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e72d8f634bb60008/PP Files/"/>
    </mc:Choice>
  </mc:AlternateContent>
  <xr:revisionPtr revIDLastSave="0" documentId="8_{4B2DE47C-8C98-4DFE-B757-479B33026DB9}" xr6:coauthVersionLast="47" xr6:coauthVersionMax="47" xr10:uidLastSave="{00000000-0000-0000-0000-000000000000}"/>
  <bookViews>
    <workbookView xWindow="-60" yWindow="-60" windowWidth="19320" windowHeight="11520" xr2:uid="{7FE4CD88-0F30-4839-B711-D29A99F9360E}"/>
  </bookViews>
  <sheets>
    <sheet name="OD_Working" sheetId="1" r:id="rId1"/>
  </sheets>
  <externalReferences>
    <externalReference r:id="rId2"/>
    <externalReference r:id="rId3"/>
  </externalReferences>
  <definedNames>
    <definedName name="_xlnm._FilterDatabase" localSheetId="0" hidden="1">OD_Working!$A$1:$GL$535</definedName>
    <definedName name="_xlcn.WorksheetConnection_PPIndustrialODlistNew.xlsxDue_List_LATEST1" hidden="1">#REF!</definedName>
    <definedName name="_xlnm.Print_Area">OFFSET(#REF!,0,0,COUNTA(#REF!),COUNTA(#REF!))</definedName>
    <definedName name="Ranchi__Ranchi">OFFSET(#REF!,0,0,COUNTA(#REF!),16)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U535" i="1" l="1"/>
  <c r="FS535" i="1"/>
  <c r="FF535" i="1"/>
  <c r="FP535" i="1" s="1" a="1"/>
  <c r="FP535" i="1" s="1"/>
  <c r="EX535" i="1"/>
  <c r="FG535" i="1" s="1"/>
  <c r="FO535" i="1" s="1" a="1"/>
  <c r="FO535" i="1" s="1"/>
  <c r="EW535" i="1"/>
  <c r="EV535" i="1"/>
  <c r="FE535" i="1" s="1"/>
  <c r="FN535" i="1" s="1" a="1"/>
  <c r="FN535" i="1" s="1"/>
  <c r="EU535" i="1"/>
  <c r="FD535" i="1" s="1"/>
  <c r="FM535" i="1" s="1" a="1"/>
  <c r="FM535" i="1" s="1"/>
  <c r="ET535" i="1"/>
  <c r="FC535" i="1" s="1"/>
  <c r="FL535" i="1" s="1" a="1"/>
  <c r="FL535" i="1" s="1"/>
  <c r="ES535" i="1"/>
  <c r="FB535" i="1" s="1"/>
  <c r="FK535" i="1" s="1" a="1"/>
  <c r="FK535" i="1" s="1"/>
  <c r="ER535" i="1"/>
  <c r="FA535" i="1" s="1"/>
  <c r="FJ535" i="1" s="1" a="1"/>
  <c r="FJ535" i="1" s="1"/>
  <c r="EQ535" i="1"/>
  <c r="EZ535" i="1" s="1"/>
  <c r="FI535" i="1" s="1" a="1"/>
  <c r="FI535" i="1" s="1"/>
  <c r="EP535" i="1"/>
  <c r="EY535" i="1" s="1"/>
  <c r="FH535" i="1" s="1" a="1"/>
  <c r="FH535" i="1" s="1"/>
  <c r="EO535" i="1"/>
  <c r="EN535" i="1"/>
  <c r="EM535" i="1"/>
  <c r="EL535" i="1"/>
  <c r="EK535" i="1"/>
  <c r="EJ535" i="1"/>
  <c r="EI535" i="1"/>
  <c r="EH535" i="1"/>
  <c r="GH535" i="1" s="1"/>
  <c r="EG535" i="1"/>
  <c r="GG535" i="1" s="1"/>
  <c r="EF535" i="1"/>
  <c r="GF535" i="1" s="1"/>
  <c r="EE535" i="1"/>
  <c r="ED535" i="1"/>
  <c r="GE535" i="1" s="1"/>
  <c r="EC535" i="1"/>
  <c r="GD535" i="1" s="1"/>
  <c r="EB535" i="1"/>
  <c r="GC535" i="1" s="1"/>
  <c r="EA535" i="1"/>
  <c r="GA535" i="1" s="1"/>
  <c r="DZ535" i="1"/>
  <c r="FZ535" i="1" s="1"/>
  <c r="DY535" i="1"/>
  <c r="GB535" i="1" s="1"/>
  <c r="DX535" i="1"/>
  <c r="DW535" i="1"/>
  <c r="DV535" i="1"/>
  <c r="DS535" i="1"/>
  <c r="DR535" i="1"/>
  <c r="DT535" i="1" s="1"/>
  <c r="DP535" i="1"/>
  <c r="DN535" i="1"/>
  <c r="DL535" i="1"/>
  <c r="DM535" i="1" s="1"/>
  <c r="DO535" i="1" s="1"/>
  <c r="CJ535" i="1"/>
  <c r="CI535" i="1"/>
  <c r="CO535" i="1" s="1"/>
  <c r="CU535" i="1" s="1"/>
  <c r="CH535" i="1"/>
  <c r="CN535" i="1" s="1"/>
  <c r="CT535" i="1" s="1"/>
  <c r="CG535" i="1"/>
  <c r="CM535" i="1" s="1"/>
  <c r="CS535" i="1" s="1"/>
  <c r="CF535" i="1"/>
  <c r="CE535" i="1"/>
  <c r="CK535" i="1" s="1"/>
  <c r="CQ535" i="1" s="1"/>
  <c r="CD535" i="1"/>
  <c r="CC535" i="1"/>
  <c r="CB535" i="1"/>
  <c r="CA535" i="1"/>
  <c r="BZ535" i="1"/>
  <c r="BY535" i="1"/>
  <c r="BX535" i="1"/>
  <c r="BW535" i="1"/>
  <c r="BV535" i="1"/>
  <c r="BU535" i="1"/>
  <c r="BT535" i="1"/>
  <c r="BS535" i="1"/>
  <c r="BR535" i="1"/>
  <c r="BQ535" i="1"/>
  <c r="BP535" i="1"/>
  <c r="BK535" i="1"/>
  <c r="BL535" i="1" s="1"/>
  <c r="BI535" i="1"/>
  <c r="BH535" i="1"/>
  <c r="BG535" i="1"/>
  <c r="BF535" i="1"/>
  <c r="BE535" i="1"/>
  <c r="BD535" i="1"/>
  <c r="BC535" i="1"/>
  <c r="BB535" i="1"/>
  <c r="BA535" i="1"/>
  <c r="J535" i="1"/>
  <c r="GF534" i="1"/>
  <c r="GB534" i="1"/>
  <c r="FU534" i="1"/>
  <c r="FS534" i="1"/>
  <c r="FF534" i="1"/>
  <c r="FP534" i="1" s="1" a="1"/>
  <c r="FP534" i="1" s="1"/>
  <c r="FB534" i="1"/>
  <c r="FK534" i="1" s="1" a="1"/>
  <c r="FK534" i="1" s="1"/>
  <c r="EX534" i="1"/>
  <c r="FG534" i="1" s="1"/>
  <c r="FO534" i="1" s="1" a="1"/>
  <c r="FO534" i="1" s="1"/>
  <c r="EW534" i="1"/>
  <c r="EV534" i="1"/>
  <c r="FE534" i="1" s="1"/>
  <c r="FN534" i="1" s="1" a="1"/>
  <c r="FN534" i="1" s="1"/>
  <c r="EU534" i="1"/>
  <c r="FD534" i="1" s="1"/>
  <c r="FM534" i="1" s="1" a="1"/>
  <c r="FM534" i="1" s="1"/>
  <c r="ET534" i="1"/>
  <c r="FC534" i="1" s="1"/>
  <c r="FL534" i="1" s="1" a="1"/>
  <c r="FL534" i="1" s="1"/>
  <c r="ES534" i="1"/>
  <c r="ER534" i="1"/>
  <c r="FA534" i="1" s="1"/>
  <c r="FJ534" i="1" s="1" a="1"/>
  <c r="FJ534" i="1" s="1"/>
  <c r="EQ534" i="1"/>
  <c r="EZ534" i="1" s="1"/>
  <c r="FI534" i="1" s="1" a="1"/>
  <c r="FI534" i="1" s="1"/>
  <c r="EP534" i="1"/>
  <c r="EY534" i="1" s="1"/>
  <c r="FH534" i="1" s="1" a="1"/>
  <c r="FH534" i="1" s="1"/>
  <c r="EO534" i="1"/>
  <c r="EN534" i="1"/>
  <c r="EM534" i="1"/>
  <c r="EL534" i="1"/>
  <c r="EK534" i="1"/>
  <c r="EJ534" i="1"/>
  <c r="EI534" i="1"/>
  <c r="EH534" i="1"/>
  <c r="GH534" i="1" s="1"/>
  <c r="EG534" i="1"/>
  <c r="GG534" i="1" s="1"/>
  <c r="EF534" i="1"/>
  <c r="EE534" i="1"/>
  <c r="ED534" i="1"/>
  <c r="GE534" i="1" s="1"/>
  <c r="EC534" i="1"/>
  <c r="GD534" i="1" s="1"/>
  <c r="EB534" i="1"/>
  <c r="GC534" i="1" s="1"/>
  <c r="EA534" i="1"/>
  <c r="GA534" i="1" s="1"/>
  <c r="DZ534" i="1"/>
  <c r="FZ534" i="1" s="1"/>
  <c r="DY534" i="1"/>
  <c r="DX534" i="1"/>
  <c r="DW534" i="1"/>
  <c r="DV534" i="1"/>
  <c r="DS534" i="1"/>
  <c r="DR534" i="1"/>
  <c r="DU534" i="1" s="1"/>
  <c r="DP534" i="1"/>
  <c r="DN534" i="1"/>
  <c r="DL534" i="1"/>
  <c r="DM534" i="1" s="1"/>
  <c r="DO534" i="1" s="1"/>
  <c r="CJ534" i="1"/>
  <c r="CI534" i="1"/>
  <c r="CH534" i="1"/>
  <c r="CG534" i="1"/>
  <c r="CF534" i="1"/>
  <c r="CE534" i="1"/>
  <c r="CD534" i="1"/>
  <c r="CC534" i="1"/>
  <c r="CB534" i="1"/>
  <c r="CA534" i="1"/>
  <c r="BZ534" i="1"/>
  <c r="BY534" i="1"/>
  <c r="BX534" i="1"/>
  <c r="BW534" i="1"/>
  <c r="BV534" i="1"/>
  <c r="BU534" i="1"/>
  <c r="BT534" i="1"/>
  <c r="BS534" i="1"/>
  <c r="BR534" i="1"/>
  <c r="BP534" i="1"/>
  <c r="BQ534" i="1" s="1"/>
  <c r="BK534" i="1"/>
  <c r="BI534" i="1"/>
  <c r="BH534" i="1"/>
  <c r="BG534" i="1"/>
  <c r="BF534" i="1"/>
  <c r="BE534" i="1"/>
  <c r="BD534" i="1"/>
  <c r="BC534" i="1"/>
  <c r="BB534" i="1"/>
  <c r="BA534" i="1"/>
  <c r="J534" i="1"/>
  <c r="GH533" i="1"/>
  <c r="GD533" i="1"/>
  <c r="GA533" i="1"/>
  <c r="FZ533" i="1"/>
  <c r="FU533" i="1"/>
  <c r="FG533" i="1"/>
  <c r="FO533" i="1" s="1" a="1"/>
  <c r="FO533" i="1" s="1"/>
  <c r="FC533" i="1"/>
  <c r="FL533" i="1" s="1" a="1"/>
  <c r="FL533" i="1" s="1"/>
  <c r="EY533" i="1"/>
  <c r="FH533" i="1" s="1" a="1"/>
  <c r="FH533" i="1" s="1"/>
  <c r="EX533" i="1"/>
  <c r="EW533" i="1"/>
  <c r="FF533" i="1" s="1"/>
  <c r="FP533" i="1" s="1" a="1"/>
  <c r="FP533" i="1" s="1"/>
  <c r="EV533" i="1"/>
  <c r="FE533" i="1" s="1"/>
  <c r="FN533" i="1" s="1" a="1"/>
  <c r="FN533" i="1" s="1"/>
  <c r="EU533" i="1"/>
  <c r="GE533" i="1" s="1"/>
  <c r="ET533" i="1"/>
  <c r="ES533" i="1"/>
  <c r="FB533" i="1" s="1"/>
  <c r="FK533" i="1" s="1" a="1"/>
  <c r="FK533" i="1" s="1"/>
  <c r="ER533" i="1"/>
  <c r="FA533" i="1" s="1"/>
  <c r="FJ533" i="1" s="1" a="1"/>
  <c r="FJ533" i="1" s="1"/>
  <c r="EQ533" i="1"/>
  <c r="EZ533" i="1" s="1"/>
  <c r="FI533" i="1" s="1" a="1"/>
  <c r="FI533" i="1" s="1"/>
  <c r="EP533" i="1"/>
  <c r="EO533" i="1"/>
  <c r="EN533" i="1"/>
  <c r="EM533" i="1"/>
  <c r="EL533" i="1"/>
  <c r="EK533" i="1"/>
  <c r="EJ533" i="1"/>
  <c r="EI533" i="1"/>
  <c r="EH533" i="1"/>
  <c r="EG533" i="1"/>
  <c r="GG533" i="1" s="1"/>
  <c r="EF533" i="1"/>
  <c r="GF533" i="1" s="1"/>
  <c r="EE533" i="1"/>
  <c r="ED533" i="1"/>
  <c r="EC533" i="1"/>
  <c r="EB533" i="1"/>
  <c r="GC533" i="1" s="1"/>
  <c r="EA533" i="1"/>
  <c r="DZ533" i="1"/>
  <c r="DY533" i="1"/>
  <c r="GB533" i="1" s="1"/>
  <c r="DX533" i="1"/>
  <c r="DW533" i="1"/>
  <c r="DV533" i="1"/>
  <c r="DT533" i="1"/>
  <c r="DS533" i="1"/>
  <c r="DR533" i="1"/>
  <c r="DU533" i="1" s="1"/>
  <c r="DP533" i="1"/>
  <c r="DN533" i="1"/>
  <c r="DL533" i="1"/>
  <c r="DM533" i="1" s="1"/>
  <c r="DO533" i="1" s="1"/>
  <c r="CJ533" i="1"/>
  <c r="CI533" i="1"/>
  <c r="CO533" i="1" s="1"/>
  <c r="CU533" i="1" s="1"/>
  <c r="CH533" i="1"/>
  <c r="CN533" i="1" s="1"/>
  <c r="CT533" i="1" s="1"/>
  <c r="CG533" i="1"/>
  <c r="CM533" i="1" s="1"/>
  <c r="CS533" i="1" s="1"/>
  <c r="CF533" i="1"/>
  <c r="CE533" i="1"/>
  <c r="CK533" i="1" s="1"/>
  <c r="CQ533" i="1" s="1"/>
  <c r="CD533" i="1"/>
  <c r="CC533" i="1"/>
  <c r="CB533" i="1"/>
  <c r="CA533" i="1"/>
  <c r="BZ533" i="1"/>
  <c r="BY533" i="1"/>
  <c r="BX533" i="1"/>
  <c r="BW533" i="1"/>
  <c r="BV533" i="1"/>
  <c r="BU533" i="1"/>
  <c r="BT533" i="1"/>
  <c r="BS533" i="1"/>
  <c r="BR533" i="1"/>
  <c r="BP533" i="1"/>
  <c r="BQ533" i="1" s="1"/>
  <c r="BK533" i="1"/>
  <c r="BL533" i="1" s="1"/>
  <c r="BI533" i="1"/>
  <c r="BH533" i="1"/>
  <c r="BG533" i="1"/>
  <c r="BF533" i="1"/>
  <c r="BE533" i="1"/>
  <c r="BD533" i="1"/>
  <c r="BC533" i="1"/>
  <c r="BB533" i="1"/>
  <c r="BA533" i="1"/>
  <c r="J533" i="1"/>
  <c r="GH532" i="1"/>
  <c r="FZ532" i="1"/>
  <c r="FU532" i="1"/>
  <c r="FG532" i="1"/>
  <c r="FO532" i="1" s="1" a="1"/>
  <c r="FO532" i="1" s="1"/>
  <c r="FC532" i="1"/>
  <c r="FL532" i="1" s="1" a="1"/>
  <c r="FL532" i="1" s="1"/>
  <c r="FA532" i="1"/>
  <c r="FJ532" i="1" s="1" a="1"/>
  <c r="FJ532" i="1" s="1"/>
  <c r="EY532" i="1"/>
  <c r="FH532" i="1" s="1" a="1"/>
  <c r="FH532" i="1" s="1"/>
  <c r="EX532" i="1"/>
  <c r="EW532" i="1"/>
  <c r="FF532" i="1" s="1"/>
  <c r="FP532" i="1" s="1" a="1"/>
  <c r="FP532" i="1" s="1"/>
  <c r="EV532" i="1"/>
  <c r="FE532" i="1" s="1"/>
  <c r="FN532" i="1" s="1" a="1"/>
  <c r="FN532" i="1" s="1"/>
  <c r="EU532" i="1"/>
  <c r="GE532" i="1" s="1"/>
  <c r="ET532" i="1"/>
  <c r="ES532" i="1"/>
  <c r="FB532" i="1" s="1"/>
  <c r="FK532" i="1" s="1" a="1"/>
  <c r="FK532" i="1" s="1"/>
  <c r="ER532" i="1"/>
  <c r="EQ532" i="1"/>
  <c r="EZ532" i="1" s="1"/>
  <c r="FI532" i="1" s="1" a="1"/>
  <c r="FI532" i="1" s="1"/>
  <c r="EP532" i="1"/>
  <c r="EO532" i="1"/>
  <c r="EN532" i="1"/>
  <c r="EM532" i="1"/>
  <c r="EL532" i="1"/>
  <c r="EK532" i="1"/>
  <c r="EJ532" i="1"/>
  <c r="EI532" i="1"/>
  <c r="EH532" i="1"/>
  <c r="EG532" i="1"/>
  <c r="GG532" i="1" s="1"/>
  <c r="EF532" i="1"/>
  <c r="GF532" i="1" s="1"/>
  <c r="EE532" i="1"/>
  <c r="ED532" i="1"/>
  <c r="EC532" i="1"/>
  <c r="GD532" i="1" s="1"/>
  <c r="EB532" i="1"/>
  <c r="EA532" i="1"/>
  <c r="GA532" i="1" s="1"/>
  <c r="DZ532" i="1"/>
  <c r="DY532" i="1"/>
  <c r="GB532" i="1" s="1"/>
  <c r="DX532" i="1"/>
  <c r="DW532" i="1"/>
  <c r="DV532" i="1"/>
  <c r="DU532" i="1"/>
  <c r="DT532" i="1"/>
  <c r="DS532" i="1"/>
  <c r="DR532" i="1"/>
  <c r="DP532" i="1"/>
  <c r="DN532" i="1"/>
  <c r="DL532" i="1"/>
  <c r="DM532" i="1" s="1"/>
  <c r="DO532" i="1" s="1"/>
  <c r="CJ532" i="1"/>
  <c r="CI532" i="1"/>
  <c r="CH532" i="1"/>
  <c r="CG532" i="1"/>
  <c r="CM532" i="1" s="1"/>
  <c r="CS532" i="1" s="1"/>
  <c r="CF532" i="1"/>
  <c r="CE532" i="1"/>
  <c r="CD532" i="1"/>
  <c r="CC532" i="1"/>
  <c r="CB532" i="1"/>
  <c r="CA532" i="1"/>
  <c r="BZ532" i="1"/>
  <c r="BY532" i="1"/>
  <c r="BX532" i="1"/>
  <c r="BW532" i="1"/>
  <c r="BV532" i="1"/>
  <c r="BU532" i="1"/>
  <c r="BT532" i="1"/>
  <c r="BS532" i="1"/>
  <c r="BR532" i="1"/>
  <c r="BP532" i="1"/>
  <c r="BQ532" i="1" s="1"/>
  <c r="BK532" i="1"/>
  <c r="BI532" i="1"/>
  <c r="BH532" i="1"/>
  <c r="BG532" i="1"/>
  <c r="BF532" i="1"/>
  <c r="BE532" i="1"/>
  <c r="BD532" i="1"/>
  <c r="BC532" i="1"/>
  <c r="BB532" i="1"/>
  <c r="BA532" i="1"/>
  <c r="J532" i="1"/>
  <c r="GH531" i="1"/>
  <c r="GD531" i="1"/>
  <c r="FZ531" i="1"/>
  <c r="FU531" i="1"/>
  <c r="FP531" i="1" a="1"/>
  <c r="FP531" i="1" s="1"/>
  <c r="FK531" i="1"/>
  <c r="FG531" i="1"/>
  <c r="FO531" i="1" s="1" a="1"/>
  <c r="FO531" i="1" s="1"/>
  <c r="FC531" i="1"/>
  <c r="FL531" i="1" s="1" a="1"/>
  <c r="FL531" i="1" s="1"/>
  <c r="EY531" i="1"/>
  <c r="FH531" i="1" s="1" a="1"/>
  <c r="FH531" i="1" s="1"/>
  <c r="EX531" i="1"/>
  <c r="EW531" i="1"/>
  <c r="FF531" i="1" s="1"/>
  <c r="EV531" i="1"/>
  <c r="FE531" i="1" s="1"/>
  <c r="FN531" i="1" s="1" a="1"/>
  <c r="FN531" i="1" s="1"/>
  <c r="EU531" i="1"/>
  <c r="GE531" i="1" s="1"/>
  <c r="ET531" i="1"/>
  <c r="ES531" i="1"/>
  <c r="FB531" i="1" s="1"/>
  <c r="FK531" i="1" s="1" a="1"/>
  <c r="ER531" i="1"/>
  <c r="FA531" i="1" s="1"/>
  <c r="FJ531" i="1" s="1" a="1"/>
  <c r="FJ531" i="1" s="1"/>
  <c r="EQ531" i="1"/>
  <c r="EZ531" i="1" s="1"/>
  <c r="FI531" i="1" s="1" a="1"/>
  <c r="FI531" i="1" s="1"/>
  <c r="EP531" i="1"/>
  <c r="EO531" i="1"/>
  <c r="EN531" i="1"/>
  <c r="EM531" i="1"/>
  <c r="EL531" i="1"/>
  <c r="EK531" i="1"/>
  <c r="EJ531" i="1"/>
  <c r="EI531" i="1"/>
  <c r="BK531" i="1" s="1"/>
  <c r="EH531" i="1"/>
  <c r="EG531" i="1"/>
  <c r="GG531" i="1" s="1"/>
  <c r="EF531" i="1"/>
  <c r="GF531" i="1" s="1"/>
  <c r="EE531" i="1"/>
  <c r="ED531" i="1"/>
  <c r="EC531" i="1"/>
  <c r="EB531" i="1"/>
  <c r="GC531" i="1" s="1"/>
  <c r="EA531" i="1"/>
  <c r="GA531" i="1" s="1"/>
  <c r="DZ531" i="1"/>
  <c r="DY531" i="1"/>
  <c r="GB531" i="1" s="1"/>
  <c r="DX531" i="1"/>
  <c r="DW531" i="1"/>
  <c r="DV531" i="1"/>
  <c r="DU531" i="1"/>
  <c r="DT531" i="1"/>
  <c r="DS531" i="1"/>
  <c r="DR531" i="1"/>
  <c r="DP531" i="1"/>
  <c r="DN531" i="1"/>
  <c r="DL531" i="1"/>
  <c r="DM531" i="1" s="1"/>
  <c r="DO531" i="1" s="1"/>
  <c r="CJ531" i="1"/>
  <c r="CI531" i="1"/>
  <c r="CO531" i="1" s="1"/>
  <c r="CU531" i="1" s="1"/>
  <c r="CH531" i="1"/>
  <c r="CG531" i="1"/>
  <c r="CF531" i="1"/>
  <c r="CE531" i="1"/>
  <c r="CK531" i="1" s="1"/>
  <c r="CQ531" i="1" s="1"/>
  <c r="CD531" i="1"/>
  <c r="CC531" i="1"/>
  <c r="CB531" i="1"/>
  <c r="CA531" i="1"/>
  <c r="BZ531" i="1"/>
  <c r="BY531" i="1"/>
  <c r="BX531" i="1"/>
  <c r="BW531" i="1"/>
  <c r="BV531" i="1"/>
  <c r="BU531" i="1"/>
  <c r="BT531" i="1"/>
  <c r="BS531" i="1"/>
  <c r="BR531" i="1"/>
  <c r="BP531" i="1"/>
  <c r="BQ531" i="1" s="1"/>
  <c r="BI531" i="1"/>
  <c r="BH531" i="1"/>
  <c r="BG531" i="1"/>
  <c r="BF531" i="1"/>
  <c r="BE531" i="1"/>
  <c r="BD531" i="1"/>
  <c r="BC531" i="1"/>
  <c r="BB531" i="1"/>
  <c r="BA531" i="1"/>
  <c r="J531" i="1"/>
  <c r="GB530" i="1"/>
  <c r="FU530" i="1"/>
  <c r="FP530" i="1" a="1"/>
  <c r="FP530" i="1" s="1"/>
  <c r="FB530" i="1"/>
  <c r="FK530" i="1" s="1" a="1"/>
  <c r="FK530" i="1" s="1"/>
  <c r="EX530" i="1"/>
  <c r="FG530" i="1" s="1"/>
  <c r="FO530" i="1" s="1" a="1"/>
  <c r="FO530" i="1" s="1"/>
  <c r="EW530" i="1"/>
  <c r="FF530" i="1" s="1"/>
  <c r="EV530" i="1"/>
  <c r="FE530" i="1" s="1"/>
  <c r="FN530" i="1" s="1" a="1"/>
  <c r="FN530" i="1" s="1"/>
  <c r="EU530" i="1"/>
  <c r="FD530" i="1" s="1"/>
  <c r="FM530" i="1" s="1" a="1"/>
  <c r="FM530" i="1" s="1"/>
  <c r="ET530" i="1"/>
  <c r="GD530" i="1" s="1"/>
  <c r="ES530" i="1"/>
  <c r="ER530" i="1"/>
  <c r="FA530" i="1" s="1"/>
  <c r="FJ530" i="1" s="1" a="1"/>
  <c r="FJ530" i="1" s="1"/>
  <c r="EQ530" i="1"/>
  <c r="EZ530" i="1" s="1"/>
  <c r="FI530" i="1" s="1" a="1"/>
  <c r="FI530" i="1" s="1"/>
  <c r="EP530" i="1"/>
  <c r="EY530" i="1" s="1"/>
  <c r="FH530" i="1" s="1" a="1"/>
  <c r="FH530" i="1" s="1"/>
  <c r="EO530" i="1"/>
  <c r="EN530" i="1"/>
  <c r="EM530" i="1"/>
  <c r="EL530" i="1"/>
  <c r="EK530" i="1"/>
  <c r="EJ530" i="1"/>
  <c r="EI530" i="1"/>
  <c r="EH530" i="1"/>
  <c r="GH530" i="1" s="1"/>
  <c r="EG530" i="1"/>
  <c r="GG530" i="1" s="1"/>
  <c r="EF530" i="1"/>
  <c r="GF530" i="1" s="1"/>
  <c r="EE530" i="1"/>
  <c r="ED530" i="1"/>
  <c r="GE530" i="1" s="1"/>
  <c r="EC530" i="1"/>
  <c r="EB530" i="1"/>
  <c r="GC530" i="1" s="1"/>
  <c r="EA530" i="1"/>
  <c r="GA530" i="1" s="1"/>
  <c r="DZ530" i="1"/>
  <c r="FZ530" i="1" s="1"/>
  <c r="DY530" i="1"/>
  <c r="DX530" i="1"/>
  <c r="DW530" i="1"/>
  <c r="DV530" i="1"/>
  <c r="DS530" i="1"/>
  <c r="DR530" i="1"/>
  <c r="DU530" i="1" s="1"/>
  <c r="DP530" i="1"/>
  <c r="DN530" i="1"/>
  <c r="DL530" i="1" s="1"/>
  <c r="DM530" i="1" s="1"/>
  <c r="DO530" i="1" s="1"/>
  <c r="CJ530" i="1"/>
  <c r="CI530" i="1"/>
  <c r="CH530" i="1"/>
  <c r="CG530" i="1"/>
  <c r="CF530" i="1"/>
  <c r="CE530" i="1"/>
  <c r="CD530" i="1"/>
  <c r="CC530" i="1"/>
  <c r="CB530" i="1"/>
  <c r="CA530" i="1"/>
  <c r="BZ530" i="1"/>
  <c r="BY530" i="1"/>
  <c r="BX530" i="1"/>
  <c r="BW530" i="1"/>
  <c r="BV530" i="1"/>
  <c r="BU530" i="1"/>
  <c r="BT530" i="1"/>
  <c r="BS530" i="1"/>
  <c r="BR530" i="1"/>
  <c r="BP530" i="1"/>
  <c r="BQ530" i="1" s="1"/>
  <c r="BK530" i="1"/>
  <c r="BL530" i="1" s="1"/>
  <c r="BI530" i="1"/>
  <c r="BH530" i="1"/>
  <c r="BG530" i="1"/>
  <c r="BF530" i="1"/>
  <c r="BE530" i="1"/>
  <c r="BD530" i="1"/>
  <c r="BC530" i="1"/>
  <c r="BB530" i="1"/>
  <c r="BA530" i="1"/>
  <c r="J530" i="1"/>
  <c r="GH529" i="1"/>
  <c r="GG529" i="1"/>
  <c r="GD529" i="1"/>
  <c r="FZ529" i="1"/>
  <c r="FU529" i="1"/>
  <c r="FG529" i="1"/>
  <c r="FO529" i="1" s="1" a="1"/>
  <c r="FO529" i="1" s="1"/>
  <c r="FF529" i="1"/>
  <c r="FP529" i="1" s="1" a="1"/>
  <c r="FP529" i="1" s="1"/>
  <c r="FC529" i="1"/>
  <c r="FL529" i="1" s="1" a="1"/>
  <c r="FL529" i="1" s="1"/>
  <c r="FB529" i="1"/>
  <c r="FK529" i="1" s="1" a="1"/>
  <c r="FK529" i="1" s="1"/>
  <c r="EY529" i="1"/>
  <c r="FH529" i="1" s="1" a="1"/>
  <c r="FH529" i="1" s="1"/>
  <c r="EX529" i="1"/>
  <c r="EW529" i="1"/>
  <c r="EV529" i="1"/>
  <c r="FE529" i="1" s="1"/>
  <c r="FN529" i="1" s="1" a="1"/>
  <c r="FN529" i="1" s="1"/>
  <c r="EU529" i="1"/>
  <c r="GE529" i="1" s="1"/>
  <c r="ET529" i="1"/>
  <c r="ES529" i="1"/>
  <c r="ER529" i="1"/>
  <c r="FA529" i="1" s="1"/>
  <c r="FJ529" i="1" s="1" a="1"/>
  <c r="FJ529" i="1" s="1"/>
  <c r="EQ529" i="1"/>
  <c r="EZ529" i="1" s="1"/>
  <c r="FI529" i="1" s="1" a="1"/>
  <c r="FI529" i="1" s="1"/>
  <c r="EP529" i="1"/>
  <c r="EO529" i="1"/>
  <c r="EN529" i="1"/>
  <c r="EM529" i="1"/>
  <c r="EL529" i="1"/>
  <c r="EK529" i="1"/>
  <c r="EJ529" i="1"/>
  <c r="EI529" i="1"/>
  <c r="BK529" i="1" s="1"/>
  <c r="EH529" i="1"/>
  <c r="EG529" i="1"/>
  <c r="EF529" i="1"/>
  <c r="GF529" i="1" s="1"/>
  <c r="EE529" i="1"/>
  <c r="ED529" i="1"/>
  <c r="EC529" i="1"/>
  <c r="EB529" i="1"/>
  <c r="GC529" i="1" s="1"/>
  <c r="EA529" i="1"/>
  <c r="GA529" i="1" s="1"/>
  <c r="DZ529" i="1"/>
  <c r="DY529" i="1"/>
  <c r="DX529" i="1"/>
  <c r="DW529" i="1"/>
  <c r="DV529" i="1"/>
  <c r="DT529" i="1"/>
  <c r="DS529" i="1"/>
  <c r="DR529" i="1"/>
  <c r="DU529" i="1" s="1"/>
  <c r="DP529" i="1"/>
  <c r="DN529" i="1"/>
  <c r="DL529" i="1" s="1"/>
  <c r="DM529" i="1" s="1"/>
  <c r="DO529" i="1" s="1"/>
  <c r="CJ529" i="1"/>
  <c r="CI529" i="1"/>
  <c r="CH529" i="1"/>
  <c r="CG529" i="1"/>
  <c r="CF529" i="1"/>
  <c r="CE529" i="1"/>
  <c r="CD529" i="1"/>
  <c r="CC529" i="1"/>
  <c r="CB529" i="1"/>
  <c r="CA529" i="1"/>
  <c r="BZ529" i="1"/>
  <c r="BY529" i="1"/>
  <c r="BX529" i="1"/>
  <c r="BW529" i="1"/>
  <c r="BV529" i="1"/>
  <c r="BU529" i="1"/>
  <c r="BT529" i="1"/>
  <c r="BS529" i="1"/>
  <c r="BR529" i="1"/>
  <c r="BP529" i="1"/>
  <c r="BQ529" i="1" s="1"/>
  <c r="BI529" i="1"/>
  <c r="BH529" i="1"/>
  <c r="BG529" i="1"/>
  <c r="BF529" i="1"/>
  <c r="BE529" i="1"/>
  <c r="BD529" i="1"/>
  <c r="BC529" i="1"/>
  <c r="BB529" i="1"/>
  <c r="BA529" i="1"/>
  <c r="J529" i="1"/>
  <c r="GG528" i="1"/>
  <c r="GD528" i="1"/>
  <c r="GC528" i="1"/>
  <c r="FU528" i="1"/>
  <c r="FN528" i="1" a="1"/>
  <c r="FN528" i="1" s="1"/>
  <c r="FK528" i="1" a="1"/>
  <c r="FK528" i="1" s="1"/>
  <c r="FF528" i="1"/>
  <c r="FP528" i="1" s="1" a="1"/>
  <c r="FP528" i="1" s="1"/>
  <c r="FB528" i="1"/>
  <c r="EY528" i="1"/>
  <c r="FH528" i="1" s="1" a="1"/>
  <c r="FH528" i="1" s="1"/>
  <c r="EX528" i="1"/>
  <c r="FG528" i="1" s="1"/>
  <c r="FO528" i="1" s="1" a="1"/>
  <c r="FO528" i="1" s="1"/>
  <c r="EW528" i="1"/>
  <c r="EV528" i="1"/>
  <c r="FE528" i="1" s="1"/>
  <c r="EU528" i="1"/>
  <c r="FD528" i="1" s="1"/>
  <c r="FM528" i="1" s="1" a="1"/>
  <c r="FM528" i="1" s="1"/>
  <c r="ET528" i="1"/>
  <c r="FC528" i="1" s="1"/>
  <c r="FL528" i="1" s="1" a="1"/>
  <c r="FL528" i="1" s="1"/>
  <c r="ES528" i="1"/>
  <c r="ER528" i="1"/>
  <c r="FA528" i="1" s="1"/>
  <c r="FJ528" i="1" s="1" a="1"/>
  <c r="FJ528" i="1" s="1"/>
  <c r="EQ528" i="1"/>
  <c r="EZ528" i="1" s="1"/>
  <c r="FI528" i="1" s="1" a="1"/>
  <c r="FI528" i="1" s="1"/>
  <c r="EP528" i="1"/>
  <c r="EO528" i="1"/>
  <c r="EN528" i="1"/>
  <c r="EM528" i="1"/>
  <c r="EL528" i="1"/>
  <c r="EK528" i="1"/>
  <c r="EJ528" i="1"/>
  <c r="EI528" i="1"/>
  <c r="BK528" i="1" s="1"/>
  <c r="EH528" i="1"/>
  <c r="GH528" i="1" s="1"/>
  <c r="EG528" i="1"/>
  <c r="EF528" i="1"/>
  <c r="GF528" i="1" s="1"/>
  <c r="EE528" i="1"/>
  <c r="ED528" i="1"/>
  <c r="EC528" i="1"/>
  <c r="EB528" i="1"/>
  <c r="EA528" i="1"/>
  <c r="GA528" i="1" s="1"/>
  <c r="DZ528" i="1"/>
  <c r="FZ528" i="1" s="1"/>
  <c r="DY528" i="1"/>
  <c r="DX528" i="1"/>
  <c r="DW528" i="1"/>
  <c r="DV528" i="1"/>
  <c r="DS528" i="1"/>
  <c r="DR528" i="1"/>
  <c r="DP528" i="1"/>
  <c r="DN528" i="1"/>
  <c r="DL528" i="1" s="1"/>
  <c r="DM528" i="1"/>
  <c r="DO528" i="1" s="1"/>
  <c r="CJ528" i="1"/>
  <c r="CI528" i="1"/>
  <c r="CH528" i="1"/>
  <c r="CN528" i="1" s="1"/>
  <c r="CT528" i="1" s="1"/>
  <c r="CG528" i="1"/>
  <c r="CM528" i="1" s="1"/>
  <c r="CS528" i="1" s="1"/>
  <c r="CF528" i="1"/>
  <c r="CE528" i="1"/>
  <c r="CD528" i="1"/>
  <c r="CC528" i="1"/>
  <c r="CB528" i="1"/>
  <c r="CA528" i="1"/>
  <c r="BZ528" i="1"/>
  <c r="BY528" i="1"/>
  <c r="BX528" i="1"/>
  <c r="BW528" i="1"/>
  <c r="BV528" i="1"/>
  <c r="BU528" i="1"/>
  <c r="BT528" i="1"/>
  <c r="BS528" i="1"/>
  <c r="BR528" i="1"/>
  <c r="BP528" i="1"/>
  <c r="BQ528" i="1" s="1"/>
  <c r="BI528" i="1"/>
  <c r="BH528" i="1"/>
  <c r="BG528" i="1"/>
  <c r="BF528" i="1"/>
  <c r="BE528" i="1"/>
  <c r="BD528" i="1"/>
  <c r="BC528" i="1"/>
  <c r="BB528" i="1"/>
  <c r="BA528" i="1"/>
  <c r="J528" i="1"/>
  <c r="GH527" i="1"/>
  <c r="GA527" i="1"/>
  <c r="FU527" i="1"/>
  <c r="FP527" i="1" a="1"/>
  <c r="FP527" i="1" s="1"/>
  <c r="FH527" i="1"/>
  <c r="FE527" i="1"/>
  <c r="FN527" i="1" s="1" a="1"/>
  <c r="FN527" i="1" s="1"/>
  <c r="FD527" i="1"/>
  <c r="FM527" i="1" s="1" a="1"/>
  <c r="FM527" i="1" s="1"/>
  <c r="FA527" i="1"/>
  <c r="FJ527" i="1" s="1" a="1"/>
  <c r="FJ527" i="1" s="1"/>
  <c r="EZ527" i="1"/>
  <c r="FI527" i="1" s="1" a="1"/>
  <c r="FI527" i="1" s="1"/>
  <c r="EX527" i="1"/>
  <c r="FG527" i="1" s="1"/>
  <c r="FO527" i="1" s="1" a="1"/>
  <c r="FO527" i="1" s="1"/>
  <c r="EW527" i="1"/>
  <c r="FF527" i="1" s="1"/>
  <c r="EV527" i="1"/>
  <c r="EU527" i="1"/>
  <c r="ET527" i="1"/>
  <c r="FC527" i="1" s="1"/>
  <c r="FL527" i="1" s="1" a="1"/>
  <c r="FL527" i="1" s="1"/>
  <c r="ES527" i="1"/>
  <c r="FB527" i="1" s="1"/>
  <c r="FK527" i="1" s="1" a="1"/>
  <c r="FK527" i="1" s="1"/>
  <c r="ER527" i="1"/>
  <c r="EQ527" i="1"/>
  <c r="EP527" i="1"/>
  <c r="EY527" i="1" s="1"/>
  <c r="FH527" i="1" s="1" a="1"/>
  <c r="EO527" i="1"/>
  <c r="EN527" i="1"/>
  <c r="EM527" i="1"/>
  <c r="EL527" i="1"/>
  <c r="EK527" i="1"/>
  <c r="EJ527" i="1"/>
  <c r="EI527" i="1"/>
  <c r="EH527" i="1"/>
  <c r="EG527" i="1"/>
  <c r="GG527" i="1" s="1"/>
  <c r="EF527" i="1"/>
  <c r="GF527" i="1" s="1"/>
  <c r="EE527" i="1"/>
  <c r="ED527" i="1"/>
  <c r="GE527" i="1" s="1"/>
  <c r="EC527" i="1"/>
  <c r="GD527" i="1" s="1"/>
  <c r="EB527" i="1"/>
  <c r="EA527" i="1"/>
  <c r="DZ527" i="1"/>
  <c r="FZ527" i="1" s="1"/>
  <c r="DY527" i="1"/>
  <c r="GB527" i="1" s="1"/>
  <c r="DX527" i="1"/>
  <c r="DW527" i="1"/>
  <c r="DV527" i="1"/>
  <c r="DU527" i="1"/>
  <c r="DT527" i="1"/>
  <c r="DS527" i="1"/>
  <c r="DR527" i="1"/>
  <c r="DP527" i="1"/>
  <c r="DN527" i="1"/>
  <c r="DL527" i="1"/>
  <c r="DM527" i="1" s="1"/>
  <c r="DO527" i="1" s="1"/>
  <c r="CJ527" i="1"/>
  <c r="CI527" i="1"/>
  <c r="CH527" i="1"/>
  <c r="CG527" i="1"/>
  <c r="CF527" i="1"/>
  <c r="CE527" i="1"/>
  <c r="CD527" i="1"/>
  <c r="CC527" i="1"/>
  <c r="CB527" i="1"/>
  <c r="CA527" i="1"/>
  <c r="BZ527" i="1"/>
  <c r="BY527" i="1"/>
  <c r="BX527" i="1"/>
  <c r="BW527" i="1"/>
  <c r="BV527" i="1"/>
  <c r="BU527" i="1"/>
  <c r="BT527" i="1"/>
  <c r="BS527" i="1"/>
  <c r="BR527" i="1"/>
  <c r="BP527" i="1"/>
  <c r="BQ527" i="1" s="1"/>
  <c r="BK527" i="1"/>
  <c r="BI527" i="1"/>
  <c r="BH527" i="1"/>
  <c r="BG527" i="1"/>
  <c r="BF527" i="1"/>
  <c r="BE527" i="1"/>
  <c r="BD527" i="1"/>
  <c r="BC527" i="1"/>
  <c r="BB527" i="1"/>
  <c r="BA527" i="1"/>
  <c r="J527" i="1"/>
  <c r="GH526" i="1"/>
  <c r="FZ526" i="1"/>
  <c r="FU526" i="1"/>
  <c r="FL526" i="1" a="1"/>
  <c r="FL526" i="1" s="1"/>
  <c r="FG526" i="1"/>
  <c r="FO526" i="1" s="1" a="1"/>
  <c r="FO526" i="1" s="1"/>
  <c r="FC526" i="1"/>
  <c r="FA526" i="1"/>
  <c r="FJ526" i="1" s="1" a="1"/>
  <c r="FJ526" i="1" s="1"/>
  <c r="EY526" i="1"/>
  <c r="FH526" i="1" s="1" a="1"/>
  <c r="FH526" i="1" s="1"/>
  <c r="EX526" i="1"/>
  <c r="EW526" i="1"/>
  <c r="FF526" i="1" s="1"/>
  <c r="FP526" i="1" s="1" a="1"/>
  <c r="FP526" i="1" s="1"/>
  <c r="EV526" i="1"/>
  <c r="FE526" i="1" s="1"/>
  <c r="FN526" i="1" s="1" a="1"/>
  <c r="FN526" i="1" s="1"/>
  <c r="EU526" i="1"/>
  <c r="GE526" i="1" s="1"/>
  <c r="ET526" i="1"/>
  <c r="ES526" i="1"/>
  <c r="FB526" i="1" s="1"/>
  <c r="FK526" i="1" s="1" a="1"/>
  <c r="FK526" i="1" s="1"/>
  <c r="ER526" i="1"/>
  <c r="EQ526" i="1"/>
  <c r="EZ526" i="1" s="1"/>
  <c r="FI526" i="1" s="1" a="1"/>
  <c r="FI526" i="1" s="1"/>
  <c r="EP526" i="1"/>
  <c r="EO526" i="1"/>
  <c r="EN526" i="1"/>
  <c r="EM526" i="1"/>
  <c r="EL526" i="1"/>
  <c r="EK526" i="1"/>
  <c r="EJ526" i="1"/>
  <c r="EI526" i="1"/>
  <c r="EH526" i="1"/>
  <c r="EG526" i="1"/>
  <c r="GG526" i="1" s="1"/>
  <c r="EF526" i="1"/>
  <c r="GF526" i="1" s="1"/>
  <c r="EE526" i="1"/>
  <c r="ED526" i="1"/>
  <c r="EC526" i="1"/>
  <c r="GD526" i="1" s="1"/>
  <c r="EB526" i="1"/>
  <c r="EA526" i="1"/>
  <c r="GA526" i="1" s="1"/>
  <c r="DZ526" i="1"/>
  <c r="DY526" i="1"/>
  <c r="GB526" i="1" s="1"/>
  <c r="DX526" i="1"/>
  <c r="DW526" i="1"/>
  <c r="DV526" i="1"/>
  <c r="DU526" i="1"/>
  <c r="DT526" i="1"/>
  <c r="DS526" i="1"/>
  <c r="DR526" i="1"/>
  <c r="DP526" i="1"/>
  <c r="DN526" i="1"/>
  <c r="DL526" i="1" s="1"/>
  <c r="DM526" i="1" s="1"/>
  <c r="DO526" i="1" s="1"/>
  <c r="CJ526" i="1"/>
  <c r="CI526" i="1"/>
  <c r="CO526" i="1" s="1"/>
  <c r="CU526" i="1" s="1"/>
  <c r="CH526" i="1"/>
  <c r="CG526" i="1"/>
  <c r="CF526" i="1"/>
  <c r="CE526" i="1"/>
  <c r="CK526" i="1" s="1"/>
  <c r="CQ526" i="1" s="1"/>
  <c r="CD526" i="1"/>
  <c r="CC526" i="1"/>
  <c r="CB526" i="1"/>
  <c r="CA526" i="1"/>
  <c r="BZ526" i="1"/>
  <c r="BY526" i="1"/>
  <c r="BX526" i="1"/>
  <c r="BW526" i="1"/>
  <c r="BV526" i="1"/>
  <c r="BU526" i="1"/>
  <c r="BT526" i="1"/>
  <c r="BS526" i="1"/>
  <c r="BR526" i="1"/>
  <c r="BQ526" i="1"/>
  <c r="BP526" i="1"/>
  <c r="BL526" i="1"/>
  <c r="BK526" i="1"/>
  <c r="BI526" i="1"/>
  <c r="BH526" i="1"/>
  <c r="BG526" i="1"/>
  <c r="BF526" i="1"/>
  <c r="BE526" i="1"/>
  <c r="BD526" i="1"/>
  <c r="BC526" i="1"/>
  <c r="BB526" i="1"/>
  <c r="BA526" i="1"/>
  <c r="J526" i="1"/>
  <c r="GH525" i="1"/>
  <c r="GD525" i="1"/>
  <c r="GA525" i="1"/>
  <c r="FZ525" i="1"/>
  <c r="FU525" i="1"/>
  <c r="FP525" i="1" a="1"/>
  <c r="FP525" i="1" s="1"/>
  <c r="FK525" i="1"/>
  <c r="FG525" i="1"/>
  <c r="FO525" i="1" s="1" a="1"/>
  <c r="FO525" i="1" s="1"/>
  <c r="FC525" i="1"/>
  <c r="FL525" i="1" s="1" a="1"/>
  <c r="FL525" i="1" s="1"/>
  <c r="EZ525" i="1"/>
  <c r="FI525" i="1" s="1" a="1"/>
  <c r="FI525" i="1" s="1"/>
  <c r="EY525" i="1"/>
  <c r="FH525" i="1" s="1" a="1"/>
  <c r="FH525" i="1" s="1"/>
  <c r="EX525" i="1"/>
  <c r="EW525" i="1"/>
  <c r="FF525" i="1" s="1"/>
  <c r="EV525" i="1"/>
  <c r="FE525" i="1" s="1"/>
  <c r="FN525" i="1" s="1" a="1"/>
  <c r="FN525" i="1" s="1"/>
  <c r="EU525" i="1"/>
  <c r="GE525" i="1" s="1"/>
  <c r="ET525" i="1"/>
  <c r="ES525" i="1"/>
  <c r="FB525" i="1" s="1"/>
  <c r="FK525" i="1" s="1" a="1"/>
  <c r="ER525" i="1"/>
  <c r="FA525" i="1" s="1"/>
  <c r="FJ525" i="1" s="1" a="1"/>
  <c r="FJ525" i="1" s="1"/>
  <c r="EQ525" i="1"/>
  <c r="EP525" i="1"/>
  <c r="EO525" i="1"/>
  <c r="EN525" i="1"/>
  <c r="EM525" i="1"/>
  <c r="EL525" i="1"/>
  <c r="EK525" i="1"/>
  <c r="EJ525" i="1"/>
  <c r="EI525" i="1"/>
  <c r="EH525" i="1"/>
  <c r="EG525" i="1"/>
  <c r="GG525" i="1" s="1"/>
  <c r="EF525" i="1"/>
  <c r="GF525" i="1" s="1"/>
  <c r="EE525" i="1"/>
  <c r="ED525" i="1"/>
  <c r="EC525" i="1"/>
  <c r="EB525" i="1"/>
  <c r="GC525" i="1" s="1"/>
  <c r="EA525" i="1"/>
  <c r="DZ525" i="1"/>
  <c r="DY525" i="1"/>
  <c r="GB525" i="1" s="1"/>
  <c r="DX525" i="1"/>
  <c r="DW525" i="1"/>
  <c r="DV525" i="1"/>
  <c r="DU525" i="1"/>
  <c r="DT525" i="1"/>
  <c r="DS525" i="1"/>
  <c r="DR525" i="1"/>
  <c r="DP525" i="1"/>
  <c r="DN525" i="1"/>
  <c r="DL525" i="1" s="1"/>
  <c r="DM525" i="1" s="1"/>
  <c r="DO525" i="1" s="1"/>
  <c r="CJ525" i="1"/>
  <c r="CI525" i="1"/>
  <c r="CH525" i="1"/>
  <c r="CG525" i="1"/>
  <c r="CM525" i="1" s="1"/>
  <c r="CS525" i="1" s="1"/>
  <c r="CF525" i="1"/>
  <c r="CE525" i="1"/>
  <c r="CD525" i="1"/>
  <c r="CC525" i="1"/>
  <c r="CB525" i="1"/>
  <c r="CA525" i="1"/>
  <c r="BZ525" i="1"/>
  <c r="BY525" i="1"/>
  <c r="BX525" i="1"/>
  <c r="BW525" i="1"/>
  <c r="BV525" i="1"/>
  <c r="BU525" i="1"/>
  <c r="BT525" i="1"/>
  <c r="BS525" i="1"/>
  <c r="BR525" i="1"/>
  <c r="BP525" i="1"/>
  <c r="BQ525" i="1" s="1"/>
  <c r="BK525" i="1"/>
  <c r="BI525" i="1"/>
  <c r="BH525" i="1"/>
  <c r="BG525" i="1"/>
  <c r="BF525" i="1"/>
  <c r="BE525" i="1"/>
  <c r="BD525" i="1"/>
  <c r="BC525" i="1"/>
  <c r="BB525" i="1"/>
  <c r="BA525" i="1"/>
  <c r="J525" i="1"/>
  <c r="GH524" i="1"/>
  <c r="GD524" i="1"/>
  <c r="FZ524" i="1"/>
  <c r="FU524" i="1"/>
  <c r="FP524" i="1" a="1"/>
  <c r="FP524" i="1" s="1"/>
  <c r="FN524" i="1" a="1"/>
  <c r="FN524" i="1" s="1"/>
  <c r="FK524" i="1"/>
  <c r="FG524" i="1"/>
  <c r="FO524" i="1" s="1" a="1"/>
  <c r="FO524" i="1" s="1"/>
  <c r="FD524" i="1"/>
  <c r="FM524" i="1" s="1" a="1"/>
  <c r="FM524" i="1" s="1"/>
  <c r="FC524" i="1"/>
  <c r="FL524" i="1" s="1" a="1"/>
  <c r="FL524" i="1" s="1"/>
  <c r="EY524" i="1"/>
  <c r="FH524" i="1" s="1" a="1"/>
  <c r="FH524" i="1" s="1"/>
  <c r="EX524" i="1"/>
  <c r="EW524" i="1"/>
  <c r="FF524" i="1" s="1"/>
  <c r="EV524" i="1"/>
  <c r="FE524" i="1" s="1"/>
  <c r="EU524" i="1"/>
  <c r="GE524" i="1" s="1"/>
  <c r="ET524" i="1"/>
  <c r="ES524" i="1"/>
  <c r="FB524" i="1" s="1"/>
  <c r="FK524" i="1" s="1" a="1"/>
  <c r="ER524" i="1"/>
  <c r="FA524" i="1" s="1"/>
  <c r="FJ524" i="1" s="1" a="1"/>
  <c r="FJ524" i="1" s="1"/>
  <c r="EQ524" i="1"/>
  <c r="EZ524" i="1" s="1"/>
  <c r="FI524" i="1" s="1" a="1"/>
  <c r="FI524" i="1" s="1"/>
  <c r="EP524" i="1"/>
  <c r="EO524" i="1"/>
  <c r="EN524" i="1"/>
  <c r="EM524" i="1"/>
  <c r="EL524" i="1"/>
  <c r="EK524" i="1"/>
  <c r="EJ524" i="1"/>
  <c r="EI524" i="1"/>
  <c r="BK524" i="1" s="1"/>
  <c r="EH524" i="1"/>
  <c r="EG524" i="1"/>
  <c r="GG524" i="1" s="1"/>
  <c r="EF524" i="1"/>
  <c r="GF524" i="1" s="1"/>
  <c r="EE524" i="1"/>
  <c r="ED524" i="1"/>
  <c r="EC524" i="1"/>
  <c r="EB524" i="1"/>
  <c r="GC524" i="1" s="1"/>
  <c r="EA524" i="1"/>
  <c r="GA524" i="1" s="1"/>
  <c r="DZ524" i="1"/>
  <c r="DY524" i="1"/>
  <c r="GB524" i="1" s="1"/>
  <c r="DX524" i="1"/>
  <c r="DW524" i="1"/>
  <c r="DV524" i="1"/>
  <c r="DU524" i="1"/>
  <c r="DT524" i="1"/>
  <c r="DS524" i="1"/>
  <c r="DR524" i="1"/>
  <c r="DP524" i="1"/>
  <c r="DN524" i="1"/>
  <c r="DL524" i="1" s="1"/>
  <c r="DM524" i="1" s="1"/>
  <c r="DO524" i="1" s="1"/>
  <c r="CJ524" i="1"/>
  <c r="CI524" i="1"/>
  <c r="CO524" i="1" s="1"/>
  <c r="CU524" i="1" s="1"/>
  <c r="CH524" i="1"/>
  <c r="CN524" i="1" s="1"/>
  <c r="CT524" i="1" s="1"/>
  <c r="CG524" i="1"/>
  <c r="CF524" i="1"/>
  <c r="CE524" i="1"/>
  <c r="CK524" i="1" s="1"/>
  <c r="CQ524" i="1" s="1"/>
  <c r="CD524" i="1"/>
  <c r="CC524" i="1"/>
  <c r="CB524" i="1"/>
  <c r="CA524" i="1"/>
  <c r="BZ524" i="1"/>
  <c r="BY524" i="1"/>
  <c r="BX524" i="1"/>
  <c r="BW524" i="1"/>
  <c r="BV524" i="1"/>
  <c r="BU524" i="1"/>
  <c r="BT524" i="1"/>
  <c r="BS524" i="1"/>
  <c r="BR524" i="1"/>
  <c r="BP524" i="1"/>
  <c r="BQ524" i="1" s="1"/>
  <c r="BI524" i="1"/>
  <c r="BH524" i="1"/>
  <c r="BG524" i="1"/>
  <c r="BF524" i="1"/>
  <c r="BE524" i="1"/>
  <c r="BD524" i="1"/>
  <c r="BC524" i="1"/>
  <c r="BB524" i="1"/>
  <c r="BA524" i="1"/>
  <c r="J524" i="1"/>
  <c r="GH523" i="1"/>
  <c r="GD523" i="1"/>
  <c r="FZ523" i="1"/>
  <c r="FU523" i="1"/>
  <c r="FP523" i="1" a="1"/>
  <c r="FP523" i="1" s="1"/>
  <c r="FG523" i="1"/>
  <c r="FO523" i="1" s="1" a="1"/>
  <c r="FO523" i="1" s="1"/>
  <c r="FC523" i="1"/>
  <c r="FL523" i="1" s="1" a="1"/>
  <c r="FL523" i="1" s="1"/>
  <c r="FA523" i="1"/>
  <c r="FJ523" i="1" s="1" a="1"/>
  <c r="FJ523" i="1" s="1"/>
  <c r="EY523" i="1"/>
  <c r="FH523" i="1" s="1" a="1"/>
  <c r="FH523" i="1" s="1"/>
  <c r="EX523" i="1"/>
  <c r="EW523" i="1"/>
  <c r="FF523" i="1" s="1"/>
  <c r="EV523" i="1"/>
  <c r="FE523" i="1" s="1"/>
  <c r="FN523" i="1" s="1" a="1"/>
  <c r="FN523" i="1" s="1"/>
  <c r="EU523" i="1"/>
  <c r="GE523" i="1" s="1"/>
  <c r="ET523" i="1"/>
  <c r="ES523" i="1"/>
  <c r="FB523" i="1" s="1"/>
  <c r="FK523" i="1" s="1" a="1"/>
  <c r="FK523" i="1" s="1"/>
  <c r="ER523" i="1"/>
  <c r="EQ523" i="1"/>
  <c r="EZ523" i="1" s="1"/>
  <c r="FI523" i="1" s="1" a="1"/>
  <c r="FI523" i="1" s="1"/>
  <c r="EP523" i="1"/>
  <c r="EO523" i="1"/>
  <c r="EN523" i="1"/>
  <c r="EM523" i="1"/>
  <c r="EL523" i="1"/>
  <c r="EK523" i="1"/>
  <c r="EJ523" i="1"/>
  <c r="EI523" i="1"/>
  <c r="EH523" i="1"/>
  <c r="EG523" i="1"/>
  <c r="GG523" i="1" s="1"/>
  <c r="EF523" i="1"/>
  <c r="GF523" i="1" s="1"/>
  <c r="EE523" i="1"/>
  <c r="ED523" i="1"/>
  <c r="EC523" i="1"/>
  <c r="EB523" i="1"/>
  <c r="EA523" i="1"/>
  <c r="GA523" i="1" s="1"/>
  <c r="DZ523" i="1"/>
  <c r="DY523" i="1"/>
  <c r="GB523" i="1" s="1"/>
  <c r="DX523" i="1"/>
  <c r="DW523" i="1"/>
  <c r="DV523" i="1"/>
  <c r="DU523" i="1"/>
  <c r="DT523" i="1"/>
  <c r="DS523" i="1"/>
  <c r="DR523" i="1"/>
  <c r="DP523" i="1"/>
  <c r="DN523" i="1"/>
  <c r="DL523" i="1"/>
  <c r="DM523" i="1" s="1"/>
  <c r="DO523" i="1" s="1"/>
  <c r="CJ523" i="1"/>
  <c r="CI523" i="1"/>
  <c r="CH523" i="1"/>
  <c r="CG523" i="1"/>
  <c r="CF523" i="1"/>
  <c r="CE523" i="1"/>
  <c r="CD523" i="1"/>
  <c r="CC523" i="1"/>
  <c r="CB523" i="1"/>
  <c r="CA523" i="1"/>
  <c r="BZ523" i="1"/>
  <c r="BY523" i="1"/>
  <c r="BX523" i="1"/>
  <c r="BW523" i="1"/>
  <c r="BV523" i="1"/>
  <c r="BU523" i="1"/>
  <c r="BT523" i="1"/>
  <c r="BS523" i="1"/>
  <c r="BR523" i="1"/>
  <c r="BQ523" i="1"/>
  <c r="BP523" i="1"/>
  <c r="BK523" i="1"/>
  <c r="BL523" i="1" s="1"/>
  <c r="BM523" i="1" s="1"/>
  <c r="BI523" i="1"/>
  <c r="BH523" i="1"/>
  <c r="BG523" i="1"/>
  <c r="BF523" i="1"/>
  <c r="BE523" i="1"/>
  <c r="BD523" i="1"/>
  <c r="BC523" i="1"/>
  <c r="BB523" i="1"/>
  <c r="BA523" i="1"/>
  <c r="J523" i="1"/>
  <c r="GH522" i="1"/>
  <c r="GA522" i="1"/>
  <c r="FZ522" i="1"/>
  <c r="FU522" i="1"/>
  <c r="FP522" i="1" a="1"/>
  <c r="FP522" i="1" s="1"/>
  <c r="FG522" i="1"/>
  <c r="FO522" i="1" s="1" a="1"/>
  <c r="FO522" i="1" s="1"/>
  <c r="FC522" i="1"/>
  <c r="FL522" i="1" s="1" a="1"/>
  <c r="FL522" i="1" s="1"/>
  <c r="FA522" i="1"/>
  <c r="FJ522" i="1" s="1" a="1"/>
  <c r="FJ522" i="1" s="1"/>
  <c r="EZ522" i="1"/>
  <c r="FI522" i="1" s="1" a="1"/>
  <c r="FI522" i="1" s="1"/>
  <c r="EY522" i="1"/>
  <c r="FH522" i="1" s="1" a="1"/>
  <c r="FH522" i="1" s="1"/>
  <c r="EX522" i="1"/>
  <c r="EW522" i="1"/>
  <c r="FF522" i="1" s="1"/>
  <c r="EV522" i="1"/>
  <c r="FE522" i="1" s="1"/>
  <c r="FN522" i="1" s="1" a="1"/>
  <c r="FN522" i="1" s="1"/>
  <c r="EU522" i="1"/>
  <c r="GE522" i="1" s="1"/>
  <c r="ET522" i="1"/>
  <c r="ES522" i="1"/>
  <c r="FB522" i="1" s="1"/>
  <c r="FK522" i="1" s="1" a="1"/>
  <c r="FK522" i="1" s="1"/>
  <c r="ER522" i="1"/>
  <c r="EQ522" i="1"/>
  <c r="EP522" i="1"/>
  <c r="EO522" i="1"/>
  <c r="EN522" i="1"/>
  <c r="EM522" i="1"/>
  <c r="EL522" i="1"/>
  <c r="EK522" i="1"/>
  <c r="EJ522" i="1"/>
  <c r="EI522" i="1"/>
  <c r="EH522" i="1"/>
  <c r="EG522" i="1"/>
  <c r="GG522" i="1" s="1"/>
  <c r="EF522" i="1"/>
  <c r="GF522" i="1" s="1"/>
  <c r="EE522" i="1"/>
  <c r="ED522" i="1"/>
  <c r="EC522" i="1"/>
  <c r="GD522" i="1" s="1"/>
  <c r="EB522" i="1"/>
  <c r="EA522" i="1"/>
  <c r="DZ522" i="1"/>
  <c r="DY522" i="1"/>
  <c r="GB522" i="1" s="1"/>
  <c r="DX522" i="1"/>
  <c r="DW522" i="1"/>
  <c r="DV522" i="1"/>
  <c r="DU522" i="1"/>
  <c r="DT522" i="1"/>
  <c r="DS522" i="1"/>
  <c r="DR522" i="1"/>
  <c r="DP522" i="1"/>
  <c r="DN522" i="1"/>
  <c r="DL522" i="1"/>
  <c r="DM522" i="1" s="1"/>
  <c r="DO522" i="1" s="1"/>
  <c r="CJ522" i="1"/>
  <c r="CI522" i="1"/>
  <c r="CH522" i="1"/>
  <c r="CG522" i="1"/>
  <c r="CF522" i="1"/>
  <c r="CE522" i="1"/>
  <c r="CD522" i="1"/>
  <c r="CC522" i="1"/>
  <c r="CB522" i="1"/>
  <c r="CA522" i="1"/>
  <c r="BZ522" i="1"/>
  <c r="BY522" i="1"/>
  <c r="BX522" i="1"/>
  <c r="BW522" i="1"/>
  <c r="BV522" i="1"/>
  <c r="BU522" i="1"/>
  <c r="BT522" i="1"/>
  <c r="BS522" i="1"/>
  <c r="BR522" i="1"/>
  <c r="BQ522" i="1"/>
  <c r="BP522" i="1"/>
  <c r="BK522" i="1"/>
  <c r="BL522" i="1" s="1"/>
  <c r="BM522" i="1" s="1"/>
  <c r="BI522" i="1"/>
  <c r="BH522" i="1"/>
  <c r="BG522" i="1"/>
  <c r="BF522" i="1"/>
  <c r="BE522" i="1"/>
  <c r="BD522" i="1"/>
  <c r="BC522" i="1"/>
  <c r="BB522" i="1"/>
  <c r="BA522" i="1"/>
  <c r="J522" i="1"/>
  <c r="GH521" i="1"/>
  <c r="GA521" i="1"/>
  <c r="FZ521" i="1"/>
  <c r="FU521" i="1"/>
  <c r="FG521" i="1"/>
  <c r="FO521" i="1" s="1" a="1"/>
  <c r="FO521" i="1" s="1"/>
  <c r="FC521" i="1"/>
  <c r="FL521" i="1" s="1" a="1"/>
  <c r="FL521" i="1" s="1"/>
  <c r="EZ521" i="1"/>
  <c r="FI521" i="1" s="1" a="1"/>
  <c r="FI521" i="1" s="1"/>
  <c r="EY521" i="1"/>
  <c r="FH521" i="1" s="1" a="1"/>
  <c r="FH521" i="1" s="1"/>
  <c r="EX521" i="1"/>
  <c r="EW521" i="1"/>
  <c r="FF521" i="1" s="1"/>
  <c r="FP521" i="1" s="1" a="1"/>
  <c r="FP521" i="1" s="1"/>
  <c r="EV521" i="1"/>
  <c r="FE521" i="1" s="1"/>
  <c r="FN521" i="1" s="1" a="1"/>
  <c r="FN521" i="1" s="1"/>
  <c r="EU521" i="1"/>
  <c r="GE521" i="1" s="1"/>
  <c r="ET521" i="1"/>
  <c r="ES521" i="1"/>
  <c r="FB521" i="1" s="1"/>
  <c r="FK521" i="1" s="1" a="1"/>
  <c r="FK521" i="1" s="1"/>
  <c r="ER521" i="1"/>
  <c r="FA521" i="1" s="1"/>
  <c r="FJ521" i="1" s="1" a="1"/>
  <c r="FJ521" i="1" s="1"/>
  <c r="EQ521" i="1"/>
  <c r="EP521" i="1"/>
  <c r="EO521" i="1"/>
  <c r="EN521" i="1"/>
  <c r="EM521" i="1"/>
  <c r="EL521" i="1"/>
  <c r="EK521" i="1"/>
  <c r="EJ521" i="1"/>
  <c r="EI521" i="1"/>
  <c r="EH521" i="1"/>
  <c r="EG521" i="1"/>
  <c r="GG521" i="1" s="1"/>
  <c r="EF521" i="1"/>
  <c r="GF521" i="1" s="1"/>
  <c r="EE521" i="1"/>
  <c r="ED521" i="1"/>
  <c r="EC521" i="1"/>
  <c r="GD521" i="1" s="1"/>
  <c r="EB521" i="1"/>
  <c r="GC521" i="1" s="1"/>
  <c r="EA521" i="1"/>
  <c r="DZ521" i="1"/>
  <c r="DY521" i="1"/>
  <c r="GB521" i="1" s="1"/>
  <c r="DX521" i="1"/>
  <c r="DW521" i="1"/>
  <c r="DV521" i="1"/>
  <c r="DU521" i="1"/>
  <c r="DT521" i="1"/>
  <c r="DS521" i="1"/>
  <c r="DR521" i="1"/>
  <c r="DP521" i="1"/>
  <c r="DN521" i="1"/>
  <c r="DL521" i="1" s="1"/>
  <c r="DM521" i="1" s="1"/>
  <c r="DO521" i="1" s="1"/>
  <c r="CJ521" i="1"/>
  <c r="CP521" i="1" s="1"/>
  <c r="CV521" i="1" s="1"/>
  <c r="CI521" i="1"/>
  <c r="CH521" i="1"/>
  <c r="CG521" i="1"/>
  <c r="CF521" i="1"/>
  <c r="CL521" i="1" s="1"/>
  <c r="CR521" i="1" s="1"/>
  <c r="CE521" i="1"/>
  <c r="CD521" i="1"/>
  <c r="CC521" i="1"/>
  <c r="CB521" i="1"/>
  <c r="CA521" i="1"/>
  <c r="BZ521" i="1"/>
  <c r="BY521" i="1"/>
  <c r="BX521" i="1"/>
  <c r="BW521" i="1"/>
  <c r="BV521" i="1"/>
  <c r="BU521" i="1"/>
  <c r="BT521" i="1"/>
  <c r="BS521" i="1"/>
  <c r="BR521" i="1"/>
  <c r="BP521" i="1"/>
  <c r="BQ521" i="1" s="1"/>
  <c r="BL521" i="1"/>
  <c r="BK521" i="1"/>
  <c r="BI521" i="1"/>
  <c r="BH521" i="1"/>
  <c r="BG521" i="1"/>
  <c r="BF521" i="1"/>
  <c r="BE521" i="1"/>
  <c r="BD521" i="1"/>
  <c r="BC521" i="1"/>
  <c r="BB521" i="1"/>
  <c r="BA521" i="1"/>
  <c r="J521" i="1"/>
  <c r="GH520" i="1"/>
  <c r="GF520" i="1"/>
  <c r="GE520" i="1"/>
  <c r="GD520" i="1"/>
  <c r="FZ520" i="1"/>
  <c r="FU520" i="1"/>
  <c r="FP520" i="1" a="1"/>
  <c r="FP520" i="1" s="1"/>
  <c r="FK520" i="1"/>
  <c r="FG520" i="1"/>
  <c r="FO520" i="1" s="1" a="1"/>
  <c r="FO520" i="1" s="1"/>
  <c r="FE520" i="1"/>
  <c r="FN520" i="1" s="1" a="1"/>
  <c r="FN520" i="1" s="1"/>
  <c r="FD520" i="1"/>
  <c r="FM520" i="1" s="1" a="1"/>
  <c r="FM520" i="1" s="1"/>
  <c r="FC520" i="1"/>
  <c r="FL520" i="1" s="1" a="1"/>
  <c r="FL520" i="1" s="1"/>
  <c r="EY520" i="1"/>
  <c r="FH520" i="1" s="1" a="1"/>
  <c r="FH520" i="1" s="1"/>
  <c r="EX520" i="1"/>
  <c r="EW520" i="1"/>
  <c r="FF520" i="1" s="1"/>
  <c r="EV520" i="1"/>
  <c r="EU520" i="1"/>
  <c r="ET520" i="1"/>
  <c r="ES520" i="1"/>
  <c r="FB520" i="1" s="1"/>
  <c r="FK520" i="1" s="1" a="1"/>
  <c r="ER520" i="1"/>
  <c r="FA520" i="1" s="1"/>
  <c r="FJ520" i="1" s="1" a="1"/>
  <c r="FJ520" i="1" s="1"/>
  <c r="EQ520" i="1"/>
  <c r="EZ520" i="1" s="1"/>
  <c r="FI520" i="1" s="1" a="1"/>
  <c r="FI520" i="1" s="1"/>
  <c r="EP520" i="1"/>
  <c r="EO520" i="1"/>
  <c r="EN520" i="1"/>
  <c r="EM520" i="1"/>
  <c r="EL520" i="1"/>
  <c r="EK520" i="1"/>
  <c r="EJ520" i="1"/>
  <c r="EI520" i="1"/>
  <c r="EH520" i="1"/>
  <c r="EG520" i="1"/>
  <c r="GG520" i="1" s="1"/>
  <c r="EF520" i="1"/>
  <c r="EE520" i="1"/>
  <c r="ED520" i="1"/>
  <c r="EC520" i="1"/>
  <c r="EB520" i="1"/>
  <c r="GC520" i="1" s="1"/>
  <c r="EA520" i="1"/>
  <c r="GA520" i="1" s="1"/>
  <c r="DZ520" i="1"/>
  <c r="DY520" i="1"/>
  <c r="DX520" i="1"/>
  <c r="DW520" i="1"/>
  <c r="DV520" i="1"/>
  <c r="DU520" i="1"/>
  <c r="DT520" i="1"/>
  <c r="DS520" i="1"/>
  <c r="DR520" i="1"/>
  <c r="DP520" i="1"/>
  <c r="DN520" i="1"/>
  <c r="DL520" i="1" s="1"/>
  <c r="DM520" i="1" s="1"/>
  <c r="DO520" i="1" s="1"/>
  <c r="CJ520" i="1"/>
  <c r="CI520" i="1"/>
  <c r="CH520" i="1"/>
  <c r="CG520" i="1"/>
  <c r="CF520" i="1"/>
  <c r="CE520" i="1"/>
  <c r="CD520" i="1"/>
  <c r="CC520" i="1"/>
  <c r="CB520" i="1"/>
  <c r="CA520" i="1"/>
  <c r="BZ520" i="1"/>
  <c r="BY520" i="1"/>
  <c r="BX520" i="1"/>
  <c r="BW520" i="1"/>
  <c r="BV520" i="1"/>
  <c r="BU520" i="1"/>
  <c r="BT520" i="1"/>
  <c r="BS520" i="1"/>
  <c r="BR520" i="1"/>
  <c r="BP520" i="1"/>
  <c r="BQ520" i="1" s="1"/>
  <c r="BK520" i="1"/>
  <c r="BL520" i="1" s="1"/>
  <c r="BO520" i="1" s="1"/>
  <c r="BI520" i="1"/>
  <c r="BH520" i="1"/>
  <c r="BG520" i="1"/>
  <c r="BF520" i="1"/>
  <c r="BE520" i="1"/>
  <c r="BD520" i="1"/>
  <c r="BC520" i="1"/>
  <c r="BB520" i="1"/>
  <c r="BA520" i="1"/>
  <c r="J520" i="1"/>
  <c r="GH519" i="1"/>
  <c r="GD519" i="1"/>
  <c r="FZ519" i="1"/>
  <c r="FU519" i="1"/>
  <c r="FP519" i="1" a="1"/>
  <c r="FP519" i="1" s="1"/>
  <c r="FK519" i="1"/>
  <c r="FG519" i="1"/>
  <c r="FO519" i="1" s="1" a="1"/>
  <c r="FO519" i="1" s="1"/>
  <c r="FE519" i="1"/>
  <c r="FN519" i="1" s="1" a="1"/>
  <c r="FN519" i="1" s="1"/>
  <c r="FD519" i="1"/>
  <c r="FM519" i="1" s="1" a="1"/>
  <c r="FM519" i="1" s="1"/>
  <c r="FC519" i="1"/>
  <c r="FL519" i="1" s="1" a="1"/>
  <c r="FL519" i="1" s="1"/>
  <c r="EY519" i="1"/>
  <c r="FH519" i="1" s="1" a="1"/>
  <c r="FH519" i="1" s="1"/>
  <c r="EX519" i="1"/>
  <c r="EW519" i="1"/>
  <c r="FF519" i="1" s="1"/>
  <c r="EV519" i="1"/>
  <c r="EU519" i="1"/>
  <c r="GE519" i="1" s="1"/>
  <c r="ET519" i="1"/>
  <c r="ES519" i="1"/>
  <c r="FB519" i="1" s="1"/>
  <c r="FK519" i="1" s="1" a="1"/>
  <c r="ER519" i="1"/>
  <c r="FA519" i="1" s="1"/>
  <c r="FJ519" i="1" s="1" a="1"/>
  <c r="FJ519" i="1" s="1"/>
  <c r="EQ519" i="1"/>
  <c r="EZ519" i="1" s="1"/>
  <c r="FI519" i="1" s="1" a="1"/>
  <c r="FI519" i="1" s="1"/>
  <c r="EP519" i="1"/>
  <c r="EO519" i="1"/>
  <c r="EN519" i="1"/>
  <c r="EM519" i="1"/>
  <c r="EL519" i="1"/>
  <c r="EK519" i="1"/>
  <c r="EJ519" i="1"/>
  <c r="EI519" i="1"/>
  <c r="EH519" i="1"/>
  <c r="EG519" i="1"/>
  <c r="GG519" i="1" s="1"/>
  <c r="EF519" i="1"/>
  <c r="GF519" i="1" s="1"/>
  <c r="EE519" i="1"/>
  <c r="ED519" i="1"/>
  <c r="EC519" i="1"/>
  <c r="EB519" i="1"/>
  <c r="GC519" i="1" s="1"/>
  <c r="EA519" i="1"/>
  <c r="GA519" i="1" s="1"/>
  <c r="DZ519" i="1"/>
  <c r="DY519" i="1"/>
  <c r="GB519" i="1" s="1"/>
  <c r="DX519" i="1"/>
  <c r="DW519" i="1"/>
  <c r="DV519" i="1"/>
  <c r="DU519" i="1"/>
  <c r="DT519" i="1"/>
  <c r="DS519" i="1"/>
  <c r="DR519" i="1"/>
  <c r="DP519" i="1"/>
  <c r="DN519" i="1"/>
  <c r="DL519" i="1"/>
  <c r="DM519" i="1" s="1"/>
  <c r="DO519" i="1" s="1"/>
  <c r="CJ519" i="1"/>
  <c r="CI519" i="1"/>
  <c r="CH519" i="1"/>
  <c r="CG519" i="1"/>
  <c r="CF519" i="1"/>
  <c r="CE519" i="1"/>
  <c r="CD519" i="1"/>
  <c r="CC519" i="1"/>
  <c r="CB519" i="1"/>
  <c r="CA519" i="1"/>
  <c r="BZ519" i="1"/>
  <c r="BY519" i="1"/>
  <c r="BX519" i="1"/>
  <c r="BW519" i="1"/>
  <c r="BV519" i="1"/>
  <c r="BU519" i="1"/>
  <c r="BT519" i="1"/>
  <c r="BS519" i="1"/>
  <c r="BR519" i="1"/>
  <c r="BP519" i="1"/>
  <c r="BQ519" i="1" s="1"/>
  <c r="BK519" i="1"/>
  <c r="BL519" i="1" s="1"/>
  <c r="BM519" i="1" s="1"/>
  <c r="BI519" i="1"/>
  <c r="BH519" i="1"/>
  <c r="BG519" i="1"/>
  <c r="BF519" i="1"/>
  <c r="BE519" i="1"/>
  <c r="BD519" i="1"/>
  <c r="BC519" i="1"/>
  <c r="BB519" i="1"/>
  <c r="BA519" i="1"/>
  <c r="J519" i="1"/>
  <c r="GH518" i="1"/>
  <c r="GE518" i="1"/>
  <c r="GA518" i="1"/>
  <c r="FZ518" i="1"/>
  <c r="FU518" i="1"/>
  <c r="FH518" i="1" a="1"/>
  <c r="FH518" i="1" s="1"/>
  <c r="FG518" i="1"/>
  <c r="FO518" i="1" s="1" a="1"/>
  <c r="FO518" i="1" s="1"/>
  <c r="FD518" i="1"/>
  <c r="FM518" i="1" s="1" a="1"/>
  <c r="FM518" i="1" s="1"/>
  <c r="FC518" i="1"/>
  <c r="FL518" i="1" s="1" a="1"/>
  <c r="FL518" i="1" s="1"/>
  <c r="EZ518" i="1"/>
  <c r="FI518" i="1" s="1" a="1"/>
  <c r="FI518" i="1" s="1"/>
  <c r="EY518" i="1"/>
  <c r="EX518" i="1"/>
  <c r="EW518" i="1"/>
  <c r="FF518" i="1" s="1"/>
  <c r="FP518" i="1" s="1" a="1"/>
  <c r="FP518" i="1" s="1"/>
  <c r="EV518" i="1"/>
  <c r="FE518" i="1" s="1"/>
  <c r="FN518" i="1" s="1" a="1"/>
  <c r="FN518" i="1" s="1"/>
  <c r="EU518" i="1"/>
  <c r="ET518" i="1"/>
  <c r="ES518" i="1"/>
  <c r="FB518" i="1" s="1"/>
  <c r="FK518" i="1" s="1" a="1"/>
  <c r="FK518" i="1" s="1"/>
  <c r="ER518" i="1"/>
  <c r="FA518" i="1" s="1"/>
  <c r="FJ518" i="1" s="1" a="1"/>
  <c r="FJ518" i="1" s="1"/>
  <c r="EQ518" i="1"/>
  <c r="EP518" i="1"/>
  <c r="EO518" i="1"/>
  <c r="EN518" i="1"/>
  <c r="EM518" i="1"/>
  <c r="EL518" i="1"/>
  <c r="EK518" i="1"/>
  <c r="EJ518" i="1"/>
  <c r="EI518" i="1"/>
  <c r="EH518" i="1"/>
  <c r="EG518" i="1"/>
  <c r="GG518" i="1" s="1"/>
  <c r="EF518" i="1"/>
  <c r="GF518" i="1" s="1"/>
  <c r="EE518" i="1"/>
  <c r="ED518" i="1"/>
  <c r="EC518" i="1"/>
  <c r="GD518" i="1" s="1"/>
  <c r="EB518" i="1"/>
  <c r="GC518" i="1" s="1"/>
  <c r="EA518" i="1"/>
  <c r="DZ518" i="1"/>
  <c r="DY518" i="1"/>
  <c r="GB518" i="1" s="1"/>
  <c r="DX518" i="1"/>
  <c r="DW518" i="1"/>
  <c r="DV518" i="1"/>
  <c r="DS518" i="1"/>
  <c r="DR518" i="1"/>
  <c r="DU518" i="1" s="1"/>
  <c r="DP518" i="1"/>
  <c r="DN518" i="1"/>
  <c r="DL518" i="1" s="1"/>
  <c r="DM518" i="1" s="1"/>
  <c r="DO518" i="1" s="1"/>
  <c r="CV518" i="1"/>
  <c r="CU518" i="1"/>
  <c r="CT518" i="1"/>
  <c r="CS518" i="1"/>
  <c r="CR518" i="1"/>
  <c r="CQ518" i="1"/>
  <c r="CJ518" i="1"/>
  <c r="CI518" i="1"/>
  <c r="CH518" i="1"/>
  <c r="CG518" i="1"/>
  <c r="CF518" i="1"/>
  <c r="CE518" i="1"/>
  <c r="CD518" i="1"/>
  <c r="CC518" i="1"/>
  <c r="CB518" i="1"/>
  <c r="CA518" i="1"/>
  <c r="BZ518" i="1"/>
  <c r="BY518" i="1"/>
  <c r="BX518" i="1"/>
  <c r="BW518" i="1"/>
  <c r="BV518" i="1"/>
  <c r="BU518" i="1"/>
  <c r="BT518" i="1"/>
  <c r="BS518" i="1"/>
  <c r="BR518" i="1"/>
  <c r="BQ518" i="1"/>
  <c r="BP518" i="1"/>
  <c r="BL518" i="1"/>
  <c r="BK518" i="1"/>
  <c r="BI518" i="1"/>
  <c r="BH518" i="1"/>
  <c r="BG518" i="1"/>
  <c r="BF518" i="1"/>
  <c r="BE518" i="1"/>
  <c r="BD518" i="1"/>
  <c r="BC518" i="1"/>
  <c r="BB518" i="1"/>
  <c r="BA518" i="1"/>
  <c r="J518" i="1"/>
  <c r="FU517" i="1"/>
  <c r="EX517" i="1"/>
  <c r="FG517" i="1" s="1"/>
  <c r="FO517" i="1" s="1" a="1"/>
  <c r="FO517" i="1" s="1"/>
  <c r="EW517" i="1"/>
  <c r="FF517" i="1" s="1"/>
  <c r="FP517" i="1" s="1" a="1"/>
  <c r="FP517" i="1" s="1"/>
  <c r="EV517" i="1"/>
  <c r="FE517" i="1" s="1"/>
  <c r="FN517" i="1" s="1" a="1"/>
  <c r="FN517" i="1" s="1"/>
  <c r="EU517" i="1"/>
  <c r="ET517" i="1"/>
  <c r="FC517" i="1" s="1"/>
  <c r="FL517" i="1" s="1" a="1"/>
  <c r="FL517" i="1" s="1"/>
  <c r="ES517" i="1"/>
  <c r="FB517" i="1" s="1"/>
  <c r="FK517" i="1" s="1" a="1"/>
  <c r="FK517" i="1" s="1"/>
  <c r="ER517" i="1"/>
  <c r="FA517" i="1" s="1"/>
  <c r="FJ517" i="1" s="1" a="1"/>
  <c r="FJ517" i="1" s="1"/>
  <c r="EQ517" i="1"/>
  <c r="EZ517" i="1" s="1"/>
  <c r="FI517" i="1" s="1" a="1"/>
  <c r="FI517" i="1" s="1"/>
  <c r="EP517" i="1"/>
  <c r="EY517" i="1" s="1"/>
  <c r="FH517" i="1" s="1" a="1"/>
  <c r="FH517" i="1" s="1"/>
  <c r="EO517" i="1"/>
  <c r="EN517" i="1"/>
  <c r="EM517" i="1"/>
  <c r="EL517" i="1"/>
  <c r="EK517" i="1"/>
  <c r="EJ517" i="1"/>
  <c r="EI517" i="1"/>
  <c r="BK517" i="1" s="1"/>
  <c r="EH517" i="1"/>
  <c r="GH517" i="1" s="1"/>
  <c r="EG517" i="1"/>
  <c r="GG517" i="1" s="1"/>
  <c r="EF517" i="1"/>
  <c r="GF517" i="1" s="1"/>
  <c r="EE517" i="1"/>
  <c r="ED517" i="1"/>
  <c r="EC517" i="1"/>
  <c r="EB517" i="1"/>
  <c r="EA517" i="1"/>
  <c r="GA517" i="1" s="1"/>
  <c r="DZ517" i="1"/>
  <c r="FZ517" i="1" s="1"/>
  <c r="DY517" i="1"/>
  <c r="DX517" i="1"/>
  <c r="DW517" i="1"/>
  <c r="DV517" i="1"/>
  <c r="DS517" i="1"/>
  <c r="DR517" i="1"/>
  <c r="DU517" i="1" s="1"/>
  <c r="DP517" i="1"/>
  <c r="DN517" i="1"/>
  <c r="DL517" i="1" s="1"/>
  <c r="DM517" i="1" s="1"/>
  <c r="DO517" i="1" s="1"/>
  <c r="CJ517" i="1"/>
  <c r="CI517" i="1"/>
  <c r="CH517" i="1"/>
  <c r="CG517" i="1"/>
  <c r="CF517" i="1"/>
  <c r="CE517" i="1"/>
  <c r="CD517" i="1"/>
  <c r="CC517" i="1"/>
  <c r="CB517" i="1"/>
  <c r="CA517" i="1"/>
  <c r="BZ517" i="1"/>
  <c r="BY517" i="1"/>
  <c r="BX517" i="1"/>
  <c r="BW517" i="1"/>
  <c r="BV517" i="1"/>
  <c r="BU517" i="1"/>
  <c r="BT517" i="1"/>
  <c r="BS517" i="1"/>
  <c r="BR517" i="1"/>
  <c r="BP517" i="1"/>
  <c r="BQ517" i="1" s="1"/>
  <c r="BI517" i="1"/>
  <c r="BH517" i="1"/>
  <c r="BG517" i="1"/>
  <c r="BF517" i="1"/>
  <c r="BE517" i="1"/>
  <c r="BD517" i="1"/>
  <c r="BC517" i="1"/>
  <c r="BB517" i="1"/>
  <c r="BA517" i="1"/>
  <c r="J517" i="1"/>
  <c r="GA516" i="1"/>
  <c r="FU516" i="1"/>
  <c r="EX516" i="1"/>
  <c r="FG516" i="1" s="1"/>
  <c r="FO516" i="1" s="1" a="1"/>
  <c r="FO516" i="1" s="1"/>
  <c r="EW516" i="1"/>
  <c r="FF516" i="1" s="1"/>
  <c r="FP516" i="1" s="1" a="1"/>
  <c r="FP516" i="1" s="1"/>
  <c r="EV516" i="1"/>
  <c r="FE516" i="1" s="1"/>
  <c r="FN516" i="1" s="1" a="1"/>
  <c r="FN516" i="1" s="1"/>
  <c r="EU516" i="1"/>
  <c r="ET516" i="1"/>
  <c r="FC516" i="1" s="1"/>
  <c r="FL516" i="1" s="1" a="1"/>
  <c r="FL516" i="1" s="1"/>
  <c r="ES516" i="1"/>
  <c r="FB516" i="1" s="1"/>
  <c r="FK516" i="1" s="1" a="1"/>
  <c r="FK516" i="1" s="1"/>
  <c r="ER516" i="1"/>
  <c r="FA516" i="1" s="1"/>
  <c r="FJ516" i="1" s="1" a="1"/>
  <c r="FJ516" i="1" s="1"/>
  <c r="EQ516" i="1"/>
  <c r="EZ516" i="1" s="1"/>
  <c r="FI516" i="1" s="1" a="1"/>
  <c r="FI516" i="1" s="1"/>
  <c r="EP516" i="1"/>
  <c r="EY516" i="1" s="1"/>
  <c r="FH516" i="1" s="1" a="1"/>
  <c r="FH516" i="1" s="1"/>
  <c r="EO516" i="1"/>
  <c r="EN516" i="1"/>
  <c r="EM516" i="1"/>
  <c r="EL516" i="1"/>
  <c r="EK516" i="1"/>
  <c r="EJ516" i="1"/>
  <c r="EI516" i="1"/>
  <c r="EH516" i="1"/>
  <c r="GH516" i="1" s="1"/>
  <c r="EG516" i="1"/>
  <c r="GG516" i="1" s="1"/>
  <c r="EF516" i="1"/>
  <c r="GF516" i="1" s="1"/>
  <c r="EE516" i="1"/>
  <c r="ED516" i="1"/>
  <c r="EC516" i="1"/>
  <c r="EB516" i="1"/>
  <c r="EA516" i="1"/>
  <c r="DZ516" i="1"/>
  <c r="FZ516" i="1" s="1"/>
  <c r="DY516" i="1"/>
  <c r="DX516" i="1"/>
  <c r="DW516" i="1"/>
  <c r="DV516" i="1"/>
  <c r="DS516" i="1"/>
  <c r="DR516" i="1"/>
  <c r="DU516" i="1" s="1"/>
  <c r="DP516" i="1"/>
  <c r="DN516" i="1"/>
  <c r="DL516" i="1" s="1"/>
  <c r="DM516" i="1" s="1"/>
  <c r="DO516" i="1" s="1"/>
  <c r="CJ516" i="1"/>
  <c r="CI516" i="1"/>
  <c r="CH516" i="1"/>
  <c r="CG516" i="1"/>
  <c r="CF516" i="1"/>
  <c r="CE516" i="1"/>
  <c r="CD516" i="1"/>
  <c r="CC516" i="1"/>
  <c r="CB516" i="1"/>
  <c r="CA516" i="1"/>
  <c r="BZ516" i="1"/>
  <c r="BY516" i="1"/>
  <c r="BX516" i="1"/>
  <c r="BW516" i="1"/>
  <c r="BV516" i="1"/>
  <c r="BU516" i="1"/>
  <c r="BT516" i="1"/>
  <c r="BS516" i="1"/>
  <c r="BR516" i="1"/>
  <c r="BP516" i="1"/>
  <c r="BQ516" i="1" s="1"/>
  <c r="BK516" i="1"/>
  <c r="BI516" i="1"/>
  <c r="BH516" i="1"/>
  <c r="BG516" i="1"/>
  <c r="BF516" i="1"/>
  <c r="BE516" i="1"/>
  <c r="BD516" i="1"/>
  <c r="BC516" i="1"/>
  <c r="BB516" i="1"/>
  <c r="BA516" i="1"/>
  <c r="J516" i="1"/>
  <c r="FU515" i="1"/>
  <c r="EX515" i="1"/>
  <c r="FG515" i="1" s="1"/>
  <c r="FO515" i="1" s="1" a="1"/>
  <c r="FO515" i="1" s="1"/>
  <c r="EW515" i="1"/>
  <c r="FF515" i="1" s="1"/>
  <c r="FP515" i="1" s="1" a="1"/>
  <c r="FP515" i="1" s="1"/>
  <c r="EV515" i="1"/>
  <c r="FE515" i="1" s="1"/>
  <c r="FN515" i="1" s="1" a="1"/>
  <c r="FN515" i="1" s="1"/>
  <c r="EU515" i="1"/>
  <c r="ET515" i="1"/>
  <c r="FC515" i="1" s="1"/>
  <c r="FL515" i="1" s="1" a="1"/>
  <c r="FL515" i="1" s="1"/>
  <c r="ES515" i="1"/>
  <c r="FB515" i="1" s="1"/>
  <c r="FK515" i="1" s="1" a="1"/>
  <c r="FK515" i="1" s="1"/>
  <c r="ER515" i="1"/>
  <c r="FA515" i="1" s="1"/>
  <c r="FJ515" i="1" s="1" a="1"/>
  <c r="FJ515" i="1" s="1"/>
  <c r="EQ515" i="1"/>
  <c r="EZ515" i="1" s="1"/>
  <c r="FI515" i="1" s="1" a="1"/>
  <c r="FI515" i="1" s="1"/>
  <c r="EP515" i="1"/>
  <c r="EY515" i="1" s="1"/>
  <c r="FH515" i="1" s="1" a="1"/>
  <c r="FH515" i="1" s="1"/>
  <c r="EO515" i="1"/>
  <c r="EN515" i="1"/>
  <c r="EM515" i="1"/>
  <c r="EL515" i="1"/>
  <c r="EK515" i="1"/>
  <c r="EJ515" i="1"/>
  <c r="EI515" i="1"/>
  <c r="BK515" i="1" s="1"/>
  <c r="EH515" i="1"/>
  <c r="GH515" i="1" s="1"/>
  <c r="EG515" i="1"/>
  <c r="GG515" i="1" s="1"/>
  <c r="EF515" i="1"/>
  <c r="GF515" i="1" s="1"/>
  <c r="EE515" i="1"/>
  <c r="ED515" i="1"/>
  <c r="EC515" i="1"/>
  <c r="EB515" i="1"/>
  <c r="EA515" i="1"/>
  <c r="GA515" i="1" s="1"/>
  <c r="DZ515" i="1"/>
  <c r="FZ515" i="1" s="1"/>
  <c r="DY515" i="1"/>
  <c r="DX515" i="1"/>
  <c r="DW515" i="1"/>
  <c r="DV515" i="1"/>
  <c r="DS515" i="1"/>
  <c r="DR515" i="1"/>
  <c r="DU515" i="1" s="1"/>
  <c r="DP515" i="1"/>
  <c r="DN515" i="1"/>
  <c r="DL515" i="1" s="1"/>
  <c r="DM515" i="1" s="1"/>
  <c r="DO515" i="1" s="1"/>
  <c r="CV515" i="1"/>
  <c r="CU515" i="1"/>
  <c r="CT515" i="1"/>
  <c r="CS515" i="1"/>
  <c r="CR515" i="1"/>
  <c r="CQ515" i="1"/>
  <c r="CJ515" i="1"/>
  <c r="CI515" i="1"/>
  <c r="CH515" i="1"/>
  <c r="CG515" i="1"/>
  <c r="CF515" i="1"/>
  <c r="CE515" i="1"/>
  <c r="CD515" i="1"/>
  <c r="CC515" i="1"/>
  <c r="CB515" i="1"/>
  <c r="CA515" i="1"/>
  <c r="BZ515" i="1"/>
  <c r="BY515" i="1"/>
  <c r="BX515" i="1"/>
  <c r="BW515" i="1"/>
  <c r="BV515" i="1"/>
  <c r="BU515" i="1"/>
  <c r="BT515" i="1"/>
  <c r="BS515" i="1"/>
  <c r="BR515" i="1"/>
  <c r="BP515" i="1"/>
  <c r="BQ515" i="1" s="1"/>
  <c r="BL515" i="1"/>
  <c r="BO515" i="1" s="1"/>
  <c r="BI515" i="1"/>
  <c r="BH515" i="1"/>
  <c r="BG515" i="1"/>
  <c r="BF515" i="1"/>
  <c r="BE515" i="1"/>
  <c r="BD515" i="1"/>
  <c r="BC515" i="1"/>
  <c r="BB515" i="1"/>
  <c r="BA515" i="1"/>
  <c r="J515" i="1"/>
  <c r="FU514" i="1"/>
  <c r="EX514" i="1"/>
  <c r="FG514" i="1" s="1"/>
  <c r="FO514" i="1" s="1" a="1"/>
  <c r="FO514" i="1" s="1"/>
  <c r="EW514" i="1"/>
  <c r="FF514" i="1" s="1"/>
  <c r="FP514" i="1" s="1" a="1"/>
  <c r="FP514" i="1" s="1"/>
  <c r="EV514" i="1"/>
  <c r="FE514" i="1" s="1"/>
  <c r="FN514" i="1" s="1" a="1"/>
  <c r="FN514" i="1" s="1"/>
  <c r="EU514" i="1"/>
  <c r="ET514" i="1"/>
  <c r="FC514" i="1" s="1"/>
  <c r="FL514" i="1" s="1" a="1"/>
  <c r="FL514" i="1" s="1"/>
  <c r="ES514" i="1"/>
  <c r="FB514" i="1" s="1"/>
  <c r="FK514" i="1" s="1" a="1"/>
  <c r="FK514" i="1" s="1"/>
  <c r="ER514" i="1"/>
  <c r="FA514" i="1" s="1"/>
  <c r="FJ514" i="1" s="1" a="1"/>
  <c r="FJ514" i="1" s="1"/>
  <c r="EQ514" i="1"/>
  <c r="EZ514" i="1" s="1"/>
  <c r="FI514" i="1" s="1" a="1"/>
  <c r="FI514" i="1" s="1"/>
  <c r="EP514" i="1"/>
  <c r="EY514" i="1" s="1"/>
  <c r="FH514" i="1" s="1" a="1"/>
  <c r="FH514" i="1" s="1"/>
  <c r="EO514" i="1"/>
  <c r="EN514" i="1"/>
  <c r="EM514" i="1"/>
  <c r="EL514" i="1"/>
  <c r="EK514" i="1"/>
  <c r="EJ514" i="1"/>
  <c r="EI514" i="1"/>
  <c r="BK514" i="1" s="1"/>
  <c r="EH514" i="1"/>
  <c r="GH514" i="1" s="1"/>
  <c r="EG514" i="1"/>
  <c r="GG514" i="1" s="1"/>
  <c r="EF514" i="1"/>
  <c r="GF514" i="1" s="1"/>
  <c r="EE514" i="1"/>
  <c r="ED514" i="1"/>
  <c r="EC514" i="1"/>
  <c r="EB514" i="1"/>
  <c r="EA514" i="1"/>
  <c r="GA514" i="1" s="1"/>
  <c r="DZ514" i="1"/>
  <c r="FZ514" i="1" s="1"/>
  <c r="DY514" i="1"/>
  <c r="DX514" i="1"/>
  <c r="DW514" i="1"/>
  <c r="DV514" i="1"/>
  <c r="DS514" i="1"/>
  <c r="DR514" i="1"/>
  <c r="DU514" i="1" s="1"/>
  <c r="DP514" i="1"/>
  <c r="DN514" i="1"/>
  <c r="DL514" i="1" s="1"/>
  <c r="DM514" i="1" s="1"/>
  <c r="DO514" i="1" s="1"/>
  <c r="CJ514" i="1"/>
  <c r="CI514" i="1"/>
  <c r="CH514" i="1"/>
  <c r="CG514" i="1"/>
  <c r="CF514" i="1"/>
  <c r="CE514" i="1"/>
  <c r="CD514" i="1"/>
  <c r="CC514" i="1"/>
  <c r="CB514" i="1"/>
  <c r="CA514" i="1"/>
  <c r="BZ514" i="1"/>
  <c r="BY514" i="1"/>
  <c r="BX514" i="1"/>
  <c r="BW514" i="1"/>
  <c r="BV514" i="1"/>
  <c r="BU514" i="1"/>
  <c r="BT514" i="1"/>
  <c r="BS514" i="1"/>
  <c r="BR514" i="1"/>
  <c r="BP514" i="1"/>
  <c r="BQ514" i="1" s="1"/>
  <c r="BI514" i="1"/>
  <c r="BH514" i="1"/>
  <c r="BG514" i="1"/>
  <c r="BF514" i="1"/>
  <c r="BE514" i="1"/>
  <c r="BD514" i="1"/>
  <c r="BC514" i="1"/>
  <c r="BB514" i="1"/>
  <c r="BA514" i="1"/>
  <c r="J514" i="1"/>
  <c r="FU513" i="1"/>
  <c r="EX513" i="1"/>
  <c r="FG513" i="1" s="1"/>
  <c r="FO513" i="1" s="1" a="1"/>
  <c r="FO513" i="1" s="1"/>
  <c r="EW513" i="1"/>
  <c r="FF513" i="1" s="1"/>
  <c r="FP513" i="1" s="1" a="1"/>
  <c r="FP513" i="1" s="1"/>
  <c r="EV513" i="1"/>
  <c r="FE513" i="1" s="1"/>
  <c r="FN513" i="1" s="1" a="1"/>
  <c r="FN513" i="1" s="1"/>
  <c r="EU513" i="1"/>
  <c r="ET513" i="1"/>
  <c r="FC513" i="1" s="1"/>
  <c r="FL513" i="1" s="1" a="1"/>
  <c r="FL513" i="1" s="1"/>
  <c r="ES513" i="1"/>
  <c r="FB513" i="1" s="1"/>
  <c r="FK513" i="1" s="1" a="1"/>
  <c r="FK513" i="1" s="1"/>
  <c r="ER513" i="1"/>
  <c r="FA513" i="1" s="1"/>
  <c r="FJ513" i="1" s="1" a="1"/>
  <c r="FJ513" i="1" s="1"/>
  <c r="EQ513" i="1"/>
  <c r="EZ513" i="1" s="1"/>
  <c r="FI513" i="1" s="1" a="1"/>
  <c r="FI513" i="1" s="1"/>
  <c r="EP513" i="1"/>
  <c r="EY513" i="1" s="1"/>
  <c r="FH513" i="1" s="1" a="1"/>
  <c r="FH513" i="1" s="1"/>
  <c r="EO513" i="1"/>
  <c r="EN513" i="1"/>
  <c r="EM513" i="1"/>
  <c r="EL513" i="1"/>
  <c r="EK513" i="1"/>
  <c r="EJ513" i="1"/>
  <c r="EI513" i="1"/>
  <c r="BK513" i="1" s="1"/>
  <c r="EH513" i="1"/>
  <c r="GH513" i="1" s="1"/>
  <c r="EG513" i="1"/>
  <c r="GG513" i="1" s="1"/>
  <c r="EF513" i="1"/>
  <c r="GF513" i="1" s="1"/>
  <c r="EE513" i="1"/>
  <c r="ED513" i="1"/>
  <c r="EC513" i="1"/>
  <c r="EB513" i="1"/>
  <c r="EA513" i="1"/>
  <c r="GA513" i="1" s="1"/>
  <c r="DZ513" i="1"/>
  <c r="FZ513" i="1" s="1"/>
  <c r="DY513" i="1"/>
  <c r="DX513" i="1"/>
  <c r="DW513" i="1"/>
  <c r="DV513" i="1"/>
  <c r="DS513" i="1"/>
  <c r="DR513" i="1"/>
  <c r="DU513" i="1" s="1"/>
  <c r="DP513" i="1"/>
  <c r="DN513" i="1"/>
  <c r="DL513" i="1" s="1"/>
  <c r="DM513" i="1" s="1"/>
  <c r="DO513" i="1" s="1"/>
  <c r="CJ513" i="1"/>
  <c r="CI513" i="1"/>
  <c r="CH513" i="1"/>
  <c r="CG513" i="1"/>
  <c r="CF513" i="1"/>
  <c r="CE513" i="1"/>
  <c r="CD513" i="1"/>
  <c r="CC513" i="1"/>
  <c r="CB513" i="1"/>
  <c r="CA513" i="1"/>
  <c r="BZ513" i="1"/>
  <c r="BY513" i="1"/>
  <c r="BX513" i="1"/>
  <c r="BW513" i="1"/>
  <c r="BV513" i="1"/>
  <c r="BU513" i="1"/>
  <c r="BT513" i="1"/>
  <c r="BS513" i="1"/>
  <c r="BR513" i="1"/>
  <c r="BP513" i="1"/>
  <c r="BQ513" i="1" s="1"/>
  <c r="BI513" i="1"/>
  <c r="BH513" i="1"/>
  <c r="BG513" i="1"/>
  <c r="BF513" i="1"/>
  <c r="BE513" i="1"/>
  <c r="BD513" i="1"/>
  <c r="BC513" i="1"/>
  <c r="BB513" i="1"/>
  <c r="BA513" i="1"/>
  <c r="J513" i="1"/>
  <c r="FU512" i="1"/>
  <c r="EX512" i="1"/>
  <c r="FG512" i="1" s="1"/>
  <c r="FO512" i="1" s="1" a="1"/>
  <c r="FO512" i="1" s="1"/>
  <c r="EW512" i="1"/>
  <c r="FF512" i="1" s="1"/>
  <c r="FP512" i="1" s="1" a="1"/>
  <c r="FP512" i="1" s="1"/>
  <c r="EV512" i="1"/>
  <c r="FE512" i="1" s="1"/>
  <c r="FN512" i="1" s="1" a="1"/>
  <c r="FN512" i="1" s="1"/>
  <c r="EU512" i="1"/>
  <c r="ET512" i="1"/>
  <c r="FC512" i="1" s="1"/>
  <c r="FL512" i="1" s="1" a="1"/>
  <c r="FL512" i="1" s="1"/>
  <c r="ES512" i="1"/>
  <c r="FB512" i="1" s="1"/>
  <c r="FK512" i="1" s="1" a="1"/>
  <c r="FK512" i="1" s="1"/>
  <c r="ER512" i="1"/>
  <c r="FA512" i="1" s="1"/>
  <c r="FJ512" i="1" s="1" a="1"/>
  <c r="FJ512" i="1" s="1"/>
  <c r="EQ512" i="1"/>
  <c r="EZ512" i="1" s="1"/>
  <c r="FI512" i="1" s="1" a="1"/>
  <c r="FI512" i="1" s="1"/>
  <c r="EP512" i="1"/>
  <c r="EY512" i="1" s="1"/>
  <c r="FH512" i="1" s="1" a="1"/>
  <c r="FH512" i="1" s="1"/>
  <c r="EO512" i="1"/>
  <c r="EN512" i="1"/>
  <c r="EM512" i="1"/>
  <c r="EL512" i="1"/>
  <c r="EK512" i="1"/>
  <c r="EJ512" i="1"/>
  <c r="EI512" i="1"/>
  <c r="BK512" i="1" s="1"/>
  <c r="EH512" i="1"/>
  <c r="GH512" i="1" s="1"/>
  <c r="EG512" i="1"/>
  <c r="GG512" i="1" s="1"/>
  <c r="EF512" i="1"/>
  <c r="GF512" i="1" s="1"/>
  <c r="EE512" i="1"/>
  <c r="ED512" i="1"/>
  <c r="EC512" i="1"/>
  <c r="EB512" i="1"/>
  <c r="EA512" i="1"/>
  <c r="GA512" i="1" s="1"/>
  <c r="DZ512" i="1"/>
  <c r="FZ512" i="1" s="1"/>
  <c r="DY512" i="1"/>
  <c r="DX512" i="1"/>
  <c r="DW512" i="1"/>
  <c r="DV512" i="1"/>
  <c r="DS512" i="1"/>
  <c r="DR512" i="1"/>
  <c r="DU512" i="1" s="1"/>
  <c r="DP512" i="1"/>
  <c r="DN512" i="1"/>
  <c r="DL512" i="1" s="1"/>
  <c r="DM512" i="1" s="1"/>
  <c r="DO512" i="1" s="1"/>
  <c r="CV512" i="1"/>
  <c r="CU512" i="1"/>
  <c r="CT512" i="1"/>
  <c r="CS512" i="1"/>
  <c r="CR512" i="1"/>
  <c r="CQ512" i="1"/>
  <c r="CJ512" i="1"/>
  <c r="CI512" i="1"/>
  <c r="CH512" i="1"/>
  <c r="CG512" i="1"/>
  <c r="CF512" i="1"/>
  <c r="CE512" i="1"/>
  <c r="CD512" i="1"/>
  <c r="CC512" i="1"/>
  <c r="CB512" i="1"/>
  <c r="CA512" i="1"/>
  <c r="BZ512" i="1"/>
  <c r="BY512" i="1"/>
  <c r="BX512" i="1"/>
  <c r="BW512" i="1"/>
  <c r="BV512" i="1"/>
  <c r="BU512" i="1"/>
  <c r="BT512" i="1"/>
  <c r="BS512" i="1"/>
  <c r="BR512" i="1"/>
  <c r="BP512" i="1"/>
  <c r="BQ512" i="1" s="1"/>
  <c r="BL512" i="1"/>
  <c r="BI512" i="1"/>
  <c r="BH512" i="1"/>
  <c r="BG512" i="1"/>
  <c r="BF512" i="1"/>
  <c r="BE512" i="1"/>
  <c r="BD512" i="1"/>
  <c r="BC512" i="1"/>
  <c r="BB512" i="1"/>
  <c r="BA512" i="1"/>
  <c r="J512" i="1"/>
  <c r="FU511" i="1"/>
  <c r="EX511" i="1"/>
  <c r="FG511" i="1" s="1"/>
  <c r="FO511" i="1" s="1" a="1"/>
  <c r="FO511" i="1" s="1"/>
  <c r="EW511" i="1"/>
  <c r="FF511" i="1" s="1"/>
  <c r="FP511" i="1" s="1" a="1"/>
  <c r="FP511" i="1" s="1"/>
  <c r="EV511" i="1"/>
  <c r="FE511" i="1" s="1"/>
  <c r="FN511" i="1" s="1" a="1"/>
  <c r="FN511" i="1" s="1"/>
  <c r="EU511" i="1"/>
  <c r="ET511" i="1"/>
  <c r="FC511" i="1" s="1"/>
  <c r="FL511" i="1" s="1" a="1"/>
  <c r="FL511" i="1" s="1"/>
  <c r="ES511" i="1"/>
  <c r="FB511" i="1" s="1"/>
  <c r="FK511" i="1" s="1" a="1"/>
  <c r="FK511" i="1" s="1"/>
  <c r="ER511" i="1"/>
  <c r="FA511" i="1" s="1"/>
  <c r="FJ511" i="1" s="1" a="1"/>
  <c r="FJ511" i="1" s="1"/>
  <c r="EQ511" i="1"/>
  <c r="EZ511" i="1" s="1"/>
  <c r="FI511" i="1" s="1" a="1"/>
  <c r="FI511" i="1" s="1"/>
  <c r="EP511" i="1"/>
  <c r="EY511" i="1" s="1"/>
  <c r="FH511" i="1" s="1" a="1"/>
  <c r="FH511" i="1" s="1"/>
  <c r="EO511" i="1"/>
  <c r="EN511" i="1"/>
  <c r="EM511" i="1"/>
  <c r="EL511" i="1"/>
  <c r="EK511" i="1"/>
  <c r="EJ511" i="1"/>
  <c r="EI511" i="1"/>
  <c r="BK511" i="1" s="1"/>
  <c r="BL511" i="1" s="1"/>
  <c r="EH511" i="1"/>
  <c r="GH511" i="1" s="1"/>
  <c r="EG511" i="1"/>
  <c r="GG511" i="1" s="1"/>
  <c r="EF511" i="1"/>
  <c r="GF511" i="1" s="1"/>
  <c r="EE511" i="1"/>
  <c r="ED511" i="1"/>
  <c r="EC511" i="1"/>
  <c r="EB511" i="1"/>
  <c r="EA511" i="1"/>
  <c r="GA511" i="1" s="1"/>
  <c r="DZ511" i="1"/>
  <c r="FZ511" i="1" s="1"/>
  <c r="DY511" i="1"/>
  <c r="DX511" i="1"/>
  <c r="DW511" i="1"/>
  <c r="DV511" i="1"/>
  <c r="DS511" i="1"/>
  <c r="DR511" i="1"/>
  <c r="DU511" i="1" s="1"/>
  <c r="DP511" i="1"/>
  <c r="DN511" i="1"/>
  <c r="DL511" i="1" s="1"/>
  <c r="DM511" i="1" s="1"/>
  <c r="DO511" i="1" s="1"/>
  <c r="CJ511" i="1"/>
  <c r="CI511" i="1"/>
  <c r="CH511" i="1"/>
  <c r="CG511" i="1"/>
  <c r="CF511" i="1"/>
  <c r="CE511" i="1"/>
  <c r="CD511" i="1"/>
  <c r="CC511" i="1"/>
  <c r="CB511" i="1"/>
  <c r="CA511" i="1"/>
  <c r="BZ511" i="1"/>
  <c r="BY511" i="1"/>
  <c r="BX511" i="1"/>
  <c r="BW511" i="1"/>
  <c r="BV511" i="1"/>
  <c r="BU511" i="1"/>
  <c r="BT511" i="1"/>
  <c r="BS511" i="1"/>
  <c r="BR511" i="1"/>
  <c r="BP511" i="1"/>
  <c r="BQ511" i="1" s="1"/>
  <c r="BI511" i="1"/>
  <c r="BH511" i="1"/>
  <c r="BG511" i="1"/>
  <c r="BF511" i="1"/>
  <c r="BE511" i="1"/>
  <c r="BD511" i="1"/>
  <c r="BC511" i="1"/>
  <c r="BB511" i="1"/>
  <c r="BA511" i="1"/>
  <c r="J511" i="1"/>
  <c r="FU510" i="1"/>
  <c r="EX510" i="1"/>
  <c r="FG510" i="1" s="1"/>
  <c r="FO510" i="1" s="1" a="1"/>
  <c r="FO510" i="1" s="1"/>
  <c r="EW510" i="1"/>
  <c r="FF510" i="1" s="1"/>
  <c r="FP510" i="1" s="1" a="1"/>
  <c r="FP510" i="1" s="1"/>
  <c r="EV510" i="1"/>
  <c r="FE510" i="1" s="1"/>
  <c r="FN510" i="1" s="1" a="1"/>
  <c r="FN510" i="1" s="1"/>
  <c r="EU510" i="1"/>
  <c r="ET510" i="1"/>
  <c r="FC510" i="1" s="1"/>
  <c r="FL510" i="1" s="1" a="1"/>
  <c r="FL510" i="1" s="1"/>
  <c r="ES510" i="1"/>
  <c r="FB510" i="1" s="1"/>
  <c r="FK510" i="1" s="1" a="1"/>
  <c r="FK510" i="1" s="1"/>
  <c r="ER510" i="1"/>
  <c r="FA510" i="1" s="1"/>
  <c r="FJ510" i="1" s="1" a="1"/>
  <c r="FJ510" i="1" s="1"/>
  <c r="EQ510" i="1"/>
  <c r="EZ510" i="1" s="1"/>
  <c r="FI510" i="1" s="1" a="1"/>
  <c r="FI510" i="1" s="1"/>
  <c r="EP510" i="1"/>
  <c r="EY510" i="1" s="1"/>
  <c r="FH510" i="1" s="1" a="1"/>
  <c r="FH510" i="1" s="1"/>
  <c r="EO510" i="1"/>
  <c r="EN510" i="1"/>
  <c r="EM510" i="1"/>
  <c r="EL510" i="1"/>
  <c r="EK510" i="1"/>
  <c r="EJ510" i="1"/>
  <c r="EI510" i="1"/>
  <c r="BK510" i="1" s="1"/>
  <c r="EH510" i="1"/>
  <c r="GH510" i="1" s="1"/>
  <c r="EG510" i="1"/>
  <c r="GG510" i="1" s="1"/>
  <c r="EF510" i="1"/>
  <c r="GF510" i="1" s="1"/>
  <c r="EE510" i="1"/>
  <c r="ED510" i="1"/>
  <c r="EC510" i="1"/>
  <c r="EB510" i="1"/>
  <c r="EA510" i="1"/>
  <c r="GA510" i="1" s="1"/>
  <c r="DZ510" i="1"/>
  <c r="FZ510" i="1" s="1"/>
  <c r="DY510" i="1"/>
  <c r="DX510" i="1"/>
  <c r="DW510" i="1"/>
  <c r="DV510" i="1"/>
  <c r="DS510" i="1"/>
  <c r="DR510" i="1"/>
  <c r="DT510" i="1" s="1"/>
  <c r="DP510" i="1"/>
  <c r="DN510" i="1"/>
  <c r="DL510" i="1" s="1"/>
  <c r="DM510" i="1" s="1"/>
  <c r="DO510" i="1" s="1"/>
  <c r="CJ510" i="1"/>
  <c r="CI510" i="1"/>
  <c r="CH510" i="1"/>
  <c r="CG510" i="1"/>
  <c r="CF510" i="1"/>
  <c r="CE510" i="1"/>
  <c r="CD510" i="1"/>
  <c r="CC510" i="1"/>
  <c r="CB510" i="1"/>
  <c r="CA510" i="1"/>
  <c r="BZ510" i="1"/>
  <c r="BY510" i="1"/>
  <c r="BX510" i="1"/>
  <c r="BW510" i="1"/>
  <c r="BV510" i="1"/>
  <c r="BU510" i="1"/>
  <c r="BT510" i="1"/>
  <c r="BS510" i="1"/>
  <c r="BR510" i="1"/>
  <c r="BP510" i="1"/>
  <c r="BQ510" i="1" s="1"/>
  <c r="BI510" i="1"/>
  <c r="BH510" i="1"/>
  <c r="BG510" i="1"/>
  <c r="BF510" i="1"/>
  <c r="BE510" i="1"/>
  <c r="BD510" i="1"/>
  <c r="BC510" i="1"/>
  <c r="BB510" i="1"/>
  <c r="BA510" i="1"/>
  <c r="J510" i="1"/>
  <c r="FU509" i="1"/>
  <c r="EX509" i="1"/>
  <c r="FG509" i="1" s="1"/>
  <c r="FO509" i="1" s="1" a="1"/>
  <c r="FO509" i="1" s="1"/>
  <c r="EW509" i="1"/>
  <c r="FF509" i="1" s="1"/>
  <c r="FP509" i="1" s="1" a="1"/>
  <c r="FP509" i="1" s="1"/>
  <c r="EV509" i="1"/>
  <c r="FE509" i="1" s="1"/>
  <c r="FN509" i="1" s="1" a="1"/>
  <c r="FN509" i="1" s="1"/>
  <c r="EU509" i="1"/>
  <c r="FD509" i="1" s="1"/>
  <c r="FM509" i="1" s="1" a="1"/>
  <c r="FM509" i="1" s="1"/>
  <c r="ET509" i="1"/>
  <c r="FC509" i="1" s="1"/>
  <c r="FL509" i="1" s="1" a="1"/>
  <c r="FL509" i="1" s="1"/>
  <c r="ES509" i="1"/>
  <c r="FB509" i="1" s="1"/>
  <c r="FK509" i="1" s="1" a="1"/>
  <c r="FK509" i="1" s="1"/>
  <c r="ER509" i="1"/>
  <c r="FA509" i="1" s="1"/>
  <c r="FJ509" i="1" s="1" a="1"/>
  <c r="FJ509" i="1" s="1"/>
  <c r="EQ509" i="1"/>
  <c r="EZ509" i="1" s="1"/>
  <c r="FI509" i="1" s="1" a="1"/>
  <c r="FI509" i="1" s="1"/>
  <c r="EP509" i="1"/>
  <c r="EY509" i="1" s="1"/>
  <c r="FH509" i="1" s="1" a="1"/>
  <c r="FH509" i="1" s="1"/>
  <c r="EO509" i="1"/>
  <c r="EN509" i="1"/>
  <c r="EM509" i="1"/>
  <c r="EL509" i="1"/>
  <c r="EK509" i="1"/>
  <c r="EJ509" i="1"/>
  <c r="EI509" i="1"/>
  <c r="BK509" i="1" s="1"/>
  <c r="BL509" i="1" s="1"/>
  <c r="BO509" i="1" s="1"/>
  <c r="EH509" i="1"/>
  <c r="GH509" i="1" s="1"/>
  <c r="EG509" i="1"/>
  <c r="GG509" i="1" s="1"/>
  <c r="EF509" i="1"/>
  <c r="GF509" i="1" s="1"/>
  <c r="EE509" i="1"/>
  <c r="ED509" i="1"/>
  <c r="EC509" i="1"/>
  <c r="EB509" i="1"/>
  <c r="EA509" i="1"/>
  <c r="GA509" i="1" s="1"/>
  <c r="DZ509" i="1"/>
  <c r="FZ509" i="1" s="1"/>
  <c r="DY509" i="1"/>
  <c r="DX509" i="1"/>
  <c r="DW509" i="1"/>
  <c r="DV509" i="1"/>
  <c r="DS509" i="1"/>
  <c r="DR509" i="1"/>
  <c r="DU509" i="1" s="1"/>
  <c r="DP509" i="1"/>
  <c r="DN509" i="1"/>
  <c r="DL509" i="1" s="1"/>
  <c r="DM509" i="1" s="1"/>
  <c r="DO509" i="1" s="1"/>
  <c r="CJ509" i="1"/>
  <c r="CI509" i="1"/>
  <c r="CH509" i="1"/>
  <c r="CG509" i="1"/>
  <c r="CF509" i="1"/>
  <c r="CE509" i="1"/>
  <c r="CD509" i="1"/>
  <c r="CC509" i="1"/>
  <c r="CB509" i="1"/>
  <c r="CA509" i="1"/>
  <c r="BZ509" i="1"/>
  <c r="BY509" i="1"/>
  <c r="BX509" i="1"/>
  <c r="BW509" i="1"/>
  <c r="BV509" i="1"/>
  <c r="BU509" i="1"/>
  <c r="BT509" i="1"/>
  <c r="BS509" i="1"/>
  <c r="BR509" i="1"/>
  <c r="BP509" i="1"/>
  <c r="BQ509" i="1" s="1"/>
  <c r="BI509" i="1"/>
  <c r="BH509" i="1"/>
  <c r="BG509" i="1"/>
  <c r="BF509" i="1"/>
  <c r="BE509" i="1"/>
  <c r="BD509" i="1"/>
  <c r="BC509" i="1"/>
  <c r="BB509" i="1"/>
  <c r="BA509" i="1"/>
  <c r="J509" i="1"/>
  <c r="FU508" i="1"/>
  <c r="EX508" i="1"/>
  <c r="FG508" i="1" s="1"/>
  <c r="FO508" i="1" s="1" a="1"/>
  <c r="FO508" i="1" s="1"/>
  <c r="EW508" i="1"/>
  <c r="FF508" i="1" s="1"/>
  <c r="FP508" i="1" s="1" a="1"/>
  <c r="FP508" i="1" s="1"/>
  <c r="EV508" i="1"/>
  <c r="FE508" i="1" s="1"/>
  <c r="FN508" i="1" s="1" a="1"/>
  <c r="FN508" i="1" s="1"/>
  <c r="EU508" i="1"/>
  <c r="ET508" i="1"/>
  <c r="FC508" i="1" s="1"/>
  <c r="FL508" i="1" s="1" a="1"/>
  <c r="FL508" i="1" s="1"/>
  <c r="ES508" i="1"/>
  <c r="FB508" i="1" s="1"/>
  <c r="FK508" i="1" s="1" a="1"/>
  <c r="FK508" i="1" s="1"/>
  <c r="ER508" i="1"/>
  <c r="FA508" i="1" s="1"/>
  <c r="FJ508" i="1" s="1" a="1"/>
  <c r="FJ508" i="1" s="1"/>
  <c r="EQ508" i="1"/>
  <c r="EZ508" i="1" s="1"/>
  <c r="FI508" i="1" s="1" a="1"/>
  <c r="FI508" i="1" s="1"/>
  <c r="EP508" i="1"/>
  <c r="EY508" i="1" s="1"/>
  <c r="FH508" i="1" s="1" a="1"/>
  <c r="FH508" i="1" s="1"/>
  <c r="EO508" i="1"/>
  <c r="EN508" i="1"/>
  <c r="EM508" i="1"/>
  <c r="EL508" i="1"/>
  <c r="EK508" i="1"/>
  <c r="EJ508" i="1"/>
  <c r="EI508" i="1"/>
  <c r="BK508" i="1" s="1"/>
  <c r="BL508" i="1" s="1"/>
  <c r="BM508" i="1" s="1"/>
  <c r="EH508" i="1"/>
  <c r="GH508" i="1" s="1"/>
  <c r="EG508" i="1"/>
  <c r="GG508" i="1" s="1"/>
  <c r="EF508" i="1"/>
  <c r="GF508" i="1" s="1"/>
  <c r="EE508" i="1"/>
  <c r="ED508" i="1"/>
  <c r="EC508" i="1"/>
  <c r="EB508" i="1"/>
  <c r="EA508" i="1"/>
  <c r="GA508" i="1" s="1"/>
  <c r="DZ508" i="1"/>
  <c r="FZ508" i="1" s="1"/>
  <c r="DY508" i="1"/>
  <c r="DX508" i="1"/>
  <c r="DW508" i="1"/>
  <c r="DV508" i="1"/>
  <c r="DS508" i="1"/>
  <c r="DR508" i="1"/>
  <c r="DU508" i="1" s="1"/>
  <c r="DP508" i="1"/>
  <c r="DN508" i="1"/>
  <c r="DL508" i="1" s="1"/>
  <c r="DM508" i="1" s="1"/>
  <c r="DO508" i="1" s="1"/>
  <c r="CJ508" i="1"/>
  <c r="CI508" i="1"/>
  <c r="CH508" i="1"/>
  <c r="CG508" i="1"/>
  <c r="CF508" i="1"/>
  <c r="CE508" i="1"/>
  <c r="CD508" i="1"/>
  <c r="CC508" i="1"/>
  <c r="CB508" i="1"/>
  <c r="CA508" i="1"/>
  <c r="BZ508" i="1"/>
  <c r="BY508" i="1"/>
  <c r="BX508" i="1"/>
  <c r="BW508" i="1"/>
  <c r="BV508" i="1"/>
  <c r="BU508" i="1"/>
  <c r="BT508" i="1"/>
  <c r="BS508" i="1"/>
  <c r="BR508" i="1"/>
  <c r="BP508" i="1"/>
  <c r="BQ508" i="1" s="1"/>
  <c r="BI508" i="1"/>
  <c r="BH508" i="1"/>
  <c r="BG508" i="1"/>
  <c r="BF508" i="1"/>
  <c r="BE508" i="1"/>
  <c r="BD508" i="1"/>
  <c r="BC508" i="1"/>
  <c r="BB508" i="1"/>
  <c r="BA508" i="1"/>
  <c r="J508" i="1"/>
  <c r="FU507" i="1"/>
  <c r="EX507" i="1"/>
  <c r="FG507" i="1" s="1"/>
  <c r="FO507" i="1" s="1" a="1"/>
  <c r="FO507" i="1" s="1"/>
  <c r="EW507" i="1"/>
  <c r="FF507" i="1" s="1"/>
  <c r="FP507" i="1" s="1" a="1"/>
  <c r="FP507" i="1" s="1"/>
  <c r="EV507" i="1"/>
  <c r="FE507" i="1" s="1"/>
  <c r="FN507" i="1" s="1" a="1"/>
  <c r="FN507" i="1" s="1"/>
  <c r="EU507" i="1"/>
  <c r="ET507" i="1"/>
  <c r="ES507" i="1"/>
  <c r="FB507" i="1" s="1"/>
  <c r="FK507" i="1" s="1" a="1"/>
  <c r="FK507" i="1" s="1"/>
  <c r="ER507" i="1"/>
  <c r="FA507" i="1" s="1"/>
  <c r="FJ507" i="1" s="1" a="1"/>
  <c r="FJ507" i="1" s="1"/>
  <c r="EQ507" i="1"/>
  <c r="EZ507" i="1" s="1"/>
  <c r="FI507" i="1" s="1" a="1"/>
  <c r="FI507" i="1" s="1"/>
  <c r="EP507" i="1"/>
  <c r="EY507" i="1" s="1"/>
  <c r="FH507" i="1" s="1" a="1"/>
  <c r="FH507" i="1" s="1"/>
  <c r="EO507" i="1"/>
  <c r="EN507" i="1"/>
  <c r="EM507" i="1"/>
  <c r="EL507" i="1"/>
  <c r="EK507" i="1"/>
  <c r="EJ507" i="1"/>
  <c r="EI507" i="1"/>
  <c r="BK507" i="1" s="1"/>
  <c r="EH507" i="1"/>
  <c r="GH507" i="1" s="1"/>
  <c r="EG507" i="1"/>
  <c r="GG507" i="1" s="1"/>
  <c r="EF507" i="1"/>
  <c r="GF507" i="1" s="1"/>
  <c r="EE507" i="1"/>
  <c r="ED507" i="1"/>
  <c r="EC507" i="1"/>
  <c r="EB507" i="1"/>
  <c r="EA507" i="1"/>
  <c r="GA507" i="1" s="1"/>
  <c r="DZ507" i="1"/>
  <c r="FZ507" i="1" s="1"/>
  <c r="DY507" i="1"/>
  <c r="DX507" i="1"/>
  <c r="DW507" i="1"/>
  <c r="DV507" i="1"/>
  <c r="DS507" i="1"/>
  <c r="DR507" i="1"/>
  <c r="DT507" i="1" s="1"/>
  <c r="DP507" i="1"/>
  <c r="DN507" i="1"/>
  <c r="DL507" i="1" s="1"/>
  <c r="DM507" i="1" s="1"/>
  <c r="DO507" i="1" s="1"/>
  <c r="CJ507" i="1"/>
  <c r="CI507" i="1"/>
  <c r="CH507" i="1"/>
  <c r="CG507" i="1"/>
  <c r="CF507" i="1"/>
  <c r="CE507" i="1"/>
  <c r="CD507" i="1"/>
  <c r="CC507" i="1"/>
  <c r="CB507" i="1"/>
  <c r="CA507" i="1"/>
  <c r="BZ507" i="1"/>
  <c r="BY507" i="1"/>
  <c r="BX507" i="1"/>
  <c r="BW507" i="1"/>
  <c r="BV507" i="1"/>
  <c r="BU507" i="1"/>
  <c r="BT507" i="1"/>
  <c r="BS507" i="1"/>
  <c r="BR507" i="1"/>
  <c r="BP507" i="1"/>
  <c r="BQ507" i="1" s="1"/>
  <c r="BI507" i="1"/>
  <c r="BH507" i="1"/>
  <c r="BG507" i="1"/>
  <c r="BF507" i="1"/>
  <c r="BE507" i="1"/>
  <c r="BD507" i="1"/>
  <c r="BC507" i="1"/>
  <c r="BB507" i="1"/>
  <c r="BA507" i="1"/>
  <c r="J507" i="1"/>
  <c r="FU506" i="1"/>
  <c r="EX506" i="1"/>
  <c r="FG506" i="1" s="1"/>
  <c r="FO506" i="1" s="1" a="1"/>
  <c r="FO506" i="1" s="1"/>
  <c r="EW506" i="1"/>
  <c r="FF506" i="1" s="1"/>
  <c r="FP506" i="1" s="1" a="1"/>
  <c r="FP506" i="1" s="1"/>
  <c r="EV506" i="1"/>
  <c r="FE506" i="1" s="1"/>
  <c r="FN506" i="1" s="1" a="1"/>
  <c r="FN506" i="1" s="1"/>
  <c r="EU506" i="1"/>
  <c r="ET506" i="1"/>
  <c r="FC506" i="1" s="1"/>
  <c r="FL506" i="1" s="1" a="1"/>
  <c r="FL506" i="1" s="1"/>
  <c r="ES506" i="1"/>
  <c r="FB506" i="1" s="1"/>
  <c r="FK506" i="1" s="1" a="1"/>
  <c r="FK506" i="1" s="1"/>
  <c r="ER506" i="1"/>
  <c r="FA506" i="1" s="1"/>
  <c r="FJ506" i="1" s="1" a="1"/>
  <c r="FJ506" i="1" s="1"/>
  <c r="EQ506" i="1"/>
  <c r="EZ506" i="1" s="1"/>
  <c r="FI506" i="1" s="1" a="1"/>
  <c r="FI506" i="1" s="1"/>
  <c r="EP506" i="1"/>
  <c r="EY506" i="1" s="1"/>
  <c r="FH506" i="1" s="1" a="1"/>
  <c r="FH506" i="1" s="1"/>
  <c r="EO506" i="1"/>
  <c r="EN506" i="1"/>
  <c r="EM506" i="1"/>
  <c r="EL506" i="1"/>
  <c r="EK506" i="1"/>
  <c r="EJ506" i="1"/>
  <c r="EI506" i="1"/>
  <c r="BK506" i="1" s="1"/>
  <c r="BL506" i="1" s="1"/>
  <c r="EH506" i="1"/>
  <c r="GH506" i="1" s="1"/>
  <c r="EG506" i="1"/>
  <c r="GG506" i="1" s="1"/>
  <c r="EF506" i="1"/>
  <c r="GF506" i="1" s="1"/>
  <c r="EE506" i="1"/>
  <c r="ED506" i="1"/>
  <c r="EC506" i="1"/>
  <c r="EB506" i="1"/>
  <c r="EA506" i="1"/>
  <c r="GA506" i="1" s="1"/>
  <c r="DZ506" i="1"/>
  <c r="FZ506" i="1" s="1"/>
  <c r="DY506" i="1"/>
  <c r="DX506" i="1"/>
  <c r="DW506" i="1"/>
  <c r="DV506" i="1"/>
  <c r="DS506" i="1"/>
  <c r="DR506" i="1"/>
  <c r="DT506" i="1" s="1"/>
  <c r="DP506" i="1"/>
  <c r="DN506" i="1"/>
  <c r="DL506" i="1" s="1"/>
  <c r="DM506" i="1" s="1"/>
  <c r="DO506" i="1" s="1"/>
  <c r="CJ506" i="1"/>
  <c r="CI506" i="1"/>
  <c r="CH506" i="1"/>
  <c r="CG506" i="1"/>
  <c r="CF506" i="1"/>
  <c r="CE506" i="1"/>
  <c r="CD506" i="1"/>
  <c r="CC506" i="1"/>
  <c r="CB506" i="1"/>
  <c r="CA506" i="1"/>
  <c r="BZ506" i="1"/>
  <c r="BY506" i="1"/>
  <c r="BX506" i="1"/>
  <c r="BW506" i="1"/>
  <c r="BV506" i="1"/>
  <c r="BU506" i="1"/>
  <c r="BT506" i="1"/>
  <c r="BS506" i="1"/>
  <c r="BR506" i="1"/>
  <c r="BP506" i="1"/>
  <c r="BQ506" i="1" s="1"/>
  <c r="BI506" i="1"/>
  <c r="BH506" i="1"/>
  <c r="BG506" i="1"/>
  <c r="BF506" i="1"/>
  <c r="BE506" i="1"/>
  <c r="BD506" i="1"/>
  <c r="BC506" i="1"/>
  <c r="BB506" i="1"/>
  <c r="BA506" i="1"/>
  <c r="J506" i="1"/>
  <c r="FU505" i="1"/>
  <c r="EX505" i="1"/>
  <c r="FG505" i="1" s="1"/>
  <c r="FO505" i="1" s="1" a="1"/>
  <c r="FO505" i="1" s="1"/>
  <c r="EW505" i="1"/>
  <c r="FF505" i="1" s="1"/>
  <c r="FP505" i="1" s="1" a="1"/>
  <c r="FP505" i="1" s="1"/>
  <c r="EV505" i="1"/>
  <c r="FE505" i="1" s="1"/>
  <c r="FN505" i="1" s="1" a="1"/>
  <c r="FN505" i="1" s="1"/>
  <c r="EU505" i="1"/>
  <c r="FD505" i="1" s="1"/>
  <c r="FM505" i="1" s="1" a="1"/>
  <c r="FM505" i="1" s="1"/>
  <c r="ET505" i="1"/>
  <c r="FC505" i="1" s="1"/>
  <c r="FL505" i="1" s="1" a="1"/>
  <c r="FL505" i="1" s="1"/>
  <c r="ES505" i="1"/>
  <c r="FB505" i="1" s="1"/>
  <c r="FK505" i="1" s="1" a="1"/>
  <c r="FK505" i="1" s="1"/>
  <c r="ER505" i="1"/>
  <c r="FA505" i="1" s="1"/>
  <c r="FJ505" i="1" s="1" a="1"/>
  <c r="FJ505" i="1" s="1"/>
  <c r="EQ505" i="1"/>
  <c r="EZ505" i="1" s="1"/>
  <c r="FI505" i="1" s="1" a="1"/>
  <c r="FI505" i="1" s="1"/>
  <c r="EP505" i="1"/>
  <c r="EY505" i="1" s="1"/>
  <c r="FH505" i="1" s="1" a="1"/>
  <c r="FH505" i="1" s="1"/>
  <c r="EO505" i="1"/>
  <c r="EN505" i="1"/>
  <c r="EM505" i="1"/>
  <c r="EL505" i="1"/>
  <c r="EK505" i="1"/>
  <c r="EJ505" i="1"/>
  <c r="EI505" i="1"/>
  <c r="BK505" i="1" s="1"/>
  <c r="BL505" i="1" s="1"/>
  <c r="BO505" i="1" s="1"/>
  <c r="EH505" i="1"/>
  <c r="GH505" i="1" s="1"/>
  <c r="EG505" i="1"/>
  <c r="GG505" i="1" s="1"/>
  <c r="EF505" i="1"/>
  <c r="GF505" i="1" s="1"/>
  <c r="EE505" i="1"/>
  <c r="ED505" i="1"/>
  <c r="EC505" i="1"/>
  <c r="EB505" i="1"/>
  <c r="EA505" i="1"/>
  <c r="GA505" i="1" s="1"/>
  <c r="DZ505" i="1"/>
  <c r="FZ505" i="1" s="1"/>
  <c r="DY505" i="1"/>
  <c r="DX505" i="1"/>
  <c r="DW505" i="1"/>
  <c r="DV505" i="1"/>
  <c r="DS505" i="1"/>
  <c r="DR505" i="1"/>
  <c r="DT505" i="1" s="1"/>
  <c r="DP505" i="1"/>
  <c r="DN505" i="1"/>
  <c r="DL505" i="1" s="1"/>
  <c r="DM505" i="1" s="1"/>
  <c r="DO505" i="1" s="1"/>
  <c r="CJ505" i="1"/>
  <c r="CI505" i="1"/>
  <c r="CH505" i="1"/>
  <c r="CG505" i="1"/>
  <c r="CF505" i="1"/>
  <c r="CE505" i="1"/>
  <c r="CD505" i="1"/>
  <c r="CC505" i="1"/>
  <c r="CB505" i="1"/>
  <c r="CA505" i="1"/>
  <c r="BZ505" i="1"/>
  <c r="BY505" i="1"/>
  <c r="BX505" i="1"/>
  <c r="BW505" i="1"/>
  <c r="BV505" i="1"/>
  <c r="BU505" i="1"/>
  <c r="BT505" i="1"/>
  <c r="BS505" i="1"/>
  <c r="BR505" i="1"/>
  <c r="BP505" i="1"/>
  <c r="BQ505" i="1" s="1"/>
  <c r="BI505" i="1"/>
  <c r="BH505" i="1"/>
  <c r="BG505" i="1"/>
  <c r="BF505" i="1"/>
  <c r="BE505" i="1"/>
  <c r="BD505" i="1"/>
  <c r="BC505" i="1"/>
  <c r="BB505" i="1"/>
  <c r="BA505" i="1"/>
  <c r="J505" i="1"/>
  <c r="FU504" i="1"/>
  <c r="EX504" i="1"/>
  <c r="FG504" i="1" s="1"/>
  <c r="FO504" i="1" s="1" a="1"/>
  <c r="FO504" i="1" s="1"/>
  <c r="EW504" i="1"/>
  <c r="FF504" i="1" s="1"/>
  <c r="FP504" i="1" s="1" a="1"/>
  <c r="FP504" i="1" s="1"/>
  <c r="EV504" i="1"/>
  <c r="FE504" i="1" s="1"/>
  <c r="FN504" i="1" s="1" a="1"/>
  <c r="FN504" i="1" s="1"/>
  <c r="EU504" i="1"/>
  <c r="FD504" i="1" s="1"/>
  <c r="FM504" i="1" s="1" a="1"/>
  <c r="FM504" i="1" s="1"/>
  <c r="ET504" i="1"/>
  <c r="ES504" i="1"/>
  <c r="FB504" i="1" s="1"/>
  <c r="FK504" i="1" s="1" a="1"/>
  <c r="FK504" i="1" s="1"/>
  <c r="ER504" i="1"/>
  <c r="FA504" i="1" s="1"/>
  <c r="FJ504" i="1" s="1" a="1"/>
  <c r="FJ504" i="1" s="1"/>
  <c r="EQ504" i="1"/>
  <c r="EZ504" i="1" s="1"/>
  <c r="FI504" i="1" s="1" a="1"/>
  <c r="FI504" i="1" s="1"/>
  <c r="EP504" i="1"/>
  <c r="EY504" i="1" s="1"/>
  <c r="FH504" i="1" s="1" a="1"/>
  <c r="FH504" i="1" s="1"/>
  <c r="EO504" i="1"/>
  <c r="EN504" i="1"/>
  <c r="EM504" i="1"/>
  <c r="EL504" i="1"/>
  <c r="EK504" i="1"/>
  <c r="EJ504" i="1"/>
  <c r="EI504" i="1"/>
  <c r="BK504" i="1" s="1"/>
  <c r="BL504" i="1" s="1"/>
  <c r="BO504" i="1" s="1"/>
  <c r="EH504" i="1"/>
  <c r="GH504" i="1" s="1"/>
  <c r="EG504" i="1"/>
  <c r="GG504" i="1" s="1"/>
  <c r="EF504" i="1"/>
  <c r="GF504" i="1" s="1"/>
  <c r="EE504" i="1"/>
  <c r="ED504" i="1"/>
  <c r="EC504" i="1"/>
  <c r="EB504" i="1"/>
  <c r="EA504" i="1"/>
  <c r="GA504" i="1" s="1"/>
  <c r="DZ504" i="1"/>
  <c r="FZ504" i="1" s="1"/>
  <c r="DY504" i="1"/>
  <c r="DX504" i="1"/>
  <c r="DW504" i="1"/>
  <c r="DV504" i="1"/>
  <c r="DS504" i="1"/>
  <c r="DR504" i="1"/>
  <c r="DU504" i="1" s="1"/>
  <c r="DP504" i="1"/>
  <c r="DN504" i="1"/>
  <c r="DL504" i="1" s="1"/>
  <c r="DM504" i="1" s="1"/>
  <c r="DO504" i="1" s="1"/>
  <c r="CJ504" i="1"/>
  <c r="CI504" i="1"/>
  <c r="CH504" i="1"/>
  <c r="CG504" i="1"/>
  <c r="CF504" i="1"/>
  <c r="CE504" i="1"/>
  <c r="CD504" i="1"/>
  <c r="CC504" i="1"/>
  <c r="CB504" i="1"/>
  <c r="CA504" i="1"/>
  <c r="BZ504" i="1"/>
  <c r="BY504" i="1"/>
  <c r="BX504" i="1"/>
  <c r="BW504" i="1"/>
  <c r="BV504" i="1"/>
  <c r="BU504" i="1"/>
  <c r="BT504" i="1"/>
  <c r="BS504" i="1"/>
  <c r="BR504" i="1"/>
  <c r="BP504" i="1"/>
  <c r="BQ504" i="1" s="1"/>
  <c r="BI504" i="1"/>
  <c r="BH504" i="1"/>
  <c r="BG504" i="1"/>
  <c r="BF504" i="1"/>
  <c r="BE504" i="1"/>
  <c r="BD504" i="1"/>
  <c r="BC504" i="1"/>
  <c r="BB504" i="1"/>
  <c r="BA504" i="1"/>
  <c r="J504" i="1"/>
  <c r="FU503" i="1"/>
  <c r="EX503" i="1"/>
  <c r="FG503" i="1" s="1"/>
  <c r="FO503" i="1" s="1" a="1"/>
  <c r="FO503" i="1" s="1"/>
  <c r="EW503" i="1"/>
  <c r="FF503" i="1" s="1"/>
  <c r="FP503" i="1" s="1" a="1"/>
  <c r="FP503" i="1" s="1"/>
  <c r="EV503" i="1"/>
  <c r="FE503" i="1" s="1"/>
  <c r="FN503" i="1" s="1" a="1"/>
  <c r="FN503" i="1" s="1"/>
  <c r="EU503" i="1"/>
  <c r="ET503" i="1"/>
  <c r="FC503" i="1" s="1"/>
  <c r="FL503" i="1" s="1" a="1"/>
  <c r="FL503" i="1" s="1"/>
  <c r="ES503" i="1"/>
  <c r="FB503" i="1" s="1"/>
  <c r="FK503" i="1" s="1" a="1"/>
  <c r="FK503" i="1" s="1"/>
  <c r="ER503" i="1"/>
  <c r="FA503" i="1" s="1"/>
  <c r="FJ503" i="1" s="1" a="1"/>
  <c r="FJ503" i="1" s="1"/>
  <c r="EQ503" i="1"/>
  <c r="EZ503" i="1" s="1"/>
  <c r="FI503" i="1" s="1" a="1"/>
  <c r="FI503" i="1" s="1"/>
  <c r="EP503" i="1"/>
  <c r="EY503" i="1" s="1"/>
  <c r="FH503" i="1" s="1" a="1"/>
  <c r="FH503" i="1" s="1"/>
  <c r="EO503" i="1"/>
  <c r="EN503" i="1"/>
  <c r="EM503" i="1"/>
  <c r="EL503" i="1"/>
  <c r="EK503" i="1"/>
  <c r="EJ503" i="1"/>
  <c r="EI503" i="1"/>
  <c r="BK503" i="1" s="1"/>
  <c r="BL503" i="1" s="1"/>
  <c r="BO503" i="1" s="1"/>
  <c r="EH503" i="1"/>
  <c r="GH503" i="1" s="1"/>
  <c r="EG503" i="1"/>
  <c r="GG503" i="1" s="1"/>
  <c r="EF503" i="1"/>
  <c r="GF503" i="1" s="1"/>
  <c r="EE503" i="1"/>
  <c r="ED503" i="1"/>
  <c r="EC503" i="1"/>
  <c r="EB503" i="1"/>
  <c r="EA503" i="1"/>
  <c r="GA503" i="1" s="1"/>
  <c r="DZ503" i="1"/>
  <c r="FZ503" i="1" s="1"/>
  <c r="DY503" i="1"/>
  <c r="DX503" i="1"/>
  <c r="DW503" i="1"/>
  <c r="DV503" i="1"/>
  <c r="DS503" i="1"/>
  <c r="DR503" i="1"/>
  <c r="DU503" i="1" s="1"/>
  <c r="DP503" i="1"/>
  <c r="DN503" i="1"/>
  <c r="DL503" i="1" s="1"/>
  <c r="DM503" i="1" s="1"/>
  <c r="DO503" i="1" s="1"/>
  <c r="CJ503" i="1"/>
  <c r="CI503" i="1"/>
  <c r="CH503" i="1"/>
  <c r="CG503" i="1"/>
  <c r="CF503" i="1"/>
  <c r="CE503" i="1"/>
  <c r="CD503" i="1"/>
  <c r="CC503" i="1"/>
  <c r="CB503" i="1"/>
  <c r="CA503" i="1"/>
  <c r="BZ503" i="1"/>
  <c r="BY503" i="1"/>
  <c r="BX503" i="1"/>
  <c r="BW503" i="1"/>
  <c r="BV503" i="1"/>
  <c r="BU503" i="1"/>
  <c r="BT503" i="1"/>
  <c r="BS503" i="1"/>
  <c r="BR503" i="1"/>
  <c r="BP503" i="1"/>
  <c r="BQ503" i="1" s="1"/>
  <c r="BI503" i="1"/>
  <c r="BH503" i="1"/>
  <c r="BG503" i="1"/>
  <c r="BF503" i="1"/>
  <c r="BE503" i="1"/>
  <c r="BD503" i="1"/>
  <c r="BC503" i="1"/>
  <c r="BB503" i="1"/>
  <c r="BA503" i="1"/>
  <c r="J503" i="1"/>
  <c r="FU502" i="1"/>
  <c r="EX502" i="1"/>
  <c r="FG502" i="1" s="1"/>
  <c r="FO502" i="1" s="1" a="1"/>
  <c r="FO502" i="1" s="1"/>
  <c r="EW502" i="1"/>
  <c r="FF502" i="1" s="1"/>
  <c r="FP502" i="1" s="1" a="1"/>
  <c r="FP502" i="1" s="1"/>
  <c r="EV502" i="1"/>
  <c r="FE502" i="1" s="1"/>
  <c r="FN502" i="1" s="1" a="1"/>
  <c r="FN502" i="1" s="1"/>
  <c r="EU502" i="1"/>
  <c r="ET502" i="1"/>
  <c r="FC502" i="1" s="1"/>
  <c r="FL502" i="1" s="1" a="1"/>
  <c r="FL502" i="1" s="1"/>
  <c r="ES502" i="1"/>
  <c r="FB502" i="1" s="1"/>
  <c r="FK502" i="1" s="1" a="1"/>
  <c r="FK502" i="1" s="1"/>
  <c r="ER502" i="1"/>
  <c r="FA502" i="1" s="1"/>
  <c r="FJ502" i="1" s="1" a="1"/>
  <c r="FJ502" i="1" s="1"/>
  <c r="EQ502" i="1"/>
  <c r="EZ502" i="1" s="1"/>
  <c r="FI502" i="1" s="1" a="1"/>
  <c r="FI502" i="1" s="1"/>
  <c r="EP502" i="1"/>
  <c r="EY502" i="1" s="1"/>
  <c r="FH502" i="1" s="1" a="1"/>
  <c r="FH502" i="1" s="1"/>
  <c r="EO502" i="1"/>
  <c r="EN502" i="1"/>
  <c r="EM502" i="1"/>
  <c r="EL502" i="1"/>
  <c r="EK502" i="1"/>
  <c r="EJ502" i="1"/>
  <c r="EI502" i="1"/>
  <c r="BK502" i="1" s="1"/>
  <c r="EH502" i="1"/>
  <c r="GH502" i="1" s="1"/>
  <c r="EG502" i="1"/>
  <c r="GG502" i="1" s="1"/>
  <c r="EF502" i="1"/>
  <c r="GF502" i="1" s="1"/>
  <c r="EE502" i="1"/>
  <c r="ED502" i="1"/>
  <c r="EC502" i="1"/>
  <c r="EB502" i="1"/>
  <c r="EA502" i="1"/>
  <c r="GA502" i="1" s="1"/>
  <c r="DZ502" i="1"/>
  <c r="FZ502" i="1" s="1"/>
  <c r="DY502" i="1"/>
  <c r="DX502" i="1"/>
  <c r="DW502" i="1"/>
  <c r="DV502" i="1"/>
  <c r="DS502" i="1"/>
  <c r="DR502" i="1"/>
  <c r="DU502" i="1" s="1"/>
  <c r="DP502" i="1"/>
  <c r="DN502" i="1"/>
  <c r="DL502" i="1" s="1"/>
  <c r="DM502" i="1" s="1"/>
  <c r="DO502" i="1" s="1"/>
  <c r="CJ502" i="1"/>
  <c r="CI502" i="1"/>
  <c r="CH502" i="1"/>
  <c r="CG502" i="1"/>
  <c r="CF502" i="1"/>
  <c r="CE502" i="1"/>
  <c r="CD502" i="1"/>
  <c r="CC502" i="1"/>
  <c r="CB502" i="1"/>
  <c r="CA502" i="1"/>
  <c r="BZ502" i="1"/>
  <c r="BY502" i="1"/>
  <c r="BX502" i="1"/>
  <c r="BW502" i="1"/>
  <c r="BV502" i="1"/>
  <c r="BU502" i="1"/>
  <c r="BT502" i="1"/>
  <c r="BS502" i="1"/>
  <c r="BR502" i="1"/>
  <c r="BP502" i="1"/>
  <c r="BQ502" i="1" s="1"/>
  <c r="BI502" i="1"/>
  <c r="BH502" i="1"/>
  <c r="BG502" i="1"/>
  <c r="BF502" i="1"/>
  <c r="BE502" i="1"/>
  <c r="BD502" i="1"/>
  <c r="BC502" i="1"/>
  <c r="BB502" i="1"/>
  <c r="BA502" i="1"/>
  <c r="J502" i="1"/>
  <c r="FU501" i="1"/>
  <c r="EX501" i="1"/>
  <c r="FG501" i="1" s="1"/>
  <c r="FO501" i="1" s="1" a="1"/>
  <c r="FO501" i="1" s="1"/>
  <c r="EW501" i="1"/>
  <c r="FF501" i="1" s="1"/>
  <c r="FP501" i="1" s="1" a="1"/>
  <c r="FP501" i="1" s="1"/>
  <c r="EV501" i="1"/>
  <c r="FE501" i="1" s="1"/>
  <c r="FN501" i="1" s="1" a="1"/>
  <c r="FN501" i="1" s="1"/>
  <c r="EU501" i="1"/>
  <c r="FD501" i="1" s="1"/>
  <c r="FM501" i="1" s="1" a="1"/>
  <c r="FM501" i="1" s="1"/>
  <c r="ET501" i="1"/>
  <c r="FC501" i="1" s="1"/>
  <c r="FL501" i="1" s="1" a="1"/>
  <c r="FL501" i="1" s="1"/>
  <c r="ES501" i="1"/>
  <c r="FB501" i="1" s="1"/>
  <c r="FK501" i="1" s="1" a="1"/>
  <c r="FK501" i="1" s="1"/>
  <c r="ER501" i="1"/>
  <c r="FA501" i="1" s="1"/>
  <c r="FJ501" i="1" s="1" a="1"/>
  <c r="FJ501" i="1" s="1"/>
  <c r="EQ501" i="1"/>
  <c r="EZ501" i="1" s="1"/>
  <c r="FI501" i="1" s="1" a="1"/>
  <c r="FI501" i="1" s="1"/>
  <c r="EP501" i="1"/>
  <c r="EY501" i="1" s="1"/>
  <c r="FH501" i="1" s="1" a="1"/>
  <c r="FH501" i="1" s="1"/>
  <c r="EO501" i="1"/>
  <c r="EN501" i="1"/>
  <c r="EM501" i="1"/>
  <c r="EL501" i="1"/>
  <c r="EK501" i="1"/>
  <c r="EJ501" i="1"/>
  <c r="EI501" i="1"/>
  <c r="BK501" i="1" s="1"/>
  <c r="BL501" i="1" s="1"/>
  <c r="EH501" i="1"/>
  <c r="GH501" i="1" s="1"/>
  <c r="EG501" i="1"/>
  <c r="GG501" i="1" s="1"/>
  <c r="EF501" i="1"/>
  <c r="GF501" i="1" s="1"/>
  <c r="EE501" i="1"/>
  <c r="ED501" i="1"/>
  <c r="EC501" i="1"/>
  <c r="EB501" i="1"/>
  <c r="EA501" i="1"/>
  <c r="GA501" i="1" s="1"/>
  <c r="DZ501" i="1"/>
  <c r="FZ501" i="1" s="1"/>
  <c r="DY501" i="1"/>
  <c r="DX501" i="1"/>
  <c r="DW501" i="1"/>
  <c r="DV501" i="1"/>
  <c r="DS501" i="1"/>
  <c r="DR501" i="1"/>
  <c r="DT501" i="1" s="1"/>
  <c r="DP501" i="1"/>
  <c r="DN501" i="1"/>
  <c r="DL501" i="1" s="1"/>
  <c r="DM501" i="1" s="1"/>
  <c r="DO501" i="1" s="1"/>
  <c r="CJ501" i="1"/>
  <c r="CI501" i="1"/>
  <c r="CH501" i="1"/>
  <c r="CG501" i="1"/>
  <c r="CF501" i="1"/>
  <c r="CE501" i="1"/>
  <c r="CD501" i="1"/>
  <c r="CC501" i="1"/>
  <c r="CB501" i="1"/>
  <c r="CA501" i="1"/>
  <c r="BZ501" i="1"/>
  <c r="BY501" i="1"/>
  <c r="BX501" i="1"/>
  <c r="BW501" i="1"/>
  <c r="BV501" i="1"/>
  <c r="BU501" i="1"/>
  <c r="BT501" i="1"/>
  <c r="BS501" i="1"/>
  <c r="BR501" i="1"/>
  <c r="BP501" i="1"/>
  <c r="BQ501" i="1" s="1"/>
  <c r="BI501" i="1"/>
  <c r="BH501" i="1"/>
  <c r="BG501" i="1"/>
  <c r="BF501" i="1"/>
  <c r="BE501" i="1"/>
  <c r="BD501" i="1"/>
  <c r="BC501" i="1"/>
  <c r="BB501" i="1"/>
  <c r="BA501" i="1"/>
  <c r="J501" i="1"/>
  <c r="FU500" i="1"/>
  <c r="EX500" i="1"/>
  <c r="FG500" i="1" s="1"/>
  <c r="FO500" i="1" s="1" a="1"/>
  <c r="FO500" i="1" s="1"/>
  <c r="EW500" i="1"/>
  <c r="FF500" i="1" s="1"/>
  <c r="FP500" i="1" s="1" a="1"/>
  <c r="FP500" i="1" s="1"/>
  <c r="EV500" i="1"/>
  <c r="FE500" i="1" s="1"/>
  <c r="FN500" i="1" s="1" a="1"/>
  <c r="FN500" i="1" s="1"/>
  <c r="EU500" i="1"/>
  <c r="ET500" i="1"/>
  <c r="FC500" i="1" s="1"/>
  <c r="FL500" i="1" s="1" a="1"/>
  <c r="FL500" i="1" s="1"/>
  <c r="ES500" i="1"/>
  <c r="FB500" i="1" s="1"/>
  <c r="FK500" i="1" s="1" a="1"/>
  <c r="FK500" i="1" s="1"/>
  <c r="ER500" i="1"/>
  <c r="FA500" i="1" s="1"/>
  <c r="FJ500" i="1" s="1" a="1"/>
  <c r="FJ500" i="1" s="1"/>
  <c r="EQ500" i="1"/>
  <c r="EZ500" i="1" s="1"/>
  <c r="FI500" i="1" s="1" a="1"/>
  <c r="FI500" i="1" s="1"/>
  <c r="EP500" i="1"/>
  <c r="EY500" i="1" s="1"/>
  <c r="FH500" i="1" s="1" a="1"/>
  <c r="FH500" i="1" s="1"/>
  <c r="EO500" i="1"/>
  <c r="EN500" i="1"/>
  <c r="EM500" i="1"/>
  <c r="EL500" i="1"/>
  <c r="EK500" i="1"/>
  <c r="EJ500" i="1"/>
  <c r="EI500" i="1"/>
  <c r="BK500" i="1" s="1"/>
  <c r="BL500" i="1" s="1"/>
  <c r="BO500" i="1" s="1"/>
  <c r="EH500" i="1"/>
  <c r="GH500" i="1" s="1"/>
  <c r="EG500" i="1"/>
  <c r="GG500" i="1" s="1"/>
  <c r="EF500" i="1"/>
  <c r="GF500" i="1" s="1"/>
  <c r="EE500" i="1"/>
  <c r="ED500" i="1"/>
  <c r="EC500" i="1"/>
  <c r="EB500" i="1"/>
  <c r="EA500" i="1"/>
  <c r="GA500" i="1" s="1"/>
  <c r="DZ500" i="1"/>
  <c r="FZ500" i="1" s="1"/>
  <c r="DY500" i="1"/>
  <c r="DX500" i="1"/>
  <c r="DW500" i="1"/>
  <c r="DV500" i="1"/>
  <c r="DS500" i="1"/>
  <c r="DR500" i="1"/>
  <c r="DT500" i="1" s="1"/>
  <c r="DP500" i="1"/>
  <c r="DN500" i="1"/>
  <c r="DL500" i="1" s="1"/>
  <c r="DM500" i="1" s="1"/>
  <c r="DO500" i="1" s="1"/>
  <c r="CJ500" i="1"/>
  <c r="CI500" i="1"/>
  <c r="CH500" i="1"/>
  <c r="CG500" i="1"/>
  <c r="CF500" i="1"/>
  <c r="CE500" i="1"/>
  <c r="CD500" i="1"/>
  <c r="CC500" i="1"/>
  <c r="CB500" i="1"/>
  <c r="CA500" i="1"/>
  <c r="BZ500" i="1"/>
  <c r="BY500" i="1"/>
  <c r="BX500" i="1"/>
  <c r="BW500" i="1"/>
  <c r="BV500" i="1"/>
  <c r="BU500" i="1"/>
  <c r="BT500" i="1"/>
  <c r="BS500" i="1"/>
  <c r="BR500" i="1"/>
  <c r="BP500" i="1"/>
  <c r="BQ500" i="1" s="1"/>
  <c r="BI500" i="1"/>
  <c r="BH500" i="1"/>
  <c r="BG500" i="1"/>
  <c r="BF500" i="1"/>
  <c r="BE500" i="1"/>
  <c r="BD500" i="1"/>
  <c r="BC500" i="1"/>
  <c r="BB500" i="1"/>
  <c r="BA500" i="1"/>
  <c r="J500" i="1"/>
  <c r="FU499" i="1"/>
  <c r="EX499" i="1"/>
  <c r="FG499" i="1" s="1"/>
  <c r="FO499" i="1" s="1" a="1"/>
  <c r="FO499" i="1" s="1"/>
  <c r="EW499" i="1"/>
  <c r="FF499" i="1" s="1"/>
  <c r="FP499" i="1" s="1" a="1"/>
  <c r="FP499" i="1" s="1"/>
  <c r="EV499" i="1"/>
  <c r="FE499" i="1" s="1"/>
  <c r="FN499" i="1" s="1" a="1"/>
  <c r="FN499" i="1" s="1"/>
  <c r="EU499" i="1"/>
  <c r="FD499" i="1" s="1"/>
  <c r="FM499" i="1" s="1" a="1"/>
  <c r="FM499" i="1" s="1"/>
  <c r="ET499" i="1"/>
  <c r="FC499" i="1" s="1"/>
  <c r="FL499" i="1" s="1" a="1"/>
  <c r="FL499" i="1" s="1"/>
  <c r="ES499" i="1"/>
  <c r="ER499" i="1"/>
  <c r="FA499" i="1" s="1"/>
  <c r="FJ499" i="1" s="1" a="1"/>
  <c r="FJ499" i="1" s="1"/>
  <c r="EQ499" i="1"/>
  <c r="EZ499" i="1" s="1"/>
  <c r="FI499" i="1" s="1" a="1"/>
  <c r="FI499" i="1" s="1"/>
  <c r="EP499" i="1"/>
  <c r="EY499" i="1" s="1"/>
  <c r="FH499" i="1" s="1" a="1"/>
  <c r="FH499" i="1" s="1"/>
  <c r="EO499" i="1"/>
  <c r="EN499" i="1"/>
  <c r="EM499" i="1"/>
  <c r="EL499" i="1"/>
  <c r="EK499" i="1"/>
  <c r="EJ499" i="1"/>
  <c r="EI499" i="1"/>
  <c r="BK499" i="1" s="1"/>
  <c r="EH499" i="1"/>
  <c r="GH499" i="1" s="1"/>
  <c r="EG499" i="1"/>
  <c r="GG499" i="1" s="1"/>
  <c r="EF499" i="1"/>
  <c r="GF499" i="1" s="1"/>
  <c r="EE499" i="1"/>
  <c r="ED499" i="1"/>
  <c r="EC499" i="1"/>
  <c r="GD499" i="1" s="1"/>
  <c r="EB499" i="1"/>
  <c r="EA499" i="1"/>
  <c r="GA499" i="1" s="1"/>
  <c r="DZ499" i="1"/>
  <c r="FZ499" i="1" s="1"/>
  <c r="DY499" i="1"/>
  <c r="DX499" i="1"/>
  <c r="DW499" i="1"/>
  <c r="DV499" i="1"/>
  <c r="DS499" i="1"/>
  <c r="DR499" i="1"/>
  <c r="DT499" i="1" s="1"/>
  <c r="DP499" i="1"/>
  <c r="DN499" i="1"/>
  <c r="DL499" i="1" s="1"/>
  <c r="DM499" i="1" s="1"/>
  <c r="DO499" i="1" s="1"/>
  <c r="CJ499" i="1"/>
  <c r="CI499" i="1"/>
  <c r="CH499" i="1"/>
  <c r="CG499" i="1"/>
  <c r="CF499" i="1"/>
  <c r="CE499" i="1"/>
  <c r="CD499" i="1"/>
  <c r="CC499" i="1"/>
  <c r="CB499" i="1"/>
  <c r="CA499" i="1"/>
  <c r="BZ499" i="1"/>
  <c r="BY499" i="1"/>
  <c r="BX499" i="1"/>
  <c r="BW499" i="1"/>
  <c r="BV499" i="1"/>
  <c r="BU499" i="1"/>
  <c r="BT499" i="1"/>
  <c r="BS499" i="1"/>
  <c r="BR499" i="1"/>
  <c r="BP499" i="1"/>
  <c r="BQ499" i="1" s="1"/>
  <c r="BI499" i="1"/>
  <c r="BH499" i="1"/>
  <c r="BG499" i="1"/>
  <c r="BF499" i="1"/>
  <c r="BE499" i="1"/>
  <c r="BD499" i="1"/>
  <c r="BC499" i="1"/>
  <c r="BB499" i="1"/>
  <c r="BA499" i="1"/>
  <c r="J499" i="1"/>
  <c r="FU498" i="1"/>
  <c r="FS498" i="1"/>
  <c r="EX498" i="1"/>
  <c r="FG498" i="1" s="1"/>
  <c r="FO498" i="1" s="1" a="1"/>
  <c r="FO498" i="1" s="1"/>
  <c r="EW498" i="1"/>
  <c r="FF498" i="1" s="1"/>
  <c r="FP498" i="1" s="1" a="1"/>
  <c r="FP498" i="1" s="1"/>
  <c r="EV498" i="1"/>
  <c r="FE498" i="1" s="1"/>
  <c r="FN498" i="1" s="1" a="1"/>
  <c r="FN498" i="1" s="1"/>
  <c r="EU498" i="1"/>
  <c r="FD498" i="1" s="1"/>
  <c r="FM498" i="1" s="1" a="1"/>
  <c r="FM498" i="1" s="1"/>
  <c r="ET498" i="1"/>
  <c r="FC498" i="1" s="1"/>
  <c r="FL498" i="1" s="1" a="1"/>
  <c r="FL498" i="1" s="1"/>
  <c r="ES498" i="1"/>
  <c r="FB498" i="1" s="1"/>
  <c r="FK498" i="1" s="1" a="1"/>
  <c r="FK498" i="1" s="1"/>
  <c r="ER498" i="1"/>
  <c r="FA498" i="1" s="1"/>
  <c r="FJ498" i="1" s="1" a="1"/>
  <c r="FJ498" i="1" s="1"/>
  <c r="EQ498" i="1"/>
  <c r="EZ498" i="1" s="1"/>
  <c r="FI498" i="1" s="1" a="1"/>
  <c r="FI498" i="1" s="1"/>
  <c r="EP498" i="1"/>
  <c r="EY498" i="1" s="1"/>
  <c r="FH498" i="1" s="1" a="1"/>
  <c r="FH498" i="1" s="1"/>
  <c r="EO498" i="1"/>
  <c r="EN498" i="1"/>
  <c r="EM498" i="1"/>
  <c r="EL498" i="1"/>
  <c r="EK498" i="1"/>
  <c r="EJ498" i="1"/>
  <c r="EI498" i="1"/>
  <c r="BK498" i="1" s="1"/>
  <c r="EH498" i="1"/>
  <c r="GH498" i="1" s="1"/>
  <c r="EG498" i="1"/>
  <c r="GG498" i="1" s="1"/>
  <c r="EF498" i="1"/>
  <c r="GF498" i="1" s="1"/>
  <c r="EE498" i="1"/>
  <c r="ED498" i="1"/>
  <c r="EC498" i="1"/>
  <c r="EB498" i="1"/>
  <c r="EA498" i="1"/>
  <c r="GA498" i="1" s="1"/>
  <c r="DZ498" i="1"/>
  <c r="FZ498" i="1" s="1"/>
  <c r="DY498" i="1"/>
  <c r="DX498" i="1"/>
  <c r="DW498" i="1"/>
  <c r="DV498" i="1"/>
  <c r="DS498" i="1"/>
  <c r="DR498" i="1"/>
  <c r="DU498" i="1" s="1"/>
  <c r="DP498" i="1"/>
  <c r="DN498" i="1"/>
  <c r="DL498" i="1"/>
  <c r="DM498" i="1" s="1"/>
  <c r="DO498" i="1" s="1"/>
  <c r="CV498" i="1"/>
  <c r="CU498" i="1"/>
  <c r="CT498" i="1"/>
  <c r="CS498" i="1"/>
  <c r="CR498" i="1"/>
  <c r="CQ498" i="1"/>
  <c r="CJ498" i="1"/>
  <c r="CI498" i="1"/>
  <c r="CH498" i="1"/>
  <c r="CG498" i="1"/>
  <c r="CF498" i="1"/>
  <c r="CE498" i="1"/>
  <c r="CD498" i="1"/>
  <c r="CC498" i="1"/>
  <c r="CB498" i="1"/>
  <c r="CA498" i="1"/>
  <c r="BZ498" i="1"/>
  <c r="BY498" i="1"/>
  <c r="BX498" i="1"/>
  <c r="BW498" i="1"/>
  <c r="BV498" i="1"/>
  <c r="BU498" i="1"/>
  <c r="BT498" i="1"/>
  <c r="BS498" i="1"/>
  <c r="BR498" i="1"/>
  <c r="BP498" i="1"/>
  <c r="BQ498" i="1" s="1"/>
  <c r="BL498" i="1"/>
  <c r="BI498" i="1"/>
  <c r="BH498" i="1"/>
  <c r="BG498" i="1"/>
  <c r="BF498" i="1"/>
  <c r="BE498" i="1"/>
  <c r="BD498" i="1"/>
  <c r="BC498" i="1"/>
  <c r="BB498" i="1"/>
  <c r="BA498" i="1"/>
  <c r="J498" i="1"/>
  <c r="FU497" i="1"/>
  <c r="FS497" i="1"/>
  <c r="EX497" i="1"/>
  <c r="FG497" i="1" s="1"/>
  <c r="FO497" i="1" s="1" a="1"/>
  <c r="FO497" i="1" s="1"/>
  <c r="EW497" i="1"/>
  <c r="FF497" i="1" s="1"/>
  <c r="FP497" i="1" s="1" a="1"/>
  <c r="FP497" i="1" s="1"/>
  <c r="EV497" i="1"/>
  <c r="FE497" i="1" s="1"/>
  <c r="FN497" i="1" s="1" a="1"/>
  <c r="FN497" i="1" s="1"/>
  <c r="EU497" i="1"/>
  <c r="FD497" i="1" s="1"/>
  <c r="FM497" i="1" s="1" a="1"/>
  <c r="FM497" i="1" s="1"/>
  <c r="ET497" i="1"/>
  <c r="FC497" i="1" s="1"/>
  <c r="FL497" i="1" s="1" a="1"/>
  <c r="FL497" i="1" s="1"/>
  <c r="ES497" i="1"/>
  <c r="FB497" i="1" s="1"/>
  <c r="FK497" i="1" s="1" a="1"/>
  <c r="FK497" i="1" s="1"/>
  <c r="ER497" i="1"/>
  <c r="FA497" i="1" s="1"/>
  <c r="FJ497" i="1" s="1" a="1"/>
  <c r="FJ497" i="1" s="1"/>
  <c r="EQ497" i="1"/>
  <c r="EZ497" i="1" s="1"/>
  <c r="FI497" i="1" s="1" a="1"/>
  <c r="FI497" i="1" s="1"/>
  <c r="EP497" i="1"/>
  <c r="EY497" i="1" s="1"/>
  <c r="FH497" i="1" s="1" a="1"/>
  <c r="FH497" i="1" s="1"/>
  <c r="EO497" i="1"/>
  <c r="EN497" i="1"/>
  <c r="EM497" i="1"/>
  <c r="EL497" i="1"/>
  <c r="EK497" i="1"/>
  <c r="EJ497" i="1"/>
  <c r="EI497" i="1"/>
  <c r="BK497" i="1" s="1"/>
  <c r="EH497" i="1"/>
  <c r="GH497" i="1" s="1"/>
  <c r="EG497" i="1"/>
  <c r="GG497" i="1" s="1"/>
  <c r="EF497" i="1"/>
  <c r="GF497" i="1" s="1"/>
  <c r="EE497" i="1"/>
  <c r="ED497" i="1"/>
  <c r="EC497" i="1"/>
  <c r="EB497" i="1"/>
  <c r="EA497" i="1"/>
  <c r="GA497" i="1" s="1"/>
  <c r="DZ497" i="1"/>
  <c r="FZ497" i="1" s="1"/>
  <c r="DY497" i="1"/>
  <c r="DX497" i="1"/>
  <c r="DW497" i="1"/>
  <c r="DV497" i="1"/>
  <c r="DS497" i="1"/>
  <c r="DR497" i="1"/>
  <c r="DT497" i="1" s="1"/>
  <c r="DP497" i="1"/>
  <c r="DN497" i="1"/>
  <c r="DL497" i="1"/>
  <c r="DM497" i="1" s="1"/>
  <c r="DO497" i="1" s="1"/>
  <c r="CV497" i="1"/>
  <c r="CU497" i="1"/>
  <c r="CT497" i="1"/>
  <c r="CS497" i="1"/>
  <c r="CR497" i="1"/>
  <c r="CQ497" i="1"/>
  <c r="CJ497" i="1"/>
  <c r="CI497" i="1"/>
  <c r="CH497" i="1"/>
  <c r="CG497" i="1"/>
  <c r="CF497" i="1"/>
  <c r="CE497" i="1"/>
  <c r="CD497" i="1"/>
  <c r="CC497" i="1"/>
  <c r="CB497" i="1"/>
  <c r="CA497" i="1"/>
  <c r="BZ497" i="1"/>
  <c r="BY497" i="1"/>
  <c r="BX497" i="1"/>
  <c r="BW497" i="1"/>
  <c r="BV497" i="1"/>
  <c r="BU497" i="1"/>
  <c r="BT497" i="1"/>
  <c r="BS497" i="1"/>
  <c r="BR497" i="1"/>
  <c r="BP497" i="1"/>
  <c r="BQ497" i="1" s="1"/>
  <c r="BL497" i="1"/>
  <c r="BI497" i="1"/>
  <c r="BH497" i="1"/>
  <c r="BG497" i="1"/>
  <c r="BF497" i="1"/>
  <c r="BE497" i="1"/>
  <c r="BD497" i="1"/>
  <c r="BC497" i="1"/>
  <c r="BB497" i="1"/>
  <c r="BA497" i="1"/>
  <c r="J497" i="1"/>
  <c r="FU496" i="1"/>
  <c r="FS496" i="1"/>
  <c r="EX496" i="1"/>
  <c r="FG496" i="1" s="1"/>
  <c r="FO496" i="1" s="1" a="1"/>
  <c r="FO496" i="1" s="1"/>
  <c r="EW496" i="1"/>
  <c r="FF496" i="1" s="1"/>
  <c r="FP496" i="1" s="1" a="1"/>
  <c r="FP496" i="1" s="1"/>
  <c r="EV496" i="1"/>
  <c r="FE496" i="1" s="1"/>
  <c r="FN496" i="1" s="1" a="1"/>
  <c r="FN496" i="1" s="1"/>
  <c r="EU496" i="1"/>
  <c r="FD496" i="1" s="1"/>
  <c r="FM496" i="1" s="1" a="1"/>
  <c r="FM496" i="1" s="1"/>
  <c r="ET496" i="1"/>
  <c r="FC496" i="1" s="1"/>
  <c r="FL496" i="1" s="1" a="1"/>
  <c r="FL496" i="1" s="1"/>
  <c r="ES496" i="1"/>
  <c r="FB496" i="1" s="1"/>
  <c r="FK496" i="1" s="1" a="1"/>
  <c r="FK496" i="1" s="1"/>
  <c r="ER496" i="1"/>
  <c r="FA496" i="1" s="1"/>
  <c r="FJ496" i="1" s="1" a="1"/>
  <c r="FJ496" i="1" s="1"/>
  <c r="EQ496" i="1"/>
  <c r="EZ496" i="1" s="1"/>
  <c r="FI496" i="1" s="1" a="1"/>
  <c r="FI496" i="1" s="1"/>
  <c r="EP496" i="1"/>
  <c r="EY496" i="1" s="1"/>
  <c r="FH496" i="1" s="1" a="1"/>
  <c r="FH496" i="1" s="1"/>
  <c r="EO496" i="1"/>
  <c r="EN496" i="1"/>
  <c r="EM496" i="1"/>
  <c r="EL496" i="1"/>
  <c r="EK496" i="1"/>
  <c r="EJ496" i="1"/>
  <c r="EI496" i="1"/>
  <c r="BK496" i="1" s="1"/>
  <c r="EH496" i="1"/>
  <c r="GH496" i="1" s="1"/>
  <c r="EG496" i="1"/>
  <c r="GG496" i="1" s="1"/>
  <c r="EF496" i="1"/>
  <c r="GF496" i="1" s="1"/>
  <c r="EE496" i="1"/>
  <c r="ED496" i="1"/>
  <c r="EC496" i="1"/>
  <c r="EB496" i="1"/>
  <c r="EA496" i="1"/>
  <c r="GA496" i="1" s="1"/>
  <c r="DZ496" i="1"/>
  <c r="FZ496" i="1" s="1"/>
  <c r="DY496" i="1"/>
  <c r="DX496" i="1"/>
  <c r="DW496" i="1"/>
  <c r="DV496" i="1"/>
  <c r="DS496" i="1"/>
  <c r="DR496" i="1"/>
  <c r="DU496" i="1" s="1"/>
  <c r="DP496" i="1"/>
  <c r="DN496" i="1"/>
  <c r="DL496" i="1"/>
  <c r="DM496" i="1" s="1"/>
  <c r="DO496" i="1" s="1"/>
  <c r="CV496" i="1"/>
  <c r="CU496" i="1"/>
  <c r="CT496" i="1"/>
  <c r="CS496" i="1"/>
  <c r="CR496" i="1"/>
  <c r="CQ496" i="1"/>
  <c r="CJ496" i="1"/>
  <c r="CI496" i="1"/>
  <c r="CH496" i="1"/>
  <c r="CG496" i="1"/>
  <c r="CF496" i="1"/>
  <c r="CE496" i="1"/>
  <c r="CD496" i="1"/>
  <c r="CC496" i="1"/>
  <c r="CB496" i="1"/>
  <c r="CA496" i="1"/>
  <c r="BZ496" i="1"/>
  <c r="BY496" i="1"/>
  <c r="BX496" i="1"/>
  <c r="BW496" i="1"/>
  <c r="BV496" i="1"/>
  <c r="BU496" i="1"/>
  <c r="BT496" i="1"/>
  <c r="BS496" i="1"/>
  <c r="BR496" i="1"/>
  <c r="BP496" i="1"/>
  <c r="BQ496" i="1" s="1"/>
  <c r="BL496" i="1"/>
  <c r="BI496" i="1"/>
  <c r="BH496" i="1"/>
  <c r="BG496" i="1"/>
  <c r="BF496" i="1"/>
  <c r="BE496" i="1"/>
  <c r="BD496" i="1"/>
  <c r="BC496" i="1"/>
  <c r="BB496" i="1"/>
  <c r="BA496" i="1"/>
  <c r="J496" i="1"/>
  <c r="FU495" i="1"/>
  <c r="FS495" i="1"/>
  <c r="EX495" i="1"/>
  <c r="FG495" i="1" s="1"/>
  <c r="FO495" i="1" s="1" a="1"/>
  <c r="FO495" i="1" s="1"/>
  <c r="EW495" i="1"/>
  <c r="FF495" i="1" s="1"/>
  <c r="FP495" i="1" s="1" a="1"/>
  <c r="FP495" i="1" s="1"/>
  <c r="EV495" i="1"/>
  <c r="FE495" i="1" s="1"/>
  <c r="FN495" i="1" s="1" a="1"/>
  <c r="FN495" i="1" s="1"/>
  <c r="EU495" i="1"/>
  <c r="FD495" i="1" s="1"/>
  <c r="FM495" i="1" s="1" a="1"/>
  <c r="FM495" i="1" s="1"/>
  <c r="ET495" i="1"/>
  <c r="FC495" i="1" s="1"/>
  <c r="FL495" i="1" s="1" a="1"/>
  <c r="FL495" i="1" s="1"/>
  <c r="ES495" i="1"/>
  <c r="FB495" i="1" s="1"/>
  <c r="FK495" i="1" s="1" a="1"/>
  <c r="FK495" i="1" s="1"/>
  <c r="ER495" i="1"/>
  <c r="FA495" i="1" s="1"/>
  <c r="FJ495" i="1" s="1" a="1"/>
  <c r="FJ495" i="1" s="1"/>
  <c r="EQ495" i="1"/>
  <c r="EZ495" i="1" s="1"/>
  <c r="FI495" i="1" s="1" a="1"/>
  <c r="FI495" i="1" s="1"/>
  <c r="EP495" i="1"/>
  <c r="EY495" i="1" s="1"/>
  <c r="FH495" i="1" s="1" a="1"/>
  <c r="FH495" i="1" s="1"/>
  <c r="EO495" i="1"/>
  <c r="EN495" i="1"/>
  <c r="EM495" i="1"/>
  <c r="EL495" i="1"/>
  <c r="EK495" i="1"/>
  <c r="EJ495" i="1"/>
  <c r="EI495" i="1"/>
  <c r="BK495" i="1" s="1"/>
  <c r="EH495" i="1"/>
  <c r="GH495" i="1" s="1"/>
  <c r="EG495" i="1"/>
  <c r="GG495" i="1" s="1"/>
  <c r="EF495" i="1"/>
  <c r="GF495" i="1" s="1"/>
  <c r="EE495" i="1"/>
  <c r="ED495" i="1"/>
  <c r="EC495" i="1"/>
  <c r="EB495" i="1"/>
  <c r="EA495" i="1"/>
  <c r="GA495" i="1" s="1"/>
  <c r="DZ495" i="1"/>
  <c r="FZ495" i="1" s="1"/>
  <c r="DY495" i="1"/>
  <c r="DX495" i="1"/>
  <c r="DW495" i="1"/>
  <c r="DV495" i="1"/>
  <c r="DS495" i="1"/>
  <c r="DR495" i="1"/>
  <c r="DT495" i="1" s="1"/>
  <c r="DP495" i="1"/>
  <c r="DN495" i="1"/>
  <c r="DL495" i="1"/>
  <c r="DM495" i="1" s="1"/>
  <c r="DO495" i="1" s="1"/>
  <c r="CV495" i="1"/>
  <c r="CU495" i="1"/>
  <c r="CT495" i="1"/>
  <c r="CS495" i="1"/>
  <c r="CR495" i="1"/>
  <c r="CQ495" i="1"/>
  <c r="CJ495" i="1"/>
  <c r="CI495" i="1"/>
  <c r="CH495" i="1"/>
  <c r="CG495" i="1"/>
  <c r="CF495" i="1"/>
  <c r="CE495" i="1"/>
  <c r="CD495" i="1"/>
  <c r="CC495" i="1"/>
  <c r="CB495" i="1"/>
  <c r="CA495" i="1"/>
  <c r="BZ495" i="1"/>
  <c r="BY495" i="1"/>
  <c r="BX495" i="1"/>
  <c r="BW495" i="1"/>
  <c r="BV495" i="1"/>
  <c r="BU495" i="1"/>
  <c r="BT495" i="1"/>
  <c r="BS495" i="1"/>
  <c r="BR495" i="1"/>
  <c r="BP495" i="1"/>
  <c r="BQ495" i="1" s="1"/>
  <c r="BL495" i="1"/>
  <c r="BI495" i="1"/>
  <c r="BH495" i="1"/>
  <c r="BG495" i="1"/>
  <c r="BF495" i="1"/>
  <c r="BE495" i="1"/>
  <c r="BD495" i="1"/>
  <c r="BC495" i="1"/>
  <c r="BB495" i="1"/>
  <c r="BA495" i="1"/>
  <c r="J495" i="1"/>
  <c r="FU494" i="1"/>
  <c r="FS494" i="1"/>
  <c r="EX494" i="1"/>
  <c r="FG494" i="1" s="1"/>
  <c r="FO494" i="1" s="1" a="1"/>
  <c r="FO494" i="1" s="1"/>
  <c r="EW494" i="1"/>
  <c r="FF494" i="1" s="1"/>
  <c r="FP494" i="1" s="1" a="1"/>
  <c r="FP494" i="1" s="1"/>
  <c r="EV494" i="1"/>
  <c r="FE494" i="1" s="1"/>
  <c r="FN494" i="1" s="1" a="1"/>
  <c r="FN494" i="1" s="1"/>
  <c r="EU494" i="1"/>
  <c r="FD494" i="1" s="1"/>
  <c r="FM494" i="1" s="1" a="1"/>
  <c r="FM494" i="1" s="1"/>
  <c r="ET494" i="1"/>
  <c r="FC494" i="1" s="1"/>
  <c r="FL494" i="1" s="1" a="1"/>
  <c r="FL494" i="1" s="1"/>
  <c r="ES494" i="1"/>
  <c r="FB494" i="1" s="1"/>
  <c r="FK494" i="1" s="1" a="1"/>
  <c r="FK494" i="1" s="1"/>
  <c r="ER494" i="1"/>
  <c r="FA494" i="1" s="1"/>
  <c r="FJ494" i="1" s="1" a="1"/>
  <c r="FJ494" i="1" s="1"/>
  <c r="EQ494" i="1"/>
  <c r="EZ494" i="1" s="1"/>
  <c r="FI494" i="1" s="1" a="1"/>
  <c r="FI494" i="1" s="1"/>
  <c r="EP494" i="1"/>
  <c r="EY494" i="1" s="1"/>
  <c r="FH494" i="1" s="1" a="1"/>
  <c r="FH494" i="1" s="1"/>
  <c r="EO494" i="1"/>
  <c r="EN494" i="1"/>
  <c r="EM494" i="1"/>
  <c r="EL494" i="1"/>
  <c r="EK494" i="1"/>
  <c r="EJ494" i="1"/>
  <c r="EI494" i="1"/>
  <c r="BK494" i="1" s="1"/>
  <c r="EH494" i="1"/>
  <c r="GH494" i="1" s="1"/>
  <c r="EG494" i="1"/>
  <c r="GG494" i="1" s="1"/>
  <c r="EF494" i="1"/>
  <c r="GF494" i="1" s="1"/>
  <c r="EE494" i="1"/>
  <c r="ED494" i="1"/>
  <c r="EC494" i="1"/>
  <c r="EB494" i="1"/>
  <c r="EA494" i="1"/>
  <c r="GA494" i="1" s="1"/>
  <c r="DZ494" i="1"/>
  <c r="FZ494" i="1" s="1"/>
  <c r="DY494" i="1"/>
  <c r="DX494" i="1"/>
  <c r="DW494" i="1"/>
  <c r="DV494" i="1"/>
  <c r="DS494" i="1"/>
  <c r="DR494" i="1"/>
  <c r="DU494" i="1" s="1"/>
  <c r="DP494" i="1"/>
  <c r="DN494" i="1"/>
  <c r="DL494" i="1"/>
  <c r="DM494" i="1" s="1"/>
  <c r="DO494" i="1" s="1"/>
  <c r="CV494" i="1"/>
  <c r="CU494" i="1"/>
  <c r="CT494" i="1"/>
  <c r="CS494" i="1"/>
  <c r="CR494" i="1"/>
  <c r="CQ494" i="1"/>
  <c r="CJ494" i="1"/>
  <c r="CI494" i="1"/>
  <c r="CH494" i="1"/>
  <c r="CG494" i="1"/>
  <c r="CF494" i="1"/>
  <c r="CE494" i="1"/>
  <c r="CD494" i="1"/>
  <c r="CC494" i="1"/>
  <c r="CB494" i="1"/>
  <c r="CA494" i="1"/>
  <c r="BZ494" i="1"/>
  <c r="BY494" i="1"/>
  <c r="BX494" i="1"/>
  <c r="BW494" i="1"/>
  <c r="BV494" i="1"/>
  <c r="BU494" i="1"/>
  <c r="BT494" i="1"/>
  <c r="BS494" i="1"/>
  <c r="BR494" i="1"/>
  <c r="BP494" i="1"/>
  <c r="BQ494" i="1" s="1"/>
  <c r="BL494" i="1"/>
  <c r="BI494" i="1"/>
  <c r="BH494" i="1"/>
  <c r="BG494" i="1"/>
  <c r="BF494" i="1"/>
  <c r="BE494" i="1"/>
  <c r="BD494" i="1"/>
  <c r="BC494" i="1"/>
  <c r="BB494" i="1"/>
  <c r="BA494" i="1"/>
  <c r="J494" i="1"/>
  <c r="FU493" i="1"/>
  <c r="FS493" i="1"/>
  <c r="EX493" i="1"/>
  <c r="FG493" i="1" s="1"/>
  <c r="FO493" i="1" s="1" a="1"/>
  <c r="FO493" i="1" s="1"/>
  <c r="EW493" i="1"/>
  <c r="FF493" i="1" s="1"/>
  <c r="FP493" i="1" s="1" a="1"/>
  <c r="FP493" i="1" s="1"/>
  <c r="EV493" i="1"/>
  <c r="FE493" i="1" s="1"/>
  <c r="FN493" i="1" s="1" a="1"/>
  <c r="FN493" i="1" s="1"/>
  <c r="EU493" i="1"/>
  <c r="FD493" i="1" s="1"/>
  <c r="FM493" i="1" s="1" a="1"/>
  <c r="FM493" i="1" s="1"/>
  <c r="ET493" i="1"/>
  <c r="FC493" i="1" s="1"/>
  <c r="FL493" i="1" s="1" a="1"/>
  <c r="FL493" i="1" s="1"/>
  <c r="ES493" i="1"/>
  <c r="FB493" i="1" s="1"/>
  <c r="FK493" i="1" s="1" a="1"/>
  <c r="FK493" i="1" s="1"/>
  <c r="ER493" i="1"/>
  <c r="FA493" i="1" s="1"/>
  <c r="FJ493" i="1" s="1" a="1"/>
  <c r="FJ493" i="1" s="1"/>
  <c r="EQ493" i="1"/>
  <c r="EZ493" i="1" s="1"/>
  <c r="FI493" i="1" s="1" a="1"/>
  <c r="FI493" i="1" s="1"/>
  <c r="EP493" i="1"/>
  <c r="EY493" i="1" s="1"/>
  <c r="FH493" i="1" s="1" a="1"/>
  <c r="FH493" i="1" s="1"/>
  <c r="EO493" i="1"/>
  <c r="EN493" i="1"/>
  <c r="EM493" i="1"/>
  <c r="EL493" i="1"/>
  <c r="EK493" i="1"/>
  <c r="EJ493" i="1"/>
  <c r="EI493" i="1"/>
  <c r="BK493" i="1" s="1"/>
  <c r="EH493" i="1"/>
  <c r="GH493" i="1" s="1"/>
  <c r="EG493" i="1"/>
  <c r="GG493" i="1" s="1"/>
  <c r="EF493" i="1"/>
  <c r="GF493" i="1" s="1"/>
  <c r="EE493" i="1"/>
  <c r="ED493" i="1"/>
  <c r="EC493" i="1"/>
  <c r="EB493" i="1"/>
  <c r="EA493" i="1"/>
  <c r="GA493" i="1" s="1"/>
  <c r="DZ493" i="1"/>
  <c r="FZ493" i="1" s="1"/>
  <c r="DY493" i="1"/>
  <c r="DX493" i="1"/>
  <c r="DW493" i="1"/>
  <c r="DV493" i="1"/>
  <c r="DS493" i="1"/>
  <c r="DR493" i="1"/>
  <c r="DT493" i="1" s="1"/>
  <c r="DP493" i="1"/>
  <c r="DN493" i="1"/>
  <c r="DL493" i="1"/>
  <c r="DM493" i="1" s="1"/>
  <c r="DO493" i="1" s="1"/>
  <c r="CV493" i="1"/>
  <c r="CU493" i="1"/>
  <c r="CT493" i="1"/>
  <c r="CS493" i="1"/>
  <c r="CR493" i="1"/>
  <c r="CQ493" i="1"/>
  <c r="CJ493" i="1"/>
  <c r="CI493" i="1"/>
  <c r="CH493" i="1"/>
  <c r="CG493" i="1"/>
  <c r="CF493" i="1"/>
  <c r="CE493" i="1"/>
  <c r="CD493" i="1"/>
  <c r="CC493" i="1"/>
  <c r="CB493" i="1"/>
  <c r="CA493" i="1"/>
  <c r="BZ493" i="1"/>
  <c r="BY493" i="1"/>
  <c r="BX493" i="1"/>
  <c r="BW493" i="1"/>
  <c r="BV493" i="1"/>
  <c r="BU493" i="1"/>
  <c r="BT493" i="1"/>
  <c r="BS493" i="1"/>
  <c r="BR493" i="1"/>
  <c r="BP493" i="1"/>
  <c r="BQ493" i="1" s="1"/>
  <c r="BL493" i="1"/>
  <c r="BI493" i="1"/>
  <c r="BH493" i="1"/>
  <c r="BG493" i="1"/>
  <c r="BF493" i="1"/>
  <c r="BE493" i="1"/>
  <c r="BD493" i="1"/>
  <c r="BC493" i="1"/>
  <c r="BB493" i="1"/>
  <c r="BA493" i="1"/>
  <c r="J493" i="1"/>
  <c r="FU492" i="1"/>
  <c r="FS492" i="1"/>
  <c r="EX492" i="1"/>
  <c r="FG492" i="1" s="1"/>
  <c r="FO492" i="1" s="1" a="1"/>
  <c r="FO492" i="1" s="1"/>
  <c r="EW492" i="1"/>
  <c r="FF492" i="1" s="1"/>
  <c r="FP492" i="1" s="1" a="1"/>
  <c r="FP492" i="1" s="1"/>
  <c r="EV492" i="1"/>
  <c r="FE492" i="1" s="1"/>
  <c r="FN492" i="1" s="1" a="1"/>
  <c r="FN492" i="1" s="1"/>
  <c r="EU492" i="1"/>
  <c r="FD492" i="1" s="1"/>
  <c r="FM492" i="1" s="1" a="1"/>
  <c r="FM492" i="1" s="1"/>
  <c r="ET492" i="1"/>
  <c r="FC492" i="1" s="1"/>
  <c r="FL492" i="1" s="1" a="1"/>
  <c r="FL492" i="1" s="1"/>
  <c r="ES492" i="1"/>
  <c r="FB492" i="1" s="1"/>
  <c r="FK492" i="1" s="1" a="1"/>
  <c r="FK492" i="1" s="1"/>
  <c r="ER492" i="1"/>
  <c r="FA492" i="1" s="1"/>
  <c r="FJ492" i="1" s="1" a="1"/>
  <c r="FJ492" i="1" s="1"/>
  <c r="EQ492" i="1"/>
  <c r="EZ492" i="1" s="1"/>
  <c r="FI492" i="1" s="1" a="1"/>
  <c r="FI492" i="1" s="1"/>
  <c r="EP492" i="1"/>
  <c r="EY492" i="1" s="1"/>
  <c r="FH492" i="1" s="1" a="1"/>
  <c r="FH492" i="1" s="1"/>
  <c r="EO492" i="1"/>
  <c r="EN492" i="1"/>
  <c r="EM492" i="1"/>
  <c r="EL492" i="1"/>
  <c r="EK492" i="1"/>
  <c r="EJ492" i="1"/>
  <c r="EI492" i="1"/>
  <c r="BK492" i="1" s="1"/>
  <c r="EH492" i="1"/>
  <c r="GH492" i="1" s="1"/>
  <c r="EG492" i="1"/>
  <c r="GG492" i="1" s="1"/>
  <c r="EF492" i="1"/>
  <c r="GF492" i="1" s="1"/>
  <c r="EE492" i="1"/>
  <c r="ED492" i="1"/>
  <c r="EC492" i="1"/>
  <c r="EB492" i="1"/>
  <c r="EA492" i="1"/>
  <c r="GA492" i="1" s="1"/>
  <c r="DZ492" i="1"/>
  <c r="FZ492" i="1" s="1"/>
  <c r="DY492" i="1"/>
  <c r="DX492" i="1"/>
  <c r="DW492" i="1"/>
  <c r="DV492" i="1"/>
  <c r="DS492" i="1"/>
  <c r="DR492" i="1"/>
  <c r="DU492" i="1" s="1"/>
  <c r="DP492" i="1"/>
  <c r="DN492" i="1"/>
  <c r="DL492" i="1"/>
  <c r="DM492" i="1" s="1"/>
  <c r="DO492" i="1" s="1"/>
  <c r="CV492" i="1"/>
  <c r="CU492" i="1"/>
  <c r="CT492" i="1"/>
  <c r="CS492" i="1"/>
  <c r="CR492" i="1"/>
  <c r="CQ492" i="1"/>
  <c r="CJ492" i="1"/>
  <c r="CI492" i="1"/>
  <c r="CH492" i="1"/>
  <c r="CG492" i="1"/>
  <c r="CF492" i="1"/>
  <c r="CE492" i="1"/>
  <c r="CD492" i="1"/>
  <c r="CC492" i="1"/>
  <c r="CB492" i="1"/>
  <c r="CA492" i="1"/>
  <c r="BZ492" i="1"/>
  <c r="BY492" i="1"/>
  <c r="BX492" i="1"/>
  <c r="BW492" i="1"/>
  <c r="BV492" i="1"/>
  <c r="BU492" i="1"/>
  <c r="BT492" i="1"/>
  <c r="BS492" i="1"/>
  <c r="BR492" i="1"/>
  <c r="BP492" i="1"/>
  <c r="BQ492" i="1" s="1"/>
  <c r="BL492" i="1"/>
  <c r="BI492" i="1"/>
  <c r="BH492" i="1"/>
  <c r="BG492" i="1"/>
  <c r="BF492" i="1"/>
  <c r="BE492" i="1"/>
  <c r="BD492" i="1"/>
  <c r="BC492" i="1"/>
  <c r="BB492" i="1"/>
  <c r="BA492" i="1"/>
  <c r="J492" i="1"/>
  <c r="FU491" i="1"/>
  <c r="FS491" i="1"/>
  <c r="EX491" i="1"/>
  <c r="FG491" i="1" s="1"/>
  <c r="FO491" i="1" s="1" a="1"/>
  <c r="FO491" i="1" s="1"/>
  <c r="EW491" i="1"/>
  <c r="FF491" i="1" s="1"/>
  <c r="FP491" i="1" s="1" a="1"/>
  <c r="FP491" i="1" s="1"/>
  <c r="EV491" i="1"/>
  <c r="FE491" i="1" s="1"/>
  <c r="FN491" i="1" s="1" a="1"/>
  <c r="FN491" i="1" s="1"/>
  <c r="EU491" i="1"/>
  <c r="FD491" i="1" s="1"/>
  <c r="FM491" i="1" s="1" a="1"/>
  <c r="FM491" i="1" s="1"/>
  <c r="ET491" i="1"/>
  <c r="FC491" i="1" s="1"/>
  <c r="FL491" i="1" s="1" a="1"/>
  <c r="FL491" i="1" s="1"/>
  <c r="ES491" i="1"/>
  <c r="FB491" i="1" s="1"/>
  <c r="FK491" i="1" s="1" a="1"/>
  <c r="FK491" i="1" s="1"/>
  <c r="ER491" i="1"/>
  <c r="FA491" i="1" s="1"/>
  <c r="FJ491" i="1" s="1" a="1"/>
  <c r="FJ491" i="1" s="1"/>
  <c r="EQ491" i="1"/>
  <c r="EZ491" i="1" s="1"/>
  <c r="FI491" i="1" s="1" a="1"/>
  <c r="FI491" i="1" s="1"/>
  <c r="EP491" i="1"/>
  <c r="EY491" i="1" s="1"/>
  <c r="FH491" i="1" s="1" a="1"/>
  <c r="FH491" i="1" s="1"/>
  <c r="EO491" i="1"/>
  <c r="EN491" i="1"/>
  <c r="EM491" i="1"/>
  <c r="EL491" i="1"/>
  <c r="EK491" i="1"/>
  <c r="EJ491" i="1"/>
  <c r="EI491" i="1"/>
  <c r="BK491" i="1" s="1"/>
  <c r="EH491" i="1"/>
  <c r="GH491" i="1" s="1"/>
  <c r="EG491" i="1"/>
  <c r="GG491" i="1" s="1"/>
  <c r="EF491" i="1"/>
  <c r="GF491" i="1" s="1"/>
  <c r="EE491" i="1"/>
  <c r="ED491" i="1"/>
  <c r="EC491" i="1"/>
  <c r="EB491" i="1"/>
  <c r="EA491" i="1"/>
  <c r="GA491" i="1" s="1"/>
  <c r="DZ491" i="1"/>
  <c r="FZ491" i="1" s="1"/>
  <c r="DY491" i="1"/>
  <c r="DX491" i="1"/>
  <c r="DW491" i="1"/>
  <c r="DV491" i="1"/>
  <c r="DS491" i="1"/>
  <c r="DR491" i="1"/>
  <c r="DP491" i="1"/>
  <c r="DN491" i="1"/>
  <c r="DL491" i="1"/>
  <c r="DM491" i="1" s="1"/>
  <c r="DO491" i="1" s="1"/>
  <c r="CV491" i="1"/>
  <c r="CU491" i="1"/>
  <c r="CT491" i="1"/>
  <c r="CS491" i="1"/>
  <c r="CR491" i="1"/>
  <c r="CQ491" i="1"/>
  <c r="CJ491" i="1"/>
  <c r="CI491" i="1"/>
  <c r="CH491" i="1"/>
  <c r="CG491" i="1"/>
  <c r="CF491" i="1"/>
  <c r="CE491" i="1"/>
  <c r="CD491" i="1"/>
  <c r="CC491" i="1"/>
  <c r="CB491" i="1"/>
  <c r="CA491" i="1"/>
  <c r="BZ491" i="1"/>
  <c r="BY491" i="1"/>
  <c r="BX491" i="1"/>
  <c r="BW491" i="1"/>
  <c r="BV491" i="1"/>
  <c r="BU491" i="1"/>
  <c r="BT491" i="1"/>
  <c r="BS491" i="1"/>
  <c r="BR491" i="1"/>
  <c r="BP491" i="1"/>
  <c r="BQ491" i="1" s="1"/>
  <c r="BL491" i="1"/>
  <c r="BI491" i="1"/>
  <c r="BH491" i="1"/>
  <c r="BG491" i="1"/>
  <c r="BF491" i="1"/>
  <c r="BE491" i="1"/>
  <c r="BD491" i="1"/>
  <c r="BC491" i="1"/>
  <c r="BB491" i="1"/>
  <c r="BA491" i="1"/>
  <c r="J491" i="1"/>
  <c r="FU490" i="1"/>
  <c r="FS490" i="1"/>
  <c r="EX490" i="1"/>
  <c r="FG490" i="1" s="1"/>
  <c r="FO490" i="1" s="1" a="1"/>
  <c r="FO490" i="1" s="1"/>
  <c r="EW490" i="1"/>
  <c r="FF490" i="1" s="1"/>
  <c r="FP490" i="1" s="1" a="1"/>
  <c r="FP490" i="1" s="1"/>
  <c r="EV490" i="1"/>
  <c r="FE490" i="1" s="1"/>
  <c r="FN490" i="1" s="1" a="1"/>
  <c r="FN490" i="1" s="1"/>
  <c r="EU490" i="1"/>
  <c r="FD490" i="1" s="1"/>
  <c r="FM490" i="1" s="1" a="1"/>
  <c r="FM490" i="1" s="1"/>
  <c r="ET490" i="1"/>
  <c r="FC490" i="1" s="1"/>
  <c r="FL490" i="1" s="1" a="1"/>
  <c r="FL490" i="1" s="1"/>
  <c r="ES490" i="1"/>
  <c r="FB490" i="1" s="1"/>
  <c r="FK490" i="1" s="1" a="1"/>
  <c r="FK490" i="1" s="1"/>
  <c r="ER490" i="1"/>
  <c r="FA490" i="1" s="1"/>
  <c r="FJ490" i="1" s="1" a="1"/>
  <c r="FJ490" i="1" s="1"/>
  <c r="EQ490" i="1"/>
  <c r="EZ490" i="1" s="1"/>
  <c r="FI490" i="1" s="1" a="1"/>
  <c r="FI490" i="1" s="1"/>
  <c r="EP490" i="1"/>
  <c r="EY490" i="1" s="1"/>
  <c r="FH490" i="1" s="1" a="1"/>
  <c r="FH490" i="1" s="1"/>
  <c r="EO490" i="1"/>
  <c r="EN490" i="1"/>
  <c r="EM490" i="1"/>
  <c r="EL490" i="1"/>
  <c r="EK490" i="1"/>
  <c r="EJ490" i="1"/>
  <c r="EI490" i="1"/>
  <c r="BK490" i="1" s="1"/>
  <c r="EH490" i="1"/>
  <c r="GH490" i="1" s="1"/>
  <c r="EG490" i="1"/>
  <c r="GG490" i="1" s="1"/>
  <c r="EF490" i="1"/>
  <c r="GF490" i="1" s="1"/>
  <c r="EE490" i="1"/>
  <c r="ED490" i="1"/>
  <c r="EC490" i="1"/>
  <c r="EB490" i="1"/>
  <c r="EA490" i="1"/>
  <c r="GA490" i="1" s="1"/>
  <c r="DZ490" i="1"/>
  <c r="FZ490" i="1" s="1"/>
  <c r="DY490" i="1"/>
  <c r="DX490" i="1"/>
  <c r="DW490" i="1"/>
  <c r="DV490" i="1"/>
  <c r="DS490" i="1"/>
  <c r="DR490" i="1"/>
  <c r="DU490" i="1" s="1"/>
  <c r="DP490" i="1"/>
  <c r="DN490" i="1"/>
  <c r="DL490" i="1"/>
  <c r="DM490" i="1" s="1"/>
  <c r="DO490" i="1" s="1"/>
  <c r="CV490" i="1"/>
  <c r="CU490" i="1"/>
  <c r="CT490" i="1"/>
  <c r="CS490" i="1"/>
  <c r="CR490" i="1"/>
  <c r="CQ490" i="1"/>
  <c r="CJ490" i="1"/>
  <c r="CI490" i="1"/>
  <c r="CH490" i="1"/>
  <c r="CG490" i="1"/>
  <c r="CF490" i="1"/>
  <c r="CE490" i="1"/>
  <c r="CD490" i="1"/>
  <c r="CC490" i="1"/>
  <c r="CB490" i="1"/>
  <c r="CA490" i="1"/>
  <c r="BZ490" i="1"/>
  <c r="BY490" i="1"/>
  <c r="BX490" i="1"/>
  <c r="BW490" i="1"/>
  <c r="BV490" i="1"/>
  <c r="BU490" i="1"/>
  <c r="BT490" i="1"/>
  <c r="BS490" i="1"/>
  <c r="BR490" i="1"/>
  <c r="BP490" i="1"/>
  <c r="BQ490" i="1" s="1"/>
  <c r="BL490" i="1"/>
  <c r="BI490" i="1"/>
  <c r="BH490" i="1"/>
  <c r="BG490" i="1"/>
  <c r="BF490" i="1"/>
  <c r="BE490" i="1"/>
  <c r="BD490" i="1"/>
  <c r="BC490" i="1"/>
  <c r="BB490" i="1"/>
  <c r="BA490" i="1"/>
  <c r="J490" i="1"/>
  <c r="FU489" i="1"/>
  <c r="FS489" i="1"/>
  <c r="EX489" i="1"/>
  <c r="FG489" i="1" s="1"/>
  <c r="FO489" i="1" s="1" a="1"/>
  <c r="FO489" i="1" s="1"/>
  <c r="EW489" i="1"/>
  <c r="FF489" i="1" s="1"/>
  <c r="FP489" i="1" s="1" a="1"/>
  <c r="FP489" i="1" s="1"/>
  <c r="EV489" i="1"/>
  <c r="FE489" i="1" s="1"/>
  <c r="FN489" i="1" s="1" a="1"/>
  <c r="FN489" i="1" s="1"/>
  <c r="EU489" i="1"/>
  <c r="ET489" i="1"/>
  <c r="FC489" i="1" s="1"/>
  <c r="FL489" i="1" s="1" a="1"/>
  <c r="FL489" i="1" s="1"/>
  <c r="ES489" i="1"/>
  <c r="FB489" i="1" s="1"/>
  <c r="FK489" i="1" s="1" a="1"/>
  <c r="FK489" i="1" s="1"/>
  <c r="ER489" i="1"/>
  <c r="FA489" i="1" s="1"/>
  <c r="FJ489" i="1" s="1" a="1"/>
  <c r="FJ489" i="1" s="1"/>
  <c r="EQ489" i="1"/>
  <c r="EZ489" i="1" s="1"/>
  <c r="FI489" i="1" s="1" a="1"/>
  <c r="FI489" i="1" s="1"/>
  <c r="EP489" i="1"/>
  <c r="EY489" i="1" s="1"/>
  <c r="FH489" i="1" s="1" a="1"/>
  <c r="FH489" i="1" s="1"/>
  <c r="EO489" i="1"/>
  <c r="EN489" i="1"/>
  <c r="EM489" i="1"/>
  <c r="EL489" i="1"/>
  <c r="EK489" i="1"/>
  <c r="EJ489" i="1"/>
  <c r="EI489" i="1"/>
  <c r="BK489" i="1" s="1"/>
  <c r="EH489" i="1"/>
  <c r="GH489" i="1" s="1"/>
  <c r="EG489" i="1"/>
  <c r="GG489" i="1" s="1"/>
  <c r="EF489" i="1"/>
  <c r="GF489" i="1" s="1"/>
  <c r="EE489" i="1"/>
  <c r="ED489" i="1"/>
  <c r="EC489" i="1"/>
  <c r="EB489" i="1"/>
  <c r="EA489" i="1"/>
  <c r="GA489" i="1" s="1"/>
  <c r="DZ489" i="1"/>
  <c r="FZ489" i="1" s="1"/>
  <c r="DY489" i="1"/>
  <c r="DX489" i="1"/>
  <c r="DW489" i="1"/>
  <c r="DV489" i="1"/>
  <c r="DS489" i="1"/>
  <c r="DR489" i="1"/>
  <c r="DP489" i="1"/>
  <c r="DN489" i="1"/>
  <c r="DL489" i="1"/>
  <c r="DM489" i="1" s="1"/>
  <c r="DO489" i="1" s="1"/>
  <c r="CV489" i="1"/>
  <c r="CU489" i="1"/>
  <c r="CT489" i="1"/>
  <c r="CS489" i="1"/>
  <c r="CR489" i="1"/>
  <c r="CQ489" i="1"/>
  <c r="CJ489" i="1"/>
  <c r="CI489" i="1"/>
  <c r="CH489" i="1"/>
  <c r="CG489" i="1"/>
  <c r="CF489" i="1"/>
  <c r="CE489" i="1"/>
  <c r="CD489" i="1"/>
  <c r="CC489" i="1"/>
  <c r="CB489" i="1"/>
  <c r="CA489" i="1"/>
  <c r="BZ489" i="1"/>
  <c r="BY489" i="1"/>
  <c r="BX489" i="1"/>
  <c r="BW489" i="1"/>
  <c r="BV489" i="1"/>
  <c r="BU489" i="1"/>
  <c r="BT489" i="1"/>
  <c r="BS489" i="1"/>
  <c r="BR489" i="1"/>
  <c r="BP489" i="1"/>
  <c r="BQ489" i="1" s="1"/>
  <c r="BL489" i="1"/>
  <c r="BO489" i="1" s="1"/>
  <c r="BI489" i="1"/>
  <c r="BH489" i="1"/>
  <c r="BG489" i="1"/>
  <c r="BF489" i="1"/>
  <c r="BE489" i="1"/>
  <c r="BD489" i="1"/>
  <c r="BC489" i="1"/>
  <c r="BB489" i="1"/>
  <c r="BA489" i="1"/>
  <c r="J489" i="1"/>
  <c r="FU488" i="1"/>
  <c r="FS488" i="1"/>
  <c r="EX488" i="1"/>
  <c r="FG488" i="1" s="1"/>
  <c r="FO488" i="1" s="1" a="1"/>
  <c r="FO488" i="1" s="1"/>
  <c r="EW488" i="1"/>
  <c r="FF488" i="1" s="1"/>
  <c r="FP488" i="1" s="1" a="1"/>
  <c r="FP488" i="1" s="1"/>
  <c r="EV488" i="1"/>
  <c r="FE488" i="1" s="1"/>
  <c r="FN488" i="1" s="1" a="1"/>
  <c r="FN488" i="1" s="1"/>
  <c r="EU488" i="1"/>
  <c r="FD488" i="1" s="1"/>
  <c r="FM488" i="1" s="1" a="1"/>
  <c r="FM488" i="1" s="1"/>
  <c r="ET488" i="1"/>
  <c r="FC488" i="1" s="1"/>
  <c r="FL488" i="1" s="1" a="1"/>
  <c r="FL488" i="1" s="1"/>
  <c r="ES488" i="1"/>
  <c r="FB488" i="1" s="1"/>
  <c r="FK488" i="1" s="1" a="1"/>
  <c r="FK488" i="1" s="1"/>
  <c r="ER488" i="1"/>
  <c r="FA488" i="1" s="1"/>
  <c r="FJ488" i="1" s="1" a="1"/>
  <c r="FJ488" i="1" s="1"/>
  <c r="EQ488" i="1"/>
  <c r="EZ488" i="1" s="1"/>
  <c r="FI488" i="1" s="1" a="1"/>
  <c r="FI488" i="1" s="1"/>
  <c r="EP488" i="1"/>
  <c r="EY488" i="1" s="1"/>
  <c r="FH488" i="1" s="1" a="1"/>
  <c r="FH488" i="1" s="1"/>
  <c r="EO488" i="1"/>
  <c r="EN488" i="1"/>
  <c r="EM488" i="1"/>
  <c r="EL488" i="1"/>
  <c r="EK488" i="1"/>
  <c r="EJ488" i="1"/>
  <c r="EI488" i="1"/>
  <c r="BK488" i="1" s="1"/>
  <c r="BL488" i="1" s="1"/>
  <c r="EH488" i="1"/>
  <c r="GH488" i="1" s="1"/>
  <c r="EG488" i="1"/>
  <c r="GG488" i="1" s="1"/>
  <c r="EF488" i="1"/>
  <c r="GF488" i="1" s="1"/>
  <c r="EE488" i="1"/>
  <c r="ED488" i="1"/>
  <c r="EC488" i="1"/>
  <c r="EB488" i="1"/>
  <c r="EA488" i="1"/>
  <c r="GA488" i="1" s="1"/>
  <c r="DZ488" i="1"/>
  <c r="FZ488" i="1" s="1"/>
  <c r="DY488" i="1"/>
  <c r="DX488" i="1"/>
  <c r="DW488" i="1"/>
  <c r="DV488" i="1"/>
  <c r="DS488" i="1"/>
  <c r="DR488" i="1"/>
  <c r="DU488" i="1" s="1"/>
  <c r="DP488" i="1"/>
  <c r="DN488" i="1"/>
  <c r="DL488" i="1" s="1"/>
  <c r="DM488" i="1" s="1"/>
  <c r="DO488" i="1" s="1"/>
  <c r="CJ488" i="1"/>
  <c r="CI488" i="1"/>
  <c r="CH488" i="1"/>
  <c r="CG488" i="1"/>
  <c r="CF488" i="1"/>
  <c r="CE488" i="1"/>
  <c r="CD488" i="1"/>
  <c r="CC488" i="1"/>
  <c r="CB488" i="1"/>
  <c r="CA488" i="1"/>
  <c r="BZ488" i="1"/>
  <c r="BY488" i="1"/>
  <c r="BX488" i="1"/>
  <c r="BW488" i="1"/>
  <c r="BV488" i="1"/>
  <c r="BU488" i="1"/>
  <c r="BT488" i="1"/>
  <c r="BS488" i="1"/>
  <c r="BR488" i="1"/>
  <c r="BP488" i="1"/>
  <c r="BQ488" i="1" s="1"/>
  <c r="BI488" i="1"/>
  <c r="BH488" i="1"/>
  <c r="BG488" i="1"/>
  <c r="BF488" i="1"/>
  <c r="BE488" i="1"/>
  <c r="BD488" i="1"/>
  <c r="BC488" i="1"/>
  <c r="BB488" i="1"/>
  <c r="BA488" i="1"/>
  <c r="J488" i="1"/>
  <c r="FU487" i="1"/>
  <c r="FS487" i="1"/>
  <c r="EX487" i="1"/>
  <c r="FG487" i="1" s="1"/>
  <c r="FO487" i="1" s="1" a="1"/>
  <c r="FO487" i="1" s="1"/>
  <c r="EW487" i="1"/>
  <c r="FF487" i="1" s="1"/>
  <c r="FP487" i="1" s="1" a="1"/>
  <c r="FP487" i="1" s="1"/>
  <c r="EV487" i="1"/>
  <c r="FE487" i="1" s="1"/>
  <c r="FN487" i="1" s="1" a="1"/>
  <c r="FN487" i="1" s="1"/>
  <c r="EU487" i="1"/>
  <c r="FD487" i="1" s="1"/>
  <c r="FM487" i="1" s="1" a="1"/>
  <c r="FM487" i="1" s="1"/>
  <c r="ET487" i="1"/>
  <c r="FC487" i="1" s="1"/>
  <c r="FL487" i="1" s="1" a="1"/>
  <c r="FL487" i="1" s="1"/>
  <c r="ES487" i="1"/>
  <c r="ER487" i="1"/>
  <c r="FA487" i="1" s="1"/>
  <c r="FJ487" i="1" s="1" a="1"/>
  <c r="FJ487" i="1" s="1"/>
  <c r="EQ487" i="1"/>
  <c r="EZ487" i="1" s="1"/>
  <c r="FI487" i="1" s="1" a="1"/>
  <c r="FI487" i="1" s="1"/>
  <c r="EP487" i="1"/>
  <c r="EY487" i="1" s="1"/>
  <c r="FH487" i="1" s="1" a="1"/>
  <c r="FH487" i="1" s="1"/>
  <c r="EO487" i="1"/>
  <c r="EN487" i="1"/>
  <c r="EM487" i="1"/>
  <c r="EL487" i="1"/>
  <c r="EK487" i="1"/>
  <c r="EJ487" i="1"/>
  <c r="EI487" i="1"/>
  <c r="BK487" i="1" s="1"/>
  <c r="EH487" i="1"/>
  <c r="GH487" i="1" s="1"/>
  <c r="EG487" i="1"/>
  <c r="GG487" i="1" s="1"/>
  <c r="EF487" i="1"/>
  <c r="GF487" i="1" s="1"/>
  <c r="EE487" i="1"/>
  <c r="ED487" i="1"/>
  <c r="EC487" i="1"/>
  <c r="EB487" i="1"/>
  <c r="EA487" i="1"/>
  <c r="GA487" i="1" s="1"/>
  <c r="DZ487" i="1"/>
  <c r="FZ487" i="1" s="1"/>
  <c r="DY487" i="1"/>
  <c r="DX487" i="1"/>
  <c r="DW487" i="1"/>
  <c r="DV487" i="1"/>
  <c r="DS487" i="1"/>
  <c r="DR487" i="1"/>
  <c r="DT487" i="1" s="1"/>
  <c r="DP487" i="1"/>
  <c r="DN487" i="1"/>
  <c r="DL487" i="1"/>
  <c r="DM487" i="1" s="1"/>
  <c r="DO487" i="1" s="1"/>
  <c r="CV487" i="1"/>
  <c r="CU487" i="1"/>
  <c r="CT487" i="1"/>
  <c r="CS487" i="1"/>
  <c r="CR487" i="1"/>
  <c r="CQ487" i="1"/>
  <c r="CJ487" i="1"/>
  <c r="CI487" i="1"/>
  <c r="CH487" i="1"/>
  <c r="CG487" i="1"/>
  <c r="CF487" i="1"/>
  <c r="CE487" i="1"/>
  <c r="CD487" i="1"/>
  <c r="CC487" i="1"/>
  <c r="CB487" i="1"/>
  <c r="CA487" i="1"/>
  <c r="BZ487" i="1"/>
  <c r="BY487" i="1"/>
  <c r="BX487" i="1"/>
  <c r="BW487" i="1"/>
  <c r="BV487" i="1"/>
  <c r="BU487" i="1"/>
  <c r="BT487" i="1"/>
  <c r="BS487" i="1"/>
  <c r="BR487" i="1"/>
  <c r="BP487" i="1"/>
  <c r="BQ487" i="1" s="1"/>
  <c r="BL487" i="1"/>
  <c r="BO487" i="1" s="1"/>
  <c r="BI487" i="1"/>
  <c r="BH487" i="1"/>
  <c r="BG487" i="1"/>
  <c r="BF487" i="1"/>
  <c r="BE487" i="1"/>
  <c r="BD487" i="1"/>
  <c r="BC487" i="1"/>
  <c r="BB487" i="1"/>
  <c r="BA487" i="1"/>
  <c r="J487" i="1"/>
  <c r="FU486" i="1"/>
  <c r="FS486" i="1"/>
  <c r="EX486" i="1"/>
  <c r="FG486" i="1" s="1"/>
  <c r="FO486" i="1" s="1" a="1"/>
  <c r="FO486" i="1" s="1"/>
  <c r="EW486" i="1"/>
  <c r="FF486" i="1" s="1"/>
  <c r="FP486" i="1" s="1" a="1"/>
  <c r="FP486" i="1" s="1"/>
  <c r="EV486" i="1"/>
  <c r="FE486" i="1" s="1"/>
  <c r="FN486" i="1" s="1" a="1"/>
  <c r="FN486" i="1" s="1"/>
  <c r="EU486" i="1"/>
  <c r="FD486" i="1" s="1"/>
  <c r="FM486" i="1" s="1" a="1"/>
  <c r="FM486" i="1" s="1"/>
  <c r="ET486" i="1"/>
  <c r="ES486" i="1"/>
  <c r="FB486" i="1" s="1"/>
  <c r="FK486" i="1" s="1" a="1"/>
  <c r="FK486" i="1" s="1"/>
  <c r="ER486" i="1"/>
  <c r="FA486" i="1" s="1"/>
  <c r="FJ486" i="1" s="1" a="1"/>
  <c r="FJ486" i="1" s="1"/>
  <c r="EQ486" i="1"/>
  <c r="EZ486" i="1" s="1"/>
  <c r="FI486" i="1" s="1" a="1"/>
  <c r="FI486" i="1" s="1"/>
  <c r="EP486" i="1"/>
  <c r="EY486" i="1" s="1"/>
  <c r="FH486" i="1" s="1" a="1"/>
  <c r="FH486" i="1" s="1"/>
  <c r="EO486" i="1"/>
  <c r="EN486" i="1"/>
  <c r="EM486" i="1"/>
  <c r="EL486" i="1"/>
  <c r="EK486" i="1"/>
  <c r="EJ486" i="1"/>
  <c r="EI486" i="1"/>
  <c r="BK486" i="1" s="1"/>
  <c r="EH486" i="1"/>
  <c r="GH486" i="1" s="1"/>
  <c r="EG486" i="1"/>
  <c r="GG486" i="1" s="1"/>
  <c r="EF486" i="1"/>
  <c r="GF486" i="1" s="1"/>
  <c r="EE486" i="1"/>
  <c r="ED486" i="1"/>
  <c r="EC486" i="1"/>
  <c r="EB486" i="1"/>
  <c r="EA486" i="1"/>
  <c r="GA486" i="1" s="1"/>
  <c r="DZ486" i="1"/>
  <c r="FZ486" i="1" s="1"/>
  <c r="DY486" i="1"/>
  <c r="DX486" i="1"/>
  <c r="DW486" i="1"/>
  <c r="DV486" i="1"/>
  <c r="DS486" i="1"/>
  <c r="DR486" i="1"/>
  <c r="DU486" i="1" s="1"/>
  <c r="DP486" i="1"/>
  <c r="DN486" i="1"/>
  <c r="DL486" i="1" s="1"/>
  <c r="DM486" i="1" s="1"/>
  <c r="DO486" i="1" s="1"/>
  <c r="CJ486" i="1"/>
  <c r="CI486" i="1"/>
  <c r="CH486" i="1"/>
  <c r="CG486" i="1"/>
  <c r="CF486" i="1"/>
  <c r="CE486" i="1"/>
  <c r="CD486" i="1"/>
  <c r="CC486" i="1"/>
  <c r="CB486" i="1"/>
  <c r="CA486" i="1"/>
  <c r="BZ486" i="1"/>
  <c r="BY486" i="1"/>
  <c r="BX486" i="1"/>
  <c r="BW486" i="1"/>
  <c r="BV486" i="1"/>
  <c r="BU486" i="1"/>
  <c r="BT486" i="1"/>
  <c r="BS486" i="1"/>
  <c r="BR486" i="1"/>
  <c r="BP486" i="1"/>
  <c r="BQ486" i="1" s="1"/>
  <c r="BI486" i="1"/>
  <c r="BH486" i="1"/>
  <c r="BG486" i="1"/>
  <c r="BF486" i="1"/>
  <c r="BE486" i="1"/>
  <c r="BD486" i="1"/>
  <c r="BC486" i="1"/>
  <c r="BB486" i="1"/>
  <c r="BA486" i="1"/>
  <c r="J486" i="1"/>
  <c r="FU485" i="1"/>
  <c r="FS485" i="1"/>
  <c r="EX485" i="1"/>
  <c r="FG485" i="1" s="1"/>
  <c r="FO485" i="1" s="1" a="1"/>
  <c r="FO485" i="1" s="1"/>
  <c r="EW485" i="1"/>
  <c r="FF485" i="1" s="1"/>
  <c r="FP485" i="1" s="1" a="1"/>
  <c r="FP485" i="1" s="1"/>
  <c r="EV485" i="1"/>
  <c r="FE485" i="1" s="1"/>
  <c r="FN485" i="1" s="1" a="1"/>
  <c r="FN485" i="1" s="1"/>
  <c r="EU485" i="1"/>
  <c r="ET485" i="1"/>
  <c r="FC485" i="1" s="1"/>
  <c r="FL485" i="1" s="1" a="1"/>
  <c r="FL485" i="1" s="1"/>
  <c r="ES485" i="1"/>
  <c r="FB485" i="1" s="1"/>
  <c r="FK485" i="1" s="1" a="1"/>
  <c r="FK485" i="1" s="1"/>
  <c r="ER485" i="1"/>
  <c r="FA485" i="1" s="1"/>
  <c r="FJ485" i="1" s="1" a="1"/>
  <c r="FJ485" i="1" s="1"/>
  <c r="EQ485" i="1"/>
  <c r="EZ485" i="1" s="1"/>
  <c r="FI485" i="1" s="1" a="1"/>
  <c r="FI485" i="1" s="1"/>
  <c r="EP485" i="1"/>
  <c r="EY485" i="1" s="1"/>
  <c r="FH485" i="1" s="1" a="1"/>
  <c r="FH485" i="1" s="1"/>
  <c r="EO485" i="1"/>
  <c r="EN485" i="1"/>
  <c r="EM485" i="1"/>
  <c r="EL485" i="1"/>
  <c r="EK485" i="1"/>
  <c r="EJ485" i="1"/>
  <c r="EI485" i="1"/>
  <c r="BK485" i="1" s="1"/>
  <c r="EH485" i="1"/>
  <c r="GH485" i="1" s="1"/>
  <c r="EG485" i="1"/>
  <c r="GG485" i="1" s="1"/>
  <c r="EF485" i="1"/>
  <c r="GF485" i="1" s="1"/>
  <c r="EE485" i="1"/>
  <c r="ED485" i="1"/>
  <c r="EC485" i="1"/>
  <c r="EB485" i="1"/>
  <c r="EA485" i="1"/>
  <c r="GA485" i="1" s="1"/>
  <c r="DZ485" i="1"/>
  <c r="FZ485" i="1" s="1"/>
  <c r="DY485" i="1"/>
  <c r="DX485" i="1"/>
  <c r="DW485" i="1"/>
  <c r="DV485" i="1"/>
  <c r="DS485" i="1"/>
  <c r="DR485" i="1"/>
  <c r="DT485" i="1" s="1"/>
  <c r="DP485" i="1"/>
  <c r="DN485" i="1"/>
  <c r="DL485" i="1"/>
  <c r="DM485" i="1" s="1"/>
  <c r="DO485" i="1" s="1"/>
  <c r="CV485" i="1"/>
  <c r="CU485" i="1"/>
  <c r="CT485" i="1"/>
  <c r="CS485" i="1"/>
  <c r="CR485" i="1"/>
  <c r="CQ485" i="1"/>
  <c r="CJ485" i="1"/>
  <c r="CI485" i="1"/>
  <c r="CH485" i="1"/>
  <c r="CG485" i="1"/>
  <c r="CF485" i="1"/>
  <c r="CE485" i="1"/>
  <c r="CD485" i="1"/>
  <c r="CC485" i="1"/>
  <c r="CB485" i="1"/>
  <c r="CA485" i="1"/>
  <c r="BZ485" i="1"/>
  <c r="BY485" i="1"/>
  <c r="BX485" i="1"/>
  <c r="BW485" i="1"/>
  <c r="BV485" i="1"/>
  <c r="BU485" i="1"/>
  <c r="BT485" i="1"/>
  <c r="BS485" i="1"/>
  <c r="BR485" i="1"/>
  <c r="BP485" i="1"/>
  <c r="BQ485" i="1" s="1"/>
  <c r="BL485" i="1"/>
  <c r="BM485" i="1" s="1"/>
  <c r="BN485" i="1" s="1"/>
  <c r="BI485" i="1"/>
  <c r="BH485" i="1"/>
  <c r="BG485" i="1"/>
  <c r="BF485" i="1"/>
  <c r="BE485" i="1"/>
  <c r="BD485" i="1"/>
  <c r="BC485" i="1"/>
  <c r="BB485" i="1"/>
  <c r="BA485" i="1"/>
  <c r="J485" i="1"/>
  <c r="FU484" i="1"/>
  <c r="FS484" i="1"/>
  <c r="EX484" i="1"/>
  <c r="FG484" i="1" s="1"/>
  <c r="FO484" i="1" s="1" a="1"/>
  <c r="FO484" i="1" s="1"/>
  <c r="EW484" i="1"/>
  <c r="FF484" i="1" s="1"/>
  <c r="FP484" i="1" s="1" a="1"/>
  <c r="FP484" i="1" s="1"/>
  <c r="EV484" i="1"/>
  <c r="FE484" i="1" s="1"/>
  <c r="FN484" i="1" s="1" a="1"/>
  <c r="FN484" i="1" s="1"/>
  <c r="EU484" i="1"/>
  <c r="FD484" i="1" s="1"/>
  <c r="FM484" i="1" s="1" a="1"/>
  <c r="FM484" i="1" s="1"/>
  <c r="ET484" i="1"/>
  <c r="FC484" i="1" s="1"/>
  <c r="FL484" i="1" s="1" a="1"/>
  <c r="FL484" i="1" s="1"/>
  <c r="ES484" i="1"/>
  <c r="FB484" i="1" s="1"/>
  <c r="FK484" i="1" s="1" a="1"/>
  <c r="FK484" i="1" s="1"/>
  <c r="ER484" i="1"/>
  <c r="EQ484" i="1"/>
  <c r="EZ484" i="1" s="1"/>
  <c r="FI484" i="1" s="1" a="1"/>
  <c r="FI484" i="1" s="1"/>
  <c r="EP484" i="1"/>
  <c r="EY484" i="1" s="1"/>
  <c r="FH484" i="1" s="1" a="1"/>
  <c r="FH484" i="1" s="1"/>
  <c r="EO484" i="1"/>
  <c r="EN484" i="1"/>
  <c r="EM484" i="1"/>
  <c r="EL484" i="1"/>
  <c r="EK484" i="1"/>
  <c r="EJ484" i="1"/>
  <c r="EI484" i="1"/>
  <c r="BK484" i="1" s="1"/>
  <c r="BL484" i="1" s="1"/>
  <c r="EH484" i="1"/>
  <c r="GH484" i="1" s="1"/>
  <c r="EG484" i="1"/>
  <c r="GG484" i="1" s="1"/>
  <c r="EF484" i="1"/>
  <c r="GF484" i="1" s="1"/>
  <c r="EE484" i="1"/>
  <c r="ED484" i="1"/>
  <c r="EC484" i="1"/>
  <c r="EB484" i="1"/>
  <c r="EA484" i="1"/>
  <c r="GA484" i="1" s="1"/>
  <c r="DZ484" i="1"/>
  <c r="FZ484" i="1" s="1"/>
  <c r="DY484" i="1"/>
  <c r="DX484" i="1"/>
  <c r="DW484" i="1"/>
  <c r="DV484" i="1"/>
  <c r="DS484" i="1"/>
  <c r="DR484" i="1"/>
  <c r="DP484" i="1"/>
  <c r="DN484" i="1"/>
  <c r="DL484" i="1" s="1"/>
  <c r="DM484" i="1" s="1"/>
  <c r="DO484" i="1" s="1"/>
  <c r="CJ484" i="1"/>
  <c r="CI484" i="1"/>
  <c r="CH484" i="1"/>
  <c r="CG484" i="1"/>
  <c r="CF484" i="1"/>
  <c r="CE484" i="1"/>
  <c r="CD484" i="1"/>
  <c r="CC484" i="1"/>
  <c r="CB484" i="1"/>
  <c r="CA484" i="1"/>
  <c r="BZ484" i="1"/>
  <c r="BY484" i="1"/>
  <c r="BX484" i="1"/>
  <c r="BW484" i="1"/>
  <c r="BV484" i="1"/>
  <c r="BU484" i="1"/>
  <c r="BT484" i="1"/>
  <c r="BS484" i="1"/>
  <c r="BR484" i="1"/>
  <c r="BP484" i="1"/>
  <c r="BQ484" i="1" s="1"/>
  <c r="BI484" i="1"/>
  <c r="BH484" i="1"/>
  <c r="BG484" i="1"/>
  <c r="BF484" i="1"/>
  <c r="BE484" i="1"/>
  <c r="BD484" i="1"/>
  <c r="BC484" i="1"/>
  <c r="BB484" i="1"/>
  <c r="BA484" i="1"/>
  <c r="J484" i="1"/>
  <c r="FU483" i="1"/>
  <c r="FS483" i="1"/>
  <c r="EX483" i="1"/>
  <c r="FG483" i="1" s="1"/>
  <c r="FO483" i="1" s="1" a="1"/>
  <c r="FO483" i="1" s="1"/>
  <c r="EW483" i="1"/>
  <c r="FF483" i="1" s="1"/>
  <c r="FP483" i="1" s="1" a="1"/>
  <c r="FP483" i="1" s="1"/>
  <c r="EV483" i="1"/>
  <c r="FE483" i="1" s="1"/>
  <c r="FN483" i="1" s="1" a="1"/>
  <c r="FN483" i="1" s="1"/>
  <c r="EU483" i="1"/>
  <c r="FD483" i="1" s="1"/>
  <c r="FM483" i="1" s="1" a="1"/>
  <c r="FM483" i="1" s="1"/>
  <c r="ET483" i="1"/>
  <c r="FC483" i="1" s="1"/>
  <c r="FL483" i="1" s="1" a="1"/>
  <c r="FL483" i="1" s="1"/>
  <c r="ES483" i="1"/>
  <c r="ER483" i="1"/>
  <c r="FA483" i="1" s="1"/>
  <c r="FJ483" i="1" s="1" a="1"/>
  <c r="FJ483" i="1" s="1"/>
  <c r="EQ483" i="1"/>
  <c r="EZ483" i="1" s="1"/>
  <c r="FI483" i="1" s="1" a="1"/>
  <c r="FI483" i="1" s="1"/>
  <c r="EP483" i="1"/>
  <c r="EY483" i="1" s="1"/>
  <c r="FH483" i="1" s="1" a="1"/>
  <c r="FH483" i="1" s="1"/>
  <c r="EO483" i="1"/>
  <c r="EN483" i="1"/>
  <c r="EM483" i="1"/>
  <c r="EL483" i="1"/>
  <c r="EK483" i="1"/>
  <c r="EJ483" i="1"/>
  <c r="EI483" i="1"/>
  <c r="BK483" i="1" s="1"/>
  <c r="BL483" i="1" s="1"/>
  <c r="BO483" i="1" s="1"/>
  <c r="EH483" i="1"/>
  <c r="GH483" i="1" s="1"/>
  <c r="EG483" i="1"/>
  <c r="GG483" i="1" s="1"/>
  <c r="EF483" i="1"/>
  <c r="GF483" i="1" s="1"/>
  <c r="EE483" i="1"/>
  <c r="ED483" i="1"/>
  <c r="EC483" i="1"/>
  <c r="EB483" i="1"/>
  <c r="EA483" i="1"/>
  <c r="GA483" i="1" s="1"/>
  <c r="DZ483" i="1"/>
  <c r="FZ483" i="1" s="1"/>
  <c r="DY483" i="1"/>
  <c r="DX483" i="1"/>
  <c r="DW483" i="1"/>
  <c r="DV483" i="1"/>
  <c r="DS483" i="1"/>
  <c r="DR483" i="1"/>
  <c r="DU483" i="1" s="1"/>
  <c r="DP483" i="1"/>
  <c r="DN483" i="1"/>
  <c r="DL483" i="1" s="1"/>
  <c r="DM483" i="1" s="1"/>
  <c r="DO483" i="1" s="1"/>
  <c r="CJ483" i="1"/>
  <c r="CI483" i="1"/>
  <c r="CH483" i="1"/>
  <c r="CG483" i="1"/>
  <c r="CF483" i="1"/>
  <c r="CE483" i="1"/>
  <c r="CD483" i="1"/>
  <c r="CC483" i="1"/>
  <c r="CB483" i="1"/>
  <c r="CA483" i="1"/>
  <c r="BZ483" i="1"/>
  <c r="BY483" i="1"/>
  <c r="BX483" i="1"/>
  <c r="BW483" i="1"/>
  <c r="BV483" i="1"/>
  <c r="BU483" i="1"/>
  <c r="BT483" i="1"/>
  <c r="BS483" i="1"/>
  <c r="BR483" i="1"/>
  <c r="BP483" i="1"/>
  <c r="BQ483" i="1" s="1"/>
  <c r="BI483" i="1"/>
  <c r="BH483" i="1"/>
  <c r="BG483" i="1"/>
  <c r="BF483" i="1"/>
  <c r="BE483" i="1"/>
  <c r="BD483" i="1"/>
  <c r="BC483" i="1"/>
  <c r="BB483" i="1"/>
  <c r="BA483" i="1"/>
  <c r="J483" i="1"/>
  <c r="FU482" i="1"/>
  <c r="FS482" i="1"/>
  <c r="EX482" i="1"/>
  <c r="FG482" i="1" s="1"/>
  <c r="FO482" i="1" s="1" a="1"/>
  <c r="FO482" i="1" s="1"/>
  <c r="EW482" i="1"/>
  <c r="FF482" i="1" s="1"/>
  <c r="FP482" i="1" s="1" a="1"/>
  <c r="FP482" i="1" s="1"/>
  <c r="EV482" i="1"/>
  <c r="FE482" i="1" s="1"/>
  <c r="FN482" i="1" s="1" a="1"/>
  <c r="FN482" i="1" s="1"/>
  <c r="EU482" i="1"/>
  <c r="FD482" i="1" s="1"/>
  <c r="FM482" i="1" s="1" a="1"/>
  <c r="FM482" i="1" s="1"/>
  <c r="ET482" i="1"/>
  <c r="FC482" i="1" s="1"/>
  <c r="FL482" i="1" s="1" a="1"/>
  <c r="FL482" i="1" s="1"/>
  <c r="ES482" i="1"/>
  <c r="FB482" i="1" s="1"/>
  <c r="FK482" i="1" s="1" a="1"/>
  <c r="FK482" i="1" s="1"/>
  <c r="ER482" i="1"/>
  <c r="FA482" i="1" s="1"/>
  <c r="FJ482" i="1" s="1" a="1"/>
  <c r="FJ482" i="1" s="1"/>
  <c r="EQ482" i="1"/>
  <c r="EZ482" i="1" s="1"/>
  <c r="FI482" i="1" s="1" a="1"/>
  <c r="FI482" i="1" s="1"/>
  <c r="EP482" i="1"/>
  <c r="EY482" i="1" s="1"/>
  <c r="FH482" i="1" s="1" a="1"/>
  <c r="FH482" i="1" s="1"/>
  <c r="EO482" i="1"/>
  <c r="EN482" i="1"/>
  <c r="EM482" i="1"/>
  <c r="EL482" i="1"/>
  <c r="EK482" i="1"/>
  <c r="EJ482" i="1"/>
  <c r="EI482" i="1"/>
  <c r="BK482" i="1" s="1"/>
  <c r="EH482" i="1"/>
  <c r="GH482" i="1" s="1"/>
  <c r="EG482" i="1"/>
  <c r="GG482" i="1" s="1"/>
  <c r="EF482" i="1"/>
  <c r="GF482" i="1" s="1"/>
  <c r="EE482" i="1"/>
  <c r="ED482" i="1"/>
  <c r="EC482" i="1"/>
  <c r="EB482" i="1"/>
  <c r="EA482" i="1"/>
  <c r="GA482" i="1" s="1"/>
  <c r="DZ482" i="1"/>
  <c r="FZ482" i="1" s="1"/>
  <c r="DY482" i="1"/>
  <c r="DX482" i="1"/>
  <c r="DW482" i="1"/>
  <c r="DV482" i="1"/>
  <c r="DS482" i="1"/>
  <c r="DR482" i="1"/>
  <c r="DP482" i="1"/>
  <c r="DN482" i="1"/>
  <c r="DL482" i="1"/>
  <c r="DM482" i="1" s="1"/>
  <c r="DO482" i="1" s="1"/>
  <c r="CV482" i="1"/>
  <c r="CU482" i="1"/>
  <c r="CT482" i="1"/>
  <c r="CS482" i="1"/>
  <c r="CR482" i="1"/>
  <c r="CQ482" i="1"/>
  <c r="CJ482" i="1"/>
  <c r="CI482" i="1"/>
  <c r="CH482" i="1"/>
  <c r="CG482" i="1"/>
  <c r="CF482" i="1"/>
  <c r="CE482" i="1"/>
  <c r="CD482" i="1"/>
  <c r="CC482" i="1"/>
  <c r="CB482" i="1"/>
  <c r="CA482" i="1"/>
  <c r="BZ482" i="1"/>
  <c r="BY482" i="1"/>
  <c r="BX482" i="1"/>
  <c r="BW482" i="1"/>
  <c r="BV482" i="1"/>
  <c r="BU482" i="1"/>
  <c r="BT482" i="1"/>
  <c r="BS482" i="1"/>
  <c r="BR482" i="1"/>
  <c r="BP482" i="1"/>
  <c r="BQ482" i="1" s="1"/>
  <c r="BL482" i="1"/>
  <c r="BO482" i="1" s="1"/>
  <c r="BI482" i="1"/>
  <c r="BH482" i="1"/>
  <c r="BG482" i="1"/>
  <c r="BF482" i="1"/>
  <c r="BE482" i="1"/>
  <c r="BD482" i="1"/>
  <c r="BC482" i="1"/>
  <c r="BB482" i="1"/>
  <c r="BA482" i="1"/>
  <c r="J482" i="1"/>
  <c r="FU481" i="1"/>
  <c r="FS481" i="1"/>
  <c r="EX481" i="1"/>
  <c r="FG481" i="1" s="1"/>
  <c r="FO481" i="1" s="1" a="1"/>
  <c r="FO481" i="1" s="1"/>
  <c r="EW481" i="1"/>
  <c r="FF481" i="1" s="1"/>
  <c r="FP481" i="1" s="1" a="1"/>
  <c r="FP481" i="1" s="1"/>
  <c r="EV481" i="1"/>
  <c r="FE481" i="1" s="1"/>
  <c r="FN481" i="1" s="1" a="1"/>
  <c r="FN481" i="1" s="1"/>
  <c r="EU481" i="1"/>
  <c r="FD481" i="1" s="1"/>
  <c r="FM481" i="1" s="1" a="1"/>
  <c r="FM481" i="1" s="1"/>
  <c r="ET481" i="1"/>
  <c r="FC481" i="1" s="1"/>
  <c r="FL481" i="1" s="1" a="1"/>
  <c r="FL481" i="1" s="1"/>
  <c r="ES481" i="1"/>
  <c r="FB481" i="1" s="1"/>
  <c r="FK481" i="1" s="1" a="1"/>
  <c r="FK481" i="1" s="1"/>
  <c r="ER481" i="1"/>
  <c r="EQ481" i="1"/>
  <c r="EZ481" i="1" s="1"/>
  <c r="FI481" i="1" s="1" a="1"/>
  <c r="FI481" i="1" s="1"/>
  <c r="EP481" i="1"/>
  <c r="EY481" i="1" s="1"/>
  <c r="FH481" i="1" s="1" a="1"/>
  <c r="FH481" i="1" s="1"/>
  <c r="EO481" i="1"/>
  <c r="EN481" i="1"/>
  <c r="EM481" i="1"/>
  <c r="EL481" i="1"/>
  <c r="EK481" i="1"/>
  <c r="EJ481" i="1"/>
  <c r="EI481" i="1"/>
  <c r="BK481" i="1" s="1"/>
  <c r="EH481" i="1"/>
  <c r="GH481" i="1" s="1"/>
  <c r="EG481" i="1"/>
  <c r="GG481" i="1" s="1"/>
  <c r="EF481" i="1"/>
  <c r="GF481" i="1" s="1"/>
  <c r="EE481" i="1"/>
  <c r="ED481" i="1"/>
  <c r="EC481" i="1"/>
  <c r="EB481" i="1"/>
  <c r="EA481" i="1"/>
  <c r="GA481" i="1" s="1"/>
  <c r="DZ481" i="1"/>
  <c r="FZ481" i="1" s="1"/>
  <c r="DY481" i="1"/>
  <c r="DX481" i="1"/>
  <c r="DW481" i="1"/>
  <c r="DV481" i="1"/>
  <c r="DS481" i="1"/>
  <c r="DR481" i="1"/>
  <c r="DU481" i="1" s="1"/>
  <c r="DP481" i="1"/>
  <c r="DN481" i="1"/>
  <c r="DL481" i="1"/>
  <c r="DM481" i="1" s="1"/>
  <c r="DO481" i="1" s="1"/>
  <c r="CV481" i="1"/>
  <c r="CU481" i="1"/>
  <c r="CT481" i="1"/>
  <c r="CS481" i="1"/>
  <c r="CR481" i="1"/>
  <c r="CQ481" i="1"/>
  <c r="CJ481" i="1"/>
  <c r="CI481" i="1"/>
  <c r="CH481" i="1"/>
  <c r="CG481" i="1"/>
  <c r="CF481" i="1"/>
  <c r="CE481" i="1"/>
  <c r="CD481" i="1"/>
  <c r="CC481" i="1"/>
  <c r="CB481" i="1"/>
  <c r="CA481" i="1"/>
  <c r="BZ481" i="1"/>
  <c r="BY481" i="1"/>
  <c r="BX481" i="1"/>
  <c r="BW481" i="1"/>
  <c r="BV481" i="1"/>
  <c r="BU481" i="1"/>
  <c r="BT481" i="1"/>
  <c r="BS481" i="1"/>
  <c r="BR481" i="1"/>
  <c r="BP481" i="1"/>
  <c r="BQ481" i="1" s="1"/>
  <c r="BL481" i="1"/>
  <c r="BO481" i="1" s="1"/>
  <c r="BI481" i="1"/>
  <c r="BH481" i="1"/>
  <c r="BG481" i="1"/>
  <c r="BF481" i="1"/>
  <c r="BE481" i="1"/>
  <c r="BD481" i="1"/>
  <c r="BC481" i="1"/>
  <c r="BB481" i="1"/>
  <c r="BA481" i="1"/>
  <c r="J481" i="1"/>
  <c r="FU480" i="1"/>
  <c r="FS480" i="1"/>
  <c r="EX480" i="1"/>
  <c r="FG480" i="1" s="1"/>
  <c r="FO480" i="1" s="1" a="1"/>
  <c r="FO480" i="1" s="1"/>
  <c r="EW480" i="1"/>
  <c r="FF480" i="1" s="1"/>
  <c r="FP480" i="1" s="1" a="1"/>
  <c r="FP480" i="1" s="1"/>
  <c r="EV480" i="1"/>
  <c r="FE480" i="1" s="1"/>
  <c r="FN480" i="1" s="1" a="1"/>
  <c r="FN480" i="1" s="1"/>
  <c r="EU480" i="1"/>
  <c r="FD480" i="1" s="1"/>
  <c r="FM480" i="1" s="1" a="1"/>
  <c r="FM480" i="1" s="1"/>
  <c r="ET480" i="1"/>
  <c r="FC480" i="1" s="1"/>
  <c r="FL480" i="1" s="1" a="1"/>
  <c r="FL480" i="1" s="1"/>
  <c r="ES480" i="1"/>
  <c r="FB480" i="1" s="1"/>
  <c r="FK480" i="1" s="1" a="1"/>
  <c r="FK480" i="1" s="1"/>
  <c r="ER480" i="1"/>
  <c r="EQ480" i="1"/>
  <c r="EZ480" i="1" s="1"/>
  <c r="FI480" i="1" s="1" a="1"/>
  <c r="FI480" i="1" s="1"/>
  <c r="EP480" i="1"/>
  <c r="EY480" i="1" s="1"/>
  <c r="FH480" i="1" s="1" a="1"/>
  <c r="FH480" i="1" s="1"/>
  <c r="EO480" i="1"/>
  <c r="EN480" i="1"/>
  <c r="EM480" i="1"/>
  <c r="EL480" i="1"/>
  <c r="EK480" i="1"/>
  <c r="EJ480" i="1"/>
  <c r="EI480" i="1"/>
  <c r="BK480" i="1" s="1"/>
  <c r="BL480" i="1" s="1"/>
  <c r="EH480" i="1"/>
  <c r="GH480" i="1" s="1"/>
  <c r="EG480" i="1"/>
  <c r="GG480" i="1" s="1"/>
  <c r="EF480" i="1"/>
  <c r="GF480" i="1" s="1"/>
  <c r="EE480" i="1"/>
  <c r="ED480" i="1"/>
  <c r="EC480" i="1"/>
  <c r="EB480" i="1"/>
  <c r="EA480" i="1"/>
  <c r="GA480" i="1" s="1"/>
  <c r="DZ480" i="1"/>
  <c r="FZ480" i="1" s="1"/>
  <c r="DY480" i="1"/>
  <c r="DX480" i="1"/>
  <c r="DW480" i="1"/>
  <c r="DV480" i="1"/>
  <c r="DS480" i="1"/>
  <c r="DR480" i="1"/>
  <c r="DP480" i="1"/>
  <c r="DN480" i="1"/>
  <c r="DL480" i="1" s="1"/>
  <c r="DM480" i="1" s="1"/>
  <c r="DO480" i="1" s="1"/>
  <c r="CJ480" i="1"/>
  <c r="CI480" i="1"/>
  <c r="CH480" i="1"/>
  <c r="CG480" i="1"/>
  <c r="CF480" i="1"/>
  <c r="CE480" i="1"/>
  <c r="CD480" i="1"/>
  <c r="CC480" i="1"/>
  <c r="CB480" i="1"/>
  <c r="CA480" i="1"/>
  <c r="BZ480" i="1"/>
  <c r="BY480" i="1"/>
  <c r="BX480" i="1"/>
  <c r="BW480" i="1"/>
  <c r="BV480" i="1"/>
  <c r="BU480" i="1"/>
  <c r="BT480" i="1"/>
  <c r="BS480" i="1"/>
  <c r="BR480" i="1"/>
  <c r="BP480" i="1"/>
  <c r="BQ480" i="1" s="1"/>
  <c r="BI480" i="1"/>
  <c r="BH480" i="1"/>
  <c r="BG480" i="1"/>
  <c r="BF480" i="1"/>
  <c r="BE480" i="1"/>
  <c r="BD480" i="1"/>
  <c r="BC480" i="1"/>
  <c r="BB480" i="1"/>
  <c r="BA480" i="1"/>
  <c r="J480" i="1"/>
  <c r="FU479" i="1"/>
  <c r="FS479" i="1"/>
  <c r="EX479" i="1"/>
  <c r="FG479" i="1" s="1"/>
  <c r="FO479" i="1" s="1" a="1"/>
  <c r="FO479" i="1" s="1"/>
  <c r="EW479" i="1"/>
  <c r="FF479" i="1" s="1"/>
  <c r="FP479" i="1" s="1" a="1"/>
  <c r="FP479" i="1" s="1"/>
  <c r="EV479" i="1"/>
  <c r="FE479" i="1" s="1"/>
  <c r="FN479" i="1" s="1" a="1"/>
  <c r="FN479" i="1" s="1"/>
  <c r="EU479" i="1"/>
  <c r="FD479" i="1" s="1"/>
  <c r="FM479" i="1" s="1" a="1"/>
  <c r="FM479" i="1" s="1"/>
  <c r="ET479" i="1"/>
  <c r="FC479" i="1" s="1"/>
  <c r="FL479" i="1" s="1" a="1"/>
  <c r="FL479" i="1" s="1"/>
  <c r="ES479" i="1"/>
  <c r="FB479" i="1" s="1"/>
  <c r="FK479" i="1" s="1" a="1"/>
  <c r="FK479" i="1" s="1"/>
  <c r="ER479" i="1"/>
  <c r="FA479" i="1" s="1"/>
  <c r="FJ479" i="1" s="1" a="1"/>
  <c r="FJ479" i="1" s="1"/>
  <c r="EQ479" i="1"/>
  <c r="EZ479" i="1" s="1"/>
  <c r="FI479" i="1" s="1" a="1"/>
  <c r="FI479" i="1" s="1"/>
  <c r="EP479" i="1"/>
  <c r="EY479" i="1" s="1"/>
  <c r="FH479" i="1" s="1" a="1"/>
  <c r="FH479" i="1" s="1"/>
  <c r="EO479" i="1"/>
  <c r="EN479" i="1"/>
  <c r="EM479" i="1"/>
  <c r="EL479" i="1"/>
  <c r="EK479" i="1"/>
  <c r="EJ479" i="1"/>
  <c r="EI479" i="1"/>
  <c r="BK479" i="1" s="1"/>
  <c r="EH479" i="1"/>
  <c r="GH479" i="1" s="1"/>
  <c r="EG479" i="1"/>
  <c r="GG479" i="1" s="1"/>
  <c r="EF479" i="1"/>
  <c r="GF479" i="1" s="1"/>
  <c r="EE479" i="1"/>
  <c r="ED479" i="1"/>
  <c r="EC479" i="1"/>
  <c r="EB479" i="1"/>
  <c r="EA479" i="1"/>
  <c r="GA479" i="1" s="1"/>
  <c r="DZ479" i="1"/>
  <c r="FZ479" i="1" s="1"/>
  <c r="DY479" i="1"/>
  <c r="DX479" i="1"/>
  <c r="DW479" i="1"/>
  <c r="DV479" i="1"/>
  <c r="DS479" i="1"/>
  <c r="DR479" i="1"/>
  <c r="DU479" i="1" s="1"/>
  <c r="DP479" i="1"/>
  <c r="DN479" i="1"/>
  <c r="DL479" i="1"/>
  <c r="DM479" i="1" s="1"/>
  <c r="DO479" i="1" s="1"/>
  <c r="CV479" i="1"/>
  <c r="CU479" i="1"/>
  <c r="CT479" i="1"/>
  <c r="CS479" i="1"/>
  <c r="CR479" i="1"/>
  <c r="CQ479" i="1"/>
  <c r="CJ479" i="1"/>
  <c r="CI479" i="1"/>
  <c r="CH479" i="1"/>
  <c r="CG479" i="1"/>
  <c r="CF479" i="1"/>
  <c r="CE479" i="1"/>
  <c r="CD479" i="1"/>
  <c r="CC479" i="1"/>
  <c r="CB479" i="1"/>
  <c r="CA479" i="1"/>
  <c r="BZ479" i="1"/>
  <c r="BY479" i="1"/>
  <c r="BX479" i="1"/>
  <c r="BW479" i="1"/>
  <c r="BV479" i="1"/>
  <c r="BU479" i="1"/>
  <c r="BT479" i="1"/>
  <c r="BS479" i="1"/>
  <c r="BR479" i="1"/>
  <c r="BP479" i="1"/>
  <c r="BQ479" i="1" s="1"/>
  <c r="BL479" i="1"/>
  <c r="BO479" i="1" s="1"/>
  <c r="BI479" i="1"/>
  <c r="BH479" i="1"/>
  <c r="BG479" i="1"/>
  <c r="BF479" i="1"/>
  <c r="BE479" i="1"/>
  <c r="BD479" i="1"/>
  <c r="BC479" i="1"/>
  <c r="BB479" i="1"/>
  <c r="BA479" i="1"/>
  <c r="J479" i="1"/>
  <c r="FU478" i="1"/>
  <c r="FS478" i="1"/>
  <c r="EX478" i="1"/>
  <c r="FG478" i="1" s="1"/>
  <c r="FO478" i="1" s="1" a="1"/>
  <c r="FO478" i="1" s="1"/>
  <c r="EW478" i="1"/>
  <c r="FF478" i="1" s="1"/>
  <c r="FP478" i="1" s="1" a="1"/>
  <c r="FP478" i="1" s="1"/>
  <c r="EV478" i="1"/>
  <c r="FE478" i="1" s="1"/>
  <c r="FN478" i="1" s="1" a="1"/>
  <c r="FN478" i="1" s="1"/>
  <c r="EU478" i="1"/>
  <c r="FD478" i="1" s="1"/>
  <c r="FM478" i="1" s="1" a="1"/>
  <c r="FM478" i="1" s="1"/>
  <c r="ET478" i="1"/>
  <c r="FC478" i="1" s="1"/>
  <c r="FL478" i="1" s="1" a="1"/>
  <c r="FL478" i="1" s="1"/>
  <c r="ES478" i="1"/>
  <c r="FB478" i="1" s="1"/>
  <c r="FK478" i="1" s="1" a="1"/>
  <c r="FK478" i="1" s="1"/>
  <c r="ER478" i="1"/>
  <c r="FA478" i="1" s="1"/>
  <c r="FJ478" i="1" s="1" a="1"/>
  <c r="FJ478" i="1" s="1"/>
  <c r="EQ478" i="1"/>
  <c r="EZ478" i="1" s="1"/>
  <c r="FI478" i="1" s="1" a="1"/>
  <c r="FI478" i="1" s="1"/>
  <c r="EP478" i="1"/>
  <c r="EY478" i="1" s="1"/>
  <c r="FH478" i="1" s="1" a="1"/>
  <c r="FH478" i="1" s="1"/>
  <c r="EO478" i="1"/>
  <c r="EN478" i="1"/>
  <c r="EM478" i="1"/>
  <c r="EL478" i="1"/>
  <c r="EK478" i="1"/>
  <c r="EJ478" i="1"/>
  <c r="EI478" i="1"/>
  <c r="BK478" i="1" s="1"/>
  <c r="BL478" i="1" s="1"/>
  <c r="EH478" i="1"/>
  <c r="GH478" i="1" s="1"/>
  <c r="EG478" i="1"/>
  <c r="GG478" i="1" s="1"/>
  <c r="EF478" i="1"/>
  <c r="GF478" i="1" s="1"/>
  <c r="EE478" i="1"/>
  <c r="ED478" i="1"/>
  <c r="EC478" i="1"/>
  <c r="EB478" i="1"/>
  <c r="EA478" i="1"/>
  <c r="GA478" i="1" s="1"/>
  <c r="DZ478" i="1"/>
  <c r="FZ478" i="1" s="1"/>
  <c r="DY478" i="1"/>
  <c r="DX478" i="1"/>
  <c r="DW478" i="1"/>
  <c r="DV478" i="1"/>
  <c r="DS478" i="1"/>
  <c r="DR478" i="1"/>
  <c r="DP478" i="1"/>
  <c r="DN478" i="1"/>
  <c r="DL478" i="1" s="1"/>
  <c r="DM478" i="1" s="1"/>
  <c r="DO478" i="1" s="1"/>
  <c r="CJ478" i="1"/>
  <c r="CI478" i="1"/>
  <c r="CH478" i="1"/>
  <c r="CG478" i="1"/>
  <c r="CF478" i="1"/>
  <c r="CE478" i="1"/>
  <c r="CD478" i="1"/>
  <c r="CC478" i="1"/>
  <c r="CB478" i="1"/>
  <c r="CA478" i="1"/>
  <c r="BZ478" i="1"/>
  <c r="BY478" i="1"/>
  <c r="BX478" i="1"/>
  <c r="BW478" i="1"/>
  <c r="BV478" i="1"/>
  <c r="BU478" i="1"/>
  <c r="BT478" i="1"/>
  <c r="BS478" i="1"/>
  <c r="BR478" i="1"/>
  <c r="BP478" i="1"/>
  <c r="BQ478" i="1" s="1"/>
  <c r="BI478" i="1"/>
  <c r="BH478" i="1"/>
  <c r="BG478" i="1"/>
  <c r="BF478" i="1"/>
  <c r="BE478" i="1"/>
  <c r="BD478" i="1"/>
  <c r="BC478" i="1"/>
  <c r="BB478" i="1"/>
  <c r="BA478" i="1"/>
  <c r="J478" i="1"/>
  <c r="FU477" i="1"/>
  <c r="FS477" i="1"/>
  <c r="EX477" i="1"/>
  <c r="FG477" i="1" s="1"/>
  <c r="FO477" i="1" s="1" a="1"/>
  <c r="FO477" i="1" s="1"/>
  <c r="EW477" i="1"/>
  <c r="FF477" i="1" s="1"/>
  <c r="FP477" i="1" s="1" a="1"/>
  <c r="FP477" i="1" s="1"/>
  <c r="EV477" i="1"/>
  <c r="FE477" i="1" s="1"/>
  <c r="FN477" i="1" s="1" a="1"/>
  <c r="FN477" i="1" s="1"/>
  <c r="EU477" i="1"/>
  <c r="FD477" i="1" s="1"/>
  <c r="FM477" i="1" s="1" a="1"/>
  <c r="FM477" i="1" s="1"/>
  <c r="ET477" i="1"/>
  <c r="FC477" i="1" s="1"/>
  <c r="FL477" i="1" s="1" a="1"/>
  <c r="FL477" i="1" s="1"/>
  <c r="ES477" i="1"/>
  <c r="ER477" i="1"/>
  <c r="FA477" i="1" s="1"/>
  <c r="FJ477" i="1" s="1" a="1"/>
  <c r="FJ477" i="1" s="1"/>
  <c r="EQ477" i="1"/>
  <c r="EZ477" i="1" s="1"/>
  <c r="FI477" i="1" s="1" a="1"/>
  <c r="FI477" i="1" s="1"/>
  <c r="EP477" i="1"/>
  <c r="EY477" i="1" s="1"/>
  <c r="FH477" i="1" s="1" a="1"/>
  <c r="FH477" i="1" s="1"/>
  <c r="EO477" i="1"/>
  <c r="EN477" i="1"/>
  <c r="EM477" i="1"/>
  <c r="EL477" i="1"/>
  <c r="EK477" i="1"/>
  <c r="EJ477" i="1"/>
  <c r="EI477" i="1"/>
  <c r="BK477" i="1" s="1"/>
  <c r="EH477" i="1"/>
  <c r="GH477" i="1" s="1"/>
  <c r="EG477" i="1"/>
  <c r="GG477" i="1" s="1"/>
  <c r="EF477" i="1"/>
  <c r="GF477" i="1" s="1"/>
  <c r="EE477" i="1"/>
  <c r="ED477" i="1"/>
  <c r="EC477" i="1"/>
  <c r="GD477" i="1" s="1"/>
  <c r="EB477" i="1"/>
  <c r="EA477" i="1"/>
  <c r="GA477" i="1" s="1"/>
  <c r="DZ477" i="1"/>
  <c r="FZ477" i="1" s="1"/>
  <c r="DY477" i="1"/>
  <c r="DX477" i="1"/>
  <c r="DW477" i="1"/>
  <c r="DV477" i="1"/>
  <c r="DS477" i="1"/>
  <c r="DR477" i="1"/>
  <c r="DP477" i="1"/>
  <c r="DN477" i="1"/>
  <c r="DL477" i="1"/>
  <c r="DM477" i="1" s="1"/>
  <c r="DO477" i="1" s="1"/>
  <c r="CV477" i="1"/>
  <c r="CU477" i="1"/>
  <c r="CT477" i="1"/>
  <c r="CS477" i="1"/>
  <c r="CR477" i="1"/>
  <c r="CQ477" i="1"/>
  <c r="CJ477" i="1"/>
  <c r="CI477" i="1"/>
  <c r="CH477" i="1"/>
  <c r="CG477" i="1"/>
  <c r="CF477" i="1"/>
  <c r="CE477" i="1"/>
  <c r="CD477" i="1"/>
  <c r="CC477" i="1"/>
  <c r="CB477" i="1"/>
  <c r="CA477" i="1"/>
  <c r="BZ477" i="1"/>
  <c r="BY477" i="1"/>
  <c r="BX477" i="1"/>
  <c r="BW477" i="1"/>
  <c r="BV477" i="1"/>
  <c r="BU477" i="1"/>
  <c r="BT477" i="1"/>
  <c r="BS477" i="1"/>
  <c r="BR477" i="1"/>
  <c r="BP477" i="1"/>
  <c r="BQ477" i="1" s="1"/>
  <c r="BL477" i="1"/>
  <c r="BO477" i="1" s="1"/>
  <c r="BI477" i="1"/>
  <c r="BH477" i="1"/>
  <c r="BG477" i="1"/>
  <c r="BF477" i="1"/>
  <c r="BE477" i="1"/>
  <c r="BD477" i="1"/>
  <c r="BC477" i="1"/>
  <c r="BB477" i="1"/>
  <c r="BA477" i="1"/>
  <c r="J477" i="1"/>
  <c r="FU476" i="1"/>
  <c r="FS476" i="1"/>
  <c r="EY476" i="1"/>
  <c r="FH476" i="1" s="1" a="1"/>
  <c r="FH476" i="1" s="1"/>
  <c r="EX476" i="1"/>
  <c r="FG476" i="1" s="1"/>
  <c r="FO476" i="1" s="1" a="1"/>
  <c r="FO476" i="1" s="1"/>
  <c r="EW476" i="1"/>
  <c r="FF476" i="1" s="1"/>
  <c r="FP476" i="1" s="1" a="1"/>
  <c r="FP476" i="1" s="1"/>
  <c r="EV476" i="1"/>
  <c r="FE476" i="1" s="1"/>
  <c r="FN476" i="1" s="1" a="1"/>
  <c r="FN476" i="1" s="1"/>
  <c r="EU476" i="1"/>
  <c r="FD476" i="1" s="1"/>
  <c r="FM476" i="1" s="1" a="1"/>
  <c r="FM476" i="1" s="1"/>
  <c r="ET476" i="1"/>
  <c r="FC476" i="1" s="1"/>
  <c r="FL476" i="1" s="1" a="1"/>
  <c r="FL476" i="1" s="1"/>
  <c r="ES476" i="1"/>
  <c r="FB476" i="1" s="1"/>
  <c r="FK476" i="1" s="1" a="1"/>
  <c r="FK476" i="1" s="1"/>
  <c r="ER476" i="1"/>
  <c r="EQ476" i="1"/>
  <c r="EZ476" i="1" s="1"/>
  <c r="FI476" i="1" s="1" a="1"/>
  <c r="FI476" i="1" s="1"/>
  <c r="EP476" i="1"/>
  <c r="EO476" i="1"/>
  <c r="EN476" i="1"/>
  <c r="EM476" i="1"/>
  <c r="EL476" i="1"/>
  <c r="EK476" i="1"/>
  <c r="EJ476" i="1"/>
  <c r="EI476" i="1"/>
  <c r="BK476" i="1" s="1"/>
  <c r="EH476" i="1"/>
  <c r="GH476" i="1" s="1"/>
  <c r="EG476" i="1"/>
  <c r="GG476" i="1" s="1"/>
  <c r="EF476" i="1"/>
  <c r="GF476" i="1" s="1"/>
  <c r="EE476" i="1"/>
  <c r="ED476" i="1"/>
  <c r="EC476" i="1"/>
  <c r="EB476" i="1"/>
  <c r="EA476" i="1"/>
  <c r="GA476" i="1" s="1"/>
  <c r="DZ476" i="1"/>
  <c r="FZ476" i="1" s="1"/>
  <c r="DY476" i="1"/>
  <c r="DX476" i="1"/>
  <c r="DW476" i="1"/>
  <c r="DV476" i="1"/>
  <c r="DS476" i="1"/>
  <c r="DR476" i="1"/>
  <c r="DU476" i="1" s="1"/>
  <c r="DP476" i="1"/>
  <c r="DN476" i="1"/>
  <c r="DL476" i="1"/>
  <c r="DM476" i="1" s="1"/>
  <c r="DO476" i="1" s="1"/>
  <c r="CV476" i="1"/>
  <c r="CU476" i="1"/>
  <c r="CT476" i="1"/>
  <c r="CS476" i="1"/>
  <c r="CR476" i="1"/>
  <c r="CQ476" i="1"/>
  <c r="CJ476" i="1"/>
  <c r="CI476" i="1"/>
  <c r="CH476" i="1"/>
  <c r="CG476" i="1"/>
  <c r="CF476" i="1"/>
  <c r="CE476" i="1"/>
  <c r="CD476" i="1"/>
  <c r="CC476" i="1"/>
  <c r="CB476" i="1"/>
  <c r="CA476" i="1"/>
  <c r="BZ476" i="1"/>
  <c r="BY476" i="1"/>
  <c r="BX476" i="1"/>
  <c r="BW476" i="1"/>
  <c r="BV476" i="1"/>
  <c r="BU476" i="1"/>
  <c r="BT476" i="1"/>
  <c r="BS476" i="1"/>
  <c r="BR476" i="1"/>
  <c r="BP476" i="1"/>
  <c r="BQ476" i="1" s="1"/>
  <c r="BL476" i="1"/>
  <c r="BO476" i="1" s="1"/>
  <c r="BI476" i="1"/>
  <c r="BH476" i="1"/>
  <c r="BG476" i="1"/>
  <c r="BF476" i="1"/>
  <c r="BE476" i="1"/>
  <c r="BD476" i="1"/>
  <c r="BC476" i="1"/>
  <c r="BB476" i="1"/>
  <c r="BA476" i="1"/>
  <c r="J476" i="1"/>
  <c r="FU475" i="1"/>
  <c r="FS475" i="1"/>
  <c r="EX475" i="1"/>
  <c r="FG475" i="1" s="1"/>
  <c r="FO475" i="1" s="1" a="1"/>
  <c r="FO475" i="1" s="1"/>
  <c r="EW475" i="1"/>
  <c r="FF475" i="1" s="1"/>
  <c r="FP475" i="1" s="1" a="1"/>
  <c r="FP475" i="1" s="1"/>
  <c r="EV475" i="1"/>
  <c r="FE475" i="1" s="1"/>
  <c r="FN475" i="1" s="1" a="1"/>
  <c r="FN475" i="1" s="1"/>
  <c r="EU475" i="1"/>
  <c r="ET475" i="1"/>
  <c r="FC475" i="1" s="1"/>
  <c r="FL475" i="1" s="1" a="1"/>
  <c r="FL475" i="1" s="1"/>
  <c r="ES475" i="1"/>
  <c r="FB475" i="1" s="1"/>
  <c r="FK475" i="1" s="1" a="1"/>
  <c r="FK475" i="1" s="1"/>
  <c r="ER475" i="1"/>
  <c r="FA475" i="1" s="1"/>
  <c r="FJ475" i="1" s="1" a="1"/>
  <c r="FJ475" i="1" s="1"/>
  <c r="EQ475" i="1"/>
  <c r="EZ475" i="1" s="1"/>
  <c r="FI475" i="1" s="1" a="1"/>
  <c r="FI475" i="1" s="1"/>
  <c r="EP475" i="1"/>
  <c r="EY475" i="1" s="1"/>
  <c r="FH475" i="1" s="1" a="1"/>
  <c r="FH475" i="1" s="1"/>
  <c r="EO475" i="1"/>
  <c r="EN475" i="1"/>
  <c r="EM475" i="1"/>
  <c r="EL475" i="1"/>
  <c r="EK475" i="1"/>
  <c r="EJ475" i="1"/>
  <c r="EI475" i="1"/>
  <c r="BK475" i="1" s="1"/>
  <c r="EH475" i="1"/>
  <c r="GH475" i="1" s="1"/>
  <c r="EG475" i="1"/>
  <c r="GG475" i="1" s="1"/>
  <c r="EF475" i="1"/>
  <c r="GF475" i="1" s="1"/>
  <c r="EE475" i="1"/>
  <c r="ED475" i="1"/>
  <c r="EC475" i="1"/>
  <c r="EB475" i="1"/>
  <c r="EA475" i="1"/>
  <c r="GA475" i="1" s="1"/>
  <c r="DZ475" i="1"/>
  <c r="FZ475" i="1" s="1"/>
  <c r="DY475" i="1"/>
  <c r="DX475" i="1"/>
  <c r="DW475" i="1"/>
  <c r="DV475" i="1"/>
  <c r="DS475" i="1"/>
  <c r="DR475" i="1"/>
  <c r="DT475" i="1" s="1"/>
  <c r="DP475" i="1"/>
  <c r="DN475" i="1"/>
  <c r="DL475" i="1"/>
  <c r="DM475" i="1" s="1"/>
  <c r="DO475" i="1" s="1"/>
  <c r="CV475" i="1"/>
  <c r="CU475" i="1"/>
  <c r="CT475" i="1"/>
  <c r="CS475" i="1"/>
  <c r="CR475" i="1"/>
  <c r="CQ475" i="1"/>
  <c r="CJ475" i="1"/>
  <c r="CI475" i="1"/>
  <c r="CH475" i="1"/>
  <c r="CG475" i="1"/>
  <c r="CF475" i="1"/>
  <c r="CE475" i="1"/>
  <c r="CD475" i="1"/>
  <c r="CC475" i="1"/>
  <c r="CB475" i="1"/>
  <c r="CA475" i="1"/>
  <c r="BZ475" i="1"/>
  <c r="BY475" i="1"/>
  <c r="BX475" i="1"/>
  <c r="BW475" i="1"/>
  <c r="BV475" i="1"/>
  <c r="BU475" i="1"/>
  <c r="BT475" i="1"/>
  <c r="BS475" i="1"/>
  <c r="BR475" i="1"/>
  <c r="BP475" i="1"/>
  <c r="BQ475" i="1" s="1"/>
  <c r="BL475" i="1"/>
  <c r="BM475" i="1" s="1"/>
  <c r="BI475" i="1"/>
  <c r="BH475" i="1"/>
  <c r="BG475" i="1"/>
  <c r="BF475" i="1"/>
  <c r="BE475" i="1"/>
  <c r="BD475" i="1"/>
  <c r="BC475" i="1"/>
  <c r="BB475" i="1"/>
  <c r="BA475" i="1"/>
  <c r="J475" i="1"/>
  <c r="FU474" i="1"/>
  <c r="FS474" i="1"/>
  <c r="EX474" i="1"/>
  <c r="FG474" i="1" s="1"/>
  <c r="FO474" i="1" s="1" a="1"/>
  <c r="FO474" i="1" s="1"/>
  <c r="EW474" i="1"/>
  <c r="FF474" i="1" s="1"/>
  <c r="FP474" i="1" s="1" a="1"/>
  <c r="FP474" i="1" s="1"/>
  <c r="EV474" i="1"/>
  <c r="FE474" i="1" s="1"/>
  <c r="FN474" i="1" s="1" a="1"/>
  <c r="FN474" i="1" s="1"/>
  <c r="EU474" i="1"/>
  <c r="FD474" i="1" s="1"/>
  <c r="FM474" i="1" s="1" a="1"/>
  <c r="FM474" i="1" s="1"/>
  <c r="ET474" i="1"/>
  <c r="FC474" i="1" s="1"/>
  <c r="FL474" i="1" s="1" a="1"/>
  <c r="FL474" i="1" s="1"/>
  <c r="ES474" i="1"/>
  <c r="FB474" i="1" s="1"/>
  <c r="FK474" i="1" s="1" a="1"/>
  <c r="FK474" i="1" s="1"/>
  <c r="ER474" i="1"/>
  <c r="FA474" i="1" s="1"/>
  <c r="FJ474" i="1" s="1" a="1"/>
  <c r="FJ474" i="1" s="1"/>
  <c r="EQ474" i="1"/>
  <c r="EZ474" i="1" s="1"/>
  <c r="FI474" i="1" s="1" a="1"/>
  <c r="FI474" i="1" s="1"/>
  <c r="EP474" i="1"/>
  <c r="EY474" i="1" s="1"/>
  <c r="FH474" i="1" s="1" a="1"/>
  <c r="FH474" i="1" s="1"/>
  <c r="EO474" i="1"/>
  <c r="EN474" i="1"/>
  <c r="EM474" i="1"/>
  <c r="EL474" i="1"/>
  <c r="EK474" i="1"/>
  <c r="EJ474" i="1"/>
  <c r="EI474" i="1"/>
  <c r="BK474" i="1" s="1"/>
  <c r="EH474" i="1"/>
  <c r="GH474" i="1" s="1"/>
  <c r="EG474" i="1"/>
  <c r="GG474" i="1" s="1"/>
  <c r="EF474" i="1"/>
  <c r="GF474" i="1" s="1"/>
  <c r="EE474" i="1"/>
  <c r="ED474" i="1"/>
  <c r="EC474" i="1"/>
  <c r="EB474" i="1"/>
  <c r="EA474" i="1"/>
  <c r="GA474" i="1" s="1"/>
  <c r="DZ474" i="1"/>
  <c r="FZ474" i="1" s="1"/>
  <c r="DY474" i="1"/>
  <c r="DX474" i="1"/>
  <c r="DW474" i="1"/>
  <c r="DV474" i="1"/>
  <c r="DS474" i="1"/>
  <c r="DR474" i="1"/>
  <c r="DT474" i="1" s="1"/>
  <c r="DP474" i="1"/>
  <c r="DN474" i="1"/>
  <c r="DL474" i="1"/>
  <c r="DM474" i="1" s="1"/>
  <c r="DO474" i="1" s="1"/>
  <c r="CV474" i="1"/>
  <c r="CU474" i="1"/>
  <c r="CT474" i="1"/>
  <c r="CS474" i="1"/>
  <c r="CR474" i="1"/>
  <c r="CQ474" i="1"/>
  <c r="CJ474" i="1"/>
  <c r="CI474" i="1"/>
  <c r="CH474" i="1"/>
  <c r="CG474" i="1"/>
  <c r="CF474" i="1"/>
  <c r="CE474" i="1"/>
  <c r="CD474" i="1"/>
  <c r="CC474" i="1"/>
  <c r="CB474" i="1"/>
  <c r="CA474" i="1"/>
  <c r="BZ474" i="1"/>
  <c r="BY474" i="1"/>
  <c r="BX474" i="1"/>
  <c r="BW474" i="1"/>
  <c r="BV474" i="1"/>
  <c r="BU474" i="1"/>
  <c r="BT474" i="1"/>
  <c r="BS474" i="1"/>
  <c r="BR474" i="1"/>
  <c r="BP474" i="1"/>
  <c r="BQ474" i="1" s="1"/>
  <c r="BL474" i="1"/>
  <c r="BO474" i="1" s="1"/>
  <c r="BI474" i="1"/>
  <c r="BH474" i="1"/>
  <c r="BG474" i="1"/>
  <c r="BF474" i="1"/>
  <c r="BE474" i="1"/>
  <c r="BD474" i="1"/>
  <c r="BC474" i="1"/>
  <c r="BB474" i="1"/>
  <c r="BA474" i="1"/>
  <c r="J474" i="1"/>
  <c r="FU473" i="1"/>
  <c r="FS473" i="1"/>
  <c r="EX473" i="1"/>
  <c r="FG473" i="1" s="1"/>
  <c r="FO473" i="1" s="1" a="1"/>
  <c r="FO473" i="1" s="1"/>
  <c r="EW473" i="1"/>
  <c r="FF473" i="1" s="1"/>
  <c r="FP473" i="1" s="1" a="1"/>
  <c r="FP473" i="1" s="1"/>
  <c r="EV473" i="1"/>
  <c r="FE473" i="1" s="1"/>
  <c r="FN473" i="1" s="1" a="1"/>
  <c r="FN473" i="1" s="1"/>
  <c r="EU473" i="1"/>
  <c r="FD473" i="1" s="1"/>
  <c r="FM473" i="1" s="1" a="1"/>
  <c r="FM473" i="1" s="1"/>
  <c r="ET473" i="1"/>
  <c r="FC473" i="1" s="1"/>
  <c r="FL473" i="1" s="1" a="1"/>
  <c r="FL473" i="1" s="1"/>
  <c r="ES473" i="1"/>
  <c r="ER473" i="1"/>
  <c r="FA473" i="1" s="1"/>
  <c r="FJ473" i="1" s="1" a="1"/>
  <c r="FJ473" i="1" s="1"/>
  <c r="EQ473" i="1"/>
  <c r="EZ473" i="1" s="1"/>
  <c r="FI473" i="1" s="1" a="1"/>
  <c r="FI473" i="1" s="1"/>
  <c r="EP473" i="1"/>
  <c r="EY473" i="1" s="1"/>
  <c r="FH473" i="1" s="1" a="1"/>
  <c r="FH473" i="1" s="1"/>
  <c r="EO473" i="1"/>
  <c r="EN473" i="1"/>
  <c r="EM473" i="1"/>
  <c r="EL473" i="1"/>
  <c r="EK473" i="1"/>
  <c r="EJ473" i="1"/>
  <c r="EI473" i="1"/>
  <c r="BK473" i="1" s="1"/>
  <c r="EH473" i="1"/>
  <c r="GH473" i="1" s="1"/>
  <c r="EG473" i="1"/>
  <c r="GG473" i="1" s="1"/>
  <c r="EF473" i="1"/>
  <c r="GF473" i="1" s="1"/>
  <c r="EE473" i="1"/>
  <c r="ED473" i="1"/>
  <c r="EC473" i="1"/>
  <c r="EB473" i="1"/>
  <c r="EA473" i="1"/>
  <c r="GA473" i="1" s="1"/>
  <c r="DZ473" i="1"/>
  <c r="FZ473" i="1" s="1"/>
  <c r="DY473" i="1"/>
  <c r="DX473" i="1"/>
  <c r="DW473" i="1"/>
  <c r="DV473" i="1"/>
  <c r="DS473" i="1"/>
  <c r="DR473" i="1"/>
  <c r="DP473" i="1"/>
  <c r="DN473" i="1"/>
  <c r="DL473" i="1"/>
  <c r="DM473" i="1" s="1"/>
  <c r="DO473" i="1" s="1"/>
  <c r="CV473" i="1"/>
  <c r="CU473" i="1"/>
  <c r="CT473" i="1"/>
  <c r="CS473" i="1"/>
  <c r="CR473" i="1"/>
  <c r="CQ473" i="1"/>
  <c r="CJ473" i="1"/>
  <c r="CI473" i="1"/>
  <c r="CH473" i="1"/>
  <c r="CG473" i="1"/>
  <c r="CF473" i="1"/>
  <c r="CE473" i="1"/>
  <c r="CD473" i="1"/>
  <c r="CC473" i="1"/>
  <c r="CB473" i="1"/>
  <c r="CA473" i="1"/>
  <c r="BZ473" i="1"/>
  <c r="BY473" i="1"/>
  <c r="BX473" i="1"/>
  <c r="BW473" i="1"/>
  <c r="BV473" i="1"/>
  <c r="BU473" i="1"/>
  <c r="BT473" i="1"/>
  <c r="BS473" i="1"/>
  <c r="BR473" i="1"/>
  <c r="BP473" i="1"/>
  <c r="BQ473" i="1" s="1"/>
  <c r="BL473" i="1"/>
  <c r="BM473" i="1" s="1"/>
  <c r="BN473" i="1" s="1"/>
  <c r="BI473" i="1"/>
  <c r="BH473" i="1"/>
  <c r="BG473" i="1"/>
  <c r="BF473" i="1"/>
  <c r="BE473" i="1"/>
  <c r="BD473" i="1"/>
  <c r="BC473" i="1"/>
  <c r="BB473" i="1"/>
  <c r="BA473" i="1"/>
  <c r="J473" i="1"/>
  <c r="FU472" i="1"/>
  <c r="FS472" i="1"/>
  <c r="EX472" i="1"/>
  <c r="FG472" i="1" s="1"/>
  <c r="FO472" i="1" s="1" a="1"/>
  <c r="FO472" i="1" s="1"/>
  <c r="EW472" i="1"/>
  <c r="FF472" i="1" s="1"/>
  <c r="FP472" i="1" s="1" a="1"/>
  <c r="FP472" i="1" s="1"/>
  <c r="EV472" i="1"/>
  <c r="FE472" i="1" s="1"/>
  <c r="FN472" i="1" s="1" a="1"/>
  <c r="FN472" i="1" s="1"/>
  <c r="EU472" i="1"/>
  <c r="FD472" i="1" s="1"/>
  <c r="FM472" i="1" s="1" a="1"/>
  <c r="FM472" i="1" s="1"/>
  <c r="ET472" i="1"/>
  <c r="ES472" i="1"/>
  <c r="FB472" i="1" s="1"/>
  <c r="FK472" i="1" s="1" a="1"/>
  <c r="FK472" i="1" s="1"/>
  <c r="ER472" i="1"/>
  <c r="EQ472" i="1"/>
  <c r="EZ472" i="1" s="1"/>
  <c r="FI472" i="1" s="1" a="1"/>
  <c r="FI472" i="1" s="1"/>
  <c r="EP472" i="1"/>
  <c r="EY472" i="1" s="1"/>
  <c r="FH472" i="1" s="1" a="1"/>
  <c r="FH472" i="1" s="1"/>
  <c r="EO472" i="1"/>
  <c r="EN472" i="1"/>
  <c r="EM472" i="1"/>
  <c r="EL472" i="1"/>
  <c r="EK472" i="1"/>
  <c r="EJ472" i="1"/>
  <c r="EI472" i="1"/>
  <c r="BK472" i="1" s="1"/>
  <c r="EH472" i="1"/>
  <c r="GH472" i="1" s="1"/>
  <c r="EG472" i="1"/>
  <c r="GG472" i="1" s="1"/>
  <c r="EF472" i="1"/>
  <c r="GF472" i="1" s="1"/>
  <c r="EE472" i="1"/>
  <c r="ED472" i="1"/>
  <c r="EC472" i="1"/>
  <c r="EB472" i="1"/>
  <c r="EA472" i="1"/>
  <c r="GA472" i="1" s="1"/>
  <c r="DZ472" i="1"/>
  <c r="FZ472" i="1" s="1"/>
  <c r="DY472" i="1"/>
  <c r="DX472" i="1"/>
  <c r="DW472" i="1"/>
  <c r="DV472" i="1"/>
  <c r="DS472" i="1"/>
  <c r="DR472" i="1"/>
  <c r="DU472" i="1" s="1"/>
  <c r="DP472" i="1"/>
  <c r="DN472" i="1"/>
  <c r="DL472" i="1"/>
  <c r="DM472" i="1" s="1"/>
  <c r="DO472" i="1" s="1"/>
  <c r="CV472" i="1"/>
  <c r="CU472" i="1"/>
  <c r="CT472" i="1"/>
  <c r="CS472" i="1"/>
  <c r="CR472" i="1"/>
  <c r="CQ472" i="1"/>
  <c r="CJ472" i="1"/>
  <c r="CI472" i="1"/>
  <c r="CH472" i="1"/>
  <c r="CG472" i="1"/>
  <c r="CF472" i="1"/>
  <c r="CE472" i="1"/>
  <c r="CD472" i="1"/>
  <c r="CC472" i="1"/>
  <c r="CB472" i="1"/>
  <c r="CA472" i="1"/>
  <c r="BZ472" i="1"/>
  <c r="BY472" i="1"/>
  <c r="BX472" i="1"/>
  <c r="BW472" i="1"/>
  <c r="BV472" i="1"/>
  <c r="BU472" i="1"/>
  <c r="BT472" i="1"/>
  <c r="BS472" i="1"/>
  <c r="BR472" i="1"/>
  <c r="BP472" i="1"/>
  <c r="BQ472" i="1" s="1"/>
  <c r="BL472" i="1"/>
  <c r="BI472" i="1"/>
  <c r="BH472" i="1"/>
  <c r="BG472" i="1"/>
  <c r="BF472" i="1"/>
  <c r="BE472" i="1"/>
  <c r="BD472" i="1"/>
  <c r="BC472" i="1"/>
  <c r="BB472" i="1"/>
  <c r="BA472" i="1"/>
  <c r="J472" i="1"/>
  <c r="FU471" i="1"/>
  <c r="FS471" i="1"/>
  <c r="EX471" i="1"/>
  <c r="FG471" i="1" s="1"/>
  <c r="FO471" i="1" s="1" a="1"/>
  <c r="FO471" i="1" s="1"/>
  <c r="EW471" i="1"/>
  <c r="FF471" i="1" s="1"/>
  <c r="FP471" i="1" s="1" a="1"/>
  <c r="FP471" i="1" s="1"/>
  <c r="EV471" i="1"/>
  <c r="FE471" i="1" s="1"/>
  <c r="FN471" i="1" s="1" a="1"/>
  <c r="FN471" i="1" s="1"/>
  <c r="EU471" i="1"/>
  <c r="FD471" i="1" s="1"/>
  <c r="FM471" i="1" s="1" a="1"/>
  <c r="FM471" i="1" s="1"/>
  <c r="ET471" i="1"/>
  <c r="FC471" i="1" s="1"/>
  <c r="FL471" i="1" s="1" a="1"/>
  <c r="FL471" i="1" s="1"/>
  <c r="ES471" i="1"/>
  <c r="FB471" i="1" s="1"/>
  <c r="FK471" i="1" s="1" a="1"/>
  <c r="FK471" i="1" s="1"/>
  <c r="ER471" i="1"/>
  <c r="FA471" i="1" s="1"/>
  <c r="FJ471" i="1" s="1" a="1"/>
  <c r="FJ471" i="1" s="1"/>
  <c r="EQ471" i="1"/>
  <c r="EZ471" i="1" s="1"/>
  <c r="FI471" i="1" s="1" a="1"/>
  <c r="FI471" i="1" s="1"/>
  <c r="EP471" i="1"/>
  <c r="EY471" i="1" s="1"/>
  <c r="FH471" i="1" s="1" a="1"/>
  <c r="FH471" i="1" s="1"/>
  <c r="EO471" i="1"/>
  <c r="EN471" i="1"/>
  <c r="EM471" i="1"/>
  <c r="EL471" i="1"/>
  <c r="EK471" i="1"/>
  <c r="EJ471" i="1"/>
  <c r="EI471" i="1"/>
  <c r="BK471" i="1" s="1"/>
  <c r="EH471" i="1"/>
  <c r="GH471" i="1" s="1"/>
  <c r="EG471" i="1"/>
  <c r="GG471" i="1" s="1"/>
  <c r="EF471" i="1"/>
  <c r="GF471" i="1" s="1"/>
  <c r="EE471" i="1"/>
  <c r="ED471" i="1"/>
  <c r="EC471" i="1"/>
  <c r="EB471" i="1"/>
  <c r="EA471" i="1"/>
  <c r="GA471" i="1" s="1"/>
  <c r="DZ471" i="1"/>
  <c r="FZ471" i="1" s="1"/>
  <c r="DY471" i="1"/>
  <c r="DX471" i="1"/>
  <c r="DW471" i="1"/>
  <c r="DV471" i="1"/>
  <c r="DS471" i="1"/>
  <c r="DR471" i="1"/>
  <c r="DU471" i="1" s="1"/>
  <c r="DP471" i="1"/>
  <c r="DN471" i="1"/>
  <c r="DL471" i="1"/>
  <c r="DM471" i="1" s="1"/>
  <c r="DO471" i="1" s="1"/>
  <c r="CV471" i="1"/>
  <c r="CU471" i="1"/>
  <c r="CT471" i="1"/>
  <c r="CS471" i="1"/>
  <c r="CR471" i="1"/>
  <c r="CQ471" i="1"/>
  <c r="CJ471" i="1"/>
  <c r="CI471" i="1"/>
  <c r="CH471" i="1"/>
  <c r="CG471" i="1"/>
  <c r="CF471" i="1"/>
  <c r="CE471" i="1"/>
  <c r="CD471" i="1"/>
  <c r="CC471" i="1"/>
  <c r="CB471" i="1"/>
  <c r="CA471" i="1"/>
  <c r="BZ471" i="1"/>
  <c r="BY471" i="1"/>
  <c r="BX471" i="1"/>
  <c r="BW471" i="1"/>
  <c r="BV471" i="1"/>
  <c r="BU471" i="1"/>
  <c r="BT471" i="1"/>
  <c r="BS471" i="1"/>
  <c r="BR471" i="1"/>
  <c r="BP471" i="1"/>
  <c r="BQ471" i="1" s="1"/>
  <c r="BL471" i="1"/>
  <c r="BI471" i="1"/>
  <c r="BH471" i="1"/>
  <c r="BG471" i="1"/>
  <c r="BF471" i="1"/>
  <c r="BE471" i="1"/>
  <c r="BD471" i="1"/>
  <c r="BC471" i="1"/>
  <c r="BB471" i="1"/>
  <c r="BA471" i="1"/>
  <c r="J471" i="1"/>
  <c r="FU470" i="1"/>
  <c r="FS470" i="1"/>
  <c r="EX470" i="1"/>
  <c r="FG470" i="1" s="1"/>
  <c r="FO470" i="1" s="1" a="1"/>
  <c r="FO470" i="1" s="1"/>
  <c r="EW470" i="1"/>
  <c r="FF470" i="1" s="1"/>
  <c r="FP470" i="1" s="1" a="1"/>
  <c r="FP470" i="1" s="1"/>
  <c r="EV470" i="1"/>
  <c r="FE470" i="1" s="1"/>
  <c r="FN470" i="1" s="1" a="1"/>
  <c r="FN470" i="1" s="1"/>
  <c r="EU470" i="1"/>
  <c r="ET470" i="1"/>
  <c r="FC470" i="1" s="1"/>
  <c r="FL470" i="1" s="1" a="1"/>
  <c r="FL470" i="1" s="1"/>
  <c r="ES470" i="1"/>
  <c r="FB470" i="1" s="1"/>
  <c r="FK470" i="1" s="1" a="1"/>
  <c r="FK470" i="1" s="1"/>
  <c r="ER470" i="1"/>
  <c r="FA470" i="1" s="1"/>
  <c r="FJ470" i="1" s="1" a="1"/>
  <c r="FJ470" i="1" s="1"/>
  <c r="EQ470" i="1"/>
  <c r="EZ470" i="1" s="1"/>
  <c r="FI470" i="1" s="1" a="1"/>
  <c r="FI470" i="1" s="1"/>
  <c r="EP470" i="1"/>
  <c r="EY470" i="1" s="1"/>
  <c r="FH470" i="1" s="1" a="1"/>
  <c r="FH470" i="1" s="1"/>
  <c r="EO470" i="1"/>
  <c r="EN470" i="1"/>
  <c r="EM470" i="1"/>
  <c r="EL470" i="1"/>
  <c r="EK470" i="1"/>
  <c r="EJ470" i="1"/>
  <c r="EI470" i="1"/>
  <c r="BK470" i="1" s="1"/>
  <c r="BL470" i="1" s="1"/>
  <c r="EH470" i="1"/>
  <c r="GH470" i="1" s="1"/>
  <c r="EG470" i="1"/>
  <c r="GG470" i="1" s="1"/>
  <c r="EF470" i="1"/>
  <c r="GF470" i="1" s="1"/>
  <c r="EE470" i="1"/>
  <c r="ED470" i="1"/>
  <c r="EC470" i="1"/>
  <c r="EB470" i="1"/>
  <c r="EA470" i="1"/>
  <c r="GA470" i="1" s="1"/>
  <c r="DZ470" i="1"/>
  <c r="FZ470" i="1" s="1"/>
  <c r="DY470" i="1"/>
  <c r="DX470" i="1"/>
  <c r="DW470" i="1"/>
  <c r="DV470" i="1"/>
  <c r="DS470" i="1"/>
  <c r="DR470" i="1"/>
  <c r="DT470" i="1" s="1"/>
  <c r="DP470" i="1"/>
  <c r="DN470" i="1"/>
  <c r="DL470" i="1" s="1"/>
  <c r="DM470" i="1" s="1"/>
  <c r="DO470" i="1" s="1"/>
  <c r="CJ470" i="1"/>
  <c r="CI470" i="1"/>
  <c r="CH470" i="1"/>
  <c r="CG470" i="1"/>
  <c r="CF470" i="1"/>
  <c r="CE470" i="1"/>
  <c r="CD470" i="1"/>
  <c r="CC470" i="1"/>
  <c r="CB470" i="1"/>
  <c r="CA470" i="1"/>
  <c r="BZ470" i="1"/>
  <c r="BY470" i="1"/>
  <c r="BX470" i="1"/>
  <c r="BW470" i="1"/>
  <c r="BV470" i="1"/>
  <c r="BU470" i="1"/>
  <c r="BT470" i="1"/>
  <c r="BS470" i="1"/>
  <c r="BR470" i="1"/>
  <c r="BP470" i="1"/>
  <c r="BQ470" i="1" s="1"/>
  <c r="BI470" i="1"/>
  <c r="BH470" i="1"/>
  <c r="BG470" i="1"/>
  <c r="BF470" i="1"/>
  <c r="BE470" i="1"/>
  <c r="BD470" i="1"/>
  <c r="BC470" i="1"/>
  <c r="BB470" i="1"/>
  <c r="BA470" i="1"/>
  <c r="J470" i="1"/>
  <c r="FU469" i="1"/>
  <c r="FS469" i="1"/>
  <c r="EX469" i="1"/>
  <c r="FG469" i="1" s="1"/>
  <c r="FO469" i="1" s="1" a="1"/>
  <c r="FO469" i="1" s="1"/>
  <c r="EW469" i="1"/>
  <c r="FF469" i="1" s="1"/>
  <c r="FP469" i="1" s="1" a="1"/>
  <c r="FP469" i="1" s="1"/>
  <c r="EV469" i="1"/>
  <c r="FE469" i="1" s="1"/>
  <c r="FN469" i="1" s="1" a="1"/>
  <c r="FN469" i="1" s="1"/>
  <c r="EU469" i="1"/>
  <c r="FD469" i="1" s="1"/>
  <c r="FM469" i="1" s="1" a="1"/>
  <c r="FM469" i="1" s="1"/>
  <c r="ET469" i="1"/>
  <c r="FC469" i="1" s="1"/>
  <c r="FL469" i="1" s="1" a="1"/>
  <c r="FL469" i="1" s="1"/>
  <c r="ES469" i="1"/>
  <c r="FB469" i="1" s="1"/>
  <c r="FK469" i="1" s="1" a="1"/>
  <c r="FK469" i="1" s="1"/>
  <c r="ER469" i="1"/>
  <c r="FA469" i="1" s="1"/>
  <c r="FJ469" i="1" s="1" a="1"/>
  <c r="FJ469" i="1" s="1"/>
  <c r="EQ469" i="1"/>
  <c r="EZ469" i="1" s="1"/>
  <c r="FI469" i="1" s="1" a="1"/>
  <c r="FI469" i="1" s="1"/>
  <c r="EP469" i="1"/>
  <c r="EY469" i="1" s="1"/>
  <c r="FH469" i="1" s="1" a="1"/>
  <c r="FH469" i="1" s="1"/>
  <c r="EO469" i="1"/>
  <c r="EN469" i="1"/>
  <c r="EM469" i="1"/>
  <c r="EL469" i="1"/>
  <c r="EK469" i="1"/>
  <c r="EJ469" i="1"/>
  <c r="EI469" i="1"/>
  <c r="BK469" i="1" s="1"/>
  <c r="BL469" i="1" s="1"/>
  <c r="BM469" i="1" s="1"/>
  <c r="EH469" i="1"/>
  <c r="GH469" i="1" s="1"/>
  <c r="EG469" i="1"/>
  <c r="GG469" i="1" s="1"/>
  <c r="EF469" i="1"/>
  <c r="GF469" i="1" s="1"/>
  <c r="EE469" i="1"/>
  <c r="ED469" i="1"/>
  <c r="EC469" i="1"/>
  <c r="EB469" i="1"/>
  <c r="EA469" i="1"/>
  <c r="GA469" i="1" s="1"/>
  <c r="DZ469" i="1"/>
  <c r="FZ469" i="1" s="1"/>
  <c r="DY469" i="1"/>
  <c r="DX469" i="1"/>
  <c r="DW469" i="1"/>
  <c r="DV469" i="1"/>
  <c r="DS469" i="1"/>
  <c r="DR469" i="1"/>
  <c r="DP469" i="1"/>
  <c r="DN469" i="1"/>
  <c r="DL469" i="1" s="1"/>
  <c r="DM469" i="1" s="1"/>
  <c r="DO469" i="1" s="1"/>
  <c r="CJ469" i="1"/>
  <c r="CI469" i="1"/>
  <c r="CH469" i="1"/>
  <c r="CG469" i="1"/>
  <c r="CF469" i="1"/>
  <c r="CE469" i="1"/>
  <c r="CD469" i="1"/>
  <c r="CC469" i="1"/>
  <c r="CB469" i="1"/>
  <c r="CA469" i="1"/>
  <c r="BZ469" i="1"/>
  <c r="BY469" i="1"/>
  <c r="BX469" i="1"/>
  <c r="BW469" i="1"/>
  <c r="BV469" i="1"/>
  <c r="BU469" i="1"/>
  <c r="BT469" i="1"/>
  <c r="BS469" i="1"/>
  <c r="BR469" i="1"/>
  <c r="BP469" i="1"/>
  <c r="BQ469" i="1" s="1"/>
  <c r="BI469" i="1"/>
  <c r="BH469" i="1"/>
  <c r="BG469" i="1"/>
  <c r="BF469" i="1"/>
  <c r="BE469" i="1"/>
  <c r="BD469" i="1"/>
  <c r="BC469" i="1"/>
  <c r="BB469" i="1"/>
  <c r="BA469" i="1"/>
  <c r="J469" i="1"/>
  <c r="FU468" i="1"/>
  <c r="FS468" i="1"/>
  <c r="EX468" i="1"/>
  <c r="FG468" i="1" s="1"/>
  <c r="FO468" i="1" s="1" a="1"/>
  <c r="FO468" i="1" s="1"/>
  <c r="EW468" i="1"/>
  <c r="FF468" i="1" s="1"/>
  <c r="FP468" i="1" s="1" a="1"/>
  <c r="FP468" i="1" s="1"/>
  <c r="EV468" i="1"/>
  <c r="FE468" i="1" s="1"/>
  <c r="FN468" i="1" s="1" a="1"/>
  <c r="FN468" i="1" s="1"/>
  <c r="EU468" i="1"/>
  <c r="FD468" i="1" s="1"/>
  <c r="FM468" i="1" s="1" a="1"/>
  <c r="FM468" i="1" s="1"/>
  <c r="ET468" i="1"/>
  <c r="FC468" i="1" s="1"/>
  <c r="FL468" i="1" s="1" a="1"/>
  <c r="FL468" i="1" s="1"/>
  <c r="ES468" i="1"/>
  <c r="ER468" i="1"/>
  <c r="FA468" i="1" s="1"/>
  <c r="FJ468" i="1" s="1" a="1"/>
  <c r="FJ468" i="1" s="1"/>
  <c r="EQ468" i="1"/>
  <c r="EZ468" i="1" s="1"/>
  <c r="FI468" i="1" s="1" a="1"/>
  <c r="FI468" i="1" s="1"/>
  <c r="EP468" i="1"/>
  <c r="EY468" i="1" s="1"/>
  <c r="FH468" i="1" s="1" a="1"/>
  <c r="FH468" i="1" s="1"/>
  <c r="EO468" i="1"/>
  <c r="EN468" i="1"/>
  <c r="EM468" i="1"/>
  <c r="EL468" i="1"/>
  <c r="EK468" i="1"/>
  <c r="EJ468" i="1"/>
  <c r="EI468" i="1"/>
  <c r="BK468" i="1" s="1"/>
  <c r="BL468" i="1" s="1"/>
  <c r="BO468" i="1" s="1"/>
  <c r="EH468" i="1"/>
  <c r="GH468" i="1" s="1"/>
  <c r="EG468" i="1"/>
  <c r="GG468" i="1" s="1"/>
  <c r="EF468" i="1"/>
  <c r="GF468" i="1" s="1"/>
  <c r="EE468" i="1"/>
  <c r="ED468" i="1"/>
  <c r="EC468" i="1"/>
  <c r="EB468" i="1"/>
  <c r="EA468" i="1"/>
  <c r="GA468" i="1" s="1"/>
  <c r="DZ468" i="1"/>
  <c r="FZ468" i="1" s="1"/>
  <c r="DY468" i="1"/>
  <c r="DX468" i="1"/>
  <c r="DW468" i="1"/>
  <c r="DV468" i="1"/>
  <c r="DS468" i="1"/>
  <c r="DR468" i="1"/>
  <c r="DP468" i="1"/>
  <c r="DN468" i="1"/>
  <c r="DL468" i="1" s="1"/>
  <c r="DM468" i="1" s="1"/>
  <c r="DO468" i="1" s="1"/>
  <c r="CJ468" i="1"/>
  <c r="CI468" i="1"/>
  <c r="CH468" i="1"/>
  <c r="CG468" i="1"/>
  <c r="CF468" i="1"/>
  <c r="CE468" i="1"/>
  <c r="CD468" i="1"/>
  <c r="CC468" i="1"/>
  <c r="CB468" i="1"/>
  <c r="CA468" i="1"/>
  <c r="BZ468" i="1"/>
  <c r="BY468" i="1"/>
  <c r="BX468" i="1"/>
  <c r="BW468" i="1"/>
  <c r="BV468" i="1"/>
  <c r="BU468" i="1"/>
  <c r="BT468" i="1"/>
  <c r="BS468" i="1"/>
  <c r="BR468" i="1"/>
  <c r="BP468" i="1"/>
  <c r="BQ468" i="1" s="1"/>
  <c r="BI468" i="1"/>
  <c r="BH468" i="1"/>
  <c r="BG468" i="1"/>
  <c r="BF468" i="1"/>
  <c r="BE468" i="1"/>
  <c r="BD468" i="1"/>
  <c r="BC468" i="1"/>
  <c r="BB468" i="1"/>
  <c r="BA468" i="1"/>
  <c r="J468" i="1"/>
  <c r="FU467" i="1"/>
  <c r="FS467" i="1"/>
  <c r="EX467" i="1"/>
  <c r="FG467" i="1" s="1"/>
  <c r="FO467" i="1" s="1" a="1"/>
  <c r="FO467" i="1" s="1"/>
  <c r="EW467" i="1"/>
  <c r="FF467" i="1" s="1"/>
  <c r="FP467" i="1" s="1" a="1"/>
  <c r="FP467" i="1" s="1"/>
  <c r="EV467" i="1"/>
  <c r="FE467" i="1" s="1"/>
  <c r="FN467" i="1" s="1" a="1"/>
  <c r="FN467" i="1" s="1"/>
  <c r="EU467" i="1"/>
  <c r="FD467" i="1" s="1"/>
  <c r="FM467" i="1" s="1" a="1"/>
  <c r="FM467" i="1" s="1"/>
  <c r="ET467" i="1"/>
  <c r="ES467" i="1"/>
  <c r="FB467" i="1" s="1"/>
  <c r="FK467" i="1" s="1" a="1"/>
  <c r="FK467" i="1" s="1"/>
  <c r="ER467" i="1"/>
  <c r="FA467" i="1" s="1"/>
  <c r="FJ467" i="1" s="1" a="1"/>
  <c r="FJ467" i="1" s="1"/>
  <c r="EQ467" i="1"/>
  <c r="EZ467" i="1" s="1"/>
  <c r="FI467" i="1" s="1" a="1"/>
  <c r="FI467" i="1" s="1"/>
  <c r="EP467" i="1"/>
  <c r="EY467" i="1" s="1"/>
  <c r="FH467" i="1" s="1" a="1"/>
  <c r="FH467" i="1" s="1"/>
  <c r="EO467" i="1"/>
  <c r="EN467" i="1"/>
  <c r="EM467" i="1"/>
  <c r="EL467" i="1"/>
  <c r="EK467" i="1"/>
  <c r="EJ467" i="1"/>
  <c r="EI467" i="1"/>
  <c r="BK467" i="1" s="1"/>
  <c r="BL467" i="1" s="1"/>
  <c r="EH467" i="1"/>
  <c r="GH467" i="1" s="1"/>
  <c r="EG467" i="1"/>
  <c r="GG467" i="1" s="1"/>
  <c r="EF467" i="1"/>
  <c r="GF467" i="1" s="1"/>
  <c r="EE467" i="1"/>
  <c r="ED467" i="1"/>
  <c r="EC467" i="1"/>
  <c r="EB467" i="1"/>
  <c r="EA467" i="1"/>
  <c r="GA467" i="1" s="1"/>
  <c r="DZ467" i="1"/>
  <c r="FZ467" i="1" s="1"/>
  <c r="DY467" i="1"/>
  <c r="DX467" i="1"/>
  <c r="DW467" i="1"/>
  <c r="DV467" i="1"/>
  <c r="DS467" i="1"/>
  <c r="DR467" i="1"/>
  <c r="DP467" i="1"/>
  <c r="DN467" i="1"/>
  <c r="DL467" i="1" s="1"/>
  <c r="DM467" i="1" s="1"/>
  <c r="DO467" i="1" s="1"/>
  <c r="CJ467" i="1"/>
  <c r="CI467" i="1"/>
  <c r="CH467" i="1"/>
  <c r="CG467" i="1"/>
  <c r="CF467" i="1"/>
  <c r="CE467" i="1"/>
  <c r="CD467" i="1"/>
  <c r="CC467" i="1"/>
  <c r="CB467" i="1"/>
  <c r="CA467" i="1"/>
  <c r="BZ467" i="1"/>
  <c r="BY467" i="1"/>
  <c r="BX467" i="1"/>
  <c r="BW467" i="1"/>
  <c r="BV467" i="1"/>
  <c r="BU467" i="1"/>
  <c r="BT467" i="1"/>
  <c r="BS467" i="1"/>
  <c r="BR467" i="1"/>
  <c r="BP467" i="1"/>
  <c r="BQ467" i="1" s="1"/>
  <c r="BI467" i="1"/>
  <c r="BH467" i="1"/>
  <c r="BG467" i="1"/>
  <c r="BF467" i="1"/>
  <c r="BE467" i="1"/>
  <c r="BD467" i="1"/>
  <c r="BC467" i="1"/>
  <c r="BB467" i="1"/>
  <c r="BA467" i="1"/>
  <c r="J467" i="1"/>
  <c r="FU466" i="1"/>
  <c r="FS466" i="1"/>
  <c r="EX466" i="1"/>
  <c r="FG466" i="1" s="1"/>
  <c r="FO466" i="1" s="1" a="1"/>
  <c r="FO466" i="1" s="1"/>
  <c r="EW466" i="1"/>
  <c r="FF466" i="1" s="1"/>
  <c r="FP466" i="1" s="1" a="1"/>
  <c r="FP466" i="1" s="1"/>
  <c r="EV466" i="1"/>
  <c r="FE466" i="1" s="1"/>
  <c r="FN466" i="1" s="1" a="1"/>
  <c r="FN466" i="1" s="1"/>
  <c r="EU466" i="1"/>
  <c r="FD466" i="1" s="1"/>
  <c r="FM466" i="1" s="1" a="1"/>
  <c r="FM466" i="1" s="1"/>
  <c r="ET466" i="1"/>
  <c r="FC466" i="1" s="1"/>
  <c r="FL466" i="1" s="1" a="1"/>
  <c r="FL466" i="1" s="1"/>
  <c r="ES466" i="1"/>
  <c r="FB466" i="1" s="1"/>
  <c r="FK466" i="1" s="1" a="1"/>
  <c r="FK466" i="1" s="1"/>
  <c r="ER466" i="1"/>
  <c r="FA466" i="1" s="1"/>
  <c r="FJ466" i="1" s="1" a="1"/>
  <c r="FJ466" i="1" s="1"/>
  <c r="EQ466" i="1"/>
  <c r="EZ466" i="1" s="1"/>
  <c r="FI466" i="1" s="1" a="1"/>
  <c r="FI466" i="1" s="1"/>
  <c r="EP466" i="1"/>
  <c r="EY466" i="1" s="1"/>
  <c r="FH466" i="1" s="1" a="1"/>
  <c r="FH466" i="1" s="1"/>
  <c r="EO466" i="1"/>
  <c r="EN466" i="1"/>
  <c r="EM466" i="1"/>
  <c r="EL466" i="1"/>
  <c r="EK466" i="1"/>
  <c r="EJ466" i="1"/>
  <c r="EI466" i="1"/>
  <c r="BK466" i="1" s="1"/>
  <c r="EH466" i="1"/>
  <c r="GH466" i="1" s="1"/>
  <c r="EG466" i="1"/>
  <c r="GG466" i="1" s="1"/>
  <c r="EF466" i="1"/>
  <c r="GF466" i="1" s="1"/>
  <c r="EE466" i="1"/>
  <c r="ED466" i="1"/>
  <c r="EC466" i="1"/>
  <c r="EB466" i="1"/>
  <c r="EA466" i="1"/>
  <c r="GA466" i="1" s="1"/>
  <c r="DZ466" i="1"/>
  <c r="FZ466" i="1" s="1"/>
  <c r="DY466" i="1"/>
  <c r="DX466" i="1"/>
  <c r="DW466" i="1"/>
  <c r="DV466" i="1"/>
  <c r="DS466" i="1"/>
  <c r="DR466" i="1"/>
  <c r="DP466" i="1"/>
  <c r="DN466" i="1"/>
  <c r="DL466" i="1" s="1"/>
  <c r="DM466" i="1" s="1"/>
  <c r="DO466" i="1" s="1"/>
  <c r="CJ466" i="1"/>
  <c r="CI466" i="1"/>
  <c r="CH466" i="1"/>
  <c r="CG466" i="1"/>
  <c r="CF466" i="1"/>
  <c r="CE466" i="1"/>
  <c r="CD466" i="1"/>
  <c r="CC466" i="1"/>
  <c r="CB466" i="1"/>
  <c r="CA466" i="1"/>
  <c r="BZ466" i="1"/>
  <c r="BY466" i="1"/>
  <c r="BX466" i="1"/>
  <c r="BW466" i="1"/>
  <c r="BV466" i="1"/>
  <c r="BU466" i="1"/>
  <c r="BT466" i="1"/>
  <c r="BS466" i="1"/>
  <c r="BR466" i="1"/>
  <c r="BP466" i="1"/>
  <c r="BQ466" i="1" s="1"/>
  <c r="BI466" i="1"/>
  <c r="BH466" i="1"/>
  <c r="BG466" i="1"/>
  <c r="BF466" i="1"/>
  <c r="BE466" i="1"/>
  <c r="BD466" i="1"/>
  <c r="BC466" i="1"/>
  <c r="BB466" i="1"/>
  <c r="BA466" i="1"/>
  <c r="J466" i="1"/>
  <c r="FU465" i="1"/>
  <c r="FS465" i="1"/>
  <c r="EX465" i="1"/>
  <c r="FG465" i="1" s="1"/>
  <c r="FO465" i="1" s="1" a="1"/>
  <c r="FO465" i="1" s="1"/>
  <c r="EW465" i="1"/>
  <c r="FF465" i="1" s="1"/>
  <c r="FP465" i="1" s="1" a="1"/>
  <c r="FP465" i="1" s="1"/>
  <c r="EV465" i="1"/>
  <c r="FE465" i="1" s="1"/>
  <c r="FN465" i="1" s="1" a="1"/>
  <c r="FN465" i="1" s="1"/>
  <c r="EU465" i="1"/>
  <c r="FD465" i="1" s="1"/>
  <c r="FM465" i="1" s="1" a="1"/>
  <c r="FM465" i="1" s="1"/>
  <c r="ET465" i="1"/>
  <c r="FC465" i="1" s="1"/>
  <c r="FL465" i="1" s="1" a="1"/>
  <c r="FL465" i="1" s="1"/>
  <c r="ES465" i="1"/>
  <c r="FB465" i="1" s="1"/>
  <c r="FK465" i="1" s="1" a="1"/>
  <c r="FK465" i="1" s="1"/>
  <c r="ER465" i="1"/>
  <c r="FA465" i="1" s="1"/>
  <c r="FJ465" i="1" s="1" a="1"/>
  <c r="FJ465" i="1" s="1"/>
  <c r="EQ465" i="1"/>
  <c r="EZ465" i="1" s="1"/>
  <c r="FI465" i="1" s="1" a="1"/>
  <c r="FI465" i="1" s="1"/>
  <c r="EP465" i="1"/>
  <c r="EY465" i="1" s="1"/>
  <c r="FH465" i="1" s="1" a="1"/>
  <c r="FH465" i="1" s="1"/>
  <c r="EO465" i="1"/>
  <c r="EN465" i="1"/>
  <c r="EM465" i="1"/>
  <c r="EL465" i="1"/>
  <c r="EK465" i="1"/>
  <c r="EJ465" i="1"/>
  <c r="EI465" i="1"/>
  <c r="BK465" i="1" s="1"/>
  <c r="BL465" i="1" s="1"/>
  <c r="EH465" i="1"/>
  <c r="GH465" i="1" s="1"/>
  <c r="EG465" i="1"/>
  <c r="GG465" i="1" s="1"/>
  <c r="EF465" i="1"/>
  <c r="GF465" i="1" s="1"/>
  <c r="EE465" i="1"/>
  <c r="ED465" i="1"/>
  <c r="EC465" i="1"/>
  <c r="EB465" i="1"/>
  <c r="EA465" i="1"/>
  <c r="GA465" i="1" s="1"/>
  <c r="DZ465" i="1"/>
  <c r="FZ465" i="1" s="1"/>
  <c r="DY465" i="1"/>
  <c r="DX465" i="1"/>
  <c r="DW465" i="1"/>
  <c r="DV465" i="1"/>
  <c r="DS465" i="1"/>
  <c r="DR465" i="1"/>
  <c r="DT465" i="1" s="1"/>
  <c r="DP465" i="1"/>
  <c r="DN465" i="1"/>
  <c r="DL465" i="1" s="1"/>
  <c r="DM465" i="1" s="1"/>
  <c r="DO465" i="1" s="1"/>
  <c r="CJ465" i="1"/>
  <c r="CI465" i="1"/>
  <c r="CH465" i="1"/>
  <c r="CG465" i="1"/>
  <c r="CF465" i="1"/>
  <c r="CE465" i="1"/>
  <c r="CD465" i="1"/>
  <c r="CC465" i="1"/>
  <c r="CB465" i="1"/>
  <c r="CA465" i="1"/>
  <c r="BZ465" i="1"/>
  <c r="BY465" i="1"/>
  <c r="BX465" i="1"/>
  <c r="BW465" i="1"/>
  <c r="BV465" i="1"/>
  <c r="BU465" i="1"/>
  <c r="BT465" i="1"/>
  <c r="BS465" i="1"/>
  <c r="BR465" i="1"/>
  <c r="BP465" i="1"/>
  <c r="BQ465" i="1" s="1"/>
  <c r="BI465" i="1"/>
  <c r="BH465" i="1"/>
  <c r="BG465" i="1"/>
  <c r="BF465" i="1"/>
  <c r="BE465" i="1"/>
  <c r="BD465" i="1"/>
  <c r="BC465" i="1"/>
  <c r="BB465" i="1"/>
  <c r="BA465" i="1"/>
  <c r="J465" i="1"/>
  <c r="FU464" i="1"/>
  <c r="FS464" i="1"/>
  <c r="EX464" i="1"/>
  <c r="FG464" i="1" s="1"/>
  <c r="FO464" i="1" s="1" a="1"/>
  <c r="FO464" i="1" s="1"/>
  <c r="EW464" i="1"/>
  <c r="FF464" i="1" s="1"/>
  <c r="FP464" i="1" s="1" a="1"/>
  <c r="FP464" i="1" s="1"/>
  <c r="EV464" i="1"/>
  <c r="FE464" i="1" s="1"/>
  <c r="FN464" i="1" s="1" a="1"/>
  <c r="FN464" i="1" s="1"/>
  <c r="EU464" i="1"/>
  <c r="FD464" i="1" s="1"/>
  <c r="FM464" i="1" s="1" a="1"/>
  <c r="FM464" i="1" s="1"/>
  <c r="ET464" i="1"/>
  <c r="FC464" i="1" s="1"/>
  <c r="FL464" i="1" s="1" a="1"/>
  <c r="FL464" i="1" s="1"/>
  <c r="ES464" i="1"/>
  <c r="FB464" i="1" s="1"/>
  <c r="FK464" i="1" s="1" a="1"/>
  <c r="FK464" i="1" s="1"/>
  <c r="ER464" i="1"/>
  <c r="FA464" i="1" s="1"/>
  <c r="FJ464" i="1" s="1" a="1"/>
  <c r="FJ464" i="1" s="1"/>
  <c r="EQ464" i="1"/>
  <c r="EZ464" i="1" s="1"/>
  <c r="FI464" i="1" s="1" a="1"/>
  <c r="FI464" i="1" s="1"/>
  <c r="EP464" i="1"/>
  <c r="EY464" i="1" s="1"/>
  <c r="FH464" i="1" s="1" a="1"/>
  <c r="FH464" i="1" s="1"/>
  <c r="EO464" i="1"/>
  <c r="EN464" i="1"/>
  <c r="EM464" i="1"/>
  <c r="EL464" i="1"/>
  <c r="EK464" i="1"/>
  <c r="EJ464" i="1"/>
  <c r="EI464" i="1"/>
  <c r="BK464" i="1" s="1"/>
  <c r="BL464" i="1" s="1"/>
  <c r="EH464" i="1"/>
  <c r="GH464" i="1" s="1"/>
  <c r="EG464" i="1"/>
  <c r="GG464" i="1" s="1"/>
  <c r="EF464" i="1"/>
  <c r="GF464" i="1" s="1"/>
  <c r="EE464" i="1"/>
  <c r="ED464" i="1"/>
  <c r="EC464" i="1"/>
  <c r="EB464" i="1"/>
  <c r="EA464" i="1"/>
  <c r="GA464" i="1" s="1"/>
  <c r="DZ464" i="1"/>
  <c r="FZ464" i="1" s="1"/>
  <c r="DY464" i="1"/>
  <c r="DX464" i="1"/>
  <c r="DW464" i="1"/>
  <c r="DV464" i="1"/>
  <c r="DS464" i="1"/>
  <c r="DR464" i="1"/>
  <c r="DP464" i="1"/>
  <c r="DN464" i="1"/>
  <c r="DL464" i="1" s="1"/>
  <c r="DM464" i="1" s="1"/>
  <c r="DO464" i="1" s="1"/>
  <c r="CJ464" i="1"/>
  <c r="CI464" i="1"/>
  <c r="CH464" i="1"/>
  <c r="CG464" i="1"/>
  <c r="CF464" i="1"/>
  <c r="CE464" i="1"/>
  <c r="CD464" i="1"/>
  <c r="CC464" i="1"/>
  <c r="CB464" i="1"/>
  <c r="CA464" i="1"/>
  <c r="BZ464" i="1"/>
  <c r="BY464" i="1"/>
  <c r="BX464" i="1"/>
  <c r="BW464" i="1"/>
  <c r="BV464" i="1"/>
  <c r="BU464" i="1"/>
  <c r="BT464" i="1"/>
  <c r="BS464" i="1"/>
  <c r="BR464" i="1"/>
  <c r="BP464" i="1"/>
  <c r="BQ464" i="1" s="1"/>
  <c r="BI464" i="1"/>
  <c r="BH464" i="1"/>
  <c r="BG464" i="1"/>
  <c r="BF464" i="1"/>
  <c r="BE464" i="1"/>
  <c r="BD464" i="1"/>
  <c r="BC464" i="1"/>
  <c r="BB464" i="1"/>
  <c r="BA464" i="1"/>
  <c r="J464" i="1"/>
  <c r="FU463" i="1"/>
  <c r="FS463" i="1"/>
  <c r="EX463" i="1"/>
  <c r="FG463" i="1" s="1"/>
  <c r="FO463" i="1" s="1" a="1"/>
  <c r="FO463" i="1" s="1"/>
  <c r="EW463" i="1"/>
  <c r="FF463" i="1" s="1"/>
  <c r="FP463" i="1" s="1" a="1"/>
  <c r="FP463" i="1" s="1"/>
  <c r="EV463" i="1"/>
  <c r="FE463" i="1" s="1"/>
  <c r="FN463" i="1" s="1" a="1"/>
  <c r="FN463" i="1" s="1"/>
  <c r="EU463" i="1"/>
  <c r="FD463" i="1" s="1"/>
  <c r="FM463" i="1" s="1" a="1"/>
  <c r="FM463" i="1" s="1"/>
  <c r="ET463" i="1"/>
  <c r="ES463" i="1"/>
  <c r="FB463" i="1" s="1"/>
  <c r="FK463" i="1" s="1" a="1"/>
  <c r="FK463" i="1" s="1"/>
  <c r="ER463" i="1"/>
  <c r="EQ463" i="1"/>
  <c r="EZ463" i="1" s="1"/>
  <c r="FI463" i="1" s="1" a="1"/>
  <c r="FI463" i="1" s="1"/>
  <c r="EP463" i="1"/>
  <c r="EY463" i="1" s="1"/>
  <c r="FH463" i="1" s="1" a="1"/>
  <c r="FH463" i="1" s="1"/>
  <c r="EO463" i="1"/>
  <c r="EN463" i="1"/>
  <c r="EM463" i="1"/>
  <c r="EL463" i="1"/>
  <c r="EK463" i="1"/>
  <c r="EJ463" i="1"/>
  <c r="EI463" i="1"/>
  <c r="BK463" i="1" s="1"/>
  <c r="EH463" i="1"/>
  <c r="GH463" i="1" s="1"/>
  <c r="EG463" i="1"/>
  <c r="GG463" i="1" s="1"/>
  <c r="EF463" i="1"/>
  <c r="GF463" i="1" s="1"/>
  <c r="EE463" i="1"/>
  <c r="ED463" i="1"/>
  <c r="EC463" i="1"/>
  <c r="EB463" i="1"/>
  <c r="EA463" i="1"/>
  <c r="GA463" i="1" s="1"/>
  <c r="DZ463" i="1"/>
  <c r="FZ463" i="1" s="1"/>
  <c r="DY463" i="1"/>
  <c r="DX463" i="1"/>
  <c r="DW463" i="1"/>
  <c r="DV463" i="1"/>
  <c r="DS463" i="1"/>
  <c r="DR463" i="1"/>
  <c r="DP463" i="1"/>
  <c r="DN463" i="1"/>
  <c r="DL463" i="1" s="1"/>
  <c r="DM463" i="1" s="1"/>
  <c r="DO463" i="1" s="1"/>
  <c r="CJ463" i="1"/>
  <c r="CI463" i="1"/>
  <c r="CH463" i="1"/>
  <c r="CG463" i="1"/>
  <c r="CF463" i="1"/>
  <c r="CE463" i="1"/>
  <c r="CD463" i="1"/>
  <c r="CC463" i="1"/>
  <c r="CB463" i="1"/>
  <c r="CA463" i="1"/>
  <c r="BZ463" i="1"/>
  <c r="BY463" i="1"/>
  <c r="BX463" i="1"/>
  <c r="BW463" i="1"/>
  <c r="BV463" i="1"/>
  <c r="BU463" i="1"/>
  <c r="BT463" i="1"/>
  <c r="BS463" i="1"/>
  <c r="BR463" i="1"/>
  <c r="BP463" i="1"/>
  <c r="BQ463" i="1" s="1"/>
  <c r="BI463" i="1"/>
  <c r="BH463" i="1"/>
  <c r="BG463" i="1"/>
  <c r="BF463" i="1"/>
  <c r="BE463" i="1"/>
  <c r="BD463" i="1"/>
  <c r="BC463" i="1"/>
  <c r="BB463" i="1"/>
  <c r="BA463" i="1"/>
  <c r="J463" i="1"/>
  <c r="FU462" i="1"/>
  <c r="FS462" i="1"/>
  <c r="EX462" i="1"/>
  <c r="FG462" i="1" s="1"/>
  <c r="FO462" i="1" s="1" a="1"/>
  <c r="FO462" i="1" s="1"/>
  <c r="EW462" i="1"/>
  <c r="FF462" i="1" s="1"/>
  <c r="FP462" i="1" s="1" a="1"/>
  <c r="FP462" i="1" s="1"/>
  <c r="EV462" i="1"/>
  <c r="FE462" i="1" s="1"/>
  <c r="FN462" i="1" s="1" a="1"/>
  <c r="FN462" i="1" s="1"/>
  <c r="EU462" i="1"/>
  <c r="ET462" i="1"/>
  <c r="FC462" i="1" s="1"/>
  <c r="FL462" i="1" s="1" a="1"/>
  <c r="FL462" i="1" s="1"/>
  <c r="ES462" i="1"/>
  <c r="FB462" i="1" s="1"/>
  <c r="FK462" i="1" s="1" a="1"/>
  <c r="FK462" i="1" s="1"/>
  <c r="ER462" i="1"/>
  <c r="FA462" i="1" s="1"/>
  <c r="FJ462" i="1" s="1" a="1"/>
  <c r="FJ462" i="1" s="1"/>
  <c r="EQ462" i="1"/>
  <c r="EZ462" i="1" s="1"/>
  <c r="FI462" i="1" s="1" a="1"/>
  <c r="FI462" i="1" s="1"/>
  <c r="EP462" i="1"/>
  <c r="EY462" i="1" s="1"/>
  <c r="FH462" i="1" s="1" a="1"/>
  <c r="FH462" i="1" s="1"/>
  <c r="EO462" i="1"/>
  <c r="EN462" i="1"/>
  <c r="EM462" i="1"/>
  <c r="EL462" i="1"/>
  <c r="EK462" i="1"/>
  <c r="EJ462" i="1"/>
  <c r="EI462" i="1"/>
  <c r="BK462" i="1" s="1"/>
  <c r="BL462" i="1" s="1"/>
  <c r="BO462" i="1" s="1"/>
  <c r="EH462" i="1"/>
  <c r="GH462" i="1" s="1"/>
  <c r="EG462" i="1"/>
  <c r="GG462" i="1" s="1"/>
  <c r="EF462" i="1"/>
  <c r="GF462" i="1" s="1"/>
  <c r="EE462" i="1"/>
  <c r="ED462" i="1"/>
  <c r="EC462" i="1"/>
  <c r="EB462" i="1"/>
  <c r="EA462" i="1"/>
  <c r="GA462" i="1" s="1"/>
  <c r="DZ462" i="1"/>
  <c r="FZ462" i="1" s="1"/>
  <c r="DY462" i="1"/>
  <c r="DX462" i="1"/>
  <c r="DW462" i="1"/>
  <c r="DV462" i="1"/>
  <c r="DS462" i="1"/>
  <c r="DR462" i="1"/>
  <c r="DP462" i="1"/>
  <c r="DN462" i="1"/>
  <c r="DL462" i="1" s="1"/>
  <c r="DM462" i="1" s="1"/>
  <c r="DO462" i="1" s="1"/>
  <c r="CJ462" i="1"/>
  <c r="CI462" i="1"/>
  <c r="CH462" i="1"/>
  <c r="CG462" i="1"/>
  <c r="CF462" i="1"/>
  <c r="CE462" i="1"/>
  <c r="CD462" i="1"/>
  <c r="CC462" i="1"/>
  <c r="CB462" i="1"/>
  <c r="CA462" i="1"/>
  <c r="BZ462" i="1"/>
  <c r="BY462" i="1"/>
  <c r="BX462" i="1"/>
  <c r="BW462" i="1"/>
  <c r="BV462" i="1"/>
  <c r="BU462" i="1"/>
  <c r="BT462" i="1"/>
  <c r="BS462" i="1"/>
  <c r="BR462" i="1"/>
  <c r="BP462" i="1"/>
  <c r="BQ462" i="1" s="1"/>
  <c r="BI462" i="1"/>
  <c r="BH462" i="1"/>
  <c r="BG462" i="1"/>
  <c r="BF462" i="1"/>
  <c r="BE462" i="1"/>
  <c r="BD462" i="1"/>
  <c r="BC462" i="1"/>
  <c r="BB462" i="1"/>
  <c r="BA462" i="1"/>
  <c r="J462" i="1"/>
  <c r="FU461" i="1"/>
  <c r="FS461" i="1"/>
  <c r="EX461" i="1"/>
  <c r="FG461" i="1" s="1"/>
  <c r="FO461" i="1" s="1" a="1"/>
  <c r="FO461" i="1" s="1"/>
  <c r="EW461" i="1"/>
  <c r="FF461" i="1" s="1"/>
  <c r="FP461" i="1" s="1" a="1"/>
  <c r="FP461" i="1" s="1"/>
  <c r="EV461" i="1"/>
  <c r="FE461" i="1" s="1"/>
  <c r="FN461" i="1" s="1" a="1"/>
  <c r="FN461" i="1" s="1"/>
  <c r="EU461" i="1"/>
  <c r="FD461" i="1" s="1"/>
  <c r="FM461" i="1" s="1" a="1"/>
  <c r="FM461" i="1" s="1"/>
  <c r="ET461" i="1"/>
  <c r="FC461" i="1" s="1"/>
  <c r="FL461" i="1" s="1" a="1"/>
  <c r="FL461" i="1" s="1"/>
  <c r="ES461" i="1"/>
  <c r="FB461" i="1" s="1"/>
  <c r="FK461" i="1" s="1" a="1"/>
  <c r="FK461" i="1" s="1"/>
  <c r="ER461" i="1"/>
  <c r="FA461" i="1" s="1"/>
  <c r="FJ461" i="1" s="1" a="1"/>
  <c r="FJ461" i="1" s="1"/>
  <c r="EQ461" i="1"/>
  <c r="EZ461" i="1" s="1"/>
  <c r="FI461" i="1" s="1" a="1"/>
  <c r="FI461" i="1" s="1"/>
  <c r="EP461" i="1"/>
  <c r="EY461" i="1" s="1"/>
  <c r="FH461" i="1" s="1" a="1"/>
  <c r="FH461" i="1" s="1"/>
  <c r="EO461" i="1"/>
  <c r="EN461" i="1"/>
  <c r="EM461" i="1"/>
  <c r="EL461" i="1"/>
  <c r="EK461" i="1"/>
  <c r="EJ461" i="1"/>
  <c r="EI461" i="1"/>
  <c r="BK461" i="1" s="1"/>
  <c r="EH461" i="1"/>
  <c r="GH461" i="1" s="1"/>
  <c r="EG461" i="1"/>
  <c r="GG461" i="1" s="1"/>
  <c r="EF461" i="1"/>
  <c r="GF461" i="1" s="1"/>
  <c r="EE461" i="1"/>
  <c r="ED461" i="1"/>
  <c r="EC461" i="1"/>
  <c r="EB461" i="1"/>
  <c r="EA461" i="1"/>
  <c r="GA461" i="1" s="1"/>
  <c r="DZ461" i="1"/>
  <c r="FZ461" i="1" s="1"/>
  <c r="DY461" i="1"/>
  <c r="DX461" i="1"/>
  <c r="DW461" i="1"/>
  <c r="DV461" i="1"/>
  <c r="DS461" i="1"/>
  <c r="DR461" i="1"/>
  <c r="DP461" i="1"/>
  <c r="DN461" i="1"/>
  <c r="DL461" i="1"/>
  <c r="DM461" i="1" s="1"/>
  <c r="DO461" i="1" s="1"/>
  <c r="CV461" i="1"/>
  <c r="CU461" i="1"/>
  <c r="CT461" i="1"/>
  <c r="CS461" i="1"/>
  <c r="CR461" i="1"/>
  <c r="CQ461" i="1"/>
  <c r="CJ461" i="1"/>
  <c r="CI461" i="1"/>
  <c r="CH461" i="1"/>
  <c r="CG461" i="1"/>
  <c r="CF461" i="1"/>
  <c r="CE461" i="1"/>
  <c r="CD461" i="1"/>
  <c r="CC461" i="1"/>
  <c r="CB461" i="1"/>
  <c r="CA461" i="1"/>
  <c r="BZ461" i="1"/>
  <c r="BY461" i="1"/>
  <c r="BX461" i="1"/>
  <c r="BW461" i="1"/>
  <c r="BV461" i="1"/>
  <c r="BU461" i="1"/>
  <c r="BT461" i="1"/>
  <c r="BS461" i="1"/>
  <c r="BR461" i="1"/>
  <c r="BP461" i="1"/>
  <c r="BQ461" i="1" s="1"/>
  <c r="BL461" i="1"/>
  <c r="BM461" i="1" s="1"/>
  <c r="BI461" i="1"/>
  <c r="BH461" i="1"/>
  <c r="BG461" i="1"/>
  <c r="BF461" i="1"/>
  <c r="BE461" i="1"/>
  <c r="BD461" i="1"/>
  <c r="BC461" i="1"/>
  <c r="BB461" i="1"/>
  <c r="BA461" i="1"/>
  <c r="J461" i="1"/>
  <c r="FU460" i="1"/>
  <c r="FS460" i="1"/>
  <c r="EX460" i="1"/>
  <c r="FG460" i="1" s="1"/>
  <c r="FO460" i="1" s="1" a="1"/>
  <c r="FO460" i="1" s="1"/>
  <c r="EW460" i="1"/>
  <c r="FF460" i="1" s="1"/>
  <c r="FP460" i="1" s="1" a="1"/>
  <c r="FP460" i="1" s="1"/>
  <c r="EV460" i="1"/>
  <c r="FE460" i="1" s="1"/>
  <c r="FN460" i="1" s="1" a="1"/>
  <c r="FN460" i="1" s="1"/>
  <c r="EU460" i="1"/>
  <c r="FD460" i="1" s="1"/>
  <c r="FM460" i="1" s="1" a="1"/>
  <c r="FM460" i="1" s="1"/>
  <c r="ET460" i="1"/>
  <c r="FC460" i="1" s="1"/>
  <c r="FL460" i="1" s="1" a="1"/>
  <c r="FL460" i="1" s="1"/>
  <c r="ES460" i="1"/>
  <c r="ER460" i="1"/>
  <c r="FA460" i="1" s="1"/>
  <c r="FJ460" i="1" s="1" a="1"/>
  <c r="FJ460" i="1" s="1"/>
  <c r="EQ460" i="1"/>
  <c r="EZ460" i="1" s="1"/>
  <c r="FI460" i="1" s="1" a="1"/>
  <c r="FI460" i="1" s="1"/>
  <c r="EP460" i="1"/>
  <c r="EY460" i="1" s="1"/>
  <c r="FH460" i="1" s="1" a="1"/>
  <c r="FH460" i="1" s="1"/>
  <c r="EO460" i="1"/>
  <c r="EN460" i="1"/>
  <c r="EM460" i="1"/>
  <c r="EL460" i="1"/>
  <c r="EK460" i="1"/>
  <c r="EJ460" i="1"/>
  <c r="EI460" i="1"/>
  <c r="BK460" i="1" s="1"/>
  <c r="BL460" i="1" s="1"/>
  <c r="EH460" i="1"/>
  <c r="GH460" i="1" s="1"/>
  <c r="EG460" i="1"/>
  <c r="GG460" i="1" s="1"/>
  <c r="EF460" i="1"/>
  <c r="GF460" i="1" s="1"/>
  <c r="EE460" i="1"/>
  <c r="ED460" i="1"/>
  <c r="EC460" i="1"/>
  <c r="EB460" i="1"/>
  <c r="EA460" i="1"/>
  <c r="GA460" i="1" s="1"/>
  <c r="DZ460" i="1"/>
  <c r="FZ460" i="1" s="1"/>
  <c r="DY460" i="1"/>
  <c r="DX460" i="1"/>
  <c r="DW460" i="1"/>
  <c r="DV460" i="1"/>
  <c r="DS460" i="1"/>
  <c r="DR460" i="1"/>
  <c r="DP460" i="1"/>
  <c r="DN460" i="1"/>
  <c r="DL460" i="1" s="1"/>
  <c r="DM460" i="1" s="1"/>
  <c r="DO460" i="1" s="1"/>
  <c r="CJ460" i="1"/>
  <c r="CI460" i="1"/>
  <c r="CH460" i="1"/>
  <c r="CG460" i="1"/>
  <c r="CF460" i="1"/>
  <c r="CE460" i="1"/>
  <c r="CD460" i="1"/>
  <c r="CC460" i="1"/>
  <c r="CB460" i="1"/>
  <c r="CA460" i="1"/>
  <c r="BZ460" i="1"/>
  <c r="BY460" i="1"/>
  <c r="BX460" i="1"/>
  <c r="BW460" i="1"/>
  <c r="BV460" i="1"/>
  <c r="BU460" i="1"/>
  <c r="BT460" i="1"/>
  <c r="BS460" i="1"/>
  <c r="BR460" i="1"/>
  <c r="BP460" i="1"/>
  <c r="BQ460" i="1" s="1"/>
  <c r="BI460" i="1"/>
  <c r="BH460" i="1"/>
  <c r="BG460" i="1"/>
  <c r="BF460" i="1"/>
  <c r="BE460" i="1"/>
  <c r="BD460" i="1"/>
  <c r="BC460" i="1"/>
  <c r="BB460" i="1"/>
  <c r="BA460" i="1"/>
  <c r="J460" i="1"/>
  <c r="FU459" i="1"/>
  <c r="FS459" i="1"/>
  <c r="EX459" i="1"/>
  <c r="FG459" i="1" s="1"/>
  <c r="FO459" i="1" s="1" a="1"/>
  <c r="FO459" i="1" s="1"/>
  <c r="EW459" i="1"/>
  <c r="FF459" i="1" s="1"/>
  <c r="FP459" i="1" s="1" a="1"/>
  <c r="FP459" i="1" s="1"/>
  <c r="EV459" i="1"/>
  <c r="FE459" i="1" s="1"/>
  <c r="FN459" i="1" s="1" a="1"/>
  <c r="FN459" i="1" s="1"/>
  <c r="EU459" i="1"/>
  <c r="FD459" i="1" s="1"/>
  <c r="FM459" i="1" s="1" a="1"/>
  <c r="FM459" i="1" s="1"/>
  <c r="ET459" i="1"/>
  <c r="ES459" i="1"/>
  <c r="FB459" i="1" s="1"/>
  <c r="FK459" i="1" s="1" a="1"/>
  <c r="FK459" i="1" s="1"/>
  <c r="ER459" i="1"/>
  <c r="FA459" i="1" s="1"/>
  <c r="FJ459" i="1" s="1" a="1"/>
  <c r="FJ459" i="1" s="1"/>
  <c r="EQ459" i="1"/>
  <c r="EZ459" i="1" s="1"/>
  <c r="FI459" i="1" s="1" a="1"/>
  <c r="FI459" i="1" s="1"/>
  <c r="EP459" i="1"/>
  <c r="EY459" i="1" s="1"/>
  <c r="FH459" i="1" s="1" a="1"/>
  <c r="FH459" i="1" s="1"/>
  <c r="EO459" i="1"/>
  <c r="EN459" i="1"/>
  <c r="EM459" i="1"/>
  <c r="EL459" i="1"/>
  <c r="EK459" i="1"/>
  <c r="EJ459" i="1"/>
  <c r="EI459" i="1"/>
  <c r="BK459" i="1" s="1"/>
  <c r="EH459" i="1"/>
  <c r="GH459" i="1" s="1"/>
  <c r="EG459" i="1"/>
  <c r="GG459" i="1" s="1"/>
  <c r="EF459" i="1"/>
  <c r="GF459" i="1" s="1"/>
  <c r="EE459" i="1"/>
  <c r="ED459" i="1"/>
  <c r="EC459" i="1"/>
  <c r="EB459" i="1"/>
  <c r="EA459" i="1"/>
  <c r="GA459" i="1" s="1"/>
  <c r="DZ459" i="1"/>
  <c r="FZ459" i="1" s="1"/>
  <c r="DY459" i="1"/>
  <c r="DX459" i="1"/>
  <c r="DW459" i="1"/>
  <c r="DV459" i="1"/>
  <c r="DS459" i="1"/>
  <c r="DR459" i="1"/>
  <c r="DP459" i="1"/>
  <c r="DN459" i="1"/>
  <c r="DL459" i="1" s="1"/>
  <c r="DM459" i="1" s="1"/>
  <c r="DO459" i="1" s="1"/>
  <c r="CJ459" i="1"/>
  <c r="CI459" i="1"/>
  <c r="CH459" i="1"/>
  <c r="CG459" i="1"/>
  <c r="CF459" i="1"/>
  <c r="CE459" i="1"/>
  <c r="CD459" i="1"/>
  <c r="CC459" i="1"/>
  <c r="CB459" i="1"/>
  <c r="CA459" i="1"/>
  <c r="BZ459" i="1"/>
  <c r="BY459" i="1"/>
  <c r="BX459" i="1"/>
  <c r="BW459" i="1"/>
  <c r="BV459" i="1"/>
  <c r="BU459" i="1"/>
  <c r="BT459" i="1"/>
  <c r="BS459" i="1"/>
  <c r="BR459" i="1"/>
  <c r="BP459" i="1"/>
  <c r="BQ459" i="1" s="1"/>
  <c r="BI459" i="1"/>
  <c r="BH459" i="1"/>
  <c r="BG459" i="1"/>
  <c r="BF459" i="1"/>
  <c r="BE459" i="1"/>
  <c r="BD459" i="1"/>
  <c r="BC459" i="1"/>
  <c r="BB459" i="1"/>
  <c r="BA459" i="1"/>
  <c r="J459" i="1"/>
  <c r="FU458" i="1"/>
  <c r="FS458" i="1"/>
  <c r="EX458" i="1"/>
  <c r="FG458" i="1" s="1"/>
  <c r="FO458" i="1" s="1" a="1"/>
  <c r="FO458" i="1" s="1"/>
  <c r="EW458" i="1"/>
  <c r="FF458" i="1" s="1"/>
  <c r="FP458" i="1" s="1" a="1"/>
  <c r="FP458" i="1" s="1"/>
  <c r="EV458" i="1"/>
  <c r="FE458" i="1" s="1"/>
  <c r="FN458" i="1" s="1" a="1"/>
  <c r="FN458" i="1" s="1"/>
  <c r="EU458" i="1"/>
  <c r="ET458" i="1"/>
  <c r="FC458" i="1" s="1"/>
  <c r="FL458" i="1" s="1" a="1"/>
  <c r="FL458" i="1" s="1"/>
  <c r="ES458" i="1"/>
  <c r="FB458" i="1" s="1"/>
  <c r="FK458" i="1" s="1" a="1"/>
  <c r="FK458" i="1" s="1"/>
  <c r="ER458" i="1"/>
  <c r="FA458" i="1" s="1"/>
  <c r="FJ458" i="1" s="1" a="1"/>
  <c r="FJ458" i="1" s="1"/>
  <c r="EQ458" i="1"/>
  <c r="EZ458" i="1" s="1"/>
  <c r="FI458" i="1" s="1" a="1"/>
  <c r="FI458" i="1" s="1"/>
  <c r="EP458" i="1"/>
  <c r="EY458" i="1" s="1"/>
  <c r="FH458" i="1" s="1" a="1"/>
  <c r="FH458" i="1" s="1"/>
  <c r="EO458" i="1"/>
  <c r="EN458" i="1"/>
  <c r="EM458" i="1"/>
  <c r="EL458" i="1"/>
  <c r="EK458" i="1"/>
  <c r="EJ458" i="1"/>
  <c r="EI458" i="1"/>
  <c r="BK458" i="1" s="1"/>
  <c r="EH458" i="1"/>
  <c r="GH458" i="1" s="1"/>
  <c r="EG458" i="1"/>
  <c r="GG458" i="1" s="1"/>
  <c r="EF458" i="1"/>
  <c r="GF458" i="1" s="1"/>
  <c r="EE458" i="1"/>
  <c r="ED458" i="1"/>
  <c r="EC458" i="1"/>
  <c r="EB458" i="1"/>
  <c r="EA458" i="1"/>
  <c r="GA458" i="1" s="1"/>
  <c r="DZ458" i="1"/>
  <c r="FZ458" i="1" s="1"/>
  <c r="DY458" i="1"/>
  <c r="DX458" i="1"/>
  <c r="DW458" i="1"/>
  <c r="DV458" i="1"/>
  <c r="DS458" i="1"/>
  <c r="DR458" i="1"/>
  <c r="DP458" i="1"/>
  <c r="DN458" i="1"/>
  <c r="DL458" i="1"/>
  <c r="DM458" i="1" s="1"/>
  <c r="DO458" i="1" s="1"/>
  <c r="CV458" i="1"/>
  <c r="CU458" i="1"/>
  <c r="CT458" i="1"/>
  <c r="CS458" i="1"/>
  <c r="CR458" i="1"/>
  <c r="CQ458" i="1"/>
  <c r="CJ458" i="1"/>
  <c r="CI458" i="1"/>
  <c r="CH458" i="1"/>
  <c r="CG458" i="1"/>
  <c r="CF458" i="1"/>
  <c r="CE458" i="1"/>
  <c r="CD458" i="1"/>
  <c r="CC458" i="1"/>
  <c r="CB458" i="1"/>
  <c r="CA458" i="1"/>
  <c r="BZ458" i="1"/>
  <c r="BY458" i="1"/>
  <c r="BX458" i="1"/>
  <c r="BW458" i="1"/>
  <c r="BV458" i="1"/>
  <c r="BU458" i="1"/>
  <c r="BT458" i="1"/>
  <c r="BS458" i="1"/>
  <c r="BR458" i="1"/>
  <c r="BP458" i="1"/>
  <c r="BQ458" i="1" s="1"/>
  <c r="BL458" i="1"/>
  <c r="BO458" i="1" s="1"/>
  <c r="BI458" i="1"/>
  <c r="BH458" i="1"/>
  <c r="BG458" i="1"/>
  <c r="BF458" i="1"/>
  <c r="BE458" i="1"/>
  <c r="BD458" i="1"/>
  <c r="BC458" i="1"/>
  <c r="BB458" i="1"/>
  <c r="BA458" i="1"/>
  <c r="J458" i="1"/>
  <c r="FU457" i="1"/>
  <c r="FS457" i="1"/>
  <c r="EX457" i="1"/>
  <c r="FG457" i="1" s="1"/>
  <c r="FO457" i="1" s="1" a="1"/>
  <c r="FO457" i="1" s="1"/>
  <c r="EW457" i="1"/>
  <c r="FF457" i="1" s="1"/>
  <c r="FP457" i="1" s="1" a="1"/>
  <c r="FP457" i="1" s="1"/>
  <c r="EV457" i="1"/>
  <c r="FE457" i="1" s="1"/>
  <c r="FN457" i="1" s="1" a="1"/>
  <c r="FN457" i="1" s="1"/>
  <c r="EU457" i="1"/>
  <c r="FD457" i="1" s="1"/>
  <c r="FM457" i="1" s="1" a="1"/>
  <c r="FM457" i="1" s="1"/>
  <c r="ET457" i="1"/>
  <c r="FC457" i="1" s="1"/>
  <c r="FL457" i="1" s="1" a="1"/>
  <c r="FL457" i="1" s="1"/>
  <c r="ES457" i="1"/>
  <c r="FB457" i="1" s="1"/>
  <c r="FK457" i="1" s="1" a="1"/>
  <c r="FK457" i="1" s="1"/>
  <c r="ER457" i="1"/>
  <c r="FA457" i="1" s="1"/>
  <c r="FJ457" i="1" s="1" a="1"/>
  <c r="FJ457" i="1" s="1"/>
  <c r="EQ457" i="1"/>
  <c r="EZ457" i="1" s="1"/>
  <c r="FI457" i="1" s="1" a="1"/>
  <c r="FI457" i="1" s="1"/>
  <c r="EP457" i="1"/>
  <c r="EY457" i="1" s="1"/>
  <c r="FH457" i="1" s="1" a="1"/>
  <c r="FH457" i="1" s="1"/>
  <c r="EO457" i="1"/>
  <c r="EN457" i="1"/>
  <c r="EM457" i="1"/>
  <c r="EL457" i="1"/>
  <c r="EK457" i="1"/>
  <c r="EJ457" i="1"/>
  <c r="EI457" i="1"/>
  <c r="BK457" i="1" s="1"/>
  <c r="BL457" i="1" s="1"/>
  <c r="EH457" i="1"/>
  <c r="GH457" i="1" s="1"/>
  <c r="EG457" i="1"/>
  <c r="GG457" i="1" s="1"/>
  <c r="EF457" i="1"/>
  <c r="GF457" i="1" s="1"/>
  <c r="EE457" i="1"/>
  <c r="ED457" i="1"/>
  <c r="EC457" i="1"/>
  <c r="EB457" i="1"/>
  <c r="EA457" i="1"/>
  <c r="GA457" i="1" s="1"/>
  <c r="DZ457" i="1"/>
  <c r="FZ457" i="1" s="1"/>
  <c r="DY457" i="1"/>
  <c r="DX457" i="1"/>
  <c r="DW457" i="1"/>
  <c r="DV457" i="1"/>
  <c r="DS457" i="1"/>
  <c r="DR457" i="1"/>
  <c r="DT457" i="1" s="1"/>
  <c r="DP457" i="1"/>
  <c r="DN457" i="1"/>
  <c r="DL457" i="1" s="1"/>
  <c r="DM457" i="1" s="1"/>
  <c r="DO457" i="1" s="1"/>
  <c r="CJ457" i="1"/>
  <c r="CI457" i="1"/>
  <c r="CH457" i="1"/>
  <c r="CG457" i="1"/>
  <c r="CF457" i="1"/>
  <c r="CE457" i="1"/>
  <c r="CD457" i="1"/>
  <c r="CC457" i="1"/>
  <c r="CB457" i="1"/>
  <c r="CA457" i="1"/>
  <c r="BZ457" i="1"/>
  <c r="BY457" i="1"/>
  <c r="BX457" i="1"/>
  <c r="BW457" i="1"/>
  <c r="BV457" i="1"/>
  <c r="BU457" i="1"/>
  <c r="BT457" i="1"/>
  <c r="BS457" i="1"/>
  <c r="BR457" i="1"/>
  <c r="BP457" i="1"/>
  <c r="BQ457" i="1" s="1"/>
  <c r="BI457" i="1"/>
  <c r="BH457" i="1"/>
  <c r="BG457" i="1"/>
  <c r="BF457" i="1"/>
  <c r="BE457" i="1"/>
  <c r="BD457" i="1"/>
  <c r="BC457" i="1"/>
  <c r="BB457" i="1"/>
  <c r="BA457" i="1"/>
  <c r="J457" i="1"/>
  <c r="FU456" i="1"/>
  <c r="FS456" i="1"/>
  <c r="EX456" i="1"/>
  <c r="FG456" i="1" s="1"/>
  <c r="FO456" i="1" s="1" a="1"/>
  <c r="FO456" i="1" s="1"/>
  <c r="EW456" i="1"/>
  <c r="FF456" i="1" s="1"/>
  <c r="FP456" i="1" s="1" a="1"/>
  <c r="FP456" i="1" s="1"/>
  <c r="EV456" i="1"/>
  <c r="FE456" i="1" s="1"/>
  <c r="FN456" i="1" s="1" a="1"/>
  <c r="FN456" i="1" s="1"/>
  <c r="EU456" i="1"/>
  <c r="FD456" i="1" s="1"/>
  <c r="FM456" i="1" s="1" a="1"/>
  <c r="FM456" i="1" s="1"/>
  <c r="ET456" i="1"/>
  <c r="FC456" i="1" s="1"/>
  <c r="FL456" i="1" s="1" a="1"/>
  <c r="FL456" i="1" s="1"/>
  <c r="ES456" i="1"/>
  <c r="ER456" i="1"/>
  <c r="FA456" i="1" s="1"/>
  <c r="FJ456" i="1" s="1" a="1"/>
  <c r="FJ456" i="1" s="1"/>
  <c r="EQ456" i="1"/>
  <c r="EZ456" i="1" s="1"/>
  <c r="FI456" i="1" s="1" a="1"/>
  <c r="FI456" i="1" s="1"/>
  <c r="EP456" i="1"/>
  <c r="EY456" i="1" s="1"/>
  <c r="FH456" i="1" s="1" a="1"/>
  <c r="FH456" i="1" s="1"/>
  <c r="EO456" i="1"/>
  <c r="EN456" i="1"/>
  <c r="EM456" i="1"/>
  <c r="EL456" i="1"/>
  <c r="EK456" i="1"/>
  <c r="EJ456" i="1"/>
  <c r="EI456" i="1"/>
  <c r="BK456" i="1" s="1"/>
  <c r="EH456" i="1"/>
  <c r="GH456" i="1" s="1"/>
  <c r="EG456" i="1"/>
  <c r="GG456" i="1" s="1"/>
  <c r="EF456" i="1"/>
  <c r="GF456" i="1" s="1"/>
  <c r="EE456" i="1"/>
  <c r="ED456" i="1"/>
  <c r="EC456" i="1"/>
  <c r="EB456" i="1"/>
  <c r="EA456" i="1"/>
  <c r="GA456" i="1" s="1"/>
  <c r="DZ456" i="1"/>
  <c r="FZ456" i="1" s="1"/>
  <c r="DY456" i="1"/>
  <c r="DX456" i="1"/>
  <c r="DW456" i="1"/>
  <c r="DV456" i="1"/>
  <c r="DS456" i="1"/>
  <c r="DR456" i="1"/>
  <c r="DT456" i="1" s="1"/>
  <c r="DP456" i="1"/>
  <c r="DN456" i="1"/>
  <c r="DL456" i="1" s="1"/>
  <c r="DM456" i="1" s="1"/>
  <c r="DO456" i="1" s="1"/>
  <c r="CJ456" i="1"/>
  <c r="CI456" i="1"/>
  <c r="CH456" i="1"/>
  <c r="CG456" i="1"/>
  <c r="CF456" i="1"/>
  <c r="CE456" i="1"/>
  <c r="CD456" i="1"/>
  <c r="CC456" i="1"/>
  <c r="CB456" i="1"/>
  <c r="CA456" i="1"/>
  <c r="BZ456" i="1"/>
  <c r="BY456" i="1"/>
  <c r="BX456" i="1"/>
  <c r="BW456" i="1"/>
  <c r="BV456" i="1"/>
  <c r="BU456" i="1"/>
  <c r="BT456" i="1"/>
  <c r="BS456" i="1"/>
  <c r="BR456" i="1"/>
  <c r="BP456" i="1"/>
  <c r="BQ456" i="1" s="1"/>
  <c r="BI456" i="1"/>
  <c r="BH456" i="1"/>
  <c r="BG456" i="1"/>
  <c r="BF456" i="1"/>
  <c r="BE456" i="1"/>
  <c r="BD456" i="1"/>
  <c r="BC456" i="1"/>
  <c r="BB456" i="1"/>
  <c r="BA456" i="1"/>
  <c r="J456" i="1"/>
  <c r="FU455" i="1"/>
  <c r="FS455" i="1"/>
  <c r="EX455" i="1"/>
  <c r="FG455" i="1" s="1"/>
  <c r="FO455" i="1" s="1" a="1"/>
  <c r="FO455" i="1" s="1"/>
  <c r="EW455" i="1"/>
  <c r="FF455" i="1" s="1"/>
  <c r="FP455" i="1" s="1" a="1"/>
  <c r="FP455" i="1" s="1"/>
  <c r="EV455" i="1"/>
  <c r="FE455" i="1" s="1"/>
  <c r="FN455" i="1" s="1" a="1"/>
  <c r="FN455" i="1" s="1"/>
  <c r="EU455" i="1"/>
  <c r="FD455" i="1" s="1"/>
  <c r="FM455" i="1" s="1" a="1"/>
  <c r="FM455" i="1" s="1"/>
  <c r="ET455" i="1"/>
  <c r="ES455" i="1"/>
  <c r="FB455" i="1" s="1"/>
  <c r="FK455" i="1" s="1" a="1"/>
  <c r="FK455" i="1" s="1"/>
  <c r="ER455" i="1"/>
  <c r="FA455" i="1" s="1"/>
  <c r="FJ455" i="1" s="1" a="1"/>
  <c r="FJ455" i="1" s="1"/>
  <c r="EQ455" i="1"/>
  <c r="EZ455" i="1" s="1"/>
  <c r="FI455" i="1" s="1" a="1"/>
  <c r="FI455" i="1" s="1"/>
  <c r="EP455" i="1"/>
  <c r="EY455" i="1" s="1"/>
  <c r="FH455" i="1" s="1" a="1"/>
  <c r="FH455" i="1" s="1"/>
  <c r="EO455" i="1"/>
  <c r="EN455" i="1"/>
  <c r="EM455" i="1"/>
  <c r="EL455" i="1"/>
  <c r="EK455" i="1"/>
  <c r="EJ455" i="1"/>
  <c r="EI455" i="1"/>
  <c r="BK455" i="1" s="1"/>
  <c r="EH455" i="1"/>
  <c r="GH455" i="1" s="1"/>
  <c r="EG455" i="1"/>
  <c r="GG455" i="1" s="1"/>
  <c r="EF455" i="1"/>
  <c r="GF455" i="1" s="1"/>
  <c r="EE455" i="1"/>
  <c r="ED455" i="1"/>
  <c r="EC455" i="1"/>
  <c r="EB455" i="1"/>
  <c r="EA455" i="1"/>
  <c r="GA455" i="1" s="1"/>
  <c r="DZ455" i="1"/>
  <c r="FZ455" i="1" s="1"/>
  <c r="DY455" i="1"/>
  <c r="DX455" i="1"/>
  <c r="DW455" i="1"/>
  <c r="DV455" i="1"/>
  <c r="DS455" i="1"/>
  <c r="DR455" i="1"/>
  <c r="DP455" i="1"/>
  <c r="DN455" i="1"/>
  <c r="DL455" i="1"/>
  <c r="DM455" i="1" s="1"/>
  <c r="DO455" i="1" s="1"/>
  <c r="CV455" i="1"/>
  <c r="CU455" i="1"/>
  <c r="CT455" i="1"/>
  <c r="CS455" i="1"/>
  <c r="CR455" i="1"/>
  <c r="CQ455" i="1"/>
  <c r="CJ455" i="1"/>
  <c r="CI455" i="1"/>
  <c r="CH455" i="1"/>
  <c r="CG455" i="1"/>
  <c r="CF455" i="1"/>
  <c r="CE455" i="1"/>
  <c r="CD455" i="1"/>
  <c r="CC455" i="1"/>
  <c r="CB455" i="1"/>
  <c r="CA455" i="1"/>
  <c r="BZ455" i="1"/>
  <c r="BY455" i="1"/>
  <c r="BX455" i="1"/>
  <c r="BW455" i="1"/>
  <c r="BV455" i="1"/>
  <c r="BU455" i="1"/>
  <c r="BT455" i="1"/>
  <c r="BS455" i="1"/>
  <c r="BR455" i="1"/>
  <c r="BP455" i="1"/>
  <c r="BQ455" i="1" s="1"/>
  <c r="BL455" i="1"/>
  <c r="BI455" i="1"/>
  <c r="BH455" i="1"/>
  <c r="BG455" i="1"/>
  <c r="BF455" i="1"/>
  <c r="BE455" i="1"/>
  <c r="BD455" i="1"/>
  <c r="BC455" i="1"/>
  <c r="BB455" i="1"/>
  <c r="BA455" i="1"/>
  <c r="J455" i="1"/>
  <c r="FU454" i="1"/>
  <c r="FS454" i="1"/>
  <c r="EX454" i="1"/>
  <c r="FG454" i="1" s="1"/>
  <c r="FO454" i="1" s="1" a="1"/>
  <c r="FO454" i="1" s="1"/>
  <c r="EW454" i="1"/>
  <c r="FF454" i="1" s="1"/>
  <c r="FP454" i="1" s="1" a="1"/>
  <c r="FP454" i="1" s="1"/>
  <c r="EV454" i="1"/>
  <c r="FE454" i="1" s="1"/>
  <c r="FN454" i="1" s="1" a="1"/>
  <c r="FN454" i="1" s="1"/>
  <c r="EU454" i="1"/>
  <c r="ET454" i="1"/>
  <c r="FC454" i="1" s="1"/>
  <c r="FL454" i="1" s="1" a="1"/>
  <c r="FL454" i="1" s="1"/>
  <c r="ES454" i="1"/>
  <c r="FB454" i="1" s="1"/>
  <c r="FK454" i="1" s="1" a="1"/>
  <c r="FK454" i="1" s="1"/>
  <c r="ER454" i="1"/>
  <c r="FA454" i="1" s="1"/>
  <c r="FJ454" i="1" s="1" a="1"/>
  <c r="FJ454" i="1" s="1"/>
  <c r="EQ454" i="1"/>
  <c r="EZ454" i="1" s="1"/>
  <c r="FI454" i="1" s="1" a="1"/>
  <c r="FI454" i="1" s="1"/>
  <c r="EP454" i="1"/>
  <c r="EY454" i="1" s="1"/>
  <c r="FH454" i="1" s="1" a="1"/>
  <c r="FH454" i="1" s="1"/>
  <c r="EO454" i="1"/>
  <c r="EN454" i="1"/>
  <c r="EM454" i="1"/>
  <c r="EL454" i="1"/>
  <c r="EK454" i="1"/>
  <c r="EJ454" i="1"/>
  <c r="EI454" i="1"/>
  <c r="BK454" i="1" s="1"/>
  <c r="BL454" i="1" s="1"/>
  <c r="EH454" i="1"/>
  <c r="GH454" i="1" s="1"/>
  <c r="EG454" i="1"/>
  <c r="GG454" i="1" s="1"/>
  <c r="EF454" i="1"/>
  <c r="GF454" i="1" s="1"/>
  <c r="EE454" i="1"/>
  <c r="ED454" i="1"/>
  <c r="EC454" i="1"/>
  <c r="EB454" i="1"/>
  <c r="EA454" i="1"/>
  <c r="GA454" i="1" s="1"/>
  <c r="DZ454" i="1"/>
  <c r="FZ454" i="1" s="1"/>
  <c r="DY454" i="1"/>
  <c r="DX454" i="1"/>
  <c r="DW454" i="1"/>
  <c r="DV454" i="1"/>
  <c r="DS454" i="1"/>
  <c r="DR454" i="1"/>
  <c r="DP454" i="1"/>
  <c r="DN454" i="1"/>
  <c r="DL454" i="1" s="1"/>
  <c r="DM454" i="1" s="1"/>
  <c r="DO454" i="1" s="1"/>
  <c r="CJ454" i="1"/>
  <c r="CI454" i="1"/>
  <c r="CH454" i="1"/>
  <c r="CG454" i="1"/>
  <c r="CF454" i="1"/>
  <c r="CE454" i="1"/>
  <c r="CD454" i="1"/>
  <c r="CC454" i="1"/>
  <c r="CB454" i="1"/>
  <c r="CA454" i="1"/>
  <c r="BZ454" i="1"/>
  <c r="BY454" i="1"/>
  <c r="BX454" i="1"/>
  <c r="BW454" i="1"/>
  <c r="BV454" i="1"/>
  <c r="BU454" i="1"/>
  <c r="BT454" i="1"/>
  <c r="BS454" i="1"/>
  <c r="BR454" i="1"/>
  <c r="BP454" i="1"/>
  <c r="BQ454" i="1" s="1"/>
  <c r="BI454" i="1"/>
  <c r="BH454" i="1"/>
  <c r="BG454" i="1"/>
  <c r="BF454" i="1"/>
  <c r="BE454" i="1"/>
  <c r="BD454" i="1"/>
  <c r="BC454" i="1"/>
  <c r="BB454" i="1"/>
  <c r="BA454" i="1"/>
  <c r="J454" i="1"/>
  <c r="FU453" i="1"/>
  <c r="FS453" i="1"/>
  <c r="EX453" i="1"/>
  <c r="FG453" i="1" s="1"/>
  <c r="FO453" i="1" s="1" a="1"/>
  <c r="FO453" i="1" s="1"/>
  <c r="EW453" i="1"/>
  <c r="FF453" i="1" s="1"/>
  <c r="FP453" i="1" s="1" a="1"/>
  <c r="FP453" i="1" s="1"/>
  <c r="EV453" i="1"/>
  <c r="FE453" i="1" s="1"/>
  <c r="FN453" i="1" s="1" a="1"/>
  <c r="FN453" i="1" s="1"/>
  <c r="EU453" i="1"/>
  <c r="FD453" i="1" s="1"/>
  <c r="FM453" i="1" s="1" a="1"/>
  <c r="FM453" i="1" s="1"/>
  <c r="ET453" i="1"/>
  <c r="FC453" i="1" s="1"/>
  <c r="FL453" i="1" s="1" a="1"/>
  <c r="FL453" i="1" s="1"/>
  <c r="ES453" i="1"/>
  <c r="FB453" i="1" s="1"/>
  <c r="FK453" i="1" s="1" a="1"/>
  <c r="FK453" i="1" s="1"/>
  <c r="ER453" i="1"/>
  <c r="FA453" i="1" s="1"/>
  <c r="FJ453" i="1" s="1" a="1"/>
  <c r="FJ453" i="1" s="1"/>
  <c r="EQ453" i="1"/>
  <c r="EZ453" i="1" s="1"/>
  <c r="FI453" i="1" s="1" a="1"/>
  <c r="FI453" i="1" s="1"/>
  <c r="EP453" i="1"/>
  <c r="EY453" i="1" s="1"/>
  <c r="FH453" i="1" s="1" a="1"/>
  <c r="FH453" i="1" s="1"/>
  <c r="EO453" i="1"/>
  <c r="EN453" i="1"/>
  <c r="EM453" i="1"/>
  <c r="EL453" i="1"/>
  <c r="EK453" i="1"/>
  <c r="EJ453" i="1"/>
  <c r="EI453" i="1"/>
  <c r="BK453" i="1" s="1"/>
  <c r="BL453" i="1" s="1"/>
  <c r="BO453" i="1" s="1"/>
  <c r="EH453" i="1"/>
  <c r="GH453" i="1" s="1"/>
  <c r="EG453" i="1"/>
  <c r="GG453" i="1" s="1"/>
  <c r="EF453" i="1"/>
  <c r="GF453" i="1" s="1"/>
  <c r="EE453" i="1"/>
  <c r="ED453" i="1"/>
  <c r="EC453" i="1"/>
  <c r="EB453" i="1"/>
  <c r="EA453" i="1"/>
  <c r="GA453" i="1" s="1"/>
  <c r="DZ453" i="1"/>
  <c r="FZ453" i="1" s="1"/>
  <c r="DY453" i="1"/>
  <c r="DX453" i="1"/>
  <c r="DW453" i="1"/>
  <c r="DV453" i="1"/>
  <c r="DS453" i="1"/>
  <c r="DR453" i="1"/>
  <c r="DT453" i="1" s="1"/>
  <c r="DP453" i="1"/>
  <c r="DN453" i="1"/>
  <c r="DL453" i="1" s="1"/>
  <c r="DM453" i="1" s="1"/>
  <c r="DO453" i="1" s="1"/>
  <c r="CJ453" i="1"/>
  <c r="CI453" i="1"/>
  <c r="CH453" i="1"/>
  <c r="CG453" i="1"/>
  <c r="CF453" i="1"/>
  <c r="CE453" i="1"/>
  <c r="CD453" i="1"/>
  <c r="CC453" i="1"/>
  <c r="CB453" i="1"/>
  <c r="CA453" i="1"/>
  <c r="BZ453" i="1"/>
  <c r="BY453" i="1"/>
  <c r="BX453" i="1"/>
  <c r="BW453" i="1"/>
  <c r="BV453" i="1"/>
  <c r="BU453" i="1"/>
  <c r="BT453" i="1"/>
  <c r="BS453" i="1"/>
  <c r="BR453" i="1"/>
  <c r="BP453" i="1"/>
  <c r="BQ453" i="1" s="1"/>
  <c r="BI453" i="1"/>
  <c r="BH453" i="1"/>
  <c r="BG453" i="1"/>
  <c r="BF453" i="1"/>
  <c r="BE453" i="1"/>
  <c r="BD453" i="1"/>
  <c r="BC453" i="1"/>
  <c r="BB453" i="1"/>
  <c r="BA453" i="1"/>
  <c r="J453" i="1"/>
  <c r="FU452" i="1"/>
  <c r="FS452" i="1"/>
  <c r="EX452" i="1"/>
  <c r="FG452" i="1" s="1"/>
  <c r="FO452" i="1" s="1" a="1"/>
  <c r="FO452" i="1" s="1"/>
  <c r="EW452" i="1"/>
  <c r="FF452" i="1" s="1"/>
  <c r="FP452" i="1" s="1" a="1"/>
  <c r="FP452" i="1" s="1"/>
  <c r="EV452" i="1"/>
  <c r="FE452" i="1" s="1"/>
  <c r="FN452" i="1" s="1" a="1"/>
  <c r="FN452" i="1" s="1"/>
  <c r="EU452" i="1"/>
  <c r="FD452" i="1" s="1"/>
  <c r="FM452" i="1" s="1" a="1"/>
  <c r="FM452" i="1" s="1"/>
  <c r="ET452" i="1"/>
  <c r="FC452" i="1" s="1"/>
  <c r="FL452" i="1" s="1" a="1"/>
  <c r="FL452" i="1" s="1"/>
  <c r="ES452" i="1"/>
  <c r="FB452" i="1" s="1"/>
  <c r="FK452" i="1" s="1" a="1"/>
  <c r="FK452" i="1" s="1"/>
  <c r="ER452" i="1"/>
  <c r="FA452" i="1" s="1"/>
  <c r="FJ452" i="1" s="1" a="1"/>
  <c r="FJ452" i="1" s="1"/>
  <c r="EQ452" i="1"/>
  <c r="EZ452" i="1" s="1"/>
  <c r="FI452" i="1" s="1" a="1"/>
  <c r="FI452" i="1" s="1"/>
  <c r="EP452" i="1"/>
  <c r="EY452" i="1" s="1"/>
  <c r="FH452" i="1" s="1" a="1"/>
  <c r="FH452" i="1" s="1"/>
  <c r="EO452" i="1"/>
  <c r="EN452" i="1"/>
  <c r="EM452" i="1"/>
  <c r="EL452" i="1"/>
  <c r="EK452" i="1"/>
  <c r="EJ452" i="1"/>
  <c r="EI452" i="1"/>
  <c r="BK452" i="1" s="1"/>
  <c r="EH452" i="1"/>
  <c r="GH452" i="1" s="1"/>
  <c r="EG452" i="1"/>
  <c r="GG452" i="1" s="1"/>
  <c r="EF452" i="1"/>
  <c r="GF452" i="1" s="1"/>
  <c r="EE452" i="1"/>
  <c r="ED452" i="1"/>
  <c r="EC452" i="1"/>
  <c r="EB452" i="1"/>
  <c r="EA452" i="1"/>
  <c r="GA452" i="1" s="1"/>
  <c r="DZ452" i="1"/>
  <c r="FZ452" i="1" s="1"/>
  <c r="DY452" i="1"/>
  <c r="DX452" i="1"/>
  <c r="DW452" i="1"/>
  <c r="DV452" i="1"/>
  <c r="DS452" i="1"/>
  <c r="DR452" i="1"/>
  <c r="DP452" i="1"/>
  <c r="DN452" i="1"/>
  <c r="DL452" i="1" s="1"/>
  <c r="DM452" i="1" s="1"/>
  <c r="DO452" i="1" s="1"/>
  <c r="CJ452" i="1"/>
  <c r="CI452" i="1"/>
  <c r="CH452" i="1"/>
  <c r="CG452" i="1"/>
  <c r="CF452" i="1"/>
  <c r="CE452" i="1"/>
  <c r="CD452" i="1"/>
  <c r="CC452" i="1"/>
  <c r="CB452" i="1"/>
  <c r="CA452" i="1"/>
  <c r="BZ452" i="1"/>
  <c r="BY452" i="1"/>
  <c r="BX452" i="1"/>
  <c r="BW452" i="1"/>
  <c r="BV452" i="1"/>
  <c r="BU452" i="1"/>
  <c r="BT452" i="1"/>
  <c r="BS452" i="1"/>
  <c r="BR452" i="1"/>
  <c r="BP452" i="1"/>
  <c r="BQ452" i="1" s="1"/>
  <c r="BI452" i="1"/>
  <c r="BH452" i="1"/>
  <c r="BG452" i="1"/>
  <c r="BF452" i="1"/>
  <c r="BE452" i="1"/>
  <c r="BD452" i="1"/>
  <c r="BC452" i="1"/>
  <c r="BB452" i="1"/>
  <c r="BA452" i="1"/>
  <c r="J452" i="1"/>
  <c r="FU451" i="1"/>
  <c r="FS451" i="1"/>
  <c r="EX451" i="1"/>
  <c r="FG451" i="1" s="1"/>
  <c r="FO451" i="1" s="1" a="1"/>
  <c r="FO451" i="1" s="1"/>
  <c r="EW451" i="1"/>
  <c r="FF451" i="1" s="1"/>
  <c r="FP451" i="1" s="1" a="1"/>
  <c r="FP451" i="1" s="1"/>
  <c r="EV451" i="1"/>
  <c r="FE451" i="1" s="1"/>
  <c r="FN451" i="1" s="1" a="1"/>
  <c r="FN451" i="1" s="1"/>
  <c r="EU451" i="1"/>
  <c r="FD451" i="1" s="1"/>
  <c r="FM451" i="1" s="1" a="1"/>
  <c r="FM451" i="1" s="1"/>
  <c r="ET451" i="1"/>
  <c r="FC451" i="1" s="1"/>
  <c r="FL451" i="1" s="1" a="1"/>
  <c r="FL451" i="1" s="1"/>
  <c r="ES451" i="1"/>
  <c r="FB451" i="1" s="1"/>
  <c r="FK451" i="1" s="1" a="1"/>
  <c r="FK451" i="1" s="1"/>
  <c r="ER451" i="1"/>
  <c r="FA451" i="1" s="1"/>
  <c r="FJ451" i="1" s="1" a="1"/>
  <c r="FJ451" i="1" s="1"/>
  <c r="EQ451" i="1"/>
  <c r="EZ451" i="1" s="1"/>
  <c r="FI451" i="1" s="1" a="1"/>
  <c r="FI451" i="1" s="1"/>
  <c r="EP451" i="1"/>
  <c r="EY451" i="1" s="1"/>
  <c r="FH451" i="1" s="1" a="1"/>
  <c r="FH451" i="1" s="1"/>
  <c r="EO451" i="1"/>
  <c r="EN451" i="1"/>
  <c r="EM451" i="1"/>
  <c r="EL451" i="1"/>
  <c r="EK451" i="1"/>
  <c r="EJ451" i="1"/>
  <c r="EI451" i="1"/>
  <c r="BK451" i="1" s="1"/>
  <c r="EH451" i="1"/>
  <c r="GH451" i="1" s="1"/>
  <c r="EG451" i="1"/>
  <c r="GG451" i="1" s="1"/>
  <c r="EF451" i="1"/>
  <c r="GF451" i="1" s="1"/>
  <c r="EE451" i="1"/>
  <c r="ED451" i="1"/>
  <c r="EC451" i="1"/>
  <c r="EB451" i="1"/>
  <c r="EA451" i="1"/>
  <c r="GA451" i="1" s="1"/>
  <c r="DZ451" i="1"/>
  <c r="FZ451" i="1" s="1"/>
  <c r="DY451" i="1"/>
  <c r="DX451" i="1"/>
  <c r="DW451" i="1"/>
  <c r="DV451" i="1"/>
  <c r="DS451" i="1"/>
  <c r="DR451" i="1"/>
  <c r="DP451" i="1"/>
  <c r="DN451" i="1"/>
  <c r="DL451" i="1" s="1"/>
  <c r="DM451" i="1" s="1"/>
  <c r="DO451" i="1" s="1"/>
  <c r="CJ451" i="1"/>
  <c r="CI451" i="1"/>
  <c r="CH451" i="1"/>
  <c r="CG451" i="1"/>
  <c r="CF451" i="1"/>
  <c r="CE451" i="1"/>
  <c r="CD451" i="1"/>
  <c r="CC451" i="1"/>
  <c r="CB451" i="1"/>
  <c r="CA451" i="1"/>
  <c r="BZ451" i="1"/>
  <c r="BY451" i="1"/>
  <c r="BX451" i="1"/>
  <c r="BW451" i="1"/>
  <c r="BV451" i="1"/>
  <c r="BU451" i="1"/>
  <c r="BT451" i="1"/>
  <c r="BS451" i="1"/>
  <c r="BR451" i="1"/>
  <c r="BP451" i="1"/>
  <c r="BQ451" i="1" s="1"/>
  <c r="BI451" i="1"/>
  <c r="BH451" i="1"/>
  <c r="BG451" i="1"/>
  <c r="BF451" i="1"/>
  <c r="BE451" i="1"/>
  <c r="BD451" i="1"/>
  <c r="BC451" i="1"/>
  <c r="BB451" i="1"/>
  <c r="BA451" i="1"/>
  <c r="J451" i="1"/>
  <c r="FU450" i="1"/>
  <c r="FS450" i="1"/>
  <c r="EX450" i="1"/>
  <c r="FG450" i="1" s="1"/>
  <c r="FO450" i="1" s="1" a="1"/>
  <c r="FO450" i="1" s="1"/>
  <c r="EW450" i="1"/>
  <c r="FF450" i="1" s="1"/>
  <c r="FP450" i="1" s="1" a="1"/>
  <c r="FP450" i="1" s="1"/>
  <c r="EV450" i="1"/>
  <c r="FE450" i="1" s="1"/>
  <c r="FN450" i="1" s="1" a="1"/>
  <c r="FN450" i="1" s="1"/>
  <c r="EU450" i="1"/>
  <c r="ET450" i="1"/>
  <c r="FC450" i="1" s="1"/>
  <c r="FL450" i="1" s="1" a="1"/>
  <c r="FL450" i="1" s="1"/>
  <c r="ES450" i="1"/>
  <c r="FB450" i="1" s="1"/>
  <c r="FK450" i="1" s="1" a="1"/>
  <c r="FK450" i="1" s="1"/>
  <c r="ER450" i="1"/>
  <c r="FA450" i="1" s="1"/>
  <c r="FJ450" i="1" s="1" a="1"/>
  <c r="FJ450" i="1" s="1"/>
  <c r="EQ450" i="1"/>
  <c r="EZ450" i="1" s="1"/>
  <c r="FI450" i="1" s="1" a="1"/>
  <c r="FI450" i="1" s="1"/>
  <c r="EP450" i="1"/>
  <c r="EY450" i="1" s="1"/>
  <c r="FH450" i="1" s="1" a="1"/>
  <c r="FH450" i="1" s="1"/>
  <c r="EO450" i="1"/>
  <c r="EN450" i="1"/>
  <c r="EM450" i="1"/>
  <c r="EL450" i="1"/>
  <c r="EK450" i="1"/>
  <c r="EJ450" i="1"/>
  <c r="EI450" i="1"/>
  <c r="BK450" i="1" s="1"/>
  <c r="BL450" i="1" s="1"/>
  <c r="EH450" i="1"/>
  <c r="GH450" i="1" s="1"/>
  <c r="EG450" i="1"/>
  <c r="GG450" i="1" s="1"/>
  <c r="EF450" i="1"/>
  <c r="GF450" i="1" s="1"/>
  <c r="EE450" i="1"/>
  <c r="ED450" i="1"/>
  <c r="EC450" i="1"/>
  <c r="EB450" i="1"/>
  <c r="EA450" i="1"/>
  <c r="GA450" i="1" s="1"/>
  <c r="DZ450" i="1"/>
  <c r="FZ450" i="1" s="1"/>
  <c r="DY450" i="1"/>
  <c r="DX450" i="1"/>
  <c r="DW450" i="1"/>
  <c r="DV450" i="1"/>
  <c r="DS450" i="1"/>
  <c r="DR450" i="1"/>
  <c r="DP450" i="1"/>
  <c r="DN450" i="1"/>
  <c r="DL450" i="1" s="1"/>
  <c r="DM450" i="1" s="1"/>
  <c r="DO450" i="1" s="1"/>
  <c r="CJ450" i="1"/>
  <c r="CI450" i="1"/>
  <c r="CH450" i="1"/>
  <c r="CG450" i="1"/>
  <c r="CF450" i="1"/>
  <c r="CE450" i="1"/>
  <c r="CD450" i="1"/>
  <c r="CC450" i="1"/>
  <c r="CB450" i="1"/>
  <c r="CA450" i="1"/>
  <c r="BZ450" i="1"/>
  <c r="BY450" i="1"/>
  <c r="BX450" i="1"/>
  <c r="BW450" i="1"/>
  <c r="BV450" i="1"/>
  <c r="BU450" i="1"/>
  <c r="BT450" i="1"/>
  <c r="BS450" i="1"/>
  <c r="BR450" i="1"/>
  <c r="BP450" i="1"/>
  <c r="BQ450" i="1" s="1"/>
  <c r="BI450" i="1"/>
  <c r="BH450" i="1"/>
  <c r="BG450" i="1"/>
  <c r="BF450" i="1"/>
  <c r="BE450" i="1"/>
  <c r="BD450" i="1"/>
  <c r="BC450" i="1"/>
  <c r="BB450" i="1"/>
  <c r="BA450" i="1"/>
  <c r="J450" i="1"/>
  <c r="FU449" i="1"/>
  <c r="FS449" i="1"/>
  <c r="EX449" i="1"/>
  <c r="FG449" i="1" s="1"/>
  <c r="FO449" i="1" s="1" a="1"/>
  <c r="FO449" i="1" s="1"/>
  <c r="EW449" i="1"/>
  <c r="FF449" i="1" s="1"/>
  <c r="FP449" i="1" s="1" a="1"/>
  <c r="FP449" i="1" s="1"/>
  <c r="EV449" i="1"/>
  <c r="FE449" i="1" s="1"/>
  <c r="FN449" i="1" s="1" a="1"/>
  <c r="FN449" i="1" s="1"/>
  <c r="EU449" i="1"/>
  <c r="FD449" i="1" s="1"/>
  <c r="FM449" i="1" s="1" a="1"/>
  <c r="FM449" i="1" s="1"/>
  <c r="ET449" i="1"/>
  <c r="FC449" i="1" s="1"/>
  <c r="FL449" i="1" s="1" a="1"/>
  <c r="FL449" i="1" s="1"/>
  <c r="ES449" i="1"/>
  <c r="FB449" i="1" s="1"/>
  <c r="FK449" i="1" s="1" a="1"/>
  <c r="FK449" i="1" s="1"/>
  <c r="ER449" i="1"/>
  <c r="FA449" i="1" s="1"/>
  <c r="FJ449" i="1" s="1" a="1"/>
  <c r="FJ449" i="1" s="1"/>
  <c r="EQ449" i="1"/>
  <c r="EZ449" i="1" s="1"/>
  <c r="FI449" i="1" s="1" a="1"/>
  <c r="FI449" i="1" s="1"/>
  <c r="EP449" i="1"/>
  <c r="EY449" i="1" s="1"/>
  <c r="FH449" i="1" s="1" a="1"/>
  <c r="FH449" i="1" s="1"/>
  <c r="EO449" i="1"/>
  <c r="EN449" i="1"/>
  <c r="EM449" i="1"/>
  <c r="EL449" i="1"/>
  <c r="EK449" i="1"/>
  <c r="EJ449" i="1"/>
  <c r="EI449" i="1"/>
  <c r="BK449" i="1" s="1"/>
  <c r="BL449" i="1" s="1"/>
  <c r="BO449" i="1" s="1"/>
  <c r="EH449" i="1"/>
  <c r="GH449" i="1" s="1"/>
  <c r="EG449" i="1"/>
  <c r="GG449" i="1" s="1"/>
  <c r="EF449" i="1"/>
  <c r="GF449" i="1" s="1"/>
  <c r="EE449" i="1"/>
  <c r="ED449" i="1"/>
  <c r="EC449" i="1"/>
  <c r="EB449" i="1"/>
  <c r="EA449" i="1"/>
  <c r="GA449" i="1" s="1"/>
  <c r="DZ449" i="1"/>
  <c r="FZ449" i="1" s="1"/>
  <c r="DY449" i="1"/>
  <c r="DX449" i="1"/>
  <c r="DW449" i="1"/>
  <c r="DV449" i="1"/>
  <c r="DS449" i="1"/>
  <c r="DR449" i="1"/>
  <c r="DP449" i="1"/>
  <c r="DN449" i="1"/>
  <c r="DL449" i="1" s="1"/>
  <c r="DM449" i="1" s="1"/>
  <c r="DO449" i="1" s="1"/>
  <c r="CJ449" i="1"/>
  <c r="CI449" i="1"/>
  <c r="CH449" i="1"/>
  <c r="CG449" i="1"/>
  <c r="CF449" i="1"/>
  <c r="CE449" i="1"/>
  <c r="CD449" i="1"/>
  <c r="CC449" i="1"/>
  <c r="CB449" i="1"/>
  <c r="CA449" i="1"/>
  <c r="BZ449" i="1"/>
  <c r="BY449" i="1"/>
  <c r="BX449" i="1"/>
  <c r="BW449" i="1"/>
  <c r="BV449" i="1"/>
  <c r="BU449" i="1"/>
  <c r="BT449" i="1"/>
  <c r="BS449" i="1"/>
  <c r="BR449" i="1"/>
  <c r="BP449" i="1"/>
  <c r="BQ449" i="1" s="1"/>
  <c r="BI449" i="1"/>
  <c r="BH449" i="1"/>
  <c r="BG449" i="1"/>
  <c r="BF449" i="1"/>
  <c r="BE449" i="1"/>
  <c r="BD449" i="1"/>
  <c r="BC449" i="1"/>
  <c r="BB449" i="1"/>
  <c r="BA449" i="1"/>
  <c r="J449" i="1"/>
  <c r="FU448" i="1"/>
  <c r="FS448" i="1"/>
  <c r="EX448" i="1"/>
  <c r="FG448" i="1" s="1"/>
  <c r="FO448" i="1" s="1" a="1"/>
  <c r="FO448" i="1" s="1"/>
  <c r="EW448" i="1"/>
  <c r="FF448" i="1" s="1"/>
  <c r="FP448" i="1" s="1" a="1"/>
  <c r="FP448" i="1" s="1"/>
  <c r="EV448" i="1"/>
  <c r="FE448" i="1" s="1"/>
  <c r="FN448" i="1" s="1" a="1"/>
  <c r="FN448" i="1" s="1"/>
  <c r="EU448" i="1"/>
  <c r="FD448" i="1" s="1"/>
  <c r="FM448" i="1" s="1" a="1"/>
  <c r="FM448" i="1" s="1"/>
  <c r="ET448" i="1"/>
  <c r="FC448" i="1" s="1"/>
  <c r="FL448" i="1" s="1" a="1"/>
  <c r="FL448" i="1" s="1"/>
  <c r="ES448" i="1"/>
  <c r="ER448" i="1"/>
  <c r="FA448" i="1" s="1"/>
  <c r="FJ448" i="1" s="1" a="1"/>
  <c r="FJ448" i="1" s="1"/>
  <c r="EQ448" i="1"/>
  <c r="EZ448" i="1" s="1"/>
  <c r="FI448" i="1" s="1" a="1"/>
  <c r="FI448" i="1" s="1"/>
  <c r="EP448" i="1"/>
  <c r="EY448" i="1" s="1"/>
  <c r="FH448" i="1" s="1" a="1"/>
  <c r="FH448" i="1" s="1"/>
  <c r="EO448" i="1"/>
  <c r="EN448" i="1"/>
  <c r="EM448" i="1"/>
  <c r="EL448" i="1"/>
  <c r="EK448" i="1"/>
  <c r="EJ448" i="1"/>
  <c r="EI448" i="1"/>
  <c r="BK448" i="1" s="1"/>
  <c r="EH448" i="1"/>
  <c r="GH448" i="1" s="1"/>
  <c r="EG448" i="1"/>
  <c r="GG448" i="1" s="1"/>
  <c r="EF448" i="1"/>
  <c r="GF448" i="1" s="1"/>
  <c r="EE448" i="1"/>
  <c r="ED448" i="1"/>
  <c r="EC448" i="1"/>
  <c r="EB448" i="1"/>
  <c r="EA448" i="1"/>
  <c r="GA448" i="1" s="1"/>
  <c r="DZ448" i="1"/>
  <c r="FZ448" i="1" s="1"/>
  <c r="DY448" i="1"/>
  <c r="DX448" i="1"/>
  <c r="DW448" i="1"/>
  <c r="DV448" i="1"/>
  <c r="DS448" i="1"/>
  <c r="DR448" i="1"/>
  <c r="DT448" i="1" s="1"/>
  <c r="DP448" i="1"/>
  <c r="DN448" i="1"/>
  <c r="DL448" i="1" s="1"/>
  <c r="DM448" i="1" s="1"/>
  <c r="DO448" i="1" s="1"/>
  <c r="CJ448" i="1"/>
  <c r="CI448" i="1"/>
  <c r="CH448" i="1"/>
  <c r="CG448" i="1"/>
  <c r="CF448" i="1"/>
  <c r="CE448" i="1"/>
  <c r="CD448" i="1"/>
  <c r="CC448" i="1"/>
  <c r="CB448" i="1"/>
  <c r="CA448" i="1"/>
  <c r="BZ448" i="1"/>
  <c r="BY448" i="1"/>
  <c r="BX448" i="1"/>
  <c r="BW448" i="1"/>
  <c r="BV448" i="1"/>
  <c r="BU448" i="1"/>
  <c r="BT448" i="1"/>
  <c r="BS448" i="1"/>
  <c r="BR448" i="1"/>
  <c r="BP448" i="1"/>
  <c r="BQ448" i="1" s="1"/>
  <c r="BI448" i="1"/>
  <c r="BH448" i="1"/>
  <c r="BG448" i="1"/>
  <c r="BF448" i="1"/>
  <c r="BE448" i="1"/>
  <c r="BD448" i="1"/>
  <c r="BC448" i="1"/>
  <c r="BB448" i="1"/>
  <c r="BA448" i="1"/>
  <c r="J448" i="1"/>
  <c r="FU447" i="1"/>
  <c r="FS447" i="1"/>
  <c r="EX447" i="1"/>
  <c r="FG447" i="1" s="1"/>
  <c r="FO447" i="1" s="1" a="1"/>
  <c r="FO447" i="1" s="1"/>
  <c r="EW447" i="1"/>
  <c r="FF447" i="1" s="1"/>
  <c r="FP447" i="1" s="1" a="1"/>
  <c r="FP447" i="1" s="1"/>
  <c r="EV447" i="1"/>
  <c r="FE447" i="1" s="1"/>
  <c r="FN447" i="1" s="1" a="1"/>
  <c r="FN447" i="1" s="1"/>
  <c r="EU447" i="1"/>
  <c r="FD447" i="1" s="1"/>
  <c r="FM447" i="1" s="1" a="1"/>
  <c r="FM447" i="1" s="1"/>
  <c r="ET447" i="1"/>
  <c r="ES447" i="1"/>
  <c r="FB447" i="1" s="1"/>
  <c r="FK447" i="1" s="1" a="1"/>
  <c r="FK447" i="1" s="1"/>
  <c r="ER447" i="1"/>
  <c r="EQ447" i="1"/>
  <c r="EZ447" i="1" s="1"/>
  <c r="FI447" i="1" s="1" a="1"/>
  <c r="FI447" i="1" s="1"/>
  <c r="EP447" i="1"/>
  <c r="EY447" i="1" s="1"/>
  <c r="FH447" i="1" s="1" a="1"/>
  <c r="FH447" i="1" s="1"/>
  <c r="EO447" i="1"/>
  <c r="EN447" i="1"/>
  <c r="EM447" i="1"/>
  <c r="EL447" i="1"/>
  <c r="EK447" i="1"/>
  <c r="EJ447" i="1"/>
  <c r="EI447" i="1"/>
  <c r="BK447" i="1" s="1"/>
  <c r="BL447" i="1" s="1"/>
  <c r="EH447" i="1"/>
  <c r="GH447" i="1" s="1"/>
  <c r="EG447" i="1"/>
  <c r="GG447" i="1" s="1"/>
  <c r="EF447" i="1"/>
  <c r="GF447" i="1" s="1"/>
  <c r="EE447" i="1"/>
  <c r="ED447" i="1"/>
  <c r="EC447" i="1"/>
  <c r="EB447" i="1"/>
  <c r="EA447" i="1"/>
  <c r="GA447" i="1" s="1"/>
  <c r="DZ447" i="1"/>
  <c r="FZ447" i="1" s="1"/>
  <c r="DY447" i="1"/>
  <c r="DX447" i="1"/>
  <c r="DW447" i="1"/>
  <c r="DV447" i="1"/>
  <c r="DS447" i="1"/>
  <c r="DR447" i="1"/>
  <c r="DP447" i="1"/>
  <c r="DN447" i="1"/>
  <c r="DL447" i="1" s="1"/>
  <c r="DM447" i="1" s="1"/>
  <c r="DO447" i="1" s="1"/>
  <c r="CJ447" i="1"/>
  <c r="CI447" i="1"/>
  <c r="CH447" i="1"/>
  <c r="CG447" i="1"/>
  <c r="CF447" i="1"/>
  <c r="CE447" i="1"/>
  <c r="CD447" i="1"/>
  <c r="CC447" i="1"/>
  <c r="CB447" i="1"/>
  <c r="CA447" i="1"/>
  <c r="BZ447" i="1"/>
  <c r="BY447" i="1"/>
  <c r="BX447" i="1"/>
  <c r="BW447" i="1"/>
  <c r="BV447" i="1"/>
  <c r="BU447" i="1"/>
  <c r="BT447" i="1"/>
  <c r="BS447" i="1"/>
  <c r="BR447" i="1"/>
  <c r="BP447" i="1"/>
  <c r="BQ447" i="1" s="1"/>
  <c r="BI447" i="1"/>
  <c r="BH447" i="1"/>
  <c r="BG447" i="1"/>
  <c r="BF447" i="1"/>
  <c r="BE447" i="1"/>
  <c r="BD447" i="1"/>
  <c r="BC447" i="1"/>
  <c r="BB447" i="1"/>
  <c r="BA447" i="1"/>
  <c r="J447" i="1"/>
  <c r="FU446" i="1"/>
  <c r="FS446" i="1"/>
  <c r="EX446" i="1"/>
  <c r="FG446" i="1" s="1"/>
  <c r="FO446" i="1" s="1" a="1"/>
  <c r="FO446" i="1" s="1"/>
  <c r="EW446" i="1"/>
  <c r="FF446" i="1" s="1"/>
  <c r="FP446" i="1" s="1" a="1"/>
  <c r="FP446" i="1" s="1"/>
  <c r="EV446" i="1"/>
  <c r="FE446" i="1" s="1"/>
  <c r="FN446" i="1" s="1" a="1"/>
  <c r="FN446" i="1" s="1"/>
  <c r="EU446" i="1"/>
  <c r="FD446" i="1" s="1"/>
  <c r="FM446" i="1" s="1" a="1"/>
  <c r="FM446" i="1" s="1"/>
  <c r="ET446" i="1"/>
  <c r="FC446" i="1" s="1"/>
  <c r="FL446" i="1" s="1" a="1"/>
  <c r="FL446" i="1" s="1"/>
  <c r="ES446" i="1"/>
  <c r="FB446" i="1" s="1"/>
  <c r="FK446" i="1" s="1" a="1"/>
  <c r="FK446" i="1" s="1"/>
  <c r="ER446" i="1"/>
  <c r="FA446" i="1" s="1"/>
  <c r="FJ446" i="1" s="1" a="1"/>
  <c r="FJ446" i="1" s="1"/>
  <c r="EQ446" i="1"/>
  <c r="EZ446" i="1" s="1"/>
  <c r="FI446" i="1" s="1" a="1"/>
  <c r="FI446" i="1" s="1"/>
  <c r="EP446" i="1"/>
  <c r="EY446" i="1" s="1"/>
  <c r="FH446" i="1" s="1" a="1"/>
  <c r="FH446" i="1" s="1"/>
  <c r="EO446" i="1"/>
  <c r="EN446" i="1"/>
  <c r="EM446" i="1"/>
  <c r="EL446" i="1"/>
  <c r="EK446" i="1"/>
  <c r="EJ446" i="1"/>
  <c r="EI446" i="1"/>
  <c r="BK446" i="1" s="1"/>
  <c r="EH446" i="1"/>
  <c r="GH446" i="1" s="1"/>
  <c r="EG446" i="1"/>
  <c r="GG446" i="1" s="1"/>
  <c r="EF446" i="1"/>
  <c r="GF446" i="1" s="1"/>
  <c r="EE446" i="1"/>
  <c r="ED446" i="1"/>
  <c r="EC446" i="1"/>
  <c r="EB446" i="1"/>
  <c r="EA446" i="1"/>
  <c r="GA446" i="1" s="1"/>
  <c r="DZ446" i="1"/>
  <c r="FZ446" i="1" s="1"/>
  <c r="DY446" i="1"/>
  <c r="DX446" i="1"/>
  <c r="DW446" i="1"/>
  <c r="DV446" i="1"/>
  <c r="DS446" i="1"/>
  <c r="DR446" i="1"/>
  <c r="DU446" i="1" s="1"/>
  <c r="DP446" i="1"/>
  <c r="DN446" i="1"/>
  <c r="DL446" i="1" s="1"/>
  <c r="DM446" i="1" s="1"/>
  <c r="DO446" i="1" s="1"/>
  <c r="CJ446" i="1"/>
  <c r="CI446" i="1"/>
  <c r="CH446" i="1"/>
  <c r="CG446" i="1"/>
  <c r="CF446" i="1"/>
  <c r="CE446" i="1"/>
  <c r="CD446" i="1"/>
  <c r="CC446" i="1"/>
  <c r="CB446" i="1"/>
  <c r="CA446" i="1"/>
  <c r="BZ446" i="1"/>
  <c r="BY446" i="1"/>
  <c r="BX446" i="1"/>
  <c r="BW446" i="1"/>
  <c r="BV446" i="1"/>
  <c r="BU446" i="1"/>
  <c r="BT446" i="1"/>
  <c r="BS446" i="1"/>
  <c r="BR446" i="1"/>
  <c r="BP446" i="1"/>
  <c r="BQ446" i="1" s="1"/>
  <c r="BI446" i="1"/>
  <c r="BH446" i="1"/>
  <c r="BG446" i="1"/>
  <c r="BF446" i="1"/>
  <c r="BE446" i="1"/>
  <c r="BD446" i="1"/>
  <c r="BC446" i="1"/>
  <c r="BB446" i="1"/>
  <c r="BA446" i="1"/>
  <c r="J446" i="1"/>
  <c r="FU445" i="1"/>
  <c r="FS445" i="1"/>
  <c r="EX445" i="1"/>
  <c r="FG445" i="1" s="1"/>
  <c r="FO445" i="1" s="1" a="1"/>
  <c r="FO445" i="1" s="1"/>
  <c r="EW445" i="1"/>
  <c r="FF445" i="1" s="1"/>
  <c r="FP445" i="1" s="1" a="1"/>
  <c r="FP445" i="1" s="1"/>
  <c r="EV445" i="1"/>
  <c r="FE445" i="1" s="1"/>
  <c r="FN445" i="1" s="1" a="1"/>
  <c r="FN445" i="1" s="1"/>
  <c r="EU445" i="1"/>
  <c r="FD445" i="1" s="1"/>
  <c r="FM445" i="1" s="1" a="1"/>
  <c r="FM445" i="1" s="1"/>
  <c r="ET445" i="1"/>
  <c r="FC445" i="1" s="1"/>
  <c r="FL445" i="1" s="1" a="1"/>
  <c r="FL445" i="1" s="1"/>
  <c r="ES445" i="1"/>
  <c r="FB445" i="1" s="1"/>
  <c r="FK445" i="1" s="1" a="1"/>
  <c r="FK445" i="1" s="1"/>
  <c r="ER445" i="1"/>
  <c r="FA445" i="1" s="1"/>
  <c r="FJ445" i="1" s="1" a="1"/>
  <c r="FJ445" i="1" s="1"/>
  <c r="EQ445" i="1"/>
  <c r="EZ445" i="1" s="1"/>
  <c r="FI445" i="1" s="1" a="1"/>
  <c r="FI445" i="1" s="1"/>
  <c r="EP445" i="1"/>
  <c r="EY445" i="1" s="1"/>
  <c r="FH445" i="1" s="1" a="1"/>
  <c r="FH445" i="1" s="1"/>
  <c r="EO445" i="1"/>
  <c r="EN445" i="1"/>
  <c r="EM445" i="1"/>
  <c r="EL445" i="1"/>
  <c r="EK445" i="1"/>
  <c r="EJ445" i="1"/>
  <c r="EI445" i="1"/>
  <c r="BK445" i="1" s="1"/>
  <c r="BL445" i="1" s="1"/>
  <c r="EH445" i="1"/>
  <c r="GH445" i="1" s="1"/>
  <c r="EG445" i="1"/>
  <c r="GG445" i="1" s="1"/>
  <c r="EF445" i="1"/>
  <c r="GF445" i="1" s="1"/>
  <c r="EE445" i="1"/>
  <c r="ED445" i="1"/>
  <c r="EC445" i="1"/>
  <c r="EB445" i="1"/>
  <c r="EA445" i="1"/>
  <c r="GA445" i="1" s="1"/>
  <c r="DZ445" i="1"/>
  <c r="FZ445" i="1" s="1"/>
  <c r="DY445" i="1"/>
  <c r="DX445" i="1"/>
  <c r="DW445" i="1"/>
  <c r="DV445" i="1"/>
  <c r="DS445" i="1"/>
  <c r="DR445" i="1"/>
  <c r="DU445" i="1" s="1"/>
  <c r="DP445" i="1"/>
  <c r="DN445" i="1"/>
  <c r="DL445" i="1" s="1"/>
  <c r="DM445" i="1" s="1"/>
  <c r="DO445" i="1" s="1"/>
  <c r="CJ445" i="1"/>
  <c r="CI445" i="1"/>
  <c r="CH445" i="1"/>
  <c r="CG445" i="1"/>
  <c r="CF445" i="1"/>
  <c r="CE445" i="1"/>
  <c r="CD445" i="1"/>
  <c r="CC445" i="1"/>
  <c r="CB445" i="1"/>
  <c r="CA445" i="1"/>
  <c r="BZ445" i="1"/>
  <c r="BY445" i="1"/>
  <c r="BX445" i="1"/>
  <c r="BW445" i="1"/>
  <c r="BV445" i="1"/>
  <c r="BU445" i="1"/>
  <c r="BT445" i="1"/>
  <c r="BS445" i="1"/>
  <c r="BR445" i="1"/>
  <c r="BP445" i="1"/>
  <c r="BQ445" i="1" s="1"/>
  <c r="BI445" i="1"/>
  <c r="BH445" i="1"/>
  <c r="BG445" i="1"/>
  <c r="BF445" i="1"/>
  <c r="BE445" i="1"/>
  <c r="BD445" i="1"/>
  <c r="BC445" i="1"/>
  <c r="BB445" i="1"/>
  <c r="BA445" i="1"/>
  <c r="J445" i="1"/>
  <c r="FU444" i="1"/>
  <c r="FS444" i="1"/>
  <c r="EX444" i="1"/>
  <c r="FG444" i="1" s="1"/>
  <c r="FO444" i="1" s="1" a="1"/>
  <c r="FO444" i="1" s="1"/>
  <c r="EW444" i="1"/>
  <c r="FF444" i="1" s="1"/>
  <c r="FP444" i="1" s="1" a="1"/>
  <c r="FP444" i="1" s="1"/>
  <c r="EV444" i="1"/>
  <c r="FE444" i="1" s="1"/>
  <c r="FN444" i="1" s="1" a="1"/>
  <c r="FN444" i="1" s="1"/>
  <c r="EU444" i="1"/>
  <c r="FD444" i="1" s="1"/>
  <c r="FM444" i="1" s="1" a="1"/>
  <c r="FM444" i="1" s="1"/>
  <c r="ET444" i="1"/>
  <c r="FC444" i="1" s="1"/>
  <c r="FL444" i="1" s="1" a="1"/>
  <c r="FL444" i="1" s="1"/>
  <c r="ES444" i="1"/>
  <c r="ER444" i="1"/>
  <c r="FA444" i="1" s="1"/>
  <c r="FJ444" i="1" s="1" a="1"/>
  <c r="FJ444" i="1" s="1"/>
  <c r="EQ444" i="1"/>
  <c r="EZ444" i="1" s="1"/>
  <c r="FI444" i="1" s="1" a="1"/>
  <c r="FI444" i="1" s="1"/>
  <c r="EP444" i="1"/>
  <c r="EY444" i="1" s="1"/>
  <c r="FH444" i="1" s="1" a="1"/>
  <c r="FH444" i="1" s="1"/>
  <c r="EO444" i="1"/>
  <c r="EN444" i="1"/>
  <c r="EM444" i="1"/>
  <c r="EL444" i="1"/>
  <c r="EK444" i="1"/>
  <c r="EJ444" i="1"/>
  <c r="EI444" i="1"/>
  <c r="BK444" i="1" s="1"/>
  <c r="EH444" i="1"/>
  <c r="GH444" i="1" s="1"/>
  <c r="EG444" i="1"/>
  <c r="GG444" i="1" s="1"/>
  <c r="EF444" i="1"/>
  <c r="GF444" i="1" s="1"/>
  <c r="EE444" i="1"/>
  <c r="ED444" i="1"/>
  <c r="EC444" i="1"/>
  <c r="EB444" i="1"/>
  <c r="EA444" i="1"/>
  <c r="GA444" i="1" s="1"/>
  <c r="DZ444" i="1"/>
  <c r="FZ444" i="1" s="1"/>
  <c r="DY444" i="1"/>
  <c r="DX444" i="1"/>
  <c r="DW444" i="1"/>
  <c r="DV444" i="1"/>
  <c r="DS444" i="1"/>
  <c r="DR444" i="1"/>
  <c r="DP444" i="1"/>
  <c r="DN444" i="1"/>
  <c r="DL444" i="1" s="1"/>
  <c r="DM444" i="1" s="1"/>
  <c r="DO444" i="1" s="1"/>
  <c r="CJ444" i="1"/>
  <c r="CI444" i="1"/>
  <c r="CH444" i="1"/>
  <c r="CG444" i="1"/>
  <c r="CF444" i="1"/>
  <c r="CE444" i="1"/>
  <c r="CD444" i="1"/>
  <c r="CC444" i="1"/>
  <c r="CB444" i="1"/>
  <c r="CA444" i="1"/>
  <c r="BZ444" i="1"/>
  <c r="BY444" i="1"/>
  <c r="BX444" i="1"/>
  <c r="BW444" i="1"/>
  <c r="BV444" i="1"/>
  <c r="BU444" i="1"/>
  <c r="BT444" i="1"/>
  <c r="BS444" i="1"/>
  <c r="BR444" i="1"/>
  <c r="BP444" i="1"/>
  <c r="BQ444" i="1" s="1"/>
  <c r="BI444" i="1"/>
  <c r="BH444" i="1"/>
  <c r="BG444" i="1"/>
  <c r="BF444" i="1"/>
  <c r="BE444" i="1"/>
  <c r="BD444" i="1"/>
  <c r="BC444" i="1"/>
  <c r="BB444" i="1"/>
  <c r="BA444" i="1"/>
  <c r="J444" i="1"/>
  <c r="FU443" i="1"/>
  <c r="FS443" i="1"/>
  <c r="EX443" i="1"/>
  <c r="FG443" i="1" s="1"/>
  <c r="FO443" i="1" s="1" a="1"/>
  <c r="FO443" i="1" s="1"/>
  <c r="EW443" i="1"/>
  <c r="FF443" i="1" s="1"/>
  <c r="FP443" i="1" s="1" a="1"/>
  <c r="FP443" i="1" s="1"/>
  <c r="EV443" i="1"/>
  <c r="FE443" i="1" s="1"/>
  <c r="FN443" i="1" s="1" a="1"/>
  <c r="FN443" i="1" s="1"/>
  <c r="EU443" i="1"/>
  <c r="FD443" i="1" s="1"/>
  <c r="FM443" i="1" s="1" a="1"/>
  <c r="FM443" i="1" s="1"/>
  <c r="ET443" i="1"/>
  <c r="ES443" i="1"/>
  <c r="FB443" i="1" s="1"/>
  <c r="FK443" i="1" s="1" a="1"/>
  <c r="FK443" i="1" s="1"/>
  <c r="ER443" i="1"/>
  <c r="FA443" i="1" s="1"/>
  <c r="FJ443" i="1" s="1" a="1"/>
  <c r="FJ443" i="1" s="1"/>
  <c r="EQ443" i="1"/>
  <c r="EZ443" i="1" s="1"/>
  <c r="FI443" i="1" s="1" a="1"/>
  <c r="FI443" i="1" s="1"/>
  <c r="EP443" i="1"/>
  <c r="EY443" i="1" s="1"/>
  <c r="FH443" i="1" s="1" a="1"/>
  <c r="FH443" i="1" s="1"/>
  <c r="EO443" i="1"/>
  <c r="EN443" i="1"/>
  <c r="EM443" i="1"/>
  <c r="EL443" i="1"/>
  <c r="EK443" i="1"/>
  <c r="EJ443" i="1"/>
  <c r="EI443" i="1"/>
  <c r="BK443" i="1" s="1"/>
  <c r="EH443" i="1"/>
  <c r="GH443" i="1" s="1"/>
  <c r="EG443" i="1"/>
  <c r="GG443" i="1" s="1"/>
  <c r="EF443" i="1"/>
  <c r="GF443" i="1" s="1"/>
  <c r="EE443" i="1"/>
  <c r="ED443" i="1"/>
  <c r="EC443" i="1"/>
  <c r="EB443" i="1"/>
  <c r="EA443" i="1"/>
  <c r="GA443" i="1" s="1"/>
  <c r="DZ443" i="1"/>
  <c r="FZ443" i="1" s="1"/>
  <c r="DY443" i="1"/>
  <c r="DX443" i="1"/>
  <c r="DW443" i="1"/>
  <c r="DV443" i="1"/>
  <c r="DS443" i="1"/>
  <c r="DR443" i="1"/>
  <c r="DP443" i="1"/>
  <c r="DN443" i="1"/>
  <c r="DL443" i="1" s="1"/>
  <c r="DM443" i="1" s="1"/>
  <c r="DO443" i="1" s="1"/>
  <c r="CJ443" i="1"/>
  <c r="CI443" i="1"/>
  <c r="CH443" i="1"/>
  <c r="CG443" i="1"/>
  <c r="CF443" i="1"/>
  <c r="CE443" i="1"/>
  <c r="CD443" i="1"/>
  <c r="CC443" i="1"/>
  <c r="CB443" i="1"/>
  <c r="CA443" i="1"/>
  <c r="BZ443" i="1"/>
  <c r="BY443" i="1"/>
  <c r="BX443" i="1"/>
  <c r="BW443" i="1"/>
  <c r="BV443" i="1"/>
  <c r="BU443" i="1"/>
  <c r="BT443" i="1"/>
  <c r="BS443" i="1"/>
  <c r="BR443" i="1"/>
  <c r="BP443" i="1"/>
  <c r="BQ443" i="1" s="1"/>
  <c r="BI443" i="1"/>
  <c r="BH443" i="1"/>
  <c r="BG443" i="1"/>
  <c r="BF443" i="1"/>
  <c r="BE443" i="1"/>
  <c r="BD443" i="1"/>
  <c r="BC443" i="1"/>
  <c r="BB443" i="1"/>
  <c r="BA443" i="1"/>
  <c r="J443" i="1"/>
  <c r="FU442" i="1"/>
  <c r="FS442" i="1"/>
  <c r="EX442" i="1"/>
  <c r="FG442" i="1" s="1"/>
  <c r="FO442" i="1" s="1" a="1"/>
  <c r="FO442" i="1" s="1"/>
  <c r="EW442" i="1"/>
  <c r="FF442" i="1" s="1"/>
  <c r="FP442" i="1" s="1" a="1"/>
  <c r="FP442" i="1" s="1"/>
  <c r="EV442" i="1"/>
  <c r="FE442" i="1" s="1"/>
  <c r="FN442" i="1" s="1" a="1"/>
  <c r="FN442" i="1" s="1"/>
  <c r="EU442" i="1"/>
  <c r="FD442" i="1" s="1"/>
  <c r="FM442" i="1" s="1" a="1"/>
  <c r="FM442" i="1" s="1"/>
  <c r="ET442" i="1"/>
  <c r="FC442" i="1" s="1"/>
  <c r="FL442" i="1" s="1" a="1"/>
  <c r="FL442" i="1" s="1"/>
  <c r="ES442" i="1"/>
  <c r="FB442" i="1" s="1"/>
  <c r="FK442" i="1" s="1" a="1"/>
  <c r="FK442" i="1" s="1"/>
  <c r="ER442" i="1"/>
  <c r="FA442" i="1" s="1"/>
  <c r="FJ442" i="1" s="1" a="1"/>
  <c r="FJ442" i="1" s="1"/>
  <c r="EQ442" i="1"/>
  <c r="EZ442" i="1" s="1"/>
  <c r="FI442" i="1" s="1" a="1"/>
  <c r="FI442" i="1" s="1"/>
  <c r="EP442" i="1"/>
  <c r="EY442" i="1" s="1"/>
  <c r="FH442" i="1" s="1" a="1"/>
  <c r="FH442" i="1" s="1"/>
  <c r="EO442" i="1"/>
  <c r="EN442" i="1"/>
  <c r="EM442" i="1"/>
  <c r="EL442" i="1"/>
  <c r="EK442" i="1"/>
  <c r="EJ442" i="1"/>
  <c r="EI442" i="1"/>
  <c r="BK442" i="1" s="1"/>
  <c r="BL442" i="1" s="1"/>
  <c r="BM442" i="1" s="1"/>
  <c r="EH442" i="1"/>
  <c r="GH442" i="1" s="1"/>
  <c r="EG442" i="1"/>
  <c r="GG442" i="1" s="1"/>
  <c r="EF442" i="1"/>
  <c r="GF442" i="1" s="1"/>
  <c r="EE442" i="1"/>
  <c r="ED442" i="1"/>
  <c r="EC442" i="1"/>
  <c r="EB442" i="1"/>
  <c r="EA442" i="1"/>
  <c r="GA442" i="1" s="1"/>
  <c r="DZ442" i="1"/>
  <c r="FZ442" i="1" s="1"/>
  <c r="DY442" i="1"/>
  <c r="DX442" i="1"/>
  <c r="DW442" i="1"/>
  <c r="DV442" i="1"/>
  <c r="DS442" i="1"/>
  <c r="DR442" i="1"/>
  <c r="DU442" i="1" s="1"/>
  <c r="DP442" i="1"/>
  <c r="DN442" i="1"/>
  <c r="DL442" i="1" s="1"/>
  <c r="DM442" i="1" s="1"/>
  <c r="DO442" i="1" s="1"/>
  <c r="CJ442" i="1"/>
  <c r="CI442" i="1"/>
  <c r="CH442" i="1"/>
  <c r="CG442" i="1"/>
  <c r="CF442" i="1"/>
  <c r="CE442" i="1"/>
  <c r="CD442" i="1"/>
  <c r="CC442" i="1"/>
  <c r="CB442" i="1"/>
  <c r="CA442" i="1"/>
  <c r="BZ442" i="1"/>
  <c r="BY442" i="1"/>
  <c r="BX442" i="1"/>
  <c r="BW442" i="1"/>
  <c r="BV442" i="1"/>
  <c r="BU442" i="1"/>
  <c r="BT442" i="1"/>
  <c r="BS442" i="1"/>
  <c r="BR442" i="1"/>
  <c r="BP442" i="1"/>
  <c r="BQ442" i="1" s="1"/>
  <c r="BI442" i="1"/>
  <c r="BH442" i="1"/>
  <c r="BG442" i="1"/>
  <c r="BF442" i="1"/>
  <c r="BE442" i="1"/>
  <c r="BD442" i="1"/>
  <c r="BC442" i="1"/>
  <c r="BB442" i="1"/>
  <c r="BA442" i="1"/>
  <c r="J442" i="1"/>
  <c r="FU441" i="1"/>
  <c r="FS441" i="1"/>
  <c r="EX441" i="1"/>
  <c r="FG441" i="1" s="1"/>
  <c r="FO441" i="1" s="1" a="1"/>
  <c r="FO441" i="1" s="1"/>
  <c r="EW441" i="1"/>
  <c r="FF441" i="1" s="1"/>
  <c r="FP441" i="1" s="1" a="1"/>
  <c r="FP441" i="1" s="1"/>
  <c r="EV441" i="1"/>
  <c r="FE441" i="1" s="1"/>
  <c r="FN441" i="1" s="1" a="1"/>
  <c r="FN441" i="1" s="1"/>
  <c r="EU441" i="1"/>
  <c r="FD441" i="1" s="1"/>
  <c r="FM441" i="1" s="1" a="1"/>
  <c r="FM441" i="1" s="1"/>
  <c r="ET441" i="1"/>
  <c r="FC441" i="1" s="1"/>
  <c r="FL441" i="1" s="1" a="1"/>
  <c r="FL441" i="1" s="1"/>
  <c r="ES441" i="1"/>
  <c r="FB441" i="1" s="1"/>
  <c r="FK441" i="1" s="1" a="1"/>
  <c r="FK441" i="1" s="1"/>
  <c r="ER441" i="1"/>
  <c r="FA441" i="1" s="1"/>
  <c r="FJ441" i="1" s="1" a="1"/>
  <c r="FJ441" i="1" s="1"/>
  <c r="EQ441" i="1"/>
  <c r="EZ441" i="1" s="1"/>
  <c r="FI441" i="1" s="1" a="1"/>
  <c r="FI441" i="1" s="1"/>
  <c r="EP441" i="1"/>
  <c r="EY441" i="1" s="1"/>
  <c r="FH441" i="1" s="1" a="1"/>
  <c r="FH441" i="1" s="1"/>
  <c r="EO441" i="1"/>
  <c r="EN441" i="1"/>
  <c r="EM441" i="1"/>
  <c r="EL441" i="1"/>
  <c r="EK441" i="1"/>
  <c r="EJ441" i="1"/>
  <c r="EI441" i="1"/>
  <c r="BK441" i="1" s="1"/>
  <c r="BL441" i="1" s="1"/>
  <c r="BM441" i="1" s="1"/>
  <c r="EH441" i="1"/>
  <c r="GH441" i="1" s="1"/>
  <c r="EG441" i="1"/>
  <c r="GG441" i="1" s="1"/>
  <c r="EF441" i="1"/>
  <c r="GF441" i="1" s="1"/>
  <c r="EE441" i="1"/>
  <c r="ED441" i="1"/>
  <c r="EC441" i="1"/>
  <c r="EB441" i="1"/>
  <c r="EA441" i="1"/>
  <c r="GA441" i="1" s="1"/>
  <c r="DZ441" i="1"/>
  <c r="FZ441" i="1" s="1"/>
  <c r="DY441" i="1"/>
  <c r="DX441" i="1"/>
  <c r="DW441" i="1"/>
  <c r="DV441" i="1"/>
  <c r="DS441" i="1"/>
  <c r="DR441" i="1"/>
  <c r="DU441" i="1" s="1"/>
  <c r="DP441" i="1"/>
  <c r="DN441" i="1"/>
  <c r="DL441" i="1" s="1"/>
  <c r="DM441" i="1" s="1"/>
  <c r="DO441" i="1" s="1"/>
  <c r="CJ441" i="1"/>
  <c r="CI441" i="1"/>
  <c r="CH441" i="1"/>
  <c r="CG441" i="1"/>
  <c r="CF441" i="1"/>
  <c r="CE441" i="1"/>
  <c r="CD441" i="1"/>
  <c r="CC441" i="1"/>
  <c r="CB441" i="1"/>
  <c r="CA441" i="1"/>
  <c r="BZ441" i="1"/>
  <c r="BY441" i="1"/>
  <c r="BX441" i="1"/>
  <c r="BW441" i="1"/>
  <c r="BV441" i="1"/>
  <c r="BU441" i="1"/>
  <c r="BT441" i="1"/>
  <c r="BS441" i="1"/>
  <c r="BR441" i="1"/>
  <c r="BP441" i="1"/>
  <c r="BQ441" i="1" s="1"/>
  <c r="BI441" i="1"/>
  <c r="BH441" i="1"/>
  <c r="BG441" i="1"/>
  <c r="BF441" i="1"/>
  <c r="BE441" i="1"/>
  <c r="BD441" i="1"/>
  <c r="BC441" i="1"/>
  <c r="BB441" i="1"/>
  <c r="BA441" i="1"/>
  <c r="J441" i="1"/>
  <c r="FU440" i="1"/>
  <c r="FS440" i="1"/>
  <c r="EX440" i="1"/>
  <c r="FG440" i="1" s="1"/>
  <c r="FO440" i="1" s="1" a="1"/>
  <c r="FO440" i="1" s="1"/>
  <c r="EW440" i="1"/>
  <c r="FF440" i="1" s="1"/>
  <c r="FP440" i="1" s="1" a="1"/>
  <c r="FP440" i="1" s="1"/>
  <c r="EV440" i="1"/>
  <c r="FE440" i="1" s="1"/>
  <c r="FN440" i="1" s="1" a="1"/>
  <c r="FN440" i="1" s="1"/>
  <c r="EU440" i="1"/>
  <c r="FD440" i="1" s="1"/>
  <c r="FM440" i="1" s="1" a="1"/>
  <c r="FM440" i="1" s="1"/>
  <c r="ET440" i="1"/>
  <c r="FC440" i="1" s="1"/>
  <c r="FL440" i="1" s="1" a="1"/>
  <c r="FL440" i="1" s="1"/>
  <c r="ES440" i="1"/>
  <c r="FB440" i="1" s="1"/>
  <c r="FK440" i="1" s="1" a="1"/>
  <c r="FK440" i="1" s="1"/>
  <c r="ER440" i="1"/>
  <c r="EQ440" i="1"/>
  <c r="EZ440" i="1" s="1"/>
  <c r="FI440" i="1" s="1" a="1"/>
  <c r="FI440" i="1" s="1"/>
  <c r="EP440" i="1"/>
  <c r="EY440" i="1" s="1"/>
  <c r="FH440" i="1" s="1" a="1"/>
  <c r="FH440" i="1" s="1"/>
  <c r="EO440" i="1"/>
  <c r="EN440" i="1"/>
  <c r="EM440" i="1"/>
  <c r="EL440" i="1"/>
  <c r="EK440" i="1"/>
  <c r="EJ440" i="1"/>
  <c r="EI440" i="1"/>
  <c r="BK440" i="1" s="1"/>
  <c r="BL440" i="1" s="1"/>
  <c r="BO440" i="1" s="1"/>
  <c r="EH440" i="1"/>
  <c r="GH440" i="1" s="1"/>
  <c r="EG440" i="1"/>
  <c r="GG440" i="1" s="1"/>
  <c r="EF440" i="1"/>
  <c r="GF440" i="1" s="1"/>
  <c r="EE440" i="1"/>
  <c r="ED440" i="1"/>
  <c r="EC440" i="1"/>
  <c r="EB440" i="1"/>
  <c r="EA440" i="1"/>
  <c r="GA440" i="1" s="1"/>
  <c r="DZ440" i="1"/>
  <c r="FZ440" i="1" s="1"/>
  <c r="DY440" i="1"/>
  <c r="DX440" i="1"/>
  <c r="DW440" i="1"/>
  <c r="DV440" i="1"/>
  <c r="DS440" i="1"/>
  <c r="DR440" i="1"/>
  <c r="DP440" i="1"/>
  <c r="DN440" i="1"/>
  <c r="DL440" i="1" s="1"/>
  <c r="DM440" i="1" s="1"/>
  <c r="DO440" i="1" s="1"/>
  <c r="CJ440" i="1"/>
  <c r="CI440" i="1"/>
  <c r="CH440" i="1"/>
  <c r="CG440" i="1"/>
  <c r="CF440" i="1"/>
  <c r="CE440" i="1"/>
  <c r="CD440" i="1"/>
  <c r="CC440" i="1"/>
  <c r="CB440" i="1"/>
  <c r="CA440" i="1"/>
  <c r="BZ440" i="1"/>
  <c r="BY440" i="1"/>
  <c r="BX440" i="1"/>
  <c r="BW440" i="1"/>
  <c r="BV440" i="1"/>
  <c r="BU440" i="1"/>
  <c r="BT440" i="1"/>
  <c r="BS440" i="1"/>
  <c r="BR440" i="1"/>
  <c r="BP440" i="1"/>
  <c r="BQ440" i="1" s="1"/>
  <c r="BI440" i="1"/>
  <c r="BH440" i="1"/>
  <c r="BG440" i="1"/>
  <c r="BF440" i="1"/>
  <c r="BE440" i="1"/>
  <c r="BD440" i="1"/>
  <c r="BC440" i="1"/>
  <c r="BB440" i="1"/>
  <c r="BA440" i="1"/>
  <c r="J440" i="1"/>
  <c r="FU439" i="1"/>
  <c r="FS439" i="1"/>
  <c r="EX439" i="1"/>
  <c r="FG439" i="1" s="1"/>
  <c r="FO439" i="1" s="1" a="1"/>
  <c r="FO439" i="1" s="1"/>
  <c r="EW439" i="1"/>
  <c r="FF439" i="1" s="1"/>
  <c r="FP439" i="1" s="1" a="1"/>
  <c r="FP439" i="1" s="1"/>
  <c r="EV439" i="1"/>
  <c r="FE439" i="1" s="1"/>
  <c r="FN439" i="1" s="1" a="1"/>
  <c r="FN439" i="1" s="1"/>
  <c r="EU439" i="1"/>
  <c r="FD439" i="1" s="1"/>
  <c r="FM439" i="1" s="1" a="1"/>
  <c r="FM439" i="1" s="1"/>
  <c r="ET439" i="1"/>
  <c r="ES439" i="1"/>
  <c r="FB439" i="1" s="1"/>
  <c r="FK439" i="1" s="1" a="1"/>
  <c r="FK439" i="1" s="1"/>
  <c r="ER439" i="1"/>
  <c r="FA439" i="1" s="1"/>
  <c r="FJ439" i="1" s="1" a="1"/>
  <c r="FJ439" i="1" s="1"/>
  <c r="EQ439" i="1"/>
  <c r="EZ439" i="1" s="1"/>
  <c r="FI439" i="1" s="1" a="1"/>
  <c r="FI439" i="1" s="1"/>
  <c r="EP439" i="1"/>
  <c r="EY439" i="1" s="1"/>
  <c r="FH439" i="1" s="1" a="1"/>
  <c r="FH439" i="1" s="1"/>
  <c r="EO439" i="1"/>
  <c r="EN439" i="1"/>
  <c r="EM439" i="1"/>
  <c r="EL439" i="1"/>
  <c r="EK439" i="1"/>
  <c r="EJ439" i="1"/>
  <c r="EI439" i="1"/>
  <c r="BK439" i="1" s="1"/>
  <c r="EH439" i="1"/>
  <c r="GH439" i="1" s="1"/>
  <c r="EG439" i="1"/>
  <c r="GG439" i="1" s="1"/>
  <c r="EF439" i="1"/>
  <c r="GF439" i="1" s="1"/>
  <c r="EE439" i="1"/>
  <c r="ED439" i="1"/>
  <c r="EC439" i="1"/>
  <c r="EB439" i="1"/>
  <c r="EA439" i="1"/>
  <c r="GA439" i="1" s="1"/>
  <c r="DZ439" i="1"/>
  <c r="FZ439" i="1" s="1"/>
  <c r="DY439" i="1"/>
  <c r="DX439" i="1"/>
  <c r="DW439" i="1"/>
  <c r="DV439" i="1"/>
  <c r="DS439" i="1"/>
  <c r="DR439" i="1"/>
  <c r="DU439" i="1" s="1"/>
  <c r="DP439" i="1"/>
  <c r="DN439" i="1"/>
  <c r="DL439" i="1" s="1"/>
  <c r="DM439" i="1" s="1"/>
  <c r="DO439" i="1" s="1"/>
  <c r="CJ439" i="1"/>
  <c r="CI439" i="1"/>
  <c r="CH439" i="1"/>
  <c r="CG439" i="1"/>
  <c r="CF439" i="1"/>
  <c r="CE439" i="1"/>
  <c r="CD439" i="1"/>
  <c r="CC439" i="1"/>
  <c r="CB439" i="1"/>
  <c r="CA439" i="1"/>
  <c r="BZ439" i="1"/>
  <c r="BY439" i="1"/>
  <c r="BX439" i="1"/>
  <c r="BW439" i="1"/>
  <c r="BV439" i="1"/>
  <c r="BU439" i="1"/>
  <c r="BT439" i="1"/>
  <c r="BS439" i="1"/>
  <c r="BR439" i="1"/>
  <c r="BP439" i="1"/>
  <c r="BQ439" i="1" s="1"/>
  <c r="BI439" i="1"/>
  <c r="BH439" i="1"/>
  <c r="BG439" i="1"/>
  <c r="BF439" i="1"/>
  <c r="BE439" i="1"/>
  <c r="BD439" i="1"/>
  <c r="BC439" i="1"/>
  <c r="BB439" i="1"/>
  <c r="BA439" i="1"/>
  <c r="J439" i="1"/>
  <c r="FU438" i="1"/>
  <c r="FS438" i="1"/>
  <c r="EX438" i="1"/>
  <c r="FG438" i="1" s="1"/>
  <c r="FO438" i="1" s="1" a="1"/>
  <c r="FO438" i="1" s="1"/>
  <c r="EW438" i="1"/>
  <c r="FF438" i="1" s="1"/>
  <c r="FP438" i="1" s="1" a="1"/>
  <c r="FP438" i="1" s="1"/>
  <c r="EV438" i="1"/>
  <c r="FE438" i="1" s="1"/>
  <c r="FN438" i="1" s="1" a="1"/>
  <c r="FN438" i="1" s="1"/>
  <c r="EU438" i="1"/>
  <c r="FD438" i="1" s="1"/>
  <c r="FM438" i="1" s="1" a="1"/>
  <c r="FM438" i="1" s="1"/>
  <c r="ET438" i="1"/>
  <c r="FC438" i="1" s="1"/>
  <c r="FL438" i="1" s="1" a="1"/>
  <c r="FL438" i="1" s="1"/>
  <c r="ES438" i="1"/>
  <c r="FB438" i="1" s="1"/>
  <c r="FK438" i="1" s="1" a="1"/>
  <c r="FK438" i="1" s="1"/>
  <c r="ER438" i="1"/>
  <c r="FA438" i="1" s="1"/>
  <c r="FJ438" i="1" s="1" a="1"/>
  <c r="FJ438" i="1" s="1"/>
  <c r="EQ438" i="1"/>
  <c r="EZ438" i="1" s="1"/>
  <c r="FI438" i="1" s="1" a="1"/>
  <c r="FI438" i="1" s="1"/>
  <c r="EP438" i="1"/>
  <c r="EY438" i="1" s="1"/>
  <c r="FH438" i="1" s="1" a="1"/>
  <c r="FH438" i="1" s="1"/>
  <c r="EO438" i="1"/>
  <c r="EN438" i="1"/>
  <c r="EM438" i="1"/>
  <c r="EL438" i="1"/>
  <c r="EK438" i="1"/>
  <c r="EJ438" i="1"/>
  <c r="EI438" i="1"/>
  <c r="BK438" i="1" s="1"/>
  <c r="BL438" i="1" s="1"/>
  <c r="EH438" i="1"/>
  <c r="GH438" i="1" s="1"/>
  <c r="EG438" i="1"/>
  <c r="GG438" i="1" s="1"/>
  <c r="EF438" i="1"/>
  <c r="GF438" i="1" s="1"/>
  <c r="EE438" i="1"/>
  <c r="ED438" i="1"/>
  <c r="EC438" i="1"/>
  <c r="EB438" i="1"/>
  <c r="EA438" i="1"/>
  <c r="GA438" i="1" s="1"/>
  <c r="DZ438" i="1"/>
  <c r="FZ438" i="1" s="1"/>
  <c r="DY438" i="1"/>
  <c r="DX438" i="1"/>
  <c r="DW438" i="1"/>
  <c r="DV438" i="1"/>
  <c r="DS438" i="1"/>
  <c r="DR438" i="1"/>
  <c r="DP438" i="1"/>
  <c r="DN438" i="1"/>
  <c r="DL438" i="1" s="1"/>
  <c r="DM438" i="1" s="1"/>
  <c r="DO438" i="1" s="1"/>
  <c r="CJ438" i="1"/>
  <c r="CI438" i="1"/>
  <c r="CH438" i="1"/>
  <c r="CN438" i="1" s="1"/>
  <c r="CT438" i="1" s="1"/>
  <c r="CG438" i="1"/>
  <c r="CF438" i="1"/>
  <c r="CE438" i="1"/>
  <c r="CD438" i="1"/>
  <c r="CC438" i="1"/>
  <c r="CB438" i="1"/>
  <c r="CA438" i="1"/>
  <c r="BZ438" i="1"/>
  <c r="BY438" i="1"/>
  <c r="BX438" i="1"/>
  <c r="BW438" i="1"/>
  <c r="BV438" i="1"/>
  <c r="BU438" i="1"/>
  <c r="BT438" i="1"/>
  <c r="BS438" i="1"/>
  <c r="BR438" i="1"/>
  <c r="BP438" i="1"/>
  <c r="BQ438" i="1" s="1"/>
  <c r="BI438" i="1"/>
  <c r="BH438" i="1"/>
  <c r="BG438" i="1"/>
  <c r="BF438" i="1"/>
  <c r="BE438" i="1"/>
  <c r="BD438" i="1"/>
  <c r="BC438" i="1"/>
  <c r="BB438" i="1"/>
  <c r="BA438" i="1"/>
  <c r="J438" i="1"/>
  <c r="FU437" i="1"/>
  <c r="FS437" i="1"/>
  <c r="EX437" i="1"/>
  <c r="FG437" i="1" s="1"/>
  <c r="FO437" i="1" s="1" a="1"/>
  <c r="FO437" i="1" s="1"/>
  <c r="EW437" i="1"/>
  <c r="FF437" i="1" s="1"/>
  <c r="FP437" i="1" s="1" a="1"/>
  <c r="FP437" i="1" s="1"/>
  <c r="EV437" i="1"/>
  <c r="FE437" i="1" s="1"/>
  <c r="FN437" i="1" s="1" a="1"/>
  <c r="FN437" i="1" s="1"/>
  <c r="EU437" i="1"/>
  <c r="FD437" i="1" s="1"/>
  <c r="FM437" i="1" s="1" a="1"/>
  <c r="FM437" i="1" s="1"/>
  <c r="ET437" i="1"/>
  <c r="FC437" i="1" s="1"/>
  <c r="FL437" i="1" s="1" a="1"/>
  <c r="FL437" i="1" s="1"/>
  <c r="ES437" i="1"/>
  <c r="FB437" i="1" s="1"/>
  <c r="FK437" i="1" s="1" a="1"/>
  <c r="FK437" i="1" s="1"/>
  <c r="ER437" i="1"/>
  <c r="FA437" i="1" s="1"/>
  <c r="FJ437" i="1" s="1" a="1"/>
  <c r="FJ437" i="1" s="1"/>
  <c r="EQ437" i="1"/>
  <c r="EZ437" i="1" s="1"/>
  <c r="FI437" i="1" s="1" a="1"/>
  <c r="FI437" i="1" s="1"/>
  <c r="EP437" i="1"/>
  <c r="EY437" i="1" s="1"/>
  <c r="FH437" i="1" s="1" a="1"/>
  <c r="FH437" i="1" s="1"/>
  <c r="EO437" i="1"/>
  <c r="EN437" i="1"/>
  <c r="EM437" i="1"/>
  <c r="EL437" i="1"/>
  <c r="EK437" i="1"/>
  <c r="EJ437" i="1"/>
  <c r="EI437" i="1"/>
  <c r="BK437" i="1" s="1"/>
  <c r="BL437" i="1" s="1"/>
  <c r="BO437" i="1" s="1"/>
  <c r="EH437" i="1"/>
  <c r="GH437" i="1" s="1"/>
  <c r="EG437" i="1"/>
  <c r="GG437" i="1" s="1"/>
  <c r="EF437" i="1"/>
  <c r="GF437" i="1" s="1"/>
  <c r="EE437" i="1"/>
  <c r="ED437" i="1"/>
  <c r="EC437" i="1"/>
  <c r="EB437" i="1"/>
  <c r="EA437" i="1"/>
  <c r="GA437" i="1" s="1"/>
  <c r="DZ437" i="1"/>
  <c r="FZ437" i="1" s="1"/>
  <c r="DY437" i="1"/>
  <c r="GB437" i="1" s="1"/>
  <c r="DX437" i="1"/>
  <c r="DW437" i="1"/>
  <c r="DV437" i="1"/>
  <c r="DS437" i="1"/>
  <c r="DR437" i="1"/>
  <c r="DT437" i="1" s="1"/>
  <c r="DP437" i="1"/>
  <c r="DN437" i="1"/>
  <c r="DL437" i="1" s="1"/>
  <c r="DM437" i="1" s="1"/>
  <c r="DO437" i="1" s="1"/>
  <c r="CJ437" i="1"/>
  <c r="CI437" i="1"/>
  <c r="CH437" i="1"/>
  <c r="CG437" i="1"/>
  <c r="CF437" i="1"/>
  <c r="CE437" i="1"/>
  <c r="CD437" i="1"/>
  <c r="CC437" i="1"/>
  <c r="CB437" i="1"/>
  <c r="CA437" i="1"/>
  <c r="BZ437" i="1"/>
  <c r="BY437" i="1"/>
  <c r="BX437" i="1"/>
  <c r="BW437" i="1"/>
  <c r="BV437" i="1"/>
  <c r="BU437" i="1"/>
  <c r="BT437" i="1"/>
  <c r="BS437" i="1"/>
  <c r="BR437" i="1"/>
  <c r="BP437" i="1"/>
  <c r="BQ437" i="1" s="1"/>
  <c r="BI437" i="1"/>
  <c r="BH437" i="1"/>
  <c r="BG437" i="1"/>
  <c r="BF437" i="1"/>
  <c r="BE437" i="1"/>
  <c r="BD437" i="1"/>
  <c r="BC437" i="1"/>
  <c r="BB437" i="1"/>
  <c r="BA437" i="1"/>
  <c r="J437" i="1"/>
  <c r="FU436" i="1"/>
  <c r="FS436" i="1"/>
  <c r="EX436" i="1"/>
  <c r="FG436" i="1" s="1"/>
  <c r="FO436" i="1" s="1" a="1"/>
  <c r="FO436" i="1" s="1"/>
  <c r="EW436" i="1"/>
  <c r="FF436" i="1" s="1"/>
  <c r="FP436" i="1" s="1" a="1"/>
  <c r="FP436" i="1" s="1"/>
  <c r="EV436" i="1"/>
  <c r="FE436" i="1" s="1"/>
  <c r="FN436" i="1" s="1" a="1"/>
  <c r="FN436" i="1" s="1"/>
  <c r="EU436" i="1"/>
  <c r="FD436" i="1" s="1"/>
  <c r="FM436" i="1" s="1" a="1"/>
  <c r="FM436" i="1" s="1"/>
  <c r="ET436" i="1"/>
  <c r="FC436" i="1" s="1"/>
  <c r="FL436" i="1" s="1" a="1"/>
  <c r="FL436" i="1" s="1"/>
  <c r="ES436" i="1"/>
  <c r="FB436" i="1" s="1"/>
  <c r="FK436" i="1" s="1" a="1"/>
  <c r="FK436" i="1" s="1"/>
  <c r="ER436" i="1"/>
  <c r="FA436" i="1" s="1"/>
  <c r="FJ436" i="1" s="1" a="1"/>
  <c r="FJ436" i="1" s="1"/>
  <c r="EQ436" i="1"/>
  <c r="EZ436" i="1" s="1"/>
  <c r="FI436" i="1" s="1" a="1"/>
  <c r="FI436" i="1" s="1"/>
  <c r="EP436" i="1"/>
  <c r="EY436" i="1" s="1"/>
  <c r="FH436" i="1" s="1" a="1"/>
  <c r="FH436" i="1" s="1"/>
  <c r="EO436" i="1"/>
  <c r="EN436" i="1"/>
  <c r="EM436" i="1"/>
  <c r="EL436" i="1"/>
  <c r="EK436" i="1"/>
  <c r="EJ436" i="1"/>
  <c r="EI436" i="1"/>
  <c r="BK436" i="1" s="1"/>
  <c r="EH436" i="1"/>
  <c r="GH436" i="1" s="1"/>
  <c r="EG436" i="1"/>
  <c r="GG436" i="1" s="1"/>
  <c r="EF436" i="1"/>
  <c r="GF436" i="1" s="1"/>
  <c r="EE436" i="1"/>
  <c r="ED436" i="1"/>
  <c r="EC436" i="1"/>
  <c r="EB436" i="1"/>
  <c r="EA436" i="1"/>
  <c r="GA436" i="1" s="1"/>
  <c r="DZ436" i="1"/>
  <c r="FZ436" i="1" s="1"/>
  <c r="DY436" i="1"/>
  <c r="DX436" i="1"/>
  <c r="DW436" i="1"/>
  <c r="DV436" i="1"/>
  <c r="DS436" i="1"/>
  <c r="DR436" i="1"/>
  <c r="DP436" i="1"/>
  <c r="DN436" i="1"/>
  <c r="DL436" i="1" s="1"/>
  <c r="DM436" i="1" s="1"/>
  <c r="DO436" i="1" s="1"/>
  <c r="CJ436" i="1"/>
  <c r="CI436" i="1"/>
  <c r="CH436" i="1"/>
  <c r="CG436" i="1"/>
  <c r="CF436" i="1"/>
  <c r="CE436" i="1"/>
  <c r="CD436" i="1"/>
  <c r="CC436" i="1"/>
  <c r="CB436" i="1"/>
  <c r="CA436" i="1"/>
  <c r="BZ436" i="1"/>
  <c r="BY436" i="1"/>
  <c r="BX436" i="1"/>
  <c r="BW436" i="1"/>
  <c r="BV436" i="1"/>
  <c r="BU436" i="1"/>
  <c r="BT436" i="1"/>
  <c r="BS436" i="1"/>
  <c r="BR436" i="1"/>
  <c r="BP436" i="1"/>
  <c r="BQ436" i="1" s="1"/>
  <c r="BI436" i="1"/>
  <c r="BH436" i="1"/>
  <c r="BG436" i="1"/>
  <c r="BF436" i="1"/>
  <c r="BE436" i="1"/>
  <c r="BD436" i="1"/>
  <c r="BC436" i="1"/>
  <c r="BB436" i="1"/>
  <c r="BA436" i="1"/>
  <c r="J436" i="1"/>
  <c r="FU435" i="1"/>
  <c r="FS435" i="1"/>
  <c r="EX435" i="1"/>
  <c r="FG435" i="1" s="1"/>
  <c r="FO435" i="1" s="1" a="1"/>
  <c r="FO435" i="1" s="1"/>
  <c r="EW435" i="1"/>
  <c r="FF435" i="1" s="1"/>
  <c r="FP435" i="1" s="1" a="1"/>
  <c r="FP435" i="1" s="1"/>
  <c r="EV435" i="1"/>
  <c r="FE435" i="1" s="1"/>
  <c r="FN435" i="1" s="1" a="1"/>
  <c r="FN435" i="1" s="1"/>
  <c r="EU435" i="1"/>
  <c r="FD435" i="1" s="1"/>
  <c r="FM435" i="1" s="1" a="1"/>
  <c r="FM435" i="1" s="1"/>
  <c r="ET435" i="1"/>
  <c r="FC435" i="1" s="1"/>
  <c r="FL435" i="1" s="1" a="1"/>
  <c r="FL435" i="1" s="1"/>
  <c r="ES435" i="1"/>
  <c r="FB435" i="1" s="1"/>
  <c r="FK435" i="1" s="1" a="1"/>
  <c r="FK435" i="1" s="1"/>
  <c r="ER435" i="1"/>
  <c r="FA435" i="1" s="1"/>
  <c r="FJ435" i="1" s="1" a="1"/>
  <c r="FJ435" i="1" s="1"/>
  <c r="EQ435" i="1"/>
  <c r="EZ435" i="1" s="1"/>
  <c r="FI435" i="1" s="1" a="1"/>
  <c r="FI435" i="1" s="1"/>
  <c r="EP435" i="1"/>
  <c r="EY435" i="1" s="1"/>
  <c r="FH435" i="1" s="1" a="1"/>
  <c r="FH435" i="1" s="1"/>
  <c r="EO435" i="1"/>
  <c r="EN435" i="1"/>
  <c r="EM435" i="1"/>
  <c r="EL435" i="1"/>
  <c r="EK435" i="1"/>
  <c r="EJ435" i="1"/>
  <c r="EI435" i="1"/>
  <c r="BK435" i="1" s="1"/>
  <c r="EH435" i="1"/>
  <c r="GH435" i="1" s="1"/>
  <c r="EG435" i="1"/>
  <c r="GG435" i="1" s="1"/>
  <c r="EF435" i="1"/>
  <c r="GF435" i="1" s="1"/>
  <c r="EE435" i="1"/>
  <c r="ED435" i="1"/>
  <c r="EC435" i="1"/>
  <c r="EB435" i="1"/>
  <c r="EA435" i="1"/>
  <c r="GA435" i="1" s="1"/>
  <c r="DZ435" i="1"/>
  <c r="FZ435" i="1" s="1"/>
  <c r="DY435" i="1"/>
  <c r="DX435" i="1"/>
  <c r="DW435" i="1"/>
  <c r="DV435" i="1"/>
  <c r="DS435" i="1"/>
  <c r="DR435" i="1"/>
  <c r="DP435" i="1"/>
  <c r="DN435" i="1"/>
  <c r="DL435" i="1" s="1"/>
  <c r="DM435" i="1" s="1"/>
  <c r="DO435" i="1" s="1"/>
  <c r="CJ435" i="1"/>
  <c r="CI435" i="1"/>
  <c r="CH435" i="1"/>
  <c r="CG435" i="1"/>
  <c r="CF435" i="1"/>
  <c r="CE435" i="1"/>
  <c r="CD435" i="1"/>
  <c r="CC435" i="1"/>
  <c r="CB435" i="1"/>
  <c r="CA435" i="1"/>
  <c r="BZ435" i="1"/>
  <c r="BY435" i="1"/>
  <c r="BX435" i="1"/>
  <c r="BW435" i="1"/>
  <c r="BV435" i="1"/>
  <c r="BU435" i="1"/>
  <c r="BT435" i="1"/>
  <c r="BS435" i="1"/>
  <c r="BR435" i="1"/>
  <c r="BP435" i="1"/>
  <c r="BQ435" i="1" s="1"/>
  <c r="BI435" i="1"/>
  <c r="BH435" i="1"/>
  <c r="BG435" i="1"/>
  <c r="BF435" i="1"/>
  <c r="BE435" i="1"/>
  <c r="BD435" i="1"/>
  <c r="BC435" i="1"/>
  <c r="BB435" i="1"/>
  <c r="BA435" i="1"/>
  <c r="J435" i="1"/>
  <c r="FU434" i="1"/>
  <c r="FS434" i="1"/>
  <c r="EX434" i="1"/>
  <c r="FG434" i="1" s="1"/>
  <c r="FO434" i="1" s="1" a="1"/>
  <c r="FO434" i="1" s="1"/>
  <c r="EW434" i="1"/>
  <c r="FF434" i="1" s="1"/>
  <c r="FP434" i="1" s="1" a="1"/>
  <c r="FP434" i="1" s="1"/>
  <c r="EV434" i="1"/>
  <c r="FE434" i="1" s="1"/>
  <c r="FN434" i="1" s="1" a="1"/>
  <c r="FN434" i="1" s="1"/>
  <c r="EU434" i="1"/>
  <c r="ET434" i="1"/>
  <c r="FC434" i="1" s="1"/>
  <c r="FL434" i="1" s="1" a="1"/>
  <c r="FL434" i="1" s="1"/>
  <c r="ES434" i="1"/>
  <c r="FB434" i="1" s="1"/>
  <c r="FK434" i="1" s="1" a="1"/>
  <c r="FK434" i="1" s="1"/>
  <c r="ER434" i="1"/>
  <c r="FA434" i="1" s="1"/>
  <c r="FJ434" i="1" s="1" a="1"/>
  <c r="FJ434" i="1" s="1"/>
  <c r="EQ434" i="1"/>
  <c r="EZ434" i="1" s="1"/>
  <c r="FI434" i="1" s="1" a="1"/>
  <c r="FI434" i="1" s="1"/>
  <c r="EP434" i="1"/>
  <c r="EY434" i="1" s="1"/>
  <c r="FH434" i="1" s="1" a="1"/>
  <c r="FH434" i="1" s="1"/>
  <c r="EO434" i="1"/>
  <c r="EN434" i="1"/>
  <c r="EM434" i="1"/>
  <c r="EL434" i="1"/>
  <c r="EK434" i="1"/>
  <c r="EJ434" i="1"/>
  <c r="EI434" i="1"/>
  <c r="BK434" i="1" s="1"/>
  <c r="EH434" i="1"/>
  <c r="GH434" i="1" s="1"/>
  <c r="EG434" i="1"/>
  <c r="GG434" i="1" s="1"/>
  <c r="EF434" i="1"/>
  <c r="GF434" i="1" s="1"/>
  <c r="EE434" i="1"/>
  <c r="ED434" i="1"/>
  <c r="EC434" i="1"/>
  <c r="EB434" i="1"/>
  <c r="EA434" i="1"/>
  <c r="GA434" i="1" s="1"/>
  <c r="DZ434" i="1"/>
  <c r="FZ434" i="1" s="1"/>
  <c r="DY434" i="1"/>
  <c r="DX434" i="1"/>
  <c r="DW434" i="1"/>
  <c r="DV434" i="1"/>
  <c r="DS434" i="1"/>
  <c r="DR434" i="1"/>
  <c r="DU434" i="1" s="1"/>
  <c r="DP434" i="1"/>
  <c r="DN434" i="1"/>
  <c r="DL434" i="1" s="1"/>
  <c r="DM434" i="1" s="1"/>
  <c r="DO434" i="1" s="1"/>
  <c r="CJ434" i="1"/>
  <c r="CI434" i="1"/>
  <c r="CH434" i="1"/>
  <c r="CG434" i="1"/>
  <c r="CF434" i="1"/>
  <c r="CE434" i="1"/>
  <c r="CD434" i="1"/>
  <c r="CC434" i="1"/>
  <c r="CB434" i="1"/>
  <c r="CA434" i="1"/>
  <c r="BZ434" i="1"/>
  <c r="BY434" i="1"/>
  <c r="BX434" i="1"/>
  <c r="BW434" i="1"/>
  <c r="BV434" i="1"/>
  <c r="BU434" i="1"/>
  <c r="BT434" i="1"/>
  <c r="BS434" i="1"/>
  <c r="BR434" i="1"/>
  <c r="BP434" i="1"/>
  <c r="BQ434" i="1" s="1"/>
  <c r="BI434" i="1"/>
  <c r="BH434" i="1"/>
  <c r="BG434" i="1"/>
  <c r="BF434" i="1"/>
  <c r="BE434" i="1"/>
  <c r="BD434" i="1"/>
  <c r="BC434" i="1"/>
  <c r="BB434" i="1"/>
  <c r="BA434" i="1"/>
  <c r="J434" i="1"/>
  <c r="FU433" i="1"/>
  <c r="FS433" i="1"/>
  <c r="EX433" i="1"/>
  <c r="FG433" i="1" s="1"/>
  <c r="FO433" i="1" s="1" a="1"/>
  <c r="FO433" i="1" s="1"/>
  <c r="EW433" i="1"/>
  <c r="FF433" i="1" s="1"/>
  <c r="FP433" i="1" s="1" a="1"/>
  <c r="FP433" i="1" s="1"/>
  <c r="EV433" i="1"/>
  <c r="FE433" i="1" s="1"/>
  <c r="FN433" i="1" s="1" a="1"/>
  <c r="FN433" i="1" s="1"/>
  <c r="EU433" i="1"/>
  <c r="ET433" i="1"/>
  <c r="FC433" i="1" s="1"/>
  <c r="FL433" i="1" s="1" a="1"/>
  <c r="FL433" i="1" s="1"/>
  <c r="ES433" i="1"/>
  <c r="FB433" i="1" s="1"/>
  <c r="FK433" i="1" s="1" a="1"/>
  <c r="FK433" i="1" s="1"/>
  <c r="ER433" i="1"/>
  <c r="FA433" i="1" s="1"/>
  <c r="FJ433" i="1" s="1" a="1"/>
  <c r="FJ433" i="1" s="1"/>
  <c r="EQ433" i="1"/>
  <c r="EZ433" i="1" s="1"/>
  <c r="FI433" i="1" s="1" a="1"/>
  <c r="FI433" i="1" s="1"/>
  <c r="EP433" i="1"/>
  <c r="EY433" i="1" s="1"/>
  <c r="FH433" i="1" s="1" a="1"/>
  <c r="FH433" i="1" s="1"/>
  <c r="EO433" i="1"/>
  <c r="EN433" i="1"/>
  <c r="EM433" i="1"/>
  <c r="EL433" i="1"/>
  <c r="EK433" i="1"/>
  <c r="EJ433" i="1"/>
  <c r="EI433" i="1"/>
  <c r="BK433" i="1" s="1"/>
  <c r="EH433" i="1"/>
  <c r="GH433" i="1" s="1"/>
  <c r="EG433" i="1"/>
  <c r="GG433" i="1" s="1"/>
  <c r="EF433" i="1"/>
  <c r="GF433" i="1" s="1"/>
  <c r="EE433" i="1"/>
  <c r="ED433" i="1"/>
  <c r="EC433" i="1"/>
  <c r="EB433" i="1"/>
  <c r="EA433" i="1"/>
  <c r="GA433" i="1" s="1"/>
  <c r="DZ433" i="1"/>
  <c r="FZ433" i="1" s="1"/>
  <c r="DY433" i="1"/>
  <c r="DX433" i="1"/>
  <c r="DW433" i="1"/>
  <c r="DV433" i="1"/>
  <c r="DS433" i="1"/>
  <c r="DR433" i="1"/>
  <c r="DP433" i="1"/>
  <c r="DN433" i="1"/>
  <c r="DL433" i="1" s="1"/>
  <c r="DM433" i="1" s="1"/>
  <c r="DO433" i="1" s="1"/>
  <c r="CJ433" i="1"/>
  <c r="CI433" i="1"/>
  <c r="CH433" i="1"/>
  <c r="CG433" i="1"/>
  <c r="CF433" i="1"/>
  <c r="CE433" i="1"/>
  <c r="CD433" i="1"/>
  <c r="CC433" i="1"/>
  <c r="CB433" i="1"/>
  <c r="CA433" i="1"/>
  <c r="BZ433" i="1"/>
  <c r="BY433" i="1"/>
  <c r="BX433" i="1"/>
  <c r="BW433" i="1"/>
  <c r="BV433" i="1"/>
  <c r="BU433" i="1"/>
  <c r="BT433" i="1"/>
  <c r="BS433" i="1"/>
  <c r="BR433" i="1"/>
  <c r="BP433" i="1"/>
  <c r="BQ433" i="1" s="1"/>
  <c r="BI433" i="1"/>
  <c r="BH433" i="1"/>
  <c r="BG433" i="1"/>
  <c r="BF433" i="1"/>
  <c r="BE433" i="1"/>
  <c r="BD433" i="1"/>
  <c r="BC433" i="1"/>
  <c r="BB433" i="1"/>
  <c r="BA433" i="1"/>
  <c r="J433" i="1"/>
  <c r="FU432" i="1"/>
  <c r="FS432" i="1"/>
  <c r="EX432" i="1"/>
  <c r="FG432" i="1" s="1"/>
  <c r="FO432" i="1" s="1" a="1"/>
  <c r="FO432" i="1" s="1"/>
  <c r="EW432" i="1"/>
  <c r="FF432" i="1" s="1"/>
  <c r="FP432" i="1" s="1" a="1"/>
  <c r="FP432" i="1" s="1"/>
  <c r="EV432" i="1"/>
  <c r="FE432" i="1" s="1"/>
  <c r="FN432" i="1" s="1" a="1"/>
  <c r="FN432" i="1" s="1"/>
  <c r="EU432" i="1"/>
  <c r="FD432" i="1" s="1"/>
  <c r="FM432" i="1" s="1" a="1"/>
  <c r="FM432" i="1" s="1"/>
  <c r="ET432" i="1"/>
  <c r="FC432" i="1" s="1"/>
  <c r="FL432" i="1" s="1" a="1"/>
  <c r="FL432" i="1" s="1"/>
  <c r="ES432" i="1"/>
  <c r="FB432" i="1" s="1"/>
  <c r="FK432" i="1" s="1" a="1"/>
  <c r="FK432" i="1" s="1"/>
  <c r="ER432" i="1"/>
  <c r="FA432" i="1" s="1"/>
  <c r="FJ432" i="1" s="1" a="1"/>
  <c r="FJ432" i="1" s="1"/>
  <c r="EQ432" i="1"/>
  <c r="EZ432" i="1" s="1"/>
  <c r="FI432" i="1" s="1" a="1"/>
  <c r="FI432" i="1" s="1"/>
  <c r="EP432" i="1"/>
  <c r="EY432" i="1" s="1"/>
  <c r="FH432" i="1" s="1" a="1"/>
  <c r="FH432" i="1" s="1"/>
  <c r="EO432" i="1"/>
  <c r="EN432" i="1"/>
  <c r="EM432" i="1"/>
  <c r="EL432" i="1"/>
  <c r="EK432" i="1"/>
  <c r="EJ432" i="1"/>
  <c r="EI432" i="1"/>
  <c r="BK432" i="1" s="1"/>
  <c r="EH432" i="1"/>
  <c r="GH432" i="1" s="1"/>
  <c r="EG432" i="1"/>
  <c r="GG432" i="1" s="1"/>
  <c r="EF432" i="1"/>
  <c r="GF432" i="1" s="1"/>
  <c r="EE432" i="1"/>
  <c r="ED432" i="1"/>
  <c r="EC432" i="1"/>
  <c r="EB432" i="1"/>
  <c r="EA432" i="1"/>
  <c r="GA432" i="1" s="1"/>
  <c r="DZ432" i="1"/>
  <c r="FZ432" i="1" s="1"/>
  <c r="DY432" i="1"/>
  <c r="DX432" i="1"/>
  <c r="DW432" i="1"/>
  <c r="DV432" i="1"/>
  <c r="DS432" i="1"/>
  <c r="DR432" i="1"/>
  <c r="DP432" i="1"/>
  <c r="DN432" i="1"/>
  <c r="DL432" i="1"/>
  <c r="DM432" i="1" s="1"/>
  <c r="DO432" i="1" s="1"/>
  <c r="CV432" i="1"/>
  <c r="CU432" i="1"/>
  <c r="CT432" i="1"/>
  <c r="CS432" i="1"/>
  <c r="CR432" i="1"/>
  <c r="CQ432" i="1"/>
  <c r="CJ432" i="1"/>
  <c r="CI432" i="1"/>
  <c r="CH432" i="1"/>
  <c r="CG432" i="1"/>
  <c r="CF432" i="1"/>
  <c r="CE432" i="1"/>
  <c r="CD432" i="1"/>
  <c r="CC432" i="1"/>
  <c r="CB432" i="1"/>
  <c r="CA432" i="1"/>
  <c r="BZ432" i="1"/>
  <c r="BY432" i="1"/>
  <c r="BX432" i="1"/>
  <c r="BW432" i="1"/>
  <c r="BV432" i="1"/>
  <c r="BU432" i="1"/>
  <c r="BT432" i="1"/>
  <c r="BS432" i="1"/>
  <c r="BR432" i="1"/>
  <c r="BP432" i="1"/>
  <c r="BQ432" i="1" s="1"/>
  <c r="BL432" i="1"/>
  <c r="BI432" i="1"/>
  <c r="BH432" i="1"/>
  <c r="BG432" i="1"/>
  <c r="BF432" i="1"/>
  <c r="BE432" i="1"/>
  <c r="BD432" i="1"/>
  <c r="BC432" i="1"/>
  <c r="BB432" i="1"/>
  <c r="BA432" i="1"/>
  <c r="J432" i="1"/>
  <c r="FU431" i="1"/>
  <c r="FS431" i="1"/>
  <c r="EX431" i="1"/>
  <c r="FG431" i="1" s="1"/>
  <c r="FO431" i="1" s="1" a="1"/>
  <c r="FO431" i="1" s="1"/>
  <c r="EW431" i="1"/>
  <c r="FF431" i="1" s="1"/>
  <c r="FP431" i="1" s="1" a="1"/>
  <c r="FP431" i="1" s="1"/>
  <c r="EV431" i="1"/>
  <c r="FE431" i="1" s="1"/>
  <c r="FN431" i="1" s="1" a="1"/>
  <c r="FN431" i="1" s="1"/>
  <c r="EU431" i="1"/>
  <c r="FD431" i="1" s="1"/>
  <c r="FM431" i="1" s="1" a="1"/>
  <c r="FM431" i="1" s="1"/>
  <c r="ET431" i="1"/>
  <c r="FC431" i="1" s="1"/>
  <c r="FL431" i="1" s="1" a="1"/>
  <c r="FL431" i="1" s="1"/>
  <c r="ES431" i="1"/>
  <c r="FB431" i="1" s="1"/>
  <c r="FK431" i="1" s="1" a="1"/>
  <c r="FK431" i="1" s="1"/>
  <c r="ER431" i="1"/>
  <c r="FA431" i="1" s="1"/>
  <c r="FJ431" i="1" s="1" a="1"/>
  <c r="FJ431" i="1" s="1"/>
  <c r="EQ431" i="1"/>
  <c r="EZ431" i="1" s="1"/>
  <c r="FI431" i="1" s="1" a="1"/>
  <c r="FI431" i="1" s="1"/>
  <c r="EP431" i="1"/>
  <c r="EY431" i="1" s="1"/>
  <c r="FH431" i="1" s="1" a="1"/>
  <c r="FH431" i="1" s="1"/>
  <c r="EO431" i="1"/>
  <c r="EN431" i="1"/>
  <c r="EM431" i="1"/>
  <c r="EL431" i="1"/>
  <c r="EK431" i="1"/>
  <c r="EJ431" i="1"/>
  <c r="EI431" i="1"/>
  <c r="BK431" i="1" s="1"/>
  <c r="EH431" i="1"/>
  <c r="GH431" i="1" s="1"/>
  <c r="EG431" i="1"/>
  <c r="GG431" i="1" s="1"/>
  <c r="EF431" i="1"/>
  <c r="GF431" i="1" s="1"/>
  <c r="EE431" i="1"/>
  <c r="ED431" i="1"/>
  <c r="EC431" i="1"/>
  <c r="EB431" i="1"/>
  <c r="EA431" i="1"/>
  <c r="GA431" i="1" s="1"/>
  <c r="DZ431" i="1"/>
  <c r="FZ431" i="1" s="1"/>
  <c r="DY431" i="1"/>
  <c r="DX431" i="1"/>
  <c r="DW431" i="1"/>
  <c r="DV431" i="1"/>
  <c r="DS431" i="1"/>
  <c r="DR431" i="1"/>
  <c r="DP431" i="1"/>
  <c r="DN431" i="1"/>
  <c r="DL431" i="1" s="1"/>
  <c r="DM431" i="1" s="1"/>
  <c r="DO431" i="1" s="1"/>
  <c r="CJ431" i="1"/>
  <c r="CI431" i="1"/>
  <c r="CH431" i="1"/>
  <c r="CG431" i="1"/>
  <c r="CF431" i="1"/>
  <c r="CE431" i="1"/>
  <c r="CD431" i="1"/>
  <c r="CC431" i="1"/>
  <c r="CB431" i="1"/>
  <c r="CA431" i="1"/>
  <c r="BZ431" i="1"/>
  <c r="BY431" i="1"/>
  <c r="BX431" i="1"/>
  <c r="BW431" i="1"/>
  <c r="BV431" i="1"/>
  <c r="BU431" i="1"/>
  <c r="BT431" i="1"/>
  <c r="BS431" i="1"/>
  <c r="BR431" i="1"/>
  <c r="BP431" i="1"/>
  <c r="BQ431" i="1" s="1"/>
  <c r="BI431" i="1"/>
  <c r="BH431" i="1"/>
  <c r="BG431" i="1"/>
  <c r="BF431" i="1"/>
  <c r="BE431" i="1"/>
  <c r="BD431" i="1"/>
  <c r="BC431" i="1"/>
  <c r="BB431" i="1"/>
  <c r="BA431" i="1"/>
  <c r="J431" i="1"/>
  <c r="FU430" i="1"/>
  <c r="FS430" i="1"/>
  <c r="EX430" i="1"/>
  <c r="FG430" i="1" s="1"/>
  <c r="FO430" i="1" s="1" a="1"/>
  <c r="FO430" i="1" s="1"/>
  <c r="EW430" i="1"/>
  <c r="FF430" i="1" s="1"/>
  <c r="FP430" i="1" s="1" a="1"/>
  <c r="FP430" i="1" s="1"/>
  <c r="EV430" i="1"/>
  <c r="FE430" i="1" s="1"/>
  <c r="FN430" i="1" s="1" a="1"/>
  <c r="FN430" i="1" s="1"/>
  <c r="EU430" i="1"/>
  <c r="FD430" i="1" s="1"/>
  <c r="FM430" i="1" s="1" a="1"/>
  <c r="FM430" i="1" s="1"/>
  <c r="ET430" i="1"/>
  <c r="FC430" i="1" s="1"/>
  <c r="FL430" i="1" s="1" a="1"/>
  <c r="FL430" i="1" s="1"/>
  <c r="ES430" i="1"/>
  <c r="FB430" i="1" s="1"/>
  <c r="FK430" i="1" s="1" a="1"/>
  <c r="FK430" i="1" s="1"/>
  <c r="ER430" i="1"/>
  <c r="FA430" i="1" s="1"/>
  <c r="FJ430" i="1" s="1" a="1"/>
  <c r="FJ430" i="1" s="1"/>
  <c r="EQ430" i="1"/>
  <c r="EZ430" i="1" s="1"/>
  <c r="FI430" i="1" s="1" a="1"/>
  <c r="FI430" i="1" s="1"/>
  <c r="EP430" i="1"/>
  <c r="EY430" i="1" s="1"/>
  <c r="FH430" i="1" s="1" a="1"/>
  <c r="FH430" i="1" s="1"/>
  <c r="EO430" i="1"/>
  <c r="EN430" i="1"/>
  <c r="EM430" i="1"/>
  <c r="EL430" i="1"/>
  <c r="EK430" i="1"/>
  <c r="EJ430" i="1"/>
  <c r="EI430" i="1"/>
  <c r="BK430" i="1" s="1"/>
  <c r="EH430" i="1"/>
  <c r="GH430" i="1" s="1"/>
  <c r="EG430" i="1"/>
  <c r="GG430" i="1" s="1"/>
  <c r="EF430" i="1"/>
  <c r="GF430" i="1" s="1"/>
  <c r="EE430" i="1"/>
  <c r="ED430" i="1"/>
  <c r="EC430" i="1"/>
  <c r="EB430" i="1"/>
  <c r="EA430" i="1"/>
  <c r="GA430" i="1" s="1"/>
  <c r="DZ430" i="1"/>
  <c r="FZ430" i="1" s="1"/>
  <c r="DY430" i="1"/>
  <c r="DX430" i="1"/>
  <c r="DW430" i="1"/>
  <c r="DV430" i="1"/>
  <c r="DS430" i="1"/>
  <c r="DR430" i="1"/>
  <c r="DT430" i="1" s="1"/>
  <c r="DP430" i="1"/>
  <c r="DN430" i="1"/>
  <c r="DL430" i="1" s="1"/>
  <c r="DM430" i="1" s="1"/>
  <c r="DO430" i="1" s="1"/>
  <c r="CJ430" i="1"/>
  <c r="CI430" i="1"/>
  <c r="CH430" i="1"/>
  <c r="CG430" i="1"/>
  <c r="CF430" i="1"/>
  <c r="CE430" i="1"/>
  <c r="CD430" i="1"/>
  <c r="CC430" i="1"/>
  <c r="CB430" i="1"/>
  <c r="CA430" i="1"/>
  <c r="BZ430" i="1"/>
  <c r="BY430" i="1"/>
  <c r="BX430" i="1"/>
  <c r="BW430" i="1"/>
  <c r="BV430" i="1"/>
  <c r="BU430" i="1"/>
  <c r="BT430" i="1"/>
  <c r="BS430" i="1"/>
  <c r="BR430" i="1"/>
  <c r="BP430" i="1"/>
  <c r="BQ430" i="1" s="1"/>
  <c r="BI430" i="1"/>
  <c r="BH430" i="1"/>
  <c r="BG430" i="1"/>
  <c r="BF430" i="1"/>
  <c r="BE430" i="1"/>
  <c r="BD430" i="1"/>
  <c r="BC430" i="1"/>
  <c r="BB430" i="1"/>
  <c r="BA430" i="1"/>
  <c r="J430" i="1"/>
  <c r="FU429" i="1"/>
  <c r="FS429" i="1"/>
  <c r="EX429" i="1"/>
  <c r="FG429" i="1" s="1"/>
  <c r="FO429" i="1" s="1" a="1"/>
  <c r="FO429" i="1" s="1"/>
  <c r="EW429" i="1"/>
  <c r="FF429" i="1" s="1"/>
  <c r="FP429" i="1" s="1" a="1"/>
  <c r="FP429" i="1" s="1"/>
  <c r="EV429" i="1"/>
  <c r="FE429" i="1" s="1"/>
  <c r="FN429" i="1" s="1" a="1"/>
  <c r="FN429" i="1" s="1"/>
  <c r="EU429" i="1"/>
  <c r="FD429" i="1" s="1"/>
  <c r="FM429" i="1" s="1" a="1"/>
  <c r="FM429" i="1" s="1"/>
  <c r="ET429" i="1"/>
  <c r="ES429" i="1"/>
  <c r="FB429" i="1" s="1"/>
  <c r="FK429" i="1" s="1" a="1"/>
  <c r="FK429" i="1" s="1"/>
  <c r="ER429" i="1"/>
  <c r="FA429" i="1" s="1"/>
  <c r="FJ429" i="1" s="1" a="1"/>
  <c r="FJ429" i="1" s="1"/>
  <c r="EQ429" i="1"/>
  <c r="EZ429" i="1" s="1"/>
  <c r="FI429" i="1" s="1" a="1"/>
  <c r="FI429" i="1" s="1"/>
  <c r="EP429" i="1"/>
  <c r="EY429" i="1" s="1"/>
  <c r="FH429" i="1" s="1" a="1"/>
  <c r="FH429" i="1" s="1"/>
  <c r="EO429" i="1"/>
  <c r="EN429" i="1"/>
  <c r="EM429" i="1"/>
  <c r="EL429" i="1"/>
  <c r="EK429" i="1"/>
  <c r="EJ429" i="1"/>
  <c r="EI429" i="1"/>
  <c r="BK429" i="1" s="1"/>
  <c r="EH429" i="1"/>
  <c r="GH429" i="1" s="1"/>
  <c r="EG429" i="1"/>
  <c r="GG429" i="1" s="1"/>
  <c r="EF429" i="1"/>
  <c r="GF429" i="1" s="1"/>
  <c r="EE429" i="1"/>
  <c r="ED429" i="1"/>
  <c r="EC429" i="1"/>
  <c r="EB429" i="1"/>
  <c r="EA429" i="1"/>
  <c r="GA429" i="1" s="1"/>
  <c r="DZ429" i="1"/>
  <c r="FZ429" i="1" s="1"/>
  <c r="DY429" i="1"/>
  <c r="DX429" i="1"/>
  <c r="DW429" i="1"/>
  <c r="DV429" i="1"/>
  <c r="DS429" i="1"/>
  <c r="DR429" i="1"/>
  <c r="DP429" i="1"/>
  <c r="DN429" i="1"/>
  <c r="DL429" i="1" s="1"/>
  <c r="DM429" i="1" s="1"/>
  <c r="DO429" i="1" s="1"/>
  <c r="CJ429" i="1"/>
  <c r="CI429" i="1"/>
  <c r="CH429" i="1"/>
  <c r="CG429" i="1"/>
  <c r="CF429" i="1"/>
  <c r="CE429" i="1"/>
  <c r="CD429" i="1"/>
  <c r="CC429" i="1"/>
  <c r="CB429" i="1"/>
  <c r="CA429" i="1"/>
  <c r="BZ429" i="1"/>
  <c r="BY429" i="1"/>
  <c r="BX429" i="1"/>
  <c r="BW429" i="1"/>
  <c r="BV429" i="1"/>
  <c r="BU429" i="1"/>
  <c r="BT429" i="1"/>
  <c r="BS429" i="1"/>
  <c r="BR429" i="1"/>
  <c r="BP429" i="1"/>
  <c r="BQ429" i="1" s="1"/>
  <c r="BI429" i="1"/>
  <c r="BH429" i="1"/>
  <c r="BG429" i="1"/>
  <c r="BF429" i="1"/>
  <c r="BE429" i="1"/>
  <c r="BD429" i="1"/>
  <c r="BC429" i="1"/>
  <c r="BB429" i="1"/>
  <c r="BA429" i="1"/>
  <c r="J429" i="1"/>
  <c r="FU428" i="1"/>
  <c r="FS428" i="1"/>
  <c r="EX428" i="1"/>
  <c r="FG428" i="1" s="1"/>
  <c r="FO428" i="1" s="1" a="1"/>
  <c r="FO428" i="1" s="1"/>
  <c r="EW428" i="1"/>
  <c r="FF428" i="1" s="1"/>
  <c r="FP428" i="1" s="1" a="1"/>
  <c r="FP428" i="1" s="1"/>
  <c r="EV428" i="1"/>
  <c r="FE428" i="1" s="1"/>
  <c r="FN428" i="1" s="1" a="1"/>
  <c r="FN428" i="1" s="1"/>
  <c r="EU428" i="1"/>
  <c r="ET428" i="1"/>
  <c r="FC428" i="1" s="1"/>
  <c r="FL428" i="1" s="1" a="1"/>
  <c r="FL428" i="1" s="1"/>
  <c r="ES428" i="1"/>
  <c r="FB428" i="1" s="1"/>
  <c r="FK428" i="1" s="1" a="1"/>
  <c r="FK428" i="1" s="1"/>
  <c r="ER428" i="1"/>
  <c r="FA428" i="1" s="1"/>
  <c r="FJ428" i="1" s="1" a="1"/>
  <c r="FJ428" i="1" s="1"/>
  <c r="EQ428" i="1"/>
  <c r="EZ428" i="1" s="1"/>
  <c r="FI428" i="1" s="1" a="1"/>
  <c r="FI428" i="1" s="1"/>
  <c r="EP428" i="1"/>
  <c r="EY428" i="1" s="1"/>
  <c r="FH428" i="1" s="1" a="1"/>
  <c r="FH428" i="1" s="1"/>
  <c r="EO428" i="1"/>
  <c r="EN428" i="1"/>
  <c r="EM428" i="1"/>
  <c r="EL428" i="1"/>
  <c r="EK428" i="1"/>
  <c r="EJ428" i="1"/>
  <c r="EI428" i="1"/>
  <c r="BK428" i="1" s="1"/>
  <c r="EH428" i="1"/>
  <c r="GH428" i="1" s="1"/>
  <c r="EG428" i="1"/>
  <c r="GG428" i="1" s="1"/>
  <c r="EF428" i="1"/>
  <c r="GF428" i="1" s="1"/>
  <c r="EE428" i="1"/>
  <c r="ED428" i="1"/>
  <c r="EC428" i="1"/>
  <c r="EB428" i="1"/>
  <c r="EA428" i="1"/>
  <c r="GA428" i="1" s="1"/>
  <c r="DZ428" i="1"/>
  <c r="FZ428" i="1" s="1"/>
  <c r="DY428" i="1"/>
  <c r="DX428" i="1"/>
  <c r="DW428" i="1"/>
  <c r="DV428" i="1"/>
  <c r="DS428" i="1"/>
  <c r="DR428" i="1"/>
  <c r="DU428" i="1" s="1"/>
  <c r="DP428" i="1"/>
  <c r="DN428" i="1"/>
  <c r="DL428" i="1"/>
  <c r="DM428" i="1" s="1"/>
  <c r="DO428" i="1" s="1"/>
  <c r="CV428" i="1"/>
  <c r="CU428" i="1"/>
  <c r="CT428" i="1"/>
  <c r="CS428" i="1"/>
  <c r="CR428" i="1"/>
  <c r="CQ428" i="1"/>
  <c r="CJ428" i="1"/>
  <c r="CI428" i="1"/>
  <c r="CH428" i="1"/>
  <c r="CG428" i="1"/>
  <c r="CF428" i="1"/>
  <c r="CE428" i="1"/>
  <c r="CD428" i="1"/>
  <c r="CC428" i="1"/>
  <c r="CB428" i="1"/>
  <c r="CA428" i="1"/>
  <c r="BZ428" i="1"/>
  <c r="BY428" i="1"/>
  <c r="BX428" i="1"/>
  <c r="BW428" i="1"/>
  <c r="BV428" i="1"/>
  <c r="BU428" i="1"/>
  <c r="BT428" i="1"/>
  <c r="BS428" i="1"/>
  <c r="BR428" i="1"/>
  <c r="BP428" i="1"/>
  <c r="BQ428" i="1" s="1"/>
  <c r="BL428" i="1"/>
  <c r="BI428" i="1"/>
  <c r="BH428" i="1"/>
  <c r="BG428" i="1"/>
  <c r="BF428" i="1"/>
  <c r="BE428" i="1"/>
  <c r="BD428" i="1"/>
  <c r="BC428" i="1"/>
  <c r="BB428" i="1"/>
  <c r="BA428" i="1"/>
  <c r="J428" i="1"/>
  <c r="FU427" i="1"/>
  <c r="FS427" i="1"/>
  <c r="EX427" i="1"/>
  <c r="FG427" i="1" s="1"/>
  <c r="FO427" i="1" s="1" a="1"/>
  <c r="FO427" i="1" s="1"/>
  <c r="EW427" i="1"/>
  <c r="FF427" i="1" s="1"/>
  <c r="FP427" i="1" s="1" a="1"/>
  <c r="FP427" i="1" s="1"/>
  <c r="EV427" i="1"/>
  <c r="FE427" i="1" s="1"/>
  <c r="FN427" i="1" s="1" a="1"/>
  <c r="FN427" i="1" s="1"/>
  <c r="EU427" i="1"/>
  <c r="FD427" i="1" s="1"/>
  <c r="FM427" i="1" s="1" a="1"/>
  <c r="FM427" i="1" s="1"/>
  <c r="ET427" i="1"/>
  <c r="FC427" i="1" s="1"/>
  <c r="FL427" i="1" s="1" a="1"/>
  <c r="FL427" i="1" s="1"/>
  <c r="ES427" i="1"/>
  <c r="FB427" i="1" s="1"/>
  <c r="FK427" i="1" s="1" a="1"/>
  <c r="FK427" i="1" s="1"/>
  <c r="ER427" i="1"/>
  <c r="FA427" i="1" s="1"/>
  <c r="FJ427" i="1" s="1" a="1"/>
  <c r="FJ427" i="1" s="1"/>
  <c r="EQ427" i="1"/>
  <c r="EZ427" i="1" s="1"/>
  <c r="FI427" i="1" s="1" a="1"/>
  <c r="FI427" i="1" s="1"/>
  <c r="EP427" i="1"/>
  <c r="EY427" i="1" s="1"/>
  <c r="FH427" i="1" s="1" a="1"/>
  <c r="FH427" i="1" s="1"/>
  <c r="EO427" i="1"/>
  <c r="EN427" i="1"/>
  <c r="EM427" i="1"/>
  <c r="EL427" i="1"/>
  <c r="EK427" i="1"/>
  <c r="EJ427" i="1"/>
  <c r="EI427" i="1"/>
  <c r="BK427" i="1" s="1"/>
  <c r="BL427" i="1" s="1"/>
  <c r="BO427" i="1" s="1"/>
  <c r="EH427" i="1"/>
  <c r="GH427" i="1" s="1"/>
  <c r="EG427" i="1"/>
  <c r="GG427" i="1" s="1"/>
  <c r="EF427" i="1"/>
  <c r="GF427" i="1" s="1"/>
  <c r="EE427" i="1"/>
  <c r="ED427" i="1"/>
  <c r="EC427" i="1"/>
  <c r="EB427" i="1"/>
  <c r="EA427" i="1"/>
  <c r="GA427" i="1" s="1"/>
  <c r="DZ427" i="1"/>
  <c r="FZ427" i="1" s="1"/>
  <c r="DY427" i="1"/>
  <c r="DX427" i="1"/>
  <c r="DW427" i="1"/>
  <c r="DV427" i="1"/>
  <c r="DS427" i="1"/>
  <c r="DR427" i="1"/>
  <c r="DU427" i="1" s="1"/>
  <c r="DP427" i="1"/>
  <c r="DN427" i="1"/>
  <c r="DL427" i="1"/>
  <c r="DM427" i="1" s="1"/>
  <c r="DO427" i="1" s="1"/>
  <c r="CV427" i="1"/>
  <c r="CU427" i="1"/>
  <c r="CT427" i="1"/>
  <c r="CR427" i="1"/>
  <c r="CQ427" i="1"/>
  <c r="CJ427" i="1"/>
  <c r="CI427" i="1"/>
  <c r="CH427" i="1"/>
  <c r="CG427" i="1"/>
  <c r="CF427" i="1"/>
  <c r="CE427" i="1"/>
  <c r="CD427" i="1"/>
  <c r="CC427" i="1"/>
  <c r="CB427" i="1"/>
  <c r="CA427" i="1"/>
  <c r="BZ427" i="1"/>
  <c r="BY427" i="1"/>
  <c r="BX427" i="1"/>
  <c r="BW427" i="1"/>
  <c r="BV427" i="1"/>
  <c r="BU427" i="1"/>
  <c r="BT427" i="1"/>
  <c r="BS427" i="1"/>
  <c r="BR427" i="1"/>
  <c r="BP427" i="1"/>
  <c r="BQ427" i="1" s="1"/>
  <c r="BI427" i="1"/>
  <c r="BH427" i="1"/>
  <c r="BG427" i="1"/>
  <c r="BF427" i="1"/>
  <c r="BE427" i="1"/>
  <c r="BD427" i="1"/>
  <c r="BC427" i="1"/>
  <c r="BB427" i="1"/>
  <c r="BA427" i="1"/>
  <c r="J427" i="1"/>
  <c r="FU426" i="1"/>
  <c r="FS426" i="1"/>
  <c r="EX426" i="1"/>
  <c r="FG426" i="1" s="1"/>
  <c r="FO426" i="1" s="1" a="1"/>
  <c r="FO426" i="1" s="1"/>
  <c r="EW426" i="1"/>
  <c r="FF426" i="1" s="1"/>
  <c r="FP426" i="1" s="1" a="1"/>
  <c r="FP426" i="1" s="1"/>
  <c r="EV426" i="1"/>
  <c r="FE426" i="1" s="1"/>
  <c r="FN426" i="1" s="1" a="1"/>
  <c r="FN426" i="1" s="1"/>
  <c r="EU426" i="1"/>
  <c r="ET426" i="1"/>
  <c r="FC426" i="1" s="1"/>
  <c r="FL426" i="1" s="1" a="1"/>
  <c r="FL426" i="1" s="1"/>
  <c r="ES426" i="1"/>
  <c r="FB426" i="1" s="1"/>
  <c r="FK426" i="1" s="1" a="1"/>
  <c r="FK426" i="1" s="1"/>
  <c r="ER426" i="1"/>
  <c r="FA426" i="1" s="1"/>
  <c r="FJ426" i="1" s="1" a="1"/>
  <c r="FJ426" i="1" s="1"/>
  <c r="EQ426" i="1"/>
  <c r="EZ426" i="1" s="1"/>
  <c r="FI426" i="1" s="1" a="1"/>
  <c r="FI426" i="1" s="1"/>
  <c r="EP426" i="1"/>
  <c r="EY426" i="1" s="1"/>
  <c r="FH426" i="1" s="1" a="1"/>
  <c r="FH426" i="1" s="1"/>
  <c r="EO426" i="1"/>
  <c r="EN426" i="1"/>
  <c r="EM426" i="1"/>
  <c r="EL426" i="1"/>
  <c r="EK426" i="1"/>
  <c r="EJ426" i="1"/>
  <c r="EI426" i="1"/>
  <c r="BK426" i="1" s="1"/>
  <c r="EH426" i="1"/>
  <c r="GH426" i="1" s="1"/>
  <c r="EG426" i="1"/>
  <c r="GG426" i="1" s="1"/>
  <c r="EF426" i="1"/>
  <c r="GF426" i="1" s="1"/>
  <c r="EE426" i="1"/>
  <c r="ED426" i="1"/>
  <c r="EC426" i="1"/>
  <c r="EB426" i="1"/>
  <c r="EA426" i="1"/>
  <c r="GA426" i="1" s="1"/>
  <c r="DZ426" i="1"/>
  <c r="FZ426" i="1" s="1"/>
  <c r="DY426" i="1"/>
  <c r="DX426" i="1"/>
  <c r="DW426" i="1"/>
  <c r="DV426" i="1"/>
  <c r="DS426" i="1"/>
  <c r="DR426" i="1"/>
  <c r="DT426" i="1" s="1"/>
  <c r="DP426" i="1"/>
  <c r="DN426" i="1"/>
  <c r="DL426" i="1" s="1"/>
  <c r="DM426" i="1" s="1"/>
  <c r="DO426" i="1" s="1"/>
  <c r="CJ426" i="1"/>
  <c r="CI426" i="1"/>
  <c r="CH426" i="1"/>
  <c r="CG426" i="1"/>
  <c r="CF426" i="1"/>
  <c r="CE426" i="1"/>
  <c r="CD426" i="1"/>
  <c r="CC426" i="1"/>
  <c r="CB426" i="1"/>
  <c r="CA426" i="1"/>
  <c r="BZ426" i="1"/>
  <c r="BY426" i="1"/>
  <c r="BX426" i="1"/>
  <c r="BW426" i="1"/>
  <c r="BV426" i="1"/>
  <c r="BU426" i="1"/>
  <c r="BT426" i="1"/>
  <c r="BS426" i="1"/>
  <c r="BR426" i="1"/>
  <c r="BP426" i="1"/>
  <c r="BQ426" i="1" s="1"/>
  <c r="BI426" i="1"/>
  <c r="BH426" i="1"/>
  <c r="BG426" i="1"/>
  <c r="BF426" i="1"/>
  <c r="BE426" i="1"/>
  <c r="BD426" i="1"/>
  <c r="BC426" i="1"/>
  <c r="BB426" i="1"/>
  <c r="BA426" i="1"/>
  <c r="J426" i="1"/>
  <c r="FU425" i="1"/>
  <c r="FS425" i="1"/>
  <c r="EX425" i="1"/>
  <c r="FG425" i="1" s="1"/>
  <c r="FO425" i="1" s="1" a="1"/>
  <c r="FO425" i="1" s="1"/>
  <c r="EW425" i="1"/>
  <c r="FF425" i="1" s="1"/>
  <c r="FP425" i="1" s="1" a="1"/>
  <c r="FP425" i="1" s="1"/>
  <c r="EV425" i="1"/>
  <c r="FE425" i="1" s="1"/>
  <c r="FN425" i="1" s="1" a="1"/>
  <c r="FN425" i="1" s="1"/>
  <c r="EU425" i="1"/>
  <c r="FD425" i="1" s="1"/>
  <c r="FM425" i="1" s="1" a="1"/>
  <c r="FM425" i="1" s="1"/>
  <c r="ET425" i="1"/>
  <c r="ES425" i="1"/>
  <c r="FB425" i="1" s="1"/>
  <c r="FK425" i="1" s="1" a="1"/>
  <c r="FK425" i="1" s="1"/>
  <c r="ER425" i="1"/>
  <c r="FA425" i="1" s="1"/>
  <c r="FJ425" i="1" s="1" a="1"/>
  <c r="FJ425" i="1" s="1"/>
  <c r="EQ425" i="1"/>
  <c r="EZ425" i="1" s="1"/>
  <c r="FI425" i="1" s="1" a="1"/>
  <c r="FI425" i="1" s="1"/>
  <c r="EP425" i="1"/>
  <c r="EY425" i="1" s="1"/>
  <c r="FH425" i="1" s="1" a="1"/>
  <c r="FH425" i="1" s="1"/>
  <c r="EO425" i="1"/>
  <c r="EN425" i="1"/>
  <c r="EM425" i="1"/>
  <c r="EL425" i="1"/>
  <c r="EK425" i="1"/>
  <c r="EJ425" i="1"/>
  <c r="EI425" i="1"/>
  <c r="BK425" i="1" s="1"/>
  <c r="BL425" i="1" s="1"/>
  <c r="EH425" i="1"/>
  <c r="GH425" i="1" s="1"/>
  <c r="EG425" i="1"/>
  <c r="GG425" i="1" s="1"/>
  <c r="EF425" i="1"/>
  <c r="GF425" i="1" s="1"/>
  <c r="EE425" i="1"/>
  <c r="ED425" i="1"/>
  <c r="EC425" i="1"/>
  <c r="EB425" i="1"/>
  <c r="EA425" i="1"/>
  <c r="GA425" i="1" s="1"/>
  <c r="DZ425" i="1"/>
  <c r="FZ425" i="1" s="1"/>
  <c r="DY425" i="1"/>
  <c r="DX425" i="1"/>
  <c r="DW425" i="1"/>
  <c r="DV425" i="1"/>
  <c r="DS425" i="1"/>
  <c r="DR425" i="1"/>
  <c r="DP425" i="1"/>
  <c r="DN425" i="1"/>
  <c r="DL425" i="1" s="1"/>
  <c r="DM425" i="1" s="1"/>
  <c r="DO425" i="1" s="1"/>
  <c r="CJ425" i="1"/>
  <c r="CI425" i="1"/>
  <c r="CH425" i="1"/>
  <c r="CN425" i="1" s="1"/>
  <c r="CT425" i="1" s="1"/>
  <c r="CG425" i="1"/>
  <c r="CF425" i="1"/>
  <c r="CE425" i="1"/>
  <c r="CD425" i="1"/>
  <c r="CC425" i="1"/>
  <c r="CB425" i="1"/>
  <c r="CA425" i="1"/>
  <c r="BZ425" i="1"/>
  <c r="BY425" i="1"/>
  <c r="BX425" i="1"/>
  <c r="BW425" i="1"/>
  <c r="BV425" i="1"/>
  <c r="BU425" i="1"/>
  <c r="BT425" i="1"/>
  <c r="BS425" i="1"/>
  <c r="BR425" i="1"/>
  <c r="BP425" i="1"/>
  <c r="BQ425" i="1" s="1"/>
  <c r="BI425" i="1"/>
  <c r="BH425" i="1"/>
  <c r="BG425" i="1"/>
  <c r="BF425" i="1"/>
  <c r="BE425" i="1"/>
  <c r="BD425" i="1"/>
  <c r="BC425" i="1"/>
  <c r="BB425" i="1"/>
  <c r="BA425" i="1"/>
  <c r="J425" i="1"/>
  <c r="FU424" i="1"/>
  <c r="FS424" i="1"/>
  <c r="EX424" i="1"/>
  <c r="FG424" i="1" s="1"/>
  <c r="FO424" i="1" s="1" a="1"/>
  <c r="FO424" i="1" s="1"/>
  <c r="EW424" i="1"/>
  <c r="FF424" i="1" s="1"/>
  <c r="FP424" i="1" s="1" a="1"/>
  <c r="FP424" i="1" s="1"/>
  <c r="EV424" i="1"/>
  <c r="FE424" i="1" s="1"/>
  <c r="FN424" i="1" s="1" a="1"/>
  <c r="FN424" i="1" s="1"/>
  <c r="EU424" i="1"/>
  <c r="ET424" i="1"/>
  <c r="FC424" i="1" s="1"/>
  <c r="FL424" i="1" s="1" a="1"/>
  <c r="FL424" i="1" s="1"/>
  <c r="ES424" i="1"/>
  <c r="FB424" i="1" s="1"/>
  <c r="FK424" i="1" s="1" a="1"/>
  <c r="FK424" i="1" s="1"/>
  <c r="ER424" i="1"/>
  <c r="FA424" i="1" s="1"/>
  <c r="FJ424" i="1" s="1" a="1"/>
  <c r="FJ424" i="1" s="1"/>
  <c r="EQ424" i="1"/>
  <c r="EZ424" i="1" s="1"/>
  <c r="FI424" i="1" s="1" a="1"/>
  <c r="FI424" i="1" s="1"/>
  <c r="EP424" i="1"/>
  <c r="EY424" i="1" s="1"/>
  <c r="FH424" i="1" s="1" a="1"/>
  <c r="FH424" i="1" s="1"/>
  <c r="EO424" i="1"/>
  <c r="EN424" i="1"/>
  <c r="EM424" i="1"/>
  <c r="EL424" i="1"/>
  <c r="EK424" i="1"/>
  <c r="EJ424" i="1"/>
  <c r="EI424" i="1"/>
  <c r="BK424" i="1" s="1"/>
  <c r="EH424" i="1"/>
  <c r="GH424" i="1" s="1"/>
  <c r="EG424" i="1"/>
  <c r="GG424" i="1" s="1"/>
  <c r="EF424" i="1"/>
  <c r="GF424" i="1" s="1"/>
  <c r="EE424" i="1"/>
  <c r="ED424" i="1"/>
  <c r="EC424" i="1"/>
  <c r="EB424" i="1"/>
  <c r="EA424" i="1"/>
  <c r="GA424" i="1" s="1"/>
  <c r="DZ424" i="1"/>
  <c r="FZ424" i="1" s="1"/>
  <c r="DY424" i="1"/>
  <c r="DX424" i="1"/>
  <c r="DW424" i="1"/>
  <c r="DV424" i="1"/>
  <c r="DS424" i="1"/>
  <c r="DR424" i="1"/>
  <c r="DU424" i="1" s="1"/>
  <c r="DP424" i="1"/>
  <c r="DN424" i="1"/>
  <c r="DL424" i="1" s="1"/>
  <c r="DM424" i="1" s="1"/>
  <c r="DO424" i="1" s="1"/>
  <c r="CJ424" i="1"/>
  <c r="CI424" i="1"/>
  <c r="CH424" i="1"/>
  <c r="CG424" i="1"/>
  <c r="CF424" i="1"/>
  <c r="CE424" i="1"/>
  <c r="CD424" i="1"/>
  <c r="CC424" i="1"/>
  <c r="CB424" i="1"/>
  <c r="CA424" i="1"/>
  <c r="BZ424" i="1"/>
  <c r="BY424" i="1"/>
  <c r="BX424" i="1"/>
  <c r="BW424" i="1"/>
  <c r="BV424" i="1"/>
  <c r="BU424" i="1"/>
  <c r="BT424" i="1"/>
  <c r="BS424" i="1"/>
  <c r="BR424" i="1"/>
  <c r="BP424" i="1"/>
  <c r="BQ424" i="1" s="1"/>
  <c r="BI424" i="1"/>
  <c r="BH424" i="1"/>
  <c r="BG424" i="1"/>
  <c r="BF424" i="1"/>
  <c r="BE424" i="1"/>
  <c r="BD424" i="1"/>
  <c r="BC424" i="1"/>
  <c r="BB424" i="1"/>
  <c r="BA424" i="1"/>
  <c r="J424" i="1"/>
  <c r="FU423" i="1"/>
  <c r="FS423" i="1"/>
  <c r="EX423" i="1"/>
  <c r="FG423" i="1" s="1"/>
  <c r="FO423" i="1" s="1" a="1"/>
  <c r="FO423" i="1" s="1"/>
  <c r="EW423" i="1"/>
  <c r="FF423" i="1" s="1"/>
  <c r="FP423" i="1" s="1" a="1"/>
  <c r="FP423" i="1" s="1"/>
  <c r="EV423" i="1"/>
  <c r="FE423" i="1" s="1"/>
  <c r="FN423" i="1" s="1" a="1"/>
  <c r="FN423" i="1" s="1"/>
  <c r="EU423" i="1"/>
  <c r="FD423" i="1" s="1"/>
  <c r="FM423" i="1" s="1" a="1"/>
  <c r="FM423" i="1" s="1"/>
  <c r="ET423" i="1"/>
  <c r="FC423" i="1" s="1"/>
  <c r="FL423" i="1" s="1" a="1"/>
  <c r="FL423" i="1" s="1"/>
  <c r="ES423" i="1"/>
  <c r="FB423" i="1" s="1"/>
  <c r="FK423" i="1" s="1" a="1"/>
  <c r="FK423" i="1" s="1"/>
  <c r="ER423" i="1"/>
  <c r="FA423" i="1" s="1"/>
  <c r="FJ423" i="1" s="1" a="1"/>
  <c r="FJ423" i="1" s="1"/>
  <c r="EQ423" i="1"/>
  <c r="EZ423" i="1" s="1"/>
  <c r="FI423" i="1" s="1" a="1"/>
  <c r="FI423" i="1" s="1"/>
  <c r="EP423" i="1"/>
  <c r="EY423" i="1" s="1"/>
  <c r="FH423" i="1" s="1" a="1"/>
  <c r="FH423" i="1" s="1"/>
  <c r="EO423" i="1"/>
  <c r="EN423" i="1"/>
  <c r="EM423" i="1"/>
  <c r="EL423" i="1"/>
  <c r="EK423" i="1"/>
  <c r="EJ423" i="1"/>
  <c r="EI423" i="1"/>
  <c r="BK423" i="1" s="1"/>
  <c r="BL423" i="1" s="1"/>
  <c r="EH423" i="1"/>
  <c r="GH423" i="1" s="1"/>
  <c r="EG423" i="1"/>
  <c r="GG423" i="1" s="1"/>
  <c r="EF423" i="1"/>
  <c r="GF423" i="1" s="1"/>
  <c r="EE423" i="1"/>
  <c r="ED423" i="1"/>
  <c r="EC423" i="1"/>
  <c r="EB423" i="1"/>
  <c r="EA423" i="1"/>
  <c r="GA423" i="1" s="1"/>
  <c r="DZ423" i="1"/>
  <c r="FZ423" i="1" s="1"/>
  <c r="DY423" i="1"/>
  <c r="DX423" i="1"/>
  <c r="DW423" i="1"/>
  <c r="DV423" i="1"/>
  <c r="DS423" i="1"/>
  <c r="DR423" i="1"/>
  <c r="DU423" i="1" s="1"/>
  <c r="DP423" i="1"/>
  <c r="DN423" i="1"/>
  <c r="DL423" i="1" s="1"/>
  <c r="DM423" i="1" s="1"/>
  <c r="DO423" i="1" s="1"/>
  <c r="CJ423" i="1"/>
  <c r="CI423" i="1"/>
  <c r="CH423" i="1"/>
  <c r="CG423" i="1"/>
  <c r="CF423" i="1"/>
  <c r="CE423" i="1"/>
  <c r="CD423" i="1"/>
  <c r="CC423" i="1"/>
  <c r="CB423" i="1"/>
  <c r="CA423" i="1"/>
  <c r="BZ423" i="1"/>
  <c r="BY423" i="1"/>
  <c r="BX423" i="1"/>
  <c r="BW423" i="1"/>
  <c r="BV423" i="1"/>
  <c r="BU423" i="1"/>
  <c r="BT423" i="1"/>
  <c r="BS423" i="1"/>
  <c r="BR423" i="1"/>
  <c r="BP423" i="1"/>
  <c r="BQ423" i="1" s="1"/>
  <c r="BI423" i="1"/>
  <c r="BH423" i="1"/>
  <c r="BG423" i="1"/>
  <c r="BF423" i="1"/>
  <c r="BE423" i="1"/>
  <c r="BD423" i="1"/>
  <c r="BC423" i="1"/>
  <c r="BB423" i="1"/>
  <c r="BA423" i="1"/>
  <c r="J423" i="1"/>
  <c r="FU422" i="1"/>
  <c r="FS422" i="1"/>
  <c r="EX422" i="1"/>
  <c r="FG422" i="1" s="1"/>
  <c r="FO422" i="1" s="1" a="1"/>
  <c r="FO422" i="1" s="1"/>
  <c r="EW422" i="1"/>
  <c r="FF422" i="1" s="1"/>
  <c r="FP422" i="1" s="1" a="1"/>
  <c r="FP422" i="1" s="1"/>
  <c r="EV422" i="1"/>
  <c r="FE422" i="1" s="1"/>
  <c r="FN422" i="1" s="1" a="1"/>
  <c r="FN422" i="1" s="1"/>
  <c r="EU422" i="1"/>
  <c r="FD422" i="1" s="1"/>
  <c r="FM422" i="1" s="1" a="1"/>
  <c r="FM422" i="1" s="1"/>
  <c r="ET422" i="1"/>
  <c r="FC422" i="1" s="1"/>
  <c r="FL422" i="1" s="1" a="1"/>
  <c r="FL422" i="1" s="1"/>
  <c r="ES422" i="1"/>
  <c r="GC422" i="1" s="1"/>
  <c r="ER422" i="1"/>
  <c r="FA422" i="1" s="1"/>
  <c r="FJ422" i="1" s="1" a="1"/>
  <c r="FJ422" i="1" s="1"/>
  <c r="EQ422" i="1"/>
  <c r="EZ422" i="1" s="1"/>
  <c r="FI422" i="1" s="1" a="1"/>
  <c r="FI422" i="1" s="1"/>
  <c r="EP422" i="1"/>
  <c r="EY422" i="1" s="1"/>
  <c r="FH422" i="1" s="1" a="1"/>
  <c r="FH422" i="1" s="1"/>
  <c r="EO422" i="1"/>
  <c r="EN422" i="1"/>
  <c r="EM422" i="1"/>
  <c r="EL422" i="1"/>
  <c r="EK422" i="1"/>
  <c r="EJ422" i="1"/>
  <c r="EI422" i="1"/>
  <c r="BK422" i="1" s="1"/>
  <c r="EH422" i="1"/>
  <c r="GH422" i="1" s="1"/>
  <c r="EG422" i="1"/>
  <c r="GG422" i="1" s="1"/>
  <c r="EF422" i="1"/>
  <c r="GF422" i="1" s="1"/>
  <c r="EE422" i="1"/>
  <c r="ED422" i="1"/>
  <c r="EC422" i="1"/>
  <c r="EB422" i="1"/>
  <c r="EA422" i="1"/>
  <c r="GA422" i="1" s="1"/>
  <c r="DZ422" i="1"/>
  <c r="FZ422" i="1" s="1"/>
  <c r="DY422" i="1"/>
  <c r="GB422" i="1" s="1"/>
  <c r="DX422" i="1"/>
  <c r="DW422" i="1"/>
  <c r="DV422" i="1"/>
  <c r="DS422" i="1"/>
  <c r="DR422" i="1"/>
  <c r="DP422" i="1"/>
  <c r="DN422" i="1"/>
  <c r="DL422" i="1" s="1"/>
  <c r="DM422" i="1" s="1"/>
  <c r="DO422" i="1" s="1"/>
  <c r="CJ422" i="1"/>
  <c r="CI422" i="1"/>
  <c r="CH422" i="1"/>
  <c r="CG422" i="1"/>
  <c r="CF422" i="1"/>
  <c r="CE422" i="1"/>
  <c r="CD422" i="1"/>
  <c r="CC422" i="1"/>
  <c r="CB422" i="1"/>
  <c r="CA422" i="1"/>
  <c r="BZ422" i="1"/>
  <c r="BY422" i="1"/>
  <c r="BX422" i="1"/>
  <c r="BW422" i="1"/>
  <c r="BV422" i="1"/>
  <c r="BU422" i="1"/>
  <c r="BT422" i="1"/>
  <c r="BS422" i="1"/>
  <c r="BR422" i="1"/>
  <c r="BP422" i="1"/>
  <c r="BQ422" i="1" s="1"/>
  <c r="BI422" i="1"/>
  <c r="BH422" i="1"/>
  <c r="BG422" i="1"/>
  <c r="BF422" i="1"/>
  <c r="BE422" i="1"/>
  <c r="BD422" i="1"/>
  <c r="BC422" i="1"/>
  <c r="BB422" i="1"/>
  <c r="BA422" i="1"/>
  <c r="J422" i="1"/>
  <c r="FU421" i="1"/>
  <c r="FS421" i="1"/>
  <c r="EX421" i="1"/>
  <c r="FG421" i="1" s="1"/>
  <c r="FO421" i="1" s="1" a="1"/>
  <c r="FO421" i="1" s="1"/>
  <c r="EW421" i="1"/>
  <c r="FF421" i="1" s="1"/>
  <c r="FP421" i="1" s="1" a="1"/>
  <c r="FP421" i="1" s="1"/>
  <c r="EV421" i="1"/>
  <c r="EU421" i="1"/>
  <c r="FD421" i="1" s="1"/>
  <c r="FM421" i="1" s="1" a="1"/>
  <c r="FM421" i="1" s="1"/>
  <c r="ET421" i="1"/>
  <c r="FC421" i="1" s="1"/>
  <c r="FL421" i="1" s="1" a="1"/>
  <c r="FL421" i="1" s="1"/>
  <c r="ES421" i="1"/>
  <c r="FB421" i="1" s="1"/>
  <c r="FK421" i="1" s="1" a="1"/>
  <c r="FK421" i="1" s="1"/>
  <c r="ER421" i="1"/>
  <c r="FA421" i="1" s="1"/>
  <c r="FJ421" i="1" s="1" a="1"/>
  <c r="FJ421" i="1" s="1"/>
  <c r="EQ421" i="1"/>
  <c r="EZ421" i="1" s="1"/>
  <c r="FI421" i="1" s="1" a="1"/>
  <c r="FI421" i="1" s="1"/>
  <c r="EP421" i="1"/>
  <c r="EY421" i="1" s="1"/>
  <c r="FH421" i="1" s="1" a="1"/>
  <c r="FH421" i="1" s="1"/>
  <c r="EO421" i="1"/>
  <c r="EN421" i="1"/>
  <c r="EM421" i="1"/>
  <c r="EL421" i="1"/>
  <c r="EK421" i="1"/>
  <c r="EJ421" i="1"/>
  <c r="EH421" i="1"/>
  <c r="EG421" i="1"/>
  <c r="EF421" i="1"/>
  <c r="EE421" i="1"/>
  <c r="ED421" i="1"/>
  <c r="GE421" i="1" s="1"/>
  <c r="EC421" i="1"/>
  <c r="GD421" i="1" s="1"/>
  <c r="EB421" i="1"/>
  <c r="GC421" i="1" s="1"/>
  <c r="EA421" i="1"/>
  <c r="DZ421" i="1"/>
  <c r="DY421" i="1"/>
  <c r="DX421" i="1"/>
  <c r="DW421" i="1"/>
  <c r="DV421" i="1"/>
  <c r="DS421" i="1"/>
  <c r="DR421" i="1"/>
  <c r="DP421" i="1"/>
  <c r="DN421" i="1"/>
  <c r="DL421" i="1" s="1"/>
  <c r="DM421" i="1" s="1"/>
  <c r="DO421" i="1" s="1"/>
  <c r="CJ421" i="1"/>
  <c r="CI421" i="1"/>
  <c r="CH421" i="1"/>
  <c r="CG421" i="1"/>
  <c r="CF421" i="1"/>
  <c r="CE421" i="1"/>
  <c r="CD421" i="1"/>
  <c r="CC421" i="1"/>
  <c r="CB421" i="1"/>
  <c r="CA421" i="1"/>
  <c r="BZ421" i="1"/>
  <c r="BY421" i="1"/>
  <c r="BX421" i="1"/>
  <c r="BW421" i="1"/>
  <c r="BV421" i="1"/>
  <c r="BU421" i="1"/>
  <c r="BT421" i="1"/>
  <c r="BS421" i="1"/>
  <c r="BR421" i="1"/>
  <c r="BQ421" i="1"/>
  <c r="BP421" i="1"/>
  <c r="BK421" i="1"/>
  <c r="BL421" i="1" s="1"/>
  <c r="BI421" i="1"/>
  <c r="BH421" i="1"/>
  <c r="BG421" i="1"/>
  <c r="BF421" i="1"/>
  <c r="BE421" i="1"/>
  <c r="BD421" i="1"/>
  <c r="BC421" i="1"/>
  <c r="BB421" i="1"/>
  <c r="BA421" i="1"/>
  <c r="J421" i="1"/>
  <c r="FU420" i="1"/>
  <c r="FS420" i="1"/>
  <c r="EX420" i="1"/>
  <c r="FG420" i="1" s="1"/>
  <c r="FO420" i="1" s="1" a="1"/>
  <c r="FO420" i="1" s="1"/>
  <c r="EW420" i="1"/>
  <c r="FF420" i="1" s="1"/>
  <c r="FP420" i="1" s="1" a="1"/>
  <c r="FP420" i="1" s="1"/>
  <c r="EV420" i="1"/>
  <c r="FE420" i="1" s="1"/>
  <c r="FN420" i="1" s="1" a="1"/>
  <c r="FN420" i="1" s="1"/>
  <c r="EU420" i="1"/>
  <c r="FD420" i="1" s="1"/>
  <c r="FM420" i="1" s="1" a="1"/>
  <c r="FM420" i="1" s="1"/>
  <c r="ET420" i="1"/>
  <c r="FC420" i="1" s="1"/>
  <c r="FL420" i="1" s="1" a="1"/>
  <c r="FL420" i="1" s="1"/>
  <c r="ES420" i="1"/>
  <c r="FB420" i="1" s="1"/>
  <c r="FK420" i="1" s="1" a="1"/>
  <c r="FK420" i="1" s="1"/>
  <c r="ER420" i="1"/>
  <c r="FA420" i="1" s="1"/>
  <c r="FJ420" i="1" s="1" a="1"/>
  <c r="FJ420" i="1" s="1"/>
  <c r="EQ420" i="1"/>
  <c r="EZ420" i="1" s="1"/>
  <c r="FI420" i="1" s="1" a="1"/>
  <c r="FI420" i="1" s="1"/>
  <c r="EP420" i="1"/>
  <c r="EY420" i="1" s="1"/>
  <c r="FH420" i="1" s="1" a="1"/>
  <c r="FH420" i="1" s="1"/>
  <c r="EO420" i="1"/>
  <c r="EN420" i="1"/>
  <c r="EM420" i="1"/>
  <c r="EL420" i="1"/>
  <c r="EK420" i="1"/>
  <c r="EJ420" i="1"/>
  <c r="EI420" i="1"/>
  <c r="BK420" i="1" s="1"/>
  <c r="EH420" i="1"/>
  <c r="GH420" i="1" s="1"/>
  <c r="EG420" i="1"/>
  <c r="GG420" i="1" s="1"/>
  <c r="EF420" i="1"/>
  <c r="GF420" i="1" s="1"/>
  <c r="EE420" i="1"/>
  <c r="ED420" i="1"/>
  <c r="EC420" i="1"/>
  <c r="EB420" i="1"/>
  <c r="EA420" i="1"/>
  <c r="GA420" i="1" s="1"/>
  <c r="DZ420" i="1"/>
  <c r="FZ420" i="1" s="1"/>
  <c r="DY420" i="1"/>
  <c r="DX420" i="1"/>
  <c r="DW420" i="1"/>
  <c r="DV420" i="1"/>
  <c r="DS420" i="1"/>
  <c r="DR420" i="1"/>
  <c r="DU420" i="1" s="1"/>
  <c r="DP420" i="1"/>
  <c r="DN420" i="1"/>
  <c r="DL420" i="1" s="1"/>
  <c r="DM420" i="1" s="1"/>
  <c r="DO420" i="1" s="1"/>
  <c r="CJ420" i="1"/>
  <c r="CI420" i="1"/>
  <c r="CH420" i="1"/>
  <c r="CG420" i="1"/>
  <c r="CF420" i="1"/>
  <c r="CE420" i="1"/>
  <c r="CD420" i="1"/>
  <c r="CC420" i="1"/>
  <c r="CB420" i="1"/>
  <c r="CA420" i="1"/>
  <c r="BZ420" i="1"/>
  <c r="BY420" i="1"/>
  <c r="BX420" i="1"/>
  <c r="BW420" i="1"/>
  <c r="BV420" i="1"/>
  <c r="BU420" i="1"/>
  <c r="BT420" i="1"/>
  <c r="BS420" i="1"/>
  <c r="BR420" i="1"/>
  <c r="BP420" i="1"/>
  <c r="BQ420" i="1" s="1"/>
  <c r="BI420" i="1"/>
  <c r="BH420" i="1"/>
  <c r="BG420" i="1"/>
  <c r="BF420" i="1"/>
  <c r="BE420" i="1"/>
  <c r="BD420" i="1"/>
  <c r="BC420" i="1"/>
  <c r="BB420" i="1"/>
  <c r="BA420" i="1"/>
  <c r="J420" i="1"/>
  <c r="FU419" i="1"/>
  <c r="FS419" i="1"/>
  <c r="EX419" i="1"/>
  <c r="FG419" i="1" s="1"/>
  <c r="FO419" i="1" s="1" a="1"/>
  <c r="FO419" i="1" s="1"/>
  <c r="EW419" i="1"/>
  <c r="FF419" i="1" s="1"/>
  <c r="FP419" i="1" s="1" a="1"/>
  <c r="FP419" i="1" s="1"/>
  <c r="EV419" i="1"/>
  <c r="FE419" i="1" s="1"/>
  <c r="FN419" i="1" s="1" a="1"/>
  <c r="FN419" i="1" s="1"/>
  <c r="EU419" i="1"/>
  <c r="ET419" i="1"/>
  <c r="FC419" i="1" s="1"/>
  <c r="FL419" i="1" s="1" a="1"/>
  <c r="FL419" i="1" s="1"/>
  <c r="ES419" i="1"/>
  <c r="FB419" i="1" s="1"/>
  <c r="FK419" i="1" s="1" a="1"/>
  <c r="FK419" i="1" s="1"/>
  <c r="ER419" i="1"/>
  <c r="FA419" i="1" s="1"/>
  <c r="FJ419" i="1" s="1" a="1"/>
  <c r="FJ419" i="1" s="1"/>
  <c r="EQ419" i="1"/>
  <c r="EZ419" i="1" s="1"/>
  <c r="FI419" i="1" s="1" a="1"/>
  <c r="FI419" i="1" s="1"/>
  <c r="EP419" i="1"/>
  <c r="EY419" i="1" s="1"/>
  <c r="FH419" i="1" s="1" a="1"/>
  <c r="FH419" i="1" s="1"/>
  <c r="EO419" i="1"/>
  <c r="EN419" i="1"/>
  <c r="EM419" i="1"/>
  <c r="EL419" i="1"/>
  <c r="EK419" i="1"/>
  <c r="EJ419" i="1"/>
  <c r="EI419" i="1"/>
  <c r="BK419" i="1" s="1"/>
  <c r="EH419" i="1"/>
  <c r="GH419" i="1" s="1"/>
  <c r="EG419" i="1"/>
  <c r="GG419" i="1" s="1"/>
  <c r="EF419" i="1"/>
  <c r="GF419" i="1" s="1"/>
  <c r="EE419" i="1"/>
  <c r="ED419" i="1"/>
  <c r="EC419" i="1"/>
  <c r="EB419" i="1"/>
  <c r="EA419" i="1"/>
  <c r="GA419" i="1" s="1"/>
  <c r="DZ419" i="1"/>
  <c r="FZ419" i="1" s="1"/>
  <c r="DY419" i="1"/>
  <c r="DX419" i="1"/>
  <c r="DW419" i="1"/>
  <c r="DV419" i="1"/>
  <c r="DS419" i="1"/>
  <c r="DR419" i="1"/>
  <c r="DP419" i="1"/>
  <c r="DN419" i="1"/>
  <c r="DL419" i="1" s="1"/>
  <c r="DM419" i="1" s="1"/>
  <c r="DO419" i="1" s="1"/>
  <c r="CJ419" i="1"/>
  <c r="CI419" i="1"/>
  <c r="CH419" i="1"/>
  <c r="CG419" i="1"/>
  <c r="CF419" i="1"/>
  <c r="CE419" i="1"/>
  <c r="CD419" i="1"/>
  <c r="CC419" i="1"/>
  <c r="CB419" i="1"/>
  <c r="CA419" i="1"/>
  <c r="BZ419" i="1"/>
  <c r="BY419" i="1"/>
  <c r="BX419" i="1"/>
  <c r="BW419" i="1"/>
  <c r="BV419" i="1"/>
  <c r="BU419" i="1"/>
  <c r="BT419" i="1"/>
  <c r="BS419" i="1"/>
  <c r="BR419" i="1"/>
  <c r="BP419" i="1"/>
  <c r="BQ419" i="1" s="1"/>
  <c r="BI419" i="1"/>
  <c r="BH419" i="1"/>
  <c r="BG419" i="1"/>
  <c r="BF419" i="1"/>
  <c r="BE419" i="1"/>
  <c r="BD419" i="1"/>
  <c r="BC419" i="1"/>
  <c r="BB419" i="1"/>
  <c r="BA419" i="1"/>
  <c r="J419" i="1"/>
  <c r="FU418" i="1"/>
  <c r="FS418" i="1"/>
  <c r="EX418" i="1"/>
  <c r="FG418" i="1" s="1"/>
  <c r="FO418" i="1" s="1" a="1"/>
  <c r="FO418" i="1" s="1"/>
  <c r="EW418" i="1"/>
  <c r="FF418" i="1" s="1"/>
  <c r="FP418" i="1" s="1" a="1"/>
  <c r="FP418" i="1" s="1"/>
  <c r="EV418" i="1"/>
  <c r="FE418" i="1" s="1"/>
  <c r="FN418" i="1" s="1" a="1"/>
  <c r="FN418" i="1" s="1"/>
  <c r="EU418" i="1"/>
  <c r="FD418" i="1" s="1"/>
  <c r="FM418" i="1" s="1" a="1"/>
  <c r="FM418" i="1" s="1"/>
  <c r="ET418" i="1"/>
  <c r="FC418" i="1" s="1"/>
  <c r="FL418" i="1" s="1" a="1"/>
  <c r="FL418" i="1" s="1"/>
  <c r="ES418" i="1"/>
  <c r="FB418" i="1" s="1"/>
  <c r="FK418" i="1" s="1" a="1"/>
  <c r="FK418" i="1" s="1"/>
  <c r="ER418" i="1"/>
  <c r="FA418" i="1" s="1"/>
  <c r="FJ418" i="1" s="1" a="1"/>
  <c r="FJ418" i="1" s="1"/>
  <c r="EQ418" i="1"/>
  <c r="EZ418" i="1" s="1"/>
  <c r="FI418" i="1" s="1" a="1"/>
  <c r="FI418" i="1" s="1"/>
  <c r="EP418" i="1"/>
  <c r="EY418" i="1" s="1"/>
  <c r="FH418" i="1" s="1" a="1"/>
  <c r="FH418" i="1" s="1"/>
  <c r="EO418" i="1"/>
  <c r="EN418" i="1"/>
  <c r="EM418" i="1"/>
  <c r="EL418" i="1"/>
  <c r="EK418" i="1"/>
  <c r="EJ418" i="1"/>
  <c r="EI418" i="1"/>
  <c r="BK418" i="1" s="1"/>
  <c r="EH418" i="1"/>
  <c r="GH418" i="1" s="1"/>
  <c r="EG418" i="1"/>
  <c r="GG418" i="1" s="1"/>
  <c r="EF418" i="1"/>
  <c r="GF418" i="1" s="1"/>
  <c r="EE418" i="1"/>
  <c r="ED418" i="1"/>
  <c r="EC418" i="1"/>
  <c r="EB418" i="1"/>
  <c r="EA418" i="1"/>
  <c r="GA418" i="1" s="1"/>
  <c r="DZ418" i="1"/>
  <c r="FZ418" i="1" s="1"/>
  <c r="DY418" i="1"/>
  <c r="DX418" i="1"/>
  <c r="DW418" i="1"/>
  <c r="DV418" i="1"/>
  <c r="DS418" i="1"/>
  <c r="DR418" i="1"/>
  <c r="DP418" i="1"/>
  <c r="DN418" i="1"/>
  <c r="DL418" i="1" s="1"/>
  <c r="DM418" i="1" s="1"/>
  <c r="DO418" i="1" s="1"/>
  <c r="CJ418" i="1"/>
  <c r="CI418" i="1"/>
  <c r="CH418" i="1"/>
  <c r="CG418" i="1"/>
  <c r="CF418" i="1"/>
  <c r="CE418" i="1"/>
  <c r="CD418" i="1"/>
  <c r="CC418" i="1"/>
  <c r="CB418" i="1"/>
  <c r="CA418" i="1"/>
  <c r="BZ418" i="1"/>
  <c r="BY418" i="1"/>
  <c r="BX418" i="1"/>
  <c r="BW418" i="1"/>
  <c r="BV418" i="1"/>
  <c r="BU418" i="1"/>
  <c r="BT418" i="1"/>
  <c r="BS418" i="1"/>
  <c r="BR418" i="1"/>
  <c r="BP418" i="1"/>
  <c r="BQ418" i="1" s="1"/>
  <c r="BI418" i="1"/>
  <c r="BH418" i="1"/>
  <c r="BG418" i="1"/>
  <c r="BF418" i="1"/>
  <c r="BE418" i="1"/>
  <c r="BD418" i="1"/>
  <c r="BC418" i="1"/>
  <c r="BB418" i="1"/>
  <c r="BA418" i="1"/>
  <c r="J418" i="1"/>
  <c r="FU417" i="1"/>
  <c r="FS417" i="1"/>
  <c r="EX417" i="1"/>
  <c r="FG417" i="1" s="1"/>
  <c r="FO417" i="1" s="1" a="1"/>
  <c r="FO417" i="1" s="1"/>
  <c r="EW417" i="1"/>
  <c r="FF417" i="1" s="1"/>
  <c r="FP417" i="1" s="1" a="1"/>
  <c r="FP417" i="1" s="1"/>
  <c r="EV417" i="1"/>
  <c r="FE417" i="1" s="1"/>
  <c r="FN417" i="1" s="1" a="1"/>
  <c r="FN417" i="1" s="1"/>
  <c r="EU417" i="1"/>
  <c r="FD417" i="1" s="1"/>
  <c r="FM417" i="1" s="1" a="1"/>
  <c r="FM417" i="1" s="1"/>
  <c r="ET417" i="1"/>
  <c r="FC417" i="1" s="1"/>
  <c r="FL417" i="1" s="1" a="1"/>
  <c r="FL417" i="1" s="1"/>
  <c r="ES417" i="1"/>
  <c r="FB417" i="1" s="1"/>
  <c r="FK417" i="1" s="1" a="1"/>
  <c r="FK417" i="1" s="1"/>
  <c r="ER417" i="1"/>
  <c r="FA417" i="1" s="1"/>
  <c r="FJ417" i="1" s="1" a="1"/>
  <c r="FJ417" i="1" s="1"/>
  <c r="EQ417" i="1"/>
  <c r="EZ417" i="1" s="1"/>
  <c r="FI417" i="1" s="1" a="1"/>
  <c r="FI417" i="1" s="1"/>
  <c r="EP417" i="1"/>
  <c r="EY417" i="1" s="1"/>
  <c r="FH417" i="1" s="1" a="1"/>
  <c r="FH417" i="1" s="1"/>
  <c r="EO417" i="1"/>
  <c r="EN417" i="1"/>
  <c r="EM417" i="1"/>
  <c r="EL417" i="1"/>
  <c r="EK417" i="1"/>
  <c r="EJ417" i="1"/>
  <c r="EI417" i="1"/>
  <c r="BK417" i="1" s="1"/>
  <c r="EH417" i="1"/>
  <c r="GH417" i="1" s="1"/>
  <c r="EG417" i="1"/>
  <c r="GG417" i="1" s="1"/>
  <c r="EF417" i="1"/>
  <c r="GF417" i="1" s="1"/>
  <c r="EE417" i="1"/>
  <c r="ED417" i="1"/>
  <c r="EC417" i="1"/>
  <c r="EB417" i="1"/>
  <c r="EA417" i="1"/>
  <c r="GA417" i="1" s="1"/>
  <c r="DZ417" i="1"/>
  <c r="FZ417" i="1" s="1"/>
  <c r="DY417" i="1"/>
  <c r="DX417" i="1"/>
  <c r="DW417" i="1"/>
  <c r="DV417" i="1"/>
  <c r="DS417" i="1"/>
  <c r="DR417" i="1"/>
  <c r="DT417" i="1" s="1"/>
  <c r="DP417" i="1"/>
  <c r="DN417" i="1"/>
  <c r="DL417" i="1" s="1"/>
  <c r="DM417" i="1" s="1"/>
  <c r="DO417" i="1" s="1"/>
  <c r="CJ417" i="1"/>
  <c r="CI417" i="1"/>
  <c r="CH417" i="1"/>
  <c r="CG417" i="1"/>
  <c r="CF417" i="1"/>
  <c r="CE417" i="1"/>
  <c r="CD417" i="1"/>
  <c r="CC417" i="1"/>
  <c r="CB417" i="1"/>
  <c r="CA417" i="1"/>
  <c r="BZ417" i="1"/>
  <c r="BY417" i="1"/>
  <c r="BX417" i="1"/>
  <c r="BW417" i="1"/>
  <c r="BV417" i="1"/>
  <c r="BU417" i="1"/>
  <c r="BT417" i="1"/>
  <c r="BS417" i="1"/>
  <c r="BR417" i="1"/>
  <c r="BP417" i="1"/>
  <c r="BQ417" i="1" s="1"/>
  <c r="BI417" i="1"/>
  <c r="BH417" i="1"/>
  <c r="BG417" i="1"/>
  <c r="BF417" i="1"/>
  <c r="BE417" i="1"/>
  <c r="BD417" i="1"/>
  <c r="BC417" i="1"/>
  <c r="BB417" i="1"/>
  <c r="BA417" i="1"/>
  <c r="J417" i="1"/>
  <c r="FU416" i="1"/>
  <c r="FS416" i="1"/>
  <c r="EX416" i="1"/>
  <c r="FG416" i="1" s="1"/>
  <c r="FO416" i="1" s="1" a="1"/>
  <c r="FO416" i="1" s="1"/>
  <c r="EW416" i="1"/>
  <c r="FF416" i="1" s="1"/>
  <c r="FP416" i="1" s="1" a="1"/>
  <c r="FP416" i="1" s="1"/>
  <c r="EV416" i="1"/>
  <c r="FE416" i="1" s="1"/>
  <c r="FN416" i="1" s="1" a="1"/>
  <c r="FN416" i="1" s="1"/>
  <c r="EU416" i="1"/>
  <c r="FD416" i="1" s="1"/>
  <c r="FM416" i="1" s="1" a="1"/>
  <c r="FM416" i="1" s="1"/>
  <c r="ET416" i="1"/>
  <c r="ES416" i="1"/>
  <c r="FB416" i="1" s="1"/>
  <c r="FK416" i="1" s="1" a="1"/>
  <c r="FK416" i="1" s="1"/>
  <c r="ER416" i="1"/>
  <c r="FA416" i="1" s="1"/>
  <c r="FJ416" i="1" s="1" a="1"/>
  <c r="FJ416" i="1" s="1"/>
  <c r="EQ416" i="1"/>
  <c r="EZ416" i="1" s="1"/>
  <c r="FI416" i="1" s="1" a="1"/>
  <c r="FI416" i="1" s="1"/>
  <c r="EP416" i="1"/>
  <c r="EY416" i="1" s="1"/>
  <c r="FH416" i="1" s="1" a="1"/>
  <c r="FH416" i="1" s="1"/>
  <c r="EO416" i="1"/>
  <c r="EN416" i="1"/>
  <c r="EM416" i="1"/>
  <c r="EL416" i="1"/>
  <c r="EK416" i="1"/>
  <c r="EJ416" i="1"/>
  <c r="EI416" i="1"/>
  <c r="BK416" i="1" s="1"/>
  <c r="EH416" i="1"/>
  <c r="GH416" i="1" s="1"/>
  <c r="EG416" i="1"/>
  <c r="GG416" i="1" s="1"/>
  <c r="EF416" i="1"/>
  <c r="GF416" i="1" s="1"/>
  <c r="EE416" i="1"/>
  <c r="ED416" i="1"/>
  <c r="EC416" i="1"/>
  <c r="EB416" i="1"/>
  <c r="EA416" i="1"/>
  <c r="GA416" i="1" s="1"/>
  <c r="DZ416" i="1"/>
  <c r="FZ416" i="1" s="1"/>
  <c r="DY416" i="1"/>
  <c r="DX416" i="1"/>
  <c r="DW416" i="1"/>
  <c r="DV416" i="1"/>
  <c r="DS416" i="1"/>
  <c r="DR416" i="1"/>
  <c r="DP416" i="1"/>
  <c r="DN416" i="1"/>
  <c r="DL416" i="1" s="1"/>
  <c r="DM416" i="1" s="1"/>
  <c r="DO416" i="1" s="1"/>
  <c r="CJ416" i="1"/>
  <c r="CI416" i="1"/>
  <c r="CH416" i="1"/>
  <c r="CG416" i="1"/>
  <c r="CF416" i="1"/>
  <c r="CE416" i="1"/>
  <c r="CD416" i="1"/>
  <c r="CC416" i="1"/>
  <c r="CB416" i="1"/>
  <c r="CA416" i="1"/>
  <c r="BZ416" i="1"/>
  <c r="BY416" i="1"/>
  <c r="BX416" i="1"/>
  <c r="BW416" i="1"/>
  <c r="BV416" i="1"/>
  <c r="BU416" i="1"/>
  <c r="BT416" i="1"/>
  <c r="BS416" i="1"/>
  <c r="BR416" i="1"/>
  <c r="BP416" i="1"/>
  <c r="BQ416" i="1" s="1"/>
  <c r="BI416" i="1"/>
  <c r="BH416" i="1"/>
  <c r="BG416" i="1"/>
  <c r="BF416" i="1"/>
  <c r="BE416" i="1"/>
  <c r="BD416" i="1"/>
  <c r="BC416" i="1"/>
  <c r="BB416" i="1"/>
  <c r="BA416" i="1"/>
  <c r="J416" i="1"/>
  <c r="FU415" i="1"/>
  <c r="FS415" i="1"/>
  <c r="EX415" i="1"/>
  <c r="FG415" i="1" s="1"/>
  <c r="FO415" i="1" s="1" a="1"/>
  <c r="FO415" i="1" s="1"/>
  <c r="EW415" i="1"/>
  <c r="FF415" i="1" s="1"/>
  <c r="FP415" i="1" s="1" a="1"/>
  <c r="FP415" i="1" s="1"/>
  <c r="EV415" i="1"/>
  <c r="FE415" i="1" s="1"/>
  <c r="FN415" i="1" s="1" a="1"/>
  <c r="FN415" i="1" s="1"/>
  <c r="EU415" i="1"/>
  <c r="FD415" i="1" s="1"/>
  <c r="FM415" i="1" s="1" a="1"/>
  <c r="FM415" i="1" s="1"/>
  <c r="ET415" i="1"/>
  <c r="FC415" i="1" s="1"/>
  <c r="FL415" i="1" s="1" a="1"/>
  <c r="FL415" i="1" s="1"/>
  <c r="ES415" i="1"/>
  <c r="FB415" i="1" s="1"/>
  <c r="FK415" i="1" s="1" a="1"/>
  <c r="FK415" i="1" s="1"/>
  <c r="ER415" i="1"/>
  <c r="FA415" i="1" s="1"/>
  <c r="FJ415" i="1" s="1" a="1"/>
  <c r="FJ415" i="1" s="1"/>
  <c r="EQ415" i="1"/>
  <c r="EZ415" i="1" s="1"/>
  <c r="FI415" i="1" s="1" a="1"/>
  <c r="FI415" i="1" s="1"/>
  <c r="EP415" i="1"/>
  <c r="EY415" i="1" s="1"/>
  <c r="FH415" i="1" s="1" a="1"/>
  <c r="FH415" i="1" s="1"/>
  <c r="EO415" i="1"/>
  <c r="EN415" i="1"/>
  <c r="EM415" i="1"/>
  <c r="EL415" i="1"/>
  <c r="EK415" i="1"/>
  <c r="EJ415" i="1"/>
  <c r="EH415" i="1"/>
  <c r="GH415" i="1" s="1"/>
  <c r="EG415" i="1"/>
  <c r="GG415" i="1" s="1"/>
  <c r="EF415" i="1"/>
  <c r="GF415" i="1" s="1"/>
  <c r="EE415" i="1"/>
  <c r="ED415" i="1"/>
  <c r="GE415" i="1" s="1"/>
  <c r="EC415" i="1"/>
  <c r="GD415" i="1" s="1"/>
  <c r="EB415" i="1"/>
  <c r="GC415" i="1" s="1"/>
  <c r="EA415" i="1"/>
  <c r="DZ415" i="1"/>
  <c r="DY415" i="1"/>
  <c r="DX415" i="1"/>
  <c r="DW415" i="1"/>
  <c r="DV415" i="1"/>
  <c r="DS415" i="1"/>
  <c r="DR415" i="1"/>
  <c r="DP415" i="1"/>
  <c r="DN415" i="1"/>
  <c r="DL415" i="1" s="1"/>
  <c r="DM415" i="1" s="1"/>
  <c r="DO415" i="1" s="1"/>
  <c r="CJ415" i="1"/>
  <c r="CP415" i="1" s="1"/>
  <c r="CV415" i="1" s="1"/>
  <c r="CI415" i="1"/>
  <c r="CH415" i="1"/>
  <c r="CG415" i="1"/>
  <c r="CF415" i="1"/>
  <c r="CE415" i="1"/>
  <c r="CD415" i="1"/>
  <c r="CC415" i="1"/>
  <c r="CB415" i="1"/>
  <c r="CA415" i="1"/>
  <c r="BZ415" i="1"/>
  <c r="BY415" i="1"/>
  <c r="BX415" i="1"/>
  <c r="BW415" i="1"/>
  <c r="BV415" i="1"/>
  <c r="BU415" i="1"/>
  <c r="BT415" i="1"/>
  <c r="BS415" i="1"/>
  <c r="BR415" i="1"/>
  <c r="BP415" i="1"/>
  <c r="BQ415" i="1" s="1"/>
  <c r="BL415" i="1"/>
  <c r="BK415" i="1"/>
  <c r="BI415" i="1"/>
  <c r="BH415" i="1"/>
  <c r="BG415" i="1"/>
  <c r="BF415" i="1"/>
  <c r="BE415" i="1"/>
  <c r="BD415" i="1"/>
  <c r="BC415" i="1"/>
  <c r="BB415" i="1"/>
  <c r="BA415" i="1"/>
  <c r="J415" i="1"/>
  <c r="FU414" i="1"/>
  <c r="FS414" i="1"/>
  <c r="EX414" i="1"/>
  <c r="FG414" i="1" s="1"/>
  <c r="FO414" i="1" s="1" a="1"/>
  <c r="FO414" i="1" s="1"/>
  <c r="EW414" i="1"/>
  <c r="FF414" i="1" s="1"/>
  <c r="FP414" i="1" s="1" a="1"/>
  <c r="FP414" i="1" s="1"/>
  <c r="EV414" i="1"/>
  <c r="FE414" i="1" s="1"/>
  <c r="FN414" i="1" s="1" a="1"/>
  <c r="FN414" i="1" s="1"/>
  <c r="EU414" i="1"/>
  <c r="ET414" i="1"/>
  <c r="FC414" i="1" s="1"/>
  <c r="FL414" i="1" s="1" a="1"/>
  <c r="FL414" i="1" s="1"/>
  <c r="ES414" i="1"/>
  <c r="FB414" i="1" s="1"/>
  <c r="FK414" i="1" s="1" a="1"/>
  <c r="FK414" i="1" s="1"/>
  <c r="ER414" i="1"/>
  <c r="FA414" i="1" s="1"/>
  <c r="FJ414" i="1" s="1" a="1"/>
  <c r="FJ414" i="1" s="1"/>
  <c r="EQ414" i="1"/>
  <c r="EZ414" i="1" s="1"/>
  <c r="FI414" i="1" s="1" a="1"/>
  <c r="FI414" i="1" s="1"/>
  <c r="EP414" i="1"/>
  <c r="EY414" i="1" s="1"/>
  <c r="FH414" i="1" s="1" a="1"/>
  <c r="FH414" i="1" s="1"/>
  <c r="EO414" i="1"/>
  <c r="EN414" i="1"/>
  <c r="EM414" i="1"/>
  <c r="EL414" i="1"/>
  <c r="EK414" i="1"/>
  <c r="EJ414" i="1"/>
  <c r="EI414" i="1"/>
  <c r="BK414" i="1" s="1"/>
  <c r="EH414" i="1"/>
  <c r="GH414" i="1" s="1"/>
  <c r="EG414" i="1"/>
  <c r="GG414" i="1" s="1"/>
  <c r="EF414" i="1"/>
  <c r="GF414" i="1" s="1"/>
  <c r="EE414" i="1"/>
  <c r="ED414" i="1"/>
  <c r="EC414" i="1"/>
  <c r="EB414" i="1"/>
  <c r="EA414" i="1"/>
  <c r="GA414" i="1" s="1"/>
  <c r="DZ414" i="1"/>
  <c r="FZ414" i="1" s="1"/>
  <c r="DY414" i="1"/>
  <c r="DX414" i="1"/>
  <c r="DW414" i="1"/>
  <c r="DV414" i="1"/>
  <c r="DS414" i="1"/>
  <c r="DR414" i="1"/>
  <c r="DP414" i="1"/>
  <c r="DN414" i="1"/>
  <c r="DL414" i="1" s="1"/>
  <c r="DM414" i="1" s="1"/>
  <c r="DO414" i="1" s="1"/>
  <c r="CJ414" i="1"/>
  <c r="CI414" i="1"/>
  <c r="CH414" i="1"/>
  <c r="CG414" i="1"/>
  <c r="CF414" i="1"/>
  <c r="CE414" i="1"/>
  <c r="CD414" i="1"/>
  <c r="CC414" i="1"/>
  <c r="CB414" i="1"/>
  <c r="CA414" i="1"/>
  <c r="BZ414" i="1"/>
  <c r="BY414" i="1"/>
  <c r="BX414" i="1"/>
  <c r="BW414" i="1"/>
  <c r="BV414" i="1"/>
  <c r="BU414" i="1"/>
  <c r="BT414" i="1"/>
  <c r="BS414" i="1"/>
  <c r="BR414" i="1"/>
  <c r="BP414" i="1"/>
  <c r="BQ414" i="1" s="1"/>
  <c r="BI414" i="1"/>
  <c r="BH414" i="1"/>
  <c r="BG414" i="1"/>
  <c r="BF414" i="1"/>
  <c r="BE414" i="1"/>
  <c r="BD414" i="1"/>
  <c r="BC414" i="1"/>
  <c r="BB414" i="1"/>
  <c r="BA414" i="1"/>
  <c r="J414" i="1"/>
  <c r="FU413" i="1"/>
  <c r="FS413" i="1"/>
  <c r="EX413" i="1"/>
  <c r="FG413" i="1" s="1"/>
  <c r="FO413" i="1" s="1" a="1"/>
  <c r="FO413" i="1" s="1"/>
  <c r="EW413" i="1"/>
  <c r="FF413" i="1" s="1"/>
  <c r="FP413" i="1" s="1" a="1"/>
  <c r="FP413" i="1" s="1"/>
  <c r="EV413" i="1"/>
  <c r="FE413" i="1" s="1"/>
  <c r="FN413" i="1" s="1" a="1"/>
  <c r="FN413" i="1" s="1"/>
  <c r="EU413" i="1"/>
  <c r="FD413" i="1" s="1"/>
  <c r="FM413" i="1" s="1" a="1"/>
  <c r="FM413" i="1" s="1"/>
  <c r="ET413" i="1"/>
  <c r="FC413" i="1" s="1"/>
  <c r="FL413" i="1" s="1" a="1"/>
  <c r="FL413" i="1" s="1"/>
  <c r="ES413" i="1"/>
  <c r="FB413" i="1" s="1"/>
  <c r="FK413" i="1" s="1" a="1"/>
  <c r="FK413" i="1" s="1"/>
  <c r="ER413" i="1"/>
  <c r="FA413" i="1" s="1"/>
  <c r="FJ413" i="1" s="1" a="1"/>
  <c r="FJ413" i="1" s="1"/>
  <c r="EQ413" i="1"/>
  <c r="EZ413" i="1" s="1"/>
  <c r="FI413" i="1" s="1" a="1"/>
  <c r="FI413" i="1" s="1"/>
  <c r="EP413" i="1"/>
  <c r="EY413" i="1" s="1"/>
  <c r="FH413" i="1" s="1" a="1"/>
  <c r="FH413" i="1" s="1"/>
  <c r="EO413" i="1"/>
  <c r="EN413" i="1"/>
  <c r="EM413" i="1"/>
  <c r="EL413" i="1"/>
  <c r="EK413" i="1"/>
  <c r="EJ413" i="1"/>
  <c r="EI413" i="1"/>
  <c r="BK413" i="1" s="1"/>
  <c r="BL413" i="1" s="1"/>
  <c r="BO413" i="1" s="1"/>
  <c r="EH413" i="1"/>
  <c r="GH413" i="1" s="1"/>
  <c r="EG413" i="1"/>
  <c r="GG413" i="1" s="1"/>
  <c r="EF413" i="1"/>
  <c r="GF413" i="1" s="1"/>
  <c r="EE413" i="1"/>
  <c r="ED413" i="1"/>
  <c r="EC413" i="1"/>
  <c r="EB413" i="1"/>
  <c r="EA413" i="1"/>
  <c r="GA413" i="1" s="1"/>
  <c r="DZ413" i="1"/>
  <c r="FZ413" i="1" s="1"/>
  <c r="DY413" i="1"/>
  <c r="DX413" i="1"/>
  <c r="DW413" i="1"/>
  <c r="DV413" i="1"/>
  <c r="DS413" i="1"/>
  <c r="DR413" i="1"/>
  <c r="DU413" i="1" s="1"/>
  <c r="DP413" i="1"/>
  <c r="DN413" i="1"/>
  <c r="DL413" i="1" s="1"/>
  <c r="DM413" i="1" s="1"/>
  <c r="DO413" i="1" s="1"/>
  <c r="CJ413" i="1"/>
  <c r="CI413" i="1"/>
  <c r="CH413" i="1"/>
  <c r="CG413" i="1"/>
  <c r="CF413" i="1"/>
  <c r="CE413" i="1"/>
  <c r="CD413" i="1"/>
  <c r="CC413" i="1"/>
  <c r="CB413" i="1"/>
  <c r="CA413" i="1"/>
  <c r="BZ413" i="1"/>
  <c r="BY413" i="1"/>
  <c r="BX413" i="1"/>
  <c r="BW413" i="1"/>
  <c r="BV413" i="1"/>
  <c r="BU413" i="1"/>
  <c r="BT413" i="1"/>
  <c r="BS413" i="1"/>
  <c r="BR413" i="1"/>
  <c r="BP413" i="1"/>
  <c r="BQ413" i="1" s="1"/>
  <c r="BI413" i="1"/>
  <c r="BH413" i="1"/>
  <c r="BG413" i="1"/>
  <c r="BF413" i="1"/>
  <c r="BE413" i="1"/>
  <c r="BD413" i="1"/>
  <c r="BC413" i="1"/>
  <c r="BB413" i="1"/>
  <c r="BA413" i="1"/>
  <c r="J413" i="1"/>
  <c r="FU412" i="1"/>
  <c r="FS412" i="1"/>
  <c r="EX412" i="1"/>
  <c r="FG412" i="1" s="1"/>
  <c r="FO412" i="1" s="1" a="1"/>
  <c r="FO412" i="1" s="1"/>
  <c r="EW412" i="1"/>
  <c r="FF412" i="1" s="1"/>
  <c r="FP412" i="1" s="1" a="1"/>
  <c r="FP412" i="1" s="1"/>
  <c r="EV412" i="1"/>
  <c r="FE412" i="1" s="1"/>
  <c r="FN412" i="1" s="1" a="1"/>
  <c r="FN412" i="1" s="1"/>
  <c r="EU412" i="1"/>
  <c r="FD412" i="1" s="1"/>
  <c r="FM412" i="1" s="1" a="1"/>
  <c r="FM412" i="1" s="1"/>
  <c r="ET412" i="1"/>
  <c r="FC412" i="1" s="1"/>
  <c r="FL412" i="1" s="1" a="1"/>
  <c r="FL412" i="1" s="1"/>
  <c r="ES412" i="1"/>
  <c r="ER412" i="1"/>
  <c r="FA412" i="1" s="1"/>
  <c r="FJ412" i="1" s="1" a="1"/>
  <c r="FJ412" i="1" s="1"/>
  <c r="EQ412" i="1"/>
  <c r="EZ412" i="1" s="1"/>
  <c r="FI412" i="1" s="1" a="1"/>
  <c r="FI412" i="1" s="1"/>
  <c r="EP412" i="1"/>
  <c r="EY412" i="1" s="1"/>
  <c r="FH412" i="1" s="1" a="1"/>
  <c r="FH412" i="1" s="1"/>
  <c r="EO412" i="1"/>
  <c r="EN412" i="1"/>
  <c r="EM412" i="1"/>
  <c r="EL412" i="1"/>
  <c r="EK412" i="1"/>
  <c r="EJ412" i="1"/>
  <c r="EI412" i="1"/>
  <c r="BK412" i="1" s="1"/>
  <c r="EH412" i="1"/>
  <c r="GH412" i="1" s="1"/>
  <c r="EG412" i="1"/>
  <c r="GG412" i="1" s="1"/>
  <c r="EF412" i="1"/>
  <c r="GF412" i="1" s="1"/>
  <c r="EE412" i="1"/>
  <c r="ED412" i="1"/>
  <c r="EC412" i="1"/>
  <c r="EB412" i="1"/>
  <c r="EA412" i="1"/>
  <c r="GA412" i="1" s="1"/>
  <c r="DZ412" i="1"/>
  <c r="FZ412" i="1" s="1"/>
  <c r="DY412" i="1"/>
  <c r="DX412" i="1"/>
  <c r="DW412" i="1"/>
  <c r="DV412" i="1"/>
  <c r="DS412" i="1"/>
  <c r="DR412" i="1"/>
  <c r="DP412" i="1"/>
  <c r="DN412" i="1"/>
  <c r="DL412" i="1" s="1"/>
  <c r="DM412" i="1" s="1"/>
  <c r="DO412" i="1" s="1"/>
  <c r="CJ412" i="1"/>
  <c r="CI412" i="1"/>
  <c r="CH412" i="1"/>
  <c r="CG412" i="1"/>
  <c r="CF412" i="1"/>
  <c r="CE412" i="1"/>
  <c r="CD412" i="1"/>
  <c r="CC412" i="1"/>
  <c r="CB412" i="1"/>
  <c r="CA412" i="1"/>
  <c r="BZ412" i="1"/>
  <c r="BY412" i="1"/>
  <c r="BX412" i="1"/>
  <c r="BW412" i="1"/>
  <c r="BV412" i="1"/>
  <c r="BU412" i="1"/>
  <c r="BT412" i="1"/>
  <c r="BS412" i="1"/>
  <c r="BR412" i="1"/>
  <c r="BP412" i="1"/>
  <c r="BQ412" i="1" s="1"/>
  <c r="BI412" i="1"/>
  <c r="BH412" i="1"/>
  <c r="BG412" i="1"/>
  <c r="BF412" i="1"/>
  <c r="BE412" i="1"/>
  <c r="BD412" i="1"/>
  <c r="BC412" i="1"/>
  <c r="BB412" i="1"/>
  <c r="BA412" i="1"/>
  <c r="J412" i="1"/>
  <c r="FU411" i="1"/>
  <c r="FS411" i="1"/>
  <c r="EX411" i="1"/>
  <c r="FG411" i="1" s="1"/>
  <c r="FO411" i="1" s="1" a="1"/>
  <c r="FO411" i="1" s="1"/>
  <c r="EW411" i="1"/>
  <c r="FF411" i="1" s="1"/>
  <c r="FP411" i="1" s="1" a="1"/>
  <c r="FP411" i="1" s="1"/>
  <c r="EV411" i="1"/>
  <c r="FE411" i="1" s="1"/>
  <c r="FN411" i="1" s="1" a="1"/>
  <c r="FN411" i="1" s="1"/>
  <c r="EU411" i="1"/>
  <c r="FD411" i="1" s="1"/>
  <c r="FM411" i="1" s="1" a="1"/>
  <c r="FM411" i="1" s="1"/>
  <c r="ET411" i="1"/>
  <c r="ES411" i="1"/>
  <c r="FB411" i="1" s="1"/>
  <c r="FK411" i="1" s="1" a="1"/>
  <c r="FK411" i="1" s="1"/>
  <c r="ER411" i="1"/>
  <c r="FA411" i="1" s="1"/>
  <c r="FJ411" i="1" s="1" a="1"/>
  <c r="FJ411" i="1" s="1"/>
  <c r="EQ411" i="1"/>
  <c r="EZ411" i="1" s="1"/>
  <c r="FI411" i="1" s="1" a="1"/>
  <c r="FI411" i="1" s="1"/>
  <c r="EP411" i="1"/>
  <c r="EY411" i="1" s="1"/>
  <c r="FH411" i="1" s="1" a="1"/>
  <c r="FH411" i="1" s="1"/>
  <c r="EO411" i="1"/>
  <c r="EN411" i="1"/>
  <c r="EM411" i="1"/>
  <c r="EL411" i="1"/>
  <c r="EK411" i="1"/>
  <c r="EJ411" i="1"/>
  <c r="EI411" i="1"/>
  <c r="BK411" i="1" s="1"/>
  <c r="EH411" i="1"/>
  <c r="GH411" i="1" s="1"/>
  <c r="EG411" i="1"/>
  <c r="GG411" i="1" s="1"/>
  <c r="EF411" i="1"/>
  <c r="GF411" i="1" s="1"/>
  <c r="EE411" i="1"/>
  <c r="ED411" i="1"/>
  <c r="EC411" i="1"/>
  <c r="EB411" i="1"/>
  <c r="EA411" i="1"/>
  <c r="GA411" i="1" s="1"/>
  <c r="DZ411" i="1"/>
  <c r="FZ411" i="1" s="1"/>
  <c r="DY411" i="1"/>
  <c r="DX411" i="1"/>
  <c r="DW411" i="1"/>
  <c r="DV411" i="1"/>
  <c r="DS411" i="1"/>
  <c r="DR411" i="1"/>
  <c r="DU411" i="1" s="1"/>
  <c r="DP411" i="1"/>
  <c r="DN411" i="1"/>
  <c r="DL411" i="1" s="1"/>
  <c r="DM411" i="1" s="1"/>
  <c r="DO411" i="1" s="1"/>
  <c r="CJ411" i="1"/>
  <c r="CI411" i="1"/>
  <c r="CH411" i="1"/>
  <c r="CG411" i="1"/>
  <c r="CF411" i="1"/>
  <c r="CE411" i="1"/>
  <c r="CD411" i="1"/>
  <c r="CC411" i="1"/>
  <c r="CB411" i="1"/>
  <c r="CA411" i="1"/>
  <c r="BZ411" i="1"/>
  <c r="BY411" i="1"/>
  <c r="BX411" i="1"/>
  <c r="BW411" i="1"/>
  <c r="BV411" i="1"/>
  <c r="BU411" i="1"/>
  <c r="BT411" i="1"/>
  <c r="BS411" i="1"/>
  <c r="BR411" i="1"/>
  <c r="BP411" i="1"/>
  <c r="BQ411" i="1" s="1"/>
  <c r="BI411" i="1"/>
  <c r="BH411" i="1"/>
  <c r="BG411" i="1"/>
  <c r="BF411" i="1"/>
  <c r="BE411" i="1"/>
  <c r="BD411" i="1"/>
  <c r="BC411" i="1"/>
  <c r="BB411" i="1"/>
  <c r="BA411" i="1"/>
  <c r="J411" i="1"/>
  <c r="FU410" i="1"/>
  <c r="FS410" i="1"/>
  <c r="EX410" i="1"/>
  <c r="FG410" i="1" s="1"/>
  <c r="FO410" i="1" s="1" a="1"/>
  <c r="FO410" i="1" s="1"/>
  <c r="EW410" i="1"/>
  <c r="FF410" i="1" s="1"/>
  <c r="FP410" i="1" s="1" a="1"/>
  <c r="FP410" i="1" s="1"/>
  <c r="EV410" i="1"/>
  <c r="FE410" i="1" s="1"/>
  <c r="FN410" i="1" s="1" a="1"/>
  <c r="FN410" i="1" s="1"/>
  <c r="EU410" i="1"/>
  <c r="FD410" i="1" s="1"/>
  <c r="FM410" i="1" s="1" a="1"/>
  <c r="FM410" i="1" s="1"/>
  <c r="ET410" i="1"/>
  <c r="FC410" i="1" s="1"/>
  <c r="FL410" i="1" s="1" a="1"/>
  <c r="FL410" i="1" s="1"/>
  <c r="ES410" i="1"/>
  <c r="FB410" i="1" s="1"/>
  <c r="FK410" i="1" s="1" a="1"/>
  <c r="FK410" i="1" s="1"/>
  <c r="ER410" i="1"/>
  <c r="FA410" i="1" s="1"/>
  <c r="FJ410" i="1" s="1" a="1"/>
  <c r="FJ410" i="1" s="1"/>
  <c r="EQ410" i="1"/>
  <c r="EZ410" i="1" s="1"/>
  <c r="FI410" i="1" s="1" a="1"/>
  <c r="FI410" i="1" s="1"/>
  <c r="EP410" i="1"/>
  <c r="EY410" i="1" s="1"/>
  <c r="FH410" i="1" s="1" a="1"/>
  <c r="FH410" i="1" s="1"/>
  <c r="EO410" i="1"/>
  <c r="EN410" i="1"/>
  <c r="EM410" i="1"/>
  <c r="EL410" i="1"/>
  <c r="EK410" i="1"/>
  <c r="EJ410" i="1"/>
  <c r="EI410" i="1"/>
  <c r="BK410" i="1" s="1"/>
  <c r="BL410" i="1" s="1"/>
  <c r="EH410" i="1"/>
  <c r="GH410" i="1" s="1"/>
  <c r="EG410" i="1"/>
  <c r="GG410" i="1" s="1"/>
  <c r="EF410" i="1"/>
  <c r="GF410" i="1" s="1"/>
  <c r="EE410" i="1"/>
  <c r="ED410" i="1"/>
  <c r="EC410" i="1"/>
  <c r="EB410" i="1"/>
  <c r="EA410" i="1"/>
  <c r="GA410" i="1" s="1"/>
  <c r="DZ410" i="1"/>
  <c r="FZ410" i="1" s="1"/>
  <c r="DY410" i="1"/>
  <c r="DX410" i="1"/>
  <c r="DW410" i="1"/>
  <c r="DV410" i="1"/>
  <c r="DS410" i="1"/>
  <c r="DR410" i="1"/>
  <c r="DP410" i="1"/>
  <c r="DN410" i="1"/>
  <c r="DL410" i="1" s="1"/>
  <c r="DM410" i="1" s="1"/>
  <c r="DO410" i="1" s="1"/>
  <c r="CJ410" i="1"/>
  <c r="CI410" i="1"/>
  <c r="CH410" i="1"/>
  <c r="CN410" i="1" s="1"/>
  <c r="CT410" i="1" s="1"/>
  <c r="CG410" i="1"/>
  <c r="CF410" i="1"/>
  <c r="CE410" i="1"/>
  <c r="CD410" i="1"/>
  <c r="CC410" i="1"/>
  <c r="CB410" i="1"/>
  <c r="CA410" i="1"/>
  <c r="BZ410" i="1"/>
  <c r="BY410" i="1"/>
  <c r="BX410" i="1"/>
  <c r="BW410" i="1"/>
  <c r="BV410" i="1"/>
  <c r="BU410" i="1"/>
  <c r="BT410" i="1"/>
  <c r="BS410" i="1"/>
  <c r="BR410" i="1"/>
  <c r="BP410" i="1"/>
  <c r="BQ410" i="1" s="1"/>
  <c r="BI410" i="1"/>
  <c r="BH410" i="1"/>
  <c r="BG410" i="1"/>
  <c r="BF410" i="1"/>
  <c r="BE410" i="1"/>
  <c r="BD410" i="1"/>
  <c r="BC410" i="1"/>
  <c r="BB410" i="1"/>
  <c r="BA410" i="1"/>
  <c r="J410" i="1"/>
  <c r="FU409" i="1"/>
  <c r="FS409" i="1"/>
  <c r="EX409" i="1"/>
  <c r="FG409" i="1" s="1"/>
  <c r="FO409" i="1" s="1" a="1"/>
  <c r="FO409" i="1" s="1"/>
  <c r="EW409" i="1"/>
  <c r="FF409" i="1" s="1"/>
  <c r="FP409" i="1" s="1" a="1"/>
  <c r="FP409" i="1" s="1"/>
  <c r="EV409" i="1"/>
  <c r="FE409" i="1" s="1"/>
  <c r="FN409" i="1" s="1" a="1"/>
  <c r="FN409" i="1" s="1"/>
  <c r="EU409" i="1"/>
  <c r="FD409" i="1" s="1"/>
  <c r="FM409" i="1" s="1" a="1"/>
  <c r="FM409" i="1" s="1"/>
  <c r="ET409" i="1"/>
  <c r="FC409" i="1" s="1"/>
  <c r="FL409" i="1" s="1" a="1"/>
  <c r="FL409" i="1" s="1"/>
  <c r="ES409" i="1"/>
  <c r="FB409" i="1" s="1"/>
  <c r="FK409" i="1" s="1" a="1"/>
  <c r="FK409" i="1" s="1"/>
  <c r="ER409" i="1"/>
  <c r="FA409" i="1" s="1"/>
  <c r="FJ409" i="1" s="1" a="1"/>
  <c r="FJ409" i="1" s="1"/>
  <c r="EQ409" i="1"/>
  <c r="EZ409" i="1" s="1"/>
  <c r="FI409" i="1" s="1" a="1"/>
  <c r="FI409" i="1" s="1"/>
  <c r="EP409" i="1"/>
  <c r="EY409" i="1" s="1"/>
  <c r="FH409" i="1" s="1" a="1"/>
  <c r="FH409" i="1" s="1"/>
  <c r="EO409" i="1"/>
  <c r="EN409" i="1"/>
  <c r="EM409" i="1"/>
  <c r="EL409" i="1"/>
  <c r="EK409" i="1"/>
  <c r="EJ409" i="1"/>
  <c r="EI409" i="1"/>
  <c r="BK409" i="1" s="1"/>
  <c r="BL409" i="1" s="1"/>
  <c r="BO409" i="1" s="1"/>
  <c r="EH409" i="1"/>
  <c r="GH409" i="1" s="1"/>
  <c r="EG409" i="1"/>
  <c r="GG409" i="1" s="1"/>
  <c r="EF409" i="1"/>
  <c r="GF409" i="1" s="1"/>
  <c r="EE409" i="1"/>
  <c r="ED409" i="1"/>
  <c r="EC409" i="1"/>
  <c r="EB409" i="1"/>
  <c r="EA409" i="1"/>
  <c r="GA409" i="1" s="1"/>
  <c r="DZ409" i="1"/>
  <c r="FZ409" i="1" s="1"/>
  <c r="DY409" i="1"/>
  <c r="DX409" i="1"/>
  <c r="DW409" i="1"/>
  <c r="DV409" i="1"/>
  <c r="DS409" i="1"/>
  <c r="DR409" i="1"/>
  <c r="DP409" i="1"/>
  <c r="DN409" i="1"/>
  <c r="DL409" i="1" s="1"/>
  <c r="DM409" i="1" s="1"/>
  <c r="DO409" i="1" s="1"/>
  <c r="CJ409" i="1"/>
  <c r="CI409" i="1"/>
  <c r="CH409" i="1"/>
  <c r="CG409" i="1"/>
  <c r="CF409" i="1"/>
  <c r="CE409" i="1"/>
  <c r="CD409" i="1"/>
  <c r="CC409" i="1"/>
  <c r="CB409" i="1"/>
  <c r="CA409" i="1"/>
  <c r="BZ409" i="1"/>
  <c r="BY409" i="1"/>
  <c r="BX409" i="1"/>
  <c r="BW409" i="1"/>
  <c r="BV409" i="1"/>
  <c r="BU409" i="1"/>
  <c r="BT409" i="1"/>
  <c r="BS409" i="1"/>
  <c r="BR409" i="1"/>
  <c r="BP409" i="1"/>
  <c r="BQ409" i="1" s="1"/>
  <c r="BI409" i="1"/>
  <c r="BH409" i="1"/>
  <c r="BG409" i="1"/>
  <c r="BF409" i="1"/>
  <c r="BE409" i="1"/>
  <c r="BD409" i="1"/>
  <c r="BC409" i="1"/>
  <c r="BB409" i="1"/>
  <c r="BA409" i="1"/>
  <c r="J409" i="1"/>
  <c r="FU408" i="1"/>
  <c r="FS408" i="1"/>
  <c r="EX408" i="1"/>
  <c r="FG408" i="1" s="1"/>
  <c r="FO408" i="1" s="1" a="1"/>
  <c r="FO408" i="1" s="1"/>
  <c r="EW408" i="1"/>
  <c r="FF408" i="1" s="1"/>
  <c r="FP408" i="1" s="1" a="1"/>
  <c r="FP408" i="1" s="1"/>
  <c r="EV408" i="1"/>
  <c r="FE408" i="1" s="1"/>
  <c r="FN408" i="1" s="1" a="1"/>
  <c r="FN408" i="1" s="1"/>
  <c r="EU408" i="1"/>
  <c r="FD408" i="1" s="1"/>
  <c r="FM408" i="1" s="1" a="1"/>
  <c r="FM408" i="1" s="1"/>
  <c r="ET408" i="1"/>
  <c r="FC408" i="1" s="1"/>
  <c r="FL408" i="1" s="1" a="1"/>
  <c r="FL408" i="1" s="1"/>
  <c r="ES408" i="1"/>
  <c r="FB408" i="1" s="1"/>
  <c r="FK408" i="1" s="1" a="1"/>
  <c r="FK408" i="1" s="1"/>
  <c r="ER408" i="1"/>
  <c r="FA408" i="1" s="1"/>
  <c r="FJ408" i="1" s="1" a="1"/>
  <c r="FJ408" i="1" s="1"/>
  <c r="EQ408" i="1"/>
  <c r="EZ408" i="1" s="1"/>
  <c r="FI408" i="1" s="1" a="1"/>
  <c r="FI408" i="1" s="1"/>
  <c r="EP408" i="1"/>
  <c r="EY408" i="1" s="1"/>
  <c r="FH408" i="1" s="1" a="1"/>
  <c r="FH408" i="1" s="1"/>
  <c r="EO408" i="1"/>
  <c r="EN408" i="1"/>
  <c r="EM408" i="1"/>
  <c r="EL408" i="1"/>
  <c r="EK408" i="1"/>
  <c r="EJ408" i="1"/>
  <c r="EI408" i="1"/>
  <c r="BK408" i="1" s="1"/>
  <c r="BL408" i="1" s="1"/>
  <c r="EH408" i="1"/>
  <c r="GH408" i="1" s="1"/>
  <c r="EG408" i="1"/>
  <c r="GG408" i="1" s="1"/>
  <c r="EF408" i="1"/>
  <c r="GF408" i="1" s="1"/>
  <c r="EE408" i="1"/>
  <c r="ED408" i="1"/>
  <c r="EC408" i="1"/>
  <c r="EB408" i="1"/>
  <c r="EA408" i="1"/>
  <c r="GA408" i="1" s="1"/>
  <c r="DZ408" i="1"/>
  <c r="FZ408" i="1" s="1"/>
  <c r="DY408" i="1"/>
  <c r="DX408" i="1"/>
  <c r="DW408" i="1"/>
  <c r="DV408" i="1"/>
  <c r="DS408" i="1"/>
  <c r="DR408" i="1"/>
  <c r="DP408" i="1"/>
  <c r="DN408" i="1"/>
  <c r="DL408" i="1" s="1"/>
  <c r="DM408" i="1" s="1"/>
  <c r="DO408" i="1" s="1"/>
  <c r="CJ408" i="1"/>
  <c r="CI408" i="1"/>
  <c r="CH408" i="1"/>
  <c r="CG408" i="1"/>
  <c r="CF408" i="1"/>
  <c r="CE408" i="1"/>
  <c r="CD408" i="1"/>
  <c r="CC408" i="1"/>
  <c r="CB408" i="1"/>
  <c r="CA408" i="1"/>
  <c r="BZ408" i="1"/>
  <c r="BY408" i="1"/>
  <c r="BX408" i="1"/>
  <c r="BW408" i="1"/>
  <c r="BV408" i="1"/>
  <c r="BU408" i="1"/>
  <c r="BT408" i="1"/>
  <c r="BS408" i="1"/>
  <c r="BR408" i="1"/>
  <c r="BP408" i="1"/>
  <c r="BQ408" i="1" s="1"/>
  <c r="BI408" i="1"/>
  <c r="BH408" i="1"/>
  <c r="BG408" i="1"/>
  <c r="BF408" i="1"/>
  <c r="BE408" i="1"/>
  <c r="BD408" i="1"/>
  <c r="BC408" i="1"/>
  <c r="BB408" i="1"/>
  <c r="BA408" i="1"/>
  <c r="J408" i="1"/>
  <c r="FU407" i="1"/>
  <c r="FS407" i="1"/>
  <c r="EX407" i="1"/>
  <c r="FG407" i="1" s="1"/>
  <c r="FO407" i="1" s="1" a="1"/>
  <c r="FO407" i="1" s="1"/>
  <c r="EW407" i="1"/>
  <c r="FF407" i="1" s="1"/>
  <c r="FP407" i="1" s="1" a="1"/>
  <c r="FP407" i="1" s="1"/>
  <c r="EV407" i="1"/>
  <c r="FE407" i="1" s="1"/>
  <c r="FN407" i="1" s="1" a="1"/>
  <c r="FN407" i="1" s="1"/>
  <c r="EU407" i="1"/>
  <c r="FD407" i="1" s="1"/>
  <c r="FM407" i="1" s="1" a="1"/>
  <c r="FM407" i="1" s="1"/>
  <c r="ET407" i="1"/>
  <c r="FC407" i="1" s="1"/>
  <c r="FL407" i="1" s="1" a="1"/>
  <c r="FL407" i="1" s="1"/>
  <c r="ES407" i="1"/>
  <c r="FB407" i="1" s="1"/>
  <c r="FK407" i="1" s="1" a="1"/>
  <c r="FK407" i="1" s="1"/>
  <c r="ER407" i="1"/>
  <c r="FA407" i="1" s="1"/>
  <c r="FJ407" i="1" s="1" a="1"/>
  <c r="FJ407" i="1" s="1"/>
  <c r="EQ407" i="1"/>
  <c r="EZ407" i="1" s="1"/>
  <c r="FI407" i="1" s="1" a="1"/>
  <c r="FI407" i="1" s="1"/>
  <c r="EP407" i="1"/>
  <c r="EY407" i="1" s="1"/>
  <c r="FH407" i="1" s="1" a="1"/>
  <c r="FH407" i="1" s="1"/>
  <c r="EO407" i="1"/>
  <c r="EN407" i="1"/>
  <c r="EM407" i="1"/>
  <c r="EL407" i="1"/>
  <c r="EK407" i="1"/>
  <c r="EJ407" i="1"/>
  <c r="EI407" i="1"/>
  <c r="BK407" i="1" s="1"/>
  <c r="EH407" i="1"/>
  <c r="GH407" i="1" s="1"/>
  <c r="EG407" i="1"/>
  <c r="GG407" i="1" s="1"/>
  <c r="EF407" i="1"/>
  <c r="GF407" i="1" s="1"/>
  <c r="EE407" i="1"/>
  <c r="ED407" i="1"/>
  <c r="EC407" i="1"/>
  <c r="EB407" i="1"/>
  <c r="EA407" i="1"/>
  <c r="GA407" i="1" s="1"/>
  <c r="DZ407" i="1"/>
  <c r="FZ407" i="1" s="1"/>
  <c r="DY407" i="1"/>
  <c r="DX407" i="1"/>
  <c r="DW407" i="1"/>
  <c r="DV407" i="1"/>
  <c r="DS407" i="1"/>
  <c r="DR407" i="1"/>
  <c r="DU407" i="1" s="1"/>
  <c r="DP407" i="1"/>
  <c r="DN407" i="1"/>
  <c r="DL407" i="1"/>
  <c r="DM407" i="1" s="1"/>
  <c r="DO407" i="1" s="1"/>
  <c r="CV407" i="1"/>
  <c r="CU407" i="1"/>
  <c r="CT407" i="1"/>
  <c r="CS407" i="1"/>
  <c r="CR407" i="1"/>
  <c r="CQ407" i="1"/>
  <c r="CJ407" i="1"/>
  <c r="CI407" i="1"/>
  <c r="CH407" i="1"/>
  <c r="CG407" i="1"/>
  <c r="CF407" i="1"/>
  <c r="CE407" i="1"/>
  <c r="CD407" i="1"/>
  <c r="CC407" i="1"/>
  <c r="CB407" i="1"/>
  <c r="CA407" i="1"/>
  <c r="BZ407" i="1"/>
  <c r="BY407" i="1"/>
  <c r="BX407" i="1"/>
  <c r="BW407" i="1"/>
  <c r="BV407" i="1"/>
  <c r="BU407" i="1"/>
  <c r="BT407" i="1"/>
  <c r="BS407" i="1"/>
  <c r="BR407" i="1"/>
  <c r="BP407" i="1"/>
  <c r="BQ407" i="1" s="1"/>
  <c r="BL407" i="1"/>
  <c r="BI407" i="1"/>
  <c r="BH407" i="1"/>
  <c r="BG407" i="1"/>
  <c r="BF407" i="1"/>
  <c r="BE407" i="1"/>
  <c r="BD407" i="1"/>
  <c r="BC407" i="1"/>
  <c r="BB407" i="1"/>
  <c r="BA407" i="1"/>
  <c r="J407" i="1"/>
  <c r="FU406" i="1"/>
  <c r="FS406" i="1"/>
  <c r="EX406" i="1"/>
  <c r="FG406" i="1" s="1"/>
  <c r="FO406" i="1" s="1" a="1"/>
  <c r="FO406" i="1" s="1"/>
  <c r="EW406" i="1"/>
  <c r="FF406" i="1" s="1"/>
  <c r="FP406" i="1" s="1" a="1"/>
  <c r="FP406" i="1" s="1"/>
  <c r="EV406" i="1"/>
  <c r="FE406" i="1" s="1"/>
  <c r="FN406" i="1" s="1" a="1"/>
  <c r="FN406" i="1" s="1"/>
  <c r="EU406" i="1"/>
  <c r="FD406" i="1" s="1"/>
  <c r="FM406" i="1" s="1" a="1"/>
  <c r="FM406" i="1" s="1"/>
  <c r="ET406" i="1"/>
  <c r="FC406" i="1" s="1"/>
  <c r="FL406" i="1" s="1" a="1"/>
  <c r="FL406" i="1" s="1"/>
  <c r="ES406" i="1"/>
  <c r="FB406" i="1" s="1"/>
  <c r="FK406" i="1" s="1" a="1"/>
  <c r="FK406" i="1" s="1"/>
  <c r="ER406" i="1"/>
  <c r="FA406" i="1" s="1"/>
  <c r="FJ406" i="1" s="1" a="1"/>
  <c r="FJ406" i="1" s="1"/>
  <c r="EQ406" i="1"/>
  <c r="EZ406" i="1" s="1"/>
  <c r="FI406" i="1" s="1" a="1"/>
  <c r="FI406" i="1" s="1"/>
  <c r="EP406" i="1"/>
  <c r="EY406" i="1" s="1"/>
  <c r="FH406" i="1" s="1" a="1"/>
  <c r="FH406" i="1" s="1"/>
  <c r="EO406" i="1"/>
  <c r="EN406" i="1"/>
  <c r="EM406" i="1"/>
  <c r="EL406" i="1"/>
  <c r="EK406" i="1"/>
  <c r="EJ406" i="1"/>
  <c r="EI406" i="1"/>
  <c r="BK406" i="1" s="1"/>
  <c r="BL406" i="1" s="1"/>
  <c r="EH406" i="1"/>
  <c r="GH406" i="1" s="1"/>
  <c r="EG406" i="1"/>
  <c r="GG406" i="1" s="1"/>
  <c r="EF406" i="1"/>
  <c r="GF406" i="1" s="1"/>
  <c r="EE406" i="1"/>
  <c r="ED406" i="1"/>
  <c r="EC406" i="1"/>
  <c r="EB406" i="1"/>
  <c r="EA406" i="1"/>
  <c r="GA406" i="1" s="1"/>
  <c r="DZ406" i="1"/>
  <c r="FZ406" i="1" s="1"/>
  <c r="DY406" i="1"/>
  <c r="DX406" i="1"/>
  <c r="DW406" i="1"/>
  <c r="DV406" i="1"/>
  <c r="DS406" i="1"/>
  <c r="DR406" i="1"/>
  <c r="DU406" i="1" s="1"/>
  <c r="DP406" i="1"/>
  <c r="DN406" i="1"/>
  <c r="DL406" i="1" s="1"/>
  <c r="DM406" i="1" s="1"/>
  <c r="DO406" i="1" s="1"/>
  <c r="CJ406" i="1"/>
  <c r="CI406" i="1"/>
  <c r="CH406" i="1"/>
  <c r="CG406" i="1"/>
  <c r="CF406" i="1"/>
  <c r="CE406" i="1"/>
  <c r="CD406" i="1"/>
  <c r="CC406" i="1"/>
  <c r="CB406" i="1"/>
  <c r="CA406" i="1"/>
  <c r="BZ406" i="1"/>
  <c r="BY406" i="1"/>
  <c r="BX406" i="1"/>
  <c r="BW406" i="1"/>
  <c r="BV406" i="1"/>
  <c r="BU406" i="1"/>
  <c r="BT406" i="1"/>
  <c r="BS406" i="1"/>
  <c r="BR406" i="1"/>
  <c r="BP406" i="1"/>
  <c r="BQ406" i="1" s="1"/>
  <c r="BI406" i="1"/>
  <c r="BH406" i="1"/>
  <c r="BG406" i="1"/>
  <c r="BF406" i="1"/>
  <c r="BE406" i="1"/>
  <c r="BD406" i="1"/>
  <c r="BC406" i="1"/>
  <c r="BB406" i="1"/>
  <c r="BA406" i="1"/>
  <c r="J406" i="1"/>
  <c r="FU405" i="1"/>
  <c r="FS405" i="1"/>
  <c r="EX405" i="1"/>
  <c r="FG405" i="1" s="1"/>
  <c r="FO405" i="1" s="1" a="1"/>
  <c r="FO405" i="1" s="1"/>
  <c r="EW405" i="1"/>
  <c r="FF405" i="1" s="1"/>
  <c r="FP405" i="1" s="1" a="1"/>
  <c r="FP405" i="1" s="1"/>
  <c r="EV405" i="1"/>
  <c r="FE405" i="1" s="1"/>
  <c r="FN405" i="1" s="1" a="1"/>
  <c r="FN405" i="1" s="1"/>
  <c r="EU405" i="1"/>
  <c r="FD405" i="1" s="1"/>
  <c r="FM405" i="1" s="1" a="1"/>
  <c r="FM405" i="1" s="1"/>
  <c r="ET405" i="1"/>
  <c r="FC405" i="1" s="1"/>
  <c r="FL405" i="1" s="1" a="1"/>
  <c r="FL405" i="1" s="1"/>
  <c r="ES405" i="1"/>
  <c r="FB405" i="1" s="1"/>
  <c r="FK405" i="1" s="1" a="1"/>
  <c r="FK405" i="1" s="1"/>
  <c r="ER405" i="1"/>
  <c r="FA405" i="1" s="1"/>
  <c r="FJ405" i="1" s="1" a="1"/>
  <c r="FJ405" i="1" s="1"/>
  <c r="EQ405" i="1"/>
  <c r="EZ405" i="1" s="1"/>
  <c r="FI405" i="1" s="1" a="1"/>
  <c r="FI405" i="1" s="1"/>
  <c r="EP405" i="1"/>
  <c r="EY405" i="1" s="1"/>
  <c r="FH405" i="1" s="1" a="1"/>
  <c r="FH405" i="1" s="1"/>
  <c r="EO405" i="1"/>
  <c r="EN405" i="1"/>
  <c r="EM405" i="1"/>
  <c r="EL405" i="1"/>
  <c r="EK405" i="1"/>
  <c r="EJ405" i="1"/>
  <c r="EI405" i="1"/>
  <c r="BK405" i="1" s="1"/>
  <c r="BL405" i="1" s="1"/>
  <c r="EH405" i="1"/>
  <c r="GH405" i="1" s="1"/>
  <c r="EG405" i="1"/>
  <c r="GG405" i="1" s="1"/>
  <c r="EF405" i="1"/>
  <c r="GF405" i="1" s="1"/>
  <c r="EE405" i="1"/>
  <c r="ED405" i="1"/>
  <c r="EC405" i="1"/>
  <c r="EB405" i="1"/>
  <c r="EA405" i="1"/>
  <c r="GA405" i="1" s="1"/>
  <c r="DZ405" i="1"/>
  <c r="FZ405" i="1" s="1"/>
  <c r="DY405" i="1"/>
  <c r="DX405" i="1"/>
  <c r="DW405" i="1"/>
  <c r="DV405" i="1"/>
  <c r="DS405" i="1"/>
  <c r="DR405" i="1"/>
  <c r="DP405" i="1"/>
  <c r="DN405" i="1"/>
  <c r="DL405" i="1" s="1"/>
  <c r="DM405" i="1" s="1"/>
  <c r="DO405" i="1" s="1"/>
  <c r="CJ405" i="1"/>
  <c r="CI405" i="1"/>
  <c r="CH405" i="1"/>
  <c r="CG405" i="1"/>
  <c r="CF405" i="1"/>
  <c r="CE405" i="1"/>
  <c r="CD405" i="1"/>
  <c r="CC405" i="1"/>
  <c r="CB405" i="1"/>
  <c r="CA405" i="1"/>
  <c r="BZ405" i="1"/>
  <c r="BY405" i="1"/>
  <c r="BX405" i="1"/>
  <c r="BW405" i="1"/>
  <c r="BV405" i="1"/>
  <c r="BU405" i="1"/>
  <c r="BT405" i="1"/>
  <c r="BS405" i="1"/>
  <c r="BR405" i="1"/>
  <c r="BP405" i="1"/>
  <c r="BQ405" i="1" s="1"/>
  <c r="BI405" i="1"/>
  <c r="BH405" i="1"/>
  <c r="BG405" i="1"/>
  <c r="BF405" i="1"/>
  <c r="BE405" i="1"/>
  <c r="BD405" i="1"/>
  <c r="BC405" i="1"/>
  <c r="BB405" i="1"/>
  <c r="BA405" i="1"/>
  <c r="J405" i="1"/>
  <c r="FU404" i="1"/>
  <c r="FS404" i="1"/>
  <c r="EX404" i="1"/>
  <c r="FG404" i="1" s="1"/>
  <c r="FO404" i="1" s="1" a="1"/>
  <c r="FO404" i="1" s="1"/>
  <c r="EW404" i="1"/>
  <c r="FF404" i="1" s="1"/>
  <c r="FP404" i="1" s="1" a="1"/>
  <c r="FP404" i="1" s="1"/>
  <c r="EV404" i="1"/>
  <c r="FE404" i="1" s="1"/>
  <c r="FN404" i="1" s="1" a="1"/>
  <c r="FN404" i="1" s="1"/>
  <c r="EU404" i="1"/>
  <c r="FD404" i="1" s="1"/>
  <c r="FM404" i="1" s="1" a="1"/>
  <c r="FM404" i="1" s="1"/>
  <c r="ET404" i="1"/>
  <c r="FC404" i="1" s="1"/>
  <c r="FL404" i="1" s="1" a="1"/>
  <c r="FL404" i="1" s="1"/>
  <c r="ES404" i="1"/>
  <c r="FB404" i="1" s="1"/>
  <c r="FK404" i="1" s="1" a="1"/>
  <c r="FK404" i="1" s="1"/>
  <c r="ER404" i="1"/>
  <c r="FA404" i="1" s="1"/>
  <c r="FJ404" i="1" s="1" a="1"/>
  <c r="FJ404" i="1" s="1"/>
  <c r="EQ404" i="1"/>
  <c r="EZ404" i="1" s="1"/>
  <c r="FI404" i="1" s="1" a="1"/>
  <c r="FI404" i="1" s="1"/>
  <c r="EP404" i="1"/>
  <c r="EY404" i="1" s="1"/>
  <c r="FH404" i="1" s="1" a="1"/>
  <c r="FH404" i="1" s="1"/>
  <c r="EO404" i="1"/>
  <c r="EN404" i="1"/>
  <c r="EM404" i="1"/>
  <c r="EL404" i="1"/>
  <c r="EK404" i="1"/>
  <c r="EJ404" i="1"/>
  <c r="EI404" i="1"/>
  <c r="BK404" i="1" s="1"/>
  <c r="BL404" i="1" s="1"/>
  <c r="EH404" i="1"/>
  <c r="GH404" i="1" s="1"/>
  <c r="EG404" i="1"/>
  <c r="GG404" i="1" s="1"/>
  <c r="EF404" i="1"/>
  <c r="GF404" i="1" s="1"/>
  <c r="EE404" i="1"/>
  <c r="ED404" i="1"/>
  <c r="EC404" i="1"/>
  <c r="EB404" i="1"/>
  <c r="EA404" i="1"/>
  <c r="GA404" i="1" s="1"/>
  <c r="DZ404" i="1"/>
  <c r="FZ404" i="1" s="1"/>
  <c r="DY404" i="1"/>
  <c r="DX404" i="1"/>
  <c r="DW404" i="1"/>
  <c r="DV404" i="1"/>
  <c r="DS404" i="1"/>
  <c r="DR404" i="1"/>
  <c r="DP404" i="1"/>
  <c r="DN404" i="1"/>
  <c r="DL404" i="1" s="1"/>
  <c r="DM404" i="1" s="1"/>
  <c r="DO404" i="1" s="1"/>
  <c r="CJ404" i="1"/>
  <c r="CI404" i="1"/>
  <c r="CH404" i="1"/>
  <c r="CG404" i="1"/>
  <c r="CF404" i="1"/>
  <c r="CE404" i="1"/>
  <c r="CD404" i="1"/>
  <c r="CC404" i="1"/>
  <c r="CB404" i="1"/>
  <c r="CA404" i="1"/>
  <c r="BZ404" i="1"/>
  <c r="BY404" i="1"/>
  <c r="BX404" i="1"/>
  <c r="BW404" i="1"/>
  <c r="BV404" i="1"/>
  <c r="BU404" i="1"/>
  <c r="BT404" i="1"/>
  <c r="BS404" i="1"/>
  <c r="BR404" i="1"/>
  <c r="BP404" i="1"/>
  <c r="BQ404" i="1" s="1"/>
  <c r="BI404" i="1"/>
  <c r="BH404" i="1"/>
  <c r="BG404" i="1"/>
  <c r="BF404" i="1"/>
  <c r="BE404" i="1"/>
  <c r="BD404" i="1"/>
  <c r="BC404" i="1"/>
  <c r="BB404" i="1"/>
  <c r="BA404" i="1"/>
  <c r="J404" i="1"/>
  <c r="FU403" i="1"/>
  <c r="FS403" i="1"/>
  <c r="EX403" i="1"/>
  <c r="FG403" i="1" s="1"/>
  <c r="FO403" i="1" s="1" a="1"/>
  <c r="FO403" i="1" s="1"/>
  <c r="EW403" i="1"/>
  <c r="FF403" i="1" s="1"/>
  <c r="FP403" i="1" s="1" a="1"/>
  <c r="FP403" i="1" s="1"/>
  <c r="EV403" i="1"/>
  <c r="FE403" i="1" s="1"/>
  <c r="FN403" i="1" s="1" a="1"/>
  <c r="FN403" i="1" s="1"/>
  <c r="EU403" i="1"/>
  <c r="FD403" i="1" s="1"/>
  <c r="FM403" i="1" s="1" a="1"/>
  <c r="FM403" i="1" s="1"/>
  <c r="ET403" i="1"/>
  <c r="FC403" i="1" s="1"/>
  <c r="FL403" i="1" s="1" a="1"/>
  <c r="FL403" i="1" s="1"/>
  <c r="ES403" i="1"/>
  <c r="FB403" i="1" s="1"/>
  <c r="FK403" i="1" s="1" a="1"/>
  <c r="FK403" i="1" s="1"/>
  <c r="ER403" i="1"/>
  <c r="FA403" i="1" s="1"/>
  <c r="FJ403" i="1" s="1" a="1"/>
  <c r="FJ403" i="1" s="1"/>
  <c r="EQ403" i="1"/>
  <c r="EZ403" i="1" s="1"/>
  <c r="FI403" i="1" s="1" a="1"/>
  <c r="FI403" i="1" s="1"/>
  <c r="EP403" i="1"/>
  <c r="EY403" i="1" s="1"/>
  <c r="FH403" i="1" s="1" a="1"/>
  <c r="FH403" i="1" s="1"/>
  <c r="EO403" i="1"/>
  <c r="EN403" i="1"/>
  <c r="EM403" i="1"/>
  <c r="EL403" i="1"/>
  <c r="EK403" i="1"/>
  <c r="EJ403" i="1"/>
  <c r="EI403" i="1"/>
  <c r="BK403" i="1" s="1"/>
  <c r="EH403" i="1"/>
  <c r="GH403" i="1" s="1"/>
  <c r="EG403" i="1"/>
  <c r="GG403" i="1" s="1"/>
  <c r="EF403" i="1"/>
  <c r="GF403" i="1" s="1"/>
  <c r="EE403" i="1"/>
  <c r="ED403" i="1"/>
  <c r="EC403" i="1"/>
  <c r="EB403" i="1"/>
  <c r="EA403" i="1"/>
  <c r="GA403" i="1" s="1"/>
  <c r="DZ403" i="1"/>
  <c r="FZ403" i="1" s="1"/>
  <c r="DY403" i="1"/>
  <c r="DX403" i="1"/>
  <c r="DW403" i="1"/>
  <c r="DV403" i="1"/>
  <c r="DS403" i="1"/>
  <c r="DR403" i="1"/>
  <c r="DU403" i="1" s="1"/>
  <c r="DP403" i="1"/>
  <c r="DN403" i="1"/>
  <c r="DL403" i="1" s="1"/>
  <c r="DM403" i="1" s="1"/>
  <c r="DO403" i="1" s="1"/>
  <c r="CJ403" i="1"/>
  <c r="CI403" i="1"/>
  <c r="CH403" i="1"/>
  <c r="CG403" i="1"/>
  <c r="CF403" i="1"/>
  <c r="CE403" i="1"/>
  <c r="CD403" i="1"/>
  <c r="CC403" i="1"/>
  <c r="CB403" i="1"/>
  <c r="CA403" i="1"/>
  <c r="BZ403" i="1"/>
  <c r="BY403" i="1"/>
  <c r="BX403" i="1"/>
  <c r="BW403" i="1"/>
  <c r="BV403" i="1"/>
  <c r="BU403" i="1"/>
  <c r="BT403" i="1"/>
  <c r="BS403" i="1"/>
  <c r="BR403" i="1"/>
  <c r="BP403" i="1"/>
  <c r="BQ403" i="1" s="1"/>
  <c r="BI403" i="1"/>
  <c r="BH403" i="1"/>
  <c r="BG403" i="1"/>
  <c r="BF403" i="1"/>
  <c r="BE403" i="1"/>
  <c r="BD403" i="1"/>
  <c r="BC403" i="1"/>
  <c r="BB403" i="1"/>
  <c r="BA403" i="1"/>
  <c r="J403" i="1"/>
  <c r="FU402" i="1"/>
  <c r="FS402" i="1"/>
  <c r="EX402" i="1"/>
  <c r="FG402" i="1" s="1"/>
  <c r="FO402" i="1" s="1" a="1"/>
  <c r="FO402" i="1" s="1"/>
  <c r="EW402" i="1"/>
  <c r="FF402" i="1" s="1"/>
  <c r="FP402" i="1" s="1" a="1"/>
  <c r="FP402" i="1" s="1"/>
  <c r="EV402" i="1"/>
  <c r="FE402" i="1" s="1"/>
  <c r="FN402" i="1" s="1" a="1"/>
  <c r="FN402" i="1" s="1"/>
  <c r="EU402" i="1"/>
  <c r="FD402" i="1" s="1"/>
  <c r="FM402" i="1" s="1" a="1"/>
  <c r="FM402" i="1" s="1"/>
  <c r="ET402" i="1"/>
  <c r="FC402" i="1" s="1"/>
  <c r="FL402" i="1" s="1" a="1"/>
  <c r="FL402" i="1" s="1"/>
  <c r="ES402" i="1"/>
  <c r="FB402" i="1" s="1"/>
  <c r="FK402" i="1" s="1" a="1"/>
  <c r="FK402" i="1" s="1"/>
  <c r="ER402" i="1"/>
  <c r="FA402" i="1" s="1"/>
  <c r="FJ402" i="1" s="1" a="1"/>
  <c r="FJ402" i="1" s="1"/>
  <c r="EQ402" i="1"/>
  <c r="EZ402" i="1" s="1"/>
  <c r="FI402" i="1" s="1" a="1"/>
  <c r="FI402" i="1" s="1"/>
  <c r="EP402" i="1"/>
  <c r="EY402" i="1" s="1"/>
  <c r="FH402" i="1" s="1" a="1"/>
  <c r="FH402" i="1" s="1"/>
  <c r="EO402" i="1"/>
  <c r="EN402" i="1"/>
  <c r="EM402" i="1"/>
  <c r="EL402" i="1"/>
  <c r="EK402" i="1"/>
  <c r="EJ402" i="1"/>
  <c r="EI402" i="1"/>
  <c r="BK402" i="1" s="1"/>
  <c r="BL402" i="1" s="1"/>
  <c r="EH402" i="1"/>
  <c r="GH402" i="1" s="1"/>
  <c r="EG402" i="1"/>
  <c r="GG402" i="1" s="1"/>
  <c r="EF402" i="1"/>
  <c r="GF402" i="1" s="1"/>
  <c r="EE402" i="1"/>
  <c r="ED402" i="1"/>
  <c r="EC402" i="1"/>
  <c r="EB402" i="1"/>
  <c r="EA402" i="1"/>
  <c r="GA402" i="1" s="1"/>
  <c r="DZ402" i="1"/>
  <c r="FZ402" i="1" s="1"/>
  <c r="DY402" i="1"/>
  <c r="DX402" i="1"/>
  <c r="DW402" i="1"/>
  <c r="DV402" i="1"/>
  <c r="DS402" i="1"/>
  <c r="DR402" i="1"/>
  <c r="DP402" i="1"/>
  <c r="DN402" i="1"/>
  <c r="DL402" i="1" s="1"/>
  <c r="DM402" i="1" s="1"/>
  <c r="DO402" i="1" s="1"/>
  <c r="CJ402" i="1"/>
  <c r="CI402" i="1"/>
  <c r="CH402" i="1"/>
  <c r="CN402" i="1" s="1"/>
  <c r="CT402" i="1" s="1"/>
  <c r="CG402" i="1"/>
  <c r="CF402" i="1"/>
  <c r="CE402" i="1"/>
  <c r="CD402" i="1"/>
  <c r="CC402" i="1"/>
  <c r="CB402" i="1"/>
  <c r="CA402" i="1"/>
  <c r="BZ402" i="1"/>
  <c r="BY402" i="1"/>
  <c r="BX402" i="1"/>
  <c r="BW402" i="1"/>
  <c r="BV402" i="1"/>
  <c r="BU402" i="1"/>
  <c r="BT402" i="1"/>
  <c r="BS402" i="1"/>
  <c r="BR402" i="1"/>
  <c r="BP402" i="1"/>
  <c r="BQ402" i="1" s="1"/>
  <c r="BI402" i="1"/>
  <c r="BH402" i="1"/>
  <c r="BG402" i="1"/>
  <c r="BF402" i="1"/>
  <c r="BE402" i="1"/>
  <c r="BD402" i="1"/>
  <c r="BC402" i="1"/>
  <c r="BB402" i="1"/>
  <c r="BA402" i="1"/>
  <c r="J402" i="1"/>
  <c r="FU401" i="1"/>
  <c r="FS401" i="1"/>
  <c r="EX401" i="1"/>
  <c r="FG401" i="1" s="1"/>
  <c r="FO401" i="1" s="1" a="1"/>
  <c r="FO401" i="1" s="1"/>
  <c r="EW401" i="1"/>
  <c r="FF401" i="1" s="1"/>
  <c r="FP401" i="1" s="1" a="1"/>
  <c r="FP401" i="1" s="1"/>
  <c r="EV401" i="1"/>
  <c r="FE401" i="1" s="1"/>
  <c r="FN401" i="1" s="1" a="1"/>
  <c r="FN401" i="1" s="1"/>
  <c r="EU401" i="1"/>
  <c r="FD401" i="1" s="1"/>
  <c r="FM401" i="1" s="1" a="1"/>
  <c r="FM401" i="1" s="1"/>
  <c r="ET401" i="1"/>
  <c r="FC401" i="1" s="1"/>
  <c r="FL401" i="1" s="1" a="1"/>
  <c r="FL401" i="1" s="1"/>
  <c r="ES401" i="1"/>
  <c r="FB401" i="1" s="1"/>
  <c r="FK401" i="1" s="1" a="1"/>
  <c r="FK401" i="1" s="1"/>
  <c r="ER401" i="1"/>
  <c r="FA401" i="1" s="1"/>
  <c r="FJ401" i="1" s="1" a="1"/>
  <c r="FJ401" i="1" s="1"/>
  <c r="EQ401" i="1"/>
  <c r="EZ401" i="1" s="1"/>
  <c r="FI401" i="1" s="1" a="1"/>
  <c r="FI401" i="1" s="1"/>
  <c r="EP401" i="1"/>
  <c r="EY401" i="1" s="1"/>
  <c r="FH401" i="1" s="1" a="1"/>
  <c r="FH401" i="1" s="1"/>
  <c r="EO401" i="1"/>
  <c r="EN401" i="1"/>
  <c r="EM401" i="1"/>
  <c r="EL401" i="1"/>
  <c r="EK401" i="1"/>
  <c r="EJ401" i="1"/>
  <c r="EI401" i="1"/>
  <c r="BK401" i="1" s="1"/>
  <c r="BL401" i="1" s="1"/>
  <c r="EH401" i="1"/>
  <c r="GH401" i="1" s="1"/>
  <c r="EG401" i="1"/>
  <c r="GG401" i="1" s="1"/>
  <c r="EF401" i="1"/>
  <c r="GF401" i="1" s="1"/>
  <c r="EE401" i="1"/>
  <c r="ED401" i="1"/>
  <c r="EC401" i="1"/>
  <c r="EB401" i="1"/>
  <c r="EA401" i="1"/>
  <c r="GA401" i="1" s="1"/>
  <c r="DZ401" i="1"/>
  <c r="FZ401" i="1" s="1"/>
  <c r="DY401" i="1"/>
  <c r="DX401" i="1"/>
  <c r="DW401" i="1"/>
  <c r="DV401" i="1"/>
  <c r="DS401" i="1"/>
  <c r="DR401" i="1"/>
  <c r="DP401" i="1"/>
  <c r="DN401" i="1"/>
  <c r="DL401" i="1" s="1"/>
  <c r="DM401" i="1" s="1"/>
  <c r="DO401" i="1" s="1"/>
  <c r="CJ401" i="1"/>
  <c r="CI401" i="1"/>
  <c r="CH401" i="1"/>
  <c r="CG401" i="1"/>
  <c r="CF401" i="1"/>
  <c r="CE401" i="1"/>
  <c r="CD401" i="1"/>
  <c r="CC401" i="1"/>
  <c r="CB401" i="1"/>
  <c r="CA401" i="1"/>
  <c r="BZ401" i="1"/>
  <c r="BY401" i="1"/>
  <c r="BX401" i="1"/>
  <c r="BW401" i="1"/>
  <c r="BV401" i="1"/>
  <c r="BU401" i="1"/>
  <c r="BT401" i="1"/>
  <c r="BS401" i="1"/>
  <c r="BR401" i="1"/>
  <c r="BP401" i="1"/>
  <c r="BQ401" i="1" s="1"/>
  <c r="BI401" i="1"/>
  <c r="BH401" i="1"/>
  <c r="BG401" i="1"/>
  <c r="BF401" i="1"/>
  <c r="BE401" i="1"/>
  <c r="BD401" i="1"/>
  <c r="BC401" i="1"/>
  <c r="BB401" i="1"/>
  <c r="BA401" i="1"/>
  <c r="J401" i="1"/>
  <c r="FU400" i="1"/>
  <c r="FS400" i="1"/>
  <c r="EX400" i="1"/>
  <c r="FG400" i="1" s="1"/>
  <c r="FO400" i="1" s="1" a="1"/>
  <c r="FO400" i="1" s="1"/>
  <c r="EW400" i="1"/>
  <c r="FF400" i="1" s="1"/>
  <c r="FP400" i="1" s="1" a="1"/>
  <c r="FP400" i="1" s="1"/>
  <c r="EV400" i="1"/>
  <c r="FE400" i="1" s="1"/>
  <c r="FN400" i="1" s="1" a="1"/>
  <c r="FN400" i="1" s="1"/>
  <c r="EU400" i="1"/>
  <c r="FD400" i="1" s="1"/>
  <c r="FM400" i="1" s="1" a="1"/>
  <c r="FM400" i="1" s="1"/>
  <c r="ET400" i="1"/>
  <c r="FC400" i="1" s="1"/>
  <c r="FL400" i="1" s="1" a="1"/>
  <c r="FL400" i="1" s="1"/>
  <c r="ES400" i="1"/>
  <c r="FB400" i="1" s="1"/>
  <c r="FK400" i="1" s="1" a="1"/>
  <c r="FK400" i="1" s="1"/>
  <c r="ER400" i="1"/>
  <c r="FA400" i="1" s="1"/>
  <c r="FJ400" i="1" s="1" a="1"/>
  <c r="FJ400" i="1" s="1"/>
  <c r="EQ400" i="1"/>
  <c r="EZ400" i="1" s="1"/>
  <c r="FI400" i="1" s="1" a="1"/>
  <c r="FI400" i="1" s="1"/>
  <c r="EP400" i="1"/>
  <c r="EY400" i="1" s="1"/>
  <c r="FH400" i="1" s="1" a="1"/>
  <c r="FH400" i="1" s="1"/>
  <c r="EO400" i="1"/>
  <c r="EN400" i="1"/>
  <c r="EM400" i="1"/>
  <c r="EL400" i="1"/>
  <c r="EK400" i="1"/>
  <c r="EJ400" i="1"/>
  <c r="EI400" i="1"/>
  <c r="BK400" i="1" s="1"/>
  <c r="BL400" i="1" s="1"/>
  <c r="EH400" i="1"/>
  <c r="GH400" i="1" s="1"/>
  <c r="EG400" i="1"/>
  <c r="GG400" i="1" s="1"/>
  <c r="EF400" i="1"/>
  <c r="GF400" i="1" s="1"/>
  <c r="EE400" i="1"/>
  <c r="ED400" i="1"/>
  <c r="EC400" i="1"/>
  <c r="EB400" i="1"/>
  <c r="EA400" i="1"/>
  <c r="GA400" i="1" s="1"/>
  <c r="DZ400" i="1"/>
  <c r="FZ400" i="1" s="1"/>
  <c r="DY400" i="1"/>
  <c r="DX400" i="1"/>
  <c r="DW400" i="1"/>
  <c r="DV400" i="1"/>
  <c r="DS400" i="1"/>
  <c r="DR400" i="1"/>
  <c r="DP400" i="1"/>
  <c r="DN400" i="1"/>
  <c r="DL400" i="1" s="1"/>
  <c r="DM400" i="1" s="1"/>
  <c r="DO400" i="1" s="1"/>
  <c r="CJ400" i="1"/>
  <c r="CI400" i="1"/>
  <c r="CH400" i="1"/>
  <c r="CG400" i="1"/>
  <c r="CF400" i="1"/>
  <c r="CE400" i="1"/>
  <c r="CD400" i="1"/>
  <c r="CC400" i="1"/>
  <c r="CB400" i="1"/>
  <c r="CA400" i="1"/>
  <c r="BZ400" i="1"/>
  <c r="BY400" i="1"/>
  <c r="BX400" i="1"/>
  <c r="BW400" i="1"/>
  <c r="BV400" i="1"/>
  <c r="BU400" i="1"/>
  <c r="BT400" i="1"/>
  <c r="BS400" i="1"/>
  <c r="BR400" i="1"/>
  <c r="BP400" i="1"/>
  <c r="BQ400" i="1" s="1"/>
  <c r="BI400" i="1"/>
  <c r="BH400" i="1"/>
  <c r="BG400" i="1"/>
  <c r="BF400" i="1"/>
  <c r="BE400" i="1"/>
  <c r="BD400" i="1"/>
  <c r="BC400" i="1"/>
  <c r="BB400" i="1"/>
  <c r="BA400" i="1"/>
  <c r="J400" i="1"/>
  <c r="FU399" i="1"/>
  <c r="FS399" i="1"/>
  <c r="EX399" i="1"/>
  <c r="FG399" i="1" s="1"/>
  <c r="FO399" i="1" s="1" a="1"/>
  <c r="FO399" i="1" s="1"/>
  <c r="EW399" i="1"/>
  <c r="FF399" i="1" s="1"/>
  <c r="FP399" i="1" s="1" a="1"/>
  <c r="FP399" i="1" s="1"/>
  <c r="EV399" i="1"/>
  <c r="FE399" i="1" s="1"/>
  <c r="FN399" i="1" s="1" a="1"/>
  <c r="FN399" i="1" s="1"/>
  <c r="EU399" i="1"/>
  <c r="FD399" i="1" s="1"/>
  <c r="FM399" i="1" s="1" a="1"/>
  <c r="FM399" i="1" s="1"/>
  <c r="ET399" i="1"/>
  <c r="FC399" i="1" s="1"/>
  <c r="FL399" i="1" s="1" a="1"/>
  <c r="FL399" i="1" s="1"/>
  <c r="ES399" i="1"/>
  <c r="FB399" i="1" s="1"/>
  <c r="FK399" i="1" s="1" a="1"/>
  <c r="FK399" i="1" s="1"/>
  <c r="ER399" i="1"/>
  <c r="FA399" i="1" s="1"/>
  <c r="FJ399" i="1" s="1" a="1"/>
  <c r="FJ399" i="1" s="1"/>
  <c r="EQ399" i="1"/>
  <c r="EZ399" i="1" s="1"/>
  <c r="FI399" i="1" s="1" a="1"/>
  <c r="FI399" i="1" s="1"/>
  <c r="EP399" i="1"/>
  <c r="EY399" i="1" s="1"/>
  <c r="FH399" i="1" s="1" a="1"/>
  <c r="FH399" i="1" s="1"/>
  <c r="EO399" i="1"/>
  <c r="EN399" i="1"/>
  <c r="EM399" i="1"/>
  <c r="EL399" i="1"/>
  <c r="EK399" i="1"/>
  <c r="EJ399" i="1"/>
  <c r="EI399" i="1"/>
  <c r="BK399" i="1" s="1"/>
  <c r="EH399" i="1"/>
  <c r="GH399" i="1" s="1"/>
  <c r="EG399" i="1"/>
  <c r="GG399" i="1" s="1"/>
  <c r="EF399" i="1"/>
  <c r="GF399" i="1" s="1"/>
  <c r="EE399" i="1"/>
  <c r="ED399" i="1"/>
  <c r="EC399" i="1"/>
  <c r="EB399" i="1"/>
  <c r="EA399" i="1"/>
  <c r="GA399" i="1" s="1"/>
  <c r="DZ399" i="1"/>
  <c r="FZ399" i="1" s="1"/>
  <c r="DY399" i="1"/>
  <c r="DX399" i="1"/>
  <c r="DW399" i="1"/>
  <c r="DV399" i="1"/>
  <c r="DS399" i="1"/>
  <c r="DR399" i="1"/>
  <c r="DU399" i="1" s="1"/>
  <c r="DP399" i="1"/>
  <c r="DN399" i="1"/>
  <c r="DL399" i="1" s="1"/>
  <c r="DM399" i="1" s="1"/>
  <c r="DO399" i="1" s="1"/>
  <c r="CJ399" i="1"/>
  <c r="CI399" i="1"/>
  <c r="CH399" i="1"/>
  <c r="CG399" i="1"/>
  <c r="CF399" i="1"/>
  <c r="CE399" i="1"/>
  <c r="CD399" i="1"/>
  <c r="CC399" i="1"/>
  <c r="CB399" i="1"/>
  <c r="CA399" i="1"/>
  <c r="BZ399" i="1"/>
  <c r="BY399" i="1"/>
  <c r="BX399" i="1"/>
  <c r="BW399" i="1"/>
  <c r="BV399" i="1"/>
  <c r="BU399" i="1"/>
  <c r="BT399" i="1"/>
  <c r="BS399" i="1"/>
  <c r="BR399" i="1"/>
  <c r="BP399" i="1"/>
  <c r="BQ399" i="1" s="1"/>
  <c r="BI399" i="1"/>
  <c r="BH399" i="1"/>
  <c r="BG399" i="1"/>
  <c r="BF399" i="1"/>
  <c r="BE399" i="1"/>
  <c r="BD399" i="1"/>
  <c r="BC399" i="1"/>
  <c r="BB399" i="1"/>
  <c r="BA399" i="1"/>
  <c r="J399" i="1"/>
  <c r="FU398" i="1"/>
  <c r="FS398" i="1"/>
  <c r="EX398" i="1"/>
  <c r="FG398" i="1" s="1"/>
  <c r="FO398" i="1" s="1" a="1"/>
  <c r="FO398" i="1" s="1"/>
  <c r="EW398" i="1"/>
  <c r="FF398" i="1" s="1"/>
  <c r="FP398" i="1" s="1" a="1"/>
  <c r="FP398" i="1" s="1"/>
  <c r="EV398" i="1"/>
  <c r="FE398" i="1" s="1"/>
  <c r="FN398" i="1" s="1" a="1"/>
  <c r="FN398" i="1" s="1"/>
  <c r="EU398" i="1"/>
  <c r="FD398" i="1" s="1"/>
  <c r="FM398" i="1" s="1" a="1"/>
  <c r="FM398" i="1" s="1"/>
  <c r="ET398" i="1"/>
  <c r="FC398" i="1" s="1"/>
  <c r="FL398" i="1" s="1" a="1"/>
  <c r="FL398" i="1" s="1"/>
  <c r="ES398" i="1"/>
  <c r="FB398" i="1" s="1"/>
  <c r="FK398" i="1" s="1" a="1"/>
  <c r="FK398" i="1" s="1"/>
  <c r="ER398" i="1"/>
  <c r="FA398" i="1" s="1"/>
  <c r="FJ398" i="1" s="1" a="1"/>
  <c r="FJ398" i="1" s="1"/>
  <c r="EQ398" i="1"/>
  <c r="EZ398" i="1" s="1"/>
  <c r="FI398" i="1" s="1" a="1"/>
  <c r="FI398" i="1" s="1"/>
  <c r="EP398" i="1"/>
  <c r="EY398" i="1" s="1"/>
  <c r="FH398" i="1" s="1" a="1"/>
  <c r="FH398" i="1" s="1"/>
  <c r="EO398" i="1"/>
  <c r="EN398" i="1"/>
  <c r="EM398" i="1"/>
  <c r="EL398" i="1"/>
  <c r="EK398" i="1"/>
  <c r="EJ398" i="1"/>
  <c r="EI398" i="1"/>
  <c r="BK398" i="1" s="1"/>
  <c r="EH398" i="1"/>
  <c r="GH398" i="1" s="1"/>
  <c r="EG398" i="1"/>
  <c r="GG398" i="1" s="1"/>
  <c r="EF398" i="1"/>
  <c r="GF398" i="1" s="1"/>
  <c r="EE398" i="1"/>
  <c r="ED398" i="1"/>
  <c r="EC398" i="1"/>
  <c r="EB398" i="1"/>
  <c r="EA398" i="1"/>
  <c r="GA398" i="1" s="1"/>
  <c r="DZ398" i="1"/>
  <c r="FZ398" i="1" s="1"/>
  <c r="DY398" i="1"/>
  <c r="DX398" i="1"/>
  <c r="DW398" i="1"/>
  <c r="DV398" i="1"/>
  <c r="DS398" i="1"/>
  <c r="DR398" i="1"/>
  <c r="DP398" i="1"/>
  <c r="DN398" i="1"/>
  <c r="DL398" i="1"/>
  <c r="DM398" i="1" s="1"/>
  <c r="DO398" i="1" s="1"/>
  <c r="CV398" i="1"/>
  <c r="CU398" i="1"/>
  <c r="CT398" i="1"/>
  <c r="CS398" i="1"/>
  <c r="CR398" i="1"/>
  <c r="CQ398" i="1"/>
  <c r="CJ398" i="1"/>
  <c r="CI398" i="1"/>
  <c r="CH398" i="1"/>
  <c r="CG398" i="1"/>
  <c r="CF398" i="1"/>
  <c r="CE398" i="1"/>
  <c r="CD398" i="1"/>
  <c r="CC398" i="1"/>
  <c r="CB398" i="1"/>
  <c r="CA398" i="1"/>
  <c r="BZ398" i="1"/>
  <c r="BY398" i="1"/>
  <c r="BX398" i="1"/>
  <c r="BW398" i="1"/>
  <c r="BV398" i="1"/>
  <c r="BU398" i="1"/>
  <c r="BT398" i="1"/>
  <c r="BS398" i="1"/>
  <c r="BR398" i="1"/>
  <c r="BP398" i="1"/>
  <c r="BQ398" i="1" s="1"/>
  <c r="BL398" i="1"/>
  <c r="BI398" i="1"/>
  <c r="BH398" i="1"/>
  <c r="BG398" i="1"/>
  <c r="BF398" i="1"/>
  <c r="BE398" i="1"/>
  <c r="BD398" i="1"/>
  <c r="BC398" i="1"/>
  <c r="BB398" i="1"/>
  <c r="BA398" i="1"/>
  <c r="J398" i="1"/>
  <c r="FU397" i="1"/>
  <c r="FS397" i="1"/>
  <c r="EX397" i="1"/>
  <c r="FG397" i="1" s="1"/>
  <c r="FO397" i="1" s="1" a="1"/>
  <c r="FO397" i="1" s="1"/>
  <c r="EW397" i="1"/>
  <c r="FF397" i="1" s="1"/>
  <c r="FP397" i="1" s="1" a="1"/>
  <c r="FP397" i="1" s="1"/>
  <c r="EV397" i="1"/>
  <c r="FE397" i="1" s="1"/>
  <c r="FN397" i="1" s="1" a="1"/>
  <c r="FN397" i="1" s="1"/>
  <c r="EU397" i="1"/>
  <c r="FD397" i="1" s="1"/>
  <c r="FM397" i="1" s="1" a="1"/>
  <c r="FM397" i="1" s="1"/>
  <c r="ET397" i="1"/>
  <c r="FC397" i="1" s="1"/>
  <c r="FL397" i="1" s="1" a="1"/>
  <c r="FL397" i="1" s="1"/>
  <c r="ES397" i="1"/>
  <c r="FB397" i="1" s="1"/>
  <c r="FK397" i="1" s="1" a="1"/>
  <c r="FK397" i="1" s="1"/>
  <c r="ER397" i="1"/>
  <c r="FA397" i="1" s="1"/>
  <c r="FJ397" i="1" s="1" a="1"/>
  <c r="FJ397" i="1" s="1"/>
  <c r="EQ397" i="1"/>
  <c r="EZ397" i="1" s="1"/>
  <c r="FI397" i="1" s="1" a="1"/>
  <c r="FI397" i="1" s="1"/>
  <c r="EP397" i="1"/>
  <c r="EY397" i="1" s="1"/>
  <c r="FH397" i="1" s="1" a="1"/>
  <c r="FH397" i="1" s="1"/>
  <c r="EO397" i="1"/>
  <c r="EN397" i="1"/>
  <c r="EM397" i="1"/>
  <c r="EL397" i="1"/>
  <c r="EK397" i="1"/>
  <c r="EJ397" i="1"/>
  <c r="EI397" i="1"/>
  <c r="BK397" i="1" s="1"/>
  <c r="BL397" i="1" s="1"/>
  <c r="EH397" i="1"/>
  <c r="GH397" i="1" s="1"/>
  <c r="EG397" i="1"/>
  <c r="GG397" i="1" s="1"/>
  <c r="EF397" i="1"/>
  <c r="GF397" i="1" s="1"/>
  <c r="EE397" i="1"/>
  <c r="ED397" i="1"/>
  <c r="EC397" i="1"/>
  <c r="EB397" i="1"/>
  <c r="EA397" i="1"/>
  <c r="GA397" i="1" s="1"/>
  <c r="DZ397" i="1"/>
  <c r="FZ397" i="1" s="1"/>
  <c r="DY397" i="1"/>
  <c r="DX397" i="1"/>
  <c r="DW397" i="1"/>
  <c r="DV397" i="1"/>
  <c r="DS397" i="1"/>
  <c r="DR397" i="1"/>
  <c r="DP397" i="1"/>
  <c r="DN397" i="1"/>
  <c r="DL397" i="1" s="1"/>
  <c r="DM397" i="1" s="1"/>
  <c r="DO397" i="1" s="1"/>
  <c r="CJ397" i="1"/>
  <c r="CI397" i="1"/>
  <c r="CH397" i="1"/>
  <c r="CG397" i="1"/>
  <c r="CF397" i="1"/>
  <c r="CE397" i="1"/>
  <c r="CD397" i="1"/>
  <c r="CC397" i="1"/>
  <c r="CB397" i="1"/>
  <c r="CA397" i="1"/>
  <c r="BZ397" i="1"/>
  <c r="BY397" i="1"/>
  <c r="BX397" i="1"/>
  <c r="BW397" i="1"/>
  <c r="BV397" i="1"/>
  <c r="BU397" i="1"/>
  <c r="BT397" i="1"/>
  <c r="BS397" i="1"/>
  <c r="BR397" i="1"/>
  <c r="BP397" i="1"/>
  <c r="BQ397" i="1" s="1"/>
  <c r="BI397" i="1"/>
  <c r="BH397" i="1"/>
  <c r="BG397" i="1"/>
  <c r="BF397" i="1"/>
  <c r="BE397" i="1"/>
  <c r="BD397" i="1"/>
  <c r="BC397" i="1"/>
  <c r="BB397" i="1"/>
  <c r="BA397" i="1"/>
  <c r="J397" i="1"/>
  <c r="FU396" i="1"/>
  <c r="FS396" i="1"/>
  <c r="EX396" i="1"/>
  <c r="FG396" i="1" s="1"/>
  <c r="FO396" i="1" s="1" a="1"/>
  <c r="FO396" i="1" s="1"/>
  <c r="EW396" i="1"/>
  <c r="FF396" i="1" s="1"/>
  <c r="FP396" i="1" s="1" a="1"/>
  <c r="FP396" i="1" s="1"/>
  <c r="EV396" i="1"/>
  <c r="FE396" i="1" s="1"/>
  <c r="FN396" i="1" s="1" a="1"/>
  <c r="FN396" i="1" s="1"/>
  <c r="EU396" i="1"/>
  <c r="FD396" i="1" s="1"/>
  <c r="FM396" i="1" s="1" a="1"/>
  <c r="FM396" i="1" s="1"/>
  <c r="ET396" i="1"/>
  <c r="FC396" i="1" s="1"/>
  <c r="FL396" i="1" s="1" a="1"/>
  <c r="FL396" i="1" s="1"/>
  <c r="ES396" i="1"/>
  <c r="FB396" i="1" s="1"/>
  <c r="FK396" i="1" s="1" a="1"/>
  <c r="FK396" i="1" s="1"/>
  <c r="ER396" i="1"/>
  <c r="FA396" i="1" s="1"/>
  <c r="FJ396" i="1" s="1" a="1"/>
  <c r="FJ396" i="1" s="1"/>
  <c r="EQ396" i="1"/>
  <c r="EZ396" i="1" s="1"/>
  <c r="FI396" i="1" s="1" a="1"/>
  <c r="FI396" i="1" s="1"/>
  <c r="EP396" i="1"/>
  <c r="EY396" i="1" s="1"/>
  <c r="FH396" i="1" s="1" a="1"/>
  <c r="FH396" i="1" s="1"/>
  <c r="EO396" i="1"/>
  <c r="EN396" i="1"/>
  <c r="EM396" i="1"/>
  <c r="EL396" i="1"/>
  <c r="EK396" i="1"/>
  <c r="EJ396" i="1"/>
  <c r="EI396" i="1"/>
  <c r="BK396" i="1" s="1"/>
  <c r="BL396" i="1" s="1"/>
  <c r="EH396" i="1"/>
  <c r="GH396" i="1" s="1"/>
  <c r="EG396" i="1"/>
  <c r="GG396" i="1" s="1"/>
  <c r="EF396" i="1"/>
  <c r="GF396" i="1" s="1"/>
  <c r="EE396" i="1"/>
  <c r="ED396" i="1"/>
  <c r="EC396" i="1"/>
  <c r="EB396" i="1"/>
  <c r="EA396" i="1"/>
  <c r="GA396" i="1" s="1"/>
  <c r="DZ396" i="1"/>
  <c r="FZ396" i="1" s="1"/>
  <c r="DY396" i="1"/>
  <c r="DX396" i="1"/>
  <c r="DW396" i="1"/>
  <c r="DV396" i="1"/>
  <c r="DS396" i="1"/>
  <c r="DR396" i="1"/>
  <c r="DP396" i="1"/>
  <c r="DN396" i="1"/>
  <c r="DL396" i="1" s="1"/>
  <c r="DM396" i="1" s="1"/>
  <c r="DO396" i="1" s="1"/>
  <c r="CJ396" i="1"/>
  <c r="CI396" i="1"/>
  <c r="CH396" i="1"/>
  <c r="CG396" i="1"/>
  <c r="CF396" i="1"/>
  <c r="CE396" i="1"/>
  <c r="CD396" i="1"/>
  <c r="CC396" i="1"/>
  <c r="CB396" i="1"/>
  <c r="CA396" i="1"/>
  <c r="BZ396" i="1"/>
  <c r="BY396" i="1"/>
  <c r="BX396" i="1"/>
  <c r="BW396" i="1"/>
  <c r="BV396" i="1"/>
  <c r="BU396" i="1"/>
  <c r="BT396" i="1"/>
  <c r="BS396" i="1"/>
  <c r="BR396" i="1"/>
  <c r="BP396" i="1"/>
  <c r="BQ396" i="1" s="1"/>
  <c r="BI396" i="1"/>
  <c r="BH396" i="1"/>
  <c r="BG396" i="1"/>
  <c r="BF396" i="1"/>
  <c r="BE396" i="1"/>
  <c r="BD396" i="1"/>
  <c r="BC396" i="1"/>
  <c r="BB396" i="1"/>
  <c r="BA396" i="1"/>
  <c r="J396" i="1"/>
  <c r="FU395" i="1"/>
  <c r="FS395" i="1"/>
  <c r="EX395" i="1"/>
  <c r="FG395" i="1" s="1"/>
  <c r="FO395" i="1" s="1" a="1"/>
  <c r="FO395" i="1" s="1"/>
  <c r="EW395" i="1"/>
  <c r="FF395" i="1" s="1"/>
  <c r="FP395" i="1" s="1" a="1"/>
  <c r="FP395" i="1" s="1"/>
  <c r="EV395" i="1"/>
  <c r="FE395" i="1" s="1"/>
  <c r="FN395" i="1" s="1" a="1"/>
  <c r="FN395" i="1" s="1"/>
  <c r="EU395" i="1"/>
  <c r="FD395" i="1" s="1"/>
  <c r="FM395" i="1" s="1" a="1"/>
  <c r="FM395" i="1" s="1"/>
  <c r="ET395" i="1"/>
  <c r="FC395" i="1" s="1"/>
  <c r="FL395" i="1" s="1" a="1"/>
  <c r="FL395" i="1" s="1"/>
  <c r="ES395" i="1"/>
  <c r="ER395" i="1"/>
  <c r="FA395" i="1" s="1"/>
  <c r="FJ395" i="1" s="1" a="1"/>
  <c r="FJ395" i="1" s="1"/>
  <c r="EQ395" i="1"/>
  <c r="EZ395" i="1" s="1"/>
  <c r="FI395" i="1" s="1" a="1"/>
  <c r="FI395" i="1" s="1"/>
  <c r="EP395" i="1"/>
  <c r="EY395" i="1" s="1"/>
  <c r="FH395" i="1" s="1" a="1"/>
  <c r="FH395" i="1" s="1"/>
  <c r="EO395" i="1"/>
  <c r="EN395" i="1"/>
  <c r="EM395" i="1"/>
  <c r="EL395" i="1"/>
  <c r="EK395" i="1"/>
  <c r="EJ395" i="1"/>
  <c r="EI395" i="1"/>
  <c r="BK395" i="1" s="1"/>
  <c r="BL395" i="1" s="1"/>
  <c r="BM395" i="1" s="1"/>
  <c r="EH395" i="1"/>
  <c r="GH395" i="1" s="1"/>
  <c r="EG395" i="1"/>
  <c r="GG395" i="1" s="1"/>
  <c r="EF395" i="1"/>
  <c r="GF395" i="1" s="1"/>
  <c r="EE395" i="1"/>
  <c r="ED395" i="1"/>
  <c r="EC395" i="1"/>
  <c r="EB395" i="1"/>
  <c r="EA395" i="1"/>
  <c r="GA395" i="1" s="1"/>
  <c r="DZ395" i="1"/>
  <c r="FZ395" i="1" s="1"/>
  <c r="DY395" i="1"/>
  <c r="DX395" i="1"/>
  <c r="DW395" i="1"/>
  <c r="DV395" i="1"/>
  <c r="DS395" i="1"/>
  <c r="DR395" i="1"/>
  <c r="DP395" i="1"/>
  <c r="DN395" i="1"/>
  <c r="DL395" i="1" s="1"/>
  <c r="DM395" i="1" s="1"/>
  <c r="DO395" i="1" s="1"/>
  <c r="CJ395" i="1"/>
  <c r="CI395" i="1"/>
  <c r="CH395" i="1"/>
  <c r="CG395" i="1"/>
  <c r="CF395" i="1"/>
  <c r="CE395" i="1"/>
  <c r="CD395" i="1"/>
  <c r="CC395" i="1"/>
  <c r="CB395" i="1"/>
  <c r="CA395" i="1"/>
  <c r="BZ395" i="1"/>
  <c r="BY395" i="1"/>
  <c r="BX395" i="1"/>
  <c r="BW395" i="1"/>
  <c r="BV395" i="1"/>
  <c r="BU395" i="1"/>
  <c r="BT395" i="1"/>
  <c r="BS395" i="1"/>
  <c r="BR395" i="1"/>
  <c r="BP395" i="1"/>
  <c r="BQ395" i="1" s="1"/>
  <c r="BI395" i="1"/>
  <c r="BH395" i="1"/>
  <c r="BG395" i="1"/>
  <c r="BF395" i="1"/>
  <c r="BE395" i="1"/>
  <c r="BD395" i="1"/>
  <c r="BC395" i="1"/>
  <c r="BB395" i="1"/>
  <c r="BA395" i="1"/>
  <c r="J395" i="1"/>
  <c r="FU394" i="1"/>
  <c r="FS394" i="1"/>
  <c r="EX394" i="1"/>
  <c r="FG394" i="1" s="1"/>
  <c r="FO394" i="1" s="1" a="1"/>
  <c r="FO394" i="1" s="1"/>
  <c r="EW394" i="1"/>
  <c r="FF394" i="1" s="1"/>
  <c r="FP394" i="1" s="1" a="1"/>
  <c r="FP394" i="1" s="1"/>
  <c r="EV394" i="1"/>
  <c r="FE394" i="1" s="1"/>
  <c r="FN394" i="1" s="1" a="1"/>
  <c r="FN394" i="1" s="1"/>
  <c r="EU394" i="1"/>
  <c r="FD394" i="1" s="1"/>
  <c r="FM394" i="1" s="1" a="1"/>
  <c r="FM394" i="1" s="1"/>
  <c r="ET394" i="1"/>
  <c r="FC394" i="1" s="1"/>
  <c r="FL394" i="1" s="1" a="1"/>
  <c r="FL394" i="1" s="1"/>
  <c r="ES394" i="1"/>
  <c r="FB394" i="1" s="1"/>
  <c r="FK394" i="1" s="1" a="1"/>
  <c r="FK394" i="1" s="1"/>
  <c r="ER394" i="1"/>
  <c r="FA394" i="1" s="1"/>
  <c r="FJ394" i="1" s="1" a="1"/>
  <c r="FJ394" i="1" s="1"/>
  <c r="EQ394" i="1"/>
  <c r="EZ394" i="1" s="1"/>
  <c r="FI394" i="1" s="1" a="1"/>
  <c r="FI394" i="1" s="1"/>
  <c r="EP394" i="1"/>
  <c r="EY394" i="1" s="1"/>
  <c r="FH394" i="1" s="1" a="1"/>
  <c r="FH394" i="1" s="1"/>
  <c r="EO394" i="1"/>
  <c r="EN394" i="1"/>
  <c r="EM394" i="1"/>
  <c r="EL394" i="1"/>
  <c r="EK394" i="1"/>
  <c r="EJ394" i="1"/>
  <c r="EI394" i="1"/>
  <c r="BK394" i="1" s="1"/>
  <c r="BL394" i="1" s="1"/>
  <c r="BO394" i="1" s="1"/>
  <c r="EH394" i="1"/>
  <c r="GH394" i="1" s="1"/>
  <c r="EG394" i="1"/>
  <c r="GG394" i="1" s="1"/>
  <c r="EF394" i="1"/>
  <c r="GF394" i="1" s="1"/>
  <c r="EE394" i="1"/>
  <c r="ED394" i="1"/>
  <c r="EC394" i="1"/>
  <c r="EB394" i="1"/>
  <c r="EA394" i="1"/>
  <c r="GA394" i="1" s="1"/>
  <c r="DZ394" i="1"/>
  <c r="FZ394" i="1" s="1"/>
  <c r="DY394" i="1"/>
  <c r="DX394" i="1"/>
  <c r="DW394" i="1"/>
  <c r="DV394" i="1"/>
  <c r="DS394" i="1"/>
  <c r="DR394" i="1"/>
  <c r="DP394" i="1"/>
  <c r="DN394" i="1"/>
  <c r="DL394" i="1" s="1"/>
  <c r="DM394" i="1" s="1"/>
  <c r="DO394" i="1" s="1"/>
  <c r="CJ394" i="1"/>
  <c r="CI394" i="1"/>
  <c r="CH394" i="1"/>
  <c r="CG394" i="1"/>
  <c r="CF394" i="1"/>
  <c r="CE394" i="1"/>
  <c r="CD394" i="1"/>
  <c r="CC394" i="1"/>
  <c r="CB394" i="1"/>
  <c r="CA394" i="1"/>
  <c r="BZ394" i="1"/>
  <c r="BY394" i="1"/>
  <c r="BX394" i="1"/>
  <c r="BW394" i="1"/>
  <c r="BV394" i="1"/>
  <c r="BU394" i="1"/>
  <c r="BT394" i="1"/>
  <c r="BS394" i="1"/>
  <c r="BR394" i="1"/>
  <c r="BP394" i="1"/>
  <c r="BQ394" i="1" s="1"/>
  <c r="BI394" i="1"/>
  <c r="BH394" i="1"/>
  <c r="BG394" i="1"/>
  <c r="BF394" i="1"/>
  <c r="BE394" i="1"/>
  <c r="BD394" i="1"/>
  <c r="BC394" i="1"/>
  <c r="BB394" i="1"/>
  <c r="BA394" i="1"/>
  <c r="J394" i="1"/>
  <c r="FU393" i="1"/>
  <c r="FS393" i="1"/>
  <c r="EX393" i="1"/>
  <c r="FG393" i="1" s="1"/>
  <c r="FO393" i="1" s="1" a="1"/>
  <c r="FO393" i="1" s="1"/>
  <c r="EW393" i="1"/>
  <c r="FF393" i="1" s="1"/>
  <c r="FP393" i="1" s="1" a="1"/>
  <c r="FP393" i="1" s="1"/>
  <c r="EV393" i="1"/>
  <c r="FE393" i="1" s="1"/>
  <c r="FN393" i="1" s="1" a="1"/>
  <c r="FN393" i="1" s="1"/>
  <c r="EU393" i="1"/>
  <c r="FD393" i="1" s="1"/>
  <c r="FM393" i="1" s="1" a="1"/>
  <c r="FM393" i="1" s="1"/>
  <c r="ET393" i="1"/>
  <c r="FC393" i="1" s="1"/>
  <c r="FL393" i="1" s="1" a="1"/>
  <c r="FL393" i="1" s="1"/>
  <c r="ES393" i="1"/>
  <c r="FB393" i="1" s="1"/>
  <c r="FK393" i="1" s="1" a="1"/>
  <c r="FK393" i="1" s="1"/>
  <c r="ER393" i="1"/>
  <c r="FA393" i="1" s="1"/>
  <c r="FJ393" i="1" s="1" a="1"/>
  <c r="FJ393" i="1" s="1"/>
  <c r="EQ393" i="1"/>
  <c r="EZ393" i="1" s="1"/>
  <c r="FI393" i="1" s="1" a="1"/>
  <c r="FI393" i="1" s="1"/>
  <c r="EP393" i="1"/>
  <c r="EY393" i="1" s="1"/>
  <c r="FH393" i="1" s="1" a="1"/>
  <c r="FH393" i="1" s="1"/>
  <c r="EO393" i="1"/>
  <c r="EN393" i="1"/>
  <c r="EM393" i="1"/>
  <c r="EL393" i="1"/>
  <c r="EK393" i="1"/>
  <c r="EJ393" i="1"/>
  <c r="EI393" i="1"/>
  <c r="BK393" i="1" s="1"/>
  <c r="BL393" i="1" s="1"/>
  <c r="EH393" i="1"/>
  <c r="GH393" i="1" s="1"/>
  <c r="EG393" i="1"/>
  <c r="GG393" i="1" s="1"/>
  <c r="EF393" i="1"/>
  <c r="GF393" i="1" s="1"/>
  <c r="EE393" i="1"/>
  <c r="ED393" i="1"/>
  <c r="EC393" i="1"/>
  <c r="EB393" i="1"/>
  <c r="EA393" i="1"/>
  <c r="GA393" i="1" s="1"/>
  <c r="DZ393" i="1"/>
  <c r="FZ393" i="1" s="1"/>
  <c r="DY393" i="1"/>
  <c r="DX393" i="1"/>
  <c r="DW393" i="1"/>
  <c r="DV393" i="1"/>
  <c r="DS393" i="1"/>
  <c r="DR393" i="1"/>
  <c r="DT393" i="1" s="1"/>
  <c r="DP393" i="1"/>
  <c r="DN393" i="1"/>
  <c r="DL393" i="1" s="1"/>
  <c r="DM393" i="1" s="1"/>
  <c r="DO393" i="1" s="1"/>
  <c r="CJ393" i="1"/>
  <c r="CI393" i="1"/>
  <c r="CH393" i="1"/>
  <c r="CG393" i="1"/>
  <c r="CF393" i="1"/>
  <c r="CE393" i="1"/>
  <c r="CD393" i="1"/>
  <c r="CC393" i="1"/>
  <c r="CB393" i="1"/>
  <c r="CA393" i="1"/>
  <c r="BZ393" i="1"/>
  <c r="BY393" i="1"/>
  <c r="BX393" i="1"/>
  <c r="BW393" i="1"/>
  <c r="BV393" i="1"/>
  <c r="BU393" i="1"/>
  <c r="BT393" i="1"/>
  <c r="BS393" i="1"/>
  <c r="BR393" i="1"/>
  <c r="BP393" i="1"/>
  <c r="BQ393" i="1" s="1"/>
  <c r="BI393" i="1"/>
  <c r="BH393" i="1"/>
  <c r="BG393" i="1"/>
  <c r="BF393" i="1"/>
  <c r="BE393" i="1"/>
  <c r="BD393" i="1"/>
  <c r="BC393" i="1"/>
  <c r="BB393" i="1"/>
  <c r="BA393" i="1"/>
  <c r="J393" i="1"/>
  <c r="FU392" i="1"/>
  <c r="FS392" i="1"/>
  <c r="EX392" i="1"/>
  <c r="FG392" i="1" s="1"/>
  <c r="FO392" i="1" s="1" a="1"/>
  <c r="FO392" i="1" s="1"/>
  <c r="EW392" i="1"/>
  <c r="FF392" i="1" s="1"/>
  <c r="FP392" i="1" s="1" a="1"/>
  <c r="FP392" i="1" s="1"/>
  <c r="EV392" i="1"/>
  <c r="FE392" i="1" s="1"/>
  <c r="FN392" i="1" s="1" a="1"/>
  <c r="FN392" i="1" s="1"/>
  <c r="EU392" i="1"/>
  <c r="FD392" i="1" s="1"/>
  <c r="FM392" i="1" s="1" a="1"/>
  <c r="FM392" i="1" s="1"/>
  <c r="ET392" i="1"/>
  <c r="FC392" i="1" s="1"/>
  <c r="FL392" i="1" s="1" a="1"/>
  <c r="FL392" i="1" s="1"/>
  <c r="ES392" i="1"/>
  <c r="FB392" i="1" s="1"/>
  <c r="FK392" i="1" s="1" a="1"/>
  <c r="FK392" i="1" s="1"/>
  <c r="ER392" i="1"/>
  <c r="FA392" i="1" s="1"/>
  <c r="FJ392" i="1" s="1" a="1"/>
  <c r="FJ392" i="1" s="1"/>
  <c r="EQ392" i="1"/>
  <c r="EZ392" i="1" s="1"/>
  <c r="FI392" i="1" s="1" a="1"/>
  <c r="FI392" i="1" s="1"/>
  <c r="EP392" i="1"/>
  <c r="EY392" i="1" s="1"/>
  <c r="FH392" i="1" s="1" a="1"/>
  <c r="FH392" i="1" s="1"/>
  <c r="EO392" i="1"/>
  <c r="EN392" i="1"/>
  <c r="EM392" i="1"/>
  <c r="EL392" i="1"/>
  <c r="EK392" i="1"/>
  <c r="EJ392" i="1"/>
  <c r="EI392" i="1"/>
  <c r="BK392" i="1" s="1"/>
  <c r="EH392" i="1"/>
  <c r="GH392" i="1" s="1"/>
  <c r="EG392" i="1"/>
  <c r="GG392" i="1" s="1"/>
  <c r="EF392" i="1"/>
  <c r="GF392" i="1" s="1"/>
  <c r="EE392" i="1"/>
  <c r="ED392" i="1"/>
  <c r="EC392" i="1"/>
  <c r="EB392" i="1"/>
  <c r="EA392" i="1"/>
  <c r="GA392" i="1" s="1"/>
  <c r="DZ392" i="1"/>
  <c r="FZ392" i="1" s="1"/>
  <c r="DY392" i="1"/>
  <c r="DX392" i="1"/>
  <c r="DW392" i="1"/>
  <c r="DV392" i="1"/>
  <c r="DS392" i="1"/>
  <c r="DR392" i="1"/>
  <c r="DP392" i="1"/>
  <c r="DN392" i="1"/>
  <c r="DL392" i="1" s="1"/>
  <c r="DM392" i="1" s="1"/>
  <c r="DO392" i="1" s="1"/>
  <c r="CJ392" i="1"/>
  <c r="CI392" i="1"/>
  <c r="CH392" i="1"/>
  <c r="CG392" i="1"/>
  <c r="CF392" i="1"/>
  <c r="CE392" i="1"/>
  <c r="CD392" i="1"/>
  <c r="CC392" i="1"/>
  <c r="CB392" i="1"/>
  <c r="CA392" i="1"/>
  <c r="BZ392" i="1"/>
  <c r="BY392" i="1"/>
  <c r="BX392" i="1"/>
  <c r="BW392" i="1"/>
  <c r="BV392" i="1"/>
  <c r="BU392" i="1"/>
  <c r="BT392" i="1"/>
  <c r="BS392" i="1"/>
  <c r="BR392" i="1"/>
  <c r="BP392" i="1"/>
  <c r="BQ392" i="1" s="1"/>
  <c r="BI392" i="1"/>
  <c r="BH392" i="1"/>
  <c r="BG392" i="1"/>
  <c r="BF392" i="1"/>
  <c r="BE392" i="1"/>
  <c r="BD392" i="1"/>
  <c r="BC392" i="1"/>
  <c r="BB392" i="1"/>
  <c r="BA392" i="1"/>
  <c r="J392" i="1"/>
  <c r="FU391" i="1"/>
  <c r="FS391" i="1"/>
  <c r="EX391" i="1"/>
  <c r="FG391" i="1" s="1"/>
  <c r="FO391" i="1" s="1" a="1"/>
  <c r="FO391" i="1" s="1"/>
  <c r="EW391" i="1"/>
  <c r="FF391" i="1" s="1"/>
  <c r="FP391" i="1" s="1" a="1"/>
  <c r="FP391" i="1" s="1"/>
  <c r="EV391" i="1"/>
  <c r="FE391" i="1" s="1"/>
  <c r="FN391" i="1" s="1" a="1"/>
  <c r="FN391" i="1" s="1"/>
  <c r="EU391" i="1"/>
  <c r="FD391" i="1" s="1"/>
  <c r="FM391" i="1" s="1" a="1"/>
  <c r="FM391" i="1" s="1"/>
  <c r="ET391" i="1"/>
  <c r="FC391" i="1" s="1"/>
  <c r="FL391" i="1" s="1" a="1"/>
  <c r="FL391" i="1" s="1"/>
  <c r="ES391" i="1"/>
  <c r="FB391" i="1" s="1"/>
  <c r="FK391" i="1" s="1" a="1"/>
  <c r="FK391" i="1" s="1"/>
  <c r="ER391" i="1"/>
  <c r="FA391" i="1" s="1"/>
  <c r="FJ391" i="1" s="1" a="1"/>
  <c r="FJ391" i="1" s="1"/>
  <c r="EQ391" i="1"/>
  <c r="EZ391" i="1" s="1"/>
  <c r="FI391" i="1" s="1" a="1"/>
  <c r="FI391" i="1" s="1"/>
  <c r="EP391" i="1"/>
  <c r="EY391" i="1" s="1"/>
  <c r="FH391" i="1" s="1" a="1"/>
  <c r="FH391" i="1" s="1"/>
  <c r="EO391" i="1"/>
  <c r="EN391" i="1"/>
  <c r="EM391" i="1"/>
  <c r="EL391" i="1"/>
  <c r="EK391" i="1"/>
  <c r="EJ391" i="1"/>
  <c r="EI391" i="1"/>
  <c r="BK391" i="1" s="1"/>
  <c r="EH391" i="1"/>
  <c r="GH391" i="1" s="1"/>
  <c r="EG391" i="1"/>
  <c r="GG391" i="1" s="1"/>
  <c r="EF391" i="1"/>
  <c r="GF391" i="1" s="1"/>
  <c r="EE391" i="1"/>
  <c r="ED391" i="1"/>
  <c r="EC391" i="1"/>
  <c r="EB391" i="1"/>
  <c r="EA391" i="1"/>
  <c r="GA391" i="1" s="1"/>
  <c r="DZ391" i="1"/>
  <c r="FZ391" i="1" s="1"/>
  <c r="DY391" i="1"/>
  <c r="DX391" i="1"/>
  <c r="DW391" i="1"/>
  <c r="DV391" i="1"/>
  <c r="DS391" i="1"/>
  <c r="DR391" i="1"/>
  <c r="DU391" i="1" s="1"/>
  <c r="DP391" i="1"/>
  <c r="DN391" i="1"/>
  <c r="DL391" i="1" s="1"/>
  <c r="DM391" i="1" s="1"/>
  <c r="DO391" i="1" s="1"/>
  <c r="CJ391" i="1"/>
  <c r="CI391" i="1"/>
  <c r="CH391" i="1"/>
  <c r="CG391" i="1"/>
  <c r="CF391" i="1"/>
  <c r="CE391" i="1"/>
  <c r="CD391" i="1"/>
  <c r="CC391" i="1"/>
  <c r="CB391" i="1"/>
  <c r="CA391" i="1"/>
  <c r="BZ391" i="1"/>
  <c r="BY391" i="1"/>
  <c r="BX391" i="1"/>
  <c r="BW391" i="1"/>
  <c r="BV391" i="1"/>
  <c r="BU391" i="1"/>
  <c r="BT391" i="1"/>
  <c r="BS391" i="1"/>
  <c r="BR391" i="1"/>
  <c r="BP391" i="1"/>
  <c r="BQ391" i="1" s="1"/>
  <c r="BI391" i="1"/>
  <c r="BH391" i="1"/>
  <c r="BG391" i="1"/>
  <c r="BF391" i="1"/>
  <c r="BE391" i="1"/>
  <c r="BD391" i="1"/>
  <c r="BC391" i="1"/>
  <c r="BB391" i="1"/>
  <c r="BA391" i="1"/>
  <c r="J391" i="1"/>
  <c r="FU390" i="1"/>
  <c r="FS390" i="1"/>
  <c r="EX390" i="1"/>
  <c r="FG390" i="1" s="1"/>
  <c r="FO390" i="1" s="1" a="1"/>
  <c r="FO390" i="1" s="1"/>
  <c r="EW390" i="1"/>
  <c r="FF390" i="1" s="1"/>
  <c r="FP390" i="1" s="1" a="1"/>
  <c r="FP390" i="1" s="1"/>
  <c r="EV390" i="1"/>
  <c r="FE390" i="1" s="1"/>
  <c r="FN390" i="1" s="1" a="1"/>
  <c r="FN390" i="1" s="1"/>
  <c r="EU390" i="1"/>
  <c r="FD390" i="1" s="1"/>
  <c r="FM390" i="1" s="1" a="1"/>
  <c r="FM390" i="1" s="1"/>
  <c r="ET390" i="1"/>
  <c r="FC390" i="1" s="1"/>
  <c r="FL390" i="1" s="1" a="1"/>
  <c r="FL390" i="1" s="1"/>
  <c r="ES390" i="1"/>
  <c r="FB390" i="1" s="1"/>
  <c r="FK390" i="1" s="1" a="1"/>
  <c r="FK390" i="1" s="1"/>
  <c r="ER390" i="1"/>
  <c r="EQ390" i="1"/>
  <c r="EZ390" i="1" s="1"/>
  <c r="FI390" i="1" s="1" a="1"/>
  <c r="FI390" i="1" s="1"/>
  <c r="EP390" i="1"/>
  <c r="EY390" i="1" s="1"/>
  <c r="FH390" i="1" s="1" a="1"/>
  <c r="FH390" i="1" s="1"/>
  <c r="EO390" i="1"/>
  <c r="EN390" i="1"/>
  <c r="EM390" i="1"/>
  <c r="EL390" i="1"/>
  <c r="EK390" i="1"/>
  <c r="EJ390" i="1"/>
  <c r="EI390" i="1"/>
  <c r="BK390" i="1" s="1"/>
  <c r="BL390" i="1" s="1"/>
  <c r="EH390" i="1"/>
  <c r="GH390" i="1" s="1"/>
  <c r="EG390" i="1"/>
  <c r="GG390" i="1" s="1"/>
  <c r="EF390" i="1"/>
  <c r="GF390" i="1" s="1"/>
  <c r="EE390" i="1"/>
  <c r="ED390" i="1"/>
  <c r="EC390" i="1"/>
  <c r="EB390" i="1"/>
  <c r="EA390" i="1"/>
  <c r="GA390" i="1" s="1"/>
  <c r="DZ390" i="1"/>
  <c r="FZ390" i="1" s="1"/>
  <c r="DY390" i="1"/>
  <c r="DX390" i="1"/>
  <c r="DW390" i="1"/>
  <c r="DV390" i="1"/>
  <c r="DS390" i="1"/>
  <c r="DR390" i="1"/>
  <c r="DP390" i="1"/>
  <c r="DN390" i="1"/>
  <c r="DL390" i="1" s="1"/>
  <c r="DM390" i="1" s="1"/>
  <c r="DO390" i="1" s="1"/>
  <c r="CJ390" i="1"/>
  <c r="CI390" i="1"/>
  <c r="CH390" i="1"/>
  <c r="CG390" i="1"/>
  <c r="CF390" i="1"/>
  <c r="CE390" i="1"/>
  <c r="CD390" i="1"/>
  <c r="CC390" i="1"/>
  <c r="CB390" i="1"/>
  <c r="CA390" i="1"/>
  <c r="BZ390" i="1"/>
  <c r="BY390" i="1"/>
  <c r="BX390" i="1"/>
  <c r="BW390" i="1"/>
  <c r="BV390" i="1"/>
  <c r="BU390" i="1"/>
  <c r="BT390" i="1"/>
  <c r="BS390" i="1"/>
  <c r="BR390" i="1"/>
  <c r="BP390" i="1"/>
  <c r="BQ390" i="1" s="1"/>
  <c r="BI390" i="1"/>
  <c r="BH390" i="1"/>
  <c r="BG390" i="1"/>
  <c r="BF390" i="1"/>
  <c r="BE390" i="1"/>
  <c r="BD390" i="1"/>
  <c r="BC390" i="1"/>
  <c r="BB390" i="1"/>
  <c r="BA390" i="1"/>
  <c r="J390" i="1"/>
  <c r="FU389" i="1"/>
  <c r="FS389" i="1"/>
  <c r="EX389" i="1"/>
  <c r="FG389" i="1" s="1"/>
  <c r="FO389" i="1" s="1" a="1"/>
  <c r="FO389" i="1" s="1"/>
  <c r="EW389" i="1"/>
  <c r="FF389" i="1" s="1"/>
  <c r="FP389" i="1" s="1" a="1"/>
  <c r="FP389" i="1" s="1"/>
  <c r="EV389" i="1"/>
  <c r="FE389" i="1" s="1"/>
  <c r="FN389" i="1" s="1" a="1"/>
  <c r="FN389" i="1" s="1"/>
  <c r="EU389" i="1"/>
  <c r="FD389" i="1" s="1"/>
  <c r="FM389" i="1" s="1" a="1"/>
  <c r="FM389" i="1" s="1"/>
  <c r="ET389" i="1"/>
  <c r="FC389" i="1" s="1"/>
  <c r="FL389" i="1" s="1" a="1"/>
  <c r="FL389" i="1" s="1"/>
  <c r="ES389" i="1"/>
  <c r="FB389" i="1" s="1"/>
  <c r="FK389" i="1" s="1" a="1"/>
  <c r="FK389" i="1" s="1"/>
  <c r="ER389" i="1"/>
  <c r="FA389" i="1" s="1"/>
  <c r="FJ389" i="1" s="1" a="1"/>
  <c r="FJ389" i="1" s="1"/>
  <c r="EQ389" i="1"/>
  <c r="EZ389" i="1" s="1"/>
  <c r="FI389" i="1" s="1" a="1"/>
  <c r="FI389" i="1" s="1"/>
  <c r="EP389" i="1"/>
  <c r="EY389" i="1" s="1"/>
  <c r="FH389" i="1" s="1" a="1"/>
  <c r="FH389" i="1" s="1"/>
  <c r="EO389" i="1"/>
  <c r="EN389" i="1"/>
  <c r="EM389" i="1"/>
  <c r="EL389" i="1"/>
  <c r="EK389" i="1"/>
  <c r="EJ389" i="1"/>
  <c r="EI389" i="1"/>
  <c r="BK389" i="1" s="1"/>
  <c r="EH389" i="1"/>
  <c r="GH389" i="1" s="1"/>
  <c r="EG389" i="1"/>
  <c r="GG389" i="1" s="1"/>
  <c r="EF389" i="1"/>
  <c r="GF389" i="1" s="1"/>
  <c r="EE389" i="1"/>
  <c r="ED389" i="1"/>
  <c r="EC389" i="1"/>
  <c r="EB389" i="1"/>
  <c r="EA389" i="1"/>
  <c r="GA389" i="1" s="1"/>
  <c r="DZ389" i="1"/>
  <c r="FZ389" i="1" s="1"/>
  <c r="DY389" i="1"/>
  <c r="DX389" i="1"/>
  <c r="DW389" i="1"/>
  <c r="DV389" i="1"/>
  <c r="DS389" i="1"/>
  <c r="DR389" i="1"/>
  <c r="DP389" i="1"/>
  <c r="DN389" i="1"/>
  <c r="DL389" i="1" s="1"/>
  <c r="DM389" i="1" s="1"/>
  <c r="DO389" i="1" s="1"/>
  <c r="CV389" i="1"/>
  <c r="CU389" i="1"/>
  <c r="CT389" i="1"/>
  <c r="CS389" i="1"/>
  <c r="CR389" i="1"/>
  <c r="CQ389" i="1"/>
  <c r="CJ389" i="1"/>
  <c r="CI389" i="1"/>
  <c r="CH389" i="1"/>
  <c r="CG389" i="1"/>
  <c r="CF389" i="1"/>
  <c r="CE389" i="1"/>
  <c r="CD389" i="1"/>
  <c r="CC389" i="1"/>
  <c r="CB389" i="1"/>
  <c r="CA389" i="1"/>
  <c r="BZ389" i="1"/>
  <c r="BY389" i="1"/>
  <c r="BX389" i="1"/>
  <c r="BW389" i="1"/>
  <c r="BV389" i="1"/>
  <c r="BU389" i="1"/>
  <c r="BT389" i="1"/>
  <c r="BS389" i="1"/>
  <c r="BR389" i="1"/>
  <c r="BP389" i="1"/>
  <c r="BQ389" i="1" s="1"/>
  <c r="BL389" i="1"/>
  <c r="BI389" i="1"/>
  <c r="BH389" i="1"/>
  <c r="BG389" i="1"/>
  <c r="BF389" i="1"/>
  <c r="BE389" i="1"/>
  <c r="BD389" i="1"/>
  <c r="BC389" i="1"/>
  <c r="BB389" i="1"/>
  <c r="BA389" i="1"/>
  <c r="J389" i="1"/>
  <c r="FU388" i="1"/>
  <c r="FS388" i="1"/>
  <c r="FO388" i="1" a="1"/>
  <c r="FO388" i="1" s="1"/>
  <c r="EX388" i="1"/>
  <c r="FG388" i="1" s="1"/>
  <c r="EW388" i="1"/>
  <c r="FF388" i="1" s="1"/>
  <c r="FP388" i="1" s="1" a="1"/>
  <c r="FP388" i="1" s="1"/>
  <c r="EV388" i="1"/>
  <c r="FE388" i="1" s="1"/>
  <c r="FN388" i="1" s="1" a="1"/>
  <c r="FN388" i="1" s="1"/>
  <c r="EU388" i="1"/>
  <c r="FD388" i="1" s="1"/>
  <c r="FM388" i="1" s="1" a="1"/>
  <c r="FM388" i="1" s="1"/>
  <c r="ET388" i="1"/>
  <c r="FC388" i="1" s="1"/>
  <c r="FL388" i="1" s="1" a="1"/>
  <c r="FL388" i="1" s="1"/>
  <c r="ES388" i="1"/>
  <c r="FB388" i="1" s="1"/>
  <c r="FK388" i="1" s="1" a="1"/>
  <c r="FK388" i="1" s="1"/>
  <c r="ER388" i="1"/>
  <c r="FA388" i="1" s="1"/>
  <c r="FJ388" i="1" s="1" a="1"/>
  <c r="FJ388" i="1" s="1"/>
  <c r="EQ388" i="1"/>
  <c r="EZ388" i="1" s="1"/>
  <c r="FI388" i="1" s="1" a="1"/>
  <c r="FI388" i="1" s="1"/>
  <c r="EP388" i="1"/>
  <c r="EY388" i="1" s="1"/>
  <c r="FH388" i="1" s="1" a="1"/>
  <c r="FH388" i="1" s="1"/>
  <c r="EO388" i="1"/>
  <c r="EN388" i="1"/>
  <c r="EM388" i="1"/>
  <c r="EL388" i="1"/>
  <c r="EK388" i="1"/>
  <c r="EJ388" i="1"/>
  <c r="EI388" i="1"/>
  <c r="BK388" i="1" s="1"/>
  <c r="BL388" i="1" s="1"/>
  <c r="EH388" i="1"/>
  <c r="GH388" i="1" s="1"/>
  <c r="EG388" i="1"/>
  <c r="GG388" i="1" s="1"/>
  <c r="EF388" i="1"/>
  <c r="GF388" i="1" s="1"/>
  <c r="EE388" i="1"/>
  <c r="ED388" i="1"/>
  <c r="EC388" i="1"/>
  <c r="EB388" i="1"/>
  <c r="EA388" i="1"/>
  <c r="GA388" i="1" s="1"/>
  <c r="DZ388" i="1"/>
  <c r="FZ388" i="1" s="1"/>
  <c r="DY388" i="1"/>
  <c r="DX388" i="1"/>
  <c r="DW388" i="1"/>
  <c r="DV388" i="1"/>
  <c r="DS388" i="1"/>
  <c r="DR388" i="1"/>
  <c r="DP388" i="1"/>
  <c r="DN388" i="1"/>
  <c r="DL388" i="1" s="1"/>
  <c r="DM388" i="1" s="1"/>
  <c r="DO388" i="1" s="1"/>
  <c r="CJ388" i="1"/>
  <c r="CI388" i="1"/>
  <c r="CH388" i="1"/>
  <c r="CG388" i="1"/>
  <c r="CF388" i="1"/>
  <c r="CE388" i="1"/>
  <c r="CD388" i="1"/>
  <c r="CC388" i="1"/>
  <c r="CB388" i="1"/>
  <c r="CA388" i="1"/>
  <c r="BZ388" i="1"/>
  <c r="BY388" i="1"/>
  <c r="BX388" i="1"/>
  <c r="BW388" i="1"/>
  <c r="BV388" i="1"/>
  <c r="BU388" i="1"/>
  <c r="BT388" i="1"/>
  <c r="BS388" i="1"/>
  <c r="BR388" i="1"/>
  <c r="BP388" i="1"/>
  <c r="BQ388" i="1" s="1"/>
  <c r="BI388" i="1"/>
  <c r="BH388" i="1"/>
  <c r="BG388" i="1"/>
  <c r="BF388" i="1"/>
  <c r="BE388" i="1"/>
  <c r="BD388" i="1"/>
  <c r="BC388" i="1"/>
  <c r="BB388" i="1"/>
  <c r="BA388" i="1"/>
  <c r="J388" i="1"/>
  <c r="FU387" i="1"/>
  <c r="FS387" i="1"/>
  <c r="EX387" i="1"/>
  <c r="FG387" i="1" s="1"/>
  <c r="FO387" i="1" s="1" a="1"/>
  <c r="FO387" i="1" s="1"/>
  <c r="EW387" i="1"/>
  <c r="FF387" i="1" s="1"/>
  <c r="FP387" i="1" s="1" a="1"/>
  <c r="FP387" i="1" s="1"/>
  <c r="EV387" i="1"/>
  <c r="FE387" i="1" s="1"/>
  <c r="FN387" i="1" s="1" a="1"/>
  <c r="FN387" i="1" s="1"/>
  <c r="EU387" i="1"/>
  <c r="FD387" i="1" s="1"/>
  <c r="FM387" i="1" s="1" a="1"/>
  <c r="FM387" i="1" s="1"/>
  <c r="ET387" i="1"/>
  <c r="FC387" i="1" s="1"/>
  <c r="FL387" i="1" s="1" a="1"/>
  <c r="FL387" i="1" s="1"/>
  <c r="ES387" i="1"/>
  <c r="FB387" i="1" s="1"/>
  <c r="FK387" i="1" s="1" a="1"/>
  <c r="FK387" i="1" s="1"/>
  <c r="ER387" i="1"/>
  <c r="FA387" i="1" s="1"/>
  <c r="FJ387" i="1" s="1" a="1"/>
  <c r="FJ387" i="1" s="1"/>
  <c r="EQ387" i="1"/>
  <c r="EZ387" i="1" s="1"/>
  <c r="FI387" i="1" s="1" a="1"/>
  <c r="FI387" i="1" s="1"/>
  <c r="EP387" i="1"/>
  <c r="EY387" i="1" s="1"/>
  <c r="FH387" i="1" s="1" a="1"/>
  <c r="FH387" i="1" s="1"/>
  <c r="EO387" i="1"/>
  <c r="EN387" i="1"/>
  <c r="EM387" i="1"/>
  <c r="EL387" i="1"/>
  <c r="EK387" i="1"/>
  <c r="EJ387" i="1"/>
  <c r="EI387" i="1"/>
  <c r="BK387" i="1" s="1"/>
  <c r="EH387" i="1"/>
  <c r="GH387" i="1" s="1"/>
  <c r="EG387" i="1"/>
  <c r="GG387" i="1" s="1"/>
  <c r="EF387" i="1"/>
  <c r="GF387" i="1" s="1"/>
  <c r="EE387" i="1"/>
  <c r="ED387" i="1"/>
  <c r="EC387" i="1"/>
  <c r="EB387" i="1"/>
  <c r="EA387" i="1"/>
  <c r="GA387" i="1" s="1"/>
  <c r="DZ387" i="1"/>
  <c r="FZ387" i="1" s="1"/>
  <c r="DY387" i="1"/>
  <c r="DX387" i="1"/>
  <c r="DW387" i="1"/>
  <c r="DV387" i="1"/>
  <c r="DS387" i="1"/>
  <c r="DR387" i="1"/>
  <c r="DU387" i="1" s="1"/>
  <c r="DP387" i="1"/>
  <c r="DN387" i="1"/>
  <c r="DL387" i="1" s="1"/>
  <c r="DM387" i="1" s="1"/>
  <c r="DO387" i="1" s="1"/>
  <c r="CJ387" i="1"/>
  <c r="CI387" i="1"/>
  <c r="CH387" i="1"/>
  <c r="CG387" i="1"/>
  <c r="CF387" i="1"/>
  <c r="CE387" i="1"/>
  <c r="CD387" i="1"/>
  <c r="CC387" i="1"/>
  <c r="CB387" i="1"/>
  <c r="CA387" i="1"/>
  <c r="BZ387" i="1"/>
  <c r="BY387" i="1"/>
  <c r="BX387" i="1"/>
  <c r="BW387" i="1"/>
  <c r="BV387" i="1"/>
  <c r="BU387" i="1"/>
  <c r="BT387" i="1"/>
  <c r="BS387" i="1"/>
  <c r="BR387" i="1"/>
  <c r="BP387" i="1"/>
  <c r="BQ387" i="1" s="1"/>
  <c r="BI387" i="1"/>
  <c r="BH387" i="1"/>
  <c r="BG387" i="1"/>
  <c r="BF387" i="1"/>
  <c r="BE387" i="1"/>
  <c r="BD387" i="1"/>
  <c r="BC387" i="1"/>
  <c r="BB387" i="1"/>
  <c r="BA387" i="1"/>
  <c r="J387" i="1"/>
  <c r="FU386" i="1"/>
  <c r="FS386" i="1"/>
  <c r="EX386" i="1"/>
  <c r="FG386" i="1" s="1"/>
  <c r="FO386" i="1" s="1" a="1"/>
  <c r="FO386" i="1" s="1"/>
  <c r="EW386" i="1"/>
  <c r="FF386" i="1" s="1"/>
  <c r="FP386" i="1" s="1" a="1"/>
  <c r="FP386" i="1" s="1"/>
  <c r="EV386" i="1"/>
  <c r="FE386" i="1" s="1"/>
  <c r="FN386" i="1" s="1" a="1"/>
  <c r="FN386" i="1" s="1"/>
  <c r="EU386" i="1"/>
  <c r="FD386" i="1" s="1"/>
  <c r="FM386" i="1" s="1" a="1"/>
  <c r="FM386" i="1" s="1"/>
  <c r="ET386" i="1"/>
  <c r="FC386" i="1" s="1"/>
  <c r="FL386" i="1" s="1" a="1"/>
  <c r="FL386" i="1" s="1"/>
  <c r="ES386" i="1"/>
  <c r="FB386" i="1" s="1"/>
  <c r="FK386" i="1" s="1" a="1"/>
  <c r="FK386" i="1" s="1"/>
  <c r="ER386" i="1"/>
  <c r="EQ386" i="1"/>
  <c r="EZ386" i="1" s="1"/>
  <c r="FI386" i="1" s="1" a="1"/>
  <c r="FI386" i="1" s="1"/>
  <c r="EP386" i="1"/>
  <c r="EY386" i="1" s="1"/>
  <c r="FH386" i="1" s="1" a="1"/>
  <c r="FH386" i="1" s="1"/>
  <c r="EO386" i="1"/>
  <c r="EN386" i="1"/>
  <c r="EM386" i="1"/>
  <c r="EL386" i="1"/>
  <c r="EK386" i="1"/>
  <c r="EJ386" i="1"/>
  <c r="EI386" i="1"/>
  <c r="BK386" i="1" s="1"/>
  <c r="BL386" i="1" s="1"/>
  <c r="EH386" i="1"/>
  <c r="GH386" i="1" s="1"/>
  <c r="EG386" i="1"/>
  <c r="GG386" i="1" s="1"/>
  <c r="EF386" i="1"/>
  <c r="GF386" i="1" s="1"/>
  <c r="EE386" i="1"/>
  <c r="ED386" i="1"/>
  <c r="EC386" i="1"/>
  <c r="EB386" i="1"/>
  <c r="EA386" i="1"/>
  <c r="GA386" i="1" s="1"/>
  <c r="DZ386" i="1"/>
  <c r="FZ386" i="1" s="1"/>
  <c r="DY386" i="1"/>
  <c r="DX386" i="1"/>
  <c r="DW386" i="1"/>
  <c r="DV386" i="1"/>
  <c r="DS386" i="1"/>
  <c r="DR386" i="1"/>
  <c r="DP386" i="1"/>
  <c r="DN386" i="1"/>
  <c r="DL386" i="1" s="1"/>
  <c r="DM386" i="1" s="1"/>
  <c r="DO386" i="1" s="1"/>
  <c r="CJ386" i="1"/>
  <c r="CI386" i="1"/>
  <c r="CH386" i="1"/>
  <c r="CG386" i="1"/>
  <c r="CF386" i="1"/>
  <c r="CE386" i="1"/>
  <c r="CD386" i="1"/>
  <c r="CC386" i="1"/>
  <c r="CB386" i="1"/>
  <c r="CA386" i="1"/>
  <c r="BZ386" i="1"/>
  <c r="BY386" i="1"/>
  <c r="BX386" i="1"/>
  <c r="BW386" i="1"/>
  <c r="BV386" i="1"/>
  <c r="BU386" i="1"/>
  <c r="BT386" i="1"/>
  <c r="BS386" i="1"/>
  <c r="BR386" i="1"/>
  <c r="BP386" i="1"/>
  <c r="BQ386" i="1" s="1"/>
  <c r="BI386" i="1"/>
  <c r="BH386" i="1"/>
  <c r="BG386" i="1"/>
  <c r="BF386" i="1"/>
  <c r="BE386" i="1"/>
  <c r="BD386" i="1"/>
  <c r="BC386" i="1"/>
  <c r="BB386" i="1"/>
  <c r="BA386" i="1"/>
  <c r="J386" i="1"/>
  <c r="FU385" i="1"/>
  <c r="FS385" i="1"/>
  <c r="EX385" i="1"/>
  <c r="FG385" i="1" s="1"/>
  <c r="FO385" i="1" s="1" a="1"/>
  <c r="FO385" i="1" s="1"/>
  <c r="EW385" i="1"/>
  <c r="FF385" i="1" s="1"/>
  <c r="FP385" i="1" s="1" a="1"/>
  <c r="FP385" i="1" s="1"/>
  <c r="EV385" i="1"/>
  <c r="FE385" i="1" s="1"/>
  <c r="FN385" i="1" s="1" a="1"/>
  <c r="FN385" i="1" s="1"/>
  <c r="EU385" i="1"/>
  <c r="FD385" i="1" s="1"/>
  <c r="FM385" i="1" s="1" a="1"/>
  <c r="FM385" i="1" s="1"/>
  <c r="ET385" i="1"/>
  <c r="FC385" i="1" s="1"/>
  <c r="FL385" i="1" s="1" a="1"/>
  <c r="FL385" i="1" s="1"/>
  <c r="ES385" i="1"/>
  <c r="FB385" i="1" s="1"/>
  <c r="FK385" i="1" s="1" a="1"/>
  <c r="FK385" i="1" s="1"/>
  <c r="ER385" i="1"/>
  <c r="FA385" i="1" s="1"/>
  <c r="FJ385" i="1" s="1" a="1"/>
  <c r="FJ385" i="1" s="1"/>
  <c r="EQ385" i="1"/>
  <c r="EZ385" i="1" s="1"/>
  <c r="FI385" i="1" s="1" a="1"/>
  <c r="FI385" i="1" s="1"/>
  <c r="EP385" i="1"/>
  <c r="EY385" i="1" s="1"/>
  <c r="FH385" i="1" s="1" a="1"/>
  <c r="FH385" i="1" s="1"/>
  <c r="EO385" i="1"/>
  <c r="EN385" i="1"/>
  <c r="EM385" i="1"/>
  <c r="EL385" i="1"/>
  <c r="EK385" i="1"/>
  <c r="EJ385" i="1"/>
  <c r="EI385" i="1"/>
  <c r="BK385" i="1" s="1"/>
  <c r="BL385" i="1" s="1"/>
  <c r="EH385" i="1"/>
  <c r="GH385" i="1" s="1"/>
  <c r="EG385" i="1"/>
  <c r="GG385" i="1" s="1"/>
  <c r="EF385" i="1"/>
  <c r="GF385" i="1" s="1"/>
  <c r="EE385" i="1"/>
  <c r="ED385" i="1"/>
  <c r="EC385" i="1"/>
  <c r="EB385" i="1"/>
  <c r="EA385" i="1"/>
  <c r="GA385" i="1" s="1"/>
  <c r="DZ385" i="1"/>
  <c r="FZ385" i="1" s="1"/>
  <c r="DY385" i="1"/>
  <c r="DX385" i="1"/>
  <c r="DW385" i="1"/>
  <c r="DV385" i="1"/>
  <c r="DS385" i="1"/>
  <c r="DR385" i="1"/>
  <c r="DP385" i="1"/>
  <c r="DN385" i="1"/>
  <c r="DL385" i="1" s="1"/>
  <c r="DM385" i="1" s="1"/>
  <c r="DO385" i="1" s="1"/>
  <c r="CJ385" i="1"/>
  <c r="CI385" i="1"/>
  <c r="CH385" i="1"/>
  <c r="CG385" i="1"/>
  <c r="CF385" i="1"/>
  <c r="CE385" i="1"/>
  <c r="CD385" i="1"/>
  <c r="CC385" i="1"/>
  <c r="CB385" i="1"/>
  <c r="CA385" i="1"/>
  <c r="BZ385" i="1"/>
  <c r="BY385" i="1"/>
  <c r="BX385" i="1"/>
  <c r="BW385" i="1"/>
  <c r="BV385" i="1"/>
  <c r="BU385" i="1"/>
  <c r="BT385" i="1"/>
  <c r="BS385" i="1"/>
  <c r="BR385" i="1"/>
  <c r="BQ385" i="1"/>
  <c r="BP385" i="1"/>
  <c r="BI385" i="1"/>
  <c r="BH385" i="1"/>
  <c r="BG385" i="1"/>
  <c r="BF385" i="1"/>
  <c r="BE385" i="1"/>
  <c r="BD385" i="1"/>
  <c r="BC385" i="1"/>
  <c r="BB385" i="1"/>
  <c r="BA385" i="1"/>
  <c r="J385" i="1"/>
  <c r="FU384" i="1"/>
  <c r="FS384" i="1"/>
  <c r="EX384" i="1"/>
  <c r="FG384" i="1" s="1"/>
  <c r="FO384" i="1" s="1" a="1"/>
  <c r="FO384" i="1" s="1"/>
  <c r="EW384" i="1"/>
  <c r="FF384" i="1" s="1"/>
  <c r="FP384" i="1" s="1" a="1"/>
  <c r="FP384" i="1" s="1"/>
  <c r="EV384" i="1"/>
  <c r="FE384" i="1" s="1"/>
  <c r="FN384" i="1" s="1" a="1"/>
  <c r="FN384" i="1" s="1"/>
  <c r="EU384" i="1"/>
  <c r="FD384" i="1" s="1"/>
  <c r="FM384" i="1" s="1" a="1"/>
  <c r="FM384" i="1" s="1"/>
  <c r="ET384" i="1"/>
  <c r="FC384" i="1" s="1"/>
  <c r="FL384" i="1" s="1" a="1"/>
  <c r="FL384" i="1" s="1"/>
  <c r="ES384" i="1"/>
  <c r="FB384" i="1" s="1"/>
  <c r="FK384" i="1" s="1" a="1"/>
  <c r="FK384" i="1" s="1"/>
  <c r="ER384" i="1"/>
  <c r="FA384" i="1" s="1"/>
  <c r="FJ384" i="1" s="1" a="1"/>
  <c r="FJ384" i="1" s="1"/>
  <c r="EQ384" i="1"/>
  <c r="EZ384" i="1" s="1"/>
  <c r="FI384" i="1" s="1" a="1"/>
  <c r="FI384" i="1" s="1"/>
  <c r="EP384" i="1"/>
  <c r="EY384" i="1" s="1"/>
  <c r="FH384" i="1" s="1" a="1"/>
  <c r="FH384" i="1" s="1"/>
  <c r="EO384" i="1"/>
  <c r="EN384" i="1"/>
  <c r="EM384" i="1"/>
  <c r="EL384" i="1"/>
  <c r="EK384" i="1"/>
  <c r="EJ384" i="1"/>
  <c r="EI384" i="1"/>
  <c r="BK384" i="1" s="1"/>
  <c r="BL384" i="1" s="1"/>
  <c r="EH384" i="1"/>
  <c r="GH384" i="1" s="1"/>
  <c r="EG384" i="1"/>
  <c r="GG384" i="1" s="1"/>
  <c r="EF384" i="1"/>
  <c r="GF384" i="1" s="1"/>
  <c r="EE384" i="1"/>
  <c r="ED384" i="1"/>
  <c r="EC384" i="1"/>
  <c r="EB384" i="1"/>
  <c r="EA384" i="1"/>
  <c r="GA384" i="1" s="1"/>
  <c r="DZ384" i="1"/>
  <c r="FZ384" i="1" s="1"/>
  <c r="DY384" i="1"/>
  <c r="DX384" i="1"/>
  <c r="DW384" i="1"/>
  <c r="DV384" i="1"/>
  <c r="DS384" i="1"/>
  <c r="DR384" i="1"/>
  <c r="DP384" i="1"/>
  <c r="DN384" i="1"/>
  <c r="DL384" i="1" s="1"/>
  <c r="DM384" i="1" s="1"/>
  <c r="DO384" i="1" s="1"/>
  <c r="CJ384" i="1"/>
  <c r="CI384" i="1"/>
  <c r="CH384" i="1"/>
  <c r="CG384" i="1"/>
  <c r="CF384" i="1"/>
  <c r="CE384" i="1"/>
  <c r="CD384" i="1"/>
  <c r="CC384" i="1"/>
  <c r="CB384" i="1"/>
  <c r="CA384" i="1"/>
  <c r="BZ384" i="1"/>
  <c r="BY384" i="1"/>
  <c r="BX384" i="1"/>
  <c r="BW384" i="1"/>
  <c r="BV384" i="1"/>
  <c r="BU384" i="1"/>
  <c r="BT384" i="1"/>
  <c r="BS384" i="1"/>
  <c r="BR384" i="1"/>
  <c r="BP384" i="1"/>
  <c r="BQ384" i="1" s="1"/>
  <c r="BI384" i="1"/>
  <c r="BH384" i="1"/>
  <c r="BG384" i="1"/>
  <c r="BF384" i="1"/>
  <c r="BE384" i="1"/>
  <c r="BD384" i="1"/>
  <c r="BC384" i="1"/>
  <c r="BB384" i="1"/>
  <c r="BA384" i="1"/>
  <c r="J384" i="1"/>
  <c r="FU383" i="1"/>
  <c r="FS383" i="1"/>
  <c r="EX383" i="1"/>
  <c r="FG383" i="1" s="1"/>
  <c r="FO383" i="1" s="1" a="1"/>
  <c r="FO383" i="1" s="1"/>
  <c r="EW383" i="1"/>
  <c r="FF383" i="1" s="1"/>
  <c r="FP383" i="1" s="1" a="1"/>
  <c r="FP383" i="1" s="1"/>
  <c r="EV383" i="1"/>
  <c r="FE383" i="1" s="1"/>
  <c r="FN383" i="1" s="1" a="1"/>
  <c r="FN383" i="1" s="1"/>
  <c r="EU383" i="1"/>
  <c r="FD383" i="1" s="1"/>
  <c r="FM383" i="1" s="1" a="1"/>
  <c r="FM383" i="1" s="1"/>
  <c r="ET383" i="1"/>
  <c r="FC383" i="1" s="1"/>
  <c r="FL383" i="1" s="1" a="1"/>
  <c r="FL383" i="1" s="1"/>
  <c r="ES383" i="1"/>
  <c r="ER383" i="1"/>
  <c r="FA383" i="1" s="1"/>
  <c r="FJ383" i="1" s="1" a="1"/>
  <c r="FJ383" i="1" s="1"/>
  <c r="EQ383" i="1"/>
  <c r="EZ383" i="1" s="1"/>
  <c r="FI383" i="1" s="1" a="1"/>
  <c r="FI383" i="1" s="1"/>
  <c r="EP383" i="1"/>
  <c r="EY383" i="1" s="1"/>
  <c r="FH383" i="1" s="1" a="1"/>
  <c r="FH383" i="1" s="1"/>
  <c r="EO383" i="1"/>
  <c r="EN383" i="1"/>
  <c r="EM383" i="1"/>
  <c r="EL383" i="1"/>
  <c r="EK383" i="1"/>
  <c r="EJ383" i="1"/>
  <c r="EI383" i="1"/>
  <c r="BK383" i="1" s="1"/>
  <c r="EH383" i="1"/>
  <c r="GH383" i="1" s="1"/>
  <c r="EG383" i="1"/>
  <c r="GG383" i="1" s="1"/>
  <c r="EF383" i="1"/>
  <c r="GF383" i="1" s="1"/>
  <c r="EE383" i="1"/>
  <c r="ED383" i="1"/>
  <c r="EC383" i="1"/>
  <c r="EB383" i="1"/>
  <c r="EA383" i="1"/>
  <c r="GA383" i="1" s="1"/>
  <c r="DZ383" i="1"/>
  <c r="FZ383" i="1" s="1"/>
  <c r="DY383" i="1"/>
  <c r="DX383" i="1"/>
  <c r="DW383" i="1"/>
  <c r="DV383" i="1"/>
  <c r="DS383" i="1"/>
  <c r="DR383" i="1"/>
  <c r="DU383" i="1" s="1"/>
  <c r="DP383" i="1"/>
  <c r="DN383" i="1"/>
  <c r="DL383" i="1" s="1"/>
  <c r="DM383" i="1" s="1"/>
  <c r="DO383" i="1" s="1"/>
  <c r="CJ383" i="1"/>
  <c r="CI383" i="1"/>
  <c r="CH383" i="1"/>
  <c r="CG383" i="1"/>
  <c r="CF383" i="1"/>
  <c r="CE383" i="1"/>
  <c r="CD383" i="1"/>
  <c r="CC383" i="1"/>
  <c r="CB383" i="1"/>
  <c r="CA383" i="1"/>
  <c r="BZ383" i="1"/>
  <c r="BY383" i="1"/>
  <c r="BX383" i="1"/>
  <c r="BW383" i="1"/>
  <c r="BV383" i="1"/>
  <c r="BU383" i="1"/>
  <c r="BT383" i="1"/>
  <c r="BS383" i="1"/>
  <c r="BR383" i="1"/>
  <c r="BP383" i="1"/>
  <c r="BQ383" i="1" s="1"/>
  <c r="BI383" i="1"/>
  <c r="BH383" i="1"/>
  <c r="BG383" i="1"/>
  <c r="BF383" i="1"/>
  <c r="BE383" i="1"/>
  <c r="BD383" i="1"/>
  <c r="BC383" i="1"/>
  <c r="BB383" i="1"/>
  <c r="BA383" i="1"/>
  <c r="J383" i="1"/>
  <c r="FU382" i="1"/>
  <c r="FS382" i="1"/>
  <c r="EX382" i="1"/>
  <c r="FG382" i="1" s="1"/>
  <c r="FO382" i="1" s="1" a="1"/>
  <c r="FO382" i="1" s="1"/>
  <c r="EW382" i="1"/>
  <c r="FF382" i="1" s="1"/>
  <c r="FP382" i="1" s="1" a="1"/>
  <c r="FP382" i="1" s="1"/>
  <c r="EV382" i="1"/>
  <c r="FE382" i="1" s="1"/>
  <c r="FN382" i="1" s="1" a="1"/>
  <c r="FN382" i="1" s="1"/>
  <c r="EU382" i="1"/>
  <c r="FD382" i="1" s="1"/>
  <c r="FM382" i="1" s="1" a="1"/>
  <c r="FM382" i="1" s="1"/>
  <c r="ET382" i="1"/>
  <c r="FC382" i="1" s="1"/>
  <c r="FL382" i="1" s="1" a="1"/>
  <c r="FL382" i="1" s="1"/>
  <c r="ES382" i="1"/>
  <c r="FB382" i="1" s="1"/>
  <c r="FK382" i="1" s="1" a="1"/>
  <c r="FK382" i="1" s="1"/>
  <c r="ER382" i="1"/>
  <c r="EQ382" i="1"/>
  <c r="EZ382" i="1" s="1"/>
  <c r="FI382" i="1" s="1" a="1"/>
  <c r="FI382" i="1" s="1"/>
  <c r="EP382" i="1"/>
  <c r="EY382" i="1" s="1"/>
  <c r="FH382" i="1" s="1" a="1"/>
  <c r="FH382" i="1" s="1"/>
  <c r="EO382" i="1"/>
  <c r="EN382" i="1"/>
  <c r="EM382" i="1"/>
  <c r="EL382" i="1"/>
  <c r="EK382" i="1"/>
  <c r="EJ382" i="1"/>
  <c r="EI382" i="1"/>
  <c r="BK382" i="1" s="1"/>
  <c r="BL382" i="1" s="1"/>
  <c r="EH382" i="1"/>
  <c r="GH382" i="1" s="1"/>
  <c r="EG382" i="1"/>
  <c r="GG382" i="1" s="1"/>
  <c r="EF382" i="1"/>
  <c r="GF382" i="1" s="1"/>
  <c r="EE382" i="1"/>
  <c r="ED382" i="1"/>
  <c r="EC382" i="1"/>
  <c r="EB382" i="1"/>
  <c r="EA382" i="1"/>
  <c r="GA382" i="1" s="1"/>
  <c r="DZ382" i="1"/>
  <c r="FZ382" i="1" s="1"/>
  <c r="DY382" i="1"/>
  <c r="DX382" i="1"/>
  <c r="DW382" i="1"/>
  <c r="DV382" i="1"/>
  <c r="DS382" i="1"/>
  <c r="DR382" i="1"/>
  <c r="DP382" i="1"/>
  <c r="DN382" i="1"/>
  <c r="DL382" i="1" s="1"/>
  <c r="DM382" i="1" s="1"/>
  <c r="DO382" i="1" s="1"/>
  <c r="CJ382" i="1"/>
  <c r="CI382" i="1"/>
  <c r="CH382" i="1"/>
  <c r="CG382" i="1"/>
  <c r="CF382" i="1"/>
  <c r="CE382" i="1"/>
  <c r="CD382" i="1"/>
  <c r="CC382" i="1"/>
  <c r="CB382" i="1"/>
  <c r="CA382" i="1"/>
  <c r="BZ382" i="1"/>
  <c r="BY382" i="1"/>
  <c r="BX382" i="1"/>
  <c r="BW382" i="1"/>
  <c r="BV382" i="1"/>
  <c r="BU382" i="1"/>
  <c r="BT382" i="1"/>
  <c r="BS382" i="1"/>
  <c r="BR382" i="1"/>
  <c r="BP382" i="1"/>
  <c r="BQ382" i="1" s="1"/>
  <c r="BI382" i="1"/>
  <c r="BH382" i="1"/>
  <c r="BG382" i="1"/>
  <c r="BF382" i="1"/>
  <c r="BE382" i="1"/>
  <c r="BD382" i="1"/>
  <c r="BC382" i="1"/>
  <c r="BB382" i="1"/>
  <c r="BA382" i="1"/>
  <c r="J382" i="1"/>
  <c r="FU381" i="1"/>
  <c r="FS381" i="1"/>
  <c r="EX381" i="1"/>
  <c r="FG381" i="1" s="1"/>
  <c r="FO381" i="1" s="1" a="1"/>
  <c r="FO381" i="1" s="1"/>
  <c r="EW381" i="1"/>
  <c r="FF381" i="1" s="1"/>
  <c r="FP381" i="1" s="1" a="1"/>
  <c r="FP381" i="1" s="1"/>
  <c r="EV381" i="1"/>
  <c r="FE381" i="1" s="1"/>
  <c r="FN381" i="1" s="1" a="1"/>
  <c r="FN381" i="1" s="1"/>
  <c r="EU381" i="1"/>
  <c r="ET381" i="1"/>
  <c r="FC381" i="1" s="1"/>
  <c r="FL381" i="1" s="1" a="1"/>
  <c r="FL381" i="1" s="1"/>
  <c r="ES381" i="1"/>
  <c r="FB381" i="1" s="1"/>
  <c r="FK381" i="1" s="1" a="1"/>
  <c r="FK381" i="1" s="1"/>
  <c r="ER381" i="1"/>
  <c r="FA381" i="1" s="1"/>
  <c r="FJ381" i="1" s="1" a="1"/>
  <c r="FJ381" i="1" s="1"/>
  <c r="EQ381" i="1"/>
  <c r="EZ381" i="1" s="1"/>
  <c r="FI381" i="1" s="1" a="1"/>
  <c r="FI381" i="1" s="1"/>
  <c r="EP381" i="1"/>
  <c r="EY381" i="1" s="1"/>
  <c r="FH381" i="1" s="1" a="1"/>
  <c r="FH381" i="1" s="1"/>
  <c r="EO381" i="1"/>
  <c r="EN381" i="1"/>
  <c r="EM381" i="1"/>
  <c r="EL381" i="1"/>
  <c r="EK381" i="1"/>
  <c r="EJ381" i="1"/>
  <c r="EI381" i="1"/>
  <c r="BK381" i="1" s="1"/>
  <c r="BL381" i="1" s="1"/>
  <c r="EH381" i="1"/>
  <c r="GH381" i="1" s="1"/>
  <c r="EG381" i="1"/>
  <c r="GG381" i="1" s="1"/>
  <c r="EF381" i="1"/>
  <c r="GF381" i="1" s="1"/>
  <c r="EE381" i="1"/>
  <c r="ED381" i="1"/>
  <c r="EC381" i="1"/>
  <c r="EB381" i="1"/>
  <c r="EA381" i="1"/>
  <c r="GA381" i="1" s="1"/>
  <c r="DZ381" i="1"/>
  <c r="FZ381" i="1" s="1"/>
  <c r="DY381" i="1"/>
  <c r="DX381" i="1"/>
  <c r="DW381" i="1"/>
  <c r="DV381" i="1"/>
  <c r="DS381" i="1"/>
  <c r="DR381" i="1"/>
  <c r="DP381" i="1"/>
  <c r="DN381" i="1"/>
  <c r="DL381" i="1" s="1"/>
  <c r="DM381" i="1" s="1"/>
  <c r="DO381" i="1" s="1"/>
  <c r="CJ381" i="1"/>
  <c r="CI381" i="1"/>
  <c r="CH381" i="1"/>
  <c r="CG381" i="1"/>
  <c r="CF381" i="1"/>
  <c r="CE381" i="1"/>
  <c r="CD381" i="1"/>
  <c r="CC381" i="1"/>
  <c r="CB381" i="1"/>
  <c r="CA381" i="1"/>
  <c r="BZ381" i="1"/>
  <c r="BY381" i="1"/>
  <c r="BX381" i="1"/>
  <c r="BW381" i="1"/>
  <c r="BV381" i="1"/>
  <c r="BU381" i="1"/>
  <c r="BT381" i="1"/>
  <c r="BS381" i="1"/>
  <c r="BR381" i="1"/>
  <c r="BP381" i="1"/>
  <c r="BQ381" i="1" s="1"/>
  <c r="BI381" i="1"/>
  <c r="BH381" i="1"/>
  <c r="BG381" i="1"/>
  <c r="BF381" i="1"/>
  <c r="BE381" i="1"/>
  <c r="BD381" i="1"/>
  <c r="BC381" i="1"/>
  <c r="BB381" i="1"/>
  <c r="BA381" i="1"/>
  <c r="J381" i="1"/>
  <c r="FU380" i="1"/>
  <c r="FS380" i="1"/>
  <c r="EX380" i="1"/>
  <c r="FG380" i="1" s="1"/>
  <c r="FO380" i="1" s="1" a="1"/>
  <c r="FO380" i="1" s="1"/>
  <c r="EW380" i="1"/>
  <c r="FF380" i="1" s="1"/>
  <c r="FP380" i="1" s="1" a="1"/>
  <c r="FP380" i="1" s="1"/>
  <c r="EV380" i="1"/>
  <c r="FE380" i="1" s="1"/>
  <c r="FN380" i="1" s="1" a="1"/>
  <c r="FN380" i="1" s="1"/>
  <c r="EU380" i="1"/>
  <c r="FD380" i="1" s="1"/>
  <c r="FM380" i="1" s="1" a="1"/>
  <c r="FM380" i="1" s="1"/>
  <c r="ET380" i="1"/>
  <c r="FC380" i="1" s="1"/>
  <c r="FL380" i="1" s="1" a="1"/>
  <c r="FL380" i="1" s="1"/>
  <c r="ES380" i="1"/>
  <c r="FB380" i="1" s="1"/>
  <c r="FK380" i="1" s="1" a="1"/>
  <c r="FK380" i="1" s="1"/>
  <c r="ER380" i="1"/>
  <c r="FA380" i="1" s="1"/>
  <c r="FJ380" i="1" s="1" a="1"/>
  <c r="FJ380" i="1" s="1"/>
  <c r="EQ380" i="1"/>
  <c r="EZ380" i="1" s="1"/>
  <c r="FI380" i="1" s="1" a="1"/>
  <c r="FI380" i="1" s="1"/>
  <c r="EP380" i="1"/>
  <c r="EY380" i="1" s="1"/>
  <c r="FH380" i="1" s="1" a="1"/>
  <c r="FH380" i="1" s="1"/>
  <c r="EO380" i="1"/>
  <c r="EN380" i="1"/>
  <c r="EM380" i="1"/>
  <c r="EL380" i="1"/>
  <c r="EK380" i="1"/>
  <c r="EJ380" i="1"/>
  <c r="EI380" i="1"/>
  <c r="BK380" i="1" s="1"/>
  <c r="BL380" i="1" s="1"/>
  <c r="EH380" i="1"/>
  <c r="GH380" i="1" s="1"/>
  <c r="EG380" i="1"/>
  <c r="GG380" i="1" s="1"/>
  <c r="EF380" i="1"/>
  <c r="GF380" i="1" s="1"/>
  <c r="EE380" i="1"/>
  <c r="ED380" i="1"/>
  <c r="EC380" i="1"/>
  <c r="EB380" i="1"/>
  <c r="EA380" i="1"/>
  <c r="GA380" i="1" s="1"/>
  <c r="DZ380" i="1"/>
  <c r="FZ380" i="1" s="1"/>
  <c r="DY380" i="1"/>
  <c r="DX380" i="1"/>
  <c r="DW380" i="1"/>
  <c r="DV380" i="1"/>
  <c r="DS380" i="1"/>
  <c r="DR380" i="1"/>
  <c r="DP380" i="1"/>
  <c r="DN380" i="1"/>
  <c r="DL380" i="1" s="1"/>
  <c r="DM380" i="1" s="1"/>
  <c r="DO380" i="1" s="1"/>
  <c r="CJ380" i="1"/>
  <c r="CI380" i="1"/>
  <c r="CH380" i="1"/>
  <c r="CG380" i="1"/>
  <c r="CF380" i="1"/>
  <c r="CE380" i="1"/>
  <c r="CD380" i="1"/>
  <c r="CC380" i="1"/>
  <c r="CB380" i="1"/>
  <c r="CA380" i="1"/>
  <c r="BZ380" i="1"/>
  <c r="BY380" i="1"/>
  <c r="BX380" i="1"/>
  <c r="BW380" i="1"/>
  <c r="BV380" i="1"/>
  <c r="BU380" i="1"/>
  <c r="BT380" i="1"/>
  <c r="BS380" i="1"/>
  <c r="BR380" i="1"/>
  <c r="BP380" i="1"/>
  <c r="BQ380" i="1" s="1"/>
  <c r="BI380" i="1"/>
  <c r="BH380" i="1"/>
  <c r="BG380" i="1"/>
  <c r="BF380" i="1"/>
  <c r="BE380" i="1"/>
  <c r="BD380" i="1"/>
  <c r="BC380" i="1"/>
  <c r="BB380" i="1"/>
  <c r="BA380" i="1"/>
  <c r="J380" i="1"/>
  <c r="FU379" i="1"/>
  <c r="FS379" i="1"/>
  <c r="EX379" i="1"/>
  <c r="FG379" i="1" s="1"/>
  <c r="FO379" i="1" s="1" a="1"/>
  <c r="FO379" i="1" s="1"/>
  <c r="EW379" i="1"/>
  <c r="FF379" i="1" s="1"/>
  <c r="FP379" i="1" s="1" a="1"/>
  <c r="FP379" i="1" s="1"/>
  <c r="EV379" i="1"/>
  <c r="FE379" i="1" s="1"/>
  <c r="FN379" i="1" s="1" a="1"/>
  <c r="FN379" i="1" s="1"/>
  <c r="EU379" i="1"/>
  <c r="FD379" i="1" s="1"/>
  <c r="FM379" i="1" s="1" a="1"/>
  <c r="FM379" i="1" s="1"/>
  <c r="ET379" i="1"/>
  <c r="FC379" i="1" s="1"/>
  <c r="FL379" i="1" s="1" a="1"/>
  <c r="FL379" i="1" s="1"/>
  <c r="ES379" i="1"/>
  <c r="FB379" i="1" s="1"/>
  <c r="FK379" i="1" s="1" a="1"/>
  <c r="FK379" i="1" s="1"/>
  <c r="ER379" i="1"/>
  <c r="FA379" i="1" s="1"/>
  <c r="FJ379" i="1" s="1" a="1"/>
  <c r="FJ379" i="1" s="1"/>
  <c r="EQ379" i="1"/>
  <c r="EZ379" i="1" s="1"/>
  <c r="FI379" i="1" s="1" a="1"/>
  <c r="FI379" i="1" s="1"/>
  <c r="EP379" i="1"/>
  <c r="EY379" i="1" s="1"/>
  <c r="FH379" i="1" s="1" a="1"/>
  <c r="FH379" i="1" s="1"/>
  <c r="EO379" i="1"/>
  <c r="EN379" i="1"/>
  <c r="EM379" i="1"/>
  <c r="EL379" i="1"/>
  <c r="EK379" i="1"/>
  <c r="EJ379" i="1"/>
  <c r="EI379" i="1"/>
  <c r="BK379" i="1" s="1"/>
  <c r="EH379" i="1"/>
  <c r="GH379" i="1" s="1"/>
  <c r="EG379" i="1"/>
  <c r="GG379" i="1" s="1"/>
  <c r="EF379" i="1"/>
  <c r="GF379" i="1" s="1"/>
  <c r="EE379" i="1"/>
  <c r="ED379" i="1"/>
  <c r="EC379" i="1"/>
  <c r="EB379" i="1"/>
  <c r="EA379" i="1"/>
  <c r="GA379" i="1" s="1"/>
  <c r="DZ379" i="1"/>
  <c r="FZ379" i="1" s="1"/>
  <c r="DY379" i="1"/>
  <c r="DX379" i="1"/>
  <c r="DW379" i="1"/>
  <c r="DV379" i="1"/>
  <c r="DS379" i="1"/>
  <c r="DR379" i="1"/>
  <c r="DU379" i="1" s="1"/>
  <c r="DP379" i="1"/>
  <c r="DN379" i="1"/>
  <c r="DL379" i="1" s="1"/>
  <c r="DM379" i="1" s="1"/>
  <c r="DO379" i="1" s="1"/>
  <c r="CJ379" i="1"/>
  <c r="CI379" i="1"/>
  <c r="CH379" i="1"/>
  <c r="CG379" i="1"/>
  <c r="CF379" i="1"/>
  <c r="CE379" i="1"/>
  <c r="CD379" i="1"/>
  <c r="CC379" i="1"/>
  <c r="CB379" i="1"/>
  <c r="CA379" i="1"/>
  <c r="BZ379" i="1"/>
  <c r="BY379" i="1"/>
  <c r="BX379" i="1"/>
  <c r="BW379" i="1"/>
  <c r="BV379" i="1"/>
  <c r="BU379" i="1"/>
  <c r="BT379" i="1"/>
  <c r="BS379" i="1"/>
  <c r="BR379" i="1"/>
  <c r="BP379" i="1"/>
  <c r="BQ379" i="1" s="1"/>
  <c r="BI379" i="1"/>
  <c r="BH379" i="1"/>
  <c r="BG379" i="1"/>
  <c r="BF379" i="1"/>
  <c r="BE379" i="1"/>
  <c r="BD379" i="1"/>
  <c r="BC379" i="1"/>
  <c r="BB379" i="1"/>
  <c r="BA379" i="1"/>
  <c r="J379" i="1"/>
  <c r="FU378" i="1"/>
  <c r="FS378" i="1"/>
  <c r="EX378" i="1"/>
  <c r="FG378" i="1" s="1"/>
  <c r="FO378" i="1" s="1" a="1"/>
  <c r="FO378" i="1" s="1"/>
  <c r="EW378" i="1"/>
  <c r="FF378" i="1" s="1"/>
  <c r="FP378" i="1" s="1" a="1"/>
  <c r="FP378" i="1" s="1"/>
  <c r="EV378" i="1"/>
  <c r="FE378" i="1" s="1"/>
  <c r="FN378" i="1" s="1" a="1"/>
  <c r="FN378" i="1" s="1"/>
  <c r="EU378" i="1"/>
  <c r="FD378" i="1" s="1"/>
  <c r="FM378" i="1" s="1" a="1"/>
  <c r="FM378" i="1" s="1"/>
  <c r="ET378" i="1"/>
  <c r="FC378" i="1" s="1"/>
  <c r="FL378" i="1" s="1" a="1"/>
  <c r="FL378" i="1" s="1"/>
  <c r="ES378" i="1"/>
  <c r="FB378" i="1" s="1"/>
  <c r="FK378" i="1" s="1" a="1"/>
  <c r="FK378" i="1" s="1"/>
  <c r="ER378" i="1"/>
  <c r="EQ378" i="1"/>
  <c r="EZ378" i="1" s="1"/>
  <c r="FI378" i="1" s="1" a="1"/>
  <c r="FI378" i="1" s="1"/>
  <c r="EP378" i="1"/>
  <c r="EY378" i="1" s="1"/>
  <c r="FH378" i="1" s="1" a="1"/>
  <c r="FH378" i="1" s="1"/>
  <c r="EO378" i="1"/>
  <c r="EN378" i="1"/>
  <c r="EM378" i="1"/>
  <c r="EL378" i="1"/>
  <c r="EK378" i="1"/>
  <c r="EJ378" i="1"/>
  <c r="EI378" i="1"/>
  <c r="BK378" i="1" s="1"/>
  <c r="BL378" i="1" s="1"/>
  <c r="EH378" i="1"/>
  <c r="GH378" i="1" s="1"/>
  <c r="EG378" i="1"/>
  <c r="GG378" i="1" s="1"/>
  <c r="EF378" i="1"/>
  <c r="GF378" i="1" s="1"/>
  <c r="EE378" i="1"/>
  <c r="ED378" i="1"/>
  <c r="EC378" i="1"/>
  <c r="EB378" i="1"/>
  <c r="EA378" i="1"/>
  <c r="GA378" i="1" s="1"/>
  <c r="DZ378" i="1"/>
  <c r="FZ378" i="1" s="1"/>
  <c r="DY378" i="1"/>
  <c r="DX378" i="1"/>
  <c r="DW378" i="1"/>
  <c r="DV378" i="1"/>
  <c r="DS378" i="1"/>
  <c r="DR378" i="1"/>
  <c r="DP378" i="1"/>
  <c r="DN378" i="1"/>
  <c r="DL378" i="1" s="1"/>
  <c r="DM378" i="1" s="1"/>
  <c r="DO378" i="1" s="1"/>
  <c r="CJ378" i="1"/>
  <c r="CI378" i="1"/>
  <c r="CH378" i="1"/>
  <c r="CG378" i="1"/>
  <c r="CF378" i="1"/>
  <c r="CE378" i="1"/>
  <c r="CD378" i="1"/>
  <c r="CC378" i="1"/>
  <c r="CB378" i="1"/>
  <c r="CA378" i="1"/>
  <c r="BZ378" i="1"/>
  <c r="BY378" i="1"/>
  <c r="BX378" i="1"/>
  <c r="BW378" i="1"/>
  <c r="BV378" i="1"/>
  <c r="BU378" i="1"/>
  <c r="BT378" i="1"/>
  <c r="BS378" i="1"/>
  <c r="BR378" i="1"/>
  <c r="BP378" i="1"/>
  <c r="BQ378" i="1" s="1"/>
  <c r="BI378" i="1"/>
  <c r="BH378" i="1"/>
  <c r="BG378" i="1"/>
  <c r="BF378" i="1"/>
  <c r="BE378" i="1"/>
  <c r="BD378" i="1"/>
  <c r="BC378" i="1"/>
  <c r="BB378" i="1"/>
  <c r="BA378" i="1"/>
  <c r="J378" i="1"/>
  <c r="FU377" i="1"/>
  <c r="FS377" i="1"/>
  <c r="EX377" i="1"/>
  <c r="FG377" i="1" s="1"/>
  <c r="FO377" i="1" s="1" a="1"/>
  <c r="FO377" i="1" s="1"/>
  <c r="EW377" i="1"/>
  <c r="FF377" i="1" s="1"/>
  <c r="FP377" i="1" s="1" a="1"/>
  <c r="FP377" i="1" s="1"/>
  <c r="EV377" i="1"/>
  <c r="FE377" i="1" s="1"/>
  <c r="FN377" i="1" s="1" a="1"/>
  <c r="FN377" i="1" s="1"/>
  <c r="EU377" i="1"/>
  <c r="ET377" i="1"/>
  <c r="FC377" i="1" s="1"/>
  <c r="FL377" i="1" s="1" a="1"/>
  <c r="FL377" i="1" s="1"/>
  <c r="ES377" i="1"/>
  <c r="FB377" i="1" s="1"/>
  <c r="FK377" i="1" s="1" a="1"/>
  <c r="FK377" i="1" s="1"/>
  <c r="ER377" i="1"/>
  <c r="FA377" i="1" s="1"/>
  <c r="FJ377" i="1" s="1" a="1"/>
  <c r="FJ377" i="1" s="1"/>
  <c r="EQ377" i="1"/>
  <c r="EZ377" i="1" s="1"/>
  <c r="FI377" i="1" s="1" a="1"/>
  <c r="FI377" i="1" s="1"/>
  <c r="EP377" i="1"/>
  <c r="EY377" i="1" s="1"/>
  <c r="FH377" i="1" s="1" a="1"/>
  <c r="FH377" i="1" s="1"/>
  <c r="EO377" i="1"/>
  <c r="EN377" i="1"/>
  <c r="EM377" i="1"/>
  <c r="EL377" i="1"/>
  <c r="EK377" i="1"/>
  <c r="EJ377" i="1"/>
  <c r="EI377" i="1"/>
  <c r="BK377" i="1" s="1"/>
  <c r="EH377" i="1"/>
  <c r="GH377" i="1" s="1"/>
  <c r="EG377" i="1"/>
  <c r="GG377" i="1" s="1"/>
  <c r="EF377" i="1"/>
  <c r="GF377" i="1" s="1"/>
  <c r="EE377" i="1"/>
  <c r="ED377" i="1"/>
  <c r="EC377" i="1"/>
  <c r="EB377" i="1"/>
  <c r="EA377" i="1"/>
  <c r="GA377" i="1" s="1"/>
  <c r="DZ377" i="1"/>
  <c r="FZ377" i="1" s="1"/>
  <c r="DY377" i="1"/>
  <c r="DX377" i="1"/>
  <c r="DW377" i="1"/>
  <c r="DV377" i="1"/>
  <c r="DS377" i="1"/>
  <c r="DR377" i="1"/>
  <c r="DU377" i="1" s="1"/>
  <c r="DP377" i="1"/>
  <c r="DN377" i="1"/>
  <c r="DL377" i="1"/>
  <c r="DM377" i="1" s="1"/>
  <c r="DO377" i="1" s="1"/>
  <c r="CV377" i="1"/>
  <c r="CU377" i="1"/>
  <c r="CT377" i="1"/>
  <c r="CS377" i="1"/>
  <c r="CR377" i="1"/>
  <c r="CQ377" i="1"/>
  <c r="CJ377" i="1"/>
  <c r="CI377" i="1"/>
  <c r="CH377" i="1"/>
  <c r="CG377" i="1"/>
  <c r="CF377" i="1"/>
  <c r="CE377" i="1"/>
  <c r="CD377" i="1"/>
  <c r="CC377" i="1"/>
  <c r="CB377" i="1"/>
  <c r="CA377" i="1"/>
  <c r="BZ377" i="1"/>
  <c r="BY377" i="1"/>
  <c r="BX377" i="1"/>
  <c r="BW377" i="1"/>
  <c r="BV377" i="1"/>
  <c r="BU377" i="1"/>
  <c r="BT377" i="1"/>
  <c r="BS377" i="1"/>
  <c r="BR377" i="1"/>
  <c r="BP377" i="1"/>
  <c r="BQ377" i="1" s="1"/>
  <c r="BL377" i="1"/>
  <c r="BM377" i="1" s="1"/>
  <c r="BI377" i="1"/>
  <c r="BH377" i="1"/>
  <c r="BG377" i="1"/>
  <c r="BF377" i="1"/>
  <c r="BE377" i="1"/>
  <c r="BD377" i="1"/>
  <c r="BC377" i="1"/>
  <c r="BB377" i="1"/>
  <c r="BA377" i="1"/>
  <c r="J377" i="1"/>
  <c r="FU376" i="1"/>
  <c r="FS376" i="1"/>
  <c r="EX376" i="1"/>
  <c r="FG376" i="1" s="1"/>
  <c r="FO376" i="1" s="1" a="1"/>
  <c r="FO376" i="1" s="1"/>
  <c r="EW376" i="1"/>
  <c r="FF376" i="1" s="1"/>
  <c r="FP376" i="1" s="1" a="1"/>
  <c r="FP376" i="1" s="1"/>
  <c r="EV376" i="1"/>
  <c r="FE376" i="1" s="1"/>
  <c r="FN376" i="1" s="1" a="1"/>
  <c r="FN376" i="1" s="1"/>
  <c r="EU376" i="1"/>
  <c r="FD376" i="1" s="1"/>
  <c r="FM376" i="1" s="1" a="1"/>
  <c r="FM376" i="1" s="1"/>
  <c r="ET376" i="1"/>
  <c r="FC376" i="1" s="1"/>
  <c r="FL376" i="1" s="1" a="1"/>
  <c r="FL376" i="1" s="1"/>
  <c r="ES376" i="1"/>
  <c r="FB376" i="1" s="1"/>
  <c r="FK376" i="1" s="1" a="1"/>
  <c r="FK376" i="1" s="1"/>
  <c r="ER376" i="1"/>
  <c r="FA376" i="1" s="1"/>
  <c r="FJ376" i="1" s="1" a="1"/>
  <c r="FJ376" i="1" s="1"/>
  <c r="EQ376" i="1"/>
  <c r="EZ376" i="1" s="1"/>
  <c r="FI376" i="1" s="1" a="1"/>
  <c r="FI376" i="1" s="1"/>
  <c r="EP376" i="1"/>
  <c r="EY376" i="1" s="1"/>
  <c r="FH376" i="1" s="1" a="1"/>
  <c r="FH376" i="1" s="1"/>
  <c r="EO376" i="1"/>
  <c r="EN376" i="1"/>
  <c r="EM376" i="1"/>
  <c r="EL376" i="1"/>
  <c r="EK376" i="1"/>
  <c r="EJ376" i="1"/>
  <c r="EI376" i="1"/>
  <c r="BK376" i="1" s="1"/>
  <c r="BL376" i="1" s="1"/>
  <c r="BO376" i="1" s="1"/>
  <c r="EH376" i="1"/>
  <c r="GH376" i="1" s="1"/>
  <c r="EG376" i="1"/>
  <c r="GG376" i="1" s="1"/>
  <c r="EF376" i="1"/>
  <c r="GF376" i="1" s="1"/>
  <c r="EE376" i="1"/>
  <c r="ED376" i="1"/>
  <c r="EC376" i="1"/>
  <c r="EB376" i="1"/>
  <c r="EA376" i="1"/>
  <c r="GA376" i="1" s="1"/>
  <c r="DZ376" i="1"/>
  <c r="FZ376" i="1" s="1"/>
  <c r="DY376" i="1"/>
  <c r="DX376" i="1"/>
  <c r="DW376" i="1"/>
  <c r="DV376" i="1"/>
  <c r="DS376" i="1"/>
  <c r="DR376" i="1"/>
  <c r="DP376" i="1"/>
  <c r="DN376" i="1"/>
  <c r="DL376" i="1" s="1"/>
  <c r="DM376" i="1" s="1"/>
  <c r="DO376" i="1" s="1"/>
  <c r="CJ376" i="1"/>
  <c r="CI376" i="1"/>
  <c r="CH376" i="1"/>
  <c r="CG376" i="1"/>
  <c r="CF376" i="1"/>
  <c r="CE376" i="1"/>
  <c r="CD376" i="1"/>
  <c r="CC376" i="1"/>
  <c r="CB376" i="1"/>
  <c r="CA376" i="1"/>
  <c r="BZ376" i="1"/>
  <c r="BY376" i="1"/>
  <c r="BX376" i="1"/>
  <c r="BW376" i="1"/>
  <c r="BV376" i="1"/>
  <c r="BU376" i="1"/>
  <c r="BT376" i="1"/>
  <c r="BS376" i="1"/>
  <c r="BR376" i="1"/>
  <c r="BP376" i="1"/>
  <c r="BQ376" i="1" s="1"/>
  <c r="BI376" i="1"/>
  <c r="BH376" i="1"/>
  <c r="BG376" i="1"/>
  <c r="BF376" i="1"/>
  <c r="BE376" i="1"/>
  <c r="BD376" i="1"/>
  <c r="BC376" i="1"/>
  <c r="BB376" i="1"/>
  <c r="BA376" i="1"/>
  <c r="J376" i="1"/>
  <c r="FU375" i="1"/>
  <c r="FS375" i="1"/>
  <c r="EX375" i="1"/>
  <c r="FG375" i="1" s="1"/>
  <c r="FO375" i="1" s="1" a="1"/>
  <c r="FO375" i="1" s="1"/>
  <c r="EW375" i="1"/>
  <c r="FF375" i="1" s="1"/>
  <c r="FP375" i="1" s="1" a="1"/>
  <c r="FP375" i="1" s="1"/>
  <c r="EV375" i="1"/>
  <c r="FE375" i="1" s="1"/>
  <c r="FN375" i="1" s="1" a="1"/>
  <c r="FN375" i="1" s="1"/>
  <c r="EU375" i="1"/>
  <c r="FD375" i="1" s="1"/>
  <c r="FM375" i="1" s="1" a="1"/>
  <c r="FM375" i="1" s="1"/>
  <c r="ET375" i="1"/>
  <c r="FC375" i="1" s="1"/>
  <c r="FL375" i="1" s="1" a="1"/>
  <c r="FL375" i="1" s="1"/>
  <c r="ES375" i="1"/>
  <c r="FB375" i="1" s="1"/>
  <c r="FK375" i="1" s="1" a="1"/>
  <c r="FK375" i="1" s="1"/>
  <c r="ER375" i="1"/>
  <c r="FA375" i="1" s="1"/>
  <c r="FJ375" i="1" s="1" a="1"/>
  <c r="FJ375" i="1" s="1"/>
  <c r="EQ375" i="1"/>
  <c r="EZ375" i="1" s="1"/>
  <c r="FI375" i="1" s="1" a="1"/>
  <c r="FI375" i="1" s="1"/>
  <c r="EP375" i="1"/>
  <c r="EY375" i="1" s="1"/>
  <c r="FH375" i="1" s="1" a="1"/>
  <c r="FH375" i="1" s="1"/>
  <c r="EO375" i="1"/>
  <c r="EN375" i="1"/>
  <c r="EM375" i="1"/>
  <c r="EL375" i="1"/>
  <c r="EK375" i="1"/>
  <c r="EJ375" i="1"/>
  <c r="EI375" i="1"/>
  <c r="BK375" i="1" s="1"/>
  <c r="BL375" i="1" s="1"/>
  <c r="BM375" i="1" s="1"/>
  <c r="EH375" i="1"/>
  <c r="GH375" i="1" s="1"/>
  <c r="EG375" i="1"/>
  <c r="GG375" i="1" s="1"/>
  <c r="EF375" i="1"/>
  <c r="GF375" i="1" s="1"/>
  <c r="EE375" i="1"/>
  <c r="ED375" i="1"/>
  <c r="EC375" i="1"/>
  <c r="EB375" i="1"/>
  <c r="EA375" i="1"/>
  <c r="GA375" i="1" s="1"/>
  <c r="DZ375" i="1"/>
  <c r="FZ375" i="1" s="1"/>
  <c r="DY375" i="1"/>
  <c r="DX375" i="1"/>
  <c r="DW375" i="1"/>
  <c r="DV375" i="1"/>
  <c r="DS375" i="1"/>
  <c r="DR375" i="1"/>
  <c r="DP375" i="1"/>
  <c r="DN375" i="1"/>
  <c r="DL375" i="1" s="1"/>
  <c r="DM375" i="1" s="1"/>
  <c r="DO375" i="1" s="1"/>
  <c r="CJ375" i="1"/>
  <c r="CI375" i="1"/>
  <c r="CH375" i="1"/>
  <c r="CG375" i="1"/>
  <c r="CF375" i="1"/>
  <c r="CE375" i="1"/>
  <c r="CD375" i="1"/>
  <c r="CC375" i="1"/>
  <c r="CB375" i="1"/>
  <c r="CA375" i="1"/>
  <c r="BZ375" i="1"/>
  <c r="BY375" i="1"/>
  <c r="BX375" i="1"/>
  <c r="BW375" i="1"/>
  <c r="BV375" i="1"/>
  <c r="BU375" i="1"/>
  <c r="BT375" i="1"/>
  <c r="BS375" i="1"/>
  <c r="BR375" i="1"/>
  <c r="BP375" i="1"/>
  <c r="BQ375" i="1" s="1"/>
  <c r="BI375" i="1"/>
  <c r="BH375" i="1"/>
  <c r="BG375" i="1"/>
  <c r="BF375" i="1"/>
  <c r="BE375" i="1"/>
  <c r="BD375" i="1"/>
  <c r="BC375" i="1"/>
  <c r="BB375" i="1"/>
  <c r="BA375" i="1"/>
  <c r="J375" i="1"/>
  <c r="FU374" i="1"/>
  <c r="FS374" i="1"/>
  <c r="EX374" i="1"/>
  <c r="FG374" i="1" s="1"/>
  <c r="FO374" i="1" s="1" a="1"/>
  <c r="FO374" i="1" s="1"/>
  <c r="EW374" i="1"/>
  <c r="FF374" i="1" s="1"/>
  <c r="FP374" i="1" s="1" a="1"/>
  <c r="FP374" i="1" s="1"/>
  <c r="EV374" i="1"/>
  <c r="FE374" i="1" s="1"/>
  <c r="FN374" i="1" s="1" a="1"/>
  <c r="FN374" i="1" s="1"/>
  <c r="EU374" i="1"/>
  <c r="FD374" i="1" s="1"/>
  <c r="FM374" i="1" s="1" a="1"/>
  <c r="FM374" i="1" s="1"/>
  <c r="ET374" i="1"/>
  <c r="FC374" i="1" s="1"/>
  <c r="FL374" i="1" s="1" a="1"/>
  <c r="FL374" i="1" s="1"/>
  <c r="ES374" i="1"/>
  <c r="FB374" i="1" s="1"/>
  <c r="FK374" i="1" s="1" a="1"/>
  <c r="FK374" i="1" s="1"/>
  <c r="ER374" i="1"/>
  <c r="FA374" i="1" s="1"/>
  <c r="FJ374" i="1" s="1" a="1"/>
  <c r="FJ374" i="1" s="1"/>
  <c r="EQ374" i="1"/>
  <c r="EZ374" i="1" s="1"/>
  <c r="FI374" i="1" s="1" a="1"/>
  <c r="FI374" i="1" s="1"/>
  <c r="EP374" i="1"/>
  <c r="EY374" i="1" s="1"/>
  <c r="FH374" i="1" s="1" a="1"/>
  <c r="FH374" i="1" s="1"/>
  <c r="EO374" i="1"/>
  <c r="EN374" i="1"/>
  <c r="EM374" i="1"/>
  <c r="EL374" i="1"/>
  <c r="EK374" i="1"/>
  <c r="EJ374" i="1"/>
  <c r="EI374" i="1"/>
  <c r="BK374" i="1" s="1"/>
  <c r="BL374" i="1" s="1"/>
  <c r="BO374" i="1" s="1"/>
  <c r="EH374" i="1"/>
  <c r="GH374" i="1" s="1"/>
  <c r="EG374" i="1"/>
  <c r="GG374" i="1" s="1"/>
  <c r="EF374" i="1"/>
  <c r="GF374" i="1" s="1"/>
  <c r="EE374" i="1"/>
  <c r="ED374" i="1"/>
  <c r="EC374" i="1"/>
  <c r="EB374" i="1"/>
  <c r="EA374" i="1"/>
  <c r="GA374" i="1" s="1"/>
  <c r="DZ374" i="1"/>
  <c r="FZ374" i="1" s="1"/>
  <c r="DY374" i="1"/>
  <c r="DX374" i="1"/>
  <c r="DW374" i="1"/>
  <c r="DV374" i="1"/>
  <c r="DS374" i="1"/>
  <c r="DR374" i="1"/>
  <c r="DP374" i="1"/>
  <c r="DN374" i="1"/>
  <c r="DL374" i="1" s="1"/>
  <c r="DM374" i="1" s="1"/>
  <c r="DO374" i="1" s="1"/>
  <c r="CJ374" i="1"/>
  <c r="CI374" i="1"/>
  <c r="CH374" i="1"/>
  <c r="CG374" i="1"/>
  <c r="CF374" i="1"/>
  <c r="CE374" i="1"/>
  <c r="CD374" i="1"/>
  <c r="CC374" i="1"/>
  <c r="CB374" i="1"/>
  <c r="CA374" i="1"/>
  <c r="BZ374" i="1"/>
  <c r="BY374" i="1"/>
  <c r="BX374" i="1"/>
  <c r="BW374" i="1"/>
  <c r="BV374" i="1"/>
  <c r="BU374" i="1"/>
  <c r="BT374" i="1"/>
  <c r="BS374" i="1"/>
  <c r="BR374" i="1"/>
  <c r="BP374" i="1"/>
  <c r="BQ374" i="1" s="1"/>
  <c r="BI374" i="1"/>
  <c r="BH374" i="1"/>
  <c r="BG374" i="1"/>
  <c r="BF374" i="1"/>
  <c r="BE374" i="1"/>
  <c r="BD374" i="1"/>
  <c r="BC374" i="1"/>
  <c r="BB374" i="1"/>
  <c r="BA374" i="1"/>
  <c r="J374" i="1"/>
  <c r="FU373" i="1"/>
  <c r="FS373" i="1"/>
  <c r="EX373" i="1"/>
  <c r="FG373" i="1" s="1"/>
  <c r="FO373" i="1" s="1" a="1"/>
  <c r="FO373" i="1" s="1"/>
  <c r="EW373" i="1"/>
  <c r="FF373" i="1" s="1"/>
  <c r="FP373" i="1" s="1" a="1"/>
  <c r="FP373" i="1" s="1"/>
  <c r="EV373" i="1"/>
  <c r="FE373" i="1" s="1"/>
  <c r="FN373" i="1" s="1" a="1"/>
  <c r="FN373" i="1" s="1"/>
  <c r="EU373" i="1"/>
  <c r="FD373" i="1" s="1"/>
  <c r="FM373" i="1" s="1" a="1"/>
  <c r="FM373" i="1" s="1"/>
  <c r="ET373" i="1"/>
  <c r="FC373" i="1" s="1"/>
  <c r="FL373" i="1" s="1" a="1"/>
  <c r="FL373" i="1" s="1"/>
  <c r="ES373" i="1"/>
  <c r="FB373" i="1" s="1"/>
  <c r="FK373" i="1" s="1" a="1"/>
  <c r="FK373" i="1" s="1"/>
  <c r="ER373" i="1"/>
  <c r="FA373" i="1" s="1"/>
  <c r="FJ373" i="1" s="1" a="1"/>
  <c r="FJ373" i="1" s="1"/>
  <c r="EQ373" i="1"/>
  <c r="EZ373" i="1" s="1"/>
  <c r="FI373" i="1" s="1" a="1"/>
  <c r="FI373" i="1" s="1"/>
  <c r="EP373" i="1"/>
  <c r="EY373" i="1" s="1"/>
  <c r="FH373" i="1" s="1" a="1"/>
  <c r="FH373" i="1" s="1"/>
  <c r="EO373" i="1"/>
  <c r="EN373" i="1"/>
  <c r="EM373" i="1"/>
  <c r="EL373" i="1"/>
  <c r="EK373" i="1"/>
  <c r="EJ373" i="1"/>
  <c r="EI373" i="1"/>
  <c r="BK373" i="1" s="1"/>
  <c r="BL373" i="1" s="1"/>
  <c r="EH373" i="1"/>
  <c r="GH373" i="1" s="1"/>
  <c r="EG373" i="1"/>
  <c r="GG373" i="1" s="1"/>
  <c r="EF373" i="1"/>
  <c r="GF373" i="1" s="1"/>
  <c r="EE373" i="1"/>
  <c r="ED373" i="1"/>
  <c r="EC373" i="1"/>
  <c r="EB373" i="1"/>
  <c r="EA373" i="1"/>
  <c r="GA373" i="1" s="1"/>
  <c r="DZ373" i="1"/>
  <c r="FZ373" i="1" s="1"/>
  <c r="DY373" i="1"/>
  <c r="DX373" i="1"/>
  <c r="DW373" i="1"/>
  <c r="DV373" i="1"/>
  <c r="DS373" i="1"/>
  <c r="DR373" i="1"/>
  <c r="DP373" i="1"/>
  <c r="DN373" i="1"/>
  <c r="DL373" i="1" s="1"/>
  <c r="DM373" i="1" s="1"/>
  <c r="DO373" i="1" s="1"/>
  <c r="CJ373" i="1"/>
  <c r="CI373" i="1"/>
  <c r="CH373" i="1"/>
  <c r="CG373" i="1"/>
  <c r="CF373" i="1"/>
  <c r="CE373" i="1"/>
  <c r="CD373" i="1"/>
  <c r="CC373" i="1"/>
  <c r="CB373" i="1"/>
  <c r="CA373" i="1"/>
  <c r="BZ373" i="1"/>
  <c r="BY373" i="1"/>
  <c r="BX373" i="1"/>
  <c r="BW373" i="1"/>
  <c r="BV373" i="1"/>
  <c r="BU373" i="1"/>
  <c r="BT373" i="1"/>
  <c r="BS373" i="1"/>
  <c r="BR373" i="1"/>
  <c r="BP373" i="1"/>
  <c r="BQ373" i="1" s="1"/>
  <c r="BI373" i="1"/>
  <c r="BH373" i="1"/>
  <c r="BG373" i="1"/>
  <c r="BF373" i="1"/>
  <c r="BE373" i="1"/>
  <c r="BD373" i="1"/>
  <c r="BC373" i="1"/>
  <c r="BB373" i="1"/>
  <c r="BA373" i="1"/>
  <c r="J373" i="1"/>
  <c r="FU372" i="1"/>
  <c r="FS372" i="1"/>
  <c r="EX372" i="1"/>
  <c r="FG372" i="1" s="1"/>
  <c r="FO372" i="1" s="1" a="1"/>
  <c r="FO372" i="1" s="1"/>
  <c r="EW372" i="1"/>
  <c r="FF372" i="1" s="1"/>
  <c r="FP372" i="1" s="1" a="1"/>
  <c r="FP372" i="1" s="1"/>
  <c r="EV372" i="1"/>
  <c r="FE372" i="1" s="1"/>
  <c r="FN372" i="1" s="1" a="1"/>
  <c r="FN372" i="1" s="1"/>
  <c r="EU372" i="1"/>
  <c r="FD372" i="1" s="1"/>
  <c r="FM372" i="1" s="1" a="1"/>
  <c r="FM372" i="1" s="1"/>
  <c r="ET372" i="1"/>
  <c r="FC372" i="1" s="1"/>
  <c r="FL372" i="1" s="1" a="1"/>
  <c r="FL372" i="1" s="1"/>
  <c r="ES372" i="1"/>
  <c r="FB372" i="1" s="1"/>
  <c r="FK372" i="1" s="1" a="1"/>
  <c r="FK372" i="1" s="1"/>
  <c r="ER372" i="1"/>
  <c r="EQ372" i="1"/>
  <c r="EZ372" i="1" s="1"/>
  <c r="FI372" i="1" s="1" a="1"/>
  <c r="FI372" i="1" s="1"/>
  <c r="EP372" i="1"/>
  <c r="EY372" i="1" s="1"/>
  <c r="FH372" i="1" s="1" a="1"/>
  <c r="FH372" i="1" s="1"/>
  <c r="EO372" i="1"/>
  <c r="EN372" i="1"/>
  <c r="EM372" i="1"/>
  <c r="EL372" i="1"/>
  <c r="EK372" i="1"/>
  <c r="EJ372" i="1"/>
  <c r="EI372" i="1"/>
  <c r="BK372" i="1" s="1"/>
  <c r="BL372" i="1" s="1"/>
  <c r="EH372" i="1"/>
  <c r="GH372" i="1" s="1"/>
  <c r="EG372" i="1"/>
  <c r="GG372" i="1" s="1"/>
  <c r="EF372" i="1"/>
  <c r="GF372" i="1" s="1"/>
  <c r="EE372" i="1"/>
  <c r="ED372" i="1"/>
  <c r="EC372" i="1"/>
  <c r="EB372" i="1"/>
  <c r="EA372" i="1"/>
  <c r="GA372" i="1" s="1"/>
  <c r="DZ372" i="1"/>
  <c r="FZ372" i="1" s="1"/>
  <c r="DY372" i="1"/>
  <c r="DX372" i="1"/>
  <c r="DW372" i="1"/>
  <c r="DV372" i="1"/>
  <c r="DS372" i="1"/>
  <c r="DR372" i="1"/>
  <c r="DT372" i="1" s="1"/>
  <c r="DP372" i="1"/>
  <c r="DN372" i="1"/>
  <c r="DL372" i="1" s="1"/>
  <c r="DM372" i="1" s="1"/>
  <c r="DO372" i="1" s="1"/>
  <c r="CJ372" i="1"/>
  <c r="CI372" i="1"/>
  <c r="CH372" i="1"/>
  <c r="CG372" i="1"/>
  <c r="CF372" i="1"/>
  <c r="CE372" i="1"/>
  <c r="CD372" i="1"/>
  <c r="CC372" i="1"/>
  <c r="CB372" i="1"/>
  <c r="CA372" i="1"/>
  <c r="BZ372" i="1"/>
  <c r="BY372" i="1"/>
  <c r="BX372" i="1"/>
  <c r="BW372" i="1"/>
  <c r="BV372" i="1"/>
  <c r="BU372" i="1"/>
  <c r="BT372" i="1"/>
  <c r="BS372" i="1"/>
  <c r="BR372" i="1"/>
  <c r="BP372" i="1"/>
  <c r="BQ372" i="1" s="1"/>
  <c r="BI372" i="1"/>
  <c r="BH372" i="1"/>
  <c r="BG372" i="1"/>
  <c r="BF372" i="1"/>
  <c r="BE372" i="1"/>
  <c r="BD372" i="1"/>
  <c r="BC372" i="1"/>
  <c r="BB372" i="1"/>
  <c r="BA372" i="1"/>
  <c r="J372" i="1"/>
  <c r="FU371" i="1"/>
  <c r="FS371" i="1"/>
  <c r="EX371" i="1"/>
  <c r="FG371" i="1" s="1"/>
  <c r="FO371" i="1" s="1" a="1"/>
  <c r="FO371" i="1" s="1"/>
  <c r="EW371" i="1"/>
  <c r="FF371" i="1" s="1"/>
  <c r="FP371" i="1" s="1" a="1"/>
  <c r="FP371" i="1" s="1"/>
  <c r="EV371" i="1"/>
  <c r="FE371" i="1" s="1"/>
  <c r="FN371" i="1" s="1" a="1"/>
  <c r="FN371" i="1" s="1"/>
  <c r="EU371" i="1"/>
  <c r="FD371" i="1" s="1"/>
  <c r="FM371" i="1" s="1" a="1"/>
  <c r="FM371" i="1" s="1"/>
  <c r="ET371" i="1"/>
  <c r="FC371" i="1" s="1"/>
  <c r="FL371" i="1" s="1" a="1"/>
  <c r="FL371" i="1" s="1"/>
  <c r="ES371" i="1"/>
  <c r="FB371" i="1" s="1"/>
  <c r="FK371" i="1" s="1" a="1"/>
  <c r="FK371" i="1" s="1"/>
  <c r="ER371" i="1"/>
  <c r="FA371" i="1" s="1"/>
  <c r="FJ371" i="1" s="1" a="1"/>
  <c r="FJ371" i="1" s="1"/>
  <c r="EQ371" i="1"/>
  <c r="EZ371" i="1" s="1"/>
  <c r="FI371" i="1" s="1" a="1"/>
  <c r="FI371" i="1" s="1"/>
  <c r="EP371" i="1"/>
  <c r="EY371" i="1" s="1"/>
  <c r="FH371" i="1" s="1" a="1"/>
  <c r="FH371" i="1" s="1"/>
  <c r="EO371" i="1"/>
  <c r="EN371" i="1"/>
  <c r="EM371" i="1"/>
  <c r="EL371" i="1"/>
  <c r="EK371" i="1"/>
  <c r="EJ371" i="1"/>
  <c r="EI371" i="1"/>
  <c r="BK371" i="1" s="1"/>
  <c r="BL371" i="1" s="1"/>
  <c r="EH371" i="1"/>
  <c r="GH371" i="1" s="1"/>
  <c r="EG371" i="1"/>
  <c r="GG371" i="1" s="1"/>
  <c r="EF371" i="1"/>
  <c r="GF371" i="1" s="1"/>
  <c r="EE371" i="1"/>
  <c r="ED371" i="1"/>
  <c r="EC371" i="1"/>
  <c r="EB371" i="1"/>
  <c r="EA371" i="1"/>
  <c r="GA371" i="1" s="1"/>
  <c r="DZ371" i="1"/>
  <c r="FZ371" i="1" s="1"/>
  <c r="DY371" i="1"/>
  <c r="DX371" i="1"/>
  <c r="DW371" i="1"/>
  <c r="DV371" i="1"/>
  <c r="DS371" i="1"/>
  <c r="DR371" i="1"/>
  <c r="DP371" i="1"/>
  <c r="DN371" i="1"/>
  <c r="DL371" i="1" s="1"/>
  <c r="DM371" i="1" s="1"/>
  <c r="DO371" i="1" s="1"/>
  <c r="CJ371" i="1"/>
  <c r="CI371" i="1"/>
  <c r="CH371" i="1"/>
  <c r="CG371" i="1"/>
  <c r="CF371" i="1"/>
  <c r="CE371" i="1"/>
  <c r="CD371" i="1"/>
  <c r="CC371" i="1"/>
  <c r="CB371" i="1"/>
  <c r="CA371" i="1"/>
  <c r="BZ371" i="1"/>
  <c r="BY371" i="1"/>
  <c r="BX371" i="1"/>
  <c r="BW371" i="1"/>
  <c r="BV371" i="1"/>
  <c r="BU371" i="1"/>
  <c r="BT371" i="1"/>
  <c r="BS371" i="1"/>
  <c r="BR371" i="1"/>
  <c r="BP371" i="1"/>
  <c r="BQ371" i="1" s="1"/>
  <c r="BI371" i="1"/>
  <c r="BH371" i="1"/>
  <c r="BG371" i="1"/>
  <c r="BF371" i="1"/>
  <c r="BE371" i="1"/>
  <c r="BD371" i="1"/>
  <c r="BC371" i="1"/>
  <c r="BB371" i="1"/>
  <c r="BA371" i="1"/>
  <c r="J371" i="1"/>
  <c r="FU370" i="1"/>
  <c r="FS370" i="1"/>
  <c r="EX370" i="1"/>
  <c r="FG370" i="1" s="1"/>
  <c r="FO370" i="1" s="1" a="1"/>
  <c r="FO370" i="1" s="1"/>
  <c r="EW370" i="1"/>
  <c r="FF370" i="1" s="1"/>
  <c r="FP370" i="1" s="1" a="1"/>
  <c r="FP370" i="1" s="1"/>
  <c r="EV370" i="1"/>
  <c r="FE370" i="1" s="1"/>
  <c r="FN370" i="1" s="1" a="1"/>
  <c r="FN370" i="1" s="1"/>
  <c r="EU370" i="1"/>
  <c r="FD370" i="1" s="1"/>
  <c r="FM370" i="1" s="1" a="1"/>
  <c r="FM370" i="1" s="1"/>
  <c r="ET370" i="1"/>
  <c r="FC370" i="1" s="1"/>
  <c r="FL370" i="1" s="1" a="1"/>
  <c r="FL370" i="1" s="1"/>
  <c r="ES370" i="1"/>
  <c r="FB370" i="1" s="1"/>
  <c r="FK370" i="1" s="1" a="1"/>
  <c r="FK370" i="1" s="1"/>
  <c r="ER370" i="1"/>
  <c r="FA370" i="1" s="1"/>
  <c r="FJ370" i="1" s="1" a="1"/>
  <c r="FJ370" i="1" s="1"/>
  <c r="EQ370" i="1"/>
  <c r="EZ370" i="1" s="1"/>
  <c r="FI370" i="1" s="1" a="1"/>
  <c r="FI370" i="1" s="1"/>
  <c r="EP370" i="1"/>
  <c r="EY370" i="1" s="1"/>
  <c r="FH370" i="1" s="1" a="1"/>
  <c r="FH370" i="1" s="1"/>
  <c r="EO370" i="1"/>
  <c r="EN370" i="1"/>
  <c r="EM370" i="1"/>
  <c r="EL370" i="1"/>
  <c r="EK370" i="1"/>
  <c r="EJ370" i="1"/>
  <c r="EI370" i="1"/>
  <c r="BK370" i="1" s="1"/>
  <c r="BL370" i="1" s="1"/>
  <c r="BO370" i="1" s="1"/>
  <c r="EH370" i="1"/>
  <c r="GH370" i="1" s="1"/>
  <c r="EG370" i="1"/>
  <c r="GG370" i="1" s="1"/>
  <c r="EF370" i="1"/>
  <c r="GF370" i="1" s="1"/>
  <c r="EE370" i="1"/>
  <c r="ED370" i="1"/>
  <c r="EC370" i="1"/>
  <c r="EB370" i="1"/>
  <c r="EA370" i="1"/>
  <c r="GA370" i="1" s="1"/>
  <c r="DZ370" i="1"/>
  <c r="FZ370" i="1" s="1"/>
  <c r="DY370" i="1"/>
  <c r="DX370" i="1"/>
  <c r="DW370" i="1"/>
  <c r="DV370" i="1"/>
  <c r="DS370" i="1"/>
  <c r="DR370" i="1"/>
  <c r="DP370" i="1"/>
  <c r="DN370" i="1"/>
  <c r="DL370" i="1" s="1"/>
  <c r="DM370" i="1" s="1"/>
  <c r="DO370" i="1" s="1"/>
  <c r="CJ370" i="1"/>
  <c r="CI370" i="1"/>
  <c r="CH370" i="1"/>
  <c r="CG370" i="1"/>
  <c r="CF370" i="1"/>
  <c r="CE370" i="1"/>
  <c r="CD370" i="1"/>
  <c r="CC370" i="1"/>
  <c r="CB370" i="1"/>
  <c r="CA370" i="1"/>
  <c r="BZ370" i="1"/>
  <c r="BY370" i="1"/>
  <c r="BX370" i="1"/>
  <c r="BW370" i="1"/>
  <c r="BV370" i="1"/>
  <c r="BU370" i="1"/>
  <c r="BT370" i="1"/>
  <c r="BS370" i="1"/>
  <c r="BR370" i="1"/>
  <c r="BP370" i="1"/>
  <c r="BQ370" i="1" s="1"/>
  <c r="BI370" i="1"/>
  <c r="BH370" i="1"/>
  <c r="BG370" i="1"/>
  <c r="BF370" i="1"/>
  <c r="BE370" i="1"/>
  <c r="BD370" i="1"/>
  <c r="BC370" i="1"/>
  <c r="BB370" i="1"/>
  <c r="BA370" i="1"/>
  <c r="J370" i="1"/>
  <c r="FU369" i="1"/>
  <c r="FS369" i="1"/>
  <c r="EX369" i="1"/>
  <c r="FG369" i="1" s="1"/>
  <c r="FO369" i="1" s="1" a="1"/>
  <c r="FO369" i="1" s="1"/>
  <c r="EW369" i="1"/>
  <c r="FF369" i="1" s="1"/>
  <c r="FP369" i="1" s="1" a="1"/>
  <c r="FP369" i="1" s="1"/>
  <c r="EV369" i="1"/>
  <c r="FE369" i="1" s="1"/>
  <c r="FN369" i="1" s="1" a="1"/>
  <c r="FN369" i="1" s="1"/>
  <c r="EU369" i="1"/>
  <c r="FD369" i="1" s="1"/>
  <c r="FM369" i="1" s="1" a="1"/>
  <c r="FM369" i="1" s="1"/>
  <c r="ET369" i="1"/>
  <c r="FC369" i="1" s="1"/>
  <c r="FL369" i="1" s="1" a="1"/>
  <c r="FL369" i="1" s="1"/>
  <c r="ES369" i="1"/>
  <c r="FB369" i="1" s="1"/>
  <c r="FK369" i="1" s="1" a="1"/>
  <c r="FK369" i="1" s="1"/>
  <c r="ER369" i="1"/>
  <c r="FA369" i="1" s="1"/>
  <c r="FJ369" i="1" s="1" a="1"/>
  <c r="FJ369" i="1" s="1"/>
  <c r="EQ369" i="1"/>
  <c r="EZ369" i="1" s="1"/>
  <c r="FI369" i="1" s="1" a="1"/>
  <c r="FI369" i="1" s="1"/>
  <c r="EP369" i="1"/>
  <c r="EY369" i="1" s="1"/>
  <c r="FH369" i="1" s="1" a="1"/>
  <c r="FH369" i="1" s="1"/>
  <c r="EO369" i="1"/>
  <c r="EN369" i="1"/>
  <c r="EM369" i="1"/>
  <c r="EL369" i="1"/>
  <c r="EK369" i="1"/>
  <c r="EJ369" i="1"/>
  <c r="EI369" i="1"/>
  <c r="BK369" i="1" s="1"/>
  <c r="BL369" i="1" s="1"/>
  <c r="BM369" i="1" s="1"/>
  <c r="EH369" i="1"/>
  <c r="GH369" i="1" s="1"/>
  <c r="EG369" i="1"/>
  <c r="GG369" i="1" s="1"/>
  <c r="EF369" i="1"/>
  <c r="GF369" i="1" s="1"/>
  <c r="EE369" i="1"/>
  <c r="ED369" i="1"/>
  <c r="EC369" i="1"/>
  <c r="EB369" i="1"/>
  <c r="EA369" i="1"/>
  <c r="GA369" i="1" s="1"/>
  <c r="DZ369" i="1"/>
  <c r="FZ369" i="1" s="1"/>
  <c r="DY369" i="1"/>
  <c r="DX369" i="1"/>
  <c r="DW369" i="1"/>
  <c r="DV369" i="1"/>
  <c r="DS369" i="1"/>
  <c r="DR369" i="1"/>
  <c r="DP369" i="1"/>
  <c r="DN369" i="1"/>
  <c r="DL369" i="1" s="1"/>
  <c r="DM369" i="1" s="1"/>
  <c r="DO369" i="1" s="1"/>
  <c r="CJ369" i="1"/>
  <c r="CI369" i="1"/>
  <c r="CH369" i="1"/>
  <c r="CG369" i="1"/>
  <c r="CF369" i="1"/>
  <c r="CE369" i="1"/>
  <c r="CD369" i="1"/>
  <c r="CC369" i="1"/>
  <c r="CB369" i="1"/>
  <c r="CA369" i="1"/>
  <c r="BZ369" i="1"/>
  <c r="BY369" i="1"/>
  <c r="BX369" i="1"/>
  <c r="BW369" i="1"/>
  <c r="BV369" i="1"/>
  <c r="BU369" i="1"/>
  <c r="BT369" i="1"/>
  <c r="BS369" i="1"/>
  <c r="BR369" i="1"/>
  <c r="BP369" i="1"/>
  <c r="BQ369" i="1" s="1"/>
  <c r="BI369" i="1"/>
  <c r="BH369" i="1"/>
  <c r="BG369" i="1"/>
  <c r="BF369" i="1"/>
  <c r="BE369" i="1"/>
  <c r="BD369" i="1"/>
  <c r="BC369" i="1"/>
  <c r="BB369" i="1"/>
  <c r="BA369" i="1"/>
  <c r="J369" i="1"/>
  <c r="FU368" i="1"/>
  <c r="FS368" i="1"/>
  <c r="EX368" i="1"/>
  <c r="FG368" i="1" s="1"/>
  <c r="FO368" i="1" s="1" a="1"/>
  <c r="FO368" i="1" s="1"/>
  <c r="EW368" i="1"/>
  <c r="FF368" i="1" s="1"/>
  <c r="FP368" i="1" s="1" a="1"/>
  <c r="FP368" i="1" s="1"/>
  <c r="EV368" i="1"/>
  <c r="FE368" i="1" s="1"/>
  <c r="FN368" i="1" s="1" a="1"/>
  <c r="FN368" i="1" s="1"/>
  <c r="EU368" i="1"/>
  <c r="FD368" i="1" s="1"/>
  <c r="FM368" i="1" s="1" a="1"/>
  <c r="FM368" i="1" s="1"/>
  <c r="ET368" i="1"/>
  <c r="FC368" i="1" s="1"/>
  <c r="FL368" i="1" s="1" a="1"/>
  <c r="FL368" i="1" s="1"/>
  <c r="ES368" i="1"/>
  <c r="FB368" i="1" s="1"/>
  <c r="FK368" i="1" s="1" a="1"/>
  <c r="FK368" i="1" s="1"/>
  <c r="ER368" i="1"/>
  <c r="FA368" i="1" s="1"/>
  <c r="FJ368" i="1" s="1" a="1"/>
  <c r="FJ368" i="1" s="1"/>
  <c r="EQ368" i="1"/>
  <c r="EZ368" i="1" s="1"/>
  <c r="FI368" i="1" s="1" a="1"/>
  <c r="FI368" i="1" s="1"/>
  <c r="EP368" i="1"/>
  <c r="EY368" i="1" s="1"/>
  <c r="FH368" i="1" s="1" a="1"/>
  <c r="FH368" i="1" s="1"/>
  <c r="EO368" i="1"/>
  <c r="EN368" i="1"/>
  <c r="EM368" i="1"/>
  <c r="EL368" i="1"/>
  <c r="EK368" i="1"/>
  <c r="EJ368" i="1"/>
  <c r="EI368" i="1"/>
  <c r="BK368" i="1" s="1"/>
  <c r="EH368" i="1"/>
  <c r="GH368" i="1" s="1"/>
  <c r="EG368" i="1"/>
  <c r="GG368" i="1" s="1"/>
  <c r="EF368" i="1"/>
  <c r="GF368" i="1" s="1"/>
  <c r="EE368" i="1"/>
  <c r="ED368" i="1"/>
  <c r="EC368" i="1"/>
  <c r="EB368" i="1"/>
  <c r="EA368" i="1"/>
  <c r="GA368" i="1" s="1"/>
  <c r="DZ368" i="1"/>
  <c r="FZ368" i="1" s="1"/>
  <c r="DY368" i="1"/>
  <c r="DX368" i="1"/>
  <c r="DW368" i="1"/>
  <c r="DV368" i="1"/>
  <c r="DS368" i="1"/>
  <c r="DR368" i="1"/>
  <c r="DT368" i="1" s="1"/>
  <c r="DP368" i="1"/>
  <c r="DN368" i="1"/>
  <c r="DL368" i="1"/>
  <c r="DM368" i="1" s="1"/>
  <c r="DO368" i="1" s="1"/>
  <c r="CV368" i="1"/>
  <c r="CU368" i="1"/>
  <c r="CT368" i="1"/>
  <c r="CS368" i="1"/>
  <c r="CR368" i="1"/>
  <c r="CQ368" i="1"/>
  <c r="CJ368" i="1"/>
  <c r="CI368" i="1"/>
  <c r="CH368" i="1"/>
  <c r="CG368" i="1"/>
  <c r="CM368" i="1" s="1"/>
  <c r="CF368" i="1"/>
  <c r="CE368" i="1"/>
  <c r="CD368" i="1"/>
  <c r="CC368" i="1"/>
  <c r="CB368" i="1"/>
  <c r="CA368" i="1"/>
  <c r="BZ368" i="1"/>
  <c r="BY368" i="1"/>
  <c r="BX368" i="1"/>
  <c r="BW368" i="1"/>
  <c r="BV368" i="1"/>
  <c r="BU368" i="1"/>
  <c r="BT368" i="1"/>
  <c r="BS368" i="1"/>
  <c r="BR368" i="1"/>
  <c r="BP368" i="1"/>
  <c r="BQ368" i="1" s="1"/>
  <c r="BL368" i="1"/>
  <c r="BO368" i="1" s="1"/>
  <c r="BI368" i="1"/>
  <c r="BH368" i="1"/>
  <c r="BG368" i="1"/>
  <c r="BF368" i="1"/>
  <c r="BE368" i="1"/>
  <c r="BD368" i="1"/>
  <c r="BC368" i="1"/>
  <c r="BB368" i="1"/>
  <c r="BA368" i="1"/>
  <c r="J368" i="1"/>
  <c r="FU367" i="1"/>
  <c r="FS367" i="1"/>
  <c r="EX367" i="1"/>
  <c r="FG367" i="1" s="1"/>
  <c r="FO367" i="1" s="1" a="1"/>
  <c r="FO367" i="1" s="1"/>
  <c r="EW367" i="1"/>
  <c r="FF367" i="1" s="1"/>
  <c r="FP367" i="1" s="1" a="1"/>
  <c r="FP367" i="1" s="1"/>
  <c r="EV367" i="1"/>
  <c r="FE367" i="1" s="1"/>
  <c r="FN367" i="1" s="1" a="1"/>
  <c r="FN367" i="1" s="1"/>
  <c r="EU367" i="1"/>
  <c r="FD367" i="1" s="1"/>
  <c r="FM367" i="1" s="1" a="1"/>
  <c r="FM367" i="1" s="1"/>
  <c r="ET367" i="1"/>
  <c r="FC367" i="1" s="1"/>
  <c r="FL367" i="1" s="1" a="1"/>
  <c r="FL367" i="1" s="1"/>
  <c r="ES367" i="1"/>
  <c r="FB367" i="1" s="1"/>
  <c r="FK367" i="1" s="1" a="1"/>
  <c r="FK367" i="1" s="1"/>
  <c r="ER367" i="1"/>
  <c r="FA367" i="1" s="1"/>
  <c r="FJ367" i="1" s="1" a="1"/>
  <c r="FJ367" i="1" s="1"/>
  <c r="EQ367" i="1"/>
  <c r="EZ367" i="1" s="1"/>
  <c r="FI367" i="1" s="1" a="1"/>
  <c r="FI367" i="1" s="1"/>
  <c r="EP367" i="1"/>
  <c r="EY367" i="1" s="1"/>
  <c r="FH367" i="1" s="1" a="1"/>
  <c r="FH367" i="1" s="1"/>
  <c r="EO367" i="1"/>
  <c r="EN367" i="1"/>
  <c r="EM367" i="1"/>
  <c r="EL367" i="1"/>
  <c r="EK367" i="1"/>
  <c r="EJ367" i="1"/>
  <c r="EI367" i="1"/>
  <c r="BK367" i="1" s="1"/>
  <c r="BL367" i="1" s="1"/>
  <c r="BM367" i="1" s="1"/>
  <c r="EH367" i="1"/>
  <c r="GH367" i="1" s="1"/>
  <c r="EG367" i="1"/>
  <c r="GG367" i="1" s="1"/>
  <c r="EF367" i="1"/>
  <c r="GF367" i="1" s="1"/>
  <c r="EE367" i="1"/>
  <c r="ED367" i="1"/>
  <c r="EC367" i="1"/>
  <c r="EB367" i="1"/>
  <c r="EA367" i="1"/>
  <c r="GA367" i="1" s="1"/>
  <c r="DZ367" i="1"/>
  <c r="FZ367" i="1" s="1"/>
  <c r="DY367" i="1"/>
  <c r="DX367" i="1"/>
  <c r="DW367" i="1"/>
  <c r="DV367" i="1"/>
  <c r="DS367" i="1"/>
  <c r="DR367" i="1"/>
  <c r="DP367" i="1"/>
  <c r="DN367" i="1"/>
  <c r="DL367" i="1"/>
  <c r="DM367" i="1" s="1"/>
  <c r="DO367" i="1" s="1"/>
  <c r="CV367" i="1"/>
  <c r="CU367" i="1"/>
  <c r="CT367" i="1"/>
  <c r="CR367" i="1"/>
  <c r="CQ367" i="1"/>
  <c r="CJ367" i="1"/>
  <c r="CI367" i="1"/>
  <c r="CH367" i="1"/>
  <c r="CG367" i="1"/>
  <c r="CF367" i="1"/>
  <c r="CE367" i="1"/>
  <c r="CD367" i="1"/>
  <c r="CC367" i="1"/>
  <c r="CB367" i="1"/>
  <c r="CA367" i="1"/>
  <c r="BZ367" i="1"/>
  <c r="BY367" i="1"/>
  <c r="BX367" i="1"/>
  <c r="BW367" i="1"/>
  <c r="BV367" i="1"/>
  <c r="BU367" i="1"/>
  <c r="BT367" i="1"/>
  <c r="BS367" i="1"/>
  <c r="BR367" i="1"/>
  <c r="BP367" i="1"/>
  <c r="BQ367" i="1" s="1"/>
  <c r="BI367" i="1"/>
  <c r="BH367" i="1"/>
  <c r="BG367" i="1"/>
  <c r="BF367" i="1"/>
  <c r="BE367" i="1"/>
  <c r="BD367" i="1"/>
  <c r="BC367" i="1"/>
  <c r="BB367" i="1"/>
  <c r="BA367" i="1"/>
  <c r="J367" i="1"/>
  <c r="FU366" i="1"/>
  <c r="FS366" i="1"/>
  <c r="EX366" i="1"/>
  <c r="FG366" i="1" s="1"/>
  <c r="FO366" i="1" s="1" a="1"/>
  <c r="FO366" i="1" s="1"/>
  <c r="EW366" i="1"/>
  <c r="FF366" i="1" s="1"/>
  <c r="FP366" i="1" s="1" a="1"/>
  <c r="FP366" i="1" s="1"/>
  <c r="EV366" i="1"/>
  <c r="FE366" i="1" s="1"/>
  <c r="FN366" i="1" s="1" a="1"/>
  <c r="FN366" i="1" s="1"/>
  <c r="EU366" i="1"/>
  <c r="FD366" i="1" s="1"/>
  <c r="FM366" i="1" s="1" a="1"/>
  <c r="FM366" i="1" s="1"/>
  <c r="ET366" i="1"/>
  <c r="FC366" i="1" s="1"/>
  <c r="FL366" i="1" s="1" a="1"/>
  <c r="FL366" i="1" s="1"/>
  <c r="ES366" i="1"/>
  <c r="FB366" i="1" s="1"/>
  <c r="FK366" i="1" s="1" a="1"/>
  <c r="FK366" i="1" s="1"/>
  <c r="ER366" i="1"/>
  <c r="FA366" i="1" s="1"/>
  <c r="FJ366" i="1" s="1" a="1"/>
  <c r="FJ366" i="1" s="1"/>
  <c r="EQ366" i="1"/>
  <c r="EZ366" i="1" s="1"/>
  <c r="FI366" i="1" s="1" a="1"/>
  <c r="FI366" i="1" s="1"/>
  <c r="EP366" i="1"/>
  <c r="EY366" i="1" s="1"/>
  <c r="FH366" i="1" s="1" a="1"/>
  <c r="FH366" i="1" s="1"/>
  <c r="EO366" i="1"/>
  <c r="EN366" i="1"/>
  <c r="EM366" i="1"/>
  <c r="EL366" i="1"/>
  <c r="EK366" i="1"/>
  <c r="EJ366" i="1"/>
  <c r="EI366" i="1"/>
  <c r="BK366" i="1" s="1"/>
  <c r="BL366" i="1" s="1"/>
  <c r="BO366" i="1" s="1"/>
  <c r="EH366" i="1"/>
  <c r="GH366" i="1" s="1"/>
  <c r="EG366" i="1"/>
  <c r="GG366" i="1" s="1"/>
  <c r="EF366" i="1"/>
  <c r="GF366" i="1" s="1"/>
  <c r="EE366" i="1"/>
  <c r="ED366" i="1"/>
  <c r="EC366" i="1"/>
  <c r="EB366" i="1"/>
  <c r="EA366" i="1"/>
  <c r="GA366" i="1" s="1"/>
  <c r="DZ366" i="1"/>
  <c r="FZ366" i="1" s="1"/>
  <c r="DY366" i="1"/>
  <c r="DX366" i="1"/>
  <c r="DW366" i="1"/>
  <c r="DV366" i="1"/>
  <c r="DS366" i="1"/>
  <c r="DR366" i="1"/>
  <c r="DP366" i="1"/>
  <c r="DN366" i="1"/>
  <c r="DL366" i="1" s="1"/>
  <c r="DM366" i="1" s="1"/>
  <c r="DO366" i="1" s="1"/>
  <c r="CJ366" i="1"/>
  <c r="CI366" i="1"/>
  <c r="CH366" i="1"/>
  <c r="CG366" i="1"/>
  <c r="CF366" i="1"/>
  <c r="CE366" i="1"/>
  <c r="CD366" i="1"/>
  <c r="CC366" i="1"/>
  <c r="CB366" i="1"/>
  <c r="CA366" i="1"/>
  <c r="BZ366" i="1"/>
  <c r="BY366" i="1"/>
  <c r="BX366" i="1"/>
  <c r="BW366" i="1"/>
  <c r="BV366" i="1"/>
  <c r="BU366" i="1"/>
  <c r="BT366" i="1"/>
  <c r="BS366" i="1"/>
  <c r="BR366" i="1"/>
  <c r="BP366" i="1"/>
  <c r="BQ366" i="1" s="1"/>
  <c r="BI366" i="1"/>
  <c r="BH366" i="1"/>
  <c r="BG366" i="1"/>
  <c r="BF366" i="1"/>
  <c r="BE366" i="1"/>
  <c r="BD366" i="1"/>
  <c r="BC366" i="1"/>
  <c r="BB366" i="1"/>
  <c r="BA366" i="1"/>
  <c r="J366" i="1"/>
  <c r="FU365" i="1"/>
  <c r="FS365" i="1"/>
  <c r="EX365" i="1"/>
  <c r="FG365" i="1" s="1"/>
  <c r="FO365" i="1" s="1" a="1"/>
  <c r="FO365" i="1" s="1"/>
  <c r="EW365" i="1"/>
  <c r="FF365" i="1" s="1"/>
  <c r="FP365" i="1" s="1" a="1"/>
  <c r="FP365" i="1" s="1"/>
  <c r="EV365" i="1"/>
  <c r="FE365" i="1" s="1"/>
  <c r="FN365" i="1" s="1" a="1"/>
  <c r="FN365" i="1" s="1"/>
  <c r="EU365" i="1"/>
  <c r="FD365" i="1" s="1"/>
  <c r="FM365" i="1" s="1" a="1"/>
  <c r="FM365" i="1" s="1"/>
  <c r="ET365" i="1"/>
  <c r="FC365" i="1" s="1"/>
  <c r="FL365" i="1" s="1" a="1"/>
  <c r="FL365" i="1" s="1"/>
  <c r="ES365" i="1"/>
  <c r="FB365" i="1" s="1"/>
  <c r="FK365" i="1" s="1" a="1"/>
  <c r="FK365" i="1" s="1"/>
  <c r="ER365" i="1"/>
  <c r="FA365" i="1" s="1"/>
  <c r="FJ365" i="1" s="1" a="1"/>
  <c r="FJ365" i="1" s="1"/>
  <c r="EQ365" i="1"/>
  <c r="EZ365" i="1" s="1"/>
  <c r="FI365" i="1" s="1" a="1"/>
  <c r="FI365" i="1" s="1"/>
  <c r="EP365" i="1"/>
  <c r="EY365" i="1" s="1"/>
  <c r="FH365" i="1" s="1" a="1"/>
  <c r="FH365" i="1" s="1"/>
  <c r="EO365" i="1"/>
  <c r="EN365" i="1"/>
  <c r="EM365" i="1"/>
  <c r="EL365" i="1"/>
  <c r="EK365" i="1"/>
  <c r="EJ365" i="1"/>
  <c r="EI365" i="1"/>
  <c r="BK365" i="1" s="1"/>
  <c r="BL365" i="1" s="1"/>
  <c r="BM365" i="1" s="1"/>
  <c r="EH365" i="1"/>
  <c r="GH365" i="1" s="1"/>
  <c r="EG365" i="1"/>
  <c r="GG365" i="1" s="1"/>
  <c r="EF365" i="1"/>
  <c r="GF365" i="1" s="1"/>
  <c r="EE365" i="1"/>
  <c r="ED365" i="1"/>
  <c r="EC365" i="1"/>
  <c r="EB365" i="1"/>
  <c r="EA365" i="1"/>
  <c r="GA365" i="1" s="1"/>
  <c r="DZ365" i="1"/>
  <c r="FZ365" i="1" s="1"/>
  <c r="DY365" i="1"/>
  <c r="DX365" i="1"/>
  <c r="DW365" i="1"/>
  <c r="DV365" i="1"/>
  <c r="DS365" i="1"/>
  <c r="DR365" i="1"/>
  <c r="DT365" i="1" s="1"/>
  <c r="DP365" i="1"/>
  <c r="DN365" i="1"/>
  <c r="DL365" i="1" s="1"/>
  <c r="DM365" i="1" s="1"/>
  <c r="DO365" i="1" s="1"/>
  <c r="CJ365" i="1"/>
  <c r="CI365" i="1"/>
  <c r="CH365" i="1"/>
  <c r="CG365" i="1"/>
  <c r="CF365" i="1"/>
  <c r="CE365" i="1"/>
  <c r="CD365" i="1"/>
  <c r="CC365" i="1"/>
  <c r="CB365" i="1"/>
  <c r="CA365" i="1"/>
  <c r="BZ365" i="1"/>
  <c r="BY365" i="1"/>
  <c r="BX365" i="1"/>
  <c r="BW365" i="1"/>
  <c r="BV365" i="1"/>
  <c r="BU365" i="1"/>
  <c r="BT365" i="1"/>
  <c r="BS365" i="1"/>
  <c r="BR365" i="1"/>
  <c r="BP365" i="1"/>
  <c r="BQ365" i="1" s="1"/>
  <c r="BI365" i="1"/>
  <c r="BH365" i="1"/>
  <c r="BG365" i="1"/>
  <c r="BF365" i="1"/>
  <c r="BE365" i="1"/>
  <c r="BD365" i="1"/>
  <c r="BC365" i="1"/>
  <c r="BB365" i="1"/>
  <c r="BA365" i="1"/>
  <c r="J365" i="1"/>
  <c r="FU364" i="1"/>
  <c r="FS364" i="1"/>
  <c r="EX364" i="1"/>
  <c r="FG364" i="1" s="1"/>
  <c r="FO364" i="1" s="1" a="1"/>
  <c r="FO364" i="1" s="1"/>
  <c r="EW364" i="1"/>
  <c r="FF364" i="1" s="1"/>
  <c r="FP364" i="1" s="1" a="1"/>
  <c r="FP364" i="1" s="1"/>
  <c r="EV364" i="1"/>
  <c r="FE364" i="1" s="1"/>
  <c r="FN364" i="1" s="1" a="1"/>
  <c r="FN364" i="1" s="1"/>
  <c r="EU364" i="1"/>
  <c r="FD364" i="1" s="1"/>
  <c r="FM364" i="1" s="1" a="1"/>
  <c r="FM364" i="1" s="1"/>
  <c r="ET364" i="1"/>
  <c r="FC364" i="1" s="1"/>
  <c r="FL364" i="1" s="1" a="1"/>
  <c r="FL364" i="1" s="1"/>
  <c r="ES364" i="1"/>
  <c r="FB364" i="1" s="1"/>
  <c r="FK364" i="1" s="1" a="1"/>
  <c r="FK364" i="1" s="1"/>
  <c r="ER364" i="1"/>
  <c r="FA364" i="1" s="1"/>
  <c r="FJ364" i="1" s="1" a="1"/>
  <c r="FJ364" i="1" s="1"/>
  <c r="EQ364" i="1"/>
  <c r="EZ364" i="1" s="1"/>
  <c r="FI364" i="1" s="1" a="1"/>
  <c r="FI364" i="1" s="1"/>
  <c r="EP364" i="1"/>
  <c r="EY364" i="1" s="1"/>
  <c r="FH364" i="1" s="1" a="1"/>
  <c r="FH364" i="1" s="1"/>
  <c r="EO364" i="1"/>
  <c r="EN364" i="1"/>
  <c r="EM364" i="1"/>
  <c r="EL364" i="1"/>
  <c r="EK364" i="1"/>
  <c r="EJ364" i="1"/>
  <c r="EI364" i="1"/>
  <c r="BK364" i="1" s="1"/>
  <c r="BL364" i="1" s="1"/>
  <c r="EH364" i="1"/>
  <c r="GH364" i="1" s="1"/>
  <c r="EG364" i="1"/>
  <c r="GG364" i="1" s="1"/>
  <c r="EF364" i="1"/>
  <c r="GF364" i="1" s="1"/>
  <c r="EE364" i="1"/>
  <c r="ED364" i="1"/>
  <c r="EC364" i="1"/>
  <c r="EB364" i="1"/>
  <c r="EA364" i="1"/>
  <c r="GA364" i="1" s="1"/>
  <c r="DZ364" i="1"/>
  <c r="FZ364" i="1" s="1"/>
  <c r="DY364" i="1"/>
  <c r="DX364" i="1"/>
  <c r="DW364" i="1"/>
  <c r="DV364" i="1"/>
  <c r="DS364" i="1"/>
  <c r="DR364" i="1"/>
  <c r="DT364" i="1" s="1"/>
  <c r="DP364" i="1"/>
  <c r="DN364" i="1"/>
  <c r="DL364" i="1" s="1"/>
  <c r="DM364" i="1" s="1"/>
  <c r="DO364" i="1" s="1"/>
  <c r="CJ364" i="1"/>
  <c r="CI364" i="1"/>
  <c r="CH364" i="1"/>
  <c r="CG364" i="1"/>
  <c r="CF364" i="1"/>
  <c r="CE364" i="1"/>
  <c r="CD364" i="1"/>
  <c r="CC364" i="1"/>
  <c r="CB364" i="1"/>
  <c r="CA364" i="1"/>
  <c r="BZ364" i="1"/>
  <c r="BY364" i="1"/>
  <c r="BX364" i="1"/>
  <c r="BW364" i="1"/>
  <c r="BV364" i="1"/>
  <c r="BU364" i="1"/>
  <c r="BT364" i="1"/>
  <c r="BS364" i="1"/>
  <c r="BR364" i="1"/>
  <c r="BP364" i="1"/>
  <c r="BQ364" i="1" s="1"/>
  <c r="BI364" i="1"/>
  <c r="BH364" i="1"/>
  <c r="BG364" i="1"/>
  <c r="BF364" i="1"/>
  <c r="BE364" i="1"/>
  <c r="BD364" i="1"/>
  <c r="BC364" i="1"/>
  <c r="BB364" i="1"/>
  <c r="BA364" i="1"/>
  <c r="J364" i="1"/>
  <c r="FU363" i="1"/>
  <c r="FS363" i="1"/>
  <c r="EX363" i="1"/>
  <c r="FG363" i="1" s="1"/>
  <c r="FO363" i="1" s="1" a="1"/>
  <c r="FO363" i="1" s="1"/>
  <c r="EW363" i="1"/>
  <c r="FF363" i="1" s="1"/>
  <c r="FP363" i="1" s="1" a="1"/>
  <c r="FP363" i="1" s="1"/>
  <c r="EV363" i="1"/>
  <c r="FE363" i="1" s="1"/>
  <c r="FN363" i="1" s="1" a="1"/>
  <c r="FN363" i="1" s="1"/>
  <c r="EU363" i="1"/>
  <c r="FD363" i="1" s="1"/>
  <c r="FM363" i="1" s="1" a="1"/>
  <c r="FM363" i="1" s="1"/>
  <c r="ET363" i="1"/>
  <c r="FC363" i="1" s="1"/>
  <c r="FL363" i="1" s="1" a="1"/>
  <c r="FL363" i="1" s="1"/>
  <c r="ES363" i="1"/>
  <c r="FB363" i="1" s="1"/>
  <c r="FK363" i="1" s="1" a="1"/>
  <c r="FK363" i="1" s="1"/>
  <c r="ER363" i="1"/>
  <c r="FA363" i="1" s="1"/>
  <c r="FJ363" i="1" s="1" a="1"/>
  <c r="FJ363" i="1" s="1"/>
  <c r="EQ363" i="1"/>
  <c r="EZ363" i="1" s="1"/>
  <c r="FI363" i="1" s="1" a="1"/>
  <c r="FI363" i="1" s="1"/>
  <c r="EP363" i="1"/>
  <c r="EY363" i="1" s="1"/>
  <c r="FH363" i="1" s="1" a="1"/>
  <c r="FH363" i="1" s="1"/>
  <c r="EO363" i="1"/>
  <c r="EN363" i="1"/>
  <c r="EM363" i="1"/>
  <c r="EL363" i="1"/>
  <c r="EK363" i="1"/>
  <c r="EJ363" i="1"/>
  <c r="EI363" i="1"/>
  <c r="BK363" i="1" s="1"/>
  <c r="BL363" i="1" s="1"/>
  <c r="BM363" i="1" s="1"/>
  <c r="EH363" i="1"/>
  <c r="GH363" i="1" s="1"/>
  <c r="EG363" i="1"/>
  <c r="GG363" i="1" s="1"/>
  <c r="EF363" i="1"/>
  <c r="GF363" i="1" s="1"/>
  <c r="EE363" i="1"/>
  <c r="ED363" i="1"/>
  <c r="EC363" i="1"/>
  <c r="EB363" i="1"/>
  <c r="EA363" i="1"/>
  <c r="GA363" i="1" s="1"/>
  <c r="DZ363" i="1"/>
  <c r="FZ363" i="1" s="1"/>
  <c r="DY363" i="1"/>
  <c r="DX363" i="1"/>
  <c r="DW363" i="1"/>
  <c r="DV363" i="1"/>
  <c r="DS363" i="1"/>
  <c r="DR363" i="1"/>
  <c r="DP363" i="1"/>
  <c r="DN363" i="1"/>
  <c r="DL363" i="1" s="1"/>
  <c r="DM363" i="1" s="1"/>
  <c r="DO363" i="1" s="1"/>
  <c r="CJ363" i="1"/>
  <c r="CI363" i="1"/>
  <c r="CH363" i="1"/>
  <c r="CG363" i="1"/>
  <c r="CF363" i="1"/>
  <c r="CE363" i="1"/>
  <c r="CD363" i="1"/>
  <c r="CC363" i="1"/>
  <c r="CB363" i="1"/>
  <c r="CA363" i="1"/>
  <c r="BZ363" i="1"/>
  <c r="BY363" i="1"/>
  <c r="BX363" i="1"/>
  <c r="BW363" i="1"/>
  <c r="BV363" i="1"/>
  <c r="BU363" i="1"/>
  <c r="BT363" i="1"/>
  <c r="BS363" i="1"/>
  <c r="BR363" i="1"/>
  <c r="BP363" i="1"/>
  <c r="BQ363" i="1" s="1"/>
  <c r="BI363" i="1"/>
  <c r="BH363" i="1"/>
  <c r="BG363" i="1"/>
  <c r="BF363" i="1"/>
  <c r="BE363" i="1"/>
  <c r="BD363" i="1"/>
  <c r="BC363" i="1"/>
  <c r="BB363" i="1"/>
  <c r="BA363" i="1"/>
  <c r="J363" i="1"/>
  <c r="FU362" i="1"/>
  <c r="FS362" i="1"/>
  <c r="EX362" i="1"/>
  <c r="FG362" i="1" s="1"/>
  <c r="FO362" i="1" s="1" a="1"/>
  <c r="FO362" i="1" s="1"/>
  <c r="EW362" i="1"/>
  <c r="FF362" i="1" s="1"/>
  <c r="FP362" i="1" s="1" a="1"/>
  <c r="FP362" i="1" s="1"/>
  <c r="EV362" i="1"/>
  <c r="FE362" i="1" s="1"/>
  <c r="FN362" i="1" s="1" a="1"/>
  <c r="FN362" i="1" s="1"/>
  <c r="EU362" i="1"/>
  <c r="FD362" i="1" s="1"/>
  <c r="FM362" i="1" s="1" a="1"/>
  <c r="FM362" i="1" s="1"/>
  <c r="ET362" i="1"/>
  <c r="FC362" i="1" s="1"/>
  <c r="FL362" i="1" s="1" a="1"/>
  <c r="FL362" i="1" s="1"/>
  <c r="ES362" i="1"/>
  <c r="FB362" i="1" s="1"/>
  <c r="FK362" i="1" s="1" a="1"/>
  <c r="FK362" i="1" s="1"/>
  <c r="ER362" i="1"/>
  <c r="FA362" i="1" s="1"/>
  <c r="FJ362" i="1" s="1" a="1"/>
  <c r="FJ362" i="1" s="1"/>
  <c r="EQ362" i="1"/>
  <c r="EZ362" i="1" s="1"/>
  <c r="FI362" i="1" s="1" a="1"/>
  <c r="FI362" i="1" s="1"/>
  <c r="EP362" i="1"/>
  <c r="EY362" i="1" s="1"/>
  <c r="FH362" i="1" s="1" a="1"/>
  <c r="FH362" i="1" s="1"/>
  <c r="EO362" i="1"/>
  <c r="EN362" i="1"/>
  <c r="EM362" i="1"/>
  <c r="EL362" i="1"/>
  <c r="EK362" i="1"/>
  <c r="EJ362" i="1"/>
  <c r="EI362" i="1"/>
  <c r="BK362" i="1" s="1"/>
  <c r="BL362" i="1" s="1"/>
  <c r="EH362" i="1"/>
  <c r="GH362" i="1" s="1"/>
  <c r="EG362" i="1"/>
  <c r="GG362" i="1" s="1"/>
  <c r="EF362" i="1"/>
  <c r="GF362" i="1" s="1"/>
  <c r="EE362" i="1"/>
  <c r="ED362" i="1"/>
  <c r="EC362" i="1"/>
  <c r="EB362" i="1"/>
  <c r="EA362" i="1"/>
  <c r="GA362" i="1" s="1"/>
  <c r="DZ362" i="1"/>
  <c r="FZ362" i="1" s="1"/>
  <c r="DY362" i="1"/>
  <c r="DX362" i="1"/>
  <c r="DW362" i="1"/>
  <c r="DV362" i="1"/>
  <c r="DS362" i="1"/>
  <c r="DR362" i="1"/>
  <c r="DU362" i="1" s="1"/>
  <c r="DP362" i="1"/>
  <c r="DN362" i="1"/>
  <c r="DL362" i="1" s="1"/>
  <c r="DM362" i="1" s="1"/>
  <c r="DO362" i="1" s="1"/>
  <c r="CJ362" i="1"/>
  <c r="CI362" i="1"/>
  <c r="CH362" i="1"/>
  <c r="CG362" i="1"/>
  <c r="CF362" i="1"/>
  <c r="CE362" i="1"/>
  <c r="CD362" i="1"/>
  <c r="CC362" i="1"/>
  <c r="CB362" i="1"/>
  <c r="CA362" i="1"/>
  <c r="BZ362" i="1"/>
  <c r="BY362" i="1"/>
  <c r="BX362" i="1"/>
  <c r="BW362" i="1"/>
  <c r="BV362" i="1"/>
  <c r="BU362" i="1"/>
  <c r="BT362" i="1"/>
  <c r="BS362" i="1"/>
  <c r="BR362" i="1"/>
  <c r="BP362" i="1"/>
  <c r="BQ362" i="1" s="1"/>
  <c r="BI362" i="1"/>
  <c r="BH362" i="1"/>
  <c r="BG362" i="1"/>
  <c r="BF362" i="1"/>
  <c r="BE362" i="1"/>
  <c r="BD362" i="1"/>
  <c r="BC362" i="1"/>
  <c r="BB362" i="1"/>
  <c r="BA362" i="1"/>
  <c r="J362" i="1"/>
  <c r="FU361" i="1"/>
  <c r="FS361" i="1"/>
  <c r="EX361" i="1"/>
  <c r="FG361" i="1" s="1"/>
  <c r="FO361" i="1" s="1" a="1"/>
  <c r="FO361" i="1" s="1"/>
  <c r="EW361" i="1"/>
  <c r="FF361" i="1" s="1"/>
  <c r="FP361" i="1" s="1" a="1"/>
  <c r="FP361" i="1" s="1"/>
  <c r="EV361" i="1"/>
  <c r="FE361" i="1" s="1"/>
  <c r="FN361" i="1" s="1" a="1"/>
  <c r="FN361" i="1" s="1"/>
  <c r="EU361" i="1"/>
  <c r="FD361" i="1" s="1"/>
  <c r="FM361" i="1" s="1" a="1"/>
  <c r="FM361" i="1" s="1"/>
  <c r="ET361" i="1"/>
  <c r="FC361" i="1" s="1"/>
  <c r="FL361" i="1" s="1" a="1"/>
  <c r="FL361" i="1" s="1"/>
  <c r="ES361" i="1"/>
  <c r="FB361" i="1" s="1"/>
  <c r="FK361" i="1" s="1" a="1"/>
  <c r="FK361" i="1" s="1"/>
  <c r="ER361" i="1"/>
  <c r="FA361" i="1" s="1"/>
  <c r="FJ361" i="1" s="1" a="1"/>
  <c r="FJ361" i="1" s="1"/>
  <c r="EQ361" i="1"/>
  <c r="EZ361" i="1" s="1"/>
  <c r="FI361" i="1" s="1" a="1"/>
  <c r="FI361" i="1" s="1"/>
  <c r="EP361" i="1"/>
  <c r="EY361" i="1" s="1"/>
  <c r="FH361" i="1" s="1" a="1"/>
  <c r="FH361" i="1" s="1"/>
  <c r="EO361" i="1"/>
  <c r="EN361" i="1"/>
  <c r="EM361" i="1"/>
  <c r="EL361" i="1"/>
  <c r="EK361" i="1"/>
  <c r="EJ361" i="1"/>
  <c r="EI361" i="1"/>
  <c r="BK361" i="1" s="1"/>
  <c r="BL361" i="1" s="1"/>
  <c r="BM361" i="1" s="1"/>
  <c r="EH361" i="1"/>
  <c r="GH361" i="1" s="1"/>
  <c r="EG361" i="1"/>
  <c r="GG361" i="1" s="1"/>
  <c r="EF361" i="1"/>
  <c r="GF361" i="1" s="1"/>
  <c r="EE361" i="1"/>
  <c r="ED361" i="1"/>
  <c r="EC361" i="1"/>
  <c r="EB361" i="1"/>
  <c r="EA361" i="1"/>
  <c r="GA361" i="1" s="1"/>
  <c r="DZ361" i="1"/>
  <c r="FZ361" i="1" s="1"/>
  <c r="DY361" i="1"/>
  <c r="DX361" i="1"/>
  <c r="DW361" i="1"/>
  <c r="DV361" i="1"/>
  <c r="DS361" i="1"/>
  <c r="DR361" i="1"/>
  <c r="DP361" i="1"/>
  <c r="DN361" i="1"/>
  <c r="DL361" i="1" s="1"/>
  <c r="DM361" i="1" s="1"/>
  <c r="DO361" i="1" s="1"/>
  <c r="CJ361" i="1"/>
  <c r="CI361" i="1"/>
  <c r="CH361" i="1"/>
  <c r="CG361" i="1"/>
  <c r="CF361" i="1"/>
  <c r="CE361" i="1"/>
  <c r="CD361" i="1"/>
  <c r="CC361" i="1"/>
  <c r="CB361" i="1"/>
  <c r="CA361" i="1"/>
  <c r="BZ361" i="1"/>
  <c r="BY361" i="1"/>
  <c r="BX361" i="1"/>
  <c r="BW361" i="1"/>
  <c r="BV361" i="1"/>
  <c r="BU361" i="1"/>
  <c r="BT361" i="1"/>
  <c r="BS361" i="1"/>
  <c r="BR361" i="1"/>
  <c r="BP361" i="1"/>
  <c r="BQ361" i="1" s="1"/>
  <c r="BI361" i="1"/>
  <c r="BH361" i="1"/>
  <c r="BG361" i="1"/>
  <c r="BF361" i="1"/>
  <c r="BE361" i="1"/>
  <c r="BD361" i="1"/>
  <c r="BC361" i="1"/>
  <c r="BB361" i="1"/>
  <c r="BA361" i="1"/>
  <c r="J361" i="1"/>
  <c r="FU360" i="1"/>
  <c r="FS360" i="1"/>
  <c r="EX360" i="1"/>
  <c r="FG360" i="1" s="1"/>
  <c r="FO360" i="1" s="1" a="1"/>
  <c r="FO360" i="1" s="1"/>
  <c r="EW360" i="1"/>
  <c r="FF360" i="1" s="1"/>
  <c r="FP360" i="1" s="1" a="1"/>
  <c r="FP360" i="1" s="1"/>
  <c r="EV360" i="1"/>
  <c r="FE360" i="1" s="1"/>
  <c r="FN360" i="1" s="1" a="1"/>
  <c r="FN360" i="1" s="1"/>
  <c r="EU360" i="1"/>
  <c r="FD360" i="1" s="1"/>
  <c r="FM360" i="1" s="1" a="1"/>
  <c r="FM360" i="1" s="1"/>
  <c r="ET360" i="1"/>
  <c r="FC360" i="1" s="1"/>
  <c r="FL360" i="1" s="1" a="1"/>
  <c r="FL360" i="1" s="1"/>
  <c r="ES360" i="1"/>
  <c r="FB360" i="1" s="1"/>
  <c r="FK360" i="1" s="1" a="1"/>
  <c r="FK360" i="1" s="1"/>
  <c r="ER360" i="1"/>
  <c r="FA360" i="1" s="1"/>
  <c r="FJ360" i="1" s="1" a="1"/>
  <c r="FJ360" i="1" s="1"/>
  <c r="EQ360" i="1"/>
  <c r="EZ360" i="1" s="1"/>
  <c r="FI360" i="1" s="1" a="1"/>
  <c r="FI360" i="1" s="1"/>
  <c r="EP360" i="1"/>
  <c r="EY360" i="1" s="1"/>
  <c r="FH360" i="1" s="1" a="1"/>
  <c r="FH360" i="1" s="1"/>
  <c r="EO360" i="1"/>
  <c r="EN360" i="1"/>
  <c r="EM360" i="1"/>
  <c r="EL360" i="1"/>
  <c r="EK360" i="1"/>
  <c r="EJ360" i="1"/>
  <c r="EI360" i="1"/>
  <c r="BK360" i="1" s="1"/>
  <c r="BL360" i="1" s="1"/>
  <c r="EH360" i="1"/>
  <c r="GH360" i="1" s="1"/>
  <c r="EG360" i="1"/>
  <c r="GG360" i="1" s="1"/>
  <c r="EF360" i="1"/>
  <c r="GF360" i="1" s="1"/>
  <c r="EE360" i="1"/>
  <c r="ED360" i="1"/>
  <c r="EC360" i="1"/>
  <c r="EB360" i="1"/>
  <c r="EA360" i="1"/>
  <c r="GA360" i="1" s="1"/>
  <c r="DZ360" i="1"/>
  <c r="FZ360" i="1" s="1"/>
  <c r="DY360" i="1"/>
  <c r="DX360" i="1"/>
  <c r="DW360" i="1"/>
  <c r="DV360" i="1"/>
  <c r="DS360" i="1"/>
  <c r="DR360" i="1"/>
  <c r="DT360" i="1" s="1"/>
  <c r="DP360" i="1"/>
  <c r="DN360" i="1"/>
  <c r="DL360" i="1" s="1"/>
  <c r="DM360" i="1" s="1"/>
  <c r="DO360" i="1" s="1"/>
  <c r="CJ360" i="1"/>
  <c r="CI360" i="1"/>
  <c r="CH360" i="1"/>
  <c r="CG360" i="1"/>
  <c r="CF360" i="1"/>
  <c r="CE360" i="1"/>
  <c r="CD360" i="1"/>
  <c r="CC360" i="1"/>
  <c r="CB360" i="1"/>
  <c r="CA360" i="1"/>
  <c r="BZ360" i="1"/>
  <c r="BY360" i="1"/>
  <c r="BX360" i="1"/>
  <c r="BW360" i="1"/>
  <c r="BV360" i="1"/>
  <c r="BU360" i="1"/>
  <c r="BT360" i="1"/>
  <c r="BS360" i="1"/>
  <c r="BR360" i="1"/>
  <c r="BP360" i="1"/>
  <c r="BQ360" i="1" s="1"/>
  <c r="BI360" i="1"/>
  <c r="BH360" i="1"/>
  <c r="BG360" i="1"/>
  <c r="BF360" i="1"/>
  <c r="BE360" i="1"/>
  <c r="BD360" i="1"/>
  <c r="BC360" i="1"/>
  <c r="BB360" i="1"/>
  <c r="BA360" i="1"/>
  <c r="J360" i="1"/>
  <c r="FU359" i="1"/>
  <c r="FS359" i="1"/>
  <c r="EX359" i="1"/>
  <c r="FG359" i="1" s="1"/>
  <c r="FO359" i="1" s="1" a="1"/>
  <c r="FO359" i="1" s="1"/>
  <c r="EW359" i="1"/>
  <c r="FF359" i="1" s="1"/>
  <c r="FP359" i="1" s="1" a="1"/>
  <c r="FP359" i="1" s="1"/>
  <c r="EV359" i="1"/>
  <c r="FE359" i="1" s="1"/>
  <c r="FN359" i="1" s="1" a="1"/>
  <c r="FN359" i="1" s="1"/>
  <c r="EU359" i="1"/>
  <c r="FD359" i="1" s="1"/>
  <c r="FM359" i="1" s="1" a="1"/>
  <c r="FM359" i="1" s="1"/>
  <c r="ET359" i="1"/>
  <c r="FC359" i="1" s="1"/>
  <c r="FL359" i="1" s="1" a="1"/>
  <c r="FL359" i="1" s="1"/>
  <c r="ES359" i="1"/>
  <c r="FB359" i="1" s="1"/>
  <c r="FK359" i="1" s="1" a="1"/>
  <c r="FK359" i="1" s="1"/>
  <c r="ER359" i="1"/>
  <c r="EQ359" i="1"/>
  <c r="EZ359" i="1" s="1"/>
  <c r="FI359" i="1" s="1" a="1"/>
  <c r="FI359" i="1" s="1"/>
  <c r="EP359" i="1"/>
  <c r="EY359" i="1" s="1"/>
  <c r="FH359" i="1" s="1" a="1"/>
  <c r="FH359" i="1" s="1"/>
  <c r="EO359" i="1"/>
  <c r="EN359" i="1"/>
  <c r="EM359" i="1"/>
  <c r="EL359" i="1"/>
  <c r="EK359" i="1"/>
  <c r="EJ359" i="1"/>
  <c r="EI359" i="1"/>
  <c r="BK359" i="1" s="1"/>
  <c r="BL359" i="1" s="1"/>
  <c r="BM359" i="1" s="1"/>
  <c r="EH359" i="1"/>
  <c r="GH359" i="1" s="1"/>
  <c r="EG359" i="1"/>
  <c r="GG359" i="1" s="1"/>
  <c r="EF359" i="1"/>
  <c r="GF359" i="1" s="1"/>
  <c r="EE359" i="1"/>
  <c r="ED359" i="1"/>
  <c r="EC359" i="1"/>
  <c r="EB359" i="1"/>
  <c r="EA359" i="1"/>
  <c r="GA359" i="1" s="1"/>
  <c r="DZ359" i="1"/>
  <c r="FZ359" i="1" s="1"/>
  <c r="DY359" i="1"/>
  <c r="DX359" i="1"/>
  <c r="DW359" i="1"/>
  <c r="DV359" i="1"/>
  <c r="DS359" i="1"/>
  <c r="DR359" i="1"/>
  <c r="DP359" i="1"/>
  <c r="DN359" i="1"/>
  <c r="DL359" i="1" s="1"/>
  <c r="DM359" i="1" s="1"/>
  <c r="DO359" i="1" s="1"/>
  <c r="CJ359" i="1"/>
  <c r="CI359" i="1"/>
  <c r="CH359" i="1"/>
  <c r="CG359" i="1"/>
  <c r="CF359" i="1"/>
  <c r="CE359" i="1"/>
  <c r="CD359" i="1"/>
  <c r="CC359" i="1"/>
  <c r="CB359" i="1"/>
  <c r="CA359" i="1"/>
  <c r="BZ359" i="1"/>
  <c r="BY359" i="1"/>
  <c r="BX359" i="1"/>
  <c r="BW359" i="1"/>
  <c r="BV359" i="1"/>
  <c r="BU359" i="1"/>
  <c r="BT359" i="1"/>
  <c r="BS359" i="1"/>
  <c r="BR359" i="1"/>
  <c r="BP359" i="1"/>
  <c r="BQ359" i="1" s="1"/>
  <c r="BI359" i="1"/>
  <c r="BH359" i="1"/>
  <c r="BG359" i="1"/>
  <c r="BF359" i="1"/>
  <c r="BE359" i="1"/>
  <c r="BD359" i="1"/>
  <c r="BC359" i="1"/>
  <c r="BB359" i="1"/>
  <c r="BA359" i="1"/>
  <c r="J359" i="1"/>
  <c r="FU358" i="1"/>
  <c r="FS358" i="1"/>
  <c r="EX358" i="1"/>
  <c r="FG358" i="1" s="1"/>
  <c r="FO358" i="1" s="1" a="1"/>
  <c r="FO358" i="1" s="1"/>
  <c r="EW358" i="1"/>
  <c r="FF358" i="1" s="1"/>
  <c r="FP358" i="1" s="1" a="1"/>
  <c r="FP358" i="1" s="1"/>
  <c r="EV358" i="1"/>
  <c r="FE358" i="1" s="1"/>
  <c r="FN358" i="1" s="1" a="1"/>
  <c r="FN358" i="1" s="1"/>
  <c r="EU358" i="1"/>
  <c r="FD358" i="1" s="1"/>
  <c r="FM358" i="1" s="1" a="1"/>
  <c r="FM358" i="1" s="1"/>
  <c r="ET358" i="1"/>
  <c r="ES358" i="1"/>
  <c r="FB358" i="1" s="1"/>
  <c r="FK358" i="1" s="1" a="1"/>
  <c r="FK358" i="1" s="1"/>
  <c r="ER358" i="1"/>
  <c r="EQ358" i="1"/>
  <c r="EZ358" i="1" s="1"/>
  <c r="FI358" i="1" s="1" a="1"/>
  <c r="FI358" i="1" s="1"/>
  <c r="EP358" i="1"/>
  <c r="EY358" i="1" s="1"/>
  <c r="FH358" i="1" s="1" a="1"/>
  <c r="FH358" i="1" s="1"/>
  <c r="EO358" i="1"/>
  <c r="EN358" i="1"/>
  <c r="EM358" i="1"/>
  <c r="EL358" i="1"/>
  <c r="EK358" i="1"/>
  <c r="EJ358" i="1"/>
  <c r="EI358" i="1"/>
  <c r="BK358" i="1" s="1"/>
  <c r="BL358" i="1" s="1"/>
  <c r="EH358" i="1"/>
  <c r="GH358" i="1" s="1"/>
  <c r="EG358" i="1"/>
  <c r="GG358" i="1" s="1"/>
  <c r="EF358" i="1"/>
  <c r="GF358" i="1" s="1"/>
  <c r="EE358" i="1"/>
  <c r="ED358" i="1"/>
  <c r="EC358" i="1"/>
  <c r="EB358" i="1"/>
  <c r="EA358" i="1"/>
  <c r="GA358" i="1" s="1"/>
  <c r="DZ358" i="1"/>
  <c r="FZ358" i="1" s="1"/>
  <c r="DY358" i="1"/>
  <c r="DX358" i="1"/>
  <c r="DW358" i="1"/>
  <c r="DV358" i="1"/>
  <c r="DS358" i="1"/>
  <c r="DR358" i="1"/>
  <c r="DP358" i="1"/>
  <c r="DN358" i="1"/>
  <c r="DL358" i="1" s="1"/>
  <c r="DM358" i="1" s="1"/>
  <c r="DO358" i="1" s="1"/>
  <c r="CJ358" i="1"/>
  <c r="CI358" i="1"/>
  <c r="CH358" i="1"/>
  <c r="CG358" i="1"/>
  <c r="CF358" i="1"/>
  <c r="CE358" i="1"/>
  <c r="CD358" i="1"/>
  <c r="CC358" i="1"/>
  <c r="CB358" i="1"/>
  <c r="CA358" i="1"/>
  <c r="BZ358" i="1"/>
  <c r="BY358" i="1"/>
  <c r="BX358" i="1"/>
  <c r="BW358" i="1"/>
  <c r="BV358" i="1"/>
  <c r="BU358" i="1"/>
  <c r="BT358" i="1"/>
  <c r="BS358" i="1"/>
  <c r="BR358" i="1"/>
  <c r="BP358" i="1"/>
  <c r="BQ358" i="1" s="1"/>
  <c r="BI358" i="1"/>
  <c r="BH358" i="1"/>
  <c r="BG358" i="1"/>
  <c r="BF358" i="1"/>
  <c r="BE358" i="1"/>
  <c r="BD358" i="1"/>
  <c r="BC358" i="1"/>
  <c r="BB358" i="1"/>
  <c r="BA358" i="1"/>
  <c r="J358" i="1"/>
  <c r="FU357" i="1"/>
  <c r="FS357" i="1"/>
  <c r="EX357" i="1"/>
  <c r="FG357" i="1" s="1"/>
  <c r="FO357" i="1" s="1" a="1"/>
  <c r="FO357" i="1" s="1"/>
  <c r="EW357" i="1"/>
  <c r="FF357" i="1" s="1"/>
  <c r="FP357" i="1" s="1" a="1"/>
  <c r="FP357" i="1" s="1"/>
  <c r="EV357" i="1"/>
  <c r="FE357" i="1" s="1"/>
  <c r="FN357" i="1" s="1" a="1"/>
  <c r="FN357" i="1" s="1"/>
  <c r="EU357" i="1"/>
  <c r="ET357" i="1"/>
  <c r="FC357" i="1" s="1"/>
  <c r="FL357" i="1" s="1" a="1"/>
  <c r="FL357" i="1" s="1"/>
  <c r="ES357" i="1"/>
  <c r="FB357" i="1" s="1"/>
  <c r="FK357" i="1" s="1" a="1"/>
  <c r="FK357" i="1" s="1"/>
  <c r="ER357" i="1"/>
  <c r="FA357" i="1" s="1"/>
  <c r="FJ357" i="1" s="1" a="1"/>
  <c r="FJ357" i="1" s="1"/>
  <c r="EQ357" i="1"/>
  <c r="EZ357" i="1" s="1"/>
  <c r="FI357" i="1" s="1" a="1"/>
  <c r="FI357" i="1" s="1"/>
  <c r="EP357" i="1"/>
  <c r="EY357" i="1" s="1"/>
  <c r="FH357" i="1" s="1" a="1"/>
  <c r="FH357" i="1" s="1"/>
  <c r="EO357" i="1"/>
  <c r="EN357" i="1"/>
  <c r="EM357" i="1"/>
  <c r="EL357" i="1"/>
  <c r="EK357" i="1"/>
  <c r="EJ357" i="1"/>
  <c r="EI357" i="1"/>
  <c r="BK357" i="1" s="1"/>
  <c r="BL357" i="1" s="1"/>
  <c r="BM357" i="1" s="1"/>
  <c r="EH357" i="1"/>
  <c r="GH357" i="1" s="1"/>
  <c r="EG357" i="1"/>
  <c r="GG357" i="1" s="1"/>
  <c r="EF357" i="1"/>
  <c r="GF357" i="1" s="1"/>
  <c r="EE357" i="1"/>
  <c r="ED357" i="1"/>
  <c r="EC357" i="1"/>
  <c r="EB357" i="1"/>
  <c r="EA357" i="1"/>
  <c r="GA357" i="1" s="1"/>
  <c r="DZ357" i="1"/>
  <c r="FZ357" i="1" s="1"/>
  <c r="DY357" i="1"/>
  <c r="DX357" i="1"/>
  <c r="DW357" i="1"/>
  <c r="DV357" i="1"/>
  <c r="DS357" i="1"/>
  <c r="DR357" i="1"/>
  <c r="DU357" i="1" s="1"/>
  <c r="DP357" i="1"/>
  <c r="DN357" i="1"/>
  <c r="DL357" i="1" s="1"/>
  <c r="DM357" i="1" s="1"/>
  <c r="DO357" i="1" s="1"/>
  <c r="CJ357" i="1"/>
  <c r="CI357" i="1"/>
  <c r="CH357" i="1"/>
  <c r="CG357" i="1"/>
  <c r="CF357" i="1"/>
  <c r="CE357" i="1"/>
  <c r="CD357" i="1"/>
  <c r="CC357" i="1"/>
  <c r="CB357" i="1"/>
  <c r="CA357" i="1"/>
  <c r="BZ357" i="1"/>
  <c r="BY357" i="1"/>
  <c r="BX357" i="1"/>
  <c r="BW357" i="1"/>
  <c r="BV357" i="1"/>
  <c r="BU357" i="1"/>
  <c r="BT357" i="1"/>
  <c r="BS357" i="1"/>
  <c r="BR357" i="1"/>
  <c r="BP357" i="1"/>
  <c r="BQ357" i="1" s="1"/>
  <c r="BI357" i="1"/>
  <c r="BH357" i="1"/>
  <c r="BG357" i="1"/>
  <c r="BF357" i="1"/>
  <c r="BE357" i="1"/>
  <c r="BD357" i="1"/>
  <c r="BC357" i="1"/>
  <c r="BB357" i="1"/>
  <c r="BA357" i="1"/>
  <c r="J357" i="1"/>
  <c r="FU356" i="1"/>
  <c r="FS356" i="1"/>
  <c r="EX356" i="1"/>
  <c r="FG356" i="1" s="1"/>
  <c r="FO356" i="1" s="1" a="1"/>
  <c r="FO356" i="1" s="1"/>
  <c r="EW356" i="1"/>
  <c r="FF356" i="1" s="1"/>
  <c r="FP356" i="1" s="1" a="1"/>
  <c r="FP356" i="1" s="1"/>
  <c r="EV356" i="1"/>
  <c r="FE356" i="1" s="1"/>
  <c r="FN356" i="1" s="1" a="1"/>
  <c r="FN356" i="1" s="1"/>
  <c r="EU356" i="1"/>
  <c r="FD356" i="1" s="1"/>
  <c r="FM356" i="1" s="1" a="1"/>
  <c r="FM356" i="1" s="1"/>
  <c r="ET356" i="1"/>
  <c r="FC356" i="1" s="1"/>
  <c r="FL356" i="1" s="1" a="1"/>
  <c r="FL356" i="1" s="1"/>
  <c r="ES356" i="1"/>
  <c r="FB356" i="1" s="1"/>
  <c r="FK356" i="1" s="1" a="1"/>
  <c r="FK356" i="1" s="1"/>
  <c r="ER356" i="1"/>
  <c r="FA356" i="1" s="1"/>
  <c r="FJ356" i="1" s="1" a="1"/>
  <c r="FJ356" i="1" s="1"/>
  <c r="EQ356" i="1"/>
  <c r="EZ356" i="1" s="1"/>
  <c r="FI356" i="1" s="1" a="1"/>
  <c r="FI356" i="1" s="1"/>
  <c r="EP356" i="1"/>
  <c r="EY356" i="1" s="1"/>
  <c r="FH356" i="1" s="1" a="1"/>
  <c r="FH356" i="1" s="1"/>
  <c r="EO356" i="1"/>
  <c r="EN356" i="1"/>
  <c r="EM356" i="1"/>
  <c r="EL356" i="1"/>
  <c r="EK356" i="1"/>
  <c r="EJ356" i="1"/>
  <c r="EI356" i="1"/>
  <c r="BK356" i="1" s="1"/>
  <c r="BL356" i="1" s="1"/>
  <c r="EH356" i="1"/>
  <c r="GH356" i="1" s="1"/>
  <c r="EG356" i="1"/>
  <c r="GG356" i="1" s="1"/>
  <c r="EF356" i="1"/>
  <c r="GF356" i="1" s="1"/>
  <c r="EE356" i="1"/>
  <c r="ED356" i="1"/>
  <c r="EC356" i="1"/>
  <c r="EB356" i="1"/>
  <c r="EA356" i="1"/>
  <c r="GA356" i="1" s="1"/>
  <c r="DZ356" i="1"/>
  <c r="FZ356" i="1" s="1"/>
  <c r="DY356" i="1"/>
  <c r="DX356" i="1"/>
  <c r="DW356" i="1"/>
  <c r="DV356" i="1"/>
  <c r="DS356" i="1"/>
  <c r="DR356" i="1"/>
  <c r="DT356" i="1" s="1"/>
  <c r="DP356" i="1"/>
  <c r="DN356" i="1"/>
  <c r="DL356" i="1" s="1"/>
  <c r="DM356" i="1" s="1"/>
  <c r="DO356" i="1" s="1"/>
  <c r="CJ356" i="1"/>
  <c r="CI356" i="1"/>
  <c r="CH356" i="1"/>
  <c r="CG356" i="1"/>
  <c r="CF356" i="1"/>
  <c r="CE356" i="1"/>
  <c r="CD356" i="1"/>
  <c r="CC356" i="1"/>
  <c r="CB356" i="1"/>
  <c r="CA356" i="1"/>
  <c r="BZ356" i="1"/>
  <c r="BY356" i="1"/>
  <c r="BX356" i="1"/>
  <c r="BW356" i="1"/>
  <c r="BV356" i="1"/>
  <c r="BU356" i="1"/>
  <c r="BT356" i="1"/>
  <c r="BS356" i="1"/>
  <c r="BR356" i="1"/>
  <c r="BP356" i="1"/>
  <c r="BQ356" i="1" s="1"/>
  <c r="BI356" i="1"/>
  <c r="BH356" i="1"/>
  <c r="BG356" i="1"/>
  <c r="BF356" i="1"/>
  <c r="BE356" i="1"/>
  <c r="BD356" i="1"/>
  <c r="BC356" i="1"/>
  <c r="BB356" i="1"/>
  <c r="BA356" i="1"/>
  <c r="J356" i="1"/>
  <c r="FU355" i="1"/>
  <c r="FS355" i="1"/>
  <c r="EX355" i="1"/>
  <c r="FG355" i="1" s="1"/>
  <c r="FO355" i="1" s="1" a="1"/>
  <c r="FO355" i="1" s="1"/>
  <c r="EW355" i="1"/>
  <c r="FF355" i="1" s="1"/>
  <c r="FP355" i="1" s="1" a="1"/>
  <c r="FP355" i="1" s="1"/>
  <c r="EV355" i="1"/>
  <c r="FE355" i="1" s="1"/>
  <c r="FN355" i="1" s="1" a="1"/>
  <c r="FN355" i="1" s="1"/>
  <c r="EU355" i="1"/>
  <c r="FD355" i="1" s="1"/>
  <c r="FM355" i="1" s="1" a="1"/>
  <c r="FM355" i="1" s="1"/>
  <c r="ET355" i="1"/>
  <c r="FC355" i="1" s="1"/>
  <c r="FL355" i="1" s="1" a="1"/>
  <c r="FL355" i="1" s="1"/>
  <c r="ES355" i="1"/>
  <c r="FB355" i="1" s="1"/>
  <c r="FK355" i="1" s="1" a="1"/>
  <c r="FK355" i="1" s="1"/>
  <c r="ER355" i="1"/>
  <c r="EQ355" i="1"/>
  <c r="EZ355" i="1" s="1"/>
  <c r="FI355" i="1" s="1" a="1"/>
  <c r="FI355" i="1" s="1"/>
  <c r="EP355" i="1"/>
  <c r="EY355" i="1" s="1"/>
  <c r="FH355" i="1" s="1" a="1"/>
  <c r="FH355" i="1" s="1"/>
  <c r="EO355" i="1"/>
  <c r="EN355" i="1"/>
  <c r="EM355" i="1"/>
  <c r="EL355" i="1"/>
  <c r="EK355" i="1"/>
  <c r="EJ355" i="1"/>
  <c r="EI355" i="1"/>
  <c r="BK355" i="1" s="1"/>
  <c r="BL355" i="1" s="1"/>
  <c r="BM355" i="1" s="1"/>
  <c r="EH355" i="1"/>
  <c r="GH355" i="1" s="1"/>
  <c r="EG355" i="1"/>
  <c r="GG355" i="1" s="1"/>
  <c r="EF355" i="1"/>
  <c r="GF355" i="1" s="1"/>
  <c r="EE355" i="1"/>
  <c r="ED355" i="1"/>
  <c r="EC355" i="1"/>
  <c r="EB355" i="1"/>
  <c r="EA355" i="1"/>
  <c r="GA355" i="1" s="1"/>
  <c r="DZ355" i="1"/>
  <c r="FZ355" i="1" s="1"/>
  <c r="DY355" i="1"/>
  <c r="DX355" i="1"/>
  <c r="DW355" i="1"/>
  <c r="DV355" i="1"/>
  <c r="DS355" i="1"/>
  <c r="DR355" i="1"/>
  <c r="DP355" i="1"/>
  <c r="DN355" i="1"/>
  <c r="DL355" i="1" s="1"/>
  <c r="DM355" i="1" s="1"/>
  <c r="DO355" i="1" s="1"/>
  <c r="CJ355" i="1"/>
  <c r="CI355" i="1"/>
  <c r="CH355" i="1"/>
  <c r="CG355" i="1"/>
  <c r="CF355" i="1"/>
  <c r="CE355" i="1"/>
  <c r="CD355" i="1"/>
  <c r="CC355" i="1"/>
  <c r="CB355" i="1"/>
  <c r="CA355" i="1"/>
  <c r="BZ355" i="1"/>
  <c r="BY355" i="1"/>
  <c r="BX355" i="1"/>
  <c r="BW355" i="1"/>
  <c r="BV355" i="1"/>
  <c r="BU355" i="1"/>
  <c r="BT355" i="1"/>
  <c r="BS355" i="1"/>
  <c r="BR355" i="1"/>
  <c r="BP355" i="1"/>
  <c r="BQ355" i="1" s="1"/>
  <c r="BI355" i="1"/>
  <c r="BH355" i="1"/>
  <c r="BG355" i="1"/>
  <c r="BF355" i="1"/>
  <c r="BE355" i="1"/>
  <c r="BD355" i="1"/>
  <c r="BC355" i="1"/>
  <c r="BB355" i="1"/>
  <c r="BA355" i="1"/>
  <c r="J355" i="1"/>
  <c r="FU354" i="1"/>
  <c r="FS354" i="1"/>
  <c r="EX354" i="1"/>
  <c r="FG354" i="1" s="1"/>
  <c r="FO354" i="1" s="1" a="1"/>
  <c r="FO354" i="1" s="1"/>
  <c r="EW354" i="1"/>
  <c r="FF354" i="1" s="1"/>
  <c r="FP354" i="1" s="1" a="1"/>
  <c r="FP354" i="1" s="1"/>
  <c r="EV354" i="1"/>
  <c r="FE354" i="1" s="1"/>
  <c r="FN354" i="1" s="1" a="1"/>
  <c r="FN354" i="1" s="1"/>
  <c r="EU354" i="1"/>
  <c r="FD354" i="1" s="1"/>
  <c r="FM354" i="1" s="1" a="1"/>
  <c r="FM354" i="1" s="1"/>
  <c r="ET354" i="1"/>
  <c r="FC354" i="1" s="1"/>
  <c r="FL354" i="1" s="1" a="1"/>
  <c r="FL354" i="1" s="1"/>
  <c r="ES354" i="1"/>
  <c r="FB354" i="1" s="1"/>
  <c r="FK354" i="1" s="1" a="1"/>
  <c r="FK354" i="1" s="1"/>
  <c r="ER354" i="1"/>
  <c r="FA354" i="1" s="1"/>
  <c r="FJ354" i="1" s="1" a="1"/>
  <c r="FJ354" i="1" s="1"/>
  <c r="EQ354" i="1"/>
  <c r="EZ354" i="1" s="1"/>
  <c r="FI354" i="1" s="1" a="1"/>
  <c r="FI354" i="1" s="1"/>
  <c r="EP354" i="1"/>
  <c r="EY354" i="1" s="1"/>
  <c r="FH354" i="1" s="1" a="1"/>
  <c r="FH354" i="1" s="1"/>
  <c r="EO354" i="1"/>
  <c r="EN354" i="1"/>
  <c r="EM354" i="1"/>
  <c r="EL354" i="1"/>
  <c r="EK354" i="1"/>
  <c r="EJ354" i="1"/>
  <c r="EI354" i="1"/>
  <c r="BK354" i="1" s="1"/>
  <c r="EH354" i="1"/>
  <c r="GH354" i="1" s="1"/>
  <c r="EG354" i="1"/>
  <c r="GG354" i="1" s="1"/>
  <c r="EF354" i="1"/>
  <c r="GF354" i="1" s="1"/>
  <c r="EE354" i="1"/>
  <c r="ED354" i="1"/>
  <c r="EC354" i="1"/>
  <c r="EB354" i="1"/>
  <c r="EA354" i="1"/>
  <c r="GA354" i="1" s="1"/>
  <c r="DZ354" i="1"/>
  <c r="FZ354" i="1" s="1"/>
  <c r="DY354" i="1"/>
  <c r="DX354" i="1"/>
  <c r="DW354" i="1"/>
  <c r="DV354" i="1"/>
  <c r="DS354" i="1"/>
  <c r="DR354" i="1"/>
  <c r="DU354" i="1" s="1"/>
  <c r="DP354" i="1"/>
  <c r="DN354" i="1"/>
  <c r="DL354" i="1" s="1"/>
  <c r="DM354" i="1" s="1"/>
  <c r="DO354" i="1" s="1"/>
  <c r="CJ354" i="1"/>
  <c r="CI354" i="1"/>
  <c r="CH354" i="1"/>
  <c r="CG354" i="1"/>
  <c r="CF354" i="1"/>
  <c r="CE354" i="1"/>
  <c r="CD354" i="1"/>
  <c r="CC354" i="1"/>
  <c r="CB354" i="1"/>
  <c r="CA354" i="1"/>
  <c r="BZ354" i="1"/>
  <c r="BY354" i="1"/>
  <c r="BX354" i="1"/>
  <c r="BW354" i="1"/>
  <c r="BV354" i="1"/>
  <c r="BU354" i="1"/>
  <c r="BT354" i="1"/>
  <c r="BS354" i="1"/>
  <c r="BR354" i="1"/>
  <c r="BP354" i="1"/>
  <c r="BQ354" i="1" s="1"/>
  <c r="BI354" i="1"/>
  <c r="BH354" i="1"/>
  <c r="BG354" i="1"/>
  <c r="BF354" i="1"/>
  <c r="BE354" i="1"/>
  <c r="BD354" i="1"/>
  <c r="BC354" i="1"/>
  <c r="BB354" i="1"/>
  <c r="BA354" i="1"/>
  <c r="J354" i="1"/>
  <c r="FU353" i="1"/>
  <c r="FS353" i="1"/>
  <c r="EX353" i="1"/>
  <c r="FG353" i="1" s="1"/>
  <c r="FO353" i="1" s="1" a="1"/>
  <c r="FO353" i="1" s="1"/>
  <c r="EW353" i="1"/>
  <c r="FF353" i="1" s="1"/>
  <c r="FP353" i="1" s="1" a="1"/>
  <c r="FP353" i="1" s="1"/>
  <c r="EV353" i="1"/>
  <c r="FE353" i="1" s="1"/>
  <c r="FN353" i="1" s="1" a="1"/>
  <c r="FN353" i="1" s="1"/>
  <c r="EU353" i="1"/>
  <c r="FD353" i="1" s="1"/>
  <c r="FM353" i="1" s="1" a="1"/>
  <c r="FM353" i="1" s="1"/>
  <c r="ET353" i="1"/>
  <c r="FC353" i="1" s="1"/>
  <c r="FL353" i="1" s="1" a="1"/>
  <c r="FL353" i="1" s="1"/>
  <c r="ES353" i="1"/>
  <c r="FB353" i="1" s="1"/>
  <c r="FK353" i="1" s="1" a="1"/>
  <c r="FK353" i="1" s="1"/>
  <c r="ER353" i="1"/>
  <c r="FA353" i="1" s="1"/>
  <c r="FJ353" i="1" s="1" a="1"/>
  <c r="FJ353" i="1" s="1"/>
  <c r="EQ353" i="1"/>
  <c r="EZ353" i="1" s="1"/>
  <c r="FI353" i="1" s="1" a="1"/>
  <c r="FI353" i="1" s="1"/>
  <c r="EP353" i="1"/>
  <c r="EY353" i="1" s="1"/>
  <c r="FH353" i="1" s="1" a="1"/>
  <c r="FH353" i="1" s="1"/>
  <c r="EO353" i="1"/>
  <c r="EN353" i="1"/>
  <c r="EM353" i="1"/>
  <c r="EL353" i="1"/>
  <c r="EK353" i="1"/>
  <c r="EJ353" i="1"/>
  <c r="EI353" i="1"/>
  <c r="BK353" i="1" s="1"/>
  <c r="BL353" i="1" s="1"/>
  <c r="EH353" i="1"/>
  <c r="GH353" i="1" s="1"/>
  <c r="EG353" i="1"/>
  <c r="GG353" i="1" s="1"/>
  <c r="EF353" i="1"/>
  <c r="GF353" i="1" s="1"/>
  <c r="EE353" i="1"/>
  <c r="ED353" i="1"/>
  <c r="EC353" i="1"/>
  <c r="EB353" i="1"/>
  <c r="EA353" i="1"/>
  <c r="GA353" i="1" s="1"/>
  <c r="DZ353" i="1"/>
  <c r="FZ353" i="1" s="1"/>
  <c r="DY353" i="1"/>
  <c r="DX353" i="1"/>
  <c r="DW353" i="1"/>
  <c r="DV353" i="1"/>
  <c r="DS353" i="1"/>
  <c r="DR353" i="1"/>
  <c r="DP353" i="1"/>
  <c r="DN353" i="1"/>
  <c r="DL353" i="1" s="1"/>
  <c r="DM353" i="1" s="1"/>
  <c r="DO353" i="1" s="1"/>
  <c r="CJ353" i="1"/>
  <c r="CI353" i="1"/>
  <c r="CH353" i="1"/>
  <c r="CG353" i="1"/>
  <c r="CF353" i="1"/>
  <c r="CE353" i="1"/>
  <c r="CD353" i="1"/>
  <c r="CC353" i="1"/>
  <c r="CB353" i="1"/>
  <c r="CA353" i="1"/>
  <c r="BZ353" i="1"/>
  <c r="BY353" i="1"/>
  <c r="BX353" i="1"/>
  <c r="BW353" i="1"/>
  <c r="BV353" i="1"/>
  <c r="BU353" i="1"/>
  <c r="BT353" i="1"/>
  <c r="BS353" i="1"/>
  <c r="BR353" i="1"/>
  <c r="BP353" i="1"/>
  <c r="BQ353" i="1" s="1"/>
  <c r="BI353" i="1"/>
  <c r="BH353" i="1"/>
  <c r="BG353" i="1"/>
  <c r="BF353" i="1"/>
  <c r="BE353" i="1"/>
  <c r="BD353" i="1"/>
  <c r="BC353" i="1"/>
  <c r="BB353" i="1"/>
  <c r="BA353" i="1"/>
  <c r="J353" i="1"/>
  <c r="FU352" i="1"/>
  <c r="FS352" i="1"/>
  <c r="EX352" i="1"/>
  <c r="FG352" i="1" s="1"/>
  <c r="FO352" i="1" s="1" a="1"/>
  <c r="FO352" i="1" s="1"/>
  <c r="EW352" i="1"/>
  <c r="FF352" i="1" s="1"/>
  <c r="FP352" i="1" s="1" a="1"/>
  <c r="FP352" i="1" s="1"/>
  <c r="EV352" i="1"/>
  <c r="FE352" i="1" s="1"/>
  <c r="FN352" i="1" s="1" a="1"/>
  <c r="FN352" i="1" s="1"/>
  <c r="EU352" i="1"/>
  <c r="FD352" i="1" s="1"/>
  <c r="FM352" i="1" s="1" a="1"/>
  <c r="FM352" i="1" s="1"/>
  <c r="ET352" i="1"/>
  <c r="FC352" i="1" s="1"/>
  <c r="FL352" i="1" s="1" a="1"/>
  <c r="FL352" i="1" s="1"/>
  <c r="ES352" i="1"/>
  <c r="FB352" i="1" s="1"/>
  <c r="FK352" i="1" s="1" a="1"/>
  <c r="FK352" i="1" s="1"/>
  <c r="ER352" i="1"/>
  <c r="FA352" i="1" s="1"/>
  <c r="FJ352" i="1" s="1" a="1"/>
  <c r="FJ352" i="1" s="1"/>
  <c r="EQ352" i="1"/>
  <c r="EZ352" i="1" s="1"/>
  <c r="FI352" i="1" s="1" a="1"/>
  <c r="FI352" i="1" s="1"/>
  <c r="EP352" i="1"/>
  <c r="EY352" i="1" s="1"/>
  <c r="FH352" i="1" s="1" a="1"/>
  <c r="FH352" i="1" s="1"/>
  <c r="EO352" i="1"/>
  <c r="EN352" i="1"/>
  <c r="EM352" i="1"/>
  <c r="EL352" i="1"/>
  <c r="EK352" i="1"/>
  <c r="EJ352" i="1"/>
  <c r="EI352" i="1"/>
  <c r="BK352" i="1" s="1"/>
  <c r="EH352" i="1"/>
  <c r="GH352" i="1" s="1"/>
  <c r="EG352" i="1"/>
  <c r="GG352" i="1" s="1"/>
  <c r="EF352" i="1"/>
  <c r="GF352" i="1" s="1"/>
  <c r="EE352" i="1"/>
  <c r="ED352" i="1"/>
  <c r="EC352" i="1"/>
  <c r="EB352" i="1"/>
  <c r="EA352" i="1"/>
  <c r="GA352" i="1" s="1"/>
  <c r="DZ352" i="1"/>
  <c r="FZ352" i="1" s="1"/>
  <c r="DY352" i="1"/>
  <c r="DX352" i="1"/>
  <c r="DW352" i="1"/>
  <c r="DV352" i="1"/>
  <c r="DS352" i="1"/>
  <c r="DR352" i="1"/>
  <c r="DT352" i="1" s="1"/>
  <c r="DP352" i="1"/>
  <c r="DN352" i="1"/>
  <c r="DL352" i="1"/>
  <c r="DM352" i="1" s="1"/>
  <c r="DO352" i="1" s="1"/>
  <c r="CV352" i="1"/>
  <c r="CU352" i="1"/>
  <c r="CT352" i="1"/>
  <c r="CS352" i="1"/>
  <c r="CR352" i="1"/>
  <c r="CQ352" i="1"/>
  <c r="CJ352" i="1"/>
  <c r="CI352" i="1"/>
  <c r="CH352" i="1"/>
  <c r="CG352" i="1"/>
  <c r="CF352" i="1"/>
  <c r="CE352" i="1"/>
  <c r="CD352" i="1"/>
  <c r="CC352" i="1"/>
  <c r="CB352" i="1"/>
  <c r="CA352" i="1"/>
  <c r="BZ352" i="1"/>
  <c r="BY352" i="1"/>
  <c r="BX352" i="1"/>
  <c r="BW352" i="1"/>
  <c r="BV352" i="1"/>
  <c r="BU352" i="1"/>
  <c r="BT352" i="1"/>
  <c r="BS352" i="1"/>
  <c r="BR352" i="1"/>
  <c r="BP352" i="1"/>
  <c r="BQ352" i="1" s="1"/>
  <c r="BL352" i="1"/>
  <c r="BI352" i="1"/>
  <c r="BH352" i="1"/>
  <c r="BG352" i="1"/>
  <c r="BF352" i="1"/>
  <c r="BE352" i="1"/>
  <c r="BD352" i="1"/>
  <c r="BC352" i="1"/>
  <c r="BB352" i="1"/>
  <c r="BA352" i="1"/>
  <c r="J352" i="1"/>
  <c r="FU351" i="1"/>
  <c r="FS351" i="1"/>
  <c r="EX351" i="1"/>
  <c r="FG351" i="1" s="1"/>
  <c r="FO351" i="1" s="1" a="1"/>
  <c r="FO351" i="1" s="1"/>
  <c r="EW351" i="1"/>
  <c r="FF351" i="1" s="1"/>
  <c r="FP351" i="1" s="1" a="1"/>
  <c r="FP351" i="1" s="1"/>
  <c r="EV351" i="1"/>
  <c r="FE351" i="1" s="1"/>
  <c r="FN351" i="1" s="1" a="1"/>
  <c r="FN351" i="1" s="1"/>
  <c r="EU351" i="1"/>
  <c r="FD351" i="1" s="1"/>
  <c r="FM351" i="1" s="1" a="1"/>
  <c r="FM351" i="1" s="1"/>
  <c r="ET351" i="1"/>
  <c r="FC351" i="1" s="1"/>
  <c r="FL351" i="1" s="1" a="1"/>
  <c r="FL351" i="1" s="1"/>
  <c r="ES351" i="1"/>
  <c r="FB351" i="1" s="1"/>
  <c r="FK351" i="1" s="1" a="1"/>
  <c r="FK351" i="1" s="1"/>
  <c r="ER351" i="1"/>
  <c r="FA351" i="1" s="1"/>
  <c r="FJ351" i="1" s="1" a="1"/>
  <c r="FJ351" i="1" s="1"/>
  <c r="EQ351" i="1"/>
  <c r="EZ351" i="1" s="1"/>
  <c r="FI351" i="1" s="1" a="1"/>
  <c r="FI351" i="1" s="1"/>
  <c r="EP351" i="1"/>
  <c r="EY351" i="1" s="1"/>
  <c r="FH351" i="1" s="1" a="1"/>
  <c r="FH351" i="1" s="1"/>
  <c r="EO351" i="1"/>
  <c r="EN351" i="1"/>
  <c r="EM351" i="1"/>
  <c r="EL351" i="1"/>
  <c r="EK351" i="1"/>
  <c r="EJ351" i="1"/>
  <c r="EI351" i="1"/>
  <c r="BK351" i="1" s="1"/>
  <c r="BL351" i="1" s="1"/>
  <c r="BM351" i="1" s="1"/>
  <c r="EH351" i="1"/>
  <c r="GH351" i="1" s="1"/>
  <c r="EG351" i="1"/>
  <c r="GG351" i="1" s="1"/>
  <c r="EF351" i="1"/>
  <c r="GF351" i="1" s="1"/>
  <c r="EE351" i="1"/>
  <c r="ED351" i="1"/>
  <c r="EC351" i="1"/>
  <c r="EB351" i="1"/>
  <c r="EA351" i="1"/>
  <c r="GA351" i="1" s="1"/>
  <c r="DZ351" i="1"/>
  <c r="FZ351" i="1" s="1"/>
  <c r="DY351" i="1"/>
  <c r="DX351" i="1"/>
  <c r="DW351" i="1"/>
  <c r="DV351" i="1"/>
  <c r="DS351" i="1"/>
  <c r="DR351" i="1"/>
  <c r="DP351" i="1"/>
  <c r="DN351" i="1"/>
  <c r="DL351" i="1" s="1"/>
  <c r="DM351" i="1" s="1"/>
  <c r="DO351" i="1" s="1"/>
  <c r="CJ351" i="1"/>
  <c r="CI351" i="1"/>
  <c r="CH351" i="1"/>
  <c r="CG351" i="1"/>
  <c r="CF351" i="1"/>
  <c r="CE351" i="1"/>
  <c r="CD351" i="1"/>
  <c r="CC351" i="1"/>
  <c r="CB351" i="1"/>
  <c r="CA351" i="1"/>
  <c r="BZ351" i="1"/>
  <c r="BY351" i="1"/>
  <c r="BX351" i="1"/>
  <c r="BW351" i="1"/>
  <c r="BV351" i="1"/>
  <c r="BU351" i="1"/>
  <c r="BT351" i="1"/>
  <c r="BS351" i="1"/>
  <c r="BR351" i="1"/>
  <c r="BP351" i="1"/>
  <c r="BQ351" i="1" s="1"/>
  <c r="BI351" i="1"/>
  <c r="BH351" i="1"/>
  <c r="BG351" i="1"/>
  <c r="BF351" i="1"/>
  <c r="BE351" i="1"/>
  <c r="BD351" i="1"/>
  <c r="BC351" i="1"/>
  <c r="BB351" i="1"/>
  <c r="BA351" i="1"/>
  <c r="J351" i="1"/>
  <c r="FU350" i="1"/>
  <c r="FS350" i="1"/>
  <c r="EX350" i="1"/>
  <c r="FG350" i="1" s="1"/>
  <c r="FO350" i="1" s="1" a="1"/>
  <c r="FO350" i="1" s="1"/>
  <c r="EW350" i="1"/>
  <c r="FF350" i="1" s="1"/>
  <c r="FP350" i="1" s="1" a="1"/>
  <c r="FP350" i="1" s="1"/>
  <c r="EV350" i="1"/>
  <c r="FE350" i="1" s="1"/>
  <c r="FN350" i="1" s="1" a="1"/>
  <c r="FN350" i="1" s="1"/>
  <c r="EU350" i="1"/>
  <c r="FD350" i="1" s="1"/>
  <c r="FM350" i="1" s="1" a="1"/>
  <c r="FM350" i="1" s="1"/>
  <c r="ET350" i="1"/>
  <c r="FC350" i="1" s="1"/>
  <c r="FL350" i="1" s="1" a="1"/>
  <c r="FL350" i="1" s="1"/>
  <c r="ES350" i="1"/>
  <c r="FB350" i="1" s="1"/>
  <c r="FK350" i="1" s="1" a="1"/>
  <c r="FK350" i="1" s="1"/>
  <c r="ER350" i="1"/>
  <c r="EQ350" i="1"/>
  <c r="EZ350" i="1" s="1"/>
  <c r="FI350" i="1" s="1" a="1"/>
  <c r="FI350" i="1" s="1"/>
  <c r="EP350" i="1"/>
  <c r="EY350" i="1" s="1"/>
  <c r="FH350" i="1" s="1" a="1"/>
  <c r="FH350" i="1" s="1"/>
  <c r="EO350" i="1"/>
  <c r="EN350" i="1"/>
  <c r="EM350" i="1"/>
  <c r="EL350" i="1"/>
  <c r="EK350" i="1"/>
  <c r="EJ350" i="1"/>
  <c r="EI350" i="1"/>
  <c r="BK350" i="1" s="1"/>
  <c r="BL350" i="1" s="1"/>
  <c r="BO350" i="1" s="1"/>
  <c r="EH350" i="1"/>
  <c r="GH350" i="1" s="1"/>
  <c r="EG350" i="1"/>
  <c r="GG350" i="1" s="1"/>
  <c r="EF350" i="1"/>
  <c r="GF350" i="1" s="1"/>
  <c r="EE350" i="1"/>
  <c r="ED350" i="1"/>
  <c r="EC350" i="1"/>
  <c r="EB350" i="1"/>
  <c r="EA350" i="1"/>
  <c r="GA350" i="1" s="1"/>
  <c r="DZ350" i="1"/>
  <c r="FZ350" i="1" s="1"/>
  <c r="DY350" i="1"/>
  <c r="DX350" i="1"/>
  <c r="DW350" i="1"/>
  <c r="DV350" i="1"/>
  <c r="DS350" i="1"/>
  <c r="DR350" i="1"/>
  <c r="DP350" i="1"/>
  <c r="DN350" i="1"/>
  <c r="DL350" i="1" s="1"/>
  <c r="DM350" i="1" s="1"/>
  <c r="DO350" i="1" s="1"/>
  <c r="CJ350" i="1"/>
  <c r="CI350" i="1"/>
  <c r="CH350" i="1"/>
  <c r="CG350" i="1"/>
  <c r="CF350" i="1"/>
  <c r="CE350" i="1"/>
  <c r="CD350" i="1"/>
  <c r="CC350" i="1"/>
  <c r="CB350" i="1"/>
  <c r="CA350" i="1"/>
  <c r="BZ350" i="1"/>
  <c r="BY350" i="1"/>
  <c r="BX350" i="1"/>
  <c r="BW350" i="1"/>
  <c r="BV350" i="1"/>
  <c r="BU350" i="1"/>
  <c r="BT350" i="1"/>
  <c r="BS350" i="1"/>
  <c r="BR350" i="1"/>
  <c r="BP350" i="1"/>
  <c r="BQ350" i="1" s="1"/>
  <c r="BI350" i="1"/>
  <c r="BH350" i="1"/>
  <c r="BG350" i="1"/>
  <c r="BF350" i="1"/>
  <c r="BE350" i="1"/>
  <c r="BD350" i="1"/>
  <c r="BC350" i="1"/>
  <c r="BB350" i="1"/>
  <c r="BA350" i="1"/>
  <c r="J350" i="1"/>
  <c r="FU349" i="1"/>
  <c r="FS349" i="1"/>
  <c r="EX349" i="1"/>
  <c r="FG349" i="1" s="1"/>
  <c r="FO349" i="1" s="1" a="1"/>
  <c r="FO349" i="1" s="1"/>
  <c r="EW349" i="1"/>
  <c r="FF349" i="1" s="1"/>
  <c r="FP349" i="1" s="1" a="1"/>
  <c r="FP349" i="1" s="1"/>
  <c r="EV349" i="1"/>
  <c r="FE349" i="1" s="1"/>
  <c r="FN349" i="1" s="1" a="1"/>
  <c r="FN349" i="1" s="1"/>
  <c r="EU349" i="1"/>
  <c r="FD349" i="1" s="1"/>
  <c r="FM349" i="1" s="1" a="1"/>
  <c r="FM349" i="1" s="1"/>
  <c r="ET349" i="1"/>
  <c r="FC349" i="1" s="1"/>
  <c r="FL349" i="1" s="1" a="1"/>
  <c r="FL349" i="1" s="1"/>
  <c r="ES349" i="1"/>
  <c r="FB349" i="1" s="1"/>
  <c r="FK349" i="1" s="1" a="1"/>
  <c r="FK349" i="1" s="1"/>
  <c r="ER349" i="1"/>
  <c r="FA349" i="1" s="1"/>
  <c r="FJ349" i="1" s="1" a="1"/>
  <c r="FJ349" i="1" s="1"/>
  <c r="EQ349" i="1"/>
  <c r="EZ349" i="1" s="1"/>
  <c r="FI349" i="1" s="1" a="1"/>
  <c r="FI349" i="1" s="1"/>
  <c r="EP349" i="1"/>
  <c r="EY349" i="1" s="1"/>
  <c r="FH349" i="1" s="1" a="1"/>
  <c r="FH349" i="1" s="1"/>
  <c r="EO349" i="1"/>
  <c r="EN349" i="1"/>
  <c r="EM349" i="1"/>
  <c r="EL349" i="1"/>
  <c r="EK349" i="1"/>
  <c r="EJ349" i="1"/>
  <c r="EI349" i="1"/>
  <c r="BK349" i="1" s="1"/>
  <c r="BL349" i="1" s="1"/>
  <c r="BM349" i="1" s="1"/>
  <c r="EH349" i="1"/>
  <c r="GH349" i="1" s="1"/>
  <c r="EG349" i="1"/>
  <c r="GG349" i="1" s="1"/>
  <c r="EF349" i="1"/>
  <c r="GF349" i="1" s="1"/>
  <c r="EE349" i="1"/>
  <c r="ED349" i="1"/>
  <c r="EC349" i="1"/>
  <c r="EB349" i="1"/>
  <c r="EA349" i="1"/>
  <c r="GA349" i="1" s="1"/>
  <c r="DZ349" i="1"/>
  <c r="FZ349" i="1" s="1"/>
  <c r="DY349" i="1"/>
  <c r="DX349" i="1"/>
  <c r="DW349" i="1"/>
  <c r="DV349" i="1"/>
  <c r="DS349" i="1"/>
  <c r="DR349" i="1"/>
  <c r="DP349" i="1"/>
  <c r="DN349" i="1"/>
  <c r="DL349" i="1" s="1"/>
  <c r="DM349" i="1" s="1"/>
  <c r="DO349" i="1" s="1"/>
  <c r="CJ349" i="1"/>
  <c r="CI349" i="1"/>
  <c r="CH349" i="1"/>
  <c r="CG349" i="1"/>
  <c r="CF349" i="1"/>
  <c r="CE349" i="1"/>
  <c r="CD349" i="1"/>
  <c r="CC349" i="1"/>
  <c r="CB349" i="1"/>
  <c r="CA349" i="1"/>
  <c r="BZ349" i="1"/>
  <c r="BY349" i="1"/>
  <c r="BX349" i="1"/>
  <c r="BW349" i="1"/>
  <c r="BV349" i="1"/>
  <c r="BU349" i="1"/>
  <c r="BT349" i="1"/>
  <c r="BS349" i="1"/>
  <c r="BR349" i="1"/>
  <c r="BP349" i="1"/>
  <c r="BQ349" i="1" s="1"/>
  <c r="BI349" i="1"/>
  <c r="BH349" i="1"/>
  <c r="BG349" i="1"/>
  <c r="BF349" i="1"/>
  <c r="BE349" i="1"/>
  <c r="BD349" i="1"/>
  <c r="BC349" i="1"/>
  <c r="BB349" i="1"/>
  <c r="BA349" i="1"/>
  <c r="J349" i="1"/>
  <c r="FU348" i="1"/>
  <c r="FS348" i="1"/>
  <c r="EX348" i="1"/>
  <c r="FG348" i="1" s="1"/>
  <c r="FO348" i="1" s="1" a="1"/>
  <c r="FO348" i="1" s="1"/>
  <c r="EW348" i="1"/>
  <c r="FF348" i="1" s="1"/>
  <c r="FP348" i="1" s="1" a="1"/>
  <c r="FP348" i="1" s="1"/>
  <c r="EV348" i="1"/>
  <c r="FE348" i="1" s="1"/>
  <c r="FN348" i="1" s="1" a="1"/>
  <c r="FN348" i="1" s="1"/>
  <c r="EU348" i="1"/>
  <c r="FD348" i="1" s="1"/>
  <c r="FM348" i="1" s="1" a="1"/>
  <c r="FM348" i="1" s="1"/>
  <c r="ET348" i="1"/>
  <c r="FC348" i="1" s="1"/>
  <c r="FL348" i="1" s="1" a="1"/>
  <c r="FL348" i="1" s="1"/>
  <c r="ES348" i="1"/>
  <c r="FB348" i="1" s="1"/>
  <c r="FK348" i="1" s="1" a="1"/>
  <c r="FK348" i="1" s="1"/>
  <c r="ER348" i="1"/>
  <c r="FA348" i="1" s="1"/>
  <c r="FJ348" i="1" s="1" a="1"/>
  <c r="FJ348" i="1" s="1"/>
  <c r="EQ348" i="1"/>
  <c r="EZ348" i="1" s="1"/>
  <c r="FI348" i="1" s="1" a="1"/>
  <c r="FI348" i="1" s="1"/>
  <c r="EP348" i="1"/>
  <c r="EY348" i="1" s="1"/>
  <c r="FH348" i="1" s="1" a="1"/>
  <c r="FH348" i="1" s="1"/>
  <c r="EO348" i="1"/>
  <c r="EN348" i="1"/>
  <c r="EM348" i="1"/>
  <c r="EL348" i="1"/>
  <c r="EK348" i="1"/>
  <c r="EJ348" i="1"/>
  <c r="EI348" i="1"/>
  <c r="BK348" i="1" s="1"/>
  <c r="BL348" i="1" s="1"/>
  <c r="EH348" i="1"/>
  <c r="GH348" i="1" s="1"/>
  <c r="EG348" i="1"/>
  <c r="GG348" i="1" s="1"/>
  <c r="EF348" i="1"/>
  <c r="GF348" i="1" s="1"/>
  <c r="EE348" i="1"/>
  <c r="ED348" i="1"/>
  <c r="EC348" i="1"/>
  <c r="EB348" i="1"/>
  <c r="EA348" i="1"/>
  <c r="GA348" i="1" s="1"/>
  <c r="DZ348" i="1"/>
  <c r="FZ348" i="1" s="1"/>
  <c r="DY348" i="1"/>
  <c r="DX348" i="1"/>
  <c r="DW348" i="1"/>
  <c r="DV348" i="1"/>
  <c r="DS348" i="1"/>
  <c r="DR348" i="1"/>
  <c r="DT348" i="1" s="1"/>
  <c r="DP348" i="1"/>
  <c r="DN348" i="1"/>
  <c r="DL348" i="1" s="1"/>
  <c r="DM348" i="1" s="1"/>
  <c r="DO348" i="1" s="1"/>
  <c r="CJ348" i="1"/>
  <c r="CI348" i="1"/>
  <c r="CH348" i="1"/>
  <c r="CG348" i="1"/>
  <c r="CF348" i="1"/>
  <c r="CE348" i="1"/>
  <c r="CD348" i="1"/>
  <c r="CC348" i="1"/>
  <c r="CB348" i="1"/>
  <c r="CA348" i="1"/>
  <c r="BZ348" i="1"/>
  <c r="BY348" i="1"/>
  <c r="BX348" i="1"/>
  <c r="BW348" i="1"/>
  <c r="BV348" i="1"/>
  <c r="BU348" i="1"/>
  <c r="BT348" i="1"/>
  <c r="BS348" i="1"/>
  <c r="BR348" i="1"/>
  <c r="BP348" i="1"/>
  <c r="BQ348" i="1" s="1"/>
  <c r="BI348" i="1"/>
  <c r="BH348" i="1"/>
  <c r="BG348" i="1"/>
  <c r="BF348" i="1"/>
  <c r="BE348" i="1"/>
  <c r="BD348" i="1"/>
  <c r="BC348" i="1"/>
  <c r="BB348" i="1"/>
  <c r="BA348" i="1"/>
  <c r="J348" i="1"/>
  <c r="FU347" i="1"/>
  <c r="FS347" i="1"/>
  <c r="EX347" i="1"/>
  <c r="FG347" i="1" s="1"/>
  <c r="FO347" i="1" s="1" a="1"/>
  <c r="FO347" i="1" s="1"/>
  <c r="EW347" i="1"/>
  <c r="FF347" i="1" s="1"/>
  <c r="FP347" i="1" s="1" a="1"/>
  <c r="FP347" i="1" s="1"/>
  <c r="EV347" i="1"/>
  <c r="FE347" i="1" s="1"/>
  <c r="FN347" i="1" s="1" a="1"/>
  <c r="FN347" i="1" s="1"/>
  <c r="EU347" i="1"/>
  <c r="FD347" i="1" s="1"/>
  <c r="FM347" i="1" s="1" a="1"/>
  <c r="FM347" i="1" s="1"/>
  <c r="ET347" i="1"/>
  <c r="FC347" i="1" s="1"/>
  <c r="FL347" i="1" s="1" a="1"/>
  <c r="FL347" i="1" s="1"/>
  <c r="ES347" i="1"/>
  <c r="FB347" i="1" s="1"/>
  <c r="FK347" i="1" s="1" a="1"/>
  <c r="FK347" i="1" s="1"/>
  <c r="ER347" i="1"/>
  <c r="FA347" i="1" s="1"/>
  <c r="FJ347" i="1" s="1" a="1"/>
  <c r="FJ347" i="1" s="1"/>
  <c r="EQ347" i="1"/>
  <c r="EZ347" i="1" s="1"/>
  <c r="FI347" i="1" s="1" a="1"/>
  <c r="FI347" i="1" s="1"/>
  <c r="EP347" i="1"/>
  <c r="EY347" i="1" s="1"/>
  <c r="FH347" i="1" s="1" a="1"/>
  <c r="FH347" i="1" s="1"/>
  <c r="EO347" i="1"/>
  <c r="EN347" i="1"/>
  <c r="EM347" i="1"/>
  <c r="EL347" i="1"/>
  <c r="EK347" i="1"/>
  <c r="EJ347" i="1"/>
  <c r="EI347" i="1"/>
  <c r="BK347" i="1" s="1"/>
  <c r="BL347" i="1" s="1"/>
  <c r="EH347" i="1"/>
  <c r="GH347" i="1" s="1"/>
  <c r="EG347" i="1"/>
  <c r="GG347" i="1" s="1"/>
  <c r="EF347" i="1"/>
  <c r="GF347" i="1" s="1"/>
  <c r="EE347" i="1"/>
  <c r="ED347" i="1"/>
  <c r="EC347" i="1"/>
  <c r="EB347" i="1"/>
  <c r="EA347" i="1"/>
  <c r="GA347" i="1" s="1"/>
  <c r="DZ347" i="1"/>
  <c r="FZ347" i="1" s="1"/>
  <c r="DY347" i="1"/>
  <c r="DX347" i="1"/>
  <c r="DW347" i="1"/>
  <c r="DV347" i="1"/>
  <c r="DS347" i="1"/>
  <c r="DR347" i="1"/>
  <c r="DP347" i="1"/>
  <c r="DN347" i="1"/>
  <c r="DL347" i="1" s="1"/>
  <c r="DM347" i="1" s="1"/>
  <c r="DO347" i="1" s="1"/>
  <c r="CJ347" i="1"/>
  <c r="CI347" i="1"/>
  <c r="CH347" i="1"/>
  <c r="CG347" i="1"/>
  <c r="CF347" i="1"/>
  <c r="CE347" i="1"/>
  <c r="CD347" i="1"/>
  <c r="CC347" i="1"/>
  <c r="CB347" i="1"/>
  <c r="CA347" i="1"/>
  <c r="BZ347" i="1"/>
  <c r="BY347" i="1"/>
  <c r="BX347" i="1"/>
  <c r="BW347" i="1"/>
  <c r="BV347" i="1"/>
  <c r="BU347" i="1"/>
  <c r="BT347" i="1"/>
  <c r="BS347" i="1"/>
  <c r="BR347" i="1"/>
  <c r="BP347" i="1"/>
  <c r="BQ347" i="1" s="1"/>
  <c r="BI347" i="1"/>
  <c r="BH347" i="1"/>
  <c r="BG347" i="1"/>
  <c r="BF347" i="1"/>
  <c r="BE347" i="1"/>
  <c r="BD347" i="1"/>
  <c r="BC347" i="1"/>
  <c r="BB347" i="1"/>
  <c r="BA347" i="1"/>
  <c r="J347" i="1"/>
  <c r="FU346" i="1"/>
  <c r="FS346" i="1"/>
  <c r="EX346" i="1"/>
  <c r="FG346" i="1" s="1"/>
  <c r="FO346" i="1" s="1" a="1"/>
  <c r="FO346" i="1" s="1"/>
  <c r="EW346" i="1"/>
  <c r="FF346" i="1" s="1"/>
  <c r="FP346" i="1" s="1" a="1"/>
  <c r="FP346" i="1" s="1"/>
  <c r="EV346" i="1"/>
  <c r="FE346" i="1" s="1"/>
  <c r="FN346" i="1" s="1" a="1"/>
  <c r="FN346" i="1" s="1"/>
  <c r="EU346" i="1"/>
  <c r="FD346" i="1" s="1"/>
  <c r="FM346" i="1" s="1" a="1"/>
  <c r="FM346" i="1" s="1"/>
  <c r="ET346" i="1"/>
  <c r="FC346" i="1" s="1"/>
  <c r="FL346" i="1" s="1" a="1"/>
  <c r="FL346" i="1" s="1"/>
  <c r="ES346" i="1"/>
  <c r="FB346" i="1" s="1"/>
  <c r="FK346" i="1" s="1" a="1"/>
  <c r="FK346" i="1" s="1"/>
  <c r="ER346" i="1"/>
  <c r="EQ346" i="1"/>
  <c r="EZ346" i="1" s="1"/>
  <c r="FI346" i="1" s="1" a="1"/>
  <c r="FI346" i="1" s="1"/>
  <c r="EP346" i="1"/>
  <c r="EY346" i="1" s="1"/>
  <c r="FH346" i="1" s="1" a="1"/>
  <c r="FH346" i="1" s="1"/>
  <c r="EO346" i="1"/>
  <c r="EN346" i="1"/>
  <c r="EM346" i="1"/>
  <c r="EL346" i="1"/>
  <c r="EK346" i="1"/>
  <c r="EJ346" i="1"/>
  <c r="EI346" i="1"/>
  <c r="BK346" i="1" s="1"/>
  <c r="BL346" i="1" s="1"/>
  <c r="EH346" i="1"/>
  <c r="GH346" i="1" s="1"/>
  <c r="EG346" i="1"/>
  <c r="GG346" i="1" s="1"/>
  <c r="EF346" i="1"/>
  <c r="GF346" i="1" s="1"/>
  <c r="EE346" i="1"/>
  <c r="ED346" i="1"/>
  <c r="EC346" i="1"/>
  <c r="EB346" i="1"/>
  <c r="EA346" i="1"/>
  <c r="GA346" i="1" s="1"/>
  <c r="DZ346" i="1"/>
  <c r="FZ346" i="1" s="1"/>
  <c r="DY346" i="1"/>
  <c r="DX346" i="1"/>
  <c r="DW346" i="1"/>
  <c r="DV346" i="1"/>
  <c r="DS346" i="1"/>
  <c r="DR346" i="1"/>
  <c r="DU346" i="1" s="1"/>
  <c r="DP346" i="1"/>
  <c r="DN346" i="1"/>
  <c r="DL346" i="1" s="1"/>
  <c r="DM346" i="1" s="1"/>
  <c r="DO346" i="1" s="1"/>
  <c r="CJ346" i="1"/>
  <c r="CI346" i="1"/>
  <c r="CH346" i="1"/>
  <c r="CG346" i="1"/>
  <c r="CF346" i="1"/>
  <c r="CE346" i="1"/>
  <c r="CD346" i="1"/>
  <c r="CC346" i="1"/>
  <c r="CB346" i="1"/>
  <c r="CA346" i="1"/>
  <c r="BZ346" i="1"/>
  <c r="BY346" i="1"/>
  <c r="BX346" i="1"/>
  <c r="BW346" i="1"/>
  <c r="BV346" i="1"/>
  <c r="BU346" i="1"/>
  <c r="BT346" i="1"/>
  <c r="BS346" i="1"/>
  <c r="BR346" i="1"/>
  <c r="BP346" i="1"/>
  <c r="BQ346" i="1" s="1"/>
  <c r="BI346" i="1"/>
  <c r="BH346" i="1"/>
  <c r="BG346" i="1"/>
  <c r="BF346" i="1"/>
  <c r="BE346" i="1"/>
  <c r="BD346" i="1"/>
  <c r="BC346" i="1"/>
  <c r="BB346" i="1"/>
  <c r="BA346" i="1"/>
  <c r="J346" i="1"/>
  <c r="FU345" i="1"/>
  <c r="FS345" i="1"/>
  <c r="EX345" i="1"/>
  <c r="FG345" i="1" s="1"/>
  <c r="FO345" i="1" s="1" a="1"/>
  <c r="FO345" i="1" s="1"/>
  <c r="EW345" i="1"/>
  <c r="FF345" i="1" s="1"/>
  <c r="FP345" i="1" s="1" a="1"/>
  <c r="FP345" i="1" s="1"/>
  <c r="EV345" i="1"/>
  <c r="FE345" i="1" s="1"/>
  <c r="FN345" i="1" s="1" a="1"/>
  <c r="FN345" i="1" s="1"/>
  <c r="EU345" i="1"/>
  <c r="FD345" i="1" s="1"/>
  <c r="FM345" i="1" s="1" a="1"/>
  <c r="FM345" i="1" s="1"/>
  <c r="ET345" i="1"/>
  <c r="FC345" i="1" s="1"/>
  <c r="FL345" i="1" s="1" a="1"/>
  <c r="FL345" i="1" s="1"/>
  <c r="ES345" i="1"/>
  <c r="ER345" i="1"/>
  <c r="FA345" i="1" s="1"/>
  <c r="FJ345" i="1" s="1" a="1"/>
  <c r="FJ345" i="1" s="1"/>
  <c r="EQ345" i="1"/>
  <c r="EZ345" i="1" s="1"/>
  <c r="FI345" i="1" s="1" a="1"/>
  <c r="FI345" i="1" s="1"/>
  <c r="EP345" i="1"/>
  <c r="EY345" i="1" s="1"/>
  <c r="FH345" i="1" s="1" a="1"/>
  <c r="FH345" i="1" s="1"/>
  <c r="EO345" i="1"/>
  <c r="EN345" i="1"/>
  <c r="EM345" i="1"/>
  <c r="EL345" i="1"/>
  <c r="EK345" i="1"/>
  <c r="EJ345" i="1"/>
  <c r="EI345" i="1"/>
  <c r="BK345" i="1" s="1"/>
  <c r="EH345" i="1"/>
  <c r="GH345" i="1" s="1"/>
  <c r="EG345" i="1"/>
  <c r="GG345" i="1" s="1"/>
  <c r="EF345" i="1"/>
  <c r="GF345" i="1" s="1"/>
  <c r="EE345" i="1"/>
  <c r="ED345" i="1"/>
  <c r="EC345" i="1"/>
  <c r="EB345" i="1"/>
  <c r="EA345" i="1"/>
  <c r="GA345" i="1" s="1"/>
  <c r="DZ345" i="1"/>
  <c r="FZ345" i="1" s="1"/>
  <c r="DY345" i="1"/>
  <c r="DX345" i="1"/>
  <c r="DW345" i="1"/>
  <c r="DV345" i="1"/>
  <c r="DS345" i="1"/>
  <c r="DR345" i="1"/>
  <c r="DP345" i="1"/>
  <c r="DN345" i="1"/>
  <c r="DL345" i="1" s="1"/>
  <c r="DM345" i="1" s="1"/>
  <c r="DO345" i="1" s="1"/>
  <c r="CJ345" i="1"/>
  <c r="CI345" i="1"/>
  <c r="CH345" i="1"/>
  <c r="CG345" i="1"/>
  <c r="CF345" i="1"/>
  <c r="CE345" i="1"/>
  <c r="CD345" i="1"/>
  <c r="CC345" i="1"/>
  <c r="CB345" i="1"/>
  <c r="CA345" i="1"/>
  <c r="BZ345" i="1"/>
  <c r="BY345" i="1"/>
  <c r="BX345" i="1"/>
  <c r="BW345" i="1"/>
  <c r="BV345" i="1"/>
  <c r="BU345" i="1"/>
  <c r="BT345" i="1"/>
  <c r="BS345" i="1"/>
  <c r="BR345" i="1"/>
  <c r="BP345" i="1"/>
  <c r="BQ345" i="1" s="1"/>
  <c r="BI345" i="1"/>
  <c r="BH345" i="1"/>
  <c r="BG345" i="1"/>
  <c r="BF345" i="1"/>
  <c r="BE345" i="1"/>
  <c r="BD345" i="1"/>
  <c r="BC345" i="1"/>
  <c r="BB345" i="1"/>
  <c r="BA345" i="1"/>
  <c r="J345" i="1"/>
  <c r="FU344" i="1"/>
  <c r="FS344" i="1"/>
  <c r="EX344" i="1"/>
  <c r="FG344" i="1" s="1"/>
  <c r="FO344" i="1" s="1" a="1"/>
  <c r="FO344" i="1" s="1"/>
  <c r="EW344" i="1"/>
  <c r="FF344" i="1" s="1"/>
  <c r="FP344" i="1" s="1" a="1"/>
  <c r="FP344" i="1" s="1"/>
  <c r="EV344" i="1"/>
  <c r="FE344" i="1" s="1"/>
  <c r="FN344" i="1" s="1" a="1"/>
  <c r="FN344" i="1" s="1"/>
  <c r="EU344" i="1"/>
  <c r="FD344" i="1" s="1"/>
  <c r="FM344" i="1" s="1" a="1"/>
  <c r="FM344" i="1" s="1"/>
  <c r="ET344" i="1"/>
  <c r="ES344" i="1"/>
  <c r="FB344" i="1" s="1"/>
  <c r="FK344" i="1" s="1" a="1"/>
  <c r="FK344" i="1" s="1"/>
  <c r="ER344" i="1"/>
  <c r="FA344" i="1" s="1"/>
  <c r="FJ344" i="1" s="1" a="1"/>
  <c r="FJ344" i="1" s="1"/>
  <c r="EQ344" i="1"/>
  <c r="EZ344" i="1" s="1"/>
  <c r="FI344" i="1" s="1" a="1"/>
  <c r="FI344" i="1" s="1"/>
  <c r="EP344" i="1"/>
  <c r="EY344" i="1" s="1"/>
  <c r="FH344" i="1" s="1" a="1"/>
  <c r="FH344" i="1" s="1"/>
  <c r="EO344" i="1"/>
  <c r="EN344" i="1"/>
  <c r="EM344" i="1"/>
  <c r="EL344" i="1"/>
  <c r="EK344" i="1"/>
  <c r="EJ344" i="1"/>
  <c r="EI344" i="1"/>
  <c r="BK344" i="1" s="1"/>
  <c r="BL344" i="1" s="1"/>
  <c r="BO344" i="1" s="1"/>
  <c r="EH344" i="1"/>
  <c r="GH344" i="1" s="1"/>
  <c r="EG344" i="1"/>
  <c r="GG344" i="1" s="1"/>
  <c r="EF344" i="1"/>
  <c r="GF344" i="1" s="1"/>
  <c r="EE344" i="1"/>
  <c r="ED344" i="1"/>
  <c r="EC344" i="1"/>
  <c r="EB344" i="1"/>
  <c r="EA344" i="1"/>
  <c r="GA344" i="1" s="1"/>
  <c r="DZ344" i="1"/>
  <c r="FZ344" i="1" s="1"/>
  <c r="DY344" i="1"/>
  <c r="DX344" i="1"/>
  <c r="DW344" i="1"/>
  <c r="DV344" i="1"/>
  <c r="DS344" i="1"/>
  <c r="DR344" i="1"/>
  <c r="DT344" i="1" s="1"/>
  <c r="DP344" i="1"/>
  <c r="DN344" i="1"/>
  <c r="DL344" i="1" s="1"/>
  <c r="DM344" i="1" s="1"/>
  <c r="DO344" i="1" s="1"/>
  <c r="CJ344" i="1"/>
  <c r="CI344" i="1"/>
  <c r="CH344" i="1"/>
  <c r="CG344" i="1"/>
  <c r="CF344" i="1"/>
  <c r="CE344" i="1"/>
  <c r="CD344" i="1"/>
  <c r="CC344" i="1"/>
  <c r="CB344" i="1"/>
  <c r="CA344" i="1"/>
  <c r="BZ344" i="1"/>
  <c r="BY344" i="1"/>
  <c r="BX344" i="1"/>
  <c r="BW344" i="1"/>
  <c r="BV344" i="1"/>
  <c r="BU344" i="1"/>
  <c r="BT344" i="1"/>
  <c r="BS344" i="1"/>
  <c r="BR344" i="1"/>
  <c r="BP344" i="1"/>
  <c r="BQ344" i="1" s="1"/>
  <c r="BI344" i="1"/>
  <c r="BH344" i="1"/>
  <c r="BG344" i="1"/>
  <c r="BF344" i="1"/>
  <c r="BE344" i="1"/>
  <c r="BD344" i="1"/>
  <c r="BC344" i="1"/>
  <c r="BB344" i="1"/>
  <c r="BA344" i="1"/>
  <c r="J344" i="1"/>
  <c r="FU343" i="1"/>
  <c r="FS343" i="1"/>
  <c r="EX343" i="1"/>
  <c r="FG343" i="1" s="1"/>
  <c r="FO343" i="1" s="1" a="1"/>
  <c r="FO343" i="1" s="1"/>
  <c r="EW343" i="1"/>
  <c r="FF343" i="1" s="1"/>
  <c r="FP343" i="1" s="1" a="1"/>
  <c r="FP343" i="1" s="1"/>
  <c r="EV343" i="1"/>
  <c r="FE343" i="1" s="1"/>
  <c r="FN343" i="1" s="1" a="1"/>
  <c r="FN343" i="1" s="1"/>
  <c r="EU343" i="1"/>
  <c r="ET343" i="1"/>
  <c r="FC343" i="1" s="1"/>
  <c r="FL343" i="1" s="1" a="1"/>
  <c r="FL343" i="1" s="1"/>
  <c r="ES343" i="1"/>
  <c r="FB343" i="1" s="1"/>
  <c r="FK343" i="1" s="1" a="1"/>
  <c r="FK343" i="1" s="1"/>
  <c r="ER343" i="1"/>
  <c r="FA343" i="1" s="1"/>
  <c r="FJ343" i="1" s="1" a="1"/>
  <c r="FJ343" i="1" s="1"/>
  <c r="EQ343" i="1"/>
  <c r="EZ343" i="1" s="1"/>
  <c r="FI343" i="1" s="1" a="1"/>
  <c r="FI343" i="1" s="1"/>
  <c r="EP343" i="1"/>
  <c r="EY343" i="1" s="1"/>
  <c r="FH343" i="1" s="1" a="1"/>
  <c r="FH343" i="1" s="1"/>
  <c r="EO343" i="1"/>
  <c r="EN343" i="1"/>
  <c r="EM343" i="1"/>
  <c r="EL343" i="1"/>
  <c r="EK343" i="1"/>
  <c r="EJ343" i="1"/>
  <c r="EI343" i="1"/>
  <c r="BK343" i="1" s="1"/>
  <c r="BL343" i="1" s="1"/>
  <c r="EH343" i="1"/>
  <c r="GH343" i="1" s="1"/>
  <c r="EG343" i="1"/>
  <c r="GG343" i="1" s="1"/>
  <c r="EF343" i="1"/>
  <c r="GF343" i="1" s="1"/>
  <c r="EE343" i="1"/>
  <c r="ED343" i="1"/>
  <c r="EC343" i="1"/>
  <c r="EB343" i="1"/>
  <c r="EA343" i="1"/>
  <c r="GA343" i="1" s="1"/>
  <c r="DZ343" i="1"/>
  <c r="FZ343" i="1" s="1"/>
  <c r="DY343" i="1"/>
  <c r="DX343" i="1"/>
  <c r="DW343" i="1"/>
  <c r="DV343" i="1"/>
  <c r="DS343" i="1"/>
  <c r="DR343" i="1"/>
  <c r="DP343" i="1"/>
  <c r="DN343" i="1"/>
  <c r="DL343" i="1" s="1"/>
  <c r="DM343" i="1" s="1"/>
  <c r="DO343" i="1" s="1"/>
  <c r="CJ343" i="1"/>
  <c r="CI343" i="1"/>
  <c r="CH343" i="1"/>
  <c r="CG343" i="1"/>
  <c r="CF343" i="1"/>
  <c r="CE343" i="1"/>
  <c r="CD343" i="1"/>
  <c r="CC343" i="1"/>
  <c r="CB343" i="1"/>
  <c r="CA343" i="1"/>
  <c r="BZ343" i="1"/>
  <c r="BY343" i="1"/>
  <c r="BX343" i="1"/>
  <c r="BW343" i="1"/>
  <c r="BV343" i="1"/>
  <c r="BU343" i="1"/>
  <c r="BT343" i="1"/>
  <c r="BS343" i="1"/>
  <c r="BR343" i="1"/>
  <c r="BP343" i="1"/>
  <c r="BQ343" i="1" s="1"/>
  <c r="BI343" i="1"/>
  <c r="BH343" i="1"/>
  <c r="BG343" i="1"/>
  <c r="BF343" i="1"/>
  <c r="BE343" i="1"/>
  <c r="BD343" i="1"/>
  <c r="BC343" i="1"/>
  <c r="BB343" i="1"/>
  <c r="BA343" i="1"/>
  <c r="J343" i="1"/>
  <c r="FU342" i="1"/>
  <c r="FS342" i="1"/>
  <c r="EX342" i="1"/>
  <c r="FG342" i="1" s="1"/>
  <c r="FO342" i="1" s="1" a="1"/>
  <c r="FO342" i="1" s="1"/>
  <c r="EW342" i="1"/>
  <c r="FF342" i="1" s="1"/>
  <c r="FP342" i="1" s="1" a="1"/>
  <c r="FP342" i="1" s="1"/>
  <c r="EV342" i="1"/>
  <c r="FE342" i="1" s="1"/>
  <c r="FN342" i="1" s="1" a="1"/>
  <c r="FN342" i="1" s="1"/>
  <c r="EU342" i="1"/>
  <c r="FD342" i="1" s="1"/>
  <c r="FM342" i="1" s="1" a="1"/>
  <c r="FM342" i="1" s="1"/>
  <c r="ET342" i="1"/>
  <c r="FC342" i="1" s="1"/>
  <c r="FL342" i="1" s="1" a="1"/>
  <c r="FL342" i="1" s="1"/>
  <c r="ES342" i="1"/>
  <c r="FB342" i="1" s="1"/>
  <c r="FK342" i="1" s="1" a="1"/>
  <c r="FK342" i="1" s="1"/>
  <c r="ER342" i="1"/>
  <c r="EQ342" i="1"/>
  <c r="EZ342" i="1" s="1"/>
  <c r="FI342" i="1" s="1" a="1"/>
  <c r="FI342" i="1" s="1"/>
  <c r="EP342" i="1"/>
  <c r="EY342" i="1" s="1"/>
  <c r="FH342" i="1" s="1" a="1"/>
  <c r="FH342" i="1" s="1"/>
  <c r="EO342" i="1"/>
  <c r="EN342" i="1"/>
  <c r="EM342" i="1"/>
  <c r="EL342" i="1"/>
  <c r="EK342" i="1"/>
  <c r="EJ342" i="1"/>
  <c r="EI342" i="1"/>
  <c r="BK342" i="1" s="1"/>
  <c r="BL342" i="1" s="1"/>
  <c r="EH342" i="1"/>
  <c r="GH342" i="1" s="1"/>
  <c r="EG342" i="1"/>
  <c r="GG342" i="1" s="1"/>
  <c r="EF342" i="1"/>
  <c r="GF342" i="1" s="1"/>
  <c r="EE342" i="1"/>
  <c r="ED342" i="1"/>
  <c r="EC342" i="1"/>
  <c r="EB342" i="1"/>
  <c r="EA342" i="1"/>
  <c r="GA342" i="1" s="1"/>
  <c r="DZ342" i="1"/>
  <c r="FZ342" i="1" s="1"/>
  <c r="DY342" i="1"/>
  <c r="DX342" i="1"/>
  <c r="DW342" i="1"/>
  <c r="DV342" i="1"/>
  <c r="DS342" i="1"/>
  <c r="DR342" i="1"/>
  <c r="DP342" i="1"/>
  <c r="DN342" i="1"/>
  <c r="DL342" i="1" s="1"/>
  <c r="DM342" i="1" s="1"/>
  <c r="DO342" i="1" s="1"/>
  <c r="CJ342" i="1"/>
  <c r="CI342" i="1"/>
  <c r="CH342" i="1"/>
  <c r="CG342" i="1"/>
  <c r="CF342" i="1"/>
  <c r="CE342" i="1"/>
  <c r="CD342" i="1"/>
  <c r="CC342" i="1"/>
  <c r="CB342" i="1"/>
  <c r="CA342" i="1"/>
  <c r="BZ342" i="1"/>
  <c r="BY342" i="1"/>
  <c r="BX342" i="1"/>
  <c r="BW342" i="1"/>
  <c r="BV342" i="1"/>
  <c r="BU342" i="1"/>
  <c r="BT342" i="1"/>
  <c r="BS342" i="1"/>
  <c r="BR342" i="1"/>
  <c r="BP342" i="1"/>
  <c r="BQ342" i="1" s="1"/>
  <c r="BI342" i="1"/>
  <c r="BH342" i="1"/>
  <c r="BG342" i="1"/>
  <c r="BF342" i="1"/>
  <c r="BE342" i="1"/>
  <c r="BD342" i="1"/>
  <c r="BC342" i="1"/>
  <c r="BB342" i="1"/>
  <c r="BA342" i="1"/>
  <c r="J342" i="1"/>
  <c r="FU341" i="1"/>
  <c r="FS341" i="1"/>
  <c r="EX341" i="1"/>
  <c r="FG341" i="1" s="1"/>
  <c r="FO341" i="1" s="1" a="1"/>
  <c r="FO341" i="1" s="1"/>
  <c r="EW341" i="1"/>
  <c r="FF341" i="1" s="1"/>
  <c r="FP341" i="1" s="1" a="1"/>
  <c r="FP341" i="1" s="1"/>
  <c r="EV341" i="1"/>
  <c r="FE341" i="1" s="1"/>
  <c r="FN341" i="1" s="1" a="1"/>
  <c r="FN341" i="1" s="1"/>
  <c r="EU341" i="1"/>
  <c r="FD341" i="1" s="1"/>
  <c r="FM341" i="1" s="1" a="1"/>
  <c r="FM341" i="1" s="1"/>
  <c r="ET341" i="1"/>
  <c r="FC341" i="1" s="1"/>
  <c r="FL341" i="1" s="1" a="1"/>
  <c r="FL341" i="1" s="1"/>
  <c r="ES341" i="1"/>
  <c r="ER341" i="1"/>
  <c r="FA341" i="1" s="1"/>
  <c r="FJ341" i="1" s="1" a="1"/>
  <c r="FJ341" i="1" s="1"/>
  <c r="EQ341" i="1"/>
  <c r="EZ341" i="1" s="1"/>
  <c r="FI341" i="1" s="1" a="1"/>
  <c r="FI341" i="1" s="1"/>
  <c r="EP341" i="1"/>
  <c r="EY341" i="1" s="1"/>
  <c r="FH341" i="1" s="1" a="1"/>
  <c r="FH341" i="1" s="1"/>
  <c r="EO341" i="1"/>
  <c r="EN341" i="1"/>
  <c r="EM341" i="1"/>
  <c r="EL341" i="1"/>
  <c r="EK341" i="1"/>
  <c r="EJ341" i="1"/>
  <c r="EI341" i="1"/>
  <c r="BK341" i="1" s="1"/>
  <c r="EH341" i="1"/>
  <c r="GH341" i="1" s="1"/>
  <c r="EG341" i="1"/>
  <c r="GG341" i="1" s="1"/>
  <c r="EF341" i="1"/>
  <c r="GF341" i="1" s="1"/>
  <c r="EE341" i="1"/>
  <c r="ED341" i="1"/>
  <c r="EC341" i="1"/>
  <c r="EB341" i="1"/>
  <c r="EA341" i="1"/>
  <c r="GA341" i="1" s="1"/>
  <c r="DZ341" i="1"/>
  <c r="FZ341" i="1" s="1"/>
  <c r="DY341" i="1"/>
  <c r="DX341" i="1"/>
  <c r="DW341" i="1"/>
  <c r="DV341" i="1"/>
  <c r="DS341" i="1"/>
  <c r="DR341" i="1"/>
  <c r="DU341" i="1" s="1"/>
  <c r="DP341" i="1"/>
  <c r="DN341" i="1"/>
  <c r="DL341" i="1" s="1"/>
  <c r="DM341" i="1" s="1"/>
  <c r="DO341" i="1" s="1"/>
  <c r="CJ341" i="1"/>
  <c r="CI341" i="1"/>
  <c r="CH341" i="1"/>
  <c r="CG341" i="1"/>
  <c r="CF341" i="1"/>
  <c r="CE341" i="1"/>
  <c r="CD341" i="1"/>
  <c r="CC341" i="1"/>
  <c r="CB341" i="1"/>
  <c r="CA341" i="1"/>
  <c r="BZ341" i="1"/>
  <c r="BY341" i="1"/>
  <c r="BX341" i="1"/>
  <c r="BW341" i="1"/>
  <c r="BV341" i="1"/>
  <c r="BU341" i="1"/>
  <c r="BT341" i="1"/>
  <c r="BS341" i="1"/>
  <c r="BR341" i="1"/>
  <c r="BP341" i="1"/>
  <c r="BQ341" i="1" s="1"/>
  <c r="BI341" i="1"/>
  <c r="BH341" i="1"/>
  <c r="BG341" i="1"/>
  <c r="BF341" i="1"/>
  <c r="BE341" i="1"/>
  <c r="BD341" i="1"/>
  <c r="BC341" i="1"/>
  <c r="BB341" i="1"/>
  <c r="BA341" i="1"/>
  <c r="J341" i="1"/>
  <c r="FU340" i="1"/>
  <c r="FS340" i="1"/>
  <c r="EX340" i="1"/>
  <c r="FG340" i="1" s="1"/>
  <c r="FO340" i="1" s="1" a="1"/>
  <c r="FO340" i="1" s="1"/>
  <c r="EW340" i="1"/>
  <c r="FF340" i="1" s="1"/>
  <c r="FP340" i="1" s="1" a="1"/>
  <c r="FP340" i="1" s="1"/>
  <c r="EV340" i="1"/>
  <c r="FE340" i="1" s="1"/>
  <c r="FN340" i="1" s="1" a="1"/>
  <c r="FN340" i="1" s="1"/>
  <c r="EU340" i="1"/>
  <c r="FD340" i="1" s="1"/>
  <c r="FM340" i="1" s="1" a="1"/>
  <c r="FM340" i="1" s="1"/>
  <c r="ET340" i="1"/>
  <c r="ES340" i="1"/>
  <c r="FB340" i="1" s="1"/>
  <c r="FK340" i="1" s="1" a="1"/>
  <c r="FK340" i="1" s="1"/>
  <c r="ER340" i="1"/>
  <c r="FA340" i="1" s="1"/>
  <c r="FJ340" i="1" s="1" a="1"/>
  <c r="FJ340" i="1" s="1"/>
  <c r="EQ340" i="1"/>
  <c r="EZ340" i="1" s="1"/>
  <c r="FI340" i="1" s="1" a="1"/>
  <c r="FI340" i="1" s="1"/>
  <c r="EP340" i="1"/>
  <c r="EY340" i="1" s="1"/>
  <c r="FH340" i="1" s="1" a="1"/>
  <c r="FH340" i="1" s="1"/>
  <c r="EO340" i="1"/>
  <c r="EN340" i="1"/>
  <c r="EM340" i="1"/>
  <c r="EL340" i="1"/>
  <c r="EK340" i="1"/>
  <c r="EJ340" i="1"/>
  <c r="EI340" i="1"/>
  <c r="BK340" i="1" s="1"/>
  <c r="BL340" i="1" s="1"/>
  <c r="BO340" i="1" s="1"/>
  <c r="EH340" i="1"/>
  <c r="GH340" i="1" s="1"/>
  <c r="EG340" i="1"/>
  <c r="GG340" i="1" s="1"/>
  <c r="EF340" i="1"/>
  <c r="GF340" i="1" s="1"/>
  <c r="EE340" i="1"/>
  <c r="ED340" i="1"/>
  <c r="EC340" i="1"/>
  <c r="EB340" i="1"/>
  <c r="EA340" i="1"/>
  <c r="GA340" i="1" s="1"/>
  <c r="DZ340" i="1"/>
  <c r="FZ340" i="1" s="1"/>
  <c r="DY340" i="1"/>
  <c r="DX340" i="1"/>
  <c r="DW340" i="1"/>
  <c r="DV340" i="1"/>
  <c r="DS340" i="1"/>
  <c r="DR340" i="1"/>
  <c r="DT340" i="1" s="1"/>
  <c r="DP340" i="1"/>
  <c r="DN340" i="1"/>
  <c r="DL340" i="1" s="1"/>
  <c r="DM340" i="1" s="1"/>
  <c r="DO340" i="1" s="1"/>
  <c r="CJ340" i="1"/>
  <c r="CI340" i="1"/>
  <c r="CH340" i="1"/>
  <c r="CG340" i="1"/>
  <c r="CF340" i="1"/>
  <c r="CE340" i="1"/>
  <c r="CD340" i="1"/>
  <c r="CC340" i="1"/>
  <c r="CB340" i="1"/>
  <c r="CA340" i="1"/>
  <c r="BZ340" i="1"/>
  <c r="BY340" i="1"/>
  <c r="BX340" i="1"/>
  <c r="BW340" i="1"/>
  <c r="BV340" i="1"/>
  <c r="BU340" i="1"/>
  <c r="BT340" i="1"/>
  <c r="BS340" i="1"/>
  <c r="BR340" i="1"/>
  <c r="BP340" i="1"/>
  <c r="BQ340" i="1" s="1"/>
  <c r="BI340" i="1"/>
  <c r="BH340" i="1"/>
  <c r="BG340" i="1"/>
  <c r="BF340" i="1"/>
  <c r="BE340" i="1"/>
  <c r="BD340" i="1"/>
  <c r="BC340" i="1"/>
  <c r="BB340" i="1"/>
  <c r="BA340" i="1"/>
  <c r="J340" i="1"/>
  <c r="FU339" i="1"/>
  <c r="FS339" i="1"/>
  <c r="EX339" i="1"/>
  <c r="FG339" i="1" s="1"/>
  <c r="FO339" i="1" s="1" a="1"/>
  <c r="FO339" i="1" s="1"/>
  <c r="EW339" i="1"/>
  <c r="FF339" i="1" s="1"/>
  <c r="FP339" i="1" s="1" a="1"/>
  <c r="FP339" i="1" s="1"/>
  <c r="EV339" i="1"/>
  <c r="FE339" i="1" s="1"/>
  <c r="FN339" i="1" s="1" a="1"/>
  <c r="FN339" i="1" s="1"/>
  <c r="EU339" i="1"/>
  <c r="FD339" i="1" s="1"/>
  <c r="FM339" i="1" s="1" a="1"/>
  <c r="FM339" i="1" s="1"/>
  <c r="ET339" i="1"/>
  <c r="FC339" i="1" s="1"/>
  <c r="FL339" i="1" s="1" a="1"/>
  <c r="FL339" i="1" s="1"/>
  <c r="ES339" i="1"/>
  <c r="FB339" i="1" s="1"/>
  <c r="FK339" i="1" s="1" a="1"/>
  <c r="FK339" i="1" s="1"/>
  <c r="ER339" i="1"/>
  <c r="FA339" i="1" s="1"/>
  <c r="FJ339" i="1" s="1" a="1"/>
  <c r="FJ339" i="1" s="1"/>
  <c r="EQ339" i="1"/>
  <c r="EP339" i="1"/>
  <c r="EY339" i="1" s="1"/>
  <c r="FH339" i="1" s="1" a="1"/>
  <c r="FH339" i="1" s="1"/>
  <c r="EO339" i="1"/>
  <c r="EN339" i="1"/>
  <c r="EM339" i="1"/>
  <c r="EL339" i="1"/>
  <c r="EK339" i="1"/>
  <c r="EJ339" i="1"/>
  <c r="EH339" i="1"/>
  <c r="EG339" i="1"/>
  <c r="EF339" i="1"/>
  <c r="EE339" i="1"/>
  <c r="ED339" i="1"/>
  <c r="GE339" i="1" s="1"/>
  <c r="EC339" i="1"/>
  <c r="GD339" i="1" s="1"/>
  <c r="EB339" i="1"/>
  <c r="GC339" i="1" s="1"/>
  <c r="EA339" i="1"/>
  <c r="DZ339" i="1"/>
  <c r="DY339" i="1"/>
  <c r="DX339" i="1"/>
  <c r="DW339" i="1"/>
  <c r="DV339" i="1"/>
  <c r="DS339" i="1"/>
  <c r="DR339" i="1"/>
  <c r="DP339" i="1"/>
  <c r="DN339" i="1"/>
  <c r="DL339" i="1" s="1"/>
  <c r="DM339" i="1" s="1"/>
  <c r="DO339" i="1" s="1"/>
  <c r="CJ339" i="1"/>
  <c r="CI339" i="1"/>
  <c r="CH339" i="1"/>
  <c r="CG339" i="1"/>
  <c r="CF339" i="1"/>
  <c r="CE339" i="1"/>
  <c r="CD339" i="1"/>
  <c r="CC339" i="1"/>
  <c r="CB339" i="1"/>
  <c r="CA339" i="1"/>
  <c r="BZ339" i="1"/>
  <c r="BY339" i="1"/>
  <c r="BX339" i="1"/>
  <c r="BW339" i="1"/>
  <c r="BV339" i="1"/>
  <c r="BU339" i="1"/>
  <c r="BT339" i="1"/>
  <c r="BS339" i="1"/>
  <c r="BR339" i="1"/>
  <c r="BP339" i="1"/>
  <c r="BQ339" i="1" s="1"/>
  <c r="BK339" i="1"/>
  <c r="BL339" i="1" s="1"/>
  <c r="BO339" i="1" s="1"/>
  <c r="BI339" i="1"/>
  <c r="BH339" i="1"/>
  <c r="BG339" i="1"/>
  <c r="BF339" i="1"/>
  <c r="BE339" i="1"/>
  <c r="BD339" i="1"/>
  <c r="BC339" i="1"/>
  <c r="BB339" i="1"/>
  <c r="BA339" i="1"/>
  <c r="J339" i="1"/>
  <c r="FU338" i="1"/>
  <c r="FS338" i="1"/>
  <c r="EX338" i="1"/>
  <c r="FG338" i="1" s="1"/>
  <c r="FO338" i="1" s="1" a="1"/>
  <c r="FO338" i="1" s="1"/>
  <c r="EW338" i="1"/>
  <c r="FF338" i="1" s="1"/>
  <c r="FP338" i="1" s="1" a="1"/>
  <c r="FP338" i="1" s="1"/>
  <c r="EV338" i="1"/>
  <c r="FE338" i="1" s="1"/>
  <c r="FN338" i="1" s="1" a="1"/>
  <c r="FN338" i="1" s="1"/>
  <c r="EU338" i="1"/>
  <c r="ET338" i="1"/>
  <c r="FC338" i="1" s="1"/>
  <c r="FL338" i="1" s="1" a="1"/>
  <c r="FL338" i="1" s="1"/>
  <c r="ES338" i="1"/>
  <c r="FB338" i="1" s="1"/>
  <c r="FK338" i="1" s="1" a="1"/>
  <c r="FK338" i="1" s="1"/>
  <c r="ER338" i="1"/>
  <c r="FA338" i="1" s="1"/>
  <c r="FJ338" i="1" s="1" a="1"/>
  <c r="FJ338" i="1" s="1"/>
  <c r="EQ338" i="1"/>
  <c r="EZ338" i="1" s="1"/>
  <c r="FI338" i="1" s="1" a="1"/>
  <c r="FI338" i="1" s="1"/>
  <c r="EP338" i="1"/>
  <c r="EY338" i="1" s="1"/>
  <c r="FH338" i="1" s="1" a="1"/>
  <c r="FH338" i="1" s="1"/>
  <c r="EO338" i="1"/>
  <c r="EN338" i="1"/>
  <c r="EM338" i="1"/>
  <c r="EL338" i="1"/>
  <c r="EK338" i="1"/>
  <c r="EJ338" i="1"/>
  <c r="EI338" i="1"/>
  <c r="BK338" i="1" s="1"/>
  <c r="EH338" i="1"/>
  <c r="GH338" i="1" s="1"/>
  <c r="EG338" i="1"/>
  <c r="GG338" i="1" s="1"/>
  <c r="EF338" i="1"/>
  <c r="GF338" i="1" s="1"/>
  <c r="EE338" i="1"/>
  <c r="ED338" i="1"/>
  <c r="EC338" i="1"/>
  <c r="EB338" i="1"/>
  <c r="EA338" i="1"/>
  <c r="GA338" i="1" s="1"/>
  <c r="DZ338" i="1"/>
  <c r="FZ338" i="1" s="1"/>
  <c r="DY338" i="1"/>
  <c r="DX338" i="1"/>
  <c r="DW338" i="1"/>
  <c r="DV338" i="1"/>
  <c r="DS338" i="1"/>
  <c r="DR338" i="1"/>
  <c r="DP338" i="1"/>
  <c r="DN338" i="1"/>
  <c r="DL338" i="1" s="1"/>
  <c r="DM338" i="1" s="1"/>
  <c r="DO338" i="1" s="1"/>
  <c r="CJ338" i="1"/>
  <c r="CI338" i="1"/>
  <c r="CH338" i="1"/>
  <c r="CG338" i="1"/>
  <c r="CF338" i="1"/>
  <c r="CE338" i="1"/>
  <c r="CD338" i="1"/>
  <c r="CC338" i="1"/>
  <c r="CB338" i="1"/>
  <c r="CA338" i="1"/>
  <c r="BZ338" i="1"/>
  <c r="BY338" i="1"/>
  <c r="BX338" i="1"/>
  <c r="BW338" i="1"/>
  <c r="BV338" i="1"/>
  <c r="BU338" i="1"/>
  <c r="BT338" i="1"/>
  <c r="BS338" i="1"/>
  <c r="BR338" i="1"/>
  <c r="BP338" i="1"/>
  <c r="BQ338" i="1" s="1"/>
  <c r="BI338" i="1"/>
  <c r="BH338" i="1"/>
  <c r="BG338" i="1"/>
  <c r="BF338" i="1"/>
  <c r="BE338" i="1"/>
  <c r="BD338" i="1"/>
  <c r="BC338" i="1"/>
  <c r="BB338" i="1"/>
  <c r="BA338" i="1"/>
  <c r="J338" i="1"/>
  <c r="FU337" i="1"/>
  <c r="FS337" i="1"/>
  <c r="EX337" i="1"/>
  <c r="FG337" i="1" s="1"/>
  <c r="FO337" i="1" s="1" a="1"/>
  <c r="FO337" i="1" s="1"/>
  <c r="EW337" i="1"/>
  <c r="FF337" i="1" s="1"/>
  <c r="FP337" i="1" s="1" a="1"/>
  <c r="FP337" i="1" s="1"/>
  <c r="EV337" i="1"/>
  <c r="FE337" i="1" s="1"/>
  <c r="FN337" i="1" s="1" a="1"/>
  <c r="FN337" i="1" s="1"/>
  <c r="EU337" i="1"/>
  <c r="FD337" i="1" s="1"/>
  <c r="FM337" i="1" s="1" a="1"/>
  <c r="FM337" i="1" s="1"/>
  <c r="ET337" i="1"/>
  <c r="FC337" i="1" s="1"/>
  <c r="FL337" i="1" s="1" a="1"/>
  <c r="FL337" i="1" s="1"/>
  <c r="ES337" i="1"/>
  <c r="FB337" i="1" s="1"/>
  <c r="FK337" i="1" s="1" a="1"/>
  <c r="FK337" i="1" s="1"/>
  <c r="ER337" i="1"/>
  <c r="EQ337" i="1"/>
  <c r="EZ337" i="1" s="1"/>
  <c r="FI337" i="1" s="1" a="1"/>
  <c r="FI337" i="1" s="1"/>
  <c r="EP337" i="1"/>
  <c r="EY337" i="1" s="1"/>
  <c r="FH337" i="1" s="1" a="1"/>
  <c r="FH337" i="1" s="1"/>
  <c r="EO337" i="1"/>
  <c r="EN337" i="1"/>
  <c r="EM337" i="1"/>
  <c r="EL337" i="1"/>
  <c r="EK337" i="1"/>
  <c r="EJ337" i="1"/>
  <c r="EI337" i="1"/>
  <c r="BK337" i="1" s="1"/>
  <c r="BL337" i="1" s="1"/>
  <c r="EH337" i="1"/>
  <c r="GH337" i="1" s="1"/>
  <c r="EG337" i="1"/>
  <c r="GG337" i="1" s="1"/>
  <c r="EF337" i="1"/>
  <c r="GF337" i="1" s="1"/>
  <c r="EE337" i="1"/>
  <c r="ED337" i="1"/>
  <c r="EC337" i="1"/>
  <c r="EB337" i="1"/>
  <c r="EA337" i="1"/>
  <c r="GA337" i="1" s="1"/>
  <c r="DZ337" i="1"/>
  <c r="FZ337" i="1" s="1"/>
  <c r="DY337" i="1"/>
  <c r="DX337" i="1"/>
  <c r="DW337" i="1"/>
  <c r="DV337" i="1"/>
  <c r="DS337" i="1"/>
  <c r="DR337" i="1"/>
  <c r="DP337" i="1"/>
  <c r="DN337" i="1"/>
  <c r="DL337" i="1" s="1"/>
  <c r="DM337" i="1" s="1"/>
  <c r="DO337" i="1" s="1"/>
  <c r="CJ337" i="1"/>
  <c r="CI337" i="1"/>
  <c r="CH337" i="1"/>
  <c r="CG337" i="1"/>
  <c r="CF337" i="1"/>
  <c r="CE337" i="1"/>
  <c r="CD337" i="1"/>
  <c r="CC337" i="1"/>
  <c r="CB337" i="1"/>
  <c r="CA337" i="1"/>
  <c r="BZ337" i="1"/>
  <c r="BY337" i="1"/>
  <c r="BX337" i="1"/>
  <c r="BW337" i="1"/>
  <c r="BV337" i="1"/>
  <c r="BU337" i="1"/>
  <c r="BT337" i="1"/>
  <c r="BS337" i="1"/>
  <c r="BR337" i="1"/>
  <c r="BP337" i="1"/>
  <c r="BQ337" i="1" s="1"/>
  <c r="BI337" i="1"/>
  <c r="BH337" i="1"/>
  <c r="BG337" i="1"/>
  <c r="BF337" i="1"/>
  <c r="BE337" i="1"/>
  <c r="BD337" i="1"/>
  <c r="BC337" i="1"/>
  <c r="BB337" i="1"/>
  <c r="BA337" i="1"/>
  <c r="J337" i="1"/>
  <c r="FU336" i="1"/>
  <c r="FS336" i="1"/>
  <c r="EX336" i="1"/>
  <c r="FG336" i="1" s="1"/>
  <c r="FO336" i="1" s="1" a="1"/>
  <c r="FO336" i="1" s="1"/>
  <c r="EW336" i="1"/>
  <c r="FF336" i="1" s="1"/>
  <c r="FP336" i="1" s="1" a="1"/>
  <c r="FP336" i="1" s="1"/>
  <c r="EV336" i="1"/>
  <c r="FE336" i="1" s="1"/>
  <c r="FN336" i="1" s="1" a="1"/>
  <c r="FN336" i="1" s="1"/>
  <c r="EU336" i="1"/>
  <c r="FD336" i="1" s="1"/>
  <c r="FM336" i="1" s="1" a="1"/>
  <c r="FM336" i="1" s="1"/>
  <c r="ET336" i="1"/>
  <c r="FC336" i="1" s="1"/>
  <c r="FL336" i="1" s="1" a="1"/>
  <c r="FL336" i="1" s="1"/>
  <c r="ES336" i="1"/>
  <c r="ER336" i="1"/>
  <c r="FA336" i="1" s="1"/>
  <c r="FJ336" i="1" s="1" a="1"/>
  <c r="FJ336" i="1" s="1"/>
  <c r="EQ336" i="1"/>
  <c r="EZ336" i="1" s="1"/>
  <c r="FI336" i="1" s="1" a="1"/>
  <c r="FI336" i="1" s="1"/>
  <c r="EP336" i="1"/>
  <c r="EY336" i="1" s="1"/>
  <c r="FH336" i="1" s="1" a="1"/>
  <c r="FH336" i="1" s="1"/>
  <c r="EO336" i="1"/>
  <c r="EN336" i="1"/>
  <c r="EM336" i="1"/>
  <c r="EL336" i="1"/>
  <c r="EK336" i="1"/>
  <c r="EJ336" i="1"/>
  <c r="EI336" i="1"/>
  <c r="BK336" i="1" s="1"/>
  <c r="EH336" i="1"/>
  <c r="GH336" i="1" s="1"/>
  <c r="EG336" i="1"/>
  <c r="GG336" i="1" s="1"/>
  <c r="EF336" i="1"/>
  <c r="GF336" i="1" s="1"/>
  <c r="EE336" i="1"/>
  <c r="ED336" i="1"/>
  <c r="EC336" i="1"/>
  <c r="EB336" i="1"/>
  <c r="EA336" i="1"/>
  <c r="GA336" i="1" s="1"/>
  <c r="DZ336" i="1"/>
  <c r="FZ336" i="1" s="1"/>
  <c r="DY336" i="1"/>
  <c r="DX336" i="1"/>
  <c r="DW336" i="1"/>
  <c r="DV336" i="1"/>
  <c r="DS336" i="1"/>
  <c r="DR336" i="1"/>
  <c r="DT336" i="1" s="1"/>
  <c r="DP336" i="1"/>
  <c r="DN336" i="1"/>
  <c r="DL336" i="1" s="1"/>
  <c r="DM336" i="1" s="1"/>
  <c r="DO336" i="1" s="1"/>
  <c r="CJ336" i="1"/>
  <c r="CI336" i="1"/>
  <c r="CH336" i="1"/>
  <c r="CG336" i="1"/>
  <c r="CF336" i="1"/>
  <c r="CE336" i="1"/>
  <c r="CD336" i="1"/>
  <c r="CC336" i="1"/>
  <c r="CB336" i="1"/>
  <c r="CA336" i="1"/>
  <c r="BZ336" i="1"/>
  <c r="BY336" i="1"/>
  <c r="BX336" i="1"/>
  <c r="BW336" i="1"/>
  <c r="BV336" i="1"/>
  <c r="BU336" i="1"/>
  <c r="BT336" i="1"/>
  <c r="BS336" i="1"/>
  <c r="BR336" i="1"/>
  <c r="BP336" i="1"/>
  <c r="BQ336" i="1" s="1"/>
  <c r="BI336" i="1"/>
  <c r="BH336" i="1"/>
  <c r="BG336" i="1"/>
  <c r="BF336" i="1"/>
  <c r="BE336" i="1"/>
  <c r="BD336" i="1"/>
  <c r="BC336" i="1"/>
  <c r="BB336" i="1"/>
  <c r="BA336" i="1"/>
  <c r="J336" i="1"/>
  <c r="FU335" i="1"/>
  <c r="FS335" i="1"/>
  <c r="EX335" i="1"/>
  <c r="FG335" i="1" s="1"/>
  <c r="FO335" i="1" s="1" a="1"/>
  <c r="FO335" i="1" s="1"/>
  <c r="EW335" i="1"/>
  <c r="FF335" i="1" s="1"/>
  <c r="FP335" i="1" s="1" a="1"/>
  <c r="FP335" i="1" s="1"/>
  <c r="EV335" i="1"/>
  <c r="FE335" i="1" s="1"/>
  <c r="FN335" i="1" s="1" a="1"/>
  <c r="FN335" i="1" s="1"/>
  <c r="EU335" i="1"/>
  <c r="FD335" i="1" s="1"/>
  <c r="FM335" i="1" s="1" a="1"/>
  <c r="FM335" i="1" s="1"/>
  <c r="ET335" i="1"/>
  <c r="ES335" i="1"/>
  <c r="FB335" i="1" s="1"/>
  <c r="FK335" i="1" s="1" a="1"/>
  <c r="FK335" i="1" s="1"/>
  <c r="ER335" i="1"/>
  <c r="FA335" i="1" s="1"/>
  <c r="FJ335" i="1" s="1" a="1"/>
  <c r="FJ335" i="1" s="1"/>
  <c r="EQ335" i="1"/>
  <c r="EZ335" i="1" s="1"/>
  <c r="FI335" i="1" s="1" a="1"/>
  <c r="FI335" i="1" s="1"/>
  <c r="EP335" i="1"/>
  <c r="EY335" i="1" s="1"/>
  <c r="FH335" i="1" s="1" a="1"/>
  <c r="FH335" i="1" s="1"/>
  <c r="EO335" i="1"/>
  <c r="EN335" i="1"/>
  <c r="EM335" i="1"/>
  <c r="EL335" i="1"/>
  <c r="EK335" i="1"/>
  <c r="EJ335" i="1"/>
  <c r="EI335" i="1"/>
  <c r="BK335" i="1" s="1"/>
  <c r="BL335" i="1" s="1"/>
  <c r="BO335" i="1" s="1"/>
  <c r="EH335" i="1"/>
  <c r="GH335" i="1" s="1"/>
  <c r="EG335" i="1"/>
  <c r="GG335" i="1" s="1"/>
  <c r="EF335" i="1"/>
  <c r="GF335" i="1" s="1"/>
  <c r="EE335" i="1"/>
  <c r="ED335" i="1"/>
  <c r="EC335" i="1"/>
  <c r="EB335" i="1"/>
  <c r="EA335" i="1"/>
  <c r="GA335" i="1" s="1"/>
  <c r="DZ335" i="1"/>
  <c r="FZ335" i="1" s="1"/>
  <c r="DY335" i="1"/>
  <c r="DX335" i="1"/>
  <c r="DW335" i="1"/>
  <c r="DV335" i="1"/>
  <c r="DS335" i="1"/>
  <c r="DR335" i="1"/>
  <c r="DP335" i="1"/>
  <c r="DN335" i="1"/>
  <c r="DL335" i="1" s="1"/>
  <c r="DM335" i="1" s="1"/>
  <c r="DO335" i="1" s="1"/>
  <c r="CJ335" i="1"/>
  <c r="CI335" i="1"/>
  <c r="CH335" i="1"/>
  <c r="CG335" i="1"/>
  <c r="CF335" i="1"/>
  <c r="CE335" i="1"/>
  <c r="CD335" i="1"/>
  <c r="CC335" i="1"/>
  <c r="CB335" i="1"/>
  <c r="CA335" i="1"/>
  <c r="BZ335" i="1"/>
  <c r="BY335" i="1"/>
  <c r="BX335" i="1"/>
  <c r="BW335" i="1"/>
  <c r="BV335" i="1"/>
  <c r="BU335" i="1"/>
  <c r="BT335" i="1"/>
  <c r="BS335" i="1"/>
  <c r="BR335" i="1"/>
  <c r="BP335" i="1"/>
  <c r="BQ335" i="1" s="1"/>
  <c r="BI335" i="1"/>
  <c r="BH335" i="1"/>
  <c r="BG335" i="1"/>
  <c r="BF335" i="1"/>
  <c r="BE335" i="1"/>
  <c r="BD335" i="1"/>
  <c r="BC335" i="1"/>
  <c r="BB335" i="1"/>
  <c r="BA335" i="1"/>
  <c r="J335" i="1"/>
  <c r="FU334" i="1"/>
  <c r="FS334" i="1"/>
  <c r="EX334" i="1"/>
  <c r="FG334" i="1" s="1"/>
  <c r="FO334" i="1" s="1" a="1"/>
  <c r="FO334" i="1" s="1"/>
  <c r="EW334" i="1"/>
  <c r="FF334" i="1" s="1"/>
  <c r="FP334" i="1" s="1" a="1"/>
  <c r="FP334" i="1" s="1"/>
  <c r="EV334" i="1"/>
  <c r="FE334" i="1" s="1"/>
  <c r="FN334" i="1" s="1" a="1"/>
  <c r="FN334" i="1" s="1"/>
  <c r="EU334" i="1"/>
  <c r="ET334" i="1"/>
  <c r="FC334" i="1" s="1"/>
  <c r="FL334" i="1" s="1" a="1"/>
  <c r="FL334" i="1" s="1"/>
  <c r="ES334" i="1"/>
  <c r="FB334" i="1" s="1"/>
  <c r="FK334" i="1" s="1" a="1"/>
  <c r="FK334" i="1" s="1"/>
  <c r="ER334" i="1"/>
  <c r="FA334" i="1" s="1"/>
  <c r="FJ334" i="1" s="1" a="1"/>
  <c r="FJ334" i="1" s="1"/>
  <c r="EQ334" i="1"/>
  <c r="EZ334" i="1" s="1"/>
  <c r="FI334" i="1" s="1" a="1"/>
  <c r="FI334" i="1" s="1"/>
  <c r="EP334" i="1"/>
  <c r="EY334" i="1" s="1"/>
  <c r="FH334" i="1" s="1" a="1"/>
  <c r="FH334" i="1" s="1"/>
  <c r="EO334" i="1"/>
  <c r="EN334" i="1"/>
  <c r="EM334" i="1"/>
  <c r="EL334" i="1"/>
  <c r="EK334" i="1"/>
  <c r="EJ334" i="1"/>
  <c r="EI334" i="1"/>
  <c r="BK334" i="1" s="1"/>
  <c r="EH334" i="1"/>
  <c r="GH334" i="1" s="1"/>
  <c r="EG334" i="1"/>
  <c r="GG334" i="1" s="1"/>
  <c r="EF334" i="1"/>
  <c r="GF334" i="1" s="1"/>
  <c r="EE334" i="1"/>
  <c r="ED334" i="1"/>
  <c r="EC334" i="1"/>
  <c r="EB334" i="1"/>
  <c r="EA334" i="1"/>
  <c r="GA334" i="1" s="1"/>
  <c r="DZ334" i="1"/>
  <c r="FZ334" i="1" s="1"/>
  <c r="DY334" i="1"/>
  <c r="DX334" i="1"/>
  <c r="DW334" i="1"/>
  <c r="DV334" i="1"/>
  <c r="DS334" i="1"/>
  <c r="DR334" i="1"/>
  <c r="DP334" i="1"/>
  <c r="DN334" i="1"/>
  <c r="DL334" i="1" s="1"/>
  <c r="DM334" i="1" s="1"/>
  <c r="DO334" i="1" s="1"/>
  <c r="CJ334" i="1"/>
  <c r="CI334" i="1"/>
  <c r="CH334" i="1"/>
  <c r="CG334" i="1"/>
  <c r="CF334" i="1"/>
  <c r="CE334" i="1"/>
  <c r="CD334" i="1"/>
  <c r="CC334" i="1"/>
  <c r="CB334" i="1"/>
  <c r="CA334" i="1"/>
  <c r="BZ334" i="1"/>
  <c r="BY334" i="1"/>
  <c r="BX334" i="1"/>
  <c r="BW334" i="1"/>
  <c r="BV334" i="1"/>
  <c r="BU334" i="1"/>
  <c r="BT334" i="1"/>
  <c r="BS334" i="1"/>
  <c r="BR334" i="1"/>
  <c r="BP334" i="1"/>
  <c r="BQ334" i="1" s="1"/>
  <c r="BI334" i="1"/>
  <c r="BH334" i="1"/>
  <c r="BG334" i="1"/>
  <c r="BF334" i="1"/>
  <c r="BE334" i="1"/>
  <c r="BD334" i="1"/>
  <c r="BC334" i="1"/>
  <c r="BB334" i="1"/>
  <c r="BA334" i="1"/>
  <c r="J334" i="1"/>
  <c r="FU333" i="1"/>
  <c r="FS333" i="1"/>
  <c r="EX333" i="1"/>
  <c r="FG333" i="1" s="1"/>
  <c r="FO333" i="1" s="1" a="1"/>
  <c r="FO333" i="1" s="1"/>
  <c r="EW333" i="1"/>
  <c r="FF333" i="1" s="1"/>
  <c r="FP333" i="1" s="1" a="1"/>
  <c r="FP333" i="1" s="1"/>
  <c r="EV333" i="1"/>
  <c r="FE333" i="1" s="1"/>
  <c r="FN333" i="1" s="1" a="1"/>
  <c r="FN333" i="1" s="1"/>
  <c r="EU333" i="1"/>
  <c r="FD333" i="1" s="1"/>
  <c r="FM333" i="1" s="1" a="1"/>
  <c r="FM333" i="1" s="1"/>
  <c r="ET333" i="1"/>
  <c r="FC333" i="1" s="1"/>
  <c r="FL333" i="1" s="1" a="1"/>
  <c r="FL333" i="1" s="1"/>
  <c r="ES333" i="1"/>
  <c r="FB333" i="1" s="1"/>
  <c r="FK333" i="1" s="1" a="1"/>
  <c r="FK333" i="1" s="1"/>
  <c r="ER333" i="1"/>
  <c r="EQ333" i="1"/>
  <c r="EZ333" i="1" s="1"/>
  <c r="FI333" i="1" s="1" a="1"/>
  <c r="FI333" i="1" s="1"/>
  <c r="EP333" i="1"/>
  <c r="EY333" i="1" s="1"/>
  <c r="FH333" i="1" s="1" a="1"/>
  <c r="FH333" i="1" s="1"/>
  <c r="EO333" i="1"/>
  <c r="EN333" i="1"/>
  <c r="EM333" i="1"/>
  <c r="EL333" i="1"/>
  <c r="EK333" i="1"/>
  <c r="EJ333" i="1"/>
  <c r="EI333" i="1"/>
  <c r="BK333" i="1" s="1"/>
  <c r="BL333" i="1" s="1"/>
  <c r="EH333" i="1"/>
  <c r="GH333" i="1" s="1"/>
  <c r="EG333" i="1"/>
  <c r="GG333" i="1" s="1"/>
  <c r="EF333" i="1"/>
  <c r="GF333" i="1" s="1"/>
  <c r="EE333" i="1"/>
  <c r="ED333" i="1"/>
  <c r="EC333" i="1"/>
  <c r="EB333" i="1"/>
  <c r="EA333" i="1"/>
  <c r="GA333" i="1" s="1"/>
  <c r="DZ333" i="1"/>
  <c r="FZ333" i="1" s="1"/>
  <c r="DY333" i="1"/>
  <c r="DX333" i="1"/>
  <c r="DW333" i="1"/>
  <c r="DV333" i="1"/>
  <c r="DS333" i="1"/>
  <c r="DR333" i="1"/>
  <c r="DP333" i="1"/>
  <c r="DN333" i="1"/>
  <c r="DL333" i="1" s="1"/>
  <c r="DM333" i="1" s="1"/>
  <c r="DO333" i="1" s="1"/>
  <c r="CJ333" i="1"/>
  <c r="CI333" i="1"/>
  <c r="CH333" i="1"/>
  <c r="CG333" i="1"/>
  <c r="CF333" i="1"/>
  <c r="CE333" i="1"/>
  <c r="CD333" i="1"/>
  <c r="CC333" i="1"/>
  <c r="CB333" i="1"/>
  <c r="CA333" i="1"/>
  <c r="BZ333" i="1"/>
  <c r="BY333" i="1"/>
  <c r="BX333" i="1"/>
  <c r="BW333" i="1"/>
  <c r="BV333" i="1"/>
  <c r="BU333" i="1"/>
  <c r="BT333" i="1"/>
  <c r="BS333" i="1"/>
  <c r="BR333" i="1"/>
  <c r="BP333" i="1"/>
  <c r="BQ333" i="1" s="1"/>
  <c r="BI333" i="1"/>
  <c r="BH333" i="1"/>
  <c r="BG333" i="1"/>
  <c r="BF333" i="1"/>
  <c r="BE333" i="1"/>
  <c r="BD333" i="1"/>
  <c r="BC333" i="1"/>
  <c r="BB333" i="1"/>
  <c r="BA333" i="1"/>
  <c r="J333" i="1"/>
  <c r="FU332" i="1"/>
  <c r="FS332" i="1"/>
  <c r="EX332" i="1"/>
  <c r="FG332" i="1" s="1"/>
  <c r="FO332" i="1" s="1" a="1"/>
  <c r="FO332" i="1" s="1"/>
  <c r="EW332" i="1"/>
  <c r="FF332" i="1" s="1"/>
  <c r="FP332" i="1" s="1" a="1"/>
  <c r="FP332" i="1" s="1"/>
  <c r="EV332" i="1"/>
  <c r="FE332" i="1" s="1"/>
  <c r="FN332" i="1" s="1" a="1"/>
  <c r="FN332" i="1" s="1"/>
  <c r="EU332" i="1"/>
  <c r="FD332" i="1" s="1"/>
  <c r="FM332" i="1" s="1" a="1"/>
  <c r="FM332" i="1" s="1"/>
  <c r="ET332" i="1"/>
  <c r="FC332" i="1" s="1"/>
  <c r="FL332" i="1" s="1" a="1"/>
  <c r="FL332" i="1" s="1"/>
  <c r="ES332" i="1"/>
  <c r="ER332" i="1"/>
  <c r="FA332" i="1" s="1"/>
  <c r="FJ332" i="1" s="1" a="1"/>
  <c r="FJ332" i="1" s="1"/>
  <c r="EQ332" i="1"/>
  <c r="EZ332" i="1" s="1"/>
  <c r="FI332" i="1" s="1" a="1"/>
  <c r="FI332" i="1" s="1"/>
  <c r="EP332" i="1"/>
  <c r="EY332" i="1" s="1"/>
  <c r="FH332" i="1" s="1" a="1"/>
  <c r="FH332" i="1" s="1"/>
  <c r="EO332" i="1"/>
  <c r="EN332" i="1"/>
  <c r="EM332" i="1"/>
  <c r="EL332" i="1"/>
  <c r="EK332" i="1"/>
  <c r="EJ332" i="1"/>
  <c r="EI332" i="1"/>
  <c r="BK332" i="1" s="1"/>
  <c r="EH332" i="1"/>
  <c r="GH332" i="1" s="1"/>
  <c r="EG332" i="1"/>
  <c r="GG332" i="1" s="1"/>
  <c r="EF332" i="1"/>
  <c r="GF332" i="1" s="1"/>
  <c r="EE332" i="1"/>
  <c r="ED332" i="1"/>
  <c r="EC332" i="1"/>
  <c r="EB332" i="1"/>
  <c r="EA332" i="1"/>
  <c r="GA332" i="1" s="1"/>
  <c r="DZ332" i="1"/>
  <c r="FZ332" i="1" s="1"/>
  <c r="DY332" i="1"/>
  <c r="DX332" i="1"/>
  <c r="DW332" i="1"/>
  <c r="DV332" i="1"/>
  <c r="DS332" i="1"/>
  <c r="DR332" i="1"/>
  <c r="DU332" i="1" s="1"/>
  <c r="DP332" i="1"/>
  <c r="DN332" i="1"/>
  <c r="DL332" i="1" s="1"/>
  <c r="DM332" i="1" s="1"/>
  <c r="DO332" i="1" s="1"/>
  <c r="CJ332" i="1"/>
  <c r="CI332" i="1"/>
  <c r="CH332" i="1"/>
  <c r="CG332" i="1"/>
  <c r="CF332" i="1"/>
  <c r="CE332" i="1"/>
  <c r="CD332" i="1"/>
  <c r="CC332" i="1"/>
  <c r="CB332" i="1"/>
  <c r="CA332" i="1"/>
  <c r="BZ332" i="1"/>
  <c r="BY332" i="1"/>
  <c r="BX332" i="1"/>
  <c r="BW332" i="1"/>
  <c r="BV332" i="1"/>
  <c r="BU332" i="1"/>
  <c r="BT332" i="1"/>
  <c r="BS332" i="1"/>
  <c r="BR332" i="1"/>
  <c r="BP332" i="1"/>
  <c r="BQ332" i="1" s="1"/>
  <c r="BI332" i="1"/>
  <c r="BH332" i="1"/>
  <c r="BG332" i="1"/>
  <c r="BF332" i="1"/>
  <c r="BE332" i="1"/>
  <c r="BD332" i="1"/>
  <c r="BC332" i="1"/>
  <c r="BB332" i="1"/>
  <c r="BA332" i="1"/>
  <c r="J332" i="1"/>
  <c r="FU331" i="1"/>
  <c r="FS331" i="1"/>
  <c r="EX331" i="1"/>
  <c r="FG331" i="1" s="1"/>
  <c r="FO331" i="1" s="1" a="1"/>
  <c r="FO331" i="1" s="1"/>
  <c r="EW331" i="1"/>
  <c r="FF331" i="1" s="1"/>
  <c r="FP331" i="1" s="1" a="1"/>
  <c r="FP331" i="1" s="1"/>
  <c r="EV331" i="1"/>
  <c r="FE331" i="1" s="1"/>
  <c r="FN331" i="1" s="1" a="1"/>
  <c r="FN331" i="1" s="1"/>
  <c r="EU331" i="1"/>
  <c r="FD331" i="1" s="1"/>
  <c r="FM331" i="1" s="1" a="1"/>
  <c r="FM331" i="1" s="1"/>
  <c r="ET331" i="1"/>
  <c r="ES331" i="1"/>
  <c r="FB331" i="1" s="1"/>
  <c r="FK331" i="1" s="1" a="1"/>
  <c r="FK331" i="1" s="1"/>
  <c r="ER331" i="1"/>
  <c r="FA331" i="1" s="1"/>
  <c r="FJ331" i="1" s="1" a="1"/>
  <c r="FJ331" i="1" s="1"/>
  <c r="EQ331" i="1"/>
  <c r="EZ331" i="1" s="1"/>
  <c r="FI331" i="1" s="1" a="1"/>
  <c r="FI331" i="1" s="1"/>
  <c r="EP331" i="1"/>
  <c r="EY331" i="1" s="1"/>
  <c r="FH331" i="1" s="1" a="1"/>
  <c r="FH331" i="1" s="1"/>
  <c r="EO331" i="1"/>
  <c r="EN331" i="1"/>
  <c r="EM331" i="1"/>
  <c r="EL331" i="1"/>
  <c r="EK331" i="1"/>
  <c r="EJ331" i="1"/>
  <c r="EI331" i="1"/>
  <c r="BK331" i="1" s="1"/>
  <c r="BL331" i="1" s="1"/>
  <c r="BO331" i="1" s="1"/>
  <c r="EH331" i="1"/>
  <c r="GH331" i="1" s="1"/>
  <c r="EG331" i="1"/>
  <c r="GG331" i="1" s="1"/>
  <c r="EF331" i="1"/>
  <c r="GF331" i="1" s="1"/>
  <c r="EE331" i="1"/>
  <c r="ED331" i="1"/>
  <c r="EC331" i="1"/>
  <c r="EB331" i="1"/>
  <c r="EA331" i="1"/>
  <c r="GA331" i="1" s="1"/>
  <c r="DZ331" i="1"/>
  <c r="FZ331" i="1" s="1"/>
  <c r="DY331" i="1"/>
  <c r="DX331" i="1"/>
  <c r="DW331" i="1"/>
  <c r="DV331" i="1"/>
  <c r="DS331" i="1"/>
  <c r="DR331" i="1"/>
  <c r="DP331" i="1"/>
  <c r="DN331" i="1"/>
  <c r="DL331" i="1" s="1"/>
  <c r="DM331" i="1" s="1"/>
  <c r="DO331" i="1" s="1"/>
  <c r="CJ331" i="1"/>
  <c r="CI331" i="1"/>
  <c r="CH331" i="1"/>
  <c r="CG331" i="1"/>
  <c r="CF331" i="1"/>
  <c r="CE331" i="1"/>
  <c r="CD331" i="1"/>
  <c r="CC331" i="1"/>
  <c r="CB331" i="1"/>
  <c r="CA331" i="1"/>
  <c r="BZ331" i="1"/>
  <c r="BY331" i="1"/>
  <c r="BX331" i="1"/>
  <c r="BW331" i="1"/>
  <c r="BV331" i="1"/>
  <c r="BU331" i="1"/>
  <c r="BT331" i="1"/>
  <c r="BS331" i="1"/>
  <c r="BR331" i="1"/>
  <c r="BP331" i="1"/>
  <c r="BQ331" i="1" s="1"/>
  <c r="BI331" i="1"/>
  <c r="BH331" i="1"/>
  <c r="BG331" i="1"/>
  <c r="BF331" i="1"/>
  <c r="BE331" i="1"/>
  <c r="BD331" i="1"/>
  <c r="BC331" i="1"/>
  <c r="BB331" i="1"/>
  <c r="BA331" i="1"/>
  <c r="J331" i="1"/>
  <c r="FU330" i="1"/>
  <c r="FS330" i="1"/>
  <c r="EX330" i="1"/>
  <c r="FG330" i="1" s="1"/>
  <c r="FO330" i="1" s="1" a="1"/>
  <c r="FO330" i="1" s="1"/>
  <c r="EW330" i="1"/>
  <c r="FF330" i="1" s="1"/>
  <c r="FP330" i="1" s="1" a="1"/>
  <c r="FP330" i="1" s="1"/>
  <c r="EV330" i="1"/>
  <c r="FE330" i="1" s="1"/>
  <c r="FN330" i="1" s="1" a="1"/>
  <c r="FN330" i="1" s="1"/>
  <c r="EU330" i="1"/>
  <c r="ET330" i="1"/>
  <c r="FC330" i="1" s="1"/>
  <c r="FL330" i="1" s="1" a="1"/>
  <c r="FL330" i="1" s="1"/>
  <c r="ES330" i="1"/>
  <c r="FB330" i="1" s="1"/>
  <c r="FK330" i="1" s="1" a="1"/>
  <c r="FK330" i="1" s="1"/>
  <c r="ER330" i="1"/>
  <c r="FA330" i="1" s="1"/>
  <c r="FJ330" i="1" s="1" a="1"/>
  <c r="FJ330" i="1" s="1"/>
  <c r="EQ330" i="1"/>
  <c r="EZ330" i="1" s="1"/>
  <c r="FI330" i="1" s="1" a="1"/>
  <c r="FI330" i="1" s="1"/>
  <c r="EP330" i="1"/>
  <c r="EY330" i="1" s="1"/>
  <c r="FH330" i="1" s="1" a="1"/>
  <c r="FH330" i="1" s="1"/>
  <c r="EO330" i="1"/>
  <c r="EN330" i="1"/>
  <c r="EM330" i="1"/>
  <c r="EL330" i="1"/>
  <c r="EK330" i="1"/>
  <c r="EJ330" i="1"/>
  <c r="EI330" i="1"/>
  <c r="BK330" i="1" s="1"/>
  <c r="EH330" i="1"/>
  <c r="GH330" i="1" s="1"/>
  <c r="EG330" i="1"/>
  <c r="GG330" i="1" s="1"/>
  <c r="EF330" i="1"/>
  <c r="GF330" i="1" s="1"/>
  <c r="EE330" i="1"/>
  <c r="ED330" i="1"/>
  <c r="EC330" i="1"/>
  <c r="EB330" i="1"/>
  <c r="EA330" i="1"/>
  <c r="GA330" i="1" s="1"/>
  <c r="DZ330" i="1"/>
  <c r="FZ330" i="1" s="1"/>
  <c r="DY330" i="1"/>
  <c r="DX330" i="1"/>
  <c r="DW330" i="1"/>
  <c r="DV330" i="1"/>
  <c r="DS330" i="1"/>
  <c r="DR330" i="1"/>
  <c r="DP330" i="1"/>
  <c r="DN330" i="1"/>
  <c r="DL330" i="1" s="1"/>
  <c r="DM330" i="1" s="1"/>
  <c r="DO330" i="1" s="1"/>
  <c r="CJ330" i="1"/>
  <c r="CI330" i="1"/>
  <c r="CH330" i="1"/>
  <c r="CG330" i="1"/>
  <c r="CF330" i="1"/>
  <c r="CE330" i="1"/>
  <c r="CD330" i="1"/>
  <c r="CC330" i="1"/>
  <c r="CB330" i="1"/>
  <c r="CA330" i="1"/>
  <c r="BZ330" i="1"/>
  <c r="BY330" i="1"/>
  <c r="BX330" i="1"/>
  <c r="BW330" i="1"/>
  <c r="BV330" i="1"/>
  <c r="BU330" i="1"/>
  <c r="BT330" i="1"/>
  <c r="BS330" i="1"/>
  <c r="BR330" i="1"/>
  <c r="BP330" i="1"/>
  <c r="BQ330" i="1" s="1"/>
  <c r="BI330" i="1"/>
  <c r="BH330" i="1"/>
  <c r="BG330" i="1"/>
  <c r="BF330" i="1"/>
  <c r="BE330" i="1"/>
  <c r="BD330" i="1"/>
  <c r="BC330" i="1"/>
  <c r="BB330" i="1"/>
  <c r="BA330" i="1"/>
  <c r="J330" i="1"/>
  <c r="FU329" i="1"/>
  <c r="FS329" i="1"/>
  <c r="EX329" i="1"/>
  <c r="FG329" i="1" s="1"/>
  <c r="FO329" i="1" s="1" a="1"/>
  <c r="FO329" i="1" s="1"/>
  <c r="EW329" i="1"/>
  <c r="FF329" i="1" s="1"/>
  <c r="FP329" i="1" s="1" a="1"/>
  <c r="FP329" i="1" s="1"/>
  <c r="EV329" i="1"/>
  <c r="EU329" i="1"/>
  <c r="FD329" i="1" s="1"/>
  <c r="FM329" i="1" s="1" a="1"/>
  <c r="FM329" i="1" s="1"/>
  <c r="ET329" i="1"/>
  <c r="FC329" i="1" s="1"/>
  <c r="FL329" i="1" s="1" a="1"/>
  <c r="FL329" i="1" s="1"/>
  <c r="ES329" i="1"/>
  <c r="FB329" i="1" s="1"/>
  <c r="FK329" i="1" s="1" a="1"/>
  <c r="FK329" i="1" s="1"/>
  <c r="ER329" i="1"/>
  <c r="FA329" i="1" s="1"/>
  <c r="FJ329" i="1" s="1" a="1"/>
  <c r="FJ329" i="1" s="1"/>
  <c r="EQ329" i="1"/>
  <c r="EZ329" i="1" s="1"/>
  <c r="FI329" i="1" s="1" a="1"/>
  <c r="FI329" i="1" s="1"/>
  <c r="EP329" i="1"/>
  <c r="EY329" i="1" s="1"/>
  <c r="FH329" i="1" s="1" a="1"/>
  <c r="FH329" i="1" s="1"/>
  <c r="EO329" i="1"/>
  <c r="EN329" i="1"/>
  <c r="EM329" i="1"/>
  <c r="EL329" i="1"/>
  <c r="EK329" i="1"/>
  <c r="EJ329" i="1"/>
  <c r="EH329" i="1"/>
  <c r="EG329" i="1"/>
  <c r="EF329" i="1"/>
  <c r="EE329" i="1"/>
  <c r="ED329" i="1"/>
  <c r="GE329" i="1" s="1"/>
  <c r="EC329" i="1"/>
  <c r="GD329" i="1" s="1"/>
  <c r="EB329" i="1"/>
  <c r="GC329" i="1" s="1"/>
  <c r="EA329" i="1"/>
  <c r="DZ329" i="1"/>
  <c r="DY329" i="1"/>
  <c r="DX329" i="1"/>
  <c r="DW329" i="1"/>
  <c r="DV329" i="1"/>
  <c r="DS329" i="1"/>
  <c r="DR329" i="1"/>
  <c r="DT329" i="1" s="1"/>
  <c r="DP329" i="1"/>
  <c r="DN329" i="1"/>
  <c r="DL329" i="1" s="1"/>
  <c r="DM329" i="1" s="1"/>
  <c r="DO329" i="1" s="1"/>
  <c r="CJ329" i="1"/>
  <c r="CI329" i="1"/>
  <c r="CH329" i="1"/>
  <c r="CG329" i="1"/>
  <c r="CF329" i="1"/>
  <c r="CE329" i="1"/>
  <c r="CD329" i="1"/>
  <c r="CC329" i="1"/>
  <c r="CB329" i="1"/>
  <c r="CA329" i="1"/>
  <c r="BZ329" i="1"/>
  <c r="BY329" i="1"/>
  <c r="BX329" i="1"/>
  <c r="BW329" i="1"/>
  <c r="BV329" i="1"/>
  <c r="BU329" i="1"/>
  <c r="BT329" i="1"/>
  <c r="BS329" i="1"/>
  <c r="BR329" i="1"/>
  <c r="BP329" i="1"/>
  <c r="BQ329" i="1" s="1"/>
  <c r="BK329" i="1"/>
  <c r="BI329" i="1"/>
  <c r="BH329" i="1"/>
  <c r="BG329" i="1"/>
  <c r="BF329" i="1"/>
  <c r="BE329" i="1"/>
  <c r="BD329" i="1"/>
  <c r="BC329" i="1"/>
  <c r="BB329" i="1"/>
  <c r="BA329" i="1"/>
  <c r="J329" i="1"/>
  <c r="FU328" i="1"/>
  <c r="FS328" i="1"/>
  <c r="EX328" i="1"/>
  <c r="FG328" i="1" s="1"/>
  <c r="FO328" i="1" s="1" a="1"/>
  <c r="FO328" i="1" s="1"/>
  <c r="EW328" i="1"/>
  <c r="FF328" i="1" s="1"/>
  <c r="FP328" i="1" s="1" a="1"/>
  <c r="FP328" i="1" s="1"/>
  <c r="EV328" i="1"/>
  <c r="FE328" i="1" s="1"/>
  <c r="FN328" i="1" s="1" a="1"/>
  <c r="FN328" i="1" s="1"/>
  <c r="EU328" i="1"/>
  <c r="FD328" i="1" s="1"/>
  <c r="FM328" i="1" s="1" a="1"/>
  <c r="FM328" i="1" s="1"/>
  <c r="ET328" i="1"/>
  <c r="FC328" i="1" s="1"/>
  <c r="FL328" i="1" s="1" a="1"/>
  <c r="FL328" i="1" s="1"/>
  <c r="ES328" i="1"/>
  <c r="FB328" i="1" s="1"/>
  <c r="FK328" i="1" s="1" a="1"/>
  <c r="FK328" i="1" s="1"/>
  <c r="ER328" i="1"/>
  <c r="EQ328" i="1"/>
  <c r="EZ328" i="1" s="1"/>
  <c r="FI328" i="1" s="1" a="1"/>
  <c r="FI328" i="1" s="1"/>
  <c r="EP328" i="1"/>
  <c r="EY328" i="1" s="1"/>
  <c r="FH328" i="1" s="1" a="1"/>
  <c r="FH328" i="1" s="1"/>
  <c r="EO328" i="1"/>
  <c r="EN328" i="1"/>
  <c r="EM328" i="1"/>
  <c r="EL328" i="1"/>
  <c r="EK328" i="1"/>
  <c r="EJ328" i="1"/>
  <c r="EI328" i="1"/>
  <c r="BK328" i="1" s="1"/>
  <c r="EH328" i="1"/>
  <c r="GH328" i="1" s="1"/>
  <c r="EG328" i="1"/>
  <c r="GG328" i="1" s="1"/>
  <c r="EF328" i="1"/>
  <c r="GF328" i="1" s="1"/>
  <c r="EE328" i="1"/>
  <c r="ED328" i="1"/>
  <c r="EC328" i="1"/>
  <c r="EB328" i="1"/>
  <c r="EA328" i="1"/>
  <c r="GA328" i="1" s="1"/>
  <c r="DZ328" i="1"/>
  <c r="FZ328" i="1" s="1"/>
  <c r="DY328" i="1"/>
  <c r="DX328" i="1"/>
  <c r="DW328" i="1"/>
  <c r="DV328" i="1"/>
  <c r="DS328" i="1"/>
  <c r="DR328" i="1"/>
  <c r="DP328" i="1"/>
  <c r="DN328" i="1"/>
  <c r="DL328" i="1" s="1"/>
  <c r="DM328" i="1" s="1"/>
  <c r="DO328" i="1" s="1"/>
  <c r="CJ328" i="1"/>
  <c r="CI328" i="1"/>
  <c r="CH328" i="1"/>
  <c r="CG328" i="1"/>
  <c r="CF328" i="1"/>
  <c r="CE328" i="1"/>
  <c r="CD328" i="1"/>
  <c r="CC328" i="1"/>
  <c r="CB328" i="1"/>
  <c r="CA328" i="1"/>
  <c r="BZ328" i="1"/>
  <c r="BY328" i="1"/>
  <c r="BX328" i="1"/>
  <c r="BW328" i="1"/>
  <c r="BV328" i="1"/>
  <c r="BU328" i="1"/>
  <c r="BT328" i="1"/>
  <c r="BS328" i="1"/>
  <c r="BR328" i="1"/>
  <c r="BP328" i="1"/>
  <c r="BQ328" i="1" s="1"/>
  <c r="BI328" i="1"/>
  <c r="BH328" i="1"/>
  <c r="BG328" i="1"/>
  <c r="BF328" i="1"/>
  <c r="BE328" i="1"/>
  <c r="BD328" i="1"/>
  <c r="BC328" i="1"/>
  <c r="BB328" i="1"/>
  <c r="BA328" i="1"/>
  <c r="J328" i="1"/>
  <c r="FU327" i="1"/>
  <c r="FS327" i="1"/>
  <c r="EX327" i="1"/>
  <c r="FG327" i="1" s="1"/>
  <c r="FO327" i="1" s="1" a="1"/>
  <c r="FO327" i="1" s="1"/>
  <c r="EW327" i="1"/>
  <c r="FF327" i="1" s="1"/>
  <c r="FP327" i="1" s="1" a="1"/>
  <c r="FP327" i="1" s="1"/>
  <c r="EV327" i="1"/>
  <c r="FE327" i="1" s="1"/>
  <c r="FN327" i="1" s="1" a="1"/>
  <c r="FN327" i="1" s="1"/>
  <c r="EU327" i="1"/>
  <c r="FD327" i="1" s="1"/>
  <c r="FM327" i="1" s="1" a="1"/>
  <c r="FM327" i="1" s="1"/>
  <c r="ET327" i="1"/>
  <c r="FC327" i="1" s="1"/>
  <c r="FL327" i="1" s="1" a="1"/>
  <c r="FL327" i="1" s="1"/>
  <c r="ES327" i="1"/>
  <c r="ER327" i="1"/>
  <c r="FA327" i="1" s="1"/>
  <c r="FJ327" i="1" s="1" a="1"/>
  <c r="FJ327" i="1" s="1"/>
  <c r="EQ327" i="1"/>
  <c r="EZ327" i="1" s="1"/>
  <c r="FI327" i="1" s="1" a="1"/>
  <c r="FI327" i="1" s="1"/>
  <c r="EP327" i="1"/>
  <c r="EY327" i="1" s="1"/>
  <c r="FH327" i="1" s="1" a="1"/>
  <c r="FH327" i="1" s="1"/>
  <c r="EO327" i="1"/>
  <c r="EN327" i="1"/>
  <c r="EM327" i="1"/>
  <c r="EL327" i="1"/>
  <c r="EK327" i="1"/>
  <c r="EJ327" i="1"/>
  <c r="EI327" i="1"/>
  <c r="BK327" i="1" s="1"/>
  <c r="EH327" i="1"/>
  <c r="GH327" i="1" s="1"/>
  <c r="EG327" i="1"/>
  <c r="GG327" i="1" s="1"/>
  <c r="EF327" i="1"/>
  <c r="GF327" i="1" s="1"/>
  <c r="EE327" i="1"/>
  <c r="ED327" i="1"/>
  <c r="EC327" i="1"/>
  <c r="EB327" i="1"/>
  <c r="EA327" i="1"/>
  <c r="GA327" i="1" s="1"/>
  <c r="DZ327" i="1"/>
  <c r="FZ327" i="1" s="1"/>
  <c r="DY327" i="1"/>
  <c r="DX327" i="1"/>
  <c r="DW327" i="1"/>
  <c r="DV327" i="1"/>
  <c r="DS327" i="1"/>
  <c r="DR327" i="1"/>
  <c r="DP327" i="1"/>
  <c r="DN327" i="1"/>
  <c r="DL327" i="1" s="1"/>
  <c r="DM327" i="1" s="1"/>
  <c r="DO327" i="1" s="1"/>
  <c r="CJ327" i="1"/>
  <c r="CI327" i="1"/>
  <c r="CH327" i="1"/>
  <c r="CG327" i="1"/>
  <c r="CF327" i="1"/>
  <c r="CE327" i="1"/>
  <c r="CD327" i="1"/>
  <c r="CC327" i="1"/>
  <c r="CB327" i="1"/>
  <c r="CA327" i="1"/>
  <c r="BZ327" i="1"/>
  <c r="BY327" i="1"/>
  <c r="BX327" i="1"/>
  <c r="BW327" i="1"/>
  <c r="BV327" i="1"/>
  <c r="BU327" i="1"/>
  <c r="BT327" i="1"/>
  <c r="BS327" i="1"/>
  <c r="BR327" i="1"/>
  <c r="BP327" i="1"/>
  <c r="BQ327" i="1" s="1"/>
  <c r="BI327" i="1"/>
  <c r="BH327" i="1"/>
  <c r="BG327" i="1"/>
  <c r="BF327" i="1"/>
  <c r="BE327" i="1"/>
  <c r="BD327" i="1"/>
  <c r="BC327" i="1"/>
  <c r="BB327" i="1"/>
  <c r="BA327" i="1"/>
  <c r="J327" i="1"/>
  <c r="FU326" i="1"/>
  <c r="FS326" i="1"/>
  <c r="EX326" i="1"/>
  <c r="FG326" i="1" s="1"/>
  <c r="FO326" i="1" s="1" a="1"/>
  <c r="FO326" i="1" s="1"/>
  <c r="EW326" i="1"/>
  <c r="FF326" i="1" s="1"/>
  <c r="FP326" i="1" s="1" a="1"/>
  <c r="FP326" i="1" s="1"/>
  <c r="EV326" i="1"/>
  <c r="FE326" i="1" s="1"/>
  <c r="FN326" i="1" s="1" a="1"/>
  <c r="FN326" i="1" s="1"/>
  <c r="EU326" i="1"/>
  <c r="FD326" i="1" s="1"/>
  <c r="FM326" i="1" s="1" a="1"/>
  <c r="FM326" i="1" s="1"/>
  <c r="ET326" i="1"/>
  <c r="ES326" i="1"/>
  <c r="FB326" i="1" s="1"/>
  <c r="FK326" i="1" s="1" a="1"/>
  <c r="FK326" i="1" s="1"/>
  <c r="ER326" i="1"/>
  <c r="FA326" i="1" s="1"/>
  <c r="FJ326" i="1" s="1" a="1"/>
  <c r="FJ326" i="1" s="1"/>
  <c r="EQ326" i="1"/>
  <c r="EZ326" i="1" s="1"/>
  <c r="FI326" i="1" s="1" a="1"/>
  <c r="FI326" i="1" s="1"/>
  <c r="EP326" i="1"/>
  <c r="EY326" i="1" s="1"/>
  <c r="FH326" i="1" s="1" a="1"/>
  <c r="FH326" i="1" s="1"/>
  <c r="EO326" i="1"/>
  <c r="EN326" i="1"/>
  <c r="EM326" i="1"/>
  <c r="EL326" i="1"/>
  <c r="EK326" i="1"/>
  <c r="EJ326" i="1"/>
  <c r="EI326" i="1"/>
  <c r="BK326" i="1" s="1"/>
  <c r="BL326" i="1" s="1"/>
  <c r="BO326" i="1" s="1"/>
  <c r="EH326" i="1"/>
  <c r="GH326" i="1" s="1"/>
  <c r="EG326" i="1"/>
  <c r="GG326" i="1" s="1"/>
  <c r="EF326" i="1"/>
  <c r="GF326" i="1" s="1"/>
  <c r="EE326" i="1"/>
  <c r="ED326" i="1"/>
  <c r="EC326" i="1"/>
  <c r="EB326" i="1"/>
  <c r="EA326" i="1"/>
  <c r="GA326" i="1" s="1"/>
  <c r="DZ326" i="1"/>
  <c r="FZ326" i="1" s="1"/>
  <c r="DY326" i="1"/>
  <c r="DX326" i="1"/>
  <c r="DW326" i="1"/>
  <c r="DV326" i="1"/>
  <c r="DS326" i="1"/>
  <c r="DR326" i="1"/>
  <c r="DP326" i="1"/>
  <c r="DN326" i="1"/>
  <c r="DL326" i="1" s="1"/>
  <c r="DM326" i="1" s="1"/>
  <c r="DO326" i="1" s="1"/>
  <c r="CJ326" i="1"/>
  <c r="CI326" i="1"/>
  <c r="CH326" i="1"/>
  <c r="CN326" i="1" s="1"/>
  <c r="CT326" i="1" s="1"/>
  <c r="CG326" i="1"/>
  <c r="CF326" i="1"/>
  <c r="CE326" i="1"/>
  <c r="CD326" i="1"/>
  <c r="CC326" i="1"/>
  <c r="CB326" i="1"/>
  <c r="CA326" i="1"/>
  <c r="BZ326" i="1"/>
  <c r="BY326" i="1"/>
  <c r="BX326" i="1"/>
  <c r="BW326" i="1"/>
  <c r="BV326" i="1"/>
  <c r="BU326" i="1"/>
  <c r="BT326" i="1"/>
  <c r="BS326" i="1"/>
  <c r="BR326" i="1"/>
  <c r="BP326" i="1"/>
  <c r="BQ326" i="1" s="1"/>
  <c r="BI326" i="1"/>
  <c r="BH326" i="1"/>
  <c r="BG326" i="1"/>
  <c r="BF326" i="1"/>
  <c r="BE326" i="1"/>
  <c r="BD326" i="1"/>
  <c r="BC326" i="1"/>
  <c r="BB326" i="1"/>
  <c r="BA326" i="1"/>
  <c r="J326" i="1"/>
  <c r="FU325" i="1"/>
  <c r="FS325" i="1"/>
  <c r="EX325" i="1"/>
  <c r="FG325" i="1" s="1"/>
  <c r="FO325" i="1" s="1" a="1"/>
  <c r="FO325" i="1" s="1"/>
  <c r="EW325" i="1"/>
  <c r="FF325" i="1" s="1"/>
  <c r="FP325" i="1" s="1" a="1"/>
  <c r="FP325" i="1" s="1"/>
  <c r="EV325" i="1"/>
  <c r="FE325" i="1" s="1"/>
  <c r="FN325" i="1" s="1" a="1"/>
  <c r="FN325" i="1" s="1"/>
  <c r="EU325" i="1"/>
  <c r="ET325" i="1"/>
  <c r="FC325" i="1" s="1"/>
  <c r="FL325" i="1" s="1" a="1"/>
  <c r="FL325" i="1" s="1"/>
  <c r="ES325" i="1"/>
  <c r="FB325" i="1" s="1"/>
  <c r="FK325" i="1" s="1" a="1"/>
  <c r="FK325" i="1" s="1"/>
  <c r="ER325" i="1"/>
  <c r="FA325" i="1" s="1"/>
  <c r="FJ325" i="1" s="1" a="1"/>
  <c r="FJ325" i="1" s="1"/>
  <c r="EQ325" i="1"/>
  <c r="EZ325" i="1" s="1"/>
  <c r="FI325" i="1" s="1" a="1"/>
  <c r="FI325" i="1" s="1"/>
  <c r="EP325" i="1"/>
  <c r="EY325" i="1" s="1"/>
  <c r="FH325" i="1" s="1" a="1"/>
  <c r="FH325" i="1" s="1"/>
  <c r="EO325" i="1"/>
  <c r="EN325" i="1"/>
  <c r="EM325" i="1"/>
  <c r="EL325" i="1"/>
  <c r="EK325" i="1"/>
  <c r="EJ325" i="1"/>
  <c r="EI325" i="1"/>
  <c r="BK325" i="1" s="1"/>
  <c r="EH325" i="1"/>
  <c r="GH325" i="1" s="1"/>
  <c r="EG325" i="1"/>
  <c r="GG325" i="1" s="1"/>
  <c r="EF325" i="1"/>
  <c r="GF325" i="1" s="1"/>
  <c r="EE325" i="1"/>
  <c r="ED325" i="1"/>
  <c r="EC325" i="1"/>
  <c r="EB325" i="1"/>
  <c r="EA325" i="1"/>
  <c r="GA325" i="1" s="1"/>
  <c r="DZ325" i="1"/>
  <c r="FZ325" i="1" s="1"/>
  <c r="DY325" i="1"/>
  <c r="DX325" i="1"/>
  <c r="DW325" i="1"/>
  <c r="DV325" i="1"/>
  <c r="DS325" i="1"/>
  <c r="DR325" i="1"/>
  <c r="DP325" i="1"/>
  <c r="DN325" i="1"/>
  <c r="DL325" i="1" s="1"/>
  <c r="DM325" i="1" s="1"/>
  <c r="DO325" i="1" s="1"/>
  <c r="CJ325" i="1"/>
  <c r="CI325" i="1"/>
  <c r="CH325" i="1"/>
  <c r="CG325" i="1"/>
  <c r="CF325" i="1"/>
  <c r="CE325" i="1"/>
  <c r="CD325" i="1"/>
  <c r="CC325" i="1"/>
  <c r="CB325" i="1"/>
  <c r="CA325" i="1"/>
  <c r="BZ325" i="1"/>
  <c r="BY325" i="1"/>
  <c r="BX325" i="1"/>
  <c r="BW325" i="1"/>
  <c r="BV325" i="1"/>
  <c r="BU325" i="1"/>
  <c r="BT325" i="1"/>
  <c r="BS325" i="1"/>
  <c r="BR325" i="1"/>
  <c r="BP325" i="1"/>
  <c r="BQ325" i="1" s="1"/>
  <c r="BI325" i="1"/>
  <c r="BH325" i="1"/>
  <c r="BG325" i="1"/>
  <c r="BF325" i="1"/>
  <c r="BE325" i="1"/>
  <c r="BD325" i="1"/>
  <c r="BC325" i="1"/>
  <c r="BB325" i="1"/>
  <c r="BA325" i="1"/>
  <c r="J325" i="1"/>
  <c r="FU324" i="1"/>
  <c r="FS324" i="1"/>
  <c r="EX324" i="1"/>
  <c r="FG324" i="1" s="1"/>
  <c r="FO324" i="1" s="1" a="1"/>
  <c r="FO324" i="1" s="1"/>
  <c r="EW324" i="1"/>
  <c r="FF324" i="1" s="1"/>
  <c r="FP324" i="1" s="1" a="1"/>
  <c r="FP324" i="1" s="1"/>
  <c r="EV324" i="1"/>
  <c r="FE324" i="1" s="1"/>
  <c r="FN324" i="1" s="1" a="1"/>
  <c r="FN324" i="1" s="1"/>
  <c r="EU324" i="1"/>
  <c r="FD324" i="1" s="1"/>
  <c r="FM324" i="1" s="1" a="1"/>
  <c r="FM324" i="1" s="1"/>
  <c r="ET324" i="1"/>
  <c r="FC324" i="1" s="1"/>
  <c r="FL324" i="1" s="1" a="1"/>
  <c r="FL324" i="1" s="1"/>
  <c r="ES324" i="1"/>
  <c r="FB324" i="1" s="1"/>
  <c r="FK324" i="1" s="1" a="1"/>
  <c r="FK324" i="1" s="1"/>
  <c r="ER324" i="1"/>
  <c r="EQ324" i="1"/>
  <c r="EZ324" i="1" s="1"/>
  <c r="FI324" i="1" s="1" a="1"/>
  <c r="FI324" i="1" s="1"/>
  <c r="EP324" i="1"/>
  <c r="EY324" i="1" s="1"/>
  <c r="FH324" i="1" s="1" a="1"/>
  <c r="FH324" i="1" s="1"/>
  <c r="EO324" i="1"/>
  <c r="EN324" i="1"/>
  <c r="EM324" i="1"/>
  <c r="EL324" i="1"/>
  <c r="EK324" i="1"/>
  <c r="EJ324" i="1"/>
  <c r="EI324" i="1"/>
  <c r="BK324" i="1" s="1"/>
  <c r="BL324" i="1" s="1"/>
  <c r="EH324" i="1"/>
  <c r="GH324" i="1" s="1"/>
  <c r="EG324" i="1"/>
  <c r="GG324" i="1" s="1"/>
  <c r="EF324" i="1"/>
  <c r="GF324" i="1" s="1"/>
  <c r="EE324" i="1"/>
  <c r="ED324" i="1"/>
  <c r="EC324" i="1"/>
  <c r="EB324" i="1"/>
  <c r="EA324" i="1"/>
  <c r="GA324" i="1" s="1"/>
  <c r="DZ324" i="1"/>
  <c r="FZ324" i="1" s="1"/>
  <c r="DY324" i="1"/>
  <c r="DX324" i="1"/>
  <c r="DW324" i="1"/>
  <c r="DV324" i="1"/>
  <c r="DS324" i="1"/>
  <c r="DR324" i="1"/>
  <c r="DU324" i="1" s="1"/>
  <c r="DP324" i="1"/>
  <c r="DN324" i="1"/>
  <c r="DL324" i="1" s="1"/>
  <c r="DM324" i="1" s="1"/>
  <c r="DO324" i="1" s="1"/>
  <c r="CJ324" i="1"/>
  <c r="CI324" i="1"/>
  <c r="CH324" i="1"/>
  <c r="CG324" i="1"/>
  <c r="CF324" i="1"/>
  <c r="CE324" i="1"/>
  <c r="CD324" i="1"/>
  <c r="CC324" i="1"/>
  <c r="CB324" i="1"/>
  <c r="CA324" i="1"/>
  <c r="BZ324" i="1"/>
  <c r="BY324" i="1"/>
  <c r="BX324" i="1"/>
  <c r="BW324" i="1"/>
  <c r="BV324" i="1"/>
  <c r="BU324" i="1"/>
  <c r="BT324" i="1"/>
  <c r="BS324" i="1"/>
  <c r="BR324" i="1"/>
  <c r="BP324" i="1"/>
  <c r="BQ324" i="1" s="1"/>
  <c r="BI324" i="1"/>
  <c r="BH324" i="1"/>
  <c r="BG324" i="1"/>
  <c r="BF324" i="1"/>
  <c r="BE324" i="1"/>
  <c r="BD324" i="1"/>
  <c r="BC324" i="1"/>
  <c r="BB324" i="1"/>
  <c r="BA324" i="1"/>
  <c r="J324" i="1"/>
  <c r="FU323" i="1"/>
  <c r="FS323" i="1"/>
  <c r="EX323" i="1"/>
  <c r="FG323" i="1" s="1"/>
  <c r="FO323" i="1" s="1" a="1"/>
  <c r="FO323" i="1" s="1"/>
  <c r="EW323" i="1"/>
  <c r="FF323" i="1" s="1"/>
  <c r="FP323" i="1" s="1" a="1"/>
  <c r="FP323" i="1" s="1"/>
  <c r="EV323" i="1"/>
  <c r="FE323" i="1" s="1"/>
  <c r="FN323" i="1" s="1" a="1"/>
  <c r="FN323" i="1" s="1"/>
  <c r="EU323" i="1"/>
  <c r="FD323" i="1" s="1"/>
  <c r="FM323" i="1" s="1" a="1"/>
  <c r="FM323" i="1" s="1"/>
  <c r="ET323" i="1"/>
  <c r="FC323" i="1" s="1"/>
  <c r="FL323" i="1" s="1" a="1"/>
  <c r="FL323" i="1" s="1"/>
  <c r="ES323" i="1"/>
  <c r="ER323" i="1"/>
  <c r="FA323" i="1" s="1"/>
  <c r="FJ323" i="1" s="1" a="1"/>
  <c r="FJ323" i="1" s="1"/>
  <c r="EQ323" i="1"/>
  <c r="EZ323" i="1" s="1"/>
  <c r="FI323" i="1" s="1" a="1"/>
  <c r="FI323" i="1" s="1"/>
  <c r="EP323" i="1"/>
  <c r="EY323" i="1" s="1"/>
  <c r="FH323" i="1" s="1" a="1"/>
  <c r="FH323" i="1" s="1"/>
  <c r="EO323" i="1"/>
  <c r="EN323" i="1"/>
  <c r="EM323" i="1"/>
  <c r="EL323" i="1"/>
  <c r="EK323" i="1"/>
  <c r="EJ323" i="1"/>
  <c r="EI323" i="1"/>
  <c r="BK323" i="1" s="1"/>
  <c r="EH323" i="1"/>
  <c r="GH323" i="1" s="1"/>
  <c r="EG323" i="1"/>
  <c r="GG323" i="1" s="1"/>
  <c r="EF323" i="1"/>
  <c r="GF323" i="1" s="1"/>
  <c r="EE323" i="1"/>
  <c r="ED323" i="1"/>
  <c r="EC323" i="1"/>
  <c r="EB323" i="1"/>
  <c r="EA323" i="1"/>
  <c r="GA323" i="1" s="1"/>
  <c r="DZ323" i="1"/>
  <c r="FZ323" i="1" s="1"/>
  <c r="DY323" i="1"/>
  <c r="DX323" i="1"/>
  <c r="DW323" i="1"/>
  <c r="DV323" i="1"/>
  <c r="DS323" i="1"/>
  <c r="DR323" i="1"/>
  <c r="DU323" i="1" s="1"/>
  <c r="DP323" i="1"/>
  <c r="DN323" i="1"/>
  <c r="DL323" i="1" s="1"/>
  <c r="DM323" i="1" s="1"/>
  <c r="DO323" i="1" s="1"/>
  <c r="CJ323" i="1"/>
  <c r="CI323" i="1"/>
  <c r="CH323" i="1"/>
  <c r="CG323" i="1"/>
  <c r="CF323" i="1"/>
  <c r="CE323" i="1"/>
  <c r="CD323" i="1"/>
  <c r="CC323" i="1"/>
  <c r="CB323" i="1"/>
  <c r="CA323" i="1"/>
  <c r="BZ323" i="1"/>
  <c r="BY323" i="1"/>
  <c r="BX323" i="1"/>
  <c r="BW323" i="1"/>
  <c r="BV323" i="1"/>
  <c r="BU323" i="1"/>
  <c r="BT323" i="1"/>
  <c r="BS323" i="1"/>
  <c r="BR323" i="1"/>
  <c r="BP323" i="1"/>
  <c r="BQ323" i="1" s="1"/>
  <c r="BI323" i="1"/>
  <c r="BH323" i="1"/>
  <c r="BG323" i="1"/>
  <c r="BF323" i="1"/>
  <c r="BE323" i="1"/>
  <c r="BD323" i="1"/>
  <c r="BC323" i="1"/>
  <c r="BB323" i="1"/>
  <c r="BA323" i="1"/>
  <c r="J323" i="1"/>
  <c r="FU322" i="1"/>
  <c r="FS322" i="1"/>
  <c r="EX322" i="1"/>
  <c r="FG322" i="1" s="1"/>
  <c r="FO322" i="1" s="1" a="1"/>
  <c r="FO322" i="1" s="1"/>
  <c r="EW322" i="1"/>
  <c r="FF322" i="1" s="1"/>
  <c r="FP322" i="1" s="1" a="1"/>
  <c r="FP322" i="1" s="1"/>
  <c r="EV322" i="1"/>
  <c r="FE322" i="1" s="1"/>
  <c r="FN322" i="1" s="1" a="1"/>
  <c r="FN322" i="1" s="1"/>
  <c r="EU322" i="1"/>
  <c r="FD322" i="1" s="1"/>
  <c r="FM322" i="1" s="1" a="1"/>
  <c r="FM322" i="1" s="1"/>
  <c r="ET322" i="1"/>
  <c r="ES322" i="1"/>
  <c r="FB322" i="1" s="1"/>
  <c r="FK322" i="1" s="1" a="1"/>
  <c r="FK322" i="1" s="1"/>
  <c r="ER322" i="1"/>
  <c r="FA322" i="1" s="1"/>
  <c r="FJ322" i="1" s="1" a="1"/>
  <c r="FJ322" i="1" s="1"/>
  <c r="EQ322" i="1"/>
  <c r="EZ322" i="1" s="1"/>
  <c r="FI322" i="1" s="1" a="1"/>
  <c r="FI322" i="1" s="1"/>
  <c r="EP322" i="1"/>
  <c r="EY322" i="1" s="1"/>
  <c r="FH322" i="1" s="1" a="1"/>
  <c r="FH322" i="1" s="1"/>
  <c r="EO322" i="1"/>
  <c r="EN322" i="1"/>
  <c r="EM322" i="1"/>
  <c r="EL322" i="1"/>
  <c r="EK322" i="1"/>
  <c r="EJ322" i="1"/>
  <c r="EI322" i="1"/>
  <c r="BK322" i="1" s="1"/>
  <c r="BL322" i="1" s="1"/>
  <c r="BO322" i="1" s="1"/>
  <c r="EH322" i="1"/>
  <c r="GH322" i="1" s="1"/>
  <c r="EG322" i="1"/>
  <c r="GG322" i="1" s="1"/>
  <c r="EF322" i="1"/>
  <c r="GF322" i="1" s="1"/>
  <c r="EE322" i="1"/>
  <c r="ED322" i="1"/>
  <c r="EC322" i="1"/>
  <c r="EB322" i="1"/>
  <c r="EA322" i="1"/>
  <c r="GA322" i="1" s="1"/>
  <c r="DZ322" i="1"/>
  <c r="FZ322" i="1" s="1"/>
  <c r="DY322" i="1"/>
  <c r="DX322" i="1"/>
  <c r="DW322" i="1"/>
  <c r="DV322" i="1"/>
  <c r="DS322" i="1"/>
  <c r="DR322" i="1"/>
  <c r="DP322" i="1"/>
  <c r="DN322" i="1"/>
  <c r="DL322" i="1" s="1"/>
  <c r="DM322" i="1" s="1"/>
  <c r="DO322" i="1" s="1"/>
  <c r="CJ322" i="1"/>
  <c r="CI322" i="1"/>
  <c r="CH322" i="1"/>
  <c r="CG322" i="1"/>
  <c r="CF322" i="1"/>
  <c r="CE322" i="1"/>
  <c r="CD322" i="1"/>
  <c r="CC322" i="1"/>
  <c r="CB322" i="1"/>
  <c r="CA322" i="1"/>
  <c r="BZ322" i="1"/>
  <c r="BY322" i="1"/>
  <c r="BX322" i="1"/>
  <c r="BW322" i="1"/>
  <c r="BV322" i="1"/>
  <c r="BU322" i="1"/>
  <c r="BT322" i="1"/>
  <c r="BS322" i="1"/>
  <c r="BR322" i="1"/>
  <c r="BP322" i="1"/>
  <c r="BQ322" i="1" s="1"/>
  <c r="BI322" i="1"/>
  <c r="BH322" i="1"/>
  <c r="BG322" i="1"/>
  <c r="BF322" i="1"/>
  <c r="BE322" i="1"/>
  <c r="BD322" i="1"/>
  <c r="BC322" i="1"/>
  <c r="BB322" i="1"/>
  <c r="BA322" i="1"/>
  <c r="J322" i="1"/>
  <c r="FU321" i="1"/>
  <c r="FS321" i="1"/>
  <c r="EX321" i="1"/>
  <c r="FG321" i="1" s="1"/>
  <c r="FO321" i="1" s="1" a="1"/>
  <c r="FO321" i="1" s="1"/>
  <c r="EW321" i="1"/>
  <c r="FF321" i="1" s="1"/>
  <c r="FP321" i="1" s="1" a="1"/>
  <c r="FP321" i="1" s="1"/>
  <c r="EV321" i="1"/>
  <c r="FE321" i="1" s="1"/>
  <c r="FN321" i="1" s="1" a="1"/>
  <c r="FN321" i="1" s="1"/>
  <c r="EU321" i="1"/>
  <c r="ET321" i="1"/>
  <c r="FC321" i="1" s="1"/>
  <c r="FL321" i="1" s="1" a="1"/>
  <c r="FL321" i="1" s="1"/>
  <c r="ES321" i="1"/>
  <c r="FB321" i="1" s="1"/>
  <c r="FK321" i="1" s="1" a="1"/>
  <c r="FK321" i="1" s="1"/>
  <c r="ER321" i="1"/>
  <c r="FA321" i="1" s="1"/>
  <c r="FJ321" i="1" s="1" a="1"/>
  <c r="FJ321" i="1" s="1"/>
  <c r="EQ321" i="1"/>
  <c r="EZ321" i="1" s="1"/>
  <c r="FI321" i="1" s="1" a="1"/>
  <c r="FI321" i="1" s="1"/>
  <c r="EP321" i="1"/>
  <c r="EY321" i="1" s="1"/>
  <c r="FH321" i="1" s="1" a="1"/>
  <c r="FH321" i="1" s="1"/>
  <c r="EO321" i="1"/>
  <c r="EN321" i="1"/>
  <c r="EM321" i="1"/>
  <c r="EL321" i="1"/>
  <c r="EK321" i="1"/>
  <c r="EJ321" i="1"/>
  <c r="EI321" i="1"/>
  <c r="BK321" i="1" s="1"/>
  <c r="EH321" i="1"/>
  <c r="GH321" i="1" s="1"/>
  <c r="EG321" i="1"/>
  <c r="GG321" i="1" s="1"/>
  <c r="EF321" i="1"/>
  <c r="GF321" i="1" s="1"/>
  <c r="EE321" i="1"/>
  <c r="ED321" i="1"/>
  <c r="EC321" i="1"/>
  <c r="EB321" i="1"/>
  <c r="EA321" i="1"/>
  <c r="GA321" i="1" s="1"/>
  <c r="DZ321" i="1"/>
  <c r="FZ321" i="1" s="1"/>
  <c r="DY321" i="1"/>
  <c r="DX321" i="1"/>
  <c r="DW321" i="1"/>
  <c r="DV321" i="1"/>
  <c r="DS321" i="1"/>
  <c r="DR321" i="1"/>
  <c r="DP321" i="1"/>
  <c r="DN321" i="1"/>
  <c r="DL321" i="1" s="1"/>
  <c r="DM321" i="1" s="1"/>
  <c r="DO321" i="1" s="1"/>
  <c r="CJ321" i="1"/>
  <c r="CI321" i="1"/>
  <c r="CH321" i="1"/>
  <c r="CG321" i="1"/>
  <c r="CF321" i="1"/>
  <c r="CE321" i="1"/>
  <c r="CD321" i="1"/>
  <c r="CC321" i="1"/>
  <c r="CB321" i="1"/>
  <c r="CA321" i="1"/>
  <c r="BZ321" i="1"/>
  <c r="BY321" i="1"/>
  <c r="BX321" i="1"/>
  <c r="BW321" i="1"/>
  <c r="BV321" i="1"/>
  <c r="BU321" i="1"/>
  <c r="BT321" i="1"/>
  <c r="BS321" i="1"/>
  <c r="BR321" i="1"/>
  <c r="BP321" i="1"/>
  <c r="BQ321" i="1" s="1"/>
  <c r="BI321" i="1"/>
  <c r="BH321" i="1"/>
  <c r="BG321" i="1"/>
  <c r="BF321" i="1"/>
  <c r="BE321" i="1"/>
  <c r="BD321" i="1"/>
  <c r="BC321" i="1"/>
  <c r="BB321" i="1"/>
  <c r="BA321" i="1"/>
  <c r="J321" i="1"/>
  <c r="FU320" i="1"/>
  <c r="FS320" i="1"/>
  <c r="EX320" i="1"/>
  <c r="FG320" i="1" s="1"/>
  <c r="FO320" i="1" s="1" a="1"/>
  <c r="FO320" i="1" s="1"/>
  <c r="EW320" i="1"/>
  <c r="FF320" i="1" s="1"/>
  <c r="FP320" i="1" s="1" a="1"/>
  <c r="FP320" i="1" s="1"/>
  <c r="EV320" i="1"/>
  <c r="FE320" i="1" s="1"/>
  <c r="FN320" i="1" s="1" a="1"/>
  <c r="FN320" i="1" s="1"/>
  <c r="EU320" i="1"/>
  <c r="FD320" i="1" s="1"/>
  <c r="FM320" i="1" s="1" a="1"/>
  <c r="FM320" i="1" s="1"/>
  <c r="ET320" i="1"/>
  <c r="FC320" i="1" s="1"/>
  <c r="FL320" i="1" s="1" a="1"/>
  <c r="FL320" i="1" s="1"/>
  <c r="ES320" i="1"/>
  <c r="FB320" i="1" s="1"/>
  <c r="FK320" i="1" s="1" a="1"/>
  <c r="FK320" i="1" s="1"/>
  <c r="ER320" i="1"/>
  <c r="EQ320" i="1"/>
  <c r="EZ320" i="1" s="1"/>
  <c r="FI320" i="1" s="1" a="1"/>
  <c r="FI320" i="1" s="1"/>
  <c r="EP320" i="1"/>
  <c r="EY320" i="1" s="1"/>
  <c r="FH320" i="1" s="1" a="1"/>
  <c r="FH320" i="1" s="1"/>
  <c r="EO320" i="1"/>
  <c r="EN320" i="1"/>
  <c r="EM320" i="1"/>
  <c r="EL320" i="1"/>
  <c r="EK320" i="1"/>
  <c r="EJ320" i="1"/>
  <c r="EI320" i="1"/>
  <c r="BK320" i="1" s="1"/>
  <c r="BL320" i="1" s="1"/>
  <c r="EH320" i="1"/>
  <c r="GH320" i="1" s="1"/>
  <c r="EG320" i="1"/>
  <c r="GG320" i="1" s="1"/>
  <c r="EF320" i="1"/>
  <c r="GF320" i="1" s="1"/>
  <c r="EE320" i="1"/>
  <c r="ED320" i="1"/>
  <c r="EC320" i="1"/>
  <c r="EB320" i="1"/>
  <c r="EA320" i="1"/>
  <c r="GA320" i="1" s="1"/>
  <c r="DZ320" i="1"/>
  <c r="FZ320" i="1" s="1"/>
  <c r="DY320" i="1"/>
  <c r="DX320" i="1"/>
  <c r="DW320" i="1"/>
  <c r="DV320" i="1"/>
  <c r="DS320" i="1"/>
  <c r="DR320" i="1"/>
  <c r="DP320" i="1"/>
  <c r="DN320" i="1"/>
  <c r="DL320" i="1" s="1"/>
  <c r="DM320" i="1" s="1"/>
  <c r="DO320" i="1" s="1"/>
  <c r="CJ320" i="1"/>
  <c r="CI320" i="1"/>
  <c r="CH320" i="1"/>
  <c r="CG320" i="1"/>
  <c r="CF320" i="1"/>
  <c r="CE320" i="1"/>
  <c r="CD320" i="1"/>
  <c r="CC320" i="1"/>
  <c r="CB320" i="1"/>
  <c r="CA320" i="1"/>
  <c r="BZ320" i="1"/>
  <c r="BY320" i="1"/>
  <c r="BX320" i="1"/>
  <c r="BW320" i="1"/>
  <c r="BV320" i="1"/>
  <c r="BU320" i="1"/>
  <c r="BT320" i="1"/>
  <c r="BS320" i="1"/>
  <c r="BR320" i="1"/>
  <c r="BP320" i="1"/>
  <c r="BQ320" i="1" s="1"/>
  <c r="BI320" i="1"/>
  <c r="BH320" i="1"/>
  <c r="BG320" i="1"/>
  <c r="BF320" i="1"/>
  <c r="BE320" i="1"/>
  <c r="BD320" i="1"/>
  <c r="BC320" i="1"/>
  <c r="BB320" i="1"/>
  <c r="BA320" i="1"/>
  <c r="J320" i="1"/>
  <c r="FU319" i="1"/>
  <c r="FS319" i="1"/>
  <c r="EX319" i="1"/>
  <c r="FG319" i="1" s="1"/>
  <c r="FO319" i="1" s="1" a="1"/>
  <c r="FO319" i="1" s="1"/>
  <c r="EW319" i="1"/>
  <c r="FF319" i="1" s="1"/>
  <c r="FP319" i="1" s="1" a="1"/>
  <c r="FP319" i="1" s="1"/>
  <c r="EV319" i="1"/>
  <c r="FE319" i="1" s="1"/>
  <c r="FN319" i="1" s="1" a="1"/>
  <c r="FN319" i="1" s="1"/>
  <c r="EU319" i="1"/>
  <c r="FD319" i="1" s="1"/>
  <c r="FM319" i="1" s="1" a="1"/>
  <c r="FM319" i="1" s="1"/>
  <c r="ET319" i="1"/>
  <c r="FC319" i="1" s="1"/>
  <c r="FL319" i="1" s="1" a="1"/>
  <c r="FL319" i="1" s="1"/>
  <c r="ES319" i="1"/>
  <c r="ER319" i="1"/>
  <c r="FA319" i="1" s="1"/>
  <c r="FJ319" i="1" s="1" a="1"/>
  <c r="FJ319" i="1" s="1"/>
  <c r="EQ319" i="1"/>
  <c r="EZ319" i="1" s="1"/>
  <c r="FI319" i="1" s="1" a="1"/>
  <c r="FI319" i="1" s="1"/>
  <c r="EP319" i="1"/>
  <c r="EY319" i="1" s="1"/>
  <c r="FH319" i="1" s="1" a="1"/>
  <c r="FH319" i="1" s="1"/>
  <c r="EO319" i="1"/>
  <c r="EN319" i="1"/>
  <c r="EM319" i="1"/>
  <c r="EL319" i="1"/>
  <c r="EK319" i="1"/>
  <c r="EJ319" i="1"/>
  <c r="EI319" i="1"/>
  <c r="BK319" i="1" s="1"/>
  <c r="EH319" i="1"/>
  <c r="GH319" i="1" s="1"/>
  <c r="EG319" i="1"/>
  <c r="GG319" i="1" s="1"/>
  <c r="EF319" i="1"/>
  <c r="GF319" i="1" s="1"/>
  <c r="EE319" i="1"/>
  <c r="ED319" i="1"/>
  <c r="EC319" i="1"/>
  <c r="EB319" i="1"/>
  <c r="EA319" i="1"/>
  <c r="GA319" i="1" s="1"/>
  <c r="DZ319" i="1"/>
  <c r="FZ319" i="1" s="1"/>
  <c r="DY319" i="1"/>
  <c r="DX319" i="1"/>
  <c r="DW319" i="1"/>
  <c r="DV319" i="1"/>
  <c r="DS319" i="1"/>
  <c r="DR319" i="1"/>
  <c r="DT319" i="1" s="1"/>
  <c r="DP319" i="1"/>
  <c r="DN319" i="1"/>
  <c r="DL319" i="1" s="1"/>
  <c r="DM319" i="1" s="1"/>
  <c r="DO319" i="1" s="1"/>
  <c r="CJ319" i="1"/>
  <c r="CI319" i="1"/>
  <c r="CH319" i="1"/>
  <c r="CG319" i="1"/>
  <c r="CF319" i="1"/>
  <c r="CE319" i="1"/>
  <c r="CD319" i="1"/>
  <c r="CC319" i="1"/>
  <c r="CB319" i="1"/>
  <c r="CA319" i="1"/>
  <c r="BZ319" i="1"/>
  <c r="BY319" i="1"/>
  <c r="BX319" i="1"/>
  <c r="BW319" i="1"/>
  <c r="BV319" i="1"/>
  <c r="BU319" i="1"/>
  <c r="BT319" i="1"/>
  <c r="BS319" i="1"/>
  <c r="BR319" i="1"/>
  <c r="BP319" i="1"/>
  <c r="BQ319" i="1" s="1"/>
  <c r="BI319" i="1"/>
  <c r="BH319" i="1"/>
  <c r="BG319" i="1"/>
  <c r="BF319" i="1"/>
  <c r="BE319" i="1"/>
  <c r="BD319" i="1"/>
  <c r="BC319" i="1"/>
  <c r="BB319" i="1"/>
  <c r="BA319" i="1"/>
  <c r="J319" i="1"/>
  <c r="FU318" i="1"/>
  <c r="FS318" i="1"/>
  <c r="EX318" i="1"/>
  <c r="FG318" i="1" s="1"/>
  <c r="FO318" i="1" s="1" a="1"/>
  <c r="FO318" i="1" s="1"/>
  <c r="EW318" i="1"/>
  <c r="FF318" i="1" s="1"/>
  <c r="FP318" i="1" s="1" a="1"/>
  <c r="FP318" i="1" s="1"/>
  <c r="EV318" i="1"/>
  <c r="FE318" i="1" s="1"/>
  <c r="FN318" i="1" s="1" a="1"/>
  <c r="FN318" i="1" s="1"/>
  <c r="EU318" i="1"/>
  <c r="FD318" i="1" s="1"/>
  <c r="FM318" i="1" s="1" a="1"/>
  <c r="FM318" i="1" s="1"/>
  <c r="ET318" i="1"/>
  <c r="ES318" i="1"/>
  <c r="FB318" i="1" s="1"/>
  <c r="FK318" i="1" s="1" a="1"/>
  <c r="FK318" i="1" s="1"/>
  <c r="ER318" i="1"/>
  <c r="EQ318" i="1"/>
  <c r="EZ318" i="1" s="1"/>
  <c r="FI318" i="1" s="1" a="1"/>
  <c r="FI318" i="1" s="1"/>
  <c r="EP318" i="1"/>
  <c r="EY318" i="1" s="1"/>
  <c r="FH318" i="1" s="1" a="1"/>
  <c r="FH318" i="1" s="1"/>
  <c r="EO318" i="1"/>
  <c r="EN318" i="1"/>
  <c r="EM318" i="1"/>
  <c r="EL318" i="1"/>
  <c r="EK318" i="1"/>
  <c r="EJ318" i="1"/>
  <c r="EI318" i="1"/>
  <c r="BK318" i="1" s="1"/>
  <c r="BL318" i="1" s="1"/>
  <c r="BO318" i="1" s="1"/>
  <c r="EH318" i="1"/>
  <c r="GH318" i="1" s="1"/>
  <c r="EG318" i="1"/>
  <c r="GG318" i="1" s="1"/>
  <c r="EF318" i="1"/>
  <c r="GF318" i="1" s="1"/>
  <c r="EE318" i="1"/>
  <c r="ED318" i="1"/>
  <c r="EC318" i="1"/>
  <c r="EB318" i="1"/>
  <c r="EA318" i="1"/>
  <c r="GA318" i="1" s="1"/>
  <c r="DZ318" i="1"/>
  <c r="FZ318" i="1" s="1"/>
  <c r="DY318" i="1"/>
  <c r="DX318" i="1"/>
  <c r="DW318" i="1"/>
  <c r="DV318" i="1"/>
  <c r="DS318" i="1"/>
  <c r="DR318" i="1"/>
  <c r="DP318" i="1"/>
  <c r="DN318" i="1"/>
  <c r="DL318" i="1" s="1"/>
  <c r="DM318" i="1" s="1"/>
  <c r="DO318" i="1" s="1"/>
  <c r="CJ318" i="1"/>
  <c r="CI318" i="1"/>
  <c r="CH318" i="1"/>
  <c r="CG318" i="1"/>
  <c r="CF318" i="1"/>
  <c r="CE318" i="1"/>
  <c r="CD318" i="1"/>
  <c r="CC318" i="1"/>
  <c r="CB318" i="1"/>
  <c r="CA318" i="1"/>
  <c r="BZ318" i="1"/>
  <c r="BY318" i="1"/>
  <c r="BX318" i="1"/>
  <c r="BW318" i="1"/>
  <c r="BV318" i="1"/>
  <c r="BU318" i="1"/>
  <c r="BT318" i="1"/>
  <c r="BS318" i="1"/>
  <c r="BR318" i="1"/>
  <c r="BP318" i="1"/>
  <c r="BQ318" i="1" s="1"/>
  <c r="BI318" i="1"/>
  <c r="BH318" i="1"/>
  <c r="BG318" i="1"/>
  <c r="BF318" i="1"/>
  <c r="BE318" i="1"/>
  <c r="BD318" i="1"/>
  <c r="BC318" i="1"/>
  <c r="BB318" i="1"/>
  <c r="BA318" i="1"/>
  <c r="J318" i="1"/>
  <c r="FU317" i="1"/>
  <c r="FS317" i="1"/>
  <c r="EX317" i="1"/>
  <c r="FG317" i="1" s="1"/>
  <c r="FO317" i="1" s="1" a="1"/>
  <c r="FO317" i="1" s="1"/>
  <c r="EW317" i="1"/>
  <c r="FF317" i="1" s="1"/>
  <c r="FP317" i="1" s="1" a="1"/>
  <c r="FP317" i="1" s="1"/>
  <c r="EV317" i="1"/>
  <c r="FE317" i="1" s="1"/>
  <c r="FN317" i="1" s="1" a="1"/>
  <c r="FN317" i="1" s="1"/>
  <c r="EU317" i="1"/>
  <c r="ET317" i="1"/>
  <c r="FC317" i="1" s="1"/>
  <c r="FL317" i="1" s="1" a="1"/>
  <c r="FL317" i="1" s="1"/>
  <c r="ES317" i="1"/>
  <c r="FB317" i="1" s="1"/>
  <c r="FK317" i="1" s="1" a="1"/>
  <c r="FK317" i="1" s="1"/>
  <c r="ER317" i="1"/>
  <c r="FA317" i="1" s="1"/>
  <c r="FJ317" i="1" s="1" a="1"/>
  <c r="FJ317" i="1" s="1"/>
  <c r="EQ317" i="1"/>
  <c r="EZ317" i="1" s="1"/>
  <c r="FI317" i="1" s="1" a="1"/>
  <c r="FI317" i="1" s="1"/>
  <c r="EP317" i="1"/>
  <c r="EY317" i="1" s="1"/>
  <c r="FH317" i="1" s="1" a="1"/>
  <c r="FH317" i="1" s="1"/>
  <c r="EO317" i="1"/>
  <c r="EN317" i="1"/>
  <c r="EM317" i="1"/>
  <c r="EL317" i="1"/>
  <c r="EK317" i="1"/>
  <c r="EJ317" i="1"/>
  <c r="EI317" i="1"/>
  <c r="BK317" i="1" s="1"/>
  <c r="EH317" i="1"/>
  <c r="GH317" i="1" s="1"/>
  <c r="EG317" i="1"/>
  <c r="GG317" i="1" s="1"/>
  <c r="EF317" i="1"/>
  <c r="GF317" i="1" s="1"/>
  <c r="EE317" i="1"/>
  <c r="ED317" i="1"/>
  <c r="EC317" i="1"/>
  <c r="EB317" i="1"/>
  <c r="EA317" i="1"/>
  <c r="GA317" i="1" s="1"/>
  <c r="DZ317" i="1"/>
  <c r="FZ317" i="1" s="1"/>
  <c r="DY317" i="1"/>
  <c r="DX317" i="1"/>
  <c r="DW317" i="1"/>
  <c r="DV317" i="1"/>
  <c r="DS317" i="1"/>
  <c r="DR317" i="1"/>
  <c r="DP317" i="1"/>
  <c r="DN317" i="1"/>
  <c r="DL317" i="1" s="1"/>
  <c r="DM317" i="1" s="1"/>
  <c r="DO317" i="1" s="1"/>
  <c r="CJ317" i="1"/>
  <c r="CI317" i="1"/>
  <c r="CH317" i="1"/>
  <c r="CG317" i="1"/>
  <c r="CF317" i="1"/>
  <c r="CE317" i="1"/>
  <c r="CD317" i="1"/>
  <c r="CC317" i="1"/>
  <c r="CB317" i="1"/>
  <c r="CA317" i="1"/>
  <c r="BZ317" i="1"/>
  <c r="BY317" i="1"/>
  <c r="BX317" i="1"/>
  <c r="BW317" i="1"/>
  <c r="BV317" i="1"/>
  <c r="BU317" i="1"/>
  <c r="BT317" i="1"/>
  <c r="BS317" i="1"/>
  <c r="BR317" i="1"/>
  <c r="BP317" i="1"/>
  <c r="BQ317" i="1" s="1"/>
  <c r="BI317" i="1"/>
  <c r="BH317" i="1"/>
  <c r="BG317" i="1"/>
  <c r="BF317" i="1"/>
  <c r="BE317" i="1"/>
  <c r="BD317" i="1"/>
  <c r="BC317" i="1"/>
  <c r="BB317" i="1"/>
  <c r="BA317" i="1"/>
  <c r="J317" i="1"/>
  <c r="FU316" i="1"/>
  <c r="FS316" i="1"/>
  <c r="EX316" i="1"/>
  <c r="FG316" i="1" s="1"/>
  <c r="FO316" i="1" s="1" a="1"/>
  <c r="FO316" i="1" s="1"/>
  <c r="EW316" i="1"/>
  <c r="FF316" i="1" s="1"/>
  <c r="FP316" i="1" s="1" a="1"/>
  <c r="FP316" i="1" s="1"/>
  <c r="EV316" i="1"/>
  <c r="FE316" i="1" s="1"/>
  <c r="FN316" i="1" s="1" a="1"/>
  <c r="FN316" i="1" s="1"/>
  <c r="EU316" i="1"/>
  <c r="FD316" i="1" s="1"/>
  <c r="FM316" i="1" s="1" a="1"/>
  <c r="FM316" i="1" s="1"/>
  <c r="ET316" i="1"/>
  <c r="FC316" i="1" s="1"/>
  <c r="FL316" i="1" s="1" a="1"/>
  <c r="FL316" i="1" s="1"/>
  <c r="ES316" i="1"/>
  <c r="FB316" i="1" s="1"/>
  <c r="FK316" i="1" s="1" a="1"/>
  <c r="FK316" i="1" s="1"/>
  <c r="ER316" i="1"/>
  <c r="EQ316" i="1"/>
  <c r="EZ316" i="1" s="1"/>
  <c r="FI316" i="1" s="1" a="1"/>
  <c r="FI316" i="1" s="1"/>
  <c r="EP316" i="1"/>
  <c r="EY316" i="1" s="1"/>
  <c r="FH316" i="1" s="1" a="1"/>
  <c r="FH316" i="1" s="1"/>
  <c r="EO316" i="1"/>
  <c r="EN316" i="1"/>
  <c r="EM316" i="1"/>
  <c r="EL316" i="1"/>
  <c r="EK316" i="1"/>
  <c r="EJ316" i="1"/>
  <c r="EI316" i="1"/>
  <c r="BK316" i="1" s="1"/>
  <c r="BL316" i="1" s="1"/>
  <c r="EH316" i="1"/>
  <c r="GH316" i="1" s="1"/>
  <c r="EG316" i="1"/>
  <c r="GG316" i="1" s="1"/>
  <c r="EF316" i="1"/>
  <c r="GF316" i="1" s="1"/>
  <c r="EE316" i="1"/>
  <c r="ED316" i="1"/>
  <c r="EC316" i="1"/>
  <c r="EB316" i="1"/>
  <c r="EA316" i="1"/>
  <c r="GA316" i="1" s="1"/>
  <c r="DZ316" i="1"/>
  <c r="FZ316" i="1" s="1"/>
  <c r="DY316" i="1"/>
  <c r="DX316" i="1"/>
  <c r="DW316" i="1"/>
  <c r="DV316" i="1"/>
  <c r="DS316" i="1"/>
  <c r="DR316" i="1"/>
  <c r="DP316" i="1"/>
  <c r="DN316" i="1"/>
  <c r="DL316" i="1" s="1"/>
  <c r="DM316" i="1" s="1"/>
  <c r="DO316" i="1" s="1"/>
  <c r="CJ316" i="1"/>
  <c r="CI316" i="1"/>
  <c r="CH316" i="1"/>
  <c r="CG316" i="1"/>
  <c r="CF316" i="1"/>
  <c r="CE316" i="1"/>
  <c r="CD316" i="1"/>
  <c r="CC316" i="1"/>
  <c r="CB316" i="1"/>
  <c r="CA316" i="1"/>
  <c r="BZ316" i="1"/>
  <c r="BY316" i="1"/>
  <c r="BX316" i="1"/>
  <c r="BW316" i="1"/>
  <c r="BV316" i="1"/>
  <c r="BU316" i="1"/>
  <c r="BT316" i="1"/>
  <c r="BS316" i="1"/>
  <c r="BR316" i="1"/>
  <c r="BP316" i="1"/>
  <c r="BQ316" i="1" s="1"/>
  <c r="BI316" i="1"/>
  <c r="BH316" i="1"/>
  <c r="BG316" i="1"/>
  <c r="BF316" i="1"/>
  <c r="BE316" i="1"/>
  <c r="BD316" i="1"/>
  <c r="BC316" i="1"/>
  <c r="BB316" i="1"/>
  <c r="BA316" i="1"/>
  <c r="J316" i="1"/>
  <c r="FU315" i="1"/>
  <c r="FS315" i="1"/>
  <c r="EX315" i="1"/>
  <c r="FG315" i="1" s="1"/>
  <c r="FO315" i="1" s="1" a="1"/>
  <c r="FO315" i="1" s="1"/>
  <c r="EW315" i="1"/>
  <c r="FF315" i="1" s="1"/>
  <c r="FP315" i="1" s="1" a="1"/>
  <c r="FP315" i="1" s="1"/>
  <c r="EV315" i="1"/>
  <c r="FE315" i="1" s="1"/>
  <c r="FN315" i="1" s="1" a="1"/>
  <c r="FN315" i="1" s="1"/>
  <c r="EU315" i="1"/>
  <c r="FD315" i="1" s="1"/>
  <c r="FM315" i="1" s="1" a="1"/>
  <c r="FM315" i="1" s="1"/>
  <c r="ET315" i="1"/>
  <c r="FC315" i="1" s="1"/>
  <c r="FL315" i="1" s="1" a="1"/>
  <c r="FL315" i="1" s="1"/>
  <c r="ES315" i="1"/>
  <c r="ER315" i="1"/>
  <c r="FA315" i="1" s="1"/>
  <c r="FJ315" i="1" s="1" a="1"/>
  <c r="FJ315" i="1" s="1"/>
  <c r="EQ315" i="1"/>
  <c r="EZ315" i="1" s="1"/>
  <c r="FI315" i="1" s="1" a="1"/>
  <c r="FI315" i="1" s="1"/>
  <c r="EP315" i="1"/>
  <c r="EY315" i="1" s="1"/>
  <c r="FH315" i="1" s="1" a="1"/>
  <c r="FH315" i="1" s="1"/>
  <c r="EO315" i="1"/>
  <c r="EN315" i="1"/>
  <c r="EM315" i="1"/>
  <c r="EL315" i="1"/>
  <c r="EK315" i="1"/>
  <c r="EJ315" i="1"/>
  <c r="EI315" i="1"/>
  <c r="BK315" i="1" s="1"/>
  <c r="EH315" i="1"/>
  <c r="GH315" i="1" s="1"/>
  <c r="EG315" i="1"/>
  <c r="GG315" i="1" s="1"/>
  <c r="EF315" i="1"/>
  <c r="GF315" i="1" s="1"/>
  <c r="EE315" i="1"/>
  <c r="ED315" i="1"/>
  <c r="EC315" i="1"/>
  <c r="EB315" i="1"/>
  <c r="EA315" i="1"/>
  <c r="GA315" i="1" s="1"/>
  <c r="DZ315" i="1"/>
  <c r="FZ315" i="1" s="1"/>
  <c r="DY315" i="1"/>
  <c r="DX315" i="1"/>
  <c r="DW315" i="1"/>
  <c r="DV315" i="1"/>
  <c r="DS315" i="1"/>
  <c r="DR315" i="1"/>
  <c r="DU315" i="1" s="1"/>
  <c r="DP315" i="1"/>
  <c r="DN315" i="1"/>
  <c r="DL315" i="1" s="1"/>
  <c r="DM315" i="1" s="1"/>
  <c r="DO315" i="1" s="1"/>
  <c r="CJ315" i="1"/>
  <c r="CI315" i="1"/>
  <c r="CH315" i="1"/>
  <c r="CG315" i="1"/>
  <c r="CF315" i="1"/>
  <c r="CE315" i="1"/>
  <c r="CD315" i="1"/>
  <c r="CC315" i="1"/>
  <c r="CB315" i="1"/>
  <c r="CA315" i="1"/>
  <c r="BZ315" i="1"/>
  <c r="BY315" i="1"/>
  <c r="BX315" i="1"/>
  <c r="BW315" i="1"/>
  <c r="BV315" i="1"/>
  <c r="BU315" i="1"/>
  <c r="BT315" i="1"/>
  <c r="BS315" i="1"/>
  <c r="BR315" i="1"/>
  <c r="BP315" i="1"/>
  <c r="BQ315" i="1" s="1"/>
  <c r="BI315" i="1"/>
  <c r="BH315" i="1"/>
  <c r="BG315" i="1"/>
  <c r="BF315" i="1"/>
  <c r="BE315" i="1"/>
  <c r="BD315" i="1"/>
  <c r="BC315" i="1"/>
  <c r="BB315" i="1"/>
  <c r="BA315" i="1"/>
  <c r="J315" i="1"/>
  <c r="FU314" i="1"/>
  <c r="FS314" i="1"/>
  <c r="EX314" i="1"/>
  <c r="FG314" i="1" s="1"/>
  <c r="FO314" i="1" s="1" a="1"/>
  <c r="FO314" i="1" s="1"/>
  <c r="EW314" i="1"/>
  <c r="FF314" i="1" s="1"/>
  <c r="FP314" i="1" s="1" a="1"/>
  <c r="FP314" i="1" s="1"/>
  <c r="EV314" i="1"/>
  <c r="FE314" i="1" s="1"/>
  <c r="FN314" i="1" s="1" a="1"/>
  <c r="FN314" i="1" s="1"/>
  <c r="EU314" i="1"/>
  <c r="FD314" i="1" s="1"/>
  <c r="FM314" i="1" s="1" a="1"/>
  <c r="FM314" i="1" s="1"/>
  <c r="ET314" i="1"/>
  <c r="ES314" i="1"/>
  <c r="FB314" i="1" s="1"/>
  <c r="FK314" i="1" s="1" a="1"/>
  <c r="FK314" i="1" s="1"/>
  <c r="ER314" i="1"/>
  <c r="FA314" i="1" s="1"/>
  <c r="FJ314" i="1" s="1" a="1"/>
  <c r="FJ314" i="1" s="1"/>
  <c r="EQ314" i="1"/>
  <c r="EZ314" i="1" s="1"/>
  <c r="FI314" i="1" s="1" a="1"/>
  <c r="FI314" i="1" s="1"/>
  <c r="EP314" i="1"/>
  <c r="EY314" i="1" s="1"/>
  <c r="FH314" i="1" s="1" a="1"/>
  <c r="FH314" i="1" s="1"/>
  <c r="EO314" i="1"/>
  <c r="EN314" i="1"/>
  <c r="EM314" i="1"/>
  <c r="EL314" i="1"/>
  <c r="EK314" i="1"/>
  <c r="EJ314" i="1"/>
  <c r="EI314" i="1"/>
  <c r="BK314" i="1" s="1"/>
  <c r="BL314" i="1" s="1"/>
  <c r="BO314" i="1" s="1"/>
  <c r="EH314" i="1"/>
  <c r="GH314" i="1" s="1"/>
  <c r="EG314" i="1"/>
  <c r="GG314" i="1" s="1"/>
  <c r="EF314" i="1"/>
  <c r="GF314" i="1" s="1"/>
  <c r="EE314" i="1"/>
  <c r="ED314" i="1"/>
  <c r="EC314" i="1"/>
  <c r="EB314" i="1"/>
  <c r="EA314" i="1"/>
  <c r="GA314" i="1" s="1"/>
  <c r="DZ314" i="1"/>
  <c r="FZ314" i="1" s="1"/>
  <c r="DY314" i="1"/>
  <c r="DX314" i="1"/>
  <c r="DW314" i="1"/>
  <c r="DV314" i="1"/>
  <c r="DS314" i="1"/>
  <c r="DR314" i="1"/>
  <c r="DP314" i="1"/>
  <c r="DN314" i="1"/>
  <c r="DL314" i="1" s="1"/>
  <c r="DM314" i="1" s="1"/>
  <c r="DO314" i="1" s="1"/>
  <c r="CJ314" i="1"/>
  <c r="CI314" i="1"/>
  <c r="CH314" i="1"/>
  <c r="CG314" i="1"/>
  <c r="CF314" i="1"/>
  <c r="CE314" i="1"/>
  <c r="CD314" i="1"/>
  <c r="CC314" i="1"/>
  <c r="CB314" i="1"/>
  <c r="CA314" i="1"/>
  <c r="BZ314" i="1"/>
  <c r="BY314" i="1"/>
  <c r="BX314" i="1"/>
  <c r="BW314" i="1"/>
  <c r="BV314" i="1"/>
  <c r="BU314" i="1"/>
  <c r="BT314" i="1"/>
  <c r="BS314" i="1"/>
  <c r="BR314" i="1"/>
  <c r="BP314" i="1"/>
  <c r="BQ314" i="1" s="1"/>
  <c r="BI314" i="1"/>
  <c r="BH314" i="1"/>
  <c r="BG314" i="1"/>
  <c r="BF314" i="1"/>
  <c r="BE314" i="1"/>
  <c r="BD314" i="1"/>
  <c r="BC314" i="1"/>
  <c r="BB314" i="1"/>
  <c r="BA314" i="1"/>
  <c r="J314" i="1"/>
  <c r="FU313" i="1"/>
  <c r="FS313" i="1"/>
  <c r="EX313" i="1"/>
  <c r="FG313" i="1" s="1"/>
  <c r="FO313" i="1" s="1" a="1"/>
  <c r="FO313" i="1" s="1"/>
  <c r="EW313" i="1"/>
  <c r="FF313" i="1" s="1"/>
  <c r="FP313" i="1" s="1" a="1"/>
  <c r="FP313" i="1" s="1"/>
  <c r="EV313" i="1"/>
  <c r="FE313" i="1" s="1"/>
  <c r="FN313" i="1" s="1" a="1"/>
  <c r="FN313" i="1" s="1"/>
  <c r="EU313" i="1"/>
  <c r="ET313" i="1"/>
  <c r="FC313" i="1" s="1"/>
  <c r="FL313" i="1" s="1" a="1"/>
  <c r="FL313" i="1" s="1"/>
  <c r="ES313" i="1"/>
  <c r="FB313" i="1" s="1"/>
  <c r="FK313" i="1" s="1" a="1"/>
  <c r="FK313" i="1" s="1"/>
  <c r="ER313" i="1"/>
  <c r="FA313" i="1" s="1"/>
  <c r="FJ313" i="1" s="1" a="1"/>
  <c r="FJ313" i="1" s="1"/>
  <c r="EQ313" i="1"/>
  <c r="EZ313" i="1" s="1"/>
  <c r="FI313" i="1" s="1" a="1"/>
  <c r="FI313" i="1" s="1"/>
  <c r="EP313" i="1"/>
  <c r="EY313" i="1" s="1"/>
  <c r="FH313" i="1" s="1" a="1"/>
  <c r="FH313" i="1" s="1"/>
  <c r="EO313" i="1"/>
  <c r="EN313" i="1"/>
  <c r="EM313" i="1"/>
  <c r="EL313" i="1"/>
  <c r="EK313" i="1"/>
  <c r="EJ313" i="1"/>
  <c r="EI313" i="1"/>
  <c r="BK313" i="1" s="1"/>
  <c r="EH313" i="1"/>
  <c r="GH313" i="1" s="1"/>
  <c r="EG313" i="1"/>
  <c r="GG313" i="1" s="1"/>
  <c r="EF313" i="1"/>
  <c r="GF313" i="1" s="1"/>
  <c r="EE313" i="1"/>
  <c r="ED313" i="1"/>
  <c r="EC313" i="1"/>
  <c r="EB313" i="1"/>
  <c r="EA313" i="1"/>
  <c r="GA313" i="1" s="1"/>
  <c r="DZ313" i="1"/>
  <c r="FZ313" i="1" s="1"/>
  <c r="DY313" i="1"/>
  <c r="DX313" i="1"/>
  <c r="DW313" i="1"/>
  <c r="DV313" i="1"/>
  <c r="DS313" i="1"/>
  <c r="DR313" i="1"/>
  <c r="DP313" i="1"/>
  <c r="DN313" i="1"/>
  <c r="DL313" i="1" s="1"/>
  <c r="DM313" i="1" s="1"/>
  <c r="DO313" i="1" s="1"/>
  <c r="CJ313" i="1"/>
  <c r="CI313" i="1"/>
  <c r="CH313" i="1"/>
  <c r="CG313" i="1"/>
  <c r="CF313" i="1"/>
  <c r="CE313" i="1"/>
  <c r="CD313" i="1"/>
  <c r="CC313" i="1"/>
  <c r="CB313" i="1"/>
  <c r="CA313" i="1"/>
  <c r="BZ313" i="1"/>
  <c r="BY313" i="1"/>
  <c r="BX313" i="1"/>
  <c r="BW313" i="1"/>
  <c r="BV313" i="1"/>
  <c r="BU313" i="1"/>
  <c r="BT313" i="1"/>
  <c r="BS313" i="1"/>
  <c r="BR313" i="1"/>
  <c r="BP313" i="1"/>
  <c r="BQ313" i="1" s="1"/>
  <c r="BI313" i="1"/>
  <c r="BH313" i="1"/>
  <c r="BG313" i="1"/>
  <c r="BF313" i="1"/>
  <c r="BE313" i="1"/>
  <c r="BD313" i="1"/>
  <c r="BC313" i="1"/>
  <c r="BB313" i="1"/>
  <c r="BA313" i="1"/>
  <c r="J313" i="1"/>
  <c r="FU312" i="1"/>
  <c r="FS312" i="1"/>
  <c r="EX312" i="1"/>
  <c r="FG312" i="1" s="1"/>
  <c r="FO312" i="1" s="1" a="1"/>
  <c r="FO312" i="1" s="1"/>
  <c r="EW312" i="1"/>
  <c r="FF312" i="1" s="1"/>
  <c r="FP312" i="1" s="1" a="1"/>
  <c r="FP312" i="1" s="1"/>
  <c r="EV312" i="1"/>
  <c r="FE312" i="1" s="1"/>
  <c r="FN312" i="1" s="1" a="1"/>
  <c r="FN312" i="1" s="1"/>
  <c r="EU312" i="1"/>
  <c r="FD312" i="1" s="1"/>
  <c r="FM312" i="1" s="1" a="1"/>
  <c r="FM312" i="1" s="1"/>
  <c r="ET312" i="1"/>
  <c r="FC312" i="1" s="1"/>
  <c r="FL312" i="1" s="1" a="1"/>
  <c r="FL312" i="1" s="1"/>
  <c r="ES312" i="1"/>
  <c r="FB312" i="1" s="1"/>
  <c r="FK312" i="1" s="1" a="1"/>
  <c r="FK312" i="1" s="1"/>
  <c r="ER312" i="1"/>
  <c r="EQ312" i="1"/>
  <c r="EZ312" i="1" s="1"/>
  <c r="FI312" i="1" s="1" a="1"/>
  <c r="FI312" i="1" s="1"/>
  <c r="EP312" i="1"/>
  <c r="EY312" i="1" s="1"/>
  <c r="FH312" i="1" s="1" a="1"/>
  <c r="FH312" i="1" s="1"/>
  <c r="EO312" i="1"/>
  <c r="EN312" i="1"/>
  <c r="EM312" i="1"/>
  <c r="EL312" i="1"/>
  <c r="EK312" i="1"/>
  <c r="EJ312" i="1"/>
  <c r="EI312" i="1"/>
  <c r="BK312" i="1" s="1"/>
  <c r="BL312" i="1" s="1"/>
  <c r="EH312" i="1"/>
  <c r="GH312" i="1" s="1"/>
  <c r="EG312" i="1"/>
  <c r="GG312" i="1" s="1"/>
  <c r="EF312" i="1"/>
  <c r="GF312" i="1" s="1"/>
  <c r="EE312" i="1"/>
  <c r="ED312" i="1"/>
  <c r="EC312" i="1"/>
  <c r="EB312" i="1"/>
  <c r="EA312" i="1"/>
  <c r="GA312" i="1" s="1"/>
  <c r="DZ312" i="1"/>
  <c r="FZ312" i="1" s="1"/>
  <c r="DY312" i="1"/>
  <c r="DX312" i="1"/>
  <c r="DW312" i="1"/>
  <c r="DV312" i="1"/>
  <c r="DS312" i="1"/>
  <c r="DR312" i="1"/>
  <c r="DP312" i="1"/>
  <c r="DN312" i="1"/>
  <c r="DL312" i="1" s="1"/>
  <c r="DM312" i="1" s="1"/>
  <c r="DO312" i="1" s="1"/>
  <c r="CJ312" i="1"/>
  <c r="CI312" i="1"/>
  <c r="CH312" i="1"/>
  <c r="CN312" i="1" s="1"/>
  <c r="CT312" i="1" s="1"/>
  <c r="CG312" i="1"/>
  <c r="CF312" i="1"/>
  <c r="CE312" i="1"/>
  <c r="CD312" i="1"/>
  <c r="CC312" i="1"/>
  <c r="CB312" i="1"/>
  <c r="CA312" i="1"/>
  <c r="BZ312" i="1"/>
  <c r="BY312" i="1"/>
  <c r="BX312" i="1"/>
  <c r="BW312" i="1"/>
  <c r="BV312" i="1"/>
  <c r="BU312" i="1"/>
  <c r="BT312" i="1"/>
  <c r="BS312" i="1"/>
  <c r="BR312" i="1"/>
  <c r="BP312" i="1"/>
  <c r="BQ312" i="1" s="1"/>
  <c r="BI312" i="1"/>
  <c r="BH312" i="1"/>
  <c r="BG312" i="1"/>
  <c r="BF312" i="1"/>
  <c r="BE312" i="1"/>
  <c r="BD312" i="1"/>
  <c r="BC312" i="1"/>
  <c r="BB312" i="1"/>
  <c r="BA312" i="1"/>
  <c r="J312" i="1"/>
  <c r="FU311" i="1"/>
  <c r="FS311" i="1"/>
  <c r="EX311" i="1"/>
  <c r="FG311" i="1" s="1"/>
  <c r="FO311" i="1" s="1" a="1"/>
  <c r="FO311" i="1" s="1"/>
  <c r="EW311" i="1"/>
  <c r="FF311" i="1" s="1"/>
  <c r="FP311" i="1" s="1" a="1"/>
  <c r="FP311" i="1" s="1"/>
  <c r="EV311" i="1"/>
  <c r="FE311" i="1" s="1"/>
  <c r="FN311" i="1" s="1" a="1"/>
  <c r="FN311" i="1" s="1"/>
  <c r="EU311" i="1"/>
  <c r="FD311" i="1" s="1"/>
  <c r="FM311" i="1" s="1" a="1"/>
  <c r="FM311" i="1" s="1"/>
  <c r="ET311" i="1"/>
  <c r="FC311" i="1" s="1"/>
  <c r="FL311" i="1" s="1" a="1"/>
  <c r="FL311" i="1" s="1"/>
  <c r="ES311" i="1"/>
  <c r="ER311" i="1"/>
  <c r="FA311" i="1" s="1"/>
  <c r="FJ311" i="1" s="1" a="1"/>
  <c r="FJ311" i="1" s="1"/>
  <c r="EQ311" i="1"/>
  <c r="EZ311" i="1" s="1"/>
  <c r="FI311" i="1" s="1" a="1"/>
  <c r="FI311" i="1" s="1"/>
  <c r="EP311" i="1"/>
  <c r="EY311" i="1" s="1"/>
  <c r="FH311" i="1" s="1" a="1"/>
  <c r="FH311" i="1" s="1"/>
  <c r="EO311" i="1"/>
  <c r="EN311" i="1"/>
  <c r="EM311" i="1"/>
  <c r="EL311" i="1"/>
  <c r="EK311" i="1"/>
  <c r="EJ311" i="1"/>
  <c r="EI311" i="1"/>
  <c r="BK311" i="1" s="1"/>
  <c r="EH311" i="1"/>
  <c r="GH311" i="1" s="1"/>
  <c r="EG311" i="1"/>
  <c r="GG311" i="1" s="1"/>
  <c r="EF311" i="1"/>
  <c r="GF311" i="1" s="1"/>
  <c r="EE311" i="1"/>
  <c r="ED311" i="1"/>
  <c r="EC311" i="1"/>
  <c r="EB311" i="1"/>
  <c r="EA311" i="1"/>
  <c r="GA311" i="1" s="1"/>
  <c r="DZ311" i="1"/>
  <c r="FZ311" i="1" s="1"/>
  <c r="DY311" i="1"/>
  <c r="DX311" i="1"/>
  <c r="DW311" i="1"/>
  <c r="DV311" i="1"/>
  <c r="DS311" i="1"/>
  <c r="DR311" i="1"/>
  <c r="DU311" i="1" s="1"/>
  <c r="DP311" i="1"/>
  <c r="DN311" i="1"/>
  <c r="DL311" i="1" s="1"/>
  <c r="DM311" i="1" s="1"/>
  <c r="DO311" i="1" s="1"/>
  <c r="CJ311" i="1"/>
  <c r="CI311" i="1"/>
  <c r="CH311" i="1"/>
  <c r="CG311" i="1"/>
  <c r="CF311" i="1"/>
  <c r="CE311" i="1"/>
  <c r="CD311" i="1"/>
  <c r="CC311" i="1"/>
  <c r="CB311" i="1"/>
  <c r="CA311" i="1"/>
  <c r="BZ311" i="1"/>
  <c r="BY311" i="1"/>
  <c r="BX311" i="1"/>
  <c r="BW311" i="1"/>
  <c r="BV311" i="1"/>
  <c r="BU311" i="1"/>
  <c r="BT311" i="1"/>
  <c r="BS311" i="1"/>
  <c r="BR311" i="1"/>
  <c r="BP311" i="1"/>
  <c r="BQ311" i="1" s="1"/>
  <c r="BI311" i="1"/>
  <c r="BH311" i="1"/>
  <c r="BG311" i="1"/>
  <c r="BF311" i="1"/>
  <c r="BE311" i="1"/>
  <c r="BD311" i="1"/>
  <c r="BC311" i="1"/>
  <c r="BB311" i="1"/>
  <c r="BA311" i="1"/>
  <c r="J311" i="1"/>
  <c r="FU310" i="1"/>
  <c r="FS310" i="1"/>
  <c r="EX310" i="1"/>
  <c r="FG310" i="1" s="1"/>
  <c r="FO310" i="1" s="1" a="1"/>
  <c r="FO310" i="1" s="1"/>
  <c r="EW310" i="1"/>
  <c r="FF310" i="1" s="1"/>
  <c r="FP310" i="1" s="1" a="1"/>
  <c r="FP310" i="1" s="1"/>
  <c r="EV310" i="1"/>
  <c r="FE310" i="1" s="1"/>
  <c r="FN310" i="1" s="1" a="1"/>
  <c r="FN310" i="1" s="1"/>
  <c r="EU310" i="1"/>
  <c r="FD310" i="1" s="1"/>
  <c r="FM310" i="1" s="1" a="1"/>
  <c r="FM310" i="1" s="1"/>
  <c r="ET310" i="1"/>
  <c r="ES310" i="1"/>
  <c r="FB310" i="1" s="1"/>
  <c r="FK310" i="1" s="1" a="1"/>
  <c r="FK310" i="1" s="1"/>
  <c r="ER310" i="1"/>
  <c r="FA310" i="1" s="1"/>
  <c r="FJ310" i="1" s="1" a="1"/>
  <c r="FJ310" i="1" s="1"/>
  <c r="EQ310" i="1"/>
  <c r="EZ310" i="1" s="1"/>
  <c r="FI310" i="1" s="1" a="1"/>
  <c r="FI310" i="1" s="1"/>
  <c r="EP310" i="1"/>
  <c r="EY310" i="1" s="1"/>
  <c r="FH310" i="1" s="1" a="1"/>
  <c r="FH310" i="1" s="1"/>
  <c r="EO310" i="1"/>
  <c r="EN310" i="1"/>
  <c r="EM310" i="1"/>
  <c r="EL310" i="1"/>
  <c r="EK310" i="1"/>
  <c r="EJ310" i="1"/>
  <c r="EI310" i="1"/>
  <c r="BK310" i="1" s="1"/>
  <c r="BL310" i="1" s="1"/>
  <c r="BO310" i="1" s="1"/>
  <c r="EH310" i="1"/>
  <c r="GH310" i="1" s="1"/>
  <c r="EG310" i="1"/>
  <c r="GG310" i="1" s="1"/>
  <c r="EF310" i="1"/>
  <c r="GF310" i="1" s="1"/>
  <c r="EE310" i="1"/>
  <c r="ED310" i="1"/>
  <c r="EC310" i="1"/>
  <c r="EB310" i="1"/>
  <c r="EA310" i="1"/>
  <c r="GA310" i="1" s="1"/>
  <c r="DZ310" i="1"/>
  <c r="FZ310" i="1" s="1"/>
  <c r="DY310" i="1"/>
  <c r="DX310" i="1"/>
  <c r="DW310" i="1"/>
  <c r="DV310" i="1"/>
  <c r="DS310" i="1"/>
  <c r="DR310" i="1"/>
  <c r="DP310" i="1"/>
  <c r="DN310" i="1"/>
  <c r="DL310" i="1" s="1"/>
  <c r="DM310" i="1" s="1"/>
  <c r="DO310" i="1" s="1"/>
  <c r="CJ310" i="1"/>
  <c r="CI310" i="1"/>
  <c r="CH310" i="1"/>
  <c r="CG310" i="1"/>
  <c r="CF310" i="1"/>
  <c r="CE310" i="1"/>
  <c r="CD310" i="1"/>
  <c r="CC310" i="1"/>
  <c r="CB310" i="1"/>
  <c r="CA310" i="1"/>
  <c r="BZ310" i="1"/>
  <c r="BY310" i="1"/>
  <c r="BX310" i="1"/>
  <c r="BW310" i="1"/>
  <c r="BV310" i="1"/>
  <c r="BU310" i="1"/>
  <c r="BT310" i="1"/>
  <c r="BS310" i="1"/>
  <c r="BR310" i="1"/>
  <c r="BP310" i="1"/>
  <c r="BQ310" i="1" s="1"/>
  <c r="BI310" i="1"/>
  <c r="BH310" i="1"/>
  <c r="BG310" i="1"/>
  <c r="BF310" i="1"/>
  <c r="BE310" i="1"/>
  <c r="BD310" i="1"/>
  <c r="BC310" i="1"/>
  <c r="BB310" i="1"/>
  <c r="BA310" i="1"/>
  <c r="J310" i="1"/>
  <c r="FU309" i="1"/>
  <c r="FS309" i="1"/>
  <c r="EX309" i="1"/>
  <c r="FG309" i="1" s="1"/>
  <c r="FO309" i="1" s="1" a="1"/>
  <c r="FO309" i="1" s="1"/>
  <c r="EW309" i="1"/>
  <c r="FF309" i="1" s="1"/>
  <c r="FP309" i="1" s="1" a="1"/>
  <c r="FP309" i="1" s="1"/>
  <c r="EV309" i="1"/>
  <c r="FE309" i="1" s="1"/>
  <c r="FN309" i="1" s="1" a="1"/>
  <c r="FN309" i="1" s="1"/>
  <c r="EU309" i="1"/>
  <c r="ET309" i="1"/>
  <c r="FC309" i="1" s="1"/>
  <c r="FL309" i="1" s="1" a="1"/>
  <c r="FL309" i="1" s="1"/>
  <c r="ES309" i="1"/>
  <c r="FB309" i="1" s="1"/>
  <c r="FK309" i="1" s="1" a="1"/>
  <c r="FK309" i="1" s="1"/>
  <c r="ER309" i="1"/>
  <c r="FA309" i="1" s="1"/>
  <c r="FJ309" i="1" s="1" a="1"/>
  <c r="FJ309" i="1" s="1"/>
  <c r="EQ309" i="1"/>
  <c r="EZ309" i="1" s="1"/>
  <c r="FI309" i="1" s="1" a="1"/>
  <c r="FI309" i="1" s="1"/>
  <c r="EP309" i="1"/>
  <c r="EY309" i="1" s="1"/>
  <c r="FH309" i="1" s="1" a="1"/>
  <c r="FH309" i="1" s="1"/>
  <c r="EO309" i="1"/>
  <c r="EN309" i="1"/>
  <c r="EM309" i="1"/>
  <c r="EL309" i="1"/>
  <c r="EK309" i="1"/>
  <c r="EJ309" i="1"/>
  <c r="EI309" i="1"/>
  <c r="BK309" i="1" s="1"/>
  <c r="EH309" i="1"/>
  <c r="GH309" i="1" s="1"/>
  <c r="EG309" i="1"/>
  <c r="GG309" i="1" s="1"/>
  <c r="EF309" i="1"/>
  <c r="GF309" i="1" s="1"/>
  <c r="EE309" i="1"/>
  <c r="ED309" i="1"/>
  <c r="EC309" i="1"/>
  <c r="EB309" i="1"/>
  <c r="EA309" i="1"/>
  <c r="GA309" i="1" s="1"/>
  <c r="DZ309" i="1"/>
  <c r="FZ309" i="1" s="1"/>
  <c r="DY309" i="1"/>
  <c r="GB309" i="1" s="1"/>
  <c r="DX309" i="1"/>
  <c r="DW309" i="1"/>
  <c r="DV309" i="1"/>
  <c r="DS309" i="1"/>
  <c r="DR309" i="1"/>
  <c r="DT309" i="1" s="1"/>
  <c r="DP309" i="1"/>
  <c r="DN309" i="1"/>
  <c r="DL309" i="1" s="1"/>
  <c r="DM309" i="1" s="1"/>
  <c r="DO309" i="1" s="1"/>
  <c r="CJ309" i="1"/>
  <c r="CI309" i="1"/>
  <c r="CH309" i="1"/>
  <c r="CG309" i="1"/>
  <c r="CF309" i="1"/>
  <c r="CE309" i="1"/>
  <c r="CD309" i="1"/>
  <c r="CC309" i="1"/>
  <c r="CB309" i="1"/>
  <c r="CA309" i="1"/>
  <c r="BZ309" i="1"/>
  <c r="BY309" i="1"/>
  <c r="BX309" i="1"/>
  <c r="BW309" i="1"/>
  <c r="BV309" i="1"/>
  <c r="BU309" i="1"/>
  <c r="BT309" i="1"/>
  <c r="BS309" i="1"/>
  <c r="BR309" i="1"/>
  <c r="BQ309" i="1"/>
  <c r="BP309" i="1"/>
  <c r="BI309" i="1"/>
  <c r="BH309" i="1"/>
  <c r="BG309" i="1"/>
  <c r="BF309" i="1"/>
  <c r="BE309" i="1"/>
  <c r="BD309" i="1"/>
  <c r="BC309" i="1"/>
  <c r="BB309" i="1"/>
  <c r="BA309" i="1"/>
  <c r="J309" i="1"/>
  <c r="FU308" i="1"/>
  <c r="FS308" i="1"/>
  <c r="EX308" i="1"/>
  <c r="FG308" i="1" s="1"/>
  <c r="FO308" i="1" s="1" a="1"/>
  <c r="FO308" i="1" s="1"/>
  <c r="EW308" i="1"/>
  <c r="FF308" i="1" s="1"/>
  <c r="FP308" i="1" s="1" a="1"/>
  <c r="FP308" i="1" s="1"/>
  <c r="EV308" i="1"/>
  <c r="FE308" i="1" s="1"/>
  <c r="FN308" i="1" s="1" a="1"/>
  <c r="FN308" i="1" s="1"/>
  <c r="EU308" i="1"/>
  <c r="FD308" i="1" s="1"/>
  <c r="FM308" i="1" s="1" a="1"/>
  <c r="FM308" i="1" s="1"/>
  <c r="ET308" i="1"/>
  <c r="FC308" i="1" s="1"/>
  <c r="FL308" i="1" s="1" a="1"/>
  <c r="FL308" i="1" s="1"/>
  <c r="ES308" i="1"/>
  <c r="FB308" i="1" s="1"/>
  <c r="FK308" i="1" s="1" a="1"/>
  <c r="FK308" i="1" s="1"/>
  <c r="ER308" i="1"/>
  <c r="EQ308" i="1"/>
  <c r="EZ308" i="1" s="1"/>
  <c r="FI308" i="1" s="1" a="1"/>
  <c r="FI308" i="1" s="1"/>
  <c r="EP308" i="1"/>
  <c r="EY308" i="1" s="1"/>
  <c r="FH308" i="1" s="1" a="1"/>
  <c r="FH308" i="1" s="1"/>
  <c r="EO308" i="1"/>
  <c r="EN308" i="1"/>
  <c r="EM308" i="1"/>
  <c r="EL308" i="1"/>
  <c r="EK308" i="1"/>
  <c r="EJ308" i="1"/>
  <c r="EI308" i="1"/>
  <c r="BK308" i="1" s="1"/>
  <c r="BL308" i="1" s="1"/>
  <c r="EH308" i="1"/>
  <c r="GH308" i="1" s="1"/>
  <c r="EG308" i="1"/>
  <c r="GG308" i="1" s="1"/>
  <c r="EF308" i="1"/>
  <c r="GF308" i="1" s="1"/>
  <c r="EE308" i="1"/>
  <c r="ED308" i="1"/>
  <c r="EC308" i="1"/>
  <c r="EB308" i="1"/>
  <c r="EA308" i="1"/>
  <c r="GA308" i="1" s="1"/>
  <c r="DZ308" i="1"/>
  <c r="FZ308" i="1" s="1"/>
  <c r="DY308" i="1"/>
  <c r="DX308" i="1"/>
  <c r="DW308" i="1"/>
  <c r="DV308" i="1"/>
  <c r="DS308" i="1"/>
  <c r="DR308" i="1"/>
  <c r="DU308" i="1" s="1"/>
  <c r="DP308" i="1"/>
  <c r="DN308" i="1"/>
  <c r="DL308" i="1" s="1"/>
  <c r="DM308" i="1" s="1"/>
  <c r="DO308" i="1" s="1"/>
  <c r="CJ308" i="1"/>
  <c r="CI308" i="1"/>
  <c r="CH308" i="1"/>
  <c r="CG308" i="1"/>
  <c r="CF308" i="1"/>
  <c r="CE308" i="1"/>
  <c r="CD308" i="1"/>
  <c r="CC308" i="1"/>
  <c r="CB308" i="1"/>
  <c r="CA308" i="1"/>
  <c r="BZ308" i="1"/>
  <c r="BY308" i="1"/>
  <c r="BX308" i="1"/>
  <c r="BW308" i="1"/>
  <c r="BV308" i="1"/>
  <c r="BU308" i="1"/>
  <c r="BT308" i="1"/>
  <c r="BS308" i="1"/>
  <c r="BR308" i="1"/>
  <c r="BP308" i="1"/>
  <c r="BQ308" i="1" s="1"/>
  <c r="BI308" i="1"/>
  <c r="BH308" i="1"/>
  <c r="BG308" i="1"/>
  <c r="BF308" i="1"/>
  <c r="BE308" i="1"/>
  <c r="BD308" i="1"/>
  <c r="BC308" i="1"/>
  <c r="BB308" i="1"/>
  <c r="BA308" i="1"/>
  <c r="J308" i="1"/>
  <c r="FU307" i="1"/>
  <c r="FS307" i="1"/>
  <c r="EX307" i="1"/>
  <c r="FG307" i="1" s="1"/>
  <c r="FO307" i="1" s="1" a="1"/>
  <c r="FO307" i="1" s="1"/>
  <c r="EW307" i="1"/>
  <c r="FF307" i="1" s="1"/>
  <c r="FP307" i="1" s="1" a="1"/>
  <c r="FP307" i="1" s="1"/>
  <c r="EV307" i="1"/>
  <c r="FE307" i="1" s="1"/>
  <c r="FN307" i="1" s="1" a="1"/>
  <c r="FN307" i="1" s="1"/>
  <c r="EU307" i="1"/>
  <c r="FD307" i="1" s="1"/>
  <c r="FM307" i="1" s="1" a="1"/>
  <c r="FM307" i="1" s="1"/>
  <c r="ET307" i="1"/>
  <c r="FC307" i="1" s="1"/>
  <c r="FL307" i="1" s="1" a="1"/>
  <c r="FL307" i="1" s="1"/>
  <c r="ES307" i="1"/>
  <c r="ER307" i="1"/>
  <c r="FA307" i="1" s="1"/>
  <c r="FJ307" i="1" s="1" a="1"/>
  <c r="FJ307" i="1" s="1"/>
  <c r="EQ307" i="1"/>
  <c r="EZ307" i="1" s="1"/>
  <c r="FI307" i="1" s="1" a="1"/>
  <c r="FI307" i="1" s="1"/>
  <c r="EP307" i="1"/>
  <c r="EY307" i="1" s="1"/>
  <c r="FH307" i="1" s="1" a="1"/>
  <c r="FH307" i="1" s="1"/>
  <c r="EO307" i="1"/>
  <c r="EN307" i="1"/>
  <c r="EM307" i="1"/>
  <c r="EL307" i="1"/>
  <c r="EK307" i="1"/>
  <c r="EJ307" i="1"/>
  <c r="EI307" i="1"/>
  <c r="BK307" i="1" s="1"/>
  <c r="EH307" i="1"/>
  <c r="GH307" i="1" s="1"/>
  <c r="EG307" i="1"/>
  <c r="GG307" i="1" s="1"/>
  <c r="EF307" i="1"/>
  <c r="GF307" i="1" s="1"/>
  <c r="EE307" i="1"/>
  <c r="ED307" i="1"/>
  <c r="EC307" i="1"/>
  <c r="EB307" i="1"/>
  <c r="EA307" i="1"/>
  <c r="GA307" i="1" s="1"/>
  <c r="DZ307" i="1"/>
  <c r="FZ307" i="1" s="1"/>
  <c r="DY307" i="1"/>
  <c r="DX307" i="1"/>
  <c r="DW307" i="1"/>
  <c r="DV307" i="1"/>
  <c r="DS307" i="1"/>
  <c r="DR307" i="1"/>
  <c r="DP307" i="1"/>
  <c r="DN307" i="1"/>
  <c r="DL307" i="1" s="1"/>
  <c r="DM307" i="1" s="1"/>
  <c r="DO307" i="1" s="1"/>
  <c r="CJ307" i="1"/>
  <c r="CI307" i="1"/>
  <c r="CH307" i="1"/>
  <c r="CG307" i="1"/>
  <c r="CF307" i="1"/>
  <c r="CE307" i="1"/>
  <c r="CD307" i="1"/>
  <c r="CC307" i="1"/>
  <c r="CB307" i="1"/>
  <c r="CA307" i="1"/>
  <c r="BZ307" i="1"/>
  <c r="BY307" i="1"/>
  <c r="BX307" i="1"/>
  <c r="BW307" i="1"/>
  <c r="BV307" i="1"/>
  <c r="BU307" i="1"/>
  <c r="BT307" i="1"/>
  <c r="BS307" i="1"/>
  <c r="BR307" i="1"/>
  <c r="BP307" i="1"/>
  <c r="BQ307" i="1" s="1"/>
  <c r="BI307" i="1"/>
  <c r="BH307" i="1"/>
  <c r="BG307" i="1"/>
  <c r="BF307" i="1"/>
  <c r="BE307" i="1"/>
  <c r="BD307" i="1"/>
  <c r="BC307" i="1"/>
  <c r="BB307" i="1"/>
  <c r="BA307" i="1"/>
  <c r="J307" i="1"/>
  <c r="FU306" i="1"/>
  <c r="FS306" i="1"/>
  <c r="EX306" i="1"/>
  <c r="FG306" i="1" s="1"/>
  <c r="FO306" i="1" s="1" a="1"/>
  <c r="FO306" i="1" s="1"/>
  <c r="EW306" i="1"/>
  <c r="FF306" i="1" s="1"/>
  <c r="FP306" i="1" s="1" a="1"/>
  <c r="FP306" i="1" s="1"/>
  <c r="EV306" i="1"/>
  <c r="FE306" i="1" s="1"/>
  <c r="FN306" i="1" s="1" a="1"/>
  <c r="FN306" i="1" s="1"/>
  <c r="EU306" i="1"/>
  <c r="FD306" i="1" s="1"/>
  <c r="FM306" i="1" s="1" a="1"/>
  <c r="FM306" i="1" s="1"/>
  <c r="ET306" i="1"/>
  <c r="ES306" i="1"/>
  <c r="FB306" i="1" s="1"/>
  <c r="FK306" i="1" s="1" a="1"/>
  <c r="FK306" i="1" s="1"/>
  <c r="ER306" i="1"/>
  <c r="FA306" i="1" s="1"/>
  <c r="FJ306" i="1" s="1" a="1"/>
  <c r="FJ306" i="1" s="1"/>
  <c r="EQ306" i="1"/>
  <c r="EZ306" i="1" s="1"/>
  <c r="FI306" i="1" s="1" a="1"/>
  <c r="FI306" i="1" s="1"/>
  <c r="EP306" i="1"/>
  <c r="EY306" i="1" s="1"/>
  <c r="FH306" i="1" s="1" a="1"/>
  <c r="FH306" i="1" s="1"/>
  <c r="EO306" i="1"/>
  <c r="EN306" i="1"/>
  <c r="EM306" i="1"/>
  <c r="EL306" i="1"/>
  <c r="EK306" i="1"/>
  <c r="EJ306" i="1"/>
  <c r="EI306" i="1"/>
  <c r="BK306" i="1" s="1"/>
  <c r="BL306" i="1" s="1"/>
  <c r="BO306" i="1" s="1"/>
  <c r="EH306" i="1"/>
  <c r="GH306" i="1" s="1"/>
  <c r="EG306" i="1"/>
  <c r="GG306" i="1" s="1"/>
  <c r="EF306" i="1"/>
  <c r="GF306" i="1" s="1"/>
  <c r="EE306" i="1"/>
  <c r="ED306" i="1"/>
  <c r="EC306" i="1"/>
  <c r="EB306" i="1"/>
  <c r="EA306" i="1"/>
  <c r="GA306" i="1" s="1"/>
  <c r="DZ306" i="1"/>
  <c r="FZ306" i="1" s="1"/>
  <c r="DY306" i="1"/>
  <c r="DX306" i="1"/>
  <c r="DW306" i="1"/>
  <c r="DV306" i="1"/>
  <c r="DS306" i="1"/>
  <c r="DR306" i="1"/>
  <c r="DP306" i="1"/>
  <c r="DN306" i="1"/>
  <c r="DL306" i="1" s="1"/>
  <c r="DM306" i="1" s="1"/>
  <c r="DO306" i="1" s="1"/>
  <c r="CJ306" i="1"/>
  <c r="CI306" i="1"/>
  <c r="CH306" i="1"/>
  <c r="CG306" i="1"/>
  <c r="CF306" i="1"/>
  <c r="CE306" i="1"/>
  <c r="CD306" i="1"/>
  <c r="CC306" i="1"/>
  <c r="CB306" i="1"/>
  <c r="CA306" i="1"/>
  <c r="BZ306" i="1"/>
  <c r="BY306" i="1"/>
  <c r="BX306" i="1"/>
  <c r="BW306" i="1"/>
  <c r="BV306" i="1"/>
  <c r="BU306" i="1"/>
  <c r="BT306" i="1"/>
  <c r="BS306" i="1"/>
  <c r="BR306" i="1"/>
  <c r="BP306" i="1"/>
  <c r="BQ306" i="1" s="1"/>
  <c r="BI306" i="1"/>
  <c r="BH306" i="1"/>
  <c r="BG306" i="1"/>
  <c r="BF306" i="1"/>
  <c r="BE306" i="1"/>
  <c r="BD306" i="1"/>
  <c r="BC306" i="1"/>
  <c r="BB306" i="1"/>
  <c r="BA306" i="1"/>
  <c r="J306" i="1"/>
  <c r="FU305" i="1"/>
  <c r="FS305" i="1"/>
  <c r="EX305" i="1"/>
  <c r="FG305" i="1" s="1"/>
  <c r="FO305" i="1" s="1" a="1"/>
  <c r="FO305" i="1" s="1"/>
  <c r="EW305" i="1"/>
  <c r="FF305" i="1" s="1"/>
  <c r="FP305" i="1" s="1" a="1"/>
  <c r="FP305" i="1" s="1"/>
  <c r="EV305" i="1"/>
  <c r="FE305" i="1" s="1"/>
  <c r="FN305" i="1" s="1" a="1"/>
  <c r="FN305" i="1" s="1"/>
  <c r="EU305" i="1"/>
  <c r="ET305" i="1"/>
  <c r="FC305" i="1" s="1"/>
  <c r="FL305" i="1" s="1" a="1"/>
  <c r="FL305" i="1" s="1"/>
  <c r="ES305" i="1"/>
  <c r="FB305" i="1" s="1"/>
  <c r="FK305" i="1" s="1" a="1"/>
  <c r="FK305" i="1" s="1"/>
  <c r="ER305" i="1"/>
  <c r="FA305" i="1" s="1"/>
  <c r="FJ305" i="1" s="1" a="1"/>
  <c r="FJ305" i="1" s="1"/>
  <c r="EQ305" i="1"/>
  <c r="EZ305" i="1" s="1"/>
  <c r="FI305" i="1" s="1" a="1"/>
  <c r="FI305" i="1" s="1"/>
  <c r="EP305" i="1"/>
  <c r="EY305" i="1" s="1"/>
  <c r="FH305" i="1" s="1" a="1"/>
  <c r="FH305" i="1" s="1"/>
  <c r="EO305" i="1"/>
  <c r="EN305" i="1"/>
  <c r="EM305" i="1"/>
  <c r="EL305" i="1"/>
  <c r="EK305" i="1"/>
  <c r="EJ305" i="1"/>
  <c r="EI305" i="1"/>
  <c r="BK305" i="1" s="1"/>
  <c r="EH305" i="1"/>
  <c r="GH305" i="1" s="1"/>
  <c r="EG305" i="1"/>
  <c r="GG305" i="1" s="1"/>
  <c r="EF305" i="1"/>
  <c r="GF305" i="1" s="1"/>
  <c r="EE305" i="1"/>
  <c r="ED305" i="1"/>
  <c r="EC305" i="1"/>
  <c r="EB305" i="1"/>
  <c r="EA305" i="1"/>
  <c r="GA305" i="1" s="1"/>
  <c r="DZ305" i="1"/>
  <c r="FZ305" i="1" s="1"/>
  <c r="DY305" i="1"/>
  <c r="DX305" i="1"/>
  <c r="DW305" i="1"/>
  <c r="DV305" i="1"/>
  <c r="DS305" i="1"/>
  <c r="DR305" i="1"/>
  <c r="DT305" i="1" s="1"/>
  <c r="DP305" i="1"/>
  <c r="DN305" i="1"/>
  <c r="DL305" i="1" s="1"/>
  <c r="DM305" i="1" s="1"/>
  <c r="DO305" i="1" s="1"/>
  <c r="CJ305" i="1"/>
  <c r="CI305" i="1"/>
  <c r="CH305" i="1"/>
  <c r="CG305" i="1"/>
  <c r="CF305" i="1"/>
  <c r="CE305" i="1"/>
  <c r="CD305" i="1"/>
  <c r="CC305" i="1"/>
  <c r="CB305" i="1"/>
  <c r="CA305" i="1"/>
  <c r="BZ305" i="1"/>
  <c r="BY305" i="1"/>
  <c r="BX305" i="1"/>
  <c r="BW305" i="1"/>
  <c r="BV305" i="1"/>
  <c r="BU305" i="1"/>
  <c r="BT305" i="1"/>
  <c r="BS305" i="1"/>
  <c r="BR305" i="1"/>
  <c r="BP305" i="1"/>
  <c r="BQ305" i="1" s="1"/>
  <c r="BI305" i="1"/>
  <c r="BH305" i="1"/>
  <c r="BG305" i="1"/>
  <c r="BF305" i="1"/>
  <c r="BE305" i="1"/>
  <c r="BD305" i="1"/>
  <c r="BC305" i="1"/>
  <c r="BB305" i="1"/>
  <c r="BA305" i="1"/>
  <c r="J305" i="1"/>
  <c r="FU304" i="1"/>
  <c r="FS304" i="1"/>
  <c r="EX304" i="1"/>
  <c r="FG304" i="1" s="1"/>
  <c r="FO304" i="1" s="1" a="1"/>
  <c r="FO304" i="1" s="1"/>
  <c r="EW304" i="1"/>
  <c r="FF304" i="1" s="1"/>
  <c r="FP304" i="1" s="1" a="1"/>
  <c r="FP304" i="1" s="1"/>
  <c r="EV304" i="1"/>
  <c r="FE304" i="1" s="1"/>
  <c r="FN304" i="1" s="1" a="1"/>
  <c r="FN304" i="1" s="1"/>
  <c r="EU304" i="1"/>
  <c r="FD304" i="1" s="1"/>
  <c r="FM304" i="1" s="1" a="1"/>
  <c r="FM304" i="1" s="1"/>
  <c r="ET304" i="1"/>
  <c r="FC304" i="1" s="1"/>
  <c r="FL304" i="1" s="1" a="1"/>
  <c r="FL304" i="1" s="1"/>
  <c r="ES304" i="1"/>
  <c r="FB304" i="1" s="1"/>
  <c r="FK304" i="1" s="1" a="1"/>
  <c r="FK304" i="1" s="1"/>
  <c r="ER304" i="1"/>
  <c r="EQ304" i="1"/>
  <c r="EZ304" i="1" s="1"/>
  <c r="FI304" i="1" s="1" a="1"/>
  <c r="FI304" i="1" s="1"/>
  <c r="EP304" i="1"/>
  <c r="EY304" i="1" s="1"/>
  <c r="FH304" i="1" s="1" a="1"/>
  <c r="FH304" i="1" s="1"/>
  <c r="EO304" i="1"/>
  <c r="EN304" i="1"/>
  <c r="EM304" i="1"/>
  <c r="EL304" i="1"/>
  <c r="EK304" i="1"/>
  <c r="EJ304" i="1"/>
  <c r="EI304" i="1"/>
  <c r="BK304" i="1" s="1"/>
  <c r="BL304" i="1" s="1"/>
  <c r="EH304" i="1"/>
  <c r="GH304" i="1" s="1"/>
  <c r="EG304" i="1"/>
  <c r="GG304" i="1" s="1"/>
  <c r="EF304" i="1"/>
  <c r="GF304" i="1" s="1"/>
  <c r="EE304" i="1"/>
  <c r="ED304" i="1"/>
  <c r="EC304" i="1"/>
  <c r="EB304" i="1"/>
  <c r="EA304" i="1"/>
  <c r="GA304" i="1" s="1"/>
  <c r="DZ304" i="1"/>
  <c r="FZ304" i="1" s="1"/>
  <c r="DY304" i="1"/>
  <c r="DX304" i="1"/>
  <c r="DW304" i="1"/>
  <c r="DV304" i="1"/>
  <c r="DS304" i="1"/>
  <c r="DR304" i="1"/>
  <c r="DP304" i="1"/>
  <c r="DN304" i="1"/>
  <c r="DL304" i="1" s="1"/>
  <c r="DM304" i="1" s="1"/>
  <c r="DO304" i="1" s="1"/>
  <c r="CJ304" i="1"/>
  <c r="CI304" i="1"/>
  <c r="CH304" i="1"/>
  <c r="CG304" i="1"/>
  <c r="CF304" i="1"/>
  <c r="CE304" i="1"/>
  <c r="CD304" i="1"/>
  <c r="CC304" i="1"/>
  <c r="CB304" i="1"/>
  <c r="CA304" i="1"/>
  <c r="BZ304" i="1"/>
  <c r="BY304" i="1"/>
  <c r="BX304" i="1"/>
  <c r="BW304" i="1"/>
  <c r="BV304" i="1"/>
  <c r="BU304" i="1"/>
  <c r="BT304" i="1"/>
  <c r="BS304" i="1"/>
  <c r="BR304" i="1"/>
  <c r="BP304" i="1"/>
  <c r="BQ304" i="1" s="1"/>
  <c r="BI304" i="1"/>
  <c r="BH304" i="1"/>
  <c r="BG304" i="1"/>
  <c r="BF304" i="1"/>
  <c r="BE304" i="1"/>
  <c r="BD304" i="1"/>
  <c r="BC304" i="1"/>
  <c r="BB304" i="1"/>
  <c r="BA304" i="1"/>
  <c r="J304" i="1"/>
  <c r="FU303" i="1"/>
  <c r="FS303" i="1"/>
  <c r="EX303" i="1"/>
  <c r="FG303" i="1" s="1"/>
  <c r="FO303" i="1" s="1" a="1"/>
  <c r="FO303" i="1" s="1"/>
  <c r="EW303" i="1"/>
  <c r="FF303" i="1" s="1"/>
  <c r="FP303" i="1" s="1" a="1"/>
  <c r="FP303" i="1" s="1"/>
  <c r="EV303" i="1"/>
  <c r="FE303" i="1" s="1"/>
  <c r="FN303" i="1" s="1" a="1"/>
  <c r="FN303" i="1" s="1"/>
  <c r="EU303" i="1"/>
  <c r="FD303" i="1" s="1"/>
  <c r="FM303" i="1" s="1" a="1"/>
  <c r="FM303" i="1" s="1"/>
  <c r="ET303" i="1"/>
  <c r="FC303" i="1" s="1"/>
  <c r="FL303" i="1" s="1" a="1"/>
  <c r="FL303" i="1" s="1"/>
  <c r="ES303" i="1"/>
  <c r="ER303" i="1"/>
  <c r="FA303" i="1" s="1"/>
  <c r="FJ303" i="1" s="1" a="1"/>
  <c r="FJ303" i="1" s="1"/>
  <c r="EQ303" i="1"/>
  <c r="EZ303" i="1" s="1"/>
  <c r="FI303" i="1" s="1" a="1"/>
  <c r="FI303" i="1" s="1"/>
  <c r="EP303" i="1"/>
  <c r="EY303" i="1" s="1"/>
  <c r="FH303" i="1" s="1" a="1"/>
  <c r="FH303" i="1" s="1"/>
  <c r="EO303" i="1"/>
  <c r="EN303" i="1"/>
  <c r="EM303" i="1"/>
  <c r="EL303" i="1"/>
  <c r="EK303" i="1"/>
  <c r="EJ303" i="1"/>
  <c r="EI303" i="1"/>
  <c r="BK303" i="1" s="1"/>
  <c r="EH303" i="1"/>
  <c r="GH303" i="1" s="1"/>
  <c r="EG303" i="1"/>
  <c r="GG303" i="1" s="1"/>
  <c r="EF303" i="1"/>
  <c r="GF303" i="1" s="1"/>
  <c r="EE303" i="1"/>
  <c r="ED303" i="1"/>
  <c r="EC303" i="1"/>
  <c r="EB303" i="1"/>
  <c r="EA303" i="1"/>
  <c r="GA303" i="1" s="1"/>
  <c r="DZ303" i="1"/>
  <c r="FZ303" i="1" s="1"/>
  <c r="DY303" i="1"/>
  <c r="DX303" i="1"/>
  <c r="DW303" i="1"/>
  <c r="DV303" i="1"/>
  <c r="DS303" i="1"/>
  <c r="DR303" i="1"/>
  <c r="DP303" i="1"/>
  <c r="DN303" i="1"/>
  <c r="DL303" i="1" s="1"/>
  <c r="DM303" i="1" s="1"/>
  <c r="DO303" i="1" s="1"/>
  <c r="CJ303" i="1"/>
  <c r="CI303" i="1"/>
  <c r="CH303" i="1"/>
  <c r="CG303" i="1"/>
  <c r="CF303" i="1"/>
  <c r="CE303" i="1"/>
  <c r="CD303" i="1"/>
  <c r="CC303" i="1"/>
  <c r="CB303" i="1"/>
  <c r="CA303" i="1"/>
  <c r="BZ303" i="1"/>
  <c r="BY303" i="1"/>
  <c r="BX303" i="1"/>
  <c r="BW303" i="1"/>
  <c r="BV303" i="1"/>
  <c r="BU303" i="1"/>
  <c r="BT303" i="1"/>
  <c r="BS303" i="1"/>
  <c r="BR303" i="1"/>
  <c r="BP303" i="1"/>
  <c r="BQ303" i="1" s="1"/>
  <c r="BI303" i="1"/>
  <c r="BH303" i="1"/>
  <c r="BG303" i="1"/>
  <c r="BF303" i="1"/>
  <c r="BE303" i="1"/>
  <c r="BD303" i="1"/>
  <c r="BC303" i="1"/>
  <c r="BB303" i="1"/>
  <c r="BA303" i="1"/>
  <c r="J303" i="1"/>
  <c r="FU302" i="1"/>
  <c r="FS302" i="1"/>
  <c r="EX302" i="1"/>
  <c r="FG302" i="1" s="1"/>
  <c r="FO302" i="1" s="1" a="1"/>
  <c r="FO302" i="1" s="1"/>
  <c r="EW302" i="1"/>
  <c r="FF302" i="1" s="1"/>
  <c r="FP302" i="1" s="1" a="1"/>
  <c r="FP302" i="1" s="1"/>
  <c r="EV302" i="1"/>
  <c r="FE302" i="1" s="1"/>
  <c r="FN302" i="1" s="1" a="1"/>
  <c r="FN302" i="1" s="1"/>
  <c r="EU302" i="1"/>
  <c r="FD302" i="1" s="1"/>
  <c r="FM302" i="1" s="1" a="1"/>
  <c r="FM302" i="1" s="1"/>
  <c r="ET302" i="1"/>
  <c r="ES302" i="1"/>
  <c r="FB302" i="1" s="1"/>
  <c r="FK302" i="1" s="1" a="1"/>
  <c r="FK302" i="1" s="1"/>
  <c r="ER302" i="1"/>
  <c r="FA302" i="1" s="1"/>
  <c r="FJ302" i="1" s="1" a="1"/>
  <c r="FJ302" i="1" s="1"/>
  <c r="EQ302" i="1"/>
  <c r="EZ302" i="1" s="1"/>
  <c r="FI302" i="1" s="1" a="1"/>
  <c r="FI302" i="1" s="1"/>
  <c r="EP302" i="1"/>
  <c r="EY302" i="1" s="1"/>
  <c r="FH302" i="1" s="1" a="1"/>
  <c r="FH302" i="1" s="1"/>
  <c r="EO302" i="1"/>
  <c r="EN302" i="1"/>
  <c r="EM302" i="1"/>
  <c r="EL302" i="1"/>
  <c r="EK302" i="1"/>
  <c r="EJ302" i="1"/>
  <c r="EI302" i="1"/>
  <c r="BK302" i="1" s="1"/>
  <c r="BL302" i="1" s="1"/>
  <c r="BO302" i="1" s="1"/>
  <c r="EH302" i="1"/>
  <c r="GH302" i="1" s="1"/>
  <c r="EG302" i="1"/>
  <c r="GG302" i="1" s="1"/>
  <c r="EF302" i="1"/>
  <c r="GF302" i="1" s="1"/>
  <c r="EE302" i="1"/>
  <c r="ED302" i="1"/>
  <c r="EC302" i="1"/>
  <c r="EB302" i="1"/>
  <c r="EA302" i="1"/>
  <c r="GA302" i="1" s="1"/>
  <c r="DZ302" i="1"/>
  <c r="FZ302" i="1" s="1"/>
  <c r="DY302" i="1"/>
  <c r="DX302" i="1"/>
  <c r="DW302" i="1"/>
  <c r="DV302" i="1"/>
  <c r="DS302" i="1"/>
  <c r="DR302" i="1"/>
  <c r="DP302" i="1"/>
  <c r="DN302" i="1"/>
  <c r="DL302" i="1" s="1"/>
  <c r="DM302" i="1" s="1"/>
  <c r="DO302" i="1" s="1"/>
  <c r="CJ302" i="1"/>
  <c r="CI302" i="1"/>
  <c r="CH302" i="1"/>
  <c r="CG302" i="1"/>
  <c r="CF302" i="1"/>
  <c r="CE302" i="1"/>
  <c r="CD302" i="1"/>
  <c r="CC302" i="1"/>
  <c r="CB302" i="1"/>
  <c r="CA302" i="1"/>
  <c r="BZ302" i="1"/>
  <c r="BY302" i="1"/>
  <c r="BX302" i="1"/>
  <c r="BW302" i="1"/>
  <c r="BV302" i="1"/>
  <c r="BU302" i="1"/>
  <c r="BT302" i="1"/>
  <c r="BS302" i="1"/>
  <c r="BR302" i="1"/>
  <c r="BP302" i="1"/>
  <c r="BQ302" i="1" s="1"/>
  <c r="BI302" i="1"/>
  <c r="BH302" i="1"/>
  <c r="BG302" i="1"/>
  <c r="BF302" i="1"/>
  <c r="BE302" i="1"/>
  <c r="BD302" i="1"/>
  <c r="BC302" i="1"/>
  <c r="BB302" i="1"/>
  <c r="BA302" i="1"/>
  <c r="J302" i="1"/>
  <c r="FU301" i="1"/>
  <c r="FS301" i="1"/>
  <c r="EX301" i="1"/>
  <c r="FG301" i="1" s="1"/>
  <c r="FO301" i="1" s="1" a="1"/>
  <c r="FO301" i="1" s="1"/>
  <c r="EW301" i="1"/>
  <c r="FF301" i="1" s="1"/>
  <c r="FP301" i="1" s="1" a="1"/>
  <c r="FP301" i="1" s="1"/>
  <c r="EV301" i="1"/>
  <c r="FE301" i="1" s="1"/>
  <c r="FN301" i="1" s="1" a="1"/>
  <c r="FN301" i="1" s="1"/>
  <c r="EU301" i="1"/>
  <c r="ET301" i="1"/>
  <c r="FC301" i="1" s="1"/>
  <c r="FL301" i="1" s="1" a="1"/>
  <c r="FL301" i="1" s="1"/>
  <c r="ES301" i="1"/>
  <c r="FB301" i="1" s="1"/>
  <c r="FK301" i="1" s="1" a="1"/>
  <c r="FK301" i="1" s="1"/>
  <c r="ER301" i="1"/>
  <c r="FA301" i="1" s="1"/>
  <c r="FJ301" i="1" s="1" a="1"/>
  <c r="FJ301" i="1" s="1"/>
  <c r="EQ301" i="1"/>
  <c r="EZ301" i="1" s="1"/>
  <c r="FI301" i="1" s="1" a="1"/>
  <c r="FI301" i="1" s="1"/>
  <c r="EP301" i="1"/>
  <c r="EY301" i="1" s="1"/>
  <c r="FH301" i="1" s="1" a="1"/>
  <c r="FH301" i="1" s="1"/>
  <c r="EO301" i="1"/>
  <c r="EN301" i="1"/>
  <c r="EM301" i="1"/>
  <c r="EL301" i="1"/>
  <c r="EK301" i="1"/>
  <c r="EJ301" i="1"/>
  <c r="EI301" i="1"/>
  <c r="BK301" i="1" s="1"/>
  <c r="EH301" i="1"/>
  <c r="GH301" i="1" s="1"/>
  <c r="EG301" i="1"/>
  <c r="GG301" i="1" s="1"/>
  <c r="EF301" i="1"/>
  <c r="GF301" i="1" s="1"/>
  <c r="EE301" i="1"/>
  <c r="ED301" i="1"/>
  <c r="EC301" i="1"/>
  <c r="EB301" i="1"/>
  <c r="EA301" i="1"/>
  <c r="GA301" i="1" s="1"/>
  <c r="DZ301" i="1"/>
  <c r="FZ301" i="1" s="1"/>
  <c r="DY301" i="1"/>
  <c r="DX301" i="1"/>
  <c r="DW301" i="1"/>
  <c r="DV301" i="1"/>
  <c r="DS301" i="1"/>
  <c r="DR301" i="1"/>
  <c r="DP301" i="1"/>
  <c r="DN301" i="1"/>
  <c r="DL301" i="1" s="1"/>
  <c r="DM301" i="1" s="1"/>
  <c r="DO301" i="1" s="1"/>
  <c r="CJ301" i="1"/>
  <c r="CI301" i="1"/>
  <c r="CH301" i="1"/>
  <c r="CG301" i="1"/>
  <c r="CF301" i="1"/>
  <c r="CE301" i="1"/>
  <c r="CD301" i="1"/>
  <c r="CC301" i="1"/>
  <c r="CB301" i="1"/>
  <c r="CA301" i="1"/>
  <c r="BZ301" i="1"/>
  <c r="BY301" i="1"/>
  <c r="BX301" i="1"/>
  <c r="BW301" i="1"/>
  <c r="BV301" i="1"/>
  <c r="BU301" i="1"/>
  <c r="BT301" i="1"/>
  <c r="BS301" i="1"/>
  <c r="BR301" i="1"/>
  <c r="BP301" i="1"/>
  <c r="BQ301" i="1" s="1"/>
  <c r="BI301" i="1"/>
  <c r="BH301" i="1"/>
  <c r="BG301" i="1"/>
  <c r="BF301" i="1"/>
  <c r="BE301" i="1"/>
  <c r="BD301" i="1"/>
  <c r="BC301" i="1"/>
  <c r="BB301" i="1"/>
  <c r="BA301" i="1"/>
  <c r="J301" i="1"/>
  <c r="FU300" i="1"/>
  <c r="FS300" i="1"/>
  <c r="EX300" i="1"/>
  <c r="FG300" i="1" s="1"/>
  <c r="FO300" i="1" s="1" a="1"/>
  <c r="FO300" i="1" s="1"/>
  <c r="EW300" i="1"/>
  <c r="FF300" i="1" s="1"/>
  <c r="FP300" i="1" s="1" a="1"/>
  <c r="FP300" i="1" s="1"/>
  <c r="EV300" i="1"/>
  <c r="FE300" i="1" s="1"/>
  <c r="FN300" i="1" s="1" a="1"/>
  <c r="FN300" i="1" s="1"/>
  <c r="EU300" i="1"/>
  <c r="FD300" i="1" s="1"/>
  <c r="FM300" i="1" s="1" a="1"/>
  <c r="FM300" i="1" s="1"/>
  <c r="ET300" i="1"/>
  <c r="FC300" i="1" s="1"/>
  <c r="FL300" i="1" s="1" a="1"/>
  <c r="FL300" i="1" s="1"/>
  <c r="ES300" i="1"/>
  <c r="FB300" i="1" s="1"/>
  <c r="FK300" i="1" s="1" a="1"/>
  <c r="FK300" i="1" s="1"/>
  <c r="ER300" i="1"/>
  <c r="EQ300" i="1"/>
  <c r="EZ300" i="1" s="1"/>
  <c r="FI300" i="1" s="1" a="1"/>
  <c r="FI300" i="1" s="1"/>
  <c r="EP300" i="1"/>
  <c r="EY300" i="1" s="1"/>
  <c r="FH300" i="1" s="1" a="1"/>
  <c r="FH300" i="1" s="1"/>
  <c r="EO300" i="1"/>
  <c r="EN300" i="1"/>
  <c r="EM300" i="1"/>
  <c r="EL300" i="1"/>
  <c r="EK300" i="1"/>
  <c r="EJ300" i="1"/>
  <c r="EI300" i="1"/>
  <c r="BK300" i="1" s="1"/>
  <c r="BL300" i="1" s="1"/>
  <c r="EH300" i="1"/>
  <c r="GH300" i="1" s="1"/>
  <c r="EG300" i="1"/>
  <c r="GG300" i="1" s="1"/>
  <c r="EF300" i="1"/>
  <c r="GF300" i="1" s="1"/>
  <c r="EE300" i="1"/>
  <c r="ED300" i="1"/>
  <c r="EC300" i="1"/>
  <c r="EB300" i="1"/>
  <c r="EA300" i="1"/>
  <c r="GA300" i="1" s="1"/>
  <c r="DZ300" i="1"/>
  <c r="FZ300" i="1" s="1"/>
  <c r="DY300" i="1"/>
  <c r="DX300" i="1"/>
  <c r="DW300" i="1"/>
  <c r="DV300" i="1"/>
  <c r="DS300" i="1"/>
  <c r="DR300" i="1"/>
  <c r="DP300" i="1"/>
  <c r="DN300" i="1"/>
  <c r="DL300" i="1" s="1"/>
  <c r="DM300" i="1" s="1"/>
  <c r="DO300" i="1" s="1"/>
  <c r="CJ300" i="1"/>
  <c r="CI300" i="1"/>
  <c r="CH300" i="1"/>
  <c r="CG300" i="1"/>
  <c r="CF300" i="1"/>
  <c r="CE300" i="1"/>
  <c r="CD300" i="1"/>
  <c r="CC300" i="1"/>
  <c r="CB300" i="1"/>
  <c r="CA300" i="1"/>
  <c r="BZ300" i="1"/>
  <c r="BY300" i="1"/>
  <c r="BX300" i="1"/>
  <c r="BW300" i="1"/>
  <c r="BV300" i="1"/>
  <c r="BU300" i="1"/>
  <c r="BT300" i="1"/>
  <c r="BS300" i="1"/>
  <c r="BR300" i="1"/>
  <c r="BP300" i="1"/>
  <c r="BQ300" i="1" s="1"/>
  <c r="BI300" i="1"/>
  <c r="BH300" i="1"/>
  <c r="BG300" i="1"/>
  <c r="BF300" i="1"/>
  <c r="BE300" i="1"/>
  <c r="BD300" i="1"/>
  <c r="BC300" i="1"/>
  <c r="BB300" i="1"/>
  <c r="BA300" i="1"/>
  <c r="J300" i="1"/>
  <c r="FU299" i="1"/>
  <c r="FS299" i="1"/>
  <c r="EX299" i="1"/>
  <c r="FG299" i="1" s="1"/>
  <c r="FO299" i="1" s="1" a="1"/>
  <c r="FO299" i="1" s="1"/>
  <c r="EW299" i="1"/>
  <c r="FF299" i="1" s="1"/>
  <c r="FP299" i="1" s="1" a="1"/>
  <c r="FP299" i="1" s="1"/>
  <c r="EV299" i="1"/>
  <c r="FE299" i="1" s="1"/>
  <c r="FN299" i="1" s="1" a="1"/>
  <c r="FN299" i="1" s="1"/>
  <c r="EU299" i="1"/>
  <c r="FD299" i="1" s="1"/>
  <c r="FM299" i="1" s="1" a="1"/>
  <c r="FM299" i="1" s="1"/>
  <c r="ET299" i="1"/>
  <c r="FC299" i="1" s="1"/>
  <c r="FL299" i="1" s="1" a="1"/>
  <c r="FL299" i="1" s="1"/>
  <c r="ES299" i="1"/>
  <c r="ER299" i="1"/>
  <c r="FA299" i="1" s="1"/>
  <c r="FJ299" i="1" s="1" a="1"/>
  <c r="FJ299" i="1" s="1"/>
  <c r="EQ299" i="1"/>
  <c r="EZ299" i="1" s="1"/>
  <c r="FI299" i="1" s="1" a="1"/>
  <c r="FI299" i="1" s="1"/>
  <c r="EP299" i="1"/>
  <c r="EY299" i="1" s="1"/>
  <c r="FH299" i="1" s="1" a="1"/>
  <c r="FH299" i="1" s="1"/>
  <c r="EO299" i="1"/>
  <c r="EN299" i="1"/>
  <c r="EM299" i="1"/>
  <c r="EL299" i="1"/>
  <c r="EK299" i="1"/>
  <c r="EJ299" i="1"/>
  <c r="EI299" i="1"/>
  <c r="BK299" i="1" s="1"/>
  <c r="EH299" i="1"/>
  <c r="GH299" i="1" s="1"/>
  <c r="EG299" i="1"/>
  <c r="GG299" i="1" s="1"/>
  <c r="EF299" i="1"/>
  <c r="GF299" i="1" s="1"/>
  <c r="EE299" i="1"/>
  <c r="ED299" i="1"/>
  <c r="EC299" i="1"/>
  <c r="EB299" i="1"/>
  <c r="EA299" i="1"/>
  <c r="GA299" i="1" s="1"/>
  <c r="DZ299" i="1"/>
  <c r="FZ299" i="1" s="1"/>
  <c r="DY299" i="1"/>
  <c r="DX299" i="1"/>
  <c r="DW299" i="1"/>
  <c r="DV299" i="1"/>
  <c r="DS299" i="1"/>
  <c r="DR299" i="1"/>
  <c r="DU299" i="1" s="1"/>
  <c r="DP299" i="1"/>
  <c r="DN299" i="1"/>
  <c r="DL299" i="1" s="1"/>
  <c r="DM299" i="1" s="1"/>
  <c r="DO299" i="1" s="1"/>
  <c r="CJ299" i="1"/>
  <c r="CI299" i="1"/>
  <c r="CH299" i="1"/>
  <c r="CG299" i="1"/>
  <c r="CF299" i="1"/>
  <c r="CE299" i="1"/>
  <c r="CD299" i="1"/>
  <c r="CC299" i="1"/>
  <c r="CB299" i="1"/>
  <c r="CA299" i="1"/>
  <c r="BZ299" i="1"/>
  <c r="BY299" i="1"/>
  <c r="BX299" i="1"/>
  <c r="BW299" i="1"/>
  <c r="BV299" i="1"/>
  <c r="BU299" i="1"/>
  <c r="BT299" i="1"/>
  <c r="BS299" i="1"/>
  <c r="BR299" i="1"/>
  <c r="BP299" i="1"/>
  <c r="BQ299" i="1" s="1"/>
  <c r="BI299" i="1"/>
  <c r="BH299" i="1"/>
  <c r="BG299" i="1"/>
  <c r="BF299" i="1"/>
  <c r="BE299" i="1"/>
  <c r="BD299" i="1"/>
  <c r="BC299" i="1"/>
  <c r="BB299" i="1"/>
  <c r="BA299" i="1"/>
  <c r="J299" i="1"/>
  <c r="FU298" i="1"/>
  <c r="FS298" i="1"/>
  <c r="EX298" i="1"/>
  <c r="FG298" i="1" s="1"/>
  <c r="FO298" i="1" s="1" a="1"/>
  <c r="FO298" i="1" s="1"/>
  <c r="EW298" i="1"/>
  <c r="FF298" i="1" s="1"/>
  <c r="FP298" i="1" s="1" a="1"/>
  <c r="FP298" i="1" s="1"/>
  <c r="EV298" i="1"/>
  <c r="FE298" i="1" s="1"/>
  <c r="FN298" i="1" s="1" a="1"/>
  <c r="FN298" i="1" s="1"/>
  <c r="EU298" i="1"/>
  <c r="FD298" i="1" s="1"/>
  <c r="FM298" i="1" s="1" a="1"/>
  <c r="FM298" i="1" s="1"/>
  <c r="ET298" i="1"/>
  <c r="ES298" i="1"/>
  <c r="FB298" i="1" s="1"/>
  <c r="FK298" i="1" s="1" a="1"/>
  <c r="FK298" i="1" s="1"/>
  <c r="ER298" i="1"/>
  <c r="FA298" i="1" s="1"/>
  <c r="FJ298" i="1" s="1" a="1"/>
  <c r="FJ298" i="1" s="1"/>
  <c r="EQ298" i="1"/>
  <c r="EZ298" i="1" s="1"/>
  <c r="FI298" i="1" s="1" a="1"/>
  <c r="FI298" i="1" s="1"/>
  <c r="EP298" i="1"/>
  <c r="EY298" i="1" s="1"/>
  <c r="FH298" i="1" s="1" a="1"/>
  <c r="FH298" i="1" s="1"/>
  <c r="EO298" i="1"/>
  <c r="EN298" i="1"/>
  <c r="EM298" i="1"/>
  <c r="EL298" i="1"/>
  <c r="EK298" i="1"/>
  <c r="EJ298" i="1"/>
  <c r="EI298" i="1"/>
  <c r="BK298" i="1" s="1"/>
  <c r="EH298" i="1"/>
  <c r="GH298" i="1" s="1"/>
  <c r="EG298" i="1"/>
  <c r="GG298" i="1" s="1"/>
  <c r="EF298" i="1"/>
  <c r="GF298" i="1" s="1"/>
  <c r="EE298" i="1"/>
  <c r="ED298" i="1"/>
  <c r="EC298" i="1"/>
  <c r="EB298" i="1"/>
  <c r="EA298" i="1"/>
  <c r="GA298" i="1" s="1"/>
  <c r="DZ298" i="1"/>
  <c r="FZ298" i="1" s="1"/>
  <c r="DY298" i="1"/>
  <c r="DX298" i="1"/>
  <c r="DW298" i="1"/>
  <c r="DV298" i="1"/>
  <c r="DS298" i="1"/>
  <c r="DR298" i="1"/>
  <c r="DP298" i="1"/>
  <c r="DN298" i="1"/>
  <c r="DL298" i="1" s="1"/>
  <c r="DM298" i="1" s="1"/>
  <c r="DO298" i="1" s="1"/>
  <c r="CJ298" i="1"/>
  <c r="CI298" i="1"/>
  <c r="CH298" i="1"/>
  <c r="CG298" i="1"/>
  <c r="CF298" i="1"/>
  <c r="CE298" i="1"/>
  <c r="CD298" i="1"/>
  <c r="CC298" i="1"/>
  <c r="CB298" i="1"/>
  <c r="CA298" i="1"/>
  <c r="BZ298" i="1"/>
  <c r="BY298" i="1"/>
  <c r="BX298" i="1"/>
  <c r="BW298" i="1"/>
  <c r="BV298" i="1"/>
  <c r="BU298" i="1"/>
  <c r="BT298" i="1"/>
  <c r="BS298" i="1"/>
  <c r="BR298" i="1"/>
  <c r="BP298" i="1"/>
  <c r="BQ298" i="1" s="1"/>
  <c r="BI298" i="1"/>
  <c r="BH298" i="1"/>
  <c r="BG298" i="1"/>
  <c r="BF298" i="1"/>
  <c r="BE298" i="1"/>
  <c r="BD298" i="1"/>
  <c r="BC298" i="1"/>
  <c r="BB298" i="1"/>
  <c r="BA298" i="1"/>
  <c r="J298" i="1"/>
  <c r="FU297" i="1"/>
  <c r="FS297" i="1"/>
  <c r="EX297" i="1"/>
  <c r="FG297" i="1" s="1"/>
  <c r="FO297" i="1" s="1" a="1"/>
  <c r="FO297" i="1" s="1"/>
  <c r="EW297" i="1"/>
  <c r="FF297" i="1" s="1"/>
  <c r="FP297" i="1" s="1" a="1"/>
  <c r="FP297" i="1" s="1"/>
  <c r="EV297" i="1"/>
  <c r="FE297" i="1" s="1"/>
  <c r="FN297" i="1" s="1" a="1"/>
  <c r="FN297" i="1" s="1"/>
  <c r="EU297" i="1"/>
  <c r="ET297" i="1"/>
  <c r="FC297" i="1" s="1"/>
  <c r="FL297" i="1" s="1" a="1"/>
  <c r="FL297" i="1" s="1"/>
  <c r="ES297" i="1"/>
  <c r="FB297" i="1" s="1"/>
  <c r="FK297" i="1" s="1" a="1"/>
  <c r="FK297" i="1" s="1"/>
  <c r="ER297" i="1"/>
  <c r="FA297" i="1" s="1"/>
  <c r="FJ297" i="1" s="1" a="1"/>
  <c r="FJ297" i="1" s="1"/>
  <c r="EQ297" i="1"/>
  <c r="EZ297" i="1" s="1"/>
  <c r="FI297" i="1" s="1" a="1"/>
  <c r="FI297" i="1" s="1"/>
  <c r="EP297" i="1"/>
  <c r="EY297" i="1" s="1"/>
  <c r="FH297" i="1" s="1" a="1"/>
  <c r="FH297" i="1" s="1"/>
  <c r="EO297" i="1"/>
  <c r="EN297" i="1"/>
  <c r="EM297" i="1"/>
  <c r="EL297" i="1"/>
  <c r="EK297" i="1"/>
  <c r="EJ297" i="1"/>
  <c r="EI297" i="1"/>
  <c r="BK297" i="1" s="1"/>
  <c r="EH297" i="1"/>
  <c r="GH297" i="1" s="1"/>
  <c r="EG297" i="1"/>
  <c r="GG297" i="1" s="1"/>
  <c r="EF297" i="1"/>
  <c r="GF297" i="1" s="1"/>
  <c r="EE297" i="1"/>
  <c r="ED297" i="1"/>
  <c r="EC297" i="1"/>
  <c r="EB297" i="1"/>
  <c r="EA297" i="1"/>
  <c r="GA297" i="1" s="1"/>
  <c r="DZ297" i="1"/>
  <c r="FZ297" i="1" s="1"/>
  <c r="DY297" i="1"/>
  <c r="DX297" i="1"/>
  <c r="DW297" i="1"/>
  <c r="DV297" i="1"/>
  <c r="DS297" i="1"/>
  <c r="DR297" i="1"/>
  <c r="DT297" i="1" s="1"/>
  <c r="DP297" i="1"/>
  <c r="DN297" i="1"/>
  <c r="DL297" i="1" s="1"/>
  <c r="DM297" i="1" s="1"/>
  <c r="DO297" i="1" s="1"/>
  <c r="CJ297" i="1"/>
  <c r="CI297" i="1"/>
  <c r="CH297" i="1"/>
  <c r="CG297" i="1"/>
  <c r="CF297" i="1"/>
  <c r="CE297" i="1"/>
  <c r="CD297" i="1"/>
  <c r="CC297" i="1"/>
  <c r="CB297" i="1"/>
  <c r="CA297" i="1"/>
  <c r="BZ297" i="1"/>
  <c r="BY297" i="1"/>
  <c r="BX297" i="1"/>
  <c r="BW297" i="1"/>
  <c r="BV297" i="1"/>
  <c r="BU297" i="1"/>
  <c r="BT297" i="1"/>
  <c r="BS297" i="1"/>
  <c r="BR297" i="1"/>
  <c r="BP297" i="1"/>
  <c r="BQ297" i="1" s="1"/>
  <c r="BI297" i="1"/>
  <c r="BH297" i="1"/>
  <c r="BG297" i="1"/>
  <c r="BF297" i="1"/>
  <c r="BE297" i="1"/>
  <c r="BD297" i="1"/>
  <c r="BC297" i="1"/>
  <c r="BB297" i="1"/>
  <c r="BA297" i="1"/>
  <c r="J297" i="1"/>
  <c r="FU296" i="1"/>
  <c r="FS296" i="1"/>
  <c r="EX296" i="1"/>
  <c r="FG296" i="1" s="1"/>
  <c r="FO296" i="1" s="1" a="1"/>
  <c r="FO296" i="1" s="1"/>
  <c r="EW296" i="1"/>
  <c r="FF296" i="1" s="1"/>
  <c r="FP296" i="1" s="1" a="1"/>
  <c r="FP296" i="1" s="1"/>
  <c r="EV296" i="1"/>
  <c r="FE296" i="1" s="1"/>
  <c r="FN296" i="1" s="1" a="1"/>
  <c r="FN296" i="1" s="1"/>
  <c r="EU296" i="1"/>
  <c r="FD296" i="1" s="1"/>
  <c r="FM296" i="1" s="1" a="1"/>
  <c r="FM296" i="1" s="1"/>
  <c r="ET296" i="1"/>
  <c r="FC296" i="1" s="1"/>
  <c r="FL296" i="1" s="1" a="1"/>
  <c r="FL296" i="1" s="1"/>
  <c r="ES296" i="1"/>
  <c r="FB296" i="1" s="1"/>
  <c r="FK296" i="1" s="1" a="1"/>
  <c r="FK296" i="1" s="1"/>
  <c r="ER296" i="1"/>
  <c r="EQ296" i="1"/>
  <c r="EZ296" i="1" s="1"/>
  <c r="FI296" i="1" s="1" a="1"/>
  <c r="FI296" i="1" s="1"/>
  <c r="EP296" i="1"/>
  <c r="EY296" i="1" s="1"/>
  <c r="FH296" i="1" s="1" a="1"/>
  <c r="FH296" i="1" s="1"/>
  <c r="EO296" i="1"/>
  <c r="EN296" i="1"/>
  <c r="EM296" i="1"/>
  <c r="EL296" i="1"/>
  <c r="EK296" i="1"/>
  <c r="EJ296" i="1"/>
  <c r="EI296" i="1"/>
  <c r="BK296" i="1" s="1"/>
  <c r="BL296" i="1" s="1"/>
  <c r="EH296" i="1"/>
  <c r="GH296" i="1" s="1"/>
  <c r="EG296" i="1"/>
  <c r="GG296" i="1" s="1"/>
  <c r="EF296" i="1"/>
  <c r="GF296" i="1" s="1"/>
  <c r="EE296" i="1"/>
  <c r="ED296" i="1"/>
  <c r="EC296" i="1"/>
  <c r="EB296" i="1"/>
  <c r="EA296" i="1"/>
  <c r="GA296" i="1" s="1"/>
  <c r="DZ296" i="1"/>
  <c r="FZ296" i="1" s="1"/>
  <c r="DY296" i="1"/>
  <c r="DX296" i="1"/>
  <c r="DW296" i="1"/>
  <c r="DV296" i="1"/>
  <c r="DS296" i="1"/>
  <c r="DR296" i="1"/>
  <c r="DU296" i="1" s="1"/>
  <c r="DP296" i="1"/>
  <c r="DN296" i="1"/>
  <c r="DL296" i="1" s="1"/>
  <c r="DM296" i="1" s="1"/>
  <c r="DO296" i="1" s="1"/>
  <c r="CJ296" i="1"/>
  <c r="CI296" i="1"/>
  <c r="CH296" i="1"/>
  <c r="CG296" i="1"/>
  <c r="CF296" i="1"/>
  <c r="CE296" i="1"/>
  <c r="CD296" i="1"/>
  <c r="CC296" i="1"/>
  <c r="CB296" i="1"/>
  <c r="CA296" i="1"/>
  <c r="BZ296" i="1"/>
  <c r="BY296" i="1"/>
  <c r="BX296" i="1"/>
  <c r="BW296" i="1"/>
  <c r="BV296" i="1"/>
  <c r="BU296" i="1"/>
  <c r="BT296" i="1"/>
  <c r="BS296" i="1"/>
  <c r="BR296" i="1"/>
  <c r="BP296" i="1"/>
  <c r="BQ296" i="1" s="1"/>
  <c r="BI296" i="1"/>
  <c r="BH296" i="1"/>
  <c r="BG296" i="1"/>
  <c r="BF296" i="1"/>
  <c r="BE296" i="1"/>
  <c r="BD296" i="1"/>
  <c r="BC296" i="1"/>
  <c r="BB296" i="1"/>
  <c r="BA296" i="1"/>
  <c r="J296" i="1"/>
  <c r="FU295" i="1"/>
  <c r="FS295" i="1"/>
  <c r="EX295" i="1"/>
  <c r="FG295" i="1" s="1"/>
  <c r="FO295" i="1" s="1" a="1"/>
  <c r="FO295" i="1" s="1"/>
  <c r="EW295" i="1"/>
  <c r="FF295" i="1" s="1"/>
  <c r="FP295" i="1" s="1" a="1"/>
  <c r="FP295" i="1" s="1"/>
  <c r="EV295" i="1"/>
  <c r="FE295" i="1" s="1"/>
  <c r="FN295" i="1" s="1" a="1"/>
  <c r="FN295" i="1" s="1"/>
  <c r="EU295" i="1"/>
  <c r="FD295" i="1" s="1"/>
  <c r="FM295" i="1" s="1" a="1"/>
  <c r="FM295" i="1" s="1"/>
  <c r="ET295" i="1"/>
  <c r="FC295" i="1" s="1"/>
  <c r="FL295" i="1" s="1" a="1"/>
  <c r="FL295" i="1" s="1"/>
  <c r="ES295" i="1"/>
  <c r="ER295" i="1"/>
  <c r="FA295" i="1" s="1"/>
  <c r="FJ295" i="1" s="1" a="1"/>
  <c r="FJ295" i="1" s="1"/>
  <c r="EQ295" i="1"/>
  <c r="EZ295" i="1" s="1"/>
  <c r="FI295" i="1" s="1" a="1"/>
  <c r="FI295" i="1" s="1"/>
  <c r="EP295" i="1"/>
  <c r="EY295" i="1" s="1"/>
  <c r="FH295" i="1" s="1" a="1"/>
  <c r="FH295" i="1" s="1"/>
  <c r="EO295" i="1"/>
  <c r="EN295" i="1"/>
  <c r="EM295" i="1"/>
  <c r="EL295" i="1"/>
  <c r="EK295" i="1"/>
  <c r="EJ295" i="1"/>
  <c r="EI295" i="1"/>
  <c r="BK295" i="1" s="1"/>
  <c r="EH295" i="1"/>
  <c r="GH295" i="1" s="1"/>
  <c r="EG295" i="1"/>
  <c r="GG295" i="1" s="1"/>
  <c r="EF295" i="1"/>
  <c r="GF295" i="1" s="1"/>
  <c r="EE295" i="1"/>
  <c r="ED295" i="1"/>
  <c r="EC295" i="1"/>
  <c r="EB295" i="1"/>
  <c r="EA295" i="1"/>
  <c r="GA295" i="1" s="1"/>
  <c r="DZ295" i="1"/>
  <c r="FZ295" i="1" s="1"/>
  <c r="DY295" i="1"/>
  <c r="DX295" i="1"/>
  <c r="DW295" i="1"/>
  <c r="DV295" i="1"/>
  <c r="DS295" i="1"/>
  <c r="DR295" i="1"/>
  <c r="DP295" i="1"/>
  <c r="DN295" i="1"/>
  <c r="DL295" i="1"/>
  <c r="DM295" i="1" s="1"/>
  <c r="DO295" i="1" s="1"/>
  <c r="CV295" i="1"/>
  <c r="CU295" i="1"/>
  <c r="CT295" i="1"/>
  <c r="CS295" i="1"/>
  <c r="CR295" i="1"/>
  <c r="CQ295" i="1"/>
  <c r="CJ295" i="1"/>
  <c r="CI295" i="1"/>
  <c r="CH295" i="1"/>
  <c r="CG295" i="1"/>
  <c r="CF295" i="1"/>
  <c r="CE295" i="1"/>
  <c r="CD295" i="1"/>
  <c r="CC295" i="1"/>
  <c r="CB295" i="1"/>
  <c r="CA295" i="1"/>
  <c r="BZ295" i="1"/>
  <c r="BY295" i="1"/>
  <c r="BX295" i="1"/>
  <c r="BW295" i="1"/>
  <c r="BV295" i="1"/>
  <c r="BU295" i="1"/>
  <c r="BT295" i="1"/>
  <c r="BS295" i="1"/>
  <c r="BR295" i="1"/>
  <c r="BP295" i="1"/>
  <c r="BQ295" i="1" s="1"/>
  <c r="BL295" i="1"/>
  <c r="BI295" i="1"/>
  <c r="BH295" i="1"/>
  <c r="BG295" i="1"/>
  <c r="BF295" i="1"/>
  <c r="BE295" i="1"/>
  <c r="BD295" i="1"/>
  <c r="BC295" i="1"/>
  <c r="BB295" i="1"/>
  <c r="BA295" i="1"/>
  <c r="J295" i="1"/>
  <c r="FU294" i="1"/>
  <c r="FS294" i="1"/>
  <c r="EX294" i="1"/>
  <c r="FG294" i="1" s="1"/>
  <c r="FO294" i="1" s="1" a="1"/>
  <c r="FO294" i="1" s="1"/>
  <c r="EW294" i="1"/>
  <c r="FF294" i="1" s="1"/>
  <c r="FP294" i="1" s="1" a="1"/>
  <c r="FP294" i="1" s="1"/>
  <c r="EV294" i="1"/>
  <c r="FE294" i="1" s="1"/>
  <c r="FN294" i="1" s="1" a="1"/>
  <c r="FN294" i="1" s="1"/>
  <c r="EU294" i="1"/>
  <c r="FD294" i="1" s="1"/>
  <c r="FM294" i="1" s="1" a="1"/>
  <c r="FM294" i="1" s="1"/>
  <c r="ET294" i="1"/>
  <c r="ES294" i="1"/>
  <c r="FB294" i="1" s="1"/>
  <c r="FK294" i="1" s="1" a="1"/>
  <c r="FK294" i="1" s="1"/>
  <c r="ER294" i="1"/>
  <c r="FA294" i="1" s="1"/>
  <c r="FJ294" i="1" s="1" a="1"/>
  <c r="FJ294" i="1" s="1"/>
  <c r="EQ294" i="1"/>
  <c r="EZ294" i="1" s="1"/>
  <c r="FI294" i="1" s="1" a="1"/>
  <c r="FI294" i="1" s="1"/>
  <c r="EP294" i="1"/>
  <c r="EY294" i="1" s="1"/>
  <c r="FH294" i="1" s="1" a="1"/>
  <c r="FH294" i="1" s="1"/>
  <c r="EO294" i="1"/>
  <c r="EN294" i="1"/>
  <c r="EM294" i="1"/>
  <c r="EL294" i="1"/>
  <c r="EK294" i="1"/>
  <c r="EJ294" i="1"/>
  <c r="EI294" i="1"/>
  <c r="BK294" i="1" s="1"/>
  <c r="BL294" i="1" s="1"/>
  <c r="BO294" i="1" s="1"/>
  <c r="EH294" i="1"/>
  <c r="GH294" i="1" s="1"/>
  <c r="EG294" i="1"/>
  <c r="GG294" i="1" s="1"/>
  <c r="EF294" i="1"/>
  <c r="GF294" i="1" s="1"/>
  <c r="EE294" i="1"/>
  <c r="ED294" i="1"/>
  <c r="EC294" i="1"/>
  <c r="EB294" i="1"/>
  <c r="EA294" i="1"/>
  <c r="GA294" i="1" s="1"/>
  <c r="DZ294" i="1"/>
  <c r="FZ294" i="1" s="1"/>
  <c r="DY294" i="1"/>
  <c r="DX294" i="1"/>
  <c r="DW294" i="1"/>
  <c r="DV294" i="1"/>
  <c r="DS294" i="1"/>
  <c r="DR294" i="1"/>
  <c r="DP294" i="1"/>
  <c r="DN294" i="1"/>
  <c r="DL294" i="1" s="1"/>
  <c r="DM294" i="1" s="1"/>
  <c r="DO294" i="1" s="1"/>
  <c r="CJ294" i="1"/>
  <c r="CI294" i="1"/>
  <c r="CH294" i="1"/>
  <c r="CG294" i="1"/>
  <c r="CF294" i="1"/>
  <c r="CE294" i="1"/>
  <c r="CD294" i="1"/>
  <c r="CC294" i="1"/>
  <c r="CB294" i="1"/>
  <c r="CA294" i="1"/>
  <c r="BZ294" i="1"/>
  <c r="BY294" i="1"/>
  <c r="BX294" i="1"/>
  <c r="BW294" i="1"/>
  <c r="BV294" i="1"/>
  <c r="BU294" i="1"/>
  <c r="BT294" i="1"/>
  <c r="BS294" i="1"/>
  <c r="BR294" i="1"/>
  <c r="BP294" i="1"/>
  <c r="BQ294" i="1" s="1"/>
  <c r="BI294" i="1"/>
  <c r="BH294" i="1"/>
  <c r="BG294" i="1"/>
  <c r="BF294" i="1"/>
  <c r="BE294" i="1"/>
  <c r="BD294" i="1"/>
  <c r="BC294" i="1"/>
  <c r="BB294" i="1"/>
  <c r="BA294" i="1"/>
  <c r="J294" i="1"/>
  <c r="FU293" i="1"/>
  <c r="FS293" i="1"/>
  <c r="EX293" i="1"/>
  <c r="FG293" i="1" s="1"/>
  <c r="FO293" i="1" s="1" a="1"/>
  <c r="FO293" i="1" s="1"/>
  <c r="EW293" i="1"/>
  <c r="FF293" i="1" s="1"/>
  <c r="FP293" i="1" s="1" a="1"/>
  <c r="FP293" i="1" s="1"/>
  <c r="EV293" i="1"/>
  <c r="FE293" i="1" s="1"/>
  <c r="FN293" i="1" s="1" a="1"/>
  <c r="FN293" i="1" s="1"/>
  <c r="EU293" i="1"/>
  <c r="ET293" i="1"/>
  <c r="FC293" i="1" s="1"/>
  <c r="FL293" i="1" s="1" a="1"/>
  <c r="FL293" i="1" s="1"/>
  <c r="ES293" i="1"/>
  <c r="FB293" i="1" s="1"/>
  <c r="FK293" i="1" s="1" a="1"/>
  <c r="FK293" i="1" s="1"/>
  <c r="ER293" i="1"/>
  <c r="FA293" i="1" s="1"/>
  <c r="FJ293" i="1" s="1" a="1"/>
  <c r="FJ293" i="1" s="1"/>
  <c r="EQ293" i="1"/>
  <c r="EZ293" i="1" s="1"/>
  <c r="FI293" i="1" s="1" a="1"/>
  <c r="FI293" i="1" s="1"/>
  <c r="EP293" i="1"/>
  <c r="EY293" i="1" s="1"/>
  <c r="FH293" i="1" s="1" a="1"/>
  <c r="FH293" i="1" s="1"/>
  <c r="EO293" i="1"/>
  <c r="EN293" i="1"/>
  <c r="EM293" i="1"/>
  <c r="EL293" i="1"/>
  <c r="EK293" i="1"/>
  <c r="EJ293" i="1"/>
  <c r="EI293" i="1"/>
  <c r="BK293" i="1" s="1"/>
  <c r="EH293" i="1"/>
  <c r="GH293" i="1" s="1"/>
  <c r="EG293" i="1"/>
  <c r="GG293" i="1" s="1"/>
  <c r="EF293" i="1"/>
  <c r="GF293" i="1" s="1"/>
  <c r="EE293" i="1"/>
  <c r="ED293" i="1"/>
  <c r="EC293" i="1"/>
  <c r="EB293" i="1"/>
  <c r="EA293" i="1"/>
  <c r="GA293" i="1" s="1"/>
  <c r="DZ293" i="1"/>
  <c r="FZ293" i="1" s="1"/>
  <c r="DY293" i="1"/>
  <c r="DX293" i="1"/>
  <c r="DW293" i="1"/>
  <c r="DV293" i="1"/>
  <c r="DS293" i="1"/>
  <c r="DR293" i="1"/>
  <c r="DP293" i="1"/>
  <c r="DN293" i="1"/>
  <c r="DL293" i="1" s="1"/>
  <c r="DM293" i="1" s="1"/>
  <c r="DO293" i="1" s="1"/>
  <c r="CJ293" i="1"/>
  <c r="CI293" i="1"/>
  <c r="CH293" i="1"/>
  <c r="CG293" i="1"/>
  <c r="CF293" i="1"/>
  <c r="CE293" i="1"/>
  <c r="CD293" i="1"/>
  <c r="CC293" i="1"/>
  <c r="CB293" i="1"/>
  <c r="CA293" i="1"/>
  <c r="BZ293" i="1"/>
  <c r="BY293" i="1"/>
  <c r="BX293" i="1"/>
  <c r="BW293" i="1"/>
  <c r="BV293" i="1"/>
  <c r="BU293" i="1"/>
  <c r="BT293" i="1"/>
  <c r="BS293" i="1"/>
  <c r="BR293" i="1"/>
  <c r="BP293" i="1"/>
  <c r="BQ293" i="1" s="1"/>
  <c r="BI293" i="1"/>
  <c r="BH293" i="1"/>
  <c r="BG293" i="1"/>
  <c r="BF293" i="1"/>
  <c r="BE293" i="1"/>
  <c r="BD293" i="1"/>
  <c r="BC293" i="1"/>
  <c r="BB293" i="1"/>
  <c r="BA293" i="1"/>
  <c r="J293" i="1"/>
  <c r="FU292" i="1"/>
  <c r="FS292" i="1"/>
  <c r="EX292" i="1"/>
  <c r="FG292" i="1" s="1"/>
  <c r="FO292" i="1" s="1" a="1"/>
  <c r="FO292" i="1" s="1"/>
  <c r="EW292" i="1"/>
  <c r="FF292" i="1" s="1"/>
  <c r="FP292" i="1" s="1" a="1"/>
  <c r="FP292" i="1" s="1"/>
  <c r="EV292" i="1"/>
  <c r="FE292" i="1" s="1"/>
  <c r="FN292" i="1" s="1" a="1"/>
  <c r="FN292" i="1" s="1"/>
  <c r="EU292" i="1"/>
  <c r="FD292" i="1" s="1"/>
  <c r="FM292" i="1" s="1" a="1"/>
  <c r="FM292" i="1" s="1"/>
  <c r="ET292" i="1"/>
  <c r="FC292" i="1" s="1"/>
  <c r="FL292" i="1" s="1" a="1"/>
  <c r="FL292" i="1" s="1"/>
  <c r="ES292" i="1"/>
  <c r="FB292" i="1" s="1"/>
  <c r="FK292" i="1" s="1" a="1"/>
  <c r="FK292" i="1" s="1"/>
  <c r="ER292" i="1"/>
  <c r="EQ292" i="1"/>
  <c r="EZ292" i="1" s="1"/>
  <c r="FI292" i="1" s="1" a="1"/>
  <c r="FI292" i="1" s="1"/>
  <c r="EP292" i="1"/>
  <c r="EY292" i="1" s="1"/>
  <c r="FH292" i="1" s="1" a="1"/>
  <c r="FH292" i="1" s="1"/>
  <c r="EO292" i="1"/>
  <c r="EN292" i="1"/>
  <c r="EM292" i="1"/>
  <c r="EL292" i="1"/>
  <c r="EK292" i="1"/>
  <c r="EJ292" i="1"/>
  <c r="EI292" i="1"/>
  <c r="BK292" i="1" s="1"/>
  <c r="BL292" i="1" s="1"/>
  <c r="EH292" i="1"/>
  <c r="GH292" i="1" s="1"/>
  <c r="EG292" i="1"/>
  <c r="GG292" i="1" s="1"/>
  <c r="EF292" i="1"/>
  <c r="GF292" i="1" s="1"/>
  <c r="EE292" i="1"/>
  <c r="ED292" i="1"/>
  <c r="EC292" i="1"/>
  <c r="EB292" i="1"/>
  <c r="EA292" i="1"/>
  <c r="GA292" i="1" s="1"/>
  <c r="DZ292" i="1"/>
  <c r="FZ292" i="1" s="1"/>
  <c r="DY292" i="1"/>
  <c r="DX292" i="1"/>
  <c r="DW292" i="1"/>
  <c r="DV292" i="1"/>
  <c r="DS292" i="1"/>
  <c r="DR292" i="1"/>
  <c r="DU292" i="1" s="1"/>
  <c r="DP292" i="1"/>
  <c r="DN292" i="1"/>
  <c r="DL292" i="1" s="1"/>
  <c r="DM292" i="1" s="1"/>
  <c r="DO292" i="1" s="1"/>
  <c r="CJ292" i="1"/>
  <c r="CI292" i="1"/>
  <c r="CH292" i="1"/>
  <c r="CG292" i="1"/>
  <c r="CF292" i="1"/>
  <c r="CE292" i="1"/>
  <c r="CD292" i="1"/>
  <c r="CC292" i="1"/>
  <c r="CB292" i="1"/>
  <c r="CA292" i="1"/>
  <c r="BZ292" i="1"/>
  <c r="BY292" i="1"/>
  <c r="BX292" i="1"/>
  <c r="BW292" i="1"/>
  <c r="BV292" i="1"/>
  <c r="BU292" i="1"/>
  <c r="BT292" i="1"/>
  <c r="BS292" i="1"/>
  <c r="BR292" i="1"/>
  <c r="BP292" i="1"/>
  <c r="BQ292" i="1" s="1"/>
  <c r="BI292" i="1"/>
  <c r="BH292" i="1"/>
  <c r="BG292" i="1"/>
  <c r="BF292" i="1"/>
  <c r="BE292" i="1"/>
  <c r="BD292" i="1"/>
  <c r="BC292" i="1"/>
  <c r="BB292" i="1"/>
  <c r="BA292" i="1"/>
  <c r="J292" i="1"/>
  <c r="FU291" i="1"/>
  <c r="FS291" i="1"/>
  <c r="EX291" i="1"/>
  <c r="FG291" i="1" s="1"/>
  <c r="FO291" i="1" s="1" a="1"/>
  <c r="FO291" i="1" s="1"/>
  <c r="EW291" i="1"/>
  <c r="FF291" i="1" s="1"/>
  <c r="FP291" i="1" s="1" a="1"/>
  <c r="FP291" i="1" s="1"/>
  <c r="EV291" i="1"/>
  <c r="FE291" i="1" s="1"/>
  <c r="FN291" i="1" s="1" a="1"/>
  <c r="FN291" i="1" s="1"/>
  <c r="EU291" i="1"/>
  <c r="FD291" i="1" s="1"/>
  <c r="FM291" i="1" s="1" a="1"/>
  <c r="FM291" i="1" s="1"/>
  <c r="ET291" i="1"/>
  <c r="FC291" i="1" s="1"/>
  <c r="FL291" i="1" s="1" a="1"/>
  <c r="FL291" i="1" s="1"/>
  <c r="ES291" i="1"/>
  <c r="ER291" i="1"/>
  <c r="FA291" i="1" s="1"/>
  <c r="FJ291" i="1" s="1" a="1"/>
  <c r="FJ291" i="1" s="1"/>
  <c r="EQ291" i="1"/>
  <c r="EZ291" i="1" s="1"/>
  <c r="FI291" i="1" s="1" a="1"/>
  <c r="FI291" i="1" s="1"/>
  <c r="EP291" i="1"/>
  <c r="EY291" i="1" s="1"/>
  <c r="FH291" i="1" s="1" a="1"/>
  <c r="FH291" i="1" s="1"/>
  <c r="EO291" i="1"/>
  <c r="EN291" i="1"/>
  <c r="EM291" i="1"/>
  <c r="EL291" i="1"/>
  <c r="EK291" i="1"/>
  <c r="EJ291" i="1"/>
  <c r="EI291" i="1"/>
  <c r="BK291" i="1" s="1"/>
  <c r="EH291" i="1"/>
  <c r="GH291" i="1" s="1"/>
  <c r="EG291" i="1"/>
  <c r="GG291" i="1" s="1"/>
  <c r="EF291" i="1"/>
  <c r="GF291" i="1" s="1"/>
  <c r="EE291" i="1"/>
  <c r="ED291" i="1"/>
  <c r="EC291" i="1"/>
  <c r="EB291" i="1"/>
  <c r="EA291" i="1"/>
  <c r="GA291" i="1" s="1"/>
  <c r="DZ291" i="1"/>
  <c r="FZ291" i="1" s="1"/>
  <c r="DY291" i="1"/>
  <c r="DX291" i="1"/>
  <c r="DW291" i="1"/>
  <c r="DV291" i="1"/>
  <c r="DS291" i="1"/>
  <c r="DR291" i="1"/>
  <c r="DT291" i="1" s="1"/>
  <c r="DP291" i="1"/>
  <c r="DN291" i="1"/>
  <c r="DL291" i="1" s="1"/>
  <c r="DM291" i="1" s="1"/>
  <c r="DO291" i="1" s="1"/>
  <c r="CJ291" i="1"/>
  <c r="CI291" i="1"/>
  <c r="CH291" i="1"/>
  <c r="CG291" i="1"/>
  <c r="CF291" i="1"/>
  <c r="CE291" i="1"/>
  <c r="CD291" i="1"/>
  <c r="CC291" i="1"/>
  <c r="CB291" i="1"/>
  <c r="CA291" i="1"/>
  <c r="BZ291" i="1"/>
  <c r="BY291" i="1"/>
  <c r="BX291" i="1"/>
  <c r="BW291" i="1"/>
  <c r="BV291" i="1"/>
  <c r="BU291" i="1"/>
  <c r="BT291" i="1"/>
  <c r="BS291" i="1"/>
  <c r="BR291" i="1"/>
  <c r="BP291" i="1"/>
  <c r="BQ291" i="1" s="1"/>
  <c r="BI291" i="1"/>
  <c r="BH291" i="1"/>
  <c r="BG291" i="1"/>
  <c r="BF291" i="1"/>
  <c r="BE291" i="1"/>
  <c r="BD291" i="1"/>
  <c r="BC291" i="1"/>
  <c r="BB291" i="1"/>
  <c r="BA291" i="1"/>
  <c r="J291" i="1"/>
  <c r="FU290" i="1"/>
  <c r="FS290" i="1"/>
  <c r="EX290" i="1"/>
  <c r="FG290" i="1" s="1"/>
  <c r="FO290" i="1" s="1" a="1"/>
  <c r="FO290" i="1" s="1"/>
  <c r="EW290" i="1"/>
  <c r="FF290" i="1" s="1"/>
  <c r="FP290" i="1" s="1" a="1"/>
  <c r="FP290" i="1" s="1"/>
  <c r="EV290" i="1"/>
  <c r="FE290" i="1" s="1"/>
  <c r="FN290" i="1" s="1" a="1"/>
  <c r="FN290" i="1" s="1"/>
  <c r="EU290" i="1"/>
  <c r="FD290" i="1" s="1"/>
  <c r="FM290" i="1" s="1" a="1"/>
  <c r="FM290" i="1" s="1"/>
  <c r="ET290" i="1"/>
  <c r="ES290" i="1"/>
  <c r="FB290" i="1" s="1"/>
  <c r="FK290" i="1" s="1" a="1"/>
  <c r="FK290" i="1" s="1"/>
  <c r="ER290" i="1"/>
  <c r="FA290" i="1" s="1"/>
  <c r="FJ290" i="1" s="1" a="1"/>
  <c r="FJ290" i="1" s="1"/>
  <c r="EQ290" i="1"/>
  <c r="EZ290" i="1" s="1"/>
  <c r="FI290" i="1" s="1" a="1"/>
  <c r="FI290" i="1" s="1"/>
  <c r="EP290" i="1"/>
  <c r="EY290" i="1" s="1"/>
  <c r="FH290" i="1" s="1" a="1"/>
  <c r="FH290" i="1" s="1"/>
  <c r="EO290" i="1"/>
  <c r="EN290" i="1"/>
  <c r="EM290" i="1"/>
  <c r="EL290" i="1"/>
  <c r="EK290" i="1"/>
  <c r="EJ290" i="1"/>
  <c r="EI290" i="1"/>
  <c r="BK290" i="1" s="1"/>
  <c r="BL290" i="1" s="1"/>
  <c r="BO290" i="1" s="1"/>
  <c r="EH290" i="1"/>
  <c r="GH290" i="1" s="1"/>
  <c r="EG290" i="1"/>
  <c r="GG290" i="1" s="1"/>
  <c r="EF290" i="1"/>
  <c r="GF290" i="1" s="1"/>
  <c r="EE290" i="1"/>
  <c r="ED290" i="1"/>
  <c r="EC290" i="1"/>
  <c r="EB290" i="1"/>
  <c r="EA290" i="1"/>
  <c r="GA290" i="1" s="1"/>
  <c r="DZ290" i="1"/>
  <c r="FZ290" i="1" s="1"/>
  <c r="DY290" i="1"/>
  <c r="DX290" i="1"/>
  <c r="DW290" i="1"/>
  <c r="DV290" i="1"/>
  <c r="DS290" i="1"/>
  <c r="DR290" i="1"/>
  <c r="DP290" i="1"/>
  <c r="DN290" i="1"/>
  <c r="DL290" i="1" s="1"/>
  <c r="DM290" i="1" s="1"/>
  <c r="DO290" i="1" s="1"/>
  <c r="CJ290" i="1"/>
  <c r="CI290" i="1"/>
  <c r="CH290" i="1"/>
  <c r="CG290" i="1"/>
  <c r="CF290" i="1"/>
  <c r="CE290" i="1"/>
  <c r="CD290" i="1"/>
  <c r="CC290" i="1"/>
  <c r="CB290" i="1"/>
  <c r="CA290" i="1"/>
  <c r="BZ290" i="1"/>
  <c r="BY290" i="1"/>
  <c r="BX290" i="1"/>
  <c r="BW290" i="1"/>
  <c r="BV290" i="1"/>
  <c r="BU290" i="1"/>
  <c r="BT290" i="1"/>
  <c r="BS290" i="1"/>
  <c r="BR290" i="1"/>
  <c r="BP290" i="1"/>
  <c r="BQ290" i="1" s="1"/>
  <c r="BI290" i="1"/>
  <c r="BH290" i="1"/>
  <c r="BG290" i="1"/>
  <c r="BF290" i="1"/>
  <c r="BE290" i="1"/>
  <c r="BD290" i="1"/>
  <c r="BC290" i="1"/>
  <c r="BB290" i="1"/>
  <c r="BA290" i="1"/>
  <c r="J290" i="1"/>
  <c r="FU289" i="1"/>
  <c r="FS289" i="1"/>
  <c r="EX289" i="1"/>
  <c r="FG289" i="1" s="1"/>
  <c r="FO289" i="1" s="1" a="1"/>
  <c r="FO289" i="1" s="1"/>
  <c r="EW289" i="1"/>
  <c r="FF289" i="1" s="1"/>
  <c r="FP289" i="1" s="1" a="1"/>
  <c r="FP289" i="1" s="1"/>
  <c r="EV289" i="1"/>
  <c r="FE289" i="1" s="1"/>
  <c r="FN289" i="1" s="1" a="1"/>
  <c r="FN289" i="1" s="1"/>
  <c r="EU289" i="1"/>
  <c r="ET289" i="1"/>
  <c r="FC289" i="1" s="1"/>
  <c r="FL289" i="1" s="1" a="1"/>
  <c r="FL289" i="1" s="1"/>
  <c r="ES289" i="1"/>
  <c r="FB289" i="1" s="1"/>
  <c r="FK289" i="1" s="1" a="1"/>
  <c r="FK289" i="1" s="1"/>
  <c r="ER289" i="1"/>
  <c r="FA289" i="1" s="1"/>
  <c r="FJ289" i="1" s="1" a="1"/>
  <c r="FJ289" i="1" s="1"/>
  <c r="EQ289" i="1"/>
  <c r="EZ289" i="1" s="1"/>
  <c r="FI289" i="1" s="1" a="1"/>
  <c r="FI289" i="1" s="1"/>
  <c r="EP289" i="1"/>
  <c r="EY289" i="1" s="1"/>
  <c r="FH289" i="1" s="1" a="1"/>
  <c r="FH289" i="1" s="1"/>
  <c r="EO289" i="1"/>
  <c r="EN289" i="1"/>
  <c r="EM289" i="1"/>
  <c r="EL289" i="1"/>
  <c r="EK289" i="1"/>
  <c r="EJ289" i="1"/>
  <c r="EI289" i="1"/>
  <c r="BK289" i="1" s="1"/>
  <c r="EH289" i="1"/>
  <c r="GH289" i="1" s="1"/>
  <c r="EG289" i="1"/>
  <c r="GG289" i="1" s="1"/>
  <c r="EF289" i="1"/>
  <c r="GF289" i="1" s="1"/>
  <c r="EE289" i="1"/>
  <c r="ED289" i="1"/>
  <c r="EC289" i="1"/>
  <c r="EB289" i="1"/>
  <c r="EA289" i="1"/>
  <c r="GA289" i="1" s="1"/>
  <c r="DZ289" i="1"/>
  <c r="FZ289" i="1" s="1"/>
  <c r="DY289" i="1"/>
  <c r="DX289" i="1"/>
  <c r="DW289" i="1"/>
  <c r="DV289" i="1"/>
  <c r="DS289" i="1"/>
  <c r="DR289" i="1"/>
  <c r="DP289" i="1"/>
  <c r="DN289" i="1"/>
  <c r="DL289" i="1" s="1"/>
  <c r="DM289" i="1" s="1"/>
  <c r="DO289" i="1" s="1"/>
  <c r="CJ289" i="1"/>
  <c r="CI289" i="1"/>
  <c r="CH289" i="1"/>
  <c r="CG289" i="1"/>
  <c r="CF289" i="1"/>
  <c r="CE289" i="1"/>
  <c r="CD289" i="1"/>
  <c r="CC289" i="1"/>
  <c r="CB289" i="1"/>
  <c r="CA289" i="1"/>
  <c r="BZ289" i="1"/>
  <c r="BY289" i="1"/>
  <c r="BX289" i="1"/>
  <c r="BW289" i="1"/>
  <c r="BV289" i="1"/>
  <c r="BU289" i="1"/>
  <c r="BT289" i="1"/>
  <c r="BS289" i="1"/>
  <c r="BR289" i="1"/>
  <c r="BP289" i="1"/>
  <c r="BQ289" i="1" s="1"/>
  <c r="BI289" i="1"/>
  <c r="BH289" i="1"/>
  <c r="BG289" i="1"/>
  <c r="BF289" i="1"/>
  <c r="BE289" i="1"/>
  <c r="BD289" i="1"/>
  <c r="BC289" i="1"/>
  <c r="BB289" i="1"/>
  <c r="BA289" i="1"/>
  <c r="J289" i="1"/>
  <c r="FU288" i="1"/>
  <c r="FS288" i="1"/>
  <c r="EX288" i="1"/>
  <c r="FG288" i="1" s="1"/>
  <c r="FO288" i="1" s="1" a="1"/>
  <c r="FO288" i="1" s="1"/>
  <c r="EW288" i="1"/>
  <c r="FF288" i="1" s="1"/>
  <c r="FP288" i="1" s="1" a="1"/>
  <c r="FP288" i="1" s="1"/>
  <c r="EV288" i="1"/>
  <c r="FE288" i="1" s="1"/>
  <c r="FN288" i="1" s="1" a="1"/>
  <c r="FN288" i="1" s="1"/>
  <c r="EU288" i="1"/>
  <c r="FD288" i="1" s="1"/>
  <c r="FM288" i="1" s="1" a="1"/>
  <c r="FM288" i="1" s="1"/>
  <c r="ET288" i="1"/>
  <c r="FC288" i="1" s="1"/>
  <c r="FL288" i="1" s="1" a="1"/>
  <c r="FL288" i="1" s="1"/>
  <c r="ES288" i="1"/>
  <c r="FB288" i="1" s="1"/>
  <c r="FK288" i="1" s="1" a="1"/>
  <c r="FK288" i="1" s="1"/>
  <c r="ER288" i="1"/>
  <c r="EQ288" i="1"/>
  <c r="EZ288" i="1" s="1"/>
  <c r="FI288" i="1" s="1" a="1"/>
  <c r="FI288" i="1" s="1"/>
  <c r="EP288" i="1"/>
  <c r="EY288" i="1" s="1"/>
  <c r="FH288" i="1" s="1" a="1"/>
  <c r="FH288" i="1" s="1"/>
  <c r="EO288" i="1"/>
  <c r="EN288" i="1"/>
  <c r="EM288" i="1"/>
  <c r="EL288" i="1"/>
  <c r="EK288" i="1"/>
  <c r="EJ288" i="1"/>
  <c r="EI288" i="1"/>
  <c r="BK288" i="1" s="1"/>
  <c r="BL288" i="1" s="1"/>
  <c r="EH288" i="1"/>
  <c r="GH288" i="1" s="1"/>
  <c r="EG288" i="1"/>
  <c r="GG288" i="1" s="1"/>
  <c r="EF288" i="1"/>
  <c r="GF288" i="1" s="1"/>
  <c r="EE288" i="1"/>
  <c r="ED288" i="1"/>
  <c r="EC288" i="1"/>
  <c r="EB288" i="1"/>
  <c r="EA288" i="1"/>
  <c r="GA288" i="1" s="1"/>
  <c r="DZ288" i="1"/>
  <c r="FZ288" i="1" s="1"/>
  <c r="DY288" i="1"/>
  <c r="DX288" i="1"/>
  <c r="DW288" i="1"/>
  <c r="DV288" i="1"/>
  <c r="DS288" i="1"/>
  <c r="DR288" i="1"/>
  <c r="DP288" i="1"/>
  <c r="DN288" i="1"/>
  <c r="DL288" i="1" s="1"/>
  <c r="DM288" i="1" s="1"/>
  <c r="DO288" i="1" s="1"/>
  <c r="CJ288" i="1"/>
  <c r="CI288" i="1"/>
  <c r="CH288" i="1"/>
  <c r="CG288" i="1"/>
  <c r="CF288" i="1"/>
  <c r="CE288" i="1"/>
  <c r="CD288" i="1"/>
  <c r="CC288" i="1"/>
  <c r="CB288" i="1"/>
  <c r="CA288" i="1"/>
  <c r="BZ288" i="1"/>
  <c r="BY288" i="1"/>
  <c r="BX288" i="1"/>
  <c r="BW288" i="1"/>
  <c r="BV288" i="1"/>
  <c r="BU288" i="1"/>
  <c r="BT288" i="1"/>
  <c r="BS288" i="1"/>
  <c r="BR288" i="1"/>
  <c r="BP288" i="1"/>
  <c r="BQ288" i="1" s="1"/>
  <c r="BI288" i="1"/>
  <c r="BH288" i="1"/>
  <c r="BG288" i="1"/>
  <c r="BF288" i="1"/>
  <c r="BE288" i="1"/>
  <c r="BD288" i="1"/>
  <c r="BC288" i="1"/>
  <c r="BB288" i="1"/>
  <c r="BA288" i="1"/>
  <c r="J288" i="1"/>
  <c r="FU287" i="1"/>
  <c r="FS287" i="1"/>
  <c r="EX287" i="1"/>
  <c r="FG287" i="1" s="1"/>
  <c r="FO287" i="1" s="1" a="1"/>
  <c r="FO287" i="1" s="1"/>
  <c r="EW287" i="1"/>
  <c r="FF287" i="1" s="1"/>
  <c r="FP287" i="1" s="1" a="1"/>
  <c r="FP287" i="1" s="1"/>
  <c r="EV287" i="1"/>
  <c r="FE287" i="1" s="1"/>
  <c r="FN287" i="1" s="1" a="1"/>
  <c r="FN287" i="1" s="1"/>
  <c r="EU287" i="1"/>
  <c r="FD287" i="1" s="1"/>
  <c r="FM287" i="1" s="1" a="1"/>
  <c r="FM287" i="1" s="1"/>
  <c r="ET287" i="1"/>
  <c r="FC287" i="1" s="1"/>
  <c r="FL287" i="1" s="1" a="1"/>
  <c r="FL287" i="1" s="1"/>
  <c r="ES287" i="1"/>
  <c r="ER287" i="1"/>
  <c r="FA287" i="1" s="1"/>
  <c r="FJ287" i="1" s="1" a="1"/>
  <c r="FJ287" i="1" s="1"/>
  <c r="EQ287" i="1"/>
  <c r="EZ287" i="1" s="1"/>
  <c r="FI287" i="1" s="1" a="1"/>
  <c r="FI287" i="1" s="1"/>
  <c r="EP287" i="1"/>
  <c r="EY287" i="1" s="1"/>
  <c r="FH287" i="1" s="1" a="1"/>
  <c r="FH287" i="1" s="1"/>
  <c r="EO287" i="1"/>
  <c r="EN287" i="1"/>
  <c r="EM287" i="1"/>
  <c r="EL287" i="1"/>
  <c r="EK287" i="1"/>
  <c r="EJ287" i="1"/>
  <c r="EI287" i="1"/>
  <c r="BK287" i="1" s="1"/>
  <c r="EH287" i="1"/>
  <c r="GH287" i="1" s="1"/>
  <c r="EG287" i="1"/>
  <c r="GG287" i="1" s="1"/>
  <c r="EF287" i="1"/>
  <c r="GF287" i="1" s="1"/>
  <c r="EE287" i="1"/>
  <c r="ED287" i="1"/>
  <c r="EC287" i="1"/>
  <c r="EB287" i="1"/>
  <c r="EA287" i="1"/>
  <c r="GA287" i="1" s="1"/>
  <c r="DZ287" i="1"/>
  <c r="FZ287" i="1" s="1"/>
  <c r="DY287" i="1"/>
  <c r="DX287" i="1"/>
  <c r="DW287" i="1"/>
  <c r="DV287" i="1"/>
  <c r="DS287" i="1"/>
  <c r="DR287" i="1"/>
  <c r="DU287" i="1" s="1"/>
  <c r="DP287" i="1"/>
  <c r="DN287" i="1"/>
  <c r="DL287" i="1" s="1"/>
  <c r="DM287" i="1" s="1"/>
  <c r="DO287" i="1" s="1"/>
  <c r="CJ287" i="1"/>
  <c r="CI287" i="1"/>
  <c r="CH287" i="1"/>
  <c r="CG287" i="1"/>
  <c r="CF287" i="1"/>
  <c r="CE287" i="1"/>
  <c r="CD287" i="1"/>
  <c r="CC287" i="1"/>
  <c r="CB287" i="1"/>
  <c r="CA287" i="1"/>
  <c r="BZ287" i="1"/>
  <c r="BY287" i="1"/>
  <c r="BX287" i="1"/>
  <c r="BW287" i="1"/>
  <c r="BV287" i="1"/>
  <c r="BU287" i="1"/>
  <c r="BT287" i="1"/>
  <c r="BS287" i="1"/>
  <c r="BR287" i="1"/>
  <c r="BP287" i="1"/>
  <c r="BQ287" i="1" s="1"/>
  <c r="BI287" i="1"/>
  <c r="BH287" i="1"/>
  <c r="BG287" i="1"/>
  <c r="BF287" i="1"/>
  <c r="BE287" i="1"/>
  <c r="BD287" i="1"/>
  <c r="BC287" i="1"/>
  <c r="BB287" i="1"/>
  <c r="BA287" i="1"/>
  <c r="J287" i="1"/>
  <c r="FU286" i="1"/>
  <c r="FS286" i="1"/>
  <c r="EX286" i="1"/>
  <c r="FG286" i="1" s="1"/>
  <c r="FO286" i="1" s="1" a="1"/>
  <c r="FO286" i="1" s="1"/>
  <c r="EW286" i="1"/>
  <c r="FF286" i="1" s="1"/>
  <c r="FP286" i="1" s="1" a="1"/>
  <c r="FP286" i="1" s="1"/>
  <c r="EV286" i="1"/>
  <c r="FE286" i="1" s="1"/>
  <c r="FN286" i="1" s="1" a="1"/>
  <c r="FN286" i="1" s="1"/>
  <c r="EU286" i="1"/>
  <c r="FD286" i="1" s="1"/>
  <c r="FM286" i="1" s="1" a="1"/>
  <c r="FM286" i="1" s="1"/>
  <c r="ET286" i="1"/>
  <c r="ES286" i="1"/>
  <c r="FB286" i="1" s="1"/>
  <c r="FK286" i="1" s="1" a="1"/>
  <c r="FK286" i="1" s="1"/>
  <c r="ER286" i="1"/>
  <c r="FA286" i="1" s="1"/>
  <c r="FJ286" i="1" s="1" a="1"/>
  <c r="FJ286" i="1" s="1"/>
  <c r="EQ286" i="1"/>
  <c r="EZ286" i="1" s="1"/>
  <c r="FI286" i="1" s="1" a="1"/>
  <c r="FI286" i="1" s="1"/>
  <c r="EP286" i="1"/>
  <c r="EY286" i="1" s="1"/>
  <c r="FH286" i="1" s="1" a="1"/>
  <c r="FH286" i="1" s="1"/>
  <c r="EO286" i="1"/>
  <c r="EN286" i="1"/>
  <c r="EM286" i="1"/>
  <c r="EL286" i="1"/>
  <c r="EK286" i="1"/>
  <c r="EJ286" i="1"/>
  <c r="EI286" i="1"/>
  <c r="BK286" i="1" s="1"/>
  <c r="EH286" i="1"/>
  <c r="GH286" i="1" s="1"/>
  <c r="EG286" i="1"/>
  <c r="GG286" i="1" s="1"/>
  <c r="EF286" i="1"/>
  <c r="GF286" i="1" s="1"/>
  <c r="EE286" i="1"/>
  <c r="ED286" i="1"/>
  <c r="EC286" i="1"/>
  <c r="EB286" i="1"/>
  <c r="EA286" i="1"/>
  <c r="GA286" i="1" s="1"/>
  <c r="DZ286" i="1"/>
  <c r="FZ286" i="1" s="1"/>
  <c r="DY286" i="1"/>
  <c r="DX286" i="1"/>
  <c r="DW286" i="1"/>
  <c r="DV286" i="1"/>
  <c r="DS286" i="1"/>
  <c r="DR286" i="1"/>
  <c r="DP286" i="1"/>
  <c r="DN286" i="1"/>
  <c r="DL286" i="1" s="1"/>
  <c r="DM286" i="1" s="1"/>
  <c r="DO286" i="1" s="1"/>
  <c r="CJ286" i="1"/>
  <c r="CI286" i="1"/>
  <c r="CH286" i="1"/>
  <c r="CG286" i="1"/>
  <c r="CF286" i="1"/>
  <c r="CE286" i="1"/>
  <c r="CD286" i="1"/>
  <c r="CC286" i="1"/>
  <c r="CB286" i="1"/>
  <c r="CA286" i="1"/>
  <c r="BZ286" i="1"/>
  <c r="BY286" i="1"/>
  <c r="BX286" i="1"/>
  <c r="BW286" i="1"/>
  <c r="BV286" i="1"/>
  <c r="BU286" i="1"/>
  <c r="BT286" i="1"/>
  <c r="BS286" i="1"/>
  <c r="BR286" i="1"/>
  <c r="BP286" i="1"/>
  <c r="BQ286" i="1" s="1"/>
  <c r="BI286" i="1"/>
  <c r="BH286" i="1"/>
  <c r="BG286" i="1"/>
  <c r="BF286" i="1"/>
  <c r="BE286" i="1"/>
  <c r="BD286" i="1"/>
  <c r="BC286" i="1"/>
  <c r="BB286" i="1"/>
  <c r="BA286" i="1"/>
  <c r="J286" i="1"/>
  <c r="FU285" i="1"/>
  <c r="FS285" i="1"/>
  <c r="EX285" i="1"/>
  <c r="FG285" i="1" s="1"/>
  <c r="FO285" i="1" s="1" a="1"/>
  <c r="FO285" i="1" s="1"/>
  <c r="EW285" i="1"/>
  <c r="FF285" i="1" s="1"/>
  <c r="FP285" i="1" s="1" a="1"/>
  <c r="FP285" i="1" s="1"/>
  <c r="EV285" i="1"/>
  <c r="FE285" i="1" s="1"/>
  <c r="FN285" i="1" s="1" a="1"/>
  <c r="FN285" i="1" s="1"/>
  <c r="EU285" i="1"/>
  <c r="ET285" i="1"/>
  <c r="FC285" i="1" s="1"/>
  <c r="FL285" i="1" s="1" a="1"/>
  <c r="FL285" i="1" s="1"/>
  <c r="ES285" i="1"/>
  <c r="FB285" i="1" s="1"/>
  <c r="FK285" i="1" s="1" a="1"/>
  <c r="FK285" i="1" s="1"/>
  <c r="ER285" i="1"/>
  <c r="FA285" i="1" s="1"/>
  <c r="FJ285" i="1" s="1" a="1"/>
  <c r="FJ285" i="1" s="1"/>
  <c r="EQ285" i="1"/>
  <c r="EZ285" i="1" s="1"/>
  <c r="FI285" i="1" s="1" a="1"/>
  <c r="FI285" i="1" s="1"/>
  <c r="EP285" i="1"/>
  <c r="EY285" i="1" s="1"/>
  <c r="FH285" i="1" s="1" a="1"/>
  <c r="FH285" i="1" s="1"/>
  <c r="EO285" i="1"/>
  <c r="EN285" i="1"/>
  <c r="EM285" i="1"/>
  <c r="EL285" i="1"/>
  <c r="EK285" i="1"/>
  <c r="EJ285" i="1"/>
  <c r="EI285" i="1"/>
  <c r="BK285" i="1" s="1"/>
  <c r="EH285" i="1"/>
  <c r="GH285" i="1" s="1"/>
  <c r="EG285" i="1"/>
  <c r="GG285" i="1" s="1"/>
  <c r="EF285" i="1"/>
  <c r="GF285" i="1" s="1"/>
  <c r="EE285" i="1"/>
  <c r="ED285" i="1"/>
  <c r="EC285" i="1"/>
  <c r="EB285" i="1"/>
  <c r="EA285" i="1"/>
  <c r="GA285" i="1" s="1"/>
  <c r="DZ285" i="1"/>
  <c r="FZ285" i="1" s="1"/>
  <c r="DY285" i="1"/>
  <c r="DX285" i="1"/>
  <c r="DW285" i="1"/>
  <c r="DV285" i="1"/>
  <c r="DS285" i="1"/>
  <c r="DR285" i="1"/>
  <c r="DT285" i="1" s="1"/>
  <c r="DP285" i="1"/>
  <c r="DN285" i="1"/>
  <c r="DL285" i="1" s="1"/>
  <c r="DM285" i="1" s="1"/>
  <c r="DO285" i="1" s="1"/>
  <c r="CJ285" i="1"/>
  <c r="CI285" i="1"/>
  <c r="CH285" i="1"/>
  <c r="CG285" i="1"/>
  <c r="CF285" i="1"/>
  <c r="CE285" i="1"/>
  <c r="CD285" i="1"/>
  <c r="CC285" i="1"/>
  <c r="CB285" i="1"/>
  <c r="CA285" i="1"/>
  <c r="BZ285" i="1"/>
  <c r="BY285" i="1"/>
  <c r="BX285" i="1"/>
  <c r="BW285" i="1"/>
  <c r="BV285" i="1"/>
  <c r="BU285" i="1"/>
  <c r="BT285" i="1"/>
  <c r="BS285" i="1"/>
  <c r="BR285" i="1"/>
  <c r="BP285" i="1"/>
  <c r="BQ285" i="1" s="1"/>
  <c r="BI285" i="1"/>
  <c r="BH285" i="1"/>
  <c r="BG285" i="1"/>
  <c r="BF285" i="1"/>
  <c r="BE285" i="1"/>
  <c r="BD285" i="1"/>
  <c r="BC285" i="1"/>
  <c r="BB285" i="1"/>
  <c r="BA285" i="1"/>
  <c r="J285" i="1"/>
  <c r="FU284" i="1"/>
  <c r="FS284" i="1"/>
  <c r="EX284" i="1"/>
  <c r="FG284" i="1" s="1"/>
  <c r="FO284" i="1" s="1" a="1"/>
  <c r="FO284" i="1" s="1"/>
  <c r="EW284" i="1"/>
  <c r="FF284" i="1" s="1"/>
  <c r="FP284" i="1" s="1" a="1"/>
  <c r="FP284" i="1" s="1"/>
  <c r="EV284" i="1"/>
  <c r="FE284" i="1" s="1"/>
  <c r="FN284" i="1" s="1" a="1"/>
  <c r="FN284" i="1" s="1"/>
  <c r="EU284" i="1"/>
  <c r="FD284" i="1" s="1"/>
  <c r="FM284" i="1" s="1" a="1"/>
  <c r="FM284" i="1" s="1"/>
  <c r="ET284" i="1"/>
  <c r="FC284" i="1" s="1"/>
  <c r="FL284" i="1" s="1" a="1"/>
  <c r="FL284" i="1" s="1"/>
  <c r="ES284" i="1"/>
  <c r="FB284" i="1" s="1"/>
  <c r="FK284" i="1" s="1" a="1"/>
  <c r="FK284" i="1" s="1"/>
  <c r="ER284" i="1"/>
  <c r="EQ284" i="1"/>
  <c r="EZ284" i="1" s="1"/>
  <c r="FI284" i="1" s="1" a="1"/>
  <c r="FI284" i="1" s="1"/>
  <c r="EP284" i="1"/>
  <c r="EY284" i="1" s="1"/>
  <c r="FH284" i="1" s="1" a="1"/>
  <c r="FH284" i="1" s="1"/>
  <c r="EO284" i="1"/>
  <c r="EN284" i="1"/>
  <c r="EM284" i="1"/>
  <c r="EL284" i="1"/>
  <c r="EK284" i="1"/>
  <c r="EJ284" i="1"/>
  <c r="EI284" i="1"/>
  <c r="BK284" i="1" s="1"/>
  <c r="EH284" i="1"/>
  <c r="GH284" i="1" s="1"/>
  <c r="EG284" i="1"/>
  <c r="GG284" i="1" s="1"/>
  <c r="EF284" i="1"/>
  <c r="GF284" i="1" s="1"/>
  <c r="EE284" i="1"/>
  <c r="ED284" i="1"/>
  <c r="EC284" i="1"/>
  <c r="EB284" i="1"/>
  <c r="EA284" i="1"/>
  <c r="GA284" i="1" s="1"/>
  <c r="DZ284" i="1"/>
  <c r="FZ284" i="1" s="1"/>
  <c r="DY284" i="1"/>
  <c r="DX284" i="1"/>
  <c r="DW284" i="1"/>
  <c r="DV284" i="1"/>
  <c r="DS284" i="1"/>
  <c r="DR284" i="1"/>
  <c r="DU284" i="1" s="1"/>
  <c r="DP284" i="1"/>
  <c r="DN284" i="1"/>
  <c r="DL284" i="1" s="1"/>
  <c r="DM284" i="1" s="1"/>
  <c r="DO284" i="1" s="1"/>
  <c r="CJ284" i="1"/>
  <c r="CI284" i="1"/>
  <c r="CH284" i="1"/>
  <c r="CG284" i="1"/>
  <c r="CF284" i="1"/>
  <c r="CE284" i="1"/>
  <c r="CD284" i="1"/>
  <c r="CC284" i="1"/>
  <c r="CB284" i="1"/>
  <c r="CA284" i="1"/>
  <c r="BZ284" i="1"/>
  <c r="BY284" i="1"/>
  <c r="BX284" i="1"/>
  <c r="BW284" i="1"/>
  <c r="BV284" i="1"/>
  <c r="BU284" i="1"/>
  <c r="BT284" i="1"/>
  <c r="BS284" i="1"/>
  <c r="BR284" i="1"/>
  <c r="BP284" i="1"/>
  <c r="BQ284" i="1" s="1"/>
  <c r="BI284" i="1"/>
  <c r="BH284" i="1"/>
  <c r="BG284" i="1"/>
  <c r="BF284" i="1"/>
  <c r="BE284" i="1"/>
  <c r="BD284" i="1"/>
  <c r="BC284" i="1"/>
  <c r="BB284" i="1"/>
  <c r="BA284" i="1"/>
  <c r="J284" i="1"/>
  <c r="FU283" i="1"/>
  <c r="FS283" i="1"/>
  <c r="EX283" i="1"/>
  <c r="FG283" i="1" s="1"/>
  <c r="FO283" i="1" s="1" a="1"/>
  <c r="FO283" i="1" s="1"/>
  <c r="EW283" i="1"/>
  <c r="FF283" i="1" s="1"/>
  <c r="FP283" i="1" s="1" a="1"/>
  <c r="FP283" i="1" s="1"/>
  <c r="EV283" i="1"/>
  <c r="FE283" i="1" s="1"/>
  <c r="FN283" i="1" s="1" a="1"/>
  <c r="FN283" i="1" s="1"/>
  <c r="EU283" i="1"/>
  <c r="FD283" i="1" s="1"/>
  <c r="FM283" i="1" s="1" a="1"/>
  <c r="FM283" i="1" s="1"/>
  <c r="ET283" i="1"/>
  <c r="FC283" i="1" s="1"/>
  <c r="FL283" i="1" s="1" a="1"/>
  <c r="FL283" i="1" s="1"/>
  <c r="ES283" i="1"/>
  <c r="FB283" i="1" s="1"/>
  <c r="FK283" i="1" s="1" a="1"/>
  <c r="FK283" i="1" s="1"/>
  <c r="ER283" i="1"/>
  <c r="FA283" i="1" s="1"/>
  <c r="FJ283" i="1" s="1" a="1"/>
  <c r="FJ283" i="1" s="1"/>
  <c r="EQ283" i="1"/>
  <c r="EZ283" i="1" s="1"/>
  <c r="FI283" i="1" s="1" a="1"/>
  <c r="FI283" i="1" s="1"/>
  <c r="EP283" i="1"/>
  <c r="EY283" i="1" s="1"/>
  <c r="FH283" i="1" s="1" a="1"/>
  <c r="FH283" i="1" s="1"/>
  <c r="EO283" i="1"/>
  <c r="EN283" i="1"/>
  <c r="EM283" i="1"/>
  <c r="EL283" i="1"/>
  <c r="EK283" i="1"/>
  <c r="EJ283" i="1"/>
  <c r="EI283" i="1"/>
  <c r="BK283" i="1" s="1"/>
  <c r="EH283" i="1"/>
  <c r="GH283" i="1" s="1"/>
  <c r="EG283" i="1"/>
  <c r="GG283" i="1" s="1"/>
  <c r="EF283" i="1"/>
  <c r="GF283" i="1" s="1"/>
  <c r="EE283" i="1"/>
  <c r="ED283" i="1"/>
  <c r="EC283" i="1"/>
  <c r="EB283" i="1"/>
  <c r="EA283" i="1"/>
  <c r="GA283" i="1" s="1"/>
  <c r="DZ283" i="1"/>
  <c r="FZ283" i="1" s="1"/>
  <c r="DY283" i="1"/>
  <c r="DX283" i="1"/>
  <c r="DW283" i="1"/>
  <c r="DV283" i="1"/>
  <c r="DS283" i="1"/>
  <c r="DR283" i="1"/>
  <c r="DU283" i="1" s="1"/>
  <c r="DP283" i="1"/>
  <c r="DN283" i="1"/>
  <c r="DL283" i="1" s="1"/>
  <c r="DM283" i="1" s="1"/>
  <c r="DO283" i="1" s="1"/>
  <c r="CJ283" i="1"/>
  <c r="CI283" i="1"/>
  <c r="CH283" i="1"/>
  <c r="CG283" i="1"/>
  <c r="CF283" i="1"/>
  <c r="CE283" i="1"/>
  <c r="CD283" i="1"/>
  <c r="CC283" i="1"/>
  <c r="CB283" i="1"/>
  <c r="CA283" i="1"/>
  <c r="BZ283" i="1"/>
  <c r="BY283" i="1"/>
  <c r="BX283" i="1"/>
  <c r="BW283" i="1"/>
  <c r="BV283" i="1"/>
  <c r="BU283" i="1"/>
  <c r="BT283" i="1"/>
  <c r="BS283" i="1"/>
  <c r="BR283" i="1"/>
  <c r="BP283" i="1"/>
  <c r="BQ283" i="1" s="1"/>
  <c r="BI283" i="1"/>
  <c r="BH283" i="1"/>
  <c r="BG283" i="1"/>
  <c r="BF283" i="1"/>
  <c r="BE283" i="1"/>
  <c r="BD283" i="1"/>
  <c r="BC283" i="1"/>
  <c r="BB283" i="1"/>
  <c r="BA283" i="1"/>
  <c r="J283" i="1"/>
  <c r="FU282" i="1"/>
  <c r="FS282" i="1"/>
  <c r="EX282" i="1"/>
  <c r="FG282" i="1" s="1"/>
  <c r="FO282" i="1" s="1" a="1"/>
  <c r="FO282" i="1" s="1"/>
  <c r="EW282" i="1"/>
  <c r="FF282" i="1" s="1"/>
  <c r="FP282" i="1" s="1" a="1"/>
  <c r="FP282" i="1" s="1"/>
  <c r="EV282" i="1"/>
  <c r="FE282" i="1" s="1"/>
  <c r="FN282" i="1" s="1" a="1"/>
  <c r="FN282" i="1" s="1"/>
  <c r="EU282" i="1"/>
  <c r="FD282" i="1" s="1"/>
  <c r="FM282" i="1" s="1" a="1"/>
  <c r="FM282" i="1" s="1"/>
  <c r="ET282" i="1"/>
  <c r="FC282" i="1" s="1"/>
  <c r="FL282" i="1" s="1" a="1"/>
  <c r="FL282" i="1" s="1"/>
  <c r="ES282" i="1"/>
  <c r="FB282" i="1" s="1"/>
  <c r="FK282" i="1" s="1" a="1"/>
  <c r="FK282" i="1" s="1"/>
  <c r="ER282" i="1"/>
  <c r="EQ282" i="1"/>
  <c r="EZ282" i="1" s="1"/>
  <c r="FI282" i="1" s="1" a="1"/>
  <c r="FI282" i="1" s="1"/>
  <c r="EP282" i="1"/>
  <c r="EY282" i="1" s="1"/>
  <c r="FH282" i="1" s="1" a="1"/>
  <c r="FH282" i="1" s="1"/>
  <c r="EO282" i="1"/>
  <c r="EN282" i="1"/>
  <c r="EM282" i="1"/>
  <c r="EL282" i="1"/>
  <c r="EK282" i="1"/>
  <c r="EJ282" i="1"/>
  <c r="EH282" i="1"/>
  <c r="GH282" i="1" s="1"/>
  <c r="EG282" i="1"/>
  <c r="GG282" i="1" s="1"/>
  <c r="EF282" i="1"/>
  <c r="GF282" i="1" s="1"/>
  <c r="EE282" i="1"/>
  <c r="ED282" i="1"/>
  <c r="GE282" i="1" s="1"/>
  <c r="EC282" i="1"/>
  <c r="GD282" i="1" s="1"/>
  <c r="EB282" i="1"/>
  <c r="GC282" i="1" s="1"/>
  <c r="EA282" i="1"/>
  <c r="DZ282" i="1"/>
  <c r="DY282" i="1"/>
  <c r="DX282" i="1"/>
  <c r="DW282" i="1"/>
  <c r="DV282" i="1"/>
  <c r="DS282" i="1"/>
  <c r="DR282" i="1"/>
  <c r="DU282" i="1" s="1"/>
  <c r="DP282" i="1"/>
  <c r="DN282" i="1"/>
  <c r="DL282" i="1" s="1"/>
  <c r="DM282" i="1" s="1"/>
  <c r="DO282" i="1" s="1"/>
  <c r="CJ282" i="1"/>
  <c r="CI282" i="1"/>
  <c r="CH282" i="1"/>
  <c r="CG282" i="1"/>
  <c r="CF282" i="1"/>
  <c r="CE282" i="1"/>
  <c r="CD282" i="1"/>
  <c r="CC282" i="1"/>
  <c r="CB282" i="1"/>
  <c r="CA282" i="1"/>
  <c r="BZ282" i="1"/>
  <c r="BY282" i="1"/>
  <c r="BX282" i="1"/>
  <c r="BW282" i="1"/>
  <c r="BV282" i="1"/>
  <c r="BU282" i="1"/>
  <c r="BT282" i="1"/>
  <c r="BS282" i="1"/>
  <c r="BR282" i="1"/>
  <c r="BP282" i="1"/>
  <c r="BQ282" i="1" s="1"/>
  <c r="BK282" i="1"/>
  <c r="BI282" i="1"/>
  <c r="BH282" i="1"/>
  <c r="BG282" i="1"/>
  <c r="BF282" i="1"/>
  <c r="BE282" i="1"/>
  <c r="BD282" i="1"/>
  <c r="BC282" i="1"/>
  <c r="BB282" i="1"/>
  <c r="BA282" i="1"/>
  <c r="J282" i="1"/>
  <c r="FU281" i="1"/>
  <c r="FS281" i="1"/>
  <c r="EX281" i="1"/>
  <c r="FG281" i="1" s="1"/>
  <c r="FO281" i="1" s="1" a="1"/>
  <c r="FO281" i="1" s="1"/>
  <c r="EW281" i="1"/>
  <c r="FF281" i="1" s="1"/>
  <c r="FP281" i="1" s="1" a="1"/>
  <c r="FP281" i="1" s="1"/>
  <c r="EV281" i="1"/>
  <c r="FE281" i="1" s="1"/>
  <c r="FN281" i="1" s="1" a="1"/>
  <c r="FN281" i="1" s="1"/>
  <c r="EU281" i="1"/>
  <c r="FD281" i="1" s="1"/>
  <c r="FM281" i="1" s="1" a="1"/>
  <c r="FM281" i="1" s="1"/>
  <c r="ET281" i="1"/>
  <c r="ES281" i="1"/>
  <c r="FB281" i="1" s="1"/>
  <c r="FK281" i="1" s="1" a="1"/>
  <c r="FK281" i="1" s="1"/>
  <c r="ER281" i="1"/>
  <c r="FA281" i="1" s="1"/>
  <c r="FJ281" i="1" s="1" a="1"/>
  <c r="FJ281" i="1" s="1"/>
  <c r="EQ281" i="1"/>
  <c r="EZ281" i="1" s="1"/>
  <c r="FI281" i="1" s="1" a="1"/>
  <c r="FI281" i="1" s="1"/>
  <c r="EP281" i="1"/>
  <c r="EY281" i="1" s="1"/>
  <c r="FH281" i="1" s="1" a="1"/>
  <c r="FH281" i="1" s="1"/>
  <c r="EO281" i="1"/>
  <c r="EN281" i="1"/>
  <c r="EM281" i="1"/>
  <c r="EL281" i="1"/>
  <c r="EK281" i="1"/>
  <c r="EJ281" i="1"/>
  <c r="EI281" i="1"/>
  <c r="BK281" i="1" s="1"/>
  <c r="BL281" i="1" s="1"/>
  <c r="EH281" i="1"/>
  <c r="GH281" i="1" s="1"/>
  <c r="EG281" i="1"/>
  <c r="GG281" i="1" s="1"/>
  <c r="EF281" i="1"/>
  <c r="GF281" i="1" s="1"/>
  <c r="EE281" i="1"/>
  <c r="ED281" i="1"/>
  <c r="EC281" i="1"/>
  <c r="EB281" i="1"/>
  <c r="EA281" i="1"/>
  <c r="GA281" i="1" s="1"/>
  <c r="DZ281" i="1"/>
  <c r="FZ281" i="1" s="1"/>
  <c r="DY281" i="1"/>
  <c r="DX281" i="1"/>
  <c r="DW281" i="1"/>
  <c r="DV281" i="1"/>
  <c r="DS281" i="1"/>
  <c r="DR281" i="1"/>
  <c r="DU281" i="1" s="1"/>
  <c r="DP281" i="1"/>
  <c r="DN281" i="1"/>
  <c r="DL281" i="1" s="1"/>
  <c r="DM281" i="1" s="1"/>
  <c r="DO281" i="1" s="1"/>
  <c r="CJ281" i="1"/>
  <c r="CI281" i="1"/>
  <c r="CH281" i="1"/>
  <c r="CN281" i="1" s="1"/>
  <c r="CT281" i="1" s="1"/>
  <c r="CG281" i="1"/>
  <c r="CF281" i="1"/>
  <c r="CE281" i="1"/>
  <c r="CD281" i="1"/>
  <c r="CC281" i="1"/>
  <c r="CB281" i="1"/>
  <c r="CA281" i="1"/>
  <c r="BZ281" i="1"/>
  <c r="BY281" i="1"/>
  <c r="BX281" i="1"/>
  <c r="BW281" i="1"/>
  <c r="BV281" i="1"/>
  <c r="BU281" i="1"/>
  <c r="BT281" i="1"/>
  <c r="BS281" i="1"/>
  <c r="BR281" i="1"/>
  <c r="BP281" i="1"/>
  <c r="BQ281" i="1" s="1"/>
  <c r="BI281" i="1"/>
  <c r="BH281" i="1"/>
  <c r="BG281" i="1"/>
  <c r="BF281" i="1"/>
  <c r="BE281" i="1"/>
  <c r="BD281" i="1"/>
  <c r="BC281" i="1"/>
  <c r="BB281" i="1"/>
  <c r="BA281" i="1"/>
  <c r="J281" i="1"/>
  <c r="FU280" i="1"/>
  <c r="FS280" i="1"/>
  <c r="EX280" i="1"/>
  <c r="FG280" i="1" s="1"/>
  <c r="FO280" i="1" s="1" a="1"/>
  <c r="FO280" i="1" s="1"/>
  <c r="EW280" i="1"/>
  <c r="FF280" i="1" s="1"/>
  <c r="FP280" i="1" s="1" a="1"/>
  <c r="FP280" i="1" s="1"/>
  <c r="EV280" i="1"/>
  <c r="FE280" i="1" s="1"/>
  <c r="FN280" i="1" s="1" a="1"/>
  <c r="FN280" i="1" s="1"/>
  <c r="EU280" i="1"/>
  <c r="FD280" i="1" s="1"/>
  <c r="FM280" i="1" s="1" a="1"/>
  <c r="FM280" i="1" s="1"/>
  <c r="ET280" i="1"/>
  <c r="FC280" i="1" s="1"/>
  <c r="FL280" i="1" s="1" a="1"/>
  <c r="FL280" i="1" s="1"/>
  <c r="ES280" i="1"/>
  <c r="FB280" i="1" s="1"/>
  <c r="FK280" i="1" s="1" a="1"/>
  <c r="FK280" i="1" s="1"/>
  <c r="ER280" i="1"/>
  <c r="FA280" i="1" s="1"/>
  <c r="FJ280" i="1" s="1" a="1"/>
  <c r="FJ280" i="1" s="1"/>
  <c r="EQ280" i="1"/>
  <c r="EZ280" i="1" s="1"/>
  <c r="FI280" i="1" s="1" a="1"/>
  <c r="FI280" i="1" s="1"/>
  <c r="EP280" i="1"/>
  <c r="EY280" i="1" s="1"/>
  <c r="FH280" i="1" s="1" a="1"/>
  <c r="FH280" i="1" s="1"/>
  <c r="EO280" i="1"/>
  <c r="EN280" i="1"/>
  <c r="EM280" i="1"/>
  <c r="EL280" i="1"/>
  <c r="EK280" i="1"/>
  <c r="EJ280" i="1"/>
  <c r="EI280" i="1"/>
  <c r="BK280" i="1" s="1"/>
  <c r="EH280" i="1"/>
  <c r="GH280" i="1" s="1"/>
  <c r="EG280" i="1"/>
  <c r="GG280" i="1" s="1"/>
  <c r="EF280" i="1"/>
  <c r="GF280" i="1" s="1"/>
  <c r="EE280" i="1"/>
  <c r="ED280" i="1"/>
  <c r="EC280" i="1"/>
  <c r="EB280" i="1"/>
  <c r="EA280" i="1"/>
  <c r="GA280" i="1" s="1"/>
  <c r="DZ280" i="1"/>
  <c r="FZ280" i="1" s="1"/>
  <c r="DY280" i="1"/>
  <c r="DX280" i="1"/>
  <c r="DW280" i="1"/>
  <c r="DV280" i="1"/>
  <c r="DS280" i="1"/>
  <c r="DR280" i="1"/>
  <c r="DP280" i="1"/>
  <c r="DN280" i="1"/>
  <c r="DL280" i="1" s="1"/>
  <c r="DM280" i="1" s="1"/>
  <c r="DO280" i="1" s="1"/>
  <c r="CJ280" i="1"/>
  <c r="CI280" i="1"/>
  <c r="CH280" i="1"/>
  <c r="CG280" i="1"/>
  <c r="CF280" i="1"/>
  <c r="CE280" i="1"/>
  <c r="CD280" i="1"/>
  <c r="CC280" i="1"/>
  <c r="CB280" i="1"/>
  <c r="CA280" i="1"/>
  <c r="BZ280" i="1"/>
  <c r="BY280" i="1"/>
  <c r="BX280" i="1"/>
  <c r="BW280" i="1"/>
  <c r="BV280" i="1"/>
  <c r="BU280" i="1"/>
  <c r="BT280" i="1"/>
  <c r="BS280" i="1"/>
  <c r="BR280" i="1"/>
  <c r="BP280" i="1"/>
  <c r="BQ280" i="1" s="1"/>
  <c r="BI280" i="1"/>
  <c r="BH280" i="1"/>
  <c r="BG280" i="1"/>
  <c r="BF280" i="1"/>
  <c r="BE280" i="1"/>
  <c r="BD280" i="1"/>
  <c r="BC280" i="1"/>
  <c r="BB280" i="1"/>
  <c r="BA280" i="1"/>
  <c r="J280" i="1"/>
  <c r="FU279" i="1"/>
  <c r="FS279" i="1"/>
  <c r="EX279" i="1"/>
  <c r="FG279" i="1" s="1"/>
  <c r="FO279" i="1" s="1" a="1"/>
  <c r="FO279" i="1" s="1"/>
  <c r="EW279" i="1"/>
  <c r="FF279" i="1" s="1"/>
  <c r="FP279" i="1" s="1" a="1"/>
  <c r="FP279" i="1" s="1"/>
  <c r="EV279" i="1"/>
  <c r="FE279" i="1" s="1"/>
  <c r="FN279" i="1" s="1" a="1"/>
  <c r="FN279" i="1" s="1"/>
  <c r="EU279" i="1"/>
  <c r="FD279" i="1" s="1"/>
  <c r="FM279" i="1" s="1" a="1"/>
  <c r="FM279" i="1" s="1"/>
  <c r="ET279" i="1"/>
  <c r="FC279" i="1" s="1"/>
  <c r="FL279" i="1" s="1" a="1"/>
  <c r="FL279" i="1" s="1"/>
  <c r="ES279" i="1"/>
  <c r="FB279" i="1" s="1"/>
  <c r="FK279" i="1" s="1" a="1"/>
  <c r="FK279" i="1" s="1"/>
  <c r="ER279" i="1"/>
  <c r="FA279" i="1" s="1"/>
  <c r="FJ279" i="1" s="1" a="1"/>
  <c r="FJ279" i="1" s="1"/>
  <c r="EQ279" i="1"/>
  <c r="EZ279" i="1" s="1"/>
  <c r="FI279" i="1" s="1" a="1"/>
  <c r="FI279" i="1" s="1"/>
  <c r="EP279" i="1"/>
  <c r="EY279" i="1" s="1"/>
  <c r="FH279" i="1" s="1" a="1"/>
  <c r="FH279" i="1" s="1"/>
  <c r="EO279" i="1"/>
  <c r="EN279" i="1"/>
  <c r="EM279" i="1"/>
  <c r="EL279" i="1"/>
  <c r="EK279" i="1"/>
  <c r="EJ279" i="1"/>
  <c r="EI279" i="1"/>
  <c r="BK279" i="1" s="1"/>
  <c r="BL279" i="1" s="1"/>
  <c r="EH279" i="1"/>
  <c r="GH279" i="1" s="1"/>
  <c r="EG279" i="1"/>
  <c r="GG279" i="1" s="1"/>
  <c r="EF279" i="1"/>
  <c r="GF279" i="1" s="1"/>
  <c r="EE279" i="1"/>
  <c r="ED279" i="1"/>
  <c r="EC279" i="1"/>
  <c r="EB279" i="1"/>
  <c r="EA279" i="1"/>
  <c r="GA279" i="1" s="1"/>
  <c r="DZ279" i="1"/>
  <c r="FZ279" i="1" s="1"/>
  <c r="DY279" i="1"/>
  <c r="DX279" i="1"/>
  <c r="DW279" i="1"/>
  <c r="DV279" i="1"/>
  <c r="DS279" i="1"/>
  <c r="DR279" i="1"/>
  <c r="DP279" i="1"/>
  <c r="DN279" i="1"/>
  <c r="DL279" i="1" s="1"/>
  <c r="DM279" i="1" s="1"/>
  <c r="DO279" i="1" s="1"/>
  <c r="CJ279" i="1"/>
  <c r="CI279" i="1"/>
  <c r="CH279" i="1"/>
  <c r="CG279" i="1"/>
  <c r="CF279" i="1"/>
  <c r="CE279" i="1"/>
  <c r="CD279" i="1"/>
  <c r="CC279" i="1"/>
  <c r="CB279" i="1"/>
  <c r="CA279" i="1"/>
  <c r="BZ279" i="1"/>
  <c r="BY279" i="1"/>
  <c r="BX279" i="1"/>
  <c r="BW279" i="1"/>
  <c r="BV279" i="1"/>
  <c r="BU279" i="1"/>
  <c r="BT279" i="1"/>
  <c r="BS279" i="1"/>
  <c r="BR279" i="1"/>
  <c r="BP279" i="1"/>
  <c r="BQ279" i="1" s="1"/>
  <c r="BI279" i="1"/>
  <c r="BH279" i="1"/>
  <c r="BG279" i="1"/>
  <c r="BF279" i="1"/>
  <c r="BE279" i="1"/>
  <c r="BD279" i="1"/>
  <c r="BC279" i="1"/>
  <c r="BB279" i="1"/>
  <c r="BA279" i="1"/>
  <c r="J279" i="1"/>
  <c r="FU278" i="1"/>
  <c r="FS278" i="1"/>
  <c r="EX278" i="1"/>
  <c r="FG278" i="1" s="1"/>
  <c r="FO278" i="1" s="1" a="1"/>
  <c r="FO278" i="1" s="1"/>
  <c r="EW278" i="1"/>
  <c r="FF278" i="1" s="1"/>
  <c r="FP278" i="1" s="1" a="1"/>
  <c r="FP278" i="1" s="1"/>
  <c r="EV278" i="1"/>
  <c r="FE278" i="1" s="1"/>
  <c r="FN278" i="1" s="1" a="1"/>
  <c r="FN278" i="1" s="1"/>
  <c r="EU278" i="1"/>
  <c r="FD278" i="1" s="1"/>
  <c r="FM278" i="1" s="1" a="1"/>
  <c r="FM278" i="1" s="1"/>
  <c r="ET278" i="1"/>
  <c r="FC278" i="1" s="1"/>
  <c r="FL278" i="1" s="1" a="1"/>
  <c r="FL278" i="1" s="1"/>
  <c r="ES278" i="1"/>
  <c r="FB278" i="1" s="1"/>
  <c r="FK278" i="1" s="1" a="1"/>
  <c r="FK278" i="1" s="1"/>
  <c r="ER278" i="1"/>
  <c r="FA278" i="1" s="1"/>
  <c r="FJ278" i="1" s="1" a="1"/>
  <c r="FJ278" i="1" s="1"/>
  <c r="EQ278" i="1"/>
  <c r="EZ278" i="1" s="1"/>
  <c r="FI278" i="1" s="1" a="1"/>
  <c r="FI278" i="1" s="1"/>
  <c r="EP278" i="1"/>
  <c r="EY278" i="1" s="1"/>
  <c r="FH278" i="1" s="1" a="1"/>
  <c r="FH278" i="1" s="1"/>
  <c r="EO278" i="1"/>
  <c r="EN278" i="1"/>
  <c r="EM278" i="1"/>
  <c r="EL278" i="1"/>
  <c r="EK278" i="1"/>
  <c r="EJ278" i="1"/>
  <c r="EI278" i="1"/>
  <c r="EH278" i="1"/>
  <c r="GH278" i="1" s="1"/>
  <c r="EG278" i="1"/>
  <c r="GG278" i="1" s="1"/>
  <c r="EF278" i="1"/>
  <c r="GF278" i="1" s="1"/>
  <c r="EE278" i="1"/>
  <c r="ED278" i="1"/>
  <c r="EC278" i="1"/>
  <c r="EB278" i="1"/>
  <c r="EA278" i="1"/>
  <c r="GA278" i="1" s="1"/>
  <c r="DZ278" i="1"/>
  <c r="FZ278" i="1" s="1"/>
  <c r="DY278" i="1"/>
  <c r="DX278" i="1"/>
  <c r="DW278" i="1"/>
  <c r="DV278" i="1"/>
  <c r="DS278" i="1"/>
  <c r="DR278" i="1"/>
  <c r="DU278" i="1" s="1"/>
  <c r="DP278" i="1"/>
  <c r="DN278" i="1"/>
  <c r="DL278" i="1" s="1"/>
  <c r="DM278" i="1" s="1"/>
  <c r="DO278" i="1" s="1"/>
  <c r="CJ278" i="1"/>
  <c r="CI278" i="1"/>
  <c r="CH278" i="1"/>
  <c r="CG278" i="1"/>
  <c r="CF278" i="1"/>
  <c r="CE278" i="1"/>
  <c r="CD278" i="1"/>
  <c r="CC278" i="1"/>
  <c r="CB278" i="1"/>
  <c r="CA278" i="1"/>
  <c r="BZ278" i="1"/>
  <c r="BY278" i="1"/>
  <c r="BX278" i="1"/>
  <c r="BW278" i="1"/>
  <c r="BV278" i="1"/>
  <c r="BU278" i="1"/>
  <c r="BT278" i="1"/>
  <c r="BS278" i="1"/>
  <c r="BR278" i="1"/>
  <c r="BP278" i="1"/>
  <c r="BQ278" i="1" s="1"/>
  <c r="BK278" i="1"/>
  <c r="BI278" i="1"/>
  <c r="BH278" i="1"/>
  <c r="BG278" i="1"/>
  <c r="BF278" i="1"/>
  <c r="BE278" i="1"/>
  <c r="BD278" i="1"/>
  <c r="BC278" i="1"/>
  <c r="BB278" i="1"/>
  <c r="BA278" i="1"/>
  <c r="J278" i="1"/>
  <c r="FU277" i="1"/>
  <c r="FS277" i="1"/>
  <c r="EX277" i="1"/>
  <c r="FG277" i="1" s="1"/>
  <c r="FO277" i="1" s="1" a="1"/>
  <c r="FO277" i="1" s="1"/>
  <c r="EW277" i="1"/>
  <c r="FF277" i="1" s="1"/>
  <c r="FP277" i="1" s="1" a="1"/>
  <c r="FP277" i="1" s="1"/>
  <c r="EV277" i="1"/>
  <c r="FE277" i="1" s="1"/>
  <c r="FN277" i="1" s="1" a="1"/>
  <c r="FN277" i="1" s="1"/>
  <c r="EU277" i="1"/>
  <c r="FD277" i="1" s="1"/>
  <c r="FM277" i="1" s="1" a="1"/>
  <c r="FM277" i="1" s="1"/>
  <c r="ET277" i="1"/>
  <c r="FC277" i="1" s="1"/>
  <c r="FL277" i="1" s="1" a="1"/>
  <c r="FL277" i="1" s="1"/>
  <c r="ES277" i="1"/>
  <c r="FB277" i="1" s="1"/>
  <c r="FK277" i="1" s="1" a="1"/>
  <c r="FK277" i="1" s="1"/>
  <c r="ER277" i="1"/>
  <c r="FA277" i="1" s="1"/>
  <c r="FJ277" i="1" s="1" a="1"/>
  <c r="FJ277" i="1" s="1"/>
  <c r="EQ277" i="1"/>
  <c r="EZ277" i="1" s="1"/>
  <c r="FI277" i="1" s="1" a="1"/>
  <c r="FI277" i="1" s="1"/>
  <c r="EP277" i="1"/>
  <c r="EY277" i="1" s="1"/>
  <c r="FH277" i="1" s="1" a="1"/>
  <c r="FH277" i="1" s="1"/>
  <c r="EO277" i="1"/>
  <c r="EN277" i="1"/>
  <c r="EM277" i="1"/>
  <c r="EL277" i="1"/>
  <c r="EK277" i="1"/>
  <c r="EJ277" i="1"/>
  <c r="EI277" i="1"/>
  <c r="BK277" i="1" s="1"/>
  <c r="EH277" i="1"/>
  <c r="GH277" i="1" s="1"/>
  <c r="EG277" i="1"/>
  <c r="GG277" i="1" s="1"/>
  <c r="EF277" i="1"/>
  <c r="GF277" i="1" s="1"/>
  <c r="EE277" i="1"/>
  <c r="ED277" i="1"/>
  <c r="EC277" i="1"/>
  <c r="EB277" i="1"/>
  <c r="EA277" i="1"/>
  <c r="GA277" i="1" s="1"/>
  <c r="DZ277" i="1"/>
  <c r="FZ277" i="1" s="1"/>
  <c r="DY277" i="1"/>
  <c r="DX277" i="1"/>
  <c r="DW277" i="1"/>
  <c r="DV277" i="1"/>
  <c r="DS277" i="1"/>
  <c r="DR277" i="1"/>
  <c r="DT277" i="1" s="1"/>
  <c r="DP277" i="1"/>
  <c r="DN277" i="1"/>
  <c r="DL277" i="1" s="1"/>
  <c r="DM277" i="1" s="1"/>
  <c r="DO277" i="1" s="1"/>
  <c r="CJ277" i="1"/>
  <c r="CI277" i="1"/>
  <c r="CH277" i="1"/>
  <c r="CG277" i="1"/>
  <c r="CF277" i="1"/>
  <c r="CE277" i="1"/>
  <c r="CD277" i="1"/>
  <c r="CC277" i="1"/>
  <c r="CB277" i="1"/>
  <c r="CA277" i="1"/>
  <c r="BZ277" i="1"/>
  <c r="BY277" i="1"/>
  <c r="BX277" i="1"/>
  <c r="BW277" i="1"/>
  <c r="BV277" i="1"/>
  <c r="BU277" i="1"/>
  <c r="BT277" i="1"/>
  <c r="BS277" i="1"/>
  <c r="BR277" i="1"/>
  <c r="BP277" i="1"/>
  <c r="BQ277" i="1" s="1"/>
  <c r="BI277" i="1"/>
  <c r="BH277" i="1"/>
  <c r="BG277" i="1"/>
  <c r="BF277" i="1"/>
  <c r="BE277" i="1"/>
  <c r="BD277" i="1"/>
  <c r="BC277" i="1"/>
  <c r="BB277" i="1"/>
  <c r="BA277" i="1"/>
  <c r="J277" i="1"/>
  <c r="FU276" i="1"/>
  <c r="FS276" i="1"/>
  <c r="EX276" i="1"/>
  <c r="FG276" i="1" s="1"/>
  <c r="FO276" i="1" s="1" a="1"/>
  <c r="FO276" i="1" s="1"/>
  <c r="EW276" i="1"/>
  <c r="FF276" i="1" s="1"/>
  <c r="FP276" i="1" s="1" a="1"/>
  <c r="FP276" i="1" s="1"/>
  <c r="EV276" i="1"/>
  <c r="FE276" i="1" s="1"/>
  <c r="FN276" i="1" s="1" a="1"/>
  <c r="FN276" i="1" s="1"/>
  <c r="EU276" i="1"/>
  <c r="FD276" i="1" s="1"/>
  <c r="FM276" i="1" s="1" a="1"/>
  <c r="FM276" i="1" s="1"/>
  <c r="ET276" i="1"/>
  <c r="FC276" i="1" s="1"/>
  <c r="FL276" i="1" s="1" a="1"/>
  <c r="FL276" i="1" s="1"/>
  <c r="ES276" i="1"/>
  <c r="FB276" i="1" s="1"/>
  <c r="FK276" i="1" s="1" a="1"/>
  <c r="FK276" i="1" s="1"/>
  <c r="ER276" i="1"/>
  <c r="EQ276" i="1"/>
  <c r="EZ276" i="1" s="1"/>
  <c r="FI276" i="1" s="1" a="1"/>
  <c r="FI276" i="1" s="1"/>
  <c r="EP276" i="1"/>
  <c r="EY276" i="1" s="1"/>
  <c r="FH276" i="1" s="1" a="1"/>
  <c r="FH276" i="1" s="1"/>
  <c r="EO276" i="1"/>
  <c r="EN276" i="1"/>
  <c r="EM276" i="1"/>
  <c r="EL276" i="1"/>
  <c r="EK276" i="1"/>
  <c r="EJ276" i="1"/>
  <c r="EI276" i="1"/>
  <c r="BK276" i="1" s="1"/>
  <c r="BL276" i="1" s="1"/>
  <c r="BO276" i="1" s="1"/>
  <c r="EH276" i="1"/>
  <c r="GH276" i="1" s="1"/>
  <c r="EG276" i="1"/>
  <c r="GG276" i="1" s="1"/>
  <c r="EF276" i="1"/>
  <c r="GF276" i="1" s="1"/>
  <c r="EE276" i="1"/>
  <c r="ED276" i="1"/>
  <c r="EC276" i="1"/>
  <c r="EB276" i="1"/>
  <c r="EA276" i="1"/>
  <c r="GA276" i="1" s="1"/>
  <c r="DZ276" i="1"/>
  <c r="FZ276" i="1" s="1"/>
  <c r="DY276" i="1"/>
  <c r="DX276" i="1"/>
  <c r="DW276" i="1"/>
  <c r="DV276" i="1"/>
  <c r="DS276" i="1"/>
  <c r="DR276" i="1"/>
  <c r="DP276" i="1"/>
  <c r="DN276" i="1"/>
  <c r="DL276" i="1" s="1"/>
  <c r="DM276" i="1" s="1"/>
  <c r="DO276" i="1" s="1"/>
  <c r="CJ276" i="1"/>
  <c r="CI276" i="1"/>
  <c r="CH276" i="1"/>
  <c r="CG276" i="1"/>
  <c r="CF276" i="1"/>
  <c r="CE276" i="1"/>
  <c r="CD276" i="1"/>
  <c r="CC276" i="1"/>
  <c r="CB276" i="1"/>
  <c r="CA276" i="1"/>
  <c r="BZ276" i="1"/>
  <c r="BY276" i="1"/>
  <c r="BX276" i="1"/>
  <c r="BW276" i="1"/>
  <c r="BV276" i="1"/>
  <c r="BU276" i="1"/>
  <c r="BT276" i="1"/>
  <c r="BS276" i="1"/>
  <c r="BR276" i="1"/>
  <c r="BP276" i="1"/>
  <c r="BQ276" i="1" s="1"/>
  <c r="BI276" i="1"/>
  <c r="BH276" i="1"/>
  <c r="BG276" i="1"/>
  <c r="BF276" i="1"/>
  <c r="BE276" i="1"/>
  <c r="BD276" i="1"/>
  <c r="BC276" i="1"/>
  <c r="BB276" i="1"/>
  <c r="BA276" i="1"/>
  <c r="J276" i="1"/>
  <c r="FU275" i="1"/>
  <c r="FS275" i="1"/>
  <c r="EX275" i="1"/>
  <c r="FG275" i="1" s="1"/>
  <c r="FO275" i="1" s="1" a="1"/>
  <c r="FO275" i="1" s="1"/>
  <c r="EW275" i="1"/>
  <c r="FF275" i="1" s="1"/>
  <c r="FP275" i="1" s="1" a="1"/>
  <c r="FP275" i="1" s="1"/>
  <c r="EV275" i="1"/>
  <c r="FE275" i="1" s="1"/>
  <c r="FN275" i="1" s="1" a="1"/>
  <c r="FN275" i="1" s="1"/>
  <c r="EU275" i="1"/>
  <c r="FD275" i="1" s="1"/>
  <c r="FM275" i="1" s="1" a="1"/>
  <c r="FM275" i="1" s="1"/>
  <c r="ET275" i="1"/>
  <c r="FC275" i="1" s="1"/>
  <c r="FL275" i="1" s="1" a="1"/>
  <c r="FL275" i="1" s="1"/>
  <c r="ES275" i="1"/>
  <c r="ER275" i="1"/>
  <c r="FA275" i="1" s="1"/>
  <c r="FJ275" i="1" s="1" a="1"/>
  <c r="FJ275" i="1" s="1"/>
  <c r="EQ275" i="1"/>
  <c r="EZ275" i="1" s="1"/>
  <c r="FI275" i="1" s="1" a="1"/>
  <c r="FI275" i="1" s="1"/>
  <c r="EP275" i="1"/>
  <c r="EY275" i="1" s="1"/>
  <c r="FH275" i="1" s="1" a="1"/>
  <c r="FH275" i="1" s="1"/>
  <c r="EO275" i="1"/>
  <c r="EN275" i="1"/>
  <c r="EM275" i="1"/>
  <c r="EL275" i="1"/>
  <c r="EK275" i="1"/>
  <c r="EJ275" i="1"/>
  <c r="EI275" i="1"/>
  <c r="BK275" i="1" s="1"/>
  <c r="EH275" i="1"/>
  <c r="GH275" i="1" s="1"/>
  <c r="EG275" i="1"/>
  <c r="GG275" i="1" s="1"/>
  <c r="EF275" i="1"/>
  <c r="GF275" i="1" s="1"/>
  <c r="EE275" i="1"/>
  <c r="ED275" i="1"/>
  <c r="EC275" i="1"/>
  <c r="EB275" i="1"/>
  <c r="EA275" i="1"/>
  <c r="GA275" i="1" s="1"/>
  <c r="DZ275" i="1"/>
  <c r="FZ275" i="1" s="1"/>
  <c r="DY275" i="1"/>
  <c r="DX275" i="1"/>
  <c r="DW275" i="1"/>
  <c r="DV275" i="1"/>
  <c r="DS275" i="1"/>
  <c r="DR275" i="1"/>
  <c r="DU275" i="1" s="1"/>
  <c r="DP275" i="1"/>
  <c r="DN275" i="1"/>
  <c r="DL275" i="1" s="1"/>
  <c r="DM275" i="1" s="1"/>
  <c r="DO275" i="1" s="1"/>
  <c r="CJ275" i="1"/>
  <c r="CI275" i="1"/>
  <c r="CH275" i="1"/>
  <c r="CG275" i="1"/>
  <c r="CF275" i="1"/>
  <c r="CE275" i="1"/>
  <c r="CD275" i="1"/>
  <c r="CC275" i="1"/>
  <c r="CB275" i="1"/>
  <c r="CA275" i="1"/>
  <c r="BZ275" i="1"/>
  <c r="BY275" i="1"/>
  <c r="BX275" i="1"/>
  <c r="BW275" i="1"/>
  <c r="BV275" i="1"/>
  <c r="BU275" i="1"/>
  <c r="BT275" i="1"/>
  <c r="BS275" i="1"/>
  <c r="BR275" i="1"/>
  <c r="BP275" i="1"/>
  <c r="BQ275" i="1" s="1"/>
  <c r="BI275" i="1"/>
  <c r="BH275" i="1"/>
  <c r="BG275" i="1"/>
  <c r="BF275" i="1"/>
  <c r="BE275" i="1"/>
  <c r="BD275" i="1"/>
  <c r="BC275" i="1"/>
  <c r="BB275" i="1"/>
  <c r="BA275" i="1"/>
  <c r="J275" i="1"/>
  <c r="FU274" i="1"/>
  <c r="FS274" i="1"/>
  <c r="EX274" i="1"/>
  <c r="FG274" i="1" s="1"/>
  <c r="FO274" i="1" s="1" a="1"/>
  <c r="FO274" i="1" s="1"/>
  <c r="EW274" i="1"/>
  <c r="FF274" i="1" s="1"/>
  <c r="FP274" i="1" s="1" a="1"/>
  <c r="FP274" i="1" s="1"/>
  <c r="EV274" i="1"/>
  <c r="FE274" i="1" s="1"/>
  <c r="FN274" i="1" s="1" a="1"/>
  <c r="FN274" i="1" s="1"/>
  <c r="EU274" i="1"/>
  <c r="FD274" i="1" s="1"/>
  <c r="FM274" i="1" s="1" a="1"/>
  <c r="FM274" i="1" s="1"/>
  <c r="ET274" i="1"/>
  <c r="ES274" i="1"/>
  <c r="FB274" i="1" s="1"/>
  <c r="FK274" i="1" s="1" a="1"/>
  <c r="FK274" i="1" s="1"/>
  <c r="ER274" i="1"/>
  <c r="FA274" i="1" s="1"/>
  <c r="FJ274" i="1" s="1" a="1"/>
  <c r="FJ274" i="1" s="1"/>
  <c r="EQ274" i="1"/>
  <c r="EZ274" i="1" s="1"/>
  <c r="FI274" i="1" s="1" a="1"/>
  <c r="FI274" i="1" s="1"/>
  <c r="EP274" i="1"/>
  <c r="EY274" i="1" s="1"/>
  <c r="FH274" i="1" s="1" a="1"/>
  <c r="FH274" i="1" s="1"/>
  <c r="EO274" i="1"/>
  <c r="EN274" i="1"/>
  <c r="EM274" i="1"/>
  <c r="EL274" i="1"/>
  <c r="EK274" i="1"/>
  <c r="EJ274" i="1"/>
  <c r="EI274" i="1"/>
  <c r="BK274" i="1" s="1"/>
  <c r="EH274" i="1"/>
  <c r="GH274" i="1" s="1"/>
  <c r="EG274" i="1"/>
  <c r="GG274" i="1" s="1"/>
  <c r="EF274" i="1"/>
  <c r="GF274" i="1" s="1"/>
  <c r="EE274" i="1"/>
  <c r="ED274" i="1"/>
  <c r="EC274" i="1"/>
  <c r="EB274" i="1"/>
  <c r="EA274" i="1"/>
  <c r="GA274" i="1" s="1"/>
  <c r="DZ274" i="1"/>
  <c r="FZ274" i="1" s="1"/>
  <c r="DY274" i="1"/>
  <c r="DX274" i="1"/>
  <c r="DW274" i="1"/>
  <c r="DV274" i="1"/>
  <c r="DS274" i="1"/>
  <c r="DR274" i="1"/>
  <c r="DU274" i="1" s="1"/>
  <c r="DP274" i="1"/>
  <c r="DN274" i="1"/>
  <c r="DL274" i="1" s="1"/>
  <c r="DM274" i="1" s="1"/>
  <c r="DO274" i="1" s="1"/>
  <c r="CJ274" i="1"/>
  <c r="CI274" i="1"/>
  <c r="CH274" i="1"/>
  <c r="CG274" i="1"/>
  <c r="CF274" i="1"/>
  <c r="CE274" i="1"/>
  <c r="CD274" i="1"/>
  <c r="CC274" i="1"/>
  <c r="CB274" i="1"/>
  <c r="CA274" i="1"/>
  <c r="BZ274" i="1"/>
  <c r="BY274" i="1"/>
  <c r="BX274" i="1"/>
  <c r="BW274" i="1"/>
  <c r="BV274" i="1"/>
  <c r="BU274" i="1"/>
  <c r="BT274" i="1"/>
  <c r="BS274" i="1"/>
  <c r="BR274" i="1"/>
  <c r="BP274" i="1"/>
  <c r="BQ274" i="1" s="1"/>
  <c r="BI274" i="1"/>
  <c r="BH274" i="1"/>
  <c r="BG274" i="1"/>
  <c r="BF274" i="1"/>
  <c r="BE274" i="1"/>
  <c r="BD274" i="1"/>
  <c r="BC274" i="1"/>
  <c r="BB274" i="1"/>
  <c r="BA274" i="1"/>
  <c r="J274" i="1"/>
  <c r="FU273" i="1"/>
  <c r="FS273" i="1"/>
  <c r="EX273" i="1"/>
  <c r="FG273" i="1" s="1"/>
  <c r="FO273" i="1" s="1" a="1"/>
  <c r="FO273" i="1" s="1"/>
  <c r="EW273" i="1"/>
  <c r="FF273" i="1" s="1"/>
  <c r="FP273" i="1" s="1" a="1"/>
  <c r="FP273" i="1" s="1"/>
  <c r="EV273" i="1"/>
  <c r="FE273" i="1" s="1"/>
  <c r="FN273" i="1" s="1" a="1"/>
  <c r="FN273" i="1" s="1"/>
  <c r="EU273" i="1"/>
  <c r="ET273" i="1"/>
  <c r="FC273" i="1" s="1"/>
  <c r="FL273" i="1" s="1" a="1"/>
  <c r="FL273" i="1" s="1"/>
  <c r="ES273" i="1"/>
  <c r="FB273" i="1" s="1"/>
  <c r="FK273" i="1" s="1" a="1"/>
  <c r="FK273" i="1" s="1"/>
  <c r="ER273" i="1"/>
  <c r="FA273" i="1" s="1"/>
  <c r="FJ273" i="1" s="1" a="1"/>
  <c r="FJ273" i="1" s="1"/>
  <c r="EQ273" i="1"/>
  <c r="EZ273" i="1" s="1"/>
  <c r="FI273" i="1" s="1" a="1"/>
  <c r="FI273" i="1" s="1"/>
  <c r="EP273" i="1"/>
  <c r="EY273" i="1" s="1"/>
  <c r="FH273" i="1" s="1" a="1"/>
  <c r="FH273" i="1" s="1"/>
  <c r="EO273" i="1"/>
  <c r="EN273" i="1"/>
  <c r="EM273" i="1"/>
  <c r="EL273" i="1"/>
  <c r="EK273" i="1"/>
  <c r="EJ273" i="1"/>
  <c r="EI273" i="1"/>
  <c r="BK273" i="1" s="1"/>
  <c r="EH273" i="1"/>
  <c r="GH273" i="1" s="1"/>
  <c r="EG273" i="1"/>
  <c r="GG273" i="1" s="1"/>
  <c r="EF273" i="1"/>
  <c r="GF273" i="1" s="1"/>
  <c r="EE273" i="1"/>
  <c r="ED273" i="1"/>
  <c r="EC273" i="1"/>
  <c r="EB273" i="1"/>
  <c r="EA273" i="1"/>
  <c r="GA273" i="1" s="1"/>
  <c r="DZ273" i="1"/>
  <c r="FZ273" i="1" s="1"/>
  <c r="DY273" i="1"/>
  <c r="DX273" i="1"/>
  <c r="DW273" i="1"/>
  <c r="DV273" i="1"/>
  <c r="DS273" i="1"/>
  <c r="DR273" i="1"/>
  <c r="DT273" i="1" s="1"/>
  <c r="DP273" i="1"/>
  <c r="DN273" i="1"/>
  <c r="DL273" i="1" s="1"/>
  <c r="DM273" i="1" s="1"/>
  <c r="DO273" i="1" s="1"/>
  <c r="CJ273" i="1"/>
  <c r="CI273" i="1"/>
  <c r="CH273" i="1"/>
  <c r="CG273" i="1"/>
  <c r="CF273" i="1"/>
  <c r="CE273" i="1"/>
  <c r="CD273" i="1"/>
  <c r="CC273" i="1"/>
  <c r="CB273" i="1"/>
  <c r="CA273" i="1"/>
  <c r="BZ273" i="1"/>
  <c r="BY273" i="1"/>
  <c r="BX273" i="1"/>
  <c r="BW273" i="1"/>
  <c r="BV273" i="1"/>
  <c r="BU273" i="1"/>
  <c r="BT273" i="1"/>
  <c r="BS273" i="1"/>
  <c r="BR273" i="1"/>
  <c r="BP273" i="1"/>
  <c r="BQ273" i="1" s="1"/>
  <c r="BI273" i="1"/>
  <c r="BH273" i="1"/>
  <c r="BG273" i="1"/>
  <c r="BF273" i="1"/>
  <c r="BE273" i="1"/>
  <c r="BD273" i="1"/>
  <c r="BC273" i="1"/>
  <c r="BB273" i="1"/>
  <c r="BA273" i="1"/>
  <c r="J273" i="1"/>
  <c r="FU272" i="1"/>
  <c r="FS272" i="1"/>
  <c r="EX272" i="1"/>
  <c r="FG272" i="1" s="1"/>
  <c r="FO272" i="1" s="1" a="1"/>
  <c r="FO272" i="1" s="1"/>
  <c r="EW272" i="1"/>
  <c r="FF272" i="1" s="1"/>
  <c r="FP272" i="1" s="1" a="1"/>
  <c r="FP272" i="1" s="1"/>
  <c r="EV272" i="1"/>
  <c r="FE272" i="1" s="1"/>
  <c r="FN272" i="1" s="1" a="1"/>
  <c r="FN272" i="1" s="1"/>
  <c r="EU272" i="1"/>
  <c r="FD272" i="1" s="1"/>
  <c r="FM272" i="1" s="1" a="1"/>
  <c r="FM272" i="1" s="1"/>
  <c r="ET272" i="1"/>
  <c r="FC272" i="1" s="1"/>
  <c r="FL272" i="1" s="1" a="1"/>
  <c r="FL272" i="1" s="1"/>
  <c r="ES272" i="1"/>
  <c r="FB272" i="1" s="1"/>
  <c r="FK272" i="1" s="1" a="1"/>
  <c r="FK272" i="1" s="1"/>
  <c r="ER272" i="1"/>
  <c r="EQ272" i="1"/>
  <c r="EZ272" i="1" s="1"/>
  <c r="FI272" i="1" s="1" a="1"/>
  <c r="FI272" i="1" s="1"/>
  <c r="EP272" i="1"/>
  <c r="EY272" i="1" s="1"/>
  <c r="FH272" i="1" s="1" a="1"/>
  <c r="FH272" i="1" s="1"/>
  <c r="EO272" i="1"/>
  <c r="EN272" i="1"/>
  <c r="EM272" i="1"/>
  <c r="EL272" i="1"/>
  <c r="EK272" i="1"/>
  <c r="EJ272" i="1"/>
  <c r="EI272" i="1"/>
  <c r="BK272" i="1" s="1"/>
  <c r="BL272" i="1" s="1"/>
  <c r="BO272" i="1" s="1"/>
  <c r="EH272" i="1"/>
  <c r="GH272" i="1" s="1"/>
  <c r="EG272" i="1"/>
  <c r="GG272" i="1" s="1"/>
  <c r="EF272" i="1"/>
  <c r="GF272" i="1" s="1"/>
  <c r="EE272" i="1"/>
  <c r="ED272" i="1"/>
  <c r="EC272" i="1"/>
  <c r="EB272" i="1"/>
  <c r="EA272" i="1"/>
  <c r="GA272" i="1" s="1"/>
  <c r="DZ272" i="1"/>
  <c r="FZ272" i="1" s="1"/>
  <c r="DY272" i="1"/>
  <c r="DX272" i="1"/>
  <c r="DW272" i="1"/>
  <c r="DV272" i="1"/>
  <c r="DS272" i="1"/>
  <c r="DR272" i="1"/>
  <c r="DP272" i="1"/>
  <c r="DN272" i="1"/>
  <c r="DL272" i="1" s="1"/>
  <c r="DM272" i="1" s="1"/>
  <c r="DO272" i="1" s="1"/>
  <c r="CJ272" i="1"/>
  <c r="CI272" i="1"/>
  <c r="CH272" i="1"/>
  <c r="CG272" i="1"/>
  <c r="CF272" i="1"/>
  <c r="CE272" i="1"/>
  <c r="CD272" i="1"/>
  <c r="CC272" i="1"/>
  <c r="CB272" i="1"/>
  <c r="CA272" i="1"/>
  <c r="BZ272" i="1"/>
  <c r="BY272" i="1"/>
  <c r="BX272" i="1"/>
  <c r="BW272" i="1"/>
  <c r="BV272" i="1"/>
  <c r="BU272" i="1"/>
  <c r="BT272" i="1"/>
  <c r="BS272" i="1"/>
  <c r="BR272" i="1"/>
  <c r="BP272" i="1"/>
  <c r="BQ272" i="1" s="1"/>
  <c r="BI272" i="1"/>
  <c r="BH272" i="1"/>
  <c r="BG272" i="1"/>
  <c r="BF272" i="1"/>
  <c r="BE272" i="1"/>
  <c r="BD272" i="1"/>
  <c r="BC272" i="1"/>
  <c r="BB272" i="1"/>
  <c r="BA272" i="1"/>
  <c r="J272" i="1"/>
  <c r="FU271" i="1"/>
  <c r="FS271" i="1"/>
  <c r="EX271" i="1"/>
  <c r="FG271" i="1" s="1"/>
  <c r="FO271" i="1" s="1" a="1"/>
  <c r="FO271" i="1" s="1"/>
  <c r="EW271" i="1"/>
  <c r="FF271" i="1" s="1"/>
  <c r="FP271" i="1" s="1" a="1"/>
  <c r="FP271" i="1" s="1"/>
  <c r="EV271" i="1"/>
  <c r="FE271" i="1" s="1"/>
  <c r="FN271" i="1" s="1" a="1"/>
  <c r="FN271" i="1" s="1"/>
  <c r="EU271" i="1"/>
  <c r="FD271" i="1" s="1"/>
  <c r="FM271" i="1" s="1" a="1"/>
  <c r="FM271" i="1" s="1"/>
  <c r="ET271" i="1"/>
  <c r="FC271" i="1" s="1"/>
  <c r="FL271" i="1" s="1" a="1"/>
  <c r="FL271" i="1" s="1"/>
  <c r="ES271" i="1"/>
  <c r="ER271" i="1"/>
  <c r="FA271" i="1" s="1"/>
  <c r="FJ271" i="1" s="1" a="1"/>
  <c r="FJ271" i="1" s="1"/>
  <c r="EQ271" i="1"/>
  <c r="EZ271" i="1" s="1"/>
  <c r="FI271" i="1" s="1" a="1"/>
  <c r="FI271" i="1" s="1"/>
  <c r="EP271" i="1"/>
  <c r="EY271" i="1" s="1"/>
  <c r="FH271" i="1" s="1" a="1"/>
  <c r="FH271" i="1" s="1"/>
  <c r="EO271" i="1"/>
  <c r="EN271" i="1"/>
  <c r="EM271" i="1"/>
  <c r="EL271" i="1"/>
  <c r="EK271" i="1"/>
  <c r="EJ271" i="1"/>
  <c r="EI271" i="1"/>
  <c r="BK271" i="1" s="1"/>
  <c r="EH271" i="1"/>
  <c r="GH271" i="1" s="1"/>
  <c r="EG271" i="1"/>
  <c r="GG271" i="1" s="1"/>
  <c r="EF271" i="1"/>
  <c r="GF271" i="1" s="1"/>
  <c r="EE271" i="1"/>
  <c r="ED271" i="1"/>
  <c r="EC271" i="1"/>
  <c r="EB271" i="1"/>
  <c r="EA271" i="1"/>
  <c r="GA271" i="1" s="1"/>
  <c r="DZ271" i="1"/>
  <c r="FZ271" i="1" s="1"/>
  <c r="DY271" i="1"/>
  <c r="DX271" i="1"/>
  <c r="DW271" i="1"/>
  <c r="DV271" i="1"/>
  <c r="DS271" i="1"/>
  <c r="DR271" i="1"/>
  <c r="DP271" i="1"/>
  <c r="DN271" i="1"/>
  <c r="DL271" i="1" s="1"/>
  <c r="DM271" i="1" s="1"/>
  <c r="DO271" i="1" s="1"/>
  <c r="CJ271" i="1"/>
  <c r="CI271" i="1"/>
  <c r="CH271" i="1"/>
  <c r="CG271" i="1"/>
  <c r="CF271" i="1"/>
  <c r="CE271" i="1"/>
  <c r="CD271" i="1"/>
  <c r="CC271" i="1"/>
  <c r="CB271" i="1"/>
  <c r="CA271" i="1"/>
  <c r="BZ271" i="1"/>
  <c r="BY271" i="1"/>
  <c r="BX271" i="1"/>
  <c r="BW271" i="1"/>
  <c r="BV271" i="1"/>
  <c r="BU271" i="1"/>
  <c r="BT271" i="1"/>
  <c r="BS271" i="1"/>
  <c r="BR271" i="1"/>
  <c r="BP271" i="1"/>
  <c r="BQ271" i="1" s="1"/>
  <c r="BI271" i="1"/>
  <c r="BH271" i="1"/>
  <c r="BG271" i="1"/>
  <c r="BF271" i="1"/>
  <c r="BE271" i="1"/>
  <c r="BD271" i="1"/>
  <c r="BC271" i="1"/>
  <c r="BB271" i="1"/>
  <c r="BA271" i="1"/>
  <c r="J271" i="1"/>
  <c r="FU270" i="1"/>
  <c r="FS270" i="1"/>
  <c r="EX270" i="1"/>
  <c r="FG270" i="1" s="1"/>
  <c r="FO270" i="1" s="1" a="1"/>
  <c r="FO270" i="1" s="1"/>
  <c r="EW270" i="1"/>
  <c r="FF270" i="1" s="1"/>
  <c r="FP270" i="1" s="1" a="1"/>
  <c r="FP270" i="1" s="1"/>
  <c r="EV270" i="1"/>
  <c r="FE270" i="1" s="1"/>
  <c r="FN270" i="1" s="1" a="1"/>
  <c r="FN270" i="1" s="1"/>
  <c r="EU270" i="1"/>
  <c r="FD270" i="1" s="1"/>
  <c r="FM270" i="1" s="1" a="1"/>
  <c r="FM270" i="1" s="1"/>
  <c r="ET270" i="1"/>
  <c r="ES270" i="1"/>
  <c r="FB270" i="1" s="1"/>
  <c r="FK270" i="1" s="1" a="1"/>
  <c r="FK270" i="1" s="1"/>
  <c r="ER270" i="1"/>
  <c r="FA270" i="1" s="1"/>
  <c r="FJ270" i="1" s="1" a="1"/>
  <c r="FJ270" i="1" s="1"/>
  <c r="EQ270" i="1"/>
  <c r="EZ270" i="1" s="1"/>
  <c r="FI270" i="1" s="1" a="1"/>
  <c r="FI270" i="1" s="1"/>
  <c r="EP270" i="1"/>
  <c r="EY270" i="1" s="1"/>
  <c r="FH270" i="1" s="1" a="1"/>
  <c r="FH270" i="1" s="1"/>
  <c r="EO270" i="1"/>
  <c r="EN270" i="1"/>
  <c r="EM270" i="1"/>
  <c r="EL270" i="1"/>
  <c r="EK270" i="1"/>
  <c r="EJ270" i="1"/>
  <c r="EI270" i="1"/>
  <c r="BK270" i="1" s="1"/>
  <c r="BL270" i="1" s="1"/>
  <c r="BM270" i="1" s="1"/>
  <c r="BN270" i="1" s="1"/>
  <c r="EH270" i="1"/>
  <c r="GH270" i="1" s="1"/>
  <c r="EG270" i="1"/>
  <c r="GG270" i="1" s="1"/>
  <c r="EF270" i="1"/>
  <c r="GF270" i="1" s="1"/>
  <c r="EE270" i="1"/>
  <c r="ED270" i="1"/>
  <c r="EC270" i="1"/>
  <c r="EB270" i="1"/>
  <c r="EA270" i="1"/>
  <c r="GA270" i="1" s="1"/>
  <c r="DZ270" i="1"/>
  <c r="FZ270" i="1" s="1"/>
  <c r="DY270" i="1"/>
  <c r="DX270" i="1"/>
  <c r="DW270" i="1"/>
  <c r="DV270" i="1"/>
  <c r="DS270" i="1"/>
  <c r="DR270" i="1"/>
  <c r="DU270" i="1" s="1"/>
  <c r="DP270" i="1"/>
  <c r="DN270" i="1"/>
  <c r="DL270" i="1" s="1"/>
  <c r="DM270" i="1" s="1"/>
  <c r="DO270" i="1" s="1"/>
  <c r="CJ270" i="1"/>
  <c r="CI270" i="1"/>
  <c r="CH270" i="1"/>
  <c r="CG270" i="1"/>
  <c r="CF270" i="1"/>
  <c r="CE270" i="1"/>
  <c r="CD270" i="1"/>
  <c r="CC270" i="1"/>
  <c r="CB270" i="1"/>
  <c r="CA270" i="1"/>
  <c r="BZ270" i="1"/>
  <c r="BY270" i="1"/>
  <c r="BX270" i="1"/>
  <c r="BW270" i="1"/>
  <c r="BV270" i="1"/>
  <c r="BU270" i="1"/>
  <c r="BT270" i="1"/>
  <c r="BS270" i="1"/>
  <c r="BR270" i="1"/>
  <c r="BP270" i="1"/>
  <c r="BQ270" i="1" s="1"/>
  <c r="BI270" i="1"/>
  <c r="BH270" i="1"/>
  <c r="BG270" i="1"/>
  <c r="BF270" i="1"/>
  <c r="BE270" i="1"/>
  <c r="BD270" i="1"/>
  <c r="BC270" i="1"/>
  <c r="BB270" i="1"/>
  <c r="BA270" i="1"/>
  <c r="J270" i="1"/>
  <c r="FU269" i="1"/>
  <c r="FS269" i="1"/>
  <c r="EX269" i="1"/>
  <c r="FG269" i="1" s="1"/>
  <c r="FO269" i="1" s="1" a="1"/>
  <c r="FO269" i="1" s="1"/>
  <c r="EW269" i="1"/>
  <c r="FF269" i="1" s="1"/>
  <c r="FP269" i="1" s="1" a="1"/>
  <c r="FP269" i="1" s="1"/>
  <c r="EV269" i="1"/>
  <c r="FE269" i="1" s="1"/>
  <c r="FN269" i="1" s="1" a="1"/>
  <c r="FN269" i="1" s="1"/>
  <c r="EU269" i="1"/>
  <c r="ET269" i="1"/>
  <c r="FC269" i="1" s="1"/>
  <c r="FL269" i="1" s="1" a="1"/>
  <c r="FL269" i="1" s="1"/>
  <c r="ES269" i="1"/>
  <c r="FB269" i="1" s="1"/>
  <c r="FK269" i="1" s="1" a="1"/>
  <c r="FK269" i="1" s="1"/>
  <c r="ER269" i="1"/>
  <c r="FA269" i="1" s="1"/>
  <c r="FJ269" i="1" s="1" a="1"/>
  <c r="FJ269" i="1" s="1"/>
  <c r="EQ269" i="1"/>
  <c r="EZ269" i="1" s="1"/>
  <c r="FI269" i="1" s="1" a="1"/>
  <c r="FI269" i="1" s="1"/>
  <c r="EP269" i="1"/>
  <c r="EY269" i="1" s="1"/>
  <c r="FH269" i="1" s="1" a="1"/>
  <c r="FH269" i="1" s="1"/>
  <c r="EO269" i="1"/>
  <c r="EN269" i="1"/>
  <c r="EM269" i="1"/>
  <c r="EL269" i="1"/>
  <c r="EK269" i="1"/>
  <c r="EJ269" i="1"/>
  <c r="EI269" i="1"/>
  <c r="BK269" i="1" s="1"/>
  <c r="EH269" i="1"/>
  <c r="GH269" i="1" s="1"/>
  <c r="EG269" i="1"/>
  <c r="GG269" i="1" s="1"/>
  <c r="EF269" i="1"/>
  <c r="GF269" i="1" s="1"/>
  <c r="EE269" i="1"/>
  <c r="ED269" i="1"/>
  <c r="EC269" i="1"/>
  <c r="EB269" i="1"/>
  <c r="EA269" i="1"/>
  <c r="GA269" i="1" s="1"/>
  <c r="DZ269" i="1"/>
  <c r="FZ269" i="1" s="1"/>
  <c r="DY269" i="1"/>
  <c r="DX269" i="1"/>
  <c r="DW269" i="1"/>
  <c r="DV269" i="1"/>
  <c r="DS269" i="1"/>
  <c r="DR269" i="1"/>
  <c r="DT269" i="1" s="1"/>
  <c r="DP269" i="1"/>
  <c r="DN269" i="1"/>
  <c r="DL269" i="1" s="1"/>
  <c r="DM269" i="1" s="1"/>
  <c r="DO269" i="1" s="1"/>
  <c r="CJ269" i="1"/>
  <c r="CI269" i="1"/>
  <c r="CH269" i="1"/>
  <c r="CG269" i="1"/>
  <c r="CF269" i="1"/>
  <c r="CE269" i="1"/>
  <c r="CD269" i="1"/>
  <c r="CC269" i="1"/>
  <c r="CB269" i="1"/>
  <c r="CA269" i="1"/>
  <c r="BZ269" i="1"/>
  <c r="BY269" i="1"/>
  <c r="BX269" i="1"/>
  <c r="BW269" i="1"/>
  <c r="BV269" i="1"/>
  <c r="BU269" i="1"/>
  <c r="BT269" i="1"/>
  <c r="BS269" i="1"/>
  <c r="BR269" i="1"/>
  <c r="BP269" i="1"/>
  <c r="BQ269" i="1" s="1"/>
  <c r="BI269" i="1"/>
  <c r="BH269" i="1"/>
  <c r="BG269" i="1"/>
  <c r="BF269" i="1"/>
  <c r="BE269" i="1"/>
  <c r="BD269" i="1"/>
  <c r="BC269" i="1"/>
  <c r="BB269" i="1"/>
  <c r="BA269" i="1"/>
  <c r="J269" i="1"/>
  <c r="FU268" i="1"/>
  <c r="FS268" i="1"/>
  <c r="EX268" i="1"/>
  <c r="FG268" i="1" s="1"/>
  <c r="FO268" i="1" s="1" a="1"/>
  <c r="FO268" i="1" s="1"/>
  <c r="EW268" i="1"/>
  <c r="FF268" i="1" s="1"/>
  <c r="FP268" i="1" s="1" a="1"/>
  <c r="FP268" i="1" s="1"/>
  <c r="EV268" i="1"/>
  <c r="FE268" i="1" s="1"/>
  <c r="FN268" i="1" s="1" a="1"/>
  <c r="FN268" i="1" s="1"/>
  <c r="EU268" i="1"/>
  <c r="ET268" i="1"/>
  <c r="FC268" i="1" s="1"/>
  <c r="FL268" i="1" s="1" a="1"/>
  <c r="FL268" i="1" s="1"/>
  <c r="ES268" i="1"/>
  <c r="FB268" i="1" s="1"/>
  <c r="FK268" i="1" s="1" a="1"/>
  <c r="FK268" i="1" s="1"/>
  <c r="ER268" i="1"/>
  <c r="FA268" i="1" s="1"/>
  <c r="FJ268" i="1" s="1" a="1"/>
  <c r="FJ268" i="1" s="1"/>
  <c r="EQ268" i="1"/>
  <c r="EZ268" i="1" s="1"/>
  <c r="FI268" i="1" s="1" a="1"/>
  <c r="FI268" i="1" s="1"/>
  <c r="EP268" i="1"/>
  <c r="EY268" i="1" s="1"/>
  <c r="FH268" i="1" s="1" a="1"/>
  <c r="FH268" i="1" s="1"/>
  <c r="EO268" i="1"/>
  <c r="EN268" i="1"/>
  <c r="EM268" i="1"/>
  <c r="EL268" i="1"/>
  <c r="EK268" i="1"/>
  <c r="EJ268" i="1"/>
  <c r="EI268" i="1"/>
  <c r="BK268" i="1" s="1"/>
  <c r="EH268" i="1"/>
  <c r="GH268" i="1" s="1"/>
  <c r="EG268" i="1"/>
  <c r="GG268" i="1" s="1"/>
  <c r="EF268" i="1"/>
  <c r="GF268" i="1" s="1"/>
  <c r="EE268" i="1"/>
  <c r="ED268" i="1"/>
  <c r="EC268" i="1"/>
  <c r="EB268" i="1"/>
  <c r="EA268" i="1"/>
  <c r="GA268" i="1" s="1"/>
  <c r="DZ268" i="1"/>
  <c r="FZ268" i="1" s="1"/>
  <c r="DY268" i="1"/>
  <c r="DX268" i="1"/>
  <c r="DW268" i="1"/>
  <c r="DV268" i="1"/>
  <c r="DS268" i="1"/>
  <c r="DR268" i="1"/>
  <c r="DT268" i="1" s="1"/>
  <c r="DP268" i="1"/>
  <c r="DN268" i="1"/>
  <c r="DL268" i="1" s="1"/>
  <c r="DM268" i="1" s="1"/>
  <c r="DO268" i="1" s="1"/>
  <c r="CJ268" i="1"/>
  <c r="CI268" i="1"/>
  <c r="CH268" i="1"/>
  <c r="CG268" i="1"/>
  <c r="CF268" i="1"/>
  <c r="CE268" i="1"/>
  <c r="CD268" i="1"/>
  <c r="CC268" i="1"/>
  <c r="CB268" i="1"/>
  <c r="CA268" i="1"/>
  <c r="BZ268" i="1"/>
  <c r="BY268" i="1"/>
  <c r="BX268" i="1"/>
  <c r="BW268" i="1"/>
  <c r="BV268" i="1"/>
  <c r="BU268" i="1"/>
  <c r="BT268" i="1"/>
  <c r="BS268" i="1"/>
  <c r="BR268" i="1"/>
  <c r="BP268" i="1"/>
  <c r="BQ268" i="1" s="1"/>
  <c r="BI268" i="1"/>
  <c r="BH268" i="1"/>
  <c r="BG268" i="1"/>
  <c r="BF268" i="1"/>
  <c r="BE268" i="1"/>
  <c r="BD268" i="1"/>
  <c r="BC268" i="1"/>
  <c r="BB268" i="1"/>
  <c r="BA268" i="1"/>
  <c r="J268" i="1"/>
  <c r="FU267" i="1"/>
  <c r="FS267" i="1"/>
  <c r="EX267" i="1"/>
  <c r="FG267" i="1" s="1"/>
  <c r="FO267" i="1" s="1" a="1"/>
  <c r="FO267" i="1" s="1"/>
  <c r="EW267" i="1"/>
  <c r="FF267" i="1" s="1"/>
  <c r="FP267" i="1" s="1" a="1"/>
  <c r="FP267" i="1" s="1"/>
  <c r="EV267" i="1"/>
  <c r="FE267" i="1" s="1"/>
  <c r="FN267" i="1" s="1" a="1"/>
  <c r="FN267" i="1" s="1"/>
  <c r="EU267" i="1"/>
  <c r="FD267" i="1" s="1"/>
  <c r="FM267" i="1" s="1" a="1"/>
  <c r="FM267" i="1" s="1"/>
  <c r="ET267" i="1"/>
  <c r="FC267" i="1" s="1"/>
  <c r="FL267" i="1" s="1" a="1"/>
  <c r="FL267" i="1" s="1"/>
  <c r="ES267" i="1"/>
  <c r="FB267" i="1" s="1"/>
  <c r="FK267" i="1" s="1" a="1"/>
  <c r="FK267" i="1" s="1"/>
  <c r="ER267" i="1"/>
  <c r="EQ267" i="1"/>
  <c r="EZ267" i="1" s="1"/>
  <c r="FI267" i="1" s="1" a="1"/>
  <c r="FI267" i="1" s="1"/>
  <c r="EP267" i="1"/>
  <c r="EY267" i="1" s="1"/>
  <c r="FH267" i="1" s="1" a="1"/>
  <c r="FH267" i="1" s="1"/>
  <c r="EO267" i="1"/>
  <c r="EN267" i="1"/>
  <c r="EM267" i="1"/>
  <c r="EL267" i="1"/>
  <c r="EK267" i="1"/>
  <c r="EJ267" i="1"/>
  <c r="EI267" i="1"/>
  <c r="BK267" i="1" s="1"/>
  <c r="BL267" i="1" s="1"/>
  <c r="BO267" i="1" s="1"/>
  <c r="EH267" i="1"/>
  <c r="GH267" i="1" s="1"/>
  <c r="EG267" i="1"/>
  <c r="GG267" i="1" s="1"/>
  <c r="EF267" i="1"/>
  <c r="GF267" i="1" s="1"/>
  <c r="EE267" i="1"/>
  <c r="ED267" i="1"/>
  <c r="EC267" i="1"/>
  <c r="EB267" i="1"/>
  <c r="EA267" i="1"/>
  <c r="GA267" i="1" s="1"/>
  <c r="DZ267" i="1"/>
  <c r="FZ267" i="1" s="1"/>
  <c r="DY267" i="1"/>
  <c r="DX267" i="1"/>
  <c r="DW267" i="1"/>
  <c r="DV267" i="1"/>
  <c r="DS267" i="1"/>
  <c r="DR267" i="1"/>
  <c r="DU267" i="1" s="1"/>
  <c r="DP267" i="1"/>
  <c r="DN267" i="1"/>
  <c r="DL267" i="1" s="1"/>
  <c r="DM267" i="1" s="1"/>
  <c r="DO267" i="1" s="1"/>
  <c r="CJ267" i="1"/>
  <c r="CI267" i="1"/>
  <c r="CH267" i="1"/>
  <c r="CG267" i="1"/>
  <c r="CF267" i="1"/>
  <c r="CE267" i="1"/>
  <c r="CD267" i="1"/>
  <c r="CC267" i="1"/>
  <c r="CB267" i="1"/>
  <c r="CA267" i="1"/>
  <c r="BZ267" i="1"/>
  <c r="BY267" i="1"/>
  <c r="BX267" i="1"/>
  <c r="BW267" i="1"/>
  <c r="BV267" i="1"/>
  <c r="BU267" i="1"/>
  <c r="BT267" i="1"/>
  <c r="BS267" i="1"/>
  <c r="BR267" i="1"/>
  <c r="BP267" i="1"/>
  <c r="BQ267" i="1" s="1"/>
  <c r="BI267" i="1"/>
  <c r="BH267" i="1"/>
  <c r="BG267" i="1"/>
  <c r="BF267" i="1"/>
  <c r="BE267" i="1"/>
  <c r="BD267" i="1"/>
  <c r="BC267" i="1"/>
  <c r="BB267" i="1"/>
  <c r="BA267" i="1"/>
  <c r="J267" i="1"/>
  <c r="FU266" i="1"/>
  <c r="FS266" i="1"/>
  <c r="EX266" i="1"/>
  <c r="FG266" i="1" s="1"/>
  <c r="FO266" i="1" s="1" a="1"/>
  <c r="FO266" i="1" s="1"/>
  <c r="EW266" i="1"/>
  <c r="FF266" i="1" s="1"/>
  <c r="FP266" i="1" s="1" a="1"/>
  <c r="FP266" i="1" s="1"/>
  <c r="EV266" i="1"/>
  <c r="FE266" i="1" s="1"/>
  <c r="FN266" i="1" s="1" a="1"/>
  <c r="FN266" i="1" s="1"/>
  <c r="EU266" i="1"/>
  <c r="FD266" i="1" s="1"/>
  <c r="FM266" i="1" s="1" a="1"/>
  <c r="FM266" i="1" s="1"/>
  <c r="ET266" i="1"/>
  <c r="FC266" i="1" s="1"/>
  <c r="FL266" i="1" s="1" a="1"/>
  <c r="FL266" i="1" s="1"/>
  <c r="ES266" i="1"/>
  <c r="ER266" i="1"/>
  <c r="FA266" i="1" s="1"/>
  <c r="FJ266" i="1" s="1" a="1"/>
  <c r="FJ266" i="1" s="1"/>
  <c r="EQ266" i="1"/>
  <c r="EZ266" i="1" s="1"/>
  <c r="FI266" i="1" s="1" a="1"/>
  <c r="FI266" i="1" s="1"/>
  <c r="EP266" i="1"/>
  <c r="EY266" i="1" s="1"/>
  <c r="FH266" i="1" s="1" a="1"/>
  <c r="FH266" i="1" s="1"/>
  <c r="EO266" i="1"/>
  <c r="EN266" i="1"/>
  <c r="EM266" i="1"/>
  <c r="EL266" i="1"/>
  <c r="EK266" i="1"/>
  <c r="EJ266" i="1"/>
  <c r="EI266" i="1"/>
  <c r="BK266" i="1" s="1"/>
  <c r="EH266" i="1"/>
  <c r="GH266" i="1" s="1"/>
  <c r="EG266" i="1"/>
  <c r="GG266" i="1" s="1"/>
  <c r="EF266" i="1"/>
  <c r="GF266" i="1" s="1"/>
  <c r="EE266" i="1"/>
  <c r="ED266" i="1"/>
  <c r="EC266" i="1"/>
  <c r="EB266" i="1"/>
  <c r="EA266" i="1"/>
  <c r="GA266" i="1" s="1"/>
  <c r="DZ266" i="1"/>
  <c r="FZ266" i="1" s="1"/>
  <c r="DY266" i="1"/>
  <c r="DX266" i="1"/>
  <c r="DW266" i="1"/>
  <c r="DV266" i="1"/>
  <c r="DS266" i="1"/>
  <c r="DR266" i="1"/>
  <c r="DU266" i="1" s="1"/>
  <c r="DP266" i="1"/>
  <c r="DN266" i="1"/>
  <c r="DL266" i="1" s="1"/>
  <c r="DM266" i="1" s="1"/>
  <c r="DO266" i="1" s="1"/>
  <c r="CJ266" i="1"/>
  <c r="CI266" i="1"/>
  <c r="CH266" i="1"/>
  <c r="CG266" i="1"/>
  <c r="CF266" i="1"/>
  <c r="CE266" i="1"/>
  <c r="CD266" i="1"/>
  <c r="CC266" i="1"/>
  <c r="CB266" i="1"/>
  <c r="CA266" i="1"/>
  <c r="BZ266" i="1"/>
  <c r="BY266" i="1"/>
  <c r="BX266" i="1"/>
  <c r="BW266" i="1"/>
  <c r="BV266" i="1"/>
  <c r="BU266" i="1"/>
  <c r="BT266" i="1"/>
  <c r="BS266" i="1"/>
  <c r="BR266" i="1"/>
  <c r="BP266" i="1"/>
  <c r="BQ266" i="1" s="1"/>
  <c r="BI266" i="1"/>
  <c r="BH266" i="1"/>
  <c r="BG266" i="1"/>
  <c r="BF266" i="1"/>
  <c r="BE266" i="1"/>
  <c r="BD266" i="1"/>
  <c r="BC266" i="1"/>
  <c r="BB266" i="1"/>
  <c r="BA266" i="1"/>
  <c r="J266" i="1"/>
  <c r="FU265" i="1"/>
  <c r="FS265" i="1"/>
  <c r="EX265" i="1"/>
  <c r="FG265" i="1" s="1"/>
  <c r="FO265" i="1" s="1" a="1"/>
  <c r="FO265" i="1" s="1"/>
  <c r="EW265" i="1"/>
  <c r="FF265" i="1" s="1"/>
  <c r="FP265" i="1" s="1" a="1"/>
  <c r="FP265" i="1" s="1"/>
  <c r="EV265" i="1"/>
  <c r="FE265" i="1" s="1"/>
  <c r="FN265" i="1" s="1" a="1"/>
  <c r="FN265" i="1" s="1"/>
  <c r="EU265" i="1"/>
  <c r="FD265" i="1" s="1"/>
  <c r="FM265" i="1" s="1" a="1"/>
  <c r="FM265" i="1" s="1"/>
  <c r="ET265" i="1"/>
  <c r="ES265" i="1"/>
  <c r="FB265" i="1" s="1"/>
  <c r="FK265" i="1" s="1" a="1"/>
  <c r="FK265" i="1" s="1"/>
  <c r="ER265" i="1"/>
  <c r="FA265" i="1" s="1"/>
  <c r="FJ265" i="1" s="1" a="1"/>
  <c r="FJ265" i="1" s="1"/>
  <c r="EQ265" i="1"/>
  <c r="EZ265" i="1" s="1"/>
  <c r="FI265" i="1" s="1" a="1"/>
  <c r="FI265" i="1" s="1"/>
  <c r="EP265" i="1"/>
  <c r="EY265" i="1" s="1"/>
  <c r="FH265" i="1" s="1" a="1"/>
  <c r="FH265" i="1" s="1"/>
  <c r="EO265" i="1"/>
  <c r="EN265" i="1"/>
  <c r="EM265" i="1"/>
  <c r="EL265" i="1"/>
  <c r="EK265" i="1"/>
  <c r="EJ265" i="1"/>
  <c r="EI265" i="1"/>
  <c r="BK265" i="1" s="1"/>
  <c r="BL265" i="1" s="1"/>
  <c r="BM265" i="1" s="1"/>
  <c r="BN265" i="1" s="1"/>
  <c r="EH265" i="1"/>
  <c r="GH265" i="1" s="1"/>
  <c r="EG265" i="1"/>
  <c r="GG265" i="1" s="1"/>
  <c r="EF265" i="1"/>
  <c r="GF265" i="1" s="1"/>
  <c r="EE265" i="1"/>
  <c r="ED265" i="1"/>
  <c r="EC265" i="1"/>
  <c r="EB265" i="1"/>
  <c r="EA265" i="1"/>
  <c r="GA265" i="1" s="1"/>
  <c r="DZ265" i="1"/>
  <c r="FZ265" i="1" s="1"/>
  <c r="DY265" i="1"/>
  <c r="DX265" i="1"/>
  <c r="DW265" i="1"/>
  <c r="DV265" i="1"/>
  <c r="DS265" i="1"/>
  <c r="DR265" i="1"/>
  <c r="DU265" i="1" s="1"/>
  <c r="DP265" i="1"/>
  <c r="DN265" i="1"/>
  <c r="DL265" i="1" s="1"/>
  <c r="DM265" i="1" s="1"/>
  <c r="DO265" i="1" s="1"/>
  <c r="CJ265" i="1"/>
  <c r="CI265" i="1"/>
  <c r="CH265" i="1"/>
  <c r="CG265" i="1"/>
  <c r="CF265" i="1"/>
  <c r="CE265" i="1"/>
  <c r="CD265" i="1"/>
  <c r="CC265" i="1"/>
  <c r="CB265" i="1"/>
  <c r="CA265" i="1"/>
  <c r="BZ265" i="1"/>
  <c r="BY265" i="1"/>
  <c r="BX265" i="1"/>
  <c r="BW265" i="1"/>
  <c r="BV265" i="1"/>
  <c r="BU265" i="1"/>
  <c r="BT265" i="1"/>
  <c r="BS265" i="1"/>
  <c r="BR265" i="1"/>
  <c r="BP265" i="1"/>
  <c r="BQ265" i="1" s="1"/>
  <c r="BI265" i="1"/>
  <c r="BH265" i="1"/>
  <c r="BG265" i="1"/>
  <c r="BF265" i="1"/>
  <c r="BE265" i="1"/>
  <c r="BD265" i="1"/>
  <c r="BC265" i="1"/>
  <c r="BB265" i="1"/>
  <c r="BA265" i="1"/>
  <c r="J265" i="1"/>
  <c r="FU264" i="1"/>
  <c r="FS264" i="1"/>
  <c r="EX264" i="1"/>
  <c r="FG264" i="1" s="1"/>
  <c r="FO264" i="1" s="1" a="1"/>
  <c r="FO264" i="1" s="1"/>
  <c r="EW264" i="1"/>
  <c r="FF264" i="1" s="1"/>
  <c r="FP264" i="1" s="1" a="1"/>
  <c r="FP264" i="1" s="1"/>
  <c r="EV264" i="1"/>
  <c r="FE264" i="1" s="1"/>
  <c r="FN264" i="1" s="1" a="1"/>
  <c r="FN264" i="1" s="1"/>
  <c r="EU264" i="1"/>
  <c r="ET264" i="1"/>
  <c r="FC264" i="1" s="1"/>
  <c r="FL264" i="1" s="1" a="1"/>
  <c r="FL264" i="1" s="1"/>
  <c r="ES264" i="1"/>
  <c r="FB264" i="1" s="1"/>
  <c r="FK264" i="1" s="1" a="1"/>
  <c r="FK264" i="1" s="1"/>
  <c r="ER264" i="1"/>
  <c r="FA264" i="1" s="1"/>
  <c r="FJ264" i="1" s="1" a="1"/>
  <c r="FJ264" i="1" s="1"/>
  <c r="EQ264" i="1"/>
  <c r="EZ264" i="1" s="1"/>
  <c r="FI264" i="1" s="1" a="1"/>
  <c r="FI264" i="1" s="1"/>
  <c r="EP264" i="1"/>
  <c r="EY264" i="1" s="1"/>
  <c r="FH264" i="1" s="1" a="1"/>
  <c r="FH264" i="1" s="1"/>
  <c r="EO264" i="1"/>
  <c r="EN264" i="1"/>
  <c r="EM264" i="1"/>
  <c r="EL264" i="1"/>
  <c r="EK264" i="1"/>
  <c r="EJ264" i="1"/>
  <c r="EI264" i="1"/>
  <c r="BK264" i="1" s="1"/>
  <c r="EH264" i="1"/>
  <c r="GH264" i="1" s="1"/>
  <c r="EG264" i="1"/>
  <c r="GG264" i="1" s="1"/>
  <c r="EF264" i="1"/>
  <c r="GF264" i="1" s="1"/>
  <c r="EE264" i="1"/>
  <c r="ED264" i="1"/>
  <c r="EC264" i="1"/>
  <c r="EB264" i="1"/>
  <c r="EA264" i="1"/>
  <c r="GA264" i="1" s="1"/>
  <c r="DZ264" i="1"/>
  <c r="FZ264" i="1" s="1"/>
  <c r="DY264" i="1"/>
  <c r="DX264" i="1"/>
  <c r="DW264" i="1"/>
  <c r="DV264" i="1"/>
  <c r="DS264" i="1"/>
  <c r="DR264" i="1"/>
  <c r="DP264" i="1"/>
  <c r="DN264" i="1"/>
  <c r="DL264" i="1" s="1"/>
  <c r="DM264" i="1" s="1"/>
  <c r="DO264" i="1" s="1"/>
  <c r="CJ264" i="1"/>
  <c r="CI264" i="1"/>
  <c r="CH264" i="1"/>
  <c r="CG264" i="1"/>
  <c r="CF264" i="1"/>
  <c r="CE264" i="1"/>
  <c r="CD264" i="1"/>
  <c r="CC264" i="1"/>
  <c r="CB264" i="1"/>
  <c r="CA264" i="1"/>
  <c r="BZ264" i="1"/>
  <c r="BY264" i="1"/>
  <c r="BX264" i="1"/>
  <c r="BW264" i="1"/>
  <c r="BV264" i="1"/>
  <c r="BU264" i="1"/>
  <c r="BT264" i="1"/>
  <c r="BS264" i="1"/>
  <c r="BR264" i="1"/>
  <c r="BP264" i="1"/>
  <c r="BQ264" i="1" s="1"/>
  <c r="BI264" i="1"/>
  <c r="BH264" i="1"/>
  <c r="BG264" i="1"/>
  <c r="BF264" i="1"/>
  <c r="BE264" i="1"/>
  <c r="BD264" i="1"/>
  <c r="BC264" i="1"/>
  <c r="BB264" i="1"/>
  <c r="BA264" i="1"/>
  <c r="J264" i="1"/>
  <c r="FU263" i="1"/>
  <c r="FS263" i="1"/>
  <c r="EX263" i="1"/>
  <c r="FG263" i="1" s="1"/>
  <c r="FO263" i="1" s="1" a="1"/>
  <c r="FO263" i="1" s="1"/>
  <c r="EW263" i="1"/>
  <c r="FF263" i="1" s="1"/>
  <c r="FP263" i="1" s="1" a="1"/>
  <c r="FP263" i="1" s="1"/>
  <c r="EV263" i="1"/>
  <c r="FE263" i="1" s="1"/>
  <c r="FN263" i="1" s="1" a="1"/>
  <c r="FN263" i="1" s="1"/>
  <c r="EU263" i="1"/>
  <c r="FD263" i="1" s="1"/>
  <c r="FM263" i="1" s="1" a="1"/>
  <c r="FM263" i="1" s="1"/>
  <c r="ET263" i="1"/>
  <c r="FC263" i="1" s="1"/>
  <c r="FL263" i="1" s="1" a="1"/>
  <c r="FL263" i="1" s="1"/>
  <c r="ES263" i="1"/>
  <c r="FB263" i="1" s="1"/>
  <c r="FK263" i="1" s="1" a="1"/>
  <c r="FK263" i="1" s="1"/>
  <c r="ER263" i="1"/>
  <c r="EQ263" i="1"/>
  <c r="EZ263" i="1" s="1"/>
  <c r="FI263" i="1" s="1" a="1"/>
  <c r="FI263" i="1" s="1"/>
  <c r="EP263" i="1"/>
  <c r="EY263" i="1" s="1"/>
  <c r="FH263" i="1" s="1" a="1"/>
  <c r="FH263" i="1" s="1"/>
  <c r="EO263" i="1"/>
  <c r="EN263" i="1"/>
  <c r="EM263" i="1"/>
  <c r="EL263" i="1"/>
  <c r="EK263" i="1"/>
  <c r="EJ263" i="1"/>
  <c r="EI263" i="1"/>
  <c r="BK263" i="1" s="1"/>
  <c r="BL263" i="1" s="1"/>
  <c r="BO263" i="1" s="1"/>
  <c r="EH263" i="1"/>
  <c r="GH263" i="1" s="1"/>
  <c r="EG263" i="1"/>
  <c r="GG263" i="1" s="1"/>
  <c r="EF263" i="1"/>
  <c r="GF263" i="1" s="1"/>
  <c r="EE263" i="1"/>
  <c r="ED263" i="1"/>
  <c r="EC263" i="1"/>
  <c r="EB263" i="1"/>
  <c r="EA263" i="1"/>
  <c r="GA263" i="1" s="1"/>
  <c r="DZ263" i="1"/>
  <c r="FZ263" i="1" s="1"/>
  <c r="DY263" i="1"/>
  <c r="DX263" i="1"/>
  <c r="DW263" i="1"/>
  <c r="DV263" i="1"/>
  <c r="DS263" i="1"/>
  <c r="DR263" i="1"/>
  <c r="DU263" i="1" s="1"/>
  <c r="DP263" i="1"/>
  <c r="DN263" i="1"/>
  <c r="DL263" i="1" s="1"/>
  <c r="DM263" i="1" s="1"/>
  <c r="DO263" i="1" s="1"/>
  <c r="CJ263" i="1"/>
  <c r="CI263" i="1"/>
  <c r="CH263" i="1"/>
  <c r="CG263" i="1"/>
  <c r="CF263" i="1"/>
  <c r="CE263" i="1"/>
  <c r="CD263" i="1"/>
  <c r="CC263" i="1"/>
  <c r="CB263" i="1"/>
  <c r="CA263" i="1"/>
  <c r="BZ263" i="1"/>
  <c r="BY263" i="1"/>
  <c r="BX263" i="1"/>
  <c r="BW263" i="1"/>
  <c r="BV263" i="1"/>
  <c r="BU263" i="1"/>
  <c r="BT263" i="1"/>
  <c r="BS263" i="1"/>
  <c r="BR263" i="1"/>
  <c r="BP263" i="1"/>
  <c r="BQ263" i="1" s="1"/>
  <c r="BI263" i="1"/>
  <c r="BH263" i="1"/>
  <c r="BG263" i="1"/>
  <c r="BF263" i="1"/>
  <c r="BE263" i="1"/>
  <c r="BD263" i="1"/>
  <c r="BC263" i="1"/>
  <c r="BB263" i="1"/>
  <c r="BA263" i="1"/>
  <c r="J263" i="1"/>
  <c r="FU262" i="1"/>
  <c r="FS262" i="1"/>
  <c r="EX262" i="1"/>
  <c r="FG262" i="1" s="1"/>
  <c r="FO262" i="1" s="1" a="1"/>
  <c r="FO262" i="1" s="1"/>
  <c r="EW262" i="1"/>
  <c r="FF262" i="1" s="1"/>
  <c r="FP262" i="1" s="1" a="1"/>
  <c r="FP262" i="1" s="1"/>
  <c r="EV262" i="1"/>
  <c r="FE262" i="1" s="1"/>
  <c r="FN262" i="1" s="1" a="1"/>
  <c r="FN262" i="1" s="1"/>
  <c r="EU262" i="1"/>
  <c r="FD262" i="1" s="1"/>
  <c r="FM262" i="1" s="1" a="1"/>
  <c r="FM262" i="1" s="1"/>
  <c r="ET262" i="1"/>
  <c r="FC262" i="1" s="1"/>
  <c r="FL262" i="1" s="1" a="1"/>
  <c r="FL262" i="1" s="1"/>
  <c r="ES262" i="1"/>
  <c r="ER262" i="1"/>
  <c r="FA262" i="1" s="1"/>
  <c r="FJ262" i="1" s="1" a="1"/>
  <c r="FJ262" i="1" s="1"/>
  <c r="EQ262" i="1"/>
  <c r="EZ262" i="1" s="1"/>
  <c r="FI262" i="1" s="1" a="1"/>
  <c r="FI262" i="1" s="1"/>
  <c r="EP262" i="1"/>
  <c r="EY262" i="1" s="1"/>
  <c r="FH262" i="1" s="1" a="1"/>
  <c r="FH262" i="1" s="1"/>
  <c r="EO262" i="1"/>
  <c r="EN262" i="1"/>
  <c r="EM262" i="1"/>
  <c r="EL262" i="1"/>
  <c r="EK262" i="1"/>
  <c r="EJ262" i="1"/>
  <c r="EI262" i="1"/>
  <c r="BK262" i="1" s="1"/>
  <c r="EH262" i="1"/>
  <c r="GH262" i="1" s="1"/>
  <c r="EG262" i="1"/>
  <c r="GG262" i="1" s="1"/>
  <c r="EF262" i="1"/>
  <c r="GF262" i="1" s="1"/>
  <c r="EE262" i="1"/>
  <c r="ED262" i="1"/>
  <c r="EC262" i="1"/>
  <c r="EB262" i="1"/>
  <c r="EA262" i="1"/>
  <c r="GA262" i="1" s="1"/>
  <c r="DZ262" i="1"/>
  <c r="FZ262" i="1" s="1"/>
  <c r="DY262" i="1"/>
  <c r="DX262" i="1"/>
  <c r="DW262" i="1"/>
  <c r="DV262" i="1"/>
  <c r="DS262" i="1"/>
  <c r="DR262" i="1"/>
  <c r="DP262" i="1"/>
  <c r="DN262" i="1"/>
  <c r="DL262" i="1" s="1"/>
  <c r="DM262" i="1" s="1"/>
  <c r="DO262" i="1" s="1"/>
  <c r="CJ262" i="1"/>
  <c r="CI262" i="1"/>
  <c r="CH262" i="1"/>
  <c r="CG262" i="1"/>
  <c r="CF262" i="1"/>
  <c r="CE262" i="1"/>
  <c r="CD262" i="1"/>
  <c r="CC262" i="1"/>
  <c r="CB262" i="1"/>
  <c r="CA262" i="1"/>
  <c r="BZ262" i="1"/>
  <c r="BY262" i="1"/>
  <c r="BX262" i="1"/>
  <c r="BW262" i="1"/>
  <c r="BV262" i="1"/>
  <c r="BU262" i="1"/>
  <c r="BT262" i="1"/>
  <c r="BS262" i="1"/>
  <c r="BR262" i="1"/>
  <c r="BP262" i="1"/>
  <c r="BQ262" i="1" s="1"/>
  <c r="BI262" i="1"/>
  <c r="BH262" i="1"/>
  <c r="BG262" i="1"/>
  <c r="BF262" i="1"/>
  <c r="BE262" i="1"/>
  <c r="BD262" i="1"/>
  <c r="BC262" i="1"/>
  <c r="BB262" i="1"/>
  <c r="BA262" i="1"/>
  <c r="J262" i="1"/>
  <c r="FU261" i="1"/>
  <c r="FS261" i="1"/>
  <c r="EX261" i="1"/>
  <c r="FG261" i="1" s="1"/>
  <c r="FO261" i="1" s="1" a="1"/>
  <c r="FO261" i="1" s="1"/>
  <c r="EW261" i="1"/>
  <c r="FF261" i="1" s="1"/>
  <c r="FP261" i="1" s="1" a="1"/>
  <c r="FP261" i="1" s="1"/>
  <c r="EV261" i="1"/>
  <c r="FE261" i="1" s="1"/>
  <c r="FN261" i="1" s="1" a="1"/>
  <c r="FN261" i="1" s="1"/>
  <c r="EU261" i="1"/>
  <c r="FD261" i="1" s="1"/>
  <c r="FM261" i="1" s="1" a="1"/>
  <c r="FM261" i="1" s="1"/>
  <c r="ET261" i="1"/>
  <c r="FC261" i="1" s="1"/>
  <c r="FL261" i="1" s="1" a="1"/>
  <c r="FL261" i="1" s="1"/>
  <c r="ES261" i="1"/>
  <c r="FB261" i="1" s="1"/>
  <c r="FK261" i="1" s="1" a="1"/>
  <c r="FK261" i="1" s="1"/>
  <c r="ER261" i="1"/>
  <c r="FA261" i="1" s="1"/>
  <c r="FJ261" i="1" s="1" a="1"/>
  <c r="FJ261" i="1" s="1"/>
  <c r="EQ261" i="1"/>
  <c r="EZ261" i="1" s="1"/>
  <c r="FI261" i="1" s="1" a="1"/>
  <c r="FI261" i="1" s="1"/>
  <c r="EP261" i="1"/>
  <c r="EO261" i="1"/>
  <c r="EN261" i="1"/>
  <c r="EM261" i="1"/>
  <c r="EL261" i="1"/>
  <c r="EK261" i="1"/>
  <c r="EJ261" i="1"/>
  <c r="EH261" i="1"/>
  <c r="GH261" i="1" s="1"/>
  <c r="EG261" i="1"/>
  <c r="GG261" i="1" s="1"/>
  <c r="EF261" i="1"/>
  <c r="EE261" i="1"/>
  <c r="ED261" i="1"/>
  <c r="GE261" i="1" s="1"/>
  <c r="EC261" i="1"/>
  <c r="GD261" i="1" s="1"/>
  <c r="EB261" i="1"/>
  <c r="GC261" i="1" s="1"/>
  <c r="EA261" i="1"/>
  <c r="DZ261" i="1"/>
  <c r="DY261" i="1"/>
  <c r="DX261" i="1"/>
  <c r="DW261" i="1"/>
  <c r="DV261" i="1"/>
  <c r="DS261" i="1"/>
  <c r="DR261" i="1"/>
  <c r="DU261" i="1" s="1"/>
  <c r="DP261" i="1"/>
  <c r="DN261" i="1"/>
  <c r="DL261" i="1" s="1"/>
  <c r="DM261" i="1" s="1"/>
  <c r="DO261" i="1" s="1"/>
  <c r="CJ261" i="1"/>
  <c r="CI261" i="1"/>
  <c r="CH261" i="1"/>
  <c r="CG261" i="1"/>
  <c r="CF261" i="1"/>
  <c r="CE261" i="1"/>
  <c r="CD261" i="1"/>
  <c r="CC261" i="1"/>
  <c r="CB261" i="1"/>
  <c r="CA261" i="1"/>
  <c r="BZ261" i="1"/>
  <c r="BY261" i="1"/>
  <c r="BX261" i="1"/>
  <c r="BW261" i="1"/>
  <c r="BV261" i="1"/>
  <c r="BU261" i="1"/>
  <c r="BT261" i="1"/>
  <c r="BS261" i="1"/>
  <c r="BR261" i="1"/>
  <c r="BP261" i="1"/>
  <c r="BQ261" i="1" s="1"/>
  <c r="BK261" i="1"/>
  <c r="BI261" i="1"/>
  <c r="BH261" i="1"/>
  <c r="BG261" i="1"/>
  <c r="BF261" i="1"/>
  <c r="BE261" i="1"/>
  <c r="BD261" i="1"/>
  <c r="BC261" i="1"/>
  <c r="BB261" i="1"/>
  <c r="BA261" i="1"/>
  <c r="J261" i="1"/>
  <c r="FU260" i="1"/>
  <c r="FS260" i="1"/>
  <c r="EX260" i="1"/>
  <c r="FG260" i="1" s="1"/>
  <c r="FO260" i="1" s="1" a="1"/>
  <c r="FO260" i="1" s="1"/>
  <c r="EW260" i="1"/>
  <c r="FF260" i="1" s="1"/>
  <c r="FP260" i="1" s="1" a="1"/>
  <c r="FP260" i="1" s="1"/>
  <c r="EV260" i="1"/>
  <c r="FE260" i="1" s="1"/>
  <c r="FN260" i="1" s="1" a="1"/>
  <c r="FN260" i="1" s="1"/>
  <c r="EU260" i="1"/>
  <c r="FD260" i="1" s="1"/>
  <c r="FM260" i="1" s="1" a="1"/>
  <c r="FM260" i="1" s="1"/>
  <c r="ET260" i="1"/>
  <c r="ES260" i="1"/>
  <c r="FB260" i="1" s="1"/>
  <c r="FK260" i="1" s="1" a="1"/>
  <c r="FK260" i="1" s="1"/>
  <c r="ER260" i="1"/>
  <c r="FA260" i="1" s="1"/>
  <c r="FJ260" i="1" s="1" a="1"/>
  <c r="FJ260" i="1" s="1"/>
  <c r="EQ260" i="1"/>
  <c r="EZ260" i="1" s="1"/>
  <c r="FI260" i="1" s="1" a="1"/>
  <c r="FI260" i="1" s="1"/>
  <c r="EP260" i="1"/>
  <c r="EY260" i="1" s="1"/>
  <c r="FH260" i="1" s="1" a="1"/>
  <c r="FH260" i="1" s="1"/>
  <c r="EO260" i="1"/>
  <c r="EN260" i="1"/>
  <c r="EM260" i="1"/>
  <c r="EL260" i="1"/>
  <c r="EK260" i="1"/>
  <c r="EJ260" i="1"/>
  <c r="EI260" i="1"/>
  <c r="BK260" i="1" s="1"/>
  <c r="EH260" i="1"/>
  <c r="GH260" i="1" s="1"/>
  <c r="EG260" i="1"/>
  <c r="GG260" i="1" s="1"/>
  <c r="EF260" i="1"/>
  <c r="GF260" i="1" s="1"/>
  <c r="EE260" i="1"/>
  <c r="ED260" i="1"/>
  <c r="EC260" i="1"/>
  <c r="EB260" i="1"/>
  <c r="EA260" i="1"/>
  <c r="GA260" i="1" s="1"/>
  <c r="DZ260" i="1"/>
  <c r="FZ260" i="1" s="1"/>
  <c r="DY260" i="1"/>
  <c r="DX260" i="1"/>
  <c r="DW260" i="1"/>
  <c r="DV260" i="1"/>
  <c r="DS260" i="1"/>
  <c r="DR260" i="1"/>
  <c r="DP260" i="1"/>
  <c r="DN260" i="1"/>
  <c r="DL260" i="1" s="1"/>
  <c r="DM260" i="1" s="1"/>
  <c r="DO260" i="1" s="1"/>
  <c r="CJ260" i="1"/>
  <c r="CI260" i="1"/>
  <c r="CH260" i="1"/>
  <c r="CG260" i="1"/>
  <c r="CF260" i="1"/>
  <c r="CE260" i="1"/>
  <c r="CD260" i="1"/>
  <c r="CC260" i="1"/>
  <c r="CB260" i="1"/>
  <c r="CA260" i="1"/>
  <c r="BZ260" i="1"/>
  <c r="BY260" i="1"/>
  <c r="BX260" i="1"/>
  <c r="BW260" i="1"/>
  <c r="BV260" i="1"/>
  <c r="BU260" i="1"/>
  <c r="BT260" i="1"/>
  <c r="BS260" i="1"/>
  <c r="BR260" i="1"/>
  <c r="BP260" i="1"/>
  <c r="BQ260" i="1" s="1"/>
  <c r="BI260" i="1"/>
  <c r="BH260" i="1"/>
  <c r="BG260" i="1"/>
  <c r="BF260" i="1"/>
  <c r="BE260" i="1"/>
  <c r="BD260" i="1"/>
  <c r="BC260" i="1"/>
  <c r="BB260" i="1"/>
  <c r="BA260" i="1"/>
  <c r="J260" i="1"/>
  <c r="FU259" i="1"/>
  <c r="FS259" i="1"/>
  <c r="EX259" i="1"/>
  <c r="FG259" i="1" s="1"/>
  <c r="FO259" i="1" s="1" a="1"/>
  <c r="FO259" i="1" s="1"/>
  <c r="EW259" i="1"/>
  <c r="FF259" i="1" s="1"/>
  <c r="FP259" i="1" s="1" a="1"/>
  <c r="FP259" i="1" s="1"/>
  <c r="EV259" i="1"/>
  <c r="FE259" i="1" s="1"/>
  <c r="FN259" i="1" s="1" a="1"/>
  <c r="FN259" i="1" s="1"/>
  <c r="EU259" i="1"/>
  <c r="ET259" i="1"/>
  <c r="FC259" i="1" s="1"/>
  <c r="FL259" i="1" s="1" a="1"/>
  <c r="FL259" i="1" s="1"/>
  <c r="ES259" i="1"/>
  <c r="FB259" i="1" s="1"/>
  <c r="FK259" i="1" s="1" a="1"/>
  <c r="FK259" i="1" s="1"/>
  <c r="ER259" i="1"/>
  <c r="FA259" i="1" s="1"/>
  <c r="FJ259" i="1" s="1" a="1"/>
  <c r="FJ259" i="1" s="1"/>
  <c r="EQ259" i="1"/>
  <c r="EZ259" i="1" s="1"/>
  <c r="FI259" i="1" s="1" a="1"/>
  <c r="FI259" i="1" s="1"/>
  <c r="EP259" i="1"/>
  <c r="EY259" i="1" s="1"/>
  <c r="FH259" i="1" s="1" a="1"/>
  <c r="FH259" i="1" s="1"/>
  <c r="EO259" i="1"/>
  <c r="EN259" i="1"/>
  <c r="EM259" i="1"/>
  <c r="EL259" i="1"/>
  <c r="EK259" i="1"/>
  <c r="EJ259" i="1"/>
  <c r="EI259" i="1"/>
  <c r="BK259" i="1" s="1"/>
  <c r="EH259" i="1"/>
  <c r="GH259" i="1" s="1"/>
  <c r="EG259" i="1"/>
  <c r="GG259" i="1" s="1"/>
  <c r="EF259" i="1"/>
  <c r="GF259" i="1" s="1"/>
  <c r="EE259" i="1"/>
  <c r="ED259" i="1"/>
  <c r="EC259" i="1"/>
  <c r="EB259" i="1"/>
  <c r="EA259" i="1"/>
  <c r="GA259" i="1" s="1"/>
  <c r="DZ259" i="1"/>
  <c r="FZ259" i="1" s="1"/>
  <c r="DY259" i="1"/>
  <c r="DX259" i="1"/>
  <c r="DW259" i="1"/>
  <c r="DV259" i="1"/>
  <c r="DS259" i="1"/>
  <c r="DR259" i="1"/>
  <c r="DP259" i="1"/>
  <c r="DN259" i="1"/>
  <c r="DL259" i="1" s="1"/>
  <c r="DM259" i="1" s="1"/>
  <c r="DO259" i="1" s="1"/>
  <c r="CJ259" i="1"/>
  <c r="CI259" i="1"/>
  <c r="CH259" i="1"/>
  <c r="CG259" i="1"/>
  <c r="CF259" i="1"/>
  <c r="CE259" i="1"/>
  <c r="CD259" i="1"/>
  <c r="CC259" i="1"/>
  <c r="CB259" i="1"/>
  <c r="CA259" i="1"/>
  <c r="BZ259" i="1"/>
  <c r="BY259" i="1"/>
  <c r="BX259" i="1"/>
  <c r="BW259" i="1"/>
  <c r="BV259" i="1"/>
  <c r="BU259" i="1"/>
  <c r="BT259" i="1"/>
  <c r="BS259" i="1"/>
  <c r="BR259" i="1"/>
  <c r="BP259" i="1"/>
  <c r="BQ259" i="1" s="1"/>
  <c r="BI259" i="1"/>
  <c r="BH259" i="1"/>
  <c r="BG259" i="1"/>
  <c r="BF259" i="1"/>
  <c r="BE259" i="1"/>
  <c r="BD259" i="1"/>
  <c r="BC259" i="1"/>
  <c r="BB259" i="1"/>
  <c r="BA259" i="1"/>
  <c r="J259" i="1"/>
  <c r="FU258" i="1"/>
  <c r="FS258" i="1"/>
  <c r="EX258" i="1"/>
  <c r="FG258" i="1" s="1"/>
  <c r="FO258" i="1" s="1" a="1"/>
  <c r="FO258" i="1" s="1"/>
  <c r="EW258" i="1"/>
  <c r="FF258" i="1" s="1"/>
  <c r="FP258" i="1" s="1" a="1"/>
  <c r="FP258" i="1" s="1"/>
  <c r="EV258" i="1"/>
  <c r="FE258" i="1" s="1"/>
  <c r="FN258" i="1" s="1" a="1"/>
  <c r="FN258" i="1" s="1"/>
  <c r="EU258" i="1"/>
  <c r="FD258" i="1" s="1"/>
  <c r="FM258" i="1" s="1" a="1"/>
  <c r="FM258" i="1" s="1"/>
  <c r="ET258" i="1"/>
  <c r="ES258" i="1"/>
  <c r="FB258" i="1" s="1"/>
  <c r="FK258" i="1" s="1" a="1"/>
  <c r="FK258" i="1" s="1"/>
  <c r="ER258" i="1"/>
  <c r="EQ258" i="1"/>
  <c r="EZ258" i="1" s="1"/>
  <c r="FI258" i="1" s="1" a="1"/>
  <c r="FI258" i="1" s="1"/>
  <c r="EP258" i="1"/>
  <c r="EY258" i="1" s="1"/>
  <c r="FH258" i="1" s="1" a="1"/>
  <c r="FH258" i="1" s="1"/>
  <c r="EO258" i="1"/>
  <c r="EN258" i="1"/>
  <c r="EM258" i="1"/>
  <c r="EL258" i="1"/>
  <c r="EK258" i="1"/>
  <c r="EJ258" i="1"/>
  <c r="EI258" i="1"/>
  <c r="BK258" i="1" s="1"/>
  <c r="EH258" i="1"/>
  <c r="GH258" i="1" s="1"/>
  <c r="EG258" i="1"/>
  <c r="GG258" i="1" s="1"/>
  <c r="EF258" i="1"/>
  <c r="GF258" i="1" s="1"/>
  <c r="EE258" i="1"/>
  <c r="ED258" i="1"/>
  <c r="EC258" i="1"/>
  <c r="EB258" i="1"/>
  <c r="EA258" i="1"/>
  <c r="GA258" i="1" s="1"/>
  <c r="DZ258" i="1"/>
  <c r="FZ258" i="1" s="1"/>
  <c r="DY258" i="1"/>
  <c r="DX258" i="1"/>
  <c r="DW258" i="1"/>
  <c r="DV258" i="1"/>
  <c r="DS258" i="1"/>
  <c r="DR258" i="1"/>
  <c r="DU258" i="1" s="1"/>
  <c r="DP258" i="1"/>
  <c r="DN258" i="1"/>
  <c r="DL258" i="1" s="1"/>
  <c r="DM258" i="1" s="1"/>
  <c r="DO258" i="1" s="1"/>
  <c r="CJ258" i="1"/>
  <c r="CI258" i="1"/>
  <c r="CH258" i="1"/>
  <c r="CG258" i="1"/>
  <c r="CF258" i="1"/>
  <c r="CE258" i="1"/>
  <c r="CD258" i="1"/>
  <c r="CC258" i="1"/>
  <c r="CB258" i="1"/>
  <c r="CA258" i="1"/>
  <c r="BZ258" i="1"/>
  <c r="BY258" i="1"/>
  <c r="BX258" i="1"/>
  <c r="BW258" i="1"/>
  <c r="BV258" i="1"/>
  <c r="BU258" i="1"/>
  <c r="BT258" i="1"/>
  <c r="BS258" i="1"/>
  <c r="BR258" i="1"/>
  <c r="BP258" i="1"/>
  <c r="BQ258" i="1" s="1"/>
  <c r="BI258" i="1"/>
  <c r="BH258" i="1"/>
  <c r="BG258" i="1"/>
  <c r="BF258" i="1"/>
  <c r="BE258" i="1"/>
  <c r="BD258" i="1"/>
  <c r="BC258" i="1"/>
  <c r="BB258" i="1"/>
  <c r="BA258" i="1"/>
  <c r="J258" i="1"/>
  <c r="FU257" i="1"/>
  <c r="FS257" i="1"/>
  <c r="EX257" i="1"/>
  <c r="FG257" i="1" s="1"/>
  <c r="FO257" i="1" s="1" a="1"/>
  <c r="FO257" i="1" s="1"/>
  <c r="EW257" i="1"/>
  <c r="FF257" i="1" s="1"/>
  <c r="FP257" i="1" s="1" a="1"/>
  <c r="FP257" i="1" s="1"/>
  <c r="EV257" i="1"/>
  <c r="FE257" i="1" s="1"/>
  <c r="FN257" i="1" s="1" a="1"/>
  <c r="FN257" i="1" s="1"/>
  <c r="EU257" i="1"/>
  <c r="FD257" i="1" s="1"/>
  <c r="FM257" i="1" s="1" a="1"/>
  <c r="FM257" i="1" s="1"/>
  <c r="ET257" i="1"/>
  <c r="ES257" i="1"/>
  <c r="FB257" i="1" s="1"/>
  <c r="FK257" i="1" s="1" a="1"/>
  <c r="FK257" i="1" s="1"/>
  <c r="ER257" i="1"/>
  <c r="FA257" i="1" s="1"/>
  <c r="FJ257" i="1" s="1" a="1"/>
  <c r="FJ257" i="1" s="1"/>
  <c r="EQ257" i="1"/>
  <c r="EZ257" i="1" s="1"/>
  <c r="FI257" i="1" s="1" a="1"/>
  <c r="FI257" i="1" s="1"/>
  <c r="EP257" i="1"/>
  <c r="EY257" i="1" s="1"/>
  <c r="FH257" i="1" s="1" a="1"/>
  <c r="FH257" i="1" s="1"/>
  <c r="EO257" i="1"/>
  <c r="EN257" i="1"/>
  <c r="EM257" i="1"/>
  <c r="EL257" i="1"/>
  <c r="EK257" i="1"/>
  <c r="EJ257" i="1"/>
  <c r="EI257" i="1"/>
  <c r="BK257" i="1" s="1"/>
  <c r="BL257" i="1" s="1"/>
  <c r="BM257" i="1" s="1"/>
  <c r="EH257" i="1"/>
  <c r="GH257" i="1" s="1"/>
  <c r="EG257" i="1"/>
  <c r="GG257" i="1" s="1"/>
  <c r="EF257" i="1"/>
  <c r="GF257" i="1" s="1"/>
  <c r="EE257" i="1"/>
  <c r="ED257" i="1"/>
  <c r="EC257" i="1"/>
  <c r="EB257" i="1"/>
  <c r="EA257" i="1"/>
  <c r="GA257" i="1" s="1"/>
  <c r="DZ257" i="1"/>
  <c r="FZ257" i="1" s="1"/>
  <c r="DY257" i="1"/>
  <c r="DX257" i="1"/>
  <c r="DW257" i="1"/>
  <c r="DV257" i="1"/>
  <c r="DS257" i="1"/>
  <c r="DR257" i="1"/>
  <c r="DT257" i="1" s="1"/>
  <c r="DP257" i="1"/>
  <c r="DN257" i="1"/>
  <c r="DL257" i="1" s="1"/>
  <c r="DM257" i="1" s="1"/>
  <c r="DO257" i="1" s="1"/>
  <c r="CJ257" i="1"/>
  <c r="CI257" i="1"/>
  <c r="CH257" i="1"/>
  <c r="CG257" i="1"/>
  <c r="CF257" i="1"/>
  <c r="CE257" i="1"/>
  <c r="CD257" i="1"/>
  <c r="CC257" i="1"/>
  <c r="CB257" i="1"/>
  <c r="CA257" i="1"/>
  <c r="BZ257" i="1"/>
  <c r="BY257" i="1"/>
  <c r="BX257" i="1"/>
  <c r="BW257" i="1"/>
  <c r="BV257" i="1"/>
  <c r="BU257" i="1"/>
  <c r="BT257" i="1"/>
  <c r="BS257" i="1"/>
  <c r="BR257" i="1"/>
  <c r="BP257" i="1"/>
  <c r="BQ257" i="1" s="1"/>
  <c r="BI257" i="1"/>
  <c r="BH257" i="1"/>
  <c r="BG257" i="1"/>
  <c r="BF257" i="1"/>
  <c r="BE257" i="1"/>
  <c r="BD257" i="1"/>
  <c r="BC257" i="1"/>
  <c r="BB257" i="1"/>
  <c r="BA257" i="1"/>
  <c r="J257" i="1"/>
  <c r="FU256" i="1"/>
  <c r="FS256" i="1"/>
  <c r="EX256" i="1"/>
  <c r="FG256" i="1" s="1"/>
  <c r="FO256" i="1" s="1" a="1"/>
  <c r="FO256" i="1" s="1"/>
  <c r="EW256" i="1"/>
  <c r="FF256" i="1" s="1"/>
  <c r="FP256" i="1" s="1" a="1"/>
  <c r="FP256" i="1" s="1"/>
  <c r="EV256" i="1"/>
  <c r="FE256" i="1" s="1"/>
  <c r="FN256" i="1" s="1" a="1"/>
  <c r="FN256" i="1" s="1"/>
  <c r="EU256" i="1"/>
  <c r="FD256" i="1" s="1"/>
  <c r="FM256" i="1" s="1" a="1"/>
  <c r="FM256" i="1" s="1"/>
  <c r="ET256" i="1"/>
  <c r="FC256" i="1" s="1"/>
  <c r="FL256" i="1" s="1" a="1"/>
  <c r="FL256" i="1" s="1"/>
  <c r="ES256" i="1"/>
  <c r="FB256" i="1" s="1"/>
  <c r="FK256" i="1" s="1" a="1"/>
  <c r="FK256" i="1" s="1"/>
  <c r="ER256" i="1"/>
  <c r="FA256" i="1" s="1"/>
  <c r="FJ256" i="1" s="1" a="1"/>
  <c r="FJ256" i="1" s="1"/>
  <c r="EQ256" i="1"/>
  <c r="EZ256" i="1" s="1"/>
  <c r="FI256" i="1" s="1" a="1"/>
  <c r="FI256" i="1" s="1"/>
  <c r="EP256" i="1"/>
  <c r="EY256" i="1" s="1"/>
  <c r="FH256" i="1" s="1" a="1"/>
  <c r="FH256" i="1" s="1"/>
  <c r="EO256" i="1"/>
  <c r="EN256" i="1"/>
  <c r="EM256" i="1"/>
  <c r="EL256" i="1"/>
  <c r="EK256" i="1"/>
  <c r="EJ256" i="1"/>
  <c r="EI256" i="1"/>
  <c r="BK256" i="1" s="1"/>
  <c r="BL256" i="1" s="1"/>
  <c r="BO256" i="1" s="1"/>
  <c r="EH256" i="1"/>
  <c r="GH256" i="1" s="1"/>
  <c r="EG256" i="1"/>
  <c r="GG256" i="1" s="1"/>
  <c r="EF256" i="1"/>
  <c r="GF256" i="1" s="1"/>
  <c r="EE256" i="1"/>
  <c r="ED256" i="1"/>
  <c r="EC256" i="1"/>
  <c r="EB256" i="1"/>
  <c r="EA256" i="1"/>
  <c r="GA256" i="1" s="1"/>
  <c r="DZ256" i="1"/>
  <c r="FZ256" i="1" s="1"/>
  <c r="DY256" i="1"/>
  <c r="DX256" i="1"/>
  <c r="DW256" i="1"/>
  <c r="DV256" i="1"/>
  <c r="DS256" i="1"/>
  <c r="DR256" i="1"/>
  <c r="DT256" i="1" s="1"/>
  <c r="DP256" i="1"/>
  <c r="DN256" i="1"/>
  <c r="DL256" i="1" s="1"/>
  <c r="DM256" i="1" s="1"/>
  <c r="DO256" i="1" s="1"/>
  <c r="CJ256" i="1"/>
  <c r="CI256" i="1"/>
  <c r="CH256" i="1"/>
  <c r="CG256" i="1"/>
  <c r="CF256" i="1"/>
  <c r="CE256" i="1"/>
  <c r="CD256" i="1"/>
  <c r="CC256" i="1"/>
  <c r="CB256" i="1"/>
  <c r="CA256" i="1"/>
  <c r="BZ256" i="1"/>
  <c r="BY256" i="1"/>
  <c r="BX256" i="1"/>
  <c r="BW256" i="1"/>
  <c r="BV256" i="1"/>
  <c r="BU256" i="1"/>
  <c r="BT256" i="1"/>
  <c r="BS256" i="1"/>
  <c r="BR256" i="1"/>
  <c r="BP256" i="1"/>
  <c r="BQ256" i="1" s="1"/>
  <c r="BI256" i="1"/>
  <c r="BH256" i="1"/>
  <c r="BG256" i="1"/>
  <c r="BF256" i="1"/>
  <c r="BE256" i="1"/>
  <c r="BD256" i="1"/>
  <c r="BC256" i="1"/>
  <c r="BB256" i="1"/>
  <c r="BA256" i="1"/>
  <c r="J256" i="1"/>
  <c r="FU255" i="1"/>
  <c r="FS255" i="1"/>
  <c r="EX255" i="1"/>
  <c r="FG255" i="1" s="1"/>
  <c r="FO255" i="1" s="1" a="1"/>
  <c r="FO255" i="1" s="1"/>
  <c r="EW255" i="1"/>
  <c r="FF255" i="1" s="1"/>
  <c r="FP255" i="1" s="1" a="1"/>
  <c r="FP255" i="1" s="1"/>
  <c r="EV255" i="1"/>
  <c r="FE255" i="1" s="1"/>
  <c r="FN255" i="1" s="1" a="1"/>
  <c r="FN255" i="1" s="1"/>
  <c r="EU255" i="1"/>
  <c r="FD255" i="1" s="1"/>
  <c r="FM255" i="1" s="1" a="1"/>
  <c r="FM255" i="1" s="1"/>
  <c r="ET255" i="1"/>
  <c r="FC255" i="1" s="1"/>
  <c r="FL255" i="1" s="1" a="1"/>
  <c r="FL255" i="1" s="1"/>
  <c r="ES255" i="1"/>
  <c r="FB255" i="1" s="1"/>
  <c r="FK255" i="1" s="1" a="1"/>
  <c r="FK255" i="1" s="1"/>
  <c r="ER255" i="1"/>
  <c r="FA255" i="1" s="1"/>
  <c r="FJ255" i="1" s="1" a="1"/>
  <c r="FJ255" i="1" s="1"/>
  <c r="EQ255" i="1"/>
  <c r="EZ255" i="1" s="1"/>
  <c r="FI255" i="1" s="1" a="1"/>
  <c r="FI255" i="1" s="1"/>
  <c r="EP255" i="1"/>
  <c r="EY255" i="1" s="1"/>
  <c r="FH255" i="1" s="1" a="1"/>
  <c r="FH255" i="1" s="1"/>
  <c r="EO255" i="1"/>
  <c r="EN255" i="1"/>
  <c r="EM255" i="1"/>
  <c r="EL255" i="1"/>
  <c r="EK255" i="1"/>
  <c r="EJ255" i="1"/>
  <c r="EI255" i="1"/>
  <c r="BK255" i="1" s="1"/>
  <c r="EH255" i="1"/>
  <c r="GH255" i="1" s="1"/>
  <c r="EG255" i="1"/>
  <c r="GG255" i="1" s="1"/>
  <c r="EF255" i="1"/>
  <c r="GF255" i="1" s="1"/>
  <c r="EE255" i="1"/>
  <c r="ED255" i="1"/>
  <c r="EC255" i="1"/>
  <c r="EB255" i="1"/>
  <c r="EA255" i="1"/>
  <c r="GA255" i="1" s="1"/>
  <c r="DZ255" i="1"/>
  <c r="FZ255" i="1" s="1"/>
  <c r="DY255" i="1"/>
  <c r="DX255" i="1"/>
  <c r="DW255" i="1"/>
  <c r="DV255" i="1"/>
  <c r="DS255" i="1"/>
  <c r="DR255" i="1"/>
  <c r="DU255" i="1" s="1"/>
  <c r="DP255" i="1"/>
  <c r="DN255" i="1"/>
  <c r="DL255" i="1" s="1"/>
  <c r="DM255" i="1" s="1"/>
  <c r="DO255" i="1" s="1"/>
  <c r="CJ255" i="1"/>
  <c r="CI255" i="1"/>
  <c r="CH255" i="1"/>
  <c r="CG255" i="1"/>
  <c r="CF255" i="1"/>
  <c r="CE255" i="1"/>
  <c r="CD255" i="1"/>
  <c r="CC255" i="1"/>
  <c r="CB255" i="1"/>
  <c r="CA255" i="1"/>
  <c r="BZ255" i="1"/>
  <c r="BY255" i="1"/>
  <c r="BX255" i="1"/>
  <c r="BW255" i="1"/>
  <c r="BV255" i="1"/>
  <c r="BU255" i="1"/>
  <c r="BT255" i="1"/>
  <c r="BS255" i="1"/>
  <c r="BR255" i="1"/>
  <c r="BP255" i="1"/>
  <c r="BQ255" i="1" s="1"/>
  <c r="BI255" i="1"/>
  <c r="BH255" i="1"/>
  <c r="BG255" i="1"/>
  <c r="BF255" i="1"/>
  <c r="BE255" i="1"/>
  <c r="BD255" i="1"/>
  <c r="BC255" i="1"/>
  <c r="BB255" i="1"/>
  <c r="BA255" i="1"/>
  <c r="J255" i="1"/>
  <c r="FU254" i="1"/>
  <c r="FS254" i="1"/>
  <c r="EX254" i="1"/>
  <c r="FG254" i="1" s="1"/>
  <c r="FO254" i="1" s="1" a="1"/>
  <c r="FO254" i="1" s="1"/>
  <c r="EW254" i="1"/>
  <c r="FF254" i="1" s="1"/>
  <c r="FP254" i="1" s="1" a="1"/>
  <c r="FP254" i="1" s="1"/>
  <c r="EV254" i="1"/>
  <c r="FE254" i="1" s="1"/>
  <c r="FN254" i="1" s="1" a="1"/>
  <c r="FN254" i="1" s="1"/>
  <c r="EU254" i="1"/>
  <c r="FD254" i="1" s="1"/>
  <c r="FM254" i="1" s="1" a="1"/>
  <c r="FM254" i="1" s="1"/>
  <c r="ET254" i="1"/>
  <c r="FC254" i="1" s="1"/>
  <c r="FL254" i="1" s="1" a="1"/>
  <c r="FL254" i="1" s="1"/>
  <c r="ES254" i="1"/>
  <c r="FB254" i="1" s="1"/>
  <c r="FK254" i="1" s="1" a="1"/>
  <c r="FK254" i="1" s="1"/>
  <c r="ER254" i="1"/>
  <c r="EQ254" i="1"/>
  <c r="EZ254" i="1" s="1"/>
  <c r="FI254" i="1" s="1" a="1"/>
  <c r="FI254" i="1" s="1"/>
  <c r="EP254" i="1"/>
  <c r="EY254" i="1" s="1"/>
  <c r="FH254" i="1" s="1" a="1"/>
  <c r="FH254" i="1" s="1"/>
  <c r="EO254" i="1"/>
  <c r="EN254" i="1"/>
  <c r="EM254" i="1"/>
  <c r="EL254" i="1"/>
  <c r="EK254" i="1"/>
  <c r="EJ254" i="1"/>
  <c r="EI254" i="1"/>
  <c r="BK254" i="1" s="1"/>
  <c r="EH254" i="1"/>
  <c r="GH254" i="1" s="1"/>
  <c r="EG254" i="1"/>
  <c r="GG254" i="1" s="1"/>
  <c r="EF254" i="1"/>
  <c r="GF254" i="1" s="1"/>
  <c r="EE254" i="1"/>
  <c r="ED254" i="1"/>
  <c r="EC254" i="1"/>
  <c r="EB254" i="1"/>
  <c r="EA254" i="1"/>
  <c r="GA254" i="1" s="1"/>
  <c r="DZ254" i="1"/>
  <c r="FZ254" i="1" s="1"/>
  <c r="DY254" i="1"/>
  <c r="DX254" i="1"/>
  <c r="DW254" i="1"/>
  <c r="DV254" i="1"/>
  <c r="DS254" i="1"/>
  <c r="DR254" i="1"/>
  <c r="DU254" i="1" s="1"/>
  <c r="DP254" i="1"/>
  <c r="DN254" i="1"/>
  <c r="DL254" i="1" s="1"/>
  <c r="DM254" i="1" s="1"/>
  <c r="DO254" i="1" s="1"/>
  <c r="CJ254" i="1"/>
  <c r="CI254" i="1"/>
  <c r="CH254" i="1"/>
  <c r="CG254" i="1"/>
  <c r="CF254" i="1"/>
  <c r="CE254" i="1"/>
  <c r="CD254" i="1"/>
  <c r="CC254" i="1"/>
  <c r="CB254" i="1"/>
  <c r="CA254" i="1"/>
  <c r="BZ254" i="1"/>
  <c r="BY254" i="1"/>
  <c r="BX254" i="1"/>
  <c r="BW254" i="1"/>
  <c r="BV254" i="1"/>
  <c r="BU254" i="1"/>
  <c r="BT254" i="1"/>
  <c r="BS254" i="1"/>
  <c r="BR254" i="1"/>
  <c r="BP254" i="1"/>
  <c r="BQ254" i="1" s="1"/>
  <c r="BI254" i="1"/>
  <c r="BH254" i="1"/>
  <c r="BG254" i="1"/>
  <c r="BF254" i="1"/>
  <c r="BE254" i="1"/>
  <c r="BD254" i="1"/>
  <c r="BC254" i="1"/>
  <c r="BB254" i="1"/>
  <c r="BA254" i="1"/>
  <c r="J254" i="1"/>
  <c r="FU253" i="1"/>
  <c r="FS253" i="1"/>
  <c r="EX253" i="1"/>
  <c r="FG253" i="1" s="1"/>
  <c r="FO253" i="1" s="1" a="1"/>
  <c r="FO253" i="1" s="1"/>
  <c r="EW253" i="1"/>
  <c r="FF253" i="1" s="1"/>
  <c r="FP253" i="1" s="1" a="1"/>
  <c r="FP253" i="1" s="1"/>
  <c r="EV253" i="1"/>
  <c r="FE253" i="1" s="1"/>
  <c r="FN253" i="1" s="1" a="1"/>
  <c r="FN253" i="1" s="1"/>
  <c r="EU253" i="1"/>
  <c r="FD253" i="1" s="1"/>
  <c r="FM253" i="1" s="1" a="1"/>
  <c r="FM253" i="1" s="1"/>
  <c r="ET253" i="1"/>
  <c r="FC253" i="1" s="1"/>
  <c r="FL253" i="1" s="1" a="1"/>
  <c r="FL253" i="1" s="1"/>
  <c r="ES253" i="1"/>
  <c r="FB253" i="1" s="1"/>
  <c r="FK253" i="1" s="1" a="1"/>
  <c r="FK253" i="1" s="1"/>
  <c r="ER253" i="1"/>
  <c r="FA253" i="1" s="1"/>
  <c r="FJ253" i="1" s="1" a="1"/>
  <c r="FJ253" i="1" s="1"/>
  <c r="EQ253" i="1"/>
  <c r="EZ253" i="1" s="1"/>
  <c r="FI253" i="1" s="1" a="1"/>
  <c r="FI253" i="1" s="1"/>
  <c r="EP253" i="1"/>
  <c r="EY253" i="1" s="1"/>
  <c r="FH253" i="1" s="1" a="1"/>
  <c r="FH253" i="1" s="1"/>
  <c r="EO253" i="1"/>
  <c r="EN253" i="1"/>
  <c r="EM253" i="1"/>
  <c r="EL253" i="1"/>
  <c r="EK253" i="1"/>
  <c r="EJ253" i="1"/>
  <c r="EI253" i="1"/>
  <c r="BK253" i="1" s="1"/>
  <c r="BL253" i="1" s="1"/>
  <c r="BM253" i="1" s="1"/>
  <c r="EH253" i="1"/>
  <c r="GH253" i="1" s="1"/>
  <c r="EG253" i="1"/>
  <c r="GG253" i="1" s="1"/>
  <c r="EF253" i="1"/>
  <c r="GF253" i="1" s="1"/>
  <c r="EE253" i="1"/>
  <c r="ED253" i="1"/>
  <c r="EC253" i="1"/>
  <c r="EB253" i="1"/>
  <c r="EA253" i="1"/>
  <c r="GA253" i="1" s="1"/>
  <c r="DZ253" i="1"/>
  <c r="FZ253" i="1" s="1"/>
  <c r="DY253" i="1"/>
  <c r="DX253" i="1"/>
  <c r="DW253" i="1"/>
  <c r="DV253" i="1"/>
  <c r="DS253" i="1"/>
  <c r="DR253" i="1"/>
  <c r="DP253" i="1"/>
  <c r="DN253" i="1"/>
  <c r="DL253" i="1" s="1"/>
  <c r="DM253" i="1" s="1"/>
  <c r="DO253" i="1" s="1"/>
  <c r="CJ253" i="1"/>
  <c r="CI253" i="1"/>
  <c r="CH253" i="1"/>
  <c r="CG253" i="1"/>
  <c r="CF253" i="1"/>
  <c r="CE253" i="1"/>
  <c r="CD253" i="1"/>
  <c r="CC253" i="1"/>
  <c r="CB253" i="1"/>
  <c r="CA253" i="1"/>
  <c r="BZ253" i="1"/>
  <c r="BY253" i="1"/>
  <c r="BX253" i="1"/>
  <c r="BW253" i="1"/>
  <c r="BV253" i="1"/>
  <c r="BU253" i="1"/>
  <c r="BT253" i="1"/>
  <c r="BS253" i="1"/>
  <c r="BR253" i="1"/>
  <c r="BP253" i="1"/>
  <c r="BQ253" i="1" s="1"/>
  <c r="BI253" i="1"/>
  <c r="BH253" i="1"/>
  <c r="BG253" i="1"/>
  <c r="BF253" i="1"/>
  <c r="BE253" i="1"/>
  <c r="BD253" i="1"/>
  <c r="BC253" i="1"/>
  <c r="BB253" i="1"/>
  <c r="BA253" i="1"/>
  <c r="J253" i="1"/>
  <c r="FU252" i="1"/>
  <c r="FS252" i="1"/>
  <c r="EX252" i="1"/>
  <c r="FG252" i="1" s="1"/>
  <c r="FO252" i="1" s="1" a="1"/>
  <c r="FO252" i="1" s="1"/>
  <c r="EW252" i="1"/>
  <c r="FF252" i="1" s="1"/>
  <c r="FP252" i="1" s="1" a="1"/>
  <c r="FP252" i="1" s="1"/>
  <c r="EV252" i="1"/>
  <c r="FE252" i="1" s="1"/>
  <c r="FN252" i="1" s="1" a="1"/>
  <c r="FN252" i="1" s="1"/>
  <c r="EU252" i="1"/>
  <c r="FD252" i="1" s="1"/>
  <c r="FM252" i="1" s="1" a="1"/>
  <c r="FM252" i="1" s="1"/>
  <c r="ET252" i="1"/>
  <c r="FC252" i="1" s="1"/>
  <c r="FL252" i="1" s="1" a="1"/>
  <c r="FL252" i="1" s="1"/>
  <c r="ES252" i="1"/>
  <c r="FB252" i="1" s="1"/>
  <c r="FK252" i="1" s="1" a="1"/>
  <c r="FK252" i="1" s="1"/>
  <c r="ER252" i="1"/>
  <c r="FA252" i="1" s="1"/>
  <c r="FJ252" i="1" s="1" a="1"/>
  <c r="FJ252" i="1" s="1"/>
  <c r="EQ252" i="1"/>
  <c r="EZ252" i="1" s="1"/>
  <c r="FI252" i="1" s="1" a="1"/>
  <c r="FI252" i="1" s="1"/>
  <c r="EP252" i="1"/>
  <c r="EY252" i="1" s="1"/>
  <c r="FH252" i="1" s="1" a="1"/>
  <c r="FH252" i="1" s="1"/>
  <c r="EO252" i="1"/>
  <c r="EN252" i="1"/>
  <c r="EM252" i="1"/>
  <c r="EL252" i="1"/>
  <c r="EK252" i="1"/>
  <c r="EJ252" i="1"/>
  <c r="EI252" i="1"/>
  <c r="BK252" i="1" s="1"/>
  <c r="BL252" i="1" s="1"/>
  <c r="BO252" i="1" s="1"/>
  <c r="EH252" i="1"/>
  <c r="GH252" i="1" s="1"/>
  <c r="EG252" i="1"/>
  <c r="GG252" i="1" s="1"/>
  <c r="EF252" i="1"/>
  <c r="GF252" i="1" s="1"/>
  <c r="EE252" i="1"/>
  <c r="ED252" i="1"/>
  <c r="EC252" i="1"/>
  <c r="EB252" i="1"/>
  <c r="EA252" i="1"/>
  <c r="GA252" i="1" s="1"/>
  <c r="DZ252" i="1"/>
  <c r="FZ252" i="1" s="1"/>
  <c r="DY252" i="1"/>
  <c r="DX252" i="1"/>
  <c r="DW252" i="1"/>
  <c r="DV252" i="1"/>
  <c r="DS252" i="1"/>
  <c r="DR252" i="1"/>
  <c r="DT252" i="1" s="1"/>
  <c r="DP252" i="1"/>
  <c r="DN252" i="1"/>
  <c r="DL252" i="1" s="1"/>
  <c r="DM252" i="1" s="1"/>
  <c r="DO252" i="1" s="1"/>
  <c r="CJ252" i="1"/>
  <c r="CI252" i="1"/>
  <c r="CH252" i="1"/>
  <c r="CG252" i="1"/>
  <c r="CF252" i="1"/>
  <c r="CE252" i="1"/>
  <c r="CD252" i="1"/>
  <c r="CC252" i="1"/>
  <c r="CB252" i="1"/>
  <c r="CA252" i="1"/>
  <c r="BZ252" i="1"/>
  <c r="BY252" i="1"/>
  <c r="BX252" i="1"/>
  <c r="BW252" i="1"/>
  <c r="BV252" i="1"/>
  <c r="BU252" i="1"/>
  <c r="BT252" i="1"/>
  <c r="BS252" i="1"/>
  <c r="BR252" i="1"/>
  <c r="BP252" i="1"/>
  <c r="BQ252" i="1" s="1"/>
  <c r="BI252" i="1"/>
  <c r="BH252" i="1"/>
  <c r="BG252" i="1"/>
  <c r="BF252" i="1"/>
  <c r="BE252" i="1"/>
  <c r="BD252" i="1"/>
  <c r="BC252" i="1"/>
  <c r="BB252" i="1"/>
  <c r="BA252" i="1"/>
  <c r="J252" i="1"/>
  <c r="FU251" i="1"/>
  <c r="FS251" i="1"/>
  <c r="EX251" i="1"/>
  <c r="FG251" i="1" s="1"/>
  <c r="FO251" i="1" s="1" a="1"/>
  <c r="FO251" i="1" s="1"/>
  <c r="EW251" i="1"/>
  <c r="FF251" i="1" s="1"/>
  <c r="FP251" i="1" s="1" a="1"/>
  <c r="FP251" i="1" s="1"/>
  <c r="EV251" i="1"/>
  <c r="FE251" i="1" s="1"/>
  <c r="FN251" i="1" s="1" a="1"/>
  <c r="FN251" i="1" s="1"/>
  <c r="EU251" i="1"/>
  <c r="FD251" i="1" s="1"/>
  <c r="FM251" i="1" s="1" a="1"/>
  <c r="FM251" i="1" s="1"/>
  <c r="ET251" i="1"/>
  <c r="FC251" i="1" s="1"/>
  <c r="FL251" i="1" s="1" a="1"/>
  <c r="FL251" i="1" s="1"/>
  <c r="ES251" i="1"/>
  <c r="FB251" i="1" s="1"/>
  <c r="FK251" i="1" s="1" a="1"/>
  <c r="FK251" i="1" s="1"/>
  <c r="ER251" i="1"/>
  <c r="FA251" i="1" s="1"/>
  <c r="FJ251" i="1" s="1" a="1"/>
  <c r="FJ251" i="1" s="1"/>
  <c r="EQ251" i="1"/>
  <c r="EZ251" i="1" s="1"/>
  <c r="FI251" i="1" s="1" a="1"/>
  <c r="FI251" i="1" s="1"/>
  <c r="EP251" i="1"/>
  <c r="EY251" i="1" s="1"/>
  <c r="FH251" i="1" s="1" a="1"/>
  <c r="FH251" i="1" s="1"/>
  <c r="EO251" i="1"/>
  <c r="EN251" i="1"/>
  <c r="EM251" i="1"/>
  <c r="EL251" i="1"/>
  <c r="EK251" i="1"/>
  <c r="EJ251" i="1"/>
  <c r="EI251" i="1"/>
  <c r="BK251" i="1" s="1"/>
  <c r="EH251" i="1"/>
  <c r="GH251" i="1" s="1"/>
  <c r="EG251" i="1"/>
  <c r="GG251" i="1" s="1"/>
  <c r="EF251" i="1"/>
  <c r="GF251" i="1" s="1"/>
  <c r="EE251" i="1"/>
  <c r="ED251" i="1"/>
  <c r="EC251" i="1"/>
  <c r="EB251" i="1"/>
  <c r="EA251" i="1"/>
  <c r="GA251" i="1" s="1"/>
  <c r="DZ251" i="1"/>
  <c r="FZ251" i="1" s="1"/>
  <c r="DY251" i="1"/>
  <c r="DX251" i="1"/>
  <c r="DW251" i="1"/>
  <c r="DV251" i="1"/>
  <c r="DS251" i="1"/>
  <c r="DR251" i="1"/>
  <c r="DU251" i="1" s="1"/>
  <c r="DP251" i="1"/>
  <c r="DN251" i="1"/>
  <c r="DL251" i="1" s="1"/>
  <c r="DM251" i="1" s="1"/>
  <c r="DO251" i="1" s="1"/>
  <c r="CJ251" i="1"/>
  <c r="CI251" i="1"/>
  <c r="CH251" i="1"/>
  <c r="CG251" i="1"/>
  <c r="CF251" i="1"/>
  <c r="CE251" i="1"/>
  <c r="CD251" i="1"/>
  <c r="CC251" i="1"/>
  <c r="CB251" i="1"/>
  <c r="CA251" i="1"/>
  <c r="BZ251" i="1"/>
  <c r="BY251" i="1"/>
  <c r="BX251" i="1"/>
  <c r="BW251" i="1"/>
  <c r="BV251" i="1"/>
  <c r="BU251" i="1"/>
  <c r="BT251" i="1"/>
  <c r="BS251" i="1"/>
  <c r="BR251" i="1"/>
  <c r="BP251" i="1"/>
  <c r="BQ251" i="1" s="1"/>
  <c r="BI251" i="1"/>
  <c r="BH251" i="1"/>
  <c r="BG251" i="1"/>
  <c r="BF251" i="1"/>
  <c r="BE251" i="1"/>
  <c r="BD251" i="1"/>
  <c r="BC251" i="1"/>
  <c r="BB251" i="1"/>
  <c r="BA251" i="1"/>
  <c r="J251" i="1"/>
  <c r="FU250" i="1"/>
  <c r="FS250" i="1"/>
  <c r="EX250" i="1"/>
  <c r="FG250" i="1" s="1"/>
  <c r="FO250" i="1" s="1" a="1"/>
  <c r="FO250" i="1" s="1"/>
  <c r="EW250" i="1"/>
  <c r="FF250" i="1" s="1"/>
  <c r="FP250" i="1" s="1" a="1"/>
  <c r="FP250" i="1" s="1"/>
  <c r="EV250" i="1"/>
  <c r="FE250" i="1" s="1"/>
  <c r="FN250" i="1" s="1" a="1"/>
  <c r="FN250" i="1" s="1"/>
  <c r="EU250" i="1"/>
  <c r="FD250" i="1" s="1"/>
  <c r="FM250" i="1" s="1" a="1"/>
  <c r="FM250" i="1" s="1"/>
  <c r="ET250" i="1"/>
  <c r="FC250" i="1" s="1"/>
  <c r="FL250" i="1" s="1" a="1"/>
  <c r="FL250" i="1" s="1"/>
  <c r="ES250" i="1"/>
  <c r="FB250" i="1" s="1"/>
  <c r="FK250" i="1" s="1" a="1"/>
  <c r="FK250" i="1" s="1"/>
  <c r="ER250" i="1"/>
  <c r="FA250" i="1" s="1"/>
  <c r="FJ250" i="1" s="1" a="1"/>
  <c r="FJ250" i="1" s="1"/>
  <c r="EQ250" i="1"/>
  <c r="EZ250" i="1" s="1"/>
  <c r="FI250" i="1" s="1" a="1"/>
  <c r="FI250" i="1" s="1"/>
  <c r="EP250" i="1"/>
  <c r="EY250" i="1" s="1"/>
  <c r="FH250" i="1" s="1" a="1"/>
  <c r="FH250" i="1" s="1"/>
  <c r="EO250" i="1"/>
  <c r="EN250" i="1"/>
  <c r="EM250" i="1"/>
  <c r="EL250" i="1"/>
  <c r="EK250" i="1"/>
  <c r="EJ250" i="1"/>
  <c r="EI250" i="1"/>
  <c r="BK250" i="1" s="1"/>
  <c r="EH250" i="1"/>
  <c r="GH250" i="1" s="1"/>
  <c r="EG250" i="1"/>
  <c r="GG250" i="1" s="1"/>
  <c r="EF250" i="1"/>
  <c r="GF250" i="1" s="1"/>
  <c r="EE250" i="1"/>
  <c r="ED250" i="1"/>
  <c r="EC250" i="1"/>
  <c r="EB250" i="1"/>
  <c r="EA250" i="1"/>
  <c r="GA250" i="1" s="1"/>
  <c r="DZ250" i="1"/>
  <c r="FZ250" i="1" s="1"/>
  <c r="DY250" i="1"/>
  <c r="DX250" i="1"/>
  <c r="DW250" i="1"/>
  <c r="DV250" i="1"/>
  <c r="DS250" i="1"/>
  <c r="DR250" i="1"/>
  <c r="DP250" i="1"/>
  <c r="DN250" i="1"/>
  <c r="DL250" i="1" s="1"/>
  <c r="DM250" i="1" s="1"/>
  <c r="DO250" i="1" s="1"/>
  <c r="CJ250" i="1"/>
  <c r="CI250" i="1"/>
  <c r="CH250" i="1"/>
  <c r="CG250" i="1"/>
  <c r="CF250" i="1"/>
  <c r="CE250" i="1"/>
  <c r="CD250" i="1"/>
  <c r="CC250" i="1"/>
  <c r="CB250" i="1"/>
  <c r="CA250" i="1"/>
  <c r="BZ250" i="1"/>
  <c r="BY250" i="1"/>
  <c r="BX250" i="1"/>
  <c r="BW250" i="1"/>
  <c r="BV250" i="1"/>
  <c r="BU250" i="1"/>
  <c r="BT250" i="1"/>
  <c r="BS250" i="1"/>
  <c r="BR250" i="1"/>
  <c r="BP250" i="1"/>
  <c r="BQ250" i="1" s="1"/>
  <c r="BI250" i="1"/>
  <c r="BH250" i="1"/>
  <c r="BG250" i="1"/>
  <c r="BF250" i="1"/>
  <c r="BE250" i="1"/>
  <c r="BD250" i="1"/>
  <c r="BC250" i="1"/>
  <c r="BB250" i="1"/>
  <c r="BA250" i="1"/>
  <c r="J250" i="1"/>
  <c r="FU249" i="1"/>
  <c r="FS249" i="1"/>
  <c r="EX249" i="1"/>
  <c r="FG249" i="1" s="1"/>
  <c r="FO249" i="1" s="1" a="1"/>
  <c r="FO249" i="1" s="1"/>
  <c r="EW249" i="1"/>
  <c r="FF249" i="1" s="1"/>
  <c r="FP249" i="1" s="1" a="1"/>
  <c r="FP249" i="1" s="1"/>
  <c r="EV249" i="1"/>
  <c r="FE249" i="1" s="1"/>
  <c r="FN249" i="1" s="1" a="1"/>
  <c r="FN249" i="1" s="1"/>
  <c r="EU249" i="1"/>
  <c r="FD249" i="1" s="1"/>
  <c r="FM249" i="1" s="1" a="1"/>
  <c r="FM249" i="1" s="1"/>
  <c r="ET249" i="1"/>
  <c r="FC249" i="1" s="1"/>
  <c r="FL249" i="1" s="1" a="1"/>
  <c r="FL249" i="1" s="1"/>
  <c r="ES249" i="1"/>
  <c r="FB249" i="1" s="1"/>
  <c r="FK249" i="1" s="1" a="1"/>
  <c r="FK249" i="1" s="1"/>
  <c r="ER249" i="1"/>
  <c r="FA249" i="1" s="1"/>
  <c r="FJ249" i="1" s="1" a="1"/>
  <c r="FJ249" i="1" s="1"/>
  <c r="EQ249" i="1"/>
  <c r="EZ249" i="1" s="1"/>
  <c r="FI249" i="1" s="1" a="1"/>
  <c r="FI249" i="1" s="1"/>
  <c r="EP249" i="1"/>
  <c r="EY249" i="1" s="1"/>
  <c r="FH249" i="1" s="1" a="1"/>
  <c r="FH249" i="1" s="1"/>
  <c r="EO249" i="1"/>
  <c r="EN249" i="1"/>
  <c r="EM249" i="1"/>
  <c r="EL249" i="1"/>
  <c r="EK249" i="1"/>
  <c r="EJ249" i="1"/>
  <c r="EI249" i="1"/>
  <c r="BK249" i="1" s="1"/>
  <c r="BL249" i="1" s="1"/>
  <c r="BM249" i="1" s="1"/>
  <c r="EH249" i="1"/>
  <c r="GH249" i="1" s="1"/>
  <c r="EG249" i="1"/>
  <c r="GG249" i="1" s="1"/>
  <c r="EF249" i="1"/>
  <c r="GF249" i="1" s="1"/>
  <c r="EE249" i="1"/>
  <c r="ED249" i="1"/>
  <c r="EC249" i="1"/>
  <c r="EB249" i="1"/>
  <c r="EA249" i="1"/>
  <c r="GA249" i="1" s="1"/>
  <c r="DZ249" i="1"/>
  <c r="FZ249" i="1" s="1"/>
  <c r="DY249" i="1"/>
  <c r="DX249" i="1"/>
  <c r="DW249" i="1"/>
  <c r="DV249" i="1"/>
  <c r="DS249" i="1"/>
  <c r="DR249" i="1"/>
  <c r="DU249" i="1" s="1"/>
  <c r="DP249" i="1"/>
  <c r="DN249" i="1"/>
  <c r="DL249" i="1" s="1"/>
  <c r="DM249" i="1" s="1"/>
  <c r="DO249" i="1" s="1"/>
  <c r="CJ249" i="1"/>
  <c r="CI249" i="1"/>
  <c r="CH249" i="1"/>
  <c r="CG249" i="1"/>
  <c r="CF249" i="1"/>
  <c r="CE249" i="1"/>
  <c r="CD249" i="1"/>
  <c r="CC249" i="1"/>
  <c r="CB249" i="1"/>
  <c r="CA249" i="1"/>
  <c r="BZ249" i="1"/>
  <c r="BY249" i="1"/>
  <c r="BX249" i="1"/>
  <c r="BW249" i="1"/>
  <c r="BV249" i="1"/>
  <c r="BU249" i="1"/>
  <c r="BT249" i="1"/>
  <c r="BS249" i="1"/>
  <c r="BR249" i="1"/>
  <c r="BP249" i="1"/>
  <c r="BQ249" i="1" s="1"/>
  <c r="BI249" i="1"/>
  <c r="BH249" i="1"/>
  <c r="BG249" i="1"/>
  <c r="BF249" i="1"/>
  <c r="BE249" i="1"/>
  <c r="BD249" i="1"/>
  <c r="BC249" i="1"/>
  <c r="BB249" i="1"/>
  <c r="BA249" i="1"/>
  <c r="J249" i="1"/>
  <c r="FU248" i="1"/>
  <c r="FS248" i="1"/>
  <c r="EX248" i="1"/>
  <c r="FG248" i="1" s="1"/>
  <c r="FO248" i="1" s="1" a="1"/>
  <c r="FO248" i="1" s="1"/>
  <c r="EW248" i="1"/>
  <c r="FF248" i="1" s="1"/>
  <c r="FP248" i="1" s="1" a="1"/>
  <c r="FP248" i="1" s="1"/>
  <c r="EV248" i="1"/>
  <c r="FE248" i="1" s="1"/>
  <c r="FN248" i="1" s="1" a="1"/>
  <c r="FN248" i="1" s="1"/>
  <c r="EU248" i="1"/>
  <c r="FD248" i="1" s="1"/>
  <c r="FM248" i="1" s="1" a="1"/>
  <c r="FM248" i="1" s="1"/>
  <c r="ET248" i="1"/>
  <c r="FC248" i="1" s="1"/>
  <c r="FL248" i="1" s="1" a="1"/>
  <c r="FL248" i="1" s="1"/>
  <c r="ES248" i="1"/>
  <c r="FB248" i="1" s="1"/>
  <c r="FK248" i="1" s="1" a="1"/>
  <c r="FK248" i="1" s="1"/>
  <c r="ER248" i="1"/>
  <c r="FA248" i="1" s="1"/>
  <c r="FJ248" i="1" s="1" a="1"/>
  <c r="FJ248" i="1" s="1"/>
  <c r="EQ248" i="1"/>
  <c r="EZ248" i="1" s="1"/>
  <c r="FI248" i="1" s="1" a="1"/>
  <c r="FI248" i="1" s="1"/>
  <c r="EP248" i="1"/>
  <c r="EY248" i="1" s="1"/>
  <c r="FH248" i="1" s="1" a="1"/>
  <c r="FH248" i="1" s="1"/>
  <c r="EO248" i="1"/>
  <c r="EN248" i="1"/>
  <c r="EM248" i="1"/>
  <c r="EL248" i="1"/>
  <c r="EK248" i="1"/>
  <c r="EJ248" i="1"/>
  <c r="EI248" i="1"/>
  <c r="BK248" i="1" s="1"/>
  <c r="BL248" i="1" s="1"/>
  <c r="BO248" i="1" s="1"/>
  <c r="EH248" i="1"/>
  <c r="GH248" i="1" s="1"/>
  <c r="EG248" i="1"/>
  <c r="GG248" i="1" s="1"/>
  <c r="EF248" i="1"/>
  <c r="GF248" i="1" s="1"/>
  <c r="EE248" i="1"/>
  <c r="ED248" i="1"/>
  <c r="EC248" i="1"/>
  <c r="EB248" i="1"/>
  <c r="EA248" i="1"/>
  <c r="GA248" i="1" s="1"/>
  <c r="DZ248" i="1"/>
  <c r="FZ248" i="1" s="1"/>
  <c r="DY248" i="1"/>
  <c r="DX248" i="1"/>
  <c r="DW248" i="1"/>
  <c r="DV248" i="1"/>
  <c r="DS248" i="1"/>
  <c r="DR248" i="1"/>
  <c r="DT248" i="1" s="1"/>
  <c r="DP248" i="1"/>
  <c r="DN248" i="1"/>
  <c r="DL248" i="1" s="1"/>
  <c r="DM248" i="1" s="1"/>
  <c r="DO248" i="1" s="1"/>
  <c r="CJ248" i="1"/>
  <c r="CI248" i="1"/>
  <c r="CH248" i="1"/>
  <c r="CG248" i="1"/>
  <c r="CF248" i="1"/>
  <c r="CE248" i="1"/>
  <c r="CD248" i="1"/>
  <c r="CC248" i="1"/>
  <c r="CB248" i="1"/>
  <c r="CA248" i="1"/>
  <c r="BZ248" i="1"/>
  <c r="BY248" i="1"/>
  <c r="BX248" i="1"/>
  <c r="BW248" i="1"/>
  <c r="BV248" i="1"/>
  <c r="BU248" i="1"/>
  <c r="BT248" i="1"/>
  <c r="BS248" i="1"/>
  <c r="BR248" i="1"/>
  <c r="BP248" i="1"/>
  <c r="BQ248" i="1" s="1"/>
  <c r="BI248" i="1"/>
  <c r="BH248" i="1"/>
  <c r="BG248" i="1"/>
  <c r="BF248" i="1"/>
  <c r="BE248" i="1"/>
  <c r="BD248" i="1"/>
  <c r="BC248" i="1"/>
  <c r="BB248" i="1"/>
  <c r="BA248" i="1"/>
  <c r="J248" i="1"/>
  <c r="FU247" i="1"/>
  <c r="FS247" i="1"/>
  <c r="EX247" i="1"/>
  <c r="FG247" i="1" s="1"/>
  <c r="FO247" i="1" s="1" a="1"/>
  <c r="FO247" i="1" s="1"/>
  <c r="EW247" i="1"/>
  <c r="FF247" i="1" s="1"/>
  <c r="FP247" i="1" s="1" a="1"/>
  <c r="FP247" i="1" s="1"/>
  <c r="EV247" i="1"/>
  <c r="FE247" i="1" s="1"/>
  <c r="FN247" i="1" s="1" a="1"/>
  <c r="FN247" i="1" s="1"/>
  <c r="EU247" i="1"/>
  <c r="FD247" i="1" s="1"/>
  <c r="FM247" i="1" s="1" a="1"/>
  <c r="FM247" i="1" s="1"/>
  <c r="ET247" i="1"/>
  <c r="FC247" i="1" s="1"/>
  <c r="FL247" i="1" s="1" a="1"/>
  <c r="FL247" i="1" s="1"/>
  <c r="ES247" i="1"/>
  <c r="FB247" i="1" s="1"/>
  <c r="FK247" i="1" s="1" a="1"/>
  <c r="FK247" i="1" s="1"/>
  <c r="ER247" i="1"/>
  <c r="FA247" i="1" s="1"/>
  <c r="FJ247" i="1" s="1" a="1"/>
  <c r="FJ247" i="1" s="1"/>
  <c r="EQ247" i="1"/>
  <c r="EZ247" i="1" s="1"/>
  <c r="FI247" i="1" s="1" a="1"/>
  <c r="FI247" i="1" s="1"/>
  <c r="EP247" i="1"/>
  <c r="EY247" i="1" s="1"/>
  <c r="FH247" i="1" s="1" a="1"/>
  <c r="FH247" i="1" s="1"/>
  <c r="EO247" i="1"/>
  <c r="EN247" i="1"/>
  <c r="EM247" i="1"/>
  <c r="EL247" i="1"/>
  <c r="EK247" i="1"/>
  <c r="EJ247" i="1"/>
  <c r="EI247" i="1"/>
  <c r="BK247" i="1" s="1"/>
  <c r="EH247" i="1"/>
  <c r="GH247" i="1" s="1"/>
  <c r="EG247" i="1"/>
  <c r="GG247" i="1" s="1"/>
  <c r="EF247" i="1"/>
  <c r="GF247" i="1" s="1"/>
  <c r="EE247" i="1"/>
  <c r="ED247" i="1"/>
  <c r="EC247" i="1"/>
  <c r="EB247" i="1"/>
  <c r="EA247" i="1"/>
  <c r="GA247" i="1" s="1"/>
  <c r="DZ247" i="1"/>
  <c r="FZ247" i="1" s="1"/>
  <c r="DY247" i="1"/>
  <c r="DX247" i="1"/>
  <c r="DW247" i="1"/>
  <c r="DV247" i="1"/>
  <c r="DS247" i="1"/>
  <c r="DR247" i="1"/>
  <c r="DU247" i="1" s="1"/>
  <c r="DP247" i="1"/>
  <c r="DN247" i="1"/>
  <c r="DL247" i="1" s="1"/>
  <c r="DM247" i="1" s="1"/>
  <c r="DO247" i="1" s="1"/>
  <c r="CJ247" i="1"/>
  <c r="CI247" i="1"/>
  <c r="CH247" i="1"/>
  <c r="CG247" i="1"/>
  <c r="CF247" i="1"/>
  <c r="CE247" i="1"/>
  <c r="CD247" i="1"/>
  <c r="CC247" i="1"/>
  <c r="CB247" i="1"/>
  <c r="CA247" i="1"/>
  <c r="BZ247" i="1"/>
  <c r="BY247" i="1"/>
  <c r="BX247" i="1"/>
  <c r="BW247" i="1"/>
  <c r="BV247" i="1"/>
  <c r="BU247" i="1"/>
  <c r="BT247" i="1"/>
  <c r="BS247" i="1"/>
  <c r="BR247" i="1"/>
  <c r="BP247" i="1"/>
  <c r="BQ247" i="1" s="1"/>
  <c r="BI247" i="1"/>
  <c r="BH247" i="1"/>
  <c r="BG247" i="1"/>
  <c r="BF247" i="1"/>
  <c r="BE247" i="1"/>
  <c r="BD247" i="1"/>
  <c r="BC247" i="1"/>
  <c r="BB247" i="1"/>
  <c r="BA247" i="1"/>
  <c r="J247" i="1"/>
  <c r="FU246" i="1"/>
  <c r="FS246" i="1"/>
  <c r="EX246" i="1"/>
  <c r="FG246" i="1" s="1"/>
  <c r="FO246" i="1" s="1" a="1"/>
  <c r="FO246" i="1" s="1"/>
  <c r="EW246" i="1"/>
  <c r="FF246" i="1" s="1"/>
  <c r="FP246" i="1" s="1" a="1"/>
  <c r="FP246" i="1" s="1"/>
  <c r="EV246" i="1"/>
  <c r="FE246" i="1" s="1"/>
  <c r="FN246" i="1" s="1" a="1"/>
  <c r="FN246" i="1" s="1"/>
  <c r="EU246" i="1"/>
  <c r="FD246" i="1" s="1"/>
  <c r="FM246" i="1" s="1" a="1"/>
  <c r="FM246" i="1" s="1"/>
  <c r="ET246" i="1"/>
  <c r="FC246" i="1" s="1"/>
  <c r="FL246" i="1" s="1" a="1"/>
  <c r="FL246" i="1" s="1"/>
  <c r="ES246" i="1"/>
  <c r="FB246" i="1" s="1"/>
  <c r="FK246" i="1" s="1" a="1"/>
  <c r="FK246" i="1" s="1"/>
  <c r="ER246" i="1"/>
  <c r="FA246" i="1" s="1"/>
  <c r="FJ246" i="1" s="1" a="1"/>
  <c r="FJ246" i="1" s="1"/>
  <c r="EQ246" i="1"/>
  <c r="EZ246" i="1" s="1"/>
  <c r="FI246" i="1" s="1" a="1"/>
  <c r="FI246" i="1" s="1"/>
  <c r="EP246" i="1"/>
  <c r="EY246" i="1" s="1"/>
  <c r="FH246" i="1" s="1" a="1"/>
  <c r="FH246" i="1" s="1"/>
  <c r="EO246" i="1"/>
  <c r="EN246" i="1"/>
  <c r="EM246" i="1"/>
  <c r="EL246" i="1"/>
  <c r="EK246" i="1"/>
  <c r="EJ246" i="1"/>
  <c r="EH246" i="1"/>
  <c r="GH246" i="1" s="1"/>
  <c r="EG246" i="1"/>
  <c r="GG246" i="1" s="1"/>
  <c r="EF246" i="1"/>
  <c r="GF246" i="1" s="1"/>
  <c r="EE246" i="1"/>
  <c r="ED246" i="1"/>
  <c r="GE246" i="1" s="1"/>
  <c r="EC246" i="1"/>
  <c r="GD246" i="1" s="1"/>
  <c r="EB246" i="1"/>
  <c r="GC246" i="1" s="1"/>
  <c r="EA246" i="1"/>
  <c r="DZ246" i="1"/>
  <c r="DY246" i="1"/>
  <c r="DX246" i="1"/>
  <c r="DW246" i="1"/>
  <c r="DV246" i="1"/>
  <c r="DS246" i="1"/>
  <c r="DR246" i="1"/>
  <c r="DU246" i="1" s="1"/>
  <c r="DP246" i="1"/>
  <c r="DN246" i="1"/>
  <c r="DL246" i="1" s="1"/>
  <c r="DM246" i="1" s="1"/>
  <c r="DO246" i="1" s="1"/>
  <c r="CJ246" i="1"/>
  <c r="CI246" i="1"/>
  <c r="CH246" i="1"/>
  <c r="CG246" i="1"/>
  <c r="CF246" i="1"/>
  <c r="CE246" i="1"/>
  <c r="CD246" i="1"/>
  <c r="CC246" i="1"/>
  <c r="CB246" i="1"/>
  <c r="CA246" i="1"/>
  <c r="BZ246" i="1"/>
  <c r="BY246" i="1"/>
  <c r="BX246" i="1"/>
  <c r="BW246" i="1"/>
  <c r="BV246" i="1"/>
  <c r="BU246" i="1"/>
  <c r="BT246" i="1"/>
  <c r="BS246" i="1"/>
  <c r="BR246" i="1"/>
  <c r="BP246" i="1"/>
  <c r="BQ246" i="1" s="1"/>
  <c r="BK246" i="1"/>
  <c r="BI246" i="1"/>
  <c r="BH246" i="1"/>
  <c r="BG246" i="1"/>
  <c r="BF246" i="1"/>
  <c r="BE246" i="1"/>
  <c r="BD246" i="1"/>
  <c r="BC246" i="1"/>
  <c r="BB246" i="1"/>
  <c r="BA246" i="1"/>
  <c r="J246" i="1"/>
  <c r="FU245" i="1"/>
  <c r="FS245" i="1"/>
  <c r="EX245" i="1"/>
  <c r="FG245" i="1" s="1"/>
  <c r="FO245" i="1" s="1" a="1"/>
  <c r="FO245" i="1" s="1"/>
  <c r="EW245" i="1"/>
  <c r="FF245" i="1" s="1"/>
  <c r="FP245" i="1" s="1" a="1"/>
  <c r="FP245" i="1" s="1"/>
  <c r="EV245" i="1"/>
  <c r="FE245" i="1" s="1"/>
  <c r="FN245" i="1" s="1" a="1"/>
  <c r="FN245" i="1" s="1"/>
  <c r="EU245" i="1"/>
  <c r="FD245" i="1" s="1"/>
  <c r="FM245" i="1" s="1" a="1"/>
  <c r="FM245" i="1" s="1"/>
  <c r="ET245" i="1"/>
  <c r="FC245" i="1" s="1"/>
  <c r="FL245" i="1" s="1" a="1"/>
  <c r="FL245" i="1" s="1"/>
  <c r="ES245" i="1"/>
  <c r="FB245" i="1" s="1"/>
  <c r="FK245" i="1" s="1" a="1"/>
  <c r="FK245" i="1" s="1"/>
  <c r="ER245" i="1"/>
  <c r="FA245" i="1" s="1"/>
  <c r="FJ245" i="1" s="1" a="1"/>
  <c r="FJ245" i="1" s="1"/>
  <c r="EQ245" i="1"/>
  <c r="EZ245" i="1" s="1"/>
  <c r="FI245" i="1" s="1" a="1"/>
  <c r="FI245" i="1" s="1"/>
  <c r="EP245" i="1"/>
  <c r="EY245" i="1" s="1"/>
  <c r="FH245" i="1" s="1" a="1"/>
  <c r="FH245" i="1" s="1"/>
  <c r="EO245" i="1"/>
  <c r="EN245" i="1"/>
  <c r="EM245" i="1"/>
  <c r="EL245" i="1"/>
  <c r="EK245" i="1"/>
  <c r="EJ245" i="1"/>
  <c r="EI245" i="1"/>
  <c r="BK245" i="1" s="1"/>
  <c r="EH245" i="1"/>
  <c r="GH245" i="1" s="1"/>
  <c r="EG245" i="1"/>
  <c r="GG245" i="1" s="1"/>
  <c r="EF245" i="1"/>
  <c r="GF245" i="1" s="1"/>
  <c r="EE245" i="1"/>
  <c r="ED245" i="1"/>
  <c r="EC245" i="1"/>
  <c r="EB245" i="1"/>
  <c r="EA245" i="1"/>
  <c r="GA245" i="1" s="1"/>
  <c r="DZ245" i="1"/>
  <c r="FZ245" i="1" s="1"/>
  <c r="DY245" i="1"/>
  <c r="DX245" i="1"/>
  <c r="DW245" i="1"/>
  <c r="DV245" i="1"/>
  <c r="DS245" i="1"/>
  <c r="DR245" i="1"/>
  <c r="DU245" i="1" s="1"/>
  <c r="DP245" i="1"/>
  <c r="DN245" i="1"/>
  <c r="DL245" i="1" s="1"/>
  <c r="DM245" i="1" s="1"/>
  <c r="DO245" i="1" s="1"/>
  <c r="CJ245" i="1"/>
  <c r="CI245" i="1"/>
  <c r="CH245" i="1"/>
  <c r="CG245" i="1"/>
  <c r="CF245" i="1"/>
  <c r="CE245" i="1"/>
  <c r="CD245" i="1"/>
  <c r="CC245" i="1"/>
  <c r="CB245" i="1"/>
  <c r="CA245" i="1"/>
  <c r="BZ245" i="1"/>
  <c r="BY245" i="1"/>
  <c r="BX245" i="1"/>
  <c r="BW245" i="1"/>
  <c r="BV245" i="1"/>
  <c r="BU245" i="1"/>
  <c r="BT245" i="1"/>
  <c r="BS245" i="1"/>
  <c r="BR245" i="1"/>
  <c r="BP245" i="1"/>
  <c r="BQ245" i="1" s="1"/>
  <c r="BI245" i="1"/>
  <c r="BH245" i="1"/>
  <c r="BG245" i="1"/>
  <c r="BF245" i="1"/>
  <c r="BE245" i="1"/>
  <c r="BD245" i="1"/>
  <c r="BC245" i="1"/>
  <c r="BB245" i="1"/>
  <c r="BA245" i="1"/>
  <c r="J245" i="1"/>
  <c r="FU244" i="1"/>
  <c r="FS244" i="1"/>
  <c r="EX244" i="1"/>
  <c r="FG244" i="1" s="1"/>
  <c r="FO244" i="1" s="1" a="1"/>
  <c r="FO244" i="1" s="1"/>
  <c r="EW244" i="1"/>
  <c r="FF244" i="1" s="1"/>
  <c r="FP244" i="1" s="1" a="1"/>
  <c r="FP244" i="1" s="1"/>
  <c r="EV244" i="1"/>
  <c r="FE244" i="1" s="1"/>
  <c r="FN244" i="1" s="1" a="1"/>
  <c r="FN244" i="1" s="1"/>
  <c r="EU244" i="1"/>
  <c r="FD244" i="1" s="1"/>
  <c r="FM244" i="1" s="1" a="1"/>
  <c r="FM244" i="1" s="1"/>
  <c r="ET244" i="1"/>
  <c r="FC244" i="1" s="1"/>
  <c r="FL244" i="1" s="1" a="1"/>
  <c r="FL244" i="1" s="1"/>
  <c r="ES244" i="1"/>
  <c r="FB244" i="1" s="1"/>
  <c r="FK244" i="1" s="1" a="1"/>
  <c r="FK244" i="1" s="1"/>
  <c r="ER244" i="1"/>
  <c r="FA244" i="1" s="1"/>
  <c r="FJ244" i="1" s="1" a="1"/>
  <c r="FJ244" i="1" s="1"/>
  <c r="EQ244" i="1"/>
  <c r="EZ244" i="1" s="1"/>
  <c r="FI244" i="1" s="1" a="1"/>
  <c r="FI244" i="1" s="1"/>
  <c r="EP244" i="1"/>
  <c r="EY244" i="1" s="1"/>
  <c r="FH244" i="1" s="1" a="1"/>
  <c r="FH244" i="1" s="1"/>
  <c r="EO244" i="1"/>
  <c r="EN244" i="1"/>
  <c r="EM244" i="1"/>
  <c r="EL244" i="1"/>
  <c r="EK244" i="1"/>
  <c r="EJ244" i="1"/>
  <c r="EI244" i="1"/>
  <c r="BK244" i="1" s="1"/>
  <c r="BL244" i="1" s="1"/>
  <c r="BM244" i="1" s="1"/>
  <c r="EH244" i="1"/>
  <c r="GH244" i="1" s="1"/>
  <c r="EG244" i="1"/>
  <c r="GG244" i="1" s="1"/>
  <c r="EF244" i="1"/>
  <c r="GF244" i="1" s="1"/>
  <c r="EE244" i="1"/>
  <c r="ED244" i="1"/>
  <c r="EC244" i="1"/>
  <c r="EB244" i="1"/>
  <c r="EA244" i="1"/>
  <c r="GA244" i="1" s="1"/>
  <c r="DZ244" i="1"/>
  <c r="FZ244" i="1" s="1"/>
  <c r="DY244" i="1"/>
  <c r="DX244" i="1"/>
  <c r="DW244" i="1"/>
  <c r="DV244" i="1"/>
  <c r="DS244" i="1"/>
  <c r="DR244" i="1"/>
  <c r="DT244" i="1" s="1"/>
  <c r="DP244" i="1"/>
  <c r="DN244" i="1"/>
  <c r="DL244" i="1" s="1"/>
  <c r="DM244" i="1" s="1"/>
  <c r="DO244" i="1" s="1"/>
  <c r="CJ244" i="1"/>
  <c r="CI244" i="1"/>
  <c r="CH244" i="1"/>
  <c r="CG244" i="1"/>
  <c r="CF244" i="1"/>
  <c r="CE244" i="1"/>
  <c r="CD244" i="1"/>
  <c r="CC244" i="1"/>
  <c r="CB244" i="1"/>
  <c r="CA244" i="1"/>
  <c r="BZ244" i="1"/>
  <c r="BY244" i="1"/>
  <c r="BX244" i="1"/>
  <c r="BW244" i="1"/>
  <c r="BV244" i="1"/>
  <c r="BU244" i="1"/>
  <c r="BT244" i="1"/>
  <c r="BS244" i="1"/>
  <c r="BR244" i="1"/>
  <c r="BP244" i="1"/>
  <c r="BQ244" i="1" s="1"/>
  <c r="BI244" i="1"/>
  <c r="BH244" i="1"/>
  <c r="BG244" i="1"/>
  <c r="BF244" i="1"/>
  <c r="BE244" i="1"/>
  <c r="BD244" i="1"/>
  <c r="BC244" i="1"/>
  <c r="BB244" i="1"/>
  <c r="BA244" i="1"/>
  <c r="J244" i="1"/>
  <c r="FU243" i="1"/>
  <c r="FS243" i="1"/>
  <c r="EX243" i="1"/>
  <c r="FG243" i="1" s="1"/>
  <c r="FO243" i="1" s="1" a="1"/>
  <c r="FO243" i="1" s="1"/>
  <c r="EW243" i="1"/>
  <c r="FF243" i="1" s="1"/>
  <c r="FP243" i="1" s="1" a="1"/>
  <c r="FP243" i="1" s="1"/>
  <c r="EV243" i="1"/>
  <c r="FE243" i="1" s="1"/>
  <c r="FN243" i="1" s="1" a="1"/>
  <c r="FN243" i="1" s="1"/>
  <c r="EU243" i="1"/>
  <c r="ET243" i="1"/>
  <c r="FC243" i="1" s="1"/>
  <c r="FL243" i="1" s="1" a="1"/>
  <c r="FL243" i="1" s="1"/>
  <c r="ES243" i="1"/>
  <c r="FB243" i="1" s="1"/>
  <c r="FK243" i="1" s="1" a="1"/>
  <c r="FK243" i="1" s="1"/>
  <c r="ER243" i="1"/>
  <c r="FA243" i="1" s="1"/>
  <c r="FJ243" i="1" s="1" a="1"/>
  <c r="FJ243" i="1" s="1"/>
  <c r="EQ243" i="1"/>
  <c r="EZ243" i="1" s="1"/>
  <c r="FI243" i="1" s="1" a="1"/>
  <c r="FI243" i="1" s="1"/>
  <c r="EP243" i="1"/>
  <c r="EY243" i="1" s="1"/>
  <c r="FH243" i="1" s="1" a="1"/>
  <c r="FH243" i="1" s="1"/>
  <c r="EO243" i="1"/>
  <c r="EN243" i="1"/>
  <c r="EM243" i="1"/>
  <c r="EL243" i="1"/>
  <c r="EK243" i="1"/>
  <c r="EJ243" i="1"/>
  <c r="EI243" i="1"/>
  <c r="BK243" i="1" s="1"/>
  <c r="BL243" i="1" s="1"/>
  <c r="BO243" i="1" s="1"/>
  <c r="EH243" i="1"/>
  <c r="GH243" i="1" s="1"/>
  <c r="EG243" i="1"/>
  <c r="GG243" i="1" s="1"/>
  <c r="EF243" i="1"/>
  <c r="GF243" i="1" s="1"/>
  <c r="EE243" i="1"/>
  <c r="ED243" i="1"/>
  <c r="EC243" i="1"/>
  <c r="EB243" i="1"/>
  <c r="EA243" i="1"/>
  <c r="GA243" i="1" s="1"/>
  <c r="DZ243" i="1"/>
  <c r="FZ243" i="1" s="1"/>
  <c r="DY243" i="1"/>
  <c r="DX243" i="1"/>
  <c r="DW243" i="1"/>
  <c r="DV243" i="1"/>
  <c r="DS243" i="1"/>
  <c r="DR243" i="1"/>
  <c r="DT243" i="1" s="1"/>
  <c r="DP243" i="1"/>
  <c r="DN243" i="1"/>
  <c r="DL243" i="1" s="1"/>
  <c r="DM243" i="1" s="1"/>
  <c r="DO243" i="1" s="1"/>
  <c r="CJ243" i="1"/>
  <c r="CI243" i="1"/>
  <c r="CH243" i="1"/>
  <c r="CG243" i="1"/>
  <c r="CF243" i="1"/>
  <c r="CE243" i="1"/>
  <c r="CD243" i="1"/>
  <c r="CC243" i="1"/>
  <c r="CB243" i="1"/>
  <c r="CA243" i="1"/>
  <c r="BZ243" i="1"/>
  <c r="BY243" i="1"/>
  <c r="BX243" i="1"/>
  <c r="BW243" i="1"/>
  <c r="BV243" i="1"/>
  <c r="BU243" i="1"/>
  <c r="BT243" i="1"/>
  <c r="BS243" i="1"/>
  <c r="BR243" i="1"/>
  <c r="BP243" i="1"/>
  <c r="BQ243" i="1" s="1"/>
  <c r="BI243" i="1"/>
  <c r="BH243" i="1"/>
  <c r="BG243" i="1"/>
  <c r="BF243" i="1"/>
  <c r="BE243" i="1"/>
  <c r="BD243" i="1"/>
  <c r="BC243" i="1"/>
  <c r="BB243" i="1"/>
  <c r="BA243" i="1"/>
  <c r="J243" i="1"/>
  <c r="FU242" i="1"/>
  <c r="FS242" i="1"/>
  <c r="EX242" i="1"/>
  <c r="FG242" i="1" s="1"/>
  <c r="FO242" i="1" s="1" a="1"/>
  <c r="FO242" i="1" s="1"/>
  <c r="EW242" i="1"/>
  <c r="FF242" i="1" s="1"/>
  <c r="FP242" i="1" s="1" a="1"/>
  <c r="FP242" i="1" s="1"/>
  <c r="EV242" i="1"/>
  <c r="FE242" i="1" s="1"/>
  <c r="FN242" i="1" s="1" a="1"/>
  <c r="FN242" i="1" s="1"/>
  <c r="EU242" i="1"/>
  <c r="FD242" i="1" s="1"/>
  <c r="FM242" i="1" s="1" a="1"/>
  <c r="FM242" i="1" s="1"/>
  <c r="ET242" i="1"/>
  <c r="FC242" i="1" s="1"/>
  <c r="FL242" i="1" s="1" a="1"/>
  <c r="FL242" i="1" s="1"/>
  <c r="ES242" i="1"/>
  <c r="FB242" i="1" s="1"/>
  <c r="FK242" i="1" s="1" a="1"/>
  <c r="FK242" i="1" s="1"/>
  <c r="ER242" i="1"/>
  <c r="FA242" i="1" s="1"/>
  <c r="FJ242" i="1" s="1" a="1"/>
  <c r="FJ242" i="1" s="1"/>
  <c r="EQ242" i="1"/>
  <c r="EZ242" i="1" s="1"/>
  <c r="FI242" i="1" s="1" a="1"/>
  <c r="FI242" i="1" s="1"/>
  <c r="EP242" i="1"/>
  <c r="EY242" i="1" s="1"/>
  <c r="FH242" i="1" s="1" a="1"/>
  <c r="FH242" i="1" s="1"/>
  <c r="EO242" i="1"/>
  <c r="EN242" i="1"/>
  <c r="EM242" i="1"/>
  <c r="EL242" i="1"/>
  <c r="EK242" i="1"/>
  <c r="EJ242" i="1"/>
  <c r="EI242" i="1"/>
  <c r="BK242" i="1" s="1"/>
  <c r="EH242" i="1"/>
  <c r="GH242" i="1" s="1"/>
  <c r="EG242" i="1"/>
  <c r="GG242" i="1" s="1"/>
  <c r="EF242" i="1"/>
  <c r="GF242" i="1" s="1"/>
  <c r="EE242" i="1"/>
  <c r="ED242" i="1"/>
  <c r="EC242" i="1"/>
  <c r="EB242" i="1"/>
  <c r="EA242" i="1"/>
  <c r="GA242" i="1" s="1"/>
  <c r="DZ242" i="1"/>
  <c r="FZ242" i="1" s="1"/>
  <c r="DY242" i="1"/>
  <c r="DX242" i="1"/>
  <c r="DW242" i="1"/>
  <c r="DV242" i="1"/>
  <c r="DS242" i="1"/>
  <c r="DR242" i="1"/>
  <c r="DU242" i="1" s="1"/>
  <c r="DP242" i="1"/>
  <c r="DN242" i="1"/>
  <c r="DL242" i="1" s="1"/>
  <c r="DM242" i="1" s="1"/>
  <c r="DO242" i="1" s="1"/>
  <c r="CJ242" i="1"/>
  <c r="CI242" i="1"/>
  <c r="CH242" i="1"/>
  <c r="CG242" i="1"/>
  <c r="CF242" i="1"/>
  <c r="CE242" i="1"/>
  <c r="CD242" i="1"/>
  <c r="CC242" i="1"/>
  <c r="CB242" i="1"/>
  <c r="CA242" i="1"/>
  <c r="BZ242" i="1"/>
  <c r="BY242" i="1"/>
  <c r="BX242" i="1"/>
  <c r="BW242" i="1"/>
  <c r="BV242" i="1"/>
  <c r="BU242" i="1"/>
  <c r="BT242" i="1"/>
  <c r="BS242" i="1"/>
  <c r="BR242" i="1"/>
  <c r="BP242" i="1"/>
  <c r="BQ242" i="1" s="1"/>
  <c r="BI242" i="1"/>
  <c r="BH242" i="1"/>
  <c r="BG242" i="1"/>
  <c r="BF242" i="1"/>
  <c r="BE242" i="1"/>
  <c r="BD242" i="1"/>
  <c r="BC242" i="1"/>
  <c r="BB242" i="1"/>
  <c r="BA242" i="1"/>
  <c r="J242" i="1"/>
  <c r="FU241" i="1"/>
  <c r="FS241" i="1"/>
  <c r="EX241" i="1"/>
  <c r="FG241" i="1" s="1"/>
  <c r="FO241" i="1" s="1" a="1"/>
  <c r="FO241" i="1" s="1"/>
  <c r="EW241" i="1"/>
  <c r="FF241" i="1" s="1"/>
  <c r="FP241" i="1" s="1" a="1"/>
  <c r="FP241" i="1" s="1"/>
  <c r="EV241" i="1"/>
  <c r="FE241" i="1" s="1"/>
  <c r="FN241" i="1" s="1" a="1"/>
  <c r="FN241" i="1" s="1"/>
  <c r="EU241" i="1"/>
  <c r="FD241" i="1" s="1"/>
  <c r="FM241" i="1" s="1" a="1"/>
  <c r="FM241" i="1" s="1"/>
  <c r="ET241" i="1"/>
  <c r="FC241" i="1" s="1"/>
  <c r="FL241" i="1" s="1" a="1"/>
  <c r="FL241" i="1" s="1"/>
  <c r="ES241" i="1"/>
  <c r="FB241" i="1" s="1"/>
  <c r="FK241" i="1" s="1" a="1"/>
  <c r="FK241" i="1" s="1"/>
  <c r="ER241" i="1"/>
  <c r="FA241" i="1" s="1"/>
  <c r="FJ241" i="1" s="1" a="1"/>
  <c r="FJ241" i="1" s="1"/>
  <c r="EQ241" i="1"/>
  <c r="EZ241" i="1" s="1"/>
  <c r="FI241" i="1" s="1" a="1"/>
  <c r="FI241" i="1" s="1"/>
  <c r="EP241" i="1"/>
  <c r="EY241" i="1" s="1"/>
  <c r="FH241" i="1" s="1" a="1"/>
  <c r="FH241" i="1" s="1"/>
  <c r="EO241" i="1"/>
  <c r="EN241" i="1"/>
  <c r="EM241" i="1"/>
  <c r="EL241" i="1"/>
  <c r="EK241" i="1"/>
  <c r="EJ241" i="1"/>
  <c r="EI241" i="1"/>
  <c r="BK241" i="1" s="1"/>
  <c r="EH241" i="1"/>
  <c r="GH241" i="1" s="1"/>
  <c r="EG241" i="1"/>
  <c r="GG241" i="1" s="1"/>
  <c r="EF241" i="1"/>
  <c r="GF241" i="1" s="1"/>
  <c r="EE241" i="1"/>
  <c r="ED241" i="1"/>
  <c r="EC241" i="1"/>
  <c r="EB241" i="1"/>
  <c r="EA241" i="1"/>
  <c r="GA241" i="1" s="1"/>
  <c r="DZ241" i="1"/>
  <c r="FZ241" i="1" s="1"/>
  <c r="DY241" i="1"/>
  <c r="DX241" i="1"/>
  <c r="DW241" i="1"/>
  <c r="DV241" i="1"/>
  <c r="DS241" i="1"/>
  <c r="DR241" i="1"/>
  <c r="DU241" i="1" s="1"/>
  <c r="DP241" i="1"/>
  <c r="DN241" i="1"/>
  <c r="DL241" i="1" s="1"/>
  <c r="DM241" i="1" s="1"/>
  <c r="DO241" i="1" s="1"/>
  <c r="CJ241" i="1"/>
  <c r="CI241" i="1"/>
  <c r="CH241" i="1"/>
  <c r="CG241" i="1"/>
  <c r="CF241" i="1"/>
  <c r="CE241" i="1"/>
  <c r="CD241" i="1"/>
  <c r="CC241" i="1"/>
  <c r="CB241" i="1"/>
  <c r="CA241" i="1"/>
  <c r="BZ241" i="1"/>
  <c r="BY241" i="1"/>
  <c r="BX241" i="1"/>
  <c r="BW241" i="1"/>
  <c r="BV241" i="1"/>
  <c r="BU241" i="1"/>
  <c r="BT241" i="1"/>
  <c r="BS241" i="1"/>
  <c r="BR241" i="1"/>
  <c r="BP241" i="1"/>
  <c r="BQ241" i="1" s="1"/>
  <c r="BI241" i="1"/>
  <c r="BH241" i="1"/>
  <c r="BG241" i="1"/>
  <c r="BF241" i="1"/>
  <c r="BE241" i="1"/>
  <c r="BD241" i="1"/>
  <c r="BC241" i="1"/>
  <c r="BB241" i="1"/>
  <c r="BA241" i="1"/>
  <c r="J241" i="1"/>
  <c r="FU240" i="1"/>
  <c r="FS240" i="1"/>
  <c r="EX240" i="1"/>
  <c r="FG240" i="1" s="1"/>
  <c r="FO240" i="1" s="1" a="1"/>
  <c r="FO240" i="1" s="1"/>
  <c r="EW240" i="1"/>
  <c r="FF240" i="1" s="1"/>
  <c r="FP240" i="1" s="1" a="1"/>
  <c r="FP240" i="1" s="1"/>
  <c r="EV240" i="1"/>
  <c r="FE240" i="1" s="1"/>
  <c r="FN240" i="1" s="1" a="1"/>
  <c r="FN240" i="1" s="1"/>
  <c r="EU240" i="1"/>
  <c r="FD240" i="1" s="1"/>
  <c r="FM240" i="1" s="1" a="1"/>
  <c r="FM240" i="1" s="1"/>
  <c r="ET240" i="1"/>
  <c r="FC240" i="1" s="1"/>
  <c r="FL240" i="1" s="1" a="1"/>
  <c r="FL240" i="1" s="1"/>
  <c r="ES240" i="1"/>
  <c r="FB240" i="1" s="1"/>
  <c r="FK240" i="1" s="1" a="1"/>
  <c r="FK240" i="1" s="1"/>
  <c r="ER240" i="1"/>
  <c r="FA240" i="1" s="1"/>
  <c r="FJ240" i="1" s="1" a="1"/>
  <c r="FJ240" i="1" s="1"/>
  <c r="EQ240" i="1"/>
  <c r="EZ240" i="1" s="1"/>
  <c r="FI240" i="1" s="1" a="1"/>
  <c r="FI240" i="1" s="1"/>
  <c r="EP240" i="1"/>
  <c r="EY240" i="1" s="1"/>
  <c r="FH240" i="1" s="1" a="1"/>
  <c r="FH240" i="1" s="1"/>
  <c r="EO240" i="1"/>
  <c r="EN240" i="1"/>
  <c r="EM240" i="1"/>
  <c r="EL240" i="1"/>
  <c r="EK240" i="1"/>
  <c r="EJ240" i="1"/>
  <c r="EI240" i="1"/>
  <c r="BK240" i="1" s="1"/>
  <c r="BL240" i="1" s="1"/>
  <c r="BM240" i="1" s="1"/>
  <c r="EH240" i="1"/>
  <c r="GH240" i="1" s="1"/>
  <c r="EG240" i="1"/>
  <c r="GG240" i="1" s="1"/>
  <c r="EF240" i="1"/>
  <c r="GF240" i="1" s="1"/>
  <c r="EE240" i="1"/>
  <c r="ED240" i="1"/>
  <c r="EC240" i="1"/>
  <c r="EB240" i="1"/>
  <c r="EA240" i="1"/>
  <c r="GA240" i="1" s="1"/>
  <c r="DZ240" i="1"/>
  <c r="FZ240" i="1" s="1"/>
  <c r="DY240" i="1"/>
  <c r="DX240" i="1"/>
  <c r="DW240" i="1"/>
  <c r="DV240" i="1"/>
  <c r="DS240" i="1"/>
  <c r="DR240" i="1"/>
  <c r="DU240" i="1" s="1"/>
  <c r="DP240" i="1"/>
  <c r="DN240" i="1"/>
  <c r="DL240" i="1" s="1"/>
  <c r="DM240" i="1" s="1"/>
  <c r="DO240" i="1" s="1"/>
  <c r="CJ240" i="1"/>
  <c r="CI240" i="1"/>
  <c r="CH240" i="1"/>
  <c r="CG240" i="1"/>
  <c r="CF240" i="1"/>
  <c r="CE240" i="1"/>
  <c r="CD240" i="1"/>
  <c r="CC240" i="1"/>
  <c r="CB240" i="1"/>
  <c r="CA240" i="1"/>
  <c r="BZ240" i="1"/>
  <c r="BY240" i="1"/>
  <c r="BX240" i="1"/>
  <c r="BW240" i="1"/>
  <c r="BV240" i="1"/>
  <c r="BU240" i="1"/>
  <c r="BT240" i="1"/>
  <c r="BS240" i="1"/>
  <c r="BR240" i="1"/>
  <c r="BP240" i="1"/>
  <c r="BQ240" i="1" s="1"/>
  <c r="BI240" i="1"/>
  <c r="BH240" i="1"/>
  <c r="BG240" i="1"/>
  <c r="BF240" i="1"/>
  <c r="BE240" i="1"/>
  <c r="BD240" i="1"/>
  <c r="BC240" i="1"/>
  <c r="BB240" i="1"/>
  <c r="BA240" i="1"/>
  <c r="J240" i="1"/>
  <c r="FU239" i="1"/>
  <c r="FS239" i="1"/>
  <c r="EX239" i="1"/>
  <c r="FG239" i="1" s="1"/>
  <c r="FO239" i="1" s="1" a="1"/>
  <c r="FO239" i="1" s="1"/>
  <c r="EW239" i="1"/>
  <c r="FF239" i="1" s="1"/>
  <c r="FP239" i="1" s="1" a="1"/>
  <c r="FP239" i="1" s="1"/>
  <c r="EV239" i="1"/>
  <c r="FE239" i="1" s="1"/>
  <c r="FN239" i="1" s="1" a="1"/>
  <c r="FN239" i="1" s="1"/>
  <c r="EU239" i="1"/>
  <c r="FD239" i="1" s="1"/>
  <c r="FM239" i="1" s="1" a="1"/>
  <c r="FM239" i="1" s="1"/>
  <c r="ET239" i="1"/>
  <c r="FC239" i="1" s="1"/>
  <c r="FL239" i="1" s="1" a="1"/>
  <c r="FL239" i="1" s="1"/>
  <c r="ES239" i="1"/>
  <c r="FB239" i="1" s="1"/>
  <c r="FK239" i="1" s="1" a="1"/>
  <c r="FK239" i="1" s="1"/>
  <c r="ER239" i="1"/>
  <c r="FA239" i="1" s="1"/>
  <c r="FJ239" i="1" s="1" a="1"/>
  <c r="FJ239" i="1" s="1"/>
  <c r="EQ239" i="1"/>
  <c r="EZ239" i="1" s="1"/>
  <c r="FI239" i="1" s="1" a="1"/>
  <c r="FI239" i="1" s="1"/>
  <c r="EP239" i="1"/>
  <c r="EY239" i="1" s="1"/>
  <c r="FH239" i="1" s="1" a="1"/>
  <c r="FH239" i="1" s="1"/>
  <c r="EO239" i="1"/>
  <c r="EN239" i="1"/>
  <c r="EM239" i="1"/>
  <c r="EL239" i="1"/>
  <c r="EK239" i="1"/>
  <c r="EJ239" i="1"/>
  <c r="EI239" i="1"/>
  <c r="BK239" i="1" s="1"/>
  <c r="EH239" i="1"/>
  <c r="GH239" i="1" s="1"/>
  <c r="EG239" i="1"/>
  <c r="GG239" i="1" s="1"/>
  <c r="EF239" i="1"/>
  <c r="GF239" i="1" s="1"/>
  <c r="EE239" i="1"/>
  <c r="ED239" i="1"/>
  <c r="EC239" i="1"/>
  <c r="EB239" i="1"/>
  <c r="EA239" i="1"/>
  <c r="GA239" i="1" s="1"/>
  <c r="DZ239" i="1"/>
  <c r="FZ239" i="1" s="1"/>
  <c r="DY239" i="1"/>
  <c r="DX239" i="1"/>
  <c r="DW239" i="1"/>
  <c r="DV239" i="1"/>
  <c r="DS239" i="1"/>
  <c r="DR239" i="1"/>
  <c r="DT239" i="1" s="1"/>
  <c r="DP239" i="1"/>
  <c r="DN239" i="1"/>
  <c r="DL239" i="1" s="1"/>
  <c r="DM239" i="1" s="1"/>
  <c r="DO239" i="1" s="1"/>
  <c r="CJ239" i="1"/>
  <c r="CI239" i="1"/>
  <c r="CH239" i="1"/>
  <c r="CG239" i="1"/>
  <c r="CF239" i="1"/>
  <c r="CE239" i="1"/>
  <c r="CD239" i="1"/>
  <c r="CC239" i="1"/>
  <c r="CB239" i="1"/>
  <c r="CA239" i="1"/>
  <c r="BZ239" i="1"/>
  <c r="BY239" i="1"/>
  <c r="BX239" i="1"/>
  <c r="BW239" i="1"/>
  <c r="BV239" i="1"/>
  <c r="BU239" i="1"/>
  <c r="BT239" i="1"/>
  <c r="BS239" i="1"/>
  <c r="BR239" i="1"/>
  <c r="BP239" i="1"/>
  <c r="BQ239" i="1" s="1"/>
  <c r="BI239" i="1"/>
  <c r="BH239" i="1"/>
  <c r="BG239" i="1"/>
  <c r="BF239" i="1"/>
  <c r="BE239" i="1"/>
  <c r="BD239" i="1"/>
  <c r="BC239" i="1"/>
  <c r="BB239" i="1"/>
  <c r="BA239" i="1"/>
  <c r="J239" i="1"/>
  <c r="FU238" i="1"/>
  <c r="FS238" i="1"/>
  <c r="EX238" i="1"/>
  <c r="FG238" i="1" s="1"/>
  <c r="FO238" i="1" s="1" a="1"/>
  <c r="FO238" i="1" s="1"/>
  <c r="EW238" i="1"/>
  <c r="FF238" i="1" s="1"/>
  <c r="FP238" i="1" s="1" a="1"/>
  <c r="FP238" i="1" s="1"/>
  <c r="EV238" i="1"/>
  <c r="FE238" i="1" s="1"/>
  <c r="FN238" i="1" s="1" a="1"/>
  <c r="FN238" i="1" s="1"/>
  <c r="EU238" i="1"/>
  <c r="FD238" i="1" s="1"/>
  <c r="FM238" i="1" s="1" a="1"/>
  <c r="FM238" i="1" s="1"/>
  <c r="ET238" i="1"/>
  <c r="FC238" i="1" s="1"/>
  <c r="FL238" i="1" s="1" a="1"/>
  <c r="FL238" i="1" s="1"/>
  <c r="ES238" i="1"/>
  <c r="FB238" i="1" s="1"/>
  <c r="FK238" i="1" s="1" a="1"/>
  <c r="FK238" i="1" s="1"/>
  <c r="ER238" i="1"/>
  <c r="FA238" i="1" s="1"/>
  <c r="FJ238" i="1" s="1" a="1"/>
  <c r="FJ238" i="1" s="1"/>
  <c r="EQ238" i="1"/>
  <c r="EZ238" i="1" s="1"/>
  <c r="FI238" i="1" s="1" a="1"/>
  <c r="FI238" i="1" s="1"/>
  <c r="EP238" i="1"/>
  <c r="EY238" i="1" s="1"/>
  <c r="FH238" i="1" s="1" a="1"/>
  <c r="FH238" i="1" s="1"/>
  <c r="EO238" i="1"/>
  <c r="EN238" i="1"/>
  <c r="EM238" i="1"/>
  <c r="EL238" i="1"/>
  <c r="EK238" i="1"/>
  <c r="EJ238" i="1"/>
  <c r="EI238" i="1"/>
  <c r="BK238" i="1" s="1"/>
  <c r="EH238" i="1"/>
  <c r="GH238" i="1" s="1"/>
  <c r="EG238" i="1"/>
  <c r="GG238" i="1" s="1"/>
  <c r="EF238" i="1"/>
  <c r="GF238" i="1" s="1"/>
  <c r="EE238" i="1"/>
  <c r="ED238" i="1"/>
  <c r="EC238" i="1"/>
  <c r="EB238" i="1"/>
  <c r="EA238" i="1"/>
  <c r="GA238" i="1" s="1"/>
  <c r="DZ238" i="1"/>
  <c r="FZ238" i="1" s="1"/>
  <c r="DY238" i="1"/>
  <c r="DX238" i="1"/>
  <c r="DW238" i="1"/>
  <c r="DV238" i="1"/>
  <c r="DS238" i="1"/>
  <c r="DR238" i="1"/>
  <c r="DU238" i="1" s="1"/>
  <c r="DP238" i="1"/>
  <c r="DN238" i="1"/>
  <c r="DL238" i="1" s="1"/>
  <c r="DM238" i="1" s="1"/>
  <c r="DO238" i="1" s="1"/>
  <c r="CJ238" i="1"/>
  <c r="CI238" i="1"/>
  <c r="CH238" i="1"/>
  <c r="CG238" i="1"/>
  <c r="CF238" i="1"/>
  <c r="CE238" i="1"/>
  <c r="CD238" i="1"/>
  <c r="CC238" i="1"/>
  <c r="CB238" i="1"/>
  <c r="CA238" i="1"/>
  <c r="BZ238" i="1"/>
  <c r="BY238" i="1"/>
  <c r="BX238" i="1"/>
  <c r="BW238" i="1"/>
  <c r="BV238" i="1"/>
  <c r="BU238" i="1"/>
  <c r="BT238" i="1"/>
  <c r="BS238" i="1"/>
  <c r="BR238" i="1"/>
  <c r="BP238" i="1"/>
  <c r="BQ238" i="1" s="1"/>
  <c r="BI238" i="1"/>
  <c r="BH238" i="1"/>
  <c r="BG238" i="1"/>
  <c r="BF238" i="1"/>
  <c r="BE238" i="1"/>
  <c r="BD238" i="1"/>
  <c r="BC238" i="1"/>
  <c r="BB238" i="1"/>
  <c r="BA238" i="1"/>
  <c r="J238" i="1"/>
  <c r="FU237" i="1"/>
  <c r="FS237" i="1"/>
  <c r="EX237" i="1"/>
  <c r="FG237" i="1" s="1"/>
  <c r="FO237" i="1" s="1" a="1"/>
  <c r="FO237" i="1" s="1"/>
  <c r="EW237" i="1"/>
  <c r="FF237" i="1" s="1"/>
  <c r="FP237" i="1" s="1" a="1"/>
  <c r="FP237" i="1" s="1"/>
  <c r="EV237" i="1"/>
  <c r="FE237" i="1" s="1"/>
  <c r="FN237" i="1" s="1" a="1"/>
  <c r="FN237" i="1" s="1"/>
  <c r="EU237" i="1"/>
  <c r="FD237" i="1" s="1"/>
  <c r="FM237" i="1" s="1" a="1"/>
  <c r="FM237" i="1" s="1"/>
  <c r="ET237" i="1"/>
  <c r="FC237" i="1" s="1"/>
  <c r="FL237" i="1" s="1" a="1"/>
  <c r="FL237" i="1" s="1"/>
  <c r="ES237" i="1"/>
  <c r="FB237" i="1" s="1"/>
  <c r="FK237" i="1" s="1" a="1"/>
  <c r="FK237" i="1" s="1"/>
  <c r="ER237" i="1"/>
  <c r="FA237" i="1" s="1"/>
  <c r="FJ237" i="1" s="1" a="1"/>
  <c r="FJ237" i="1" s="1"/>
  <c r="EQ237" i="1"/>
  <c r="EZ237" i="1" s="1"/>
  <c r="FI237" i="1" s="1" a="1"/>
  <c r="FI237" i="1" s="1"/>
  <c r="EP237" i="1"/>
  <c r="EY237" i="1" s="1"/>
  <c r="FH237" i="1" s="1" a="1"/>
  <c r="FH237" i="1" s="1"/>
  <c r="EO237" i="1"/>
  <c r="EN237" i="1"/>
  <c r="EM237" i="1"/>
  <c r="EL237" i="1"/>
  <c r="EK237" i="1"/>
  <c r="EJ237" i="1"/>
  <c r="EI237" i="1"/>
  <c r="BK237" i="1" s="1"/>
  <c r="EH237" i="1"/>
  <c r="GH237" i="1" s="1"/>
  <c r="EG237" i="1"/>
  <c r="GG237" i="1" s="1"/>
  <c r="EF237" i="1"/>
  <c r="GF237" i="1" s="1"/>
  <c r="EE237" i="1"/>
  <c r="ED237" i="1"/>
  <c r="EC237" i="1"/>
  <c r="EB237" i="1"/>
  <c r="EA237" i="1"/>
  <c r="GA237" i="1" s="1"/>
  <c r="DZ237" i="1"/>
  <c r="FZ237" i="1" s="1"/>
  <c r="DY237" i="1"/>
  <c r="DX237" i="1"/>
  <c r="DW237" i="1"/>
  <c r="DV237" i="1"/>
  <c r="DS237" i="1"/>
  <c r="DR237" i="1"/>
  <c r="DU237" i="1" s="1"/>
  <c r="DP237" i="1"/>
  <c r="DN237" i="1"/>
  <c r="DL237" i="1" s="1"/>
  <c r="DM237" i="1" s="1"/>
  <c r="DO237" i="1" s="1"/>
  <c r="CJ237" i="1"/>
  <c r="CI237" i="1"/>
  <c r="CH237" i="1"/>
  <c r="CG237" i="1"/>
  <c r="CF237" i="1"/>
  <c r="CE237" i="1"/>
  <c r="CD237" i="1"/>
  <c r="CC237" i="1"/>
  <c r="CB237" i="1"/>
  <c r="CA237" i="1"/>
  <c r="BZ237" i="1"/>
  <c r="BY237" i="1"/>
  <c r="BX237" i="1"/>
  <c r="BW237" i="1"/>
  <c r="BV237" i="1"/>
  <c r="BU237" i="1"/>
  <c r="BT237" i="1"/>
  <c r="BS237" i="1"/>
  <c r="BR237" i="1"/>
  <c r="BP237" i="1"/>
  <c r="BQ237" i="1" s="1"/>
  <c r="BI237" i="1"/>
  <c r="BH237" i="1"/>
  <c r="BG237" i="1"/>
  <c r="BF237" i="1"/>
  <c r="BE237" i="1"/>
  <c r="BD237" i="1"/>
  <c r="BC237" i="1"/>
  <c r="BB237" i="1"/>
  <c r="BA237" i="1"/>
  <c r="J237" i="1"/>
  <c r="FU236" i="1"/>
  <c r="FS236" i="1"/>
  <c r="EX236" i="1"/>
  <c r="FG236" i="1" s="1"/>
  <c r="FO236" i="1" s="1" a="1"/>
  <c r="FO236" i="1" s="1"/>
  <c r="EW236" i="1"/>
  <c r="FF236" i="1" s="1"/>
  <c r="FP236" i="1" s="1" a="1"/>
  <c r="FP236" i="1" s="1"/>
  <c r="EV236" i="1"/>
  <c r="FE236" i="1" s="1"/>
  <c r="FN236" i="1" s="1" a="1"/>
  <c r="FN236" i="1" s="1"/>
  <c r="EU236" i="1"/>
  <c r="FD236" i="1" s="1"/>
  <c r="FM236" i="1" s="1" a="1"/>
  <c r="FM236" i="1" s="1"/>
  <c r="ET236" i="1"/>
  <c r="FC236" i="1" s="1"/>
  <c r="FL236" i="1" s="1" a="1"/>
  <c r="FL236" i="1" s="1"/>
  <c r="ES236" i="1"/>
  <c r="FB236" i="1" s="1"/>
  <c r="FK236" i="1" s="1" a="1"/>
  <c r="FK236" i="1" s="1"/>
  <c r="ER236" i="1"/>
  <c r="FA236" i="1" s="1"/>
  <c r="FJ236" i="1" s="1" a="1"/>
  <c r="FJ236" i="1" s="1"/>
  <c r="EQ236" i="1"/>
  <c r="EZ236" i="1" s="1"/>
  <c r="FI236" i="1" s="1" a="1"/>
  <c r="FI236" i="1" s="1"/>
  <c r="EP236" i="1"/>
  <c r="EY236" i="1" s="1"/>
  <c r="FH236" i="1" s="1" a="1"/>
  <c r="FH236" i="1" s="1"/>
  <c r="EO236" i="1"/>
  <c r="EN236" i="1"/>
  <c r="EM236" i="1"/>
  <c r="EL236" i="1"/>
  <c r="EK236" i="1"/>
  <c r="EJ236" i="1"/>
  <c r="EI236" i="1"/>
  <c r="BK236" i="1" s="1"/>
  <c r="BL236" i="1" s="1"/>
  <c r="BM236" i="1" s="1"/>
  <c r="EH236" i="1"/>
  <c r="GH236" i="1" s="1"/>
  <c r="EG236" i="1"/>
  <c r="GG236" i="1" s="1"/>
  <c r="EF236" i="1"/>
  <c r="GF236" i="1" s="1"/>
  <c r="EE236" i="1"/>
  <c r="ED236" i="1"/>
  <c r="EC236" i="1"/>
  <c r="EB236" i="1"/>
  <c r="EA236" i="1"/>
  <c r="GA236" i="1" s="1"/>
  <c r="DZ236" i="1"/>
  <c r="FZ236" i="1" s="1"/>
  <c r="DY236" i="1"/>
  <c r="DX236" i="1"/>
  <c r="DW236" i="1"/>
  <c r="DV236" i="1"/>
  <c r="DS236" i="1"/>
  <c r="DR236" i="1"/>
  <c r="DT236" i="1" s="1"/>
  <c r="DP236" i="1"/>
  <c r="DN236" i="1"/>
  <c r="DL236" i="1" s="1"/>
  <c r="DM236" i="1" s="1"/>
  <c r="DO236" i="1" s="1"/>
  <c r="CJ236" i="1"/>
  <c r="CI236" i="1"/>
  <c r="CH236" i="1"/>
  <c r="CG236" i="1"/>
  <c r="CF236" i="1"/>
  <c r="CE236" i="1"/>
  <c r="CD236" i="1"/>
  <c r="CC236" i="1"/>
  <c r="CB236" i="1"/>
  <c r="CA236" i="1"/>
  <c r="BZ236" i="1"/>
  <c r="BY236" i="1"/>
  <c r="BX236" i="1"/>
  <c r="BW236" i="1"/>
  <c r="BV236" i="1"/>
  <c r="BU236" i="1"/>
  <c r="BT236" i="1"/>
  <c r="BS236" i="1"/>
  <c r="BR236" i="1"/>
  <c r="BP236" i="1"/>
  <c r="BQ236" i="1" s="1"/>
  <c r="BI236" i="1"/>
  <c r="BH236" i="1"/>
  <c r="BG236" i="1"/>
  <c r="BF236" i="1"/>
  <c r="BE236" i="1"/>
  <c r="BD236" i="1"/>
  <c r="BC236" i="1"/>
  <c r="BB236" i="1"/>
  <c r="BA236" i="1"/>
  <c r="J236" i="1"/>
  <c r="FU235" i="1"/>
  <c r="FS235" i="1"/>
  <c r="EX235" i="1"/>
  <c r="FG235" i="1" s="1"/>
  <c r="FO235" i="1" s="1" a="1"/>
  <c r="FO235" i="1" s="1"/>
  <c r="EW235" i="1"/>
  <c r="FF235" i="1" s="1"/>
  <c r="FP235" i="1" s="1" a="1"/>
  <c r="FP235" i="1" s="1"/>
  <c r="EV235" i="1"/>
  <c r="FE235" i="1" s="1"/>
  <c r="FN235" i="1" s="1" a="1"/>
  <c r="FN235" i="1" s="1"/>
  <c r="EU235" i="1"/>
  <c r="FD235" i="1" s="1"/>
  <c r="FM235" i="1" s="1" a="1"/>
  <c r="FM235" i="1" s="1"/>
  <c r="ET235" i="1"/>
  <c r="FC235" i="1" s="1"/>
  <c r="FL235" i="1" s="1" a="1"/>
  <c r="FL235" i="1" s="1"/>
  <c r="ES235" i="1"/>
  <c r="FB235" i="1" s="1"/>
  <c r="FK235" i="1" s="1" a="1"/>
  <c r="FK235" i="1" s="1"/>
  <c r="ER235" i="1"/>
  <c r="FA235" i="1" s="1"/>
  <c r="FJ235" i="1" s="1" a="1"/>
  <c r="FJ235" i="1" s="1"/>
  <c r="EQ235" i="1"/>
  <c r="EZ235" i="1" s="1"/>
  <c r="FI235" i="1" s="1" a="1"/>
  <c r="FI235" i="1" s="1"/>
  <c r="EP235" i="1"/>
  <c r="EY235" i="1" s="1"/>
  <c r="FH235" i="1" s="1" a="1"/>
  <c r="FH235" i="1" s="1"/>
  <c r="EO235" i="1"/>
  <c r="EN235" i="1"/>
  <c r="EM235" i="1"/>
  <c r="EL235" i="1"/>
  <c r="EK235" i="1"/>
  <c r="EJ235" i="1"/>
  <c r="EH235" i="1"/>
  <c r="EG235" i="1"/>
  <c r="EF235" i="1"/>
  <c r="EE235" i="1"/>
  <c r="ED235" i="1"/>
  <c r="GE235" i="1" s="1"/>
  <c r="EC235" i="1"/>
  <c r="GD235" i="1" s="1"/>
  <c r="EB235" i="1"/>
  <c r="GC235" i="1" s="1"/>
  <c r="EA235" i="1"/>
  <c r="DZ235" i="1"/>
  <c r="DY235" i="1"/>
  <c r="DX235" i="1"/>
  <c r="DW235" i="1"/>
  <c r="DV235" i="1"/>
  <c r="DS235" i="1"/>
  <c r="DR235" i="1"/>
  <c r="DU235" i="1" s="1"/>
  <c r="DP235" i="1"/>
  <c r="DN235" i="1"/>
  <c r="DL235" i="1" s="1"/>
  <c r="DM235" i="1" s="1"/>
  <c r="DO235" i="1" s="1"/>
  <c r="CJ235" i="1"/>
  <c r="CI235" i="1"/>
  <c r="CH235" i="1"/>
  <c r="CG235" i="1"/>
  <c r="CF235" i="1"/>
  <c r="CE235" i="1"/>
  <c r="CD235" i="1"/>
  <c r="CC235" i="1"/>
  <c r="CB235" i="1"/>
  <c r="CA235" i="1"/>
  <c r="BZ235" i="1"/>
  <c r="BY235" i="1"/>
  <c r="BX235" i="1"/>
  <c r="BW235" i="1"/>
  <c r="BV235" i="1"/>
  <c r="BU235" i="1"/>
  <c r="BT235" i="1"/>
  <c r="BS235" i="1"/>
  <c r="BR235" i="1"/>
  <c r="BP235" i="1"/>
  <c r="BQ235" i="1" s="1"/>
  <c r="BK235" i="1"/>
  <c r="BL235" i="1" s="1"/>
  <c r="BM235" i="1" s="1"/>
  <c r="BI235" i="1"/>
  <c r="BH235" i="1"/>
  <c r="BG235" i="1"/>
  <c r="BF235" i="1"/>
  <c r="BE235" i="1"/>
  <c r="BD235" i="1"/>
  <c r="BC235" i="1"/>
  <c r="BB235" i="1"/>
  <c r="BA235" i="1"/>
  <c r="J235" i="1"/>
  <c r="FU234" i="1"/>
  <c r="FS234" i="1"/>
  <c r="EX234" i="1"/>
  <c r="FG234" i="1" s="1"/>
  <c r="FO234" i="1" s="1" a="1"/>
  <c r="FO234" i="1" s="1"/>
  <c r="EW234" i="1"/>
  <c r="FF234" i="1" s="1"/>
  <c r="FP234" i="1" s="1" a="1"/>
  <c r="FP234" i="1" s="1"/>
  <c r="EV234" i="1"/>
  <c r="FE234" i="1" s="1"/>
  <c r="FN234" i="1" s="1" a="1"/>
  <c r="FN234" i="1" s="1"/>
  <c r="EU234" i="1"/>
  <c r="FD234" i="1" s="1"/>
  <c r="FM234" i="1" s="1" a="1"/>
  <c r="FM234" i="1" s="1"/>
  <c r="ET234" i="1"/>
  <c r="FC234" i="1" s="1"/>
  <c r="FL234" i="1" s="1" a="1"/>
  <c r="FL234" i="1" s="1"/>
  <c r="ES234" i="1"/>
  <c r="FB234" i="1" s="1"/>
  <c r="FK234" i="1" s="1" a="1"/>
  <c r="FK234" i="1" s="1"/>
  <c r="ER234" i="1"/>
  <c r="FA234" i="1" s="1"/>
  <c r="FJ234" i="1" s="1" a="1"/>
  <c r="FJ234" i="1" s="1"/>
  <c r="EQ234" i="1"/>
  <c r="EZ234" i="1" s="1"/>
  <c r="FI234" i="1" s="1" a="1"/>
  <c r="FI234" i="1" s="1"/>
  <c r="EP234" i="1"/>
  <c r="EY234" i="1" s="1"/>
  <c r="FH234" i="1" s="1" a="1"/>
  <c r="FH234" i="1" s="1"/>
  <c r="EO234" i="1"/>
  <c r="EN234" i="1"/>
  <c r="EM234" i="1"/>
  <c r="EL234" i="1"/>
  <c r="EK234" i="1"/>
  <c r="EJ234" i="1"/>
  <c r="EI234" i="1"/>
  <c r="BK234" i="1" s="1"/>
  <c r="BL234" i="1" s="1"/>
  <c r="EH234" i="1"/>
  <c r="GH234" i="1" s="1"/>
  <c r="EG234" i="1"/>
  <c r="GG234" i="1" s="1"/>
  <c r="EF234" i="1"/>
  <c r="GF234" i="1" s="1"/>
  <c r="EE234" i="1"/>
  <c r="ED234" i="1"/>
  <c r="EC234" i="1"/>
  <c r="EB234" i="1"/>
  <c r="EA234" i="1"/>
  <c r="GA234" i="1" s="1"/>
  <c r="DZ234" i="1"/>
  <c r="FZ234" i="1" s="1"/>
  <c r="DY234" i="1"/>
  <c r="DX234" i="1"/>
  <c r="DW234" i="1"/>
  <c r="DV234" i="1"/>
  <c r="DS234" i="1"/>
  <c r="DR234" i="1"/>
  <c r="DT234" i="1" s="1"/>
  <c r="DP234" i="1"/>
  <c r="DN234" i="1"/>
  <c r="DL234" i="1" s="1"/>
  <c r="DM234" i="1" s="1"/>
  <c r="DO234" i="1" s="1"/>
  <c r="CJ234" i="1"/>
  <c r="CI234" i="1"/>
  <c r="CH234" i="1"/>
  <c r="CG234" i="1"/>
  <c r="CF234" i="1"/>
  <c r="CE234" i="1"/>
  <c r="CD234" i="1"/>
  <c r="CC234" i="1"/>
  <c r="CB234" i="1"/>
  <c r="CA234" i="1"/>
  <c r="BZ234" i="1"/>
  <c r="BY234" i="1"/>
  <c r="BX234" i="1"/>
  <c r="BW234" i="1"/>
  <c r="BV234" i="1"/>
  <c r="BU234" i="1"/>
  <c r="BT234" i="1"/>
  <c r="BS234" i="1"/>
  <c r="BR234" i="1"/>
  <c r="BP234" i="1"/>
  <c r="BQ234" i="1" s="1"/>
  <c r="BI234" i="1"/>
  <c r="BH234" i="1"/>
  <c r="BG234" i="1"/>
  <c r="BF234" i="1"/>
  <c r="BE234" i="1"/>
  <c r="BD234" i="1"/>
  <c r="BC234" i="1"/>
  <c r="BB234" i="1"/>
  <c r="BA234" i="1"/>
  <c r="J234" i="1"/>
  <c r="FU233" i="1"/>
  <c r="FS233" i="1"/>
  <c r="EX233" i="1"/>
  <c r="FG233" i="1" s="1"/>
  <c r="FO233" i="1" s="1" a="1"/>
  <c r="FO233" i="1" s="1"/>
  <c r="EW233" i="1"/>
  <c r="FF233" i="1" s="1"/>
  <c r="FP233" i="1" s="1" a="1"/>
  <c r="FP233" i="1" s="1"/>
  <c r="EV233" i="1"/>
  <c r="FE233" i="1" s="1"/>
  <c r="FN233" i="1" s="1" a="1"/>
  <c r="FN233" i="1" s="1"/>
  <c r="EU233" i="1"/>
  <c r="FD233" i="1" s="1"/>
  <c r="FM233" i="1" s="1" a="1"/>
  <c r="FM233" i="1" s="1"/>
  <c r="ET233" i="1"/>
  <c r="FC233" i="1" s="1"/>
  <c r="FL233" i="1" s="1" a="1"/>
  <c r="FL233" i="1" s="1"/>
  <c r="ES233" i="1"/>
  <c r="FB233" i="1" s="1"/>
  <c r="FK233" i="1" s="1" a="1"/>
  <c r="FK233" i="1" s="1"/>
  <c r="ER233" i="1"/>
  <c r="FA233" i="1" s="1"/>
  <c r="FJ233" i="1" s="1" a="1"/>
  <c r="FJ233" i="1" s="1"/>
  <c r="EQ233" i="1"/>
  <c r="EZ233" i="1" s="1"/>
  <c r="FI233" i="1" s="1" a="1"/>
  <c r="FI233" i="1" s="1"/>
  <c r="EP233" i="1"/>
  <c r="EY233" i="1" s="1"/>
  <c r="FH233" i="1" s="1" a="1"/>
  <c r="FH233" i="1" s="1"/>
  <c r="EO233" i="1"/>
  <c r="EN233" i="1"/>
  <c r="EM233" i="1"/>
  <c r="EL233" i="1"/>
  <c r="EK233" i="1"/>
  <c r="EJ233" i="1"/>
  <c r="EI233" i="1"/>
  <c r="BK233" i="1" s="1"/>
  <c r="EH233" i="1"/>
  <c r="GH233" i="1" s="1"/>
  <c r="EG233" i="1"/>
  <c r="GG233" i="1" s="1"/>
  <c r="EF233" i="1"/>
  <c r="GF233" i="1" s="1"/>
  <c r="EE233" i="1"/>
  <c r="ED233" i="1"/>
  <c r="EC233" i="1"/>
  <c r="EB233" i="1"/>
  <c r="EA233" i="1"/>
  <c r="GA233" i="1" s="1"/>
  <c r="DZ233" i="1"/>
  <c r="FZ233" i="1" s="1"/>
  <c r="DY233" i="1"/>
  <c r="DX233" i="1"/>
  <c r="DW233" i="1"/>
  <c r="DV233" i="1"/>
  <c r="DS233" i="1"/>
  <c r="DR233" i="1"/>
  <c r="DU233" i="1" s="1"/>
  <c r="DP233" i="1"/>
  <c r="DN233" i="1"/>
  <c r="DL233" i="1" s="1"/>
  <c r="DM233" i="1" s="1"/>
  <c r="DO233" i="1" s="1"/>
  <c r="CJ233" i="1"/>
  <c r="CI233" i="1"/>
  <c r="CH233" i="1"/>
  <c r="CG233" i="1"/>
  <c r="CF233" i="1"/>
  <c r="CE233" i="1"/>
  <c r="CD233" i="1"/>
  <c r="CC233" i="1"/>
  <c r="CB233" i="1"/>
  <c r="CA233" i="1"/>
  <c r="BZ233" i="1"/>
  <c r="BY233" i="1"/>
  <c r="BX233" i="1"/>
  <c r="BW233" i="1"/>
  <c r="BV233" i="1"/>
  <c r="BU233" i="1"/>
  <c r="BT233" i="1"/>
  <c r="BS233" i="1"/>
  <c r="BR233" i="1"/>
  <c r="BP233" i="1"/>
  <c r="BQ233" i="1" s="1"/>
  <c r="BI233" i="1"/>
  <c r="BH233" i="1"/>
  <c r="BG233" i="1"/>
  <c r="BF233" i="1"/>
  <c r="BE233" i="1"/>
  <c r="BD233" i="1"/>
  <c r="BC233" i="1"/>
  <c r="BB233" i="1"/>
  <c r="BA233" i="1"/>
  <c r="J233" i="1"/>
  <c r="FU232" i="1"/>
  <c r="FS232" i="1"/>
  <c r="EX232" i="1"/>
  <c r="FG232" i="1" s="1"/>
  <c r="FO232" i="1" s="1" a="1"/>
  <c r="FO232" i="1" s="1"/>
  <c r="EW232" i="1"/>
  <c r="FF232" i="1" s="1"/>
  <c r="FP232" i="1" s="1" a="1"/>
  <c r="FP232" i="1" s="1"/>
  <c r="EV232" i="1"/>
  <c r="FE232" i="1" s="1"/>
  <c r="FN232" i="1" s="1" a="1"/>
  <c r="FN232" i="1" s="1"/>
  <c r="EU232" i="1"/>
  <c r="FD232" i="1" s="1"/>
  <c r="FM232" i="1" s="1" a="1"/>
  <c r="FM232" i="1" s="1"/>
  <c r="ET232" i="1"/>
  <c r="FC232" i="1" s="1"/>
  <c r="FL232" i="1" s="1" a="1"/>
  <c r="FL232" i="1" s="1"/>
  <c r="ES232" i="1"/>
  <c r="FB232" i="1" s="1"/>
  <c r="FK232" i="1" s="1" a="1"/>
  <c r="FK232" i="1" s="1"/>
  <c r="ER232" i="1"/>
  <c r="FA232" i="1" s="1"/>
  <c r="FJ232" i="1" s="1" a="1"/>
  <c r="FJ232" i="1" s="1"/>
  <c r="EQ232" i="1"/>
  <c r="EZ232" i="1" s="1"/>
  <c r="FI232" i="1" s="1" a="1"/>
  <c r="FI232" i="1" s="1"/>
  <c r="EP232" i="1"/>
  <c r="EY232" i="1" s="1"/>
  <c r="FH232" i="1" s="1" a="1"/>
  <c r="FH232" i="1" s="1"/>
  <c r="EO232" i="1"/>
  <c r="EN232" i="1"/>
  <c r="EM232" i="1"/>
  <c r="EL232" i="1"/>
  <c r="EK232" i="1"/>
  <c r="EJ232" i="1"/>
  <c r="EH232" i="1"/>
  <c r="GH232" i="1" s="1"/>
  <c r="EG232" i="1"/>
  <c r="GG232" i="1" s="1"/>
  <c r="EF232" i="1"/>
  <c r="GF232" i="1" s="1"/>
  <c r="EE232" i="1"/>
  <c r="ED232" i="1"/>
  <c r="GE232" i="1" s="1"/>
  <c r="EC232" i="1"/>
  <c r="GD232" i="1" s="1"/>
  <c r="EB232" i="1"/>
  <c r="GC232" i="1" s="1"/>
  <c r="EA232" i="1"/>
  <c r="DZ232" i="1"/>
  <c r="DY232" i="1"/>
  <c r="DX232" i="1"/>
  <c r="DW232" i="1"/>
  <c r="DV232" i="1"/>
  <c r="DS232" i="1"/>
  <c r="DR232" i="1"/>
  <c r="DU232" i="1" s="1"/>
  <c r="DP232" i="1"/>
  <c r="DN232" i="1"/>
  <c r="DL232" i="1" s="1"/>
  <c r="DM232" i="1" s="1"/>
  <c r="DO232" i="1" s="1"/>
  <c r="CJ232" i="1"/>
  <c r="CI232" i="1"/>
  <c r="CH232" i="1"/>
  <c r="CG232" i="1"/>
  <c r="CF232" i="1"/>
  <c r="CE232" i="1"/>
  <c r="CD232" i="1"/>
  <c r="CC232" i="1"/>
  <c r="CB232" i="1"/>
  <c r="CA232" i="1"/>
  <c r="BZ232" i="1"/>
  <c r="BY232" i="1"/>
  <c r="BX232" i="1"/>
  <c r="BW232" i="1"/>
  <c r="BV232" i="1"/>
  <c r="BU232" i="1"/>
  <c r="BT232" i="1"/>
  <c r="BS232" i="1"/>
  <c r="BR232" i="1"/>
  <c r="BP232" i="1"/>
  <c r="BQ232" i="1" s="1"/>
  <c r="BK232" i="1"/>
  <c r="BI232" i="1"/>
  <c r="BH232" i="1"/>
  <c r="BG232" i="1"/>
  <c r="BF232" i="1"/>
  <c r="BE232" i="1"/>
  <c r="BD232" i="1"/>
  <c r="BC232" i="1"/>
  <c r="BB232" i="1"/>
  <c r="BA232" i="1"/>
  <c r="J232" i="1"/>
  <c r="FU231" i="1"/>
  <c r="FS231" i="1"/>
  <c r="EX231" i="1"/>
  <c r="FG231" i="1" s="1"/>
  <c r="FO231" i="1" s="1" a="1"/>
  <c r="FO231" i="1" s="1"/>
  <c r="EW231" i="1"/>
  <c r="FF231" i="1" s="1"/>
  <c r="FP231" i="1" s="1" a="1"/>
  <c r="FP231" i="1" s="1"/>
  <c r="EV231" i="1"/>
  <c r="FE231" i="1" s="1"/>
  <c r="FN231" i="1" s="1" a="1"/>
  <c r="FN231" i="1" s="1"/>
  <c r="EU231" i="1"/>
  <c r="FD231" i="1" s="1"/>
  <c r="FM231" i="1" s="1" a="1"/>
  <c r="FM231" i="1" s="1"/>
  <c r="ET231" i="1"/>
  <c r="FC231" i="1" s="1"/>
  <c r="FL231" i="1" s="1" a="1"/>
  <c r="FL231" i="1" s="1"/>
  <c r="ES231" i="1"/>
  <c r="FB231" i="1" s="1"/>
  <c r="FK231" i="1" s="1" a="1"/>
  <c r="FK231" i="1" s="1"/>
  <c r="ER231" i="1"/>
  <c r="FA231" i="1" s="1"/>
  <c r="FJ231" i="1" s="1" a="1"/>
  <c r="FJ231" i="1" s="1"/>
  <c r="EQ231" i="1"/>
  <c r="EZ231" i="1" s="1"/>
  <c r="FI231" i="1" s="1" a="1"/>
  <c r="FI231" i="1" s="1"/>
  <c r="EP231" i="1"/>
  <c r="EY231" i="1" s="1"/>
  <c r="FH231" i="1" s="1" a="1"/>
  <c r="FH231" i="1" s="1"/>
  <c r="EO231" i="1"/>
  <c r="EN231" i="1"/>
  <c r="EM231" i="1"/>
  <c r="EL231" i="1"/>
  <c r="EK231" i="1"/>
  <c r="EJ231" i="1"/>
  <c r="EI231" i="1"/>
  <c r="BK231" i="1" s="1"/>
  <c r="EH231" i="1"/>
  <c r="GH231" i="1" s="1"/>
  <c r="EG231" i="1"/>
  <c r="GG231" i="1" s="1"/>
  <c r="EF231" i="1"/>
  <c r="GF231" i="1" s="1"/>
  <c r="EE231" i="1"/>
  <c r="ED231" i="1"/>
  <c r="EC231" i="1"/>
  <c r="EB231" i="1"/>
  <c r="EA231" i="1"/>
  <c r="GA231" i="1" s="1"/>
  <c r="DZ231" i="1"/>
  <c r="FZ231" i="1" s="1"/>
  <c r="DY231" i="1"/>
  <c r="DX231" i="1"/>
  <c r="DW231" i="1"/>
  <c r="DV231" i="1"/>
  <c r="DS231" i="1"/>
  <c r="DR231" i="1"/>
  <c r="DU231" i="1" s="1"/>
  <c r="DP231" i="1"/>
  <c r="DN231" i="1"/>
  <c r="DL231" i="1" s="1"/>
  <c r="DM231" i="1" s="1"/>
  <c r="DO231" i="1" s="1"/>
  <c r="CJ231" i="1"/>
  <c r="CI231" i="1"/>
  <c r="CH231" i="1"/>
  <c r="CG231" i="1"/>
  <c r="CF231" i="1"/>
  <c r="CE231" i="1"/>
  <c r="CD231" i="1"/>
  <c r="CC231" i="1"/>
  <c r="CB231" i="1"/>
  <c r="CA231" i="1"/>
  <c r="BZ231" i="1"/>
  <c r="BY231" i="1"/>
  <c r="BX231" i="1"/>
  <c r="BW231" i="1"/>
  <c r="BV231" i="1"/>
  <c r="BU231" i="1"/>
  <c r="BT231" i="1"/>
  <c r="BS231" i="1"/>
  <c r="BR231" i="1"/>
  <c r="BP231" i="1"/>
  <c r="BQ231" i="1" s="1"/>
  <c r="BI231" i="1"/>
  <c r="BH231" i="1"/>
  <c r="BG231" i="1"/>
  <c r="BF231" i="1"/>
  <c r="BE231" i="1"/>
  <c r="BD231" i="1"/>
  <c r="BC231" i="1"/>
  <c r="BB231" i="1"/>
  <c r="BA231" i="1"/>
  <c r="J231" i="1"/>
  <c r="FU230" i="1"/>
  <c r="FS230" i="1"/>
  <c r="EX230" i="1"/>
  <c r="FG230" i="1" s="1"/>
  <c r="FO230" i="1" s="1" a="1"/>
  <c r="FO230" i="1" s="1"/>
  <c r="EW230" i="1"/>
  <c r="FF230" i="1" s="1"/>
  <c r="FP230" i="1" s="1" a="1"/>
  <c r="FP230" i="1" s="1"/>
  <c r="EV230" i="1"/>
  <c r="FE230" i="1" s="1"/>
  <c r="FN230" i="1" s="1" a="1"/>
  <c r="FN230" i="1" s="1"/>
  <c r="EU230" i="1"/>
  <c r="FD230" i="1" s="1"/>
  <c r="FM230" i="1" s="1" a="1"/>
  <c r="FM230" i="1" s="1"/>
  <c r="ET230" i="1"/>
  <c r="FC230" i="1" s="1"/>
  <c r="FL230" i="1" s="1" a="1"/>
  <c r="FL230" i="1" s="1"/>
  <c r="ES230" i="1"/>
  <c r="FB230" i="1" s="1"/>
  <c r="FK230" i="1" s="1" a="1"/>
  <c r="FK230" i="1" s="1"/>
  <c r="ER230" i="1"/>
  <c r="FA230" i="1" s="1"/>
  <c r="FJ230" i="1" s="1" a="1"/>
  <c r="FJ230" i="1" s="1"/>
  <c r="EQ230" i="1"/>
  <c r="EZ230" i="1" s="1"/>
  <c r="FI230" i="1" s="1" a="1"/>
  <c r="FI230" i="1" s="1"/>
  <c r="EP230" i="1"/>
  <c r="EY230" i="1" s="1"/>
  <c r="FH230" i="1" s="1" a="1"/>
  <c r="FH230" i="1" s="1"/>
  <c r="EO230" i="1"/>
  <c r="EN230" i="1"/>
  <c r="EM230" i="1"/>
  <c r="EL230" i="1"/>
  <c r="EK230" i="1"/>
  <c r="EJ230" i="1"/>
  <c r="EI230" i="1"/>
  <c r="BK230" i="1" s="1"/>
  <c r="BL230" i="1" s="1"/>
  <c r="BM230" i="1" s="1"/>
  <c r="EH230" i="1"/>
  <c r="GH230" i="1" s="1"/>
  <c r="EG230" i="1"/>
  <c r="GG230" i="1" s="1"/>
  <c r="EF230" i="1"/>
  <c r="GF230" i="1" s="1"/>
  <c r="EE230" i="1"/>
  <c r="ED230" i="1"/>
  <c r="EC230" i="1"/>
  <c r="EB230" i="1"/>
  <c r="EA230" i="1"/>
  <c r="GA230" i="1" s="1"/>
  <c r="DZ230" i="1"/>
  <c r="FZ230" i="1" s="1"/>
  <c r="DY230" i="1"/>
  <c r="DX230" i="1"/>
  <c r="DW230" i="1"/>
  <c r="DV230" i="1"/>
  <c r="DS230" i="1"/>
  <c r="DR230" i="1"/>
  <c r="DT230" i="1" s="1"/>
  <c r="DP230" i="1"/>
  <c r="DN230" i="1"/>
  <c r="DL230" i="1" s="1"/>
  <c r="DM230" i="1" s="1"/>
  <c r="DO230" i="1" s="1"/>
  <c r="CJ230" i="1"/>
  <c r="CI230" i="1"/>
  <c r="CH230" i="1"/>
  <c r="CG230" i="1"/>
  <c r="CF230" i="1"/>
  <c r="CE230" i="1"/>
  <c r="CD230" i="1"/>
  <c r="CC230" i="1"/>
  <c r="CB230" i="1"/>
  <c r="CA230" i="1"/>
  <c r="BZ230" i="1"/>
  <c r="BY230" i="1"/>
  <c r="BX230" i="1"/>
  <c r="BW230" i="1"/>
  <c r="BV230" i="1"/>
  <c r="BU230" i="1"/>
  <c r="BT230" i="1"/>
  <c r="BS230" i="1"/>
  <c r="BR230" i="1"/>
  <c r="BP230" i="1"/>
  <c r="BQ230" i="1" s="1"/>
  <c r="BI230" i="1"/>
  <c r="BH230" i="1"/>
  <c r="BG230" i="1"/>
  <c r="BF230" i="1"/>
  <c r="BE230" i="1"/>
  <c r="BD230" i="1"/>
  <c r="BC230" i="1"/>
  <c r="BB230" i="1"/>
  <c r="BA230" i="1"/>
  <c r="J230" i="1"/>
  <c r="FU229" i="1"/>
  <c r="FS229" i="1"/>
  <c r="EX229" i="1"/>
  <c r="FG229" i="1" s="1"/>
  <c r="FO229" i="1" s="1" a="1"/>
  <c r="FO229" i="1" s="1"/>
  <c r="EW229" i="1"/>
  <c r="FF229" i="1" s="1"/>
  <c r="FP229" i="1" s="1" a="1"/>
  <c r="FP229" i="1" s="1"/>
  <c r="EV229" i="1"/>
  <c r="FE229" i="1" s="1"/>
  <c r="FN229" i="1" s="1" a="1"/>
  <c r="FN229" i="1" s="1"/>
  <c r="EU229" i="1"/>
  <c r="ET229" i="1"/>
  <c r="FC229" i="1" s="1"/>
  <c r="FL229" i="1" s="1" a="1"/>
  <c r="FL229" i="1" s="1"/>
  <c r="ES229" i="1"/>
  <c r="FB229" i="1" s="1"/>
  <c r="FK229" i="1" s="1" a="1"/>
  <c r="FK229" i="1" s="1"/>
  <c r="ER229" i="1"/>
  <c r="FA229" i="1" s="1"/>
  <c r="FJ229" i="1" s="1" a="1"/>
  <c r="FJ229" i="1" s="1"/>
  <c r="EQ229" i="1"/>
  <c r="EZ229" i="1" s="1"/>
  <c r="FI229" i="1" s="1" a="1"/>
  <c r="FI229" i="1" s="1"/>
  <c r="EP229" i="1"/>
  <c r="EY229" i="1" s="1"/>
  <c r="FH229" i="1" s="1" a="1"/>
  <c r="FH229" i="1" s="1"/>
  <c r="EO229" i="1"/>
  <c r="EN229" i="1"/>
  <c r="EM229" i="1"/>
  <c r="EL229" i="1"/>
  <c r="EK229" i="1"/>
  <c r="EJ229" i="1"/>
  <c r="EI229" i="1"/>
  <c r="BK229" i="1" s="1"/>
  <c r="BL229" i="1" s="1"/>
  <c r="EH229" i="1"/>
  <c r="GH229" i="1" s="1"/>
  <c r="EG229" i="1"/>
  <c r="GG229" i="1" s="1"/>
  <c r="EF229" i="1"/>
  <c r="GF229" i="1" s="1"/>
  <c r="EE229" i="1"/>
  <c r="ED229" i="1"/>
  <c r="EC229" i="1"/>
  <c r="EB229" i="1"/>
  <c r="EA229" i="1"/>
  <c r="GA229" i="1" s="1"/>
  <c r="DZ229" i="1"/>
  <c r="FZ229" i="1" s="1"/>
  <c r="DY229" i="1"/>
  <c r="DX229" i="1"/>
  <c r="DW229" i="1"/>
  <c r="DV229" i="1"/>
  <c r="DS229" i="1"/>
  <c r="DR229" i="1"/>
  <c r="DT229" i="1" s="1"/>
  <c r="DP229" i="1"/>
  <c r="DN229" i="1"/>
  <c r="DL229" i="1" s="1"/>
  <c r="DM229" i="1" s="1"/>
  <c r="DO229" i="1" s="1"/>
  <c r="CJ229" i="1"/>
  <c r="CI229" i="1"/>
  <c r="CH229" i="1"/>
  <c r="CG229" i="1"/>
  <c r="CF229" i="1"/>
  <c r="CE229" i="1"/>
  <c r="CD229" i="1"/>
  <c r="CC229" i="1"/>
  <c r="CB229" i="1"/>
  <c r="CA229" i="1"/>
  <c r="BZ229" i="1"/>
  <c r="BY229" i="1"/>
  <c r="BX229" i="1"/>
  <c r="BW229" i="1"/>
  <c r="BV229" i="1"/>
  <c r="BU229" i="1"/>
  <c r="BT229" i="1"/>
  <c r="BS229" i="1"/>
  <c r="BR229" i="1"/>
  <c r="BP229" i="1"/>
  <c r="BQ229" i="1" s="1"/>
  <c r="BI229" i="1"/>
  <c r="BH229" i="1"/>
  <c r="BG229" i="1"/>
  <c r="BF229" i="1"/>
  <c r="BE229" i="1"/>
  <c r="BD229" i="1"/>
  <c r="BC229" i="1"/>
  <c r="BB229" i="1"/>
  <c r="BA229" i="1"/>
  <c r="J229" i="1"/>
  <c r="FU228" i="1"/>
  <c r="FS228" i="1"/>
  <c r="EX228" i="1"/>
  <c r="FG228" i="1" s="1"/>
  <c r="FO228" i="1" s="1" a="1"/>
  <c r="FO228" i="1" s="1"/>
  <c r="EW228" i="1"/>
  <c r="FF228" i="1" s="1"/>
  <c r="FP228" i="1" s="1" a="1"/>
  <c r="FP228" i="1" s="1"/>
  <c r="EV228" i="1"/>
  <c r="FE228" i="1" s="1"/>
  <c r="FN228" i="1" s="1" a="1"/>
  <c r="FN228" i="1" s="1"/>
  <c r="EU228" i="1"/>
  <c r="FD228" i="1" s="1"/>
  <c r="FM228" i="1" s="1" a="1"/>
  <c r="FM228" i="1" s="1"/>
  <c r="ET228" i="1"/>
  <c r="FC228" i="1" s="1"/>
  <c r="FL228" i="1" s="1" a="1"/>
  <c r="FL228" i="1" s="1"/>
  <c r="ES228" i="1"/>
  <c r="FB228" i="1" s="1"/>
  <c r="FK228" i="1" s="1" a="1"/>
  <c r="FK228" i="1" s="1"/>
  <c r="ER228" i="1"/>
  <c r="FA228" i="1" s="1"/>
  <c r="FJ228" i="1" s="1" a="1"/>
  <c r="FJ228" i="1" s="1"/>
  <c r="EQ228" i="1"/>
  <c r="EZ228" i="1" s="1"/>
  <c r="FI228" i="1" s="1" a="1"/>
  <c r="FI228" i="1" s="1"/>
  <c r="EP228" i="1"/>
  <c r="EY228" i="1" s="1"/>
  <c r="FH228" i="1" s="1" a="1"/>
  <c r="FH228" i="1" s="1"/>
  <c r="EO228" i="1"/>
  <c r="EN228" i="1"/>
  <c r="EM228" i="1"/>
  <c r="EL228" i="1"/>
  <c r="EK228" i="1"/>
  <c r="EJ228" i="1"/>
  <c r="EI228" i="1"/>
  <c r="BK228" i="1" s="1"/>
  <c r="EH228" i="1"/>
  <c r="GH228" i="1" s="1"/>
  <c r="EG228" i="1"/>
  <c r="GG228" i="1" s="1"/>
  <c r="EF228" i="1"/>
  <c r="GF228" i="1" s="1"/>
  <c r="EE228" i="1"/>
  <c r="ED228" i="1"/>
  <c r="EC228" i="1"/>
  <c r="EB228" i="1"/>
  <c r="EA228" i="1"/>
  <c r="GA228" i="1" s="1"/>
  <c r="DZ228" i="1"/>
  <c r="FZ228" i="1" s="1"/>
  <c r="DY228" i="1"/>
  <c r="DX228" i="1"/>
  <c r="DW228" i="1"/>
  <c r="DV228" i="1"/>
  <c r="DS228" i="1"/>
  <c r="DR228" i="1"/>
  <c r="DU228" i="1" s="1"/>
  <c r="DP228" i="1"/>
  <c r="DN228" i="1"/>
  <c r="DL228" i="1" s="1"/>
  <c r="DM228" i="1" s="1"/>
  <c r="DO228" i="1" s="1"/>
  <c r="CJ228" i="1"/>
  <c r="CI228" i="1"/>
  <c r="CH228" i="1"/>
  <c r="CG228" i="1"/>
  <c r="CF228" i="1"/>
  <c r="CE228" i="1"/>
  <c r="CD228" i="1"/>
  <c r="CC228" i="1"/>
  <c r="CB228" i="1"/>
  <c r="CA228" i="1"/>
  <c r="BZ228" i="1"/>
  <c r="BY228" i="1"/>
  <c r="BX228" i="1"/>
  <c r="BW228" i="1"/>
  <c r="BV228" i="1"/>
  <c r="BU228" i="1"/>
  <c r="BT228" i="1"/>
  <c r="BS228" i="1"/>
  <c r="BR228" i="1"/>
  <c r="BP228" i="1"/>
  <c r="BQ228" i="1" s="1"/>
  <c r="BI228" i="1"/>
  <c r="BH228" i="1"/>
  <c r="BG228" i="1"/>
  <c r="BF228" i="1"/>
  <c r="BE228" i="1"/>
  <c r="BD228" i="1"/>
  <c r="BC228" i="1"/>
  <c r="BB228" i="1"/>
  <c r="BA228" i="1"/>
  <c r="J228" i="1"/>
  <c r="FU227" i="1"/>
  <c r="FS227" i="1"/>
  <c r="EX227" i="1"/>
  <c r="FG227" i="1" s="1"/>
  <c r="FO227" i="1" s="1" a="1"/>
  <c r="FO227" i="1" s="1"/>
  <c r="EW227" i="1"/>
  <c r="FF227" i="1" s="1"/>
  <c r="FP227" i="1" s="1" a="1"/>
  <c r="FP227" i="1" s="1"/>
  <c r="EV227" i="1"/>
  <c r="FE227" i="1" s="1"/>
  <c r="FN227" i="1" s="1" a="1"/>
  <c r="FN227" i="1" s="1"/>
  <c r="EU227" i="1"/>
  <c r="FD227" i="1" s="1"/>
  <c r="FM227" i="1" s="1" a="1"/>
  <c r="FM227" i="1" s="1"/>
  <c r="ET227" i="1"/>
  <c r="FC227" i="1" s="1"/>
  <c r="FL227" i="1" s="1" a="1"/>
  <c r="FL227" i="1" s="1"/>
  <c r="ES227" i="1"/>
  <c r="FB227" i="1" s="1"/>
  <c r="FK227" i="1" s="1" a="1"/>
  <c r="FK227" i="1" s="1"/>
  <c r="ER227" i="1"/>
  <c r="FA227" i="1" s="1"/>
  <c r="FJ227" i="1" s="1" a="1"/>
  <c r="FJ227" i="1" s="1"/>
  <c r="EQ227" i="1"/>
  <c r="EZ227" i="1" s="1"/>
  <c r="FI227" i="1" s="1" a="1"/>
  <c r="FI227" i="1" s="1"/>
  <c r="EP227" i="1"/>
  <c r="EY227" i="1" s="1"/>
  <c r="FH227" i="1" s="1" a="1"/>
  <c r="FH227" i="1" s="1"/>
  <c r="EO227" i="1"/>
  <c r="EN227" i="1"/>
  <c r="EM227" i="1"/>
  <c r="EL227" i="1"/>
  <c r="EK227" i="1"/>
  <c r="EJ227" i="1"/>
  <c r="EI227" i="1"/>
  <c r="BK227" i="1" s="1"/>
  <c r="EH227" i="1"/>
  <c r="GH227" i="1" s="1"/>
  <c r="EG227" i="1"/>
  <c r="GG227" i="1" s="1"/>
  <c r="EF227" i="1"/>
  <c r="GF227" i="1" s="1"/>
  <c r="EE227" i="1"/>
  <c r="ED227" i="1"/>
  <c r="EC227" i="1"/>
  <c r="EB227" i="1"/>
  <c r="EA227" i="1"/>
  <c r="GA227" i="1" s="1"/>
  <c r="DZ227" i="1"/>
  <c r="FZ227" i="1" s="1"/>
  <c r="DY227" i="1"/>
  <c r="DX227" i="1"/>
  <c r="DW227" i="1"/>
  <c r="DV227" i="1"/>
  <c r="DS227" i="1"/>
  <c r="DR227" i="1"/>
  <c r="DU227" i="1" s="1"/>
  <c r="DP227" i="1"/>
  <c r="DN227" i="1"/>
  <c r="DL227" i="1" s="1"/>
  <c r="DM227" i="1" s="1"/>
  <c r="DO227" i="1" s="1"/>
  <c r="CJ227" i="1"/>
  <c r="CI227" i="1"/>
  <c r="CH227" i="1"/>
  <c r="CG227" i="1"/>
  <c r="CF227" i="1"/>
  <c r="CE227" i="1"/>
  <c r="CD227" i="1"/>
  <c r="CC227" i="1"/>
  <c r="CB227" i="1"/>
  <c r="CA227" i="1"/>
  <c r="BZ227" i="1"/>
  <c r="BY227" i="1"/>
  <c r="BX227" i="1"/>
  <c r="BW227" i="1"/>
  <c r="BV227" i="1"/>
  <c r="BU227" i="1"/>
  <c r="BT227" i="1"/>
  <c r="BS227" i="1"/>
  <c r="BR227" i="1"/>
  <c r="BP227" i="1"/>
  <c r="BQ227" i="1" s="1"/>
  <c r="BI227" i="1"/>
  <c r="BH227" i="1"/>
  <c r="BG227" i="1"/>
  <c r="BF227" i="1"/>
  <c r="BE227" i="1"/>
  <c r="BD227" i="1"/>
  <c r="BC227" i="1"/>
  <c r="BB227" i="1"/>
  <c r="BA227" i="1"/>
  <c r="J227" i="1"/>
  <c r="FU226" i="1"/>
  <c r="FS226" i="1"/>
  <c r="EX226" i="1"/>
  <c r="FG226" i="1" s="1"/>
  <c r="FO226" i="1" s="1" a="1"/>
  <c r="FO226" i="1" s="1"/>
  <c r="EW226" i="1"/>
  <c r="FF226" i="1" s="1"/>
  <c r="FP226" i="1" s="1" a="1"/>
  <c r="FP226" i="1" s="1"/>
  <c r="EV226" i="1"/>
  <c r="FE226" i="1" s="1"/>
  <c r="FN226" i="1" s="1" a="1"/>
  <c r="FN226" i="1" s="1"/>
  <c r="EU226" i="1"/>
  <c r="FD226" i="1" s="1"/>
  <c r="FM226" i="1" s="1" a="1"/>
  <c r="FM226" i="1" s="1"/>
  <c r="ET226" i="1"/>
  <c r="FC226" i="1" s="1"/>
  <c r="FL226" i="1" s="1" a="1"/>
  <c r="FL226" i="1" s="1"/>
  <c r="ES226" i="1"/>
  <c r="FB226" i="1" s="1"/>
  <c r="FK226" i="1" s="1" a="1"/>
  <c r="FK226" i="1" s="1"/>
  <c r="ER226" i="1"/>
  <c r="FA226" i="1" s="1"/>
  <c r="FJ226" i="1" s="1" a="1"/>
  <c r="FJ226" i="1" s="1"/>
  <c r="EQ226" i="1"/>
  <c r="EZ226" i="1" s="1"/>
  <c r="FI226" i="1" s="1" a="1"/>
  <c r="FI226" i="1" s="1"/>
  <c r="EP226" i="1"/>
  <c r="EY226" i="1" s="1"/>
  <c r="FH226" i="1" s="1" a="1"/>
  <c r="FH226" i="1" s="1"/>
  <c r="EO226" i="1"/>
  <c r="EN226" i="1"/>
  <c r="EM226" i="1"/>
  <c r="EL226" i="1"/>
  <c r="EK226" i="1"/>
  <c r="EJ226" i="1"/>
  <c r="EI226" i="1"/>
  <c r="BK226" i="1" s="1"/>
  <c r="BL226" i="1" s="1"/>
  <c r="BM226" i="1" s="1"/>
  <c r="EH226" i="1"/>
  <c r="GH226" i="1" s="1"/>
  <c r="EG226" i="1"/>
  <c r="GG226" i="1" s="1"/>
  <c r="EF226" i="1"/>
  <c r="GF226" i="1" s="1"/>
  <c r="EE226" i="1"/>
  <c r="ED226" i="1"/>
  <c r="EC226" i="1"/>
  <c r="EB226" i="1"/>
  <c r="EA226" i="1"/>
  <c r="GA226" i="1" s="1"/>
  <c r="DZ226" i="1"/>
  <c r="FZ226" i="1" s="1"/>
  <c r="DY226" i="1"/>
  <c r="DX226" i="1"/>
  <c r="DW226" i="1"/>
  <c r="DV226" i="1"/>
  <c r="DS226" i="1"/>
  <c r="DR226" i="1"/>
  <c r="DU226" i="1" s="1"/>
  <c r="DP226" i="1"/>
  <c r="DN226" i="1"/>
  <c r="DL226" i="1" s="1"/>
  <c r="DM226" i="1" s="1"/>
  <c r="DO226" i="1" s="1"/>
  <c r="CJ226" i="1"/>
  <c r="CI226" i="1"/>
  <c r="CH226" i="1"/>
  <c r="CG226" i="1"/>
  <c r="CF226" i="1"/>
  <c r="CE226" i="1"/>
  <c r="CD226" i="1"/>
  <c r="CC226" i="1"/>
  <c r="CB226" i="1"/>
  <c r="CA226" i="1"/>
  <c r="BZ226" i="1"/>
  <c r="BY226" i="1"/>
  <c r="BX226" i="1"/>
  <c r="BW226" i="1"/>
  <c r="BV226" i="1"/>
  <c r="BU226" i="1"/>
  <c r="BT226" i="1"/>
  <c r="BS226" i="1"/>
  <c r="BR226" i="1"/>
  <c r="BP226" i="1"/>
  <c r="BQ226" i="1" s="1"/>
  <c r="BI226" i="1"/>
  <c r="BH226" i="1"/>
  <c r="BG226" i="1"/>
  <c r="BF226" i="1"/>
  <c r="BE226" i="1"/>
  <c r="BD226" i="1"/>
  <c r="BC226" i="1"/>
  <c r="BB226" i="1"/>
  <c r="BA226" i="1"/>
  <c r="J226" i="1"/>
  <c r="FU225" i="1"/>
  <c r="FS225" i="1"/>
  <c r="EX225" i="1"/>
  <c r="FG225" i="1" s="1"/>
  <c r="FO225" i="1" s="1" a="1"/>
  <c r="FO225" i="1" s="1"/>
  <c r="EW225" i="1"/>
  <c r="FF225" i="1" s="1"/>
  <c r="FP225" i="1" s="1" a="1"/>
  <c r="FP225" i="1" s="1"/>
  <c r="EV225" i="1"/>
  <c r="FE225" i="1" s="1"/>
  <c r="FN225" i="1" s="1" a="1"/>
  <c r="FN225" i="1" s="1"/>
  <c r="EU225" i="1"/>
  <c r="ET225" i="1"/>
  <c r="FC225" i="1" s="1"/>
  <c r="FL225" i="1" s="1" a="1"/>
  <c r="FL225" i="1" s="1"/>
  <c r="ES225" i="1"/>
  <c r="FB225" i="1" s="1"/>
  <c r="FK225" i="1" s="1" a="1"/>
  <c r="FK225" i="1" s="1"/>
  <c r="ER225" i="1"/>
  <c r="FA225" i="1" s="1"/>
  <c r="FJ225" i="1" s="1" a="1"/>
  <c r="FJ225" i="1" s="1"/>
  <c r="EQ225" i="1"/>
  <c r="EZ225" i="1" s="1"/>
  <c r="FI225" i="1" s="1" a="1"/>
  <c r="FI225" i="1" s="1"/>
  <c r="EP225" i="1"/>
  <c r="EY225" i="1" s="1"/>
  <c r="FH225" i="1" s="1" a="1"/>
  <c r="FH225" i="1" s="1"/>
  <c r="EO225" i="1"/>
  <c r="EN225" i="1"/>
  <c r="EM225" i="1"/>
  <c r="EL225" i="1"/>
  <c r="EK225" i="1"/>
  <c r="EJ225" i="1"/>
  <c r="EI225" i="1"/>
  <c r="BK225" i="1" s="1"/>
  <c r="BL225" i="1" s="1"/>
  <c r="BO225" i="1" s="1"/>
  <c r="EH225" i="1"/>
  <c r="GH225" i="1" s="1"/>
  <c r="EG225" i="1"/>
  <c r="GG225" i="1" s="1"/>
  <c r="EF225" i="1"/>
  <c r="GF225" i="1" s="1"/>
  <c r="EE225" i="1"/>
  <c r="ED225" i="1"/>
  <c r="EC225" i="1"/>
  <c r="EB225" i="1"/>
  <c r="EA225" i="1"/>
  <c r="GA225" i="1" s="1"/>
  <c r="DZ225" i="1"/>
  <c r="FZ225" i="1" s="1"/>
  <c r="DY225" i="1"/>
  <c r="DX225" i="1"/>
  <c r="DW225" i="1"/>
  <c r="DV225" i="1"/>
  <c r="DS225" i="1"/>
  <c r="DR225" i="1"/>
  <c r="DP225" i="1"/>
  <c r="DN225" i="1"/>
  <c r="DL225" i="1" s="1"/>
  <c r="DM225" i="1" s="1"/>
  <c r="DO225" i="1" s="1"/>
  <c r="CJ225" i="1"/>
  <c r="CI225" i="1"/>
  <c r="CH225" i="1"/>
  <c r="CG225" i="1"/>
  <c r="CF225" i="1"/>
  <c r="CE225" i="1"/>
  <c r="CD225" i="1"/>
  <c r="CC225" i="1"/>
  <c r="CB225" i="1"/>
  <c r="CA225" i="1"/>
  <c r="BZ225" i="1"/>
  <c r="BY225" i="1"/>
  <c r="BX225" i="1"/>
  <c r="BW225" i="1"/>
  <c r="BV225" i="1"/>
  <c r="BU225" i="1"/>
  <c r="BT225" i="1"/>
  <c r="BS225" i="1"/>
  <c r="BR225" i="1"/>
  <c r="BP225" i="1"/>
  <c r="BQ225" i="1" s="1"/>
  <c r="BI225" i="1"/>
  <c r="BH225" i="1"/>
  <c r="BG225" i="1"/>
  <c r="BF225" i="1"/>
  <c r="BE225" i="1"/>
  <c r="BD225" i="1"/>
  <c r="BC225" i="1"/>
  <c r="BB225" i="1"/>
  <c r="BA225" i="1"/>
  <c r="J225" i="1"/>
  <c r="FU224" i="1"/>
  <c r="FS224" i="1"/>
  <c r="EX224" i="1"/>
  <c r="FG224" i="1" s="1"/>
  <c r="FO224" i="1" s="1" a="1"/>
  <c r="FO224" i="1" s="1"/>
  <c r="EW224" i="1"/>
  <c r="FF224" i="1" s="1"/>
  <c r="FP224" i="1" s="1" a="1"/>
  <c r="FP224" i="1" s="1"/>
  <c r="EV224" i="1"/>
  <c r="FE224" i="1" s="1"/>
  <c r="FN224" i="1" s="1" a="1"/>
  <c r="FN224" i="1" s="1"/>
  <c r="EU224" i="1"/>
  <c r="FD224" i="1" s="1"/>
  <c r="FM224" i="1" s="1" a="1"/>
  <c r="FM224" i="1" s="1"/>
  <c r="ET224" i="1"/>
  <c r="FC224" i="1" s="1"/>
  <c r="FL224" i="1" s="1" a="1"/>
  <c r="FL224" i="1" s="1"/>
  <c r="ES224" i="1"/>
  <c r="ER224" i="1"/>
  <c r="FA224" i="1" s="1"/>
  <c r="FJ224" i="1" s="1" a="1"/>
  <c r="FJ224" i="1" s="1"/>
  <c r="EQ224" i="1"/>
  <c r="EZ224" i="1" s="1"/>
  <c r="FI224" i="1" s="1" a="1"/>
  <c r="FI224" i="1" s="1"/>
  <c r="EP224" i="1"/>
  <c r="EY224" i="1" s="1"/>
  <c r="FH224" i="1" s="1" a="1"/>
  <c r="FH224" i="1" s="1"/>
  <c r="EO224" i="1"/>
  <c r="EN224" i="1"/>
  <c r="EM224" i="1"/>
  <c r="EL224" i="1"/>
  <c r="EK224" i="1"/>
  <c r="EJ224" i="1"/>
  <c r="EI224" i="1"/>
  <c r="BK224" i="1" s="1"/>
  <c r="EH224" i="1"/>
  <c r="GH224" i="1" s="1"/>
  <c r="EG224" i="1"/>
  <c r="GG224" i="1" s="1"/>
  <c r="EF224" i="1"/>
  <c r="GF224" i="1" s="1"/>
  <c r="EE224" i="1"/>
  <c r="ED224" i="1"/>
  <c r="EC224" i="1"/>
  <c r="EB224" i="1"/>
  <c r="EA224" i="1"/>
  <c r="GA224" i="1" s="1"/>
  <c r="DZ224" i="1"/>
  <c r="FZ224" i="1" s="1"/>
  <c r="DY224" i="1"/>
  <c r="DX224" i="1"/>
  <c r="DW224" i="1"/>
  <c r="DV224" i="1"/>
  <c r="DS224" i="1"/>
  <c r="DR224" i="1"/>
  <c r="DU224" i="1" s="1"/>
  <c r="DP224" i="1"/>
  <c r="DN224" i="1"/>
  <c r="DL224" i="1" s="1"/>
  <c r="DM224" i="1" s="1"/>
  <c r="DO224" i="1" s="1"/>
  <c r="CJ224" i="1"/>
  <c r="CI224" i="1"/>
  <c r="CH224" i="1"/>
  <c r="CG224" i="1"/>
  <c r="CF224" i="1"/>
  <c r="CE224" i="1"/>
  <c r="CD224" i="1"/>
  <c r="CC224" i="1"/>
  <c r="CB224" i="1"/>
  <c r="CA224" i="1"/>
  <c r="BZ224" i="1"/>
  <c r="BY224" i="1"/>
  <c r="BX224" i="1"/>
  <c r="BW224" i="1"/>
  <c r="BV224" i="1"/>
  <c r="BU224" i="1"/>
  <c r="BT224" i="1"/>
  <c r="BS224" i="1"/>
  <c r="BR224" i="1"/>
  <c r="BP224" i="1"/>
  <c r="BQ224" i="1" s="1"/>
  <c r="BI224" i="1"/>
  <c r="BH224" i="1"/>
  <c r="BG224" i="1"/>
  <c r="BF224" i="1"/>
  <c r="BE224" i="1"/>
  <c r="BD224" i="1"/>
  <c r="BC224" i="1"/>
  <c r="BB224" i="1"/>
  <c r="BA224" i="1"/>
  <c r="J224" i="1"/>
  <c r="FU223" i="1"/>
  <c r="FS223" i="1"/>
  <c r="EX223" i="1"/>
  <c r="FG223" i="1" s="1"/>
  <c r="FO223" i="1" s="1" a="1"/>
  <c r="FO223" i="1" s="1"/>
  <c r="EW223" i="1"/>
  <c r="FF223" i="1" s="1"/>
  <c r="FP223" i="1" s="1" a="1"/>
  <c r="FP223" i="1" s="1"/>
  <c r="EV223" i="1"/>
  <c r="FE223" i="1" s="1"/>
  <c r="FN223" i="1" s="1" a="1"/>
  <c r="FN223" i="1" s="1"/>
  <c r="EU223" i="1"/>
  <c r="FD223" i="1" s="1"/>
  <c r="FM223" i="1" s="1" a="1"/>
  <c r="FM223" i="1" s="1"/>
  <c r="ET223" i="1"/>
  <c r="FC223" i="1" s="1"/>
  <c r="FL223" i="1" s="1" a="1"/>
  <c r="FL223" i="1" s="1"/>
  <c r="ES223" i="1"/>
  <c r="FB223" i="1" s="1"/>
  <c r="FK223" i="1" s="1" a="1"/>
  <c r="FK223" i="1" s="1"/>
  <c r="ER223" i="1"/>
  <c r="FA223" i="1" s="1"/>
  <c r="FJ223" i="1" s="1" a="1"/>
  <c r="FJ223" i="1" s="1"/>
  <c r="EQ223" i="1"/>
  <c r="EZ223" i="1" s="1"/>
  <c r="FI223" i="1" s="1" a="1"/>
  <c r="FI223" i="1" s="1"/>
  <c r="EP223" i="1"/>
  <c r="EY223" i="1" s="1"/>
  <c r="FH223" i="1" s="1" a="1"/>
  <c r="FH223" i="1" s="1"/>
  <c r="EO223" i="1"/>
  <c r="EN223" i="1"/>
  <c r="EM223" i="1"/>
  <c r="EL223" i="1"/>
  <c r="EK223" i="1"/>
  <c r="EJ223" i="1"/>
  <c r="EI223" i="1"/>
  <c r="BK223" i="1" s="1"/>
  <c r="EH223" i="1"/>
  <c r="GH223" i="1" s="1"/>
  <c r="EG223" i="1"/>
  <c r="GG223" i="1" s="1"/>
  <c r="EF223" i="1"/>
  <c r="GF223" i="1" s="1"/>
  <c r="EE223" i="1"/>
  <c r="ED223" i="1"/>
  <c r="EC223" i="1"/>
  <c r="EB223" i="1"/>
  <c r="EA223" i="1"/>
  <c r="GA223" i="1" s="1"/>
  <c r="DZ223" i="1"/>
  <c r="FZ223" i="1" s="1"/>
  <c r="DY223" i="1"/>
  <c r="DX223" i="1"/>
  <c r="DW223" i="1"/>
  <c r="DV223" i="1"/>
  <c r="DS223" i="1"/>
  <c r="DR223" i="1"/>
  <c r="DU223" i="1" s="1"/>
  <c r="DP223" i="1"/>
  <c r="DN223" i="1"/>
  <c r="DL223" i="1" s="1"/>
  <c r="DM223" i="1" s="1"/>
  <c r="DO223" i="1" s="1"/>
  <c r="CJ223" i="1"/>
  <c r="CI223" i="1"/>
  <c r="CH223" i="1"/>
  <c r="CG223" i="1"/>
  <c r="CF223" i="1"/>
  <c r="CE223" i="1"/>
  <c r="CD223" i="1"/>
  <c r="CC223" i="1"/>
  <c r="CB223" i="1"/>
  <c r="CA223" i="1"/>
  <c r="BZ223" i="1"/>
  <c r="BY223" i="1"/>
  <c r="BX223" i="1"/>
  <c r="BW223" i="1"/>
  <c r="BV223" i="1"/>
  <c r="BU223" i="1"/>
  <c r="BT223" i="1"/>
  <c r="BS223" i="1"/>
  <c r="BR223" i="1"/>
  <c r="BP223" i="1"/>
  <c r="BQ223" i="1" s="1"/>
  <c r="BI223" i="1"/>
  <c r="BH223" i="1"/>
  <c r="BG223" i="1"/>
  <c r="BF223" i="1"/>
  <c r="BE223" i="1"/>
  <c r="BD223" i="1"/>
  <c r="BC223" i="1"/>
  <c r="BB223" i="1"/>
  <c r="BA223" i="1"/>
  <c r="J223" i="1"/>
  <c r="FU222" i="1"/>
  <c r="FS222" i="1"/>
  <c r="EX222" i="1"/>
  <c r="FG222" i="1" s="1"/>
  <c r="FO222" i="1" s="1" a="1"/>
  <c r="FO222" i="1" s="1"/>
  <c r="EW222" i="1"/>
  <c r="FF222" i="1" s="1"/>
  <c r="FP222" i="1" s="1" a="1"/>
  <c r="FP222" i="1" s="1"/>
  <c r="EV222" i="1"/>
  <c r="FE222" i="1" s="1"/>
  <c r="FN222" i="1" s="1" a="1"/>
  <c r="FN222" i="1" s="1"/>
  <c r="EU222" i="1"/>
  <c r="FD222" i="1" s="1"/>
  <c r="FM222" i="1" s="1" a="1"/>
  <c r="FM222" i="1" s="1"/>
  <c r="ET222" i="1"/>
  <c r="FC222" i="1" s="1"/>
  <c r="FL222" i="1" s="1" a="1"/>
  <c r="FL222" i="1" s="1"/>
  <c r="ES222" i="1"/>
  <c r="FB222" i="1" s="1"/>
  <c r="FK222" i="1" s="1" a="1"/>
  <c r="FK222" i="1" s="1"/>
  <c r="ER222" i="1"/>
  <c r="FA222" i="1" s="1"/>
  <c r="FJ222" i="1" s="1" a="1"/>
  <c r="FJ222" i="1" s="1"/>
  <c r="EQ222" i="1"/>
  <c r="EZ222" i="1" s="1"/>
  <c r="FI222" i="1" s="1" a="1"/>
  <c r="FI222" i="1" s="1"/>
  <c r="EP222" i="1"/>
  <c r="EY222" i="1" s="1"/>
  <c r="FH222" i="1" s="1" a="1"/>
  <c r="FH222" i="1" s="1"/>
  <c r="EO222" i="1"/>
  <c r="EN222" i="1"/>
  <c r="EM222" i="1"/>
  <c r="EL222" i="1"/>
  <c r="EK222" i="1"/>
  <c r="EJ222" i="1"/>
  <c r="EI222" i="1"/>
  <c r="BK222" i="1" s="1"/>
  <c r="BL222" i="1" s="1"/>
  <c r="BM222" i="1" s="1"/>
  <c r="EH222" i="1"/>
  <c r="GH222" i="1" s="1"/>
  <c r="EG222" i="1"/>
  <c r="GG222" i="1" s="1"/>
  <c r="EF222" i="1"/>
  <c r="GF222" i="1" s="1"/>
  <c r="EE222" i="1"/>
  <c r="ED222" i="1"/>
  <c r="EC222" i="1"/>
  <c r="EB222" i="1"/>
  <c r="EA222" i="1"/>
  <c r="GA222" i="1" s="1"/>
  <c r="DZ222" i="1"/>
  <c r="FZ222" i="1" s="1"/>
  <c r="DY222" i="1"/>
  <c r="DX222" i="1"/>
  <c r="DW222" i="1"/>
  <c r="DV222" i="1"/>
  <c r="DS222" i="1"/>
  <c r="DR222" i="1"/>
  <c r="DT222" i="1" s="1"/>
  <c r="DP222" i="1"/>
  <c r="DN222" i="1"/>
  <c r="DL222" i="1" s="1"/>
  <c r="DM222" i="1" s="1"/>
  <c r="DO222" i="1" s="1"/>
  <c r="CJ222" i="1"/>
  <c r="CI222" i="1"/>
  <c r="CH222" i="1"/>
  <c r="CG222" i="1"/>
  <c r="CF222" i="1"/>
  <c r="CE222" i="1"/>
  <c r="CD222" i="1"/>
  <c r="CC222" i="1"/>
  <c r="CB222" i="1"/>
  <c r="CA222" i="1"/>
  <c r="BZ222" i="1"/>
  <c r="BY222" i="1"/>
  <c r="BX222" i="1"/>
  <c r="BW222" i="1"/>
  <c r="BV222" i="1"/>
  <c r="BU222" i="1"/>
  <c r="BT222" i="1"/>
  <c r="BS222" i="1"/>
  <c r="BR222" i="1"/>
  <c r="BP222" i="1"/>
  <c r="BQ222" i="1" s="1"/>
  <c r="BI222" i="1"/>
  <c r="BH222" i="1"/>
  <c r="BG222" i="1"/>
  <c r="BF222" i="1"/>
  <c r="BE222" i="1"/>
  <c r="BD222" i="1"/>
  <c r="BC222" i="1"/>
  <c r="BB222" i="1"/>
  <c r="BA222" i="1"/>
  <c r="J222" i="1"/>
  <c r="FU221" i="1"/>
  <c r="FS221" i="1"/>
  <c r="EX221" i="1"/>
  <c r="FG221" i="1" s="1"/>
  <c r="FO221" i="1" s="1" a="1"/>
  <c r="FO221" i="1" s="1"/>
  <c r="EW221" i="1"/>
  <c r="FF221" i="1" s="1"/>
  <c r="FP221" i="1" s="1" a="1"/>
  <c r="FP221" i="1" s="1"/>
  <c r="EV221" i="1"/>
  <c r="FE221" i="1" s="1"/>
  <c r="FN221" i="1" s="1" a="1"/>
  <c r="FN221" i="1" s="1"/>
  <c r="EU221" i="1"/>
  <c r="FD221" i="1" s="1"/>
  <c r="FM221" i="1" s="1" a="1"/>
  <c r="FM221" i="1" s="1"/>
  <c r="ET221" i="1"/>
  <c r="FC221" i="1" s="1"/>
  <c r="FL221" i="1" s="1" a="1"/>
  <c r="FL221" i="1" s="1"/>
  <c r="ES221" i="1"/>
  <c r="FB221" i="1" s="1"/>
  <c r="FK221" i="1" s="1" a="1"/>
  <c r="FK221" i="1" s="1"/>
  <c r="ER221" i="1"/>
  <c r="FA221" i="1" s="1"/>
  <c r="FJ221" i="1" s="1" a="1"/>
  <c r="FJ221" i="1" s="1"/>
  <c r="EQ221" i="1"/>
  <c r="EZ221" i="1" s="1"/>
  <c r="FI221" i="1" s="1" a="1"/>
  <c r="FI221" i="1" s="1"/>
  <c r="EP221" i="1"/>
  <c r="EY221" i="1" s="1"/>
  <c r="FH221" i="1" s="1" a="1"/>
  <c r="FH221" i="1" s="1"/>
  <c r="EO221" i="1"/>
  <c r="EN221" i="1"/>
  <c r="EM221" i="1"/>
  <c r="EL221" i="1"/>
  <c r="EK221" i="1"/>
  <c r="EJ221" i="1"/>
  <c r="EI221" i="1"/>
  <c r="BK221" i="1" s="1"/>
  <c r="BL221" i="1" s="1"/>
  <c r="BO221" i="1" s="1"/>
  <c r="EH221" i="1"/>
  <c r="GH221" i="1" s="1"/>
  <c r="EG221" i="1"/>
  <c r="GG221" i="1" s="1"/>
  <c r="EF221" i="1"/>
  <c r="GF221" i="1" s="1"/>
  <c r="EE221" i="1"/>
  <c r="ED221" i="1"/>
  <c r="EC221" i="1"/>
  <c r="EB221" i="1"/>
  <c r="EA221" i="1"/>
  <c r="GA221" i="1" s="1"/>
  <c r="DZ221" i="1"/>
  <c r="FZ221" i="1" s="1"/>
  <c r="DY221" i="1"/>
  <c r="DX221" i="1"/>
  <c r="DW221" i="1"/>
  <c r="DV221" i="1"/>
  <c r="DS221" i="1"/>
  <c r="DR221" i="1"/>
  <c r="DT221" i="1" s="1"/>
  <c r="DP221" i="1"/>
  <c r="DN221" i="1"/>
  <c r="DL221" i="1" s="1"/>
  <c r="DM221" i="1" s="1"/>
  <c r="DO221" i="1" s="1"/>
  <c r="CJ221" i="1"/>
  <c r="CI221" i="1"/>
  <c r="CH221" i="1"/>
  <c r="CG221" i="1"/>
  <c r="CF221" i="1"/>
  <c r="CE221" i="1"/>
  <c r="CD221" i="1"/>
  <c r="CC221" i="1"/>
  <c r="CB221" i="1"/>
  <c r="CA221" i="1"/>
  <c r="BZ221" i="1"/>
  <c r="BY221" i="1"/>
  <c r="BX221" i="1"/>
  <c r="BW221" i="1"/>
  <c r="BV221" i="1"/>
  <c r="BU221" i="1"/>
  <c r="BT221" i="1"/>
  <c r="BS221" i="1"/>
  <c r="BR221" i="1"/>
  <c r="BP221" i="1"/>
  <c r="BQ221" i="1" s="1"/>
  <c r="BI221" i="1"/>
  <c r="BH221" i="1"/>
  <c r="BG221" i="1"/>
  <c r="BF221" i="1"/>
  <c r="BE221" i="1"/>
  <c r="BD221" i="1"/>
  <c r="BC221" i="1"/>
  <c r="BB221" i="1"/>
  <c r="BA221" i="1"/>
  <c r="J221" i="1"/>
  <c r="FU220" i="1"/>
  <c r="FS220" i="1"/>
  <c r="EX220" i="1"/>
  <c r="FG220" i="1" s="1"/>
  <c r="FO220" i="1" s="1" a="1"/>
  <c r="FO220" i="1" s="1"/>
  <c r="EW220" i="1"/>
  <c r="FF220" i="1" s="1"/>
  <c r="FP220" i="1" s="1" a="1"/>
  <c r="FP220" i="1" s="1"/>
  <c r="EV220" i="1"/>
  <c r="FE220" i="1" s="1"/>
  <c r="FN220" i="1" s="1" a="1"/>
  <c r="FN220" i="1" s="1"/>
  <c r="EU220" i="1"/>
  <c r="FD220" i="1" s="1"/>
  <c r="FM220" i="1" s="1" a="1"/>
  <c r="FM220" i="1" s="1"/>
  <c r="ET220" i="1"/>
  <c r="FC220" i="1" s="1"/>
  <c r="FL220" i="1" s="1" a="1"/>
  <c r="FL220" i="1" s="1"/>
  <c r="ES220" i="1"/>
  <c r="FB220" i="1" s="1"/>
  <c r="FK220" i="1" s="1" a="1"/>
  <c r="FK220" i="1" s="1"/>
  <c r="ER220" i="1"/>
  <c r="FA220" i="1" s="1"/>
  <c r="FJ220" i="1" s="1" a="1"/>
  <c r="FJ220" i="1" s="1"/>
  <c r="EQ220" i="1"/>
  <c r="EZ220" i="1" s="1"/>
  <c r="FI220" i="1" s="1" a="1"/>
  <c r="FI220" i="1" s="1"/>
  <c r="EP220" i="1"/>
  <c r="EY220" i="1" s="1"/>
  <c r="FH220" i="1" s="1" a="1"/>
  <c r="FH220" i="1" s="1"/>
  <c r="EO220" i="1"/>
  <c r="EN220" i="1"/>
  <c r="EM220" i="1"/>
  <c r="EL220" i="1"/>
  <c r="EK220" i="1"/>
  <c r="EJ220" i="1"/>
  <c r="EI220" i="1"/>
  <c r="BK220" i="1" s="1"/>
  <c r="EH220" i="1"/>
  <c r="GH220" i="1" s="1"/>
  <c r="EG220" i="1"/>
  <c r="GG220" i="1" s="1"/>
  <c r="EF220" i="1"/>
  <c r="GF220" i="1" s="1"/>
  <c r="EE220" i="1"/>
  <c r="ED220" i="1"/>
  <c r="EC220" i="1"/>
  <c r="EB220" i="1"/>
  <c r="EA220" i="1"/>
  <c r="GA220" i="1" s="1"/>
  <c r="DZ220" i="1"/>
  <c r="FZ220" i="1" s="1"/>
  <c r="DY220" i="1"/>
  <c r="DX220" i="1"/>
  <c r="DW220" i="1"/>
  <c r="DV220" i="1"/>
  <c r="DS220" i="1"/>
  <c r="DR220" i="1"/>
  <c r="DU220" i="1" s="1"/>
  <c r="DP220" i="1"/>
  <c r="DN220" i="1"/>
  <c r="DL220" i="1" s="1"/>
  <c r="DM220" i="1" s="1"/>
  <c r="DO220" i="1" s="1"/>
  <c r="CJ220" i="1"/>
  <c r="CI220" i="1"/>
  <c r="CH220" i="1"/>
  <c r="CG220" i="1"/>
  <c r="CF220" i="1"/>
  <c r="CE220" i="1"/>
  <c r="CD220" i="1"/>
  <c r="CC220" i="1"/>
  <c r="CB220" i="1"/>
  <c r="CA220" i="1"/>
  <c r="BZ220" i="1"/>
  <c r="BY220" i="1"/>
  <c r="BX220" i="1"/>
  <c r="BW220" i="1"/>
  <c r="BV220" i="1"/>
  <c r="BU220" i="1"/>
  <c r="BT220" i="1"/>
  <c r="BS220" i="1"/>
  <c r="BR220" i="1"/>
  <c r="BP220" i="1"/>
  <c r="BQ220" i="1" s="1"/>
  <c r="BI220" i="1"/>
  <c r="BH220" i="1"/>
  <c r="BG220" i="1"/>
  <c r="BF220" i="1"/>
  <c r="BE220" i="1"/>
  <c r="BD220" i="1"/>
  <c r="BC220" i="1"/>
  <c r="BB220" i="1"/>
  <c r="BA220" i="1"/>
  <c r="J220" i="1"/>
  <c r="FU219" i="1"/>
  <c r="FS219" i="1"/>
  <c r="EX219" i="1"/>
  <c r="FG219" i="1" s="1"/>
  <c r="FO219" i="1" s="1" a="1"/>
  <c r="FO219" i="1" s="1"/>
  <c r="EW219" i="1"/>
  <c r="FF219" i="1" s="1"/>
  <c r="FP219" i="1" s="1" a="1"/>
  <c r="FP219" i="1" s="1"/>
  <c r="EV219" i="1"/>
  <c r="FE219" i="1" s="1"/>
  <c r="FN219" i="1" s="1" a="1"/>
  <c r="FN219" i="1" s="1"/>
  <c r="EU219" i="1"/>
  <c r="FD219" i="1" s="1"/>
  <c r="FM219" i="1" s="1" a="1"/>
  <c r="FM219" i="1" s="1"/>
  <c r="ET219" i="1"/>
  <c r="FC219" i="1" s="1"/>
  <c r="FL219" i="1" s="1" a="1"/>
  <c r="FL219" i="1" s="1"/>
  <c r="ES219" i="1"/>
  <c r="FB219" i="1" s="1"/>
  <c r="FK219" i="1" s="1" a="1"/>
  <c r="FK219" i="1" s="1"/>
  <c r="ER219" i="1"/>
  <c r="FA219" i="1" s="1"/>
  <c r="FJ219" i="1" s="1" a="1"/>
  <c r="FJ219" i="1" s="1"/>
  <c r="EQ219" i="1"/>
  <c r="EZ219" i="1" s="1"/>
  <c r="FI219" i="1" s="1" a="1"/>
  <c r="FI219" i="1" s="1"/>
  <c r="EP219" i="1"/>
  <c r="EY219" i="1" s="1"/>
  <c r="FH219" i="1" s="1" a="1"/>
  <c r="FH219" i="1" s="1"/>
  <c r="EO219" i="1"/>
  <c r="EN219" i="1"/>
  <c r="EM219" i="1"/>
  <c r="EL219" i="1"/>
  <c r="EK219" i="1"/>
  <c r="EJ219" i="1"/>
  <c r="EI219" i="1"/>
  <c r="BK219" i="1" s="1"/>
  <c r="EH219" i="1"/>
  <c r="GH219" i="1" s="1"/>
  <c r="EG219" i="1"/>
  <c r="GG219" i="1" s="1"/>
  <c r="EF219" i="1"/>
  <c r="GF219" i="1" s="1"/>
  <c r="EE219" i="1"/>
  <c r="ED219" i="1"/>
  <c r="EC219" i="1"/>
  <c r="EB219" i="1"/>
  <c r="EA219" i="1"/>
  <c r="GA219" i="1" s="1"/>
  <c r="DZ219" i="1"/>
  <c r="FZ219" i="1" s="1"/>
  <c r="DY219" i="1"/>
  <c r="DX219" i="1"/>
  <c r="DW219" i="1"/>
  <c r="DV219" i="1"/>
  <c r="DS219" i="1"/>
  <c r="DR219" i="1"/>
  <c r="DP219" i="1"/>
  <c r="DN219" i="1"/>
  <c r="DL219" i="1" s="1"/>
  <c r="DM219" i="1" s="1"/>
  <c r="DO219" i="1" s="1"/>
  <c r="CJ219" i="1"/>
  <c r="CI219" i="1"/>
  <c r="CH219" i="1"/>
  <c r="CG219" i="1"/>
  <c r="CF219" i="1"/>
  <c r="CE219" i="1"/>
  <c r="CD219" i="1"/>
  <c r="CC219" i="1"/>
  <c r="CB219" i="1"/>
  <c r="CA219" i="1"/>
  <c r="BZ219" i="1"/>
  <c r="BY219" i="1"/>
  <c r="BX219" i="1"/>
  <c r="BW219" i="1"/>
  <c r="BV219" i="1"/>
  <c r="BU219" i="1"/>
  <c r="BT219" i="1"/>
  <c r="BS219" i="1"/>
  <c r="BR219" i="1"/>
  <c r="BP219" i="1"/>
  <c r="BQ219" i="1" s="1"/>
  <c r="BI219" i="1"/>
  <c r="BH219" i="1"/>
  <c r="BG219" i="1"/>
  <c r="BF219" i="1"/>
  <c r="BE219" i="1"/>
  <c r="BD219" i="1"/>
  <c r="BC219" i="1"/>
  <c r="BB219" i="1"/>
  <c r="BA219" i="1"/>
  <c r="J219" i="1"/>
  <c r="FU218" i="1"/>
  <c r="FS218" i="1"/>
  <c r="EX218" i="1"/>
  <c r="FG218" i="1" s="1"/>
  <c r="FO218" i="1" s="1" a="1"/>
  <c r="FO218" i="1" s="1"/>
  <c r="EW218" i="1"/>
  <c r="FF218" i="1" s="1"/>
  <c r="FP218" i="1" s="1" a="1"/>
  <c r="FP218" i="1" s="1"/>
  <c r="EV218" i="1"/>
  <c r="FE218" i="1" s="1"/>
  <c r="FN218" i="1" s="1" a="1"/>
  <c r="FN218" i="1" s="1"/>
  <c r="EU218" i="1"/>
  <c r="FD218" i="1" s="1"/>
  <c r="FM218" i="1" s="1" a="1"/>
  <c r="FM218" i="1" s="1"/>
  <c r="ET218" i="1"/>
  <c r="FC218" i="1" s="1"/>
  <c r="FL218" i="1" s="1" a="1"/>
  <c r="FL218" i="1" s="1"/>
  <c r="ES218" i="1"/>
  <c r="FB218" i="1" s="1"/>
  <c r="FK218" i="1" s="1" a="1"/>
  <c r="FK218" i="1" s="1"/>
  <c r="ER218" i="1"/>
  <c r="FA218" i="1" s="1"/>
  <c r="FJ218" i="1" s="1" a="1"/>
  <c r="FJ218" i="1" s="1"/>
  <c r="EQ218" i="1"/>
  <c r="EZ218" i="1" s="1"/>
  <c r="FI218" i="1" s="1" a="1"/>
  <c r="FI218" i="1" s="1"/>
  <c r="EP218" i="1"/>
  <c r="EY218" i="1" s="1"/>
  <c r="FH218" i="1" s="1" a="1"/>
  <c r="FH218" i="1" s="1"/>
  <c r="EO218" i="1"/>
  <c r="EN218" i="1"/>
  <c r="EM218" i="1"/>
  <c r="EL218" i="1"/>
  <c r="EK218" i="1"/>
  <c r="EJ218" i="1"/>
  <c r="EI218" i="1"/>
  <c r="BK218" i="1" s="1"/>
  <c r="BL218" i="1" s="1"/>
  <c r="EH218" i="1"/>
  <c r="GH218" i="1" s="1"/>
  <c r="EG218" i="1"/>
  <c r="GG218" i="1" s="1"/>
  <c r="EF218" i="1"/>
  <c r="GF218" i="1" s="1"/>
  <c r="EE218" i="1"/>
  <c r="ED218" i="1"/>
  <c r="EC218" i="1"/>
  <c r="EB218" i="1"/>
  <c r="EA218" i="1"/>
  <c r="GA218" i="1" s="1"/>
  <c r="DZ218" i="1"/>
  <c r="FZ218" i="1" s="1"/>
  <c r="DY218" i="1"/>
  <c r="DX218" i="1"/>
  <c r="DW218" i="1"/>
  <c r="DV218" i="1"/>
  <c r="DS218" i="1"/>
  <c r="DR218" i="1"/>
  <c r="DP218" i="1"/>
  <c r="DN218" i="1"/>
  <c r="DL218" i="1" s="1"/>
  <c r="DM218" i="1" s="1"/>
  <c r="DO218" i="1" s="1"/>
  <c r="CJ218" i="1"/>
  <c r="CI218" i="1"/>
  <c r="CH218" i="1"/>
  <c r="CG218" i="1"/>
  <c r="CF218" i="1"/>
  <c r="CE218" i="1"/>
  <c r="CD218" i="1"/>
  <c r="CC218" i="1"/>
  <c r="CB218" i="1"/>
  <c r="CA218" i="1"/>
  <c r="BZ218" i="1"/>
  <c r="BY218" i="1"/>
  <c r="BX218" i="1"/>
  <c r="BW218" i="1"/>
  <c r="BV218" i="1"/>
  <c r="BU218" i="1"/>
  <c r="BT218" i="1"/>
  <c r="BS218" i="1"/>
  <c r="BR218" i="1"/>
  <c r="BP218" i="1"/>
  <c r="BQ218" i="1" s="1"/>
  <c r="BI218" i="1"/>
  <c r="BH218" i="1"/>
  <c r="BG218" i="1"/>
  <c r="BF218" i="1"/>
  <c r="BE218" i="1"/>
  <c r="BD218" i="1"/>
  <c r="BC218" i="1"/>
  <c r="BB218" i="1"/>
  <c r="BA218" i="1"/>
  <c r="J218" i="1"/>
  <c r="FU217" i="1"/>
  <c r="FS217" i="1"/>
  <c r="EX217" i="1"/>
  <c r="FG217" i="1" s="1"/>
  <c r="FO217" i="1" s="1" a="1"/>
  <c r="FO217" i="1" s="1"/>
  <c r="EW217" i="1"/>
  <c r="FF217" i="1" s="1"/>
  <c r="FP217" i="1" s="1" a="1"/>
  <c r="FP217" i="1" s="1"/>
  <c r="EV217" i="1"/>
  <c r="FE217" i="1" s="1"/>
  <c r="FN217" i="1" s="1" a="1"/>
  <c r="FN217" i="1" s="1"/>
  <c r="EU217" i="1"/>
  <c r="FD217" i="1" s="1"/>
  <c r="FM217" i="1" s="1" a="1"/>
  <c r="FM217" i="1" s="1"/>
  <c r="ET217" i="1"/>
  <c r="FC217" i="1" s="1"/>
  <c r="FL217" i="1" s="1" a="1"/>
  <c r="FL217" i="1" s="1"/>
  <c r="ES217" i="1"/>
  <c r="FB217" i="1" s="1"/>
  <c r="FK217" i="1" s="1" a="1"/>
  <c r="FK217" i="1" s="1"/>
  <c r="ER217" i="1"/>
  <c r="FA217" i="1" s="1"/>
  <c r="FJ217" i="1" s="1" a="1"/>
  <c r="FJ217" i="1" s="1"/>
  <c r="EQ217" i="1"/>
  <c r="EZ217" i="1" s="1"/>
  <c r="FI217" i="1" s="1" a="1"/>
  <c r="FI217" i="1" s="1"/>
  <c r="EP217" i="1"/>
  <c r="EY217" i="1" s="1"/>
  <c r="FH217" i="1" s="1" a="1"/>
  <c r="FH217" i="1" s="1"/>
  <c r="EO217" i="1"/>
  <c r="EN217" i="1"/>
  <c r="EM217" i="1"/>
  <c r="EL217" i="1"/>
  <c r="EK217" i="1"/>
  <c r="EJ217" i="1"/>
  <c r="EI217" i="1"/>
  <c r="BK217" i="1" s="1"/>
  <c r="BL217" i="1" s="1"/>
  <c r="BM217" i="1" s="1"/>
  <c r="EH217" i="1"/>
  <c r="GH217" i="1" s="1"/>
  <c r="EG217" i="1"/>
  <c r="GG217" i="1" s="1"/>
  <c r="EF217" i="1"/>
  <c r="GF217" i="1" s="1"/>
  <c r="EE217" i="1"/>
  <c r="ED217" i="1"/>
  <c r="EC217" i="1"/>
  <c r="EB217" i="1"/>
  <c r="EA217" i="1"/>
  <c r="GA217" i="1" s="1"/>
  <c r="DZ217" i="1"/>
  <c r="FZ217" i="1" s="1"/>
  <c r="DY217" i="1"/>
  <c r="DX217" i="1"/>
  <c r="DW217" i="1"/>
  <c r="DV217" i="1"/>
  <c r="DS217" i="1"/>
  <c r="DR217" i="1"/>
  <c r="DP217" i="1"/>
  <c r="DN217" i="1"/>
  <c r="DL217" i="1" s="1"/>
  <c r="DM217" i="1" s="1"/>
  <c r="DO217" i="1" s="1"/>
  <c r="CJ217" i="1"/>
  <c r="CI217" i="1"/>
  <c r="CH217" i="1"/>
  <c r="CG217" i="1"/>
  <c r="CF217" i="1"/>
  <c r="CE217" i="1"/>
  <c r="CD217" i="1"/>
  <c r="CC217" i="1"/>
  <c r="CB217" i="1"/>
  <c r="CA217" i="1"/>
  <c r="BZ217" i="1"/>
  <c r="BY217" i="1"/>
  <c r="BX217" i="1"/>
  <c r="BW217" i="1"/>
  <c r="BV217" i="1"/>
  <c r="BU217" i="1"/>
  <c r="BT217" i="1"/>
  <c r="BS217" i="1"/>
  <c r="BR217" i="1"/>
  <c r="BP217" i="1"/>
  <c r="BQ217" i="1" s="1"/>
  <c r="BI217" i="1"/>
  <c r="BH217" i="1"/>
  <c r="BG217" i="1"/>
  <c r="BF217" i="1"/>
  <c r="BE217" i="1"/>
  <c r="BD217" i="1"/>
  <c r="BC217" i="1"/>
  <c r="BB217" i="1"/>
  <c r="BA217" i="1"/>
  <c r="J217" i="1"/>
  <c r="FU216" i="1"/>
  <c r="FS216" i="1"/>
  <c r="EX216" i="1"/>
  <c r="FG216" i="1" s="1"/>
  <c r="FO216" i="1" s="1" a="1"/>
  <c r="FO216" i="1" s="1"/>
  <c r="EW216" i="1"/>
  <c r="FF216" i="1" s="1"/>
  <c r="FP216" i="1" s="1" a="1"/>
  <c r="FP216" i="1" s="1"/>
  <c r="EV216" i="1"/>
  <c r="FE216" i="1" s="1"/>
  <c r="FN216" i="1" s="1" a="1"/>
  <c r="FN216" i="1" s="1"/>
  <c r="EU216" i="1"/>
  <c r="FD216" i="1" s="1"/>
  <c r="FM216" i="1" s="1" a="1"/>
  <c r="FM216" i="1" s="1"/>
  <c r="ET216" i="1"/>
  <c r="FC216" i="1" s="1"/>
  <c r="FL216" i="1" s="1" a="1"/>
  <c r="FL216" i="1" s="1"/>
  <c r="ES216" i="1"/>
  <c r="FB216" i="1" s="1"/>
  <c r="FK216" i="1" s="1" a="1"/>
  <c r="FK216" i="1" s="1"/>
  <c r="ER216" i="1"/>
  <c r="EQ216" i="1"/>
  <c r="EZ216" i="1" s="1"/>
  <c r="FI216" i="1" s="1" a="1"/>
  <c r="FI216" i="1" s="1"/>
  <c r="EP216" i="1"/>
  <c r="EY216" i="1" s="1"/>
  <c r="FH216" i="1" s="1" a="1"/>
  <c r="FH216" i="1" s="1"/>
  <c r="EO216" i="1"/>
  <c r="EN216" i="1"/>
  <c r="EM216" i="1"/>
  <c r="EL216" i="1"/>
  <c r="EK216" i="1"/>
  <c r="EJ216" i="1"/>
  <c r="EI216" i="1"/>
  <c r="BK216" i="1" s="1"/>
  <c r="BL216" i="1" s="1"/>
  <c r="EH216" i="1"/>
  <c r="GH216" i="1" s="1"/>
  <c r="EG216" i="1"/>
  <c r="GG216" i="1" s="1"/>
  <c r="EF216" i="1"/>
  <c r="GF216" i="1" s="1"/>
  <c r="EE216" i="1"/>
  <c r="ED216" i="1"/>
  <c r="EC216" i="1"/>
  <c r="EB216" i="1"/>
  <c r="EA216" i="1"/>
  <c r="GA216" i="1" s="1"/>
  <c r="DZ216" i="1"/>
  <c r="FZ216" i="1" s="1"/>
  <c r="DY216" i="1"/>
  <c r="DX216" i="1"/>
  <c r="DW216" i="1"/>
  <c r="DV216" i="1"/>
  <c r="DS216" i="1"/>
  <c r="DR216" i="1"/>
  <c r="DP216" i="1"/>
  <c r="DN216" i="1"/>
  <c r="DL216" i="1" s="1"/>
  <c r="DM216" i="1" s="1"/>
  <c r="DO216" i="1" s="1"/>
  <c r="CJ216" i="1"/>
  <c r="CI216" i="1"/>
  <c r="CH216" i="1"/>
  <c r="CG216" i="1"/>
  <c r="CF216" i="1"/>
  <c r="CE216" i="1"/>
  <c r="CD216" i="1"/>
  <c r="CC216" i="1"/>
  <c r="CB216" i="1"/>
  <c r="CA216" i="1"/>
  <c r="BZ216" i="1"/>
  <c r="BY216" i="1"/>
  <c r="BX216" i="1"/>
  <c r="BW216" i="1"/>
  <c r="BV216" i="1"/>
  <c r="BU216" i="1"/>
  <c r="BT216" i="1"/>
  <c r="BS216" i="1"/>
  <c r="BR216" i="1"/>
  <c r="BP216" i="1"/>
  <c r="BQ216" i="1" s="1"/>
  <c r="BI216" i="1"/>
  <c r="BH216" i="1"/>
  <c r="BG216" i="1"/>
  <c r="BF216" i="1"/>
  <c r="BE216" i="1"/>
  <c r="BD216" i="1"/>
  <c r="BC216" i="1"/>
  <c r="BB216" i="1"/>
  <c r="BA216" i="1"/>
  <c r="J216" i="1"/>
  <c r="FU215" i="1"/>
  <c r="FS215" i="1"/>
  <c r="EX215" i="1"/>
  <c r="FG215" i="1" s="1"/>
  <c r="FO215" i="1" s="1" a="1"/>
  <c r="FO215" i="1" s="1"/>
  <c r="EW215" i="1"/>
  <c r="FF215" i="1" s="1"/>
  <c r="FP215" i="1" s="1" a="1"/>
  <c r="FP215" i="1" s="1"/>
  <c r="EV215" i="1"/>
  <c r="FE215" i="1" s="1"/>
  <c r="FN215" i="1" s="1" a="1"/>
  <c r="FN215" i="1" s="1"/>
  <c r="EU215" i="1"/>
  <c r="FD215" i="1" s="1"/>
  <c r="FM215" i="1" s="1" a="1"/>
  <c r="FM215" i="1" s="1"/>
  <c r="ET215" i="1"/>
  <c r="FC215" i="1" s="1"/>
  <c r="FL215" i="1" s="1" a="1"/>
  <c r="FL215" i="1" s="1"/>
  <c r="ES215" i="1"/>
  <c r="FB215" i="1" s="1"/>
  <c r="FK215" i="1" s="1" a="1"/>
  <c r="FK215" i="1" s="1"/>
  <c r="ER215" i="1"/>
  <c r="FA215" i="1" s="1"/>
  <c r="FJ215" i="1" s="1" a="1"/>
  <c r="FJ215" i="1" s="1"/>
  <c r="EQ215" i="1"/>
  <c r="EZ215" i="1" s="1"/>
  <c r="FI215" i="1" s="1" a="1"/>
  <c r="FI215" i="1" s="1"/>
  <c r="EP215" i="1"/>
  <c r="EY215" i="1" s="1"/>
  <c r="FH215" i="1" s="1" a="1"/>
  <c r="FH215" i="1" s="1"/>
  <c r="EO215" i="1"/>
  <c r="EN215" i="1"/>
  <c r="EM215" i="1"/>
  <c r="EL215" i="1"/>
  <c r="EK215" i="1"/>
  <c r="EJ215" i="1"/>
  <c r="EI215" i="1"/>
  <c r="BK215" i="1" s="1"/>
  <c r="BL215" i="1" s="1"/>
  <c r="EH215" i="1"/>
  <c r="GH215" i="1" s="1"/>
  <c r="EG215" i="1"/>
  <c r="GG215" i="1" s="1"/>
  <c r="EF215" i="1"/>
  <c r="GF215" i="1" s="1"/>
  <c r="EE215" i="1"/>
  <c r="ED215" i="1"/>
  <c r="EC215" i="1"/>
  <c r="EB215" i="1"/>
  <c r="EA215" i="1"/>
  <c r="GA215" i="1" s="1"/>
  <c r="DZ215" i="1"/>
  <c r="FZ215" i="1" s="1"/>
  <c r="DY215" i="1"/>
  <c r="DX215" i="1"/>
  <c r="DW215" i="1"/>
  <c r="DV215" i="1"/>
  <c r="DS215" i="1"/>
  <c r="DR215" i="1"/>
  <c r="DP215" i="1"/>
  <c r="DN215" i="1"/>
  <c r="DL215" i="1" s="1"/>
  <c r="DM215" i="1" s="1"/>
  <c r="DO215" i="1" s="1"/>
  <c r="CJ215" i="1"/>
  <c r="CI215" i="1"/>
  <c r="CH215" i="1"/>
  <c r="CG215" i="1"/>
  <c r="CF215" i="1"/>
  <c r="CE215" i="1"/>
  <c r="CD215" i="1"/>
  <c r="CC215" i="1"/>
  <c r="CB215" i="1"/>
  <c r="CA215" i="1"/>
  <c r="BZ215" i="1"/>
  <c r="BY215" i="1"/>
  <c r="BX215" i="1"/>
  <c r="BW215" i="1"/>
  <c r="BV215" i="1"/>
  <c r="BU215" i="1"/>
  <c r="BT215" i="1"/>
  <c r="BS215" i="1"/>
  <c r="BR215" i="1"/>
  <c r="BP215" i="1"/>
  <c r="BQ215" i="1" s="1"/>
  <c r="BI215" i="1"/>
  <c r="BH215" i="1"/>
  <c r="BG215" i="1"/>
  <c r="BF215" i="1"/>
  <c r="BE215" i="1"/>
  <c r="BD215" i="1"/>
  <c r="BC215" i="1"/>
  <c r="BB215" i="1"/>
  <c r="BA215" i="1"/>
  <c r="J215" i="1"/>
  <c r="FU214" i="1"/>
  <c r="FS214" i="1"/>
  <c r="EX214" i="1"/>
  <c r="FG214" i="1" s="1"/>
  <c r="FO214" i="1" s="1" a="1"/>
  <c r="FO214" i="1" s="1"/>
  <c r="EW214" i="1"/>
  <c r="FF214" i="1" s="1"/>
  <c r="FP214" i="1" s="1" a="1"/>
  <c r="FP214" i="1" s="1"/>
  <c r="EV214" i="1"/>
  <c r="FE214" i="1" s="1"/>
  <c r="FN214" i="1" s="1" a="1"/>
  <c r="FN214" i="1" s="1"/>
  <c r="EU214" i="1"/>
  <c r="FD214" i="1" s="1"/>
  <c r="FM214" i="1" s="1" a="1"/>
  <c r="FM214" i="1" s="1"/>
  <c r="ET214" i="1"/>
  <c r="FC214" i="1" s="1"/>
  <c r="FL214" i="1" s="1" a="1"/>
  <c r="FL214" i="1" s="1"/>
  <c r="ES214" i="1"/>
  <c r="FB214" i="1" s="1"/>
  <c r="FK214" i="1" s="1" a="1"/>
  <c r="FK214" i="1" s="1"/>
  <c r="ER214" i="1"/>
  <c r="FA214" i="1" s="1"/>
  <c r="FJ214" i="1" s="1" a="1"/>
  <c r="FJ214" i="1" s="1"/>
  <c r="EQ214" i="1"/>
  <c r="EZ214" i="1" s="1"/>
  <c r="FI214" i="1" s="1" a="1"/>
  <c r="FI214" i="1" s="1"/>
  <c r="EP214" i="1"/>
  <c r="EY214" i="1" s="1"/>
  <c r="FH214" i="1" s="1" a="1"/>
  <c r="FH214" i="1" s="1"/>
  <c r="EO214" i="1"/>
  <c r="EN214" i="1"/>
  <c r="EM214" i="1"/>
  <c r="EL214" i="1"/>
  <c r="EK214" i="1"/>
  <c r="EJ214" i="1"/>
  <c r="EI214" i="1"/>
  <c r="BK214" i="1" s="1"/>
  <c r="BL214" i="1" s="1"/>
  <c r="EH214" i="1"/>
  <c r="GH214" i="1" s="1"/>
  <c r="EG214" i="1"/>
  <c r="GG214" i="1" s="1"/>
  <c r="EF214" i="1"/>
  <c r="GF214" i="1" s="1"/>
  <c r="EE214" i="1"/>
  <c r="ED214" i="1"/>
  <c r="EC214" i="1"/>
  <c r="EB214" i="1"/>
  <c r="EA214" i="1"/>
  <c r="GA214" i="1" s="1"/>
  <c r="DZ214" i="1"/>
  <c r="FZ214" i="1" s="1"/>
  <c r="DY214" i="1"/>
  <c r="DX214" i="1"/>
  <c r="DW214" i="1"/>
  <c r="DV214" i="1"/>
  <c r="DS214" i="1"/>
  <c r="DR214" i="1"/>
  <c r="DP214" i="1"/>
  <c r="DN214" i="1"/>
  <c r="DL214" i="1" s="1"/>
  <c r="DM214" i="1" s="1"/>
  <c r="DO214" i="1" s="1"/>
  <c r="CJ214" i="1"/>
  <c r="CI214" i="1"/>
  <c r="CH214" i="1"/>
  <c r="CG214" i="1"/>
  <c r="CF214" i="1"/>
  <c r="CE214" i="1"/>
  <c r="CD214" i="1"/>
  <c r="CC214" i="1"/>
  <c r="CB214" i="1"/>
  <c r="CA214" i="1"/>
  <c r="BZ214" i="1"/>
  <c r="BY214" i="1"/>
  <c r="BX214" i="1"/>
  <c r="BW214" i="1"/>
  <c r="BV214" i="1"/>
  <c r="BU214" i="1"/>
  <c r="BT214" i="1"/>
  <c r="BS214" i="1"/>
  <c r="BR214" i="1"/>
  <c r="BP214" i="1"/>
  <c r="BQ214" i="1" s="1"/>
  <c r="BI214" i="1"/>
  <c r="BH214" i="1"/>
  <c r="BG214" i="1"/>
  <c r="BF214" i="1"/>
  <c r="BE214" i="1"/>
  <c r="BD214" i="1"/>
  <c r="BC214" i="1"/>
  <c r="BB214" i="1"/>
  <c r="BA214" i="1"/>
  <c r="J214" i="1"/>
  <c r="FU213" i="1"/>
  <c r="FS213" i="1"/>
  <c r="EX213" i="1"/>
  <c r="FG213" i="1" s="1"/>
  <c r="FO213" i="1" s="1" a="1"/>
  <c r="FO213" i="1" s="1"/>
  <c r="EW213" i="1"/>
  <c r="FF213" i="1" s="1"/>
  <c r="FP213" i="1" s="1" a="1"/>
  <c r="FP213" i="1" s="1"/>
  <c r="EV213" i="1"/>
  <c r="FE213" i="1" s="1"/>
  <c r="FN213" i="1" s="1" a="1"/>
  <c r="FN213" i="1" s="1"/>
  <c r="EU213" i="1"/>
  <c r="FD213" i="1" s="1"/>
  <c r="FM213" i="1" s="1" a="1"/>
  <c r="FM213" i="1" s="1"/>
  <c r="ET213" i="1"/>
  <c r="FC213" i="1" s="1"/>
  <c r="FL213" i="1" s="1" a="1"/>
  <c r="FL213" i="1" s="1"/>
  <c r="ES213" i="1"/>
  <c r="FB213" i="1" s="1"/>
  <c r="FK213" i="1" s="1" a="1"/>
  <c r="FK213" i="1" s="1"/>
  <c r="ER213" i="1"/>
  <c r="FA213" i="1" s="1"/>
  <c r="FJ213" i="1" s="1" a="1"/>
  <c r="FJ213" i="1" s="1"/>
  <c r="EQ213" i="1"/>
  <c r="EZ213" i="1" s="1"/>
  <c r="FI213" i="1" s="1" a="1"/>
  <c r="FI213" i="1" s="1"/>
  <c r="EP213" i="1"/>
  <c r="EY213" i="1" s="1"/>
  <c r="FH213" i="1" s="1" a="1"/>
  <c r="FH213" i="1" s="1"/>
  <c r="EO213" i="1"/>
  <c r="EN213" i="1"/>
  <c r="EM213" i="1"/>
  <c r="EL213" i="1"/>
  <c r="EK213" i="1"/>
  <c r="EJ213" i="1"/>
  <c r="EI213" i="1"/>
  <c r="BK213" i="1" s="1"/>
  <c r="BL213" i="1" s="1"/>
  <c r="BO213" i="1" s="1"/>
  <c r="EH213" i="1"/>
  <c r="GH213" i="1" s="1"/>
  <c r="EG213" i="1"/>
  <c r="GG213" i="1" s="1"/>
  <c r="EF213" i="1"/>
  <c r="GF213" i="1" s="1"/>
  <c r="EE213" i="1"/>
  <c r="ED213" i="1"/>
  <c r="EC213" i="1"/>
  <c r="EB213" i="1"/>
  <c r="EA213" i="1"/>
  <c r="GA213" i="1" s="1"/>
  <c r="DZ213" i="1"/>
  <c r="FZ213" i="1" s="1"/>
  <c r="DY213" i="1"/>
  <c r="DX213" i="1"/>
  <c r="DW213" i="1"/>
  <c r="DV213" i="1"/>
  <c r="DS213" i="1"/>
  <c r="DR213" i="1"/>
  <c r="DT213" i="1" s="1"/>
  <c r="DP213" i="1"/>
  <c r="DN213" i="1"/>
  <c r="DL213" i="1" s="1"/>
  <c r="DM213" i="1" s="1"/>
  <c r="DO213" i="1" s="1"/>
  <c r="CJ213" i="1"/>
  <c r="CI213" i="1"/>
  <c r="CH213" i="1"/>
  <c r="CG213" i="1"/>
  <c r="CF213" i="1"/>
  <c r="CE213" i="1"/>
  <c r="CD213" i="1"/>
  <c r="CC213" i="1"/>
  <c r="CB213" i="1"/>
  <c r="CA213" i="1"/>
  <c r="BZ213" i="1"/>
  <c r="BY213" i="1"/>
  <c r="BX213" i="1"/>
  <c r="BW213" i="1"/>
  <c r="BV213" i="1"/>
  <c r="BU213" i="1"/>
  <c r="BT213" i="1"/>
  <c r="BS213" i="1"/>
  <c r="BR213" i="1"/>
  <c r="BP213" i="1"/>
  <c r="BQ213" i="1" s="1"/>
  <c r="BI213" i="1"/>
  <c r="BH213" i="1"/>
  <c r="BG213" i="1"/>
  <c r="BF213" i="1"/>
  <c r="BE213" i="1"/>
  <c r="BD213" i="1"/>
  <c r="BC213" i="1"/>
  <c r="BB213" i="1"/>
  <c r="BA213" i="1"/>
  <c r="J213" i="1"/>
  <c r="FU212" i="1"/>
  <c r="FS212" i="1"/>
  <c r="EX212" i="1"/>
  <c r="FG212" i="1" s="1"/>
  <c r="FO212" i="1" s="1" a="1"/>
  <c r="FO212" i="1" s="1"/>
  <c r="EW212" i="1"/>
  <c r="FF212" i="1" s="1"/>
  <c r="FP212" i="1" s="1" a="1"/>
  <c r="FP212" i="1" s="1"/>
  <c r="EV212" i="1"/>
  <c r="FE212" i="1" s="1"/>
  <c r="FN212" i="1" s="1" a="1"/>
  <c r="FN212" i="1" s="1"/>
  <c r="EU212" i="1"/>
  <c r="FD212" i="1" s="1"/>
  <c r="FM212" i="1" s="1" a="1"/>
  <c r="FM212" i="1" s="1"/>
  <c r="ET212" i="1"/>
  <c r="FC212" i="1" s="1"/>
  <c r="FL212" i="1" s="1" a="1"/>
  <c r="FL212" i="1" s="1"/>
  <c r="ES212" i="1"/>
  <c r="FB212" i="1" s="1"/>
  <c r="FK212" i="1" s="1" a="1"/>
  <c r="FK212" i="1" s="1"/>
  <c r="ER212" i="1"/>
  <c r="FA212" i="1" s="1"/>
  <c r="FJ212" i="1" s="1" a="1"/>
  <c r="FJ212" i="1" s="1"/>
  <c r="EQ212" i="1"/>
  <c r="EZ212" i="1" s="1"/>
  <c r="FI212" i="1" s="1" a="1"/>
  <c r="FI212" i="1" s="1"/>
  <c r="EP212" i="1"/>
  <c r="EY212" i="1" s="1"/>
  <c r="FH212" i="1" s="1" a="1"/>
  <c r="FH212" i="1" s="1"/>
  <c r="EO212" i="1"/>
  <c r="EN212" i="1"/>
  <c r="EM212" i="1"/>
  <c r="EL212" i="1"/>
  <c r="EK212" i="1"/>
  <c r="EJ212" i="1"/>
  <c r="EI212" i="1"/>
  <c r="BK212" i="1" s="1"/>
  <c r="BL212" i="1" s="1"/>
  <c r="BM212" i="1" s="1"/>
  <c r="EH212" i="1"/>
  <c r="GH212" i="1" s="1"/>
  <c r="EG212" i="1"/>
  <c r="GG212" i="1" s="1"/>
  <c r="EF212" i="1"/>
  <c r="GF212" i="1" s="1"/>
  <c r="EE212" i="1"/>
  <c r="ED212" i="1"/>
  <c r="EC212" i="1"/>
  <c r="EB212" i="1"/>
  <c r="EA212" i="1"/>
  <c r="GA212" i="1" s="1"/>
  <c r="DZ212" i="1"/>
  <c r="DY212" i="1"/>
  <c r="DX212" i="1"/>
  <c r="DW212" i="1"/>
  <c r="DV212" i="1"/>
  <c r="DS212" i="1"/>
  <c r="DR212" i="1"/>
  <c r="DP212" i="1"/>
  <c r="DN212" i="1"/>
  <c r="DL212" i="1" s="1"/>
  <c r="DM212" i="1" s="1"/>
  <c r="DO212" i="1" s="1"/>
  <c r="CJ212" i="1"/>
  <c r="CI212" i="1"/>
  <c r="CH212" i="1"/>
  <c r="CG212" i="1"/>
  <c r="CF212" i="1"/>
  <c r="CE212" i="1"/>
  <c r="CD212" i="1"/>
  <c r="CC212" i="1"/>
  <c r="CB212" i="1"/>
  <c r="CA212" i="1"/>
  <c r="BZ212" i="1"/>
  <c r="BY212" i="1"/>
  <c r="BX212" i="1"/>
  <c r="BW212" i="1"/>
  <c r="BV212" i="1"/>
  <c r="BU212" i="1"/>
  <c r="BT212" i="1"/>
  <c r="BS212" i="1"/>
  <c r="BR212" i="1"/>
  <c r="BP212" i="1"/>
  <c r="BQ212" i="1" s="1"/>
  <c r="BI212" i="1"/>
  <c r="BH212" i="1"/>
  <c r="BG212" i="1"/>
  <c r="BF212" i="1"/>
  <c r="BE212" i="1"/>
  <c r="BD212" i="1"/>
  <c r="BC212" i="1"/>
  <c r="BB212" i="1"/>
  <c r="BA212" i="1"/>
  <c r="J212" i="1"/>
  <c r="FU211" i="1"/>
  <c r="FS211" i="1"/>
  <c r="EX211" i="1"/>
  <c r="FG211" i="1" s="1"/>
  <c r="FO211" i="1" s="1" a="1"/>
  <c r="FO211" i="1" s="1"/>
  <c r="EW211" i="1"/>
  <c r="FF211" i="1" s="1"/>
  <c r="FP211" i="1" s="1" a="1"/>
  <c r="FP211" i="1" s="1"/>
  <c r="EV211" i="1"/>
  <c r="FE211" i="1" s="1"/>
  <c r="FN211" i="1" s="1" a="1"/>
  <c r="FN211" i="1" s="1"/>
  <c r="EU211" i="1"/>
  <c r="FD211" i="1" s="1"/>
  <c r="FM211" i="1" s="1" a="1"/>
  <c r="FM211" i="1" s="1"/>
  <c r="ET211" i="1"/>
  <c r="ES211" i="1"/>
  <c r="FB211" i="1" s="1"/>
  <c r="FK211" i="1" s="1" a="1"/>
  <c r="FK211" i="1" s="1"/>
  <c r="ER211" i="1"/>
  <c r="FA211" i="1" s="1"/>
  <c r="FJ211" i="1" s="1" a="1"/>
  <c r="FJ211" i="1" s="1"/>
  <c r="EQ211" i="1"/>
  <c r="EZ211" i="1" s="1"/>
  <c r="FI211" i="1" s="1" a="1"/>
  <c r="FI211" i="1" s="1"/>
  <c r="EP211" i="1"/>
  <c r="EY211" i="1" s="1"/>
  <c r="FH211" i="1" s="1" a="1"/>
  <c r="FH211" i="1" s="1"/>
  <c r="EO211" i="1"/>
  <c r="EN211" i="1"/>
  <c r="EM211" i="1"/>
  <c r="EL211" i="1"/>
  <c r="EK211" i="1"/>
  <c r="EJ211" i="1"/>
  <c r="EI211" i="1"/>
  <c r="BK211" i="1" s="1"/>
  <c r="BL211" i="1" s="1"/>
  <c r="BO211" i="1" s="1"/>
  <c r="EH211" i="1"/>
  <c r="GH211" i="1" s="1"/>
  <c r="EG211" i="1"/>
  <c r="GG211" i="1" s="1"/>
  <c r="EF211" i="1"/>
  <c r="GF211" i="1" s="1"/>
  <c r="EE211" i="1"/>
  <c r="ED211" i="1"/>
  <c r="EC211" i="1"/>
  <c r="EB211" i="1"/>
  <c r="EA211" i="1"/>
  <c r="GA211" i="1" s="1"/>
  <c r="DZ211" i="1"/>
  <c r="FZ211" i="1" s="1"/>
  <c r="DY211" i="1"/>
  <c r="DX211" i="1"/>
  <c r="DW211" i="1"/>
  <c r="DV211" i="1"/>
  <c r="DS211" i="1"/>
  <c r="DR211" i="1"/>
  <c r="DP211" i="1"/>
  <c r="DN211" i="1"/>
  <c r="DL211" i="1" s="1"/>
  <c r="DM211" i="1" s="1"/>
  <c r="DO211" i="1" s="1"/>
  <c r="CJ211" i="1"/>
  <c r="CI211" i="1"/>
  <c r="CH211" i="1"/>
  <c r="CG211" i="1"/>
  <c r="CF211" i="1"/>
  <c r="CE211" i="1"/>
  <c r="CD211" i="1"/>
  <c r="CC211" i="1"/>
  <c r="CB211" i="1"/>
  <c r="CA211" i="1"/>
  <c r="BZ211" i="1"/>
  <c r="BY211" i="1"/>
  <c r="BX211" i="1"/>
  <c r="BW211" i="1"/>
  <c r="BV211" i="1"/>
  <c r="BU211" i="1"/>
  <c r="BT211" i="1"/>
  <c r="BS211" i="1"/>
  <c r="BR211" i="1"/>
  <c r="BP211" i="1"/>
  <c r="BQ211" i="1" s="1"/>
  <c r="BI211" i="1"/>
  <c r="BH211" i="1"/>
  <c r="BG211" i="1"/>
  <c r="BF211" i="1"/>
  <c r="BE211" i="1"/>
  <c r="BD211" i="1"/>
  <c r="BC211" i="1"/>
  <c r="BB211" i="1"/>
  <c r="BA211" i="1"/>
  <c r="J211" i="1"/>
  <c r="FU210" i="1"/>
  <c r="FS210" i="1"/>
  <c r="EX210" i="1"/>
  <c r="FG210" i="1" s="1"/>
  <c r="FO210" i="1" s="1" a="1"/>
  <c r="FO210" i="1" s="1"/>
  <c r="EW210" i="1"/>
  <c r="FF210" i="1" s="1"/>
  <c r="FP210" i="1" s="1" a="1"/>
  <c r="FP210" i="1" s="1"/>
  <c r="EV210" i="1"/>
  <c r="FE210" i="1" s="1"/>
  <c r="FN210" i="1" s="1" a="1"/>
  <c r="FN210" i="1" s="1"/>
  <c r="EU210" i="1"/>
  <c r="FD210" i="1" s="1"/>
  <c r="FM210" i="1" s="1" a="1"/>
  <c r="FM210" i="1" s="1"/>
  <c r="ET210" i="1"/>
  <c r="FC210" i="1" s="1"/>
  <c r="FL210" i="1" s="1" a="1"/>
  <c r="FL210" i="1" s="1"/>
  <c r="ES210" i="1"/>
  <c r="FB210" i="1" s="1"/>
  <c r="FK210" i="1" s="1" a="1"/>
  <c r="FK210" i="1" s="1"/>
  <c r="ER210" i="1"/>
  <c r="FA210" i="1" s="1"/>
  <c r="FJ210" i="1" s="1" a="1"/>
  <c r="FJ210" i="1" s="1"/>
  <c r="EQ210" i="1"/>
  <c r="EZ210" i="1" s="1"/>
  <c r="FI210" i="1" s="1" a="1"/>
  <c r="FI210" i="1" s="1"/>
  <c r="EP210" i="1"/>
  <c r="EY210" i="1" s="1"/>
  <c r="FH210" i="1" s="1" a="1"/>
  <c r="FH210" i="1" s="1"/>
  <c r="EO210" i="1"/>
  <c r="EN210" i="1"/>
  <c r="EM210" i="1"/>
  <c r="EL210" i="1"/>
  <c r="EK210" i="1"/>
  <c r="EJ210" i="1"/>
  <c r="EI210" i="1"/>
  <c r="BK210" i="1" s="1"/>
  <c r="BL210" i="1" s="1"/>
  <c r="EH210" i="1"/>
  <c r="GH210" i="1" s="1"/>
  <c r="EG210" i="1"/>
  <c r="GG210" i="1" s="1"/>
  <c r="EF210" i="1"/>
  <c r="GF210" i="1" s="1"/>
  <c r="EE210" i="1"/>
  <c r="ED210" i="1"/>
  <c r="EC210" i="1"/>
  <c r="EB210" i="1"/>
  <c r="EA210" i="1"/>
  <c r="GA210" i="1" s="1"/>
  <c r="DZ210" i="1"/>
  <c r="FZ210" i="1" s="1"/>
  <c r="DY210" i="1"/>
  <c r="DX210" i="1"/>
  <c r="DW210" i="1"/>
  <c r="DV210" i="1"/>
  <c r="DS210" i="1"/>
  <c r="DR210" i="1"/>
  <c r="DP210" i="1"/>
  <c r="DN210" i="1"/>
  <c r="DL210" i="1" s="1"/>
  <c r="DM210" i="1" s="1"/>
  <c r="DO210" i="1" s="1"/>
  <c r="CJ210" i="1"/>
  <c r="CI210" i="1"/>
  <c r="CH210" i="1"/>
  <c r="CG210" i="1"/>
  <c r="CF210" i="1"/>
  <c r="CE210" i="1"/>
  <c r="CD210" i="1"/>
  <c r="CC210" i="1"/>
  <c r="CB210" i="1"/>
  <c r="CA210" i="1"/>
  <c r="BZ210" i="1"/>
  <c r="BY210" i="1"/>
  <c r="BX210" i="1"/>
  <c r="BW210" i="1"/>
  <c r="BV210" i="1"/>
  <c r="BU210" i="1"/>
  <c r="BT210" i="1"/>
  <c r="BS210" i="1"/>
  <c r="BR210" i="1"/>
  <c r="BP210" i="1"/>
  <c r="BQ210" i="1" s="1"/>
  <c r="BI210" i="1"/>
  <c r="BH210" i="1"/>
  <c r="BG210" i="1"/>
  <c r="BF210" i="1"/>
  <c r="BE210" i="1"/>
  <c r="BD210" i="1"/>
  <c r="BC210" i="1"/>
  <c r="BB210" i="1"/>
  <c r="BA210" i="1"/>
  <c r="J210" i="1"/>
  <c r="FU209" i="1"/>
  <c r="FS209" i="1"/>
  <c r="EX209" i="1"/>
  <c r="FG209" i="1" s="1"/>
  <c r="FO209" i="1" s="1" a="1"/>
  <c r="FO209" i="1" s="1"/>
  <c r="EW209" i="1"/>
  <c r="FF209" i="1" s="1"/>
  <c r="FP209" i="1" s="1" a="1"/>
  <c r="FP209" i="1" s="1"/>
  <c r="EV209" i="1"/>
  <c r="FE209" i="1" s="1"/>
  <c r="FN209" i="1" s="1" a="1"/>
  <c r="FN209" i="1" s="1"/>
  <c r="EU209" i="1"/>
  <c r="FD209" i="1" s="1"/>
  <c r="FM209" i="1" s="1" a="1"/>
  <c r="FM209" i="1" s="1"/>
  <c r="ET209" i="1"/>
  <c r="FC209" i="1" s="1"/>
  <c r="FL209" i="1" s="1" a="1"/>
  <c r="FL209" i="1" s="1"/>
  <c r="ES209" i="1"/>
  <c r="FB209" i="1" s="1"/>
  <c r="FK209" i="1" s="1" a="1"/>
  <c r="FK209" i="1" s="1"/>
  <c r="ER209" i="1"/>
  <c r="EQ209" i="1"/>
  <c r="EZ209" i="1" s="1"/>
  <c r="FI209" i="1" s="1" a="1"/>
  <c r="FI209" i="1" s="1"/>
  <c r="EP209" i="1"/>
  <c r="EY209" i="1" s="1"/>
  <c r="FH209" i="1" s="1" a="1"/>
  <c r="FH209" i="1" s="1"/>
  <c r="EO209" i="1"/>
  <c r="EN209" i="1"/>
  <c r="EM209" i="1"/>
  <c r="EL209" i="1"/>
  <c r="EK209" i="1"/>
  <c r="EJ209" i="1"/>
  <c r="EI209" i="1"/>
  <c r="BK209" i="1" s="1"/>
  <c r="BL209" i="1" s="1"/>
  <c r="EH209" i="1"/>
  <c r="GH209" i="1" s="1"/>
  <c r="EG209" i="1"/>
  <c r="GG209" i="1" s="1"/>
  <c r="EF209" i="1"/>
  <c r="GF209" i="1" s="1"/>
  <c r="EE209" i="1"/>
  <c r="ED209" i="1"/>
  <c r="EC209" i="1"/>
  <c r="EB209" i="1"/>
  <c r="EA209" i="1"/>
  <c r="GA209" i="1" s="1"/>
  <c r="DZ209" i="1"/>
  <c r="FZ209" i="1" s="1"/>
  <c r="DY209" i="1"/>
  <c r="DX209" i="1"/>
  <c r="DW209" i="1"/>
  <c r="DV209" i="1"/>
  <c r="DS209" i="1"/>
  <c r="DR209" i="1"/>
  <c r="DP209" i="1"/>
  <c r="DN209" i="1"/>
  <c r="DL209" i="1" s="1"/>
  <c r="DM209" i="1" s="1"/>
  <c r="DO209" i="1" s="1"/>
  <c r="CJ209" i="1"/>
  <c r="CI209" i="1"/>
  <c r="CH209" i="1"/>
  <c r="CG209" i="1"/>
  <c r="CF209" i="1"/>
  <c r="CE209" i="1"/>
  <c r="CD209" i="1"/>
  <c r="CC209" i="1"/>
  <c r="CB209" i="1"/>
  <c r="CA209" i="1"/>
  <c r="BZ209" i="1"/>
  <c r="BY209" i="1"/>
  <c r="BX209" i="1"/>
  <c r="BW209" i="1"/>
  <c r="BV209" i="1"/>
  <c r="BU209" i="1"/>
  <c r="BT209" i="1"/>
  <c r="BS209" i="1"/>
  <c r="BR209" i="1"/>
  <c r="BP209" i="1"/>
  <c r="BQ209" i="1" s="1"/>
  <c r="BI209" i="1"/>
  <c r="BH209" i="1"/>
  <c r="BG209" i="1"/>
  <c r="BF209" i="1"/>
  <c r="BE209" i="1"/>
  <c r="BD209" i="1"/>
  <c r="BC209" i="1"/>
  <c r="BB209" i="1"/>
  <c r="BA209" i="1"/>
  <c r="J209" i="1"/>
  <c r="FU208" i="1"/>
  <c r="FS208" i="1"/>
  <c r="EX208" i="1"/>
  <c r="FG208" i="1" s="1"/>
  <c r="FO208" i="1" s="1" a="1"/>
  <c r="FO208" i="1" s="1"/>
  <c r="EW208" i="1"/>
  <c r="FF208" i="1" s="1"/>
  <c r="FP208" i="1" s="1" a="1"/>
  <c r="FP208" i="1" s="1"/>
  <c r="EV208" i="1"/>
  <c r="FE208" i="1" s="1"/>
  <c r="FN208" i="1" s="1" a="1"/>
  <c r="FN208" i="1" s="1"/>
  <c r="EU208" i="1"/>
  <c r="FD208" i="1" s="1"/>
  <c r="FM208" i="1" s="1" a="1"/>
  <c r="FM208" i="1" s="1"/>
  <c r="ET208" i="1"/>
  <c r="FC208" i="1" s="1"/>
  <c r="FL208" i="1" s="1" a="1"/>
  <c r="FL208" i="1" s="1"/>
  <c r="ES208" i="1"/>
  <c r="ER208" i="1"/>
  <c r="FA208" i="1" s="1"/>
  <c r="FJ208" i="1" s="1" a="1"/>
  <c r="FJ208" i="1" s="1"/>
  <c r="EQ208" i="1"/>
  <c r="EZ208" i="1" s="1"/>
  <c r="FI208" i="1" s="1" a="1"/>
  <c r="FI208" i="1" s="1"/>
  <c r="EP208" i="1"/>
  <c r="EY208" i="1" s="1"/>
  <c r="FH208" i="1" s="1" a="1"/>
  <c r="FH208" i="1" s="1"/>
  <c r="EO208" i="1"/>
  <c r="EN208" i="1"/>
  <c r="EM208" i="1"/>
  <c r="EL208" i="1"/>
  <c r="EK208" i="1"/>
  <c r="EJ208" i="1"/>
  <c r="EI208" i="1"/>
  <c r="BK208" i="1" s="1"/>
  <c r="EH208" i="1"/>
  <c r="GH208" i="1" s="1"/>
  <c r="EG208" i="1"/>
  <c r="GG208" i="1" s="1"/>
  <c r="EF208" i="1"/>
  <c r="GF208" i="1" s="1"/>
  <c r="EE208" i="1"/>
  <c r="ED208" i="1"/>
  <c r="EC208" i="1"/>
  <c r="EB208" i="1"/>
  <c r="EA208" i="1"/>
  <c r="GA208" i="1" s="1"/>
  <c r="DZ208" i="1"/>
  <c r="FZ208" i="1" s="1"/>
  <c r="DY208" i="1"/>
  <c r="DX208" i="1"/>
  <c r="DW208" i="1"/>
  <c r="DV208" i="1"/>
  <c r="DS208" i="1"/>
  <c r="DR208" i="1"/>
  <c r="DU208" i="1" s="1"/>
  <c r="DP208" i="1"/>
  <c r="DN208" i="1"/>
  <c r="DL208" i="1" s="1"/>
  <c r="DM208" i="1" s="1"/>
  <c r="DO208" i="1" s="1"/>
  <c r="CJ208" i="1"/>
  <c r="CI208" i="1"/>
  <c r="CH208" i="1"/>
  <c r="CG208" i="1"/>
  <c r="CF208" i="1"/>
  <c r="CE208" i="1"/>
  <c r="CD208" i="1"/>
  <c r="CC208" i="1"/>
  <c r="CB208" i="1"/>
  <c r="CA208" i="1"/>
  <c r="BZ208" i="1"/>
  <c r="BY208" i="1"/>
  <c r="BX208" i="1"/>
  <c r="BW208" i="1"/>
  <c r="BV208" i="1"/>
  <c r="BU208" i="1"/>
  <c r="BT208" i="1"/>
  <c r="BS208" i="1"/>
  <c r="BR208" i="1"/>
  <c r="BP208" i="1"/>
  <c r="BQ208" i="1" s="1"/>
  <c r="BI208" i="1"/>
  <c r="BH208" i="1"/>
  <c r="BG208" i="1"/>
  <c r="BF208" i="1"/>
  <c r="BE208" i="1"/>
  <c r="BD208" i="1"/>
  <c r="BC208" i="1"/>
  <c r="BB208" i="1"/>
  <c r="BA208" i="1"/>
  <c r="J208" i="1"/>
  <c r="FU207" i="1"/>
  <c r="FS207" i="1"/>
  <c r="EX207" i="1"/>
  <c r="FG207" i="1" s="1"/>
  <c r="FO207" i="1" s="1" a="1"/>
  <c r="FO207" i="1" s="1"/>
  <c r="EW207" i="1"/>
  <c r="FF207" i="1" s="1"/>
  <c r="FP207" i="1" s="1" a="1"/>
  <c r="FP207" i="1" s="1"/>
  <c r="EV207" i="1"/>
  <c r="FE207" i="1" s="1"/>
  <c r="FN207" i="1" s="1" a="1"/>
  <c r="FN207" i="1" s="1"/>
  <c r="EU207" i="1"/>
  <c r="FD207" i="1" s="1"/>
  <c r="FM207" i="1" s="1" a="1"/>
  <c r="FM207" i="1" s="1"/>
  <c r="ET207" i="1"/>
  <c r="ES207" i="1"/>
  <c r="FB207" i="1" s="1"/>
  <c r="FK207" i="1" s="1" a="1"/>
  <c r="FK207" i="1" s="1"/>
  <c r="ER207" i="1"/>
  <c r="FA207" i="1" s="1"/>
  <c r="FJ207" i="1" s="1" a="1"/>
  <c r="FJ207" i="1" s="1"/>
  <c r="EQ207" i="1"/>
  <c r="EZ207" i="1" s="1"/>
  <c r="FI207" i="1" s="1" a="1"/>
  <c r="FI207" i="1" s="1"/>
  <c r="EP207" i="1"/>
  <c r="EY207" i="1" s="1"/>
  <c r="FH207" i="1" s="1" a="1"/>
  <c r="FH207" i="1" s="1"/>
  <c r="EO207" i="1"/>
  <c r="EN207" i="1"/>
  <c r="EM207" i="1"/>
  <c r="EL207" i="1"/>
  <c r="EK207" i="1"/>
  <c r="EJ207" i="1"/>
  <c r="EI207" i="1"/>
  <c r="BK207" i="1" s="1"/>
  <c r="BL207" i="1" s="1"/>
  <c r="BO207" i="1" s="1"/>
  <c r="EH207" i="1"/>
  <c r="GH207" i="1" s="1"/>
  <c r="EG207" i="1"/>
  <c r="GG207" i="1" s="1"/>
  <c r="EF207" i="1"/>
  <c r="GF207" i="1" s="1"/>
  <c r="EE207" i="1"/>
  <c r="ED207" i="1"/>
  <c r="EC207" i="1"/>
  <c r="EB207" i="1"/>
  <c r="EA207" i="1"/>
  <c r="GA207" i="1" s="1"/>
  <c r="DZ207" i="1"/>
  <c r="FZ207" i="1" s="1"/>
  <c r="DY207" i="1"/>
  <c r="DX207" i="1"/>
  <c r="DW207" i="1"/>
  <c r="DV207" i="1"/>
  <c r="DS207" i="1"/>
  <c r="DR207" i="1"/>
  <c r="DT207" i="1" s="1"/>
  <c r="DP207" i="1"/>
  <c r="DN207" i="1"/>
  <c r="DL207" i="1" s="1"/>
  <c r="DM207" i="1" s="1"/>
  <c r="DO207" i="1" s="1"/>
  <c r="CJ207" i="1"/>
  <c r="CI207" i="1"/>
  <c r="CH207" i="1"/>
  <c r="CG207" i="1"/>
  <c r="CF207" i="1"/>
  <c r="CE207" i="1"/>
  <c r="CD207" i="1"/>
  <c r="CC207" i="1"/>
  <c r="CB207" i="1"/>
  <c r="CA207" i="1"/>
  <c r="BZ207" i="1"/>
  <c r="BY207" i="1"/>
  <c r="BX207" i="1"/>
  <c r="BW207" i="1"/>
  <c r="BV207" i="1"/>
  <c r="BU207" i="1"/>
  <c r="BT207" i="1"/>
  <c r="BS207" i="1"/>
  <c r="BR207" i="1"/>
  <c r="BP207" i="1"/>
  <c r="BQ207" i="1" s="1"/>
  <c r="BI207" i="1"/>
  <c r="BH207" i="1"/>
  <c r="BG207" i="1"/>
  <c r="BF207" i="1"/>
  <c r="BE207" i="1"/>
  <c r="BD207" i="1"/>
  <c r="BC207" i="1"/>
  <c r="BB207" i="1"/>
  <c r="BA207" i="1"/>
  <c r="J207" i="1"/>
  <c r="FU206" i="1"/>
  <c r="FS206" i="1"/>
  <c r="EX206" i="1"/>
  <c r="FG206" i="1" s="1"/>
  <c r="FO206" i="1" s="1" a="1"/>
  <c r="FO206" i="1" s="1"/>
  <c r="EW206" i="1"/>
  <c r="FF206" i="1" s="1"/>
  <c r="FP206" i="1" s="1" a="1"/>
  <c r="FP206" i="1" s="1"/>
  <c r="EV206" i="1"/>
  <c r="FE206" i="1" s="1"/>
  <c r="FN206" i="1" s="1" a="1"/>
  <c r="FN206" i="1" s="1"/>
  <c r="EU206" i="1"/>
  <c r="ET206" i="1"/>
  <c r="FC206" i="1" s="1"/>
  <c r="FL206" i="1" s="1" a="1"/>
  <c r="FL206" i="1" s="1"/>
  <c r="ES206" i="1"/>
  <c r="FB206" i="1" s="1"/>
  <c r="FK206" i="1" s="1" a="1"/>
  <c r="FK206" i="1" s="1"/>
  <c r="ER206" i="1"/>
  <c r="FA206" i="1" s="1"/>
  <c r="FJ206" i="1" s="1" a="1"/>
  <c r="FJ206" i="1" s="1"/>
  <c r="EQ206" i="1"/>
  <c r="EZ206" i="1" s="1"/>
  <c r="FI206" i="1" s="1" a="1"/>
  <c r="FI206" i="1" s="1"/>
  <c r="EP206" i="1"/>
  <c r="EY206" i="1" s="1"/>
  <c r="FH206" i="1" s="1" a="1"/>
  <c r="FH206" i="1" s="1"/>
  <c r="EO206" i="1"/>
  <c r="EN206" i="1"/>
  <c r="EM206" i="1"/>
  <c r="EL206" i="1"/>
  <c r="EK206" i="1"/>
  <c r="EJ206" i="1"/>
  <c r="EI206" i="1"/>
  <c r="BK206" i="1" s="1"/>
  <c r="BL206" i="1" s="1"/>
  <c r="EH206" i="1"/>
  <c r="GH206" i="1" s="1"/>
  <c r="EG206" i="1"/>
  <c r="GG206" i="1" s="1"/>
  <c r="EF206" i="1"/>
  <c r="GF206" i="1" s="1"/>
  <c r="EE206" i="1"/>
  <c r="ED206" i="1"/>
  <c r="EC206" i="1"/>
  <c r="EB206" i="1"/>
  <c r="EA206" i="1"/>
  <c r="GA206" i="1" s="1"/>
  <c r="DZ206" i="1"/>
  <c r="FZ206" i="1" s="1"/>
  <c r="DY206" i="1"/>
  <c r="DX206" i="1"/>
  <c r="DW206" i="1"/>
  <c r="DV206" i="1"/>
  <c r="DS206" i="1"/>
  <c r="DR206" i="1"/>
  <c r="DP206" i="1"/>
  <c r="DN206" i="1"/>
  <c r="DL206" i="1" s="1"/>
  <c r="DM206" i="1" s="1"/>
  <c r="DO206" i="1" s="1"/>
  <c r="CJ206" i="1"/>
  <c r="CI206" i="1"/>
  <c r="CH206" i="1"/>
  <c r="CG206" i="1"/>
  <c r="CF206" i="1"/>
  <c r="CE206" i="1"/>
  <c r="CD206" i="1"/>
  <c r="CC206" i="1"/>
  <c r="CB206" i="1"/>
  <c r="CA206" i="1"/>
  <c r="BZ206" i="1"/>
  <c r="BY206" i="1"/>
  <c r="BX206" i="1"/>
  <c r="BW206" i="1"/>
  <c r="BV206" i="1"/>
  <c r="BU206" i="1"/>
  <c r="BT206" i="1"/>
  <c r="BS206" i="1"/>
  <c r="BR206" i="1"/>
  <c r="BP206" i="1"/>
  <c r="BQ206" i="1" s="1"/>
  <c r="BI206" i="1"/>
  <c r="BH206" i="1"/>
  <c r="BG206" i="1"/>
  <c r="BF206" i="1"/>
  <c r="BE206" i="1"/>
  <c r="BD206" i="1"/>
  <c r="BC206" i="1"/>
  <c r="BB206" i="1"/>
  <c r="BA206" i="1"/>
  <c r="J206" i="1"/>
  <c r="FU205" i="1"/>
  <c r="FS205" i="1"/>
  <c r="EX205" i="1"/>
  <c r="FG205" i="1" s="1"/>
  <c r="FO205" i="1" s="1" a="1"/>
  <c r="FO205" i="1" s="1"/>
  <c r="EW205" i="1"/>
  <c r="FF205" i="1" s="1"/>
  <c r="FP205" i="1" s="1" a="1"/>
  <c r="FP205" i="1" s="1"/>
  <c r="EV205" i="1"/>
  <c r="FE205" i="1" s="1"/>
  <c r="FN205" i="1" s="1" a="1"/>
  <c r="FN205" i="1" s="1"/>
  <c r="EU205" i="1"/>
  <c r="FD205" i="1" s="1"/>
  <c r="FM205" i="1" s="1" a="1"/>
  <c r="FM205" i="1" s="1"/>
  <c r="ET205" i="1"/>
  <c r="FC205" i="1" s="1"/>
  <c r="FL205" i="1" s="1" a="1"/>
  <c r="FL205" i="1" s="1"/>
  <c r="ES205" i="1"/>
  <c r="FB205" i="1" s="1"/>
  <c r="FK205" i="1" s="1" a="1"/>
  <c r="FK205" i="1" s="1"/>
  <c r="ER205" i="1"/>
  <c r="EQ205" i="1"/>
  <c r="EZ205" i="1" s="1"/>
  <c r="FI205" i="1" s="1" a="1"/>
  <c r="FI205" i="1" s="1"/>
  <c r="EP205" i="1"/>
  <c r="EY205" i="1" s="1"/>
  <c r="FH205" i="1" s="1" a="1"/>
  <c r="FH205" i="1" s="1"/>
  <c r="EO205" i="1"/>
  <c r="EN205" i="1"/>
  <c r="EM205" i="1"/>
  <c r="EL205" i="1"/>
  <c r="EK205" i="1"/>
  <c r="EJ205" i="1"/>
  <c r="EI205" i="1"/>
  <c r="BK205" i="1" s="1"/>
  <c r="BL205" i="1" s="1"/>
  <c r="EH205" i="1"/>
  <c r="GH205" i="1" s="1"/>
  <c r="EG205" i="1"/>
  <c r="GG205" i="1" s="1"/>
  <c r="EF205" i="1"/>
  <c r="GF205" i="1" s="1"/>
  <c r="EE205" i="1"/>
  <c r="ED205" i="1"/>
  <c r="EC205" i="1"/>
  <c r="EB205" i="1"/>
  <c r="EA205" i="1"/>
  <c r="GA205" i="1" s="1"/>
  <c r="DZ205" i="1"/>
  <c r="FZ205" i="1" s="1"/>
  <c r="DY205" i="1"/>
  <c r="DX205" i="1"/>
  <c r="DW205" i="1"/>
  <c r="DV205" i="1"/>
  <c r="DS205" i="1"/>
  <c r="DR205" i="1"/>
  <c r="DP205" i="1"/>
  <c r="DN205" i="1"/>
  <c r="DL205" i="1" s="1"/>
  <c r="DM205" i="1" s="1"/>
  <c r="DO205" i="1" s="1"/>
  <c r="CJ205" i="1"/>
  <c r="CI205" i="1"/>
  <c r="CH205" i="1"/>
  <c r="CG205" i="1"/>
  <c r="CF205" i="1"/>
  <c r="CE205" i="1"/>
  <c r="CD205" i="1"/>
  <c r="CC205" i="1"/>
  <c r="CB205" i="1"/>
  <c r="CA205" i="1"/>
  <c r="BZ205" i="1"/>
  <c r="BY205" i="1"/>
  <c r="BX205" i="1"/>
  <c r="BW205" i="1"/>
  <c r="BV205" i="1"/>
  <c r="BU205" i="1"/>
  <c r="BT205" i="1"/>
  <c r="BS205" i="1"/>
  <c r="BR205" i="1"/>
  <c r="BP205" i="1"/>
  <c r="BQ205" i="1" s="1"/>
  <c r="BI205" i="1"/>
  <c r="BH205" i="1"/>
  <c r="BG205" i="1"/>
  <c r="BF205" i="1"/>
  <c r="BE205" i="1"/>
  <c r="BD205" i="1"/>
  <c r="BC205" i="1"/>
  <c r="BB205" i="1"/>
  <c r="BA205" i="1"/>
  <c r="J205" i="1"/>
  <c r="FU204" i="1"/>
  <c r="FS204" i="1"/>
  <c r="EX204" i="1"/>
  <c r="FG204" i="1" s="1"/>
  <c r="FO204" i="1" s="1" a="1"/>
  <c r="FO204" i="1" s="1"/>
  <c r="EW204" i="1"/>
  <c r="FF204" i="1" s="1"/>
  <c r="FP204" i="1" s="1" a="1"/>
  <c r="FP204" i="1" s="1"/>
  <c r="EV204" i="1"/>
  <c r="FE204" i="1" s="1"/>
  <c r="FN204" i="1" s="1" a="1"/>
  <c r="FN204" i="1" s="1"/>
  <c r="EU204" i="1"/>
  <c r="FD204" i="1" s="1"/>
  <c r="FM204" i="1" s="1" a="1"/>
  <c r="FM204" i="1" s="1"/>
  <c r="ET204" i="1"/>
  <c r="FC204" i="1" s="1"/>
  <c r="FL204" i="1" s="1" a="1"/>
  <c r="FL204" i="1" s="1"/>
  <c r="ES204" i="1"/>
  <c r="ER204" i="1"/>
  <c r="FA204" i="1" s="1"/>
  <c r="FJ204" i="1" s="1" a="1"/>
  <c r="FJ204" i="1" s="1"/>
  <c r="EQ204" i="1"/>
  <c r="EZ204" i="1" s="1"/>
  <c r="FI204" i="1" s="1" a="1"/>
  <c r="FI204" i="1" s="1"/>
  <c r="EP204" i="1"/>
  <c r="EY204" i="1" s="1"/>
  <c r="FH204" i="1" s="1" a="1"/>
  <c r="FH204" i="1" s="1"/>
  <c r="EO204" i="1"/>
  <c r="EN204" i="1"/>
  <c r="EM204" i="1"/>
  <c r="EL204" i="1"/>
  <c r="EK204" i="1"/>
  <c r="EJ204" i="1"/>
  <c r="EI204" i="1"/>
  <c r="BK204" i="1" s="1"/>
  <c r="EH204" i="1"/>
  <c r="GH204" i="1" s="1"/>
  <c r="EG204" i="1"/>
  <c r="GG204" i="1" s="1"/>
  <c r="EF204" i="1"/>
  <c r="GF204" i="1" s="1"/>
  <c r="EE204" i="1"/>
  <c r="ED204" i="1"/>
  <c r="EC204" i="1"/>
  <c r="EB204" i="1"/>
  <c r="EA204" i="1"/>
  <c r="GA204" i="1" s="1"/>
  <c r="DZ204" i="1"/>
  <c r="FZ204" i="1" s="1"/>
  <c r="DY204" i="1"/>
  <c r="DX204" i="1"/>
  <c r="DW204" i="1"/>
  <c r="DV204" i="1"/>
  <c r="DS204" i="1"/>
  <c r="DR204" i="1"/>
  <c r="DP204" i="1"/>
  <c r="DN204" i="1"/>
  <c r="DL204" i="1" s="1"/>
  <c r="DM204" i="1" s="1"/>
  <c r="DO204" i="1" s="1"/>
  <c r="CJ204" i="1"/>
  <c r="CI204" i="1"/>
  <c r="CH204" i="1"/>
  <c r="CG204" i="1"/>
  <c r="CF204" i="1"/>
  <c r="CE204" i="1"/>
  <c r="CD204" i="1"/>
  <c r="CC204" i="1"/>
  <c r="CB204" i="1"/>
  <c r="CA204" i="1"/>
  <c r="BZ204" i="1"/>
  <c r="BY204" i="1"/>
  <c r="BX204" i="1"/>
  <c r="BW204" i="1"/>
  <c r="BV204" i="1"/>
  <c r="BU204" i="1"/>
  <c r="BT204" i="1"/>
  <c r="BS204" i="1"/>
  <c r="BR204" i="1"/>
  <c r="BP204" i="1"/>
  <c r="BQ204" i="1" s="1"/>
  <c r="BI204" i="1"/>
  <c r="BH204" i="1"/>
  <c r="BG204" i="1"/>
  <c r="BF204" i="1"/>
  <c r="BE204" i="1"/>
  <c r="BD204" i="1"/>
  <c r="BC204" i="1"/>
  <c r="BB204" i="1"/>
  <c r="BA204" i="1"/>
  <c r="J204" i="1"/>
  <c r="FU203" i="1"/>
  <c r="FS203" i="1"/>
  <c r="EX203" i="1"/>
  <c r="FG203" i="1" s="1"/>
  <c r="FO203" i="1" s="1" a="1"/>
  <c r="FO203" i="1" s="1"/>
  <c r="EW203" i="1"/>
  <c r="FF203" i="1" s="1"/>
  <c r="FP203" i="1" s="1" a="1"/>
  <c r="FP203" i="1" s="1"/>
  <c r="EV203" i="1"/>
  <c r="FE203" i="1" s="1"/>
  <c r="FN203" i="1" s="1" a="1"/>
  <c r="FN203" i="1" s="1"/>
  <c r="EU203" i="1"/>
  <c r="FD203" i="1" s="1"/>
  <c r="FM203" i="1" s="1" a="1"/>
  <c r="FM203" i="1" s="1"/>
  <c r="ET203" i="1"/>
  <c r="ES203" i="1"/>
  <c r="FB203" i="1" s="1"/>
  <c r="FK203" i="1" s="1" a="1"/>
  <c r="FK203" i="1" s="1"/>
  <c r="ER203" i="1"/>
  <c r="FA203" i="1" s="1"/>
  <c r="FJ203" i="1" s="1" a="1"/>
  <c r="FJ203" i="1" s="1"/>
  <c r="EQ203" i="1"/>
  <c r="EZ203" i="1" s="1"/>
  <c r="FI203" i="1" s="1" a="1"/>
  <c r="FI203" i="1" s="1"/>
  <c r="EP203" i="1"/>
  <c r="EY203" i="1" s="1"/>
  <c r="FH203" i="1" s="1" a="1"/>
  <c r="FH203" i="1" s="1"/>
  <c r="EO203" i="1"/>
  <c r="EN203" i="1"/>
  <c r="EM203" i="1"/>
  <c r="EL203" i="1"/>
  <c r="EK203" i="1"/>
  <c r="EJ203" i="1"/>
  <c r="EI203" i="1"/>
  <c r="BK203" i="1" s="1"/>
  <c r="BL203" i="1" s="1"/>
  <c r="BO203" i="1" s="1"/>
  <c r="EH203" i="1"/>
  <c r="GH203" i="1" s="1"/>
  <c r="EG203" i="1"/>
  <c r="GG203" i="1" s="1"/>
  <c r="EF203" i="1"/>
  <c r="GF203" i="1" s="1"/>
  <c r="EE203" i="1"/>
  <c r="ED203" i="1"/>
  <c r="EC203" i="1"/>
  <c r="EB203" i="1"/>
  <c r="EA203" i="1"/>
  <c r="GA203" i="1" s="1"/>
  <c r="DZ203" i="1"/>
  <c r="FZ203" i="1" s="1"/>
  <c r="DY203" i="1"/>
  <c r="DX203" i="1"/>
  <c r="DW203" i="1"/>
  <c r="DV203" i="1"/>
  <c r="DS203" i="1"/>
  <c r="DR203" i="1"/>
  <c r="DT203" i="1" s="1"/>
  <c r="DP203" i="1"/>
  <c r="DN203" i="1"/>
  <c r="DL203" i="1" s="1"/>
  <c r="DM203" i="1" s="1"/>
  <c r="DO203" i="1" s="1"/>
  <c r="CJ203" i="1"/>
  <c r="CI203" i="1"/>
  <c r="CH203" i="1"/>
  <c r="CG203" i="1"/>
  <c r="CF203" i="1"/>
  <c r="CE203" i="1"/>
  <c r="CD203" i="1"/>
  <c r="CC203" i="1"/>
  <c r="CB203" i="1"/>
  <c r="CA203" i="1"/>
  <c r="BZ203" i="1"/>
  <c r="BY203" i="1"/>
  <c r="BX203" i="1"/>
  <c r="BW203" i="1"/>
  <c r="BV203" i="1"/>
  <c r="BU203" i="1"/>
  <c r="BT203" i="1"/>
  <c r="BS203" i="1"/>
  <c r="BR203" i="1"/>
  <c r="BP203" i="1"/>
  <c r="BQ203" i="1" s="1"/>
  <c r="BI203" i="1"/>
  <c r="BH203" i="1"/>
  <c r="BG203" i="1"/>
  <c r="BF203" i="1"/>
  <c r="BE203" i="1"/>
  <c r="BD203" i="1"/>
  <c r="BC203" i="1"/>
  <c r="BB203" i="1"/>
  <c r="BA203" i="1"/>
  <c r="J203" i="1"/>
  <c r="FU202" i="1"/>
  <c r="FS202" i="1"/>
  <c r="EX202" i="1"/>
  <c r="FG202" i="1" s="1"/>
  <c r="FO202" i="1" s="1" a="1"/>
  <c r="FO202" i="1" s="1"/>
  <c r="EW202" i="1"/>
  <c r="FF202" i="1" s="1"/>
  <c r="FP202" i="1" s="1" a="1"/>
  <c r="FP202" i="1" s="1"/>
  <c r="EV202" i="1"/>
  <c r="FE202" i="1" s="1"/>
  <c r="FN202" i="1" s="1" a="1"/>
  <c r="FN202" i="1" s="1"/>
  <c r="EU202" i="1"/>
  <c r="ET202" i="1"/>
  <c r="FC202" i="1" s="1"/>
  <c r="FL202" i="1" s="1" a="1"/>
  <c r="FL202" i="1" s="1"/>
  <c r="ES202" i="1"/>
  <c r="FB202" i="1" s="1"/>
  <c r="FK202" i="1" s="1" a="1"/>
  <c r="FK202" i="1" s="1"/>
  <c r="ER202" i="1"/>
  <c r="FA202" i="1" s="1"/>
  <c r="FJ202" i="1" s="1" a="1"/>
  <c r="FJ202" i="1" s="1"/>
  <c r="EQ202" i="1"/>
  <c r="EZ202" i="1" s="1"/>
  <c r="FI202" i="1" s="1" a="1"/>
  <c r="FI202" i="1" s="1"/>
  <c r="EP202" i="1"/>
  <c r="EY202" i="1" s="1"/>
  <c r="FH202" i="1" s="1" a="1"/>
  <c r="FH202" i="1" s="1"/>
  <c r="EO202" i="1"/>
  <c r="EN202" i="1"/>
  <c r="EM202" i="1"/>
  <c r="EL202" i="1"/>
  <c r="EK202" i="1"/>
  <c r="EJ202" i="1"/>
  <c r="EI202" i="1"/>
  <c r="BK202" i="1" s="1"/>
  <c r="BL202" i="1" s="1"/>
  <c r="EH202" i="1"/>
  <c r="GH202" i="1" s="1"/>
  <c r="EG202" i="1"/>
  <c r="GG202" i="1" s="1"/>
  <c r="EF202" i="1"/>
  <c r="GF202" i="1" s="1"/>
  <c r="EE202" i="1"/>
  <c r="ED202" i="1"/>
  <c r="EC202" i="1"/>
  <c r="EB202" i="1"/>
  <c r="EA202" i="1"/>
  <c r="GA202" i="1" s="1"/>
  <c r="DZ202" i="1"/>
  <c r="FZ202" i="1" s="1"/>
  <c r="DY202" i="1"/>
  <c r="DX202" i="1"/>
  <c r="DW202" i="1"/>
  <c r="DV202" i="1"/>
  <c r="DS202" i="1"/>
  <c r="DR202" i="1"/>
  <c r="DP202" i="1"/>
  <c r="DN202" i="1"/>
  <c r="DL202" i="1" s="1"/>
  <c r="DM202" i="1" s="1"/>
  <c r="DO202" i="1" s="1"/>
  <c r="CJ202" i="1"/>
  <c r="CI202" i="1"/>
  <c r="CH202" i="1"/>
  <c r="CG202" i="1"/>
  <c r="CF202" i="1"/>
  <c r="CE202" i="1"/>
  <c r="CD202" i="1"/>
  <c r="CC202" i="1"/>
  <c r="CB202" i="1"/>
  <c r="CA202" i="1"/>
  <c r="BZ202" i="1"/>
  <c r="BY202" i="1"/>
  <c r="BX202" i="1"/>
  <c r="BW202" i="1"/>
  <c r="BV202" i="1"/>
  <c r="BU202" i="1"/>
  <c r="BT202" i="1"/>
  <c r="BS202" i="1"/>
  <c r="BR202" i="1"/>
  <c r="BP202" i="1"/>
  <c r="BQ202" i="1" s="1"/>
  <c r="BI202" i="1"/>
  <c r="BH202" i="1"/>
  <c r="BG202" i="1"/>
  <c r="BF202" i="1"/>
  <c r="BE202" i="1"/>
  <c r="BD202" i="1"/>
  <c r="BC202" i="1"/>
  <c r="BB202" i="1"/>
  <c r="BA202" i="1"/>
  <c r="J202" i="1"/>
  <c r="FU201" i="1"/>
  <c r="FS201" i="1"/>
  <c r="EX201" i="1"/>
  <c r="FG201" i="1" s="1"/>
  <c r="FO201" i="1" s="1" a="1"/>
  <c r="FO201" i="1" s="1"/>
  <c r="EW201" i="1"/>
  <c r="FF201" i="1" s="1"/>
  <c r="FP201" i="1" s="1" a="1"/>
  <c r="FP201" i="1" s="1"/>
  <c r="EV201" i="1"/>
  <c r="FE201" i="1" s="1"/>
  <c r="FN201" i="1" s="1" a="1"/>
  <c r="FN201" i="1" s="1"/>
  <c r="EU201" i="1"/>
  <c r="FD201" i="1" s="1"/>
  <c r="FM201" i="1" s="1" a="1"/>
  <c r="FM201" i="1" s="1"/>
  <c r="ET201" i="1"/>
  <c r="FC201" i="1" s="1"/>
  <c r="FL201" i="1" s="1" a="1"/>
  <c r="FL201" i="1" s="1"/>
  <c r="ES201" i="1"/>
  <c r="FB201" i="1" s="1"/>
  <c r="FK201" i="1" s="1" a="1"/>
  <c r="FK201" i="1" s="1"/>
  <c r="ER201" i="1"/>
  <c r="EQ201" i="1"/>
  <c r="EZ201" i="1" s="1"/>
  <c r="FI201" i="1" s="1" a="1"/>
  <c r="FI201" i="1" s="1"/>
  <c r="EP201" i="1"/>
  <c r="EY201" i="1" s="1"/>
  <c r="FH201" i="1" s="1" a="1"/>
  <c r="FH201" i="1" s="1"/>
  <c r="EO201" i="1"/>
  <c r="EN201" i="1"/>
  <c r="EM201" i="1"/>
  <c r="EL201" i="1"/>
  <c r="EK201" i="1"/>
  <c r="EJ201" i="1"/>
  <c r="EI201" i="1"/>
  <c r="BK201" i="1" s="1"/>
  <c r="BL201" i="1" s="1"/>
  <c r="EH201" i="1"/>
  <c r="GH201" i="1" s="1"/>
  <c r="EG201" i="1"/>
  <c r="GG201" i="1" s="1"/>
  <c r="EF201" i="1"/>
  <c r="GF201" i="1" s="1"/>
  <c r="EE201" i="1"/>
  <c r="ED201" i="1"/>
  <c r="EC201" i="1"/>
  <c r="EB201" i="1"/>
  <c r="EA201" i="1"/>
  <c r="GA201" i="1" s="1"/>
  <c r="DZ201" i="1"/>
  <c r="FZ201" i="1" s="1"/>
  <c r="DY201" i="1"/>
  <c r="DX201" i="1"/>
  <c r="DW201" i="1"/>
  <c r="DV201" i="1"/>
  <c r="DS201" i="1"/>
  <c r="DR201" i="1"/>
  <c r="DU201" i="1" s="1"/>
  <c r="DP201" i="1"/>
  <c r="DN201" i="1"/>
  <c r="DL201" i="1" s="1"/>
  <c r="DM201" i="1" s="1"/>
  <c r="DO201" i="1" s="1"/>
  <c r="CJ201" i="1"/>
  <c r="CI201" i="1"/>
  <c r="CH201" i="1"/>
  <c r="CG201" i="1"/>
  <c r="CF201" i="1"/>
  <c r="CE201" i="1"/>
  <c r="CD201" i="1"/>
  <c r="CC201" i="1"/>
  <c r="CB201" i="1"/>
  <c r="CA201" i="1"/>
  <c r="BZ201" i="1"/>
  <c r="BY201" i="1"/>
  <c r="BX201" i="1"/>
  <c r="BW201" i="1"/>
  <c r="BV201" i="1"/>
  <c r="BU201" i="1"/>
  <c r="BT201" i="1"/>
  <c r="BS201" i="1"/>
  <c r="BR201" i="1"/>
  <c r="BP201" i="1"/>
  <c r="BQ201" i="1" s="1"/>
  <c r="BI201" i="1"/>
  <c r="BH201" i="1"/>
  <c r="BG201" i="1"/>
  <c r="BF201" i="1"/>
  <c r="BE201" i="1"/>
  <c r="BD201" i="1"/>
  <c r="BC201" i="1"/>
  <c r="BB201" i="1"/>
  <c r="BA201" i="1"/>
  <c r="J201" i="1"/>
  <c r="FU200" i="1"/>
  <c r="FS200" i="1"/>
  <c r="EX200" i="1"/>
  <c r="FG200" i="1" s="1"/>
  <c r="FO200" i="1" s="1" a="1"/>
  <c r="FO200" i="1" s="1"/>
  <c r="EW200" i="1"/>
  <c r="FF200" i="1" s="1"/>
  <c r="FP200" i="1" s="1" a="1"/>
  <c r="FP200" i="1" s="1"/>
  <c r="EV200" i="1"/>
  <c r="FE200" i="1" s="1"/>
  <c r="FN200" i="1" s="1" a="1"/>
  <c r="FN200" i="1" s="1"/>
  <c r="EU200" i="1"/>
  <c r="FD200" i="1" s="1"/>
  <c r="FM200" i="1" s="1" a="1"/>
  <c r="FM200" i="1" s="1"/>
  <c r="ET200" i="1"/>
  <c r="FC200" i="1" s="1"/>
  <c r="FL200" i="1" s="1" a="1"/>
  <c r="FL200" i="1" s="1"/>
  <c r="ES200" i="1"/>
  <c r="ER200" i="1"/>
  <c r="FA200" i="1" s="1"/>
  <c r="FJ200" i="1" s="1" a="1"/>
  <c r="FJ200" i="1" s="1"/>
  <c r="EQ200" i="1"/>
  <c r="EZ200" i="1" s="1"/>
  <c r="FI200" i="1" s="1" a="1"/>
  <c r="FI200" i="1" s="1"/>
  <c r="EP200" i="1"/>
  <c r="EY200" i="1" s="1"/>
  <c r="FH200" i="1" s="1" a="1"/>
  <c r="FH200" i="1" s="1"/>
  <c r="EO200" i="1"/>
  <c r="EN200" i="1"/>
  <c r="EM200" i="1"/>
  <c r="EL200" i="1"/>
  <c r="EK200" i="1"/>
  <c r="EJ200" i="1"/>
  <c r="EI200" i="1"/>
  <c r="BK200" i="1" s="1"/>
  <c r="EH200" i="1"/>
  <c r="GH200" i="1" s="1"/>
  <c r="EG200" i="1"/>
  <c r="GG200" i="1" s="1"/>
  <c r="EF200" i="1"/>
  <c r="GF200" i="1" s="1"/>
  <c r="EE200" i="1"/>
  <c r="ED200" i="1"/>
  <c r="EC200" i="1"/>
  <c r="EB200" i="1"/>
  <c r="EA200" i="1"/>
  <c r="GA200" i="1" s="1"/>
  <c r="DZ200" i="1"/>
  <c r="FZ200" i="1" s="1"/>
  <c r="DY200" i="1"/>
  <c r="DX200" i="1"/>
  <c r="DW200" i="1"/>
  <c r="DV200" i="1"/>
  <c r="DS200" i="1"/>
  <c r="DR200" i="1"/>
  <c r="DT200" i="1" s="1"/>
  <c r="DP200" i="1"/>
  <c r="DN200" i="1"/>
  <c r="DL200" i="1" s="1"/>
  <c r="DM200" i="1" s="1"/>
  <c r="DO200" i="1" s="1"/>
  <c r="CJ200" i="1"/>
  <c r="CI200" i="1"/>
  <c r="CH200" i="1"/>
  <c r="CG200" i="1"/>
  <c r="CF200" i="1"/>
  <c r="CE200" i="1"/>
  <c r="CD200" i="1"/>
  <c r="CC200" i="1"/>
  <c r="CB200" i="1"/>
  <c r="CA200" i="1"/>
  <c r="BZ200" i="1"/>
  <c r="BY200" i="1"/>
  <c r="BX200" i="1"/>
  <c r="BW200" i="1"/>
  <c r="BV200" i="1"/>
  <c r="BU200" i="1"/>
  <c r="BT200" i="1"/>
  <c r="BS200" i="1"/>
  <c r="BR200" i="1"/>
  <c r="BP200" i="1"/>
  <c r="BQ200" i="1" s="1"/>
  <c r="BI200" i="1"/>
  <c r="BH200" i="1"/>
  <c r="BG200" i="1"/>
  <c r="BF200" i="1"/>
  <c r="BE200" i="1"/>
  <c r="BD200" i="1"/>
  <c r="BC200" i="1"/>
  <c r="BB200" i="1"/>
  <c r="BA200" i="1"/>
  <c r="J200" i="1"/>
  <c r="FU199" i="1"/>
  <c r="FS199" i="1"/>
  <c r="EX199" i="1"/>
  <c r="FG199" i="1" s="1"/>
  <c r="FO199" i="1" s="1" a="1"/>
  <c r="FO199" i="1" s="1"/>
  <c r="EW199" i="1"/>
  <c r="FF199" i="1" s="1"/>
  <c r="FP199" i="1" s="1" a="1"/>
  <c r="FP199" i="1" s="1"/>
  <c r="EV199" i="1"/>
  <c r="FE199" i="1" s="1"/>
  <c r="FN199" i="1" s="1" a="1"/>
  <c r="FN199" i="1" s="1"/>
  <c r="EU199" i="1"/>
  <c r="FD199" i="1" s="1"/>
  <c r="FM199" i="1" s="1" a="1"/>
  <c r="FM199" i="1" s="1"/>
  <c r="ET199" i="1"/>
  <c r="ES199" i="1"/>
  <c r="FB199" i="1" s="1"/>
  <c r="FK199" i="1" s="1" a="1"/>
  <c r="FK199" i="1" s="1"/>
  <c r="ER199" i="1"/>
  <c r="FA199" i="1" s="1"/>
  <c r="FJ199" i="1" s="1" a="1"/>
  <c r="FJ199" i="1" s="1"/>
  <c r="EQ199" i="1"/>
  <c r="EZ199" i="1" s="1"/>
  <c r="FI199" i="1" s="1" a="1"/>
  <c r="FI199" i="1" s="1"/>
  <c r="EP199" i="1"/>
  <c r="EY199" i="1" s="1"/>
  <c r="FH199" i="1" s="1" a="1"/>
  <c r="FH199" i="1" s="1"/>
  <c r="EO199" i="1"/>
  <c r="EN199" i="1"/>
  <c r="EM199" i="1"/>
  <c r="EL199" i="1"/>
  <c r="EK199" i="1"/>
  <c r="EJ199" i="1"/>
  <c r="EI199" i="1"/>
  <c r="BK199" i="1" s="1"/>
  <c r="BL199" i="1" s="1"/>
  <c r="BO199" i="1" s="1"/>
  <c r="EH199" i="1"/>
  <c r="GH199" i="1" s="1"/>
  <c r="EG199" i="1"/>
  <c r="GG199" i="1" s="1"/>
  <c r="EF199" i="1"/>
  <c r="GF199" i="1" s="1"/>
  <c r="EE199" i="1"/>
  <c r="ED199" i="1"/>
  <c r="EC199" i="1"/>
  <c r="EB199" i="1"/>
  <c r="EA199" i="1"/>
  <c r="GA199" i="1" s="1"/>
  <c r="DZ199" i="1"/>
  <c r="FZ199" i="1" s="1"/>
  <c r="DY199" i="1"/>
  <c r="DX199" i="1"/>
  <c r="DW199" i="1"/>
  <c r="DV199" i="1"/>
  <c r="DS199" i="1"/>
  <c r="DR199" i="1"/>
  <c r="DT199" i="1" s="1"/>
  <c r="DP199" i="1"/>
  <c r="DN199" i="1"/>
  <c r="DL199" i="1" s="1"/>
  <c r="DM199" i="1" s="1"/>
  <c r="DO199" i="1" s="1"/>
  <c r="CJ199" i="1"/>
  <c r="CI199" i="1"/>
  <c r="CH199" i="1"/>
  <c r="CG199" i="1"/>
  <c r="CF199" i="1"/>
  <c r="CE199" i="1"/>
  <c r="CD199" i="1"/>
  <c r="CC199" i="1"/>
  <c r="CB199" i="1"/>
  <c r="CA199" i="1"/>
  <c r="BZ199" i="1"/>
  <c r="BY199" i="1"/>
  <c r="BX199" i="1"/>
  <c r="BW199" i="1"/>
  <c r="BV199" i="1"/>
  <c r="BU199" i="1"/>
  <c r="BT199" i="1"/>
  <c r="BS199" i="1"/>
  <c r="BR199" i="1"/>
  <c r="BP199" i="1"/>
  <c r="BQ199" i="1" s="1"/>
  <c r="BI199" i="1"/>
  <c r="BH199" i="1"/>
  <c r="BG199" i="1"/>
  <c r="BF199" i="1"/>
  <c r="BE199" i="1"/>
  <c r="BD199" i="1"/>
  <c r="BC199" i="1"/>
  <c r="BB199" i="1"/>
  <c r="BA199" i="1"/>
  <c r="J199" i="1"/>
  <c r="FU198" i="1"/>
  <c r="FS198" i="1"/>
  <c r="EX198" i="1"/>
  <c r="FG198" i="1" s="1"/>
  <c r="FO198" i="1" s="1" a="1"/>
  <c r="FO198" i="1" s="1"/>
  <c r="EW198" i="1"/>
  <c r="FF198" i="1" s="1"/>
  <c r="FP198" i="1" s="1" a="1"/>
  <c r="FP198" i="1" s="1"/>
  <c r="EV198" i="1"/>
  <c r="FE198" i="1" s="1"/>
  <c r="FN198" i="1" s="1" a="1"/>
  <c r="FN198" i="1" s="1"/>
  <c r="EU198" i="1"/>
  <c r="ET198" i="1"/>
  <c r="FC198" i="1" s="1"/>
  <c r="FL198" i="1" s="1" a="1"/>
  <c r="FL198" i="1" s="1"/>
  <c r="ES198" i="1"/>
  <c r="FB198" i="1" s="1"/>
  <c r="FK198" i="1" s="1" a="1"/>
  <c r="FK198" i="1" s="1"/>
  <c r="ER198" i="1"/>
  <c r="FA198" i="1" s="1"/>
  <c r="FJ198" i="1" s="1" a="1"/>
  <c r="FJ198" i="1" s="1"/>
  <c r="EQ198" i="1"/>
  <c r="EZ198" i="1" s="1"/>
  <c r="FI198" i="1" s="1" a="1"/>
  <c r="FI198" i="1" s="1"/>
  <c r="EP198" i="1"/>
  <c r="EY198" i="1" s="1"/>
  <c r="FH198" i="1" s="1" a="1"/>
  <c r="FH198" i="1" s="1"/>
  <c r="EO198" i="1"/>
  <c r="EN198" i="1"/>
  <c r="EM198" i="1"/>
  <c r="EL198" i="1"/>
  <c r="EK198" i="1"/>
  <c r="EJ198" i="1"/>
  <c r="EI198" i="1"/>
  <c r="BK198" i="1" s="1"/>
  <c r="BL198" i="1" s="1"/>
  <c r="EH198" i="1"/>
  <c r="GH198" i="1" s="1"/>
  <c r="EG198" i="1"/>
  <c r="GG198" i="1" s="1"/>
  <c r="EF198" i="1"/>
  <c r="GF198" i="1" s="1"/>
  <c r="EE198" i="1"/>
  <c r="ED198" i="1"/>
  <c r="EC198" i="1"/>
  <c r="EB198" i="1"/>
  <c r="EA198" i="1"/>
  <c r="GA198" i="1" s="1"/>
  <c r="DZ198" i="1"/>
  <c r="FZ198" i="1" s="1"/>
  <c r="DY198" i="1"/>
  <c r="DX198" i="1"/>
  <c r="DW198" i="1"/>
  <c r="DV198" i="1"/>
  <c r="DS198" i="1"/>
  <c r="DR198" i="1"/>
  <c r="DT198" i="1" s="1"/>
  <c r="DP198" i="1"/>
  <c r="DN198" i="1"/>
  <c r="DL198" i="1" s="1"/>
  <c r="DM198" i="1" s="1"/>
  <c r="DO198" i="1" s="1"/>
  <c r="CJ198" i="1"/>
  <c r="CI198" i="1"/>
  <c r="CH198" i="1"/>
  <c r="CG198" i="1"/>
  <c r="CF198" i="1"/>
  <c r="CE198" i="1"/>
  <c r="CD198" i="1"/>
  <c r="CC198" i="1"/>
  <c r="CB198" i="1"/>
  <c r="CA198" i="1"/>
  <c r="BZ198" i="1"/>
  <c r="BY198" i="1"/>
  <c r="BX198" i="1"/>
  <c r="BW198" i="1"/>
  <c r="BV198" i="1"/>
  <c r="BU198" i="1"/>
  <c r="BT198" i="1"/>
  <c r="BS198" i="1"/>
  <c r="BR198" i="1"/>
  <c r="BP198" i="1"/>
  <c r="BQ198" i="1" s="1"/>
  <c r="BI198" i="1"/>
  <c r="BH198" i="1"/>
  <c r="BG198" i="1"/>
  <c r="BF198" i="1"/>
  <c r="BE198" i="1"/>
  <c r="BD198" i="1"/>
  <c r="BC198" i="1"/>
  <c r="BB198" i="1"/>
  <c r="BA198" i="1"/>
  <c r="J198" i="1"/>
  <c r="FU197" i="1"/>
  <c r="FS197" i="1"/>
  <c r="EX197" i="1"/>
  <c r="FG197" i="1" s="1"/>
  <c r="FO197" i="1" s="1" a="1"/>
  <c r="FO197" i="1" s="1"/>
  <c r="EW197" i="1"/>
  <c r="FF197" i="1" s="1"/>
  <c r="FP197" i="1" s="1" a="1"/>
  <c r="FP197" i="1" s="1"/>
  <c r="EV197" i="1"/>
  <c r="FE197" i="1" s="1"/>
  <c r="FN197" i="1" s="1" a="1"/>
  <c r="FN197" i="1" s="1"/>
  <c r="EU197" i="1"/>
  <c r="FD197" i="1" s="1"/>
  <c r="FM197" i="1" s="1" a="1"/>
  <c r="FM197" i="1" s="1"/>
  <c r="ET197" i="1"/>
  <c r="FC197" i="1" s="1"/>
  <c r="FL197" i="1" s="1" a="1"/>
  <c r="FL197" i="1" s="1"/>
  <c r="ES197" i="1"/>
  <c r="FB197" i="1" s="1"/>
  <c r="FK197" i="1" s="1" a="1"/>
  <c r="FK197" i="1" s="1"/>
  <c r="ER197" i="1"/>
  <c r="EQ197" i="1"/>
  <c r="EZ197" i="1" s="1"/>
  <c r="FI197" i="1" s="1" a="1"/>
  <c r="FI197" i="1" s="1"/>
  <c r="EP197" i="1"/>
  <c r="EY197" i="1" s="1"/>
  <c r="FH197" i="1" s="1" a="1"/>
  <c r="FH197" i="1" s="1"/>
  <c r="EO197" i="1"/>
  <c r="EN197" i="1"/>
  <c r="EM197" i="1"/>
  <c r="EL197" i="1"/>
  <c r="EK197" i="1"/>
  <c r="EJ197" i="1"/>
  <c r="EI197" i="1"/>
  <c r="BK197" i="1" s="1"/>
  <c r="EH197" i="1"/>
  <c r="GH197" i="1" s="1"/>
  <c r="EG197" i="1"/>
  <c r="GG197" i="1" s="1"/>
  <c r="EF197" i="1"/>
  <c r="GF197" i="1" s="1"/>
  <c r="EE197" i="1"/>
  <c r="ED197" i="1"/>
  <c r="EC197" i="1"/>
  <c r="EB197" i="1"/>
  <c r="EA197" i="1"/>
  <c r="GA197" i="1" s="1"/>
  <c r="DZ197" i="1"/>
  <c r="FZ197" i="1" s="1"/>
  <c r="DY197" i="1"/>
  <c r="DX197" i="1"/>
  <c r="DW197" i="1"/>
  <c r="DV197" i="1"/>
  <c r="DS197" i="1"/>
  <c r="DR197" i="1"/>
  <c r="DU197" i="1" s="1"/>
  <c r="DP197" i="1"/>
  <c r="DN197" i="1"/>
  <c r="DL197" i="1" s="1"/>
  <c r="DM197" i="1" s="1"/>
  <c r="DO197" i="1" s="1"/>
  <c r="CJ197" i="1"/>
  <c r="CI197" i="1"/>
  <c r="CH197" i="1"/>
  <c r="CG197" i="1"/>
  <c r="CF197" i="1"/>
  <c r="CE197" i="1"/>
  <c r="CD197" i="1"/>
  <c r="CC197" i="1"/>
  <c r="CB197" i="1"/>
  <c r="CA197" i="1"/>
  <c r="BZ197" i="1"/>
  <c r="BY197" i="1"/>
  <c r="BX197" i="1"/>
  <c r="BW197" i="1"/>
  <c r="BV197" i="1"/>
  <c r="BU197" i="1"/>
  <c r="BT197" i="1"/>
  <c r="BS197" i="1"/>
  <c r="BR197" i="1"/>
  <c r="BP197" i="1"/>
  <c r="BQ197" i="1" s="1"/>
  <c r="BI197" i="1"/>
  <c r="BH197" i="1"/>
  <c r="BG197" i="1"/>
  <c r="BF197" i="1"/>
  <c r="BE197" i="1"/>
  <c r="BD197" i="1"/>
  <c r="BC197" i="1"/>
  <c r="BB197" i="1"/>
  <c r="BA197" i="1"/>
  <c r="J197" i="1"/>
  <c r="FU196" i="1"/>
  <c r="FS196" i="1"/>
  <c r="EX196" i="1"/>
  <c r="FG196" i="1" s="1"/>
  <c r="FO196" i="1" s="1" a="1"/>
  <c r="FO196" i="1" s="1"/>
  <c r="EW196" i="1"/>
  <c r="FF196" i="1" s="1"/>
  <c r="FP196" i="1" s="1" a="1"/>
  <c r="FP196" i="1" s="1"/>
  <c r="EV196" i="1"/>
  <c r="FE196" i="1" s="1"/>
  <c r="FN196" i="1" s="1" a="1"/>
  <c r="FN196" i="1" s="1"/>
  <c r="EU196" i="1"/>
  <c r="FD196" i="1" s="1"/>
  <c r="FM196" i="1" s="1" a="1"/>
  <c r="FM196" i="1" s="1"/>
  <c r="ET196" i="1"/>
  <c r="FC196" i="1" s="1"/>
  <c r="FL196" i="1" s="1" a="1"/>
  <c r="FL196" i="1" s="1"/>
  <c r="ES196" i="1"/>
  <c r="ER196" i="1"/>
  <c r="FA196" i="1" s="1"/>
  <c r="FJ196" i="1" s="1" a="1"/>
  <c r="FJ196" i="1" s="1"/>
  <c r="EQ196" i="1"/>
  <c r="EZ196" i="1" s="1"/>
  <c r="FI196" i="1" s="1" a="1"/>
  <c r="FI196" i="1" s="1"/>
  <c r="EP196" i="1"/>
  <c r="EY196" i="1" s="1"/>
  <c r="FH196" i="1" s="1" a="1"/>
  <c r="FH196" i="1" s="1"/>
  <c r="EO196" i="1"/>
  <c r="EN196" i="1"/>
  <c r="EM196" i="1"/>
  <c r="EL196" i="1"/>
  <c r="EK196" i="1"/>
  <c r="EJ196" i="1"/>
  <c r="EI196" i="1"/>
  <c r="BK196" i="1" s="1"/>
  <c r="EH196" i="1"/>
  <c r="GH196" i="1" s="1"/>
  <c r="EG196" i="1"/>
  <c r="GG196" i="1" s="1"/>
  <c r="EF196" i="1"/>
  <c r="GF196" i="1" s="1"/>
  <c r="EE196" i="1"/>
  <c r="ED196" i="1"/>
  <c r="EC196" i="1"/>
  <c r="EB196" i="1"/>
  <c r="EA196" i="1"/>
  <c r="GA196" i="1" s="1"/>
  <c r="DZ196" i="1"/>
  <c r="FZ196" i="1" s="1"/>
  <c r="DY196" i="1"/>
  <c r="DX196" i="1"/>
  <c r="DW196" i="1"/>
  <c r="DV196" i="1"/>
  <c r="DS196" i="1"/>
  <c r="DR196" i="1"/>
  <c r="DT196" i="1" s="1"/>
  <c r="DP196" i="1"/>
  <c r="DN196" i="1"/>
  <c r="DL196" i="1" s="1"/>
  <c r="DM196" i="1" s="1"/>
  <c r="DO196" i="1" s="1"/>
  <c r="CJ196" i="1"/>
  <c r="CI196" i="1"/>
  <c r="CH196" i="1"/>
  <c r="CG196" i="1"/>
  <c r="CF196" i="1"/>
  <c r="CE196" i="1"/>
  <c r="CD196" i="1"/>
  <c r="CC196" i="1"/>
  <c r="CB196" i="1"/>
  <c r="CA196" i="1"/>
  <c r="BZ196" i="1"/>
  <c r="BY196" i="1"/>
  <c r="BX196" i="1"/>
  <c r="BW196" i="1"/>
  <c r="BV196" i="1"/>
  <c r="BU196" i="1"/>
  <c r="BT196" i="1"/>
  <c r="BS196" i="1"/>
  <c r="BR196" i="1"/>
  <c r="BP196" i="1"/>
  <c r="BQ196" i="1" s="1"/>
  <c r="BI196" i="1"/>
  <c r="BH196" i="1"/>
  <c r="BG196" i="1"/>
  <c r="BF196" i="1"/>
  <c r="BE196" i="1"/>
  <c r="BD196" i="1"/>
  <c r="BC196" i="1"/>
  <c r="BB196" i="1"/>
  <c r="BA196" i="1"/>
  <c r="J196" i="1"/>
  <c r="FU195" i="1"/>
  <c r="FS195" i="1"/>
  <c r="EX195" i="1"/>
  <c r="FG195" i="1" s="1"/>
  <c r="FO195" i="1" s="1" a="1"/>
  <c r="FO195" i="1" s="1"/>
  <c r="EW195" i="1"/>
  <c r="FF195" i="1" s="1"/>
  <c r="FP195" i="1" s="1" a="1"/>
  <c r="FP195" i="1" s="1"/>
  <c r="EV195" i="1"/>
  <c r="FE195" i="1" s="1"/>
  <c r="FN195" i="1" s="1" a="1"/>
  <c r="FN195" i="1" s="1"/>
  <c r="EU195" i="1"/>
  <c r="FD195" i="1" s="1"/>
  <c r="FM195" i="1" s="1" a="1"/>
  <c r="FM195" i="1" s="1"/>
  <c r="ET195" i="1"/>
  <c r="ES195" i="1"/>
  <c r="FB195" i="1" s="1"/>
  <c r="FK195" i="1" s="1" a="1"/>
  <c r="FK195" i="1" s="1"/>
  <c r="ER195" i="1"/>
  <c r="FA195" i="1" s="1"/>
  <c r="FJ195" i="1" s="1" a="1"/>
  <c r="FJ195" i="1" s="1"/>
  <c r="EQ195" i="1"/>
  <c r="EZ195" i="1" s="1"/>
  <c r="FI195" i="1" s="1" a="1"/>
  <c r="FI195" i="1" s="1"/>
  <c r="EP195" i="1"/>
  <c r="EY195" i="1" s="1"/>
  <c r="FH195" i="1" s="1" a="1"/>
  <c r="FH195" i="1" s="1"/>
  <c r="EO195" i="1"/>
  <c r="EN195" i="1"/>
  <c r="EM195" i="1"/>
  <c r="EL195" i="1"/>
  <c r="EK195" i="1"/>
  <c r="EJ195" i="1"/>
  <c r="EI195" i="1"/>
  <c r="BK195" i="1" s="1"/>
  <c r="BL195" i="1" s="1"/>
  <c r="BO195" i="1" s="1"/>
  <c r="EH195" i="1"/>
  <c r="GH195" i="1" s="1"/>
  <c r="EG195" i="1"/>
  <c r="GG195" i="1" s="1"/>
  <c r="EF195" i="1"/>
  <c r="GF195" i="1" s="1"/>
  <c r="EE195" i="1"/>
  <c r="ED195" i="1"/>
  <c r="EC195" i="1"/>
  <c r="EB195" i="1"/>
  <c r="EA195" i="1"/>
  <c r="GA195" i="1" s="1"/>
  <c r="DZ195" i="1"/>
  <c r="FZ195" i="1" s="1"/>
  <c r="DY195" i="1"/>
  <c r="DX195" i="1"/>
  <c r="DW195" i="1"/>
  <c r="DV195" i="1"/>
  <c r="DS195" i="1"/>
  <c r="DR195" i="1"/>
  <c r="DT195" i="1" s="1"/>
  <c r="DP195" i="1"/>
  <c r="DN195" i="1"/>
  <c r="DL195" i="1" s="1"/>
  <c r="DM195" i="1" s="1"/>
  <c r="DO195" i="1" s="1"/>
  <c r="CJ195" i="1"/>
  <c r="CI195" i="1"/>
  <c r="CH195" i="1"/>
  <c r="CG195" i="1"/>
  <c r="CF195" i="1"/>
  <c r="CE195" i="1"/>
  <c r="CD195" i="1"/>
  <c r="CC195" i="1"/>
  <c r="CB195" i="1"/>
  <c r="CA195" i="1"/>
  <c r="BZ195" i="1"/>
  <c r="BY195" i="1"/>
  <c r="BX195" i="1"/>
  <c r="BW195" i="1"/>
  <c r="BV195" i="1"/>
  <c r="BU195" i="1"/>
  <c r="BT195" i="1"/>
  <c r="BS195" i="1"/>
  <c r="BR195" i="1"/>
  <c r="BP195" i="1"/>
  <c r="BQ195" i="1" s="1"/>
  <c r="BI195" i="1"/>
  <c r="BH195" i="1"/>
  <c r="BG195" i="1"/>
  <c r="BF195" i="1"/>
  <c r="BE195" i="1"/>
  <c r="BD195" i="1"/>
  <c r="BC195" i="1"/>
  <c r="BB195" i="1"/>
  <c r="BA195" i="1"/>
  <c r="J195" i="1"/>
  <c r="FU194" i="1"/>
  <c r="FS194" i="1"/>
  <c r="EX194" i="1"/>
  <c r="FG194" i="1" s="1"/>
  <c r="FO194" i="1" s="1" a="1"/>
  <c r="FO194" i="1" s="1"/>
  <c r="EW194" i="1"/>
  <c r="FF194" i="1" s="1"/>
  <c r="FP194" i="1" s="1" a="1"/>
  <c r="FP194" i="1" s="1"/>
  <c r="EV194" i="1"/>
  <c r="FE194" i="1" s="1"/>
  <c r="FN194" i="1" s="1" a="1"/>
  <c r="FN194" i="1" s="1"/>
  <c r="EU194" i="1"/>
  <c r="ET194" i="1"/>
  <c r="FC194" i="1" s="1"/>
  <c r="FL194" i="1" s="1" a="1"/>
  <c r="FL194" i="1" s="1"/>
  <c r="ES194" i="1"/>
  <c r="FB194" i="1" s="1"/>
  <c r="FK194" i="1" s="1" a="1"/>
  <c r="FK194" i="1" s="1"/>
  <c r="ER194" i="1"/>
  <c r="FA194" i="1" s="1"/>
  <c r="FJ194" i="1" s="1" a="1"/>
  <c r="FJ194" i="1" s="1"/>
  <c r="EQ194" i="1"/>
  <c r="EZ194" i="1" s="1"/>
  <c r="FI194" i="1" s="1" a="1"/>
  <c r="FI194" i="1" s="1"/>
  <c r="EP194" i="1"/>
  <c r="EY194" i="1" s="1"/>
  <c r="FH194" i="1" s="1" a="1"/>
  <c r="FH194" i="1" s="1"/>
  <c r="EO194" i="1"/>
  <c r="EN194" i="1"/>
  <c r="EM194" i="1"/>
  <c r="EL194" i="1"/>
  <c r="EK194" i="1"/>
  <c r="EJ194" i="1"/>
  <c r="EI194" i="1"/>
  <c r="BK194" i="1" s="1"/>
  <c r="BL194" i="1" s="1"/>
  <c r="EH194" i="1"/>
  <c r="GH194" i="1" s="1"/>
  <c r="EG194" i="1"/>
  <c r="GG194" i="1" s="1"/>
  <c r="EF194" i="1"/>
  <c r="GF194" i="1" s="1"/>
  <c r="EE194" i="1"/>
  <c r="ED194" i="1"/>
  <c r="EC194" i="1"/>
  <c r="EB194" i="1"/>
  <c r="EA194" i="1"/>
  <c r="GA194" i="1" s="1"/>
  <c r="DZ194" i="1"/>
  <c r="FZ194" i="1" s="1"/>
  <c r="DY194" i="1"/>
  <c r="DX194" i="1"/>
  <c r="DW194" i="1"/>
  <c r="DV194" i="1"/>
  <c r="DS194" i="1"/>
  <c r="DR194" i="1"/>
  <c r="DT194" i="1" s="1"/>
  <c r="DP194" i="1"/>
  <c r="DN194" i="1"/>
  <c r="DL194" i="1" s="1"/>
  <c r="DM194" i="1" s="1"/>
  <c r="DO194" i="1" s="1"/>
  <c r="CJ194" i="1"/>
  <c r="CI194" i="1"/>
  <c r="CH194" i="1"/>
  <c r="CG194" i="1"/>
  <c r="CF194" i="1"/>
  <c r="CE194" i="1"/>
  <c r="CD194" i="1"/>
  <c r="CC194" i="1"/>
  <c r="CB194" i="1"/>
  <c r="CA194" i="1"/>
  <c r="BZ194" i="1"/>
  <c r="BY194" i="1"/>
  <c r="BX194" i="1"/>
  <c r="BW194" i="1"/>
  <c r="BV194" i="1"/>
  <c r="BU194" i="1"/>
  <c r="BT194" i="1"/>
  <c r="BS194" i="1"/>
  <c r="BR194" i="1"/>
  <c r="BP194" i="1"/>
  <c r="BQ194" i="1" s="1"/>
  <c r="BI194" i="1"/>
  <c r="BH194" i="1"/>
  <c r="BG194" i="1"/>
  <c r="BF194" i="1"/>
  <c r="BE194" i="1"/>
  <c r="BD194" i="1"/>
  <c r="BC194" i="1"/>
  <c r="BB194" i="1"/>
  <c r="BA194" i="1"/>
  <c r="J194" i="1"/>
  <c r="FU193" i="1"/>
  <c r="FS193" i="1"/>
  <c r="EX193" i="1"/>
  <c r="FG193" i="1" s="1"/>
  <c r="FO193" i="1" s="1" a="1"/>
  <c r="FO193" i="1" s="1"/>
  <c r="EW193" i="1"/>
  <c r="FF193" i="1" s="1"/>
  <c r="FP193" i="1" s="1" a="1"/>
  <c r="FP193" i="1" s="1"/>
  <c r="EV193" i="1"/>
  <c r="FE193" i="1" s="1"/>
  <c r="FN193" i="1" s="1" a="1"/>
  <c r="FN193" i="1" s="1"/>
  <c r="EU193" i="1"/>
  <c r="FD193" i="1" s="1"/>
  <c r="FM193" i="1" s="1" a="1"/>
  <c r="FM193" i="1" s="1"/>
  <c r="ET193" i="1"/>
  <c r="FC193" i="1" s="1"/>
  <c r="FL193" i="1" s="1" a="1"/>
  <c r="FL193" i="1" s="1"/>
  <c r="ES193" i="1"/>
  <c r="FB193" i="1" s="1"/>
  <c r="FK193" i="1" s="1" a="1"/>
  <c r="FK193" i="1" s="1"/>
  <c r="ER193" i="1"/>
  <c r="EQ193" i="1"/>
  <c r="EZ193" i="1" s="1"/>
  <c r="FI193" i="1" s="1" a="1"/>
  <c r="FI193" i="1" s="1"/>
  <c r="EP193" i="1"/>
  <c r="EY193" i="1" s="1"/>
  <c r="FH193" i="1" s="1" a="1"/>
  <c r="FH193" i="1" s="1"/>
  <c r="EO193" i="1"/>
  <c r="EN193" i="1"/>
  <c r="EM193" i="1"/>
  <c r="EL193" i="1"/>
  <c r="EK193" i="1"/>
  <c r="EJ193" i="1"/>
  <c r="EI193" i="1"/>
  <c r="BK193" i="1" s="1"/>
  <c r="BL193" i="1" s="1"/>
  <c r="EH193" i="1"/>
  <c r="GH193" i="1" s="1"/>
  <c r="EG193" i="1"/>
  <c r="GG193" i="1" s="1"/>
  <c r="EF193" i="1"/>
  <c r="GF193" i="1" s="1"/>
  <c r="EE193" i="1"/>
  <c r="ED193" i="1"/>
  <c r="EC193" i="1"/>
  <c r="EB193" i="1"/>
  <c r="EA193" i="1"/>
  <c r="GA193" i="1" s="1"/>
  <c r="DZ193" i="1"/>
  <c r="FZ193" i="1" s="1"/>
  <c r="DY193" i="1"/>
  <c r="DX193" i="1"/>
  <c r="DW193" i="1"/>
  <c r="DV193" i="1"/>
  <c r="DS193" i="1"/>
  <c r="DR193" i="1"/>
  <c r="DU193" i="1" s="1"/>
  <c r="DP193" i="1"/>
  <c r="DN193" i="1"/>
  <c r="DL193" i="1" s="1"/>
  <c r="DM193" i="1" s="1"/>
  <c r="DO193" i="1" s="1"/>
  <c r="CJ193" i="1"/>
  <c r="CI193" i="1"/>
  <c r="CH193" i="1"/>
  <c r="CG193" i="1"/>
  <c r="CF193" i="1"/>
  <c r="CE193" i="1"/>
  <c r="CD193" i="1"/>
  <c r="CC193" i="1"/>
  <c r="CB193" i="1"/>
  <c r="CA193" i="1"/>
  <c r="BZ193" i="1"/>
  <c r="BY193" i="1"/>
  <c r="BX193" i="1"/>
  <c r="BW193" i="1"/>
  <c r="BV193" i="1"/>
  <c r="BU193" i="1"/>
  <c r="BT193" i="1"/>
  <c r="BS193" i="1"/>
  <c r="BR193" i="1"/>
  <c r="BP193" i="1"/>
  <c r="BQ193" i="1" s="1"/>
  <c r="BI193" i="1"/>
  <c r="BH193" i="1"/>
  <c r="BG193" i="1"/>
  <c r="BF193" i="1"/>
  <c r="BE193" i="1"/>
  <c r="BD193" i="1"/>
  <c r="BC193" i="1"/>
  <c r="BB193" i="1"/>
  <c r="BA193" i="1"/>
  <c r="J193" i="1"/>
  <c r="FU192" i="1"/>
  <c r="FS192" i="1"/>
  <c r="EX192" i="1"/>
  <c r="FG192" i="1" s="1"/>
  <c r="FO192" i="1" s="1" a="1"/>
  <c r="FO192" i="1" s="1"/>
  <c r="EW192" i="1"/>
  <c r="FF192" i="1" s="1"/>
  <c r="FP192" i="1" s="1" a="1"/>
  <c r="FP192" i="1" s="1"/>
  <c r="EV192" i="1"/>
  <c r="FE192" i="1" s="1"/>
  <c r="FN192" i="1" s="1" a="1"/>
  <c r="FN192" i="1" s="1"/>
  <c r="EU192" i="1"/>
  <c r="FD192" i="1" s="1"/>
  <c r="FM192" i="1" s="1" a="1"/>
  <c r="FM192" i="1" s="1"/>
  <c r="ET192" i="1"/>
  <c r="FC192" i="1" s="1"/>
  <c r="FL192" i="1" s="1" a="1"/>
  <c r="FL192" i="1" s="1"/>
  <c r="ES192" i="1"/>
  <c r="ER192" i="1"/>
  <c r="FA192" i="1" s="1"/>
  <c r="FJ192" i="1" s="1" a="1"/>
  <c r="FJ192" i="1" s="1"/>
  <c r="EQ192" i="1"/>
  <c r="EZ192" i="1" s="1"/>
  <c r="FI192" i="1" s="1" a="1"/>
  <c r="FI192" i="1" s="1"/>
  <c r="EP192" i="1"/>
  <c r="EY192" i="1" s="1"/>
  <c r="FH192" i="1" s="1" a="1"/>
  <c r="FH192" i="1" s="1"/>
  <c r="EO192" i="1"/>
  <c r="EN192" i="1"/>
  <c r="EM192" i="1"/>
  <c r="EL192" i="1"/>
  <c r="EK192" i="1"/>
  <c r="EJ192" i="1"/>
  <c r="EI192" i="1"/>
  <c r="BK192" i="1" s="1"/>
  <c r="EH192" i="1"/>
  <c r="GH192" i="1" s="1"/>
  <c r="EG192" i="1"/>
  <c r="GG192" i="1" s="1"/>
  <c r="EF192" i="1"/>
  <c r="GF192" i="1" s="1"/>
  <c r="EE192" i="1"/>
  <c r="ED192" i="1"/>
  <c r="EC192" i="1"/>
  <c r="EB192" i="1"/>
  <c r="EA192" i="1"/>
  <c r="GA192" i="1" s="1"/>
  <c r="DZ192" i="1"/>
  <c r="FZ192" i="1" s="1"/>
  <c r="DY192" i="1"/>
  <c r="DX192" i="1"/>
  <c r="DW192" i="1"/>
  <c r="DV192" i="1"/>
  <c r="DS192" i="1"/>
  <c r="DR192" i="1"/>
  <c r="DU192" i="1" s="1"/>
  <c r="DP192" i="1"/>
  <c r="DN192" i="1"/>
  <c r="DL192" i="1" s="1"/>
  <c r="DM192" i="1" s="1"/>
  <c r="DO192" i="1" s="1"/>
  <c r="CJ192" i="1"/>
  <c r="CI192" i="1"/>
  <c r="CH192" i="1"/>
  <c r="CG192" i="1"/>
  <c r="CF192" i="1"/>
  <c r="CE192" i="1"/>
  <c r="CD192" i="1"/>
  <c r="CC192" i="1"/>
  <c r="CB192" i="1"/>
  <c r="CA192" i="1"/>
  <c r="BZ192" i="1"/>
  <c r="BY192" i="1"/>
  <c r="BX192" i="1"/>
  <c r="BW192" i="1"/>
  <c r="BV192" i="1"/>
  <c r="BU192" i="1"/>
  <c r="BT192" i="1"/>
  <c r="BS192" i="1"/>
  <c r="BR192" i="1"/>
  <c r="BP192" i="1"/>
  <c r="BQ192" i="1" s="1"/>
  <c r="BI192" i="1"/>
  <c r="BH192" i="1"/>
  <c r="BG192" i="1"/>
  <c r="BF192" i="1"/>
  <c r="BE192" i="1"/>
  <c r="BD192" i="1"/>
  <c r="BC192" i="1"/>
  <c r="BB192" i="1"/>
  <c r="BA192" i="1"/>
  <c r="J192" i="1"/>
  <c r="FU191" i="1"/>
  <c r="FS191" i="1"/>
  <c r="EX191" i="1"/>
  <c r="FG191" i="1" s="1"/>
  <c r="FO191" i="1" s="1" a="1"/>
  <c r="FO191" i="1" s="1"/>
  <c r="EW191" i="1"/>
  <c r="FF191" i="1" s="1"/>
  <c r="FP191" i="1" s="1" a="1"/>
  <c r="FP191" i="1" s="1"/>
  <c r="EV191" i="1"/>
  <c r="FE191" i="1" s="1"/>
  <c r="FN191" i="1" s="1" a="1"/>
  <c r="FN191" i="1" s="1"/>
  <c r="EU191" i="1"/>
  <c r="FD191" i="1" s="1"/>
  <c r="FM191" i="1" s="1" a="1"/>
  <c r="FM191" i="1" s="1"/>
  <c r="ET191" i="1"/>
  <c r="ES191" i="1"/>
  <c r="FB191" i="1" s="1"/>
  <c r="FK191" i="1" s="1" a="1"/>
  <c r="FK191" i="1" s="1"/>
  <c r="ER191" i="1"/>
  <c r="FA191" i="1" s="1"/>
  <c r="FJ191" i="1" s="1" a="1"/>
  <c r="FJ191" i="1" s="1"/>
  <c r="EQ191" i="1"/>
  <c r="EZ191" i="1" s="1"/>
  <c r="FI191" i="1" s="1" a="1"/>
  <c r="FI191" i="1" s="1"/>
  <c r="EP191" i="1"/>
  <c r="EY191" i="1" s="1"/>
  <c r="FH191" i="1" s="1" a="1"/>
  <c r="FH191" i="1" s="1"/>
  <c r="EO191" i="1"/>
  <c r="EN191" i="1"/>
  <c r="EM191" i="1"/>
  <c r="EL191" i="1"/>
  <c r="EK191" i="1"/>
  <c r="EJ191" i="1"/>
  <c r="EI191" i="1"/>
  <c r="BK191" i="1" s="1"/>
  <c r="EH191" i="1"/>
  <c r="GH191" i="1" s="1"/>
  <c r="EG191" i="1"/>
  <c r="GG191" i="1" s="1"/>
  <c r="EF191" i="1"/>
  <c r="GF191" i="1" s="1"/>
  <c r="EE191" i="1"/>
  <c r="ED191" i="1"/>
  <c r="EC191" i="1"/>
  <c r="EB191" i="1"/>
  <c r="EA191" i="1"/>
  <c r="GA191" i="1" s="1"/>
  <c r="DZ191" i="1"/>
  <c r="FZ191" i="1" s="1"/>
  <c r="DY191" i="1"/>
  <c r="DX191" i="1"/>
  <c r="DW191" i="1"/>
  <c r="DV191" i="1"/>
  <c r="DS191" i="1"/>
  <c r="DR191" i="1"/>
  <c r="DT191" i="1" s="1"/>
  <c r="DP191" i="1"/>
  <c r="DN191" i="1"/>
  <c r="DL191" i="1" s="1"/>
  <c r="DM191" i="1" s="1"/>
  <c r="DO191" i="1" s="1"/>
  <c r="CJ191" i="1"/>
  <c r="CI191" i="1"/>
  <c r="CH191" i="1"/>
  <c r="CG191" i="1"/>
  <c r="CF191" i="1"/>
  <c r="CE191" i="1"/>
  <c r="CD191" i="1"/>
  <c r="CC191" i="1"/>
  <c r="CB191" i="1"/>
  <c r="CA191" i="1"/>
  <c r="BZ191" i="1"/>
  <c r="BY191" i="1"/>
  <c r="BX191" i="1"/>
  <c r="BW191" i="1"/>
  <c r="BV191" i="1"/>
  <c r="BU191" i="1"/>
  <c r="BT191" i="1"/>
  <c r="BS191" i="1"/>
  <c r="BR191" i="1"/>
  <c r="BP191" i="1"/>
  <c r="BQ191" i="1" s="1"/>
  <c r="BI191" i="1"/>
  <c r="BH191" i="1"/>
  <c r="BG191" i="1"/>
  <c r="BF191" i="1"/>
  <c r="BE191" i="1"/>
  <c r="BD191" i="1"/>
  <c r="BC191" i="1"/>
  <c r="BB191" i="1"/>
  <c r="BA191" i="1"/>
  <c r="J191" i="1"/>
  <c r="FU190" i="1"/>
  <c r="FS190" i="1"/>
  <c r="EX190" i="1"/>
  <c r="FG190" i="1" s="1"/>
  <c r="FO190" i="1" s="1" a="1"/>
  <c r="FO190" i="1" s="1"/>
  <c r="EW190" i="1"/>
  <c r="FF190" i="1" s="1"/>
  <c r="FP190" i="1" s="1" a="1"/>
  <c r="FP190" i="1" s="1"/>
  <c r="EV190" i="1"/>
  <c r="FE190" i="1" s="1"/>
  <c r="FN190" i="1" s="1" a="1"/>
  <c r="FN190" i="1" s="1"/>
  <c r="EU190" i="1"/>
  <c r="ET190" i="1"/>
  <c r="FC190" i="1" s="1"/>
  <c r="FL190" i="1" s="1" a="1"/>
  <c r="FL190" i="1" s="1"/>
  <c r="ES190" i="1"/>
  <c r="FB190" i="1" s="1"/>
  <c r="FK190" i="1" s="1" a="1"/>
  <c r="FK190" i="1" s="1"/>
  <c r="ER190" i="1"/>
  <c r="FA190" i="1" s="1"/>
  <c r="FJ190" i="1" s="1" a="1"/>
  <c r="FJ190" i="1" s="1"/>
  <c r="EQ190" i="1"/>
  <c r="EZ190" i="1" s="1"/>
  <c r="FI190" i="1" s="1" a="1"/>
  <c r="FI190" i="1" s="1"/>
  <c r="EP190" i="1"/>
  <c r="EY190" i="1" s="1"/>
  <c r="FH190" i="1" s="1" a="1"/>
  <c r="FH190" i="1" s="1"/>
  <c r="EO190" i="1"/>
  <c r="EN190" i="1"/>
  <c r="EM190" i="1"/>
  <c r="EL190" i="1"/>
  <c r="EK190" i="1"/>
  <c r="EJ190" i="1"/>
  <c r="EI190" i="1"/>
  <c r="BK190" i="1" s="1"/>
  <c r="BL190" i="1" s="1"/>
  <c r="EH190" i="1"/>
  <c r="GH190" i="1" s="1"/>
  <c r="EG190" i="1"/>
  <c r="GG190" i="1" s="1"/>
  <c r="EF190" i="1"/>
  <c r="GF190" i="1" s="1"/>
  <c r="EE190" i="1"/>
  <c r="ED190" i="1"/>
  <c r="EC190" i="1"/>
  <c r="EB190" i="1"/>
  <c r="EA190" i="1"/>
  <c r="GA190" i="1" s="1"/>
  <c r="DZ190" i="1"/>
  <c r="FZ190" i="1" s="1"/>
  <c r="DY190" i="1"/>
  <c r="DX190" i="1"/>
  <c r="DW190" i="1"/>
  <c r="DV190" i="1"/>
  <c r="DS190" i="1"/>
  <c r="DR190" i="1"/>
  <c r="DT190" i="1" s="1"/>
  <c r="DP190" i="1"/>
  <c r="DN190" i="1"/>
  <c r="DL190" i="1" s="1"/>
  <c r="DM190" i="1" s="1"/>
  <c r="DO190" i="1" s="1"/>
  <c r="CJ190" i="1"/>
  <c r="CI190" i="1"/>
  <c r="CH190" i="1"/>
  <c r="CG190" i="1"/>
  <c r="CF190" i="1"/>
  <c r="CE190" i="1"/>
  <c r="CD190" i="1"/>
  <c r="CC190" i="1"/>
  <c r="CB190" i="1"/>
  <c r="CA190" i="1"/>
  <c r="BZ190" i="1"/>
  <c r="BY190" i="1"/>
  <c r="BX190" i="1"/>
  <c r="BW190" i="1"/>
  <c r="BV190" i="1"/>
  <c r="BU190" i="1"/>
  <c r="BT190" i="1"/>
  <c r="BS190" i="1"/>
  <c r="BR190" i="1"/>
  <c r="BP190" i="1"/>
  <c r="BQ190" i="1" s="1"/>
  <c r="BI190" i="1"/>
  <c r="BH190" i="1"/>
  <c r="BG190" i="1"/>
  <c r="BF190" i="1"/>
  <c r="BE190" i="1"/>
  <c r="BD190" i="1"/>
  <c r="BC190" i="1"/>
  <c r="BB190" i="1"/>
  <c r="BA190" i="1"/>
  <c r="J190" i="1"/>
  <c r="FU189" i="1"/>
  <c r="FS189" i="1"/>
  <c r="EX189" i="1"/>
  <c r="FG189" i="1" s="1"/>
  <c r="FO189" i="1" s="1" a="1"/>
  <c r="FO189" i="1" s="1"/>
  <c r="EW189" i="1"/>
  <c r="FF189" i="1" s="1"/>
  <c r="FP189" i="1" s="1" a="1"/>
  <c r="FP189" i="1" s="1"/>
  <c r="EV189" i="1"/>
  <c r="FE189" i="1" s="1"/>
  <c r="FN189" i="1" s="1" a="1"/>
  <c r="FN189" i="1" s="1"/>
  <c r="EU189" i="1"/>
  <c r="FD189" i="1" s="1"/>
  <c r="FM189" i="1" s="1" a="1"/>
  <c r="FM189" i="1" s="1"/>
  <c r="ET189" i="1"/>
  <c r="FC189" i="1" s="1"/>
  <c r="FL189" i="1" s="1" a="1"/>
  <c r="FL189" i="1" s="1"/>
  <c r="ES189" i="1"/>
  <c r="FB189" i="1" s="1"/>
  <c r="FK189" i="1" s="1" a="1"/>
  <c r="FK189" i="1" s="1"/>
  <c r="ER189" i="1"/>
  <c r="EQ189" i="1"/>
  <c r="EZ189" i="1" s="1"/>
  <c r="FI189" i="1" s="1" a="1"/>
  <c r="FI189" i="1" s="1"/>
  <c r="EP189" i="1"/>
  <c r="EY189" i="1" s="1"/>
  <c r="FH189" i="1" s="1" a="1"/>
  <c r="FH189" i="1" s="1"/>
  <c r="EO189" i="1"/>
  <c r="EN189" i="1"/>
  <c r="EM189" i="1"/>
  <c r="EL189" i="1"/>
  <c r="EK189" i="1"/>
  <c r="EJ189" i="1"/>
  <c r="EI189" i="1"/>
  <c r="BK189" i="1" s="1"/>
  <c r="BL189" i="1" s="1"/>
  <c r="EH189" i="1"/>
  <c r="GH189" i="1" s="1"/>
  <c r="EG189" i="1"/>
  <c r="GG189" i="1" s="1"/>
  <c r="EF189" i="1"/>
  <c r="GF189" i="1" s="1"/>
  <c r="EE189" i="1"/>
  <c r="ED189" i="1"/>
  <c r="EC189" i="1"/>
  <c r="EB189" i="1"/>
  <c r="EA189" i="1"/>
  <c r="GA189" i="1" s="1"/>
  <c r="DZ189" i="1"/>
  <c r="FZ189" i="1" s="1"/>
  <c r="DY189" i="1"/>
  <c r="DX189" i="1"/>
  <c r="DW189" i="1"/>
  <c r="DV189" i="1"/>
  <c r="DS189" i="1"/>
  <c r="DR189" i="1"/>
  <c r="DP189" i="1"/>
  <c r="DN189" i="1"/>
  <c r="DL189" i="1" s="1"/>
  <c r="DM189" i="1" s="1"/>
  <c r="DO189" i="1" s="1"/>
  <c r="CJ189" i="1"/>
  <c r="CI189" i="1"/>
  <c r="CH189" i="1"/>
  <c r="CG189" i="1"/>
  <c r="CF189" i="1"/>
  <c r="CE189" i="1"/>
  <c r="CD189" i="1"/>
  <c r="CC189" i="1"/>
  <c r="CB189" i="1"/>
  <c r="CA189" i="1"/>
  <c r="BZ189" i="1"/>
  <c r="BY189" i="1"/>
  <c r="BX189" i="1"/>
  <c r="BW189" i="1"/>
  <c r="BV189" i="1"/>
  <c r="BU189" i="1"/>
  <c r="BT189" i="1"/>
  <c r="BS189" i="1"/>
  <c r="BR189" i="1"/>
  <c r="BP189" i="1"/>
  <c r="BQ189" i="1" s="1"/>
  <c r="BI189" i="1"/>
  <c r="BH189" i="1"/>
  <c r="BG189" i="1"/>
  <c r="BF189" i="1"/>
  <c r="BE189" i="1"/>
  <c r="BD189" i="1"/>
  <c r="BC189" i="1"/>
  <c r="BB189" i="1"/>
  <c r="BA189" i="1"/>
  <c r="J189" i="1"/>
  <c r="FU188" i="1"/>
  <c r="FS188" i="1"/>
  <c r="EX188" i="1"/>
  <c r="FG188" i="1" s="1"/>
  <c r="FO188" i="1" s="1" a="1"/>
  <c r="FO188" i="1" s="1"/>
  <c r="EW188" i="1"/>
  <c r="FF188" i="1" s="1"/>
  <c r="FP188" i="1" s="1" a="1"/>
  <c r="FP188" i="1" s="1"/>
  <c r="EV188" i="1"/>
  <c r="FE188" i="1" s="1"/>
  <c r="FN188" i="1" s="1" a="1"/>
  <c r="FN188" i="1" s="1"/>
  <c r="EU188" i="1"/>
  <c r="FD188" i="1" s="1"/>
  <c r="FM188" i="1" s="1" a="1"/>
  <c r="FM188" i="1" s="1"/>
  <c r="ET188" i="1"/>
  <c r="FC188" i="1" s="1"/>
  <c r="FL188" i="1" s="1" a="1"/>
  <c r="FL188" i="1" s="1"/>
  <c r="ES188" i="1"/>
  <c r="ER188" i="1"/>
  <c r="FA188" i="1" s="1"/>
  <c r="FJ188" i="1" s="1" a="1"/>
  <c r="FJ188" i="1" s="1"/>
  <c r="EQ188" i="1"/>
  <c r="EZ188" i="1" s="1"/>
  <c r="FI188" i="1" s="1" a="1"/>
  <c r="FI188" i="1" s="1"/>
  <c r="EP188" i="1"/>
  <c r="EY188" i="1" s="1"/>
  <c r="FH188" i="1" s="1" a="1"/>
  <c r="FH188" i="1" s="1"/>
  <c r="EO188" i="1"/>
  <c r="EN188" i="1"/>
  <c r="EM188" i="1"/>
  <c r="EL188" i="1"/>
  <c r="EK188" i="1"/>
  <c r="EJ188" i="1"/>
  <c r="EI188" i="1"/>
  <c r="BK188" i="1" s="1"/>
  <c r="EH188" i="1"/>
  <c r="GH188" i="1" s="1"/>
  <c r="EG188" i="1"/>
  <c r="GG188" i="1" s="1"/>
  <c r="EF188" i="1"/>
  <c r="GF188" i="1" s="1"/>
  <c r="EE188" i="1"/>
  <c r="ED188" i="1"/>
  <c r="EC188" i="1"/>
  <c r="EB188" i="1"/>
  <c r="EA188" i="1"/>
  <c r="GA188" i="1" s="1"/>
  <c r="DZ188" i="1"/>
  <c r="FZ188" i="1" s="1"/>
  <c r="DY188" i="1"/>
  <c r="DX188" i="1"/>
  <c r="DW188" i="1"/>
  <c r="DV188" i="1"/>
  <c r="DS188" i="1"/>
  <c r="DR188" i="1"/>
  <c r="DT188" i="1" s="1"/>
  <c r="DP188" i="1"/>
  <c r="DN188" i="1"/>
  <c r="DL188" i="1" s="1"/>
  <c r="DM188" i="1" s="1"/>
  <c r="DO188" i="1" s="1"/>
  <c r="CJ188" i="1"/>
  <c r="CI188" i="1"/>
  <c r="CH188" i="1"/>
  <c r="CG188" i="1"/>
  <c r="CF188" i="1"/>
  <c r="CE188" i="1"/>
  <c r="CD188" i="1"/>
  <c r="CC188" i="1"/>
  <c r="CB188" i="1"/>
  <c r="CA188" i="1"/>
  <c r="BZ188" i="1"/>
  <c r="BY188" i="1"/>
  <c r="BX188" i="1"/>
  <c r="BW188" i="1"/>
  <c r="BV188" i="1"/>
  <c r="BU188" i="1"/>
  <c r="BT188" i="1"/>
  <c r="BS188" i="1"/>
  <c r="BR188" i="1"/>
  <c r="BP188" i="1"/>
  <c r="BQ188" i="1" s="1"/>
  <c r="BI188" i="1"/>
  <c r="BH188" i="1"/>
  <c r="BG188" i="1"/>
  <c r="BF188" i="1"/>
  <c r="BE188" i="1"/>
  <c r="BD188" i="1"/>
  <c r="BC188" i="1"/>
  <c r="BB188" i="1"/>
  <c r="BA188" i="1"/>
  <c r="J188" i="1"/>
  <c r="FU187" i="1"/>
  <c r="FS187" i="1"/>
  <c r="EX187" i="1"/>
  <c r="FG187" i="1" s="1"/>
  <c r="FO187" i="1" s="1" a="1"/>
  <c r="FO187" i="1" s="1"/>
  <c r="EW187" i="1"/>
  <c r="FF187" i="1" s="1"/>
  <c r="FP187" i="1" s="1" a="1"/>
  <c r="FP187" i="1" s="1"/>
  <c r="EV187" i="1"/>
  <c r="FE187" i="1" s="1"/>
  <c r="FN187" i="1" s="1" a="1"/>
  <c r="FN187" i="1" s="1"/>
  <c r="EU187" i="1"/>
  <c r="FD187" i="1" s="1"/>
  <c r="FM187" i="1" s="1" a="1"/>
  <c r="FM187" i="1" s="1"/>
  <c r="ET187" i="1"/>
  <c r="ES187" i="1"/>
  <c r="FB187" i="1" s="1"/>
  <c r="FK187" i="1" s="1" a="1"/>
  <c r="FK187" i="1" s="1"/>
  <c r="ER187" i="1"/>
  <c r="FA187" i="1" s="1"/>
  <c r="FJ187" i="1" s="1" a="1"/>
  <c r="FJ187" i="1" s="1"/>
  <c r="EQ187" i="1"/>
  <c r="EZ187" i="1" s="1"/>
  <c r="FI187" i="1" s="1" a="1"/>
  <c r="FI187" i="1" s="1"/>
  <c r="EP187" i="1"/>
  <c r="EY187" i="1" s="1"/>
  <c r="FH187" i="1" s="1" a="1"/>
  <c r="FH187" i="1" s="1"/>
  <c r="EO187" i="1"/>
  <c r="EN187" i="1"/>
  <c r="EM187" i="1"/>
  <c r="EL187" i="1"/>
  <c r="EK187" i="1"/>
  <c r="EJ187" i="1"/>
  <c r="EI187" i="1"/>
  <c r="BK187" i="1" s="1"/>
  <c r="BL187" i="1" s="1"/>
  <c r="BO187" i="1" s="1"/>
  <c r="EH187" i="1"/>
  <c r="GH187" i="1" s="1"/>
  <c r="EG187" i="1"/>
  <c r="GG187" i="1" s="1"/>
  <c r="EF187" i="1"/>
  <c r="GF187" i="1" s="1"/>
  <c r="EE187" i="1"/>
  <c r="ED187" i="1"/>
  <c r="EC187" i="1"/>
  <c r="EB187" i="1"/>
  <c r="EA187" i="1"/>
  <c r="GA187" i="1" s="1"/>
  <c r="DZ187" i="1"/>
  <c r="FZ187" i="1" s="1"/>
  <c r="DY187" i="1"/>
  <c r="DX187" i="1"/>
  <c r="DW187" i="1"/>
  <c r="DV187" i="1"/>
  <c r="DS187" i="1"/>
  <c r="DR187" i="1"/>
  <c r="DT187" i="1" s="1"/>
  <c r="DP187" i="1"/>
  <c r="DN187" i="1"/>
  <c r="DL187" i="1" s="1"/>
  <c r="DM187" i="1" s="1"/>
  <c r="DO187" i="1" s="1"/>
  <c r="CJ187" i="1"/>
  <c r="CI187" i="1"/>
  <c r="CH187" i="1"/>
  <c r="CG187" i="1"/>
  <c r="CF187" i="1"/>
  <c r="CE187" i="1"/>
  <c r="CD187" i="1"/>
  <c r="CC187" i="1"/>
  <c r="CB187" i="1"/>
  <c r="CA187" i="1"/>
  <c r="BZ187" i="1"/>
  <c r="BY187" i="1"/>
  <c r="BX187" i="1"/>
  <c r="BW187" i="1"/>
  <c r="BV187" i="1"/>
  <c r="BU187" i="1"/>
  <c r="BT187" i="1"/>
  <c r="BS187" i="1"/>
  <c r="BR187" i="1"/>
  <c r="BP187" i="1"/>
  <c r="BQ187" i="1" s="1"/>
  <c r="BI187" i="1"/>
  <c r="BH187" i="1"/>
  <c r="BG187" i="1"/>
  <c r="BF187" i="1"/>
  <c r="BE187" i="1"/>
  <c r="BD187" i="1"/>
  <c r="BC187" i="1"/>
  <c r="BB187" i="1"/>
  <c r="BA187" i="1"/>
  <c r="J187" i="1"/>
  <c r="FU186" i="1"/>
  <c r="FS186" i="1"/>
  <c r="EX186" i="1"/>
  <c r="FG186" i="1" s="1"/>
  <c r="FO186" i="1" s="1" a="1"/>
  <c r="FO186" i="1" s="1"/>
  <c r="EW186" i="1"/>
  <c r="FF186" i="1" s="1"/>
  <c r="FP186" i="1" s="1" a="1"/>
  <c r="FP186" i="1" s="1"/>
  <c r="EV186" i="1"/>
  <c r="FE186" i="1" s="1"/>
  <c r="FN186" i="1" s="1" a="1"/>
  <c r="FN186" i="1" s="1"/>
  <c r="EU186" i="1"/>
  <c r="ET186" i="1"/>
  <c r="FC186" i="1" s="1"/>
  <c r="FL186" i="1" s="1" a="1"/>
  <c r="FL186" i="1" s="1"/>
  <c r="ES186" i="1"/>
  <c r="FB186" i="1" s="1"/>
  <c r="FK186" i="1" s="1" a="1"/>
  <c r="FK186" i="1" s="1"/>
  <c r="ER186" i="1"/>
  <c r="FA186" i="1" s="1"/>
  <c r="FJ186" i="1" s="1" a="1"/>
  <c r="FJ186" i="1" s="1"/>
  <c r="EQ186" i="1"/>
  <c r="EZ186" i="1" s="1"/>
  <c r="FI186" i="1" s="1" a="1"/>
  <c r="FI186" i="1" s="1"/>
  <c r="EP186" i="1"/>
  <c r="EY186" i="1" s="1"/>
  <c r="FH186" i="1" s="1" a="1"/>
  <c r="FH186" i="1" s="1"/>
  <c r="EO186" i="1"/>
  <c r="EN186" i="1"/>
  <c r="EM186" i="1"/>
  <c r="EL186" i="1"/>
  <c r="EK186" i="1"/>
  <c r="EJ186" i="1"/>
  <c r="EI186" i="1"/>
  <c r="BK186" i="1" s="1"/>
  <c r="EH186" i="1"/>
  <c r="GH186" i="1" s="1"/>
  <c r="EG186" i="1"/>
  <c r="GG186" i="1" s="1"/>
  <c r="EF186" i="1"/>
  <c r="GF186" i="1" s="1"/>
  <c r="EE186" i="1"/>
  <c r="ED186" i="1"/>
  <c r="EC186" i="1"/>
  <c r="EB186" i="1"/>
  <c r="EA186" i="1"/>
  <c r="GA186" i="1" s="1"/>
  <c r="DZ186" i="1"/>
  <c r="FZ186" i="1" s="1"/>
  <c r="DY186" i="1"/>
  <c r="DX186" i="1"/>
  <c r="DW186" i="1"/>
  <c r="DV186" i="1"/>
  <c r="DS186" i="1"/>
  <c r="DR186" i="1"/>
  <c r="DU186" i="1" s="1"/>
  <c r="DP186" i="1"/>
  <c r="DN186" i="1"/>
  <c r="DL186" i="1" s="1"/>
  <c r="DM186" i="1" s="1"/>
  <c r="DO186" i="1" s="1"/>
  <c r="CJ186" i="1"/>
  <c r="CI186" i="1"/>
  <c r="CH186" i="1"/>
  <c r="CG186" i="1"/>
  <c r="CF186" i="1"/>
  <c r="CE186" i="1"/>
  <c r="CD186" i="1"/>
  <c r="CC186" i="1"/>
  <c r="CB186" i="1"/>
  <c r="CA186" i="1"/>
  <c r="BZ186" i="1"/>
  <c r="BY186" i="1"/>
  <c r="BX186" i="1"/>
  <c r="BW186" i="1"/>
  <c r="BV186" i="1"/>
  <c r="BU186" i="1"/>
  <c r="BT186" i="1"/>
  <c r="BS186" i="1"/>
  <c r="BR186" i="1"/>
  <c r="BP186" i="1"/>
  <c r="BQ186" i="1" s="1"/>
  <c r="BI186" i="1"/>
  <c r="BH186" i="1"/>
  <c r="BG186" i="1"/>
  <c r="BF186" i="1"/>
  <c r="BE186" i="1"/>
  <c r="BD186" i="1"/>
  <c r="BC186" i="1"/>
  <c r="BB186" i="1"/>
  <c r="BA186" i="1"/>
  <c r="J186" i="1"/>
  <c r="FU185" i="1"/>
  <c r="FS185" i="1"/>
  <c r="EX185" i="1"/>
  <c r="FG185" i="1" s="1"/>
  <c r="FO185" i="1" s="1" a="1"/>
  <c r="FO185" i="1" s="1"/>
  <c r="EW185" i="1"/>
  <c r="FF185" i="1" s="1"/>
  <c r="FP185" i="1" s="1" a="1"/>
  <c r="FP185" i="1" s="1"/>
  <c r="EV185" i="1"/>
  <c r="FE185" i="1" s="1"/>
  <c r="FN185" i="1" s="1" a="1"/>
  <c r="FN185" i="1" s="1"/>
  <c r="EU185" i="1"/>
  <c r="FD185" i="1" s="1"/>
  <c r="FM185" i="1" s="1" a="1"/>
  <c r="FM185" i="1" s="1"/>
  <c r="ET185" i="1"/>
  <c r="FC185" i="1" s="1"/>
  <c r="FL185" i="1" s="1" a="1"/>
  <c r="FL185" i="1" s="1"/>
  <c r="ES185" i="1"/>
  <c r="FB185" i="1" s="1"/>
  <c r="FK185" i="1" s="1" a="1"/>
  <c r="FK185" i="1" s="1"/>
  <c r="ER185" i="1"/>
  <c r="EQ185" i="1"/>
  <c r="EZ185" i="1" s="1"/>
  <c r="FI185" i="1" s="1" a="1"/>
  <c r="FI185" i="1" s="1"/>
  <c r="EP185" i="1"/>
  <c r="EY185" i="1" s="1"/>
  <c r="FH185" i="1" s="1" a="1"/>
  <c r="FH185" i="1" s="1"/>
  <c r="EO185" i="1"/>
  <c r="EN185" i="1"/>
  <c r="EM185" i="1"/>
  <c r="EL185" i="1"/>
  <c r="EK185" i="1"/>
  <c r="EJ185" i="1"/>
  <c r="EI185" i="1"/>
  <c r="BK185" i="1" s="1"/>
  <c r="BL185" i="1" s="1"/>
  <c r="EH185" i="1"/>
  <c r="GH185" i="1" s="1"/>
  <c r="EG185" i="1"/>
  <c r="GG185" i="1" s="1"/>
  <c r="EF185" i="1"/>
  <c r="GF185" i="1" s="1"/>
  <c r="EE185" i="1"/>
  <c r="ED185" i="1"/>
  <c r="EC185" i="1"/>
  <c r="EB185" i="1"/>
  <c r="EA185" i="1"/>
  <c r="GA185" i="1" s="1"/>
  <c r="DZ185" i="1"/>
  <c r="FZ185" i="1" s="1"/>
  <c r="DY185" i="1"/>
  <c r="DX185" i="1"/>
  <c r="DW185" i="1"/>
  <c r="DV185" i="1"/>
  <c r="DS185" i="1"/>
  <c r="DR185" i="1"/>
  <c r="DU185" i="1" s="1"/>
  <c r="DP185" i="1"/>
  <c r="DN185" i="1"/>
  <c r="DL185" i="1" s="1"/>
  <c r="DM185" i="1" s="1"/>
  <c r="DO185" i="1" s="1"/>
  <c r="CJ185" i="1"/>
  <c r="CI185" i="1"/>
  <c r="CH185" i="1"/>
  <c r="CG185" i="1"/>
  <c r="CF185" i="1"/>
  <c r="CE185" i="1"/>
  <c r="CD185" i="1"/>
  <c r="CC185" i="1"/>
  <c r="CB185" i="1"/>
  <c r="CA185" i="1"/>
  <c r="BZ185" i="1"/>
  <c r="BY185" i="1"/>
  <c r="BX185" i="1"/>
  <c r="BW185" i="1"/>
  <c r="BV185" i="1"/>
  <c r="BU185" i="1"/>
  <c r="BT185" i="1"/>
  <c r="BS185" i="1"/>
  <c r="BR185" i="1"/>
  <c r="BP185" i="1"/>
  <c r="BQ185" i="1" s="1"/>
  <c r="BI185" i="1"/>
  <c r="BH185" i="1"/>
  <c r="BG185" i="1"/>
  <c r="BF185" i="1"/>
  <c r="BE185" i="1"/>
  <c r="BD185" i="1"/>
  <c r="BC185" i="1"/>
  <c r="BB185" i="1"/>
  <c r="BA185" i="1"/>
  <c r="J185" i="1"/>
  <c r="FU184" i="1"/>
  <c r="FS184" i="1"/>
  <c r="EX184" i="1"/>
  <c r="FG184" i="1" s="1"/>
  <c r="FO184" i="1" s="1" a="1"/>
  <c r="FO184" i="1" s="1"/>
  <c r="EW184" i="1"/>
  <c r="FF184" i="1" s="1"/>
  <c r="FP184" i="1" s="1" a="1"/>
  <c r="FP184" i="1" s="1"/>
  <c r="EV184" i="1"/>
  <c r="FE184" i="1" s="1"/>
  <c r="FN184" i="1" s="1" a="1"/>
  <c r="FN184" i="1" s="1"/>
  <c r="EU184" i="1"/>
  <c r="FD184" i="1" s="1"/>
  <c r="FM184" i="1" s="1" a="1"/>
  <c r="FM184" i="1" s="1"/>
  <c r="ET184" i="1"/>
  <c r="FC184" i="1" s="1"/>
  <c r="FL184" i="1" s="1" a="1"/>
  <c r="FL184" i="1" s="1"/>
  <c r="ES184" i="1"/>
  <c r="ER184" i="1"/>
  <c r="FA184" i="1" s="1"/>
  <c r="FJ184" i="1" s="1" a="1"/>
  <c r="FJ184" i="1" s="1"/>
  <c r="EQ184" i="1"/>
  <c r="EZ184" i="1" s="1"/>
  <c r="FI184" i="1" s="1" a="1"/>
  <c r="FI184" i="1" s="1"/>
  <c r="EP184" i="1"/>
  <c r="EY184" i="1" s="1"/>
  <c r="FH184" i="1" s="1" a="1"/>
  <c r="FH184" i="1" s="1"/>
  <c r="EO184" i="1"/>
  <c r="EN184" i="1"/>
  <c r="EM184" i="1"/>
  <c r="EL184" i="1"/>
  <c r="EK184" i="1"/>
  <c r="EJ184" i="1"/>
  <c r="EI184" i="1"/>
  <c r="BK184" i="1" s="1"/>
  <c r="EH184" i="1"/>
  <c r="GH184" i="1" s="1"/>
  <c r="EG184" i="1"/>
  <c r="GG184" i="1" s="1"/>
  <c r="EF184" i="1"/>
  <c r="GF184" i="1" s="1"/>
  <c r="EE184" i="1"/>
  <c r="ED184" i="1"/>
  <c r="EC184" i="1"/>
  <c r="EB184" i="1"/>
  <c r="EA184" i="1"/>
  <c r="GA184" i="1" s="1"/>
  <c r="DZ184" i="1"/>
  <c r="FZ184" i="1" s="1"/>
  <c r="DY184" i="1"/>
  <c r="DX184" i="1"/>
  <c r="DW184" i="1"/>
  <c r="DV184" i="1"/>
  <c r="DS184" i="1"/>
  <c r="DR184" i="1"/>
  <c r="DT184" i="1" s="1"/>
  <c r="DP184" i="1"/>
  <c r="DN184" i="1"/>
  <c r="DL184" i="1" s="1"/>
  <c r="DM184" i="1" s="1"/>
  <c r="DO184" i="1" s="1"/>
  <c r="CJ184" i="1"/>
  <c r="CI184" i="1"/>
  <c r="CH184" i="1"/>
  <c r="CG184" i="1"/>
  <c r="CF184" i="1"/>
  <c r="CE184" i="1"/>
  <c r="CD184" i="1"/>
  <c r="CC184" i="1"/>
  <c r="CB184" i="1"/>
  <c r="CA184" i="1"/>
  <c r="BZ184" i="1"/>
  <c r="BY184" i="1"/>
  <c r="BX184" i="1"/>
  <c r="BW184" i="1"/>
  <c r="BV184" i="1"/>
  <c r="BU184" i="1"/>
  <c r="BT184" i="1"/>
  <c r="BS184" i="1"/>
  <c r="BR184" i="1"/>
  <c r="BP184" i="1"/>
  <c r="BQ184" i="1" s="1"/>
  <c r="BI184" i="1"/>
  <c r="BH184" i="1"/>
  <c r="BG184" i="1"/>
  <c r="BF184" i="1"/>
  <c r="BE184" i="1"/>
  <c r="BD184" i="1"/>
  <c r="BC184" i="1"/>
  <c r="BB184" i="1"/>
  <c r="BA184" i="1"/>
  <c r="J184" i="1"/>
  <c r="FU183" i="1"/>
  <c r="FS183" i="1"/>
  <c r="EX183" i="1"/>
  <c r="FG183" i="1" s="1"/>
  <c r="FO183" i="1" s="1" a="1"/>
  <c r="FO183" i="1" s="1"/>
  <c r="EW183" i="1"/>
  <c r="FF183" i="1" s="1"/>
  <c r="FP183" i="1" s="1" a="1"/>
  <c r="FP183" i="1" s="1"/>
  <c r="EV183" i="1"/>
  <c r="FE183" i="1" s="1"/>
  <c r="FN183" i="1" s="1" a="1"/>
  <c r="FN183" i="1" s="1"/>
  <c r="EU183" i="1"/>
  <c r="FD183" i="1" s="1"/>
  <c r="FM183" i="1" s="1" a="1"/>
  <c r="FM183" i="1" s="1"/>
  <c r="ET183" i="1"/>
  <c r="ES183" i="1"/>
  <c r="FB183" i="1" s="1"/>
  <c r="FK183" i="1" s="1" a="1"/>
  <c r="FK183" i="1" s="1"/>
  <c r="ER183" i="1"/>
  <c r="FA183" i="1" s="1"/>
  <c r="FJ183" i="1" s="1" a="1"/>
  <c r="FJ183" i="1" s="1"/>
  <c r="EQ183" i="1"/>
  <c r="EZ183" i="1" s="1"/>
  <c r="FI183" i="1" s="1" a="1"/>
  <c r="FI183" i="1" s="1"/>
  <c r="EP183" i="1"/>
  <c r="EY183" i="1" s="1"/>
  <c r="FH183" i="1" s="1" a="1"/>
  <c r="FH183" i="1" s="1"/>
  <c r="EO183" i="1"/>
  <c r="EN183" i="1"/>
  <c r="EM183" i="1"/>
  <c r="EL183" i="1"/>
  <c r="EK183" i="1"/>
  <c r="EJ183" i="1"/>
  <c r="EI183" i="1"/>
  <c r="BK183" i="1" s="1"/>
  <c r="EH183" i="1"/>
  <c r="GH183" i="1" s="1"/>
  <c r="EG183" i="1"/>
  <c r="GG183" i="1" s="1"/>
  <c r="EF183" i="1"/>
  <c r="GF183" i="1" s="1"/>
  <c r="EE183" i="1"/>
  <c r="ED183" i="1"/>
  <c r="EC183" i="1"/>
  <c r="EB183" i="1"/>
  <c r="EA183" i="1"/>
  <c r="GA183" i="1" s="1"/>
  <c r="DZ183" i="1"/>
  <c r="FZ183" i="1" s="1"/>
  <c r="DY183" i="1"/>
  <c r="DX183" i="1"/>
  <c r="DW183" i="1"/>
  <c r="DV183" i="1"/>
  <c r="DS183" i="1"/>
  <c r="DR183" i="1"/>
  <c r="DT183" i="1" s="1"/>
  <c r="DP183" i="1"/>
  <c r="DN183" i="1"/>
  <c r="DL183" i="1" s="1"/>
  <c r="DM183" i="1" s="1"/>
  <c r="DO183" i="1" s="1"/>
  <c r="CJ183" i="1"/>
  <c r="CI183" i="1"/>
  <c r="CH183" i="1"/>
  <c r="CG183" i="1"/>
  <c r="CF183" i="1"/>
  <c r="CE183" i="1"/>
  <c r="CD183" i="1"/>
  <c r="CC183" i="1"/>
  <c r="CB183" i="1"/>
  <c r="CA183" i="1"/>
  <c r="BZ183" i="1"/>
  <c r="BY183" i="1"/>
  <c r="BX183" i="1"/>
  <c r="BW183" i="1"/>
  <c r="BV183" i="1"/>
  <c r="BU183" i="1"/>
  <c r="BT183" i="1"/>
  <c r="BS183" i="1"/>
  <c r="BR183" i="1"/>
  <c r="BP183" i="1"/>
  <c r="BQ183" i="1" s="1"/>
  <c r="BI183" i="1"/>
  <c r="BH183" i="1"/>
  <c r="BG183" i="1"/>
  <c r="BF183" i="1"/>
  <c r="BE183" i="1"/>
  <c r="BD183" i="1"/>
  <c r="BC183" i="1"/>
  <c r="BB183" i="1"/>
  <c r="BA183" i="1"/>
  <c r="J183" i="1"/>
  <c r="FU182" i="1"/>
  <c r="FS182" i="1"/>
  <c r="EX182" i="1"/>
  <c r="FG182" i="1" s="1"/>
  <c r="FO182" i="1" s="1" a="1"/>
  <c r="FO182" i="1" s="1"/>
  <c r="EW182" i="1"/>
  <c r="FF182" i="1" s="1"/>
  <c r="FP182" i="1" s="1" a="1"/>
  <c r="FP182" i="1" s="1"/>
  <c r="EV182" i="1"/>
  <c r="FE182" i="1" s="1"/>
  <c r="FN182" i="1" s="1" a="1"/>
  <c r="FN182" i="1" s="1"/>
  <c r="EU182" i="1"/>
  <c r="ET182" i="1"/>
  <c r="FC182" i="1" s="1"/>
  <c r="FL182" i="1" s="1" a="1"/>
  <c r="FL182" i="1" s="1"/>
  <c r="ES182" i="1"/>
  <c r="FB182" i="1" s="1"/>
  <c r="FK182" i="1" s="1" a="1"/>
  <c r="FK182" i="1" s="1"/>
  <c r="ER182" i="1"/>
  <c r="FA182" i="1" s="1"/>
  <c r="FJ182" i="1" s="1" a="1"/>
  <c r="FJ182" i="1" s="1"/>
  <c r="EQ182" i="1"/>
  <c r="EZ182" i="1" s="1"/>
  <c r="FI182" i="1" s="1" a="1"/>
  <c r="FI182" i="1" s="1"/>
  <c r="EP182" i="1"/>
  <c r="EY182" i="1" s="1"/>
  <c r="FH182" i="1" s="1" a="1"/>
  <c r="FH182" i="1" s="1"/>
  <c r="EO182" i="1"/>
  <c r="EN182" i="1"/>
  <c r="EM182" i="1"/>
  <c r="EL182" i="1"/>
  <c r="EK182" i="1"/>
  <c r="EJ182" i="1"/>
  <c r="EI182" i="1"/>
  <c r="BK182" i="1" s="1"/>
  <c r="EH182" i="1"/>
  <c r="GH182" i="1" s="1"/>
  <c r="EG182" i="1"/>
  <c r="GG182" i="1" s="1"/>
  <c r="EF182" i="1"/>
  <c r="GF182" i="1" s="1"/>
  <c r="EE182" i="1"/>
  <c r="ED182" i="1"/>
  <c r="EC182" i="1"/>
  <c r="EB182" i="1"/>
  <c r="EA182" i="1"/>
  <c r="GA182" i="1" s="1"/>
  <c r="DZ182" i="1"/>
  <c r="FZ182" i="1" s="1"/>
  <c r="DY182" i="1"/>
  <c r="DX182" i="1"/>
  <c r="DW182" i="1"/>
  <c r="DV182" i="1"/>
  <c r="DS182" i="1"/>
  <c r="DR182" i="1"/>
  <c r="DP182" i="1"/>
  <c r="DN182" i="1"/>
  <c r="DL182" i="1" s="1"/>
  <c r="DM182" i="1" s="1"/>
  <c r="DO182" i="1" s="1"/>
  <c r="CJ182" i="1"/>
  <c r="CI182" i="1"/>
  <c r="CH182" i="1"/>
  <c r="CG182" i="1"/>
  <c r="CF182" i="1"/>
  <c r="CE182" i="1"/>
  <c r="CD182" i="1"/>
  <c r="CC182" i="1"/>
  <c r="CB182" i="1"/>
  <c r="CA182" i="1"/>
  <c r="BZ182" i="1"/>
  <c r="BY182" i="1"/>
  <c r="BX182" i="1"/>
  <c r="BW182" i="1"/>
  <c r="BV182" i="1"/>
  <c r="BU182" i="1"/>
  <c r="BT182" i="1"/>
  <c r="BS182" i="1"/>
  <c r="BR182" i="1"/>
  <c r="BP182" i="1"/>
  <c r="BQ182" i="1" s="1"/>
  <c r="BI182" i="1"/>
  <c r="BH182" i="1"/>
  <c r="BG182" i="1"/>
  <c r="BF182" i="1"/>
  <c r="BE182" i="1"/>
  <c r="BD182" i="1"/>
  <c r="BC182" i="1"/>
  <c r="BB182" i="1"/>
  <c r="BA182" i="1"/>
  <c r="J182" i="1"/>
  <c r="FU181" i="1"/>
  <c r="FS181" i="1"/>
  <c r="EX181" i="1"/>
  <c r="FG181" i="1" s="1"/>
  <c r="FO181" i="1" s="1" a="1"/>
  <c r="FO181" i="1" s="1"/>
  <c r="EW181" i="1"/>
  <c r="FF181" i="1" s="1"/>
  <c r="FP181" i="1" s="1" a="1"/>
  <c r="FP181" i="1" s="1"/>
  <c r="EV181" i="1"/>
  <c r="FE181" i="1" s="1"/>
  <c r="FN181" i="1" s="1" a="1"/>
  <c r="FN181" i="1" s="1"/>
  <c r="EU181" i="1"/>
  <c r="FD181" i="1" s="1"/>
  <c r="FM181" i="1" s="1" a="1"/>
  <c r="FM181" i="1" s="1"/>
  <c r="ET181" i="1"/>
  <c r="FC181" i="1" s="1"/>
  <c r="FL181" i="1" s="1" a="1"/>
  <c r="FL181" i="1" s="1"/>
  <c r="ES181" i="1"/>
  <c r="FB181" i="1" s="1"/>
  <c r="FK181" i="1" s="1" a="1"/>
  <c r="FK181" i="1" s="1"/>
  <c r="ER181" i="1"/>
  <c r="EQ181" i="1"/>
  <c r="EZ181" i="1" s="1"/>
  <c r="FI181" i="1" s="1" a="1"/>
  <c r="FI181" i="1" s="1"/>
  <c r="EP181" i="1"/>
  <c r="EY181" i="1" s="1"/>
  <c r="FH181" i="1" s="1" a="1"/>
  <c r="FH181" i="1" s="1"/>
  <c r="EO181" i="1"/>
  <c r="EN181" i="1"/>
  <c r="EM181" i="1"/>
  <c r="EL181" i="1"/>
  <c r="EK181" i="1"/>
  <c r="EJ181" i="1"/>
  <c r="EI181" i="1"/>
  <c r="BK181" i="1" s="1"/>
  <c r="BL181" i="1" s="1"/>
  <c r="EH181" i="1"/>
  <c r="GH181" i="1" s="1"/>
  <c r="EG181" i="1"/>
  <c r="GG181" i="1" s="1"/>
  <c r="EF181" i="1"/>
  <c r="GF181" i="1" s="1"/>
  <c r="EE181" i="1"/>
  <c r="ED181" i="1"/>
  <c r="EC181" i="1"/>
  <c r="EB181" i="1"/>
  <c r="EA181" i="1"/>
  <c r="GA181" i="1" s="1"/>
  <c r="DZ181" i="1"/>
  <c r="FZ181" i="1" s="1"/>
  <c r="DY181" i="1"/>
  <c r="DX181" i="1"/>
  <c r="DW181" i="1"/>
  <c r="DV181" i="1"/>
  <c r="DS181" i="1"/>
  <c r="DR181" i="1"/>
  <c r="DU181" i="1" s="1"/>
  <c r="DP181" i="1"/>
  <c r="DN181" i="1"/>
  <c r="DL181" i="1" s="1"/>
  <c r="DM181" i="1" s="1"/>
  <c r="DO181" i="1" s="1"/>
  <c r="CJ181" i="1"/>
  <c r="CI181" i="1"/>
  <c r="CH181" i="1"/>
  <c r="CG181" i="1"/>
  <c r="CF181" i="1"/>
  <c r="CE181" i="1"/>
  <c r="CD181" i="1"/>
  <c r="CC181" i="1"/>
  <c r="CB181" i="1"/>
  <c r="CA181" i="1"/>
  <c r="BZ181" i="1"/>
  <c r="BY181" i="1"/>
  <c r="BX181" i="1"/>
  <c r="BW181" i="1"/>
  <c r="BV181" i="1"/>
  <c r="BU181" i="1"/>
  <c r="BT181" i="1"/>
  <c r="BS181" i="1"/>
  <c r="BR181" i="1"/>
  <c r="BP181" i="1"/>
  <c r="BQ181" i="1" s="1"/>
  <c r="BI181" i="1"/>
  <c r="BH181" i="1"/>
  <c r="BG181" i="1"/>
  <c r="BF181" i="1"/>
  <c r="BE181" i="1"/>
  <c r="BD181" i="1"/>
  <c r="BC181" i="1"/>
  <c r="BB181" i="1"/>
  <c r="BA181" i="1"/>
  <c r="J181" i="1"/>
  <c r="FU180" i="1"/>
  <c r="FS180" i="1"/>
  <c r="EX180" i="1"/>
  <c r="FG180" i="1" s="1"/>
  <c r="FO180" i="1" s="1" a="1"/>
  <c r="FO180" i="1" s="1"/>
  <c r="EW180" i="1"/>
  <c r="FF180" i="1" s="1"/>
  <c r="FP180" i="1" s="1" a="1"/>
  <c r="FP180" i="1" s="1"/>
  <c r="EV180" i="1"/>
  <c r="FE180" i="1" s="1"/>
  <c r="FN180" i="1" s="1" a="1"/>
  <c r="FN180" i="1" s="1"/>
  <c r="EU180" i="1"/>
  <c r="FD180" i="1" s="1"/>
  <c r="FM180" i="1" s="1" a="1"/>
  <c r="FM180" i="1" s="1"/>
  <c r="ET180" i="1"/>
  <c r="FC180" i="1" s="1"/>
  <c r="FL180" i="1" s="1" a="1"/>
  <c r="FL180" i="1" s="1"/>
  <c r="ES180" i="1"/>
  <c r="ER180" i="1"/>
  <c r="FA180" i="1" s="1"/>
  <c r="FJ180" i="1" s="1" a="1"/>
  <c r="FJ180" i="1" s="1"/>
  <c r="EQ180" i="1"/>
  <c r="EZ180" i="1" s="1"/>
  <c r="FI180" i="1" s="1" a="1"/>
  <c r="FI180" i="1" s="1"/>
  <c r="EP180" i="1"/>
  <c r="EY180" i="1" s="1"/>
  <c r="FH180" i="1" s="1" a="1"/>
  <c r="FH180" i="1" s="1"/>
  <c r="EO180" i="1"/>
  <c r="EN180" i="1"/>
  <c r="EM180" i="1"/>
  <c r="EL180" i="1"/>
  <c r="EK180" i="1"/>
  <c r="EJ180" i="1"/>
  <c r="EI180" i="1"/>
  <c r="BK180" i="1" s="1"/>
  <c r="EH180" i="1"/>
  <c r="GH180" i="1" s="1"/>
  <c r="EG180" i="1"/>
  <c r="GG180" i="1" s="1"/>
  <c r="EF180" i="1"/>
  <c r="GF180" i="1" s="1"/>
  <c r="EE180" i="1"/>
  <c r="ED180" i="1"/>
  <c r="EC180" i="1"/>
  <c r="EB180" i="1"/>
  <c r="EA180" i="1"/>
  <c r="GA180" i="1" s="1"/>
  <c r="DZ180" i="1"/>
  <c r="FZ180" i="1" s="1"/>
  <c r="DY180" i="1"/>
  <c r="DX180" i="1"/>
  <c r="DW180" i="1"/>
  <c r="DV180" i="1"/>
  <c r="DS180" i="1"/>
  <c r="DR180" i="1"/>
  <c r="DP180" i="1"/>
  <c r="DN180" i="1"/>
  <c r="DL180" i="1" s="1"/>
  <c r="DM180" i="1" s="1"/>
  <c r="DO180" i="1" s="1"/>
  <c r="CJ180" i="1"/>
  <c r="CI180" i="1"/>
  <c r="CH180" i="1"/>
  <c r="CG180" i="1"/>
  <c r="CF180" i="1"/>
  <c r="CE180" i="1"/>
  <c r="CD180" i="1"/>
  <c r="CC180" i="1"/>
  <c r="CB180" i="1"/>
  <c r="CA180" i="1"/>
  <c r="BZ180" i="1"/>
  <c r="BY180" i="1"/>
  <c r="BX180" i="1"/>
  <c r="BW180" i="1"/>
  <c r="BV180" i="1"/>
  <c r="BU180" i="1"/>
  <c r="BT180" i="1"/>
  <c r="BS180" i="1"/>
  <c r="BR180" i="1"/>
  <c r="BP180" i="1"/>
  <c r="BQ180" i="1" s="1"/>
  <c r="BI180" i="1"/>
  <c r="BH180" i="1"/>
  <c r="BG180" i="1"/>
  <c r="BF180" i="1"/>
  <c r="BE180" i="1"/>
  <c r="BD180" i="1"/>
  <c r="BC180" i="1"/>
  <c r="BB180" i="1"/>
  <c r="BA180" i="1"/>
  <c r="J180" i="1"/>
  <c r="FU179" i="1"/>
  <c r="FS179" i="1"/>
  <c r="EX179" i="1"/>
  <c r="FG179" i="1" s="1"/>
  <c r="FO179" i="1" s="1" a="1"/>
  <c r="FO179" i="1" s="1"/>
  <c r="EW179" i="1"/>
  <c r="FF179" i="1" s="1"/>
  <c r="FP179" i="1" s="1" a="1"/>
  <c r="FP179" i="1" s="1"/>
  <c r="EV179" i="1"/>
  <c r="FE179" i="1" s="1"/>
  <c r="FN179" i="1" s="1" a="1"/>
  <c r="FN179" i="1" s="1"/>
  <c r="EU179" i="1"/>
  <c r="FD179" i="1" s="1"/>
  <c r="FM179" i="1" s="1" a="1"/>
  <c r="FM179" i="1" s="1"/>
  <c r="ET179" i="1"/>
  <c r="ES179" i="1"/>
  <c r="FB179" i="1" s="1"/>
  <c r="FK179" i="1" s="1" a="1"/>
  <c r="FK179" i="1" s="1"/>
  <c r="ER179" i="1"/>
  <c r="FA179" i="1" s="1"/>
  <c r="FJ179" i="1" s="1" a="1"/>
  <c r="FJ179" i="1" s="1"/>
  <c r="EQ179" i="1"/>
  <c r="EZ179" i="1" s="1"/>
  <c r="FI179" i="1" s="1" a="1"/>
  <c r="FI179" i="1" s="1"/>
  <c r="EP179" i="1"/>
  <c r="EY179" i="1" s="1"/>
  <c r="FH179" i="1" s="1" a="1"/>
  <c r="FH179" i="1" s="1"/>
  <c r="EO179" i="1"/>
  <c r="EN179" i="1"/>
  <c r="EM179" i="1"/>
  <c r="EL179" i="1"/>
  <c r="EK179" i="1"/>
  <c r="EJ179" i="1"/>
  <c r="EI179" i="1"/>
  <c r="BK179" i="1" s="1"/>
  <c r="BL179" i="1" s="1"/>
  <c r="BO179" i="1" s="1"/>
  <c r="EH179" i="1"/>
  <c r="GH179" i="1" s="1"/>
  <c r="EG179" i="1"/>
  <c r="GG179" i="1" s="1"/>
  <c r="EF179" i="1"/>
  <c r="GF179" i="1" s="1"/>
  <c r="EE179" i="1"/>
  <c r="ED179" i="1"/>
  <c r="EC179" i="1"/>
  <c r="EB179" i="1"/>
  <c r="EA179" i="1"/>
  <c r="GA179" i="1" s="1"/>
  <c r="DZ179" i="1"/>
  <c r="FZ179" i="1" s="1"/>
  <c r="DY179" i="1"/>
  <c r="DX179" i="1"/>
  <c r="DW179" i="1"/>
  <c r="DV179" i="1"/>
  <c r="DS179" i="1"/>
  <c r="DR179" i="1"/>
  <c r="DT179" i="1" s="1"/>
  <c r="DP179" i="1"/>
  <c r="DN179" i="1"/>
  <c r="DL179" i="1" s="1"/>
  <c r="DM179" i="1" s="1"/>
  <c r="DO179" i="1" s="1"/>
  <c r="CJ179" i="1"/>
  <c r="CI179" i="1"/>
  <c r="CH179" i="1"/>
  <c r="CG179" i="1"/>
  <c r="CF179" i="1"/>
  <c r="CE179" i="1"/>
  <c r="CD179" i="1"/>
  <c r="CC179" i="1"/>
  <c r="CB179" i="1"/>
  <c r="CA179" i="1"/>
  <c r="BZ179" i="1"/>
  <c r="BY179" i="1"/>
  <c r="BX179" i="1"/>
  <c r="BW179" i="1"/>
  <c r="BV179" i="1"/>
  <c r="BU179" i="1"/>
  <c r="BT179" i="1"/>
  <c r="BS179" i="1"/>
  <c r="BR179" i="1"/>
  <c r="BP179" i="1"/>
  <c r="BQ179" i="1" s="1"/>
  <c r="BI179" i="1"/>
  <c r="BH179" i="1"/>
  <c r="BG179" i="1"/>
  <c r="BF179" i="1"/>
  <c r="BE179" i="1"/>
  <c r="BD179" i="1"/>
  <c r="BC179" i="1"/>
  <c r="BB179" i="1"/>
  <c r="BA179" i="1"/>
  <c r="J179" i="1"/>
  <c r="FU178" i="1"/>
  <c r="FS178" i="1"/>
  <c r="EX178" i="1"/>
  <c r="FG178" i="1" s="1"/>
  <c r="FO178" i="1" s="1" a="1"/>
  <c r="FO178" i="1" s="1"/>
  <c r="EW178" i="1"/>
  <c r="FF178" i="1" s="1"/>
  <c r="FP178" i="1" s="1" a="1"/>
  <c r="FP178" i="1" s="1"/>
  <c r="EV178" i="1"/>
  <c r="FE178" i="1" s="1"/>
  <c r="FN178" i="1" s="1" a="1"/>
  <c r="FN178" i="1" s="1"/>
  <c r="EU178" i="1"/>
  <c r="ET178" i="1"/>
  <c r="FC178" i="1" s="1"/>
  <c r="FL178" i="1" s="1" a="1"/>
  <c r="FL178" i="1" s="1"/>
  <c r="ES178" i="1"/>
  <c r="FB178" i="1" s="1"/>
  <c r="FK178" i="1" s="1" a="1"/>
  <c r="FK178" i="1" s="1"/>
  <c r="ER178" i="1"/>
  <c r="FA178" i="1" s="1"/>
  <c r="FJ178" i="1" s="1" a="1"/>
  <c r="FJ178" i="1" s="1"/>
  <c r="EQ178" i="1"/>
  <c r="EZ178" i="1" s="1"/>
  <c r="FI178" i="1" s="1" a="1"/>
  <c r="FI178" i="1" s="1"/>
  <c r="EP178" i="1"/>
  <c r="EY178" i="1" s="1"/>
  <c r="FH178" i="1" s="1" a="1"/>
  <c r="FH178" i="1" s="1"/>
  <c r="EO178" i="1"/>
  <c r="EN178" i="1"/>
  <c r="EM178" i="1"/>
  <c r="EL178" i="1"/>
  <c r="EK178" i="1"/>
  <c r="EJ178" i="1"/>
  <c r="EI178" i="1"/>
  <c r="BK178" i="1" s="1"/>
  <c r="EH178" i="1"/>
  <c r="GH178" i="1" s="1"/>
  <c r="EG178" i="1"/>
  <c r="GG178" i="1" s="1"/>
  <c r="EF178" i="1"/>
  <c r="GF178" i="1" s="1"/>
  <c r="EE178" i="1"/>
  <c r="ED178" i="1"/>
  <c r="EC178" i="1"/>
  <c r="EB178" i="1"/>
  <c r="EA178" i="1"/>
  <c r="GA178" i="1" s="1"/>
  <c r="DZ178" i="1"/>
  <c r="FZ178" i="1" s="1"/>
  <c r="DY178" i="1"/>
  <c r="DX178" i="1"/>
  <c r="DW178" i="1"/>
  <c r="DV178" i="1"/>
  <c r="DS178" i="1"/>
  <c r="DR178" i="1"/>
  <c r="DT178" i="1" s="1"/>
  <c r="DP178" i="1"/>
  <c r="DN178" i="1"/>
  <c r="DL178" i="1" s="1"/>
  <c r="DM178" i="1" s="1"/>
  <c r="DO178" i="1" s="1"/>
  <c r="CJ178" i="1"/>
  <c r="CI178" i="1"/>
  <c r="CH178" i="1"/>
  <c r="CG178" i="1"/>
  <c r="CF178" i="1"/>
  <c r="CE178" i="1"/>
  <c r="CD178" i="1"/>
  <c r="CC178" i="1"/>
  <c r="CB178" i="1"/>
  <c r="CA178" i="1"/>
  <c r="BZ178" i="1"/>
  <c r="BY178" i="1"/>
  <c r="BX178" i="1"/>
  <c r="BW178" i="1"/>
  <c r="BV178" i="1"/>
  <c r="BU178" i="1"/>
  <c r="BT178" i="1"/>
  <c r="BS178" i="1"/>
  <c r="BR178" i="1"/>
  <c r="BP178" i="1"/>
  <c r="BQ178" i="1" s="1"/>
  <c r="BI178" i="1"/>
  <c r="BH178" i="1"/>
  <c r="BG178" i="1"/>
  <c r="BF178" i="1"/>
  <c r="BE178" i="1"/>
  <c r="BD178" i="1"/>
  <c r="BC178" i="1"/>
  <c r="BB178" i="1"/>
  <c r="BA178" i="1"/>
  <c r="J178" i="1"/>
  <c r="FU177" i="1"/>
  <c r="FS177" i="1"/>
  <c r="EX177" i="1"/>
  <c r="FG177" i="1" s="1"/>
  <c r="FO177" i="1" s="1" a="1"/>
  <c r="FO177" i="1" s="1"/>
  <c r="EW177" i="1"/>
  <c r="FF177" i="1" s="1"/>
  <c r="FP177" i="1" s="1" a="1"/>
  <c r="FP177" i="1" s="1"/>
  <c r="EV177" i="1"/>
  <c r="FE177" i="1" s="1"/>
  <c r="FN177" i="1" s="1" a="1"/>
  <c r="FN177" i="1" s="1"/>
  <c r="EU177" i="1"/>
  <c r="FD177" i="1" s="1"/>
  <c r="FM177" i="1" s="1" a="1"/>
  <c r="FM177" i="1" s="1"/>
  <c r="ET177" i="1"/>
  <c r="FC177" i="1" s="1"/>
  <c r="FL177" i="1" s="1" a="1"/>
  <c r="FL177" i="1" s="1"/>
  <c r="ES177" i="1"/>
  <c r="FB177" i="1" s="1"/>
  <c r="FK177" i="1" s="1" a="1"/>
  <c r="FK177" i="1" s="1"/>
  <c r="ER177" i="1"/>
  <c r="EQ177" i="1"/>
  <c r="EZ177" i="1" s="1"/>
  <c r="FI177" i="1" s="1" a="1"/>
  <c r="FI177" i="1" s="1"/>
  <c r="EP177" i="1"/>
  <c r="EY177" i="1" s="1"/>
  <c r="FH177" i="1" s="1" a="1"/>
  <c r="FH177" i="1" s="1"/>
  <c r="EO177" i="1"/>
  <c r="EN177" i="1"/>
  <c r="EM177" i="1"/>
  <c r="EL177" i="1"/>
  <c r="EK177" i="1"/>
  <c r="EJ177" i="1"/>
  <c r="EI177" i="1"/>
  <c r="BK177" i="1" s="1"/>
  <c r="BL177" i="1" s="1"/>
  <c r="EH177" i="1"/>
  <c r="GH177" i="1" s="1"/>
  <c r="EG177" i="1"/>
  <c r="GG177" i="1" s="1"/>
  <c r="EF177" i="1"/>
  <c r="GF177" i="1" s="1"/>
  <c r="EE177" i="1"/>
  <c r="ED177" i="1"/>
  <c r="EC177" i="1"/>
  <c r="EB177" i="1"/>
  <c r="EA177" i="1"/>
  <c r="GA177" i="1" s="1"/>
  <c r="DZ177" i="1"/>
  <c r="FZ177" i="1" s="1"/>
  <c r="DY177" i="1"/>
  <c r="DX177" i="1"/>
  <c r="DW177" i="1"/>
  <c r="DV177" i="1"/>
  <c r="DS177" i="1"/>
  <c r="DR177" i="1"/>
  <c r="DP177" i="1"/>
  <c r="DN177" i="1"/>
  <c r="DL177" i="1" s="1"/>
  <c r="DM177" i="1" s="1"/>
  <c r="DO177" i="1" s="1"/>
  <c r="CJ177" i="1"/>
  <c r="CI177" i="1"/>
  <c r="CH177" i="1"/>
  <c r="CG177" i="1"/>
  <c r="CF177" i="1"/>
  <c r="CE177" i="1"/>
  <c r="CD177" i="1"/>
  <c r="CC177" i="1"/>
  <c r="CB177" i="1"/>
  <c r="CA177" i="1"/>
  <c r="BZ177" i="1"/>
  <c r="BY177" i="1"/>
  <c r="BX177" i="1"/>
  <c r="BW177" i="1"/>
  <c r="BV177" i="1"/>
  <c r="BU177" i="1"/>
  <c r="BT177" i="1"/>
  <c r="BS177" i="1"/>
  <c r="BR177" i="1"/>
  <c r="BP177" i="1"/>
  <c r="BQ177" i="1" s="1"/>
  <c r="BI177" i="1"/>
  <c r="BH177" i="1"/>
  <c r="BG177" i="1"/>
  <c r="BF177" i="1"/>
  <c r="BE177" i="1"/>
  <c r="BD177" i="1"/>
  <c r="BC177" i="1"/>
  <c r="BB177" i="1"/>
  <c r="BA177" i="1"/>
  <c r="J177" i="1"/>
  <c r="FU176" i="1"/>
  <c r="FS176" i="1"/>
  <c r="EX176" i="1"/>
  <c r="FG176" i="1" s="1"/>
  <c r="FO176" i="1" s="1" a="1"/>
  <c r="FO176" i="1" s="1"/>
  <c r="EW176" i="1"/>
  <c r="FF176" i="1" s="1"/>
  <c r="FP176" i="1" s="1" a="1"/>
  <c r="FP176" i="1" s="1"/>
  <c r="EV176" i="1"/>
  <c r="FE176" i="1" s="1"/>
  <c r="FN176" i="1" s="1" a="1"/>
  <c r="FN176" i="1" s="1"/>
  <c r="EU176" i="1"/>
  <c r="FD176" i="1" s="1"/>
  <c r="FM176" i="1" s="1" a="1"/>
  <c r="FM176" i="1" s="1"/>
  <c r="ET176" i="1"/>
  <c r="FC176" i="1" s="1"/>
  <c r="FL176" i="1" s="1" a="1"/>
  <c r="FL176" i="1" s="1"/>
  <c r="ES176" i="1"/>
  <c r="ER176" i="1"/>
  <c r="FA176" i="1" s="1"/>
  <c r="FJ176" i="1" s="1" a="1"/>
  <c r="FJ176" i="1" s="1"/>
  <c r="EQ176" i="1"/>
  <c r="EZ176" i="1" s="1"/>
  <c r="FI176" i="1" s="1" a="1"/>
  <c r="FI176" i="1" s="1"/>
  <c r="EP176" i="1"/>
  <c r="EY176" i="1" s="1"/>
  <c r="FH176" i="1" s="1" a="1"/>
  <c r="FH176" i="1" s="1"/>
  <c r="EO176" i="1"/>
  <c r="EN176" i="1"/>
  <c r="EM176" i="1"/>
  <c r="EL176" i="1"/>
  <c r="EK176" i="1"/>
  <c r="EJ176" i="1"/>
  <c r="EI176" i="1"/>
  <c r="BK176" i="1" s="1"/>
  <c r="EH176" i="1"/>
  <c r="GH176" i="1" s="1"/>
  <c r="EG176" i="1"/>
  <c r="GG176" i="1" s="1"/>
  <c r="EF176" i="1"/>
  <c r="GF176" i="1" s="1"/>
  <c r="EE176" i="1"/>
  <c r="ED176" i="1"/>
  <c r="EC176" i="1"/>
  <c r="EB176" i="1"/>
  <c r="EA176" i="1"/>
  <c r="GA176" i="1" s="1"/>
  <c r="DZ176" i="1"/>
  <c r="FZ176" i="1" s="1"/>
  <c r="DY176" i="1"/>
  <c r="DX176" i="1"/>
  <c r="DW176" i="1"/>
  <c r="DV176" i="1"/>
  <c r="DS176" i="1"/>
  <c r="DR176" i="1"/>
  <c r="DP176" i="1"/>
  <c r="DN176" i="1"/>
  <c r="DL176" i="1" s="1"/>
  <c r="DM176" i="1" s="1"/>
  <c r="DO176" i="1" s="1"/>
  <c r="CJ176" i="1"/>
  <c r="CI176" i="1"/>
  <c r="CH176" i="1"/>
  <c r="CG176" i="1"/>
  <c r="CF176" i="1"/>
  <c r="CE176" i="1"/>
  <c r="CD176" i="1"/>
  <c r="CC176" i="1"/>
  <c r="CB176" i="1"/>
  <c r="CA176" i="1"/>
  <c r="BZ176" i="1"/>
  <c r="BY176" i="1"/>
  <c r="BX176" i="1"/>
  <c r="BW176" i="1"/>
  <c r="BV176" i="1"/>
  <c r="BU176" i="1"/>
  <c r="BT176" i="1"/>
  <c r="BS176" i="1"/>
  <c r="BR176" i="1"/>
  <c r="BP176" i="1"/>
  <c r="BQ176" i="1" s="1"/>
  <c r="BI176" i="1"/>
  <c r="BH176" i="1"/>
  <c r="BG176" i="1"/>
  <c r="BF176" i="1"/>
  <c r="BE176" i="1"/>
  <c r="BD176" i="1"/>
  <c r="BC176" i="1"/>
  <c r="BB176" i="1"/>
  <c r="BA176" i="1"/>
  <c r="J176" i="1"/>
  <c r="FU175" i="1"/>
  <c r="FS175" i="1"/>
  <c r="EX175" i="1"/>
  <c r="FG175" i="1" s="1"/>
  <c r="FO175" i="1" s="1" a="1"/>
  <c r="FO175" i="1" s="1"/>
  <c r="EW175" i="1"/>
  <c r="FF175" i="1" s="1"/>
  <c r="FP175" i="1" s="1" a="1"/>
  <c r="FP175" i="1" s="1"/>
  <c r="EV175" i="1"/>
  <c r="FE175" i="1" s="1"/>
  <c r="FN175" i="1" s="1" a="1"/>
  <c r="FN175" i="1" s="1"/>
  <c r="EU175" i="1"/>
  <c r="FD175" i="1" s="1"/>
  <c r="FM175" i="1" s="1" a="1"/>
  <c r="FM175" i="1" s="1"/>
  <c r="ET175" i="1"/>
  <c r="ES175" i="1"/>
  <c r="FB175" i="1" s="1"/>
  <c r="FK175" i="1" s="1" a="1"/>
  <c r="FK175" i="1" s="1"/>
  <c r="ER175" i="1"/>
  <c r="FA175" i="1" s="1"/>
  <c r="FJ175" i="1" s="1" a="1"/>
  <c r="FJ175" i="1" s="1"/>
  <c r="EQ175" i="1"/>
  <c r="EZ175" i="1" s="1"/>
  <c r="FI175" i="1" s="1" a="1"/>
  <c r="FI175" i="1" s="1"/>
  <c r="EP175" i="1"/>
  <c r="EY175" i="1" s="1"/>
  <c r="FH175" i="1" s="1" a="1"/>
  <c r="FH175" i="1" s="1"/>
  <c r="EO175" i="1"/>
  <c r="EN175" i="1"/>
  <c r="EM175" i="1"/>
  <c r="EL175" i="1"/>
  <c r="EK175" i="1"/>
  <c r="EJ175" i="1"/>
  <c r="EI175" i="1"/>
  <c r="BK175" i="1" s="1"/>
  <c r="EH175" i="1"/>
  <c r="GH175" i="1" s="1"/>
  <c r="EG175" i="1"/>
  <c r="GG175" i="1" s="1"/>
  <c r="EF175" i="1"/>
  <c r="GF175" i="1" s="1"/>
  <c r="EE175" i="1"/>
  <c r="ED175" i="1"/>
  <c r="EC175" i="1"/>
  <c r="EB175" i="1"/>
  <c r="EA175" i="1"/>
  <c r="GA175" i="1" s="1"/>
  <c r="DZ175" i="1"/>
  <c r="FZ175" i="1" s="1"/>
  <c r="DY175" i="1"/>
  <c r="DX175" i="1"/>
  <c r="DW175" i="1"/>
  <c r="DV175" i="1"/>
  <c r="DS175" i="1"/>
  <c r="DR175" i="1"/>
  <c r="DT175" i="1" s="1"/>
  <c r="DP175" i="1"/>
  <c r="DN175" i="1"/>
  <c r="DL175" i="1" s="1"/>
  <c r="DM175" i="1" s="1"/>
  <c r="DO175" i="1" s="1"/>
  <c r="CJ175" i="1"/>
  <c r="CI175" i="1"/>
  <c r="CH175" i="1"/>
  <c r="CG175" i="1"/>
  <c r="CF175" i="1"/>
  <c r="CE175" i="1"/>
  <c r="CD175" i="1"/>
  <c r="CC175" i="1"/>
  <c r="CB175" i="1"/>
  <c r="CA175" i="1"/>
  <c r="BZ175" i="1"/>
  <c r="BY175" i="1"/>
  <c r="BX175" i="1"/>
  <c r="BW175" i="1"/>
  <c r="BV175" i="1"/>
  <c r="BU175" i="1"/>
  <c r="BT175" i="1"/>
  <c r="BS175" i="1"/>
  <c r="BR175" i="1"/>
  <c r="BP175" i="1"/>
  <c r="BQ175" i="1" s="1"/>
  <c r="BI175" i="1"/>
  <c r="BH175" i="1"/>
  <c r="BG175" i="1"/>
  <c r="BF175" i="1"/>
  <c r="BE175" i="1"/>
  <c r="BD175" i="1"/>
  <c r="BC175" i="1"/>
  <c r="BB175" i="1"/>
  <c r="BA175" i="1"/>
  <c r="J175" i="1"/>
  <c r="FU174" i="1"/>
  <c r="FS174" i="1"/>
  <c r="EX174" i="1"/>
  <c r="FG174" i="1" s="1"/>
  <c r="FO174" i="1" s="1" a="1"/>
  <c r="FO174" i="1" s="1"/>
  <c r="EW174" i="1"/>
  <c r="FF174" i="1" s="1"/>
  <c r="FP174" i="1" s="1" a="1"/>
  <c r="FP174" i="1" s="1"/>
  <c r="EV174" i="1"/>
  <c r="FE174" i="1" s="1"/>
  <c r="FN174" i="1" s="1" a="1"/>
  <c r="FN174" i="1" s="1"/>
  <c r="EU174" i="1"/>
  <c r="ET174" i="1"/>
  <c r="FC174" i="1" s="1"/>
  <c r="FL174" i="1" s="1" a="1"/>
  <c r="FL174" i="1" s="1"/>
  <c r="ES174" i="1"/>
  <c r="FB174" i="1" s="1"/>
  <c r="FK174" i="1" s="1" a="1"/>
  <c r="FK174" i="1" s="1"/>
  <c r="ER174" i="1"/>
  <c r="FA174" i="1" s="1"/>
  <c r="FJ174" i="1" s="1" a="1"/>
  <c r="FJ174" i="1" s="1"/>
  <c r="EQ174" i="1"/>
  <c r="EZ174" i="1" s="1"/>
  <c r="FI174" i="1" s="1" a="1"/>
  <c r="FI174" i="1" s="1"/>
  <c r="EP174" i="1"/>
  <c r="EY174" i="1" s="1"/>
  <c r="FH174" i="1" s="1" a="1"/>
  <c r="FH174" i="1" s="1"/>
  <c r="EO174" i="1"/>
  <c r="EN174" i="1"/>
  <c r="EM174" i="1"/>
  <c r="EL174" i="1"/>
  <c r="EK174" i="1"/>
  <c r="EJ174" i="1"/>
  <c r="EI174" i="1"/>
  <c r="BK174" i="1" s="1"/>
  <c r="EH174" i="1"/>
  <c r="GH174" i="1" s="1"/>
  <c r="EG174" i="1"/>
  <c r="GG174" i="1" s="1"/>
  <c r="EF174" i="1"/>
  <c r="GF174" i="1" s="1"/>
  <c r="EE174" i="1"/>
  <c r="ED174" i="1"/>
  <c r="EC174" i="1"/>
  <c r="EB174" i="1"/>
  <c r="EA174" i="1"/>
  <c r="GA174" i="1" s="1"/>
  <c r="DZ174" i="1"/>
  <c r="FZ174" i="1" s="1"/>
  <c r="DY174" i="1"/>
  <c r="DX174" i="1"/>
  <c r="DW174" i="1"/>
  <c r="DV174" i="1"/>
  <c r="DS174" i="1"/>
  <c r="DR174" i="1"/>
  <c r="DU174" i="1" s="1"/>
  <c r="DP174" i="1"/>
  <c r="DN174" i="1"/>
  <c r="DL174" i="1" s="1"/>
  <c r="DM174" i="1" s="1"/>
  <c r="DO174" i="1" s="1"/>
  <c r="CJ174" i="1"/>
  <c r="CI174" i="1"/>
  <c r="CH174" i="1"/>
  <c r="CG174" i="1"/>
  <c r="CF174" i="1"/>
  <c r="CE174" i="1"/>
  <c r="CD174" i="1"/>
  <c r="CC174" i="1"/>
  <c r="CB174" i="1"/>
  <c r="CA174" i="1"/>
  <c r="BZ174" i="1"/>
  <c r="BY174" i="1"/>
  <c r="BX174" i="1"/>
  <c r="BW174" i="1"/>
  <c r="BV174" i="1"/>
  <c r="BU174" i="1"/>
  <c r="BT174" i="1"/>
  <c r="BS174" i="1"/>
  <c r="BR174" i="1"/>
  <c r="BP174" i="1"/>
  <c r="BQ174" i="1" s="1"/>
  <c r="BI174" i="1"/>
  <c r="BH174" i="1"/>
  <c r="BG174" i="1"/>
  <c r="BF174" i="1"/>
  <c r="BE174" i="1"/>
  <c r="BD174" i="1"/>
  <c r="BC174" i="1"/>
  <c r="BB174" i="1"/>
  <c r="BA174" i="1"/>
  <c r="J174" i="1"/>
  <c r="FU173" i="1"/>
  <c r="FS173" i="1"/>
  <c r="EX173" i="1"/>
  <c r="FG173" i="1" s="1"/>
  <c r="FO173" i="1" s="1" a="1"/>
  <c r="FO173" i="1" s="1"/>
  <c r="EW173" i="1"/>
  <c r="FF173" i="1" s="1"/>
  <c r="FP173" i="1" s="1" a="1"/>
  <c r="FP173" i="1" s="1"/>
  <c r="EV173" i="1"/>
  <c r="FE173" i="1" s="1"/>
  <c r="FN173" i="1" s="1" a="1"/>
  <c r="FN173" i="1" s="1"/>
  <c r="EU173" i="1"/>
  <c r="FD173" i="1" s="1"/>
  <c r="FM173" i="1" s="1" a="1"/>
  <c r="FM173" i="1" s="1"/>
  <c r="ET173" i="1"/>
  <c r="FC173" i="1" s="1"/>
  <c r="FL173" i="1" s="1" a="1"/>
  <c r="FL173" i="1" s="1"/>
  <c r="ES173" i="1"/>
  <c r="FB173" i="1" s="1"/>
  <c r="FK173" i="1" s="1" a="1"/>
  <c r="FK173" i="1" s="1"/>
  <c r="ER173" i="1"/>
  <c r="EQ173" i="1"/>
  <c r="EZ173" i="1" s="1"/>
  <c r="FI173" i="1" s="1" a="1"/>
  <c r="FI173" i="1" s="1"/>
  <c r="EP173" i="1"/>
  <c r="EY173" i="1" s="1"/>
  <c r="FH173" i="1" s="1" a="1"/>
  <c r="FH173" i="1" s="1"/>
  <c r="EO173" i="1"/>
  <c r="EN173" i="1"/>
  <c r="EM173" i="1"/>
  <c r="EL173" i="1"/>
  <c r="EK173" i="1"/>
  <c r="EJ173" i="1"/>
  <c r="EI173" i="1"/>
  <c r="BK173" i="1" s="1"/>
  <c r="BL173" i="1" s="1"/>
  <c r="EH173" i="1"/>
  <c r="GH173" i="1" s="1"/>
  <c r="EG173" i="1"/>
  <c r="GG173" i="1" s="1"/>
  <c r="EF173" i="1"/>
  <c r="GF173" i="1" s="1"/>
  <c r="EE173" i="1"/>
  <c r="ED173" i="1"/>
  <c r="EC173" i="1"/>
  <c r="EB173" i="1"/>
  <c r="EA173" i="1"/>
  <c r="GA173" i="1" s="1"/>
  <c r="DZ173" i="1"/>
  <c r="FZ173" i="1" s="1"/>
  <c r="DY173" i="1"/>
  <c r="DX173" i="1"/>
  <c r="DW173" i="1"/>
  <c r="DV173" i="1"/>
  <c r="DS173" i="1"/>
  <c r="DR173" i="1"/>
  <c r="DU173" i="1" s="1"/>
  <c r="DP173" i="1"/>
  <c r="DN173" i="1"/>
  <c r="DL173" i="1" s="1"/>
  <c r="DM173" i="1" s="1"/>
  <c r="DO173" i="1" s="1"/>
  <c r="CJ173" i="1"/>
  <c r="CI173" i="1"/>
  <c r="CH173" i="1"/>
  <c r="CG173" i="1"/>
  <c r="CF173" i="1"/>
  <c r="CE173" i="1"/>
  <c r="CD173" i="1"/>
  <c r="CC173" i="1"/>
  <c r="CB173" i="1"/>
  <c r="CA173" i="1"/>
  <c r="BZ173" i="1"/>
  <c r="BY173" i="1"/>
  <c r="BX173" i="1"/>
  <c r="BW173" i="1"/>
  <c r="BV173" i="1"/>
  <c r="BU173" i="1"/>
  <c r="BT173" i="1"/>
  <c r="BS173" i="1"/>
  <c r="BR173" i="1"/>
  <c r="BP173" i="1"/>
  <c r="BQ173" i="1" s="1"/>
  <c r="BI173" i="1"/>
  <c r="BH173" i="1"/>
  <c r="BG173" i="1"/>
  <c r="BF173" i="1"/>
  <c r="BE173" i="1"/>
  <c r="BD173" i="1"/>
  <c r="BC173" i="1"/>
  <c r="BB173" i="1"/>
  <c r="BA173" i="1"/>
  <c r="J173" i="1"/>
  <c r="FU172" i="1"/>
  <c r="FS172" i="1"/>
  <c r="EX172" i="1"/>
  <c r="FG172" i="1" s="1"/>
  <c r="FO172" i="1" s="1" a="1"/>
  <c r="FO172" i="1" s="1"/>
  <c r="EW172" i="1"/>
  <c r="FF172" i="1" s="1"/>
  <c r="FP172" i="1" s="1" a="1"/>
  <c r="FP172" i="1" s="1"/>
  <c r="EV172" i="1"/>
  <c r="FE172" i="1" s="1"/>
  <c r="FN172" i="1" s="1" a="1"/>
  <c r="FN172" i="1" s="1"/>
  <c r="EU172" i="1"/>
  <c r="FD172" i="1" s="1"/>
  <c r="FM172" i="1" s="1" a="1"/>
  <c r="FM172" i="1" s="1"/>
  <c r="ET172" i="1"/>
  <c r="FC172" i="1" s="1"/>
  <c r="FL172" i="1" s="1" a="1"/>
  <c r="FL172" i="1" s="1"/>
  <c r="ES172" i="1"/>
  <c r="ER172" i="1"/>
  <c r="FA172" i="1" s="1"/>
  <c r="FJ172" i="1" s="1" a="1"/>
  <c r="FJ172" i="1" s="1"/>
  <c r="EQ172" i="1"/>
  <c r="EZ172" i="1" s="1"/>
  <c r="FI172" i="1" s="1" a="1"/>
  <c r="FI172" i="1" s="1"/>
  <c r="EP172" i="1"/>
  <c r="EY172" i="1" s="1"/>
  <c r="FH172" i="1" s="1" a="1"/>
  <c r="FH172" i="1" s="1"/>
  <c r="EO172" i="1"/>
  <c r="EN172" i="1"/>
  <c r="EM172" i="1"/>
  <c r="EL172" i="1"/>
  <c r="EK172" i="1"/>
  <c r="EJ172" i="1"/>
  <c r="EI172" i="1"/>
  <c r="BK172" i="1" s="1"/>
  <c r="EH172" i="1"/>
  <c r="GH172" i="1" s="1"/>
  <c r="EG172" i="1"/>
  <c r="GG172" i="1" s="1"/>
  <c r="EF172" i="1"/>
  <c r="GF172" i="1" s="1"/>
  <c r="EE172" i="1"/>
  <c r="ED172" i="1"/>
  <c r="EC172" i="1"/>
  <c r="EB172" i="1"/>
  <c r="EA172" i="1"/>
  <c r="GA172" i="1" s="1"/>
  <c r="DZ172" i="1"/>
  <c r="FZ172" i="1" s="1"/>
  <c r="DY172" i="1"/>
  <c r="DX172" i="1"/>
  <c r="DW172" i="1"/>
  <c r="DV172" i="1"/>
  <c r="DS172" i="1"/>
  <c r="DR172" i="1"/>
  <c r="DT172" i="1" s="1"/>
  <c r="DP172" i="1"/>
  <c r="DN172" i="1"/>
  <c r="DL172" i="1" s="1"/>
  <c r="DM172" i="1" s="1"/>
  <c r="DO172" i="1" s="1"/>
  <c r="CJ172" i="1"/>
  <c r="CI172" i="1"/>
  <c r="CH172" i="1"/>
  <c r="CG172" i="1"/>
  <c r="CF172" i="1"/>
  <c r="CE172" i="1"/>
  <c r="CD172" i="1"/>
  <c r="CC172" i="1"/>
  <c r="CB172" i="1"/>
  <c r="CA172" i="1"/>
  <c r="BZ172" i="1"/>
  <c r="BY172" i="1"/>
  <c r="BX172" i="1"/>
  <c r="BW172" i="1"/>
  <c r="BV172" i="1"/>
  <c r="BU172" i="1"/>
  <c r="BT172" i="1"/>
  <c r="BS172" i="1"/>
  <c r="BR172" i="1"/>
  <c r="BP172" i="1"/>
  <c r="BQ172" i="1" s="1"/>
  <c r="BI172" i="1"/>
  <c r="BH172" i="1"/>
  <c r="BG172" i="1"/>
  <c r="BF172" i="1"/>
  <c r="BE172" i="1"/>
  <c r="BD172" i="1"/>
  <c r="BC172" i="1"/>
  <c r="BB172" i="1"/>
  <c r="BA172" i="1"/>
  <c r="J172" i="1"/>
  <c r="FU171" i="1"/>
  <c r="FS171" i="1"/>
  <c r="EX171" i="1"/>
  <c r="FG171" i="1" s="1"/>
  <c r="FO171" i="1" s="1" a="1"/>
  <c r="FO171" i="1" s="1"/>
  <c r="EW171" i="1"/>
  <c r="FF171" i="1" s="1"/>
  <c r="FP171" i="1" s="1" a="1"/>
  <c r="FP171" i="1" s="1"/>
  <c r="EV171" i="1"/>
  <c r="FE171" i="1" s="1"/>
  <c r="FN171" i="1" s="1" a="1"/>
  <c r="FN171" i="1" s="1"/>
  <c r="EU171" i="1"/>
  <c r="FD171" i="1" s="1"/>
  <c r="FM171" i="1" s="1" a="1"/>
  <c r="FM171" i="1" s="1"/>
  <c r="ET171" i="1"/>
  <c r="ES171" i="1"/>
  <c r="FB171" i="1" s="1"/>
  <c r="FK171" i="1" s="1" a="1"/>
  <c r="FK171" i="1" s="1"/>
  <c r="ER171" i="1"/>
  <c r="FA171" i="1" s="1"/>
  <c r="FJ171" i="1" s="1" a="1"/>
  <c r="FJ171" i="1" s="1"/>
  <c r="EQ171" i="1"/>
  <c r="EZ171" i="1" s="1"/>
  <c r="FI171" i="1" s="1" a="1"/>
  <c r="FI171" i="1" s="1"/>
  <c r="EP171" i="1"/>
  <c r="EY171" i="1" s="1"/>
  <c r="FH171" i="1" s="1" a="1"/>
  <c r="FH171" i="1" s="1"/>
  <c r="EO171" i="1"/>
  <c r="EN171" i="1"/>
  <c r="EM171" i="1"/>
  <c r="EL171" i="1"/>
  <c r="EK171" i="1"/>
  <c r="EJ171" i="1"/>
  <c r="EI171" i="1"/>
  <c r="BK171" i="1" s="1"/>
  <c r="BL171" i="1" s="1"/>
  <c r="BO171" i="1" s="1"/>
  <c r="EH171" i="1"/>
  <c r="GH171" i="1" s="1"/>
  <c r="EG171" i="1"/>
  <c r="GG171" i="1" s="1"/>
  <c r="EF171" i="1"/>
  <c r="GF171" i="1" s="1"/>
  <c r="EE171" i="1"/>
  <c r="ED171" i="1"/>
  <c r="EC171" i="1"/>
  <c r="EB171" i="1"/>
  <c r="EA171" i="1"/>
  <c r="GA171" i="1" s="1"/>
  <c r="DZ171" i="1"/>
  <c r="FZ171" i="1" s="1"/>
  <c r="DY171" i="1"/>
  <c r="DX171" i="1"/>
  <c r="DW171" i="1"/>
  <c r="DV171" i="1"/>
  <c r="DS171" i="1"/>
  <c r="DR171" i="1"/>
  <c r="DT171" i="1" s="1"/>
  <c r="DP171" i="1"/>
  <c r="DN171" i="1"/>
  <c r="DL171" i="1" s="1"/>
  <c r="DM171" i="1" s="1"/>
  <c r="DO171" i="1" s="1"/>
  <c r="CJ171" i="1"/>
  <c r="CI171" i="1"/>
  <c r="CH171" i="1"/>
  <c r="CG171" i="1"/>
  <c r="CF171" i="1"/>
  <c r="CE171" i="1"/>
  <c r="CD171" i="1"/>
  <c r="CC171" i="1"/>
  <c r="CB171" i="1"/>
  <c r="CA171" i="1"/>
  <c r="BZ171" i="1"/>
  <c r="BY171" i="1"/>
  <c r="BX171" i="1"/>
  <c r="BW171" i="1"/>
  <c r="BV171" i="1"/>
  <c r="BU171" i="1"/>
  <c r="BT171" i="1"/>
  <c r="BS171" i="1"/>
  <c r="BR171" i="1"/>
  <c r="BP171" i="1"/>
  <c r="BQ171" i="1" s="1"/>
  <c r="BI171" i="1"/>
  <c r="BH171" i="1"/>
  <c r="BG171" i="1"/>
  <c r="BF171" i="1"/>
  <c r="BE171" i="1"/>
  <c r="BD171" i="1"/>
  <c r="BC171" i="1"/>
  <c r="BB171" i="1"/>
  <c r="BA171" i="1"/>
  <c r="J171" i="1"/>
  <c r="FU170" i="1"/>
  <c r="FS170" i="1"/>
  <c r="EX170" i="1"/>
  <c r="FG170" i="1" s="1"/>
  <c r="FO170" i="1" s="1" a="1"/>
  <c r="FO170" i="1" s="1"/>
  <c r="EW170" i="1"/>
  <c r="FF170" i="1" s="1"/>
  <c r="FP170" i="1" s="1" a="1"/>
  <c r="FP170" i="1" s="1"/>
  <c r="EV170" i="1"/>
  <c r="FE170" i="1" s="1"/>
  <c r="FN170" i="1" s="1" a="1"/>
  <c r="FN170" i="1" s="1"/>
  <c r="EU170" i="1"/>
  <c r="ET170" i="1"/>
  <c r="FC170" i="1" s="1"/>
  <c r="FL170" i="1" s="1" a="1"/>
  <c r="FL170" i="1" s="1"/>
  <c r="ES170" i="1"/>
  <c r="FB170" i="1" s="1"/>
  <c r="FK170" i="1" s="1" a="1"/>
  <c r="FK170" i="1" s="1"/>
  <c r="ER170" i="1"/>
  <c r="FA170" i="1" s="1"/>
  <c r="FJ170" i="1" s="1" a="1"/>
  <c r="FJ170" i="1" s="1"/>
  <c r="EQ170" i="1"/>
  <c r="EZ170" i="1" s="1"/>
  <c r="FI170" i="1" s="1" a="1"/>
  <c r="FI170" i="1" s="1"/>
  <c r="EP170" i="1"/>
  <c r="EY170" i="1" s="1"/>
  <c r="FH170" i="1" s="1" a="1"/>
  <c r="FH170" i="1" s="1"/>
  <c r="EO170" i="1"/>
  <c r="EN170" i="1"/>
  <c r="EM170" i="1"/>
  <c r="EL170" i="1"/>
  <c r="EK170" i="1"/>
  <c r="EJ170" i="1"/>
  <c r="EI170" i="1"/>
  <c r="BK170" i="1" s="1"/>
  <c r="EH170" i="1"/>
  <c r="GH170" i="1" s="1"/>
  <c r="EG170" i="1"/>
  <c r="GG170" i="1" s="1"/>
  <c r="EF170" i="1"/>
  <c r="GF170" i="1" s="1"/>
  <c r="EE170" i="1"/>
  <c r="ED170" i="1"/>
  <c r="EC170" i="1"/>
  <c r="EB170" i="1"/>
  <c r="EA170" i="1"/>
  <c r="GA170" i="1" s="1"/>
  <c r="DZ170" i="1"/>
  <c r="FZ170" i="1" s="1"/>
  <c r="DY170" i="1"/>
  <c r="DX170" i="1"/>
  <c r="DW170" i="1"/>
  <c r="DV170" i="1"/>
  <c r="DS170" i="1"/>
  <c r="DR170" i="1"/>
  <c r="DP170" i="1"/>
  <c r="DN170" i="1"/>
  <c r="DL170" i="1" s="1"/>
  <c r="DM170" i="1" s="1"/>
  <c r="DO170" i="1" s="1"/>
  <c r="CJ170" i="1"/>
  <c r="CI170" i="1"/>
  <c r="CH170" i="1"/>
  <c r="CG170" i="1"/>
  <c r="CF170" i="1"/>
  <c r="CE170" i="1"/>
  <c r="CD170" i="1"/>
  <c r="CC170" i="1"/>
  <c r="CB170" i="1"/>
  <c r="CA170" i="1"/>
  <c r="BZ170" i="1"/>
  <c r="BY170" i="1"/>
  <c r="BX170" i="1"/>
  <c r="BW170" i="1"/>
  <c r="BV170" i="1"/>
  <c r="BU170" i="1"/>
  <c r="BT170" i="1"/>
  <c r="BS170" i="1"/>
  <c r="BR170" i="1"/>
  <c r="BP170" i="1"/>
  <c r="BQ170" i="1" s="1"/>
  <c r="BI170" i="1"/>
  <c r="BH170" i="1"/>
  <c r="BG170" i="1"/>
  <c r="BF170" i="1"/>
  <c r="BE170" i="1"/>
  <c r="BD170" i="1"/>
  <c r="BC170" i="1"/>
  <c r="BB170" i="1"/>
  <c r="BA170" i="1"/>
  <c r="J170" i="1"/>
  <c r="FU169" i="1"/>
  <c r="FS169" i="1"/>
  <c r="EX169" i="1"/>
  <c r="FG169" i="1" s="1"/>
  <c r="FO169" i="1" s="1" a="1"/>
  <c r="FO169" i="1" s="1"/>
  <c r="EW169" i="1"/>
  <c r="FF169" i="1" s="1"/>
  <c r="FP169" i="1" s="1" a="1"/>
  <c r="FP169" i="1" s="1"/>
  <c r="EV169" i="1"/>
  <c r="FE169" i="1" s="1"/>
  <c r="FN169" i="1" s="1" a="1"/>
  <c r="FN169" i="1" s="1"/>
  <c r="EU169" i="1"/>
  <c r="FD169" i="1" s="1"/>
  <c r="FM169" i="1" s="1" a="1"/>
  <c r="FM169" i="1" s="1"/>
  <c r="ET169" i="1"/>
  <c r="FC169" i="1" s="1"/>
  <c r="FL169" i="1" s="1" a="1"/>
  <c r="FL169" i="1" s="1"/>
  <c r="ES169" i="1"/>
  <c r="FB169" i="1" s="1"/>
  <c r="FK169" i="1" s="1" a="1"/>
  <c r="FK169" i="1" s="1"/>
  <c r="ER169" i="1"/>
  <c r="EQ169" i="1"/>
  <c r="EZ169" i="1" s="1"/>
  <c r="FI169" i="1" s="1" a="1"/>
  <c r="FI169" i="1" s="1"/>
  <c r="EP169" i="1"/>
  <c r="EY169" i="1" s="1"/>
  <c r="FH169" i="1" s="1" a="1"/>
  <c r="FH169" i="1" s="1"/>
  <c r="EO169" i="1"/>
  <c r="EN169" i="1"/>
  <c r="EM169" i="1"/>
  <c r="EL169" i="1"/>
  <c r="EK169" i="1"/>
  <c r="EJ169" i="1"/>
  <c r="EI169" i="1"/>
  <c r="BK169" i="1" s="1"/>
  <c r="BL169" i="1" s="1"/>
  <c r="EH169" i="1"/>
  <c r="GH169" i="1" s="1"/>
  <c r="EG169" i="1"/>
  <c r="GG169" i="1" s="1"/>
  <c r="EF169" i="1"/>
  <c r="GF169" i="1" s="1"/>
  <c r="EE169" i="1"/>
  <c r="ED169" i="1"/>
  <c r="EC169" i="1"/>
  <c r="EB169" i="1"/>
  <c r="EA169" i="1"/>
  <c r="GA169" i="1" s="1"/>
  <c r="DZ169" i="1"/>
  <c r="FZ169" i="1" s="1"/>
  <c r="DY169" i="1"/>
  <c r="DX169" i="1"/>
  <c r="DW169" i="1"/>
  <c r="DV169" i="1"/>
  <c r="DS169" i="1"/>
  <c r="DR169" i="1"/>
  <c r="DU169" i="1" s="1"/>
  <c r="DP169" i="1"/>
  <c r="DN169" i="1"/>
  <c r="DL169" i="1" s="1"/>
  <c r="DM169" i="1" s="1"/>
  <c r="DO169" i="1" s="1"/>
  <c r="CJ169" i="1"/>
  <c r="CI169" i="1"/>
  <c r="CH169" i="1"/>
  <c r="CG169" i="1"/>
  <c r="CF169" i="1"/>
  <c r="CE169" i="1"/>
  <c r="CD169" i="1"/>
  <c r="CC169" i="1"/>
  <c r="CB169" i="1"/>
  <c r="CA169" i="1"/>
  <c r="BZ169" i="1"/>
  <c r="BY169" i="1"/>
  <c r="BX169" i="1"/>
  <c r="BW169" i="1"/>
  <c r="BV169" i="1"/>
  <c r="BU169" i="1"/>
  <c r="BT169" i="1"/>
  <c r="BS169" i="1"/>
  <c r="BR169" i="1"/>
  <c r="BP169" i="1"/>
  <c r="BQ169" i="1" s="1"/>
  <c r="BI169" i="1"/>
  <c r="BH169" i="1"/>
  <c r="BG169" i="1"/>
  <c r="BF169" i="1"/>
  <c r="BE169" i="1"/>
  <c r="BD169" i="1"/>
  <c r="BC169" i="1"/>
  <c r="BB169" i="1"/>
  <c r="BA169" i="1"/>
  <c r="J169" i="1"/>
  <c r="FU168" i="1"/>
  <c r="FS168" i="1"/>
  <c r="EX168" i="1"/>
  <c r="FG168" i="1" s="1"/>
  <c r="FO168" i="1" s="1" a="1"/>
  <c r="FO168" i="1" s="1"/>
  <c r="EW168" i="1"/>
  <c r="FF168" i="1" s="1"/>
  <c r="FP168" i="1" s="1" a="1"/>
  <c r="FP168" i="1" s="1"/>
  <c r="EV168" i="1"/>
  <c r="FE168" i="1" s="1"/>
  <c r="FN168" i="1" s="1" a="1"/>
  <c r="FN168" i="1" s="1"/>
  <c r="EU168" i="1"/>
  <c r="FD168" i="1" s="1"/>
  <c r="FM168" i="1" s="1" a="1"/>
  <c r="FM168" i="1" s="1"/>
  <c r="ET168" i="1"/>
  <c r="FC168" i="1" s="1"/>
  <c r="FL168" i="1" s="1" a="1"/>
  <c r="FL168" i="1" s="1"/>
  <c r="ES168" i="1"/>
  <c r="ER168" i="1"/>
  <c r="FA168" i="1" s="1"/>
  <c r="FJ168" i="1" s="1" a="1"/>
  <c r="FJ168" i="1" s="1"/>
  <c r="EQ168" i="1"/>
  <c r="EZ168" i="1" s="1"/>
  <c r="FI168" i="1" s="1" a="1"/>
  <c r="FI168" i="1" s="1"/>
  <c r="EP168" i="1"/>
  <c r="EY168" i="1" s="1"/>
  <c r="FH168" i="1" s="1" a="1"/>
  <c r="FH168" i="1" s="1"/>
  <c r="EO168" i="1"/>
  <c r="EN168" i="1"/>
  <c r="EM168" i="1"/>
  <c r="EL168" i="1"/>
  <c r="EK168" i="1"/>
  <c r="EJ168" i="1"/>
  <c r="EI168" i="1"/>
  <c r="BK168" i="1" s="1"/>
  <c r="EH168" i="1"/>
  <c r="GH168" i="1" s="1"/>
  <c r="EG168" i="1"/>
  <c r="GG168" i="1" s="1"/>
  <c r="EF168" i="1"/>
  <c r="GF168" i="1" s="1"/>
  <c r="EE168" i="1"/>
  <c r="ED168" i="1"/>
  <c r="EC168" i="1"/>
  <c r="EB168" i="1"/>
  <c r="EA168" i="1"/>
  <c r="GA168" i="1" s="1"/>
  <c r="DZ168" i="1"/>
  <c r="FZ168" i="1" s="1"/>
  <c r="DY168" i="1"/>
  <c r="DX168" i="1"/>
  <c r="DW168" i="1"/>
  <c r="DV168" i="1"/>
  <c r="DS168" i="1"/>
  <c r="DR168" i="1"/>
  <c r="DT168" i="1" s="1"/>
  <c r="DP168" i="1"/>
  <c r="DN168" i="1"/>
  <c r="DL168" i="1" s="1"/>
  <c r="DM168" i="1" s="1"/>
  <c r="DO168" i="1" s="1"/>
  <c r="CJ168" i="1"/>
  <c r="CI168" i="1"/>
  <c r="CH168" i="1"/>
  <c r="CG168" i="1"/>
  <c r="CF168" i="1"/>
  <c r="CE168" i="1"/>
  <c r="CD168" i="1"/>
  <c r="CC168" i="1"/>
  <c r="CB168" i="1"/>
  <c r="CA168" i="1"/>
  <c r="BZ168" i="1"/>
  <c r="BY168" i="1"/>
  <c r="BX168" i="1"/>
  <c r="BW168" i="1"/>
  <c r="BV168" i="1"/>
  <c r="BU168" i="1"/>
  <c r="BT168" i="1"/>
  <c r="BS168" i="1"/>
  <c r="BR168" i="1"/>
  <c r="BP168" i="1"/>
  <c r="BQ168" i="1" s="1"/>
  <c r="BI168" i="1"/>
  <c r="BH168" i="1"/>
  <c r="BG168" i="1"/>
  <c r="BF168" i="1"/>
  <c r="BE168" i="1"/>
  <c r="BD168" i="1"/>
  <c r="BC168" i="1"/>
  <c r="BB168" i="1"/>
  <c r="BA168" i="1"/>
  <c r="J168" i="1"/>
  <c r="FU167" i="1"/>
  <c r="FS167" i="1"/>
  <c r="EX167" i="1"/>
  <c r="FG167" i="1" s="1"/>
  <c r="FO167" i="1" s="1" a="1"/>
  <c r="FO167" i="1" s="1"/>
  <c r="EW167" i="1"/>
  <c r="FF167" i="1" s="1"/>
  <c r="FP167" i="1" s="1" a="1"/>
  <c r="FP167" i="1" s="1"/>
  <c r="EV167" i="1"/>
  <c r="FE167" i="1" s="1"/>
  <c r="FN167" i="1" s="1" a="1"/>
  <c r="FN167" i="1" s="1"/>
  <c r="EU167" i="1"/>
  <c r="FD167" i="1" s="1"/>
  <c r="FM167" i="1" s="1" a="1"/>
  <c r="FM167" i="1" s="1"/>
  <c r="ET167" i="1"/>
  <c r="ES167" i="1"/>
  <c r="FB167" i="1" s="1"/>
  <c r="FK167" i="1" s="1" a="1"/>
  <c r="FK167" i="1" s="1"/>
  <c r="ER167" i="1"/>
  <c r="FA167" i="1" s="1"/>
  <c r="FJ167" i="1" s="1" a="1"/>
  <c r="FJ167" i="1" s="1"/>
  <c r="EQ167" i="1"/>
  <c r="EZ167" i="1" s="1"/>
  <c r="FI167" i="1" s="1" a="1"/>
  <c r="FI167" i="1" s="1"/>
  <c r="EP167" i="1"/>
  <c r="EY167" i="1" s="1"/>
  <c r="FH167" i="1" s="1" a="1"/>
  <c r="FH167" i="1" s="1"/>
  <c r="EO167" i="1"/>
  <c r="EN167" i="1"/>
  <c r="EM167" i="1"/>
  <c r="EL167" i="1"/>
  <c r="EK167" i="1"/>
  <c r="EJ167" i="1"/>
  <c r="EI167" i="1"/>
  <c r="BK167" i="1" s="1"/>
  <c r="BL167" i="1" s="1"/>
  <c r="BO167" i="1" s="1"/>
  <c r="EH167" i="1"/>
  <c r="GH167" i="1" s="1"/>
  <c r="EG167" i="1"/>
  <c r="GG167" i="1" s="1"/>
  <c r="EF167" i="1"/>
  <c r="GF167" i="1" s="1"/>
  <c r="EE167" i="1"/>
  <c r="ED167" i="1"/>
  <c r="EC167" i="1"/>
  <c r="EB167" i="1"/>
  <c r="EA167" i="1"/>
  <c r="GA167" i="1" s="1"/>
  <c r="DZ167" i="1"/>
  <c r="FZ167" i="1" s="1"/>
  <c r="DY167" i="1"/>
  <c r="DX167" i="1"/>
  <c r="DW167" i="1"/>
  <c r="DV167" i="1"/>
  <c r="DS167" i="1"/>
  <c r="DR167" i="1"/>
  <c r="DT167" i="1" s="1"/>
  <c r="DP167" i="1"/>
  <c r="DN167" i="1"/>
  <c r="DL167" i="1" s="1"/>
  <c r="DM167" i="1" s="1"/>
  <c r="DO167" i="1" s="1"/>
  <c r="CJ167" i="1"/>
  <c r="CI167" i="1"/>
  <c r="CH167" i="1"/>
  <c r="CG167" i="1"/>
  <c r="CF167" i="1"/>
  <c r="CE167" i="1"/>
  <c r="CD167" i="1"/>
  <c r="CC167" i="1"/>
  <c r="CB167" i="1"/>
  <c r="CA167" i="1"/>
  <c r="BZ167" i="1"/>
  <c r="BY167" i="1"/>
  <c r="BX167" i="1"/>
  <c r="BW167" i="1"/>
  <c r="BV167" i="1"/>
  <c r="BU167" i="1"/>
  <c r="BT167" i="1"/>
  <c r="BS167" i="1"/>
  <c r="BR167" i="1"/>
  <c r="BP167" i="1"/>
  <c r="BQ167" i="1" s="1"/>
  <c r="BI167" i="1"/>
  <c r="BH167" i="1"/>
  <c r="BG167" i="1"/>
  <c r="BF167" i="1"/>
  <c r="BE167" i="1"/>
  <c r="BD167" i="1"/>
  <c r="BC167" i="1"/>
  <c r="BB167" i="1"/>
  <c r="BA167" i="1"/>
  <c r="J167" i="1"/>
  <c r="FU166" i="1"/>
  <c r="FS166" i="1"/>
  <c r="EX166" i="1"/>
  <c r="FG166" i="1" s="1"/>
  <c r="FO166" i="1" s="1" a="1"/>
  <c r="FO166" i="1" s="1"/>
  <c r="EW166" i="1"/>
  <c r="FF166" i="1" s="1"/>
  <c r="FP166" i="1" s="1" a="1"/>
  <c r="FP166" i="1" s="1"/>
  <c r="EV166" i="1"/>
  <c r="FE166" i="1" s="1"/>
  <c r="FN166" i="1" s="1" a="1"/>
  <c r="FN166" i="1" s="1"/>
  <c r="EU166" i="1"/>
  <c r="ET166" i="1"/>
  <c r="FC166" i="1" s="1"/>
  <c r="FL166" i="1" s="1" a="1"/>
  <c r="FL166" i="1" s="1"/>
  <c r="ES166" i="1"/>
  <c r="FB166" i="1" s="1"/>
  <c r="FK166" i="1" s="1" a="1"/>
  <c r="FK166" i="1" s="1"/>
  <c r="ER166" i="1"/>
  <c r="FA166" i="1" s="1"/>
  <c r="FJ166" i="1" s="1" a="1"/>
  <c r="FJ166" i="1" s="1"/>
  <c r="EQ166" i="1"/>
  <c r="EZ166" i="1" s="1"/>
  <c r="FI166" i="1" s="1" a="1"/>
  <c r="FI166" i="1" s="1"/>
  <c r="EP166" i="1"/>
  <c r="EY166" i="1" s="1"/>
  <c r="FH166" i="1" s="1" a="1"/>
  <c r="FH166" i="1" s="1"/>
  <c r="EO166" i="1"/>
  <c r="EN166" i="1"/>
  <c r="EM166" i="1"/>
  <c r="EL166" i="1"/>
  <c r="EK166" i="1"/>
  <c r="EJ166" i="1"/>
  <c r="EI166" i="1"/>
  <c r="BK166" i="1" s="1"/>
  <c r="EH166" i="1"/>
  <c r="GH166" i="1" s="1"/>
  <c r="EG166" i="1"/>
  <c r="GG166" i="1" s="1"/>
  <c r="EF166" i="1"/>
  <c r="GF166" i="1" s="1"/>
  <c r="EE166" i="1"/>
  <c r="ED166" i="1"/>
  <c r="EC166" i="1"/>
  <c r="EB166" i="1"/>
  <c r="EA166" i="1"/>
  <c r="GA166" i="1" s="1"/>
  <c r="DZ166" i="1"/>
  <c r="FZ166" i="1" s="1"/>
  <c r="DY166" i="1"/>
  <c r="DX166" i="1"/>
  <c r="DW166" i="1"/>
  <c r="DV166" i="1"/>
  <c r="DS166" i="1"/>
  <c r="DR166" i="1"/>
  <c r="DU166" i="1" s="1"/>
  <c r="DP166" i="1"/>
  <c r="DN166" i="1"/>
  <c r="DL166" i="1" s="1"/>
  <c r="DM166" i="1" s="1"/>
  <c r="DO166" i="1" s="1"/>
  <c r="CJ166" i="1"/>
  <c r="CI166" i="1"/>
  <c r="CH166" i="1"/>
  <c r="CG166" i="1"/>
  <c r="CF166" i="1"/>
  <c r="CE166" i="1"/>
  <c r="CD166" i="1"/>
  <c r="CC166" i="1"/>
  <c r="CB166" i="1"/>
  <c r="CA166" i="1"/>
  <c r="BZ166" i="1"/>
  <c r="BY166" i="1"/>
  <c r="BX166" i="1"/>
  <c r="BW166" i="1"/>
  <c r="BV166" i="1"/>
  <c r="BU166" i="1"/>
  <c r="BT166" i="1"/>
  <c r="BS166" i="1"/>
  <c r="BR166" i="1"/>
  <c r="BP166" i="1"/>
  <c r="BQ166" i="1" s="1"/>
  <c r="BI166" i="1"/>
  <c r="BH166" i="1"/>
  <c r="BG166" i="1"/>
  <c r="BF166" i="1"/>
  <c r="BE166" i="1"/>
  <c r="BD166" i="1"/>
  <c r="BC166" i="1"/>
  <c r="BB166" i="1"/>
  <c r="BA166" i="1"/>
  <c r="J166" i="1"/>
  <c r="FU165" i="1"/>
  <c r="FS165" i="1"/>
  <c r="EX165" i="1"/>
  <c r="FG165" i="1" s="1"/>
  <c r="FO165" i="1" s="1" a="1"/>
  <c r="FO165" i="1" s="1"/>
  <c r="EW165" i="1"/>
  <c r="FF165" i="1" s="1"/>
  <c r="FP165" i="1" s="1" a="1"/>
  <c r="FP165" i="1" s="1"/>
  <c r="EV165" i="1"/>
  <c r="FE165" i="1" s="1"/>
  <c r="FN165" i="1" s="1" a="1"/>
  <c r="FN165" i="1" s="1"/>
  <c r="EU165" i="1"/>
  <c r="FD165" i="1" s="1"/>
  <c r="FM165" i="1" s="1" a="1"/>
  <c r="FM165" i="1" s="1"/>
  <c r="ET165" i="1"/>
  <c r="FC165" i="1" s="1"/>
  <c r="FL165" i="1" s="1" a="1"/>
  <c r="FL165" i="1" s="1"/>
  <c r="ES165" i="1"/>
  <c r="FB165" i="1" s="1"/>
  <c r="FK165" i="1" s="1" a="1"/>
  <c r="FK165" i="1" s="1"/>
  <c r="ER165" i="1"/>
  <c r="EQ165" i="1"/>
  <c r="EZ165" i="1" s="1"/>
  <c r="FI165" i="1" s="1" a="1"/>
  <c r="FI165" i="1" s="1"/>
  <c r="EP165" i="1"/>
  <c r="EY165" i="1" s="1"/>
  <c r="FH165" i="1" s="1" a="1"/>
  <c r="FH165" i="1" s="1"/>
  <c r="EO165" i="1"/>
  <c r="EN165" i="1"/>
  <c r="EM165" i="1"/>
  <c r="EL165" i="1"/>
  <c r="EK165" i="1"/>
  <c r="EJ165" i="1"/>
  <c r="EI165" i="1"/>
  <c r="BK165" i="1" s="1"/>
  <c r="BL165" i="1" s="1"/>
  <c r="EH165" i="1"/>
  <c r="GH165" i="1" s="1"/>
  <c r="EG165" i="1"/>
  <c r="GG165" i="1" s="1"/>
  <c r="EF165" i="1"/>
  <c r="GF165" i="1" s="1"/>
  <c r="EE165" i="1"/>
  <c r="ED165" i="1"/>
  <c r="EC165" i="1"/>
  <c r="EB165" i="1"/>
  <c r="EA165" i="1"/>
  <c r="GA165" i="1" s="1"/>
  <c r="DZ165" i="1"/>
  <c r="FZ165" i="1" s="1"/>
  <c r="DY165" i="1"/>
  <c r="DX165" i="1"/>
  <c r="DW165" i="1"/>
  <c r="DV165" i="1"/>
  <c r="DS165" i="1"/>
  <c r="DR165" i="1"/>
  <c r="DU165" i="1" s="1"/>
  <c r="DP165" i="1"/>
  <c r="DN165" i="1"/>
  <c r="DL165" i="1" s="1"/>
  <c r="DM165" i="1" s="1"/>
  <c r="DO165" i="1" s="1"/>
  <c r="CJ165" i="1"/>
  <c r="CI165" i="1"/>
  <c r="CH165" i="1"/>
  <c r="CG165" i="1"/>
  <c r="CF165" i="1"/>
  <c r="CE165" i="1"/>
  <c r="CD165" i="1"/>
  <c r="CC165" i="1"/>
  <c r="CB165" i="1"/>
  <c r="CA165" i="1"/>
  <c r="BZ165" i="1"/>
  <c r="BY165" i="1"/>
  <c r="BX165" i="1"/>
  <c r="BW165" i="1"/>
  <c r="BV165" i="1"/>
  <c r="BU165" i="1"/>
  <c r="BT165" i="1"/>
  <c r="BS165" i="1"/>
  <c r="BR165" i="1"/>
  <c r="BP165" i="1"/>
  <c r="BQ165" i="1" s="1"/>
  <c r="BI165" i="1"/>
  <c r="BH165" i="1"/>
  <c r="BG165" i="1"/>
  <c r="BF165" i="1"/>
  <c r="BE165" i="1"/>
  <c r="BD165" i="1"/>
  <c r="BC165" i="1"/>
  <c r="BB165" i="1"/>
  <c r="BA165" i="1"/>
  <c r="J165" i="1"/>
  <c r="FU164" i="1"/>
  <c r="FS164" i="1"/>
  <c r="EX164" i="1"/>
  <c r="FG164" i="1" s="1"/>
  <c r="FO164" i="1" s="1" a="1"/>
  <c r="FO164" i="1" s="1"/>
  <c r="EW164" i="1"/>
  <c r="FF164" i="1" s="1"/>
  <c r="FP164" i="1" s="1" a="1"/>
  <c r="FP164" i="1" s="1"/>
  <c r="EV164" i="1"/>
  <c r="FE164" i="1" s="1"/>
  <c r="FN164" i="1" s="1" a="1"/>
  <c r="FN164" i="1" s="1"/>
  <c r="EU164" i="1"/>
  <c r="FD164" i="1" s="1"/>
  <c r="FM164" i="1" s="1" a="1"/>
  <c r="FM164" i="1" s="1"/>
  <c r="ET164" i="1"/>
  <c r="FC164" i="1" s="1"/>
  <c r="FL164" i="1" s="1" a="1"/>
  <c r="FL164" i="1" s="1"/>
  <c r="ES164" i="1"/>
  <c r="ER164" i="1"/>
  <c r="FA164" i="1" s="1"/>
  <c r="FJ164" i="1" s="1" a="1"/>
  <c r="FJ164" i="1" s="1"/>
  <c r="EQ164" i="1"/>
  <c r="EZ164" i="1" s="1"/>
  <c r="FI164" i="1" s="1" a="1"/>
  <c r="FI164" i="1" s="1"/>
  <c r="EP164" i="1"/>
  <c r="EY164" i="1" s="1"/>
  <c r="FH164" i="1" s="1" a="1"/>
  <c r="FH164" i="1" s="1"/>
  <c r="EO164" i="1"/>
  <c r="EN164" i="1"/>
  <c r="EM164" i="1"/>
  <c r="EL164" i="1"/>
  <c r="EK164" i="1"/>
  <c r="EJ164" i="1"/>
  <c r="EI164" i="1"/>
  <c r="BK164" i="1" s="1"/>
  <c r="EH164" i="1"/>
  <c r="GH164" i="1" s="1"/>
  <c r="EG164" i="1"/>
  <c r="GG164" i="1" s="1"/>
  <c r="EF164" i="1"/>
  <c r="GF164" i="1" s="1"/>
  <c r="EE164" i="1"/>
  <c r="ED164" i="1"/>
  <c r="EC164" i="1"/>
  <c r="EB164" i="1"/>
  <c r="EA164" i="1"/>
  <c r="GA164" i="1" s="1"/>
  <c r="DZ164" i="1"/>
  <c r="FZ164" i="1" s="1"/>
  <c r="DY164" i="1"/>
  <c r="DX164" i="1"/>
  <c r="DW164" i="1"/>
  <c r="DV164" i="1"/>
  <c r="DS164" i="1"/>
  <c r="DR164" i="1"/>
  <c r="DT164" i="1" s="1"/>
  <c r="DP164" i="1"/>
  <c r="DN164" i="1"/>
  <c r="DL164" i="1" s="1"/>
  <c r="DM164" i="1" s="1"/>
  <c r="DO164" i="1" s="1"/>
  <c r="CJ164" i="1"/>
  <c r="CI164" i="1"/>
  <c r="CH164" i="1"/>
  <c r="CG164" i="1"/>
  <c r="CF164" i="1"/>
  <c r="CE164" i="1"/>
  <c r="CD164" i="1"/>
  <c r="CC164" i="1"/>
  <c r="CB164" i="1"/>
  <c r="CA164" i="1"/>
  <c r="BZ164" i="1"/>
  <c r="BY164" i="1"/>
  <c r="BX164" i="1"/>
  <c r="BW164" i="1"/>
  <c r="BV164" i="1"/>
  <c r="BU164" i="1"/>
  <c r="BT164" i="1"/>
  <c r="BS164" i="1"/>
  <c r="BR164" i="1"/>
  <c r="BP164" i="1"/>
  <c r="BQ164" i="1" s="1"/>
  <c r="BI164" i="1"/>
  <c r="BH164" i="1"/>
  <c r="BG164" i="1"/>
  <c r="BF164" i="1"/>
  <c r="BE164" i="1"/>
  <c r="BD164" i="1"/>
  <c r="BC164" i="1"/>
  <c r="BB164" i="1"/>
  <c r="BA164" i="1"/>
  <c r="J164" i="1"/>
  <c r="FU163" i="1"/>
  <c r="FS163" i="1"/>
  <c r="EX163" i="1"/>
  <c r="FG163" i="1" s="1"/>
  <c r="FO163" i="1" s="1" a="1"/>
  <c r="FO163" i="1" s="1"/>
  <c r="EW163" i="1"/>
  <c r="FF163" i="1" s="1"/>
  <c r="FP163" i="1" s="1" a="1"/>
  <c r="FP163" i="1" s="1"/>
  <c r="EV163" i="1"/>
  <c r="FE163" i="1" s="1"/>
  <c r="FN163" i="1" s="1" a="1"/>
  <c r="FN163" i="1" s="1"/>
  <c r="EU163" i="1"/>
  <c r="FD163" i="1" s="1"/>
  <c r="FM163" i="1" s="1" a="1"/>
  <c r="FM163" i="1" s="1"/>
  <c r="ET163" i="1"/>
  <c r="ES163" i="1"/>
  <c r="FB163" i="1" s="1"/>
  <c r="FK163" i="1" s="1" a="1"/>
  <c r="FK163" i="1" s="1"/>
  <c r="ER163" i="1"/>
  <c r="FA163" i="1" s="1"/>
  <c r="FJ163" i="1" s="1" a="1"/>
  <c r="FJ163" i="1" s="1"/>
  <c r="EQ163" i="1"/>
  <c r="EZ163" i="1" s="1"/>
  <c r="FI163" i="1" s="1" a="1"/>
  <c r="FI163" i="1" s="1"/>
  <c r="EP163" i="1"/>
  <c r="EY163" i="1" s="1"/>
  <c r="FH163" i="1" s="1" a="1"/>
  <c r="FH163" i="1" s="1"/>
  <c r="EO163" i="1"/>
  <c r="EN163" i="1"/>
  <c r="EM163" i="1"/>
  <c r="EL163" i="1"/>
  <c r="EK163" i="1"/>
  <c r="EJ163" i="1"/>
  <c r="EI163" i="1"/>
  <c r="BK163" i="1" s="1"/>
  <c r="BL163" i="1" s="1"/>
  <c r="BO163" i="1" s="1"/>
  <c r="EH163" i="1"/>
  <c r="GH163" i="1" s="1"/>
  <c r="EG163" i="1"/>
  <c r="GG163" i="1" s="1"/>
  <c r="EF163" i="1"/>
  <c r="GF163" i="1" s="1"/>
  <c r="EE163" i="1"/>
  <c r="ED163" i="1"/>
  <c r="EC163" i="1"/>
  <c r="EB163" i="1"/>
  <c r="EA163" i="1"/>
  <c r="GA163" i="1" s="1"/>
  <c r="DZ163" i="1"/>
  <c r="FZ163" i="1" s="1"/>
  <c r="DY163" i="1"/>
  <c r="DX163" i="1"/>
  <c r="DW163" i="1"/>
  <c r="DV163" i="1"/>
  <c r="DS163" i="1"/>
  <c r="DR163" i="1"/>
  <c r="DT163" i="1" s="1"/>
  <c r="DP163" i="1"/>
  <c r="DN163" i="1"/>
  <c r="DL163" i="1" s="1"/>
  <c r="DM163" i="1" s="1"/>
  <c r="DO163" i="1" s="1"/>
  <c r="CJ163" i="1"/>
  <c r="CI163" i="1"/>
  <c r="CH163" i="1"/>
  <c r="CG163" i="1"/>
  <c r="CF163" i="1"/>
  <c r="CE163" i="1"/>
  <c r="CD163" i="1"/>
  <c r="CC163" i="1"/>
  <c r="CB163" i="1"/>
  <c r="CA163" i="1"/>
  <c r="BZ163" i="1"/>
  <c r="BY163" i="1"/>
  <c r="BX163" i="1"/>
  <c r="BW163" i="1"/>
  <c r="BV163" i="1"/>
  <c r="BU163" i="1"/>
  <c r="BT163" i="1"/>
  <c r="BS163" i="1"/>
  <c r="BR163" i="1"/>
  <c r="BP163" i="1"/>
  <c r="BQ163" i="1" s="1"/>
  <c r="BI163" i="1"/>
  <c r="BH163" i="1"/>
  <c r="BG163" i="1"/>
  <c r="BF163" i="1"/>
  <c r="BE163" i="1"/>
  <c r="BD163" i="1"/>
  <c r="BC163" i="1"/>
  <c r="BB163" i="1"/>
  <c r="BA163" i="1"/>
  <c r="J163" i="1"/>
  <c r="FU162" i="1"/>
  <c r="FS162" i="1"/>
  <c r="EX162" i="1"/>
  <c r="FG162" i="1" s="1"/>
  <c r="FO162" i="1" s="1" a="1"/>
  <c r="FO162" i="1" s="1"/>
  <c r="EW162" i="1"/>
  <c r="FF162" i="1" s="1"/>
  <c r="FP162" i="1" s="1" a="1"/>
  <c r="FP162" i="1" s="1"/>
  <c r="EV162" i="1"/>
  <c r="FE162" i="1" s="1"/>
  <c r="FN162" i="1" s="1" a="1"/>
  <c r="FN162" i="1" s="1"/>
  <c r="EU162" i="1"/>
  <c r="ET162" i="1"/>
  <c r="FC162" i="1" s="1"/>
  <c r="FL162" i="1" s="1" a="1"/>
  <c r="FL162" i="1" s="1"/>
  <c r="ES162" i="1"/>
  <c r="FB162" i="1" s="1"/>
  <c r="FK162" i="1" s="1" a="1"/>
  <c r="FK162" i="1" s="1"/>
  <c r="ER162" i="1"/>
  <c r="FA162" i="1" s="1"/>
  <c r="FJ162" i="1" s="1" a="1"/>
  <c r="FJ162" i="1" s="1"/>
  <c r="EQ162" i="1"/>
  <c r="EZ162" i="1" s="1"/>
  <c r="FI162" i="1" s="1" a="1"/>
  <c r="FI162" i="1" s="1"/>
  <c r="EP162" i="1"/>
  <c r="EY162" i="1" s="1"/>
  <c r="FH162" i="1" s="1" a="1"/>
  <c r="FH162" i="1" s="1"/>
  <c r="EO162" i="1"/>
  <c r="EN162" i="1"/>
  <c r="EM162" i="1"/>
  <c r="EL162" i="1"/>
  <c r="EK162" i="1"/>
  <c r="EJ162" i="1"/>
  <c r="EI162" i="1"/>
  <c r="BK162" i="1" s="1"/>
  <c r="EH162" i="1"/>
  <c r="GH162" i="1" s="1"/>
  <c r="EG162" i="1"/>
  <c r="GG162" i="1" s="1"/>
  <c r="EF162" i="1"/>
  <c r="GF162" i="1" s="1"/>
  <c r="EE162" i="1"/>
  <c r="ED162" i="1"/>
  <c r="EC162" i="1"/>
  <c r="EB162" i="1"/>
  <c r="EA162" i="1"/>
  <c r="GA162" i="1" s="1"/>
  <c r="DZ162" i="1"/>
  <c r="FZ162" i="1" s="1"/>
  <c r="DY162" i="1"/>
  <c r="DX162" i="1"/>
  <c r="DW162" i="1"/>
  <c r="DV162" i="1"/>
  <c r="DS162" i="1"/>
  <c r="DR162" i="1"/>
  <c r="DT162" i="1" s="1"/>
  <c r="DP162" i="1"/>
  <c r="DN162" i="1"/>
  <c r="DL162" i="1" s="1"/>
  <c r="DM162" i="1" s="1"/>
  <c r="DO162" i="1" s="1"/>
  <c r="CJ162" i="1"/>
  <c r="CI162" i="1"/>
  <c r="CH162" i="1"/>
  <c r="CG162" i="1"/>
  <c r="CF162" i="1"/>
  <c r="CE162" i="1"/>
  <c r="CD162" i="1"/>
  <c r="CC162" i="1"/>
  <c r="CB162" i="1"/>
  <c r="CA162" i="1"/>
  <c r="BZ162" i="1"/>
  <c r="BY162" i="1"/>
  <c r="BX162" i="1"/>
  <c r="BW162" i="1"/>
  <c r="BV162" i="1"/>
  <c r="BU162" i="1"/>
  <c r="BT162" i="1"/>
  <c r="BS162" i="1"/>
  <c r="BR162" i="1"/>
  <c r="BP162" i="1"/>
  <c r="BQ162" i="1" s="1"/>
  <c r="BI162" i="1"/>
  <c r="BH162" i="1"/>
  <c r="BG162" i="1"/>
  <c r="BF162" i="1"/>
  <c r="BE162" i="1"/>
  <c r="BD162" i="1"/>
  <c r="BC162" i="1"/>
  <c r="BB162" i="1"/>
  <c r="BA162" i="1"/>
  <c r="J162" i="1"/>
  <c r="FU161" i="1"/>
  <c r="FS161" i="1"/>
  <c r="EX161" i="1"/>
  <c r="FG161" i="1" s="1"/>
  <c r="FO161" i="1" s="1" a="1"/>
  <c r="FO161" i="1" s="1"/>
  <c r="EW161" i="1"/>
  <c r="FF161" i="1" s="1"/>
  <c r="FP161" i="1" s="1" a="1"/>
  <c r="FP161" i="1" s="1"/>
  <c r="EV161" i="1"/>
  <c r="FE161" i="1" s="1"/>
  <c r="FN161" i="1" s="1" a="1"/>
  <c r="FN161" i="1" s="1"/>
  <c r="EU161" i="1"/>
  <c r="FD161" i="1" s="1"/>
  <c r="FM161" i="1" s="1" a="1"/>
  <c r="FM161" i="1" s="1"/>
  <c r="ET161" i="1"/>
  <c r="FC161" i="1" s="1"/>
  <c r="FL161" i="1" s="1" a="1"/>
  <c r="FL161" i="1" s="1"/>
  <c r="ES161" i="1"/>
  <c r="FB161" i="1" s="1"/>
  <c r="FK161" i="1" s="1" a="1"/>
  <c r="FK161" i="1" s="1"/>
  <c r="ER161" i="1"/>
  <c r="EQ161" i="1"/>
  <c r="EZ161" i="1" s="1"/>
  <c r="FI161" i="1" s="1" a="1"/>
  <c r="FI161" i="1" s="1"/>
  <c r="EP161" i="1"/>
  <c r="EY161" i="1" s="1"/>
  <c r="FH161" i="1" s="1" a="1"/>
  <c r="FH161" i="1" s="1"/>
  <c r="EO161" i="1"/>
  <c r="EN161" i="1"/>
  <c r="EM161" i="1"/>
  <c r="EL161" i="1"/>
  <c r="EK161" i="1"/>
  <c r="EJ161" i="1"/>
  <c r="EI161" i="1"/>
  <c r="BK161" i="1" s="1"/>
  <c r="BL161" i="1" s="1"/>
  <c r="EH161" i="1"/>
  <c r="GH161" i="1" s="1"/>
  <c r="EG161" i="1"/>
  <c r="GG161" i="1" s="1"/>
  <c r="EF161" i="1"/>
  <c r="GF161" i="1" s="1"/>
  <c r="EE161" i="1"/>
  <c r="ED161" i="1"/>
  <c r="EC161" i="1"/>
  <c r="EB161" i="1"/>
  <c r="EA161" i="1"/>
  <c r="GA161" i="1" s="1"/>
  <c r="DZ161" i="1"/>
  <c r="FZ161" i="1" s="1"/>
  <c r="DY161" i="1"/>
  <c r="DX161" i="1"/>
  <c r="DW161" i="1"/>
  <c r="DV161" i="1"/>
  <c r="DS161" i="1"/>
  <c r="DR161" i="1"/>
  <c r="DU161" i="1" s="1"/>
  <c r="DP161" i="1"/>
  <c r="DN161" i="1"/>
  <c r="DL161" i="1" s="1"/>
  <c r="DM161" i="1" s="1"/>
  <c r="DO161" i="1" s="1"/>
  <c r="CJ161" i="1"/>
  <c r="CI161" i="1"/>
  <c r="CH161" i="1"/>
  <c r="CG161" i="1"/>
  <c r="CF161" i="1"/>
  <c r="CE161" i="1"/>
  <c r="CD161" i="1"/>
  <c r="CC161" i="1"/>
  <c r="CB161" i="1"/>
  <c r="CA161" i="1"/>
  <c r="BZ161" i="1"/>
  <c r="BY161" i="1"/>
  <c r="BX161" i="1"/>
  <c r="BW161" i="1"/>
  <c r="BV161" i="1"/>
  <c r="BU161" i="1"/>
  <c r="BT161" i="1"/>
  <c r="BS161" i="1"/>
  <c r="BR161" i="1"/>
  <c r="BP161" i="1"/>
  <c r="BQ161" i="1" s="1"/>
  <c r="BI161" i="1"/>
  <c r="BH161" i="1"/>
  <c r="BG161" i="1"/>
  <c r="BF161" i="1"/>
  <c r="BE161" i="1"/>
  <c r="BD161" i="1"/>
  <c r="BC161" i="1"/>
  <c r="BB161" i="1"/>
  <c r="BA161" i="1"/>
  <c r="J161" i="1"/>
  <c r="FU160" i="1"/>
  <c r="FS160" i="1"/>
  <c r="EX160" i="1"/>
  <c r="FG160" i="1" s="1"/>
  <c r="FO160" i="1" s="1" a="1"/>
  <c r="FO160" i="1" s="1"/>
  <c r="EW160" i="1"/>
  <c r="FF160" i="1" s="1"/>
  <c r="FP160" i="1" s="1" a="1"/>
  <c r="FP160" i="1" s="1"/>
  <c r="EV160" i="1"/>
  <c r="FE160" i="1" s="1"/>
  <c r="FN160" i="1" s="1" a="1"/>
  <c r="FN160" i="1" s="1"/>
  <c r="EU160" i="1"/>
  <c r="FD160" i="1" s="1"/>
  <c r="FM160" i="1" s="1" a="1"/>
  <c r="FM160" i="1" s="1"/>
  <c r="ET160" i="1"/>
  <c r="FC160" i="1" s="1"/>
  <c r="FL160" i="1" s="1" a="1"/>
  <c r="FL160" i="1" s="1"/>
  <c r="ES160" i="1"/>
  <c r="ER160" i="1"/>
  <c r="FA160" i="1" s="1"/>
  <c r="FJ160" i="1" s="1" a="1"/>
  <c r="FJ160" i="1" s="1"/>
  <c r="EQ160" i="1"/>
  <c r="EZ160" i="1" s="1"/>
  <c r="FI160" i="1" s="1" a="1"/>
  <c r="FI160" i="1" s="1"/>
  <c r="EP160" i="1"/>
  <c r="EY160" i="1" s="1"/>
  <c r="FH160" i="1" s="1" a="1"/>
  <c r="FH160" i="1" s="1"/>
  <c r="EO160" i="1"/>
  <c r="EN160" i="1"/>
  <c r="EM160" i="1"/>
  <c r="EL160" i="1"/>
  <c r="EK160" i="1"/>
  <c r="EJ160" i="1"/>
  <c r="EI160" i="1"/>
  <c r="BK160" i="1" s="1"/>
  <c r="EH160" i="1"/>
  <c r="GH160" i="1" s="1"/>
  <c r="EG160" i="1"/>
  <c r="GG160" i="1" s="1"/>
  <c r="EF160" i="1"/>
  <c r="GF160" i="1" s="1"/>
  <c r="EE160" i="1"/>
  <c r="ED160" i="1"/>
  <c r="EC160" i="1"/>
  <c r="EB160" i="1"/>
  <c r="EA160" i="1"/>
  <c r="GA160" i="1" s="1"/>
  <c r="DZ160" i="1"/>
  <c r="FZ160" i="1" s="1"/>
  <c r="DY160" i="1"/>
  <c r="DX160" i="1"/>
  <c r="DW160" i="1"/>
  <c r="DV160" i="1"/>
  <c r="DS160" i="1"/>
  <c r="DR160" i="1"/>
  <c r="DT160" i="1" s="1"/>
  <c r="DP160" i="1"/>
  <c r="DN160" i="1"/>
  <c r="DL160" i="1" s="1"/>
  <c r="DM160" i="1" s="1"/>
  <c r="DO160" i="1" s="1"/>
  <c r="CJ160" i="1"/>
  <c r="CI160" i="1"/>
  <c r="CH160" i="1"/>
  <c r="CG160" i="1"/>
  <c r="CF160" i="1"/>
  <c r="CE160" i="1"/>
  <c r="CD160" i="1"/>
  <c r="CC160" i="1"/>
  <c r="CB160" i="1"/>
  <c r="CA160" i="1"/>
  <c r="BZ160" i="1"/>
  <c r="BY160" i="1"/>
  <c r="BX160" i="1"/>
  <c r="BW160" i="1"/>
  <c r="BV160" i="1"/>
  <c r="BU160" i="1"/>
  <c r="BT160" i="1"/>
  <c r="BS160" i="1"/>
  <c r="BR160" i="1"/>
  <c r="BP160" i="1"/>
  <c r="BQ160" i="1" s="1"/>
  <c r="BI160" i="1"/>
  <c r="BH160" i="1"/>
  <c r="BG160" i="1"/>
  <c r="BF160" i="1"/>
  <c r="BE160" i="1"/>
  <c r="BD160" i="1"/>
  <c r="BC160" i="1"/>
  <c r="BB160" i="1"/>
  <c r="BA160" i="1"/>
  <c r="J160" i="1"/>
  <c r="FU159" i="1"/>
  <c r="FS159" i="1"/>
  <c r="EX159" i="1"/>
  <c r="FG159" i="1" s="1"/>
  <c r="FO159" i="1" s="1" a="1"/>
  <c r="FO159" i="1" s="1"/>
  <c r="EW159" i="1"/>
  <c r="FF159" i="1" s="1"/>
  <c r="FP159" i="1" s="1" a="1"/>
  <c r="FP159" i="1" s="1"/>
  <c r="EV159" i="1"/>
  <c r="FE159" i="1" s="1"/>
  <c r="FN159" i="1" s="1" a="1"/>
  <c r="FN159" i="1" s="1"/>
  <c r="EU159" i="1"/>
  <c r="FD159" i="1" s="1"/>
  <c r="FM159" i="1" s="1" a="1"/>
  <c r="FM159" i="1" s="1"/>
  <c r="ET159" i="1"/>
  <c r="ES159" i="1"/>
  <c r="FB159" i="1" s="1"/>
  <c r="FK159" i="1" s="1" a="1"/>
  <c r="FK159" i="1" s="1"/>
  <c r="ER159" i="1"/>
  <c r="FA159" i="1" s="1"/>
  <c r="FJ159" i="1" s="1" a="1"/>
  <c r="FJ159" i="1" s="1"/>
  <c r="EQ159" i="1"/>
  <c r="EZ159" i="1" s="1"/>
  <c r="FI159" i="1" s="1" a="1"/>
  <c r="FI159" i="1" s="1"/>
  <c r="EP159" i="1"/>
  <c r="EY159" i="1" s="1"/>
  <c r="FH159" i="1" s="1" a="1"/>
  <c r="FH159" i="1" s="1"/>
  <c r="EO159" i="1"/>
  <c r="EN159" i="1"/>
  <c r="EM159" i="1"/>
  <c r="EL159" i="1"/>
  <c r="EK159" i="1"/>
  <c r="EJ159" i="1"/>
  <c r="EI159" i="1"/>
  <c r="BK159" i="1" s="1"/>
  <c r="BL159" i="1" s="1"/>
  <c r="BO159" i="1" s="1"/>
  <c r="EH159" i="1"/>
  <c r="GH159" i="1" s="1"/>
  <c r="EG159" i="1"/>
  <c r="GG159" i="1" s="1"/>
  <c r="EF159" i="1"/>
  <c r="GF159" i="1" s="1"/>
  <c r="EE159" i="1"/>
  <c r="ED159" i="1"/>
  <c r="EC159" i="1"/>
  <c r="EB159" i="1"/>
  <c r="EA159" i="1"/>
  <c r="GA159" i="1" s="1"/>
  <c r="DZ159" i="1"/>
  <c r="FZ159" i="1" s="1"/>
  <c r="DY159" i="1"/>
  <c r="DX159" i="1"/>
  <c r="DW159" i="1"/>
  <c r="DV159" i="1"/>
  <c r="DS159" i="1"/>
  <c r="DR159" i="1"/>
  <c r="DT159" i="1" s="1"/>
  <c r="DP159" i="1"/>
  <c r="DN159" i="1"/>
  <c r="DL159" i="1" s="1"/>
  <c r="DM159" i="1" s="1"/>
  <c r="DO159" i="1" s="1"/>
  <c r="CJ159" i="1"/>
  <c r="CI159" i="1"/>
  <c r="CH159" i="1"/>
  <c r="CG159" i="1"/>
  <c r="CF159" i="1"/>
  <c r="CE159" i="1"/>
  <c r="CD159" i="1"/>
  <c r="CC159" i="1"/>
  <c r="CB159" i="1"/>
  <c r="CA159" i="1"/>
  <c r="BZ159" i="1"/>
  <c r="BY159" i="1"/>
  <c r="BX159" i="1"/>
  <c r="BW159" i="1"/>
  <c r="BV159" i="1"/>
  <c r="BU159" i="1"/>
  <c r="BT159" i="1"/>
  <c r="BS159" i="1"/>
  <c r="BR159" i="1"/>
  <c r="BP159" i="1"/>
  <c r="BQ159" i="1" s="1"/>
  <c r="BI159" i="1"/>
  <c r="BH159" i="1"/>
  <c r="BG159" i="1"/>
  <c r="BF159" i="1"/>
  <c r="BE159" i="1"/>
  <c r="BD159" i="1"/>
  <c r="BC159" i="1"/>
  <c r="BB159" i="1"/>
  <c r="BA159" i="1"/>
  <c r="J159" i="1"/>
  <c r="FU158" i="1"/>
  <c r="FS158" i="1"/>
  <c r="EX158" i="1"/>
  <c r="FG158" i="1" s="1"/>
  <c r="FO158" i="1" s="1" a="1"/>
  <c r="FO158" i="1" s="1"/>
  <c r="EW158" i="1"/>
  <c r="FF158" i="1" s="1"/>
  <c r="FP158" i="1" s="1" a="1"/>
  <c r="FP158" i="1" s="1"/>
  <c r="EV158" i="1"/>
  <c r="FE158" i="1" s="1"/>
  <c r="FN158" i="1" s="1" a="1"/>
  <c r="FN158" i="1" s="1"/>
  <c r="EU158" i="1"/>
  <c r="ET158" i="1"/>
  <c r="FC158" i="1" s="1"/>
  <c r="FL158" i="1" s="1" a="1"/>
  <c r="FL158" i="1" s="1"/>
  <c r="ES158" i="1"/>
  <c r="FB158" i="1" s="1"/>
  <c r="FK158" i="1" s="1" a="1"/>
  <c r="FK158" i="1" s="1"/>
  <c r="ER158" i="1"/>
  <c r="FA158" i="1" s="1"/>
  <c r="FJ158" i="1" s="1" a="1"/>
  <c r="FJ158" i="1" s="1"/>
  <c r="EQ158" i="1"/>
  <c r="EZ158" i="1" s="1"/>
  <c r="FI158" i="1" s="1" a="1"/>
  <c r="FI158" i="1" s="1"/>
  <c r="EP158" i="1"/>
  <c r="EY158" i="1" s="1"/>
  <c r="FH158" i="1" s="1" a="1"/>
  <c r="FH158" i="1" s="1"/>
  <c r="EO158" i="1"/>
  <c r="EN158" i="1"/>
  <c r="EM158" i="1"/>
  <c r="EL158" i="1"/>
  <c r="EK158" i="1"/>
  <c r="EJ158" i="1"/>
  <c r="EI158" i="1"/>
  <c r="BK158" i="1" s="1"/>
  <c r="EH158" i="1"/>
  <c r="GH158" i="1" s="1"/>
  <c r="EG158" i="1"/>
  <c r="GG158" i="1" s="1"/>
  <c r="EF158" i="1"/>
  <c r="GF158" i="1" s="1"/>
  <c r="EE158" i="1"/>
  <c r="ED158" i="1"/>
  <c r="EC158" i="1"/>
  <c r="EB158" i="1"/>
  <c r="EA158" i="1"/>
  <c r="GA158" i="1" s="1"/>
  <c r="DZ158" i="1"/>
  <c r="FZ158" i="1" s="1"/>
  <c r="DY158" i="1"/>
  <c r="DX158" i="1"/>
  <c r="DW158" i="1"/>
  <c r="DV158" i="1"/>
  <c r="DS158" i="1"/>
  <c r="DR158" i="1"/>
  <c r="DU158" i="1" s="1"/>
  <c r="DP158" i="1"/>
  <c r="DN158" i="1"/>
  <c r="DL158" i="1" s="1"/>
  <c r="DM158" i="1" s="1"/>
  <c r="DO158" i="1" s="1"/>
  <c r="CJ158" i="1"/>
  <c r="CI158" i="1"/>
  <c r="CH158" i="1"/>
  <c r="CG158" i="1"/>
  <c r="CF158" i="1"/>
  <c r="CE158" i="1"/>
  <c r="CD158" i="1"/>
  <c r="CC158" i="1"/>
  <c r="CB158" i="1"/>
  <c r="CA158" i="1"/>
  <c r="BZ158" i="1"/>
  <c r="BY158" i="1"/>
  <c r="BX158" i="1"/>
  <c r="BW158" i="1"/>
  <c r="BV158" i="1"/>
  <c r="BU158" i="1"/>
  <c r="BT158" i="1"/>
  <c r="BS158" i="1"/>
  <c r="BR158" i="1"/>
  <c r="BP158" i="1"/>
  <c r="BQ158" i="1" s="1"/>
  <c r="BI158" i="1"/>
  <c r="BH158" i="1"/>
  <c r="BG158" i="1"/>
  <c r="BF158" i="1"/>
  <c r="BE158" i="1"/>
  <c r="BD158" i="1"/>
  <c r="BC158" i="1"/>
  <c r="BB158" i="1"/>
  <c r="BA158" i="1"/>
  <c r="J158" i="1"/>
  <c r="FU157" i="1"/>
  <c r="FS157" i="1"/>
  <c r="EX157" i="1"/>
  <c r="FG157" i="1" s="1"/>
  <c r="FO157" i="1" s="1" a="1"/>
  <c r="FO157" i="1" s="1"/>
  <c r="EW157" i="1"/>
  <c r="FF157" i="1" s="1"/>
  <c r="FP157" i="1" s="1" a="1"/>
  <c r="FP157" i="1" s="1"/>
  <c r="EV157" i="1"/>
  <c r="FE157" i="1" s="1"/>
  <c r="FN157" i="1" s="1" a="1"/>
  <c r="FN157" i="1" s="1"/>
  <c r="EU157" i="1"/>
  <c r="FD157" i="1" s="1"/>
  <c r="FM157" i="1" s="1" a="1"/>
  <c r="FM157" i="1" s="1"/>
  <c r="ET157" i="1"/>
  <c r="FC157" i="1" s="1"/>
  <c r="FL157" i="1" s="1" a="1"/>
  <c r="FL157" i="1" s="1"/>
  <c r="ES157" i="1"/>
  <c r="FB157" i="1" s="1"/>
  <c r="FK157" i="1" s="1" a="1"/>
  <c r="FK157" i="1" s="1"/>
  <c r="ER157" i="1"/>
  <c r="EQ157" i="1"/>
  <c r="EZ157" i="1" s="1"/>
  <c r="FI157" i="1" s="1" a="1"/>
  <c r="FI157" i="1" s="1"/>
  <c r="EP157" i="1"/>
  <c r="EY157" i="1" s="1"/>
  <c r="FH157" i="1" s="1" a="1"/>
  <c r="FH157" i="1" s="1"/>
  <c r="EO157" i="1"/>
  <c r="EN157" i="1"/>
  <c r="EM157" i="1"/>
  <c r="EL157" i="1"/>
  <c r="EK157" i="1"/>
  <c r="EJ157" i="1"/>
  <c r="EI157" i="1"/>
  <c r="BK157" i="1" s="1"/>
  <c r="BL157" i="1" s="1"/>
  <c r="EH157" i="1"/>
  <c r="GH157" i="1" s="1"/>
  <c r="EG157" i="1"/>
  <c r="GG157" i="1" s="1"/>
  <c r="EF157" i="1"/>
  <c r="GF157" i="1" s="1"/>
  <c r="EE157" i="1"/>
  <c r="ED157" i="1"/>
  <c r="EC157" i="1"/>
  <c r="EB157" i="1"/>
  <c r="EA157" i="1"/>
  <c r="GA157" i="1" s="1"/>
  <c r="DZ157" i="1"/>
  <c r="FZ157" i="1" s="1"/>
  <c r="DY157" i="1"/>
  <c r="DX157" i="1"/>
  <c r="DW157" i="1"/>
  <c r="DV157" i="1"/>
  <c r="DS157" i="1"/>
  <c r="DR157" i="1"/>
  <c r="DU157" i="1" s="1"/>
  <c r="DP157" i="1"/>
  <c r="DN157" i="1"/>
  <c r="DL157" i="1" s="1"/>
  <c r="DM157" i="1" s="1"/>
  <c r="DO157" i="1" s="1"/>
  <c r="CJ157" i="1"/>
  <c r="CI157" i="1"/>
  <c r="CH157" i="1"/>
  <c r="CG157" i="1"/>
  <c r="CF157" i="1"/>
  <c r="CE157" i="1"/>
  <c r="CD157" i="1"/>
  <c r="CC157" i="1"/>
  <c r="CB157" i="1"/>
  <c r="CA157" i="1"/>
  <c r="BZ157" i="1"/>
  <c r="BY157" i="1"/>
  <c r="BX157" i="1"/>
  <c r="BW157" i="1"/>
  <c r="BV157" i="1"/>
  <c r="BU157" i="1"/>
  <c r="BT157" i="1"/>
  <c r="BS157" i="1"/>
  <c r="BR157" i="1"/>
  <c r="BP157" i="1"/>
  <c r="BQ157" i="1" s="1"/>
  <c r="BI157" i="1"/>
  <c r="BH157" i="1"/>
  <c r="BG157" i="1"/>
  <c r="BF157" i="1"/>
  <c r="BE157" i="1"/>
  <c r="BD157" i="1"/>
  <c r="BC157" i="1"/>
  <c r="BB157" i="1"/>
  <c r="BA157" i="1"/>
  <c r="J157" i="1"/>
  <c r="FU156" i="1"/>
  <c r="FS156" i="1"/>
  <c r="EX156" i="1"/>
  <c r="FG156" i="1" s="1"/>
  <c r="FO156" i="1" s="1" a="1"/>
  <c r="FO156" i="1" s="1"/>
  <c r="EW156" i="1"/>
  <c r="FF156" i="1" s="1"/>
  <c r="FP156" i="1" s="1" a="1"/>
  <c r="FP156" i="1" s="1"/>
  <c r="EV156" i="1"/>
  <c r="FE156" i="1" s="1"/>
  <c r="FN156" i="1" s="1" a="1"/>
  <c r="FN156" i="1" s="1"/>
  <c r="EU156" i="1"/>
  <c r="FD156" i="1" s="1"/>
  <c r="FM156" i="1" s="1" a="1"/>
  <c r="FM156" i="1" s="1"/>
  <c r="ET156" i="1"/>
  <c r="FC156" i="1" s="1"/>
  <c r="FL156" i="1" s="1" a="1"/>
  <c r="FL156" i="1" s="1"/>
  <c r="ES156" i="1"/>
  <c r="ER156" i="1"/>
  <c r="FA156" i="1" s="1"/>
  <c r="FJ156" i="1" s="1" a="1"/>
  <c r="FJ156" i="1" s="1"/>
  <c r="EQ156" i="1"/>
  <c r="EZ156" i="1" s="1"/>
  <c r="FI156" i="1" s="1" a="1"/>
  <c r="FI156" i="1" s="1"/>
  <c r="EP156" i="1"/>
  <c r="EY156" i="1" s="1"/>
  <c r="FH156" i="1" s="1" a="1"/>
  <c r="FH156" i="1" s="1"/>
  <c r="EO156" i="1"/>
  <c r="EN156" i="1"/>
  <c r="EM156" i="1"/>
  <c r="EL156" i="1"/>
  <c r="EK156" i="1"/>
  <c r="EJ156" i="1"/>
  <c r="EI156" i="1"/>
  <c r="BK156" i="1" s="1"/>
  <c r="EH156" i="1"/>
  <c r="GH156" i="1" s="1"/>
  <c r="EG156" i="1"/>
  <c r="GG156" i="1" s="1"/>
  <c r="EF156" i="1"/>
  <c r="GF156" i="1" s="1"/>
  <c r="EE156" i="1"/>
  <c r="ED156" i="1"/>
  <c r="EC156" i="1"/>
  <c r="EB156" i="1"/>
  <c r="EA156" i="1"/>
  <c r="GA156" i="1" s="1"/>
  <c r="DZ156" i="1"/>
  <c r="FZ156" i="1" s="1"/>
  <c r="DY156" i="1"/>
  <c r="DX156" i="1"/>
  <c r="DW156" i="1"/>
  <c r="DV156" i="1"/>
  <c r="DS156" i="1"/>
  <c r="DR156" i="1"/>
  <c r="DT156" i="1" s="1"/>
  <c r="DP156" i="1"/>
  <c r="DN156" i="1"/>
  <c r="DL156" i="1" s="1"/>
  <c r="DM156" i="1" s="1"/>
  <c r="DO156" i="1" s="1"/>
  <c r="CJ156" i="1"/>
  <c r="CI156" i="1"/>
  <c r="CH156" i="1"/>
  <c r="CG156" i="1"/>
  <c r="CF156" i="1"/>
  <c r="CE156" i="1"/>
  <c r="CD156" i="1"/>
  <c r="CC156" i="1"/>
  <c r="CB156" i="1"/>
  <c r="CA156" i="1"/>
  <c r="BZ156" i="1"/>
  <c r="BY156" i="1"/>
  <c r="BX156" i="1"/>
  <c r="BW156" i="1"/>
  <c r="BV156" i="1"/>
  <c r="BU156" i="1"/>
  <c r="BT156" i="1"/>
  <c r="BS156" i="1"/>
  <c r="BR156" i="1"/>
  <c r="BP156" i="1"/>
  <c r="BQ156" i="1" s="1"/>
  <c r="BI156" i="1"/>
  <c r="BH156" i="1"/>
  <c r="BG156" i="1"/>
  <c r="BF156" i="1"/>
  <c r="BE156" i="1"/>
  <c r="BD156" i="1"/>
  <c r="BC156" i="1"/>
  <c r="BB156" i="1"/>
  <c r="BA156" i="1"/>
  <c r="J156" i="1"/>
  <c r="FU155" i="1"/>
  <c r="FS155" i="1"/>
  <c r="FB155" i="1"/>
  <c r="FK155" i="1" s="1" a="1"/>
  <c r="FK155" i="1" s="1"/>
  <c r="EX155" i="1"/>
  <c r="FG155" i="1" s="1"/>
  <c r="FO155" i="1" s="1" a="1"/>
  <c r="FO155" i="1" s="1"/>
  <c r="EW155" i="1"/>
  <c r="FF155" i="1" s="1"/>
  <c r="FP155" i="1" s="1" a="1"/>
  <c r="FP155" i="1" s="1"/>
  <c r="EV155" i="1"/>
  <c r="FE155" i="1" s="1"/>
  <c r="FN155" i="1" s="1" a="1"/>
  <c r="FN155" i="1" s="1"/>
  <c r="EU155" i="1"/>
  <c r="FD155" i="1" s="1"/>
  <c r="FM155" i="1" s="1" a="1"/>
  <c r="FM155" i="1" s="1"/>
  <c r="ET155" i="1"/>
  <c r="ES155" i="1"/>
  <c r="ER155" i="1"/>
  <c r="FA155" i="1" s="1"/>
  <c r="FJ155" i="1" s="1" a="1"/>
  <c r="FJ155" i="1" s="1"/>
  <c r="EQ155" i="1"/>
  <c r="EZ155" i="1" s="1"/>
  <c r="FI155" i="1" s="1" a="1"/>
  <c r="FI155" i="1" s="1"/>
  <c r="EP155" i="1"/>
  <c r="EY155" i="1" s="1"/>
  <c r="FH155" i="1" s="1" a="1"/>
  <c r="FH155" i="1" s="1"/>
  <c r="EO155" i="1"/>
  <c r="EN155" i="1"/>
  <c r="EM155" i="1"/>
  <c r="EL155" i="1"/>
  <c r="EK155" i="1"/>
  <c r="EJ155" i="1"/>
  <c r="EI155" i="1"/>
  <c r="BK155" i="1" s="1"/>
  <c r="BL155" i="1" s="1"/>
  <c r="BO155" i="1" s="1"/>
  <c r="EH155" i="1"/>
  <c r="GH155" i="1" s="1"/>
  <c r="EG155" i="1"/>
  <c r="GG155" i="1" s="1"/>
  <c r="EF155" i="1"/>
  <c r="GF155" i="1" s="1"/>
  <c r="EE155" i="1"/>
  <c r="ED155" i="1"/>
  <c r="EC155" i="1"/>
  <c r="EB155" i="1"/>
  <c r="EA155" i="1"/>
  <c r="GA155" i="1" s="1"/>
  <c r="DZ155" i="1"/>
  <c r="FZ155" i="1" s="1"/>
  <c r="DY155" i="1"/>
  <c r="DX155" i="1"/>
  <c r="DW155" i="1"/>
  <c r="DV155" i="1"/>
  <c r="DS155" i="1"/>
  <c r="DR155" i="1"/>
  <c r="DT155" i="1" s="1"/>
  <c r="DP155" i="1"/>
  <c r="DN155" i="1"/>
  <c r="DL155" i="1" s="1"/>
  <c r="DM155" i="1" s="1"/>
  <c r="DO155" i="1" s="1"/>
  <c r="CJ155" i="1"/>
  <c r="CI155" i="1"/>
  <c r="CH155" i="1"/>
  <c r="CG155" i="1"/>
  <c r="CF155" i="1"/>
  <c r="CE155" i="1"/>
  <c r="CD155" i="1"/>
  <c r="CC155" i="1"/>
  <c r="CB155" i="1"/>
  <c r="CA155" i="1"/>
  <c r="BZ155" i="1"/>
  <c r="BY155" i="1"/>
  <c r="BX155" i="1"/>
  <c r="BW155" i="1"/>
  <c r="BV155" i="1"/>
  <c r="BU155" i="1"/>
  <c r="BT155" i="1"/>
  <c r="BS155" i="1"/>
  <c r="BR155" i="1"/>
  <c r="BP155" i="1"/>
  <c r="BQ155" i="1" s="1"/>
  <c r="BI155" i="1"/>
  <c r="BH155" i="1"/>
  <c r="BG155" i="1"/>
  <c r="BF155" i="1"/>
  <c r="BE155" i="1"/>
  <c r="BD155" i="1"/>
  <c r="BC155" i="1"/>
  <c r="BB155" i="1"/>
  <c r="BA155" i="1"/>
  <c r="J155" i="1"/>
  <c r="FU154" i="1"/>
  <c r="FS154" i="1"/>
  <c r="EX154" i="1"/>
  <c r="FG154" i="1" s="1"/>
  <c r="FO154" i="1" s="1" a="1"/>
  <c r="FO154" i="1" s="1"/>
  <c r="EW154" i="1"/>
  <c r="FF154" i="1" s="1"/>
  <c r="FP154" i="1" s="1" a="1"/>
  <c r="FP154" i="1" s="1"/>
  <c r="EV154" i="1"/>
  <c r="FE154" i="1" s="1"/>
  <c r="FN154" i="1" s="1" a="1"/>
  <c r="FN154" i="1" s="1"/>
  <c r="EU154" i="1"/>
  <c r="ET154" i="1"/>
  <c r="FC154" i="1" s="1"/>
  <c r="FL154" i="1" s="1" a="1"/>
  <c r="FL154" i="1" s="1"/>
  <c r="ES154" i="1"/>
  <c r="FB154" i="1" s="1"/>
  <c r="FK154" i="1" s="1" a="1"/>
  <c r="FK154" i="1" s="1"/>
  <c r="ER154" i="1"/>
  <c r="FA154" i="1" s="1"/>
  <c r="FJ154" i="1" s="1" a="1"/>
  <c r="FJ154" i="1" s="1"/>
  <c r="EQ154" i="1"/>
  <c r="EZ154" i="1" s="1"/>
  <c r="FI154" i="1" s="1" a="1"/>
  <c r="FI154" i="1" s="1"/>
  <c r="EP154" i="1"/>
  <c r="EY154" i="1" s="1"/>
  <c r="FH154" i="1" s="1" a="1"/>
  <c r="FH154" i="1" s="1"/>
  <c r="EO154" i="1"/>
  <c r="EN154" i="1"/>
  <c r="EM154" i="1"/>
  <c r="EL154" i="1"/>
  <c r="EK154" i="1"/>
  <c r="EJ154" i="1"/>
  <c r="EI154" i="1"/>
  <c r="BK154" i="1" s="1"/>
  <c r="EH154" i="1"/>
  <c r="GH154" i="1" s="1"/>
  <c r="EG154" i="1"/>
  <c r="GG154" i="1" s="1"/>
  <c r="EF154" i="1"/>
  <c r="GF154" i="1" s="1"/>
  <c r="EE154" i="1"/>
  <c r="ED154" i="1"/>
  <c r="EC154" i="1"/>
  <c r="EB154" i="1"/>
  <c r="EA154" i="1"/>
  <c r="GA154" i="1" s="1"/>
  <c r="DZ154" i="1"/>
  <c r="FZ154" i="1" s="1"/>
  <c r="DY154" i="1"/>
  <c r="DX154" i="1"/>
  <c r="DW154" i="1"/>
  <c r="DV154" i="1"/>
  <c r="DS154" i="1"/>
  <c r="DR154" i="1"/>
  <c r="DP154" i="1"/>
  <c r="DN154" i="1"/>
  <c r="DL154" i="1" s="1"/>
  <c r="DM154" i="1" s="1"/>
  <c r="DO154" i="1" s="1"/>
  <c r="CJ154" i="1"/>
  <c r="CI154" i="1"/>
  <c r="CH154" i="1"/>
  <c r="CG154" i="1"/>
  <c r="CF154" i="1"/>
  <c r="CE154" i="1"/>
  <c r="CD154" i="1"/>
  <c r="CC154" i="1"/>
  <c r="CB154" i="1"/>
  <c r="CA154" i="1"/>
  <c r="BZ154" i="1"/>
  <c r="BY154" i="1"/>
  <c r="BX154" i="1"/>
  <c r="BW154" i="1"/>
  <c r="BV154" i="1"/>
  <c r="BU154" i="1"/>
  <c r="BT154" i="1"/>
  <c r="BS154" i="1"/>
  <c r="BR154" i="1"/>
  <c r="BP154" i="1"/>
  <c r="BQ154" i="1" s="1"/>
  <c r="BI154" i="1"/>
  <c r="BH154" i="1"/>
  <c r="BG154" i="1"/>
  <c r="BF154" i="1"/>
  <c r="BE154" i="1"/>
  <c r="BD154" i="1"/>
  <c r="BC154" i="1"/>
  <c r="BB154" i="1"/>
  <c r="BA154" i="1"/>
  <c r="J154" i="1"/>
  <c r="FU153" i="1"/>
  <c r="FS153" i="1"/>
  <c r="EX153" i="1"/>
  <c r="FG153" i="1" s="1"/>
  <c r="FO153" i="1" s="1" a="1"/>
  <c r="FO153" i="1" s="1"/>
  <c r="EW153" i="1"/>
  <c r="FF153" i="1" s="1"/>
  <c r="FP153" i="1" s="1" a="1"/>
  <c r="FP153" i="1" s="1"/>
  <c r="EV153" i="1"/>
  <c r="FE153" i="1" s="1"/>
  <c r="FN153" i="1" s="1" a="1"/>
  <c r="FN153" i="1" s="1"/>
  <c r="EU153" i="1"/>
  <c r="FD153" i="1" s="1"/>
  <c r="FM153" i="1" s="1" a="1"/>
  <c r="FM153" i="1" s="1"/>
  <c r="ET153" i="1"/>
  <c r="FC153" i="1" s="1"/>
  <c r="FL153" i="1" s="1" a="1"/>
  <c r="FL153" i="1" s="1"/>
  <c r="ES153" i="1"/>
  <c r="FB153" i="1" s="1"/>
  <c r="FK153" i="1" s="1" a="1"/>
  <c r="FK153" i="1" s="1"/>
  <c r="ER153" i="1"/>
  <c r="FA153" i="1" s="1"/>
  <c r="FJ153" i="1" s="1" a="1"/>
  <c r="FJ153" i="1" s="1"/>
  <c r="EQ153" i="1"/>
  <c r="EZ153" i="1" s="1"/>
  <c r="FI153" i="1" s="1" a="1"/>
  <c r="FI153" i="1" s="1"/>
  <c r="EP153" i="1"/>
  <c r="EY153" i="1" s="1"/>
  <c r="FH153" i="1" s="1" a="1"/>
  <c r="FH153" i="1" s="1"/>
  <c r="EO153" i="1"/>
  <c r="EN153" i="1"/>
  <c r="EM153" i="1"/>
  <c r="EL153" i="1"/>
  <c r="EK153" i="1"/>
  <c r="EJ153" i="1"/>
  <c r="EH153" i="1"/>
  <c r="GH153" i="1" s="1"/>
  <c r="EG153" i="1"/>
  <c r="GG153" i="1" s="1"/>
  <c r="EF153" i="1"/>
  <c r="GF153" i="1" s="1"/>
  <c r="EE153" i="1"/>
  <c r="ED153" i="1"/>
  <c r="GE153" i="1" s="1"/>
  <c r="EC153" i="1"/>
  <c r="GD153" i="1" s="1"/>
  <c r="EB153" i="1"/>
  <c r="GC153" i="1" s="1"/>
  <c r="EA153" i="1"/>
  <c r="DZ153" i="1"/>
  <c r="DY153" i="1"/>
  <c r="DX153" i="1"/>
  <c r="DW153" i="1"/>
  <c r="DV153" i="1"/>
  <c r="DS153" i="1"/>
  <c r="DR153" i="1"/>
  <c r="DU153" i="1" s="1"/>
  <c r="DP153" i="1"/>
  <c r="DN153" i="1"/>
  <c r="DL153" i="1" s="1"/>
  <c r="DM153" i="1" s="1"/>
  <c r="DO153" i="1" s="1"/>
  <c r="CJ153" i="1"/>
  <c r="CI153" i="1"/>
  <c r="CH153" i="1"/>
  <c r="CG153" i="1"/>
  <c r="CF153" i="1"/>
  <c r="CE153" i="1"/>
  <c r="CD153" i="1"/>
  <c r="CC153" i="1"/>
  <c r="CB153" i="1"/>
  <c r="CA153" i="1"/>
  <c r="BZ153" i="1"/>
  <c r="BY153" i="1"/>
  <c r="BX153" i="1"/>
  <c r="BW153" i="1"/>
  <c r="BV153" i="1"/>
  <c r="BU153" i="1"/>
  <c r="BT153" i="1"/>
  <c r="BS153" i="1"/>
  <c r="BR153" i="1"/>
  <c r="BP153" i="1"/>
  <c r="BQ153" i="1" s="1"/>
  <c r="BK153" i="1"/>
  <c r="BI153" i="1"/>
  <c r="BH153" i="1"/>
  <c r="BG153" i="1"/>
  <c r="BF153" i="1"/>
  <c r="BE153" i="1"/>
  <c r="BD153" i="1"/>
  <c r="BC153" i="1"/>
  <c r="BB153" i="1"/>
  <c r="BA153" i="1"/>
  <c r="J153" i="1"/>
  <c r="FU152" i="1"/>
  <c r="FS152" i="1"/>
  <c r="EX152" i="1"/>
  <c r="FG152" i="1" s="1"/>
  <c r="FO152" i="1" s="1" a="1"/>
  <c r="FO152" i="1" s="1"/>
  <c r="EW152" i="1"/>
  <c r="FF152" i="1" s="1"/>
  <c r="FP152" i="1" s="1" a="1"/>
  <c r="FP152" i="1" s="1"/>
  <c r="EV152" i="1"/>
  <c r="FE152" i="1" s="1"/>
  <c r="FN152" i="1" s="1" a="1"/>
  <c r="FN152" i="1" s="1"/>
  <c r="EU152" i="1"/>
  <c r="FD152" i="1" s="1"/>
  <c r="FM152" i="1" s="1" a="1"/>
  <c r="FM152" i="1" s="1"/>
  <c r="ET152" i="1"/>
  <c r="FC152" i="1" s="1"/>
  <c r="FL152" i="1" s="1" a="1"/>
  <c r="FL152" i="1" s="1"/>
  <c r="ES152" i="1"/>
  <c r="FB152" i="1" s="1"/>
  <c r="FK152" i="1" s="1" a="1"/>
  <c r="FK152" i="1" s="1"/>
  <c r="ER152" i="1"/>
  <c r="EQ152" i="1"/>
  <c r="EZ152" i="1" s="1"/>
  <c r="FI152" i="1" s="1" a="1"/>
  <c r="FI152" i="1" s="1"/>
  <c r="EP152" i="1"/>
  <c r="EY152" i="1" s="1"/>
  <c r="FH152" i="1" s="1" a="1"/>
  <c r="FH152" i="1" s="1"/>
  <c r="EO152" i="1"/>
  <c r="EN152" i="1"/>
  <c r="EM152" i="1"/>
  <c r="EL152" i="1"/>
  <c r="EK152" i="1"/>
  <c r="EJ152" i="1"/>
  <c r="EI152" i="1"/>
  <c r="BK152" i="1" s="1"/>
  <c r="BL152" i="1" s="1"/>
  <c r="EH152" i="1"/>
  <c r="GH152" i="1" s="1"/>
  <c r="EG152" i="1"/>
  <c r="GG152" i="1" s="1"/>
  <c r="EF152" i="1"/>
  <c r="GF152" i="1" s="1"/>
  <c r="EE152" i="1"/>
  <c r="ED152" i="1"/>
  <c r="EC152" i="1"/>
  <c r="EB152" i="1"/>
  <c r="EA152" i="1"/>
  <c r="GA152" i="1" s="1"/>
  <c r="DZ152" i="1"/>
  <c r="FZ152" i="1" s="1"/>
  <c r="DY152" i="1"/>
  <c r="DX152" i="1"/>
  <c r="DW152" i="1"/>
  <c r="DV152" i="1"/>
  <c r="DS152" i="1"/>
  <c r="DR152" i="1"/>
  <c r="DU152" i="1" s="1"/>
  <c r="DP152" i="1"/>
  <c r="DN152" i="1"/>
  <c r="DL152" i="1" s="1"/>
  <c r="DM152" i="1" s="1"/>
  <c r="DO152" i="1" s="1"/>
  <c r="CJ152" i="1"/>
  <c r="CI152" i="1"/>
  <c r="CH152" i="1"/>
  <c r="CG152" i="1"/>
  <c r="CF152" i="1"/>
  <c r="CE152" i="1"/>
  <c r="CD152" i="1"/>
  <c r="CC152" i="1"/>
  <c r="CB152" i="1"/>
  <c r="CA152" i="1"/>
  <c r="BZ152" i="1"/>
  <c r="BY152" i="1"/>
  <c r="BX152" i="1"/>
  <c r="BW152" i="1"/>
  <c r="BV152" i="1"/>
  <c r="BU152" i="1"/>
  <c r="BT152" i="1"/>
  <c r="BS152" i="1"/>
  <c r="BR152" i="1"/>
  <c r="BP152" i="1"/>
  <c r="BQ152" i="1" s="1"/>
  <c r="BI152" i="1"/>
  <c r="BH152" i="1"/>
  <c r="BG152" i="1"/>
  <c r="BF152" i="1"/>
  <c r="BE152" i="1"/>
  <c r="BD152" i="1"/>
  <c r="BC152" i="1"/>
  <c r="BB152" i="1"/>
  <c r="BA152" i="1"/>
  <c r="J152" i="1"/>
  <c r="FU151" i="1"/>
  <c r="FS151" i="1"/>
  <c r="EX151" i="1"/>
  <c r="FG151" i="1" s="1"/>
  <c r="FO151" i="1" s="1" a="1"/>
  <c r="FO151" i="1" s="1"/>
  <c r="EW151" i="1"/>
  <c r="FF151" i="1" s="1"/>
  <c r="FP151" i="1" s="1" a="1"/>
  <c r="FP151" i="1" s="1"/>
  <c r="EV151" i="1"/>
  <c r="FE151" i="1" s="1"/>
  <c r="FN151" i="1" s="1" a="1"/>
  <c r="FN151" i="1" s="1"/>
  <c r="EU151" i="1"/>
  <c r="FD151" i="1" s="1"/>
  <c r="FM151" i="1" s="1" a="1"/>
  <c r="FM151" i="1" s="1"/>
  <c r="ET151" i="1"/>
  <c r="FC151" i="1" s="1"/>
  <c r="FL151" i="1" s="1" a="1"/>
  <c r="FL151" i="1" s="1"/>
  <c r="ES151" i="1"/>
  <c r="ER151" i="1"/>
  <c r="FA151" i="1" s="1"/>
  <c r="FJ151" i="1" s="1" a="1"/>
  <c r="FJ151" i="1" s="1"/>
  <c r="EQ151" i="1"/>
  <c r="EZ151" i="1" s="1"/>
  <c r="FI151" i="1" s="1" a="1"/>
  <c r="FI151" i="1" s="1"/>
  <c r="EP151" i="1"/>
  <c r="EY151" i="1" s="1"/>
  <c r="FH151" i="1" s="1" a="1"/>
  <c r="FH151" i="1" s="1"/>
  <c r="EO151" i="1"/>
  <c r="EN151" i="1"/>
  <c r="EM151" i="1"/>
  <c r="EL151" i="1"/>
  <c r="EK151" i="1"/>
  <c r="EJ151" i="1"/>
  <c r="EI151" i="1"/>
  <c r="BK151" i="1" s="1"/>
  <c r="EH151" i="1"/>
  <c r="GH151" i="1" s="1"/>
  <c r="EG151" i="1"/>
  <c r="GG151" i="1" s="1"/>
  <c r="EF151" i="1"/>
  <c r="GF151" i="1" s="1"/>
  <c r="EE151" i="1"/>
  <c r="ED151" i="1"/>
  <c r="EC151" i="1"/>
  <c r="EB151" i="1"/>
  <c r="EA151" i="1"/>
  <c r="GA151" i="1" s="1"/>
  <c r="DZ151" i="1"/>
  <c r="FZ151" i="1" s="1"/>
  <c r="DY151" i="1"/>
  <c r="DX151" i="1"/>
  <c r="DW151" i="1"/>
  <c r="DV151" i="1"/>
  <c r="DS151" i="1"/>
  <c r="DR151" i="1"/>
  <c r="DT151" i="1" s="1"/>
  <c r="DP151" i="1"/>
  <c r="DN151" i="1"/>
  <c r="DL151" i="1" s="1"/>
  <c r="DM151" i="1" s="1"/>
  <c r="DO151" i="1" s="1"/>
  <c r="CJ151" i="1"/>
  <c r="CI151" i="1"/>
  <c r="CH151" i="1"/>
  <c r="CG151" i="1"/>
  <c r="CF151" i="1"/>
  <c r="CE151" i="1"/>
  <c r="CD151" i="1"/>
  <c r="CC151" i="1"/>
  <c r="CB151" i="1"/>
  <c r="CA151" i="1"/>
  <c r="BZ151" i="1"/>
  <c r="BY151" i="1"/>
  <c r="BX151" i="1"/>
  <c r="BW151" i="1"/>
  <c r="BV151" i="1"/>
  <c r="BU151" i="1"/>
  <c r="BT151" i="1"/>
  <c r="BS151" i="1"/>
  <c r="BR151" i="1"/>
  <c r="BP151" i="1"/>
  <c r="BQ151" i="1" s="1"/>
  <c r="BI151" i="1"/>
  <c r="BH151" i="1"/>
  <c r="BG151" i="1"/>
  <c r="BF151" i="1"/>
  <c r="BE151" i="1"/>
  <c r="BD151" i="1"/>
  <c r="BC151" i="1"/>
  <c r="BB151" i="1"/>
  <c r="BA151" i="1"/>
  <c r="J151" i="1"/>
  <c r="FU150" i="1"/>
  <c r="FS150" i="1"/>
  <c r="EX150" i="1"/>
  <c r="FG150" i="1" s="1"/>
  <c r="FO150" i="1" s="1" a="1"/>
  <c r="FO150" i="1" s="1"/>
  <c r="EW150" i="1"/>
  <c r="FF150" i="1" s="1"/>
  <c r="FP150" i="1" s="1" a="1"/>
  <c r="FP150" i="1" s="1"/>
  <c r="EV150" i="1"/>
  <c r="FE150" i="1" s="1"/>
  <c r="FN150" i="1" s="1" a="1"/>
  <c r="FN150" i="1" s="1"/>
  <c r="EU150" i="1"/>
  <c r="FD150" i="1" s="1"/>
  <c r="FM150" i="1" s="1" a="1"/>
  <c r="FM150" i="1" s="1"/>
  <c r="ET150" i="1"/>
  <c r="ES150" i="1"/>
  <c r="FB150" i="1" s="1"/>
  <c r="FK150" i="1" s="1" a="1"/>
  <c r="FK150" i="1" s="1"/>
  <c r="ER150" i="1"/>
  <c r="FA150" i="1" s="1"/>
  <c r="FJ150" i="1" s="1" a="1"/>
  <c r="FJ150" i="1" s="1"/>
  <c r="EQ150" i="1"/>
  <c r="EZ150" i="1" s="1"/>
  <c r="FI150" i="1" s="1" a="1"/>
  <c r="FI150" i="1" s="1"/>
  <c r="EP150" i="1"/>
  <c r="EY150" i="1" s="1"/>
  <c r="FH150" i="1" s="1" a="1"/>
  <c r="FH150" i="1" s="1"/>
  <c r="EO150" i="1"/>
  <c r="EN150" i="1"/>
  <c r="EM150" i="1"/>
  <c r="EL150" i="1"/>
  <c r="EK150" i="1"/>
  <c r="EJ150" i="1"/>
  <c r="EI150" i="1"/>
  <c r="BK150" i="1" s="1"/>
  <c r="BL150" i="1" s="1"/>
  <c r="BO150" i="1" s="1"/>
  <c r="EH150" i="1"/>
  <c r="GH150" i="1" s="1"/>
  <c r="EG150" i="1"/>
  <c r="GG150" i="1" s="1"/>
  <c r="EF150" i="1"/>
  <c r="GF150" i="1" s="1"/>
  <c r="EE150" i="1"/>
  <c r="ED150" i="1"/>
  <c r="EC150" i="1"/>
  <c r="EB150" i="1"/>
  <c r="EA150" i="1"/>
  <c r="GA150" i="1" s="1"/>
  <c r="DZ150" i="1"/>
  <c r="FZ150" i="1" s="1"/>
  <c r="DY150" i="1"/>
  <c r="DX150" i="1"/>
  <c r="DW150" i="1"/>
  <c r="DV150" i="1"/>
  <c r="DS150" i="1"/>
  <c r="DR150" i="1"/>
  <c r="DT150" i="1" s="1"/>
  <c r="DP150" i="1"/>
  <c r="DN150" i="1"/>
  <c r="DL150" i="1" s="1"/>
  <c r="DM150" i="1" s="1"/>
  <c r="DO150" i="1" s="1"/>
  <c r="CJ150" i="1"/>
  <c r="CI150" i="1"/>
  <c r="CH150" i="1"/>
  <c r="CG150" i="1"/>
  <c r="CF150" i="1"/>
  <c r="CE150" i="1"/>
  <c r="CD150" i="1"/>
  <c r="CC150" i="1"/>
  <c r="CB150" i="1"/>
  <c r="CA150" i="1"/>
  <c r="BZ150" i="1"/>
  <c r="BY150" i="1"/>
  <c r="BX150" i="1"/>
  <c r="BW150" i="1"/>
  <c r="BV150" i="1"/>
  <c r="BU150" i="1"/>
  <c r="BT150" i="1"/>
  <c r="BS150" i="1"/>
  <c r="BR150" i="1"/>
  <c r="BP150" i="1"/>
  <c r="BQ150" i="1" s="1"/>
  <c r="BI150" i="1"/>
  <c r="BH150" i="1"/>
  <c r="BG150" i="1"/>
  <c r="BF150" i="1"/>
  <c r="BE150" i="1"/>
  <c r="BD150" i="1"/>
  <c r="BC150" i="1"/>
  <c r="BB150" i="1"/>
  <c r="BA150" i="1"/>
  <c r="J150" i="1"/>
  <c r="FU149" i="1"/>
  <c r="FS149" i="1"/>
  <c r="EX149" i="1"/>
  <c r="FG149" i="1" s="1"/>
  <c r="FO149" i="1" s="1" a="1"/>
  <c r="FO149" i="1" s="1"/>
  <c r="EW149" i="1"/>
  <c r="FF149" i="1" s="1"/>
  <c r="FP149" i="1" s="1" a="1"/>
  <c r="FP149" i="1" s="1"/>
  <c r="EV149" i="1"/>
  <c r="FE149" i="1" s="1"/>
  <c r="FN149" i="1" s="1" a="1"/>
  <c r="FN149" i="1" s="1"/>
  <c r="EU149" i="1"/>
  <c r="ET149" i="1"/>
  <c r="FC149" i="1" s="1"/>
  <c r="FL149" i="1" s="1" a="1"/>
  <c r="FL149" i="1" s="1"/>
  <c r="ES149" i="1"/>
  <c r="FB149" i="1" s="1"/>
  <c r="FK149" i="1" s="1" a="1"/>
  <c r="FK149" i="1" s="1"/>
  <c r="ER149" i="1"/>
  <c r="FA149" i="1" s="1"/>
  <c r="FJ149" i="1" s="1" a="1"/>
  <c r="FJ149" i="1" s="1"/>
  <c r="EQ149" i="1"/>
  <c r="EZ149" i="1" s="1"/>
  <c r="FI149" i="1" s="1" a="1"/>
  <c r="FI149" i="1" s="1"/>
  <c r="EP149" i="1"/>
  <c r="EY149" i="1" s="1"/>
  <c r="FH149" i="1" s="1" a="1"/>
  <c r="FH149" i="1" s="1"/>
  <c r="EO149" i="1"/>
  <c r="EN149" i="1"/>
  <c r="EM149" i="1"/>
  <c r="EL149" i="1"/>
  <c r="EK149" i="1"/>
  <c r="EJ149" i="1"/>
  <c r="EI149" i="1"/>
  <c r="BK149" i="1" s="1"/>
  <c r="EH149" i="1"/>
  <c r="GH149" i="1" s="1"/>
  <c r="EG149" i="1"/>
  <c r="GG149" i="1" s="1"/>
  <c r="EF149" i="1"/>
  <c r="GF149" i="1" s="1"/>
  <c r="EE149" i="1"/>
  <c r="ED149" i="1"/>
  <c r="EC149" i="1"/>
  <c r="EB149" i="1"/>
  <c r="EA149" i="1"/>
  <c r="GA149" i="1" s="1"/>
  <c r="DZ149" i="1"/>
  <c r="FZ149" i="1" s="1"/>
  <c r="DY149" i="1"/>
  <c r="DX149" i="1"/>
  <c r="DW149" i="1"/>
  <c r="DV149" i="1"/>
  <c r="DS149" i="1"/>
  <c r="DR149" i="1"/>
  <c r="DT149" i="1" s="1"/>
  <c r="DP149" i="1"/>
  <c r="DN149" i="1"/>
  <c r="DL149" i="1" s="1"/>
  <c r="DM149" i="1" s="1"/>
  <c r="DO149" i="1" s="1"/>
  <c r="CJ149" i="1"/>
  <c r="CI149" i="1"/>
  <c r="CH149" i="1"/>
  <c r="CG149" i="1"/>
  <c r="CF149" i="1"/>
  <c r="CE149" i="1"/>
  <c r="CD149" i="1"/>
  <c r="CC149" i="1"/>
  <c r="CB149" i="1"/>
  <c r="CA149" i="1"/>
  <c r="BZ149" i="1"/>
  <c r="BY149" i="1"/>
  <c r="BX149" i="1"/>
  <c r="BW149" i="1"/>
  <c r="BV149" i="1"/>
  <c r="BU149" i="1"/>
  <c r="BT149" i="1"/>
  <c r="BS149" i="1"/>
  <c r="BR149" i="1"/>
  <c r="BP149" i="1"/>
  <c r="BQ149" i="1" s="1"/>
  <c r="BI149" i="1"/>
  <c r="BH149" i="1"/>
  <c r="BG149" i="1"/>
  <c r="BF149" i="1"/>
  <c r="BE149" i="1"/>
  <c r="BD149" i="1"/>
  <c r="BC149" i="1"/>
  <c r="BB149" i="1"/>
  <c r="BA149" i="1"/>
  <c r="J149" i="1"/>
  <c r="FU148" i="1"/>
  <c r="FS148" i="1"/>
  <c r="FP148" i="1" a="1"/>
  <c r="FP148" i="1" s="1"/>
  <c r="EX148" i="1"/>
  <c r="FG148" i="1" s="1"/>
  <c r="FO148" i="1" s="1" a="1"/>
  <c r="FO148" i="1" s="1"/>
  <c r="EW148" i="1"/>
  <c r="FF148" i="1" s="1"/>
  <c r="EV148" i="1"/>
  <c r="FE148" i="1" s="1"/>
  <c r="FN148" i="1" s="1" a="1"/>
  <c r="FN148" i="1" s="1"/>
  <c r="EU148" i="1"/>
  <c r="FD148" i="1" s="1"/>
  <c r="FM148" i="1" s="1" a="1"/>
  <c r="FM148" i="1" s="1"/>
  <c r="ET148" i="1"/>
  <c r="FC148" i="1" s="1"/>
  <c r="FL148" i="1" s="1" a="1"/>
  <c r="FL148" i="1" s="1"/>
  <c r="ES148" i="1"/>
  <c r="FB148" i="1" s="1"/>
  <c r="FK148" i="1" s="1" a="1"/>
  <c r="FK148" i="1" s="1"/>
  <c r="ER148" i="1"/>
  <c r="EQ148" i="1"/>
  <c r="EZ148" i="1" s="1"/>
  <c r="FI148" i="1" s="1" a="1"/>
  <c r="FI148" i="1" s="1"/>
  <c r="EP148" i="1"/>
  <c r="EY148" i="1" s="1"/>
  <c r="FH148" i="1" s="1" a="1"/>
  <c r="FH148" i="1" s="1"/>
  <c r="EO148" i="1"/>
  <c r="EN148" i="1"/>
  <c r="EM148" i="1"/>
  <c r="EL148" i="1"/>
  <c r="EK148" i="1"/>
  <c r="EJ148" i="1"/>
  <c r="EI148" i="1"/>
  <c r="BK148" i="1" s="1"/>
  <c r="BL148" i="1" s="1"/>
  <c r="EH148" i="1"/>
  <c r="GH148" i="1" s="1"/>
  <c r="EG148" i="1"/>
  <c r="GG148" i="1" s="1"/>
  <c r="EF148" i="1"/>
  <c r="GF148" i="1" s="1"/>
  <c r="EE148" i="1"/>
  <c r="ED148" i="1"/>
  <c r="EC148" i="1"/>
  <c r="EB148" i="1"/>
  <c r="EA148" i="1"/>
  <c r="GA148" i="1" s="1"/>
  <c r="DZ148" i="1"/>
  <c r="FZ148" i="1" s="1"/>
  <c r="DY148" i="1"/>
  <c r="DX148" i="1"/>
  <c r="DW148" i="1"/>
  <c r="DV148" i="1"/>
  <c r="DS148" i="1"/>
  <c r="DR148" i="1"/>
  <c r="DU148" i="1" s="1"/>
  <c r="DP148" i="1"/>
  <c r="DN148" i="1"/>
  <c r="DL148" i="1" s="1"/>
  <c r="DM148" i="1" s="1"/>
  <c r="DO148" i="1" s="1"/>
  <c r="CJ148" i="1"/>
  <c r="CI148" i="1"/>
  <c r="CH148" i="1"/>
  <c r="CG148" i="1"/>
  <c r="CF148" i="1"/>
  <c r="CE148" i="1"/>
  <c r="CD148" i="1"/>
  <c r="CC148" i="1"/>
  <c r="CB148" i="1"/>
  <c r="CA148" i="1"/>
  <c r="BZ148" i="1"/>
  <c r="BY148" i="1"/>
  <c r="BX148" i="1"/>
  <c r="BW148" i="1"/>
  <c r="BV148" i="1"/>
  <c r="BU148" i="1"/>
  <c r="BT148" i="1"/>
  <c r="BS148" i="1"/>
  <c r="BR148" i="1"/>
  <c r="BP148" i="1"/>
  <c r="BQ148" i="1" s="1"/>
  <c r="BI148" i="1"/>
  <c r="BH148" i="1"/>
  <c r="BG148" i="1"/>
  <c r="BF148" i="1"/>
  <c r="BE148" i="1"/>
  <c r="BD148" i="1"/>
  <c r="BC148" i="1"/>
  <c r="BB148" i="1"/>
  <c r="BA148" i="1"/>
  <c r="J148" i="1"/>
  <c r="FU147" i="1"/>
  <c r="FS147" i="1"/>
  <c r="EX147" i="1"/>
  <c r="FG147" i="1" s="1"/>
  <c r="FO147" i="1" s="1" a="1"/>
  <c r="FO147" i="1" s="1"/>
  <c r="EW147" i="1"/>
  <c r="FF147" i="1" s="1"/>
  <c r="FP147" i="1" s="1" a="1"/>
  <c r="FP147" i="1" s="1"/>
  <c r="EV147" i="1"/>
  <c r="FE147" i="1" s="1"/>
  <c r="FN147" i="1" s="1" a="1"/>
  <c r="FN147" i="1" s="1"/>
  <c r="EU147" i="1"/>
  <c r="FD147" i="1" s="1"/>
  <c r="FM147" i="1" s="1" a="1"/>
  <c r="FM147" i="1" s="1"/>
  <c r="ET147" i="1"/>
  <c r="FC147" i="1" s="1"/>
  <c r="FL147" i="1" s="1" a="1"/>
  <c r="FL147" i="1" s="1"/>
  <c r="ES147" i="1"/>
  <c r="ER147" i="1"/>
  <c r="FA147" i="1" s="1"/>
  <c r="FJ147" i="1" s="1" a="1"/>
  <c r="FJ147" i="1" s="1"/>
  <c r="EQ147" i="1"/>
  <c r="EZ147" i="1" s="1"/>
  <c r="FI147" i="1" s="1" a="1"/>
  <c r="FI147" i="1" s="1"/>
  <c r="EP147" i="1"/>
  <c r="EY147" i="1" s="1"/>
  <c r="FH147" i="1" s="1" a="1"/>
  <c r="FH147" i="1" s="1"/>
  <c r="EO147" i="1"/>
  <c r="EN147" i="1"/>
  <c r="EM147" i="1"/>
  <c r="EL147" i="1"/>
  <c r="EK147" i="1"/>
  <c r="EJ147" i="1"/>
  <c r="EI147" i="1"/>
  <c r="BK147" i="1" s="1"/>
  <c r="EH147" i="1"/>
  <c r="GH147" i="1" s="1"/>
  <c r="EG147" i="1"/>
  <c r="GG147" i="1" s="1"/>
  <c r="EF147" i="1"/>
  <c r="GF147" i="1" s="1"/>
  <c r="EE147" i="1"/>
  <c r="ED147" i="1"/>
  <c r="EC147" i="1"/>
  <c r="EB147" i="1"/>
  <c r="EA147" i="1"/>
  <c r="GA147" i="1" s="1"/>
  <c r="DZ147" i="1"/>
  <c r="FZ147" i="1" s="1"/>
  <c r="DY147" i="1"/>
  <c r="DX147" i="1"/>
  <c r="DW147" i="1"/>
  <c r="DV147" i="1"/>
  <c r="DS147" i="1"/>
  <c r="DR147" i="1"/>
  <c r="DT147" i="1" s="1"/>
  <c r="DP147" i="1"/>
  <c r="DN147" i="1"/>
  <c r="DL147" i="1" s="1"/>
  <c r="DM147" i="1" s="1"/>
  <c r="DO147" i="1" s="1"/>
  <c r="CJ147" i="1"/>
  <c r="CI147" i="1"/>
  <c r="CH147" i="1"/>
  <c r="CG147" i="1"/>
  <c r="CF147" i="1"/>
  <c r="CE147" i="1"/>
  <c r="CD147" i="1"/>
  <c r="CC147" i="1"/>
  <c r="CB147" i="1"/>
  <c r="CA147" i="1"/>
  <c r="BZ147" i="1"/>
  <c r="BY147" i="1"/>
  <c r="BX147" i="1"/>
  <c r="BW147" i="1"/>
  <c r="BV147" i="1"/>
  <c r="BU147" i="1"/>
  <c r="BT147" i="1"/>
  <c r="BS147" i="1"/>
  <c r="BR147" i="1"/>
  <c r="BP147" i="1"/>
  <c r="BQ147" i="1" s="1"/>
  <c r="BI147" i="1"/>
  <c r="BH147" i="1"/>
  <c r="BG147" i="1"/>
  <c r="BF147" i="1"/>
  <c r="BE147" i="1"/>
  <c r="BD147" i="1"/>
  <c r="BC147" i="1"/>
  <c r="BB147" i="1"/>
  <c r="BA147" i="1"/>
  <c r="J147" i="1"/>
  <c r="FU146" i="1"/>
  <c r="FS146" i="1"/>
  <c r="EX146" i="1"/>
  <c r="FG146" i="1" s="1"/>
  <c r="FO146" i="1" s="1" a="1"/>
  <c r="FO146" i="1" s="1"/>
  <c r="EW146" i="1"/>
  <c r="FF146" i="1" s="1"/>
  <c r="FP146" i="1" s="1" a="1"/>
  <c r="FP146" i="1" s="1"/>
  <c r="EV146" i="1"/>
  <c r="FE146" i="1" s="1"/>
  <c r="FN146" i="1" s="1" a="1"/>
  <c r="FN146" i="1" s="1"/>
  <c r="EU146" i="1"/>
  <c r="FD146" i="1" s="1"/>
  <c r="FM146" i="1" s="1" a="1"/>
  <c r="FM146" i="1" s="1"/>
  <c r="ET146" i="1"/>
  <c r="ES146" i="1"/>
  <c r="FB146" i="1" s="1"/>
  <c r="FK146" i="1" s="1" a="1"/>
  <c r="FK146" i="1" s="1"/>
  <c r="ER146" i="1"/>
  <c r="FA146" i="1" s="1"/>
  <c r="FJ146" i="1" s="1" a="1"/>
  <c r="FJ146" i="1" s="1"/>
  <c r="EQ146" i="1"/>
  <c r="EZ146" i="1" s="1"/>
  <c r="FI146" i="1" s="1" a="1"/>
  <c r="FI146" i="1" s="1"/>
  <c r="EP146" i="1"/>
  <c r="EY146" i="1" s="1"/>
  <c r="FH146" i="1" s="1" a="1"/>
  <c r="FH146" i="1" s="1"/>
  <c r="EO146" i="1"/>
  <c r="EN146" i="1"/>
  <c r="EM146" i="1"/>
  <c r="EL146" i="1"/>
  <c r="EK146" i="1"/>
  <c r="EJ146" i="1"/>
  <c r="EI146" i="1"/>
  <c r="BK146" i="1" s="1"/>
  <c r="EH146" i="1"/>
  <c r="GH146" i="1" s="1"/>
  <c r="EG146" i="1"/>
  <c r="GG146" i="1" s="1"/>
  <c r="EF146" i="1"/>
  <c r="GF146" i="1" s="1"/>
  <c r="EE146" i="1"/>
  <c r="ED146" i="1"/>
  <c r="EC146" i="1"/>
  <c r="EB146" i="1"/>
  <c r="EA146" i="1"/>
  <c r="GA146" i="1" s="1"/>
  <c r="DZ146" i="1"/>
  <c r="FZ146" i="1" s="1"/>
  <c r="DY146" i="1"/>
  <c r="DX146" i="1"/>
  <c r="DW146" i="1"/>
  <c r="DV146" i="1"/>
  <c r="DS146" i="1"/>
  <c r="DR146" i="1"/>
  <c r="DT146" i="1" s="1"/>
  <c r="DP146" i="1"/>
  <c r="DN146" i="1"/>
  <c r="DL146" i="1" s="1"/>
  <c r="DM146" i="1" s="1"/>
  <c r="DO146" i="1" s="1"/>
  <c r="CJ146" i="1"/>
  <c r="CI146" i="1"/>
  <c r="CH146" i="1"/>
  <c r="CG146" i="1"/>
  <c r="CF146" i="1"/>
  <c r="CE146" i="1"/>
  <c r="CD146" i="1"/>
  <c r="CC146" i="1"/>
  <c r="CB146" i="1"/>
  <c r="CA146" i="1"/>
  <c r="BZ146" i="1"/>
  <c r="BY146" i="1"/>
  <c r="BX146" i="1"/>
  <c r="BW146" i="1"/>
  <c r="BV146" i="1"/>
  <c r="BU146" i="1"/>
  <c r="BT146" i="1"/>
  <c r="BS146" i="1"/>
  <c r="BR146" i="1"/>
  <c r="BP146" i="1"/>
  <c r="BQ146" i="1" s="1"/>
  <c r="BI146" i="1"/>
  <c r="BH146" i="1"/>
  <c r="BG146" i="1"/>
  <c r="BF146" i="1"/>
  <c r="BE146" i="1"/>
  <c r="BD146" i="1"/>
  <c r="BC146" i="1"/>
  <c r="BB146" i="1"/>
  <c r="BA146" i="1"/>
  <c r="J146" i="1"/>
  <c r="FU145" i="1"/>
  <c r="FS145" i="1"/>
  <c r="EX145" i="1"/>
  <c r="FG145" i="1" s="1"/>
  <c r="FO145" i="1" s="1" a="1"/>
  <c r="FO145" i="1" s="1"/>
  <c r="EW145" i="1"/>
  <c r="FF145" i="1" s="1"/>
  <c r="FP145" i="1" s="1" a="1"/>
  <c r="FP145" i="1" s="1"/>
  <c r="EV145" i="1"/>
  <c r="FE145" i="1" s="1"/>
  <c r="FN145" i="1" s="1" a="1"/>
  <c r="FN145" i="1" s="1"/>
  <c r="EU145" i="1"/>
  <c r="ET145" i="1"/>
  <c r="FC145" i="1" s="1"/>
  <c r="FL145" i="1" s="1" a="1"/>
  <c r="FL145" i="1" s="1"/>
  <c r="ES145" i="1"/>
  <c r="FB145" i="1" s="1"/>
  <c r="FK145" i="1" s="1" a="1"/>
  <c r="FK145" i="1" s="1"/>
  <c r="ER145" i="1"/>
  <c r="FA145" i="1" s="1"/>
  <c r="FJ145" i="1" s="1" a="1"/>
  <c r="FJ145" i="1" s="1"/>
  <c r="EQ145" i="1"/>
  <c r="EZ145" i="1" s="1"/>
  <c r="FI145" i="1" s="1" a="1"/>
  <c r="FI145" i="1" s="1"/>
  <c r="EP145" i="1"/>
  <c r="EY145" i="1" s="1"/>
  <c r="FH145" i="1" s="1" a="1"/>
  <c r="FH145" i="1" s="1"/>
  <c r="EO145" i="1"/>
  <c r="EN145" i="1"/>
  <c r="EM145" i="1"/>
  <c r="EL145" i="1"/>
  <c r="EK145" i="1"/>
  <c r="EJ145" i="1"/>
  <c r="EI145" i="1"/>
  <c r="BK145" i="1" s="1"/>
  <c r="EH145" i="1"/>
  <c r="GH145" i="1" s="1"/>
  <c r="EG145" i="1"/>
  <c r="GG145" i="1" s="1"/>
  <c r="EF145" i="1"/>
  <c r="GF145" i="1" s="1"/>
  <c r="EE145" i="1"/>
  <c r="ED145" i="1"/>
  <c r="EC145" i="1"/>
  <c r="EB145" i="1"/>
  <c r="EA145" i="1"/>
  <c r="GA145" i="1" s="1"/>
  <c r="DZ145" i="1"/>
  <c r="FZ145" i="1" s="1"/>
  <c r="DY145" i="1"/>
  <c r="DX145" i="1"/>
  <c r="DW145" i="1"/>
  <c r="DV145" i="1"/>
  <c r="DS145" i="1"/>
  <c r="DR145" i="1"/>
  <c r="DU145" i="1" s="1"/>
  <c r="DP145" i="1"/>
  <c r="DN145" i="1"/>
  <c r="DL145" i="1" s="1"/>
  <c r="DM145" i="1" s="1"/>
  <c r="DO145" i="1" s="1"/>
  <c r="CJ145" i="1"/>
  <c r="CI145" i="1"/>
  <c r="CH145" i="1"/>
  <c r="CG145" i="1"/>
  <c r="CF145" i="1"/>
  <c r="CE145" i="1"/>
  <c r="CD145" i="1"/>
  <c r="CC145" i="1"/>
  <c r="CB145" i="1"/>
  <c r="CA145" i="1"/>
  <c r="BZ145" i="1"/>
  <c r="BY145" i="1"/>
  <c r="BX145" i="1"/>
  <c r="BW145" i="1"/>
  <c r="BV145" i="1"/>
  <c r="BU145" i="1"/>
  <c r="BT145" i="1"/>
  <c r="BS145" i="1"/>
  <c r="BR145" i="1"/>
  <c r="BP145" i="1"/>
  <c r="BQ145" i="1" s="1"/>
  <c r="BI145" i="1"/>
  <c r="BH145" i="1"/>
  <c r="BG145" i="1"/>
  <c r="BF145" i="1"/>
  <c r="BE145" i="1"/>
  <c r="BD145" i="1"/>
  <c r="BC145" i="1"/>
  <c r="BB145" i="1"/>
  <c r="BA145" i="1"/>
  <c r="J145" i="1"/>
  <c r="FU144" i="1"/>
  <c r="FS144" i="1"/>
  <c r="EX144" i="1"/>
  <c r="FG144" i="1" s="1"/>
  <c r="FO144" i="1" s="1" a="1"/>
  <c r="FO144" i="1" s="1"/>
  <c r="EW144" i="1"/>
  <c r="FF144" i="1" s="1"/>
  <c r="FP144" i="1" s="1" a="1"/>
  <c r="FP144" i="1" s="1"/>
  <c r="EV144" i="1"/>
  <c r="FE144" i="1" s="1"/>
  <c r="FN144" i="1" s="1" a="1"/>
  <c r="FN144" i="1" s="1"/>
  <c r="EU144" i="1"/>
  <c r="FD144" i="1" s="1"/>
  <c r="FM144" i="1" s="1" a="1"/>
  <c r="FM144" i="1" s="1"/>
  <c r="ET144" i="1"/>
  <c r="FC144" i="1" s="1"/>
  <c r="FL144" i="1" s="1" a="1"/>
  <c r="FL144" i="1" s="1"/>
  <c r="ES144" i="1"/>
  <c r="FB144" i="1" s="1"/>
  <c r="FK144" i="1" s="1" a="1"/>
  <c r="FK144" i="1" s="1"/>
  <c r="ER144" i="1"/>
  <c r="EQ144" i="1"/>
  <c r="EZ144" i="1" s="1"/>
  <c r="FI144" i="1" s="1" a="1"/>
  <c r="FI144" i="1" s="1"/>
  <c r="EP144" i="1"/>
  <c r="EY144" i="1" s="1"/>
  <c r="FH144" i="1" s="1" a="1"/>
  <c r="FH144" i="1" s="1"/>
  <c r="EO144" i="1"/>
  <c r="EN144" i="1"/>
  <c r="EM144" i="1"/>
  <c r="EL144" i="1"/>
  <c r="EK144" i="1"/>
  <c r="EJ144" i="1"/>
  <c r="EI144" i="1"/>
  <c r="BK144" i="1" s="1"/>
  <c r="BL144" i="1" s="1"/>
  <c r="EH144" i="1"/>
  <c r="GH144" i="1" s="1"/>
  <c r="EG144" i="1"/>
  <c r="GG144" i="1" s="1"/>
  <c r="EF144" i="1"/>
  <c r="GF144" i="1" s="1"/>
  <c r="EE144" i="1"/>
  <c r="ED144" i="1"/>
  <c r="EC144" i="1"/>
  <c r="EB144" i="1"/>
  <c r="EA144" i="1"/>
  <c r="GA144" i="1" s="1"/>
  <c r="DZ144" i="1"/>
  <c r="FZ144" i="1" s="1"/>
  <c r="DY144" i="1"/>
  <c r="DX144" i="1"/>
  <c r="DW144" i="1"/>
  <c r="DV144" i="1"/>
  <c r="DS144" i="1"/>
  <c r="DR144" i="1"/>
  <c r="DU144" i="1" s="1"/>
  <c r="DP144" i="1"/>
  <c r="DN144" i="1"/>
  <c r="DL144" i="1" s="1"/>
  <c r="DM144" i="1" s="1"/>
  <c r="DO144" i="1" s="1"/>
  <c r="CJ144" i="1"/>
  <c r="CI144" i="1"/>
  <c r="CH144" i="1"/>
  <c r="CG144" i="1"/>
  <c r="CF144" i="1"/>
  <c r="CE144" i="1"/>
  <c r="CD144" i="1"/>
  <c r="CC144" i="1"/>
  <c r="CB144" i="1"/>
  <c r="CA144" i="1"/>
  <c r="BZ144" i="1"/>
  <c r="BY144" i="1"/>
  <c r="BX144" i="1"/>
  <c r="BW144" i="1"/>
  <c r="BV144" i="1"/>
  <c r="BU144" i="1"/>
  <c r="BT144" i="1"/>
  <c r="BS144" i="1"/>
  <c r="BR144" i="1"/>
  <c r="BP144" i="1"/>
  <c r="BQ144" i="1" s="1"/>
  <c r="BI144" i="1"/>
  <c r="BH144" i="1"/>
  <c r="BG144" i="1"/>
  <c r="BF144" i="1"/>
  <c r="BE144" i="1"/>
  <c r="BD144" i="1"/>
  <c r="BC144" i="1"/>
  <c r="BB144" i="1"/>
  <c r="BA144" i="1"/>
  <c r="J144" i="1"/>
  <c r="FU143" i="1"/>
  <c r="FS143" i="1"/>
  <c r="EX143" i="1"/>
  <c r="FG143" i="1" s="1"/>
  <c r="FO143" i="1" s="1" a="1"/>
  <c r="FO143" i="1" s="1"/>
  <c r="EW143" i="1"/>
  <c r="FF143" i="1" s="1"/>
  <c r="FP143" i="1" s="1" a="1"/>
  <c r="FP143" i="1" s="1"/>
  <c r="EV143" i="1"/>
  <c r="FE143" i="1" s="1"/>
  <c r="FN143" i="1" s="1" a="1"/>
  <c r="FN143" i="1" s="1"/>
  <c r="EU143" i="1"/>
  <c r="FD143" i="1" s="1"/>
  <c r="FM143" i="1" s="1" a="1"/>
  <c r="FM143" i="1" s="1"/>
  <c r="ET143" i="1"/>
  <c r="FC143" i="1" s="1"/>
  <c r="FL143" i="1" s="1" a="1"/>
  <c r="FL143" i="1" s="1"/>
  <c r="ES143" i="1"/>
  <c r="ER143" i="1"/>
  <c r="FA143" i="1" s="1"/>
  <c r="FJ143" i="1" s="1" a="1"/>
  <c r="FJ143" i="1" s="1"/>
  <c r="EQ143" i="1"/>
  <c r="EZ143" i="1" s="1"/>
  <c r="FI143" i="1" s="1" a="1"/>
  <c r="FI143" i="1" s="1"/>
  <c r="EP143" i="1"/>
  <c r="EY143" i="1" s="1"/>
  <c r="FH143" i="1" s="1" a="1"/>
  <c r="FH143" i="1" s="1"/>
  <c r="EO143" i="1"/>
  <c r="EN143" i="1"/>
  <c r="EM143" i="1"/>
  <c r="EL143" i="1"/>
  <c r="EK143" i="1"/>
  <c r="EJ143" i="1"/>
  <c r="EI143" i="1"/>
  <c r="BK143" i="1" s="1"/>
  <c r="EH143" i="1"/>
  <c r="GH143" i="1" s="1"/>
  <c r="EG143" i="1"/>
  <c r="GG143" i="1" s="1"/>
  <c r="EF143" i="1"/>
  <c r="GF143" i="1" s="1"/>
  <c r="EE143" i="1"/>
  <c r="ED143" i="1"/>
  <c r="EC143" i="1"/>
  <c r="EB143" i="1"/>
  <c r="EA143" i="1"/>
  <c r="GA143" i="1" s="1"/>
  <c r="DZ143" i="1"/>
  <c r="FZ143" i="1" s="1"/>
  <c r="DY143" i="1"/>
  <c r="DX143" i="1"/>
  <c r="DW143" i="1"/>
  <c r="DV143" i="1"/>
  <c r="DS143" i="1"/>
  <c r="DR143" i="1"/>
  <c r="DP143" i="1"/>
  <c r="DN143" i="1"/>
  <c r="DL143" i="1" s="1"/>
  <c r="DM143" i="1" s="1"/>
  <c r="DO143" i="1" s="1"/>
  <c r="CJ143" i="1"/>
  <c r="CI143" i="1"/>
  <c r="CH143" i="1"/>
  <c r="CG143" i="1"/>
  <c r="CF143" i="1"/>
  <c r="CE143" i="1"/>
  <c r="CD143" i="1"/>
  <c r="CC143" i="1"/>
  <c r="CB143" i="1"/>
  <c r="CA143" i="1"/>
  <c r="BZ143" i="1"/>
  <c r="BY143" i="1"/>
  <c r="BX143" i="1"/>
  <c r="BW143" i="1"/>
  <c r="BV143" i="1"/>
  <c r="BU143" i="1"/>
  <c r="BT143" i="1"/>
  <c r="BS143" i="1"/>
  <c r="BR143" i="1"/>
  <c r="BP143" i="1"/>
  <c r="BQ143" i="1" s="1"/>
  <c r="BI143" i="1"/>
  <c r="BH143" i="1"/>
  <c r="BG143" i="1"/>
  <c r="BF143" i="1"/>
  <c r="BE143" i="1"/>
  <c r="BD143" i="1"/>
  <c r="BC143" i="1"/>
  <c r="BB143" i="1"/>
  <c r="BA143" i="1"/>
  <c r="J143" i="1"/>
  <c r="FU142" i="1"/>
  <c r="FS142" i="1"/>
  <c r="EX142" i="1"/>
  <c r="FG142" i="1" s="1"/>
  <c r="FO142" i="1" s="1" a="1"/>
  <c r="FO142" i="1" s="1"/>
  <c r="EW142" i="1"/>
  <c r="FF142" i="1" s="1"/>
  <c r="FP142" i="1" s="1" a="1"/>
  <c r="FP142" i="1" s="1"/>
  <c r="EV142" i="1"/>
  <c r="FE142" i="1" s="1"/>
  <c r="FN142" i="1" s="1" a="1"/>
  <c r="FN142" i="1" s="1"/>
  <c r="EU142" i="1"/>
  <c r="FD142" i="1" s="1"/>
  <c r="FM142" i="1" s="1" a="1"/>
  <c r="FM142" i="1" s="1"/>
  <c r="ET142" i="1"/>
  <c r="ES142" i="1"/>
  <c r="FB142" i="1" s="1"/>
  <c r="FK142" i="1" s="1" a="1"/>
  <c r="FK142" i="1" s="1"/>
  <c r="ER142" i="1"/>
  <c r="FA142" i="1" s="1"/>
  <c r="FJ142" i="1" s="1" a="1"/>
  <c r="FJ142" i="1" s="1"/>
  <c r="EQ142" i="1"/>
  <c r="EZ142" i="1" s="1"/>
  <c r="FI142" i="1" s="1" a="1"/>
  <c r="FI142" i="1" s="1"/>
  <c r="EP142" i="1"/>
  <c r="EY142" i="1" s="1"/>
  <c r="FH142" i="1" s="1" a="1"/>
  <c r="FH142" i="1" s="1"/>
  <c r="EO142" i="1"/>
  <c r="EN142" i="1"/>
  <c r="EM142" i="1"/>
  <c r="EL142" i="1"/>
  <c r="EK142" i="1"/>
  <c r="EJ142" i="1"/>
  <c r="EI142" i="1"/>
  <c r="EH142" i="1"/>
  <c r="GH142" i="1" s="1"/>
  <c r="EG142" i="1"/>
  <c r="GG142" i="1" s="1"/>
  <c r="EF142" i="1"/>
  <c r="GF142" i="1" s="1"/>
  <c r="EE142" i="1"/>
  <c r="ED142" i="1"/>
  <c r="EC142" i="1"/>
  <c r="EB142" i="1"/>
  <c r="EA142" i="1"/>
  <c r="GA142" i="1" s="1"/>
  <c r="DZ142" i="1"/>
  <c r="FZ142" i="1" s="1"/>
  <c r="DY142" i="1"/>
  <c r="DX142" i="1"/>
  <c r="DW142" i="1"/>
  <c r="DV142" i="1"/>
  <c r="DS142" i="1"/>
  <c r="DR142" i="1"/>
  <c r="DT142" i="1" s="1"/>
  <c r="DP142" i="1"/>
  <c r="DN142" i="1"/>
  <c r="DL142" i="1" s="1"/>
  <c r="DM142" i="1" s="1"/>
  <c r="DO142" i="1" s="1"/>
  <c r="CJ142" i="1"/>
  <c r="CI142" i="1"/>
  <c r="CH142" i="1"/>
  <c r="CG142" i="1"/>
  <c r="CF142" i="1"/>
  <c r="CE142" i="1"/>
  <c r="CD142" i="1"/>
  <c r="CC142" i="1"/>
  <c r="CB142" i="1"/>
  <c r="CA142" i="1"/>
  <c r="BZ142" i="1"/>
  <c r="BY142" i="1"/>
  <c r="BX142" i="1"/>
  <c r="BW142" i="1"/>
  <c r="BV142" i="1"/>
  <c r="BU142" i="1"/>
  <c r="BT142" i="1"/>
  <c r="BS142" i="1"/>
  <c r="BR142" i="1"/>
  <c r="BP142" i="1"/>
  <c r="BQ142" i="1" s="1"/>
  <c r="BK142" i="1"/>
  <c r="BL142" i="1" s="1"/>
  <c r="BO142" i="1" s="1"/>
  <c r="BI142" i="1"/>
  <c r="BH142" i="1"/>
  <c r="BG142" i="1"/>
  <c r="BF142" i="1"/>
  <c r="BE142" i="1"/>
  <c r="BD142" i="1"/>
  <c r="BC142" i="1"/>
  <c r="BB142" i="1"/>
  <c r="BA142" i="1"/>
  <c r="J142" i="1"/>
  <c r="FU141" i="1"/>
  <c r="FS141" i="1"/>
  <c r="EX141" i="1"/>
  <c r="FG141" i="1" s="1"/>
  <c r="FO141" i="1" s="1" a="1"/>
  <c r="FO141" i="1" s="1"/>
  <c r="EW141" i="1"/>
  <c r="FF141" i="1" s="1"/>
  <c r="FP141" i="1" s="1" a="1"/>
  <c r="FP141" i="1" s="1"/>
  <c r="EV141" i="1"/>
  <c r="FE141" i="1" s="1"/>
  <c r="FN141" i="1" s="1" a="1"/>
  <c r="FN141" i="1" s="1"/>
  <c r="EU141" i="1"/>
  <c r="ET141" i="1"/>
  <c r="FC141" i="1" s="1"/>
  <c r="FL141" i="1" s="1" a="1"/>
  <c r="FL141" i="1" s="1"/>
  <c r="ES141" i="1"/>
  <c r="ER141" i="1"/>
  <c r="FA141" i="1" s="1"/>
  <c r="FJ141" i="1" s="1" a="1"/>
  <c r="FJ141" i="1" s="1"/>
  <c r="EQ141" i="1"/>
  <c r="EZ141" i="1" s="1"/>
  <c r="FI141" i="1" s="1" a="1"/>
  <c r="FI141" i="1" s="1"/>
  <c r="EP141" i="1"/>
  <c r="EY141" i="1" s="1"/>
  <c r="FH141" i="1" s="1" a="1"/>
  <c r="FH141" i="1" s="1"/>
  <c r="EO141" i="1"/>
  <c r="EN141" i="1"/>
  <c r="EM141" i="1"/>
  <c r="EL141" i="1"/>
  <c r="EK141" i="1"/>
  <c r="EJ141" i="1"/>
  <c r="EI141" i="1"/>
  <c r="BK141" i="1" s="1"/>
  <c r="EH141" i="1"/>
  <c r="GH141" i="1" s="1"/>
  <c r="EG141" i="1"/>
  <c r="GG141" i="1" s="1"/>
  <c r="EF141" i="1"/>
  <c r="GF141" i="1" s="1"/>
  <c r="EE141" i="1"/>
  <c r="ED141" i="1"/>
  <c r="EC141" i="1"/>
  <c r="EB141" i="1"/>
  <c r="EA141" i="1"/>
  <c r="GA141" i="1" s="1"/>
  <c r="DZ141" i="1"/>
  <c r="FZ141" i="1" s="1"/>
  <c r="DY141" i="1"/>
  <c r="DX141" i="1"/>
  <c r="DW141" i="1"/>
  <c r="DV141" i="1"/>
  <c r="DS141" i="1"/>
  <c r="DR141" i="1"/>
  <c r="DT141" i="1" s="1"/>
  <c r="DP141" i="1"/>
  <c r="DN141" i="1"/>
  <c r="DL141" i="1" s="1"/>
  <c r="DM141" i="1" s="1"/>
  <c r="DO141" i="1" s="1"/>
  <c r="CJ141" i="1"/>
  <c r="CI141" i="1"/>
  <c r="CH141" i="1"/>
  <c r="CG141" i="1"/>
  <c r="CF141" i="1"/>
  <c r="CE141" i="1"/>
  <c r="CD141" i="1"/>
  <c r="CC141" i="1"/>
  <c r="CB141" i="1"/>
  <c r="CA141" i="1"/>
  <c r="BZ141" i="1"/>
  <c r="BY141" i="1"/>
  <c r="BX141" i="1"/>
  <c r="BW141" i="1"/>
  <c r="BV141" i="1"/>
  <c r="BU141" i="1"/>
  <c r="BT141" i="1"/>
  <c r="BS141" i="1"/>
  <c r="BR141" i="1"/>
  <c r="BP141" i="1"/>
  <c r="BQ141" i="1" s="1"/>
  <c r="BI141" i="1"/>
  <c r="BH141" i="1"/>
  <c r="BG141" i="1"/>
  <c r="BF141" i="1"/>
  <c r="BE141" i="1"/>
  <c r="BD141" i="1"/>
  <c r="BC141" i="1"/>
  <c r="BB141" i="1"/>
  <c r="BA141" i="1"/>
  <c r="J141" i="1"/>
  <c r="FU140" i="1"/>
  <c r="FS140" i="1"/>
  <c r="EX140" i="1"/>
  <c r="FG140" i="1" s="1"/>
  <c r="FO140" i="1" s="1" a="1"/>
  <c r="FO140" i="1" s="1"/>
  <c r="EW140" i="1"/>
  <c r="FF140" i="1" s="1"/>
  <c r="FP140" i="1" s="1" a="1"/>
  <c r="FP140" i="1" s="1"/>
  <c r="EV140" i="1"/>
  <c r="FE140" i="1" s="1"/>
  <c r="FN140" i="1" s="1" a="1"/>
  <c r="FN140" i="1" s="1"/>
  <c r="EU140" i="1"/>
  <c r="FD140" i="1" s="1"/>
  <c r="FM140" i="1" s="1" a="1"/>
  <c r="FM140" i="1" s="1"/>
  <c r="ET140" i="1"/>
  <c r="FC140" i="1" s="1"/>
  <c r="FL140" i="1" s="1" a="1"/>
  <c r="FL140" i="1" s="1"/>
  <c r="ES140" i="1"/>
  <c r="FB140" i="1" s="1"/>
  <c r="FK140" i="1" s="1" a="1"/>
  <c r="FK140" i="1" s="1"/>
  <c r="ER140" i="1"/>
  <c r="EQ140" i="1"/>
  <c r="EZ140" i="1" s="1"/>
  <c r="FI140" i="1" s="1" a="1"/>
  <c r="FI140" i="1" s="1"/>
  <c r="EP140" i="1"/>
  <c r="EY140" i="1" s="1"/>
  <c r="FH140" i="1" s="1" a="1"/>
  <c r="FH140" i="1" s="1"/>
  <c r="EO140" i="1"/>
  <c r="EN140" i="1"/>
  <c r="EM140" i="1"/>
  <c r="EL140" i="1"/>
  <c r="EK140" i="1"/>
  <c r="EJ140" i="1"/>
  <c r="EI140" i="1"/>
  <c r="BK140" i="1" s="1"/>
  <c r="BL140" i="1" s="1"/>
  <c r="EH140" i="1"/>
  <c r="GH140" i="1" s="1"/>
  <c r="EG140" i="1"/>
  <c r="GG140" i="1" s="1"/>
  <c r="EF140" i="1"/>
  <c r="GF140" i="1" s="1"/>
  <c r="EE140" i="1"/>
  <c r="ED140" i="1"/>
  <c r="EC140" i="1"/>
  <c r="EB140" i="1"/>
  <c r="EA140" i="1"/>
  <c r="GA140" i="1" s="1"/>
  <c r="DZ140" i="1"/>
  <c r="FZ140" i="1" s="1"/>
  <c r="DY140" i="1"/>
  <c r="DX140" i="1"/>
  <c r="DW140" i="1"/>
  <c r="DV140" i="1"/>
  <c r="DS140" i="1"/>
  <c r="DR140" i="1"/>
  <c r="DP140" i="1"/>
  <c r="DN140" i="1"/>
  <c r="DL140" i="1" s="1"/>
  <c r="DM140" i="1" s="1"/>
  <c r="DO140" i="1" s="1"/>
  <c r="CJ140" i="1"/>
  <c r="CI140" i="1"/>
  <c r="CH140" i="1"/>
  <c r="CG140" i="1"/>
  <c r="CF140" i="1"/>
  <c r="CE140" i="1"/>
  <c r="CD140" i="1"/>
  <c r="CC140" i="1"/>
  <c r="CB140" i="1"/>
  <c r="CA140" i="1"/>
  <c r="BZ140" i="1"/>
  <c r="BY140" i="1"/>
  <c r="BX140" i="1"/>
  <c r="BW140" i="1"/>
  <c r="BV140" i="1"/>
  <c r="BU140" i="1"/>
  <c r="BT140" i="1"/>
  <c r="BS140" i="1"/>
  <c r="BR140" i="1"/>
  <c r="BP140" i="1"/>
  <c r="BQ140" i="1" s="1"/>
  <c r="BI140" i="1"/>
  <c r="BH140" i="1"/>
  <c r="BG140" i="1"/>
  <c r="BF140" i="1"/>
  <c r="BE140" i="1"/>
  <c r="BD140" i="1"/>
  <c r="BC140" i="1"/>
  <c r="BB140" i="1"/>
  <c r="BA140" i="1"/>
  <c r="J140" i="1"/>
  <c r="FU139" i="1"/>
  <c r="FS139" i="1"/>
  <c r="EX139" i="1"/>
  <c r="FG139" i="1" s="1"/>
  <c r="FO139" i="1" s="1" a="1"/>
  <c r="FO139" i="1" s="1"/>
  <c r="EW139" i="1"/>
  <c r="FF139" i="1" s="1"/>
  <c r="FP139" i="1" s="1" a="1"/>
  <c r="FP139" i="1" s="1"/>
  <c r="EV139" i="1"/>
  <c r="FE139" i="1" s="1"/>
  <c r="FN139" i="1" s="1" a="1"/>
  <c r="FN139" i="1" s="1"/>
  <c r="EU139" i="1"/>
  <c r="FD139" i="1" s="1"/>
  <c r="FM139" i="1" s="1" a="1"/>
  <c r="FM139" i="1" s="1"/>
  <c r="ET139" i="1"/>
  <c r="FC139" i="1" s="1"/>
  <c r="FL139" i="1" s="1" a="1"/>
  <c r="FL139" i="1" s="1"/>
  <c r="ES139" i="1"/>
  <c r="ER139" i="1"/>
  <c r="FA139" i="1" s="1"/>
  <c r="FJ139" i="1" s="1" a="1"/>
  <c r="FJ139" i="1" s="1"/>
  <c r="EQ139" i="1"/>
  <c r="EZ139" i="1" s="1"/>
  <c r="FI139" i="1" s="1" a="1"/>
  <c r="FI139" i="1" s="1"/>
  <c r="EP139" i="1"/>
  <c r="EY139" i="1" s="1"/>
  <c r="FH139" i="1" s="1" a="1"/>
  <c r="FH139" i="1" s="1"/>
  <c r="EO139" i="1"/>
  <c r="EN139" i="1"/>
  <c r="EM139" i="1"/>
  <c r="EL139" i="1"/>
  <c r="EK139" i="1"/>
  <c r="EJ139" i="1"/>
  <c r="EI139" i="1"/>
  <c r="BK139" i="1" s="1"/>
  <c r="EH139" i="1"/>
  <c r="GH139" i="1" s="1"/>
  <c r="EG139" i="1"/>
  <c r="GG139" i="1" s="1"/>
  <c r="EF139" i="1"/>
  <c r="GF139" i="1" s="1"/>
  <c r="EE139" i="1"/>
  <c r="ED139" i="1"/>
  <c r="EC139" i="1"/>
  <c r="EB139" i="1"/>
  <c r="EA139" i="1"/>
  <c r="GA139" i="1" s="1"/>
  <c r="DZ139" i="1"/>
  <c r="FZ139" i="1" s="1"/>
  <c r="DY139" i="1"/>
  <c r="DX139" i="1"/>
  <c r="DW139" i="1"/>
  <c r="DV139" i="1"/>
  <c r="DS139" i="1"/>
  <c r="DR139" i="1"/>
  <c r="DT139" i="1" s="1"/>
  <c r="DP139" i="1"/>
  <c r="DN139" i="1"/>
  <c r="DL139" i="1" s="1"/>
  <c r="DM139" i="1" s="1"/>
  <c r="DO139" i="1" s="1"/>
  <c r="CJ139" i="1"/>
  <c r="CI139" i="1"/>
  <c r="CH139" i="1"/>
  <c r="CG139" i="1"/>
  <c r="CF139" i="1"/>
  <c r="CE139" i="1"/>
  <c r="CD139" i="1"/>
  <c r="CC139" i="1"/>
  <c r="CB139" i="1"/>
  <c r="CA139" i="1"/>
  <c r="BZ139" i="1"/>
  <c r="BY139" i="1"/>
  <c r="BX139" i="1"/>
  <c r="BW139" i="1"/>
  <c r="BV139" i="1"/>
  <c r="BU139" i="1"/>
  <c r="BT139" i="1"/>
  <c r="BS139" i="1"/>
  <c r="BR139" i="1"/>
  <c r="BP139" i="1"/>
  <c r="BQ139" i="1" s="1"/>
  <c r="BI139" i="1"/>
  <c r="BH139" i="1"/>
  <c r="BG139" i="1"/>
  <c r="BF139" i="1"/>
  <c r="BE139" i="1"/>
  <c r="BD139" i="1"/>
  <c r="BC139" i="1"/>
  <c r="BB139" i="1"/>
  <c r="BA139" i="1"/>
  <c r="J139" i="1"/>
  <c r="FU138" i="1"/>
  <c r="FS138" i="1"/>
  <c r="EX138" i="1"/>
  <c r="FG138" i="1" s="1"/>
  <c r="FO138" i="1" s="1" a="1"/>
  <c r="FO138" i="1" s="1"/>
  <c r="EW138" i="1"/>
  <c r="FF138" i="1" s="1"/>
  <c r="FP138" i="1" s="1" a="1"/>
  <c r="FP138" i="1" s="1"/>
  <c r="EV138" i="1"/>
  <c r="FE138" i="1" s="1"/>
  <c r="FN138" i="1" s="1" a="1"/>
  <c r="FN138" i="1" s="1"/>
  <c r="EU138" i="1"/>
  <c r="FD138" i="1" s="1"/>
  <c r="FM138" i="1" s="1" a="1"/>
  <c r="FM138" i="1" s="1"/>
  <c r="ET138" i="1"/>
  <c r="ES138" i="1"/>
  <c r="FB138" i="1" s="1"/>
  <c r="FK138" i="1" s="1" a="1"/>
  <c r="FK138" i="1" s="1"/>
  <c r="ER138" i="1"/>
  <c r="FA138" i="1" s="1"/>
  <c r="FJ138" i="1" s="1" a="1"/>
  <c r="FJ138" i="1" s="1"/>
  <c r="EQ138" i="1"/>
  <c r="EZ138" i="1" s="1"/>
  <c r="FI138" i="1" s="1" a="1"/>
  <c r="FI138" i="1" s="1"/>
  <c r="EP138" i="1"/>
  <c r="EY138" i="1" s="1"/>
  <c r="FH138" i="1" s="1" a="1"/>
  <c r="FH138" i="1" s="1"/>
  <c r="EO138" i="1"/>
  <c r="EN138" i="1"/>
  <c r="EM138" i="1"/>
  <c r="EL138" i="1"/>
  <c r="EK138" i="1"/>
  <c r="EJ138" i="1"/>
  <c r="EI138" i="1"/>
  <c r="BK138" i="1" s="1"/>
  <c r="BL138" i="1" s="1"/>
  <c r="BO138" i="1" s="1"/>
  <c r="EH138" i="1"/>
  <c r="GH138" i="1" s="1"/>
  <c r="EG138" i="1"/>
  <c r="GG138" i="1" s="1"/>
  <c r="EF138" i="1"/>
  <c r="GF138" i="1" s="1"/>
  <c r="EE138" i="1"/>
  <c r="ED138" i="1"/>
  <c r="EC138" i="1"/>
  <c r="EB138" i="1"/>
  <c r="EA138" i="1"/>
  <c r="GA138" i="1" s="1"/>
  <c r="DZ138" i="1"/>
  <c r="FZ138" i="1" s="1"/>
  <c r="DY138" i="1"/>
  <c r="DX138" i="1"/>
  <c r="DW138" i="1"/>
  <c r="DV138" i="1"/>
  <c r="DS138" i="1"/>
  <c r="DR138" i="1"/>
  <c r="DP138" i="1"/>
  <c r="DN138" i="1"/>
  <c r="DL138" i="1" s="1"/>
  <c r="DM138" i="1" s="1"/>
  <c r="DO138" i="1" s="1"/>
  <c r="CJ138" i="1"/>
  <c r="CI138" i="1"/>
  <c r="CH138" i="1"/>
  <c r="CG138" i="1"/>
  <c r="CF138" i="1"/>
  <c r="CE138" i="1"/>
  <c r="CD138" i="1"/>
  <c r="CC138" i="1"/>
  <c r="CB138" i="1"/>
  <c r="CA138" i="1"/>
  <c r="BZ138" i="1"/>
  <c r="BY138" i="1"/>
  <c r="BX138" i="1"/>
  <c r="BW138" i="1"/>
  <c r="BV138" i="1"/>
  <c r="BU138" i="1"/>
  <c r="BT138" i="1"/>
  <c r="BS138" i="1"/>
  <c r="BR138" i="1"/>
  <c r="BP138" i="1"/>
  <c r="BQ138" i="1" s="1"/>
  <c r="BI138" i="1"/>
  <c r="BH138" i="1"/>
  <c r="BG138" i="1"/>
  <c r="BF138" i="1"/>
  <c r="BE138" i="1"/>
  <c r="BD138" i="1"/>
  <c r="BC138" i="1"/>
  <c r="BB138" i="1"/>
  <c r="BA138" i="1"/>
  <c r="J138" i="1"/>
  <c r="FU137" i="1"/>
  <c r="FS137" i="1"/>
  <c r="EX137" i="1"/>
  <c r="FG137" i="1" s="1"/>
  <c r="FO137" i="1" s="1" a="1"/>
  <c r="FO137" i="1" s="1"/>
  <c r="EW137" i="1"/>
  <c r="FF137" i="1" s="1"/>
  <c r="FP137" i="1" s="1" a="1"/>
  <c r="FP137" i="1" s="1"/>
  <c r="EV137" i="1"/>
  <c r="FE137" i="1" s="1"/>
  <c r="FN137" i="1" s="1" a="1"/>
  <c r="FN137" i="1" s="1"/>
  <c r="EU137" i="1"/>
  <c r="ET137" i="1"/>
  <c r="FC137" i="1" s="1"/>
  <c r="FL137" i="1" s="1" a="1"/>
  <c r="FL137" i="1" s="1"/>
  <c r="ES137" i="1"/>
  <c r="FB137" i="1" s="1"/>
  <c r="FK137" i="1" s="1" a="1"/>
  <c r="FK137" i="1" s="1"/>
  <c r="ER137" i="1"/>
  <c r="FA137" i="1" s="1"/>
  <c r="FJ137" i="1" s="1" a="1"/>
  <c r="FJ137" i="1" s="1"/>
  <c r="EQ137" i="1"/>
  <c r="EZ137" i="1" s="1"/>
  <c r="FI137" i="1" s="1" a="1"/>
  <c r="FI137" i="1" s="1"/>
  <c r="EP137" i="1"/>
  <c r="EY137" i="1" s="1"/>
  <c r="FH137" i="1" s="1" a="1"/>
  <c r="FH137" i="1" s="1"/>
  <c r="EO137" i="1"/>
  <c r="EN137" i="1"/>
  <c r="EM137" i="1"/>
  <c r="EL137" i="1"/>
  <c r="EK137" i="1"/>
  <c r="EJ137" i="1"/>
  <c r="EI137" i="1"/>
  <c r="BK137" i="1" s="1"/>
  <c r="EH137" i="1"/>
  <c r="GH137" i="1" s="1"/>
  <c r="EG137" i="1"/>
  <c r="GG137" i="1" s="1"/>
  <c r="EF137" i="1"/>
  <c r="GF137" i="1" s="1"/>
  <c r="EE137" i="1"/>
  <c r="ED137" i="1"/>
  <c r="EC137" i="1"/>
  <c r="EB137" i="1"/>
  <c r="EA137" i="1"/>
  <c r="GA137" i="1" s="1"/>
  <c r="DZ137" i="1"/>
  <c r="FZ137" i="1" s="1"/>
  <c r="DY137" i="1"/>
  <c r="DX137" i="1"/>
  <c r="DW137" i="1"/>
  <c r="DV137" i="1"/>
  <c r="DS137" i="1"/>
  <c r="DR137" i="1"/>
  <c r="DU137" i="1" s="1"/>
  <c r="DP137" i="1"/>
  <c r="DN137" i="1"/>
  <c r="DL137" i="1" s="1"/>
  <c r="DM137" i="1" s="1"/>
  <c r="DO137" i="1" s="1"/>
  <c r="CJ137" i="1"/>
  <c r="CI137" i="1"/>
  <c r="CH137" i="1"/>
  <c r="CG137" i="1"/>
  <c r="CF137" i="1"/>
  <c r="CE137" i="1"/>
  <c r="CD137" i="1"/>
  <c r="CC137" i="1"/>
  <c r="CB137" i="1"/>
  <c r="CA137" i="1"/>
  <c r="BZ137" i="1"/>
  <c r="BY137" i="1"/>
  <c r="BX137" i="1"/>
  <c r="BW137" i="1"/>
  <c r="BV137" i="1"/>
  <c r="BU137" i="1"/>
  <c r="BT137" i="1"/>
  <c r="BS137" i="1"/>
  <c r="BR137" i="1"/>
  <c r="BP137" i="1"/>
  <c r="BQ137" i="1" s="1"/>
  <c r="BI137" i="1"/>
  <c r="BH137" i="1"/>
  <c r="BG137" i="1"/>
  <c r="BF137" i="1"/>
  <c r="BE137" i="1"/>
  <c r="BD137" i="1"/>
  <c r="BC137" i="1"/>
  <c r="BB137" i="1"/>
  <c r="BA137" i="1"/>
  <c r="J137" i="1"/>
  <c r="FU136" i="1"/>
  <c r="FS136" i="1"/>
  <c r="EX136" i="1"/>
  <c r="FG136" i="1" s="1"/>
  <c r="FO136" i="1" s="1" a="1"/>
  <c r="FO136" i="1" s="1"/>
  <c r="EW136" i="1"/>
  <c r="FF136" i="1" s="1"/>
  <c r="FP136" i="1" s="1" a="1"/>
  <c r="FP136" i="1" s="1"/>
  <c r="EV136" i="1"/>
  <c r="FE136" i="1" s="1"/>
  <c r="FN136" i="1" s="1" a="1"/>
  <c r="FN136" i="1" s="1"/>
  <c r="EU136" i="1"/>
  <c r="FD136" i="1" s="1"/>
  <c r="FM136" i="1" s="1" a="1"/>
  <c r="FM136" i="1" s="1"/>
  <c r="ET136" i="1"/>
  <c r="FC136" i="1" s="1"/>
  <c r="FL136" i="1" s="1" a="1"/>
  <c r="FL136" i="1" s="1"/>
  <c r="ES136" i="1"/>
  <c r="FB136" i="1" s="1"/>
  <c r="FK136" i="1" s="1" a="1"/>
  <c r="FK136" i="1" s="1"/>
  <c r="ER136" i="1"/>
  <c r="EQ136" i="1"/>
  <c r="EZ136" i="1" s="1"/>
  <c r="FI136" i="1" s="1" a="1"/>
  <c r="FI136" i="1" s="1"/>
  <c r="EP136" i="1"/>
  <c r="EY136" i="1" s="1"/>
  <c r="FH136" i="1" s="1" a="1"/>
  <c r="FH136" i="1" s="1"/>
  <c r="EO136" i="1"/>
  <c r="EN136" i="1"/>
  <c r="EM136" i="1"/>
  <c r="EL136" i="1"/>
  <c r="EK136" i="1"/>
  <c r="EJ136" i="1"/>
  <c r="EI136" i="1"/>
  <c r="BK136" i="1" s="1"/>
  <c r="BL136" i="1" s="1"/>
  <c r="EH136" i="1"/>
  <c r="GH136" i="1" s="1"/>
  <c r="EG136" i="1"/>
  <c r="GG136" i="1" s="1"/>
  <c r="EF136" i="1"/>
  <c r="GF136" i="1" s="1"/>
  <c r="EE136" i="1"/>
  <c r="ED136" i="1"/>
  <c r="EC136" i="1"/>
  <c r="EB136" i="1"/>
  <c r="EA136" i="1"/>
  <c r="GA136" i="1" s="1"/>
  <c r="DZ136" i="1"/>
  <c r="FZ136" i="1" s="1"/>
  <c r="DY136" i="1"/>
  <c r="DX136" i="1"/>
  <c r="DW136" i="1"/>
  <c r="DV136" i="1"/>
  <c r="DS136" i="1"/>
  <c r="DR136" i="1"/>
  <c r="DP136" i="1"/>
  <c r="DN136" i="1"/>
  <c r="DL136" i="1" s="1"/>
  <c r="DM136" i="1" s="1"/>
  <c r="DO136" i="1" s="1"/>
  <c r="CJ136" i="1"/>
  <c r="CI136" i="1"/>
  <c r="CH136" i="1"/>
  <c r="CG136" i="1"/>
  <c r="CF136" i="1"/>
  <c r="CE136" i="1"/>
  <c r="CD136" i="1"/>
  <c r="CC136" i="1"/>
  <c r="CB136" i="1"/>
  <c r="CA136" i="1"/>
  <c r="BZ136" i="1"/>
  <c r="BY136" i="1"/>
  <c r="BX136" i="1"/>
  <c r="BW136" i="1"/>
  <c r="BV136" i="1"/>
  <c r="BU136" i="1"/>
  <c r="BT136" i="1"/>
  <c r="BS136" i="1"/>
  <c r="BR136" i="1"/>
  <c r="BP136" i="1"/>
  <c r="BQ136" i="1" s="1"/>
  <c r="BI136" i="1"/>
  <c r="BH136" i="1"/>
  <c r="BG136" i="1"/>
  <c r="BF136" i="1"/>
  <c r="BE136" i="1"/>
  <c r="BD136" i="1"/>
  <c r="BC136" i="1"/>
  <c r="BB136" i="1"/>
  <c r="BA136" i="1"/>
  <c r="J136" i="1"/>
  <c r="FU135" i="1"/>
  <c r="FS135" i="1"/>
  <c r="EX135" i="1"/>
  <c r="FG135" i="1" s="1"/>
  <c r="FO135" i="1" s="1" a="1"/>
  <c r="FO135" i="1" s="1"/>
  <c r="EW135" i="1"/>
  <c r="FF135" i="1" s="1"/>
  <c r="FP135" i="1" s="1" a="1"/>
  <c r="FP135" i="1" s="1"/>
  <c r="EV135" i="1"/>
  <c r="FE135" i="1" s="1"/>
  <c r="FN135" i="1" s="1" a="1"/>
  <c r="FN135" i="1" s="1"/>
  <c r="EU135" i="1"/>
  <c r="FD135" i="1" s="1"/>
  <c r="FM135" i="1" s="1" a="1"/>
  <c r="FM135" i="1" s="1"/>
  <c r="ET135" i="1"/>
  <c r="FC135" i="1" s="1"/>
  <c r="FL135" i="1" s="1" a="1"/>
  <c r="FL135" i="1" s="1"/>
  <c r="ES135" i="1"/>
  <c r="FB135" i="1" s="1"/>
  <c r="FK135" i="1" s="1" a="1"/>
  <c r="FK135" i="1" s="1"/>
  <c r="ER135" i="1"/>
  <c r="FA135" i="1" s="1"/>
  <c r="FJ135" i="1" s="1" a="1"/>
  <c r="FJ135" i="1" s="1"/>
  <c r="EQ135" i="1"/>
  <c r="EZ135" i="1" s="1"/>
  <c r="FI135" i="1" s="1" a="1"/>
  <c r="FI135" i="1" s="1"/>
  <c r="EP135" i="1"/>
  <c r="EY135" i="1" s="1"/>
  <c r="FH135" i="1" s="1" a="1"/>
  <c r="FH135" i="1" s="1"/>
  <c r="EO135" i="1"/>
  <c r="EN135" i="1"/>
  <c r="EM135" i="1"/>
  <c r="EL135" i="1"/>
  <c r="EK135" i="1"/>
  <c r="EJ135" i="1"/>
  <c r="EI135" i="1"/>
  <c r="BK135" i="1" s="1"/>
  <c r="EH135" i="1"/>
  <c r="GH135" i="1" s="1"/>
  <c r="EG135" i="1"/>
  <c r="GG135" i="1" s="1"/>
  <c r="EF135" i="1"/>
  <c r="GF135" i="1" s="1"/>
  <c r="EE135" i="1"/>
  <c r="ED135" i="1"/>
  <c r="EC135" i="1"/>
  <c r="EB135" i="1"/>
  <c r="EA135" i="1"/>
  <c r="GA135" i="1" s="1"/>
  <c r="DZ135" i="1"/>
  <c r="FZ135" i="1" s="1"/>
  <c r="DY135" i="1"/>
  <c r="DX135" i="1"/>
  <c r="DW135" i="1"/>
  <c r="DV135" i="1"/>
  <c r="DS135" i="1"/>
  <c r="DR135" i="1"/>
  <c r="DP135" i="1"/>
  <c r="DN135" i="1"/>
  <c r="DL135" i="1" s="1"/>
  <c r="DM135" i="1" s="1"/>
  <c r="DO135" i="1" s="1"/>
  <c r="CJ135" i="1"/>
  <c r="CI135" i="1"/>
  <c r="CH135" i="1"/>
  <c r="CG135" i="1"/>
  <c r="CF135" i="1"/>
  <c r="CE135" i="1"/>
  <c r="CD135" i="1"/>
  <c r="CC135" i="1"/>
  <c r="CB135" i="1"/>
  <c r="CA135" i="1"/>
  <c r="BZ135" i="1"/>
  <c r="BY135" i="1"/>
  <c r="BX135" i="1"/>
  <c r="BW135" i="1"/>
  <c r="BV135" i="1"/>
  <c r="BU135" i="1"/>
  <c r="BT135" i="1"/>
  <c r="BS135" i="1"/>
  <c r="BR135" i="1"/>
  <c r="BP135" i="1"/>
  <c r="BQ135" i="1" s="1"/>
  <c r="BI135" i="1"/>
  <c r="BH135" i="1"/>
  <c r="BG135" i="1"/>
  <c r="BF135" i="1"/>
  <c r="BE135" i="1"/>
  <c r="BD135" i="1"/>
  <c r="BC135" i="1"/>
  <c r="BB135" i="1"/>
  <c r="BA135" i="1"/>
  <c r="J135" i="1"/>
  <c r="FU134" i="1"/>
  <c r="FS134" i="1"/>
  <c r="EX134" i="1"/>
  <c r="FG134" i="1" s="1"/>
  <c r="FO134" i="1" s="1" a="1"/>
  <c r="FO134" i="1" s="1"/>
  <c r="EW134" i="1"/>
  <c r="FF134" i="1" s="1"/>
  <c r="FP134" i="1" s="1" a="1"/>
  <c r="FP134" i="1" s="1"/>
  <c r="EV134" i="1"/>
  <c r="FE134" i="1" s="1"/>
  <c r="FN134" i="1" s="1" a="1"/>
  <c r="FN134" i="1" s="1"/>
  <c r="EU134" i="1"/>
  <c r="FD134" i="1" s="1"/>
  <c r="FM134" i="1" s="1" a="1"/>
  <c r="FM134" i="1" s="1"/>
  <c r="ET134" i="1"/>
  <c r="FC134" i="1" s="1"/>
  <c r="FL134" i="1" s="1" a="1"/>
  <c r="FL134" i="1" s="1"/>
  <c r="ES134" i="1"/>
  <c r="FB134" i="1" s="1"/>
  <c r="FK134" i="1" s="1" a="1"/>
  <c r="FK134" i="1" s="1"/>
  <c r="ER134" i="1"/>
  <c r="FA134" i="1" s="1"/>
  <c r="FJ134" i="1" s="1" a="1"/>
  <c r="FJ134" i="1" s="1"/>
  <c r="EQ134" i="1"/>
  <c r="EZ134" i="1" s="1"/>
  <c r="FI134" i="1" s="1" a="1"/>
  <c r="FI134" i="1" s="1"/>
  <c r="EP134" i="1"/>
  <c r="EY134" i="1" s="1"/>
  <c r="FH134" i="1" s="1" a="1"/>
  <c r="FH134" i="1" s="1"/>
  <c r="EO134" i="1"/>
  <c r="EN134" i="1"/>
  <c r="EM134" i="1"/>
  <c r="EL134" i="1"/>
  <c r="EK134" i="1"/>
  <c r="EJ134" i="1"/>
  <c r="EI134" i="1"/>
  <c r="BK134" i="1" s="1"/>
  <c r="BL134" i="1" s="1"/>
  <c r="EH134" i="1"/>
  <c r="GH134" i="1" s="1"/>
  <c r="EG134" i="1"/>
  <c r="GG134" i="1" s="1"/>
  <c r="EF134" i="1"/>
  <c r="GF134" i="1" s="1"/>
  <c r="EE134" i="1"/>
  <c r="ED134" i="1"/>
  <c r="EC134" i="1"/>
  <c r="EB134" i="1"/>
  <c r="EA134" i="1"/>
  <c r="GA134" i="1" s="1"/>
  <c r="DZ134" i="1"/>
  <c r="FZ134" i="1" s="1"/>
  <c r="DY134" i="1"/>
  <c r="DX134" i="1"/>
  <c r="DW134" i="1"/>
  <c r="DV134" i="1"/>
  <c r="DS134" i="1"/>
  <c r="DR134" i="1"/>
  <c r="DU134" i="1" s="1"/>
  <c r="DP134" i="1"/>
  <c r="DN134" i="1"/>
  <c r="DL134" i="1" s="1"/>
  <c r="DM134" i="1" s="1"/>
  <c r="DO134" i="1" s="1"/>
  <c r="CJ134" i="1"/>
  <c r="CI134" i="1"/>
  <c r="CH134" i="1"/>
  <c r="CG134" i="1"/>
  <c r="CF134" i="1"/>
  <c r="CE134" i="1"/>
  <c r="CD134" i="1"/>
  <c r="CC134" i="1"/>
  <c r="CB134" i="1"/>
  <c r="CA134" i="1"/>
  <c r="BZ134" i="1"/>
  <c r="BY134" i="1"/>
  <c r="BX134" i="1"/>
  <c r="BW134" i="1"/>
  <c r="BV134" i="1"/>
  <c r="BU134" i="1"/>
  <c r="BT134" i="1"/>
  <c r="BS134" i="1"/>
  <c r="BR134" i="1"/>
  <c r="BP134" i="1"/>
  <c r="BQ134" i="1" s="1"/>
  <c r="BI134" i="1"/>
  <c r="BH134" i="1"/>
  <c r="BG134" i="1"/>
  <c r="BF134" i="1"/>
  <c r="BE134" i="1"/>
  <c r="BD134" i="1"/>
  <c r="BC134" i="1"/>
  <c r="BB134" i="1"/>
  <c r="BA134" i="1"/>
  <c r="J134" i="1"/>
  <c r="FU133" i="1"/>
  <c r="FS133" i="1"/>
  <c r="EX133" i="1"/>
  <c r="FG133" i="1" s="1"/>
  <c r="FO133" i="1" s="1" a="1"/>
  <c r="FO133" i="1" s="1"/>
  <c r="EW133" i="1"/>
  <c r="FF133" i="1" s="1"/>
  <c r="FP133" i="1" s="1" a="1"/>
  <c r="FP133" i="1" s="1"/>
  <c r="EV133" i="1"/>
  <c r="FE133" i="1" s="1"/>
  <c r="FN133" i="1" s="1" a="1"/>
  <c r="FN133" i="1" s="1"/>
  <c r="EU133" i="1"/>
  <c r="FD133" i="1" s="1"/>
  <c r="FM133" i="1" s="1" a="1"/>
  <c r="FM133" i="1" s="1"/>
  <c r="ET133" i="1"/>
  <c r="FC133" i="1" s="1"/>
  <c r="FL133" i="1" s="1" a="1"/>
  <c r="FL133" i="1" s="1"/>
  <c r="ES133" i="1"/>
  <c r="FB133" i="1" s="1"/>
  <c r="FK133" i="1" s="1" a="1"/>
  <c r="FK133" i="1" s="1"/>
  <c r="ER133" i="1"/>
  <c r="FA133" i="1" s="1"/>
  <c r="FJ133" i="1" s="1" a="1"/>
  <c r="FJ133" i="1" s="1"/>
  <c r="EQ133" i="1"/>
  <c r="EZ133" i="1" s="1"/>
  <c r="FI133" i="1" s="1" a="1"/>
  <c r="FI133" i="1" s="1"/>
  <c r="EP133" i="1"/>
  <c r="EY133" i="1" s="1"/>
  <c r="FH133" i="1" s="1" a="1"/>
  <c r="FH133" i="1" s="1"/>
  <c r="EO133" i="1"/>
  <c r="EN133" i="1"/>
  <c r="EM133" i="1"/>
  <c r="EL133" i="1"/>
  <c r="EK133" i="1"/>
  <c r="EJ133" i="1"/>
  <c r="EI133" i="1"/>
  <c r="BK133" i="1" s="1"/>
  <c r="EH133" i="1"/>
  <c r="GH133" i="1" s="1"/>
  <c r="EG133" i="1"/>
  <c r="GG133" i="1" s="1"/>
  <c r="EF133" i="1"/>
  <c r="GF133" i="1" s="1"/>
  <c r="EE133" i="1"/>
  <c r="ED133" i="1"/>
  <c r="EC133" i="1"/>
  <c r="EB133" i="1"/>
  <c r="EA133" i="1"/>
  <c r="GA133" i="1" s="1"/>
  <c r="DZ133" i="1"/>
  <c r="FZ133" i="1" s="1"/>
  <c r="DY133" i="1"/>
  <c r="DX133" i="1"/>
  <c r="DW133" i="1"/>
  <c r="DV133" i="1"/>
  <c r="DS133" i="1"/>
  <c r="DR133" i="1"/>
  <c r="DU133" i="1" s="1"/>
  <c r="DP133" i="1"/>
  <c r="DN133" i="1"/>
  <c r="DL133" i="1" s="1"/>
  <c r="DM133" i="1" s="1"/>
  <c r="DO133" i="1" s="1"/>
  <c r="CJ133" i="1"/>
  <c r="CI133" i="1"/>
  <c r="CH133" i="1"/>
  <c r="CG133" i="1"/>
  <c r="CF133" i="1"/>
  <c r="CE133" i="1"/>
  <c r="CD133" i="1"/>
  <c r="CC133" i="1"/>
  <c r="CB133" i="1"/>
  <c r="CA133" i="1"/>
  <c r="BZ133" i="1"/>
  <c r="BY133" i="1"/>
  <c r="BX133" i="1"/>
  <c r="BW133" i="1"/>
  <c r="BV133" i="1"/>
  <c r="BU133" i="1"/>
  <c r="BT133" i="1"/>
  <c r="BS133" i="1"/>
  <c r="BR133" i="1"/>
  <c r="BP133" i="1"/>
  <c r="BQ133" i="1" s="1"/>
  <c r="BI133" i="1"/>
  <c r="BH133" i="1"/>
  <c r="BG133" i="1"/>
  <c r="BF133" i="1"/>
  <c r="BE133" i="1"/>
  <c r="BD133" i="1"/>
  <c r="BC133" i="1"/>
  <c r="BB133" i="1"/>
  <c r="BA133" i="1"/>
  <c r="J133" i="1"/>
  <c r="FU132" i="1"/>
  <c r="FS132" i="1"/>
  <c r="EX132" i="1"/>
  <c r="FG132" i="1" s="1"/>
  <c r="FO132" i="1" s="1" a="1"/>
  <c r="FO132" i="1" s="1"/>
  <c r="EW132" i="1"/>
  <c r="FF132" i="1" s="1"/>
  <c r="FP132" i="1" s="1" a="1"/>
  <c r="FP132" i="1" s="1"/>
  <c r="EV132" i="1"/>
  <c r="FE132" i="1" s="1"/>
  <c r="FN132" i="1" s="1" a="1"/>
  <c r="FN132" i="1" s="1"/>
  <c r="EU132" i="1"/>
  <c r="FD132" i="1" s="1"/>
  <c r="FM132" i="1" s="1" a="1"/>
  <c r="FM132" i="1" s="1"/>
  <c r="ET132" i="1"/>
  <c r="FC132" i="1" s="1"/>
  <c r="FL132" i="1" s="1" a="1"/>
  <c r="FL132" i="1" s="1"/>
  <c r="ES132" i="1"/>
  <c r="FB132" i="1" s="1"/>
  <c r="FK132" i="1" s="1" a="1"/>
  <c r="FK132" i="1" s="1"/>
  <c r="ER132" i="1"/>
  <c r="FA132" i="1" s="1"/>
  <c r="FJ132" i="1" s="1" a="1"/>
  <c r="FJ132" i="1" s="1"/>
  <c r="EQ132" i="1"/>
  <c r="EZ132" i="1" s="1"/>
  <c r="FI132" i="1" s="1" a="1"/>
  <c r="FI132" i="1" s="1"/>
  <c r="EP132" i="1"/>
  <c r="EY132" i="1" s="1"/>
  <c r="FH132" i="1" s="1" a="1"/>
  <c r="FH132" i="1" s="1"/>
  <c r="EO132" i="1"/>
  <c r="EN132" i="1"/>
  <c r="EM132" i="1"/>
  <c r="EL132" i="1"/>
  <c r="EK132" i="1"/>
  <c r="EJ132" i="1"/>
  <c r="EI132" i="1"/>
  <c r="BK132" i="1" s="1"/>
  <c r="BL132" i="1" s="1"/>
  <c r="BO132" i="1" s="1"/>
  <c r="EH132" i="1"/>
  <c r="GH132" i="1" s="1"/>
  <c r="EG132" i="1"/>
  <c r="GG132" i="1" s="1"/>
  <c r="EF132" i="1"/>
  <c r="GF132" i="1" s="1"/>
  <c r="EE132" i="1"/>
  <c r="ED132" i="1"/>
  <c r="EC132" i="1"/>
  <c r="EB132" i="1"/>
  <c r="EA132" i="1"/>
  <c r="GA132" i="1" s="1"/>
  <c r="DZ132" i="1"/>
  <c r="FZ132" i="1" s="1"/>
  <c r="DY132" i="1"/>
  <c r="DX132" i="1"/>
  <c r="DW132" i="1"/>
  <c r="DV132" i="1"/>
  <c r="DS132" i="1"/>
  <c r="DR132" i="1"/>
  <c r="DU132" i="1" s="1"/>
  <c r="DP132" i="1"/>
  <c r="DN132" i="1"/>
  <c r="DL132" i="1" s="1"/>
  <c r="DM132" i="1" s="1"/>
  <c r="DO132" i="1" s="1"/>
  <c r="CJ132" i="1"/>
  <c r="CI132" i="1"/>
  <c r="CH132" i="1"/>
  <c r="CG132" i="1"/>
  <c r="CF132" i="1"/>
  <c r="CE132" i="1"/>
  <c r="CD132" i="1"/>
  <c r="CC132" i="1"/>
  <c r="CB132" i="1"/>
  <c r="CA132" i="1"/>
  <c r="BZ132" i="1"/>
  <c r="BY132" i="1"/>
  <c r="BX132" i="1"/>
  <c r="BW132" i="1"/>
  <c r="BV132" i="1"/>
  <c r="BU132" i="1"/>
  <c r="BT132" i="1"/>
  <c r="BS132" i="1"/>
  <c r="BR132" i="1"/>
  <c r="BP132" i="1"/>
  <c r="BQ132" i="1" s="1"/>
  <c r="BI132" i="1"/>
  <c r="BH132" i="1"/>
  <c r="BG132" i="1"/>
  <c r="BF132" i="1"/>
  <c r="BE132" i="1"/>
  <c r="BD132" i="1"/>
  <c r="BC132" i="1"/>
  <c r="BB132" i="1"/>
  <c r="BA132" i="1"/>
  <c r="J132" i="1"/>
  <c r="FU131" i="1"/>
  <c r="FS131" i="1"/>
  <c r="EX131" i="1"/>
  <c r="FG131" i="1" s="1"/>
  <c r="FO131" i="1" s="1" a="1"/>
  <c r="FO131" i="1" s="1"/>
  <c r="EW131" i="1"/>
  <c r="FF131" i="1" s="1"/>
  <c r="FP131" i="1" s="1" a="1"/>
  <c r="FP131" i="1" s="1"/>
  <c r="EV131" i="1"/>
  <c r="FE131" i="1" s="1"/>
  <c r="FN131" i="1" s="1" a="1"/>
  <c r="FN131" i="1" s="1"/>
  <c r="EU131" i="1"/>
  <c r="FD131" i="1" s="1"/>
  <c r="FM131" i="1" s="1" a="1"/>
  <c r="FM131" i="1" s="1"/>
  <c r="ET131" i="1"/>
  <c r="FC131" i="1" s="1"/>
  <c r="FL131" i="1" s="1" a="1"/>
  <c r="FL131" i="1" s="1"/>
  <c r="ES131" i="1"/>
  <c r="ER131" i="1"/>
  <c r="FA131" i="1" s="1"/>
  <c r="FJ131" i="1" s="1" a="1"/>
  <c r="FJ131" i="1" s="1"/>
  <c r="EQ131" i="1"/>
  <c r="EZ131" i="1" s="1"/>
  <c r="FI131" i="1" s="1" a="1"/>
  <c r="FI131" i="1" s="1"/>
  <c r="EP131" i="1"/>
  <c r="EY131" i="1" s="1"/>
  <c r="FH131" i="1" s="1" a="1"/>
  <c r="FH131" i="1" s="1"/>
  <c r="EO131" i="1"/>
  <c r="EN131" i="1"/>
  <c r="EM131" i="1"/>
  <c r="EL131" i="1"/>
  <c r="EK131" i="1"/>
  <c r="EJ131" i="1"/>
  <c r="EI131" i="1"/>
  <c r="BK131" i="1" s="1"/>
  <c r="BL131" i="1" s="1"/>
  <c r="BM131" i="1" s="1"/>
  <c r="BN131" i="1" s="1"/>
  <c r="EH131" i="1"/>
  <c r="GH131" i="1" s="1"/>
  <c r="EG131" i="1"/>
  <c r="GG131" i="1" s="1"/>
  <c r="EF131" i="1"/>
  <c r="GF131" i="1" s="1"/>
  <c r="EE131" i="1"/>
  <c r="ED131" i="1"/>
  <c r="EC131" i="1"/>
  <c r="EB131" i="1"/>
  <c r="EA131" i="1"/>
  <c r="GA131" i="1" s="1"/>
  <c r="DZ131" i="1"/>
  <c r="FZ131" i="1" s="1"/>
  <c r="DY131" i="1"/>
  <c r="DX131" i="1"/>
  <c r="DW131" i="1"/>
  <c r="DV131" i="1"/>
  <c r="DS131" i="1"/>
  <c r="DR131" i="1"/>
  <c r="DT131" i="1" s="1"/>
  <c r="DP131" i="1"/>
  <c r="DN131" i="1"/>
  <c r="DL131" i="1" s="1"/>
  <c r="DM131" i="1" s="1"/>
  <c r="DO131" i="1" s="1"/>
  <c r="CJ131" i="1"/>
  <c r="CI131" i="1"/>
  <c r="CH131" i="1"/>
  <c r="CG131" i="1"/>
  <c r="CF131" i="1"/>
  <c r="CE131" i="1"/>
  <c r="CD131" i="1"/>
  <c r="CC131" i="1"/>
  <c r="CB131" i="1"/>
  <c r="CA131" i="1"/>
  <c r="BZ131" i="1"/>
  <c r="BY131" i="1"/>
  <c r="BX131" i="1"/>
  <c r="BW131" i="1"/>
  <c r="BV131" i="1"/>
  <c r="BU131" i="1"/>
  <c r="BT131" i="1"/>
  <c r="BS131" i="1"/>
  <c r="BR131" i="1"/>
  <c r="BP131" i="1"/>
  <c r="BQ131" i="1" s="1"/>
  <c r="BI131" i="1"/>
  <c r="BH131" i="1"/>
  <c r="BG131" i="1"/>
  <c r="BF131" i="1"/>
  <c r="BE131" i="1"/>
  <c r="BD131" i="1"/>
  <c r="BC131" i="1"/>
  <c r="BB131" i="1"/>
  <c r="BA131" i="1"/>
  <c r="J131" i="1"/>
  <c r="FU130" i="1"/>
  <c r="FS130" i="1"/>
  <c r="EX130" i="1"/>
  <c r="FG130" i="1" s="1"/>
  <c r="FO130" i="1" s="1" a="1"/>
  <c r="FO130" i="1" s="1"/>
  <c r="EW130" i="1"/>
  <c r="FF130" i="1" s="1"/>
  <c r="FP130" i="1" s="1" a="1"/>
  <c r="FP130" i="1" s="1"/>
  <c r="EV130" i="1"/>
  <c r="FE130" i="1" s="1"/>
  <c r="FN130" i="1" s="1" a="1"/>
  <c r="FN130" i="1" s="1"/>
  <c r="EU130" i="1"/>
  <c r="FD130" i="1" s="1"/>
  <c r="FM130" i="1" s="1" a="1"/>
  <c r="FM130" i="1" s="1"/>
  <c r="ET130" i="1"/>
  <c r="ES130" i="1"/>
  <c r="FB130" i="1" s="1"/>
  <c r="FK130" i="1" s="1" a="1"/>
  <c r="FK130" i="1" s="1"/>
  <c r="ER130" i="1"/>
  <c r="FA130" i="1" s="1"/>
  <c r="FJ130" i="1" s="1" a="1"/>
  <c r="FJ130" i="1" s="1"/>
  <c r="EQ130" i="1"/>
  <c r="EZ130" i="1" s="1"/>
  <c r="FI130" i="1" s="1" a="1"/>
  <c r="FI130" i="1" s="1"/>
  <c r="EP130" i="1"/>
  <c r="EY130" i="1" s="1"/>
  <c r="FH130" i="1" s="1" a="1"/>
  <c r="FH130" i="1" s="1"/>
  <c r="EO130" i="1"/>
  <c r="EN130" i="1"/>
  <c r="EM130" i="1"/>
  <c r="EL130" i="1"/>
  <c r="EK130" i="1"/>
  <c r="EJ130" i="1"/>
  <c r="EI130" i="1"/>
  <c r="BK130" i="1" s="1"/>
  <c r="BL130" i="1" s="1"/>
  <c r="BM130" i="1" s="1"/>
  <c r="EH130" i="1"/>
  <c r="GH130" i="1" s="1"/>
  <c r="EG130" i="1"/>
  <c r="GG130" i="1" s="1"/>
  <c r="EF130" i="1"/>
  <c r="GF130" i="1" s="1"/>
  <c r="EE130" i="1"/>
  <c r="ED130" i="1"/>
  <c r="EC130" i="1"/>
  <c r="EB130" i="1"/>
  <c r="EA130" i="1"/>
  <c r="GA130" i="1" s="1"/>
  <c r="DZ130" i="1"/>
  <c r="FZ130" i="1" s="1"/>
  <c r="DY130" i="1"/>
  <c r="DX130" i="1"/>
  <c r="DW130" i="1"/>
  <c r="DV130" i="1"/>
  <c r="DS130" i="1"/>
  <c r="DR130" i="1"/>
  <c r="DU130" i="1" s="1"/>
  <c r="DP130" i="1"/>
  <c r="DN130" i="1"/>
  <c r="DL130" i="1" s="1"/>
  <c r="DM130" i="1" s="1"/>
  <c r="DO130" i="1" s="1"/>
  <c r="CJ130" i="1"/>
  <c r="CI130" i="1"/>
  <c r="CH130" i="1"/>
  <c r="CG130" i="1"/>
  <c r="CF130" i="1"/>
  <c r="CE130" i="1"/>
  <c r="CD130" i="1"/>
  <c r="CC130" i="1"/>
  <c r="CB130" i="1"/>
  <c r="CA130" i="1"/>
  <c r="BZ130" i="1"/>
  <c r="BY130" i="1"/>
  <c r="BX130" i="1"/>
  <c r="BW130" i="1"/>
  <c r="BV130" i="1"/>
  <c r="BU130" i="1"/>
  <c r="BT130" i="1"/>
  <c r="BS130" i="1"/>
  <c r="BR130" i="1"/>
  <c r="BP130" i="1"/>
  <c r="BQ130" i="1" s="1"/>
  <c r="BI130" i="1"/>
  <c r="BH130" i="1"/>
  <c r="BG130" i="1"/>
  <c r="BF130" i="1"/>
  <c r="BE130" i="1"/>
  <c r="BD130" i="1"/>
  <c r="BC130" i="1"/>
  <c r="BB130" i="1"/>
  <c r="BA130" i="1"/>
  <c r="J130" i="1"/>
  <c r="FU129" i="1"/>
  <c r="FS129" i="1"/>
  <c r="EX129" i="1"/>
  <c r="FG129" i="1" s="1"/>
  <c r="FO129" i="1" s="1" a="1"/>
  <c r="FO129" i="1" s="1"/>
  <c r="EW129" i="1"/>
  <c r="FF129" i="1" s="1"/>
  <c r="FP129" i="1" s="1" a="1"/>
  <c r="FP129" i="1" s="1"/>
  <c r="EV129" i="1"/>
  <c r="FE129" i="1" s="1"/>
  <c r="FN129" i="1" s="1" a="1"/>
  <c r="FN129" i="1" s="1"/>
  <c r="EU129" i="1"/>
  <c r="FD129" i="1" s="1"/>
  <c r="FM129" i="1" s="1" a="1"/>
  <c r="FM129" i="1" s="1"/>
  <c r="ET129" i="1"/>
  <c r="FC129" i="1" s="1"/>
  <c r="FL129" i="1" s="1" a="1"/>
  <c r="FL129" i="1" s="1"/>
  <c r="ES129" i="1"/>
  <c r="FB129" i="1" s="1"/>
  <c r="FK129" i="1" s="1" a="1"/>
  <c r="FK129" i="1" s="1"/>
  <c r="ER129" i="1"/>
  <c r="FA129" i="1" s="1"/>
  <c r="FJ129" i="1" s="1" a="1"/>
  <c r="FJ129" i="1" s="1"/>
  <c r="EQ129" i="1"/>
  <c r="EZ129" i="1" s="1"/>
  <c r="FI129" i="1" s="1" a="1"/>
  <c r="FI129" i="1" s="1"/>
  <c r="EP129" i="1"/>
  <c r="EY129" i="1" s="1"/>
  <c r="FH129" i="1" s="1" a="1"/>
  <c r="FH129" i="1" s="1"/>
  <c r="EO129" i="1"/>
  <c r="EN129" i="1"/>
  <c r="EM129" i="1"/>
  <c r="EL129" i="1"/>
  <c r="EK129" i="1"/>
  <c r="EJ129" i="1"/>
  <c r="EI129" i="1"/>
  <c r="BK129" i="1" s="1"/>
  <c r="BL129" i="1" s="1"/>
  <c r="EH129" i="1"/>
  <c r="GH129" i="1" s="1"/>
  <c r="EG129" i="1"/>
  <c r="GG129" i="1" s="1"/>
  <c r="EF129" i="1"/>
  <c r="GF129" i="1" s="1"/>
  <c r="EE129" i="1"/>
  <c r="ED129" i="1"/>
  <c r="EC129" i="1"/>
  <c r="EB129" i="1"/>
  <c r="EA129" i="1"/>
  <c r="GA129" i="1" s="1"/>
  <c r="DZ129" i="1"/>
  <c r="FZ129" i="1" s="1"/>
  <c r="DY129" i="1"/>
  <c r="DX129" i="1"/>
  <c r="DW129" i="1"/>
  <c r="DV129" i="1"/>
  <c r="DS129" i="1"/>
  <c r="DR129" i="1"/>
  <c r="DU129" i="1" s="1"/>
  <c r="DP129" i="1"/>
  <c r="DN129" i="1"/>
  <c r="DL129" i="1" s="1"/>
  <c r="DM129" i="1" s="1"/>
  <c r="DO129" i="1" s="1"/>
  <c r="CJ129" i="1"/>
  <c r="CI129" i="1"/>
  <c r="CH129" i="1"/>
  <c r="CG129" i="1"/>
  <c r="CF129" i="1"/>
  <c r="CE129" i="1"/>
  <c r="CD129" i="1"/>
  <c r="CC129" i="1"/>
  <c r="CB129" i="1"/>
  <c r="CA129" i="1"/>
  <c r="BZ129" i="1"/>
  <c r="BY129" i="1"/>
  <c r="BX129" i="1"/>
  <c r="BW129" i="1"/>
  <c r="BV129" i="1"/>
  <c r="BU129" i="1"/>
  <c r="BT129" i="1"/>
  <c r="BS129" i="1"/>
  <c r="BR129" i="1"/>
  <c r="BP129" i="1"/>
  <c r="BQ129" i="1" s="1"/>
  <c r="BI129" i="1"/>
  <c r="BH129" i="1"/>
  <c r="BG129" i="1"/>
  <c r="BF129" i="1"/>
  <c r="BE129" i="1"/>
  <c r="BD129" i="1"/>
  <c r="BC129" i="1"/>
  <c r="BB129" i="1"/>
  <c r="BA129" i="1"/>
  <c r="J129" i="1"/>
  <c r="FU128" i="1"/>
  <c r="FS128" i="1"/>
  <c r="EX128" i="1"/>
  <c r="FG128" i="1" s="1"/>
  <c r="FO128" i="1" s="1" a="1"/>
  <c r="FO128" i="1" s="1"/>
  <c r="EW128" i="1"/>
  <c r="FF128" i="1" s="1"/>
  <c r="FP128" i="1" s="1" a="1"/>
  <c r="FP128" i="1" s="1"/>
  <c r="EV128" i="1"/>
  <c r="FE128" i="1" s="1"/>
  <c r="FN128" i="1" s="1" a="1"/>
  <c r="FN128" i="1" s="1"/>
  <c r="EU128" i="1"/>
  <c r="ET128" i="1"/>
  <c r="FC128" i="1" s="1"/>
  <c r="FL128" i="1" s="1" a="1"/>
  <c r="FL128" i="1" s="1"/>
  <c r="ES128" i="1"/>
  <c r="FB128" i="1" s="1"/>
  <c r="FK128" i="1" s="1" a="1"/>
  <c r="FK128" i="1" s="1"/>
  <c r="ER128" i="1"/>
  <c r="FA128" i="1" s="1"/>
  <c r="FJ128" i="1" s="1" a="1"/>
  <c r="FJ128" i="1" s="1"/>
  <c r="EQ128" i="1"/>
  <c r="EZ128" i="1" s="1"/>
  <c r="FI128" i="1" s="1" a="1"/>
  <c r="FI128" i="1" s="1"/>
  <c r="EP128" i="1"/>
  <c r="EY128" i="1" s="1"/>
  <c r="FH128" i="1" s="1" a="1"/>
  <c r="FH128" i="1" s="1"/>
  <c r="EO128" i="1"/>
  <c r="EN128" i="1"/>
  <c r="EM128" i="1"/>
  <c r="EL128" i="1"/>
  <c r="EK128" i="1"/>
  <c r="EJ128" i="1"/>
  <c r="EI128" i="1"/>
  <c r="BK128" i="1" s="1"/>
  <c r="EH128" i="1"/>
  <c r="GH128" i="1" s="1"/>
  <c r="EG128" i="1"/>
  <c r="GG128" i="1" s="1"/>
  <c r="EF128" i="1"/>
  <c r="GF128" i="1" s="1"/>
  <c r="EE128" i="1"/>
  <c r="ED128" i="1"/>
  <c r="EC128" i="1"/>
  <c r="EB128" i="1"/>
  <c r="EA128" i="1"/>
  <c r="GA128" i="1" s="1"/>
  <c r="DZ128" i="1"/>
  <c r="FZ128" i="1" s="1"/>
  <c r="DY128" i="1"/>
  <c r="DX128" i="1"/>
  <c r="DW128" i="1"/>
  <c r="DV128" i="1"/>
  <c r="DS128" i="1"/>
  <c r="DR128" i="1"/>
  <c r="DT128" i="1" s="1"/>
  <c r="DP128" i="1"/>
  <c r="DN128" i="1"/>
  <c r="DL128" i="1" s="1"/>
  <c r="DM128" i="1" s="1"/>
  <c r="DO128" i="1" s="1"/>
  <c r="CJ128" i="1"/>
  <c r="CI128" i="1"/>
  <c r="CH128" i="1"/>
  <c r="CG128" i="1"/>
  <c r="CF128" i="1"/>
  <c r="CE128" i="1"/>
  <c r="CD128" i="1"/>
  <c r="CC128" i="1"/>
  <c r="CB128" i="1"/>
  <c r="CA128" i="1"/>
  <c r="BZ128" i="1"/>
  <c r="BY128" i="1"/>
  <c r="BX128" i="1"/>
  <c r="BW128" i="1"/>
  <c r="BV128" i="1"/>
  <c r="BU128" i="1"/>
  <c r="BT128" i="1"/>
  <c r="BS128" i="1"/>
  <c r="BR128" i="1"/>
  <c r="BP128" i="1"/>
  <c r="BQ128" i="1" s="1"/>
  <c r="BI128" i="1"/>
  <c r="BH128" i="1"/>
  <c r="BG128" i="1"/>
  <c r="BF128" i="1"/>
  <c r="BE128" i="1"/>
  <c r="BD128" i="1"/>
  <c r="BC128" i="1"/>
  <c r="BB128" i="1"/>
  <c r="BA128" i="1"/>
  <c r="J128" i="1"/>
  <c r="FU127" i="1"/>
  <c r="FS127" i="1"/>
  <c r="EX127" i="1"/>
  <c r="FG127" i="1" s="1"/>
  <c r="FO127" i="1" s="1" a="1"/>
  <c r="FO127" i="1" s="1"/>
  <c r="EW127" i="1"/>
  <c r="FF127" i="1" s="1"/>
  <c r="FP127" i="1" s="1" a="1"/>
  <c r="FP127" i="1" s="1"/>
  <c r="EV127" i="1"/>
  <c r="FE127" i="1" s="1"/>
  <c r="FN127" i="1" s="1" a="1"/>
  <c r="FN127" i="1" s="1"/>
  <c r="EU127" i="1"/>
  <c r="FD127" i="1" s="1"/>
  <c r="FM127" i="1" s="1" a="1"/>
  <c r="FM127" i="1" s="1"/>
  <c r="ET127" i="1"/>
  <c r="FC127" i="1" s="1"/>
  <c r="FL127" i="1" s="1" a="1"/>
  <c r="FL127" i="1" s="1"/>
  <c r="ES127" i="1"/>
  <c r="FB127" i="1" s="1"/>
  <c r="FK127" i="1" s="1" a="1"/>
  <c r="FK127" i="1" s="1"/>
  <c r="ER127" i="1"/>
  <c r="FA127" i="1" s="1"/>
  <c r="FJ127" i="1" s="1" a="1"/>
  <c r="FJ127" i="1" s="1"/>
  <c r="EQ127" i="1"/>
  <c r="EZ127" i="1" s="1"/>
  <c r="FI127" i="1" s="1" a="1"/>
  <c r="FI127" i="1" s="1"/>
  <c r="EP127" i="1"/>
  <c r="EY127" i="1" s="1"/>
  <c r="FH127" i="1" s="1" a="1"/>
  <c r="FH127" i="1" s="1"/>
  <c r="EO127" i="1"/>
  <c r="EN127" i="1"/>
  <c r="EM127" i="1"/>
  <c r="EL127" i="1"/>
  <c r="EK127" i="1"/>
  <c r="EJ127" i="1"/>
  <c r="EI127" i="1"/>
  <c r="BK127" i="1" s="1"/>
  <c r="EH127" i="1"/>
  <c r="GH127" i="1" s="1"/>
  <c r="EG127" i="1"/>
  <c r="GG127" i="1" s="1"/>
  <c r="EF127" i="1"/>
  <c r="GF127" i="1" s="1"/>
  <c r="EE127" i="1"/>
  <c r="ED127" i="1"/>
  <c r="EC127" i="1"/>
  <c r="EB127" i="1"/>
  <c r="EA127" i="1"/>
  <c r="GA127" i="1" s="1"/>
  <c r="DZ127" i="1"/>
  <c r="FZ127" i="1" s="1"/>
  <c r="DY127" i="1"/>
  <c r="DX127" i="1"/>
  <c r="DW127" i="1"/>
  <c r="DV127" i="1"/>
  <c r="DS127" i="1"/>
  <c r="DR127" i="1"/>
  <c r="DU127" i="1" s="1"/>
  <c r="DP127" i="1"/>
  <c r="DN127" i="1"/>
  <c r="DL127" i="1" s="1"/>
  <c r="DM127" i="1" s="1"/>
  <c r="DO127" i="1" s="1"/>
  <c r="CJ127" i="1"/>
  <c r="CI127" i="1"/>
  <c r="CH127" i="1"/>
  <c r="CG127" i="1"/>
  <c r="CF127" i="1"/>
  <c r="CE127" i="1"/>
  <c r="CD127" i="1"/>
  <c r="CC127" i="1"/>
  <c r="CB127" i="1"/>
  <c r="CA127" i="1"/>
  <c r="BZ127" i="1"/>
  <c r="BY127" i="1"/>
  <c r="BX127" i="1"/>
  <c r="BW127" i="1"/>
  <c r="BV127" i="1"/>
  <c r="BU127" i="1"/>
  <c r="BT127" i="1"/>
  <c r="BS127" i="1"/>
  <c r="BR127" i="1"/>
  <c r="BP127" i="1"/>
  <c r="BQ127" i="1" s="1"/>
  <c r="BI127" i="1"/>
  <c r="BH127" i="1"/>
  <c r="BG127" i="1"/>
  <c r="BF127" i="1"/>
  <c r="BE127" i="1"/>
  <c r="BD127" i="1"/>
  <c r="BC127" i="1"/>
  <c r="BB127" i="1"/>
  <c r="BA127" i="1"/>
  <c r="J127" i="1"/>
  <c r="FU126" i="1"/>
  <c r="FS126" i="1"/>
  <c r="EX126" i="1"/>
  <c r="FG126" i="1" s="1"/>
  <c r="FO126" i="1" s="1" a="1"/>
  <c r="FO126" i="1" s="1"/>
  <c r="EW126" i="1"/>
  <c r="FF126" i="1" s="1"/>
  <c r="FP126" i="1" s="1" a="1"/>
  <c r="FP126" i="1" s="1"/>
  <c r="EV126" i="1"/>
  <c r="FE126" i="1" s="1"/>
  <c r="FN126" i="1" s="1" a="1"/>
  <c r="FN126" i="1" s="1"/>
  <c r="EU126" i="1"/>
  <c r="FD126" i="1" s="1"/>
  <c r="FM126" i="1" s="1" a="1"/>
  <c r="FM126" i="1" s="1"/>
  <c r="ET126" i="1"/>
  <c r="FC126" i="1" s="1"/>
  <c r="FL126" i="1" s="1" a="1"/>
  <c r="FL126" i="1" s="1"/>
  <c r="ES126" i="1"/>
  <c r="ER126" i="1"/>
  <c r="FA126" i="1" s="1"/>
  <c r="FJ126" i="1" s="1" a="1"/>
  <c r="FJ126" i="1" s="1"/>
  <c r="EQ126" i="1"/>
  <c r="EZ126" i="1" s="1"/>
  <c r="FI126" i="1" s="1" a="1"/>
  <c r="FI126" i="1" s="1"/>
  <c r="EP126" i="1"/>
  <c r="EY126" i="1" s="1"/>
  <c r="FH126" i="1" s="1" a="1"/>
  <c r="FH126" i="1" s="1"/>
  <c r="EO126" i="1"/>
  <c r="EN126" i="1"/>
  <c r="EM126" i="1"/>
  <c r="EL126" i="1"/>
  <c r="EK126" i="1"/>
  <c r="EJ126" i="1"/>
  <c r="EI126" i="1"/>
  <c r="BK126" i="1" s="1"/>
  <c r="BL126" i="1" s="1"/>
  <c r="EH126" i="1"/>
  <c r="GH126" i="1" s="1"/>
  <c r="EG126" i="1"/>
  <c r="GG126" i="1" s="1"/>
  <c r="EF126" i="1"/>
  <c r="GF126" i="1" s="1"/>
  <c r="EE126" i="1"/>
  <c r="ED126" i="1"/>
  <c r="EC126" i="1"/>
  <c r="EB126" i="1"/>
  <c r="EA126" i="1"/>
  <c r="GA126" i="1" s="1"/>
  <c r="DZ126" i="1"/>
  <c r="FZ126" i="1" s="1"/>
  <c r="DY126" i="1"/>
  <c r="DX126" i="1"/>
  <c r="DW126" i="1"/>
  <c r="DV126" i="1"/>
  <c r="DS126" i="1"/>
  <c r="DR126" i="1"/>
  <c r="DP126" i="1"/>
  <c r="DN126" i="1"/>
  <c r="DL126" i="1" s="1"/>
  <c r="DM126" i="1" s="1"/>
  <c r="DO126" i="1" s="1"/>
  <c r="CJ126" i="1"/>
  <c r="CI126" i="1"/>
  <c r="CH126" i="1"/>
  <c r="CG126" i="1"/>
  <c r="CF126" i="1"/>
  <c r="CE126" i="1"/>
  <c r="CD126" i="1"/>
  <c r="CC126" i="1"/>
  <c r="CB126" i="1"/>
  <c r="CA126" i="1"/>
  <c r="BZ126" i="1"/>
  <c r="BY126" i="1"/>
  <c r="BX126" i="1"/>
  <c r="BW126" i="1"/>
  <c r="BV126" i="1"/>
  <c r="BU126" i="1"/>
  <c r="BT126" i="1"/>
  <c r="BS126" i="1"/>
  <c r="BR126" i="1"/>
  <c r="BP126" i="1"/>
  <c r="BQ126" i="1" s="1"/>
  <c r="BI126" i="1"/>
  <c r="BH126" i="1"/>
  <c r="BG126" i="1"/>
  <c r="BF126" i="1"/>
  <c r="BE126" i="1"/>
  <c r="BD126" i="1"/>
  <c r="BC126" i="1"/>
  <c r="BB126" i="1"/>
  <c r="BA126" i="1"/>
  <c r="J126" i="1"/>
  <c r="FU125" i="1"/>
  <c r="FS125" i="1"/>
  <c r="EX125" i="1"/>
  <c r="FG125" i="1" s="1"/>
  <c r="FO125" i="1" s="1" a="1"/>
  <c r="FO125" i="1" s="1"/>
  <c r="EW125" i="1"/>
  <c r="FF125" i="1" s="1"/>
  <c r="FP125" i="1" s="1" a="1"/>
  <c r="FP125" i="1" s="1"/>
  <c r="EV125" i="1"/>
  <c r="FE125" i="1" s="1"/>
  <c r="FN125" i="1" s="1" a="1"/>
  <c r="FN125" i="1" s="1"/>
  <c r="EU125" i="1"/>
  <c r="FD125" i="1" s="1"/>
  <c r="FM125" i="1" s="1" a="1"/>
  <c r="FM125" i="1" s="1"/>
  <c r="ET125" i="1"/>
  <c r="ES125" i="1"/>
  <c r="FB125" i="1" s="1"/>
  <c r="FK125" i="1" s="1" a="1"/>
  <c r="FK125" i="1" s="1"/>
  <c r="ER125" i="1"/>
  <c r="FA125" i="1" s="1"/>
  <c r="FJ125" i="1" s="1" a="1"/>
  <c r="FJ125" i="1" s="1"/>
  <c r="EQ125" i="1"/>
  <c r="EZ125" i="1" s="1"/>
  <c r="FI125" i="1" s="1" a="1"/>
  <c r="FI125" i="1" s="1"/>
  <c r="EP125" i="1"/>
  <c r="EY125" i="1" s="1"/>
  <c r="FH125" i="1" s="1" a="1"/>
  <c r="FH125" i="1" s="1"/>
  <c r="EO125" i="1"/>
  <c r="EN125" i="1"/>
  <c r="EM125" i="1"/>
  <c r="EL125" i="1"/>
  <c r="EK125" i="1"/>
  <c r="EJ125" i="1"/>
  <c r="EI125" i="1"/>
  <c r="BK125" i="1" s="1"/>
  <c r="BL125" i="1" s="1"/>
  <c r="BM125" i="1" s="1"/>
  <c r="BN125" i="1" s="1"/>
  <c r="EH125" i="1"/>
  <c r="GH125" i="1" s="1"/>
  <c r="EG125" i="1"/>
  <c r="GG125" i="1" s="1"/>
  <c r="EF125" i="1"/>
  <c r="GF125" i="1" s="1"/>
  <c r="EE125" i="1"/>
  <c r="ED125" i="1"/>
  <c r="EC125" i="1"/>
  <c r="EB125" i="1"/>
  <c r="EA125" i="1"/>
  <c r="GA125" i="1" s="1"/>
  <c r="DZ125" i="1"/>
  <c r="FZ125" i="1" s="1"/>
  <c r="DY125" i="1"/>
  <c r="DX125" i="1"/>
  <c r="DW125" i="1"/>
  <c r="DV125" i="1"/>
  <c r="DS125" i="1"/>
  <c r="DR125" i="1"/>
  <c r="DU125" i="1" s="1"/>
  <c r="DP125" i="1"/>
  <c r="DN125" i="1"/>
  <c r="DL125" i="1" s="1"/>
  <c r="DM125" i="1" s="1"/>
  <c r="DO125" i="1" s="1"/>
  <c r="CJ125" i="1"/>
  <c r="CI125" i="1"/>
  <c r="CH125" i="1"/>
  <c r="CG125" i="1"/>
  <c r="CF125" i="1"/>
  <c r="CE125" i="1"/>
  <c r="CD125" i="1"/>
  <c r="CC125" i="1"/>
  <c r="CB125" i="1"/>
  <c r="CA125" i="1"/>
  <c r="BZ125" i="1"/>
  <c r="BY125" i="1"/>
  <c r="BX125" i="1"/>
  <c r="BW125" i="1"/>
  <c r="BV125" i="1"/>
  <c r="BU125" i="1"/>
  <c r="BT125" i="1"/>
  <c r="BS125" i="1"/>
  <c r="BR125" i="1"/>
  <c r="BP125" i="1"/>
  <c r="BQ125" i="1" s="1"/>
  <c r="BI125" i="1"/>
  <c r="BH125" i="1"/>
  <c r="BG125" i="1"/>
  <c r="BF125" i="1"/>
  <c r="BE125" i="1"/>
  <c r="BD125" i="1"/>
  <c r="BC125" i="1"/>
  <c r="BB125" i="1"/>
  <c r="BA125" i="1"/>
  <c r="J125" i="1"/>
  <c r="FU124" i="1"/>
  <c r="FS124" i="1"/>
  <c r="EX124" i="1"/>
  <c r="FG124" i="1" s="1"/>
  <c r="FO124" i="1" s="1" a="1"/>
  <c r="FO124" i="1" s="1"/>
  <c r="EW124" i="1"/>
  <c r="FF124" i="1" s="1"/>
  <c r="FP124" i="1" s="1" a="1"/>
  <c r="FP124" i="1" s="1"/>
  <c r="EV124" i="1"/>
  <c r="FE124" i="1" s="1"/>
  <c r="FN124" i="1" s="1" a="1"/>
  <c r="FN124" i="1" s="1"/>
  <c r="EU124" i="1"/>
  <c r="ET124" i="1"/>
  <c r="FC124" i="1" s="1"/>
  <c r="FL124" i="1" s="1" a="1"/>
  <c r="FL124" i="1" s="1"/>
  <c r="ES124" i="1"/>
  <c r="FB124" i="1" s="1"/>
  <c r="FK124" i="1" s="1" a="1"/>
  <c r="FK124" i="1" s="1"/>
  <c r="ER124" i="1"/>
  <c r="FA124" i="1" s="1"/>
  <c r="FJ124" i="1" s="1" a="1"/>
  <c r="FJ124" i="1" s="1"/>
  <c r="EQ124" i="1"/>
  <c r="EZ124" i="1" s="1"/>
  <c r="FI124" i="1" s="1" a="1"/>
  <c r="FI124" i="1" s="1"/>
  <c r="EP124" i="1"/>
  <c r="EY124" i="1" s="1"/>
  <c r="FH124" i="1" s="1" a="1"/>
  <c r="FH124" i="1" s="1"/>
  <c r="EO124" i="1"/>
  <c r="EN124" i="1"/>
  <c r="EM124" i="1"/>
  <c r="EL124" i="1"/>
  <c r="EK124" i="1"/>
  <c r="EJ124" i="1"/>
  <c r="EI124" i="1"/>
  <c r="BK124" i="1" s="1"/>
  <c r="EH124" i="1"/>
  <c r="GH124" i="1" s="1"/>
  <c r="EG124" i="1"/>
  <c r="GG124" i="1" s="1"/>
  <c r="EF124" i="1"/>
  <c r="GF124" i="1" s="1"/>
  <c r="EE124" i="1"/>
  <c r="ED124" i="1"/>
  <c r="EC124" i="1"/>
  <c r="EB124" i="1"/>
  <c r="EA124" i="1"/>
  <c r="GA124" i="1" s="1"/>
  <c r="DZ124" i="1"/>
  <c r="FZ124" i="1" s="1"/>
  <c r="DY124" i="1"/>
  <c r="DX124" i="1"/>
  <c r="DW124" i="1"/>
  <c r="DV124" i="1"/>
  <c r="DS124" i="1"/>
  <c r="DR124" i="1"/>
  <c r="DU124" i="1" s="1"/>
  <c r="DP124" i="1"/>
  <c r="DN124" i="1"/>
  <c r="DL124" i="1" s="1"/>
  <c r="DM124" i="1" s="1"/>
  <c r="DO124" i="1" s="1"/>
  <c r="CJ124" i="1"/>
  <c r="CI124" i="1"/>
  <c r="CH124" i="1"/>
  <c r="CG124" i="1"/>
  <c r="CF124" i="1"/>
  <c r="CE124" i="1"/>
  <c r="CD124" i="1"/>
  <c r="CC124" i="1"/>
  <c r="CB124" i="1"/>
  <c r="CA124" i="1"/>
  <c r="BZ124" i="1"/>
  <c r="BY124" i="1"/>
  <c r="BX124" i="1"/>
  <c r="BW124" i="1"/>
  <c r="BV124" i="1"/>
  <c r="BU124" i="1"/>
  <c r="BT124" i="1"/>
  <c r="BS124" i="1"/>
  <c r="BR124" i="1"/>
  <c r="BP124" i="1"/>
  <c r="BQ124" i="1" s="1"/>
  <c r="BI124" i="1"/>
  <c r="BH124" i="1"/>
  <c r="BG124" i="1"/>
  <c r="BF124" i="1"/>
  <c r="BE124" i="1"/>
  <c r="BD124" i="1"/>
  <c r="BC124" i="1"/>
  <c r="BB124" i="1"/>
  <c r="BA124" i="1"/>
  <c r="J124" i="1"/>
  <c r="FU123" i="1"/>
  <c r="FS123" i="1"/>
  <c r="EX123" i="1"/>
  <c r="FG123" i="1" s="1"/>
  <c r="FO123" i="1" s="1" a="1"/>
  <c r="FO123" i="1" s="1"/>
  <c r="EW123" i="1"/>
  <c r="FF123" i="1" s="1"/>
  <c r="FP123" i="1" s="1" a="1"/>
  <c r="FP123" i="1" s="1"/>
  <c r="EV123" i="1"/>
  <c r="FE123" i="1" s="1"/>
  <c r="FN123" i="1" s="1" a="1"/>
  <c r="FN123" i="1" s="1"/>
  <c r="EU123" i="1"/>
  <c r="FD123" i="1" s="1"/>
  <c r="FM123" i="1" s="1" a="1"/>
  <c r="FM123" i="1" s="1"/>
  <c r="ET123" i="1"/>
  <c r="FC123" i="1" s="1"/>
  <c r="FL123" i="1" s="1" a="1"/>
  <c r="FL123" i="1" s="1"/>
  <c r="ES123" i="1"/>
  <c r="FB123" i="1" s="1"/>
  <c r="FK123" i="1" s="1" a="1"/>
  <c r="FK123" i="1" s="1"/>
  <c r="ER123" i="1"/>
  <c r="FA123" i="1" s="1"/>
  <c r="FJ123" i="1" s="1" a="1"/>
  <c r="FJ123" i="1" s="1"/>
  <c r="EQ123" i="1"/>
  <c r="EZ123" i="1" s="1"/>
  <c r="FI123" i="1" s="1" a="1"/>
  <c r="FI123" i="1" s="1"/>
  <c r="EP123" i="1"/>
  <c r="EY123" i="1" s="1"/>
  <c r="FH123" i="1" s="1" a="1"/>
  <c r="FH123" i="1" s="1"/>
  <c r="EO123" i="1"/>
  <c r="EN123" i="1"/>
  <c r="EM123" i="1"/>
  <c r="EL123" i="1"/>
  <c r="EK123" i="1"/>
  <c r="EJ123" i="1"/>
  <c r="EI123" i="1"/>
  <c r="BK123" i="1" s="1"/>
  <c r="EH123" i="1"/>
  <c r="GH123" i="1" s="1"/>
  <c r="EG123" i="1"/>
  <c r="GG123" i="1" s="1"/>
  <c r="EF123" i="1"/>
  <c r="GF123" i="1" s="1"/>
  <c r="EE123" i="1"/>
  <c r="ED123" i="1"/>
  <c r="EC123" i="1"/>
  <c r="EB123" i="1"/>
  <c r="EA123" i="1"/>
  <c r="GA123" i="1" s="1"/>
  <c r="DZ123" i="1"/>
  <c r="FZ123" i="1" s="1"/>
  <c r="DY123" i="1"/>
  <c r="DX123" i="1"/>
  <c r="DW123" i="1"/>
  <c r="DV123" i="1"/>
  <c r="DS123" i="1"/>
  <c r="DR123" i="1"/>
  <c r="DU123" i="1" s="1"/>
  <c r="DP123" i="1"/>
  <c r="DN123" i="1"/>
  <c r="DL123" i="1" s="1"/>
  <c r="DM123" i="1" s="1"/>
  <c r="DO123" i="1" s="1"/>
  <c r="CJ123" i="1"/>
  <c r="CI123" i="1"/>
  <c r="CH123" i="1"/>
  <c r="CG123" i="1"/>
  <c r="CF123" i="1"/>
  <c r="CE123" i="1"/>
  <c r="CD123" i="1"/>
  <c r="CC123" i="1"/>
  <c r="CB123" i="1"/>
  <c r="CA123" i="1"/>
  <c r="BZ123" i="1"/>
  <c r="BY123" i="1"/>
  <c r="BX123" i="1"/>
  <c r="BW123" i="1"/>
  <c r="BV123" i="1"/>
  <c r="BU123" i="1"/>
  <c r="BT123" i="1"/>
  <c r="BS123" i="1"/>
  <c r="BR123" i="1"/>
  <c r="BP123" i="1"/>
  <c r="BQ123" i="1" s="1"/>
  <c r="BI123" i="1"/>
  <c r="BH123" i="1"/>
  <c r="BG123" i="1"/>
  <c r="BF123" i="1"/>
  <c r="BE123" i="1"/>
  <c r="BD123" i="1"/>
  <c r="BC123" i="1"/>
  <c r="BB123" i="1"/>
  <c r="BA123" i="1"/>
  <c r="J123" i="1"/>
  <c r="FU122" i="1"/>
  <c r="FS122" i="1"/>
  <c r="EX122" i="1"/>
  <c r="FG122" i="1" s="1"/>
  <c r="FO122" i="1" s="1" a="1"/>
  <c r="FO122" i="1" s="1"/>
  <c r="EW122" i="1"/>
  <c r="FF122" i="1" s="1"/>
  <c r="FP122" i="1" s="1" a="1"/>
  <c r="FP122" i="1" s="1"/>
  <c r="EV122" i="1"/>
  <c r="FE122" i="1" s="1"/>
  <c r="FN122" i="1" s="1" a="1"/>
  <c r="FN122" i="1" s="1"/>
  <c r="EU122" i="1"/>
  <c r="FD122" i="1" s="1"/>
  <c r="FM122" i="1" s="1" a="1"/>
  <c r="FM122" i="1" s="1"/>
  <c r="ET122" i="1"/>
  <c r="FC122" i="1" s="1"/>
  <c r="FL122" i="1" s="1" a="1"/>
  <c r="FL122" i="1" s="1"/>
  <c r="ES122" i="1"/>
  <c r="ER122" i="1"/>
  <c r="FA122" i="1" s="1"/>
  <c r="FJ122" i="1" s="1" a="1"/>
  <c r="FJ122" i="1" s="1"/>
  <c r="EQ122" i="1"/>
  <c r="EZ122" i="1" s="1"/>
  <c r="FI122" i="1" s="1" a="1"/>
  <c r="FI122" i="1" s="1"/>
  <c r="EP122" i="1"/>
  <c r="EY122" i="1" s="1"/>
  <c r="FH122" i="1" s="1" a="1"/>
  <c r="FH122" i="1" s="1"/>
  <c r="EO122" i="1"/>
  <c r="EN122" i="1"/>
  <c r="EM122" i="1"/>
  <c r="EL122" i="1"/>
  <c r="EK122" i="1"/>
  <c r="EJ122" i="1"/>
  <c r="EI122" i="1"/>
  <c r="BK122" i="1" s="1"/>
  <c r="BL122" i="1" s="1"/>
  <c r="EH122" i="1"/>
  <c r="GH122" i="1" s="1"/>
  <c r="EG122" i="1"/>
  <c r="GG122" i="1" s="1"/>
  <c r="EF122" i="1"/>
  <c r="GF122" i="1" s="1"/>
  <c r="EE122" i="1"/>
  <c r="ED122" i="1"/>
  <c r="EC122" i="1"/>
  <c r="EB122" i="1"/>
  <c r="EA122" i="1"/>
  <c r="GA122" i="1" s="1"/>
  <c r="DZ122" i="1"/>
  <c r="FZ122" i="1" s="1"/>
  <c r="DY122" i="1"/>
  <c r="DX122" i="1"/>
  <c r="DW122" i="1"/>
  <c r="DV122" i="1"/>
  <c r="DS122" i="1"/>
  <c r="DR122" i="1"/>
  <c r="DP122" i="1"/>
  <c r="DN122" i="1"/>
  <c r="DL122" i="1" s="1"/>
  <c r="DM122" i="1" s="1"/>
  <c r="DO122" i="1" s="1"/>
  <c r="CJ122" i="1"/>
  <c r="CI122" i="1"/>
  <c r="CH122" i="1"/>
  <c r="CG122" i="1"/>
  <c r="CF122" i="1"/>
  <c r="CE122" i="1"/>
  <c r="CD122" i="1"/>
  <c r="CC122" i="1"/>
  <c r="CB122" i="1"/>
  <c r="CA122" i="1"/>
  <c r="BZ122" i="1"/>
  <c r="BY122" i="1"/>
  <c r="BX122" i="1"/>
  <c r="BW122" i="1"/>
  <c r="BV122" i="1"/>
  <c r="BU122" i="1"/>
  <c r="BT122" i="1"/>
  <c r="BS122" i="1"/>
  <c r="BR122" i="1"/>
  <c r="BP122" i="1"/>
  <c r="BQ122" i="1" s="1"/>
  <c r="BI122" i="1"/>
  <c r="BH122" i="1"/>
  <c r="BG122" i="1"/>
  <c r="BF122" i="1"/>
  <c r="BE122" i="1"/>
  <c r="BD122" i="1"/>
  <c r="BC122" i="1"/>
  <c r="BB122" i="1"/>
  <c r="BA122" i="1"/>
  <c r="J122" i="1"/>
  <c r="FU121" i="1"/>
  <c r="FS121" i="1"/>
  <c r="EX121" i="1"/>
  <c r="FG121" i="1" s="1"/>
  <c r="FO121" i="1" s="1" a="1"/>
  <c r="FO121" i="1" s="1"/>
  <c r="EW121" i="1"/>
  <c r="FF121" i="1" s="1"/>
  <c r="FP121" i="1" s="1" a="1"/>
  <c r="FP121" i="1" s="1"/>
  <c r="EV121" i="1"/>
  <c r="FE121" i="1" s="1"/>
  <c r="FN121" i="1" s="1" a="1"/>
  <c r="FN121" i="1" s="1"/>
  <c r="EU121" i="1"/>
  <c r="FD121" i="1" s="1"/>
  <c r="FM121" i="1" s="1" a="1"/>
  <c r="FM121" i="1" s="1"/>
  <c r="ET121" i="1"/>
  <c r="ES121" i="1"/>
  <c r="FB121" i="1" s="1"/>
  <c r="FK121" i="1" s="1" a="1"/>
  <c r="FK121" i="1" s="1"/>
  <c r="ER121" i="1"/>
  <c r="FA121" i="1" s="1"/>
  <c r="FJ121" i="1" s="1" a="1"/>
  <c r="FJ121" i="1" s="1"/>
  <c r="EQ121" i="1"/>
  <c r="EZ121" i="1" s="1"/>
  <c r="FI121" i="1" s="1" a="1"/>
  <c r="FI121" i="1" s="1"/>
  <c r="EP121" i="1"/>
  <c r="EY121" i="1" s="1"/>
  <c r="FH121" i="1" s="1" a="1"/>
  <c r="FH121" i="1" s="1"/>
  <c r="EO121" i="1"/>
  <c r="EN121" i="1"/>
  <c r="EM121" i="1"/>
  <c r="EL121" i="1"/>
  <c r="EK121" i="1"/>
  <c r="EJ121" i="1"/>
  <c r="EI121" i="1"/>
  <c r="BK121" i="1" s="1"/>
  <c r="BL121" i="1" s="1"/>
  <c r="BM121" i="1" s="1"/>
  <c r="BN121" i="1" s="1"/>
  <c r="EH121" i="1"/>
  <c r="GH121" i="1" s="1"/>
  <c r="EG121" i="1"/>
  <c r="GG121" i="1" s="1"/>
  <c r="EF121" i="1"/>
  <c r="GF121" i="1" s="1"/>
  <c r="EE121" i="1"/>
  <c r="ED121" i="1"/>
  <c r="EC121" i="1"/>
  <c r="EB121" i="1"/>
  <c r="EA121" i="1"/>
  <c r="GA121" i="1" s="1"/>
  <c r="DZ121" i="1"/>
  <c r="FZ121" i="1" s="1"/>
  <c r="DY121" i="1"/>
  <c r="DX121" i="1"/>
  <c r="DW121" i="1"/>
  <c r="DV121" i="1"/>
  <c r="DS121" i="1"/>
  <c r="DR121" i="1"/>
  <c r="DU121" i="1" s="1"/>
  <c r="DP121" i="1"/>
  <c r="DN121" i="1"/>
  <c r="DL121" i="1" s="1"/>
  <c r="DM121" i="1" s="1"/>
  <c r="DO121" i="1" s="1"/>
  <c r="CJ121" i="1"/>
  <c r="CI121" i="1"/>
  <c r="CH121" i="1"/>
  <c r="CG121" i="1"/>
  <c r="CF121" i="1"/>
  <c r="CE121" i="1"/>
  <c r="CD121" i="1"/>
  <c r="CC121" i="1"/>
  <c r="CB121" i="1"/>
  <c r="CA121" i="1"/>
  <c r="BZ121" i="1"/>
  <c r="BY121" i="1"/>
  <c r="BX121" i="1"/>
  <c r="BW121" i="1"/>
  <c r="BV121" i="1"/>
  <c r="BU121" i="1"/>
  <c r="BT121" i="1"/>
  <c r="BS121" i="1"/>
  <c r="BR121" i="1"/>
  <c r="BP121" i="1"/>
  <c r="BQ121" i="1" s="1"/>
  <c r="BI121" i="1"/>
  <c r="BH121" i="1"/>
  <c r="BG121" i="1"/>
  <c r="BF121" i="1"/>
  <c r="BE121" i="1"/>
  <c r="BD121" i="1"/>
  <c r="BC121" i="1"/>
  <c r="BB121" i="1"/>
  <c r="BA121" i="1"/>
  <c r="J121" i="1"/>
  <c r="FU120" i="1"/>
  <c r="FS120" i="1"/>
  <c r="EX120" i="1"/>
  <c r="FG120" i="1" s="1"/>
  <c r="FO120" i="1" s="1" a="1"/>
  <c r="FO120" i="1" s="1"/>
  <c r="EW120" i="1"/>
  <c r="FF120" i="1" s="1"/>
  <c r="FP120" i="1" s="1" a="1"/>
  <c r="FP120" i="1" s="1"/>
  <c r="EV120" i="1"/>
  <c r="FE120" i="1" s="1"/>
  <c r="FN120" i="1" s="1" a="1"/>
  <c r="FN120" i="1" s="1"/>
  <c r="EU120" i="1"/>
  <c r="ET120" i="1"/>
  <c r="FC120" i="1" s="1"/>
  <c r="FL120" i="1" s="1" a="1"/>
  <c r="FL120" i="1" s="1"/>
  <c r="ES120" i="1"/>
  <c r="FB120" i="1" s="1"/>
  <c r="FK120" i="1" s="1" a="1"/>
  <c r="FK120" i="1" s="1"/>
  <c r="ER120" i="1"/>
  <c r="FA120" i="1" s="1"/>
  <c r="FJ120" i="1" s="1" a="1"/>
  <c r="FJ120" i="1" s="1"/>
  <c r="EQ120" i="1"/>
  <c r="EZ120" i="1" s="1"/>
  <c r="FI120" i="1" s="1" a="1"/>
  <c r="FI120" i="1" s="1"/>
  <c r="EP120" i="1"/>
  <c r="EY120" i="1" s="1"/>
  <c r="FH120" i="1" s="1" a="1"/>
  <c r="FH120" i="1" s="1"/>
  <c r="EO120" i="1"/>
  <c r="EN120" i="1"/>
  <c r="EM120" i="1"/>
  <c r="EL120" i="1"/>
  <c r="EK120" i="1"/>
  <c r="EJ120" i="1"/>
  <c r="EI120" i="1"/>
  <c r="BK120" i="1" s="1"/>
  <c r="EH120" i="1"/>
  <c r="GH120" i="1" s="1"/>
  <c r="EG120" i="1"/>
  <c r="GG120" i="1" s="1"/>
  <c r="EF120" i="1"/>
  <c r="GF120" i="1" s="1"/>
  <c r="EE120" i="1"/>
  <c r="ED120" i="1"/>
  <c r="EC120" i="1"/>
  <c r="EB120" i="1"/>
  <c r="EA120" i="1"/>
  <c r="GA120" i="1" s="1"/>
  <c r="DZ120" i="1"/>
  <c r="FZ120" i="1" s="1"/>
  <c r="DY120" i="1"/>
  <c r="DX120" i="1"/>
  <c r="DW120" i="1"/>
  <c r="DV120" i="1"/>
  <c r="DS120" i="1"/>
  <c r="DR120" i="1"/>
  <c r="DT120" i="1" s="1"/>
  <c r="DP120" i="1"/>
  <c r="DN120" i="1"/>
  <c r="DL120" i="1" s="1"/>
  <c r="DM120" i="1" s="1"/>
  <c r="DO120" i="1" s="1"/>
  <c r="CJ120" i="1"/>
  <c r="CI120" i="1"/>
  <c r="CH120" i="1"/>
  <c r="CG120" i="1"/>
  <c r="CF120" i="1"/>
  <c r="CE120" i="1"/>
  <c r="CD120" i="1"/>
  <c r="CC120" i="1"/>
  <c r="CB120" i="1"/>
  <c r="CA120" i="1"/>
  <c r="BZ120" i="1"/>
  <c r="BY120" i="1"/>
  <c r="BX120" i="1"/>
  <c r="BW120" i="1"/>
  <c r="BV120" i="1"/>
  <c r="BU120" i="1"/>
  <c r="BT120" i="1"/>
  <c r="BS120" i="1"/>
  <c r="BR120" i="1"/>
  <c r="BP120" i="1"/>
  <c r="BQ120" i="1" s="1"/>
  <c r="BI120" i="1"/>
  <c r="BH120" i="1"/>
  <c r="BG120" i="1"/>
  <c r="BF120" i="1"/>
  <c r="BE120" i="1"/>
  <c r="BD120" i="1"/>
  <c r="BC120" i="1"/>
  <c r="BB120" i="1"/>
  <c r="BA120" i="1"/>
  <c r="J120" i="1"/>
  <c r="FU119" i="1"/>
  <c r="FS119" i="1"/>
  <c r="EX119" i="1"/>
  <c r="FG119" i="1" s="1"/>
  <c r="FO119" i="1" s="1" a="1"/>
  <c r="FO119" i="1" s="1"/>
  <c r="EW119" i="1"/>
  <c r="FF119" i="1" s="1"/>
  <c r="FP119" i="1" s="1" a="1"/>
  <c r="FP119" i="1" s="1"/>
  <c r="EV119" i="1"/>
  <c r="FE119" i="1" s="1"/>
  <c r="FN119" i="1" s="1" a="1"/>
  <c r="FN119" i="1" s="1"/>
  <c r="EU119" i="1"/>
  <c r="FD119" i="1" s="1"/>
  <c r="FM119" i="1" s="1" a="1"/>
  <c r="FM119" i="1" s="1"/>
  <c r="ET119" i="1"/>
  <c r="FC119" i="1" s="1"/>
  <c r="FL119" i="1" s="1" a="1"/>
  <c r="FL119" i="1" s="1"/>
  <c r="ES119" i="1"/>
  <c r="FB119" i="1" s="1"/>
  <c r="FK119" i="1" s="1" a="1"/>
  <c r="FK119" i="1" s="1"/>
  <c r="ER119" i="1"/>
  <c r="EQ119" i="1"/>
  <c r="EZ119" i="1" s="1"/>
  <c r="FI119" i="1" s="1" a="1"/>
  <c r="FI119" i="1" s="1"/>
  <c r="EP119" i="1"/>
  <c r="EY119" i="1" s="1"/>
  <c r="FH119" i="1" s="1" a="1"/>
  <c r="FH119" i="1" s="1"/>
  <c r="EO119" i="1"/>
  <c r="EN119" i="1"/>
  <c r="EM119" i="1"/>
  <c r="EL119" i="1"/>
  <c r="EK119" i="1"/>
  <c r="EJ119" i="1"/>
  <c r="EI119" i="1"/>
  <c r="BK119" i="1" s="1"/>
  <c r="BL119" i="1" s="1"/>
  <c r="BO119" i="1" s="1"/>
  <c r="EH119" i="1"/>
  <c r="GH119" i="1" s="1"/>
  <c r="EG119" i="1"/>
  <c r="GG119" i="1" s="1"/>
  <c r="EF119" i="1"/>
  <c r="GF119" i="1" s="1"/>
  <c r="EE119" i="1"/>
  <c r="ED119" i="1"/>
  <c r="EC119" i="1"/>
  <c r="EB119" i="1"/>
  <c r="EA119" i="1"/>
  <c r="GA119" i="1" s="1"/>
  <c r="DZ119" i="1"/>
  <c r="FZ119" i="1" s="1"/>
  <c r="DY119" i="1"/>
  <c r="DX119" i="1"/>
  <c r="DW119" i="1"/>
  <c r="DV119" i="1"/>
  <c r="DS119" i="1"/>
  <c r="DR119" i="1"/>
  <c r="DP119" i="1"/>
  <c r="DN119" i="1"/>
  <c r="DL119" i="1" s="1"/>
  <c r="DM119" i="1" s="1"/>
  <c r="DO119" i="1" s="1"/>
  <c r="CJ119" i="1"/>
  <c r="CI119" i="1"/>
  <c r="CH119" i="1"/>
  <c r="CG119" i="1"/>
  <c r="CF119" i="1"/>
  <c r="CE119" i="1"/>
  <c r="CD119" i="1"/>
  <c r="CC119" i="1"/>
  <c r="CB119" i="1"/>
  <c r="CA119" i="1"/>
  <c r="BZ119" i="1"/>
  <c r="BY119" i="1"/>
  <c r="BX119" i="1"/>
  <c r="BW119" i="1"/>
  <c r="BV119" i="1"/>
  <c r="BU119" i="1"/>
  <c r="BT119" i="1"/>
  <c r="BS119" i="1"/>
  <c r="BR119" i="1"/>
  <c r="BP119" i="1"/>
  <c r="BQ119" i="1" s="1"/>
  <c r="BI119" i="1"/>
  <c r="BH119" i="1"/>
  <c r="BG119" i="1"/>
  <c r="BF119" i="1"/>
  <c r="BE119" i="1"/>
  <c r="BD119" i="1"/>
  <c r="BC119" i="1"/>
  <c r="BB119" i="1"/>
  <c r="BA119" i="1"/>
  <c r="J119" i="1"/>
  <c r="FU118" i="1"/>
  <c r="FS118" i="1"/>
  <c r="EX118" i="1"/>
  <c r="FG118" i="1" s="1"/>
  <c r="FO118" i="1" s="1" a="1"/>
  <c r="FO118" i="1" s="1"/>
  <c r="EW118" i="1"/>
  <c r="FF118" i="1" s="1"/>
  <c r="FP118" i="1" s="1" a="1"/>
  <c r="FP118" i="1" s="1"/>
  <c r="EV118" i="1"/>
  <c r="FE118" i="1" s="1"/>
  <c r="FN118" i="1" s="1" a="1"/>
  <c r="FN118" i="1" s="1"/>
  <c r="EU118" i="1"/>
  <c r="FD118" i="1" s="1"/>
  <c r="FM118" i="1" s="1" a="1"/>
  <c r="FM118" i="1" s="1"/>
  <c r="ET118" i="1"/>
  <c r="FC118" i="1" s="1"/>
  <c r="FL118" i="1" s="1" a="1"/>
  <c r="FL118" i="1" s="1"/>
  <c r="ES118" i="1"/>
  <c r="ER118" i="1"/>
  <c r="FA118" i="1" s="1"/>
  <c r="FJ118" i="1" s="1" a="1"/>
  <c r="FJ118" i="1" s="1"/>
  <c r="EQ118" i="1"/>
  <c r="EZ118" i="1" s="1"/>
  <c r="FI118" i="1" s="1" a="1"/>
  <c r="FI118" i="1" s="1"/>
  <c r="EP118" i="1"/>
  <c r="EY118" i="1" s="1"/>
  <c r="FH118" i="1" s="1" a="1"/>
  <c r="FH118" i="1" s="1"/>
  <c r="EO118" i="1"/>
  <c r="EN118" i="1"/>
  <c r="EM118" i="1"/>
  <c r="EL118" i="1"/>
  <c r="EK118" i="1"/>
  <c r="EJ118" i="1"/>
  <c r="EI118" i="1"/>
  <c r="BK118" i="1" s="1"/>
  <c r="BL118" i="1" s="1"/>
  <c r="EH118" i="1"/>
  <c r="GH118" i="1" s="1"/>
  <c r="EG118" i="1"/>
  <c r="GG118" i="1" s="1"/>
  <c r="EF118" i="1"/>
  <c r="GF118" i="1" s="1"/>
  <c r="EE118" i="1"/>
  <c r="ED118" i="1"/>
  <c r="EC118" i="1"/>
  <c r="EB118" i="1"/>
  <c r="EA118" i="1"/>
  <c r="GA118" i="1" s="1"/>
  <c r="DZ118" i="1"/>
  <c r="FZ118" i="1" s="1"/>
  <c r="DY118" i="1"/>
  <c r="DX118" i="1"/>
  <c r="DW118" i="1"/>
  <c r="DV118" i="1"/>
  <c r="DS118" i="1"/>
  <c r="DR118" i="1"/>
  <c r="DT118" i="1" s="1"/>
  <c r="DP118" i="1"/>
  <c r="DN118" i="1"/>
  <c r="DL118" i="1" s="1"/>
  <c r="DM118" i="1" s="1"/>
  <c r="DO118" i="1" s="1"/>
  <c r="CJ118" i="1"/>
  <c r="CI118" i="1"/>
  <c r="CH118" i="1"/>
  <c r="CG118" i="1"/>
  <c r="CF118" i="1"/>
  <c r="CE118" i="1"/>
  <c r="CD118" i="1"/>
  <c r="CC118" i="1"/>
  <c r="CB118" i="1"/>
  <c r="CA118" i="1"/>
  <c r="BZ118" i="1"/>
  <c r="BY118" i="1"/>
  <c r="BX118" i="1"/>
  <c r="BW118" i="1"/>
  <c r="BV118" i="1"/>
  <c r="BU118" i="1"/>
  <c r="BT118" i="1"/>
  <c r="BS118" i="1"/>
  <c r="BR118" i="1"/>
  <c r="BP118" i="1"/>
  <c r="BQ118" i="1" s="1"/>
  <c r="BI118" i="1"/>
  <c r="BH118" i="1"/>
  <c r="BG118" i="1"/>
  <c r="BF118" i="1"/>
  <c r="BE118" i="1"/>
  <c r="BD118" i="1"/>
  <c r="BC118" i="1"/>
  <c r="BB118" i="1"/>
  <c r="BA118" i="1"/>
  <c r="J118" i="1"/>
  <c r="FU117" i="1"/>
  <c r="FS117" i="1"/>
  <c r="EX117" i="1"/>
  <c r="FG117" i="1" s="1"/>
  <c r="FO117" i="1" s="1" a="1"/>
  <c r="FO117" i="1" s="1"/>
  <c r="EW117" i="1"/>
  <c r="FF117" i="1" s="1"/>
  <c r="FP117" i="1" s="1" a="1"/>
  <c r="FP117" i="1" s="1"/>
  <c r="EV117" i="1"/>
  <c r="FE117" i="1" s="1"/>
  <c r="FN117" i="1" s="1" a="1"/>
  <c r="FN117" i="1" s="1"/>
  <c r="EU117" i="1"/>
  <c r="FD117" i="1" s="1"/>
  <c r="FM117" i="1" s="1" a="1"/>
  <c r="FM117" i="1" s="1"/>
  <c r="ET117" i="1"/>
  <c r="ES117" i="1"/>
  <c r="FB117" i="1" s="1"/>
  <c r="FK117" i="1" s="1" a="1"/>
  <c r="FK117" i="1" s="1"/>
  <c r="ER117" i="1"/>
  <c r="FA117" i="1" s="1"/>
  <c r="FJ117" i="1" s="1" a="1"/>
  <c r="FJ117" i="1" s="1"/>
  <c r="EQ117" i="1"/>
  <c r="EZ117" i="1" s="1"/>
  <c r="FI117" i="1" s="1" a="1"/>
  <c r="FI117" i="1" s="1"/>
  <c r="EP117" i="1"/>
  <c r="EY117" i="1" s="1"/>
  <c r="FH117" i="1" s="1" a="1"/>
  <c r="FH117" i="1" s="1"/>
  <c r="EO117" i="1"/>
  <c r="EN117" i="1"/>
  <c r="EM117" i="1"/>
  <c r="EL117" i="1"/>
  <c r="EK117" i="1"/>
  <c r="EJ117" i="1"/>
  <c r="EI117" i="1"/>
  <c r="BK117" i="1" s="1"/>
  <c r="BL117" i="1" s="1"/>
  <c r="BM117" i="1" s="1"/>
  <c r="BN117" i="1" s="1"/>
  <c r="EH117" i="1"/>
  <c r="GH117" i="1" s="1"/>
  <c r="EG117" i="1"/>
  <c r="GG117" i="1" s="1"/>
  <c r="EF117" i="1"/>
  <c r="GF117" i="1" s="1"/>
  <c r="EE117" i="1"/>
  <c r="ED117" i="1"/>
  <c r="EC117" i="1"/>
  <c r="EB117" i="1"/>
  <c r="EA117" i="1"/>
  <c r="GA117" i="1" s="1"/>
  <c r="DZ117" i="1"/>
  <c r="FZ117" i="1" s="1"/>
  <c r="DY117" i="1"/>
  <c r="DX117" i="1"/>
  <c r="DW117" i="1"/>
  <c r="DV117" i="1"/>
  <c r="DS117" i="1"/>
  <c r="DR117" i="1"/>
  <c r="DU117" i="1" s="1"/>
  <c r="DP117" i="1"/>
  <c r="DN117" i="1"/>
  <c r="DL117" i="1" s="1"/>
  <c r="DM117" i="1" s="1"/>
  <c r="DO117" i="1" s="1"/>
  <c r="CJ117" i="1"/>
  <c r="CI117" i="1"/>
  <c r="CH117" i="1"/>
  <c r="CG117" i="1"/>
  <c r="CF117" i="1"/>
  <c r="CE117" i="1"/>
  <c r="CD117" i="1"/>
  <c r="CC117" i="1"/>
  <c r="CB117" i="1"/>
  <c r="CA117" i="1"/>
  <c r="BZ117" i="1"/>
  <c r="BY117" i="1"/>
  <c r="BX117" i="1"/>
  <c r="BW117" i="1"/>
  <c r="BV117" i="1"/>
  <c r="BU117" i="1"/>
  <c r="BT117" i="1"/>
  <c r="BS117" i="1"/>
  <c r="BR117" i="1"/>
  <c r="BP117" i="1"/>
  <c r="BQ117" i="1" s="1"/>
  <c r="BI117" i="1"/>
  <c r="BH117" i="1"/>
  <c r="BG117" i="1"/>
  <c r="BF117" i="1"/>
  <c r="BE117" i="1"/>
  <c r="BD117" i="1"/>
  <c r="BC117" i="1"/>
  <c r="BB117" i="1"/>
  <c r="BA117" i="1"/>
  <c r="J117" i="1"/>
  <c r="FU116" i="1"/>
  <c r="FS116" i="1"/>
  <c r="EX116" i="1"/>
  <c r="FG116" i="1" s="1"/>
  <c r="FO116" i="1" s="1" a="1"/>
  <c r="FO116" i="1" s="1"/>
  <c r="EW116" i="1"/>
  <c r="FF116" i="1" s="1"/>
  <c r="FP116" i="1" s="1" a="1"/>
  <c r="FP116" i="1" s="1"/>
  <c r="EV116" i="1"/>
  <c r="FE116" i="1" s="1"/>
  <c r="FN116" i="1" s="1" a="1"/>
  <c r="FN116" i="1" s="1"/>
  <c r="EU116" i="1"/>
  <c r="FD116" i="1" s="1"/>
  <c r="FM116" i="1" s="1" a="1"/>
  <c r="FM116" i="1" s="1"/>
  <c r="ET116" i="1"/>
  <c r="FC116" i="1" s="1"/>
  <c r="FL116" i="1" s="1" a="1"/>
  <c r="FL116" i="1" s="1"/>
  <c r="ES116" i="1"/>
  <c r="FB116" i="1" s="1"/>
  <c r="FK116" i="1" s="1" a="1"/>
  <c r="FK116" i="1" s="1"/>
  <c r="ER116" i="1"/>
  <c r="FA116" i="1" s="1"/>
  <c r="FJ116" i="1" s="1" a="1"/>
  <c r="FJ116" i="1" s="1"/>
  <c r="EQ116" i="1"/>
  <c r="EP116" i="1"/>
  <c r="EY116" i="1" s="1"/>
  <c r="FH116" i="1" s="1" a="1"/>
  <c r="FH116" i="1" s="1"/>
  <c r="EO116" i="1"/>
  <c r="EN116" i="1"/>
  <c r="EM116" i="1"/>
  <c r="EL116" i="1"/>
  <c r="EK116" i="1"/>
  <c r="EJ116" i="1"/>
  <c r="EH116" i="1"/>
  <c r="GH116" i="1" s="1"/>
  <c r="EG116" i="1"/>
  <c r="GG116" i="1" s="1"/>
  <c r="EF116" i="1"/>
  <c r="GF116" i="1" s="1"/>
  <c r="EE116" i="1"/>
  <c r="ED116" i="1"/>
  <c r="GE116" i="1" s="1"/>
  <c r="EC116" i="1"/>
  <c r="GD116" i="1" s="1"/>
  <c r="EB116" i="1"/>
  <c r="GC116" i="1" s="1"/>
  <c r="EA116" i="1"/>
  <c r="DZ116" i="1"/>
  <c r="DY116" i="1"/>
  <c r="DX116" i="1"/>
  <c r="DW116" i="1"/>
  <c r="DV116" i="1"/>
  <c r="DS116" i="1"/>
  <c r="DR116" i="1"/>
  <c r="DU116" i="1" s="1"/>
  <c r="DP116" i="1"/>
  <c r="DN116" i="1"/>
  <c r="DL116" i="1" s="1"/>
  <c r="DM116" i="1" s="1"/>
  <c r="DO116" i="1" s="1"/>
  <c r="CJ116" i="1"/>
  <c r="CI116" i="1"/>
  <c r="CH116" i="1"/>
  <c r="CG116" i="1"/>
  <c r="CF116" i="1"/>
  <c r="CE116" i="1"/>
  <c r="CD116" i="1"/>
  <c r="CC116" i="1"/>
  <c r="CB116" i="1"/>
  <c r="CA116" i="1"/>
  <c r="BZ116" i="1"/>
  <c r="BY116" i="1"/>
  <c r="BX116" i="1"/>
  <c r="BW116" i="1"/>
  <c r="BV116" i="1"/>
  <c r="BU116" i="1"/>
  <c r="BT116" i="1"/>
  <c r="BS116" i="1"/>
  <c r="BR116" i="1"/>
  <c r="BP116" i="1"/>
  <c r="BQ116" i="1" s="1"/>
  <c r="BK116" i="1"/>
  <c r="BL116" i="1" s="1"/>
  <c r="BM116" i="1" s="1"/>
  <c r="BN116" i="1" s="1"/>
  <c r="BI116" i="1"/>
  <c r="BH116" i="1"/>
  <c r="BG116" i="1"/>
  <c r="BF116" i="1"/>
  <c r="BE116" i="1"/>
  <c r="BD116" i="1"/>
  <c r="BC116" i="1"/>
  <c r="BB116" i="1"/>
  <c r="BA116" i="1"/>
  <c r="J116" i="1"/>
  <c r="FU115" i="1"/>
  <c r="FS115" i="1"/>
  <c r="EX115" i="1"/>
  <c r="FG115" i="1" s="1"/>
  <c r="FO115" i="1" s="1" a="1"/>
  <c r="FO115" i="1" s="1"/>
  <c r="EW115" i="1"/>
  <c r="FF115" i="1" s="1"/>
  <c r="FP115" i="1" s="1" a="1"/>
  <c r="FP115" i="1" s="1"/>
  <c r="EV115" i="1"/>
  <c r="FE115" i="1" s="1"/>
  <c r="FN115" i="1" s="1" a="1"/>
  <c r="FN115" i="1" s="1"/>
  <c r="EU115" i="1"/>
  <c r="ET115" i="1"/>
  <c r="FC115" i="1" s="1"/>
  <c r="FL115" i="1" s="1" a="1"/>
  <c r="FL115" i="1" s="1"/>
  <c r="ES115" i="1"/>
  <c r="FB115" i="1" s="1"/>
  <c r="FK115" i="1" s="1" a="1"/>
  <c r="FK115" i="1" s="1"/>
  <c r="ER115" i="1"/>
  <c r="FA115" i="1" s="1"/>
  <c r="FJ115" i="1" s="1" a="1"/>
  <c r="FJ115" i="1" s="1"/>
  <c r="EQ115" i="1"/>
  <c r="EZ115" i="1" s="1"/>
  <c r="FI115" i="1" s="1" a="1"/>
  <c r="FI115" i="1" s="1"/>
  <c r="EP115" i="1"/>
  <c r="EY115" i="1" s="1"/>
  <c r="FH115" i="1" s="1" a="1"/>
  <c r="FH115" i="1" s="1"/>
  <c r="EO115" i="1"/>
  <c r="EN115" i="1"/>
  <c r="EM115" i="1"/>
  <c r="EL115" i="1"/>
  <c r="EK115" i="1"/>
  <c r="EJ115" i="1"/>
  <c r="EI115" i="1"/>
  <c r="BK115" i="1" s="1"/>
  <c r="EH115" i="1"/>
  <c r="GH115" i="1" s="1"/>
  <c r="EG115" i="1"/>
  <c r="GG115" i="1" s="1"/>
  <c r="EF115" i="1"/>
  <c r="GF115" i="1" s="1"/>
  <c r="EE115" i="1"/>
  <c r="ED115" i="1"/>
  <c r="EC115" i="1"/>
  <c r="EB115" i="1"/>
  <c r="EA115" i="1"/>
  <c r="DZ115" i="1"/>
  <c r="FZ115" i="1" s="1"/>
  <c r="DY115" i="1"/>
  <c r="DX115" i="1"/>
  <c r="DW115" i="1"/>
  <c r="DV115" i="1"/>
  <c r="DS115" i="1"/>
  <c r="DR115" i="1"/>
  <c r="DT115" i="1" s="1"/>
  <c r="DP115" i="1"/>
  <c r="DN115" i="1"/>
  <c r="DL115" i="1" s="1"/>
  <c r="DM115" i="1" s="1"/>
  <c r="DO115" i="1" s="1"/>
  <c r="CJ115" i="1"/>
  <c r="CI115" i="1"/>
  <c r="CH115" i="1"/>
  <c r="CG115" i="1"/>
  <c r="CF115" i="1"/>
  <c r="CE115" i="1"/>
  <c r="CD115" i="1"/>
  <c r="CC115" i="1"/>
  <c r="CB115" i="1"/>
  <c r="CA115" i="1"/>
  <c r="BZ115" i="1"/>
  <c r="BY115" i="1"/>
  <c r="BX115" i="1"/>
  <c r="BW115" i="1"/>
  <c r="BV115" i="1"/>
  <c r="BU115" i="1"/>
  <c r="BT115" i="1"/>
  <c r="BS115" i="1"/>
  <c r="BR115" i="1"/>
  <c r="BP115" i="1"/>
  <c r="BQ115" i="1" s="1"/>
  <c r="BI115" i="1"/>
  <c r="BH115" i="1"/>
  <c r="BG115" i="1"/>
  <c r="BF115" i="1"/>
  <c r="BE115" i="1"/>
  <c r="BD115" i="1"/>
  <c r="BC115" i="1"/>
  <c r="BB115" i="1"/>
  <c r="BA115" i="1"/>
  <c r="J115" i="1"/>
  <c r="FU114" i="1"/>
  <c r="FS114" i="1"/>
  <c r="EX114" i="1"/>
  <c r="FG114" i="1" s="1"/>
  <c r="FO114" i="1" s="1" a="1"/>
  <c r="FO114" i="1" s="1"/>
  <c r="EW114" i="1"/>
  <c r="FF114" i="1" s="1"/>
  <c r="FP114" i="1" s="1" a="1"/>
  <c r="FP114" i="1" s="1"/>
  <c r="EV114" i="1"/>
  <c r="FE114" i="1" s="1"/>
  <c r="FN114" i="1" s="1" a="1"/>
  <c r="FN114" i="1" s="1"/>
  <c r="EU114" i="1"/>
  <c r="FD114" i="1" s="1"/>
  <c r="FM114" i="1" s="1" a="1"/>
  <c r="FM114" i="1" s="1"/>
  <c r="ET114" i="1"/>
  <c r="FC114" i="1" s="1"/>
  <c r="FL114" i="1" s="1" a="1"/>
  <c r="FL114" i="1" s="1"/>
  <c r="ES114" i="1"/>
  <c r="FB114" i="1" s="1"/>
  <c r="FK114" i="1" s="1" a="1"/>
  <c r="FK114" i="1" s="1"/>
  <c r="ER114" i="1"/>
  <c r="EQ114" i="1"/>
  <c r="EZ114" i="1" s="1"/>
  <c r="FI114" i="1" s="1" a="1"/>
  <c r="FI114" i="1" s="1"/>
  <c r="EP114" i="1"/>
  <c r="EY114" i="1" s="1"/>
  <c r="FH114" i="1" s="1" a="1"/>
  <c r="FH114" i="1" s="1"/>
  <c r="EO114" i="1"/>
  <c r="EN114" i="1"/>
  <c r="EM114" i="1"/>
  <c r="EL114" i="1"/>
  <c r="EK114" i="1"/>
  <c r="EJ114" i="1"/>
  <c r="EI114" i="1"/>
  <c r="BK114" i="1" s="1"/>
  <c r="BL114" i="1" s="1"/>
  <c r="BO114" i="1" s="1"/>
  <c r="EH114" i="1"/>
  <c r="GH114" i="1" s="1"/>
  <c r="EG114" i="1"/>
  <c r="GG114" i="1" s="1"/>
  <c r="EF114" i="1"/>
  <c r="GF114" i="1" s="1"/>
  <c r="EE114" i="1"/>
  <c r="ED114" i="1"/>
  <c r="EC114" i="1"/>
  <c r="EB114" i="1"/>
  <c r="EA114" i="1"/>
  <c r="GA114" i="1" s="1"/>
  <c r="DZ114" i="1"/>
  <c r="FZ114" i="1" s="1"/>
  <c r="DY114" i="1"/>
  <c r="DX114" i="1"/>
  <c r="DW114" i="1"/>
  <c r="DV114" i="1"/>
  <c r="DS114" i="1"/>
  <c r="DR114" i="1"/>
  <c r="DU114" i="1" s="1"/>
  <c r="DP114" i="1"/>
  <c r="DN114" i="1"/>
  <c r="DL114" i="1" s="1"/>
  <c r="DM114" i="1" s="1"/>
  <c r="DO114" i="1" s="1"/>
  <c r="CJ114" i="1"/>
  <c r="CI114" i="1"/>
  <c r="CH114" i="1"/>
  <c r="CG114" i="1"/>
  <c r="CF114" i="1"/>
  <c r="CE114" i="1"/>
  <c r="CD114" i="1"/>
  <c r="CC114" i="1"/>
  <c r="CB114" i="1"/>
  <c r="CA114" i="1"/>
  <c r="BZ114" i="1"/>
  <c r="BY114" i="1"/>
  <c r="BX114" i="1"/>
  <c r="BW114" i="1"/>
  <c r="BV114" i="1"/>
  <c r="BU114" i="1"/>
  <c r="BT114" i="1"/>
  <c r="BS114" i="1"/>
  <c r="BR114" i="1"/>
  <c r="BP114" i="1"/>
  <c r="BQ114" i="1" s="1"/>
  <c r="BI114" i="1"/>
  <c r="BH114" i="1"/>
  <c r="BG114" i="1"/>
  <c r="BF114" i="1"/>
  <c r="BE114" i="1"/>
  <c r="BD114" i="1"/>
  <c r="BC114" i="1"/>
  <c r="BB114" i="1"/>
  <c r="BA114" i="1"/>
  <c r="J114" i="1"/>
  <c r="FU113" i="1"/>
  <c r="FS113" i="1"/>
  <c r="EX113" i="1"/>
  <c r="FG113" i="1" s="1"/>
  <c r="FO113" i="1" s="1" a="1"/>
  <c r="FO113" i="1" s="1"/>
  <c r="EW113" i="1"/>
  <c r="FF113" i="1" s="1"/>
  <c r="FP113" i="1" s="1" a="1"/>
  <c r="FP113" i="1" s="1"/>
  <c r="EV113" i="1"/>
  <c r="FE113" i="1" s="1"/>
  <c r="FN113" i="1" s="1" a="1"/>
  <c r="FN113" i="1" s="1"/>
  <c r="EU113" i="1"/>
  <c r="FD113" i="1" s="1"/>
  <c r="FM113" i="1" s="1" a="1"/>
  <c r="FM113" i="1" s="1"/>
  <c r="ET113" i="1"/>
  <c r="FC113" i="1" s="1"/>
  <c r="FL113" i="1" s="1" a="1"/>
  <c r="FL113" i="1" s="1"/>
  <c r="ES113" i="1"/>
  <c r="ER113" i="1"/>
  <c r="FA113" i="1" s="1"/>
  <c r="FJ113" i="1" s="1" a="1"/>
  <c r="FJ113" i="1" s="1"/>
  <c r="EQ113" i="1"/>
  <c r="EZ113" i="1" s="1"/>
  <c r="FI113" i="1" s="1" a="1"/>
  <c r="FI113" i="1" s="1"/>
  <c r="EP113" i="1"/>
  <c r="EY113" i="1" s="1"/>
  <c r="FH113" i="1" s="1" a="1"/>
  <c r="FH113" i="1" s="1"/>
  <c r="EO113" i="1"/>
  <c r="EN113" i="1"/>
  <c r="EM113" i="1"/>
  <c r="EL113" i="1"/>
  <c r="EK113" i="1"/>
  <c r="EJ113" i="1"/>
  <c r="EI113" i="1"/>
  <c r="BK113" i="1" s="1"/>
  <c r="BL113" i="1" s="1"/>
  <c r="EH113" i="1"/>
  <c r="GH113" i="1" s="1"/>
  <c r="EG113" i="1"/>
  <c r="GG113" i="1" s="1"/>
  <c r="EF113" i="1"/>
  <c r="GF113" i="1" s="1"/>
  <c r="EE113" i="1"/>
  <c r="ED113" i="1"/>
  <c r="EC113" i="1"/>
  <c r="EB113" i="1"/>
  <c r="EA113" i="1"/>
  <c r="GA113" i="1" s="1"/>
  <c r="DZ113" i="1"/>
  <c r="FZ113" i="1" s="1"/>
  <c r="DY113" i="1"/>
  <c r="DX113" i="1"/>
  <c r="DW113" i="1"/>
  <c r="DV113" i="1"/>
  <c r="DS113" i="1"/>
  <c r="DR113" i="1"/>
  <c r="DT113" i="1" s="1"/>
  <c r="DP113" i="1"/>
  <c r="DN113" i="1"/>
  <c r="DL113" i="1" s="1"/>
  <c r="DM113" i="1" s="1"/>
  <c r="DO113" i="1" s="1"/>
  <c r="CJ113" i="1"/>
  <c r="CI113" i="1"/>
  <c r="CH113" i="1"/>
  <c r="CG113" i="1"/>
  <c r="CF113" i="1"/>
  <c r="CE113" i="1"/>
  <c r="CD113" i="1"/>
  <c r="CC113" i="1"/>
  <c r="CB113" i="1"/>
  <c r="CA113" i="1"/>
  <c r="BZ113" i="1"/>
  <c r="BY113" i="1"/>
  <c r="BX113" i="1"/>
  <c r="BW113" i="1"/>
  <c r="BV113" i="1"/>
  <c r="BU113" i="1"/>
  <c r="BT113" i="1"/>
  <c r="BS113" i="1"/>
  <c r="BR113" i="1"/>
  <c r="BP113" i="1"/>
  <c r="BQ113" i="1" s="1"/>
  <c r="BI113" i="1"/>
  <c r="BH113" i="1"/>
  <c r="BG113" i="1"/>
  <c r="BF113" i="1"/>
  <c r="BE113" i="1"/>
  <c r="BD113" i="1"/>
  <c r="BC113" i="1"/>
  <c r="BB113" i="1"/>
  <c r="BA113" i="1"/>
  <c r="J113" i="1"/>
  <c r="FU112" i="1"/>
  <c r="FS112" i="1"/>
  <c r="EX112" i="1"/>
  <c r="FG112" i="1" s="1"/>
  <c r="FO112" i="1" s="1" a="1"/>
  <c r="FO112" i="1" s="1"/>
  <c r="EW112" i="1"/>
  <c r="FF112" i="1" s="1"/>
  <c r="FP112" i="1" s="1" a="1"/>
  <c r="FP112" i="1" s="1"/>
  <c r="EV112" i="1"/>
  <c r="FE112" i="1" s="1"/>
  <c r="FN112" i="1" s="1" a="1"/>
  <c r="FN112" i="1" s="1"/>
  <c r="EU112" i="1"/>
  <c r="FD112" i="1" s="1"/>
  <c r="FM112" i="1" s="1" a="1"/>
  <c r="FM112" i="1" s="1"/>
  <c r="ET112" i="1"/>
  <c r="ES112" i="1"/>
  <c r="FB112" i="1" s="1"/>
  <c r="FK112" i="1" s="1" a="1"/>
  <c r="FK112" i="1" s="1"/>
  <c r="ER112" i="1"/>
  <c r="EQ112" i="1"/>
  <c r="EZ112" i="1" s="1"/>
  <c r="FI112" i="1" s="1" a="1"/>
  <c r="FI112" i="1" s="1"/>
  <c r="EP112" i="1"/>
  <c r="EY112" i="1" s="1"/>
  <c r="FH112" i="1" s="1" a="1"/>
  <c r="FH112" i="1" s="1"/>
  <c r="EO112" i="1"/>
  <c r="EN112" i="1"/>
  <c r="EM112" i="1"/>
  <c r="EL112" i="1"/>
  <c r="EK112" i="1"/>
  <c r="EJ112" i="1"/>
  <c r="EI112" i="1"/>
  <c r="BK112" i="1" s="1"/>
  <c r="BL112" i="1" s="1"/>
  <c r="BM112" i="1" s="1"/>
  <c r="BN112" i="1" s="1"/>
  <c r="EH112" i="1"/>
  <c r="GH112" i="1" s="1"/>
  <c r="EG112" i="1"/>
  <c r="GG112" i="1" s="1"/>
  <c r="EF112" i="1"/>
  <c r="GF112" i="1" s="1"/>
  <c r="EE112" i="1"/>
  <c r="ED112" i="1"/>
  <c r="EC112" i="1"/>
  <c r="EB112" i="1"/>
  <c r="EA112" i="1"/>
  <c r="GA112" i="1" s="1"/>
  <c r="DZ112" i="1"/>
  <c r="FZ112" i="1" s="1"/>
  <c r="DY112" i="1"/>
  <c r="DX112" i="1"/>
  <c r="DW112" i="1"/>
  <c r="DV112" i="1"/>
  <c r="DS112" i="1"/>
  <c r="DR112" i="1"/>
  <c r="DU112" i="1" s="1"/>
  <c r="DP112" i="1"/>
  <c r="DN112" i="1"/>
  <c r="DL112" i="1" s="1"/>
  <c r="DM112" i="1" s="1"/>
  <c r="DO112" i="1" s="1"/>
  <c r="CJ112" i="1"/>
  <c r="CI112" i="1"/>
  <c r="CH112" i="1"/>
  <c r="CG112" i="1"/>
  <c r="CF112" i="1"/>
  <c r="CE112" i="1"/>
  <c r="CD112" i="1"/>
  <c r="CC112" i="1"/>
  <c r="CB112" i="1"/>
  <c r="CA112" i="1"/>
  <c r="BZ112" i="1"/>
  <c r="BY112" i="1"/>
  <c r="BX112" i="1"/>
  <c r="BW112" i="1"/>
  <c r="BV112" i="1"/>
  <c r="BU112" i="1"/>
  <c r="BT112" i="1"/>
  <c r="BS112" i="1"/>
  <c r="BR112" i="1"/>
  <c r="BP112" i="1"/>
  <c r="BQ112" i="1" s="1"/>
  <c r="BI112" i="1"/>
  <c r="BH112" i="1"/>
  <c r="BG112" i="1"/>
  <c r="BF112" i="1"/>
  <c r="BE112" i="1"/>
  <c r="BD112" i="1"/>
  <c r="BC112" i="1"/>
  <c r="BB112" i="1"/>
  <c r="BA112" i="1"/>
  <c r="J112" i="1"/>
  <c r="FU111" i="1"/>
  <c r="FS111" i="1"/>
  <c r="EX111" i="1"/>
  <c r="FG111" i="1" s="1"/>
  <c r="FO111" i="1" s="1" a="1"/>
  <c r="FO111" i="1" s="1"/>
  <c r="EW111" i="1"/>
  <c r="FF111" i="1" s="1"/>
  <c r="FP111" i="1" s="1" a="1"/>
  <c r="FP111" i="1" s="1"/>
  <c r="EV111" i="1"/>
  <c r="FE111" i="1" s="1"/>
  <c r="FN111" i="1" s="1" a="1"/>
  <c r="FN111" i="1" s="1"/>
  <c r="EU111" i="1"/>
  <c r="ET111" i="1"/>
  <c r="FC111" i="1" s="1"/>
  <c r="FL111" i="1" s="1" a="1"/>
  <c r="FL111" i="1" s="1"/>
  <c r="ES111" i="1"/>
  <c r="FB111" i="1" s="1"/>
  <c r="FK111" i="1" s="1" a="1"/>
  <c r="FK111" i="1" s="1"/>
  <c r="ER111" i="1"/>
  <c r="FA111" i="1" s="1"/>
  <c r="FJ111" i="1" s="1" a="1"/>
  <c r="FJ111" i="1" s="1"/>
  <c r="EQ111" i="1"/>
  <c r="EZ111" i="1" s="1"/>
  <c r="FI111" i="1" s="1" a="1"/>
  <c r="FI111" i="1" s="1"/>
  <c r="EP111" i="1"/>
  <c r="EY111" i="1" s="1"/>
  <c r="FH111" i="1" s="1" a="1"/>
  <c r="FH111" i="1" s="1"/>
  <c r="EO111" i="1"/>
  <c r="EN111" i="1"/>
  <c r="EM111" i="1"/>
  <c r="EL111" i="1"/>
  <c r="EK111" i="1"/>
  <c r="EJ111" i="1"/>
  <c r="EI111" i="1"/>
  <c r="BK111" i="1" s="1"/>
  <c r="EH111" i="1"/>
  <c r="GH111" i="1" s="1"/>
  <c r="EG111" i="1"/>
  <c r="GG111" i="1" s="1"/>
  <c r="EF111" i="1"/>
  <c r="GF111" i="1" s="1"/>
  <c r="EE111" i="1"/>
  <c r="ED111" i="1"/>
  <c r="EC111" i="1"/>
  <c r="EB111" i="1"/>
  <c r="EA111" i="1"/>
  <c r="GA111" i="1" s="1"/>
  <c r="DZ111" i="1"/>
  <c r="FZ111" i="1" s="1"/>
  <c r="DY111" i="1"/>
  <c r="DX111" i="1"/>
  <c r="DW111" i="1"/>
  <c r="DV111" i="1"/>
  <c r="DS111" i="1"/>
  <c r="DR111" i="1"/>
  <c r="DT111" i="1" s="1"/>
  <c r="DP111" i="1"/>
  <c r="DN111" i="1"/>
  <c r="DL111" i="1" s="1"/>
  <c r="DM111" i="1" s="1"/>
  <c r="DO111" i="1" s="1"/>
  <c r="CJ111" i="1"/>
  <c r="CI111" i="1"/>
  <c r="CH111" i="1"/>
  <c r="CG111" i="1"/>
  <c r="CF111" i="1"/>
  <c r="CE111" i="1"/>
  <c r="CD111" i="1"/>
  <c r="CC111" i="1"/>
  <c r="CB111" i="1"/>
  <c r="CA111" i="1"/>
  <c r="BZ111" i="1"/>
  <c r="BY111" i="1"/>
  <c r="BX111" i="1"/>
  <c r="BW111" i="1"/>
  <c r="BV111" i="1"/>
  <c r="BU111" i="1"/>
  <c r="BT111" i="1"/>
  <c r="BS111" i="1"/>
  <c r="BR111" i="1"/>
  <c r="BP111" i="1"/>
  <c r="BQ111" i="1" s="1"/>
  <c r="BI111" i="1"/>
  <c r="BH111" i="1"/>
  <c r="BG111" i="1"/>
  <c r="BF111" i="1"/>
  <c r="BE111" i="1"/>
  <c r="BD111" i="1"/>
  <c r="BC111" i="1"/>
  <c r="BB111" i="1"/>
  <c r="BA111" i="1"/>
  <c r="J111" i="1"/>
  <c r="FU110" i="1"/>
  <c r="FS110" i="1"/>
  <c r="EX110" i="1"/>
  <c r="FG110" i="1" s="1"/>
  <c r="FO110" i="1" s="1" a="1"/>
  <c r="FO110" i="1" s="1"/>
  <c r="EW110" i="1"/>
  <c r="FF110" i="1" s="1"/>
  <c r="FP110" i="1" s="1" a="1"/>
  <c r="FP110" i="1" s="1"/>
  <c r="EV110" i="1"/>
  <c r="FE110" i="1" s="1"/>
  <c r="FN110" i="1" s="1" a="1"/>
  <c r="FN110" i="1" s="1"/>
  <c r="EU110" i="1"/>
  <c r="FD110" i="1" s="1"/>
  <c r="FM110" i="1" s="1" a="1"/>
  <c r="FM110" i="1" s="1"/>
  <c r="ET110" i="1"/>
  <c r="FC110" i="1" s="1"/>
  <c r="FL110" i="1" s="1" a="1"/>
  <c r="FL110" i="1" s="1"/>
  <c r="ES110" i="1"/>
  <c r="FB110" i="1" s="1"/>
  <c r="FK110" i="1" s="1" a="1"/>
  <c r="FK110" i="1" s="1"/>
  <c r="ER110" i="1"/>
  <c r="EQ110" i="1"/>
  <c r="EZ110" i="1" s="1"/>
  <c r="FI110" i="1" s="1" a="1"/>
  <c r="FI110" i="1" s="1"/>
  <c r="EP110" i="1"/>
  <c r="EY110" i="1" s="1"/>
  <c r="FH110" i="1" s="1" a="1"/>
  <c r="FH110" i="1" s="1"/>
  <c r="EO110" i="1"/>
  <c r="EN110" i="1"/>
  <c r="EM110" i="1"/>
  <c r="EL110" i="1"/>
  <c r="EK110" i="1"/>
  <c r="EJ110" i="1"/>
  <c r="EI110" i="1"/>
  <c r="BK110" i="1" s="1"/>
  <c r="BL110" i="1" s="1"/>
  <c r="BO110" i="1" s="1"/>
  <c r="EH110" i="1"/>
  <c r="GH110" i="1" s="1"/>
  <c r="EG110" i="1"/>
  <c r="GG110" i="1" s="1"/>
  <c r="EF110" i="1"/>
  <c r="GF110" i="1" s="1"/>
  <c r="EE110" i="1"/>
  <c r="ED110" i="1"/>
  <c r="EC110" i="1"/>
  <c r="EB110" i="1"/>
  <c r="EA110" i="1"/>
  <c r="GA110" i="1" s="1"/>
  <c r="DZ110" i="1"/>
  <c r="FZ110" i="1" s="1"/>
  <c r="DY110" i="1"/>
  <c r="DX110" i="1"/>
  <c r="DW110" i="1"/>
  <c r="DV110" i="1"/>
  <c r="DS110" i="1"/>
  <c r="DR110" i="1"/>
  <c r="DU110" i="1" s="1"/>
  <c r="DP110" i="1"/>
  <c r="DN110" i="1"/>
  <c r="DL110" i="1" s="1"/>
  <c r="DM110" i="1" s="1"/>
  <c r="DO110" i="1" s="1"/>
  <c r="CJ110" i="1"/>
  <c r="CI110" i="1"/>
  <c r="CH110" i="1"/>
  <c r="CG110" i="1"/>
  <c r="CF110" i="1"/>
  <c r="CE110" i="1"/>
  <c r="CD110" i="1"/>
  <c r="CC110" i="1"/>
  <c r="CB110" i="1"/>
  <c r="CA110" i="1"/>
  <c r="BZ110" i="1"/>
  <c r="BY110" i="1"/>
  <c r="BX110" i="1"/>
  <c r="BW110" i="1"/>
  <c r="BV110" i="1"/>
  <c r="BU110" i="1"/>
  <c r="BT110" i="1"/>
  <c r="BS110" i="1"/>
  <c r="BR110" i="1"/>
  <c r="BP110" i="1"/>
  <c r="BQ110" i="1" s="1"/>
  <c r="BI110" i="1"/>
  <c r="BH110" i="1"/>
  <c r="BG110" i="1"/>
  <c r="BF110" i="1"/>
  <c r="BE110" i="1"/>
  <c r="BD110" i="1"/>
  <c r="BC110" i="1"/>
  <c r="BB110" i="1"/>
  <c r="BA110" i="1"/>
  <c r="J110" i="1"/>
  <c r="FU109" i="1"/>
  <c r="FS109" i="1"/>
  <c r="EX109" i="1"/>
  <c r="FG109" i="1" s="1"/>
  <c r="FO109" i="1" s="1" a="1"/>
  <c r="FO109" i="1" s="1"/>
  <c r="EW109" i="1"/>
  <c r="FF109" i="1" s="1"/>
  <c r="FP109" i="1" s="1" a="1"/>
  <c r="FP109" i="1" s="1"/>
  <c r="EV109" i="1"/>
  <c r="FE109" i="1" s="1"/>
  <c r="FN109" i="1" s="1" a="1"/>
  <c r="FN109" i="1" s="1"/>
  <c r="EU109" i="1"/>
  <c r="FD109" i="1" s="1"/>
  <c r="FM109" i="1" s="1" a="1"/>
  <c r="FM109" i="1" s="1"/>
  <c r="ET109" i="1"/>
  <c r="FC109" i="1" s="1"/>
  <c r="FL109" i="1" s="1" a="1"/>
  <c r="FL109" i="1" s="1"/>
  <c r="ES109" i="1"/>
  <c r="ER109" i="1"/>
  <c r="FA109" i="1" s="1"/>
  <c r="FJ109" i="1" s="1" a="1"/>
  <c r="FJ109" i="1" s="1"/>
  <c r="EQ109" i="1"/>
  <c r="EZ109" i="1" s="1"/>
  <c r="FI109" i="1" s="1" a="1"/>
  <c r="FI109" i="1" s="1"/>
  <c r="EP109" i="1"/>
  <c r="EY109" i="1" s="1"/>
  <c r="FH109" i="1" s="1" a="1"/>
  <c r="FH109" i="1" s="1"/>
  <c r="EO109" i="1"/>
  <c r="EN109" i="1"/>
  <c r="EM109" i="1"/>
  <c r="EL109" i="1"/>
  <c r="EK109" i="1"/>
  <c r="EJ109" i="1"/>
  <c r="EI109" i="1"/>
  <c r="BK109" i="1" s="1"/>
  <c r="BL109" i="1" s="1"/>
  <c r="EH109" i="1"/>
  <c r="GH109" i="1" s="1"/>
  <c r="EG109" i="1"/>
  <c r="GG109" i="1" s="1"/>
  <c r="EF109" i="1"/>
  <c r="GF109" i="1" s="1"/>
  <c r="EE109" i="1"/>
  <c r="ED109" i="1"/>
  <c r="EC109" i="1"/>
  <c r="EB109" i="1"/>
  <c r="EA109" i="1"/>
  <c r="GA109" i="1" s="1"/>
  <c r="DZ109" i="1"/>
  <c r="FZ109" i="1" s="1"/>
  <c r="DY109" i="1"/>
  <c r="DX109" i="1"/>
  <c r="DW109" i="1"/>
  <c r="DV109" i="1"/>
  <c r="DS109" i="1"/>
  <c r="DR109" i="1"/>
  <c r="DT109" i="1" s="1"/>
  <c r="DP109" i="1"/>
  <c r="DN109" i="1"/>
  <c r="DL109" i="1" s="1"/>
  <c r="DM109" i="1" s="1"/>
  <c r="DO109" i="1" s="1"/>
  <c r="CJ109" i="1"/>
  <c r="CI109" i="1"/>
  <c r="CH109" i="1"/>
  <c r="CG109" i="1"/>
  <c r="CF109" i="1"/>
  <c r="CE109" i="1"/>
  <c r="CD109" i="1"/>
  <c r="CC109" i="1"/>
  <c r="CB109" i="1"/>
  <c r="CA109" i="1"/>
  <c r="BZ109" i="1"/>
  <c r="BY109" i="1"/>
  <c r="BX109" i="1"/>
  <c r="BW109" i="1"/>
  <c r="BV109" i="1"/>
  <c r="BU109" i="1"/>
  <c r="BT109" i="1"/>
  <c r="BS109" i="1"/>
  <c r="BR109" i="1"/>
  <c r="BP109" i="1"/>
  <c r="BQ109" i="1" s="1"/>
  <c r="BI109" i="1"/>
  <c r="BH109" i="1"/>
  <c r="BG109" i="1"/>
  <c r="BF109" i="1"/>
  <c r="BE109" i="1"/>
  <c r="BD109" i="1"/>
  <c r="BC109" i="1"/>
  <c r="BB109" i="1"/>
  <c r="BA109" i="1"/>
  <c r="J109" i="1"/>
  <c r="FU108" i="1"/>
  <c r="FS108" i="1"/>
  <c r="EX108" i="1"/>
  <c r="FG108" i="1" s="1"/>
  <c r="FO108" i="1" s="1" a="1"/>
  <c r="FO108" i="1" s="1"/>
  <c r="EW108" i="1"/>
  <c r="FF108" i="1" s="1"/>
  <c r="FP108" i="1" s="1" a="1"/>
  <c r="FP108" i="1" s="1"/>
  <c r="EV108" i="1"/>
  <c r="FE108" i="1" s="1"/>
  <c r="FN108" i="1" s="1" a="1"/>
  <c r="FN108" i="1" s="1"/>
  <c r="EU108" i="1"/>
  <c r="FD108" i="1" s="1"/>
  <c r="FM108" i="1" s="1" a="1"/>
  <c r="FM108" i="1" s="1"/>
  <c r="ET108" i="1"/>
  <c r="ES108" i="1"/>
  <c r="FB108" i="1" s="1"/>
  <c r="FK108" i="1" s="1" a="1"/>
  <c r="FK108" i="1" s="1"/>
  <c r="ER108" i="1"/>
  <c r="FA108" i="1" s="1"/>
  <c r="FJ108" i="1" s="1" a="1"/>
  <c r="FJ108" i="1" s="1"/>
  <c r="EQ108" i="1"/>
  <c r="EZ108" i="1" s="1"/>
  <c r="FI108" i="1" s="1" a="1"/>
  <c r="FI108" i="1" s="1"/>
  <c r="EP108" i="1"/>
  <c r="EY108" i="1" s="1"/>
  <c r="FH108" i="1" s="1" a="1"/>
  <c r="FH108" i="1" s="1"/>
  <c r="EO108" i="1"/>
  <c r="EN108" i="1"/>
  <c r="EM108" i="1"/>
  <c r="EL108" i="1"/>
  <c r="EK108" i="1"/>
  <c r="EJ108" i="1"/>
  <c r="EI108" i="1"/>
  <c r="BK108" i="1" s="1"/>
  <c r="BL108" i="1" s="1"/>
  <c r="BM108" i="1" s="1"/>
  <c r="BN108" i="1" s="1"/>
  <c r="EH108" i="1"/>
  <c r="GH108" i="1" s="1"/>
  <c r="EG108" i="1"/>
  <c r="GG108" i="1" s="1"/>
  <c r="EF108" i="1"/>
  <c r="GF108" i="1" s="1"/>
  <c r="EE108" i="1"/>
  <c r="ED108" i="1"/>
  <c r="EC108" i="1"/>
  <c r="EB108" i="1"/>
  <c r="EA108" i="1"/>
  <c r="GA108" i="1" s="1"/>
  <c r="DZ108" i="1"/>
  <c r="FZ108" i="1" s="1"/>
  <c r="DY108" i="1"/>
  <c r="DX108" i="1"/>
  <c r="DW108" i="1"/>
  <c r="DV108" i="1"/>
  <c r="DS108" i="1"/>
  <c r="DR108" i="1"/>
  <c r="DU108" i="1" s="1"/>
  <c r="DP108" i="1"/>
  <c r="DN108" i="1"/>
  <c r="DL108" i="1" s="1"/>
  <c r="DM108" i="1" s="1"/>
  <c r="DO108" i="1" s="1"/>
  <c r="CJ108" i="1"/>
  <c r="CI108" i="1"/>
  <c r="CH108" i="1"/>
  <c r="CG108" i="1"/>
  <c r="CF108" i="1"/>
  <c r="CE108" i="1"/>
  <c r="CD108" i="1"/>
  <c r="CC108" i="1"/>
  <c r="CB108" i="1"/>
  <c r="CA108" i="1"/>
  <c r="BZ108" i="1"/>
  <c r="BY108" i="1"/>
  <c r="BX108" i="1"/>
  <c r="BW108" i="1"/>
  <c r="BV108" i="1"/>
  <c r="BU108" i="1"/>
  <c r="BT108" i="1"/>
  <c r="BS108" i="1"/>
  <c r="BR108" i="1"/>
  <c r="BP108" i="1"/>
  <c r="BQ108" i="1" s="1"/>
  <c r="BI108" i="1"/>
  <c r="BH108" i="1"/>
  <c r="BG108" i="1"/>
  <c r="BF108" i="1"/>
  <c r="BE108" i="1"/>
  <c r="BD108" i="1"/>
  <c r="BC108" i="1"/>
  <c r="BB108" i="1"/>
  <c r="BA108" i="1"/>
  <c r="J108" i="1"/>
  <c r="FU107" i="1"/>
  <c r="FS107" i="1"/>
  <c r="EX107" i="1"/>
  <c r="FG107" i="1" s="1"/>
  <c r="FO107" i="1" s="1" a="1"/>
  <c r="FO107" i="1" s="1"/>
  <c r="EW107" i="1"/>
  <c r="FF107" i="1" s="1"/>
  <c r="FP107" i="1" s="1" a="1"/>
  <c r="FP107" i="1" s="1"/>
  <c r="EV107" i="1"/>
  <c r="FE107" i="1" s="1"/>
  <c r="FN107" i="1" s="1" a="1"/>
  <c r="FN107" i="1" s="1"/>
  <c r="EU107" i="1"/>
  <c r="FD107" i="1" s="1"/>
  <c r="FM107" i="1" s="1" a="1"/>
  <c r="FM107" i="1" s="1"/>
  <c r="ET107" i="1"/>
  <c r="FC107" i="1" s="1"/>
  <c r="FL107" i="1" s="1" a="1"/>
  <c r="FL107" i="1" s="1"/>
  <c r="ES107" i="1"/>
  <c r="FB107" i="1" s="1"/>
  <c r="FK107" i="1" s="1" a="1"/>
  <c r="FK107" i="1" s="1"/>
  <c r="ER107" i="1"/>
  <c r="FA107" i="1" s="1"/>
  <c r="FJ107" i="1" s="1" a="1"/>
  <c r="FJ107" i="1" s="1"/>
  <c r="EQ107" i="1"/>
  <c r="EP107" i="1"/>
  <c r="EY107" i="1" s="1"/>
  <c r="FH107" i="1" s="1" a="1"/>
  <c r="FH107" i="1" s="1"/>
  <c r="EO107" i="1"/>
  <c r="EN107" i="1"/>
  <c r="EM107" i="1"/>
  <c r="EL107" i="1"/>
  <c r="EK107" i="1"/>
  <c r="EJ107" i="1"/>
  <c r="EH107" i="1"/>
  <c r="GH107" i="1" s="1"/>
  <c r="EG107" i="1"/>
  <c r="GG107" i="1" s="1"/>
  <c r="EF107" i="1"/>
  <c r="GF107" i="1" s="1"/>
  <c r="EE107" i="1"/>
  <c r="ED107" i="1"/>
  <c r="GE107" i="1" s="1"/>
  <c r="EC107" i="1"/>
  <c r="GD107" i="1" s="1"/>
  <c r="EB107" i="1"/>
  <c r="GC107" i="1" s="1"/>
  <c r="EA107" i="1"/>
  <c r="DZ107" i="1"/>
  <c r="DY107" i="1"/>
  <c r="DX107" i="1"/>
  <c r="DW107" i="1"/>
  <c r="DV107" i="1"/>
  <c r="DS107" i="1"/>
  <c r="DR107" i="1"/>
  <c r="DU107" i="1" s="1"/>
  <c r="DP107" i="1"/>
  <c r="DN107" i="1"/>
  <c r="DL107" i="1" s="1"/>
  <c r="DM107" i="1" s="1"/>
  <c r="DO107" i="1" s="1"/>
  <c r="CJ107" i="1"/>
  <c r="CI107" i="1"/>
  <c r="CH107" i="1"/>
  <c r="CG107" i="1"/>
  <c r="CF107" i="1"/>
  <c r="CE107" i="1"/>
  <c r="CD107" i="1"/>
  <c r="CC107" i="1"/>
  <c r="CB107" i="1"/>
  <c r="CA107" i="1"/>
  <c r="BZ107" i="1"/>
  <c r="BY107" i="1"/>
  <c r="BX107" i="1"/>
  <c r="BW107" i="1"/>
  <c r="BV107" i="1"/>
  <c r="BU107" i="1"/>
  <c r="BT107" i="1"/>
  <c r="BS107" i="1"/>
  <c r="BR107" i="1"/>
  <c r="BP107" i="1"/>
  <c r="BQ107" i="1" s="1"/>
  <c r="BK107" i="1"/>
  <c r="BL107" i="1" s="1"/>
  <c r="BM107" i="1" s="1"/>
  <c r="BN107" i="1" s="1"/>
  <c r="BI107" i="1"/>
  <c r="BH107" i="1"/>
  <c r="BG107" i="1"/>
  <c r="BF107" i="1"/>
  <c r="BE107" i="1"/>
  <c r="BD107" i="1"/>
  <c r="BC107" i="1"/>
  <c r="BB107" i="1"/>
  <c r="BA107" i="1"/>
  <c r="J107" i="1"/>
  <c r="FU106" i="1"/>
  <c r="FS106" i="1"/>
  <c r="EX106" i="1"/>
  <c r="FG106" i="1" s="1"/>
  <c r="FO106" i="1" s="1" a="1"/>
  <c r="FO106" i="1" s="1"/>
  <c r="EW106" i="1"/>
  <c r="FF106" i="1" s="1"/>
  <c r="FP106" i="1" s="1" a="1"/>
  <c r="FP106" i="1" s="1"/>
  <c r="EV106" i="1"/>
  <c r="FE106" i="1" s="1"/>
  <c r="FN106" i="1" s="1" a="1"/>
  <c r="FN106" i="1" s="1"/>
  <c r="EU106" i="1"/>
  <c r="ET106" i="1"/>
  <c r="FC106" i="1" s="1"/>
  <c r="FL106" i="1" s="1" a="1"/>
  <c r="FL106" i="1" s="1"/>
  <c r="ES106" i="1"/>
  <c r="FB106" i="1" s="1"/>
  <c r="FK106" i="1" s="1" a="1"/>
  <c r="FK106" i="1" s="1"/>
  <c r="ER106" i="1"/>
  <c r="FA106" i="1" s="1"/>
  <c r="FJ106" i="1" s="1" a="1"/>
  <c r="FJ106" i="1" s="1"/>
  <c r="EQ106" i="1"/>
  <c r="EZ106" i="1" s="1"/>
  <c r="FI106" i="1" s="1" a="1"/>
  <c r="FI106" i="1" s="1"/>
  <c r="EP106" i="1"/>
  <c r="EY106" i="1" s="1"/>
  <c r="FH106" i="1" s="1" a="1"/>
  <c r="FH106" i="1" s="1"/>
  <c r="EO106" i="1"/>
  <c r="EN106" i="1"/>
  <c r="EM106" i="1"/>
  <c r="EL106" i="1"/>
  <c r="EK106" i="1"/>
  <c r="EJ106" i="1"/>
  <c r="EI106" i="1"/>
  <c r="BK106" i="1" s="1"/>
  <c r="EH106" i="1"/>
  <c r="GH106" i="1" s="1"/>
  <c r="EG106" i="1"/>
  <c r="GG106" i="1" s="1"/>
  <c r="EF106" i="1"/>
  <c r="GF106" i="1" s="1"/>
  <c r="EE106" i="1"/>
  <c r="ED106" i="1"/>
  <c r="EC106" i="1"/>
  <c r="EB106" i="1"/>
  <c r="EA106" i="1"/>
  <c r="GA106" i="1" s="1"/>
  <c r="DZ106" i="1"/>
  <c r="FZ106" i="1" s="1"/>
  <c r="DY106" i="1"/>
  <c r="DX106" i="1"/>
  <c r="DW106" i="1"/>
  <c r="DV106" i="1"/>
  <c r="DS106" i="1"/>
  <c r="DR106" i="1"/>
  <c r="DT106" i="1" s="1"/>
  <c r="DP106" i="1"/>
  <c r="DN106" i="1"/>
  <c r="DL106" i="1" s="1"/>
  <c r="DM106" i="1" s="1"/>
  <c r="DO106" i="1" s="1"/>
  <c r="CJ106" i="1"/>
  <c r="CI106" i="1"/>
  <c r="CH106" i="1"/>
  <c r="CG106" i="1"/>
  <c r="CF106" i="1"/>
  <c r="CE106" i="1"/>
  <c r="CD106" i="1"/>
  <c r="CC106" i="1"/>
  <c r="CB106" i="1"/>
  <c r="CA106" i="1"/>
  <c r="BZ106" i="1"/>
  <c r="BY106" i="1"/>
  <c r="BX106" i="1"/>
  <c r="BW106" i="1"/>
  <c r="BV106" i="1"/>
  <c r="BU106" i="1"/>
  <c r="BT106" i="1"/>
  <c r="BS106" i="1"/>
  <c r="BR106" i="1"/>
  <c r="BP106" i="1"/>
  <c r="BQ106" i="1" s="1"/>
  <c r="BI106" i="1"/>
  <c r="BH106" i="1"/>
  <c r="BG106" i="1"/>
  <c r="BF106" i="1"/>
  <c r="BE106" i="1"/>
  <c r="BD106" i="1"/>
  <c r="BC106" i="1"/>
  <c r="BB106" i="1"/>
  <c r="BA106" i="1"/>
  <c r="J106" i="1"/>
  <c r="FU105" i="1"/>
  <c r="FS105" i="1"/>
  <c r="EX105" i="1"/>
  <c r="FG105" i="1" s="1"/>
  <c r="FO105" i="1" s="1" a="1"/>
  <c r="FO105" i="1" s="1"/>
  <c r="EW105" i="1"/>
  <c r="FF105" i="1" s="1"/>
  <c r="FP105" i="1" s="1" a="1"/>
  <c r="FP105" i="1" s="1"/>
  <c r="EV105" i="1"/>
  <c r="FE105" i="1" s="1"/>
  <c r="FN105" i="1" s="1" a="1"/>
  <c r="FN105" i="1" s="1"/>
  <c r="EU105" i="1"/>
  <c r="FD105" i="1" s="1"/>
  <c r="FM105" i="1" s="1" a="1"/>
  <c r="FM105" i="1" s="1"/>
  <c r="ET105" i="1"/>
  <c r="FC105" i="1" s="1"/>
  <c r="FL105" i="1" s="1" a="1"/>
  <c r="FL105" i="1" s="1"/>
  <c r="ES105" i="1"/>
  <c r="FB105" i="1" s="1"/>
  <c r="FK105" i="1" s="1" a="1"/>
  <c r="FK105" i="1" s="1"/>
  <c r="ER105" i="1"/>
  <c r="EQ105" i="1"/>
  <c r="EZ105" i="1" s="1"/>
  <c r="FI105" i="1" s="1" a="1"/>
  <c r="FI105" i="1" s="1"/>
  <c r="EP105" i="1"/>
  <c r="EY105" i="1" s="1"/>
  <c r="FH105" i="1" s="1" a="1"/>
  <c r="FH105" i="1" s="1"/>
  <c r="EO105" i="1"/>
  <c r="EN105" i="1"/>
  <c r="EM105" i="1"/>
  <c r="EL105" i="1"/>
  <c r="EK105" i="1"/>
  <c r="EJ105" i="1"/>
  <c r="EI105" i="1"/>
  <c r="BK105" i="1" s="1"/>
  <c r="BL105" i="1" s="1"/>
  <c r="BO105" i="1" s="1"/>
  <c r="EH105" i="1"/>
  <c r="GH105" i="1" s="1"/>
  <c r="EG105" i="1"/>
  <c r="GG105" i="1" s="1"/>
  <c r="EF105" i="1"/>
  <c r="GF105" i="1" s="1"/>
  <c r="EE105" i="1"/>
  <c r="ED105" i="1"/>
  <c r="EC105" i="1"/>
  <c r="EB105" i="1"/>
  <c r="EA105" i="1"/>
  <c r="GA105" i="1" s="1"/>
  <c r="DZ105" i="1"/>
  <c r="FZ105" i="1" s="1"/>
  <c r="DY105" i="1"/>
  <c r="DX105" i="1"/>
  <c r="DW105" i="1"/>
  <c r="DV105" i="1"/>
  <c r="DS105" i="1"/>
  <c r="DR105" i="1"/>
  <c r="DU105" i="1" s="1"/>
  <c r="DP105" i="1"/>
  <c r="DN105" i="1"/>
  <c r="DL105" i="1" s="1"/>
  <c r="DM105" i="1" s="1"/>
  <c r="DO105" i="1" s="1"/>
  <c r="CJ105" i="1"/>
  <c r="CI105" i="1"/>
  <c r="CH105" i="1"/>
  <c r="CG105" i="1"/>
  <c r="CF105" i="1"/>
  <c r="CE105" i="1"/>
  <c r="CD105" i="1"/>
  <c r="CC105" i="1"/>
  <c r="CB105" i="1"/>
  <c r="CA105" i="1"/>
  <c r="BZ105" i="1"/>
  <c r="BY105" i="1"/>
  <c r="BX105" i="1"/>
  <c r="BW105" i="1"/>
  <c r="BV105" i="1"/>
  <c r="BU105" i="1"/>
  <c r="BT105" i="1"/>
  <c r="BS105" i="1"/>
  <c r="BR105" i="1"/>
  <c r="BP105" i="1"/>
  <c r="BQ105" i="1" s="1"/>
  <c r="BI105" i="1"/>
  <c r="BH105" i="1"/>
  <c r="BG105" i="1"/>
  <c r="BF105" i="1"/>
  <c r="BE105" i="1"/>
  <c r="BD105" i="1"/>
  <c r="BC105" i="1"/>
  <c r="BB105" i="1"/>
  <c r="BA105" i="1"/>
  <c r="J105" i="1"/>
  <c r="FU104" i="1"/>
  <c r="FS104" i="1"/>
  <c r="EX104" i="1"/>
  <c r="FG104" i="1" s="1"/>
  <c r="FO104" i="1" s="1" a="1"/>
  <c r="FO104" i="1" s="1"/>
  <c r="EW104" i="1"/>
  <c r="FF104" i="1" s="1"/>
  <c r="FP104" i="1" s="1" a="1"/>
  <c r="FP104" i="1" s="1"/>
  <c r="EV104" i="1"/>
  <c r="FE104" i="1" s="1"/>
  <c r="FN104" i="1" s="1" a="1"/>
  <c r="FN104" i="1" s="1"/>
  <c r="EU104" i="1"/>
  <c r="FD104" i="1" s="1"/>
  <c r="FM104" i="1" s="1" a="1"/>
  <c r="FM104" i="1" s="1"/>
  <c r="ET104" i="1"/>
  <c r="FC104" i="1" s="1"/>
  <c r="FL104" i="1" s="1" a="1"/>
  <c r="FL104" i="1" s="1"/>
  <c r="ES104" i="1"/>
  <c r="ER104" i="1"/>
  <c r="FA104" i="1" s="1"/>
  <c r="FJ104" i="1" s="1" a="1"/>
  <c r="FJ104" i="1" s="1"/>
  <c r="EQ104" i="1"/>
  <c r="EZ104" i="1" s="1"/>
  <c r="FI104" i="1" s="1" a="1"/>
  <c r="FI104" i="1" s="1"/>
  <c r="EP104" i="1"/>
  <c r="EY104" i="1" s="1"/>
  <c r="FH104" i="1" s="1" a="1"/>
  <c r="FH104" i="1" s="1"/>
  <c r="EO104" i="1"/>
  <c r="EN104" i="1"/>
  <c r="EM104" i="1"/>
  <c r="EL104" i="1"/>
  <c r="EK104" i="1"/>
  <c r="EJ104" i="1"/>
  <c r="EI104" i="1"/>
  <c r="BK104" i="1" s="1"/>
  <c r="EH104" i="1"/>
  <c r="GH104" i="1" s="1"/>
  <c r="EG104" i="1"/>
  <c r="GG104" i="1" s="1"/>
  <c r="EF104" i="1"/>
  <c r="GF104" i="1" s="1"/>
  <c r="EE104" i="1"/>
  <c r="ED104" i="1"/>
  <c r="EC104" i="1"/>
  <c r="EB104" i="1"/>
  <c r="EA104" i="1"/>
  <c r="GA104" i="1" s="1"/>
  <c r="DZ104" i="1"/>
  <c r="FZ104" i="1" s="1"/>
  <c r="DY104" i="1"/>
  <c r="DX104" i="1"/>
  <c r="DW104" i="1"/>
  <c r="DV104" i="1"/>
  <c r="DS104" i="1"/>
  <c r="DR104" i="1"/>
  <c r="DT104" i="1" s="1"/>
  <c r="DP104" i="1"/>
  <c r="DN104" i="1"/>
  <c r="DL104" i="1"/>
  <c r="DM104" i="1" s="1"/>
  <c r="DO104" i="1" s="1"/>
  <c r="CV104" i="1"/>
  <c r="CU104" i="1"/>
  <c r="CT104" i="1"/>
  <c r="CS104" i="1"/>
  <c r="CR104" i="1"/>
  <c r="CQ104" i="1"/>
  <c r="CJ104" i="1"/>
  <c r="CI104" i="1"/>
  <c r="CH104" i="1"/>
  <c r="CG104" i="1"/>
  <c r="CF104" i="1"/>
  <c r="CE104" i="1"/>
  <c r="CD104" i="1"/>
  <c r="CC104" i="1"/>
  <c r="CB104" i="1"/>
  <c r="CA104" i="1"/>
  <c r="BZ104" i="1"/>
  <c r="BY104" i="1"/>
  <c r="BX104" i="1"/>
  <c r="BW104" i="1"/>
  <c r="BV104" i="1"/>
  <c r="BU104" i="1"/>
  <c r="BT104" i="1"/>
  <c r="BS104" i="1"/>
  <c r="BR104" i="1"/>
  <c r="BP104" i="1"/>
  <c r="BQ104" i="1" s="1"/>
  <c r="BL104" i="1"/>
  <c r="BM104" i="1" s="1"/>
  <c r="BN104" i="1" s="1"/>
  <c r="BI104" i="1"/>
  <c r="BH104" i="1"/>
  <c r="BG104" i="1"/>
  <c r="BF104" i="1"/>
  <c r="BE104" i="1"/>
  <c r="BD104" i="1"/>
  <c r="BC104" i="1"/>
  <c r="BB104" i="1"/>
  <c r="BA104" i="1"/>
  <c r="J104" i="1"/>
  <c r="FU103" i="1"/>
  <c r="FS103" i="1"/>
  <c r="EX103" i="1"/>
  <c r="FG103" i="1" s="1"/>
  <c r="FO103" i="1" s="1" a="1"/>
  <c r="FO103" i="1" s="1"/>
  <c r="EW103" i="1"/>
  <c r="FF103" i="1" s="1"/>
  <c r="FP103" i="1" s="1" a="1"/>
  <c r="FP103" i="1" s="1"/>
  <c r="EV103" i="1"/>
  <c r="FE103" i="1" s="1"/>
  <c r="FN103" i="1" s="1" a="1"/>
  <c r="FN103" i="1" s="1"/>
  <c r="EU103" i="1"/>
  <c r="FD103" i="1" s="1"/>
  <c r="FM103" i="1" s="1" a="1"/>
  <c r="FM103" i="1" s="1"/>
  <c r="ET103" i="1"/>
  <c r="ES103" i="1"/>
  <c r="FB103" i="1" s="1"/>
  <c r="FK103" i="1" s="1" a="1"/>
  <c r="FK103" i="1" s="1"/>
  <c r="ER103" i="1"/>
  <c r="FA103" i="1" s="1"/>
  <c r="FJ103" i="1" s="1" a="1"/>
  <c r="FJ103" i="1" s="1"/>
  <c r="EQ103" i="1"/>
  <c r="EZ103" i="1" s="1"/>
  <c r="FI103" i="1" s="1" a="1"/>
  <c r="FI103" i="1" s="1"/>
  <c r="EP103" i="1"/>
  <c r="EY103" i="1" s="1"/>
  <c r="FH103" i="1" s="1" a="1"/>
  <c r="FH103" i="1" s="1"/>
  <c r="EO103" i="1"/>
  <c r="EN103" i="1"/>
  <c r="EM103" i="1"/>
  <c r="EL103" i="1"/>
  <c r="EK103" i="1"/>
  <c r="EJ103" i="1"/>
  <c r="EI103" i="1"/>
  <c r="BK103" i="1" s="1"/>
  <c r="BL103" i="1" s="1"/>
  <c r="BM103" i="1" s="1"/>
  <c r="BN103" i="1" s="1"/>
  <c r="EH103" i="1"/>
  <c r="GH103" i="1" s="1"/>
  <c r="EG103" i="1"/>
  <c r="GG103" i="1" s="1"/>
  <c r="EF103" i="1"/>
  <c r="GF103" i="1" s="1"/>
  <c r="EE103" i="1"/>
  <c r="ED103" i="1"/>
  <c r="EC103" i="1"/>
  <c r="EB103" i="1"/>
  <c r="EA103" i="1"/>
  <c r="GA103" i="1" s="1"/>
  <c r="DZ103" i="1"/>
  <c r="FZ103" i="1" s="1"/>
  <c r="DY103" i="1"/>
  <c r="DX103" i="1"/>
  <c r="DW103" i="1"/>
  <c r="DV103" i="1"/>
  <c r="DS103" i="1"/>
  <c r="DR103" i="1"/>
  <c r="DU103" i="1" s="1"/>
  <c r="DP103" i="1"/>
  <c r="DN103" i="1"/>
  <c r="DL103" i="1" s="1"/>
  <c r="DM103" i="1" s="1"/>
  <c r="DO103" i="1" s="1"/>
  <c r="CJ103" i="1"/>
  <c r="CI103" i="1"/>
  <c r="CH103" i="1"/>
  <c r="CG103" i="1"/>
  <c r="CF103" i="1"/>
  <c r="CE103" i="1"/>
  <c r="CD103" i="1"/>
  <c r="CC103" i="1"/>
  <c r="CB103" i="1"/>
  <c r="CA103" i="1"/>
  <c r="BZ103" i="1"/>
  <c r="BY103" i="1"/>
  <c r="BX103" i="1"/>
  <c r="BW103" i="1"/>
  <c r="BV103" i="1"/>
  <c r="BU103" i="1"/>
  <c r="BT103" i="1"/>
  <c r="BS103" i="1"/>
  <c r="BR103" i="1"/>
  <c r="BP103" i="1"/>
  <c r="BQ103" i="1" s="1"/>
  <c r="BI103" i="1"/>
  <c r="BH103" i="1"/>
  <c r="BG103" i="1"/>
  <c r="BF103" i="1"/>
  <c r="BE103" i="1"/>
  <c r="BD103" i="1"/>
  <c r="BC103" i="1"/>
  <c r="BB103" i="1"/>
  <c r="BA103" i="1"/>
  <c r="J103" i="1"/>
  <c r="FU102" i="1"/>
  <c r="FS102" i="1"/>
  <c r="EX102" i="1"/>
  <c r="FG102" i="1" s="1"/>
  <c r="FO102" i="1" s="1" a="1"/>
  <c r="FO102" i="1" s="1"/>
  <c r="EW102" i="1"/>
  <c r="FF102" i="1" s="1"/>
  <c r="FP102" i="1" s="1" a="1"/>
  <c r="FP102" i="1" s="1"/>
  <c r="EV102" i="1"/>
  <c r="FE102" i="1" s="1"/>
  <c r="FN102" i="1" s="1" a="1"/>
  <c r="FN102" i="1" s="1"/>
  <c r="EU102" i="1"/>
  <c r="ET102" i="1"/>
  <c r="FC102" i="1" s="1"/>
  <c r="FL102" i="1" s="1" a="1"/>
  <c r="FL102" i="1" s="1"/>
  <c r="ES102" i="1"/>
  <c r="FB102" i="1" s="1"/>
  <c r="FK102" i="1" s="1" a="1"/>
  <c r="FK102" i="1" s="1"/>
  <c r="ER102" i="1"/>
  <c r="FA102" i="1" s="1"/>
  <c r="FJ102" i="1" s="1" a="1"/>
  <c r="FJ102" i="1" s="1"/>
  <c r="EQ102" i="1"/>
  <c r="EZ102" i="1" s="1"/>
  <c r="FI102" i="1" s="1" a="1"/>
  <c r="FI102" i="1" s="1"/>
  <c r="EP102" i="1"/>
  <c r="EY102" i="1" s="1"/>
  <c r="FH102" i="1" s="1" a="1"/>
  <c r="FH102" i="1" s="1"/>
  <c r="EO102" i="1"/>
  <c r="EN102" i="1"/>
  <c r="EM102" i="1"/>
  <c r="EL102" i="1"/>
  <c r="EK102" i="1"/>
  <c r="EJ102" i="1"/>
  <c r="EI102" i="1"/>
  <c r="BK102" i="1" s="1"/>
  <c r="EH102" i="1"/>
  <c r="GH102" i="1" s="1"/>
  <c r="EG102" i="1"/>
  <c r="GG102" i="1" s="1"/>
  <c r="EF102" i="1"/>
  <c r="GF102" i="1" s="1"/>
  <c r="EE102" i="1"/>
  <c r="ED102" i="1"/>
  <c r="EC102" i="1"/>
  <c r="EB102" i="1"/>
  <c r="EA102" i="1"/>
  <c r="GA102" i="1" s="1"/>
  <c r="DZ102" i="1"/>
  <c r="FZ102" i="1" s="1"/>
  <c r="DY102" i="1"/>
  <c r="DX102" i="1"/>
  <c r="DW102" i="1"/>
  <c r="DV102" i="1"/>
  <c r="DS102" i="1"/>
  <c r="DR102" i="1"/>
  <c r="DT102" i="1" s="1"/>
  <c r="DP102" i="1"/>
  <c r="DN102" i="1"/>
  <c r="DL102" i="1" s="1"/>
  <c r="DM102" i="1" s="1"/>
  <c r="DO102" i="1" s="1"/>
  <c r="CJ102" i="1"/>
  <c r="CI102" i="1"/>
  <c r="CH102" i="1"/>
  <c r="CG102" i="1"/>
  <c r="CF102" i="1"/>
  <c r="CE102" i="1"/>
  <c r="CD102" i="1"/>
  <c r="CC102" i="1"/>
  <c r="CB102" i="1"/>
  <c r="CA102" i="1"/>
  <c r="BZ102" i="1"/>
  <c r="BY102" i="1"/>
  <c r="BX102" i="1"/>
  <c r="BW102" i="1"/>
  <c r="BV102" i="1"/>
  <c r="BU102" i="1"/>
  <c r="BT102" i="1"/>
  <c r="BS102" i="1"/>
  <c r="BR102" i="1"/>
  <c r="BP102" i="1"/>
  <c r="BQ102" i="1" s="1"/>
  <c r="BI102" i="1"/>
  <c r="BH102" i="1"/>
  <c r="BG102" i="1"/>
  <c r="BF102" i="1"/>
  <c r="BE102" i="1"/>
  <c r="BD102" i="1"/>
  <c r="BC102" i="1"/>
  <c r="BB102" i="1"/>
  <c r="BA102" i="1"/>
  <c r="J102" i="1"/>
  <c r="FU101" i="1"/>
  <c r="FS101" i="1"/>
  <c r="EX101" i="1"/>
  <c r="FG101" i="1" s="1"/>
  <c r="FO101" i="1" s="1" a="1"/>
  <c r="FO101" i="1" s="1"/>
  <c r="EW101" i="1"/>
  <c r="FF101" i="1" s="1"/>
  <c r="FP101" i="1" s="1" a="1"/>
  <c r="FP101" i="1" s="1"/>
  <c r="EV101" i="1"/>
  <c r="FE101" i="1" s="1"/>
  <c r="FN101" i="1" s="1" a="1"/>
  <c r="FN101" i="1" s="1"/>
  <c r="EU101" i="1"/>
  <c r="FD101" i="1" s="1"/>
  <c r="FM101" i="1" s="1" a="1"/>
  <c r="FM101" i="1" s="1"/>
  <c r="ET101" i="1"/>
  <c r="FC101" i="1" s="1"/>
  <c r="FL101" i="1" s="1" a="1"/>
  <c r="FL101" i="1" s="1"/>
  <c r="ES101" i="1"/>
  <c r="FB101" i="1" s="1"/>
  <c r="FK101" i="1" s="1" a="1"/>
  <c r="FK101" i="1" s="1"/>
  <c r="ER101" i="1"/>
  <c r="EQ101" i="1"/>
  <c r="EZ101" i="1" s="1"/>
  <c r="FI101" i="1" s="1" a="1"/>
  <c r="FI101" i="1" s="1"/>
  <c r="EP101" i="1"/>
  <c r="EY101" i="1" s="1"/>
  <c r="FH101" i="1" s="1" a="1"/>
  <c r="FH101" i="1" s="1"/>
  <c r="EO101" i="1"/>
  <c r="EN101" i="1"/>
  <c r="EM101" i="1"/>
  <c r="EL101" i="1"/>
  <c r="EK101" i="1"/>
  <c r="EJ101" i="1"/>
  <c r="EI101" i="1"/>
  <c r="BK101" i="1" s="1"/>
  <c r="BL101" i="1" s="1"/>
  <c r="BO101" i="1" s="1"/>
  <c r="EH101" i="1"/>
  <c r="GH101" i="1" s="1"/>
  <c r="EG101" i="1"/>
  <c r="GG101" i="1" s="1"/>
  <c r="EF101" i="1"/>
  <c r="GF101" i="1" s="1"/>
  <c r="EE101" i="1"/>
  <c r="ED101" i="1"/>
  <c r="EC101" i="1"/>
  <c r="EB101" i="1"/>
  <c r="EA101" i="1"/>
  <c r="GA101" i="1" s="1"/>
  <c r="DZ101" i="1"/>
  <c r="FZ101" i="1" s="1"/>
  <c r="DY101" i="1"/>
  <c r="DX101" i="1"/>
  <c r="DW101" i="1"/>
  <c r="DV101" i="1"/>
  <c r="DS101" i="1"/>
  <c r="DR101" i="1"/>
  <c r="DU101" i="1" s="1"/>
  <c r="DP101" i="1"/>
  <c r="DN101" i="1"/>
  <c r="DL101" i="1" s="1"/>
  <c r="DM101" i="1" s="1"/>
  <c r="DO101" i="1" s="1"/>
  <c r="CJ101" i="1"/>
  <c r="CI101" i="1"/>
  <c r="CH101" i="1"/>
  <c r="CG101" i="1"/>
  <c r="CF101" i="1"/>
  <c r="CE101" i="1"/>
  <c r="CD101" i="1"/>
  <c r="CC101" i="1"/>
  <c r="CB101" i="1"/>
  <c r="CA101" i="1"/>
  <c r="BZ101" i="1"/>
  <c r="BY101" i="1"/>
  <c r="BX101" i="1"/>
  <c r="BW101" i="1"/>
  <c r="BV101" i="1"/>
  <c r="BU101" i="1"/>
  <c r="BT101" i="1"/>
  <c r="BS101" i="1"/>
  <c r="BR101" i="1"/>
  <c r="BP101" i="1"/>
  <c r="BQ101" i="1" s="1"/>
  <c r="BI101" i="1"/>
  <c r="BH101" i="1"/>
  <c r="BG101" i="1"/>
  <c r="BF101" i="1"/>
  <c r="BE101" i="1"/>
  <c r="BD101" i="1"/>
  <c r="BC101" i="1"/>
  <c r="BB101" i="1"/>
  <c r="BA101" i="1"/>
  <c r="J101" i="1"/>
  <c r="FU100" i="1"/>
  <c r="FS100" i="1"/>
  <c r="EX100" i="1"/>
  <c r="FG100" i="1" s="1"/>
  <c r="FO100" i="1" s="1" a="1"/>
  <c r="FO100" i="1" s="1"/>
  <c r="EW100" i="1"/>
  <c r="FF100" i="1" s="1"/>
  <c r="FP100" i="1" s="1" a="1"/>
  <c r="FP100" i="1" s="1"/>
  <c r="EV100" i="1"/>
  <c r="FE100" i="1" s="1"/>
  <c r="FN100" i="1" s="1" a="1"/>
  <c r="FN100" i="1" s="1"/>
  <c r="EU100" i="1"/>
  <c r="FD100" i="1" s="1"/>
  <c r="FM100" i="1" s="1" a="1"/>
  <c r="FM100" i="1" s="1"/>
  <c r="ET100" i="1"/>
  <c r="FC100" i="1" s="1"/>
  <c r="FL100" i="1" s="1" a="1"/>
  <c r="FL100" i="1" s="1"/>
  <c r="ES100" i="1"/>
  <c r="ER100" i="1"/>
  <c r="FA100" i="1" s="1"/>
  <c r="FJ100" i="1" s="1" a="1"/>
  <c r="FJ100" i="1" s="1"/>
  <c r="EQ100" i="1"/>
  <c r="EZ100" i="1" s="1"/>
  <c r="FI100" i="1" s="1" a="1"/>
  <c r="FI100" i="1" s="1"/>
  <c r="EP100" i="1"/>
  <c r="EY100" i="1" s="1"/>
  <c r="FH100" i="1" s="1" a="1"/>
  <c r="FH100" i="1" s="1"/>
  <c r="EO100" i="1"/>
  <c r="EN100" i="1"/>
  <c r="EM100" i="1"/>
  <c r="EL100" i="1"/>
  <c r="EK100" i="1"/>
  <c r="EJ100" i="1"/>
  <c r="EI100" i="1"/>
  <c r="BK100" i="1" s="1"/>
  <c r="BL100" i="1" s="1"/>
  <c r="EH100" i="1"/>
  <c r="GH100" i="1" s="1"/>
  <c r="EG100" i="1"/>
  <c r="GG100" i="1" s="1"/>
  <c r="EF100" i="1"/>
  <c r="GF100" i="1" s="1"/>
  <c r="EE100" i="1"/>
  <c r="ED100" i="1"/>
  <c r="EC100" i="1"/>
  <c r="EB100" i="1"/>
  <c r="EA100" i="1"/>
  <c r="GA100" i="1" s="1"/>
  <c r="DZ100" i="1"/>
  <c r="FZ100" i="1" s="1"/>
  <c r="DY100" i="1"/>
  <c r="DX100" i="1"/>
  <c r="DW100" i="1"/>
  <c r="DV100" i="1"/>
  <c r="DS100" i="1"/>
  <c r="DR100" i="1"/>
  <c r="DP100" i="1"/>
  <c r="DN100" i="1"/>
  <c r="DL100" i="1" s="1"/>
  <c r="DM100" i="1" s="1"/>
  <c r="DO100" i="1" s="1"/>
  <c r="CJ100" i="1"/>
  <c r="CI100" i="1"/>
  <c r="CH100" i="1"/>
  <c r="CG100" i="1"/>
  <c r="CF100" i="1"/>
  <c r="CE100" i="1"/>
  <c r="CD100" i="1"/>
  <c r="CC100" i="1"/>
  <c r="CB100" i="1"/>
  <c r="CA100" i="1"/>
  <c r="BZ100" i="1"/>
  <c r="BY100" i="1"/>
  <c r="BX100" i="1"/>
  <c r="BW100" i="1"/>
  <c r="BV100" i="1"/>
  <c r="BU100" i="1"/>
  <c r="BT100" i="1"/>
  <c r="BS100" i="1"/>
  <c r="BR100" i="1"/>
  <c r="BP100" i="1"/>
  <c r="BQ100" i="1" s="1"/>
  <c r="BI100" i="1"/>
  <c r="BH100" i="1"/>
  <c r="BG100" i="1"/>
  <c r="BF100" i="1"/>
  <c r="BE100" i="1"/>
  <c r="BD100" i="1"/>
  <c r="BC100" i="1"/>
  <c r="BB100" i="1"/>
  <c r="BA100" i="1"/>
  <c r="J100" i="1"/>
  <c r="FU99" i="1"/>
  <c r="FS99" i="1"/>
  <c r="EX99" i="1"/>
  <c r="FG99" i="1" s="1"/>
  <c r="FO99" i="1" s="1" a="1"/>
  <c r="FO99" i="1" s="1"/>
  <c r="EW99" i="1"/>
  <c r="FF99" i="1" s="1"/>
  <c r="FP99" i="1" s="1" a="1"/>
  <c r="FP99" i="1" s="1"/>
  <c r="EV99" i="1"/>
  <c r="FE99" i="1" s="1"/>
  <c r="FN99" i="1" s="1" a="1"/>
  <c r="FN99" i="1" s="1"/>
  <c r="EU99" i="1"/>
  <c r="FD99" i="1" s="1"/>
  <c r="FM99" i="1" s="1" a="1"/>
  <c r="FM99" i="1" s="1"/>
  <c r="ET99" i="1"/>
  <c r="ES99" i="1"/>
  <c r="FB99" i="1" s="1"/>
  <c r="FK99" i="1" s="1" a="1"/>
  <c r="FK99" i="1" s="1"/>
  <c r="ER99" i="1"/>
  <c r="EQ99" i="1"/>
  <c r="EZ99" i="1" s="1"/>
  <c r="FI99" i="1" s="1" a="1"/>
  <c r="FI99" i="1" s="1"/>
  <c r="EP99" i="1"/>
  <c r="EY99" i="1" s="1"/>
  <c r="FH99" i="1" s="1" a="1"/>
  <c r="FH99" i="1" s="1"/>
  <c r="EO99" i="1"/>
  <c r="EN99" i="1"/>
  <c r="EM99" i="1"/>
  <c r="EL99" i="1"/>
  <c r="EK99" i="1"/>
  <c r="EJ99" i="1"/>
  <c r="EI99" i="1"/>
  <c r="BK99" i="1" s="1"/>
  <c r="BL99" i="1" s="1"/>
  <c r="BM99" i="1" s="1"/>
  <c r="BN99" i="1" s="1"/>
  <c r="EH99" i="1"/>
  <c r="GH99" i="1" s="1"/>
  <c r="EG99" i="1"/>
  <c r="GG99" i="1" s="1"/>
  <c r="EF99" i="1"/>
  <c r="GF99" i="1" s="1"/>
  <c r="EE99" i="1"/>
  <c r="ED99" i="1"/>
  <c r="EC99" i="1"/>
  <c r="EB99" i="1"/>
  <c r="EA99" i="1"/>
  <c r="GA99" i="1" s="1"/>
  <c r="DZ99" i="1"/>
  <c r="FZ99" i="1" s="1"/>
  <c r="DY99" i="1"/>
  <c r="DX99" i="1"/>
  <c r="DW99" i="1"/>
  <c r="DV99" i="1"/>
  <c r="DS99" i="1"/>
  <c r="DR99" i="1"/>
  <c r="DU99" i="1" s="1"/>
  <c r="DP99" i="1"/>
  <c r="DN99" i="1"/>
  <c r="DL99" i="1" s="1"/>
  <c r="DM99" i="1" s="1"/>
  <c r="DO99" i="1" s="1"/>
  <c r="CJ99" i="1"/>
  <c r="CI99" i="1"/>
  <c r="CH99" i="1"/>
  <c r="CG99" i="1"/>
  <c r="CF99" i="1"/>
  <c r="CE99" i="1"/>
  <c r="CD99" i="1"/>
  <c r="CC99" i="1"/>
  <c r="CB99" i="1"/>
  <c r="CA99" i="1"/>
  <c r="BZ99" i="1"/>
  <c r="BY99" i="1"/>
  <c r="BX99" i="1"/>
  <c r="BW99" i="1"/>
  <c r="BV99" i="1"/>
  <c r="BU99" i="1"/>
  <c r="BT99" i="1"/>
  <c r="BS99" i="1"/>
  <c r="BR99" i="1"/>
  <c r="BP99" i="1"/>
  <c r="BQ99" i="1" s="1"/>
  <c r="BI99" i="1"/>
  <c r="BH99" i="1"/>
  <c r="BG99" i="1"/>
  <c r="BF99" i="1"/>
  <c r="BE99" i="1"/>
  <c r="BD99" i="1"/>
  <c r="BC99" i="1"/>
  <c r="BB99" i="1"/>
  <c r="BA99" i="1"/>
  <c r="J99" i="1"/>
  <c r="FU98" i="1"/>
  <c r="FS98" i="1"/>
  <c r="EX98" i="1"/>
  <c r="FG98" i="1" s="1"/>
  <c r="FO98" i="1" s="1" a="1"/>
  <c r="FO98" i="1" s="1"/>
  <c r="EW98" i="1"/>
  <c r="FF98" i="1" s="1"/>
  <c r="FP98" i="1" s="1" a="1"/>
  <c r="FP98" i="1" s="1"/>
  <c r="EV98" i="1"/>
  <c r="FE98" i="1" s="1"/>
  <c r="FN98" i="1" s="1" a="1"/>
  <c r="FN98" i="1" s="1"/>
  <c r="EU98" i="1"/>
  <c r="ET98" i="1"/>
  <c r="FC98" i="1" s="1"/>
  <c r="FL98" i="1" s="1" a="1"/>
  <c r="FL98" i="1" s="1"/>
  <c r="ES98" i="1"/>
  <c r="FB98" i="1" s="1"/>
  <c r="FK98" i="1" s="1" a="1"/>
  <c r="FK98" i="1" s="1"/>
  <c r="ER98" i="1"/>
  <c r="FA98" i="1" s="1"/>
  <c r="FJ98" i="1" s="1" a="1"/>
  <c r="FJ98" i="1" s="1"/>
  <c r="EQ98" i="1"/>
  <c r="EZ98" i="1" s="1"/>
  <c r="FI98" i="1" s="1" a="1"/>
  <c r="FI98" i="1" s="1"/>
  <c r="EP98" i="1"/>
  <c r="EY98" i="1" s="1"/>
  <c r="FH98" i="1" s="1" a="1"/>
  <c r="FH98" i="1" s="1"/>
  <c r="EO98" i="1"/>
  <c r="EN98" i="1"/>
  <c r="EM98" i="1"/>
  <c r="EL98" i="1"/>
  <c r="EK98" i="1"/>
  <c r="EJ98" i="1"/>
  <c r="EI98" i="1"/>
  <c r="BK98" i="1" s="1"/>
  <c r="EH98" i="1"/>
  <c r="GH98" i="1" s="1"/>
  <c r="EG98" i="1"/>
  <c r="GG98" i="1" s="1"/>
  <c r="EF98" i="1"/>
  <c r="GF98" i="1" s="1"/>
  <c r="EE98" i="1"/>
  <c r="ED98" i="1"/>
  <c r="EC98" i="1"/>
  <c r="EB98" i="1"/>
  <c r="EA98" i="1"/>
  <c r="GA98" i="1" s="1"/>
  <c r="DZ98" i="1"/>
  <c r="FZ98" i="1" s="1"/>
  <c r="DY98" i="1"/>
  <c r="DX98" i="1"/>
  <c r="DW98" i="1"/>
  <c r="DV98" i="1"/>
  <c r="DS98" i="1"/>
  <c r="DR98" i="1"/>
  <c r="DP98" i="1"/>
  <c r="DN98" i="1"/>
  <c r="DL98" i="1" s="1"/>
  <c r="DM98" i="1" s="1"/>
  <c r="DO98" i="1" s="1"/>
  <c r="CJ98" i="1"/>
  <c r="CI98" i="1"/>
  <c r="CH98" i="1"/>
  <c r="CG98" i="1"/>
  <c r="CF98" i="1"/>
  <c r="CE98" i="1"/>
  <c r="CD98" i="1"/>
  <c r="CC98" i="1"/>
  <c r="CB98" i="1"/>
  <c r="CA98" i="1"/>
  <c r="BZ98" i="1"/>
  <c r="BY98" i="1"/>
  <c r="BX98" i="1"/>
  <c r="BW98" i="1"/>
  <c r="BV98" i="1"/>
  <c r="BU98" i="1"/>
  <c r="BT98" i="1"/>
  <c r="BS98" i="1"/>
  <c r="BR98" i="1"/>
  <c r="BP98" i="1"/>
  <c r="BQ98" i="1" s="1"/>
  <c r="BI98" i="1"/>
  <c r="BH98" i="1"/>
  <c r="BG98" i="1"/>
  <c r="BF98" i="1"/>
  <c r="BE98" i="1"/>
  <c r="BD98" i="1"/>
  <c r="BC98" i="1"/>
  <c r="BB98" i="1"/>
  <c r="BA98" i="1"/>
  <c r="J98" i="1"/>
  <c r="FU97" i="1"/>
  <c r="FS97" i="1"/>
  <c r="EX97" i="1"/>
  <c r="FG97" i="1" s="1"/>
  <c r="FO97" i="1" s="1" a="1"/>
  <c r="FO97" i="1" s="1"/>
  <c r="EW97" i="1"/>
  <c r="FF97" i="1" s="1"/>
  <c r="FP97" i="1" s="1" a="1"/>
  <c r="FP97" i="1" s="1"/>
  <c r="EV97" i="1"/>
  <c r="FE97" i="1" s="1"/>
  <c r="FN97" i="1" s="1" a="1"/>
  <c r="FN97" i="1" s="1"/>
  <c r="EU97" i="1"/>
  <c r="FD97" i="1" s="1"/>
  <c r="FM97" i="1" s="1" a="1"/>
  <c r="FM97" i="1" s="1"/>
  <c r="ET97" i="1"/>
  <c r="FC97" i="1" s="1"/>
  <c r="FL97" i="1" s="1" a="1"/>
  <c r="FL97" i="1" s="1"/>
  <c r="ES97" i="1"/>
  <c r="FB97" i="1" s="1"/>
  <c r="FK97" i="1" s="1" a="1"/>
  <c r="FK97" i="1" s="1"/>
  <c r="ER97" i="1"/>
  <c r="EQ97" i="1"/>
  <c r="EZ97" i="1" s="1"/>
  <c r="FI97" i="1" s="1" a="1"/>
  <c r="FI97" i="1" s="1"/>
  <c r="EP97" i="1"/>
  <c r="EY97" i="1" s="1"/>
  <c r="FH97" i="1" s="1" a="1"/>
  <c r="FH97" i="1" s="1"/>
  <c r="EO97" i="1"/>
  <c r="EN97" i="1"/>
  <c r="EM97" i="1"/>
  <c r="EL97" i="1"/>
  <c r="EK97" i="1"/>
  <c r="EJ97" i="1"/>
  <c r="EI97" i="1"/>
  <c r="BK97" i="1" s="1"/>
  <c r="BL97" i="1" s="1"/>
  <c r="BO97" i="1" s="1"/>
  <c r="EH97" i="1"/>
  <c r="GH97" i="1" s="1"/>
  <c r="EG97" i="1"/>
  <c r="GG97" i="1" s="1"/>
  <c r="EF97" i="1"/>
  <c r="GF97" i="1" s="1"/>
  <c r="EE97" i="1"/>
  <c r="ED97" i="1"/>
  <c r="EC97" i="1"/>
  <c r="EB97" i="1"/>
  <c r="EA97" i="1"/>
  <c r="GA97" i="1" s="1"/>
  <c r="DZ97" i="1"/>
  <c r="FZ97" i="1" s="1"/>
  <c r="DY97" i="1"/>
  <c r="DX97" i="1"/>
  <c r="DW97" i="1"/>
  <c r="DV97" i="1"/>
  <c r="DS97" i="1"/>
  <c r="DR97" i="1"/>
  <c r="DP97" i="1"/>
  <c r="DN97" i="1"/>
  <c r="DL97" i="1" s="1"/>
  <c r="DM97" i="1" s="1"/>
  <c r="DO97" i="1" s="1"/>
  <c r="CJ97" i="1"/>
  <c r="CI97" i="1"/>
  <c r="CH97" i="1"/>
  <c r="CG97" i="1"/>
  <c r="CF97" i="1"/>
  <c r="CE97" i="1"/>
  <c r="CD97" i="1"/>
  <c r="CC97" i="1"/>
  <c r="CB97" i="1"/>
  <c r="CA97" i="1"/>
  <c r="BZ97" i="1"/>
  <c r="BY97" i="1"/>
  <c r="BX97" i="1"/>
  <c r="BW97" i="1"/>
  <c r="BV97" i="1"/>
  <c r="BU97" i="1"/>
  <c r="BT97" i="1"/>
  <c r="BS97" i="1"/>
  <c r="BR97" i="1"/>
  <c r="BP97" i="1"/>
  <c r="BQ97" i="1" s="1"/>
  <c r="BI97" i="1"/>
  <c r="BH97" i="1"/>
  <c r="BG97" i="1"/>
  <c r="BF97" i="1"/>
  <c r="BE97" i="1"/>
  <c r="BD97" i="1"/>
  <c r="BC97" i="1"/>
  <c r="BB97" i="1"/>
  <c r="BA97" i="1"/>
  <c r="J97" i="1"/>
  <c r="FU96" i="1"/>
  <c r="FS96" i="1"/>
  <c r="EX96" i="1"/>
  <c r="FG96" i="1" s="1"/>
  <c r="FO96" i="1" s="1" a="1"/>
  <c r="FO96" i="1" s="1"/>
  <c r="EW96" i="1"/>
  <c r="FF96" i="1" s="1"/>
  <c r="FP96" i="1" s="1" a="1"/>
  <c r="FP96" i="1" s="1"/>
  <c r="EV96" i="1"/>
  <c r="FE96" i="1" s="1"/>
  <c r="FN96" i="1" s="1" a="1"/>
  <c r="FN96" i="1" s="1"/>
  <c r="EU96" i="1"/>
  <c r="FD96" i="1" s="1"/>
  <c r="FM96" i="1" s="1" a="1"/>
  <c r="FM96" i="1" s="1"/>
  <c r="ET96" i="1"/>
  <c r="FC96" i="1" s="1"/>
  <c r="FL96" i="1" s="1" a="1"/>
  <c r="FL96" i="1" s="1"/>
  <c r="ES96" i="1"/>
  <c r="ER96" i="1"/>
  <c r="FA96" i="1" s="1"/>
  <c r="FJ96" i="1" s="1" a="1"/>
  <c r="FJ96" i="1" s="1"/>
  <c r="EQ96" i="1"/>
  <c r="EZ96" i="1" s="1"/>
  <c r="FI96" i="1" s="1" a="1"/>
  <c r="FI96" i="1" s="1"/>
  <c r="EP96" i="1"/>
  <c r="EY96" i="1" s="1"/>
  <c r="FH96" i="1" s="1" a="1"/>
  <c r="FH96" i="1" s="1"/>
  <c r="EO96" i="1"/>
  <c r="EN96" i="1"/>
  <c r="EM96" i="1"/>
  <c r="EL96" i="1"/>
  <c r="EK96" i="1"/>
  <c r="EJ96" i="1"/>
  <c r="EI96" i="1"/>
  <c r="BK96" i="1" s="1"/>
  <c r="BL96" i="1" s="1"/>
  <c r="EH96" i="1"/>
  <c r="GH96" i="1" s="1"/>
  <c r="EG96" i="1"/>
  <c r="GG96" i="1" s="1"/>
  <c r="EF96" i="1"/>
  <c r="GF96" i="1" s="1"/>
  <c r="EE96" i="1"/>
  <c r="ED96" i="1"/>
  <c r="EC96" i="1"/>
  <c r="EB96" i="1"/>
  <c r="EA96" i="1"/>
  <c r="GA96" i="1" s="1"/>
  <c r="DZ96" i="1"/>
  <c r="FZ96" i="1" s="1"/>
  <c r="DY96" i="1"/>
  <c r="DX96" i="1"/>
  <c r="DW96" i="1"/>
  <c r="DV96" i="1"/>
  <c r="DS96" i="1"/>
  <c r="DR96" i="1"/>
  <c r="DT96" i="1" s="1"/>
  <c r="DP96" i="1"/>
  <c r="DN96" i="1"/>
  <c r="DL96" i="1" s="1"/>
  <c r="DM96" i="1" s="1"/>
  <c r="DO96" i="1" s="1"/>
  <c r="CJ96" i="1"/>
  <c r="CI96" i="1"/>
  <c r="CH96" i="1"/>
  <c r="CG96" i="1"/>
  <c r="CF96" i="1"/>
  <c r="CE96" i="1"/>
  <c r="CD96" i="1"/>
  <c r="CC96" i="1"/>
  <c r="CB96" i="1"/>
  <c r="CA96" i="1"/>
  <c r="BZ96" i="1"/>
  <c r="BY96" i="1"/>
  <c r="BX96" i="1"/>
  <c r="BW96" i="1"/>
  <c r="BV96" i="1"/>
  <c r="BU96" i="1"/>
  <c r="BT96" i="1"/>
  <c r="BS96" i="1"/>
  <c r="BR96" i="1"/>
  <c r="BP96" i="1"/>
  <c r="BQ96" i="1" s="1"/>
  <c r="BI96" i="1"/>
  <c r="BH96" i="1"/>
  <c r="BG96" i="1"/>
  <c r="BF96" i="1"/>
  <c r="BE96" i="1"/>
  <c r="BD96" i="1"/>
  <c r="BC96" i="1"/>
  <c r="BB96" i="1"/>
  <c r="BA96" i="1"/>
  <c r="J96" i="1"/>
  <c r="FU95" i="1"/>
  <c r="FS95" i="1"/>
  <c r="EX95" i="1"/>
  <c r="FG95" i="1" s="1"/>
  <c r="FO95" i="1" s="1" a="1"/>
  <c r="FO95" i="1" s="1"/>
  <c r="EW95" i="1"/>
  <c r="FF95" i="1" s="1"/>
  <c r="FP95" i="1" s="1" a="1"/>
  <c r="FP95" i="1" s="1"/>
  <c r="EV95" i="1"/>
  <c r="FE95" i="1" s="1"/>
  <c r="FN95" i="1" s="1" a="1"/>
  <c r="FN95" i="1" s="1"/>
  <c r="EU95" i="1"/>
  <c r="FD95" i="1" s="1"/>
  <c r="FM95" i="1" s="1" a="1"/>
  <c r="FM95" i="1" s="1"/>
  <c r="ET95" i="1"/>
  <c r="ES95" i="1"/>
  <c r="FB95" i="1" s="1"/>
  <c r="FK95" i="1" s="1" a="1"/>
  <c r="FK95" i="1" s="1"/>
  <c r="ER95" i="1"/>
  <c r="EQ95" i="1"/>
  <c r="EZ95" i="1" s="1"/>
  <c r="FI95" i="1" s="1" a="1"/>
  <c r="FI95" i="1" s="1"/>
  <c r="EP95" i="1"/>
  <c r="EY95" i="1" s="1"/>
  <c r="FH95" i="1" s="1" a="1"/>
  <c r="FH95" i="1" s="1"/>
  <c r="EO95" i="1"/>
  <c r="EN95" i="1"/>
  <c r="EM95" i="1"/>
  <c r="EL95" i="1"/>
  <c r="EK95" i="1"/>
  <c r="EJ95" i="1"/>
  <c r="EI95" i="1"/>
  <c r="BK95" i="1" s="1"/>
  <c r="BL95" i="1" s="1"/>
  <c r="BM95" i="1" s="1"/>
  <c r="BN95" i="1" s="1"/>
  <c r="EH95" i="1"/>
  <c r="GH95" i="1" s="1"/>
  <c r="EG95" i="1"/>
  <c r="GG95" i="1" s="1"/>
  <c r="EF95" i="1"/>
  <c r="GF95" i="1" s="1"/>
  <c r="EE95" i="1"/>
  <c r="ED95" i="1"/>
  <c r="EC95" i="1"/>
  <c r="EB95" i="1"/>
  <c r="EA95" i="1"/>
  <c r="GA95" i="1" s="1"/>
  <c r="DZ95" i="1"/>
  <c r="FZ95" i="1" s="1"/>
  <c r="DY95" i="1"/>
  <c r="DX95" i="1"/>
  <c r="DW95" i="1"/>
  <c r="DV95" i="1"/>
  <c r="DS95" i="1"/>
  <c r="DR95" i="1"/>
  <c r="DU95" i="1" s="1"/>
  <c r="DP95" i="1"/>
  <c r="DN95" i="1"/>
  <c r="DL95" i="1" s="1"/>
  <c r="DM95" i="1" s="1"/>
  <c r="DO95" i="1" s="1"/>
  <c r="CJ95" i="1"/>
  <c r="CI95" i="1"/>
  <c r="CH95" i="1"/>
  <c r="CG95" i="1"/>
  <c r="CF95" i="1"/>
  <c r="CE95" i="1"/>
  <c r="CD95" i="1"/>
  <c r="CC95" i="1"/>
  <c r="CB95" i="1"/>
  <c r="CA95" i="1"/>
  <c r="BZ95" i="1"/>
  <c r="BY95" i="1"/>
  <c r="BX95" i="1"/>
  <c r="BW95" i="1"/>
  <c r="BV95" i="1"/>
  <c r="BU95" i="1"/>
  <c r="BT95" i="1"/>
  <c r="BS95" i="1"/>
  <c r="BR95" i="1"/>
  <c r="BP95" i="1"/>
  <c r="BQ95" i="1" s="1"/>
  <c r="BI95" i="1"/>
  <c r="BH95" i="1"/>
  <c r="BG95" i="1"/>
  <c r="BF95" i="1"/>
  <c r="BE95" i="1"/>
  <c r="BD95" i="1"/>
  <c r="BC95" i="1"/>
  <c r="BB95" i="1"/>
  <c r="BA95" i="1"/>
  <c r="J95" i="1"/>
  <c r="FU94" i="1"/>
  <c r="FS94" i="1"/>
  <c r="EX94" i="1"/>
  <c r="FG94" i="1" s="1"/>
  <c r="FO94" i="1" s="1" a="1"/>
  <c r="FO94" i="1" s="1"/>
  <c r="EW94" i="1"/>
  <c r="FF94" i="1" s="1"/>
  <c r="FP94" i="1" s="1" a="1"/>
  <c r="FP94" i="1" s="1"/>
  <c r="EV94" i="1"/>
  <c r="FE94" i="1" s="1"/>
  <c r="FN94" i="1" s="1" a="1"/>
  <c r="FN94" i="1" s="1"/>
  <c r="EU94" i="1"/>
  <c r="ET94" i="1"/>
  <c r="FC94" i="1" s="1"/>
  <c r="FL94" i="1" s="1" a="1"/>
  <c r="FL94" i="1" s="1"/>
  <c r="ES94" i="1"/>
  <c r="FB94" i="1" s="1"/>
  <c r="FK94" i="1" s="1" a="1"/>
  <c r="FK94" i="1" s="1"/>
  <c r="ER94" i="1"/>
  <c r="FA94" i="1" s="1"/>
  <c r="FJ94" i="1" s="1" a="1"/>
  <c r="FJ94" i="1" s="1"/>
  <c r="EQ94" i="1"/>
  <c r="EZ94" i="1" s="1"/>
  <c r="FI94" i="1" s="1" a="1"/>
  <c r="FI94" i="1" s="1"/>
  <c r="EP94" i="1"/>
  <c r="EY94" i="1" s="1"/>
  <c r="FH94" i="1" s="1" a="1"/>
  <c r="FH94" i="1" s="1"/>
  <c r="EO94" i="1"/>
  <c r="EN94" i="1"/>
  <c r="EM94" i="1"/>
  <c r="EL94" i="1"/>
  <c r="EK94" i="1"/>
  <c r="EJ94" i="1"/>
  <c r="EI94" i="1"/>
  <c r="BK94" i="1" s="1"/>
  <c r="EH94" i="1"/>
  <c r="GH94" i="1" s="1"/>
  <c r="EG94" i="1"/>
  <c r="GG94" i="1" s="1"/>
  <c r="EF94" i="1"/>
  <c r="GF94" i="1" s="1"/>
  <c r="EE94" i="1"/>
  <c r="ED94" i="1"/>
  <c r="EC94" i="1"/>
  <c r="EB94" i="1"/>
  <c r="EA94" i="1"/>
  <c r="GA94" i="1" s="1"/>
  <c r="DZ94" i="1"/>
  <c r="FZ94" i="1" s="1"/>
  <c r="DY94" i="1"/>
  <c r="DX94" i="1"/>
  <c r="DW94" i="1"/>
  <c r="DV94" i="1"/>
  <c r="DS94" i="1"/>
  <c r="DR94" i="1"/>
  <c r="DT94" i="1" s="1"/>
  <c r="DP94" i="1"/>
  <c r="DN94" i="1"/>
  <c r="DL94" i="1" s="1"/>
  <c r="DM94" i="1" s="1"/>
  <c r="DO94" i="1" s="1"/>
  <c r="CJ94" i="1"/>
  <c r="CI94" i="1"/>
  <c r="CH94" i="1"/>
  <c r="CG94" i="1"/>
  <c r="CF94" i="1"/>
  <c r="CE94" i="1"/>
  <c r="CD94" i="1"/>
  <c r="CC94" i="1"/>
  <c r="CB94" i="1"/>
  <c r="CA94" i="1"/>
  <c r="BZ94" i="1"/>
  <c r="BY94" i="1"/>
  <c r="BX94" i="1"/>
  <c r="BW94" i="1"/>
  <c r="BV94" i="1"/>
  <c r="BU94" i="1"/>
  <c r="BT94" i="1"/>
  <c r="BS94" i="1"/>
  <c r="BR94" i="1"/>
  <c r="BP94" i="1"/>
  <c r="BQ94" i="1" s="1"/>
  <c r="BI94" i="1"/>
  <c r="BH94" i="1"/>
  <c r="BG94" i="1"/>
  <c r="BF94" i="1"/>
  <c r="BE94" i="1"/>
  <c r="BD94" i="1"/>
  <c r="BC94" i="1"/>
  <c r="BB94" i="1"/>
  <c r="BA94" i="1"/>
  <c r="J94" i="1"/>
  <c r="FU93" i="1"/>
  <c r="FS93" i="1"/>
  <c r="EX93" i="1"/>
  <c r="FG93" i="1" s="1"/>
  <c r="FO93" i="1" s="1" a="1"/>
  <c r="FO93" i="1" s="1"/>
  <c r="EW93" i="1"/>
  <c r="FF93" i="1" s="1"/>
  <c r="FP93" i="1" s="1" a="1"/>
  <c r="FP93" i="1" s="1"/>
  <c r="EV93" i="1"/>
  <c r="FE93" i="1" s="1"/>
  <c r="FN93" i="1" s="1" a="1"/>
  <c r="FN93" i="1" s="1"/>
  <c r="EU93" i="1"/>
  <c r="FD93" i="1" s="1"/>
  <c r="FM93" i="1" s="1" a="1"/>
  <c r="FM93" i="1" s="1"/>
  <c r="ET93" i="1"/>
  <c r="FC93" i="1" s="1"/>
  <c r="FL93" i="1" s="1" a="1"/>
  <c r="FL93" i="1" s="1"/>
  <c r="ES93" i="1"/>
  <c r="FB93" i="1" s="1"/>
  <c r="FK93" i="1" s="1" a="1"/>
  <c r="FK93" i="1" s="1"/>
  <c r="ER93" i="1"/>
  <c r="EQ93" i="1"/>
  <c r="EZ93" i="1" s="1"/>
  <c r="FI93" i="1" s="1" a="1"/>
  <c r="FI93" i="1" s="1"/>
  <c r="EP93" i="1"/>
  <c r="EY93" i="1" s="1"/>
  <c r="FH93" i="1" s="1" a="1"/>
  <c r="FH93" i="1" s="1"/>
  <c r="EO93" i="1"/>
  <c r="EN93" i="1"/>
  <c r="EM93" i="1"/>
  <c r="EL93" i="1"/>
  <c r="EK93" i="1"/>
  <c r="EJ93" i="1"/>
  <c r="EI93" i="1"/>
  <c r="BK93" i="1" s="1"/>
  <c r="BL93" i="1" s="1"/>
  <c r="BO93" i="1" s="1"/>
  <c r="EH93" i="1"/>
  <c r="GH93" i="1" s="1"/>
  <c r="EG93" i="1"/>
  <c r="GG93" i="1" s="1"/>
  <c r="EF93" i="1"/>
  <c r="GF93" i="1" s="1"/>
  <c r="EE93" i="1"/>
  <c r="ED93" i="1"/>
  <c r="EC93" i="1"/>
  <c r="EB93" i="1"/>
  <c r="EA93" i="1"/>
  <c r="GA93" i="1" s="1"/>
  <c r="DZ93" i="1"/>
  <c r="FZ93" i="1" s="1"/>
  <c r="DY93" i="1"/>
  <c r="DX93" i="1"/>
  <c r="DW93" i="1"/>
  <c r="DV93" i="1"/>
  <c r="DS93" i="1"/>
  <c r="DR93" i="1"/>
  <c r="DU93" i="1" s="1"/>
  <c r="DP93" i="1"/>
  <c r="DN93" i="1"/>
  <c r="DL93" i="1" s="1"/>
  <c r="DM93" i="1" s="1"/>
  <c r="DO93" i="1" s="1"/>
  <c r="CJ93" i="1"/>
  <c r="CI93" i="1"/>
  <c r="CH93" i="1"/>
  <c r="CG93" i="1"/>
  <c r="CF93" i="1"/>
  <c r="CE93" i="1"/>
  <c r="CD93" i="1"/>
  <c r="CC93" i="1"/>
  <c r="CB93" i="1"/>
  <c r="CA93" i="1"/>
  <c r="BZ93" i="1"/>
  <c r="BY93" i="1"/>
  <c r="BX93" i="1"/>
  <c r="BW93" i="1"/>
  <c r="BV93" i="1"/>
  <c r="BU93" i="1"/>
  <c r="BT93" i="1"/>
  <c r="BS93" i="1"/>
  <c r="BR93" i="1"/>
  <c r="BP93" i="1"/>
  <c r="BQ93" i="1" s="1"/>
  <c r="BI93" i="1"/>
  <c r="BH93" i="1"/>
  <c r="BG93" i="1"/>
  <c r="BF93" i="1"/>
  <c r="BE93" i="1"/>
  <c r="BD93" i="1"/>
  <c r="BC93" i="1"/>
  <c r="BB93" i="1"/>
  <c r="BA93" i="1"/>
  <c r="J93" i="1"/>
  <c r="FU92" i="1"/>
  <c r="FS92" i="1"/>
  <c r="EX92" i="1"/>
  <c r="FG92" i="1" s="1"/>
  <c r="FO92" i="1" s="1" a="1"/>
  <c r="FO92" i="1" s="1"/>
  <c r="EW92" i="1"/>
  <c r="FF92" i="1" s="1"/>
  <c r="FP92" i="1" s="1" a="1"/>
  <c r="FP92" i="1" s="1"/>
  <c r="EV92" i="1"/>
  <c r="FE92" i="1" s="1"/>
  <c r="FN92" i="1" s="1" a="1"/>
  <c r="FN92" i="1" s="1"/>
  <c r="EU92" i="1"/>
  <c r="FD92" i="1" s="1"/>
  <c r="FM92" i="1" s="1" a="1"/>
  <c r="FM92" i="1" s="1"/>
  <c r="ET92" i="1"/>
  <c r="FC92" i="1" s="1"/>
  <c r="FL92" i="1" s="1" a="1"/>
  <c r="FL92" i="1" s="1"/>
  <c r="ES92" i="1"/>
  <c r="ER92" i="1"/>
  <c r="FA92" i="1" s="1"/>
  <c r="FJ92" i="1" s="1" a="1"/>
  <c r="FJ92" i="1" s="1"/>
  <c r="EQ92" i="1"/>
  <c r="EZ92" i="1" s="1"/>
  <c r="FI92" i="1" s="1" a="1"/>
  <c r="FI92" i="1" s="1"/>
  <c r="EP92" i="1"/>
  <c r="EY92" i="1" s="1"/>
  <c r="FH92" i="1" s="1" a="1"/>
  <c r="FH92" i="1" s="1"/>
  <c r="EO92" i="1"/>
  <c r="EN92" i="1"/>
  <c r="EM92" i="1"/>
  <c r="EL92" i="1"/>
  <c r="EK92" i="1"/>
  <c r="EJ92" i="1"/>
  <c r="EI92" i="1"/>
  <c r="BK92" i="1" s="1"/>
  <c r="BL92" i="1" s="1"/>
  <c r="EH92" i="1"/>
  <c r="GH92" i="1" s="1"/>
  <c r="EG92" i="1"/>
  <c r="GG92" i="1" s="1"/>
  <c r="EF92" i="1"/>
  <c r="GF92" i="1" s="1"/>
  <c r="EE92" i="1"/>
  <c r="ED92" i="1"/>
  <c r="EC92" i="1"/>
  <c r="EB92" i="1"/>
  <c r="EA92" i="1"/>
  <c r="GA92" i="1" s="1"/>
  <c r="DZ92" i="1"/>
  <c r="FZ92" i="1" s="1"/>
  <c r="DY92" i="1"/>
  <c r="DX92" i="1"/>
  <c r="DW92" i="1"/>
  <c r="DV92" i="1"/>
  <c r="DS92" i="1"/>
  <c r="DR92" i="1"/>
  <c r="DT92" i="1" s="1"/>
  <c r="DP92" i="1"/>
  <c r="DN92" i="1"/>
  <c r="DL92" i="1" s="1"/>
  <c r="DM92" i="1" s="1"/>
  <c r="DO92" i="1" s="1"/>
  <c r="CJ92" i="1"/>
  <c r="CI92" i="1"/>
  <c r="CH92" i="1"/>
  <c r="CG92" i="1"/>
  <c r="CF92" i="1"/>
  <c r="CE92" i="1"/>
  <c r="CD92" i="1"/>
  <c r="CC92" i="1"/>
  <c r="CB92" i="1"/>
  <c r="CA92" i="1"/>
  <c r="BZ92" i="1"/>
  <c r="BY92" i="1"/>
  <c r="BX92" i="1"/>
  <c r="BW92" i="1"/>
  <c r="BV92" i="1"/>
  <c r="BU92" i="1"/>
  <c r="BT92" i="1"/>
  <c r="BS92" i="1"/>
  <c r="BR92" i="1"/>
  <c r="BP92" i="1"/>
  <c r="BQ92" i="1" s="1"/>
  <c r="BI92" i="1"/>
  <c r="BH92" i="1"/>
  <c r="BG92" i="1"/>
  <c r="BF92" i="1"/>
  <c r="BE92" i="1"/>
  <c r="BD92" i="1"/>
  <c r="BC92" i="1"/>
  <c r="BB92" i="1"/>
  <c r="BA92" i="1"/>
  <c r="J92" i="1"/>
  <c r="FU91" i="1"/>
  <c r="FS91" i="1"/>
  <c r="EX91" i="1"/>
  <c r="FG91" i="1" s="1"/>
  <c r="FO91" i="1" s="1" a="1"/>
  <c r="FO91" i="1" s="1"/>
  <c r="EW91" i="1"/>
  <c r="FF91" i="1" s="1"/>
  <c r="FP91" i="1" s="1" a="1"/>
  <c r="FP91" i="1" s="1"/>
  <c r="EV91" i="1"/>
  <c r="FE91" i="1" s="1"/>
  <c r="FN91" i="1" s="1" a="1"/>
  <c r="FN91" i="1" s="1"/>
  <c r="EU91" i="1"/>
  <c r="FD91" i="1" s="1"/>
  <c r="FM91" i="1" s="1" a="1"/>
  <c r="FM91" i="1" s="1"/>
  <c r="ET91" i="1"/>
  <c r="ES91" i="1"/>
  <c r="FB91" i="1" s="1"/>
  <c r="FK91" i="1" s="1" a="1"/>
  <c r="FK91" i="1" s="1"/>
  <c r="ER91" i="1"/>
  <c r="FA91" i="1" s="1"/>
  <c r="FJ91" i="1" s="1" a="1"/>
  <c r="FJ91" i="1" s="1"/>
  <c r="EQ91" i="1"/>
  <c r="EZ91" i="1" s="1"/>
  <c r="FI91" i="1" s="1" a="1"/>
  <c r="FI91" i="1" s="1"/>
  <c r="EP91" i="1"/>
  <c r="EY91" i="1" s="1"/>
  <c r="FH91" i="1" s="1" a="1"/>
  <c r="FH91" i="1" s="1"/>
  <c r="EO91" i="1"/>
  <c r="EN91" i="1"/>
  <c r="EM91" i="1"/>
  <c r="EL91" i="1"/>
  <c r="EK91" i="1"/>
  <c r="EJ91" i="1"/>
  <c r="EI91" i="1"/>
  <c r="BK91" i="1" s="1"/>
  <c r="BL91" i="1" s="1"/>
  <c r="BM91" i="1" s="1"/>
  <c r="BN91" i="1" s="1"/>
  <c r="EH91" i="1"/>
  <c r="GH91" i="1" s="1"/>
  <c r="EG91" i="1"/>
  <c r="GG91" i="1" s="1"/>
  <c r="EF91" i="1"/>
  <c r="GF91" i="1" s="1"/>
  <c r="EE91" i="1"/>
  <c r="ED91" i="1"/>
  <c r="EC91" i="1"/>
  <c r="EB91" i="1"/>
  <c r="EA91" i="1"/>
  <c r="GA91" i="1" s="1"/>
  <c r="DZ91" i="1"/>
  <c r="FZ91" i="1" s="1"/>
  <c r="DY91" i="1"/>
  <c r="DX91" i="1"/>
  <c r="DW91" i="1"/>
  <c r="DV91" i="1"/>
  <c r="DS91" i="1"/>
  <c r="DR91" i="1"/>
  <c r="DU91" i="1" s="1"/>
  <c r="DP91" i="1"/>
  <c r="DN91" i="1"/>
  <c r="DL91" i="1" s="1"/>
  <c r="DM91" i="1" s="1"/>
  <c r="DO91" i="1" s="1"/>
  <c r="CJ91" i="1"/>
  <c r="CI91" i="1"/>
  <c r="CH91" i="1"/>
  <c r="CG91" i="1"/>
  <c r="CF91" i="1"/>
  <c r="CE91" i="1"/>
  <c r="CD91" i="1"/>
  <c r="CC91" i="1"/>
  <c r="CB91" i="1"/>
  <c r="CA91" i="1"/>
  <c r="BZ91" i="1"/>
  <c r="BY91" i="1"/>
  <c r="BX91" i="1"/>
  <c r="BW91" i="1"/>
  <c r="BV91" i="1"/>
  <c r="BU91" i="1"/>
  <c r="BT91" i="1"/>
  <c r="BS91" i="1"/>
  <c r="BR91" i="1"/>
  <c r="BP91" i="1"/>
  <c r="BQ91" i="1" s="1"/>
  <c r="BI91" i="1"/>
  <c r="BH91" i="1"/>
  <c r="BG91" i="1"/>
  <c r="BF91" i="1"/>
  <c r="BE91" i="1"/>
  <c r="BD91" i="1"/>
  <c r="BC91" i="1"/>
  <c r="BB91" i="1"/>
  <c r="BA91" i="1"/>
  <c r="J91" i="1"/>
  <c r="FU90" i="1"/>
  <c r="FS90" i="1"/>
  <c r="EX90" i="1"/>
  <c r="FG90" i="1" s="1"/>
  <c r="FO90" i="1" s="1" a="1"/>
  <c r="FO90" i="1" s="1"/>
  <c r="EW90" i="1"/>
  <c r="FF90" i="1" s="1"/>
  <c r="FP90" i="1" s="1" a="1"/>
  <c r="FP90" i="1" s="1"/>
  <c r="EV90" i="1"/>
  <c r="FE90" i="1" s="1"/>
  <c r="FN90" i="1" s="1" a="1"/>
  <c r="FN90" i="1" s="1"/>
  <c r="EU90" i="1"/>
  <c r="ET90" i="1"/>
  <c r="FC90" i="1" s="1"/>
  <c r="FL90" i="1" s="1" a="1"/>
  <c r="FL90" i="1" s="1"/>
  <c r="ES90" i="1"/>
  <c r="FB90" i="1" s="1"/>
  <c r="FK90" i="1" s="1" a="1"/>
  <c r="FK90" i="1" s="1"/>
  <c r="ER90" i="1"/>
  <c r="FA90" i="1" s="1"/>
  <c r="FJ90" i="1" s="1" a="1"/>
  <c r="FJ90" i="1" s="1"/>
  <c r="EQ90" i="1"/>
  <c r="EZ90" i="1" s="1"/>
  <c r="FI90" i="1" s="1" a="1"/>
  <c r="FI90" i="1" s="1"/>
  <c r="EP90" i="1"/>
  <c r="EY90" i="1" s="1"/>
  <c r="FH90" i="1" s="1" a="1"/>
  <c r="FH90" i="1" s="1"/>
  <c r="EO90" i="1"/>
  <c r="EN90" i="1"/>
  <c r="EM90" i="1"/>
  <c r="EL90" i="1"/>
  <c r="EK90" i="1"/>
  <c r="EJ90" i="1"/>
  <c r="EI90" i="1"/>
  <c r="BK90" i="1" s="1"/>
  <c r="EH90" i="1"/>
  <c r="GH90" i="1" s="1"/>
  <c r="EG90" i="1"/>
  <c r="GG90" i="1" s="1"/>
  <c r="EF90" i="1"/>
  <c r="GF90" i="1" s="1"/>
  <c r="EE90" i="1"/>
  <c r="ED90" i="1"/>
  <c r="EC90" i="1"/>
  <c r="EB90" i="1"/>
  <c r="EA90" i="1"/>
  <c r="GA90" i="1" s="1"/>
  <c r="DZ90" i="1"/>
  <c r="FZ90" i="1" s="1"/>
  <c r="DY90" i="1"/>
  <c r="DX90" i="1"/>
  <c r="DW90" i="1"/>
  <c r="DV90" i="1"/>
  <c r="DS90" i="1"/>
  <c r="DR90" i="1"/>
  <c r="DU90" i="1" s="1"/>
  <c r="DP90" i="1"/>
  <c r="DN90" i="1"/>
  <c r="DL90" i="1" s="1"/>
  <c r="DM90" i="1" s="1"/>
  <c r="DO90" i="1" s="1"/>
  <c r="CJ90" i="1"/>
  <c r="CI90" i="1"/>
  <c r="CH90" i="1"/>
  <c r="CG90" i="1"/>
  <c r="CF90" i="1"/>
  <c r="CE90" i="1"/>
  <c r="CD90" i="1"/>
  <c r="CC90" i="1"/>
  <c r="CB90" i="1"/>
  <c r="CA90" i="1"/>
  <c r="BZ90" i="1"/>
  <c r="BY90" i="1"/>
  <c r="BX90" i="1"/>
  <c r="BW90" i="1"/>
  <c r="BV90" i="1"/>
  <c r="BU90" i="1"/>
  <c r="BT90" i="1"/>
  <c r="BS90" i="1"/>
  <c r="BR90" i="1"/>
  <c r="BP90" i="1"/>
  <c r="BQ90" i="1" s="1"/>
  <c r="BI90" i="1"/>
  <c r="BH90" i="1"/>
  <c r="BG90" i="1"/>
  <c r="BF90" i="1"/>
  <c r="BE90" i="1"/>
  <c r="BD90" i="1"/>
  <c r="BC90" i="1"/>
  <c r="BB90" i="1"/>
  <c r="BA90" i="1"/>
  <c r="J90" i="1"/>
  <c r="FU89" i="1"/>
  <c r="FS89" i="1"/>
  <c r="EX89" i="1"/>
  <c r="FG89" i="1" s="1"/>
  <c r="FO89" i="1" s="1" a="1"/>
  <c r="FO89" i="1" s="1"/>
  <c r="EW89" i="1"/>
  <c r="FF89" i="1" s="1"/>
  <c r="FP89" i="1" s="1" a="1"/>
  <c r="FP89" i="1" s="1"/>
  <c r="EV89" i="1"/>
  <c r="FE89" i="1" s="1"/>
  <c r="FN89" i="1" s="1" a="1"/>
  <c r="FN89" i="1" s="1"/>
  <c r="EU89" i="1"/>
  <c r="FD89" i="1" s="1"/>
  <c r="FM89" i="1" s="1" a="1"/>
  <c r="FM89" i="1" s="1"/>
  <c r="ET89" i="1"/>
  <c r="FC89" i="1" s="1"/>
  <c r="FL89" i="1" s="1" a="1"/>
  <c r="FL89" i="1" s="1"/>
  <c r="ES89" i="1"/>
  <c r="FB89" i="1" s="1"/>
  <c r="FK89" i="1" s="1" a="1"/>
  <c r="FK89" i="1" s="1"/>
  <c r="ER89" i="1"/>
  <c r="EQ89" i="1"/>
  <c r="EZ89" i="1" s="1"/>
  <c r="FI89" i="1" s="1" a="1"/>
  <c r="FI89" i="1" s="1"/>
  <c r="EP89" i="1"/>
  <c r="EY89" i="1" s="1"/>
  <c r="FH89" i="1" s="1" a="1"/>
  <c r="FH89" i="1" s="1"/>
  <c r="EO89" i="1"/>
  <c r="EN89" i="1"/>
  <c r="EM89" i="1"/>
  <c r="EL89" i="1"/>
  <c r="EK89" i="1"/>
  <c r="EJ89" i="1"/>
  <c r="EI89" i="1"/>
  <c r="BK89" i="1" s="1"/>
  <c r="BL89" i="1" s="1"/>
  <c r="BO89" i="1" s="1"/>
  <c r="EH89" i="1"/>
  <c r="GH89" i="1" s="1"/>
  <c r="EG89" i="1"/>
  <c r="GG89" i="1" s="1"/>
  <c r="EF89" i="1"/>
  <c r="GF89" i="1" s="1"/>
  <c r="EE89" i="1"/>
  <c r="ED89" i="1"/>
  <c r="EC89" i="1"/>
  <c r="EB89" i="1"/>
  <c r="EA89" i="1"/>
  <c r="GA89" i="1" s="1"/>
  <c r="DZ89" i="1"/>
  <c r="FZ89" i="1" s="1"/>
  <c r="DY89" i="1"/>
  <c r="DX89" i="1"/>
  <c r="DW89" i="1"/>
  <c r="DV89" i="1"/>
  <c r="DS89" i="1"/>
  <c r="DR89" i="1"/>
  <c r="DU89" i="1" s="1"/>
  <c r="DP89" i="1"/>
  <c r="DN89" i="1"/>
  <c r="DL89" i="1" s="1"/>
  <c r="DM89" i="1" s="1"/>
  <c r="DO89" i="1" s="1"/>
  <c r="CJ89" i="1"/>
  <c r="CI89" i="1"/>
  <c r="CH89" i="1"/>
  <c r="CG89" i="1"/>
  <c r="CF89" i="1"/>
  <c r="CE89" i="1"/>
  <c r="CD89" i="1"/>
  <c r="CC89" i="1"/>
  <c r="CB89" i="1"/>
  <c r="CA89" i="1"/>
  <c r="BZ89" i="1"/>
  <c r="BY89" i="1"/>
  <c r="BX89" i="1"/>
  <c r="BW89" i="1"/>
  <c r="BV89" i="1"/>
  <c r="BU89" i="1"/>
  <c r="BT89" i="1"/>
  <c r="BS89" i="1"/>
  <c r="BR89" i="1"/>
  <c r="BP89" i="1"/>
  <c r="BQ89" i="1" s="1"/>
  <c r="BI89" i="1"/>
  <c r="BH89" i="1"/>
  <c r="BG89" i="1"/>
  <c r="BF89" i="1"/>
  <c r="BE89" i="1"/>
  <c r="BD89" i="1"/>
  <c r="BC89" i="1"/>
  <c r="BB89" i="1"/>
  <c r="BA89" i="1"/>
  <c r="J89" i="1"/>
  <c r="FU88" i="1"/>
  <c r="FS88" i="1"/>
  <c r="EX88" i="1"/>
  <c r="FG88" i="1" s="1"/>
  <c r="FO88" i="1" s="1" a="1"/>
  <c r="FO88" i="1" s="1"/>
  <c r="EW88" i="1"/>
  <c r="FF88" i="1" s="1"/>
  <c r="FP88" i="1" s="1" a="1"/>
  <c r="FP88" i="1" s="1"/>
  <c r="EV88" i="1"/>
  <c r="FE88" i="1" s="1"/>
  <c r="FN88" i="1" s="1" a="1"/>
  <c r="FN88" i="1" s="1"/>
  <c r="EU88" i="1"/>
  <c r="FD88" i="1" s="1"/>
  <c r="FM88" i="1" s="1" a="1"/>
  <c r="FM88" i="1" s="1"/>
  <c r="ET88" i="1"/>
  <c r="FC88" i="1" s="1"/>
  <c r="FL88" i="1" s="1" a="1"/>
  <c r="FL88" i="1" s="1"/>
  <c r="ES88" i="1"/>
  <c r="ER88" i="1"/>
  <c r="FA88" i="1" s="1"/>
  <c r="FJ88" i="1" s="1" a="1"/>
  <c r="FJ88" i="1" s="1"/>
  <c r="EQ88" i="1"/>
  <c r="EZ88" i="1" s="1"/>
  <c r="FI88" i="1" s="1" a="1"/>
  <c r="FI88" i="1" s="1"/>
  <c r="EP88" i="1"/>
  <c r="EY88" i="1" s="1"/>
  <c r="FH88" i="1" s="1" a="1"/>
  <c r="FH88" i="1" s="1"/>
  <c r="EO88" i="1"/>
  <c r="EN88" i="1"/>
  <c r="EM88" i="1"/>
  <c r="EL88" i="1"/>
  <c r="EK88" i="1"/>
  <c r="EJ88" i="1"/>
  <c r="EI88" i="1"/>
  <c r="BK88" i="1" s="1"/>
  <c r="BL88" i="1" s="1"/>
  <c r="EH88" i="1"/>
  <c r="GH88" i="1" s="1"/>
  <c r="EG88" i="1"/>
  <c r="GG88" i="1" s="1"/>
  <c r="EF88" i="1"/>
  <c r="GF88" i="1" s="1"/>
  <c r="EE88" i="1"/>
  <c r="ED88" i="1"/>
  <c r="EC88" i="1"/>
  <c r="EB88" i="1"/>
  <c r="EA88" i="1"/>
  <c r="GA88" i="1" s="1"/>
  <c r="DZ88" i="1"/>
  <c r="FZ88" i="1" s="1"/>
  <c r="DY88" i="1"/>
  <c r="DX88" i="1"/>
  <c r="DW88" i="1"/>
  <c r="DV88" i="1"/>
  <c r="DS88" i="1"/>
  <c r="DR88" i="1"/>
  <c r="DT88" i="1" s="1"/>
  <c r="DP88" i="1"/>
  <c r="DN88" i="1"/>
  <c r="DL88" i="1" s="1"/>
  <c r="DM88" i="1" s="1"/>
  <c r="DO88" i="1" s="1"/>
  <c r="CJ88" i="1"/>
  <c r="CI88" i="1"/>
  <c r="CH88" i="1"/>
  <c r="CG88" i="1"/>
  <c r="CF88" i="1"/>
  <c r="CE88" i="1"/>
  <c r="CD88" i="1"/>
  <c r="CC88" i="1"/>
  <c r="CB88" i="1"/>
  <c r="CA88" i="1"/>
  <c r="BZ88" i="1"/>
  <c r="BY88" i="1"/>
  <c r="BX88" i="1"/>
  <c r="BW88" i="1"/>
  <c r="BV88" i="1"/>
  <c r="BU88" i="1"/>
  <c r="BT88" i="1"/>
  <c r="BS88" i="1"/>
  <c r="BR88" i="1"/>
  <c r="BP88" i="1"/>
  <c r="BQ88" i="1" s="1"/>
  <c r="BI88" i="1"/>
  <c r="BH88" i="1"/>
  <c r="BG88" i="1"/>
  <c r="BF88" i="1"/>
  <c r="BE88" i="1"/>
  <c r="BD88" i="1"/>
  <c r="BC88" i="1"/>
  <c r="BB88" i="1"/>
  <c r="BA88" i="1"/>
  <c r="J88" i="1"/>
  <c r="FU87" i="1"/>
  <c r="FS87" i="1"/>
  <c r="EX87" i="1"/>
  <c r="FG87" i="1" s="1"/>
  <c r="FO87" i="1" s="1" a="1"/>
  <c r="FO87" i="1" s="1"/>
  <c r="EW87" i="1"/>
  <c r="FF87" i="1" s="1"/>
  <c r="FP87" i="1" s="1" a="1"/>
  <c r="FP87" i="1" s="1"/>
  <c r="EV87" i="1"/>
  <c r="FE87" i="1" s="1"/>
  <c r="FN87" i="1" s="1" a="1"/>
  <c r="FN87" i="1" s="1"/>
  <c r="EU87" i="1"/>
  <c r="FD87" i="1" s="1"/>
  <c r="FM87" i="1" s="1" a="1"/>
  <c r="FM87" i="1" s="1"/>
  <c r="ET87" i="1"/>
  <c r="ES87" i="1"/>
  <c r="FB87" i="1" s="1"/>
  <c r="FK87" i="1" s="1" a="1"/>
  <c r="FK87" i="1" s="1"/>
  <c r="ER87" i="1"/>
  <c r="FA87" i="1" s="1"/>
  <c r="FJ87" i="1" s="1" a="1"/>
  <c r="FJ87" i="1" s="1"/>
  <c r="EQ87" i="1"/>
  <c r="EZ87" i="1" s="1"/>
  <c r="FI87" i="1" s="1" a="1"/>
  <c r="FI87" i="1" s="1"/>
  <c r="EP87" i="1"/>
  <c r="EY87" i="1" s="1"/>
  <c r="FH87" i="1" s="1" a="1"/>
  <c r="FH87" i="1" s="1"/>
  <c r="EO87" i="1"/>
  <c r="EN87" i="1"/>
  <c r="EM87" i="1"/>
  <c r="EL87" i="1"/>
  <c r="EK87" i="1"/>
  <c r="EJ87" i="1"/>
  <c r="EI87" i="1"/>
  <c r="BK87" i="1" s="1"/>
  <c r="BL87" i="1" s="1"/>
  <c r="BM87" i="1" s="1"/>
  <c r="BN87" i="1" s="1"/>
  <c r="EH87" i="1"/>
  <c r="GH87" i="1" s="1"/>
  <c r="EG87" i="1"/>
  <c r="GG87" i="1" s="1"/>
  <c r="EF87" i="1"/>
  <c r="GF87" i="1" s="1"/>
  <c r="EE87" i="1"/>
  <c r="ED87" i="1"/>
  <c r="EC87" i="1"/>
  <c r="EB87" i="1"/>
  <c r="EA87" i="1"/>
  <c r="GA87" i="1" s="1"/>
  <c r="DZ87" i="1"/>
  <c r="FZ87" i="1" s="1"/>
  <c r="DY87" i="1"/>
  <c r="DX87" i="1"/>
  <c r="DW87" i="1"/>
  <c r="DV87" i="1"/>
  <c r="DS87" i="1"/>
  <c r="DR87" i="1"/>
  <c r="DU87" i="1" s="1"/>
  <c r="DP87" i="1"/>
  <c r="DN87" i="1"/>
  <c r="DL87" i="1" s="1"/>
  <c r="DM87" i="1" s="1"/>
  <c r="DO87" i="1" s="1"/>
  <c r="CJ87" i="1"/>
  <c r="CI87" i="1"/>
  <c r="CH87" i="1"/>
  <c r="CN87" i="1" s="1"/>
  <c r="CT87" i="1" s="1"/>
  <c r="CG87" i="1"/>
  <c r="CF87" i="1"/>
  <c r="CE87" i="1"/>
  <c r="CD87" i="1"/>
  <c r="CC87" i="1"/>
  <c r="CB87" i="1"/>
  <c r="CA87" i="1"/>
  <c r="BZ87" i="1"/>
  <c r="BY87" i="1"/>
  <c r="BX87" i="1"/>
  <c r="BW87" i="1"/>
  <c r="BV87" i="1"/>
  <c r="BU87" i="1"/>
  <c r="BT87" i="1"/>
  <c r="BS87" i="1"/>
  <c r="BR87" i="1"/>
  <c r="BP87" i="1"/>
  <c r="BQ87" i="1" s="1"/>
  <c r="BI87" i="1"/>
  <c r="BH87" i="1"/>
  <c r="BG87" i="1"/>
  <c r="BF87" i="1"/>
  <c r="BE87" i="1"/>
  <c r="BD87" i="1"/>
  <c r="BC87" i="1"/>
  <c r="BB87" i="1"/>
  <c r="BA87" i="1"/>
  <c r="J87" i="1"/>
  <c r="FU86" i="1"/>
  <c r="FS86" i="1"/>
  <c r="EX86" i="1"/>
  <c r="FG86" i="1" s="1"/>
  <c r="FO86" i="1" s="1" a="1"/>
  <c r="FO86" i="1" s="1"/>
  <c r="EW86" i="1"/>
  <c r="FF86" i="1" s="1"/>
  <c r="FP86" i="1" s="1" a="1"/>
  <c r="FP86" i="1" s="1"/>
  <c r="EV86" i="1"/>
  <c r="FE86" i="1" s="1"/>
  <c r="FN86" i="1" s="1" a="1"/>
  <c r="FN86" i="1" s="1"/>
  <c r="EU86" i="1"/>
  <c r="ET86" i="1"/>
  <c r="FC86" i="1" s="1"/>
  <c r="FL86" i="1" s="1" a="1"/>
  <c r="FL86" i="1" s="1"/>
  <c r="ES86" i="1"/>
  <c r="FB86" i="1" s="1"/>
  <c r="FK86" i="1" s="1" a="1"/>
  <c r="FK86" i="1" s="1"/>
  <c r="ER86" i="1"/>
  <c r="FA86" i="1" s="1"/>
  <c r="FJ86" i="1" s="1" a="1"/>
  <c r="FJ86" i="1" s="1"/>
  <c r="EQ86" i="1"/>
  <c r="EZ86" i="1" s="1"/>
  <c r="FI86" i="1" s="1" a="1"/>
  <c r="FI86" i="1" s="1"/>
  <c r="EP86" i="1"/>
  <c r="EY86" i="1" s="1"/>
  <c r="FH86" i="1" s="1" a="1"/>
  <c r="FH86" i="1" s="1"/>
  <c r="EO86" i="1"/>
  <c r="EN86" i="1"/>
  <c r="EM86" i="1"/>
  <c r="EL86" i="1"/>
  <c r="EK86" i="1"/>
  <c r="EJ86" i="1"/>
  <c r="EI86" i="1"/>
  <c r="BK86" i="1" s="1"/>
  <c r="EH86" i="1"/>
  <c r="GH86" i="1" s="1"/>
  <c r="EG86" i="1"/>
  <c r="GG86" i="1" s="1"/>
  <c r="EF86" i="1"/>
  <c r="GF86" i="1" s="1"/>
  <c r="EE86" i="1"/>
  <c r="ED86" i="1"/>
  <c r="EC86" i="1"/>
  <c r="EB86" i="1"/>
  <c r="EA86" i="1"/>
  <c r="GA86" i="1" s="1"/>
  <c r="DZ86" i="1"/>
  <c r="FZ86" i="1" s="1"/>
  <c r="DY86" i="1"/>
  <c r="DX86" i="1"/>
  <c r="DW86" i="1"/>
  <c r="DV86" i="1"/>
  <c r="DS86" i="1"/>
  <c r="DR86" i="1"/>
  <c r="DT86" i="1" s="1"/>
  <c r="DP86" i="1"/>
  <c r="DN86" i="1"/>
  <c r="DL86" i="1" s="1"/>
  <c r="DM86" i="1" s="1"/>
  <c r="DO86" i="1" s="1"/>
  <c r="CJ86" i="1"/>
  <c r="CI86" i="1"/>
  <c r="CH86" i="1"/>
  <c r="CG86" i="1"/>
  <c r="CF86" i="1"/>
  <c r="CE86" i="1"/>
  <c r="CD86" i="1"/>
  <c r="CC86" i="1"/>
  <c r="CB86" i="1"/>
  <c r="CA86" i="1"/>
  <c r="BZ86" i="1"/>
  <c r="BY86" i="1"/>
  <c r="BX86" i="1"/>
  <c r="BW86" i="1"/>
  <c r="BV86" i="1"/>
  <c r="BU86" i="1"/>
  <c r="BT86" i="1"/>
  <c r="BS86" i="1"/>
  <c r="BR86" i="1"/>
  <c r="BP86" i="1"/>
  <c r="BQ86" i="1" s="1"/>
  <c r="BI86" i="1"/>
  <c r="BH86" i="1"/>
  <c r="BG86" i="1"/>
  <c r="BF86" i="1"/>
  <c r="BE86" i="1"/>
  <c r="BD86" i="1"/>
  <c r="BC86" i="1"/>
  <c r="BB86" i="1"/>
  <c r="BA86" i="1"/>
  <c r="J86" i="1"/>
  <c r="FU85" i="1"/>
  <c r="FS85" i="1"/>
  <c r="EX85" i="1"/>
  <c r="FG85" i="1" s="1"/>
  <c r="FO85" i="1" s="1" a="1"/>
  <c r="FO85" i="1" s="1"/>
  <c r="EW85" i="1"/>
  <c r="FF85" i="1" s="1"/>
  <c r="FP85" i="1" s="1" a="1"/>
  <c r="FP85" i="1" s="1"/>
  <c r="EV85" i="1"/>
  <c r="FE85" i="1" s="1"/>
  <c r="FN85" i="1" s="1" a="1"/>
  <c r="FN85" i="1" s="1"/>
  <c r="EU85" i="1"/>
  <c r="FD85" i="1" s="1"/>
  <c r="FM85" i="1" s="1" a="1"/>
  <c r="FM85" i="1" s="1"/>
  <c r="ET85" i="1"/>
  <c r="FC85" i="1" s="1"/>
  <c r="FL85" i="1" s="1" a="1"/>
  <c r="FL85" i="1" s="1"/>
  <c r="ES85" i="1"/>
  <c r="FB85" i="1" s="1"/>
  <c r="FK85" i="1" s="1" a="1"/>
  <c r="FK85" i="1" s="1"/>
  <c r="ER85" i="1"/>
  <c r="EQ85" i="1"/>
  <c r="EZ85" i="1" s="1"/>
  <c r="FI85" i="1" s="1" a="1"/>
  <c r="FI85" i="1" s="1"/>
  <c r="EP85" i="1"/>
  <c r="EY85" i="1" s="1"/>
  <c r="FH85" i="1" s="1" a="1"/>
  <c r="FH85" i="1" s="1"/>
  <c r="EO85" i="1"/>
  <c r="EN85" i="1"/>
  <c r="EM85" i="1"/>
  <c r="EL85" i="1"/>
  <c r="EK85" i="1"/>
  <c r="EJ85" i="1"/>
  <c r="EI85" i="1"/>
  <c r="BK85" i="1" s="1"/>
  <c r="BL85" i="1" s="1"/>
  <c r="BO85" i="1" s="1"/>
  <c r="EH85" i="1"/>
  <c r="GH85" i="1" s="1"/>
  <c r="EG85" i="1"/>
  <c r="GG85" i="1" s="1"/>
  <c r="EF85" i="1"/>
  <c r="GF85" i="1" s="1"/>
  <c r="EE85" i="1"/>
  <c r="ED85" i="1"/>
  <c r="EC85" i="1"/>
  <c r="EB85" i="1"/>
  <c r="EA85" i="1"/>
  <c r="GA85" i="1" s="1"/>
  <c r="DZ85" i="1"/>
  <c r="FZ85" i="1" s="1"/>
  <c r="DY85" i="1"/>
  <c r="DX85" i="1"/>
  <c r="DW85" i="1"/>
  <c r="DV85" i="1"/>
  <c r="DS85" i="1"/>
  <c r="DR85" i="1"/>
  <c r="DU85" i="1" s="1"/>
  <c r="DP85" i="1"/>
  <c r="DN85" i="1"/>
  <c r="DL85" i="1" s="1"/>
  <c r="DM85" i="1" s="1"/>
  <c r="DO85" i="1" s="1"/>
  <c r="CJ85" i="1"/>
  <c r="CI85" i="1"/>
  <c r="CH85" i="1"/>
  <c r="CG85" i="1"/>
  <c r="CF85" i="1"/>
  <c r="CE85" i="1"/>
  <c r="CD85" i="1"/>
  <c r="CC85" i="1"/>
  <c r="CB85" i="1"/>
  <c r="CA85" i="1"/>
  <c r="BZ85" i="1"/>
  <c r="BY85" i="1"/>
  <c r="BX85" i="1"/>
  <c r="BW85" i="1"/>
  <c r="BV85" i="1"/>
  <c r="BU85" i="1"/>
  <c r="BT85" i="1"/>
  <c r="BS85" i="1"/>
  <c r="BR85" i="1"/>
  <c r="BP85" i="1"/>
  <c r="BQ85" i="1" s="1"/>
  <c r="BI85" i="1"/>
  <c r="BH85" i="1"/>
  <c r="BG85" i="1"/>
  <c r="BF85" i="1"/>
  <c r="BE85" i="1"/>
  <c r="BD85" i="1"/>
  <c r="BC85" i="1"/>
  <c r="BB85" i="1"/>
  <c r="BA85" i="1"/>
  <c r="J85" i="1"/>
  <c r="FU84" i="1"/>
  <c r="FS84" i="1"/>
  <c r="EX84" i="1"/>
  <c r="FG84" i="1" s="1"/>
  <c r="FO84" i="1" s="1" a="1"/>
  <c r="FO84" i="1" s="1"/>
  <c r="EW84" i="1"/>
  <c r="FF84" i="1" s="1"/>
  <c r="FP84" i="1" s="1" a="1"/>
  <c r="FP84" i="1" s="1"/>
  <c r="EV84" i="1"/>
  <c r="FE84" i="1" s="1"/>
  <c r="FN84" i="1" s="1" a="1"/>
  <c r="FN84" i="1" s="1"/>
  <c r="EU84" i="1"/>
  <c r="FD84" i="1" s="1"/>
  <c r="FM84" i="1" s="1" a="1"/>
  <c r="FM84" i="1" s="1"/>
  <c r="ET84" i="1"/>
  <c r="FC84" i="1" s="1"/>
  <c r="FL84" i="1" s="1" a="1"/>
  <c r="FL84" i="1" s="1"/>
  <c r="ES84" i="1"/>
  <c r="ER84" i="1"/>
  <c r="FA84" i="1" s="1"/>
  <c r="FJ84" i="1" s="1" a="1"/>
  <c r="FJ84" i="1" s="1"/>
  <c r="EQ84" i="1"/>
  <c r="EZ84" i="1" s="1"/>
  <c r="FI84" i="1" s="1" a="1"/>
  <c r="FI84" i="1" s="1"/>
  <c r="EP84" i="1"/>
  <c r="EY84" i="1" s="1"/>
  <c r="FH84" i="1" s="1" a="1"/>
  <c r="FH84" i="1" s="1"/>
  <c r="EO84" i="1"/>
  <c r="EN84" i="1"/>
  <c r="EM84" i="1"/>
  <c r="EL84" i="1"/>
  <c r="EK84" i="1"/>
  <c r="EJ84" i="1"/>
  <c r="EI84" i="1"/>
  <c r="BK84" i="1" s="1"/>
  <c r="BL84" i="1" s="1"/>
  <c r="EH84" i="1"/>
  <c r="GH84" i="1" s="1"/>
  <c r="EG84" i="1"/>
  <c r="GG84" i="1" s="1"/>
  <c r="EF84" i="1"/>
  <c r="GF84" i="1" s="1"/>
  <c r="EE84" i="1"/>
  <c r="ED84" i="1"/>
  <c r="EC84" i="1"/>
  <c r="EB84" i="1"/>
  <c r="EA84" i="1"/>
  <c r="GA84" i="1" s="1"/>
  <c r="DZ84" i="1"/>
  <c r="FZ84" i="1" s="1"/>
  <c r="DY84" i="1"/>
  <c r="DX84" i="1"/>
  <c r="DW84" i="1"/>
  <c r="DV84" i="1"/>
  <c r="DS84" i="1"/>
  <c r="DR84" i="1"/>
  <c r="DP84" i="1"/>
  <c r="DN84" i="1"/>
  <c r="DL84" i="1" s="1"/>
  <c r="DM84" i="1" s="1"/>
  <c r="DO84" i="1" s="1"/>
  <c r="CJ84" i="1"/>
  <c r="CI84" i="1"/>
  <c r="CH84" i="1"/>
  <c r="CG84" i="1"/>
  <c r="CF84" i="1"/>
  <c r="CE84" i="1"/>
  <c r="CD84" i="1"/>
  <c r="CC84" i="1"/>
  <c r="CB84" i="1"/>
  <c r="CA84" i="1"/>
  <c r="BZ84" i="1"/>
  <c r="BY84" i="1"/>
  <c r="BX84" i="1"/>
  <c r="BW84" i="1"/>
  <c r="BV84" i="1"/>
  <c r="BU84" i="1"/>
  <c r="BT84" i="1"/>
  <c r="BS84" i="1"/>
  <c r="BR84" i="1"/>
  <c r="BP84" i="1"/>
  <c r="BQ84" i="1" s="1"/>
  <c r="BI84" i="1"/>
  <c r="BH84" i="1"/>
  <c r="BG84" i="1"/>
  <c r="BF84" i="1"/>
  <c r="BE84" i="1"/>
  <c r="BD84" i="1"/>
  <c r="BC84" i="1"/>
  <c r="BB84" i="1"/>
  <c r="BA84" i="1"/>
  <c r="J84" i="1"/>
  <c r="FU83" i="1"/>
  <c r="FS83" i="1"/>
  <c r="EX83" i="1"/>
  <c r="FG83" i="1" s="1"/>
  <c r="FO83" i="1" s="1" a="1"/>
  <c r="FO83" i="1" s="1"/>
  <c r="EW83" i="1"/>
  <c r="FF83" i="1" s="1"/>
  <c r="FP83" i="1" s="1" a="1"/>
  <c r="FP83" i="1" s="1"/>
  <c r="EV83" i="1"/>
  <c r="FE83" i="1" s="1"/>
  <c r="FN83" i="1" s="1" a="1"/>
  <c r="FN83" i="1" s="1"/>
  <c r="EU83" i="1"/>
  <c r="FD83" i="1" s="1"/>
  <c r="FM83" i="1" s="1" a="1"/>
  <c r="FM83" i="1" s="1"/>
  <c r="ET83" i="1"/>
  <c r="ES83" i="1"/>
  <c r="FB83" i="1" s="1"/>
  <c r="FK83" i="1" s="1" a="1"/>
  <c r="FK83" i="1" s="1"/>
  <c r="ER83" i="1"/>
  <c r="FA83" i="1" s="1"/>
  <c r="FJ83" i="1" s="1" a="1"/>
  <c r="FJ83" i="1" s="1"/>
  <c r="EQ83" i="1"/>
  <c r="EZ83" i="1" s="1"/>
  <c r="FI83" i="1" s="1" a="1"/>
  <c r="FI83" i="1" s="1"/>
  <c r="EP83" i="1"/>
  <c r="EY83" i="1" s="1"/>
  <c r="FH83" i="1" s="1" a="1"/>
  <c r="FH83" i="1" s="1"/>
  <c r="EO83" i="1"/>
  <c r="EN83" i="1"/>
  <c r="EM83" i="1"/>
  <c r="EL83" i="1"/>
  <c r="EK83" i="1"/>
  <c r="EJ83" i="1"/>
  <c r="EI83" i="1"/>
  <c r="BK83" i="1" s="1"/>
  <c r="BL83" i="1" s="1"/>
  <c r="BM83" i="1" s="1"/>
  <c r="BN83" i="1" s="1"/>
  <c r="EH83" i="1"/>
  <c r="GH83" i="1" s="1"/>
  <c r="EG83" i="1"/>
  <c r="GG83" i="1" s="1"/>
  <c r="EF83" i="1"/>
  <c r="GF83" i="1" s="1"/>
  <c r="EE83" i="1"/>
  <c r="ED83" i="1"/>
  <c r="EC83" i="1"/>
  <c r="EB83" i="1"/>
  <c r="EA83" i="1"/>
  <c r="GA83" i="1" s="1"/>
  <c r="DZ83" i="1"/>
  <c r="FZ83" i="1" s="1"/>
  <c r="DY83" i="1"/>
  <c r="DX83" i="1"/>
  <c r="DW83" i="1"/>
  <c r="DV83" i="1"/>
  <c r="DS83" i="1"/>
  <c r="DR83" i="1"/>
  <c r="DU83" i="1" s="1"/>
  <c r="DP83" i="1"/>
  <c r="DN83" i="1"/>
  <c r="DL83" i="1" s="1"/>
  <c r="DM83" i="1" s="1"/>
  <c r="DO83" i="1" s="1"/>
  <c r="CJ83" i="1"/>
  <c r="CI83" i="1"/>
  <c r="CH83" i="1"/>
  <c r="CG83" i="1"/>
  <c r="CF83" i="1"/>
  <c r="CE83" i="1"/>
  <c r="CD83" i="1"/>
  <c r="CC83" i="1"/>
  <c r="CB83" i="1"/>
  <c r="CA83" i="1"/>
  <c r="BZ83" i="1"/>
  <c r="BY83" i="1"/>
  <c r="BX83" i="1"/>
  <c r="BW83" i="1"/>
  <c r="BV83" i="1"/>
  <c r="BU83" i="1"/>
  <c r="BT83" i="1"/>
  <c r="BS83" i="1"/>
  <c r="BR83" i="1"/>
  <c r="BP83" i="1"/>
  <c r="BQ83" i="1" s="1"/>
  <c r="BI83" i="1"/>
  <c r="BH83" i="1"/>
  <c r="BG83" i="1"/>
  <c r="BF83" i="1"/>
  <c r="BE83" i="1"/>
  <c r="BD83" i="1"/>
  <c r="BC83" i="1"/>
  <c r="BB83" i="1"/>
  <c r="BA83" i="1"/>
  <c r="J83" i="1"/>
  <c r="FU82" i="1"/>
  <c r="FS82" i="1"/>
  <c r="EX82" i="1"/>
  <c r="FG82" i="1" s="1"/>
  <c r="FO82" i="1" s="1" a="1"/>
  <c r="FO82" i="1" s="1"/>
  <c r="EW82" i="1"/>
  <c r="FF82" i="1" s="1"/>
  <c r="FP82" i="1" s="1" a="1"/>
  <c r="FP82" i="1" s="1"/>
  <c r="EV82" i="1"/>
  <c r="FE82" i="1" s="1"/>
  <c r="FN82" i="1" s="1" a="1"/>
  <c r="FN82" i="1" s="1"/>
  <c r="EU82" i="1"/>
  <c r="FD82" i="1" s="1"/>
  <c r="FM82" i="1" s="1" a="1"/>
  <c r="FM82" i="1" s="1"/>
  <c r="ET82" i="1"/>
  <c r="FC82" i="1" s="1"/>
  <c r="FL82" i="1" s="1" a="1"/>
  <c r="FL82" i="1" s="1"/>
  <c r="ES82" i="1"/>
  <c r="FB82" i="1" s="1"/>
  <c r="FK82" i="1" s="1" a="1"/>
  <c r="FK82" i="1" s="1"/>
  <c r="ER82" i="1"/>
  <c r="FA82" i="1" s="1"/>
  <c r="FJ82" i="1" s="1" a="1"/>
  <c r="FJ82" i="1" s="1"/>
  <c r="EQ82" i="1"/>
  <c r="EP82" i="1"/>
  <c r="EY82" i="1" s="1"/>
  <c r="FH82" i="1" s="1" a="1"/>
  <c r="FH82" i="1" s="1"/>
  <c r="EO82" i="1"/>
  <c r="EN82" i="1"/>
  <c r="EM82" i="1"/>
  <c r="EL82" i="1"/>
  <c r="EK82" i="1"/>
  <c r="EJ82" i="1"/>
  <c r="EH82" i="1"/>
  <c r="EG82" i="1"/>
  <c r="EF82" i="1"/>
  <c r="EE82" i="1"/>
  <c r="ED82" i="1"/>
  <c r="GE82" i="1" s="1"/>
  <c r="EC82" i="1"/>
  <c r="GD82" i="1" s="1"/>
  <c r="EB82" i="1"/>
  <c r="GC82" i="1" s="1"/>
  <c r="EA82" i="1"/>
  <c r="DZ82" i="1"/>
  <c r="DY82" i="1"/>
  <c r="DX82" i="1"/>
  <c r="DW82" i="1"/>
  <c r="DV82" i="1"/>
  <c r="DS82" i="1"/>
  <c r="DR82" i="1"/>
  <c r="DU82" i="1" s="1"/>
  <c r="DP82" i="1"/>
  <c r="DN82" i="1"/>
  <c r="DL82" i="1" s="1"/>
  <c r="DM82" i="1" s="1"/>
  <c r="DO82" i="1" s="1"/>
  <c r="CJ82" i="1"/>
  <c r="CI82" i="1"/>
  <c r="CH82" i="1"/>
  <c r="CG82" i="1"/>
  <c r="CF82" i="1"/>
  <c r="CE82" i="1"/>
  <c r="CD82" i="1"/>
  <c r="CC82" i="1"/>
  <c r="CB82" i="1"/>
  <c r="CA82" i="1"/>
  <c r="BZ82" i="1"/>
  <c r="BY82" i="1"/>
  <c r="BX82" i="1"/>
  <c r="BW82" i="1"/>
  <c r="BV82" i="1"/>
  <c r="BU82" i="1"/>
  <c r="BT82" i="1"/>
  <c r="BS82" i="1"/>
  <c r="BR82" i="1"/>
  <c r="BP82" i="1"/>
  <c r="BQ82" i="1" s="1"/>
  <c r="BK82" i="1"/>
  <c r="BL82" i="1" s="1"/>
  <c r="BM82" i="1" s="1"/>
  <c r="BN82" i="1" s="1"/>
  <c r="BI82" i="1"/>
  <c r="BH82" i="1"/>
  <c r="BG82" i="1"/>
  <c r="BF82" i="1"/>
  <c r="BE82" i="1"/>
  <c r="BD82" i="1"/>
  <c r="BC82" i="1"/>
  <c r="BB82" i="1"/>
  <c r="BA82" i="1"/>
  <c r="J82" i="1"/>
  <c r="FU81" i="1"/>
  <c r="FS81" i="1"/>
  <c r="EX81" i="1"/>
  <c r="FG81" i="1" s="1"/>
  <c r="FO81" i="1" s="1" a="1"/>
  <c r="FO81" i="1" s="1"/>
  <c r="EW81" i="1"/>
  <c r="FF81" i="1" s="1"/>
  <c r="FP81" i="1" s="1" a="1"/>
  <c r="FP81" i="1" s="1"/>
  <c r="EV81" i="1"/>
  <c r="FE81" i="1" s="1"/>
  <c r="FN81" i="1" s="1" a="1"/>
  <c r="FN81" i="1" s="1"/>
  <c r="EU81" i="1"/>
  <c r="ET81" i="1"/>
  <c r="FC81" i="1" s="1"/>
  <c r="FL81" i="1" s="1" a="1"/>
  <c r="FL81" i="1" s="1"/>
  <c r="ES81" i="1"/>
  <c r="FB81" i="1" s="1"/>
  <c r="FK81" i="1" s="1" a="1"/>
  <c r="FK81" i="1" s="1"/>
  <c r="ER81" i="1"/>
  <c r="FA81" i="1" s="1"/>
  <c r="FJ81" i="1" s="1" a="1"/>
  <c r="FJ81" i="1" s="1"/>
  <c r="EQ81" i="1"/>
  <c r="EZ81" i="1" s="1"/>
  <c r="FI81" i="1" s="1" a="1"/>
  <c r="FI81" i="1" s="1"/>
  <c r="EP81" i="1"/>
  <c r="EY81" i="1" s="1"/>
  <c r="FH81" i="1" s="1" a="1"/>
  <c r="FH81" i="1" s="1"/>
  <c r="EO81" i="1"/>
  <c r="EN81" i="1"/>
  <c r="EM81" i="1"/>
  <c r="EL81" i="1"/>
  <c r="EK81" i="1"/>
  <c r="EJ81" i="1"/>
  <c r="EI81" i="1"/>
  <c r="BK81" i="1" s="1"/>
  <c r="EH81" i="1"/>
  <c r="GH81" i="1" s="1"/>
  <c r="EG81" i="1"/>
  <c r="GG81" i="1" s="1"/>
  <c r="EF81" i="1"/>
  <c r="GF81" i="1" s="1"/>
  <c r="EE81" i="1"/>
  <c r="ED81" i="1"/>
  <c r="EC81" i="1"/>
  <c r="EB81" i="1"/>
  <c r="EA81" i="1"/>
  <c r="GA81" i="1" s="1"/>
  <c r="DZ81" i="1"/>
  <c r="FZ81" i="1" s="1"/>
  <c r="DY81" i="1"/>
  <c r="DX81" i="1"/>
  <c r="DW81" i="1"/>
  <c r="DV81" i="1"/>
  <c r="DS81" i="1"/>
  <c r="DR81" i="1"/>
  <c r="DT81" i="1" s="1"/>
  <c r="DP81" i="1"/>
  <c r="DN81" i="1"/>
  <c r="DL81" i="1" s="1"/>
  <c r="DM81" i="1" s="1"/>
  <c r="DO81" i="1" s="1"/>
  <c r="CJ81" i="1"/>
  <c r="CI81" i="1"/>
  <c r="CH81" i="1"/>
  <c r="CG81" i="1"/>
  <c r="CF81" i="1"/>
  <c r="CE81" i="1"/>
  <c r="CD81" i="1"/>
  <c r="CC81" i="1"/>
  <c r="CB81" i="1"/>
  <c r="CA81" i="1"/>
  <c r="BZ81" i="1"/>
  <c r="BY81" i="1"/>
  <c r="BX81" i="1"/>
  <c r="BW81" i="1"/>
  <c r="BV81" i="1"/>
  <c r="BU81" i="1"/>
  <c r="BT81" i="1"/>
  <c r="BS81" i="1"/>
  <c r="BR81" i="1"/>
  <c r="BP81" i="1"/>
  <c r="BQ81" i="1" s="1"/>
  <c r="BI81" i="1"/>
  <c r="BH81" i="1"/>
  <c r="BG81" i="1"/>
  <c r="BF81" i="1"/>
  <c r="BE81" i="1"/>
  <c r="BD81" i="1"/>
  <c r="BC81" i="1"/>
  <c r="BB81" i="1"/>
  <c r="BA81" i="1"/>
  <c r="J81" i="1"/>
  <c r="FU80" i="1"/>
  <c r="FS80" i="1"/>
  <c r="EX80" i="1"/>
  <c r="FG80" i="1" s="1"/>
  <c r="FO80" i="1" s="1" a="1"/>
  <c r="FO80" i="1" s="1"/>
  <c r="EW80" i="1"/>
  <c r="FF80" i="1" s="1"/>
  <c r="FP80" i="1" s="1" a="1"/>
  <c r="FP80" i="1" s="1"/>
  <c r="EV80" i="1"/>
  <c r="FE80" i="1" s="1"/>
  <c r="FN80" i="1" s="1" a="1"/>
  <c r="FN80" i="1" s="1"/>
  <c r="EU80" i="1"/>
  <c r="FD80" i="1" s="1"/>
  <c r="FM80" i="1" s="1" a="1"/>
  <c r="FM80" i="1" s="1"/>
  <c r="ET80" i="1"/>
  <c r="FC80" i="1" s="1"/>
  <c r="FL80" i="1" s="1" a="1"/>
  <c r="FL80" i="1" s="1"/>
  <c r="ES80" i="1"/>
  <c r="FB80" i="1" s="1"/>
  <c r="FK80" i="1" s="1" a="1"/>
  <c r="FK80" i="1" s="1"/>
  <c r="ER80" i="1"/>
  <c r="EQ80" i="1"/>
  <c r="EZ80" i="1" s="1"/>
  <c r="FI80" i="1" s="1" a="1"/>
  <c r="FI80" i="1" s="1"/>
  <c r="EP80" i="1"/>
  <c r="EY80" i="1" s="1"/>
  <c r="FH80" i="1" s="1" a="1"/>
  <c r="FH80" i="1" s="1"/>
  <c r="EO80" i="1"/>
  <c r="EN80" i="1"/>
  <c r="EM80" i="1"/>
  <c r="EL80" i="1"/>
  <c r="EK80" i="1"/>
  <c r="EJ80" i="1"/>
  <c r="EI80" i="1"/>
  <c r="BK80" i="1" s="1"/>
  <c r="BL80" i="1" s="1"/>
  <c r="BO80" i="1" s="1"/>
  <c r="EH80" i="1"/>
  <c r="GH80" i="1" s="1"/>
  <c r="EG80" i="1"/>
  <c r="GG80" i="1" s="1"/>
  <c r="EF80" i="1"/>
  <c r="GF80" i="1" s="1"/>
  <c r="EE80" i="1"/>
  <c r="ED80" i="1"/>
  <c r="EC80" i="1"/>
  <c r="EB80" i="1"/>
  <c r="EA80" i="1"/>
  <c r="GA80" i="1" s="1"/>
  <c r="DZ80" i="1"/>
  <c r="FZ80" i="1" s="1"/>
  <c r="DY80" i="1"/>
  <c r="DX80" i="1"/>
  <c r="DW80" i="1"/>
  <c r="DV80" i="1"/>
  <c r="DS80" i="1"/>
  <c r="DR80" i="1"/>
  <c r="DU80" i="1" s="1"/>
  <c r="DP80" i="1"/>
  <c r="DN80" i="1"/>
  <c r="DL80" i="1" s="1"/>
  <c r="DM80" i="1" s="1"/>
  <c r="DO80" i="1" s="1"/>
  <c r="CJ80" i="1"/>
  <c r="CI80" i="1"/>
  <c r="CH80" i="1"/>
  <c r="CG80" i="1"/>
  <c r="CF80" i="1"/>
  <c r="CE80" i="1"/>
  <c r="CD80" i="1"/>
  <c r="CC80" i="1"/>
  <c r="CB80" i="1"/>
  <c r="CA80" i="1"/>
  <c r="BZ80" i="1"/>
  <c r="BY80" i="1"/>
  <c r="BX80" i="1"/>
  <c r="BW80" i="1"/>
  <c r="BV80" i="1"/>
  <c r="BU80" i="1"/>
  <c r="BT80" i="1"/>
  <c r="BS80" i="1"/>
  <c r="BR80" i="1"/>
  <c r="BP80" i="1"/>
  <c r="BQ80" i="1" s="1"/>
  <c r="BI80" i="1"/>
  <c r="BH80" i="1"/>
  <c r="BG80" i="1"/>
  <c r="BF80" i="1"/>
  <c r="BE80" i="1"/>
  <c r="BD80" i="1"/>
  <c r="BC80" i="1"/>
  <c r="BB80" i="1"/>
  <c r="BA80" i="1"/>
  <c r="J80" i="1"/>
  <c r="FU79" i="1"/>
  <c r="FS79" i="1"/>
  <c r="EX79" i="1"/>
  <c r="FG79" i="1" s="1"/>
  <c r="FO79" i="1" s="1" a="1"/>
  <c r="FO79" i="1" s="1"/>
  <c r="EW79" i="1"/>
  <c r="FF79" i="1" s="1"/>
  <c r="FP79" i="1" s="1" a="1"/>
  <c r="FP79" i="1" s="1"/>
  <c r="EV79" i="1"/>
  <c r="FE79" i="1" s="1"/>
  <c r="FN79" i="1" s="1" a="1"/>
  <c r="FN79" i="1" s="1"/>
  <c r="EU79" i="1"/>
  <c r="FD79" i="1" s="1"/>
  <c r="FM79" i="1" s="1" a="1"/>
  <c r="FM79" i="1" s="1"/>
  <c r="ET79" i="1"/>
  <c r="FC79" i="1" s="1"/>
  <c r="FL79" i="1" s="1" a="1"/>
  <c r="FL79" i="1" s="1"/>
  <c r="ES79" i="1"/>
  <c r="ER79" i="1"/>
  <c r="FA79" i="1" s="1"/>
  <c r="FJ79" i="1" s="1" a="1"/>
  <c r="FJ79" i="1" s="1"/>
  <c r="EQ79" i="1"/>
  <c r="EZ79" i="1" s="1"/>
  <c r="FI79" i="1" s="1" a="1"/>
  <c r="FI79" i="1" s="1"/>
  <c r="EP79" i="1"/>
  <c r="EY79" i="1" s="1"/>
  <c r="FH79" i="1" s="1" a="1"/>
  <c r="FH79" i="1" s="1"/>
  <c r="EO79" i="1"/>
  <c r="EN79" i="1"/>
  <c r="EM79" i="1"/>
  <c r="EL79" i="1"/>
  <c r="EK79" i="1"/>
  <c r="EJ79" i="1"/>
  <c r="EI79" i="1"/>
  <c r="BK79" i="1" s="1"/>
  <c r="BL79" i="1" s="1"/>
  <c r="EH79" i="1"/>
  <c r="GH79" i="1" s="1"/>
  <c r="EG79" i="1"/>
  <c r="GG79" i="1" s="1"/>
  <c r="EF79" i="1"/>
  <c r="GF79" i="1" s="1"/>
  <c r="EE79" i="1"/>
  <c r="ED79" i="1"/>
  <c r="EC79" i="1"/>
  <c r="EB79" i="1"/>
  <c r="EA79" i="1"/>
  <c r="GA79" i="1" s="1"/>
  <c r="DZ79" i="1"/>
  <c r="FZ79" i="1" s="1"/>
  <c r="DY79" i="1"/>
  <c r="DX79" i="1"/>
  <c r="DW79" i="1"/>
  <c r="DV79" i="1"/>
  <c r="DS79" i="1"/>
  <c r="DR79" i="1"/>
  <c r="DP79" i="1"/>
  <c r="DN79" i="1"/>
  <c r="DL79" i="1" s="1"/>
  <c r="DM79" i="1" s="1"/>
  <c r="DO79" i="1" s="1"/>
  <c r="CJ79" i="1"/>
  <c r="CI79" i="1"/>
  <c r="CH79" i="1"/>
  <c r="CG79" i="1"/>
  <c r="CF79" i="1"/>
  <c r="CE79" i="1"/>
  <c r="CD79" i="1"/>
  <c r="CC79" i="1"/>
  <c r="CB79" i="1"/>
  <c r="CA79" i="1"/>
  <c r="BZ79" i="1"/>
  <c r="BY79" i="1"/>
  <c r="BX79" i="1"/>
  <c r="BW79" i="1"/>
  <c r="BV79" i="1"/>
  <c r="BU79" i="1"/>
  <c r="BT79" i="1"/>
  <c r="BS79" i="1"/>
  <c r="BR79" i="1"/>
  <c r="BP79" i="1"/>
  <c r="BQ79" i="1" s="1"/>
  <c r="BI79" i="1"/>
  <c r="BH79" i="1"/>
  <c r="BG79" i="1"/>
  <c r="BF79" i="1"/>
  <c r="BE79" i="1"/>
  <c r="BD79" i="1"/>
  <c r="BC79" i="1"/>
  <c r="BB79" i="1"/>
  <c r="BA79" i="1"/>
  <c r="J79" i="1"/>
  <c r="FU78" i="1"/>
  <c r="FS78" i="1"/>
  <c r="EX78" i="1"/>
  <c r="FG78" i="1" s="1"/>
  <c r="FO78" i="1" s="1" a="1"/>
  <c r="FO78" i="1" s="1"/>
  <c r="EW78" i="1"/>
  <c r="FF78" i="1" s="1"/>
  <c r="FP78" i="1" s="1" a="1"/>
  <c r="FP78" i="1" s="1"/>
  <c r="EV78" i="1"/>
  <c r="FE78" i="1" s="1"/>
  <c r="FN78" i="1" s="1" a="1"/>
  <c r="FN78" i="1" s="1"/>
  <c r="EU78" i="1"/>
  <c r="FD78" i="1" s="1"/>
  <c r="FM78" i="1" s="1" a="1"/>
  <c r="FM78" i="1" s="1"/>
  <c r="ET78" i="1"/>
  <c r="ES78" i="1"/>
  <c r="FB78" i="1" s="1"/>
  <c r="FK78" i="1" s="1" a="1"/>
  <c r="FK78" i="1" s="1"/>
  <c r="ER78" i="1"/>
  <c r="FA78" i="1" s="1"/>
  <c r="FJ78" i="1" s="1" a="1"/>
  <c r="FJ78" i="1" s="1"/>
  <c r="EQ78" i="1"/>
  <c r="EZ78" i="1" s="1"/>
  <c r="FI78" i="1" s="1" a="1"/>
  <c r="FI78" i="1" s="1"/>
  <c r="EP78" i="1"/>
  <c r="EY78" i="1" s="1"/>
  <c r="FH78" i="1" s="1" a="1"/>
  <c r="FH78" i="1" s="1"/>
  <c r="EO78" i="1"/>
  <c r="EN78" i="1"/>
  <c r="EM78" i="1"/>
  <c r="EL78" i="1"/>
  <c r="EK78" i="1"/>
  <c r="EJ78" i="1"/>
  <c r="EI78" i="1"/>
  <c r="BK78" i="1" s="1"/>
  <c r="EH78" i="1"/>
  <c r="GH78" i="1" s="1"/>
  <c r="EG78" i="1"/>
  <c r="GG78" i="1" s="1"/>
  <c r="EF78" i="1"/>
  <c r="GF78" i="1" s="1"/>
  <c r="EE78" i="1"/>
  <c r="ED78" i="1"/>
  <c r="EC78" i="1"/>
  <c r="EB78" i="1"/>
  <c r="EA78" i="1"/>
  <c r="DZ78" i="1"/>
  <c r="FZ78" i="1" s="1"/>
  <c r="DY78" i="1"/>
  <c r="DX78" i="1"/>
  <c r="DW78" i="1"/>
  <c r="DV78" i="1"/>
  <c r="DS78" i="1"/>
  <c r="DR78" i="1"/>
  <c r="DU78" i="1" s="1"/>
  <c r="DP78" i="1"/>
  <c r="DN78" i="1"/>
  <c r="DL78" i="1" s="1"/>
  <c r="DM78" i="1" s="1"/>
  <c r="DO78" i="1" s="1"/>
  <c r="CJ78" i="1"/>
  <c r="CI78" i="1"/>
  <c r="CH78" i="1"/>
  <c r="CG78" i="1"/>
  <c r="CF78" i="1"/>
  <c r="CE78" i="1"/>
  <c r="CD78" i="1"/>
  <c r="CC78" i="1"/>
  <c r="CB78" i="1"/>
  <c r="CA78" i="1"/>
  <c r="BZ78" i="1"/>
  <c r="BY78" i="1"/>
  <c r="BX78" i="1"/>
  <c r="BW78" i="1"/>
  <c r="BV78" i="1"/>
  <c r="BU78" i="1"/>
  <c r="BT78" i="1"/>
  <c r="BS78" i="1"/>
  <c r="BR78" i="1"/>
  <c r="BP78" i="1"/>
  <c r="BQ78" i="1" s="1"/>
  <c r="BI78" i="1"/>
  <c r="BH78" i="1"/>
  <c r="BG78" i="1"/>
  <c r="BF78" i="1"/>
  <c r="BE78" i="1"/>
  <c r="BD78" i="1"/>
  <c r="BC78" i="1"/>
  <c r="BB78" i="1"/>
  <c r="BA78" i="1"/>
  <c r="J78" i="1"/>
  <c r="FU77" i="1"/>
  <c r="FS77" i="1"/>
  <c r="EX77" i="1"/>
  <c r="FG77" i="1" s="1"/>
  <c r="FO77" i="1" s="1" a="1"/>
  <c r="FO77" i="1" s="1"/>
  <c r="EW77" i="1"/>
  <c r="FF77" i="1" s="1"/>
  <c r="FP77" i="1" s="1" a="1"/>
  <c r="FP77" i="1" s="1"/>
  <c r="EV77" i="1"/>
  <c r="FE77" i="1" s="1"/>
  <c r="FN77" i="1" s="1" a="1"/>
  <c r="FN77" i="1" s="1"/>
  <c r="EU77" i="1"/>
  <c r="ET77" i="1"/>
  <c r="FC77" i="1" s="1"/>
  <c r="FL77" i="1" s="1" a="1"/>
  <c r="FL77" i="1" s="1"/>
  <c r="ES77" i="1"/>
  <c r="FB77" i="1" s="1"/>
  <c r="FK77" i="1" s="1" a="1"/>
  <c r="FK77" i="1" s="1"/>
  <c r="ER77" i="1"/>
  <c r="FA77" i="1" s="1"/>
  <c r="FJ77" i="1" s="1" a="1"/>
  <c r="FJ77" i="1" s="1"/>
  <c r="EQ77" i="1"/>
  <c r="EZ77" i="1" s="1"/>
  <c r="FI77" i="1" s="1" a="1"/>
  <c r="FI77" i="1" s="1"/>
  <c r="EP77" i="1"/>
  <c r="EY77" i="1" s="1"/>
  <c r="FH77" i="1" s="1" a="1"/>
  <c r="FH77" i="1" s="1"/>
  <c r="EO77" i="1"/>
  <c r="EN77" i="1"/>
  <c r="EM77" i="1"/>
  <c r="EL77" i="1"/>
  <c r="EK77" i="1"/>
  <c r="EJ77" i="1"/>
  <c r="EI77" i="1"/>
  <c r="BK77" i="1" s="1"/>
  <c r="EH77" i="1"/>
  <c r="GH77" i="1" s="1"/>
  <c r="EG77" i="1"/>
  <c r="GG77" i="1" s="1"/>
  <c r="EF77" i="1"/>
  <c r="GF77" i="1" s="1"/>
  <c r="EE77" i="1"/>
  <c r="ED77" i="1"/>
  <c r="EC77" i="1"/>
  <c r="EB77" i="1"/>
  <c r="EA77" i="1"/>
  <c r="GA77" i="1" s="1"/>
  <c r="DZ77" i="1"/>
  <c r="FZ77" i="1" s="1"/>
  <c r="DY77" i="1"/>
  <c r="DX77" i="1"/>
  <c r="DW77" i="1"/>
  <c r="DV77" i="1"/>
  <c r="DS77" i="1"/>
  <c r="DR77" i="1"/>
  <c r="DT77" i="1" s="1"/>
  <c r="DP77" i="1"/>
  <c r="DN77" i="1"/>
  <c r="DL77" i="1" s="1"/>
  <c r="DM77" i="1" s="1"/>
  <c r="DO77" i="1" s="1"/>
  <c r="CJ77" i="1"/>
  <c r="CI77" i="1"/>
  <c r="CH77" i="1"/>
  <c r="CG77" i="1"/>
  <c r="CF77" i="1"/>
  <c r="CE77" i="1"/>
  <c r="CD77" i="1"/>
  <c r="CC77" i="1"/>
  <c r="CB77" i="1"/>
  <c r="CA77" i="1"/>
  <c r="BZ77" i="1"/>
  <c r="BY77" i="1"/>
  <c r="BX77" i="1"/>
  <c r="BW77" i="1"/>
  <c r="BV77" i="1"/>
  <c r="BU77" i="1"/>
  <c r="BT77" i="1"/>
  <c r="BS77" i="1"/>
  <c r="BR77" i="1"/>
  <c r="BP77" i="1"/>
  <c r="BQ77" i="1" s="1"/>
  <c r="BI77" i="1"/>
  <c r="BH77" i="1"/>
  <c r="BG77" i="1"/>
  <c r="BF77" i="1"/>
  <c r="BE77" i="1"/>
  <c r="BD77" i="1"/>
  <c r="BC77" i="1"/>
  <c r="BB77" i="1"/>
  <c r="BA77" i="1"/>
  <c r="J77" i="1"/>
  <c r="FU76" i="1"/>
  <c r="FS76" i="1"/>
  <c r="EX76" i="1"/>
  <c r="FG76" i="1" s="1"/>
  <c r="FO76" i="1" s="1" a="1"/>
  <c r="FO76" i="1" s="1"/>
  <c r="EW76" i="1"/>
  <c r="FF76" i="1" s="1"/>
  <c r="FP76" i="1" s="1" a="1"/>
  <c r="FP76" i="1" s="1"/>
  <c r="EV76" i="1"/>
  <c r="FE76" i="1" s="1"/>
  <c r="FN76" i="1" s="1" a="1"/>
  <c r="FN76" i="1" s="1"/>
  <c r="EU76" i="1"/>
  <c r="FD76" i="1" s="1"/>
  <c r="FM76" i="1" s="1" a="1"/>
  <c r="FM76" i="1" s="1"/>
  <c r="ET76" i="1"/>
  <c r="FC76" i="1" s="1"/>
  <c r="FL76" i="1" s="1" a="1"/>
  <c r="FL76" i="1" s="1"/>
  <c r="ES76" i="1"/>
  <c r="FB76" i="1" s="1"/>
  <c r="FK76" i="1" s="1" a="1"/>
  <c r="FK76" i="1" s="1"/>
  <c r="ER76" i="1"/>
  <c r="EQ76" i="1"/>
  <c r="EZ76" i="1" s="1"/>
  <c r="FI76" i="1" s="1" a="1"/>
  <c r="FI76" i="1" s="1"/>
  <c r="EP76" i="1"/>
  <c r="EY76" i="1" s="1"/>
  <c r="FH76" i="1" s="1" a="1"/>
  <c r="FH76" i="1" s="1"/>
  <c r="EO76" i="1"/>
  <c r="EN76" i="1"/>
  <c r="EM76" i="1"/>
  <c r="EL76" i="1"/>
  <c r="EK76" i="1"/>
  <c r="EJ76" i="1"/>
  <c r="EI76" i="1"/>
  <c r="BK76" i="1" s="1"/>
  <c r="BL76" i="1" s="1"/>
  <c r="BO76" i="1" s="1"/>
  <c r="EH76" i="1"/>
  <c r="GH76" i="1" s="1"/>
  <c r="EG76" i="1"/>
  <c r="GG76" i="1" s="1"/>
  <c r="EF76" i="1"/>
  <c r="GF76" i="1" s="1"/>
  <c r="EE76" i="1"/>
  <c r="ED76" i="1"/>
  <c r="EC76" i="1"/>
  <c r="EB76" i="1"/>
  <c r="EA76" i="1"/>
  <c r="GA76" i="1" s="1"/>
  <c r="DZ76" i="1"/>
  <c r="FZ76" i="1" s="1"/>
  <c r="DY76" i="1"/>
  <c r="DX76" i="1"/>
  <c r="DW76" i="1"/>
  <c r="DV76" i="1"/>
  <c r="DS76" i="1"/>
  <c r="DR76" i="1"/>
  <c r="DU76" i="1" s="1"/>
  <c r="DP76" i="1"/>
  <c r="DN76" i="1"/>
  <c r="DL76" i="1" s="1"/>
  <c r="DM76" i="1" s="1"/>
  <c r="DO76" i="1" s="1"/>
  <c r="CJ76" i="1"/>
  <c r="CI76" i="1"/>
  <c r="CH76" i="1"/>
  <c r="CG76" i="1"/>
  <c r="CF76" i="1"/>
  <c r="CE76" i="1"/>
  <c r="CD76" i="1"/>
  <c r="CC76" i="1"/>
  <c r="CB76" i="1"/>
  <c r="CA76" i="1"/>
  <c r="BZ76" i="1"/>
  <c r="BY76" i="1"/>
  <c r="BX76" i="1"/>
  <c r="BW76" i="1"/>
  <c r="BV76" i="1"/>
  <c r="BU76" i="1"/>
  <c r="BT76" i="1"/>
  <c r="BS76" i="1"/>
  <c r="BR76" i="1"/>
  <c r="BP76" i="1"/>
  <c r="BQ76" i="1" s="1"/>
  <c r="BI76" i="1"/>
  <c r="BH76" i="1"/>
  <c r="BG76" i="1"/>
  <c r="BF76" i="1"/>
  <c r="BE76" i="1"/>
  <c r="BD76" i="1"/>
  <c r="BC76" i="1"/>
  <c r="BB76" i="1"/>
  <c r="BA76" i="1"/>
  <c r="J76" i="1"/>
  <c r="FU75" i="1"/>
  <c r="FS75" i="1"/>
  <c r="EX75" i="1"/>
  <c r="FG75" i="1" s="1"/>
  <c r="FO75" i="1" s="1" a="1"/>
  <c r="FO75" i="1" s="1"/>
  <c r="EW75" i="1"/>
  <c r="FF75" i="1" s="1"/>
  <c r="FP75" i="1" s="1" a="1"/>
  <c r="FP75" i="1" s="1"/>
  <c r="EV75" i="1"/>
  <c r="FE75" i="1" s="1"/>
  <c r="FN75" i="1" s="1" a="1"/>
  <c r="FN75" i="1" s="1"/>
  <c r="EU75" i="1"/>
  <c r="FD75" i="1" s="1"/>
  <c r="FM75" i="1" s="1" a="1"/>
  <c r="FM75" i="1" s="1"/>
  <c r="ET75" i="1"/>
  <c r="FC75" i="1" s="1"/>
  <c r="FL75" i="1" s="1" a="1"/>
  <c r="FL75" i="1" s="1"/>
  <c r="ES75" i="1"/>
  <c r="ER75" i="1"/>
  <c r="FA75" i="1" s="1"/>
  <c r="FJ75" i="1" s="1" a="1"/>
  <c r="FJ75" i="1" s="1"/>
  <c r="EQ75" i="1"/>
  <c r="EZ75" i="1" s="1"/>
  <c r="FI75" i="1" s="1" a="1"/>
  <c r="FI75" i="1" s="1"/>
  <c r="EP75" i="1"/>
  <c r="EY75" i="1" s="1"/>
  <c r="FH75" i="1" s="1" a="1"/>
  <c r="FH75" i="1" s="1"/>
  <c r="EO75" i="1"/>
  <c r="EN75" i="1"/>
  <c r="EM75" i="1"/>
  <c r="EL75" i="1"/>
  <c r="EK75" i="1"/>
  <c r="EJ75" i="1"/>
  <c r="EI75" i="1"/>
  <c r="BK75" i="1" s="1"/>
  <c r="BL75" i="1" s="1"/>
  <c r="EH75" i="1"/>
  <c r="GH75" i="1" s="1"/>
  <c r="EG75" i="1"/>
  <c r="GG75" i="1" s="1"/>
  <c r="EF75" i="1"/>
  <c r="GF75" i="1" s="1"/>
  <c r="EE75" i="1"/>
  <c r="ED75" i="1"/>
  <c r="EC75" i="1"/>
  <c r="EB75" i="1"/>
  <c r="EA75" i="1"/>
  <c r="GA75" i="1" s="1"/>
  <c r="DZ75" i="1"/>
  <c r="FZ75" i="1" s="1"/>
  <c r="DY75" i="1"/>
  <c r="DX75" i="1"/>
  <c r="DW75" i="1"/>
  <c r="DV75" i="1"/>
  <c r="DS75" i="1"/>
  <c r="DR75" i="1"/>
  <c r="DT75" i="1" s="1"/>
  <c r="DP75" i="1"/>
  <c r="DN75" i="1"/>
  <c r="DL75" i="1" s="1"/>
  <c r="DM75" i="1" s="1"/>
  <c r="DO75" i="1" s="1"/>
  <c r="CJ75" i="1"/>
  <c r="CI75" i="1"/>
  <c r="CH75" i="1"/>
  <c r="CG75" i="1"/>
  <c r="CF75" i="1"/>
  <c r="CE75" i="1"/>
  <c r="CD75" i="1"/>
  <c r="CC75" i="1"/>
  <c r="CB75" i="1"/>
  <c r="CA75" i="1"/>
  <c r="BZ75" i="1"/>
  <c r="BY75" i="1"/>
  <c r="BX75" i="1"/>
  <c r="BW75" i="1"/>
  <c r="BV75" i="1"/>
  <c r="BU75" i="1"/>
  <c r="BT75" i="1"/>
  <c r="BS75" i="1"/>
  <c r="BR75" i="1"/>
  <c r="BP75" i="1"/>
  <c r="BQ75" i="1" s="1"/>
  <c r="BI75" i="1"/>
  <c r="BH75" i="1"/>
  <c r="BG75" i="1"/>
  <c r="BF75" i="1"/>
  <c r="BE75" i="1"/>
  <c r="BD75" i="1"/>
  <c r="BC75" i="1"/>
  <c r="BB75" i="1"/>
  <c r="BA75" i="1"/>
  <c r="J75" i="1"/>
  <c r="FU74" i="1"/>
  <c r="FS74" i="1"/>
  <c r="EX74" i="1"/>
  <c r="FG74" i="1" s="1"/>
  <c r="FO74" i="1" s="1" a="1"/>
  <c r="FO74" i="1" s="1"/>
  <c r="EW74" i="1"/>
  <c r="FF74" i="1" s="1"/>
  <c r="FP74" i="1" s="1" a="1"/>
  <c r="FP74" i="1" s="1"/>
  <c r="EV74" i="1"/>
  <c r="FE74" i="1" s="1"/>
  <c r="FN74" i="1" s="1" a="1"/>
  <c r="FN74" i="1" s="1"/>
  <c r="EU74" i="1"/>
  <c r="FD74" i="1" s="1"/>
  <c r="FM74" i="1" s="1" a="1"/>
  <c r="FM74" i="1" s="1"/>
  <c r="ET74" i="1"/>
  <c r="FC74" i="1" s="1"/>
  <c r="FL74" i="1" s="1" a="1"/>
  <c r="FL74" i="1" s="1"/>
  <c r="ES74" i="1"/>
  <c r="FB74" i="1" s="1"/>
  <c r="FK74" i="1" s="1" a="1"/>
  <c r="FK74" i="1" s="1"/>
  <c r="ER74" i="1"/>
  <c r="FA74" i="1" s="1"/>
  <c r="FJ74" i="1" s="1" a="1"/>
  <c r="FJ74" i="1" s="1"/>
  <c r="EQ74" i="1"/>
  <c r="EZ74" i="1" s="1"/>
  <c r="FI74" i="1" s="1" a="1"/>
  <c r="FI74" i="1" s="1"/>
  <c r="EP74" i="1"/>
  <c r="EO74" i="1"/>
  <c r="EN74" i="1"/>
  <c r="EM74" i="1"/>
  <c r="EL74" i="1"/>
  <c r="EK74" i="1"/>
  <c r="EJ74" i="1"/>
  <c r="EH74" i="1"/>
  <c r="GH74" i="1" s="1"/>
  <c r="EG74" i="1"/>
  <c r="GG74" i="1" s="1"/>
  <c r="EF74" i="1"/>
  <c r="GF74" i="1" s="1"/>
  <c r="EE74" i="1"/>
  <c r="ED74" i="1"/>
  <c r="GE74" i="1" s="1"/>
  <c r="EC74" i="1"/>
  <c r="GD74" i="1" s="1"/>
  <c r="EB74" i="1"/>
  <c r="GC74" i="1" s="1"/>
  <c r="EA74" i="1"/>
  <c r="DZ74" i="1"/>
  <c r="DY74" i="1"/>
  <c r="DX74" i="1"/>
  <c r="DW74" i="1"/>
  <c r="DV74" i="1"/>
  <c r="DS74" i="1"/>
  <c r="DR74" i="1"/>
  <c r="DT74" i="1" s="1"/>
  <c r="DP74" i="1"/>
  <c r="DN74" i="1"/>
  <c r="DL74" i="1" s="1"/>
  <c r="DM74" i="1" s="1"/>
  <c r="DO74" i="1" s="1"/>
  <c r="CJ74" i="1"/>
  <c r="CI74" i="1"/>
  <c r="CH74" i="1"/>
  <c r="CG74" i="1"/>
  <c r="CF74" i="1"/>
  <c r="CE74" i="1"/>
  <c r="CD74" i="1"/>
  <c r="CC74" i="1"/>
  <c r="CB74" i="1"/>
  <c r="CA74" i="1"/>
  <c r="BZ74" i="1"/>
  <c r="BY74" i="1"/>
  <c r="BX74" i="1"/>
  <c r="BW74" i="1"/>
  <c r="BV74" i="1"/>
  <c r="BU74" i="1"/>
  <c r="BT74" i="1"/>
  <c r="BS74" i="1"/>
  <c r="BR74" i="1"/>
  <c r="BP74" i="1"/>
  <c r="BQ74" i="1" s="1"/>
  <c r="BK74" i="1"/>
  <c r="BL74" i="1" s="1"/>
  <c r="BI74" i="1"/>
  <c r="BH74" i="1"/>
  <c r="BG74" i="1"/>
  <c r="BF74" i="1"/>
  <c r="BE74" i="1"/>
  <c r="BD74" i="1"/>
  <c r="BC74" i="1"/>
  <c r="BB74" i="1"/>
  <c r="BA74" i="1"/>
  <c r="J74" i="1"/>
  <c r="FU73" i="1"/>
  <c r="FS73" i="1"/>
  <c r="EX73" i="1"/>
  <c r="FG73" i="1" s="1"/>
  <c r="FO73" i="1" s="1" a="1"/>
  <c r="FO73" i="1" s="1"/>
  <c r="EW73" i="1"/>
  <c r="FF73" i="1" s="1"/>
  <c r="FP73" i="1" s="1" a="1"/>
  <c r="FP73" i="1" s="1"/>
  <c r="EV73" i="1"/>
  <c r="FE73" i="1" s="1"/>
  <c r="FN73" i="1" s="1" a="1"/>
  <c r="FN73" i="1" s="1"/>
  <c r="EU73" i="1"/>
  <c r="FD73" i="1" s="1"/>
  <c r="FM73" i="1" s="1" a="1"/>
  <c r="FM73" i="1" s="1"/>
  <c r="ET73" i="1"/>
  <c r="ES73" i="1"/>
  <c r="FB73" i="1" s="1"/>
  <c r="FK73" i="1" s="1" a="1"/>
  <c r="FK73" i="1" s="1"/>
  <c r="ER73" i="1"/>
  <c r="FA73" i="1" s="1"/>
  <c r="FJ73" i="1" s="1" a="1"/>
  <c r="FJ73" i="1" s="1"/>
  <c r="EQ73" i="1"/>
  <c r="EZ73" i="1" s="1"/>
  <c r="FI73" i="1" s="1" a="1"/>
  <c r="FI73" i="1" s="1"/>
  <c r="EP73" i="1"/>
  <c r="EY73" i="1" s="1"/>
  <c r="FH73" i="1" s="1" a="1"/>
  <c r="FH73" i="1" s="1"/>
  <c r="EO73" i="1"/>
  <c r="EN73" i="1"/>
  <c r="EM73" i="1"/>
  <c r="EL73" i="1"/>
  <c r="EK73" i="1"/>
  <c r="EJ73" i="1"/>
  <c r="EI73" i="1"/>
  <c r="BK73" i="1" s="1"/>
  <c r="BL73" i="1" s="1"/>
  <c r="BM73" i="1" s="1"/>
  <c r="BN73" i="1" s="1"/>
  <c r="EH73" i="1"/>
  <c r="GH73" i="1" s="1"/>
  <c r="EG73" i="1"/>
  <c r="GG73" i="1" s="1"/>
  <c r="EF73" i="1"/>
  <c r="GF73" i="1" s="1"/>
  <c r="EE73" i="1"/>
  <c r="ED73" i="1"/>
  <c r="EC73" i="1"/>
  <c r="EB73" i="1"/>
  <c r="EA73" i="1"/>
  <c r="GA73" i="1" s="1"/>
  <c r="DZ73" i="1"/>
  <c r="FZ73" i="1" s="1"/>
  <c r="DY73" i="1"/>
  <c r="DX73" i="1"/>
  <c r="DW73" i="1"/>
  <c r="DV73" i="1"/>
  <c r="DS73" i="1"/>
  <c r="DR73" i="1"/>
  <c r="DU73" i="1" s="1"/>
  <c r="DP73" i="1"/>
  <c r="DN73" i="1"/>
  <c r="DL73" i="1" s="1"/>
  <c r="DM73" i="1" s="1"/>
  <c r="DO73" i="1" s="1"/>
  <c r="CJ73" i="1"/>
  <c r="CI73" i="1"/>
  <c r="CH73" i="1"/>
  <c r="CG73" i="1"/>
  <c r="CF73" i="1"/>
  <c r="CE73" i="1"/>
  <c r="CD73" i="1"/>
  <c r="CC73" i="1"/>
  <c r="CB73" i="1"/>
  <c r="CA73" i="1"/>
  <c r="BZ73" i="1"/>
  <c r="BY73" i="1"/>
  <c r="BX73" i="1"/>
  <c r="BW73" i="1"/>
  <c r="BV73" i="1"/>
  <c r="BU73" i="1"/>
  <c r="BT73" i="1"/>
  <c r="BS73" i="1"/>
  <c r="BR73" i="1"/>
  <c r="BP73" i="1"/>
  <c r="BQ73" i="1" s="1"/>
  <c r="BI73" i="1"/>
  <c r="BH73" i="1"/>
  <c r="BG73" i="1"/>
  <c r="BF73" i="1"/>
  <c r="BE73" i="1"/>
  <c r="BD73" i="1"/>
  <c r="BC73" i="1"/>
  <c r="BB73" i="1"/>
  <c r="BA73" i="1"/>
  <c r="J73" i="1"/>
  <c r="FU72" i="1"/>
  <c r="FS72" i="1"/>
  <c r="EX72" i="1"/>
  <c r="FG72" i="1" s="1"/>
  <c r="FO72" i="1" s="1" a="1"/>
  <c r="FO72" i="1" s="1"/>
  <c r="EW72" i="1"/>
  <c r="FF72" i="1" s="1"/>
  <c r="FP72" i="1" s="1" a="1"/>
  <c r="FP72" i="1" s="1"/>
  <c r="EV72" i="1"/>
  <c r="FE72" i="1" s="1"/>
  <c r="FN72" i="1" s="1" a="1"/>
  <c r="FN72" i="1" s="1"/>
  <c r="EU72" i="1"/>
  <c r="ET72" i="1"/>
  <c r="FC72" i="1" s="1"/>
  <c r="FL72" i="1" s="1" a="1"/>
  <c r="FL72" i="1" s="1"/>
  <c r="ES72" i="1"/>
  <c r="FB72" i="1" s="1"/>
  <c r="FK72" i="1" s="1" a="1"/>
  <c r="FK72" i="1" s="1"/>
  <c r="ER72" i="1"/>
  <c r="FA72" i="1" s="1"/>
  <c r="FJ72" i="1" s="1" a="1"/>
  <c r="FJ72" i="1" s="1"/>
  <c r="EQ72" i="1"/>
  <c r="EZ72" i="1" s="1"/>
  <c r="FI72" i="1" s="1" a="1"/>
  <c r="FI72" i="1" s="1"/>
  <c r="EP72" i="1"/>
  <c r="EY72" i="1" s="1"/>
  <c r="FH72" i="1" s="1" a="1"/>
  <c r="FH72" i="1" s="1"/>
  <c r="EO72" i="1"/>
  <c r="EN72" i="1"/>
  <c r="EM72" i="1"/>
  <c r="EL72" i="1"/>
  <c r="EK72" i="1"/>
  <c r="EJ72" i="1"/>
  <c r="EI72" i="1"/>
  <c r="BK72" i="1" s="1"/>
  <c r="EH72" i="1"/>
  <c r="GH72" i="1" s="1"/>
  <c r="EG72" i="1"/>
  <c r="GG72" i="1" s="1"/>
  <c r="EF72" i="1"/>
  <c r="GF72" i="1" s="1"/>
  <c r="EE72" i="1"/>
  <c r="ED72" i="1"/>
  <c r="EC72" i="1"/>
  <c r="EB72" i="1"/>
  <c r="EA72" i="1"/>
  <c r="GA72" i="1" s="1"/>
  <c r="DZ72" i="1"/>
  <c r="FZ72" i="1" s="1"/>
  <c r="DY72" i="1"/>
  <c r="DX72" i="1"/>
  <c r="DW72" i="1"/>
  <c r="DV72" i="1"/>
  <c r="DS72" i="1"/>
  <c r="DR72" i="1"/>
  <c r="DP72" i="1"/>
  <c r="DN72" i="1"/>
  <c r="DL72" i="1" s="1"/>
  <c r="DM72" i="1" s="1"/>
  <c r="DO72" i="1" s="1"/>
  <c r="CJ72" i="1"/>
  <c r="CI72" i="1"/>
  <c r="CH72" i="1"/>
  <c r="CG72" i="1"/>
  <c r="CF72" i="1"/>
  <c r="CE72" i="1"/>
  <c r="CD72" i="1"/>
  <c r="CC72" i="1"/>
  <c r="CB72" i="1"/>
  <c r="CA72" i="1"/>
  <c r="BZ72" i="1"/>
  <c r="BY72" i="1"/>
  <c r="BX72" i="1"/>
  <c r="BW72" i="1"/>
  <c r="BV72" i="1"/>
  <c r="BU72" i="1"/>
  <c r="BT72" i="1"/>
  <c r="BS72" i="1"/>
  <c r="BR72" i="1"/>
  <c r="BP72" i="1"/>
  <c r="BQ72" i="1" s="1"/>
  <c r="BI72" i="1"/>
  <c r="BH72" i="1"/>
  <c r="BG72" i="1"/>
  <c r="BF72" i="1"/>
  <c r="BE72" i="1"/>
  <c r="BD72" i="1"/>
  <c r="BC72" i="1"/>
  <c r="BB72" i="1"/>
  <c r="BA72" i="1"/>
  <c r="J72" i="1"/>
  <c r="FU71" i="1"/>
  <c r="FS71" i="1"/>
  <c r="EX71" i="1"/>
  <c r="FG71" i="1" s="1"/>
  <c r="FO71" i="1" s="1" a="1"/>
  <c r="FO71" i="1" s="1"/>
  <c r="EW71" i="1"/>
  <c r="FF71" i="1" s="1"/>
  <c r="FP71" i="1" s="1" a="1"/>
  <c r="FP71" i="1" s="1"/>
  <c r="EV71" i="1"/>
  <c r="FE71" i="1" s="1"/>
  <c r="FN71" i="1" s="1" a="1"/>
  <c r="FN71" i="1" s="1"/>
  <c r="EU71" i="1"/>
  <c r="FD71" i="1" s="1"/>
  <c r="FM71" i="1" s="1" a="1"/>
  <c r="FM71" i="1" s="1"/>
  <c r="ET71" i="1"/>
  <c r="FC71" i="1" s="1"/>
  <c r="FL71" i="1" s="1" a="1"/>
  <c r="FL71" i="1" s="1"/>
  <c r="ES71" i="1"/>
  <c r="FB71" i="1" s="1"/>
  <c r="FK71" i="1" s="1" a="1"/>
  <c r="FK71" i="1" s="1"/>
  <c r="ER71" i="1"/>
  <c r="EQ71" i="1"/>
  <c r="EZ71" i="1" s="1"/>
  <c r="FI71" i="1" s="1" a="1"/>
  <c r="FI71" i="1" s="1"/>
  <c r="EP71" i="1"/>
  <c r="EY71" i="1" s="1"/>
  <c r="FH71" i="1" s="1" a="1"/>
  <c r="FH71" i="1" s="1"/>
  <c r="EO71" i="1"/>
  <c r="EN71" i="1"/>
  <c r="EM71" i="1"/>
  <c r="EL71" i="1"/>
  <c r="EK71" i="1"/>
  <c r="EJ71" i="1"/>
  <c r="EI71" i="1"/>
  <c r="BK71" i="1" s="1"/>
  <c r="BL71" i="1" s="1"/>
  <c r="BO71" i="1" s="1"/>
  <c r="EH71" i="1"/>
  <c r="GH71" i="1" s="1"/>
  <c r="EG71" i="1"/>
  <c r="GG71" i="1" s="1"/>
  <c r="EF71" i="1"/>
  <c r="GF71" i="1" s="1"/>
  <c r="EE71" i="1"/>
  <c r="ED71" i="1"/>
  <c r="EC71" i="1"/>
  <c r="EB71" i="1"/>
  <c r="EA71" i="1"/>
  <c r="GA71" i="1" s="1"/>
  <c r="DZ71" i="1"/>
  <c r="FZ71" i="1" s="1"/>
  <c r="DY71" i="1"/>
  <c r="DX71" i="1"/>
  <c r="DW71" i="1"/>
  <c r="DV71" i="1"/>
  <c r="DS71" i="1"/>
  <c r="DR71" i="1"/>
  <c r="DP71" i="1"/>
  <c r="DN71" i="1"/>
  <c r="DL71" i="1" s="1"/>
  <c r="DM71" i="1" s="1"/>
  <c r="DO71" i="1" s="1"/>
  <c r="CJ71" i="1"/>
  <c r="CI71" i="1"/>
  <c r="CH71" i="1"/>
  <c r="CG71" i="1"/>
  <c r="CF71" i="1"/>
  <c r="CE71" i="1"/>
  <c r="CD71" i="1"/>
  <c r="CC71" i="1"/>
  <c r="CB71" i="1"/>
  <c r="CA71" i="1"/>
  <c r="BZ71" i="1"/>
  <c r="BY71" i="1"/>
  <c r="BX71" i="1"/>
  <c r="BW71" i="1"/>
  <c r="BV71" i="1"/>
  <c r="BU71" i="1"/>
  <c r="BT71" i="1"/>
  <c r="BS71" i="1"/>
  <c r="BR71" i="1"/>
  <c r="BP71" i="1"/>
  <c r="BQ71" i="1" s="1"/>
  <c r="BI71" i="1"/>
  <c r="BH71" i="1"/>
  <c r="BG71" i="1"/>
  <c r="BF71" i="1"/>
  <c r="BE71" i="1"/>
  <c r="BD71" i="1"/>
  <c r="BC71" i="1"/>
  <c r="BB71" i="1"/>
  <c r="BA71" i="1"/>
  <c r="J71" i="1"/>
  <c r="FU70" i="1"/>
  <c r="FS70" i="1"/>
  <c r="EX70" i="1"/>
  <c r="FG70" i="1" s="1"/>
  <c r="FO70" i="1" s="1" a="1"/>
  <c r="FO70" i="1" s="1"/>
  <c r="EW70" i="1"/>
  <c r="FF70" i="1" s="1"/>
  <c r="FP70" i="1" s="1" a="1"/>
  <c r="FP70" i="1" s="1"/>
  <c r="EV70" i="1"/>
  <c r="FE70" i="1" s="1"/>
  <c r="FN70" i="1" s="1" a="1"/>
  <c r="FN70" i="1" s="1"/>
  <c r="EU70" i="1"/>
  <c r="FD70" i="1" s="1"/>
  <c r="FM70" i="1" s="1" a="1"/>
  <c r="FM70" i="1" s="1"/>
  <c r="ET70" i="1"/>
  <c r="FC70" i="1" s="1"/>
  <c r="FL70" i="1" s="1" a="1"/>
  <c r="FL70" i="1" s="1"/>
  <c r="ES70" i="1"/>
  <c r="ER70" i="1"/>
  <c r="FA70" i="1" s="1"/>
  <c r="FJ70" i="1" s="1" a="1"/>
  <c r="FJ70" i="1" s="1"/>
  <c r="EQ70" i="1"/>
  <c r="EZ70" i="1" s="1"/>
  <c r="FI70" i="1" s="1" a="1"/>
  <c r="FI70" i="1" s="1"/>
  <c r="EP70" i="1"/>
  <c r="EY70" i="1" s="1"/>
  <c r="FH70" i="1" s="1" a="1"/>
  <c r="FH70" i="1" s="1"/>
  <c r="EO70" i="1"/>
  <c r="EN70" i="1"/>
  <c r="EM70" i="1"/>
  <c r="EL70" i="1"/>
  <c r="EK70" i="1"/>
  <c r="EJ70" i="1"/>
  <c r="EI70" i="1"/>
  <c r="BK70" i="1" s="1"/>
  <c r="BL70" i="1" s="1"/>
  <c r="EH70" i="1"/>
  <c r="GH70" i="1" s="1"/>
  <c r="EG70" i="1"/>
  <c r="GG70" i="1" s="1"/>
  <c r="EF70" i="1"/>
  <c r="GF70" i="1" s="1"/>
  <c r="EE70" i="1"/>
  <c r="ED70" i="1"/>
  <c r="EC70" i="1"/>
  <c r="EB70" i="1"/>
  <c r="EA70" i="1"/>
  <c r="GA70" i="1" s="1"/>
  <c r="DZ70" i="1"/>
  <c r="FZ70" i="1" s="1"/>
  <c r="DY70" i="1"/>
  <c r="DX70" i="1"/>
  <c r="DW70" i="1"/>
  <c r="DV70" i="1"/>
  <c r="DS70" i="1"/>
  <c r="DR70" i="1"/>
  <c r="DP70" i="1"/>
  <c r="DN70" i="1"/>
  <c r="DL70" i="1" s="1"/>
  <c r="DM70" i="1" s="1"/>
  <c r="DO70" i="1" s="1"/>
  <c r="CJ70" i="1"/>
  <c r="CI70" i="1"/>
  <c r="CH70" i="1"/>
  <c r="CG70" i="1"/>
  <c r="CF70" i="1"/>
  <c r="CE70" i="1"/>
  <c r="CD70" i="1"/>
  <c r="CC70" i="1"/>
  <c r="CB70" i="1"/>
  <c r="CA70" i="1"/>
  <c r="BZ70" i="1"/>
  <c r="BY70" i="1"/>
  <c r="BX70" i="1"/>
  <c r="BW70" i="1"/>
  <c r="BV70" i="1"/>
  <c r="BU70" i="1"/>
  <c r="BT70" i="1"/>
  <c r="BS70" i="1"/>
  <c r="BR70" i="1"/>
  <c r="BP70" i="1"/>
  <c r="BQ70" i="1" s="1"/>
  <c r="BI70" i="1"/>
  <c r="BH70" i="1"/>
  <c r="BG70" i="1"/>
  <c r="BF70" i="1"/>
  <c r="BE70" i="1"/>
  <c r="BD70" i="1"/>
  <c r="BC70" i="1"/>
  <c r="BB70" i="1"/>
  <c r="BA70" i="1"/>
  <c r="J70" i="1"/>
  <c r="FU69" i="1"/>
  <c r="FS69" i="1"/>
  <c r="EX69" i="1"/>
  <c r="FG69" i="1" s="1"/>
  <c r="FO69" i="1" s="1" a="1"/>
  <c r="FO69" i="1" s="1"/>
  <c r="EW69" i="1"/>
  <c r="FF69" i="1" s="1"/>
  <c r="FP69" i="1" s="1" a="1"/>
  <c r="FP69" i="1" s="1"/>
  <c r="EV69" i="1"/>
  <c r="FE69" i="1" s="1"/>
  <c r="FN69" i="1" s="1" a="1"/>
  <c r="FN69" i="1" s="1"/>
  <c r="EU69" i="1"/>
  <c r="FD69" i="1" s="1"/>
  <c r="FM69" i="1" s="1" a="1"/>
  <c r="FM69" i="1" s="1"/>
  <c r="ET69" i="1"/>
  <c r="ES69" i="1"/>
  <c r="FB69" i="1" s="1"/>
  <c r="FK69" i="1" s="1" a="1"/>
  <c r="FK69" i="1" s="1"/>
  <c r="ER69" i="1"/>
  <c r="FA69" i="1" s="1"/>
  <c r="FJ69" i="1" s="1" a="1"/>
  <c r="FJ69" i="1" s="1"/>
  <c r="EQ69" i="1"/>
  <c r="EZ69" i="1" s="1"/>
  <c r="FI69" i="1" s="1" a="1"/>
  <c r="FI69" i="1" s="1"/>
  <c r="EP69" i="1"/>
  <c r="EY69" i="1" s="1"/>
  <c r="FH69" i="1" s="1" a="1"/>
  <c r="FH69" i="1" s="1"/>
  <c r="EO69" i="1"/>
  <c r="EN69" i="1"/>
  <c r="EM69" i="1"/>
  <c r="EL69" i="1"/>
  <c r="EK69" i="1"/>
  <c r="EJ69" i="1"/>
  <c r="EI69" i="1"/>
  <c r="BK69" i="1" s="1"/>
  <c r="BL69" i="1" s="1"/>
  <c r="BM69" i="1" s="1"/>
  <c r="BN69" i="1" s="1"/>
  <c r="EH69" i="1"/>
  <c r="GH69" i="1" s="1"/>
  <c r="EG69" i="1"/>
  <c r="GG69" i="1" s="1"/>
  <c r="EF69" i="1"/>
  <c r="GF69" i="1" s="1"/>
  <c r="EE69" i="1"/>
  <c r="ED69" i="1"/>
  <c r="EC69" i="1"/>
  <c r="EB69" i="1"/>
  <c r="EA69" i="1"/>
  <c r="GA69" i="1" s="1"/>
  <c r="DZ69" i="1"/>
  <c r="FZ69" i="1" s="1"/>
  <c r="DY69" i="1"/>
  <c r="DX69" i="1"/>
  <c r="DW69" i="1"/>
  <c r="DV69" i="1"/>
  <c r="DS69" i="1"/>
  <c r="DR69" i="1"/>
  <c r="DU69" i="1" s="1"/>
  <c r="DP69" i="1"/>
  <c r="DN69" i="1"/>
  <c r="DL69" i="1" s="1"/>
  <c r="DM69" i="1" s="1"/>
  <c r="DO69" i="1" s="1"/>
  <c r="CJ69" i="1"/>
  <c r="CI69" i="1"/>
  <c r="CH69" i="1"/>
  <c r="CG69" i="1"/>
  <c r="CF69" i="1"/>
  <c r="CE69" i="1"/>
  <c r="CD69" i="1"/>
  <c r="CC69" i="1"/>
  <c r="CB69" i="1"/>
  <c r="CA69" i="1"/>
  <c r="BZ69" i="1"/>
  <c r="BY69" i="1"/>
  <c r="BX69" i="1"/>
  <c r="BW69" i="1"/>
  <c r="BV69" i="1"/>
  <c r="BU69" i="1"/>
  <c r="BT69" i="1"/>
  <c r="BS69" i="1"/>
  <c r="BR69" i="1"/>
  <c r="BP69" i="1"/>
  <c r="BQ69" i="1" s="1"/>
  <c r="BI69" i="1"/>
  <c r="BH69" i="1"/>
  <c r="BG69" i="1"/>
  <c r="BF69" i="1"/>
  <c r="BE69" i="1"/>
  <c r="BD69" i="1"/>
  <c r="BC69" i="1"/>
  <c r="BB69" i="1"/>
  <c r="BA69" i="1"/>
  <c r="J69" i="1"/>
  <c r="FU68" i="1"/>
  <c r="FS68" i="1"/>
  <c r="EX68" i="1"/>
  <c r="FG68" i="1" s="1"/>
  <c r="FO68" i="1" s="1" a="1"/>
  <c r="FO68" i="1" s="1"/>
  <c r="EW68" i="1"/>
  <c r="FF68" i="1" s="1"/>
  <c r="FP68" i="1" s="1" a="1"/>
  <c r="FP68" i="1" s="1"/>
  <c r="EV68" i="1"/>
  <c r="FE68" i="1" s="1"/>
  <c r="FN68" i="1" s="1" a="1"/>
  <c r="FN68" i="1" s="1"/>
  <c r="EU68" i="1"/>
  <c r="ET68" i="1"/>
  <c r="FC68" i="1" s="1"/>
  <c r="FL68" i="1" s="1" a="1"/>
  <c r="FL68" i="1" s="1"/>
  <c r="ES68" i="1"/>
  <c r="FB68" i="1" s="1"/>
  <c r="FK68" i="1" s="1" a="1"/>
  <c r="FK68" i="1" s="1"/>
  <c r="ER68" i="1"/>
  <c r="FA68" i="1" s="1"/>
  <c r="FJ68" i="1" s="1" a="1"/>
  <c r="FJ68" i="1" s="1"/>
  <c r="EQ68" i="1"/>
  <c r="EZ68" i="1" s="1"/>
  <c r="FI68" i="1" s="1" a="1"/>
  <c r="FI68" i="1" s="1"/>
  <c r="EP68" i="1"/>
  <c r="EY68" i="1" s="1"/>
  <c r="FH68" i="1" s="1" a="1"/>
  <c r="FH68" i="1" s="1"/>
  <c r="EO68" i="1"/>
  <c r="EN68" i="1"/>
  <c r="EM68" i="1"/>
  <c r="EL68" i="1"/>
  <c r="EK68" i="1"/>
  <c r="EJ68" i="1"/>
  <c r="EI68" i="1"/>
  <c r="BK68" i="1" s="1"/>
  <c r="EH68" i="1"/>
  <c r="GH68" i="1" s="1"/>
  <c r="EG68" i="1"/>
  <c r="GG68" i="1" s="1"/>
  <c r="EF68" i="1"/>
  <c r="GF68" i="1" s="1"/>
  <c r="EE68" i="1"/>
  <c r="ED68" i="1"/>
  <c r="EC68" i="1"/>
  <c r="EB68" i="1"/>
  <c r="EA68" i="1"/>
  <c r="GA68" i="1" s="1"/>
  <c r="DZ68" i="1"/>
  <c r="FZ68" i="1" s="1"/>
  <c r="DY68" i="1"/>
  <c r="DX68" i="1"/>
  <c r="DW68" i="1"/>
  <c r="DV68" i="1"/>
  <c r="DS68" i="1"/>
  <c r="DR68" i="1"/>
  <c r="DT68" i="1" s="1"/>
  <c r="DP68" i="1"/>
  <c r="DN68" i="1"/>
  <c r="DL68" i="1" s="1"/>
  <c r="DM68" i="1" s="1"/>
  <c r="DO68" i="1" s="1"/>
  <c r="CJ68" i="1"/>
  <c r="CI68" i="1"/>
  <c r="CH68" i="1"/>
  <c r="CG68" i="1"/>
  <c r="CF68" i="1"/>
  <c r="CE68" i="1"/>
  <c r="CD68" i="1"/>
  <c r="CC68" i="1"/>
  <c r="CB68" i="1"/>
  <c r="CA68" i="1"/>
  <c r="BZ68" i="1"/>
  <c r="BY68" i="1"/>
  <c r="BX68" i="1"/>
  <c r="BW68" i="1"/>
  <c r="BV68" i="1"/>
  <c r="BU68" i="1"/>
  <c r="BT68" i="1"/>
  <c r="BS68" i="1"/>
  <c r="BR68" i="1"/>
  <c r="BP68" i="1"/>
  <c r="BQ68" i="1" s="1"/>
  <c r="BI68" i="1"/>
  <c r="BH68" i="1"/>
  <c r="BG68" i="1"/>
  <c r="BF68" i="1"/>
  <c r="BE68" i="1"/>
  <c r="BD68" i="1"/>
  <c r="BC68" i="1"/>
  <c r="BB68" i="1"/>
  <c r="BA68" i="1"/>
  <c r="J68" i="1"/>
  <c r="FU67" i="1"/>
  <c r="FS67" i="1"/>
  <c r="EX67" i="1"/>
  <c r="FG67" i="1" s="1"/>
  <c r="FO67" i="1" s="1" a="1"/>
  <c r="FO67" i="1" s="1"/>
  <c r="EW67" i="1"/>
  <c r="FF67" i="1" s="1"/>
  <c r="FP67" i="1" s="1" a="1"/>
  <c r="FP67" i="1" s="1"/>
  <c r="EV67" i="1"/>
  <c r="FE67" i="1" s="1"/>
  <c r="FN67" i="1" s="1" a="1"/>
  <c r="FN67" i="1" s="1"/>
  <c r="EU67" i="1"/>
  <c r="FD67" i="1" s="1"/>
  <c r="FM67" i="1" s="1" a="1"/>
  <c r="FM67" i="1" s="1"/>
  <c r="ET67" i="1"/>
  <c r="FC67" i="1" s="1"/>
  <c r="FL67" i="1" s="1" a="1"/>
  <c r="FL67" i="1" s="1"/>
  <c r="ES67" i="1"/>
  <c r="FB67" i="1" s="1"/>
  <c r="FK67" i="1" s="1" a="1"/>
  <c r="FK67" i="1" s="1"/>
  <c r="ER67" i="1"/>
  <c r="EQ67" i="1"/>
  <c r="EZ67" i="1" s="1"/>
  <c r="FI67" i="1" s="1" a="1"/>
  <c r="FI67" i="1" s="1"/>
  <c r="EP67" i="1"/>
  <c r="EY67" i="1" s="1"/>
  <c r="FH67" i="1" s="1" a="1"/>
  <c r="FH67" i="1" s="1"/>
  <c r="EO67" i="1"/>
  <c r="EN67" i="1"/>
  <c r="EM67" i="1"/>
  <c r="EL67" i="1"/>
  <c r="EK67" i="1"/>
  <c r="EJ67" i="1"/>
  <c r="EI67" i="1"/>
  <c r="BK67" i="1" s="1"/>
  <c r="BL67" i="1" s="1"/>
  <c r="BO67" i="1" s="1"/>
  <c r="EH67" i="1"/>
  <c r="GH67" i="1" s="1"/>
  <c r="EG67" i="1"/>
  <c r="GG67" i="1" s="1"/>
  <c r="EF67" i="1"/>
  <c r="GF67" i="1" s="1"/>
  <c r="EE67" i="1"/>
  <c r="ED67" i="1"/>
  <c r="EC67" i="1"/>
  <c r="EB67" i="1"/>
  <c r="EA67" i="1"/>
  <c r="GA67" i="1" s="1"/>
  <c r="DZ67" i="1"/>
  <c r="FZ67" i="1" s="1"/>
  <c r="DY67" i="1"/>
  <c r="DX67" i="1"/>
  <c r="DW67" i="1"/>
  <c r="DV67" i="1"/>
  <c r="DS67" i="1"/>
  <c r="DR67" i="1"/>
  <c r="DP67" i="1"/>
  <c r="DN67" i="1"/>
  <c r="DL67" i="1" s="1"/>
  <c r="DM67" i="1" s="1"/>
  <c r="DO67" i="1" s="1"/>
  <c r="CJ67" i="1"/>
  <c r="CI67" i="1"/>
  <c r="CH67" i="1"/>
  <c r="CG67" i="1"/>
  <c r="CF67" i="1"/>
  <c r="CE67" i="1"/>
  <c r="CD67" i="1"/>
  <c r="CC67" i="1"/>
  <c r="CB67" i="1"/>
  <c r="CA67" i="1"/>
  <c r="BZ67" i="1"/>
  <c r="BY67" i="1"/>
  <c r="BX67" i="1"/>
  <c r="BW67" i="1"/>
  <c r="BV67" i="1"/>
  <c r="BU67" i="1"/>
  <c r="BT67" i="1"/>
  <c r="BS67" i="1"/>
  <c r="BR67" i="1"/>
  <c r="BP67" i="1"/>
  <c r="BQ67" i="1" s="1"/>
  <c r="BI67" i="1"/>
  <c r="BH67" i="1"/>
  <c r="BG67" i="1"/>
  <c r="BF67" i="1"/>
  <c r="BE67" i="1"/>
  <c r="BD67" i="1"/>
  <c r="BC67" i="1"/>
  <c r="BB67" i="1"/>
  <c r="BA67" i="1"/>
  <c r="J67" i="1"/>
  <c r="FU66" i="1"/>
  <c r="FS66" i="1"/>
  <c r="EX66" i="1"/>
  <c r="FG66" i="1" s="1"/>
  <c r="FO66" i="1" s="1" a="1"/>
  <c r="FO66" i="1" s="1"/>
  <c r="EW66" i="1"/>
  <c r="FF66" i="1" s="1"/>
  <c r="FP66" i="1" s="1" a="1"/>
  <c r="FP66" i="1" s="1"/>
  <c r="EV66" i="1"/>
  <c r="FE66" i="1" s="1"/>
  <c r="FN66" i="1" s="1" a="1"/>
  <c r="FN66" i="1" s="1"/>
  <c r="EU66" i="1"/>
  <c r="FD66" i="1" s="1"/>
  <c r="FM66" i="1" s="1" a="1"/>
  <c r="FM66" i="1" s="1"/>
  <c r="ET66" i="1"/>
  <c r="FC66" i="1" s="1"/>
  <c r="FL66" i="1" s="1" a="1"/>
  <c r="FL66" i="1" s="1"/>
  <c r="ES66" i="1"/>
  <c r="ER66" i="1"/>
  <c r="FA66" i="1" s="1"/>
  <c r="FJ66" i="1" s="1" a="1"/>
  <c r="FJ66" i="1" s="1"/>
  <c r="EQ66" i="1"/>
  <c r="EZ66" i="1" s="1"/>
  <c r="FI66" i="1" s="1" a="1"/>
  <c r="FI66" i="1" s="1"/>
  <c r="EP66" i="1"/>
  <c r="EY66" i="1" s="1"/>
  <c r="FH66" i="1" s="1" a="1"/>
  <c r="FH66" i="1" s="1"/>
  <c r="EO66" i="1"/>
  <c r="EN66" i="1"/>
  <c r="EM66" i="1"/>
  <c r="EL66" i="1"/>
  <c r="EK66" i="1"/>
  <c r="EJ66" i="1"/>
  <c r="EI66" i="1"/>
  <c r="BK66" i="1" s="1"/>
  <c r="BL66" i="1" s="1"/>
  <c r="EH66" i="1"/>
  <c r="GH66" i="1" s="1"/>
  <c r="EG66" i="1"/>
  <c r="GG66" i="1" s="1"/>
  <c r="EF66" i="1"/>
  <c r="GF66" i="1" s="1"/>
  <c r="EE66" i="1"/>
  <c r="ED66" i="1"/>
  <c r="EC66" i="1"/>
  <c r="EB66" i="1"/>
  <c r="EA66" i="1"/>
  <c r="GA66" i="1" s="1"/>
  <c r="DZ66" i="1"/>
  <c r="FZ66" i="1" s="1"/>
  <c r="DY66" i="1"/>
  <c r="DX66" i="1"/>
  <c r="DW66" i="1"/>
  <c r="DV66" i="1"/>
  <c r="DS66" i="1"/>
  <c r="DR66" i="1"/>
  <c r="DP66" i="1"/>
  <c r="DN66" i="1"/>
  <c r="DL66" i="1" s="1"/>
  <c r="DM66" i="1" s="1"/>
  <c r="DO66" i="1" s="1"/>
  <c r="CJ66" i="1"/>
  <c r="CI66" i="1"/>
  <c r="CH66" i="1"/>
  <c r="CG66" i="1"/>
  <c r="CF66" i="1"/>
  <c r="CE66" i="1"/>
  <c r="CD66" i="1"/>
  <c r="CC66" i="1"/>
  <c r="CB66" i="1"/>
  <c r="CA66" i="1"/>
  <c r="BZ66" i="1"/>
  <c r="BY66" i="1"/>
  <c r="BX66" i="1"/>
  <c r="BW66" i="1"/>
  <c r="BV66" i="1"/>
  <c r="BU66" i="1"/>
  <c r="BT66" i="1"/>
  <c r="BS66" i="1"/>
  <c r="BR66" i="1"/>
  <c r="BP66" i="1"/>
  <c r="BQ66" i="1" s="1"/>
  <c r="BI66" i="1"/>
  <c r="BH66" i="1"/>
  <c r="BG66" i="1"/>
  <c r="BF66" i="1"/>
  <c r="BE66" i="1"/>
  <c r="BD66" i="1"/>
  <c r="BC66" i="1"/>
  <c r="BB66" i="1"/>
  <c r="BA66" i="1"/>
  <c r="J66" i="1"/>
  <c r="FU65" i="1"/>
  <c r="FS65" i="1"/>
  <c r="EX65" i="1"/>
  <c r="FG65" i="1" s="1"/>
  <c r="FO65" i="1" s="1" a="1"/>
  <c r="FO65" i="1" s="1"/>
  <c r="EW65" i="1"/>
  <c r="FF65" i="1" s="1"/>
  <c r="FP65" i="1" s="1" a="1"/>
  <c r="FP65" i="1" s="1"/>
  <c r="EV65" i="1"/>
  <c r="FE65" i="1" s="1"/>
  <c r="FN65" i="1" s="1" a="1"/>
  <c r="FN65" i="1" s="1"/>
  <c r="EU65" i="1"/>
  <c r="FD65" i="1" s="1"/>
  <c r="FM65" i="1" s="1" a="1"/>
  <c r="FM65" i="1" s="1"/>
  <c r="ET65" i="1"/>
  <c r="ES65" i="1"/>
  <c r="FB65" i="1" s="1"/>
  <c r="FK65" i="1" s="1" a="1"/>
  <c r="FK65" i="1" s="1"/>
  <c r="ER65" i="1"/>
  <c r="FA65" i="1" s="1"/>
  <c r="FJ65" i="1" s="1" a="1"/>
  <c r="FJ65" i="1" s="1"/>
  <c r="EQ65" i="1"/>
  <c r="EZ65" i="1" s="1"/>
  <c r="FI65" i="1" s="1" a="1"/>
  <c r="FI65" i="1" s="1"/>
  <c r="EP65" i="1"/>
  <c r="EY65" i="1" s="1"/>
  <c r="FH65" i="1" s="1" a="1"/>
  <c r="FH65" i="1" s="1"/>
  <c r="EO65" i="1"/>
  <c r="EN65" i="1"/>
  <c r="EM65" i="1"/>
  <c r="EL65" i="1"/>
  <c r="EK65" i="1"/>
  <c r="EJ65" i="1"/>
  <c r="EI65" i="1"/>
  <c r="BK65" i="1" s="1"/>
  <c r="BL65" i="1" s="1"/>
  <c r="BM65" i="1" s="1"/>
  <c r="BN65" i="1" s="1"/>
  <c r="EH65" i="1"/>
  <c r="GH65" i="1" s="1"/>
  <c r="EG65" i="1"/>
  <c r="GG65" i="1" s="1"/>
  <c r="EF65" i="1"/>
  <c r="GF65" i="1" s="1"/>
  <c r="EE65" i="1"/>
  <c r="ED65" i="1"/>
  <c r="EC65" i="1"/>
  <c r="EB65" i="1"/>
  <c r="EA65" i="1"/>
  <c r="GA65" i="1" s="1"/>
  <c r="DZ65" i="1"/>
  <c r="FZ65" i="1" s="1"/>
  <c r="DY65" i="1"/>
  <c r="DX65" i="1"/>
  <c r="DW65" i="1"/>
  <c r="DV65" i="1"/>
  <c r="DS65" i="1"/>
  <c r="DR65" i="1"/>
  <c r="DU65" i="1" s="1"/>
  <c r="DP65" i="1"/>
  <c r="DN65" i="1"/>
  <c r="DL65" i="1" s="1"/>
  <c r="DM65" i="1" s="1"/>
  <c r="DO65" i="1" s="1"/>
  <c r="CJ65" i="1"/>
  <c r="CI65" i="1"/>
  <c r="CH65" i="1"/>
  <c r="CG65" i="1"/>
  <c r="CF65" i="1"/>
  <c r="CE65" i="1"/>
  <c r="CD65" i="1"/>
  <c r="CC65" i="1"/>
  <c r="CB65" i="1"/>
  <c r="CA65" i="1"/>
  <c r="BZ65" i="1"/>
  <c r="BY65" i="1"/>
  <c r="BX65" i="1"/>
  <c r="BW65" i="1"/>
  <c r="BV65" i="1"/>
  <c r="BU65" i="1"/>
  <c r="BT65" i="1"/>
  <c r="BS65" i="1"/>
  <c r="BR65" i="1"/>
  <c r="BP65" i="1"/>
  <c r="BQ65" i="1" s="1"/>
  <c r="BI65" i="1"/>
  <c r="BH65" i="1"/>
  <c r="BG65" i="1"/>
  <c r="BF65" i="1"/>
  <c r="BE65" i="1"/>
  <c r="BD65" i="1"/>
  <c r="BC65" i="1"/>
  <c r="BB65" i="1"/>
  <c r="BA65" i="1"/>
  <c r="J65" i="1"/>
  <c r="FU64" i="1"/>
  <c r="FS64" i="1"/>
  <c r="EX64" i="1"/>
  <c r="FG64" i="1" s="1"/>
  <c r="FO64" i="1" s="1" a="1"/>
  <c r="FO64" i="1" s="1"/>
  <c r="EW64" i="1"/>
  <c r="FF64" i="1" s="1"/>
  <c r="FP64" i="1" s="1" a="1"/>
  <c r="FP64" i="1" s="1"/>
  <c r="EV64" i="1"/>
  <c r="FE64" i="1" s="1"/>
  <c r="FN64" i="1" s="1" a="1"/>
  <c r="FN64" i="1" s="1"/>
  <c r="EU64" i="1"/>
  <c r="ET64" i="1"/>
  <c r="FC64" i="1" s="1"/>
  <c r="FL64" i="1" s="1" a="1"/>
  <c r="FL64" i="1" s="1"/>
  <c r="ES64" i="1"/>
  <c r="FB64" i="1" s="1"/>
  <c r="FK64" i="1" s="1" a="1"/>
  <c r="FK64" i="1" s="1"/>
  <c r="ER64" i="1"/>
  <c r="FA64" i="1" s="1"/>
  <c r="FJ64" i="1" s="1" a="1"/>
  <c r="FJ64" i="1" s="1"/>
  <c r="EQ64" i="1"/>
  <c r="EZ64" i="1" s="1"/>
  <c r="FI64" i="1" s="1" a="1"/>
  <c r="FI64" i="1" s="1"/>
  <c r="EP64" i="1"/>
  <c r="EY64" i="1" s="1"/>
  <c r="FH64" i="1" s="1" a="1"/>
  <c r="FH64" i="1" s="1"/>
  <c r="EO64" i="1"/>
  <c r="EN64" i="1"/>
  <c r="EM64" i="1"/>
  <c r="EL64" i="1"/>
  <c r="EK64" i="1"/>
  <c r="EJ64" i="1"/>
  <c r="EI64" i="1"/>
  <c r="BK64" i="1" s="1"/>
  <c r="BL64" i="1" s="1"/>
  <c r="EH64" i="1"/>
  <c r="GH64" i="1" s="1"/>
  <c r="EG64" i="1"/>
  <c r="GG64" i="1" s="1"/>
  <c r="EF64" i="1"/>
  <c r="GF64" i="1" s="1"/>
  <c r="EE64" i="1"/>
  <c r="ED64" i="1"/>
  <c r="EC64" i="1"/>
  <c r="EB64" i="1"/>
  <c r="EA64" i="1"/>
  <c r="GA64" i="1" s="1"/>
  <c r="DZ64" i="1"/>
  <c r="FZ64" i="1" s="1"/>
  <c r="DY64" i="1"/>
  <c r="DX64" i="1"/>
  <c r="DW64" i="1"/>
  <c r="DV64" i="1"/>
  <c r="DS64" i="1"/>
  <c r="DR64" i="1"/>
  <c r="DP64" i="1"/>
  <c r="DN64" i="1"/>
  <c r="DL64" i="1" s="1"/>
  <c r="DM64" i="1" s="1"/>
  <c r="DO64" i="1" s="1"/>
  <c r="CJ64" i="1"/>
  <c r="CI64" i="1"/>
  <c r="CH64" i="1"/>
  <c r="CG64" i="1"/>
  <c r="CF64" i="1"/>
  <c r="CE64" i="1"/>
  <c r="CD64" i="1"/>
  <c r="CC64" i="1"/>
  <c r="CB64" i="1"/>
  <c r="CA64" i="1"/>
  <c r="BZ64" i="1"/>
  <c r="BY64" i="1"/>
  <c r="BX64" i="1"/>
  <c r="BW64" i="1"/>
  <c r="BV64" i="1"/>
  <c r="BU64" i="1"/>
  <c r="BT64" i="1"/>
  <c r="BS64" i="1"/>
  <c r="BR64" i="1"/>
  <c r="BP64" i="1"/>
  <c r="BQ64" i="1" s="1"/>
  <c r="BI64" i="1"/>
  <c r="BH64" i="1"/>
  <c r="BG64" i="1"/>
  <c r="BF64" i="1"/>
  <c r="BE64" i="1"/>
  <c r="BD64" i="1"/>
  <c r="BC64" i="1"/>
  <c r="BB64" i="1"/>
  <c r="BA64" i="1"/>
  <c r="J64" i="1"/>
  <c r="FU63" i="1"/>
  <c r="FS63" i="1"/>
  <c r="EX63" i="1"/>
  <c r="FG63" i="1" s="1"/>
  <c r="FO63" i="1" s="1" a="1"/>
  <c r="FO63" i="1" s="1"/>
  <c r="EW63" i="1"/>
  <c r="FF63" i="1" s="1"/>
  <c r="FP63" i="1" s="1" a="1"/>
  <c r="FP63" i="1" s="1"/>
  <c r="EV63" i="1"/>
  <c r="FE63" i="1" s="1"/>
  <c r="FN63" i="1" s="1" a="1"/>
  <c r="FN63" i="1" s="1"/>
  <c r="EU63" i="1"/>
  <c r="FD63" i="1" s="1"/>
  <c r="FM63" i="1" s="1" a="1"/>
  <c r="FM63" i="1" s="1"/>
  <c r="ET63" i="1"/>
  <c r="FC63" i="1" s="1"/>
  <c r="FL63" i="1" s="1" a="1"/>
  <c r="FL63" i="1" s="1"/>
  <c r="ES63" i="1"/>
  <c r="FB63" i="1" s="1"/>
  <c r="FK63" i="1" s="1" a="1"/>
  <c r="FK63" i="1" s="1"/>
  <c r="ER63" i="1"/>
  <c r="EQ63" i="1"/>
  <c r="EZ63" i="1" s="1"/>
  <c r="FI63" i="1" s="1" a="1"/>
  <c r="FI63" i="1" s="1"/>
  <c r="EP63" i="1"/>
  <c r="EY63" i="1" s="1"/>
  <c r="FH63" i="1" s="1" a="1"/>
  <c r="FH63" i="1" s="1"/>
  <c r="EO63" i="1"/>
  <c r="EN63" i="1"/>
  <c r="EM63" i="1"/>
  <c r="EL63" i="1"/>
  <c r="EK63" i="1"/>
  <c r="EJ63" i="1"/>
  <c r="EI63" i="1"/>
  <c r="BK63" i="1" s="1"/>
  <c r="BL63" i="1" s="1"/>
  <c r="EH63" i="1"/>
  <c r="GH63" i="1" s="1"/>
  <c r="EG63" i="1"/>
  <c r="GG63" i="1" s="1"/>
  <c r="EF63" i="1"/>
  <c r="GF63" i="1" s="1"/>
  <c r="EE63" i="1"/>
  <c r="ED63" i="1"/>
  <c r="EC63" i="1"/>
  <c r="EB63" i="1"/>
  <c r="EA63" i="1"/>
  <c r="GA63" i="1" s="1"/>
  <c r="DZ63" i="1"/>
  <c r="FZ63" i="1" s="1"/>
  <c r="DY63" i="1"/>
  <c r="DX63" i="1"/>
  <c r="DW63" i="1"/>
  <c r="DV63" i="1"/>
  <c r="DS63" i="1"/>
  <c r="DR63" i="1"/>
  <c r="DP63" i="1"/>
  <c r="DN63" i="1"/>
  <c r="DL63" i="1" s="1"/>
  <c r="DM63" i="1" s="1"/>
  <c r="DO63" i="1" s="1"/>
  <c r="CJ63" i="1"/>
  <c r="CI63" i="1"/>
  <c r="CH63" i="1"/>
  <c r="CG63" i="1"/>
  <c r="CF63" i="1"/>
  <c r="CE63" i="1"/>
  <c r="CD63" i="1"/>
  <c r="CC63" i="1"/>
  <c r="CB63" i="1"/>
  <c r="CA63" i="1"/>
  <c r="BZ63" i="1"/>
  <c r="BY63" i="1"/>
  <c r="BX63" i="1"/>
  <c r="BW63" i="1"/>
  <c r="BV63" i="1"/>
  <c r="BU63" i="1"/>
  <c r="BT63" i="1"/>
  <c r="BS63" i="1"/>
  <c r="BR63" i="1"/>
  <c r="BP63" i="1"/>
  <c r="BQ63" i="1" s="1"/>
  <c r="BI63" i="1"/>
  <c r="BH63" i="1"/>
  <c r="BG63" i="1"/>
  <c r="BF63" i="1"/>
  <c r="BE63" i="1"/>
  <c r="BD63" i="1"/>
  <c r="BC63" i="1"/>
  <c r="BB63" i="1"/>
  <c r="BA63" i="1"/>
  <c r="J63" i="1"/>
  <c r="FU62" i="1"/>
  <c r="FS62" i="1"/>
  <c r="EX62" i="1"/>
  <c r="FG62" i="1" s="1"/>
  <c r="FO62" i="1" s="1" a="1"/>
  <c r="FO62" i="1" s="1"/>
  <c r="EW62" i="1"/>
  <c r="FF62" i="1" s="1"/>
  <c r="FP62" i="1" s="1" a="1"/>
  <c r="FP62" i="1" s="1"/>
  <c r="EV62" i="1"/>
  <c r="FE62" i="1" s="1"/>
  <c r="FN62" i="1" s="1" a="1"/>
  <c r="FN62" i="1" s="1"/>
  <c r="EU62" i="1"/>
  <c r="FD62" i="1" s="1"/>
  <c r="FM62" i="1" s="1" a="1"/>
  <c r="FM62" i="1" s="1"/>
  <c r="ET62" i="1"/>
  <c r="FC62" i="1" s="1"/>
  <c r="FL62" i="1" s="1" a="1"/>
  <c r="FL62" i="1" s="1"/>
  <c r="ES62" i="1"/>
  <c r="ER62" i="1"/>
  <c r="FA62" i="1" s="1"/>
  <c r="FJ62" i="1" s="1" a="1"/>
  <c r="FJ62" i="1" s="1"/>
  <c r="EQ62" i="1"/>
  <c r="EZ62" i="1" s="1"/>
  <c r="FI62" i="1" s="1" a="1"/>
  <c r="FI62" i="1" s="1"/>
  <c r="EP62" i="1"/>
  <c r="EY62" i="1" s="1"/>
  <c r="FH62" i="1" s="1" a="1"/>
  <c r="FH62" i="1" s="1"/>
  <c r="EO62" i="1"/>
  <c r="EN62" i="1"/>
  <c r="EM62" i="1"/>
  <c r="EL62" i="1"/>
  <c r="EK62" i="1"/>
  <c r="EJ62" i="1"/>
  <c r="EI62" i="1"/>
  <c r="BK62" i="1" s="1"/>
  <c r="BL62" i="1" s="1"/>
  <c r="EH62" i="1"/>
  <c r="GH62" i="1" s="1"/>
  <c r="EG62" i="1"/>
  <c r="GG62" i="1" s="1"/>
  <c r="EF62" i="1"/>
  <c r="GF62" i="1" s="1"/>
  <c r="EE62" i="1"/>
  <c r="ED62" i="1"/>
  <c r="EC62" i="1"/>
  <c r="EB62" i="1"/>
  <c r="EA62" i="1"/>
  <c r="GA62" i="1" s="1"/>
  <c r="DZ62" i="1"/>
  <c r="FZ62" i="1" s="1"/>
  <c r="DY62" i="1"/>
  <c r="DX62" i="1"/>
  <c r="DW62" i="1"/>
  <c r="DV62" i="1"/>
  <c r="DS62" i="1"/>
  <c r="DR62" i="1"/>
  <c r="DP62" i="1"/>
  <c r="DN62" i="1"/>
  <c r="DL62" i="1" s="1"/>
  <c r="DM62" i="1" s="1"/>
  <c r="DO62" i="1" s="1"/>
  <c r="CJ62" i="1"/>
  <c r="CI62" i="1"/>
  <c r="CH62" i="1"/>
  <c r="CG62" i="1"/>
  <c r="CF62" i="1"/>
  <c r="CE62" i="1"/>
  <c r="CD62" i="1"/>
  <c r="CC62" i="1"/>
  <c r="CB62" i="1"/>
  <c r="CA62" i="1"/>
  <c r="BZ62" i="1"/>
  <c r="BY62" i="1"/>
  <c r="BX62" i="1"/>
  <c r="BW62" i="1"/>
  <c r="BV62" i="1"/>
  <c r="BU62" i="1"/>
  <c r="BT62" i="1"/>
  <c r="BS62" i="1"/>
  <c r="BR62" i="1"/>
  <c r="BP62" i="1"/>
  <c r="BQ62" i="1" s="1"/>
  <c r="BI62" i="1"/>
  <c r="BH62" i="1"/>
  <c r="BG62" i="1"/>
  <c r="BF62" i="1"/>
  <c r="BE62" i="1"/>
  <c r="BD62" i="1"/>
  <c r="BC62" i="1"/>
  <c r="BB62" i="1"/>
  <c r="BA62" i="1"/>
  <c r="J62" i="1"/>
  <c r="FU61" i="1"/>
  <c r="FS61" i="1"/>
  <c r="EX61" i="1"/>
  <c r="FG61" i="1" s="1"/>
  <c r="FO61" i="1" s="1" a="1"/>
  <c r="FO61" i="1" s="1"/>
  <c r="EW61" i="1"/>
  <c r="FF61" i="1" s="1"/>
  <c r="FP61" i="1" s="1" a="1"/>
  <c r="FP61" i="1" s="1"/>
  <c r="EV61" i="1"/>
  <c r="FE61" i="1" s="1"/>
  <c r="FN61" i="1" s="1" a="1"/>
  <c r="FN61" i="1" s="1"/>
  <c r="EU61" i="1"/>
  <c r="FD61" i="1" s="1"/>
  <c r="FM61" i="1" s="1" a="1"/>
  <c r="FM61" i="1" s="1"/>
  <c r="ET61" i="1"/>
  <c r="ES61" i="1"/>
  <c r="FB61" i="1" s="1"/>
  <c r="FK61" i="1" s="1" a="1"/>
  <c r="FK61" i="1" s="1"/>
  <c r="ER61" i="1"/>
  <c r="FA61" i="1" s="1"/>
  <c r="FJ61" i="1" s="1" a="1"/>
  <c r="FJ61" i="1" s="1"/>
  <c r="EQ61" i="1"/>
  <c r="EZ61" i="1" s="1"/>
  <c r="FI61" i="1" s="1" a="1"/>
  <c r="FI61" i="1" s="1"/>
  <c r="EP61" i="1"/>
  <c r="EY61" i="1" s="1"/>
  <c r="FH61" i="1" s="1" a="1"/>
  <c r="FH61" i="1" s="1"/>
  <c r="EO61" i="1"/>
  <c r="EN61" i="1"/>
  <c r="EM61" i="1"/>
  <c r="EL61" i="1"/>
  <c r="EK61" i="1"/>
  <c r="EJ61" i="1"/>
  <c r="EI61" i="1"/>
  <c r="BK61" i="1" s="1"/>
  <c r="BL61" i="1" s="1"/>
  <c r="BM61" i="1" s="1"/>
  <c r="EH61" i="1"/>
  <c r="GH61" i="1" s="1"/>
  <c r="EG61" i="1"/>
  <c r="GG61" i="1" s="1"/>
  <c r="EF61" i="1"/>
  <c r="GF61" i="1" s="1"/>
  <c r="EE61" i="1"/>
  <c r="ED61" i="1"/>
  <c r="EC61" i="1"/>
  <c r="EB61" i="1"/>
  <c r="EA61" i="1"/>
  <c r="GA61" i="1" s="1"/>
  <c r="DZ61" i="1"/>
  <c r="FZ61" i="1" s="1"/>
  <c r="DY61" i="1"/>
  <c r="DX61" i="1"/>
  <c r="DW61" i="1"/>
  <c r="DV61" i="1"/>
  <c r="DS61" i="1"/>
  <c r="DR61" i="1"/>
  <c r="DP61" i="1"/>
  <c r="DN61" i="1"/>
  <c r="DL61" i="1" s="1"/>
  <c r="DM61" i="1" s="1"/>
  <c r="DO61" i="1" s="1"/>
  <c r="CJ61" i="1"/>
  <c r="CI61" i="1"/>
  <c r="CH61" i="1"/>
  <c r="CG61" i="1"/>
  <c r="CF61" i="1"/>
  <c r="CE61" i="1"/>
  <c r="CD61" i="1"/>
  <c r="CC61" i="1"/>
  <c r="CB61" i="1"/>
  <c r="CA61" i="1"/>
  <c r="BZ61" i="1"/>
  <c r="BY61" i="1"/>
  <c r="BX61" i="1"/>
  <c r="BW61" i="1"/>
  <c r="BV61" i="1"/>
  <c r="BU61" i="1"/>
  <c r="BT61" i="1"/>
  <c r="BS61" i="1"/>
  <c r="BR61" i="1"/>
  <c r="BP61" i="1"/>
  <c r="BQ61" i="1" s="1"/>
  <c r="BI61" i="1"/>
  <c r="BH61" i="1"/>
  <c r="BG61" i="1"/>
  <c r="BF61" i="1"/>
  <c r="BE61" i="1"/>
  <c r="BD61" i="1"/>
  <c r="BC61" i="1"/>
  <c r="BB61" i="1"/>
  <c r="BA61" i="1"/>
  <c r="J61" i="1"/>
  <c r="FU60" i="1"/>
  <c r="FS60" i="1"/>
  <c r="EX60" i="1"/>
  <c r="FG60" i="1" s="1"/>
  <c r="FO60" i="1" s="1" a="1"/>
  <c r="FO60" i="1" s="1"/>
  <c r="EW60" i="1"/>
  <c r="FF60" i="1" s="1"/>
  <c r="FP60" i="1" s="1" a="1"/>
  <c r="FP60" i="1" s="1"/>
  <c r="EV60" i="1"/>
  <c r="FE60" i="1" s="1"/>
  <c r="FN60" i="1" s="1" a="1"/>
  <c r="FN60" i="1" s="1"/>
  <c r="EU60" i="1"/>
  <c r="ET60" i="1"/>
  <c r="FC60" i="1" s="1"/>
  <c r="FL60" i="1" s="1" a="1"/>
  <c r="FL60" i="1" s="1"/>
  <c r="ES60" i="1"/>
  <c r="FB60" i="1" s="1"/>
  <c r="FK60" i="1" s="1" a="1"/>
  <c r="FK60" i="1" s="1"/>
  <c r="ER60" i="1"/>
  <c r="FA60" i="1" s="1"/>
  <c r="FJ60" i="1" s="1" a="1"/>
  <c r="FJ60" i="1" s="1"/>
  <c r="EQ60" i="1"/>
  <c r="EZ60" i="1" s="1"/>
  <c r="FI60" i="1" s="1" a="1"/>
  <c r="FI60" i="1" s="1"/>
  <c r="EP60" i="1"/>
  <c r="EY60" i="1" s="1"/>
  <c r="FH60" i="1" s="1" a="1"/>
  <c r="FH60" i="1" s="1"/>
  <c r="EO60" i="1"/>
  <c r="EN60" i="1"/>
  <c r="EM60" i="1"/>
  <c r="EL60" i="1"/>
  <c r="EK60" i="1"/>
  <c r="EJ60" i="1"/>
  <c r="EI60" i="1"/>
  <c r="BK60" i="1" s="1"/>
  <c r="EH60" i="1"/>
  <c r="GH60" i="1" s="1"/>
  <c r="EG60" i="1"/>
  <c r="GG60" i="1" s="1"/>
  <c r="EF60" i="1"/>
  <c r="GF60" i="1" s="1"/>
  <c r="EE60" i="1"/>
  <c r="ED60" i="1"/>
  <c r="EC60" i="1"/>
  <c r="EB60" i="1"/>
  <c r="EA60" i="1"/>
  <c r="GA60" i="1" s="1"/>
  <c r="DZ60" i="1"/>
  <c r="FZ60" i="1" s="1"/>
  <c r="DY60" i="1"/>
  <c r="DX60" i="1"/>
  <c r="DW60" i="1"/>
  <c r="DV60" i="1"/>
  <c r="DS60" i="1"/>
  <c r="DR60" i="1"/>
  <c r="DP60" i="1"/>
  <c r="DN60" i="1"/>
  <c r="DL60" i="1" s="1"/>
  <c r="DM60" i="1" s="1"/>
  <c r="DO60" i="1" s="1"/>
  <c r="CJ60" i="1"/>
  <c r="CI60" i="1"/>
  <c r="CH60" i="1"/>
  <c r="CG60" i="1"/>
  <c r="CF60" i="1"/>
  <c r="CE60" i="1"/>
  <c r="CD60" i="1"/>
  <c r="CC60" i="1"/>
  <c r="CB60" i="1"/>
  <c r="CA60" i="1"/>
  <c r="BZ60" i="1"/>
  <c r="BY60" i="1"/>
  <c r="BX60" i="1"/>
  <c r="BW60" i="1"/>
  <c r="BV60" i="1"/>
  <c r="BU60" i="1"/>
  <c r="BT60" i="1"/>
  <c r="BS60" i="1"/>
  <c r="BR60" i="1"/>
  <c r="BP60" i="1"/>
  <c r="BQ60" i="1" s="1"/>
  <c r="BI60" i="1"/>
  <c r="BH60" i="1"/>
  <c r="BG60" i="1"/>
  <c r="BF60" i="1"/>
  <c r="BE60" i="1"/>
  <c r="BD60" i="1"/>
  <c r="BC60" i="1"/>
  <c r="BB60" i="1"/>
  <c r="BA60" i="1"/>
  <c r="J60" i="1"/>
  <c r="FU59" i="1"/>
  <c r="FS59" i="1"/>
  <c r="EX59" i="1"/>
  <c r="FG59" i="1" s="1"/>
  <c r="FO59" i="1" s="1" a="1"/>
  <c r="FO59" i="1" s="1"/>
  <c r="EW59" i="1"/>
  <c r="FF59" i="1" s="1"/>
  <c r="FP59" i="1" s="1" a="1"/>
  <c r="FP59" i="1" s="1"/>
  <c r="EV59" i="1"/>
  <c r="FE59" i="1" s="1"/>
  <c r="FN59" i="1" s="1" a="1"/>
  <c r="FN59" i="1" s="1"/>
  <c r="EU59" i="1"/>
  <c r="FD59" i="1" s="1"/>
  <c r="FM59" i="1" s="1" a="1"/>
  <c r="FM59" i="1" s="1"/>
  <c r="ET59" i="1"/>
  <c r="FC59" i="1" s="1"/>
  <c r="FL59" i="1" s="1" a="1"/>
  <c r="FL59" i="1" s="1"/>
  <c r="ES59" i="1"/>
  <c r="FB59" i="1" s="1"/>
  <c r="FK59" i="1" s="1" a="1"/>
  <c r="FK59" i="1" s="1"/>
  <c r="ER59" i="1"/>
  <c r="EQ59" i="1"/>
  <c r="EZ59" i="1" s="1"/>
  <c r="FI59" i="1" s="1" a="1"/>
  <c r="FI59" i="1" s="1"/>
  <c r="EP59" i="1"/>
  <c r="EY59" i="1" s="1"/>
  <c r="FH59" i="1" s="1" a="1"/>
  <c r="FH59" i="1" s="1"/>
  <c r="EO59" i="1"/>
  <c r="EN59" i="1"/>
  <c r="EM59" i="1"/>
  <c r="EL59" i="1"/>
  <c r="EK59" i="1"/>
  <c r="EJ59" i="1"/>
  <c r="EI59" i="1"/>
  <c r="BK59" i="1" s="1"/>
  <c r="BL59" i="1" s="1"/>
  <c r="EH59" i="1"/>
  <c r="GH59" i="1" s="1"/>
  <c r="EG59" i="1"/>
  <c r="GG59" i="1" s="1"/>
  <c r="EF59" i="1"/>
  <c r="GF59" i="1" s="1"/>
  <c r="EE59" i="1"/>
  <c r="ED59" i="1"/>
  <c r="EC59" i="1"/>
  <c r="EB59" i="1"/>
  <c r="EA59" i="1"/>
  <c r="GA59" i="1" s="1"/>
  <c r="DZ59" i="1"/>
  <c r="FZ59" i="1" s="1"/>
  <c r="DY59" i="1"/>
  <c r="DX59" i="1"/>
  <c r="DW59" i="1"/>
  <c r="DV59" i="1"/>
  <c r="DS59" i="1"/>
  <c r="DR59" i="1"/>
  <c r="DU59" i="1" s="1"/>
  <c r="DP59" i="1"/>
  <c r="DN59" i="1"/>
  <c r="DL59" i="1" s="1"/>
  <c r="DM59" i="1" s="1"/>
  <c r="DO59" i="1" s="1"/>
  <c r="CJ59" i="1"/>
  <c r="CI59" i="1"/>
  <c r="CH59" i="1"/>
  <c r="CG59" i="1"/>
  <c r="CF59" i="1"/>
  <c r="CE59" i="1"/>
  <c r="CD59" i="1"/>
  <c r="CC59" i="1"/>
  <c r="CB59" i="1"/>
  <c r="CA59" i="1"/>
  <c r="BZ59" i="1"/>
  <c r="BY59" i="1"/>
  <c r="BX59" i="1"/>
  <c r="BW59" i="1"/>
  <c r="BV59" i="1"/>
  <c r="BU59" i="1"/>
  <c r="BT59" i="1"/>
  <c r="BS59" i="1"/>
  <c r="BR59" i="1"/>
  <c r="BP59" i="1"/>
  <c r="BQ59" i="1" s="1"/>
  <c r="BI59" i="1"/>
  <c r="BH59" i="1"/>
  <c r="BG59" i="1"/>
  <c r="BF59" i="1"/>
  <c r="BE59" i="1"/>
  <c r="BD59" i="1"/>
  <c r="BC59" i="1"/>
  <c r="BB59" i="1"/>
  <c r="BA59" i="1"/>
  <c r="J59" i="1"/>
  <c r="FU58" i="1"/>
  <c r="FS58" i="1"/>
  <c r="EX58" i="1"/>
  <c r="FG58" i="1" s="1"/>
  <c r="FO58" i="1" s="1" a="1"/>
  <c r="FO58" i="1" s="1"/>
  <c r="EW58" i="1"/>
  <c r="FF58" i="1" s="1"/>
  <c r="FP58" i="1" s="1" a="1"/>
  <c r="FP58" i="1" s="1"/>
  <c r="EV58" i="1"/>
  <c r="FE58" i="1" s="1"/>
  <c r="FN58" i="1" s="1" a="1"/>
  <c r="FN58" i="1" s="1"/>
  <c r="EU58" i="1"/>
  <c r="FD58" i="1" s="1"/>
  <c r="FM58" i="1" s="1" a="1"/>
  <c r="FM58" i="1" s="1"/>
  <c r="ET58" i="1"/>
  <c r="FC58" i="1" s="1"/>
  <c r="FL58" i="1" s="1" a="1"/>
  <c r="FL58" i="1" s="1"/>
  <c r="ES58" i="1"/>
  <c r="FB58" i="1" s="1"/>
  <c r="FK58" i="1" s="1" a="1"/>
  <c r="FK58" i="1" s="1"/>
  <c r="ER58" i="1"/>
  <c r="FA58" i="1" s="1"/>
  <c r="FJ58" i="1" s="1" a="1"/>
  <c r="FJ58" i="1" s="1"/>
  <c r="EQ58" i="1"/>
  <c r="EZ58" i="1" s="1"/>
  <c r="FI58" i="1" s="1" a="1"/>
  <c r="FI58" i="1" s="1"/>
  <c r="EP58" i="1"/>
  <c r="EY58" i="1" s="1"/>
  <c r="FH58" i="1" s="1" a="1"/>
  <c r="FH58" i="1" s="1"/>
  <c r="EO58" i="1"/>
  <c r="EN58" i="1"/>
  <c r="EM58" i="1"/>
  <c r="EL58" i="1"/>
  <c r="EK58" i="1"/>
  <c r="EJ58" i="1"/>
  <c r="EI58" i="1"/>
  <c r="BK58" i="1" s="1"/>
  <c r="BL58" i="1" s="1"/>
  <c r="EH58" i="1"/>
  <c r="GH58" i="1" s="1"/>
  <c r="EG58" i="1"/>
  <c r="GG58" i="1" s="1"/>
  <c r="EF58" i="1"/>
  <c r="GF58" i="1" s="1"/>
  <c r="EE58" i="1"/>
  <c r="ED58" i="1"/>
  <c r="EC58" i="1"/>
  <c r="EB58" i="1"/>
  <c r="EA58" i="1"/>
  <c r="GA58" i="1" s="1"/>
  <c r="DZ58" i="1"/>
  <c r="FZ58" i="1" s="1"/>
  <c r="DY58" i="1"/>
  <c r="DX58" i="1"/>
  <c r="DW58" i="1"/>
  <c r="DV58" i="1"/>
  <c r="DS58" i="1"/>
  <c r="DR58" i="1"/>
  <c r="DP58" i="1"/>
  <c r="DN58" i="1"/>
  <c r="DL58" i="1" s="1"/>
  <c r="DM58" i="1" s="1"/>
  <c r="DO58" i="1" s="1"/>
  <c r="CJ58" i="1"/>
  <c r="CI58" i="1"/>
  <c r="CH58" i="1"/>
  <c r="CG58" i="1"/>
  <c r="CF58" i="1"/>
  <c r="CE58" i="1"/>
  <c r="CD58" i="1"/>
  <c r="CC58" i="1"/>
  <c r="CB58" i="1"/>
  <c r="CA58" i="1"/>
  <c r="BZ58" i="1"/>
  <c r="BY58" i="1"/>
  <c r="BX58" i="1"/>
  <c r="BW58" i="1"/>
  <c r="BV58" i="1"/>
  <c r="BU58" i="1"/>
  <c r="BT58" i="1"/>
  <c r="BS58" i="1"/>
  <c r="BR58" i="1"/>
  <c r="BP58" i="1"/>
  <c r="BQ58" i="1" s="1"/>
  <c r="BI58" i="1"/>
  <c r="BH58" i="1"/>
  <c r="BG58" i="1"/>
  <c r="BF58" i="1"/>
  <c r="BE58" i="1"/>
  <c r="BD58" i="1"/>
  <c r="BC58" i="1"/>
  <c r="BB58" i="1"/>
  <c r="BA58" i="1"/>
  <c r="J58" i="1"/>
  <c r="FU57" i="1"/>
  <c r="FS57" i="1"/>
  <c r="EX57" i="1"/>
  <c r="FG57" i="1" s="1"/>
  <c r="FO57" i="1" s="1" a="1"/>
  <c r="FO57" i="1" s="1"/>
  <c r="EW57" i="1"/>
  <c r="FF57" i="1" s="1"/>
  <c r="FP57" i="1" s="1" a="1"/>
  <c r="FP57" i="1" s="1"/>
  <c r="EV57" i="1"/>
  <c r="FE57" i="1" s="1"/>
  <c r="FN57" i="1" s="1" a="1"/>
  <c r="FN57" i="1" s="1"/>
  <c r="EU57" i="1"/>
  <c r="FD57" i="1" s="1"/>
  <c r="FM57" i="1" s="1" a="1"/>
  <c r="FM57" i="1" s="1"/>
  <c r="ET57" i="1"/>
  <c r="FC57" i="1" s="1"/>
  <c r="FL57" i="1" s="1" a="1"/>
  <c r="FL57" i="1" s="1"/>
  <c r="ES57" i="1"/>
  <c r="FB57" i="1" s="1"/>
  <c r="FK57" i="1" s="1" a="1"/>
  <c r="FK57" i="1" s="1"/>
  <c r="ER57" i="1"/>
  <c r="FA57" i="1" s="1"/>
  <c r="FJ57" i="1" s="1" a="1"/>
  <c r="FJ57" i="1" s="1"/>
  <c r="EQ57" i="1"/>
  <c r="EZ57" i="1" s="1"/>
  <c r="FI57" i="1" s="1" a="1"/>
  <c r="FI57" i="1" s="1"/>
  <c r="EP57" i="1"/>
  <c r="EY57" i="1" s="1"/>
  <c r="FH57" i="1" s="1" a="1"/>
  <c r="FH57" i="1" s="1"/>
  <c r="EO57" i="1"/>
  <c r="EN57" i="1"/>
  <c r="EM57" i="1"/>
  <c r="EL57" i="1"/>
  <c r="EK57" i="1"/>
  <c r="EJ57" i="1"/>
  <c r="EI57" i="1"/>
  <c r="BK57" i="1" s="1"/>
  <c r="BL57" i="1" s="1"/>
  <c r="EH57" i="1"/>
  <c r="GH57" i="1" s="1"/>
  <c r="EG57" i="1"/>
  <c r="GG57" i="1" s="1"/>
  <c r="EF57" i="1"/>
  <c r="GF57" i="1" s="1"/>
  <c r="EE57" i="1"/>
  <c r="ED57" i="1"/>
  <c r="EC57" i="1"/>
  <c r="EB57" i="1"/>
  <c r="EA57" i="1"/>
  <c r="GA57" i="1" s="1"/>
  <c r="DZ57" i="1"/>
  <c r="FZ57" i="1" s="1"/>
  <c r="DY57" i="1"/>
  <c r="DX57" i="1"/>
  <c r="DW57" i="1"/>
  <c r="DV57" i="1"/>
  <c r="DS57" i="1"/>
  <c r="DR57" i="1"/>
  <c r="DU57" i="1" s="1"/>
  <c r="DP57" i="1"/>
  <c r="DN57" i="1"/>
  <c r="DL57" i="1" s="1"/>
  <c r="DM57" i="1" s="1"/>
  <c r="DO57" i="1" s="1"/>
  <c r="CJ57" i="1"/>
  <c r="CI57" i="1"/>
  <c r="CH57" i="1"/>
  <c r="CG57" i="1"/>
  <c r="CF57" i="1"/>
  <c r="CE57" i="1"/>
  <c r="CD57" i="1"/>
  <c r="CC57" i="1"/>
  <c r="CB57" i="1"/>
  <c r="CA57" i="1"/>
  <c r="BZ57" i="1"/>
  <c r="BY57" i="1"/>
  <c r="BX57" i="1"/>
  <c r="BW57" i="1"/>
  <c r="BV57" i="1"/>
  <c r="BU57" i="1"/>
  <c r="BT57" i="1"/>
  <c r="BS57" i="1"/>
  <c r="BR57" i="1"/>
  <c r="BP57" i="1"/>
  <c r="BQ57" i="1" s="1"/>
  <c r="BI57" i="1"/>
  <c r="BH57" i="1"/>
  <c r="BG57" i="1"/>
  <c r="BF57" i="1"/>
  <c r="BE57" i="1"/>
  <c r="BD57" i="1"/>
  <c r="BC57" i="1"/>
  <c r="BB57" i="1"/>
  <c r="BA57" i="1"/>
  <c r="J57" i="1"/>
  <c r="FU56" i="1"/>
  <c r="FS56" i="1"/>
  <c r="EX56" i="1"/>
  <c r="FG56" i="1" s="1"/>
  <c r="FO56" i="1" s="1" a="1"/>
  <c r="FO56" i="1" s="1"/>
  <c r="EW56" i="1"/>
  <c r="FF56" i="1" s="1"/>
  <c r="FP56" i="1" s="1" a="1"/>
  <c r="FP56" i="1" s="1"/>
  <c r="EV56" i="1"/>
  <c r="FE56" i="1" s="1"/>
  <c r="FN56" i="1" s="1" a="1"/>
  <c r="FN56" i="1" s="1"/>
  <c r="EU56" i="1"/>
  <c r="FD56" i="1" s="1"/>
  <c r="FM56" i="1" s="1" a="1"/>
  <c r="FM56" i="1" s="1"/>
  <c r="ET56" i="1"/>
  <c r="FC56" i="1" s="1"/>
  <c r="FL56" i="1" s="1" a="1"/>
  <c r="FL56" i="1" s="1"/>
  <c r="ES56" i="1"/>
  <c r="FB56" i="1" s="1"/>
  <c r="FK56" i="1" s="1" a="1"/>
  <c r="FK56" i="1" s="1"/>
  <c r="ER56" i="1"/>
  <c r="FA56" i="1" s="1"/>
  <c r="FJ56" i="1" s="1" a="1"/>
  <c r="FJ56" i="1" s="1"/>
  <c r="EQ56" i="1"/>
  <c r="EZ56" i="1" s="1"/>
  <c r="FI56" i="1" s="1" a="1"/>
  <c r="FI56" i="1" s="1"/>
  <c r="EP56" i="1"/>
  <c r="EY56" i="1" s="1"/>
  <c r="FH56" i="1" s="1" a="1"/>
  <c r="FH56" i="1" s="1"/>
  <c r="EO56" i="1"/>
  <c r="EN56" i="1"/>
  <c r="EM56" i="1"/>
  <c r="EL56" i="1"/>
  <c r="EK56" i="1"/>
  <c r="EJ56" i="1"/>
  <c r="EI56" i="1"/>
  <c r="BK56" i="1" s="1"/>
  <c r="EH56" i="1"/>
  <c r="GH56" i="1" s="1"/>
  <c r="EG56" i="1"/>
  <c r="GG56" i="1" s="1"/>
  <c r="EF56" i="1"/>
  <c r="GF56" i="1" s="1"/>
  <c r="EE56" i="1"/>
  <c r="ED56" i="1"/>
  <c r="EC56" i="1"/>
  <c r="EB56" i="1"/>
  <c r="EA56" i="1"/>
  <c r="GA56" i="1" s="1"/>
  <c r="DZ56" i="1"/>
  <c r="FZ56" i="1" s="1"/>
  <c r="DY56" i="1"/>
  <c r="DX56" i="1"/>
  <c r="DW56" i="1"/>
  <c r="DV56" i="1"/>
  <c r="DS56" i="1"/>
  <c r="DR56" i="1"/>
  <c r="DT56" i="1" s="1"/>
  <c r="DP56" i="1"/>
  <c r="DN56" i="1"/>
  <c r="DL56" i="1" s="1"/>
  <c r="DM56" i="1" s="1"/>
  <c r="DO56" i="1" s="1"/>
  <c r="CJ56" i="1"/>
  <c r="CI56" i="1"/>
  <c r="CH56" i="1"/>
  <c r="CG56" i="1"/>
  <c r="CF56" i="1"/>
  <c r="CE56" i="1"/>
  <c r="CD56" i="1"/>
  <c r="CC56" i="1"/>
  <c r="CB56" i="1"/>
  <c r="CA56" i="1"/>
  <c r="BZ56" i="1"/>
  <c r="BY56" i="1"/>
  <c r="BX56" i="1"/>
  <c r="BW56" i="1"/>
  <c r="BV56" i="1"/>
  <c r="BU56" i="1"/>
  <c r="BT56" i="1"/>
  <c r="BS56" i="1"/>
  <c r="BR56" i="1"/>
  <c r="BP56" i="1"/>
  <c r="BQ56" i="1" s="1"/>
  <c r="BI56" i="1"/>
  <c r="BH56" i="1"/>
  <c r="BG56" i="1"/>
  <c r="BF56" i="1"/>
  <c r="BE56" i="1"/>
  <c r="BD56" i="1"/>
  <c r="BC56" i="1"/>
  <c r="BB56" i="1"/>
  <c r="BA56" i="1"/>
  <c r="J56" i="1"/>
  <c r="FU55" i="1"/>
  <c r="FS55" i="1"/>
  <c r="EX55" i="1"/>
  <c r="FG55" i="1" s="1"/>
  <c r="FO55" i="1" s="1" a="1"/>
  <c r="FO55" i="1" s="1"/>
  <c r="EW55" i="1"/>
  <c r="FF55" i="1" s="1"/>
  <c r="FP55" i="1" s="1" a="1"/>
  <c r="FP55" i="1" s="1"/>
  <c r="EV55" i="1"/>
  <c r="FE55" i="1" s="1"/>
  <c r="FN55" i="1" s="1" a="1"/>
  <c r="FN55" i="1" s="1"/>
  <c r="EU55" i="1"/>
  <c r="FD55" i="1" s="1"/>
  <c r="FM55" i="1" s="1" a="1"/>
  <c r="FM55" i="1" s="1"/>
  <c r="ET55" i="1"/>
  <c r="FC55" i="1" s="1"/>
  <c r="FL55" i="1" s="1" a="1"/>
  <c r="FL55" i="1" s="1"/>
  <c r="ES55" i="1"/>
  <c r="FB55" i="1" s="1"/>
  <c r="FK55" i="1" s="1" a="1"/>
  <c r="FK55" i="1" s="1"/>
  <c r="ER55" i="1"/>
  <c r="FA55" i="1" s="1"/>
  <c r="FJ55" i="1" s="1" a="1"/>
  <c r="FJ55" i="1" s="1"/>
  <c r="EQ55" i="1"/>
  <c r="EZ55" i="1" s="1"/>
  <c r="FI55" i="1" s="1" a="1"/>
  <c r="FI55" i="1" s="1"/>
  <c r="EP55" i="1"/>
  <c r="EY55" i="1" s="1"/>
  <c r="FH55" i="1" s="1" a="1"/>
  <c r="FH55" i="1" s="1"/>
  <c r="EO55" i="1"/>
  <c r="EN55" i="1"/>
  <c r="EM55" i="1"/>
  <c r="EL55" i="1"/>
  <c r="EK55" i="1"/>
  <c r="EJ55" i="1"/>
  <c r="EI55" i="1"/>
  <c r="BK55" i="1" s="1"/>
  <c r="BL55" i="1" s="1"/>
  <c r="EH55" i="1"/>
  <c r="GH55" i="1" s="1"/>
  <c r="EG55" i="1"/>
  <c r="GG55" i="1" s="1"/>
  <c r="EF55" i="1"/>
  <c r="GF55" i="1" s="1"/>
  <c r="EE55" i="1"/>
  <c r="ED55" i="1"/>
  <c r="EC55" i="1"/>
  <c r="EB55" i="1"/>
  <c r="GC55" i="1" s="1"/>
  <c r="EA55" i="1"/>
  <c r="GA55" i="1" s="1"/>
  <c r="DZ55" i="1"/>
  <c r="FZ55" i="1" s="1"/>
  <c r="DY55" i="1"/>
  <c r="DX55" i="1"/>
  <c r="DW55" i="1"/>
  <c r="DV55" i="1"/>
  <c r="DS55" i="1"/>
  <c r="DR55" i="1"/>
  <c r="DU55" i="1" s="1"/>
  <c r="DP55" i="1"/>
  <c r="DN55" i="1"/>
  <c r="DL55" i="1" s="1"/>
  <c r="DM55" i="1" s="1"/>
  <c r="DO55" i="1" s="1"/>
  <c r="CJ55" i="1"/>
  <c r="CI55" i="1"/>
  <c r="CH55" i="1"/>
  <c r="CG55" i="1"/>
  <c r="CF55" i="1"/>
  <c r="CE55" i="1"/>
  <c r="CD55" i="1"/>
  <c r="CC55" i="1"/>
  <c r="CB55" i="1"/>
  <c r="CA55" i="1"/>
  <c r="BZ55" i="1"/>
  <c r="BY55" i="1"/>
  <c r="BX55" i="1"/>
  <c r="BW55" i="1"/>
  <c r="BV55" i="1"/>
  <c r="BU55" i="1"/>
  <c r="BT55" i="1"/>
  <c r="BS55" i="1"/>
  <c r="BR55" i="1"/>
  <c r="BP55" i="1"/>
  <c r="BQ55" i="1" s="1"/>
  <c r="BI55" i="1"/>
  <c r="BH55" i="1"/>
  <c r="BG55" i="1"/>
  <c r="BF55" i="1"/>
  <c r="BE55" i="1"/>
  <c r="BD55" i="1"/>
  <c r="BC55" i="1"/>
  <c r="BB55" i="1"/>
  <c r="BA55" i="1"/>
  <c r="J55" i="1"/>
  <c r="FU54" i="1"/>
  <c r="FS54" i="1"/>
  <c r="EX54" i="1"/>
  <c r="FG54" i="1" s="1"/>
  <c r="FO54" i="1" s="1" a="1"/>
  <c r="FO54" i="1" s="1"/>
  <c r="EW54" i="1"/>
  <c r="FF54" i="1" s="1"/>
  <c r="FP54" i="1" s="1" a="1"/>
  <c r="FP54" i="1" s="1"/>
  <c r="EV54" i="1"/>
  <c r="FE54" i="1" s="1"/>
  <c r="FN54" i="1" s="1" a="1"/>
  <c r="FN54" i="1" s="1"/>
  <c r="EU54" i="1"/>
  <c r="FD54" i="1" s="1"/>
  <c r="FM54" i="1" s="1" a="1"/>
  <c r="FM54" i="1" s="1"/>
  <c r="ET54" i="1"/>
  <c r="FC54" i="1" s="1"/>
  <c r="FL54" i="1" s="1" a="1"/>
  <c r="FL54" i="1" s="1"/>
  <c r="ES54" i="1"/>
  <c r="FB54" i="1" s="1"/>
  <c r="FK54" i="1" s="1" a="1"/>
  <c r="FK54" i="1" s="1"/>
  <c r="ER54" i="1"/>
  <c r="FA54" i="1" s="1"/>
  <c r="FJ54" i="1" s="1" a="1"/>
  <c r="FJ54" i="1" s="1"/>
  <c r="EQ54" i="1"/>
  <c r="EZ54" i="1" s="1"/>
  <c r="FI54" i="1" s="1" a="1"/>
  <c r="FI54" i="1" s="1"/>
  <c r="EP54" i="1"/>
  <c r="EY54" i="1" s="1"/>
  <c r="FH54" i="1" s="1" a="1"/>
  <c r="FH54" i="1" s="1"/>
  <c r="EO54" i="1"/>
  <c r="EN54" i="1"/>
  <c r="EM54" i="1"/>
  <c r="EL54" i="1"/>
  <c r="EK54" i="1"/>
  <c r="EJ54" i="1"/>
  <c r="EI54" i="1"/>
  <c r="BK54" i="1" s="1"/>
  <c r="EH54" i="1"/>
  <c r="GH54" i="1" s="1"/>
  <c r="EG54" i="1"/>
  <c r="GG54" i="1" s="1"/>
  <c r="EF54" i="1"/>
  <c r="GF54" i="1" s="1"/>
  <c r="EE54" i="1"/>
  <c r="ED54" i="1"/>
  <c r="EC54" i="1"/>
  <c r="EB54" i="1"/>
  <c r="EA54" i="1"/>
  <c r="GA54" i="1" s="1"/>
  <c r="DZ54" i="1"/>
  <c r="FZ54" i="1" s="1"/>
  <c r="DY54" i="1"/>
  <c r="DX54" i="1"/>
  <c r="DW54" i="1"/>
  <c r="DV54" i="1"/>
  <c r="DS54" i="1"/>
  <c r="DR54" i="1"/>
  <c r="DT54" i="1" s="1"/>
  <c r="DP54" i="1"/>
  <c r="DN54" i="1"/>
  <c r="DL54" i="1" s="1"/>
  <c r="DM54" i="1" s="1"/>
  <c r="DO54" i="1" s="1"/>
  <c r="CJ54" i="1"/>
  <c r="CI54" i="1"/>
  <c r="CH54" i="1"/>
  <c r="CG54" i="1"/>
  <c r="CF54" i="1"/>
  <c r="CE54" i="1"/>
  <c r="CD54" i="1"/>
  <c r="CC54" i="1"/>
  <c r="CB54" i="1"/>
  <c r="CA54" i="1"/>
  <c r="BZ54" i="1"/>
  <c r="BY54" i="1"/>
  <c r="BX54" i="1"/>
  <c r="BW54" i="1"/>
  <c r="BV54" i="1"/>
  <c r="BU54" i="1"/>
  <c r="BT54" i="1"/>
  <c r="BS54" i="1"/>
  <c r="BR54" i="1"/>
  <c r="BP54" i="1"/>
  <c r="BQ54" i="1" s="1"/>
  <c r="BI54" i="1"/>
  <c r="BH54" i="1"/>
  <c r="BG54" i="1"/>
  <c r="BF54" i="1"/>
  <c r="BE54" i="1"/>
  <c r="BD54" i="1"/>
  <c r="BC54" i="1"/>
  <c r="BB54" i="1"/>
  <c r="BA54" i="1"/>
  <c r="J54" i="1"/>
  <c r="FU53" i="1"/>
  <c r="FS53" i="1"/>
  <c r="EX53" i="1"/>
  <c r="FG53" i="1" s="1"/>
  <c r="FO53" i="1" s="1" a="1"/>
  <c r="FO53" i="1" s="1"/>
  <c r="EW53" i="1"/>
  <c r="FF53" i="1" s="1"/>
  <c r="FP53" i="1" s="1" a="1"/>
  <c r="FP53" i="1" s="1"/>
  <c r="EV53" i="1"/>
  <c r="FE53" i="1" s="1"/>
  <c r="FN53" i="1" s="1" a="1"/>
  <c r="FN53" i="1" s="1"/>
  <c r="EU53" i="1"/>
  <c r="FD53" i="1" s="1"/>
  <c r="FM53" i="1" s="1" a="1"/>
  <c r="FM53" i="1" s="1"/>
  <c r="ET53" i="1"/>
  <c r="FC53" i="1" s="1"/>
  <c r="FL53" i="1" s="1" a="1"/>
  <c r="FL53" i="1" s="1"/>
  <c r="ES53" i="1"/>
  <c r="FB53" i="1" s="1"/>
  <c r="FK53" i="1" s="1" a="1"/>
  <c r="FK53" i="1" s="1"/>
  <c r="ER53" i="1"/>
  <c r="FA53" i="1" s="1"/>
  <c r="FJ53" i="1" s="1" a="1"/>
  <c r="FJ53" i="1" s="1"/>
  <c r="EQ53" i="1"/>
  <c r="EZ53" i="1" s="1"/>
  <c r="FI53" i="1" s="1" a="1"/>
  <c r="FI53" i="1" s="1"/>
  <c r="EP53" i="1"/>
  <c r="EY53" i="1" s="1"/>
  <c r="FH53" i="1" s="1" a="1"/>
  <c r="FH53" i="1" s="1"/>
  <c r="EO53" i="1"/>
  <c r="EN53" i="1"/>
  <c r="EM53" i="1"/>
  <c r="EL53" i="1"/>
  <c r="EK53" i="1"/>
  <c r="EJ53" i="1"/>
  <c r="EI53" i="1"/>
  <c r="BK53" i="1" s="1"/>
  <c r="BL53" i="1" s="1"/>
  <c r="EH53" i="1"/>
  <c r="GH53" i="1" s="1"/>
  <c r="EG53" i="1"/>
  <c r="GG53" i="1" s="1"/>
  <c r="EF53" i="1"/>
  <c r="GF53" i="1" s="1"/>
  <c r="EE53" i="1"/>
  <c r="ED53" i="1"/>
  <c r="EC53" i="1"/>
  <c r="EB53" i="1"/>
  <c r="EA53" i="1"/>
  <c r="GA53" i="1" s="1"/>
  <c r="DZ53" i="1"/>
  <c r="FZ53" i="1" s="1"/>
  <c r="DY53" i="1"/>
  <c r="DX53" i="1"/>
  <c r="DW53" i="1"/>
  <c r="DV53" i="1"/>
  <c r="DS53" i="1"/>
  <c r="DR53" i="1"/>
  <c r="DP53" i="1"/>
  <c r="DN53" i="1"/>
  <c r="DL53" i="1" s="1"/>
  <c r="DM53" i="1" s="1"/>
  <c r="DO53" i="1" s="1"/>
  <c r="CJ53" i="1"/>
  <c r="CI53" i="1"/>
  <c r="CH53" i="1"/>
  <c r="CG53" i="1"/>
  <c r="CF53" i="1"/>
  <c r="CE53" i="1"/>
  <c r="CD53" i="1"/>
  <c r="CC53" i="1"/>
  <c r="CB53" i="1"/>
  <c r="CA53" i="1"/>
  <c r="BZ53" i="1"/>
  <c r="BY53" i="1"/>
  <c r="BX53" i="1"/>
  <c r="BW53" i="1"/>
  <c r="BV53" i="1"/>
  <c r="BU53" i="1"/>
  <c r="BT53" i="1"/>
  <c r="BS53" i="1"/>
  <c r="BR53" i="1"/>
  <c r="BP53" i="1"/>
  <c r="BQ53" i="1" s="1"/>
  <c r="BI53" i="1"/>
  <c r="BH53" i="1"/>
  <c r="BG53" i="1"/>
  <c r="BF53" i="1"/>
  <c r="BE53" i="1"/>
  <c r="BD53" i="1"/>
  <c r="BC53" i="1"/>
  <c r="BB53" i="1"/>
  <c r="BA53" i="1"/>
  <c r="J53" i="1"/>
  <c r="FU52" i="1"/>
  <c r="FS52" i="1"/>
  <c r="EX52" i="1"/>
  <c r="FG52" i="1" s="1"/>
  <c r="FO52" i="1" s="1" a="1"/>
  <c r="FO52" i="1" s="1"/>
  <c r="EW52" i="1"/>
  <c r="FF52" i="1" s="1"/>
  <c r="FP52" i="1" s="1" a="1"/>
  <c r="FP52" i="1" s="1"/>
  <c r="EV52" i="1"/>
  <c r="FE52" i="1" s="1"/>
  <c r="FN52" i="1" s="1" a="1"/>
  <c r="FN52" i="1" s="1"/>
  <c r="EU52" i="1"/>
  <c r="FD52" i="1" s="1"/>
  <c r="FM52" i="1" s="1" a="1"/>
  <c r="FM52" i="1" s="1"/>
  <c r="ET52" i="1"/>
  <c r="FC52" i="1" s="1"/>
  <c r="FL52" i="1" s="1" a="1"/>
  <c r="FL52" i="1" s="1"/>
  <c r="ES52" i="1"/>
  <c r="FB52" i="1" s="1"/>
  <c r="FK52" i="1" s="1" a="1"/>
  <c r="FK52" i="1" s="1"/>
  <c r="ER52" i="1"/>
  <c r="FA52" i="1" s="1"/>
  <c r="FJ52" i="1" s="1" a="1"/>
  <c r="FJ52" i="1" s="1"/>
  <c r="EQ52" i="1"/>
  <c r="EZ52" i="1" s="1"/>
  <c r="FI52" i="1" s="1" a="1"/>
  <c r="FI52" i="1" s="1"/>
  <c r="EP52" i="1"/>
  <c r="EY52" i="1" s="1"/>
  <c r="FH52" i="1" s="1" a="1"/>
  <c r="FH52" i="1" s="1"/>
  <c r="EO52" i="1"/>
  <c r="EN52" i="1"/>
  <c r="EM52" i="1"/>
  <c r="EL52" i="1"/>
  <c r="EK52" i="1"/>
  <c r="EJ52" i="1"/>
  <c r="EI52" i="1"/>
  <c r="BK52" i="1" s="1"/>
  <c r="EH52" i="1"/>
  <c r="GH52" i="1" s="1"/>
  <c r="EG52" i="1"/>
  <c r="GG52" i="1" s="1"/>
  <c r="EF52" i="1"/>
  <c r="GF52" i="1" s="1"/>
  <c r="EE52" i="1"/>
  <c r="ED52" i="1"/>
  <c r="EC52" i="1"/>
  <c r="EB52" i="1"/>
  <c r="EA52" i="1"/>
  <c r="GA52" i="1" s="1"/>
  <c r="DZ52" i="1"/>
  <c r="FZ52" i="1" s="1"/>
  <c r="DY52" i="1"/>
  <c r="DX52" i="1"/>
  <c r="DW52" i="1"/>
  <c r="DV52" i="1"/>
  <c r="DS52" i="1"/>
  <c r="DR52" i="1"/>
  <c r="DP52" i="1"/>
  <c r="DN52" i="1"/>
  <c r="DL52" i="1" s="1"/>
  <c r="DM52" i="1" s="1"/>
  <c r="DO52" i="1" s="1"/>
  <c r="CJ52" i="1"/>
  <c r="CI52" i="1"/>
  <c r="CH52" i="1"/>
  <c r="CG52" i="1"/>
  <c r="CF52" i="1"/>
  <c r="CE52" i="1"/>
  <c r="CD52" i="1"/>
  <c r="CC52" i="1"/>
  <c r="CB52" i="1"/>
  <c r="CA52" i="1"/>
  <c r="BZ52" i="1"/>
  <c r="BY52" i="1"/>
  <c r="BX52" i="1"/>
  <c r="BW52" i="1"/>
  <c r="BV52" i="1"/>
  <c r="BU52" i="1"/>
  <c r="BT52" i="1"/>
  <c r="BS52" i="1"/>
  <c r="BR52" i="1"/>
  <c r="BP52" i="1"/>
  <c r="BQ52" i="1" s="1"/>
  <c r="BI52" i="1"/>
  <c r="BH52" i="1"/>
  <c r="BG52" i="1"/>
  <c r="BF52" i="1"/>
  <c r="BE52" i="1"/>
  <c r="BD52" i="1"/>
  <c r="BC52" i="1"/>
  <c r="BB52" i="1"/>
  <c r="BA52" i="1"/>
  <c r="J52" i="1"/>
  <c r="FU51" i="1"/>
  <c r="FS51" i="1"/>
  <c r="EX51" i="1"/>
  <c r="FG51" i="1" s="1"/>
  <c r="FO51" i="1" s="1" a="1"/>
  <c r="FO51" i="1" s="1"/>
  <c r="EW51" i="1"/>
  <c r="FF51" i="1" s="1"/>
  <c r="FP51" i="1" s="1" a="1"/>
  <c r="FP51" i="1" s="1"/>
  <c r="EV51" i="1"/>
  <c r="FE51" i="1" s="1"/>
  <c r="FN51" i="1" s="1" a="1"/>
  <c r="FN51" i="1" s="1"/>
  <c r="EU51" i="1"/>
  <c r="FD51" i="1" s="1"/>
  <c r="FM51" i="1" s="1" a="1"/>
  <c r="FM51" i="1" s="1"/>
  <c r="ET51" i="1"/>
  <c r="ES51" i="1"/>
  <c r="FB51" i="1" s="1"/>
  <c r="FK51" i="1" s="1" a="1"/>
  <c r="FK51" i="1" s="1"/>
  <c r="ER51" i="1"/>
  <c r="FA51" i="1" s="1"/>
  <c r="FJ51" i="1" s="1" a="1"/>
  <c r="FJ51" i="1" s="1"/>
  <c r="EQ51" i="1"/>
  <c r="EZ51" i="1" s="1"/>
  <c r="FI51" i="1" s="1" a="1"/>
  <c r="FI51" i="1" s="1"/>
  <c r="EP51" i="1"/>
  <c r="EY51" i="1" s="1"/>
  <c r="FH51" i="1" s="1" a="1"/>
  <c r="FH51" i="1" s="1"/>
  <c r="EO51" i="1"/>
  <c r="EN51" i="1"/>
  <c r="EM51" i="1"/>
  <c r="EL51" i="1"/>
  <c r="EK51" i="1"/>
  <c r="EJ51" i="1"/>
  <c r="EI51" i="1"/>
  <c r="BK51" i="1" s="1"/>
  <c r="BL51" i="1" s="1"/>
  <c r="BM51" i="1" s="1"/>
  <c r="EH51" i="1"/>
  <c r="GH51" i="1" s="1"/>
  <c r="EG51" i="1"/>
  <c r="GG51" i="1" s="1"/>
  <c r="EF51" i="1"/>
  <c r="GF51" i="1" s="1"/>
  <c r="EE51" i="1"/>
  <c r="ED51" i="1"/>
  <c r="EC51" i="1"/>
  <c r="EB51" i="1"/>
  <c r="EA51" i="1"/>
  <c r="GA51" i="1" s="1"/>
  <c r="DZ51" i="1"/>
  <c r="FZ51" i="1" s="1"/>
  <c r="DY51" i="1"/>
  <c r="DX51" i="1"/>
  <c r="DW51" i="1"/>
  <c r="DV51" i="1"/>
  <c r="DS51" i="1"/>
  <c r="DR51" i="1"/>
  <c r="DU51" i="1" s="1"/>
  <c r="DP51" i="1"/>
  <c r="DN51" i="1"/>
  <c r="DL51" i="1" s="1"/>
  <c r="DM51" i="1" s="1"/>
  <c r="DO51" i="1" s="1"/>
  <c r="CJ51" i="1"/>
  <c r="CI51" i="1"/>
  <c r="CH51" i="1"/>
  <c r="CG51" i="1"/>
  <c r="CF51" i="1"/>
  <c r="CE51" i="1"/>
  <c r="CD51" i="1"/>
  <c r="CC51" i="1"/>
  <c r="CB51" i="1"/>
  <c r="CA51" i="1"/>
  <c r="BZ51" i="1"/>
  <c r="BY51" i="1"/>
  <c r="BX51" i="1"/>
  <c r="BW51" i="1"/>
  <c r="BV51" i="1"/>
  <c r="BU51" i="1"/>
  <c r="BT51" i="1"/>
  <c r="BS51" i="1"/>
  <c r="BR51" i="1"/>
  <c r="BP51" i="1"/>
  <c r="BQ51" i="1" s="1"/>
  <c r="BI51" i="1"/>
  <c r="BH51" i="1"/>
  <c r="BG51" i="1"/>
  <c r="BF51" i="1"/>
  <c r="BE51" i="1"/>
  <c r="BD51" i="1"/>
  <c r="BC51" i="1"/>
  <c r="BB51" i="1"/>
  <c r="BA51" i="1"/>
  <c r="J51" i="1"/>
  <c r="FU50" i="1"/>
  <c r="FS50" i="1"/>
  <c r="EX50" i="1"/>
  <c r="FG50" i="1" s="1"/>
  <c r="FO50" i="1" s="1" a="1"/>
  <c r="FO50" i="1" s="1"/>
  <c r="EW50" i="1"/>
  <c r="FF50" i="1" s="1"/>
  <c r="FP50" i="1" s="1" a="1"/>
  <c r="FP50" i="1" s="1"/>
  <c r="EV50" i="1"/>
  <c r="FE50" i="1" s="1"/>
  <c r="FN50" i="1" s="1" a="1"/>
  <c r="FN50" i="1" s="1"/>
  <c r="EU50" i="1"/>
  <c r="FD50" i="1" s="1"/>
  <c r="FM50" i="1" s="1" a="1"/>
  <c r="FM50" i="1" s="1"/>
  <c r="ET50" i="1"/>
  <c r="FC50" i="1" s="1"/>
  <c r="FL50" i="1" s="1" a="1"/>
  <c r="FL50" i="1" s="1"/>
  <c r="ES50" i="1"/>
  <c r="FB50" i="1" s="1"/>
  <c r="FK50" i="1" s="1" a="1"/>
  <c r="FK50" i="1" s="1"/>
  <c r="ER50" i="1"/>
  <c r="FA50" i="1" s="1"/>
  <c r="FJ50" i="1" s="1" a="1"/>
  <c r="FJ50" i="1" s="1"/>
  <c r="EQ50" i="1"/>
  <c r="EZ50" i="1" s="1"/>
  <c r="FI50" i="1" s="1" a="1"/>
  <c r="FI50" i="1" s="1"/>
  <c r="EP50" i="1"/>
  <c r="EY50" i="1" s="1"/>
  <c r="FH50" i="1" s="1" a="1"/>
  <c r="FH50" i="1" s="1"/>
  <c r="EO50" i="1"/>
  <c r="EN50" i="1"/>
  <c r="EM50" i="1"/>
  <c r="EL50" i="1"/>
  <c r="EK50" i="1"/>
  <c r="EJ50" i="1"/>
  <c r="EI50" i="1"/>
  <c r="BK50" i="1" s="1"/>
  <c r="EH50" i="1"/>
  <c r="GH50" i="1" s="1"/>
  <c r="EG50" i="1"/>
  <c r="GG50" i="1" s="1"/>
  <c r="EF50" i="1"/>
  <c r="GF50" i="1" s="1"/>
  <c r="EE50" i="1"/>
  <c r="ED50" i="1"/>
  <c r="EC50" i="1"/>
  <c r="EB50" i="1"/>
  <c r="EA50" i="1"/>
  <c r="GA50" i="1" s="1"/>
  <c r="DZ50" i="1"/>
  <c r="FZ50" i="1" s="1"/>
  <c r="DY50" i="1"/>
  <c r="DX50" i="1"/>
  <c r="DW50" i="1"/>
  <c r="DV50" i="1"/>
  <c r="DS50" i="1"/>
  <c r="DR50" i="1"/>
  <c r="DT50" i="1" s="1"/>
  <c r="DP50" i="1"/>
  <c r="DN50" i="1"/>
  <c r="DL50" i="1" s="1"/>
  <c r="DM50" i="1" s="1"/>
  <c r="DO50" i="1" s="1"/>
  <c r="CJ50" i="1"/>
  <c r="CI50" i="1"/>
  <c r="CH50" i="1"/>
  <c r="CG50" i="1"/>
  <c r="CF50" i="1"/>
  <c r="CE50" i="1"/>
  <c r="CD50" i="1"/>
  <c r="CC50" i="1"/>
  <c r="CB50" i="1"/>
  <c r="CA50" i="1"/>
  <c r="BZ50" i="1"/>
  <c r="BY50" i="1"/>
  <c r="BX50" i="1"/>
  <c r="BW50" i="1"/>
  <c r="BV50" i="1"/>
  <c r="BU50" i="1"/>
  <c r="BT50" i="1"/>
  <c r="BS50" i="1"/>
  <c r="BR50" i="1"/>
  <c r="BP50" i="1"/>
  <c r="BQ50" i="1" s="1"/>
  <c r="BI50" i="1"/>
  <c r="BH50" i="1"/>
  <c r="BG50" i="1"/>
  <c r="BF50" i="1"/>
  <c r="BE50" i="1"/>
  <c r="BD50" i="1"/>
  <c r="BC50" i="1"/>
  <c r="BB50" i="1"/>
  <c r="BA50" i="1"/>
  <c r="J50" i="1"/>
  <c r="FU49" i="1"/>
  <c r="FS49" i="1"/>
  <c r="EX49" i="1"/>
  <c r="FG49" i="1" s="1"/>
  <c r="FO49" i="1" s="1" a="1"/>
  <c r="FO49" i="1" s="1"/>
  <c r="EW49" i="1"/>
  <c r="FF49" i="1" s="1"/>
  <c r="FP49" i="1" s="1" a="1"/>
  <c r="FP49" i="1" s="1"/>
  <c r="EV49" i="1"/>
  <c r="FE49" i="1" s="1"/>
  <c r="FN49" i="1" s="1" a="1"/>
  <c r="FN49" i="1" s="1"/>
  <c r="EU49" i="1"/>
  <c r="FD49" i="1" s="1"/>
  <c r="FM49" i="1" s="1" a="1"/>
  <c r="FM49" i="1" s="1"/>
  <c r="ET49" i="1"/>
  <c r="FC49" i="1" s="1"/>
  <c r="FL49" i="1" s="1" a="1"/>
  <c r="FL49" i="1" s="1"/>
  <c r="ES49" i="1"/>
  <c r="FB49" i="1" s="1"/>
  <c r="FK49" i="1" s="1" a="1"/>
  <c r="FK49" i="1" s="1"/>
  <c r="ER49" i="1"/>
  <c r="FA49" i="1" s="1"/>
  <c r="FJ49" i="1" s="1" a="1"/>
  <c r="FJ49" i="1" s="1"/>
  <c r="EQ49" i="1"/>
  <c r="EZ49" i="1" s="1"/>
  <c r="FI49" i="1" s="1" a="1"/>
  <c r="FI49" i="1" s="1"/>
  <c r="EP49" i="1"/>
  <c r="EY49" i="1" s="1"/>
  <c r="FH49" i="1" s="1" a="1"/>
  <c r="FH49" i="1" s="1"/>
  <c r="EO49" i="1"/>
  <c r="EN49" i="1"/>
  <c r="EM49" i="1"/>
  <c r="EL49" i="1"/>
  <c r="EK49" i="1"/>
  <c r="EJ49" i="1"/>
  <c r="EI49" i="1"/>
  <c r="BK49" i="1" s="1"/>
  <c r="BL49" i="1" s="1"/>
  <c r="BO49" i="1" s="1"/>
  <c r="EH49" i="1"/>
  <c r="GH49" i="1" s="1"/>
  <c r="EG49" i="1"/>
  <c r="GG49" i="1" s="1"/>
  <c r="EF49" i="1"/>
  <c r="GF49" i="1" s="1"/>
  <c r="EE49" i="1"/>
  <c r="ED49" i="1"/>
  <c r="EC49" i="1"/>
  <c r="EB49" i="1"/>
  <c r="EA49" i="1"/>
  <c r="GA49" i="1" s="1"/>
  <c r="DZ49" i="1"/>
  <c r="FZ49" i="1" s="1"/>
  <c r="DY49" i="1"/>
  <c r="DX49" i="1"/>
  <c r="DW49" i="1"/>
  <c r="DV49" i="1"/>
  <c r="DS49" i="1"/>
  <c r="DR49" i="1"/>
  <c r="DU49" i="1" s="1"/>
  <c r="DP49" i="1"/>
  <c r="DN49" i="1"/>
  <c r="DL49" i="1" s="1"/>
  <c r="DM49" i="1" s="1"/>
  <c r="DO49" i="1" s="1"/>
  <c r="CJ49" i="1"/>
  <c r="CI49" i="1"/>
  <c r="CH49" i="1"/>
  <c r="CG49" i="1"/>
  <c r="CF49" i="1"/>
  <c r="CE49" i="1"/>
  <c r="CD49" i="1"/>
  <c r="CC49" i="1"/>
  <c r="CB49" i="1"/>
  <c r="CA49" i="1"/>
  <c r="BZ49" i="1"/>
  <c r="BY49" i="1"/>
  <c r="BX49" i="1"/>
  <c r="BW49" i="1"/>
  <c r="BV49" i="1"/>
  <c r="BU49" i="1"/>
  <c r="BT49" i="1"/>
  <c r="BS49" i="1"/>
  <c r="BR49" i="1"/>
  <c r="BP49" i="1"/>
  <c r="BQ49" i="1" s="1"/>
  <c r="BI49" i="1"/>
  <c r="BH49" i="1"/>
  <c r="BG49" i="1"/>
  <c r="BF49" i="1"/>
  <c r="BE49" i="1"/>
  <c r="BD49" i="1"/>
  <c r="BC49" i="1"/>
  <c r="BB49" i="1"/>
  <c r="BA49" i="1"/>
  <c r="J49" i="1"/>
  <c r="FU48" i="1"/>
  <c r="FS48" i="1"/>
  <c r="EX48" i="1"/>
  <c r="FG48" i="1" s="1"/>
  <c r="FO48" i="1" s="1" a="1"/>
  <c r="FO48" i="1" s="1"/>
  <c r="EW48" i="1"/>
  <c r="FF48" i="1" s="1"/>
  <c r="FP48" i="1" s="1" a="1"/>
  <c r="FP48" i="1" s="1"/>
  <c r="EV48" i="1"/>
  <c r="FE48" i="1" s="1"/>
  <c r="FN48" i="1" s="1" a="1"/>
  <c r="FN48" i="1" s="1"/>
  <c r="EU48" i="1"/>
  <c r="FD48" i="1" s="1"/>
  <c r="FM48" i="1" s="1" a="1"/>
  <c r="FM48" i="1" s="1"/>
  <c r="ET48" i="1"/>
  <c r="FC48" i="1" s="1"/>
  <c r="FL48" i="1" s="1" a="1"/>
  <c r="FL48" i="1" s="1"/>
  <c r="ES48" i="1"/>
  <c r="FB48" i="1" s="1"/>
  <c r="FK48" i="1" s="1" a="1"/>
  <c r="FK48" i="1" s="1"/>
  <c r="ER48" i="1"/>
  <c r="FA48" i="1" s="1"/>
  <c r="FJ48" i="1" s="1" a="1"/>
  <c r="FJ48" i="1" s="1"/>
  <c r="EQ48" i="1"/>
  <c r="EZ48" i="1" s="1"/>
  <c r="FI48" i="1" s="1" a="1"/>
  <c r="FI48" i="1" s="1"/>
  <c r="EP48" i="1"/>
  <c r="EY48" i="1" s="1"/>
  <c r="FH48" i="1" s="1" a="1"/>
  <c r="FH48" i="1" s="1"/>
  <c r="EO48" i="1"/>
  <c r="EN48" i="1"/>
  <c r="EM48" i="1"/>
  <c r="EL48" i="1"/>
  <c r="EK48" i="1"/>
  <c r="EJ48" i="1"/>
  <c r="EI48" i="1"/>
  <c r="BK48" i="1" s="1"/>
  <c r="BL48" i="1" s="1"/>
  <c r="EH48" i="1"/>
  <c r="GH48" i="1" s="1"/>
  <c r="EG48" i="1"/>
  <c r="GG48" i="1" s="1"/>
  <c r="EF48" i="1"/>
  <c r="GF48" i="1" s="1"/>
  <c r="EE48" i="1"/>
  <c r="ED48" i="1"/>
  <c r="EC48" i="1"/>
  <c r="EB48" i="1"/>
  <c r="EA48" i="1"/>
  <c r="GA48" i="1" s="1"/>
  <c r="DZ48" i="1"/>
  <c r="FZ48" i="1" s="1"/>
  <c r="DY48" i="1"/>
  <c r="DX48" i="1"/>
  <c r="DW48" i="1"/>
  <c r="DV48" i="1"/>
  <c r="DS48" i="1"/>
  <c r="DR48" i="1"/>
  <c r="DT48" i="1" s="1"/>
  <c r="DP48" i="1"/>
  <c r="DN48" i="1"/>
  <c r="DL48" i="1" s="1"/>
  <c r="DM48" i="1" s="1"/>
  <c r="DO48" i="1" s="1"/>
  <c r="CJ48" i="1"/>
  <c r="CI48" i="1"/>
  <c r="CH48" i="1"/>
  <c r="CG48" i="1"/>
  <c r="CF48" i="1"/>
  <c r="CE48" i="1"/>
  <c r="CD48" i="1"/>
  <c r="CC48" i="1"/>
  <c r="CB48" i="1"/>
  <c r="CA48" i="1"/>
  <c r="BZ48" i="1"/>
  <c r="BY48" i="1"/>
  <c r="BX48" i="1"/>
  <c r="BW48" i="1"/>
  <c r="BV48" i="1"/>
  <c r="BU48" i="1"/>
  <c r="BT48" i="1"/>
  <c r="BS48" i="1"/>
  <c r="BR48" i="1"/>
  <c r="BP48" i="1"/>
  <c r="BQ48" i="1" s="1"/>
  <c r="BI48" i="1"/>
  <c r="BH48" i="1"/>
  <c r="BG48" i="1"/>
  <c r="BF48" i="1"/>
  <c r="BE48" i="1"/>
  <c r="BD48" i="1"/>
  <c r="BC48" i="1"/>
  <c r="BB48" i="1"/>
  <c r="BA48" i="1"/>
  <c r="J48" i="1"/>
  <c r="FU47" i="1"/>
  <c r="FS47" i="1"/>
  <c r="EX47" i="1"/>
  <c r="FG47" i="1" s="1"/>
  <c r="FO47" i="1" s="1" a="1"/>
  <c r="FO47" i="1" s="1"/>
  <c r="EW47" i="1"/>
  <c r="FF47" i="1" s="1"/>
  <c r="FP47" i="1" s="1" a="1"/>
  <c r="FP47" i="1" s="1"/>
  <c r="EV47" i="1"/>
  <c r="FE47" i="1" s="1"/>
  <c r="FN47" i="1" s="1" a="1"/>
  <c r="FN47" i="1" s="1"/>
  <c r="EU47" i="1"/>
  <c r="FD47" i="1" s="1"/>
  <c r="FM47" i="1" s="1" a="1"/>
  <c r="FM47" i="1" s="1"/>
  <c r="ET47" i="1"/>
  <c r="FC47" i="1" s="1"/>
  <c r="FL47" i="1" s="1" a="1"/>
  <c r="FL47" i="1" s="1"/>
  <c r="ES47" i="1"/>
  <c r="FB47" i="1" s="1"/>
  <c r="FK47" i="1" s="1" a="1"/>
  <c r="FK47" i="1" s="1"/>
  <c r="ER47" i="1"/>
  <c r="FA47" i="1" s="1"/>
  <c r="FJ47" i="1" s="1" a="1"/>
  <c r="FJ47" i="1" s="1"/>
  <c r="EQ47" i="1"/>
  <c r="EZ47" i="1" s="1"/>
  <c r="FI47" i="1" s="1" a="1"/>
  <c r="FI47" i="1" s="1"/>
  <c r="EP47" i="1"/>
  <c r="EY47" i="1" s="1"/>
  <c r="FH47" i="1" s="1" a="1"/>
  <c r="FH47" i="1" s="1"/>
  <c r="EO47" i="1"/>
  <c r="EN47" i="1"/>
  <c r="EM47" i="1"/>
  <c r="EL47" i="1"/>
  <c r="EK47" i="1"/>
  <c r="EJ47" i="1"/>
  <c r="EI47" i="1"/>
  <c r="BK47" i="1" s="1"/>
  <c r="BL47" i="1" s="1"/>
  <c r="BM47" i="1" s="1"/>
  <c r="EH47" i="1"/>
  <c r="GH47" i="1" s="1"/>
  <c r="EG47" i="1"/>
  <c r="GG47" i="1" s="1"/>
  <c r="EF47" i="1"/>
  <c r="GF47" i="1" s="1"/>
  <c r="EE47" i="1"/>
  <c r="ED47" i="1"/>
  <c r="EC47" i="1"/>
  <c r="EB47" i="1"/>
  <c r="EA47" i="1"/>
  <c r="GA47" i="1" s="1"/>
  <c r="DZ47" i="1"/>
  <c r="FZ47" i="1" s="1"/>
  <c r="DY47" i="1"/>
  <c r="DX47" i="1"/>
  <c r="DW47" i="1"/>
  <c r="DV47" i="1"/>
  <c r="DS47" i="1"/>
  <c r="DR47" i="1"/>
  <c r="DU47" i="1" s="1"/>
  <c r="DP47" i="1"/>
  <c r="DN47" i="1"/>
  <c r="DL47" i="1" s="1"/>
  <c r="DM47" i="1" s="1"/>
  <c r="DO47" i="1" s="1"/>
  <c r="CJ47" i="1"/>
  <c r="CI47" i="1"/>
  <c r="CH47" i="1"/>
  <c r="CG47" i="1"/>
  <c r="CF47" i="1"/>
  <c r="CE47" i="1"/>
  <c r="CD47" i="1"/>
  <c r="CC47" i="1"/>
  <c r="CB47" i="1"/>
  <c r="CA47" i="1"/>
  <c r="BZ47" i="1"/>
  <c r="BY47" i="1"/>
  <c r="BX47" i="1"/>
  <c r="BW47" i="1"/>
  <c r="BV47" i="1"/>
  <c r="BU47" i="1"/>
  <c r="BT47" i="1"/>
  <c r="BS47" i="1"/>
  <c r="BR47" i="1"/>
  <c r="BP47" i="1"/>
  <c r="BQ47" i="1" s="1"/>
  <c r="BI47" i="1"/>
  <c r="BH47" i="1"/>
  <c r="BG47" i="1"/>
  <c r="BF47" i="1"/>
  <c r="BE47" i="1"/>
  <c r="BD47" i="1"/>
  <c r="BC47" i="1"/>
  <c r="BB47" i="1"/>
  <c r="BA47" i="1"/>
  <c r="J47" i="1"/>
  <c r="FU46" i="1"/>
  <c r="FS46" i="1"/>
  <c r="EX46" i="1"/>
  <c r="FG46" i="1" s="1"/>
  <c r="FO46" i="1" s="1" a="1"/>
  <c r="FO46" i="1" s="1"/>
  <c r="EW46" i="1"/>
  <c r="FF46" i="1" s="1"/>
  <c r="FP46" i="1" s="1" a="1"/>
  <c r="FP46" i="1" s="1"/>
  <c r="EV46" i="1"/>
  <c r="FE46" i="1" s="1"/>
  <c r="FN46" i="1" s="1" a="1"/>
  <c r="FN46" i="1" s="1"/>
  <c r="EU46" i="1"/>
  <c r="FD46" i="1" s="1"/>
  <c r="FM46" i="1" s="1" a="1"/>
  <c r="FM46" i="1" s="1"/>
  <c r="ET46" i="1"/>
  <c r="FC46" i="1" s="1"/>
  <c r="FL46" i="1" s="1" a="1"/>
  <c r="FL46" i="1" s="1"/>
  <c r="ES46" i="1"/>
  <c r="FB46" i="1" s="1"/>
  <c r="FK46" i="1" s="1" a="1"/>
  <c r="FK46" i="1" s="1"/>
  <c r="ER46" i="1"/>
  <c r="FA46" i="1" s="1"/>
  <c r="FJ46" i="1" s="1" a="1"/>
  <c r="FJ46" i="1" s="1"/>
  <c r="EQ46" i="1"/>
  <c r="EZ46" i="1" s="1"/>
  <c r="FI46" i="1" s="1" a="1"/>
  <c r="FI46" i="1" s="1"/>
  <c r="EP46" i="1"/>
  <c r="EY46" i="1" s="1"/>
  <c r="FH46" i="1" s="1" a="1"/>
  <c r="FH46" i="1" s="1"/>
  <c r="EO46" i="1"/>
  <c r="EN46" i="1"/>
  <c r="EM46" i="1"/>
  <c r="EL46" i="1"/>
  <c r="EK46" i="1"/>
  <c r="EJ46" i="1"/>
  <c r="EI46" i="1"/>
  <c r="BK46" i="1" s="1"/>
  <c r="EH46" i="1"/>
  <c r="GH46" i="1" s="1"/>
  <c r="EG46" i="1"/>
  <c r="GG46" i="1" s="1"/>
  <c r="EF46" i="1"/>
  <c r="GF46" i="1" s="1"/>
  <c r="EE46" i="1"/>
  <c r="ED46" i="1"/>
  <c r="EC46" i="1"/>
  <c r="EB46" i="1"/>
  <c r="EA46" i="1"/>
  <c r="GA46" i="1" s="1"/>
  <c r="DZ46" i="1"/>
  <c r="FZ46" i="1" s="1"/>
  <c r="DY46" i="1"/>
  <c r="DX46" i="1"/>
  <c r="DW46" i="1"/>
  <c r="DV46" i="1"/>
  <c r="DS46" i="1"/>
  <c r="DR46" i="1"/>
  <c r="DT46" i="1" s="1"/>
  <c r="DP46" i="1"/>
  <c r="DN46" i="1"/>
  <c r="DL46" i="1" s="1"/>
  <c r="DM46" i="1" s="1"/>
  <c r="DO46" i="1" s="1"/>
  <c r="CJ46" i="1"/>
  <c r="CI46" i="1"/>
  <c r="CH46" i="1"/>
  <c r="CG46" i="1"/>
  <c r="CF46" i="1"/>
  <c r="CE46" i="1"/>
  <c r="CD46" i="1"/>
  <c r="CC46" i="1"/>
  <c r="CB46" i="1"/>
  <c r="CA46" i="1"/>
  <c r="BZ46" i="1"/>
  <c r="BY46" i="1"/>
  <c r="BX46" i="1"/>
  <c r="BW46" i="1"/>
  <c r="BV46" i="1"/>
  <c r="BU46" i="1"/>
  <c r="BT46" i="1"/>
  <c r="BS46" i="1"/>
  <c r="BR46" i="1"/>
  <c r="BP46" i="1"/>
  <c r="BQ46" i="1" s="1"/>
  <c r="BI46" i="1"/>
  <c r="BH46" i="1"/>
  <c r="BG46" i="1"/>
  <c r="BF46" i="1"/>
  <c r="BE46" i="1"/>
  <c r="BD46" i="1"/>
  <c r="BC46" i="1"/>
  <c r="BB46" i="1"/>
  <c r="BA46" i="1"/>
  <c r="J46" i="1"/>
  <c r="FU45" i="1"/>
  <c r="FS45" i="1"/>
  <c r="EX45" i="1"/>
  <c r="FG45" i="1" s="1"/>
  <c r="FO45" i="1" s="1" a="1"/>
  <c r="FO45" i="1" s="1"/>
  <c r="EW45" i="1"/>
  <c r="FF45" i="1" s="1"/>
  <c r="FP45" i="1" s="1" a="1"/>
  <c r="FP45" i="1" s="1"/>
  <c r="EV45" i="1"/>
  <c r="FE45" i="1" s="1"/>
  <c r="FN45" i="1" s="1" a="1"/>
  <c r="FN45" i="1" s="1"/>
  <c r="EU45" i="1"/>
  <c r="FD45" i="1" s="1"/>
  <c r="FM45" i="1" s="1" a="1"/>
  <c r="FM45" i="1" s="1"/>
  <c r="ET45" i="1"/>
  <c r="FC45" i="1" s="1"/>
  <c r="FL45" i="1" s="1" a="1"/>
  <c r="FL45" i="1" s="1"/>
  <c r="ES45" i="1"/>
  <c r="FB45" i="1" s="1"/>
  <c r="FK45" i="1" s="1" a="1"/>
  <c r="FK45" i="1" s="1"/>
  <c r="ER45" i="1"/>
  <c r="FA45" i="1" s="1"/>
  <c r="FJ45" i="1" s="1" a="1"/>
  <c r="FJ45" i="1" s="1"/>
  <c r="EQ45" i="1"/>
  <c r="EZ45" i="1" s="1"/>
  <c r="FI45" i="1" s="1" a="1"/>
  <c r="FI45" i="1" s="1"/>
  <c r="EP45" i="1"/>
  <c r="EY45" i="1" s="1"/>
  <c r="FH45" i="1" s="1" a="1"/>
  <c r="FH45" i="1" s="1"/>
  <c r="EO45" i="1"/>
  <c r="EN45" i="1"/>
  <c r="EM45" i="1"/>
  <c r="EL45" i="1"/>
  <c r="EK45" i="1"/>
  <c r="EJ45" i="1"/>
  <c r="EI45" i="1"/>
  <c r="BK45" i="1" s="1"/>
  <c r="BL45" i="1" s="1"/>
  <c r="BO45" i="1" s="1"/>
  <c r="EH45" i="1"/>
  <c r="GH45" i="1" s="1"/>
  <c r="EG45" i="1"/>
  <c r="GG45" i="1" s="1"/>
  <c r="EF45" i="1"/>
  <c r="GF45" i="1" s="1"/>
  <c r="EE45" i="1"/>
  <c r="ED45" i="1"/>
  <c r="EC45" i="1"/>
  <c r="EB45" i="1"/>
  <c r="EA45" i="1"/>
  <c r="GA45" i="1" s="1"/>
  <c r="DZ45" i="1"/>
  <c r="FZ45" i="1" s="1"/>
  <c r="DY45" i="1"/>
  <c r="DX45" i="1"/>
  <c r="DW45" i="1"/>
  <c r="DV45" i="1"/>
  <c r="DS45" i="1"/>
  <c r="DR45" i="1"/>
  <c r="DU45" i="1" s="1"/>
  <c r="DP45" i="1"/>
  <c r="DN45" i="1"/>
  <c r="DL45" i="1" s="1"/>
  <c r="DM45" i="1" s="1"/>
  <c r="DO45" i="1" s="1"/>
  <c r="CJ45" i="1"/>
  <c r="CI45" i="1"/>
  <c r="CH45" i="1"/>
  <c r="CG45" i="1"/>
  <c r="CF45" i="1"/>
  <c r="CE45" i="1"/>
  <c r="CD45" i="1"/>
  <c r="CC45" i="1"/>
  <c r="CB45" i="1"/>
  <c r="CA45" i="1"/>
  <c r="BZ45" i="1"/>
  <c r="BY45" i="1"/>
  <c r="BX45" i="1"/>
  <c r="BW45" i="1"/>
  <c r="BV45" i="1"/>
  <c r="BU45" i="1"/>
  <c r="BT45" i="1"/>
  <c r="BS45" i="1"/>
  <c r="BR45" i="1"/>
  <c r="BP45" i="1"/>
  <c r="BQ45" i="1" s="1"/>
  <c r="BI45" i="1"/>
  <c r="BH45" i="1"/>
  <c r="BG45" i="1"/>
  <c r="BF45" i="1"/>
  <c r="BE45" i="1"/>
  <c r="BD45" i="1"/>
  <c r="BC45" i="1"/>
  <c r="BB45" i="1"/>
  <c r="BA45" i="1"/>
  <c r="J45" i="1"/>
  <c r="FU44" i="1"/>
  <c r="FS44" i="1"/>
  <c r="EX44" i="1"/>
  <c r="FG44" i="1" s="1"/>
  <c r="FO44" i="1" s="1" a="1"/>
  <c r="FO44" i="1" s="1"/>
  <c r="EW44" i="1"/>
  <c r="FF44" i="1" s="1"/>
  <c r="FP44" i="1" s="1" a="1"/>
  <c r="FP44" i="1" s="1"/>
  <c r="EV44" i="1"/>
  <c r="FE44" i="1" s="1"/>
  <c r="FN44" i="1" s="1" a="1"/>
  <c r="FN44" i="1" s="1"/>
  <c r="EU44" i="1"/>
  <c r="FD44" i="1" s="1"/>
  <c r="FM44" i="1" s="1" a="1"/>
  <c r="FM44" i="1" s="1"/>
  <c r="ET44" i="1"/>
  <c r="FC44" i="1" s="1"/>
  <c r="FL44" i="1" s="1" a="1"/>
  <c r="FL44" i="1" s="1"/>
  <c r="ES44" i="1"/>
  <c r="FB44" i="1" s="1"/>
  <c r="FK44" i="1" s="1" a="1"/>
  <c r="FK44" i="1" s="1"/>
  <c r="ER44" i="1"/>
  <c r="FA44" i="1" s="1"/>
  <c r="FJ44" i="1" s="1" a="1"/>
  <c r="FJ44" i="1" s="1"/>
  <c r="EQ44" i="1"/>
  <c r="EZ44" i="1" s="1"/>
  <c r="FI44" i="1" s="1" a="1"/>
  <c r="FI44" i="1" s="1"/>
  <c r="EP44" i="1"/>
  <c r="EY44" i="1" s="1"/>
  <c r="FH44" i="1" s="1" a="1"/>
  <c r="FH44" i="1" s="1"/>
  <c r="EO44" i="1"/>
  <c r="EN44" i="1"/>
  <c r="EM44" i="1"/>
  <c r="EL44" i="1"/>
  <c r="EK44" i="1"/>
  <c r="EJ44" i="1"/>
  <c r="EI44" i="1"/>
  <c r="BK44" i="1" s="1"/>
  <c r="BL44" i="1" s="1"/>
  <c r="EH44" i="1"/>
  <c r="GH44" i="1" s="1"/>
  <c r="EG44" i="1"/>
  <c r="GG44" i="1" s="1"/>
  <c r="EF44" i="1"/>
  <c r="GF44" i="1" s="1"/>
  <c r="EE44" i="1"/>
  <c r="ED44" i="1"/>
  <c r="EC44" i="1"/>
  <c r="EB44" i="1"/>
  <c r="EA44" i="1"/>
  <c r="GA44" i="1" s="1"/>
  <c r="DZ44" i="1"/>
  <c r="FZ44" i="1" s="1"/>
  <c r="DY44" i="1"/>
  <c r="DX44" i="1"/>
  <c r="DW44" i="1"/>
  <c r="DV44" i="1"/>
  <c r="DS44" i="1"/>
  <c r="DR44" i="1"/>
  <c r="DT44" i="1" s="1"/>
  <c r="DP44" i="1"/>
  <c r="DN44" i="1"/>
  <c r="DL44" i="1" s="1"/>
  <c r="DM44" i="1" s="1"/>
  <c r="DO44" i="1" s="1"/>
  <c r="CJ44" i="1"/>
  <c r="CI44" i="1"/>
  <c r="CH44" i="1"/>
  <c r="CG44" i="1"/>
  <c r="CF44" i="1"/>
  <c r="CE44" i="1"/>
  <c r="CD44" i="1"/>
  <c r="CC44" i="1"/>
  <c r="CB44" i="1"/>
  <c r="CA44" i="1"/>
  <c r="BZ44" i="1"/>
  <c r="BY44" i="1"/>
  <c r="BX44" i="1"/>
  <c r="BW44" i="1"/>
  <c r="BV44" i="1"/>
  <c r="BU44" i="1"/>
  <c r="BT44" i="1"/>
  <c r="BS44" i="1"/>
  <c r="BR44" i="1"/>
  <c r="BP44" i="1"/>
  <c r="BQ44" i="1" s="1"/>
  <c r="BI44" i="1"/>
  <c r="BH44" i="1"/>
  <c r="BG44" i="1"/>
  <c r="BF44" i="1"/>
  <c r="BE44" i="1"/>
  <c r="BD44" i="1"/>
  <c r="BC44" i="1"/>
  <c r="BB44" i="1"/>
  <c r="BA44" i="1"/>
  <c r="J44" i="1"/>
  <c r="FU43" i="1"/>
  <c r="FS43" i="1"/>
  <c r="EX43" i="1"/>
  <c r="FG43" i="1" s="1"/>
  <c r="FO43" i="1" s="1" a="1"/>
  <c r="FO43" i="1" s="1"/>
  <c r="EW43" i="1"/>
  <c r="FF43" i="1" s="1"/>
  <c r="FP43" i="1" s="1" a="1"/>
  <c r="FP43" i="1" s="1"/>
  <c r="EV43" i="1"/>
  <c r="FE43" i="1" s="1"/>
  <c r="FN43" i="1" s="1" a="1"/>
  <c r="FN43" i="1" s="1"/>
  <c r="EU43" i="1"/>
  <c r="FD43" i="1" s="1"/>
  <c r="FM43" i="1" s="1" a="1"/>
  <c r="FM43" i="1" s="1"/>
  <c r="ET43" i="1"/>
  <c r="FC43" i="1" s="1"/>
  <c r="FL43" i="1" s="1" a="1"/>
  <c r="FL43" i="1" s="1"/>
  <c r="ES43" i="1"/>
  <c r="FB43" i="1" s="1"/>
  <c r="FK43" i="1" s="1" a="1"/>
  <c r="FK43" i="1" s="1"/>
  <c r="ER43" i="1"/>
  <c r="FA43" i="1" s="1"/>
  <c r="FJ43" i="1" s="1" a="1"/>
  <c r="FJ43" i="1" s="1"/>
  <c r="EQ43" i="1"/>
  <c r="EZ43" i="1" s="1"/>
  <c r="FI43" i="1" s="1" a="1"/>
  <c r="FI43" i="1" s="1"/>
  <c r="EP43" i="1"/>
  <c r="EY43" i="1" s="1"/>
  <c r="FH43" i="1" s="1" a="1"/>
  <c r="FH43" i="1" s="1"/>
  <c r="EO43" i="1"/>
  <c r="EN43" i="1"/>
  <c r="EM43" i="1"/>
  <c r="EL43" i="1"/>
  <c r="EK43" i="1"/>
  <c r="EJ43" i="1"/>
  <c r="EI43" i="1"/>
  <c r="BK43" i="1" s="1"/>
  <c r="EH43" i="1"/>
  <c r="GH43" i="1" s="1"/>
  <c r="EG43" i="1"/>
  <c r="GG43" i="1" s="1"/>
  <c r="EF43" i="1"/>
  <c r="GF43" i="1" s="1"/>
  <c r="EE43" i="1"/>
  <c r="ED43" i="1"/>
  <c r="EC43" i="1"/>
  <c r="EB43" i="1"/>
  <c r="EA43" i="1"/>
  <c r="GA43" i="1" s="1"/>
  <c r="DZ43" i="1"/>
  <c r="FZ43" i="1" s="1"/>
  <c r="DY43" i="1"/>
  <c r="DX43" i="1"/>
  <c r="DW43" i="1"/>
  <c r="DV43" i="1"/>
  <c r="DS43" i="1"/>
  <c r="DR43" i="1"/>
  <c r="DU43" i="1" s="1"/>
  <c r="DP43" i="1"/>
  <c r="DN43" i="1"/>
  <c r="DL43" i="1" s="1"/>
  <c r="DM43" i="1" s="1"/>
  <c r="DO43" i="1" s="1"/>
  <c r="CJ43" i="1"/>
  <c r="CI43" i="1"/>
  <c r="CH43" i="1"/>
  <c r="CG43" i="1"/>
  <c r="CF43" i="1"/>
  <c r="CE43" i="1"/>
  <c r="CD43" i="1"/>
  <c r="CC43" i="1"/>
  <c r="CB43" i="1"/>
  <c r="CA43" i="1"/>
  <c r="BZ43" i="1"/>
  <c r="BY43" i="1"/>
  <c r="BX43" i="1"/>
  <c r="BW43" i="1"/>
  <c r="BV43" i="1"/>
  <c r="BU43" i="1"/>
  <c r="BT43" i="1"/>
  <c r="BS43" i="1"/>
  <c r="BR43" i="1"/>
  <c r="BP43" i="1"/>
  <c r="BQ43" i="1" s="1"/>
  <c r="BI43" i="1"/>
  <c r="BH43" i="1"/>
  <c r="BG43" i="1"/>
  <c r="BF43" i="1"/>
  <c r="BE43" i="1"/>
  <c r="BD43" i="1"/>
  <c r="BC43" i="1"/>
  <c r="BB43" i="1"/>
  <c r="BA43" i="1"/>
  <c r="J43" i="1"/>
  <c r="FU42" i="1"/>
  <c r="FS42" i="1"/>
  <c r="EX42" i="1"/>
  <c r="FG42" i="1" s="1"/>
  <c r="FO42" i="1" s="1" a="1"/>
  <c r="FO42" i="1" s="1"/>
  <c r="EW42" i="1"/>
  <c r="FF42" i="1" s="1"/>
  <c r="FP42" i="1" s="1" a="1"/>
  <c r="FP42" i="1" s="1"/>
  <c r="EV42" i="1"/>
  <c r="FE42" i="1" s="1"/>
  <c r="FN42" i="1" s="1" a="1"/>
  <c r="FN42" i="1" s="1"/>
  <c r="EU42" i="1"/>
  <c r="ET42" i="1"/>
  <c r="FC42" i="1" s="1"/>
  <c r="FL42" i="1" s="1" a="1"/>
  <c r="FL42" i="1" s="1"/>
  <c r="ES42" i="1"/>
  <c r="FB42" i="1" s="1"/>
  <c r="FK42" i="1" s="1" a="1"/>
  <c r="FK42" i="1" s="1"/>
  <c r="ER42" i="1"/>
  <c r="FA42" i="1" s="1"/>
  <c r="FJ42" i="1" s="1" a="1"/>
  <c r="FJ42" i="1" s="1"/>
  <c r="EQ42" i="1"/>
  <c r="EZ42" i="1" s="1"/>
  <c r="FI42" i="1" s="1" a="1"/>
  <c r="FI42" i="1" s="1"/>
  <c r="EP42" i="1"/>
  <c r="EY42" i="1" s="1"/>
  <c r="FH42" i="1" s="1" a="1"/>
  <c r="FH42" i="1" s="1"/>
  <c r="EO42" i="1"/>
  <c r="EN42" i="1"/>
  <c r="EM42" i="1"/>
  <c r="EL42" i="1"/>
  <c r="EK42" i="1"/>
  <c r="EJ42" i="1"/>
  <c r="EI42" i="1"/>
  <c r="BK42" i="1" s="1"/>
  <c r="EH42" i="1"/>
  <c r="GH42" i="1" s="1"/>
  <c r="EG42" i="1"/>
  <c r="GG42" i="1" s="1"/>
  <c r="EF42" i="1"/>
  <c r="GF42" i="1" s="1"/>
  <c r="EE42" i="1"/>
  <c r="ED42" i="1"/>
  <c r="EC42" i="1"/>
  <c r="EB42" i="1"/>
  <c r="EA42" i="1"/>
  <c r="GA42" i="1" s="1"/>
  <c r="DZ42" i="1"/>
  <c r="FZ42" i="1" s="1"/>
  <c r="DY42" i="1"/>
  <c r="DX42" i="1"/>
  <c r="DW42" i="1"/>
  <c r="DV42" i="1"/>
  <c r="DS42" i="1"/>
  <c r="DR42" i="1"/>
  <c r="DU42" i="1" s="1"/>
  <c r="DP42" i="1"/>
  <c r="DN42" i="1"/>
  <c r="DL42" i="1" s="1"/>
  <c r="DM42" i="1" s="1"/>
  <c r="DO42" i="1" s="1"/>
  <c r="CJ42" i="1"/>
  <c r="CI42" i="1"/>
  <c r="CH42" i="1"/>
  <c r="CG42" i="1"/>
  <c r="CF42" i="1"/>
  <c r="CE42" i="1"/>
  <c r="CD42" i="1"/>
  <c r="CC42" i="1"/>
  <c r="CB42" i="1"/>
  <c r="CA42" i="1"/>
  <c r="BZ42" i="1"/>
  <c r="BY42" i="1"/>
  <c r="BX42" i="1"/>
  <c r="BW42" i="1"/>
  <c r="BV42" i="1"/>
  <c r="BU42" i="1"/>
  <c r="BT42" i="1"/>
  <c r="BS42" i="1"/>
  <c r="BR42" i="1"/>
  <c r="BP42" i="1"/>
  <c r="BQ42" i="1" s="1"/>
  <c r="BI42" i="1"/>
  <c r="BH42" i="1"/>
  <c r="BG42" i="1"/>
  <c r="BF42" i="1"/>
  <c r="BE42" i="1"/>
  <c r="BD42" i="1"/>
  <c r="BC42" i="1"/>
  <c r="BB42" i="1"/>
  <c r="BA42" i="1"/>
  <c r="J42" i="1"/>
  <c r="FU41" i="1"/>
  <c r="FS41" i="1"/>
  <c r="EX41" i="1"/>
  <c r="FG41" i="1" s="1"/>
  <c r="FO41" i="1" s="1" a="1"/>
  <c r="FO41" i="1" s="1"/>
  <c r="EW41" i="1"/>
  <c r="FF41" i="1" s="1"/>
  <c r="FP41" i="1" s="1" a="1"/>
  <c r="FP41" i="1" s="1"/>
  <c r="EV41" i="1"/>
  <c r="FE41" i="1" s="1"/>
  <c r="FN41" i="1" s="1" a="1"/>
  <c r="FN41" i="1" s="1"/>
  <c r="EU41" i="1"/>
  <c r="FD41" i="1" s="1"/>
  <c r="FM41" i="1" s="1" a="1"/>
  <c r="FM41" i="1" s="1"/>
  <c r="ET41" i="1"/>
  <c r="FC41" i="1" s="1"/>
  <c r="FL41" i="1" s="1" a="1"/>
  <c r="FL41" i="1" s="1"/>
  <c r="ES41" i="1"/>
  <c r="FB41" i="1" s="1"/>
  <c r="FK41" i="1" s="1" a="1"/>
  <c r="FK41" i="1" s="1"/>
  <c r="ER41" i="1"/>
  <c r="EQ41" i="1"/>
  <c r="EZ41" i="1" s="1"/>
  <c r="FI41" i="1" s="1" a="1"/>
  <c r="FI41" i="1" s="1"/>
  <c r="EP41" i="1"/>
  <c r="EY41" i="1" s="1"/>
  <c r="FH41" i="1" s="1" a="1"/>
  <c r="FH41" i="1" s="1"/>
  <c r="EO41" i="1"/>
  <c r="EN41" i="1"/>
  <c r="EM41" i="1"/>
  <c r="EL41" i="1"/>
  <c r="EK41" i="1"/>
  <c r="EJ41" i="1"/>
  <c r="EI41" i="1"/>
  <c r="BK41" i="1" s="1"/>
  <c r="EH41" i="1"/>
  <c r="GH41" i="1" s="1"/>
  <c r="EG41" i="1"/>
  <c r="GG41" i="1" s="1"/>
  <c r="EF41" i="1"/>
  <c r="GF41" i="1" s="1"/>
  <c r="EE41" i="1"/>
  <c r="ED41" i="1"/>
  <c r="EC41" i="1"/>
  <c r="EB41" i="1"/>
  <c r="EA41" i="1"/>
  <c r="GA41" i="1" s="1"/>
  <c r="DZ41" i="1"/>
  <c r="FZ41" i="1" s="1"/>
  <c r="DY41" i="1"/>
  <c r="DX41" i="1"/>
  <c r="DW41" i="1"/>
  <c r="DV41" i="1"/>
  <c r="DS41" i="1"/>
  <c r="DR41" i="1"/>
  <c r="DU41" i="1" s="1"/>
  <c r="DP41" i="1"/>
  <c r="DN41" i="1"/>
  <c r="DL41" i="1"/>
  <c r="DM41" i="1" s="1"/>
  <c r="DO41" i="1" s="1"/>
  <c r="CV41" i="1"/>
  <c r="CU41" i="1"/>
  <c r="CT41" i="1"/>
  <c r="CS41" i="1"/>
  <c r="CR41" i="1"/>
  <c r="CQ41" i="1"/>
  <c r="CJ41" i="1"/>
  <c r="CI41" i="1"/>
  <c r="CH41" i="1"/>
  <c r="CG41" i="1"/>
  <c r="CF41" i="1"/>
  <c r="CE41" i="1"/>
  <c r="CD41" i="1"/>
  <c r="CC41" i="1"/>
  <c r="CB41" i="1"/>
  <c r="CA41" i="1"/>
  <c r="BZ41" i="1"/>
  <c r="BY41" i="1"/>
  <c r="BX41" i="1"/>
  <c r="BW41" i="1"/>
  <c r="BV41" i="1"/>
  <c r="BU41" i="1"/>
  <c r="BT41" i="1"/>
  <c r="BS41" i="1"/>
  <c r="BR41" i="1"/>
  <c r="BP41" i="1"/>
  <c r="BQ41" i="1" s="1"/>
  <c r="BL41" i="1"/>
  <c r="BO41" i="1" s="1"/>
  <c r="BI41" i="1"/>
  <c r="BH41" i="1"/>
  <c r="BG41" i="1"/>
  <c r="BF41" i="1"/>
  <c r="BE41" i="1"/>
  <c r="BD41" i="1"/>
  <c r="BC41" i="1"/>
  <c r="BB41" i="1"/>
  <c r="BA41" i="1"/>
  <c r="J41" i="1"/>
  <c r="FU40" i="1"/>
  <c r="FS40" i="1"/>
  <c r="EX40" i="1"/>
  <c r="FG40" i="1" s="1"/>
  <c r="FO40" i="1" s="1" a="1"/>
  <c r="FO40" i="1" s="1"/>
  <c r="EW40" i="1"/>
  <c r="FF40" i="1" s="1"/>
  <c r="FP40" i="1" s="1" a="1"/>
  <c r="FP40" i="1" s="1"/>
  <c r="EV40" i="1"/>
  <c r="FE40" i="1" s="1"/>
  <c r="FN40" i="1" s="1" a="1"/>
  <c r="FN40" i="1" s="1"/>
  <c r="EU40" i="1"/>
  <c r="FD40" i="1" s="1"/>
  <c r="FM40" i="1" s="1" a="1"/>
  <c r="FM40" i="1" s="1"/>
  <c r="ET40" i="1"/>
  <c r="FC40" i="1" s="1"/>
  <c r="FL40" i="1" s="1" a="1"/>
  <c r="FL40" i="1" s="1"/>
  <c r="ES40" i="1"/>
  <c r="ER40" i="1"/>
  <c r="FA40" i="1" s="1"/>
  <c r="FJ40" i="1" s="1" a="1"/>
  <c r="FJ40" i="1" s="1"/>
  <c r="EQ40" i="1"/>
  <c r="EZ40" i="1" s="1"/>
  <c r="FI40" i="1" s="1" a="1"/>
  <c r="FI40" i="1" s="1"/>
  <c r="EP40" i="1"/>
  <c r="EY40" i="1" s="1"/>
  <c r="FH40" i="1" s="1" a="1"/>
  <c r="FH40" i="1" s="1"/>
  <c r="EO40" i="1"/>
  <c r="EN40" i="1"/>
  <c r="EM40" i="1"/>
  <c r="EL40" i="1"/>
  <c r="EK40" i="1"/>
  <c r="EJ40" i="1"/>
  <c r="EI40" i="1"/>
  <c r="BK40" i="1" s="1"/>
  <c r="EH40" i="1"/>
  <c r="GH40" i="1" s="1"/>
  <c r="EG40" i="1"/>
  <c r="GG40" i="1" s="1"/>
  <c r="EF40" i="1"/>
  <c r="GF40" i="1" s="1"/>
  <c r="EE40" i="1"/>
  <c r="ED40" i="1"/>
  <c r="EC40" i="1"/>
  <c r="EB40" i="1"/>
  <c r="EA40" i="1"/>
  <c r="GA40" i="1" s="1"/>
  <c r="DZ40" i="1"/>
  <c r="FZ40" i="1" s="1"/>
  <c r="DY40" i="1"/>
  <c r="DX40" i="1"/>
  <c r="DW40" i="1"/>
  <c r="DV40" i="1"/>
  <c r="DS40" i="1"/>
  <c r="DR40" i="1"/>
  <c r="DT40" i="1" s="1"/>
  <c r="DP40" i="1"/>
  <c r="DN40" i="1"/>
  <c r="DL40" i="1"/>
  <c r="DM40" i="1" s="1"/>
  <c r="DO40" i="1" s="1"/>
  <c r="CV40" i="1"/>
  <c r="CU40" i="1"/>
  <c r="CT40" i="1"/>
  <c r="CS40" i="1"/>
  <c r="CR40" i="1"/>
  <c r="CQ40" i="1"/>
  <c r="CJ40" i="1"/>
  <c r="CI40" i="1"/>
  <c r="CH40" i="1"/>
  <c r="CG40" i="1"/>
  <c r="CF40" i="1"/>
  <c r="CE40" i="1"/>
  <c r="CD40" i="1"/>
  <c r="CC40" i="1"/>
  <c r="CB40" i="1"/>
  <c r="CA40" i="1"/>
  <c r="BZ40" i="1"/>
  <c r="BY40" i="1"/>
  <c r="BX40" i="1"/>
  <c r="BW40" i="1"/>
  <c r="BV40" i="1"/>
  <c r="BU40" i="1"/>
  <c r="BT40" i="1"/>
  <c r="BS40" i="1"/>
  <c r="BR40" i="1"/>
  <c r="BP40" i="1"/>
  <c r="BQ40" i="1" s="1"/>
  <c r="BL40" i="1"/>
  <c r="BO40" i="1" s="1"/>
  <c r="BI40" i="1"/>
  <c r="BH40" i="1"/>
  <c r="BG40" i="1"/>
  <c r="BF40" i="1"/>
  <c r="BE40" i="1"/>
  <c r="BD40" i="1"/>
  <c r="BC40" i="1"/>
  <c r="BB40" i="1"/>
  <c r="BA40" i="1"/>
  <c r="J40" i="1"/>
  <c r="FU39" i="1"/>
  <c r="FS39" i="1"/>
  <c r="EX39" i="1"/>
  <c r="FG39" i="1" s="1"/>
  <c r="FO39" i="1" s="1" a="1"/>
  <c r="FO39" i="1" s="1"/>
  <c r="EW39" i="1"/>
  <c r="FF39" i="1" s="1"/>
  <c r="FP39" i="1" s="1" a="1"/>
  <c r="FP39" i="1" s="1"/>
  <c r="EV39" i="1"/>
  <c r="FE39" i="1" s="1"/>
  <c r="FN39" i="1" s="1" a="1"/>
  <c r="FN39" i="1" s="1"/>
  <c r="EU39" i="1"/>
  <c r="FD39" i="1" s="1"/>
  <c r="FM39" i="1" s="1" a="1"/>
  <c r="FM39" i="1" s="1"/>
  <c r="ET39" i="1"/>
  <c r="ES39" i="1"/>
  <c r="FB39" i="1" s="1"/>
  <c r="FK39" i="1" s="1" a="1"/>
  <c r="FK39" i="1" s="1"/>
  <c r="ER39" i="1"/>
  <c r="FA39" i="1" s="1"/>
  <c r="FJ39" i="1" s="1" a="1"/>
  <c r="FJ39" i="1" s="1"/>
  <c r="EQ39" i="1"/>
  <c r="EZ39" i="1" s="1"/>
  <c r="FI39" i="1" s="1" a="1"/>
  <c r="FI39" i="1" s="1"/>
  <c r="EP39" i="1"/>
  <c r="EY39" i="1" s="1"/>
  <c r="FH39" i="1" s="1" a="1"/>
  <c r="FH39" i="1" s="1"/>
  <c r="EO39" i="1"/>
  <c r="EN39" i="1"/>
  <c r="EM39" i="1"/>
  <c r="EL39" i="1"/>
  <c r="EK39" i="1"/>
  <c r="EJ39" i="1"/>
  <c r="EI39" i="1"/>
  <c r="BK39" i="1" s="1"/>
  <c r="BL39" i="1" s="1"/>
  <c r="BM39" i="1" s="1"/>
  <c r="BN39" i="1" s="1"/>
  <c r="EH39" i="1"/>
  <c r="GH39" i="1" s="1"/>
  <c r="EG39" i="1"/>
  <c r="GG39" i="1" s="1"/>
  <c r="EF39" i="1"/>
  <c r="GF39" i="1" s="1"/>
  <c r="EE39" i="1"/>
  <c r="ED39" i="1"/>
  <c r="EC39" i="1"/>
  <c r="EB39" i="1"/>
  <c r="EA39" i="1"/>
  <c r="GA39" i="1" s="1"/>
  <c r="DZ39" i="1"/>
  <c r="FZ39" i="1" s="1"/>
  <c r="DY39" i="1"/>
  <c r="DX39" i="1"/>
  <c r="DW39" i="1"/>
  <c r="DV39" i="1"/>
  <c r="DS39" i="1"/>
  <c r="DR39" i="1"/>
  <c r="DU39" i="1" s="1"/>
  <c r="DP39" i="1"/>
  <c r="DN39" i="1"/>
  <c r="DL39" i="1" s="1"/>
  <c r="DM39" i="1" s="1"/>
  <c r="DO39" i="1" s="1"/>
  <c r="CJ39" i="1"/>
  <c r="CI39" i="1"/>
  <c r="CH39" i="1"/>
  <c r="CG39" i="1"/>
  <c r="CF39" i="1"/>
  <c r="CE39" i="1"/>
  <c r="CD39" i="1"/>
  <c r="CC39" i="1"/>
  <c r="CB39" i="1"/>
  <c r="CA39" i="1"/>
  <c r="BZ39" i="1"/>
  <c r="BY39" i="1"/>
  <c r="BX39" i="1"/>
  <c r="BW39" i="1"/>
  <c r="BV39" i="1"/>
  <c r="BU39" i="1"/>
  <c r="BT39" i="1"/>
  <c r="BS39" i="1"/>
  <c r="BR39" i="1"/>
  <c r="BP39" i="1"/>
  <c r="BQ39" i="1" s="1"/>
  <c r="BI39" i="1"/>
  <c r="BH39" i="1"/>
  <c r="BG39" i="1"/>
  <c r="BF39" i="1"/>
  <c r="BE39" i="1"/>
  <c r="BD39" i="1"/>
  <c r="BC39" i="1"/>
  <c r="BB39" i="1"/>
  <c r="BA39" i="1"/>
  <c r="J39" i="1"/>
  <c r="FU38" i="1"/>
  <c r="FS38" i="1"/>
  <c r="EX38" i="1"/>
  <c r="FG38" i="1" s="1"/>
  <c r="FO38" i="1" s="1" a="1"/>
  <c r="FO38" i="1" s="1"/>
  <c r="EW38" i="1"/>
  <c r="FF38" i="1" s="1"/>
  <c r="FP38" i="1" s="1" a="1"/>
  <c r="FP38" i="1" s="1"/>
  <c r="EV38" i="1"/>
  <c r="FE38" i="1" s="1"/>
  <c r="FN38" i="1" s="1" a="1"/>
  <c r="FN38" i="1" s="1"/>
  <c r="EU38" i="1"/>
  <c r="ET38" i="1"/>
  <c r="FC38" i="1" s="1"/>
  <c r="FL38" i="1" s="1" a="1"/>
  <c r="FL38" i="1" s="1"/>
  <c r="ES38" i="1"/>
  <c r="FB38" i="1" s="1"/>
  <c r="FK38" i="1" s="1" a="1"/>
  <c r="FK38" i="1" s="1"/>
  <c r="ER38" i="1"/>
  <c r="FA38" i="1" s="1"/>
  <c r="FJ38" i="1" s="1" a="1"/>
  <c r="FJ38" i="1" s="1"/>
  <c r="EQ38" i="1"/>
  <c r="EZ38" i="1" s="1"/>
  <c r="FI38" i="1" s="1" a="1"/>
  <c r="FI38" i="1" s="1"/>
  <c r="EP38" i="1"/>
  <c r="EY38" i="1" s="1"/>
  <c r="FH38" i="1" s="1" a="1"/>
  <c r="FH38" i="1" s="1"/>
  <c r="EO38" i="1"/>
  <c r="EN38" i="1"/>
  <c r="EM38" i="1"/>
  <c r="EL38" i="1"/>
  <c r="EK38" i="1"/>
  <c r="EJ38" i="1"/>
  <c r="EI38" i="1"/>
  <c r="BK38" i="1" s="1"/>
  <c r="EH38" i="1"/>
  <c r="GH38" i="1" s="1"/>
  <c r="EG38" i="1"/>
  <c r="GG38" i="1" s="1"/>
  <c r="EF38" i="1"/>
  <c r="GF38" i="1" s="1"/>
  <c r="EE38" i="1"/>
  <c r="ED38" i="1"/>
  <c r="EC38" i="1"/>
  <c r="EB38" i="1"/>
  <c r="EA38" i="1"/>
  <c r="GA38" i="1" s="1"/>
  <c r="DZ38" i="1"/>
  <c r="FZ38" i="1" s="1"/>
  <c r="DY38" i="1"/>
  <c r="DX38" i="1"/>
  <c r="DW38" i="1"/>
  <c r="DV38" i="1"/>
  <c r="DS38" i="1"/>
  <c r="DR38" i="1"/>
  <c r="DT38" i="1" s="1"/>
  <c r="DP38" i="1"/>
  <c r="DN38" i="1"/>
  <c r="DL38" i="1" s="1"/>
  <c r="DM38" i="1" s="1"/>
  <c r="DO38" i="1" s="1"/>
  <c r="CJ38" i="1"/>
  <c r="CI38" i="1"/>
  <c r="CH38" i="1"/>
  <c r="CG38" i="1"/>
  <c r="CF38" i="1"/>
  <c r="CE38" i="1"/>
  <c r="CD38" i="1"/>
  <c r="CC38" i="1"/>
  <c r="CB38" i="1"/>
  <c r="CA38" i="1"/>
  <c r="BZ38" i="1"/>
  <c r="BY38" i="1"/>
  <c r="BX38" i="1"/>
  <c r="BW38" i="1"/>
  <c r="BV38" i="1"/>
  <c r="BU38" i="1"/>
  <c r="BT38" i="1"/>
  <c r="BS38" i="1"/>
  <c r="BR38" i="1"/>
  <c r="BP38" i="1"/>
  <c r="BQ38" i="1" s="1"/>
  <c r="BI38" i="1"/>
  <c r="BH38" i="1"/>
  <c r="BG38" i="1"/>
  <c r="BF38" i="1"/>
  <c r="BE38" i="1"/>
  <c r="BD38" i="1"/>
  <c r="BC38" i="1"/>
  <c r="BB38" i="1"/>
  <c r="BA38" i="1"/>
  <c r="J38" i="1"/>
  <c r="FU37" i="1"/>
  <c r="FS37" i="1"/>
  <c r="EX37" i="1"/>
  <c r="FG37" i="1" s="1"/>
  <c r="FO37" i="1" s="1" a="1"/>
  <c r="FO37" i="1" s="1"/>
  <c r="EW37" i="1"/>
  <c r="FF37" i="1" s="1"/>
  <c r="FP37" i="1" s="1" a="1"/>
  <c r="FP37" i="1" s="1"/>
  <c r="EV37" i="1"/>
  <c r="FE37" i="1" s="1"/>
  <c r="FN37" i="1" s="1" a="1"/>
  <c r="FN37" i="1" s="1"/>
  <c r="EU37" i="1"/>
  <c r="FD37" i="1" s="1"/>
  <c r="FM37" i="1" s="1" a="1"/>
  <c r="FM37" i="1" s="1"/>
  <c r="ET37" i="1"/>
  <c r="FC37" i="1" s="1"/>
  <c r="FL37" i="1" s="1" a="1"/>
  <c r="FL37" i="1" s="1"/>
  <c r="ES37" i="1"/>
  <c r="FB37" i="1" s="1"/>
  <c r="FK37" i="1" s="1" a="1"/>
  <c r="FK37" i="1" s="1"/>
  <c r="ER37" i="1"/>
  <c r="EQ37" i="1"/>
  <c r="EZ37" i="1" s="1"/>
  <c r="FI37" i="1" s="1" a="1"/>
  <c r="FI37" i="1" s="1"/>
  <c r="EP37" i="1"/>
  <c r="EY37" i="1" s="1"/>
  <c r="FH37" i="1" s="1" a="1"/>
  <c r="FH37" i="1" s="1"/>
  <c r="EO37" i="1"/>
  <c r="EN37" i="1"/>
  <c r="EM37" i="1"/>
  <c r="EL37" i="1"/>
  <c r="EK37" i="1"/>
  <c r="EJ37" i="1"/>
  <c r="EI37" i="1"/>
  <c r="BK37" i="1" s="1"/>
  <c r="BL37" i="1" s="1"/>
  <c r="BO37" i="1" s="1"/>
  <c r="EH37" i="1"/>
  <c r="GH37" i="1" s="1"/>
  <c r="EG37" i="1"/>
  <c r="GG37" i="1" s="1"/>
  <c r="EF37" i="1"/>
  <c r="GF37" i="1" s="1"/>
  <c r="EE37" i="1"/>
  <c r="ED37" i="1"/>
  <c r="EC37" i="1"/>
  <c r="EB37" i="1"/>
  <c r="EA37" i="1"/>
  <c r="GA37" i="1" s="1"/>
  <c r="DZ37" i="1"/>
  <c r="FZ37" i="1" s="1"/>
  <c r="DY37" i="1"/>
  <c r="DX37" i="1"/>
  <c r="DW37" i="1"/>
  <c r="DV37" i="1"/>
  <c r="DS37" i="1"/>
  <c r="DR37" i="1"/>
  <c r="DU37" i="1" s="1"/>
  <c r="DP37" i="1"/>
  <c r="DN37" i="1"/>
  <c r="DL37" i="1" s="1"/>
  <c r="DM37" i="1" s="1"/>
  <c r="DO37" i="1" s="1"/>
  <c r="CJ37" i="1"/>
  <c r="CI37" i="1"/>
  <c r="CH37" i="1"/>
  <c r="CG37" i="1"/>
  <c r="CF37" i="1"/>
  <c r="CE37" i="1"/>
  <c r="CD37" i="1"/>
  <c r="CC37" i="1"/>
  <c r="CB37" i="1"/>
  <c r="CA37" i="1"/>
  <c r="BZ37" i="1"/>
  <c r="BY37" i="1"/>
  <c r="BX37" i="1"/>
  <c r="BW37" i="1"/>
  <c r="BV37" i="1"/>
  <c r="BU37" i="1"/>
  <c r="BT37" i="1"/>
  <c r="BS37" i="1"/>
  <c r="BR37" i="1"/>
  <c r="BP37" i="1"/>
  <c r="BQ37" i="1" s="1"/>
  <c r="BI37" i="1"/>
  <c r="BH37" i="1"/>
  <c r="BG37" i="1"/>
  <c r="BF37" i="1"/>
  <c r="BE37" i="1"/>
  <c r="BD37" i="1"/>
  <c r="BC37" i="1"/>
  <c r="BB37" i="1"/>
  <c r="BA37" i="1"/>
  <c r="J37" i="1"/>
  <c r="FU36" i="1"/>
  <c r="FS36" i="1"/>
  <c r="EX36" i="1"/>
  <c r="FG36" i="1" s="1"/>
  <c r="FO36" i="1" s="1" a="1"/>
  <c r="FO36" i="1" s="1"/>
  <c r="EW36" i="1"/>
  <c r="FF36" i="1" s="1"/>
  <c r="FP36" i="1" s="1" a="1"/>
  <c r="FP36" i="1" s="1"/>
  <c r="EV36" i="1"/>
  <c r="FE36" i="1" s="1"/>
  <c r="FN36" i="1" s="1" a="1"/>
  <c r="FN36" i="1" s="1"/>
  <c r="EU36" i="1"/>
  <c r="FD36" i="1" s="1"/>
  <c r="FM36" i="1" s="1" a="1"/>
  <c r="FM36" i="1" s="1"/>
  <c r="ET36" i="1"/>
  <c r="FC36" i="1" s="1"/>
  <c r="FL36" i="1" s="1" a="1"/>
  <c r="FL36" i="1" s="1"/>
  <c r="ES36" i="1"/>
  <c r="ER36" i="1"/>
  <c r="FA36" i="1" s="1"/>
  <c r="FJ36" i="1" s="1" a="1"/>
  <c r="FJ36" i="1" s="1"/>
  <c r="EQ36" i="1"/>
  <c r="EZ36" i="1" s="1"/>
  <c r="FI36" i="1" s="1" a="1"/>
  <c r="FI36" i="1" s="1"/>
  <c r="EP36" i="1"/>
  <c r="EY36" i="1" s="1"/>
  <c r="FH36" i="1" s="1" a="1"/>
  <c r="FH36" i="1" s="1"/>
  <c r="EO36" i="1"/>
  <c r="EN36" i="1"/>
  <c r="EM36" i="1"/>
  <c r="EL36" i="1"/>
  <c r="EK36" i="1"/>
  <c r="EJ36" i="1"/>
  <c r="EI36" i="1"/>
  <c r="BK36" i="1" s="1"/>
  <c r="BL36" i="1" s="1"/>
  <c r="EH36" i="1"/>
  <c r="GH36" i="1" s="1"/>
  <c r="EG36" i="1"/>
  <c r="GG36" i="1" s="1"/>
  <c r="EF36" i="1"/>
  <c r="GF36" i="1" s="1"/>
  <c r="EE36" i="1"/>
  <c r="ED36" i="1"/>
  <c r="EC36" i="1"/>
  <c r="EB36" i="1"/>
  <c r="EA36" i="1"/>
  <c r="GA36" i="1" s="1"/>
  <c r="DZ36" i="1"/>
  <c r="FZ36" i="1" s="1"/>
  <c r="DY36" i="1"/>
  <c r="DX36" i="1"/>
  <c r="DW36" i="1"/>
  <c r="DV36" i="1"/>
  <c r="DS36" i="1"/>
  <c r="DR36" i="1"/>
  <c r="DT36" i="1" s="1"/>
  <c r="DP36" i="1"/>
  <c r="DN36" i="1"/>
  <c r="DL36" i="1" s="1"/>
  <c r="DM36" i="1" s="1"/>
  <c r="DO36" i="1" s="1"/>
  <c r="CJ36" i="1"/>
  <c r="CI36" i="1"/>
  <c r="CH36" i="1"/>
  <c r="CG36" i="1"/>
  <c r="CF36" i="1"/>
  <c r="CE36" i="1"/>
  <c r="CD36" i="1"/>
  <c r="CC36" i="1"/>
  <c r="CB36" i="1"/>
  <c r="CA36" i="1"/>
  <c r="BZ36" i="1"/>
  <c r="BY36" i="1"/>
  <c r="BX36" i="1"/>
  <c r="BW36" i="1"/>
  <c r="BV36" i="1"/>
  <c r="BU36" i="1"/>
  <c r="BT36" i="1"/>
  <c r="BS36" i="1"/>
  <c r="BR36" i="1"/>
  <c r="BP36" i="1"/>
  <c r="BQ36" i="1" s="1"/>
  <c r="BI36" i="1"/>
  <c r="BH36" i="1"/>
  <c r="BG36" i="1"/>
  <c r="BF36" i="1"/>
  <c r="BE36" i="1"/>
  <c r="BD36" i="1"/>
  <c r="BC36" i="1"/>
  <c r="BB36" i="1"/>
  <c r="BA36" i="1"/>
  <c r="J36" i="1"/>
  <c r="FU35" i="1"/>
  <c r="FS35" i="1"/>
  <c r="EX35" i="1"/>
  <c r="FG35" i="1" s="1"/>
  <c r="FO35" i="1" s="1" a="1"/>
  <c r="FO35" i="1" s="1"/>
  <c r="EW35" i="1"/>
  <c r="FF35" i="1" s="1"/>
  <c r="FP35" i="1" s="1" a="1"/>
  <c r="FP35" i="1" s="1"/>
  <c r="EV35" i="1"/>
  <c r="FE35" i="1" s="1"/>
  <c r="FN35" i="1" s="1" a="1"/>
  <c r="FN35" i="1" s="1"/>
  <c r="EU35" i="1"/>
  <c r="FD35" i="1" s="1"/>
  <c r="FM35" i="1" s="1" a="1"/>
  <c r="FM35" i="1" s="1"/>
  <c r="ET35" i="1"/>
  <c r="ES35" i="1"/>
  <c r="FB35" i="1" s="1"/>
  <c r="FK35" i="1" s="1" a="1"/>
  <c r="FK35" i="1" s="1"/>
  <c r="ER35" i="1"/>
  <c r="FA35" i="1" s="1"/>
  <c r="FJ35" i="1" s="1" a="1"/>
  <c r="FJ35" i="1" s="1"/>
  <c r="EQ35" i="1"/>
  <c r="EZ35" i="1" s="1"/>
  <c r="FI35" i="1" s="1" a="1"/>
  <c r="FI35" i="1" s="1"/>
  <c r="EP35" i="1"/>
  <c r="EY35" i="1" s="1"/>
  <c r="FH35" i="1" s="1" a="1"/>
  <c r="FH35" i="1" s="1"/>
  <c r="EO35" i="1"/>
  <c r="EN35" i="1"/>
  <c r="EM35" i="1"/>
  <c r="EL35" i="1"/>
  <c r="EK35" i="1"/>
  <c r="EJ35" i="1"/>
  <c r="EI35" i="1"/>
  <c r="BK35" i="1" s="1"/>
  <c r="BL35" i="1" s="1"/>
  <c r="BM35" i="1" s="1"/>
  <c r="BN35" i="1" s="1"/>
  <c r="EH35" i="1"/>
  <c r="GH35" i="1" s="1"/>
  <c r="EG35" i="1"/>
  <c r="GG35" i="1" s="1"/>
  <c r="EF35" i="1"/>
  <c r="GF35" i="1" s="1"/>
  <c r="EE35" i="1"/>
  <c r="ED35" i="1"/>
  <c r="EC35" i="1"/>
  <c r="EB35" i="1"/>
  <c r="EA35" i="1"/>
  <c r="GA35" i="1" s="1"/>
  <c r="DZ35" i="1"/>
  <c r="FZ35" i="1" s="1"/>
  <c r="DY35" i="1"/>
  <c r="DX35" i="1"/>
  <c r="DW35" i="1"/>
  <c r="DV35" i="1"/>
  <c r="DS35" i="1"/>
  <c r="DR35" i="1"/>
  <c r="DU35" i="1" s="1"/>
  <c r="DP35" i="1"/>
  <c r="DN35" i="1"/>
  <c r="DL35" i="1" s="1"/>
  <c r="DM35" i="1" s="1"/>
  <c r="DO35" i="1" s="1"/>
  <c r="CJ35" i="1"/>
  <c r="CI35" i="1"/>
  <c r="CH35" i="1"/>
  <c r="CG35" i="1"/>
  <c r="CF35" i="1"/>
  <c r="CE35" i="1"/>
  <c r="CD35" i="1"/>
  <c r="CC35" i="1"/>
  <c r="CB35" i="1"/>
  <c r="CA35" i="1"/>
  <c r="BZ35" i="1"/>
  <c r="BY35" i="1"/>
  <c r="BX35" i="1"/>
  <c r="BW35" i="1"/>
  <c r="BV35" i="1"/>
  <c r="BU35" i="1"/>
  <c r="BT35" i="1"/>
  <c r="BS35" i="1"/>
  <c r="BR35" i="1"/>
  <c r="BP35" i="1"/>
  <c r="BQ35" i="1" s="1"/>
  <c r="BI35" i="1"/>
  <c r="BH35" i="1"/>
  <c r="BG35" i="1"/>
  <c r="BF35" i="1"/>
  <c r="BE35" i="1"/>
  <c r="BD35" i="1"/>
  <c r="BC35" i="1"/>
  <c r="BB35" i="1"/>
  <c r="BA35" i="1"/>
  <c r="J35" i="1"/>
  <c r="FU34" i="1"/>
  <c r="FS34" i="1"/>
  <c r="EX34" i="1"/>
  <c r="FG34" i="1" s="1"/>
  <c r="FO34" i="1" s="1" a="1"/>
  <c r="FO34" i="1" s="1"/>
  <c r="EW34" i="1"/>
  <c r="FF34" i="1" s="1"/>
  <c r="FP34" i="1" s="1" a="1"/>
  <c r="FP34" i="1" s="1"/>
  <c r="EV34" i="1"/>
  <c r="FE34" i="1" s="1"/>
  <c r="FN34" i="1" s="1" a="1"/>
  <c r="FN34" i="1" s="1"/>
  <c r="EU34" i="1"/>
  <c r="ET34" i="1"/>
  <c r="FC34" i="1" s="1"/>
  <c r="FL34" i="1" s="1" a="1"/>
  <c r="FL34" i="1" s="1"/>
  <c r="ES34" i="1"/>
  <c r="FB34" i="1" s="1"/>
  <c r="FK34" i="1" s="1" a="1"/>
  <c r="FK34" i="1" s="1"/>
  <c r="ER34" i="1"/>
  <c r="FA34" i="1" s="1"/>
  <c r="FJ34" i="1" s="1" a="1"/>
  <c r="FJ34" i="1" s="1"/>
  <c r="EQ34" i="1"/>
  <c r="EZ34" i="1" s="1"/>
  <c r="FI34" i="1" s="1" a="1"/>
  <c r="FI34" i="1" s="1"/>
  <c r="EP34" i="1"/>
  <c r="EY34" i="1" s="1"/>
  <c r="FH34" i="1" s="1" a="1"/>
  <c r="FH34" i="1" s="1"/>
  <c r="EO34" i="1"/>
  <c r="EN34" i="1"/>
  <c r="EM34" i="1"/>
  <c r="EL34" i="1"/>
  <c r="EK34" i="1"/>
  <c r="EJ34" i="1"/>
  <c r="EI34" i="1"/>
  <c r="BK34" i="1" s="1"/>
  <c r="EH34" i="1"/>
  <c r="GH34" i="1" s="1"/>
  <c r="EG34" i="1"/>
  <c r="GG34" i="1" s="1"/>
  <c r="EF34" i="1"/>
  <c r="GF34" i="1" s="1"/>
  <c r="EE34" i="1"/>
  <c r="ED34" i="1"/>
  <c r="EC34" i="1"/>
  <c r="EB34" i="1"/>
  <c r="EA34" i="1"/>
  <c r="GA34" i="1" s="1"/>
  <c r="DZ34" i="1"/>
  <c r="FZ34" i="1" s="1"/>
  <c r="DY34" i="1"/>
  <c r="DX34" i="1"/>
  <c r="DW34" i="1"/>
  <c r="DV34" i="1"/>
  <c r="DS34" i="1"/>
  <c r="DR34" i="1"/>
  <c r="DU34" i="1" s="1"/>
  <c r="DP34" i="1"/>
  <c r="DN34" i="1"/>
  <c r="DL34" i="1" s="1"/>
  <c r="DM34" i="1" s="1"/>
  <c r="DO34" i="1" s="1"/>
  <c r="CJ34" i="1"/>
  <c r="CI34" i="1"/>
  <c r="CH34" i="1"/>
  <c r="CG34" i="1"/>
  <c r="CF34" i="1"/>
  <c r="CE34" i="1"/>
  <c r="CD34" i="1"/>
  <c r="CC34" i="1"/>
  <c r="CB34" i="1"/>
  <c r="CA34" i="1"/>
  <c r="BZ34" i="1"/>
  <c r="BY34" i="1"/>
  <c r="BX34" i="1"/>
  <c r="BW34" i="1"/>
  <c r="BV34" i="1"/>
  <c r="BU34" i="1"/>
  <c r="BT34" i="1"/>
  <c r="BS34" i="1"/>
  <c r="BR34" i="1"/>
  <c r="BP34" i="1"/>
  <c r="BQ34" i="1" s="1"/>
  <c r="BI34" i="1"/>
  <c r="BH34" i="1"/>
  <c r="BG34" i="1"/>
  <c r="BF34" i="1"/>
  <c r="BE34" i="1"/>
  <c r="BD34" i="1"/>
  <c r="BC34" i="1"/>
  <c r="BB34" i="1"/>
  <c r="BA34" i="1"/>
  <c r="J34" i="1"/>
  <c r="FU33" i="1"/>
  <c r="FS33" i="1"/>
  <c r="EX33" i="1"/>
  <c r="FG33" i="1" s="1"/>
  <c r="FO33" i="1" s="1" a="1"/>
  <c r="FO33" i="1" s="1"/>
  <c r="EW33" i="1"/>
  <c r="FF33" i="1" s="1"/>
  <c r="FP33" i="1" s="1" a="1"/>
  <c r="FP33" i="1" s="1"/>
  <c r="EV33" i="1"/>
  <c r="FE33" i="1" s="1"/>
  <c r="FN33" i="1" s="1" a="1"/>
  <c r="FN33" i="1" s="1"/>
  <c r="EU33" i="1"/>
  <c r="FD33" i="1" s="1"/>
  <c r="FM33" i="1" s="1" a="1"/>
  <c r="FM33" i="1" s="1"/>
  <c r="ET33" i="1"/>
  <c r="FC33" i="1" s="1"/>
  <c r="FL33" i="1" s="1" a="1"/>
  <c r="FL33" i="1" s="1"/>
  <c r="ES33" i="1"/>
  <c r="FB33" i="1" s="1"/>
  <c r="FK33" i="1" s="1" a="1"/>
  <c r="FK33" i="1" s="1"/>
  <c r="ER33" i="1"/>
  <c r="EQ33" i="1"/>
  <c r="EZ33" i="1" s="1"/>
  <c r="FI33" i="1" s="1" a="1"/>
  <c r="FI33" i="1" s="1"/>
  <c r="EP33" i="1"/>
  <c r="EY33" i="1" s="1"/>
  <c r="FH33" i="1" s="1" a="1"/>
  <c r="FH33" i="1" s="1"/>
  <c r="EO33" i="1"/>
  <c r="EN33" i="1"/>
  <c r="EM33" i="1"/>
  <c r="EL33" i="1"/>
  <c r="EK33" i="1"/>
  <c r="EJ33" i="1"/>
  <c r="EI33" i="1"/>
  <c r="BK33" i="1" s="1"/>
  <c r="BL33" i="1" s="1"/>
  <c r="BO33" i="1" s="1"/>
  <c r="EH33" i="1"/>
  <c r="GH33" i="1" s="1"/>
  <c r="EG33" i="1"/>
  <c r="GG33" i="1" s="1"/>
  <c r="EF33" i="1"/>
  <c r="GF33" i="1" s="1"/>
  <c r="EE33" i="1"/>
  <c r="ED33" i="1"/>
  <c r="EC33" i="1"/>
  <c r="EB33" i="1"/>
  <c r="EA33" i="1"/>
  <c r="GA33" i="1" s="1"/>
  <c r="DZ33" i="1"/>
  <c r="FZ33" i="1" s="1"/>
  <c r="DY33" i="1"/>
  <c r="DX33" i="1"/>
  <c r="DW33" i="1"/>
  <c r="DV33" i="1"/>
  <c r="DS33" i="1"/>
  <c r="DR33" i="1"/>
  <c r="DU33" i="1" s="1"/>
  <c r="DP33" i="1"/>
  <c r="DN33" i="1"/>
  <c r="DL33" i="1" s="1"/>
  <c r="DM33" i="1" s="1"/>
  <c r="DO33" i="1" s="1"/>
  <c r="CJ33" i="1"/>
  <c r="CI33" i="1"/>
  <c r="CH33" i="1"/>
  <c r="CG33" i="1"/>
  <c r="CF33" i="1"/>
  <c r="CE33" i="1"/>
  <c r="CD33" i="1"/>
  <c r="CC33" i="1"/>
  <c r="CB33" i="1"/>
  <c r="CA33" i="1"/>
  <c r="BZ33" i="1"/>
  <c r="BY33" i="1"/>
  <c r="BX33" i="1"/>
  <c r="BW33" i="1"/>
  <c r="BV33" i="1"/>
  <c r="BU33" i="1"/>
  <c r="BT33" i="1"/>
  <c r="BS33" i="1"/>
  <c r="BR33" i="1"/>
  <c r="BP33" i="1"/>
  <c r="BQ33" i="1" s="1"/>
  <c r="BI33" i="1"/>
  <c r="BH33" i="1"/>
  <c r="BG33" i="1"/>
  <c r="BF33" i="1"/>
  <c r="BE33" i="1"/>
  <c r="BD33" i="1"/>
  <c r="BC33" i="1"/>
  <c r="BB33" i="1"/>
  <c r="BA33" i="1"/>
  <c r="J33" i="1"/>
  <c r="FU32" i="1"/>
  <c r="FS32" i="1"/>
  <c r="EX32" i="1"/>
  <c r="FG32" i="1" s="1"/>
  <c r="FO32" i="1" s="1" a="1"/>
  <c r="FO32" i="1" s="1"/>
  <c r="EW32" i="1"/>
  <c r="FF32" i="1" s="1"/>
  <c r="FP32" i="1" s="1" a="1"/>
  <c r="FP32" i="1" s="1"/>
  <c r="EV32" i="1"/>
  <c r="FE32" i="1" s="1"/>
  <c r="FN32" i="1" s="1" a="1"/>
  <c r="FN32" i="1" s="1"/>
  <c r="EU32" i="1"/>
  <c r="FD32" i="1" s="1"/>
  <c r="FM32" i="1" s="1" a="1"/>
  <c r="FM32" i="1" s="1"/>
  <c r="ET32" i="1"/>
  <c r="FC32" i="1" s="1"/>
  <c r="FL32" i="1" s="1" a="1"/>
  <c r="FL32" i="1" s="1"/>
  <c r="ES32" i="1"/>
  <c r="ER32" i="1"/>
  <c r="FA32" i="1" s="1"/>
  <c r="FJ32" i="1" s="1" a="1"/>
  <c r="FJ32" i="1" s="1"/>
  <c r="EQ32" i="1"/>
  <c r="EZ32" i="1" s="1"/>
  <c r="FI32" i="1" s="1" a="1"/>
  <c r="FI32" i="1" s="1"/>
  <c r="EP32" i="1"/>
  <c r="EY32" i="1" s="1"/>
  <c r="FH32" i="1" s="1" a="1"/>
  <c r="FH32" i="1" s="1"/>
  <c r="EO32" i="1"/>
  <c r="EN32" i="1"/>
  <c r="EM32" i="1"/>
  <c r="EL32" i="1"/>
  <c r="EK32" i="1"/>
  <c r="EJ32" i="1"/>
  <c r="EI32" i="1"/>
  <c r="BK32" i="1" s="1"/>
  <c r="BL32" i="1" s="1"/>
  <c r="EH32" i="1"/>
  <c r="GH32" i="1" s="1"/>
  <c r="EG32" i="1"/>
  <c r="GG32" i="1" s="1"/>
  <c r="EF32" i="1"/>
  <c r="GF32" i="1" s="1"/>
  <c r="EE32" i="1"/>
  <c r="ED32" i="1"/>
  <c r="EC32" i="1"/>
  <c r="EB32" i="1"/>
  <c r="EA32" i="1"/>
  <c r="GA32" i="1" s="1"/>
  <c r="DZ32" i="1"/>
  <c r="FZ32" i="1" s="1"/>
  <c r="DY32" i="1"/>
  <c r="DX32" i="1"/>
  <c r="DW32" i="1"/>
  <c r="DV32" i="1"/>
  <c r="DS32" i="1"/>
  <c r="DR32" i="1"/>
  <c r="DT32" i="1" s="1"/>
  <c r="DP32" i="1"/>
  <c r="DN32" i="1"/>
  <c r="DL32" i="1" s="1"/>
  <c r="DM32" i="1" s="1"/>
  <c r="DO32" i="1" s="1"/>
  <c r="CJ32" i="1"/>
  <c r="CI32" i="1"/>
  <c r="CH32" i="1"/>
  <c r="CG32" i="1"/>
  <c r="CF32" i="1"/>
  <c r="CE32" i="1"/>
  <c r="CD32" i="1"/>
  <c r="CC32" i="1"/>
  <c r="CB32" i="1"/>
  <c r="CA32" i="1"/>
  <c r="BZ32" i="1"/>
  <c r="BY32" i="1"/>
  <c r="BX32" i="1"/>
  <c r="BW32" i="1"/>
  <c r="BV32" i="1"/>
  <c r="BU32" i="1"/>
  <c r="BT32" i="1"/>
  <c r="BS32" i="1"/>
  <c r="BR32" i="1"/>
  <c r="BP32" i="1"/>
  <c r="BQ32" i="1" s="1"/>
  <c r="BI32" i="1"/>
  <c r="BH32" i="1"/>
  <c r="BG32" i="1"/>
  <c r="BF32" i="1"/>
  <c r="BE32" i="1"/>
  <c r="BD32" i="1"/>
  <c r="BC32" i="1"/>
  <c r="BB32" i="1"/>
  <c r="BA32" i="1"/>
  <c r="J32" i="1"/>
  <c r="FU31" i="1"/>
  <c r="FS31" i="1"/>
  <c r="EX31" i="1"/>
  <c r="FG31" i="1" s="1"/>
  <c r="FO31" i="1" s="1" a="1"/>
  <c r="FO31" i="1" s="1"/>
  <c r="EW31" i="1"/>
  <c r="FF31" i="1" s="1"/>
  <c r="FP31" i="1" s="1" a="1"/>
  <c r="FP31" i="1" s="1"/>
  <c r="EV31" i="1"/>
  <c r="FE31" i="1" s="1"/>
  <c r="FN31" i="1" s="1" a="1"/>
  <c r="FN31" i="1" s="1"/>
  <c r="EU31" i="1"/>
  <c r="FD31" i="1" s="1"/>
  <c r="FM31" i="1" s="1" a="1"/>
  <c r="FM31" i="1" s="1"/>
  <c r="ET31" i="1"/>
  <c r="ES31" i="1"/>
  <c r="FB31" i="1" s="1"/>
  <c r="FK31" i="1" s="1" a="1"/>
  <c r="FK31" i="1" s="1"/>
  <c r="ER31" i="1"/>
  <c r="FA31" i="1" s="1"/>
  <c r="FJ31" i="1" s="1" a="1"/>
  <c r="FJ31" i="1" s="1"/>
  <c r="EQ31" i="1"/>
  <c r="EZ31" i="1" s="1"/>
  <c r="FI31" i="1" s="1" a="1"/>
  <c r="FI31" i="1" s="1"/>
  <c r="EP31" i="1"/>
  <c r="EY31" i="1" s="1"/>
  <c r="FH31" i="1" s="1" a="1"/>
  <c r="FH31" i="1" s="1"/>
  <c r="EO31" i="1"/>
  <c r="EN31" i="1"/>
  <c r="EM31" i="1"/>
  <c r="EL31" i="1"/>
  <c r="EK31" i="1"/>
  <c r="EJ31" i="1"/>
  <c r="EI31" i="1"/>
  <c r="BK31" i="1" s="1"/>
  <c r="BL31" i="1" s="1"/>
  <c r="BM31" i="1" s="1"/>
  <c r="BN31" i="1" s="1"/>
  <c r="EH31" i="1"/>
  <c r="GH31" i="1" s="1"/>
  <c r="EG31" i="1"/>
  <c r="GG31" i="1" s="1"/>
  <c r="EF31" i="1"/>
  <c r="GF31" i="1" s="1"/>
  <c r="EE31" i="1"/>
  <c r="ED31" i="1"/>
  <c r="EC31" i="1"/>
  <c r="EB31" i="1"/>
  <c r="EA31" i="1"/>
  <c r="GA31" i="1" s="1"/>
  <c r="DZ31" i="1"/>
  <c r="FZ31" i="1" s="1"/>
  <c r="DY31" i="1"/>
  <c r="DX31" i="1"/>
  <c r="DW31" i="1"/>
  <c r="DV31" i="1"/>
  <c r="DS31" i="1"/>
  <c r="DR31" i="1"/>
  <c r="DU31" i="1" s="1"/>
  <c r="DP31" i="1"/>
  <c r="DN31" i="1"/>
  <c r="DL31" i="1" s="1"/>
  <c r="DM31" i="1" s="1"/>
  <c r="DO31" i="1" s="1"/>
  <c r="CJ31" i="1"/>
  <c r="CI31" i="1"/>
  <c r="CH31" i="1"/>
  <c r="CG31" i="1"/>
  <c r="CF31" i="1"/>
  <c r="CE31" i="1"/>
  <c r="CD31" i="1"/>
  <c r="CC31" i="1"/>
  <c r="CB31" i="1"/>
  <c r="CA31" i="1"/>
  <c r="BZ31" i="1"/>
  <c r="BY31" i="1"/>
  <c r="BX31" i="1"/>
  <c r="BW31" i="1"/>
  <c r="BV31" i="1"/>
  <c r="BU31" i="1"/>
  <c r="BT31" i="1"/>
  <c r="BS31" i="1"/>
  <c r="BR31" i="1"/>
  <c r="BP31" i="1"/>
  <c r="BQ31" i="1" s="1"/>
  <c r="BI31" i="1"/>
  <c r="BH31" i="1"/>
  <c r="BG31" i="1"/>
  <c r="BF31" i="1"/>
  <c r="BE31" i="1"/>
  <c r="BD31" i="1"/>
  <c r="BC31" i="1"/>
  <c r="BB31" i="1"/>
  <c r="BA31" i="1"/>
  <c r="J31" i="1"/>
  <c r="FU30" i="1"/>
  <c r="FS30" i="1"/>
  <c r="EX30" i="1"/>
  <c r="FG30" i="1" s="1"/>
  <c r="FO30" i="1" s="1" a="1"/>
  <c r="FO30" i="1" s="1"/>
  <c r="EW30" i="1"/>
  <c r="FF30" i="1" s="1"/>
  <c r="FP30" i="1" s="1" a="1"/>
  <c r="FP30" i="1" s="1"/>
  <c r="EV30" i="1"/>
  <c r="FE30" i="1" s="1"/>
  <c r="FN30" i="1" s="1" a="1"/>
  <c r="FN30" i="1" s="1"/>
  <c r="EU30" i="1"/>
  <c r="ET30" i="1"/>
  <c r="FC30" i="1" s="1"/>
  <c r="FL30" i="1" s="1" a="1"/>
  <c r="FL30" i="1" s="1"/>
  <c r="ES30" i="1"/>
  <c r="FB30" i="1" s="1"/>
  <c r="FK30" i="1" s="1" a="1"/>
  <c r="FK30" i="1" s="1"/>
  <c r="ER30" i="1"/>
  <c r="FA30" i="1" s="1"/>
  <c r="FJ30" i="1" s="1" a="1"/>
  <c r="FJ30" i="1" s="1"/>
  <c r="EQ30" i="1"/>
  <c r="EZ30" i="1" s="1"/>
  <c r="FI30" i="1" s="1" a="1"/>
  <c r="FI30" i="1" s="1"/>
  <c r="EP30" i="1"/>
  <c r="EY30" i="1" s="1"/>
  <c r="FH30" i="1" s="1" a="1"/>
  <c r="FH30" i="1" s="1"/>
  <c r="EO30" i="1"/>
  <c r="EN30" i="1"/>
  <c r="EM30" i="1"/>
  <c r="EL30" i="1"/>
  <c r="EK30" i="1"/>
  <c r="EJ30" i="1"/>
  <c r="EI30" i="1"/>
  <c r="BK30" i="1" s="1"/>
  <c r="EH30" i="1"/>
  <c r="GH30" i="1" s="1"/>
  <c r="EG30" i="1"/>
  <c r="GG30" i="1" s="1"/>
  <c r="EF30" i="1"/>
  <c r="GF30" i="1" s="1"/>
  <c r="EE30" i="1"/>
  <c r="ED30" i="1"/>
  <c r="EC30" i="1"/>
  <c r="EB30" i="1"/>
  <c r="EA30" i="1"/>
  <c r="GA30" i="1" s="1"/>
  <c r="DZ30" i="1"/>
  <c r="FZ30" i="1" s="1"/>
  <c r="DY30" i="1"/>
  <c r="DX30" i="1"/>
  <c r="DW30" i="1"/>
  <c r="DV30" i="1"/>
  <c r="DS30" i="1"/>
  <c r="DR30" i="1"/>
  <c r="DT30" i="1" s="1"/>
  <c r="DP30" i="1"/>
  <c r="DN30" i="1"/>
  <c r="DL30" i="1" s="1"/>
  <c r="DM30" i="1" s="1"/>
  <c r="DO30" i="1" s="1"/>
  <c r="CJ30" i="1"/>
  <c r="CI30" i="1"/>
  <c r="CH30" i="1"/>
  <c r="CG30" i="1"/>
  <c r="CF30" i="1"/>
  <c r="CE30" i="1"/>
  <c r="CD30" i="1"/>
  <c r="CC30" i="1"/>
  <c r="CB30" i="1"/>
  <c r="CA30" i="1"/>
  <c r="BZ30" i="1"/>
  <c r="BY30" i="1"/>
  <c r="BX30" i="1"/>
  <c r="BW30" i="1"/>
  <c r="BV30" i="1"/>
  <c r="BU30" i="1"/>
  <c r="BT30" i="1"/>
  <c r="BS30" i="1"/>
  <c r="BR30" i="1"/>
  <c r="BP30" i="1"/>
  <c r="BQ30" i="1" s="1"/>
  <c r="BI30" i="1"/>
  <c r="BH30" i="1"/>
  <c r="BG30" i="1"/>
  <c r="BF30" i="1"/>
  <c r="BE30" i="1"/>
  <c r="BD30" i="1"/>
  <c r="BC30" i="1"/>
  <c r="BB30" i="1"/>
  <c r="BA30" i="1"/>
  <c r="J30" i="1"/>
  <c r="FU29" i="1"/>
  <c r="FS29" i="1"/>
  <c r="EX29" i="1"/>
  <c r="FG29" i="1" s="1"/>
  <c r="FO29" i="1" s="1" a="1"/>
  <c r="FO29" i="1" s="1"/>
  <c r="EW29" i="1"/>
  <c r="FF29" i="1" s="1"/>
  <c r="FP29" i="1" s="1" a="1"/>
  <c r="FP29" i="1" s="1"/>
  <c r="EV29" i="1"/>
  <c r="FE29" i="1" s="1"/>
  <c r="FN29" i="1" s="1" a="1"/>
  <c r="FN29" i="1" s="1"/>
  <c r="EU29" i="1"/>
  <c r="FD29" i="1" s="1"/>
  <c r="FM29" i="1" s="1" a="1"/>
  <c r="FM29" i="1" s="1"/>
  <c r="ET29" i="1"/>
  <c r="FC29" i="1" s="1"/>
  <c r="FL29" i="1" s="1" a="1"/>
  <c r="FL29" i="1" s="1"/>
  <c r="ES29" i="1"/>
  <c r="FB29" i="1" s="1"/>
  <c r="FK29" i="1" s="1" a="1"/>
  <c r="FK29" i="1" s="1"/>
  <c r="ER29" i="1"/>
  <c r="EQ29" i="1"/>
  <c r="EZ29" i="1" s="1"/>
  <c r="FI29" i="1" s="1" a="1"/>
  <c r="FI29" i="1" s="1"/>
  <c r="EP29" i="1"/>
  <c r="EY29" i="1" s="1"/>
  <c r="FH29" i="1" s="1" a="1"/>
  <c r="FH29" i="1" s="1"/>
  <c r="EO29" i="1"/>
  <c r="EN29" i="1"/>
  <c r="EM29" i="1"/>
  <c r="EL29" i="1"/>
  <c r="EK29" i="1"/>
  <c r="EJ29" i="1"/>
  <c r="EI29" i="1"/>
  <c r="BK29" i="1" s="1"/>
  <c r="BL29" i="1" s="1"/>
  <c r="BO29" i="1" s="1"/>
  <c r="EH29" i="1"/>
  <c r="GH29" i="1" s="1"/>
  <c r="EG29" i="1"/>
  <c r="GG29" i="1" s="1"/>
  <c r="EF29" i="1"/>
  <c r="GF29" i="1" s="1"/>
  <c r="EE29" i="1"/>
  <c r="ED29" i="1"/>
  <c r="EC29" i="1"/>
  <c r="EB29" i="1"/>
  <c r="EA29" i="1"/>
  <c r="GA29" i="1" s="1"/>
  <c r="DZ29" i="1"/>
  <c r="FZ29" i="1" s="1"/>
  <c r="DY29" i="1"/>
  <c r="DX29" i="1"/>
  <c r="DW29" i="1"/>
  <c r="DV29" i="1"/>
  <c r="DS29" i="1"/>
  <c r="DR29" i="1"/>
  <c r="DU29" i="1" s="1"/>
  <c r="DP29" i="1"/>
  <c r="DN29" i="1"/>
  <c r="DL29" i="1" s="1"/>
  <c r="DM29" i="1" s="1"/>
  <c r="DO29" i="1" s="1"/>
  <c r="CJ29" i="1"/>
  <c r="CI29" i="1"/>
  <c r="CH29" i="1"/>
  <c r="CG29" i="1"/>
  <c r="CF29" i="1"/>
  <c r="CE29" i="1"/>
  <c r="CD29" i="1"/>
  <c r="CC29" i="1"/>
  <c r="CB29" i="1"/>
  <c r="CA29" i="1"/>
  <c r="BZ29" i="1"/>
  <c r="BY29" i="1"/>
  <c r="BX29" i="1"/>
  <c r="BW29" i="1"/>
  <c r="BV29" i="1"/>
  <c r="BU29" i="1"/>
  <c r="BT29" i="1"/>
  <c r="BS29" i="1"/>
  <c r="BR29" i="1"/>
  <c r="BP29" i="1"/>
  <c r="BQ29" i="1" s="1"/>
  <c r="BI29" i="1"/>
  <c r="BH29" i="1"/>
  <c r="BG29" i="1"/>
  <c r="BF29" i="1"/>
  <c r="BE29" i="1"/>
  <c r="BD29" i="1"/>
  <c r="BC29" i="1"/>
  <c r="BB29" i="1"/>
  <c r="BA29" i="1"/>
  <c r="J29" i="1"/>
  <c r="FU28" i="1"/>
  <c r="FS28" i="1"/>
  <c r="EX28" i="1"/>
  <c r="FG28" i="1" s="1"/>
  <c r="FO28" i="1" s="1" a="1"/>
  <c r="FO28" i="1" s="1"/>
  <c r="EW28" i="1"/>
  <c r="FF28" i="1" s="1"/>
  <c r="FP28" i="1" s="1" a="1"/>
  <c r="FP28" i="1" s="1"/>
  <c r="EV28" i="1"/>
  <c r="FE28" i="1" s="1"/>
  <c r="FN28" i="1" s="1" a="1"/>
  <c r="FN28" i="1" s="1"/>
  <c r="EU28" i="1"/>
  <c r="FD28" i="1" s="1"/>
  <c r="FM28" i="1" s="1" a="1"/>
  <c r="FM28" i="1" s="1"/>
  <c r="ET28" i="1"/>
  <c r="FC28" i="1" s="1"/>
  <c r="FL28" i="1" s="1" a="1"/>
  <c r="FL28" i="1" s="1"/>
  <c r="ES28" i="1"/>
  <c r="ER28" i="1"/>
  <c r="FA28" i="1" s="1"/>
  <c r="FJ28" i="1" s="1" a="1"/>
  <c r="FJ28" i="1" s="1"/>
  <c r="EQ28" i="1"/>
  <c r="EZ28" i="1" s="1"/>
  <c r="FI28" i="1" s="1" a="1"/>
  <c r="FI28" i="1" s="1"/>
  <c r="EP28" i="1"/>
  <c r="EY28" i="1" s="1"/>
  <c r="FH28" i="1" s="1" a="1"/>
  <c r="FH28" i="1" s="1"/>
  <c r="EO28" i="1"/>
  <c r="EN28" i="1"/>
  <c r="EM28" i="1"/>
  <c r="EL28" i="1"/>
  <c r="EK28" i="1"/>
  <c r="EJ28" i="1"/>
  <c r="EI28" i="1"/>
  <c r="BK28" i="1" s="1"/>
  <c r="BL28" i="1" s="1"/>
  <c r="EH28" i="1"/>
  <c r="GH28" i="1" s="1"/>
  <c r="EG28" i="1"/>
  <c r="GG28" i="1" s="1"/>
  <c r="EF28" i="1"/>
  <c r="GF28" i="1" s="1"/>
  <c r="EE28" i="1"/>
  <c r="ED28" i="1"/>
  <c r="EC28" i="1"/>
  <c r="EB28" i="1"/>
  <c r="EA28" i="1"/>
  <c r="GA28" i="1" s="1"/>
  <c r="DZ28" i="1"/>
  <c r="FZ28" i="1" s="1"/>
  <c r="DY28" i="1"/>
  <c r="DX28" i="1"/>
  <c r="DW28" i="1"/>
  <c r="DV28" i="1"/>
  <c r="DS28" i="1"/>
  <c r="DR28" i="1"/>
  <c r="DT28" i="1" s="1"/>
  <c r="DP28" i="1"/>
  <c r="DN28" i="1"/>
  <c r="DL28" i="1" s="1"/>
  <c r="DM28" i="1" s="1"/>
  <c r="DO28" i="1" s="1"/>
  <c r="CJ28" i="1"/>
  <c r="CI28" i="1"/>
  <c r="CH28" i="1"/>
  <c r="CG28" i="1"/>
  <c r="CF28" i="1"/>
  <c r="CE28" i="1"/>
  <c r="CD28" i="1"/>
  <c r="CC28" i="1"/>
  <c r="CB28" i="1"/>
  <c r="CA28" i="1"/>
  <c r="BZ28" i="1"/>
  <c r="BY28" i="1"/>
  <c r="BX28" i="1"/>
  <c r="BW28" i="1"/>
  <c r="BV28" i="1"/>
  <c r="BU28" i="1"/>
  <c r="BT28" i="1"/>
  <c r="BS28" i="1"/>
  <c r="BR28" i="1"/>
  <c r="BP28" i="1"/>
  <c r="BQ28" i="1" s="1"/>
  <c r="BI28" i="1"/>
  <c r="BH28" i="1"/>
  <c r="BG28" i="1"/>
  <c r="BF28" i="1"/>
  <c r="BE28" i="1"/>
  <c r="BD28" i="1"/>
  <c r="BC28" i="1"/>
  <c r="BB28" i="1"/>
  <c r="BA28" i="1"/>
  <c r="J28" i="1"/>
  <c r="FU27" i="1"/>
  <c r="FS27" i="1"/>
  <c r="EX27" i="1"/>
  <c r="FG27" i="1" s="1"/>
  <c r="FO27" i="1" s="1" a="1"/>
  <c r="FO27" i="1" s="1"/>
  <c r="EW27" i="1"/>
  <c r="FF27" i="1" s="1"/>
  <c r="FP27" i="1" s="1" a="1"/>
  <c r="FP27" i="1" s="1"/>
  <c r="EV27" i="1"/>
  <c r="FE27" i="1" s="1"/>
  <c r="FN27" i="1" s="1" a="1"/>
  <c r="FN27" i="1" s="1"/>
  <c r="EU27" i="1"/>
  <c r="FD27" i="1" s="1"/>
  <c r="FM27" i="1" s="1" a="1"/>
  <c r="FM27" i="1" s="1"/>
  <c r="ET27" i="1"/>
  <c r="ES27" i="1"/>
  <c r="FB27" i="1" s="1"/>
  <c r="FK27" i="1" s="1" a="1"/>
  <c r="FK27" i="1" s="1"/>
  <c r="ER27" i="1"/>
  <c r="FA27" i="1" s="1"/>
  <c r="FJ27" i="1" s="1" a="1"/>
  <c r="FJ27" i="1" s="1"/>
  <c r="EQ27" i="1"/>
  <c r="EZ27" i="1" s="1"/>
  <c r="FI27" i="1" s="1" a="1"/>
  <c r="FI27" i="1" s="1"/>
  <c r="EP27" i="1"/>
  <c r="EY27" i="1" s="1"/>
  <c r="FH27" i="1" s="1" a="1"/>
  <c r="FH27" i="1" s="1"/>
  <c r="EO27" i="1"/>
  <c r="EN27" i="1"/>
  <c r="EM27" i="1"/>
  <c r="EL27" i="1"/>
  <c r="EK27" i="1"/>
  <c r="EJ27" i="1"/>
  <c r="EI27" i="1"/>
  <c r="BK27" i="1" s="1"/>
  <c r="BL27" i="1" s="1"/>
  <c r="BM27" i="1" s="1"/>
  <c r="BN27" i="1" s="1"/>
  <c r="EH27" i="1"/>
  <c r="GH27" i="1" s="1"/>
  <c r="EG27" i="1"/>
  <c r="GG27" i="1" s="1"/>
  <c r="EF27" i="1"/>
  <c r="GF27" i="1" s="1"/>
  <c r="EE27" i="1"/>
  <c r="ED27" i="1"/>
  <c r="EC27" i="1"/>
  <c r="EB27" i="1"/>
  <c r="EA27" i="1"/>
  <c r="GA27" i="1" s="1"/>
  <c r="DZ27" i="1"/>
  <c r="FZ27" i="1" s="1"/>
  <c r="DY27" i="1"/>
  <c r="DX27" i="1"/>
  <c r="DW27" i="1"/>
  <c r="DV27" i="1"/>
  <c r="DS27" i="1"/>
  <c r="DR27" i="1"/>
  <c r="DU27" i="1" s="1"/>
  <c r="DP27" i="1"/>
  <c r="DN27" i="1"/>
  <c r="DL27" i="1" s="1"/>
  <c r="DM27" i="1" s="1"/>
  <c r="DO27" i="1" s="1"/>
  <c r="CJ27" i="1"/>
  <c r="CI27" i="1"/>
  <c r="CH27" i="1"/>
  <c r="CG27" i="1"/>
  <c r="CF27" i="1"/>
  <c r="CE27" i="1"/>
  <c r="CD27" i="1"/>
  <c r="CC27" i="1"/>
  <c r="CB27" i="1"/>
  <c r="CA27" i="1"/>
  <c r="BZ27" i="1"/>
  <c r="BY27" i="1"/>
  <c r="BX27" i="1"/>
  <c r="BW27" i="1"/>
  <c r="BV27" i="1"/>
  <c r="BU27" i="1"/>
  <c r="BT27" i="1"/>
  <c r="BS27" i="1"/>
  <c r="BR27" i="1"/>
  <c r="BP27" i="1"/>
  <c r="BQ27" i="1" s="1"/>
  <c r="BI27" i="1"/>
  <c r="BH27" i="1"/>
  <c r="BG27" i="1"/>
  <c r="BF27" i="1"/>
  <c r="BE27" i="1"/>
  <c r="BD27" i="1"/>
  <c r="BC27" i="1"/>
  <c r="BB27" i="1"/>
  <c r="BA27" i="1"/>
  <c r="J27" i="1"/>
  <c r="FU26" i="1"/>
  <c r="FS26" i="1"/>
  <c r="EX26" i="1"/>
  <c r="FG26" i="1" s="1"/>
  <c r="FO26" i="1" s="1" a="1"/>
  <c r="FO26" i="1" s="1"/>
  <c r="EW26" i="1"/>
  <c r="FF26" i="1" s="1"/>
  <c r="FP26" i="1" s="1" a="1"/>
  <c r="FP26" i="1" s="1"/>
  <c r="EV26" i="1"/>
  <c r="FE26" i="1" s="1"/>
  <c r="FN26" i="1" s="1" a="1"/>
  <c r="FN26" i="1" s="1"/>
  <c r="EU26" i="1"/>
  <c r="ET26" i="1"/>
  <c r="FC26" i="1" s="1"/>
  <c r="FL26" i="1" s="1" a="1"/>
  <c r="FL26" i="1" s="1"/>
  <c r="ES26" i="1"/>
  <c r="FB26" i="1" s="1"/>
  <c r="FK26" i="1" s="1" a="1"/>
  <c r="FK26" i="1" s="1"/>
  <c r="ER26" i="1"/>
  <c r="FA26" i="1" s="1"/>
  <c r="FJ26" i="1" s="1" a="1"/>
  <c r="FJ26" i="1" s="1"/>
  <c r="EQ26" i="1"/>
  <c r="EZ26" i="1" s="1"/>
  <c r="FI26" i="1" s="1" a="1"/>
  <c r="FI26" i="1" s="1"/>
  <c r="EP26" i="1"/>
  <c r="EY26" i="1" s="1"/>
  <c r="FH26" i="1" s="1" a="1"/>
  <c r="FH26" i="1" s="1"/>
  <c r="EO26" i="1"/>
  <c r="EN26" i="1"/>
  <c r="EM26" i="1"/>
  <c r="EL26" i="1"/>
  <c r="EK26" i="1"/>
  <c r="EJ26" i="1"/>
  <c r="EI26" i="1"/>
  <c r="BK26" i="1" s="1"/>
  <c r="EH26" i="1"/>
  <c r="GH26" i="1" s="1"/>
  <c r="EG26" i="1"/>
  <c r="GG26" i="1" s="1"/>
  <c r="EF26" i="1"/>
  <c r="GF26" i="1" s="1"/>
  <c r="EE26" i="1"/>
  <c r="ED26" i="1"/>
  <c r="EC26" i="1"/>
  <c r="EB26" i="1"/>
  <c r="EA26" i="1"/>
  <c r="GA26" i="1" s="1"/>
  <c r="DZ26" i="1"/>
  <c r="DY26" i="1"/>
  <c r="DX26" i="1"/>
  <c r="DW26" i="1"/>
  <c r="DV26" i="1"/>
  <c r="DS26" i="1"/>
  <c r="DR26" i="1"/>
  <c r="DT26" i="1" s="1"/>
  <c r="DP26" i="1"/>
  <c r="DN26" i="1"/>
  <c r="DL26" i="1" s="1"/>
  <c r="DM26" i="1" s="1"/>
  <c r="DO26" i="1" s="1"/>
  <c r="CJ26" i="1"/>
  <c r="CI26" i="1"/>
  <c r="CH26" i="1"/>
  <c r="CG26" i="1"/>
  <c r="CF26" i="1"/>
  <c r="CE26" i="1"/>
  <c r="CD26" i="1"/>
  <c r="CC26" i="1"/>
  <c r="CB26" i="1"/>
  <c r="CA26" i="1"/>
  <c r="BZ26" i="1"/>
  <c r="BY26" i="1"/>
  <c r="BX26" i="1"/>
  <c r="BW26" i="1"/>
  <c r="BV26" i="1"/>
  <c r="BU26" i="1"/>
  <c r="BT26" i="1"/>
  <c r="BS26" i="1"/>
  <c r="BR26" i="1"/>
  <c r="BP26" i="1"/>
  <c r="BQ26" i="1" s="1"/>
  <c r="BI26" i="1"/>
  <c r="BH26" i="1"/>
  <c r="BG26" i="1"/>
  <c r="BF26" i="1"/>
  <c r="BE26" i="1"/>
  <c r="BD26" i="1"/>
  <c r="BC26" i="1"/>
  <c r="BB26" i="1"/>
  <c r="BA26" i="1"/>
  <c r="J26" i="1"/>
  <c r="FU25" i="1"/>
  <c r="FS25" i="1"/>
  <c r="EX25" i="1"/>
  <c r="FG25" i="1" s="1"/>
  <c r="FO25" i="1" s="1" a="1"/>
  <c r="FO25" i="1" s="1"/>
  <c r="EW25" i="1"/>
  <c r="FF25" i="1" s="1"/>
  <c r="FP25" i="1" s="1" a="1"/>
  <c r="FP25" i="1" s="1"/>
  <c r="EV25" i="1"/>
  <c r="FE25" i="1" s="1"/>
  <c r="FN25" i="1" s="1" a="1"/>
  <c r="FN25" i="1" s="1"/>
  <c r="EU25" i="1"/>
  <c r="FD25" i="1" s="1"/>
  <c r="FM25" i="1" s="1" a="1"/>
  <c r="FM25" i="1" s="1"/>
  <c r="ET25" i="1"/>
  <c r="FC25" i="1" s="1"/>
  <c r="FL25" i="1" s="1" a="1"/>
  <c r="FL25" i="1" s="1"/>
  <c r="ES25" i="1"/>
  <c r="FB25" i="1" s="1"/>
  <c r="FK25" i="1" s="1" a="1"/>
  <c r="FK25" i="1" s="1"/>
  <c r="ER25" i="1"/>
  <c r="EQ25" i="1"/>
  <c r="EZ25" i="1" s="1"/>
  <c r="FI25" i="1" s="1" a="1"/>
  <c r="FI25" i="1" s="1"/>
  <c r="EP25" i="1"/>
  <c r="EY25" i="1" s="1"/>
  <c r="FH25" i="1" s="1" a="1"/>
  <c r="FH25" i="1" s="1"/>
  <c r="EO25" i="1"/>
  <c r="EN25" i="1"/>
  <c r="EM25" i="1"/>
  <c r="EL25" i="1"/>
  <c r="EK25" i="1"/>
  <c r="EJ25" i="1"/>
  <c r="EI25" i="1"/>
  <c r="BK25" i="1" s="1"/>
  <c r="BL25" i="1" s="1"/>
  <c r="BO25" i="1" s="1"/>
  <c r="EH25" i="1"/>
  <c r="GH25" i="1" s="1"/>
  <c r="EG25" i="1"/>
  <c r="GG25" i="1" s="1"/>
  <c r="EF25" i="1"/>
  <c r="GF25" i="1" s="1"/>
  <c r="EE25" i="1"/>
  <c r="ED25" i="1"/>
  <c r="EC25" i="1"/>
  <c r="EB25" i="1"/>
  <c r="EA25" i="1"/>
  <c r="GA25" i="1" s="1"/>
  <c r="DZ25" i="1"/>
  <c r="FZ25" i="1" s="1"/>
  <c r="DY25" i="1"/>
  <c r="DX25" i="1"/>
  <c r="DW25" i="1"/>
  <c r="DV25" i="1"/>
  <c r="DS25" i="1"/>
  <c r="DR25" i="1"/>
  <c r="DU25" i="1" s="1"/>
  <c r="DP25" i="1"/>
  <c r="DN25" i="1"/>
  <c r="DL25" i="1" s="1"/>
  <c r="DM25" i="1" s="1"/>
  <c r="DO25" i="1" s="1"/>
  <c r="CJ25" i="1"/>
  <c r="CI25" i="1"/>
  <c r="CH25" i="1"/>
  <c r="CG25" i="1"/>
  <c r="CF25" i="1"/>
  <c r="CE25" i="1"/>
  <c r="CD25" i="1"/>
  <c r="CC25" i="1"/>
  <c r="CB25" i="1"/>
  <c r="CA25" i="1"/>
  <c r="BZ25" i="1"/>
  <c r="BY25" i="1"/>
  <c r="BX25" i="1"/>
  <c r="BW25" i="1"/>
  <c r="BV25" i="1"/>
  <c r="BU25" i="1"/>
  <c r="BT25" i="1"/>
  <c r="BS25" i="1"/>
  <c r="BR25" i="1"/>
  <c r="BP25" i="1"/>
  <c r="BQ25" i="1" s="1"/>
  <c r="BI25" i="1"/>
  <c r="BH25" i="1"/>
  <c r="BG25" i="1"/>
  <c r="BF25" i="1"/>
  <c r="BE25" i="1"/>
  <c r="BD25" i="1"/>
  <c r="BC25" i="1"/>
  <c r="BB25" i="1"/>
  <c r="BA25" i="1"/>
  <c r="J25" i="1"/>
  <c r="FU24" i="1"/>
  <c r="FS24" i="1"/>
  <c r="EX24" i="1"/>
  <c r="FG24" i="1" s="1"/>
  <c r="FO24" i="1" s="1" a="1"/>
  <c r="FO24" i="1" s="1"/>
  <c r="EW24" i="1"/>
  <c r="FF24" i="1" s="1"/>
  <c r="FP24" i="1" s="1" a="1"/>
  <c r="FP24" i="1" s="1"/>
  <c r="EV24" i="1"/>
  <c r="FE24" i="1" s="1"/>
  <c r="FN24" i="1" s="1" a="1"/>
  <c r="FN24" i="1" s="1"/>
  <c r="EU24" i="1"/>
  <c r="FD24" i="1" s="1"/>
  <c r="FM24" i="1" s="1" a="1"/>
  <c r="FM24" i="1" s="1"/>
  <c r="ET24" i="1"/>
  <c r="FC24" i="1" s="1"/>
  <c r="FL24" i="1" s="1" a="1"/>
  <c r="FL24" i="1" s="1"/>
  <c r="ES24" i="1"/>
  <c r="ER24" i="1"/>
  <c r="FA24" i="1" s="1"/>
  <c r="FJ24" i="1" s="1" a="1"/>
  <c r="FJ24" i="1" s="1"/>
  <c r="EQ24" i="1"/>
  <c r="EZ24" i="1" s="1"/>
  <c r="FI24" i="1" s="1" a="1"/>
  <c r="FI24" i="1" s="1"/>
  <c r="EP24" i="1"/>
  <c r="EY24" i="1" s="1"/>
  <c r="FH24" i="1" s="1" a="1"/>
  <c r="FH24" i="1" s="1"/>
  <c r="EO24" i="1"/>
  <c r="EN24" i="1"/>
  <c r="EM24" i="1"/>
  <c r="EL24" i="1"/>
  <c r="EK24" i="1"/>
  <c r="EJ24" i="1"/>
  <c r="EI24" i="1"/>
  <c r="BK24" i="1" s="1"/>
  <c r="BL24" i="1" s="1"/>
  <c r="EH24" i="1"/>
  <c r="GH24" i="1" s="1"/>
  <c r="EG24" i="1"/>
  <c r="GG24" i="1" s="1"/>
  <c r="EF24" i="1"/>
  <c r="GF24" i="1" s="1"/>
  <c r="EE24" i="1"/>
  <c r="ED24" i="1"/>
  <c r="EC24" i="1"/>
  <c r="EB24" i="1"/>
  <c r="EA24" i="1"/>
  <c r="GA24" i="1" s="1"/>
  <c r="DZ24" i="1"/>
  <c r="FZ24" i="1" s="1"/>
  <c r="DY24" i="1"/>
  <c r="DX24" i="1"/>
  <c r="DW24" i="1"/>
  <c r="DV24" i="1"/>
  <c r="DS24" i="1"/>
  <c r="DR24" i="1"/>
  <c r="DT24" i="1" s="1"/>
  <c r="DP24" i="1"/>
  <c r="DN24" i="1"/>
  <c r="DL24" i="1" s="1"/>
  <c r="DM24" i="1" s="1"/>
  <c r="DO24" i="1" s="1"/>
  <c r="CJ24" i="1"/>
  <c r="CI24" i="1"/>
  <c r="CH24" i="1"/>
  <c r="CG24" i="1"/>
  <c r="CF24" i="1"/>
  <c r="CE24" i="1"/>
  <c r="CD24" i="1"/>
  <c r="CC24" i="1"/>
  <c r="CB24" i="1"/>
  <c r="CA24" i="1"/>
  <c r="BZ24" i="1"/>
  <c r="BY24" i="1"/>
  <c r="BX24" i="1"/>
  <c r="BW24" i="1"/>
  <c r="BV24" i="1"/>
  <c r="BU24" i="1"/>
  <c r="BT24" i="1"/>
  <c r="BS24" i="1"/>
  <c r="BR24" i="1"/>
  <c r="BP24" i="1"/>
  <c r="BQ24" i="1" s="1"/>
  <c r="BI24" i="1"/>
  <c r="BH24" i="1"/>
  <c r="BG24" i="1"/>
  <c r="BF24" i="1"/>
  <c r="BE24" i="1"/>
  <c r="BD24" i="1"/>
  <c r="BC24" i="1"/>
  <c r="BB24" i="1"/>
  <c r="BA24" i="1"/>
  <c r="J24" i="1"/>
  <c r="FU23" i="1"/>
  <c r="FS23" i="1"/>
  <c r="EX23" i="1"/>
  <c r="FG23" i="1" s="1"/>
  <c r="FO23" i="1" s="1" a="1"/>
  <c r="FO23" i="1" s="1"/>
  <c r="EW23" i="1"/>
  <c r="FF23" i="1" s="1"/>
  <c r="FP23" i="1" s="1" a="1"/>
  <c r="FP23" i="1" s="1"/>
  <c r="EV23" i="1"/>
  <c r="FE23" i="1" s="1"/>
  <c r="FN23" i="1" s="1" a="1"/>
  <c r="FN23" i="1" s="1"/>
  <c r="EU23" i="1"/>
  <c r="FD23" i="1" s="1"/>
  <c r="FM23" i="1" s="1" a="1"/>
  <c r="FM23" i="1" s="1"/>
  <c r="ET23" i="1"/>
  <c r="ES23" i="1"/>
  <c r="FB23" i="1" s="1"/>
  <c r="FK23" i="1" s="1" a="1"/>
  <c r="FK23" i="1" s="1"/>
  <c r="ER23" i="1"/>
  <c r="FA23" i="1" s="1"/>
  <c r="FJ23" i="1" s="1" a="1"/>
  <c r="FJ23" i="1" s="1"/>
  <c r="EQ23" i="1"/>
  <c r="EZ23" i="1" s="1"/>
  <c r="FI23" i="1" s="1" a="1"/>
  <c r="FI23" i="1" s="1"/>
  <c r="EP23" i="1"/>
  <c r="EY23" i="1" s="1"/>
  <c r="FH23" i="1" s="1" a="1"/>
  <c r="FH23" i="1" s="1"/>
  <c r="EO23" i="1"/>
  <c r="EN23" i="1"/>
  <c r="EM23" i="1"/>
  <c r="EL23" i="1"/>
  <c r="EK23" i="1"/>
  <c r="EJ23" i="1"/>
  <c r="EI23" i="1"/>
  <c r="BK23" i="1" s="1"/>
  <c r="BL23" i="1" s="1"/>
  <c r="BM23" i="1" s="1"/>
  <c r="BN23" i="1" s="1"/>
  <c r="EH23" i="1"/>
  <c r="GH23" i="1" s="1"/>
  <c r="EG23" i="1"/>
  <c r="GG23" i="1" s="1"/>
  <c r="EF23" i="1"/>
  <c r="GF23" i="1" s="1"/>
  <c r="EE23" i="1"/>
  <c r="ED23" i="1"/>
  <c r="EC23" i="1"/>
  <c r="EB23" i="1"/>
  <c r="EA23" i="1"/>
  <c r="GA23" i="1" s="1"/>
  <c r="DZ23" i="1"/>
  <c r="FZ23" i="1" s="1"/>
  <c r="DY23" i="1"/>
  <c r="DX23" i="1"/>
  <c r="DW23" i="1"/>
  <c r="DV23" i="1"/>
  <c r="DS23" i="1"/>
  <c r="DR23" i="1"/>
  <c r="DU23" i="1" s="1"/>
  <c r="DP23" i="1"/>
  <c r="DN23" i="1"/>
  <c r="DL23" i="1" s="1"/>
  <c r="DM23" i="1" s="1"/>
  <c r="DO23" i="1" s="1"/>
  <c r="CJ23" i="1"/>
  <c r="CI23" i="1"/>
  <c r="CH23" i="1"/>
  <c r="CG23" i="1"/>
  <c r="CF23" i="1"/>
  <c r="CE23" i="1"/>
  <c r="CD23" i="1"/>
  <c r="CC23" i="1"/>
  <c r="CB23" i="1"/>
  <c r="CA23" i="1"/>
  <c r="BZ23" i="1"/>
  <c r="BY23" i="1"/>
  <c r="BX23" i="1"/>
  <c r="BW23" i="1"/>
  <c r="BV23" i="1"/>
  <c r="BU23" i="1"/>
  <c r="BT23" i="1"/>
  <c r="BS23" i="1"/>
  <c r="BR23" i="1"/>
  <c r="BP23" i="1"/>
  <c r="BQ23" i="1" s="1"/>
  <c r="BI23" i="1"/>
  <c r="BH23" i="1"/>
  <c r="BG23" i="1"/>
  <c r="BF23" i="1"/>
  <c r="BE23" i="1"/>
  <c r="BD23" i="1"/>
  <c r="BC23" i="1"/>
  <c r="BB23" i="1"/>
  <c r="BA23" i="1"/>
  <c r="J23" i="1"/>
  <c r="FU22" i="1"/>
  <c r="FS22" i="1"/>
  <c r="EX22" i="1"/>
  <c r="FG22" i="1" s="1"/>
  <c r="FO22" i="1" s="1" a="1"/>
  <c r="FO22" i="1" s="1"/>
  <c r="EW22" i="1"/>
  <c r="FF22" i="1" s="1"/>
  <c r="FP22" i="1" s="1" a="1"/>
  <c r="FP22" i="1" s="1"/>
  <c r="EV22" i="1"/>
  <c r="FE22" i="1" s="1"/>
  <c r="FN22" i="1" s="1" a="1"/>
  <c r="FN22" i="1" s="1"/>
  <c r="EU22" i="1"/>
  <c r="ET22" i="1"/>
  <c r="FC22" i="1" s="1"/>
  <c r="FL22" i="1" s="1" a="1"/>
  <c r="FL22" i="1" s="1"/>
  <c r="ES22" i="1"/>
  <c r="FB22" i="1" s="1"/>
  <c r="FK22" i="1" s="1" a="1"/>
  <c r="FK22" i="1" s="1"/>
  <c r="ER22" i="1"/>
  <c r="FA22" i="1" s="1"/>
  <c r="FJ22" i="1" s="1" a="1"/>
  <c r="FJ22" i="1" s="1"/>
  <c r="EQ22" i="1"/>
  <c r="EZ22" i="1" s="1"/>
  <c r="FI22" i="1" s="1" a="1"/>
  <c r="FI22" i="1" s="1"/>
  <c r="EP22" i="1"/>
  <c r="EY22" i="1" s="1"/>
  <c r="FH22" i="1" s="1" a="1"/>
  <c r="FH22" i="1" s="1"/>
  <c r="EO22" i="1"/>
  <c r="EN22" i="1"/>
  <c r="EM22" i="1"/>
  <c r="EL22" i="1"/>
  <c r="EK22" i="1"/>
  <c r="EJ22" i="1"/>
  <c r="EI22" i="1"/>
  <c r="BK22" i="1" s="1"/>
  <c r="EH22" i="1"/>
  <c r="GH22" i="1" s="1"/>
  <c r="EG22" i="1"/>
  <c r="GG22" i="1" s="1"/>
  <c r="EF22" i="1"/>
  <c r="GF22" i="1" s="1"/>
  <c r="EE22" i="1"/>
  <c r="ED22" i="1"/>
  <c r="EC22" i="1"/>
  <c r="EB22" i="1"/>
  <c r="EA22" i="1"/>
  <c r="GA22" i="1" s="1"/>
  <c r="DZ22" i="1"/>
  <c r="FZ22" i="1" s="1"/>
  <c r="DY22" i="1"/>
  <c r="DX22" i="1"/>
  <c r="DW22" i="1"/>
  <c r="DV22" i="1"/>
  <c r="DS22" i="1"/>
  <c r="DR22" i="1"/>
  <c r="DU22" i="1" s="1"/>
  <c r="DP22" i="1"/>
  <c r="DN22" i="1"/>
  <c r="DL22" i="1"/>
  <c r="DM22" i="1" s="1"/>
  <c r="DO22" i="1" s="1"/>
  <c r="CV22" i="1"/>
  <c r="CU22" i="1"/>
  <c r="CT22" i="1"/>
  <c r="CS22" i="1"/>
  <c r="CR22" i="1"/>
  <c r="CQ22" i="1"/>
  <c r="CJ22" i="1"/>
  <c r="CI22" i="1"/>
  <c r="CH22" i="1"/>
  <c r="CG22" i="1"/>
  <c r="CF22" i="1"/>
  <c r="CE22" i="1"/>
  <c r="CD22" i="1"/>
  <c r="CC22" i="1"/>
  <c r="CB22" i="1"/>
  <c r="CA22" i="1"/>
  <c r="BZ22" i="1"/>
  <c r="BY22" i="1"/>
  <c r="BX22" i="1"/>
  <c r="BW22" i="1"/>
  <c r="BV22" i="1"/>
  <c r="BU22" i="1"/>
  <c r="BT22" i="1"/>
  <c r="BS22" i="1"/>
  <c r="BR22" i="1"/>
  <c r="BP22" i="1"/>
  <c r="BQ22" i="1" s="1"/>
  <c r="BL22" i="1"/>
  <c r="BM22" i="1" s="1"/>
  <c r="BI22" i="1"/>
  <c r="BH22" i="1"/>
  <c r="BG22" i="1"/>
  <c r="BF22" i="1"/>
  <c r="BE22" i="1"/>
  <c r="BD22" i="1"/>
  <c r="BC22" i="1"/>
  <c r="BB22" i="1"/>
  <c r="BA22" i="1"/>
  <c r="J22" i="1"/>
  <c r="FU21" i="1"/>
  <c r="FS21" i="1"/>
  <c r="EX21" i="1"/>
  <c r="FG21" i="1" s="1"/>
  <c r="FO21" i="1" s="1" a="1"/>
  <c r="FO21" i="1" s="1"/>
  <c r="EW21" i="1"/>
  <c r="FF21" i="1" s="1"/>
  <c r="FP21" i="1" s="1" a="1"/>
  <c r="FP21" i="1" s="1"/>
  <c r="EV21" i="1"/>
  <c r="FE21" i="1" s="1"/>
  <c r="FN21" i="1" s="1" a="1"/>
  <c r="FN21" i="1" s="1"/>
  <c r="EU21" i="1"/>
  <c r="FD21" i="1" s="1"/>
  <c r="FM21" i="1" s="1" a="1"/>
  <c r="FM21" i="1" s="1"/>
  <c r="ET21" i="1"/>
  <c r="FC21" i="1" s="1"/>
  <c r="FL21" i="1" s="1" a="1"/>
  <c r="FL21" i="1" s="1"/>
  <c r="ES21" i="1"/>
  <c r="FB21" i="1" s="1"/>
  <c r="FK21" i="1" s="1" a="1"/>
  <c r="FK21" i="1" s="1"/>
  <c r="ER21" i="1"/>
  <c r="EQ21" i="1"/>
  <c r="EZ21" i="1" s="1"/>
  <c r="FI21" i="1" s="1" a="1"/>
  <c r="FI21" i="1" s="1"/>
  <c r="EP21" i="1"/>
  <c r="EY21" i="1" s="1"/>
  <c r="FH21" i="1" s="1" a="1"/>
  <c r="FH21" i="1" s="1"/>
  <c r="EO21" i="1"/>
  <c r="EN21" i="1"/>
  <c r="EM21" i="1"/>
  <c r="EL21" i="1"/>
  <c r="EK21" i="1"/>
  <c r="EJ21" i="1"/>
  <c r="EI21" i="1"/>
  <c r="BK21" i="1" s="1"/>
  <c r="BL21" i="1" s="1"/>
  <c r="BO21" i="1" s="1"/>
  <c r="EH21" i="1"/>
  <c r="GH21" i="1" s="1"/>
  <c r="EG21" i="1"/>
  <c r="GG21" i="1" s="1"/>
  <c r="EF21" i="1"/>
  <c r="GF21" i="1" s="1"/>
  <c r="EE21" i="1"/>
  <c r="ED21" i="1"/>
  <c r="EC21" i="1"/>
  <c r="EB21" i="1"/>
  <c r="EA21" i="1"/>
  <c r="GA21" i="1" s="1"/>
  <c r="DZ21" i="1"/>
  <c r="FZ21" i="1" s="1"/>
  <c r="DY21" i="1"/>
  <c r="DX21" i="1"/>
  <c r="DW21" i="1"/>
  <c r="DV21" i="1"/>
  <c r="DS21" i="1"/>
  <c r="DR21" i="1"/>
  <c r="DU21" i="1" s="1"/>
  <c r="DP21" i="1"/>
  <c r="DN21" i="1"/>
  <c r="DL21" i="1" s="1"/>
  <c r="DM21" i="1" s="1"/>
  <c r="DO21" i="1" s="1"/>
  <c r="CJ21" i="1"/>
  <c r="CI21" i="1"/>
  <c r="CH21" i="1"/>
  <c r="CG21" i="1"/>
  <c r="CF21" i="1"/>
  <c r="CE21" i="1"/>
  <c r="CD21" i="1"/>
  <c r="CC21" i="1"/>
  <c r="CB21" i="1"/>
  <c r="CA21" i="1"/>
  <c r="BZ21" i="1"/>
  <c r="BY21" i="1"/>
  <c r="BX21" i="1"/>
  <c r="BW21" i="1"/>
  <c r="BV21" i="1"/>
  <c r="BU21" i="1"/>
  <c r="BT21" i="1"/>
  <c r="BS21" i="1"/>
  <c r="BR21" i="1"/>
  <c r="BP21" i="1"/>
  <c r="BQ21" i="1" s="1"/>
  <c r="BI21" i="1"/>
  <c r="BH21" i="1"/>
  <c r="BG21" i="1"/>
  <c r="BF21" i="1"/>
  <c r="BE21" i="1"/>
  <c r="BD21" i="1"/>
  <c r="BC21" i="1"/>
  <c r="BB21" i="1"/>
  <c r="BA21" i="1"/>
  <c r="J21" i="1"/>
  <c r="FU20" i="1"/>
  <c r="FS20" i="1"/>
  <c r="EX20" i="1"/>
  <c r="FG20" i="1" s="1"/>
  <c r="FO20" i="1" s="1" a="1"/>
  <c r="FO20" i="1" s="1"/>
  <c r="EW20" i="1"/>
  <c r="FF20" i="1" s="1"/>
  <c r="FP20" i="1" s="1" a="1"/>
  <c r="FP20" i="1" s="1"/>
  <c r="EV20" i="1"/>
  <c r="FE20" i="1" s="1"/>
  <c r="FN20" i="1" s="1" a="1"/>
  <c r="FN20" i="1" s="1"/>
  <c r="EU20" i="1"/>
  <c r="FD20" i="1" s="1"/>
  <c r="FM20" i="1" s="1" a="1"/>
  <c r="FM20" i="1" s="1"/>
  <c r="ET20" i="1"/>
  <c r="FC20" i="1" s="1"/>
  <c r="FL20" i="1" s="1" a="1"/>
  <c r="FL20" i="1" s="1"/>
  <c r="ES20" i="1"/>
  <c r="ER20" i="1"/>
  <c r="FA20" i="1" s="1"/>
  <c r="FJ20" i="1" s="1" a="1"/>
  <c r="FJ20" i="1" s="1"/>
  <c r="EQ20" i="1"/>
  <c r="EZ20" i="1" s="1"/>
  <c r="FI20" i="1" s="1" a="1"/>
  <c r="FI20" i="1" s="1"/>
  <c r="EP20" i="1"/>
  <c r="EY20" i="1" s="1"/>
  <c r="FH20" i="1" s="1" a="1"/>
  <c r="FH20" i="1" s="1"/>
  <c r="EO20" i="1"/>
  <c r="EN20" i="1"/>
  <c r="EM20" i="1"/>
  <c r="EL20" i="1"/>
  <c r="EK20" i="1"/>
  <c r="EJ20" i="1"/>
  <c r="EI20" i="1"/>
  <c r="BK20" i="1" s="1"/>
  <c r="BL20" i="1" s="1"/>
  <c r="EH20" i="1"/>
  <c r="GH20" i="1" s="1"/>
  <c r="EG20" i="1"/>
  <c r="GG20" i="1" s="1"/>
  <c r="EF20" i="1"/>
  <c r="GF20" i="1" s="1"/>
  <c r="EE20" i="1"/>
  <c r="ED20" i="1"/>
  <c r="EC20" i="1"/>
  <c r="EB20" i="1"/>
  <c r="EA20" i="1"/>
  <c r="GA20" i="1" s="1"/>
  <c r="DZ20" i="1"/>
  <c r="FZ20" i="1" s="1"/>
  <c r="DY20" i="1"/>
  <c r="DX20" i="1"/>
  <c r="DW20" i="1"/>
  <c r="DV20" i="1"/>
  <c r="DS20" i="1"/>
  <c r="DR20" i="1"/>
  <c r="DT20" i="1" s="1"/>
  <c r="DP20" i="1"/>
  <c r="DN20" i="1"/>
  <c r="DL20" i="1" s="1"/>
  <c r="DM20" i="1" s="1"/>
  <c r="DO20" i="1" s="1"/>
  <c r="CJ20" i="1"/>
  <c r="CI20" i="1"/>
  <c r="CH20" i="1"/>
  <c r="CG20" i="1"/>
  <c r="CF20" i="1"/>
  <c r="CE20" i="1"/>
  <c r="CD20" i="1"/>
  <c r="CC20" i="1"/>
  <c r="CB20" i="1"/>
  <c r="CA20" i="1"/>
  <c r="BZ20" i="1"/>
  <c r="BY20" i="1"/>
  <c r="BX20" i="1"/>
  <c r="BW20" i="1"/>
  <c r="BV20" i="1"/>
  <c r="BU20" i="1"/>
  <c r="BT20" i="1"/>
  <c r="BS20" i="1"/>
  <c r="BR20" i="1"/>
  <c r="BP20" i="1"/>
  <c r="BQ20" i="1" s="1"/>
  <c r="BI20" i="1"/>
  <c r="BH20" i="1"/>
  <c r="BG20" i="1"/>
  <c r="BF20" i="1"/>
  <c r="BE20" i="1"/>
  <c r="BD20" i="1"/>
  <c r="BC20" i="1"/>
  <c r="BB20" i="1"/>
  <c r="BA20" i="1"/>
  <c r="J20" i="1"/>
  <c r="FU19" i="1"/>
  <c r="FS19" i="1"/>
  <c r="EX19" i="1"/>
  <c r="FG19" i="1" s="1"/>
  <c r="FO19" i="1" s="1" a="1"/>
  <c r="FO19" i="1" s="1"/>
  <c r="EW19" i="1"/>
  <c r="FF19" i="1" s="1"/>
  <c r="FP19" i="1" s="1" a="1"/>
  <c r="FP19" i="1" s="1"/>
  <c r="EV19" i="1"/>
  <c r="FE19" i="1" s="1"/>
  <c r="FN19" i="1" s="1" a="1"/>
  <c r="FN19" i="1" s="1"/>
  <c r="EU19" i="1"/>
  <c r="FD19" i="1" s="1"/>
  <c r="FM19" i="1" s="1" a="1"/>
  <c r="FM19" i="1" s="1"/>
  <c r="ET19" i="1"/>
  <c r="ES19" i="1"/>
  <c r="FB19" i="1" s="1"/>
  <c r="FK19" i="1" s="1" a="1"/>
  <c r="FK19" i="1" s="1"/>
  <c r="ER19" i="1"/>
  <c r="FA19" i="1" s="1"/>
  <c r="FJ19" i="1" s="1" a="1"/>
  <c r="FJ19" i="1" s="1"/>
  <c r="EQ19" i="1"/>
  <c r="EZ19" i="1" s="1"/>
  <c r="FI19" i="1" s="1" a="1"/>
  <c r="FI19" i="1" s="1"/>
  <c r="EP19" i="1"/>
  <c r="EY19" i="1" s="1"/>
  <c r="FH19" i="1" s="1" a="1"/>
  <c r="FH19" i="1" s="1"/>
  <c r="EO19" i="1"/>
  <c r="EN19" i="1"/>
  <c r="EM19" i="1"/>
  <c r="EL19" i="1"/>
  <c r="EK19" i="1"/>
  <c r="EJ19" i="1"/>
  <c r="EI19" i="1"/>
  <c r="BK19" i="1" s="1"/>
  <c r="EH19" i="1"/>
  <c r="GH19" i="1" s="1"/>
  <c r="EG19" i="1"/>
  <c r="GG19" i="1" s="1"/>
  <c r="EF19" i="1"/>
  <c r="GF19" i="1" s="1"/>
  <c r="EE19" i="1"/>
  <c r="ED19" i="1"/>
  <c r="EC19" i="1"/>
  <c r="EB19" i="1"/>
  <c r="EA19" i="1"/>
  <c r="GA19" i="1" s="1"/>
  <c r="DZ19" i="1"/>
  <c r="FZ19" i="1" s="1"/>
  <c r="DY19" i="1"/>
  <c r="DX19" i="1"/>
  <c r="DW19" i="1"/>
  <c r="DV19" i="1"/>
  <c r="DS19" i="1"/>
  <c r="DR19" i="1"/>
  <c r="DU19" i="1" s="1"/>
  <c r="DP19" i="1"/>
  <c r="DN19" i="1"/>
  <c r="DL19" i="1" s="1"/>
  <c r="DM19" i="1" s="1"/>
  <c r="DO19" i="1" s="1"/>
  <c r="CJ19" i="1"/>
  <c r="CI19" i="1"/>
  <c r="CH19" i="1"/>
  <c r="CG19" i="1"/>
  <c r="CF19" i="1"/>
  <c r="CE19" i="1"/>
  <c r="CD19" i="1"/>
  <c r="CC19" i="1"/>
  <c r="CB19" i="1"/>
  <c r="CA19" i="1"/>
  <c r="BZ19" i="1"/>
  <c r="BY19" i="1"/>
  <c r="BX19" i="1"/>
  <c r="BW19" i="1"/>
  <c r="BV19" i="1"/>
  <c r="BU19" i="1"/>
  <c r="BT19" i="1"/>
  <c r="BS19" i="1"/>
  <c r="BR19" i="1"/>
  <c r="BP19" i="1"/>
  <c r="BQ19" i="1" s="1"/>
  <c r="BI19" i="1"/>
  <c r="BH19" i="1"/>
  <c r="BG19" i="1"/>
  <c r="BF19" i="1"/>
  <c r="BE19" i="1"/>
  <c r="BD19" i="1"/>
  <c r="BC19" i="1"/>
  <c r="BB19" i="1"/>
  <c r="BA19" i="1"/>
  <c r="J19" i="1"/>
  <c r="FU18" i="1"/>
  <c r="FS18" i="1"/>
  <c r="EX18" i="1"/>
  <c r="FG18" i="1" s="1"/>
  <c r="FO18" i="1" s="1" a="1"/>
  <c r="FO18" i="1" s="1"/>
  <c r="EW18" i="1"/>
  <c r="FF18" i="1" s="1"/>
  <c r="FP18" i="1" s="1" a="1"/>
  <c r="FP18" i="1" s="1"/>
  <c r="EV18" i="1"/>
  <c r="FE18" i="1" s="1"/>
  <c r="FN18" i="1" s="1" a="1"/>
  <c r="FN18" i="1" s="1"/>
  <c r="EU18" i="1"/>
  <c r="ET18" i="1"/>
  <c r="FC18" i="1" s="1"/>
  <c r="FL18" i="1" s="1" a="1"/>
  <c r="FL18" i="1" s="1"/>
  <c r="ES18" i="1"/>
  <c r="FB18" i="1" s="1"/>
  <c r="FK18" i="1" s="1" a="1"/>
  <c r="FK18" i="1" s="1"/>
  <c r="ER18" i="1"/>
  <c r="FA18" i="1" s="1"/>
  <c r="FJ18" i="1" s="1" a="1"/>
  <c r="FJ18" i="1" s="1"/>
  <c r="EQ18" i="1"/>
  <c r="EZ18" i="1" s="1"/>
  <c r="FI18" i="1" s="1" a="1"/>
  <c r="FI18" i="1" s="1"/>
  <c r="EP18" i="1"/>
  <c r="EY18" i="1" s="1"/>
  <c r="FH18" i="1" s="1" a="1"/>
  <c r="FH18" i="1" s="1"/>
  <c r="EO18" i="1"/>
  <c r="EN18" i="1"/>
  <c r="EM18" i="1"/>
  <c r="EL18" i="1"/>
  <c r="EK18" i="1"/>
  <c r="EJ18" i="1"/>
  <c r="EI18" i="1"/>
  <c r="BK18" i="1" s="1"/>
  <c r="EH18" i="1"/>
  <c r="GH18" i="1" s="1"/>
  <c r="EG18" i="1"/>
  <c r="GG18" i="1" s="1"/>
  <c r="EF18" i="1"/>
  <c r="GF18" i="1" s="1"/>
  <c r="EE18" i="1"/>
  <c r="ED18" i="1"/>
  <c r="EC18" i="1"/>
  <c r="EB18" i="1"/>
  <c r="EA18" i="1"/>
  <c r="GA18" i="1" s="1"/>
  <c r="DZ18" i="1"/>
  <c r="FZ18" i="1" s="1"/>
  <c r="DY18" i="1"/>
  <c r="DX18" i="1"/>
  <c r="DW18" i="1"/>
  <c r="DV18" i="1"/>
  <c r="DS18" i="1"/>
  <c r="DR18" i="1"/>
  <c r="DU18" i="1" s="1"/>
  <c r="DP18" i="1"/>
  <c r="DN18" i="1"/>
  <c r="DL18" i="1" s="1"/>
  <c r="DM18" i="1" s="1"/>
  <c r="DO18" i="1" s="1"/>
  <c r="CJ18" i="1"/>
  <c r="CI18" i="1"/>
  <c r="CH18" i="1"/>
  <c r="CG18" i="1"/>
  <c r="CF18" i="1"/>
  <c r="CE18" i="1"/>
  <c r="CD18" i="1"/>
  <c r="CC18" i="1"/>
  <c r="CB18" i="1"/>
  <c r="CA18" i="1"/>
  <c r="BZ18" i="1"/>
  <c r="BY18" i="1"/>
  <c r="BX18" i="1"/>
  <c r="BW18" i="1"/>
  <c r="BV18" i="1"/>
  <c r="BU18" i="1"/>
  <c r="BT18" i="1"/>
  <c r="BS18" i="1"/>
  <c r="BR18" i="1"/>
  <c r="BP18" i="1"/>
  <c r="BQ18" i="1" s="1"/>
  <c r="BI18" i="1"/>
  <c r="BH18" i="1"/>
  <c r="BG18" i="1"/>
  <c r="BF18" i="1"/>
  <c r="BE18" i="1"/>
  <c r="BD18" i="1"/>
  <c r="BC18" i="1"/>
  <c r="BB18" i="1"/>
  <c r="BA18" i="1"/>
  <c r="J18" i="1"/>
  <c r="FU17" i="1"/>
  <c r="FS17" i="1"/>
  <c r="EX17" i="1"/>
  <c r="FG17" i="1" s="1"/>
  <c r="FO17" i="1" s="1" a="1"/>
  <c r="FO17" i="1" s="1"/>
  <c r="EW17" i="1"/>
  <c r="FF17" i="1" s="1"/>
  <c r="FP17" i="1" s="1" a="1"/>
  <c r="FP17" i="1" s="1"/>
  <c r="EV17" i="1"/>
  <c r="FE17" i="1" s="1"/>
  <c r="FN17" i="1" s="1" a="1"/>
  <c r="FN17" i="1" s="1"/>
  <c r="EU17" i="1"/>
  <c r="FD17" i="1" s="1"/>
  <c r="FM17" i="1" s="1" a="1"/>
  <c r="FM17" i="1" s="1"/>
  <c r="ET17" i="1"/>
  <c r="FC17" i="1" s="1"/>
  <c r="FL17" i="1" s="1" a="1"/>
  <c r="FL17" i="1" s="1"/>
  <c r="ES17" i="1"/>
  <c r="FB17" i="1" s="1"/>
  <c r="FK17" i="1" s="1" a="1"/>
  <c r="FK17" i="1" s="1"/>
  <c r="ER17" i="1"/>
  <c r="EQ17" i="1"/>
  <c r="EZ17" i="1" s="1"/>
  <c r="FI17" i="1" s="1" a="1"/>
  <c r="FI17" i="1" s="1"/>
  <c r="EP17" i="1"/>
  <c r="EY17" i="1" s="1"/>
  <c r="FH17" i="1" s="1" a="1"/>
  <c r="FH17" i="1" s="1"/>
  <c r="EO17" i="1"/>
  <c r="EN17" i="1"/>
  <c r="EM17" i="1"/>
  <c r="EL17" i="1"/>
  <c r="EK17" i="1"/>
  <c r="EJ17" i="1"/>
  <c r="EI17" i="1"/>
  <c r="BK17" i="1" s="1"/>
  <c r="BL17" i="1" s="1"/>
  <c r="BO17" i="1" s="1"/>
  <c r="EH17" i="1"/>
  <c r="GH17" i="1" s="1"/>
  <c r="EG17" i="1"/>
  <c r="GG17" i="1" s="1"/>
  <c r="EF17" i="1"/>
  <c r="GF17" i="1" s="1"/>
  <c r="EE17" i="1"/>
  <c r="ED17" i="1"/>
  <c r="EC17" i="1"/>
  <c r="EB17" i="1"/>
  <c r="EA17" i="1"/>
  <c r="GA17" i="1" s="1"/>
  <c r="DZ17" i="1"/>
  <c r="FZ17" i="1" s="1"/>
  <c r="DY17" i="1"/>
  <c r="DX17" i="1"/>
  <c r="DW17" i="1"/>
  <c r="DV17" i="1"/>
  <c r="DS17" i="1"/>
  <c r="DR17" i="1"/>
  <c r="DU17" i="1" s="1"/>
  <c r="DP17" i="1"/>
  <c r="DN17" i="1"/>
  <c r="DL17" i="1" s="1"/>
  <c r="DM17" i="1" s="1"/>
  <c r="DO17" i="1" s="1"/>
  <c r="CJ17" i="1"/>
  <c r="CI17" i="1"/>
  <c r="CH17" i="1"/>
  <c r="CG17" i="1"/>
  <c r="CF17" i="1"/>
  <c r="CE17" i="1"/>
  <c r="CD17" i="1"/>
  <c r="CC17" i="1"/>
  <c r="CB17" i="1"/>
  <c r="CA17" i="1"/>
  <c r="BZ17" i="1"/>
  <c r="BY17" i="1"/>
  <c r="BX17" i="1"/>
  <c r="BW17" i="1"/>
  <c r="BV17" i="1"/>
  <c r="BU17" i="1"/>
  <c r="BT17" i="1"/>
  <c r="BS17" i="1"/>
  <c r="BR17" i="1"/>
  <c r="BP17" i="1"/>
  <c r="BQ17" i="1" s="1"/>
  <c r="BI17" i="1"/>
  <c r="BH17" i="1"/>
  <c r="BG17" i="1"/>
  <c r="BF17" i="1"/>
  <c r="BE17" i="1"/>
  <c r="BD17" i="1"/>
  <c r="BC17" i="1"/>
  <c r="BB17" i="1"/>
  <c r="BA17" i="1"/>
  <c r="J17" i="1"/>
  <c r="FU16" i="1"/>
  <c r="FS16" i="1"/>
  <c r="EX16" i="1"/>
  <c r="FG16" i="1" s="1"/>
  <c r="FO16" i="1" s="1" a="1"/>
  <c r="FO16" i="1" s="1"/>
  <c r="EW16" i="1"/>
  <c r="FF16" i="1" s="1"/>
  <c r="FP16" i="1" s="1" a="1"/>
  <c r="FP16" i="1" s="1"/>
  <c r="EV16" i="1"/>
  <c r="FE16" i="1" s="1"/>
  <c r="FN16" i="1" s="1" a="1"/>
  <c r="FN16" i="1" s="1"/>
  <c r="EU16" i="1"/>
  <c r="FD16" i="1" s="1"/>
  <c r="FM16" i="1" s="1" a="1"/>
  <c r="FM16" i="1" s="1"/>
  <c r="ET16" i="1"/>
  <c r="FC16" i="1" s="1"/>
  <c r="FL16" i="1" s="1" a="1"/>
  <c r="FL16" i="1" s="1"/>
  <c r="ES16" i="1"/>
  <c r="ER16" i="1"/>
  <c r="FA16" i="1" s="1"/>
  <c r="FJ16" i="1" s="1" a="1"/>
  <c r="FJ16" i="1" s="1"/>
  <c r="EQ16" i="1"/>
  <c r="EZ16" i="1" s="1"/>
  <c r="FI16" i="1" s="1" a="1"/>
  <c r="FI16" i="1" s="1"/>
  <c r="EP16" i="1"/>
  <c r="EY16" i="1" s="1"/>
  <c r="FH16" i="1" s="1" a="1"/>
  <c r="FH16" i="1" s="1"/>
  <c r="EO16" i="1"/>
  <c r="EN16" i="1"/>
  <c r="EM16" i="1"/>
  <c r="EL16" i="1"/>
  <c r="EK16" i="1"/>
  <c r="EJ16" i="1"/>
  <c r="EI16" i="1"/>
  <c r="BK16" i="1" s="1"/>
  <c r="BL16" i="1" s="1"/>
  <c r="EH16" i="1"/>
  <c r="GH16" i="1" s="1"/>
  <c r="EG16" i="1"/>
  <c r="GG16" i="1" s="1"/>
  <c r="EF16" i="1"/>
  <c r="GF16" i="1" s="1"/>
  <c r="EE16" i="1"/>
  <c r="ED16" i="1"/>
  <c r="EC16" i="1"/>
  <c r="EB16" i="1"/>
  <c r="EA16" i="1"/>
  <c r="GA16" i="1" s="1"/>
  <c r="DZ16" i="1"/>
  <c r="FZ16" i="1" s="1"/>
  <c r="DY16" i="1"/>
  <c r="DX16" i="1"/>
  <c r="DW16" i="1"/>
  <c r="DV16" i="1"/>
  <c r="DS16" i="1"/>
  <c r="DR16" i="1"/>
  <c r="DT16" i="1" s="1"/>
  <c r="DP16" i="1"/>
  <c r="DN16" i="1"/>
  <c r="DL16" i="1" s="1"/>
  <c r="DM16" i="1" s="1"/>
  <c r="DO16" i="1" s="1"/>
  <c r="CJ16" i="1"/>
  <c r="CI16" i="1"/>
  <c r="CH16" i="1"/>
  <c r="CG16" i="1"/>
  <c r="CF16" i="1"/>
  <c r="CE16" i="1"/>
  <c r="CD16" i="1"/>
  <c r="CC16" i="1"/>
  <c r="CB16" i="1"/>
  <c r="CA16" i="1"/>
  <c r="BZ16" i="1"/>
  <c r="BY16" i="1"/>
  <c r="BX16" i="1"/>
  <c r="BW16" i="1"/>
  <c r="BV16" i="1"/>
  <c r="BU16" i="1"/>
  <c r="BT16" i="1"/>
  <c r="BS16" i="1"/>
  <c r="BR16" i="1"/>
  <c r="BP16" i="1"/>
  <c r="BQ16" i="1" s="1"/>
  <c r="BI16" i="1"/>
  <c r="BH16" i="1"/>
  <c r="BG16" i="1"/>
  <c r="BF16" i="1"/>
  <c r="BE16" i="1"/>
  <c r="BD16" i="1"/>
  <c r="BC16" i="1"/>
  <c r="BB16" i="1"/>
  <c r="BA16" i="1"/>
  <c r="J16" i="1"/>
  <c r="FU15" i="1"/>
  <c r="FS15" i="1"/>
  <c r="EX15" i="1"/>
  <c r="FG15" i="1" s="1"/>
  <c r="FO15" i="1" s="1" a="1"/>
  <c r="FO15" i="1" s="1"/>
  <c r="EW15" i="1"/>
  <c r="FF15" i="1" s="1"/>
  <c r="FP15" i="1" s="1" a="1"/>
  <c r="FP15" i="1" s="1"/>
  <c r="EV15" i="1"/>
  <c r="FE15" i="1" s="1"/>
  <c r="FN15" i="1" s="1" a="1"/>
  <c r="FN15" i="1" s="1"/>
  <c r="EU15" i="1"/>
  <c r="FD15" i="1" s="1"/>
  <c r="FM15" i="1" s="1" a="1"/>
  <c r="FM15" i="1" s="1"/>
  <c r="ET15" i="1"/>
  <c r="ES15" i="1"/>
  <c r="FB15" i="1" s="1"/>
  <c r="FK15" i="1" s="1" a="1"/>
  <c r="FK15" i="1" s="1"/>
  <c r="ER15" i="1"/>
  <c r="FA15" i="1" s="1"/>
  <c r="FJ15" i="1" s="1" a="1"/>
  <c r="FJ15" i="1" s="1"/>
  <c r="EQ15" i="1"/>
  <c r="EZ15" i="1" s="1"/>
  <c r="FI15" i="1" s="1" a="1"/>
  <c r="FI15" i="1" s="1"/>
  <c r="EP15" i="1"/>
  <c r="EY15" i="1" s="1"/>
  <c r="FH15" i="1" s="1" a="1"/>
  <c r="FH15" i="1" s="1"/>
  <c r="EO15" i="1"/>
  <c r="EN15" i="1"/>
  <c r="EM15" i="1"/>
  <c r="EL15" i="1"/>
  <c r="EK15" i="1"/>
  <c r="EJ15" i="1"/>
  <c r="EI15" i="1"/>
  <c r="BK15" i="1" s="1"/>
  <c r="EH15" i="1"/>
  <c r="GH15" i="1" s="1"/>
  <c r="EG15" i="1"/>
  <c r="GG15" i="1" s="1"/>
  <c r="EF15" i="1"/>
  <c r="GF15" i="1" s="1"/>
  <c r="EE15" i="1"/>
  <c r="ED15" i="1"/>
  <c r="EC15" i="1"/>
  <c r="EB15" i="1"/>
  <c r="EA15" i="1"/>
  <c r="GA15" i="1" s="1"/>
  <c r="DZ15" i="1"/>
  <c r="FZ15" i="1" s="1"/>
  <c r="DY15" i="1"/>
  <c r="DX15" i="1"/>
  <c r="DW15" i="1"/>
  <c r="DV15" i="1"/>
  <c r="DS15" i="1"/>
  <c r="DR15" i="1"/>
  <c r="DU15" i="1" s="1"/>
  <c r="DP15" i="1"/>
  <c r="DN15" i="1"/>
  <c r="DL15" i="1" s="1"/>
  <c r="DM15" i="1" s="1"/>
  <c r="DO15" i="1" s="1"/>
  <c r="CJ15" i="1"/>
  <c r="CI15" i="1"/>
  <c r="CH15" i="1"/>
  <c r="CG15" i="1"/>
  <c r="CF15" i="1"/>
  <c r="CE15" i="1"/>
  <c r="CD15" i="1"/>
  <c r="CC15" i="1"/>
  <c r="CB15" i="1"/>
  <c r="CA15" i="1"/>
  <c r="BZ15" i="1"/>
  <c r="BY15" i="1"/>
  <c r="BX15" i="1"/>
  <c r="BW15" i="1"/>
  <c r="BV15" i="1"/>
  <c r="BU15" i="1"/>
  <c r="BT15" i="1"/>
  <c r="BS15" i="1"/>
  <c r="BR15" i="1"/>
  <c r="BP15" i="1"/>
  <c r="BQ15" i="1" s="1"/>
  <c r="BI15" i="1"/>
  <c r="BH15" i="1"/>
  <c r="BG15" i="1"/>
  <c r="BF15" i="1"/>
  <c r="BE15" i="1"/>
  <c r="BD15" i="1"/>
  <c r="BC15" i="1"/>
  <c r="BB15" i="1"/>
  <c r="BA15" i="1"/>
  <c r="J15" i="1"/>
  <c r="FU14" i="1"/>
  <c r="FS14" i="1"/>
  <c r="EX14" i="1"/>
  <c r="FG14" i="1" s="1"/>
  <c r="FO14" i="1" s="1" a="1"/>
  <c r="FO14" i="1" s="1"/>
  <c r="EW14" i="1"/>
  <c r="FF14" i="1" s="1"/>
  <c r="FP14" i="1" s="1" a="1"/>
  <c r="FP14" i="1" s="1"/>
  <c r="EV14" i="1"/>
  <c r="FE14" i="1" s="1"/>
  <c r="FN14" i="1" s="1" a="1"/>
  <c r="FN14" i="1" s="1"/>
  <c r="EU14" i="1"/>
  <c r="ET14" i="1"/>
  <c r="FC14" i="1" s="1"/>
  <c r="FL14" i="1" s="1" a="1"/>
  <c r="FL14" i="1" s="1"/>
  <c r="ES14" i="1"/>
  <c r="FB14" i="1" s="1"/>
  <c r="FK14" i="1" s="1" a="1"/>
  <c r="FK14" i="1" s="1"/>
  <c r="ER14" i="1"/>
  <c r="FA14" i="1" s="1"/>
  <c r="FJ14" i="1" s="1" a="1"/>
  <c r="FJ14" i="1" s="1"/>
  <c r="EQ14" i="1"/>
  <c r="EZ14" i="1" s="1"/>
  <c r="FI14" i="1" s="1" a="1"/>
  <c r="FI14" i="1" s="1"/>
  <c r="EP14" i="1"/>
  <c r="EY14" i="1" s="1"/>
  <c r="FH14" i="1" s="1" a="1"/>
  <c r="FH14" i="1" s="1"/>
  <c r="EO14" i="1"/>
  <c r="EN14" i="1"/>
  <c r="EM14" i="1"/>
  <c r="EL14" i="1"/>
  <c r="EK14" i="1"/>
  <c r="EJ14" i="1"/>
  <c r="EI14" i="1"/>
  <c r="EH14" i="1"/>
  <c r="GH14" i="1" s="1"/>
  <c r="EG14" i="1"/>
  <c r="GG14" i="1" s="1"/>
  <c r="EF14" i="1"/>
  <c r="GF14" i="1" s="1"/>
  <c r="EE14" i="1"/>
  <c r="ED14" i="1"/>
  <c r="EC14" i="1"/>
  <c r="EB14" i="1"/>
  <c r="EA14" i="1"/>
  <c r="GA14" i="1" s="1"/>
  <c r="DZ14" i="1"/>
  <c r="FZ14" i="1" s="1"/>
  <c r="DY14" i="1"/>
  <c r="DX14" i="1"/>
  <c r="DW14" i="1"/>
  <c r="DV14" i="1"/>
  <c r="DS14" i="1"/>
  <c r="DR14" i="1"/>
  <c r="DU14" i="1" s="1"/>
  <c r="DP14" i="1"/>
  <c r="DN14" i="1"/>
  <c r="DL14" i="1" s="1"/>
  <c r="DM14" i="1" s="1"/>
  <c r="DO14" i="1" s="1"/>
  <c r="CJ14" i="1"/>
  <c r="CI14" i="1"/>
  <c r="CH14" i="1"/>
  <c r="CG14" i="1"/>
  <c r="CF14" i="1"/>
  <c r="CE14" i="1"/>
  <c r="CD14" i="1"/>
  <c r="CC14" i="1"/>
  <c r="CB14" i="1"/>
  <c r="CA14" i="1"/>
  <c r="BZ14" i="1"/>
  <c r="BY14" i="1"/>
  <c r="BX14" i="1"/>
  <c r="BW14" i="1"/>
  <c r="BV14" i="1"/>
  <c r="BU14" i="1"/>
  <c r="BT14" i="1"/>
  <c r="BS14" i="1"/>
  <c r="BR14" i="1"/>
  <c r="BP14" i="1"/>
  <c r="BQ14" i="1" s="1"/>
  <c r="BK14" i="1"/>
  <c r="BI14" i="1"/>
  <c r="BH14" i="1"/>
  <c r="BG14" i="1"/>
  <c r="BF14" i="1"/>
  <c r="BE14" i="1"/>
  <c r="BD14" i="1"/>
  <c r="BC14" i="1"/>
  <c r="BB14" i="1"/>
  <c r="BA14" i="1"/>
  <c r="J14" i="1"/>
  <c r="FU13" i="1"/>
  <c r="FS13" i="1"/>
  <c r="EX13" i="1"/>
  <c r="FG13" i="1" s="1"/>
  <c r="FO13" i="1" s="1" a="1"/>
  <c r="FO13" i="1" s="1"/>
  <c r="EW13" i="1"/>
  <c r="FF13" i="1" s="1"/>
  <c r="FP13" i="1" s="1" a="1"/>
  <c r="FP13" i="1" s="1"/>
  <c r="EV13" i="1"/>
  <c r="FE13" i="1" s="1"/>
  <c r="FN13" i="1" s="1" a="1"/>
  <c r="FN13" i="1" s="1"/>
  <c r="EU13" i="1"/>
  <c r="FD13" i="1" s="1"/>
  <c r="FM13" i="1" s="1" a="1"/>
  <c r="FM13" i="1" s="1"/>
  <c r="ET13" i="1"/>
  <c r="FC13" i="1" s="1"/>
  <c r="FL13" i="1" s="1" a="1"/>
  <c r="FL13" i="1" s="1"/>
  <c r="ES13" i="1"/>
  <c r="FB13" i="1" s="1"/>
  <c r="FK13" i="1" s="1" a="1"/>
  <c r="FK13" i="1" s="1"/>
  <c r="ER13" i="1"/>
  <c r="EQ13" i="1"/>
  <c r="EZ13" i="1" s="1"/>
  <c r="FI13" i="1" s="1" a="1"/>
  <c r="FI13" i="1" s="1"/>
  <c r="EP13" i="1"/>
  <c r="EY13" i="1" s="1"/>
  <c r="FH13" i="1" s="1" a="1"/>
  <c r="FH13" i="1" s="1"/>
  <c r="EO13" i="1"/>
  <c r="EN13" i="1"/>
  <c r="EM13" i="1"/>
  <c r="EL13" i="1"/>
  <c r="EK13" i="1"/>
  <c r="EJ13" i="1"/>
  <c r="EI13" i="1"/>
  <c r="BK13" i="1" s="1"/>
  <c r="BL13" i="1" s="1"/>
  <c r="BO13" i="1" s="1"/>
  <c r="EH13" i="1"/>
  <c r="GH13" i="1" s="1"/>
  <c r="EG13" i="1"/>
  <c r="GG13" i="1" s="1"/>
  <c r="EF13" i="1"/>
  <c r="GF13" i="1" s="1"/>
  <c r="EE13" i="1"/>
  <c r="ED13" i="1"/>
  <c r="EC13" i="1"/>
  <c r="EB13" i="1"/>
  <c r="EA13" i="1"/>
  <c r="GA13" i="1" s="1"/>
  <c r="DZ13" i="1"/>
  <c r="FZ13" i="1" s="1"/>
  <c r="DY13" i="1"/>
  <c r="DX13" i="1"/>
  <c r="DW13" i="1"/>
  <c r="DV13" i="1"/>
  <c r="DS13" i="1"/>
  <c r="DR13" i="1"/>
  <c r="DU13" i="1" s="1"/>
  <c r="DP13" i="1"/>
  <c r="DN13" i="1"/>
  <c r="DL13" i="1" s="1"/>
  <c r="DM13" i="1" s="1"/>
  <c r="DO13" i="1" s="1"/>
  <c r="CJ13" i="1"/>
  <c r="CI13" i="1"/>
  <c r="CH13" i="1"/>
  <c r="CG13" i="1"/>
  <c r="CF13" i="1"/>
  <c r="CE13" i="1"/>
  <c r="CD13" i="1"/>
  <c r="CC13" i="1"/>
  <c r="CB13" i="1"/>
  <c r="CA13" i="1"/>
  <c r="BZ13" i="1"/>
  <c r="BY13" i="1"/>
  <c r="BX13" i="1"/>
  <c r="BW13" i="1"/>
  <c r="BV13" i="1"/>
  <c r="BU13" i="1"/>
  <c r="BT13" i="1"/>
  <c r="BS13" i="1"/>
  <c r="BR13" i="1"/>
  <c r="BP13" i="1"/>
  <c r="BQ13" i="1" s="1"/>
  <c r="BI13" i="1"/>
  <c r="BH13" i="1"/>
  <c r="BG13" i="1"/>
  <c r="BF13" i="1"/>
  <c r="BE13" i="1"/>
  <c r="BD13" i="1"/>
  <c r="BC13" i="1"/>
  <c r="BB13" i="1"/>
  <c r="BA13" i="1"/>
  <c r="J13" i="1"/>
  <c r="FU12" i="1"/>
  <c r="FS12" i="1"/>
  <c r="EX12" i="1"/>
  <c r="FG12" i="1" s="1"/>
  <c r="FO12" i="1" s="1" a="1"/>
  <c r="FO12" i="1" s="1"/>
  <c r="EW12" i="1"/>
  <c r="FF12" i="1" s="1"/>
  <c r="FP12" i="1" s="1" a="1"/>
  <c r="FP12" i="1" s="1"/>
  <c r="EV12" i="1"/>
  <c r="FE12" i="1" s="1"/>
  <c r="FN12" i="1" s="1" a="1"/>
  <c r="FN12" i="1" s="1"/>
  <c r="EU12" i="1"/>
  <c r="FD12" i="1" s="1"/>
  <c r="FM12" i="1" s="1" a="1"/>
  <c r="FM12" i="1" s="1"/>
  <c r="ET12" i="1"/>
  <c r="FC12" i="1" s="1"/>
  <c r="FL12" i="1" s="1" a="1"/>
  <c r="FL12" i="1" s="1"/>
  <c r="ES12" i="1"/>
  <c r="ER12" i="1"/>
  <c r="FA12" i="1" s="1"/>
  <c r="FJ12" i="1" s="1" a="1"/>
  <c r="FJ12" i="1" s="1"/>
  <c r="EQ12" i="1"/>
  <c r="EZ12" i="1" s="1"/>
  <c r="FI12" i="1" s="1" a="1"/>
  <c r="FI12" i="1" s="1"/>
  <c r="EP12" i="1"/>
  <c r="EY12" i="1" s="1"/>
  <c r="FH12" i="1" s="1" a="1"/>
  <c r="FH12" i="1" s="1"/>
  <c r="EO12" i="1"/>
  <c r="EN12" i="1"/>
  <c r="EM12" i="1"/>
  <c r="EL12" i="1"/>
  <c r="EK12" i="1"/>
  <c r="EJ12" i="1"/>
  <c r="EI12" i="1"/>
  <c r="BK12" i="1" s="1"/>
  <c r="BL12" i="1" s="1"/>
  <c r="EH12" i="1"/>
  <c r="GH12" i="1" s="1"/>
  <c r="EG12" i="1"/>
  <c r="GG12" i="1" s="1"/>
  <c r="EF12" i="1"/>
  <c r="GF12" i="1" s="1"/>
  <c r="EE12" i="1"/>
  <c r="ED12" i="1"/>
  <c r="EC12" i="1"/>
  <c r="EB12" i="1"/>
  <c r="EA12" i="1"/>
  <c r="GA12" i="1" s="1"/>
  <c r="DZ12" i="1"/>
  <c r="FZ12" i="1" s="1"/>
  <c r="DY12" i="1"/>
  <c r="DX12" i="1"/>
  <c r="DW12" i="1"/>
  <c r="DV12" i="1"/>
  <c r="DS12" i="1"/>
  <c r="DR12" i="1"/>
  <c r="DT12" i="1" s="1"/>
  <c r="DP12" i="1"/>
  <c r="DN12" i="1"/>
  <c r="DL12" i="1" s="1"/>
  <c r="DM12" i="1" s="1"/>
  <c r="DO12" i="1" s="1"/>
  <c r="CJ12" i="1"/>
  <c r="CI12" i="1"/>
  <c r="CH12" i="1"/>
  <c r="CG12" i="1"/>
  <c r="CF12" i="1"/>
  <c r="CE12" i="1"/>
  <c r="CD12" i="1"/>
  <c r="CC12" i="1"/>
  <c r="CB12" i="1"/>
  <c r="CA12" i="1"/>
  <c r="BZ12" i="1"/>
  <c r="BY12" i="1"/>
  <c r="BX12" i="1"/>
  <c r="BW12" i="1"/>
  <c r="BV12" i="1"/>
  <c r="BU12" i="1"/>
  <c r="BT12" i="1"/>
  <c r="BS12" i="1"/>
  <c r="BR12" i="1"/>
  <c r="BP12" i="1"/>
  <c r="BQ12" i="1" s="1"/>
  <c r="BI12" i="1"/>
  <c r="BH12" i="1"/>
  <c r="BG12" i="1"/>
  <c r="BF12" i="1"/>
  <c r="BE12" i="1"/>
  <c r="BD12" i="1"/>
  <c r="BC12" i="1"/>
  <c r="BB12" i="1"/>
  <c r="BA12" i="1"/>
  <c r="J12" i="1"/>
  <c r="FU11" i="1"/>
  <c r="FS11" i="1"/>
  <c r="EX11" i="1"/>
  <c r="FG11" i="1" s="1"/>
  <c r="FO11" i="1" s="1" a="1"/>
  <c r="FO11" i="1" s="1"/>
  <c r="EW11" i="1"/>
  <c r="FF11" i="1" s="1"/>
  <c r="FP11" i="1" s="1" a="1"/>
  <c r="FP11" i="1" s="1"/>
  <c r="EV11" i="1"/>
  <c r="FE11" i="1" s="1"/>
  <c r="FN11" i="1" s="1" a="1"/>
  <c r="FN11" i="1" s="1"/>
  <c r="EU11" i="1"/>
  <c r="FD11" i="1" s="1"/>
  <c r="FM11" i="1" s="1" a="1"/>
  <c r="FM11" i="1" s="1"/>
  <c r="ET11" i="1"/>
  <c r="ES11" i="1"/>
  <c r="FB11" i="1" s="1"/>
  <c r="FK11" i="1" s="1" a="1"/>
  <c r="FK11" i="1" s="1"/>
  <c r="ER11" i="1"/>
  <c r="FA11" i="1" s="1"/>
  <c r="FJ11" i="1" s="1" a="1"/>
  <c r="FJ11" i="1" s="1"/>
  <c r="EQ11" i="1"/>
  <c r="EZ11" i="1" s="1"/>
  <c r="FI11" i="1" s="1" a="1"/>
  <c r="FI11" i="1" s="1"/>
  <c r="EP11" i="1"/>
  <c r="EY11" i="1" s="1"/>
  <c r="FH11" i="1" s="1" a="1"/>
  <c r="FH11" i="1" s="1"/>
  <c r="EO11" i="1"/>
  <c r="EN11" i="1"/>
  <c r="EM11" i="1"/>
  <c r="EL11" i="1"/>
  <c r="EK11" i="1"/>
  <c r="EJ11" i="1"/>
  <c r="EI11" i="1"/>
  <c r="BK11" i="1" s="1"/>
  <c r="BL11" i="1" s="1"/>
  <c r="BM11" i="1" s="1"/>
  <c r="BN11" i="1" s="1"/>
  <c r="EH11" i="1"/>
  <c r="GH11" i="1" s="1"/>
  <c r="EG11" i="1"/>
  <c r="GG11" i="1" s="1"/>
  <c r="EF11" i="1"/>
  <c r="GF11" i="1" s="1"/>
  <c r="EE11" i="1"/>
  <c r="ED11" i="1"/>
  <c r="EC11" i="1"/>
  <c r="EB11" i="1"/>
  <c r="EA11" i="1"/>
  <c r="GA11" i="1" s="1"/>
  <c r="DZ11" i="1"/>
  <c r="FZ11" i="1" s="1"/>
  <c r="DY11" i="1"/>
  <c r="DX11" i="1"/>
  <c r="DW11" i="1"/>
  <c r="DV11" i="1"/>
  <c r="DS11" i="1"/>
  <c r="DR11" i="1"/>
  <c r="DU11" i="1" s="1"/>
  <c r="DP11" i="1"/>
  <c r="DN11" i="1"/>
  <c r="DL11" i="1" s="1"/>
  <c r="DM11" i="1" s="1"/>
  <c r="DO11" i="1" s="1"/>
  <c r="CJ11" i="1"/>
  <c r="CI11" i="1"/>
  <c r="CH11" i="1"/>
  <c r="CG11" i="1"/>
  <c r="CF11" i="1"/>
  <c r="CE11" i="1"/>
  <c r="CD11" i="1"/>
  <c r="CC11" i="1"/>
  <c r="CB11" i="1"/>
  <c r="CA11" i="1"/>
  <c r="BZ11" i="1"/>
  <c r="BY11" i="1"/>
  <c r="BX11" i="1"/>
  <c r="BW11" i="1"/>
  <c r="BV11" i="1"/>
  <c r="BU11" i="1"/>
  <c r="BT11" i="1"/>
  <c r="BS11" i="1"/>
  <c r="BR11" i="1"/>
  <c r="BP11" i="1"/>
  <c r="BQ11" i="1" s="1"/>
  <c r="BI11" i="1"/>
  <c r="BH11" i="1"/>
  <c r="BG11" i="1"/>
  <c r="BF11" i="1"/>
  <c r="BE11" i="1"/>
  <c r="BD11" i="1"/>
  <c r="BC11" i="1"/>
  <c r="BB11" i="1"/>
  <c r="BA11" i="1"/>
  <c r="J11" i="1"/>
  <c r="FU10" i="1"/>
  <c r="FS10" i="1"/>
  <c r="EX10" i="1"/>
  <c r="FG10" i="1" s="1"/>
  <c r="FO10" i="1" s="1" a="1"/>
  <c r="FO10" i="1" s="1"/>
  <c r="EW10" i="1"/>
  <c r="FF10" i="1" s="1"/>
  <c r="FP10" i="1" s="1" a="1"/>
  <c r="FP10" i="1" s="1"/>
  <c r="EV10" i="1"/>
  <c r="FE10" i="1" s="1"/>
  <c r="FN10" i="1" s="1" a="1"/>
  <c r="FN10" i="1" s="1"/>
  <c r="EU10" i="1"/>
  <c r="ET10" i="1"/>
  <c r="FC10" i="1" s="1"/>
  <c r="FL10" i="1" s="1" a="1"/>
  <c r="FL10" i="1" s="1"/>
  <c r="ES10" i="1"/>
  <c r="FB10" i="1" s="1"/>
  <c r="FK10" i="1" s="1" a="1"/>
  <c r="FK10" i="1" s="1"/>
  <c r="ER10" i="1"/>
  <c r="FA10" i="1" s="1"/>
  <c r="FJ10" i="1" s="1" a="1"/>
  <c r="FJ10" i="1" s="1"/>
  <c r="EQ10" i="1"/>
  <c r="EZ10" i="1" s="1"/>
  <c r="FI10" i="1" s="1" a="1"/>
  <c r="FI10" i="1" s="1"/>
  <c r="EP10" i="1"/>
  <c r="EY10" i="1" s="1"/>
  <c r="FH10" i="1" s="1" a="1"/>
  <c r="FH10" i="1" s="1"/>
  <c r="EO10" i="1"/>
  <c r="EN10" i="1"/>
  <c r="EM10" i="1"/>
  <c r="EL10" i="1"/>
  <c r="EK10" i="1"/>
  <c r="EJ10" i="1"/>
  <c r="EI10" i="1"/>
  <c r="BK10" i="1" s="1"/>
  <c r="EH10" i="1"/>
  <c r="GH10" i="1" s="1"/>
  <c r="EG10" i="1"/>
  <c r="GG10" i="1" s="1"/>
  <c r="EF10" i="1"/>
  <c r="GF10" i="1" s="1"/>
  <c r="EE10" i="1"/>
  <c r="ED10" i="1"/>
  <c r="EC10" i="1"/>
  <c r="EB10" i="1"/>
  <c r="EA10" i="1"/>
  <c r="GA10" i="1" s="1"/>
  <c r="DZ10" i="1"/>
  <c r="FZ10" i="1" s="1"/>
  <c r="DY10" i="1"/>
  <c r="DX10" i="1"/>
  <c r="DW10" i="1"/>
  <c r="DV10" i="1"/>
  <c r="DS10" i="1"/>
  <c r="DR10" i="1"/>
  <c r="DT10" i="1" s="1"/>
  <c r="DP10" i="1"/>
  <c r="DN10" i="1"/>
  <c r="DL10" i="1" s="1"/>
  <c r="DM10" i="1" s="1"/>
  <c r="DO10" i="1" s="1"/>
  <c r="CJ10" i="1"/>
  <c r="CI10" i="1"/>
  <c r="CH10" i="1"/>
  <c r="CG10" i="1"/>
  <c r="CF10" i="1"/>
  <c r="CE10" i="1"/>
  <c r="CD10" i="1"/>
  <c r="CC10" i="1"/>
  <c r="CB10" i="1"/>
  <c r="CA10" i="1"/>
  <c r="BZ10" i="1"/>
  <c r="BY10" i="1"/>
  <c r="BX10" i="1"/>
  <c r="BW10" i="1"/>
  <c r="BV10" i="1"/>
  <c r="BU10" i="1"/>
  <c r="BT10" i="1"/>
  <c r="BS10" i="1"/>
  <c r="BR10" i="1"/>
  <c r="BP10" i="1"/>
  <c r="BQ10" i="1" s="1"/>
  <c r="BI10" i="1"/>
  <c r="BH10" i="1"/>
  <c r="BG10" i="1"/>
  <c r="BF10" i="1"/>
  <c r="BE10" i="1"/>
  <c r="BD10" i="1"/>
  <c r="BC10" i="1"/>
  <c r="BB10" i="1"/>
  <c r="BA10" i="1"/>
  <c r="J10" i="1"/>
  <c r="FU9" i="1"/>
  <c r="FS9" i="1"/>
  <c r="EX9" i="1"/>
  <c r="FG9" i="1" s="1"/>
  <c r="FO9" i="1" s="1" a="1"/>
  <c r="FO9" i="1" s="1"/>
  <c r="EW9" i="1"/>
  <c r="FF9" i="1" s="1"/>
  <c r="FP9" i="1" s="1" a="1"/>
  <c r="FP9" i="1" s="1"/>
  <c r="EV9" i="1"/>
  <c r="FE9" i="1" s="1"/>
  <c r="FN9" i="1" s="1" a="1"/>
  <c r="FN9" i="1" s="1"/>
  <c r="EU9" i="1"/>
  <c r="FD9" i="1" s="1"/>
  <c r="FM9" i="1" s="1" a="1"/>
  <c r="FM9" i="1" s="1"/>
  <c r="ET9" i="1"/>
  <c r="FC9" i="1" s="1"/>
  <c r="FL9" i="1" s="1" a="1"/>
  <c r="FL9" i="1" s="1"/>
  <c r="ES9" i="1"/>
  <c r="FB9" i="1" s="1"/>
  <c r="FK9" i="1" s="1" a="1"/>
  <c r="FK9" i="1" s="1"/>
  <c r="ER9" i="1"/>
  <c r="EQ9" i="1"/>
  <c r="EZ9" i="1" s="1"/>
  <c r="FI9" i="1" s="1" a="1"/>
  <c r="FI9" i="1" s="1"/>
  <c r="EP9" i="1"/>
  <c r="EY9" i="1" s="1"/>
  <c r="FH9" i="1" s="1" a="1"/>
  <c r="FH9" i="1" s="1"/>
  <c r="EO9" i="1"/>
  <c r="EN9" i="1"/>
  <c r="EM9" i="1"/>
  <c r="EL9" i="1"/>
  <c r="EK9" i="1"/>
  <c r="EJ9" i="1"/>
  <c r="EI9" i="1"/>
  <c r="BK9" i="1" s="1"/>
  <c r="BL9" i="1" s="1"/>
  <c r="BO9" i="1" s="1"/>
  <c r="EH9" i="1"/>
  <c r="GH9" i="1" s="1"/>
  <c r="EG9" i="1"/>
  <c r="GG9" i="1" s="1"/>
  <c r="EF9" i="1"/>
  <c r="GF9" i="1" s="1"/>
  <c r="EE9" i="1"/>
  <c r="ED9" i="1"/>
  <c r="EC9" i="1"/>
  <c r="EB9" i="1"/>
  <c r="EA9" i="1"/>
  <c r="GA9" i="1" s="1"/>
  <c r="DZ9" i="1"/>
  <c r="FZ9" i="1" s="1"/>
  <c r="DY9" i="1"/>
  <c r="DX9" i="1"/>
  <c r="DW9" i="1"/>
  <c r="DV9" i="1"/>
  <c r="DS9" i="1"/>
  <c r="DR9" i="1"/>
  <c r="DU9" i="1" s="1"/>
  <c r="DP9" i="1"/>
  <c r="DN9" i="1"/>
  <c r="DL9" i="1" s="1"/>
  <c r="DM9" i="1" s="1"/>
  <c r="DO9" i="1" s="1"/>
  <c r="CJ9" i="1"/>
  <c r="CI9" i="1"/>
  <c r="CH9" i="1"/>
  <c r="CG9" i="1"/>
  <c r="CF9" i="1"/>
  <c r="CE9" i="1"/>
  <c r="CD9" i="1"/>
  <c r="CC9" i="1"/>
  <c r="CB9" i="1"/>
  <c r="CA9" i="1"/>
  <c r="BZ9" i="1"/>
  <c r="BY9" i="1"/>
  <c r="BX9" i="1"/>
  <c r="BW9" i="1"/>
  <c r="BV9" i="1"/>
  <c r="BU9" i="1"/>
  <c r="BT9" i="1"/>
  <c r="BS9" i="1"/>
  <c r="BR9" i="1"/>
  <c r="BP9" i="1"/>
  <c r="BQ9" i="1" s="1"/>
  <c r="BI9" i="1"/>
  <c r="BH9" i="1"/>
  <c r="BG9" i="1"/>
  <c r="BF9" i="1"/>
  <c r="BE9" i="1"/>
  <c r="BD9" i="1"/>
  <c r="BC9" i="1"/>
  <c r="BB9" i="1"/>
  <c r="BA9" i="1"/>
  <c r="J9" i="1"/>
  <c r="FU8" i="1"/>
  <c r="FS8" i="1"/>
  <c r="EX8" i="1"/>
  <c r="FG8" i="1" s="1"/>
  <c r="FO8" i="1" s="1" a="1"/>
  <c r="FO8" i="1" s="1"/>
  <c r="EW8" i="1"/>
  <c r="FF8" i="1" s="1"/>
  <c r="FP8" i="1" s="1" a="1"/>
  <c r="FP8" i="1" s="1"/>
  <c r="EV8" i="1"/>
  <c r="FE8" i="1" s="1"/>
  <c r="FN8" i="1" s="1" a="1"/>
  <c r="FN8" i="1" s="1"/>
  <c r="EU8" i="1"/>
  <c r="FD8" i="1" s="1"/>
  <c r="FM8" i="1" s="1" a="1"/>
  <c r="FM8" i="1" s="1"/>
  <c r="ET8" i="1"/>
  <c r="FC8" i="1" s="1"/>
  <c r="FL8" i="1" s="1" a="1"/>
  <c r="FL8" i="1" s="1"/>
  <c r="ES8" i="1"/>
  <c r="ER8" i="1"/>
  <c r="FA8" i="1" s="1"/>
  <c r="FJ8" i="1" s="1" a="1"/>
  <c r="FJ8" i="1" s="1"/>
  <c r="EQ8" i="1"/>
  <c r="EZ8" i="1" s="1"/>
  <c r="FI8" i="1" s="1" a="1"/>
  <c r="FI8" i="1" s="1"/>
  <c r="EP8" i="1"/>
  <c r="EY8" i="1" s="1"/>
  <c r="FH8" i="1" s="1" a="1"/>
  <c r="FH8" i="1" s="1"/>
  <c r="EO8" i="1"/>
  <c r="EN8" i="1"/>
  <c r="EM8" i="1"/>
  <c r="EL8" i="1"/>
  <c r="EK8" i="1"/>
  <c r="EJ8" i="1"/>
  <c r="EI8" i="1"/>
  <c r="BK8" i="1" s="1"/>
  <c r="BL8" i="1" s="1"/>
  <c r="EH8" i="1"/>
  <c r="GH8" i="1" s="1"/>
  <c r="EG8" i="1"/>
  <c r="GG8" i="1" s="1"/>
  <c r="EF8" i="1"/>
  <c r="GF8" i="1" s="1"/>
  <c r="EE8" i="1"/>
  <c r="ED8" i="1"/>
  <c r="EC8" i="1"/>
  <c r="EB8" i="1"/>
  <c r="EA8" i="1"/>
  <c r="GA8" i="1" s="1"/>
  <c r="DZ8" i="1"/>
  <c r="FZ8" i="1" s="1"/>
  <c r="DY8" i="1"/>
  <c r="DX8" i="1"/>
  <c r="DW8" i="1"/>
  <c r="DV8" i="1"/>
  <c r="DS8" i="1"/>
  <c r="DR8" i="1"/>
  <c r="DT8" i="1" s="1"/>
  <c r="DP8" i="1"/>
  <c r="DN8" i="1"/>
  <c r="DL8" i="1" s="1"/>
  <c r="DM8" i="1" s="1"/>
  <c r="DO8" i="1" s="1"/>
  <c r="CJ8" i="1"/>
  <c r="CI8" i="1"/>
  <c r="CH8" i="1"/>
  <c r="CG8" i="1"/>
  <c r="CF8" i="1"/>
  <c r="CE8" i="1"/>
  <c r="CD8" i="1"/>
  <c r="CC8" i="1"/>
  <c r="CB8" i="1"/>
  <c r="CA8" i="1"/>
  <c r="BZ8" i="1"/>
  <c r="BY8" i="1"/>
  <c r="BX8" i="1"/>
  <c r="BW8" i="1"/>
  <c r="BV8" i="1"/>
  <c r="BU8" i="1"/>
  <c r="BT8" i="1"/>
  <c r="BS8" i="1"/>
  <c r="BR8" i="1"/>
  <c r="BP8" i="1"/>
  <c r="BQ8" i="1" s="1"/>
  <c r="BI8" i="1"/>
  <c r="BH8" i="1"/>
  <c r="BG8" i="1"/>
  <c r="BF8" i="1"/>
  <c r="BE8" i="1"/>
  <c r="BD8" i="1"/>
  <c r="BC8" i="1"/>
  <c r="BB8" i="1"/>
  <c r="BA8" i="1"/>
  <c r="J8" i="1"/>
  <c r="FU7" i="1"/>
  <c r="FS7" i="1"/>
  <c r="EX7" i="1"/>
  <c r="FG7" i="1" s="1"/>
  <c r="FO7" i="1" s="1" a="1"/>
  <c r="FO7" i="1" s="1"/>
  <c r="EW7" i="1"/>
  <c r="FF7" i="1" s="1"/>
  <c r="FP7" i="1" s="1" a="1"/>
  <c r="FP7" i="1" s="1"/>
  <c r="EV7" i="1"/>
  <c r="FE7" i="1" s="1"/>
  <c r="FN7" i="1" s="1" a="1"/>
  <c r="FN7" i="1" s="1"/>
  <c r="EU7" i="1"/>
  <c r="FD7" i="1" s="1"/>
  <c r="FM7" i="1" s="1" a="1"/>
  <c r="FM7" i="1" s="1"/>
  <c r="ET7" i="1"/>
  <c r="ES7" i="1"/>
  <c r="FB7" i="1" s="1"/>
  <c r="FK7" i="1" s="1" a="1"/>
  <c r="FK7" i="1" s="1"/>
  <c r="ER7" i="1"/>
  <c r="FA7" i="1" s="1"/>
  <c r="FJ7" i="1" s="1" a="1"/>
  <c r="FJ7" i="1" s="1"/>
  <c r="EQ7" i="1"/>
  <c r="EZ7" i="1" s="1"/>
  <c r="FI7" i="1" s="1" a="1"/>
  <c r="FI7" i="1" s="1"/>
  <c r="EP7" i="1"/>
  <c r="EY7" i="1" s="1"/>
  <c r="FH7" i="1" s="1" a="1"/>
  <c r="FH7" i="1" s="1"/>
  <c r="EO7" i="1"/>
  <c r="EN7" i="1"/>
  <c r="EM7" i="1"/>
  <c r="EL7" i="1"/>
  <c r="EK7" i="1"/>
  <c r="EJ7" i="1"/>
  <c r="EI7" i="1"/>
  <c r="BK7" i="1" s="1"/>
  <c r="BL7" i="1" s="1"/>
  <c r="BM7" i="1" s="1"/>
  <c r="BN7" i="1" s="1"/>
  <c r="EH7" i="1"/>
  <c r="GH7" i="1" s="1"/>
  <c r="EG7" i="1"/>
  <c r="GG7" i="1" s="1"/>
  <c r="EF7" i="1"/>
  <c r="GF7" i="1" s="1"/>
  <c r="EE7" i="1"/>
  <c r="ED7" i="1"/>
  <c r="EC7" i="1"/>
  <c r="EB7" i="1"/>
  <c r="EA7" i="1"/>
  <c r="GA7" i="1" s="1"/>
  <c r="DZ7" i="1"/>
  <c r="FZ7" i="1" s="1"/>
  <c r="DY7" i="1"/>
  <c r="DX7" i="1"/>
  <c r="DW7" i="1"/>
  <c r="DV7" i="1"/>
  <c r="DS7" i="1"/>
  <c r="DR7" i="1"/>
  <c r="DU7" i="1" s="1"/>
  <c r="DP7" i="1"/>
  <c r="DN7" i="1"/>
  <c r="DL7" i="1" s="1"/>
  <c r="DM7" i="1" s="1"/>
  <c r="DO7" i="1" s="1"/>
  <c r="CJ7" i="1"/>
  <c r="CI7" i="1"/>
  <c r="CH7" i="1"/>
  <c r="CG7" i="1"/>
  <c r="CF7" i="1"/>
  <c r="CE7" i="1"/>
  <c r="CD7" i="1"/>
  <c r="CC7" i="1"/>
  <c r="CB7" i="1"/>
  <c r="CA7" i="1"/>
  <c r="BZ7" i="1"/>
  <c r="BY7" i="1"/>
  <c r="BX7" i="1"/>
  <c r="BW7" i="1"/>
  <c r="BV7" i="1"/>
  <c r="BU7" i="1"/>
  <c r="BT7" i="1"/>
  <c r="BS7" i="1"/>
  <c r="BR7" i="1"/>
  <c r="BP7" i="1"/>
  <c r="BQ7" i="1" s="1"/>
  <c r="BI7" i="1"/>
  <c r="BH7" i="1"/>
  <c r="BG7" i="1"/>
  <c r="BF7" i="1"/>
  <c r="BE7" i="1"/>
  <c r="BD7" i="1"/>
  <c r="BC7" i="1"/>
  <c r="BB7" i="1"/>
  <c r="BA7" i="1"/>
  <c r="J7" i="1"/>
  <c r="FU6" i="1"/>
  <c r="FS6" i="1"/>
  <c r="EX6" i="1"/>
  <c r="FG6" i="1" s="1"/>
  <c r="FO6" i="1" s="1" a="1"/>
  <c r="FO6" i="1" s="1"/>
  <c r="EW6" i="1"/>
  <c r="FF6" i="1" s="1"/>
  <c r="FP6" i="1" s="1" a="1"/>
  <c r="FP6" i="1" s="1"/>
  <c r="EV6" i="1"/>
  <c r="FE6" i="1" s="1"/>
  <c r="FN6" i="1" s="1" a="1"/>
  <c r="FN6" i="1" s="1"/>
  <c r="EU6" i="1"/>
  <c r="ET6" i="1"/>
  <c r="FC6" i="1" s="1"/>
  <c r="FL6" i="1" s="1" a="1"/>
  <c r="FL6" i="1" s="1"/>
  <c r="ES6" i="1"/>
  <c r="FB6" i="1" s="1"/>
  <c r="FK6" i="1" s="1" a="1"/>
  <c r="FK6" i="1" s="1"/>
  <c r="ER6" i="1"/>
  <c r="FA6" i="1" s="1"/>
  <c r="FJ6" i="1" s="1" a="1"/>
  <c r="FJ6" i="1" s="1"/>
  <c r="EQ6" i="1"/>
  <c r="EZ6" i="1" s="1"/>
  <c r="FI6" i="1" s="1" a="1"/>
  <c r="FI6" i="1" s="1"/>
  <c r="EP6" i="1"/>
  <c r="EY6" i="1" s="1"/>
  <c r="FH6" i="1" s="1" a="1"/>
  <c r="FH6" i="1" s="1"/>
  <c r="EO6" i="1"/>
  <c r="EN6" i="1"/>
  <c r="EM6" i="1"/>
  <c r="EL6" i="1"/>
  <c r="EK6" i="1"/>
  <c r="EJ6" i="1"/>
  <c r="EI6" i="1"/>
  <c r="BK6" i="1" s="1"/>
  <c r="EH6" i="1"/>
  <c r="GH6" i="1" s="1"/>
  <c r="EG6" i="1"/>
  <c r="GG6" i="1" s="1"/>
  <c r="EF6" i="1"/>
  <c r="GF6" i="1" s="1"/>
  <c r="EE6" i="1"/>
  <c r="ED6" i="1"/>
  <c r="EC6" i="1"/>
  <c r="EB6" i="1"/>
  <c r="EA6" i="1"/>
  <c r="GA6" i="1" s="1"/>
  <c r="DZ6" i="1"/>
  <c r="FZ6" i="1" s="1"/>
  <c r="DY6" i="1"/>
  <c r="DX6" i="1"/>
  <c r="DW6" i="1"/>
  <c r="DV6" i="1"/>
  <c r="DS6" i="1"/>
  <c r="DR6" i="1"/>
  <c r="DU6" i="1" s="1"/>
  <c r="DP6" i="1"/>
  <c r="DN6" i="1"/>
  <c r="DL6" i="1" s="1"/>
  <c r="DM6" i="1" s="1"/>
  <c r="DO6" i="1" s="1"/>
  <c r="CJ6" i="1"/>
  <c r="CI6" i="1"/>
  <c r="CH6" i="1"/>
  <c r="CG6" i="1"/>
  <c r="CF6" i="1"/>
  <c r="CE6" i="1"/>
  <c r="CD6" i="1"/>
  <c r="CC6" i="1"/>
  <c r="CB6" i="1"/>
  <c r="CA6" i="1"/>
  <c r="BZ6" i="1"/>
  <c r="BY6" i="1"/>
  <c r="BX6" i="1"/>
  <c r="BW6" i="1"/>
  <c r="BV6" i="1"/>
  <c r="BU6" i="1"/>
  <c r="BT6" i="1"/>
  <c r="BS6" i="1"/>
  <c r="BR6" i="1"/>
  <c r="BP6" i="1"/>
  <c r="BQ6" i="1" s="1"/>
  <c r="BI6" i="1"/>
  <c r="BH6" i="1"/>
  <c r="BG6" i="1"/>
  <c r="BF6" i="1"/>
  <c r="BE6" i="1"/>
  <c r="BD6" i="1"/>
  <c r="BC6" i="1"/>
  <c r="BB6" i="1"/>
  <c r="BA6" i="1"/>
  <c r="J6" i="1"/>
  <c r="FU5" i="1"/>
  <c r="FS5" i="1"/>
  <c r="EX5" i="1"/>
  <c r="FG5" i="1" s="1"/>
  <c r="FO5" i="1" s="1" a="1"/>
  <c r="FO5" i="1" s="1"/>
  <c r="EW5" i="1"/>
  <c r="FF5" i="1" s="1"/>
  <c r="FP5" i="1" s="1" a="1"/>
  <c r="FP5" i="1" s="1"/>
  <c r="EV5" i="1"/>
  <c r="FE5" i="1" s="1"/>
  <c r="FN5" i="1" s="1" a="1"/>
  <c r="FN5" i="1" s="1"/>
  <c r="EU5" i="1"/>
  <c r="FD5" i="1" s="1"/>
  <c r="FM5" i="1" s="1" a="1"/>
  <c r="FM5" i="1" s="1"/>
  <c r="ET5" i="1"/>
  <c r="FC5" i="1" s="1"/>
  <c r="FL5" i="1" s="1" a="1"/>
  <c r="FL5" i="1" s="1"/>
  <c r="ES5" i="1"/>
  <c r="FB5" i="1" s="1"/>
  <c r="FK5" i="1" s="1" a="1"/>
  <c r="FK5" i="1" s="1"/>
  <c r="ER5" i="1"/>
  <c r="EQ5" i="1"/>
  <c r="EZ5" i="1" s="1"/>
  <c r="FI5" i="1" s="1" a="1"/>
  <c r="FI5" i="1" s="1"/>
  <c r="EP5" i="1"/>
  <c r="EY5" i="1" s="1"/>
  <c r="FH5" i="1" s="1" a="1"/>
  <c r="FH5" i="1" s="1"/>
  <c r="EO5" i="1"/>
  <c r="EN5" i="1"/>
  <c r="EM5" i="1"/>
  <c r="EL5" i="1"/>
  <c r="EK5" i="1"/>
  <c r="EJ5" i="1"/>
  <c r="EI5" i="1"/>
  <c r="BK5" i="1" s="1"/>
  <c r="BL5" i="1" s="1"/>
  <c r="BO5" i="1" s="1"/>
  <c r="EH5" i="1"/>
  <c r="GH5" i="1" s="1"/>
  <c r="EG5" i="1"/>
  <c r="GG5" i="1" s="1"/>
  <c r="EF5" i="1"/>
  <c r="GF5" i="1" s="1"/>
  <c r="EE5" i="1"/>
  <c r="ED5" i="1"/>
  <c r="EC5" i="1"/>
  <c r="EB5" i="1"/>
  <c r="EA5" i="1"/>
  <c r="GA5" i="1" s="1"/>
  <c r="DZ5" i="1"/>
  <c r="FZ5" i="1" s="1"/>
  <c r="DY5" i="1"/>
  <c r="DX5" i="1"/>
  <c r="DW5" i="1"/>
  <c r="DV5" i="1"/>
  <c r="DS5" i="1"/>
  <c r="DR5" i="1"/>
  <c r="DU5" i="1" s="1"/>
  <c r="DP5" i="1"/>
  <c r="DN5" i="1"/>
  <c r="DL5" i="1" s="1"/>
  <c r="DM5" i="1" s="1"/>
  <c r="DO5" i="1" s="1"/>
  <c r="CJ5" i="1"/>
  <c r="CI5" i="1"/>
  <c r="CH5" i="1"/>
  <c r="CG5" i="1"/>
  <c r="CF5" i="1"/>
  <c r="CE5" i="1"/>
  <c r="CD5" i="1"/>
  <c r="CC5" i="1"/>
  <c r="CB5" i="1"/>
  <c r="CA5" i="1"/>
  <c r="BZ5" i="1"/>
  <c r="BY5" i="1"/>
  <c r="BX5" i="1"/>
  <c r="BW5" i="1"/>
  <c r="BV5" i="1"/>
  <c r="BU5" i="1"/>
  <c r="BT5" i="1"/>
  <c r="BS5" i="1"/>
  <c r="BR5" i="1"/>
  <c r="BP5" i="1"/>
  <c r="BQ5" i="1" s="1"/>
  <c r="BI5" i="1"/>
  <c r="BH5" i="1"/>
  <c r="BG5" i="1"/>
  <c r="BF5" i="1"/>
  <c r="BE5" i="1"/>
  <c r="BD5" i="1"/>
  <c r="BC5" i="1"/>
  <c r="BB5" i="1"/>
  <c r="BA5" i="1"/>
  <c r="J5" i="1"/>
  <c r="FU4" i="1"/>
  <c r="FS4" i="1"/>
  <c r="EX4" i="1"/>
  <c r="FG4" i="1" s="1"/>
  <c r="FO4" i="1" s="1" a="1"/>
  <c r="FO4" i="1" s="1"/>
  <c r="EW4" i="1"/>
  <c r="FF4" i="1" s="1"/>
  <c r="FP4" i="1" s="1" a="1"/>
  <c r="FP4" i="1" s="1"/>
  <c r="EV4" i="1"/>
  <c r="FE4" i="1" s="1"/>
  <c r="FN4" i="1" s="1" a="1"/>
  <c r="FN4" i="1" s="1"/>
  <c r="EU4" i="1"/>
  <c r="FD4" i="1" s="1"/>
  <c r="FM4" i="1" s="1" a="1"/>
  <c r="FM4" i="1" s="1"/>
  <c r="ET4" i="1"/>
  <c r="FC4" i="1" s="1"/>
  <c r="FL4" i="1" s="1" a="1"/>
  <c r="FL4" i="1" s="1"/>
  <c r="ES4" i="1"/>
  <c r="ER4" i="1"/>
  <c r="FA4" i="1" s="1"/>
  <c r="FJ4" i="1" s="1" a="1"/>
  <c r="FJ4" i="1" s="1"/>
  <c r="EQ4" i="1"/>
  <c r="EZ4" i="1" s="1"/>
  <c r="FI4" i="1" s="1" a="1"/>
  <c r="FI4" i="1" s="1"/>
  <c r="EP4" i="1"/>
  <c r="EY4" i="1" s="1"/>
  <c r="FH4" i="1" s="1" a="1"/>
  <c r="FH4" i="1" s="1"/>
  <c r="EO4" i="1"/>
  <c r="EN4" i="1"/>
  <c r="EM4" i="1"/>
  <c r="EL4" i="1"/>
  <c r="EK4" i="1"/>
  <c r="EJ4" i="1"/>
  <c r="EI4" i="1"/>
  <c r="BK4" i="1" s="1"/>
  <c r="BL4" i="1" s="1"/>
  <c r="EH4" i="1"/>
  <c r="GH4" i="1" s="1"/>
  <c r="EG4" i="1"/>
  <c r="GG4" i="1" s="1"/>
  <c r="EF4" i="1"/>
  <c r="GF4" i="1" s="1"/>
  <c r="EE4" i="1"/>
  <c r="ED4" i="1"/>
  <c r="EC4" i="1"/>
  <c r="EB4" i="1"/>
  <c r="EA4" i="1"/>
  <c r="GA4" i="1" s="1"/>
  <c r="DZ4" i="1"/>
  <c r="FZ4" i="1" s="1"/>
  <c r="DY4" i="1"/>
  <c r="DX4" i="1"/>
  <c r="DW4" i="1"/>
  <c r="DV4" i="1"/>
  <c r="DS4" i="1"/>
  <c r="DR4" i="1"/>
  <c r="DT4" i="1" s="1"/>
  <c r="DP4" i="1"/>
  <c r="DN4" i="1"/>
  <c r="DL4" i="1" s="1"/>
  <c r="DM4" i="1" s="1"/>
  <c r="DO4" i="1" s="1"/>
  <c r="CJ4" i="1"/>
  <c r="CI4" i="1"/>
  <c r="CH4" i="1"/>
  <c r="CG4" i="1"/>
  <c r="CF4" i="1"/>
  <c r="CE4" i="1"/>
  <c r="CD4" i="1"/>
  <c r="CC4" i="1"/>
  <c r="CB4" i="1"/>
  <c r="CA4" i="1"/>
  <c r="BZ4" i="1"/>
  <c r="BY4" i="1"/>
  <c r="BX4" i="1"/>
  <c r="BW4" i="1"/>
  <c r="BV4" i="1"/>
  <c r="BU4" i="1"/>
  <c r="BT4" i="1"/>
  <c r="BS4" i="1"/>
  <c r="BR4" i="1"/>
  <c r="BP4" i="1"/>
  <c r="BQ4" i="1" s="1"/>
  <c r="BI4" i="1"/>
  <c r="BH4" i="1"/>
  <c r="BG4" i="1"/>
  <c r="BF4" i="1"/>
  <c r="BE4" i="1"/>
  <c r="BD4" i="1"/>
  <c r="BC4" i="1"/>
  <c r="BB4" i="1"/>
  <c r="BA4" i="1"/>
  <c r="J4" i="1"/>
  <c r="FU3" i="1"/>
  <c r="FS3" i="1"/>
  <c r="EX3" i="1"/>
  <c r="FG3" i="1" s="1"/>
  <c r="FO3" i="1" s="1" a="1"/>
  <c r="FO3" i="1" s="1"/>
  <c r="EW3" i="1"/>
  <c r="FF3" i="1" s="1"/>
  <c r="FP3" i="1" s="1" a="1"/>
  <c r="FP3" i="1" s="1"/>
  <c r="EV3" i="1"/>
  <c r="FE3" i="1" s="1"/>
  <c r="FN3" i="1" s="1" a="1"/>
  <c r="FN3" i="1" s="1"/>
  <c r="EU3" i="1"/>
  <c r="FD3" i="1" s="1"/>
  <c r="FM3" i="1" s="1" a="1"/>
  <c r="FM3" i="1" s="1"/>
  <c r="ET3" i="1"/>
  <c r="ES3" i="1"/>
  <c r="FB3" i="1" s="1"/>
  <c r="FK3" i="1" s="1" a="1"/>
  <c r="FK3" i="1" s="1"/>
  <c r="ER3" i="1"/>
  <c r="FA3" i="1" s="1"/>
  <c r="FJ3" i="1" s="1" a="1"/>
  <c r="FJ3" i="1" s="1"/>
  <c r="EQ3" i="1"/>
  <c r="EZ3" i="1" s="1"/>
  <c r="FI3" i="1" s="1" a="1"/>
  <c r="FI3" i="1" s="1"/>
  <c r="EP3" i="1"/>
  <c r="EY3" i="1" s="1"/>
  <c r="FH3" i="1" s="1" a="1"/>
  <c r="FH3" i="1" s="1"/>
  <c r="EO3" i="1"/>
  <c r="EN3" i="1"/>
  <c r="EM3" i="1"/>
  <c r="EL3" i="1"/>
  <c r="EK3" i="1"/>
  <c r="EJ3" i="1"/>
  <c r="EI3" i="1"/>
  <c r="BK3" i="1" s="1"/>
  <c r="BL3" i="1" s="1"/>
  <c r="BM3" i="1" s="1"/>
  <c r="BN3" i="1" s="1"/>
  <c r="EH3" i="1"/>
  <c r="GH3" i="1" s="1"/>
  <c r="EG3" i="1"/>
  <c r="GG3" i="1" s="1"/>
  <c r="EF3" i="1"/>
  <c r="GF3" i="1" s="1"/>
  <c r="EE3" i="1"/>
  <c r="ED3" i="1"/>
  <c r="EC3" i="1"/>
  <c r="EB3" i="1"/>
  <c r="EA3" i="1"/>
  <c r="GA3" i="1" s="1"/>
  <c r="DZ3" i="1"/>
  <c r="FZ3" i="1" s="1"/>
  <c r="DY3" i="1"/>
  <c r="DX3" i="1"/>
  <c r="DW3" i="1"/>
  <c r="DV3" i="1"/>
  <c r="DS3" i="1"/>
  <c r="DR3" i="1"/>
  <c r="DU3" i="1" s="1"/>
  <c r="DP3" i="1"/>
  <c r="DN3" i="1"/>
  <c r="DL3" i="1" s="1"/>
  <c r="DM3" i="1" s="1"/>
  <c r="DO3" i="1" s="1"/>
  <c r="CJ3" i="1"/>
  <c r="CI3" i="1"/>
  <c r="CH3" i="1"/>
  <c r="CG3" i="1"/>
  <c r="CF3" i="1"/>
  <c r="CE3" i="1"/>
  <c r="CD3" i="1"/>
  <c r="CC3" i="1"/>
  <c r="CB3" i="1"/>
  <c r="CA3" i="1"/>
  <c r="BZ3" i="1"/>
  <c r="BY3" i="1"/>
  <c r="BX3" i="1"/>
  <c r="BW3" i="1"/>
  <c r="BV3" i="1"/>
  <c r="BU3" i="1"/>
  <c r="BT3" i="1"/>
  <c r="BS3" i="1"/>
  <c r="BR3" i="1"/>
  <c r="BP3" i="1"/>
  <c r="BQ3" i="1" s="1"/>
  <c r="BI3" i="1"/>
  <c r="BH3" i="1"/>
  <c r="BG3" i="1"/>
  <c r="BF3" i="1"/>
  <c r="BE3" i="1"/>
  <c r="BD3" i="1"/>
  <c r="BC3" i="1"/>
  <c r="BB3" i="1"/>
  <c r="BA3" i="1"/>
  <c r="J3" i="1"/>
  <c r="FU2" i="1"/>
  <c r="FS2" i="1"/>
  <c r="EX2" i="1"/>
  <c r="FG2" i="1" s="1"/>
  <c r="FO2" i="1" s="1" a="1"/>
  <c r="FO2" i="1" s="1"/>
  <c r="EW2" i="1"/>
  <c r="FF2" i="1" s="1"/>
  <c r="FP2" i="1" s="1" a="1"/>
  <c r="FP2" i="1" s="1"/>
  <c r="EV2" i="1"/>
  <c r="FE2" i="1" s="1"/>
  <c r="FN2" i="1" s="1" a="1"/>
  <c r="FN2" i="1" s="1"/>
  <c r="EU2" i="1"/>
  <c r="ET2" i="1"/>
  <c r="FC2" i="1" s="1"/>
  <c r="FL2" i="1" s="1" a="1"/>
  <c r="FL2" i="1" s="1"/>
  <c r="ES2" i="1"/>
  <c r="FB2" i="1" s="1"/>
  <c r="FK2" i="1" s="1" a="1"/>
  <c r="FK2" i="1" s="1"/>
  <c r="ER2" i="1"/>
  <c r="FA2" i="1" s="1"/>
  <c r="FJ2" i="1" s="1" a="1"/>
  <c r="FJ2" i="1" s="1"/>
  <c r="EQ2" i="1"/>
  <c r="EZ2" i="1" s="1"/>
  <c r="FI2" i="1" s="1" a="1"/>
  <c r="FI2" i="1" s="1"/>
  <c r="EP2" i="1"/>
  <c r="EY2" i="1" s="1"/>
  <c r="FH2" i="1" s="1" a="1"/>
  <c r="FH2" i="1" s="1"/>
  <c r="EO2" i="1"/>
  <c r="EN2" i="1"/>
  <c r="EM2" i="1"/>
  <c r="EL2" i="1"/>
  <c r="EK2" i="1"/>
  <c r="EJ2" i="1"/>
  <c r="EI2" i="1"/>
  <c r="BK2" i="1" s="1"/>
  <c r="EH2" i="1"/>
  <c r="GH2" i="1" s="1"/>
  <c r="EG2" i="1"/>
  <c r="GG2" i="1" s="1"/>
  <c r="EF2" i="1"/>
  <c r="GF2" i="1" s="1"/>
  <c r="EE2" i="1"/>
  <c r="ED2" i="1"/>
  <c r="EC2" i="1"/>
  <c r="EB2" i="1"/>
  <c r="EA2" i="1"/>
  <c r="GA2" i="1" s="1"/>
  <c r="DZ2" i="1"/>
  <c r="FZ2" i="1" s="1"/>
  <c r="DY2" i="1"/>
  <c r="DX2" i="1"/>
  <c r="DW2" i="1"/>
  <c r="DV2" i="1"/>
  <c r="DS2" i="1"/>
  <c r="DR2" i="1"/>
  <c r="DU2" i="1" s="1"/>
  <c r="DP2" i="1"/>
  <c r="DN2" i="1"/>
  <c r="DL2" i="1" s="1"/>
  <c r="DM2" i="1" s="1"/>
  <c r="DO2" i="1" s="1"/>
  <c r="CX2" i="1"/>
  <c r="CJ2" i="1"/>
  <c r="CI2" i="1"/>
  <c r="CH2" i="1"/>
  <c r="CG2" i="1"/>
  <c r="CF2" i="1"/>
  <c r="CE2" i="1"/>
  <c r="CD2" i="1"/>
  <c r="CC2" i="1"/>
  <c r="CB2" i="1"/>
  <c r="CA2" i="1"/>
  <c r="BZ2" i="1"/>
  <c r="BY2" i="1"/>
  <c r="BX2" i="1"/>
  <c r="BW2" i="1"/>
  <c r="BV2" i="1"/>
  <c r="BU2" i="1"/>
  <c r="BT2" i="1"/>
  <c r="BS2" i="1"/>
  <c r="BR2" i="1"/>
  <c r="BP2" i="1"/>
  <c r="BQ2" i="1" s="1"/>
  <c r="BI2" i="1"/>
  <c r="BH2" i="1"/>
  <c r="BG2" i="1"/>
  <c r="BF2" i="1"/>
  <c r="BE2" i="1"/>
  <c r="BD2" i="1"/>
  <c r="BC2" i="1"/>
  <c r="BB2" i="1"/>
  <c r="BA2" i="1"/>
  <c r="J2" i="1"/>
  <c r="CL519" i="1" l="1"/>
  <c r="CR519" i="1" s="1"/>
  <c r="CP519" i="1"/>
  <c r="CV519" i="1" s="1"/>
  <c r="GC69" i="1"/>
  <c r="DT129" i="1"/>
  <c r="GC137" i="1"/>
  <c r="GD157" i="1"/>
  <c r="CL435" i="1"/>
  <c r="CR435" i="1" s="1"/>
  <c r="CO126" i="1"/>
  <c r="CU126" i="1" s="1"/>
  <c r="DT282" i="1"/>
  <c r="DT516" i="1"/>
  <c r="GA78" i="1"/>
  <c r="GC6" i="1"/>
  <c r="GE11" i="1"/>
  <c r="GB83" i="1"/>
  <c r="GE136" i="1"/>
  <c r="GD48" i="1"/>
  <c r="CL67" i="1"/>
  <c r="CR67" i="1" s="1"/>
  <c r="CP67" i="1"/>
  <c r="CV67" i="1" s="1"/>
  <c r="DU194" i="1"/>
  <c r="GD277" i="1"/>
  <c r="DU309" i="1"/>
  <c r="CL316" i="1"/>
  <c r="CR316" i="1" s="1"/>
  <c r="CP316" i="1"/>
  <c r="CV316" i="1" s="1"/>
  <c r="DU437" i="1"/>
  <c r="GC231" i="1"/>
  <c r="GE233" i="1"/>
  <c r="GC22" i="1"/>
  <c r="GC29" i="1"/>
  <c r="GB29" i="1"/>
  <c r="GE33" i="1"/>
  <c r="GD37" i="1"/>
  <c r="GE43" i="1"/>
  <c r="DU106" i="1"/>
  <c r="GD106" i="1"/>
  <c r="GC220" i="1"/>
  <c r="GD292" i="1"/>
  <c r="GC293" i="1"/>
  <c r="CM365" i="1"/>
  <c r="CS365" i="1" s="1"/>
  <c r="DU448" i="1"/>
  <c r="GE492" i="1"/>
  <c r="DT503" i="1"/>
  <c r="CL505" i="1"/>
  <c r="CR505" i="1" s="1"/>
  <c r="CP505" i="1"/>
  <c r="CV505" i="1" s="1"/>
  <c r="GD506" i="1"/>
  <c r="FZ212" i="1"/>
  <c r="GD487" i="1"/>
  <c r="CM519" i="1"/>
  <c r="CS519" i="1" s="1"/>
  <c r="CN107" i="1"/>
  <c r="CT107" i="1" s="1"/>
  <c r="CL214" i="1"/>
  <c r="CR214" i="1" s="1"/>
  <c r="CP214" i="1"/>
  <c r="CV214" i="1" s="1"/>
  <c r="GB364" i="1"/>
  <c r="GB406" i="1"/>
  <c r="GB417" i="1"/>
  <c r="CK430" i="1"/>
  <c r="CQ430" i="1" s="1"/>
  <c r="CO430" i="1"/>
  <c r="CU430" i="1" s="1"/>
  <c r="GB465" i="1"/>
  <c r="GB517" i="1"/>
  <c r="CN519" i="1"/>
  <c r="CT519" i="1" s="1"/>
  <c r="DU30" i="1"/>
  <c r="GD30" i="1"/>
  <c r="DT33" i="1"/>
  <c r="GC34" i="1"/>
  <c r="GE39" i="1"/>
  <c r="GC41" i="1"/>
  <c r="GC47" i="1"/>
  <c r="GB69" i="1"/>
  <c r="GB174" i="1"/>
  <c r="GB196" i="1"/>
  <c r="GC196" i="1"/>
  <c r="GB322" i="1"/>
  <c r="CK452" i="1"/>
  <c r="CQ452" i="1" s="1"/>
  <c r="CO452" i="1"/>
  <c r="CU452" i="1" s="1"/>
  <c r="GD476" i="1"/>
  <c r="CO505" i="1"/>
  <c r="CU505" i="1" s="1"/>
  <c r="CK519" i="1"/>
  <c r="CQ519" i="1" s="1"/>
  <c r="CO519" i="1"/>
  <c r="CU519" i="1" s="1"/>
  <c r="FZ26" i="1"/>
  <c r="CO79" i="1"/>
  <c r="CU79" i="1" s="1"/>
  <c r="GA115" i="1"/>
  <c r="CM222" i="1"/>
  <c r="CS222" i="1" s="1"/>
  <c r="DU222" i="1"/>
  <c r="DU277" i="1"/>
  <c r="CM329" i="1"/>
  <c r="CS329" i="1" s="1"/>
  <c r="DU329" i="1"/>
  <c r="GB329" i="1"/>
  <c r="GB396" i="1"/>
  <c r="GB404" i="1"/>
  <c r="GD429" i="1"/>
  <c r="CM492" i="1"/>
  <c r="GB511" i="1"/>
  <c r="DT514" i="1"/>
  <c r="DT123" i="1"/>
  <c r="CK54" i="1"/>
  <c r="CQ54" i="1" s="1"/>
  <c r="CO54" i="1"/>
  <c r="CU54" i="1" s="1"/>
  <c r="GE106" i="1"/>
  <c r="CL107" i="1"/>
  <c r="CR107" i="1" s="1"/>
  <c r="CP107" i="1"/>
  <c r="CV107" i="1" s="1"/>
  <c r="GE117" i="1"/>
  <c r="GC177" i="1"/>
  <c r="GB177" i="1"/>
  <c r="GB179" i="1"/>
  <c r="GB187" i="1"/>
  <c r="GC221" i="1"/>
  <c r="GE222" i="1"/>
  <c r="GD223" i="1"/>
  <c r="GC245" i="1"/>
  <c r="GB271" i="1"/>
  <c r="GC271" i="1"/>
  <c r="GB287" i="1"/>
  <c r="GB291" i="1"/>
  <c r="DT324" i="1"/>
  <c r="GC325" i="1"/>
  <c r="GE327" i="1"/>
  <c r="GD338" i="1"/>
  <c r="GB408" i="1"/>
  <c r="GD411" i="1"/>
  <c r="GB419" i="1"/>
  <c r="DT441" i="1"/>
  <c r="CM468" i="1"/>
  <c r="CS468" i="1" s="1"/>
  <c r="DU470" i="1"/>
  <c r="GD470" i="1"/>
  <c r="GD472" i="1"/>
  <c r="CM511" i="1"/>
  <c r="CS511" i="1" s="1"/>
  <c r="GD514" i="1"/>
  <c r="CM516" i="1"/>
  <c r="CS516" i="1" s="1"/>
  <c r="CK522" i="1"/>
  <c r="CQ522" i="1" s="1"/>
  <c r="CO127" i="1"/>
  <c r="CU127" i="1" s="1"/>
  <c r="GE134" i="1"/>
  <c r="GC136" i="1"/>
  <c r="GE172" i="1"/>
  <c r="GE193" i="1"/>
  <c r="GE236" i="1"/>
  <c r="GD241" i="1"/>
  <c r="GC242" i="1"/>
  <c r="GC269" i="1"/>
  <c r="GD316" i="1"/>
  <c r="CK427" i="1"/>
  <c r="CO427" i="1"/>
  <c r="GD437" i="1"/>
  <c r="GD448" i="1"/>
  <c r="GE457" i="1"/>
  <c r="GB78" i="1"/>
  <c r="DT492" i="1"/>
  <c r="DT509" i="1"/>
  <c r="GE513" i="1"/>
  <c r="GB515" i="1"/>
  <c r="CM522" i="1"/>
  <c r="CS522" i="1" s="1"/>
  <c r="BO508" i="1"/>
  <c r="GD23" i="1"/>
  <c r="GG82" i="1"/>
  <c r="GC111" i="1"/>
  <c r="GC114" i="1"/>
  <c r="GB114" i="1"/>
  <c r="CN116" i="1"/>
  <c r="CT116" i="1" s="1"/>
  <c r="CM135" i="1"/>
  <c r="CS135" i="1" s="1"/>
  <c r="GC145" i="1"/>
  <c r="GB154" i="1"/>
  <c r="GC155" i="1"/>
  <c r="GD169" i="1"/>
  <c r="CK221" i="1"/>
  <c r="CQ221" i="1" s="1"/>
  <c r="CO221" i="1"/>
  <c r="CU221" i="1" s="1"/>
  <c r="GD11" i="1"/>
  <c r="DU46" i="1"/>
  <c r="DT51" i="1"/>
  <c r="DT133" i="1"/>
  <c r="DT223" i="1"/>
  <c r="DT226" i="1"/>
  <c r="GB11" i="1"/>
  <c r="DT5" i="1"/>
  <c r="GE3" i="1"/>
  <c r="GE5" i="1"/>
  <c r="GD16" i="1"/>
  <c r="GD36" i="1"/>
  <c r="DU38" i="1"/>
  <c r="GB38" i="1"/>
  <c r="GC42" i="1"/>
  <c r="GE46" i="1"/>
  <c r="GE51" i="1"/>
  <c r="GB62" i="1"/>
  <c r="CN82" i="1"/>
  <c r="CT82" i="1" s="1"/>
  <c r="GE83" i="1"/>
  <c r="GC85" i="1"/>
  <c r="GB85" i="1"/>
  <c r="GB92" i="1"/>
  <c r="GC92" i="1"/>
  <c r="GB103" i="1"/>
  <c r="GE125" i="1"/>
  <c r="GD125" i="1"/>
  <c r="GC129" i="1"/>
  <c r="GE131" i="1"/>
  <c r="GC132" i="1"/>
  <c r="DT137" i="1"/>
  <c r="GC144" i="1"/>
  <c r="GE147" i="1"/>
  <c r="GE155" i="1"/>
  <c r="GC158" i="1"/>
  <c r="GE159" i="1"/>
  <c r="GE167" i="1"/>
  <c r="CP172" i="1"/>
  <c r="CV172" i="1" s="1"/>
  <c r="DU188" i="1"/>
  <c r="DT201" i="1"/>
  <c r="GD201" i="1"/>
  <c r="GC202" i="1"/>
  <c r="GE207" i="1"/>
  <c r="GC60" i="1"/>
  <c r="GC63" i="1"/>
  <c r="GB63" i="1"/>
  <c r="GB275" i="1"/>
  <c r="GC275" i="1"/>
  <c r="CK276" i="1"/>
  <c r="CQ276" i="1" s="1"/>
  <c r="CO276" i="1"/>
  <c r="CU276" i="1" s="1"/>
  <c r="GE218" i="1"/>
  <c r="GD219" i="1"/>
  <c r="GE221" i="1"/>
  <c r="GD224" i="1"/>
  <c r="GC225" i="1"/>
  <c r="GE226" i="1"/>
  <c r="GE238" i="1"/>
  <c r="GC250" i="1"/>
  <c r="GE256" i="1"/>
  <c r="GB257" i="1"/>
  <c r="GE262" i="1"/>
  <c r="CL266" i="1"/>
  <c r="CR266" i="1" s="1"/>
  <c r="CP266" i="1"/>
  <c r="CV266" i="1" s="1"/>
  <c r="CM302" i="1"/>
  <c r="CS302" i="1" s="1"/>
  <c r="GC333" i="1"/>
  <c r="DU336" i="1"/>
  <c r="GC340" i="1"/>
  <c r="GC342" i="1"/>
  <c r="GB342" i="1"/>
  <c r="GE344" i="1"/>
  <c r="GD354" i="1"/>
  <c r="GB363" i="1"/>
  <c r="GB368" i="1"/>
  <c r="CL370" i="1"/>
  <c r="CR370" i="1" s="1"/>
  <c r="CP370" i="1"/>
  <c r="CV370" i="1" s="1"/>
  <c r="GB379" i="1"/>
  <c r="CL388" i="1"/>
  <c r="CR388" i="1" s="1"/>
  <c r="CP388" i="1"/>
  <c r="CV388" i="1" s="1"/>
  <c r="GE414" i="1"/>
  <c r="CL452" i="1"/>
  <c r="CR452" i="1" s="1"/>
  <c r="GB460" i="1"/>
  <c r="GE475" i="1"/>
  <c r="CL479" i="1"/>
  <c r="CP479" i="1"/>
  <c r="DT479" i="1"/>
  <c r="DT498" i="1"/>
  <c r="GD498" i="1"/>
  <c r="CM507" i="1"/>
  <c r="CS507" i="1" s="1"/>
  <c r="GB507" i="1"/>
  <c r="GC508" i="1"/>
  <c r="DT511" i="1"/>
  <c r="DT512" i="1"/>
  <c r="DT517" i="1"/>
  <c r="GD240" i="1"/>
  <c r="GE242" i="1"/>
  <c r="GD247" i="1"/>
  <c r="GC280" i="1"/>
  <c r="DT332" i="1"/>
  <c r="GD333" i="1"/>
  <c r="GE368" i="1"/>
  <c r="GE372" i="1"/>
  <c r="GE379" i="1"/>
  <c r="DT406" i="1"/>
  <c r="GC407" i="1"/>
  <c r="DT424" i="1"/>
  <c r="GE443" i="1"/>
  <c r="GC459" i="1"/>
  <c r="GE460" i="1"/>
  <c r="GD461" i="1"/>
  <c r="GD463" i="1"/>
  <c r="GD478" i="1"/>
  <c r="GC486" i="1"/>
  <c r="GB493" i="1"/>
  <c r="GD508" i="1"/>
  <c r="GD511" i="1"/>
  <c r="GD512" i="1"/>
  <c r="GD515" i="1"/>
  <c r="GC516" i="1"/>
  <c r="GD517" i="1"/>
  <c r="CK523" i="1"/>
  <c r="CQ523" i="1" s="1"/>
  <c r="CO523" i="1"/>
  <c r="CU523" i="1" s="1"/>
  <c r="GE406" i="1"/>
  <c r="GD485" i="1"/>
  <c r="CK530" i="1"/>
  <c r="CQ530" i="1" s="1"/>
  <c r="CO530" i="1"/>
  <c r="CU530" i="1" s="1"/>
  <c r="GE481" i="1"/>
  <c r="GB494" i="1"/>
  <c r="CO496" i="1"/>
  <c r="GB497" i="1"/>
  <c r="DU506" i="1"/>
  <c r="GB506" i="1"/>
  <c r="GE508" i="1"/>
  <c r="GE512" i="1"/>
  <c r="GE515" i="1"/>
  <c r="GE517" i="1"/>
  <c r="CN223" i="1"/>
  <c r="CT223" i="1" s="1"/>
  <c r="CM338" i="1"/>
  <c r="CS338" i="1" s="1"/>
  <c r="CK515" i="1"/>
  <c r="GE8" i="1"/>
  <c r="GE13" i="1"/>
  <c r="GE17" i="1"/>
  <c r="GD21" i="1"/>
  <c r="GE23" i="1"/>
  <c r="GD25" i="1"/>
  <c r="DU26" i="1"/>
  <c r="GD26" i="1"/>
  <c r="GC27" i="1"/>
  <c r="GE28" i="1"/>
  <c r="GB35" i="1"/>
  <c r="GE40" i="1"/>
  <c r="GE45" i="1"/>
  <c r="GC53" i="1"/>
  <c r="GE54" i="1"/>
  <c r="GE62" i="1"/>
  <c r="GC64" i="1"/>
  <c r="GE70" i="1"/>
  <c r="GD71" i="1"/>
  <c r="CN77" i="1"/>
  <c r="CT77" i="1" s="1"/>
  <c r="GD101" i="1"/>
  <c r="GC102" i="1"/>
  <c r="GE103" i="1"/>
  <c r="GC106" i="1"/>
  <c r="GD110" i="1"/>
  <c r="CN111" i="1"/>
  <c r="CT111" i="1" s="1"/>
  <c r="FZ116" i="1"/>
  <c r="GB123" i="1"/>
  <c r="GC124" i="1"/>
  <c r="GD132" i="1"/>
  <c r="GD133" i="1"/>
  <c r="GD135" i="1"/>
  <c r="GD140" i="1"/>
  <c r="CN13" i="1"/>
  <c r="CT13" i="1" s="1"/>
  <c r="CN94" i="1"/>
  <c r="CT94" i="1" s="1"/>
  <c r="GD9" i="1"/>
  <c r="GC18" i="1"/>
  <c r="GB30" i="1"/>
  <c r="GB46" i="1"/>
  <c r="GB61" i="1"/>
  <c r="GD81" i="1"/>
  <c r="GC94" i="1"/>
  <c r="GE98" i="1"/>
  <c r="GE118" i="1"/>
  <c r="DU120" i="1"/>
  <c r="CO123" i="1"/>
  <c r="CU123" i="1" s="1"/>
  <c r="CL128" i="1"/>
  <c r="CR128" i="1" s="1"/>
  <c r="CP128" i="1"/>
  <c r="CV128" i="1" s="1"/>
  <c r="GD129" i="1"/>
  <c r="GD3" i="1"/>
  <c r="GC9" i="1"/>
  <c r="GB9" i="1"/>
  <c r="DT14" i="1"/>
  <c r="CM17" i="1"/>
  <c r="CS17" i="1" s="1"/>
  <c r="DT17" i="1"/>
  <c r="GC21" i="1"/>
  <c r="GB21" i="1"/>
  <c r="GB23" i="1"/>
  <c r="GC25" i="1"/>
  <c r="GB25" i="1"/>
  <c r="GB28" i="1"/>
  <c r="DU54" i="1"/>
  <c r="DU77" i="1"/>
  <c r="DU92" i="1"/>
  <c r="GD97" i="1"/>
  <c r="GC98" i="1"/>
  <c r="CN106" i="1"/>
  <c r="CT106" i="1" s="1"/>
  <c r="DU170" i="1"/>
  <c r="DT170" i="1"/>
  <c r="DU349" i="1"/>
  <c r="DT349" i="1"/>
  <c r="DT464" i="1"/>
  <c r="DU464" i="1"/>
  <c r="GE142" i="1"/>
  <c r="GC146" i="1"/>
  <c r="GE150" i="1"/>
  <c r="GE152" i="1"/>
  <c r="GB167" i="1"/>
  <c r="GC170" i="1"/>
  <c r="GC181" i="1"/>
  <c r="GB183" i="1"/>
  <c r="GD194" i="1"/>
  <c r="GE196" i="1"/>
  <c r="GD197" i="1"/>
  <c r="GD203" i="1"/>
  <c r="GC216" i="1"/>
  <c r="GD222" i="1"/>
  <c r="GE223" i="1"/>
  <c r="GE228" i="1"/>
  <c r="GD231" i="1"/>
  <c r="GE237" i="1"/>
  <c r="GB238" i="1"/>
  <c r="GC240" i="1"/>
  <c r="GD252" i="1"/>
  <c r="GE254" i="1"/>
  <c r="GD255" i="1"/>
  <c r="GE257" i="1"/>
  <c r="GA261" i="1"/>
  <c r="GC268" i="1"/>
  <c r="CM275" i="1"/>
  <c r="CS275" i="1" s="1"/>
  <c r="GE275" i="1"/>
  <c r="CL292" i="1"/>
  <c r="CR292" i="1" s="1"/>
  <c r="CP292" i="1"/>
  <c r="CV292" i="1" s="1"/>
  <c r="GC297" i="1"/>
  <c r="CM318" i="1"/>
  <c r="CS318" i="1" s="1"/>
  <c r="CL322" i="1"/>
  <c r="CR322" i="1" s="1"/>
  <c r="DT323" i="1"/>
  <c r="DT450" i="1"/>
  <c r="DU450" i="1"/>
  <c r="DT240" i="1"/>
  <c r="DT241" i="1"/>
  <c r="DT278" i="1"/>
  <c r="DT292" i="1"/>
  <c r="DU305" i="1"/>
  <c r="GD305" i="1"/>
  <c r="GC314" i="1"/>
  <c r="GD320" i="1"/>
  <c r="GD323" i="1"/>
  <c r="CL345" i="1"/>
  <c r="CR345" i="1" s="1"/>
  <c r="CP345" i="1"/>
  <c r="CV345" i="1" s="1"/>
  <c r="CM351" i="1"/>
  <c r="CS351" i="1" s="1"/>
  <c r="GB365" i="1"/>
  <c r="CK440" i="1"/>
  <c r="CQ440" i="1" s="1"/>
  <c r="DU462" i="1"/>
  <c r="DT462" i="1"/>
  <c r="GC135" i="1"/>
  <c r="GE138" i="1"/>
  <c r="GD139" i="1"/>
  <c r="GC142" i="1"/>
  <c r="CN147" i="1"/>
  <c r="CT147" i="1" s="1"/>
  <c r="GC150" i="1"/>
  <c r="GE151" i="1"/>
  <c r="GC152" i="1"/>
  <c r="GE156" i="1"/>
  <c r="GC157" i="1"/>
  <c r="DT158" i="1"/>
  <c r="GD160" i="1"/>
  <c r="DU162" i="1"/>
  <c r="GD162" i="1"/>
  <c r="CM176" i="1"/>
  <c r="CS176" i="1" s="1"/>
  <c r="GE176" i="1"/>
  <c r="GE179" i="1"/>
  <c r="CP183" i="1"/>
  <c r="CV183" i="1" s="1"/>
  <c r="GD185" i="1"/>
  <c r="GB198" i="1"/>
  <c r="CL201" i="1"/>
  <c r="CR201" i="1" s="1"/>
  <c r="CP201" i="1"/>
  <c r="CV201" i="1" s="1"/>
  <c r="GE202" i="1"/>
  <c r="GE204" i="1"/>
  <c r="GD205" i="1"/>
  <c r="GC211" i="1"/>
  <c r="GC215" i="1"/>
  <c r="GC223" i="1"/>
  <c r="GE227" i="1"/>
  <c r="GC228" i="1"/>
  <c r="GB233" i="1"/>
  <c r="FZ235" i="1"/>
  <c r="GH235" i="1"/>
  <c r="GB236" i="1"/>
  <c r="GE241" i="1"/>
  <c r="GE244" i="1"/>
  <c r="GD245" i="1"/>
  <c r="GE247" i="1"/>
  <c r="GB253" i="1"/>
  <c r="DU256" i="1"/>
  <c r="GD256" i="1"/>
  <c r="CM266" i="1"/>
  <c r="CS266" i="1" s="1"/>
  <c r="DT266" i="1"/>
  <c r="GA282" i="1"/>
  <c r="DT283" i="1"/>
  <c r="GE307" i="1"/>
  <c r="CN311" i="1"/>
  <c r="CT311" i="1" s="1"/>
  <c r="GC318" i="1"/>
  <c r="GC321" i="1"/>
  <c r="CN322" i="1"/>
  <c r="CT322" i="1" s="1"/>
  <c r="GC330" i="1"/>
  <c r="CM348" i="1"/>
  <c r="CS348" i="1" s="1"/>
  <c r="GE348" i="1"/>
  <c r="GD399" i="1"/>
  <c r="GE432" i="1"/>
  <c r="CM441" i="1"/>
  <c r="CS441" i="1" s="1"/>
  <c r="CN471" i="1"/>
  <c r="GB477" i="1"/>
  <c r="GB478" i="1"/>
  <c r="BM479" i="1"/>
  <c r="BN479" i="1" s="1"/>
  <c r="GB483" i="1"/>
  <c r="CN492" i="1"/>
  <c r="CL496" i="1"/>
  <c r="CP496" i="1"/>
  <c r="GC496" i="1"/>
  <c r="GB509" i="1"/>
  <c r="GD509" i="1"/>
  <c r="GC513" i="1"/>
  <c r="DT515" i="1"/>
  <c r="GE516" i="1"/>
  <c r="GD332" i="1"/>
  <c r="GE341" i="1"/>
  <c r="GC343" i="1"/>
  <c r="CM345" i="1"/>
  <c r="CS345" i="1" s="1"/>
  <c r="GB369" i="1"/>
  <c r="GB376" i="1"/>
  <c r="CK380" i="1"/>
  <c r="CQ380" i="1" s="1"/>
  <c r="CO380" i="1"/>
  <c r="CU380" i="1" s="1"/>
  <c r="GD386" i="1"/>
  <c r="GB402" i="1"/>
  <c r="GA421" i="1"/>
  <c r="GE422" i="1"/>
  <c r="CP425" i="1"/>
  <c r="CV425" i="1" s="1"/>
  <c r="CM440" i="1"/>
  <c r="CS440" i="1" s="1"/>
  <c r="GE448" i="1"/>
  <c r="GD450" i="1"/>
  <c r="CN460" i="1"/>
  <c r="CT460" i="1" s="1"/>
  <c r="GC463" i="1"/>
  <c r="CK475" i="1"/>
  <c r="CO475" i="1"/>
  <c r="GD475" i="1"/>
  <c r="CK480" i="1"/>
  <c r="CQ480" i="1" s="1"/>
  <c r="CO480" i="1"/>
  <c r="CU480" i="1" s="1"/>
  <c r="GD500" i="1"/>
  <c r="CK501" i="1"/>
  <c r="CQ501" i="1" s="1"/>
  <c r="CO501" i="1"/>
  <c r="CU501" i="1" s="1"/>
  <c r="GC504" i="1"/>
  <c r="CO509" i="1"/>
  <c r="CU509" i="1" s="1"/>
  <c r="BJ532" i="1"/>
  <c r="GE345" i="1"/>
  <c r="CL348" i="1"/>
  <c r="CR348" i="1" s="1"/>
  <c r="CP348" i="1"/>
  <c r="CV348" i="1" s="1"/>
  <c r="GD362" i="1"/>
  <c r="CL368" i="1"/>
  <c r="CP368" i="1"/>
  <c r="GD391" i="1"/>
  <c r="GB395" i="1"/>
  <c r="GC399" i="1"/>
  <c r="GC420" i="1"/>
  <c r="CM425" i="1"/>
  <c r="CS425" i="1" s="1"/>
  <c r="GE436" i="1"/>
  <c r="GD462" i="1"/>
  <c r="DT471" i="1"/>
  <c r="CN478" i="1"/>
  <c r="CT478" i="1" s="1"/>
  <c r="GD480" i="1"/>
  <c r="GD484" i="1"/>
  <c r="GE495" i="1"/>
  <c r="GE502" i="1"/>
  <c r="GD516" i="1"/>
  <c r="CM526" i="1"/>
  <c r="CS526" i="1" s="1"/>
  <c r="CL528" i="1"/>
  <c r="CR528" i="1" s="1"/>
  <c r="GB499" i="1"/>
  <c r="GC499" i="1"/>
  <c r="GE500" i="1"/>
  <c r="GD504" i="1"/>
  <c r="GD507" i="1"/>
  <c r="GB514" i="1"/>
  <c r="CN526" i="1"/>
  <c r="CT526" i="1" s="1"/>
  <c r="CO527" i="1"/>
  <c r="CU527" i="1" s="1"/>
  <c r="CL83" i="1"/>
  <c r="CR83" i="1" s="1"/>
  <c r="CP83" i="1"/>
  <c r="CV83" i="1" s="1"/>
  <c r="CL103" i="1"/>
  <c r="CR103" i="1" s="1"/>
  <c r="CP103" i="1"/>
  <c r="CV103" i="1" s="1"/>
  <c r="CN183" i="1"/>
  <c r="CT183" i="1" s="1"/>
  <c r="DU205" i="1"/>
  <c r="DT205" i="1"/>
  <c r="GB15" i="1"/>
  <c r="GB39" i="1"/>
  <c r="GD41" i="1"/>
  <c r="GB54" i="1"/>
  <c r="GB77" i="1"/>
  <c r="GD91" i="1"/>
  <c r="GD99" i="1"/>
  <c r="GE102" i="1"/>
  <c r="FZ107" i="1"/>
  <c r="CL110" i="1"/>
  <c r="CR110" i="1" s="1"/>
  <c r="CP110" i="1"/>
  <c r="CV110" i="1" s="1"/>
  <c r="GB117" i="1"/>
  <c r="CL119" i="1"/>
  <c r="CR119" i="1" s="1"/>
  <c r="CP119" i="1"/>
  <c r="CV119" i="1" s="1"/>
  <c r="GB120" i="1"/>
  <c r="GD130" i="1"/>
  <c r="GC154" i="1"/>
  <c r="GB160" i="1"/>
  <c r="GD168" i="1"/>
  <c r="GD170" i="1"/>
  <c r="GC171" i="1"/>
  <c r="DU172" i="1"/>
  <c r="CN176" i="1"/>
  <c r="CT176" i="1" s="1"/>
  <c r="DU178" i="1"/>
  <c r="GD178" i="1"/>
  <c r="GB186" i="1"/>
  <c r="GD188" i="1"/>
  <c r="FA216" i="1"/>
  <c r="FJ216" i="1" s="1" a="1"/>
  <c r="FJ216" i="1" s="1"/>
  <c r="GB216" i="1"/>
  <c r="GC3" i="1"/>
  <c r="CN5" i="1"/>
  <c r="CT5" i="1" s="1"/>
  <c r="CL13" i="1"/>
  <c r="CR13" i="1" s="1"/>
  <c r="CP13" i="1"/>
  <c r="CV13" i="1" s="1"/>
  <c r="GB19" i="1"/>
  <c r="GB22" i="1"/>
  <c r="DT34" i="1"/>
  <c r="DU36" i="1"/>
  <c r="GB36" i="1"/>
  <c r="GC36" i="1"/>
  <c r="GB41" i="1"/>
  <c r="GC49" i="1"/>
  <c r="CO50" i="1"/>
  <c r="CU50" i="1" s="1"/>
  <c r="DU56" i="1"/>
  <c r="GB56" i="1"/>
  <c r="CL57" i="1"/>
  <c r="CR57" i="1" s="1"/>
  <c r="CP57" i="1"/>
  <c r="CV57" i="1" s="1"/>
  <c r="GC59" i="1"/>
  <c r="GB60" i="1"/>
  <c r="GB64" i="1"/>
  <c r="CM74" i="1"/>
  <c r="CS74" i="1" s="1"/>
  <c r="DU74" i="1"/>
  <c r="GB74" i="1"/>
  <c r="DU81" i="1"/>
  <c r="GB87" i="1"/>
  <c r="DT90" i="1"/>
  <c r="DT105" i="1"/>
  <c r="GD117" i="1"/>
  <c r="CM119" i="1"/>
  <c r="CS119" i="1" s="1"/>
  <c r="CL121" i="1"/>
  <c r="CR121" i="1" s="1"/>
  <c r="CP121" i="1"/>
  <c r="CV121" i="1" s="1"/>
  <c r="GB121" i="1"/>
  <c r="GE128" i="1"/>
  <c r="DT132" i="1"/>
  <c r="CL134" i="1"/>
  <c r="CR134" i="1" s="1"/>
  <c r="CP134" i="1"/>
  <c r="CV134" i="1" s="1"/>
  <c r="DU139" i="1"/>
  <c r="GB139" i="1"/>
  <c r="GC139" i="1"/>
  <c r="CK141" i="1"/>
  <c r="CQ141" i="1" s="1"/>
  <c r="CO141" i="1"/>
  <c r="CU141" i="1" s="1"/>
  <c r="GE162" i="1"/>
  <c r="DT169" i="1"/>
  <c r="DT176" i="1"/>
  <c r="DU176" i="1"/>
  <c r="GD177" i="1"/>
  <c r="GC2" i="1"/>
  <c r="GE4" i="1"/>
  <c r="GC7" i="1"/>
  <c r="DU8" i="1"/>
  <c r="CM12" i="1"/>
  <c r="CS12" i="1" s="1"/>
  <c r="GE12" i="1"/>
  <c r="DT13" i="1"/>
  <c r="CL15" i="1"/>
  <c r="CR15" i="1" s="1"/>
  <c r="GE19" i="1"/>
  <c r="GD32" i="1"/>
  <c r="GD34" i="1"/>
  <c r="GE36" i="1"/>
  <c r="GC37" i="1"/>
  <c r="GB37" i="1"/>
  <c r="DU40" i="1"/>
  <c r="CL41" i="1"/>
  <c r="CP41" i="1"/>
  <c r="CM45" i="1"/>
  <c r="CS45" i="1" s="1"/>
  <c r="GE56" i="1"/>
  <c r="GE57" i="1"/>
  <c r="GD59" i="1"/>
  <c r="GC61" i="1"/>
  <c r="GE65" i="1"/>
  <c r="GD69" i="1"/>
  <c r="GB70" i="1"/>
  <c r="GC70" i="1"/>
  <c r="CN74" i="1"/>
  <c r="CT74" i="1" s="1"/>
  <c r="GE78" i="1"/>
  <c r="GD78" i="1"/>
  <c r="FZ82" i="1"/>
  <c r="GH82" i="1"/>
  <c r="DU86" i="1"/>
  <c r="GD86" i="1"/>
  <c r="DT89" i="1"/>
  <c r="DU94" i="1"/>
  <c r="GB94" i="1"/>
  <c r="GC99" i="1"/>
  <c r="GE105" i="1"/>
  <c r="DU111" i="1"/>
  <c r="GB111" i="1"/>
  <c r="GB113" i="1"/>
  <c r="GC113" i="1"/>
  <c r="DU115" i="1"/>
  <c r="GB115" i="1"/>
  <c r="GD115" i="1"/>
  <c r="GD118" i="1"/>
  <c r="GB125" i="1"/>
  <c r="GC128" i="1"/>
  <c r="GB131" i="1"/>
  <c r="GE132" i="1"/>
  <c r="DT134" i="1"/>
  <c r="GB138" i="1"/>
  <c r="GE139" i="1"/>
  <c r="DT144" i="1"/>
  <c r="GD144" i="1"/>
  <c r="CM147" i="1"/>
  <c r="CS147" i="1" s="1"/>
  <c r="DU147" i="1"/>
  <c r="GB147" i="1"/>
  <c r="GD147" i="1"/>
  <c r="GE148" i="1"/>
  <c r="DU149" i="1"/>
  <c r="GB149" i="1"/>
  <c r="GD149" i="1"/>
  <c r="DT152" i="1"/>
  <c r="GD152" i="1"/>
  <c r="GA153" i="1"/>
  <c r="GB155" i="1"/>
  <c r="GC162" i="1"/>
  <c r="GB164" i="1"/>
  <c r="GC165" i="1"/>
  <c r="GE169" i="1"/>
  <c r="GE170" i="1"/>
  <c r="DU189" i="1"/>
  <c r="DT189" i="1"/>
  <c r="CO196" i="1"/>
  <c r="CU196" i="1" s="1"/>
  <c r="DT210" i="1"/>
  <c r="DU210" i="1"/>
  <c r="DU215" i="1"/>
  <c r="DT215" i="1"/>
  <c r="GB237" i="1"/>
  <c r="GB242" i="1"/>
  <c r="GB247" i="1"/>
  <c r="GB256" i="1"/>
  <c r="GD257" i="1"/>
  <c r="GB259" i="1"/>
  <c r="GC264" i="1"/>
  <c r="GB265" i="1"/>
  <c r="GB277" i="1"/>
  <c r="GB280" i="1"/>
  <c r="GB289" i="1"/>
  <c r="GB293" i="1"/>
  <c r="GB305" i="1"/>
  <c r="CM321" i="1"/>
  <c r="CS321" i="1" s="1"/>
  <c r="GG329" i="1"/>
  <c r="CM332" i="1"/>
  <c r="CS332" i="1" s="1"/>
  <c r="GG339" i="1"/>
  <c r="CM367" i="1"/>
  <c r="CS367" i="1" s="1"/>
  <c r="GE377" i="1"/>
  <c r="GB380" i="1"/>
  <c r="GD394" i="1"/>
  <c r="GB430" i="1"/>
  <c r="GB432" i="1"/>
  <c r="GE190" i="1"/>
  <c r="GB192" i="1"/>
  <c r="GC192" i="1"/>
  <c r="CM199" i="1"/>
  <c r="CS199" i="1" s="1"/>
  <c r="GB199" i="1"/>
  <c r="DT208" i="1"/>
  <c r="CL213" i="1"/>
  <c r="CR213" i="1" s="1"/>
  <c r="CP213" i="1"/>
  <c r="CV213" i="1" s="1"/>
  <c r="GB220" i="1"/>
  <c r="GE229" i="1"/>
  <c r="CN236" i="1"/>
  <c r="CT236" i="1" s="1"/>
  <c r="GE243" i="1"/>
  <c r="GA246" i="1"/>
  <c r="DT249" i="1"/>
  <c r="DU252" i="1"/>
  <c r="GB255" i="1"/>
  <c r="GB270" i="1"/>
  <c r="GD274" i="1"/>
  <c r="CL296" i="1"/>
  <c r="CR296" i="1" s="1"/>
  <c r="CP296" i="1"/>
  <c r="CV296" i="1" s="1"/>
  <c r="GB301" i="1"/>
  <c r="DT311" i="1"/>
  <c r="GB313" i="1"/>
  <c r="DT315" i="1"/>
  <c r="FZ339" i="1"/>
  <c r="GH339" i="1"/>
  <c r="GD344" i="1"/>
  <c r="DT357" i="1"/>
  <c r="GE361" i="1"/>
  <c r="GB391" i="1"/>
  <c r="GE396" i="1"/>
  <c r="GE408" i="1"/>
  <c r="CK410" i="1"/>
  <c r="CQ410" i="1" s="1"/>
  <c r="CO410" i="1"/>
  <c r="CU410" i="1" s="1"/>
  <c r="GB176" i="1"/>
  <c r="GD176" i="1"/>
  <c r="GC178" i="1"/>
  <c r="GC182" i="1"/>
  <c r="GE183" i="1"/>
  <c r="GC185" i="1"/>
  <c r="GB185" i="1"/>
  <c r="GE187" i="1"/>
  <c r="GD187" i="1"/>
  <c r="CM189" i="1"/>
  <c r="CS189" i="1" s="1"/>
  <c r="GD189" i="1"/>
  <c r="GC190" i="1"/>
  <c r="GB191" i="1"/>
  <c r="GE192" i="1"/>
  <c r="CN199" i="1"/>
  <c r="CT199" i="1" s="1"/>
  <c r="GE199" i="1"/>
  <c r="CN205" i="1"/>
  <c r="CT205" i="1" s="1"/>
  <c r="GE205" i="1"/>
  <c r="GE208" i="1"/>
  <c r="GD210" i="1"/>
  <c r="GD211" i="1"/>
  <c r="GB212" i="1"/>
  <c r="GD212" i="1"/>
  <c r="GE214" i="1"/>
  <c r="GD215" i="1"/>
  <c r="GC218" i="1"/>
  <c r="GE220" i="1"/>
  <c r="CK224" i="1"/>
  <c r="CQ224" i="1" s="1"/>
  <c r="CO224" i="1"/>
  <c r="CU224" i="1" s="1"/>
  <c r="GC226" i="1"/>
  <c r="GB228" i="1"/>
  <c r="GC229" i="1"/>
  <c r="GC233" i="1"/>
  <c r="GC243" i="1"/>
  <c r="DU244" i="1"/>
  <c r="GB244" i="1"/>
  <c r="GD244" i="1"/>
  <c r="GD248" i="1"/>
  <c r="CN249" i="1"/>
  <c r="CT249" i="1" s="1"/>
  <c r="GD249" i="1"/>
  <c r="GB251" i="1"/>
  <c r="GE252" i="1"/>
  <c r="DT254" i="1"/>
  <c r="GD258" i="1"/>
  <c r="GB262" i="1"/>
  <c r="GC262" i="1"/>
  <c r="GE269" i="1"/>
  <c r="GC273" i="1"/>
  <c r="CP279" i="1"/>
  <c r="CV279" i="1" s="1"/>
  <c r="DU285" i="1"/>
  <c r="GB285" i="1"/>
  <c r="DT296" i="1"/>
  <c r="DU297" i="1"/>
  <c r="GB297" i="1"/>
  <c r="CL300" i="1"/>
  <c r="CR300" i="1" s="1"/>
  <c r="CP300" i="1"/>
  <c r="CV300" i="1" s="1"/>
  <c r="CM310" i="1"/>
  <c r="CS310" i="1" s="1"/>
  <c r="GB311" i="1"/>
  <c r="GD311" i="1"/>
  <c r="GB315" i="1"/>
  <c r="GD315" i="1"/>
  <c r="GC317" i="1"/>
  <c r="CL318" i="1"/>
  <c r="CR318" i="1" s="1"/>
  <c r="CP318" i="1"/>
  <c r="CV318" i="1" s="1"/>
  <c r="CM322" i="1"/>
  <c r="CS322" i="1" s="1"/>
  <c r="GB326" i="1"/>
  <c r="GC331" i="1"/>
  <c r="CL337" i="1"/>
  <c r="CR337" i="1" s="1"/>
  <c r="CP337" i="1"/>
  <c r="CV337" i="1" s="1"/>
  <c r="GD342" i="1"/>
  <c r="GE343" i="1"/>
  <c r="GC348" i="1"/>
  <c r="GB354" i="1"/>
  <c r="BN359" i="1"/>
  <c r="GC416" i="1"/>
  <c r="CN428" i="1"/>
  <c r="GC209" i="1"/>
  <c r="GB209" i="1"/>
  <c r="GE213" i="1"/>
  <c r="GE215" i="1"/>
  <c r="GD217" i="1"/>
  <c r="GC219" i="1"/>
  <c r="CK252" i="1"/>
  <c r="CQ252" i="1" s="1"/>
  <c r="CL257" i="1"/>
  <c r="CR257" i="1" s="1"/>
  <c r="CP257" i="1"/>
  <c r="CV257" i="1" s="1"/>
  <c r="DU370" i="1"/>
  <c r="DT370" i="1"/>
  <c r="GD443" i="1"/>
  <c r="GD349" i="1"/>
  <c r="CL350" i="1"/>
  <c r="CR350" i="1" s="1"/>
  <c r="CP350" i="1"/>
  <c r="CV350" i="1" s="1"/>
  <c r="GD350" i="1"/>
  <c r="GC355" i="1"/>
  <c r="GB356" i="1"/>
  <c r="GB366" i="1"/>
  <c r="CN367" i="1"/>
  <c r="CM370" i="1"/>
  <c r="CS370" i="1" s="1"/>
  <c r="GB370" i="1"/>
  <c r="GD370" i="1"/>
  <c r="GB374" i="1"/>
  <c r="GB384" i="1"/>
  <c r="CM388" i="1"/>
  <c r="CS388" i="1" s="1"/>
  <c r="GD388" i="1"/>
  <c r="GC394" i="1"/>
  <c r="CN398" i="1"/>
  <c r="CK401" i="1"/>
  <c r="CQ401" i="1" s="1"/>
  <c r="CO401" i="1"/>
  <c r="CU401" i="1" s="1"/>
  <c r="GE402" i="1"/>
  <c r="GE405" i="1"/>
  <c r="GB407" i="1"/>
  <c r="GA415" i="1"/>
  <c r="GD416" i="1"/>
  <c r="CK419" i="1"/>
  <c r="CQ419" i="1" s="1"/>
  <c r="CO419" i="1"/>
  <c r="CU419" i="1" s="1"/>
  <c r="GG421" i="1"/>
  <c r="CL427" i="1"/>
  <c r="CP427" i="1"/>
  <c r="GE427" i="1"/>
  <c r="GE430" i="1"/>
  <c r="GB433" i="1"/>
  <c r="BO454" i="1"/>
  <c r="BM454" i="1"/>
  <c r="GE465" i="1"/>
  <c r="GE366" i="1"/>
  <c r="GC371" i="1"/>
  <c r="GE374" i="1"/>
  <c r="CK377" i="1"/>
  <c r="CO377" i="1"/>
  <c r="CL380" i="1"/>
  <c r="CR380" i="1" s="1"/>
  <c r="GC385" i="1"/>
  <c r="GC386" i="1"/>
  <c r="GC392" i="1"/>
  <c r="CL394" i="1"/>
  <c r="CR394" i="1" s="1"/>
  <c r="CP394" i="1"/>
  <c r="CV394" i="1" s="1"/>
  <c r="GE400" i="1"/>
  <c r="GE410" i="1"/>
  <c r="GC434" i="1"/>
  <c r="GE449" i="1"/>
  <c r="DT454" i="1"/>
  <c r="DU454" i="1"/>
  <c r="DU469" i="1"/>
  <c r="DT469" i="1"/>
  <c r="CN517" i="1"/>
  <c r="CT517" i="1" s="1"/>
  <c r="BL517" i="1"/>
  <c r="GB458" i="1"/>
  <c r="CP463" i="1"/>
  <c r="CV463" i="1" s="1"/>
  <c r="CN486" i="1"/>
  <c r="CT486" i="1" s="1"/>
  <c r="GE487" i="1"/>
  <c r="GD490" i="1"/>
  <c r="GD492" i="1"/>
  <c r="DU493" i="1"/>
  <c r="GD493" i="1"/>
  <c r="GE494" i="1"/>
  <c r="CK495" i="1"/>
  <c r="CO495" i="1"/>
  <c r="GD497" i="1"/>
  <c r="GD503" i="1"/>
  <c r="DU505" i="1"/>
  <c r="GD505" i="1"/>
  <c r="DU507" i="1"/>
  <c r="FC507" i="1"/>
  <c r="FL507" i="1" s="1" a="1"/>
  <c r="FL507" i="1" s="1"/>
  <c r="CK508" i="1"/>
  <c r="CQ508" i="1" s="1"/>
  <c r="CO508" i="1"/>
  <c r="CU508" i="1" s="1"/>
  <c r="GC509" i="1"/>
  <c r="CK510" i="1"/>
  <c r="CQ510" i="1" s="1"/>
  <c r="DU510" i="1"/>
  <c r="GD510" i="1"/>
  <c r="CO512" i="1"/>
  <c r="GD513" i="1"/>
  <c r="GC514" i="1"/>
  <c r="GC515" i="1"/>
  <c r="CM518" i="1"/>
  <c r="GD435" i="1"/>
  <c r="GE446" i="1"/>
  <c r="CL449" i="1"/>
  <c r="CR449" i="1" s="1"/>
  <c r="CP449" i="1"/>
  <c r="CV449" i="1" s="1"/>
  <c r="GC449" i="1"/>
  <c r="CO450" i="1"/>
  <c r="CU450" i="1" s="1"/>
  <c r="CM452" i="1"/>
  <c r="CS452" i="1" s="1"/>
  <c r="GE452" i="1"/>
  <c r="GD454" i="1"/>
  <c r="GD455" i="1"/>
  <c r="GB456" i="1"/>
  <c r="GC456" i="1"/>
  <c r="CL465" i="1"/>
  <c r="CR465" i="1" s="1"/>
  <c r="CP465" i="1"/>
  <c r="CV465" i="1" s="1"/>
  <c r="GE470" i="1"/>
  <c r="GD471" i="1"/>
  <c r="GB474" i="1"/>
  <c r="DU475" i="1"/>
  <c r="GB475" i="1"/>
  <c r="FD475" i="1"/>
  <c r="FM475" i="1" s="1" a="1"/>
  <c r="FM475" i="1" s="1"/>
  <c r="GB482" i="1"/>
  <c r="GC489" i="1"/>
  <c r="CM517" i="1"/>
  <c r="CS517" i="1" s="1"/>
  <c r="CN518" i="1"/>
  <c r="CM523" i="1"/>
  <c r="CS523" i="1" s="1"/>
  <c r="GI533" i="1"/>
  <c r="CM460" i="1"/>
  <c r="CS460" i="1" s="1"/>
  <c r="GC467" i="1"/>
  <c r="GD469" i="1"/>
  <c r="GC470" i="1"/>
  <c r="GE479" i="1"/>
  <c r="DU485" i="1"/>
  <c r="GB485" i="1"/>
  <c r="CM487" i="1"/>
  <c r="DU487" i="1"/>
  <c r="GB487" i="1"/>
  <c r="GC487" i="1"/>
  <c r="CN496" i="1"/>
  <c r="DT496" i="1"/>
  <c r="CM498" i="1"/>
  <c r="DU500" i="1"/>
  <c r="GB500" i="1"/>
  <c r="DT502" i="1"/>
  <c r="GE507" i="1"/>
  <c r="CM508" i="1"/>
  <c r="CS508" i="1" s="1"/>
  <c r="DT508" i="1"/>
  <c r="GE510" i="1"/>
  <c r="CM512" i="1"/>
  <c r="GB512" i="1"/>
  <c r="DT513" i="1"/>
  <c r="CM515" i="1"/>
  <c r="GB516" i="1"/>
  <c r="CN523" i="1"/>
  <c r="CT523" i="1" s="1"/>
  <c r="GC479" i="1"/>
  <c r="GC481" i="1"/>
  <c r="GB481" i="1"/>
  <c r="CN482" i="1"/>
  <c r="GE489" i="1"/>
  <c r="GC490" i="1"/>
  <c r="GE496" i="1"/>
  <c r="GC497" i="1"/>
  <c r="GE501" i="1"/>
  <c r="GD502" i="1"/>
  <c r="CM505" i="1"/>
  <c r="CS505" i="1" s="1"/>
  <c r="GE506" i="1"/>
  <c r="CN508" i="1"/>
  <c r="CT508" i="1" s="1"/>
  <c r="GB508" i="1"/>
  <c r="FD508" i="1"/>
  <c r="FM508" i="1" s="1" a="1"/>
  <c r="FM508" i="1" s="1"/>
  <c r="GE509" i="1"/>
  <c r="GC510" i="1"/>
  <c r="GE511" i="1"/>
  <c r="GB513" i="1"/>
  <c r="GI513" i="1" s="1"/>
  <c r="GE514" i="1"/>
  <c r="CK517" i="1"/>
  <c r="CQ517" i="1" s="1"/>
  <c r="BL19" i="1"/>
  <c r="BM19" i="1" s="1"/>
  <c r="BN19" i="1" s="1"/>
  <c r="CP19" i="1"/>
  <c r="CV19" i="1" s="1"/>
  <c r="CM2" i="1"/>
  <c r="CS2" i="1" s="1"/>
  <c r="GB3" i="1"/>
  <c r="CM4" i="1"/>
  <c r="CS4" i="1" s="1"/>
  <c r="CL5" i="1"/>
  <c r="CR5" i="1" s="1"/>
  <c r="CP5" i="1"/>
  <c r="CV5" i="1" s="1"/>
  <c r="GC5" i="1"/>
  <c r="GB5" i="1"/>
  <c r="DT6" i="1"/>
  <c r="GE7" i="1"/>
  <c r="GD7" i="1"/>
  <c r="GE9" i="1"/>
  <c r="GC10" i="1"/>
  <c r="GC11" i="1"/>
  <c r="GC14" i="1"/>
  <c r="GB18" i="1"/>
  <c r="CL19" i="1"/>
  <c r="CR19" i="1" s="1"/>
  <c r="GC19" i="1"/>
  <c r="GE20" i="1"/>
  <c r="DT21" i="1"/>
  <c r="GC23" i="1"/>
  <c r="CN24" i="1"/>
  <c r="CT24" i="1" s="1"/>
  <c r="DU24" i="1"/>
  <c r="GD24" i="1"/>
  <c r="GE25" i="1"/>
  <c r="GE27" i="1"/>
  <c r="CL31" i="1"/>
  <c r="CR31" i="1" s="1"/>
  <c r="CP31" i="1"/>
  <c r="CV31" i="1" s="1"/>
  <c r="GB31" i="1"/>
  <c r="GE34" i="1"/>
  <c r="GC35" i="1"/>
  <c r="CK40" i="1"/>
  <c r="CO40" i="1"/>
  <c r="CN41" i="1"/>
  <c r="GE41" i="1"/>
  <c r="GC43" i="1"/>
  <c r="DU44" i="1"/>
  <c r="GB44" i="1"/>
  <c r="GD44" i="1"/>
  <c r="DT47" i="1"/>
  <c r="GD47" i="1"/>
  <c r="CN48" i="1"/>
  <c r="CT48" i="1" s="1"/>
  <c r="CM49" i="1"/>
  <c r="CS49" i="1" s="1"/>
  <c r="GB50" i="1"/>
  <c r="GD50" i="1"/>
  <c r="GE55" i="1"/>
  <c r="CN59" i="1"/>
  <c r="CT59" i="1" s="1"/>
  <c r="GE59" i="1"/>
  <c r="CK64" i="1"/>
  <c r="CQ64" i="1" s="1"/>
  <c r="CO64" i="1"/>
  <c r="CU64" i="1" s="1"/>
  <c r="GE67" i="1"/>
  <c r="DU68" i="1"/>
  <c r="GB68" i="1"/>
  <c r="GD68" i="1"/>
  <c r="GC72" i="1"/>
  <c r="GE73" i="1"/>
  <c r="GD73" i="1"/>
  <c r="CN75" i="1"/>
  <c r="CT75" i="1" s="1"/>
  <c r="DU75" i="1"/>
  <c r="GD75" i="1"/>
  <c r="CN76" i="1"/>
  <c r="CT76" i="1" s="1"/>
  <c r="GE76" i="1"/>
  <c r="DT80" i="1"/>
  <c r="GD80" i="1"/>
  <c r="GE81" i="1"/>
  <c r="CL82" i="1"/>
  <c r="CR82" i="1" s="1"/>
  <c r="CP82" i="1"/>
  <c r="CV82" i="1" s="1"/>
  <c r="DT85" i="1"/>
  <c r="GD85" i="1"/>
  <c r="GE86" i="1"/>
  <c r="DU88" i="1"/>
  <c r="GB88" i="1"/>
  <c r="GC88" i="1"/>
  <c r="GE90" i="1"/>
  <c r="CL91" i="1"/>
  <c r="CR91" i="1" s="1"/>
  <c r="CP91" i="1"/>
  <c r="CV91" i="1" s="1"/>
  <c r="GB91" i="1"/>
  <c r="DT93" i="1"/>
  <c r="GD93" i="1"/>
  <c r="GE96" i="1"/>
  <c r="GB98" i="1"/>
  <c r="CL99" i="1"/>
  <c r="CR99" i="1" s="1"/>
  <c r="CP99" i="1"/>
  <c r="CV99" i="1" s="1"/>
  <c r="GC101" i="1"/>
  <c r="GB101" i="1"/>
  <c r="DU104" i="1"/>
  <c r="GB104" i="1"/>
  <c r="GC104" i="1"/>
  <c r="GE108" i="1"/>
  <c r="GD108" i="1"/>
  <c r="DU109" i="1"/>
  <c r="GB109" i="1"/>
  <c r="GD109" i="1"/>
  <c r="GC109" i="1"/>
  <c r="CN110" i="1"/>
  <c r="CT110" i="1" s="1"/>
  <c r="GE110" i="1"/>
  <c r="CL114" i="1"/>
  <c r="CR114" i="1" s="1"/>
  <c r="CP114" i="1"/>
  <c r="CV114" i="1" s="1"/>
  <c r="GD114" i="1"/>
  <c r="GE115" i="1"/>
  <c r="CL116" i="1"/>
  <c r="CR116" i="1" s="1"/>
  <c r="CP116" i="1"/>
  <c r="CV116" i="1" s="1"/>
  <c r="GB116" i="1"/>
  <c r="CN118" i="1"/>
  <c r="CT118" i="1" s="1"/>
  <c r="GE122" i="1"/>
  <c r="BL123" i="1"/>
  <c r="BO123" i="1" s="1"/>
  <c r="CL123" i="1"/>
  <c r="CR123" i="1" s="1"/>
  <c r="CP123" i="1"/>
  <c r="CV123" i="1" s="1"/>
  <c r="GE124" i="1"/>
  <c r="CN126" i="1"/>
  <c r="CT126" i="1" s="1"/>
  <c r="GE126" i="1"/>
  <c r="DT127" i="1"/>
  <c r="GB127" i="1"/>
  <c r="DU128" i="1"/>
  <c r="GD128" i="1"/>
  <c r="CK129" i="1"/>
  <c r="CQ129" i="1" s="1"/>
  <c r="CO129" i="1"/>
  <c r="CU129" i="1" s="1"/>
  <c r="GE129" i="1"/>
  <c r="GC13" i="1"/>
  <c r="GB13" i="1"/>
  <c r="GC17" i="1"/>
  <c r="GB17" i="1"/>
  <c r="CN21" i="1"/>
  <c r="CT21" i="1" s="1"/>
  <c r="GE21" i="1"/>
  <c r="GE24" i="1"/>
  <c r="GC26" i="1"/>
  <c r="GD29" i="1"/>
  <c r="GE31" i="1"/>
  <c r="GD33" i="1"/>
  <c r="GD38" i="1"/>
  <c r="GD40" i="1"/>
  <c r="CN44" i="1"/>
  <c r="CT44" i="1" s="1"/>
  <c r="GC45" i="1"/>
  <c r="GD46" i="1"/>
  <c r="CN47" i="1"/>
  <c r="CT47" i="1" s="1"/>
  <c r="GE47" i="1"/>
  <c r="CN49" i="1"/>
  <c r="CT49" i="1" s="1"/>
  <c r="GE49" i="1"/>
  <c r="GE50" i="1"/>
  <c r="GC52" i="1"/>
  <c r="GB55" i="1"/>
  <c r="GD56" i="1"/>
  <c r="GD58" i="1"/>
  <c r="GE63" i="1"/>
  <c r="GC65" i="1"/>
  <c r="GC71" i="1"/>
  <c r="GB71" i="1"/>
  <c r="FZ74" i="1"/>
  <c r="GE75" i="1"/>
  <c r="GD77" i="1"/>
  <c r="GC81" i="1"/>
  <c r="GC86" i="1"/>
  <c r="GE88" i="1"/>
  <c r="GD89" i="1"/>
  <c r="GC90" i="1"/>
  <c r="GE91" i="1"/>
  <c r="GD92" i="1"/>
  <c r="CN93" i="1"/>
  <c r="CT93" i="1" s="1"/>
  <c r="GE93" i="1"/>
  <c r="GC95" i="1"/>
  <c r="CO96" i="1"/>
  <c r="CU96" i="1" s="1"/>
  <c r="CL101" i="1"/>
  <c r="CR101" i="1" s="1"/>
  <c r="CP101" i="1"/>
  <c r="CV101" i="1" s="1"/>
  <c r="CM104" i="1"/>
  <c r="GE104" i="1"/>
  <c r="CN109" i="1"/>
  <c r="CT109" i="1" s="1"/>
  <c r="CK112" i="1"/>
  <c r="CQ112" i="1" s="1"/>
  <c r="CO112" i="1"/>
  <c r="CU112" i="1" s="1"/>
  <c r="GC112" i="1"/>
  <c r="GA116" i="1"/>
  <c r="CL117" i="1"/>
  <c r="CR117" i="1" s="1"/>
  <c r="CP117" i="1"/>
  <c r="CV117" i="1" s="1"/>
  <c r="GC119" i="1"/>
  <c r="GB119" i="1"/>
  <c r="GD123" i="1"/>
  <c r="CL125" i="1"/>
  <c r="CR125" i="1" s="1"/>
  <c r="CP125" i="1"/>
  <c r="CV125" i="1" s="1"/>
  <c r="GE127" i="1"/>
  <c r="CN19" i="1"/>
  <c r="CT19" i="1" s="1"/>
  <c r="CN31" i="1"/>
  <c r="CT31" i="1" s="1"/>
  <c r="CM40" i="1"/>
  <c r="CL75" i="1"/>
  <c r="CR75" i="1" s="1"/>
  <c r="CN105" i="1"/>
  <c r="CT105" i="1" s="1"/>
  <c r="DU154" i="1"/>
  <c r="DT154" i="1"/>
  <c r="DU16" i="1"/>
  <c r="GB16" i="1"/>
  <c r="GC16" i="1"/>
  <c r="GB20" i="1"/>
  <c r="CM24" i="1"/>
  <c r="CS24" i="1" s="1"/>
  <c r="GB27" i="1"/>
  <c r="CN36" i="1"/>
  <c r="CT36" i="1" s="1"/>
  <c r="CM41" i="1"/>
  <c r="DT41" i="1"/>
  <c r="CN45" i="1"/>
  <c r="CT45" i="1" s="1"/>
  <c r="CL47" i="1"/>
  <c r="CR47" i="1" s="1"/>
  <c r="CP47" i="1"/>
  <c r="CV47" i="1" s="1"/>
  <c r="DU48" i="1"/>
  <c r="GB48" i="1"/>
  <c r="CN51" i="1"/>
  <c r="CT51" i="1" s="1"/>
  <c r="CK56" i="1"/>
  <c r="CQ56" i="1" s="1"/>
  <c r="CO56" i="1"/>
  <c r="CU56" i="1" s="1"/>
  <c r="DT59" i="1"/>
  <c r="CK69" i="1"/>
  <c r="CQ69" i="1" s="1"/>
  <c r="CO69" i="1"/>
  <c r="CU69" i="1" s="1"/>
  <c r="GE72" i="1"/>
  <c r="CL73" i="1"/>
  <c r="CR73" i="1" s="1"/>
  <c r="CP73" i="1"/>
  <c r="CV73" i="1" s="1"/>
  <c r="GB73" i="1"/>
  <c r="GA74" i="1"/>
  <c r="CM75" i="1"/>
  <c r="CS75" i="1" s="1"/>
  <c r="DT76" i="1"/>
  <c r="GC77" i="1"/>
  <c r="CL80" i="1"/>
  <c r="CR80" i="1" s="1"/>
  <c r="CP80" i="1"/>
  <c r="CV80" i="1" s="1"/>
  <c r="CL85" i="1"/>
  <c r="CR85" i="1" s="1"/>
  <c r="CP85" i="1"/>
  <c r="CV85" i="1" s="1"/>
  <c r="GD87" i="1"/>
  <c r="CK89" i="1"/>
  <c r="CQ89" i="1" s="1"/>
  <c r="CO89" i="1"/>
  <c r="CU89" i="1" s="1"/>
  <c r="CL93" i="1"/>
  <c r="CR93" i="1" s="1"/>
  <c r="CP93" i="1"/>
  <c r="CV93" i="1" s="1"/>
  <c r="GD95" i="1"/>
  <c r="DU96" i="1"/>
  <c r="GB96" i="1"/>
  <c r="GC96" i="1"/>
  <c r="GB100" i="1"/>
  <c r="GC100" i="1"/>
  <c r="GD103" i="1"/>
  <c r="CK104" i="1"/>
  <c r="CO104" i="1"/>
  <c r="GB106" i="1"/>
  <c r="CL108" i="1"/>
  <c r="CR108" i="1" s="1"/>
  <c r="CP108" i="1"/>
  <c r="CV108" i="1" s="1"/>
  <c r="GB108" i="1"/>
  <c r="DT110" i="1"/>
  <c r="GD112" i="1"/>
  <c r="CM118" i="1"/>
  <c r="CS118" i="1" s="1"/>
  <c r="DU118" i="1"/>
  <c r="GB118" i="1"/>
  <c r="GC118" i="1"/>
  <c r="CM122" i="1"/>
  <c r="CS122" i="1" s="1"/>
  <c r="CM126" i="1"/>
  <c r="CS126" i="1" s="1"/>
  <c r="CN129" i="1"/>
  <c r="CT129" i="1" s="1"/>
  <c r="CL133" i="1"/>
  <c r="CR133" i="1" s="1"/>
  <c r="CP133" i="1"/>
  <c r="CV133" i="1" s="1"/>
  <c r="GB146" i="1"/>
  <c r="CP131" i="1"/>
  <c r="CV131" i="1" s="1"/>
  <c r="CN134" i="1"/>
  <c r="CT134" i="1" s="1"/>
  <c r="GD137" i="1"/>
  <c r="CK139" i="1"/>
  <c r="CQ139" i="1" s="1"/>
  <c r="CO139" i="1"/>
  <c r="CU139" i="1" s="1"/>
  <c r="GE143" i="1"/>
  <c r="CN144" i="1"/>
  <c r="CT144" i="1" s="1"/>
  <c r="GE144" i="1"/>
  <c r="GE146" i="1"/>
  <c r="GD146" i="1"/>
  <c r="FZ153" i="1"/>
  <c r="DT157" i="1"/>
  <c r="DU160" i="1"/>
  <c r="GC160" i="1"/>
  <c r="GB162" i="1"/>
  <c r="DT165" i="1"/>
  <c r="GD165" i="1"/>
  <c r="GB166" i="1"/>
  <c r="CM173" i="1"/>
  <c r="CS173" i="1" s="1"/>
  <c r="GC173" i="1"/>
  <c r="GB173" i="1"/>
  <c r="GB175" i="1"/>
  <c r="GB181" i="1"/>
  <c r="BL183" i="1"/>
  <c r="BO183" i="1" s="1"/>
  <c r="CL183" i="1"/>
  <c r="CR183" i="1" s="1"/>
  <c r="GE184" i="1"/>
  <c r="DT185" i="1"/>
  <c r="DU190" i="1"/>
  <c r="GD190" i="1"/>
  <c r="GC191" i="1"/>
  <c r="CN193" i="1"/>
  <c r="CT193" i="1" s="1"/>
  <c r="CN194" i="1"/>
  <c r="CT194" i="1" s="1"/>
  <c r="GE195" i="1"/>
  <c r="CM196" i="1"/>
  <c r="CS196" i="1" s="1"/>
  <c r="GC197" i="1"/>
  <c r="GB197" i="1"/>
  <c r="GC198" i="1"/>
  <c r="DU200" i="1"/>
  <c r="GB200" i="1"/>
  <c r="GD200" i="1"/>
  <c r="GC200" i="1"/>
  <c r="CN201" i="1"/>
  <c r="CT201" i="1" s="1"/>
  <c r="GE201" i="1"/>
  <c r="GD202" i="1"/>
  <c r="GC203" i="1"/>
  <c r="GC206" i="1"/>
  <c r="GD208" i="1"/>
  <c r="CN210" i="1"/>
  <c r="CT210" i="1" s="1"/>
  <c r="GE210" i="1"/>
  <c r="GE224" i="1"/>
  <c r="GD225" i="1"/>
  <c r="CK226" i="1"/>
  <c r="CQ226" i="1" s="1"/>
  <c r="GD226" i="1"/>
  <c r="GC227" i="1"/>
  <c r="DU229" i="1"/>
  <c r="GD229" i="1"/>
  <c r="DU230" i="1"/>
  <c r="GB230" i="1"/>
  <c r="GD230" i="1"/>
  <c r="CK232" i="1"/>
  <c r="CQ232" i="1" s="1"/>
  <c r="CO232" i="1"/>
  <c r="CU232" i="1" s="1"/>
  <c r="GE234" i="1"/>
  <c r="CM235" i="1"/>
  <c r="CS235" i="1" s="1"/>
  <c r="CL236" i="1"/>
  <c r="CR236" i="1" s="1"/>
  <c r="CP236" i="1"/>
  <c r="CV236" i="1" s="1"/>
  <c r="GC237" i="1"/>
  <c r="GE239" i="1"/>
  <c r="DU243" i="1"/>
  <c r="GD243" i="1"/>
  <c r="GC248" i="1"/>
  <c r="GC249" i="1"/>
  <c r="GC285" i="1"/>
  <c r="DU295" i="1"/>
  <c r="DT295" i="1"/>
  <c r="GC130" i="1"/>
  <c r="CM131" i="1"/>
  <c r="CS131" i="1" s="1"/>
  <c r="DU131" i="1"/>
  <c r="GE133" i="1"/>
  <c r="CL138" i="1"/>
  <c r="CR138" i="1" s="1"/>
  <c r="CP138" i="1"/>
  <c r="CV138" i="1" s="1"/>
  <c r="GC140" i="1"/>
  <c r="GB140" i="1"/>
  <c r="CN142" i="1"/>
  <c r="CT142" i="1" s="1"/>
  <c r="CK144" i="1"/>
  <c r="CQ144" i="1" s="1"/>
  <c r="CO144" i="1"/>
  <c r="CU144" i="1" s="1"/>
  <c r="GC148" i="1"/>
  <c r="GB148" i="1"/>
  <c r="GC149" i="1"/>
  <c r="GD154" i="1"/>
  <c r="CN157" i="1"/>
  <c r="CT157" i="1" s="1"/>
  <c r="GE157" i="1"/>
  <c r="GC159" i="1"/>
  <c r="GD161" i="1"/>
  <c r="GD164" i="1"/>
  <c r="GC164" i="1"/>
  <c r="CL169" i="1"/>
  <c r="CR169" i="1" s="1"/>
  <c r="CP169" i="1"/>
  <c r="CV169" i="1" s="1"/>
  <c r="CN173" i="1"/>
  <c r="CT173" i="1" s="1"/>
  <c r="GE175" i="1"/>
  <c r="GD175" i="1"/>
  <c r="CL179" i="1"/>
  <c r="CR179" i="1" s="1"/>
  <c r="CP179" i="1"/>
  <c r="CV179" i="1" s="1"/>
  <c r="DT181" i="1"/>
  <c r="CK184" i="1"/>
  <c r="CQ184" i="1" s="1"/>
  <c r="CN185" i="1"/>
  <c r="CT185" i="1" s="1"/>
  <c r="CL189" i="1"/>
  <c r="CR189" i="1" s="1"/>
  <c r="CP189" i="1"/>
  <c r="CV189" i="1" s="1"/>
  <c r="GC189" i="1"/>
  <c r="GB189" i="1"/>
  <c r="CN195" i="1"/>
  <c r="CT195" i="1" s="1"/>
  <c r="DU196" i="1"/>
  <c r="GD196" i="1"/>
  <c r="GC199" i="1"/>
  <c r="GE200" i="1"/>
  <c r="GD206" i="1"/>
  <c r="GC207" i="1"/>
  <c r="GE211" i="1"/>
  <c r="GC212" i="1"/>
  <c r="GE216" i="1"/>
  <c r="CL217" i="1"/>
  <c r="CR217" i="1" s="1"/>
  <c r="CP217" i="1"/>
  <c r="CV217" i="1" s="1"/>
  <c r="GC222" i="1"/>
  <c r="CN224" i="1"/>
  <c r="CT224" i="1" s="1"/>
  <c r="DT227" i="1"/>
  <c r="GD227" i="1"/>
  <c r="CK230" i="1"/>
  <c r="CQ230" i="1" s="1"/>
  <c r="CO230" i="1"/>
  <c r="CU230" i="1" s="1"/>
  <c r="GE230" i="1"/>
  <c r="GE231" i="1"/>
  <c r="GB232" i="1"/>
  <c r="CN235" i="1"/>
  <c r="CT235" i="1" s="1"/>
  <c r="DT235" i="1"/>
  <c r="CM236" i="1"/>
  <c r="CS236" i="1" s="1"/>
  <c r="DU236" i="1"/>
  <c r="GD236" i="1"/>
  <c r="GD237" i="1"/>
  <c r="GD238" i="1"/>
  <c r="GC241" i="1"/>
  <c r="GD251" i="1"/>
  <c r="DT253" i="1"/>
  <c r="DU253" i="1"/>
  <c r="DU262" i="1"/>
  <c r="DT262" i="1"/>
  <c r="DU276" i="1"/>
  <c r="DT276" i="1"/>
  <c r="DT301" i="1"/>
  <c r="DU301" i="1"/>
  <c r="GD308" i="1"/>
  <c r="FA318" i="1"/>
  <c r="FJ318" i="1" s="1" a="1"/>
  <c r="FJ318" i="1" s="1"/>
  <c r="GB318" i="1"/>
  <c r="BO360" i="1"/>
  <c r="BM360" i="1"/>
  <c r="BN360" i="1" s="1"/>
  <c r="CK160" i="1"/>
  <c r="CQ160" i="1" s="1"/>
  <c r="GD173" i="1"/>
  <c r="FD243" i="1"/>
  <c r="FM243" i="1" s="1" a="1"/>
  <c r="FM243" i="1" s="1"/>
  <c r="CL247" i="1"/>
  <c r="CR247" i="1" s="1"/>
  <c r="CP247" i="1"/>
  <c r="CV247" i="1" s="1"/>
  <c r="DU250" i="1"/>
  <c r="DT250" i="1"/>
  <c r="DT280" i="1"/>
  <c r="DU280" i="1"/>
  <c r="CM284" i="1"/>
  <c r="CS284" i="1" s="1"/>
  <c r="BL284" i="1"/>
  <c r="BO284" i="1" s="1"/>
  <c r="CM133" i="1"/>
  <c r="CS133" i="1" s="1"/>
  <c r="GB141" i="1"/>
  <c r="CL142" i="1"/>
  <c r="CR142" i="1" s="1"/>
  <c r="CP142" i="1"/>
  <c r="CV142" i="1" s="1"/>
  <c r="GB150" i="1"/>
  <c r="CL157" i="1"/>
  <c r="CR157" i="1" s="1"/>
  <c r="CP157" i="1"/>
  <c r="CV157" i="1" s="1"/>
  <c r="GD159" i="1"/>
  <c r="CL163" i="1"/>
  <c r="CR163" i="1" s="1"/>
  <c r="CP163" i="1"/>
  <c r="CV163" i="1" s="1"/>
  <c r="GB163" i="1"/>
  <c r="GD167" i="1"/>
  <c r="GB172" i="1"/>
  <c r="GC172" i="1"/>
  <c r="GB178" i="1"/>
  <c r="GD181" i="1"/>
  <c r="GB182" i="1"/>
  <c r="GB184" i="1"/>
  <c r="GC184" i="1"/>
  <c r="GC186" i="1"/>
  <c r="GB194" i="1"/>
  <c r="GB195" i="1"/>
  <c r="CL196" i="1"/>
  <c r="CR196" i="1" s="1"/>
  <c r="CP196" i="1"/>
  <c r="CV196" i="1" s="1"/>
  <c r="CN198" i="1"/>
  <c r="CT198" i="1" s="1"/>
  <c r="CK202" i="1"/>
  <c r="CQ202" i="1" s="1"/>
  <c r="CO202" i="1"/>
  <c r="CU202" i="1" s="1"/>
  <c r="GE206" i="1"/>
  <c r="GD207" i="1"/>
  <c r="CM208" i="1"/>
  <c r="CS208" i="1" s="1"/>
  <c r="GB210" i="1"/>
  <c r="CL224" i="1"/>
  <c r="CR224" i="1" s="1"/>
  <c r="CP224" i="1"/>
  <c r="CV224" i="1" s="1"/>
  <c r="GB224" i="1"/>
  <c r="CN226" i="1"/>
  <c r="CT226" i="1" s="1"/>
  <c r="CM229" i="1"/>
  <c r="CS229" i="1" s="1"/>
  <c r="FD229" i="1"/>
  <c r="FM229" i="1" s="1" a="1"/>
  <c r="FM229" i="1" s="1"/>
  <c r="GA232" i="1"/>
  <c r="GB234" i="1"/>
  <c r="GA235" i="1"/>
  <c r="GB239" i="1"/>
  <c r="CM243" i="1"/>
  <c r="CS243" i="1" s="1"/>
  <c r="DT259" i="1"/>
  <c r="DU259" i="1"/>
  <c r="DT289" i="1"/>
  <c r="DU289" i="1"/>
  <c r="DU303" i="1"/>
  <c r="DT303" i="1"/>
  <c r="DU320" i="1"/>
  <c r="DT320" i="1"/>
  <c r="GE245" i="1"/>
  <c r="GE250" i="1"/>
  <c r="GC251" i="1"/>
  <c r="GC252" i="1"/>
  <c r="CN253" i="1"/>
  <c r="CT253" i="1" s="1"/>
  <c r="GD253" i="1"/>
  <c r="GC254" i="1"/>
  <c r="CM261" i="1"/>
  <c r="CS261" i="1" s="1"/>
  <c r="CN268" i="1"/>
  <c r="CT268" i="1" s="1"/>
  <c r="CM271" i="1"/>
  <c r="CS271" i="1" s="1"/>
  <c r="CN273" i="1"/>
  <c r="CT273" i="1" s="1"/>
  <c r="GE274" i="1"/>
  <c r="GC281" i="1"/>
  <c r="CL284" i="1"/>
  <c r="CR284" i="1" s="1"/>
  <c r="CP284" i="1"/>
  <c r="CV284" i="1" s="1"/>
  <c r="GD289" i="1"/>
  <c r="GC290" i="1"/>
  <c r="DU291" i="1"/>
  <c r="GD291" i="1"/>
  <c r="GE294" i="1"/>
  <c r="GC298" i="1"/>
  <c r="GD301" i="1"/>
  <c r="GC302" i="1"/>
  <c r="DU307" i="1"/>
  <c r="DT307" i="1"/>
  <c r="GC308" i="1"/>
  <c r="GC309" i="1"/>
  <c r="GC310" i="1"/>
  <c r="DT317" i="1"/>
  <c r="DU317" i="1"/>
  <c r="DU319" i="1"/>
  <c r="GD319" i="1"/>
  <c r="CM328" i="1"/>
  <c r="CS328" i="1" s="1"/>
  <c r="GC334" i="1"/>
  <c r="GC335" i="1"/>
  <c r="CL340" i="1"/>
  <c r="CR340" i="1" s="1"/>
  <c r="CP340" i="1"/>
  <c r="CV340" i="1" s="1"/>
  <c r="CN347" i="1"/>
  <c r="CT347" i="1" s="1"/>
  <c r="GB348" i="1"/>
  <c r="GC351" i="1"/>
  <c r="GB355" i="1"/>
  <c r="CK356" i="1"/>
  <c r="CQ356" i="1" s="1"/>
  <c r="CO356" i="1"/>
  <c r="CU356" i="1" s="1"/>
  <c r="CM357" i="1"/>
  <c r="CS357" i="1" s="1"/>
  <c r="GE358" i="1"/>
  <c r="GD358" i="1"/>
  <c r="FC358" i="1"/>
  <c r="FL358" i="1" s="1" a="1"/>
  <c r="FL358" i="1" s="1"/>
  <c r="DU360" i="1"/>
  <c r="GB360" i="1"/>
  <c r="CM361" i="1"/>
  <c r="CS361" i="1" s="1"/>
  <c r="CK373" i="1"/>
  <c r="CQ373" i="1" s="1"/>
  <c r="CO373" i="1"/>
  <c r="CU373" i="1" s="1"/>
  <c r="DU373" i="1"/>
  <c r="DT373" i="1"/>
  <c r="DU386" i="1"/>
  <c r="DT386" i="1"/>
  <c r="DU401" i="1"/>
  <c r="DT401" i="1"/>
  <c r="GE253" i="1"/>
  <c r="GD254" i="1"/>
  <c r="GC255" i="1"/>
  <c r="GD262" i="1"/>
  <c r="GE271" i="1"/>
  <c r="CN276" i="1"/>
  <c r="CT276" i="1" s="1"/>
  <c r="GE276" i="1"/>
  <c r="GD284" i="1"/>
  <c r="GC286" i="1"/>
  <c r="GD288" i="1"/>
  <c r="GE295" i="1"/>
  <c r="GD296" i="1"/>
  <c r="GD300" i="1"/>
  <c r="GE303" i="1"/>
  <c r="GD304" i="1"/>
  <c r="DU312" i="1"/>
  <c r="DT312" i="1"/>
  <c r="GC313" i="1"/>
  <c r="GC316" i="1"/>
  <c r="GC322" i="1"/>
  <c r="GE326" i="1"/>
  <c r="GD328" i="1"/>
  <c r="GE331" i="1"/>
  <c r="GD334" i="1"/>
  <c r="GD336" i="1"/>
  <c r="GC338" i="1"/>
  <c r="CL339" i="1"/>
  <c r="CR339" i="1" s="1"/>
  <c r="CP339" i="1"/>
  <c r="CV339" i="1" s="1"/>
  <c r="CL342" i="1"/>
  <c r="CR342" i="1" s="1"/>
  <c r="CP342" i="1"/>
  <c r="CV342" i="1" s="1"/>
  <c r="DT347" i="1"/>
  <c r="DU347" i="1"/>
  <c r="GC349" i="1"/>
  <c r="GC350" i="1"/>
  <c r="CL356" i="1"/>
  <c r="CR356" i="1" s="1"/>
  <c r="CP356" i="1"/>
  <c r="CV356" i="1" s="1"/>
  <c r="GC359" i="1"/>
  <c r="DU366" i="1"/>
  <c r="DT366" i="1"/>
  <c r="FD381" i="1"/>
  <c r="FM381" i="1" s="1" a="1"/>
  <c r="FM381" i="1" s="1"/>
  <c r="GE381" i="1"/>
  <c r="CK360" i="1"/>
  <c r="CQ360" i="1" s="1"/>
  <c r="CO360" i="1"/>
  <c r="CU360" i="1" s="1"/>
  <c r="CK361" i="1"/>
  <c r="CQ361" i="1" s="1"/>
  <c r="DU374" i="1"/>
  <c r="DT374" i="1"/>
  <c r="DT376" i="1"/>
  <c r="DU376" i="1"/>
  <c r="DU409" i="1"/>
  <c r="DT409" i="1"/>
  <c r="GB245" i="1"/>
  <c r="GB246" i="1"/>
  <c r="GE249" i="1"/>
  <c r="GB250" i="1"/>
  <c r="GD250" i="1"/>
  <c r="GC253" i="1"/>
  <c r="CN256" i="1"/>
  <c r="CT256" i="1" s="1"/>
  <c r="GC258" i="1"/>
  <c r="GB258" i="1"/>
  <c r="GB260" i="1"/>
  <c r="CL261" i="1"/>
  <c r="CR261" i="1" s="1"/>
  <c r="CP261" i="1"/>
  <c r="CV261" i="1" s="1"/>
  <c r="GF261" i="1"/>
  <c r="GD263" i="1"/>
  <c r="GD265" i="1"/>
  <c r="DU268" i="1"/>
  <c r="GB268" i="1"/>
  <c r="GD268" i="1"/>
  <c r="GB269" i="1"/>
  <c r="GE270" i="1"/>
  <c r="DU273" i="1"/>
  <c r="GB273" i="1"/>
  <c r="GB274" i="1"/>
  <c r="CN275" i="1"/>
  <c r="CT275" i="1" s="1"/>
  <c r="CM279" i="1"/>
  <c r="CS279" i="1" s="1"/>
  <c r="GC284" i="1"/>
  <c r="GC289" i="1"/>
  <c r="GB294" i="1"/>
  <c r="GB299" i="1"/>
  <c r="CL306" i="1"/>
  <c r="CR306" i="1" s="1"/>
  <c r="CP306" i="1"/>
  <c r="CV306" i="1" s="1"/>
  <c r="GB306" i="1"/>
  <c r="CL320" i="1"/>
  <c r="CR320" i="1" s="1"/>
  <c r="CP320" i="1"/>
  <c r="CV320" i="1" s="1"/>
  <c r="GC320" i="1"/>
  <c r="CN324" i="1"/>
  <c r="CT324" i="1" s="1"/>
  <c r="GE324" i="1"/>
  <c r="GC328" i="1"/>
  <c r="FZ329" i="1"/>
  <c r="GH329" i="1"/>
  <c r="CL333" i="1"/>
  <c r="CR333" i="1" s="1"/>
  <c r="CP333" i="1"/>
  <c r="CV333" i="1" s="1"/>
  <c r="GE337" i="1"/>
  <c r="GB340" i="1"/>
  <c r="DT341" i="1"/>
  <c r="DT346" i="1"/>
  <c r="CK352" i="1"/>
  <c r="CO352" i="1"/>
  <c r="GB352" i="1"/>
  <c r="DT354" i="1"/>
  <c r="CN356" i="1"/>
  <c r="CT356" i="1" s="1"/>
  <c r="CL358" i="1"/>
  <c r="CR358" i="1" s="1"/>
  <c r="CP358" i="1"/>
  <c r="CV358" i="1" s="1"/>
  <c r="CL361" i="1"/>
  <c r="CR361" i="1" s="1"/>
  <c r="CP361" i="1"/>
  <c r="CV361" i="1" s="1"/>
  <c r="GB361" i="1"/>
  <c r="DT362" i="1"/>
  <c r="GB362" i="1"/>
  <c r="GB371" i="1"/>
  <c r="CM372" i="1"/>
  <c r="CS372" i="1" s="1"/>
  <c r="CM366" i="1"/>
  <c r="CS366" i="1" s="1"/>
  <c r="GC367" i="1"/>
  <c r="CK368" i="1"/>
  <c r="CO368" i="1"/>
  <c r="GD378" i="1"/>
  <c r="CL381" i="1"/>
  <c r="CR381" i="1" s="1"/>
  <c r="CP381" i="1"/>
  <c r="CV381" i="1" s="1"/>
  <c r="DU385" i="1"/>
  <c r="DT385" i="1"/>
  <c r="GC389" i="1"/>
  <c r="DU394" i="1"/>
  <c r="DT394" i="1"/>
  <c r="GD395" i="1"/>
  <c r="DT410" i="1"/>
  <c r="DU410" i="1"/>
  <c r="BM432" i="1"/>
  <c r="BO432" i="1"/>
  <c r="GE376" i="1"/>
  <c r="GC388" i="1"/>
  <c r="DU390" i="1"/>
  <c r="DT390" i="1"/>
  <c r="DT412" i="1"/>
  <c r="DU412" i="1"/>
  <c r="CM413" i="1"/>
  <c r="CS413" i="1" s="1"/>
  <c r="GE413" i="1"/>
  <c r="DT422" i="1"/>
  <c r="DU422" i="1"/>
  <c r="FD426" i="1"/>
  <c r="FM426" i="1" s="1" a="1"/>
  <c r="FM426" i="1" s="1"/>
  <c r="GE426" i="1"/>
  <c r="GE311" i="1"/>
  <c r="GD312" i="1"/>
  <c r="GE315" i="1"/>
  <c r="GB317" i="1"/>
  <c r="GE320" i="1"/>
  <c r="GE323" i="1"/>
  <c r="GD325" i="1"/>
  <c r="CL327" i="1"/>
  <c r="CR327" i="1" s="1"/>
  <c r="CP327" i="1"/>
  <c r="CV327" i="1" s="1"/>
  <c r="GD330" i="1"/>
  <c r="CL331" i="1"/>
  <c r="CR331" i="1" s="1"/>
  <c r="CP331" i="1"/>
  <c r="CV331" i="1" s="1"/>
  <c r="CM336" i="1"/>
  <c r="CS336" i="1" s="1"/>
  <c r="GC337" i="1"/>
  <c r="CM340" i="1"/>
  <c r="CS340" i="1" s="1"/>
  <c r="GD341" i="1"/>
  <c r="GB344" i="1"/>
  <c r="CN346" i="1"/>
  <c r="CT346" i="1" s="1"/>
  <c r="GE346" i="1"/>
  <c r="GB347" i="1"/>
  <c r="GD347" i="1"/>
  <c r="GE350" i="1"/>
  <c r="GE356" i="1"/>
  <c r="GD357" i="1"/>
  <c r="GC358" i="1"/>
  <c r="CN360" i="1"/>
  <c r="CT360" i="1" s="1"/>
  <c r="GE360" i="1"/>
  <c r="GE364" i="1"/>
  <c r="CL366" i="1"/>
  <c r="CR366" i="1" s="1"/>
  <c r="CP366" i="1"/>
  <c r="CV366" i="1" s="1"/>
  <c r="CL369" i="1"/>
  <c r="CR369" i="1" s="1"/>
  <c r="CP369" i="1"/>
  <c r="CV369" i="1" s="1"/>
  <c r="CK372" i="1"/>
  <c r="CQ372" i="1" s="1"/>
  <c r="CO372" i="1"/>
  <c r="CU372" i="1" s="1"/>
  <c r="CL374" i="1"/>
  <c r="CR374" i="1" s="1"/>
  <c r="CP374" i="1"/>
  <c r="CV374" i="1" s="1"/>
  <c r="GB375" i="1"/>
  <c r="CL376" i="1"/>
  <c r="CR376" i="1" s="1"/>
  <c r="CP376" i="1"/>
  <c r="CV376" i="1" s="1"/>
  <c r="CL377" i="1"/>
  <c r="CP377" i="1"/>
  <c r="DT377" i="1"/>
  <c r="FD377" i="1"/>
  <c r="FM377" i="1" s="1" a="1"/>
  <c r="FM377" i="1" s="1"/>
  <c r="CK381" i="1"/>
  <c r="CQ381" i="1" s="1"/>
  <c r="CO381" i="1"/>
  <c r="CU381" i="1" s="1"/>
  <c r="DT381" i="1"/>
  <c r="DU381" i="1"/>
  <c r="GB383" i="1"/>
  <c r="GC383" i="1"/>
  <c r="CL386" i="1"/>
  <c r="CR386" i="1" s="1"/>
  <c r="CP386" i="1"/>
  <c r="CV386" i="1" s="1"/>
  <c r="GB398" i="1"/>
  <c r="GB400" i="1"/>
  <c r="CN406" i="1"/>
  <c r="CT406" i="1" s="1"/>
  <c r="GC417" i="1"/>
  <c r="DU432" i="1"/>
  <c r="DT432" i="1"/>
  <c r="GD382" i="1"/>
  <c r="CN384" i="1"/>
  <c r="CT384" i="1" s="1"/>
  <c r="GD390" i="1"/>
  <c r="GE393" i="1"/>
  <c r="GE394" i="1"/>
  <c r="CK396" i="1"/>
  <c r="CQ396" i="1" s="1"/>
  <c r="CO396" i="1"/>
  <c r="CU396" i="1" s="1"/>
  <c r="CN400" i="1"/>
  <c r="CT400" i="1" s="1"/>
  <c r="CK402" i="1"/>
  <c r="CQ402" i="1" s="1"/>
  <c r="CO402" i="1"/>
  <c r="CU402" i="1" s="1"/>
  <c r="CM405" i="1"/>
  <c r="CS405" i="1" s="1"/>
  <c r="GD410" i="1"/>
  <c r="GC411" i="1"/>
  <c r="GB412" i="1"/>
  <c r="GD412" i="1"/>
  <c r="CL413" i="1"/>
  <c r="CR413" i="1" s="1"/>
  <c r="CP413" i="1"/>
  <c r="CV413" i="1" s="1"/>
  <c r="CM421" i="1"/>
  <c r="CS421" i="1" s="1"/>
  <c r="GD422" i="1"/>
  <c r="GE424" i="1"/>
  <c r="GE431" i="1"/>
  <c r="BO438" i="1"/>
  <c r="BM438" i="1"/>
  <c r="CK438" i="1"/>
  <c r="CQ438" i="1" s="1"/>
  <c r="CO438" i="1"/>
  <c r="CU438" i="1" s="1"/>
  <c r="DT438" i="1"/>
  <c r="DU438" i="1"/>
  <c r="CK447" i="1"/>
  <c r="CQ447" i="1" s="1"/>
  <c r="CO447" i="1"/>
  <c r="CU447" i="1" s="1"/>
  <c r="CM377" i="1"/>
  <c r="GB377" i="1"/>
  <c r="GD377" i="1"/>
  <c r="GB381" i="1"/>
  <c r="GD381" i="1"/>
  <c r="GE384" i="1"/>
  <c r="GB387" i="1"/>
  <c r="GD387" i="1"/>
  <c r="CL390" i="1"/>
  <c r="CR390" i="1" s="1"/>
  <c r="CP390" i="1"/>
  <c r="CV390" i="1" s="1"/>
  <c r="GC390" i="1"/>
  <c r="GD392" i="1"/>
  <c r="GB393" i="1"/>
  <c r="GD393" i="1"/>
  <c r="CM394" i="1"/>
  <c r="CS394" i="1" s="1"/>
  <c r="CN396" i="1"/>
  <c r="CT396" i="1" s="1"/>
  <c r="CL397" i="1"/>
  <c r="CR397" i="1" s="1"/>
  <c r="CP397" i="1"/>
  <c r="CV397" i="1" s="1"/>
  <c r="GB403" i="1"/>
  <c r="CL405" i="1"/>
  <c r="CR405" i="1" s="1"/>
  <c r="CP405" i="1"/>
  <c r="CV405" i="1" s="1"/>
  <c r="GC413" i="1"/>
  <c r="GC414" i="1"/>
  <c r="GB418" i="1"/>
  <c r="GD425" i="1"/>
  <c r="GB426" i="1"/>
  <c r="GC428" i="1"/>
  <c r="CO434" i="1"/>
  <c r="CU434" i="1" s="1"/>
  <c r="CL436" i="1"/>
  <c r="CR436" i="1" s="1"/>
  <c r="GC436" i="1"/>
  <c r="GE437" i="1"/>
  <c r="GE441" i="1"/>
  <c r="GE442" i="1"/>
  <c r="CK443" i="1"/>
  <c r="CQ443" i="1" s="1"/>
  <c r="CO443" i="1"/>
  <c r="CU443" i="1" s="1"/>
  <c r="GC443" i="1"/>
  <c r="GC445" i="1"/>
  <c r="GC446" i="1"/>
  <c r="CN449" i="1"/>
  <c r="CT449" i="1" s="1"/>
  <c r="GB449" i="1"/>
  <c r="GD449" i="1"/>
  <c r="CM453" i="1"/>
  <c r="CS453" i="1" s="1"/>
  <c r="GD453" i="1"/>
  <c r="GC455" i="1"/>
  <c r="CL457" i="1"/>
  <c r="CR457" i="1" s="1"/>
  <c r="CP457" i="1"/>
  <c r="CV457" i="1" s="1"/>
  <c r="CN458" i="1"/>
  <c r="GB459" i="1"/>
  <c r="GE461" i="1"/>
  <c r="GB466" i="1"/>
  <c r="GE467" i="1"/>
  <c r="GE469" i="1"/>
  <c r="CM489" i="1"/>
  <c r="CL421" i="1"/>
  <c r="CR421" i="1" s="1"/>
  <c r="CP421" i="1"/>
  <c r="CV421" i="1" s="1"/>
  <c r="GC423" i="1"/>
  <c r="GC424" i="1"/>
  <c r="GC427" i="1"/>
  <c r="GD432" i="1"/>
  <c r="GD433" i="1"/>
  <c r="CM436" i="1"/>
  <c r="CS436" i="1" s="1"/>
  <c r="GD436" i="1"/>
  <c r="CL440" i="1"/>
  <c r="CR440" i="1" s="1"/>
  <c r="GC440" i="1"/>
  <c r="GB440" i="1"/>
  <c r="DT446" i="1"/>
  <c r="GD451" i="1"/>
  <c r="GC452" i="1"/>
  <c r="DU456" i="1"/>
  <c r="GD456" i="1"/>
  <c r="GC458" i="1"/>
  <c r="GD464" i="1"/>
  <c r="CK465" i="1"/>
  <c r="CQ465" i="1" s="1"/>
  <c r="CO465" i="1"/>
  <c r="CU465" i="1" s="1"/>
  <c r="CL471" i="1"/>
  <c r="CP471" i="1"/>
  <c r="CM449" i="1"/>
  <c r="CS449" i="1" s="1"/>
  <c r="CL453" i="1"/>
  <c r="CR453" i="1" s="1"/>
  <c r="CP453" i="1"/>
  <c r="CV453" i="1" s="1"/>
  <c r="FC463" i="1"/>
  <c r="FL463" i="1" s="1" a="1"/>
  <c r="FL463" i="1" s="1"/>
  <c r="GD466" i="1"/>
  <c r="GB467" i="1"/>
  <c r="CN469" i="1"/>
  <c r="CT469" i="1" s="1"/>
  <c r="CM471" i="1"/>
  <c r="GB473" i="1"/>
  <c r="GC473" i="1"/>
  <c r="CO67" i="1"/>
  <c r="CU67" i="1" s="1"/>
  <c r="CP188" i="1"/>
  <c r="CV188" i="1" s="1"/>
  <c r="CN18" i="1"/>
  <c r="CT18" i="1" s="1"/>
  <c r="CN350" i="1"/>
  <c r="CT350" i="1" s="1"/>
  <c r="CO474" i="1"/>
  <c r="CN493" i="1"/>
  <c r="CM10" i="1"/>
  <c r="CS10" i="1" s="1"/>
  <c r="CP164" i="1"/>
  <c r="CV164" i="1" s="1"/>
  <c r="CN295" i="1"/>
  <c r="CP147" i="1"/>
  <c r="CV147" i="1" s="1"/>
  <c r="CP176" i="1"/>
  <c r="CV176" i="1" s="1"/>
  <c r="BJ204" i="1"/>
  <c r="CO204" i="1"/>
  <c r="CU204" i="1" s="1"/>
  <c r="CM300" i="1"/>
  <c r="CS300" i="1" s="1"/>
  <c r="CM43" i="1"/>
  <c r="CS43" i="1" s="1"/>
  <c r="BL43" i="1"/>
  <c r="BM43" i="1" s="1"/>
  <c r="BN43" i="1" s="1"/>
  <c r="CP78" i="1"/>
  <c r="CV78" i="1" s="1"/>
  <c r="BL78" i="1"/>
  <c r="BM78" i="1" s="1"/>
  <c r="BN78" i="1" s="1"/>
  <c r="CO7" i="1"/>
  <c r="CU7" i="1" s="1"/>
  <c r="CO8" i="1"/>
  <c r="CU8" i="1" s="1"/>
  <c r="DT2" i="1"/>
  <c r="GD5" i="1"/>
  <c r="GB2" i="1"/>
  <c r="GD2" i="1"/>
  <c r="CL3" i="1"/>
  <c r="CR3" i="1" s="1"/>
  <c r="CP3" i="1"/>
  <c r="CV3" i="1" s="1"/>
  <c r="CK5" i="1"/>
  <c r="CQ5" i="1" s="1"/>
  <c r="CO5" i="1"/>
  <c r="CU5" i="1" s="1"/>
  <c r="CL6" i="1"/>
  <c r="CR6" i="1" s="1"/>
  <c r="CP6" i="1"/>
  <c r="CV6" i="1" s="1"/>
  <c r="GE6" i="1"/>
  <c r="CN7" i="1"/>
  <c r="CT7" i="1" s="1"/>
  <c r="GB7" i="1"/>
  <c r="CN8" i="1"/>
  <c r="CT8" i="1" s="1"/>
  <c r="GB8" i="1"/>
  <c r="GD8" i="1"/>
  <c r="GC8" i="1"/>
  <c r="CM9" i="1"/>
  <c r="CS9" i="1" s="1"/>
  <c r="DU10" i="1"/>
  <c r="GB10" i="1"/>
  <c r="GD10" i="1"/>
  <c r="CL11" i="1"/>
  <c r="CR11" i="1" s="1"/>
  <c r="CP11" i="1"/>
  <c r="CV11" i="1" s="1"/>
  <c r="CK13" i="1"/>
  <c r="CQ13" i="1" s="1"/>
  <c r="CO13" i="1"/>
  <c r="CU13" i="1" s="1"/>
  <c r="CL14" i="1"/>
  <c r="CR14" i="1" s="1"/>
  <c r="CP14" i="1"/>
  <c r="CV14" i="1" s="1"/>
  <c r="GE14" i="1"/>
  <c r="CN15" i="1"/>
  <c r="CT15" i="1" s="1"/>
  <c r="GE15" i="1"/>
  <c r="GD15" i="1"/>
  <c r="CM16" i="1"/>
  <c r="CS16" i="1" s="1"/>
  <c r="CL17" i="1"/>
  <c r="CR17" i="1" s="1"/>
  <c r="CP17" i="1"/>
  <c r="CV17" i="1" s="1"/>
  <c r="CL18" i="1"/>
  <c r="CR18" i="1" s="1"/>
  <c r="CP18" i="1"/>
  <c r="CV18" i="1" s="1"/>
  <c r="GE18" i="1"/>
  <c r="CK21" i="1"/>
  <c r="CQ21" i="1" s="1"/>
  <c r="CO21" i="1"/>
  <c r="CU21" i="1" s="1"/>
  <c r="CK22" i="1"/>
  <c r="CO22" i="1"/>
  <c r="GE22" i="1"/>
  <c r="CN23" i="1"/>
  <c r="CT23" i="1" s="1"/>
  <c r="GB24" i="1"/>
  <c r="GC24" i="1"/>
  <c r="CM25" i="1"/>
  <c r="CS25" i="1" s="1"/>
  <c r="GB26" i="1"/>
  <c r="CL27" i="1"/>
  <c r="CR27" i="1" s="1"/>
  <c r="CP27" i="1"/>
  <c r="CV27" i="1" s="1"/>
  <c r="CK29" i="1"/>
  <c r="CQ29" i="1" s="1"/>
  <c r="CO29" i="1"/>
  <c r="CU29" i="1" s="1"/>
  <c r="CK30" i="1"/>
  <c r="CQ30" i="1" s="1"/>
  <c r="CO30" i="1"/>
  <c r="CU30" i="1" s="1"/>
  <c r="GD31" i="1"/>
  <c r="CM32" i="1"/>
  <c r="CS32" i="1" s="1"/>
  <c r="CL33" i="1"/>
  <c r="CR33" i="1" s="1"/>
  <c r="CP33" i="1"/>
  <c r="CV33" i="1" s="1"/>
  <c r="CK35" i="1"/>
  <c r="CQ35" i="1" s="1"/>
  <c r="CO35" i="1"/>
  <c r="CU35" i="1" s="1"/>
  <c r="CK36" i="1"/>
  <c r="CQ36" i="1" s="1"/>
  <c r="CO36" i="1"/>
  <c r="CU36" i="1" s="1"/>
  <c r="CN37" i="1"/>
  <c r="CT37" i="1" s="1"/>
  <c r="CK38" i="1"/>
  <c r="CQ38" i="1" s="1"/>
  <c r="CO38" i="1"/>
  <c r="CU38" i="1" s="1"/>
  <c r="GD39" i="1"/>
  <c r="GB40" i="1"/>
  <c r="GC40" i="1"/>
  <c r="CL42" i="1"/>
  <c r="CR42" i="1" s="1"/>
  <c r="CP42" i="1"/>
  <c r="CV42" i="1" s="1"/>
  <c r="GE42" i="1"/>
  <c r="CN43" i="1"/>
  <c r="CT43" i="1" s="1"/>
  <c r="GD43" i="1"/>
  <c r="GC44" i="1"/>
  <c r="CL46" i="1"/>
  <c r="CR46" i="1" s="1"/>
  <c r="CP46" i="1"/>
  <c r="CV46" i="1" s="1"/>
  <c r="GD51" i="1"/>
  <c r="DT52" i="1"/>
  <c r="DU52" i="1"/>
  <c r="CN55" i="1"/>
  <c r="CT55" i="1" s="1"/>
  <c r="DT60" i="1"/>
  <c r="DU60" i="1"/>
  <c r="CK61" i="1"/>
  <c r="CQ61" i="1" s="1"/>
  <c r="CO61" i="1"/>
  <c r="CU61" i="1" s="1"/>
  <c r="CK62" i="1"/>
  <c r="CQ62" i="1" s="1"/>
  <c r="CO62" i="1"/>
  <c r="CU62" i="1" s="1"/>
  <c r="CL65" i="1"/>
  <c r="CR65" i="1" s="1"/>
  <c r="CP65" i="1"/>
  <c r="CV65" i="1" s="1"/>
  <c r="GB65" i="1"/>
  <c r="CK70" i="1"/>
  <c r="CQ70" i="1" s="1"/>
  <c r="CO70" i="1"/>
  <c r="CU70" i="1" s="1"/>
  <c r="DT70" i="1"/>
  <c r="DU70" i="1"/>
  <c r="CK71" i="1"/>
  <c r="CQ71" i="1" s="1"/>
  <c r="CO71" i="1"/>
  <c r="CU71" i="1" s="1"/>
  <c r="DU71" i="1"/>
  <c r="DT71" i="1"/>
  <c r="CK72" i="1"/>
  <c r="CQ72" i="1" s="1"/>
  <c r="CO72" i="1"/>
  <c r="CU72" i="1" s="1"/>
  <c r="DT72" i="1"/>
  <c r="DU72" i="1"/>
  <c r="CN78" i="1"/>
  <c r="CT78" i="1" s="1"/>
  <c r="CK79" i="1"/>
  <c r="CQ79" i="1" s="1"/>
  <c r="CK88" i="1"/>
  <c r="CQ88" i="1" s="1"/>
  <c r="CO88" i="1"/>
  <c r="CU88" i="1" s="1"/>
  <c r="CK97" i="1"/>
  <c r="CQ97" i="1" s="1"/>
  <c r="CO97" i="1"/>
  <c r="CU97" i="1" s="1"/>
  <c r="DU97" i="1"/>
  <c r="DT97" i="1"/>
  <c r="DT100" i="1"/>
  <c r="DU100" i="1"/>
  <c r="GE100" i="1"/>
  <c r="CK8" i="1"/>
  <c r="CQ8" i="1" s="1"/>
  <c r="CN9" i="1"/>
  <c r="CT9" i="1" s="1"/>
  <c r="DT18" i="1"/>
  <c r="CK19" i="1"/>
  <c r="CQ19" i="1" s="1"/>
  <c r="CO19" i="1"/>
  <c r="CU19" i="1" s="1"/>
  <c r="GD19" i="1"/>
  <c r="CM20" i="1"/>
  <c r="CS20" i="1" s="1"/>
  <c r="CL21" i="1"/>
  <c r="CR21" i="1" s="1"/>
  <c r="CP21" i="1"/>
  <c r="CV21" i="1" s="1"/>
  <c r="CL22" i="1"/>
  <c r="CP22" i="1"/>
  <c r="DT22" i="1"/>
  <c r="CK23" i="1"/>
  <c r="CQ23" i="1" s="1"/>
  <c r="CO23" i="1"/>
  <c r="CU23" i="1" s="1"/>
  <c r="CK24" i="1"/>
  <c r="CQ24" i="1" s="1"/>
  <c r="CO24" i="1"/>
  <c r="CU24" i="1" s="1"/>
  <c r="CN25" i="1"/>
  <c r="CT25" i="1" s="1"/>
  <c r="CN26" i="1"/>
  <c r="CT26" i="1" s="1"/>
  <c r="CK26" i="1"/>
  <c r="CQ26" i="1" s="1"/>
  <c r="CO26" i="1"/>
  <c r="CU26" i="1" s="1"/>
  <c r="GD27" i="1"/>
  <c r="CM28" i="1"/>
  <c r="CS28" i="1" s="1"/>
  <c r="CL29" i="1"/>
  <c r="CR29" i="1" s="1"/>
  <c r="CP29" i="1"/>
  <c r="CV29" i="1" s="1"/>
  <c r="DT29" i="1"/>
  <c r="CL30" i="1"/>
  <c r="CR30" i="1" s="1"/>
  <c r="CP30" i="1"/>
  <c r="CV30" i="1" s="1"/>
  <c r="GE30" i="1"/>
  <c r="GC30" i="1"/>
  <c r="CN32" i="1"/>
  <c r="CT32" i="1" s="1"/>
  <c r="DU32" i="1"/>
  <c r="GB32" i="1"/>
  <c r="GC32" i="1"/>
  <c r="CM33" i="1"/>
  <c r="CS33" i="1" s="1"/>
  <c r="GB34" i="1"/>
  <c r="CL35" i="1"/>
  <c r="CR35" i="1" s="1"/>
  <c r="CP35" i="1"/>
  <c r="CV35" i="1" s="1"/>
  <c r="CK37" i="1"/>
  <c r="CQ37" i="1" s="1"/>
  <c r="CO37" i="1"/>
  <c r="CU37" i="1" s="1"/>
  <c r="DT37" i="1"/>
  <c r="CL38" i="1"/>
  <c r="CR38" i="1" s="1"/>
  <c r="CP38" i="1"/>
  <c r="CV38" i="1" s="1"/>
  <c r="GE38" i="1"/>
  <c r="GC38" i="1"/>
  <c r="CN39" i="1"/>
  <c r="CT39" i="1" s="1"/>
  <c r="DT42" i="1"/>
  <c r="CK43" i="1"/>
  <c r="CQ43" i="1" s="1"/>
  <c r="CO43" i="1"/>
  <c r="CU43" i="1" s="1"/>
  <c r="CK44" i="1"/>
  <c r="CQ44" i="1" s="1"/>
  <c r="CO44" i="1"/>
  <c r="CU44" i="1" s="1"/>
  <c r="CK45" i="1"/>
  <c r="CQ45" i="1" s="1"/>
  <c r="CO45" i="1"/>
  <c r="CU45" i="1" s="1"/>
  <c r="CM46" i="1"/>
  <c r="CS46" i="1" s="1"/>
  <c r="DU50" i="1"/>
  <c r="CK55" i="1"/>
  <c r="CQ55" i="1" s="1"/>
  <c r="CO55" i="1"/>
  <c r="CU55" i="1" s="1"/>
  <c r="CL61" i="1"/>
  <c r="CR61" i="1" s="1"/>
  <c r="CP61" i="1"/>
  <c r="CV61" i="1" s="1"/>
  <c r="DT62" i="1"/>
  <c r="DU62" i="1"/>
  <c r="GD63" i="1"/>
  <c r="DU67" i="1"/>
  <c r="DT67" i="1"/>
  <c r="CK68" i="1"/>
  <c r="CQ68" i="1" s="1"/>
  <c r="CO68" i="1"/>
  <c r="CU68" i="1" s="1"/>
  <c r="GC68" i="1"/>
  <c r="CL71" i="1"/>
  <c r="CR71" i="1" s="1"/>
  <c r="CP71" i="1"/>
  <c r="CV71" i="1" s="1"/>
  <c r="CK78" i="1"/>
  <c r="CQ78" i="1" s="1"/>
  <c r="CO78" i="1"/>
  <c r="CU78" i="1" s="1"/>
  <c r="GD83" i="1"/>
  <c r="CM84" i="1"/>
  <c r="CS84" i="1" s="1"/>
  <c r="CO84" i="1"/>
  <c r="CU84" i="1" s="1"/>
  <c r="DT84" i="1"/>
  <c r="DU84" i="1"/>
  <c r="GE84" i="1"/>
  <c r="GB86" i="1"/>
  <c r="CN92" i="1"/>
  <c r="CT92" i="1" s="1"/>
  <c r="CK95" i="1"/>
  <c r="CQ95" i="1" s="1"/>
  <c r="CO95" i="1"/>
  <c r="CU95" i="1" s="1"/>
  <c r="FA95" i="1"/>
  <c r="FJ95" i="1" s="1" a="1"/>
  <c r="FJ95" i="1" s="1"/>
  <c r="GB95" i="1"/>
  <c r="GD105" i="1"/>
  <c r="CO10" i="1"/>
  <c r="CU10" i="1" s="1"/>
  <c r="CK15" i="1"/>
  <c r="CQ15" i="1" s="1"/>
  <c r="CO15" i="1"/>
  <c r="CU15" i="1" s="1"/>
  <c r="CN16" i="1"/>
  <c r="CT16" i="1" s="1"/>
  <c r="GE2" i="1"/>
  <c r="CN3" i="1"/>
  <c r="CT3" i="1" s="1"/>
  <c r="CN4" i="1"/>
  <c r="CT4" i="1" s="1"/>
  <c r="DU4" i="1"/>
  <c r="GB4" i="1"/>
  <c r="GD4" i="1"/>
  <c r="GC4" i="1"/>
  <c r="CM5" i="1"/>
  <c r="CS5" i="1" s="1"/>
  <c r="GB6" i="1"/>
  <c r="GD6" i="1"/>
  <c r="CL7" i="1"/>
  <c r="CR7" i="1" s="1"/>
  <c r="CP7" i="1"/>
  <c r="CV7" i="1" s="1"/>
  <c r="CK9" i="1"/>
  <c r="CQ9" i="1" s="1"/>
  <c r="CO9" i="1"/>
  <c r="CU9" i="1" s="1"/>
  <c r="DT9" i="1"/>
  <c r="CL10" i="1"/>
  <c r="CR10" i="1" s="1"/>
  <c r="CP10" i="1"/>
  <c r="CV10" i="1" s="1"/>
  <c r="GE10" i="1"/>
  <c r="GJ10" i="1" s="1"/>
  <c r="CN11" i="1"/>
  <c r="CT11" i="1" s="1"/>
  <c r="CN12" i="1"/>
  <c r="CT12" i="1" s="1"/>
  <c r="DU12" i="1"/>
  <c r="GB12" i="1"/>
  <c r="GD12" i="1"/>
  <c r="GC12" i="1"/>
  <c r="CM13" i="1"/>
  <c r="CS13" i="1" s="1"/>
  <c r="GB14" i="1"/>
  <c r="GD14" i="1"/>
  <c r="BL15" i="1"/>
  <c r="BM15" i="1" s="1"/>
  <c r="BN15" i="1" s="1"/>
  <c r="CP15" i="1"/>
  <c r="CV15" i="1" s="1"/>
  <c r="GC15" i="1"/>
  <c r="CK16" i="1"/>
  <c r="CQ16" i="1" s="1"/>
  <c r="CO16" i="1"/>
  <c r="CU16" i="1" s="1"/>
  <c r="CN17" i="1"/>
  <c r="CT17" i="1" s="1"/>
  <c r="GD18" i="1"/>
  <c r="GJ18" i="1" s="1"/>
  <c r="CN20" i="1"/>
  <c r="CT20" i="1" s="1"/>
  <c r="DU20" i="1"/>
  <c r="GD20" i="1"/>
  <c r="GC20" i="1"/>
  <c r="CM21" i="1"/>
  <c r="CS21" i="1" s="1"/>
  <c r="GD22" i="1"/>
  <c r="GJ22" i="1" s="1"/>
  <c r="CL23" i="1"/>
  <c r="CR23" i="1" s="1"/>
  <c r="CP23" i="1"/>
  <c r="CV23" i="1" s="1"/>
  <c r="CK25" i="1"/>
  <c r="CQ25" i="1" s="1"/>
  <c r="CO25" i="1"/>
  <c r="CU25" i="1" s="1"/>
  <c r="DT25" i="1"/>
  <c r="CL26" i="1"/>
  <c r="CR26" i="1" s="1"/>
  <c r="CP26" i="1"/>
  <c r="CV26" i="1" s="1"/>
  <c r="GE26" i="1"/>
  <c r="CN27" i="1"/>
  <c r="CT27" i="1" s="1"/>
  <c r="CN28" i="1"/>
  <c r="CT28" i="1" s="1"/>
  <c r="DU28" i="1"/>
  <c r="GD28" i="1"/>
  <c r="GC28" i="1"/>
  <c r="CM29" i="1"/>
  <c r="CS29" i="1" s="1"/>
  <c r="GE29" i="1"/>
  <c r="CK31" i="1"/>
  <c r="CQ31" i="1" s="1"/>
  <c r="CO31" i="1"/>
  <c r="CU31" i="1" s="1"/>
  <c r="GC31" i="1"/>
  <c r="CK32" i="1"/>
  <c r="CQ32" i="1" s="1"/>
  <c r="CO32" i="1"/>
  <c r="CU32" i="1" s="1"/>
  <c r="CN33" i="1"/>
  <c r="CT33" i="1" s="1"/>
  <c r="GC33" i="1"/>
  <c r="GB33" i="1"/>
  <c r="CK34" i="1"/>
  <c r="CQ34" i="1" s="1"/>
  <c r="CO34" i="1"/>
  <c r="CU34" i="1" s="1"/>
  <c r="GE35" i="1"/>
  <c r="GD35" i="1"/>
  <c r="CM36" i="1"/>
  <c r="CS36" i="1" s="1"/>
  <c r="CL37" i="1"/>
  <c r="CR37" i="1" s="1"/>
  <c r="CP37" i="1"/>
  <c r="CV37" i="1" s="1"/>
  <c r="GE37" i="1"/>
  <c r="CK39" i="1"/>
  <c r="CQ39" i="1" s="1"/>
  <c r="CO39" i="1"/>
  <c r="CU39" i="1" s="1"/>
  <c r="GC39" i="1"/>
  <c r="CP40" i="1"/>
  <c r="CN40" i="1"/>
  <c r="CK41" i="1"/>
  <c r="CO41" i="1"/>
  <c r="GB42" i="1"/>
  <c r="GD42" i="1"/>
  <c r="CL43" i="1"/>
  <c r="CR43" i="1" s="1"/>
  <c r="CP43" i="1"/>
  <c r="CV43" i="1" s="1"/>
  <c r="CL45" i="1"/>
  <c r="CR45" i="1" s="1"/>
  <c r="CP45" i="1"/>
  <c r="CV45" i="1" s="1"/>
  <c r="CK47" i="1"/>
  <c r="CQ47" i="1" s="1"/>
  <c r="CO47" i="1"/>
  <c r="CU47" i="1" s="1"/>
  <c r="CK48" i="1"/>
  <c r="CQ48" i="1" s="1"/>
  <c r="GC48" i="1"/>
  <c r="CK53" i="1"/>
  <c r="CQ53" i="1" s="1"/>
  <c r="CO53" i="1"/>
  <c r="CU53" i="1" s="1"/>
  <c r="DU53" i="1"/>
  <c r="DT53" i="1"/>
  <c r="GD54" i="1"/>
  <c r="GC56" i="1"/>
  <c r="GK56" i="1" s="1"/>
  <c r="CO58" i="1"/>
  <c r="CU58" i="1" s="1"/>
  <c r="DT58" i="1"/>
  <c r="DU58" i="1"/>
  <c r="CN63" i="1"/>
  <c r="CT63" i="1" s="1"/>
  <c r="CN64" i="1"/>
  <c r="CT64" i="1" s="1"/>
  <c r="GE64" i="1"/>
  <c r="DT66" i="1"/>
  <c r="DU66" i="1"/>
  <c r="GE66" i="1"/>
  <c r="CM67" i="1"/>
  <c r="CS67" i="1" s="1"/>
  <c r="GD67" i="1"/>
  <c r="CN69" i="1"/>
  <c r="CT69" i="1" s="1"/>
  <c r="GB75" i="1"/>
  <c r="GC75" i="1"/>
  <c r="GD76" i="1"/>
  <c r="DT79" i="1"/>
  <c r="DU79" i="1"/>
  <c r="GE79" i="1"/>
  <c r="GC80" i="1"/>
  <c r="GB80" i="1"/>
  <c r="GB81" i="1"/>
  <c r="GA82" i="1"/>
  <c r="CN84" i="1"/>
  <c r="CT84" i="1" s="1"/>
  <c r="CK7" i="1"/>
  <c r="CQ7" i="1" s="1"/>
  <c r="CK10" i="1"/>
  <c r="CQ10" i="1" s="1"/>
  <c r="CM3" i="1"/>
  <c r="CS3" i="1" s="1"/>
  <c r="CK3" i="1"/>
  <c r="CQ3" i="1" s="1"/>
  <c r="CO3" i="1"/>
  <c r="CU3" i="1" s="1"/>
  <c r="CK4" i="1"/>
  <c r="CQ4" i="1" s="1"/>
  <c r="CO4" i="1"/>
  <c r="CU4" i="1" s="1"/>
  <c r="CK6" i="1"/>
  <c r="CQ6" i="1" s="1"/>
  <c r="CO6" i="1"/>
  <c r="CU6" i="1" s="1"/>
  <c r="CM8" i="1"/>
  <c r="CS8" i="1" s="1"/>
  <c r="CL9" i="1"/>
  <c r="CR9" i="1" s="1"/>
  <c r="CP9" i="1"/>
  <c r="CV9" i="1" s="1"/>
  <c r="CK11" i="1"/>
  <c r="CQ11" i="1" s="1"/>
  <c r="CO11" i="1"/>
  <c r="CU11" i="1" s="1"/>
  <c r="CK12" i="1"/>
  <c r="CQ12" i="1" s="1"/>
  <c r="CO12" i="1"/>
  <c r="CU12" i="1" s="1"/>
  <c r="GD13" i="1"/>
  <c r="CK14" i="1"/>
  <c r="CQ14" i="1" s="1"/>
  <c r="CO14" i="1"/>
  <c r="CU14" i="1" s="1"/>
  <c r="GE16" i="1"/>
  <c r="CK17" i="1"/>
  <c r="CQ17" i="1" s="1"/>
  <c r="CO17" i="1"/>
  <c r="CU17" i="1" s="1"/>
  <c r="GD17" i="1"/>
  <c r="CK18" i="1"/>
  <c r="CQ18" i="1" s="1"/>
  <c r="CO18" i="1"/>
  <c r="CU18" i="1" s="1"/>
  <c r="CK20" i="1"/>
  <c r="CQ20" i="1" s="1"/>
  <c r="CO20" i="1"/>
  <c r="CU20" i="1" s="1"/>
  <c r="CL25" i="1"/>
  <c r="CR25" i="1" s="1"/>
  <c r="CP25" i="1"/>
  <c r="CV25" i="1" s="1"/>
  <c r="CK27" i="1"/>
  <c r="CQ27" i="1" s="1"/>
  <c r="CO27" i="1"/>
  <c r="CU27" i="1" s="1"/>
  <c r="CK28" i="1"/>
  <c r="CQ28" i="1" s="1"/>
  <c r="CO28" i="1"/>
  <c r="CU28" i="1" s="1"/>
  <c r="CN29" i="1"/>
  <c r="CT29" i="1" s="1"/>
  <c r="GE32" i="1"/>
  <c r="CK33" i="1"/>
  <c r="CQ33" i="1" s="1"/>
  <c r="CO33" i="1"/>
  <c r="CU33" i="1" s="1"/>
  <c r="CL34" i="1"/>
  <c r="CR34" i="1" s="1"/>
  <c r="CP34" i="1"/>
  <c r="CV34" i="1" s="1"/>
  <c r="CN35" i="1"/>
  <c r="CT35" i="1" s="1"/>
  <c r="CM37" i="1"/>
  <c r="CS37" i="1" s="1"/>
  <c r="CL39" i="1"/>
  <c r="CR39" i="1" s="1"/>
  <c r="CP39" i="1"/>
  <c r="CV39" i="1" s="1"/>
  <c r="CK42" i="1"/>
  <c r="CQ42" i="1" s="1"/>
  <c r="CO42" i="1"/>
  <c r="CU42" i="1" s="1"/>
  <c r="GB45" i="1"/>
  <c r="CK46" i="1"/>
  <c r="CQ46" i="1" s="1"/>
  <c r="CO46" i="1"/>
  <c r="CU46" i="1" s="1"/>
  <c r="GB49" i="1"/>
  <c r="CL50" i="1"/>
  <c r="CR50" i="1" s="1"/>
  <c r="CP50" i="1"/>
  <c r="CV50" i="1" s="1"/>
  <c r="CK52" i="1"/>
  <c r="CQ52" i="1" s="1"/>
  <c r="CO52" i="1"/>
  <c r="CU52" i="1" s="1"/>
  <c r="CL53" i="1"/>
  <c r="CR53" i="1" s="1"/>
  <c r="CP53" i="1"/>
  <c r="CV53" i="1" s="1"/>
  <c r="CK63" i="1"/>
  <c r="CQ63" i="1" s="1"/>
  <c r="CO63" i="1"/>
  <c r="CU63" i="1" s="1"/>
  <c r="DU63" i="1"/>
  <c r="DT63" i="1"/>
  <c r="DT64" i="1"/>
  <c r="DU64" i="1"/>
  <c r="CK65" i="1"/>
  <c r="CQ65" i="1" s="1"/>
  <c r="CO65" i="1"/>
  <c r="CU65" i="1" s="1"/>
  <c r="CM66" i="1"/>
  <c r="CS66" i="1" s="1"/>
  <c r="CN79" i="1"/>
  <c r="CT79" i="1" s="1"/>
  <c r="CK98" i="1"/>
  <c r="CQ98" i="1" s="1"/>
  <c r="CO98" i="1"/>
  <c r="CU98" i="1" s="1"/>
  <c r="DT98" i="1"/>
  <c r="DU98" i="1"/>
  <c r="FA99" i="1"/>
  <c r="FJ99" i="1" s="1" a="1"/>
  <c r="FJ99" i="1" s="1"/>
  <c r="GB99" i="1"/>
  <c r="CK105" i="1"/>
  <c r="CQ105" i="1" s="1"/>
  <c r="CO105" i="1"/>
  <c r="CU105" i="1" s="1"/>
  <c r="FA112" i="1"/>
  <c r="FJ112" i="1" s="1" a="1"/>
  <c r="FJ112" i="1" s="1"/>
  <c r="GB112" i="1"/>
  <c r="CO48" i="1"/>
  <c r="CU48" i="1" s="1"/>
  <c r="CK49" i="1"/>
  <c r="CQ49" i="1" s="1"/>
  <c r="CO49" i="1"/>
  <c r="CU49" i="1" s="1"/>
  <c r="CM50" i="1"/>
  <c r="CS50" i="1" s="1"/>
  <c r="CK51" i="1"/>
  <c r="CQ51" i="1" s="1"/>
  <c r="CO51" i="1"/>
  <c r="CU51" i="1" s="1"/>
  <c r="CM52" i="1"/>
  <c r="CS52" i="1" s="1"/>
  <c r="CL55" i="1"/>
  <c r="CR55" i="1" s="1"/>
  <c r="CP55" i="1"/>
  <c r="CV55" i="1" s="1"/>
  <c r="CN57" i="1"/>
  <c r="CT57" i="1" s="1"/>
  <c r="GB58" i="1"/>
  <c r="CM59" i="1"/>
  <c r="CS59" i="1" s="1"/>
  <c r="CK59" i="1"/>
  <c r="CQ59" i="1" s="1"/>
  <c r="CO59" i="1"/>
  <c r="CU59" i="1" s="1"/>
  <c r="CM62" i="1"/>
  <c r="CS62" i="1" s="1"/>
  <c r="CL63" i="1"/>
  <c r="CR63" i="1" s="1"/>
  <c r="CP63" i="1"/>
  <c r="CV63" i="1" s="1"/>
  <c r="CL64" i="1"/>
  <c r="CR64" i="1" s="1"/>
  <c r="CP64" i="1"/>
  <c r="CV64" i="1" s="1"/>
  <c r="GD65" i="1"/>
  <c r="CN66" i="1"/>
  <c r="CT66" i="1" s="1"/>
  <c r="GB66" i="1"/>
  <c r="GD66" i="1"/>
  <c r="GC66" i="1"/>
  <c r="CN67" i="1"/>
  <c r="CT67" i="1" s="1"/>
  <c r="GC67" i="1"/>
  <c r="GB67" i="1"/>
  <c r="CL68" i="1"/>
  <c r="CR68" i="1" s="1"/>
  <c r="CP68" i="1"/>
  <c r="CV68" i="1" s="1"/>
  <c r="GE68" i="1"/>
  <c r="CL69" i="1"/>
  <c r="CR69" i="1" s="1"/>
  <c r="CP69" i="1"/>
  <c r="CV69" i="1" s="1"/>
  <c r="CM70" i="1"/>
  <c r="CS70" i="1" s="1"/>
  <c r="GB72" i="1"/>
  <c r="GD72" i="1"/>
  <c r="CN73" i="1"/>
  <c r="CT73" i="1" s="1"/>
  <c r="CK74" i="1"/>
  <c r="CQ74" i="1" s="1"/>
  <c r="CO74" i="1"/>
  <c r="CU74" i="1" s="1"/>
  <c r="CK75" i="1"/>
  <c r="CQ75" i="1" s="1"/>
  <c r="CO75" i="1"/>
  <c r="CU75" i="1" s="1"/>
  <c r="CK76" i="1"/>
  <c r="CQ76" i="1" s="1"/>
  <c r="CO76" i="1"/>
  <c r="CU76" i="1" s="1"/>
  <c r="CK77" i="1"/>
  <c r="CQ77" i="1" s="1"/>
  <c r="CO77" i="1"/>
  <c r="CU77" i="1" s="1"/>
  <c r="GE77" i="1"/>
  <c r="CL78" i="1"/>
  <c r="CR78" i="1" s="1"/>
  <c r="GC78" i="1"/>
  <c r="GB79" i="1"/>
  <c r="GD79" i="1"/>
  <c r="GC79" i="1"/>
  <c r="CN80" i="1"/>
  <c r="CT80" i="1" s="1"/>
  <c r="GE80" i="1"/>
  <c r="CN81" i="1"/>
  <c r="CT81" i="1" s="1"/>
  <c r="CK82" i="1"/>
  <c r="CQ82" i="1" s="1"/>
  <c r="CO82" i="1"/>
  <c r="CU82" i="1" s="1"/>
  <c r="GF82" i="1"/>
  <c r="CN83" i="1"/>
  <c r="CT83" i="1" s="1"/>
  <c r="CK84" i="1"/>
  <c r="CQ84" i="1" s="1"/>
  <c r="GB84" i="1"/>
  <c r="GD84" i="1"/>
  <c r="GC84" i="1"/>
  <c r="CN85" i="1"/>
  <c r="CT85" i="1" s="1"/>
  <c r="GE85" i="1"/>
  <c r="CN86" i="1"/>
  <c r="CT86" i="1" s="1"/>
  <c r="CK87" i="1"/>
  <c r="CQ87" i="1" s="1"/>
  <c r="CO87" i="1"/>
  <c r="CU87" i="1" s="1"/>
  <c r="GC87" i="1"/>
  <c r="CL89" i="1"/>
  <c r="CR89" i="1" s="1"/>
  <c r="CP89" i="1"/>
  <c r="CV89" i="1" s="1"/>
  <c r="GE89" i="1"/>
  <c r="GB90" i="1"/>
  <c r="GD90" i="1"/>
  <c r="CN91" i="1"/>
  <c r="CT91" i="1" s="1"/>
  <c r="CK92" i="1"/>
  <c r="CQ92" i="1" s="1"/>
  <c r="CO92" i="1"/>
  <c r="CU92" i="1" s="1"/>
  <c r="CK93" i="1"/>
  <c r="CQ93" i="1" s="1"/>
  <c r="CO93" i="1"/>
  <c r="CU93" i="1" s="1"/>
  <c r="CK94" i="1"/>
  <c r="CQ94" i="1" s="1"/>
  <c r="CO94" i="1"/>
  <c r="CU94" i="1" s="1"/>
  <c r="GE94" i="1"/>
  <c r="CL95" i="1"/>
  <c r="CR95" i="1" s="1"/>
  <c r="CP95" i="1"/>
  <c r="CV95" i="1" s="1"/>
  <c r="CM96" i="1"/>
  <c r="CS96" i="1" s="1"/>
  <c r="CL97" i="1"/>
  <c r="CR97" i="1" s="1"/>
  <c r="CP97" i="1"/>
  <c r="CV97" i="1" s="1"/>
  <c r="GC97" i="1"/>
  <c r="GB97" i="1"/>
  <c r="CM100" i="1"/>
  <c r="CS100" i="1" s="1"/>
  <c r="DT101" i="1"/>
  <c r="DU102" i="1"/>
  <c r="GB102" i="1"/>
  <c r="GD102" i="1"/>
  <c r="CN103" i="1"/>
  <c r="CT103" i="1" s="1"/>
  <c r="CP104" i="1"/>
  <c r="CN104" i="1"/>
  <c r="CL105" i="1"/>
  <c r="CR105" i="1" s="1"/>
  <c r="CP105" i="1"/>
  <c r="CV105" i="1" s="1"/>
  <c r="CK106" i="1"/>
  <c r="CQ106" i="1" s="1"/>
  <c r="CO106" i="1"/>
  <c r="CU106" i="1" s="1"/>
  <c r="BJ107" i="1"/>
  <c r="CM107" i="1"/>
  <c r="CS107" i="1" s="1"/>
  <c r="CK107" i="1"/>
  <c r="CQ107" i="1" s="1"/>
  <c r="CO107" i="1"/>
  <c r="CU107" i="1" s="1"/>
  <c r="CN108" i="1"/>
  <c r="CT108" i="1" s="1"/>
  <c r="CK109" i="1"/>
  <c r="CQ109" i="1" s="1"/>
  <c r="CO109" i="1"/>
  <c r="CU109" i="1" s="1"/>
  <c r="CK110" i="1"/>
  <c r="CQ110" i="1" s="1"/>
  <c r="CO110" i="1"/>
  <c r="CU110" i="1" s="1"/>
  <c r="CK111" i="1"/>
  <c r="CQ111" i="1" s="1"/>
  <c r="CO111" i="1"/>
  <c r="CU111" i="1" s="1"/>
  <c r="GE111" i="1"/>
  <c r="CL112" i="1"/>
  <c r="CR112" i="1" s="1"/>
  <c r="CP112" i="1"/>
  <c r="CV112" i="1" s="1"/>
  <c r="CM113" i="1"/>
  <c r="CS113" i="1" s="1"/>
  <c r="DT114" i="1"/>
  <c r="CK115" i="1"/>
  <c r="CQ115" i="1" s="1"/>
  <c r="CO115" i="1"/>
  <c r="CU115" i="1" s="1"/>
  <c r="CN119" i="1"/>
  <c r="CT119" i="1" s="1"/>
  <c r="CK120" i="1"/>
  <c r="CQ120" i="1" s="1"/>
  <c r="CO120" i="1"/>
  <c r="CU120" i="1" s="1"/>
  <c r="GE120" i="1"/>
  <c r="CK122" i="1"/>
  <c r="CQ122" i="1" s="1"/>
  <c r="CO122" i="1"/>
  <c r="CU122" i="1" s="1"/>
  <c r="CM123" i="1"/>
  <c r="CS123" i="1" s="1"/>
  <c r="CN123" i="1"/>
  <c r="CT123" i="1" s="1"/>
  <c r="CL124" i="1"/>
  <c r="CR124" i="1" s="1"/>
  <c r="CP124" i="1"/>
  <c r="CV124" i="1" s="1"/>
  <c r="BL127" i="1"/>
  <c r="BO127" i="1" s="1"/>
  <c r="CL127" i="1"/>
  <c r="CR127" i="1" s="1"/>
  <c r="CP127" i="1"/>
  <c r="CV127" i="1" s="1"/>
  <c r="CN132" i="1"/>
  <c r="CT132" i="1" s="1"/>
  <c r="CL136" i="1"/>
  <c r="CR136" i="1" s="1"/>
  <c r="CP136" i="1"/>
  <c r="CV136" i="1" s="1"/>
  <c r="DU136" i="1"/>
  <c r="DT136" i="1"/>
  <c r="CN140" i="1"/>
  <c r="CT140" i="1" s="1"/>
  <c r="CN141" i="1"/>
  <c r="CT141" i="1" s="1"/>
  <c r="DT143" i="1"/>
  <c r="DU143" i="1"/>
  <c r="CM146" i="1"/>
  <c r="CS146" i="1" s="1"/>
  <c r="BL146" i="1"/>
  <c r="BO146" i="1" s="1"/>
  <c r="GL162" i="1"/>
  <c r="CL49" i="1"/>
  <c r="CR49" i="1" s="1"/>
  <c r="CP49" i="1"/>
  <c r="CV49" i="1" s="1"/>
  <c r="CL51" i="1"/>
  <c r="CR51" i="1" s="1"/>
  <c r="CP51" i="1"/>
  <c r="CV51" i="1" s="1"/>
  <c r="GC51" i="1"/>
  <c r="GB52" i="1"/>
  <c r="GD52" i="1"/>
  <c r="CN53" i="1"/>
  <c r="CT53" i="1" s="1"/>
  <c r="GE53" i="1"/>
  <c r="CM56" i="1"/>
  <c r="CS56" i="1" s="1"/>
  <c r="CK57" i="1"/>
  <c r="CQ57" i="1" s="1"/>
  <c r="CO57" i="1"/>
  <c r="CU57" i="1" s="1"/>
  <c r="GC57" i="1"/>
  <c r="CL59" i="1"/>
  <c r="CR59" i="1" s="1"/>
  <c r="CP59" i="1"/>
  <c r="CV59" i="1" s="1"/>
  <c r="CM60" i="1"/>
  <c r="CS60" i="1" s="1"/>
  <c r="GD60" i="1"/>
  <c r="CN61" i="1"/>
  <c r="CT61" i="1" s="1"/>
  <c r="GE61" i="1"/>
  <c r="CN62" i="1"/>
  <c r="CT62" i="1" s="1"/>
  <c r="GD62" i="1"/>
  <c r="GD64" i="1"/>
  <c r="CN65" i="1"/>
  <c r="CT65" i="1" s="1"/>
  <c r="CK66" i="1"/>
  <c r="CQ66" i="1" s="1"/>
  <c r="CO66" i="1"/>
  <c r="CU66" i="1" s="1"/>
  <c r="GE69" i="1"/>
  <c r="CN70" i="1"/>
  <c r="CT70" i="1" s="1"/>
  <c r="GD70" i="1"/>
  <c r="CN71" i="1"/>
  <c r="CT71" i="1" s="1"/>
  <c r="GE71" i="1"/>
  <c r="CN72" i="1"/>
  <c r="CT72" i="1" s="1"/>
  <c r="CM73" i="1"/>
  <c r="CS73" i="1" s="1"/>
  <c r="CK73" i="1"/>
  <c r="CQ73" i="1" s="1"/>
  <c r="CO73" i="1"/>
  <c r="CU73" i="1" s="1"/>
  <c r="GC73" i="1"/>
  <c r="CL76" i="1"/>
  <c r="CR76" i="1" s="1"/>
  <c r="CP76" i="1"/>
  <c r="CV76" i="1" s="1"/>
  <c r="GC76" i="1"/>
  <c r="GB76" i="1"/>
  <c r="CM79" i="1"/>
  <c r="CS79" i="1" s="1"/>
  <c r="BJ80" i="1"/>
  <c r="CM80" i="1"/>
  <c r="CS80" i="1" s="1"/>
  <c r="CK80" i="1"/>
  <c r="CQ80" i="1" s="1"/>
  <c r="CO80" i="1"/>
  <c r="CU80" i="1" s="1"/>
  <c r="CP81" i="1"/>
  <c r="CV81" i="1" s="1"/>
  <c r="CK81" i="1"/>
  <c r="CQ81" i="1" s="1"/>
  <c r="CO81" i="1"/>
  <c r="CU81" i="1" s="1"/>
  <c r="GB82" i="1"/>
  <c r="CK83" i="1"/>
  <c r="CQ83" i="1" s="1"/>
  <c r="CO83" i="1"/>
  <c r="CU83" i="1" s="1"/>
  <c r="GC83" i="1"/>
  <c r="CK85" i="1"/>
  <c r="CQ85" i="1" s="1"/>
  <c r="CO85" i="1"/>
  <c r="CU85" i="1" s="1"/>
  <c r="CK86" i="1"/>
  <c r="CQ86" i="1" s="1"/>
  <c r="CO86" i="1"/>
  <c r="CU86" i="1" s="1"/>
  <c r="CL87" i="1"/>
  <c r="CR87" i="1" s="1"/>
  <c r="CP87" i="1"/>
  <c r="CV87" i="1" s="1"/>
  <c r="CM88" i="1"/>
  <c r="CS88" i="1" s="1"/>
  <c r="CM89" i="1"/>
  <c r="CS89" i="1" s="1"/>
  <c r="CK90" i="1"/>
  <c r="CQ90" i="1" s="1"/>
  <c r="CO90" i="1"/>
  <c r="CU90" i="1" s="1"/>
  <c r="CK91" i="1"/>
  <c r="CQ91" i="1" s="1"/>
  <c r="CO91" i="1"/>
  <c r="CU91" i="1" s="1"/>
  <c r="GC91" i="1"/>
  <c r="CL92" i="1"/>
  <c r="CR92" i="1" s="1"/>
  <c r="CP92" i="1"/>
  <c r="CV92" i="1" s="1"/>
  <c r="GE92" i="1"/>
  <c r="GC93" i="1"/>
  <c r="GB93" i="1"/>
  <c r="GE95" i="1"/>
  <c r="CN96" i="1"/>
  <c r="CT96" i="1" s="1"/>
  <c r="GD98" i="1"/>
  <c r="CN99" i="1"/>
  <c r="CT99" i="1" s="1"/>
  <c r="GE99" i="1"/>
  <c r="CN100" i="1"/>
  <c r="CT100" i="1" s="1"/>
  <c r="GD100" i="1"/>
  <c r="CN101" i="1"/>
  <c r="CT101" i="1" s="1"/>
  <c r="GE101" i="1"/>
  <c r="CN102" i="1"/>
  <c r="CT102" i="1" s="1"/>
  <c r="CM103" i="1"/>
  <c r="CS103" i="1" s="1"/>
  <c r="CK103" i="1"/>
  <c r="CQ103" i="1" s="1"/>
  <c r="CO103" i="1"/>
  <c r="CU103" i="1" s="1"/>
  <c r="GC103" i="1"/>
  <c r="GC105" i="1"/>
  <c r="GB105" i="1"/>
  <c r="CL106" i="1"/>
  <c r="CR106" i="1" s="1"/>
  <c r="CP106" i="1"/>
  <c r="CV106" i="1" s="1"/>
  <c r="GB107" i="1"/>
  <c r="CK108" i="1"/>
  <c r="CQ108" i="1" s="1"/>
  <c r="CO108" i="1"/>
  <c r="CU108" i="1" s="1"/>
  <c r="GC108" i="1"/>
  <c r="CL109" i="1"/>
  <c r="CR109" i="1" s="1"/>
  <c r="CP109" i="1"/>
  <c r="CV109" i="1" s="1"/>
  <c r="GE109" i="1"/>
  <c r="GC110" i="1"/>
  <c r="GB110" i="1"/>
  <c r="GE112" i="1"/>
  <c r="CN113" i="1"/>
  <c r="CT113" i="1" s="1"/>
  <c r="DU113" i="1"/>
  <c r="GD113" i="1"/>
  <c r="CN114" i="1"/>
  <c r="CT114" i="1" s="1"/>
  <c r="GE114" i="1"/>
  <c r="GC115" i="1"/>
  <c r="CK117" i="1"/>
  <c r="CQ117" i="1" s="1"/>
  <c r="CO117" i="1"/>
  <c r="CU117" i="1" s="1"/>
  <c r="GC117" i="1"/>
  <c r="GE119" i="1"/>
  <c r="GD119" i="1"/>
  <c r="CL120" i="1"/>
  <c r="CR120" i="1" s="1"/>
  <c r="CP120" i="1"/>
  <c r="CV120" i="1" s="1"/>
  <c r="CN121" i="1"/>
  <c r="CT121" i="1" s="1"/>
  <c r="DT122" i="1"/>
  <c r="DU122" i="1"/>
  <c r="DT124" i="1"/>
  <c r="CK125" i="1"/>
  <c r="CQ125" i="1" s="1"/>
  <c r="CO125" i="1"/>
  <c r="CU125" i="1" s="1"/>
  <c r="GC125" i="1"/>
  <c r="CM127" i="1"/>
  <c r="CS127" i="1" s="1"/>
  <c r="GC131" i="1"/>
  <c r="CK132" i="1"/>
  <c r="CQ132" i="1" s="1"/>
  <c r="CO132" i="1"/>
  <c r="CU132" i="1" s="1"/>
  <c r="CM136" i="1"/>
  <c r="CS136" i="1" s="1"/>
  <c r="GD136" i="1"/>
  <c r="CK138" i="1"/>
  <c r="CQ138" i="1" s="1"/>
  <c r="CO138" i="1"/>
  <c r="CU138" i="1" s="1"/>
  <c r="GC138" i="1"/>
  <c r="DU141" i="1"/>
  <c r="GD141" i="1"/>
  <c r="FB141" i="1"/>
  <c r="FK141" i="1" s="1" a="1"/>
  <c r="FK141" i="1" s="1"/>
  <c r="GC141" i="1"/>
  <c r="GB142" i="1"/>
  <c r="CM175" i="1"/>
  <c r="CS175" i="1" s="1"/>
  <c r="BL175" i="1"/>
  <c r="BO175" i="1" s="1"/>
  <c r="GE87" i="1"/>
  <c r="CN88" i="1"/>
  <c r="CT88" i="1" s="1"/>
  <c r="GD88" i="1"/>
  <c r="CN89" i="1"/>
  <c r="CT89" i="1" s="1"/>
  <c r="GC89" i="1"/>
  <c r="GB89" i="1"/>
  <c r="CL90" i="1"/>
  <c r="CR90" i="1" s="1"/>
  <c r="CP90" i="1"/>
  <c r="CV90" i="1" s="1"/>
  <c r="CM92" i="1"/>
  <c r="CS92" i="1" s="1"/>
  <c r="GD94" i="1"/>
  <c r="CN95" i="1"/>
  <c r="CT95" i="1" s="1"/>
  <c r="CK96" i="1"/>
  <c r="CQ96" i="1" s="1"/>
  <c r="GD96" i="1"/>
  <c r="CN97" i="1"/>
  <c r="CT97" i="1" s="1"/>
  <c r="GE97" i="1"/>
  <c r="CN98" i="1"/>
  <c r="CT98" i="1" s="1"/>
  <c r="CK99" i="1"/>
  <c r="CQ99" i="1" s="1"/>
  <c r="CO99" i="1"/>
  <c r="CU99" i="1" s="1"/>
  <c r="CK100" i="1"/>
  <c r="CQ100" i="1" s="1"/>
  <c r="CO100" i="1"/>
  <c r="CU100" i="1" s="1"/>
  <c r="CK101" i="1"/>
  <c r="CQ101" i="1" s="1"/>
  <c r="CO101" i="1"/>
  <c r="CU101" i="1" s="1"/>
  <c r="CK102" i="1"/>
  <c r="CQ102" i="1" s="1"/>
  <c r="CO102" i="1"/>
  <c r="CU102" i="1" s="1"/>
  <c r="GD104" i="1"/>
  <c r="GA107" i="1"/>
  <c r="CM109" i="1"/>
  <c r="CS109" i="1" s="1"/>
  <c r="GD111" i="1"/>
  <c r="CN112" i="1"/>
  <c r="CT112" i="1" s="1"/>
  <c r="CK113" i="1"/>
  <c r="CQ113" i="1" s="1"/>
  <c r="CO113" i="1"/>
  <c r="CU113" i="1" s="1"/>
  <c r="CK114" i="1"/>
  <c r="CQ114" i="1" s="1"/>
  <c r="CO114" i="1"/>
  <c r="CU114" i="1" s="1"/>
  <c r="GD120" i="1"/>
  <c r="GC120" i="1"/>
  <c r="CK121" i="1"/>
  <c r="CQ121" i="1" s="1"/>
  <c r="CO121" i="1"/>
  <c r="CU121" i="1" s="1"/>
  <c r="GC121" i="1"/>
  <c r="GC123" i="1"/>
  <c r="DT126" i="1"/>
  <c r="DU126" i="1"/>
  <c r="GD127" i="1"/>
  <c r="CN130" i="1"/>
  <c r="CT130" i="1" s="1"/>
  <c r="GC134" i="1"/>
  <c r="DT135" i="1"/>
  <c r="DU135" i="1"/>
  <c r="GE113" i="1"/>
  <c r="DU119" i="1"/>
  <c r="DT119" i="1"/>
  <c r="CK124" i="1"/>
  <c r="CQ124" i="1" s="1"/>
  <c r="CO124" i="1"/>
  <c r="CU124" i="1" s="1"/>
  <c r="GB137" i="1"/>
  <c r="CM140" i="1"/>
  <c r="CS140" i="1" s="1"/>
  <c r="DU140" i="1"/>
  <c r="DT140" i="1"/>
  <c r="CK143" i="1"/>
  <c r="CQ143" i="1" s="1"/>
  <c r="CO143" i="1"/>
  <c r="CU143" i="1" s="1"/>
  <c r="GB128" i="1"/>
  <c r="CL129" i="1"/>
  <c r="CR129" i="1" s="1"/>
  <c r="CP129" i="1"/>
  <c r="CV129" i="1" s="1"/>
  <c r="CL130" i="1"/>
  <c r="CR130" i="1" s="1"/>
  <c r="CP130" i="1"/>
  <c r="CV130" i="1" s="1"/>
  <c r="CL132" i="1"/>
  <c r="CR132" i="1" s="1"/>
  <c r="CP132" i="1"/>
  <c r="CV132" i="1" s="1"/>
  <c r="GB133" i="1"/>
  <c r="GB135" i="1"/>
  <c r="CN136" i="1"/>
  <c r="CT136" i="1" s="1"/>
  <c r="GD138" i="1"/>
  <c r="CM139" i="1"/>
  <c r="CS139" i="1" s="1"/>
  <c r="CK140" i="1"/>
  <c r="CQ140" i="1" s="1"/>
  <c r="CO140" i="1"/>
  <c r="CU140" i="1" s="1"/>
  <c r="CL141" i="1"/>
  <c r="CR141" i="1" s="1"/>
  <c r="CP141" i="1"/>
  <c r="CV141" i="1" s="1"/>
  <c r="GE141" i="1"/>
  <c r="GD142" i="1"/>
  <c r="CM143" i="1"/>
  <c r="CS143" i="1" s="1"/>
  <c r="CL144" i="1"/>
  <c r="CR144" i="1" s="1"/>
  <c r="CP144" i="1"/>
  <c r="CV144" i="1" s="1"/>
  <c r="DT145" i="1"/>
  <c r="CK146" i="1"/>
  <c r="CQ146" i="1" s="1"/>
  <c r="CO146" i="1"/>
  <c r="CU146" i="1" s="1"/>
  <c r="CK147" i="1"/>
  <c r="CQ147" i="1" s="1"/>
  <c r="CO147" i="1"/>
  <c r="CU147" i="1" s="1"/>
  <c r="CN148" i="1"/>
  <c r="CT148" i="1" s="1"/>
  <c r="GD148" i="1"/>
  <c r="CK149" i="1"/>
  <c r="CQ149" i="1" s="1"/>
  <c r="CO149" i="1"/>
  <c r="CU149" i="1" s="1"/>
  <c r="GD150" i="1"/>
  <c r="CM151" i="1"/>
  <c r="CS151" i="1" s="1"/>
  <c r="CL152" i="1"/>
  <c r="CR152" i="1" s="1"/>
  <c r="CP152" i="1"/>
  <c r="CV152" i="1" s="1"/>
  <c r="DT153" i="1"/>
  <c r="CK154" i="1"/>
  <c r="CQ154" i="1" s="1"/>
  <c r="CO154" i="1"/>
  <c r="CU154" i="1" s="1"/>
  <c r="GD155" i="1"/>
  <c r="CM156" i="1"/>
  <c r="CS156" i="1" s="1"/>
  <c r="CK159" i="1"/>
  <c r="CQ159" i="1" s="1"/>
  <c r="CO159" i="1"/>
  <c r="CU159" i="1" s="1"/>
  <c r="CO160" i="1"/>
  <c r="CU160" i="1" s="1"/>
  <c r="CM161" i="1"/>
  <c r="CS161" i="1" s="1"/>
  <c r="GE164" i="1"/>
  <c r="CK165" i="1"/>
  <c r="CQ165" i="1" s="1"/>
  <c r="CO165" i="1"/>
  <c r="CU165" i="1" s="1"/>
  <c r="CL166" i="1"/>
  <c r="CR166" i="1" s="1"/>
  <c r="CP166" i="1"/>
  <c r="CV166" i="1" s="1"/>
  <c r="GE166" i="1"/>
  <c r="GC166" i="1"/>
  <c r="CN167" i="1"/>
  <c r="CT167" i="1" s="1"/>
  <c r="CN168" i="1"/>
  <c r="CT168" i="1" s="1"/>
  <c r="DU168" i="1"/>
  <c r="GB168" i="1"/>
  <c r="GC168" i="1"/>
  <c r="CM169" i="1"/>
  <c r="CS169" i="1" s="1"/>
  <c r="GB170" i="1"/>
  <c r="GL170" i="1" s="1"/>
  <c r="CL171" i="1"/>
  <c r="CR171" i="1" s="1"/>
  <c r="CP171" i="1"/>
  <c r="CV171" i="1" s="1"/>
  <c r="CK173" i="1"/>
  <c r="CQ173" i="1" s="1"/>
  <c r="CO173" i="1"/>
  <c r="CU173" i="1" s="1"/>
  <c r="DT173" i="1"/>
  <c r="CL174" i="1"/>
  <c r="CR174" i="1" s="1"/>
  <c r="CP174" i="1"/>
  <c r="CV174" i="1" s="1"/>
  <c r="GE174" i="1"/>
  <c r="GC174" i="1"/>
  <c r="CN175" i="1"/>
  <c r="CT175" i="1" s="1"/>
  <c r="CK176" i="1"/>
  <c r="CQ176" i="1" s="1"/>
  <c r="CO176" i="1"/>
  <c r="CU176" i="1" s="1"/>
  <c r="CN177" i="1"/>
  <c r="CT177" i="1" s="1"/>
  <c r="CK178" i="1"/>
  <c r="CQ178" i="1" s="1"/>
  <c r="CO178" i="1"/>
  <c r="CU178" i="1" s="1"/>
  <c r="GE180" i="1"/>
  <c r="CN115" i="1"/>
  <c r="CT115" i="1" s="1"/>
  <c r="CM116" i="1"/>
  <c r="CS116" i="1" s="1"/>
  <c r="CK116" i="1"/>
  <c r="CQ116" i="1" s="1"/>
  <c r="CO116" i="1"/>
  <c r="CU116" i="1" s="1"/>
  <c r="CN117" i="1"/>
  <c r="CT117" i="1" s="1"/>
  <c r="CK118" i="1"/>
  <c r="CQ118" i="1" s="1"/>
  <c r="CO118" i="1"/>
  <c r="CU118" i="1" s="1"/>
  <c r="CK119" i="1"/>
  <c r="CQ119" i="1" s="1"/>
  <c r="CO119" i="1"/>
  <c r="CU119" i="1" s="1"/>
  <c r="GE121" i="1"/>
  <c r="GD121" i="1"/>
  <c r="CN122" i="1"/>
  <c r="CT122" i="1" s="1"/>
  <c r="GB122" i="1"/>
  <c r="GD122" i="1"/>
  <c r="GC122" i="1"/>
  <c r="GE123" i="1"/>
  <c r="GB124" i="1"/>
  <c r="GD124" i="1"/>
  <c r="CN125" i="1"/>
  <c r="CT125" i="1" s="1"/>
  <c r="CK126" i="1"/>
  <c r="CQ126" i="1" s="1"/>
  <c r="GB126" i="1"/>
  <c r="GD126" i="1"/>
  <c r="GC126" i="1"/>
  <c r="CN127" i="1"/>
  <c r="CT127" i="1" s="1"/>
  <c r="GC127" i="1"/>
  <c r="CK128" i="1"/>
  <c r="CQ128" i="1" s="1"/>
  <c r="CO128" i="1"/>
  <c r="CU128" i="1" s="1"/>
  <c r="CM130" i="1"/>
  <c r="CS130" i="1" s="1"/>
  <c r="CK131" i="1"/>
  <c r="CQ131" i="1" s="1"/>
  <c r="CO131" i="1"/>
  <c r="CU131" i="1" s="1"/>
  <c r="CM132" i="1"/>
  <c r="CS132" i="1" s="1"/>
  <c r="CO133" i="1"/>
  <c r="CU133" i="1" s="1"/>
  <c r="CK134" i="1"/>
  <c r="CQ134" i="1" s="1"/>
  <c r="CO134" i="1"/>
  <c r="CU134" i="1" s="1"/>
  <c r="CK135" i="1"/>
  <c r="CQ135" i="1" s="1"/>
  <c r="CO135" i="1"/>
  <c r="CU135" i="1" s="1"/>
  <c r="CK136" i="1"/>
  <c r="CQ136" i="1" s="1"/>
  <c r="CO136" i="1"/>
  <c r="CU136" i="1" s="1"/>
  <c r="CN138" i="1"/>
  <c r="CT138" i="1" s="1"/>
  <c r="CN139" i="1"/>
  <c r="CT139" i="1" s="1"/>
  <c r="CL140" i="1"/>
  <c r="CR140" i="1" s="1"/>
  <c r="CP140" i="1"/>
  <c r="CV140" i="1" s="1"/>
  <c r="GE140" i="1"/>
  <c r="CK142" i="1"/>
  <c r="CQ142" i="1" s="1"/>
  <c r="CO142" i="1"/>
  <c r="CU142" i="1" s="1"/>
  <c r="CN143" i="1"/>
  <c r="CT143" i="1" s="1"/>
  <c r="GB143" i="1"/>
  <c r="GD143" i="1"/>
  <c r="GC143" i="1"/>
  <c r="CM144" i="1"/>
  <c r="CS144" i="1" s="1"/>
  <c r="GB145" i="1"/>
  <c r="GD145" i="1"/>
  <c r="CL146" i="1"/>
  <c r="CR146" i="1" s="1"/>
  <c r="CP146" i="1"/>
  <c r="CV146" i="1" s="1"/>
  <c r="CK148" i="1"/>
  <c r="CQ148" i="1" s="1"/>
  <c r="CO148" i="1"/>
  <c r="CU148" i="1" s="1"/>
  <c r="DT148" i="1"/>
  <c r="CL149" i="1"/>
  <c r="CR149" i="1" s="1"/>
  <c r="CP149" i="1"/>
  <c r="CV149" i="1" s="1"/>
  <c r="GE149" i="1"/>
  <c r="CN150" i="1"/>
  <c r="CT150" i="1" s="1"/>
  <c r="CN151" i="1"/>
  <c r="CT151" i="1" s="1"/>
  <c r="DU151" i="1"/>
  <c r="GB151" i="1"/>
  <c r="GD151" i="1"/>
  <c r="GC151" i="1"/>
  <c r="CM152" i="1"/>
  <c r="CS152" i="1" s="1"/>
  <c r="GB153" i="1"/>
  <c r="CL154" i="1"/>
  <c r="CR154" i="1" s="1"/>
  <c r="CP154" i="1"/>
  <c r="CV154" i="1" s="1"/>
  <c r="GE154" i="1"/>
  <c r="GL154" i="1" s="1"/>
  <c r="CN155" i="1"/>
  <c r="CT155" i="1" s="1"/>
  <c r="CN156" i="1"/>
  <c r="CT156" i="1" s="1"/>
  <c r="DU156" i="1"/>
  <c r="GB156" i="1"/>
  <c r="GD156" i="1"/>
  <c r="GC156" i="1"/>
  <c r="CM157" i="1"/>
  <c r="CS157" i="1" s="1"/>
  <c r="GB158" i="1"/>
  <c r="GD158" i="1"/>
  <c r="CL159" i="1"/>
  <c r="CR159" i="1" s="1"/>
  <c r="CP159" i="1"/>
  <c r="CV159" i="1" s="1"/>
  <c r="CN161" i="1"/>
  <c r="CT161" i="1" s="1"/>
  <c r="GC161" i="1"/>
  <c r="GB161" i="1"/>
  <c r="CK162" i="1"/>
  <c r="CQ162" i="1" s="1"/>
  <c r="CO162" i="1"/>
  <c r="CU162" i="1" s="1"/>
  <c r="GE163" i="1"/>
  <c r="GD163" i="1"/>
  <c r="CM164" i="1"/>
  <c r="CS164" i="1" s="1"/>
  <c r="CL165" i="1"/>
  <c r="CR165" i="1" s="1"/>
  <c r="CP165" i="1"/>
  <c r="CV165" i="1" s="1"/>
  <c r="GE165" i="1"/>
  <c r="DT166" i="1"/>
  <c r="CK167" i="1"/>
  <c r="CQ167" i="1" s="1"/>
  <c r="CO167" i="1"/>
  <c r="CU167" i="1" s="1"/>
  <c r="GC167" i="1"/>
  <c r="CK168" i="1"/>
  <c r="CQ168" i="1" s="1"/>
  <c r="CO168" i="1"/>
  <c r="CU168" i="1" s="1"/>
  <c r="CN169" i="1"/>
  <c r="CT169" i="1" s="1"/>
  <c r="GC169" i="1"/>
  <c r="GB169" i="1"/>
  <c r="CK170" i="1"/>
  <c r="CQ170" i="1" s="1"/>
  <c r="CO170" i="1"/>
  <c r="CU170" i="1" s="1"/>
  <c r="GE171" i="1"/>
  <c r="GD171" i="1"/>
  <c r="CM172" i="1"/>
  <c r="CS172" i="1" s="1"/>
  <c r="CL173" i="1"/>
  <c r="CR173" i="1" s="1"/>
  <c r="CP173" i="1"/>
  <c r="CV173" i="1" s="1"/>
  <c r="GE173" i="1"/>
  <c r="DT174" i="1"/>
  <c r="CK175" i="1"/>
  <c r="CQ175" i="1" s="1"/>
  <c r="CO175" i="1"/>
  <c r="CU175" i="1" s="1"/>
  <c r="GC175" i="1"/>
  <c r="DT180" i="1"/>
  <c r="DU180" i="1"/>
  <c r="CK182" i="1"/>
  <c r="CQ182" i="1" s="1"/>
  <c r="CO182" i="1"/>
  <c r="CU182" i="1" s="1"/>
  <c r="DU182" i="1"/>
  <c r="DT182" i="1"/>
  <c r="GB144" i="1"/>
  <c r="CK145" i="1"/>
  <c r="CQ145" i="1" s="1"/>
  <c r="CO145" i="1"/>
  <c r="CU145" i="1" s="1"/>
  <c r="CL148" i="1"/>
  <c r="CR148" i="1" s="1"/>
  <c r="CP148" i="1"/>
  <c r="CV148" i="1" s="1"/>
  <c r="CK150" i="1"/>
  <c r="CQ150" i="1" s="1"/>
  <c r="CO150" i="1"/>
  <c r="CU150" i="1" s="1"/>
  <c r="CK151" i="1"/>
  <c r="CQ151" i="1" s="1"/>
  <c r="CO151" i="1"/>
  <c r="CU151" i="1" s="1"/>
  <c r="CN152" i="1"/>
  <c r="CT152" i="1" s="1"/>
  <c r="GB152" i="1"/>
  <c r="CK153" i="1"/>
  <c r="CQ153" i="1" s="1"/>
  <c r="CO153" i="1"/>
  <c r="CU153" i="1" s="1"/>
  <c r="CK155" i="1"/>
  <c r="CQ155" i="1" s="1"/>
  <c r="CO155" i="1"/>
  <c r="CU155" i="1" s="1"/>
  <c r="CK156" i="1"/>
  <c r="CQ156" i="1" s="1"/>
  <c r="CO156" i="1"/>
  <c r="CU156" i="1" s="1"/>
  <c r="GB157" i="1"/>
  <c r="CK158" i="1"/>
  <c r="CQ158" i="1" s="1"/>
  <c r="CO158" i="1"/>
  <c r="CU158" i="1" s="1"/>
  <c r="CM160" i="1"/>
  <c r="CS160" i="1" s="1"/>
  <c r="GE160" i="1"/>
  <c r="CK161" i="1"/>
  <c r="CQ161" i="1" s="1"/>
  <c r="CO161" i="1"/>
  <c r="CU161" i="1" s="1"/>
  <c r="DT161" i="1"/>
  <c r="CL162" i="1"/>
  <c r="CR162" i="1" s="1"/>
  <c r="CP162" i="1"/>
  <c r="CV162" i="1" s="1"/>
  <c r="CN163" i="1"/>
  <c r="CT163" i="1" s="1"/>
  <c r="CN164" i="1"/>
  <c r="CT164" i="1" s="1"/>
  <c r="DU164" i="1"/>
  <c r="CM165" i="1"/>
  <c r="CS165" i="1" s="1"/>
  <c r="GD166" i="1"/>
  <c r="CL167" i="1"/>
  <c r="CR167" i="1" s="1"/>
  <c r="CP167" i="1"/>
  <c r="CV167" i="1" s="1"/>
  <c r="GE168" i="1"/>
  <c r="CK169" i="1"/>
  <c r="CQ169" i="1" s="1"/>
  <c r="CO169" i="1"/>
  <c r="CU169" i="1" s="1"/>
  <c r="CL170" i="1"/>
  <c r="CR170" i="1" s="1"/>
  <c r="CP170" i="1"/>
  <c r="CV170" i="1" s="1"/>
  <c r="CN171" i="1"/>
  <c r="CT171" i="1" s="1"/>
  <c r="GB171" i="1"/>
  <c r="CN172" i="1"/>
  <c r="CT172" i="1" s="1"/>
  <c r="GD172" i="1"/>
  <c r="GD174" i="1"/>
  <c r="CL175" i="1"/>
  <c r="CR175" i="1" s="1"/>
  <c r="CP175" i="1"/>
  <c r="CV175" i="1" s="1"/>
  <c r="GD179" i="1"/>
  <c r="CK181" i="1"/>
  <c r="CQ181" i="1" s="1"/>
  <c r="CO181" i="1"/>
  <c r="CU181" i="1" s="1"/>
  <c r="CO191" i="1"/>
  <c r="CU191" i="1" s="1"/>
  <c r="BL191" i="1"/>
  <c r="BO191" i="1" s="1"/>
  <c r="BL197" i="1"/>
  <c r="BM197" i="1" s="1"/>
  <c r="BN197" i="1" s="1"/>
  <c r="CN197" i="1"/>
  <c r="CT197" i="1" s="1"/>
  <c r="CL145" i="1"/>
  <c r="CR145" i="1" s="1"/>
  <c r="CP145" i="1"/>
  <c r="CV145" i="1" s="1"/>
  <c r="GE145" i="1"/>
  <c r="CN146" i="1"/>
  <c r="CT146" i="1" s="1"/>
  <c r="GC147" i="1"/>
  <c r="CM148" i="1"/>
  <c r="CS148" i="1" s="1"/>
  <c r="CL150" i="1"/>
  <c r="CR150" i="1" s="1"/>
  <c r="CP150" i="1"/>
  <c r="CV150" i="1" s="1"/>
  <c r="CK152" i="1"/>
  <c r="CQ152" i="1" s="1"/>
  <c r="CO152" i="1"/>
  <c r="CU152" i="1" s="1"/>
  <c r="CL153" i="1"/>
  <c r="CR153" i="1" s="1"/>
  <c r="CP153" i="1"/>
  <c r="CV153" i="1" s="1"/>
  <c r="CL155" i="1"/>
  <c r="CR155" i="1" s="1"/>
  <c r="CP155" i="1"/>
  <c r="CV155" i="1" s="1"/>
  <c r="CK157" i="1"/>
  <c r="CQ157" i="1" s="1"/>
  <c r="CO157" i="1"/>
  <c r="CU157" i="1" s="1"/>
  <c r="CL158" i="1"/>
  <c r="CR158" i="1" s="1"/>
  <c r="CP158" i="1"/>
  <c r="CV158" i="1" s="1"/>
  <c r="GE158" i="1"/>
  <c r="CN159" i="1"/>
  <c r="CT159" i="1" s="1"/>
  <c r="GB159" i="1"/>
  <c r="CN160" i="1"/>
  <c r="CT160" i="1" s="1"/>
  <c r="CL161" i="1"/>
  <c r="CR161" i="1" s="1"/>
  <c r="CP161" i="1"/>
  <c r="CV161" i="1" s="1"/>
  <c r="GE161" i="1"/>
  <c r="CK163" i="1"/>
  <c r="CQ163" i="1" s="1"/>
  <c r="CO163" i="1"/>
  <c r="CU163" i="1" s="1"/>
  <c r="GC163" i="1"/>
  <c r="CK164" i="1"/>
  <c r="CQ164" i="1" s="1"/>
  <c r="CO164" i="1"/>
  <c r="CU164" i="1" s="1"/>
  <c r="CN165" i="1"/>
  <c r="CT165" i="1" s="1"/>
  <c r="GB165" i="1"/>
  <c r="CK166" i="1"/>
  <c r="CQ166" i="1" s="1"/>
  <c r="CO166" i="1"/>
  <c r="CU166" i="1" s="1"/>
  <c r="CM168" i="1"/>
  <c r="CS168" i="1" s="1"/>
  <c r="CK171" i="1"/>
  <c r="CQ171" i="1" s="1"/>
  <c r="CO171" i="1"/>
  <c r="CU171" i="1" s="1"/>
  <c r="CK172" i="1"/>
  <c r="CQ172" i="1" s="1"/>
  <c r="CO172" i="1"/>
  <c r="CU172" i="1" s="1"/>
  <c r="CK174" i="1"/>
  <c r="CQ174" i="1" s="1"/>
  <c r="CO174" i="1"/>
  <c r="CU174" i="1" s="1"/>
  <c r="GC176" i="1"/>
  <c r="CM177" i="1"/>
  <c r="CS177" i="1" s="1"/>
  <c r="DU177" i="1"/>
  <c r="DT177" i="1"/>
  <c r="CM180" i="1"/>
  <c r="CS180" i="1" s="1"/>
  <c r="CL181" i="1"/>
  <c r="CR181" i="1" s="1"/>
  <c r="CP181" i="1"/>
  <c r="CV181" i="1" s="1"/>
  <c r="CL182" i="1"/>
  <c r="CR182" i="1" s="1"/>
  <c r="CP182" i="1"/>
  <c r="CV182" i="1" s="1"/>
  <c r="GE182" i="1"/>
  <c r="GD183" i="1"/>
  <c r="CM184" i="1"/>
  <c r="CS184" i="1" s="1"/>
  <c r="CK185" i="1"/>
  <c r="CQ185" i="1" s="1"/>
  <c r="CO185" i="1"/>
  <c r="CU185" i="1" s="1"/>
  <c r="CL186" i="1"/>
  <c r="CR186" i="1" s="1"/>
  <c r="CP186" i="1"/>
  <c r="CV186" i="1" s="1"/>
  <c r="GE186" i="1"/>
  <c r="CN187" i="1"/>
  <c r="CT187" i="1" s="1"/>
  <c r="CN188" i="1"/>
  <c r="CT188" i="1" s="1"/>
  <c r="GB188" i="1"/>
  <c r="GC188" i="1"/>
  <c r="GB190" i="1"/>
  <c r="CN191" i="1"/>
  <c r="CT191" i="1" s="1"/>
  <c r="CM192" i="1"/>
  <c r="CS192" i="1" s="1"/>
  <c r="CK193" i="1"/>
  <c r="CQ193" i="1" s="1"/>
  <c r="CO193" i="1"/>
  <c r="CU193" i="1" s="1"/>
  <c r="GD193" i="1"/>
  <c r="GC194" i="1"/>
  <c r="GD195" i="1"/>
  <c r="CK198" i="1"/>
  <c r="CQ198" i="1" s="1"/>
  <c r="CO198" i="1"/>
  <c r="CU198" i="1" s="1"/>
  <c r="GE198" i="1"/>
  <c r="CK200" i="1"/>
  <c r="CQ200" i="1" s="1"/>
  <c r="CO200" i="1"/>
  <c r="CU200" i="1" s="1"/>
  <c r="CK203" i="1"/>
  <c r="CQ203" i="1" s="1"/>
  <c r="CO203" i="1"/>
  <c r="CU203" i="1" s="1"/>
  <c r="CK206" i="1"/>
  <c r="CQ206" i="1" s="1"/>
  <c r="CO206" i="1"/>
  <c r="CU206" i="1" s="1"/>
  <c r="DT206" i="1"/>
  <c r="DU206" i="1"/>
  <c r="CK209" i="1"/>
  <c r="CQ209" i="1" s="1"/>
  <c r="CO209" i="1"/>
  <c r="CU209" i="1" s="1"/>
  <c r="DU209" i="1"/>
  <c r="DT209" i="1"/>
  <c r="CL225" i="1"/>
  <c r="CR225" i="1" s="1"/>
  <c r="CP225" i="1"/>
  <c r="CV225" i="1" s="1"/>
  <c r="DT225" i="1"/>
  <c r="DU225" i="1"/>
  <c r="CL227" i="1"/>
  <c r="CR227" i="1" s="1"/>
  <c r="CP227" i="1"/>
  <c r="CV227" i="1" s="1"/>
  <c r="CK177" i="1"/>
  <c r="CQ177" i="1" s="1"/>
  <c r="CO177" i="1"/>
  <c r="CU177" i="1" s="1"/>
  <c r="CL178" i="1"/>
  <c r="CR178" i="1" s="1"/>
  <c r="CP178" i="1"/>
  <c r="CV178" i="1" s="1"/>
  <c r="GE178" i="1"/>
  <c r="GL178" i="1" s="1"/>
  <c r="CN179" i="1"/>
  <c r="CT179" i="1" s="1"/>
  <c r="CN180" i="1"/>
  <c r="CT180" i="1" s="1"/>
  <c r="GB180" i="1"/>
  <c r="GD180" i="1"/>
  <c r="GC180" i="1"/>
  <c r="CM181" i="1"/>
  <c r="CS181" i="1" s="1"/>
  <c r="GE181" i="1"/>
  <c r="CK183" i="1"/>
  <c r="CQ183" i="1" s="1"/>
  <c r="CO183" i="1"/>
  <c r="CU183" i="1" s="1"/>
  <c r="CN184" i="1"/>
  <c r="CT184" i="1" s="1"/>
  <c r="CL185" i="1"/>
  <c r="CR185" i="1" s="1"/>
  <c r="CP185" i="1"/>
  <c r="CV185" i="1" s="1"/>
  <c r="GE185" i="1"/>
  <c r="DT186" i="1"/>
  <c r="CK187" i="1"/>
  <c r="CQ187" i="1" s="1"/>
  <c r="CO187" i="1"/>
  <c r="CU187" i="1" s="1"/>
  <c r="GC187" i="1"/>
  <c r="CK188" i="1"/>
  <c r="CQ188" i="1" s="1"/>
  <c r="CO188" i="1"/>
  <c r="CU188" i="1" s="1"/>
  <c r="CN189" i="1"/>
  <c r="CT189" i="1" s="1"/>
  <c r="GE189" i="1"/>
  <c r="CN190" i="1"/>
  <c r="CT190" i="1" s="1"/>
  <c r="GE191" i="1"/>
  <c r="GD191" i="1"/>
  <c r="DT192" i="1"/>
  <c r="CL193" i="1"/>
  <c r="CR193" i="1" s="1"/>
  <c r="CP193" i="1"/>
  <c r="CV193" i="1" s="1"/>
  <c r="GC193" i="1"/>
  <c r="GB193" i="1"/>
  <c r="CK194" i="1"/>
  <c r="CQ194" i="1" s="1"/>
  <c r="CO194" i="1"/>
  <c r="CU194" i="1" s="1"/>
  <c r="GE194" i="1"/>
  <c r="CL195" i="1"/>
  <c r="CR195" i="1" s="1"/>
  <c r="CP195" i="1"/>
  <c r="CV195" i="1" s="1"/>
  <c r="DT197" i="1"/>
  <c r="CK199" i="1"/>
  <c r="CQ199" i="1" s="1"/>
  <c r="CO199" i="1"/>
  <c r="CU199" i="1" s="1"/>
  <c r="GD199" i="1"/>
  <c r="CL200" i="1"/>
  <c r="CR200" i="1" s="1"/>
  <c r="CP200" i="1"/>
  <c r="CV200" i="1" s="1"/>
  <c r="GC201" i="1"/>
  <c r="GB201" i="1"/>
  <c r="CL203" i="1"/>
  <c r="CR203" i="1" s="1"/>
  <c r="CP203" i="1"/>
  <c r="CV203" i="1" s="1"/>
  <c r="CM204" i="1"/>
  <c r="CS204" i="1" s="1"/>
  <c r="DU204" i="1"/>
  <c r="DT204" i="1"/>
  <c r="BJ207" i="1"/>
  <c r="CK207" i="1"/>
  <c r="CQ207" i="1" s="1"/>
  <c r="CO207" i="1"/>
  <c r="CU207" i="1" s="1"/>
  <c r="CK211" i="1"/>
  <c r="CQ211" i="1" s="1"/>
  <c r="CO211" i="1"/>
  <c r="CU211" i="1" s="1"/>
  <c r="DU211" i="1"/>
  <c r="DT211" i="1"/>
  <c r="FC211" i="1"/>
  <c r="FL211" i="1" s="1" a="1"/>
  <c r="FL211" i="1" s="1"/>
  <c r="CK212" i="1"/>
  <c r="CQ212" i="1" s="1"/>
  <c r="CO212" i="1"/>
  <c r="CU212" i="1" s="1"/>
  <c r="GE217" i="1"/>
  <c r="CL218" i="1"/>
  <c r="CR218" i="1" s="1"/>
  <c r="CP218" i="1"/>
  <c r="CV218" i="1" s="1"/>
  <c r="DU218" i="1"/>
  <c r="DT218" i="1"/>
  <c r="CO260" i="1"/>
  <c r="CU260" i="1" s="1"/>
  <c r="BL260" i="1"/>
  <c r="BM260" i="1" s="1"/>
  <c r="BN260" i="1" s="1"/>
  <c r="CL177" i="1"/>
  <c r="CR177" i="1" s="1"/>
  <c r="CP177" i="1"/>
  <c r="CV177" i="1" s="1"/>
  <c r="GE177" i="1"/>
  <c r="CK179" i="1"/>
  <c r="CQ179" i="1" s="1"/>
  <c r="CO179" i="1"/>
  <c r="CU179" i="1" s="1"/>
  <c r="GC179" i="1"/>
  <c r="CK180" i="1"/>
  <c r="CQ180" i="1" s="1"/>
  <c r="CO180" i="1"/>
  <c r="CU180" i="1" s="1"/>
  <c r="CN181" i="1"/>
  <c r="CT181" i="1" s="1"/>
  <c r="GD182" i="1"/>
  <c r="GC183" i="1"/>
  <c r="CO184" i="1"/>
  <c r="CU184" i="1" s="1"/>
  <c r="DU184" i="1"/>
  <c r="GD184" i="1"/>
  <c r="CM185" i="1"/>
  <c r="CS185" i="1" s="1"/>
  <c r="GD186" i="1"/>
  <c r="CL187" i="1"/>
  <c r="CR187" i="1" s="1"/>
  <c r="CP187" i="1"/>
  <c r="CV187" i="1" s="1"/>
  <c r="GE188" i="1"/>
  <c r="CK189" i="1"/>
  <c r="CQ189" i="1" s="1"/>
  <c r="CO189" i="1"/>
  <c r="CU189" i="1" s="1"/>
  <c r="CK190" i="1"/>
  <c r="CQ190" i="1" s="1"/>
  <c r="CO190" i="1"/>
  <c r="CU190" i="1" s="1"/>
  <c r="CL191" i="1"/>
  <c r="CR191" i="1" s="1"/>
  <c r="CP191" i="1"/>
  <c r="CV191" i="1" s="1"/>
  <c r="CK192" i="1"/>
  <c r="CQ192" i="1" s="1"/>
  <c r="CO192" i="1"/>
  <c r="CU192" i="1" s="1"/>
  <c r="GD192" i="1"/>
  <c r="DT193" i="1"/>
  <c r="CM195" i="1"/>
  <c r="CS195" i="1" s="1"/>
  <c r="GC195" i="1"/>
  <c r="CK196" i="1"/>
  <c r="CQ196" i="1" s="1"/>
  <c r="CK197" i="1"/>
  <c r="CQ197" i="1" s="1"/>
  <c r="CO197" i="1"/>
  <c r="CU197" i="1" s="1"/>
  <c r="GE197" i="1"/>
  <c r="DU198" i="1"/>
  <c r="GD198" i="1"/>
  <c r="CM200" i="1"/>
  <c r="CS200" i="1" s="1"/>
  <c r="GE203" i="1"/>
  <c r="GC205" i="1"/>
  <c r="GB205" i="1"/>
  <c r="CL207" i="1"/>
  <c r="CR207" i="1" s="1"/>
  <c r="CP207" i="1"/>
  <c r="CV207" i="1" s="1"/>
  <c r="GE209" i="1"/>
  <c r="GD209" i="1"/>
  <c r="CP212" i="1"/>
  <c r="CV212" i="1" s="1"/>
  <c r="GD218" i="1"/>
  <c r="CL234" i="1"/>
  <c r="CR234" i="1" s="1"/>
  <c r="CP234" i="1"/>
  <c r="CV234" i="1" s="1"/>
  <c r="BL239" i="1"/>
  <c r="BO239" i="1" s="1"/>
  <c r="CK239" i="1"/>
  <c r="CQ239" i="1" s="1"/>
  <c r="CK186" i="1"/>
  <c r="CQ186" i="1" s="1"/>
  <c r="CO186" i="1"/>
  <c r="CU186" i="1" s="1"/>
  <c r="CM188" i="1"/>
  <c r="CS188" i="1" s="1"/>
  <c r="CM191" i="1"/>
  <c r="CS191" i="1" s="1"/>
  <c r="CL192" i="1"/>
  <c r="CR192" i="1" s="1"/>
  <c r="CP192" i="1"/>
  <c r="CV192" i="1" s="1"/>
  <c r="CL197" i="1"/>
  <c r="CR197" i="1" s="1"/>
  <c r="CP197" i="1"/>
  <c r="CV197" i="1" s="1"/>
  <c r="DT202" i="1"/>
  <c r="DU202" i="1"/>
  <c r="CN209" i="1"/>
  <c r="CT209" i="1" s="1"/>
  <c r="DU214" i="1"/>
  <c r="DT214" i="1"/>
  <c r="DT217" i="1"/>
  <c r="DU217" i="1"/>
  <c r="DU219" i="1"/>
  <c r="DT219" i="1"/>
  <c r="CL223" i="1"/>
  <c r="CR223" i="1" s="1"/>
  <c r="CP223" i="1"/>
  <c r="CV223" i="1" s="1"/>
  <c r="FB224" i="1"/>
  <c r="FK224" i="1" s="1" a="1"/>
  <c r="FK224" i="1" s="1"/>
  <c r="GC224" i="1"/>
  <c r="FD225" i="1"/>
  <c r="FM225" i="1" s="1" a="1"/>
  <c r="FM225" i="1" s="1"/>
  <c r="GE225" i="1"/>
  <c r="CP260" i="1"/>
  <c r="CV260" i="1" s="1"/>
  <c r="CL238" i="1"/>
  <c r="CR238" i="1" s="1"/>
  <c r="CP238" i="1"/>
  <c r="CV238" i="1" s="1"/>
  <c r="CL239" i="1"/>
  <c r="CR239" i="1" s="1"/>
  <c r="CP239" i="1"/>
  <c r="CV239" i="1" s="1"/>
  <c r="CM240" i="1"/>
  <c r="CS240" i="1" s="1"/>
  <c r="GE240" i="1"/>
  <c r="CL241" i="1"/>
  <c r="CR241" i="1" s="1"/>
  <c r="CP241" i="1"/>
  <c r="CV241" i="1" s="1"/>
  <c r="CK244" i="1"/>
  <c r="CQ244" i="1" s="1"/>
  <c r="CO244" i="1"/>
  <c r="CU244" i="1" s="1"/>
  <c r="CK246" i="1"/>
  <c r="CQ246" i="1" s="1"/>
  <c r="CO246" i="1"/>
  <c r="CU246" i="1" s="1"/>
  <c r="CL248" i="1"/>
  <c r="CR248" i="1" s="1"/>
  <c r="CP248" i="1"/>
  <c r="CV248" i="1" s="1"/>
  <c r="CN251" i="1"/>
  <c r="CT251" i="1" s="1"/>
  <c r="CN252" i="1"/>
  <c r="CT252" i="1" s="1"/>
  <c r="CK253" i="1"/>
  <c r="CQ253" i="1" s="1"/>
  <c r="CO253" i="1"/>
  <c r="CU253" i="1" s="1"/>
  <c r="CN255" i="1"/>
  <c r="CT255" i="1" s="1"/>
  <c r="CM256" i="1"/>
  <c r="CS256" i="1" s="1"/>
  <c r="GC256" i="1"/>
  <c r="CK257" i="1"/>
  <c r="CQ257" i="1" s="1"/>
  <c r="CO257" i="1"/>
  <c r="CU257" i="1" s="1"/>
  <c r="DU257" i="1"/>
  <c r="FC257" i="1"/>
  <c r="FL257" i="1" s="1" a="1"/>
  <c r="FL257" i="1" s="1"/>
  <c r="GD259" i="1"/>
  <c r="GE260" i="1"/>
  <c r="CN265" i="1"/>
  <c r="CT265" i="1" s="1"/>
  <c r="GE265" i="1"/>
  <c r="CN267" i="1"/>
  <c r="CT267" i="1" s="1"/>
  <c r="GE267" i="1"/>
  <c r="GD267" i="1"/>
  <c r="CK270" i="1"/>
  <c r="CQ270" i="1" s="1"/>
  <c r="CO270" i="1"/>
  <c r="CU270" i="1" s="1"/>
  <c r="GE272" i="1"/>
  <c r="GD276" i="1"/>
  <c r="CN278" i="1"/>
  <c r="CT278" i="1" s="1"/>
  <c r="BL278" i="1"/>
  <c r="BO278" i="1" s="1"/>
  <c r="CN286" i="1"/>
  <c r="CT286" i="1" s="1"/>
  <c r="CK294" i="1"/>
  <c r="CQ294" i="1" s="1"/>
  <c r="CO294" i="1"/>
  <c r="CU294" i="1" s="1"/>
  <c r="CK298" i="1"/>
  <c r="CQ298" i="1" s="1"/>
  <c r="BL298" i="1"/>
  <c r="BO298" i="1" s="1"/>
  <c r="CK299" i="1"/>
  <c r="CQ299" i="1" s="1"/>
  <c r="CO299" i="1"/>
  <c r="CU299" i="1" s="1"/>
  <c r="GB302" i="1"/>
  <c r="DU304" i="1"/>
  <c r="DT304" i="1"/>
  <c r="GC305" i="1"/>
  <c r="CM213" i="1"/>
  <c r="CS213" i="1" s="1"/>
  <c r="CM214" i="1"/>
  <c r="CS214" i="1" s="1"/>
  <c r="CM217" i="1"/>
  <c r="CS217" i="1" s="1"/>
  <c r="CM218" i="1"/>
  <c r="CS218" i="1" s="1"/>
  <c r="CL219" i="1"/>
  <c r="CR219" i="1" s="1"/>
  <c r="CP219" i="1"/>
  <c r="CV219" i="1" s="1"/>
  <c r="CN220" i="1"/>
  <c r="CT220" i="1" s="1"/>
  <c r="CL221" i="1"/>
  <c r="CR221" i="1" s="1"/>
  <c r="CP221" i="1"/>
  <c r="CV221" i="1" s="1"/>
  <c r="CN222" i="1"/>
  <c r="CT222" i="1" s="1"/>
  <c r="GB223" i="1"/>
  <c r="CM225" i="1"/>
  <c r="CS225" i="1" s="1"/>
  <c r="CO226" i="1"/>
  <c r="CU226" i="1" s="1"/>
  <c r="GB227" i="1"/>
  <c r="CN228" i="1"/>
  <c r="CT228" i="1" s="1"/>
  <c r="CN229" i="1"/>
  <c r="CT229" i="1" s="1"/>
  <c r="GB229" i="1"/>
  <c r="CL230" i="1"/>
  <c r="CR230" i="1" s="1"/>
  <c r="CP230" i="1"/>
  <c r="CV230" i="1" s="1"/>
  <c r="CK231" i="1"/>
  <c r="CQ231" i="1" s="1"/>
  <c r="CO231" i="1"/>
  <c r="CU231" i="1" s="1"/>
  <c r="CL232" i="1"/>
  <c r="CR232" i="1" s="1"/>
  <c r="CP232" i="1"/>
  <c r="CV232" i="1" s="1"/>
  <c r="CN233" i="1"/>
  <c r="CT233" i="1" s="1"/>
  <c r="CM234" i="1"/>
  <c r="CS234" i="1" s="1"/>
  <c r="BJ235" i="1"/>
  <c r="GF235" i="1"/>
  <c r="CK237" i="1"/>
  <c r="CQ237" i="1" s="1"/>
  <c r="CO237" i="1"/>
  <c r="CU237" i="1" s="1"/>
  <c r="GK237" i="1"/>
  <c r="GC238" i="1"/>
  <c r="CM239" i="1"/>
  <c r="CS239" i="1" s="1"/>
  <c r="CN240" i="1"/>
  <c r="CT240" i="1" s="1"/>
  <c r="GB241" i="1"/>
  <c r="CN242" i="1"/>
  <c r="CT242" i="1" s="1"/>
  <c r="CN243" i="1"/>
  <c r="CT243" i="1" s="1"/>
  <c r="GB243" i="1"/>
  <c r="CL244" i="1"/>
  <c r="CR244" i="1" s="1"/>
  <c r="CP244" i="1"/>
  <c r="CV244" i="1" s="1"/>
  <c r="CK245" i="1"/>
  <c r="CQ245" i="1" s="1"/>
  <c r="CO245" i="1"/>
  <c r="CU245" i="1" s="1"/>
  <c r="CL246" i="1"/>
  <c r="CR246" i="1" s="1"/>
  <c r="CP246" i="1"/>
  <c r="CV246" i="1" s="1"/>
  <c r="GC247" i="1"/>
  <c r="CM248" i="1"/>
  <c r="CS248" i="1" s="1"/>
  <c r="GE248" i="1"/>
  <c r="CK249" i="1"/>
  <c r="CQ249" i="1" s="1"/>
  <c r="CO249" i="1"/>
  <c r="CU249" i="1" s="1"/>
  <c r="GB249" i="1"/>
  <c r="CK251" i="1"/>
  <c r="CQ251" i="1" s="1"/>
  <c r="CO251" i="1"/>
  <c r="CU251" i="1" s="1"/>
  <c r="CO252" i="1"/>
  <c r="CU252" i="1" s="1"/>
  <c r="GB252" i="1"/>
  <c r="CL253" i="1"/>
  <c r="CR253" i="1" s="1"/>
  <c r="CP253" i="1"/>
  <c r="CV253" i="1" s="1"/>
  <c r="CK255" i="1"/>
  <c r="CQ255" i="1" s="1"/>
  <c r="CO255" i="1"/>
  <c r="CU255" i="1" s="1"/>
  <c r="CK258" i="1"/>
  <c r="CQ258" i="1" s="1"/>
  <c r="CO258" i="1"/>
  <c r="CU258" i="1" s="1"/>
  <c r="CK259" i="1"/>
  <c r="CQ259" i="1" s="1"/>
  <c r="CO259" i="1"/>
  <c r="CU259" i="1" s="1"/>
  <c r="CL260" i="1"/>
  <c r="CR260" i="1" s="1"/>
  <c r="CK263" i="1"/>
  <c r="CQ263" i="1" s="1"/>
  <c r="CO263" i="1"/>
  <c r="CU263" i="1" s="1"/>
  <c r="CK265" i="1"/>
  <c r="CQ265" i="1" s="1"/>
  <c r="CO265" i="1"/>
  <c r="CU265" i="1" s="1"/>
  <c r="CK267" i="1"/>
  <c r="CQ267" i="1" s="1"/>
  <c r="CO267" i="1"/>
  <c r="CU267" i="1" s="1"/>
  <c r="CN272" i="1"/>
  <c r="CT272" i="1" s="1"/>
  <c r="CK280" i="1"/>
  <c r="CQ280" i="1" s="1"/>
  <c r="CO280" i="1"/>
  <c r="CU280" i="1" s="1"/>
  <c r="CK286" i="1"/>
  <c r="CQ286" i="1" s="1"/>
  <c r="BL286" i="1"/>
  <c r="BO286" i="1" s="1"/>
  <c r="CK287" i="1"/>
  <c r="CQ287" i="1" s="1"/>
  <c r="CO287" i="1"/>
  <c r="CU287" i="1" s="1"/>
  <c r="CK288" i="1"/>
  <c r="CQ288" i="1" s="1"/>
  <c r="CO288" i="1"/>
  <c r="CU288" i="1" s="1"/>
  <c r="DU288" i="1"/>
  <c r="DT288" i="1"/>
  <c r="CK291" i="1"/>
  <c r="CQ291" i="1" s="1"/>
  <c r="CO291" i="1"/>
  <c r="CU291" i="1" s="1"/>
  <c r="DT293" i="1"/>
  <c r="DU293" i="1"/>
  <c r="GB298" i="1"/>
  <c r="CK313" i="1"/>
  <c r="CQ313" i="1" s="1"/>
  <c r="CO313" i="1"/>
  <c r="CU313" i="1" s="1"/>
  <c r="DT313" i="1"/>
  <c r="DU313" i="1"/>
  <c r="GB202" i="1"/>
  <c r="CM203" i="1"/>
  <c r="CS203" i="1" s="1"/>
  <c r="GB203" i="1"/>
  <c r="CK204" i="1"/>
  <c r="CQ204" i="1" s="1"/>
  <c r="CK205" i="1"/>
  <c r="CQ205" i="1" s="1"/>
  <c r="CO205" i="1"/>
  <c r="CU205" i="1" s="1"/>
  <c r="GB206" i="1"/>
  <c r="CM207" i="1"/>
  <c r="CS207" i="1" s="1"/>
  <c r="GB207" i="1"/>
  <c r="CK208" i="1"/>
  <c r="CQ208" i="1" s="1"/>
  <c r="CO208" i="1"/>
  <c r="CU208" i="1" s="1"/>
  <c r="GB208" i="1"/>
  <c r="GC208" i="1"/>
  <c r="CL209" i="1"/>
  <c r="CR209" i="1" s="1"/>
  <c r="CP209" i="1"/>
  <c r="CV209" i="1" s="1"/>
  <c r="CK210" i="1"/>
  <c r="CQ210" i="1" s="1"/>
  <c r="CO210" i="1"/>
  <c r="CU210" i="1" s="1"/>
  <c r="CL211" i="1"/>
  <c r="CR211" i="1" s="1"/>
  <c r="CP211" i="1"/>
  <c r="CV211" i="1" s="1"/>
  <c r="CN213" i="1"/>
  <c r="CT213" i="1" s="1"/>
  <c r="CN214" i="1"/>
  <c r="CT214" i="1" s="1"/>
  <c r="CK216" i="1"/>
  <c r="CQ216" i="1" s="1"/>
  <c r="CO216" i="1"/>
  <c r="CU216" i="1" s="1"/>
  <c r="CN217" i="1"/>
  <c r="CT217" i="1" s="1"/>
  <c r="GB217" i="1"/>
  <c r="CN218" i="1"/>
  <c r="CT218" i="1" s="1"/>
  <c r="GB219" i="1"/>
  <c r="CK220" i="1"/>
  <c r="CQ220" i="1" s="1"/>
  <c r="CO220" i="1"/>
  <c r="CU220" i="1" s="1"/>
  <c r="CM221" i="1"/>
  <c r="CS221" i="1" s="1"/>
  <c r="CK222" i="1"/>
  <c r="CQ222" i="1" s="1"/>
  <c r="CO222" i="1"/>
  <c r="CU222" i="1" s="1"/>
  <c r="GB222" i="1"/>
  <c r="CN225" i="1"/>
  <c r="CT225" i="1" s="1"/>
  <c r="GB225" i="1"/>
  <c r="CL226" i="1"/>
  <c r="CR226" i="1" s="1"/>
  <c r="CP226" i="1"/>
  <c r="CV226" i="1" s="1"/>
  <c r="GB226" i="1"/>
  <c r="GI226" i="1" s="1"/>
  <c r="CK228" i="1"/>
  <c r="CQ228" i="1" s="1"/>
  <c r="CO228" i="1"/>
  <c r="CU228" i="1" s="1"/>
  <c r="CK229" i="1"/>
  <c r="CQ229" i="1" s="1"/>
  <c r="CO229" i="1"/>
  <c r="CU229" i="1" s="1"/>
  <c r="CM230" i="1"/>
  <c r="CS230" i="1" s="1"/>
  <c r="CL231" i="1"/>
  <c r="CR231" i="1" s="1"/>
  <c r="CP231" i="1"/>
  <c r="CV231" i="1" s="1"/>
  <c r="FZ232" i="1"/>
  <c r="CK233" i="1"/>
  <c r="CQ233" i="1" s="1"/>
  <c r="CO233" i="1"/>
  <c r="CU233" i="1" s="1"/>
  <c r="CN234" i="1"/>
  <c r="CT234" i="1" s="1"/>
  <c r="GC234" i="1"/>
  <c r="CK235" i="1"/>
  <c r="CQ235" i="1" s="1"/>
  <c r="CO235" i="1"/>
  <c r="CU235" i="1" s="1"/>
  <c r="GB235" i="1"/>
  <c r="GG235" i="1"/>
  <c r="CL237" i="1"/>
  <c r="CR237" i="1" s="1"/>
  <c r="CP237" i="1"/>
  <c r="CV237" i="1" s="1"/>
  <c r="CN238" i="1"/>
  <c r="CT238" i="1" s="1"/>
  <c r="CN239" i="1"/>
  <c r="CT239" i="1" s="1"/>
  <c r="GC239" i="1"/>
  <c r="CK240" i="1"/>
  <c r="CQ240" i="1" s="1"/>
  <c r="CO240" i="1"/>
  <c r="CU240" i="1" s="1"/>
  <c r="GB240" i="1"/>
  <c r="CK242" i="1"/>
  <c r="CQ242" i="1" s="1"/>
  <c r="CO242" i="1"/>
  <c r="CU242" i="1" s="1"/>
  <c r="CK243" i="1"/>
  <c r="CQ243" i="1" s="1"/>
  <c r="CO243" i="1"/>
  <c r="CU243" i="1" s="1"/>
  <c r="CM244" i="1"/>
  <c r="CS244" i="1" s="1"/>
  <c r="CL245" i="1"/>
  <c r="CR245" i="1" s="1"/>
  <c r="CP245" i="1"/>
  <c r="CV245" i="1" s="1"/>
  <c r="FZ246" i="1"/>
  <c r="CN247" i="1"/>
  <c r="CT247" i="1" s="1"/>
  <c r="CN248" i="1"/>
  <c r="CT248" i="1" s="1"/>
  <c r="DU248" i="1"/>
  <c r="GB248" i="1"/>
  <c r="CL249" i="1"/>
  <c r="CR249" i="1" s="1"/>
  <c r="CP249" i="1"/>
  <c r="CV249" i="1" s="1"/>
  <c r="CK250" i="1"/>
  <c r="CQ250" i="1" s="1"/>
  <c r="CO250" i="1"/>
  <c r="CU250" i="1" s="1"/>
  <c r="GK250" i="1"/>
  <c r="CL251" i="1"/>
  <c r="CR251" i="1" s="1"/>
  <c r="CP251" i="1"/>
  <c r="CV251" i="1" s="1"/>
  <c r="CL252" i="1"/>
  <c r="CR252" i="1" s="1"/>
  <c r="CP252" i="1"/>
  <c r="CV252" i="1" s="1"/>
  <c r="CM253" i="1"/>
  <c r="CS253" i="1" s="1"/>
  <c r="CK254" i="1"/>
  <c r="CQ254" i="1" s="1"/>
  <c r="CO254" i="1"/>
  <c r="CU254" i="1" s="1"/>
  <c r="CL255" i="1"/>
  <c r="CR255" i="1" s="1"/>
  <c r="CP255" i="1"/>
  <c r="CV255" i="1" s="1"/>
  <c r="BM256" i="1"/>
  <c r="BN256" i="1" s="1"/>
  <c r="CK256" i="1"/>
  <c r="CQ256" i="1" s="1"/>
  <c r="CO256" i="1"/>
  <c r="CU256" i="1" s="1"/>
  <c r="CM257" i="1"/>
  <c r="CS257" i="1" s="1"/>
  <c r="CL258" i="1"/>
  <c r="CR258" i="1" s="1"/>
  <c r="CP258" i="1"/>
  <c r="CV258" i="1" s="1"/>
  <c r="CM260" i="1"/>
  <c r="CS260" i="1" s="1"/>
  <c r="DT261" i="1"/>
  <c r="CK262" i="1"/>
  <c r="CQ262" i="1" s="1"/>
  <c r="CO262" i="1"/>
  <c r="CU262" i="1" s="1"/>
  <c r="CL263" i="1"/>
  <c r="CR263" i="1" s="1"/>
  <c r="CP263" i="1"/>
  <c r="CV263" i="1" s="1"/>
  <c r="GC263" i="1"/>
  <c r="GB263" i="1"/>
  <c r="CN264" i="1"/>
  <c r="CT264" i="1" s="1"/>
  <c r="GE264" i="1"/>
  <c r="CL265" i="1"/>
  <c r="CR265" i="1" s="1"/>
  <c r="CP265" i="1"/>
  <c r="CV265" i="1" s="1"/>
  <c r="CK272" i="1"/>
  <c r="CQ272" i="1" s="1"/>
  <c r="CO272" i="1"/>
  <c r="CU272" i="1" s="1"/>
  <c r="DU272" i="1"/>
  <c r="DT272" i="1"/>
  <c r="GD272" i="1"/>
  <c r="GB286" i="1"/>
  <c r="GB290" i="1"/>
  <c r="CL295" i="1"/>
  <c r="CP295" i="1"/>
  <c r="CK311" i="1"/>
  <c r="CQ311" i="1" s="1"/>
  <c r="CO311" i="1"/>
  <c r="CU311" i="1" s="1"/>
  <c r="CL199" i="1"/>
  <c r="CR199" i="1" s="1"/>
  <c r="CP199" i="1"/>
  <c r="CV199" i="1" s="1"/>
  <c r="CK201" i="1"/>
  <c r="CQ201" i="1" s="1"/>
  <c r="CO201" i="1"/>
  <c r="CU201" i="1" s="1"/>
  <c r="CN202" i="1"/>
  <c r="CT202" i="1" s="1"/>
  <c r="CN203" i="1"/>
  <c r="CT203" i="1" s="1"/>
  <c r="CL204" i="1"/>
  <c r="CR204" i="1" s="1"/>
  <c r="CP204" i="1"/>
  <c r="CV204" i="1" s="1"/>
  <c r="GB204" i="1"/>
  <c r="GD204" i="1"/>
  <c r="GC204" i="1"/>
  <c r="CL205" i="1"/>
  <c r="CR205" i="1" s="1"/>
  <c r="CP205" i="1"/>
  <c r="CV205" i="1" s="1"/>
  <c r="CN206" i="1"/>
  <c r="CT206" i="1" s="1"/>
  <c r="CN207" i="1"/>
  <c r="CT207" i="1" s="1"/>
  <c r="CL208" i="1"/>
  <c r="CR208" i="1" s="1"/>
  <c r="CP208" i="1"/>
  <c r="CV208" i="1" s="1"/>
  <c r="CM211" i="1"/>
  <c r="CS211" i="1" s="1"/>
  <c r="GB211" i="1"/>
  <c r="GK211" i="1" s="1"/>
  <c r="GE212" i="1"/>
  <c r="GK212" i="1" s="1"/>
  <c r="CK213" i="1"/>
  <c r="CQ213" i="1" s="1"/>
  <c r="CO213" i="1"/>
  <c r="CU213" i="1" s="1"/>
  <c r="DU213" i="1"/>
  <c r="GB213" i="1"/>
  <c r="GD213" i="1"/>
  <c r="CK214" i="1"/>
  <c r="CQ214" i="1" s="1"/>
  <c r="CO214" i="1"/>
  <c r="CU214" i="1" s="1"/>
  <c r="GB214" i="1"/>
  <c r="GD214" i="1"/>
  <c r="CM215" i="1"/>
  <c r="CS215" i="1" s="1"/>
  <c r="CK215" i="1"/>
  <c r="CQ215" i="1" s="1"/>
  <c r="CO215" i="1"/>
  <c r="CU215" i="1" s="1"/>
  <c r="CL216" i="1"/>
  <c r="CR216" i="1" s="1"/>
  <c r="CP216" i="1"/>
  <c r="CV216" i="1" s="1"/>
  <c r="GD216" i="1"/>
  <c r="GJ216" i="1" s="1"/>
  <c r="CK217" i="1"/>
  <c r="CQ217" i="1" s="1"/>
  <c r="CO217" i="1"/>
  <c r="CU217" i="1" s="1"/>
  <c r="CK218" i="1"/>
  <c r="CQ218" i="1" s="1"/>
  <c r="CO218" i="1"/>
  <c r="CU218" i="1" s="1"/>
  <c r="GE219" i="1"/>
  <c r="CL220" i="1"/>
  <c r="CR220" i="1" s="1"/>
  <c r="CP220" i="1"/>
  <c r="CV220" i="1" s="1"/>
  <c r="GD220" i="1"/>
  <c r="CN221" i="1"/>
  <c r="CT221" i="1" s="1"/>
  <c r="DU221" i="1"/>
  <c r="GB221" i="1"/>
  <c r="GD221" i="1"/>
  <c r="CL222" i="1"/>
  <c r="CR222" i="1" s="1"/>
  <c r="CP222" i="1"/>
  <c r="CV222" i="1" s="1"/>
  <c r="CK223" i="1"/>
  <c r="CQ223" i="1" s="1"/>
  <c r="CO223" i="1"/>
  <c r="CU223" i="1" s="1"/>
  <c r="CK225" i="1"/>
  <c r="CQ225" i="1" s="1"/>
  <c r="CO225" i="1"/>
  <c r="CU225" i="1" s="1"/>
  <c r="CM226" i="1"/>
  <c r="CS226" i="1" s="1"/>
  <c r="CK227" i="1"/>
  <c r="CQ227" i="1" s="1"/>
  <c r="CO227" i="1"/>
  <c r="CU227" i="1" s="1"/>
  <c r="CL228" i="1"/>
  <c r="CR228" i="1" s="1"/>
  <c r="CP228" i="1"/>
  <c r="CV228" i="1" s="1"/>
  <c r="GD228" i="1"/>
  <c r="CL229" i="1"/>
  <c r="CR229" i="1" s="1"/>
  <c r="CP229" i="1"/>
  <c r="CV229" i="1" s="1"/>
  <c r="CN230" i="1"/>
  <c r="CT230" i="1" s="1"/>
  <c r="GC230" i="1"/>
  <c r="GI230" i="1" s="1"/>
  <c r="DT231" i="1"/>
  <c r="GB231" i="1"/>
  <c r="CN232" i="1"/>
  <c r="CT232" i="1" s="1"/>
  <c r="CL233" i="1"/>
  <c r="CR233" i="1" s="1"/>
  <c r="CP233" i="1"/>
  <c r="CV233" i="1" s="1"/>
  <c r="GD233" i="1"/>
  <c r="CK234" i="1"/>
  <c r="CQ234" i="1" s="1"/>
  <c r="CO234" i="1"/>
  <c r="CU234" i="1" s="1"/>
  <c r="DU234" i="1"/>
  <c r="GD234" i="1"/>
  <c r="CL235" i="1"/>
  <c r="CR235" i="1" s="1"/>
  <c r="CP235" i="1"/>
  <c r="CV235" i="1" s="1"/>
  <c r="CK236" i="1"/>
  <c r="CQ236" i="1" s="1"/>
  <c r="CO236" i="1"/>
  <c r="CU236" i="1" s="1"/>
  <c r="GC236" i="1"/>
  <c r="DT237" i="1"/>
  <c r="CK238" i="1"/>
  <c r="CQ238" i="1" s="1"/>
  <c r="CO238" i="1"/>
  <c r="CU238" i="1" s="1"/>
  <c r="CO239" i="1"/>
  <c r="CU239" i="1" s="1"/>
  <c r="DU239" i="1"/>
  <c r="GD239" i="1"/>
  <c r="CL240" i="1"/>
  <c r="CR240" i="1" s="1"/>
  <c r="CP240" i="1"/>
  <c r="CV240" i="1" s="1"/>
  <c r="CK241" i="1"/>
  <c r="CQ241" i="1" s="1"/>
  <c r="CO241" i="1"/>
  <c r="CU241" i="1" s="1"/>
  <c r="CL242" i="1"/>
  <c r="CR242" i="1" s="1"/>
  <c r="CP242" i="1"/>
  <c r="CV242" i="1" s="1"/>
  <c r="GD242" i="1"/>
  <c r="CL243" i="1"/>
  <c r="CR243" i="1" s="1"/>
  <c r="CP243" i="1"/>
  <c r="CV243" i="1" s="1"/>
  <c r="CN244" i="1"/>
  <c r="CT244" i="1" s="1"/>
  <c r="GC244" i="1"/>
  <c r="DT245" i="1"/>
  <c r="CN246" i="1"/>
  <c r="CT246" i="1" s="1"/>
  <c r="CK247" i="1"/>
  <c r="CQ247" i="1" s="1"/>
  <c r="CO247" i="1"/>
  <c r="CU247" i="1" s="1"/>
  <c r="CK248" i="1"/>
  <c r="CQ248" i="1" s="1"/>
  <c r="CO248" i="1"/>
  <c r="CU248" i="1" s="1"/>
  <c r="CM249" i="1"/>
  <c r="CS249" i="1" s="1"/>
  <c r="CL250" i="1"/>
  <c r="CR250" i="1" s="1"/>
  <c r="CP250" i="1"/>
  <c r="CV250" i="1" s="1"/>
  <c r="GE251" i="1"/>
  <c r="CM252" i="1"/>
  <c r="CS252" i="1" s="1"/>
  <c r="CL254" i="1"/>
  <c r="CR254" i="1" s="1"/>
  <c r="CP254" i="1"/>
  <c r="CV254" i="1" s="1"/>
  <c r="GB254" i="1"/>
  <c r="GK254" i="1" s="1"/>
  <c r="GE255" i="1"/>
  <c r="CL256" i="1"/>
  <c r="CR256" i="1" s="1"/>
  <c r="CP256" i="1"/>
  <c r="CV256" i="1" s="1"/>
  <c r="CN257" i="1"/>
  <c r="CT257" i="1" s="1"/>
  <c r="GC257" i="1"/>
  <c r="DT258" i="1"/>
  <c r="FC258" i="1"/>
  <c r="FL258" i="1" s="1" a="1"/>
  <c r="FL258" i="1" s="1"/>
  <c r="CL262" i="1"/>
  <c r="CR262" i="1" s="1"/>
  <c r="CP262" i="1"/>
  <c r="CV262" i="1" s="1"/>
  <c r="DT263" i="1"/>
  <c r="CK264" i="1"/>
  <c r="CQ264" i="1" s="1"/>
  <c r="CO264" i="1"/>
  <c r="CU264" i="1" s="1"/>
  <c r="DT264" i="1"/>
  <c r="DU264" i="1"/>
  <c r="GE266" i="1"/>
  <c r="DT267" i="1"/>
  <c r="CN270" i="1"/>
  <c r="CT270" i="1" s="1"/>
  <c r="GD270" i="1"/>
  <c r="CL271" i="1"/>
  <c r="CR271" i="1" s="1"/>
  <c r="CP271" i="1"/>
  <c r="CV271" i="1" s="1"/>
  <c r="DU271" i="1"/>
  <c r="DT271" i="1"/>
  <c r="CO274" i="1"/>
  <c r="CU274" i="1" s="1"/>
  <c r="BL274" i="1"/>
  <c r="BM274" i="1" s="1"/>
  <c r="BN274" i="1" s="1"/>
  <c r="CK282" i="1"/>
  <c r="CQ282" i="1" s="1"/>
  <c r="CO282" i="1"/>
  <c r="CU282" i="1" s="1"/>
  <c r="GE287" i="1"/>
  <c r="CM290" i="1"/>
  <c r="CS290" i="1" s="1"/>
  <c r="CN298" i="1"/>
  <c r="CT298" i="1" s="1"/>
  <c r="GE299" i="1"/>
  <c r="DU300" i="1"/>
  <c r="DT300" i="1"/>
  <c r="GC301" i="1"/>
  <c r="CK303" i="1"/>
  <c r="CQ303" i="1" s="1"/>
  <c r="CO303" i="1"/>
  <c r="CU303" i="1" s="1"/>
  <c r="GB310" i="1"/>
  <c r="CN314" i="1"/>
  <c r="CT314" i="1" s="1"/>
  <c r="CK325" i="1"/>
  <c r="CQ325" i="1" s="1"/>
  <c r="CO325" i="1"/>
  <c r="CU325" i="1" s="1"/>
  <c r="DT325" i="1"/>
  <c r="DU325" i="1"/>
  <c r="DU327" i="1"/>
  <c r="DT327" i="1"/>
  <c r="CK328" i="1"/>
  <c r="CQ328" i="1" s="1"/>
  <c r="CO328" i="1"/>
  <c r="CU328" i="1" s="1"/>
  <c r="DU328" i="1"/>
  <c r="DT328" i="1"/>
  <c r="DT334" i="1"/>
  <c r="DU334" i="1"/>
  <c r="DU353" i="1"/>
  <c r="DT353" i="1"/>
  <c r="FA359" i="1"/>
  <c r="FJ359" i="1" s="1" a="1"/>
  <c r="FJ359" i="1" s="1"/>
  <c r="GB359" i="1"/>
  <c r="BL392" i="1"/>
  <c r="BO392" i="1" s="1"/>
  <c r="CO392" i="1"/>
  <c r="CU392" i="1" s="1"/>
  <c r="FB395" i="1"/>
  <c r="FK395" i="1" s="1" a="1"/>
  <c r="FK395" i="1" s="1"/>
  <c r="GC395" i="1"/>
  <c r="DU398" i="1"/>
  <c r="DT398" i="1"/>
  <c r="CK404" i="1"/>
  <c r="CQ404" i="1" s="1"/>
  <c r="CO404" i="1"/>
  <c r="CU404" i="1" s="1"/>
  <c r="GD406" i="1"/>
  <c r="CN260" i="1"/>
  <c r="CT260" i="1" s="1"/>
  <c r="GC260" i="1"/>
  <c r="CK261" i="1"/>
  <c r="CQ261" i="1" s="1"/>
  <c r="CO261" i="1"/>
  <c r="CU261" i="1" s="1"/>
  <c r="GB261" i="1"/>
  <c r="CM262" i="1"/>
  <c r="CS262" i="1" s="1"/>
  <c r="CN263" i="1"/>
  <c r="CT263" i="1" s="1"/>
  <c r="GE263" i="1"/>
  <c r="GB264" i="1"/>
  <c r="GD264" i="1"/>
  <c r="CM265" i="1"/>
  <c r="CS265" i="1" s="1"/>
  <c r="GC265" i="1"/>
  <c r="CK266" i="1"/>
  <c r="CQ266" i="1" s="1"/>
  <c r="CO266" i="1"/>
  <c r="CU266" i="1" s="1"/>
  <c r="GB266" i="1"/>
  <c r="GD266" i="1"/>
  <c r="GC266" i="1"/>
  <c r="CL267" i="1"/>
  <c r="CR267" i="1" s="1"/>
  <c r="CP267" i="1"/>
  <c r="CV267" i="1" s="1"/>
  <c r="GC267" i="1"/>
  <c r="GB267" i="1"/>
  <c r="CK268" i="1"/>
  <c r="CQ268" i="1" s="1"/>
  <c r="CO268" i="1"/>
  <c r="CU268" i="1" s="1"/>
  <c r="GE268" i="1"/>
  <c r="CL270" i="1"/>
  <c r="CR270" i="1" s="1"/>
  <c r="CP270" i="1"/>
  <c r="CV270" i="1" s="1"/>
  <c r="CL272" i="1"/>
  <c r="CR272" i="1" s="1"/>
  <c r="CP272" i="1"/>
  <c r="CV272" i="1" s="1"/>
  <c r="GC272" i="1"/>
  <c r="GB272" i="1"/>
  <c r="CK273" i="1"/>
  <c r="CQ273" i="1" s="1"/>
  <c r="CO273" i="1"/>
  <c r="CU273" i="1" s="1"/>
  <c r="GE273" i="1"/>
  <c r="CL274" i="1"/>
  <c r="CR274" i="1" s="1"/>
  <c r="CP274" i="1"/>
  <c r="CV274" i="1" s="1"/>
  <c r="DT275" i="1"/>
  <c r="CL276" i="1"/>
  <c r="CR276" i="1" s="1"/>
  <c r="CP276" i="1"/>
  <c r="CV276" i="1" s="1"/>
  <c r="CN277" i="1"/>
  <c r="CT277" i="1" s="1"/>
  <c r="GE277" i="1"/>
  <c r="CK278" i="1"/>
  <c r="CQ278" i="1" s="1"/>
  <c r="CO278" i="1"/>
  <c r="CU278" i="1" s="1"/>
  <c r="GB278" i="1"/>
  <c r="GD278" i="1"/>
  <c r="CN279" i="1"/>
  <c r="CT279" i="1" s="1"/>
  <c r="CK281" i="1"/>
  <c r="CQ281" i="1" s="1"/>
  <c r="CO281" i="1"/>
  <c r="CU281" i="1" s="1"/>
  <c r="DT281" i="1"/>
  <c r="GB283" i="1"/>
  <c r="GD283" i="1"/>
  <c r="DT284" i="1"/>
  <c r="CO286" i="1"/>
  <c r="CU286" i="1" s="1"/>
  <c r="CL287" i="1"/>
  <c r="CR287" i="1" s="1"/>
  <c r="CP287" i="1"/>
  <c r="CV287" i="1" s="1"/>
  <c r="DT287" i="1"/>
  <c r="CL288" i="1"/>
  <c r="CR288" i="1" s="1"/>
  <c r="CP288" i="1"/>
  <c r="CV288" i="1" s="1"/>
  <c r="GC288" i="1"/>
  <c r="CN290" i="1"/>
  <c r="CT290" i="1" s="1"/>
  <c r="CL291" i="1"/>
  <c r="CR291" i="1" s="1"/>
  <c r="CP291" i="1"/>
  <c r="CV291" i="1" s="1"/>
  <c r="CN292" i="1"/>
  <c r="CT292" i="1" s="1"/>
  <c r="GE292" i="1"/>
  <c r="CL294" i="1"/>
  <c r="CR294" i="1" s="1"/>
  <c r="CP294" i="1"/>
  <c r="CV294" i="1" s="1"/>
  <c r="CM295" i="1"/>
  <c r="GB295" i="1"/>
  <c r="GD295" i="1"/>
  <c r="CN296" i="1"/>
  <c r="CT296" i="1" s="1"/>
  <c r="GE296" i="1"/>
  <c r="CO298" i="1"/>
  <c r="CU298" i="1" s="1"/>
  <c r="CL299" i="1"/>
  <c r="CR299" i="1" s="1"/>
  <c r="CP299" i="1"/>
  <c r="CV299" i="1" s="1"/>
  <c r="DT299" i="1"/>
  <c r="GC300" i="1"/>
  <c r="CN302" i="1"/>
  <c r="CT302" i="1" s="1"/>
  <c r="CL303" i="1"/>
  <c r="CR303" i="1" s="1"/>
  <c r="CP303" i="1"/>
  <c r="CV303" i="1" s="1"/>
  <c r="GB303" i="1"/>
  <c r="GD303" i="1"/>
  <c r="CN304" i="1"/>
  <c r="CT304" i="1" s="1"/>
  <c r="GC304" i="1"/>
  <c r="CM306" i="1"/>
  <c r="CS306" i="1" s="1"/>
  <c r="GC306" i="1"/>
  <c r="CK307" i="1"/>
  <c r="CQ307" i="1" s="1"/>
  <c r="CO307" i="1"/>
  <c r="CU307" i="1" s="1"/>
  <c r="GB307" i="1"/>
  <c r="GD307" i="1"/>
  <c r="CN308" i="1"/>
  <c r="CT308" i="1" s="1"/>
  <c r="DT308" i="1"/>
  <c r="CK309" i="1"/>
  <c r="CQ309" i="1" s="1"/>
  <c r="CO309" i="1"/>
  <c r="CU309" i="1" s="1"/>
  <c r="CN310" i="1"/>
  <c r="CT310" i="1" s="1"/>
  <c r="CL311" i="1"/>
  <c r="CR311" i="1" s="1"/>
  <c r="CP311" i="1"/>
  <c r="CV311" i="1" s="1"/>
  <c r="CK312" i="1"/>
  <c r="CQ312" i="1" s="1"/>
  <c r="CO312" i="1"/>
  <c r="CU312" i="1" s="1"/>
  <c r="GE312" i="1"/>
  <c r="CK314" i="1"/>
  <c r="CQ314" i="1" s="1"/>
  <c r="CO314" i="1"/>
  <c r="CU314" i="1" s="1"/>
  <c r="GE314" i="1"/>
  <c r="CN315" i="1"/>
  <c r="CT315" i="1" s="1"/>
  <c r="CK315" i="1"/>
  <c r="CQ315" i="1" s="1"/>
  <c r="CO315" i="1"/>
  <c r="CU315" i="1" s="1"/>
  <c r="GD317" i="1"/>
  <c r="GB323" i="1"/>
  <c r="CK326" i="1"/>
  <c r="CQ326" i="1" s="1"/>
  <c r="CO326" i="1"/>
  <c r="CU326" i="1" s="1"/>
  <c r="CM327" i="1"/>
  <c r="CS327" i="1" s="1"/>
  <c r="BL328" i="1"/>
  <c r="CL328" i="1"/>
  <c r="CR328" i="1" s="1"/>
  <c r="CP328" i="1"/>
  <c r="CV328" i="1" s="1"/>
  <c r="DT330" i="1"/>
  <c r="DU330" i="1"/>
  <c r="CK335" i="1"/>
  <c r="CQ335" i="1" s="1"/>
  <c r="CO335" i="1"/>
  <c r="CU335" i="1" s="1"/>
  <c r="GB341" i="1"/>
  <c r="GC341" i="1"/>
  <c r="CM353" i="1"/>
  <c r="CS353" i="1" s="1"/>
  <c r="BO356" i="1"/>
  <c r="BM356" i="1"/>
  <c r="BN356" i="1" s="1"/>
  <c r="FD357" i="1"/>
  <c r="FM357" i="1" s="1" a="1"/>
  <c r="FM357" i="1" s="1"/>
  <c r="GE357" i="1"/>
  <c r="GB372" i="1"/>
  <c r="FA372" i="1"/>
  <c r="FJ372" i="1" s="1" a="1"/>
  <c r="FJ372" i="1" s="1"/>
  <c r="CN269" i="1"/>
  <c r="CT269" i="1" s="1"/>
  <c r="GD269" i="1"/>
  <c r="CM270" i="1"/>
  <c r="CS270" i="1" s="1"/>
  <c r="GC270" i="1"/>
  <c r="CK271" i="1"/>
  <c r="CQ271" i="1" s="1"/>
  <c r="CO271" i="1"/>
  <c r="CU271" i="1" s="1"/>
  <c r="GD271" i="1"/>
  <c r="CM274" i="1"/>
  <c r="CS274" i="1" s="1"/>
  <c r="GC274" i="1"/>
  <c r="CK275" i="1"/>
  <c r="CQ275" i="1" s="1"/>
  <c r="CO275" i="1"/>
  <c r="CU275" i="1" s="1"/>
  <c r="GD275" i="1"/>
  <c r="GC276" i="1"/>
  <c r="GB276" i="1"/>
  <c r="CP277" i="1"/>
  <c r="CV277" i="1" s="1"/>
  <c r="CK277" i="1"/>
  <c r="CQ277" i="1" s="1"/>
  <c r="CO277" i="1"/>
  <c r="CU277" i="1" s="1"/>
  <c r="CL281" i="1"/>
  <c r="CR281" i="1" s="1"/>
  <c r="CP281" i="1"/>
  <c r="CV281" i="1" s="1"/>
  <c r="GE281" i="1"/>
  <c r="CN284" i="1"/>
  <c r="CT284" i="1" s="1"/>
  <c r="GE284" i="1"/>
  <c r="CL286" i="1"/>
  <c r="CR286" i="1" s="1"/>
  <c r="CP286" i="1"/>
  <c r="CV286" i="1" s="1"/>
  <c r="GE286" i="1"/>
  <c r="CM287" i="1"/>
  <c r="CS287" i="1" s="1"/>
  <c r="GD287" i="1"/>
  <c r="CK290" i="1"/>
  <c r="CQ290" i="1" s="1"/>
  <c r="CO290" i="1"/>
  <c r="CU290" i="1" s="1"/>
  <c r="GE290" i="1"/>
  <c r="CM291" i="1"/>
  <c r="CS291" i="1" s="1"/>
  <c r="GE291" i="1"/>
  <c r="CK292" i="1"/>
  <c r="CQ292" i="1" s="1"/>
  <c r="CO292" i="1"/>
  <c r="CU292" i="1" s="1"/>
  <c r="GD293" i="1"/>
  <c r="CM294" i="1"/>
  <c r="CS294" i="1" s="1"/>
  <c r="GC294" i="1"/>
  <c r="CK296" i="1"/>
  <c r="CQ296" i="1" s="1"/>
  <c r="CO296" i="1"/>
  <c r="CU296" i="1" s="1"/>
  <c r="CL298" i="1"/>
  <c r="CR298" i="1" s="1"/>
  <c r="CP298" i="1"/>
  <c r="CV298" i="1" s="1"/>
  <c r="GE298" i="1"/>
  <c r="CM299" i="1"/>
  <c r="CS299" i="1" s="1"/>
  <c r="GD299" i="1"/>
  <c r="CN300" i="1"/>
  <c r="CT300" i="1" s="1"/>
  <c r="CK302" i="1"/>
  <c r="CQ302" i="1" s="1"/>
  <c r="CO302" i="1"/>
  <c r="CU302" i="1" s="1"/>
  <c r="GE302" i="1"/>
  <c r="CM303" i="1"/>
  <c r="CS303" i="1" s="1"/>
  <c r="CK304" i="1"/>
  <c r="CQ304" i="1" s="1"/>
  <c r="CO304" i="1"/>
  <c r="CU304" i="1" s="1"/>
  <c r="CK305" i="1"/>
  <c r="CQ305" i="1" s="1"/>
  <c r="CO305" i="1"/>
  <c r="CU305" i="1" s="1"/>
  <c r="CN306" i="1"/>
  <c r="CT306" i="1" s="1"/>
  <c r="CL307" i="1"/>
  <c r="CR307" i="1" s="1"/>
  <c r="CP307" i="1"/>
  <c r="CV307" i="1" s="1"/>
  <c r="CK308" i="1"/>
  <c r="CQ308" i="1" s="1"/>
  <c r="CO308" i="1"/>
  <c r="CU308" i="1" s="1"/>
  <c r="GE308" i="1"/>
  <c r="CK310" i="1"/>
  <c r="CQ310" i="1" s="1"/>
  <c r="CO310" i="1"/>
  <c r="CU310" i="1" s="1"/>
  <c r="GE310" i="1"/>
  <c r="CM311" i="1"/>
  <c r="CS311" i="1" s="1"/>
  <c r="CL312" i="1"/>
  <c r="CR312" i="1" s="1"/>
  <c r="CP312" i="1"/>
  <c r="CV312" i="1" s="1"/>
  <c r="GD313" i="1"/>
  <c r="CL314" i="1"/>
  <c r="CR314" i="1" s="1"/>
  <c r="CP314" i="1"/>
  <c r="CV314" i="1" s="1"/>
  <c r="GB314" i="1"/>
  <c r="DU316" i="1"/>
  <c r="DT316" i="1"/>
  <c r="CK319" i="1"/>
  <c r="CQ319" i="1" s="1"/>
  <c r="CO319" i="1"/>
  <c r="CU319" i="1" s="1"/>
  <c r="CK323" i="1"/>
  <c r="CQ323" i="1" s="1"/>
  <c r="CO323" i="1"/>
  <c r="CU323" i="1" s="1"/>
  <c r="GD324" i="1"/>
  <c r="CK331" i="1"/>
  <c r="CQ331" i="1" s="1"/>
  <c r="CO331" i="1"/>
  <c r="CU331" i="1" s="1"/>
  <c r="CL335" i="1"/>
  <c r="CR335" i="1" s="1"/>
  <c r="CP335" i="1"/>
  <c r="CV335" i="1" s="1"/>
  <c r="CN336" i="1"/>
  <c r="CT336" i="1" s="1"/>
  <c r="GE336" i="1"/>
  <c r="CK337" i="1"/>
  <c r="CQ337" i="1" s="1"/>
  <c r="CO337" i="1"/>
  <c r="CU337" i="1" s="1"/>
  <c r="DU337" i="1"/>
  <c r="DT337" i="1"/>
  <c r="DT338" i="1"/>
  <c r="DU338" i="1"/>
  <c r="CK341" i="1"/>
  <c r="CQ341" i="1" s="1"/>
  <c r="CO341" i="1"/>
  <c r="CU341" i="1" s="1"/>
  <c r="CN343" i="1"/>
  <c r="CT343" i="1" s="1"/>
  <c r="CN344" i="1"/>
  <c r="CT344" i="1" s="1"/>
  <c r="DU345" i="1"/>
  <c r="DT345" i="1"/>
  <c r="GC347" i="1"/>
  <c r="CM349" i="1"/>
  <c r="CS349" i="1" s="1"/>
  <c r="GE349" i="1"/>
  <c r="CK350" i="1"/>
  <c r="CQ350" i="1" s="1"/>
  <c r="CO350" i="1"/>
  <c r="CU350" i="1" s="1"/>
  <c r="DU350" i="1"/>
  <c r="DT350" i="1"/>
  <c r="CN352" i="1"/>
  <c r="CN353" i="1"/>
  <c r="CT353" i="1" s="1"/>
  <c r="GD360" i="1"/>
  <c r="DU361" i="1"/>
  <c r="DT361" i="1"/>
  <c r="CK364" i="1"/>
  <c r="CQ364" i="1" s="1"/>
  <c r="CO364" i="1"/>
  <c r="CU364" i="1" s="1"/>
  <c r="GD374" i="1"/>
  <c r="DU397" i="1"/>
  <c r="DT397" i="1"/>
  <c r="GD273" i="1"/>
  <c r="CN274" i="1"/>
  <c r="CT274" i="1" s="1"/>
  <c r="CL275" i="1"/>
  <c r="CR275" i="1" s="1"/>
  <c r="CP275" i="1"/>
  <c r="CV275" i="1" s="1"/>
  <c r="CM278" i="1"/>
  <c r="CS278" i="1" s="1"/>
  <c r="GC279" i="1"/>
  <c r="GD280" i="1"/>
  <c r="CM281" i="1"/>
  <c r="CS281" i="1" s="1"/>
  <c r="GE283" i="1"/>
  <c r="CK284" i="1"/>
  <c r="CQ284" i="1" s="1"/>
  <c r="CO284" i="1"/>
  <c r="CU284" i="1" s="1"/>
  <c r="GD285" i="1"/>
  <c r="CM286" i="1"/>
  <c r="CS286" i="1" s="1"/>
  <c r="CN288" i="1"/>
  <c r="CT288" i="1" s="1"/>
  <c r="GE288" i="1"/>
  <c r="CL290" i="1"/>
  <c r="CR290" i="1" s="1"/>
  <c r="CP290" i="1"/>
  <c r="CV290" i="1" s="1"/>
  <c r="GC292" i="1"/>
  <c r="CN294" i="1"/>
  <c r="CT294" i="1" s="1"/>
  <c r="CK295" i="1"/>
  <c r="CO295" i="1"/>
  <c r="GC296" i="1"/>
  <c r="GD297" i="1"/>
  <c r="CM298" i="1"/>
  <c r="CS298" i="1" s="1"/>
  <c r="CK300" i="1"/>
  <c r="CQ300" i="1" s="1"/>
  <c r="CO300" i="1"/>
  <c r="CU300" i="1" s="1"/>
  <c r="GE300" i="1"/>
  <c r="CL302" i="1"/>
  <c r="CR302" i="1" s="1"/>
  <c r="CP302" i="1"/>
  <c r="CV302" i="1" s="1"/>
  <c r="CL304" i="1"/>
  <c r="CR304" i="1" s="1"/>
  <c r="CP304" i="1"/>
  <c r="CV304" i="1" s="1"/>
  <c r="GE304" i="1"/>
  <c r="CK306" i="1"/>
  <c r="CQ306" i="1" s="1"/>
  <c r="CO306" i="1"/>
  <c r="CU306" i="1" s="1"/>
  <c r="GE306" i="1"/>
  <c r="CM307" i="1"/>
  <c r="CS307" i="1" s="1"/>
  <c r="CL308" i="1"/>
  <c r="CR308" i="1" s="1"/>
  <c r="CP308" i="1"/>
  <c r="CV308" i="1" s="1"/>
  <c r="GD309" i="1"/>
  <c r="CL310" i="1"/>
  <c r="CR310" i="1" s="1"/>
  <c r="CP310" i="1"/>
  <c r="CV310" i="1" s="1"/>
  <c r="GC312" i="1"/>
  <c r="CM314" i="1"/>
  <c r="CS314" i="1" s="1"/>
  <c r="GE319" i="1"/>
  <c r="CK321" i="1"/>
  <c r="CQ321" i="1" s="1"/>
  <c r="CO321" i="1"/>
  <c r="CU321" i="1" s="1"/>
  <c r="DT321" i="1"/>
  <c r="DU321" i="1"/>
  <c r="GE332" i="1"/>
  <c r="CK333" i="1"/>
  <c r="CQ333" i="1" s="1"/>
  <c r="CO333" i="1"/>
  <c r="CU333" i="1" s="1"/>
  <c r="DU333" i="1"/>
  <c r="DT333" i="1"/>
  <c r="GE335" i="1"/>
  <c r="GD337" i="1"/>
  <c r="CK339" i="1"/>
  <c r="CQ339" i="1" s="1"/>
  <c r="CO339" i="1"/>
  <c r="CU339" i="1" s="1"/>
  <c r="CK342" i="1"/>
  <c r="CQ342" i="1" s="1"/>
  <c r="CO342" i="1"/>
  <c r="CU342" i="1" s="1"/>
  <c r="DU342" i="1"/>
  <c r="DT342" i="1"/>
  <c r="CK343" i="1"/>
  <c r="CQ343" i="1" s="1"/>
  <c r="CO343" i="1"/>
  <c r="CU343" i="1" s="1"/>
  <c r="DT343" i="1"/>
  <c r="DU343" i="1"/>
  <c r="CK344" i="1"/>
  <c r="CQ344" i="1" s="1"/>
  <c r="CO344" i="1"/>
  <c r="CU344" i="1" s="1"/>
  <c r="GD346" i="1"/>
  <c r="CN349" i="1"/>
  <c r="CT349" i="1" s="1"/>
  <c r="GC354" i="1"/>
  <c r="FA355" i="1"/>
  <c r="FJ355" i="1" s="1" a="1"/>
  <c r="FJ355" i="1" s="1"/>
  <c r="GD366" i="1"/>
  <c r="DT369" i="1"/>
  <c r="DU369" i="1"/>
  <c r="CK389" i="1"/>
  <c r="CO389" i="1"/>
  <c r="GC391" i="1"/>
  <c r="CN392" i="1"/>
  <c r="CT392" i="1" s="1"/>
  <c r="BL418" i="1"/>
  <c r="BM418" i="1" s="1"/>
  <c r="BN418" i="1" s="1"/>
  <c r="CO418" i="1"/>
  <c r="CU418" i="1" s="1"/>
  <c r="CK423" i="1"/>
  <c r="CQ423" i="1" s="1"/>
  <c r="CO423" i="1"/>
  <c r="CU423" i="1" s="1"/>
  <c r="FD433" i="1"/>
  <c r="FM433" i="1" s="1" a="1"/>
  <c r="FM433" i="1" s="1"/>
  <c r="GE433" i="1"/>
  <c r="CL315" i="1"/>
  <c r="CR315" i="1" s="1"/>
  <c r="CP315" i="1"/>
  <c r="CV315" i="1" s="1"/>
  <c r="CN316" i="1"/>
  <c r="CT316" i="1" s="1"/>
  <c r="CK317" i="1"/>
  <c r="CQ317" i="1" s="1"/>
  <c r="CO317" i="1"/>
  <c r="CU317" i="1" s="1"/>
  <c r="CN318" i="1"/>
  <c r="CT318" i="1" s="1"/>
  <c r="CL319" i="1"/>
  <c r="CR319" i="1" s="1"/>
  <c r="CP319" i="1"/>
  <c r="CV319" i="1" s="1"/>
  <c r="GB319" i="1"/>
  <c r="CN320" i="1"/>
  <c r="CT320" i="1" s="1"/>
  <c r="CK322" i="1"/>
  <c r="CQ322" i="1" s="1"/>
  <c r="CO322" i="1"/>
  <c r="CU322" i="1" s="1"/>
  <c r="CL323" i="1"/>
  <c r="CR323" i="1" s="1"/>
  <c r="CP323" i="1"/>
  <c r="CV323" i="1" s="1"/>
  <c r="CK324" i="1"/>
  <c r="CQ324" i="1" s="1"/>
  <c r="CO324" i="1"/>
  <c r="CU324" i="1" s="1"/>
  <c r="CM325" i="1"/>
  <c r="CS325" i="1" s="1"/>
  <c r="GB325" i="1"/>
  <c r="CL326" i="1"/>
  <c r="CR326" i="1" s="1"/>
  <c r="CP326" i="1"/>
  <c r="CV326" i="1" s="1"/>
  <c r="CK329" i="1"/>
  <c r="CQ329" i="1" s="1"/>
  <c r="CO329" i="1"/>
  <c r="CU329" i="1" s="1"/>
  <c r="GA329" i="1"/>
  <c r="GB330" i="1"/>
  <c r="CM331" i="1"/>
  <c r="CS331" i="1" s="1"/>
  <c r="GB331" i="1"/>
  <c r="CK332" i="1"/>
  <c r="CQ332" i="1" s="1"/>
  <c r="CO332" i="1"/>
  <c r="CU332" i="1" s="1"/>
  <c r="GB332" i="1"/>
  <c r="GB334" i="1"/>
  <c r="CM335" i="1"/>
  <c r="CS335" i="1" s="1"/>
  <c r="GB335" i="1"/>
  <c r="CK336" i="1"/>
  <c r="CQ336" i="1" s="1"/>
  <c r="CO336" i="1"/>
  <c r="CU336" i="1" s="1"/>
  <c r="GB336" i="1"/>
  <c r="GB338" i="1"/>
  <c r="CM339" i="1"/>
  <c r="CS339" i="1" s="1"/>
  <c r="GF339" i="1"/>
  <c r="CN340" i="1"/>
  <c r="CT340" i="1" s="1"/>
  <c r="CL341" i="1"/>
  <c r="CR341" i="1" s="1"/>
  <c r="CP341" i="1"/>
  <c r="CV341" i="1" s="1"/>
  <c r="CL344" i="1"/>
  <c r="CR344" i="1" s="1"/>
  <c r="CP344" i="1"/>
  <c r="CV344" i="1" s="1"/>
  <c r="CK346" i="1"/>
  <c r="CQ346" i="1" s="1"/>
  <c r="CO346" i="1"/>
  <c r="CU346" i="1" s="1"/>
  <c r="CN348" i="1"/>
  <c r="CT348" i="1" s="1"/>
  <c r="CK349" i="1"/>
  <c r="CQ349" i="1" s="1"/>
  <c r="CO349" i="1"/>
  <c r="CU349" i="1" s="1"/>
  <c r="GB349" i="1"/>
  <c r="CM350" i="1"/>
  <c r="CS350" i="1" s="1"/>
  <c r="CK353" i="1"/>
  <c r="CQ353" i="1" s="1"/>
  <c r="CO353" i="1"/>
  <c r="CU353" i="1" s="1"/>
  <c r="CN357" i="1"/>
  <c r="CT357" i="1" s="1"/>
  <c r="GC357" i="1"/>
  <c r="CM359" i="1"/>
  <c r="CS359" i="1" s="1"/>
  <c r="GE359" i="1"/>
  <c r="CK363" i="1"/>
  <c r="CQ363" i="1" s="1"/>
  <c r="CO363" i="1"/>
  <c r="CU363" i="1" s="1"/>
  <c r="CL364" i="1"/>
  <c r="CR364" i="1" s="1"/>
  <c r="CP364" i="1"/>
  <c r="CV364" i="1" s="1"/>
  <c r="DU365" i="1"/>
  <c r="GD365" i="1"/>
  <c r="GB367" i="1"/>
  <c r="CM369" i="1"/>
  <c r="CS369" i="1" s="1"/>
  <c r="CM371" i="1"/>
  <c r="CS371" i="1" s="1"/>
  <c r="CN372" i="1"/>
  <c r="CT372" i="1" s="1"/>
  <c r="GE373" i="1"/>
  <c r="GC375" i="1"/>
  <c r="GE378" i="1"/>
  <c r="GC379" i="1"/>
  <c r="GE382" i="1"/>
  <c r="CK384" i="1"/>
  <c r="CQ384" i="1" s="1"/>
  <c r="CO384" i="1"/>
  <c r="CU384" i="1" s="1"/>
  <c r="CM385" i="1"/>
  <c r="CS385" i="1" s="1"/>
  <c r="GB388" i="1"/>
  <c r="GB392" i="1"/>
  <c r="DU393" i="1"/>
  <c r="CM397" i="1"/>
  <c r="CS397" i="1" s="1"/>
  <c r="GD398" i="1"/>
  <c r="GC403" i="1"/>
  <c r="CL404" i="1"/>
  <c r="CR404" i="1" s="1"/>
  <c r="CP404" i="1"/>
  <c r="CV404" i="1" s="1"/>
  <c r="CM409" i="1"/>
  <c r="CS409" i="1" s="1"/>
  <c r="GB411" i="1"/>
  <c r="CK414" i="1"/>
  <c r="CQ414" i="1" s="1"/>
  <c r="DU414" i="1"/>
  <c r="DT414" i="1"/>
  <c r="GE417" i="1"/>
  <c r="CL418" i="1"/>
  <c r="CR418" i="1" s="1"/>
  <c r="CP418" i="1"/>
  <c r="CV418" i="1" s="1"/>
  <c r="DU419" i="1"/>
  <c r="DT419" i="1"/>
  <c r="GC426" i="1"/>
  <c r="BL431" i="1"/>
  <c r="BO431" i="1" s="1"/>
  <c r="CP431" i="1"/>
  <c r="CV431" i="1" s="1"/>
  <c r="CK437" i="1"/>
  <c r="CQ437" i="1" s="1"/>
  <c r="CO437" i="1"/>
  <c r="CU437" i="1" s="1"/>
  <c r="CM315" i="1"/>
  <c r="CS315" i="1" s="1"/>
  <c r="CK316" i="1"/>
  <c r="CQ316" i="1" s="1"/>
  <c r="CO316" i="1"/>
  <c r="CU316" i="1" s="1"/>
  <c r="GE316" i="1"/>
  <c r="CK318" i="1"/>
  <c r="CQ318" i="1" s="1"/>
  <c r="CO318" i="1"/>
  <c r="CU318" i="1" s="1"/>
  <c r="GE318" i="1"/>
  <c r="CM319" i="1"/>
  <c r="CS319" i="1" s="1"/>
  <c r="CK320" i="1"/>
  <c r="CQ320" i="1" s="1"/>
  <c r="CO320" i="1"/>
  <c r="CU320" i="1" s="1"/>
  <c r="GB321" i="1"/>
  <c r="GD321" i="1"/>
  <c r="CP322" i="1"/>
  <c r="CV322" i="1" s="1"/>
  <c r="GE322" i="1"/>
  <c r="CM323" i="1"/>
  <c r="CS323" i="1" s="1"/>
  <c r="CL324" i="1"/>
  <c r="CR324" i="1" s="1"/>
  <c r="CP324" i="1"/>
  <c r="CV324" i="1" s="1"/>
  <c r="GC324" i="1"/>
  <c r="CM326" i="1"/>
  <c r="CS326" i="1" s="1"/>
  <c r="GC326" i="1"/>
  <c r="CK327" i="1"/>
  <c r="CQ327" i="1" s="1"/>
  <c r="CO327" i="1"/>
  <c r="CU327" i="1" s="1"/>
  <c r="GB327" i="1"/>
  <c r="GD327" i="1"/>
  <c r="CN328" i="1"/>
  <c r="CT328" i="1" s="1"/>
  <c r="GE328" i="1"/>
  <c r="CN331" i="1"/>
  <c r="CT331" i="1" s="1"/>
  <c r="CL332" i="1"/>
  <c r="CR332" i="1" s="1"/>
  <c r="CP332" i="1"/>
  <c r="CV332" i="1" s="1"/>
  <c r="CN333" i="1"/>
  <c r="CT333" i="1" s="1"/>
  <c r="GE333" i="1"/>
  <c r="CN335" i="1"/>
  <c r="CT335" i="1" s="1"/>
  <c r="CL336" i="1"/>
  <c r="CR336" i="1" s="1"/>
  <c r="CP336" i="1"/>
  <c r="CV336" i="1" s="1"/>
  <c r="CN337" i="1"/>
  <c r="CT337" i="1" s="1"/>
  <c r="CN339" i="1"/>
  <c r="CT339" i="1" s="1"/>
  <c r="GB339" i="1"/>
  <c r="CK340" i="1"/>
  <c r="CQ340" i="1" s="1"/>
  <c r="CO340" i="1"/>
  <c r="CU340" i="1" s="1"/>
  <c r="GE340" i="1"/>
  <c r="GD340" i="1"/>
  <c r="CM341" i="1"/>
  <c r="CS341" i="1" s="1"/>
  <c r="CN342" i="1"/>
  <c r="CT342" i="1" s="1"/>
  <c r="GE342" i="1"/>
  <c r="GB343" i="1"/>
  <c r="GD343" i="1"/>
  <c r="CM344" i="1"/>
  <c r="CS344" i="1" s="1"/>
  <c r="GC344" i="1"/>
  <c r="CK345" i="1"/>
  <c r="CQ345" i="1" s="1"/>
  <c r="CO345" i="1"/>
  <c r="CU345" i="1" s="1"/>
  <c r="GB345" i="1"/>
  <c r="GD345" i="1"/>
  <c r="GC345" i="1"/>
  <c r="CL346" i="1"/>
  <c r="CR346" i="1" s="1"/>
  <c r="CP346" i="1"/>
  <c r="CV346" i="1" s="1"/>
  <c r="GC346" i="1"/>
  <c r="GB346" i="1"/>
  <c r="CK347" i="1"/>
  <c r="CQ347" i="1" s="1"/>
  <c r="CO347" i="1"/>
  <c r="CU347" i="1" s="1"/>
  <c r="CK348" i="1"/>
  <c r="CQ348" i="1" s="1"/>
  <c r="CO348" i="1"/>
  <c r="CU348" i="1" s="1"/>
  <c r="CL349" i="1"/>
  <c r="CR349" i="1" s="1"/>
  <c r="CP349" i="1"/>
  <c r="CV349" i="1" s="1"/>
  <c r="GB351" i="1"/>
  <c r="CM352" i="1"/>
  <c r="GE353" i="1"/>
  <c r="BJ356" i="1"/>
  <c r="GC356" i="1"/>
  <c r="CK357" i="1"/>
  <c r="CQ357" i="1" s="1"/>
  <c r="CO357" i="1"/>
  <c r="CU357" i="1" s="1"/>
  <c r="CK358" i="1"/>
  <c r="CQ358" i="1" s="1"/>
  <c r="CO358" i="1"/>
  <c r="CU358" i="1" s="1"/>
  <c r="DU358" i="1"/>
  <c r="DT358" i="1"/>
  <c r="CN359" i="1"/>
  <c r="CT359" i="1" s="1"/>
  <c r="CM360" i="1"/>
  <c r="CS360" i="1" s="1"/>
  <c r="CO361" i="1"/>
  <c r="CU361" i="1" s="1"/>
  <c r="GD361" i="1"/>
  <c r="GC362" i="1"/>
  <c r="GC363" i="1"/>
  <c r="CK365" i="1"/>
  <c r="CQ365" i="1" s="1"/>
  <c r="CO365" i="1"/>
  <c r="CU365" i="1" s="1"/>
  <c r="GE365" i="1"/>
  <c r="GC366" i="1"/>
  <c r="GD369" i="1"/>
  <c r="CM373" i="1"/>
  <c r="CS373" i="1" s="1"/>
  <c r="GC374" i="1"/>
  <c r="CN376" i="1"/>
  <c r="CT376" i="1" s="1"/>
  <c r="CN378" i="1"/>
  <c r="CT378" i="1" s="1"/>
  <c r="GD379" i="1"/>
  <c r="GC380" i="1"/>
  <c r="CN382" i="1"/>
  <c r="CT382" i="1" s="1"/>
  <c r="GE383" i="1"/>
  <c r="CN385" i="1"/>
  <c r="CT385" i="1" s="1"/>
  <c r="GC387" i="1"/>
  <c r="CN393" i="1"/>
  <c r="CT393" i="1" s="1"/>
  <c r="GB394" i="1"/>
  <c r="GL394" i="1" s="1"/>
  <c r="GE397" i="1"/>
  <c r="GE398" i="1"/>
  <c r="DU402" i="1"/>
  <c r="DT402" i="1"/>
  <c r="BO405" i="1"/>
  <c r="BM405" i="1"/>
  <c r="CN409" i="1"/>
  <c r="CT409" i="1" s="1"/>
  <c r="GC412" i="1"/>
  <c r="FB412" i="1"/>
  <c r="FK412" i="1" s="1" a="1"/>
  <c r="FK412" i="1" s="1"/>
  <c r="CM418" i="1"/>
  <c r="CS418" i="1" s="1"/>
  <c r="CN418" i="1"/>
  <c r="CT418" i="1" s="1"/>
  <c r="CM432" i="1"/>
  <c r="GD363" i="1"/>
  <c r="CN364" i="1"/>
  <c r="CT364" i="1" s="1"/>
  <c r="CL365" i="1"/>
  <c r="CR365" i="1" s="1"/>
  <c r="CP365" i="1"/>
  <c r="CV365" i="1" s="1"/>
  <c r="GC368" i="1"/>
  <c r="CK369" i="1"/>
  <c r="CQ369" i="1" s="1"/>
  <c r="CO369" i="1"/>
  <c r="CU369" i="1" s="1"/>
  <c r="GE369" i="1"/>
  <c r="GC370" i="1"/>
  <c r="BJ371" i="1"/>
  <c r="CN373" i="1"/>
  <c r="CT373" i="1" s="1"/>
  <c r="CK376" i="1"/>
  <c r="CQ376" i="1" s="1"/>
  <c r="CO376" i="1"/>
  <c r="CU376" i="1" s="1"/>
  <c r="CK378" i="1"/>
  <c r="CQ378" i="1" s="1"/>
  <c r="CO378" i="1"/>
  <c r="CU378" i="1" s="1"/>
  <c r="DU378" i="1"/>
  <c r="DT378" i="1"/>
  <c r="CN380" i="1"/>
  <c r="CT380" i="1" s="1"/>
  <c r="CK382" i="1"/>
  <c r="CQ382" i="1" s="1"/>
  <c r="CO382" i="1"/>
  <c r="CU382" i="1" s="1"/>
  <c r="DU382" i="1"/>
  <c r="DT382" i="1"/>
  <c r="GD384" i="1"/>
  <c r="GE385" i="1"/>
  <c r="CN389" i="1"/>
  <c r="DU389" i="1"/>
  <c r="DT389" i="1"/>
  <c r="CM392" i="1"/>
  <c r="CS392" i="1" s="1"/>
  <c r="CK393" i="1"/>
  <c r="CQ393" i="1" s="1"/>
  <c r="CO393" i="1"/>
  <c r="CU393" i="1" s="1"/>
  <c r="GD396" i="1"/>
  <c r="CN401" i="1"/>
  <c r="CT401" i="1" s="1"/>
  <c r="GD402" i="1"/>
  <c r="GD403" i="1"/>
  <c r="DU405" i="1"/>
  <c r="DT405" i="1"/>
  <c r="CK408" i="1"/>
  <c r="CQ408" i="1" s="1"/>
  <c r="CO408" i="1"/>
  <c r="CU408" i="1" s="1"/>
  <c r="GE418" i="1"/>
  <c r="GK422" i="1"/>
  <c r="GE423" i="1"/>
  <c r="CL439" i="1"/>
  <c r="CR439" i="1" s="1"/>
  <c r="CP439" i="1"/>
  <c r="CV439" i="1" s="1"/>
  <c r="CN446" i="1"/>
  <c r="CT446" i="1" s="1"/>
  <c r="BL446" i="1"/>
  <c r="BO446" i="1" s="1"/>
  <c r="GE454" i="1"/>
  <c r="FD454" i="1"/>
  <c r="FM454" i="1" s="1" a="1"/>
  <c r="FM454" i="1" s="1"/>
  <c r="CN351" i="1"/>
  <c r="CT351" i="1" s="1"/>
  <c r="CL352" i="1"/>
  <c r="CP352" i="1"/>
  <c r="GE352" i="1"/>
  <c r="CL353" i="1"/>
  <c r="CR353" i="1" s="1"/>
  <c r="CP353" i="1"/>
  <c r="CV353" i="1" s="1"/>
  <c r="GB353" i="1"/>
  <c r="GD353" i="1"/>
  <c r="CL354" i="1"/>
  <c r="CR354" i="1" s="1"/>
  <c r="CP354" i="1"/>
  <c r="CV354" i="1" s="1"/>
  <c r="GD355" i="1"/>
  <c r="CM356" i="1"/>
  <c r="CS356" i="1" s="1"/>
  <c r="CL357" i="1"/>
  <c r="CR357" i="1" s="1"/>
  <c r="CP357" i="1"/>
  <c r="CV357" i="1" s="1"/>
  <c r="CM358" i="1"/>
  <c r="CS358" i="1" s="1"/>
  <c r="CL360" i="1"/>
  <c r="CR360" i="1" s="1"/>
  <c r="CP360" i="1"/>
  <c r="CV360" i="1" s="1"/>
  <c r="CN361" i="1"/>
  <c r="CT361" i="1" s="1"/>
  <c r="CP363" i="1"/>
  <c r="CV363" i="1" s="1"/>
  <c r="CM364" i="1"/>
  <c r="CS364" i="1" s="1"/>
  <c r="GC364" i="1"/>
  <c r="CN365" i="1"/>
  <c r="CT365" i="1" s="1"/>
  <c r="CK366" i="1"/>
  <c r="CQ366" i="1" s="1"/>
  <c r="CO366" i="1"/>
  <c r="CU366" i="1" s="1"/>
  <c r="GD367" i="1"/>
  <c r="CN368" i="1"/>
  <c r="CN369" i="1"/>
  <c r="CT369" i="1" s="1"/>
  <c r="CK370" i="1"/>
  <c r="CQ370" i="1" s="1"/>
  <c r="CO370" i="1"/>
  <c r="CU370" i="1" s="1"/>
  <c r="GE370" i="1"/>
  <c r="CN371" i="1"/>
  <c r="CT371" i="1" s="1"/>
  <c r="CL372" i="1"/>
  <c r="CR372" i="1" s="1"/>
  <c r="CP372" i="1"/>
  <c r="CV372" i="1" s="1"/>
  <c r="CL373" i="1"/>
  <c r="CR373" i="1" s="1"/>
  <c r="CP373" i="1"/>
  <c r="CV373" i="1" s="1"/>
  <c r="GB373" i="1"/>
  <c r="GD373" i="1"/>
  <c r="CN374" i="1"/>
  <c r="CT374" i="1" s="1"/>
  <c r="CK374" i="1"/>
  <c r="CQ374" i="1" s="1"/>
  <c r="CO374" i="1"/>
  <c r="CU374" i="1" s="1"/>
  <c r="CM376" i="1"/>
  <c r="CS376" i="1" s="1"/>
  <c r="CN377" i="1"/>
  <c r="CL378" i="1"/>
  <c r="CR378" i="1" s="1"/>
  <c r="CP378" i="1"/>
  <c r="CV378" i="1" s="1"/>
  <c r="GC378" i="1"/>
  <c r="CP380" i="1"/>
  <c r="CV380" i="1" s="1"/>
  <c r="GE380" i="1"/>
  <c r="CM381" i="1"/>
  <c r="CS381" i="1" s="1"/>
  <c r="CL382" i="1"/>
  <c r="CR382" i="1" s="1"/>
  <c r="CP382" i="1"/>
  <c r="CV382" i="1" s="1"/>
  <c r="GC382" i="1"/>
  <c r="CL384" i="1"/>
  <c r="CR384" i="1" s="1"/>
  <c r="CP384" i="1"/>
  <c r="CV384" i="1" s="1"/>
  <c r="CK385" i="1"/>
  <c r="CQ385" i="1" s="1"/>
  <c r="CO385" i="1"/>
  <c r="CU385" i="1" s="1"/>
  <c r="GB385" i="1"/>
  <c r="GD385" i="1"/>
  <c r="CN386" i="1"/>
  <c r="CT386" i="1" s="1"/>
  <c r="GE386" i="1"/>
  <c r="GE387" i="1"/>
  <c r="CN388" i="1"/>
  <c r="CT388" i="1" s="1"/>
  <c r="CL389" i="1"/>
  <c r="CP389" i="1"/>
  <c r="CK392" i="1"/>
  <c r="CQ392" i="1" s="1"/>
  <c r="CL393" i="1"/>
  <c r="CR393" i="1" s="1"/>
  <c r="CP393" i="1"/>
  <c r="CV393" i="1" s="1"/>
  <c r="CL396" i="1"/>
  <c r="CR396" i="1" s="1"/>
  <c r="CP396" i="1"/>
  <c r="CV396" i="1" s="1"/>
  <c r="CN397" i="1"/>
  <c r="CT397" i="1" s="1"/>
  <c r="CK398" i="1"/>
  <c r="CO398" i="1"/>
  <c r="GB399" i="1"/>
  <c r="CK400" i="1"/>
  <c r="CQ400" i="1" s="1"/>
  <c r="CO400" i="1"/>
  <c r="CU400" i="1" s="1"/>
  <c r="GD404" i="1"/>
  <c r="CN405" i="1"/>
  <c r="CT405" i="1" s="1"/>
  <c r="CK406" i="1"/>
  <c r="CQ406" i="1" s="1"/>
  <c r="CO406" i="1"/>
  <c r="CU406" i="1" s="1"/>
  <c r="CM408" i="1"/>
  <c r="CS408" i="1" s="1"/>
  <c r="GC408" i="1"/>
  <c r="GE412" i="1"/>
  <c r="CK413" i="1"/>
  <c r="CQ413" i="1" s="1"/>
  <c r="CO413" i="1"/>
  <c r="CU413" i="1" s="1"/>
  <c r="CM415" i="1"/>
  <c r="CS415" i="1" s="1"/>
  <c r="GC419" i="1"/>
  <c r="DT420" i="1"/>
  <c r="CL423" i="1"/>
  <c r="CR423" i="1" s="1"/>
  <c r="CP423" i="1"/>
  <c r="CV423" i="1" s="1"/>
  <c r="CM427" i="1"/>
  <c r="CS427" i="1" s="1"/>
  <c r="DT427" i="1"/>
  <c r="GB427" i="1"/>
  <c r="DT428" i="1"/>
  <c r="CM429" i="1"/>
  <c r="CS429" i="1" s="1"/>
  <c r="GC429" i="1"/>
  <c r="CL431" i="1"/>
  <c r="CR431" i="1" s="1"/>
  <c r="CL433" i="1"/>
  <c r="CR433" i="1" s="1"/>
  <c r="CP433" i="1"/>
  <c r="CV433" i="1" s="1"/>
  <c r="GC433" i="1"/>
  <c r="DT434" i="1"/>
  <c r="CN436" i="1"/>
  <c r="CT436" i="1" s="1"/>
  <c r="GB436" i="1"/>
  <c r="GJ436" i="1" s="1"/>
  <c r="CL437" i="1"/>
  <c r="CR437" i="1" s="1"/>
  <c r="CP437" i="1"/>
  <c r="CV437" i="1" s="1"/>
  <c r="GE438" i="1"/>
  <c r="GC439" i="1"/>
  <c r="CN441" i="1"/>
  <c r="CT441" i="1" s="1"/>
  <c r="GB441" i="1"/>
  <c r="DT444" i="1"/>
  <c r="DU444" i="1"/>
  <c r="CL445" i="1"/>
  <c r="CR445" i="1" s="1"/>
  <c r="CP445" i="1"/>
  <c r="CV445" i="1" s="1"/>
  <c r="CM380" i="1"/>
  <c r="CS380" i="1" s="1"/>
  <c r="CN381" i="1"/>
  <c r="CT381" i="1" s="1"/>
  <c r="GC381" i="1"/>
  <c r="GK381" i="1" s="1"/>
  <c r="GD383" i="1"/>
  <c r="GK383" i="1" s="1"/>
  <c r="FB383" i="1"/>
  <c r="FK383" i="1" s="1" a="1"/>
  <c r="FK383" i="1" s="1"/>
  <c r="CM384" i="1"/>
  <c r="CS384" i="1" s="1"/>
  <c r="GC384" i="1"/>
  <c r="CL385" i="1"/>
  <c r="CR385" i="1" s="1"/>
  <c r="CP385" i="1"/>
  <c r="CV385" i="1" s="1"/>
  <c r="CK386" i="1"/>
  <c r="CQ386" i="1" s="1"/>
  <c r="CO386" i="1"/>
  <c r="CU386" i="1" s="1"/>
  <c r="GE389" i="1"/>
  <c r="CK390" i="1"/>
  <c r="CQ390" i="1" s="1"/>
  <c r="CO390" i="1"/>
  <c r="CU390" i="1" s="1"/>
  <c r="GC396" i="1"/>
  <c r="CL398" i="1"/>
  <c r="CP398" i="1"/>
  <c r="CL400" i="1"/>
  <c r="CR400" i="1" s="1"/>
  <c r="CP400" i="1"/>
  <c r="CV400" i="1" s="1"/>
  <c r="CM401" i="1"/>
  <c r="CS401" i="1" s="1"/>
  <c r="GE401" i="1"/>
  <c r="CN404" i="1"/>
  <c r="CT404" i="1" s="1"/>
  <c r="GE404" i="1"/>
  <c r="CN408" i="1"/>
  <c r="CT408" i="1" s="1"/>
  <c r="GD408" i="1"/>
  <c r="CL409" i="1"/>
  <c r="CR409" i="1" s="1"/>
  <c r="CP409" i="1"/>
  <c r="CV409" i="1" s="1"/>
  <c r="GE409" i="1"/>
  <c r="GC410" i="1"/>
  <c r="CO412" i="1"/>
  <c r="CU412" i="1" s="1"/>
  <c r="CM417" i="1"/>
  <c r="CS417" i="1" s="1"/>
  <c r="GD419" i="1"/>
  <c r="GE420" i="1"/>
  <c r="GD420" i="1"/>
  <c r="CK421" i="1"/>
  <c r="CQ421" i="1" s="1"/>
  <c r="CM423" i="1"/>
  <c r="CS423" i="1" s="1"/>
  <c r="GC425" i="1"/>
  <c r="CM428" i="1"/>
  <c r="GD428" i="1"/>
  <c r="CN429" i="1"/>
  <c r="CT429" i="1" s="1"/>
  <c r="CM431" i="1"/>
  <c r="CS431" i="1" s="1"/>
  <c r="CK432" i="1"/>
  <c r="CO432" i="1"/>
  <c r="GD434" i="1"/>
  <c r="CM437" i="1"/>
  <c r="CS437" i="1" s="1"/>
  <c r="DT439" i="1"/>
  <c r="FA440" i="1"/>
  <c r="FJ440" i="1" s="1" a="1"/>
  <c r="FJ440" i="1" s="1"/>
  <c r="DU443" i="1"/>
  <c r="DT443" i="1"/>
  <c r="GB443" i="1"/>
  <c r="GL443" i="1" s="1"/>
  <c r="CP444" i="1"/>
  <c r="CV444" i="1" s="1"/>
  <c r="DT445" i="1"/>
  <c r="CL429" i="1"/>
  <c r="CR429" i="1" s="1"/>
  <c r="BL429" i="1"/>
  <c r="GC430" i="1"/>
  <c r="CN431" i="1"/>
  <c r="CT431" i="1" s="1"/>
  <c r="GC432" i="1"/>
  <c r="GK432" i="1" s="1"/>
  <c r="GC435" i="1"/>
  <c r="GD438" i="1"/>
  <c r="DT442" i="1"/>
  <c r="CL443" i="1"/>
  <c r="CR443" i="1" s="1"/>
  <c r="CP443" i="1"/>
  <c r="CV443" i="1" s="1"/>
  <c r="CN445" i="1"/>
  <c r="CT445" i="1" s="1"/>
  <c r="CK446" i="1"/>
  <c r="CQ446" i="1" s="1"/>
  <c r="DU458" i="1"/>
  <c r="DT458" i="1"/>
  <c r="GC460" i="1"/>
  <c r="FB460" i="1"/>
  <c r="FK460" i="1" s="1" a="1"/>
  <c r="FK460" i="1" s="1"/>
  <c r="CK461" i="1"/>
  <c r="CO461" i="1"/>
  <c r="DT468" i="1"/>
  <c r="DU468" i="1"/>
  <c r="GB469" i="1"/>
  <c r="FD470" i="1"/>
  <c r="FM470" i="1" s="1" a="1"/>
  <c r="FM470" i="1" s="1"/>
  <c r="CK388" i="1"/>
  <c r="CQ388" i="1" s="1"/>
  <c r="CO388" i="1"/>
  <c r="CU388" i="1" s="1"/>
  <c r="GE388" i="1"/>
  <c r="GJ388" i="1" s="1"/>
  <c r="CM389" i="1"/>
  <c r="GB389" i="1"/>
  <c r="GD389" i="1"/>
  <c r="CN390" i="1"/>
  <c r="CT390" i="1" s="1"/>
  <c r="GE390" i="1"/>
  <c r="GE391" i="1"/>
  <c r="CL392" i="1"/>
  <c r="CR392" i="1" s="1"/>
  <c r="CP392" i="1"/>
  <c r="CV392" i="1" s="1"/>
  <c r="GE392" i="1"/>
  <c r="GJ392" i="1" s="1"/>
  <c r="CM393" i="1"/>
  <c r="CS393" i="1" s="1"/>
  <c r="CN394" i="1"/>
  <c r="CT394" i="1" s="1"/>
  <c r="CK394" i="1"/>
  <c r="CQ394" i="1" s="1"/>
  <c r="CO394" i="1"/>
  <c r="CU394" i="1" s="1"/>
  <c r="CM396" i="1"/>
  <c r="CS396" i="1" s="1"/>
  <c r="CK397" i="1"/>
  <c r="CQ397" i="1" s="1"/>
  <c r="CO397" i="1"/>
  <c r="CU397" i="1" s="1"/>
  <c r="GB397" i="1"/>
  <c r="GD397" i="1"/>
  <c r="GC398" i="1"/>
  <c r="CM400" i="1"/>
  <c r="CS400" i="1" s="1"/>
  <c r="GC400" i="1"/>
  <c r="CL401" i="1"/>
  <c r="CR401" i="1" s="1"/>
  <c r="CP401" i="1"/>
  <c r="CV401" i="1" s="1"/>
  <c r="GB401" i="1"/>
  <c r="GD401" i="1"/>
  <c r="CL402" i="1"/>
  <c r="CR402" i="1" s="1"/>
  <c r="CP402" i="1"/>
  <c r="CV402" i="1" s="1"/>
  <c r="GC402" i="1"/>
  <c r="CN403" i="1"/>
  <c r="CT403" i="1" s="1"/>
  <c r="CM404" i="1"/>
  <c r="CS404" i="1" s="1"/>
  <c r="GC404" i="1"/>
  <c r="CK405" i="1"/>
  <c r="CQ405" i="1" s="1"/>
  <c r="CO405" i="1"/>
  <c r="CU405" i="1" s="1"/>
  <c r="GB405" i="1"/>
  <c r="GD405" i="1"/>
  <c r="CL406" i="1"/>
  <c r="CR406" i="1" s="1"/>
  <c r="CP406" i="1"/>
  <c r="CV406" i="1" s="1"/>
  <c r="GC406" i="1"/>
  <c r="GD407" i="1"/>
  <c r="CL408" i="1"/>
  <c r="CR408" i="1" s="1"/>
  <c r="CP408" i="1"/>
  <c r="CV408" i="1" s="1"/>
  <c r="CK409" i="1"/>
  <c r="CQ409" i="1" s="1"/>
  <c r="CO409" i="1"/>
  <c r="CU409" i="1" s="1"/>
  <c r="GB409" i="1"/>
  <c r="GD409" i="1"/>
  <c r="CL410" i="1"/>
  <c r="CR410" i="1" s="1"/>
  <c r="CP410" i="1"/>
  <c r="CV410" i="1" s="1"/>
  <c r="CN413" i="1"/>
  <c r="CT413" i="1" s="1"/>
  <c r="GB413" i="1"/>
  <c r="GD414" i="1"/>
  <c r="CN415" i="1"/>
  <c r="CT415" i="1" s="1"/>
  <c r="FZ415" i="1"/>
  <c r="CM416" i="1"/>
  <c r="CS416" i="1" s="1"/>
  <c r="CK418" i="1"/>
  <c r="CQ418" i="1" s="1"/>
  <c r="GE419" i="1"/>
  <c r="CL420" i="1"/>
  <c r="CR420" i="1" s="1"/>
  <c r="CN421" i="1"/>
  <c r="CT421" i="1" s="1"/>
  <c r="FZ421" i="1"/>
  <c r="GH421" i="1"/>
  <c r="CO422" i="1"/>
  <c r="CU422" i="1" s="1"/>
  <c r="CN423" i="1"/>
  <c r="CT423" i="1" s="1"/>
  <c r="GB423" i="1"/>
  <c r="GD424" i="1"/>
  <c r="CK426" i="1"/>
  <c r="CQ426" i="1" s="1"/>
  <c r="CO426" i="1"/>
  <c r="CU426" i="1" s="1"/>
  <c r="CN427" i="1"/>
  <c r="CK428" i="1"/>
  <c r="GE428" i="1"/>
  <c r="CP429" i="1"/>
  <c r="CV429" i="1" s="1"/>
  <c r="CK431" i="1"/>
  <c r="CQ431" i="1" s="1"/>
  <c r="CO431" i="1"/>
  <c r="CU431" i="1" s="1"/>
  <c r="GB431" i="1"/>
  <c r="CN432" i="1"/>
  <c r="GE434" i="1"/>
  <c r="CN437" i="1"/>
  <c r="CT437" i="1" s="1"/>
  <c r="CM438" i="1"/>
  <c r="CS438" i="1" s="1"/>
  <c r="GC438" i="1"/>
  <c r="GE439" i="1"/>
  <c r="CL441" i="1"/>
  <c r="CR441" i="1" s="1"/>
  <c r="CP441" i="1"/>
  <c r="CV441" i="1" s="1"/>
  <c r="CM442" i="1"/>
  <c r="CS442" i="1" s="1"/>
  <c r="CN443" i="1"/>
  <c r="CT443" i="1" s="1"/>
  <c r="GE444" i="1"/>
  <c r="GE445" i="1"/>
  <c r="GB446" i="1"/>
  <c r="GI446" i="1" s="1"/>
  <c r="GD446" i="1"/>
  <c r="CN447" i="1"/>
  <c r="CT447" i="1" s="1"/>
  <c r="GD447" i="1"/>
  <c r="CO448" i="1"/>
  <c r="CU448" i="1" s="1"/>
  <c r="GC451" i="1"/>
  <c r="CK453" i="1"/>
  <c r="CQ453" i="1" s="1"/>
  <c r="CO453" i="1"/>
  <c r="CU453" i="1" s="1"/>
  <c r="CM454" i="1"/>
  <c r="CS454" i="1" s="1"/>
  <c r="GC454" i="1"/>
  <c r="CM457" i="1"/>
  <c r="CS457" i="1" s="1"/>
  <c r="GD458" i="1"/>
  <c r="GC462" i="1"/>
  <c r="CN464" i="1"/>
  <c r="CT464" i="1" s="1"/>
  <c r="GB464" i="1"/>
  <c r="GC464" i="1"/>
  <c r="DU465" i="1"/>
  <c r="GD465" i="1"/>
  <c r="GE466" i="1"/>
  <c r="CN468" i="1"/>
  <c r="CT468" i="1" s="1"/>
  <c r="CK469" i="1"/>
  <c r="CQ469" i="1" s="1"/>
  <c r="CO469" i="1"/>
  <c r="CU469" i="1" s="1"/>
  <c r="CN454" i="1"/>
  <c r="CT454" i="1" s="1"/>
  <c r="DU457" i="1"/>
  <c r="GD457" i="1"/>
  <c r="BO460" i="1"/>
  <c r="BM460" i="1"/>
  <c r="BN460" i="1" s="1"/>
  <c r="FA463" i="1"/>
  <c r="FJ463" i="1" s="1" a="1"/>
  <c r="FJ463" i="1" s="1"/>
  <c r="GB463" i="1"/>
  <c r="CK464" i="1"/>
  <c r="CQ464" i="1" s="1"/>
  <c r="CO464" i="1"/>
  <c r="CU464" i="1" s="1"/>
  <c r="DU466" i="1"/>
  <c r="DT466" i="1"/>
  <c r="CK467" i="1"/>
  <c r="CQ467" i="1" s="1"/>
  <c r="CO467" i="1"/>
  <c r="CU467" i="1" s="1"/>
  <c r="CM445" i="1"/>
  <c r="CS445" i="1" s="1"/>
  <c r="CL446" i="1"/>
  <c r="CR446" i="1" s="1"/>
  <c r="CP446" i="1"/>
  <c r="CV446" i="1" s="1"/>
  <c r="GB448" i="1"/>
  <c r="GC448" i="1"/>
  <c r="GC450" i="1"/>
  <c r="GB453" i="1"/>
  <c r="CK457" i="1"/>
  <c r="CQ457" i="1" s="1"/>
  <c r="CO457" i="1"/>
  <c r="CU457" i="1" s="1"/>
  <c r="CM458" i="1"/>
  <c r="GE458" i="1"/>
  <c r="FD458" i="1"/>
  <c r="FM458" i="1" s="1" a="1"/>
  <c r="FM458" i="1" s="1"/>
  <c r="CN461" i="1"/>
  <c r="DU461" i="1"/>
  <c r="DT461" i="1"/>
  <c r="CL466" i="1"/>
  <c r="CR466" i="1" s="1"/>
  <c r="CP466" i="1"/>
  <c r="CV466" i="1" s="1"/>
  <c r="CP467" i="1"/>
  <c r="CV467" i="1" s="1"/>
  <c r="CK474" i="1"/>
  <c r="CM475" i="1"/>
  <c r="DT476" i="1"/>
  <c r="CN440" i="1"/>
  <c r="CT440" i="1" s="1"/>
  <c r="CK441" i="1"/>
  <c r="CQ441" i="1" s="1"/>
  <c r="CO441" i="1"/>
  <c r="CU441" i="1" s="1"/>
  <c r="GD441" i="1"/>
  <c r="CO442" i="1"/>
  <c r="CU442" i="1" s="1"/>
  <c r="GB442" i="1"/>
  <c r="GD442" i="1"/>
  <c r="GB444" i="1"/>
  <c r="GC444" i="1"/>
  <c r="CK445" i="1"/>
  <c r="CQ445" i="1" s="1"/>
  <c r="CO445" i="1"/>
  <c r="CU445" i="1" s="1"/>
  <c r="GB445" i="1"/>
  <c r="GD445" i="1"/>
  <c r="CM446" i="1"/>
  <c r="CS446" i="1" s="1"/>
  <c r="CL447" i="1"/>
  <c r="CR447" i="1" s="1"/>
  <c r="CP447" i="1"/>
  <c r="CV447" i="1" s="1"/>
  <c r="GC447" i="1"/>
  <c r="CK449" i="1"/>
  <c r="CQ449" i="1" s="1"/>
  <c r="CO449" i="1"/>
  <c r="CU449" i="1" s="1"/>
  <c r="GE450" i="1"/>
  <c r="CN452" i="1"/>
  <c r="CT452" i="1" s="1"/>
  <c r="GB452" i="1"/>
  <c r="GD452" i="1"/>
  <c r="CN453" i="1"/>
  <c r="CT453" i="1" s="1"/>
  <c r="GE453" i="1"/>
  <c r="CK454" i="1"/>
  <c r="CQ454" i="1" s="1"/>
  <c r="CO454" i="1"/>
  <c r="CU454" i="1" s="1"/>
  <c r="GE456" i="1"/>
  <c r="GI456" i="1" s="1"/>
  <c r="CN457" i="1"/>
  <c r="CT457" i="1" s="1"/>
  <c r="GC457" i="1"/>
  <c r="CL458" i="1"/>
  <c r="CP458" i="1"/>
  <c r="CK460" i="1"/>
  <c r="CQ460" i="1" s="1"/>
  <c r="CO460" i="1"/>
  <c r="CU460" i="1" s="1"/>
  <c r="CL461" i="1"/>
  <c r="CP461" i="1"/>
  <c r="GC461" i="1"/>
  <c r="CK462" i="1"/>
  <c r="CQ462" i="1" s="1"/>
  <c r="CO462" i="1"/>
  <c r="CU462" i="1" s="1"/>
  <c r="CM463" i="1"/>
  <c r="CS463" i="1" s="1"/>
  <c r="CL464" i="1"/>
  <c r="CR464" i="1" s="1"/>
  <c r="CP464" i="1"/>
  <c r="CV464" i="1" s="1"/>
  <c r="GE464" i="1"/>
  <c r="CM465" i="1"/>
  <c r="CS465" i="1" s="1"/>
  <c r="CM466" i="1"/>
  <c r="CS466" i="1" s="1"/>
  <c r="GC466" i="1"/>
  <c r="CK468" i="1"/>
  <c r="CQ468" i="1" s="1"/>
  <c r="CO468" i="1"/>
  <c r="CU468" i="1" s="1"/>
  <c r="GB468" i="1"/>
  <c r="GC468" i="1"/>
  <c r="CL469" i="1"/>
  <c r="CR469" i="1" s="1"/>
  <c r="CP469" i="1"/>
  <c r="CV469" i="1" s="1"/>
  <c r="GB470" i="1"/>
  <c r="GL470" i="1" s="1"/>
  <c r="GC472" i="1"/>
  <c r="BO473" i="1"/>
  <c r="FB473" i="1"/>
  <c r="FK473" i="1" s="1" a="1"/>
  <c r="FK473" i="1" s="1"/>
  <c r="CM476" i="1"/>
  <c r="GC477" i="1"/>
  <c r="FB477" i="1"/>
  <c r="FK477" i="1" s="1" a="1"/>
  <c r="FK477" i="1" s="1"/>
  <c r="CK484" i="1"/>
  <c r="CQ484" i="1" s="1"/>
  <c r="CO484" i="1"/>
  <c r="CU484" i="1" s="1"/>
  <c r="DU484" i="1"/>
  <c r="DT484" i="1"/>
  <c r="CL459" i="1"/>
  <c r="CR459" i="1" s="1"/>
  <c r="CL460" i="1"/>
  <c r="CR460" i="1" s="1"/>
  <c r="CP460" i="1"/>
  <c r="CV460" i="1" s="1"/>
  <c r="CM461" i="1"/>
  <c r="GE463" i="1"/>
  <c r="CM464" i="1"/>
  <c r="CS464" i="1" s="1"/>
  <c r="CN465" i="1"/>
  <c r="CT465" i="1" s="1"/>
  <c r="CL468" i="1"/>
  <c r="CR468" i="1" s="1"/>
  <c r="CP468" i="1"/>
  <c r="CV468" i="1" s="1"/>
  <c r="GE468" i="1"/>
  <c r="CM469" i="1"/>
  <c r="CS469" i="1" s="1"/>
  <c r="CP470" i="1"/>
  <c r="CV470" i="1" s="1"/>
  <c r="CK471" i="1"/>
  <c r="GE471" i="1"/>
  <c r="DT472" i="1"/>
  <c r="FC472" i="1"/>
  <c r="FL472" i="1" s="1" a="1"/>
  <c r="FL472" i="1" s="1"/>
  <c r="CM474" i="1"/>
  <c r="GE474" i="1"/>
  <c r="FA481" i="1"/>
  <c r="FJ481" i="1" s="1" a="1"/>
  <c r="FJ481" i="1" s="1"/>
  <c r="GC471" i="1"/>
  <c r="CN474" i="1"/>
  <c r="CK476" i="1"/>
  <c r="CO476" i="1"/>
  <c r="DU480" i="1"/>
  <c r="DT480" i="1"/>
  <c r="CM483" i="1"/>
  <c r="CS483" i="1" s="1"/>
  <c r="GE483" i="1"/>
  <c r="CL488" i="1"/>
  <c r="CR488" i="1" s="1"/>
  <c r="CP488" i="1"/>
  <c r="CV488" i="1" s="1"/>
  <c r="GE488" i="1"/>
  <c r="DU489" i="1"/>
  <c r="DT489" i="1"/>
  <c r="CK490" i="1"/>
  <c r="CO490" i="1"/>
  <c r="DT491" i="1"/>
  <c r="DU491" i="1"/>
  <c r="CN502" i="1"/>
  <c r="CT502" i="1" s="1"/>
  <c r="BL502" i="1"/>
  <c r="CL474" i="1"/>
  <c r="CP474" i="1"/>
  <c r="CN475" i="1"/>
  <c r="GE476" i="1"/>
  <c r="CK478" i="1"/>
  <c r="CQ478" i="1" s="1"/>
  <c r="CO478" i="1"/>
  <c r="CU478" i="1" s="1"/>
  <c r="GE478" i="1"/>
  <c r="CM479" i="1"/>
  <c r="GB479" i="1"/>
  <c r="GD479" i="1"/>
  <c r="CL480" i="1"/>
  <c r="CR480" i="1" s="1"/>
  <c r="CP480" i="1"/>
  <c r="CV480" i="1" s="1"/>
  <c r="GC480" i="1"/>
  <c r="GD481" i="1"/>
  <c r="CK482" i="1"/>
  <c r="CO482" i="1"/>
  <c r="GC482" i="1"/>
  <c r="DT483" i="1"/>
  <c r="CL484" i="1"/>
  <c r="CR484" i="1" s="1"/>
  <c r="CP484" i="1"/>
  <c r="CV484" i="1" s="1"/>
  <c r="GC484" i="1"/>
  <c r="CM485" i="1"/>
  <c r="GD486" i="1"/>
  <c r="CM488" i="1"/>
  <c r="CS488" i="1" s="1"/>
  <c r="BM489" i="1"/>
  <c r="BN489" i="1" s="1"/>
  <c r="CK489" i="1"/>
  <c r="CL478" i="1"/>
  <c r="CR478" i="1" s="1"/>
  <c r="CP478" i="1"/>
  <c r="CV478" i="1" s="1"/>
  <c r="CN479" i="1"/>
  <c r="GK481" i="1"/>
  <c r="CL482" i="1"/>
  <c r="CP482" i="1"/>
  <c r="CK483" i="1"/>
  <c r="CQ483" i="1" s="1"/>
  <c r="CO483" i="1"/>
  <c r="CU483" i="1" s="1"/>
  <c r="GD483" i="1"/>
  <c r="GC485" i="1"/>
  <c r="CN488" i="1"/>
  <c r="CT488" i="1" s="1"/>
  <c r="GB488" i="1"/>
  <c r="GE491" i="1"/>
  <c r="CL475" i="1"/>
  <c r="CP475" i="1"/>
  <c r="CL476" i="1"/>
  <c r="CP476" i="1"/>
  <c r="GC476" i="1"/>
  <c r="GE477" i="1"/>
  <c r="GJ477" i="1" s="1"/>
  <c r="CM478" i="1"/>
  <c r="CS478" i="1" s="1"/>
  <c r="GC478" i="1"/>
  <c r="CK479" i="1"/>
  <c r="CO479" i="1"/>
  <c r="CN480" i="1"/>
  <c r="CT480" i="1" s="1"/>
  <c r="GE480" i="1"/>
  <c r="CN481" i="1"/>
  <c r="CM482" i="1"/>
  <c r="GE482" i="1"/>
  <c r="CL483" i="1"/>
  <c r="CR483" i="1" s="1"/>
  <c r="CP483" i="1"/>
  <c r="CV483" i="1" s="1"/>
  <c r="CN484" i="1"/>
  <c r="CT484" i="1" s="1"/>
  <c r="GE484" i="1"/>
  <c r="CK488" i="1"/>
  <c r="CQ488" i="1" s="1"/>
  <c r="CO488" i="1"/>
  <c r="CU488" i="1" s="1"/>
  <c r="CN490" i="1"/>
  <c r="CN494" i="1"/>
  <c r="DU495" i="1"/>
  <c r="GB495" i="1"/>
  <c r="GD495" i="1"/>
  <c r="CK496" i="1"/>
  <c r="CL498" i="1"/>
  <c r="CP498" i="1"/>
  <c r="GC498" i="1"/>
  <c r="CO499" i="1"/>
  <c r="CU499" i="1" s="1"/>
  <c r="CN501" i="1"/>
  <c r="CT501" i="1" s="1"/>
  <c r="DU501" i="1"/>
  <c r="GB501" i="1"/>
  <c r="GD501" i="1"/>
  <c r="GC502" i="1"/>
  <c r="CK503" i="1"/>
  <c r="CQ503" i="1" s="1"/>
  <c r="CO503" i="1"/>
  <c r="CU503" i="1" s="1"/>
  <c r="GB503" i="1"/>
  <c r="CK491" i="1"/>
  <c r="CO491" i="1"/>
  <c r="CK494" i="1"/>
  <c r="CO494" i="1"/>
  <c r="GC494" i="1"/>
  <c r="CM495" i="1"/>
  <c r="CO502" i="1"/>
  <c r="CU502" i="1" s="1"/>
  <c r="DT504" i="1"/>
  <c r="FC504" i="1"/>
  <c r="FL504" i="1" s="1" a="1"/>
  <c r="FL504" i="1" s="1"/>
  <c r="CL510" i="1"/>
  <c r="CR510" i="1" s="1"/>
  <c r="CP510" i="1"/>
  <c r="CV510" i="1" s="1"/>
  <c r="CL490" i="1"/>
  <c r="CP490" i="1"/>
  <c r="GB491" i="1"/>
  <c r="GD491" i="1"/>
  <c r="CK492" i="1"/>
  <c r="CO492" i="1"/>
  <c r="CL494" i="1"/>
  <c r="CP494" i="1"/>
  <c r="CN495" i="1"/>
  <c r="CM496" i="1"/>
  <c r="CK497" i="1"/>
  <c r="CO497" i="1"/>
  <c r="CN498" i="1"/>
  <c r="GE498" i="1"/>
  <c r="GC500" i="1"/>
  <c r="CM503" i="1"/>
  <c r="CS503" i="1" s="1"/>
  <c r="GE503" i="1"/>
  <c r="GB504" i="1"/>
  <c r="CN505" i="1"/>
  <c r="CT505" i="1" s="1"/>
  <c r="GC505" i="1"/>
  <c r="GE505" i="1"/>
  <c r="GC506" i="1"/>
  <c r="GL506" i="1" s="1"/>
  <c r="CM510" i="1"/>
  <c r="CS510" i="1" s="1"/>
  <c r="GB489" i="1"/>
  <c r="GD489" i="1"/>
  <c r="GE490" i="1"/>
  <c r="CM491" i="1"/>
  <c r="CL492" i="1"/>
  <c r="CP492" i="1"/>
  <c r="GC492" i="1"/>
  <c r="CO493" i="1"/>
  <c r="DU497" i="1"/>
  <c r="GE497" i="1"/>
  <c r="CK498" i="1"/>
  <c r="CO498" i="1"/>
  <c r="DU499" i="1"/>
  <c r="FD500" i="1"/>
  <c r="FM500" i="1" s="1" a="1"/>
  <c r="FM500" i="1" s="1"/>
  <c r="CM502" i="1"/>
  <c r="CS502" i="1" s="1"/>
  <c r="CN503" i="1"/>
  <c r="CT503" i="1" s="1"/>
  <c r="CL506" i="1"/>
  <c r="CR506" i="1" s="1"/>
  <c r="CP506" i="1"/>
  <c r="CV506" i="1" s="1"/>
  <c r="BO523" i="1"/>
  <c r="CM22" i="1"/>
  <c r="CN154" i="1"/>
  <c r="CT154" i="1" s="1"/>
  <c r="CO195" i="1"/>
  <c r="CU195" i="1" s="1"/>
  <c r="BJ223" i="1"/>
  <c r="BM225" i="1"/>
  <c r="BN225" i="1" s="1"/>
  <c r="CN261" i="1"/>
  <c r="CT261" i="1" s="1"/>
  <c r="BJ299" i="1"/>
  <c r="BJ328" i="1"/>
  <c r="BO363" i="1"/>
  <c r="CM480" i="1"/>
  <c r="CS480" i="1" s="1"/>
  <c r="BM483" i="1"/>
  <c r="BJ67" i="1"/>
  <c r="BO22" i="1"/>
  <c r="CM27" i="1"/>
  <c r="CS27" i="1" s="1"/>
  <c r="CN46" i="1"/>
  <c r="CT46" i="1" s="1"/>
  <c r="CM78" i="1"/>
  <c r="CS78" i="1" s="1"/>
  <c r="BJ84" i="1"/>
  <c r="BJ98" i="1"/>
  <c r="BJ99" i="1"/>
  <c r="CM99" i="1"/>
  <c r="CS99" i="1" s="1"/>
  <c r="CP102" i="1"/>
  <c r="CV102" i="1" s="1"/>
  <c r="CM114" i="1"/>
  <c r="CS114" i="1" s="1"/>
  <c r="CP115" i="1"/>
  <c r="CV115" i="1" s="1"/>
  <c r="CN128" i="1"/>
  <c r="CT128" i="1" s="1"/>
  <c r="CM159" i="1"/>
  <c r="CS159" i="1" s="1"/>
  <c r="CP160" i="1"/>
  <c r="CV160" i="1" s="1"/>
  <c r="CM183" i="1"/>
  <c r="CS183" i="1" s="1"/>
  <c r="BJ210" i="1"/>
  <c r="CN211" i="1"/>
  <c r="CT211" i="1" s="1"/>
  <c r="BJ230" i="1"/>
  <c r="CM233" i="1"/>
  <c r="CS233" i="1" s="1"/>
  <c r="BJ248" i="1"/>
  <c r="BJ260" i="1"/>
  <c r="BN351" i="1"/>
  <c r="BM376" i="1"/>
  <c r="BN376" i="1" s="1"/>
  <c r="CM403" i="1"/>
  <c r="CS403" i="1" s="1"/>
  <c r="BM427" i="1"/>
  <c r="BN427" i="1" s="1"/>
  <c r="BJ439" i="1"/>
  <c r="BJ450" i="1"/>
  <c r="BJ490" i="1"/>
  <c r="CM490" i="1"/>
  <c r="BJ494" i="1"/>
  <c r="CM494" i="1"/>
  <c r="CN527" i="1"/>
  <c r="CT527" i="1" s="1"/>
  <c r="BJ2" i="1"/>
  <c r="CN30" i="1"/>
  <c r="CT30" i="1" s="1"/>
  <c r="BJ44" i="1"/>
  <c r="CM97" i="1"/>
  <c r="CS97" i="1" s="1"/>
  <c r="CM105" i="1"/>
  <c r="CS105" i="1" s="1"/>
  <c r="CM121" i="1"/>
  <c r="CS121" i="1" s="1"/>
  <c r="CP151" i="1"/>
  <c r="CV151" i="1" s="1"/>
  <c r="BJ167" i="1"/>
  <c r="CM167" i="1"/>
  <c r="CS167" i="1" s="1"/>
  <c r="CP168" i="1"/>
  <c r="CV168" i="1" s="1"/>
  <c r="CP180" i="1"/>
  <c r="CV180" i="1" s="1"/>
  <c r="CN200" i="1"/>
  <c r="CT200" i="1" s="1"/>
  <c r="CN208" i="1"/>
  <c r="CT208" i="1" s="1"/>
  <c r="CM220" i="1"/>
  <c r="CS220" i="1" s="1"/>
  <c r="CN241" i="1"/>
  <c r="CT241" i="1" s="1"/>
  <c r="CP268" i="1"/>
  <c r="CV268" i="1" s="1"/>
  <c r="BJ269" i="1"/>
  <c r="BJ271" i="1"/>
  <c r="CM313" i="1"/>
  <c r="CS313" i="1" s="1"/>
  <c r="CN366" i="1"/>
  <c r="CT366" i="1" s="1"/>
  <c r="CN370" i="1"/>
  <c r="CT370" i="1" s="1"/>
  <c r="BJ409" i="1"/>
  <c r="BM482" i="1"/>
  <c r="BN482" i="1" s="1"/>
  <c r="CN483" i="1"/>
  <c r="CT483" i="1" s="1"/>
  <c r="BO485" i="1"/>
  <c r="BJ7" i="1"/>
  <c r="BJ27" i="1"/>
  <c r="BJ36" i="1"/>
  <c r="BJ37" i="1"/>
  <c r="CN38" i="1"/>
  <c r="CT38" i="1" s="1"/>
  <c r="BJ52" i="1"/>
  <c r="BN61" i="1"/>
  <c r="CM87" i="1"/>
  <c r="CS87" i="1" s="1"/>
  <c r="BJ97" i="1"/>
  <c r="CP98" i="1"/>
  <c r="CV98" i="1" s="1"/>
  <c r="CM101" i="1"/>
  <c r="CS101" i="1" s="1"/>
  <c r="BO104" i="1"/>
  <c r="BJ159" i="1"/>
  <c r="BJ183" i="1"/>
  <c r="BJ238" i="1"/>
  <c r="CM238" i="1"/>
  <c r="CS238" i="1" s="1"/>
  <c r="CM7" i="1"/>
  <c r="CS7" i="1" s="1"/>
  <c r="BJ15" i="1"/>
  <c r="CM15" i="1"/>
  <c r="CS15" i="1" s="1"/>
  <c r="BJ35" i="1"/>
  <c r="CM35" i="1"/>
  <c r="CS35" i="1" s="1"/>
  <c r="BJ41" i="1"/>
  <c r="BJ42" i="1"/>
  <c r="CM63" i="1"/>
  <c r="CS63" i="1" s="1"/>
  <c r="CN68" i="1"/>
  <c r="CT68" i="1" s="1"/>
  <c r="BJ69" i="1"/>
  <c r="CM69" i="1"/>
  <c r="CS69" i="1" s="1"/>
  <c r="BJ70" i="1"/>
  <c r="BJ77" i="1"/>
  <c r="BJ78" i="1"/>
  <c r="BJ83" i="1"/>
  <c r="CM83" i="1"/>
  <c r="CS83" i="1" s="1"/>
  <c r="CM95" i="1"/>
  <c r="CS95" i="1" s="1"/>
  <c r="BM216" i="1"/>
  <c r="BN216" i="1" s="1"/>
  <c r="BO216" i="1"/>
  <c r="BO229" i="1"/>
  <c r="BM229" i="1"/>
  <c r="BN229" i="1" s="1"/>
  <c r="BO352" i="1"/>
  <c r="BM352" i="1"/>
  <c r="BN352" i="1" s="1"/>
  <c r="BJ6" i="1"/>
  <c r="BJ47" i="1"/>
  <c r="CM47" i="1"/>
  <c r="CS47" i="1" s="1"/>
  <c r="BJ62" i="1"/>
  <c r="BJ76" i="1"/>
  <c r="CM76" i="1"/>
  <c r="CS76" i="1" s="1"/>
  <c r="BJ146" i="1"/>
  <c r="BJ175" i="1"/>
  <c r="CN186" i="1"/>
  <c r="CT186" i="1" s="1"/>
  <c r="CN192" i="1"/>
  <c r="CT192" i="1" s="1"/>
  <c r="BJ252" i="1"/>
  <c r="BJ253" i="1"/>
  <c r="BJ256" i="1"/>
  <c r="BJ266" i="1"/>
  <c r="BJ289" i="1"/>
  <c r="CN291" i="1"/>
  <c r="CT291" i="1" s="1"/>
  <c r="BJ375" i="1"/>
  <c r="BJ376" i="1"/>
  <c r="BJ441" i="1"/>
  <c r="BJ452" i="1"/>
  <c r="BM467" i="1"/>
  <c r="BN467" i="1" s="1"/>
  <c r="CN153" i="1"/>
  <c r="CT153" i="1" s="1"/>
  <c r="CN166" i="1"/>
  <c r="CT166" i="1" s="1"/>
  <c r="CN174" i="1"/>
  <c r="CT174" i="1" s="1"/>
  <c r="BJ214" i="1"/>
  <c r="BJ232" i="1"/>
  <c r="CM232" i="1"/>
  <c r="CS232" i="1" s="1"/>
  <c r="BJ236" i="1"/>
  <c r="CN245" i="1"/>
  <c r="CT245" i="1" s="1"/>
  <c r="BJ249" i="1"/>
  <c r="CM259" i="1"/>
  <c r="CS259" i="1" s="1"/>
  <c r="CN262" i="1"/>
  <c r="CT262" i="1" s="1"/>
  <c r="CL279" i="1"/>
  <c r="CR279" i="1" s="1"/>
  <c r="BJ287" i="1"/>
  <c r="CM293" i="1"/>
  <c r="CS293" i="1" s="1"/>
  <c r="BJ294" i="1"/>
  <c r="CN323" i="1"/>
  <c r="CT323" i="1" s="1"/>
  <c r="BO401" i="1"/>
  <c r="BM401" i="1"/>
  <c r="BN401" i="1" s="1"/>
  <c r="BJ432" i="1"/>
  <c r="BJ440" i="1"/>
  <c r="BO512" i="1"/>
  <c r="BM512" i="1"/>
  <c r="CM71" i="1"/>
  <c r="CS71" i="1" s="1"/>
  <c r="CP72" i="1"/>
  <c r="CV72" i="1" s="1"/>
  <c r="BJ81" i="1"/>
  <c r="CM82" i="1"/>
  <c r="CS82" i="1" s="1"/>
  <c r="CM85" i="1"/>
  <c r="CS85" i="1" s="1"/>
  <c r="CP86" i="1"/>
  <c r="CV86" i="1" s="1"/>
  <c r="CM93" i="1"/>
  <c r="CS93" i="1" s="1"/>
  <c r="BJ100" i="1"/>
  <c r="CM108" i="1"/>
  <c r="CS108" i="1" s="1"/>
  <c r="BJ117" i="1"/>
  <c r="CM117" i="1"/>
  <c r="CS117" i="1" s="1"/>
  <c r="BJ118" i="1"/>
  <c r="CN124" i="1"/>
  <c r="CT124" i="1" s="1"/>
  <c r="BO131" i="1"/>
  <c r="BJ134" i="1"/>
  <c r="CM134" i="1"/>
  <c r="CS134" i="1" s="1"/>
  <c r="CM138" i="1"/>
  <c r="CS138" i="1" s="1"/>
  <c r="CP139" i="1"/>
  <c r="CV139" i="1" s="1"/>
  <c r="CP143" i="1"/>
  <c r="CV143" i="1" s="1"/>
  <c r="CN145" i="1"/>
  <c r="CT145" i="1" s="1"/>
  <c r="CN149" i="1"/>
  <c r="CT149" i="1" s="1"/>
  <c r="CP156" i="1"/>
  <c r="CV156" i="1" s="1"/>
  <c r="CN158" i="1"/>
  <c r="CT158" i="1" s="1"/>
  <c r="CN162" i="1"/>
  <c r="CT162" i="1" s="1"/>
  <c r="CN170" i="1"/>
  <c r="CT170" i="1" s="1"/>
  <c r="CN178" i="1"/>
  <c r="CT178" i="1" s="1"/>
  <c r="CN182" i="1"/>
  <c r="CT182" i="1" s="1"/>
  <c r="CP184" i="1"/>
  <c r="CV184" i="1" s="1"/>
  <c r="BJ197" i="1"/>
  <c r="CM197" i="1"/>
  <c r="CS197" i="1" s="1"/>
  <c r="BJ218" i="1"/>
  <c r="CM228" i="1"/>
  <c r="CS228" i="1" s="1"/>
  <c r="BJ247" i="1"/>
  <c r="CM247" i="1"/>
  <c r="CS247" i="1" s="1"/>
  <c r="BJ251" i="1"/>
  <c r="CM251" i="1"/>
  <c r="CS251" i="1" s="1"/>
  <c r="BJ255" i="1"/>
  <c r="CM255" i="1"/>
  <c r="CS255" i="1" s="1"/>
  <c r="BJ257" i="1"/>
  <c r="CM292" i="1"/>
  <c r="CS292" i="1" s="1"/>
  <c r="CM296" i="1"/>
  <c r="CS296" i="1" s="1"/>
  <c r="BJ310" i="1"/>
  <c r="BN367" i="1"/>
  <c r="BO380" i="1"/>
  <c r="BM380" i="1"/>
  <c r="BN380" i="1" s="1"/>
  <c r="BJ395" i="1"/>
  <c r="BO397" i="1"/>
  <c r="BM397" i="1"/>
  <c r="BJ443" i="1"/>
  <c r="CM443" i="1"/>
  <c r="CS443" i="1" s="1"/>
  <c r="BM455" i="1"/>
  <c r="BN455" i="1" s="1"/>
  <c r="BO455" i="1"/>
  <c r="BO518" i="1"/>
  <c r="BM518" i="1"/>
  <c r="BJ470" i="1"/>
  <c r="BJ483" i="1"/>
  <c r="BJ496" i="1"/>
  <c r="BJ303" i="1"/>
  <c r="CM304" i="1"/>
  <c r="CS304" i="1" s="1"/>
  <c r="BJ322" i="1"/>
  <c r="CM330" i="1"/>
  <c r="CS330" i="1" s="1"/>
  <c r="BJ345" i="1"/>
  <c r="CN358" i="1"/>
  <c r="CT358" i="1" s="1"/>
  <c r="BJ377" i="1"/>
  <c r="CL425" i="1"/>
  <c r="CR425" i="1" s="1"/>
  <c r="BJ427" i="1"/>
  <c r="CM472" i="1"/>
  <c r="BJ477" i="1"/>
  <c r="CP477" i="1"/>
  <c r="BM481" i="1"/>
  <c r="CM484" i="1"/>
  <c r="CS484" i="1" s="1"/>
  <c r="BJ500" i="1"/>
  <c r="CN521" i="1"/>
  <c r="CT521" i="1" s="1"/>
  <c r="CM309" i="1"/>
  <c r="CS309" i="1" s="1"/>
  <c r="CM316" i="1"/>
  <c r="CS316" i="1" s="1"/>
  <c r="CM324" i="1"/>
  <c r="CS324" i="1" s="1"/>
  <c r="CN327" i="1"/>
  <c r="CT327" i="1" s="1"/>
  <c r="BJ332" i="1"/>
  <c r="BJ337" i="1"/>
  <c r="CM337" i="1"/>
  <c r="CS337" i="1" s="1"/>
  <c r="BJ341" i="1"/>
  <c r="BJ355" i="1"/>
  <c r="BM368" i="1"/>
  <c r="BN368" i="1" s="1"/>
  <c r="BJ378" i="1"/>
  <c r="CM378" i="1"/>
  <c r="CS378" i="1" s="1"/>
  <c r="CM390" i="1"/>
  <c r="CS390" i="1" s="1"/>
  <c r="BJ393" i="1"/>
  <c r="CM406" i="1"/>
  <c r="CS406" i="1" s="1"/>
  <c r="BJ408" i="1"/>
  <c r="BM431" i="1"/>
  <c r="BN431" i="1" s="1"/>
  <c r="BJ433" i="1"/>
  <c r="BM437" i="1"/>
  <c r="BN437" i="1" s="1"/>
  <c r="BJ445" i="1"/>
  <c r="BJ453" i="1"/>
  <c r="CM456" i="1"/>
  <c r="CS456" i="1" s="1"/>
  <c r="CL473" i="1"/>
  <c r="BM474" i="1"/>
  <c r="BN474" i="1" s="1"/>
  <c r="BJ486" i="1"/>
  <c r="BM487" i="1"/>
  <c r="BN487" i="1" s="1"/>
  <c r="BJ520" i="1"/>
  <c r="BJ525" i="1"/>
  <c r="BJ3" i="1"/>
  <c r="CN6" i="1"/>
  <c r="CT6" i="1" s="1"/>
  <c r="BJ8" i="1"/>
  <c r="BJ9" i="1"/>
  <c r="BJ14" i="1"/>
  <c r="BJ16" i="1"/>
  <c r="BJ17" i="1"/>
  <c r="BJ22" i="1"/>
  <c r="BJ26" i="1"/>
  <c r="BJ28" i="1"/>
  <c r="BJ29" i="1"/>
  <c r="BJ34" i="1"/>
  <c r="CN42" i="1"/>
  <c r="CT42" i="1" s="1"/>
  <c r="BJ45" i="1"/>
  <c r="BJ48" i="1"/>
  <c r="BJ53" i="1"/>
  <c r="CM53" i="1"/>
  <c r="CS53" i="1" s="1"/>
  <c r="BJ59" i="1"/>
  <c r="BJ60" i="1"/>
  <c r="BJ64" i="1"/>
  <c r="BJ65" i="1"/>
  <c r="CM65" i="1"/>
  <c r="CS65" i="1" s="1"/>
  <c r="BJ66" i="1"/>
  <c r="BJ75" i="1"/>
  <c r="CP77" i="1"/>
  <c r="CV77" i="1" s="1"/>
  <c r="BJ85" i="1"/>
  <c r="BJ86" i="1"/>
  <c r="BJ87" i="1"/>
  <c r="BJ88" i="1"/>
  <c r="BJ101" i="1"/>
  <c r="BJ102" i="1"/>
  <c r="BJ103" i="1"/>
  <c r="BJ104" i="1"/>
  <c r="BJ105" i="1"/>
  <c r="BJ106" i="1"/>
  <c r="BJ108" i="1"/>
  <c r="BJ109" i="1"/>
  <c r="CP111" i="1"/>
  <c r="CV111" i="1" s="1"/>
  <c r="BJ119" i="1"/>
  <c r="CN120" i="1"/>
  <c r="CT120" i="1" s="1"/>
  <c r="BJ121" i="1"/>
  <c r="BJ122" i="1"/>
  <c r="BJ130" i="1"/>
  <c r="BJ132" i="1"/>
  <c r="BJ4" i="1"/>
  <c r="BJ5" i="1"/>
  <c r="BJ11" i="1"/>
  <c r="CM11" i="1"/>
  <c r="CS11" i="1" s="1"/>
  <c r="CM14" i="1"/>
  <c r="CS14" i="1" s="1"/>
  <c r="BJ19" i="1"/>
  <c r="CM19" i="1"/>
  <c r="CS19" i="1" s="1"/>
  <c r="BJ23" i="1"/>
  <c r="CM23" i="1"/>
  <c r="CS23" i="1" s="1"/>
  <c r="BJ31" i="1"/>
  <c r="CM31" i="1"/>
  <c r="CS31" i="1" s="1"/>
  <c r="CN34" i="1"/>
  <c r="CT34" i="1" s="1"/>
  <c r="BJ39" i="1"/>
  <c r="CM39" i="1"/>
  <c r="CS39" i="1" s="1"/>
  <c r="BM40" i="1"/>
  <c r="BN40" i="1" s="1"/>
  <c r="BJ46" i="1"/>
  <c r="BJ49" i="1"/>
  <c r="BJ51" i="1"/>
  <c r="CM51" i="1"/>
  <c r="CS51" i="1" s="1"/>
  <c r="BJ55" i="1"/>
  <c r="CM55" i="1"/>
  <c r="CS55" i="1" s="1"/>
  <c r="BJ57" i="1"/>
  <c r="CM57" i="1"/>
  <c r="CS57" i="1" s="1"/>
  <c r="BJ58" i="1"/>
  <c r="BJ61" i="1"/>
  <c r="CM61" i="1"/>
  <c r="CS61" i="1" s="1"/>
  <c r="BJ10" i="1"/>
  <c r="BJ12" i="1"/>
  <c r="BJ13" i="1"/>
  <c r="BJ18" i="1"/>
  <c r="BJ20" i="1"/>
  <c r="BJ21" i="1"/>
  <c r="BN22" i="1"/>
  <c r="BJ24" i="1"/>
  <c r="BJ25" i="1"/>
  <c r="BJ30" i="1"/>
  <c r="BJ32" i="1"/>
  <c r="BJ33" i="1"/>
  <c r="BJ38" i="1"/>
  <c r="BJ40" i="1"/>
  <c r="BJ43" i="1"/>
  <c r="BJ50" i="1"/>
  <c r="BJ54" i="1"/>
  <c r="BJ56" i="1"/>
  <c r="BJ68" i="1"/>
  <c r="BJ71" i="1"/>
  <c r="BJ72" i="1"/>
  <c r="BJ73" i="1"/>
  <c r="BJ74" i="1"/>
  <c r="BJ82" i="1"/>
  <c r="BJ90" i="1"/>
  <c r="BJ93" i="1"/>
  <c r="BJ94" i="1"/>
  <c r="BJ95" i="1"/>
  <c r="BJ96" i="1"/>
  <c r="BJ114" i="1"/>
  <c r="BJ115" i="1"/>
  <c r="BJ116" i="1"/>
  <c r="BJ124" i="1"/>
  <c r="BJ127" i="1"/>
  <c r="BJ128" i="1"/>
  <c r="BJ129" i="1"/>
  <c r="BJ79" i="1"/>
  <c r="BJ89" i="1"/>
  <c r="CN90" i="1"/>
  <c r="CT90" i="1" s="1"/>
  <c r="BJ91" i="1"/>
  <c r="CM91" i="1"/>
  <c r="CS91" i="1" s="1"/>
  <c r="BJ92" i="1"/>
  <c r="CP94" i="1"/>
  <c r="CV94" i="1" s="1"/>
  <c r="BJ110" i="1"/>
  <c r="CM110" i="1"/>
  <c r="CS110" i="1" s="1"/>
  <c r="BJ111" i="1"/>
  <c r="BJ112" i="1"/>
  <c r="CM112" i="1"/>
  <c r="CS112" i="1" s="1"/>
  <c r="BJ113" i="1"/>
  <c r="BJ120" i="1"/>
  <c r="BJ123" i="1"/>
  <c r="BJ125" i="1"/>
  <c r="CM125" i="1"/>
  <c r="CS125" i="1" s="1"/>
  <c r="BJ126" i="1"/>
  <c r="BJ131" i="1"/>
  <c r="BJ136" i="1"/>
  <c r="BJ139" i="1"/>
  <c r="BJ140" i="1"/>
  <c r="BJ145" i="1"/>
  <c r="BJ147" i="1"/>
  <c r="BJ148" i="1"/>
  <c r="BJ153" i="1"/>
  <c r="BJ158" i="1"/>
  <c r="BJ160" i="1"/>
  <c r="BJ161" i="1"/>
  <c r="BJ166" i="1"/>
  <c r="BJ168" i="1"/>
  <c r="BJ169" i="1"/>
  <c r="BJ174" i="1"/>
  <c r="BJ176" i="1"/>
  <c r="BJ177" i="1"/>
  <c r="BJ182" i="1"/>
  <c r="BJ184" i="1"/>
  <c r="BJ185" i="1"/>
  <c r="BJ192" i="1"/>
  <c r="BJ198" i="1"/>
  <c r="BJ201" i="1"/>
  <c r="CM201" i="1"/>
  <c r="CS201" i="1" s="1"/>
  <c r="CN204" i="1"/>
  <c r="CT204" i="1" s="1"/>
  <c r="BJ208" i="1"/>
  <c r="BJ220" i="1"/>
  <c r="BM221" i="1"/>
  <c r="BN221" i="1" s="1"/>
  <c r="BJ225" i="1"/>
  <c r="BJ226" i="1"/>
  <c r="BJ228" i="1"/>
  <c r="BJ229" i="1"/>
  <c r="BO295" i="1"/>
  <c r="BM295" i="1"/>
  <c r="BN295" i="1" s="1"/>
  <c r="BJ142" i="1"/>
  <c r="CM142" i="1"/>
  <c r="CS142" i="1" s="1"/>
  <c r="BJ150" i="1"/>
  <c r="CM150" i="1"/>
  <c r="CS150" i="1" s="1"/>
  <c r="BJ155" i="1"/>
  <c r="CM155" i="1"/>
  <c r="CS155" i="1" s="1"/>
  <c r="BJ163" i="1"/>
  <c r="CM163" i="1"/>
  <c r="CS163" i="1" s="1"/>
  <c r="BJ171" i="1"/>
  <c r="CM171" i="1"/>
  <c r="CS171" i="1" s="1"/>
  <c r="BJ179" i="1"/>
  <c r="CM179" i="1"/>
  <c r="CS179" i="1" s="1"/>
  <c r="BJ187" i="1"/>
  <c r="CM187" i="1"/>
  <c r="CS187" i="1" s="1"/>
  <c r="BJ193" i="1"/>
  <c r="CM193" i="1"/>
  <c r="CS193" i="1" s="1"/>
  <c r="BJ196" i="1"/>
  <c r="BJ199" i="1"/>
  <c r="BJ202" i="1"/>
  <c r="BJ205" i="1"/>
  <c r="CM205" i="1"/>
  <c r="CS205" i="1" s="1"/>
  <c r="BJ212" i="1"/>
  <c r="BJ213" i="1"/>
  <c r="BJ221" i="1"/>
  <c r="BJ222" i="1"/>
  <c r="BJ224" i="1"/>
  <c r="CM224" i="1"/>
  <c r="CS224" i="1" s="1"/>
  <c r="BJ138" i="1"/>
  <c r="BJ141" i="1"/>
  <c r="BJ143" i="1"/>
  <c r="BJ144" i="1"/>
  <c r="BJ149" i="1"/>
  <c r="BJ151" i="1"/>
  <c r="BJ152" i="1"/>
  <c r="BJ154" i="1"/>
  <c r="BJ156" i="1"/>
  <c r="BJ157" i="1"/>
  <c r="BJ162" i="1"/>
  <c r="BJ164" i="1"/>
  <c r="BJ165" i="1"/>
  <c r="BJ170" i="1"/>
  <c r="BJ172" i="1"/>
  <c r="BJ173" i="1"/>
  <c r="BJ178" i="1"/>
  <c r="BJ180" i="1"/>
  <c r="BJ181" i="1"/>
  <c r="BJ186" i="1"/>
  <c r="BJ188" i="1"/>
  <c r="BJ189" i="1"/>
  <c r="BJ190" i="1"/>
  <c r="BJ191" i="1"/>
  <c r="BJ194" i="1"/>
  <c r="BJ195" i="1"/>
  <c r="CN196" i="1"/>
  <c r="CT196" i="1" s="1"/>
  <c r="BJ200" i="1"/>
  <c r="BJ203" i="1"/>
  <c r="BJ206" i="1"/>
  <c r="BJ209" i="1"/>
  <c r="CM209" i="1"/>
  <c r="CS209" i="1" s="1"/>
  <c r="BN212" i="1"/>
  <c r="BJ216" i="1"/>
  <c r="BJ217" i="1"/>
  <c r="BJ227" i="1"/>
  <c r="CN227" i="1"/>
  <c r="CT227" i="1" s="1"/>
  <c r="BM371" i="1"/>
  <c r="BN371" i="1" s="1"/>
  <c r="BO421" i="1"/>
  <c r="BM421" i="1"/>
  <c r="BN421" i="1" s="1"/>
  <c r="BO488" i="1"/>
  <c r="BM488" i="1"/>
  <c r="BN488" i="1" s="1"/>
  <c r="BJ233" i="1"/>
  <c r="BJ241" i="1"/>
  <c r="BJ245" i="1"/>
  <c r="BJ259" i="1"/>
  <c r="BJ263" i="1"/>
  <c r="CM263" i="1"/>
  <c r="CS263" i="1" s="1"/>
  <c r="CN266" i="1"/>
  <c r="CT266" i="1" s="1"/>
  <c r="CN271" i="1"/>
  <c r="CT271" i="1" s="1"/>
  <c r="BJ272" i="1"/>
  <c r="CM272" i="1"/>
  <c r="CS272" i="1" s="1"/>
  <c r="BJ275" i="1"/>
  <c r="BJ283" i="1"/>
  <c r="BJ285" i="1"/>
  <c r="CN287" i="1"/>
  <c r="CT287" i="1" s="1"/>
  <c r="CM288" i="1"/>
  <c r="CS288" i="1" s="1"/>
  <c r="CM289" i="1"/>
  <c r="CS289" i="1" s="1"/>
  <c r="BJ290" i="1"/>
  <c r="CN299" i="1"/>
  <c r="CT299" i="1" s="1"/>
  <c r="CN303" i="1"/>
  <c r="CT303" i="1" s="1"/>
  <c r="BJ307" i="1"/>
  <c r="CM308" i="1"/>
  <c r="CS308" i="1" s="1"/>
  <c r="BJ314" i="1"/>
  <c r="BJ319" i="1"/>
  <c r="BJ326" i="1"/>
  <c r="CN341" i="1"/>
  <c r="CT341" i="1" s="1"/>
  <c r="BJ347" i="1"/>
  <c r="BO364" i="1"/>
  <c r="BM364" i="1"/>
  <c r="BN364" i="1" s="1"/>
  <c r="BM407" i="1"/>
  <c r="BN407" i="1" s="1"/>
  <c r="BO407" i="1"/>
  <c r="BO418" i="1"/>
  <c r="BJ231" i="1"/>
  <c r="CN231" i="1"/>
  <c r="CT231" i="1" s="1"/>
  <c r="BJ234" i="1"/>
  <c r="BJ237" i="1"/>
  <c r="CN237" i="1"/>
  <c r="CT237" i="1" s="1"/>
  <c r="BM239" i="1"/>
  <c r="BN239" i="1" s="1"/>
  <c r="BM243" i="1"/>
  <c r="BN243" i="1" s="1"/>
  <c r="BJ250" i="1"/>
  <c r="CN250" i="1"/>
  <c r="CT250" i="1" s="1"/>
  <c r="BJ254" i="1"/>
  <c r="CN254" i="1"/>
  <c r="CT254" i="1" s="1"/>
  <c r="BJ258" i="1"/>
  <c r="CN258" i="1"/>
  <c r="CT258" i="1" s="1"/>
  <c r="BJ264" i="1"/>
  <c r="BJ267" i="1"/>
  <c r="CM267" i="1"/>
  <c r="CS267" i="1" s="1"/>
  <c r="BJ273" i="1"/>
  <c r="BJ274" i="1"/>
  <c r="BJ276" i="1"/>
  <c r="CM276" i="1"/>
  <c r="CS276" i="1" s="1"/>
  <c r="CM285" i="1"/>
  <c r="CS285" i="1" s="1"/>
  <c r="BJ286" i="1"/>
  <c r="BJ295" i="1"/>
  <c r="CM297" i="1"/>
  <c r="CS297" i="1" s="1"/>
  <c r="BJ298" i="1"/>
  <c r="CM301" i="1"/>
  <c r="CS301" i="1" s="1"/>
  <c r="BJ302" i="1"/>
  <c r="CM305" i="1"/>
  <c r="CS305" i="1" s="1"/>
  <c r="CN307" i="1"/>
  <c r="CT307" i="1" s="1"/>
  <c r="BJ311" i="1"/>
  <c r="CM312" i="1"/>
  <c r="CS312" i="1" s="1"/>
  <c r="CM317" i="1"/>
  <c r="CS317" i="1" s="1"/>
  <c r="CN319" i="1"/>
  <c r="CT319" i="1" s="1"/>
  <c r="BJ320" i="1"/>
  <c r="CM320" i="1"/>
  <c r="CS320" i="1" s="1"/>
  <c r="BJ323" i="1"/>
  <c r="BO348" i="1"/>
  <c r="BM348" i="1"/>
  <c r="BN348" i="1" s="1"/>
  <c r="BO372" i="1"/>
  <c r="BM372" i="1"/>
  <c r="BN372" i="1" s="1"/>
  <c r="BO385" i="1"/>
  <c r="BM385" i="1"/>
  <c r="BO389" i="1"/>
  <c r="BM389" i="1"/>
  <c r="BJ239" i="1"/>
  <c r="BJ240" i="1"/>
  <c r="BJ242" i="1"/>
  <c r="CM242" i="1"/>
  <c r="CS242" i="1" s="1"/>
  <c r="BJ243" i="1"/>
  <c r="BJ244" i="1"/>
  <c r="BJ246" i="1"/>
  <c r="CM246" i="1"/>
  <c r="CS246" i="1" s="1"/>
  <c r="BM248" i="1"/>
  <c r="BN248" i="1" s="1"/>
  <c r="BM252" i="1"/>
  <c r="BN252" i="1" s="1"/>
  <c r="BJ261" i="1"/>
  <c r="BJ262" i="1"/>
  <c r="CP264" i="1"/>
  <c r="CV264" i="1" s="1"/>
  <c r="BJ265" i="1"/>
  <c r="BJ268" i="1"/>
  <c r="BJ270" i="1"/>
  <c r="CP273" i="1"/>
  <c r="CV273" i="1" s="1"/>
  <c r="BJ277" i="1"/>
  <c r="BJ281" i="1"/>
  <c r="BJ284" i="1"/>
  <c r="BJ291" i="1"/>
  <c r="BJ293" i="1"/>
  <c r="BJ306" i="1"/>
  <c r="BJ315" i="1"/>
  <c r="BJ318" i="1"/>
  <c r="BJ324" i="1"/>
  <c r="BJ327" i="1"/>
  <c r="BJ331" i="1"/>
  <c r="BJ336" i="1"/>
  <c r="BJ339" i="1"/>
  <c r="BJ344" i="1"/>
  <c r="BJ353" i="1"/>
  <c r="BO381" i="1"/>
  <c r="BM381" i="1"/>
  <c r="BO384" i="1"/>
  <c r="BM384" i="1"/>
  <c r="BN384" i="1" s="1"/>
  <c r="BO388" i="1"/>
  <c r="BM388" i="1"/>
  <c r="BN388" i="1" s="1"/>
  <c r="BO423" i="1"/>
  <c r="BM423" i="1"/>
  <c r="BN423" i="1" s="1"/>
  <c r="CN332" i="1"/>
  <c r="CT332" i="1" s="1"/>
  <c r="BJ333" i="1"/>
  <c r="CM333" i="1"/>
  <c r="CS333" i="1" s="1"/>
  <c r="CM334" i="1"/>
  <c r="CS334" i="1" s="1"/>
  <c r="BJ335" i="1"/>
  <c r="BJ342" i="1"/>
  <c r="CM342" i="1"/>
  <c r="CS342" i="1" s="1"/>
  <c r="CN345" i="1"/>
  <c r="CT345" i="1" s="1"/>
  <c r="BJ352" i="1"/>
  <c r="CN354" i="1"/>
  <c r="CT354" i="1" s="1"/>
  <c r="BJ359" i="1"/>
  <c r="BJ360" i="1"/>
  <c r="BJ361" i="1"/>
  <c r="BJ362" i="1"/>
  <c r="BJ368" i="1"/>
  <c r="BJ379" i="1"/>
  <c r="CM379" i="1"/>
  <c r="CS379" i="1" s="1"/>
  <c r="BJ386" i="1"/>
  <c r="CM386" i="1"/>
  <c r="CS386" i="1" s="1"/>
  <c r="BJ392" i="1"/>
  <c r="BJ397" i="1"/>
  <c r="CM402" i="1"/>
  <c r="CS402" i="1" s="1"/>
  <c r="BJ405" i="1"/>
  <c r="BJ413" i="1"/>
  <c r="CL416" i="1"/>
  <c r="CR416" i="1" s="1"/>
  <c r="BJ417" i="1"/>
  <c r="BJ419" i="1"/>
  <c r="BJ422" i="1"/>
  <c r="BJ426" i="1"/>
  <c r="CM426" i="1"/>
  <c r="CS426" i="1" s="1"/>
  <c r="BO478" i="1"/>
  <c r="BM478" i="1"/>
  <c r="BN478" i="1" s="1"/>
  <c r="BO493" i="1"/>
  <c r="BM493" i="1"/>
  <c r="BN493" i="1" s="1"/>
  <c r="BJ340" i="1"/>
  <c r="BJ343" i="1"/>
  <c r="BJ346" i="1"/>
  <c r="CM346" i="1"/>
  <c r="CS346" i="1" s="1"/>
  <c r="BJ348" i="1"/>
  <c r="BJ351" i="1"/>
  <c r="BJ364" i="1"/>
  <c r="BJ380" i="1"/>
  <c r="BJ381" i="1"/>
  <c r="BJ382" i="1"/>
  <c r="CM382" i="1"/>
  <c r="CS382" i="1" s="1"/>
  <c r="BJ385" i="1"/>
  <c r="BJ389" i="1"/>
  <c r="BJ396" i="1"/>
  <c r="BJ398" i="1"/>
  <c r="CM398" i="1"/>
  <c r="BJ403" i="1"/>
  <c r="BJ404" i="1"/>
  <c r="CM410" i="1"/>
  <c r="CS410" i="1" s="1"/>
  <c r="BJ412" i="1"/>
  <c r="BJ414" i="1"/>
  <c r="CL415" i="1"/>
  <c r="CR415" i="1" s="1"/>
  <c r="BJ424" i="1"/>
  <c r="BJ431" i="1"/>
  <c r="BJ434" i="1"/>
  <c r="BJ436" i="1"/>
  <c r="CN476" i="1"/>
  <c r="BJ363" i="1"/>
  <c r="BJ367" i="1"/>
  <c r="BJ372" i="1"/>
  <c r="BJ373" i="1"/>
  <c r="BJ384" i="1"/>
  <c r="BJ388" i="1"/>
  <c r="BM392" i="1"/>
  <c r="BN392" i="1" s="1"/>
  <c r="BJ400" i="1"/>
  <c r="BJ401" i="1"/>
  <c r="BM409" i="1"/>
  <c r="BN409" i="1" s="1"/>
  <c r="BJ411" i="1"/>
  <c r="BJ418" i="1"/>
  <c r="BJ421" i="1"/>
  <c r="BJ423" i="1"/>
  <c r="BJ430" i="1"/>
  <c r="CM430" i="1"/>
  <c r="CS430" i="1" s="1"/>
  <c r="BJ438" i="1"/>
  <c r="BO491" i="1"/>
  <c r="BM491" i="1"/>
  <c r="BN491" i="1" s="1"/>
  <c r="BO495" i="1"/>
  <c r="BM495" i="1"/>
  <c r="BN495" i="1" s="1"/>
  <c r="BO497" i="1"/>
  <c r="BM497" i="1"/>
  <c r="BN497" i="1" s="1"/>
  <c r="BJ437" i="1"/>
  <c r="BM440" i="1"/>
  <c r="BJ448" i="1"/>
  <c r="BJ449" i="1"/>
  <c r="BJ456" i="1"/>
  <c r="BJ459" i="1"/>
  <c r="BJ463" i="1"/>
  <c r="BJ467" i="1"/>
  <c r="BJ472" i="1"/>
  <c r="BJ474" i="1"/>
  <c r="BJ479" i="1"/>
  <c r="BN481" i="1"/>
  <c r="BJ489" i="1"/>
  <c r="BJ504" i="1"/>
  <c r="BJ508" i="1"/>
  <c r="CN510" i="1"/>
  <c r="CT510" i="1" s="1"/>
  <c r="CN511" i="1"/>
  <c r="CT511" i="1" s="1"/>
  <c r="BJ512" i="1"/>
  <c r="CK516" i="1"/>
  <c r="CQ516" i="1" s="1"/>
  <c r="CO522" i="1"/>
  <c r="CU522" i="1" s="1"/>
  <c r="BJ529" i="1"/>
  <c r="CK532" i="1"/>
  <c r="CQ532" i="1" s="1"/>
  <c r="BJ460" i="1"/>
  <c r="BJ464" i="1"/>
  <c r="BJ466" i="1"/>
  <c r="BJ468" i="1"/>
  <c r="BJ473" i="1"/>
  <c r="BM477" i="1"/>
  <c r="BN477" i="1" s="1"/>
  <c r="BJ481" i="1"/>
  <c r="CM481" i="1"/>
  <c r="BJ482" i="1"/>
  <c r="BJ491" i="1"/>
  <c r="BJ495" i="1"/>
  <c r="CN512" i="1"/>
  <c r="BJ519" i="1"/>
  <c r="BJ524" i="1"/>
  <c r="BJ535" i="1"/>
  <c r="CN442" i="1"/>
  <c r="CT442" i="1" s="1"/>
  <c r="BJ447" i="1"/>
  <c r="CM447" i="1"/>
  <c r="CS447" i="1" s="1"/>
  <c r="BM453" i="1"/>
  <c r="BN453" i="1" s="1"/>
  <c r="BJ454" i="1"/>
  <c r="BJ455" i="1"/>
  <c r="CN466" i="1"/>
  <c r="CT466" i="1" s="1"/>
  <c r="BO467" i="1"/>
  <c r="BM468" i="1"/>
  <c r="BJ475" i="1"/>
  <c r="BJ478" i="1"/>
  <c r="BJ487" i="1"/>
  <c r="BJ488" i="1"/>
  <c r="BJ492" i="1"/>
  <c r="BJ498" i="1"/>
  <c r="BJ505" i="1"/>
  <c r="BJ509" i="1"/>
  <c r="BJ514" i="1"/>
  <c r="CL2" i="1"/>
  <c r="CR2" i="1" s="1"/>
  <c r="CP2" i="1"/>
  <c r="CV2" i="1" s="1"/>
  <c r="GJ2" i="1"/>
  <c r="BO4" i="1"/>
  <c r="BM4" i="1"/>
  <c r="BN4" i="1" s="1"/>
  <c r="GK5" i="1"/>
  <c r="GK14" i="1"/>
  <c r="GI14" i="1"/>
  <c r="GI26" i="1"/>
  <c r="GK26" i="1"/>
  <c r="GI34" i="1"/>
  <c r="GK34" i="1"/>
  <c r="GL40" i="1"/>
  <c r="GK40" i="1"/>
  <c r="GJ40" i="1"/>
  <c r="GI40" i="1"/>
  <c r="GK41" i="1"/>
  <c r="BL54" i="1"/>
  <c r="CM54" i="1"/>
  <c r="CS54" i="1" s="1"/>
  <c r="GI7" i="1"/>
  <c r="GL7" i="1"/>
  <c r="GK7" i="1"/>
  <c r="GJ7" i="1"/>
  <c r="GL8" i="1"/>
  <c r="GK8" i="1"/>
  <c r="GJ8" i="1"/>
  <c r="GI8" i="1"/>
  <c r="GL9" i="1"/>
  <c r="BO12" i="1"/>
  <c r="BM12" i="1"/>
  <c r="BN12" i="1" s="1"/>
  <c r="GK13" i="1"/>
  <c r="GI15" i="1"/>
  <c r="GL15" i="1"/>
  <c r="GK15" i="1"/>
  <c r="GJ15" i="1"/>
  <c r="GL16" i="1"/>
  <c r="GK16" i="1"/>
  <c r="GI16" i="1"/>
  <c r="GJ16" i="1"/>
  <c r="GL17" i="1"/>
  <c r="BM20" i="1"/>
  <c r="BN20" i="1" s="1"/>
  <c r="BO20" i="1"/>
  <c r="GK21" i="1"/>
  <c r="BO24" i="1"/>
  <c r="BM24" i="1"/>
  <c r="BN24" i="1" s="1"/>
  <c r="GK25" i="1"/>
  <c r="GI27" i="1"/>
  <c r="GL27" i="1"/>
  <c r="GK27" i="1"/>
  <c r="GJ27" i="1"/>
  <c r="GL28" i="1"/>
  <c r="GK28" i="1"/>
  <c r="GJ28" i="1"/>
  <c r="GI28" i="1"/>
  <c r="BO32" i="1"/>
  <c r="BM32" i="1"/>
  <c r="BN32" i="1" s="1"/>
  <c r="GK33" i="1"/>
  <c r="GI35" i="1"/>
  <c r="GL35" i="1"/>
  <c r="GK35" i="1"/>
  <c r="GJ35" i="1"/>
  <c r="GL36" i="1"/>
  <c r="GK36" i="1"/>
  <c r="GJ36" i="1"/>
  <c r="GI36" i="1"/>
  <c r="GI2" i="1"/>
  <c r="GK2" i="1"/>
  <c r="GI3" i="1"/>
  <c r="GL3" i="1"/>
  <c r="GK3" i="1"/>
  <c r="GJ3" i="1"/>
  <c r="GL4" i="1"/>
  <c r="GK4" i="1"/>
  <c r="GJ4" i="1"/>
  <c r="GI4" i="1"/>
  <c r="GL5" i="1"/>
  <c r="GJ6" i="1"/>
  <c r="GK10" i="1"/>
  <c r="GI10" i="1"/>
  <c r="GI18" i="1"/>
  <c r="GK18" i="1"/>
  <c r="GI22" i="1"/>
  <c r="GK22" i="1"/>
  <c r="GI30" i="1"/>
  <c r="GK30" i="1"/>
  <c r="GI38" i="1"/>
  <c r="GK38" i="1"/>
  <c r="GJ42" i="1"/>
  <c r="BO44" i="1"/>
  <c r="BM44" i="1"/>
  <c r="BN44" i="1" s="1"/>
  <c r="CO2" i="1"/>
  <c r="CU2" i="1" s="1"/>
  <c r="CK2" i="1"/>
  <c r="CQ2" i="1" s="1"/>
  <c r="CN2" i="1"/>
  <c r="CT2" i="1" s="1"/>
  <c r="BL2" i="1"/>
  <c r="GI6" i="1"/>
  <c r="GK6" i="1"/>
  <c r="BO8" i="1"/>
  <c r="BM8" i="1"/>
  <c r="BN8" i="1" s="1"/>
  <c r="GK9" i="1"/>
  <c r="GI11" i="1"/>
  <c r="GJ11" i="1"/>
  <c r="GL11" i="1"/>
  <c r="GK11" i="1"/>
  <c r="GL12" i="1"/>
  <c r="GI12" i="1"/>
  <c r="GK12" i="1"/>
  <c r="GJ12" i="1"/>
  <c r="GL13" i="1"/>
  <c r="GJ14" i="1"/>
  <c r="BO16" i="1"/>
  <c r="BM16" i="1"/>
  <c r="BN16" i="1" s="1"/>
  <c r="GK17" i="1"/>
  <c r="GI19" i="1"/>
  <c r="GL19" i="1"/>
  <c r="GJ19" i="1"/>
  <c r="GK19" i="1"/>
  <c r="GL20" i="1"/>
  <c r="GK20" i="1"/>
  <c r="GI20" i="1"/>
  <c r="GJ20" i="1"/>
  <c r="GL21" i="1"/>
  <c r="GI23" i="1"/>
  <c r="GJ23" i="1"/>
  <c r="GL23" i="1"/>
  <c r="GK23" i="1"/>
  <c r="GL24" i="1"/>
  <c r="GK24" i="1"/>
  <c r="GJ24" i="1"/>
  <c r="GI24" i="1"/>
  <c r="GJ26" i="1"/>
  <c r="BO28" i="1"/>
  <c r="BM28" i="1"/>
  <c r="BN28" i="1" s="1"/>
  <c r="GK29" i="1"/>
  <c r="GI31" i="1"/>
  <c r="GL31" i="1"/>
  <c r="GK31" i="1"/>
  <c r="GJ31" i="1"/>
  <c r="GL32" i="1"/>
  <c r="GK32" i="1"/>
  <c r="GJ32" i="1"/>
  <c r="GI32" i="1"/>
  <c r="GJ34" i="1"/>
  <c r="BO36" i="1"/>
  <c r="BM36" i="1"/>
  <c r="BN36" i="1" s="1"/>
  <c r="GK37" i="1"/>
  <c r="GI39" i="1"/>
  <c r="GL39" i="1"/>
  <c r="GK39" i="1"/>
  <c r="GJ39" i="1"/>
  <c r="GI42" i="1"/>
  <c r="GK42" i="1"/>
  <c r="BO48" i="1"/>
  <c r="BM48" i="1"/>
  <c r="BN48" i="1" s="1"/>
  <c r="CM26" i="1"/>
  <c r="CS26" i="1" s="1"/>
  <c r="GL29" i="1"/>
  <c r="CM30" i="1"/>
  <c r="CS30" i="1" s="1"/>
  <c r="GL33" i="1"/>
  <c r="CM34" i="1"/>
  <c r="CS34" i="1" s="1"/>
  <c r="GL37" i="1"/>
  <c r="CM38" i="1"/>
  <c r="CS38" i="1" s="1"/>
  <c r="GL41" i="1"/>
  <c r="CM42" i="1"/>
  <c r="CS42" i="1" s="1"/>
  <c r="GB43" i="1"/>
  <c r="GI43" i="1" s="1"/>
  <c r="GE44" i="1"/>
  <c r="GJ44" i="1" s="1"/>
  <c r="DT45" i="1"/>
  <c r="GD45" i="1"/>
  <c r="GI45" i="1" s="1"/>
  <c r="GC46" i="1"/>
  <c r="GI46" i="1" s="1"/>
  <c r="BN47" i="1"/>
  <c r="GB47" i="1"/>
  <c r="GI47" i="1" s="1"/>
  <c r="GE48" i="1"/>
  <c r="GJ48" i="1" s="1"/>
  <c r="DT49" i="1"/>
  <c r="GD49" i="1"/>
  <c r="GJ49" i="1" s="1"/>
  <c r="GC50" i="1"/>
  <c r="GK50" i="1" s="1"/>
  <c r="BN51" i="1"/>
  <c r="GB51" i="1"/>
  <c r="GK51" i="1" s="1"/>
  <c r="GD53" i="1"/>
  <c r="CN54" i="1"/>
  <c r="CT54" i="1" s="1"/>
  <c r="DT55" i="1"/>
  <c r="CL58" i="1"/>
  <c r="CR58" i="1" s="1"/>
  <c r="CP58" i="1"/>
  <c r="CV58" i="1" s="1"/>
  <c r="GE58" i="1"/>
  <c r="BO59" i="1"/>
  <c r="BM59" i="1"/>
  <c r="BN59" i="1" s="1"/>
  <c r="GC62" i="1"/>
  <c r="GI62" i="1" s="1"/>
  <c r="FB62" i="1"/>
  <c r="FK62" i="1" s="1" a="1"/>
  <c r="FK62" i="1" s="1"/>
  <c r="BO63" i="1"/>
  <c r="BM63" i="1"/>
  <c r="BN63" i="1" s="1"/>
  <c r="GK67" i="1"/>
  <c r="GL70" i="1"/>
  <c r="GK70" i="1"/>
  <c r="GJ70" i="1"/>
  <c r="GI70" i="1"/>
  <c r="GK71" i="1"/>
  <c r="GJ72" i="1"/>
  <c r="GI72" i="1"/>
  <c r="GL72" i="1"/>
  <c r="GK72" i="1"/>
  <c r="GI73" i="1"/>
  <c r="GL73" i="1"/>
  <c r="GK73" i="1"/>
  <c r="GJ73" i="1"/>
  <c r="GL79" i="1"/>
  <c r="GK79" i="1"/>
  <c r="GJ79" i="1"/>
  <c r="GI79" i="1"/>
  <c r="GK80" i="1"/>
  <c r="GJ81" i="1"/>
  <c r="GI81" i="1"/>
  <c r="GL81" i="1"/>
  <c r="GK81" i="1"/>
  <c r="GJ82" i="1"/>
  <c r="GI82" i="1"/>
  <c r="GL82" i="1"/>
  <c r="GK82" i="1"/>
  <c r="BO84" i="1"/>
  <c r="BM84" i="1"/>
  <c r="BN84" i="1" s="1"/>
  <c r="GK89" i="1"/>
  <c r="GL92" i="1"/>
  <c r="GK92" i="1"/>
  <c r="GJ92" i="1"/>
  <c r="GI92" i="1"/>
  <c r="GK93" i="1"/>
  <c r="GJ94" i="1"/>
  <c r="GI94" i="1"/>
  <c r="GL94" i="1"/>
  <c r="GK94" i="1"/>
  <c r="GI95" i="1"/>
  <c r="GL95" i="1"/>
  <c r="GK95" i="1"/>
  <c r="GJ95" i="1"/>
  <c r="BO100" i="1"/>
  <c r="BM100" i="1"/>
  <c r="BN100" i="1" s="1"/>
  <c r="GL113" i="1"/>
  <c r="GK113" i="1"/>
  <c r="GJ113" i="1"/>
  <c r="GI113" i="1"/>
  <c r="GK114" i="1"/>
  <c r="GJ115" i="1"/>
  <c r="GI115" i="1"/>
  <c r="GL115" i="1"/>
  <c r="GK115" i="1"/>
  <c r="GJ116" i="1"/>
  <c r="GI116" i="1"/>
  <c r="GL116" i="1"/>
  <c r="GK116" i="1"/>
  <c r="BO118" i="1"/>
  <c r="BM118" i="1"/>
  <c r="BN118" i="1" s="1"/>
  <c r="GK123" i="1"/>
  <c r="GL126" i="1"/>
  <c r="GK126" i="1"/>
  <c r="GJ126" i="1"/>
  <c r="GI126" i="1"/>
  <c r="CM6" i="1"/>
  <c r="CS6" i="1" s="1"/>
  <c r="CM18" i="1"/>
  <c r="CS18" i="1" s="1"/>
  <c r="GL25" i="1"/>
  <c r="FD2" i="1"/>
  <c r="FM2" i="1" s="1" a="1"/>
  <c r="FM2" i="1" s="1"/>
  <c r="GL2" i="1"/>
  <c r="BO3" i="1"/>
  <c r="FC3" i="1"/>
  <c r="FL3" i="1" s="1" a="1"/>
  <c r="FL3" i="1" s="1"/>
  <c r="CL4" i="1"/>
  <c r="CR4" i="1" s="1"/>
  <c r="CP4" i="1"/>
  <c r="CV4" i="1" s="1"/>
  <c r="FB4" i="1"/>
  <c r="FK4" i="1" s="1" a="1"/>
  <c r="FK4" i="1" s="1"/>
  <c r="BM5" i="1"/>
  <c r="BN5" i="1" s="1"/>
  <c r="FA5" i="1"/>
  <c r="FJ5" i="1" s="1" a="1"/>
  <c r="FJ5" i="1" s="1"/>
  <c r="GI5" i="1"/>
  <c r="BL6" i="1"/>
  <c r="FD6" i="1"/>
  <c r="FM6" i="1" s="1" a="1"/>
  <c r="FM6" i="1" s="1"/>
  <c r="GL6" i="1"/>
  <c r="BO7" i="1"/>
  <c r="FC7" i="1"/>
  <c r="FL7" i="1" s="1" a="1"/>
  <c r="FL7" i="1" s="1"/>
  <c r="CL8" i="1"/>
  <c r="CR8" i="1" s="1"/>
  <c r="CP8" i="1"/>
  <c r="CV8" i="1" s="1"/>
  <c r="FB8" i="1"/>
  <c r="FK8" i="1" s="1" a="1"/>
  <c r="FK8" i="1" s="1"/>
  <c r="BM9" i="1"/>
  <c r="BN9" i="1" s="1"/>
  <c r="FA9" i="1"/>
  <c r="FJ9" i="1" s="1" a="1"/>
  <c r="FJ9" i="1" s="1"/>
  <c r="GI9" i="1"/>
  <c r="BL10" i="1"/>
  <c r="CN10" i="1"/>
  <c r="CT10" i="1" s="1"/>
  <c r="FD10" i="1"/>
  <c r="FM10" i="1" s="1" a="1"/>
  <c r="FM10" i="1" s="1"/>
  <c r="GL10" i="1"/>
  <c r="BO11" i="1"/>
  <c r="FC11" i="1"/>
  <c r="FL11" i="1" s="1" a="1"/>
  <c r="FL11" i="1" s="1"/>
  <c r="CL12" i="1"/>
  <c r="CR12" i="1" s="1"/>
  <c r="CP12" i="1"/>
  <c r="CV12" i="1" s="1"/>
  <c r="FB12" i="1"/>
  <c r="FK12" i="1" s="1" a="1"/>
  <c r="FK12" i="1" s="1"/>
  <c r="BM13" i="1"/>
  <c r="BN13" i="1" s="1"/>
  <c r="FA13" i="1"/>
  <c r="FJ13" i="1" s="1" a="1"/>
  <c r="FJ13" i="1" s="1"/>
  <c r="GI13" i="1"/>
  <c r="BL14" i="1"/>
  <c r="CN14" i="1"/>
  <c r="CT14" i="1" s="1"/>
  <c r="FD14" i="1"/>
  <c r="FM14" i="1" s="1" a="1"/>
  <c r="FM14" i="1" s="1"/>
  <c r="GL14" i="1"/>
  <c r="BO15" i="1"/>
  <c r="FC15" i="1"/>
  <c r="FL15" i="1" s="1" a="1"/>
  <c r="FL15" i="1" s="1"/>
  <c r="CL16" i="1"/>
  <c r="CR16" i="1" s="1"/>
  <c r="CP16" i="1"/>
  <c r="CV16" i="1" s="1"/>
  <c r="FB16" i="1"/>
  <c r="FK16" i="1" s="1" a="1"/>
  <c r="FK16" i="1" s="1"/>
  <c r="BM17" i="1"/>
  <c r="BN17" i="1" s="1"/>
  <c r="FA17" i="1"/>
  <c r="FJ17" i="1" s="1" a="1"/>
  <c r="FJ17" i="1" s="1"/>
  <c r="GI17" i="1"/>
  <c r="BL18" i="1"/>
  <c r="FD18" i="1"/>
  <c r="FM18" i="1" s="1" a="1"/>
  <c r="FM18" i="1" s="1"/>
  <c r="GL18" i="1"/>
  <c r="BO19" i="1"/>
  <c r="FC19" i="1"/>
  <c r="FL19" i="1" s="1" a="1"/>
  <c r="FL19" i="1" s="1"/>
  <c r="CL20" i="1"/>
  <c r="CR20" i="1" s="1"/>
  <c r="CP20" i="1"/>
  <c r="CV20" i="1" s="1"/>
  <c r="FB20" i="1"/>
  <c r="FK20" i="1" s="1" a="1"/>
  <c r="FK20" i="1" s="1"/>
  <c r="BM21" i="1"/>
  <c r="BN21" i="1" s="1"/>
  <c r="FA21" i="1"/>
  <c r="FJ21" i="1" s="1" a="1"/>
  <c r="FJ21" i="1" s="1"/>
  <c r="GI21" i="1"/>
  <c r="CN22" i="1"/>
  <c r="FD22" i="1"/>
  <c r="FM22" i="1" s="1" a="1"/>
  <c r="FM22" i="1" s="1"/>
  <c r="GL22" i="1"/>
  <c r="BO23" i="1"/>
  <c r="FC23" i="1"/>
  <c r="FL23" i="1" s="1" a="1"/>
  <c r="FL23" i="1" s="1"/>
  <c r="CL24" i="1"/>
  <c r="CR24" i="1" s="1"/>
  <c r="CP24" i="1"/>
  <c r="CV24" i="1" s="1"/>
  <c r="FB24" i="1"/>
  <c r="FK24" i="1" s="1" a="1"/>
  <c r="FK24" i="1" s="1"/>
  <c r="BM25" i="1"/>
  <c r="BN25" i="1" s="1"/>
  <c r="FA25" i="1"/>
  <c r="FJ25" i="1" s="1" a="1"/>
  <c r="FJ25" i="1" s="1"/>
  <c r="GI25" i="1"/>
  <c r="BL26" i="1"/>
  <c r="FD26" i="1"/>
  <c r="FM26" i="1" s="1" a="1"/>
  <c r="FM26" i="1" s="1"/>
  <c r="GL26" i="1"/>
  <c r="BO27" i="1"/>
  <c r="FC27" i="1"/>
  <c r="FL27" i="1" s="1" a="1"/>
  <c r="FL27" i="1" s="1"/>
  <c r="CL28" i="1"/>
  <c r="CR28" i="1" s="1"/>
  <c r="CP28" i="1"/>
  <c r="CV28" i="1" s="1"/>
  <c r="FB28" i="1"/>
  <c r="FK28" i="1" s="1" a="1"/>
  <c r="FK28" i="1" s="1"/>
  <c r="BM29" i="1"/>
  <c r="BN29" i="1" s="1"/>
  <c r="FA29" i="1"/>
  <c r="FJ29" i="1" s="1" a="1"/>
  <c r="FJ29" i="1" s="1"/>
  <c r="GI29" i="1"/>
  <c r="BL30" i="1"/>
  <c r="FD30" i="1"/>
  <c r="FM30" i="1" s="1" a="1"/>
  <c r="FM30" i="1" s="1"/>
  <c r="GL30" i="1"/>
  <c r="BO31" i="1"/>
  <c r="FC31" i="1"/>
  <c r="FL31" i="1" s="1" a="1"/>
  <c r="FL31" i="1" s="1"/>
  <c r="CL32" i="1"/>
  <c r="CR32" i="1" s="1"/>
  <c r="CP32" i="1"/>
  <c r="CV32" i="1" s="1"/>
  <c r="FB32" i="1"/>
  <c r="FK32" i="1" s="1" a="1"/>
  <c r="FK32" i="1" s="1"/>
  <c r="BM33" i="1"/>
  <c r="BN33" i="1" s="1"/>
  <c r="FA33" i="1"/>
  <c r="FJ33" i="1" s="1" a="1"/>
  <c r="FJ33" i="1" s="1"/>
  <c r="GI33" i="1"/>
  <c r="BL34" i="1"/>
  <c r="FD34" i="1"/>
  <c r="FM34" i="1" s="1" a="1"/>
  <c r="FM34" i="1" s="1"/>
  <c r="GL34" i="1"/>
  <c r="BO35" i="1"/>
  <c r="FC35" i="1"/>
  <c r="FL35" i="1" s="1" a="1"/>
  <c r="FL35" i="1" s="1"/>
  <c r="CL36" i="1"/>
  <c r="CR36" i="1" s="1"/>
  <c r="CP36" i="1"/>
  <c r="CV36" i="1" s="1"/>
  <c r="FB36" i="1"/>
  <c r="FK36" i="1" s="1" a="1"/>
  <c r="FK36" i="1" s="1"/>
  <c r="BM37" i="1"/>
  <c r="BN37" i="1" s="1"/>
  <c r="FA37" i="1"/>
  <c r="FJ37" i="1" s="1" a="1"/>
  <c r="FJ37" i="1" s="1"/>
  <c r="GI37" i="1"/>
  <c r="BL38" i="1"/>
  <c r="FD38" i="1"/>
  <c r="FM38" i="1" s="1" a="1"/>
  <c r="FM38" i="1" s="1"/>
  <c r="GL38" i="1"/>
  <c r="BO39" i="1"/>
  <c r="FC39" i="1"/>
  <c r="FL39" i="1" s="1" a="1"/>
  <c r="FL39" i="1" s="1"/>
  <c r="CL40" i="1"/>
  <c r="FB40" i="1"/>
  <c r="FK40" i="1" s="1" a="1"/>
  <c r="FK40" i="1" s="1"/>
  <c r="BM41" i="1"/>
  <c r="BN41" i="1" s="1"/>
  <c r="FA41" i="1"/>
  <c r="FJ41" i="1" s="1" a="1"/>
  <c r="FJ41" i="1" s="1"/>
  <c r="GI41" i="1"/>
  <c r="BL42" i="1"/>
  <c r="FD42" i="1"/>
  <c r="FM42" i="1" s="1" a="1"/>
  <c r="FM42" i="1" s="1"/>
  <c r="GL42" i="1"/>
  <c r="BO43" i="1"/>
  <c r="GK43" i="1"/>
  <c r="CL44" i="1"/>
  <c r="CR44" i="1" s="1"/>
  <c r="CP44" i="1"/>
  <c r="CV44" i="1" s="1"/>
  <c r="BM45" i="1"/>
  <c r="BN45" i="1" s="1"/>
  <c r="BL46" i="1"/>
  <c r="GL46" i="1"/>
  <c r="BO47" i="1"/>
  <c r="GK47" i="1"/>
  <c r="CL48" i="1"/>
  <c r="CR48" i="1" s="1"/>
  <c r="CP48" i="1"/>
  <c r="CV48" i="1" s="1"/>
  <c r="BM49" i="1"/>
  <c r="BN49" i="1" s="1"/>
  <c r="BL50" i="1"/>
  <c r="CN50" i="1"/>
  <c r="CT50" i="1" s="1"/>
  <c r="GL50" i="1"/>
  <c r="BO51" i="1"/>
  <c r="FC51" i="1"/>
  <c r="FL51" i="1" s="1" a="1"/>
  <c r="FL51" i="1" s="1"/>
  <c r="CN52" i="1"/>
  <c r="CT52" i="1" s="1"/>
  <c r="GC54" i="1"/>
  <c r="GK54" i="1" s="1"/>
  <c r="BM57" i="1"/>
  <c r="BN57" i="1" s="1"/>
  <c r="BO57" i="1"/>
  <c r="GB57" i="1"/>
  <c r="CK58" i="1"/>
  <c r="CQ58" i="1" s="1"/>
  <c r="GB59" i="1"/>
  <c r="GL59" i="1" s="1"/>
  <c r="FA59" i="1"/>
  <c r="FJ59" i="1" s="1" a="1"/>
  <c r="FJ59" i="1" s="1"/>
  <c r="CP60" i="1"/>
  <c r="CV60" i="1" s="1"/>
  <c r="CL60" i="1"/>
  <c r="CR60" i="1" s="1"/>
  <c r="BL60" i="1"/>
  <c r="CN60" i="1"/>
  <c r="CT60" i="1" s="1"/>
  <c r="GE60" i="1"/>
  <c r="GI60" i="1" s="1"/>
  <c r="FD60" i="1"/>
  <c r="FM60" i="1" s="1" a="1"/>
  <c r="FM60" i="1" s="1"/>
  <c r="GD61" i="1"/>
  <c r="GI61" i="1" s="1"/>
  <c r="FC61" i="1"/>
  <c r="FL61" i="1" s="1" a="1"/>
  <c r="FL61" i="1" s="1"/>
  <c r="BO62" i="1"/>
  <c r="GL62" i="1"/>
  <c r="GK62" i="1"/>
  <c r="GJ62" i="1"/>
  <c r="GL66" i="1"/>
  <c r="GK66" i="1"/>
  <c r="GJ66" i="1"/>
  <c r="GI66" i="1"/>
  <c r="GJ68" i="1"/>
  <c r="GI68" i="1"/>
  <c r="GL68" i="1"/>
  <c r="GK68" i="1"/>
  <c r="GI69" i="1"/>
  <c r="GL69" i="1"/>
  <c r="GK69" i="1"/>
  <c r="GJ69" i="1"/>
  <c r="BO74" i="1"/>
  <c r="BM74" i="1"/>
  <c r="BN74" i="1" s="1"/>
  <c r="GL75" i="1"/>
  <c r="GK75" i="1"/>
  <c r="GJ75" i="1"/>
  <c r="GI75" i="1"/>
  <c r="GK76" i="1"/>
  <c r="GJ77" i="1"/>
  <c r="GI77" i="1"/>
  <c r="GL77" i="1"/>
  <c r="GK77" i="1"/>
  <c r="GI78" i="1"/>
  <c r="GL78" i="1"/>
  <c r="GK78" i="1"/>
  <c r="GJ78" i="1"/>
  <c r="GL88" i="1"/>
  <c r="GK88" i="1"/>
  <c r="GJ88" i="1"/>
  <c r="GI88" i="1"/>
  <c r="GJ90" i="1"/>
  <c r="GI90" i="1"/>
  <c r="GL90" i="1"/>
  <c r="GK90" i="1"/>
  <c r="GI91" i="1"/>
  <c r="GL91" i="1"/>
  <c r="GK91" i="1"/>
  <c r="GJ91" i="1"/>
  <c r="BO96" i="1"/>
  <c r="BM96" i="1"/>
  <c r="BN96" i="1" s="1"/>
  <c r="GL109" i="1"/>
  <c r="GK109" i="1"/>
  <c r="GJ109" i="1"/>
  <c r="GI109" i="1"/>
  <c r="GK110" i="1"/>
  <c r="GJ111" i="1"/>
  <c r="GI111" i="1"/>
  <c r="GL111" i="1"/>
  <c r="GK111" i="1"/>
  <c r="GI112" i="1"/>
  <c r="GL112" i="1"/>
  <c r="GK112" i="1"/>
  <c r="GJ112" i="1"/>
  <c r="GK119" i="1"/>
  <c r="GL122" i="1"/>
  <c r="GK122" i="1"/>
  <c r="GJ122" i="1"/>
  <c r="GI122" i="1"/>
  <c r="GJ124" i="1"/>
  <c r="GI124" i="1"/>
  <c r="GL124" i="1"/>
  <c r="GK124" i="1"/>
  <c r="GI125" i="1"/>
  <c r="GL125" i="1"/>
  <c r="GK125" i="1"/>
  <c r="GJ125" i="1"/>
  <c r="GJ128" i="1"/>
  <c r="GI128" i="1"/>
  <c r="GL128" i="1"/>
  <c r="GK128" i="1"/>
  <c r="GJ5" i="1"/>
  <c r="DT7" i="1"/>
  <c r="GJ9" i="1"/>
  <c r="DT11" i="1"/>
  <c r="GJ13" i="1"/>
  <c r="DT15" i="1"/>
  <c r="GJ17" i="1"/>
  <c r="DT19" i="1"/>
  <c r="GJ21" i="1"/>
  <c r="DT23" i="1"/>
  <c r="GJ25" i="1"/>
  <c r="DT27" i="1"/>
  <c r="GJ29" i="1"/>
  <c r="DT31" i="1"/>
  <c r="GJ33" i="1"/>
  <c r="DT35" i="1"/>
  <c r="GJ37" i="1"/>
  <c r="DT39" i="1"/>
  <c r="GJ41" i="1"/>
  <c r="DT43" i="1"/>
  <c r="GL43" i="1"/>
  <c r="CM44" i="1"/>
  <c r="CS44" i="1" s="1"/>
  <c r="GL47" i="1"/>
  <c r="CM48" i="1"/>
  <c r="CS48" i="1" s="1"/>
  <c r="CK50" i="1"/>
  <c r="CQ50" i="1" s="1"/>
  <c r="CP52" i="1"/>
  <c r="CV52" i="1" s="1"/>
  <c r="CL52" i="1"/>
  <c r="CR52" i="1" s="1"/>
  <c r="CL54" i="1"/>
  <c r="CR54" i="1" s="1"/>
  <c r="CP54" i="1"/>
  <c r="CV54" i="1" s="1"/>
  <c r="BO55" i="1"/>
  <c r="BM55" i="1"/>
  <c r="BN55" i="1" s="1"/>
  <c r="CP56" i="1"/>
  <c r="CV56" i="1" s="1"/>
  <c r="CL56" i="1"/>
  <c r="CR56" i="1" s="1"/>
  <c r="BL56" i="1"/>
  <c r="GJ56" i="1"/>
  <c r="GL56" i="1"/>
  <c r="GD57" i="1"/>
  <c r="BM58" i="1"/>
  <c r="BN58" i="1" s="1"/>
  <c r="CN58" i="1"/>
  <c r="CT58" i="1" s="1"/>
  <c r="CM58" i="1"/>
  <c r="CS58" i="1" s="1"/>
  <c r="CK60" i="1"/>
  <c r="CQ60" i="1" s="1"/>
  <c r="CO60" i="1"/>
  <c r="CU60" i="1" s="1"/>
  <c r="GK60" i="1"/>
  <c r="GJ61" i="1"/>
  <c r="BM62" i="1"/>
  <c r="BN62" i="1" s="1"/>
  <c r="GK63" i="1"/>
  <c r="GJ64" i="1"/>
  <c r="GI64" i="1"/>
  <c r="GL64" i="1"/>
  <c r="GK64" i="1"/>
  <c r="GI65" i="1"/>
  <c r="GL65" i="1"/>
  <c r="GK65" i="1"/>
  <c r="GJ65" i="1"/>
  <c r="BO70" i="1"/>
  <c r="BM70" i="1"/>
  <c r="BN70" i="1" s="1"/>
  <c r="GI74" i="1"/>
  <c r="GL74" i="1"/>
  <c r="GK74" i="1"/>
  <c r="GJ74" i="1"/>
  <c r="BO79" i="1"/>
  <c r="BM79" i="1"/>
  <c r="BN79" i="1" s="1"/>
  <c r="GL84" i="1"/>
  <c r="GK84" i="1"/>
  <c r="GJ84" i="1"/>
  <c r="GI84" i="1"/>
  <c r="GK85" i="1"/>
  <c r="GJ86" i="1"/>
  <c r="GI86" i="1"/>
  <c r="GL86" i="1"/>
  <c r="GK86" i="1"/>
  <c r="GI87" i="1"/>
  <c r="GL87" i="1"/>
  <c r="GK87" i="1"/>
  <c r="GJ87" i="1"/>
  <c r="BO92" i="1"/>
  <c r="BM92" i="1"/>
  <c r="BN92" i="1" s="1"/>
  <c r="GL100" i="1"/>
  <c r="GK100" i="1"/>
  <c r="GJ100" i="1"/>
  <c r="GI100" i="1"/>
  <c r="GK101" i="1"/>
  <c r="GJ102" i="1"/>
  <c r="GI102" i="1"/>
  <c r="GL102" i="1"/>
  <c r="GK102" i="1"/>
  <c r="GI103" i="1"/>
  <c r="GL103" i="1"/>
  <c r="GK103" i="1"/>
  <c r="GJ103" i="1"/>
  <c r="GL104" i="1"/>
  <c r="GK104" i="1"/>
  <c r="GJ104" i="1"/>
  <c r="GI104" i="1"/>
  <c r="GK105" i="1"/>
  <c r="GI108" i="1"/>
  <c r="GL108" i="1"/>
  <c r="GK108" i="1"/>
  <c r="GJ108" i="1"/>
  <c r="BO113" i="1"/>
  <c r="BM113" i="1"/>
  <c r="BN113" i="1" s="1"/>
  <c r="GL118" i="1"/>
  <c r="GK118" i="1"/>
  <c r="GJ118" i="1"/>
  <c r="GI118" i="1"/>
  <c r="GJ120" i="1"/>
  <c r="GI120" i="1"/>
  <c r="GL120" i="1"/>
  <c r="GK120" i="1"/>
  <c r="GI121" i="1"/>
  <c r="GL121" i="1"/>
  <c r="GK121" i="1"/>
  <c r="GJ121" i="1"/>
  <c r="BO126" i="1"/>
  <c r="BM126" i="1"/>
  <c r="BN126" i="1" s="1"/>
  <c r="CN137" i="1"/>
  <c r="CT137" i="1" s="1"/>
  <c r="BL137" i="1"/>
  <c r="CM137" i="1"/>
  <c r="CS137" i="1" s="1"/>
  <c r="DT3" i="1"/>
  <c r="BL52" i="1"/>
  <c r="GE52" i="1"/>
  <c r="GJ52" i="1" s="1"/>
  <c r="BM53" i="1"/>
  <c r="BN53" i="1" s="1"/>
  <c r="BO53" i="1"/>
  <c r="GB53" i="1"/>
  <c r="GK53" i="1" s="1"/>
  <c r="GL54" i="1"/>
  <c r="GJ54" i="1"/>
  <c r="GD55" i="1"/>
  <c r="GK55" i="1" s="1"/>
  <c r="CN56" i="1"/>
  <c r="CT56" i="1" s="1"/>
  <c r="GI56" i="1"/>
  <c r="DT57" i="1"/>
  <c r="BO58" i="1"/>
  <c r="GC58" i="1"/>
  <c r="GL58" i="1" s="1"/>
  <c r="GK59" i="1"/>
  <c r="GJ59" i="1"/>
  <c r="GI59" i="1"/>
  <c r="DU61" i="1"/>
  <c r="DT61" i="1"/>
  <c r="BJ63" i="1"/>
  <c r="BM64" i="1"/>
  <c r="BN64" i="1" s="1"/>
  <c r="BO64" i="1"/>
  <c r="BO66" i="1"/>
  <c r="BM66" i="1"/>
  <c r="BN66" i="1" s="1"/>
  <c r="BO75" i="1"/>
  <c r="BM75" i="1"/>
  <c r="BN75" i="1" s="1"/>
  <c r="GI83" i="1"/>
  <c r="GL83" i="1"/>
  <c r="GK83" i="1"/>
  <c r="GJ83" i="1"/>
  <c r="BO88" i="1"/>
  <c r="BM88" i="1"/>
  <c r="BN88" i="1" s="1"/>
  <c r="GL96" i="1"/>
  <c r="GK96" i="1"/>
  <c r="GJ96" i="1"/>
  <c r="GI96" i="1"/>
  <c r="GK97" i="1"/>
  <c r="GJ98" i="1"/>
  <c r="GI98" i="1"/>
  <c r="GL98" i="1"/>
  <c r="GK98" i="1"/>
  <c r="GI99" i="1"/>
  <c r="GL99" i="1"/>
  <c r="GK99" i="1"/>
  <c r="GJ99" i="1"/>
  <c r="GJ106" i="1"/>
  <c r="GI106" i="1"/>
  <c r="GL106" i="1"/>
  <c r="GK106" i="1"/>
  <c r="GJ107" i="1"/>
  <c r="GI107" i="1"/>
  <c r="GL107" i="1"/>
  <c r="GK107" i="1"/>
  <c r="BO109" i="1"/>
  <c r="BM109" i="1"/>
  <c r="BN109" i="1" s="1"/>
  <c r="GI117" i="1"/>
  <c r="GL117" i="1"/>
  <c r="GK117" i="1"/>
  <c r="GJ117" i="1"/>
  <c r="BO122" i="1"/>
  <c r="BM122" i="1"/>
  <c r="BN122" i="1" s="1"/>
  <c r="GK127" i="1"/>
  <c r="BM129" i="1"/>
  <c r="BN129" i="1" s="1"/>
  <c r="BO129" i="1"/>
  <c r="GL63" i="1"/>
  <c r="CM64" i="1"/>
  <c r="CS64" i="1" s="1"/>
  <c r="GL67" i="1"/>
  <c r="CM68" i="1"/>
  <c r="CS68" i="1" s="1"/>
  <c r="GL71" i="1"/>
  <c r="CM72" i="1"/>
  <c r="CS72" i="1" s="1"/>
  <c r="GL76" i="1"/>
  <c r="CM77" i="1"/>
  <c r="CS77" i="1" s="1"/>
  <c r="GL80" i="1"/>
  <c r="CM81" i="1"/>
  <c r="CS81" i="1" s="1"/>
  <c r="GL85" i="1"/>
  <c r="CM86" i="1"/>
  <c r="CS86" i="1" s="1"/>
  <c r="GL89" i="1"/>
  <c r="CM90" i="1"/>
  <c r="CS90" i="1" s="1"/>
  <c r="GL93" i="1"/>
  <c r="CM94" i="1"/>
  <c r="CS94" i="1" s="1"/>
  <c r="GL97" i="1"/>
  <c r="CM98" i="1"/>
  <c r="CS98" i="1" s="1"/>
  <c r="GL101" i="1"/>
  <c r="CM102" i="1"/>
  <c r="CS102" i="1" s="1"/>
  <c r="GL105" i="1"/>
  <c r="CM106" i="1"/>
  <c r="CS106" i="1" s="1"/>
  <c r="GL110" i="1"/>
  <c r="CM111" i="1"/>
  <c r="CS111" i="1" s="1"/>
  <c r="GL114" i="1"/>
  <c r="CM115" i="1"/>
  <c r="CS115" i="1" s="1"/>
  <c r="GL119" i="1"/>
  <c r="CM120" i="1"/>
  <c r="CS120" i="1" s="1"/>
  <c r="GL123" i="1"/>
  <c r="CM124" i="1"/>
  <c r="CS124" i="1" s="1"/>
  <c r="GL127" i="1"/>
  <c r="CM128" i="1"/>
  <c r="CS128" i="1" s="1"/>
  <c r="BJ133" i="1"/>
  <c r="GD134" i="1"/>
  <c r="CP135" i="1"/>
  <c r="CV135" i="1" s="1"/>
  <c r="CL135" i="1"/>
  <c r="CR135" i="1" s="1"/>
  <c r="BL135" i="1"/>
  <c r="BM136" i="1"/>
  <c r="BN136" i="1" s="1"/>
  <c r="BO136" i="1"/>
  <c r="GB136" i="1"/>
  <c r="FA136" i="1"/>
  <c r="FJ136" i="1" s="1" a="1"/>
  <c r="FJ136" i="1" s="1"/>
  <c r="BJ137" i="1"/>
  <c r="GL138" i="1"/>
  <c r="GK138" i="1"/>
  <c r="GJ138" i="1"/>
  <c r="GI138" i="1"/>
  <c r="GK139" i="1"/>
  <c r="GJ139" i="1"/>
  <c r="GI139" i="1"/>
  <c r="GL139" i="1"/>
  <c r="GL141" i="1"/>
  <c r="GJ144" i="1"/>
  <c r="GL146" i="1"/>
  <c r="GK146" i="1"/>
  <c r="GJ146" i="1"/>
  <c r="GI146" i="1"/>
  <c r="GK147" i="1"/>
  <c r="GJ147" i="1"/>
  <c r="GI147" i="1"/>
  <c r="GL147" i="1"/>
  <c r="GL149" i="1"/>
  <c r="GJ152" i="1"/>
  <c r="GJ157" i="1"/>
  <c r="GL159" i="1"/>
  <c r="GK159" i="1"/>
  <c r="GJ159" i="1"/>
  <c r="GI159" i="1"/>
  <c r="GK160" i="1"/>
  <c r="GJ160" i="1"/>
  <c r="GI160" i="1"/>
  <c r="GL160" i="1"/>
  <c r="GJ165" i="1"/>
  <c r="GL167" i="1"/>
  <c r="GK167" i="1"/>
  <c r="GJ167" i="1"/>
  <c r="GI167" i="1"/>
  <c r="GK168" i="1"/>
  <c r="GJ168" i="1"/>
  <c r="GI168" i="1"/>
  <c r="GL168" i="1"/>
  <c r="GJ173" i="1"/>
  <c r="GL175" i="1"/>
  <c r="GK175" i="1"/>
  <c r="GJ175" i="1"/>
  <c r="GI175" i="1"/>
  <c r="GK176" i="1"/>
  <c r="GJ176" i="1"/>
  <c r="GI176" i="1"/>
  <c r="GL176" i="1"/>
  <c r="GJ181" i="1"/>
  <c r="GL183" i="1"/>
  <c r="GK183" i="1"/>
  <c r="GJ183" i="1"/>
  <c r="GI183" i="1"/>
  <c r="GK184" i="1"/>
  <c r="GJ184" i="1"/>
  <c r="GI184" i="1"/>
  <c r="GL184" i="1"/>
  <c r="GL186" i="1"/>
  <c r="BM190" i="1"/>
  <c r="BN190" i="1" s="1"/>
  <c r="BO190" i="1"/>
  <c r="BM194" i="1"/>
  <c r="BN194" i="1" s="1"/>
  <c r="BO194" i="1"/>
  <c r="GJ197" i="1"/>
  <c r="GK200" i="1"/>
  <c r="GJ204" i="1"/>
  <c r="BM206" i="1"/>
  <c r="BN206" i="1" s="1"/>
  <c r="BO206" i="1"/>
  <c r="GL207" i="1"/>
  <c r="GK207" i="1"/>
  <c r="GJ207" i="1"/>
  <c r="GI207" i="1"/>
  <c r="BO61" i="1"/>
  <c r="CL62" i="1"/>
  <c r="CR62" i="1" s="1"/>
  <c r="CP62" i="1"/>
  <c r="CV62" i="1" s="1"/>
  <c r="FA63" i="1"/>
  <c r="FJ63" i="1" s="1" a="1"/>
  <c r="FJ63" i="1" s="1"/>
  <c r="GI63" i="1"/>
  <c r="FD64" i="1"/>
  <c r="FM64" i="1" s="1" a="1"/>
  <c r="FM64" i="1" s="1"/>
  <c r="BO65" i="1"/>
  <c r="FC65" i="1"/>
  <c r="FL65" i="1" s="1" a="1"/>
  <c r="FL65" i="1" s="1"/>
  <c r="CL66" i="1"/>
  <c r="CR66" i="1" s="1"/>
  <c r="CP66" i="1"/>
  <c r="CV66" i="1" s="1"/>
  <c r="FB66" i="1"/>
  <c r="FK66" i="1" s="1" a="1"/>
  <c r="FK66" i="1" s="1"/>
  <c r="BM67" i="1"/>
  <c r="BN67" i="1" s="1"/>
  <c r="CK67" i="1"/>
  <c r="CQ67" i="1" s="1"/>
  <c r="FA67" i="1"/>
  <c r="FJ67" i="1" s="1" a="1"/>
  <c r="FJ67" i="1" s="1"/>
  <c r="GI67" i="1"/>
  <c r="BL68" i="1"/>
  <c r="FD68" i="1"/>
  <c r="FM68" i="1" s="1" a="1"/>
  <c r="FM68" i="1" s="1"/>
  <c r="BO69" i="1"/>
  <c r="FC69" i="1"/>
  <c r="FL69" i="1" s="1" a="1"/>
  <c r="FL69" i="1" s="1"/>
  <c r="CL70" i="1"/>
  <c r="CR70" i="1" s="1"/>
  <c r="CP70" i="1"/>
  <c r="CV70" i="1" s="1"/>
  <c r="FB70" i="1"/>
  <c r="FK70" i="1" s="1" a="1"/>
  <c r="FK70" i="1" s="1"/>
  <c r="BM71" i="1"/>
  <c r="BN71" i="1" s="1"/>
  <c r="FA71" i="1"/>
  <c r="FJ71" i="1" s="1" a="1"/>
  <c r="FJ71" i="1" s="1"/>
  <c r="GI71" i="1"/>
  <c r="BL72" i="1"/>
  <c r="FD72" i="1"/>
  <c r="FM72" i="1" s="1" a="1"/>
  <c r="FM72" i="1" s="1"/>
  <c r="BO73" i="1"/>
  <c r="FC73" i="1"/>
  <c r="FL73" i="1" s="1" a="1"/>
  <c r="FL73" i="1" s="1"/>
  <c r="CL74" i="1"/>
  <c r="CR74" i="1" s="1"/>
  <c r="CP74" i="1"/>
  <c r="CV74" i="1" s="1"/>
  <c r="EY74" i="1"/>
  <c r="FH74" i="1" s="1" a="1"/>
  <c r="FH74" i="1" s="1"/>
  <c r="CP75" i="1"/>
  <c r="CV75" i="1" s="1"/>
  <c r="FB75" i="1"/>
  <c r="FK75" i="1" s="1" a="1"/>
  <c r="FK75" i="1" s="1"/>
  <c r="BM76" i="1"/>
  <c r="BN76" i="1" s="1"/>
  <c r="FA76" i="1"/>
  <c r="FJ76" i="1" s="1" a="1"/>
  <c r="FJ76" i="1" s="1"/>
  <c r="GI76" i="1"/>
  <c r="BL77" i="1"/>
  <c r="FD77" i="1"/>
  <c r="FM77" i="1" s="1" a="1"/>
  <c r="FM77" i="1" s="1"/>
  <c r="BO78" i="1"/>
  <c r="FC78" i="1"/>
  <c r="FL78" i="1" s="1" a="1"/>
  <c r="FL78" i="1" s="1"/>
  <c r="CL79" i="1"/>
  <c r="CR79" i="1" s="1"/>
  <c r="CP79" i="1"/>
  <c r="CV79" i="1" s="1"/>
  <c r="FB79" i="1"/>
  <c r="FK79" i="1" s="1" a="1"/>
  <c r="FK79" i="1" s="1"/>
  <c r="BM80" i="1"/>
  <c r="BN80" i="1" s="1"/>
  <c r="FA80" i="1"/>
  <c r="FJ80" i="1" s="1" a="1"/>
  <c r="FJ80" i="1" s="1"/>
  <c r="GI80" i="1"/>
  <c r="BL81" i="1"/>
  <c r="FD81" i="1"/>
  <c r="FM81" i="1" s="1" a="1"/>
  <c r="FM81" i="1" s="1"/>
  <c r="BO82" i="1"/>
  <c r="EZ82" i="1"/>
  <c r="FI82" i="1" s="1" a="1"/>
  <c r="FI82" i="1" s="1"/>
  <c r="BO83" i="1"/>
  <c r="FC83" i="1"/>
  <c r="FL83" i="1" s="1" a="1"/>
  <c r="FL83" i="1" s="1"/>
  <c r="CL84" i="1"/>
  <c r="CR84" i="1" s="1"/>
  <c r="CP84" i="1"/>
  <c r="CV84" i="1" s="1"/>
  <c r="FB84" i="1"/>
  <c r="FK84" i="1" s="1" a="1"/>
  <c r="FK84" i="1" s="1"/>
  <c r="BM85" i="1"/>
  <c r="BN85" i="1" s="1"/>
  <c r="FA85" i="1"/>
  <c r="FJ85" i="1" s="1" a="1"/>
  <c r="FJ85" i="1" s="1"/>
  <c r="GI85" i="1"/>
  <c r="BL86" i="1"/>
  <c r="FD86" i="1"/>
  <c r="FM86" i="1" s="1" a="1"/>
  <c r="FM86" i="1" s="1"/>
  <c r="BO87" i="1"/>
  <c r="FC87" i="1"/>
  <c r="FL87" i="1" s="1" a="1"/>
  <c r="FL87" i="1" s="1"/>
  <c r="CL88" i="1"/>
  <c r="CR88" i="1" s="1"/>
  <c r="CP88" i="1"/>
  <c r="CV88" i="1" s="1"/>
  <c r="FB88" i="1"/>
  <c r="FK88" i="1" s="1" a="1"/>
  <c r="FK88" i="1" s="1"/>
  <c r="BM89" i="1"/>
  <c r="BN89" i="1" s="1"/>
  <c r="FA89" i="1"/>
  <c r="FJ89" i="1" s="1" a="1"/>
  <c r="FJ89" i="1" s="1"/>
  <c r="GI89" i="1"/>
  <c r="BL90" i="1"/>
  <c r="FD90" i="1"/>
  <c r="FM90" i="1" s="1" a="1"/>
  <c r="FM90" i="1" s="1"/>
  <c r="BO91" i="1"/>
  <c r="FC91" i="1"/>
  <c r="FL91" i="1" s="1" a="1"/>
  <c r="FL91" i="1" s="1"/>
  <c r="FB92" i="1"/>
  <c r="FK92" i="1" s="1" a="1"/>
  <c r="FK92" i="1" s="1"/>
  <c r="BM93" i="1"/>
  <c r="BN93" i="1" s="1"/>
  <c r="FA93" i="1"/>
  <c r="FJ93" i="1" s="1" a="1"/>
  <c r="FJ93" i="1" s="1"/>
  <c r="GI93" i="1"/>
  <c r="BL94" i="1"/>
  <c r="FD94" i="1"/>
  <c r="FM94" i="1" s="1" a="1"/>
  <c r="FM94" i="1" s="1"/>
  <c r="BO95" i="1"/>
  <c r="FC95" i="1"/>
  <c r="FL95" i="1" s="1" a="1"/>
  <c r="FL95" i="1" s="1"/>
  <c r="CL96" i="1"/>
  <c r="CR96" i="1" s="1"/>
  <c r="CP96" i="1"/>
  <c r="CV96" i="1" s="1"/>
  <c r="FB96" i="1"/>
  <c r="FK96" i="1" s="1" a="1"/>
  <c r="FK96" i="1" s="1"/>
  <c r="BM97" i="1"/>
  <c r="BN97" i="1" s="1"/>
  <c r="FA97" i="1"/>
  <c r="FJ97" i="1" s="1" a="1"/>
  <c r="FJ97" i="1" s="1"/>
  <c r="GI97" i="1"/>
  <c r="BL98" i="1"/>
  <c r="FD98" i="1"/>
  <c r="FM98" i="1" s="1" a="1"/>
  <c r="FM98" i="1" s="1"/>
  <c r="BO99" i="1"/>
  <c r="FC99" i="1"/>
  <c r="FL99" i="1" s="1" a="1"/>
  <c r="FL99" i="1" s="1"/>
  <c r="CL100" i="1"/>
  <c r="CR100" i="1" s="1"/>
  <c r="CP100" i="1"/>
  <c r="CV100" i="1" s="1"/>
  <c r="FB100" i="1"/>
  <c r="FK100" i="1" s="1" a="1"/>
  <c r="FK100" i="1" s="1"/>
  <c r="BM101" i="1"/>
  <c r="BN101" i="1" s="1"/>
  <c r="FA101" i="1"/>
  <c r="FJ101" i="1" s="1" a="1"/>
  <c r="FJ101" i="1" s="1"/>
  <c r="GI101" i="1"/>
  <c r="BL102" i="1"/>
  <c r="FD102" i="1"/>
  <c r="FM102" i="1" s="1" a="1"/>
  <c r="FM102" i="1" s="1"/>
  <c r="BO103" i="1"/>
  <c r="FC103" i="1"/>
  <c r="FL103" i="1" s="1" a="1"/>
  <c r="FL103" i="1" s="1"/>
  <c r="CL104" i="1"/>
  <c r="FB104" i="1"/>
  <c r="FK104" i="1" s="1" a="1"/>
  <c r="FK104" i="1" s="1"/>
  <c r="BM105" i="1"/>
  <c r="BN105" i="1" s="1"/>
  <c r="FA105" i="1"/>
  <c r="FJ105" i="1" s="1" a="1"/>
  <c r="FJ105" i="1" s="1"/>
  <c r="GI105" i="1"/>
  <c r="BL106" i="1"/>
  <c r="FD106" i="1"/>
  <c r="FM106" i="1" s="1" a="1"/>
  <c r="FM106" i="1" s="1"/>
  <c r="BO107" i="1"/>
  <c r="EZ107" i="1"/>
  <c r="FI107" i="1" s="1" a="1"/>
  <c r="FI107" i="1" s="1"/>
  <c r="BO108" i="1"/>
  <c r="FC108" i="1"/>
  <c r="FL108" i="1" s="1" a="1"/>
  <c r="FL108" i="1" s="1"/>
  <c r="FB109" i="1"/>
  <c r="FK109" i="1" s="1" a="1"/>
  <c r="FK109" i="1" s="1"/>
  <c r="BM110" i="1"/>
  <c r="BN110" i="1" s="1"/>
  <c r="FA110" i="1"/>
  <c r="FJ110" i="1" s="1" a="1"/>
  <c r="FJ110" i="1" s="1"/>
  <c r="GI110" i="1"/>
  <c r="BL111" i="1"/>
  <c r="FD111" i="1"/>
  <c r="FM111" i="1" s="1" a="1"/>
  <c r="FM111" i="1" s="1"/>
  <c r="BO112" i="1"/>
  <c r="FC112" i="1"/>
  <c r="FL112" i="1" s="1" a="1"/>
  <c r="FL112" i="1" s="1"/>
  <c r="CL113" i="1"/>
  <c r="CR113" i="1" s="1"/>
  <c r="CP113" i="1"/>
  <c r="CV113" i="1" s="1"/>
  <c r="FB113" i="1"/>
  <c r="FK113" i="1" s="1" a="1"/>
  <c r="FK113" i="1" s="1"/>
  <c r="BM114" i="1"/>
  <c r="BN114" i="1" s="1"/>
  <c r="FA114" i="1"/>
  <c r="FJ114" i="1" s="1" a="1"/>
  <c r="FJ114" i="1" s="1"/>
  <c r="GI114" i="1"/>
  <c r="BL115" i="1"/>
  <c r="FD115" i="1"/>
  <c r="FM115" i="1" s="1" a="1"/>
  <c r="FM115" i="1" s="1"/>
  <c r="BO116" i="1"/>
  <c r="EZ116" i="1"/>
  <c r="FI116" i="1" s="1" a="1"/>
  <c r="FI116" i="1" s="1"/>
  <c r="BO117" i="1"/>
  <c r="FC117" i="1"/>
  <c r="FL117" i="1" s="1" a="1"/>
  <c r="FL117" i="1" s="1"/>
  <c r="CL118" i="1"/>
  <c r="CR118" i="1" s="1"/>
  <c r="CP118" i="1"/>
  <c r="CV118" i="1" s="1"/>
  <c r="FB118" i="1"/>
  <c r="FK118" i="1" s="1" a="1"/>
  <c r="FK118" i="1" s="1"/>
  <c r="BM119" i="1"/>
  <c r="BN119" i="1" s="1"/>
  <c r="FA119" i="1"/>
  <c r="FJ119" i="1" s="1" a="1"/>
  <c r="FJ119" i="1" s="1"/>
  <c r="GI119" i="1"/>
  <c r="BL120" i="1"/>
  <c r="FD120" i="1"/>
  <c r="FM120" i="1" s="1" a="1"/>
  <c r="FM120" i="1" s="1"/>
  <c r="BO121" i="1"/>
  <c r="FC121" i="1"/>
  <c r="FL121" i="1" s="1" a="1"/>
  <c r="FL121" i="1" s="1"/>
  <c r="CL122" i="1"/>
  <c r="CR122" i="1" s="1"/>
  <c r="CP122" i="1"/>
  <c r="CV122" i="1" s="1"/>
  <c r="FB122" i="1"/>
  <c r="FK122" i="1" s="1" a="1"/>
  <c r="FK122" i="1" s="1"/>
  <c r="CK123" i="1"/>
  <c r="CQ123" i="1" s="1"/>
  <c r="GI123" i="1"/>
  <c r="BL124" i="1"/>
  <c r="FD124" i="1"/>
  <c r="FM124" i="1" s="1" a="1"/>
  <c r="FM124" i="1" s="1"/>
  <c r="BO125" i="1"/>
  <c r="FC125" i="1"/>
  <c r="FL125" i="1" s="1" a="1"/>
  <c r="FL125" i="1" s="1"/>
  <c r="CL126" i="1"/>
  <c r="CR126" i="1" s="1"/>
  <c r="CP126" i="1"/>
  <c r="CV126" i="1" s="1"/>
  <c r="FB126" i="1"/>
  <c r="FK126" i="1" s="1" a="1"/>
  <c r="FK126" i="1" s="1"/>
  <c r="BM127" i="1"/>
  <c r="BN127" i="1" s="1"/>
  <c r="CK127" i="1"/>
  <c r="CQ127" i="1" s="1"/>
  <c r="GI127" i="1"/>
  <c r="BL128" i="1"/>
  <c r="FD128" i="1"/>
  <c r="FM128" i="1" s="1" a="1"/>
  <c r="FM128" i="1" s="1"/>
  <c r="CM129" i="1"/>
  <c r="CS129" i="1" s="1"/>
  <c r="GB129" i="1"/>
  <c r="GI129" i="1" s="1"/>
  <c r="BN130" i="1"/>
  <c r="CK130" i="1"/>
  <c r="CQ130" i="1" s="1"/>
  <c r="CO130" i="1"/>
  <c r="CU130" i="1" s="1"/>
  <c r="GB130" i="1"/>
  <c r="GD131" i="1"/>
  <c r="GK131" i="1" s="1"/>
  <c r="FB131" i="1"/>
  <c r="FK131" i="1" s="1" a="1"/>
  <c r="FK131" i="1" s="1"/>
  <c r="GB132" i="1"/>
  <c r="GJ132" i="1" s="1"/>
  <c r="CN133" i="1"/>
  <c r="CT133" i="1" s="1"/>
  <c r="BL133" i="1"/>
  <c r="CK133" i="1"/>
  <c r="CQ133" i="1" s="1"/>
  <c r="GC133" i="1"/>
  <c r="GK133" i="1" s="1"/>
  <c r="CN135" i="1"/>
  <c r="CT135" i="1" s="1"/>
  <c r="GI141" i="1"/>
  <c r="GK141" i="1"/>
  <c r="GI149" i="1"/>
  <c r="GK149" i="1"/>
  <c r="GJ153" i="1"/>
  <c r="GI154" i="1"/>
  <c r="GK154" i="1"/>
  <c r="GI162" i="1"/>
  <c r="GK162" i="1"/>
  <c r="GI170" i="1"/>
  <c r="GK170" i="1"/>
  <c r="GI178" i="1"/>
  <c r="GK178" i="1"/>
  <c r="GI186" i="1"/>
  <c r="GK186" i="1"/>
  <c r="GL191" i="1"/>
  <c r="GK191" i="1"/>
  <c r="GJ191" i="1"/>
  <c r="GI191" i="1"/>
  <c r="GK192" i="1"/>
  <c r="GJ192" i="1"/>
  <c r="GI192" i="1"/>
  <c r="GL192" i="1"/>
  <c r="GL195" i="1"/>
  <c r="GK195" i="1"/>
  <c r="GJ195" i="1"/>
  <c r="GI195" i="1"/>
  <c r="GI198" i="1"/>
  <c r="GL198" i="1"/>
  <c r="GK198" i="1"/>
  <c r="GJ198" i="1"/>
  <c r="GJ201" i="1"/>
  <c r="GK204" i="1"/>
  <c r="GJ208" i="1"/>
  <c r="BM210" i="1"/>
  <c r="BN210" i="1" s="1"/>
  <c r="BO210" i="1"/>
  <c r="GJ63" i="1"/>
  <c r="DT65" i="1"/>
  <c r="GJ67" i="1"/>
  <c r="DT69" i="1"/>
  <c r="GJ71" i="1"/>
  <c r="DT73" i="1"/>
  <c r="GJ76" i="1"/>
  <c r="DT78" i="1"/>
  <c r="GJ80" i="1"/>
  <c r="DT82" i="1"/>
  <c r="DT83" i="1"/>
  <c r="GJ85" i="1"/>
  <c r="DT87" i="1"/>
  <c r="GJ89" i="1"/>
  <c r="DT91" i="1"/>
  <c r="GJ93" i="1"/>
  <c r="DT95" i="1"/>
  <c r="GJ97" i="1"/>
  <c r="DT99" i="1"/>
  <c r="GJ101" i="1"/>
  <c r="DT103" i="1"/>
  <c r="GJ105" i="1"/>
  <c r="DT107" i="1"/>
  <c r="DT108" i="1"/>
  <c r="GJ110" i="1"/>
  <c r="DT112" i="1"/>
  <c r="GJ114" i="1"/>
  <c r="DT116" i="1"/>
  <c r="DT117" i="1"/>
  <c r="GJ119" i="1"/>
  <c r="DT121" i="1"/>
  <c r="GJ123" i="1"/>
  <c r="DT125" i="1"/>
  <c r="GJ127" i="1"/>
  <c r="GJ129" i="1"/>
  <c r="GK129" i="1"/>
  <c r="BO130" i="1"/>
  <c r="DT130" i="1"/>
  <c r="GL131" i="1"/>
  <c r="GJ136" i="1"/>
  <c r="GI136" i="1"/>
  <c r="GK136" i="1"/>
  <c r="GL136" i="1"/>
  <c r="CK137" i="1"/>
  <c r="CQ137" i="1" s="1"/>
  <c r="CO137" i="1"/>
  <c r="CU137" i="1" s="1"/>
  <c r="GE137" i="1"/>
  <c r="GL137" i="1" s="1"/>
  <c r="FD137" i="1"/>
  <c r="FM137" i="1" s="1" a="1"/>
  <c r="FM137" i="1" s="1"/>
  <c r="DT138" i="1"/>
  <c r="DU138" i="1"/>
  <c r="GJ140" i="1"/>
  <c r="GL142" i="1"/>
  <c r="GK142" i="1"/>
  <c r="GJ142" i="1"/>
  <c r="GI142" i="1"/>
  <c r="GK143" i="1"/>
  <c r="GJ143" i="1"/>
  <c r="GI143" i="1"/>
  <c r="GL143" i="1"/>
  <c r="GJ148" i="1"/>
  <c r="GL150" i="1"/>
  <c r="GK150" i="1"/>
  <c r="GJ150" i="1"/>
  <c r="GI150" i="1"/>
  <c r="GK151" i="1"/>
  <c r="GJ151" i="1"/>
  <c r="GI151" i="1"/>
  <c r="GL151" i="1"/>
  <c r="GL155" i="1"/>
  <c r="GK155" i="1"/>
  <c r="GJ155" i="1"/>
  <c r="GI155" i="1"/>
  <c r="GK156" i="1"/>
  <c r="GJ156" i="1"/>
  <c r="GI156" i="1"/>
  <c r="GL156" i="1"/>
  <c r="GL158" i="1"/>
  <c r="GJ161" i="1"/>
  <c r="GL163" i="1"/>
  <c r="GK163" i="1"/>
  <c r="GJ163" i="1"/>
  <c r="GI163" i="1"/>
  <c r="GK164" i="1"/>
  <c r="GJ164" i="1"/>
  <c r="GI164" i="1"/>
  <c r="GL164" i="1"/>
  <c r="GL166" i="1"/>
  <c r="GJ169" i="1"/>
  <c r="GL171" i="1"/>
  <c r="GK171" i="1"/>
  <c r="GJ171" i="1"/>
  <c r="GI171" i="1"/>
  <c r="GK172" i="1"/>
  <c r="GJ172" i="1"/>
  <c r="GI172" i="1"/>
  <c r="GL172" i="1"/>
  <c r="GL174" i="1"/>
  <c r="GJ177" i="1"/>
  <c r="GL179" i="1"/>
  <c r="GK179" i="1"/>
  <c r="GJ179" i="1"/>
  <c r="GI179" i="1"/>
  <c r="GK180" i="1"/>
  <c r="GJ180" i="1"/>
  <c r="GI180" i="1"/>
  <c r="GL180" i="1"/>
  <c r="GL182" i="1"/>
  <c r="GJ185" i="1"/>
  <c r="GL187" i="1"/>
  <c r="GK187" i="1"/>
  <c r="GJ187" i="1"/>
  <c r="GI187" i="1"/>
  <c r="GK188" i="1"/>
  <c r="GJ188" i="1"/>
  <c r="GI188" i="1"/>
  <c r="GL188" i="1"/>
  <c r="GJ193" i="1"/>
  <c r="GJ196" i="1"/>
  <c r="BM198" i="1"/>
  <c r="BN198" i="1" s="1"/>
  <c r="BO198" i="1"/>
  <c r="GL199" i="1"/>
  <c r="GK199" i="1"/>
  <c r="GJ199" i="1"/>
  <c r="GI199" i="1"/>
  <c r="GI202" i="1"/>
  <c r="GL202" i="1"/>
  <c r="GK202" i="1"/>
  <c r="GJ202" i="1"/>
  <c r="GJ205" i="1"/>
  <c r="GK208" i="1"/>
  <c r="CL72" i="1"/>
  <c r="CR72" i="1" s="1"/>
  <c r="CL77" i="1"/>
  <c r="CR77" i="1" s="1"/>
  <c r="CL81" i="1"/>
  <c r="CR81" i="1" s="1"/>
  <c r="CL86" i="1"/>
  <c r="CR86" i="1" s="1"/>
  <c r="CL94" i="1"/>
  <c r="CR94" i="1" s="1"/>
  <c r="CL98" i="1"/>
  <c r="CR98" i="1" s="1"/>
  <c r="CL102" i="1"/>
  <c r="CR102" i="1" s="1"/>
  <c r="CL111" i="1"/>
  <c r="CR111" i="1" s="1"/>
  <c r="CL115" i="1"/>
  <c r="CR115" i="1" s="1"/>
  <c r="GL129" i="1"/>
  <c r="GE130" i="1"/>
  <c r="FC130" i="1"/>
  <c r="FL130" i="1" s="1" a="1"/>
  <c r="FL130" i="1" s="1"/>
  <c r="CN131" i="1"/>
  <c r="CT131" i="1" s="1"/>
  <c r="CL131" i="1"/>
  <c r="CR131" i="1" s="1"/>
  <c r="GI131" i="1"/>
  <c r="BM132" i="1"/>
  <c r="BN132" i="1" s="1"/>
  <c r="GL133" i="1"/>
  <c r="BO134" i="1"/>
  <c r="BM134" i="1"/>
  <c r="BN134" i="1" s="1"/>
  <c r="GB134" i="1"/>
  <c r="GK134" i="1" s="1"/>
  <c r="BJ135" i="1"/>
  <c r="GE135" i="1"/>
  <c r="GJ135" i="1" s="1"/>
  <c r="CL137" i="1"/>
  <c r="CR137" i="1" s="1"/>
  <c r="CP137" i="1"/>
  <c r="CV137" i="1" s="1"/>
  <c r="GI145" i="1"/>
  <c r="GK145" i="1"/>
  <c r="GI158" i="1"/>
  <c r="GK158" i="1"/>
  <c r="GI166" i="1"/>
  <c r="GK166" i="1"/>
  <c r="GI174" i="1"/>
  <c r="GK174" i="1"/>
  <c r="GI182" i="1"/>
  <c r="GK182" i="1"/>
  <c r="GJ189" i="1"/>
  <c r="GI190" i="1"/>
  <c r="GL190" i="1"/>
  <c r="GK190" i="1"/>
  <c r="GJ190" i="1"/>
  <c r="GI194" i="1"/>
  <c r="GL194" i="1"/>
  <c r="GK194" i="1"/>
  <c r="GJ194" i="1"/>
  <c r="GK196" i="1"/>
  <c r="GJ200" i="1"/>
  <c r="BM202" i="1"/>
  <c r="BN202" i="1" s="1"/>
  <c r="BO202" i="1"/>
  <c r="GL203" i="1"/>
  <c r="GK203" i="1"/>
  <c r="GJ203" i="1"/>
  <c r="GI203" i="1"/>
  <c r="GI206" i="1"/>
  <c r="GL206" i="1"/>
  <c r="GK206" i="1"/>
  <c r="GJ206" i="1"/>
  <c r="GJ209" i="1"/>
  <c r="GJ133" i="1"/>
  <c r="GJ137" i="1"/>
  <c r="BM138" i="1"/>
  <c r="BN138" i="1" s="1"/>
  <c r="BL139" i="1"/>
  <c r="BO140" i="1"/>
  <c r="GK140" i="1"/>
  <c r="GJ141" i="1"/>
  <c r="BM142" i="1"/>
  <c r="BN142" i="1" s="1"/>
  <c r="DU142" i="1"/>
  <c r="BL143" i="1"/>
  <c r="BO144" i="1"/>
  <c r="GK144" i="1"/>
  <c r="GJ145" i="1"/>
  <c r="DU146" i="1"/>
  <c r="BL147" i="1"/>
  <c r="BO148" i="1"/>
  <c r="GK148" i="1"/>
  <c r="GJ149" i="1"/>
  <c r="BM150" i="1"/>
  <c r="BN150" i="1" s="1"/>
  <c r="DU150" i="1"/>
  <c r="BL151" i="1"/>
  <c r="BO152" i="1"/>
  <c r="GK152" i="1"/>
  <c r="GK153" i="1"/>
  <c r="GJ154" i="1"/>
  <c r="BM155" i="1"/>
  <c r="BN155" i="1" s="1"/>
  <c r="DU155" i="1"/>
  <c r="BL156" i="1"/>
  <c r="BO157" i="1"/>
  <c r="GK157" i="1"/>
  <c r="GJ158" i="1"/>
  <c r="BM159" i="1"/>
  <c r="BN159" i="1" s="1"/>
  <c r="DU159" i="1"/>
  <c r="BL160" i="1"/>
  <c r="BO161" i="1"/>
  <c r="GK161" i="1"/>
  <c r="GJ162" i="1"/>
  <c r="BM163" i="1"/>
  <c r="BN163" i="1" s="1"/>
  <c r="DU163" i="1"/>
  <c r="BL164" i="1"/>
  <c r="BO165" i="1"/>
  <c r="GK165" i="1"/>
  <c r="GJ166" i="1"/>
  <c r="BM167" i="1"/>
  <c r="BN167" i="1" s="1"/>
  <c r="DU167" i="1"/>
  <c r="BL168" i="1"/>
  <c r="BO169" i="1"/>
  <c r="GK169" i="1"/>
  <c r="GJ170" i="1"/>
  <c r="BM171" i="1"/>
  <c r="BN171" i="1" s="1"/>
  <c r="DU171" i="1"/>
  <c r="BL172" i="1"/>
  <c r="BO173" i="1"/>
  <c r="GK173" i="1"/>
  <c r="GJ174" i="1"/>
  <c r="DU175" i="1"/>
  <c r="BL176" i="1"/>
  <c r="BO177" i="1"/>
  <c r="GK177" i="1"/>
  <c r="GJ178" i="1"/>
  <c r="BM179" i="1"/>
  <c r="BN179" i="1" s="1"/>
  <c r="DU179" i="1"/>
  <c r="BL180" i="1"/>
  <c r="BO181" i="1"/>
  <c r="GK181" i="1"/>
  <c r="GJ182" i="1"/>
  <c r="BM183" i="1"/>
  <c r="BN183" i="1" s="1"/>
  <c r="DU183" i="1"/>
  <c r="BL184" i="1"/>
  <c r="BO185" i="1"/>
  <c r="GK185" i="1"/>
  <c r="GJ186" i="1"/>
  <c r="BM187" i="1"/>
  <c r="BN187" i="1" s="1"/>
  <c r="DU187" i="1"/>
  <c r="BL188" i="1"/>
  <c r="BO189" i="1"/>
  <c r="GK189" i="1"/>
  <c r="CL190" i="1"/>
  <c r="CR190" i="1" s="1"/>
  <c r="CP190" i="1"/>
  <c r="CV190" i="1" s="1"/>
  <c r="BM191" i="1"/>
  <c r="BN191" i="1" s="1"/>
  <c r="CK191" i="1"/>
  <c r="CQ191" i="1" s="1"/>
  <c r="DU191" i="1"/>
  <c r="BL192" i="1"/>
  <c r="BO193" i="1"/>
  <c r="GK193" i="1"/>
  <c r="CL194" i="1"/>
  <c r="CR194" i="1" s="1"/>
  <c r="CP194" i="1"/>
  <c r="CV194" i="1" s="1"/>
  <c r="BM195" i="1"/>
  <c r="BN195" i="1" s="1"/>
  <c r="CK195" i="1"/>
  <c r="CQ195" i="1" s="1"/>
  <c r="DU195" i="1"/>
  <c r="BL196" i="1"/>
  <c r="GL196" i="1"/>
  <c r="GK197" i="1"/>
  <c r="CL198" i="1"/>
  <c r="CR198" i="1" s="1"/>
  <c r="CP198" i="1"/>
  <c r="CV198" i="1" s="1"/>
  <c r="BM199" i="1"/>
  <c r="BN199" i="1" s="1"/>
  <c r="DU199" i="1"/>
  <c r="BL200" i="1"/>
  <c r="GL200" i="1"/>
  <c r="BO201" i="1"/>
  <c r="GK201" i="1"/>
  <c r="CL202" i="1"/>
  <c r="CR202" i="1" s="1"/>
  <c r="CP202" i="1"/>
  <c r="CV202" i="1" s="1"/>
  <c r="BM203" i="1"/>
  <c r="BN203" i="1" s="1"/>
  <c r="DU203" i="1"/>
  <c r="BL204" i="1"/>
  <c r="GL204" i="1"/>
  <c r="BO205" i="1"/>
  <c r="GK205" i="1"/>
  <c r="CL206" i="1"/>
  <c r="CR206" i="1" s="1"/>
  <c r="CP206" i="1"/>
  <c r="CV206" i="1" s="1"/>
  <c r="BM207" i="1"/>
  <c r="BN207" i="1" s="1"/>
  <c r="DU207" i="1"/>
  <c r="BL208" i="1"/>
  <c r="GL208" i="1"/>
  <c r="BO209" i="1"/>
  <c r="GK209" i="1"/>
  <c r="CL210" i="1"/>
  <c r="CR210" i="1" s="1"/>
  <c r="CP210" i="1"/>
  <c r="CV210" i="1" s="1"/>
  <c r="GL211" i="1"/>
  <c r="CN212" i="1"/>
  <c r="CT212" i="1" s="1"/>
  <c r="CM212" i="1"/>
  <c r="CS212" i="1" s="1"/>
  <c r="DU212" i="1"/>
  <c r="DT212" i="1"/>
  <c r="GC213" i="1"/>
  <c r="GI213" i="1" s="1"/>
  <c r="GC214" i="1"/>
  <c r="GL214" i="1" s="1"/>
  <c r="BJ215" i="1"/>
  <c r="CN215" i="1"/>
  <c r="CT215" i="1" s="1"/>
  <c r="GK216" i="1"/>
  <c r="GI216" i="1"/>
  <c r="GL216" i="1"/>
  <c r="BN217" i="1"/>
  <c r="BO217" i="1"/>
  <c r="GC217" i="1"/>
  <c r="GI217" i="1" s="1"/>
  <c r="GK223" i="1"/>
  <c r="GK224" i="1"/>
  <c r="GJ224" i="1"/>
  <c r="GI224" i="1"/>
  <c r="GL224" i="1"/>
  <c r="GK228" i="1"/>
  <c r="GJ228" i="1"/>
  <c r="GI228" i="1"/>
  <c r="GL228" i="1"/>
  <c r="GL232" i="1"/>
  <c r="GK232" i="1"/>
  <c r="GJ232" i="1"/>
  <c r="GI232" i="1"/>
  <c r="GK241" i="1"/>
  <c r="GK245" i="1"/>
  <c r="GK247" i="1"/>
  <c r="GJ247" i="1"/>
  <c r="GI247" i="1"/>
  <c r="GL247" i="1"/>
  <c r="GK251" i="1"/>
  <c r="GJ251" i="1"/>
  <c r="GI251" i="1"/>
  <c r="GL251" i="1"/>
  <c r="GK255" i="1"/>
  <c r="GJ255" i="1"/>
  <c r="GI255" i="1"/>
  <c r="GL255" i="1"/>
  <c r="GL140" i="1"/>
  <c r="CM141" i="1"/>
  <c r="CS141" i="1" s="1"/>
  <c r="GL144" i="1"/>
  <c r="CM145" i="1"/>
  <c r="CS145" i="1" s="1"/>
  <c r="GL148" i="1"/>
  <c r="CM149" i="1"/>
  <c r="CS149" i="1" s="1"/>
  <c r="GL152" i="1"/>
  <c r="CM153" i="1"/>
  <c r="CS153" i="1" s="1"/>
  <c r="GL153" i="1"/>
  <c r="CM154" i="1"/>
  <c r="CS154" i="1" s="1"/>
  <c r="GL157" i="1"/>
  <c r="CM158" i="1"/>
  <c r="CS158" i="1" s="1"/>
  <c r="GL161" i="1"/>
  <c r="CM162" i="1"/>
  <c r="CS162" i="1" s="1"/>
  <c r="GL165" i="1"/>
  <c r="CM166" i="1"/>
  <c r="CS166" i="1" s="1"/>
  <c r="GL169" i="1"/>
  <c r="CM170" i="1"/>
  <c r="CS170" i="1" s="1"/>
  <c r="GL173" i="1"/>
  <c r="CM174" i="1"/>
  <c r="CS174" i="1" s="1"/>
  <c r="GL177" i="1"/>
  <c r="CM178" i="1"/>
  <c r="CS178" i="1" s="1"/>
  <c r="GL181" i="1"/>
  <c r="CM182" i="1"/>
  <c r="CS182" i="1" s="1"/>
  <c r="GL185" i="1"/>
  <c r="CM186" i="1"/>
  <c r="CS186" i="1" s="1"/>
  <c r="GL189" i="1"/>
  <c r="CM190" i="1"/>
  <c r="CS190" i="1" s="1"/>
  <c r="GL193" i="1"/>
  <c r="CM194" i="1"/>
  <c r="CS194" i="1" s="1"/>
  <c r="GI196" i="1"/>
  <c r="GL197" i="1"/>
  <c r="CM198" i="1"/>
  <c r="CS198" i="1" s="1"/>
  <c r="GI200" i="1"/>
  <c r="GL201" i="1"/>
  <c r="CM202" i="1"/>
  <c r="CS202" i="1" s="1"/>
  <c r="GI204" i="1"/>
  <c r="GL205" i="1"/>
  <c r="CM206" i="1"/>
  <c r="CS206" i="1" s="1"/>
  <c r="GI208" i="1"/>
  <c r="GL209" i="1"/>
  <c r="CM210" i="1"/>
  <c r="CS210" i="1" s="1"/>
  <c r="BO214" i="1"/>
  <c r="BM215" i="1"/>
  <c r="BN215" i="1" s="1"/>
  <c r="BM218" i="1"/>
  <c r="BN218" i="1" s="1"/>
  <c r="BO218" i="1"/>
  <c r="GL219" i="1"/>
  <c r="GJ225" i="1"/>
  <c r="GI225" i="1"/>
  <c r="GL225" i="1"/>
  <c r="GK225" i="1"/>
  <c r="GL227" i="1"/>
  <c r="GJ229" i="1"/>
  <c r="GI229" i="1"/>
  <c r="GL229" i="1"/>
  <c r="GK229" i="1"/>
  <c r="GL231" i="1"/>
  <c r="BM234" i="1"/>
  <c r="BN234" i="1" s="1"/>
  <c r="BO234" i="1"/>
  <c r="GJ234" i="1"/>
  <c r="GI234" i="1"/>
  <c r="GL234" i="1"/>
  <c r="GK234" i="1"/>
  <c r="GJ235" i="1"/>
  <c r="GI235" i="1"/>
  <c r="GL235" i="1"/>
  <c r="GK235" i="1"/>
  <c r="GK238" i="1"/>
  <c r="GJ238" i="1"/>
  <c r="GI238" i="1"/>
  <c r="GL238" i="1"/>
  <c r="GK242" i="1"/>
  <c r="GJ242" i="1"/>
  <c r="GI242" i="1"/>
  <c r="GL242" i="1"/>
  <c r="GL246" i="1"/>
  <c r="GK246" i="1"/>
  <c r="GJ246" i="1"/>
  <c r="GI246" i="1"/>
  <c r="GJ248" i="1"/>
  <c r="GI248" i="1"/>
  <c r="GL248" i="1"/>
  <c r="GK248" i="1"/>
  <c r="GI249" i="1"/>
  <c r="GL250" i="1"/>
  <c r="GJ252" i="1"/>
  <c r="GI252" i="1"/>
  <c r="GL252" i="1"/>
  <c r="GK252" i="1"/>
  <c r="GI253" i="1"/>
  <c r="GL254" i="1"/>
  <c r="GJ256" i="1"/>
  <c r="GI256" i="1"/>
  <c r="GL256" i="1"/>
  <c r="GK256" i="1"/>
  <c r="GI257" i="1"/>
  <c r="FC138" i="1"/>
  <c r="FL138" i="1" s="1" a="1"/>
  <c r="FL138" i="1" s="1"/>
  <c r="CL139" i="1"/>
  <c r="CR139" i="1" s="1"/>
  <c r="FB139" i="1"/>
  <c r="FK139" i="1" s="1" a="1"/>
  <c r="FK139" i="1" s="1"/>
  <c r="BM140" i="1"/>
  <c r="BN140" i="1" s="1"/>
  <c r="FA140" i="1"/>
  <c r="FJ140" i="1" s="1" a="1"/>
  <c r="FJ140" i="1" s="1"/>
  <c r="GI140" i="1"/>
  <c r="BL141" i="1"/>
  <c r="FD141" i="1"/>
  <c r="FM141" i="1" s="1" a="1"/>
  <c r="FM141" i="1" s="1"/>
  <c r="FC142" i="1"/>
  <c r="FL142" i="1" s="1" a="1"/>
  <c r="FL142" i="1" s="1"/>
  <c r="CL143" i="1"/>
  <c r="CR143" i="1" s="1"/>
  <c r="FB143" i="1"/>
  <c r="FK143" i="1" s="1" a="1"/>
  <c r="FK143" i="1" s="1"/>
  <c r="BM144" i="1"/>
  <c r="BN144" i="1" s="1"/>
  <c r="FA144" i="1"/>
  <c r="FJ144" i="1" s="1" a="1"/>
  <c r="FJ144" i="1" s="1"/>
  <c r="GI144" i="1"/>
  <c r="BL145" i="1"/>
  <c r="FD145" i="1"/>
  <c r="FM145" i="1" s="1" a="1"/>
  <c r="FM145" i="1" s="1"/>
  <c r="FC146" i="1"/>
  <c r="FL146" i="1" s="1" a="1"/>
  <c r="FL146" i="1" s="1"/>
  <c r="CL147" i="1"/>
  <c r="CR147" i="1" s="1"/>
  <c r="FB147" i="1"/>
  <c r="FK147" i="1" s="1" a="1"/>
  <c r="FK147" i="1" s="1"/>
  <c r="BM148" i="1"/>
  <c r="BN148" i="1" s="1"/>
  <c r="FA148" i="1"/>
  <c r="FJ148" i="1" s="1" a="1"/>
  <c r="FJ148" i="1" s="1"/>
  <c r="GI148" i="1"/>
  <c r="BL149" i="1"/>
  <c r="FD149" i="1"/>
  <c r="FM149" i="1" s="1" a="1"/>
  <c r="FM149" i="1" s="1"/>
  <c r="FC150" i="1"/>
  <c r="FL150" i="1" s="1" a="1"/>
  <c r="FL150" i="1" s="1"/>
  <c r="CL151" i="1"/>
  <c r="CR151" i="1" s="1"/>
  <c r="FB151" i="1"/>
  <c r="FK151" i="1" s="1" a="1"/>
  <c r="FK151" i="1" s="1"/>
  <c r="BM152" i="1"/>
  <c r="BN152" i="1" s="1"/>
  <c r="FA152" i="1"/>
  <c r="FJ152" i="1" s="1" a="1"/>
  <c r="FJ152" i="1" s="1"/>
  <c r="GI152" i="1"/>
  <c r="BL153" i="1"/>
  <c r="GI153" i="1"/>
  <c r="BL154" i="1"/>
  <c r="FD154" i="1"/>
  <c r="FM154" i="1" s="1" a="1"/>
  <c r="FM154" i="1" s="1"/>
  <c r="FC155" i="1"/>
  <c r="FL155" i="1" s="1" a="1"/>
  <c r="FL155" i="1" s="1"/>
  <c r="CL156" i="1"/>
  <c r="CR156" i="1" s="1"/>
  <c r="FB156" i="1"/>
  <c r="FK156" i="1" s="1" a="1"/>
  <c r="FK156" i="1" s="1"/>
  <c r="BM157" i="1"/>
  <c r="BN157" i="1" s="1"/>
  <c r="FA157" i="1"/>
  <c r="FJ157" i="1" s="1" a="1"/>
  <c r="FJ157" i="1" s="1"/>
  <c r="GI157" i="1"/>
  <c r="BL158" i="1"/>
  <c r="FD158" i="1"/>
  <c r="FM158" i="1" s="1" a="1"/>
  <c r="FM158" i="1" s="1"/>
  <c r="FC159" i="1"/>
  <c r="FL159" i="1" s="1" a="1"/>
  <c r="FL159" i="1" s="1"/>
  <c r="CL160" i="1"/>
  <c r="CR160" i="1" s="1"/>
  <c r="FB160" i="1"/>
  <c r="FK160" i="1" s="1" a="1"/>
  <c r="FK160" i="1" s="1"/>
  <c r="BM161" i="1"/>
  <c r="BN161" i="1" s="1"/>
  <c r="FA161" i="1"/>
  <c r="FJ161" i="1" s="1" a="1"/>
  <c r="FJ161" i="1" s="1"/>
  <c r="GI161" i="1"/>
  <c r="BL162" i="1"/>
  <c r="FD162" i="1"/>
  <c r="FM162" i="1" s="1" a="1"/>
  <c r="FM162" i="1" s="1"/>
  <c r="FC163" i="1"/>
  <c r="FL163" i="1" s="1" a="1"/>
  <c r="FL163" i="1" s="1"/>
  <c r="CL164" i="1"/>
  <c r="CR164" i="1" s="1"/>
  <c r="FB164" i="1"/>
  <c r="FK164" i="1" s="1" a="1"/>
  <c r="FK164" i="1" s="1"/>
  <c r="BM165" i="1"/>
  <c r="BN165" i="1" s="1"/>
  <c r="FA165" i="1"/>
  <c r="FJ165" i="1" s="1" a="1"/>
  <c r="FJ165" i="1" s="1"/>
  <c r="GI165" i="1"/>
  <c r="BL166" i="1"/>
  <c r="FD166" i="1"/>
  <c r="FM166" i="1" s="1" a="1"/>
  <c r="FM166" i="1" s="1"/>
  <c r="FC167" i="1"/>
  <c r="FL167" i="1" s="1" a="1"/>
  <c r="FL167" i="1" s="1"/>
  <c r="CL168" i="1"/>
  <c r="CR168" i="1" s="1"/>
  <c r="FB168" i="1"/>
  <c r="FK168" i="1" s="1" a="1"/>
  <c r="FK168" i="1" s="1"/>
  <c r="BM169" i="1"/>
  <c r="BN169" i="1" s="1"/>
  <c r="FA169" i="1"/>
  <c r="FJ169" i="1" s="1" a="1"/>
  <c r="FJ169" i="1" s="1"/>
  <c r="GI169" i="1"/>
  <c r="BL170" i="1"/>
  <c r="FD170" i="1"/>
  <c r="FM170" i="1" s="1" a="1"/>
  <c r="FM170" i="1" s="1"/>
  <c r="FC171" i="1"/>
  <c r="FL171" i="1" s="1" a="1"/>
  <c r="FL171" i="1" s="1"/>
  <c r="CL172" i="1"/>
  <c r="CR172" i="1" s="1"/>
  <c r="FB172" i="1"/>
  <c r="FK172" i="1" s="1" a="1"/>
  <c r="FK172" i="1" s="1"/>
  <c r="BM173" i="1"/>
  <c r="BN173" i="1" s="1"/>
  <c r="FA173" i="1"/>
  <c r="FJ173" i="1" s="1" a="1"/>
  <c r="FJ173" i="1" s="1"/>
  <c r="GI173" i="1"/>
  <c r="BL174" i="1"/>
  <c r="FD174" i="1"/>
  <c r="FM174" i="1" s="1" a="1"/>
  <c r="FM174" i="1" s="1"/>
  <c r="FC175" i="1"/>
  <c r="FL175" i="1" s="1" a="1"/>
  <c r="FL175" i="1" s="1"/>
  <c r="CL176" i="1"/>
  <c r="CR176" i="1" s="1"/>
  <c r="FB176" i="1"/>
  <c r="FK176" i="1" s="1" a="1"/>
  <c r="FK176" i="1" s="1"/>
  <c r="BM177" i="1"/>
  <c r="BN177" i="1" s="1"/>
  <c r="FA177" i="1"/>
  <c r="FJ177" i="1" s="1" a="1"/>
  <c r="FJ177" i="1" s="1"/>
  <c r="GI177" i="1"/>
  <c r="BL178" i="1"/>
  <c r="FD178" i="1"/>
  <c r="FM178" i="1" s="1" a="1"/>
  <c r="FM178" i="1" s="1"/>
  <c r="FC179" i="1"/>
  <c r="FL179" i="1" s="1" a="1"/>
  <c r="FL179" i="1" s="1"/>
  <c r="CL180" i="1"/>
  <c r="CR180" i="1" s="1"/>
  <c r="FB180" i="1"/>
  <c r="FK180" i="1" s="1" a="1"/>
  <c r="FK180" i="1" s="1"/>
  <c r="BM181" i="1"/>
  <c r="BN181" i="1" s="1"/>
  <c r="FA181" i="1"/>
  <c r="FJ181" i="1" s="1" a="1"/>
  <c r="FJ181" i="1" s="1"/>
  <c r="GI181" i="1"/>
  <c r="BL182" i="1"/>
  <c r="FD182" i="1"/>
  <c r="FM182" i="1" s="1" a="1"/>
  <c r="FM182" i="1" s="1"/>
  <c r="FC183" i="1"/>
  <c r="FL183" i="1" s="1" a="1"/>
  <c r="FL183" i="1" s="1"/>
  <c r="CL184" i="1"/>
  <c r="CR184" i="1" s="1"/>
  <c r="FB184" i="1"/>
  <c r="FK184" i="1" s="1" a="1"/>
  <c r="FK184" i="1" s="1"/>
  <c r="BM185" i="1"/>
  <c r="BN185" i="1" s="1"/>
  <c r="FA185" i="1"/>
  <c r="FJ185" i="1" s="1" a="1"/>
  <c r="FJ185" i="1" s="1"/>
  <c r="GI185" i="1"/>
  <c r="BL186" i="1"/>
  <c r="FD186" i="1"/>
  <c r="FM186" i="1" s="1" a="1"/>
  <c r="FM186" i="1" s="1"/>
  <c r="FC187" i="1"/>
  <c r="FL187" i="1" s="1" a="1"/>
  <c r="FL187" i="1" s="1"/>
  <c r="CL188" i="1"/>
  <c r="CR188" i="1" s="1"/>
  <c r="FB188" i="1"/>
  <c r="FK188" i="1" s="1" a="1"/>
  <c r="FK188" i="1" s="1"/>
  <c r="BM189" i="1"/>
  <c r="BN189" i="1" s="1"/>
  <c r="FA189" i="1"/>
  <c r="FJ189" i="1" s="1" a="1"/>
  <c r="FJ189" i="1" s="1"/>
  <c r="GI189" i="1"/>
  <c r="FD190" i="1"/>
  <c r="FM190" i="1" s="1" a="1"/>
  <c r="FM190" i="1" s="1"/>
  <c r="FC191" i="1"/>
  <c r="FL191" i="1" s="1" a="1"/>
  <c r="FL191" i="1" s="1"/>
  <c r="FB192" i="1"/>
  <c r="FK192" i="1" s="1" a="1"/>
  <c r="FK192" i="1" s="1"/>
  <c r="BM193" i="1"/>
  <c r="BN193" i="1" s="1"/>
  <c r="FA193" i="1"/>
  <c r="FJ193" i="1" s="1" a="1"/>
  <c r="FJ193" i="1" s="1"/>
  <c r="GI193" i="1"/>
  <c r="FD194" i="1"/>
  <c r="FM194" i="1" s="1" a="1"/>
  <c r="FM194" i="1" s="1"/>
  <c r="FC195" i="1"/>
  <c r="FL195" i="1" s="1" a="1"/>
  <c r="FL195" i="1" s="1"/>
  <c r="FB196" i="1"/>
  <c r="FK196" i="1" s="1" a="1"/>
  <c r="FK196" i="1" s="1"/>
  <c r="FA197" i="1"/>
  <c r="FJ197" i="1" s="1" a="1"/>
  <c r="FJ197" i="1" s="1"/>
  <c r="GI197" i="1"/>
  <c r="FD198" i="1"/>
  <c r="FM198" i="1" s="1" a="1"/>
  <c r="FM198" i="1" s="1"/>
  <c r="FC199" i="1"/>
  <c r="FL199" i="1" s="1" a="1"/>
  <c r="FL199" i="1" s="1"/>
  <c r="FB200" i="1"/>
  <c r="FK200" i="1" s="1" a="1"/>
  <c r="FK200" i="1" s="1"/>
  <c r="BM201" i="1"/>
  <c r="BN201" i="1" s="1"/>
  <c r="FA201" i="1"/>
  <c r="FJ201" i="1" s="1" a="1"/>
  <c r="FJ201" i="1" s="1"/>
  <c r="GI201" i="1"/>
  <c r="FD202" i="1"/>
  <c r="FM202" i="1" s="1" a="1"/>
  <c r="FM202" i="1" s="1"/>
  <c r="FC203" i="1"/>
  <c r="FL203" i="1" s="1" a="1"/>
  <c r="FL203" i="1" s="1"/>
  <c r="FB204" i="1"/>
  <c r="FK204" i="1" s="1" a="1"/>
  <c r="FK204" i="1" s="1"/>
  <c r="BM205" i="1"/>
  <c r="BN205" i="1" s="1"/>
  <c r="FA205" i="1"/>
  <c r="FJ205" i="1" s="1" a="1"/>
  <c r="FJ205" i="1" s="1"/>
  <c r="GI205" i="1"/>
  <c r="FD206" i="1"/>
  <c r="FM206" i="1" s="1" a="1"/>
  <c r="FM206" i="1" s="1"/>
  <c r="FC207" i="1"/>
  <c r="FL207" i="1" s="1" a="1"/>
  <c r="FL207" i="1" s="1"/>
  <c r="FB208" i="1"/>
  <c r="FK208" i="1" s="1" a="1"/>
  <c r="FK208" i="1" s="1"/>
  <c r="BM209" i="1"/>
  <c r="BN209" i="1" s="1"/>
  <c r="FA209" i="1"/>
  <c r="FJ209" i="1" s="1" a="1"/>
  <c r="FJ209" i="1" s="1"/>
  <c r="GI209" i="1"/>
  <c r="GC210" i="1"/>
  <c r="GI210" i="1" s="1"/>
  <c r="BJ211" i="1"/>
  <c r="GJ211" i="1"/>
  <c r="GI211" i="1"/>
  <c r="BO212" i="1"/>
  <c r="GI212" i="1"/>
  <c r="GL212" i="1"/>
  <c r="BM213" i="1"/>
  <c r="BN213" i="1" s="1"/>
  <c r="GL213" i="1"/>
  <c r="GK213" i="1"/>
  <c r="BM214" i="1"/>
  <c r="BN214" i="1" s="1"/>
  <c r="BO215" i="1"/>
  <c r="CL215" i="1"/>
  <c r="CR215" i="1" s="1"/>
  <c r="CP215" i="1"/>
  <c r="CV215" i="1" s="1"/>
  <c r="GB215" i="1"/>
  <c r="GK215" i="1" s="1"/>
  <c r="CN216" i="1"/>
  <c r="CT216" i="1" s="1"/>
  <c r="CM216" i="1"/>
  <c r="CS216" i="1" s="1"/>
  <c r="DU216" i="1"/>
  <c r="DT216" i="1"/>
  <c r="GJ217" i="1"/>
  <c r="GL217" i="1"/>
  <c r="GK217" i="1"/>
  <c r="GB218" i="1"/>
  <c r="GL218" i="1" s="1"/>
  <c r="GJ221" i="1"/>
  <c r="GI221" i="1"/>
  <c r="GL221" i="1"/>
  <c r="GK221" i="1"/>
  <c r="GI222" i="1"/>
  <c r="GL223" i="1"/>
  <c r="GK233" i="1"/>
  <c r="GJ233" i="1"/>
  <c r="GI233" i="1"/>
  <c r="GL233" i="1"/>
  <c r="GJ239" i="1"/>
  <c r="GI239" i="1"/>
  <c r="GL239" i="1"/>
  <c r="GK239" i="1"/>
  <c r="GI240" i="1"/>
  <c r="GL241" i="1"/>
  <c r="GJ243" i="1"/>
  <c r="GI243" i="1"/>
  <c r="GL243" i="1"/>
  <c r="GK243" i="1"/>
  <c r="GI244" i="1"/>
  <c r="GL245" i="1"/>
  <c r="BM211" i="1"/>
  <c r="BN211" i="1" s="1"/>
  <c r="CL212" i="1"/>
  <c r="CR212" i="1" s="1"/>
  <c r="GK214" i="1"/>
  <c r="GJ214" i="1"/>
  <c r="GK218" i="1"/>
  <c r="BJ219" i="1"/>
  <c r="CN219" i="1"/>
  <c r="CT219" i="1" s="1"/>
  <c r="BL219" i="1"/>
  <c r="CM219" i="1"/>
  <c r="CS219" i="1" s="1"/>
  <c r="CK219" i="1"/>
  <c r="CQ219" i="1" s="1"/>
  <c r="CO219" i="1"/>
  <c r="CU219" i="1" s="1"/>
  <c r="GK219" i="1"/>
  <c r="GK220" i="1"/>
  <c r="GJ220" i="1"/>
  <c r="GI220" i="1"/>
  <c r="GL220" i="1"/>
  <c r="GK227" i="1"/>
  <c r="GK231" i="1"/>
  <c r="GI236" i="1"/>
  <c r="GL237" i="1"/>
  <c r="GI219" i="1"/>
  <c r="BL220" i="1"/>
  <c r="DT220" i="1"/>
  <c r="BN222" i="1"/>
  <c r="GJ222" i="1"/>
  <c r="GI223" i="1"/>
  <c r="BL224" i="1"/>
  <c r="DT224" i="1"/>
  <c r="BN226" i="1"/>
  <c r="GJ226" i="1"/>
  <c r="GI227" i="1"/>
  <c r="BL228" i="1"/>
  <c r="DT228" i="1"/>
  <c r="BN230" i="1"/>
  <c r="GJ230" i="1"/>
  <c r="GI231" i="1"/>
  <c r="BL232" i="1"/>
  <c r="DT232" i="1"/>
  <c r="BL233" i="1"/>
  <c r="DT233" i="1"/>
  <c r="BN235" i="1"/>
  <c r="BN236" i="1"/>
  <c r="GJ236" i="1"/>
  <c r="GI237" i="1"/>
  <c r="BL238" i="1"/>
  <c r="DT238" i="1"/>
  <c r="BN240" i="1"/>
  <c r="GJ240" i="1"/>
  <c r="GI241" i="1"/>
  <c r="BL242" i="1"/>
  <c r="DT242" i="1"/>
  <c r="BN244" i="1"/>
  <c r="GJ244" i="1"/>
  <c r="GI245" i="1"/>
  <c r="BL246" i="1"/>
  <c r="DT246" i="1"/>
  <c r="BL247" i="1"/>
  <c r="DT247" i="1"/>
  <c r="BN249" i="1"/>
  <c r="GJ249" i="1"/>
  <c r="GI250" i="1"/>
  <c r="BL251" i="1"/>
  <c r="DT251" i="1"/>
  <c r="BN253" i="1"/>
  <c r="GJ253" i="1"/>
  <c r="FA254" i="1"/>
  <c r="FJ254" i="1" s="1" a="1"/>
  <c r="FJ254" i="1" s="1"/>
  <c r="GI254" i="1"/>
  <c r="BL255" i="1"/>
  <c r="DT255" i="1"/>
  <c r="BN257" i="1"/>
  <c r="GJ257" i="1"/>
  <c r="FA258" i="1"/>
  <c r="FJ258" i="1" s="1" a="1"/>
  <c r="FJ258" i="1" s="1"/>
  <c r="GC259" i="1"/>
  <c r="DU260" i="1"/>
  <c r="DT260" i="1"/>
  <c r="GK262" i="1"/>
  <c r="GL266" i="1"/>
  <c r="CM269" i="1"/>
  <c r="CS269" i="1" s="1"/>
  <c r="GL271" i="1"/>
  <c r="GK271" i="1"/>
  <c r="GJ271" i="1"/>
  <c r="GI271" i="1"/>
  <c r="GI274" i="1"/>
  <c r="GL274" i="1"/>
  <c r="GK274" i="1"/>
  <c r="GJ274" i="1"/>
  <c r="GJ219" i="1"/>
  <c r="BO222" i="1"/>
  <c r="GK222" i="1"/>
  <c r="GJ223" i="1"/>
  <c r="BO226" i="1"/>
  <c r="GK226" i="1"/>
  <c r="GJ227" i="1"/>
  <c r="BO230" i="1"/>
  <c r="GK230" i="1"/>
  <c r="GJ231" i="1"/>
  <c r="BO235" i="1"/>
  <c r="BO236" i="1"/>
  <c r="GK236" i="1"/>
  <c r="GJ237" i="1"/>
  <c r="BO240" i="1"/>
  <c r="GK240" i="1"/>
  <c r="GJ241" i="1"/>
  <c r="BO244" i="1"/>
  <c r="GK244" i="1"/>
  <c r="GJ245" i="1"/>
  <c r="BO249" i="1"/>
  <c r="GK249" i="1"/>
  <c r="GJ250" i="1"/>
  <c r="BO253" i="1"/>
  <c r="GK253" i="1"/>
  <c r="GJ254" i="1"/>
  <c r="BO257" i="1"/>
  <c r="GK257" i="1"/>
  <c r="GE258" i="1"/>
  <c r="GJ258" i="1" s="1"/>
  <c r="CN259" i="1"/>
  <c r="CT259" i="1" s="1"/>
  <c r="GE259" i="1"/>
  <c r="FD259" i="1"/>
  <c r="FM259" i="1" s="1" a="1"/>
  <c r="FM259" i="1" s="1"/>
  <c r="GK263" i="1"/>
  <c r="GK266" i="1"/>
  <c r="GK272" i="1"/>
  <c r="GL275" i="1"/>
  <c r="GK275" i="1"/>
  <c r="GJ275" i="1"/>
  <c r="GI275" i="1"/>
  <c r="GL222" i="1"/>
  <c r="CM223" i="1"/>
  <c r="CS223" i="1" s="1"/>
  <c r="GL226" i="1"/>
  <c r="CM227" i="1"/>
  <c r="CS227" i="1" s="1"/>
  <c r="GL230" i="1"/>
  <c r="CM231" i="1"/>
  <c r="CS231" i="1" s="1"/>
  <c r="GL236" i="1"/>
  <c r="CM237" i="1"/>
  <c r="CS237" i="1" s="1"/>
  <c r="GL240" i="1"/>
  <c r="CM241" i="1"/>
  <c r="CS241" i="1" s="1"/>
  <c r="GL244" i="1"/>
  <c r="CM245" i="1"/>
  <c r="CS245" i="1" s="1"/>
  <c r="GL249" i="1"/>
  <c r="CM250" i="1"/>
  <c r="CS250" i="1" s="1"/>
  <c r="GL253" i="1"/>
  <c r="CM254" i="1"/>
  <c r="CS254" i="1" s="1"/>
  <c r="GL257" i="1"/>
  <c r="CM258" i="1"/>
  <c r="CS258" i="1" s="1"/>
  <c r="GD260" i="1"/>
  <c r="GI260" i="1" s="1"/>
  <c r="FC260" i="1"/>
  <c r="FL260" i="1" s="1" a="1"/>
  <c r="FL260" i="1" s="1"/>
  <c r="GJ264" i="1"/>
  <c r="GI264" i="1"/>
  <c r="GL264" i="1"/>
  <c r="GK264" i="1"/>
  <c r="GK267" i="1"/>
  <c r="GJ269" i="1"/>
  <c r="GI269" i="1"/>
  <c r="GL269" i="1"/>
  <c r="GK269" i="1"/>
  <c r="GJ273" i="1"/>
  <c r="GI273" i="1"/>
  <c r="GL273" i="1"/>
  <c r="GK273" i="1"/>
  <c r="GK276" i="1"/>
  <c r="BL223" i="1"/>
  <c r="BL227" i="1"/>
  <c r="BL231" i="1"/>
  <c r="BL237" i="1"/>
  <c r="BL241" i="1"/>
  <c r="BL245" i="1"/>
  <c r="BL250" i="1"/>
  <c r="BL254" i="1"/>
  <c r="BL258" i="1"/>
  <c r="CP259" i="1"/>
  <c r="CV259" i="1" s="1"/>
  <c r="CL259" i="1"/>
  <c r="CR259" i="1" s="1"/>
  <c r="BL259" i="1"/>
  <c r="FZ261" i="1"/>
  <c r="EY261" i="1"/>
  <c r="FH261" i="1" s="1" a="1"/>
  <c r="FH261" i="1" s="1"/>
  <c r="GL262" i="1"/>
  <c r="GI265" i="1"/>
  <c r="GL265" i="1"/>
  <c r="GK265" i="1"/>
  <c r="GJ265" i="1"/>
  <c r="GJ268" i="1"/>
  <c r="GI268" i="1"/>
  <c r="GL268" i="1"/>
  <c r="GK268" i="1"/>
  <c r="CO269" i="1"/>
  <c r="CU269" i="1" s="1"/>
  <c r="CK269" i="1"/>
  <c r="CQ269" i="1" s="1"/>
  <c r="BL269" i="1"/>
  <c r="CP269" i="1"/>
  <c r="CV269" i="1" s="1"/>
  <c r="CL269" i="1"/>
  <c r="CR269" i="1" s="1"/>
  <c r="GI270" i="1"/>
  <c r="GL270" i="1"/>
  <c r="GK270" i="1"/>
  <c r="GJ270" i="1"/>
  <c r="GI262" i="1"/>
  <c r="GL263" i="1"/>
  <c r="CM264" i="1"/>
  <c r="CS264" i="1" s="1"/>
  <c r="GI266" i="1"/>
  <c r="GL267" i="1"/>
  <c r="CM268" i="1"/>
  <c r="CS268" i="1" s="1"/>
  <c r="GL272" i="1"/>
  <c r="CM273" i="1"/>
  <c r="CS273" i="1" s="1"/>
  <c r="GL276" i="1"/>
  <c r="CM277" i="1"/>
  <c r="CS277" i="1" s="1"/>
  <c r="DU279" i="1"/>
  <c r="DT279" i="1"/>
  <c r="FC281" i="1"/>
  <c r="FL281" i="1" s="1" a="1"/>
  <c r="FL281" i="1" s="1"/>
  <c r="GD281" i="1"/>
  <c r="FA282" i="1"/>
  <c r="FJ282" i="1" s="1" a="1"/>
  <c r="FJ282" i="1" s="1"/>
  <c r="GB282" i="1"/>
  <c r="BO260" i="1"/>
  <c r="FB262" i="1"/>
  <c r="FK262" i="1" s="1" a="1"/>
  <c r="FK262" i="1" s="1"/>
  <c r="GJ262" i="1"/>
  <c r="BM263" i="1"/>
  <c r="BN263" i="1" s="1"/>
  <c r="FA263" i="1"/>
  <c r="FJ263" i="1" s="1" a="1"/>
  <c r="FJ263" i="1" s="1"/>
  <c r="GI263" i="1"/>
  <c r="BL264" i="1"/>
  <c r="FD264" i="1"/>
  <c r="FM264" i="1" s="1" a="1"/>
  <c r="FM264" i="1" s="1"/>
  <c r="BO265" i="1"/>
  <c r="FC265" i="1"/>
  <c r="FL265" i="1" s="1" a="1"/>
  <c r="FL265" i="1" s="1"/>
  <c r="FB266" i="1"/>
  <c r="FK266" i="1" s="1" a="1"/>
  <c r="FK266" i="1" s="1"/>
  <c r="GJ266" i="1"/>
  <c r="BM267" i="1"/>
  <c r="BN267" i="1" s="1"/>
  <c r="FA267" i="1"/>
  <c r="FJ267" i="1" s="1" a="1"/>
  <c r="FJ267" i="1" s="1"/>
  <c r="GI267" i="1"/>
  <c r="BL268" i="1"/>
  <c r="FD268" i="1"/>
  <c r="FM268" i="1" s="1" a="1"/>
  <c r="FM268" i="1" s="1"/>
  <c r="FD269" i="1"/>
  <c r="FM269" i="1" s="1" a="1"/>
  <c r="FM269" i="1" s="1"/>
  <c r="BO270" i="1"/>
  <c r="FC270" i="1"/>
  <c r="FL270" i="1" s="1" a="1"/>
  <c r="FL270" i="1" s="1"/>
  <c r="FB271" i="1"/>
  <c r="FK271" i="1" s="1" a="1"/>
  <c r="FK271" i="1" s="1"/>
  <c r="BM272" i="1"/>
  <c r="BN272" i="1" s="1"/>
  <c r="FA272" i="1"/>
  <c r="FJ272" i="1" s="1" a="1"/>
  <c r="FJ272" i="1" s="1"/>
  <c r="GI272" i="1"/>
  <c r="BL273" i="1"/>
  <c r="FD273" i="1"/>
  <c r="FM273" i="1" s="1" a="1"/>
  <c r="FM273" i="1" s="1"/>
  <c r="BO274" i="1"/>
  <c r="FC274" i="1"/>
  <c r="FL274" i="1" s="1" a="1"/>
  <c r="FL274" i="1" s="1"/>
  <c r="FB275" i="1"/>
  <c r="FK275" i="1" s="1" a="1"/>
  <c r="FK275" i="1" s="1"/>
  <c r="BM276" i="1"/>
  <c r="BN276" i="1" s="1"/>
  <c r="FA276" i="1"/>
  <c r="FJ276" i="1" s="1" a="1"/>
  <c r="FJ276" i="1" s="1"/>
  <c r="GI276" i="1"/>
  <c r="BL277" i="1"/>
  <c r="GC277" i="1"/>
  <c r="GL277" i="1" s="1"/>
  <c r="CN283" i="1"/>
  <c r="CT283" i="1" s="1"/>
  <c r="BL283" i="1"/>
  <c r="CK283" i="1"/>
  <c r="CQ283" i="1" s="1"/>
  <c r="CO283" i="1"/>
  <c r="CU283" i="1" s="1"/>
  <c r="GJ263" i="1"/>
  <c r="DT265" i="1"/>
  <c r="GJ267" i="1"/>
  <c r="DT270" i="1"/>
  <c r="GJ272" i="1"/>
  <c r="DT274" i="1"/>
  <c r="GJ276" i="1"/>
  <c r="BJ278" i="1"/>
  <c r="GC278" i="1"/>
  <c r="BJ279" i="1"/>
  <c r="BM279" i="1"/>
  <c r="BN279" i="1" s="1"/>
  <c r="BO279" i="1"/>
  <c r="CK260" i="1"/>
  <c r="CQ260" i="1" s="1"/>
  <c r="BL261" i="1"/>
  <c r="BL262" i="1"/>
  <c r="CL264" i="1"/>
  <c r="CR264" i="1" s="1"/>
  <c r="BL266" i="1"/>
  <c r="CL268" i="1"/>
  <c r="CR268" i="1" s="1"/>
  <c r="BL271" i="1"/>
  <c r="CL273" i="1"/>
  <c r="CR273" i="1" s="1"/>
  <c r="CK274" i="1"/>
  <c r="CQ274" i="1" s="1"/>
  <c r="BL275" i="1"/>
  <c r="CL277" i="1"/>
  <c r="CR277" i="1" s="1"/>
  <c r="CL278" i="1"/>
  <c r="CR278" i="1" s="1"/>
  <c r="CP278" i="1"/>
  <c r="CV278" i="1" s="1"/>
  <c r="CM283" i="1"/>
  <c r="CS283" i="1" s="1"/>
  <c r="GE278" i="1"/>
  <c r="GD279" i="1"/>
  <c r="BL280" i="1"/>
  <c r="CP280" i="1"/>
  <c r="CV280" i="1" s="1"/>
  <c r="CL280" i="1"/>
  <c r="CR280" i="1" s="1"/>
  <c r="BO281" i="1"/>
  <c r="BM281" i="1"/>
  <c r="BN281" i="1" s="1"/>
  <c r="GB281" i="1"/>
  <c r="CN282" i="1"/>
  <c r="CT282" i="1" s="1"/>
  <c r="BL282" i="1"/>
  <c r="FZ282" i="1"/>
  <c r="BM284" i="1"/>
  <c r="BN284" i="1" s="1"/>
  <c r="DT286" i="1"/>
  <c r="DU286" i="1"/>
  <c r="BJ288" i="1"/>
  <c r="DT290" i="1"/>
  <c r="DU290" i="1"/>
  <c r="BJ292" i="1"/>
  <c r="DT294" i="1"/>
  <c r="DU294" i="1"/>
  <c r="BM296" i="1"/>
  <c r="BN296" i="1" s="1"/>
  <c r="BO296" i="1"/>
  <c r="GB296" i="1"/>
  <c r="FA296" i="1"/>
  <c r="FJ296" i="1" s="1" a="1"/>
  <c r="FJ296" i="1" s="1"/>
  <c r="BJ297" i="1"/>
  <c r="BM300" i="1"/>
  <c r="BN300" i="1" s="1"/>
  <c r="BO300" i="1"/>
  <c r="GB300" i="1"/>
  <c r="FA300" i="1"/>
  <c r="FJ300" i="1" s="1" a="1"/>
  <c r="FJ300" i="1" s="1"/>
  <c r="BJ301" i="1"/>
  <c r="BM304" i="1"/>
  <c r="BN304" i="1" s="1"/>
  <c r="BO304" i="1"/>
  <c r="GB304" i="1"/>
  <c r="FA304" i="1"/>
  <c r="FJ304" i="1" s="1" a="1"/>
  <c r="FJ304" i="1" s="1"/>
  <c r="BJ305" i="1"/>
  <c r="BM308" i="1"/>
  <c r="BN308" i="1" s="1"/>
  <c r="BO308" i="1"/>
  <c r="GB308" i="1"/>
  <c r="FA308" i="1"/>
  <c r="FJ308" i="1" s="1" a="1"/>
  <c r="FJ308" i="1" s="1"/>
  <c r="BJ309" i="1"/>
  <c r="BM312" i="1"/>
  <c r="BN312" i="1" s="1"/>
  <c r="BO312" i="1"/>
  <c r="GB312" i="1"/>
  <c r="FA312" i="1"/>
  <c r="FJ312" i="1" s="1" a="1"/>
  <c r="FJ312" i="1" s="1"/>
  <c r="BJ313" i="1"/>
  <c r="BM316" i="1"/>
  <c r="BN316" i="1" s="1"/>
  <c r="BO316" i="1"/>
  <c r="GB316" i="1"/>
  <c r="FA316" i="1"/>
  <c r="FJ316" i="1" s="1" a="1"/>
  <c r="FJ316" i="1" s="1"/>
  <c r="BJ317" i="1"/>
  <c r="BM320" i="1"/>
  <c r="BN320" i="1" s="1"/>
  <c r="BO320" i="1"/>
  <c r="GB320" i="1"/>
  <c r="FA320" i="1"/>
  <c r="FJ320" i="1" s="1" a="1"/>
  <c r="FJ320" i="1" s="1"/>
  <c r="BJ321" i="1"/>
  <c r="BM324" i="1"/>
  <c r="BN324" i="1" s="1"/>
  <c r="BO324" i="1"/>
  <c r="GB324" i="1"/>
  <c r="FA324" i="1"/>
  <c r="FJ324" i="1" s="1" a="1"/>
  <c r="FJ324" i="1" s="1"/>
  <c r="BJ325" i="1"/>
  <c r="BM328" i="1"/>
  <c r="BN328" i="1" s="1"/>
  <c r="BO328" i="1"/>
  <c r="GB328" i="1"/>
  <c r="FA328" i="1"/>
  <c r="FJ328" i="1" s="1" a="1"/>
  <c r="FJ328" i="1" s="1"/>
  <c r="BJ329" i="1"/>
  <c r="DT331" i="1"/>
  <c r="DU331" i="1"/>
  <c r="DT335" i="1"/>
  <c r="DU335" i="1"/>
  <c r="DT339" i="1"/>
  <c r="DU339" i="1"/>
  <c r="GJ342" i="1"/>
  <c r="BM362" i="1"/>
  <c r="BN362" i="1" s="1"/>
  <c r="BO362" i="1"/>
  <c r="GL278" i="1"/>
  <c r="GE279" i="1"/>
  <c r="CN280" i="1"/>
  <c r="CT280" i="1" s="1"/>
  <c r="CM280" i="1"/>
  <c r="CS280" i="1" s="1"/>
  <c r="CM282" i="1"/>
  <c r="CS282" i="1" s="1"/>
  <c r="CL283" i="1"/>
  <c r="CR283" i="1" s="1"/>
  <c r="CP283" i="1"/>
  <c r="CV283" i="1" s="1"/>
  <c r="GB284" i="1"/>
  <c r="FA284" i="1"/>
  <c r="FJ284" i="1" s="1" a="1"/>
  <c r="FJ284" i="1" s="1"/>
  <c r="BM288" i="1"/>
  <c r="BN288" i="1" s="1"/>
  <c r="BO288" i="1"/>
  <c r="GB288" i="1"/>
  <c r="FA288" i="1"/>
  <c r="FJ288" i="1" s="1" a="1"/>
  <c r="FJ288" i="1" s="1"/>
  <c r="BM292" i="1"/>
  <c r="BN292" i="1" s="1"/>
  <c r="BO292" i="1"/>
  <c r="GB292" i="1"/>
  <c r="FA292" i="1"/>
  <c r="FJ292" i="1" s="1" a="1"/>
  <c r="FJ292" i="1" s="1"/>
  <c r="BL297" i="1"/>
  <c r="CP297" i="1"/>
  <c r="CV297" i="1" s="1"/>
  <c r="CL297" i="1"/>
  <c r="CR297" i="1" s="1"/>
  <c r="CN297" i="1"/>
  <c r="CT297" i="1" s="1"/>
  <c r="GE297" i="1"/>
  <c r="GK297" i="1" s="1"/>
  <c r="FD297" i="1"/>
  <c r="FM297" i="1" s="1" a="1"/>
  <c r="FM297" i="1" s="1"/>
  <c r="GD298" i="1"/>
  <c r="GI298" i="1" s="1"/>
  <c r="FC298" i="1"/>
  <c r="FL298" i="1" s="1" a="1"/>
  <c r="FL298" i="1" s="1"/>
  <c r="BL301" i="1"/>
  <c r="CP301" i="1"/>
  <c r="CV301" i="1" s="1"/>
  <c r="CL301" i="1"/>
  <c r="CR301" i="1" s="1"/>
  <c r="CN301" i="1"/>
  <c r="CT301" i="1" s="1"/>
  <c r="GE301" i="1"/>
  <c r="GJ301" i="1" s="1"/>
  <c r="FD301" i="1"/>
  <c r="FM301" i="1" s="1" a="1"/>
  <c r="FM301" i="1" s="1"/>
  <c r="GD302" i="1"/>
  <c r="GK302" i="1" s="1"/>
  <c r="FC302" i="1"/>
  <c r="FL302" i="1" s="1" a="1"/>
  <c r="FL302" i="1" s="1"/>
  <c r="BL305" i="1"/>
  <c r="CP305" i="1"/>
  <c r="CV305" i="1" s="1"/>
  <c r="CL305" i="1"/>
  <c r="CR305" i="1" s="1"/>
  <c r="CN305" i="1"/>
  <c r="CT305" i="1" s="1"/>
  <c r="GE305" i="1"/>
  <c r="GI305" i="1" s="1"/>
  <c r="FD305" i="1"/>
  <c r="FM305" i="1" s="1" a="1"/>
  <c r="FM305" i="1" s="1"/>
  <c r="GD306" i="1"/>
  <c r="GL306" i="1" s="1"/>
  <c r="FC306" i="1"/>
  <c r="FL306" i="1" s="1" a="1"/>
  <c r="FL306" i="1" s="1"/>
  <c r="BL309" i="1"/>
  <c r="CP309" i="1"/>
  <c r="CV309" i="1" s="1"/>
  <c r="CL309" i="1"/>
  <c r="CR309" i="1" s="1"/>
  <c r="CN309" i="1"/>
  <c r="CT309" i="1" s="1"/>
  <c r="GE309" i="1"/>
  <c r="GK309" i="1" s="1"/>
  <c r="FD309" i="1"/>
  <c r="FM309" i="1" s="1" a="1"/>
  <c r="FM309" i="1" s="1"/>
  <c r="GD310" i="1"/>
  <c r="GL310" i="1" s="1"/>
  <c r="FC310" i="1"/>
  <c r="FL310" i="1" s="1" a="1"/>
  <c r="FL310" i="1" s="1"/>
  <c r="BL313" i="1"/>
  <c r="CP313" i="1"/>
  <c r="CV313" i="1" s="1"/>
  <c r="CL313" i="1"/>
  <c r="CR313" i="1" s="1"/>
  <c r="CN313" i="1"/>
  <c r="CT313" i="1" s="1"/>
  <c r="GE313" i="1"/>
  <c r="GI313" i="1" s="1"/>
  <c r="FD313" i="1"/>
  <c r="FM313" i="1" s="1" a="1"/>
  <c r="FM313" i="1" s="1"/>
  <c r="GD314" i="1"/>
  <c r="GI314" i="1" s="1"/>
  <c r="FC314" i="1"/>
  <c r="FL314" i="1" s="1" a="1"/>
  <c r="FL314" i="1" s="1"/>
  <c r="BL317" i="1"/>
  <c r="CP317" i="1"/>
  <c r="CV317" i="1" s="1"/>
  <c r="CL317" i="1"/>
  <c r="CR317" i="1" s="1"/>
  <c r="CN317" i="1"/>
  <c r="CT317" i="1" s="1"/>
  <c r="GE317" i="1"/>
  <c r="GJ317" i="1" s="1"/>
  <c r="FD317" i="1"/>
  <c r="FM317" i="1" s="1" a="1"/>
  <c r="FM317" i="1" s="1"/>
  <c r="GD318" i="1"/>
  <c r="GK318" i="1" s="1"/>
  <c r="FC318" i="1"/>
  <c r="FL318" i="1" s="1" a="1"/>
  <c r="FL318" i="1" s="1"/>
  <c r="BL321" i="1"/>
  <c r="CP321" i="1"/>
  <c r="CV321" i="1" s="1"/>
  <c r="CL321" i="1"/>
  <c r="CR321" i="1" s="1"/>
  <c r="CN321" i="1"/>
  <c r="CT321" i="1" s="1"/>
  <c r="GE321" i="1"/>
  <c r="GI321" i="1" s="1"/>
  <c r="FD321" i="1"/>
  <c r="FM321" i="1" s="1" a="1"/>
  <c r="FM321" i="1" s="1"/>
  <c r="GD322" i="1"/>
  <c r="GI322" i="1" s="1"/>
  <c r="FC322" i="1"/>
  <c r="FL322" i="1" s="1" a="1"/>
  <c r="FL322" i="1" s="1"/>
  <c r="BL325" i="1"/>
  <c r="CP325" i="1"/>
  <c r="CV325" i="1" s="1"/>
  <c r="CL325" i="1"/>
  <c r="CR325" i="1" s="1"/>
  <c r="CN325" i="1"/>
  <c r="CT325" i="1" s="1"/>
  <c r="GE325" i="1"/>
  <c r="GJ325" i="1" s="1"/>
  <c r="FD325" i="1"/>
  <c r="FM325" i="1" s="1" a="1"/>
  <c r="FM325" i="1" s="1"/>
  <c r="GD326" i="1"/>
  <c r="GJ326" i="1" s="1"/>
  <c r="FC326" i="1"/>
  <c r="FL326" i="1" s="1" a="1"/>
  <c r="FL326" i="1" s="1"/>
  <c r="BL329" i="1"/>
  <c r="CP329" i="1"/>
  <c r="CV329" i="1" s="1"/>
  <c r="CL329" i="1"/>
  <c r="CR329" i="1" s="1"/>
  <c r="CN329" i="1"/>
  <c r="CT329" i="1" s="1"/>
  <c r="GF329" i="1"/>
  <c r="FE329" i="1"/>
  <c r="FN329" i="1" s="1" a="1"/>
  <c r="FN329" i="1" s="1"/>
  <c r="BJ330" i="1"/>
  <c r="BM333" i="1"/>
  <c r="BN333" i="1" s="1"/>
  <c r="BO333" i="1"/>
  <c r="GB333" i="1"/>
  <c r="FA333" i="1"/>
  <c r="FJ333" i="1" s="1" a="1"/>
  <c r="FJ333" i="1" s="1"/>
  <c r="BJ334" i="1"/>
  <c r="BM337" i="1"/>
  <c r="BN337" i="1" s="1"/>
  <c r="BO337" i="1"/>
  <c r="GB337" i="1"/>
  <c r="FA337" i="1"/>
  <c r="FJ337" i="1" s="1" a="1"/>
  <c r="FJ337" i="1" s="1"/>
  <c r="BJ338" i="1"/>
  <c r="GL340" i="1"/>
  <c r="GK340" i="1"/>
  <c r="GJ340" i="1"/>
  <c r="GI340" i="1"/>
  <c r="GI343" i="1"/>
  <c r="GL343" i="1"/>
  <c r="GK343" i="1"/>
  <c r="GJ343" i="1"/>
  <c r="GJ346" i="1"/>
  <c r="GL374" i="1"/>
  <c r="BL383" i="1"/>
  <c r="CP383" i="1"/>
  <c r="CV383" i="1" s="1"/>
  <c r="CL383" i="1"/>
  <c r="CR383" i="1" s="1"/>
  <c r="CM383" i="1"/>
  <c r="CS383" i="1" s="1"/>
  <c r="BL391" i="1"/>
  <c r="CP391" i="1"/>
  <c r="CV391" i="1" s="1"/>
  <c r="CL391" i="1"/>
  <c r="CR391" i="1" s="1"/>
  <c r="CM391" i="1"/>
  <c r="CS391" i="1" s="1"/>
  <c r="GC283" i="1"/>
  <c r="GK283" i="1" s="1"/>
  <c r="BL285" i="1"/>
  <c r="CP285" i="1"/>
  <c r="CV285" i="1" s="1"/>
  <c r="CL285" i="1"/>
  <c r="CR285" i="1" s="1"/>
  <c r="CN285" i="1"/>
  <c r="CT285" i="1" s="1"/>
  <c r="GE285" i="1"/>
  <c r="GJ285" i="1" s="1"/>
  <c r="FD285" i="1"/>
  <c r="FM285" i="1" s="1" a="1"/>
  <c r="FM285" i="1" s="1"/>
  <c r="GD286" i="1"/>
  <c r="GI286" i="1" s="1"/>
  <c r="FC286" i="1"/>
  <c r="FL286" i="1" s="1" a="1"/>
  <c r="FL286" i="1" s="1"/>
  <c r="BL289" i="1"/>
  <c r="CP289" i="1"/>
  <c r="CV289" i="1" s="1"/>
  <c r="CL289" i="1"/>
  <c r="CR289" i="1" s="1"/>
  <c r="CN289" i="1"/>
  <c r="CT289" i="1" s="1"/>
  <c r="GE289" i="1"/>
  <c r="GL289" i="1" s="1"/>
  <c r="FD289" i="1"/>
  <c r="FM289" i="1" s="1" a="1"/>
  <c r="FM289" i="1" s="1"/>
  <c r="GD290" i="1"/>
  <c r="GI290" i="1" s="1"/>
  <c r="FC290" i="1"/>
  <c r="FL290" i="1" s="1" a="1"/>
  <c r="FL290" i="1" s="1"/>
  <c r="BL293" i="1"/>
  <c r="CP293" i="1"/>
  <c r="CV293" i="1" s="1"/>
  <c r="CL293" i="1"/>
  <c r="CR293" i="1" s="1"/>
  <c r="CN293" i="1"/>
  <c r="CT293" i="1" s="1"/>
  <c r="GE293" i="1"/>
  <c r="GI293" i="1" s="1"/>
  <c r="FD293" i="1"/>
  <c r="FM293" i="1" s="1" a="1"/>
  <c r="FM293" i="1" s="1"/>
  <c r="GD294" i="1"/>
  <c r="GJ294" i="1" s="1"/>
  <c r="FC294" i="1"/>
  <c r="FL294" i="1" s="1" a="1"/>
  <c r="FL294" i="1" s="1"/>
  <c r="GC295" i="1"/>
  <c r="GJ295" i="1" s="1"/>
  <c r="FB295" i="1"/>
  <c r="FK295" i="1" s="1" a="1"/>
  <c r="FK295" i="1" s="1"/>
  <c r="GJ296" i="1"/>
  <c r="GI296" i="1"/>
  <c r="GK296" i="1"/>
  <c r="GL296" i="1"/>
  <c r="CK297" i="1"/>
  <c r="CQ297" i="1" s="1"/>
  <c r="CO297" i="1"/>
  <c r="CU297" i="1" s="1"/>
  <c r="GC299" i="1"/>
  <c r="GI299" i="1" s="1"/>
  <c r="FB299" i="1"/>
  <c r="FK299" i="1" s="1" a="1"/>
  <c r="FK299" i="1" s="1"/>
  <c r="GJ300" i="1"/>
  <c r="GI300" i="1"/>
  <c r="GK300" i="1"/>
  <c r="GL300" i="1"/>
  <c r="CK301" i="1"/>
  <c r="CQ301" i="1" s="1"/>
  <c r="CO301" i="1"/>
  <c r="CU301" i="1" s="1"/>
  <c r="GC303" i="1"/>
  <c r="GJ303" i="1" s="1"/>
  <c r="FB303" i="1"/>
  <c r="FK303" i="1" s="1" a="1"/>
  <c r="FK303" i="1" s="1"/>
  <c r="GJ304" i="1"/>
  <c r="GI304" i="1"/>
  <c r="GK304" i="1"/>
  <c r="GL304" i="1"/>
  <c r="GC307" i="1"/>
  <c r="GI307" i="1" s="1"/>
  <c r="FB307" i="1"/>
  <c r="FK307" i="1" s="1" a="1"/>
  <c r="FK307" i="1" s="1"/>
  <c r="GJ308" i="1"/>
  <c r="GI308" i="1"/>
  <c r="GK308" i="1"/>
  <c r="GL308" i="1"/>
  <c r="GC311" i="1"/>
  <c r="GI311" i="1" s="1"/>
  <c r="FB311" i="1"/>
  <c r="FK311" i="1" s="1" a="1"/>
  <c r="FK311" i="1" s="1"/>
  <c r="GJ312" i="1"/>
  <c r="GI312" i="1"/>
  <c r="GK312" i="1"/>
  <c r="GL312" i="1"/>
  <c r="GC315" i="1"/>
  <c r="GI315" i="1" s="1"/>
  <c r="FB315" i="1"/>
  <c r="FK315" i="1" s="1" a="1"/>
  <c r="FK315" i="1" s="1"/>
  <c r="GJ316" i="1"/>
  <c r="GI316" i="1"/>
  <c r="GK316" i="1"/>
  <c r="GL316" i="1"/>
  <c r="GC319" i="1"/>
  <c r="GJ319" i="1" s="1"/>
  <c r="FB319" i="1"/>
  <c r="FK319" i="1" s="1" a="1"/>
  <c r="FK319" i="1" s="1"/>
  <c r="GJ320" i="1"/>
  <c r="GI320" i="1"/>
  <c r="GK320" i="1"/>
  <c r="GL320" i="1"/>
  <c r="GC323" i="1"/>
  <c r="GI323" i="1" s="1"/>
  <c r="FB323" i="1"/>
  <c r="FK323" i="1" s="1" a="1"/>
  <c r="FK323" i="1" s="1"/>
  <c r="GJ324" i="1"/>
  <c r="GI324" i="1"/>
  <c r="GK324" i="1"/>
  <c r="GL324" i="1"/>
  <c r="GC327" i="1"/>
  <c r="GJ327" i="1" s="1"/>
  <c r="FB327" i="1"/>
  <c r="FK327" i="1" s="1" a="1"/>
  <c r="FK327" i="1" s="1"/>
  <c r="GJ328" i="1"/>
  <c r="GI328" i="1"/>
  <c r="GK328" i="1"/>
  <c r="GL328" i="1"/>
  <c r="BL330" i="1"/>
  <c r="CP330" i="1"/>
  <c r="CV330" i="1" s="1"/>
  <c r="CL330" i="1"/>
  <c r="CR330" i="1" s="1"/>
  <c r="CN330" i="1"/>
  <c r="CT330" i="1" s="1"/>
  <c r="GE330" i="1"/>
  <c r="GL330" i="1" s="1"/>
  <c r="FD330" i="1"/>
  <c r="FM330" i="1" s="1" a="1"/>
  <c r="FM330" i="1" s="1"/>
  <c r="GD331" i="1"/>
  <c r="GJ331" i="1" s="1"/>
  <c r="FC331" i="1"/>
  <c r="FL331" i="1" s="1" a="1"/>
  <c r="FL331" i="1" s="1"/>
  <c r="BL334" i="1"/>
  <c r="CP334" i="1"/>
  <c r="CV334" i="1" s="1"/>
  <c r="CL334" i="1"/>
  <c r="CR334" i="1" s="1"/>
  <c r="CN334" i="1"/>
  <c r="CT334" i="1" s="1"/>
  <c r="GE334" i="1"/>
  <c r="GI334" i="1" s="1"/>
  <c r="FD334" i="1"/>
  <c r="FM334" i="1" s="1" a="1"/>
  <c r="FM334" i="1" s="1"/>
  <c r="GD335" i="1"/>
  <c r="GJ335" i="1" s="1"/>
  <c r="FC335" i="1"/>
  <c r="FL335" i="1" s="1" a="1"/>
  <c r="FL335" i="1" s="1"/>
  <c r="BL338" i="1"/>
  <c r="CP338" i="1"/>
  <c r="CV338" i="1" s="1"/>
  <c r="CL338" i="1"/>
  <c r="CR338" i="1" s="1"/>
  <c r="CN338" i="1"/>
  <c r="CT338" i="1" s="1"/>
  <c r="GE338" i="1"/>
  <c r="GL338" i="1" s="1"/>
  <c r="FD338" i="1"/>
  <c r="FM338" i="1" s="1" a="1"/>
  <c r="FM338" i="1" s="1"/>
  <c r="GA339" i="1"/>
  <c r="GL339" i="1" s="1"/>
  <c r="EZ339" i="1"/>
  <c r="FI339" i="1" s="1" a="1"/>
  <c r="FI339" i="1" s="1"/>
  <c r="GJ341" i="1"/>
  <c r="BM343" i="1"/>
  <c r="BN343" i="1" s="1"/>
  <c r="BO343" i="1"/>
  <c r="GL344" i="1"/>
  <c r="GK344" i="1"/>
  <c r="GJ344" i="1"/>
  <c r="GI344" i="1"/>
  <c r="GK366" i="1"/>
  <c r="GI278" i="1"/>
  <c r="CK279" i="1"/>
  <c r="CQ279" i="1" s="1"/>
  <c r="CO279" i="1"/>
  <c r="CU279" i="1" s="1"/>
  <c r="GB279" i="1"/>
  <c r="GL279" i="1" s="1"/>
  <c r="BJ280" i="1"/>
  <c r="GE280" i="1"/>
  <c r="GK280" i="1" s="1"/>
  <c r="BJ282" i="1"/>
  <c r="CL282" i="1"/>
  <c r="CR282" i="1" s="1"/>
  <c r="CP282" i="1"/>
  <c r="CV282" i="1" s="1"/>
  <c r="GJ284" i="1"/>
  <c r="GI284" i="1"/>
  <c r="GK284" i="1"/>
  <c r="GL284" i="1"/>
  <c r="CK285" i="1"/>
  <c r="CQ285" i="1" s="1"/>
  <c r="CO285" i="1"/>
  <c r="CU285" i="1" s="1"/>
  <c r="GC287" i="1"/>
  <c r="GI287" i="1" s="1"/>
  <c r="FB287" i="1"/>
  <c r="FK287" i="1" s="1" a="1"/>
  <c r="FK287" i="1" s="1"/>
  <c r="GJ288" i="1"/>
  <c r="GI288" i="1"/>
  <c r="GK288" i="1"/>
  <c r="GL288" i="1"/>
  <c r="CK289" i="1"/>
  <c r="CQ289" i="1" s="1"/>
  <c r="CO289" i="1"/>
  <c r="CU289" i="1" s="1"/>
  <c r="GC291" i="1"/>
  <c r="GI291" i="1" s="1"/>
  <c r="FB291" i="1"/>
  <c r="FK291" i="1" s="1" a="1"/>
  <c r="FK291" i="1" s="1"/>
  <c r="GJ292" i="1"/>
  <c r="GI292" i="1"/>
  <c r="GK292" i="1"/>
  <c r="GL292" i="1"/>
  <c r="CK293" i="1"/>
  <c r="CQ293" i="1" s="1"/>
  <c r="CO293" i="1"/>
  <c r="CU293" i="1" s="1"/>
  <c r="BJ296" i="1"/>
  <c r="DT298" i="1"/>
  <c r="DU298" i="1"/>
  <c r="GJ298" i="1"/>
  <c r="BJ300" i="1"/>
  <c r="DT302" i="1"/>
  <c r="DU302" i="1"/>
  <c r="GJ302" i="1"/>
  <c r="BJ304" i="1"/>
  <c r="DT306" i="1"/>
  <c r="DU306" i="1"/>
  <c r="GJ306" i="1"/>
  <c r="BJ308" i="1"/>
  <c r="DT310" i="1"/>
  <c r="DU310" i="1"/>
  <c r="GJ310" i="1"/>
  <c r="BJ312" i="1"/>
  <c r="DT314" i="1"/>
  <c r="DU314" i="1"/>
  <c r="GJ314" i="1"/>
  <c r="BJ316" i="1"/>
  <c r="DT318" i="1"/>
  <c r="DU318" i="1"/>
  <c r="GJ318" i="1"/>
  <c r="GK321" i="1"/>
  <c r="DT322" i="1"/>
  <c r="DU322" i="1"/>
  <c r="GJ322" i="1"/>
  <c r="GK325" i="1"/>
  <c r="DT326" i="1"/>
  <c r="DU326" i="1"/>
  <c r="GJ329" i="1"/>
  <c r="GI329" i="1"/>
  <c r="GK329" i="1"/>
  <c r="GL329" i="1"/>
  <c r="CK330" i="1"/>
  <c r="CQ330" i="1" s="1"/>
  <c r="CO330" i="1"/>
  <c r="CU330" i="1" s="1"/>
  <c r="GC332" i="1"/>
  <c r="GK332" i="1" s="1"/>
  <c r="FB332" i="1"/>
  <c r="FK332" i="1" s="1" a="1"/>
  <c r="FK332" i="1" s="1"/>
  <c r="GJ333" i="1"/>
  <c r="GI333" i="1"/>
  <c r="GK333" i="1"/>
  <c r="GL333" i="1"/>
  <c r="CK334" i="1"/>
  <c r="CQ334" i="1" s="1"/>
  <c r="CO334" i="1"/>
  <c r="CU334" i="1" s="1"/>
  <c r="GC336" i="1"/>
  <c r="GJ336" i="1" s="1"/>
  <c r="FB336" i="1"/>
  <c r="FK336" i="1" s="1" a="1"/>
  <c r="FK336" i="1" s="1"/>
  <c r="GJ337" i="1"/>
  <c r="GI337" i="1"/>
  <c r="GK337" i="1"/>
  <c r="GL337" i="1"/>
  <c r="CK338" i="1"/>
  <c r="CQ338" i="1" s="1"/>
  <c r="CO338" i="1"/>
  <c r="CU338" i="1" s="1"/>
  <c r="GK341" i="1"/>
  <c r="BM347" i="1"/>
  <c r="BN347" i="1" s="1"/>
  <c r="BO347" i="1"/>
  <c r="BL387" i="1"/>
  <c r="CP387" i="1"/>
  <c r="CV387" i="1" s="1"/>
  <c r="CL387" i="1"/>
  <c r="CR387" i="1" s="1"/>
  <c r="CM387" i="1"/>
  <c r="CS387" i="1" s="1"/>
  <c r="GL283" i="1"/>
  <c r="BL287" i="1"/>
  <c r="BM290" i="1"/>
  <c r="BN290" i="1" s="1"/>
  <c r="BL291" i="1"/>
  <c r="BM294" i="1"/>
  <c r="BN294" i="1" s="1"/>
  <c r="GL295" i="1"/>
  <c r="BM298" i="1"/>
  <c r="BN298" i="1" s="1"/>
  <c r="BL299" i="1"/>
  <c r="GL299" i="1"/>
  <c r="BM302" i="1"/>
  <c r="BN302" i="1" s="1"/>
  <c r="BL303" i="1"/>
  <c r="GL303" i="1"/>
  <c r="BM306" i="1"/>
  <c r="BN306" i="1" s="1"/>
  <c r="BL307" i="1"/>
  <c r="GL307" i="1"/>
  <c r="BM310" i="1"/>
  <c r="BN310" i="1" s="1"/>
  <c r="BL311" i="1"/>
  <c r="GL311" i="1"/>
  <c r="BM314" i="1"/>
  <c r="BN314" i="1" s="1"/>
  <c r="BL315" i="1"/>
  <c r="GL315" i="1"/>
  <c r="BM318" i="1"/>
  <c r="BN318" i="1" s="1"/>
  <c r="BL319" i="1"/>
  <c r="GL319" i="1"/>
  <c r="BM322" i="1"/>
  <c r="BN322" i="1" s="1"/>
  <c r="BL323" i="1"/>
  <c r="GL323" i="1"/>
  <c r="BM326" i="1"/>
  <c r="BN326" i="1" s="1"/>
  <c r="BL327" i="1"/>
  <c r="GL327" i="1"/>
  <c r="BM331" i="1"/>
  <c r="BN331" i="1" s="1"/>
  <c r="BL332" i="1"/>
  <c r="BM335" i="1"/>
  <c r="BN335" i="1" s="1"/>
  <c r="BL336" i="1"/>
  <c r="BM339" i="1"/>
  <c r="BN339" i="1" s="1"/>
  <c r="BM340" i="1"/>
  <c r="BN340" i="1" s="1"/>
  <c r="DU340" i="1"/>
  <c r="BL341" i="1"/>
  <c r="GL341" i="1"/>
  <c r="BO342" i="1"/>
  <c r="GK342" i="1"/>
  <c r="CL343" i="1"/>
  <c r="CR343" i="1" s="1"/>
  <c r="CP343" i="1"/>
  <c r="CV343" i="1" s="1"/>
  <c r="BM344" i="1"/>
  <c r="BN344" i="1" s="1"/>
  <c r="DU344" i="1"/>
  <c r="BL345" i="1"/>
  <c r="GL345" i="1"/>
  <c r="BO346" i="1"/>
  <c r="GK346" i="1"/>
  <c r="CL347" i="1"/>
  <c r="CR347" i="1" s="1"/>
  <c r="CP347" i="1"/>
  <c r="CV347" i="1" s="1"/>
  <c r="GE347" i="1"/>
  <c r="GI347" i="1" s="1"/>
  <c r="BO349" i="1"/>
  <c r="BN349" i="1"/>
  <c r="CL351" i="1"/>
  <c r="CR351" i="1" s="1"/>
  <c r="GC353" i="1"/>
  <c r="GI353" i="1" s="1"/>
  <c r="BL354" i="1"/>
  <c r="CK354" i="1"/>
  <c r="CQ354" i="1" s="1"/>
  <c r="CO354" i="1"/>
  <c r="CU354" i="1" s="1"/>
  <c r="GE355" i="1"/>
  <c r="GK355" i="1" s="1"/>
  <c r="DU356" i="1"/>
  <c r="GD356" i="1"/>
  <c r="GL356" i="1" s="1"/>
  <c r="BJ357" i="1"/>
  <c r="BJ358" i="1"/>
  <c r="BO359" i="1"/>
  <c r="CK359" i="1"/>
  <c r="CQ359" i="1" s="1"/>
  <c r="CO359" i="1"/>
  <c r="CU359" i="1" s="1"/>
  <c r="CP359" i="1"/>
  <c r="CV359" i="1" s="1"/>
  <c r="GD359" i="1"/>
  <c r="GK359" i="1" s="1"/>
  <c r="GC360" i="1"/>
  <c r="GJ360" i="1" s="1"/>
  <c r="CM362" i="1"/>
  <c r="CS362" i="1" s="1"/>
  <c r="GE362" i="1"/>
  <c r="GI362" i="1" s="1"/>
  <c r="BN363" i="1"/>
  <c r="CN363" i="1"/>
  <c r="CT363" i="1" s="1"/>
  <c r="CM363" i="1"/>
  <c r="CS363" i="1" s="1"/>
  <c r="DU363" i="1"/>
  <c r="DT363" i="1"/>
  <c r="BO365" i="1"/>
  <c r="BN365" i="1"/>
  <c r="GL366" i="1"/>
  <c r="CL367" i="1"/>
  <c r="DU367" i="1"/>
  <c r="DT367" i="1"/>
  <c r="BO369" i="1"/>
  <c r="BN369" i="1"/>
  <c r="GL370" i="1"/>
  <c r="CL371" i="1"/>
  <c r="CR371" i="1" s="1"/>
  <c r="GC373" i="1"/>
  <c r="GL373" i="1" s="1"/>
  <c r="BM374" i="1"/>
  <c r="BN374" i="1" s="1"/>
  <c r="GK374" i="1"/>
  <c r="GE375" i="1"/>
  <c r="GD376" i="1"/>
  <c r="GC377" i="1"/>
  <c r="GI377" i="1" s="1"/>
  <c r="GD380" i="1"/>
  <c r="GL380" i="1" s="1"/>
  <c r="BJ383" i="1"/>
  <c r="CN383" i="1"/>
  <c r="CT383" i="1" s="1"/>
  <c r="GL384" i="1"/>
  <c r="GK384" i="1"/>
  <c r="GI384" i="1"/>
  <c r="CK387" i="1"/>
  <c r="CQ387" i="1" s="1"/>
  <c r="CO387" i="1"/>
  <c r="CU387" i="1" s="1"/>
  <c r="BJ390" i="1"/>
  <c r="CK391" i="1"/>
  <c r="CQ391" i="1" s="1"/>
  <c r="CO391" i="1"/>
  <c r="CU391" i="1" s="1"/>
  <c r="GI341" i="1"/>
  <c r="GL342" i="1"/>
  <c r="CM343" i="1"/>
  <c r="CS343" i="1" s="1"/>
  <c r="GI345" i="1"/>
  <c r="GL346" i="1"/>
  <c r="CM347" i="1"/>
  <c r="CS347" i="1" s="1"/>
  <c r="GK349" i="1"/>
  <c r="GJ349" i="1"/>
  <c r="DU351" i="1"/>
  <c r="DT351" i="1"/>
  <c r="BO353" i="1"/>
  <c r="CL355" i="1"/>
  <c r="CR355" i="1" s="1"/>
  <c r="GI356" i="1"/>
  <c r="BM358" i="1"/>
  <c r="BN358" i="1" s="1"/>
  <c r="GB358" i="1"/>
  <c r="GJ358" i="1" s="1"/>
  <c r="FA358" i="1"/>
  <c r="FJ358" i="1" s="1" a="1"/>
  <c r="FJ358" i="1" s="1"/>
  <c r="CN362" i="1"/>
  <c r="CT362" i="1" s="1"/>
  <c r="GJ362" i="1"/>
  <c r="DU371" i="1"/>
  <c r="DT371" i="1"/>
  <c r="BO373" i="1"/>
  <c r="CL375" i="1"/>
  <c r="CR375" i="1" s="1"/>
  <c r="BL379" i="1"/>
  <c r="CP379" i="1"/>
  <c r="CV379" i="1" s="1"/>
  <c r="CL379" i="1"/>
  <c r="CR379" i="1" s="1"/>
  <c r="CN379" i="1"/>
  <c r="CT379" i="1" s="1"/>
  <c r="CK383" i="1"/>
  <c r="CQ383" i="1" s="1"/>
  <c r="CO383" i="1"/>
  <c r="CU383" i="1" s="1"/>
  <c r="BM386" i="1"/>
  <c r="BN386" i="1" s="1"/>
  <c r="BO386" i="1"/>
  <c r="GB386" i="1"/>
  <c r="GJ386" i="1" s="1"/>
  <c r="FA386" i="1"/>
  <c r="FJ386" i="1" s="1" a="1"/>
  <c r="FJ386" i="1" s="1"/>
  <c r="GI387" i="1"/>
  <c r="GL387" i="1"/>
  <c r="GJ387" i="1"/>
  <c r="DT388" i="1"/>
  <c r="DU388" i="1"/>
  <c r="BM390" i="1"/>
  <c r="BN390" i="1" s="1"/>
  <c r="BO390" i="1"/>
  <c r="GB390" i="1"/>
  <c r="GI390" i="1" s="1"/>
  <c r="FA390" i="1"/>
  <c r="FJ390" i="1" s="1" a="1"/>
  <c r="FJ390" i="1" s="1"/>
  <c r="GI391" i="1"/>
  <c r="GL391" i="1"/>
  <c r="GJ391" i="1"/>
  <c r="DT392" i="1"/>
  <c r="DU392" i="1"/>
  <c r="BO393" i="1"/>
  <c r="BM393" i="1"/>
  <c r="BN393" i="1" s="1"/>
  <c r="CP407" i="1"/>
  <c r="CL407" i="1"/>
  <c r="CM407" i="1"/>
  <c r="FC340" i="1"/>
  <c r="FL340" i="1" s="1" a="1"/>
  <c r="FL340" i="1" s="1"/>
  <c r="FB341" i="1"/>
  <c r="FK341" i="1" s="1" a="1"/>
  <c r="FK341" i="1" s="1"/>
  <c r="BM342" i="1"/>
  <c r="BN342" i="1" s="1"/>
  <c r="FA342" i="1"/>
  <c r="FJ342" i="1" s="1" a="1"/>
  <c r="FJ342" i="1" s="1"/>
  <c r="GI342" i="1"/>
  <c r="FD343" i="1"/>
  <c r="FM343" i="1" s="1" a="1"/>
  <c r="FM343" i="1" s="1"/>
  <c r="FC344" i="1"/>
  <c r="FL344" i="1" s="1" a="1"/>
  <c r="FL344" i="1" s="1"/>
  <c r="FB345" i="1"/>
  <c r="FK345" i="1" s="1" a="1"/>
  <c r="FK345" i="1" s="1"/>
  <c r="BM346" i="1"/>
  <c r="BN346" i="1" s="1"/>
  <c r="FA346" i="1"/>
  <c r="FJ346" i="1" s="1" a="1"/>
  <c r="FJ346" i="1" s="1"/>
  <c r="GI346" i="1"/>
  <c r="DU348" i="1"/>
  <c r="GD348" i="1"/>
  <c r="GJ348" i="1" s="1"/>
  <c r="BJ349" i="1"/>
  <c r="GI349" i="1"/>
  <c r="BJ350" i="1"/>
  <c r="BO351" i="1"/>
  <c r="CK351" i="1"/>
  <c r="CQ351" i="1" s="1"/>
  <c r="CO351" i="1"/>
  <c r="CU351" i="1" s="1"/>
  <c r="CP351" i="1"/>
  <c r="CV351" i="1" s="1"/>
  <c r="GD351" i="1"/>
  <c r="GC352" i="1"/>
  <c r="BM353" i="1"/>
  <c r="BN353" i="1" s="1"/>
  <c r="GK353" i="1"/>
  <c r="GJ353" i="1"/>
  <c r="CM354" i="1"/>
  <c r="CS354" i="1" s="1"/>
  <c r="GE354" i="1"/>
  <c r="GL354" i="1" s="1"/>
  <c r="BN355" i="1"/>
  <c r="CN355" i="1"/>
  <c r="CT355" i="1" s="1"/>
  <c r="CM355" i="1"/>
  <c r="CS355" i="1" s="1"/>
  <c r="DU355" i="1"/>
  <c r="DT355" i="1"/>
  <c r="GJ355" i="1"/>
  <c r="GJ356" i="1"/>
  <c r="BO357" i="1"/>
  <c r="BN357" i="1"/>
  <c r="GB357" i="1"/>
  <c r="GL357" i="1" s="1"/>
  <c r="BO358" i="1"/>
  <c r="CL359" i="1"/>
  <c r="CR359" i="1" s="1"/>
  <c r="GL360" i="1"/>
  <c r="GK360" i="1"/>
  <c r="GI360" i="1"/>
  <c r="GC361" i="1"/>
  <c r="GJ361" i="1" s="1"/>
  <c r="CK362" i="1"/>
  <c r="CQ362" i="1" s="1"/>
  <c r="CO362" i="1"/>
  <c r="CU362" i="1" s="1"/>
  <c r="GK362" i="1"/>
  <c r="GE363" i="1"/>
  <c r="GK363" i="1" s="1"/>
  <c r="DU364" i="1"/>
  <c r="GD364" i="1"/>
  <c r="GJ364" i="1" s="1"/>
  <c r="BJ365" i="1"/>
  <c r="BJ366" i="1"/>
  <c r="GJ366" i="1"/>
  <c r="GI366" i="1"/>
  <c r="BO367" i="1"/>
  <c r="CK367" i="1"/>
  <c r="CO367" i="1"/>
  <c r="CP367" i="1"/>
  <c r="GE367" i="1"/>
  <c r="GJ367" i="1" s="1"/>
  <c r="DU368" i="1"/>
  <c r="GD368" i="1"/>
  <c r="GJ368" i="1" s="1"/>
  <c r="BJ369" i="1"/>
  <c r="BJ370" i="1"/>
  <c r="GJ370" i="1"/>
  <c r="GI370" i="1"/>
  <c r="BO371" i="1"/>
  <c r="CK371" i="1"/>
  <c r="CQ371" i="1" s="1"/>
  <c r="CO371" i="1"/>
  <c r="CU371" i="1" s="1"/>
  <c r="CP371" i="1"/>
  <c r="CV371" i="1" s="1"/>
  <c r="GD371" i="1"/>
  <c r="GC372" i="1"/>
  <c r="BM373" i="1"/>
  <c r="BN373" i="1" s="1"/>
  <c r="GK373" i="1"/>
  <c r="GJ373" i="1"/>
  <c r="CM374" i="1"/>
  <c r="CS374" i="1" s="1"/>
  <c r="BN375" i="1"/>
  <c r="CN375" i="1"/>
  <c r="CT375" i="1" s="1"/>
  <c r="CM375" i="1"/>
  <c r="CS375" i="1" s="1"/>
  <c r="DU375" i="1"/>
  <c r="DT375" i="1"/>
  <c r="BO377" i="1"/>
  <c r="BN377" i="1"/>
  <c r="CK379" i="1"/>
  <c r="CQ379" i="1" s="1"/>
  <c r="CO379" i="1"/>
  <c r="CU379" i="1" s="1"/>
  <c r="BM382" i="1"/>
  <c r="BN382" i="1" s="1"/>
  <c r="BO382" i="1"/>
  <c r="GB382" i="1"/>
  <c r="GK382" i="1" s="1"/>
  <c r="FA382" i="1"/>
  <c r="FJ382" i="1" s="1" a="1"/>
  <c r="FJ382" i="1" s="1"/>
  <c r="GI383" i="1"/>
  <c r="GL383" i="1"/>
  <c r="GJ383" i="1"/>
  <c r="DT384" i="1"/>
  <c r="DU384" i="1"/>
  <c r="GJ384" i="1"/>
  <c r="GI348" i="1"/>
  <c r="GL349" i="1"/>
  <c r="BM350" i="1"/>
  <c r="BN350" i="1" s="1"/>
  <c r="GB350" i="1"/>
  <c r="FA350" i="1"/>
  <c r="FJ350" i="1" s="1" a="1"/>
  <c r="FJ350" i="1" s="1"/>
  <c r="GE351" i="1"/>
  <c r="GI351" i="1" s="1"/>
  <c r="DU352" i="1"/>
  <c r="GD352" i="1"/>
  <c r="BJ354" i="1"/>
  <c r="GI354" i="1"/>
  <c r="BO355" i="1"/>
  <c r="CK355" i="1"/>
  <c r="CQ355" i="1" s="1"/>
  <c r="CO355" i="1"/>
  <c r="CU355" i="1" s="1"/>
  <c r="CP355" i="1"/>
  <c r="CV355" i="1" s="1"/>
  <c r="GJ357" i="1"/>
  <c r="DU359" i="1"/>
  <c r="DT359" i="1"/>
  <c r="BO361" i="1"/>
  <c r="BN361" i="1"/>
  <c r="CL362" i="1"/>
  <c r="CR362" i="1" s="1"/>
  <c r="CP362" i="1"/>
  <c r="CV362" i="1" s="1"/>
  <c r="GL362" i="1"/>
  <c r="CL363" i="1"/>
  <c r="CR363" i="1" s="1"/>
  <c r="GC365" i="1"/>
  <c r="GJ365" i="1" s="1"/>
  <c r="BM366" i="1"/>
  <c r="BN366" i="1" s="1"/>
  <c r="GI368" i="1"/>
  <c r="GC369" i="1"/>
  <c r="GK369" i="1" s="1"/>
  <c r="BM370" i="1"/>
  <c r="BN370" i="1" s="1"/>
  <c r="GE371" i="1"/>
  <c r="DU372" i="1"/>
  <c r="GD372" i="1"/>
  <c r="BJ374" i="1"/>
  <c r="GJ374" i="1"/>
  <c r="GI374" i="1"/>
  <c r="BO375" i="1"/>
  <c r="CK375" i="1"/>
  <c r="CQ375" i="1" s="1"/>
  <c r="CO375" i="1"/>
  <c r="CU375" i="1" s="1"/>
  <c r="CP375" i="1"/>
  <c r="CV375" i="1" s="1"/>
  <c r="GD375" i="1"/>
  <c r="GC376" i="1"/>
  <c r="GL376" i="1" s="1"/>
  <c r="GK377" i="1"/>
  <c r="BM378" i="1"/>
  <c r="BN378" i="1" s="1"/>
  <c r="BO378" i="1"/>
  <c r="GB378" i="1"/>
  <c r="GL378" i="1" s="1"/>
  <c r="FA378" i="1"/>
  <c r="FJ378" i="1" s="1" a="1"/>
  <c r="FJ378" i="1" s="1"/>
  <c r="GI379" i="1"/>
  <c r="GL379" i="1"/>
  <c r="GJ379" i="1"/>
  <c r="DT380" i="1"/>
  <c r="DU380" i="1"/>
  <c r="GJ380" i="1"/>
  <c r="BJ387" i="1"/>
  <c r="CN387" i="1"/>
  <c r="CT387" i="1" s="1"/>
  <c r="GK387" i="1"/>
  <c r="GL388" i="1"/>
  <c r="GK388" i="1"/>
  <c r="GI388" i="1"/>
  <c r="BJ391" i="1"/>
  <c r="CN391" i="1"/>
  <c r="CT391" i="1" s="1"/>
  <c r="GK391" i="1"/>
  <c r="GL392" i="1"/>
  <c r="GK392" i="1"/>
  <c r="GI392" i="1"/>
  <c r="BL399" i="1"/>
  <c r="CP399" i="1"/>
  <c r="CV399" i="1" s="1"/>
  <c r="CL399" i="1"/>
  <c r="CR399" i="1" s="1"/>
  <c r="CM399" i="1"/>
  <c r="CS399" i="1" s="1"/>
  <c r="GL377" i="1"/>
  <c r="GL381" i="1"/>
  <c r="GL385" i="1"/>
  <c r="GL389" i="1"/>
  <c r="GC393" i="1"/>
  <c r="GL393" i="1" s="1"/>
  <c r="BM394" i="1"/>
  <c r="BN394" i="1" s="1"/>
  <c r="GK394" i="1"/>
  <c r="CL395" i="1"/>
  <c r="CR395" i="1" s="1"/>
  <c r="GJ398" i="1"/>
  <c r="GI398" i="1"/>
  <c r="GK398" i="1"/>
  <c r="GL398" i="1"/>
  <c r="GE399" i="1"/>
  <c r="GI399" i="1" s="1"/>
  <c r="GC401" i="1"/>
  <c r="GK401" i="1" s="1"/>
  <c r="BM402" i="1"/>
  <c r="BN402" i="1" s="1"/>
  <c r="BO402" i="1"/>
  <c r="BM406" i="1"/>
  <c r="BN406" i="1" s="1"/>
  <c r="BO406" i="1"/>
  <c r="BJ407" i="1"/>
  <c r="CN407" i="1"/>
  <c r="GE407" i="1"/>
  <c r="GI407" i="1" s="1"/>
  <c r="GL408" i="1"/>
  <c r="GK408" i="1"/>
  <c r="GI408" i="1"/>
  <c r="GJ408" i="1"/>
  <c r="GC409" i="1"/>
  <c r="GI409" i="1" s="1"/>
  <c r="BM410" i="1"/>
  <c r="BN410" i="1" s="1"/>
  <c r="BO410" i="1"/>
  <c r="BJ415" i="1"/>
  <c r="BJ416" i="1"/>
  <c r="BL416" i="1"/>
  <c r="CP416" i="1"/>
  <c r="CV416" i="1" s="1"/>
  <c r="BL419" i="1"/>
  <c r="CM419" i="1"/>
  <c r="CS419" i="1" s="1"/>
  <c r="CK424" i="1"/>
  <c r="CQ424" i="1" s="1"/>
  <c r="GD431" i="1"/>
  <c r="GK445" i="1"/>
  <c r="GI445" i="1"/>
  <c r="GL445" i="1"/>
  <c r="GJ445" i="1"/>
  <c r="CP455" i="1"/>
  <c r="CN395" i="1"/>
  <c r="CT395" i="1" s="1"/>
  <c r="CM395" i="1"/>
  <c r="CS395" i="1" s="1"/>
  <c r="DU395" i="1"/>
  <c r="DT395" i="1"/>
  <c r="BO396" i="1"/>
  <c r="BM396" i="1"/>
  <c r="BN396" i="1" s="1"/>
  <c r="DT396" i="1"/>
  <c r="DU396" i="1"/>
  <c r="BM398" i="1"/>
  <c r="BN398" i="1" s="1"/>
  <c r="BO398" i="1"/>
  <c r="BO404" i="1"/>
  <c r="BM404" i="1"/>
  <c r="DT404" i="1"/>
  <c r="DU404" i="1"/>
  <c r="GJ406" i="1"/>
  <c r="GI406" i="1"/>
  <c r="GK406" i="1"/>
  <c r="GL406" i="1"/>
  <c r="CK407" i="1"/>
  <c r="CO407" i="1"/>
  <c r="CL411" i="1"/>
  <c r="CR411" i="1" s="1"/>
  <c r="BL411" i="1"/>
  <c r="CM411" i="1"/>
  <c r="CS411" i="1" s="1"/>
  <c r="CK411" i="1"/>
  <c r="CQ411" i="1" s="1"/>
  <c r="CO411" i="1"/>
  <c r="CU411" i="1" s="1"/>
  <c r="BM415" i="1"/>
  <c r="BN415" i="1" s="1"/>
  <c r="BO415" i="1"/>
  <c r="GD418" i="1"/>
  <c r="FE421" i="1"/>
  <c r="FN421" i="1" s="1" a="1"/>
  <c r="FN421" i="1" s="1"/>
  <c r="GF421" i="1"/>
  <c r="GB421" i="1"/>
  <c r="CM424" i="1"/>
  <c r="CS424" i="1" s="1"/>
  <c r="BL424" i="1"/>
  <c r="CN424" i="1"/>
  <c r="CT424" i="1" s="1"/>
  <c r="CL424" i="1"/>
  <c r="CR424" i="1" s="1"/>
  <c r="CP424" i="1"/>
  <c r="CV424" i="1" s="1"/>
  <c r="DU425" i="1"/>
  <c r="DT425" i="1"/>
  <c r="BL426" i="1"/>
  <c r="CP426" i="1"/>
  <c r="CV426" i="1" s="1"/>
  <c r="CL426" i="1"/>
  <c r="CR426" i="1" s="1"/>
  <c r="DU429" i="1"/>
  <c r="DT429" i="1"/>
  <c r="BL430" i="1"/>
  <c r="CP430" i="1"/>
  <c r="CV430" i="1" s="1"/>
  <c r="CL430" i="1"/>
  <c r="CR430" i="1" s="1"/>
  <c r="CM433" i="1"/>
  <c r="CS433" i="1" s="1"/>
  <c r="BL433" i="1"/>
  <c r="CN433" i="1"/>
  <c r="CT433" i="1" s="1"/>
  <c r="GI433" i="1"/>
  <c r="FC439" i="1"/>
  <c r="FL439" i="1" s="1" a="1"/>
  <c r="FL439" i="1" s="1"/>
  <c r="GD439" i="1"/>
  <c r="BL451" i="1"/>
  <c r="CM451" i="1"/>
  <c r="CS451" i="1" s="1"/>
  <c r="CL451" i="1"/>
  <c r="CR451" i="1" s="1"/>
  <c r="GJ377" i="1"/>
  <c r="DT379" i="1"/>
  <c r="BN381" i="1"/>
  <c r="GJ381" i="1"/>
  <c r="DT383" i="1"/>
  <c r="BN385" i="1"/>
  <c r="GJ385" i="1"/>
  <c r="DT387" i="1"/>
  <c r="BN389" i="1"/>
  <c r="GJ389" i="1"/>
  <c r="DT391" i="1"/>
  <c r="GK393" i="1"/>
  <c r="BN395" i="1"/>
  <c r="CK395" i="1"/>
  <c r="CQ395" i="1" s="1"/>
  <c r="CO395" i="1"/>
  <c r="CU395" i="1" s="1"/>
  <c r="CP395" i="1"/>
  <c r="CV395" i="1" s="1"/>
  <c r="CN399" i="1"/>
  <c r="CT399" i="1" s="1"/>
  <c r="GK399" i="1"/>
  <c r="BO400" i="1"/>
  <c r="BM400" i="1"/>
  <c r="BN400" i="1" s="1"/>
  <c r="DT400" i="1"/>
  <c r="DU400" i="1"/>
  <c r="BJ402" i="1"/>
  <c r="BL403" i="1"/>
  <c r="CP403" i="1"/>
  <c r="CV403" i="1" s="1"/>
  <c r="CL403" i="1"/>
  <c r="CR403" i="1" s="1"/>
  <c r="CK403" i="1"/>
  <c r="CQ403" i="1" s="1"/>
  <c r="CO403" i="1"/>
  <c r="CU403" i="1" s="1"/>
  <c r="BN404" i="1"/>
  <c r="BJ406" i="1"/>
  <c r="BO408" i="1"/>
  <c r="BM408" i="1"/>
  <c r="DT408" i="1"/>
  <c r="DU408" i="1"/>
  <c r="BJ410" i="1"/>
  <c r="GB410" i="1"/>
  <c r="GK410" i="1" s="1"/>
  <c r="CP411" i="1"/>
  <c r="CV411" i="1" s="1"/>
  <c r="BL414" i="1"/>
  <c r="CN414" i="1"/>
  <c r="CT414" i="1" s="1"/>
  <c r="CL414" i="1"/>
  <c r="CR414" i="1" s="1"/>
  <c r="CP414" i="1"/>
  <c r="CV414" i="1" s="1"/>
  <c r="CN416" i="1"/>
  <c r="CT416" i="1" s="1"/>
  <c r="DU416" i="1"/>
  <c r="DT416" i="1"/>
  <c r="BL417" i="1"/>
  <c r="CP417" i="1"/>
  <c r="CV417" i="1" s="1"/>
  <c r="CL417" i="1"/>
  <c r="CR417" i="1" s="1"/>
  <c r="DT421" i="1"/>
  <c r="DU421" i="1"/>
  <c r="CO424" i="1"/>
  <c r="CU424" i="1" s="1"/>
  <c r="BO428" i="1"/>
  <c r="BM428" i="1"/>
  <c r="BN428" i="1" s="1"/>
  <c r="DT431" i="1"/>
  <c r="DU431" i="1"/>
  <c r="GJ432" i="1"/>
  <c r="GL432" i="1"/>
  <c r="GI432" i="1"/>
  <c r="CM435" i="1"/>
  <c r="CS435" i="1" s="1"/>
  <c r="BL435" i="1"/>
  <c r="DU447" i="1"/>
  <c r="DT447" i="1"/>
  <c r="FA447" i="1"/>
  <c r="FJ447" i="1" s="1" a="1"/>
  <c r="FJ447" i="1" s="1"/>
  <c r="GB447" i="1"/>
  <c r="GJ448" i="1"/>
  <c r="CM455" i="1"/>
  <c r="CL455" i="1"/>
  <c r="GI393" i="1"/>
  <c r="BJ394" i="1"/>
  <c r="GJ394" i="1"/>
  <c r="GI394" i="1"/>
  <c r="BO395" i="1"/>
  <c r="GE395" i="1"/>
  <c r="GK395" i="1" s="1"/>
  <c r="GL396" i="1"/>
  <c r="GK396" i="1"/>
  <c r="GI396" i="1"/>
  <c r="GJ396" i="1"/>
  <c r="GC397" i="1"/>
  <c r="GI397" i="1" s="1"/>
  <c r="BJ399" i="1"/>
  <c r="CK399" i="1"/>
  <c r="CQ399" i="1" s="1"/>
  <c r="CO399" i="1"/>
  <c r="CU399" i="1" s="1"/>
  <c r="GD400" i="1"/>
  <c r="GI400" i="1" s="1"/>
  <c r="GJ402" i="1"/>
  <c r="GI402" i="1"/>
  <c r="GK402" i="1"/>
  <c r="GL402" i="1"/>
  <c r="GE403" i="1"/>
  <c r="GK403" i="1" s="1"/>
  <c r="GL404" i="1"/>
  <c r="GK404" i="1"/>
  <c r="GI404" i="1"/>
  <c r="GJ404" i="1"/>
  <c r="GC405" i="1"/>
  <c r="GI405" i="1" s="1"/>
  <c r="BN408" i="1"/>
  <c r="CN411" i="1"/>
  <c r="CT411" i="1" s="1"/>
  <c r="BL412" i="1"/>
  <c r="CL412" i="1"/>
  <c r="CR412" i="1" s="1"/>
  <c r="CP412" i="1"/>
  <c r="CV412" i="1" s="1"/>
  <c r="CM412" i="1"/>
  <c r="CS412" i="1" s="1"/>
  <c r="CK412" i="1"/>
  <c r="CQ412" i="1" s="1"/>
  <c r="CM414" i="1"/>
  <c r="CS414" i="1" s="1"/>
  <c r="CO414" i="1"/>
  <c r="CU414" i="1" s="1"/>
  <c r="DU415" i="1"/>
  <c r="DT415" i="1"/>
  <c r="CK417" i="1"/>
  <c r="CQ417" i="1" s="1"/>
  <c r="CO417" i="1"/>
  <c r="CU417" i="1" s="1"/>
  <c r="DT418" i="1"/>
  <c r="DU418" i="1"/>
  <c r="CN419" i="1"/>
  <c r="CT419" i="1" s="1"/>
  <c r="FD419" i="1"/>
  <c r="FM419" i="1" s="1" a="1"/>
  <c r="FM419" i="1" s="1"/>
  <c r="BJ420" i="1"/>
  <c r="CN420" i="1"/>
  <c r="CT420" i="1" s="1"/>
  <c r="CM420" i="1"/>
  <c r="CS420" i="1" s="1"/>
  <c r="BL420" i="1"/>
  <c r="CP420" i="1"/>
  <c r="CV420" i="1" s="1"/>
  <c r="BL422" i="1"/>
  <c r="CL422" i="1"/>
  <c r="CR422" i="1" s="1"/>
  <c r="CP422" i="1"/>
  <c r="CV422" i="1" s="1"/>
  <c r="CM422" i="1"/>
  <c r="CS422" i="1" s="1"/>
  <c r="CK422" i="1"/>
  <c r="CQ422" i="1" s="1"/>
  <c r="FB422" i="1"/>
  <c r="FK422" i="1" s="1" a="1"/>
  <c r="FK422" i="1" s="1"/>
  <c r="GJ422" i="1"/>
  <c r="BJ425" i="1"/>
  <c r="BM425" i="1"/>
  <c r="BN425" i="1" s="1"/>
  <c r="BO425" i="1"/>
  <c r="BJ429" i="1"/>
  <c r="BM429" i="1"/>
  <c r="BN429" i="1" s="1"/>
  <c r="BO429" i="1"/>
  <c r="BL434" i="1"/>
  <c r="CN434" i="1"/>
  <c r="CT434" i="1" s="1"/>
  <c r="DU435" i="1"/>
  <c r="DT435" i="1"/>
  <c r="BL448" i="1"/>
  <c r="CP448" i="1"/>
  <c r="CV448" i="1" s="1"/>
  <c r="CL448" i="1"/>
  <c r="CR448" i="1" s="1"/>
  <c r="CM448" i="1"/>
  <c r="CS448" i="1" s="1"/>
  <c r="GJ464" i="1"/>
  <c r="GL397" i="1"/>
  <c r="GL401" i="1"/>
  <c r="GD413" i="1"/>
  <c r="GI413" i="1" s="1"/>
  <c r="FD414" i="1"/>
  <c r="FM414" i="1" s="1" a="1"/>
  <c r="FM414" i="1" s="1"/>
  <c r="GE416" i="1"/>
  <c r="FC416" i="1"/>
  <c r="FL416" i="1" s="1" a="1"/>
  <c r="FL416" i="1" s="1"/>
  <c r="CN417" i="1"/>
  <c r="CT417" i="1" s="1"/>
  <c r="GJ419" i="1"/>
  <c r="GK419" i="1"/>
  <c r="GD423" i="1"/>
  <c r="GJ423" i="1" s="1"/>
  <c r="FD424" i="1"/>
  <c r="FM424" i="1" s="1" a="1"/>
  <c r="FM424" i="1" s="1"/>
  <c r="GE425" i="1"/>
  <c r="FC425" i="1"/>
  <c r="FL425" i="1" s="1" a="1"/>
  <c r="FL425" i="1" s="1"/>
  <c r="CN426" i="1"/>
  <c r="CT426" i="1" s="1"/>
  <c r="CL428" i="1"/>
  <c r="CP428" i="1"/>
  <c r="CO428" i="1"/>
  <c r="FD428" i="1"/>
  <c r="FM428" i="1" s="1" a="1"/>
  <c r="FM428" i="1" s="1"/>
  <c r="GE429" i="1"/>
  <c r="FC429" i="1"/>
  <c r="FL429" i="1" s="1" a="1"/>
  <c r="FL429" i="1" s="1"/>
  <c r="CN430" i="1"/>
  <c r="CT430" i="1" s="1"/>
  <c r="CK433" i="1"/>
  <c r="CQ433" i="1" s="1"/>
  <c r="CO433" i="1"/>
  <c r="CU433" i="1" s="1"/>
  <c r="DT433" i="1"/>
  <c r="DU433" i="1"/>
  <c r="CM434" i="1"/>
  <c r="CS434" i="1" s="1"/>
  <c r="CP435" i="1"/>
  <c r="CV435" i="1" s="1"/>
  <c r="DT436" i="1"/>
  <c r="DU436" i="1"/>
  <c r="DT440" i="1"/>
  <c r="DU440" i="1"/>
  <c r="GC442" i="1"/>
  <c r="GK442" i="1" s="1"/>
  <c r="GI443" i="1"/>
  <c r="GJ443" i="1"/>
  <c r="GK443" i="1"/>
  <c r="BL444" i="1"/>
  <c r="CL444" i="1"/>
  <c r="CR444" i="1" s="1"/>
  <c r="CO444" i="1"/>
  <c r="CU444" i="1" s="1"/>
  <c r="GD444" i="1"/>
  <c r="GK444" i="1" s="1"/>
  <c r="GL446" i="1"/>
  <c r="BM447" i="1"/>
  <c r="BN447" i="1" s="1"/>
  <c r="BO447" i="1"/>
  <c r="FB448" i="1"/>
  <c r="FK448" i="1" s="1" a="1"/>
  <c r="FK448" i="1" s="1"/>
  <c r="GK448" i="1"/>
  <c r="DT449" i="1"/>
  <c r="DU449" i="1"/>
  <c r="DU451" i="1"/>
  <c r="DT451" i="1"/>
  <c r="GB455" i="1"/>
  <c r="FB456" i="1"/>
  <c r="FK456" i="1" s="1" a="1"/>
  <c r="FK456" i="1" s="1"/>
  <c r="GB457" i="1"/>
  <c r="GJ457" i="1" s="1"/>
  <c r="DT460" i="1"/>
  <c r="DU460" i="1"/>
  <c r="BJ461" i="1"/>
  <c r="CL462" i="1"/>
  <c r="CR462" i="1" s="1"/>
  <c r="CP462" i="1"/>
  <c r="CV462" i="1" s="1"/>
  <c r="GC465" i="1"/>
  <c r="GI465" i="1" s="1"/>
  <c r="GI466" i="1"/>
  <c r="GJ466" i="1"/>
  <c r="GK466" i="1"/>
  <c r="GL466" i="1"/>
  <c r="GK449" i="1"/>
  <c r="GL449" i="1"/>
  <c r="GI449" i="1"/>
  <c r="BM450" i="1"/>
  <c r="BN450" i="1" s="1"/>
  <c r="CK450" i="1"/>
  <c r="CQ450" i="1" s="1"/>
  <c r="CN451" i="1"/>
  <c r="CT451" i="1" s="1"/>
  <c r="DU455" i="1"/>
  <c r="DT455" i="1"/>
  <c r="BL456" i="1"/>
  <c r="CP456" i="1"/>
  <c r="CV456" i="1" s="1"/>
  <c r="CL456" i="1"/>
  <c r="CR456" i="1" s="1"/>
  <c r="CO456" i="1"/>
  <c r="CU456" i="1" s="1"/>
  <c r="GI457" i="1"/>
  <c r="GL457" i="1"/>
  <c r="GI458" i="1"/>
  <c r="GJ458" i="1"/>
  <c r="GL458" i="1"/>
  <c r="BO464" i="1"/>
  <c r="BM464" i="1"/>
  <c r="BN464" i="1" s="1"/>
  <c r="BN397" i="1"/>
  <c r="GJ397" i="1"/>
  <c r="DT399" i="1"/>
  <c r="GJ401" i="1"/>
  <c r="DT403" i="1"/>
  <c r="BN405" i="1"/>
  <c r="GJ405" i="1"/>
  <c r="DT407" i="1"/>
  <c r="GJ409" i="1"/>
  <c r="DT411" i="1"/>
  <c r="GL412" i="1"/>
  <c r="DT413" i="1"/>
  <c r="GB414" i="1"/>
  <c r="GI414" i="1" s="1"/>
  <c r="CK415" i="1"/>
  <c r="CQ415" i="1" s="1"/>
  <c r="CO415" i="1"/>
  <c r="CU415" i="1" s="1"/>
  <c r="CK416" i="1"/>
  <c r="CQ416" i="1" s="1"/>
  <c r="CO416" i="1"/>
  <c r="CU416" i="1" s="1"/>
  <c r="GB416" i="1"/>
  <c r="GJ416" i="1" s="1"/>
  <c r="DU417" i="1"/>
  <c r="GD417" i="1"/>
  <c r="GJ417" i="1" s="1"/>
  <c r="CL419" i="1"/>
  <c r="CR419" i="1" s="1"/>
  <c r="CP419" i="1"/>
  <c r="CV419" i="1" s="1"/>
  <c r="GL422" i="1"/>
  <c r="DT423" i="1"/>
  <c r="GB424" i="1"/>
  <c r="GL424" i="1" s="1"/>
  <c r="CK425" i="1"/>
  <c r="CQ425" i="1" s="1"/>
  <c r="CO425" i="1"/>
  <c r="CU425" i="1" s="1"/>
  <c r="GB425" i="1"/>
  <c r="DU426" i="1"/>
  <c r="GD426" i="1"/>
  <c r="GK426" i="1" s="1"/>
  <c r="GB428" i="1"/>
  <c r="GI428" i="1" s="1"/>
  <c r="CK429" i="1"/>
  <c r="CQ429" i="1" s="1"/>
  <c r="CO429" i="1"/>
  <c r="CU429" i="1" s="1"/>
  <c r="GB429" i="1"/>
  <c r="GL429" i="1" s="1"/>
  <c r="DU430" i="1"/>
  <c r="GD430" i="1"/>
  <c r="GI430" i="1" s="1"/>
  <c r="CL432" i="1"/>
  <c r="CP432" i="1"/>
  <c r="CK434" i="1"/>
  <c r="CQ434" i="1" s="1"/>
  <c r="CN435" i="1"/>
  <c r="CT435" i="1" s="1"/>
  <c r="CK436" i="1"/>
  <c r="CQ436" i="1" s="1"/>
  <c r="CO436" i="1"/>
  <c r="CU436" i="1" s="1"/>
  <c r="CN439" i="1"/>
  <c r="CT439" i="1" s="1"/>
  <c r="BN440" i="1"/>
  <c r="CO440" i="1"/>
  <c r="CU440" i="1" s="1"/>
  <c r="CP440" i="1"/>
  <c r="CV440" i="1" s="1"/>
  <c r="GE440" i="1"/>
  <c r="GC441" i="1"/>
  <c r="GK441" i="1" s="1"/>
  <c r="CK442" i="1"/>
  <c r="CQ442" i="1" s="1"/>
  <c r="BO445" i="1"/>
  <c r="BM445" i="1"/>
  <c r="BN445" i="1" s="1"/>
  <c r="CO446" i="1"/>
  <c r="CU446" i="1" s="1"/>
  <c r="CK448" i="1"/>
  <c r="CQ448" i="1" s="1"/>
  <c r="GI448" i="1"/>
  <c r="GJ449" i="1"/>
  <c r="BO450" i="1"/>
  <c r="CL450" i="1"/>
  <c r="CR450" i="1" s="1"/>
  <c r="CP450" i="1"/>
  <c r="CV450" i="1" s="1"/>
  <c r="FD450" i="1"/>
  <c r="FM450" i="1" s="1" a="1"/>
  <c r="FM450" i="1" s="1"/>
  <c r="BJ451" i="1"/>
  <c r="GE451" i="1"/>
  <c r="GK452" i="1"/>
  <c r="BL452" i="1"/>
  <c r="CP452" i="1"/>
  <c r="CV452" i="1" s="1"/>
  <c r="GI452" i="1"/>
  <c r="BN454" i="1"/>
  <c r="CN455" i="1"/>
  <c r="CK456" i="1"/>
  <c r="CQ456" i="1" s="1"/>
  <c r="BO457" i="1"/>
  <c r="BM457" i="1"/>
  <c r="BN457" i="1" s="1"/>
  <c r="BJ458" i="1"/>
  <c r="GK458" i="1"/>
  <c r="GE459" i="1"/>
  <c r="GD459" i="1"/>
  <c r="FC459" i="1"/>
  <c r="FL459" i="1" s="1" a="1"/>
  <c r="FL459" i="1" s="1"/>
  <c r="CN463" i="1"/>
  <c r="CT463" i="1" s="1"/>
  <c r="GI464" i="1"/>
  <c r="GJ465" i="1"/>
  <c r="GK465" i="1"/>
  <c r="GE411" i="1"/>
  <c r="GL411" i="1" s="1"/>
  <c r="FC411" i="1"/>
  <c r="FL411" i="1" s="1" a="1"/>
  <c r="FL411" i="1" s="1"/>
  <c r="CN412" i="1"/>
  <c r="CT412" i="1" s="1"/>
  <c r="GI412" i="1"/>
  <c r="BM413" i="1"/>
  <c r="BN413" i="1" s="1"/>
  <c r="GB415" i="1"/>
  <c r="GL415" i="1" s="1"/>
  <c r="GL417" i="1"/>
  <c r="GC418" i="1"/>
  <c r="GJ418" i="1" s="1"/>
  <c r="GI419" i="1"/>
  <c r="CK420" i="1"/>
  <c r="CQ420" i="1" s="1"/>
  <c r="CO420" i="1"/>
  <c r="CU420" i="1" s="1"/>
  <c r="GB420" i="1"/>
  <c r="GL420" i="1" s="1"/>
  <c r="CO421" i="1"/>
  <c r="CU421" i="1" s="1"/>
  <c r="CN422" i="1"/>
  <c r="CT422" i="1" s="1"/>
  <c r="GI422" i="1"/>
  <c r="GD427" i="1"/>
  <c r="GL427" i="1" s="1"/>
  <c r="BJ428" i="1"/>
  <c r="GC431" i="1"/>
  <c r="GK431" i="1" s="1"/>
  <c r="BN432" i="1"/>
  <c r="GK433" i="1"/>
  <c r="GL433" i="1"/>
  <c r="GJ433" i="1"/>
  <c r="CL434" i="1"/>
  <c r="CR434" i="1" s="1"/>
  <c r="CP434" i="1"/>
  <c r="CV434" i="1" s="1"/>
  <c r="FD434" i="1"/>
  <c r="FM434" i="1" s="1" a="1"/>
  <c r="FM434" i="1" s="1"/>
  <c r="BJ435" i="1"/>
  <c r="GE435" i="1"/>
  <c r="GK436" i="1"/>
  <c r="BL436" i="1"/>
  <c r="CP436" i="1"/>
  <c r="CV436" i="1" s="1"/>
  <c r="GI436" i="1"/>
  <c r="BN438" i="1"/>
  <c r="CM439" i="1"/>
  <c r="CS439" i="1" s="1"/>
  <c r="BL439" i="1"/>
  <c r="BO441" i="1"/>
  <c r="BN441" i="1"/>
  <c r="BN442" i="1"/>
  <c r="BO442" i="1"/>
  <c r="BJ444" i="1"/>
  <c r="CM444" i="1"/>
  <c r="CS444" i="1" s="1"/>
  <c r="CK444" i="1"/>
  <c r="CQ444" i="1" s="1"/>
  <c r="FB444" i="1"/>
  <c r="FK444" i="1" s="1" a="1"/>
  <c r="FK444" i="1" s="1"/>
  <c r="BM446" i="1"/>
  <c r="BN446" i="1" s="1"/>
  <c r="CM450" i="1"/>
  <c r="CS450" i="1" s="1"/>
  <c r="CN450" i="1"/>
  <c r="CT450" i="1" s="1"/>
  <c r="CP451" i="1"/>
  <c r="CV451" i="1" s="1"/>
  <c r="DT452" i="1"/>
  <c r="DU452" i="1"/>
  <c r="DU453" i="1"/>
  <c r="BL459" i="1"/>
  <c r="CM459" i="1"/>
  <c r="CS459" i="1" s="1"/>
  <c r="CP459" i="1"/>
  <c r="CV459" i="1" s="1"/>
  <c r="BM462" i="1"/>
  <c r="BN462" i="1" s="1"/>
  <c r="CM462" i="1"/>
  <c r="CS462" i="1" s="1"/>
  <c r="CN462" i="1"/>
  <c r="CT462" i="1" s="1"/>
  <c r="GE462" i="1"/>
  <c r="FD462" i="1"/>
  <c r="FM462" i="1" s="1" a="1"/>
  <c r="FM462" i="1" s="1"/>
  <c r="BL463" i="1"/>
  <c r="CL463" i="1"/>
  <c r="CR463" i="1" s="1"/>
  <c r="CK463" i="1"/>
  <c r="CQ463" i="1" s="1"/>
  <c r="CO463" i="1"/>
  <c r="CU463" i="1" s="1"/>
  <c r="DT463" i="1"/>
  <c r="DU463" i="1"/>
  <c r="BO465" i="1"/>
  <c r="BM465" i="1"/>
  <c r="BN465" i="1" s="1"/>
  <c r="GD467" i="1"/>
  <c r="GJ467" i="1" s="1"/>
  <c r="FC467" i="1"/>
  <c r="FL467" i="1" s="1" a="1"/>
  <c r="FL467" i="1" s="1"/>
  <c r="BO470" i="1"/>
  <c r="BM470" i="1"/>
  <c r="BN470" i="1" s="1"/>
  <c r="GL436" i="1"/>
  <c r="GC437" i="1"/>
  <c r="GK437" i="1" s="1"/>
  <c r="GB438" i="1"/>
  <c r="GL438" i="1" s="1"/>
  <c r="CK439" i="1"/>
  <c r="CQ439" i="1" s="1"/>
  <c r="CO439" i="1"/>
  <c r="CU439" i="1" s="1"/>
  <c r="GB439" i="1"/>
  <c r="GI439" i="1" s="1"/>
  <c r="GD440" i="1"/>
  <c r="GL440" i="1" s="1"/>
  <c r="CL442" i="1"/>
  <c r="CR442" i="1" s="1"/>
  <c r="CP442" i="1"/>
  <c r="CV442" i="1" s="1"/>
  <c r="BL443" i="1"/>
  <c r="BJ446" i="1"/>
  <c r="GE447" i="1"/>
  <c r="FC447" i="1"/>
  <c r="FL447" i="1" s="1" a="1"/>
  <c r="FL447" i="1" s="1"/>
  <c r="CN448" i="1"/>
  <c r="CT448" i="1" s="1"/>
  <c r="BM449" i="1"/>
  <c r="BN449" i="1" s="1"/>
  <c r="GL452" i="1"/>
  <c r="GC453" i="1"/>
  <c r="GK453" i="1" s="1"/>
  <c r="GB454" i="1"/>
  <c r="GJ454" i="1" s="1"/>
  <c r="CK455" i="1"/>
  <c r="CO455" i="1"/>
  <c r="GE455" i="1"/>
  <c r="GI455" i="1" s="1"/>
  <c r="FC455" i="1"/>
  <c r="FL455" i="1" s="1" a="1"/>
  <c r="FL455" i="1" s="1"/>
  <c r="CN456" i="1"/>
  <c r="CT456" i="1" s="1"/>
  <c r="BJ457" i="1"/>
  <c r="BM458" i="1"/>
  <c r="BN458" i="1" s="1"/>
  <c r="CK458" i="1"/>
  <c r="CO458" i="1"/>
  <c r="CK459" i="1"/>
  <c r="CQ459" i="1" s="1"/>
  <c r="CO459" i="1"/>
  <c r="CU459" i="1" s="1"/>
  <c r="GD460" i="1"/>
  <c r="GL460" i="1" s="1"/>
  <c r="BN461" i="1"/>
  <c r="BO461" i="1"/>
  <c r="BJ465" i="1"/>
  <c r="BL466" i="1"/>
  <c r="CK466" i="1"/>
  <c r="CQ466" i="1" s="1"/>
  <c r="CO466" i="1"/>
  <c r="CU466" i="1" s="1"/>
  <c r="CN467" i="1"/>
  <c r="CT467" i="1" s="1"/>
  <c r="CM467" i="1"/>
  <c r="CS467" i="1" s="1"/>
  <c r="DT467" i="1"/>
  <c r="DU467" i="1"/>
  <c r="FB468" i="1"/>
  <c r="FK468" i="1" s="1" a="1"/>
  <c r="FK468" i="1" s="1"/>
  <c r="GC469" i="1"/>
  <c r="GI469" i="1" s="1"/>
  <c r="CL470" i="1"/>
  <c r="CR470" i="1" s="1"/>
  <c r="BM471" i="1"/>
  <c r="BN471" i="1" s="1"/>
  <c r="BO471" i="1"/>
  <c r="CN472" i="1"/>
  <c r="GD468" i="1"/>
  <c r="GJ468" i="1" s="1"/>
  <c r="BN469" i="1"/>
  <c r="BO469" i="1"/>
  <c r="CM470" i="1"/>
  <c r="CS470" i="1" s="1"/>
  <c r="CK470" i="1"/>
  <c r="CQ470" i="1" s="1"/>
  <c r="GI479" i="1"/>
  <c r="CN470" i="1"/>
  <c r="CT470" i="1" s="1"/>
  <c r="CO470" i="1"/>
  <c r="CU470" i="1" s="1"/>
  <c r="GK470" i="1"/>
  <c r="GI470" i="1"/>
  <c r="CM473" i="1"/>
  <c r="CP473" i="1"/>
  <c r="GB434" i="1"/>
  <c r="GI434" i="1" s="1"/>
  <c r="CK435" i="1"/>
  <c r="CQ435" i="1" s="1"/>
  <c r="CO435" i="1"/>
  <c r="CU435" i="1" s="1"/>
  <c r="GB435" i="1"/>
  <c r="GK435" i="1" s="1"/>
  <c r="CL438" i="1"/>
  <c r="CR438" i="1" s="1"/>
  <c r="CP438" i="1"/>
  <c r="CV438" i="1" s="1"/>
  <c r="BJ442" i="1"/>
  <c r="FC443" i="1"/>
  <c r="FL443" i="1" s="1" a="1"/>
  <c r="FL443" i="1" s="1"/>
  <c r="CN444" i="1"/>
  <c r="CT444" i="1" s="1"/>
  <c r="GJ446" i="1"/>
  <c r="GK446" i="1"/>
  <c r="GL448" i="1"/>
  <c r="GB450" i="1"/>
  <c r="GI450" i="1" s="1"/>
  <c r="CK451" i="1"/>
  <c r="CQ451" i="1" s="1"/>
  <c r="CO451" i="1"/>
  <c r="CU451" i="1" s="1"/>
  <c r="GB451" i="1"/>
  <c r="GI451" i="1" s="1"/>
  <c r="CL454" i="1"/>
  <c r="CR454" i="1" s="1"/>
  <c r="CP454" i="1"/>
  <c r="CV454" i="1" s="1"/>
  <c r="GK456" i="1"/>
  <c r="GL456" i="1"/>
  <c r="CN459" i="1"/>
  <c r="CT459" i="1" s="1"/>
  <c r="DT459" i="1"/>
  <c r="DU459" i="1"/>
  <c r="GB461" i="1"/>
  <c r="GL461" i="1" s="1"/>
  <c r="BJ462" i="1"/>
  <c r="GB462" i="1"/>
  <c r="GL463" i="1"/>
  <c r="GI463" i="1"/>
  <c r="GK464" i="1"/>
  <c r="GL464" i="1"/>
  <c r="CL467" i="1"/>
  <c r="CR467" i="1" s="1"/>
  <c r="BN468" i="1"/>
  <c r="BJ469" i="1"/>
  <c r="GJ470" i="1"/>
  <c r="CO471" i="1"/>
  <c r="BM472" i="1"/>
  <c r="BN472" i="1" s="1"/>
  <c r="BO472" i="1"/>
  <c r="CM477" i="1"/>
  <c r="CL477" i="1"/>
  <c r="CK477" i="1"/>
  <c r="CO477" i="1"/>
  <c r="BJ471" i="1"/>
  <c r="CL472" i="1"/>
  <c r="CP472" i="1"/>
  <c r="CK473" i="1"/>
  <c r="CO473" i="1"/>
  <c r="GD473" i="1"/>
  <c r="GC474" i="1"/>
  <c r="BJ476" i="1"/>
  <c r="BJ480" i="1"/>
  <c r="GD482" i="1"/>
  <c r="GJ482" i="1" s="1"/>
  <c r="BJ484" i="1"/>
  <c r="CN485" i="1"/>
  <c r="CP499" i="1"/>
  <c r="CV499" i="1" s="1"/>
  <c r="CL499" i="1"/>
  <c r="CR499" i="1" s="1"/>
  <c r="BL499" i="1"/>
  <c r="CM499" i="1"/>
  <c r="CS499" i="1" s="1"/>
  <c r="CK499" i="1"/>
  <c r="CQ499" i="1" s="1"/>
  <c r="GE472" i="1"/>
  <c r="GE473" i="1"/>
  <c r="DU474" i="1"/>
  <c r="GD474" i="1"/>
  <c r="GC475" i="1"/>
  <c r="GL475" i="1" s="1"/>
  <c r="BM476" i="1"/>
  <c r="BN476" i="1" s="1"/>
  <c r="GB476" i="1"/>
  <c r="GI476" i="1" s="1"/>
  <c r="FA476" i="1"/>
  <c r="FJ476" i="1" s="1" a="1"/>
  <c r="FJ476" i="1" s="1"/>
  <c r="CN477" i="1"/>
  <c r="DU477" i="1"/>
  <c r="DT477" i="1"/>
  <c r="DT478" i="1"/>
  <c r="DU478" i="1"/>
  <c r="GK479" i="1"/>
  <c r="BM480" i="1"/>
  <c r="BN480" i="1" s="1"/>
  <c r="BO480" i="1"/>
  <c r="GB480" i="1"/>
  <c r="GJ480" i="1" s="1"/>
  <c r="FA480" i="1"/>
  <c r="FJ480" i="1" s="1" a="1"/>
  <c r="FJ480" i="1" s="1"/>
  <c r="BM484" i="1"/>
  <c r="BN484" i="1" s="1"/>
  <c r="BO484" i="1"/>
  <c r="GB484" i="1"/>
  <c r="GJ484" i="1" s="1"/>
  <c r="FA484" i="1"/>
  <c r="FJ484" i="1" s="1" a="1"/>
  <c r="FJ484" i="1" s="1"/>
  <c r="BJ485" i="1"/>
  <c r="CK485" i="1"/>
  <c r="CO485" i="1"/>
  <c r="GE485" i="1"/>
  <c r="GI485" i="1" s="1"/>
  <c r="FD485" i="1"/>
  <c r="FM485" i="1" s="1" a="1"/>
  <c r="FM485" i="1" s="1"/>
  <c r="BL486" i="1"/>
  <c r="CP486" i="1"/>
  <c r="CV486" i="1" s="1"/>
  <c r="CL486" i="1"/>
  <c r="CR486" i="1" s="1"/>
  <c r="CO486" i="1"/>
  <c r="CU486" i="1" s="1"/>
  <c r="CK486" i="1"/>
  <c r="CQ486" i="1" s="1"/>
  <c r="GI481" i="1"/>
  <c r="GL481" i="1"/>
  <c r="GJ481" i="1"/>
  <c r="CP485" i="1"/>
  <c r="CL485" i="1"/>
  <c r="CM486" i="1"/>
  <c r="CS486" i="1" s="1"/>
  <c r="CO487" i="1"/>
  <c r="CL487" i="1"/>
  <c r="CP487" i="1"/>
  <c r="CK487" i="1"/>
  <c r="GI487" i="1"/>
  <c r="GK489" i="1"/>
  <c r="GI489" i="1"/>
  <c r="GK497" i="1"/>
  <c r="GB471" i="1"/>
  <c r="GK471" i="1" s="1"/>
  <c r="CK472" i="1"/>
  <c r="CO472" i="1"/>
  <c r="GB472" i="1"/>
  <c r="FA472" i="1"/>
  <c r="FJ472" i="1" s="1" a="1"/>
  <c r="FJ472" i="1" s="1"/>
  <c r="CN473" i="1"/>
  <c r="DU473" i="1"/>
  <c r="DT473" i="1"/>
  <c r="BO475" i="1"/>
  <c r="BN475" i="1"/>
  <c r="GK475" i="1"/>
  <c r="GI477" i="1"/>
  <c r="GL477" i="1"/>
  <c r="GL478" i="1"/>
  <c r="GK478" i="1"/>
  <c r="GI478" i="1"/>
  <c r="CP481" i="1"/>
  <c r="CL481" i="1"/>
  <c r="CK481" i="1"/>
  <c r="CO481" i="1"/>
  <c r="DT482" i="1"/>
  <c r="DU482" i="1"/>
  <c r="GC483" i="1"/>
  <c r="GJ483" i="1" s="1"/>
  <c r="FB483" i="1"/>
  <c r="FK483" i="1" s="1" a="1"/>
  <c r="FK483" i="1" s="1"/>
  <c r="GL479" i="1"/>
  <c r="GE486" i="1"/>
  <c r="FC486" i="1"/>
  <c r="FL486" i="1" s="1" a="1"/>
  <c r="FL486" i="1" s="1"/>
  <c r="GJ487" i="1"/>
  <c r="GD488" i="1"/>
  <c r="CN489" i="1"/>
  <c r="CP491" i="1"/>
  <c r="CL491" i="1"/>
  <c r="BM492" i="1"/>
  <c r="BN492" i="1" s="1"/>
  <c r="BO492" i="1"/>
  <c r="CK493" i="1"/>
  <c r="GE493" i="1"/>
  <c r="GC495" i="1"/>
  <c r="GK495" i="1" s="1"/>
  <c r="BJ497" i="1"/>
  <c r="GE499" i="1"/>
  <c r="GI499" i="1" s="1"/>
  <c r="GJ500" i="1"/>
  <c r="CN487" i="1"/>
  <c r="FB487" i="1"/>
  <c r="FK487" i="1" s="1" a="1"/>
  <c r="FK487" i="1" s="1"/>
  <c r="GK487" i="1"/>
  <c r="CL489" i="1"/>
  <c r="CP489" i="1"/>
  <c r="CO489" i="1"/>
  <c r="FD489" i="1"/>
  <c r="FM489" i="1" s="1" a="1"/>
  <c r="FM489" i="1" s="1"/>
  <c r="DT490" i="1"/>
  <c r="CM493" i="1"/>
  <c r="BO494" i="1"/>
  <c r="BM494" i="1"/>
  <c r="BN494" i="1" s="1"/>
  <c r="GB496" i="1"/>
  <c r="CP497" i="1"/>
  <c r="CL497" i="1"/>
  <c r="GL497" i="1"/>
  <c r="GJ497" i="1"/>
  <c r="BO498" i="1"/>
  <c r="BM498" i="1"/>
  <c r="BN498" i="1" s="1"/>
  <c r="CN499" i="1"/>
  <c r="CT499" i="1" s="1"/>
  <c r="CK500" i="1"/>
  <c r="CQ500" i="1" s="1"/>
  <c r="CO500" i="1"/>
  <c r="CU500" i="1" s="1"/>
  <c r="GJ479" i="1"/>
  <c r="DT481" i="1"/>
  <c r="BN483" i="1"/>
  <c r="GB486" i="1"/>
  <c r="GJ486" i="1" s="1"/>
  <c r="GL487" i="1"/>
  <c r="DT488" i="1"/>
  <c r="GC488" i="1"/>
  <c r="GI488" i="1" s="1"/>
  <c r="CN491" i="1"/>
  <c r="GC491" i="1"/>
  <c r="GL491" i="1" s="1"/>
  <c r="BJ493" i="1"/>
  <c r="GD494" i="1"/>
  <c r="GK494" i="1" s="1"/>
  <c r="CP495" i="1"/>
  <c r="CL495" i="1"/>
  <c r="GJ495" i="1"/>
  <c r="BM496" i="1"/>
  <c r="BN496" i="1" s="1"/>
  <c r="BO496" i="1"/>
  <c r="GD496" i="1"/>
  <c r="BM500" i="1"/>
  <c r="BN500" i="1" s="1"/>
  <c r="DT486" i="1"/>
  <c r="GL489" i="1"/>
  <c r="BO490" i="1"/>
  <c r="BM490" i="1"/>
  <c r="BN490" i="1" s="1"/>
  <c r="GB490" i="1"/>
  <c r="GL490" i="1" s="1"/>
  <c r="GB492" i="1"/>
  <c r="GJ492" i="1" s="1"/>
  <c r="CL493" i="1"/>
  <c r="CP493" i="1"/>
  <c r="GC493" i="1"/>
  <c r="DT494" i="1"/>
  <c r="CN497" i="1"/>
  <c r="CM497" i="1"/>
  <c r="GI497" i="1"/>
  <c r="GB498" i="1"/>
  <c r="GL498" i="1" s="1"/>
  <c r="BJ499" i="1"/>
  <c r="GJ499" i="1"/>
  <c r="CM500" i="1"/>
  <c r="CS500" i="1" s="1"/>
  <c r="CN500" i="1"/>
  <c r="CT500" i="1" s="1"/>
  <c r="GJ489" i="1"/>
  <c r="CL500" i="1"/>
  <c r="CR500" i="1" s="1"/>
  <c r="CP500" i="1"/>
  <c r="CV500" i="1" s="1"/>
  <c r="CM501" i="1"/>
  <c r="CS501" i="1" s="1"/>
  <c r="GC501" i="1"/>
  <c r="GJ501" i="1" s="1"/>
  <c r="CK502" i="1"/>
  <c r="CQ502" i="1" s="1"/>
  <c r="BJ503" i="1"/>
  <c r="BM505" i="1"/>
  <c r="BN505" i="1" s="1"/>
  <c r="CO507" i="1"/>
  <c r="CU507" i="1" s="1"/>
  <c r="GK500" i="1"/>
  <c r="GL500" i="1"/>
  <c r="BM501" i="1"/>
  <c r="BN501" i="1" s="1"/>
  <c r="BO502" i="1"/>
  <c r="GB502" i="1"/>
  <c r="GK502" i="1" s="1"/>
  <c r="BM504" i="1"/>
  <c r="BN504" i="1" s="1"/>
  <c r="CN506" i="1"/>
  <c r="CT506" i="1" s="1"/>
  <c r="CK506" i="1"/>
  <c r="CQ506" i="1" s="1"/>
  <c r="GI506" i="1"/>
  <c r="CN507" i="1"/>
  <c r="CT507" i="1" s="1"/>
  <c r="CK507" i="1"/>
  <c r="CQ507" i="1" s="1"/>
  <c r="GJ508" i="1"/>
  <c r="GL509" i="1"/>
  <c r="FB499" i="1"/>
  <c r="FK499" i="1" s="1" a="1"/>
  <c r="FK499" i="1" s="1"/>
  <c r="BO501" i="1"/>
  <c r="BM502" i="1"/>
  <c r="BN502" i="1" s="1"/>
  <c r="CM504" i="1"/>
  <c r="CS504" i="1" s="1"/>
  <c r="BM506" i="1"/>
  <c r="BN506" i="1" s="1"/>
  <c r="BO506" i="1"/>
  <c r="GI500" i="1"/>
  <c r="BJ501" i="1"/>
  <c r="CL501" i="1"/>
  <c r="CR501" i="1" s="1"/>
  <c r="CP501" i="1"/>
  <c r="CV501" i="1" s="1"/>
  <c r="CL502" i="1"/>
  <c r="CR502" i="1" s="1"/>
  <c r="CP502" i="1"/>
  <c r="CV502" i="1" s="1"/>
  <c r="BM503" i="1"/>
  <c r="BN503" i="1" s="1"/>
  <c r="CN504" i="1"/>
  <c r="CT504" i="1" s="1"/>
  <c r="GE504" i="1"/>
  <c r="GJ504" i="1" s="1"/>
  <c r="CO506" i="1"/>
  <c r="CU506" i="1" s="1"/>
  <c r="BL507" i="1"/>
  <c r="CL509" i="1"/>
  <c r="CR509" i="1" s="1"/>
  <c r="CP509" i="1"/>
  <c r="CV509" i="1" s="1"/>
  <c r="GJ509" i="1"/>
  <c r="CO510" i="1"/>
  <c r="CU510" i="1" s="1"/>
  <c r="BO511" i="1"/>
  <c r="CN513" i="1"/>
  <c r="CT513" i="1" s="1"/>
  <c r="CM513" i="1"/>
  <c r="CS513" i="1" s="1"/>
  <c r="BL513" i="1"/>
  <c r="BL514" i="1"/>
  <c r="CN514" i="1"/>
  <c r="CT514" i="1" s="1"/>
  <c r="BJ502" i="1"/>
  <c r="FD502" i="1"/>
  <c r="FM502" i="1" s="1" a="1"/>
  <c r="FM502" i="1" s="1"/>
  <c r="CK504" i="1"/>
  <c r="CQ504" i="1" s="1"/>
  <c r="CO504" i="1"/>
  <c r="CU504" i="1" s="1"/>
  <c r="CK505" i="1"/>
  <c r="CQ505" i="1" s="1"/>
  <c r="GB505" i="1"/>
  <c r="GL505" i="1" s="1"/>
  <c r="CM506" i="1"/>
  <c r="CS506" i="1" s="1"/>
  <c r="BN508" i="1"/>
  <c r="CM509" i="1"/>
  <c r="CS509" i="1" s="1"/>
  <c r="CN509" i="1"/>
  <c r="CT509" i="1" s="1"/>
  <c r="BL510" i="1"/>
  <c r="BM511" i="1"/>
  <c r="BN511" i="1" s="1"/>
  <c r="CO511" i="1"/>
  <c r="CU511" i="1" s="1"/>
  <c r="CM514" i="1"/>
  <c r="CS514" i="1" s="1"/>
  <c r="GB510" i="1"/>
  <c r="GL510" i="1" s="1"/>
  <c r="CK513" i="1"/>
  <c r="CQ513" i="1" s="1"/>
  <c r="CO513" i="1"/>
  <c r="CU513" i="1" s="1"/>
  <c r="GI514" i="1"/>
  <c r="GI515" i="1"/>
  <c r="GL516" i="1"/>
  <c r="GK508" i="1"/>
  <c r="GL508" i="1"/>
  <c r="GI508" i="1"/>
  <c r="BM509" i="1"/>
  <c r="BN509" i="1" s="1"/>
  <c r="CK509" i="1"/>
  <c r="CQ509" i="1" s="1"/>
  <c r="GK509" i="1"/>
  <c r="GI509" i="1"/>
  <c r="CK511" i="1"/>
  <c r="CQ511" i="1" s="1"/>
  <c r="CK514" i="1"/>
  <c r="CQ514" i="1" s="1"/>
  <c r="CO514" i="1"/>
  <c r="CU514" i="1" s="1"/>
  <c r="CL503" i="1"/>
  <c r="CR503" i="1" s="1"/>
  <c r="CP503" i="1"/>
  <c r="CV503" i="1" s="1"/>
  <c r="GC503" i="1"/>
  <c r="GL503" i="1" s="1"/>
  <c r="BJ506" i="1"/>
  <c r="FD506" i="1"/>
  <c r="FM506" i="1" s="1" a="1"/>
  <c r="FM506" i="1" s="1"/>
  <c r="GK506" i="1"/>
  <c r="GJ506" i="1"/>
  <c r="CL507" i="1"/>
  <c r="CR507" i="1" s="1"/>
  <c r="CP507" i="1"/>
  <c r="CV507" i="1" s="1"/>
  <c r="GC507" i="1"/>
  <c r="GI507" i="1" s="1"/>
  <c r="BJ510" i="1"/>
  <c r="FD510" i="1"/>
  <c r="FM510" i="1" s="1" a="1"/>
  <c r="FM510" i="1" s="1"/>
  <c r="GK510" i="1"/>
  <c r="CL511" i="1"/>
  <c r="CR511" i="1" s="1"/>
  <c r="CP511" i="1"/>
  <c r="CV511" i="1" s="1"/>
  <c r="GC511" i="1"/>
  <c r="GI511" i="1" s="1"/>
  <c r="BN512" i="1"/>
  <c r="CK512" i="1"/>
  <c r="GC512" i="1"/>
  <c r="GL512" i="1" s="1"/>
  <c r="BJ515" i="1"/>
  <c r="CN515" i="1"/>
  <c r="BJ516" i="1"/>
  <c r="CN516" i="1"/>
  <c r="CT516" i="1" s="1"/>
  <c r="FD516" i="1"/>
  <c r="FM516" i="1" s="1" a="1"/>
  <c r="FM516" i="1" s="1"/>
  <c r="GK516" i="1"/>
  <c r="GJ516" i="1"/>
  <c r="CL517" i="1"/>
  <c r="CR517" i="1" s="1"/>
  <c r="CP517" i="1"/>
  <c r="CV517" i="1" s="1"/>
  <c r="CO517" i="1"/>
  <c r="CU517" i="1" s="1"/>
  <c r="GC517" i="1"/>
  <c r="GI517" i="1" s="1"/>
  <c r="BN518" i="1"/>
  <c r="FD514" i="1"/>
  <c r="FM514" i="1" s="1" a="1"/>
  <c r="FM514" i="1" s="1"/>
  <c r="GK514" i="1"/>
  <c r="GJ514" i="1"/>
  <c r="CL515" i="1"/>
  <c r="CP515" i="1"/>
  <c r="CO515" i="1"/>
  <c r="FD515" i="1"/>
  <c r="FM515" i="1" s="1" a="1"/>
  <c r="FM515" i="1" s="1"/>
  <c r="GK515" i="1"/>
  <c r="GJ515" i="1"/>
  <c r="CL516" i="1"/>
  <c r="CR516" i="1" s="1"/>
  <c r="CP516" i="1"/>
  <c r="CV516" i="1" s="1"/>
  <c r="CO516" i="1"/>
  <c r="CU516" i="1" s="1"/>
  <c r="GL521" i="1"/>
  <c r="BJ513" i="1"/>
  <c r="FD513" i="1"/>
  <c r="FM513" i="1" s="1" a="1"/>
  <c r="FM513" i="1" s="1"/>
  <c r="GK513" i="1"/>
  <c r="GJ513" i="1"/>
  <c r="CL514" i="1"/>
  <c r="CR514" i="1" s="1"/>
  <c r="CP514" i="1"/>
  <c r="CV514" i="1" s="1"/>
  <c r="GL514" i="1"/>
  <c r="GL515" i="1"/>
  <c r="BL516" i="1"/>
  <c r="BM517" i="1"/>
  <c r="BN517" i="1" s="1"/>
  <c r="BJ518" i="1"/>
  <c r="CK518" i="1"/>
  <c r="CO518" i="1"/>
  <c r="GL518" i="1"/>
  <c r="FD503" i="1"/>
  <c r="FM503" i="1" s="1" a="1"/>
  <c r="FM503" i="1" s="1"/>
  <c r="GK503" i="1"/>
  <c r="CL504" i="1"/>
  <c r="CR504" i="1" s="1"/>
  <c r="CP504" i="1"/>
  <c r="CV504" i="1" s="1"/>
  <c r="BJ507" i="1"/>
  <c r="FD507" i="1"/>
  <c r="FM507" i="1" s="1" a="1"/>
  <c r="FM507" i="1" s="1"/>
  <c r="CL508" i="1"/>
  <c r="CR508" i="1" s="1"/>
  <c r="CP508" i="1"/>
  <c r="CV508" i="1" s="1"/>
  <c r="BJ511" i="1"/>
  <c r="FD511" i="1"/>
  <c r="FM511" i="1" s="1" a="1"/>
  <c r="FM511" i="1" s="1"/>
  <c r="CL512" i="1"/>
  <c r="CP512" i="1"/>
  <c r="FD512" i="1"/>
  <c r="FM512" i="1" s="1" a="1"/>
  <c r="FM512" i="1" s="1"/>
  <c r="GJ512" i="1"/>
  <c r="CL513" i="1"/>
  <c r="CR513" i="1" s="1"/>
  <c r="CP513" i="1"/>
  <c r="CV513" i="1" s="1"/>
  <c r="GL513" i="1"/>
  <c r="BM515" i="1"/>
  <c r="BN515" i="1" s="1"/>
  <c r="GI516" i="1"/>
  <c r="BJ517" i="1"/>
  <c r="BO517" i="1"/>
  <c r="FD517" i="1"/>
  <c r="FM517" i="1" s="1" a="1"/>
  <c r="FM517" i="1" s="1"/>
  <c r="CP518" i="1"/>
  <c r="CL518" i="1"/>
  <c r="GJ518" i="1"/>
  <c r="GJ519" i="1"/>
  <c r="GK518" i="1"/>
  <c r="BN519" i="1"/>
  <c r="CM520" i="1"/>
  <c r="CS520" i="1" s="1"/>
  <c r="CN520" i="1"/>
  <c r="CT520" i="1" s="1"/>
  <c r="GI521" i="1"/>
  <c r="GI525" i="1"/>
  <c r="BO519" i="1"/>
  <c r="CO520" i="1"/>
  <c r="CU520" i="1" s="1"/>
  <c r="CM521" i="1"/>
  <c r="CS521" i="1" s="1"/>
  <c r="CK521" i="1"/>
  <c r="CQ521" i="1" s="1"/>
  <c r="BN522" i="1"/>
  <c r="BO522" i="1"/>
  <c r="CN525" i="1"/>
  <c r="CT525" i="1" s="1"/>
  <c r="CK525" i="1"/>
  <c r="CQ525" i="1" s="1"/>
  <c r="BL525" i="1"/>
  <c r="CO525" i="1"/>
  <c r="CU525" i="1" s="1"/>
  <c r="DT518" i="1"/>
  <c r="GI518" i="1"/>
  <c r="GK519" i="1"/>
  <c r="GL519" i="1"/>
  <c r="GI519" i="1"/>
  <c r="BM520" i="1"/>
  <c r="BN520" i="1" s="1"/>
  <c r="CK520" i="1"/>
  <c r="CQ520" i="1" s="1"/>
  <c r="GB520" i="1"/>
  <c r="GL520" i="1" s="1"/>
  <c r="CO521" i="1"/>
  <c r="CU521" i="1" s="1"/>
  <c r="GK524" i="1"/>
  <c r="GI524" i="1"/>
  <c r="GL524" i="1"/>
  <c r="GJ524" i="1"/>
  <c r="CL520" i="1"/>
  <c r="CR520" i="1" s="1"/>
  <c r="CP520" i="1"/>
  <c r="CV520" i="1" s="1"/>
  <c r="BO521" i="1"/>
  <c r="BM521" i="1"/>
  <c r="BN521" i="1" s="1"/>
  <c r="BJ523" i="1"/>
  <c r="CM524" i="1"/>
  <c r="CS524" i="1" s="1"/>
  <c r="BL524" i="1"/>
  <c r="CL525" i="1"/>
  <c r="CR525" i="1" s="1"/>
  <c r="CP525" i="1"/>
  <c r="CV525" i="1" s="1"/>
  <c r="GL525" i="1"/>
  <c r="GC527" i="1"/>
  <c r="GJ527" i="1" s="1"/>
  <c r="BJ528" i="1"/>
  <c r="BL528" i="1"/>
  <c r="CP528" i="1"/>
  <c r="CV528" i="1" s="1"/>
  <c r="GE528" i="1"/>
  <c r="FD523" i="1"/>
  <c r="FM523" i="1" s="1" a="1"/>
  <c r="FM523" i="1" s="1"/>
  <c r="CL524" i="1"/>
  <c r="CR524" i="1" s="1"/>
  <c r="CP524" i="1"/>
  <c r="CV524" i="1" s="1"/>
  <c r="BM526" i="1"/>
  <c r="BN526" i="1" s="1"/>
  <c r="BJ527" i="1"/>
  <c r="BJ522" i="1"/>
  <c r="CN522" i="1"/>
  <c r="CT522" i="1" s="1"/>
  <c r="FD522" i="1"/>
  <c r="FM522" i="1" s="1" a="1"/>
  <c r="FM522" i="1" s="1"/>
  <c r="CL523" i="1"/>
  <c r="CR523" i="1" s="1"/>
  <c r="CP523" i="1"/>
  <c r="CV523" i="1" s="1"/>
  <c r="GC523" i="1"/>
  <c r="GK523" i="1" s="1"/>
  <c r="BJ526" i="1"/>
  <c r="BO526" i="1"/>
  <c r="FD526" i="1"/>
  <c r="FM526" i="1" s="1" a="1"/>
  <c r="FM526" i="1" s="1"/>
  <c r="CL527" i="1"/>
  <c r="CR527" i="1" s="1"/>
  <c r="CP527" i="1"/>
  <c r="CV527" i="1" s="1"/>
  <c r="DU528" i="1"/>
  <c r="DT528" i="1"/>
  <c r="CK529" i="1"/>
  <c r="CQ529" i="1" s="1"/>
  <c r="CO529" i="1"/>
  <c r="CU529" i="1" s="1"/>
  <c r="BJ521" i="1"/>
  <c r="FD521" i="1"/>
  <c r="FM521" i="1" s="1" a="1"/>
  <c r="FM521" i="1" s="1"/>
  <c r="GK521" i="1"/>
  <c r="GJ521" i="1"/>
  <c r="CL522" i="1"/>
  <c r="CR522" i="1" s="1"/>
  <c r="CP522" i="1"/>
  <c r="CV522" i="1" s="1"/>
  <c r="GC522" i="1"/>
  <c r="GL522" i="1" s="1"/>
  <c r="BN523" i="1"/>
  <c r="FD525" i="1"/>
  <c r="FM525" i="1" s="1" a="1"/>
  <c r="FM525" i="1" s="1"/>
  <c r="GK525" i="1"/>
  <c r="GJ525" i="1"/>
  <c r="CL526" i="1"/>
  <c r="CR526" i="1" s="1"/>
  <c r="CP526" i="1"/>
  <c r="CV526" i="1" s="1"/>
  <c r="GC526" i="1"/>
  <c r="GI526" i="1" s="1"/>
  <c r="BL527" i="1"/>
  <c r="CM527" i="1"/>
  <c r="CS527" i="1" s="1"/>
  <c r="CK527" i="1"/>
  <c r="CQ527" i="1" s="1"/>
  <c r="CN529" i="1"/>
  <c r="CT529" i="1" s="1"/>
  <c r="BL529" i="1"/>
  <c r="CM529" i="1"/>
  <c r="CS529" i="1" s="1"/>
  <c r="CK528" i="1"/>
  <c r="CQ528" i="1" s="1"/>
  <c r="CO528" i="1"/>
  <c r="CU528" i="1" s="1"/>
  <c r="CL529" i="1"/>
  <c r="CR529" i="1" s="1"/>
  <c r="CP529" i="1"/>
  <c r="CV529" i="1" s="1"/>
  <c r="GB529" i="1"/>
  <c r="GL529" i="1" s="1"/>
  <c r="GK530" i="1"/>
  <c r="GL530" i="1"/>
  <c r="GJ530" i="1"/>
  <c r="GI530" i="1"/>
  <c r="GI531" i="1"/>
  <c r="BL531" i="1"/>
  <c r="CN531" i="1"/>
  <c r="CT531" i="1" s="1"/>
  <c r="CM531" i="1"/>
  <c r="CS531" i="1" s="1"/>
  <c r="GL533" i="1"/>
  <c r="GB528" i="1"/>
  <c r="BJ530" i="1"/>
  <c r="CM530" i="1"/>
  <c r="CS530" i="1" s="1"/>
  <c r="CP530" i="1"/>
  <c r="CV530" i="1" s="1"/>
  <c r="CL530" i="1"/>
  <c r="CR530" i="1" s="1"/>
  <c r="CN530" i="1"/>
  <c r="CT530" i="1" s="1"/>
  <c r="BO533" i="1"/>
  <c r="BM533" i="1"/>
  <c r="BN533" i="1" s="1"/>
  <c r="FD529" i="1"/>
  <c r="FM529" i="1" s="1" a="1"/>
  <c r="FM529" i="1" s="1"/>
  <c r="BM530" i="1"/>
  <c r="BN530" i="1" s="1"/>
  <c r="GJ529" i="1"/>
  <c r="BO530" i="1"/>
  <c r="CN532" i="1"/>
  <c r="CT532" i="1" s="1"/>
  <c r="FD532" i="1"/>
  <c r="FM532" i="1" s="1" a="1"/>
  <c r="FM532" i="1" s="1"/>
  <c r="CL533" i="1"/>
  <c r="CR533" i="1" s="1"/>
  <c r="CP533" i="1"/>
  <c r="CV533" i="1" s="1"/>
  <c r="CO534" i="1"/>
  <c r="CU534" i="1" s="1"/>
  <c r="CK534" i="1"/>
  <c r="CQ534" i="1" s="1"/>
  <c r="CP534" i="1"/>
  <c r="CV534" i="1" s="1"/>
  <c r="CL534" i="1"/>
  <c r="CR534" i="1" s="1"/>
  <c r="CN534" i="1"/>
  <c r="CT534" i="1" s="1"/>
  <c r="GI534" i="1"/>
  <c r="GL534" i="1"/>
  <c r="GK534" i="1"/>
  <c r="GJ534" i="1"/>
  <c r="FC530" i="1"/>
  <c r="FL530" i="1" s="1" a="1"/>
  <c r="FL530" i="1" s="1"/>
  <c r="BJ531" i="1"/>
  <c r="FD531" i="1"/>
  <c r="FM531" i="1" s="1" a="1"/>
  <c r="FM531" i="1" s="1"/>
  <c r="GK531" i="1"/>
  <c r="GJ531" i="1"/>
  <c r="CL532" i="1"/>
  <c r="CR532" i="1" s="1"/>
  <c r="CP532" i="1"/>
  <c r="CV532" i="1" s="1"/>
  <c r="CO532" i="1"/>
  <c r="CU532" i="1" s="1"/>
  <c r="GC532" i="1"/>
  <c r="GK532" i="1" s="1"/>
  <c r="FD533" i="1"/>
  <c r="FM533" i="1" s="1" a="1"/>
  <c r="FM533" i="1" s="1"/>
  <c r="BL534" i="1"/>
  <c r="BO535" i="1"/>
  <c r="BM535" i="1"/>
  <c r="BN535" i="1" s="1"/>
  <c r="DT530" i="1"/>
  <c r="CL531" i="1"/>
  <c r="CR531" i="1" s="1"/>
  <c r="CP531" i="1"/>
  <c r="CV531" i="1" s="1"/>
  <c r="GL531" i="1"/>
  <c r="BL532" i="1"/>
  <c r="GL535" i="1"/>
  <c r="GK535" i="1"/>
  <c r="GJ535" i="1"/>
  <c r="GI535" i="1"/>
  <c r="BJ533" i="1"/>
  <c r="GJ533" i="1"/>
  <c r="GK533" i="1"/>
  <c r="BJ534" i="1"/>
  <c r="CM534" i="1"/>
  <c r="CS534" i="1" s="1"/>
  <c r="DU535" i="1"/>
  <c r="CL535" i="1"/>
  <c r="CR535" i="1" s="1"/>
  <c r="CP535" i="1"/>
  <c r="CV535" i="1" s="1"/>
  <c r="DT534" i="1"/>
  <c r="GK356" i="1" l="1"/>
  <c r="BO197" i="1"/>
  <c r="BM146" i="1"/>
  <c r="BN146" i="1" s="1"/>
  <c r="GK512" i="1"/>
  <c r="GJ503" i="1"/>
  <c r="GJ517" i="1"/>
  <c r="GJ38" i="1"/>
  <c r="GL504" i="1"/>
  <c r="BM286" i="1"/>
  <c r="BN286" i="1" s="1"/>
  <c r="BM278" i="1"/>
  <c r="BN278" i="1" s="1"/>
  <c r="BM175" i="1"/>
  <c r="BN175" i="1" s="1"/>
  <c r="BM123" i="1"/>
  <c r="BN123" i="1" s="1"/>
  <c r="GK499" i="1"/>
  <c r="GL364" i="1"/>
  <c r="GK348" i="1"/>
  <c r="GJ281" i="1"/>
  <c r="GL430" i="1"/>
  <c r="GJ511" i="1"/>
  <c r="GI380" i="1"/>
  <c r="GI306" i="1"/>
  <c r="GI527" i="1"/>
  <c r="GK517" i="1"/>
  <c r="GL484" i="1"/>
  <c r="GK428" i="1"/>
  <c r="GL426" i="1"/>
  <c r="GL465" i="1"/>
  <c r="GL210" i="1"/>
  <c r="GK527" i="1"/>
  <c r="GJ502" i="1"/>
  <c r="GL469" i="1"/>
  <c r="GJ428" i="1"/>
  <c r="GL365" i="1"/>
  <c r="GL336" i="1"/>
  <c r="GJ528" i="1"/>
  <c r="GL495" i="1"/>
  <c r="GJ475" i="1"/>
  <c r="GK472" i="1"/>
  <c r="GJ447" i="1"/>
  <c r="GI375" i="1"/>
  <c r="GJ347" i="1"/>
  <c r="GL258" i="1"/>
  <c r="GJ410" i="1"/>
  <c r="GL291" i="1"/>
  <c r="GJ30" i="1"/>
  <c r="GJ493" i="1"/>
  <c r="GJ510" i="1"/>
  <c r="GI504" i="1"/>
  <c r="GI326" i="1"/>
  <c r="GL410" i="1"/>
  <c r="GL368" i="1"/>
  <c r="GL331" i="1"/>
  <c r="GI310" i="1"/>
  <c r="GK511" i="1"/>
  <c r="GI493" i="1"/>
  <c r="GJ424" i="1"/>
  <c r="GJ414" i="1"/>
  <c r="GJ442" i="1"/>
  <c r="GI410" i="1"/>
  <c r="GK409" i="1"/>
  <c r="GI401" i="1"/>
  <c r="GK364" i="1"/>
  <c r="GJ359" i="1"/>
  <c r="GK357" i="1"/>
  <c r="GL348" i="1"/>
  <c r="GL363" i="1"/>
  <c r="GI359" i="1"/>
  <c r="GL287" i="1"/>
  <c r="GK290" i="1"/>
  <c r="GK322" i="1"/>
  <c r="GL290" i="1"/>
  <c r="GL322" i="1"/>
  <c r="GL302" i="1"/>
  <c r="GK278" i="1"/>
  <c r="GL462" i="1"/>
  <c r="GI442" i="1"/>
  <c r="GI425" i="1"/>
  <c r="GL395" i="1"/>
  <c r="GI474" i="1"/>
  <c r="GK467" i="1"/>
  <c r="GK424" i="1"/>
  <c r="GK414" i="1"/>
  <c r="GL442" i="1"/>
  <c r="GK457" i="1"/>
  <c r="GL409" i="1"/>
  <c r="GJ407" i="1"/>
  <c r="GI371" i="1"/>
  <c r="GI364" i="1"/>
  <c r="GL359" i="1"/>
  <c r="GI355" i="1"/>
  <c r="GK310" i="1"/>
  <c r="GK504" i="1"/>
  <c r="GI491" i="1"/>
  <c r="GL488" i="1"/>
  <c r="GL486" i="1"/>
  <c r="GL405" i="1"/>
  <c r="GI395" i="1"/>
  <c r="GJ393" i="1"/>
  <c r="GK375" i="1"/>
  <c r="GK368" i="1"/>
  <c r="GJ354" i="1"/>
  <c r="GK326" i="1"/>
  <c r="GL318" i="1"/>
  <c r="GK306" i="1"/>
  <c r="GK58" i="1"/>
  <c r="GL61" i="1"/>
  <c r="GJ478" i="1"/>
  <c r="GI389" i="1"/>
  <c r="GL419" i="1"/>
  <c r="GJ345" i="1"/>
  <c r="GJ212" i="1"/>
  <c r="GL145" i="1"/>
  <c r="GI482" i="1"/>
  <c r="GK468" i="1"/>
  <c r="GL459" i="1"/>
  <c r="GJ421" i="1"/>
  <c r="GL369" i="1"/>
  <c r="GL332" i="1"/>
  <c r="GK370" i="1"/>
  <c r="GJ412" i="1"/>
  <c r="GI137" i="1"/>
  <c r="GK61" i="1"/>
  <c r="GI385" i="1"/>
  <c r="GJ485" i="1"/>
  <c r="GK473" i="1"/>
  <c r="GL335" i="1"/>
  <c r="GK294" i="1"/>
  <c r="GK286" i="1"/>
  <c r="GL326" i="1"/>
  <c r="GI318" i="1"/>
  <c r="GK314" i="1"/>
  <c r="GI302" i="1"/>
  <c r="GK298" i="1"/>
  <c r="GI258" i="1"/>
  <c r="GK46" i="1"/>
  <c r="GI50" i="1"/>
  <c r="GK477" i="1"/>
  <c r="GJ452" i="1"/>
  <c r="GJ456" i="1"/>
  <c r="GK379" i="1"/>
  <c r="GK345" i="1"/>
  <c r="GJ488" i="1"/>
  <c r="GK486" i="1"/>
  <c r="GK484" i="1"/>
  <c r="GI473" i="1"/>
  <c r="GL485" i="1"/>
  <c r="GI467" i="1"/>
  <c r="GK423" i="1"/>
  <c r="GJ403" i="1"/>
  <c r="GJ399" i="1"/>
  <c r="GL352" i="1"/>
  <c r="GK380" i="1"/>
  <c r="GL294" i="1"/>
  <c r="GL286" i="1"/>
  <c r="GL314" i="1"/>
  <c r="GL298" i="1"/>
  <c r="GK57" i="1"/>
  <c r="GL49" i="1"/>
  <c r="GJ46" i="1"/>
  <c r="GK389" i="1"/>
  <c r="GK385" i="1"/>
  <c r="GK522" i="1"/>
  <c r="GJ507" i="1"/>
  <c r="GI505" i="1"/>
  <c r="GL493" i="1"/>
  <c r="GJ491" i="1"/>
  <c r="GK488" i="1"/>
  <c r="GL483" i="1"/>
  <c r="GK474" i="1"/>
  <c r="GK485" i="1"/>
  <c r="GJ450" i="1"/>
  <c r="GK434" i="1"/>
  <c r="GK447" i="1"/>
  <c r="GL399" i="1"/>
  <c r="GL351" i="1"/>
  <c r="GI372" i="1"/>
  <c r="GJ351" i="1"/>
  <c r="GK130" i="1"/>
  <c r="GK49" i="1"/>
  <c r="GJ463" i="1"/>
  <c r="GK463" i="1"/>
  <c r="GK412" i="1"/>
  <c r="GI381" i="1"/>
  <c r="GK529" i="1"/>
  <c r="GL526" i="1"/>
  <c r="GK507" i="1"/>
  <c r="GK505" i="1"/>
  <c r="GL496" i="1"/>
  <c r="GJ434" i="1"/>
  <c r="GK455" i="1"/>
  <c r="GK371" i="1"/>
  <c r="GI367" i="1"/>
  <c r="GL361" i="1"/>
  <c r="GL353" i="1"/>
  <c r="GK335" i="1"/>
  <c r="GK258" i="1"/>
  <c r="GL215" i="1"/>
  <c r="GJ526" i="1"/>
  <c r="GL527" i="1"/>
  <c r="GK528" i="1"/>
  <c r="BM528" i="1"/>
  <c r="BN528" i="1" s="1"/>
  <c r="BO528" i="1"/>
  <c r="GJ520" i="1"/>
  <c r="BO525" i="1"/>
  <c r="BM525" i="1"/>
  <c r="BN525" i="1" s="1"/>
  <c r="GI520" i="1"/>
  <c r="GL517" i="1"/>
  <c r="GI512" i="1"/>
  <c r="GI510" i="1"/>
  <c r="GL507" i="1"/>
  <c r="GI501" i="1"/>
  <c r="GI503" i="1"/>
  <c r="GL501" i="1"/>
  <c r="GI486" i="1"/>
  <c r="GK491" i="1"/>
  <c r="GI484" i="1"/>
  <c r="GJ494" i="1"/>
  <c r="GI498" i="1"/>
  <c r="GK496" i="1"/>
  <c r="GK482" i="1"/>
  <c r="GK493" i="1"/>
  <c r="GK492" i="1"/>
  <c r="GI490" i="1"/>
  <c r="GL480" i="1"/>
  <c r="GI475" i="1"/>
  <c r="GJ471" i="1"/>
  <c r="GJ462" i="1"/>
  <c r="GK461" i="1"/>
  <c r="GJ473" i="1"/>
  <c r="GL474" i="1"/>
  <c r="GI472" i="1"/>
  <c r="GK469" i="1"/>
  <c r="GI468" i="1"/>
  <c r="BM466" i="1"/>
  <c r="BN466" i="1" s="1"/>
  <c r="BO466" i="1"/>
  <c r="BM443" i="1"/>
  <c r="BN443" i="1" s="1"/>
  <c r="BO443" i="1"/>
  <c r="GL467" i="1"/>
  <c r="GI461" i="1"/>
  <c r="GJ455" i="1"/>
  <c r="GI447" i="1"/>
  <c r="BM439" i="1"/>
  <c r="BN439" i="1" s="1"/>
  <c r="BO439" i="1"/>
  <c r="GL471" i="1"/>
  <c r="GK460" i="1"/>
  <c r="GK459" i="1"/>
  <c r="GK440" i="1"/>
  <c r="GL453" i="1"/>
  <c r="GL441" i="1"/>
  <c r="GJ435" i="1"/>
  <c r="GJ427" i="1"/>
  <c r="BM448" i="1"/>
  <c r="BN448" i="1" s="1"/>
  <c r="BO448" i="1"/>
  <c r="BM434" i="1"/>
  <c r="BN434" i="1" s="1"/>
  <c r="BO434" i="1"/>
  <c r="GJ426" i="1"/>
  <c r="BM420" i="1"/>
  <c r="BN420" i="1" s="1"/>
  <c r="BO420" i="1"/>
  <c r="GL416" i="1"/>
  <c r="GK454" i="1"/>
  <c r="GI438" i="1"/>
  <c r="GI429" i="1"/>
  <c r="GK425" i="1"/>
  <c r="BM451" i="1"/>
  <c r="BN451" i="1" s="1"/>
  <c r="BO451" i="1"/>
  <c r="GJ439" i="1"/>
  <c r="GL418" i="1"/>
  <c r="GI415" i="1"/>
  <c r="GJ444" i="1"/>
  <c r="GI437" i="1"/>
  <c r="GK430" i="1"/>
  <c r="GI421" i="1"/>
  <c r="GI420" i="1"/>
  <c r="BM416" i="1"/>
  <c r="BN416" i="1" s="1"/>
  <c r="BO416" i="1"/>
  <c r="GL413" i="1"/>
  <c r="GK405" i="1"/>
  <c r="GK400" i="1"/>
  <c r="GK378" i="1"/>
  <c r="GK407" i="1"/>
  <c r="GI382" i="1"/>
  <c r="BM379" i="1"/>
  <c r="BN379" i="1" s="1"/>
  <c r="BO379" i="1"/>
  <c r="GK365" i="1"/>
  <c r="GJ390" i="1"/>
  <c r="GL386" i="1"/>
  <c r="GK372" i="1"/>
  <c r="GK361" i="1"/>
  <c r="BO345" i="1"/>
  <c r="BM345" i="1"/>
  <c r="BN345" i="1" s="1"/>
  <c r="BO341" i="1"/>
  <c r="BM341" i="1"/>
  <c r="BN341" i="1" s="1"/>
  <c r="BO332" i="1"/>
  <c r="BM332" i="1"/>
  <c r="BN332" i="1" s="1"/>
  <c r="BO315" i="1"/>
  <c r="BM315" i="1"/>
  <c r="BN315" i="1" s="1"/>
  <c r="BO299" i="1"/>
  <c r="BM299" i="1"/>
  <c r="BN299" i="1" s="1"/>
  <c r="BO287" i="1"/>
  <c r="BM287" i="1"/>
  <c r="BN287" i="1" s="1"/>
  <c r="GJ372" i="1"/>
  <c r="GI361" i="1"/>
  <c r="GK347" i="1"/>
  <c r="GK354" i="1"/>
  <c r="GI339" i="1"/>
  <c r="GK291" i="1"/>
  <c r="GK287" i="1"/>
  <c r="BM391" i="1"/>
  <c r="BN391" i="1" s="1"/>
  <c r="BO391" i="1"/>
  <c r="BM383" i="1"/>
  <c r="BN383" i="1" s="1"/>
  <c r="BO383" i="1"/>
  <c r="GI338" i="1"/>
  <c r="GJ334" i="1"/>
  <c r="GI330" i="1"/>
  <c r="GK327" i="1"/>
  <c r="GK323" i="1"/>
  <c r="GK319" i="1"/>
  <c r="GK315" i="1"/>
  <c r="GK311" i="1"/>
  <c r="GK307" i="1"/>
  <c r="GK303" i="1"/>
  <c r="GK299" i="1"/>
  <c r="GK295" i="1"/>
  <c r="GI289" i="1"/>
  <c r="GL285" i="1"/>
  <c r="GI373" i="1"/>
  <c r="GL325" i="1"/>
  <c r="GJ323" i="1"/>
  <c r="GL317" i="1"/>
  <c r="GJ315" i="1"/>
  <c r="GL309" i="1"/>
  <c r="GJ307" i="1"/>
  <c r="GL301" i="1"/>
  <c r="GJ299" i="1"/>
  <c r="BM282" i="1"/>
  <c r="BN282" i="1" s="1"/>
  <c r="BO282" i="1"/>
  <c r="GK313" i="1"/>
  <c r="BO275" i="1"/>
  <c r="BM275" i="1"/>
  <c r="BN275" i="1" s="1"/>
  <c r="BO261" i="1"/>
  <c r="BM261" i="1"/>
  <c r="BN261" i="1" s="1"/>
  <c r="GK330" i="1"/>
  <c r="GI303" i="1"/>
  <c r="GJ286" i="1"/>
  <c r="GK317" i="1"/>
  <c r="GI295" i="1"/>
  <c r="GK334" i="1"/>
  <c r="GK285" i="1"/>
  <c r="GK279" i="1"/>
  <c r="GI277" i="1"/>
  <c r="BO254" i="1"/>
  <c r="BM254" i="1"/>
  <c r="BN254" i="1" s="1"/>
  <c r="BO237" i="1"/>
  <c r="BM237" i="1"/>
  <c r="BN237" i="1" s="1"/>
  <c r="GI280" i="1"/>
  <c r="GL281" i="1"/>
  <c r="GK259" i="1"/>
  <c r="BO255" i="1"/>
  <c r="BM255" i="1"/>
  <c r="BN255" i="1" s="1"/>
  <c r="BO228" i="1"/>
  <c r="BM228" i="1"/>
  <c r="BN228" i="1" s="1"/>
  <c r="BM219" i="1"/>
  <c r="BN219" i="1" s="1"/>
  <c r="BO219" i="1"/>
  <c r="BM153" i="1"/>
  <c r="BN153" i="1" s="1"/>
  <c r="BO153" i="1"/>
  <c r="BM149" i="1"/>
  <c r="BN149" i="1" s="1"/>
  <c r="BO149" i="1"/>
  <c r="BM145" i="1"/>
  <c r="BN145" i="1" s="1"/>
  <c r="BO145" i="1"/>
  <c r="BM141" i="1"/>
  <c r="BN141" i="1" s="1"/>
  <c r="BO141" i="1"/>
  <c r="GJ215" i="1"/>
  <c r="BO147" i="1"/>
  <c r="BM147" i="1"/>
  <c r="BN147" i="1" s="1"/>
  <c r="BO139" i="1"/>
  <c r="BM139" i="1"/>
  <c r="BN139" i="1" s="1"/>
  <c r="GJ213" i="1"/>
  <c r="GI214" i="1"/>
  <c r="BO133" i="1"/>
  <c r="BM133" i="1"/>
  <c r="BN133" i="1" s="1"/>
  <c r="BM128" i="1"/>
  <c r="BN128" i="1" s="1"/>
  <c r="BO128" i="1"/>
  <c r="BM120" i="1"/>
  <c r="BN120" i="1" s="1"/>
  <c r="BO120" i="1"/>
  <c r="BM115" i="1"/>
  <c r="BN115" i="1" s="1"/>
  <c r="BO115" i="1"/>
  <c r="BM106" i="1"/>
  <c r="BN106" i="1" s="1"/>
  <c r="BO106" i="1"/>
  <c r="BO135" i="1"/>
  <c r="BM135" i="1"/>
  <c r="BN135" i="1" s="1"/>
  <c r="GL132" i="1"/>
  <c r="GL130" i="1"/>
  <c r="GK137" i="1"/>
  <c r="GI58" i="1"/>
  <c r="BM60" i="1"/>
  <c r="BN60" i="1" s="1"/>
  <c r="BO60" i="1"/>
  <c r="BM38" i="1"/>
  <c r="BN38" i="1" s="1"/>
  <c r="BO38" i="1"/>
  <c r="GJ134" i="1"/>
  <c r="GI133" i="1"/>
  <c r="GJ60" i="1"/>
  <c r="GL51" i="1"/>
  <c r="GK48" i="1"/>
  <c r="GJ45" i="1"/>
  <c r="GI57" i="1"/>
  <c r="GI53" i="1"/>
  <c r="GK44" i="1"/>
  <c r="GJ55" i="1"/>
  <c r="GL532" i="1"/>
  <c r="GI532" i="1"/>
  <c r="BO531" i="1"/>
  <c r="BM531" i="1"/>
  <c r="BN531" i="1" s="1"/>
  <c r="BM529" i="1"/>
  <c r="BN529" i="1" s="1"/>
  <c r="BO529" i="1"/>
  <c r="GK526" i="1"/>
  <c r="GL523" i="1"/>
  <c r="GJ522" i="1"/>
  <c r="GI529" i="1"/>
  <c r="GL528" i="1"/>
  <c r="GK520" i="1"/>
  <c r="BM516" i="1"/>
  <c r="BN516" i="1" s="1"/>
  <c r="BO516" i="1"/>
  <c r="GI523" i="1"/>
  <c r="GL511" i="1"/>
  <c r="BM510" i="1"/>
  <c r="BN510" i="1" s="1"/>
  <c r="BO510" i="1"/>
  <c r="BO514" i="1"/>
  <c r="BM514" i="1"/>
  <c r="BN514" i="1" s="1"/>
  <c r="GK501" i="1"/>
  <c r="GL499" i="1"/>
  <c r="GL494" i="1"/>
  <c r="GK498" i="1"/>
  <c r="GI496" i="1"/>
  <c r="GL482" i="1"/>
  <c r="GL473" i="1"/>
  <c r="GI492" i="1"/>
  <c r="GK490" i="1"/>
  <c r="GK480" i="1"/>
  <c r="GI462" i="1"/>
  <c r="GJ461" i="1"/>
  <c r="GL468" i="1"/>
  <c r="GJ472" i="1"/>
  <c r="GJ469" i="1"/>
  <c r="GI483" i="1"/>
  <c r="GK450" i="1"/>
  <c r="BM463" i="1"/>
  <c r="BN463" i="1" s="1"/>
  <c r="BO463" i="1"/>
  <c r="GJ451" i="1"/>
  <c r="BM436" i="1"/>
  <c r="BN436" i="1" s="1"/>
  <c r="BO436" i="1"/>
  <c r="GI427" i="1"/>
  <c r="GJ411" i="1"/>
  <c r="GI471" i="1"/>
  <c r="GJ460" i="1"/>
  <c r="GJ459" i="1"/>
  <c r="GJ440" i="1"/>
  <c r="BM456" i="1"/>
  <c r="BN456" i="1" s="1"/>
  <c r="BO456" i="1"/>
  <c r="GK462" i="1"/>
  <c r="GL455" i="1"/>
  <c r="GJ453" i="1"/>
  <c r="GJ441" i="1"/>
  <c r="GL435" i="1"/>
  <c r="GK427" i="1"/>
  <c r="GL434" i="1"/>
  <c r="GI423" i="1"/>
  <c r="GI416" i="1"/>
  <c r="GL403" i="1"/>
  <c r="GJ438" i="1"/>
  <c r="GK429" i="1"/>
  <c r="GJ425" i="1"/>
  <c r="BM403" i="1"/>
  <c r="BN403" i="1" s="1"/>
  <c r="BO403" i="1"/>
  <c r="GI453" i="1"/>
  <c r="GK451" i="1"/>
  <c r="GI440" i="1"/>
  <c r="GL439" i="1"/>
  <c r="BM426" i="1"/>
  <c r="BN426" i="1" s="1"/>
  <c r="BO426" i="1"/>
  <c r="GI424" i="1"/>
  <c r="BM424" i="1"/>
  <c r="BN424" i="1" s="1"/>
  <c r="BO424" i="1"/>
  <c r="GK418" i="1"/>
  <c r="GK415" i="1"/>
  <c r="GK397" i="1"/>
  <c r="GI444" i="1"/>
  <c r="GL437" i="1"/>
  <c r="GJ431" i="1"/>
  <c r="GL428" i="1"/>
  <c r="GL421" i="1"/>
  <c r="GJ420" i="1"/>
  <c r="GK413" i="1"/>
  <c r="GL407" i="1"/>
  <c r="GL400" i="1"/>
  <c r="GL371" i="1"/>
  <c r="GK350" i="1"/>
  <c r="GL350" i="1"/>
  <c r="GI378" i="1"/>
  <c r="GJ376" i="1"/>
  <c r="GI369" i="1"/>
  <c r="GI363" i="1"/>
  <c r="GI350" i="1"/>
  <c r="GJ382" i="1"/>
  <c r="GI376" i="1"/>
  <c r="GJ369" i="1"/>
  <c r="GL390" i="1"/>
  <c r="GK386" i="1"/>
  <c r="GL375" i="1"/>
  <c r="GL372" i="1"/>
  <c r="GI352" i="1"/>
  <c r="GL347" i="1"/>
  <c r="BO336" i="1"/>
  <c r="BM336" i="1"/>
  <c r="BN336" i="1" s="1"/>
  <c r="BO319" i="1"/>
  <c r="BM319" i="1"/>
  <c r="BN319" i="1" s="1"/>
  <c r="BO303" i="1"/>
  <c r="BM303" i="1"/>
  <c r="BN303" i="1" s="1"/>
  <c r="BO291" i="1"/>
  <c r="BM291" i="1"/>
  <c r="BN291" i="1" s="1"/>
  <c r="GJ339" i="1"/>
  <c r="GL334" i="1"/>
  <c r="GJ332" i="1"/>
  <c r="GJ293" i="1"/>
  <c r="GJ291" i="1"/>
  <c r="GI285" i="1"/>
  <c r="GI325" i="1"/>
  <c r="GJ321" i="1"/>
  <c r="GI317" i="1"/>
  <c r="GJ313" i="1"/>
  <c r="GI309" i="1"/>
  <c r="GJ305" i="1"/>
  <c r="GI301" i="1"/>
  <c r="GJ297" i="1"/>
  <c r="GJ280" i="1"/>
  <c r="BM280" i="1"/>
  <c r="BN280" i="1" s="1"/>
  <c r="BO280" i="1"/>
  <c r="GJ278" i="1"/>
  <c r="BO266" i="1"/>
  <c r="BM266" i="1"/>
  <c r="BN266" i="1" s="1"/>
  <c r="GI327" i="1"/>
  <c r="GK305" i="1"/>
  <c r="GJ290" i="1"/>
  <c r="BM283" i="1"/>
  <c r="BN283" i="1" s="1"/>
  <c r="BO283" i="1"/>
  <c r="BM277" i="1"/>
  <c r="BN277" i="1" s="1"/>
  <c r="BO277" i="1"/>
  <c r="BM273" i="1"/>
  <c r="BN273" i="1" s="1"/>
  <c r="BO273" i="1"/>
  <c r="GI319" i="1"/>
  <c r="GI283" i="1"/>
  <c r="GI279" i="1"/>
  <c r="GJ277" i="1"/>
  <c r="BM269" i="1"/>
  <c r="BN269" i="1" s="1"/>
  <c r="BO269" i="1"/>
  <c r="BO250" i="1"/>
  <c r="BM250" i="1"/>
  <c r="BN250" i="1" s="1"/>
  <c r="BO231" i="1"/>
  <c r="BM231" i="1"/>
  <c r="BN231" i="1" s="1"/>
  <c r="GK260" i="1"/>
  <c r="GI281" i="1"/>
  <c r="GL259" i="1"/>
  <c r="BO246" i="1"/>
  <c r="BM246" i="1"/>
  <c r="BN246" i="1" s="1"/>
  <c r="BO233" i="1"/>
  <c r="BM233" i="1"/>
  <c r="BN233" i="1" s="1"/>
  <c r="BO224" i="1"/>
  <c r="BM224" i="1"/>
  <c r="BN224" i="1" s="1"/>
  <c r="GI218" i="1"/>
  <c r="GJ260" i="1"/>
  <c r="GJ210" i="1"/>
  <c r="BO184" i="1"/>
  <c r="BM184" i="1"/>
  <c r="BN184" i="1" s="1"/>
  <c r="BO176" i="1"/>
  <c r="BM176" i="1"/>
  <c r="BN176" i="1" s="1"/>
  <c r="BO168" i="1"/>
  <c r="BM168" i="1"/>
  <c r="BN168" i="1" s="1"/>
  <c r="BO160" i="1"/>
  <c r="BM160" i="1"/>
  <c r="BN160" i="1" s="1"/>
  <c r="BM102" i="1"/>
  <c r="BN102" i="1" s="1"/>
  <c r="BO102" i="1"/>
  <c r="BM94" i="1"/>
  <c r="BN94" i="1" s="1"/>
  <c r="BO94" i="1"/>
  <c r="BM90" i="1"/>
  <c r="BN90" i="1" s="1"/>
  <c r="BO90" i="1"/>
  <c r="BM77" i="1"/>
  <c r="BN77" i="1" s="1"/>
  <c r="BO77" i="1"/>
  <c r="BM72" i="1"/>
  <c r="BN72" i="1" s="1"/>
  <c r="BO72" i="1"/>
  <c r="GK132" i="1"/>
  <c r="GJ130" i="1"/>
  <c r="GI135" i="1"/>
  <c r="GJ58" i="1"/>
  <c r="GI52" i="1"/>
  <c r="BM26" i="1"/>
  <c r="BN26" i="1" s="1"/>
  <c r="BO26" i="1"/>
  <c r="GL134" i="1"/>
  <c r="GL52" i="1"/>
  <c r="GJ47" i="1"/>
  <c r="GJ43" i="1"/>
  <c r="GK52" i="1"/>
  <c r="GI51" i="1"/>
  <c r="GI49" i="1"/>
  <c r="BO2" i="1"/>
  <c r="BM2" i="1"/>
  <c r="BN2" i="1" s="1"/>
  <c r="GJ50" i="1"/>
  <c r="GL48" i="1"/>
  <c r="GK45" i="1"/>
  <c r="GJ57" i="1"/>
  <c r="GL53" i="1"/>
  <c r="GL44" i="1"/>
  <c r="GL55" i="1"/>
  <c r="BO54" i="1"/>
  <c r="BM54" i="1"/>
  <c r="BN54" i="1" s="1"/>
  <c r="GJ532" i="1"/>
  <c r="BO527" i="1"/>
  <c r="BM527" i="1"/>
  <c r="BN527" i="1" s="1"/>
  <c r="GJ523" i="1"/>
  <c r="GI528" i="1"/>
  <c r="GI522" i="1"/>
  <c r="BO513" i="1"/>
  <c r="BM513" i="1"/>
  <c r="BN513" i="1" s="1"/>
  <c r="BO507" i="1"/>
  <c r="BM507" i="1"/>
  <c r="BN507" i="1" s="1"/>
  <c r="GL502" i="1"/>
  <c r="GI502" i="1"/>
  <c r="GJ505" i="1"/>
  <c r="GI494" i="1"/>
  <c r="GK483" i="1"/>
  <c r="GJ498" i="1"/>
  <c r="GJ496" i="1"/>
  <c r="GK476" i="1"/>
  <c r="GL476" i="1"/>
  <c r="BO499" i="1"/>
  <c r="BM499" i="1"/>
  <c r="BN499" i="1" s="1"/>
  <c r="GI495" i="1"/>
  <c r="GL492" i="1"/>
  <c r="GJ490" i="1"/>
  <c r="GI480" i="1"/>
  <c r="GJ476" i="1"/>
  <c r="GJ474" i="1"/>
  <c r="GL472" i="1"/>
  <c r="GL451" i="1"/>
  <c r="GI460" i="1"/>
  <c r="GI459" i="1"/>
  <c r="GI454" i="1"/>
  <c r="GI441" i="1"/>
  <c r="GI435" i="1"/>
  <c r="GK411" i="1"/>
  <c r="GL423" i="1"/>
  <c r="BM422" i="1"/>
  <c r="BN422" i="1" s="1"/>
  <c r="BO422" i="1"/>
  <c r="GK416" i="1"/>
  <c r="GJ413" i="1"/>
  <c r="GI403" i="1"/>
  <c r="GJ395" i="1"/>
  <c r="GL447" i="1"/>
  <c r="GK438" i="1"/>
  <c r="BM435" i="1"/>
  <c r="BN435" i="1" s="1"/>
  <c r="BO435" i="1"/>
  <c r="GJ429" i="1"/>
  <c r="GL425" i="1"/>
  <c r="BM417" i="1"/>
  <c r="BN417" i="1" s="1"/>
  <c r="BO417" i="1"/>
  <c r="GL450" i="1"/>
  <c r="GK439" i="1"/>
  <c r="BM433" i="1"/>
  <c r="BN433" i="1" s="1"/>
  <c r="BO433" i="1"/>
  <c r="BM430" i="1"/>
  <c r="BN430" i="1" s="1"/>
  <c r="BO430" i="1"/>
  <c r="GI426" i="1"/>
  <c r="GK417" i="1"/>
  <c r="GJ415" i="1"/>
  <c r="GL414" i="1"/>
  <c r="BM411" i="1"/>
  <c r="BN411" i="1" s="1"/>
  <c r="BO411" i="1"/>
  <c r="GL444" i="1"/>
  <c r="GJ437" i="1"/>
  <c r="GL431" i="1"/>
  <c r="GK421" i="1"/>
  <c r="GK420" i="1"/>
  <c r="BM419" i="1"/>
  <c r="BN419" i="1" s="1"/>
  <c r="BO419" i="1"/>
  <c r="GJ400" i="1"/>
  <c r="GJ378" i="1"/>
  <c r="GJ375" i="1"/>
  <c r="GL367" i="1"/>
  <c r="GJ350" i="1"/>
  <c r="GL382" i="1"/>
  <c r="GK376" i="1"/>
  <c r="GI431" i="1"/>
  <c r="GK390" i="1"/>
  <c r="GI386" i="1"/>
  <c r="GL355" i="1"/>
  <c r="BM354" i="1"/>
  <c r="BN354" i="1" s="1"/>
  <c r="BO354" i="1"/>
  <c r="GK352" i="1"/>
  <c r="BO323" i="1"/>
  <c r="BM323" i="1"/>
  <c r="BN323" i="1" s="1"/>
  <c r="BO307" i="1"/>
  <c r="BM307" i="1"/>
  <c r="BN307" i="1" s="1"/>
  <c r="BM387" i="1"/>
  <c r="BN387" i="1" s="1"/>
  <c r="BO387" i="1"/>
  <c r="GK367" i="1"/>
  <c r="GJ352" i="1"/>
  <c r="GJ371" i="1"/>
  <c r="GJ363" i="1"/>
  <c r="GK339" i="1"/>
  <c r="BM338" i="1"/>
  <c r="BN338" i="1" s="1"/>
  <c r="BO338" i="1"/>
  <c r="GI335" i="1"/>
  <c r="BM334" i="1"/>
  <c r="BN334" i="1" s="1"/>
  <c r="BO334" i="1"/>
  <c r="GI331" i="1"/>
  <c r="BM330" i="1"/>
  <c r="BN330" i="1" s="1"/>
  <c r="BO330" i="1"/>
  <c r="GJ338" i="1"/>
  <c r="GJ330" i="1"/>
  <c r="GL293" i="1"/>
  <c r="GJ289" i="1"/>
  <c r="GJ287" i="1"/>
  <c r="GL321" i="1"/>
  <c r="GL313" i="1"/>
  <c r="GJ311" i="1"/>
  <c r="GL305" i="1"/>
  <c r="GL297" i="1"/>
  <c r="GJ283" i="1"/>
  <c r="GL280" i="1"/>
  <c r="GI332" i="1"/>
  <c r="GK289" i="1"/>
  <c r="GI336" i="1"/>
  <c r="GK293" i="1"/>
  <c r="GK301" i="1"/>
  <c r="BM268" i="1"/>
  <c r="BN268" i="1" s="1"/>
  <c r="BO268" i="1"/>
  <c r="GK338" i="1"/>
  <c r="GJ279" i="1"/>
  <c r="GK277" i="1"/>
  <c r="GI261" i="1"/>
  <c r="GL261" i="1"/>
  <c r="GK261" i="1"/>
  <c r="GJ261" i="1"/>
  <c r="BO245" i="1"/>
  <c r="BM245" i="1"/>
  <c r="BN245" i="1" s="1"/>
  <c r="BO227" i="1"/>
  <c r="BM227" i="1"/>
  <c r="BN227" i="1" s="1"/>
  <c r="GL260" i="1"/>
  <c r="GK281" i="1"/>
  <c r="GI259" i="1"/>
  <c r="BO251" i="1"/>
  <c r="BM251" i="1"/>
  <c r="BN251" i="1" s="1"/>
  <c r="BO242" i="1"/>
  <c r="BM242" i="1"/>
  <c r="BN242" i="1" s="1"/>
  <c r="BO220" i="1"/>
  <c r="BM220" i="1"/>
  <c r="BN220" i="1" s="1"/>
  <c r="BM186" i="1"/>
  <c r="BN186" i="1" s="1"/>
  <c r="BO186" i="1"/>
  <c r="BM182" i="1"/>
  <c r="BN182" i="1" s="1"/>
  <c r="BO182" i="1"/>
  <c r="BM178" i="1"/>
  <c r="BN178" i="1" s="1"/>
  <c r="BO178" i="1"/>
  <c r="BM174" i="1"/>
  <c r="BN174" i="1" s="1"/>
  <c r="BO174" i="1"/>
  <c r="BM170" i="1"/>
  <c r="BN170" i="1" s="1"/>
  <c r="BO170" i="1"/>
  <c r="BM166" i="1"/>
  <c r="BN166" i="1" s="1"/>
  <c r="BO166" i="1"/>
  <c r="BM162" i="1"/>
  <c r="BN162" i="1" s="1"/>
  <c r="BO162" i="1"/>
  <c r="BM158" i="1"/>
  <c r="BN158" i="1" s="1"/>
  <c r="BO158" i="1"/>
  <c r="BM154" i="1"/>
  <c r="BN154" i="1" s="1"/>
  <c r="BO154" i="1"/>
  <c r="GK210" i="1"/>
  <c r="BO151" i="1"/>
  <c r="BM151" i="1"/>
  <c r="BN151" i="1" s="1"/>
  <c r="BO143" i="1"/>
  <c r="BM143" i="1"/>
  <c r="BN143" i="1" s="1"/>
  <c r="GK135" i="1"/>
  <c r="BM124" i="1"/>
  <c r="BN124" i="1" s="1"/>
  <c r="BO124" i="1"/>
  <c r="BM111" i="1"/>
  <c r="BN111" i="1" s="1"/>
  <c r="BO111" i="1"/>
  <c r="GL135" i="1"/>
  <c r="GJ131" i="1"/>
  <c r="GI132" i="1"/>
  <c r="GI130" i="1"/>
  <c r="BO52" i="1"/>
  <c r="BM52" i="1"/>
  <c r="BN52" i="1" s="1"/>
  <c r="BM137" i="1"/>
  <c r="BN137" i="1" s="1"/>
  <c r="BO137" i="1"/>
  <c r="BM46" i="1"/>
  <c r="BN46" i="1" s="1"/>
  <c r="BO46" i="1"/>
  <c r="BM42" i="1"/>
  <c r="BN42" i="1" s="1"/>
  <c r="BO42" i="1"/>
  <c r="BM30" i="1"/>
  <c r="BN30" i="1" s="1"/>
  <c r="BO30" i="1"/>
  <c r="BM6" i="1"/>
  <c r="BN6" i="1" s="1"/>
  <c r="BO6" i="1"/>
  <c r="GI134" i="1"/>
  <c r="GL60" i="1"/>
  <c r="GJ51" i="1"/>
  <c r="GI48" i="1"/>
  <c r="GL45" i="1"/>
  <c r="GL57" i="1"/>
  <c r="GJ53" i="1"/>
  <c r="GI44" i="1"/>
  <c r="GI55" i="1"/>
  <c r="GI54" i="1"/>
  <c r="BM532" i="1"/>
  <c r="BN532" i="1" s="1"/>
  <c r="BO532" i="1"/>
  <c r="BM534" i="1"/>
  <c r="BN534" i="1" s="1"/>
  <c r="BO534" i="1"/>
  <c r="BM524" i="1"/>
  <c r="BN524" i="1" s="1"/>
  <c r="BO524" i="1"/>
  <c r="BO486" i="1"/>
  <c r="BM486" i="1"/>
  <c r="BN486" i="1" s="1"/>
  <c r="BM459" i="1"/>
  <c r="BN459" i="1" s="1"/>
  <c r="BO459" i="1"/>
  <c r="GL454" i="1"/>
  <c r="BM452" i="1"/>
  <c r="BN452" i="1" s="1"/>
  <c r="BO452" i="1"/>
  <c r="BO444" i="1"/>
  <c r="BM444" i="1"/>
  <c r="BN444" i="1" s="1"/>
  <c r="GI411" i="1"/>
  <c r="GJ430" i="1"/>
  <c r="BM412" i="1"/>
  <c r="BN412" i="1" s="1"/>
  <c r="BO412" i="1"/>
  <c r="GI418" i="1"/>
  <c r="GI417" i="1"/>
  <c r="BM414" i="1"/>
  <c r="BN414" i="1" s="1"/>
  <c r="BO414" i="1"/>
  <c r="BM399" i="1"/>
  <c r="BN399" i="1" s="1"/>
  <c r="BO399" i="1"/>
  <c r="GI365" i="1"/>
  <c r="GL358" i="1"/>
  <c r="GK358" i="1"/>
  <c r="GI358" i="1"/>
  <c r="BO327" i="1"/>
  <c r="BM327" i="1"/>
  <c r="BN327" i="1" s="1"/>
  <c r="BO311" i="1"/>
  <c r="BM311" i="1"/>
  <c r="BN311" i="1" s="1"/>
  <c r="GK351" i="1"/>
  <c r="GI357" i="1"/>
  <c r="GK336" i="1"/>
  <c r="GK331" i="1"/>
  <c r="GI294" i="1"/>
  <c r="BM293" i="1"/>
  <c r="BN293" i="1" s="1"/>
  <c r="BO293" i="1"/>
  <c r="BM289" i="1"/>
  <c r="BN289" i="1" s="1"/>
  <c r="BO289" i="1"/>
  <c r="BM285" i="1"/>
  <c r="BN285" i="1" s="1"/>
  <c r="BO285" i="1"/>
  <c r="BM329" i="1"/>
  <c r="BN329" i="1" s="1"/>
  <c r="BO329" i="1"/>
  <c r="BM325" i="1"/>
  <c r="BN325" i="1" s="1"/>
  <c r="BO325" i="1"/>
  <c r="BM321" i="1"/>
  <c r="BN321" i="1" s="1"/>
  <c r="BO321" i="1"/>
  <c r="BM317" i="1"/>
  <c r="BN317" i="1" s="1"/>
  <c r="BO317" i="1"/>
  <c r="BM313" i="1"/>
  <c r="BN313" i="1" s="1"/>
  <c r="BO313" i="1"/>
  <c r="BM309" i="1"/>
  <c r="BN309" i="1" s="1"/>
  <c r="BO309" i="1"/>
  <c r="BM305" i="1"/>
  <c r="BN305" i="1" s="1"/>
  <c r="BO305" i="1"/>
  <c r="BM301" i="1"/>
  <c r="BN301" i="1" s="1"/>
  <c r="BO301" i="1"/>
  <c r="BM297" i="1"/>
  <c r="BN297" i="1" s="1"/>
  <c r="BO297" i="1"/>
  <c r="GJ309" i="1"/>
  <c r="GI297" i="1"/>
  <c r="GK282" i="1"/>
  <c r="GI282" i="1"/>
  <c r="GL282" i="1"/>
  <c r="GJ282" i="1"/>
  <c r="BO271" i="1"/>
  <c r="BM271" i="1"/>
  <c r="BN271" i="1" s="1"/>
  <c r="BO262" i="1"/>
  <c r="BM262" i="1"/>
  <c r="BN262" i="1" s="1"/>
  <c r="BM264" i="1"/>
  <c r="BN264" i="1" s="1"/>
  <c r="BO264" i="1"/>
  <c r="BO259" i="1"/>
  <c r="BM259" i="1"/>
  <c r="BN259" i="1" s="1"/>
  <c r="BO258" i="1"/>
  <c r="BM258" i="1"/>
  <c r="BN258" i="1" s="1"/>
  <c r="BO241" i="1"/>
  <c r="BM241" i="1"/>
  <c r="BN241" i="1" s="1"/>
  <c r="BO223" i="1"/>
  <c r="BM223" i="1"/>
  <c r="BN223" i="1" s="1"/>
  <c r="GJ259" i="1"/>
  <c r="BO247" i="1"/>
  <c r="BM247" i="1"/>
  <c r="BN247" i="1" s="1"/>
  <c r="BO238" i="1"/>
  <c r="BM238" i="1"/>
  <c r="BN238" i="1" s="1"/>
  <c r="BO232" i="1"/>
  <c r="BM232" i="1"/>
  <c r="BN232" i="1" s="1"/>
  <c r="GJ218" i="1"/>
  <c r="GI215" i="1"/>
  <c r="BO208" i="1"/>
  <c r="BM208" i="1"/>
  <c r="BN208" i="1" s="1"/>
  <c r="BO204" i="1"/>
  <c r="BM204" i="1"/>
  <c r="BN204" i="1" s="1"/>
  <c r="BO200" i="1"/>
  <c r="BM200" i="1"/>
  <c r="BN200" i="1" s="1"/>
  <c r="BO196" i="1"/>
  <c r="BM196" i="1"/>
  <c r="BN196" i="1" s="1"/>
  <c r="BO192" i="1"/>
  <c r="BM192" i="1"/>
  <c r="BN192" i="1" s="1"/>
  <c r="BO188" i="1"/>
  <c r="BM188" i="1"/>
  <c r="BN188" i="1" s="1"/>
  <c r="BO180" i="1"/>
  <c r="BM180" i="1"/>
  <c r="BN180" i="1" s="1"/>
  <c r="BO172" i="1"/>
  <c r="BM172" i="1"/>
  <c r="BN172" i="1" s="1"/>
  <c r="BO164" i="1"/>
  <c r="BM164" i="1"/>
  <c r="BN164" i="1" s="1"/>
  <c r="BO156" i="1"/>
  <c r="BM156" i="1"/>
  <c r="BN156" i="1" s="1"/>
  <c r="BM98" i="1"/>
  <c r="BN98" i="1" s="1"/>
  <c r="BO98" i="1"/>
  <c r="BM86" i="1"/>
  <c r="BN86" i="1" s="1"/>
  <c r="BO86" i="1"/>
  <c r="BM81" i="1"/>
  <c r="BN81" i="1" s="1"/>
  <c r="BO81" i="1"/>
  <c r="BM68" i="1"/>
  <c r="BN68" i="1" s="1"/>
  <c r="BO68" i="1"/>
  <c r="BM56" i="1"/>
  <c r="BN56" i="1" s="1"/>
  <c r="BO56" i="1"/>
  <c r="BM50" i="1"/>
  <c r="BN50" i="1" s="1"/>
  <c r="BO50" i="1"/>
  <c r="BM34" i="1"/>
  <c r="BN34" i="1" s="1"/>
  <c r="BO34" i="1"/>
  <c r="BO18" i="1"/>
  <c r="BM18" i="1"/>
  <c r="BN18" i="1" s="1"/>
  <c r="BM14" i="1"/>
  <c r="BN14" i="1" s="1"/>
  <c r="BO14" i="1"/>
  <c r="BM10" i="1"/>
  <c r="BN10" i="1" s="1"/>
  <c r="BO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Ranjeet Kumar Singh</author>
  </authors>
  <commentList>
    <comment ref="CE1" authorId="0" shapeId="0" xr:uid="{DCFB35FB-6384-46EC-8EF4-8B806C5EF8DA}">
      <text>
        <r>
          <rPr>
            <b/>
            <sz val="9"/>
            <color indexed="81"/>
            <rFont val="Tahoma"/>
            <family val="2"/>
          </rPr>
          <t xml:space="preserve">Ranjeet Kumar Singh: </t>
        </r>
        <r>
          <rPr>
            <sz val="9"/>
            <color indexed="81"/>
            <rFont val="Tahoma"/>
            <family val="2"/>
          </rPr>
          <t>Nos of Days Last AF Replaced Calculation =IFERROR(IF(U2&gt;0,ROUND(SUM(TODAY()-U2),0),""),"")</t>
        </r>
      </text>
    </comment>
    <comment ref="CK1" authorId="0" shapeId="0" xr:uid="{93AEBD4C-A31B-419D-9157-A566F8DBFD06}">
      <text>
        <r>
          <rPr>
            <b/>
            <sz val="9"/>
            <color indexed="81"/>
            <rFont val="Tahoma"/>
            <family val="2"/>
          </rPr>
          <t>Ranjeet Kumar Singh:</t>
        </r>
        <r>
          <rPr>
            <sz val="9"/>
            <color indexed="81"/>
            <rFont val="Tahoma"/>
            <family val="2"/>
          </rPr>
          <t xml:space="preserve">
Remaining Huours calculation as Nos of Days last AF Repl. (CE) * Average Running Hours</t>
        </r>
      </text>
    </comment>
    <comment ref="CQ1" authorId="0" shapeId="0" xr:uid="{33295026-9570-42C6-AE5F-5A948C4BAEA5}">
      <text>
        <r>
          <rPr>
            <b/>
            <sz val="9"/>
            <color indexed="81"/>
            <rFont val="Tahoma"/>
            <family val="2"/>
          </rPr>
          <t>Ranjeet Kumar Singh:</t>
        </r>
        <r>
          <rPr>
            <sz val="9"/>
            <color indexed="81"/>
            <rFont val="Tahoma"/>
            <family val="2"/>
          </rPr>
          <t xml:space="preserve">
HMR Remaining Calculation from last Remaininh Hours =IFERROR(IF(AF2&gt;0,SUM(AF2-CK2),""),"")</t>
        </r>
      </text>
    </comment>
    <comment ref="GI1" authorId="0" shapeId="0" xr:uid="{DB5CF2E1-3DAC-4904-8422-3E611A8AE1F2}">
      <text>
        <r>
          <rPr>
            <b/>
            <sz val="9"/>
            <color indexed="81"/>
            <rFont val="Tahoma"/>
            <family val="2"/>
          </rPr>
          <t>=CountByColor($HK2:$HS2,$HW$1)</t>
        </r>
      </text>
    </comment>
    <comment ref="GJ1" authorId="0" shapeId="0" xr:uid="{C2DFFC87-693D-4380-BDB2-6D73C78B4C1F}">
      <text>
        <r>
          <rPr>
            <b/>
            <sz val="9"/>
            <color indexed="81"/>
            <rFont val="Tahoma"/>
            <family val="2"/>
          </rPr>
          <t>=CountByColor($HK2:$HS2,$HX$1)</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<sst xmlns="http://schemas.openxmlformats.org/spreadsheetml/2006/main" count="13910" uniqueCount="3531">
  <si>
    <t>S.no</t>
  </si>
  <si>
    <t>Product Sub Group</t>
  </si>
  <si>
    <t>Warranty Type</t>
  </si>
  <si>
    <t>Model</t>
  </si>
  <si>
    <t>Customer Name</t>
  </si>
  <si>
    <t>Category</t>
  </si>
  <si>
    <t>Segment</t>
  </si>
  <si>
    <t>Service Engineer</t>
  </si>
  <si>
    <t>Inv Date</t>
  </si>
  <si>
    <t>Latest Service Call</t>
  </si>
  <si>
    <t>Service Engineer Comments</t>
  </si>
  <si>
    <t>HMR Date_Dec-25</t>
  </si>
  <si>
    <t>Total Hours</t>
  </si>
  <si>
    <t>Load Hours</t>
  </si>
  <si>
    <t>Unload Hours</t>
  </si>
  <si>
    <t>Oil Type</t>
  </si>
  <si>
    <t>Oil R Date</t>
  </si>
  <si>
    <t>AF R Date</t>
  </si>
  <si>
    <t>OF R Date</t>
  </si>
  <si>
    <t>AOS R Date</t>
  </si>
  <si>
    <t>RGT R Date</t>
  </si>
  <si>
    <t>Valvekit R Date</t>
  </si>
  <si>
    <t>DSF Availability</t>
  </si>
  <si>
    <t>Type of DSF</t>
  </si>
  <si>
    <t>PF R DATE</t>
  </si>
  <si>
    <t>FF R DATE</t>
  </si>
  <si>
    <t>CF R DATE</t>
  </si>
  <si>
    <t>AVG Running Hours Per Day</t>
  </si>
  <si>
    <t>AF Remaining Hours</t>
  </si>
  <si>
    <t>OF Remaining Hours</t>
  </si>
  <si>
    <t>OIL Remaining Hours</t>
  </si>
  <si>
    <t>AOS Remaining Hours</t>
  </si>
  <si>
    <t>Valve Kit Remaining Hours</t>
  </si>
  <si>
    <t>RGT Remaining Hours</t>
  </si>
  <si>
    <t>AF DUE DATE</t>
  </si>
  <si>
    <t>OF DUE DATE</t>
  </si>
  <si>
    <t>OIL DUE DATE</t>
  </si>
  <si>
    <t>AOS DUE DATE</t>
  </si>
  <si>
    <t>VALVEKIT DUE DATE</t>
  </si>
  <si>
    <t>RGT DUE DATE</t>
  </si>
  <si>
    <t>PF DUE DATE</t>
  </si>
  <si>
    <t>FF DUE DATE</t>
  </si>
  <si>
    <t>CF DUE DATE</t>
  </si>
  <si>
    <t>Over Due</t>
  </si>
  <si>
    <t>Current Month Due</t>
  </si>
  <si>
    <t>Next Month Due</t>
  </si>
  <si>
    <t>Location</t>
  </si>
  <si>
    <t>City</t>
  </si>
  <si>
    <t>State</t>
  </si>
  <si>
    <t>AF DUE</t>
  </si>
  <si>
    <t>OF DUE</t>
  </si>
  <si>
    <t>OIL DUE</t>
  </si>
  <si>
    <t>AOS DUE</t>
  </si>
  <si>
    <t>VALVEKIT DUE</t>
  </si>
  <si>
    <t>RGT DUE</t>
  </si>
  <si>
    <t>PF DUE</t>
  </si>
  <si>
    <t>FF DUE</t>
  </si>
  <si>
    <t>CF DUE</t>
  </si>
  <si>
    <t>DUE COUNT</t>
  </si>
  <si>
    <t>AVG RUNNING HOURS</t>
  </si>
  <si>
    <t>CURRENT HMR</t>
  </si>
  <si>
    <t>CURRENT LOAD HMR</t>
  </si>
  <si>
    <t>CURRENT UNLOAD HMR</t>
  </si>
  <si>
    <t>DIFFRENT HMR</t>
  </si>
  <si>
    <t>Sub Model</t>
  </si>
  <si>
    <t>Model Group</t>
  </si>
  <si>
    <t>Sub Category</t>
  </si>
  <si>
    <t>Nos of Month Comm</t>
  </si>
  <si>
    <t>Last Call Date</t>
  </si>
  <si>
    <t>Last Call#</t>
  </si>
  <si>
    <t>Last Call Type</t>
  </si>
  <si>
    <t>Last Sch Date</t>
  </si>
  <si>
    <t>Last Sch HMR</t>
  </si>
  <si>
    <t>DUE DATE-AF</t>
  </si>
  <si>
    <t>DUE DATE-OF</t>
  </si>
  <si>
    <t>DUE DATE-OIL</t>
  </si>
  <si>
    <t>DUE DATE-AOS</t>
  </si>
  <si>
    <t>DUE DATE-VALVE KIT</t>
  </si>
  <si>
    <t>DUE DATE-RGT</t>
  </si>
  <si>
    <t>Nos of Days Last AF Repl.</t>
  </si>
  <si>
    <t>Nos of Days Last OF Repl.</t>
  </si>
  <si>
    <t>Nos of Days Last OIL Repl.</t>
  </si>
  <si>
    <t>Nos of Days Last AOS Repl.</t>
  </si>
  <si>
    <t>Nos of Days Last VK Repl.</t>
  </si>
  <si>
    <t>Nos of Days Last RGT Repl.</t>
  </si>
  <si>
    <t>AF Replaced Rem. HMR</t>
  </si>
  <si>
    <t>OF Replaced Rem. HMR</t>
  </si>
  <si>
    <t>OIL Replaced Rem. HMR</t>
  </si>
  <si>
    <t>AOS Replaced Rem. HMR</t>
  </si>
  <si>
    <t>VK Replaced Rem. HMR</t>
  </si>
  <si>
    <t>RGT Replaced Rem. HMR</t>
  </si>
  <si>
    <t>AF Rem. HMR Till date</t>
  </si>
  <si>
    <t>OF Rem. HMR Till date</t>
  </si>
  <si>
    <t>OIL Rem. HMR Till date</t>
  </si>
  <si>
    <t>AOS Rem. HMR Till date</t>
  </si>
  <si>
    <t>VK Rem. HMR Till date</t>
  </si>
  <si>
    <t>RGT Rem. HMR Till date</t>
  </si>
  <si>
    <t>DSF
Y / N</t>
  </si>
  <si>
    <t>Load %</t>
  </si>
  <si>
    <t>SPM Date</t>
  </si>
  <si>
    <t>MOBH Dbi</t>
  </si>
  <si>
    <t>MOBH Dbm</t>
  </si>
  <si>
    <t>MOBH Dbc</t>
  </si>
  <si>
    <t>MIBH Dbi</t>
  </si>
  <si>
    <t>MIBH Dbm</t>
  </si>
  <si>
    <t>MIBH Dbc</t>
  </si>
  <si>
    <t>FOBH Dbi</t>
  </si>
  <si>
    <t>FOBH Dbm</t>
  </si>
  <si>
    <t>FOBH Dbc</t>
  </si>
  <si>
    <t>FIBH Dbi</t>
  </si>
  <si>
    <t>FIBH Dbm</t>
  </si>
  <si>
    <t>FIBH Dbc</t>
  </si>
  <si>
    <t>HMR DIFF AS TODAY</t>
  </si>
  <si>
    <t>Customer Count</t>
  </si>
  <si>
    <t>CUTTENT ATT. DATE</t>
  </si>
  <si>
    <t>Connect_Status</t>
  </si>
  <si>
    <t>Priority Visits</t>
  </si>
  <si>
    <t>MDA Latest Service Call</t>
  </si>
  <si>
    <t>MDA Service Engineer Comments</t>
  </si>
  <si>
    <t>MDA HMR Date</t>
  </si>
  <si>
    <t>MDA Total Hours</t>
  </si>
  <si>
    <t>MDA Load Hours</t>
  </si>
  <si>
    <t>MDA Unload Hours</t>
  </si>
  <si>
    <t>MDA Oil Type</t>
  </si>
  <si>
    <t>MDA Oil R Date</t>
  </si>
  <si>
    <t>MDA AF R Date</t>
  </si>
  <si>
    <t>MDA OF R Date</t>
  </si>
  <si>
    <t>MDA AOS R Date</t>
  </si>
  <si>
    <t>MDA RGT R Date</t>
  </si>
  <si>
    <t>MDA Valvekit R Date</t>
  </si>
  <si>
    <t>MDA DSF Availability</t>
  </si>
  <si>
    <t>MDA PF R DATE</t>
  </si>
  <si>
    <t>MDA FF R DATE</t>
  </si>
  <si>
    <t>MDA CF R DATE</t>
  </si>
  <si>
    <t>MDA AVG Running Hours Per Day</t>
  </si>
  <si>
    <t>MDA AF Remaining Hours</t>
  </si>
  <si>
    <t>MDA OF Remaining Hours</t>
  </si>
  <si>
    <t>MDA OIL Remaining Hours</t>
  </si>
  <si>
    <t>MDA AOS Remaining Hours</t>
  </si>
  <si>
    <t>MDA Valve Kit Remaining Hours</t>
  </si>
  <si>
    <t>MDA RGT Remaining Hours</t>
  </si>
  <si>
    <t>AF Due - R</t>
  </si>
  <si>
    <t>OF Due - R</t>
  </si>
  <si>
    <t>Oil Due - R</t>
  </si>
  <si>
    <t>AOS Due - R</t>
  </si>
  <si>
    <t>VALVE Due - R</t>
  </si>
  <si>
    <t>RGT Due - R</t>
  </si>
  <si>
    <t>PF Due - R</t>
  </si>
  <si>
    <t>FF Due - R</t>
  </si>
  <si>
    <t>CF Due - R</t>
  </si>
  <si>
    <t>AF / 31 Days</t>
  </si>
  <si>
    <t>OF / 31 Days</t>
  </si>
  <si>
    <t>Oil / 31 Days</t>
  </si>
  <si>
    <t>AOS / 31 Days</t>
  </si>
  <si>
    <t>VALVE / 31 Days</t>
  </si>
  <si>
    <t>RGT / 31 Days</t>
  </si>
  <si>
    <t>PF  / 31 Days</t>
  </si>
  <si>
    <t>FF / 31 Days</t>
  </si>
  <si>
    <t>CF / 31 Days</t>
  </si>
  <si>
    <t>AF Days Category</t>
  </si>
  <si>
    <t>OF Days Category</t>
  </si>
  <si>
    <t>Oil Days Category</t>
  </si>
  <si>
    <t>AOS Days Category</t>
  </si>
  <si>
    <t>VALVE Days Category</t>
  </si>
  <si>
    <t>RGT Days Category</t>
  </si>
  <si>
    <t>PF  Days Category</t>
  </si>
  <si>
    <t>CF Days Category</t>
  </si>
  <si>
    <t>FF Days Category</t>
  </si>
  <si>
    <t>Contact Nmae</t>
  </si>
  <si>
    <t>Contact No&gt;</t>
  </si>
  <si>
    <t>Current Customer Category</t>
  </si>
  <si>
    <t>Categoty Update Req</t>
  </si>
  <si>
    <t>DSF Status</t>
  </si>
  <si>
    <t>Red Count</t>
  </si>
  <si>
    <t>Yellow Count</t>
  </si>
  <si>
    <t>Green Count</t>
  </si>
  <si>
    <t>No Fill</t>
  </si>
  <si>
    <t>AF Next Due Date</t>
  </si>
  <si>
    <t>OF Next Due Date</t>
  </si>
  <si>
    <t>Oil Next Due Date</t>
  </si>
  <si>
    <t>AOS Next Due Date</t>
  </si>
  <si>
    <t>VALVE Next Due Date</t>
  </si>
  <si>
    <t>RGT Next Due Date</t>
  </si>
  <si>
    <t>CF Next Due Date</t>
  </si>
  <si>
    <t>FF Next Due Date</t>
  </si>
  <si>
    <t>BUES035120</t>
  </si>
  <si>
    <t>SEPSAC</t>
  </si>
  <si>
    <t>In Uptime Warranty</t>
  </si>
  <si>
    <t>EG 75-8 DV 400V/50HZ</t>
  </si>
  <si>
    <t>HINDUSTAN PETROLEUM CORPORATION LIMITED</t>
  </si>
  <si>
    <t>B (Below 100% potential spares purchased)</t>
  </si>
  <si>
    <t xml:space="preserve">POLYMER &amp; SYNTHETICS INDUSTRY                                                   </t>
  </si>
  <si>
    <t>Pramod Kumar</t>
  </si>
  <si>
    <t>Sales call carried out for HMR update</t>
  </si>
  <si>
    <t>Synthetic</t>
  </si>
  <si>
    <t>No</t>
  </si>
  <si>
    <t>864</t>
  </si>
  <si>
    <t>BARHI</t>
  </si>
  <si>
    <t>Jharkhand</t>
  </si>
  <si>
    <t>Yes</t>
  </si>
  <si>
    <t>Priority 2A</t>
  </si>
  <si>
    <t>Gaurav</t>
  </si>
  <si>
    <t>B</t>
  </si>
  <si>
    <t>BVKS037559</t>
  </si>
  <si>
    <t>KHETAN TRADER'S</t>
  </si>
  <si>
    <t xml:space="preserve">CANNING/BOTTLING/PACKAGING                                                      </t>
  </si>
  <si>
    <t>XD</t>
  </si>
  <si>
    <t>134</t>
  </si>
  <si>
    <t>2134</t>
  </si>
  <si>
    <t>6134</t>
  </si>
  <si>
    <t>Namkum</t>
  </si>
  <si>
    <t>Ranchi</t>
  </si>
  <si>
    <t> </t>
  </si>
  <si>
    <t>Priority 2B</t>
  </si>
  <si>
    <t>abhishek</t>
  </si>
  <si>
    <t>BUIS036656</t>
  </si>
  <si>
    <t xml:space="preserve">Other Industry                                                                  </t>
  </si>
  <si>
    <t>1827</t>
  </si>
  <si>
    <t>3827</t>
  </si>
  <si>
    <t>7734</t>
  </si>
  <si>
    <t>3734</t>
  </si>
  <si>
    <t>Dhanbad</t>
  </si>
  <si>
    <t>Nandan Kumar Jha</t>
  </si>
  <si>
    <t>BUAF111226</t>
  </si>
  <si>
    <t>EG 11-7.5 D 400V/50HZ</t>
  </si>
  <si>
    <t>C (Not Buying Spares or buying lubricants)</t>
  </si>
  <si>
    <t>AMC visit carried out</t>
  </si>
  <si>
    <t/>
  </si>
  <si>
    <t>C</t>
  </si>
  <si>
    <t>BUAS033580</t>
  </si>
  <si>
    <t xml:space="preserve">Cement                                                                          </t>
  </si>
  <si>
    <t>CC-01917180</t>
  </si>
  <si>
    <t>3620</t>
  </si>
  <si>
    <t>6620</t>
  </si>
  <si>
    <t>5620</t>
  </si>
  <si>
    <t>6926</t>
  </si>
  <si>
    <t>BARKAKANA</t>
  </si>
  <si>
    <t>Ramgarh</t>
  </si>
  <si>
    <t>Priority 5B</t>
  </si>
  <si>
    <t>mr. B B SAUNDI</t>
  </si>
  <si>
    <t>BUCS034180</t>
  </si>
  <si>
    <t>Out of warranty</t>
  </si>
  <si>
    <t>Community Health centre chanda Kyari</t>
  </si>
  <si>
    <t>A (100% potential spares purchased)</t>
  </si>
  <si>
    <t xml:space="preserve">HOSPITAL/HEALTH                                                                 </t>
  </si>
  <si>
    <t>CC-01670096</t>
  </si>
  <si>
    <t>1813</t>
  </si>
  <si>
    <t>2026</t>
  </si>
  <si>
    <t>3813</t>
  </si>
  <si>
    <t>5813</t>
  </si>
  <si>
    <t>Priority 4B</t>
  </si>
  <si>
    <t>vinod</t>
  </si>
  <si>
    <t>D</t>
  </si>
  <si>
    <t>BVKC374370</t>
  </si>
  <si>
    <t>ENCAP</t>
  </si>
  <si>
    <t>EN 5-9.5 400V/50HZ</t>
  </si>
  <si>
    <t>VOXLIVING</t>
  </si>
  <si>
    <t xml:space="preserve">GENERAL ENGINEERING - WOOD WORK                                                 </t>
  </si>
  <si>
    <t>1421</t>
  </si>
  <si>
    <t>Hehal</t>
  </si>
  <si>
    <t>riteh</t>
  </si>
  <si>
    <t>BUGS047120</t>
  </si>
  <si>
    <t>EG 45-8.5</t>
  </si>
  <si>
    <t>CC-01831736</t>
  </si>
  <si>
    <t>We visited site check and found unit tripping in high temperature so we found sump pressure low during unaloading time so we adjust sump pressure from BDV and check unit running well condition at the present time.</t>
  </si>
  <si>
    <t>1112</t>
  </si>
  <si>
    <t>4612</t>
  </si>
  <si>
    <t>6442</t>
  </si>
  <si>
    <t>West Bangal</t>
  </si>
  <si>
    <t>Mr Babu daa</t>
  </si>
  <si>
    <t>BUGS047201</t>
  </si>
  <si>
    <t>SHREE RAM ELECTROCALST (JHARKHAND) PVT. LTD.</t>
  </si>
  <si>
    <t xml:space="preserve">CABLES                                                                          </t>
  </si>
  <si>
    <t>NAMKUM</t>
  </si>
  <si>
    <t>Mr Sanjit minz</t>
  </si>
  <si>
    <t>BUFC372853</t>
  </si>
  <si>
    <t>SEVEN DAWN CONCEPTS</t>
  </si>
  <si>
    <t xml:space="preserve">GARAGES                                                                         </t>
  </si>
  <si>
    <t>Today we attend the customer site for sheudle service so we change parts during service:- air filter, oil filter, oil and separator than start machine running ok</t>
  </si>
  <si>
    <t>1000</t>
  </si>
  <si>
    <t>3000</t>
  </si>
  <si>
    <t>2000</t>
  </si>
  <si>
    <t>BOOTY MORE</t>
  </si>
  <si>
    <t>mr. Roushan Tiwari</t>
  </si>
  <si>
    <t>BUGS047249</t>
  </si>
  <si>
    <t>4000</t>
  </si>
  <si>
    <t>8000</t>
  </si>
  <si>
    <t>6000</t>
  </si>
  <si>
    <t>BUKS045387</t>
  </si>
  <si>
    <t>EG 37-8.5 400V/50HZ</t>
  </si>
  <si>
    <t>Shri Ram Power &amp; Steel Pvt.Ltd.</t>
  </si>
  <si>
    <t xml:space="preserve">STEEL MILLS                                                                     </t>
  </si>
  <si>
    <t>Pre Filter</t>
  </si>
  <si>
    <t>1756</t>
  </si>
  <si>
    <t>3756</t>
  </si>
  <si>
    <t>mr. rajesh</t>
  </si>
  <si>
    <t>A</t>
  </si>
  <si>
    <t>BUGC373213</t>
  </si>
  <si>
    <t>B R food products</t>
  </si>
  <si>
    <t>344</t>
  </si>
  <si>
    <t>3302</t>
  </si>
  <si>
    <t>5302</t>
  </si>
  <si>
    <t>Palamu</t>
  </si>
  <si>
    <t>Raj kumar</t>
  </si>
  <si>
    <t>BUAC371371</t>
  </si>
  <si>
    <t>EN 15-9.5 400V/50HZ</t>
  </si>
  <si>
    <t>AAKAR INDUSTRIES</t>
  </si>
  <si>
    <t>1700</t>
  </si>
  <si>
    <t>3700</t>
  </si>
  <si>
    <t>Jhumri Tilaiya</t>
  </si>
  <si>
    <t>Koderma</t>
  </si>
  <si>
    <t>Danish</t>
  </si>
  <si>
    <t>BUDC372327</t>
  </si>
  <si>
    <t>SS Motogen Pvt. Ltd.</t>
  </si>
  <si>
    <t>1500</t>
  </si>
  <si>
    <t>BARWADA</t>
  </si>
  <si>
    <t>Hazaribagh</t>
  </si>
  <si>
    <t>mr. Rajeev</t>
  </si>
  <si>
    <t>BUHS047551</t>
  </si>
  <si>
    <t>Ramkripal Steels Pvt. Ltd.</t>
  </si>
  <si>
    <t>CC-01674700</t>
  </si>
  <si>
    <t>1354</t>
  </si>
  <si>
    <t>4088</t>
  </si>
  <si>
    <t>3354</t>
  </si>
  <si>
    <t>Replaced</t>
  </si>
  <si>
    <t>pankaj singh</t>
  </si>
  <si>
    <t>BVKS037240</t>
  </si>
  <si>
    <t>EV-D 22-7.5 400V/50HZ DOM</t>
  </si>
  <si>
    <t>SHREE SAI VEGPRO PVT. LTD.</t>
  </si>
  <si>
    <t xml:space="preserve">RICE SORTING APPLICATION                                                        </t>
  </si>
  <si>
    <t>1220</t>
  </si>
  <si>
    <t>1720</t>
  </si>
  <si>
    <t>4720</t>
  </si>
  <si>
    <t>thodal chand</t>
  </si>
  <si>
    <t>BUGS035879</t>
  </si>
  <si>
    <t>SUNTEK PLASTICIZER PVT. LTD.</t>
  </si>
  <si>
    <t xml:space="preserve">PLASTIC COMPONENTS                                                              </t>
  </si>
  <si>
    <t>mr. om prakash</t>
  </si>
  <si>
    <t>BUDS034770</t>
  </si>
  <si>
    <t>EG 55-8 400V/50HZ</t>
  </si>
  <si>
    <t>Ankur Biochem Private Limited</t>
  </si>
  <si>
    <t>CC-01902078</t>
  </si>
  <si>
    <t>479</t>
  </si>
  <si>
    <t>357</t>
  </si>
  <si>
    <t>Manikandan</t>
  </si>
  <si>
    <t>BUGC373215</t>
  </si>
  <si>
    <t>EN11-9.5 400V/50HZ</t>
  </si>
  <si>
    <t>Nexgen Solution Technologies Pvt.Ltd.</t>
  </si>
  <si>
    <t>1124</t>
  </si>
  <si>
    <t>3124</t>
  </si>
  <si>
    <t>Kumar</t>
  </si>
  <si>
    <t>EG 22-7.5 400V/50HZ</t>
  </si>
  <si>
    <t>BUDS046497</t>
  </si>
  <si>
    <t>EG 45-8.5 400V/50HZ</t>
  </si>
  <si>
    <t>EG 18-7.5 400V/50HZ</t>
  </si>
  <si>
    <t>BUDS034880</t>
  </si>
  <si>
    <t>BUDS046443</t>
  </si>
  <si>
    <t>BUIC373701</t>
  </si>
  <si>
    <t>EN 5-7 400V/50HZ</t>
  </si>
  <si>
    <t>Garg food products</t>
  </si>
  <si>
    <t>DHANSAR</t>
  </si>
  <si>
    <t>Rahul Agarwal</t>
  </si>
  <si>
    <t>BUHC373622</t>
  </si>
  <si>
    <t>HERITAGE TOYOTA</t>
  </si>
  <si>
    <t>mr. akash</t>
  </si>
  <si>
    <t>BUIS036662</t>
  </si>
  <si>
    <t>DEVOPS ENGINEERS</t>
  </si>
  <si>
    <t xml:space="preserve">VALVES                                                                          </t>
  </si>
  <si>
    <t>gaurav</t>
  </si>
  <si>
    <t>BVKC374401</t>
  </si>
  <si>
    <t>RSRM Foods Pvt. Ltd</t>
  </si>
  <si>
    <t>R SINGH</t>
  </si>
  <si>
    <t>amit</t>
  </si>
  <si>
    <t>BUGS047159</t>
  </si>
  <si>
    <t>EG 37-8.5</t>
  </si>
  <si>
    <t>AIROX TECHNOLOGIES LIMITED</t>
  </si>
  <si>
    <t>Bariatu</t>
  </si>
  <si>
    <t>mr. abhinav</t>
  </si>
  <si>
    <t>BUDS034763</t>
  </si>
  <si>
    <t>CHC hospital</t>
  </si>
  <si>
    <t>CC-01674147</t>
  </si>
  <si>
    <t>455</t>
  </si>
  <si>
    <t>2455</t>
  </si>
  <si>
    <t>6455</t>
  </si>
  <si>
    <t>Giridih</t>
  </si>
  <si>
    <t>BVJC374172</t>
  </si>
  <si>
    <t>Raj Glass &amp; Hardware</t>
  </si>
  <si>
    <t xml:space="preserve">GLASS, FIBRE AND CERAMICS                                                       </t>
  </si>
  <si>
    <t>mr. rohit</t>
  </si>
  <si>
    <t>BVJS047894</t>
  </si>
  <si>
    <t>NARAYANI FULES PVT. LTD.</t>
  </si>
  <si>
    <t>BITHIYA</t>
  </si>
  <si>
    <t>miraj</t>
  </si>
  <si>
    <t>EUES046621</t>
  </si>
  <si>
    <t>EG 45-8.0 415V/50HZ</t>
  </si>
  <si>
    <t>SENIOR SECTION ENGINEER (IC)</t>
  </si>
  <si>
    <t xml:space="preserve">GENERAL ENGINEERING - WIND MILL FABRICATORS                                     </t>
  </si>
  <si>
    <t>4422</t>
  </si>
  <si>
    <t>Latehar</t>
  </si>
  <si>
    <t>Mishra jee</t>
  </si>
  <si>
    <t>BVJC374202</t>
  </si>
  <si>
    <t>Devson food product</t>
  </si>
  <si>
    <t>853</t>
  </si>
  <si>
    <t>2853</t>
  </si>
  <si>
    <t>JHARPO</t>
  </si>
  <si>
    <t>ajit</t>
  </si>
  <si>
    <t>BVJC374285</t>
  </si>
  <si>
    <t>Vijay Trading Company</t>
  </si>
  <si>
    <t>CHAS</t>
  </si>
  <si>
    <t>Bokaro</t>
  </si>
  <si>
    <t>Ajay</t>
  </si>
  <si>
    <t>BRCC373040</t>
  </si>
  <si>
    <t>EN 7-7 400V/50HZ</t>
  </si>
  <si>
    <t>TRIDENT PNEUMATICS PVT LTD</t>
  </si>
  <si>
    <t xml:space="preserve">OXYGEN GENERATORS                                                               </t>
  </si>
  <si>
    <t>mr. pappu</t>
  </si>
  <si>
    <t>2744</t>
  </si>
  <si>
    <t>sanjay</t>
  </si>
  <si>
    <t>BVES049149</t>
  </si>
  <si>
    <t>EV 37-7.5 400V/50HZ</t>
  </si>
  <si>
    <t>RADHA CASTING &amp; METALIK PVT LTD.</t>
  </si>
  <si>
    <t>MARAR</t>
  </si>
  <si>
    <t>Bunty babu</t>
  </si>
  <si>
    <t>BVCC376207</t>
  </si>
  <si>
    <t>CC-01921545</t>
  </si>
  <si>
    <t>634</t>
  </si>
  <si>
    <t>1422</t>
  </si>
  <si>
    <t>Manpower ali</t>
  </si>
  <si>
    <t>P</t>
  </si>
  <si>
    <t>PRIME POWER - CRP000324</t>
  </si>
  <si>
    <t>Dealer Stock</t>
  </si>
  <si>
    <t>BXBC373276</t>
  </si>
  <si>
    <t>GUPTA AUTO DRIVE PVT. LTD.</t>
  </si>
  <si>
    <t>CC-01927094</t>
  </si>
  <si>
    <t>Attend the site for scheduled service so change air filter, oil filter, air oil separator, motor greasing and oil. Then start the unit found running ok.</t>
  </si>
  <si>
    <t>6348</t>
  </si>
  <si>
    <t>WEST SINGHBHUM</t>
  </si>
  <si>
    <t>AMIT KUMAR SINGH</t>
  </si>
  <si>
    <t>EVJS037006</t>
  </si>
  <si>
    <t>EG 22-10.5 415V/50HZ</t>
  </si>
  <si>
    <t>HATIA SATELLITE DEPOT (SSE/TM/SD/HTE)</t>
  </si>
  <si>
    <t xml:space="preserve">RAILWAYS                                                                        </t>
  </si>
  <si>
    <t>1650</t>
  </si>
  <si>
    <t>5650</t>
  </si>
  <si>
    <t>HATIA</t>
  </si>
  <si>
    <t>BK Mishra</t>
  </si>
  <si>
    <t>BVKS037427</t>
  </si>
  <si>
    <t>CC-01670105</t>
  </si>
  <si>
    <t>476</t>
  </si>
  <si>
    <t>3193</t>
  </si>
  <si>
    <t>2476</t>
  </si>
  <si>
    <t>4476</t>
  </si>
  <si>
    <t>BRCC373034</t>
  </si>
  <si>
    <t>CC-01878515</t>
  </si>
  <si>
    <t>Attend the site for scheduled service so change air filter, oil filter, air oil separator, motor greasing and valve kit. Then start the unit found running ok.</t>
  </si>
  <si>
    <t>Koushal jee</t>
  </si>
  <si>
    <t>BRAS033261</t>
  </si>
  <si>
    <t>EG 55-8 400V / 50Hz</t>
  </si>
  <si>
    <t>ANINDITA STEELS LIMITED</t>
  </si>
  <si>
    <t>2556</t>
  </si>
  <si>
    <t>GIDDI</t>
  </si>
  <si>
    <t>Sriniwasa</t>
  </si>
  <si>
    <t>BUCS034287</t>
  </si>
  <si>
    <t>EG 22-10 400V/50HZ</t>
  </si>
  <si>
    <t>Pavanputra Steel &amp; Alloys</t>
  </si>
  <si>
    <t>1430</t>
  </si>
  <si>
    <t>3430</t>
  </si>
  <si>
    <t>Poddar jee</t>
  </si>
  <si>
    <t>BUJC370090</t>
  </si>
  <si>
    <t>Divya Industries</t>
  </si>
  <si>
    <t>divya</t>
  </si>
  <si>
    <t xml:space="preserve">MANUFACTURER(GENERAL)                                                           </t>
  </si>
  <si>
    <t>BULC371071</t>
  </si>
  <si>
    <t>Shri Ganpati Creations</t>
  </si>
  <si>
    <t xml:space="preserve">TEXTILES                                                                        </t>
  </si>
  <si>
    <t>Today we attend the customer site for general visit so we check and found that compressor running ok but service due</t>
  </si>
  <si>
    <t>ORMANJHI</t>
  </si>
  <si>
    <t>mr. menul</t>
  </si>
  <si>
    <t>BSHC376807</t>
  </si>
  <si>
    <t>GM DEING</t>
  </si>
  <si>
    <t xml:space="preserve">KNITTING                                                                        </t>
  </si>
  <si>
    <t>1990</t>
  </si>
  <si>
    <t>3990</t>
  </si>
  <si>
    <t>7990</t>
  </si>
  <si>
    <t>Ratu</t>
  </si>
  <si>
    <t>rajat</t>
  </si>
  <si>
    <t>BTLS039748</t>
  </si>
  <si>
    <t>EG 75-8 400V / 50Hz</t>
  </si>
  <si>
    <t>Chintpurni Steel Pvt. Ltd.</t>
  </si>
  <si>
    <t>893</t>
  </si>
  <si>
    <t>Mr Ravindra jii</t>
  </si>
  <si>
    <t>BTLS039719</t>
  </si>
  <si>
    <t>BSIC376940</t>
  </si>
  <si>
    <t>Bihar Foundry and Casting Ltd.</t>
  </si>
  <si>
    <t xml:space="preserve">FOUNDRY                                                                         </t>
  </si>
  <si>
    <t>Mr Monu jii</t>
  </si>
  <si>
    <t>BSES037922</t>
  </si>
  <si>
    <t>EG 22-8.5 400V/50HZ</t>
  </si>
  <si>
    <t xml:space="preserve">FOOD PROCESSING INDUSTRY.                                                       </t>
  </si>
  <si>
    <t>LALGUTUWA</t>
  </si>
  <si>
    <t>kishore</t>
  </si>
  <si>
    <t>BSFC376396</t>
  </si>
  <si>
    <t>EN 7-9.5 400V/50HZ</t>
  </si>
  <si>
    <t>Bagaria Food Products</t>
  </si>
  <si>
    <t>1001</t>
  </si>
  <si>
    <t>mr. Ajay</t>
  </si>
  <si>
    <t>BULC370702</t>
  </si>
  <si>
    <t>2047</t>
  </si>
  <si>
    <t>2243</t>
  </si>
  <si>
    <t>4047</t>
  </si>
  <si>
    <t>Abhinash</t>
  </si>
  <si>
    <t>BSFC376459</t>
  </si>
  <si>
    <t>Laxmi Food Products</t>
  </si>
  <si>
    <t>CC-01789271</t>
  </si>
  <si>
    <t>3055</t>
  </si>
  <si>
    <t>PRADEEP KUSHWAHAA</t>
  </si>
  <si>
    <t>BTJS043846</t>
  </si>
  <si>
    <t>JYOTI TTURBO POWER SERVICES PVT LTD</t>
  </si>
  <si>
    <t>1936</t>
  </si>
  <si>
    <t>3936</t>
  </si>
  <si>
    <t>GODDA</t>
  </si>
  <si>
    <t>anand</t>
  </si>
  <si>
    <t>BVBC375436</t>
  </si>
  <si>
    <t>EN 4-9.5 400V/50HZ</t>
  </si>
  <si>
    <t>Parallax Honda</t>
  </si>
  <si>
    <t>anuj</t>
  </si>
  <si>
    <t>BVBS048555</t>
  </si>
  <si>
    <t>RDS &amp; SONS PVT. LTD.</t>
  </si>
  <si>
    <t>CHIYANKI</t>
  </si>
  <si>
    <t>Binay</t>
  </si>
  <si>
    <t>BVCS038776</t>
  </si>
  <si>
    <t>EG 18-8.5</t>
  </si>
  <si>
    <t>CC-01675013</t>
  </si>
  <si>
    <t>587</t>
  </si>
  <si>
    <t>581</t>
  </si>
  <si>
    <t>2689</t>
  </si>
  <si>
    <t>153</t>
  </si>
  <si>
    <t>4253</t>
  </si>
  <si>
    <t>kamdeo</t>
  </si>
  <si>
    <t>BSGS043528</t>
  </si>
  <si>
    <t>EG 45-7.5 400V/50HZ</t>
  </si>
  <si>
    <t>CC-01852628</t>
  </si>
  <si>
    <t>Today we attend the customer site for sheudle service so we change parts during service:- air filter, oil filter, oil, separator and valve kit than start machine running ok</t>
  </si>
  <si>
    <t>Mr prahlad mishra</t>
  </si>
  <si>
    <t>BSGC376585</t>
  </si>
  <si>
    <t>Vijeta Mixture</t>
  </si>
  <si>
    <t>Mr Sanjeet ji</t>
  </si>
  <si>
    <t>BSGC376577</t>
  </si>
  <si>
    <t>Maa Geeta Enterprises</t>
  </si>
  <si>
    <t xml:space="preserve">MANUFACTURER (ENGG.PRODUCTS).                                                   </t>
  </si>
  <si>
    <t>Neori</t>
  </si>
  <si>
    <t>Chandrashekhar singh</t>
  </si>
  <si>
    <t>BTJC377259</t>
  </si>
  <si>
    <t>Shree Balaji Coke Industries</t>
  </si>
  <si>
    <t xml:space="preserve">LUBRICANTS &amp; TREATMENT CHEMICA                                                  </t>
  </si>
  <si>
    <t>CC-01918541</t>
  </si>
  <si>
    <t>778</t>
  </si>
  <si>
    <t>1778</t>
  </si>
  <si>
    <t>530</t>
  </si>
  <si>
    <t>GOVINDPUR</t>
  </si>
  <si>
    <t>bagrag lal</t>
  </si>
  <si>
    <t>BTLS039787</t>
  </si>
  <si>
    <t>EG 55-9 400V / 50Hz</t>
  </si>
  <si>
    <t>Courtesy visit carried out</t>
  </si>
  <si>
    <t>Bhushan</t>
  </si>
  <si>
    <t>BTLS039793</t>
  </si>
  <si>
    <t>BTLS039851</t>
  </si>
  <si>
    <t>604</t>
  </si>
  <si>
    <t>BUES034926</t>
  </si>
  <si>
    <t>EG 15-8.5 400V/50HZ</t>
  </si>
  <si>
    <t>PRATIK MULTIFILMS</t>
  </si>
  <si>
    <t>1525</t>
  </si>
  <si>
    <t>Gangeshwar jii</t>
  </si>
  <si>
    <t>BTJS039199</t>
  </si>
  <si>
    <t>Gururaj Glass Pvt. Ltd.</t>
  </si>
  <si>
    <t>CC-01669468</t>
  </si>
  <si>
    <t>1809</t>
  </si>
  <si>
    <t>1503</t>
  </si>
  <si>
    <t>5503</t>
  </si>
  <si>
    <t>deepak</t>
  </si>
  <si>
    <t>BRJS040951</t>
  </si>
  <si>
    <t>EG 37-13 400V/ 50Hz</t>
  </si>
  <si>
    <t xml:space="preserve">PET BOTTLING                                                                    </t>
  </si>
  <si>
    <t>Kokar</t>
  </si>
  <si>
    <t>arihant</t>
  </si>
  <si>
    <t>BRGC373881</t>
  </si>
  <si>
    <t>3130</t>
  </si>
  <si>
    <t>koumal rani</t>
  </si>
  <si>
    <t>BRGS035244</t>
  </si>
  <si>
    <t>EG 15-10 400V/50HZ</t>
  </si>
  <si>
    <t>Mangalam Plastic Pvt. Ltd.</t>
  </si>
  <si>
    <t>HARDAG</t>
  </si>
  <si>
    <t>Dharmendra</t>
  </si>
  <si>
    <t>BRGS035169</t>
  </si>
  <si>
    <t>2271</t>
  </si>
  <si>
    <t>mr. shrikant</t>
  </si>
  <si>
    <t>BRHS035368</t>
  </si>
  <si>
    <t>Ramgarh Spong Iron Pvt. Ltd.</t>
  </si>
  <si>
    <t>Gautam rout</t>
  </si>
  <si>
    <t>2278</t>
  </si>
  <si>
    <t>Dindayal</t>
  </si>
  <si>
    <t>BSBC375571</t>
  </si>
  <si>
    <t>Jay Shiv Snacks</t>
  </si>
  <si>
    <t>Rajeev ranjan</t>
  </si>
  <si>
    <t>BSCS037531</t>
  </si>
  <si>
    <t>EG 75-10.5 V 400V / 50Hz</t>
  </si>
  <si>
    <t>HEMKUNT RICE MIL PVT LTD</t>
  </si>
  <si>
    <t>1300</t>
  </si>
  <si>
    <t>mr. gupta</t>
  </si>
  <si>
    <t>BSBC375532</t>
  </si>
  <si>
    <t>Shree Shyam Industries</t>
  </si>
  <si>
    <t>BVJS047797</t>
  </si>
  <si>
    <t>SUNDARAM STEELS PVT. LTD.</t>
  </si>
  <si>
    <t>BALIDIH</t>
  </si>
  <si>
    <t>chandan</t>
  </si>
  <si>
    <t>BVJC374154</t>
  </si>
  <si>
    <t>AARNA BCT</t>
  </si>
  <si>
    <t>1740</t>
  </si>
  <si>
    <t>3550</t>
  </si>
  <si>
    <t>dhananjay</t>
  </si>
  <si>
    <t>EVKS047996</t>
  </si>
  <si>
    <t>C &amp; W DEPOT - ECR (PATRATU)</t>
  </si>
  <si>
    <t>6096</t>
  </si>
  <si>
    <t>PATRATU</t>
  </si>
  <si>
    <t>Bhuwan Bariak</t>
  </si>
  <si>
    <t>BSDS043254</t>
  </si>
  <si>
    <t>EG 30-7.5 400V/50HZ</t>
  </si>
  <si>
    <t>Paayas Agro Foods LLP</t>
  </si>
  <si>
    <t>jiwan jii</t>
  </si>
  <si>
    <t>BXKS035161</t>
  </si>
  <si>
    <t>SHLOK POLYMERS PVT. LTD</t>
  </si>
  <si>
    <t>Md Ansari jii</t>
  </si>
  <si>
    <t>BVAS038005</t>
  </si>
  <si>
    <t>EG 15-7.5</t>
  </si>
  <si>
    <t>mr. bunty</t>
  </si>
  <si>
    <t>BYJC375628</t>
  </si>
  <si>
    <t>In Standard Warranty</t>
  </si>
  <si>
    <t>DEMOTAND</t>
  </si>
  <si>
    <t>Priority 1</t>
  </si>
  <si>
    <t>AMIT KUMAR</t>
  </si>
  <si>
    <t>BXCS042723</t>
  </si>
  <si>
    <t>EG 37-8.5 V</t>
  </si>
  <si>
    <t>AUBURN DESIGN PRIVATE LIMITED</t>
  </si>
  <si>
    <t>3840</t>
  </si>
  <si>
    <t>Mahipal jii</t>
  </si>
  <si>
    <t>BUKS045388</t>
  </si>
  <si>
    <t>BXGS043605</t>
  </si>
  <si>
    <t>EQ 45-7.5</t>
  </si>
  <si>
    <t>SHIVAM ENERGYTECH PRIVATE LIMITED</t>
  </si>
  <si>
    <t>EVKS037236</t>
  </si>
  <si>
    <t>TRACK MACHINE SATELLITE DEPOT</t>
  </si>
  <si>
    <t>3030</t>
  </si>
  <si>
    <t>5030</t>
  </si>
  <si>
    <t>Prasad jee</t>
  </si>
  <si>
    <t>BUKC370657</t>
  </si>
  <si>
    <t>ASHUTOSH DAL MILL</t>
  </si>
  <si>
    <t>harish</t>
  </si>
  <si>
    <t>BUKC370656</t>
  </si>
  <si>
    <t>MAHENDRA NAYAK</t>
  </si>
  <si>
    <t>BAGODAR</t>
  </si>
  <si>
    <t>mahendra</t>
  </si>
  <si>
    <t>BUKC370622</t>
  </si>
  <si>
    <t>SEA FOOD PRODUCTS</t>
  </si>
  <si>
    <t>Raj ranjan gupta</t>
  </si>
  <si>
    <t>BXHS037937</t>
  </si>
  <si>
    <t>EQ 22-10</t>
  </si>
  <si>
    <t>mr. pradhan</t>
  </si>
  <si>
    <t>EUCS034229</t>
  </si>
  <si>
    <t>EG 55-10.5 415V / 50HZ</t>
  </si>
  <si>
    <t>C &amp; W GOMO, DHANBAD</t>
  </si>
  <si>
    <t>CC-01902190</t>
  </si>
  <si>
    <t>1512</t>
  </si>
  <si>
    <t>270</t>
  </si>
  <si>
    <t>1518</t>
  </si>
  <si>
    <t>3318</t>
  </si>
  <si>
    <t>788</t>
  </si>
  <si>
    <t>Gayasudan</t>
  </si>
  <si>
    <t>BUDC372326</t>
  </si>
  <si>
    <t>AASHISH LAGHU UDYOG</t>
  </si>
  <si>
    <t>877</t>
  </si>
  <si>
    <t>brijesh</t>
  </si>
  <si>
    <t>BXFC374369</t>
  </si>
  <si>
    <t>VENKATESHWARA HATCHERICS PVT. LTD.</t>
  </si>
  <si>
    <t>MORANGI</t>
  </si>
  <si>
    <t>aditya kumar</t>
  </si>
  <si>
    <t>BXFS037363</t>
  </si>
  <si>
    <t>1380</t>
  </si>
  <si>
    <t>3380</t>
  </si>
  <si>
    <t>2936</t>
  </si>
  <si>
    <t>mr. Deepak</t>
  </si>
  <si>
    <t>BUDS046275</t>
  </si>
  <si>
    <t>EG 30-7.5 V 400V/50HZ</t>
  </si>
  <si>
    <t>3500</t>
  </si>
  <si>
    <t>BWCC379823</t>
  </si>
  <si>
    <t>4803</t>
  </si>
  <si>
    <t>bablu</t>
  </si>
  <si>
    <t>BWGC370755</t>
  </si>
  <si>
    <t>Maxwell &amp; Company</t>
  </si>
  <si>
    <t>CC-01917143</t>
  </si>
  <si>
    <t>We visited the site and after checking, we found that the machine is working fine, the running hours are 608 but it has been almost 2 years since the machine was started due to which it is necessary to service the machine.</t>
  </si>
  <si>
    <t>2393</t>
  </si>
  <si>
    <t>7392</t>
  </si>
  <si>
    <t>1393</t>
  </si>
  <si>
    <t>rajeev</t>
  </si>
  <si>
    <t>BWLS040546</t>
  </si>
  <si>
    <t>PAVANPUTRA POLYFAB INDIA PVT LTD</t>
  </si>
  <si>
    <t>Ashish sir</t>
  </si>
  <si>
    <t>BWFC370703</t>
  </si>
  <si>
    <t>CC-01921572</t>
  </si>
  <si>
    <t>1586</t>
  </si>
  <si>
    <t>3586</t>
  </si>
  <si>
    <t>4092</t>
  </si>
  <si>
    <t>Harmu</t>
  </si>
  <si>
    <t>Niraj Kumar</t>
  </si>
  <si>
    <t>BXJS035074</t>
  </si>
  <si>
    <t>BIHAR FOUNDARY &amp; CASTING LTD</t>
  </si>
  <si>
    <t>Kamlesh</t>
  </si>
  <si>
    <t>123054E</t>
  </si>
  <si>
    <t>M/S PANKAJ STEELS</t>
  </si>
  <si>
    <t>Air lube Plus</t>
  </si>
  <si>
    <t>1903</t>
  </si>
  <si>
    <t>3903</t>
  </si>
  <si>
    <t>akval ansari</t>
  </si>
  <si>
    <t>BWLS032007</t>
  </si>
  <si>
    <t>1392</t>
  </si>
  <si>
    <t>1230</t>
  </si>
  <si>
    <t>Gumla</t>
  </si>
  <si>
    <t>Deepak Sahu</t>
  </si>
  <si>
    <t>BWLS031931</t>
  </si>
  <si>
    <t>Geobrugg India Private Limited</t>
  </si>
  <si>
    <t>LALKHATANGA</t>
  </si>
  <si>
    <t>Sandeep sir</t>
  </si>
  <si>
    <t>BWES033256</t>
  </si>
  <si>
    <t>EV-D 22-8.5 400V/50HZ DOM</t>
  </si>
  <si>
    <t>BABA FOOD PRODUCTS</t>
  </si>
  <si>
    <t>Petarwar</t>
  </si>
  <si>
    <t>Manoj jee</t>
  </si>
  <si>
    <t>BUKC370499</t>
  </si>
  <si>
    <t>KEDIA PLASTICS PVT. LTD</t>
  </si>
  <si>
    <t>CC-01769346</t>
  </si>
  <si>
    <t>1766</t>
  </si>
  <si>
    <t>3766</t>
  </si>
  <si>
    <t>7906</t>
  </si>
  <si>
    <t>Ankit Kedia</t>
  </si>
  <si>
    <t>BUKC370655</t>
  </si>
  <si>
    <t>ROYAL INSTRUMENT INDIA PRIVATE LIMITED</t>
  </si>
  <si>
    <t>1382</t>
  </si>
  <si>
    <t>BSEC376140</t>
  </si>
  <si>
    <t>Md.Irfan Hussain</t>
  </si>
  <si>
    <t>PUNDAG</t>
  </si>
  <si>
    <t>MD. I irfan</t>
  </si>
  <si>
    <t>BTLC377591</t>
  </si>
  <si>
    <t>DM PLASTICS</t>
  </si>
  <si>
    <t>CC-01788547</t>
  </si>
  <si>
    <t>4960</t>
  </si>
  <si>
    <t>MURHU</t>
  </si>
  <si>
    <t>mr. Ashish</t>
  </si>
  <si>
    <t>BSHS038806</t>
  </si>
  <si>
    <t>ALOK STEEL INDUSTRIES PVT LTD.</t>
  </si>
  <si>
    <t>1985</t>
  </si>
  <si>
    <t>Mr Harendra singh</t>
  </si>
  <si>
    <t>BSDS037710</t>
  </si>
  <si>
    <t>Jharkhand Ispat Pvt. Ltd.</t>
  </si>
  <si>
    <t>CC-01882171</t>
  </si>
  <si>
    <t>Attend the site for airend replacement so dismantled the old airend and decoupled all fittings and pipe connection then fitted new airend and after then fitted all pipes and fittings. After that the scheduled service is done. Old airend serial no. BQDA220275 and new airend serial no. AYHA226040.</t>
  </si>
  <si>
    <t>2280</t>
  </si>
  <si>
    <t>Mr Chandan Kumar</t>
  </si>
  <si>
    <t>BSFC376340</t>
  </si>
  <si>
    <t>Ravi Food Product</t>
  </si>
  <si>
    <t>1840</t>
  </si>
  <si>
    <t>5840</t>
  </si>
  <si>
    <t>7840</t>
  </si>
  <si>
    <t>KATHITAND</t>
  </si>
  <si>
    <t>pariwal</t>
  </si>
  <si>
    <t>BTJC377158</t>
  </si>
  <si>
    <t>Toyota showroom - heritage</t>
  </si>
  <si>
    <t>mr. kazn</t>
  </si>
  <si>
    <t>BRAF110427</t>
  </si>
  <si>
    <t>EG 11-13 400V/ 50Hz</t>
  </si>
  <si>
    <t>Aditya Flour Mill Pvt. Ltd.</t>
  </si>
  <si>
    <t>CC-01923910</t>
  </si>
  <si>
    <t>Attend the site for scheduled service so change the air filter and oil filter. Then start the unit found running ok.</t>
  </si>
  <si>
    <t>773</t>
  </si>
  <si>
    <t>4773</t>
  </si>
  <si>
    <t>Balidih</t>
  </si>
  <si>
    <t>BARUN CHOUDHARY</t>
  </si>
  <si>
    <t>BQAC373617</t>
  </si>
  <si>
    <t>EN7 - 9.5 400V 50Hz</t>
  </si>
  <si>
    <t>Maa Nimki Grih Udyog</t>
  </si>
  <si>
    <t>KADMA</t>
  </si>
  <si>
    <t>mr. Kailash saw</t>
  </si>
  <si>
    <t>BULC370960</t>
  </si>
  <si>
    <t>AMBA FOOD PRODUCTS</t>
  </si>
  <si>
    <t>abhinav</t>
  </si>
  <si>
    <t>BRBS033681</t>
  </si>
  <si>
    <t>EG 18-8.5 V 400V/ 50Hz</t>
  </si>
  <si>
    <t>Arvind Smart Textiles Ltd.</t>
  </si>
  <si>
    <t>Rampur</t>
  </si>
  <si>
    <t>praveen</t>
  </si>
  <si>
    <t>BRCS033809</t>
  </si>
  <si>
    <t>EG 18-8.5 400V/50HZ</t>
  </si>
  <si>
    <t>BRCS033813</t>
  </si>
  <si>
    <t>7590</t>
  </si>
  <si>
    <t>BULC370861</t>
  </si>
  <si>
    <t>Ghadyan ji</t>
  </si>
  <si>
    <t>BULC371019</t>
  </si>
  <si>
    <t>BAIDEHI POLYMERS</t>
  </si>
  <si>
    <t>CC-01888068</t>
  </si>
  <si>
    <t>Today we attend the customer site for complain plc not working so we fitted repair plc then start machine running ok plc sl. No. B14804</t>
  </si>
  <si>
    <t>1279</t>
  </si>
  <si>
    <t>2779</t>
  </si>
  <si>
    <t>7779</t>
  </si>
  <si>
    <t>Dladali</t>
  </si>
  <si>
    <t>BULS033141</t>
  </si>
  <si>
    <t>DAIRYFLEX PACKAGING SOLUTION PVT LTD</t>
  </si>
  <si>
    <t>ANGARA</t>
  </si>
  <si>
    <t>Mr JP singh</t>
  </si>
  <si>
    <t>BUFS046910</t>
  </si>
  <si>
    <t>Kunj Bihari Food Processors</t>
  </si>
  <si>
    <t>Natraj</t>
  </si>
  <si>
    <t>BUFC372833</t>
  </si>
  <si>
    <t>ANSHU FOOD PRODUCTS (P) PTD.</t>
  </si>
  <si>
    <t>725</t>
  </si>
  <si>
    <t>3225</t>
  </si>
  <si>
    <t>2225</t>
  </si>
  <si>
    <t>5225</t>
  </si>
  <si>
    <t>santosh</t>
  </si>
  <si>
    <t>BUBF111245</t>
  </si>
  <si>
    <t>BUES034992</t>
  </si>
  <si>
    <t>1690</t>
  </si>
  <si>
    <t>7960</t>
  </si>
  <si>
    <t>Gourav jee</t>
  </si>
  <si>
    <t>BSJS035946</t>
  </si>
  <si>
    <t>CC-01918619</t>
  </si>
  <si>
    <t>474</t>
  </si>
  <si>
    <t>3474</t>
  </si>
  <si>
    <t>1974</t>
  </si>
  <si>
    <t>Mukesh jee</t>
  </si>
  <si>
    <t>BSJS035917</t>
  </si>
  <si>
    <t>BSBC375576</t>
  </si>
  <si>
    <t>Shree Durga Food Products</t>
  </si>
  <si>
    <t>binod</t>
  </si>
  <si>
    <t>BSEC376103</t>
  </si>
  <si>
    <t>BVJC374173</t>
  </si>
  <si>
    <t>2349</t>
  </si>
  <si>
    <t>Ormanjhi</t>
  </si>
  <si>
    <t>harendra</t>
  </si>
  <si>
    <t>BQIS031915</t>
  </si>
  <si>
    <t>EG 15-8.5</t>
  </si>
  <si>
    <t>PANCHJANYA FOOD PRODUCTS PVT LTD</t>
  </si>
  <si>
    <t>1787</t>
  </si>
  <si>
    <t>madhusudan</t>
  </si>
  <si>
    <t>Union Bikes Pvt. Ltd.</t>
  </si>
  <si>
    <t>jagjit</t>
  </si>
  <si>
    <t>BQJF150001</t>
  </si>
  <si>
    <t>EG 15-13</t>
  </si>
  <si>
    <t>JAGRAN PRAKASHAN LIMITED</t>
  </si>
  <si>
    <t xml:space="preserve">PUBLISHING/PRINTING/PRESS.                                                      </t>
  </si>
  <si>
    <t>prakash</t>
  </si>
  <si>
    <t>Ashish</t>
  </si>
  <si>
    <t>BRJC371742</t>
  </si>
  <si>
    <t>3998</t>
  </si>
  <si>
    <t>5998</t>
  </si>
  <si>
    <t>Ajay Singh</t>
  </si>
  <si>
    <t>BRJC371828</t>
  </si>
  <si>
    <t>JALAN FLOUR MILL</t>
  </si>
  <si>
    <t>Sanjay kumar</t>
  </si>
  <si>
    <t>EG 22-7.5 400V/ 50Hz</t>
  </si>
  <si>
    <t>Ajit</t>
  </si>
  <si>
    <t>BQLC370193</t>
  </si>
  <si>
    <t>Om Sai Carwash</t>
  </si>
  <si>
    <t>Attend the site for scheduled service so change air filter, oil filter, air oil separator, motor greasing and oil. Then start the unit found running ok</t>
  </si>
  <si>
    <t>BARIATU</t>
  </si>
  <si>
    <t>vikrant</t>
  </si>
  <si>
    <t>OM BESCO RAIL PRODUCTS LIMITED</t>
  </si>
  <si>
    <t>MUGMA</t>
  </si>
  <si>
    <t>Bhatt Acharya</t>
  </si>
  <si>
    <t>GNDC370057</t>
  </si>
  <si>
    <t>EN11 - 9.5 400V 50Hz</t>
  </si>
  <si>
    <t>Miniral India Pvt. Ltd.</t>
  </si>
  <si>
    <t xml:space="preserve">GUNNETING,SHOT BLASTING,PAINTI                                                  </t>
  </si>
  <si>
    <t>1631</t>
  </si>
  <si>
    <t>Raghuvir ji</t>
  </si>
  <si>
    <t>GNFS040092</t>
  </si>
  <si>
    <t>E45 -7.5 BAR MODEL</t>
  </si>
  <si>
    <t>CC-01902297</t>
  </si>
  <si>
    <t>3450</t>
  </si>
  <si>
    <t>2450</t>
  </si>
  <si>
    <t>5450</t>
  </si>
  <si>
    <t>7450</t>
  </si>
  <si>
    <t>GNES040048</t>
  </si>
  <si>
    <t>E30-7.5 BAR VE MODEL</t>
  </si>
  <si>
    <t>Kasturi Malti Solutions Pvt. Ltd</t>
  </si>
  <si>
    <t>CC-01902306</t>
  </si>
  <si>
    <t>723</t>
  </si>
  <si>
    <t>1274</t>
  </si>
  <si>
    <t>695</t>
  </si>
  <si>
    <t>4595</t>
  </si>
  <si>
    <t>EN5 - 9.5 400V 50Hz</t>
  </si>
  <si>
    <t>Patna</t>
  </si>
  <si>
    <t>Bihar</t>
  </si>
  <si>
    <t>Priority 3</t>
  </si>
  <si>
    <t>GOBC370298</t>
  </si>
  <si>
    <t>1504</t>
  </si>
  <si>
    <t>3499</t>
  </si>
  <si>
    <t>3504</t>
  </si>
  <si>
    <t>2788</t>
  </si>
  <si>
    <t>Bapi kumar</t>
  </si>
  <si>
    <t>GOCC370465</t>
  </si>
  <si>
    <t>EN7 - 7 400V 50Hz</t>
  </si>
  <si>
    <t>CC-01768086</t>
  </si>
  <si>
    <t>Attend the site for scheduled service so change air filter, oil filter, air oil separator, motor greasing and oil change. Then start the unit found running ok.</t>
  </si>
  <si>
    <t>6647</t>
  </si>
  <si>
    <t>Amrendra jee</t>
  </si>
  <si>
    <t>GOBF110094</t>
  </si>
  <si>
    <t>EG 11-7.5 400V/ 50Hz</t>
  </si>
  <si>
    <t>GURUNANAK HOSPITAL &amp; RESEARCH CENTER</t>
  </si>
  <si>
    <t>mr. paramjeet</t>
  </si>
  <si>
    <t>GOCS030806</t>
  </si>
  <si>
    <t>EG 18-7.5 400V/ 50Hz</t>
  </si>
  <si>
    <t>Compenent Polymers Pvt. Ltd.</t>
  </si>
  <si>
    <t>mr. dhurwa</t>
  </si>
  <si>
    <t>GOEC370640</t>
  </si>
  <si>
    <t>Top &amp; City Icecream</t>
  </si>
  <si>
    <t>CC-01719222</t>
  </si>
  <si>
    <t>Service parts dispatched today, work will be done on tomorrow 08-07-2025 Attend the site for scheduled service so change air filter, oil filter, air oil separator, motor greasing and oil. Then start the unit found running ok.</t>
  </si>
  <si>
    <t>6469</t>
  </si>
  <si>
    <t>SINDRI</t>
  </si>
  <si>
    <t>manoj jee</t>
  </si>
  <si>
    <t>GOGC370754</t>
  </si>
  <si>
    <t>EN11 - 7 400V 50Hz</t>
  </si>
  <si>
    <t>HR FOOD PROCESSING PVT LTD</t>
  </si>
  <si>
    <t>Debashis</t>
  </si>
  <si>
    <t>GOBS040228</t>
  </si>
  <si>
    <t>EG 37-7.5 400V/ 50Hz</t>
  </si>
  <si>
    <t>Juhi Industries Pvt. Ltd.</t>
  </si>
  <si>
    <t>CC-01684991</t>
  </si>
  <si>
    <t>1754</t>
  </si>
  <si>
    <t>6754</t>
  </si>
  <si>
    <t>3754</t>
  </si>
  <si>
    <t>5754</t>
  </si>
  <si>
    <t>GPAC370341</t>
  </si>
  <si>
    <t>Pragati Chemicals (I) Ltd.</t>
  </si>
  <si>
    <t>CC-01685093</t>
  </si>
  <si>
    <t>743</t>
  </si>
  <si>
    <t>2731</t>
  </si>
  <si>
    <t>2743</t>
  </si>
  <si>
    <t>671</t>
  </si>
  <si>
    <t>DURGA TIWARI</t>
  </si>
  <si>
    <t>BRKC371988</t>
  </si>
  <si>
    <t>Pratik Automobile</t>
  </si>
  <si>
    <t>637</t>
  </si>
  <si>
    <t>GPBC370442</t>
  </si>
  <si>
    <t>Mithila Motors Pvt. Ltd.</t>
  </si>
  <si>
    <t>ADITYAPUR</t>
  </si>
  <si>
    <t>Patro jee</t>
  </si>
  <si>
    <t>GOIS031795</t>
  </si>
  <si>
    <t>Suntek Plasticizer Pvt. Ltd/MANAV CHEMICALS PVT LTD.</t>
  </si>
  <si>
    <t>ashok jee</t>
  </si>
  <si>
    <t>GPGC370758</t>
  </si>
  <si>
    <t>Tirupati Carbon &amp; chemical</t>
  </si>
  <si>
    <t>1645</t>
  </si>
  <si>
    <t>3645</t>
  </si>
  <si>
    <t>mahendra jee</t>
  </si>
  <si>
    <t>GPGC370774</t>
  </si>
  <si>
    <t>1603</t>
  </si>
  <si>
    <t>2603</t>
  </si>
  <si>
    <t>GPJS030042</t>
  </si>
  <si>
    <t>820</t>
  </si>
  <si>
    <t>GPFC370737</t>
  </si>
  <si>
    <t xml:space="preserve">Pragati Chemicals </t>
  </si>
  <si>
    <t>Durga ji</t>
  </si>
  <si>
    <t>GPLS030458</t>
  </si>
  <si>
    <t>TULSIYAN METAL PVT LTD</t>
  </si>
  <si>
    <t>Virendra jee</t>
  </si>
  <si>
    <t>GPKC370119</t>
  </si>
  <si>
    <t>Suraj Grih Udyog</t>
  </si>
  <si>
    <t>CC-01685144</t>
  </si>
  <si>
    <t>1866</t>
  </si>
  <si>
    <t>3866</t>
  </si>
  <si>
    <t>7866</t>
  </si>
  <si>
    <t>Itki</t>
  </si>
  <si>
    <t>SUDHIR</t>
  </si>
  <si>
    <t>ONIC370102</t>
  </si>
  <si>
    <t>1965</t>
  </si>
  <si>
    <t>1239</t>
  </si>
  <si>
    <t>GOHC370805</t>
  </si>
  <si>
    <t>Ridhisidhi Packers</t>
  </si>
  <si>
    <t>mr. pawan kumar</t>
  </si>
  <si>
    <t>BQCS040170</t>
  </si>
  <si>
    <t>EG 30-7.5 400V/ 50Hz</t>
  </si>
  <si>
    <t>Balaji Agrotech Industries</t>
  </si>
  <si>
    <t>NAGRI</t>
  </si>
  <si>
    <t>dutta</t>
  </si>
  <si>
    <t>BRJC371698</t>
  </si>
  <si>
    <t>Jharfurn Furniture Pvt. Ltd.</t>
  </si>
  <si>
    <t>1140</t>
  </si>
  <si>
    <t>chottu</t>
  </si>
  <si>
    <t>GOHC370857</t>
  </si>
  <si>
    <t>CC-01797575</t>
  </si>
  <si>
    <t>Attend the site for scheduled service so change, air filter, oil filter air oil separator motor greasing, intake valve kit, solenoid valve kit, NPV kit, thermal valve kit and oil. Then start the unit found running ok.</t>
  </si>
  <si>
    <t>N chourasia</t>
  </si>
  <si>
    <t>E22-7.5, 400V, 50Hz,ELGI-N-PLC</t>
  </si>
  <si>
    <t>Shiv Shakti Cement</t>
  </si>
  <si>
    <t>E11-7.5, 400V, 50Hz ELGI-N-PLC</t>
  </si>
  <si>
    <t>2217</t>
  </si>
  <si>
    <t>Chatra</t>
  </si>
  <si>
    <t>BRGC374007</t>
  </si>
  <si>
    <t xml:space="preserve">Ankit Grih Udyog </t>
  </si>
  <si>
    <t>Rajendra</t>
  </si>
  <si>
    <t>BSLS036682</t>
  </si>
  <si>
    <t>EG 15-7.5 400V/50HZ</t>
  </si>
  <si>
    <t>We visited site check and found unit running well condition at the present time.</t>
  </si>
  <si>
    <t>BSAF110719</t>
  </si>
  <si>
    <t>EG 11-7.5 400V/50HZ</t>
  </si>
  <si>
    <t>CC-01927600</t>
  </si>
  <si>
    <t>559</t>
  </si>
  <si>
    <t>2059</t>
  </si>
  <si>
    <t>3058</t>
  </si>
  <si>
    <t>Amit Aggarwal</t>
  </si>
  <si>
    <t>BSLC374986</t>
  </si>
  <si>
    <t>BHARAT PETROLEUM CORPORATION LIMITED</t>
  </si>
  <si>
    <t xml:space="preserve">PETROLEUM &amp; OIL INDUSTRIES                                                      </t>
  </si>
  <si>
    <t>anubhav</t>
  </si>
  <si>
    <t>BSLC374985</t>
  </si>
  <si>
    <t>BSAS036940</t>
  </si>
  <si>
    <t>EVERGREEN INDUSTRIES</t>
  </si>
  <si>
    <t xml:space="preserve">PAPER MILLS                                                                     </t>
  </si>
  <si>
    <t>CC-01922920</t>
  </si>
  <si>
    <t>Attend the site for scheduled service so change air filter, oil filter, air oil separator, motor greasing, all valve kit and oil. Then start the unit found running ok.</t>
  </si>
  <si>
    <t>mr. Nikunj Poddar</t>
  </si>
  <si>
    <t>BSBC375535</t>
  </si>
  <si>
    <t>The Republic Hyundai Pvt. Ltd.</t>
  </si>
  <si>
    <t>Rajeev kumar</t>
  </si>
  <si>
    <t>BUBS033778</t>
  </si>
  <si>
    <t>BVAC375102</t>
  </si>
  <si>
    <t>369</t>
  </si>
  <si>
    <t>529</t>
  </si>
  <si>
    <t>4529</t>
  </si>
  <si>
    <t>BSGS043527</t>
  </si>
  <si>
    <t>2200</t>
  </si>
  <si>
    <t>Mr Prabhu singh</t>
  </si>
  <si>
    <t>AUDC372226</t>
  </si>
  <si>
    <t>SHARDA MOTORS</t>
  </si>
  <si>
    <t>mukesh</t>
  </si>
  <si>
    <t>BTDS044313</t>
  </si>
  <si>
    <t>PATIL RAIL INFRASTRUCTURE PVT LTD</t>
  </si>
  <si>
    <t>Satyam</t>
  </si>
  <si>
    <t>BTEC378588</t>
  </si>
  <si>
    <t>Today we attend the customer site for sheudle service so we change parts during service:- air filter, oil filter, oil and separator then start machine running ok</t>
  </si>
  <si>
    <t>mr. Santosh</t>
  </si>
  <si>
    <t>BUEC372458</t>
  </si>
  <si>
    <t>SRIKRISHNA SUZUKI</t>
  </si>
  <si>
    <t>Birendra</t>
  </si>
  <si>
    <t>BRIS035838</t>
  </si>
  <si>
    <t>BRES034488</t>
  </si>
  <si>
    <t>BSEC376083</t>
  </si>
  <si>
    <t>BSCS037449</t>
  </si>
  <si>
    <t>adarsh</t>
  </si>
  <si>
    <t>1589</t>
  </si>
  <si>
    <t>3589</t>
  </si>
  <si>
    <t>CP Sahu</t>
  </si>
  <si>
    <t>BQHS040705</t>
  </si>
  <si>
    <t>EG 30-10 V 400V/ 50Hz</t>
  </si>
  <si>
    <t>BRHS035337</t>
  </si>
  <si>
    <t>Shree Balaji Dying House</t>
  </si>
  <si>
    <t>Santosh</t>
  </si>
  <si>
    <t>BRHC374102</t>
  </si>
  <si>
    <t>Sanjay Grih Udyog</t>
  </si>
  <si>
    <t>CC-01727401</t>
  </si>
  <si>
    <t>2188</t>
  </si>
  <si>
    <t>4188</t>
  </si>
  <si>
    <t>6188</t>
  </si>
  <si>
    <t>prem</t>
  </si>
  <si>
    <t>BRHC374105</t>
  </si>
  <si>
    <t>National Tyre</t>
  </si>
  <si>
    <t>CC-01673907</t>
  </si>
  <si>
    <t>1319</t>
  </si>
  <si>
    <t>3219</t>
  </si>
  <si>
    <t>2759</t>
  </si>
  <si>
    <t>kunal</t>
  </si>
  <si>
    <t>BSJC374595</t>
  </si>
  <si>
    <t>EN 7-12.5 400V/50HZ</t>
  </si>
  <si>
    <t>Farooqui Brothers</t>
  </si>
  <si>
    <t>farooqui</t>
  </si>
  <si>
    <t>BSKS036365</t>
  </si>
  <si>
    <t>Dazzel Food and Beverages Pvt. Ltd.</t>
  </si>
  <si>
    <t>dinesh</t>
  </si>
  <si>
    <t>BSDC375954</t>
  </si>
  <si>
    <t>VISHURAM NAMKEEN</t>
  </si>
  <si>
    <t>1783</t>
  </si>
  <si>
    <t>Aman agrawal</t>
  </si>
  <si>
    <t>E15-7.5 22KW NSF EFF2 400V</t>
  </si>
  <si>
    <t>1776</t>
  </si>
  <si>
    <t>E30-7.5 415V SF1.15 ACQV (ALU)</t>
  </si>
  <si>
    <t>CC-01902327</t>
  </si>
  <si>
    <t>3200</t>
  </si>
  <si>
    <t>7200</t>
  </si>
  <si>
    <t>E75-8.0;415V,50HZ,225A/E NEUR</t>
  </si>
  <si>
    <t>1249</t>
  </si>
  <si>
    <t>BIBS040161</t>
  </si>
  <si>
    <t>E30-7.5,400V,50Hz ELGI-N-PLC</t>
  </si>
  <si>
    <t>CC-01902340</t>
  </si>
  <si>
    <t>1497</t>
  </si>
  <si>
    <t>1197</t>
  </si>
  <si>
    <t>BJBS040305</t>
  </si>
  <si>
    <t>CC-01902357</t>
  </si>
  <si>
    <t>783</t>
  </si>
  <si>
    <t>3783</t>
  </si>
  <si>
    <t>Gola</t>
  </si>
  <si>
    <t>nitesh</t>
  </si>
  <si>
    <t>BJGS031396</t>
  </si>
  <si>
    <t>SHOLOK POLYMERS</t>
  </si>
  <si>
    <t>Attend the site for scheduled service so change air filter, oil filter and oil. Then start the unit found running ok.</t>
  </si>
  <si>
    <t>BKAS030685</t>
  </si>
  <si>
    <t>CHANDRAWATI RICE MILL</t>
  </si>
  <si>
    <t>Morangi</t>
  </si>
  <si>
    <t>Mr Pritam ji</t>
  </si>
  <si>
    <t>BKCS040470</t>
  </si>
  <si>
    <t>E37 - 8.5 BAR VE MODEL</t>
  </si>
  <si>
    <t>RAMGARH SPONGE IRON PVT LTD</t>
  </si>
  <si>
    <t>dindayal</t>
  </si>
  <si>
    <t>BKAS040272</t>
  </si>
  <si>
    <t>E37 - 10 BAR VE MODEL</t>
  </si>
  <si>
    <t>VECTUS INDUSTRIES LIMITED</t>
  </si>
  <si>
    <t>1455</t>
  </si>
  <si>
    <t>3455</t>
  </si>
  <si>
    <t>3176</t>
  </si>
  <si>
    <t>mr. ranjit</t>
  </si>
  <si>
    <t>BKDS031405</t>
  </si>
  <si>
    <t>KAMLADEVI RICE MILL</t>
  </si>
  <si>
    <t>3867</t>
  </si>
  <si>
    <t>Lohardaga</t>
  </si>
  <si>
    <t>Kalurndra</t>
  </si>
  <si>
    <t>BKAS030601</t>
  </si>
  <si>
    <t>BHAGAWATI INDUSTRIES</t>
  </si>
  <si>
    <t xml:space="preserve">WEAVING- AIR JET LOOMS - TEXTILES                                               </t>
  </si>
  <si>
    <t>CC-01703383</t>
  </si>
  <si>
    <t>2360</t>
  </si>
  <si>
    <t>6310</t>
  </si>
  <si>
    <t>4360</t>
  </si>
  <si>
    <t>6360</t>
  </si>
  <si>
    <t>Nilesh</t>
  </si>
  <si>
    <t>Abhishek</t>
  </si>
  <si>
    <t>BKJS040077</t>
  </si>
  <si>
    <t>CC-01903259</t>
  </si>
  <si>
    <t>3954</t>
  </si>
  <si>
    <t>5954</t>
  </si>
  <si>
    <t>BKIS032164</t>
  </si>
  <si>
    <t>CC-01684069</t>
  </si>
  <si>
    <t>2430</t>
  </si>
  <si>
    <t>5430</t>
  </si>
  <si>
    <t>BKJS030050</t>
  </si>
  <si>
    <t>EG 22-8.5 400V/ 50Hz</t>
  </si>
  <si>
    <t>jain sir</t>
  </si>
  <si>
    <t>BLGS031576</t>
  </si>
  <si>
    <t>EG 22-8.5 V 400V/ 50Hz</t>
  </si>
  <si>
    <t>CC-01921602</t>
  </si>
  <si>
    <t>1553</t>
  </si>
  <si>
    <t>3553</t>
  </si>
  <si>
    <t>7553</t>
  </si>
  <si>
    <t>BLFS040558</t>
  </si>
  <si>
    <t>E37 -7.5 BAR VE MODEL</t>
  </si>
  <si>
    <t>Santanu</t>
  </si>
  <si>
    <t>BLFS031469</t>
  </si>
  <si>
    <t>E18-7.5, 400V, 50Hz,ELGI-N-PLC</t>
  </si>
  <si>
    <t>KG INDUSTRIES</t>
  </si>
  <si>
    <t>512</t>
  </si>
  <si>
    <t>557</t>
  </si>
  <si>
    <t>1676</t>
  </si>
  <si>
    <t>BLGS040582</t>
  </si>
  <si>
    <t>HEMRAJ RICE MILL</t>
  </si>
  <si>
    <t>Vicky sir</t>
  </si>
  <si>
    <t>BLES031356</t>
  </si>
  <si>
    <t>EG 22-8.5 D 400V/ 50Hz</t>
  </si>
  <si>
    <t>CC-01743897</t>
  </si>
  <si>
    <t>235</t>
  </si>
  <si>
    <t>404</t>
  </si>
  <si>
    <t>3235</t>
  </si>
  <si>
    <t>BLGS040605</t>
  </si>
  <si>
    <t>BHAGAWATI VINTRADE PVT LIMITED</t>
  </si>
  <si>
    <t>CC-01903438</t>
  </si>
  <si>
    <t>3285</t>
  </si>
  <si>
    <t>5785</t>
  </si>
  <si>
    <t>1345</t>
  </si>
  <si>
    <t>3785</t>
  </si>
  <si>
    <t>nilesh</t>
  </si>
  <si>
    <t>BLIS031950</t>
  </si>
  <si>
    <t>COMPETENT POLYMER</t>
  </si>
  <si>
    <t>Dhurwa singh</t>
  </si>
  <si>
    <t>BMBL050033</t>
  </si>
  <si>
    <t>E55-7.5,400V,50Hz ELGI-N-PLC</t>
  </si>
  <si>
    <t>HEC LTD.</t>
  </si>
  <si>
    <t xml:space="preserve">DEFENCE SERVICES.                                                               </t>
  </si>
  <si>
    <t>CC-01917356</t>
  </si>
  <si>
    <t>2007</t>
  </si>
  <si>
    <t>4007</t>
  </si>
  <si>
    <t>6007</t>
  </si>
  <si>
    <t>DHURWA</t>
  </si>
  <si>
    <t>Gaurav prasad</t>
  </si>
  <si>
    <t>BMBL160078</t>
  </si>
  <si>
    <t>E55-8.0 415V 50HZ 225A/E N2</t>
  </si>
  <si>
    <t>Gupta jee</t>
  </si>
  <si>
    <t>BILS030211</t>
  </si>
  <si>
    <t>E15-7.5,400V,50Hz ELGI-N-PLC</t>
  </si>
  <si>
    <t>BMDS031033</t>
  </si>
  <si>
    <t>BHALA BROTHERS PVT LIMITED</t>
  </si>
  <si>
    <t>CC-01703582</t>
  </si>
  <si>
    <t>373</t>
  </si>
  <si>
    <t>2373</t>
  </si>
  <si>
    <t>Raj kishore</t>
  </si>
  <si>
    <t>BMGC370521</t>
  </si>
  <si>
    <t>ROHIT INDUSTRIES</t>
  </si>
  <si>
    <t>CC-01123652</t>
  </si>
  <si>
    <t>Courtesy visit done</t>
  </si>
  <si>
    <t>1280</t>
  </si>
  <si>
    <t>3280</t>
  </si>
  <si>
    <t>BMFC370445</t>
  </si>
  <si>
    <t>BMCS030957</t>
  </si>
  <si>
    <t>EG 15-10 400V/ 50Hz</t>
  </si>
  <si>
    <t>Amit Steel Industries Pvt. Ltd.</t>
  </si>
  <si>
    <t>CC-01703554</t>
  </si>
  <si>
    <t>7289</t>
  </si>
  <si>
    <t>BMIS031759</t>
  </si>
  <si>
    <t>Bunty</t>
  </si>
  <si>
    <t>3776</t>
  </si>
  <si>
    <t>BNCC370425</t>
  </si>
  <si>
    <t>Express Confectioners Pvt. Ltd.</t>
  </si>
  <si>
    <t>mr. s. k das</t>
  </si>
  <si>
    <t>BMFS031276</t>
  </si>
  <si>
    <t>E15-13, 400V, 50Hz, ELGI-N-PLC</t>
  </si>
  <si>
    <t>1137</t>
  </si>
  <si>
    <t>BMFS031346</t>
  </si>
  <si>
    <t>Anjani jii</t>
  </si>
  <si>
    <t>BNKS030423</t>
  </si>
  <si>
    <t>CC-01905341</t>
  </si>
  <si>
    <t>Today we attend the customer site for sheudle service so we change parts during service:- air filter, oil filter, oil, separator,pre filter, grease, intake valve, solenoid valve, mpv, bdv and auto drain valve then start machine running ok</t>
  </si>
  <si>
    <t>mr. j p singh</t>
  </si>
  <si>
    <t>BMJS040004</t>
  </si>
  <si>
    <t>Pintu jee</t>
  </si>
  <si>
    <t>BMKC370048</t>
  </si>
  <si>
    <t>raj kishor</t>
  </si>
  <si>
    <t>BNJC370072</t>
  </si>
  <si>
    <t>Balaji Food Products</t>
  </si>
  <si>
    <t>898</t>
  </si>
  <si>
    <t>5525</t>
  </si>
  <si>
    <t>BOCS040147</t>
  </si>
  <si>
    <t>EG 45-7.5 V 400V/ 50Hz</t>
  </si>
  <si>
    <t>CC-01903468</t>
  </si>
  <si>
    <t xml:space="preserve">MINING                                                                          </t>
  </si>
  <si>
    <t>BOKC370020</t>
  </si>
  <si>
    <t>EN15 - 9.5 400V 50Hz</t>
  </si>
  <si>
    <t>1806</t>
  </si>
  <si>
    <t>BOIS040238</t>
  </si>
  <si>
    <t>EG 45-8.5 400V/ 50Hz</t>
  </si>
  <si>
    <t>THRIVENI EARTHMOVERS PRIVATE LIMITED</t>
  </si>
  <si>
    <t xml:space="preserve">CONSTRUCTION                                                                    </t>
  </si>
  <si>
    <t>Asheerbad Panda</t>
  </si>
  <si>
    <t>BOGC370193</t>
  </si>
  <si>
    <t>EN5x - 7 400V 50Hz</t>
  </si>
  <si>
    <t>CC-01702634</t>
  </si>
  <si>
    <t>1003</t>
  </si>
  <si>
    <t>731</t>
  </si>
  <si>
    <t>2703</t>
  </si>
  <si>
    <t>1358</t>
  </si>
  <si>
    <t>BPAS030126</t>
  </si>
  <si>
    <t>EN 45-7 400/50Hz</t>
  </si>
  <si>
    <t>2605</t>
  </si>
  <si>
    <t>3605</t>
  </si>
  <si>
    <t>BPCS030196</t>
  </si>
  <si>
    <t>RN Singh</t>
  </si>
  <si>
    <t>BPGC370231</t>
  </si>
  <si>
    <t>AIRWAYS LOGISTICS PRIVATE LIMITED</t>
  </si>
  <si>
    <t>CC-01673867</t>
  </si>
  <si>
    <t>1408</t>
  </si>
  <si>
    <t>3408</t>
  </si>
  <si>
    <t>606</t>
  </si>
  <si>
    <t>BPIC370386</t>
  </si>
  <si>
    <t>BPHS030467</t>
  </si>
  <si>
    <t>Abhishek Solar Industries Pvt. Ltd.</t>
  </si>
  <si>
    <t>krishna</t>
  </si>
  <si>
    <t>BPLF150007</t>
  </si>
  <si>
    <t>1561</t>
  </si>
  <si>
    <t>7560</t>
  </si>
  <si>
    <t>BQBS030091</t>
  </si>
  <si>
    <t>Prabhakar jii</t>
  </si>
  <si>
    <t>BQFS031084</t>
  </si>
  <si>
    <t>Kukendra</t>
  </si>
  <si>
    <t>BNLS030573</t>
  </si>
  <si>
    <t>BQFC370869</t>
  </si>
  <si>
    <t>BREC373485</t>
  </si>
  <si>
    <t>Shivans Enterprises</t>
  </si>
  <si>
    <t>KAMRE</t>
  </si>
  <si>
    <t>awadhesh</t>
  </si>
  <si>
    <t>BQFC370928</t>
  </si>
  <si>
    <t>Sauriya Manufacturer Pvt. Ltd.</t>
  </si>
  <si>
    <t>BRFC373676</t>
  </si>
  <si>
    <t>National Printers</t>
  </si>
  <si>
    <t>Ashutosh</t>
  </si>
  <si>
    <t>BQAC373733</t>
  </si>
  <si>
    <t>CC-01686172</t>
  </si>
  <si>
    <t>Today we attend the customer site for sheudle service so we change parts during service:- Air filter, oil filter, oil and separator than start machine running ok</t>
  </si>
  <si>
    <t>2596</t>
  </si>
  <si>
    <t>mr. Satish</t>
  </si>
  <si>
    <t>BQAC373734</t>
  </si>
  <si>
    <t>Zaika Food Product</t>
  </si>
  <si>
    <t>Pankaj</t>
  </si>
  <si>
    <t>BQBS033796</t>
  </si>
  <si>
    <t>BQBS033819</t>
  </si>
  <si>
    <t>Chaika Polymers Pvt. Ltd.</t>
  </si>
  <si>
    <t>mr. Suraj</t>
  </si>
  <si>
    <t>BRAC372524</t>
  </si>
  <si>
    <t>EN 15x-7 400V/ 50Hz</t>
  </si>
  <si>
    <t>Pnp flexible pack pvt. ltd. 2</t>
  </si>
  <si>
    <t xml:space="preserve">TOOLS,DIE &amp; FIXTURE ITEMS                                                       </t>
  </si>
  <si>
    <t>dilip</t>
  </si>
  <si>
    <t>BRDC373261</t>
  </si>
  <si>
    <t>Mithila Motor</t>
  </si>
  <si>
    <t>CC-01922553</t>
  </si>
  <si>
    <t>jambunathan</t>
  </si>
  <si>
    <t>BRCC372871</t>
  </si>
  <si>
    <t>Ganesh jee</t>
  </si>
  <si>
    <t>BRAC372352</t>
  </si>
  <si>
    <t>Jagannath &amp; Company</t>
  </si>
  <si>
    <t>CC-01789051</t>
  </si>
  <si>
    <t>-1049</t>
  </si>
  <si>
    <t>951</t>
  </si>
  <si>
    <t>2449</t>
  </si>
  <si>
    <t>mr. swadhin</t>
  </si>
  <si>
    <t>BIFS040367</t>
  </si>
  <si>
    <t>Sales call carried our for HMR update</t>
  </si>
  <si>
    <t>BIGS030904</t>
  </si>
  <si>
    <t>Shreya Rice Mill Pvt. Ltd.</t>
  </si>
  <si>
    <t>3577</t>
  </si>
  <si>
    <t>BRIC374329</t>
  </si>
  <si>
    <t>Palriwal Industries Pvt. Ltd.</t>
  </si>
  <si>
    <t>Mr Amrendra Singh</t>
  </si>
  <si>
    <t>BRIS035698</t>
  </si>
  <si>
    <t>Today we attend the customer site for sheudle service so we change parts during service:- air filter and oil filter then start machine running ok</t>
  </si>
  <si>
    <t>mr. Narpat</t>
  </si>
  <si>
    <t>BSKC374901</t>
  </si>
  <si>
    <t>Cosmic Automobikes</t>
  </si>
  <si>
    <t>CC-01882615</t>
  </si>
  <si>
    <t>Attend the site for scheduled service so change air filter, oil filter, air oil separator, motor greasing, MPV Kit, Intake valve kit, thermal valve kit and oil Then start the unit found running ok</t>
  </si>
  <si>
    <t>nirbhay</t>
  </si>
  <si>
    <t>BSKS036366</t>
  </si>
  <si>
    <t>1450</t>
  </si>
  <si>
    <t>BSBC375530</t>
  </si>
  <si>
    <t>CHANDA ROLLER FLOUR MILL PVT LTD</t>
  </si>
  <si>
    <t>CC-01922566</t>
  </si>
  <si>
    <t>Sales call carried out for HMR updat</t>
  </si>
  <si>
    <t>1523</t>
  </si>
  <si>
    <t>3523</t>
  </si>
  <si>
    <t>7710</t>
  </si>
  <si>
    <t>BSDC375892</t>
  </si>
  <si>
    <t>Seema'S Autrobike &amp; Wheel LLP</t>
  </si>
  <si>
    <t>122</t>
  </si>
  <si>
    <t>Saif ahmad</t>
  </si>
  <si>
    <t>EUES035194</t>
  </si>
  <si>
    <t>SR. SECTION ENGINEER (C&amp;W) IC</t>
  </si>
  <si>
    <t>1952</t>
  </si>
  <si>
    <t>4952</t>
  </si>
  <si>
    <t>3952</t>
  </si>
  <si>
    <t>5952</t>
  </si>
  <si>
    <t>MAHENDRA SIR</t>
  </si>
  <si>
    <t>BSAS036958</t>
  </si>
  <si>
    <t>BTES044431</t>
  </si>
  <si>
    <t>BTHC379544</t>
  </si>
  <si>
    <t>BTGC379081</t>
  </si>
  <si>
    <t>1928</t>
  </si>
  <si>
    <t>BUFC372967</t>
  </si>
  <si>
    <t>Anand Agency</t>
  </si>
  <si>
    <t>288</t>
  </si>
  <si>
    <t>1967</t>
  </si>
  <si>
    <t>133</t>
  </si>
  <si>
    <t>Anand gupta</t>
  </si>
  <si>
    <t>BUFC372952</t>
  </si>
  <si>
    <t>Ajit jha</t>
  </si>
  <si>
    <t>BUFC372970</t>
  </si>
  <si>
    <t>mahalakshmi infra contract pvt ltd</t>
  </si>
  <si>
    <t xml:space="preserve">MANUFACTURER (AUTOMOBILES)                                                      </t>
  </si>
  <si>
    <t>640</t>
  </si>
  <si>
    <t>1640</t>
  </si>
  <si>
    <t>5640</t>
  </si>
  <si>
    <t>manoj</t>
  </si>
  <si>
    <t>BUFS046839</t>
  </si>
  <si>
    <t>EG 37-7.5 400V/50HZ</t>
  </si>
  <si>
    <t>Today we attend the customer site for general visit so we check and found that compressor running ok</t>
  </si>
  <si>
    <t>mr. Rakesh</t>
  </si>
  <si>
    <t>BUFS046813</t>
  </si>
  <si>
    <t>EV-D 30-7.5 400V/50HZ</t>
  </si>
  <si>
    <t>BUIC374043</t>
  </si>
  <si>
    <t>Gupta Brothers</t>
  </si>
  <si>
    <t>1874</t>
  </si>
  <si>
    <t>3014</t>
  </si>
  <si>
    <t>6014</t>
  </si>
  <si>
    <t>SUNDARGARH</t>
  </si>
  <si>
    <t>BVKC374486</t>
  </si>
  <si>
    <t>Anshuman</t>
  </si>
  <si>
    <t>BUIC373911</t>
  </si>
  <si>
    <t>COSMIC MOBIKES</t>
  </si>
  <si>
    <t>We visited site check and found unit running well condition at the present time but service due.</t>
  </si>
  <si>
    <t>sakil ansari</t>
  </si>
  <si>
    <t>BVKC374485</t>
  </si>
  <si>
    <t>VIRAT LAMINATOR</t>
  </si>
  <si>
    <t>1132</t>
  </si>
  <si>
    <t>BVJS036816</t>
  </si>
  <si>
    <t>Community Health Centre Bagodar/Aerotech</t>
  </si>
  <si>
    <t>CC-01682335</t>
  </si>
  <si>
    <t>46</t>
  </si>
  <si>
    <t>1954</t>
  </si>
  <si>
    <t>2054</t>
  </si>
  <si>
    <t>Shahanawaz</t>
  </si>
  <si>
    <t>BTIS045034</t>
  </si>
  <si>
    <t>Pre and Fine Filter</t>
  </si>
  <si>
    <t>BTIS032025</t>
  </si>
  <si>
    <t>870</t>
  </si>
  <si>
    <t>2370</t>
  </si>
  <si>
    <t>7370</t>
  </si>
  <si>
    <t>3370</t>
  </si>
  <si>
    <t>BTDC378223</t>
  </si>
  <si>
    <t>Adhunik Consumer Products</t>
  </si>
  <si>
    <t xml:space="preserve">FMCG                                                                            </t>
  </si>
  <si>
    <t>ayush</t>
  </si>
  <si>
    <t>BTDS044304</t>
  </si>
  <si>
    <t>BTFC378808</t>
  </si>
  <si>
    <t>Ashok Masale</t>
  </si>
  <si>
    <t>mr. shreyansh</t>
  </si>
  <si>
    <t>BTFC378939</t>
  </si>
  <si>
    <t>New Mahi Pola</t>
  </si>
  <si>
    <t>BHURKUNDA</t>
  </si>
  <si>
    <t>SHASHI PRASAD</t>
  </si>
  <si>
    <t>BTFC378771</t>
  </si>
  <si>
    <t>EN 5-12.5 400V/50HZ</t>
  </si>
  <si>
    <t>AUTOTECH VEHICLE FITNESS</t>
  </si>
  <si>
    <t>gopal</t>
  </si>
  <si>
    <t>BTGS031205</t>
  </si>
  <si>
    <t>EG 15-13 400V/50HZ</t>
  </si>
  <si>
    <t>Mineral India Global Pvt Ltd.</t>
  </si>
  <si>
    <t>BTEC378413</t>
  </si>
  <si>
    <t>1937</t>
  </si>
  <si>
    <t>3937</t>
  </si>
  <si>
    <t>BTHS031467</t>
  </si>
  <si>
    <t>BTHC379417</t>
  </si>
  <si>
    <t>CC-01828150</t>
  </si>
  <si>
    <t>Attend the site for scheduled service so change air filter, oil filter, air oil separator, motor greasing, and thermal valve kit, intake valve kit, solenoid valve kit, MPV kit and oil. Then start the unit found running ok.</t>
  </si>
  <si>
    <t>Shrinjay</t>
  </si>
  <si>
    <t>BTEC378536</t>
  </si>
  <si>
    <t>NS POWER</t>
  </si>
  <si>
    <t>CC-01787102</t>
  </si>
  <si>
    <t>DUMKA</t>
  </si>
  <si>
    <t>Chottu</t>
  </si>
  <si>
    <t>542</t>
  </si>
  <si>
    <t>BTFS031006</t>
  </si>
  <si>
    <t>EN 18-7 400V/ 50Hz</t>
  </si>
  <si>
    <t>MB Metals</t>
  </si>
  <si>
    <t>668</t>
  </si>
  <si>
    <t>CHIRKUNDA</t>
  </si>
  <si>
    <t>suraj agrawal</t>
  </si>
  <si>
    <t>BTIS032020</t>
  </si>
  <si>
    <t>3740</t>
  </si>
  <si>
    <t>BTCC377923</t>
  </si>
  <si>
    <t>Pradeep Food Product</t>
  </si>
  <si>
    <t>Ankur kumar</t>
  </si>
  <si>
    <t>BUJS032230</t>
  </si>
  <si>
    <t>PRASAD NUTRIMENTS PVT LTD</t>
  </si>
  <si>
    <t>607</t>
  </si>
  <si>
    <t>RISHABH PRASAD</t>
  </si>
  <si>
    <t>BYKC375893</t>
  </si>
  <si>
    <t>EQ2-10</t>
  </si>
  <si>
    <t>AGARWAL PRESS &amp; PROCESS</t>
  </si>
  <si>
    <t>Abhishek agarwal</t>
  </si>
  <si>
    <t>BXIC375196</t>
  </si>
  <si>
    <t>EQ5-10</t>
  </si>
  <si>
    <t>SHAR PROJECTS PRIVATE LIMITED</t>
  </si>
  <si>
    <t>Amrapara</t>
  </si>
  <si>
    <t>Pakur</t>
  </si>
  <si>
    <t>Karan jee</t>
  </si>
  <si>
    <t>BYJC375621</t>
  </si>
  <si>
    <t>PANKAJ METAL</t>
  </si>
  <si>
    <t>Ruitwik kumar</t>
  </si>
  <si>
    <t>BXGC374749</t>
  </si>
  <si>
    <t>Shanmukha Reddy</t>
  </si>
  <si>
    <t>BXCC373541</t>
  </si>
  <si>
    <t>New Hindustan Tyre Resoles</t>
  </si>
  <si>
    <t>5483</t>
  </si>
  <si>
    <t>BVDS039458</t>
  </si>
  <si>
    <t>EG 22-8.5</t>
  </si>
  <si>
    <t>BVDC376483</t>
  </si>
  <si>
    <t>Atharv Automobiles</t>
  </si>
  <si>
    <t>2602</t>
  </si>
  <si>
    <t>3392</t>
  </si>
  <si>
    <t>5602</t>
  </si>
  <si>
    <t>eklabya</t>
  </si>
  <si>
    <t>BVDS039346</t>
  </si>
  <si>
    <t>WAIDHAN TYRE PVT LTD</t>
  </si>
  <si>
    <t xml:space="preserve">AUTO ALLIED INDUSTRIES                                                          </t>
  </si>
  <si>
    <t>Praveen jee</t>
  </si>
  <si>
    <t>BVEC376770</t>
  </si>
  <si>
    <t>1143</t>
  </si>
  <si>
    <t>Mukesh</t>
  </si>
  <si>
    <t>BVEC376812</t>
  </si>
  <si>
    <t>PITHORIA</t>
  </si>
  <si>
    <t>ashish</t>
  </si>
  <si>
    <t>BVEC376827</t>
  </si>
  <si>
    <t>yashwardhan</t>
  </si>
  <si>
    <t>BVES049148</t>
  </si>
  <si>
    <t>mr. manoj singh</t>
  </si>
  <si>
    <t>BVCC376206</t>
  </si>
  <si>
    <t>MAA DURGA FOOD PRODUCTS</t>
  </si>
  <si>
    <t>3355</t>
  </si>
  <si>
    <t>BVAS038319</t>
  </si>
  <si>
    <t>CC-01863557</t>
  </si>
  <si>
    <t>2658</t>
  </si>
  <si>
    <t>2543</t>
  </si>
  <si>
    <t>BVAC375345</t>
  </si>
  <si>
    <t>HILLS FOOD</t>
  </si>
  <si>
    <t>vikash</t>
  </si>
  <si>
    <t>BVAC375308</t>
  </si>
  <si>
    <t>mr. Aman</t>
  </si>
  <si>
    <t>BVDC376415</t>
  </si>
  <si>
    <t>Ashirwad Food Industries</t>
  </si>
  <si>
    <t>ajay</t>
  </si>
  <si>
    <t>BWIS042002</t>
  </si>
  <si>
    <t>EV 37-7.5 V 400V/50HZ</t>
  </si>
  <si>
    <t>CC-01856233</t>
  </si>
  <si>
    <t>Commissioning done on dated 05-11-2025......Comm date-05-11-2025</t>
  </si>
  <si>
    <t>BWEC370314</t>
  </si>
  <si>
    <t>BVFC377422</t>
  </si>
  <si>
    <t>SHEONARAIN JAISWAL PVT.LTD.</t>
  </si>
  <si>
    <t>243</t>
  </si>
  <si>
    <t>6243</t>
  </si>
  <si>
    <t>Tupudana</t>
  </si>
  <si>
    <t>BWKS040406</t>
  </si>
  <si>
    <t>EG 30-8.5</t>
  </si>
  <si>
    <t>BXJS034965</t>
  </si>
  <si>
    <t>EQ 15-13</t>
  </si>
  <si>
    <t>3494</t>
  </si>
  <si>
    <t>BXJC371867</t>
  </si>
  <si>
    <t>RUNGTA IRRIGATION SYSTEMS PRIVATE LIMITED</t>
  </si>
  <si>
    <t>CC-01892105</t>
  </si>
  <si>
    <t>Today we attend the customer site for sheudle service so we change parts during service:- air filter, oil filter, oil, separator,mpv kit and thermal valve then start machine running ok</t>
  </si>
  <si>
    <t>4868</t>
  </si>
  <si>
    <t>mr. kaushik</t>
  </si>
  <si>
    <t>BWLS032057</t>
  </si>
  <si>
    <t>BWJS031206</t>
  </si>
  <si>
    <t>Bioheal Poly Tech Pvt. Ltd.</t>
  </si>
  <si>
    <t>Mr Pappu ji</t>
  </si>
  <si>
    <t>BWKC378709</t>
  </si>
  <si>
    <t>mr. raju</t>
  </si>
  <si>
    <t>BWGS034071</t>
  </si>
  <si>
    <t>BWFC370700</t>
  </si>
  <si>
    <t>GOLA</t>
  </si>
  <si>
    <t>Rahul yadav</t>
  </si>
  <si>
    <t>BVIC378175</t>
  </si>
  <si>
    <t>MESRA</t>
  </si>
  <si>
    <t>mr. Singh ji</t>
  </si>
  <si>
    <t>BWLS031873</t>
  </si>
  <si>
    <t>1605</t>
  </si>
  <si>
    <t>BWKC378684</t>
  </si>
  <si>
    <t>BWLS031913</t>
  </si>
  <si>
    <t>WOOD DECOR</t>
  </si>
  <si>
    <t>BWFC370683</t>
  </si>
  <si>
    <t>Narbharam Motors Pvt. Ltd</t>
  </si>
  <si>
    <t>1600</t>
  </si>
  <si>
    <t>5600</t>
  </si>
  <si>
    <t>p saraswati</t>
  </si>
  <si>
    <t>BWGS033844</t>
  </si>
  <si>
    <t>EQ 22-7.5</t>
  </si>
  <si>
    <t>PANASS AGRO GRAINS PROCESSING PVT. LTD.</t>
  </si>
  <si>
    <t>mr. sanjeev kumar</t>
  </si>
  <si>
    <t>BWBC379643</t>
  </si>
  <si>
    <t>Jitendra jee</t>
  </si>
  <si>
    <t>BWCS032691</t>
  </si>
  <si>
    <t>1755</t>
  </si>
  <si>
    <t>BWCC379822</t>
  </si>
  <si>
    <t>Sunil kumar</t>
  </si>
  <si>
    <t>BVGF111615</t>
  </si>
  <si>
    <t>EG 11-7.5 V</t>
  </si>
  <si>
    <t>1383</t>
  </si>
  <si>
    <t>3383</t>
  </si>
  <si>
    <t>BVFS049398</t>
  </si>
  <si>
    <t>Dadijee steel manufacturing and Trading company</t>
  </si>
  <si>
    <t>CC-01874332</t>
  </si>
  <si>
    <t>We visited site and change Air filter Oil filter Separator and oil after than start and check unit running well condition at the present time.</t>
  </si>
  <si>
    <t>1177</t>
  </si>
  <si>
    <t>Prince jii</t>
  </si>
  <si>
    <t>BVHC377855</t>
  </si>
  <si>
    <t>UNIVERSAL MINING SOLUTION LLP</t>
  </si>
  <si>
    <t>Baleshwar</t>
  </si>
  <si>
    <t>BVFS049364</t>
  </si>
  <si>
    <t>EG 37-7.5 415V/50HZ</t>
  </si>
  <si>
    <t>Dalmia Cements Pvt. Ltd.</t>
  </si>
  <si>
    <t>1172</t>
  </si>
  <si>
    <t>2172</t>
  </si>
  <si>
    <t>BVFS049365</t>
  </si>
  <si>
    <t>1836</t>
  </si>
  <si>
    <t>3836</t>
  </si>
  <si>
    <t>BVIS040049</t>
  </si>
  <si>
    <t>KATKAMSANDI</t>
  </si>
  <si>
    <t>Ajit Dey</t>
  </si>
  <si>
    <t>BWEC370313</t>
  </si>
  <si>
    <t>BWCS032720</t>
  </si>
  <si>
    <t>SUNTEK CHLORIDES PRIVATE LIMITED</t>
  </si>
  <si>
    <t>CC-01922627</t>
  </si>
  <si>
    <t>2223</t>
  </si>
  <si>
    <t>BWEC370394</t>
  </si>
  <si>
    <t>Hindusthan Malleables &amp; Forgings Ltd</t>
  </si>
  <si>
    <t>BHULI</t>
  </si>
  <si>
    <t>Atanu Sinha</t>
  </si>
  <si>
    <t>BWCC379950</t>
  </si>
  <si>
    <t>JALAN FLOUR MILL PVT LTD</t>
  </si>
  <si>
    <t>BVGF111611</t>
  </si>
  <si>
    <t>BVFS049421</t>
  </si>
  <si>
    <t>BVHS049699</t>
  </si>
  <si>
    <t>BWKC378700</t>
  </si>
  <si>
    <t>139</t>
  </si>
  <si>
    <t>2139</t>
  </si>
  <si>
    <t>6139</t>
  </si>
  <si>
    <t>Dinesh jee</t>
  </si>
  <si>
    <t>BWAS032167</t>
  </si>
  <si>
    <t>EV 18-10 400V/50HZ DOM</t>
  </si>
  <si>
    <t>BVFS039912</t>
  </si>
  <si>
    <t>1853</t>
  </si>
  <si>
    <t>BVFS049407</t>
  </si>
  <si>
    <t>BWKS040437</t>
  </si>
  <si>
    <t>CC-01852606</t>
  </si>
  <si>
    <t>BVIC378165</t>
  </si>
  <si>
    <t>ANNAPURNA PRINTERS</t>
  </si>
  <si>
    <t>-2035</t>
  </si>
  <si>
    <t>-535</t>
  </si>
  <si>
    <t>1722</t>
  </si>
  <si>
    <t>-1535</t>
  </si>
  <si>
    <t>mr. gautam</t>
  </si>
  <si>
    <t>BWJC378261</t>
  </si>
  <si>
    <t>mr. Swami gokulananda ji</t>
  </si>
  <si>
    <t>BWGC370765</t>
  </si>
  <si>
    <t>SHAH INDUSTRIES</t>
  </si>
  <si>
    <t>Md. yasin</t>
  </si>
  <si>
    <t>BWJC378352</t>
  </si>
  <si>
    <t>KRISHNA POLYMER &amp; METALS</t>
  </si>
  <si>
    <t>197</t>
  </si>
  <si>
    <t>GOMIA</t>
  </si>
  <si>
    <t>ASHOK BARNAINA</t>
  </si>
  <si>
    <t>BVGC377436</t>
  </si>
  <si>
    <t>963</t>
  </si>
  <si>
    <t>2925</t>
  </si>
  <si>
    <t>2963</t>
  </si>
  <si>
    <t>6963</t>
  </si>
  <si>
    <t>BVIC378177</t>
  </si>
  <si>
    <t>BAJRANG PRESTRESSED PRODUCTS PVT. LTD</t>
  </si>
  <si>
    <t xml:space="preserve">AGRI,FOOD STUFF &amp;RELATED TECH                                                   </t>
  </si>
  <si>
    <t>1483</t>
  </si>
  <si>
    <t>3272</t>
  </si>
  <si>
    <t>7483</t>
  </si>
  <si>
    <t>3483</t>
  </si>
  <si>
    <t>moola singh</t>
  </si>
  <si>
    <t>BWLC379048</t>
  </si>
  <si>
    <t>1306</t>
  </si>
  <si>
    <t>BVIC377970</t>
  </si>
  <si>
    <t>R S Traders</t>
  </si>
  <si>
    <t>mr. Radhe shyam</t>
  </si>
  <si>
    <t>BWFS041479</t>
  </si>
  <si>
    <t>EV-D 30-8.5 400V/50HZ</t>
  </si>
  <si>
    <t>48</t>
  </si>
  <si>
    <t>2046</t>
  </si>
  <si>
    <t>2048</t>
  </si>
  <si>
    <t>6048</t>
  </si>
  <si>
    <t>BWJC378445</t>
  </si>
  <si>
    <t>217</t>
  </si>
  <si>
    <t>4217</t>
  </si>
  <si>
    <t>BWEC370334</t>
  </si>
  <si>
    <t>3930</t>
  </si>
  <si>
    <t>7930</t>
  </si>
  <si>
    <t>BWHS034307</t>
  </si>
  <si>
    <t>EQ 15-7.5 400V/50HZ</t>
  </si>
  <si>
    <t>SHREE BAJRANG OIL MILL</t>
  </si>
  <si>
    <t>CC-01874103</t>
  </si>
  <si>
    <t>7146</t>
  </si>
  <si>
    <t>mr. Sanjeet Kumar</t>
  </si>
  <si>
    <t>BVFS049358</t>
  </si>
  <si>
    <t>BWGC370777</t>
  </si>
  <si>
    <t>CC-01916863</t>
  </si>
  <si>
    <t>rishu</t>
  </si>
  <si>
    <t>BVEC377128</t>
  </si>
  <si>
    <t>shubhankar sir</t>
  </si>
  <si>
    <t>BWCC379947</t>
  </si>
  <si>
    <t>BWFC370723</t>
  </si>
  <si>
    <t>BWLS031775</t>
  </si>
  <si>
    <t>EV-D 18-8.5 400V/50HZ DOM</t>
  </si>
  <si>
    <t>Jaldhara Polytubes Pvt. Ltd.</t>
  </si>
  <si>
    <t>GUDDU UPADHYAY</t>
  </si>
  <si>
    <t>BWIC371555</t>
  </si>
  <si>
    <t>bakshi jee</t>
  </si>
  <si>
    <t>BWHC371250</t>
  </si>
  <si>
    <t>BVIC378149</t>
  </si>
  <si>
    <t>CC-01922651</t>
  </si>
  <si>
    <t>1436</t>
  </si>
  <si>
    <t>3436</t>
  </si>
  <si>
    <t>Anil kumar</t>
  </si>
  <si>
    <t>BWIC371523</t>
  </si>
  <si>
    <t>KAMAL FLOUR MILL</t>
  </si>
  <si>
    <t>Awash Bihari prasad</t>
  </si>
  <si>
    <t>BWKS031684</t>
  </si>
  <si>
    <t>PREMIER INDUSTRIES</t>
  </si>
  <si>
    <t>mr. pawan</t>
  </si>
  <si>
    <t>BXJC371965</t>
  </si>
  <si>
    <t>CC-01917382</t>
  </si>
  <si>
    <t>800</t>
  </si>
  <si>
    <t>2300</t>
  </si>
  <si>
    <t>7300</t>
  </si>
  <si>
    <t>BXJF111817</t>
  </si>
  <si>
    <t>3899</t>
  </si>
  <si>
    <t>Mahesh</t>
  </si>
  <si>
    <t>BWFC370687</t>
  </si>
  <si>
    <t>ENGINEER PIPE AND FITTING</t>
  </si>
  <si>
    <t>mr. Sumit</t>
  </si>
  <si>
    <t>BVFC377137</t>
  </si>
  <si>
    <t>TAJ WASH</t>
  </si>
  <si>
    <t>564</t>
  </si>
  <si>
    <t>MD. Saddique</t>
  </si>
  <si>
    <t>BVFS049426</t>
  </si>
  <si>
    <t>1260</t>
  </si>
  <si>
    <t>3196</t>
  </si>
  <si>
    <t>807</t>
  </si>
  <si>
    <t>BYCC377390</t>
  </si>
  <si>
    <t>TEKRIWAL MOTORS PRIVATE LIMITED</t>
  </si>
  <si>
    <t>Abinash kumar</t>
  </si>
  <si>
    <t>BXDS036915</t>
  </si>
  <si>
    <t>EQ 15-10</t>
  </si>
  <si>
    <t>Raja Ice Products</t>
  </si>
  <si>
    <t>CHANHO</t>
  </si>
  <si>
    <t>BXAC372848</t>
  </si>
  <si>
    <t>RAMA AUTO DEALERS PVT. LTD</t>
  </si>
  <si>
    <t>CC-01894713</t>
  </si>
  <si>
    <t>1299</t>
  </si>
  <si>
    <t>4634</t>
  </si>
  <si>
    <t>mr. K N Mahto</t>
  </si>
  <si>
    <t>BYAS044711</t>
  </si>
  <si>
    <t>EG 37PM 8.5 V</t>
  </si>
  <si>
    <t>BYDS030966</t>
  </si>
  <si>
    <t>dhurwa singh</t>
  </si>
  <si>
    <t>BYLC376467</t>
  </si>
  <si>
    <t>TATISILWAI</t>
  </si>
  <si>
    <t>Piyush</t>
  </si>
  <si>
    <t>BXGC374746</t>
  </si>
  <si>
    <t>SUBHASH PRINTING PRESS</t>
  </si>
  <si>
    <t>Subhash jee</t>
  </si>
  <si>
    <t>BXDC373714</t>
  </si>
  <si>
    <t>EQ 7-10</t>
  </si>
  <si>
    <t>2820</t>
  </si>
  <si>
    <t>6820</t>
  </si>
  <si>
    <t>PATNA</t>
  </si>
  <si>
    <t>BXKC372444</t>
  </si>
  <si>
    <t>Baba Spices</t>
  </si>
  <si>
    <t>anuj kumar</t>
  </si>
  <si>
    <t>BYLC376417</t>
  </si>
  <si>
    <t>Gomia</t>
  </si>
  <si>
    <t>BXBS036098</t>
  </si>
  <si>
    <t>EG 75 - 8V</t>
  </si>
  <si>
    <t>CC-01891325</t>
  </si>
  <si>
    <t>Abhishek Kumar Singh</t>
  </si>
  <si>
    <t>'+919341549748</t>
  </si>
  <si>
    <t>BYBS030225</t>
  </si>
  <si>
    <t>EQ 22-8.5</t>
  </si>
  <si>
    <t>BXBS036173</t>
  </si>
  <si>
    <t>EG 55-9V</t>
  </si>
  <si>
    <t>BXDS036810</t>
  </si>
  <si>
    <t>Hindustan Tiles</t>
  </si>
  <si>
    <t>1304</t>
  </si>
  <si>
    <t>3304</t>
  </si>
  <si>
    <t>Arun</t>
  </si>
  <si>
    <t>BXFS037389</t>
  </si>
  <si>
    <t>CC-01899951</t>
  </si>
  <si>
    <t>General service carried out</t>
  </si>
  <si>
    <t>1514</t>
  </si>
  <si>
    <t>3514</t>
  </si>
  <si>
    <t>7514</t>
  </si>
  <si>
    <t>BXDC373827</t>
  </si>
  <si>
    <t>Aastha Child &amp; Mother Care</t>
  </si>
  <si>
    <t>Dr. Sunita Mishra</t>
  </si>
  <si>
    <t>BYBS030095</t>
  </si>
  <si>
    <t>2750</t>
  </si>
  <si>
    <t>BXFS043344</t>
  </si>
  <si>
    <t>EG 30-13</t>
  </si>
  <si>
    <t>CC-01922671</t>
  </si>
  <si>
    <t>3850</t>
  </si>
  <si>
    <t>5850</t>
  </si>
  <si>
    <t>7850</t>
  </si>
  <si>
    <t>BYJS038729</t>
  </si>
  <si>
    <t>BXKC372435</t>
  </si>
  <si>
    <t>mahindra</t>
  </si>
  <si>
    <t>BXDS036842</t>
  </si>
  <si>
    <t>shashikant mehta</t>
  </si>
  <si>
    <t>BXKC372344</t>
  </si>
  <si>
    <t>KUSH MOTOR PVT. LTD</t>
  </si>
  <si>
    <t>KORRAH</t>
  </si>
  <si>
    <t>Alok Kumar nayak</t>
  </si>
  <si>
    <t>BXLS042397</t>
  </si>
  <si>
    <t>K G SPIRITS LLP</t>
  </si>
  <si>
    <t>CC-01918575</t>
  </si>
  <si>
    <t>1774</t>
  </si>
  <si>
    <t>3774</t>
  </si>
  <si>
    <t>5064</t>
  </si>
  <si>
    <t>Dilip</t>
  </si>
  <si>
    <t>BXLS042384</t>
  </si>
  <si>
    <t>CC-01918598</t>
  </si>
  <si>
    <t>1661</t>
  </si>
  <si>
    <t>3661</t>
  </si>
  <si>
    <t>4917</t>
  </si>
  <si>
    <t>BXAC372926</t>
  </si>
  <si>
    <t>1513</t>
  </si>
  <si>
    <t>3513</t>
  </si>
  <si>
    <t>BXDC373881</t>
  </si>
  <si>
    <t>BYLC376414</t>
  </si>
  <si>
    <t>AMAN GRIH UDYOG</t>
  </si>
  <si>
    <t>mr. vijay</t>
  </si>
  <si>
    <t>BXAC372845</t>
  </si>
  <si>
    <t>SITARAM POLYPLAST PVT. LTD</t>
  </si>
  <si>
    <t>Charanjivi</t>
  </si>
  <si>
    <t>BXES037106</t>
  </si>
  <si>
    <t>THASVIEK INC.</t>
  </si>
  <si>
    <t>Mr Rahul</t>
  </si>
  <si>
    <t>BXIS038394</t>
  </si>
  <si>
    <t>BABA TRIPURARI  AGRO INDUSTRIES</t>
  </si>
  <si>
    <t>BESAR YADAV</t>
  </si>
  <si>
    <t>BXBS036187</t>
  </si>
  <si>
    <t>ANKUR DISTILLERIES PVT. LTD</t>
  </si>
  <si>
    <t>CC-01683054</t>
  </si>
  <si>
    <t>1192</t>
  </si>
  <si>
    <t>3192</t>
  </si>
  <si>
    <t>7192</t>
  </si>
  <si>
    <t>Mr. Jaggarnath</t>
  </si>
  <si>
    <t>BXBS036188</t>
  </si>
  <si>
    <t>CC-01683066</t>
  </si>
  <si>
    <t>1360</t>
  </si>
  <si>
    <t>3360</t>
  </si>
  <si>
    <t>BYEC378148</t>
  </si>
  <si>
    <t>Sharda Auto Traders Pvt. Ltd.</t>
  </si>
  <si>
    <t>MD Aktar</t>
  </si>
  <si>
    <t>BYCS045058</t>
  </si>
  <si>
    <t>EQ 30-8.5V</t>
  </si>
  <si>
    <t>Dinesh Singh</t>
  </si>
  <si>
    <t>BXBS036231</t>
  </si>
  <si>
    <t>Gajendra jii</t>
  </si>
  <si>
    <t>BXHS038093</t>
  </si>
  <si>
    <t>SHIV SAMBHU COMMERCIAL PVT LTD</t>
  </si>
  <si>
    <t>2171</t>
  </si>
  <si>
    <t>6171</t>
  </si>
  <si>
    <t>BYEC378350</t>
  </si>
  <si>
    <t>EN11-10 400V/50HZ</t>
  </si>
  <si>
    <t>JAGADAMBA CHEMICALS</t>
  </si>
  <si>
    <t>kesav jee</t>
  </si>
  <si>
    <t>BYKS039032</t>
  </si>
  <si>
    <t>UBL Agro Products</t>
  </si>
  <si>
    <t>Uma shankar</t>
  </si>
  <si>
    <t>BYKS044266</t>
  </si>
  <si>
    <t>EQ 30-7.5</t>
  </si>
  <si>
    <t>BXES037065</t>
  </si>
  <si>
    <t>EQ 18-8.5</t>
  </si>
  <si>
    <t>Shree kamala dal mill</t>
  </si>
  <si>
    <t>Navneet Agarwal</t>
  </si>
  <si>
    <t>BXGS043540</t>
  </si>
  <si>
    <t>EG 45PM 8.5 V</t>
  </si>
  <si>
    <t>Mayura rice mill Pvt Ltd</t>
  </si>
  <si>
    <t>Dharmendra jee</t>
  </si>
  <si>
    <t>BXIC375528</t>
  </si>
  <si>
    <t>BYJC375606</t>
  </si>
  <si>
    <t>mr. rakesh</t>
  </si>
  <si>
    <t>BYJC375693</t>
  </si>
  <si>
    <t>JBA INDUSTRIES PVT, LTD</t>
  </si>
  <si>
    <t>BXIC375236</t>
  </si>
  <si>
    <t>Jambunathan</t>
  </si>
  <si>
    <t>BYAS039710</t>
  </si>
  <si>
    <t>BALAJI PACKAGING INDUSTRIES</t>
  </si>
  <si>
    <t>1760</t>
  </si>
  <si>
    <t>3760</t>
  </si>
  <si>
    <t>7760</t>
  </si>
  <si>
    <t>AKASH KUMAR</t>
  </si>
  <si>
    <t>BYEC378348</t>
  </si>
  <si>
    <t>PRATIK STEEL</t>
  </si>
  <si>
    <t>ROUNAK MODI</t>
  </si>
  <si>
    <t>BYLC376285</t>
  </si>
  <si>
    <t>BYBS030219</t>
  </si>
  <si>
    <t>CC-01900613</t>
  </si>
  <si>
    <t>3971</t>
  </si>
  <si>
    <t>3972</t>
  </si>
  <si>
    <t>7911</t>
  </si>
  <si>
    <t>7971</t>
  </si>
  <si>
    <t>BXFC374338</t>
  </si>
  <si>
    <t>1133</t>
  </si>
  <si>
    <t>Mantosh sir</t>
  </si>
  <si>
    <t>BYCS030413</t>
  </si>
  <si>
    <t>EQ 22 V-8.5</t>
  </si>
  <si>
    <t>BXES037132</t>
  </si>
  <si>
    <t>1705</t>
  </si>
  <si>
    <t>BYAS039931</t>
  </si>
  <si>
    <t>BYES031061</t>
  </si>
  <si>
    <t>Digvijay Ferromet Pvt Ltd.</t>
  </si>
  <si>
    <t>CC-01973704</t>
  </si>
  <si>
    <t>BYDC377969</t>
  </si>
  <si>
    <t>CC-01891745</t>
  </si>
  <si>
    <t>Commissioning done on dated 04-12-2025......Comm date-08-12-2025</t>
  </si>
  <si>
    <t>SIKANDAR VERMA</t>
  </si>
  <si>
    <t>BYCS030580</t>
  </si>
  <si>
    <t>1802</t>
  </si>
  <si>
    <t>BYLS039512</t>
  </si>
  <si>
    <t>CC-01915618</t>
  </si>
  <si>
    <t>Preservative maintenance was carried out on the EG 15-8.5 Screw Air Compressor at Jharkhand Engineering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t>
  </si>
  <si>
    <t>Roshan jee</t>
  </si>
  <si>
    <t>BYAS044775</t>
  </si>
  <si>
    <t>3934</t>
  </si>
  <si>
    <t>BXDC373793</t>
  </si>
  <si>
    <t>BXFC374337</t>
  </si>
  <si>
    <t>Sashanka Agro Tech Pvt. Ltd.</t>
  </si>
  <si>
    <t>2982</t>
  </si>
  <si>
    <t>mr. arun</t>
  </si>
  <si>
    <t>BYLC376289</t>
  </si>
  <si>
    <t>Metalite India Pvt. Ltd</t>
  </si>
  <si>
    <t>CC-01964173</t>
  </si>
  <si>
    <t>EVJL061995</t>
  </si>
  <si>
    <t>LEPSAC</t>
  </si>
  <si>
    <t>EG110-13 415V/50HZ</t>
  </si>
  <si>
    <t>CENTRAL ORGANIZATION FOR MODERNIZATION OF WORKSHOPS</t>
  </si>
  <si>
    <t>Sahibganj</t>
  </si>
  <si>
    <t>Gurudev Ji</t>
  </si>
  <si>
    <t>EVLL062069</t>
  </si>
  <si>
    <t>Sailendra sir</t>
  </si>
  <si>
    <t>BSJL100041</t>
  </si>
  <si>
    <t>EE160-11 AC 415V 50HZ</t>
  </si>
  <si>
    <t>DLS PATRATU</t>
  </si>
  <si>
    <t>BRJL060357</t>
  </si>
  <si>
    <t>EG90-8 415V/50HZ PREMIUM</t>
  </si>
  <si>
    <t>NTPC North Karanpura</t>
  </si>
  <si>
    <t xml:space="preserve">POWER GENERATION                                                                </t>
  </si>
  <si>
    <t>Subham Dutta</t>
  </si>
  <si>
    <t>BRJL060367</t>
  </si>
  <si>
    <t>MANJEET JEE</t>
  </si>
  <si>
    <t>BVEL062291</t>
  </si>
  <si>
    <t>EG110-5.5 415V/50HZ</t>
  </si>
  <si>
    <t>4692</t>
  </si>
  <si>
    <t>BVEL062302</t>
  </si>
  <si>
    <t>BYHC379082</t>
  </si>
  <si>
    <t>S.K FABRICATION</t>
  </si>
  <si>
    <t>CC-01963515</t>
  </si>
  <si>
    <t>BYEC378383</t>
  </si>
  <si>
    <t>GAYATRI AGRO INDUSTRIES</t>
  </si>
  <si>
    <t>DHANANJAY Gupta</t>
  </si>
  <si>
    <t>BYFS045580</t>
  </si>
  <si>
    <t>EQ 37-7.5V</t>
  </si>
  <si>
    <t>mithilesh</t>
  </si>
  <si>
    <t>BVDS039269</t>
  </si>
  <si>
    <t>VARSHA RICE MILL</t>
  </si>
  <si>
    <t>3910</t>
  </si>
  <si>
    <t>7910</t>
  </si>
  <si>
    <t>Rahul singh</t>
  </si>
  <si>
    <t>BYDC378047</t>
  </si>
  <si>
    <t>Arun yadav</t>
  </si>
  <si>
    <t>BYHS032301</t>
  </si>
  <si>
    <t>EQ 22-7.5DM</t>
  </si>
  <si>
    <t>CC-01901735</t>
  </si>
  <si>
    <t>Commissioning done on dated 12-12-2025......Comm date-12-12-2025</t>
  </si>
  <si>
    <t>BYIS046047</t>
  </si>
  <si>
    <t>EQ 37-8.5DM</t>
  </si>
  <si>
    <t>PANKAJ STEEL</t>
  </si>
  <si>
    <t>Fabrication Number</t>
  </si>
  <si>
    <t>Comm Date</t>
  </si>
  <si>
    <t>PF Dys</t>
  </si>
  <si>
    <t>1209</t>
  </si>
  <si>
    <t>815</t>
  </si>
  <si>
    <t>EG 22-7.5 400V/50HZ DOM</t>
  </si>
  <si>
    <t>CC-01949712</t>
  </si>
  <si>
    <t>EG 22-10 400V/50HZ DOM</t>
  </si>
  <si>
    <t>CC-01949713</t>
  </si>
  <si>
    <t>2935</t>
  </si>
  <si>
    <t>535</t>
  </si>
  <si>
    <t>759</t>
  </si>
  <si>
    <t>CC-01960569</t>
  </si>
  <si>
    <t>457</t>
  </si>
  <si>
    <t>2457</t>
  </si>
  <si>
    <t>6458</t>
  </si>
  <si>
    <t>SAMARTH FABLON PVT. LTD.</t>
  </si>
  <si>
    <t>CC-02008565</t>
  </si>
  <si>
    <t>Attend the site for scheduled service so change air filter, oil filter, air oil separator, motor greasing, pre filter, all valve kit and ut synthetic oil. Then start the unit found running ok.</t>
  </si>
  <si>
    <t>CC-01957698</t>
  </si>
  <si>
    <t>CC-02003522</t>
  </si>
  <si>
    <t>584</t>
  </si>
  <si>
    <t>3382</t>
  </si>
  <si>
    <t>CC-01950076</t>
  </si>
  <si>
    <t>CC-01957726</t>
  </si>
  <si>
    <t>1782</t>
  </si>
  <si>
    <t>3782</t>
  </si>
  <si>
    <t>7782</t>
  </si>
  <si>
    <t>CC-02013141</t>
  </si>
  <si>
    <t>AMC Visit carried out</t>
  </si>
  <si>
    <t>1399</t>
  </si>
  <si>
    <t>2900</t>
  </si>
  <si>
    <t>989</t>
  </si>
  <si>
    <t>7899</t>
  </si>
  <si>
    <t>3399</t>
  </si>
  <si>
    <t>CC-01950119</t>
  </si>
  <si>
    <t>EG 18-7.5 400V/50HZ DOM</t>
  </si>
  <si>
    <t>CC-01957736</t>
  </si>
  <si>
    <t>3839</t>
  </si>
  <si>
    <t>3350</t>
  </si>
  <si>
    <t>983</t>
  </si>
  <si>
    <t>CC-01954601</t>
  </si>
  <si>
    <t>1914</t>
  </si>
  <si>
    <t>3914</t>
  </si>
  <si>
    <t>7596</t>
  </si>
  <si>
    <t>CC-01954615</t>
  </si>
  <si>
    <t>3980</t>
  </si>
  <si>
    <t>1534</t>
  </si>
  <si>
    <t>5980</t>
  </si>
  <si>
    <t>7980</t>
  </si>
  <si>
    <t>CC-01954635</t>
  </si>
  <si>
    <t>3806</t>
  </si>
  <si>
    <t>7806</t>
  </si>
  <si>
    <t>CC-01957761</t>
  </si>
  <si>
    <t>1748</t>
  </si>
  <si>
    <t>3748</t>
  </si>
  <si>
    <t>7748</t>
  </si>
  <si>
    <t>CC-01954649</t>
  </si>
  <si>
    <t>1889</t>
  </si>
  <si>
    <t>3889</t>
  </si>
  <si>
    <t>7889</t>
  </si>
  <si>
    <t>CC-01954662</t>
  </si>
  <si>
    <t>1925</t>
  </si>
  <si>
    <t>1926</t>
  </si>
  <si>
    <t>3926</t>
  </si>
  <si>
    <t>3925</t>
  </si>
  <si>
    <t>7925</t>
  </si>
  <si>
    <t>1804</t>
  </si>
  <si>
    <t>3804</t>
  </si>
  <si>
    <t>EG 30-10 400V/50HZ</t>
  </si>
  <si>
    <t>CC-01957779</t>
  </si>
  <si>
    <t>1047</t>
  </si>
  <si>
    <t>CC-01960576</t>
  </si>
  <si>
    <t>1984</t>
  </si>
  <si>
    <t>3944</t>
  </si>
  <si>
    <t>CC-01960605</t>
  </si>
  <si>
    <t>Sales call carried out fot HMR update</t>
  </si>
  <si>
    <t>CC-01954680</t>
  </si>
  <si>
    <t>7903</t>
  </si>
  <si>
    <t>CC-01957788</t>
  </si>
  <si>
    <t>823</t>
  </si>
  <si>
    <t>2323</t>
  </si>
  <si>
    <t>4323</t>
  </si>
  <si>
    <t>1323</t>
  </si>
  <si>
    <t>5550</t>
  </si>
  <si>
    <t>1158</t>
  </si>
  <si>
    <t>CC-01960613</t>
  </si>
  <si>
    <t>CC-01992499</t>
  </si>
  <si>
    <t>Today we attend the customer site for sheudle service so we change parts during service:- oil filter, oil and separator then start machine running ok</t>
  </si>
  <si>
    <t>341</t>
  </si>
  <si>
    <t>1245</t>
  </si>
  <si>
    <t>CC-01954706</t>
  </si>
  <si>
    <t>1843</t>
  </si>
  <si>
    <t>3843</t>
  </si>
  <si>
    <t>7843</t>
  </si>
  <si>
    <t>CC-01957884</t>
  </si>
  <si>
    <t>7954</t>
  </si>
  <si>
    <t>CC-01957891</t>
  </si>
  <si>
    <t>6981</t>
  </si>
  <si>
    <t>CC-01957892</t>
  </si>
  <si>
    <t>3778</t>
  </si>
  <si>
    <t>5778</t>
  </si>
  <si>
    <t>1593</t>
  </si>
  <si>
    <t>7778</t>
  </si>
  <si>
    <t>CC-01954719</t>
  </si>
  <si>
    <t>3882</t>
  </si>
  <si>
    <t>5882</t>
  </si>
  <si>
    <t>3567</t>
  </si>
  <si>
    <t>EN 11-7 400V/50HZ</t>
  </si>
  <si>
    <t>CC-01954732</t>
  </si>
  <si>
    <t>1992</t>
  </si>
  <si>
    <t>3992</t>
  </si>
  <si>
    <t>7992</t>
  </si>
  <si>
    <t>CC-01958558</t>
  </si>
  <si>
    <t>1880</t>
  </si>
  <si>
    <t>3880</t>
  </si>
  <si>
    <t>1851</t>
  </si>
  <si>
    <t>2439</t>
  </si>
  <si>
    <t>EG 45-10 400V/50HZ</t>
  </si>
  <si>
    <t>CC-01958577</t>
  </si>
  <si>
    <t>3924</t>
  </si>
  <si>
    <t>5924</t>
  </si>
  <si>
    <t>7924</t>
  </si>
  <si>
    <t>CC-01954756</t>
  </si>
  <si>
    <t>1860</t>
  </si>
  <si>
    <t>3860</t>
  </si>
  <si>
    <t>7860</t>
  </si>
  <si>
    <t>EG37-7.5 400V/50HZ</t>
  </si>
  <si>
    <t>CC-01958612</t>
  </si>
  <si>
    <t>3985</t>
  </si>
  <si>
    <t>7532</t>
  </si>
  <si>
    <t>CC-01950330</t>
  </si>
  <si>
    <t>7985</t>
  </si>
  <si>
    <t>CC-01954783</t>
  </si>
  <si>
    <t>3920</t>
  </si>
  <si>
    <t>5920</t>
  </si>
  <si>
    <t>7920</t>
  </si>
  <si>
    <t>CC-01954802</t>
  </si>
  <si>
    <t>5910</t>
  </si>
  <si>
    <t>CC-01958639</t>
  </si>
  <si>
    <t>7381</t>
  </si>
  <si>
    <t>2952</t>
  </si>
  <si>
    <t>CC-01954810</t>
  </si>
  <si>
    <t>7998</t>
  </si>
  <si>
    <t>CC-01954828</t>
  </si>
  <si>
    <t>1935</t>
  </si>
  <si>
    <t>3935</t>
  </si>
  <si>
    <t>7935</t>
  </si>
  <si>
    <t>2608</t>
  </si>
  <si>
    <t>3608</t>
  </si>
  <si>
    <t>CC-01954854</t>
  </si>
  <si>
    <t>2407</t>
  </si>
  <si>
    <t>CC-01958735</t>
  </si>
  <si>
    <t>1987</t>
  </si>
  <si>
    <t>2136</t>
  </si>
  <si>
    <t>7987</t>
  </si>
  <si>
    <t>1136</t>
  </si>
  <si>
    <t>CC-01954876</t>
  </si>
  <si>
    <t>3545</t>
  </si>
  <si>
    <t>5545</t>
  </si>
  <si>
    <t>7545</t>
  </si>
  <si>
    <t>CC-01954940</t>
  </si>
  <si>
    <t>3965</t>
  </si>
  <si>
    <t>7965</t>
  </si>
  <si>
    <t>CC-01960619</t>
  </si>
  <si>
    <t>2272</t>
  </si>
  <si>
    <t>3379</t>
  </si>
  <si>
    <t>5379</t>
  </si>
  <si>
    <t>1670</t>
  </si>
  <si>
    <t>EG 15-7.5 400V/50HZ DOM</t>
  </si>
  <si>
    <t>CC-01987352</t>
  </si>
  <si>
    <t>1427</t>
  </si>
  <si>
    <t>3427</t>
  </si>
  <si>
    <t>7527</t>
  </si>
  <si>
    <t>CC-01956953</t>
  </si>
  <si>
    <t>Sales call carried out for HMR update not in use</t>
  </si>
  <si>
    <t>1998</t>
  </si>
  <si>
    <t>CC-01953969</t>
  </si>
  <si>
    <t>7217</t>
  </si>
  <si>
    <t>CC-01960623</t>
  </si>
  <si>
    <t>313</t>
  </si>
  <si>
    <t>2313</t>
  </si>
  <si>
    <t>4313</t>
  </si>
  <si>
    <t>CC-01954941</t>
  </si>
  <si>
    <t>3928</t>
  </si>
  <si>
    <t>7928</t>
  </si>
  <si>
    <t>CC-01954946</t>
  </si>
  <si>
    <t>1975</t>
  </si>
  <si>
    <t>3975</t>
  </si>
  <si>
    <t>7975</t>
  </si>
  <si>
    <t>CC-01958782</t>
  </si>
  <si>
    <t>1835</t>
  </si>
  <si>
    <t>3835</t>
  </si>
  <si>
    <t>7855</t>
  </si>
  <si>
    <t>3855</t>
  </si>
  <si>
    <t>CC-01954949</t>
  </si>
  <si>
    <t>1877</t>
  </si>
  <si>
    <t>3877</t>
  </si>
  <si>
    <t>7877</t>
  </si>
  <si>
    <t>EG 75-8 400V/50HZ</t>
  </si>
  <si>
    <t>CC-01958919</t>
  </si>
  <si>
    <t>3136</t>
  </si>
  <si>
    <t>3939</t>
  </si>
  <si>
    <t>3482</t>
  </si>
  <si>
    <t>1320</t>
  </si>
  <si>
    <t>CC-01954950</t>
  </si>
  <si>
    <t>1918</t>
  </si>
  <si>
    <t>3918</t>
  </si>
  <si>
    <t>6118</t>
  </si>
  <si>
    <t>CC-01954951</t>
  </si>
  <si>
    <t>7937</t>
  </si>
  <si>
    <t>CC-01954952</t>
  </si>
  <si>
    <t>3967</t>
  </si>
  <si>
    <t>3667</t>
  </si>
  <si>
    <t>1138</t>
  </si>
  <si>
    <t>CC-01954955</t>
  </si>
  <si>
    <t>3981</t>
  </si>
  <si>
    <t>5981</t>
  </si>
  <si>
    <t>7981</t>
  </si>
  <si>
    <t>CC-01958998</t>
  </si>
  <si>
    <t>1334</t>
  </si>
  <si>
    <t>5334</t>
  </si>
  <si>
    <t>3334</t>
  </si>
  <si>
    <t>7334</t>
  </si>
  <si>
    <t>CC-01959006</t>
  </si>
  <si>
    <t>1038</t>
  </si>
  <si>
    <t>2538</t>
  </si>
  <si>
    <t>7538</t>
  </si>
  <si>
    <t>CC-01954957</t>
  </si>
  <si>
    <t>CC-01959014</t>
  </si>
  <si>
    <t>1983</t>
  </si>
  <si>
    <t>3983</t>
  </si>
  <si>
    <t>7983</t>
  </si>
  <si>
    <t>CC-01959026</t>
  </si>
  <si>
    <t>703</t>
  </si>
  <si>
    <t>1790</t>
  </si>
  <si>
    <t>6703</t>
  </si>
  <si>
    <t>CC-01959038</t>
  </si>
  <si>
    <t>1624</t>
  </si>
  <si>
    <t>2624</t>
  </si>
  <si>
    <t>6624</t>
  </si>
  <si>
    <t>CC-01959046</t>
  </si>
  <si>
    <t>1709</t>
  </si>
  <si>
    <t>3709</t>
  </si>
  <si>
    <t>7709</t>
  </si>
  <si>
    <t>CC-01960629</t>
  </si>
  <si>
    <t>1255</t>
  </si>
  <si>
    <t>2493</t>
  </si>
  <si>
    <t>2184</t>
  </si>
  <si>
    <t>4222</t>
  </si>
  <si>
    <t>2319</t>
  </si>
  <si>
    <t>CC-01959074</t>
  </si>
  <si>
    <t>3949</t>
  </si>
  <si>
    <t>5949</t>
  </si>
  <si>
    <t>7949</t>
  </si>
  <si>
    <t>3749</t>
  </si>
  <si>
    <t>CC-01954959</t>
  </si>
  <si>
    <t>1805</t>
  </si>
  <si>
    <t>3805</t>
  </si>
  <si>
    <t>7805</t>
  </si>
  <si>
    <t>CC-01954960</t>
  </si>
  <si>
    <t>1785</t>
  </si>
  <si>
    <t>7785</t>
  </si>
  <si>
    <t>CC-01954962</t>
  </si>
  <si>
    <t>3787</t>
  </si>
  <si>
    <t>7787</t>
  </si>
  <si>
    <t>CC-01954963</t>
  </si>
  <si>
    <t>1451</t>
  </si>
  <si>
    <t>3451</t>
  </si>
  <si>
    <t>7451</t>
  </si>
  <si>
    <t>CC-01954964</t>
  </si>
  <si>
    <t>CC-01959123</t>
  </si>
  <si>
    <t>CC-01954966</t>
  </si>
  <si>
    <t>CC-01954968</t>
  </si>
  <si>
    <t>1506</t>
  </si>
  <si>
    <t>2506</t>
  </si>
  <si>
    <t>CC-01978593</t>
  </si>
  <si>
    <t>1920</t>
  </si>
  <si>
    <t>CC-01954970</t>
  </si>
  <si>
    <t>CC-01954971</t>
  </si>
  <si>
    <t>1845</t>
  </si>
  <si>
    <t>3845</t>
  </si>
  <si>
    <t>5155</t>
  </si>
  <si>
    <t>CC-01960634</t>
  </si>
  <si>
    <t>CC-01960640</t>
  </si>
  <si>
    <t>5603</t>
  </si>
  <si>
    <t>2052</t>
  </si>
  <si>
    <t>CC-01959404</t>
  </si>
  <si>
    <t>454</t>
  </si>
  <si>
    <t>6954</t>
  </si>
  <si>
    <t>1057</t>
  </si>
  <si>
    <t>CC-01959405</t>
  </si>
  <si>
    <t>5332</t>
  </si>
  <si>
    <t>5132</t>
  </si>
  <si>
    <t>1479</t>
  </si>
  <si>
    <t>CC-01954974</t>
  </si>
  <si>
    <t>2205</t>
  </si>
  <si>
    <t>1049</t>
  </si>
  <si>
    <t>1725</t>
  </si>
  <si>
    <t>109279</t>
  </si>
  <si>
    <t>CC-01954975</t>
  </si>
  <si>
    <t>1885</t>
  </si>
  <si>
    <t>3885</t>
  </si>
  <si>
    <t>5115</t>
  </si>
  <si>
    <t>3795</t>
  </si>
  <si>
    <t>CC-01960489</t>
  </si>
  <si>
    <t>Due to unit is out of warranty we share service charges quotation to customer but still customer not provide any approval to carry job. So we close this call after getting approval we will log new call. Quotation and eamil copy attached.</t>
  </si>
  <si>
    <t>1971</t>
  </si>
  <si>
    <t>4471</t>
  </si>
  <si>
    <t>CC-01954979</t>
  </si>
  <si>
    <t>3705</t>
  </si>
  <si>
    <t>1472</t>
  </si>
  <si>
    <t>CC-01960645</t>
  </si>
  <si>
    <t>CC-01959410</t>
  </si>
  <si>
    <t>3744</t>
  </si>
  <si>
    <t>7270</t>
  </si>
  <si>
    <t>1744</t>
  </si>
  <si>
    <t>CC-01959411</t>
  </si>
  <si>
    <t>6271</t>
  </si>
  <si>
    <t>971</t>
  </si>
  <si>
    <t>2471</t>
  </si>
  <si>
    <t>1654</t>
  </si>
  <si>
    <t>CC-01954980</t>
  </si>
  <si>
    <t>1924</t>
  </si>
  <si>
    <t>CC-01954981</t>
  </si>
  <si>
    <t>5665</t>
  </si>
  <si>
    <t>CC-01954982</t>
  </si>
  <si>
    <t>7804</t>
  </si>
  <si>
    <t>CC-01959413</t>
  </si>
  <si>
    <t>6052</t>
  </si>
  <si>
    <t>2705</t>
  </si>
  <si>
    <t>CC-01939750</t>
  </si>
  <si>
    <t>Today we attend the customer site for sheudle service so we change parts during service:- valve kit then start machine running ok</t>
  </si>
  <si>
    <t>576</t>
  </si>
  <si>
    <t>2076</t>
  </si>
  <si>
    <t>2057</t>
  </si>
  <si>
    <t>CC-01954983</t>
  </si>
  <si>
    <t>1691</t>
  </si>
  <si>
    <t>3691</t>
  </si>
  <si>
    <t>7691</t>
  </si>
  <si>
    <t>3960</t>
  </si>
  <si>
    <t>5000</t>
  </si>
  <si>
    <t>CC-01955785</t>
  </si>
  <si>
    <t>7836</t>
  </si>
  <si>
    <t>108441</t>
  </si>
  <si>
    <t>123399</t>
  </si>
  <si>
    <t>164253</t>
  </si>
  <si>
    <t>CC-01959416</t>
  </si>
  <si>
    <t>1950</t>
  </si>
  <si>
    <t>3950</t>
  </si>
  <si>
    <t>CC-01956416</t>
  </si>
  <si>
    <t>3585</t>
  </si>
  <si>
    <t>CC-01955911</t>
  </si>
  <si>
    <t>3690</t>
  </si>
  <si>
    <t>7690</t>
  </si>
  <si>
    <t>CC-01978594</t>
  </si>
  <si>
    <t>1658</t>
  </si>
  <si>
    <t>7744</t>
  </si>
  <si>
    <t>CC-01955950</t>
  </si>
  <si>
    <t>7455</t>
  </si>
  <si>
    <t>CC-01987354</t>
  </si>
  <si>
    <t>AMC visit carried outAMC visit carried out</t>
  </si>
  <si>
    <t>3631</t>
  </si>
  <si>
    <t>7631</t>
  </si>
  <si>
    <t>CC-01959418</t>
  </si>
  <si>
    <t>2245</t>
  </si>
  <si>
    <t>4245</t>
  </si>
  <si>
    <t>CC-01983442</t>
  </si>
  <si>
    <t>CC-01955993</t>
  </si>
  <si>
    <t>CC-01959421</t>
  </si>
  <si>
    <t>CC-01959422</t>
  </si>
  <si>
    <t>3995</t>
  </si>
  <si>
    <t>5995</t>
  </si>
  <si>
    <t>7995</t>
  </si>
  <si>
    <t>CC-01959425</t>
  </si>
  <si>
    <t>445</t>
  </si>
  <si>
    <t>2445</t>
  </si>
  <si>
    <t>6418</t>
  </si>
  <si>
    <t>1498</t>
  </si>
  <si>
    <t>CC-01959426</t>
  </si>
  <si>
    <t>1349</t>
  </si>
  <si>
    <t>3349</t>
  </si>
  <si>
    <t>CC-01956077</t>
  </si>
  <si>
    <t>1863</t>
  </si>
  <si>
    <t>3863</t>
  </si>
  <si>
    <t>7863</t>
  </si>
  <si>
    <t>CC-01959427</t>
  </si>
  <si>
    <t>1261</t>
  </si>
  <si>
    <t>3261</t>
  </si>
  <si>
    <t>7360</t>
  </si>
  <si>
    <t>CC-01963244</t>
  </si>
  <si>
    <t>CC-01959428</t>
  </si>
  <si>
    <t>255</t>
  </si>
  <si>
    <t>3255</t>
  </si>
  <si>
    <t>We visited site and change Air filter, Oil filter, Separator, Oil and intak valve assembly after than start and check unit running well condition at the present time.</t>
  </si>
  <si>
    <t>CC-01959430</t>
  </si>
  <si>
    <t>1570</t>
  </si>
  <si>
    <t>3570</t>
  </si>
  <si>
    <t>CC-01960695</t>
  </si>
  <si>
    <t>1052</t>
  </si>
  <si>
    <t>CC-01960698</t>
  </si>
  <si>
    <t>CC-01960702</t>
  </si>
  <si>
    <t>CC-01983951</t>
  </si>
  <si>
    <t>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t>
  </si>
  <si>
    <t>2714</t>
  </si>
  <si>
    <t>4714</t>
  </si>
  <si>
    <t>CC-01956143</t>
  </si>
  <si>
    <t>1618</t>
  </si>
  <si>
    <t>750</t>
  </si>
  <si>
    <t>CC-01960293</t>
  </si>
  <si>
    <t>3347</t>
  </si>
  <si>
    <t>3368</t>
  </si>
  <si>
    <t>5347</t>
  </si>
  <si>
    <t>5367</t>
  </si>
  <si>
    <t>CC-01959433</t>
  </si>
  <si>
    <t>916</t>
  </si>
  <si>
    <t>2916</t>
  </si>
  <si>
    <t>6916</t>
  </si>
  <si>
    <t>CC-01956905</t>
  </si>
  <si>
    <t>Attend the site for scheduled service so change air filter, oil filter, motor greasing and oil. Then start the unit found running ok.</t>
  </si>
  <si>
    <t>CC-01959435</t>
  </si>
  <si>
    <t>1487</t>
  </si>
  <si>
    <t>3487</t>
  </si>
  <si>
    <t>7487</t>
  </si>
  <si>
    <t>CC-01956204</t>
  </si>
  <si>
    <t>CC-01959436</t>
  </si>
  <si>
    <t>1175</t>
  </si>
  <si>
    <t>3175</t>
  </si>
  <si>
    <t>4111</t>
  </si>
  <si>
    <t>CC-01956227</t>
  </si>
  <si>
    <t>3307</t>
  </si>
  <si>
    <t>957</t>
  </si>
  <si>
    <t>1454</t>
  </si>
  <si>
    <t>3454</t>
  </si>
  <si>
    <t>CC-01959437</t>
  </si>
  <si>
    <t>1524</t>
  </si>
  <si>
    <t>6616</t>
  </si>
  <si>
    <t>CC-01956250</t>
  </si>
  <si>
    <t>CC-01956259</t>
  </si>
  <si>
    <t>1607</t>
  </si>
  <si>
    <t>3607</t>
  </si>
  <si>
    <t>7607</t>
  </si>
  <si>
    <t>CC-01949563</t>
  </si>
  <si>
    <t>7716</t>
  </si>
  <si>
    <t>CC-01956973</t>
  </si>
  <si>
    <t>CC-01956986</t>
  </si>
  <si>
    <t>CC-01953224</t>
  </si>
  <si>
    <t>1752</t>
  </si>
  <si>
    <t>3752</t>
  </si>
  <si>
    <t>5235</t>
  </si>
  <si>
    <t>CC-01959438</t>
  </si>
  <si>
    <t>2483</t>
  </si>
  <si>
    <t>2383</t>
  </si>
  <si>
    <t>CC-01956274</t>
  </si>
  <si>
    <t>CC-01956285</t>
  </si>
  <si>
    <t>1630</t>
  </si>
  <si>
    <t>3630</t>
  </si>
  <si>
    <t>7630</t>
  </si>
  <si>
    <t>CC-01956292</t>
  </si>
  <si>
    <t>CC-01956304</t>
  </si>
  <si>
    <t>5411</t>
  </si>
  <si>
    <t>CC-01959439</t>
  </si>
  <si>
    <t>1528</t>
  </si>
  <si>
    <t>2883</t>
  </si>
  <si>
    <t>1697</t>
  </si>
  <si>
    <t>883</t>
  </si>
  <si>
    <t>CC-01956318</t>
  </si>
  <si>
    <t>1868</t>
  </si>
  <si>
    <t>3868</t>
  </si>
  <si>
    <t>7868</t>
  </si>
  <si>
    <t>CC-01956328</t>
  </si>
  <si>
    <t>CC-01959442</t>
  </si>
  <si>
    <t>1076</t>
  </si>
  <si>
    <t>3076</t>
  </si>
  <si>
    <t>7076</t>
  </si>
  <si>
    <t>CC-01959107</t>
  </si>
  <si>
    <t>5899</t>
  </si>
  <si>
    <t>CC-01959444</t>
  </si>
  <si>
    <t>780</t>
  </si>
  <si>
    <t>80</t>
  </si>
  <si>
    <t>6312</t>
  </si>
  <si>
    <t>2312</t>
  </si>
  <si>
    <t>CC-01956343</t>
  </si>
  <si>
    <t>1830</t>
  </si>
  <si>
    <t>6427</t>
  </si>
  <si>
    <t>CC-01956345</t>
  </si>
  <si>
    <t>EG 15-10 400V/50HZ DOM</t>
  </si>
  <si>
    <t>CC-01956346</t>
  </si>
  <si>
    <t>CC-01951166</t>
  </si>
  <si>
    <t>Attend the site for shedule service so following Job are done oil drain form tank oil drain form cooler after cranking tow time again drain oil from tank and cooler total drain oil is 38liter replaced oil filter 2nos air filter 2nos engine and compressor both side oil topped in tank with one dead crack after shedule service done than start the unit running good condition at present unit running satisfaction</t>
  </si>
  <si>
    <t>2214</t>
  </si>
  <si>
    <t>CC-01959447</t>
  </si>
  <si>
    <t>2410</t>
  </si>
  <si>
    <t>CC-01958657</t>
  </si>
  <si>
    <t>3969</t>
  </si>
  <si>
    <t>2861</t>
  </si>
  <si>
    <t>1147</t>
  </si>
  <si>
    <t>CC-01958936</t>
  </si>
  <si>
    <t>2512</t>
  </si>
  <si>
    <t>4852</t>
  </si>
  <si>
    <t>EN 11-12.5 400V/50HZ</t>
  </si>
  <si>
    <t>CC-01948057</t>
  </si>
  <si>
    <t>CC-01956388</t>
  </si>
  <si>
    <t>612</t>
  </si>
  <si>
    <t>CC-01956391</t>
  </si>
  <si>
    <t>3138</t>
  </si>
  <si>
    <t>5138</t>
  </si>
  <si>
    <t>CC-01959449</t>
  </si>
  <si>
    <t>2971</t>
  </si>
  <si>
    <t>6971</t>
  </si>
  <si>
    <t>CC-01959450</t>
  </si>
  <si>
    <t>1050</t>
  </si>
  <si>
    <t>2550</t>
  </si>
  <si>
    <t>3815</t>
  </si>
  <si>
    <t>CC-01959451</t>
  </si>
  <si>
    <t>653</t>
  </si>
  <si>
    <t>1854</t>
  </si>
  <si>
    <t>3746</t>
  </si>
  <si>
    <t>278</t>
  </si>
  <si>
    <t>CC-01959454</t>
  </si>
  <si>
    <t>3872</t>
  </si>
  <si>
    <t>5872</t>
  </si>
  <si>
    <t>7872</t>
  </si>
  <si>
    <t>CC-01956392</t>
  </si>
  <si>
    <t>711</t>
  </si>
  <si>
    <t>CC-01959456</t>
  </si>
  <si>
    <t>5472</t>
  </si>
  <si>
    <t>CC-01959452</t>
  </si>
  <si>
    <t>3856</t>
  </si>
  <si>
    <t>1951</t>
  </si>
  <si>
    <t>1856</t>
  </si>
  <si>
    <t>CC-01956394</t>
  </si>
  <si>
    <t>CC-01957016</t>
  </si>
  <si>
    <t>1352</t>
  </si>
  <si>
    <t>3352</t>
  </si>
  <si>
    <t>5812</t>
  </si>
  <si>
    <t>CC-01960138</t>
  </si>
  <si>
    <t>1169</t>
  </si>
  <si>
    <t>3169</t>
  </si>
  <si>
    <t>CC-01956395</t>
  </si>
  <si>
    <t>CC-01956396</t>
  </si>
  <si>
    <t>CC-01960154</t>
  </si>
  <si>
    <t>2392</t>
  </si>
  <si>
    <t>5906</t>
  </si>
  <si>
    <t>CC-01956398</t>
  </si>
  <si>
    <t>CC-01956399</t>
  </si>
  <si>
    <t>CC-01960706</t>
  </si>
  <si>
    <t>7030</t>
  </si>
  <si>
    <t>CC-01959455</t>
  </si>
  <si>
    <t>CC-01960174</t>
  </si>
  <si>
    <t>209</t>
  </si>
  <si>
    <t>2236</t>
  </si>
  <si>
    <t>2622</t>
  </si>
  <si>
    <t>CC-01935642</t>
  </si>
  <si>
    <t>6074</t>
  </si>
  <si>
    <t>1074</t>
  </si>
  <si>
    <t>CC-01960208</t>
  </si>
  <si>
    <t>2104</t>
  </si>
  <si>
    <t>CC-01960218</t>
  </si>
  <si>
    <t>3658</t>
  </si>
  <si>
    <t>4528</t>
  </si>
  <si>
    <t>CC-01960230</t>
  </si>
  <si>
    <t>3100</t>
  </si>
  <si>
    <t>CC-01956400</t>
  </si>
  <si>
    <t>3239</t>
  </si>
  <si>
    <t>1704</t>
  </si>
  <si>
    <t>5704</t>
  </si>
  <si>
    <t>CC-01983471</t>
  </si>
  <si>
    <t>CC-01956406</t>
  </si>
  <si>
    <t>796</t>
  </si>
  <si>
    <t>5795</t>
  </si>
  <si>
    <t>CC-01960237</t>
  </si>
  <si>
    <t>872</t>
  </si>
  <si>
    <t>2872</t>
  </si>
  <si>
    <t>172</t>
  </si>
  <si>
    <t>CC-01959453</t>
  </si>
  <si>
    <t>CC-01956409</t>
  </si>
  <si>
    <t>CC-01956410</t>
  </si>
  <si>
    <t>1412</t>
  </si>
  <si>
    <t>3412</t>
  </si>
  <si>
    <t>5876</t>
  </si>
  <si>
    <t>CC-01957135</t>
  </si>
  <si>
    <t>CC-01945245</t>
  </si>
  <si>
    <t>1196</t>
  </si>
  <si>
    <t>2696</t>
  </si>
  <si>
    <t>7696</t>
  </si>
  <si>
    <t>CC-01993335</t>
  </si>
  <si>
    <t>CC-01957179</t>
  </si>
  <si>
    <t>7513</t>
  </si>
  <si>
    <t>CC-01956414</t>
  </si>
  <si>
    <t>2124</t>
  </si>
  <si>
    <t>4540</t>
  </si>
  <si>
    <t>594</t>
  </si>
  <si>
    <t>CC-01957188</t>
  </si>
  <si>
    <t>1897</t>
  </si>
  <si>
    <t>3897</t>
  </si>
  <si>
    <t>6515</t>
  </si>
  <si>
    <t>CC-01957420</t>
  </si>
  <si>
    <t>7700</t>
  </si>
  <si>
    <t>CC-01957274</t>
  </si>
  <si>
    <t>Marrar</t>
  </si>
  <si>
    <t>CC-01957206</t>
  </si>
  <si>
    <t>1850</t>
  </si>
  <si>
    <t>CC-01956415</t>
  </si>
  <si>
    <t>605</t>
  </si>
  <si>
    <t>6605</t>
  </si>
  <si>
    <t>CC-01986340</t>
  </si>
  <si>
    <t>4010</t>
  </si>
  <si>
    <t>CC-01957252</t>
  </si>
  <si>
    <t>CC-01957257</t>
  </si>
  <si>
    <t>1195</t>
  </si>
  <si>
    <t>3195</t>
  </si>
  <si>
    <t>7195</t>
  </si>
  <si>
    <t>CC-01957436</t>
  </si>
  <si>
    <t>1715</t>
  </si>
  <si>
    <t>3715</t>
  </si>
  <si>
    <t>7715</t>
  </si>
  <si>
    <t>CC-01957449</t>
  </si>
  <si>
    <t>7740</t>
  </si>
  <si>
    <t>CC-01957280</t>
  </si>
  <si>
    <t>3670</t>
  </si>
  <si>
    <t>7670</t>
  </si>
  <si>
    <t>CC-01957291</t>
  </si>
  <si>
    <t>CC-01968885</t>
  </si>
  <si>
    <t>Today we attend the customer site for sheudle service so we change parts during service:- air filter, oil filter, oil, separator and pre filter then start machine running ok</t>
  </si>
  <si>
    <t>4414</t>
  </si>
  <si>
    <t>CC-01990655</t>
  </si>
  <si>
    <t>Today we attend the customer site for sheudle service so we change parts during service:- Air filter and oil filter then start machine running ok</t>
  </si>
  <si>
    <t>2346</t>
  </si>
  <si>
    <t>346</t>
  </si>
  <si>
    <t>Commissioning done on dated 11-02-2026CCC,,,,,, Comm date-11-02-2026</t>
  </si>
  <si>
    <t>CC-01957332</t>
  </si>
  <si>
    <t>1867</t>
  </si>
  <si>
    <t>CC-01957349</t>
  </si>
  <si>
    <t>7605</t>
  </si>
  <si>
    <t>CC-01979208</t>
  </si>
  <si>
    <t>Today we attend the customer site for sheudle service so we change parts during service:- air filter, oil filter, oil and greaes then start machine running ok</t>
  </si>
  <si>
    <t>2560</t>
  </si>
  <si>
    <t>Commissioning done on dated 04-02-2026.....Comm date-04-02-2026</t>
  </si>
  <si>
    <t>Chas</t>
  </si>
  <si>
    <t>Simdega</t>
  </si>
  <si>
    <t>Shree Ram Sishu kendra</t>
  </si>
  <si>
    <t>CC-01962807</t>
  </si>
  <si>
    <t>Attend the site for check and found air filter not checked and unit running in good condion.</t>
  </si>
  <si>
    <t>792</t>
  </si>
  <si>
    <t>2792</t>
  </si>
  <si>
    <t>2797</t>
  </si>
  <si>
    <t>6792</t>
  </si>
  <si>
    <t>Nagri</t>
  </si>
  <si>
    <t>BYIS032660</t>
  </si>
  <si>
    <t>EQ 18-7.5DM</t>
  </si>
  <si>
    <t>NAPS SOFA - NAGENDRA KUMAR</t>
  </si>
  <si>
    <t>CC-01977413</t>
  </si>
  <si>
    <t>Commissioning done on dated 14-02-2026......comm date 14-02-2026</t>
  </si>
  <si>
    <t>BYIS032790</t>
  </si>
  <si>
    <t>EQ 18-10DM</t>
  </si>
  <si>
    <t>CC-01947845</t>
  </si>
  <si>
    <t>Commissioning done on dated 21-01-2026...Comm date-21-01-2026</t>
  </si>
  <si>
    <t>BYHS032167</t>
  </si>
  <si>
    <t>EG 15-10DM</t>
  </si>
  <si>
    <t>CC-01935300</t>
  </si>
  <si>
    <t>Commissioning done on dated 09-01-2026....Comm date-09-01-2026</t>
  </si>
  <si>
    <t>BUFS046812</t>
  </si>
  <si>
    <t>Gobranawapara community health centre - Trident Pneumatics Pvt Ltd</t>
  </si>
  <si>
    <t>CC-00637806</t>
  </si>
  <si>
    <t>ACTUAL COMMISSIONING DATE IS 23/06/2022...</t>
  </si>
  <si>
    <t>BUFS046806</t>
  </si>
  <si>
    <t>BUHS047439</t>
  </si>
  <si>
    <t>BTIS044982</t>
  </si>
  <si>
    <t>BTIS045032</t>
  </si>
  <si>
    <t>BTIS044981</t>
  </si>
  <si>
    <t>AMC Status</t>
  </si>
  <si>
    <t>1268</t>
  </si>
  <si>
    <t>CC-02017217</t>
  </si>
  <si>
    <t>Attend the site for scheduled service so change air filter, oil filter, air oil separator and oil. Then start the unit found running ok.</t>
  </si>
  <si>
    <t>6827</t>
  </si>
  <si>
    <t>CC-02018477</t>
  </si>
  <si>
    <t>Attend the site for scheduled service so change air filter and oil filter. Then start the unit found running ok.</t>
  </si>
  <si>
    <t>5789</t>
  </si>
  <si>
    <t>1378</t>
  </si>
  <si>
    <t>7789</t>
  </si>
  <si>
    <t>1550</t>
  </si>
  <si>
    <t>CC-01989440</t>
  </si>
  <si>
    <t>Commissioning done on dated 24-02-2026.....COMM DATE-24-02-2026</t>
  </si>
  <si>
    <t>CC-01979286</t>
  </si>
  <si>
    <t>Sales call logged for HMR update</t>
  </si>
  <si>
    <t>3955</t>
  </si>
  <si>
    <t>7955</t>
  </si>
  <si>
    <t>CC-01987235</t>
  </si>
  <si>
    <t>CALL CUSTOMER AND COLLECTED HMR DETAILS</t>
  </si>
  <si>
    <t>CC-01987236</t>
  </si>
  <si>
    <t>1800</t>
  </si>
  <si>
    <t>5200</t>
  </si>
  <si>
    <t>3400</t>
  </si>
  <si>
    <t>CC-01979306</t>
  </si>
  <si>
    <t>4277</t>
  </si>
  <si>
    <t>4578</t>
  </si>
  <si>
    <t>2234</t>
  </si>
  <si>
    <t>CC-01979319</t>
  </si>
  <si>
    <t>CC-02008810</t>
  </si>
  <si>
    <t>1978</t>
  </si>
  <si>
    <t>3978</t>
  </si>
  <si>
    <t>7978</t>
  </si>
  <si>
    <t>EG 26-8.5</t>
  </si>
  <si>
    <t>BZKS046497</t>
  </si>
  <si>
    <t>EQ 45-7.5DM</t>
  </si>
  <si>
    <t>BZLS046819</t>
  </si>
  <si>
    <t>CC-02046696</t>
  </si>
  <si>
    <t>BYIS046128</t>
  </si>
  <si>
    <t>EQ 37-7.5DM</t>
  </si>
  <si>
    <t>KISSAN RICE MILL</t>
  </si>
  <si>
    <t>CC-02038696</t>
  </si>
  <si>
    <t>BYIC379564</t>
  </si>
  <si>
    <t>BZKS046503</t>
  </si>
  <si>
    <t>BZLS046809</t>
  </si>
  <si>
    <t>CC-02046690</t>
  </si>
  <si>
    <t>Warranty End</t>
  </si>
  <si>
    <t>CC-02071304</t>
  </si>
  <si>
    <t>INDIAN SCHOOL OF MINES</t>
  </si>
  <si>
    <t>CC-02071305</t>
  </si>
  <si>
    <t>MAA CHHINNMASTIKA CEMENT AND ISPAT PRIVATE LIMITED</t>
  </si>
  <si>
    <t>CC-02046050</t>
  </si>
  <si>
    <t>We visited site and changed Valve kit after than start and check unit running well condition at the present time.</t>
  </si>
  <si>
    <t>-331</t>
  </si>
  <si>
    <t>3669</t>
  </si>
  <si>
    <t>1669</t>
  </si>
  <si>
    <t>CC-02028268</t>
  </si>
  <si>
    <t>1626</t>
  </si>
  <si>
    <t>3626</t>
  </si>
  <si>
    <t>2229</t>
  </si>
  <si>
    <t>7229</t>
  </si>
  <si>
    <t>CC-02035454</t>
  </si>
  <si>
    <t>Courtney visit carried out</t>
  </si>
  <si>
    <t>866</t>
  </si>
  <si>
    <t>2866</t>
  </si>
  <si>
    <t>CC-02035963</t>
  </si>
  <si>
    <t>3549</t>
  </si>
  <si>
    <t>4549</t>
  </si>
  <si>
    <t>5521</t>
  </si>
  <si>
    <t>2549</t>
  </si>
  <si>
    <t>CC-02011703</t>
  </si>
  <si>
    <t>756</t>
  </si>
  <si>
    <t>2256</t>
  </si>
  <si>
    <t>5276</t>
  </si>
  <si>
    <t>CC-02041951</t>
  </si>
  <si>
    <t>Today We attend the customer site for shedule service so we change part during service:- air filter oil filter oil separator and Pre filter then start machine running good condition</t>
  </si>
  <si>
    <t>4247</t>
  </si>
  <si>
    <t>M/S SHREE BAJRANG STEEL UDYOG</t>
  </si>
  <si>
    <t>CC-02055245</t>
  </si>
  <si>
    <t>CC-02036702</t>
  </si>
  <si>
    <t>1574</t>
  </si>
  <si>
    <t>3572</t>
  </si>
  <si>
    <t>3574</t>
  </si>
  <si>
    <t>7574</t>
  </si>
  <si>
    <t>SHAWARIA MANUFACTURING PRIVATE LIMITED</t>
  </si>
  <si>
    <t>M/S RISHTA POLYMER INDUSTRIES PRIVATE LIMITED</t>
  </si>
  <si>
    <t>CC-02034864</t>
  </si>
  <si>
    <t>We visited site and found unit running well condition at the present time.</t>
  </si>
  <si>
    <t>121</t>
  </si>
  <si>
    <t>2121</t>
  </si>
  <si>
    <t>2354</t>
  </si>
  <si>
    <t>3584</t>
  </si>
  <si>
    <t>CC-02059150</t>
  </si>
  <si>
    <t>We visited the site and completed the 8000 hour service work. During this service, we changed the valve kit and later started the machine and saw that the machine is still working properly.</t>
  </si>
  <si>
    <t>1301</t>
  </si>
  <si>
    <t>5301</t>
  </si>
  <si>
    <t>3301</t>
  </si>
  <si>
    <t>CHARGETECH ENERGY LLP</t>
  </si>
  <si>
    <t>CC-02044986</t>
  </si>
  <si>
    <t>1592</t>
  </si>
  <si>
    <t>3592</t>
  </si>
  <si>
    <t>7592</t>
  </si>
  <si>
    <t>M/S BAHUBALI LUBE &amp; CHEM</t>
  </si>
  <si>
    <t>POORVA MOTORS PRIVATE LIMITED</t>
  </si>
  <si>
    <t>CC-02066637</t>
  </si>
  <si>
    <t>Today We attend the customer site for general visit so we check and found that compressor running good condition</t>
  </si>
  <si>
    <t>1440</t>
  </si>
  <si>
    <t>440</t>
  </si>
  <si>
    <t>1439</t>
  </si>
  <si>
    <t>5439</t>
  </si>
  <si>
    <t>M/S SHRI RAM POWER &amp; STEEL PRIVATE LIMITED</t>
  </si>
  <si>
    <t>CC-02057879</t>
  </si>
  <si>
    <t>Today We attend the customer site for shedule service so we change part during service:- Air filter assembly and oil filter then start machine running good condition</t>
  </si>
  <si>
    <t>4232</t>
  </si>
  <si>
    <t>4271</t>
  </si>
  <si>
    <t>CC-02058720</t>
  </si>
  <si>
    <t>4174</t>
  </si>
  <si>
    <t>4269</t>
  </si>
  <si>
    <t>2174</t>
  </si>
  <si>
    <t>CC-02024587</t>
  </si>
  <si>
    <t>Commissioning done on dated 26-03-2026</t>
  </si>
  <si>
    <t>1135</t>
  </si>
  <si>
    <t>6135</t>
  </si>
  <si>
    <t>CC-02033092</t>
  </si>
  <si>
    <t>Today We attend the customer site for shedule service so we change part during service:- separator,oil and grease then start machine running good condition</t>
  </si>
  <si>
    <t>1063</t>
  </si>
  <si>
    <t>1909</t>
  </si>
  <si>
    <t>CC-02063800</t>
  </si>
  <si>
    <t>473</t>
  </si>
  <si>
    <t>VAISHNAVI FERRO TECH PRIVATE LIMITED</t>
  </si>
  <si>
    <t>CC-02049167</t>
  </si>
  <si>
    <t>2329</t>
  </si>
  <si>
    <t>5129</t>
  </si>
  <si>
    <t>2164</t>
  </si>
  <si>
    <t>2969</t>
  </si>
  <si>
    <t>CC-02027609</t>
  </si>
  <si>
    <t>Today We attend the customer site for shedule service so we change valve kit and pipe coupling then start Machine</t>
  </si>
  <si>
    <t>420</t>
  </si>
  <si>
    <t>368</t>
  </si>
  <si>
    <t>2420</t>
  </si>
  <si>
    <t>CC-02041948</t>
  </si>
  <si>
    <t>Today We attend the customer site for shedule service so we change part during service:- air filter oil filter oil separator and Pre filter then start machine running good condition Call symptoms closed</t>
  </si>
  <si>
    <t>4881</t>
  </si>
  <si>
    <t>CC-02052419</t>
  </si>
  <si>
    <t>We visited site and changed air filter, Oil filter, Separator and oil after than start and check unit running well condition at the present time.</t>
  </si>
  <si>
    <t>-1074</t>
  </si>
  <si>
    <t>CC-02023319</t>
  </si>
  <si>
    <t>Today We attend the customer site for complain shedule service so we change part during service:- air filter, oil filter, oil and separator then start machine running good condition</t>
  </si>
  <si>
    <t>CC-02049176</t>
  </si>
  <si>
    <t>2479</t>
  </si>
  <si>
    <t>4783</t>
  </si>
  <si>
    <t>CC-02052267</t>
  </si>
  <si>
    <t>We visited site check and found unit service due Get the servicing done as soon as possible because it will not be good for the machine if the servicing is done so early.</t>
  </si>
  <si>
    <t>-4465</t>
  </si>
  <si>
    <t>-3465</t>
  </si>
  <si>
    <t>-8885</t>
  </si>
  <si>
    <t>SHYAN INDUSTRIES PRIVATE LIMITED</t>
  </si>
  <si>
    <t>CC-02043165</t>
  </si>
  <si>
    <t>Today We attend the customer site for shedule service so we change valve kit and start machine running good condition</t>
  </si>
  <si>
    <t>4893</t>
  </si>
  <si>
    <t>2893</t>
  </si>
  <si>
    <t>CC-02045114</t>
  </si>
  <si>
    <t>890</t>
  </si>
  <si>
    <t>2976</t>
  </si>
  <si>
    <t>2890</t>
  </si>
  <si>
    <t>KANCHAN RICE MILL</t>
  </si>
  <si>
    <t>CC-02037368</t>
  </si>
  <si>
    <t>Today We attend the customer site for complain compressor not working properly so we check and found that cooling fan abnormal sound otherwise compressor running good condition, parts estimate shared with customer but approval not received. as per customer unit running well they will provide approval after some time.</t>
  </si>
  <si>
    <t>471</t>
  </si>
  <si>
    <t>6471</t>
  </si>
  <si>
    <t>CC-02053678</t>
  </si>
  <si>
    <t>Today We attend the customer site for shedule service so we change part during service:- air filter oil filter, valve kit and cooling fan and in dryer temperature controller and auto drain valve then start machine running good condition</t>
  </si>
  <si>
    <t>1642</t>
  </si>
  <si>
    <t>CC-02033458</t>
  </si>
  <si>
    <t>We visited site check and found unit running well condition at the present time but service was due service required as soon as possible.</t>
  </si>
  <si>
    <t>-436</t>
  </si>
  <si>
    <t>-896</t>
  </si>
  <si>
    <t>-236</t>
  </si>
  <si>
    <t>00</t>
  </si>
  <si>
    <t>64</t>
  </si>
  <si>
    <t>M/S GADHYAN PRODUCT</t>
  </si>
  <si>
    <t>CC-02067073</t>
  </si>
  <si>
    <t>CC-02023253</t>
  </si>
  <si>
    <t>We visited site check and found unit running well condition but service was due.</t>
  </si>
  <si>
    <t>82</t>
  </si>
  <si>
    <t>1218</t>
  </si>
  <si>
    <t>3469</t>
  </si>
  <si>
    <t>2082</t>
  </si>
  <si>
    <t>CC-02071313</t>
  </si>
  <si>
    <t>CC-02071308</t>
  </si>
  <si>
    <t>M/S ESH ISPAT PRIVATE LIMITED</t>
  </si>
  <si>
    <t>CC-02034974</t>
  </si>
  <si>
    <t>Today We attend the customer site for general visit so we check and found that compressor running good condition but service due</t>
  </si>
  <si>
    <t>-1872</t>
  </si>
  <si>
    <t>-372</t>
  </si>
  <si>
    <t>-6387</t>
  </si>
  <si>
    <t>-1372</t>
  </si>
  <si>
    <t>AJOONI BOTTLERS &amp; BLENDERS PRIVATE LIMITED</t>
  </si>
  <si>
    <t>M/S ANANAD MOTORS.</t>
  </si>
  <si>
    <t>CC-02021450</t>
  </si>
  <si>
    <t>200</t>
  </si>
  <si>
    <t>5066</t>
  </si>
  <si>
    <t>NITCAB ELECTRIC INDIA PRIVATE LIMITED</t>
  </si>
  <si>
    <t>CC-02018498</t>
  </si>
  <si>
    <t>Today We attend the customer site for complain abnormal sound in air compressor so we check and found the sound comming from motor so we advised customer change motor bearing otherwise compressor running condition. Motor estimate shared with customer waiting for approval</t>
  </si>
  <si>
    <t>1333</t>
  </si>
  <si>
    <t>1339</t>
  </si>
  <si>
    <t>2339</t>
  </si>
  <si>
    <t>CC-02036218</t>
  </si>
  <si>
    <t>Today We attend the customer site for shedule service so we change part during service:- Air filter, oil filter, oil and separator then start machine running good condition we also clean cooler</t>
  </si>
  <si>
    <t>CC-02028286</t>
  </si>
  <si>
    <t>5057</t>
  </si>
  <si>
    <t>CC-02058718</t>
  </si>
  <si>
    <t>4719</t>
  </si>
  <si>
    <t>2719</t>
  </si>
  <si>
    <t>CC-02064055</t>
  </si>
  <si>
    <t>CC-02038307</t>
  </si>
  <si>
    <t>Preservative measures carried out</t>
  </si>
  <si>
    <t>CC-02036961</t>
  </si>
  <si>
    <t>1837</t>
  </si>
  <si>
    <t>3837</t>
  </si>
  <si>
    <t>51</t>
  </si>
  <si>
    <t>CHOURASIYA FOOD PRODUCTS</t>
  </si>
  <si>
    <t>CC-02047153</t>
  </si>
  <si>
    <t>1154</t>
  </si>
  <si>
    <t>CC-02063802</t>
  </si>
  <si>
    <t>3132</t>
  </si>
  <si>
    <t>7650</t>
  </si>
  <si>
    <t>R S FOODS</t>
  </si>
  <si>
    <t>CC-02035456</t>
  </si>
  <si>
    <t>1214</t>
  </si>
  <si>
    <t>3215</t>
  </si>
  <si>
    <t>3214</t>
  </si>
  <si>
    <t>2418</t>
  </si>
  <si>
    <t>CC-02055578</t>
  </si>
  <si>
    <t>2189</t>
  </si>
  <si>
    <t>CC-02058962</t>
  </si>
  <si>
    <t>I visited the site and upon checking found that the machine was not starting due to low voltage in the transmission line. Also, when we started it from DG, we found that the distance between the wires was more but the size of the wire was less, due to which the voltage was dropping at the start and the machine was not starting. For this, the wire would have to be changed and the voltage of the transmission line would have to be corrected, only then the machine would operate properly. Customer rectify the voltage of the transmission line then change the wire after then found unit running ok.</t>
  </si>
  <si>
    <t>3306</t>
  </si>
  <si>
    <t>7306</t>
  </si>
  <si>
    <t>CC-02003478</t>
  </si>
  <si>
    <t>CC-02065398</t>
  </si>
  <si>
    <t>We visited the site and replaced the standby PLC with a new one. After installing the new PLC, we started the machine and found that the machine was working properly. New PLS sl no-B21632.</t>
  </si>
  <si>
    <t>CC-02063798</t>
  </si>
  <si>
    <t>M/S COUNTRY CEMENT</t>
  </si>
  <si>
    <t>M/S SMV AGRO PRODUCTS PRIVATE LIMITED</t>
  </si>
  <si>
    <t>CC-02041698</t>
  </si>
  <si>
    <t>1148</t>
  </si>
  <si>
    <t>3010</t>
  </si>
  <si>
    <t>3048</t>
  </si>
  <si>
    <t>5145</t>
  </si>
  <si>
    <t>M/S SAMRIDDHI RICE MILL PVT LTD</t>
  </si>
  <si>
    <t>CC-02052789</t>
  </si>
  <si>
    <t>7506</t>
  </si>
  <si>
    <t>CC-02003427</t>
  </si>
  <si>
    <t>Attend the site for scheduled service so change air filter, oil filter, air oil separator, motor greasing, all valve kit and oil. The site for scheduled service so change.</t>
  </si>
  <si>
    <t>M/S VISHAL SPONGE PVT. LTD.</t>
  </si>
  <si>
    <t>YASH ALLOYS PRIVATE LTD.</t>
  </si>
  <si>
    <t>CC-02063804</t>
  </si>
  <si>
    <t>1101</t>
  </si>
  <si>
    <t>2601</t>
  </si>
  <si>
    <t>1100</t>
  </si>
  <si>
    <t>CC-02045026</t>
  </si>
  <si>
    <t>1225</t>
  </si>
  <si>
    <t>1400</t>
  </si>
  <si>
    <t>CC-02046171</t>
  </si>
  <si>
    <t>-235</t>
  </si>
  <si>
    <t>1265</t>
  </si>
  <si>
    <t>2265</t>
  </si>
  <si>
    <t>M/S NARMADA AGRO FOODS PVT LTD</t>
  </si>
  <si>
    <t>Shree Balajee Thermoformers Private Limited</t>
  </si>
  <si>
    <t>CC-02070598</t>
  </si>
  <si>
    <t>We visited site and changed 8000 hours service kit with schedul Service this service we changed the Air filter, Oil filter and oil after than start and check unit running well condition at the present time.</t>
  </si>
  <si>
    <t>CC-02028275</t>
  </si>
  <si>
    <t>7069</t>
  </si>
  <si>
    <t>CC-02074059</t>
  </si>
  <si>
    <t>4957</t>
  </si>
  <si>
    <t>CC-02024588</t>
  </si>
  <si>
    <t>Today We attend the customer site for complain shedule service so we change part during service:- air filter, oil filter and oil then start machine running good condition</t>
  </si>
  <si>
    <t>702</t>
  </si>
  <si>
    <t>CC-02074062</t>
  </si>
  <si>
    <t>CC-02048802</t>
  </si>
  <si>
    <t>1608</t>
  </si>
  <si>
    <t>618</t>
  </si>
  <si>
    <t>1544</t>
  </si>
  <si>
    <t>CC-02028237</t>
  </si>
  <si>
    <t>932</t>
  </si>
  <si>
    <t>3432</t>
  </si>
  <si>
    <t>2432</t>
  </si>
  <si>
    <t>6496</t>
  </si>
  <si>
    <t>M/S GLOBE STEEL &amp; ALLOYS PRIVATE LIMITED</t>
  </si>
  <si>
    <t>CC-02038166</t>
  </si>
  <si>
    <t>2411</t>
  </si>
  <si>
    <t>484</t>
  </si>
  <si>
    <t>M/S K.P. AUTOMOBILES PVT. LTD.</t>
  </si>
  <si>
    <t>M/S INDIAN OIL CORPORATION LTD.</t>
  </si>
  <si>
    <t>CC-02036682</t>
  </si>
  <si>
    <t>1273</t>
  </si>
  <si>
    <t>3273</t>
  </si>
  <si>
    <t>CC-02036704</t>
  </si>
  <si>
    <t>1932</t>
  </si>
  <si>
    <t>3932</t>
  </si>
  <si>
    <t>7932</t>
  </si>
  <si>
    <t>CC-02057881</t>
  </si>
  <si>
    <t>Today We attend the customer site for amc visit so we check and found that compressor running good condition</t>
  </si>
  <si>
    <t>803</t>
  </si>
  <si>
    <t>6803</t>
  </si>
  <si>
    <t>2803</t>
  </si>
  <si>
    <t>CC-02052313</t>
  </si>
  <si>
    <t>3028</t>
  </si>
  <si>
    <t>189</t>
  </si>
  <si>
    <t>CC-02030453</t>
  </si>
  <si>
    <t>-4352</t>
  </si>
  <si>
    <t>-2851</t>
  </si>
  <si>
    <t>-2852</t>
  </si>
  <si>
    <t>-1852</t>
  </si>
  <si>
    <t>CC-02029716</t>
  </si>
  <si>
    <t>410</t>
  </si>
  <si>
    <t>472</t>
  </si>
  <si>
    <t>KAMLA DEVI RICE MILL PVT. LTD.</t>
  </si>
  <si>
    <t>CC-02021467</t>
  </si>
  <si>
    <t>Attend the site for scheduled service so change air filter, oil filter, pre filter and fine filter. Then start the unit found running ok.</t>
  </si>
  <si>
    <t>2616</t>
  </si>
  <si>
    <t>5757</t>
  </si>
  <si>
    <t>2626</t>
  </si>
  <si>
    <t>CC-02033465</t>
  </si>
  <si>
    <t>-253</t>
  </si>
  <si>
    <t>647</t>
  </si>
  <si>
    <t>3147</t>
  </si>
  <si>
    <t>CC-02057883</t>
  </si>
  <si>
    <t>Today We attend the customer site for amc visit so we check and found that compressor running good condition but service due</t>
  </si>
  <si>
    <t>-1143</t>
  </si>
  <si>
    <t>-1425</t>
  </si>
  <si>
    <t>CC-02052264</t>
  </si>
  <si>
    <t>-826</t>
  </si>
  <si>
    <t>674</t>
  </si>
  <si>
    <t>-3877</t>
  </si>
  <si>
    <t>1674</t>
  </si>
  <si>
    <t>CC-02008555</t>
  </si>
  <si>
    <t>Attend the site for scheduled service so change air filter, oil filter, and oil. Then start the unit found running ok.</t>
  </si>
  <si>
    <t>1842</t>
  </si>
  <si>
    <t>CC-02024584</t>
  </si>
  <si>
    <t>Today We attend the customer site for shedule service so we change part during service:- air filter, oil filter, oil and separator then start machine running good condition</t>
  </si>
  <si>
    <t>CC-02052804</t>
  </si>
  <si>
    <t>3561</t>
  </si>
  <si>
    <t>1085</t>
  </si>
  <si>
    <t>CC-02047339</t>
  </si>
  <si>
    <t>We visited site and changed air filter, Oil filter and oil after than start and check unit running well condition at the present time.</t>
  </si>
  <si>
    <t>550</t>
  </si>
  <si>
    <t>CC-02052832</t>
  </si>
  <si>
    <t>528</t>
  </si>
  <si>
    <t>2028</t>
  </si>
  <si>
    <t>7028</t>
  </si>
  <si>
    <t>CC-02066681</t>
  </si>
  <si>
    <t>We visited this site and on checking found that the oil had solidified, so I cleaned the entire oil circulation line. After cleaning, I fitted all the parts. I also changed the oil along with the valve kit. After that, I started the machine. The machine is working fine. Due to customers refusal, I replaced the old separator, oil filter and air filter and did not replace it with a new one. On the request of maintenance incharge Pappu Yadav, I did not change the separator and oil filter.</t>
  </si>
  <si>
    <t>77</t>
  </si>
  <si>
    <t>3246</t>
  </si>
  <si>
    <t>11</t>
  </si>
  <si>
    <t>CC-02054325</t>
  </si>
  <si>
    <t>We visited site and changed air filter, Separator, Oil filter, Oil, valve kit and motor regressing done today after than start and check unit running well condition at the present time.</t>
  </si>
  <si>
    <t>2998</t>
  </si>
  <si>
    <t>CC-02036698</t>
  </si>
  <si>
    <t>1176</t>
  </si>
  <si>
    <t>5176</t>
  </si>
  <si>
    <t>176</t>
  </si>
  <si>
    <t>CC-02034855</t>
  </si>
  <si>
    <t>132</t>
  </si>
  <si>
    <t>-976</t>
  </si>
  <si>
    <t>3024</t>
  </si>
  <si>
    <t>2132</t>
  </si>
  <si>
    <t>CC-02034970</t>
  </si>
  <si>
    <t>-1306</t>
  </si>
  <si>
    <t>-302</t>
  </si>
  <si>
    <t>698</t>
  </si>
  <si>
    <t>1736</t>
  </si>
  <si>
    <t>MANJULA ENTERPRISES PRIVATE LIMITED</t>
  </si>
  <si>
    <t>CC-02074054</t>
  </si>
  <si>
    <t>6410</t>
  </si>
  <si>
    <t>LOHARDAGA RICE MILL PRIVATE LIMITED</t>
  </si>
  <si>
    <t>CC-02008548</t>
  </si>
  <si>
    <t>Attend the site for scheduled service so change air filter, oil filter, pre filter, carbon filter and fine filter. Then start the unit found running ok.</t>
  </si>
  <si>
    <t>CC-02022466</t>
  </si>
  <si>
    <t>601</t>
  </si>
  <si>
    <t>1012</t>
  </si>
  <si>
    <t>2101</t>
  </si>
  <si>
    <t>CC-02060475</t>
  </si>
  <si>
    <t>Today We attend the customer site for shedule service so we change part during service:- Air filter, oil filter, oil and separator then start machine running ok</t>
  </si>
  <si>
    <t>2321</t>
  </si>
  <si>
    <t>CC-02070077</t>
  </si>
  <si>
    <t>57</t>
  </si>
  <si>
    <t>CC-02067063</t>
  </si>
  <si>
    <t>CC-02003488</t>
  </si>
  <si>
    <t>2351</t>
  </si>
  <si>
    <t>CC-02029720</t>
  </si>
  <si>
    <t>3683</t>
  </si>
  <si>
    <t>2677</t>
  </si>
  <si>
    <t>4196</t>
  </si>
  <si>
    <t>3677</t>
  </si>
  <si>
    <t>CC-02067082</t>
  </si>
  <si>
    <t>CC-02063081</t>
  </si>
  <si>
    <t>737</t>
  </si>
  <si>
    <t>CC-02032153</t>
  </si>
  <si>
    <t>2009</t>
  </si>
  <si>
    <t>2259</t>
  </si>
  <si>
    <t>6203</t>
  </si>
  <si>
    <t>POLYMAX INDUSTRIES</t>
  </si>
  <si>
    <t>Westwell Polytubes Private Limited</t>
  </si>
  <si>
    <t>MALTI ENTERPRISES</t>
  </si>
  <si>
    <t>CC-02041956</t>
  </si>
  <si>
    <t>Today We attend the customer site for shedule service so we change part during service:- air filter, oil filter, oil, separator and Pre filter then start machine running good condition</t>
  </si>
  <si>
    <t>2428</t>
  </si>
  <si>
    <t>CC-02007170</t>
  </si>
  <si>
    <t>Attend the site for complaints of oil leakage from AOS so check and found oil leakage from the AOS bottom area. So as per SOP we change old AOS under FOC basis. With new AOS. Old AOS batch no. 256529 T and new AOS batch no. 256926 T.</t>
  </si>
  <si>
    <t>736</t>
  </si>
  <si>
    <t>2736</t>
  </si>
  <si>
    <t>CC-02045019</t>
  </si>
  <si>
    <t>1284</t>
  </si>
  <si>
    <t>2785</t>
  </si>
  <si>
    <t>CC-02017224</t>
  </si>
  <si>
    <t>4026</t>
  </si>
  <si>
    <t>CC-02039834</t>
  </si>
  <si>
    <t>CC-02041703</t>
  </si>
  <si>
    <t>4735</t>
  </si>
  <si>
    <t>735</t>
  </si>
  <si>
    <t>M/S. HARSH TRADING</t>
  </si>
  <si>
    <t>CC-02035968</t>
  </si>
  <si>
    <t>1938</t>
  </si>
  <si>
    <t>801</t>
  </si>
  <si>
    <t>3208</t>
  </si>
  <si>
    <t>DISHA GYPSUM PRIVATE LIMITED</t>
  </si>
  <si>
    <t>G. C. POLYPLAST INDUSTRIES</t>
  </si>
  <si>
    <t>CC-02052215</t>
  </si>
  <si>
    <t>-1388</t>
  </si>
  <si>
    <t>-388</t>
  </si>
  <si>
    <t>-3388</t>
  </si>
  <si>
    <t>CC-02034853</t>
  </si>
  <si>
    <t>158</t>
  </si>
  <si>
    <t>1458</t>
  </si>
  <si>
    <t>1226</t>
  </si>
  <si>
    <t>CC-02062155</t>
  </si>
  <si>
    <t>Today We attend the customer site for shedule service so we change part during service:- Air filter and oil filter then start machine running ok</t>
  </si>
  <si>
    <t>1338</t>
  </si>
  <si>
    <t>6338</t>
  </si>
  <si>
    <t>CC-02073470</t>
  </si>
  <si>
    <t>We visited site check and found service was due.</t>
  </si>
  <si>
    <t>-187</t>
  </si>
  <si>
    <t>-200</t>
  </si>
  <si>
    <t>7109</t>
  </si>
  <si>
    <t>321</t>
  </si>
  <si>
    <t>NARSIMHA IRON AND STEEL PRIVATE LIMITED</t>
  </si>
  <si>
    <t>CC-02032128</t>
  </si>
  <si>
    <t>Quotation for airend repair shared with customer waiting for approval 01-04-2026.... unit under uptime warranty , hence ask to customer provide service history.....Pramod-03-04-2026  ................... 04-04-2026 ....................................... 10-04-2026  ........................ 18-04-2026 ..................... 24-04-2026; Informed Customer for dispatch the AE at our Service center, Customer have stand by unit...(Rajat-27.04.26)... Waiting for dispatched details.....Pramod-28-04-2026 ............ 02-05-2026, customer dispatch the air end by Wednesday (06-05/2026) ................... 09-05-2026</t>
  </si>
  <si>
    <t>CC-02036944</t>
  </si>
  <si>
    <t>905</t>
  </si>
  <si>
    <t>2405</t>
  </si>
  <si>
    <t>4940</t>
  </si>
  <si>
    <t>1405</t>
  </si>
  <si>
    <t>CC-02073469</t>
  </si>
  <si>
    <t>-31</t>
  </si>
  <si>
    <t>-2</t>
  </si>
  <si>
    <t>-02</t>
  </si>
  <si>
    <t>-522</t>
  </si>
  <si>
    <t>524</t>
  </si>
  <si>
    <t>CC-02052210</t>
  </si>
  <si>
    <t>We visited site check and found Service due Get the servicing done as soon as possible because it will not be good for the machine if the servicing is done so early.</t>
  </si>
  <si>
    <t>-9295</t>
  </si>
  <si>
    <t>-9296</t>
  </si>
  <si>
    <t>-7296</t>
  </si>
  <si>
    <t>-3296</t>
  </si>
  <si>
    <t>YOGODA SATSANGA SOCIETY OF INDIA</t>
  </si>
  <si>
    <t>CC-02063803</t>
  </si>
  <si>
    <t>1583</t>
  </si>
  <si>
    <t>3583</t>
  </si>
  <si>
    <t>7583</t>
  </si>
  <si>
    <t>CC-02052206</t>
  </si>
  <si>
    <t>1516</t>
  </si>
  <si>
    <t>SHREE SHYAM INTERIO</t>
  </si>
  <si>
    <t>M/S Sri Radha Krishna Food Products.</t>
  </si>
  <si>
    <t>RISING AUTO WHEELS PRIVATE LIMITED</t>
  </si>
  <si>
    <t>CC-02052203</t>
  </si>
  <si>
    <t>Today We attend the customer site for shedule service so we change part during service:- Air filter, oil filter, oil and separator then start machine running good condition</t>
  </si>
  <si>
    <t>-3664</t>
  </si>
  <si>
    <t>M/S KAILASH PAPER CONVERSION PVT. LTD.</t>
  </si>
  <si>
    <t>M/S EVERGREEN INDUSTRIES</t>
  </si>
  <si>
    <t>M/S GANESH POLY FILMS PVT LTD</t>
  </si>
  <si>
    <t>CC-02040936</t>
  </si>
  <si>
    <t>465</t>
  </si>
  <si>
    <t>1263</t>
  </si>
  <si>
    <t>7482</t>
  </si>
  <si>
    <t>CC-02054949</t>
  </si>
  <si>
    <t>6937</t>
  </si>
  <si>
    <t>CC-02033281</t>
  </si>
  <si>
    <t>973</t>
  </si>
  <si>
    <t>2473</t>
  </si>
  <si>
    <t>4337</t>
  </si>
  <si>
    <t>CC-02073467</t>
  </si>
  <si>
    <t>We visited site check and found unit running well condition at the present time but service due after 69 hours.</t>
  </si>
  <si>
    <t>65</t>
  </si>
  <si>
    <t>3395</t>
  </si>
  <si>
    <t>CC-02063084</t>
  </si>
  <si>
    <t>2212</t>
  </si>
  <si>
    <t>6212</t>
  </si>
  <si>
    <t>HINDUSTAN AGRO PRODUCTS</t>
  </si>
  <si>
    <t>CC-02030791</t>
  </si>
  <si>
    <t>980</t>
  </si>
  <si>
    <t>3982</t>
  </si>
  <si>
    <t>2980</t>
  </si>
  <si>
    <t>6980</t>
  </si>
  <si>
    <t>CC-02058712</t>
  </si>
  <si>
    <t>5036</t>
  </si>
  <si>
    <t>Customer name not updated in call 04-12-2025 .............................. 05-12-2025 .................... 16-12-2025  ....................... 19-12-2025  ....................... 27-12-2025  ....................... 02-01-2026 ........................... 09-01-2025  ........................... 17-01-2025 ........................ 24-01-2026 ........................ 30-01-2026 ........................ 06-02-2026  ....................... 14-02-2026  ....................... 21-02-2026  ................................. 28-02-2026 .............. 06-03-2026 ............................... 14-03-2026 ..................... 28-08-2026 ................... 04-04-2026     .................. 10-04-2026 ........................ 18-04-2026 ..................... 24-04-2026 ................... 02-05-2026 ................... 09-05-2026</t>
  </si>
  <si>
    <t>CC-02047537</t>
  </si>
  <si>
    <t>We visited site and changed air filter and oil filter after than start and check unit running well condition at the present time.</t>
  </si>
  <si>
    <t>880</t>
  </si>
  <si>
    <t>2825</t>
  </si>
  <si>
    <t>CC-02042429</t>
  </si>
  <si>
    <t>We visited site and changed air filter, Oil filter, Separator and oil after than start and check unit running well condition at the present time.We visited site and changed air filter, Oil filter, Separator and oil after than start and check unit running well condition at the present time.</t>
  </si>
  <si>
    <t>591</t>
  </si>
  <si>
    <t>-3409</t>
  </si>
  <si>
    <t>CC-02045280</t>
  </si>
  <si>
    <t>Attend the site for scheduled service so change air filter, oil filter, air oil separator, motor greasing and UT SYNTHETIC oil. Then start the unit found running ok.</t>
  </si>
  <si>
    <t>1679</t>
  </si>
  <si>
    <t>CC-02063648</t>
  </si>
  <si>
    <t>3413</t>
  </si>
  <si>
    <t>5490</t>
  </si>
  <si>
    <t>1490</t>
  </si>
  <si>
    <t>CC-02055559</t>
  </si>
  <si>
    <t>5914</t>
  </si>
  <si>
    <t>CC-02053555</t>
  </si>
  <si>
    <t>1270</t>
  </si>
  <si>
    <t>3153</t>
  </si>
  <si>
    <t>CC-02052988</t>
  </si>
  <si>
    <t>Attend the site for complaints of high temperature tripping so check the air cooler is in chocked condition then clean the air cooler with the help of water and coustic dosa. Then start the unit found running ok.</t>
  </si>
  <si>
    <t>2724</t>
  </si>
  <si>
    <t>6744</t>
  </si>
  <si>
    <t>CC-02030776</t>
  </si>
  <si>
    <t>-12</t>
  </si>
  <si>
    <t>4981</t>
  </si>
  <si>
    <t>MARINO FOOD PRODUCTS PRIVATE LIMITED</t>
  </si>
  <si>
    <t>CC-02063978</t>
  </si>
  <si>
    <t>1029</t>
  </si>
  <si>
    <t>5100</t>
  </si>
  <si>
    <t>CC-02063188</t>
  </si>
  <si>
    <t>We visited the site and checked and found that the machine was working fine. But if the service is due then the sooner the service is done the better.</t>
  </si>
  <si>
    <t>-1571</t>
  </si>
  <si>
    <t>1429</t>
  </si>
  <si>
    <t>678</t>
  </si>
  <si>
    <t>-3323</t>
  </si>
  <si>
    <t>CC-02033294</t>
  </si>
  <si>
    <t>Attend the site for general check up, so check and found service due.</t>
  </si>
  <si>
    <t>1750</t>
  </si>
  <si>
    <t>6750</t>
  </si>
  <si>
    <t>CC-02046938</t>
  </si>
  <si>
    <t>Today We attend the customer site for shedule service so we change part during service:- air filter, oil filter,pre filter and oil then start machine running good condition</t>
  </si>
  <si>
    <t>4526</t>
  </si>
  <si>
    <t>CC-02035450</t>
  </si>
  <si>
    <t>3853</t>
  </si>
  <si>
    <t>7853</t>
  </si>
  <si>
    <t>M/s Hilltop Motors</t>
  </si>
  <si>
    <t>CC-02035095</t>
  </si>
  <si>
    <t>1520</t>
  </si>
  <si>
    <t>1153</t>
  </si>
  <si>
    <t>5153</t>
  </si>
  <si>
    <t>CC-02063975</t>
  </si>
  <si>
    <t>1043</t>
  </si>
  <si>
    <t>5801</t>
  </si>
  <si>
    <t>M/S JHARKHAND ENGINEERING WORKS</t>
  </si>
  <si>
    <t>CC-02047626</t>
  </si>
  <si>
    <t>CC-02046430</t>
  </si>
  <si>
    <t>CC-02045726</t>
  </si>
  <si>
    <t>Today We attend the customer site for shedule service so we change part during service :- air filter, oil filter and Pre filter then start machine running good condition</t>
  </si>
  <si>
    <t>6264</t>
  </si>
  <si>
    <t>2268</t>
  </si>
  <si>
    <t>CC-02063077</t>
  </si>
  <si>
    <t>Today We attend the customer site for shedule service so we change part during service:- air filter and oil filter then start machine running ok</t>
  </si>
  <si>
    <t>1883</t>
  </si>
  <si>
    <t>206</t>
  </si>
  <si>
    <t>-1027</t>
  </si>
  <si>
    <t>CC-02060968</t>
  </si>
  <si>
    <t>4207</t>
  </si>
  <si>
    <t>6207</t>
  </si>
  <si>
    <t>2207</t>
  </si>
  <si>
    <t>RANCHI REFRACTORIES INDIA PRIVATE LIMITED</t>
  </si>
  <si>
    <t>CC-02035969</t>
  </si>
  <si>
    <t>3624</t>
  </si>
  <si>
    <t>7624</t>
  </si>
  <si>
    <t>CC-02053779</t>
  </si>
  <si>
    <t>HMR remaining hours collected</t>
  </si>
  <si>
    <t>CC-02053796</t>
  </si>
  <si>
    <t>CC-02053807</t>
  </si>
  <si>
    <t>5082</t>
  </si>
  <si>
    <t>7082</t>
  </si>
  <si>
    <t>3082</t>
  </si>
  <si>
    <t>CC-02053751</t>
  </si>
  <si>
    <t>2380</t>
  </si>
  <si>
    <t>5880</t>
  </si>
  <si>
    <t>MANGALAM ISPAT</t>
  </si>
  <si>
    <t>CC-02068029</t>
  </si>
  <si>
    <t>Commissioning done on dated 04-05-2026....Comm date-04-05-2026</t>
  </si>
  <si>
    <t>Commissioning done on dated 14-04-2026....Comm date-14-04-2026</t>
  </si>
  <si>
    <t>Commissioning done on dated 07-04-2026, uptime warranty.....Comm date-07-04-2026</t>
  </si>
  <si>
    <t>CC-02069306</t>
  </si>
  <si>
    <t>Commissioning done on dated 05-05-2026....Comm date-05-05-2026</t>
  </si>
  <si>
    <t>CC-02068010</t>
  </si>
  <si>
    <t>Commissioning done on dated 04-05-2026......Comm date-04-05-2026</t>
  </si>
  <si>
    <t>Barhi</t>
  </si>
  <si>
    <t>JHALDA</t>
  </si>
  <si>
    <t>ASANSOL</t>
  </si>
  <si>
    <t>DEOGRAH</t>
  </si>
  <si>
    <t>Deograh</t>
  </si>
  <si>
    <t>Khunti</t>
  </si>
  <si>
    <t>Chowka</t>
  </si>
  <si>
    <t>Mango</t>
  </si>
  <si>
    <t>Odisha</t>
  </si>
  <si>
    <t>SARAIKELA</t>
  </si>
  <si>
    <t>Patratu</t>
  </si>
  <si>
    <t>P1 - Asset will get commissioned within one year</t>
  </si>
  <si>
    <t>BVEC376806</t>
  </si>
  <si>
    <t>Tarangni Liquior Pvt Ltd</t>
  </si>
  <si>
    <t>BXKC372461</t>
  </si>
  <si>
    <t>BWIS034586</t>
  </si>
  <si>
    <t>EG 75-13.5</t>
  </si>
  <si>
    <t>CC-01807950</t>
  </si>
  <si>
    <t>Reason for pending- This is under industrial already mail to ccs team for cancelation
Action required-Need to remove from portable account to industrial
HO support-no CCS support required
Expected closing date-This month end  ........................ 10-10-2025 ................. 17-10-2025  ...................... 24-10-2025 ............................ 31-10-2025 ................ 07-11-2025  ..........15-11-2025  .............................. 22-11-2025</t>
  </si>
  <si>
    <t>Niranjan Kumar</t>
  </si>
  <si>
    <t>BXFC374339</t>
  </si>
  <si>
    <t>BVIC377980</t>
  </si>
  <si>
    <t>BWIS041953</t>
  </si>
  <si>
    <t>EV 45-10 400V/50HZ DOM</t>
  </si>
  <si>
    <t>KRISHNARAM CONTACTORS</t>
  </si>
  <si>
    <t>CC-01159842</t>
  </si>
  <si>
    <t>Pre Commissioning done</t>
  </si>
  <si>
    <t>BWHS034232</t>
  </si>
  <si>
    <t>EG 55-13.5 400V/50HZ</t>
  </si>
  <si>
    <t>BWHS034209</t>
  </si>
  <si>
    <t>BYJC375787</t>
  </si>
  <si>
    <t>BYEC378102</t>
  </si>
  <si>
    <t>BUDDHA MILK PROCESSING PVT. LTD</t>
  </si>
  <si>
    <t>CC-02035077</t>
  </si>
  <si>
    <t>BXGC374721</t>
  </si>
  <si>
    <t>Hanuman Flour Mill</t>
  </si>
  <si>
    <t>CC-01477034</t>
  </si>
  <si>
    <t>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t>
  </si>
  <si>
    <t>JASHPUR</t>
  </si>
  <si>
    <t>BYDC377935</t>
  </si>
  <si>
    <t>BYEC378116</t>
  </si>
  <si>
    <t>SASHI BHUSHAN</t>
  </si>
  <si>
    <t>BYHC379092</t>
  </si>
  <si>
    <t>BYHC379190</t>
  </si>
  <si>
    <t>BYHC379220</t>
  </si>
  <si>
    <t>BZKC370952</t>
  </si>
  <si>
    <t>BZJS033120</t>
  </si>
  <si>
    <t>EG 75-8 DM 400V/50HZ</t>
  </si>
  <si>
    <t>BZJC370278</t>
  </si>
  <si>
    <t>BYHC379469</t>
  </si>
  <si>
    <t>BZLS046851</t>
  </si>
  <si>
    <t>BZJC370416</t>
  </si>
  <si>
    <t>BZKS046504</t>
  </si>
  <si>
    <t>EQ 30-8.5DM</t>
  </si>
  <si>
    <t>BZLS046866</t>
  </si>
  <si>
    <t>BYIC379985</t>
  </si>
  <si>
    <t>BYIC379966</t>
  </si>
  <si>
    <t>BZKC370977</t>
  </si>
  <si>
    <t>BZJC370339</t>
  </si>
  <si>
    <t>BZJC370281</t>
  </si>
  <si>
    <t>BZLS033850</t>
  </si>
  <si>
    <t>EQ 22-8.5DM</t>
  </si>
  <si>
    <t>BZKS046684</t>
  </si>
  <si>
    <t>EG 45-8.5DM</t>
  </si>
  <si>
    <t>BZLC371352</t>
  </si>
  <si>
    <t>BZLS046813</t>
  </si>
  <si>
    <t>BZAC371460</t>
  </si>
  <si>
    <t>EQ2-7</t>
  </si>
  <si>
    <t>BZLS046727</t>
  </si>
  <si>
    <t>BZLS033834</t>
  </si>
  <si>
    <t>EQ 18-8.5DM</t>
  </si>
  <si>
    <t>BZLS046722</t>
  </si>
  <si>
    <t>EQ 30-10DM</t>
  </si>
  <si>
    <t>BZLS033646</t>
  </si>
  <si>
    <t>EG 18-7.5DM</t>
  </si>
  <si>
    <t>BUDS034771</t>
  </si>
  <si>
    <t>RASHI DAL MILL</t>
  </si>
  <si>
    <t>D (Compressor scrapped/ Companyshut)</t>
  </si>
  <si>
    <t>CC-01954574</t>
  </si>
  <si>
    <t>611</t>
  </si>
  <si>
    <t>1231</t>
  </si>
  <si>
    <t>5913</t>
  </si>
  <si>
    <t>2231</t>
  </si>
  <si>
    <t>HARI KANODIYA</t>
  </si>
  <si>
    <t>BUIS036401</t>
  </si>
  <si>
    <t>Rashmi Rice Mill Pvt. Ltd.</t>
  </si>
  <si>
    <t>CC-01929288</t>
  </si>
  <si>
    <t>Today we attend the customer site for sheudle service so we change parts during:- separator and drive coupling element then start machine running ok</t>
  </si>
  <si>
    <t>5804</t>
  </si>
  <si>
    <t>BREC373493</t>
  </si>
  <si>
    <t>UNION HYUNDAI PVT LIMITED</t>
  </si>
  <si>
    <t>CC-01954693</t>
  </si>
  <si>
    <t>1900</t>
  </si>
  <si>
    <t>3900</t>
  </si>
  <si>
    <t>BURMAMINES</t>
  </si>
  <si>
    <t>BUJC370052</t>
  </si>
  <si>
    <t>SINGH ENTERPRISES</t>
  </si>
  <si>
    <t>CC-01674773</t>
  </si>
  <si>
    <t>1199</t>
  </si>
  <si>
    <t>265</t>
  </si>
  <si>
    <t>3199</t>
  </si>
  <si>
    <t>2413</t>
  </si>
  <si>
    <t>Rajesh singh</t>
  </si>
  <si>
    <t>BTLC377584</t>
  </si>
  <si>
    <t>Libra Honda</t>
  </si>
  <si>
    <t>CC-01954768</t>
  </si>
  <si>
    <t>3895</t>
  </si>
  <si>
    <t>hrendra</t>
  </si>
  <si>
    <t>BSKS036261</t>
  </si>
  <si>
    <t>CC-01958725</t>
  </si>
  <si>
    <t>1784</t>
  </si>
  <si>
    <t>5784</t>
  </si>
  <si>
    <t>2716</t>
  </si>
  <si>
    <t>BTLS044130</t>
  </si>
  <si>
    <t>DHANBAD ROCKWOOL INSULATION PVT. LTD.</t>
  </si>
  <si>
    <t>CC-01670068</t>
  </si>
  <si>
    <t>1141</t>
  </si>
  <si>
    <t>4469</t>
  </si>
  <si>
    <t>4161</t>
  </si>
  <si>
    <t>2141</t>
  </si>
  <si>
    <t>Mr. Uday</t>
  </si>
  <si>
    <t>BSFS043411</t>
  </si>
  <si>
    <t>CC-01902204</t>
  </si>
  <si>
    <t>1084</t>
  </si>
  <si>
    <t>3084</t>
  </si>
  <si>
    <t>7084</t>
  </si>
  <si>
    <t>BQIC371495</t>
  </si>
  <si>
    <t>CC-01726867</t>
  </si>
  <si>
    <t>1533</t>
  </si>
  <si>
    <t>3533</t>
  </si>
  <si>
    <t>5775</t>
  </si>
  <si>
    <t>BQIS040809</t>
  </si>
  <si>
    <t>EG 45-7.5 400V/ 50Hz</t>
  </si>
  <si>
    <t>Vishal Spong Pvt. Ltd.</t>
  </si>
  <si>
    <t>CC-01902217</t>
  </si>
  <si>
    <t>3830</t>
  </si>
  <si>
    <t>5830</t>
  </si>
  <si>
    <t>7830</t>
  </si>
  <si>
    <t>BQIS031848</t>
  </si>
  <si>
    <t>CC-01959098</t>
  </si>
  <si>
    <t>3888</t>
  </si>
  <si>
    <t>5888</t>
  </si>
  <si>
    <t>7888</t>
  </si>
  <si>
    <t>GNGS030424</t>
  </si>
  <si>
    <t>CC-01902243</t>
  </si>
  <si>
    <t>1095</t>
  </si>
  <si>
    <t>3096</t>
  </si>
  <si>
    <t>3095</t>
  </si>
  <si>
    <t>4985</t>
  </si>
  <si>
    <t>GOAC370220</t>
  </si>
  <si>
    <t>CC-01954967</t>
  </si>
  <si>
    <t>PRADEEP KUSHWAHA</t>
  </si>
  <si>
    <t>GOCC370401</t>
  </si>
  <si>
    <t>Prashant Automobiles Pvt. Ltd.</t>
  </si>
  <si>
    <t>GOEC370631</t>
  </si>
  <si>
    <t>Power Motors Pvt. Ltd.</t>
  </si>
  <si>
    <t>CC-01954969</t>
  </si>
  <si>
    <t>1763</t>
  </si>
  <si>
    <t>3763</t>
  </si>
  <si>
    <t>7736</t>
  </si>
  <si>
    <t>Pranab</t>
  </si>
  <si>
    <t>GPGS031328</t>
  </si>
  <si>
    <t>Subernrekha Enterprises</t>
  </si>
  <si>
    <t>CC-01685127</t>
  </si>
  <si>
    <t>921</t>
  </si>
  <si>
    <t>2921</t>
  </si>
  <si>
    <t>2941</t>
  </si>
  <si>
    <t>6921</t>
  </si>
  <si>
    <t>BKIS030135</t>
  </si>
  <si>
    <t>SMV AGRO PRODUCT PVT LIMITED</t>
  </si>
  <si>
    <t>BKCS031162</t>
  </si>
  <si>
    <t>MAYUR RICE MILL</t>
  </si>
  <si>
    <t>CC-01954976</t>
  </si>
  <si>
    <t>1717</t>
  </si>
  <si>
    <t>3717</t>
  </si>
  <si>
    <t>BHKS030073</t>
  </si>
  <si>
    <t>MDCWL LIMITED</t>
  </si>
  <si>
    <t>CC-01691815</t>
  </si>
  <si>
    <t>1633</t>
  </si>
  <si>
    <t>3633</t>
  </si>
  <si>
    <t>6653</t>
  </si>
  <si>
    <t>Sampathy</t>
  </si>
  <si>
    <t>BRHC374243</t>
  </si>
  <si>
    <t>B.I.T Meshra</t>
  </si>
  <si>
    <t xml:space="preserve">TRAING&amp;EDUCATIONAL INSTITUTION                                                  </t>
  </si>
  <si>
    <t>Mesra</t>
  </si>
  <si>
    <t>BUES035210</t>
  </si>
  <si>
    <t>ABDANI ADVISOR PVT LTD</t>
  </si>
  <si>
    <t>CC-01674174</t>
  </si>
  <si>
    <t>699</t>
  </si>
  <si>
    <t>2699</t>
  </si>
  <si>
    <t>2899</t>
  </si>
  <si>
    <t>Nazadih</t>
  </si>
  <si>
    <t>anjay</t>
  </si>
  <si>
    <t>BUFC372953</t>
  </si>
  <si>
    <t>ABHAYA VENTURES</t>
  </si>
  <si>
    <t>CC-01674185</t>
  </si>
  <si>
    <t>665</t>
  </si>
  <si>
    <t>2665</t>
  </si>
  <si>
    <t>6665</t>
  </si>
  <si>
    <t>Mukundganj</t>
  </si>
  <si>
    <t>BQGS031413</t>
  </si>
  <si>
    <t>SMV AGRO FOOD</t>
  </si>
  <si>
    <t>CC-01675161</t>
  </si>
  <si>
    <t>5689</t>
  </si>
  <si>
    <t>BKHET70130</t>
  </si>
  <si>
    <t>ET7-13 BELT DRIVEN</t>
  </si>
  <si>
    <t>CC-01960650</t>
  </si>
  <si>
    <t>732</t>
  </si>
  <si>
    <t>2005</t>
  </si>
  <si>
    <t>5005</t>
  </si>
  <si>
    <t>BLKS030250</t>
  </si>
  <si>
    <t>CC-01703501</t>
  </si>
  <si>
    <t>1119</t>
  </si>
  <si>
    <t>3119</t>
  </si>
  <si>
    <t>7119</t>
  </si>
  <si>
    <t>BMBS030816</t>
  </si>
  <si>
    <t>E15-8.5,400V,50Hz ELGI-N-PLC</t>
  </si>
  <si>
    <t>SHILOK POLYMERS PVT LTD</t>
  </si>
  <si>
    <t>CC-01959800</t>
  </si>
  <si>
    <t>1064</t>
  </si>
  <si>
    <t>2564</t>
  </si>
  <si>
    <t>314</t>
  </si>
  <si>
    <t>BHES030392</t>
  </si>
  <si>
    <t>Goutam Ferro Alloys</t>
  </si>
  <si>
    <t>CC-01685200</t>
  </si>
  <si>
    <t>7776</t>
  </si>
  <si>
    <t>Gautam Kumar</t>
  </si>
  <si>
    <t>BNCS030884</t>
  </si>
  <si>
    <t>CC-01959420</t>
  </si>
  <si>
    <t>2847</t>
  </si>
  <si>
    <t>4847</t>
  </si>
  <si>
    <t>6847</t>
  </si>
  <si>
    <t>2609</t>
  </si>
  <si>
    <t>BOFS030194</t>
  </si>
  <si>
    <t>EG 75-10.5 400V / 50Hz</t>
  </si>
  <si>
    <t>RAJMAHAL PROJECTS ,</t>
  </si>
  <si>
    <t>CC-01903473</t>
  </si>
  <si>
    <t>3625</t>
  </si>
  <si>
    <t>5625</t>
  </si>
  <si>
    <t>7625</t>
  </si>
  <si>
    <t>SIVNANDAN</t>
  </si>
  <si>
    <t>BQES030978</t>
  </si>
  <si>
    <t>CC-01959424</t>
  </si>
  <si>
    <t>1417</t>
  </si>
  <si>
    <t>5417</t>
  </si>
  <si>
    <t>3417</t>
  </si>
  <si>
    <t>BTIS031829</t>
  </si>
  <si>
    <t>Tripty Rice Mill Pvt. Ltd.</t>
  </si>
  <si>
    <t>CC-01669807</t>
  </si>
  <si>
    <t>958</t>
  </si>
  <si>
    <t>4958</t>
  </si>
  <si>
    <t>6938</t>
  </si>
  <si>
    <t>2958</t>
  </si>
  <si>
    <t>niranjan</t>
  </si>
  <si>
    <t>BTCS030119</t>
  </si>
  <si>
    <t>Shree Baba Dal Mill</t>
  </si>
  <si>
    <t>CC-01668589</t>
  </si>
  <si>
    <t>3542</t>
  </si>
  <si>
    <t>2002</t>
  </si>
  <si>
    <t>5889</t>
  </si>
  <si>
    <t>BTHC379543</t>
  </si>
  <si>
    <t>KTM</t>
  </si>
  <si>
    <t>CC-01785324</t>
  </si>
  <si>
    <t>5739</t>
  </si>
  <si>
    <t>mr. kamal</t>
  </si>
  <si>
    <t>BXJC372067</t>
  </si>
  <si>
    <t>RS Bokaro Metal Pvt. Ltd.</t>
  </si>
  <si>
    <t>CC-01956385</t>
  </si>
  <si>
    <t>7383</t>
  </si>
  <si>
    <t>Mr. Deepak</t>
  </si>
  <si>
    <t>BWKC378694</t>
  </si>
  <si>
    <t>VIP food Products.</t>
  </si>
  <si>
    <t>CC-01960711</t>
  </si>
  <si>
    <t>1861</t>
  </si>
  <si>
    <t>1981</t>
  </si>
  <si>
    <t>BMFS040502</t>
  </si>
  <si>
    <t>E (Others area units/Export)</t>
  </si>
  <si>
    <t>CC-01960283</t>
  </si>
  <si>
    <t>1336</t>
  </si>
  <si>
    <t>3336</t>
  </si>
  <si>
    <t>7336</t>
  </si>
  <si>
    <t>BTIS044954</t>
  </si>
  <si>
    <t>SHREE RAM ELECTROCAST JHARKHAND PVT LTD</t>
  </si>
  <si>
    <t>CC-01917371</t>
  </si>
  <si>
    <t>3676</t>
  </si>
  <si>
    <t>5510</t>
  </si>
  <si>
    <t>Kodarma</t>
  </si>
  <si>
    <t>Daltonganj</t>
  </si>
  <si>
    <t>Deoghar</t>
  </si>
  <si>
    <t>Saraikela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</si>
</sst>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0409]dd\-mmm\-yy"/>
    <numFmt numFmtId="165" formatCode="d/mmm/yy;d/mmm/yy;;@"/>
    <numFmt numFmtId="166" formatCode="#,##0;\-#,##0;;@"/>
    <numFmt numFmtId="167" formatCode="#,##0.00;\-#,##0.00;;@"/>
    <numFmt numFmtId="168" formatCode="[$-409]d\-mmm\-yy;@"/>
  </numFmts>
  <fonts count="13" x14ac:knownFonts="1">
    <font>
      <sz val="11"/>
      <color theme="1"/>
      <name val="Aptos Narrow"/>
      <family val="2"/>
      <scheme val="minor"/>
    </font>
    <font>
      <sz val="8"/>
      <color theme="1"/>
      <name val="Verdana"/>
      <family val="2"/>
    </font>
    <font>
      <sz val="8"/>
      <color rgb="FF9C0006"/>
      <name val="Verdana"/>
      <family val="2"/>
    </font>
    <font>
      <b/>
      <sz val="8"/>
      <color rgb="FFFFFFFF"/>
      <name val="Verdana"/>
      <family val="2"/>
    </font>
    <font>
      <b/>
      <sz val="8"/>
      <color rgb="FF000000"/>
      <name val="Verdana"/>
      <family val="2"/>
    </font>
    <font>
      <b/>
      <sz val="8"/>
      <color rgb="FFFF0000"/>
      <name val="Verdana"/>
      <family val="2"/>
    </font>
    <font>
      <b/>
      <sz val="10"/>
      <color theme="0"/>
      <name val="Verdana"/>
      <family val="2"/>
    </font>
    <font>
      <b/>
      <sz val="10"/>
      <color rgb="FF000000"/>
      <name val="Verdana"/>
      <family val="2"/>
    </font>
    <font>
      <sz val="8"/>
      <color rgb="FF000000"/>
      <name val="Verdana"/>
      <family val="2"/>
    </font>
    <font>
      <sz val="8"/>
      <color rgb="FF000000"/>
      <name val="Aptos Narrow"/>
      <family val="2"/>
    </font>
    <font>
      <b/>
      <sz val="9"/>
      <color indexed="81"/>
      <name val="Tahoma"/>
      <family val="2"/>
    </font>
    <font>
      <sz val="9"/>
      <color indexed="81"/>
      <name val="Tahoma"/>
      <family val="2"/>
    </font>
    <font>
      <b/>
      <sz val="8"/>
      <color theme="8" tint="-0.499984740745262"/>
      <name val="Verdana"/>
      <family val="2"/>
    </font>
  </fonts>
  <fills count="13">
    <fill>
      <patternFill patternType="none"/>
    </fill>
    <fill>
      <patternFill patternType="gray125"/>
    </fill>
    <fill>
      <patternFill patternType="solid">
        <fgColor rgb="FFFF0000"/>
        <bgColor rgb="FFFF0000"/>
      </patternFill>
    </fill>
    <fill>
      <patternFill patternType="solid">
        <fgColor rgb="FFA6C9EC"/>
        <bgColor rgb="FFA6C9EC"/>
      </patternFill>
    </fill>
    <fill>
      <patternFill patternType="solid">
        <fgColor rgb="FFFFFF00"/>
        <bgColor rgb="FFFFFF00"/>
      </patternFill>
    </fill>
    <fill>
      <patternFill patternType="solid">
        <fgColor rgb="FF696969"/>
        <bgColor rgb="FF696969"/>
      </patternFill>
    </fill>
    <fill>
      <patternFill patternType="solid">
        <fgColor rgb="FF008000"/>
        <bgColor rgb="FF008000"/>
      </patternFill>
    </fill>
    <fill>
      <patternFill patternType="solid">
        <fgColor rgb="FFFFFF00"/>
        <bgColor indexed="64"/>
      </patternFill>
    </fill>
    <fill>
      <patternFill patternType="solid">
        <fgColor rgb="FFFFFFFF"/>
        <bgColor rgb="FFFFFFFF"/>
      </patternFill>
    </fill>
    <fill>
      <patternFill patternType="solid">
        <fgColor rgb="FFFFC7CE"/>
        <bgColor rgb="FF000000"/>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rgb="FF000000"/>
      </left>
      <right/>
      <top style="thin">
        <color theme="1"/>
      </top>
      <bottom/>
      <diagonal/>
    </border>
    <border>
      <left style="thin">
        <color rgb="FF000000"/>
      </left>
      <right/>
      <top style="thin">
        <color rgb="FF000000"/>
      </top>
      <bottom/>
      <diagonal/>
    </border>
    <border>
      <left style="thin">
        <color rgb="FF000000"/>
      </left>
      <right style="thin">
        <color rgb="FF000000"/>
      </right>
      <top style="thin">
        <color theme="1"/>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theme="1"/>
      </top>
      <bottom style="thin">
        <color indexed="64"/>
      </bottom>
      <diagonal/>
    </border>
    <border>
      <left/>
      <right/>
      <top style="thin">
        <color theme="1"/>
      </top>
      <bottom style="thin">
        <color indexed="64"/>
      </bottom>
      <diagonal/>
    </border>
    <border>
      <left style="thin">
        <color rgb="FF000000"/>
      </left>
      <right style="thin">
        <color indexed="64"/>
      </right>
      <top style="thin">
        <color theme="1"/>
      </top>
      <bottom style="thin">
        <color indexed="64"/>
      </bottom>
      <diagonal/>
    </border>
    <border>
      <left style="thin">
        <color rgb="FF000000"/>
      </left>
      <right/>
      <top style="thin">
        <color rgb="FF000000"/>
      </top>
      <bottom style="thin">
        <color rgb="FF000000"/>
      </bottom>
      <diagonal/>
    </border>
    <border>
      <left/>
      <right/>
      <top style="thin">
        <color theme="1"/>
      </top>
      <bottom/>
      <diagonal/>
    </border>
    <border>
      <left/>
      <right style="thin">
        <color rgb="FF000000"/>
      </right>
      <top style="thin">
        <color theme="1"/>
      </top>
      <bottom style="thin">
        <color rgb="FF000000"/>
      </bottom>
      <diagonal/>
    </border>
  </borders>
  <cellStyleXfs count="1">
    <xf numFmtId="0" fontId="0" fillId="0" borderId="0"/>
  </cellStyleXfs>
  <cellXfs count="62">
    <xf numFmtId="0" fontId="0" fillId="0" borderId="0" xfId="0"/>
    <xf numFmtId="0" fontId="3" fillId="2" borderId="1" xfId="0" applyFont="1" applyFill="1" applyBorder="1" applyAlignment="1">
      <alignment horizontal="center" vertical="center" wrapText="1" readingOrder="1"/>
    </xf>
    <xf numFmtId="0" fontId="3" fillId="3" borderId="1" xfId="0" applyFont="1" applyFill="1" applyBorder="1" applyAlignment="1">
      <alignment horizontal="center" vertical="center" wrapText="1" readingOrder="1"/>
    </xf>
    <xf numFmtId="0" fontId="4" fillId="4" borderId="1" xfId="0" applyFont="1" applyFill="1" applyBorder="1" applyAlignment="1">
      <alignment horizontal="center" vertical="center" wrapText="1" readingOrder="1"/>
    </xf>
    <xf numFmtId="0" fontId="3" fillId="5" borderId="1" xfId="0" applyFont="1" applyFill="1" applyBorder="1" applyAlignment="1">
      <alignment horizontal="center" vertical="center" wrapText="1" readingOrder="1"/>
    </xf>
    <xf numFmtId="0" fontId="4" fillId="2" borderId="1" xfId="0" applyFont="1" applyFill="1" applyBorder="1" applyAlignment="1">
      <alignment horizontal="center" vertical="center" wrapText="1" readingOrder="1"/>
    </xf>
    <xf numFmtId="0" fontId="4" fillId="6" borderId="1" xfId="0" applyFont="1" applyFill="1" applyBorder="1" applyAlignment="1">
      <alignment horizontal="center" vertical="center" wrapText="1" readingOrder="1"/>
    </xf>
    <xf numFmtId="0" fontId="3" fillId="5" borderId="2" xfId="0" applyFont="1" applyFill="1" applyBorder="1" applyAlignment="1">
      <alignment horizontal="center" vertical="center" wrapText="1" readingOrder="1"/>
    </xf>
    <xf numFmtId="0" fontId="3" fillId="5" borderId="3" xfId="0" applyFont="1" applyFill="1" applyBorder="1" applyAlignment="1">
      <alignment horizontal="center" vertical="center" wrapText="1" readingOrder="1"/>
    </xf>
    <xf numFmtId="0" fontId="5" fillId="7" borderId="4" xfId="0" applyFont="1" applyFill="1" applyBorder="1" applyAlignment="1">
      <alignment horizontal="center" vertical="center" wrapText="1" readingOrder="1"/>
    </xf>
    <xf numFmtId="0" fontId="3" fillId="5" borderId="0" xfId="0" applyFont="1" applyFill="1" applyAlignment="1">
      <alignment vertical="center" wrapText="1" readingOrder="1"/>
    </xf>
    <xf numFmtId="0" fontId="3" fillId="5" borderId="5" xfId="0" applyFont="1" applyFill="1" applyBorder="1" applyAlignment="1">
      <alignment horizontal="center" vertical="center" wrapText="1" readingOrder="1"/>
    </xf>
    <xf numFmtId="0" fontId="3" fillId="5" borderId="6" xfId="0" applyFont="1" applyFill="1" applyBorder="1" applyAlignment="1">
      <alignment horizontal="center" vertical="center" wrapText="1" readingOrder="1"/>
    </xf>
    <xf numFmtId="0" fontId="3" fillId="2" borderId="7" xfId="0" applyFont="1" applyFill="1" applyBorder="1" applyAlignment="1">
      <alignment horizontal="center" vertical="center" readingOrder="1"/>
    </xf>
    <xf numFmtId="0" fontId="3" fillId="2" borderId="7" xfId="0" applyFont="1" applyFill="1" applyBorder="1" applyAlignment="1">
      <alignment horizontal="center" vertical="center" wrapText="1" readingOrder="1"/>
    </xf>
    <xf numFmtId="164" fontId="6" fillId="2" borderId="2" xfId="0" applyNumberFormat="1" applyFont="1" applyFill="1" applyBorder="1" applyAlignment="1">
      <alignment horizontal="center" vertical="center" wrapText="1" readingOrder="1"/>
    </xf>
    <xf numFmtId="164" fontId="7" fillId="4" borderId="2" xfId="0" applyNumberFormat="1" applyFont="1" applyFill="1" applyBorder="1" applyAlignment="1">
      <alignment horizontal="center" vertical="center" wrapText="1" readingOrder="1"/>
    </xf>
    <xf numFmtId="164" fontId="7" fillId="6" borderId="2" xfId="0" applyNumberFormat="1" applyFont="1" applyFill="1" applyBorder="1" applyAlignment="1">
      <alignment horizontal="center" vertical="center" wrapText="1" readingOrder="1"/>
    </xf>
    <xf numFmtId="164" fontId="7" fillId="8" borderId="2" xfId="0" applyNumberFormat="1" applyFont="1" applyFill="1" applyBorder="1" applyAlignment="1">
      <alignment horizontal="center" vertical="center" wrapText="1" readingOrder="1"/>
    </xf>
    <xf numFmtId="0" fontId="8" fillId="0" borderId="1" xfId="0" applyFont="1" applyBorder="1" applyAlignment="1">
      <alignment horizontal="center" vertical="center" readingOrder="1"/>
    </xf>
    <xf numFmtId="0" fontId="2" fillId="9" borderId="1" xfId="0" applyFont="1" applyFill="1" applyBorder="1" applyAlignment="1">
      <alignment horizontal="center"/>
    </xf>
    <xf numFmtId="0" fontId="8" fillId="0" borderId="9" xfId="0" applyFont="1" applyBorder="1" applyAlignment="1">
      <alignment horizontal="center"/>
    </xf>
    <xf numFmtId="0" fontId="8" fillId="0" borderId="9" xfId="0" applyFont="1" applyBorder="1"/>
    <xf numFmtId="0" fontId="8" fillId="0" borderId="10" xfId="0" applyFont="1" applyBorder="1"/>
    <xf numFmtId="0" fontId="8" fillId="7" borderId="11" xfId="0" applyFont="1" applyFill="1" applyBorder="1"/>
    <xf numFmtId="0" fontId="8" fillId="0" borderId="8" xfId="0" applyFont="1" applyBorder="1"/>
    <xf numFmtId="0" fontId="8" fillId="0" borderId="8" xfId="0" applyFont="1" applyBorder="1" applyAlignment="1">
      <alignment horizontal="center"/>
    </xf>
    <xf numFmtId="15" fontId="8" fillId="0" borderId="8" xfId="0" applyNumberFormat="1" applyFont="1" applyBorder="1" applyAlignment="1">
      <alignment horizontal="center"/>
    </xf>
    <xf numFmtId="0" fontId="8" fillId="0" borderId="12" xfId="0" applyFont="1" applyBorder="1" applyAlignment="1">
      <alignment horizontal="center"/>
    </xf>
    <xf numFmtId="0" fontId="0" fillId="0" borderId="1" xfId="0" applyBorder="1"/>
    <xf numFmtId="165" fontId="0" fillId="0" borderId="1" xfId="0" applyNumberFormat="1" applyBorder="1"/>
    <xf numFmtId="166" fontId="0" fillId="0" borderId="1" xfId="0" applyNumberFormat="1" applyBorder="1"/>
    <xf numFmtId="166" fontId="0" fillId="10" borderId="1" xfId="0" applyNumberFormat="1" applyFill="1" applyBorder="1"/>
    <xf numFmtId="165" fontId="0" fillId="10" borderId="1" xfId="0" applyNumberFormat="1" applyFill="1" applyBorder="1"/>
    <xf numFmtId="0" fontId="0" fillId="11" borderId="1" xfId="0" applyFill="1" applyBorder="1" applyAlignment="1">
      <alignment horizontal="center"/>
    </xf>
    <xf numFmtId="166" fontId="0" fillId="11" borderId="1" xfId="0" applyNumberFormat="1" applyFill="1" applyBorder="1" applyAlignment="1">
      <alignment horizontal="center"/>
    </xf>
    <xf numFmtId="166" fontId="0" fillId="12" borderId="1" xfId="0" applyNumberFormat="1" applyFill="1" applyBorder="1" applyAlignment="1">
      <alignment horizontal="center"/>
    </xf>
    <xf numFmtId="167" fontId="0" fillId="12" borderId="7" xfId="0" applyNumberFormat="1" applyFill="1" applyBorder="1" applyAlignment="1">
      <alignment horizontal="center"/>
    </xf>
    <xf numFmtId="166" fontId="0" fillId="0" borderId="1" xfId="0" applyNumberFormat="1" applyBorder="1" applyAlignment="1">
      <alignment horizontal="center"/>
    </xf>
    <xf numFmtId="0" fontId="0" fillId="0" borderId="1" xfId="0" applyBorder="1" applyAlignment="1">
      <alignment horizontal="center"/>
    </xf>
    <xf numFmtId="165" fontId="9" fillId="0" borderId="1" xfId="0" applyNumberFormat="1" applyFont="1" applyBorder="1"/>
    <xf numFmtId="166" fontId="0" fillId="7" borderId="1" xfId="0" applyNumberFormat="1" applyFill="1" applyBorder="1" applyAlignment="1">
      <alignment horizontal="center"/>
    </xf>
    <xf numFmtId="15" fontId="8" fillId="0" borderId="8" xfId="0" applyNumberFormat="1" applyFont="1" applyBorder="1" applyAlignment="1">
      <alignment readingOrder="1"/>
    </xf>
    <xf numFmtId="0" fontId="8" fillId="0" borderId="8" xfId="0" applyFont="1" applyBorder="1" applyAlignment="1">
      <alignment vertical="top" readingOrder="1"/>
    </xf>
    <xf numFmtId="164" fontId="8" fillId="0" borderId="8" xfId="0" applyNumberFormat="1" applyFont="1" applyBorder="1" applyAlignment="1">
      <alignment vertical="top" readingOrder="1"/>
    </xf>
    <xf numFmtId="164" fontId="8" fillId="4" borderId="8" xfId="0" applyNumberFormat="1" applyFont="1" applyFill="1" applyBorder="1" applyAlignment="1">
      <alignment vertical="top" readingOrder="1"/>
    </xf>
    <xf numFmtId="164" fontId="8" fillId="2" borderId="8" xfId="0" applyNumberFormat="1" applyFont="1" applyFill="1" applyBorder="1" applyAlignment="1">
      <alignment vertical="top" readingOrder="1"/>
    </xf>
    <xf numFmtId="164" fontId="8" fillId="8" borderId="8" xfId="0" applyNumberFormat="1" applyFont="1" applyFill="1" applyBorder="1" applyAlignment="1">
      <alignment vertical="top" readingOrder="1"/>
    </xf>
    <xf numFmtId="0" fontId="8" fillId="8" borderId="8" xfId="0" applyFont="1" applyFill="1" applyBorder="1" applyAlignment="1">
      <alignment vertical="top" readingOrder="1"/>
    </xf>
    <xf numFmtId="164" fontId="8" fillId="6" borderId="8" xfId="0" applyNumberFormat="1" applyFont="1" applyFill="1" applyBorder="1" applyAlignment="1">
      <alignment vertical="top" readingOrder="1"/>
    </xf>
    <xf numFmtId="0" fontId="12" fillId="0" borderId="1" xfId="0" applyFont="1" applyBorder="1"/>
    <xf numFmtId="0" fontId="1" fillId="0" borderId="8" xfId="0" applyFont="1" applyBorder="1"/>
    <xf numFmtId="0" fontId="1" fillId="0" borderId="8" xfId="0" applyFont="1" applyBorder="1" applyAlignment="1">
      <alignment horizontal="center"/>
    </xf>
    <xf numFmtId="15" fontId="1" fillId="0" borderId="8" xfId="0" applyNumberFormat="1" applyFont="1" applyBorder="1"/>
    <xf numFmtId="0" fontId="1" fillId="0" borderId="12" xfId="0" applyFont="1" applyBorder="1"/>
    <xf numFmtId="9" fontId="1" fillId="0" borderId="8" xfId="0" applyNumberFormat="1" applyFont="1" applyBorder="1"/>
    <xf numFmtId="165" fontId="1" fillId="0" borderId="1" xfId="0" applyNumberFormat="1" applyFont="1" applyBorder="1" applyAlignment="1">
      <alignment horizontal="center"/>
    </xf>
    <xf numFmtId="0" fontId="1" fillId="0" borderId="13" xfId="0" applyFont="1" applyBorder="1"/>
    <xf numFmtId="0" fontId="1" fillId="0" borderId="1" xfId="0" applyFont="1" applyBorder="1"/>
    <xf numFmtId="14" fontId="1" fillId="0" borderId="8" xfId="0" applyNumberFormat="1" applyFont="1" applyBorder="1"/>
    <xf numFmtId="168" fontId="1" fillId="0" borderId="8" xfId="0" applyNumberFormat="1" applyFont="1" applyBorder="1"/>
    <xf numFmtId="9" fontId="1" fillId="0" borderId="14" xfId="0" applyNumberFormat="1" applyFont="1" applyBorder="1"/>
  </cellXfs>
  <cellStyles count="1">
    <cellStyle name="Normal" xfId="0" builtinId="0"/>
  </cellStyles>
  <dxfs count="28">
    <dxf>
      <font>
        <color rgb="FF9C0006"/>
      </font>
      <fill>
        <patternFill>
          <bgColor rgb="FFFFC7CE"/>
        </patternFill>
      </fill>
    </dxf>
    <dxf>
      <font>
        <color rgb="FF006100"/>
      </font>
      <fill>
        <patternFill>
          <bgColor rgb="FFC6EFCE"/>
        </patternFill>
      </fill>
    </dxf>
    <dxf>
      <fill>
        <patternFill>
          <bgColor rgb="FF7030A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color rgb="FF9C0006"/>
      </font>
      <fill>
        <patternFill patternType="solid">
          <bgColor rgb="FFFFC7CE"/>
        </patternFill>
      </fill>
    </dxf>
    <dxf>
      <font>
        <color rgb="FF9C0006"/>
      </font>
      <fill>
        <patternFill>
          <bgColor rgb="FFFFC7CE"/>
        </patternFill>
      </fill>
    </dxf>
    <dxf>
      <font>
        <color rgb="FF006100"/>
      </font>
      <fill>
        <patternFill>
          <bgColor rgb="FFC6EFCE"/>
        </patternFill>
      </fill>
    </dxf>
    <dxf>
      <fill>
        <patternFill patternType="solid">
          <fgColor indexed="64"/>
          <bgColor rgb="FFFFFF00"/>
        </patternFill>
      </fill>
      <border>
        <left style="thin">
          <color auto="1"/>
        </left>
        <right style="thin">
          <color auto="1"/>
        </right>
        <top style="thin">
          <color auto="1"/>
        </top>
        <bottom style="thin">
          <color auto="1"/>
        </bottom>
      </border>
    </dxf>
    <dxf>
      <font>
        <color rgb="FF9C0006"/>
        <family val="2"/>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color rgb="FF9C0006"/>
      </font>
      <fill>
        <patternFill patternType="solid">
          <bgColor rgb="FFFFC7CE"/>
        </patternFill>
      </fill>
    </dxf>
    <dxf>
      <font>
        <color rgb="FF9C0006"/>
      </font>
      <fill>
        <patternFill>
          <bgColor rgb="FFFFC7CE"/>
        </patternFill>
      </fill>
    </dxf>
    <dxf>
      <font>
        <color rgb="FF006100"/>
      </font>
      <fill>
        <patternFill>
          <bgColor rgb="FFC6EFCE"/>
        </patternFill>
      </fill>
    </dxf>
    <dxf>
      <fill>
        <patternFill patternType="solid">
          <fgColor indexed="64"/>
          <bgColor rgb="FFFFFF00"/>
        </patternFill>
      </fill>
      <border>
        <left style="thin">
          <color auto="1"/>
        </left>
        <right style="thin">
          <color auto="1"/>
        </right>
        <top style="thin">
          <color auto="1"/>
        </top>
        <bottom style="thin">
          <color auto="1"/>
        </bottom>
      </border>
    </dxf>
    <dxf>
      <font>
        <color rgb="FF9C0006"/>
        <family val="2"/>
      </font>
      <fill>
        <patternFill patternType="solid">
          <fgColor rgb="FFFFC7CE"/>
          <bgColor rgb="FFFFC7CE"/>
        </patternFill>
      </fill>
    </dxf>
    <dxf>
      <fill>
        <patternFill>
          <bgColor rgb="FF7030A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WhatsAppSender\OD_Working_Sheet.xlsm" TargetMode="External"/><Relationship Id="rId1" Type="http://schemas.openxmlformats.org/officeDocument/2006/relationships/externalLinkPath" Target="file:///C:\WhatsAppSender\OD_Working_Sheet.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e72d8f634bb60008/PP%20Files/1.%20All%20Calls%20(30-06-2022).xlsx" TargetMode="External"/><Relationship Id="rId1" Type="http://schemas.openxmlformats.org/officeDocument/2006/relationships/externalLinkPath" Target="1.%20All%20Calls%20(30-06-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Sheet1"/>
      <sheetName val="OD_Working"/>
      <sheetName val="Priority_Visits"/>
      <sheetName val="Priority_List"/>
      <sheetName val="Validation"/>
      <sheetName val="MDA_Assets"/>
      <sheetName val="Update_Category"/>
      <sheetName val="Active AMCs- Dealer"/>
      <sheetName val="Contacts"/>
    </sheetNames>
    <sheetDataSet>
      <sheetData sheetId="0"/>
      <sheetData sheetId="1"/>
      <sheetData sheetId="2"/>
      <sheetData sheetId="3"/>
      <sheetData sheetId="4"/>
      <sheetData sheetId="5">
        <row r="1">
          <cell r="B1" t="str">
            <v>A (100% potential spares purchased)</v>
          </cell>
          <cell r="C1" t="str">
            <v>A</v>
          </cell>
          <cell r="E1" t="str">
            <v>Model</v>
          </cell>
          <cell r="F1" t="str">
            <v>Sub Model</v>
          </cell>
          <cell r="G1" t="str">
            <v>Model Group</v>
          </cell>
        </row>
        <row r="2">
          <cell r="B2" t="str">
            <v>B (Below 100% potential spares purchased)</v>
          </cell>
          <cell r="C2" t="str">
            <v>B</v>
          </cell>
          <cell r="E2" t="str">
            <v>E11-7.5, 400V, 50Hz ELGI-N-PLC</v>
          </cell>
          <cell r="F2" t="str">
            <v>E11</v>
          </cell>
          <cell r="G2" t="str">
            <v>E11 to E22</v>
          </cell>
        </row>
        <row r="3">
          <cell r="B3" t="str">
            <v>C (Not Buying Spares or buying lubricants)</v>
          </cell>
          <cell r="C3" t="str">
            <v>C</v>
          </cell>
          <cell r="E3" t="str">
            <v>E15-13, 400V, 50Hz, ELGI-N-PLC</v>
          </cell>
          <cell r="F3" t="str">
            <v>E15</v>
          </cell>
          <cell r="G3" t="str">
            <v>E11 to E22</v>
          </cell>
        </row>
        <row r="4">
          <cell r="B4" t="str">
            <v>D (Compressor scrapped/ Company shut)</v>
          </cell>
          <cell r="C4" t="str">
            <v>D</v>
          </cell>
          <cell r="E4" t="str">
            <v>E15-7.5 22KW NSF EFF2 400V</v>
          </cell>
          <cell r="F4" t="str">
            <v>E15</v>
          </cell>
          <cell r="G4" t="str">
            <v>E11 to E22</v>
          </cell>
        </row>
        <row r="5">
          <cell r="B5" t="str">
            <v>E (Others area units/Export)</v>
          </cell>
          <cell r="C5" t="str">
            <v>E</v>
          </cell>
          <cell r="E5" t="str">
            <v>E15-7.5,400V,50Hz ELGI-N-PLC</v>
          </cell>
          <cell r="F5" t="str">
            <v>E15</v>
          </cell>
          <cell r="G5" t="str">
            <v>E11 to E22</v>
          </cell>
        </row>
        <row r="6">
          <cell r="B6" t="str">
            <v>F (Company/Customer unidentified)</v>
          </cell>
          <cell r="C6" t="str">
            <v>F</v>
          </cell>
          <cell r="E6" t="str">
            <v>E15-8.5,400V,50Hz ELGI-N-PLC</v>
          </cell>
          <cell r="F6" t="str">
            <v>E15</v>
          </cell>
          <cell r="G6" t="str">
            <v>E11 to E22</v>
          </cell>
        </row>
        <row r="7">
          <cell r="B7" t="str">
            <v>P1 - Asset will get commissioned within one year</v>
          </cell>
          <cell r="C7" t="str">
            <v>P</v>
          </cell>
          <cell r="E7" t="str">
            <v>E18-7.5, 400V, 50Hz,ELGI-N-PLC</v>
          </cell>
          <cell r="F7" t="str">
            <v>E18</v>
          </cell>
          <cell r="G7" t="str">
            <v>E11 to E22</v>
          </cell>
        </row>
        <row r="8">
          <cell r="B8" t="str">
            <v>P2 - No Visibility when the unit will be commissioned</v>
          </cell>
          <cell r="C8" t="str">
            <v>P2</v>
          </cell>
          <cell r="E8" t="str">
            <v>E22-7.5, 400V, 50Hz,ELGI-N-PLC</v>
          </cell>
          <cell r="F8" t="str">
            <v>E22</v>
          </cell>
          <cell r="G8" t="str">
            <v>E11 to E22</v>
          </cell>
        </row>
        <row r="9">
          <cell r="B9" t="str">
            <v>D (Compressor scrapped/ Companyshut)</v>
          </cell>
          <cell r="C9" t="str">
            <v>D</v>
          </cell>
          <cell r="E9" t="str">
            <v>E30-7.5 415V SF1.15 ACQV (ALU)</v>
          </cell>
          <cell r="F9" t="str">
            <v>E30</v>
          </cell>
          <cell r="G9" t="str">
            <v>E30 to E45</v>
          </cell>
        </row>
        <row r="10">
          <cell r="E10" t="str">
            <v>E30-7.5 BAR VE MODEL</v>
          </cell>
          <cell r="F10" t="str">
            <v>E30</v>
          </cell>
          <cell r="G10" t="str">
            <v>E30 to E45</v>
          </cell>
        </row>
        <row r="11">
          <cell r="E11" t="str">
            <v>E30-7.5,400V,50Hz ELGI-N-PLC</v>
          </cell>
          <cell r="F11" t="str">
            <v>E30</v>
          </cell>
          <cell r="G11" t="str">
            <v>E30 to E45</v>
          </cell>
        </row>
        <row r="12">
          <cell r="E12" t="str">
            <v>E37 - 10 BAR VE MODEL</v>
          </cell>
          <cell r="F12" t="str">
            <v>E37</v>
          </cell>
          <cell r="G12" t="str">
            <v>E30 to E45</v>
          </cell>
        </row>
        <row r="13">
          <cell r="E13" t="str">
            <v>E37 - 8.5 BAR VE MODEL</v>
          </cell>
          <cell r="F13" t="str">
            <v>E37</v>
          </cell>
          <cell r="G13" t="str">
            <v>E30 to E45</v>
          </cell>
        </row>
        <row r="14">
          <cell r="E14" t="str">
            <v>E37 -7.5 BAR VE MODEL</v>
          </cell>
          <cell r="F14" t="str">
            <v>E37</v>
          </cell>
          <cell r="G14" t="str">
            <v>E30 to E45</v>
          </cell>
        </row>
        <row r="15">
          <cell r="E15" t="str">
            <v>E45 -7.5 BAR MODEL</v>
          </cell>
          <cell r="F15" t="str">
            <v>E45</v>
          </cell>
          <cell r="G15" t="str">
            <v>E30 to E45</v>
          </cell>
        </row>
        <row r="16">
          <cell r="E16" t="str">
            <v>E55-7.5,400V,50Hz ELGI-N-PLC</v>
          </cell>
          <cell r="F16" t="str">
            <v>E55</v>
          </cell>
          <cell r="G16" t="str">
            <v>E55 to E75</v>
          </cell>
        </row>
        <row r="17">
          <cell r="E17" t="str">
            <v>E55-8.0 415V 50HZ 225A/E N2</v>
          </cell>
          <cell r="F17" t="str">
            <v>E55</v>
          </cell>
          <cell r="G17" t="str">
            <v>E55 to E75</v>
          </cell>
        </row>
        <row r="18">
          <cell r="E18" t="str">
            <v>E75-8.0;415V,50HZ,225A/E NEUR</v>
          </cell>
          <cell r="F18" t="str">
            <v>E75</v>
          </cell>
          <cell r="G18" t="str">
            <v>E55 to E75</v>
          </cell>
        </row>
        <row r="19">
          <cell r="E19" t="str">
            <v>EE160-11 AC 415V 50HZ</v>
          </cell>
          <cell r="F19" t="str">
            <v>EE160</v>
          </cell>
          <cell r="G19" t="str">
            <v>EE90 to EE160</v>
          </cell>
        </row>
        <row r="20">
          <cell r="B20" t="str">
            <v>Connect Head</v>
          </cell>
          <cell r="C20" t="str">
            <v>Lookup</v>
          </cell>
          <cell r="E20" t="str">
            <v>EG 11-13 400V/ 50Hz</v>
          </cell>
          <cell r="F20" t="str">
            <v>EG11</v>
          </cell>
          <cell r="G20" t="str">
            <v>EG11 to EG22</v>
          </cell>
        </row>
        <row r="21">
          <cell r="B21">
            <v>0</v>
          </cell>
          <cell r="C21" t="str">
            <v>Within 3 months</v>
          </cell>
          <cell r="E21" t="str">
            <v>EG 11-7.5 400V/ 50Hz</v>
          </cell>
          <cell r="F21" t="str">
            <v>EG11</v>
          </cell>
          <cell r="G21" t="str">
            <v>EG11 to EG22</v>
          </cell>
        </row>
        <row r="22">
          <cell r="B22">
            <v>1</v>
          </cell>
          <cell r="C22" t="str">
            <v>Above 3 months</v>
          </cell>
          <cell r="E22" t="str">
            <v>EG 11-7.5 400V/50HZ</v>
          </cell>
          <cell r="F22" t="str">
            <v>EG11</v>
          </cell>
          <cell r="G22" t="str">
            <v>EG11 to EG22</v>
          </cell>
        </row>
        <row r="23">
          <cell r="B23" t="str">
            <v>Blank</v>
          </cell>
          <cell r="C23" t="str">
            <v>Blank</v>
          </cell>
          <cell r="E23" t="str">
            <v>EG 11-7.5 D 400V/50HZ</v>
          </cell>
          <cell r="F23" t="str">
            <v>EG11</v>
          </cell>
          <cell r="G23" t="str">
            <v>EG11 to EG22</v>
          </cell>
        </row>
        <row r="24">
          <cell r="B24" t="str">
            <v>D</v>
          </cell>
          <cell r="C24" t="str">
            <v>D</v>
          </cell>
          <cell r="E24" t="str">
            <v>EG 11-7.5 V</v>
          </cell>
          <cell r="F24" t="str">
            <v>EG11</v>
          </cell>
          <cell r="G24" t="str">
            <v>EG11 to EG22</v>
          </cell>
        </row>
        <row r="25">
          <cell r="B25" t="str">
            <v>P1</v>
          </cell>
          <cell r="C25" t="str">
            <v>P1</v>
          </cell>
          <cell r="E25" t="str">
            <v>EG 15-10</v>
          </cell>
          <cell r="F25" t="str">
            <v>EG15</v>
          </cell>
          <cell r="G25" t="str">
            <v>EG11 to EG22</v>
          </cell>
        </row>
        <row r="26">
          <cell r="E26" t="str">
            <v>EG 15-10 400V/ 50Hz</v>
          </cell>
          <cell r="F26" t="str">
            <v>EG15</v>
          </cell>
          <cell r="G26" t="str">
            <v>EG11 to EG22</v>
          </cell>
        </row>
        <row r="27">
          <cell r="E27" t="str">
            <v>EG 15-10 400V/50HZ</v>
          </cell>
          <cell r="F27" t="str">
            <v>EG15</v>
          </cell>
          <cell r="G27" t="str">
            <v>EG11 to EG22</v>
          </cell>
        </row>
        <row r="28">
          <cell r="E28" t="str">
            <v>EG 15-13</v>
          </cell>
          <cell r="F28" t="str">
            <v>EG15</v>
          </cell>
          <cell r="G28" t="str">
            <v>EG11 to EG22</v>
          </cell>
        </row>
        <row r="29">
          <cell r="E29" t="str">
            <v>EG 15-13 400V/50HZ</v>
          </cell>
          <cell r="F29" t="str">
            <v>EG15</v>
          </cell>
          <cell r="G29" t="str">
            <v>EG11 to EG22</v>
          </cell>
        </row>
        <row r="30">
          <cell r="E30" t="str">
            <v>EG 15-7.5</v>
          </cell>
          <cell r="F30" t="str">
            <v>EG15</v>
          </cell>
          <cell r="G30" t="str">
            <v>EG11 to EG22</v>
          </cell>
        </row>
        <row r="31">
          <cell r="E31" t="str">
            <v>EG 15-7.5 400V/50HZ</v>
          </cell>
          <cell r="F31" t="str">
            <v>EG15</v>
          </cell>
          <cell r="G31" t="str">
            <v>EG11 to EG22</v>
          </cell>
        </row>
        <row r="32">
          <cell r="E32" t="str">
            <v>EG 15-8.5</v>
          </cell>
          <cell r="F32" t="str">
            <v>EG15</v>
          </cell>
          <cell r="G32" t="str">
            <v>EG11 to EG22</v>
          </cell>
        </row>
        <row r="33">
          <cell r="E33" t="str">
            <v>EG 15-8.5 400V/50HZ</v>
          </cell>
          <cell r="F33" t="str">
            <v>EG15</v>
          </cell>
          <cell r="G33" t="str">
            <v>EG11 to EG22</v>
          </cell>
        </row>
        <row r="34">
          <cell r="E34" t="str">
            <v>EG 18-7.5</v>
          </cell>
          <cell r="F34" t="str">
            <v>EG18</v>
          </cell>
          <cell r="G34" t="str">
            <v>EG11 to EG22</v>
          </cell>
        </row>
        <row r="35">
          <cell r="E35" t="str">
            <v>EG 18-7.5 400V/ 50Hz</v>
          </cell>
          <cell r="F35" t="str">
            <v>EG18</v>
          </cell>
          <cell r="G35" t="str">
            <v>EG11 to EG22</v>
          </cell>
        </row>
        <row r="36">
          <cell r="E36" t="str">
            <v>EG 18-7.5 400V/50HZ</v>
          </cell>
          <cell r="F36" t="str">
            <v>EG18</v>
          </cell>
          <cell r="G36" t="str">
            <v>EG11 to EG22</v>
          </cell>
        </row>
        <row r="37">
          <cell r="E37" t="str">
            <v>EG 18-8.5</v>
          </cell>
          <cell r="F37" t="str">
            <v>EG18</v>
          </cell>
          <cell r="G37" t="str">
            <v>EG11 to EG22</v>
          </cell>
        </row>
        <row r="38">
          <cell r="E38" t="str">
            <v>EG 18-8.5 400V/50HZ</v>
          </cell>
          <cell r="F38" t="str">
            <v>EG18</v>
          </cell>
          <cell r="G38" t="str">
            <v>EG11 to EG22</v>
          </cell>
        </row>
        <row r="39">
          <cell r="E39" t="str">
            <v>EG 18-8.5 V 400V/ 50Hz</v>
          </cell>
          <cell r="F39" t="str">
            <v>EG18</v>
          </cell>
          <cell r="G39" t="str">
            <v>EG11 to EG22</v>
          </cell>
        </row>
        <row r="40">
          <cell r="E40" t="str">
            <v>EG 22-10</v>
          </cell>
          <cell r="F40" t="str">
            <v>EG22</v>
          </cell>
          <cell r="G40" t="str">
            <v>EG11 to EG22</v>
          </cell>
        </row>
        <row r="41">
          <cell r="E41" t="str">
            <v>EG 22-10 400V/50HZ</v>
          </cell>
          <cell r="F41" t="str">
            <v>EG22</v>
          </cell>
          <cell r="G41" t="str">
            <v>EG11 to EG22</v>
          </cell>
        </row>
        <row r="42">
          <cell r="E42" t="str">
            <v>EG 22-10.5 415V/50HZ</v>
          </cell>
          <cell r="F42" t="str">
            <v>EG22</v>
          </cell>
          <cell r="G42" t="str">
            <v>EG11 to EG22</v>
          </cell>
        </row>
        <row r="43">
          <cell r="E43" t="str">
            <v>EG 22-7.5</v>
          </cell>
          <cell r="F43" t="str">
            <v>EG22</v>
          </cell>
          <cell r="G43" t="str">
            <v>EG11 to EG22</v>
          </cell>
        </row>
        <row r="44">
          <cell r="E44" t="str">
            <v>EG 22-7.5 400V/ 50Hz</v>
          </cell>
          <cell r="F44" t="str">
            <v>EG22</v>
          </cell>
          <cell r="G44" t="str">
            <v>EG11 to EG22</v>
          </cell>
        </row>
        <row r="45">
          <cell r="E45" t="str">
            <v>EG 22-7.5 400V/50HZ</v>
          </cell>
          <cell r="F45" t="str">
            <v>EG22</v>
          </cell>
          <cell r="G45" t="str">
            <v>EG11 to EG22</v>
          </cell>
        </row>
        <row r="46">
          <cell r="E46" t="str">
            <v>EG 22-8.5</v>
          </cell>
          <cell r="F46" t="str">
            <v>EG22</v>
          </cell>
          <cell r="G46" t="str">
            <v>EG11 to EG22</v>
          </cell>
        </row>
        <row r="47">
          <cell r="E47" t="str">
            <v>EG 22-8.5 400V/ 50Hz</v>
          </cell>
          <cell r="F47" t="str">
            <v>EG22</v>
          </cell>
          <cell r="G47" t="str">
            <v>EG11 to EG22</v>
          </cell>
        </row>
        <row r="48">
          <cell r="E48" t="str">
            <v>EG 22-8.5 400V/50HZ</v>
          </cell>
          <cell r="F48" t="str">
            <v>EG22</v>
          </cell>
          <cell r="G48" t="str">
            <v>EG11 to EG22</v>
          </cell>
        </row>
        <row r="49">
          <cell r="E49" t="str">
            <v>EG 22-8.5 D 400V/ 50Hz</v>
          </cell>
          <cell r="F49" t="str">
            <v>EG22</v>
          </cell>
          <cell r="G49" t="str">
            <v>EG11 to EG22</v>
          </cell>
        </row>
        <row r="50">
          <cell r="E50" t="str">
            <v>EG 22-8.5 V 400V/ 50Hz</v>
          </cell>
          <cell r="F50" t="str">
            <v>EG22</v>
          </cell>
          <cell r="G50" t="str">
            <v>EG11 to EG22</v>
          </cell>
        </row>
        <row r="51">
          <cell r="E51" t="str">
            <v>EG 30-10 400V/50HZ</v>
          </cell>
          <cell r="F51" t="str">
            <v>EG30</v>
          </cell>
          <cell r="G51" t="str">
            <v>EG30 to EG45</v>
          </cell>
        </row>
        <row r="52">
          <cell r="E52" t="str">
            <v>EG 30-10 V 400V/ 50Hz</v>
          </cell>
          <cell r="F52" t="str">
            <v>EG30</v>
          </cell>
          <cell r="G52" t="str">
            <v>EG30 to EG45</v>
          </cell>
        </row>
        <row r="53">
          <cell r="E53" t="str">
            <v>EG 30-13</v>
          </cell>
          <cell r="F53" t="str">
            <v>EG30</v>
          </cell>
          <cell r="G53" t="str">
            <v>EG30 to EG45</v>
          </cell>
        </row>
        <row r="54">
          <cell r="E54" t="str">
            <v>EG 30-7.5 400V/ 50Hz</v>
          </cell>
          <cell r="F54" t="str">
            <v>EG30</v>
          </cell>
          <cell r="G54" t="str">
            <v>EG30 to EG45</v>
          </cell>
        </row>
        <row r="55">
          <cell r="E55" t="str">
            <v>EG 30-7.5 400V/50HZ</v>
          </cell>
          <cell r="F55" t="str">
            <v>EG30</v>
          </cell>
          <cell r="G55" t="str">
            <v>EG30 to EG45</v>
          </cell>
        </row>
        <row r="56">
          <cell r="E56" t="str">
            <v>EG 30-7.5 V 400V/50HZ</v>
          </cell>
          <cell r="F56" t="str">
            <v>EG30</v>
          </cell>
          <cell r="G56" t="str">
            <v>EG30 to EG45</v>
          </cell>
        </row>
        <row r="57">
          <cell r="E57" t="str">
            <v>EG 30-8.5</v>
          </cell>
          <cell r="F57" t="str">
            <v>EG30</v>
          </cell>
          <cell r="G57" t="str">
            <v>EG30 to EG45</v>
          </cell>
        </row>
        <row r="58">
          <cell r="E58" t="str">
            <v>EG 37.7</v>
          </cell>
          <cell r="F58" t="str">
            <v>EG37</v>
          </cell>
          <cell r="G58" t="str">
            <v>EG30 to EG45</v>
          </cell>
        </row>
        <row r="59">
          <cell r="E59" t="str">
            <v>EG 37-13 400V/ 50Hz</v>
          </cell>
          <cell r="F59" t="str">
            <v>EG37</v>
          </cell>
          <cell r="G59" t="str">
            <v>EG30 to EG45</v>
          </cell>
        </row>
        <row r="60">
          <cell r="E60" t="str">
            <v>EG 37-7.5 400V/ 50Hz</v>
          </cell>
          <cell r="F60" t="str">
            <v>EG37</v>
          </cell>
          <cell r="G60" t="str">
            <v>EG30 to EG45</v>
          </cell>
        </row>
        <row r="61">
          <cell r="E61" t="str">
            <v>EG 37-7.5 400V/50HZ</v>
          </cell>
          <cell r="F61" t="str">
            <v>EG37</v>
          </cell>
          <cell r="G61" t="str">
            <v>EG30 to EG45</v>
          </cell>
        </row>
        <row r="62">
          <cell r="E62" t="str">
            <v>EG 37-7.5 415V/50HZ</v>
          </cell>
          <cell r="F62" t="str">
            <v>EG37</v>
          </cell>
          <cell r="G62" t="str">
            <v>EG30 to EG45</v>
          </cell>
        </row>
        <row r="63">
          <cell r="E63" t="str">
            <v>EG 37-8.5</v>
          </cell>
          <cell r="F63" t="str">
            <v>EG37</v>
          </cell>
          <cell r="G63" t="str">
            <v>EG30 to EG45</v>
          </cell>
        </row>
        <row r="64">
          <cell r="E64" t="str">
            <v>EG 37-8.5 400V/50HZ</v>
          </cell>
          <cell r="F64" t="str">
            <v>EG37</v>
          </cell>
          <cell r="G64" t="str">
            <v>EG30 to EG45</v>
          </cell>
        </row>
        <row r="65">
          <cell r="E65" t="str">
            <v>EG 37-8.5 V</v>
          </cell>
          <cell r="F65" t="str">
            <v>EG37</v>
          </cell>
          <cell r="G65" t="str">
            <v>EG30 to EG45</v>
          </cell>
        </row>
        <row r="66">
          <cell r="E66" t="str">
            <v>EG 37PM 8.5 V</v>
          </cell>
          <cell r="F66" t="str">
            <v>EG37</v>
          </cell>
          <cell r="G66" t="str">
            <v>EG30 to EG45</v>
          </cell>
        </row>
        <row r="67">
          <cell r="E67" t="str">
            <v>EG 45-10 400V/50HZ</v>
          </cell>
          <cell r="F67" t="str">
            <v>EG45</v>
          </cell>
          <cell r="G67" t="str">
            <v>EG30 to EG45</v>
          </cell>
        </row>
        <row r="68">
          <cell r="E68" t="str">
            <v>EG 45-7.5 400V/ 50Hz</v>
          </cell>
          <cell r="F68" t="str">
            <v>EG45</v>
          </cell>
          <cell r="G68" t="str">
            <v>EG30 to EG45</v>
          </cell>
        </row>
        <row r="69">
          <cell r="E69" t="str">
            <v>EG 45-7.5 400V/50HZ</v>
          </cell>
          <cell r="F69" t="str">
            <v>EG45</v>
          </cell>
          <cell r="G69" t="str">
            <v>EG30 to EG45</v>
          </cell>
        </row>
        <row r="70">
          <cell r="E70" t="str">
            <v>EG 45-7.5 V 400V/ 50Hz</v>
          </cell>
          <cell r="F70" t="str">
            <v>EG45</v>
          </cell>
          <cell r="G70" t="str">
            <v>EG30 to EG45</v>
          </cell>
        </row>
        <row r="71">
          <cell r="E71" t="str">
            <v>EG 45-8.0 415V/50HZ</v>
          </cell>
          <cell r="F71" t="str">
            <v>EG45</v>
          </cell>
          <cell r="G71" t="str">
            <v>EG30 to EG45</v>
          </cell>
        </row>
        <row r="72">
          <cell r="E72" t="str">
            <v>EG 45-8.5</v>
          </cell>
          <cell r="F72" t="str">
            <v>EG45</v>
          </cell>
          <cell r="G72" t="str">
            <v>EG30 to EG45</v>
          </cell>
        </row>
        <row r="73">
          <cell r="E73" t="str">
            <v>EG 45-8.5 400V/ 50Hz</v>
          </cell>
          <cell r="F73" t="str">
            <v>EG45</v>
          </cell>
          <cell r="G73" t="str">
            <v>EG30 to EG45</v>
          </cell>
        </row>
        <row r="74">
          <cell r="E74" t="str">
            <v>EG 45-8.5 400V/50HZ</v>
          </cell>
          <cell r="F74" t="str">
            <v>EG45</v>
          </cell>
          <cell r="G74" t="str">
            <v>EG30 to EG45</v>
          </cell>
        </row>
        <row r="75">
          <cell r="E75" t="str">
            <v>EG 45PM 8.5 V</v>
          </cell>
          <cell r="F75" t="str">
            <v>EG45</v>
          </cell>
          <cell r="G75" t="str">
            <v>EG30 to EG45</v>
          </cell>
        </row>
        <row r="76">
          <cell r="E76" t="str">
            <v>EG 55-10.5 415V / 50HZ</v>
          </cell>
          <cell r="F76" t="str">
            <v>EG55</v>
          </cell>
          <cell r="G76" t="str">
            <v>EG55 to EG75</v>
          </cell>
        </row>
        <row r="77">
          <cell r="E77" t="str">
            <v>EG 55-13.5</v>
          </cell>
          <cell r="F77" t="str">
            <v>EG55</v>
          </cell>
          <cell r="G77" t="str">
            <v>EG55 to EG75</v>
          </cell>
        </row>
        <row r="78">
          <cell r="E78" t="str">
            <v>EG 55-8</v>
          </cell>
          <cell r="F78" t="str">
            <v>EG55</v>
          </cell>
          <cell r="G78" t="str">
            <v>EG55 to EG75</v>
          </cell>
        </row>
        <row r="79">
          <cell r="E79" t="str">
            <v>EG 55-8 400V / 50Hz</v>
          </cell>
          <cell r="F79" t="str">
            <v>EG55</v>
          </cell>
          <cell r="G79" t="str">
            <v>EG55 to EG75</v>
          </cell>
        </row>
        <row r="80">
          <cell r="E80" t="str">
            <v>EG 55-8 400V/50HZ</v>
          </cell>
          <cell r="F80" t="str">
            <v>EG55</v>
          </cell>
          <cell r="G80" t="str">
            <v>EG55 to EG75</v>
          </cell>
        </row>
        <row r="81">
          <cell r="E81" t="str">
            <v>EG 55-9 400V / 50Hz</v>
          </cell>
          <cell r="F81" t="str">
            <v>EG55</v>
          </cell>
          <cell r="G81" t="str">
            <v>EG55 to EG75</v>
          </cell>
        </row>
        <row r="82">
          <cell r="E82" t="str">
            <v>EG 55-9V</v>
          </cell>
          <cell r="F82" t="str">
            <v>EG55</v>
          </cell>
          <cell r="G82" t="str">
            <v>EG55 to EG75</v>
          </cell>
        </row>
        <row r="83">
          <cell r="E83" t="str">
            <v>EG 75 - 8V</v>
          </cell>
          <cell r="F83" t="str">
            <v>EG75</v>
          </cell>
          <cell r="G83" t="str">
            <v>EG55 to EG75</v>
          </cell>
        </row>
        <row r="84">
          <cell r="E84" t="str">
            <v>EG 75-10.5 400V / 50Hz</v>
          </cell>
          <cell r="F84" t="str">
            <v>EG75</v>
          </cell>
          <cell r="G84" t="str">
            <v>EG55 to EG75</v>
          </cell>
        </row>
        <row r="85">
          <cell r="E85" t="str">
            <v>EG 75-10.5 V 400V / 50Hz</v>
          </cell>
          <cell r="F85" t="str">
            <v>EG75</v>
          </cell>
          <cell r="G85" t="str">
            <v>EG55 to EG75</v>
          </cell>
        </row>
        <row r="86">
          <cell r="E86" t="str">
            <v>EG 75-13.5</v>
          </cell>
          <cell r="F86" t="str">
            <v>EG75</v>
          </cell>
          <cell r="G86" t="str">
            <v>EG55 to EG75</v>
          </cell>
        </row>
        <row r="87">
          <cell r="E87" t="str">
            <v>EG 75-8</v>
          </cell>
          <cell r="F87" t="str">
            <v>EG75</v>
          </cell>
          <cell r="G87" t="str">
            <v>EG55 to EG75</v>
          </cell>
        </row>
        <row r="88">
          <cell r="E88" t="str">
            <v>EG 75-8 400V / 50Hz</v>
          </cell>
          <cell r="F88" t="str">
            <v>EG75</v>
          </cell>
          <cell r="G88" t="str">
            <v>EG55 to EG75</v>
          </cell>
        </row>
        <row r="89">
          <cell r="E89" t="str">
            <v>EG 75-8 DV 400V/50HZ</v>
          </cell>
          <cell r="F89" t="str">
            <v>EG75</v>
          </cell>
          <cell r="G89" t="str">
            <v>EG55 to EG75</v>
          </cell>
        </row>
        <row r="90">
          <cell r="E90" t="str">
            <v>EG110-13 415V/50HZ</v>
          </cell>
          <cell r="F90" t="str">
            <v>EG110</v>
          </cell>
          <cell r="G90" t="str">
            <v>EG90 to EG160</v>
          </cell>
        </row>
        <row r="91">
          <cell r="E91" t="str">
            <v>EG110-5.5 415V/50HZ</v>
          </cell>
          <cell r="F91" t="str">
            <v>EG110</v>
          </cell>
          <cell r="G91" t="str">
            <v>EG90 to EG160</v>
          </cell>
        </row>
        <row r="92">
          <cell r="E92" t="str">
            <v>EG37-7.5 400V/50HZ</v>
          </cell>
          <cell r="F92" t="str">
            <v>EG37</v>
          </cell>
          <cell r="G92" t="str">
            <v>EG30 to EG45</v>
          </cell>
        </row>
        <row r="93">
          <cell r="E93" t="str">
            <v>EG90-8 415V/50HZ PREMIUM</v>
          </cell>
          <cell r="F93" t="str">
            <v>EG90</v>
          </cell>
          <cell r="G93" t="str">
            <v>EG90 to EG160</v>
          </cell>
        </row>
        <row r="94">
          <cell r="E94" t="str">
            <v>EN 15-9.5 400V/50HZ</v>
          </cell>
          <cell r="F94" t="str">
            <v>EN15</v>
          </cell>
          <cell r="G94" t="str">
            <v>EN11 to EN22</v>
          </cell>
        </row>
        <row r="95">
          <cell r="E95" t="str">
            <v>EN 15x-7 400V/ 50Hz</v>
          </cell>
          <cell r="F95" t="str">
            <v>EN15</v>
          </cell>
          <cell r="G95" t="str">
            <v>EN11 to EN22</v>
          </cell>
        </row>
        <row r="96">
          <cell r="E96" t="str">
            <v>EN 18-7 400V/ 50Hz</v>
          </cell>
          <cell r="F96" t="str">
            <v>EN18</v>
          </cell>
          <cell r="G96" t="str">
            <v>EN11 to EN22</v>
          </cell>
        </row>
        <row r="97">
          <cell r="E97" t="str">
            <v>EN 45-7 400/50Hz</v>
          </cell>
          <cell r="F97" t="str">
            <v>EN45</v>
          </cell>
          <cell r="G97" t="str">
            <v>EN30 to EN45</v>
          </cell>
        </row>
        <row r="98">
          <cell r="E98" t="str">
            <v>EN 4-9.5 400V/50HZ</v>
          </cell>
          <cell r="F98" t="str">
            <v>EN4</v>
          </cell>
          <cell r="G98" t="str">
            <v>EN4 to EN7</v>
          </cell>
        </row>
        <row r="99">
          <cell r="E99" t="str">
            <v>EN 5-12.5 400V/50HZ</v>
          </cell>
          <cell r="F99" t="str">
            <v>EN5</v>
          </cell>
          <cell r="G99" t="str">
            <v>EN4 to EN7</v>
          </cell>
        </row>
        <row r="100">
          <cell r="E100" t="str">
            <v>EN 5-7 400V/50HZ</v>
          </cell>
          <cell r="F100" t="str">
            <v>EN5</v>
          </cell>
          <cell r="G100" t="str">
            <v>EN4 to EN7</v>
          </cell>
        </row>
        <row r="101">
          <cell r="E101" t="str">
            <v>EN 5-9.5 400V/50HZ</v>
          </cell>
          <cell r="F101" t="str">
            <v>EN5</v>
          </cell>
          <cell r="G101" t="str">
            <v>EN4 to EN7</v>
          </cell>
        </row>
        <row r="102">
          <cell r="E102" t="str">
            <v>EN 7-12.5</v>
          </cell>
          <cell r="F102" t="str">
            <v>EN7</v>
          </cell>
          <cell r="G102" t="str">
            <v>EN4 to EN7</v>
          </cell>
        </row>
        <row r="103">
          <cell r="E103" t="str">
            <v>EN 7-12.5 400V/50HZ</v>
          </cell>
          <cell r="F103" t="str">
            <v>EN7</v>
          </cell>
          <cell r="G103" t="str">
            <v>EN4 to EN7</v>
          </cell>
        </row>
        <row r="104">
          <cell r="E104" t="str">
            <v>EN 7-7 400V/50HZ</v>
          </cell>
          <cell r="F104" t="str">
            <v>EN7</v>
          </cell>
          <cell r="G104" t="str">
            <v>EN4 to EN7</v>
          </cell>
        </row>
        <row r="105">
          <cell r="E105" t="str">
            <v>EN 7-9.5</v>
          </cell>
          <cell r="F105" t="str">
            <v>EN7</v>
          </cell>
          <cell r="G105" t="str">
            <v>EN4 to EN7</v>
          </cell>
        </row>
        <row r="106">
          <cell r="E106" t="str">
            <v>EN 7-9.5 400V/50HZ</v>
          </cell>
          <cell r="F106" t="str">
            <v>EN7</v>
          </cell>
          <cell r="G106" t="str">
            <v>EN4 to EN7</v>
          </cell>
        </row>
        <row r="107">
          <cell r="E107" t="str">
            <v>EN11 - 7 400V 50Hz</v>
          </cell>
          <cell r="F107" t="str">
            <v>EN11</v>
          </cell>
          <cell r="G107" t="str">
            <v>EN11 to EN22</v>
          </cell>
        </row>
        <row r="108">
          <cell r="E108" t="str">
            <v>EN11 - 9.5 400V 50Hz</v>
          </cell>
          <cell r="F108" t="str">
            <v>EN11</v>
          </cell>
          <cell r="G108" t="str">
            <v>EN11 to EN22</v>
          </cell>
        </row>
        <row r="109">
          <cell r="E109" t="str">
            <v>EN11-12.5</v>
          </cell>
          <cell r="F109" t="str">
            <v>EN11</v>
          </cell>
          <cell r="G109" t="str">
            <v>EN11 to EN22</v>
          </cell>
        </row>
        <row r="110">
          <cell r="E110" t="str">
            <v>EN11-7</v>
          </cell>
          <cell r="F110" t="str">
            <v>EN11</v>
          </cell>
          <cell r="G110" t="str">
            <v>EN11 to EN22</v>
          </cell>
        </row>
        <row r="111">
          <cell r="E111" t="str">
            <v>EN11-9.5</v>
          </cell>
          <cell r="F111" t="str">
            <v>EN11</v>
          </cell>
          <cell r="G111" t="str">
            <v>EN11 to EN22</v>
          </cell>
        </row>
        <row r="112">
          <cell r="E112" t="str">
            <v>EN15 - 9.5 400V 50Hz</v>
          </cell>
          <cell r="F112" t="str">
            <v>EN15</v>
          </cell>
          <cell r="G112" t="str">
            <v>EN11 to EN22</v>
          </cell>
        </row>
        <row r="113">
          <cell r="E113" t="str">
            <v>EN5 - 9.5 400V 50Hz</v>
          </cell>
          <cell r="F113" t="str">
            <v>EN5</v>
          </cell>
          <cell r="G113" t="str">
            <v>EN4 to EN7</v>
          </cell>
        </row>
        <row r="114">
          <cell r="E114" t="str">
            <v>EN5-9.5</v>
          </cell>
          <cell r="F114" t="str">
            <v>EN5</v>
          </cell>
          <cell r="G114" t="str">
            <v>EN4 to EN7</v>
          </cell>
        </row>
        <row r="115">
          <cell r="E115" t="str">
            <v>EN5x - 7 400V 50Hz</v>
          </cell>
          <cell r="F115" t="str">
            <v>EN5</v>
          </cell>
          <cell r="G115" t="str">
            <v>EN4 to EN7</v>
          </cell>
        </row>
        <row r="116">
          <cell r="E116" t="str">
            <v>EN7 - 7 400V 50Hz</v>
          </cell>
          <cell r="F116" t="str">
            <v>EN7</v>
          </cell>
          <cell r="G116" t="str">
            <v>EN4 to EN7</v>
          </cell>
        </row>
        <row r="117">
          <cell r="E117" t="str">
            <v>EN7 - 9.5 400V 50Hz</v>
          </cell>
          <cell r="F117" t="str">
            <v>EN7</v>
          </cell>
          <cell r="G117" t="str">
            <v>EN4 to EN7</v>
          </cell>
        </row>
        <row r="118">
          <cell r="E118" t="str">
            <v>EQ 15-10</v>
          </cell>
          <cell r="F118" t="str">
            <v>EQ15</v>
          </cell>
          <cell r="G118" t="str">
            <v>EQ11 to EQ22</v>
          </cell>
        </row>
        <row r="119">
          <cell r="E119" t="str">
            <v>EQ 15-13</v>
          </cell>
          <cell r="F119" t="str">
            <v>EQ15</v>
          </cell>
          <cell r="G119" t="str">
            <v>EQ11 to EQ22</v>
          </cell>
        </row>
        <row r="120">
          <cell r="E120" t="str">
            <v>EQ 15-7.5 400V/50HZ</v>
          </cell>
          <cell r="F120" t="str">
            <v>EQ15</v>
          </cell>
          <cell r="G120" t="str">
            <v>EQ11 to EQ22</v>
          </cell>
        </row>
        <row r="121">
          <cell r="E121" t="str">
            <v>EQ 18-8.5</v>
          </cell>
          <cell r="F121" t="str">
            <v>EQ18</v>
          </cell>
          <cell r="G121" t="str">
            <v>EQ11 to EQ22</v>
          </cell>
        </row>
        <row r="122">
          <cell r="E122" t="str">
            <v>EQ 22 V-8.5</v>
          </cell>
          <cell r="F122" t="str">
            <v>EQ22</v>
          </cell>
          <cell r="G122" t="str">
            <v>EQ11 to EQ22</v>
          </cell>
        </row>
        <row r="123">
          <cell r="E123" t="str">
            <v>EQ 22-10</v>
          </cell>
          <cell r="F123" t="str">
            <v>EQ22</v>
          </cell>
          <cell r="G123" t="str">
            <v>EQ11 to EQ22</v>
          </cell>
        </row>
        <row r="124">
          <cell r="E124" t="str">
            <v>EQ 22-7.5</v>
          </cell>
          <cell r="F124" t="str">
            <v>EQ22</v>
          </cell>
          <cell r="G124" t="str">
            <v>EQ11 to EQ22</v>
          </cell>
        </row>
        <row r="125">
          <cell r="E125" t="str">
            <v>EQ 22-8.5</v>
          </cell>
          <cell r="F125" t="str">
            <v>EQ22</v>
          </cell>
          <cell r="G125" t="str">
            <v>EQ11 to EQ22</v>
          </cell>
        </row>
        <row r="126">
          <cell r="E126" t="str">
            <v>EQ 30-7.5</v>
          </cell>
          <cell r="F126" t="str">
            <v>EQ30</v>
          </cell>
          <cell r="G126" t="str">
            <v>EQ30 to EQ45</v>
          </cell>
        </row>
        <row r="127">
          <cell r="E127" t="str">
            <v>EQ 30-8.5V</v>
          </cell>
          <cell r="F127" t="str">
            <v>EQ30</v>
          </cell>
          <cell r="G127" t="str">
            <v>EQ30 to EQ45</v>
          </cell>
        </row>
        <row r="128">
          <cell r="E128" t="str">
            <v>EQ 45-7.5</v>
          </cell>
          <cell r="F128" t="str">
            <v>EQ45</v>
          </cell>
          <cell r="G128" t="str">
            <v>EQ30 to EQ45</v>
          </cell>
        </row>
        <row r="129">
          <cell r="E129" t="str">
            <v>EQ 7-10</v>
          </cell>
          <cell r="F129" t="str">
            <v>EQ7</v>
          </cell>
          <cell r="G129" t="str">
            <v>EQ2 to EQ7</v>
          </cell>
        </row>
        <row r="130">
          <cell r="E130" t="str">
            <v>EQ2-10</v>
          </cell>
          <cell r="F130" t="str">
            <v>EQ2</v>
          </cell>
          <cell r="G130" t="str">
            <v>EQ2 to EQ7</v>
          </cell>
        </row>
        <row r="131">
          <cell r="E131" t="str">
            <v>EQ5-10</v>
          </cell>
          <cell r="F131" t="str">
            <v>EQ5</v>
          </cell>
          <cell r="G131" t="str">
            <v>EQ2 to EQ7</v>
          </cell>
        </row>
        <row r="132">
          <cell r="E132" t="str">
            <v>ET7-13 BELT DRIVEN</v>
          </cell>
          <cell r="F132" t="str">
            <v>ET7</v>
          </cell>
          <cell r="G132" t="str">
            <v>ET7 to ET11e</v>
          </cell>
        </row>
        <row r="133">
          <cell r="E133" t="str">
            <v>EV 18-10 400V/50HZ DOM</v>
          </cell>
          <cell r="F133" t="str">
            <v>EV18</v>
          </cell>
          <cell r="G133" t="str">
            <v>EV15 to EV30</v>
          </cell>
        </row>
        <row r="134">
          <cell r="E134" t="str">
            <v>EV 37-7.5 400V/50HZ</v>
          </cell>
          <cell r="F134" t="str">
            <v>EV37</v>
          </cell>
          <cell r="G134" t="str">
            <v>EV30 to EV45</v>
          </cell>
        </row>
        <row r="135">
          <cell r="E135" t="str">
            <v>EV 37-7.5 V 400V/50HZ</v>
          </cell>
          <cell r="F135" t="str">
            <v>EV37</v>
          </cell>
          <cell r="G135" t="str">
            <v>EV30 to EV45</v>
          </cell>
        </row>
        <row r="136">
          <cell r="E136" t="str">
            <v>EV 45-10 400V/50HZ DOM</v>
          </cell>
          <cell r="F136" t="str">
            <v>EV45</v>
          </cell>
          <cell r="G136" t="str">
            <v>EV30 to EV45</v>
          </cell>
        </row>
        <row r="137">
          <cell r="E137" t="str">
            <v>EV-D 18-8.5 400V/50HZ DOM</v>
          </cell>
          <cell r="F137" t="str">
            <v>EV D18</v>
          </cell>
          <cell r="G137" t="str">
            <v>EV15 to EV30</v>
          </cell>
        </row>
        <row r="138">
          <cell r="E138" t="str">
            <v>EV-D 22-7.5 400V/50HZ DOM</v>
          </cell>
          <cell r="F138" t="str">
            <v>EV D22</v>
          </cell>
          <cell r="G138" t="str">
            <v>EV15 to EV30</v>
          </cell>
        </row>
        <row r="139">
          <cell r="E139" t="str">
            <v>EV-D 22-8.5 400V/50HZ DOM</v>
          </cell>
          <cell r="F139" t="str">
            <v>ED D22</v>
          </cell>
          <cell r="G139" t="str">
            <v>EV15 to EV30</v>
          </cell>
        </row>
        <row r="140">
          <cell r="E140" t="str">
            <v>EV-D 30-7.5 400V/50HZ</v>
          </cell>
          <cell r="F140" t="str">
            <v>EV D30</v>
          </cell>
          <cell r="G140" t="str">
            <v>EV15 to EV30</v>
          </cell>
        </row>
        <row r="141">
          <cell r="E141" t="str">
            <v>EV-D 30-8.5 400V/50HZ</v>
          </cell>
          <cell r="F141" t="str">
            <v>EV D30</v>
          </cell>
          <cell r="G141" t="str">
            <v>EV15 to EV30</v>
          </cell>
        </row>
        <row r="142">
          <cell r="E142" t="str">
            <v>EG 37PM-10 V 400V/50HZ</v>
          </cell>
          <cell r="F142" t="str">
            <v>EG37</v>
          </cell>
          <cell r="G142" t="str">
            <v>EG30 to EG45</v>
          </cell>
        </row>
        <row r="143">
          <cell r="E143" t="str">
            <v>EG 15-8.5 400V/50HZ DOM</v>
          </cell>
          <cell r="F143" t="str">
            <v>EG15</v>
          </cell>
          <cell r="G143" t="str">
            <v>EG15 to EG30</v>
          </cell>
        </row>
        <row r="144">
          <cell r="E144" t="str">
            <v>EN11-9.5 400V/50HZ</v>
          </cell>
          <cell r="F144" t="str">
            <v>EN11</v>
          </cell>
          <cell r="G144" t="str">
            <v>EN11 to EN22</v>
          </cell>
        </row>
        <row r="145">
          <cell r="E145" t="str">
            <v>EN 11-12.5 400V/50HZ</v>
          </cell>
          <cell r="F145" t="str">
            <v>EN11</v>
          </cell>
          <cell r="G145" t="str">
            <v>EN11 to EN22</v>
          </cell>
        </row>
        <row r="146">
          <cell r="E146" t="str">
            <v>EN 11-7 400V/50HZ</v>
          </cell>
          <cell r="F146" t="str">
            <v>EN11</v>
          </cell>
          <cell r="G146" t="str">
            <v>EN11 to EN22</v>
          </cell>
        </row>
        <row r="147">
          <cell r="E147" t="str">
            <v>EN11-10 400V/50HZ</v>
          </cell>
          <cell r="F147" t="str">
            <v>EN11</v>
          </cell>
          <cell r="G147" t="str">
            <v>EN11 to EN22</v>
          </cell>
        </row>
        <row r="148">
          <cell r="E148" t="str">
            <v>EQ 37-7.5V</v>
          </cell>
          <cell r="F148" t="str">
            <v>EQ37</v>
          </cell>
          <cell r="G148" t="str">
            <v>EQ30 to EQ45</v>
          </cell>
        </row>
        <row r="149">
          <cell r="E149" t="str">
            <v>EG 22-7.5 400V/50HZ DOM</v>
          </cell>
          <cell r="F149" t="str">
            <v>EG22</v>
          </cell>
          <cell r="G149" t="str">
            <v>EG11 to EG22</v>
          </cell>
        </row>
        <row r="150">
          <cell r="E150" t="str">
            <v>EG 75-10.5 400V/50HZ</v>
          </cell>
          <cell r="F150" t="str">
            <v>EG75</v>
          </cell>
          <cell r="G150" t="str">
            <v>EG55 to EG75</v>
          </cell>
        </row>
        <row r="151">
          <cell r="E151" t="str">
            <v>EG 37-10 400V/50HZ</v>
          </cell>
          <cell r="F151" t="str">
            <v>EG37</v>
          </cell>
          <cell r="G151" t="str">
            <v>EG30 to EG45</v>
          </cell>
        </row>
        <row r="152">
          <cell r="E152" t="str">
            <v>EG 30-8.5 400V/50HZ</v>
          </cell>
          <cell r="F152" t="str">
            <v>EG30</v>
          </cell>
          <cell r="G152" t="str">
            <v>EG30 to EG45</v>
          </cell>
        </row>
        <row r="153">
          <cell r="E153" t="str">
            <v>EG 11-7.5 400V/50HZ DOM</v>
          </cell>
          <cell r="F153" t="str">
            <v>EG11</v>
          </cell>
          <cell r="G153" t="str">
            <v>EG11 to EG22</v>
          </cell>
        </row>
        <row r="154">
          <cell r="E154" t="str">
            <v>EG37-10 400V/50HZ</v>
          </cell>
          <cell r="F154" t="str">
            <v>EG37</v>
          </cell>
          <cell r="G154" t="str">
            <v>EG30 to EG45</v>
          </cell>
        </row>
        <row r="155">
          <cell r="E155" t="str">
            <v>EG 22-7.5</v>
          </cell>
          <cell r="F155" t="str">
            <v>EG22</v>
          </cell>
          <cell r="G155" t="str">
            <v>EG11 to EG22</v>
          </cell>
        </row>
        <row r="156">
          <cell r="E156" t="str">
            <v>E18-7.5, 400V, 50Hz,ELGI-N-PLC</v>
          </cell>
          <cell r="F156" t="str">
            <v>E18</v>
          </cell>
          <cell r="G156" t="str">
            <v>E11 to E22</v>
          </cell>
        </row>
        <row r="157">
          <cell r="E157" t="str">
            <v>E37-8</v>
          </cell>
          <cell r="F157" t="str">
            <v>E37</v>
          </cell>
          <cell r="G157" t="str">
            <v>E30 to E45</v>
          </cell>
        </row>
        <row r="158">
          <cell r="E158" t="str">
            <v>EG 30-10</v>
          </cell>
          <cell r="F158" t="str">
            <v>EG30</v>
          </cell>
          <cell r="G158" t="str">
            <v>EG30 to EG45</v>
          </cell>
        </row>
        <row r="159">
          <cell r="E159" t="str">
            <v>EG 30-7.5</v>
          </cell>
          <cell r="F159" t="str">
            <v>EG30</v>
          </cell>
          <cell r="G159" t="str">
            <v>EG30 to EG45</v>
          </cell>
        </row>
        <row r="160">
          <cell r="E160" t="str">
            <v>EG 37-7.5</v>
          </cell>
          <cell r="F160" t="str">
            <v>EG37</v>
          </cell>
          <cell r="G160" t="str">
            <v>EG30 to EG45</v>
          </cell>
        </row>
        <row r="161">
          <cell r="E161" t="str">
            <v>EG 45-10</v>
          </cell>
          <cell r="F161" t="str">
            <v>EG45</v>
          </cell>
          <cell r="G161" t="str">
            <v>EG30 to EG45</v>
          </cell>
        </row>
        <row r="162">
          <cell r="E162" t="str">
            <v>EG 45-7.5</v>
          </cell>
          <cell r="F162" t="str">
            <v>EG45</v>
          </cell>
          <cell r="G162" t="str">
            <v>EG30 to EG45</v>
          </cell>
        </row>
        <row r="163">
          <cell r="E163" t="str">
            <v>EQ 22-7.5DM</v>
          </cell>
          <cell r="F163" t="str">
            <v>EQ22</v>
          </cell>
          <cell r="G163" t="str">
            <v>EQ11 to EQ22</v>
          </cell>
        </row>
        <row r="164">
          <cell r="E164" t="str">
            <v>E11-7.5, 400V, 50Hz ELGI-N-PLC</v>
          </cell>
          <cell r="F164" t="str">
            <v>E11</v>
          </cell>
          <cell r="G164" t="str">
            <v>E11 to E22</v>
          </cell>
        </row>
        <row r="165">
          <cell r="E165" t="str">
            <v>E15-13, 400V, 50Hz, ELGI-N-PLC</v>
          </cell>
          <cell r="F165" t="str">
            <v>E15</v>
          </cell>
          <cell r="G165" t="str">
            <v>E11 to E22</v>
          </cell>
        </row>
        <row r="166">
          <cell r="E166" t="str">
            <v>E15-7.5 22KW NSF EFF2 400V</v>
          </cell>
          <cell r="F166" t="str">
            <v>E15</v>
          </cell>
          <cell r="G166" t="str">
            <v>E11 to E22</v>
          </cell>
        </row>
        <row r="167">
          <cell r="E167" t="str">
            <v>E15-7.5,400V,50Hz ELGI-N-PLC</v>
          </cell>
          <cell r="F167" t="str">
            <v>E15</v>
          </cell>
          <cell r="G167" t="str">
            <v>E11 to E22</v>
          </cell>
        </row>
        <row r="168">
          <cell r="E168" t="str">
            <v>E15-8.5,400V,50Hz ELGI-N-PLC</v>
          </cell>
          <cell r="F168" t="str">
            <v>E15</v>
          </cell>
          <cell r="G168" t="str">
            <v>E11 to E22</v>
          </cell>
        </row>
        <row r="169">
          <cell r="E169" t="str">
            <v>E18-7.5, 400V, 50Hz,ELGI-N-PLC</v>
          </cell>
          <cell r="F169" t="str">
            <v>E18</v>
          </cell>
          <cell r="G169" t="str">
            <v>E11 to E22</v>
          </cell>
        </row>
        <row r="170">
          <cell r="E170" t="str">
            <v>E22-7.5, 400V, 50Hz,ELGI-N-PLC</v>
          </cell>
          <cell r="F170" t="str">
            <v>E22</v>
          </cell>
          <cell r="G170" t="str">
            <v>E11 to E22</v>
          </cell>
        </row>
        <row r="171">
          <cell r="E171" t="str">
            <v>E30-7.5 415V SF1.15 ACQV (ALU)</v>
          </cell>
          <cell r="F171" t="str">
            <v>E30</v>
          </cell>
          <cell r="G171" t="str">
            <v>E30 to E45</v>
          </cell>
        </row>
        <row r="172">
          <cell r="E172" t="str">
            <v>E30-7.5 BAR VE MODEL</v>
          </cell>
          <cell r="F172" t="str">
            <v>E30</v>
          </cell>
          <cell r="G172" t="str">
            <v>E30 to E45</v>
          </cell>
        </row>
        <row r="173">
          <cell r="E173" t="str">
            <v>E30-7.5,400V,50Hz ELGI-N-PLC</v>
          </cell>
          <cell r="F173" t="str">
            <v>E30</v>
          </cell>
          <cell r="G173" t="str">
            <v>E30 to E45</v>
          </cell>
        </row>
        <row r="174">
          <cell r="E174" t="str">
            <v>E37 - 10 BAR VE MODEL</v>
          </cell>
          <cell r="F174" t="str">
            <v>E37</v>
          </cell>
          <cell r="G174" t="str">
            <v>E30 to E45</v>
          </cell>
        </row>
        <row r="175">
          <cell r="E175" t="str">
            <v>E37 - 8.5 BAR VE MODEL</v>
          </cell>
          <cell r="F175" t="str">
            <v>E37</v>
          </cell>
          <cell r="G175" t="str">
            <v>E30 to E45</v>
          </cell>
        </row>
        <row r="176">
          <cell r="E176" t="str">
            <v>E37 -7.5 BAR VE MODEL</v>
          </cell>
          <cell r="F176" t="str">
            <v>E37</v>
          </cell>
          <cell r="G176" t="str">
            <v>E30 to E45</v>
          </cell>
        </row>
        <row r="177">
          <cell r="E177" t="str">
            <v>E45 -7.5 BAR MODEL</v>
          </cell>
          <cell r="F177" t="str">
            <v>E45</v>
          </cell>
          <cell r="G177" t="str">
            <v>E30 to E45</v>
          </cell>
        </row>
        <row r="178">
          <cell r="E178" t="str">
            <v>E55-7.5,400V,50Hz ELGI-N-PLC</v>
          </cell>
          <cell r="F178" t="str">
            <v>E55</v>
          </cell>
          <cell r="G178" t="str">
            <v>E55 to E75</v>
          </cell>
        </row>
        <row r="179">
          <cell r="E179" t="str">
            <v>E55-8.0 415V 50HZ 225A/E N2</v>
          </cell>
          <cell r="F179" t="str">
            <v>E55</v>
          </cell>
          <cell r="G179" t="str">
            <v>E55 to E75</v>
          </cell>
        </row>
        <row r="180">
          <cell r="E180" t="str">
            <v>E75-8.0;415V,50HZ,225A/E NEUR</v>
          </cell>
          <cell r="F180" t="str">
            <v>E75</v>
          </cell>
          <cell r="G180" t="str">
            <v>E55 to E75</v>
          </cell>
        </row>
        <row r="181">
          <cell r="E181" t="str">
            <v>EE160-11 AC 415V 50HZ</v>
          </cell>
          <cell r="F181" t="str">
            <v>EE160</v>
          </cell>
          <cell r="G181" t="str">
            <v>EE90 to EE160</v>
          </cell>
        </row>
        <row r="182">
          <cell r="E182" t="str">
            <v>EG 11-13 400V/ 50Hz</v>
          </cell>
          <cell r="F182" t="str">
            <v>EG11</v>
          </cell>
          <cell r="G182" t="str">
            <v>EG11 to EG22</v>
          </cell>
        </row>
        <row r="183">
          <cell r="E183" t="str">
            <v>EG 11-7.5 400V/ 50Hz</v>
          </cell>
          <cell r="F183" t="str">
            <v>EG11</v>
          </cell>
          <cell r="G183" t="str">
            <v>EG11 to EG22</v>
          </cell>
        </row>
        <row r="184">
          <cell r="E184" t="str">
            <v>EG 11-7.5 400V/50HZ</v>
          </cell>
          <cell r="F184" t="str">
            <v>EG11</v>
          </cell>
          <cell r="G184" t="str">
            <v>EG11 to EG22</v>
          </cell>
        </row>
        <row r="185">
          <cell r="E185" t="str">
            <v>EG 11-7.5 D 400V/50HZ</v>
          </cell>
          <cell r="F185" t="str">
            <v>EG11</v>
          </cell>
          <cell r="G185" t="str">
            <v>EG11 to EG22</v>
          </cell>
        </row>
        <row r="186">
          <cell r="E186" t="str">
            <v>EG 11-7.5 V</v>
          </cell>
          <cell r="F186" t="str">
            <v>EG11</v>
          </cell>
          <cell r="G186" t="str">
            <v>EG11 to EG22</v>
          </cell>
        </row>
        <row r="187">
          <cell r="E187" t="str">
            <v>EG 15-10 400V/ 50Hz</v>
          </cell>
          <cell r="F187" t="str">
            <v>EG15</v>
          </cell>
          <cell r="G187" t="str">
            <v>EG11 to EG22</v>
          </cell>
        </row>
        <row r="188">
          <cell r="E188" t="str">
            <v>EG 15-10 400V/50HZ</v>
          </cell>
          <cell r="F188" t="str">
            <v>EG15</v>
          </cell>
          <cell r="G188" t="str">
            <v>EG11 to EG22</v>
          </cell>
        </row>
        <row r="189">
          <cell r="E189" t="str">
            <v>EG 15-10 400V/50HZ DOM</v>
          </cell>
          <cell r="F189" t="str">
            <v>EG15</v>
          </cell>
          <cell r="G189" t="str">
            <v>EG11 to EG22</v>
          </cell>
        </row>
        <row r="190">
          <cell r="E190" t="str">
            <v>EG 15-10DM</v>
          </cell>
          <cell r="F190" t="str">
            <v>EG15</v>
          </cell>
          <cell r="G190" t="str">
            <v>EG11 to EG22</v>
          </cell>
        </row>
        <row r="191">
          <cell r="E191" t="str">
            <v>EG 15-13</v>
          </cell>
          <cell r="F191" t="str">
            <v>EG15</v>
          </cell>
          <cell r="G191" t="str">
            <v>EG11 to EG22</v>
          </cell>
        </row>
        <row r="192">
          <cell r="E192" t="str">
            <v>EG 15-13 400V/50HZ</v>
          </cell>
          <cell r="F192" t="str">
            <v>EG15</v>
          </cell>
          <cell r="G192" t="str">
            <v>EG11 to EG22</v>
          </cell>
        </row>
        <row r="193">
          <cell r="E193" t="str">
            <v>EG 15-7.5</v>
          </cell>
          <cell r="F193" t="str">
            <v>EG15</v>
          </cell>
          <cell r="G193" t="str">
            <v>EG11 to EG22</v>
          </cell>
        </row>
        <row r="194">
          <cell r="E194" t="str">
            <v>EG 15-7.5 400V/50HZ</v>
          </cell>
          <cell r="F194" t="str">
            <v>EG15</v>
          </cell>
          <cell r="G194" t="str">
            <v>EG11 to EG22</v>
          </cell>
        </row>
        <row r="195">
          <cell r="E195" t="str">
            <v>EG 15-7.5 400V/50HZ DOM</v>
          </cell>
          <cell r="F195" t="str">
            <v>EG15</v>
          </cell>
          <cell r="G195" t="str">
            <v>EG11 to EG22</v>
          </cell>
        </row>
        <row r="196">
          <cell r="E196" t="str">
            <v>EG 15-8.5</v>
          </cell>
          <cell r="F196" t="str">
            <v>EG15</v>
          </cell>
          <cell r="G196" t="str">
            <v>EG11 to EG22</v>
          </cell>
        </row>
        <row r="197">
          <cell r="E197" t="str">
            <v>EG 15-8.5 400V/50HZ</v>
          </cell>
          <cell r="F197" t="str">
            <v>EG15</v>
          </cell>
          <cell r="G197" t="str">
            <v>EG11 to EG22</v>
          </cell>
        </row>
        <row r="198">
          <cell r="E198" t="str">
            <v>EG 18-7.5 400V/ 50Hz</v>
          </cell>
          <cell r="F198" t="str">
            <v>EG18</v>
          </cell>
          <cell r="G198" t="str">
            <v>EG11 to EG22</v>
          </cell>
        </row>
        <row r="199">
          <cell r="E199" t="str">
            <v>EG 18-7.5 400V/50HZ</v>
          </cell>
          <cell r="F199" t="str">
            <v>EG18</v>
          </cell>
          <cell r="G199" t="str">
            <v>EG11 to EG22</v>
          </cell>
        </row>
        <row r="200">
          <cell r="E200" t="str">
            <v>EG 18-7.5 400V/50HZ DOM</v>
          </cell>
          <cell r="F200" t="str">
            <v>EG18</v>
          </cell>
          <cell r="G200" t="str">
            <v>EG11 to EG22</v>
          </cell>
        </row>
        <row r="201">
          <cell r="E201" t="str">
            <v>EG 18-8.5</v>
          </cell>
          <cell r="F201" t="str">
            <v>EG18</v>
          </cell>
          <cell r="G201" t="str">
            <v>EG11 to EG22</v>
          </cell>
        </row>
        <row r="202">
          <cell r="E202" t="str">
            <v>EG 18-8.5 400V/50HZ</v>
          </cell>
          <cell r="F202" t="str">
            <v>EG18</v>
          </cell>
          <cell r="G202" t="str">
            <v>EG11 to EG22</v>
          </cell>
        </row>
        <row r="203">
          <cell r="E203" t="str">
            <v>EG 18-8.5 V 400V/ 50Hz</v>
          </cell>
          <cell r="F203" t="str">
            <v>EG18</v>
          </cell>
          <cell r="G203" t="str">
            <v>EG11 to EG22</v>
          </cell>
        </row>
        <row r="204">
          <cell r="E204" t="str">
            <v>EG 22-10 400V/50HZ</v>
          </cell>
          <cell r="F204" t="str">
            <v>EG22</v>
          </cell>
          <cell r="G204" t="str">
            <v>EG11 to EG22</v>
          </cell>
        </row>
        <row r="205">
          <cell r="E205" t="str">
            <v>EG 22-10 400V/50HZ DOM</v>
          </cell>
          <cell r="F205" t="str">
            <v>EG22</v>
          </cell>
          <cell r="G205" t="str">
            <v>EG11 to EG22</v>
          </cell>
        </row>
        <row r="206">
          <cell r="E206" t="str">
            <v>EG 22-10.5 415V/50HZ</v>
          </cell>
          <cell r="F206" t="str">
            <v>EG22</v>
          </cell>
          <cell r="G206" t="str">
            <v>EG11 to EG22</v>
          </cell>
        </row>
        <row r="207">
          <cell r="E207" t="str">
            <v>EG 22-7.5 400V/ 50Hz</v>
          </cell>
          <cell r="F207" t="str">
            <v>EG22</v>
          </cell>
          <cell r="G207" t="str">
            <v>EG11 to EG22</v>
          </cell>
        </row>
        <row r="208">
          <cell r="E208" t="str">
            <v>EG 22-7.5 400V/50HZ</v>
          </cell>
          <cell r="F208" t="str">
            <v>EG22</v>
          </cell>
          <cell r="G208" t="str">
            <v>EG11 to EG22</v>
          </cell>
        </row>
        <row r="209">
          <cell r="E209" t="str">
            <v>EG 22-7.5 400V/50HZ DOM</v>
          </cell>
          <cell r="F209" t="str">
            <v>EG22</v>
          </cell>
          <cell r="G209" t="str">
            <v>EG11 to EG22</v>
          </cell>
        </row>
        <row r="210">
          <cell r="E210" t="str">
            <v>EG 22-8.5</v>
          </cell>
          <cell r="F210" t="str">
            <v>EG22</v>
          </cell>
          <cell r="G210" t="str">
            <v>EG11 to EG22</v>
          </cell>
        </row>
        <row r="211">
          <cell r="E211" t="str">
            <v>EG 22-8.5 400V/ 50Hz</v>
          </cell>
          <cell r="F211" t="str">
            <v>EG22</v>
          </cell>
          <cell r="G211" t="str">
            <v>EG11 to EG22</v>
          </cell>
        </row>
        <row r="212">
          <cell r="E212" t="str">
            <v>EG 22-8.5 400V/50HZ</v>
          </cell>
          <cell r="F212" t="str">
            <v>EG22</v>
          </cell>
          <cell r="G212" t="str">
            <v>EG11 to EG22</v>
          </cell>
        </row>
        <row r="213">
          <cell r="E213" t="str">
            <v>EG 22-8.5 D 400V/ 50Hz</v>
          </cell>
          <cell r="F213" t="str">
            <v>EG22</v>
          </cell>
          <cell r="G213" t="str">
            <v>EG11 to EG22</v>
          </cell>
        </row>
        <row r="214">
          <cell r="E214" t="str">
            <v>EG 22-8.5 V 400V/ 50Hz</v>
          </cell>
          <cell r="F214" t="str">
            <v>EG22</v>
          </cell>
          <cell r="G214" t="str">
            <v>EG11 to EG22</v>
          </cell>
        </row>
        <row r="215">
          <cell r="E215" t="str">
            <v>EG 30-10 400V/50HZ</v>
          </cell>
          <cell r="F215" t="str">
            <v>EG30</v>
          </cell>
          <cell r="G215" t="str">
            <v>EG30 to EG45</v>
          </cell>
        </row>
        <row r="216">
          <cell r="E216" t="str">
            <v>EG 30-10 V 400V/ 50Hz</v>
          </cell>
          <cell r="F216" t="str">
            <v>EG30</v>
          </cell>
          <cell r="G216" t="str">
            <v>EG30 to EG45</v>
          </cell>
        </row>
        <row r="217">
          <cell r="E217" t="str">
            <v>EG 30-13</v>
          </cell>
          <cell r="F217" t="str">
            <v>EG30</v>
          </cell>
          <cell r="G217" t="str">
            <v>EG30 to EG45</v>
          </cell>
        </row>
        <row r="218">
          <cell r="E218" t="str">
            <v>EG 30-7.5 400V/ 50Hz</v>
          </cell>
          <cell r="F218" t="str">
            <v>EG30</v>
          </cell>
          <cell r="G218" t="str">
            <v>EG30 to EG45</v>
          </cell>
        </row>
        <row r="219">
          <cell r="E219" t="str">
            <v>EG 30-7.5 400V/50HZ</v>
          </cell>
          <cell r="F219" t="str">
            <v>EG30</v>
          </cell>
          <cell r="G219" t="str">
            <v>EG30 to EG45</v>
          </cell>
        </row>
        <row r="220">
          <cell r="E220" t="str">
            <v>EG 30-7.5 V 400V/50HZ</v>
          </cell>
          <cell r="F220" t="str">
            <v>EG30</v>
          </cell>
          <cell r="G220" t="str">
            <v>EG30 to EG45</v>
          </cell>
        </row>
        <row r="221">
          <cell r="E221" t="str">
            <v>EG 30-8.5</v>
          </cell>
          <cell r="F221" t="str">
            <v>EG30</v>
          </cell>
          <cell r="G221" t="str">
            <v>EG30 to EG45</v>
          </cell>
        </row>
        <row r="222">
          <cell r="E222" t="str">
            <v>EG 37-13 400V/ 50Hz</v>
          </cell>
          <cell r="F222" t="str">
            <v>EG37</v>
          </cell>
          <cell r="G222" t="str">
            <v>EG30 to EG45</v>
          </cell>
        </row>
        <row r="223">
          <cell r="E223" t="str">
            <v>EG 37-7.5 400V/ 50Hz</v>
          </cell>
          <cell r="F223" t="str">
            <v>EG37</v>
          </cell>
          <cell r="G223" t="str">
            <v>EG30 to EG45</v>
          </cell>
        </row>
        <row r="224">
          <cell r="E224" t="str">
            <v>EG 37-7.5 400V/50HZ</v>
          </cell>
          <cell r="F224" t="str">
            <v>EG37</v>
          </cell>
          <cell r="G224" t="str">
            <v>EG30 to EG45</v>
          </cell>
        </row>
        <row r="225">
          <cell r="E225" t="str">
            <v>EG 37-7.5 415V/50HZ</v>
          </cell>
          <cell r="F225" t="str">
            <v>EG37</v>
          </cell>
          <cell r="G225" t="str">
            <v>EG30 to EG45</v>
          </cell>
        </row>
        <row r="226">
          <cell r="E226" t="str">
            <v>EG 37-8.5</v>
          </cell>
          <cell r="F226" t="str">
            <v>EG37</v>
          </cell>
          <cell r="G226" t="str">
            <v>EG30 to EG45</v>
          </cell>
        </row>
        <row r="227">
          <cell r="E227" t="str">
            <v>EG 37-8.5 400V/50HZ</v>
          </cell>
          <cell r="F227" t="str">
            <v>EG37</v>
          </cell>
          <cell r="G227" t="str">
            <v>EG30 to EG45</v>
          </cell>
        </row>
        <row r="228">
          <cell r="E228" t="str">
            <v>EG 37-8.5 V</v>
          </cell>
          <cell r="F228" t="str">
            <v>EG37</v>
          </cell>
          <cell r="G228" t="str">
            <v>EG30 to EG45</v>
          </cell>
        </row>
        <row r="229">
          <cell r="E229" t="str">
            <v>EG 37PM 8.5 V</v>
          </cell>
          <cell r="F229" t="str">
            <v>EG37</v>
          </cell>
          <cell r="G229" t="str">
            <v>EG30 to EG45</v>
          </cell>
        </row>
        <row r="230">
          <cell r="E230" t="str">
            <v>EG 45-10 400V/50HZ</v>
          </cell>
          <cell r="F230" t="str">
            <v>EG45</v>
          </cell>
          <cell r="G230" t="str">
            <v>EG30 to EG45</v>
          </cell>
        </row>
        <row r="231">
          <cell r="E231" t="str">
            <v>EG 45-7.5 400V/ 50Hz</v>
          </cell>
          <cell r="F231" t="str">
            <v>EG45</v>
          </cell>
          <cell r="G231" t="str">
            <v>EG30 to EG45</v>
          </cell>
        </row>
        <row r="232">
          <cell r="E232" t="str">
            <v>EG 45-7.5 400V/50HZ</v>
          </cell>
          <cell r="F232" t="str">
            <v>EG45</v>
          </cell>
          <cell r="G232" t="str">
            <v>EG30 to EG45</v>
          </cell>
        </row>
        <row r="233">
          <cell r="E233" t="str">
            <v>EG 45-7.5 V 400V/ 50Hz</v>
          </cell>
          <cell r="F233" t="str">
            <v>EG45</v>
          </cell>
          <cell r="G233" t="str">
            <v>EG30 to EG45</v>
          </cell>
        </row>
        <row r="234">
          <cell r="E234" t="str">
            <v>EG 45-8.0 415V/50HZ</v>
          </cell>
          <cell r="F234" t="str">
            <v>EG45</v>
          </cell>
          <cell r="G234" t="str">
            <v>EG30 to EG45</v>
          </cell>
        </row>
        <row r="235">
          <cell r="E235" t="str">
            <v>EG 45-8.5</v>
          </cell>
          <cell r="F235" t="str">
            <v>EG45</v>
          </cell>
          <cell r="G235" t="str">
            <v>EG30 to EG45</v>
          </cell>
        </row>
        <row r="236">
          <cell r="E236" t="str">
            <v>EG 45-8.5 400V/ 50Hz</v>
          </cell>
          <cell r="F236" t="str">
            <v>EG45</v>
          </cell>
          <cell r="G236" t="str">
            <v>EG30 to EG45</v>
          </cell>
        </row>
        <row r="237">
          <cell r="E237" t="str">
            <v>EG 45-8.5 400V/50HZ</v>
          </cell>
          <cell r="F237" t="str">
            <v>EG45</v>
          </cell>
          <cell r="G237" t="str">
            <v>EG30 to EG45</v>
          </cell>
        </row>
        <row r="238">
          <cell r="E238" t="str">
            <v>EG 45PM 8.5 V</v>
          </cell>
          <cell r="F238" t="str">
            <v>EG45</v>
          </cell>
          <cell r="G238" t="str">
            <v>EG30 to EG45</v>
          </cell>
        </row>
        <row r="239">
          <cell r="E239" t="str">
            <v>EG 55-10.5 415V / 50HZ</v>
          </cell>
          <cell r="F239" t="str">
            <v>EG55</v>
          </cell>
          <cell r="G239" t="str">
            <v>EG55 to EG75</v>
          </cell>
        </row>
        <row r="240">
          <cell r="E240" t="str">
            <v>EG 55-13.5</v>
          </cell>
          <cell r="F240" t="str">
            <v>EG55</v>
          </cell>
          <cell r="G240" t="str">
            <v>EG55 to EG75</v>
          </cell>
        </row>
        <row r="241">
          <cell r="E241" t="str">
            <v>EG 55-8 400V / 50Hz</v>
          </cell>
          <cell r="F241" t="str">
            <v>EG55</v>
          </cell>
          <cell r="G241" t="str">
            <v>EG55 to EG75</v>
          </cell>
        </row>
        <row r="242">
          <cell r="E242" t="str">
            <v>EG 55-8 400V/50HZ</v>
          </cell>
          <cell r="F242" t="str">
            <v>EG55</v>
          </cell>
          <cell r="G242" t="str">
            <v>EG55 to EG75</v>
          </cell>
        </row>
        <row r="243">
          <cell r="E243" t="str">
            <v>EG 55-9 400V / 50Hz</v>
          </cell>
          <cell r="F243" t="str">
            <v>EG55</v>
          </cell>
          <cell r="G243" t="str">
            <v>EG55 to EG75</v>
          </cell>
        </row>
        <row r="244">
          <cell r="E244" t="str">
            <v>EG 55-9V</v>
          </cell>
          <cell r="F244" t="str">
            <v>EG55</v>
          </cell>
          <cell r="G244" t="str">
            <v>EG55 to EG75</v>
          </cell>
        </row>
        <row r="245">
          <cell r="E245" t="str">
            <v>EG 75 - 8V</v>
          </cell>
          <cell r="F245" t="str">
            <v>EG75</v>
          </cell>
          <cell r="G245" t="str">
            <v>EG55 to EG75</v>
          </cell>
        </row>
        <row r="246">
          <cell r="E246" t="str">
            <v>EG 75-10.5 400V / 50Hz</v>
          </cell>
          <cell r="F246" t="str">
            <v>EG75</v>
          </cell>
          <cell r="G246" t="str">
            <v>EG55 to EG75</v>
          </cell>
        </row>
        <row r="247">
          <cell r="E247" t="str">
            <v>EG 75-10.5 V 400V / 50Hz</v>
          </cell>
          <cell r="F247" t="str">
            <v>EG75</v>
          </cell>
          <cell r="G247" t="str">
            <v>EG55 to EG75</v>
          </cell>
        </row>
        <row r="248">
          <cell r="E248" t="str">
            <v>EG 75-13.5</v>
          </cell>
          <cell r="F248" t="str">
            <v>EG75</v>
          </cell>
          <cell r="G248" t="str">
            <v>EG55 to EG75</v>
          </cell>
        </row>
        <row r="249">
          <cell r="E249" t="str">
            <v>EG 75-8 400V / 50Hz</v>
          </cell>
          <cell r="F249" t="str">
            <v>EG75</v>
          </cell>
          <cell r="G249" t="str">
            <v>EG55 to EG75</v>
          </cell>
        </row>
        <row r="250">
          <cell r="E250" t="str">
            <v>EG 75-8 400V/50HZ</v>
          </cell>
          <cell r="F250" t="str">
            <v>EG75</v>
          </cell>
          <cell r="G250" t="str">
            <v>EG55 to EG75</v>
          </cell>
        </row>
        <row r="251">
          <cell r="E251" t="str">
            <v>EG 75-8 DV 400V/50HZ</v>
          </cell>
          <cell r="F251" t="str">
            <v>EG75</v>
          </cell>
          <cell r="G251" t="str">
            <v>EG55 to EG75</v>
          </cell>
        </row>
        <row r="252">
          <cell r="E252" t="str">
            <v>EG110-13 415V/50HZ</v>
          </cell>
          <cell r="F252" t="str">
            <v>EG110</v>
          </cell>
          <cell r="G252" t="str">
            <v>EG90 to EG160</v>
          </cell>
        </row>
        <row r="253">
          <cell r="E253" t="str">
            <v>EG110-5.5 415V/50HZ</v>
          </cell>
          <cell r="F253" t="str">
            <v>EG110</v>
          </cell>
          <cell r="G253" t="str">
            <v>EG90 to EG160</v>
          </cell>
        </row>
        <row r="254">
          <cell r="E254" t="str">
            <v>EG37-7.5 400V/50HZ</v>
          </cell>
          <cell r="F254" t="str">
            <v>EG37</v>
          </cell>
          <cell r="G254" t="str">
            <v>EG30 to EG45</v>
          </cell>
        </row>
        <row r="255">
          <cell r="E255" t="str">
            <v>EG90-8 415V/50HZ PREMIUM</v>
          </cell>
          <cell r="F255" t="str">
            <v>EG90</v>
          </cell>
          <cell r="G255" t="str">
            <v>EG90 to EG160</v>
          </cell>
        </row>
        <row r="256">
          <cell r="E256" t="str">
            <v>EN 11-12.5 400V/50HZ</v>
          </cell>
          <cell r="F256" t="str">
            <v>EN11</v>
          </cell>
          <cell r="G256" t="str">
            <v>EN11 to EN22</v>
          </cell>
        </row>
        <row r="257">
          <cell r="E257" t="str">
            <v>EN 11-7 400V/50HZ</v>
          </cell>
          <cell r="F257" t="str">
            <v>EN11</v>
          </cell>
          <cell r="G257" t="str">
            <v>EN11 to EN22</v>
          </cell>
        </row>
        <row r="258">
          <cell r="E258" t="str">
            <v>EN 15-9.5 400V/50HZ</v>
          </cell>
          <cell r="F258" t="str">
            <v>EN15</v>
          </cell>
          <cell r="G258" t="str">
            <v>EN11 to EN22</v>
          </cell>
        </row>
        <row r="259">
          <cell r="E259" t="str">
            <v>EN 15x-7 400V/ 50Hz</v>
          </cell>
          <cell r="F259" t="str">
            <v>EN15</v>
          </cell>
          <cell r="G259" t="str">
            <v>EN11 to EN22</v>
          </cell>
        </row>
        <row r="260">
          <cell r="E260" t="str">
            <v>EN 18-7 400V/ 50Hz</v>
          </cell>
          <cell r="F260" t="str">
            <v>EN18</v>
          </cell>
          <cell r="G260" t="str">
            <v>EN11 to EN22</v>
          </cell>
        </row>
        <row r="261">
          <cell r="E261" t="str">
            <v>EN 45-7 400/50Hz</v>
          </cell>
          <cell r="F261" t="str">
            <v>EN45</v>
          </cell>
          <cell r="G261" t="str">
            <v>EN30 to EN45</v>
          </cell>
        </row>
        <row r="262">
          <cell r="E262" t="str">
            <v>EN 4-9.5 400V/50HZ</v>
          </cell>
          <cell r="F262" t="str">
            <v>EN4</v>
          </cell>
          <cell r="G262" t="str">
            <v>EN4 to EN7</v>
          </cell>
        </row>
        <row r="263">
          <cell r="E263" t="str">
            <v>EN 5-12.5 400V/50HZ</v>
          </cell>
          <cell r="F263" t="str">
            <v>EN5</v>
          </cell>
          <cell r="G263" t="str">
            <v>EN4 to EN7</v>
          </cell>
        </row>
        <row r="264">
          <cell r="E264" t="str">
            <v>EN 5-7 400V/50HZ</v>
          </cell>
          <cell r="F264" t="str">
            <v>EN5</v>
          </cell>
          <cell r="G264" t="str">
            <v>EN4 to EN7</v>
          </cell>
        </row>
        <row r="265">
          <cell r="E265" t="str">
            <v>EN 5-9.5 400V/50HZ</v>
          </cell>
          <cell r="F265" t="str">
            <v>EN5</v>
          </cell>
          <cell r="G265" t="str">
            <v>EN4 to EN7</v>
          </cell>
        </row>
        <row r="266">
          <cell r="E266" t="str">
            <v>EN 7-12.5 400V/50HZ</v>
          </cell>
          <cell r="F266" t="str">
            <v>EN7</v>
          </cell>
          <cell r="G266" t="str">
            <v>EN4 to EN7</v>
          </cell>
        </row>
        <row r="267">
          <cell r="E267" t="str">
            <v>EN 7-7 400V/50HZ</v>
          </cell>
          <cell r="F267" t="str">
            <v>EN7</v>
          </cell>
          <cell r="G267" t="str">
            <v>EN4 to EN7</v>
          </cell>
        </row>
        <row r="268">
          <cell r="E268" t="str">
            <v>EN 7-9.5 400V/50HZ</v>
          </cell>
          <cell r="F268" t="str">
            <v>EN7</v>
          </cell>
          <cell r="G268" t="str">
            <v>EN4 to EN7</v>
          </cell>
        </row>
        <row r="269">
          <cell r="E269" t="str">
            <v>EN11 - 7 400V 50Hz</v>
          </cell>
          <cell r="F269" t="str">
            <v>EN11</v>
          </cell>
          <cell r="G269" t="str">
            <v>EN11 to EN22</v>
          </cell>
        </row>
        <row r="270">
          <cell r="E270" t="str">
            <v>EN11 - 9.5 400V 50Hz</v>
          </cell>
          <cell r="F270" t="str">
            <v>EN11</v>
          </cell>
          <cell r="G270" t="str">
            <v>EN11 to EN22</v>
          </cell>
        </row>
        <row r="271">
          <cell r="E271" t="str">
            <v>EN11-10 400V/50HZ</v>
          </cell>
          <cell r="F271" t="str">
            <v>EN11</v>
          </cell>
          <cell r="G271" t="str">
            <v>EN11 to EN22</v>
          </cell>
        </row>
        <row r="272">
          <cell r="E272" t="str">
            <v>EN11-12.5</v>
          </cell>
          <cell r="F272" t="str">
            <v>EN11</v>
          </cell>
          <cell r="G272" t="str">
            <v>EN11 to EN22</v>
          </cell>
        </row>
        <row r="273">
          <cell r="E273" t="str">
            <v>EN11-9.5 400V/50HZ</v>
          </cell>
          <cell r="F273" t="str">
            <v>EN11</v>
          </cell>
          <cell r="G273" t="str">
            <v>EN11 to EN22</v>
          </cell>
        </row>
        <row r="274">
          <cell r="E274" t="str">
            <v>EN15 - 9.5 400V 50Hz</v>
          </cell>
          <cell r="F274" t="str">
            <v>EN15</v>
          </cell>
          <cell r="G274" t="str">
            <v>EN11 to EN22</v>
          </cell>
        </row>
        <row r="275">
          <cell r="E275" t="str">
            <v>EN5 - 9.5 400V 50Hz</v>
          </cell>
          <cell r="F275" t="str">
            <v>EN5</v>
          </cell>
          <cell r="G275" t="str">
            <v>EN4 to EN7</v>
          </cell>
        </row>
        <row r="276">
          <cell r="E276" t="str">
            <v>EN5x - 7 400V 50Hz</v>
          </cell>
          <cell r="F276" t="str">
            <v>EN5</v>
          </cell>
          <cell r="G276" t="str">
            <v>EN4 to EN7</v>
          </cell>
        </row>
        <row r="277">
          <cell r="E277" t="str">
            <v>EN7 - 7 400V 50Hz</v>
          </cell>
          <cell r="F277" t="str">
            <v>EN7</v>
          </cell>
          <cell r="G277" t="str">
            <v>EN4 to EN7</v>
          </cell>
        </row>
        <row r="278">
          <cell r="E278" t="str">
            <v>EN7 - 9.5 400V 50Hz</v>
          </cell>
          <cell r="F278" t="str">
            <v>EN7</v>
          </cell>
          <cell r="G278" t="str">
            <v>EN4 to EN7</v>
          </cell>
        </row>
        <row r="279">
          <cell r="E279" t="str">
            <v>EQ 15-10</v>
          </cell>
          <cell r="F279" t="str">
            <v>EQ15</v>
          </cell>
          <cell r="G279" t="str">
            <v>EQ11 to EQ22</v>
          </cell>
        </row>
        <row r="280">
          <cell r="E280" t="str">
            <v>EQ 15-13</v>
          </cell>
          <cell r="F280" t="str">
            <v>EQ15</v>
          </cell>
          <cell r="G280" t="str">
            <v>EQ11 to EQ22</v>
          </cell>
        </row>
        <row r="281">
          <cell r="E281" t="str">
            <v>EQ 15-7.5 400V/50HZ</v>
          </cell>
          <cell r="F281" t="str">
            <v>EQ15</v>
          </cell>
          <cell r="G281" t="str">
            <v>EQ11 to EQ22</v>
          </cell>
        </row>
        <row r="282">
          <cell r="E282" t="str">
            <v>EQ 18-10DM</v>
          </cell>
          <cell r="F282" t="str">
            <v>EQ18</v>
          </cell>
          <cell r="G282" t="str">
            <v>EQ11 to EQ22</v>
          </cell>
        </row>
        <row r="283">
          <cell r="E283" t="str">
            <v>EQ 18-7.5DM</v>
          </cell>
          <cell r="F283" t="str">
            <v>EQ18</v>
          </cell>
          <cell r="G283" t="str">
            <v>EQ11 to EQ22</v>
          </cell>
        </row>
        <row r="284">
          <cell r="E284" t="str">
            <v>EQ 18-8.5</v>
          </cell>
          <cell r="F284" t="str">
            <v>EQ18</v>
          </cell>
          <cell r="G284" t="str">
            <v>EQ11 to EQ22</v>
          </cell>
        </row>
        <row r="285">
          <cell r="E285" t="str">
            <v>EQ 22 V-8.5</v>
          </cell>
          <cell r="F285" t="str">
            <v>EQ22</v>
          </cell>
          <cell r="G285" t="str">
            <v>EQ11 to EQ22</v>
          </cell>
        </row>
        <row r="286">
          <cell r="E286" t="str">
            <v>EQ 22-10</v>
          </cell>
          <cell r="F286" t="str">
            <v>EQ22</v>
          </cell>
          <cell r="G286" t="str">
            <v>EQ11 to EQ22</v>
          </cell>
        </row>
        <row r="287">
          <cell r="E287" t="str">
            <v>EQ 22-7.5</v>
          </cell>
          <cell r="F287" t="str">
            <v>EQ22</v>
          </cell>
          <cell r="G287" t="str">
            <v>EQ11 to EQ22</v>
          </cell>
        </row>
        <row r="288">
          <cell r="E288" t="str">
            <v>EQ 22-7.5DM</v>
          </cell>
          <cell r="F288" t="str">
            <v>EQ22</v>
          </cell>
          <cell r="G288" t="str">
            <v>EQ11 to EQ22</v>
          </cell>
        </row>
        <row r="289">
          <cell r="E289" t="str">
            <v>EQ 22-8.5</v>
          </cell>
          <cell r="F289" t="str">
            <v>EQ22</v>
          </cell>
          <cell r="G289" t="str">
            <v>EQ11 to EQ22</v>
          </cell>
        </row>
        <row r="290">
          <cell r="E290" t="str">
            <v>EQ 30-7.5</v>
          </cell>
          <cell r="F290" t="str">
            <v>EQ30</v>
          </cell>
          <cell r="G290" t="str">
            <v>EQ30 to EQ45</v>
          </cell>
        </row>
        <row r="291">
          <cell r="E291" t="str">
            <v>EQ 30-8.5V</v>
          </cell>
          <cell r="F291" t="str">
            <v>EQ30</v>
          </cell>
          <cell r="G291" t="str">
            <v>EQ30 to EQ45</v>
          </cell>
        </row>
        <row r="292">
          <cell r="E292" t="str">
            <v>EQ 37-7.5V</v>
          </cell>
          <cell r="F292" t="str">
            <v>EQ37</v>
          </cell>
          <cell r="G292" t="str">
            <v>EQ30 to EQ45</v>
          </cell>
        </row>
        <row r="293">
          <cell r="E293" t="str">
            <v>EQ 37-8.5DM</v>
          </cell>
          <cell r="F293" t="str">
            <v>EQ37</v>
          </cell>
          <cell r="G293" t="str">
            <v>EQ30 to EQ45</v>
          </cell>
        </row>
        <row r="294">
          <cell r="E294" t="str">
            <v>EQ 45-7.5</v>
          </cell>
          <cell r="F294" t="str">
            <v>EQ45</v>
          </cell>
          <cell r="G294" t="str">
            <v>EQ30 to EQ45</v>
          </cell>
        </row>
        <row r="295">
          <cell r="E295" t="str">
            <v>EQ 7-10</v>
          </cell>
          <cell r="F295" t="str">
            <v>EQ7</v>
          </cell>
          <cell r="G295" t="str">
            <v>EQ2 to EQ7</v>
          </cell>
        </row>
        <row r="296">
          <cell r="E296" t="str">
            <v>EQ2-10</v>
          </cell>
          <cell r="F296" t="str">
            <v>EQ2</v>
          </cell>
          <cell r="G296" t="str">
            <v>EQ2 to EQ7</v>
          </cell>
        </row>
        <row r="297">
          <cell r="E297" t="str">
            <v>EQ5-10</v>
          </cell>
          <cell r="F297" t="str">
            <v>EQ5</v>
          </cell>
          <cell r="G297" t="str">
            <v>EQ2 to EQ7</v>
          </cell>
        </row>
        <row r="298">
          <cell r="E298" t="str">
            <v>ET7-13 BELT DRIVEN</v>
          </cell>
          <cell r="F298" t="str">
            <v>ET7</v>
          </cell>
          <cell r="G298" t="str">
            <v>ET7 to ET11e</v>
          </cell>
        </row>
        <row r="299">
          <cell r="E299" t="str">
            <v>EV 18-10 400V/50HZ DOM</v>
          </cell>
          <cell r="F299" t="str">
            <v>EV18</v>
          </cell>
          <cell r="G299" t="str">
            <v>EV15 to EV30</v>
          </cell>
        </row>
        <row r="300">
          <cell r="E300" t="str">
            <v>EV 37-7.5 400V/50HZ</v>
          </cell>
          <cell r="F300" t="str">
            <v>EV37</v>
          </cell>
          <cell r="G300" t="str">
            <v>EV30 to EV45</v>
          </cell>
        </row>
        <row r="301">
          <cell r="E301" t="str">
            <v>EV 37-7.5 V 400V/50HZ</v>
          </cell>
          <cell r="F301" t="str">
            <v>EV37</v>
          </cell>
          <cell r="G301" t="str">
            <v>EV30 to EV45</v>
          </cell>
        </row>
        <row r="302">
          <cell r="E302" t="str">
            <v>EV 45-10 400V/50HZ DOM</v>
          </cell>
          <cell r="F302" t="str">
            <v>EV45</v>
          </cell>
          <cell r="G302" t="str">
            <v>EV30 to EV45</v>
          </cell>
        </row>
        <row r="303">
          <cell r="E303" t="str">
            <v>EV-D 18-8.5 400V/50HZ DOM</v>
          </cell>
          <cell r="F303" t="str">
            <v>EV D18</v>
          </cell>
          <cell r="G303" t="str">
            <v>EV15 to EV30</v>
          </cell>
        </row>
        <row r="304">
          <cell r="E304" t="str">
            <v>EV-D 22-7.5 400V/50HZ DOM</v>
          </cell>
          <cell r="F304" t="str">
            <v>EV D22</v>
          </cell>
          <cell r="G304" t="str">
            <v>EV15 to EV30</v>
          </cell>
        </row>
        <row r="305">
          <cell r="E305" t="str">
            <v>EV-D 22-8.5 400V/50HZ DOM</v>
          </cell>
          <cell r="F305" t="str">
            <v>ED D22</v>
          </cell>
          <cell r="G305" t="str">
            <v>EV15 to EV30</v>
          </cell>
        </row>
        <row r="306">
          <cell r="E306" t="str">
            <v>EV-D 30-7.5 400V/50HZ</v>
          </cell>
          <cell r="F306" t="str">
            <v>EV D30</v>
          </cell>
          <cell r="G306" t="str">
            <v>EV15 to EV30</v>
          </cell>
        </row>
        <row r="307">
          <cell r="E307" t="str">
            <v>EV-D 30-8.5 400V/50HZ</v>
          </cell>
          <cell r="F307" t="str">
            <v>EV D30</v>
          </cell>
          <cell r="G307" t="str">
            <v>EV15 to EV30</v>
          </cell>
        </row>
      </sheetData>
      <sheetData sheetId="6">
        <row r="1">
          <cell r="D1" t="str">
            <v>Fabrication Number</v>
          </cell>
          <cell r="I1" t="str">
            <v>Asset cluster- Spares</v>
          </cell>
          <cell r="N1" t="str">
            <v>Loaded Hours (HMR)</v>
          </cell>
          <cell r="O1" t="str">
            <v>Unloaded Hours</v>
          </cell>
          <cell r="P1" t="str">
            <v>Average Running Hours</v>
          </cell>
          <cell r="Q1" t="str">
            <v>Type of Oil</v>
          </cell>
          <cell r="R1" t="str">
            <v>Oil Replacement Date</v>
          </cell>
          <cell r="S1" t="str">
            <v>Air Filter Replaced Date</v>
          </cell>
          <cell r="T1" t="str">
            <v>Oil Filter Replaced Date</v>
          </cell>
          <cell r="U1" t="str">
            <v>AOS Replaced Date</v>
          </cell>
          <cell r="V1" t="str">
            <v>Greasing Done Date</v>
          </cell>
          <cell r="W1" t="str">
            <v>Last Valve Kit Replacement Date</v>
          </cell>
          <cell r="X1" t="str">
            <v>Is DSF Available</v>
          </cell>
          <cell r="Y1" t="str">
            <v>Pre Filter Installation Date</v>
          </cell>
          <cell r="Z1" t="str">
            <v>Carbon Filter Installation Date</v>
          </cell>
          <cell r="AA1" t="str">
            <v>Fine Filter Installation Date</v>
          </cell>
          <cell r="AB1" t="str">
            <v>HMR - Air filter remaining</v>
          </cell>
          <cell r="AC1" t="str">
            <v>HMR - Oil filter remaining</v>
          </cell>
          <cell r="AD1" t="str">
            <v>HMR - Oil remaining</v>
          </cell>
          <cell r="AE1" t="str">
            <v>HMR - Separator remaining</v>
          </cell>
          <cell r="AF1" t="str">
            <v>HMR - Valve kit remaining</v>
          </cell>
          <cell r="AG1" t="str">
            <v>HMR - Motor regressed remaining</v>
          </cell>
        </row>
        <row r="2">
          <cell r="D2" t="str">
            <v>26436604</v>
          </cell>
          <cell r="I2" t="str">
            <v>P1 - Asset will get commissioned within one year</v>
          </cell>
        </row>
        <row r="3">
          <cell r="D3" t="str">
            <v>BZBS034599</v>
          </cell>
          <cell r="I3" t="str">
            <v>P1 - Asset will get commissioned within one year</v>
          </cell>
        </row>
        <row r="4">
          <cell r="D4" t="str">
            <v>26440205</v>
          </cell>
          <cell r="I4" t="str">
            <v>P1 - Asset will get commissioned within one year</v>
          </cell>
        </row>
        <row r="5">
          <cell r="D5" t="str">
            <v>BZBS034681</v>
          </cell>
          <cell r="I5" t="str">
            <v>P1 - Asset will get commissioned within one year</v>
          </cell>
        </row>
        <row r="6">
          <cell r="D6" t="str">
            <v>CZBE545256</v>
          </cell>
          <cell r="I6" t="str">
            <v>P1 - Asset will get commissioned within one year</v>
          </cell>
        </row>
        <row r="7">
          <cell r="D7" t="str">
            <v>BZBT075617</v>
          </cell>
          <cell r="I7" t="str">
            <v>P1 - Asset will get commissioned within one year</v>
          </cell>
        </row>
        <row r="8">
          <cell r="D8" t="str">
            <v>BZAT075539</v>
          </cell>
          <cell r="I8" t="str">
            <v>P1 - Asset will get commissioned within one year</v>
          </cell>
        </row>
        <row r="9">
          <cell r="D9" t="str">
            <v>BZAT075538</v>
          </cell>
          <cell r="I9" t="str">
            <v>P1 - Asset will get commissioned within one year</v>
          </cell>
        </row>
        <row r="10">
          <cell r="D10" t="str">
            <v>BZAT075507</v>
          </cell>
          <cell r="I10" t="str">
            <v>P1 - Asset will get commissioned within one year</v>
          </cell>
        </row>
        <row r="11">
          <cell r="D11" t="str">
            <v>UZBAT12886</v>
          </cell>
          <cell r="I11" t="str">
            <v>P1 - Asset will get commissioned within one year</v>
          </cell>
        </row>
        <row r="12">
          <cell r="D12" t="str">
            <v>A26V8231</v>
          </cell>
          <cell r="I12" t="str">
            <v>P1 - Asset will get commissioned within one year</v>
          </cell>
        </row>
        <row r="13">
          <cell r="D13" t="str">
            <v>DZBL141740</v>
          </cell>
          <cell r="I13" t="str">
            <v>P1 - Asset will get commissioned within one year</v>
          </cell>
        </row>
        <row r="14">
          <cell r="D14" t="str">
            <v>DZBL141741</v>
          </cell>
          <cell r="I14" t="str">
            <v>P1 - Asset will get commissioned within one year</v>
          </cell>
        </row>
        <row r="15">
          <cell r="D15" t="str">
            <v>UZAI732325</v>
          </cell>
          <cell r="I15" t="str">
            <v>P1 - Asset will get commissioned within one year</v>
          </cell>
        </row>
        <row r="16">
          <cell r="D16" t="str">
            <v>DZBL141735</v>
          </cell>
          <cell r="I16" t="str">
            <v>P1 - Asset will get commissioned within one year</v>
          </cell>
        </row>
        <row r="17">
          <cell r="D17" t="str">
            <v>AZAA153335</v>
          </cell>
          <cell r="I17" t="str">
            <v>P1 - Asset will get commissioned within one year</v>
          </cell>
        </row>
        <row r="18">
          <cell r="D18" t="str">
            <v>CZAE670821</v>
          </cell>
          <cell r="I18" t="str">
            <v>B (Below 100% potential spares purchased)</v>
          </cell>
          <cell r="P18">
            <v>4</v>
          </cell>
          <cell r="Q18" t="str">
            <v>Air lube</v>
          </cell>
          <cell r="R18">
            <v>46172</v>
          </cell>
          <cell r="S18">
            <v>46172</v>
          </cell>
          <cell r="AD18" t="str">
            <v>300</v>
          </cell>
        </row>
        <row r="19">
          <cell r="D19" t="str">
            <v>DZAL154669</v>
          </cell>
          <cell r="I19" t="str">
            <v>P1 - Asset will get commissioned within one year</v>
          </cell>
        </row>
        <row r="20">
          <cell r="D20" t="str">
            <v>DZAL154671</v>
          </cell>
          <cell r="I20" t="str">
            <v>P1 - Asset will get commissioned within one year</v>
          </cell>
        </row>
        <row r="21">
          <cell r="D21" t="str">
            <v>CZAE670820</v>
          </cell>
          <cell r="I21" t="str">
            <v>P1 - Asset will get commissioned within one year</v>
          </cell>
        </row>
        <row r="22">
          <cell r="D22" t="str">
            <v>BZAS047089</v>
          </cell>
          <cell r="I22" t="str">
            <v>P1 - Asset will get commissioned within one year</v>
          </cell>
        </row>
        <row r="23">
          <cell r="D23" t="str">
            <v>BZAK050574</v>
          </cell>
          <cell r="I23" t="str">
            <v>P1 - Asset will get commissioned within one year</v>
          </cell>
        </row>
        <row r="24">
          <cell r="D24" t="str">
            <v>A26V8079</v>
          </cell>
          <cell r="I24" t="str">
            <v>P1 - Asset will get commissioned within one year</v>
          </cell>
        </row>
        <row r="25">
          <cell r="D25" t="str">
            <v>BZAK050567</v>
          </cell>
          <cell r="I25" t="str">
            <v>P1 - Asset will get commissioned within one year</v>
          </cell>
        </row>
        <row r="26">
          <cell r="D26" t="str">
            <v>BZAK060446</v>
          </cell>
          <cell r="I26" t="str">
            <v>P1 - Asset will get commissioned within one year</v>
          </cell>
        </row>
        <row r="27">
          <cell r="D27" t="str">
            <v>BZAK050565</v>
          </cell>
          <cell r="I27" t="str">
            <v>P1 - Asset will get commissioned within one year</v>
          </cell>
        </row>
        <row r="28">
          <cell r="D28" t="str">
            <v>BZAK060441</v>
          </cell>
          <cell r="I28" t="str">
            <v>P1 - Asset will get commissioned within one year</v>
          </cell>
        </row>
        <row r="29">
          <cell r="D29" t="str">
            <v>BZAK050566</v>
          </cell>
          <cell r="I29" t="str">
            <v>P1 - Asset will get commissioned within one year</v>
          </cell>
        </row>
        <row r="30">
          <cell r="D30" t="str">
            <v>BZAK050564</v>
          </cell>
          <cell r="I30" t="str">
            <v>P1 - Asset will get commissioned within one year</v>
          </cell>
        </row>
        <row r="31">
          <cell r="D31" t="str">
            <v>AZAI732138</v>
          </cell>
          <cell r="I31" t="str">
            <v>P1 - Asset will get commissioned within one year</v>
          </cell>
        </row>
        <row r="32">
          <cell r="D32" t="str">
            <v>BZAS034199</v>
          </cell>
          <cell r="I32" t="str">
            <v>P1 - Asset will get commissioned within one year</v>
          </cell>
        </row>
        <row r="33">
          <cell r="D33" t="str">
            <v>BZAC371460</v>
          </cell>
          <cell r="I33" t="str">
            <v>P1 - Asset will get commissioned within one year</v>
          </cell>
        </row>
        <row r="34">
          <cell r="D34" t="str">
            <v>BZLD122468</v>
          </cell>
          <cell r="I34" t="str">
            <v>B (Below 100% potential spares purchased)</v>
          </cell>
          <cell r="P34">
            <v>2</v>
          </cell>
          <cell r="Q34" t="str">
            <v>Air lube</v>
          </cell>
          <cell r="R34">
            <v>46136</v>
          </cell>
          <cell r="U34">
            <v>46127</v>
          </cell>
          <cell r="V34">
            <v>46127</v>
          </cell>
          <cell r="AD34" t="str">
            <v>240</v>
          </cell>
          <cell r="AE34" t="str">
            <v>1240</v>
          </cell>
          <cell r="AG34" t="str">
            <v>1000</v>
          </cell>
        </row>
        <row r="35">
          <cell r="D35" t="str">
            <v>BZLD233166</v>
          </cell>
          <cell r="I35" t="str">
            <v>B (Below 100% potential spares purchased)</v>
          </cell>
          <cell r="P35">
            <v>8</v>
          </cell>
          <cell r="Q35" t="str">
            <v>Air lube</v>
          </cell>
          <cell r="R35">
            <v>46156</v>
          </cell>
          <cell r="U35">
            <v>46156</v>
          </cell>
          <cell r="V35">
            <v>46156</v>
          </cell>
          <cell r="AD35" t="str">
            <v>400</v>
          </cell>
          <cell r="AE35" t="str">
            <v>1400</v>
          </cell>
          <cell r="AG35" t="str">
            <v>1000</v>
          </cell>
        </row>
        <row r="36">
          <cell r="D36" t="str">
            <v>BZLL161868</v>
          </cell>
          <cell r="I36" t="str">
            <v>B (Below 100% potential spares purchased)</v>
          </cell>
          <cell r="P36">
            <v>8</v>
          </cell>
          <cell r="Q36" t="str">
            <v>Air lube</v>
          </cell>
          <cell r="R36">
            <v>46162</v>
          </cell>
          <cell r="U36">
            <v>46162</v>
          </cell>
          <cell r="V36">
            <v>46162</v>
          </cell>
          <cell r="AD36" t="str">
            <v>455</v>
          </cell>
          <cell r="AE36" t="str">
            <v>1455</v>
          </cell>
          <cell r="AG36" t="str">
            <v>1000</v>
          </cell>
        </row>
        <row r="37">
          <cell r="D37" t="str">
            <v>BZLC371352</v>
          </cell>
          <cell r="I37" t="str">
            <v>P1 - Asset will get commissioned within one year</v>
          </cell>
        </row>
        <row r="38">
          <cell r="D38" t="str">
            <v>BZJS046465</v>
          </cell>
          <cell r="I38" t="str">
            <v>B (Below 100% potential spares purchased)</v>
          </cell>
          <cell r="N38">
            <v>3</v>
          </cell>
          <cell r="O38">
            <v>0</v>
          </cell>
          <cell r="P38">
            <v>5</v>
          </cell>
          <cell r="Q38" t="str">
            <v>Synthetic</v>
          </cell>
          <cell r="R38">
            <v>46121</v>
          </cell>
          <cell r="V38">
            <v>46121</v>
          </cell>
          <cell r="AD38" t="str">
            <v>8000</v>
          </cell>
          <cell r="AG38" t="str">
            <v>2000</v>
          </cell>
        </row>
        <row r="39">
          <cell r="D39" t="str">
            <v>BZLS046866</v>
          </cell>
          <cell r="I39" t="str">
            <v>P1 - Asset will get commissioned within one year</v>
          </cell>
        </row>
        <row r="40">
          <cell r="D40" t="str">
            <v>BZLS046851</v>
          </cell>
          <cell r="I40" t="str">
            <v>P1 - Asset will get commissioned within one year</v>
          </cell>
        </row>
        <row r="41">
          <cell r="D41" t="str">
            <v>CZLE694987</v>
          </cell>
          <cell r="I41" t="str">
            <v>B (Below 100% potential spares purchased)</v>
          </cell>
          <cell r="P41">
            <v>4</v>
          </cell>
          <cell r="Q41" t="str">
            <v>Air lube</v>
          </cell>
          <cell r="R41">
            <v>46119</v>
          </cell>
          <cell r="S41">
            <v>46119</v>
          </cell>
          <cell r="AD41" t="str">
            <v>150</v>
          </cell>
        </row>
        <row r="42">
          <cell r="D42" t="str">
            <v>BZLD201970</v>
          </cell>
          <cell r="I42" t="str">
            <v>B (Below 100% potential spares purchased)</v>
          </cell>
          <cell r="P42">
            <v>4</v>
          </cell>
          <cell r="Q42" t="str">
            <v>Air lube Plus</v>
          </cell>
          <cell r="R42">
            <v>46126</v>
          </cell>
          <cell r="U42">
            <v>46126</v>
          </cell>
          <cell r="V42">
            <v>46126</v>
          </cell>
          <cell r="AD42" t="str">
            <v>635</v>
          </cell>
          <cell r="AE42" t="str">
            <v>1385</v>
          </cell>
          <cell r="AG42" t="str">
            <v>1000</v>
          </cell>
        </row>
        <row r="43">
          <cell r="D43" t="str">
            <v>B26V1526</v>
          </cell>
          <cell r="I43" t="str">
            <v>P1 - Asset will get commissioned within one year</v>
          </cell>
        </row>
        <row r="44">
          <cell r="D44" t="str">
            <v>BZLS033646</v>
          </cell>
          <cell r="I44" t="str">
            <v>P1 - Asset will get commissioned within one year</v>
          </cell>
        </row>
        <row r="45">
          <cell r="D45" t="str">
            <v>BZLS046819</v>
          </cell>
          <cell r="I45" t="str">
            <v>B (Below 100% potential spares purchased)</v>
          </cell>
          <cell r="P45">
            <v>4</v>
          </cell>
          <cell r="Q45" t="str">
            <v>XD</v>
          </cell>
          <cell r="R45">
            <v>46067</v>
          </cell>
          <cell r="S45">
            <v>46126</v>
          </cell>
          <cell r="T45">
            <v>46126</v>
          </cell>
          <cell r="U45">
            <v>46126</v>
          </cell>
          <cell r="V45">
            <v>46126</v>
          </cell>
          <cell r="W45">
            <v>46126</v>
          </cell>
          <cell r="X45" t="str">
            <v>Yes</v>
          </cell>
          <cell r="AB45" t="str">
            <v>3000</v>
          </cell>
          <cell r="AC45" t="str">
            <v>3000</v>
          </cell>
          <cell r="AD45" t="str">
            <v>4000</v>
          </cell>
          <cell r="AE45" t="str">
            <v>4000</v>
          </cell>
          <cell r="AF45" t="str">
            <v>8000</v>
          </cell>
          <cell r="AG45" t="str">
            <v>4000</v>
          </cell>
        </row>
        <row r="46">
          <cell r="D46" t="str">
            <v>A26V7934</v>
          </cell>
          <cell r="I46" t="str">
            <v>P1 - Asset will get commissioned within one year</v>
          </cell>
        </row>
        <row r="47">
          <cell r="D47" t="str">
            <v>BZLD201969</v>
          </cell>
          <cell r="I47" t="str">
            <v>B (Below 100% potential spares purchased)</v>
          </cell>
          <cell r="P47">
            <v>5</v>
          </cell>
          <cell r="Q47" t="str">
            <v>Air lube Plus</v>
          </cell>
          <cell r="AD47" t="str">
            <v>497</v>
          </cell>
          <cell r="AE47" t="str">
            <v>1497</v>
          </cell>
          <cell r="AG47" t="str">
            <v>1000</v>
          </cell>
        </row>
        <row r="48">
          <cell r="D48" t="str">
            <v>BZLS046813</v>
          </cell>
          <cell r="I48" t="str">
            <v>P1 - Asset will get commissioned within one year</v>
          </cell>
        </row>
        <row r="49">
          <cell r="D49" t="str">
            <v>BZLS046727</v>
          </cell>
          <cell r="I49" t="str">
            <v>P1 - Asset will get commissioned within one year</v>
          </cell>
        </row>
        <row r="50">
          <cell r="D50" t="str">
            <v>BZKS046684</v>
          </cell>
          <cell r="I50" t="str">
            <v>P1 - Asset will get commissioned within one year</v>
          </cell>
        </row>
        <row r="51">
          <cell r="D51" t="str">
            <v>A26V7932</v>
          </cell>
          <cell r="I51" t="str">
            <v>P1 - Asset will get commissioned within one year</v>
          </cell>
        </row>
        <row r="52">
          <cell r="D52" t="str">
            <v>BZLS033850</v>
          </cell>
          <cell r="I52" t="str">
            <v>P1 - Asset will get commissioned within one year</v>
          </cell>
        </row>
        <row r="53">
          <cell r="D53" t="str">
            <v>BZLK021093</v>
          </cell>
          <cell r="I53" t="str">
            <v>P1 - Asset will get commissioned within one year</v>
          </cell>
        </row>
        <row r="54">
          <cell r="D54" t="str">
            <v>BZLS033834</v>
          </cell>
          <cell r="I54" t="str">
            <v>P1 - Asset will get commissioned within one year</v>
          </cell>
        </row>
        <row r="55">
          <cell r="D55" t="str">
            <v>A26V7960</v>
          </cell>
          <cell r="I55" t="str">
            <v>P1 - Asset will get commissioned within one year</v>
          </cell>
        </row>
        <row r="56">
          <cell r="D56" t="str">
            <v>BZLS046809</v>
          </cell>
          <cell r="I56" t="str">
            <v>B (Below 100% potential spares purchased)</v>
          </cell>
          <cell r="P56">
            <v>4</v>
          </cell>
          <cell r="Q56" t="str">
            <v>XD</v>
          </cell>
          <cell r="R56">
            <v>46126</v>
          </cell>
          <cell r="S56">
            <v>46126</v>
          </cell>
          <cell r="T56">
            <v>46126</v>
          </cell>
          <cell r="U56">
            <v>46126</v>
          </cell>
          <cell r="V56">
            <v>46126</v>
          </cell>
          <cell r="W56">
            <v>46126</v>
          </cell>
          <cell r="X56" t="str">
            <v>Yes</v>
          </cell>
          <cell r="AB56" t="str">
            <v>3000</v>
          </cell>
          <cell r="AC56" t="str">
            <v>3000</v>
          </cell>
          <cell r="AD56" t="str">
            <v>4000</v>
          </cell>
          <cell r="AE56" t="str">
            <v>4000</v>
          </cell>
          <cell r="AF56" t="str">
            <v>8000</v>
          </cell>
          <cell r="AG56" t="str">
            <v>4000</v>
          </cell>
        </row>
        <row r="57">
          <cell r="D57" t="str">
            <v>B26V1028</v>
          </cell>
          <cell r="I57" t="str">
            <v>P1 - Asset will get commissioned within one year</v>
          </cell>
        </row>
        <row r="58">
          <cell r="D58" t="str">
            <v>A26V7905</v>
          </cell>
          <cell r="I58" t="str">
            <v>P1 - Asset will get commissioned within one year</v>
          </cell>
        </row>
        <row r="59">
          <cell r="D59" t="str">
            <v>A26V7802</v>
          </cell>
          <cell r="I59" t="str">
            <v>P1 - Asset will get commissioned within one year</v>
          </cell>
        </row>
        <row r="60">
          <cell r="D60" t="str">
            <v>CZLE212404</v>
          </cell>
          <cell r="I60" t="str">
            <v>P1 - Asset will get commissioned within one year</v>
          </cell>
        </row>
        <row r="61">
          <cell r="D61" t="str">
            <v>CZLE212403</v>
          </cell>
          <cell r="I61" t="str">
            <v>P1 - Asset will get commissioned within one year</v>
          </cell>
        </row>
        <row r="62">
          <cell r="D62" t="str">
            <v>A26V7919</v>
          </cell>
          <cell r="I62" t="str">
            <v>P1 - Asset will get commissioned within one year</v>
          </cell>
        </row>
        <row r="63">
          <cell r="D63" t="str">
            <v>BZLS046722</v>
          </cell>
          <cell r="I63" t="str">
            <v>P1 - Asset will get commissioned within one year</v>
          </cell>
        </row>
        <row r="64">
          <cell r="D64" t="str">
            <v>UZLA226798</v>
          </cell>
          <cell r="I64" t="str">
            <v>P1 - Asset will get commissioned within one year</v>
          </cell>
        </row>
        <row r="65">
          <cell r="D65" t="str">
            <v>CZLE564988</v>
          </cell>
          <cell r="I65" t="str">
            <v>P1 - Asset will get commissioned within one year</v>
          </cell>
        </row>
        <row r="66">
          <cell r="D66" t="str">
            <v>CZLE564989</v>
          </cell>
          <cell r="I66" t="str">
            <v>B (Below 100% potential spares purchased)</v>
          </cell>
          <cell r="P66">
            <v>4</v>
          </cell>
          <cell r="Q66" t="str">
            <v>Air lube</v>
          </cell>
          <cell r="R66">
            <v>46174</v>
          </cell>
          <cell r="S66">
            <v>46174</v>
          </cell>
          <cell r="AD66" t="str">
            <v>150</v>
          </cell>
        </row>
        <row r="67">
          <cell r="D67" t="str">
            <v>CZLE564987</v>
          </cell>
          <cell r="I67" t="str">
            <v>P1 - Asset will get commissioned within one year</v>
          </cell>
        </row>
        <row r="68">
          <cell r="D68" t="str">
            <v>BZKC370977</v>
          </cell>
          <cell r="I68" t="str">
            <v>P1 - Asset will get commissioned within one year</v>
          </cell>
        </row>
        <row r="69">
          <cell r="D69" t="str">
            <v>BZKC370952</v>
          </cell>
          <cell r="I69" t="str">
            <v>P1 - Asset will get commissioned within one year</v>
          </cell>
        </row>
        <row r="70">
          <cell r="D70" t="str">
            <v>AZKA152562</v>
          </cell>
          <cell r="I70" t="str">
            <v>P1 - Asset will get commissioned within one year</v>
          </cell>
        </row>
        <row r="71">
          <cell r="D71" t="str">
            <v>AZJI731336</v>
          </cell>
          <cell r="I71" t="str">
            <v>P1 - Asset will get commissioned within one year</v>
          </cell>
        </row>
        <row r="72">
          <cell r="D72" t="str">
            <v>BZKS046504</v>
          </cell>
          <cell r="I72" t="str">
            <v>P1 - Asset will get commissioned within one year</v>
          </cell>
        </row>
        <row r="73">
          <cell r="D73" t="str">
            <v>BZKS046497</v>
          </cell>
          <cell r="I73" t="str">
            <v>B (Below 100% potential spares purchased)</v>
          </cell>
          <cell r="N73">
            <v>0</v>
          </cell>
          <cell r="O73">
            <v>0</v>
          </cell>
          <cell r="P73">
            <v>8</v>
          </cell>
          <cell r="Q73" t="str">
            <v>Synthetic</v>
          </cell>
          <cell r="R73">
            <v>46146</v>
          </cell>
          <cell r="S73">
            <v>46146</v>
          </cell>
          <cell r="T73">
            <v>46146</v>
          </cell>
          <cell r="U73">
            <v>46146</v>
          </cell>
          <cell r="V73">
            <v>46146</v>
          </cell>
          <cell r="W73">
            <v>46146</v>
          </cell>
          <cell r="X73" t="str">
            <v>Yes</v>
          </cell>
          <cell r="AB73" t="str">
            <v>3000</v>
          </cell>
          <cell r="AC73" t="str">
            <v>3000</v>
          </cell>
          <cell r="AD73" t="str">
            <v>8000</v>
          </cell>
          <cell r="AE73" t="str">
            <v>6000</v>
          </cell>
          <cell r="AF73" t="str">
            <v>8000</v>
          </cell>
          <cell r="AG73" t="str">
            <v>4000</v>
          </cell>
        </row>
        <row r="74">
          <cell r="D74" t="str">
            <v>BZKS046503</v>
          </cell>
          <cell r="I74" t="str">
            <v>B (Below 100% potential spares purchased)</v>
          </cell>
          <cell r="N74">
            <v>0</v>
          </cell>
          <cell r="O74">
            <v>0</v>
          </cell>
          <cell r="P74">
            <v>6</v>
          </cell>
          <cell r="Q74" t="str">
            <v>Synthetic</v>
          </cell>
          <cell r="R74">
            <v>46146</v>
          </cell>
          <cell r="S74">
            <v>46146</v>
          </cell>
          <cell r="T74">
            <v>46146</v>
          </cell>
          <cell r="U74">
            <v>46146</v>
          </cell>
          <cell r="V74">
            <v>46146</v>
          </cell>
          <cell r="W74">
            <v>46146</v>
          </cell>
          <cell r="X74" t="str">
            <v>Yes</v>
          </cell>
          <cell r="AB74" t="str">
            <v>3000</v>
          </cell>
          <cell r="AC74" t="str">
            <v>3000</v>
          </cell>
          <cell r="AD74" t="str">
            <v>8000</v>
          </cell>
          <cell r="AE74" t="str">
            <v>6000</v>
          </cell>
          <cell r="AF74" t="str">
            <v>8000</v>
          </cell>
          <cell r="AG74" t="str">
            <v>4000</v>
          </cell>
        </row>
        <row r="75">
          <cell r="D75" t="str">
            <v>BZKK060360</v>
          </cell>
          <cell r="I75" t="str">
            <v>B (Below 100% potential spares purchased)</v>
          </cell>
          <cell r="P75">
            <v>4</v>
          </cell>
          <cell r="X75" t="str">
            <v>Yes</v>
          </cell>
          <cell r="AD75" t="str">
            <v>1000</v>
          </cell>
        </row>
        <row r="76">
          <cell r="D76" t="str">
            <v>BZKK091436</v>
          </cell>
          <cell r="I76" t="str">
            <v>P1 - Asset will get commissioned within one year</v>
          </cell>
        </row>
        <row r="77">
          <cell r="D77" t="str">
            <v>BZKT248217</v>
          </cell>
          <cell r="I77" t="str">
            <v>P1 - Asset will get commissioned within one year</v>
          </cell>
        </row>
        <row r="78">
          <cell r="D78" t="str">
            <v>BZJT267411</v>
          </cell>
          <cell r="I78" t="str">
            <v>P1 - Asset will get commissioned within one year</v>
          </cell>
        </row>
        <row r="79">
          <cell r="D79" t="str">
            <v>A26V7705</v>
          </cell>
          <cell r="I79" t="str">
            <v>P1 - Asset will get commissioned within one year</v>
          </cell>
        </row>
        <row r="80">
          <cell r="D80" t="str">
            <v>CZKM660277</v>
          </cell>
          <cell r="I80" t="str">
            <v>B (Below 100% potential spares purchased)</v>
          </cell>
          <cell r="P80">
            <v>6</v>
          </cell>
          <cell r="Q80" t="str">
            <v>Air lube</v>
          </cell>
          <cell r="R80">
            <v>46114</v>
          </cell>
          <cell r="S80">
            <v>46114</v>
          </cell>
          <cell r="AD80" t="str">
            <v>150</v>
          </cell>
        </row>
        <row r="81">
          <cell r="D81" t="str">
            <v>CZJE564841</v>
          </cell>
          <cell r="I81" t="str">
            <v>B (Below 100% potential spares purchased)</v>
          </cell>
          <cell r="P81">
            <v>6</v>
          </cell>
          <cell r="Q81" t="str">
            <v>Air lube</v>
          </cell>
          <cell r="R81">
            <v>46175</v>
          </cell>
          <cell r="S81">
            <v>46175</v>
          </cell>
          <cell r="AD81" t="str">
            <v>300</v>
          </cell>
        </row>
        <row r="82">
          <cell r="D82" t="str">
            <v>CZJE564840</v>
          </cell>
          <cell r="I82" t="str">
            <v>B (Below 100% potential spares purchased)</v>
          </cell>
          <cell r="P82">
            <v>5</v>
          </cell>
          <cell r="Q82" t="str">
            <v>Air lube</v>
          </cell>
          <cell r="R82">
            <v>46120</v>
          </cell>
          <cell r="S82">
            <v>46120</v>
          </cell>
          <cell r="AD82" t="str">
            <v>150</v>
          </cell>
        </row>
        <row r="83">
          <cell r="D83" t="str">
            <v>BZJD165470</v>
          </cell>
          <cell r="I83" t="str">
            <v>B (Below 100% potential spares purchased)</v>
          </cell>
          <cell r="P83">
            <v>4</v>
          </cell>
          <cell r="Q83" t="str">
            <v>Air lube Plus</v>
          </cell>
          <cell r="R83">
            <v>46167</v>
          </cell>
          <cell r="U83">
            <v>46087</v>
          </cell>
          <cell r="V83">
            <v>46087</v>
          </cell>
          <cell r="AD83" t="str">
            <v>700</v>
          </cell>
          <cell r="AE83" t="str">
            <v>845</v>
          </cell>
          <cell r="AG83" t="str">
            <v>1000</v>
          </cell>
        </row>
        <row r="84">
          <cell r="D84" t="str">
            <v>DZJV400764</v>
          </cell>
          <cell r="I84" t="str">
            <v>B (Below 100% potential spares purchased)</v>
          </cell>
          <cell r="P84">
            <v>3</v>
          </cell>
          <cell r="Q84" t="str">
            <v>Air lube</v>
          </cell>
          <cell r="R84">
            <v>46067</v>
          </cell>
          <cell r="S84">
            <v>46067</v>
          </cell>
          <cell r="AD84" t="str">
            <v>300</v>
          </cell>
        </row>
        <row r="85">
          <cell r="D85" t="str">
            <v>BZJC370416</v>
          </cell>
          <cell r="I85" t="str">
            <v>P1 - Asset will get commissioned within one year</v>
          </cell>
        </row>
        <row r="86">
          <cell r="D86" t="str">
            <v>BZJS033120</v>
          </cell>
          <cell r="I86" t="str">
            <v>P1 - Asset will get commissioned within one year</v>
          </cell>
        </row>
        <row r="87">
          <cell r="D87" t="str">
            <v>BZJT295831</v>
          </cell>
          <cell r="I87" t="str">
            <v>P1 - Asset will get commissioned within one year</v>
          </cell>
        </row>
        <row r="88">
          <cell r="D88" t="str">
            <v>BZJC370339</v>
          </cell>
          <cell r="I88" t="str">
            <v>P1 - Asset will get commissioned within one year</v>
          </cell>
        </row>
        <row r="89">
          <cell r="D89" t="str">
            <v>BZJC370278</v>
          </cell>
          <cell r="I89" t="str">
            <v>B (Below 100% potential spares purchased)</v>
          </cell>
          <cell r="P89">
            <v>4</v>
          </cell>
          <cell r="Q89" t="str">
            <v>XD</v>
          </cell>
          <cell r="R89">
            <v>46158</v>
          </cell>
          <cell r="S89">
            <v>46158</v>
          </cell>
          <cell r="T89">
            <v>46158</v>
          </cell>
          <cell r="U89">
            <v>46158</v>
          </cell>
          <cell r="V89">
            <v>46158</v>
          </cell>
          <cell r="W89">
            <v>46158</v>
          </cell>
          <cell r="X89" t="str">
            <v>Yes</v>
          </cell>
          <cell r="AB89" t="str">
            <v>2000</v>
          </cell>
          <cell r="AC89" t="str">
            <v>2000</v>
          </cell>
          <cell r="AD89" t="str">
            <v>4000</v>
          </cell>
          <cell r="AE89" t="str">
            <v>4000</v>
          </cell>
          <cell r="AF89" t="str">
            <v>8000</v>
          </cell>
          <cell r="AG89" t="str">
            <v>4000</v>
          </cell>
        </row>
        <row r="90">
          <cell r="D90" t="str">
            <v>BZJC370281</v>
          </cell>
          <cell r="I90" t="str">
            <v>P1 - Asset will get commissioned within one year</v>
          </cell>
        </row>
        <row r="91">
          <cell r="D91" t="str">
            <v>CZJM660276</v>
          </cell>
          <cell r="I91" t="str">
            <v>B (Below 100% potential spares purchased)</v>
          </cell>
          <cell r="P91">
            <v>6</v>
          </cell>
          <cell r="Q91" t="str">
            <v>PD</v>
          </cell>
          <cell r="R91">
            <v>46067</v>
          </cell>
          <cell r="S91">
            <v>46067</v>
          </cell>
          <cell r="AD91" t="str">
            <v>0</v>
          </cell>
        </row>
        <row r="92">
          <cell r="D92" t="str">
            <v>DZJL141601</v>
          </cell>
          <cell r="I92" t="str">
            <v>B (Below 100% potential spares purchased)</v>
          </cell>
          <cell r="P92">
            <v>6</v>
          </cell>
          <cell r="Q92" t="str">
            <v>Air lube</v>
          </cell>
          <cell r="R92">
            <v>46160</v>
          </cell>
          <cell r="S92">
            <v>46160</v>
          </cell>
          <cell r="AD92" t="str">
            <v>150</v>
          </cell>
        </row>
        <row r="93">
          <cell r="D93" t="str">
            <v>DZJL141600</v>
          </cell>
          <cell r="I93" t="str">
            <v>B (Below 100% potential spares purchased)</v>
          </cell>
          <cell r="P93">
            <v>8</v>
          </cell>
          <cell r="Q93" t="str">
            <v>Air lube</v>
          </cell>
          <cell r="R93">
            <v>46155</v>
          </cell>
          <cell r="S93">
            <v>46155</v>
          </cell>
          <cell r="AD93" t="str">
            <v>150</v>
          </cell>
        </row>
        <row r="94">
          <cell r="D94" t="str">
            <v>CZJE663207</v>
          </cell>
          <cell r="I94" t="str">
            <v>P1 - Asset will get commissioned within one year</v>
          </cell>
        </row>
        <row r="95">
          <cell r="D95" t="str">
            <v>CZJE663206</v>
          </cell>
          <cell r="I95" t="str">
            <v>P1 - Asset will get commissioned within one year</v>
          </cell>
        </row>
        <row r="96">
          <cell r="D96" t="str">
            <v>CZJE663205</v>
          </cell>
          <cell r="I96" t="str">
            <v>P1 - Asset will get commissioned within one year</v>
          </cell>
        </row>
        <row r="97">
          <cell r="D97" t="str">
            <v>BZJT273538</v>
          </cell>
          <cell r="I97" t="str">
            <v>P1 - Asset will get commissioned within one year</v>
          </cell>
        </row>
        <row r="98">
          <cell r="D98" t="str">
            <v>BZJK091309</v>
          </cell>
          <cell r="I98" t="str">
            <v>B (Below 100% potential spares purchased)</v>
          </cell>
          <cell r="P98">
            <v>8</v>
          </cell>
          <cell r="X98" t="str">
            <v>Yes</v>
          </cell>
        </row>
        <row r="99">
          <cell r="D99" t="str">
            <v>BYIL161811</v>
          </cell>
          <cell r="I99" t="str">
            <v>P1 - Asset will get commissioned within one year</v>
          </cell>
        </row>
        <row r="100">
          <cell r="D100" t="str">
            <v>BZJD165455</v>
          </cell>
          <cell r="I100" t="str">
            <v>B (Below 100% potential spares purchased)</v>
          </cell>
          <cell r="P100">
            <v>6</v>
          </cell>
          <cell r="Q100" t="str">
            <v>Air lube</v>
          </cell>
          <cell r="R100">
            <v>46081</v>
          </cell>
          <cell r="U100">
            <v>46081</v>
          </cell>
          <cell r="V100">
            <v>46081</v>
          </cell>
          <cell r="AD100" t="str">
            <v>100</v>
          </cell>
          <cell r="AE100" t="str">
            <v>1100</v>
          </cell>
          <cell r="AG100" t="str">
            <v>1000</v>
          </cell>
        </row>
        <row r="101">
          <cell r="D101" t="str">
            <v>A25V7484</v>
          </cell>
          <cell r="I101" t="str">
            <v>P1 - Asset will get commissioned within one year</v>
          </cell>
        </row>
        <row r="102">
          <cell r="D102" t="str">
            <v>CYIE663103</v>
          </cell>
          <cell r="I102" t="str">
            <v>B (Below 100% potential spares purchased)</v>
          </cell>
          <cell r="P102">
            <v>6</v>
          </cell>
          <cell r="Q102" t="str">
            <v>Air lube Plus</v>
          </cell>
          <cell r="R102">
            <v>46172</v>
          </cell>
          <cell r="S102">
            <v>46172</v>
          </cell>
          <cell r="AD102" t="str">
            <v>150</v>
          </cell>
        </row>
        <row r="103">
          <cell r="D103" t="str">
            <v>CYIE711871</v>
          </cell>
          <cell r="I103" t="str">
            <v>B (Below 100% potential spares purchased)</v>
          </cell>
          <cell r="P103">
            <v>6</v>
          </cell>
          <cell r="Q103" t="str">
            <v>Air lube</v>
          </cell>
          <cell r="R103">
            <v>46127</v>
          </cell>
          <cell r="S103">
            <v>46127</v>
          </cell>
          <cell r="AD103" t="str">
            <v>150</v>
          </cell>
        </row>
        <row r="104">
          <cell r="D104" t="str">
            <v>BYIC379985</v>
          </cell>
          <cell r="I104" t="str">
            <v>P1 - Asset will get commissioned within one year</v>
          </cell>
        </row>
        <row r="105">
          <cell r="D105" t="str">
            <v>BYIC379966</v>
          </cell>
          <cell r="I105" t="str">
            <v>P1 - Asset will get commissioned within one year</v>
          </cell>
        </row>
        <row r="106">
          <cell r="D106" t="str">
            <v>A25V7431</v>
          </cell>
          <cell r="I106" t="str">
            <v>P1 - Asset will get commissioned within one year</v>
          </cell>
        </row>
        <row r="107">
          <cell r="D107" t="str">
            <v>BYIS032790</v>
          </cell>
          <cell r="I107" t="str">
            <v>B (Below 100% potential spares purchased)</v>
          </cell>
          <cell r="P107">
            <v>4</v>
          </cell>
          <cell r="Q107" t="str">
            <v>XD</v>
          </cell>
          <cell r="R107">
            <v>46043</v>
          </cell>
          <cell r="S107">
            <v>46043</v>
          </cell>
          <cell r="T107">
            <v>46043</v>
          </cell>
          <cell r="U107">
            <v>46043</v>
          </cell>
          <cell r="V107">
            <v>46043</v>
          </cell>
          <cell r="W107">
            <v>46043</v>
          </cell>
          <cell r="X107" t="str">
            <v>Yes</v>
          </cell>
          <cell r="AB107" t="str">
            <v>2000</v>
          </cell>
          <cell r="AC107" t="str">
            <v>2000</v>
          </cell>
          <cell r="AD107" t="str">
            <v>4000</v>
          </cell>
          <cell r="AE107" t="str">
            <v>4000</v>
          </cell>
          <cell r="AF107" t="str">
            <v>8000</v>
          </cell>
          <cell r="AG107" t="str">
            <v>4000</v>
          </cell>
        </row>
        <row r="108">
          <cell r="D108" t="str">
            <v>A25V7411</v>
          </cell>
          <cell r="I108" t="str">
            <v>P1 - Asset will get commissioned within one year</v>
          </cell>
        </row>
        <row r="109">
          <cell r="D109" t="str">
            <v>A25V7438</v>
          </cell>
          <cell r="I109" t="str">
            <v>P1 - Asset will get commissioned within one year</v>
          </cell>
        </row>
        <row r="110">
          <cell r="D110" t="str">
            <v>A25V7434</v>
          </cell>
          <cell r="I110" t="str">
            <v>P1 - Asset will get commissioned within one year</v>
          </cell>
        </row>
        <row r="111">
          <cell r="D111" t="str">
            <v>B25V1654</v>
          </cell>
          <cell r="I111" t="str">
            <v>P1 - Asset will get commissioned within one year</v>
          </cell>
        </row>
        <row r="112">
          <cell r="D112" t="str">
            <v>BYIK030667</v>
          </cell>
          <cell r="I112" t="str">
            <v>P1 - Asset will get commissioned within one year</v>
          </cell>
          <cell r="P112">
            <v>8</v>
          </cell>
          <cell r="X112" t="str">
            <v>Yes</v>
          </cell>
          <cell r="AD112" t="str">
            <v>0</v>
          </cell>
        </row>
        <row r="113">
          <cell r="D113" t="str">
            <v>BYIS046128</v>
          </cell>
          <cell r="I113" t="str">
            <v>B (Below 100% potential spares purchased)</v>
          </cell>
          <cell r="P113">
            <v>8</v>
          </cell>
          <cell r="Q113" t="str">
            <v>Synthetic</v>
          </cell>
          <cell r="R113">
            <v>46118</v>
          </cell>
          <cell r="S113">
            <v>46119</v>
          </cell>
          <cell r="T113">
            <v>46119</v>
          </cell>
          <cell r="U113">
            <v>46119</v>
          </cell>
          <cell r="V113">
            <v>46119</v>
          </cell>
          <cell r="W113">
            <v>46119</v>
          </cell>
          <cell r="X113" t="str">
            <v>Yes</v>
          </cell>
          <cell r="Y113">
            <v>46119</v>
          </cell>
          <cell r="AA113">
            <v>46119</v>
          </cell>
          <cell r="AB113" t="str">
            <v>2000</v>
          </cell>
          <cell r="AC113" t="str">
            <v>2000</v>
          </cell>
          <cell r="AD113" t="str">
            <v>4000</v>
          </cell>
          <cell r="AE113" t="str">
            <v>4000</v>
          </cell>
          <cell r="AF113" t="str">
            <v>8000</v>
          </cell>
          <cell r="AG113" t="str">
            <v>4000</v>
          </cell>
        </row>
        <row r="114">
          <cell r="D114" t="str">
            <v>CYIE212373</v>
          </cell>
          <cell r="I114" t="str">
            <v>B (Below 100% potential spares purchased)</v>
          </cell>
          <cell r="P114">
            <v>4</v>
          </cell>
          <cell r="Q114" t="str">
            <v>Air lube</v>
          </cell>
          <cell r="R114">
            <v>46042</v>
          </cell>
          <cell r="S114">
            <v>46042</v>
          </cell>
          <cell r="AD114" t="str">
            <v>150</v>
          </cell>
        </row>
        <row r="115">
          <cell r="D115" t="str">
            <v>CYIE212374</v>
          </cell>
          <cell r="I115" t="str">
            <v>P1 - Asset will get commissioned within one year</v>
          </cell>
        </row>
        <row r="116">
          <cell r="D116" t="str">
            <v>BYIS032660</v>
          </cell>
          <cell r="I116" t="str">
            <v>B (Below 100% potential spares purchased)</v>
          </cell>
          <cell r="N116">
            <v>1</v>
          </cell>
          <cell r="O116">
            <v>0</v>
          </cell>
          <cell r="P116">
            <v>1</v>
          </cell>
          <cell r="Q116" t="str">
            <v>XD</v>
          </cell>
          <cell r="R116">
            <v>46067</v>
          </cell>
          <cell r="S116">
            <v>46067</v>
          </cell>
          <cell r="T116">
            <v>46067</v>
          </cell>
          <cell r="U116">
            <v>46067</v>
          </cell>
          <cell r="V116">
            <v>46067</v>
          </cell>
          <cell r="W116">
            <v>46067</v>
          </cell>
          <cell r="X116" t="str">
            <v>Yes</v>
          </cell>
          <cell r="AB116" t="str">
            <v>2000</v>
          </cell>
          <cell r="AC116" t="str">
            <v>2000</v>
          </cell>
          <cell r="AD116" t="str">
            <v>4000</v>
          </cell>
          <cell r="AE116" t="str">
            <v>4000</v>
          </cell>
          <cell r="AF116" t="str">
            <v>8000</v>
          </cell>
          <cell r="AG116" t="str">
            <v>4000</v>
          </cell>
        </row>
        <row r="117">
          <cell r="D117" t="str">
            <v>BYIK040428</v>
          </cell>
          <cell r="I117" t="str">
            <v>B (Below 100% potential spares purchased)</v>
          </cell>
          <cell r="P117">
            <v>2</v>
          </cell>
        </row>
        <row r="118">
          <cell r="D118" t="str">
            <v>BYHS032167</v>
          </cell>
          <cell r="I118" t="str">
            <v>B (Below 100% potential spares purchased)</v>
          </cell>
          <cell r="N118">
            <v>1</v>
          </cell>
          <cell r="O118">
            <v>0</v>
          </cell>
          <cell r="P118">
            <v>6</v>
          </cell>
          <cell r="Q118" t="str">
            <v>XD</v>
          </cell>
          <cell r="R118">
            <v>46031</v>
          </cell>
          <cell r="S118">
            <v>46031</v>
          </cell>
          <cell r="T118">
            <v>46031</v>
          </cell>
          <cell r="U118">
            <v>46031</v>
          </cell>
          <cell r="V118">
            <v>46031</v>
          </cell>
          <cell r="W118">
            <v>46031</v>
          </cell>
          <cell r="X118" t="str">
            <v>Yes</v>
          </cell>
          <cell r="AB118" t="str">
            <v>3000</v>
          </cell>
          <cell r="AC118" t="str">
            <v>3000</v>
          </cell>
          <cell r="AD118" t="str">
            <v>4000</v>
          </cell>
          <cell r="AE118" t="str">
            <v>4000</v>
          </cell>
          <cell r="AF118" t="str">
            <v>8000</v>
          </cell>
          <cell r="AG118" t="str">
            <v>4000</v>
          </cell>
        </row>
        <row r="119">
          <cell r="D119" t="str">
            <v>BYID165412</v>
          </cell>
          <cell r="I119" t="str">
            <v>B (Below 100% potential spares purchased)</v>
          </cell>
          <cell r="P119">
            <v>2</v>
          </cell>
          <cell r="Q119" t="str">
            <v>Air lube Plus</v>
          </cell>
          <cell r="R119">
            <v>46134</v>
          </cell>
          <cell r="U119">
            <v>46017</v>
          </cell>
          <cell r="V119">
            <v>46017</v>
          </cell>
          <cell r="AD119" t="str">
            <v>525</v>
          </cell>
          <cell r="AE119" t="str">
            <v>525</v>
          </cell>
          <cell r="AG119" t="str">
            <v>1000</v>
          </cell>
        </row>
        <row r="120">
          <cell r="D120" t="str">
            <v>BYIK091200</v>
          </cell>
          <cell r="I120" t="str">
            <v>P1 - Asset will get commissioned within one year</v>
          </cell>
        </row>
        <row r="121">
          <cell r="D121" t="str">
            <v>BYIK091199</v>
          </cell>
          <cell r="I121" t="str">
            <v>P1 - Asset will get commissioned within one year</v>
          </cell>
        </row>
        <row r="122">
          <cell r="D122" t="str">
            <v>CYIE212368</v>
          </cell>
          <cell r="I122" t="str">
            <v>B (Below 100% potential spares purchased)</v>
          </cell>
          <cell r="P122">
            <v>6</v>
          </cell>
          <cell r="Q122" t="str">
            <v>Air lube</v>
          </cell>
          <cell r="R122">
            <v>46035</v>
          </cell>
          <cell r="S122">
            <v>46035</v>
          </cell>
          <cell r="AD122" t="str">
            <v>1000</v>
          </cell>
        </row>
        <row r="123">
          <cell r="D123" t="str">
            <v>CYIE212367</v>
          </cell>
          <cell r="I123" t="str">
            <v>P1 - Asset will get commissioned within one year</v>
          </cell>
        </row>
        <row r="124">
          <cell r="D124" t="str">
            <v>BYIS046047</v>
          </cell>
          <cell r="I124" t="str">
            <v>B (Below 100% potential spares purchased)</v>
          </cell>
          <cell r="N124">
            <v>1082</v>
          </cell>
          <cell r="O124">
            <v>710</v>
          </cell>
          <cell r="P124">
            <v>8</v>
          </cell>
          <cell r="Q124" t="str">
            <v>Synthetic</v>
          </cell>
          <cell r="R124">
            <v>46010</v>
          </cell>
          <cell r="S124">
            <v>46139</v>
          </cell>
          <cell r="T124">
            <v>46139</v>
          </cell>
          <cell r="U124">
            <v>46010</v>
          </cell>
          <cell r="V124">
            <v>46010</v>
          </cell>
          <cell r="W124">
            <v>46010</v>
          </cell>
          <cell r="X124" t="str">
            <v>Yes</v>
          </cell>
          <cell r="AB124" t="str">
            <v>3000</v>
          </cell>
          <cell r="AC124" t="str">
            <v>3000</v>
          </cell>
          <cell r="AD124" t="str">
            <v>4207</v>
          </cell>
          <cell r="AE124" t="str">
            <v>4207</v>
          </cell>
          <cell r="AF124" t="str">
            <v>6207</v>
          </cell>
          <cell r="AG124" t="str">
            <v>2207</v>
          </cell>
        </row>
        <row r="125">
          <cell r="D125" t="str">
            <v>CYHE694786</v>
          </cell>
          <cell r="I125" t="str">
            <v>B (Below 100% potential spares purchased)</v>
          </cell>
          <cell r="P125">
            <v>3</v>
          </cell>
          <cell r="Q125" t="str">
            <v>Air lube</v>
          </cell>
          <cell r="R125">
            <v>46063</v>
          </cell>
          <cell r="S125">
            <v>46063</v>
          </cell>
          <cell r="AD125" t="str">
            <v>50</v>
          </cell>
        </row>
        <row r="126">
          <cell r="D126" t="str">
            <v>BYIC379564</v>
          </cell>
          <cell r="I126" t="str">
            <v>B (Below 100% potential spares purchased)</v>
          </cell>
          <cell r="P126">
            <v>7</v>
          </cell>
          <cell r="Q126" t="str">
            <v>XD</v>
          </cell>
          <cell r="R126">
            <v>46147</v>
          </cell>
          <cell r="S126">
            <v>46147</v>
          </cell>
          <cell r="T126">
            <v>46147</v>
          </cell>
          <cell r="U126">
            <v>45782</v>
          </cell>
          <cell r="V126">
            <v>46147</v>
          </cell>
          <cell r="W126">
            <v>46147</v>
          </cell>
          <cell r="X126" t="str">
            <v>Yes</v>
          </cell>
          <cell r="AB126" t="str">
            <v>2000</v>
          </cell>
          <cell r="AC126" t="str">
            <v>2000</v>
          </cell>
          <cell r="AD126" t="str">
            <v>4000</v>
          </cell>
          <cell r="AE126" t="str">
            <v>4000</v>
          </cell>
          <cell r="AF126" t="str">
            <v>8000</v>
          </cell>
          <cell r="AG126" t="str">
            <v>4000</v>
          </cell>
        </row>
        <row r="127">
          <cell r="D127" t="str">
            <v>BYHC379469</v>
          </cell>
          <cell r="I127" t="str">
            <v>P1 - Asset will get commissioned within one year</v>
          </cell>
        </row>
        <row r="128">
          <cell r="D128" t="str">
            <v>AYHI530347</v>
          </cell>
          <cell r="I128" t="str">
            <v>P1 - Asset will get commissioned within one year</v>
          </cell>
        </row>
        <row r="129">
          <cell r="D129" t="str">
            <v>BYHD201877</v>
          </cell>
          <cell r="I129" t="str">
            <v>B (Below 100% potential spares purchased)</v>
          </cell>
          <cell r="P129">
            <v>4</v>
          </cell>
          <cell r="Q129" t="str">
            <v>Air lube Plus</v>
          </cell>
          <cell r="R129">
            <v>46097</v>
          </cell>
          <cell r="U129">
            <v>46004</v>
          </cell>
          <cell r="V129">
            <v>46004</v>
          </cell>
          <cell r="AD129" t="str">
            <v>160</v>
          </cell>
          <cell r="AE129" t="str">
            <v>295</v>
          </cell>
          <cell r="AG129" t="str">
            <v>1000</v>
          </cell>
        </row>
        <row r="130">
          <cell r="D130" t="str">
            <v>BYHT295725</v>
          </cell>
          <cell r="I130" t="str">
            <v>P1 - Asset will get commissioned within one year</v>
          </cell>
        </row>
        <row r="131">
          <cell r="D131" t="str">
            <v>BYHD165347</v>
          </cell>
          <cell r="I131" t="str">
            <v>B (Below 100% potential spares purchased)</v>
          </cell>
          <cell r="P131">
            <v>4</v>
          </cell>
          <cell r="Q131" t="str">
            <v>Air lube Plus</v>
          </cell>
          <cell r="R131">
            <v>46078</v>
          </cell>
          <cell r="U131">
            <v>46005</v>
          </cell>
          <cell r="V131">
            <v>46005</v>
          </cell>
          <cell r="AD131" t="str">
            <v>365</v>
          </cell>
          <cell r="AE131" t="str">
            <v>700</v>
          </cell>
          <cell r="AG131" t="str">
            <v>1000</v>
          </cell>
        </row>
        <row r="132">
          <cell r="D132" t="str">
            <v>CYHK070397</v>
          </cell>
          <cell r="I132" t="str">
            <v>B (Below 100% potential spares purchased)</v>
          </cell>
          <cell r="P132">
            <v>4</v>
          </cell>
          <cell r="AD132" t="str">
            <v>1000</v>
          </cell>
        </row>
        <row r="133">
          <cell r="D133" t="str">
            <v>BYHT247812</v>
          </cell>
          <cell r="I133" t="str">
            <v>P1 - Asset will get commissioned within one year</v>
          </cell>
        </row>
        <row r="134">
          <cell r="D134" t="str">
            <v>BYHT247811</v>
          </cell>
          <cell r="I134" t="str">
            <v>P1 - Asset will get commissioned within one year</v>
          </cell>
        </row>
        <row r="135">
          <cell r="D135" t="str">
            <v>BYHS032301</v>
          </cell>
          <cell r="I135" t="str">
            <v>B (Below 100% potential spares purchased)</v>
          </cell>
          <cell r="N135">
            <v>1</v>
          </cell>
          <cell r="O135">
            <v>0</v>
          </cell>
          <cell r="P135">
            <v>5</v>
          </cell>
          <cell r="Q135" t="str">
            <v>XD</v>
          </cell>
          <cell r="R135">
            <v>46003</v>
          </cell>
          <cell r="S135">
            <v>46003</v>
          </cell>
          <cell r="T135">
            <v>46003</v>
          </cell>
          <cell r="U135">
            <v>46003</v>
          </cell>
          <cell r="V135">
            <v>46003</v>
          </cell>
          <cell r="W135">
            <v>46003</v>
          </cell>
          <cell r="AB135" t="str">
            <v>2000</v>
          </cell>
          <cell r="AC135" t="str">
            <v>2000</v>
          </cell>
          <cell r="AD135" t="str">
            <v>4000</v>
          </cell>
          <cell r="AE135" t="str">
            <v>4000</v>
          </cell>
          <cell r="AF135" t="str">
            <v>8000</v>
          </cell>
          <cell r="AG135" t="str">
            <v>4000</v>
          </cell>
        </row>
        <row r="136">
          <cell r="D136" t="str">
            <v>B25V0944</v>
          </cell>
          <cell r="I136" t="str">
            <v>P1 - Asset will get commissioned within one year</v>
          </cell>
        </row>
        <row r="137">
          <cell r="D137" t="str">
            <v>B25V0943</v>
          </cell>
          <cell r="I137" t="str">
            <v>P1 - Asset will get commissioned within one year</v>
          </cell>
        </row>
        <row r="138">
          <cell r="D138" t="str">
            <v>B25V0941</v>
          </cell>
          <cell r="I138" t="str">
            <v>P1 - Asset will get commissioned within one year</v>
          </cell>
        </row>
        <row r="139">
          <cell r="D139" t="str">
            <v>CYHK070396</v>
          </cell>
          <cell r="I139" t="str">
            <v>P1 - Asset will get commissioned within one year</v>
          </cell>
        </row>
        <row r="140">
          <cell r="D140" t="str">
            <v>CYHK011420</v>
          </cell>
          <cell r="I140" t="str">
            <v>P1 - Asset will get commissioned within one year</v>
          </cell>
        </row>
        <row r="141">
          <cell r="D141" t="str">
            <v>BYGD165317</v>
          </cell>
          <cell r="I141" t="str">
            <v>B (Below 100% potential spares purchased)</v>
          </cell>
          <cell r="P141">
            <v>8</v>
          </cell>
          <cell r="Q141" t="str">
            <v>Air lube</v>
          </cell>
          <cell r="R141">
            <v>45992</v>
          </cell>
          <cell r="U141">
            <v>45992</v>
          </cell>
          <cell r="V141">
            <v>45992</v>
          </cell>
          <cell r="AD141" t="str">
            <v>500</v>
          </cell>
          <cell r="AE141" t="str">
            <v>1500</v>
          </cell>
          <cell r="AG141" t="str">
            <v>1000</v>
          </cell>
        </row>
        <row r="142">
          <cell r="D142" t="str">
            <v>BYHD232906</v>
          </cell>
          <cell r="I142" t="str">
            <v>B (Below 100% potential spares purchased)</v>
          </cell>
          <cell r="P142">
            <v>4</v>
          </cell>
          <cell r="Q142" t="str">
            <v>Air lube Plus</v>
          </cell>
          <cell r="R142">
            <v>46120</v>
          </cell>
          <cell r="U142">
            <v>46000</v>
          </cell>
          <cell r="V142">
            <v>46000</v>
          </cell>
          <cell r="AD142" t="str">
            <v>535</v>
          </cell>
          <cell r="AE142" t="str">
            <v>600</v>
          </cell>
          <cell r="AG142" t="str">
            <v>1000</v>
          </cell>
        </row>
        <row r="143">
          <cell r="D143" t="str">
            <v>B25V0925</v>
          </cell>
          <cell r="I143" t="str">
            <v>P1 - Asset will get commissioned within one year</v>
          </cell>
        </row>
        <row r="144">
          <cell r="D144" t="str">
            <v>AYHA226040</v>
          </cell>
          <cell r="I144" t="str">
            <v>P1 - Asset will get commissioned within one year</v>
          </cell>
        </row>
        <row r="145">
          <cell r="D145" t="str">
            <v>PYHENC5582</v>
          </cell>
          <cell r="I145" t="str">
            <v>P1 - Asset will get commissioned within one year</v>
          </cell>
        </row>
        <row r="146">
          <cell r="D146" t="str">
            <v>BYHC379220</v>
          </cell>
          <cell r="I146" t="str">
            <v>P1 - Asset will get commissioned within one year</v>
          </cell>
        </row>
        <row r="147">
          <cell r="D147" t="str">
            <v>PYHENC5560</v>
          </cell>
          <cell r="I147" t="str">
            <v>P1 - Asset will get commissioned within one year</v>
          </cell>
        </row>
        <row r="148">
          <cell r="D148" t="str">
            <v>BYHC379190</v>
          </cell>
          <cell r="I148" t="str">
            <v>P1 - Asset will get commissioned within one year</v>
          </cell>
        </row>
        <row r="149">
          <cell r="D149" t="str">
            <v>B25V0899</v>
          </cell>
          <cell r="I149" t="str">
            <v>P1 - Asset will get commissioned within one year</v>
          </cell>
        </row>
        <row r="150">
          <cell r="D150" t="str">
            <v>BYHD165336</v>
          </cell>
          <cell r="I150" t="str">
            <v>B (Below 100% potential spares purchased)</v>
          </cell>
          <cell r="P150">
            <v>11</v>
          </cell>
          <cell r="Q150" t="str">
            <v>Air lube Plus</v>
          </cell>
          <cell r="R150">
            <v>46172</v>
          </cell>
          <cell r="U150">
            <v>46002</v>
          </cell>
          <cell r="V150">
            <v>46002</v>
          </cell>
          <cell r="AD150" t="str">
            <v>710</v>
          </cell>
          <cell r="AE150" t="str">
            <v>210</v>
          </cell>
          <cell r="AG150" t="str">
            <v>1000</v>
          </cell>
        </row>
        <row r="151">
          <cell r="D151" t="str">
            <v>B25V0832</v>
          </cell>
          <cell r="I151" t="str">
            <v>P1 - Asset will get commissioned within one year</v>
          </cell>
        </row>
        <row r="152">
          <cell r="D152" t="str">
            <v>BYFD201821</v>
          </cell>
          <cell r="I152" t="str">
            <v>B (Below 100% potential spares purchased)</v>
          </cell>
          <cell r="P152">
            <v>4</v>
          </cell>
          <cell r="Q152" t="str">
            <v>Air lube Plus</v>
          </cell>
          <cell r="R152">
            <v>46171</v>
          </cell>
          <cell r="U152">
            <v>45995</v>
          </cell>
          <cell r="V152">
            <v>45995</v>
          </cell>
          <cell r="AD152" t="str">
            <v>735</v>
          </cell>
          <cell r="AE152" t="str">
            <v>255</v>
          </cell>
          <cell r="AG152" t="str">
            <v>1000</v>
          </cell>
        </row>
        <row r="153">
          <cell r="D153" t="str">
            <v>CYGE670104</v>
          </cell>
          <cell r="I153" t="str">
            <v>P1 - Asset will get commissioned within one year</v>
          </cell>
        </row>
        <row r="154">
          <cell r="D154" t="str">
            <v>BYHC379092</v>
          </cell>
          <cell r="I154" t="str">
            <v>P1 - Asset will get commissioned within one year</v>
          </cell>
        </row>
        <row r="155">
          <cell r="D155" t="str">
            <v>BYHC379082</v>
          </cell>
          <cell r="I155" t="str">
            <v>B (Below 100% potential spares purchased)</v>
          </cell>
          <cell r="N155">
            <v>0</v>
          </cell>
          <cell r="O155">
            <v>1</v>
          </cell>
          <cell r="P155">
            <v>4</v>
          </cell>
          <cell r="Q155" t="str">
            <v>XD</v>
          </cell>
          <cell r="R155">
            <v>46056</v>
          </cell>
          <cell r="S155">
            <v>46056</v>
          </cell>
          <cell r="T155">
            <v>46056</v>
          </cell>
          <cell r="U155">
            <v>46056</v>
          </cell>
          <cell r="V155">
            <v>46056</v>
          </cell>
          <cell r="W155">
            <v>46056</v>
          </cell>
          <cell r="X155" t="str">
            <v>Yes</v>
          </cell>
          <cell r="AB155" t="str">
            <v>2000</v>
          </cell>
          <cell r="AC155" t="str">
            <v>2000</v>
          </cell>
          <cell r="AD155" t="str">
            <v>4000</v>
          </cell>
          <cell r="AE155" t="str">
            <v>4000</v>
          </cell>
          <cell r="AF155" t="str">
            <v>8000</v>
          </cell>
          <cell r="AG155" t="str">
            <v>4000</v>
          </cell>
        </row>
        <row r="156">
          <cell r="D156" t="str">
            <v>BYGT266875</v>
          </cell>
          <cell r="I156" t="str">
            <v>P1 - Asset will get commissioned within one year</v>
          </cell>
        </row>
        <row r="157">
          <cell r="D157" t="str">
            <v>BYGT273133</v>
          </cell>
          <cell r="I157" t="str">
            <v>P1 - Asset will get commissioned within one year</v>
          </cell>
        </row>
        <row r="158">
          <cell r="D158" t="str">
            <v>BYGD165294</v>
          </cell>
          <cell r="I158" t="str">
            <v>B (Below 100% potential spares purchased)</v>
          </cell>
          <cell r="P158">
            <v>4</v>
          </cell>
          <cell r="Q158" t="str">
            <v>Air lube</v>
          </cell>
          <cell r="R158">
            <v>46093</v>
          </cell>
          <cell r="U158">
            <v>46093</v>
          </cell>
          <cell r="V158">
            <v>46093</v>
          </cell>
          <cell r="AD158" t="str">
            <v>350</v>
          </cell>
          <cell r="AE158" t="str">
            <v>1350</v>
          </cell>
          <cell r="AG158" t="str">
            <v>1000</v>
          </cell>
        </row>
        <row r="159">
          <cell r="D159" t="str">
            <v>CYGE694728</v>
          </cell>
          <cell r="I159" t="str">
            <v>B (Below 100% potential spares purchased)</v>
          </cell>
          <cell r="P159">
            <v>2</v>
          </cell>
          <cell r="Q159" t="str">
            <v>PD</v>
          </cell>
          <cell r="S159">
            <v>45974</v>
          </cell>
          <cell r="AD159" t="str">
            <v>0</v>
          </cell>
        </row>
        <row r="160">
          <cell r="D160" t="str">
            <v>BYFD165260</v>
          </cell>
          <cell r="I160" t="str">
            <v>B (Below 100% potential spares purchased)</v>
          </cell>
          <cell r="P160">
            <v>3</v>
          </cell>
          <cell r="Q160" t="str">
            <v>Air lube Plus</v>
          </cell>
          <cell r="R160">
            <v>46168</v>
          </cell>
          <cell r="U160">
            <v>45976</v>
          </cell>
          <cell r="V160">
            <v>45976</v>
          </cell>
          <cell r="AD160" t="str">
            <v>720</v>
          </cell>
          <cell r="AE160" t="str">
            <v>270</v>
          </cell>
          <cell r="AG160" t="str">
            <v>1000</v>
          </cell>
        </row>
        <row r="161">
          <cell r="D161" t="str">
            <v>CYGE590184</v>
          </cell>
          <cell r="I161" t="str">
            <v>P1 - Asset will get commissioned within one year</v>
          </cell>
        </row>
        <row r="162">
          <cell r="D162" t="str">
            <v>CYGE590185</v>
          </cell>
          <cell r="I162" t="str">
            <v>P1 - Asset will get commissioned within one year</v>
          </cell>
        </row>
        <row r="163">
          <cell r="D163" t="str">
            <v>CYGE590183</v>
          </cell>
          <cell r="I163" t="str">
            <v>P1 - Asset will get commissioned within one year</v>
          </cell>
        </row>
        <row r="164">
          <cell r="D164" t="str">
            <v>CYGE590182</v>
          </cell>
          <cell r="I164" t="str">
            <v>P1 - Asset will get commissioned within one year</v>
          </cell>
        </row>
        <row r="165">
          <cell r="D165" t="str">
            <v>CYGE212342</v>
          </cell>
          <cell r="I165" t="str">
            <v>B (Below 100% potential spares purchased)</v>
          </cell>
          <cell r="P165">
            <v>4</v>
          </cell>
          <cell r="Q165" t="str">
            <v>Air lube</v>
          </cell>
          <cell r="R165">
            <v>45952</v>
          </cell>
          <cell r="S165">
            <v>45952</v>
          </cell>
          <cell r="AD165" t="str">
            <v>1000</v>
          </cell>
        </row>
        <row r="166">
          <cell r="D166" t="str">
            <v>BYGD232855</v>
          </cell>
          <cell r="I166" t="str">
            <v>B (Below 100% potential spares purchased)</v>
          </cell>
          <cell r="P166">
            <v>0</v>
          </cell>
          <cell r="Q166" t="str">
            <v>Air lube</v>
          </cell>
          <cell r="R166">
            <v>45948</v>
          </cell>
          <cell r="U166">
            <v>45948</v>
          </cell>
          <cell r="V166">
            <v>45948</v>
          </cell>
          <cell r="AD166" t="str">
            <v>255</v>
          </cell>
          <cell r="AE166" t="str">
            <v>1255</v>
          </cell>
          <cell r="AG166" t="str">
            <v>1000</v>
          </cell>
        </row>
        <row r="167">
          <cell r="D167" t="str">
            <v>BYFS045580</v>
          </cell>
          <cell r="I167" t="str">
            <v>B (Below 100% potential spares purchased)</v>
          </cell>
          <cell r="N167">
            <v>1666</v>
          </cell>
          <cell r="O167">
            <v>69</v>
          </cell>
          <cell r="P167">
            <v>12</v>
          </cell>
          <cell r="Q167" t="str">
            <v>XD</v>
          </cell>
          <cell r="R167">
            <v>46014</v>
          </cell>
          <cell r="S167">
            <v>46125</v>
          </cell>
          <cell r="T167">
            <v>46125</v>
          </cell>
          <cell r="U167">
            <v>46014</v>
          </cell>
          <cell r="V167">
            <v>46014</v>
          </cell>
          <cell r="W167">
            <v>46014</v>
          </cell>
          <cell r="X167" t="str">
            <v>Yes</v>
          </cell>
          <cell r="Y167">
            <v>46014</v>
          </cell>
          <cell r="Z167">
            <v>46014</v>
          </cell>
          <cell r="AA167">
            <v>46014</v>
          </cell>
          <cell r="AB167" t="str">
            <v>1500</v>
          </cell>
          <cell r="AC167" t="str">
            <v>1500</v>
          </cell>
          <cell r="AD167" t="str">
            <v>3000</v>
          </cell>
          <cell r="AE167" t="str">
            <v>1268</v>
          </cell>
          <cell r="AF167" t="str">
            <v>6264</v>
          </cell>
          <cell r="AG167" t="str">
            <v>2268</v>
          </cell>
        </row>
        <row r="168">
          <cell r="D168" t="str">
            <v>BYFK030506</v>
          </cell>
          <cell r="I168" t="str">
            <v>B (Below 100% potential spares purchased)</v>
          </cell>
          <cell r="P168">
            <v>4</v>
          </cell>
          <cell r="X168" t="str">
            <v>Yes</v>
          </cell>
          <cell r="AD168" t="str">
            <v>1000</v>
          </cell>
        </row>
        <row r="169">
          <cell r="D169" t="str">
            <v>DYFL361713</v>
          </cell>
          <cell r="I169" t="str">
            <v>B (Below 100% potential spares purchased)</v>
          </cell>
          <cell r="P169">
            <v>8</v>
          </cell>
          <cell r="Q169" t="str">
            <v>Air lube</v>
          </cell>
          <cell r="AD169" t="str">
            <v>0</v>
          </cell>
        </row>
        <row r="170">
          <cell r="D170" t="str">
            <v>DYFL141433</v>
          </cell>
          <cell r="I170" t="str">
            <v>B (Below 100% potential spares purchased)</v>
          </cell>
          <cell r="P170">
            <v>4</v>
          </cell>
          <cell r="Q170" t="str">
            <v>Air lube</v>
          </cell>
          <cell r="R170">
            <v>46063</v>
          </cell>
          <cell r="S170">
            <v>46063</v>
          </cell>
          <cell r="AD170" t="str">
            <v>150</v>
          </cell>
        </row>
        <row r="171">
          <cell r="D171" t="str">
            <v>DYFL141432</v>
          </cell>
          <cell r="I171" t="str">
            <v>B (Below 100% potential spares purchased)</v>
          </cell>
          <cell r="P171">
            <v>6</v>
          </cell>
          <cell r="Q171" t="str">
            <v>Air lube</v>
          </cell>
          <cell r="R171">
            <v>45985</v>
          </cell>
          <cell r="S171">
            <v>45985</v>
          </cell>
          <cell r="AD171" t="str">
            <v>1000</v>
          </cell>
        </row>
        <row r="172">
          <cell r="D172" t="str">
            <v>BYFD232840</v>
          </cell>
          <cell r="I172" t="str">
            <v>B (Below 100% potential spares purchased)</v>
          </cell>
          <cell r="P172">
            <v>6</v>
          </cell>
          <cell r="Q172" t="str">
            <v>Air lube</v>
          </cell>
          <cell r="R172">
            <v>46136</v>
          </cell>
          <cell r="U172">
            <v>46093</v>
          </cell>
          <cell r="V172">
            <v>46093</v>
          </cell>
          <cell r="AD172" t="str">
            <v>515</v>
          </cell>
          <cell r="AE172" t="str">
            <v>785</v>
          </cell>
          <cell r="AG172" t="str">
            <v>1000</v>
          </cell>
        </row>
        <row r="173">
          <cell r="D173" t="str">
            <v>BYFD165254</v>
          </cell>
          <cell r="I173" t="str">
            <v>B (Below 100% potential spares purchased)</v>
          </cell>
          <cell r="P173">
            <v>2</v>
          </cell>
          <cell r="Q173" t="str">
            <v>Air lube</v>
          </cell>
          <cell r="R173">
            <v>45960</v>
          </cell>
          <cell r="U173">
            <v>45960</v>
          </cell>
          <cell r="V173">
            <v>45960</v>
          </cell>
          <cell r="AD173" t="str">
            <v>100</v>
          </cell>
          <cell r="AE173" t="str">
            <v>1100</v>
          </cell>
          <cell r="AG173" t="str">
            <v>1000</v>
          </cell>
        </row>
        <row r="174">
          <cell r="D174" t="str">
            <v>BYFD165256</v>
          </cell>
          <cell r="I174" t="str">
            <v>B (Below 100% potential spares purchased)</v>
          </cell>
          <cell r="P174">
            <v>4</v>
          </cell>
          <cell r="Q174" t="str">
            <v>Air lube</v>
          </cell>
          <cell r="R174">
            <v>45939</v>
          </cell>
          <cell r="U174">
            <v>45939</v>
          </cell>
          <cell r="V174">
            <v>45939</v>
          </cell>
          <cell r="AD174" t="str">
            <v>500</v>
          </cell>
          <cell r="AE174" t="str">
            <v>1500</v>
          </cell>
          <cell r="AG174" t="str">
            <v>1000</v>
          </cell>
        </row>
        <row r="175">
          <cell r="D175" t="str">
            <v>BYFK011159</v>
          </cell>
          <cell r="I175" t="str">
            <v>B (Below 100% potential spares purchased)</v>
          </cell>
          <cell r="P175">
            <v>3</v>
          </cell>
          <cell r="X175" t="str">
            <v>Yes</v>
          </cell>
          <cell r="AD175" t="str">
            <v>1000</v>
          </cell>
        </row>
        <row r="176">
          <cell r="D176" t="str">
            <v>CYCE181421</v>
          </cell>
          <cell r="I176" t="str">
            <v>B (Below 100% potential spares purchased)</v>
          </cell>
        </row>
        <row r="177">
          <cell r="D177" t="str">
            <v>CYFE679970</v>
          </cell>
          <cell r="I177" t="str">
            <v>B (Below 100% potential spares purchased)</v>
          </cell>
          <cell r="P177">
            <v>4</v>
          </cell>
          <cell r="Q177" t="str">
            <v>Air lube</v>
          </cell>
          <cell r="R177">
            <v>46080</v>
          </cell>
          <cell r="S177">
            <v>46080</v>
          </cell>
          <cell r="AD177" t="str">
            <v>150</v>
          </cell>
        </row>
        <row r="178">
          <cell r="D178" t="str">
            <v>B25V0847</v>
          </cell>
          <cell r="I178" t="str">
            <v>P1 - Asset will get commissioned within one year</v>
          </cell>
        </row>
        <row r="179">
          <cell r="D179" t="str">
            <v>CYFS614552</v>
          </cell>
          <cell r="I179" t="str">
            <v>B (Below 100% potential spares purchased)</v>
          </cell>
          <cell r="P179">
            <v>5</v>
          </cell>
          <cell r="Q179" t="str">
            <v>Air lube</v>
          </cell>
          <cell r="R179">
            <v>46063</v>
          </cell>
          <cell r="S179">
            <v>46063</v>
          </cell>
          <cell r="AD179" t="str">
            <v>300</v>
          </cell>
        </row>
        <row r="180">
          <cell r="D180" t="str">
            <v>BYDD165173</v>
          </cell>
          <cell r="I180" t="str">
            <v>B (Below 100% potential spares purchased)</v>
          </cell>
          <cell r="P180">
            <v>6</v>
          </cell>
          <cell r="Q180" t="str">
            <v>Air lube</v>
          </cell>
          <cell r="R180">
            <v>45960</v>
          </cell>
          <cell r="U180">
            <v>45960</v>
          </cell>
          <cell r="V180">
            <v>45960</v>
          </cell>
          <cell r="AD180" t="str">
            <v>500</v>
          </cell>
          <cell r="AE180" t="str">
            <v>1500</v>
          </cell>
          <cell r="AG180" t="str">
            <v>1000</v>
          </cell>
        </row>
        <row r="181">
          <cell r="D181" t="str">
            <v>CYEE711765</v>
          </cell>
          <cell r="I181" t="str">
            <v>B (Below 100% potential spares purchased)</v>
          </cell>
          <cell r="P181">
            <v>4</v>
          </cell>
          <cell r="Q181" t="str">
            <v>Air lube</v>
          </cell>
          <cell r="R181">
            <v>46008</v>
          </cell>
          <cell r="S181">
            <v>46008</v>
          </cell>
          <cell r="AD181" t="str">
            <v>1000</v>
          </cell>
        </row>
        <row r="182">
          <cell r="D182" t="str">
            <v>BYEC378383</v>
          </cell>
          <cell r="I182" t="str">
            <v>B (Below 100% potential spares purchased)</v>
          </cell>
          <cell r="N182">
            <v>42</v>
          </cell>
          <cell r="O182">
            <v>80</v>
          </cell>
          <cell r="P182">
            <v>2</v>
          </cell>
          <cell r="Q182" t="str">
            <v>XD</v>
          </cell>
          <cell r="R182">
            <v>45988</v>
          </cell>
          <cell r="S182">
            <v>45988</v>
          </cell>
          <cell r="T182">
            <v>45988</v>
          </cell>
          <cell r="U182">
            <v>45988</v>
          </cell>
          <cell r="V182">
            <v>45988</v>
          </cell>
          <cell r="W182">
            <v>45988</v>
          </cell>
          <cell r="X182" t="str">
            <v>Yes</v>
          </cell>
          <cell r="AB182" t="str">
            <v>1978</v>
          </cell>
          <cell r="AC182" t="str">
            <v>1978</v>
          </cell>
          <cell r="AD182" t="str">
            <v>3978</v>
          </cell>
          <cell r="AE182" t="str">
            <v>3978</v>
          </cell>
          <cell r="AF182" t="str">
            <v>7978</v>
          </cell>
          <cell r="AG182" t="str">
            <v>3978</v>
          </cell>
        </row>
        <row r="183">
          <cell r="D183" t="str">
            <v>BYEC378348</v>
          </cell>
          <cell r="I183" t="str">
            <v>B (Below 100% potential spares purchased)</v>
          </cell>
          <cell r="N183">
            <v>37</v>
          </cell>
          <cell r="O183">
            <v>109</v>
          </cell>
          <cell r="P183">
            <v>1</v>
          </cell>
          <cell r="Q183" t="str">
            <v>Synthetic</v>
          </cell>
          <cell r="R183">
            <v>45940</v>
          </cell>
          <cell r="S183">
            <v>45940</v>
          </cell>
          <cell r="T183">
            <v>45940</v>
          </cell>
          <cell r="U183">
            <v>45940</v>
          </cell>
          <cell r="V183">
            <v>45940</v>
          </cell>
          <cell r="W183">
            <v>45940</v>
          </cell>
          <cell r="X183" t="str">
            <v>Yes</v>
          </cell>
          <cell r="AB183" t="str">
            <v>1853</v>
          </cell>
          <cell r="AC183" t="str">
            <v>1853</v>
          </cell>
          <cell r="AD183" t="str">
            <v>3843</v>
          </cell>
          <cell r="AE183" t="str">
            <v>3853</v>
          </cell>
          <cell r="AF183" t="str">
            <v>7853</v>
          </cell>
          <cell r="AG183" t="str">
            <v>3853</v>
          </cell>
        </row>
        <row r="184">
          <cell r="D184" t="str">
            <v>PYAENC4902</v>
          </cell>
          <cell r="I184" t="str">
            <v>P1 - Asset will get commissioned within one year</v>
          </cell>
        </row>
        <row r="185">
          <cell r="D185" t="str">
            <v>BYED165208</v>
          </cell>
          <cell r="I185" t="str">
            <v>B (Below 100% potential spares purchased)</v>
          </cell>
          <cell r="P185">
            <v>8</v>
          </cell>
          <cell r="Q185" t="str">
            <v>Air lube Plus</v>
          </cell>
          <cell r="R185">
            <v>46160</v>
          </cell>
          <cell r="U185">
            <v>46160</v>
          </cell>
          <cell r="V185">
            <v>46160</v>
          </cell>
          <cell r="AD185" t="str">
            <v>1380</v>
          </cell>
          <cell r="AE185" t="str">
            <v>1380</v>
          </cell>
          <cell r="AG185" t="str">
            <v>1000</v>
          </cell>
        </row>
        <row r="186">
          <cell r="D186" t="str">
            <v>BYCD201765</v>
          </cell>
          <cell r="I186" t="str">
            <v>B (Below 100% potential spares purchased)</v>
          </cell>
          <cell r="P186">
            <v>1</v>
          </cell>
          <cell r="Q186" t="str">
            <v>Air lube Plus</v>
          </cell>
          <cell r="R186">
            <v>45978</v>
          </cell>
          <cell r="U186">
            <v>45978</v>
          </cell>
          <cell r="V186">
            <v>45978</v>
          </cell>
          <cell r="AD186" t="str">
            <v>115</v>
          </cell>
          <cell r="AE186" t="str">
            <v>1115</v>
          </cell>
          <cell r="AG186" t="str">
            <v>1000</v>
          </cell>
        </row>
        <row r="187">
          <cell r="D187" t="str">
            <v>BYDC378047</v>
          </cell>
          <cell r="I187" t="str">
            <v>B (Below 100% potential spares purchased)</v>
          </cell>
          <cell r="N187">
            <v>96</v>
          </cell>
          <cell r="O187">
            <v>1209</v>
          </cell>
          <cell r="P187">
            <v>4</v>
          </cell>
          <cell r="Q187" t="str">
            <v>XD</v>
          </cell>
          <cell r="R187">
            <v>45982</v>
          </cell>
          <cell r="S187">
            <v>46008</v>
          </cell>
          <cell r="T187">
            <v>45982</v>
          </cell>
          <cell r="U187">
            <v>45982</v>
          </cell>
          <cell r="V187">
            <v>45982</v>
          </cell>
          <cell r="W187">
            <v>45982</v>
          </cell>
          <cell r="X187" t="str">
            <v>Yes</v>
          </cell>
          <cell r="AB187" t="str">
            <v>792</v>
          </cell>
          <cell r="AC187" t="str">
            <v>2792</v>
          </cell>
          <cell r="AD187" t="str">
            <v>2797</v>
          </cell>
          <cell r="AE187" t="str">
            <v>2792</v>
          </cell>
          <cell r="AF187" t="str">
            <v>6792</v>
          </cell>
          <cell r="AG187" t="str">
            <v>792</v>
          </cell>
        </row>
        <row r="188">
          <cell r="D188" t="str">
            <v>BYEC378350</v>
          </cell>
          <cell r="I188" t="str">
            <v>B (Below 100% potential spares purchased)</v>
          </cell>
          <cell r="N188">
            <v>1107</v>
          </cell>
          <cell r="O188">
            <v>142</v>
          </cell>
          <cell r="P188">
            <v>4</v>
          </cell>
          <cell r="Q188" t="str">
            <v>XD</v>
          </cell>
          <cell r="R188">
            <v>45952</v>
          </cell>
          <cell r="S188">
            <v>45952</v>
          </cell>
          <cell r="T188">
            <v>45952</v>
          </cell>
          <cell r="U188">
            <v>45952</v>
          </cell>
          <cell r="V188">
            <v>45952</v>
          </cell>
          <cell r="W188">
            <v>45952</v>
          </cell>
          <cell r="AB188" t="str">
            <v>750</v>
          </cell>
          <cell r="AC188" t="str">
            <v>750</v>
          </cell>
          <cell r="AD188" t="str">
            <v>2750</v>
          </cell>
          <cell r="AE188" t="str">
            <v>1750</v>
          </cell>
          <cell r="AF188" t="str">
            <v>6750</v>
          </cell>
          <cell r="AG188" t="str">
            <v>1750</v>
          </cell>
        </row>
        <row r="189">
          <cell r="D189" t="str">
            <v>DYEL154345</v>
          </cell>
          <cell r="I189" t="str">
            <v>B (Below 100% potential spares purchased)</v>
          </cell>
          <cell r="P189">
            <v>6</v>
          </cell>
          <cell r="S189">
            <v>45995</v>
          </cell>
          <cell r="AD189" t="str">
            <v>1000</v>
          </cell>
        </row>
        <row r="190">
          <cell r="D190" t="str">
            <v>DYEL154342</v>
          </cell>
          <cell r="I190" t="str">
            <v>P1 - Asset will get commissioned within one year</v>
          </cell>
        </row>
        <row r="191">
          <cell r="D191" t="str">
            <v>BYEK010947</v>
          </cell>
          <cell r="I191" t="str">
            <v>P1 - Asset will get commissioned within one year</v>
          </cell>
        </row>
        <row r="192">
          <cell r="D192" t="str">
            <v>BYEK010904</v>
          </cell>
          <cell r="I192" t="str">
            <v>P1 - Asset will get commissioned within one year</v>
          </cell>
        </row>
        <row r="193">
          <cell r="D193" t="str">
            <v>BYEL161723</v>
          </cell>
          <cell r="I193" t="str">
            <v>B (Below 100% potential spares purchased)</v>
          </cell>
          <cell r="P193">
            <v>4</v>
          </cell>
          <cell r="Q193" t="str">
            <v>Air lube</v>
          </cell>
          <cell r="R193">
            <v>45906</v>
          </cell>
          <cell r="U193">
            <v>45906</v>
          </cell>
          <cell r="V193">
            <v>45906</v>
          </cell>
          <cell r="AD193" t="str">
            <v>715</v>
          </cell>
          <cell r="AE193" t="str">
            <v>715</v>
          </cell>
          <cell r="AG193" t="str">
            <v>1000</v>
          </cell>
        </row>
        <row r="194">
          <cell r="D194" t="str">
            <v>BYED232760</v>
          </cell>
          <cell r="I194" t="str">
            <v>B (Below 100% potential spares purchased)</v>
          </cell>
          <cell r="P194">
            <v>6</v>
          </cell>
          <cell r="Q194" t="str">
            <v>Air lube Plus</v>
          </cell>
          <cell r="R194">
            <v>46111</v>
          </cell>
          <cell r="U194">
            <v>45904</v>
          </cell>
          <cell r="V194">
            <v>45904</v>
          </cell>
          <cell r="AD194" t="str">
            <v>644</v>
          </cell>
          <cell r="AE194" t="str">
            <v>806</v>
          </cell>
          <cell r="AG194" t="str">
            <v>1000</v>
          </cell>
        </row>
        <row r="195">
          <cell r="D195" t="str">
            <v>CYEE212333</v>
          </cell>
          <cell r="I195" t="str">
            <v>P1 - Asset will get commissioned within one year</v>
          </cell>
        </row>
        <row r="196">
          <cell r="D196" t="str">
            <v>CYEE212332</v>
          </cell>
          <cell r="I196" t="str">
            <v>B (Below 100% potential spares purchased)</v>
          </cell>
          <cell r="P196">
            <v>4</v>
          </cell>
          <cell r="Q196" t="str">
            <v>Air lube</v>
          </cell>
          <cell r="R196">
            <v>45969</v>
          </cell>
          <cell r="S196">
            <v>45969</v>
          </cell>
          <cell r="AD196" t="str">
            <v>1000</v>
          </cell>
        </row>
        <row r="197">
          <cell r="D197" t="str">
            <v>CYEE564085</v>
          </cell>
          <cell r="I197" t="str">
            <v>B (Below 100% potential spares purchased)</v>
          </cell>
          <cell r="P197">
            <v>4</v>
          </cell>
          <cell r="Q197" t="str">
            <v>Air lube</v>
          </cell>
          <cell r="R197">
            <v>46109</v>
          </cell>
          <cell r="S197">
            <v>46109</v>
          </cell>
          <cell r="AD197" t="str">
            <v>150</v>
          </cell>
        </row>
        <row r="198">
          <cell r="D198" t="str">
            <v>B25V2295</v>
          </cell>
          <cell r="I198" t="str">
            <v>P1 - Asset will get commissioned within one year</v>
          </cell>
        </row>
        <row r="199">
          <cell r="D199" t="str">
            <v>A25V6814</v>
          </cell>
          <cell r="I199" t="str">
            <v>P1 - Asset will get commissioned within one year</v>
          </cell>
        </row>
        <row r="200">
          <cell r="D200" t="str">
            <v>BYDS030966</v>
          </cell>
          <cell r="I200" t="str">
            <v>B (Below 100% potential spares purchased)</v>
          </cell>
          <cell r="N200">
            <v>1785</v>
          </cell>
          <cell r="O200">
            <v>249</v>
          </cell>
          <cell r="P200">
            <v>5</v>
          </cell>
          <cell r="Q200" t="str">
            <v>XD</v>
          </cell>
          <cell r="R200">
            <v>45904</v>
          </cell>
          <cell r="S200">
            <v>46141</v>
          </cell>
          <cell r="T200">
            <v>46141</v>
          </cell>
          <cell r="U200">
            <v>45904</v>
          </cell>
          <cell r="V200">
            <v>45904</v>
          </cell>
          <cell r="W200">
            <v>45904</v>
          </cell>
          <cell r="X200" t="str">
            <v>Yes</v>
          </cell>
          <cell r="AB200" t="str">
            <v>2000</v>
          </cell>
          <cell r="AC200" t="str">
            <v>2000</v>
          </cell>
          <cell r="AD200" t="str">
            <v>2212</v>
          </cell>
          <cell r="AE200" t="str">
            <v>2212</v>
          </cell>
          <cell r="AF200" t="str">
            <v>6212</v>
          </cell>
          <cell r="AG200" t="str">
            <v>2212</v>
          </cell>
        </row>
        <row r="201">
          <cell r="D201" t="str">
            <v>25378604</v>
          </cell>
          <cell r="I201" t="str">
            <v>B (Below 100% potential spares purchased)</v>
          </cell>
          <cell r="P201">
            <v>4</v>
          </cell>
          <cell r="X201" t="str">
            <v>Yes</v>
          </cell>
          <cell r="AD201" t="str">
            <v>1000</v>
          </cell>
        </row>
        <row r="202">
          <cell r="D202" t="str">
            <v>BYES031061</v>
          </cell>
          <cell r="I202" t="str">
            <v>B (Below 100% potential spares purchased)</v>
          </cell>
          <cell r="N202">
            <v>1</v>
          </cell>
          <cell r="O202">
            <v>0</v>
          </cell>
          <cell r="P202">
            <v>4</v>
          </cell>
          <cell r="Q202" t="str">
            <v>Synthetic</v>
          </cell>
          <cell r="R202">
            <v>46064</v>
          </cell>
          <cell r="S202">
            <v>46064</v>
          </cell>
          <cell r="T202">
            <v>46064</v>
          </cell>
          <cell r="U202">
            <v>46064</v>
          </cell>
          <cell r="V202">
            <v>46064</v>
          </cell>
          <cell r="W202">
            <v>46064</v>
          </cell>
          <cell r="X202" t="str">
            <v>Yes</v>
          </cell>
          <cell r="AB202" t="str">
            <v>3000</v>
          </cell>
          <cell r="AC202" t="str">
            <v>3000</v>
          </cell>
          <cell r="AD202" t="str">
            <v>6000</v>
          </cell>
          <cell r="AE202" t="str">
            <v>6000</v>
          </cell>
          <cell r="AF202" t="str">
            <v>8000</v>
          </cell>
          <cell r="AG202" t="str">
            <v>4000</v>
          </cell>
        </row>
        <row r="203">
          <cell r="D203" t="str">
            <v>CYEE544827</v>
          </cell>
          <cell r="I203" t="str">
            <v>B (Below 100% potential spares purchased)</v>
          </cell>
          <cell r="P203">
            <v>4</v>
          </cell>
          <cell r="Q203" t="str">
            <v>Air lube</v>
          </cell>
          <cell r="R203">
            <v>46070</v>
          </cell>
          <cell r="S203">
            <v>46070</v>
          </cell>
          <cell r="AD203" t="str">
            <v>150</v>
          </cell>
        </row>
        <row r="204">
          <cell r="D204" t="str">
            <v>BYEC378148</v>
          </cell>
          <cell r="I204" t="str">
            <v>B (Below 100% potential spares purchased)</v>
          </cell>
          <cell r="P204">
            <v>2</v>
          </cell>
          <cell r="Q204" t="str">
            <v>XD</v>
          </cell>
          <cell r="R204">
            <v>45898</v>
          </cell>
          <cell r="S204">
            <v>45898</v>
          </cell>
          <cell r="T204">
            <v>45898</v>
          </cell>
          <cell r="U204">
            <v>45898</v>
          </cell>
          <cell r="V204">
            <v>45898</v>
          </cell>
          <cell r="W204">
            <v>45898</v>
          </cell>
          <cell r="X204" t="str">
            <v>Yes</v>
          </cell>
          <cell r="AB204" t="str">
            <v>1700</v>
          </cell>
          <cell r="AC204" t="str">
            <v>1700</v>
          </cell>
          <cell r="AD204" t="str">
            <v>3700</v>
          </cell>
          <cell r="AE204" t="str">
            <v>3700</v>
          </cell>
          <cell r="AF204" t="str">
            <v>7700</v>
          </cell>
          <cell r="AG204" t="str">
            <v>3700</v>
          </cell>
        </row>
        <row r="205">
          <cell r="D205" t="str">
            <v>BYEC378116</v>
          </cell>
          <cell r="I205" t="str">
            <v>P1 - Asset will get commissioned within one year</v>
          </cell>
        </row>
        <row r="206">
          <cell r="D206" t="str">
            <v>BYET247249</v>
          </cell>
          <cell r="I206" t="str">
            <v>P1 - Asset will get commissioned within one year</v>
          </cell>
        </row>
        <row r="207">
          <cell r="D207" t="str">
            <v>BYEC378102</v>
          </cell>
          <cell r="I207" t="str">
            <v>P1 - Asset will get commissioned within one year</v>
          </cell>
        </row>
        <row r="208">
          <cell r="D208" t="str">
            <v>25336502</v>
          </cell>
          <cell r="I208" t="str">
            <v>B (Below 100% potential spares purchased)</v>
          </cell>
          <cell r="P208">
            <v>4</v>
          </cell>
          <cell r="AD208" t="str">
            <v>1000</v>
          </cell>
        </row>
        <row r="209">
          <cell r="D209" t="str">
            <v>BYDK090818</v>
          </cell>
          <cell r="I209" t="str">
            <v>P1 - Asset will get commissioned within one year</v>
          </cell>
        </row>
        <row r="210">
          <cell r="D210" t="str">
            <v>DYEL141388</v>
          </cell>
          <cell r="I210" t="str">
            <v>B (Below 100% potential spares purchased)</v>
          </cell>
          <cell r="P210">
            <v>8</v>
          </cell>
          <cell r="Q210" t="str">
            <v>Air lube</v>
          </cell>
          <cell r="R210">
            <v>46036</v>
          </cell>
          <cell r="S210">
            <v>46036</v>
          </cell>
          <cell r="AD210" t="str">
            <v>150</v>
          </cell>
        </row>
        <row r="211">
          <cell r="D211" t="str">
            <v>BYDD232713</v>
          </cell>
          <cell r="I211" t="str">
            <v>B (Below 100% potential spares purchased)</v>
          </cell>
          <cell r="P211">
            <v>6</v>
          </cell>
          <cell r="Q211" t="str">
            <v>Air lube Plus</v>
          </cell>
          <cell r="R211">
            <v>46092</v>
          </cell>
          <cell r="U211">
            <v>45878</v>
          </cell>
          <cell r="V211">
            <v>45878</v>
          </cell>
          <cell r="AD211" t="str">
            <v>375</v>
          </cell>
          <cell r="AE211" t="str">
            <v>375</v>
          </cell>
          <cell r="AG211" t="str">
            <v>1000</v>
          </cell>
        </row>
        <row r="212">
          <cell r="D212" t="str">
            <v>PYDENC5060</v>
          </cell>
          <cell r="I212" t="str">
            <v>P1 - Asset will get commissioned within one year</v>
          </cell>
        </row>
        <row r="213">
          <cell r="D213" t="str">
            <v>BYDC377969</v>
          </cell>
          <cell r="I213" t="str">
            <v>B (Below 100% potential spares purchased)</v>
          </cell>
          <cell r="N213">
            <v>1</v>
          </cell>
          <cell r="O213">
            <v>0</v>
          </cell>
          <cell r="P213">
            <v>4</v>
          </cell>
          <cell r="Q213" t="str">
            <v>XD</v>
          </cell>
          <cell r="R213">
            <v>45995</v>
          </cell>
          <cell r="S213">
            <v>45995</v>
          </cell>
          <cell r="T213">
            <v>45995</v>
          </cell>
          <cell r="U213">
            <v>45995</v>
          </cell>
          <cell r="V213">
            <v>45995</v>
          </cell>
          <cell r="W213">
            <v>45995</v>
          </cell>
          <cell r="X213" t="str">
            <v>Yes</v>
          </cell>
          <cell r="AB213" t="str">
            <v>2000</v>
          </cell>
          <cell r="AC213" t="str">
            <v>2000</v>
          </cell>
          <cell r="AD213" t="str">
            <v>4000</v>
          </cell>
          <cell r="AE213" t="str">
            <v>4000</v>
          </cell>
          <cell r="AF213" t="str">
            <v>8000</v>
          </cell>
          <cell r="AG213" t="str">
            <v>4000</v>
          </cell>
        </row>
        <row r="214">
          <cell r="D214" t="str">
            <v>BYDC377935</v>
          </cell>
          <cell r="I214" t="str">
            <v>P1 - Asset will get commissioned within one year</v>
          </cell>
        </row>
        <row r="215">
          <cell r="D215" t="str">
            <v>CYDE679753</v>
          </cell>
          <cell r="I215" t="str">
            <v>B (Below 100% potential spares purchased)</v>
          </cell>
          <cell r="P215">
            <v>6</v>
          </cell>
          <cell r="Q215" t="str">
            <v>Air lube</v>
          </cell>
          <cell r="R215">
            <v>45912</v>
          </cell>
          <cell r="S215">
            <v>45912</v>
          </cell>
          <cell r="AD215" t="str">
            <v>1000</v>
          </cell>
        </row>
        <row r="216">
          <cell r="D216" t="str">
            <v>DYDL154314</v>
          </cell>
          <cell r="I216" t="str">
            <v>P1 - Asset will get commissioned within one year</v>
          </cell>
        </row>
        <row r="217">
          <cell r="D217" t="str">
            <v>CYDE544797</v>
          </cell>
          <cell r="I217" t="str">
            <v>B (Below 100% potential spares purchased)</v>
          </cell>
          <cell r="P217">
            <v>4</v>
          </cell>
          <cell r="Q217" t="str">
            <v>Air lube</v>
          </cell>
          <cell r="R217">
            <v>46056</v>
          </cell>
          <cell r="S217">
            <v>46056</v>
          </cell>
          <cell r="AD217" t="str">
            <v>150</v>
          </cell>
        </row>
        <row r="218">
          <cell r="D218" t="str">
            <v>CYDE563958</v>
          </cell>
          <cell r="I218" t="str">
            <v>P1 - Asset will get commissioned within one year</v>
          </cell>
        </row>
        <row r="219">
          <cell r="D219" t="str">
            <v>CYDE563953</v>
          </cell>
          <cell r="I219" t="str">
            <v>B (Below 100% potential spares purchased)</v>
          </cell>
          <cell r="P219">
            <v>7</v>
          </cell>
          <cell r="Q219" t="str">
            <v>Air lube</v>
          </cell>
          <cell r="R219">
            <v>46146</v>
          </cell>
          <cell r="S219">
            <v>46146</v>
          </cell>
          <cell r="AD219" t="str">
            <v>150</v>
          </cell>
        </row>
        <row r="220">
          <cell r="D220" t="str">
            <v>CYDE563952</v>
          </cell>
          <cell r="I220" t="str">
            <v>B (Below 100% potential spares purchased)</v>
          </cell>
          <cell r="P220">
            <v>6</v>
          </cell>
          <cell r="Q220" t="str">
            <v>Air lube</v>
          </cell>
          <cell r="R220">
            <v>46144</v>
          </cell>
          <cell r="S220">
            <v>46144</v>
          </cell>
          <cell r="AD220" t="str">
            <v>150</v>
          </cell>
        </row>
        <row r="221">
          <cell r="D221" t="str">
            <v>DYDL141374</v>
          </cell>
          <cell r="I221" t="str">
            <v>B (Below 100% potential spares purchased)</v>
          </cell>
          <cell r="P221">
            <v>4</v>
          </cell>
          <cell r="S221">
            <v>45929</v>
          </cell>
          <cell r="AD221" t="str">
            <v>1000</v>
          </cell>
        </row>
        <row r="222">
          <cell r="D222" t="str">
            <v>DYDL141372</v>
          </cell>
          <cell r="I222" t="str">
            <v>P1 - Asset will get commissioned within one year</v>
          </cell>
        </row>
        <row r="223">
          <cell r="D223" t="str">
            <v>CYDE679681</v>
          </cell>
          <cell r="I223" t="str">
            <v>B (Below 100% potential spares purchased)</v>
          </cell>
          <cell r="P223">
            <v>5</v>
          </cell>
          <cell r="Q223" t="str">
            <v>Air lube</v>
          </cell>
          <cell r="R223">
            <v>46063</v>
          </cell>
          <cell r="S223">
            <v>46063</v>
          </cell>
          <cell r="AD223" t="str">
            <v>150</v>
          </cell>
        </row>
        <row r="224">
          <cell r="D224" t="str">
            <v>CYDE679680</v>
          </cell>
          <cell r="I224" t="str">
            <v>B (Below 100% potential spares purchased)</v>
          </cell>
          <cell r="P224">
            <v>2</v>
          </cell>
          <cell r="Q224" t="str">
            <v>Air lube</v>
          </cell>
          <cell r="R224">
            <v>46063</v>
          </cell>
          <cell r="S224">
            <v>46063</v>
          </cell>
          <cell r="AD224" t="str">
            <v>150</v>
          </cell>
        </row>
        <row r="225">
          <cell r="D225" t="str">
            <v>BYAL154188</v>
          </cell>
          <cell r="I225" t="str">
            <v>B (Below 100% potential spares purchased)</v>
          </cell>
          <cell r="P225">
            <v>1</v>
          </cell>
          <cell r="Q225" t="str">
            <v>Air lube</v>
          </cell>
          <cell r="R225">
            <v>45883</v>
          </cell>
          <cell r="U225">
            <v>45883</v>
          </cell>
          <cell r="V225">
            <v>45883</v>
          </cell>
          <cell r="AD225" t="str">
            <v>545</v>
          </cell>
          <cell r="AE225" t="str">
            <v>545</v>
          </cell>
          <cell r="AG225" t="str">
            <v>1000</v>
          </cell>
        </row>
        <row r="226">
          <cell r="D226" t="str">
            <v>BYCK020328</v>
          </cell>
          <cell r="I226" t="str">
            <v>B (Below 100% potential spares purchased)</v>
          </cell>
          <cell r="P226">
            <v>8</v>
          </cell>
          <cell r="X226" t="str">
            <v>Yes</v>
          </cell>
          <cell r="AD226" t="str">
            <v>4000</v>
          </cell>
        </row>
        <row r="227">
          <cell r="D227" t="str">
            <v>BYCS045058</v>
          </cell>
          <cell r="I227" t="str">
            <v>B (Below 100% potential spares purchased)</v>
          </cell>
          <cell r="N227">
            <v>2475</v>
          </cell>
          <cell r="O227">
            <v>424</v>
          </cell>
          <cell r="P227">
            <v>4</v>
          </cell>
          <cell r="Q227" t="str">
            <v>XD</v>
          </cell>
          <cell r="R227">
            <v>45898</v>
          </cell>
          <cell r="S227">
            <v>46028</v>
          </cell>
          <cell r="T227">
            <v>46028</v>
          </cell>
          <cell r="U227">
            <v>45898</v>
          </cell>
          <cell r="V227">
            <v>45898</v>
          </cell>
          <cell r="W227">
            <v>45898</v>
          </cell>
          <cell r="X227" t="str">
            <v>Yes</v>
          </cell>
          <cell r="Y227">
            <v>45898</v>
          </cell>
          <cell r="AA227">
            <v>45898</v>
          </cell>
          <cell r="AB227" t="str">
            <v>1029</v>
          </cell>
          <cell r="AC227" t="str">
            <v>1029</v>
          </cell>
          <cell r="AD227" t="str">
            <v>1101</v>
          </cell>
          <cell r="AE227" t="str">
            <v>1101</v>
          </cell>
          <cell r="AF227" t="str">
            <v>5100</v>
          </cell>
          <cell r="AG227" t="str">
            <v>1101</v>
          </cell>
        </row>
        <row r="228">
          <cell r="D228" t="str">
            <v>BYBD201738</v>
          </cell>
          <cell r="I228" t="str">
            <v>B (Below 100% potential spares purchased)</v>
          </cell>
          <cell r="P228">
            <v>10</v>
          </cell>
          <cell r="Q228" t="str">
            <v>Air lube Plus</v>
          </cell>
          <cell r="R228">
            <v>46093</v>
          </cell>
          <cell r="U228">
            <v>46101</v>
          </cell>
          <cell r="AD228" t="str">
            <v>750</v>
          </cell>
          <cell r="AE228" t="str">
            <v>1500</v>
          </cell>
          <cell r="AG228" t="str">
            <v>1000</v>
          </cell>
        </row>
        <row r="229">
          <cell r="D229" t="str">
            <v>A25V6604</v>
          </cell>
          <cell r="I229" t="str">
            <v>P1 - Asset will get commissioned within one year</v>
          </cell>
        </row>
        <row r="230">
          <cell r="D230" t="str">
            <v>A25V6625</v>
          </cell>
          <cell r="I230" t="str">
            <v>P1 - Asset will get commissioned within one year</v>
          </cell>
        </row>
        <row r="231">
          <cell r="D231" t="str">
            <v>BYCK030297</v>
          </cell>
          <cell r="I231" t="str">
            <v>B (Below 100% potential spares purchased)</v>
          </cell>
          <cell r="P231">
            <v>12</v>
          </cell>
          <cell r="X231" t="str">
            <v>Yes</v>
          </cell>
          <cell r="AD231" t="str">
            <v>0</v>
          </cell>
        </row>
        <row r="232">
          <cell r="D232" t="str">
            <v>BYCS030580</v>
          </cell>
          <cell r="I232" t="str">
            <v>B (Below 100% potential spares purchased)</v>
          </cell>
          <cell r="N232">
            <v>1584</v>
          </cell>
          <cell r="O232">
            <v>615</v>
          </cell>
          <cell r="P232">
            <v>4</v>
          </cell>
          <cell r="Q232" t="str">
            <v>XD</v>
          </cell>
          <cell r="R232">
            <v>45898</v>
          </cell>
          <cell r="S232">
            <v>46028</v>
          </cell>
          <cell r="T232">
            <v>46028</v>
          </cell>
          <cell r="U232">
            <v>45898</v>
          </cell>
          <cell r="V232">
            <v>45898</v>
          </cell>
          <cell r="W232">
            <v>45898</v>
          </cell>
          <cell r="X232" t="str">
            <v>Yes</v>
          </cell>
          <cell r="Y232">
            <v>45898</v>
          </cell>
          <cell r="AA232">
            <v>45898</v>
          </cell>
          <cell r="AB232" t="str">
            <v>1043</v>
          </cell>
          <cell r="AC232" t="str">
            <v>1043</v>
          </cell>
          <cell r="AD232" t="str">
            <v>801</v>
          </cell>
          <cell r="AE232" t="str">
            <v>801</v>
          </cell>
          <cell r="AF232" t="str">
            <v>5801</v>
          </cell>
          <cell r="AG232" t="str">
            <v>801</v>
          </cell>
        </row>
        <row r="233">
          <cell r="D233" t="str">
            <v>PYCENC4979</v>
          </cell>
          <cell r="I233" t="str">
            <v>P1 - Asset will get commissioned within one year</v>
          </cell>
        </row>
        <row r="234">
          <cell r="D234" t="str">
            <v>BYCC377390</v>
          </cell>
          <cell r="I234" t="str">
            <v>B (Below 100% potential spares purchased)</v>
          </cell>
          <cell r="N234">
            <v>301</v>
          </cell>
          <cell r="O234">
            <v>762</v>
          </cell>
          <cell r="P234">
            <v>2</v>
          </cell>
          <cell r="Q234" t="str">
            <v>XD</v>
          </cell>
          <cell r="R234">
            <v>46133</v>
          </cell>
          <cell r="S234">
            <v>46134</v>
          </cell>
          <cell r="T234">
            <v>46133</v>
          </cell>
          <cell r="U234">
            <v>46133</v>
          </cell>
          <cell r="V234">
            <v>46133</v>
          </cell>
          <cell r="W234">
            <v>45885</v>
          </cell>
          <cell r="X234" t="str">
            <v>Yes</v>
          </cell>
          <cell r="AB234" t="str">
            <v>2000</v>
          </cell>
          <cell r="AC234" t="str">
            <v>2000</v>
          </cell>
          <cell r="AD234" t="str">
            <v>4000</v>
          </cell>
          <cell r="AE234" t="str">
            <v>4000</v>
          </cell>
          <cell r="AF234" t="str">
            <v>6937</v>
          </cell>
          <cell r="AG234" t="str">
            <v>4000</v>
          </cell>
        </row>
        <row r="235">
          <cell r="D235" t="str">
            <v>BYCL161693</v>
          </cell>
          <cell r="I235" t="str">
            <v>B (Below 100% potential spares purchased)</v>
          </cell>
          <cell r="P235">
            <v>2</v>
          </cell>
          <cell r="Q235" t="str">
            <v>Air lube</v>
          </cell>
          <cell r="R235">
            <v>45845</v>
          </cell>
          <cell r="U235">
            <v>45845</v>
          </cell>
          <cell r="V235">
            <v>45845</v>
          </cell>
          <cell r="AD235" t="str">
            <v>250</v>
          </cell>
          <cell r="AE235" t="str">
            <v>1000</v>
          </cell>
          <cell r="AG235" t="str">
            <v>1000</v>
          </cell>
        </row>
        <row r="236">
          <cell r="D236" t="str">
            <v>AYCA159344</v>
          </cell>
          <cell r="I236" t="str">
            <v>P1 - Asset will get commissioned within one year</v>
          </cell>
        </row>
        <row r="237">
          <cell r="D237" t="str">
            <v>BYBL161686</v>
          </cell>
          <cell r="I237" t="str">
            <v>B (Below 100% potential spares purchased)</v>
          </cell>
          <cell r="P237">
            <v>4</v>
          </cell>
          <cell r="Q237" t="str">
            <v>Air lube</v>
          </cell>
          <cell r="R237">
            <v>45883</v>
          </cell>
          <cell r="U237">
            <v>45883</v>
          </cell>
          <cell r="V237">
            <v>45883</v>
          </cell>
          <cell r="AD237" t="str">
            <v>450</v>
          </cell>
          <cell r="AE237" t="str">
            <v>450</v>
          </cell>
          <cell r="AG237" t="str">
            <v>1000</v>
          </cell>
        </row>
        <row r="238">
          <cell r="D238" t="str">
            <v>DYCL141338</v>
          </cell>
          <cell r="I238" t="str">
            <v>B (Below 100% potential spares purchased)</v>
          </cell>
          <cell r="P238">
            <v>8</v>
          </cell>
          <cell r="S238">
            <v>45889</v>
          </cell>
          <cell r="AD238" t="str">
            <v>1000</v>
          </cell>
        </row>
        <row r="239">
          <cell r="D239" t="str">
            <v>DYCL141337</v>
          </cell>
          <cell r="I239" t="str">
            <v>B (Below 100% potential spares purchased)</v>
          </cell>
          <cell r="P239">
            <v>8</v>
          </cell>
          <cell r="Q239" t="str">
            <v>Air lube</v>
          </cell>
          <cell r="R239">
            <v>46051</v>
          </cell>
          <cell r="S239">
            <v>46051</v>
          </cell>
          <cell r="AD239" t="str">
            <v>0</v>
          </cell>
        </row>
        <row r="240">
          <cell r="D240" t="str">
            <v>DYCL141336</v>
          </cell>
          <cell r="I240" t="str">
            <v>P1 - Asset will get commissioned within one year</v>
          </cell>
        </row>
        <row r="241">
          <cell r="D241" t="str">
            <v>BYBS030095</v>
          </cell>
          <cell r="I241" t="str">
            <v>B (Below 100% potential spares purchased)</v>
          </cell>
          <cell r="N241">
            <v>4990</v>
          </cell>
          <cell r="O241">
            <v>2511</v>
          </cell>
          <cell r="P241">
            <v>12</v>
          </cell>
          <cell r="Q241" t="str">
            <v>Synthetic</v>
          </cell>
          <cell r="R241">
            <v>46125</v>
          </cell>
          <cell r="S241">
            <v>46125</v>
          </cell>
          <cell r="T241">
            <v>46125</v>
          </cell>
          <cell r="U241">
            <v>46125</v>
          </cell>
          <cell r="V241">
            <v>46125</v>
          </cell>
          <cell r="W241">
            <v>45839</v>
          </cell>
          <cell r="X241" t="str">
            <v>Yes</v>
          </cell>
          <cell r="AB241" t="str">
            <v>1820</v>
          </cell>
          <cell r="AC241" t="str">
            <v>1820</v>
          </cell>
          <cell r="AD241" t="str">
            <v>4820</v>
          </cell>
          <cell r="AE241" t="str">
            <v>4820</v>
          </cell>
          <cell r="AF241" t="str">
            <v>499</v>
          </cell>
          <cell r="AG241" t="str">
            <v>2820</v>
          </cell>
        </row>
        <row r="242">
          <cell r="D242" t="str">
            <v>BYCK020336</v>
          </cell>
          <cell r="I242" t="str">
            <v>B (Below 100% potential spares purchased)</v>
          </cell>
          <cell r="P242">
            <v>12</v>
          </cell>
          <cell r="X242" t="str">
            <v>Yes</v>
          </cell>
          <cell r="AD242" t="str">
            <v>1000</v>
          </cell>
        </row>
        <row r="243">
          <cell r="D243" t="str">
            <v>BYCS030413</v>
          </cell>
          <cell r="I243" t="str">
            <v>B (Below 100% potential spares purchased)</v>
          </cell>
          <cell r="P243">
            <v>1</v>
          </cell>
          <cell r="Q243" t="str">
            <v>XD</v>
          </cell>
          <cell r="R243">
            <v>45839</v>
          </cell>
          <cell r="S243">
            <v>45839</v>
          </cell>
          <cell r="T243">
            <v>45839</v>
          </cell>
          <cell r="U243">
            <v>45839</v>
          </cell>
          <cell r="V243">
            <v>45839</v>
          </cell>
          <cell r="W243">
            <v>45839</v>
          </cell>
          <cell r="X243" t="str">
            <v>Yes</v>
          </cell>
          <cell r="AB243" t="str">
            <v>1450</v>
          </cell>
          <cell r="AC243" t="str">
            <v>1450</v>
          </cell>
          <cell r="AD243" t="str">
            <v>3450</v>
          </cell>
          <cell r="AE243" t="str">
            <v>3450</v>
          </cell>
          <cell r="AF243" t="str">
            <v>7450</v>
          </cell>
          <cell r="AG243" t="str">
            <v>3450</v>
          </cell>
        </row>
        <row r="244">
          <cell r="D244" t="str">
            <v>B25V0714</v>
          </cell>
          <cell r="I244" t="str">
            <v>P1 - Asset will get commissioned within one year</v>
          </cell>
        </row>
        <row r="245">
          <cell r="D245" t="str">
            <v>SN24TN04110</v>
          </cell>
          <cell r="I245" t="str">
            <v>B (Below 100% potential spares purchased)</v>
          </cell>
          <cell r="P245">
            <v>12</v>
          </cell>
          <cell r="X245" t="str">
            <v>Yes</v>
          </cell>
          <cell r="AD245" t="str">
            <v>1000</v>
          </cell>
        </row>
        <row r="246">
          <cell r="D246" t="str">
            <v>BYBS030225</v>
          </cell>
          <cell r="I246" t="str">
            <v>B (Below 100% potential spares purchased)</v>
          </cell>
          <cell r="N246">
            <v>1546</v>
          </cell>
          <cell r="O246">
            <v>3629</v>
          </cell>
          <cell r="P246">
            <v>4</v>
          </cell>
          <cell r="Q246" t="str">
            <v>XD</v>
          </cell>
          <cell r="R246">
            <v>46031</v>
          </cell>
          <cell r="S246">
            <v>46126</v>
          </cell>
          <cell r="T246">
            <v>46126</v>
          </cell>
          <cell r="U246">
            <v>46031</v>
          </cell>
          <cell r="V246">
            <v>46126</v>
          </cell>
          <cell r="W246">
            <v>45841</v>
          </cell>
          <cell r="X246" t="str">
            <v>Yes</v>
          </cell>
          <cell r="Y246">
            <v>45841</v>
          </cell>
          <cell r="AA246">
            <v>45841</v>
          </cell>
          <cell r="AB246" t="str">
            <v>1500</v>
          </cell>
          <cell r="AC246" t="str">
            <v>1500</v>
          </cell>
          <cell r="AD246" t="str">
            <v>880</v>
          </cell>
          <cell r="AE246" t="str">
            <v>880</v>
          </cell>
          <cell r="AF246" t="str">
            <v>2825</v>
          </cell>
          <cell r="AG246" t="str">
            <v>4000</v>
          </cell>
        </row>
        <row r="247">
          <cell r="D247" t="str">
            <v>CYCE544738</v>
          </cell>
          <cell r="I247" t="str">
            <v>B (Below 100% potential spares purchased)</v>
          </cell>
          <cell r="P247">
            <v>4</v>
          </cell>
          <cell r="S247">
            <v>45945</v>
          </cell>
          <cell r="AD247" t="str">
            <v>1000</v>
          </cell>
        </row>
        <row r="248">
          <cell r="D248" t="str">
            <v>CYCK010705</v>
          </cell>
          <cell r="I248" t="str">
            <v>B (Below 100% potential spares purchased)</v>
          </cell>
          <cell r="P248">
            <v>8</v>
          </cell>
          <cell r="X248" t="str">
            <v>Yes</v>
          </cell>
          <cell r="AD248" t="str">
            <v>1000</v>
          </cell>
        </row>
        <row r="249">
          <cell r="D249" t="str">
            <v>CYCK010697</v>
          </cell>
          <cell r="I249" t="str">
            <v>B (Below 100% potential spares purchased)</v>
          </cell>
          <cell r="P249">
            <v>8</v>
          </cell>
          <cell r="X249" t="str">
            <v>Yes</v>
          </cell>
          <cell r="AD249" t="str">
            <v>1000</v>
          </cell>
        </row>
        <row r="250">
          <cell r="D250" t="str">
            <v>CYCE662239</v>
          </cell>
          <cell r="I250" t="str">
            <v>B (Below 100% potential spares purchased)</v>
          </cell>
          <cell r="P250">
            <v>4</v>
          </cell>
          <cell r="Q250" t="str">
            <v>Air lube</v>
          </cell>
          <cell r="R250">
            <v>46073</v>
          </cell>
          <cell r="S250">
            <v>46073</v>
          </cell>
          <cell r="AD250" t="str">
            <v>150</v>
          </cell>
        </row>
        <row r="251">
          <cell r="D251" t="str">
            <v>CYCE694504</v>
          </cell>
          <cell r="I251" t="str">
            <v>B (Below 100% potential spares purchased)</v>
          </cell>
          <cell r="P251">
            <v>8</v>
          </cell>
          <cell r="Q251" t="str">
            <v>Air lube</v>
          </cell>
          <cell r="R251">
            <v>46024</v>
          </cell>
          <cell r="S251">
            <v>45659</v>
          </cell>
          <cell r="AD251" t="str">
            <v>1000</v>
          </cell>
        </row>
        <row r="252">
          <cell r="D252" t="str">
            <v>BYBT073501</v>
          </cell>
          <cell r="I252" t="str">
            <v>P1 - Asset will get commissioned within one year</v>
          </cell>
        </row>
        <row r="253">
          <cell r="D253" t="str">
            <v>CYCE212311</v>
          </cell>
          <cell r="I253" t="str">
            <v>P1 - Asset will get commissioned within one year</v>
          </cell>
        </row>
        <row r="254">
          <cell r="D254" t="str">
            <v>CYBE694501</v>
          </cell>
          <cell r="I254" t="str">
            <v>B (Below 100% potential spares purchased)</v>
          </cell>
          <cell r="P254">
            <v>4</v>
          </cell>
          <cell r="Q254" t="str">
            <v>Air lube</v>
          </cell>
          <cell r="R254">
            <v>46058</v>
          </cell>
          <cell r="S254">
            <v>46058</v>
          </cell>
          <cell r="AD254" t="str">
            <v>0</v>
          </cell>
        </row>
        <row r="255">
          <cell r="D255" t="str">
            <v>CYBE212310</v>
          </cell>
          <cell r="I255" t="str">
            <v>P1 - Asset will get commissioned within one year</v>
          </cell>
        </row>
        <row r="256">
          <cell r="D256" t="str">
            <v>BYBK040218</v>
          </cell>
          <cell r="I256" t="str">
            <v>B (Below 100% potential spares purchased)</v>
          </cell>
          <cell r="P256">
            <v>12</v>
          </cell>
          <cell r="X256" t="str">
            <v>Yes</v>
          </cell>
          <cell r="AD256" t="str">
            <v>1000</v>
          </cell>
        </row>
        <row r="257">
          <cell r="D257" t="str">
            <v>A25V6468</v>
          </cell>
        </row>
        <row r="258">
          <cell r="D258" t="str">
            <v>BYAS039710</v>
          </cell>
          <cell r="I258" t="str">
            <v>B (Below 100% potential spares purchased)</v>
          </cell>
          <cell r="N258">
            <v>139</v>
          </cell>
          <cell r="O258">
            <v>191</v>
          </cell>
          <cell r="P258">
            <v>1</v>
          </cell>
          <cell r="Q258" t="str">
            <v>XD</v>
          </cell>
          <cell r="R258">
            <v>45874</v>
          </cell>
          <cell r="S258">
            <v>45874</v>
          </cell>
          <cell r="T258">
            <v>45874</v>
          </cell>
          <cell r="U258">
            <v>45874</v>
          </cell>
          <cell r="V258">
            <v>45874</v>
          </cell>
          <cell r="W258">
            <v>45874</v>
          </cell>
          <cell r="X258" t="str">
            <v>Yes</v>
          </cell>
          <cell r="AB258" t="str">
            <v>1670</v>
          </cell>
          <cell r="AC258" t="str">
            <v>1670</v>
          </cell>
          <cell r="AD258" t="str">
            <v>3670</v>
          </cell>
          <cell r="AE258" t="str">
            <v>3760</v>
          </cell>
          <cell r="AF258" t="str">
            <v>7670</v>
          </cell>
          <cell r="AG258" t="str">
            <v>3760</v>
          </cell>
        </row>
        <row r="259">
          <cell r="D259" t="str">
            <v>BYBT073478</v>
          </cell>
          <cell r="I259" t="str">
            <v>P1 - Asset will get commissioned within one year</v>
          </cell>
        </row>
        <row r="260">
          <cell r="D260" t="str">
            <v>BYBS030219</v>
          </cell>
          <cell r="I260" t="str">
            <v>B (Below 100% potential spares purchased)</v>
          </cell>
          <cell r="N260">
            <v>66</v>
          </cell>
          <cell r="O260">
            <v>62</v>
          </cell>
          <cell r="P260">
            <v>1</v>
          </cell>
          <cell r="Q260" t="str">
            <v>Synthetic</v>
          </cell>
          <cell r="R260">
            <v>45882</v>
          </cell>
          <cell r="S260">
            <v>45882</v>
          </cell>
          <cell r="T260">
            <v>45882</v>
          </cell>
          <cell r="U260">
            <v>45882</v>
          </cell>
          <cell r="V260">
            <v>45882</v>
          </cell>
          <cell r="W260">
            <v>45882</v>
          </cell>
          <cell r="AB260" t="str">
            <v>3971</v>
          </cell>
          <cell r="AC260" t="str">
            <v>3972</v>
          </cell>
          <cell r="AD260" t="str">
            <v>7911</v>
          </cell>
          <cell r="AE260" t="str">
            <v>7971</v>
          </cell>
          <cell r="AF260" t="str">
            <v>7971</v>
          </cell>
          <cell r="AG260" t="str">
            <v>3971</v>
          </cell>
        </row>
        <row r="261">
          <cell r="D261" t="str">
            <v>CYBE563683</v>
          </cell>
          <cell r="I261" t="str">
            <v>B (Below 100% potential spares purchased)</v>
          </cell>
        </row>
        <row r="262">
          <cell r="D262" t="str">
            <v>BYAS044775</v>
          </cell>
          <cell r="I262" t="str">
            <v>B (Below 100% potential spares purchased)</v>
          </cell>
          <cell r="N262">
            <v>3149</v>
          </cell>
          <cell r="O262">
            <v>2916</v>
          </cell>
          <cell r="P262">
            <v>6</v>
          </cell>
          <cell r="Q262" t="str">
            <v>Synthetic</v>
          </cell>
          <cell r="R262">
            <v>46170</v>
          </cell>
          <cell r="S262">
            <v>46170</v>
          </cell>
          <cell r="T262">
            <v>46170</v>
          </cell>
          <cell r="U262">
            <v>46170</v>
          </cell>
          <cell r="V262">
            <v>46051</v>
          </cell>
          <cell r="W262">
            <v>45805</v>
          </cell>
          <cell r="AB262" t="str">
            <v>3000</v>
          </cell>
          <cell r="AC262" t="str">
            <v>3000</v>
          </cell>
          <cell r="AD262" t="str">
            <v>6000</v>
          </cell>
          <cell r="AE262" t="str">
            <v>6000</v>
          </cell>
          <cell r="AF262" t="str">
            <v>1935</v>
          </cell>
          <cell r="AG262" t="str">
            <v>2069</v>
          </cell>
        </row>
        <row r="263">
          <cell r="D263" t="str">
            <v>BYAS039931</v>
          </cell>
          <cell r="I263" t="str">
            <v>B (Below 100% potential spares purchased)</v>
          </cell>
          <cell r="N263">
            <v>2090</v>
          </cell>
          <cell r="O263">
            <v>1564</v>
          </cell>
          <cell r="P263">
            <v>8</v>
          </cell>
          <cell r="Q263" t="str">
            <v>Synthetic</v>
          </cell>
          <cell r="R263">
            <v>45838</v>
          </cell>
          <cell r="S263">
            <v>46078</v>
          </cell>
          <cell r="T263">
            <v>46078</v>
          </cell>
          <cell r="U263">
            <v>45838</v>
          </cell>
          <cell r="V263">
            <v>45838</v>
          </cell>
          <cell r="W263">
            <v>45838</v>
          </cell>
          <cell r="X263" t="str">
            <v>Yes</v>
          </cell>
          <cell r="AB263" t="str">
            <v>3000</v>
          </cell>
          <cell r="AC263" t="str">
            <v>3000</v>
          </cell>
          <cell r="AD263" t="str">
            <v>2346</v>
          </cell>
          <cell r="AE263" t="str">
            <v>2360</v>
          </cell>
          <cell r="AF263" t="str">
            <v>4360</v>
          </cell>
          <cell r="AG263" t="str">
            <v>346</v>
          </cell>
        </row>
        <row r="264">
          <cell r="D264" t="str">
            <v>BYAT073390</v>
          </cell>
          <cell r="I264" t="str">
            <v>P1 - Asset will get commissioned within one year</v>
          </cell>
        </row>
        <row r="265">
          <cell r="D265" t="str">
            <v>BYAT073389</v>
          </cell>
          <cell r="I265" t="str">
            <v>P1 - Asset will get commissioned within one year</v>
          </cell>
        </row>
        <row r="266">
          <cell r="D266" t="str">
            <v>CYAE662060</v>
          </cell>
          <cell r="I266" t="str">
            <v>B (Below 100% potential spares purchased)</v>
          </cell>
          <cell r="P266">
            <v>4</v>
          </cell>
          <cell r="Q266" t="str">
            <v>Air lube</v>
          </cell>
          <cell r="R266">
            <v>46170</v>
          </cell>
          <cell r="S266">
            <v>46170</v>
          </cell>
          <cell r="AD266" t="str">
            <v>150</v>
          </cell>
        </row>
        <row r="267">
          <cell r="D267" t="str">
            <v>CYAE662055</v>
          </cell>
          <cell r="I267" t="str">
            <v>B (Below 100% potential spares purchased)</v>
          </cell>
          <cell r="P267">
            <v>4</v>
          </cell>
          <cell r="Q267" t="str">
            <v>Air lube</v>
          </cell>
          <cell r="R267">
            <v>45969</v>
          </cell>
          <cell r="S267">
            <v>45969</v>
          </cell>
          <cell r="AD267" t="str">
            <v>1000</v>
          </cell>
        </row>
        <row r="268">
          <cell r="D268" t="str">
            <v>B25V0665</v>
          </cell>
          <cell r="I268" t="str">
            <v>P1 - Asset will get commissioned within one year</v>
          </cell>
        </row>
        <row r="269">
          <cell r="D269" t="str">
            <v>A25V6371</v>
          </cell>
          <cell r="I269" t="str">
            <v>P1 - Asset will get commissioned within one year</v>
          </cell>
        </row>
        <row r="270">
          <cell r="D270" t="str">
            <v>25373303</v>
          </cell>
          <cell r="I270" t="str">
            <v>B (Below 100% potential spares purchased)</v>
          </cell>
          <cell r="P270">
            <v>12</v>
          </cell>
          <cell r="X270" t="str">
            <v>Yes</v>
          </cell>
        </row>
        <row r="271">
          <cell r="D271" t="str">
            <v>BYAS044711</v>
          </cell>
          <cell r="I271" t="str">
            <v>B (Below 100% potential spares purchased)</v>
          </cell>
          <cell r="N271">
            <v>6188</v>
          </cell>
          <cell r="O271">
            <v>194</v>
          </cell>
          <cell r="P271">
            <v>5</v>
          </cell>
          <cell r="Q271" t="str">
            <v>Synthetic</v>
          </cell>
          <cell r="R271">
            <v>46039</v>
          </cell>
          <cell r="S271">
            <v>46025</v>
          </cell>
          <cell r="T271">
            <v>46025</v>
          </cell>
          <cell r="U271">
            <v>46039</v>
          </cell>
          <cell r="V271">
            <v>46025</v>
          </cell>
          <cell r="W271">
            <v>45863</v>
          </cell>
          <cell r="X271" t="str">
            <v>Yes</v>
          </cell>
          <cell r="Y271">
            <v>45861</v>
          </cell>
          <cell r="Z271">
            <v>45861</v>
          </cell>
          <cell r="AA271">
            <v>45861</v>
          </cell>
          <cell r="AB271" t="str">
            <v>65</v>
          </cell>
          <cell r="AC271" t="str">
            <v>65</v>
          </cell>
          <cell r="AD271" t="str">
            <v>3495</v>
          </cell>
          <cell r="AE271" t="str">
            <v>3395</v>
          </cell>
          <cell r="AF271" t="str">
            <v>1618</v>
          </cell>
          <cell r="AG271" t="str">
            <v>1275</v>
          </cell>
        </row>
        <row r="272">
          <cell r="D272" t="str">
            <v>CYAE212295</v>
          </cell>
          <cell r="I272" t="str">
            <v>B (Below 100% potential spares purchased)</v>
          </cell>
          <cell r="P272">
            <v>8</v>
          </cell>
          <cell r="S272">
            <v>45943</v>
          </cell>
          <cell r="AD272" t="str">
            <v>1000</v>
          </cell>
        </row>
        <row r="273">
          <cell r="D273" t="str">
            <v>CYAE553125</v>
          </cell>
          <cell r="I273" t="str">
            <v>P1 - Asset will get commissioned within one year</v>
          </cell>
        </row>
        <row r="274">
          <cell r="D274" t="str">
            <v>CYAE212289</v>
          </cell>
          <cell r="I274" t="str">
            <v>B (Below 100% potential spares purchased)</v>
          </cell>
          <cell r="P274">
            <v>6</v>
          </cell>
          <cell r="Q274" t="str">
            <v>Air lube</v>
          </cell>
          <cell r="R274">
            <v>45791</v>
          </cell>
          <cell r="S274">
            <v>45791</v>
          </cell>
          <cell r="AD274" t="str">
            <v>1000</v>
          </cell>
        </row>
        <row r="275">
          <cell r="D275" t="str">
            <v>BYAD164973</v>
          </cell>
          <cell r="I275" t="str">
            <v>B (Below 100% potential spares purchased)</v>
          </cell>
          <cell r="P275">
            <v>4</v>
          </cell>
          <cell r="Q275" t="str">
            <v>Air lube Plus</v>
          </cell>
          <cell r="R275">
            <v>46162</v>
          </cell>
          <cell r="U275">
            <v>46032</v>
          </cell>
          <cell r="V275">
            <v>46032</v>
          </cell>
          <cell r="AD275" t="str">
            <v>695</v>
          </cell>
          <cell r="AE275" t="str">
            <v>660</v>
          </cell>
          <cell r="AG275" t="str">
            <v>1000</v>
          </cell>
        </row>
        <row r="276">
          <cell r="D276" t="str">
            <v>B25V0635</v>
          </cell>
          <cell r="I276" t="str">
            <v>P1 - Asset will get commissioned within one year</v>
          </cell>
        </row>
        <row r="277">
          <cell r="D277" t="str">
            <v>B25V0633</v>
          </cell>
          <cell r="I277" t="str">
            <v>P1 - Asset will get commissioned within one year</v>
          </cell>
        </row>
        <row r="278">
          <cell r="D278" t="str">
            <v>BYLS039512</v>
          </cell>
          <cell r="I278" t="str">
            <v>B (Below 100% potential spares purchased)</v>
          </cell>
          <cell r="N278">
            <v>0</v>
          </cell>
          <cell r="O278">
            <v>1</v>
          </cell>
          <cell r="P278">
            <v>5</v>
          </cell>
          <cell r="Q278" t="str">
            <v>XD</v>
          </cell>
          <cell r="R278">
            <v>46015</v>
          </cell>
          <cell r="S278">
            <v>46016</v>
          </cell>
          <cell r="T278">
            <v>46016</v>
          </cell>
          <cell r="U278">
            <v>46016</v>
          </cell>
          <cell r="V278">
            <v>46016</v>
          </cell>
          <cell r="W278">
            <v>46016</v>
          </cell>
          <cell r="X278" t="str">
            <v>Yes</v>
          </cell>
          <cell r="AB278" t="str">
            <v>2000</v>
          </cell>
          <cell r="AC278" t="str">
            <v>2000</v>
          </cell>
          <cell r="AD278" t="str">
            <v>4000</v>
          </cell>
          <cell r="AE278" t="str">
            <v>4000</v>
          </cell>
          <cell r="AF278" t="str">
            <v>8000</v>
          </cell>
          <cell r="AG278" t="str">
            <v>4000</v>
          </cell>
        </row>
        <row r="279">
          <cell r="D279" t="str">
            <v>CYAE212284</v>
          </cell>
          <cell r="I279" t="str">
            <v>B (Below 100% potential spares purchased)</v>
          </cell>
          <cell r="P279">
            <v>5</v>
          </cell>
          <cell r="S279">
            <v>45913</v>
          </cell>
        </row>
        <row r="280">
          <cell r="D280" t="str">
            <v>CYLE679344</v>
          </cell>
          <cell r="I280" t="str">
            <v>B (Below 100% potential spares purchased)</v>
          </cell>
          <cell r="P280">
            <v>8</v>
          </cell>
          <cell r="Q280" t="str">
            <v>Air lube</v>
          </cell>
          <cell r="R280">
            <v>46072</v>
          </cell>
          <cell r="S280">
            <v>46072</v>
          </cell>
          <cell r="AD280" t="str">
            <v>0</v>
          </cell>
        </row>
        <row r="281">
          <cell r="D281" t="str">
            <v>CYLE679343</v>
          </cell>
          <cell r="I281" t="str">
            <v>P1 - Asset will get commissioned within one year</v>
          </cell>
        </row>
        <row r="282">
          <cell r="D282" t="str">
            <v>BYLD232534</v>
          </cell>
          <cell r="I282" t="str">
            <v>B (Below 100% potential spares purchased)</v>
          </cell>
          <cell r="P282">
            <v>2</v>
          </cell>
          <cell r="Q282" t="str">
            <v>Air lube Plus</v>
          </cell>
          <cell r="R282">
            <v>46088</v>
          </cell>
          <cell r="U282">
            <v>46088</v>
          </cell>
          <cell r="V282">
            <v>46088</v>
          </cell>
          <cell r="AD282" t="str">
            <v>1290</v>
          </cell>
          <cell r="AE282" t="str">
            <v>1295</v>
          </cell>
          <cell r="AG282" t="str">
            <v>1000</v>
          </cell>
        </row>
        <row r="283">
          <cell r="D283" t="str">
            <v>DYLV400637</v>
          </cell>
          <cell r="I283" t="str">
            <v>B (Below 100% potential spares purchased)</v>
          </cell>
          <cell r="P283">
            <v>8</v>
          </cell>
          <cell r="Q283" t="str">
            <v>Air lube</v>
          </cell>
          <cell r="R283">
            <v>45755</v>
          </cell>
          <cell r="S283">
            <v>45756</v>
          </cell>
          <cell r="AD283" t="str">
            <v>0</v>
          </cell>
        </row>
        <row r="284">
          <cell r="D284" t="str">
            <v>DYLL141323</v>
          </cell>
          <cell r="I284" t="str">
            <v>B (Below 100% potential spares purchased)</v>
          </cell>
          <cell r="P284">
            <v>6</v>
          </cell>
          <cell r="Q284" t="str">
            <v>Air lube</v>
          </cell>
          <cell r="R284">
            <v>45922</v>
          </cell>
          <cell r="S284">
            <v>45922</v>
          </cell>
          <cell r="AD284" t="str">
            <v>1000</v>
          </cell>
        </row>
        <row r="285">
          <cell r="D285" t="str">
            <v>DYLL141322</v>
          </cell>
          <cell r="I285" t="str">
            <v>B (Below 100% potential spares purchased)</v>
          </cell>
          <cell r="P285">
            <v>4</v>
          </cell>
          <cell r="Q285" t="str">
            <v>Air lube</v>
          </cell>
          <cell r="R285">
            <v>45925</v>
          </cell>
          <cell r="S285">
            <v>45925</v>
          </cell>
          <cell r="AD285" t="str">
            <v>1000</v>
          </cell>
        </row>
        <row r="286">
          <cell r="D286" t="str">
            <v>DYLL141321</v>
          </cell>
          <cell r="I286" t="str">
            <v>B (Below 100% potential spares purchased)</v>
          </cell>
          <cell r="P286">
            <v>8</v>
          </cell>
          <cell r="Q286" t="str">
            <v>Air lube</v>
          </cell>
          <cell r="R286">
            <v>45924</v>
          </cell>
          <cell r="S286">
            <v>45924</v>
          </cell>
          <cell r="AD286" t="str">
            <v>1000</v>
          </cell>
        </row>
        <row r="287">
          <cell r="D287" t="str">
            <v>BYLD232523</v>
          </cell>
          <cell r="I287" t="str">
            <v>B (Below 100% potential spares purchased)</v>
          </cell>
          <cell r="P287">
            <v>8</v>
          </cell>
          <cell r="Q287" t="str">
            <v>Air lube Plus</v>
          </cell>
          <cell r="R287">
            <v>46172</v>
          </cell>
          <cell r="U287">
            <v>46172</v>
          </cell>
          <cell r="V287">
            <v>46172</v>
          </cell>
          <cell r="AD287" t="str">
            <v>1470</v>
          </cell>
          <cell r="AE287" t="str">
            <v>1470</v>
          </cell>
          <cell r="AG287" t="str">
            <v>1000</v>
          </cell>
        </row>
        <row r="288">
          <cell r="D288" t="str">
            <v>CYLE563432</v>
          </cell>
          <cell r="I288" t="str">
            <v>B (Below 100% potential spares purchased)</v>
          </cell>
          <cell r="N288">
            <v>0</v>
          </cell>
          <cell r="O288">
            <v>0</v>
          </cell>
          <cell r="P288">
            <v>8</v>
          </cell>
          <cell r="Q288" t="str">
            <v>Air lube</v>
          </cell>
          <cell r="R288">
            <v>45861</v>
          </cell>
          <cell r="S288">
            <v>45861</v>
          </cell>
          <cell r="AD288" t="str">
            <v>1000</v>
          </cell>
        </row>
        <row r="289">
          <cell r="D289" t="str">
            <v>PYKENC4720</v>
          </cell>
          <cell r="I289" t="str">
            <v>P1 - Asset will get commissioned within one year</v>
          </cell>
        </row>
        <row r="290">
          <cell r="D290" t="str">
            <v>BYLC376467</v>
          </cell>
          <cell r="I290" t="str">
            <v>B (Below 100% potential spares purchased)</v>
          </cell>
          <cell r="N290">
            <v>153</v>
          </cell>
          <cell r="O290">
            <v>866</v>
          </cell>
          <cell r="P290">
            <v>1</v>
          </cell>
          <cell r="Q290" t="str">
            <v>XD</v>
          </cell>
          <cell r="R290">
            <v>45824</v>
          </cell>
          <cell r="S290">
            <v>45824</v>
          </cell>
          <cell r="T290">
            <v>45824</v>
          </cell>
          <cell r="U290">
            <v>45824</v>
          </cell>
          <cell r="V290">
            <v>45824</v>
          </cell>
          <cell r="W290">
            <v>45824</v>
          </cell>
          <cell r="X290" t="str">
            <v>Yes</v>
          </cell>
          <cell r="AB290" t="str">
            <v>980</v>
          </cell>
          <cell r="AC290" t="str">
            <v>980</v>
          </cell>
          <cell r="AD290" t="str">
            <v>3982</v>
          </cell>
          <cell r="AE290" t="str">
            <v>2980</v>
          </cell>
          <cell r="AF290" t="str">
            <v>6980</v>
          </cell>
          <cell r="AG290" t="str">
            <v>2980</v>
          </cell>
        </row>
        <row r="291">
          <cell r="D291" t="str">
            <v>BYLC376417</v>
          </cell>
          <cell r="I291" t="str">
            <v>B (Below 100% potential spares purchased)</v>
          </cell>
          <cell r="P291">
            <v>0</v>
          </cell>
          <cell r="Q291" t="str">
            <v>XD</v>
          </cell>
          <cell r="R291">
            <v>45855</v>
          </cell>
          <cell r="S291">
            <v>45855</v>
          </cell>
          <cell r="T291">
            <v>45855</v>
          </cell>
          <cell r="U291">
            <v>45855</v>
          </cell>
          <cell r="V291">
            <v>45855</v>
          </cell>
          <cell r="W291">
            <v>45855</v>
          </cell>
          <cell r="X291" t="str">
            <v>Yes</v>
          </cell>
          <cell r="AB291" t="str">
            <v>1998</v>
          </cell>
          <cell r="AC291" t="str">
            <v>1998</v>
          </cell>
          <cell r="AD291" t="str">
            <v>3998</v>
          </cell>
          <cell r="AE291" t="str">
            <v>3998</v>
          </cell>
          <cell r="AF291" t="str">
            <v>7998</v>
          </cell>
          <cell r="AG291" t="str">
            <v>3998</v>
          </cell>
        </row>
        <row r="292">
          <cell r="D292" t="str">
            <v>BYLC376414</v>
          </cell>
          <cell r="I292" t="str">
            <v>B (Below 100% potential spares purchased)</v>
          </cell>
          <cell r="N292">
            <v>526</v>
          </cell>
          <cell r="O292">
            <v>729</v>
          </cell>
          <cell r="P292">
            <v>5</v>
          </cell>
          <cell r="Q292" t="str">
            <v>XD</v>
          </cell>
          <cell r="R292">
            <v>45785</v>
          </cell>
          <cell r="S292">
            <v>45997</v>
          </cell>
          <cell r="T292">
            <v>45997</v>
          </cell>
          <cell r="U292">
            <v>45785</v>
          </cell>
          <cell r="V292">
            <v>45785</v>
          </cell>
          <cell r="W292">
            <v>45785</v>
          </cell>
          <cell r="X292" t="str">
            <v>Yes</v>
          </cell>
          <cell r="AB292" t="str">
            <v>1744</v>
          </cell>
          <cell r="AC292" t="str">
            <v>1744</v>
          </cell>
          <cell r="AD292" t="str">
            <v>2724</v>
          </cell>
          <cell r="AE292" t="str">
            <v>2744</v>
          </cell>
          <cell r="AF292" t="str">
            <v>6744</v>
          </cell>
          <cell r="AG292" t="str">
            <v>2744</v>
          </cell>
        </row>
        <row r="293">
          <cell r="D293" t="str">
            <v>BYLD201693</v>
          </cell>
          <cell r="I293" t="str">
            <v>B (Below 100% potential spares purchased)</v>
          </cell>
          <cell r="P293">
            <v>5</v>
          </cell>
          <cell r="Q293" t="str">
            <v>Air lube Plus</v>
          </cell>
          <cell r="R293">
            <v>46122</v>
          </cell>
          <cell r="S293">
            <v>45770</v>
          </cell>
          <cell r="U293">
            <v>46122</v>
          </cell>
          <cell r="V293">
            <v>46122</v>
          </cell>
          <cell r="AD293" t="str">
            <v>1100</v>
          </cell>
          <cell r="AE293" t="str">
            <v>1100</v>
          </cell>
          <cell r="AG293" t="str">
            <v>1000</v>
          </cell>
        </row>
        <row r="294">
          <cell r="D294" t="str">
            <v>BYLD164919</v>
          </cell>
          <cell r="I294" t="str">
            <v>B (Below 100% potential spares purchased)</v>
          </cell>
          <cell r="P294">
            <v>1</v>
          </cell>
          <cell r="Q294" t="str">
            <v>Air lube Plus</v>
          </cell>
          <cell r="R294">
            <v>46123</v>
          </cell>
          <cell r="U294">
            <v>46123</v>
          </cell>
          <cell r="V294">
            <v>46123</v>
          </cell>
          <cell r="AD294" t="str">
            <v>1450</v>
          </cell>
          <cell r="AE294" t="str">
            <v>1450</v>
          </cell>
          <cell r="AG294" t="str">
            <v>1000</v>
          </cell>
        </row>
        <row r="295">
          <cell r="D295" t="str">
            <v>BYLD164914</v>
          </cell>
          <cell r="I295" t="str">
            <v>B (Below 100% potential spares purchased)</v>
          </cell>
          <cell r="P295">
            <v>4</v>
          </cell>
          <cell r="Q295" t="str">
            <v>Air lube Plus</v>
          </cell>
          <cell r="R295">
            <v>46083</v>
          </cell>
          <cell r="U295">
            <v>45896</v>
          </cell>
          <cell r="V295">
            <v>45896</v>
          </cell>
          <cell r="AD295" t="str">
            <v>240</v>
          </cell>
          <cell r="AE295" t="str">
            <v>240</v>
          </cell>
          <cell r="AG295" t="str">
            <v>1000</v>
          </cell>
        </row>
        <row r="296">
          <cell r="D296" t="str">
            <v>BYLC376289</v>
          </cell>
          <cell r="I296" t="str">
            <v>B (Below 100% potential spares purchased)</v>
          </cell>
          <cell r="N296">
            <v>0</v>
          </cell>
          <cell r="O296">
            <v>1</v>
          </cell>
          <cell r="P296">
            <v>4</v>
          </cell>
          <cell r="Q296" t="str">
            <v>XD</v>
          </cell>
          <cell r="R296">
            <v>46057</v>
          </cell>
          <cell r="S296">
            <v>46056</v>
          </cell>
          <cell r="T296">
            <v>46056</v>
          </cell>
          <cell r="U296">
            <v>46056</v>
          </cell>
          <cell r="V296">
            <v>46056</v>
          </cell>
          <cell r="W296">
            <v>46056</v>
          </cell>
          <cell r="X296" t="str">
            <v>Yes</v>
          </cell>
          <cell r="AB296" t="str">
            <v>2000</v>
          </cell>
          <cell r="AC296" t="str">
            <v>2000</v>
          </cell>
          <cell r="AD296" t="str">
            <v>4000</v>
          </cell>
          <cell r="AE296" t="str">
            <v>4000</v>
          </cell>
          <cell r="AF296" t="str">
            <v>8000</v>
          </cell>
          <cell r="AG296" t="str">
            <v>4000</v>
          </cell>
        </row>
        <row r="297">
          <cell r="D297" t="str">
            <v>BYLC376285</v>
          </cell>
          <cell r="I297" t="str">
            <v>B (Below 100% potential spares purchased)</v>
          </cell>
          <cell r="N297">
            <v>0</v>
          </cell>
          <cell r="O297">
            <v>1</v>
          </cell>
          <cell r="P297">
            <v>6</v>
          </cell>
          <cell r="Q297" t="str">
            <v>XD</v>
          </cell>
          <cell r="R297">
            <v>46077</v>
          </cell>
          <cell r="S297">
            <v>46077</v>
          </cell>
          <cell r="T297">
            <v>46077</v>
          </cell>
          <cell r="U297">
            <v>46077</v>
          </cell>
          <cell r="V297">
            <v>46077</v>
          </cell>
          <cell r="W297">
            <v>46077</v>
          </cell>
          <cell r="X297" t="str">
            <v>Yes</v>
          </cell>
          <cell r="AB297" t="str">
            <v>2000</v>
          </cell>
          <cell r="AC297" t="str">
            <v>2000</v>
          </cell>
          <cell r="AD297" t="str">
            <v>4000</v>
          </cell>
          <cell r="AE297" t="str">
            <v>4000</v>
          </cell>
          <cell r="AF297" t="str">
            <v>8000</v>
          </cell>
          <cell r="AG297" t="str">
            <v>4000</v>
          </cell>
        </row>
        <row r="298">
          <cell r="D298" t="str">
            <v>BYLD164901</v>
          </cell>
          <cell r="I298" t="str">
            <v>B (Below 100% potential spares purchased)</v>
          </cell>
          <cell r="P298">
            <v>3</v>
          </cell>
          <cell r="Q298" t="str">
            <v>Air lube Plus</v>
          </cell>
          <cell r="R298">
            <v>45983</v>
          </cell>
          <cell r="U298">
            <v>45983</v>
          </cell>
          <cell r="V298">
            <v>45983</v>
          </cell>
          <cell r="AD298" t="str">
            <v>180</v>
          </cell>
          <cell r="AE298" t="str">
            <v>180</v>
          </cell>
          <cell r="AG298" t="str">
            <v>1000</v>
          </cell>
        </row>
        <row r="299">
          <cell r="D299" t="str">
            <v>B25V0588</v>
          </cell>
          <cell r="I299" t="str">
            <v>P1 - Asset will get commissioned within one year</v>
          </cell>
        </row>
        <row r="300">
          <cell r="D300" t="str">
            <v>BYLD164891</v>
          </cell>
          <cell r="I300" t="str">
            <v>B (Below 100% potential spares purchased)</v>
          </cell>
          <cell r="P300">
            <v>1</v>
          </cell>
          <cell r="Q300" t="str">
            <v>Air lube</v>
          </cell>
          <cell r="R300">
            <v>45782</v>
          </cell>
          <cell r="U300">
            <v>45782</v>
          </cell>
          <cell r="V300">
            <v>45782</v>
          </cell>
          <cell r="AD300" t="str">
            <v>90</v>
          </cell>
          <cell r="AE300" t="str">
            <v>1090</v>
          </cell>
          <cell r="AG300" t="str">
            <v>1000</v>
          </cell>
        </row>
        <row r="301">
          <cell r="D301" t="str">
            <v>BYKT246428</v>
          </cell>
          <cell r="I301" t="str">
            <v>P1 - Asset will get commissioned within one year</v>
          </cell>
        </row>
        <row r="302">
          <cell r="D302" t="str">
            <v>BYKT246427</v>
          </cell>
          <cell r="I302" t="str">
            <v>P1 - Asset will get commissioned within one year</v>
          </cell>
        </row>
        <row r="303">
          <cell r="D303" t="str">
            <v>25329202</v>
          </cell>
          <cell r="I303" t="str">
            <v>B (Below 100% potential spares purchased)</v>
          </cell>
          <cell r="P303">
            <v>8</v>
          </cell>
          <cell r="X303" t="str">
            <v>Yes</v>
          </cell>
          <cell r="AD303" t="str">
            <v>1000</v>
          </cell>
        </row>
        <row r="304">
          <cell r="D304" t="str">
            <v>BYKS044266</v>
          </cell>
          <cell r="I304" t="str">
            <v>B (Below 100% potential spares purchased)</v>
          </cell>
          <cell r="N304">
            <v>1978</v>
          </cell>
          <cell r="O304">
            <v>1497</v>
          </cell>
          <cell r="P304">
            <v>8</v>
          </cell>
          <cell r="Q304" t="str">
            <v>Synthetic</v>
          </cell>
          <cell r="R304">
            <v>46126</v>
          </cell>
          <cell r="S304">
            <v>46126</v>
          </cell>
          <cell r="T304">
            <v>46126</v>
          </cell>
          <cell r="U304">
            <v>45834</v>
          </cell>
          <cell r="V304">
            <v>45834</v>
          </cell>
          <cell r="W304">
            <v>45834</v>
          </cell>
          <cell r="X304" t="str">
            <v>Yes</v>
          </cell>
          <cell r="Y304">
            <v>45833</v>
          </cell>
          <cell r="AA304">
            <v>45833</v>
          </cell>
          <cell r="AB304" t="str">
            <v>1500</v>
          </cell>
          <cell r="AC304" t="str">
            <v>1500</v>
          </cell>
          <cell r="AD304" t="str">
            <v>3000</v>
          </cell>
          <cell r="AE304" t="str">
            <v>1225</v>
          </cell>
          <cell r="AF304" t="str">
            <v>4526</v>
          </cell>
          <cell r="AG304" t="str">
            <v>2225</v>
          </cell>
        </row>
        <row r="305">
          <cell r="D305" t="str">
            <v>BYKC375893</v>
          </cell>
          <cell r="I305" t="str">
            <v>B (Below 100% potential spares purchased)</v>
          </cell>
          <cell r="N305">
            <v>74</v>
          </cell>
          <cell r="O305">
            <v>209</v>
          </cell>
          <cell r="P305">
            <v>2</v>
          </cell>
          <cell r="Q305" t="str">
            <v>XD</v>
          </cell>
          <cell r="R305">
            <v>46044</v>
          </cell>
          <cell r="S305">
            <v>46044</v>
          </cell>
          <cell r="T305">
            <v>46044</v>
          </cell>
          <cell r="U305">
            <v>46044</v>
          </cell>
          <cell r="V305">
            <v>45855</v>
          </cell>
          <cell r="W305">
            <v>45855</v>
          </cell>
          <cell r="X305" t="str">
            <v>Yes</v>
          </cell>
          <cell r="AB305" t="str">
            <v>1500</v>
          </cell>
          <cell r="AC305" t="str">
            <v>1500</v>
          </cell>
          <cell r="AD305" t="str">
            <v>3000</v>
          </cell>
          <cell r="AE305" t="str">
            <v>3000</v>
          </cell>
          <cell r="AF305" t="str">
            <v>7716</v>
          </cell>
          <cell r="AG305" t="str">
            <v>2000</v>
          </cell>
        </row>
        <row r="306">
          <cell r="D306" t="str">
            <v>25336002</v>
          </cell>
          <cell r="I306" t="str">
            <v>B (Below 100% potential spares purchased)</v>
          </cell>
          <cell r="N306">
            <v>0</v>
          </cell>
          <cell r="O306">
            <v>0</v>
          </cell>
          <cell r="P306">
            <v>12</v>
          </cell>
          <cell r="AD306" t="str">
            <v>8000</v>
          </cell>
        </row>
        <row r="307">
          <cell r="D307" t="str">
            <v>PYJENC4634</v>
          </cell>
          <cell r="I307" t="str">
            <v>P1 - Asset will get commissioned within one year</v>
          </cell>
        </row>
        <row r="308">
          <cell r="D308" t="str">
            <v>BYKD164879</v>
          </cell>
          <cell r="I308" t="str">
            <v>B (Below 100% potential spares purchased)</v>
          </cell>
          <cell r="P308">
            <v>8</v>
          </cell>
          <cell r="Q308" t="str">
            <v>Air lube Plus</v>
          </cell>
          <cell r="R308">
            <v>46147</v>
          </cell>
          <cell r="U308">
            <v>46147</v>
          </cell>
          <cell r="V308">
            <v>46147</v>
          </cell>
          <cell r="AD308" t="str">
            <v>1350</v>
          </cell>
          <cell r="AE308" t="str">
            <v>1350</v>
          </cell>
          <cell r="AG308" t="str">
            <v>1000</v>
          </cell>
        </row>
        <row r="309">
          <cell r="D309" t="str">
            <v>CYKE544593</v>
          </cell>
          <cell r="I309" t="str">
            <v>B (Below 100% potential spares purchased)</v>
          </cell>
          <cell r="P309">
            <v>8</v>
          </cell>
          <cell r="Q309" t="str">
            <v>Air lube</v>
          </cell>
          <cell r="R309">
            <v>45798</v>
          </cell>
          <cell r="S309">
            <v>45798</v>
          </cell>
          <cell r="AD309" t="str">
            <v>1000</v>
          </cell>
        </row>
        <row r="310">
          <cell r="D310" t="str">
            <v>B25V0546</v>
          </cell>
          <cell r="I310" t="str">
            <v>P1 - Asset will get commissioned within one year</v>
          </cell>
        </row>
        <row r="311">
          <cell r="D311" t="str">
            <v>BYKS039032</v>
          </cell>
          <cell r="I311" t="str">
            <v>B (Below 100% potential spares purchased)</v>
          </cell>
          <cell r="P311">
            <v>1</v>
          </cell>
          <cell r="Q311" t="str">
            <v>XD</v>
          </cell>
          <cell r="R311">
            <v>45824</v>
          </cell>
          <cell r="S311">
            <v>45824</v>
          </cell>
          <cell r="T311">
            <v>45824</v>
          </cell>
          <cell r="U311">
            <v>45824</v>
          </cell>
          <cell r="V311">
            <v>45824</v>
          </cell>
          <cell r="W311">
            <v>45824</v>
          </cell>
          <cell r="X311" t="str">
            <v>Yes</v>
          </cell>
          <cell r="Y311">
            <v>45824</v>
          </cell>
          <cell r="Z311">
            <v>45824</v>
          </cell>
          <cell r="AA311">
            <v>45824</v>
          </cell>
          <cell r="AB311" t="str">
            <v>1850</v>
          </cell>
          <cell r="AC311" t="str">
            <v>1850</v>
          </cell>
          <cell r="AD311" t="str">
            <v>3850</v>
          </cell>
          <cell r="AE311" t="str">
            <v>3850</v>
          </cell>
          <cell r="AF311" t="str">
            <v>7850</v>
          </cell>
          <cell r="AG311" t="str">
            <v>3850</v>
          </cell>
        </row>
        <row r="312">
          <cell r="D312" t="str">
            <v>25327401</v>
          </cell>
          <cell r="I312" t="str">
            <v>B (Below 100% potential spares purchased)</v>
          </cell>
          <cell r="P312">
            <v>4</v>
          </cell>
          <cell r="AD312" t="str">
            <v>1000</v>
          </cell>
        </row>
        <row r="313">
          <cell r="D313" t="str">
            <v>DYKL141290</v>
          </cell>
          <cell r="I313" t="str">
            <v>P1 - Asset will get commissioned within one year</v>
          </cell>
        </row>
        <row r="314">
          <cell r="D314" t="str">
            <v>DYKL141289</v>
          </cell>
          <cell r="I314" t="str">
            <v>B (Below 100% potential spares purchased)</v>
          </cell>
          <cell r="P314">
            <v>8</v>
          </cell>
          <cell r="S314">
            <v>45838</v>
          </cell>
          <cell r="AD314" t="str">
            <v>1000</v>
          </cell>
        </row>
        <row r="315">
          <cell r="D315" t="str">
            <v>CYKE661732</v>
          </cell>
          <cell r="I315" t="str">
            <v>B (Below 100% potential spares purchased)</v>
          </cell>
          <cell r="P315">
            <v>4</v>
          </cell>
          <cell r="Q315" t="str">
            <v>Air lube</v>
          </cell>
          <cell r="R315">
            <v>45940</v>
          </cell>
          <cell r="S315">
            <v>45940</v>
          </cell>
          <cell r="AD315" t="str">
            <v>0</v>
          </cell>
        </row>
        <row r="316">
          <cell r="D316" t="str">
            <v>CYKE661733</v>
          </cell>
          <cell r="I316" t="str">
            <v>P1 - Asset will get commissioned within one year</v>
          </cell>
        </row>
        <row r="317">
          <cell r="D317" t="str">
            <v>CYKE563222</v>
          </cell>
          <cell r="I317" t="str">
            <v>B (Below 100% potential spares purchased)</v>
          </cell>
          <cell r="P317">
            <v>8</v>
          </cell>
          <cell r="Q317" t="str">
            <v>Air lube</v>
          </cell>
          <cell r="R317">
            <v>45820</v>
          </cell>
          <cell r="S317">
            <v>45820</v>
          </cell>
          <cell r="AD317" t="str">
            <v>1000</v>
          </cell>
        </row>
        <row r="318">
          <cell r="D318" t="str">
            <v>CYKE563221</v>
          </cell>
          <cell r="I318" t="str">
            <v>B (Below 100% potential spares purchased)</v>
          </cell>
          <cell r="P318">
            <v>8</v>
          </cell>
          <cell r="S318">
            <v>45866</v>
          </cell>
          <cell r="AD318" t="str">
            <v>1000</v>
          </cell>
        </row>
        <row r="319">
          <cell r="D319" t="str">
            <v>B25V0530</v>
          </cell>
          <cell r="I319" t="str">
            <v>P1 - Asset will get commissioned within one year</v>
          </cell>
        </row>
        <row r="320">
          <cell r="D320" t="str">
            <v>B25V0531</v>
          </cell>
          <cell r="I320" t="str">
            <v>P1 - Asset will get commissioned within one year</v>
          </cell>
        </row>
        <row r="321">
          <cell r="D321" t="str">
            <v>B25V1010</v>
          </cell>
          <cell r="I321" t="str">
            <v>P1 - Asset will get commissioned within one year</v>
          </cell>
        </row>
        <row r="322">
          <cell r="D322" t="str">
            <v>BYJC375787</v>
          </cell>
          <cell r="I322" t="str">
            <v>B (Below 100% potential spares purchased)</v>
          </cell>
          <cell r="N322">
            <v>1</v>
          </cell>
          <cell r="O322">
            <v>0</v>
          </cell>
          <cell r="P322">
            <v>8</v>
          </cell>
          <cell r="Q322" t="str">
            <v>XD</v>
          </cell>
          <cell r="R322">
            <v>46162</v>
          </cell>
          <cell r="S322">
            <v>46162</v>
          </cell>
          <cell r="T322">
            <v>46162</v>
          </cell>
          <cell r="U322">
            <v>46162</v>
          </cell>
          <cell r="V322">
            <v>46162</v>
          </cell>
          <cell r="W322">
            <v>46162</v>
          </cell>
          <cell r="X322" t="str">
            <v>Yes</v>
          </cell>
          <cell r="AB322" t="str">
            <v>2000</v>
          </cell>
          <cell r="AC322" t="str">
            <v>2000</v>
          </cell>
          <cell r="AD322" t="str">
            <v>4000</v>
          </cell>
          <cell r="AE322" t="str">
            <v>4000</v>
          </cell>
          <cell r="AF322" t="str">
            <v>8000</v>
          </cell>
          <cell r="AG322" t="str">
            <v>4000</v>
          </cell>
        </row>
        <row r="323">
          <cell r="D323" t="str">
            <v>A25V6027</v>
          </cell>
          <cell r="I323" t="str">
            <v>P1 - Asset will get commissioned within one year</v>
          </cell>
        </row>
        <row r="324">
          <cell r="D324" t="str">
            <v>A25V6028</v>
          </cell>
          <cell r="I324" t="str">
            <v>P1 - Asset will get commissioned within one year</v>
          </cell>
        </row>
        <row r="325">
          <cell r="D325" t="str">
            <v>25321501</v>
          </cell>
          <cell r="I325" t="str">
            <v>B (Below 100% potential spares purchased)</v>
          </cell>
          <cell r="P325">
            <v>8</v>
          </cell>
          <cell r="AD325" t="str">
            <v>1000</v>
          </cell>
        </row>
        <row r="326">
          <cell r="D326" t="str">
            <v>24292412</v>
          </cell>
          <cell r="I326" t="str">
            <v>P1 - Asset will get commissioned within one year</v>
          </cell>
        </row>
        <row r="327">
          <cell r="D327" t="str">
            <v>24280512</v>
          </cell>
          <cell r="I327" t="str">
            <v>P1 - Asset will get commissioned within one year</v>
          </cell>
        </row>
        <row r="328">
          <cell r="D328" t="str">
            <v>BXHD232326</v>
          </cell>
          <cell r="I328" t="str">
            <v>B (Below 100% potential spares purchased)</v>
          </cell>
          <cell r="P328">
            <v>1</v>
          </cell>
          <cell r="Q328" t="str">
            <v>Air lube Plus</v>
          </cell>
          <cell r="R328">
            <v>46058</v>
          </cell>
          <cell r="U328">
            <v>45741</v>
          </cell>
          <cell r="V328">
            <v>45741</v>
          </cell>
          <cell r="AD328" t="str">
            <v>685</v>
          </cell>
          <cell r="AE328" t="str">
            <v>1256</v>
          </cell>
          <cell r="AG328" t="str">
            <v>1000</v>
          </cell>
        </row>
        <row r="329">
          <cell r="D329" t="str">
            <v>BYJT265446</v>
          </cell>
          <cell r="I329" t="str">
            <v>P1 - Asset will get commissioned within one year</v>
          </cell>
        </row>
        <row r="330">
          <cell r="D330" t="str">
            <v>AYJA106455</v>
          </cell>
          <cell r="I330" t="str">
            <v>P1 - Asset will get commissioned within one year</v>
          </cell>
        </row>
        <row r="331">
          <cell r="D331" t="str">
            <v>BYJC375693</v>
          </cell>
          <cell r="I331" t="str">
            <v>B (Below 100% potential spares purchased)</v>
          </cell>
          <cell r="P331">
            <v>4</v>
          </cell>
          <cell r="Q331" t="str">
            <v>XD</v>
          </cell>
          <cell r="R331">
            <v>45904</v>
          </cell>
          <cell r="S331">
            <v>45904</v>
          </cell>
          <cell r="T331">
            <v>45904</v>
          </cell>
          <cell r="U331">
            <v>45904</v>
          </cell>
          <cell r="V331">
            <v>45904</v>
          </cell>
          <cell r="W331">
            <v>45904</v>
          </cell>
          <cell r="X331" t="str">
            <v>Yes</v>
          </cell>
          <cell r="AB331" t="str">
            <v>1715</v>
          </cell>
          <cell r="AC331" t="str">
            <v>1715</v>
          </cell>
          <cell r="AD331" t="str">
            <v>3715</v>
          </cell>
          <cell r="AE331" t="str">
            <v>3715</v>
          </cell>
          <cell r="AF331" t="str">
            <v>7715</v>
          </cell>
          <cell r="AG331" t="str">
            <v>3715</v>
          </cell>
        </row>
        <row r="332">
          <cell r="D332" t="str">
            <v>25314201</v>
          </cell>
          <cell r="I332" t="str">
            <v>B (Below 100% potential spares purchased)</v>
          </cell>
          <cell r="P332">
            <v>8</v>
          </cell>
          <cell r="AD332" t="str">
            <v>1000</v>
          </cell>
        </row>
        <row r="333">
          <cell r="D333" t="str">
            <v>25313501</v>
          </cell>
          <cell r="I333" t="str">
            <v>P1 - Asset will get commissioned within one year</v>
          </cell>
        </row>
        <row r="334">
          <cell r="D334" t="str">
            <v>SN24TN03715</v>
          </cell>
          <cell r="I334" t="str">
            <v>P1 - Asset will get commissioned within one year</v>
          </cell>
        </row>
        <row r="335">
          <cell r="D335" t="str">
            <v>B25V0504</v>
          </cell>
          <cell r="I335" t="str">
            <v>P1 - Asset will get commissioned within one year</v>
          </cell>
        </row>
        <row r="336">
          <cell r="D336" t="str">
            <v>B25V0503</v>
          </cell>
          <cell r="I336" t="str">
            <v>P1 - Asset will get commissioned within one year</v>
          </cell>
        </row>
        <row r="337">
          <cell r="D337" t="str">
            <v>BYJS038729</v>
          </cell>
          <cell r="I337" t="str">
            <v>B (Below 100% potential spares purchased)</v>
          </cell>
          <cell r="N337">
            <v>2394</v>
          </cell>
          <cell r="O337">
            <v>2228</v>
          </cell>
          <cell r="P337">
            <v>3</v>
          </cell>
          <cell r="Q337" t="str">
            <v>Synthetic</v>
          </cell>
          <cell r="R337">
            <v>45803</v>
          </cell>
          <cell r="S337">
            <v>46102</v>
          </cell>
          <cell r="T337">
            <v>46102</v>
          </cell>
          <cell r="U337">
            <v>45803</v>
          </cell>
          <cell r="V337">
            <v>45803</v>
          </cell>
          <cell r="W337">
            <v>45803</v>
          </cell>
          <cell r="X337" t="str">
            <v>Yes</v>
          </cell>
          <cell r="AB337" t="str">
            <v>4000</v>
          </cell>
          <cell r="AC337" t="str">
            <v>4000</v>
          </cell>
          <cell r="AD337" t="str">
            <v>5789</v>
          </cell>
          <cell r="AE337" t="str">
            <v>1378</v>
          </cell>
          <cell r="AF337" t="str">
            <v>7789</v>
          </cell>
          <cell r="AG337" t="str">
            <v>4000</v>
          </cell>
        </row>
        <row r="338">
          <cell r="D338" t="str">
            <v>CYJE563125</v>
          </cell>
          <cell r="I338" t="str">
            <v>B (Below 100% potential spares purchased)</v>
          </cell>
          <cell r="P338">
            <v>6</v>
          </cell>
          <cell r="Q338" t="str">
            <v>Air lube</v>
          </cell>
          <cell r="R338">
            <v>45978</v>
          </cell>
          <cell r="S338">
            <v>45978</v>
          </cell>
          <cell r="AD338" t="str">
            <v>1000</v>
          </cell>
        </row>
        <row r="339">
          <cell r="D339" t="str">
            <v>CYJE544533</v>
          </cell>
          <cell r="I339" t="str">
            <v>B (Below 100% potential spares purchased)</v>
          </cell>
          <cell r="N339">
            <v>0</v>
          </cell>
          <cell r="O339">
            <v>0</v>
          </cell>
          <cell r="P339">
            <v>8</v>
          </cell>
          <cell r="Q339" t="str">
            <v>Air lube</v>
          </cell>
          <cell r="R339">
            <v>45703</v>
          </cell>
          <cell r="S339">
            <v>45702</v>
          </cell>
          <cell r="AD339" t="str">
            <v>1000</v>
          </cell>
        </row>
        <row r="340">
          <cell r="D340" t="str">
            <v>CYJE563102</v>
          </cell>
          <cell r="I340" t="str">
            <v>B (Below 100% potential spares purchased)</v>
          </cell>
          <cell r="P340">
            <v>8</v>
          </cell>
          <cell r="Q340" t="str">
            <v>Air lube</v>
          </cell>
          <cell r="R340">
            <v>45983</v>
          </cell>
          <cell r="S340">
            <v>45983</v>
          </cell>
          <cell r="AD340" t="str">
            <v>1000</v>
          </cell>
        </row>
        <row r="341">
          <cell r="D341" t="str">
            <v>CYJE563101</v>
          </cell>
          <cell r="I341" t="str">
            <v>B (Below 100% potential spares purchased)</v>
          </cell>
          <cell r="P341">
            <v>8</v>
          </cell>
          <cell r="Q341" t="str">
            <v>Air lube</v>
          </cell>
          <cell r="R341">
            <v>45978</v>
          </cell>
          <cell r="S341">
            <v>45977</v>
          </cell>
          <cell r="AD341" t="str">
            <v>1000</v>
          </cell>
        </row>
        <row r="342">
          <cell r="D342" t="str">
            <v>BYJD232405</v>
          </cell>
          <cell r="I342" t="str">
            <v>B (Below 100% potential spares purchased)</v>
          </cell>
          <cell r="P342">
            <v>4</v>
          </cell>
          <cell r="Q342" t="str">
            <v>Air lube Plus</v>
          </cell>
          <cell r="R342">
            <v>46147</v>
          </cell>
          <cell r="U342">
            <v>45679</v>
          </cell>
          <cell r="V342">
            <v>45679</v>
          </cell>
          <cell r="AD342" t="str">
            <v>5</v>
          </cell>
          <cell r="AE342" t="str">
            <v>15</v>
          </cell>
          <cell r="AG342" t="str">
            <v>1000</v>
          </cell>
        </row>
        <row r="343">
          <cell r="D343" t="str">
            <v>DYJL141236</v>
          </cell>
          <cell r="I343" t="str">
            <v>B (Below 100% potential spares purchased)</v>
          </cell>
          <cell r="P343">
            <v>6</v>
          </cell>
          <cell r="Q343" t="str">
            <v>Air lube</v>
          </cell>
          <cell r="R343">
            <v>45894</v>
          </cell>
          <cell r="S343">
            <v>45838</v>
          </cell>
          <cell r="AD343" t="str">
            <v>0</v>
          </cell>
        </row>
        <row r="344">
          <cell r="D344" t="str">
            <v>DYJL141235</v>
          </cell>
          <cell r="I344" t="str">
            <v>B (Below 100% potential spares purchased)</v>
          </cell>
          <cell r="P344">
            <v>4</v>
          </cell>
          <cell r="Q344" t="str">
            <v>Air lube</v>
          </cell>
          <cell r="R344">
            <v>46067</v>
          </cell>
          <cell r="S344">
            <v>46067</v>
          </cell>
          <cell r="AD344" t="str">
            <v>0</v>
          </cell>
        </row>
        <row r="345">
          <cell r="D345" t="str">
            <v>BYJC375628</v>
          </cell>
          <cell r="I345" t="str">
            <v>B (Below 100% potential spares purchased)</v>
          </cell>
          <cell r="N345">
            <v>0</v>
          </cell>
          <cell r="O345">
            <v>2</v>
          </cell>
          <cell r="P345">
            <v>0</v>
          </cell>
          <cell r="Q345" t="str">
            <v>XD</v>
          </cell>
          <cell r="R345">
            <v>45820</v>
          </cell>
          <cell r="S345">
            <v>45820</v>
          </cell>
          <cell r="T345">
            <v>45820</v>
          </cell>
          <cell r="U345">
            <v>45820</v>
          </cell>
          <cell r="V345">
            <v>45820</v>
          </cell>
          <cell r="W345">
            <v>45820</v>
          </cell>
          <cell r="X345" t="str">
            <v>Yes</v>
          </cell>
          <cell r="AB345" t="str">
            <v>1998</v>
          </cell>
          <cell r="AC345" t="str">
            <v>1998</v>
          </cell>
          <cell r="AD345" t="str">
            <v>3998</v>
          </cell>
          <cell r="AE345" t="str">
            <v>3998</v>
          </cell>
          <cell r="AF345" t="str">
            <v>7998</v>
          </cell>
          <cell r="AG345" t="str">
            <v>3998</v>
          </cell>
        </row>
        <row r="346">
          <cell r="D346" t="str">
            <v>BYJC375621</v>
          </cell>
          <cell r="I346" t="str">
            <v>B (Below 100% potential spares purchased)</v>
          </cell>
          <cell r="N346">
            <v>4075</v>
          </cell>
          <cell r="O346">
            <v>3188</v>
          </cell>
          <cell r="P346">
            <v>5</v>
          </cell>
          <cell r="Q346" t="str">
            <v>XD</v>
          </cell>
          <cell r="R346">
            <v>46141</v>
          </cell>
          <cell r="S346">
            <v>46141</v>
          </cell>
          <cell r="T346">
            <v>46141</v>
          </cell>
          <cell r="U346">
            <v>46141</v>
          </cell>
          <cell r="V346">
            <v>46141</v>
          </cell>
          <cell r="W346">
            <v>45757</v>
          </cell>
          <cell r="X346" t="str">
            <v>Yes</v>
          </cell>
          <cell r="AB346" t="str">
            <v>2000</v>
          </cell>
          <cell r="AC346" t="str">
            <v>2000</v>
          </cell>
          <cell r="AD346" t="str">
            <v>4000</v>
          </cell>
          <cell r="AE346" t="str">
            <v>4000</v>
          </cell>
          <cell r="AF346" t="str">
            <v>737</v>
          </cell>
          <cell r="AG346" t="str">
            <v>4000</v>
          </cell>
        </row>
        <row r="347">
          <cell r="D347" t="str">
            <v>BYJC375606</v>
          </cell>
          <cell r="I347" t="str">
            <v>B (Below 100% potential spares purchased)</v>
          </cell>
          <cell r="P347">
            <v>2</v>
          </cell>
          <cell r="Q347" t="str">
            <v>XD</v>
          </cell>
          <cell r="R347">
            <v>45722</v>
          </cell>
          <cell r="S347">
            <v>45722</v>
          </cell>
          <cell r="T347">
            <v>45722</v>
          </cell>
          <cell r="U347">
            <v>45722</v>
          </cell>
          <cell r="V347">
            <v>45722</v>
          </cell>
          <cell r="W347">
            <v>45722</v>
          </cell>
          <cell r="X347" t="str">
            <v>Yes</v>
          </cell>
          <cell r="AB347" t="str">
            <v>1195</v>
          </cell>
          <cell r="AC347" t="str">
            <v>1195</v>
          </cell>
          <cell r="AD347" t="str">
            <v>3195</v>
          </cell>
          <cell r="AE347" t="str">
            <v>3195</v>
          </cell>
          <cell r="AF347" t="str">
            <v>7195</v>
          </cell>
          <cell r="AG347" t="str">
            <v>3195</v>
          </cell>
        </row>
        <row r="348">
          <cell r="D348" t="str">
            <v>BXID201595</v>
          </cell>
          <cell r="I348" t="str">
            <v>B (Below 100% potential spares purchased)</v>
          </cell>
          <cell r="P348">
            <v>4</v>
          </cell>
          <cell r="Q348" t="str">
            <v>Air lube Plus</v>
          </cell>
          <cell r="R348">
            <v>46148</v>
          </cell>
          <cell r="U348">
            <v>46147</v>
          </cell>
          <cell r="V348">
            <v>46147</v>
          </cell>
          <cell r="AD348" t="str">
            <v>550</v>
          </cell>
          <cell r="AE348" t="str">
            <v>550</v>
          </cell>
          <cell r="AG348" t="str">
            <v>1000</v>
          </cell>
        </row>
        <row r="349">
          <cell r="D349" t="str">
            <v>CYJE661555</v>
          </cell>
          <cell r="I349" t="str">
            <v>B (Below 100% potential spares purchased)</v>
          </cell>
          <cell r="P349">
            <v>4</v>
          </cell>
          <cell r="Q349" t="str">
            <v>Air lube</v>
          </cell>
          <cell r="R349">
            <v>46088</v>
          </cell>
          <cell r="S349">
            <v>46088</v>
          </cell>
          <cell r="AD349" t="str">
            <v>300</v>
          </cell>
        </row>
        <row r="350">
          <cell r="D350" t="str">
            <v>CYJE661556</v>
          </cell>
          <cell r="I350" t="str">
            <v>B (Below 100% potential spares purchased)</v>
          </cell>
          <cell r="P350">
            <v>8</v>
          </cell>
          <cell r="Q350" t="str">
            <v>Air lube</v>
          </cell>
          <cell r="R350">
            <v>46111</v>
          </cell>
          <cell r="S350">
            <v>46111</v>
          </cell>
          <cell r="AD350" t="str">
            <v>150</v>
          </cell>
        </row>
        <row r="351">
          <cell r="D351" t="str">
            <v>DYJL141229</v>
          </cell>
          <cell r="I351" t="str">
            <v>B (Below 100% potential spares purchased)</v>
          </cell>
          <cell r="P351">
            <v>5</v>
          </cell>
          <cell r="Q351" t="str">
            <v>Air lube</v>
          </cell>
          <cell r="R351">
            <v>45757</v>
          </cell>
          <cell r="S351">
            <v>45757</v>
          </cell>
          <cell r="AD351" t="str">
            <v>0</v>
          </cell>
        </row>
        <row r="352">
          <cell r="D352" t="str">
            <v>DYJL361521</v>
          </cell>
          <cell r="I352" t="str">
            <v>P1 - Asset will get commissioned within one year</v>
          </cell>
        </row>
        <row r="353">
          <cell r="D353" t="str">
            <v>A24V5853</v>
          </cell>
          <cell r="I353" t="str">
            <v>P1 - Asset will get commissioned within one year</v>
          </cell>
        </row>
        <row r="354">
          <cell r="D354" t="str">
            <v>A24V5852</v>
          </cell>
          <cell r="I354" t="str">
            <v>P1 - Asset will get commissioned within one year</v>
          </cell>
        </row>
        <row r="355">
          <cell r="D355" t="str">
            <v>BXIC375528</v>
          </cell>
          <cell r="I355" t="str">
            <v>B (Below 100% potential spares purchased)</v>
          </cell>
          <cell r="N355">
            <v>1000</v>
          </cell>
          <cell r="P355">
            <v>2</v>
          </cell>
          <cell r="Q355" t="str">
            <v>XD</v>
          </cell>
          <cell r="R355">
            <v>45695</v>
          </cell>
          <cell r="S355">
            <v>45695</v>
          </cell>
          <cell r="T355">
            <v>45695</v>
          </cell>
          <cell r="U355">
            <v>45695</v>
          </cell>
          <cell r="V355">
            <v>45695</v>
          </cell>
          <cell r="W355">
            <v>45695</v>
          </cell>
          <cell r="X355" t="str">
            <v>Yes</v>
          </cell>
          <cell r="AB355" t="str">
            <v>1000</v>
          </cell>
          <cell r="AC355" t="str">
            <v>1000</v>
          </cell>
          <cell r="AD355" t="str">
            <v>3000</v>
          </cell>
          <cell r="AE355" t="str">
            <v>3000</v>
          </cell>
          <cell r="AF355" t="str">
            <v>6000</v>
          </cell>
          <cell r="AG355" t="str">
            <v>3000</v>
          </cell>
        </row>
        <row r="356">
          <cell r="D356" t="str">
            <v>CXIK010277</v>
          </cell>
          <cell r="I356" t="str">
            <v>B (Below 100% potential spares purchased)</v>
          </cell>
          <cell r="P356">
            <v>4</v>
          </cell>
          <cell r="Q356" t="str">
            <v>Air lube</v>
          </cell>
          <cell r="R356">
            <v>46088</v>
          </cell>
          <cell r="X356" t="str">
            <v>Yes</v>
          </cell>
          <cell r="AD356" t="str">
            <v>1000</v>
          </cell>
        </row>
        <row r="357">
          <cell r="D357" t="str">
            <v>24297812</v>
          </cell>
          <cell r="I357" t="str">
            <v>B (Below 100% potential spares purchased)</v>
          </cell>
          <cell r="P357">
            <v>8</v>
          </cell>
          <cell r="X357" t="str">
            <v>Yes</v>
          </cell>
          <cell r="AD357" t="str">
            <v>1000</v>
          </cell>
        </row>
        <row r="358">
          <cell r="D358" t="str">
            <v>BXIS038530</v>
          </cell>
          <cell r="I358" t="str">
            <v>B (Below 100% potential spares purchased)</v>
          </cell>
          <cell r="P358">
            <v>4</v>
          </cell>
          <cell r="Q358" t="str">
            <v>XD</v>
          </cell>
          <cell r="R358">
            <v>45685</v>
          </cell>
          <cell r="S358">
            <v>45685</v>
          </cell>
          <cell r="T358">
            <v>45685</v>
          </cell>
          <cell r="U358">
            <v>45685</v>
          </cell>
          <cell r="V358">
            <v>45685</v>
          </cell>
          <cell r="W358">
            <v>45685</v>
          </cell>
          <cell r="X358" t="str">
            <v>Yes</v>
          </cell>
          <cell r="AB358" t="str">
            <v>3833</v>
          </cell>
          <cell r="AC358" t="str">
            <v>3833</v>
          </cell>
          <cell r="AD358" t="str">
            <v>125</v>
          </cell>
          <cell r="AE358" t="str">
            <v>125</v>
          </cell>
          <cell r="AF358" t="str">
            <v>7833</v>
          </cell>
          <cell r="AG358" t="str">
            <v>1000</v>
          </cell>
        </row>
        <row r="359">
          <cell r="D359" t="str">
            <v>CXIE181241</v>
          </cell>
          <cell r="I359" t="str">
            <v>P1 - Asset will get commissioned within one year</v>
          </cell>
        </row>
        <row r="360">
          <cell r="D360" t="str">
            <v>BXHD164701</v>
          </cell>
          <cell r="I360" t="str">
            <v>B (Below 100% potential spares purchased)</v>
          </cell>
          <cell r="P360">
            <v>3</v>
          </cell>
          <cell r="Q360" t="str">
            <v>Air lube Plus</v>
          </cell>
          <cell r="R360">
            <v>46136</v>
          </cell>
          <cell r="U360">
            <v>46036</v>
          </cell>
          <cell r="V360">
            <v>46036</v>
          </cell>
          <cell r="AD360" t="str">
            <v>610</v>
          </cell>
          <cell r="AE360" t="str">
            <v>610</v>
          </cell>
          <cell r="AG360" t="str">
            <v>1000</v>
          </cell>
        </row>
        <row r="361">
          <cell r="D361" t="str">
            <v>CXIE661501</v>
          </cell>
          <cell r="I361" t="str">
            <v>B (Below 100% potential spares purchased)</v>
          </cell>
          <cell r="P361">
            <v>11</v>
          </cell>
          <cell r="Q361" t="str">
            <v>Air lube</v>
          </cell>
          <cell r="R361">
            <v>45709</v>
          </cell>
          <cell r="S361">
            <v>45709</v>
          </cell>
          <cell r="AD361" t="str">
            <v>0</v>
          </cell>
        </row>
        <row r="362">
          <cell r="D362" t="str">
            <v>24287112</v>
          </cell>
          <cell r="I362" t="str">
            <v>B (Below 100% potential spares purchased)</v>
          </cell>
          <cell r="P362">
            <v>6</v>
          </cell>
          <cell r="AD362" t="str">
            <v>1000</v>
          </cell>
        </row>
        <row r="363">
          <cell r="D363" t="str">
            <v>CXIE678971</v>
          </cell>
          <cell r="I363" t="str">
            <v>B (Below 100% potential spares purchased)</v>
          </cell>
          <cell r="P363">
            <v>8</v>
          </cell>
          <cell r="Q363" t="str">
            <v>Air lube</v>
          </cell>
          <cell r="R363">
            <v>45763</v>
          </cell>
          <cell r="S363">
            <v>45763</v>
          </cell>
          <cell r="AD363" t="str">
            <v>1000</v>
          </cell>
        </row>
        <row r="364">
          <cell r="D364" t="str">
            <v>CXIE711560</v>
          </cell>
          <cell r="I364" t="str">
            <v>B (Below 100% potential spares purchased)</v>
          </cell>
          <cell r="P364">
            <v>5</v>
          </cell>
          <cell r="Q364" t="str">
            <v>Air lube</v>
          </cell>
          <cell r="R364">
            <v>46113</v>
          </cell>
          <cell r="S364">
            <v>46113</v>
          </cell>
          <cell r="AD364" t="str">
            <v>0</v>
          </cell>
        </row>
        <row r="365">
          <cell r="D365" t="str">
            <v>CXIE678970</v>
          </cell>
          <cell r="I365" t="str">
            <v>B (Below 100% potential spares purchased)</v>
          </cell>
          <cell r="P365">
            <v>8</v>
          </cell>
          <cell r="Q365" t="str">
            <v>Air lube</v>
          </cell>
          <cell r="R365">
            <v>46024</v>
          </cell>
          <cell r="S365">
            <v>46024</v>
          </cell>
          <cell r="AD365" t="str">
            <v>1000</v>
          </cell>
        </row>
        <row r="366">
          <cell r="D366" t="str">
            <v>BXID164764</v>
          </cell>
          <cell r="I366" t="str">
            <v>B (Below 100% potential spares purchased)</v>
          </cell>
          <cell r="P366">
            <v>3</v>
          </cell>
          <cell r="Q366" t="str">
            <v>Air lube Plus</v>
          </cell>
          <cell r="R366">
            <v>46097</v>
          </cell>
          <cell r="U366">
            <v>46025</v>
          </cell>
          <cell r="V366">
            <v>46052</v>
          </cell>
          <cell r="AD366" t="str">
            <v>490</v>
          </cell>
          <cell r="AE366" t="str">
            <v>720</v>
          </cell>
          <cell r="AG366" t="str">
            <v>1000</v>
          </cell>
        </row>
        <row r="367">
          <cell r="D367" t="str">
            <v>DXIL141182</v>
          </cell>
          <cell r="I367" t="str">
            <v>P1 - Asset will get commissioned within one year</v>
          </cell>
        </row>
        <row r="368">
          <cell r="D368" t="str">
            <v>A24V5751</v>
          </cell>
          <cell r="I368" t="str">
            <v>P1 - Asset will get commissioned within one year</v>
          </cell>
        </row>
        <row r="369">
          <cell r="D369" t="str">
            <v>SN24TN03990</v>
          </cell>
          <cell r="I369" t="str">
            <v>B (Below 100% potential spares purchased)</v>
          </cell>
          <cell r="P369">
            <v>8</v>
          </cell>
          <cell r="X369" t="str">
            <v>Yes</v>
          </cell>
          <cell r="AD369" t="str">
            <v>1000</v>
          </cell>
        </row>
        <row r="370">
          <cell r="D370" t="str">
            <v>BXIS038394</v>
          </cell>
          <cell r="I370" t="str">
            <v>B (Below 100% potential spares purchased)</v>
          </cell>
          <cell r="O370">
            <v>1485</v>
          </cell>
          <cell r="P370">
            <v>2</v>
          </cell>
          <cell r="Q370" t="str">
            <v>XD</v>
          </cell>
          <cell r="R370">
            <v>46028</v>
          </cell>
          <cell r="S370">
            <v>46028</v>
          </cell>
          <cell r="T370">
            <v>46028</v>
          </cell>
          <cell r="U370">
            <v>46028</v>
          </cell>
          <cell r="V370">
            <v>46028</v>
          </cell>
          <cell r="W370">
            <v>45675</v>
          </cell>
          <cell r="X370" t="str">
            <v>Yes</v>
          </cell>
          <cell r="Y370">
            <v>46028</v>
          </cell>
          <cell r="AA370">
            <v>46028</v>
          </cell>
          <cell r="AB370" t="str">
            <v>1897</v>
          </cell>
          <cell r="AC370" t="str">
            <v>1897</v>
          </cell>
          <cell r="AD370" t="str">
            <v>3897</v>
          </cell>
          <cell r="AE370" t="str">
            <v>3897</v>
          </cell>
          <cell r="AF370" t="str">
            <v>6515</v>
          </cell>
          <cell r="AG370" t="str">
            <v>3897</v>
          </cell>
        </row>
        <row r="371">
          <cell r="D371" t="str">
            <v>BXID164748</v>
          </cell>
          <cell r="I371" t="str">
            <v>B (Below 100% potential spares purchased)</v>
          </cell>
          <cell r="P371">
            <v>0</v>
          </cell>
          <cell r="Q371" t="str">
            <v>Air lube</v>
          </cell>
          <cell r="R371">
            <v>45654</v>
          </cell>
          <cell r="U371">
            <v>45654</v>
          </cell>
          <cell r="V371">
            <v>45654</v>
          </cell>
          <cell r="AD371" t="str">
            <v>170</v>
          </cell>
          <cell r="AE371" t="str">
            <v>1170</v>
          </cell>
          <cell r="AG371" t="str">
            <v>1000</v>
          </cell>
        </row>
        <row r="372">
          <cell r="D372" t="str">
            <v>24276412</v>
          </cell>
          <cell r="I372" t="str">
            <v>P1 - Asset will get commissioned within one year</v>
          </cell>
        </row>
        <row r="373">
          <cell r="D373" t="str">
            <v>24276112</v>
          </cell>
          <cell r="I373" t="str">
            <v>B (Below 100% potential spares purchased)</v>
          </cell>
          <cell r="P373">
            <v>8</v>
          </cell>
          <cell r="AD373" t="str">
            <v>1000</v>
          </cell>
        </row>
        <row r="374">
          <cell r="D374" t="str">
            <v>24277812</v>
          </cell>
          <cell r="I374" t="str">
            <v>B (Below 100% potential spares purchased)</v>
          </cell>
          <cell r="P374">
            <v>8</v>
          </cell>
          <cell r="AD374" t="str">
            <v>1000</v>
          </cell>
        </row>
        <row r="375">
          <cell r="D375" t="str">
            <v>CXIE562902</v>
          </cell>
          <cell r="I375" t="str">
            <v>P1 - Asset will get commissioned within one year</v>
          </cell>
        </row>
        <row r="376">
          <cell r="D376" t="str">
            <v>BXID164737</v>
          </cell>
          <cell r="I376" t="str">
            <v>B (Below 100% potential spares purchased)</v>
          </cell>
          <cell r="P376">
            <v>4</v>
          </cell>
          <cell r="Q376" t="str">
            <v>Air lube Plus</v>
          </cell>
          <cell r="R376">
            <v>46009</v>
          </cell>
          <cell r="U376">
            <v>46009</v>
          </cell>
          <cell r="V376">
            <v>46009</v>
          </cell>
          <cell r="AD376" t="str">
            <v>850</v>
          </cell>
          <cell r="AE376" t="str">
            <v>850</v>
          </cell>
          <cell r="AG376" t="str">
            <v>1000</v>
          </cell>
        </row>
        <row r="377">
          <cell r="D377" t="str">
            <v>BXIC375236</v>
          </cell>
          <cell r="I377" t="str">
            <v>B (Below 100% potential spares purchased)</v>
          </cell>
          <cell r="P377">
            <v>6</v>
          </cell>
          <cell r="Q377" t="str">
            <v>XD</v>
          </cell>
          <cell r="R377">
            <v>45920</v>
          </cell>
          <cell r="S377">
            <v>45920</v>
          </cell>
          <cell r="T377">
            <v>45920</v>
          </cell>
          <cell r="U377">
            <v>45920</v>
          </cell>
          <cell r="V377">
            <v>45920</v>
          </cell>
          <cell r="W377">
            <v>45920</v>
          </cell>
          <cell r="X377" t="str">
            <v>Yes</v>
          </cell>
          <cell r="AB377" t="str">
            <v>1246</v>
          </cell>
          <cell r="AC377" t="str">
            <v>1246</v>
          </cell>
          <cell r="AD377" t="str">
            <v>3740</v>
          </cell>
          <cell r="AE377" t="str">
            <v>3246</v>
          </cell>
          <cell r="AF377" t="str">
            <v>7246</v>
          </cell>
          <cell r="AG377" t="str">
            <v>3246</v>
          </cell>
        </row>
        <row r="378">
          <cell r="D378" t="str">
            <v>BXIC375196</v>
          </cell>
          <cell r="I378" t="str">
            <v>B (Below 100% potential spares purchased)</v>
          </cell>
          <cell r="P378">
            <v>1</v>
          </cell>
          <cell r="Q378" t="str">
            <v>XD</v>
          </cell>
          <cell r="R378">
            <v>45834</v>
          </cell>
          <cell r="S378">
            <v>45834</v>
          </cell>
          <cell r="T378">
            <v>45834</v>
          </cell>
          <cell r="U378">
            <v>45834</v>
          </cell>
          <cell r="V378">
            <v>45834</v>
          </cell>
          <cell r="W378">
            <v>45834</v>
          </cell>
          <cell r="X378" t="str">
            <v>Yes</v>
          </cell>
          <cell r="AB378" t="str">
            <v>1985</v>
          </cell>
          <cell r="AC378" t="str">
            <v>1985</v>
          </cell>
          <cell r="AD378" t="str">
            <v>3985</v>
          </cell>
          <cell r="AE378" t="str">
            <v>3985</v>
          </cell>
          <cell r="AF378" t="str">
            <v>7985</v>
          </cell>
          <cell r="AG378" t="str">
            <v>3985</v>
          </cell>
        </row>
        <row r="379">
          <cell r="D379" t="str">
            <v>DXHL141181</v>
          </cell>
          <cell r="I379" t="str">
            <v>B (Below 100% potential spares purchased)</v>
          </cell>
          <cell r="P379">
            <v>8</v>
          </cell>
          <cell r="Q379" t="str">
            <v>Air lube</v>
          </cell>
          <cell r="R379">
            <v>45866</v>
          </cell>
          <cell r="S379">
            <v>45866</v>
          </cell>
          <cell r="AD379" t="str">
            <v>1000</v>
          </cell>
        </row>
        <row r="380">
          <cell r="D380" t="str">
            <v>CXIE661399</v>
          </cell>
          <cell r="I380" t="str">
            <v>B (Below 100% potential spares purchased)</v>
          </cell>
          <cell r="P380">
            <v>8</v>
          </cell>
          <cell r="Q380" t="str">
            <v>Air lube</v>
          </cell>
          <cell r="R380">
            <v>45744</v>
          </cell>
          <cell r="S380">
            <v>45744</v>
          </cell>
          <cell r="AD380" t="str">
            <v>1000</v>
          </cell>
        </row>
        <row r="381">
          <cell r="D381" t="str">
            <v>BXHD232312</v>
          </cell>
          <cell r="I381" t="str">
            <v>B (Below 100% potential spares purchased)</v>
          </cell>
          <cell r="P381">
            <v>4</v>
          </cell>
          <cell r="Q381" t="str">
            <v>Air lube Plus</v>
          </cell>
          <cell r="R381">
            <v>46079</v>
          </cell>
          <cell r="U381">
            <v>45986</v>
          </cell>
          <cell r="V381">
            <v>45986</v>
          </cell>
          <cell r="AD381" t="str">
            <v>150</v>
          </cell>
          <cell r="AE381" t="str">
            <v>150</v>
          </cell>
          <cell r="AG381" t="str">
            <v>1000</v>
          </cell>
        </row>
        <row r="382">
          <cell r="D382" t="str">
            <v>CXHE711535</v>
          </cell>
          <cell r="I382" t="str">
            <v>B (Below 100% potential spares purchased)</v>
          </cell>
          <cell r="P382">
            <v>6</v>
          </cell>
          <cell r="Q382" t="str">
            <v>Air lube</v>
          </cell>
          <cell r="R382">
            <v>45709</v>
          </cell>
          <cell r="S382">
            <v>45709</v>
          </cell>
          <cell r="AD382" t="str">
            <v>1000</v>
          </cell>
        </row>
        <row r="383">
          <cell r="D383" t="str">
            <v>CXHE711538</v>
          </cell>
          <cell r="I383" t="str">
            <v>P1 - Asset will get commissioned within one year</v>
          </cell>
        </row>
        <row r="384">
          <cell r="D384" t="str">
            <v>BXCL153907</v>
          </cell>
          <cell r="I384" t="str">
            <v>B (Below 100% potential spares purchased)</v>
          </cell>
          <cell r="P384">
            <v>2</v>
          </cell>
          <cell r="Q384" t="str">
            <v>Air lube</v>
          </cell>
          <cell r="R384">
            <v>45846</v>
          </cell>
          <cell r="U384">
            <v>45846</v>
          </cell>
          <cell r="V384">
            <v>45846</v>
          </cell>
          <cell r="AD384" t="str">
            <v>50</v>
          </cell>
          <cell r="AE384" t="str">
            <v>50</v>
          </cell>
          <cell r="AG384" t="str">
            <v>1000</v>
          </cell>
        </row>
        <row r="385">
          <cell r="D385" t="str">
            <v>BXHS038093</v>
          </cell>
          <cell r="I385" t="str">
            <v>B (Below 100% potential spares purchased)</v>
          </cell>
          <cell r="N385">
            <v>1255</v>
          </cell>
          <cell r="O385">
            <v>574</v>
          </cell>
          <cell r="P385">
            <v>0</v>
          </cell>
          <cell r="Q385" t="str">
            <v>Synthetic</v>
          </cell>
          <cell r="R385">
            <v>45691</v>
          </cell>
          <cell r="S385">
            <v>45691</v>
          </cell>
          <cell r="T385">
            <v>45691</v>
          </cell>
          <cell r="U385">
            <v>45691</v>
          </cell>
          <cell r="V385">
            <v>45691</v>
          </cell>
          <cell r="W385">
            <v>45691</v>
          </cell>
          <cell r="X385" t="str">
            <v>Yes</v>
          </cell>
          <cell r="AB385" t="str">
            <v>2171</v>
          </cell>
          <cell r="AC385" t="str">
            <v>2171</v>
          </cell>
          <cell r="AD385" t="str">
            <v>6171</v>
          </cell>
          <cell r="AE385" t="str">
            <v>6171</v>
          </cell>
          <cell r="AF385" t="str">
            <v>6171</v>
          </cell>
          <cell r="AG385" t="str">
            <v>2171</v>
          </cell>
        </row>
        <row r="386">
          <cell r="D386" t="str">
            <v>BXHD164673</v>
          </cell>
          <cell r="I386" t="str">
            <v>B (Below 100% potential spares purchased)</v>
          </cell>
          <cell r="P386">
            <v>4</v>
          </cell>
          <cell r="Q386" t="str">
            <v>Air lube Plus</v>
          </cell>
          <cell r="R386">
            <v>45719</v>
          </cell>
          <cell r="U386">
            <v>45838</v>
          </cell>
          <cell r="V386">
            <v>45838</v>
          </cell>
          <cell r="AD386" t="str">
            <v>550</v>
          </cell>
          <cell r="AE386" t="str">
            <v>550</v>
          </cell>
          <cell r="AG386" t="str">
            <v>1000</v>
          </cell>
        </row>
        <row r="387">
          <cell r="D387" t="str">
            <v>UXHAT11939</v>
          </cell>
          <cell r="I387" t="str">
            <v>P1 - Asset will get commissioned within one year</v>
          </cell>
        </row>
        <row r="388">
          <cell r="D388" t="str">
            <v>BXHS037937</v>
          </cell>
          <cell r="I388" t="str">
            <v>B (Below 100% potential spares purchased)</v>
          </cell>
          <cell r="N388">
            <v>4672</v>
          </cell>
          <cell r="O388">
            <v>7702</v>
          </cell>
          <cell r="P388">
            <v>10</v>
          </cell>
          <cell r="Q388" t="str">
            <v>XD</v>
          </cell>
          <cell r="R388">
            <v>46121</v>
          </cell>
          <cell r="S388">
            <v>46121</v>
          </cell>
          <cell r="T388">
            <v>46121</v>
          </cell>
          <cell r="U388">
            <v>46121</v>
          </cell>
          <cell r="V388">
            <v>46121</v>
          </cell>
          <cell r="W388">
            <v>45988</v>
          </cell>
          <cell r="X388" t="str">
            <v>Yes</v>
          </cell>
          <cell r="Y388">
            <v>45847</v>
          </cell>
          <cell r="AB388" t="str">
            <v>722</v>
          </cell>
          <cell r="AC388" t="str">
            <v>722</v>
          </cell>
          <cell r="AD388" t="str">
            <v>2222</v>
          </cell>
          <cell r="AE388" t="str">
            <v>2222</v>
          </cell>
          <cell r="AF388" t="str">
            <v>4103</v>
          </cell>
          <cell r="AG388" t="str">
            <v>2222</v>
          </cell>
        </row>
        <row r="389">
          <cell r="D389" t="str">
            <v>BXGD164662</v>
          </cell>
          <cell r="I389" t="str">
            <v>B (Below 100% potential spares purchased)</v>
          </cell>
          <cell r="P389">
            <v>2</v>
          </cell>
          <cell r="Q389" t="str">
            <v>Air lube Plus</v>
          </cell>
          <cell r="R389">
            <v>46115</v>
          </cell>
          <cell r="U389">
            <v>45943</v>
          </cell>
          <cell r="V389">
            <v>45943</v>
          </cell>
          <cell r="AD389" t="str">
            <v>625</v>
          </cell>
          <cell r="AE389" t="str">
            <v>385</v>
          </cell>
          <cell r="AG389" t="str">
            <v>1000</v>
          </cell>
        </row>
        <row r="390">
          <cell r="D390" t="str">
            <v>24246210</v>
          </cell>
          <cell r="I390" t="str">
            <v>B (Below 100% potential spares purchased)</v>
          </cell>
          <cell r="P390">
            <v>8</v>
          </cell>
          <cell r="AD390" t="str">
            <v>1000</v>
          </cell>
        </row>
        <row r="391">
          <cell r="D391" t="str">
            <v>24246010</v>
          </cell>
          <cell r="I391" t="str">
            <v>B (Below 100% potential spares purchased)</v>
          </cell>
          <cell r="P391">
            <v>4</v>
          </cell>
          <cell r="Q391" t="str">
            <v>Air lube</v>
          </cell>
          <cell r="R391">
            <v>45659</v>
          </cell>
          <cell r="AD391" t="str">
            <v>1000</v>
          </cell>
        </row>
        <row r="392">
          <cell r="D392" t="str">
            <v>BXGS043605</v>
          </cell>
          <cell r="I392" t="str">
            <v>B (Below 100% potential spares purchased)</v>
          </cell>
          <cell r="N392">
            <v>163</v>
          </cell>
          <cell r="O392">
            <v>620</v>
          </cell>
          <cell r="P392">
            <v>3</v>
          </cell>
          <cell r="Q392" t="str">
            <v>Synthetic</v>
          </cell>
          <cell r="R392">
            <v>46049</v>
          </cell>
          <cell r="S392">
            <v>46049</v>
          </cell>
          <cell r="T392">
            <v>46049</v>
          </cell>
          <cell r="U392">
            <v>46049</v>
          </cell>
          <cell r="V392">
            <v>46049</v>
          </cell>
          <cell r="W392">
            <v>45631</v>
          </cell>
          <cell r="X392" t="str">
            <v>Yes</v>
          </cell>
          <cell r="AB392" t="str">
            <v>4000</v>
          </cell>
          <cell r="AC392" t="str">
            <v>4000</v>
          </cell>
          <cell r="AD392" t="str">
            <v>6000</v>
          </cell>
          <cell r="AE392" t="str">
            <v>6000</v>
          </cell>
          <cell r="AF392" t="str">
            <v>7217</v>
          </cell>
          <cell r="AG392" t="str">
            <v>4000</v>
          </cell>
        </row>
        <row r="393">
          <cell r="D393" t="str">
            <v>BXGT245747</v>
          </cell>
          <cell r="I393" t="str">
            <v>P1 - Asset will get commissioned within one year</v>
          </cell>
        </row>
        <row r="394">
          <cell r="D394" t="str">
            <v>SN24TN03798</v>
          </cell>
          <cell r="I394" t="str">
            <v>B (Below 100% potential spares purchased)</v>
          </cell>
          <cell r="P394">
            <v>8</v>
          </cell>
          <cell r="AD394" t="str">
            <v>1000</v>
          </cell>
        </row>
        <row r="395">
          <cell r="D395" t="str">
            <v>BXGD232278</v>
          </cell>
          <cell r="I395" t="str">
            <v>B (Below 100% potential spares purchased)</v>
          </cell>
          <cell r="P395">
            <v>6</v>
          </cell>
          <cell r="Q395" t="str">
            <v>Air lube Plus</v>
          </cell>
          <cell r="R395">
            <v>46078</v>
          </cell>
          <cell r="U395">
            <v>46017</v>
          </cell>
          <cell r="V395">
            <v>46017</v>
          </cell>
          <cell r="AD395" t="str">
            <v>180</v>
          </cell>
          <cell r="AE395" t="str">
            <v>575</v>
          </cell>
          <cell r="AG395" t="str">
            <v>1000</v>
          </cell>
        </row>
        <row r="396">
          <cell r="D396" t="str">
            <v>BXGT245736</v>
          </cell>
          <cell r="I396" t="str">
            <v>P1 - Asset will get commissioned within one year</v>
          </cell>
        </row>
        <row r="397">
          <cell r="D397" t="str">
            <v>PXGENC4207</v>
          </cell>
          <cell r="I397" t="str">
            <v>P1 - Asset will get commissioned within one year</v>
          </cell>
        </row>
        <row r="398">
          <cell r="D398" t="str">
            <v>PXFENC4187</v>
          </cell>
          <cell r="I398" t="str">
            <v>P1 - Asset will get commissioned within one year</v>
          </cell>
        </row>
        <row r="399">
          <cell r="D399" t="str">
            <v>PXFENC4190</v>
          </cell>
          <cell r="I399" t="str">
            <v>P1 - Asset will get commissioned within one year</v>
          </cell>
        </row>
        <row r="400">
          <cell r="D400" t="str">
            <v>BXGC374749</v>
          </cell>
          <cell r="I400" t="str">
            <v>B (Below 100% potential spares purchased)</v>
          </cell>
          <cell r="P400">
            <v>0</v>
          </cell>
          <cell r="Q400" t="str">
            <v>XD</v>
          </cell>
          <cell r="R400">
            <v>45834</v>
          </cell>
          <cell r="S400">
            <v>46017</v>
          </cell>
          <cell r="T400">
            <v>46017</v>
          </cell>
          <cell r="U400">
            <v>46017</v>
          </cell>
          <cell r="V400">
            <v>46017</v>
          </cell>
          <cell r="W400">
            <v>46017</v>
          </cell>
          <cell r="X400" t="str">
            <v>Yes</v>
          </cell>
          <cell r="AB400" t="str">
            <v>1990</v>
          </cell>
          <cell r="AC400" t="str">
            <v>1990</v>
          </cell>
          <cell r="AD400" t="str">
            <v>3990</v>
          </cell>
          <cell r="AE400" t="str">
            <v>3990</v>
          </cell>
          <cell r="AF400" t="str">
            <v>7990</v>
          </cell>
          <cell r="AG400" t="str">
            <v>3990</v>
          </cell>
        </row>
        <row r="401">
          <cell r="D401" t="str">
            <v>PXFENC4189</v>
          </cell>
          <cell r="I401" t="str">
            <v>P1 - Asset will get commissioned within one year</v>
          </cell>
        </row>
        <row r="402">
          <cell r="D402" t="str">
            <v>BXGC374746</v>
          </cell>
          <cell r="I402" t="str">
            <v>B (Below 100% potential spares purchased)</v>
          </cell>
          <cell r="N402">
            <v>1263</v>
          </cell>
          <cell r="O402">
            <v>1702</v>
          </cell>
          <cell r="P402">
            <v>5</v>
          </cell>
          <cell r="Q402" t="str">
            <v>XD</v>
          </cell>
          <cell r="R402">
            <v>46137</v>
          </cell>
          <cell r="S402">
            <v>46137</v>
          </cell>
          <cell r="T402">
            <v>46137</v>
          </cell>
          <cell r="U402">
            <v>46137</v>
          </cell>
          <cell r="V402">
            <v>46137</v>
          </cell>
          <cell r="W402">
            <v>45779</v>
          </cell>
          <cell r="X402" t="str">
            <v>Yes</v>
          </cell>
          <cell r="AB402" t="str">
            <v>2000</v>
          </cell>
          <cell r="AC402" t="str">
            <v>2000</v>
          </cell>
          <cell r="AD402" t="str">
            <v>4000</v>
          </cell>
          <cell r="AE402" t="str">
            <v>4000</v>
          </cell>
          <cell r="AF402" t="str">
            <v>5036</v>
          </cell>
          <cell r="AG402" t="str">
            <v>4000</v>
          </cell>
        </row>
        <row r="403">
          <cell r="D403" t="str">
            <v>PXFENC4191</v>
          </cell>
          <cell r="I403" t="str">
            <v>P1 - Asset will get commissioned within one year</v>
          </cell>
        </row>
        <row r="404">
          <cell r="D404" t="str">
            <v>PXFENC4188</v>
          </cell>
          <cell r="I404" t="str">
            <v>P1 - Asset will get commissioned within one year</v>
          </cell>
        </row>
        <row r="405">
          <cell r="D405" t="str">
            <v>24241310</v>
          </cell>
          <cell r="I405" t="str">
            <v>B (Below 100% potential spares purchased)</v>
          </cell>
          <cell r="N405">
            <v>0</v>
          </cell>
          <cell r="O405">
            <v>0</v>
          </cell>
          <cell r="P405">
            <v>8</v>
          </cell>
          <cell r="X405" t="str">
            <v>Yes</v>
          </cell>
          <cell r="AD405" t="str">
            <v>1000</v>
          </cell>
        </row>
        <row r="406">
          <cell r="D406" t="str">
            <v>BXGS043540</v>
          </cell>
          <cell r="I406" t="str">
            <v>B (Below 100% potential spares purchased)</v>
          </cell>
          <cell r="N406">
            <v>3352</v>
          </cell>
          <cell r="O406">
            <v>638</v>
          </cell>
          <cell r="P406">
            <v>6</v>
          </cell>
          <cell r="Q406" t="str">
            <v>Synthetic</v>
          </cell>
          <cell r="R406">
            <v>46074</v>
          </cell>
          <cell r="S406">
            <v>46074</v>
          </cell>
          <cell r="T406">
            <v>46074</v>
          </cell>
          <cell r="U406">
            <v>46074</v>
          </cell>
          <cell r="V406">
            <v>46074</v>
          </cell>
          <cell r="W406">
            <v>45631</v>
          </cell>
          <cell r="X406" t="str">
            <v>Yes</v>
          </cell>
          <cell r="Y406">
            <v>46074</v>
          </cell>
          <cell r="Z406">
            <v>46074</v>
          </cell>
          <cell r="AA406">
            <v>46074</v>
          </cell>
          <cell r="AB406" t="str">
            <v>3000</v>
          </cell>
          <cell r="AC406" t="str">
            <v>3000</v>
          </cell>
          <cell r="AD406" t="str">
            <v>6000</v>
          </cell>
          <cell r="AE406" t="str">
            <v>6000</v>
          </cell>
          <cell r="AF406" t="str">
            <v>4010</v>
          </cell>
          <cell r="AG406" t="str">
            <v>4000</v>
          </cell>
        </row>
        <row r="407">
          <cell r="D407" t="str">
            <v>SN24TN01841</v>
          </cell>
          <cell r="I407" t="str">
            <v>B (Below 100% potential spares purchased)</v>
          </cell>
          <cell r="P407">
            <v>8</v>
          </cell>
          <cell r="X407" t="str">
            <v>Yes</v>
          </cell>
          <cell r="AD407" t="str">
            <v>1000</v>
          </cell>
        </row>
        <row r="408">
          <cell r="D408" t="str">
            <v>24230010</v>
          </cell>
          <cell r="I408" t="str">
            <v>P1 - Asset will get commissioned within one year</v>
          </cell>
          <cell r="P408">
            <v>8</v>
          </cell>
          <cell r="AD408" t="str">
            <v>1000</v>
          </cell>
        </row>
        <row r="409">
          <cell r="D409" t="str">
            <v>BXGC374721</v>
          </cell>
          <cell r="I409" t="str">
            <v>P1 - Asset will get commissioned within one year</v>
          </cell>
          <cell r="P409">
            <v>8</v>
          </cell>
          <cell r="AD409" t="str">
            <v>4000</v>
          </cell>
        </row>
        <row r="410">
          <cell r="D410" t="str">
            <v>CXGE661213</v>
          </cell>
          <cell r="I410" t="str">
            <v>B (Below 100% potential spares purchased)</v>
          </cell>
        </row>
        <row r="411">
          <cell r="D411" t="str">
            <v>BXGT072068</v>
          </cell>
          <cell r="I411" t="str">
            <v>P1 - Asset will get commissioned within one year</v>
          </cell>
        </row>
        <row r="412">
          <cell r="D412" t="str">
            <v>BXAT270642</v>
          </cell>
          <cell r="I412" t="str">
            <v>P1 - Asset will get commissioned within one year</v>
          </cell>
        </row>
        <row r="413">
          <cell r="D413" t="str">
            <v>EXFS070152</v>
          </cell>
          <cell r="I413" t="str">
            <v>P1 - Asset will get commissioned within one year</v>
          </cell>
        </row>
        <row r="414">
          <cell r="D414" t="str">
            <v>B24V0954</v>
          </cell>
          <cell r="I414" t="str">
            <v>P1 - Asset will get commissioned within one year</v>
          </cell>
        </row>
        <row r="415">
          <cell r="D415" t="str">
            <v>B24V0957</v>
          </cell>
          <cell r="I415" t="str">
            <v>P1 - Asset will get commissioned within one year</v>
          </cell>
        </row>
        <row r="416">
          <cell r="D416" t="str">
            <v>SN24TN03757</v>
          </cell>
          <cell r="I416" t="str">
            <v>P1 - Asset will get commissioned within one year</v>
          </cell>
        </row>
        <row r="417">
          <cell r="D417" t="str">
            <v>SN24TN03756</v>
          </cell>
          <cell r="I417" t="str">
            <v>B (Below 100% potential spares purchased)</v>
          </cell>
          <cell r="N417">
            <v>0</v>
          </cell>
          <cell r="O417">
            <v>0</v>
          </cell>
          <cell r="P417">
            <v>12</v>
          </cell>
          <cell r="Q417" t="str">
            <v>Air lube</v>
          </cell>
          <cell r="R417">
            <v>45614</v>
          </cell>
          <cell r="AD417" t="str">
            <v>1000</v>
          </cell>
        </row>
        <row r="418">
          <cell r="D418" t="str">
            <v>CXGE694154</v>
          </cell>
          <cell r="I418" t="str">
            <v>B (Below 100% potential spares purchased)</v>
          </cell>
          <cell r="P418">
            <v>8</v>
          </cell>
          <cell r="Q418" t="str">
            <v>Air lube</v>
          </cell>
          <cell r="R418">
            <v>45628</v>
          </cell>
          <cell r="S418">
            <v>45628</v>
          </cell>
          <cell r="AD418" t="str">
            <v>1000</v>
          </cell>
        </row>
        <row r="419">
          <cell r="D419" t="str">
            <v>BXDD232126</v>
          </cell>
          <cell r="I419" t="str">
            <v>B (Below 100% potential spares purchased)</v>
          </cell>
          <cell r="P419">
            <v>6</v>
          </cell>
          <cell r="Q419" t="str">
            <v>Air lube Plus</v>
          </cell>
          <cell r="R419">
            <v>46150</v>
          </cell>
          <cell r="U419">
            <v>45954</v>
          </cell>
          <cell r="V419">
            <v>45954</v>
          </cell>
          <cell r="AD419" t="str">
            <v>600</v>
          </cell>
          <cell r="AE419" t="str">
            <v>70</v>
          </cell>
          <cell r="AG419" t="str">
            <v>1000</v>
          </cell>
        </row>
        <row r="420">
          <cell r="D420" t="str">
            <v>BXGD164632</v>
          </cell>
          <cell r="I420" t="str">
            <v>B (Below 100% potential spares purchased)</v>
          </cell>
          <cell r="P420">
            <v>3</v>
          </cell>
          <cell r="Q420" t="str">
            <v>Air lube Plus</v>
          </cell>
          <cell r="R420">
            <v>46072</v>
          </cell>
          <cell r="U420">
            <v>46072</v>
          </cell>
          <cell r="V420">
            <v>46072</v>
          </cell>
          <cell r="AD420" t="str">
            <v>1155</v>
          </cell>
          <cell r="AE420" t="str">
            <v>1155</v>
          </cell>
          <cell r="AG420" t="str">
            <v>1000</v>
          </cell>
        </row>
        <row r="421">
          <cell r="D421" t="str">
            <v>CXGE562616</v>
          </cell>
          <cell r="I421" t="str">
            <v>P1 - Asset will get commissioned within one year</v>
          </cell>
        </row>
        <row r="422">
          <cell r="D422" t="str">
            <v>CXFE661134</v>
          </cell>
          <cell r="I422" t="str">
            <v>B (Below 100% potential spares purchased)</v>
          </cell>
          <cell r="P422">
            <v>5</v>
          </cell>
          <cell r="Q422" t="str">
            <v>Air lube</v>
          </cell>
          <cell r="R422">
            <v>46170</v>
          </cell>
          <cell r="S422">
            <v>46170</v>
          </cell>
          <cell r="AD422" t="str">
            <v>150</v>
          </cell>
        </row>
        <row r="423">
          <cell r="D423" t="str">
            <v>CXFE661124</v>
          </cell>
          <cell r="I423" t="str">
            <v>B (Below 100% potential spares purchased)</v>
          </cell>
          <cell r="P423">
            <v>6</v>
          </cell>
          <cell r="Q423" t="str">
            <v>Air lube</v>
          </cell>
          <cell r="R423">
            <v>45974</v>
          </cell>
          <cell r="S423">
            <v>45974</v>
          </cell>
          <cell r="AD423" t="str">
            <v>1000</v>
          </cell>
        </row>
        <row r="424">
          <cell r="D424" t="str">
            <v>CXFE212231</v>
          </cell>
          <cell r="I424" t="str">
            <v>B (Below 100% potential spares purchased)</v>
          </cell>
          <cell r="N424">
            <v>0</v>
          </cell>
          <cell r="O424">
            <v>0</v>
          </cell>
          <cell r="P424">
            <v>8</v>
          </cell>
          <cell r="Q424" t="str">
            <v>Air lube Plus</v>
          </cell>
          <cell r="R424">
            <v>45728</v>
          </cell>
          <cell r="S424">
            <v>45728</v>
          </cell>
          <cell r="AD424" t="str">
            <v>1000</v>
          </cell>
        </row>
        <row r="425">
          <cell r="D425" t="str">
            <v>CXFE212230</v>
          </cell>
          <cell r="I425" t="str">
            <v>B (Below 100% potential spares purchased)</v>
          </cell>
          <cell r="P425">
            <v>6</v>
          </cell>
          <cell r="Q425" t="str">
            <v>Air lube Plus</v>
          </cell>
          <cell r="R425">
            <v>45693</v>
          </cell>
          <cell r="S425">
            <v>45693</v>
          </cell>
          <cell r="AD425" t="str">
            <v>1000</v>
          </cell>
        </row>
        <row r="426">
          <cell r="D426" t="str">
            <v>A24V5589</v>
          </cell>
          <cell r="I426" t="str">
            <v>P1 - Asset will get commissioned within one year</v>
          </cell>
        </row>
        <row r="427">
          <cell r="D427" t="str">
            <v>SN24TN01445</v>
          </cell>
          <cell r="I427" t="str">
            <v>B (Below 100% potential spares purchased)</v>
          </cell>
          <cell r="P427">
            <v>8</v>
          </cell>
          <cell r="X427" t="str">
            <v>Yes</v>
          </cell>
          <cell r="AD427" t="str">
            <v>1000</v>
          </cell>
        </row>
        <row r="428">
          <cell r="D428" t="str">
            <v>SN24TN03573</v>
          </cell>
          <cell r="I428" t="str">
            <v>B (Below 100% potential spares purchased)</v>
          </cell>
          <cell r="P428">
            <v>6</v>
          </cell>
          <cell r="AD428" t="str">
            <v>0</v>
          </cell>
        </row>
        <row r="429">
          <cell r="D429" t="str">
            <v>SN24TN03572</v>
          </cell>
          <cell r="I429" t="str">
            <v>B (Below 100% potential spares purchased)</v>
          </cell>
          <cell r="N429">
            <v>0</v>
          </cell>
          <cell r="O429">
            <v>0</v>
          </cell>
          <cell r="P429">
            <v>8</v>
          </cell>
          <cell r="AD429" t="str">
            <v>1000</v>
          </cell>
        </row>
        <row r="430">
          <cell r="D430" t="str">
            <v>B24V0919</v>
          </cell>
          <cell r="I430" t="str">
            <v>P1 - Asset will get commissioned within one year</v>
          </cell>
        </row>
        <row r="431">
          <cell r="D431" t="str">
            <v>B24V0917</v>
          </cell>
          <cell r="I431" t="str">
            <v>P1 - Asset will get commissioned within one year</v>
          </cell>
        </row>
        <row r="432">
          <cell r="D432" t="str">
            <v>BXFD164605</v>
          </cell>
          <cell r="I432" t="str">
            <v>B (Below 100% potential spares purchased)</v>
          </cell>
          <cell r="P432">
            <v>5</v>
          </cell>
          <cell r="Q432" t="str">
            <v>Air lube Plus</v>
          </cell>
          <cell r="R432">
            <v>46148</v>
          </cell>
          <cell r="U432">
            <v>45992</v>
          </cell>
          <cell r="V432">
            <v>45992</v>
          </cell>
          <cell r="AD432" t="str">
            <v>615</v>
          </cell>
          <cell r="AE432" t="str">
            <v>175</v>
          </cell>
          <cell r="AG432" t="str">
            <v>1000</v>
          </cell>
        </row>
        <row r="433">
          <cell r="D433" t="str">
            <v>SN24TN01452</v>
          </cell>
          <cell r="I433" t="str">
            <v>B (Below 100% potential spares purchased)</v>
          </cell>
          <cell r="P433">
            <v>12</v>
          </cell>
          <cell r="X433" t="str">
            <v>Yes</v>
          </cell>
          <cell r="AD433" t="str">
            <v>0</v>
          </cell>
        </row>
        <row r="434">
          <cell r="D434" t="str">
            <v>BXFS043344</v>
          </cell>
          <cell r="I434" t="str">
            <v>B (Below 100% potential spares purchased)</v>
          </cell>
          <cell r="N434">
            <v>75</v>
          </cell>
          <cell r="O434">
            <v>75</v>
          </cell>
          <cell r="P434">
            <v>1</v>
          </cell>
          <cell r="Q434" t="str">
            <v>XD</v>
          </cell>
          <cell r="R434">
            <v>45889</v>
          </cell>
          <cell r="S434">
            <v>45889</v>
          </cell>
          <cell r="T434">
            <v>45889</v>
          </cell>
          <cell r="U434">
            <v>45889</v>
          </cell>
          <cell r="V434">
            <v>45889</v>
          </cell>
          <cell r="W434">
            <v>45889</v>
          </cell>
          <cell r="X434" t="str">
            <v>Yes</v>
          </cell>
          <cell r="AB434" t="str">
            <v>3850</v>
          </cell>
          <cell r="AC434" t="str">
            <v>3850</v>
          </cell>
          <cell r="AD434" t="str">
            <v>5850</v>
          </cell>
          <cell r="AE434" t="str">
            <v>5850</v>
          </cell>
          <cell r="AF434" t="str">
            <v>7850</v>
          </cell>
          <cell r="AG434" t="str">
            <v>3850</v>
          </cell>
        </row>
        <row r="435">
          <cell r="D435" t="str">
            <v>BXFD164587</v>
          </cell>
          <cell r="I435" t="str">
            <v>B (Below 100% potential spares purchased)</v>
          </cell>
          <cell r="P435">
            <v>3</v>
          </cell>
          <cell r="Q435" t="str">
            <v>Air lube Plus</v>
          </cell>
          <cell r="R435">
            <v>46044</v>
          </cell>
          <cell r="U435">
            <v>45743</v>
          </cell>
          <cell r="V435">
            <v>45743</v>
          </cell>
          <cell r="AD435" t="str">
            <v>370</v>
          </cell>
          <cell r="AE435" t="str">
            <v>20</v>
          </cell>
          <cell r="AG435" t="str">
            <v>1000</v>
          </cell>
        </row>
        <row r="436">
          <cell r="D436" t="str">
            <v>BXFD164599</v>
          </cell>
          <cell r="I436" t="str">
            <v>B (Below 100% potential spares purchased)</v>
          </cell>
          <cell r="P436">
            <v>0</v>
          </cell>
          <cell r="Q436" t="str">
            <v>Air lube Plus</v>
          </cell>
          <cell r="R436">
            <v>45775</v>
          </cell>
          <cell r="U436">
            <v>45580</v>
          </cell>
          <cell r="V436">
            <v>45580</v>
          </cell>
          <cell r="AD436" t="str">
            <v>190</v>
          </cell>
          <cell r="AE436" t="str">
            <v>160</v>
          </cell>
          <cell r="AG436" t="str">
            <v>1000</v>
          </cell>
        </row>
        <row r="437">
          <cell r="D437" t="str">
            <v>CXFE212227</v>
          </cell>
          <cell r="I437" t="str">
            <v>B (Below 100% potential spares purchased)</v>
          </cell>
          <cell r="P437">
            <v>8</v>
          </cell>
          <cell r="Q437" t="str">
            <v>Air lube</v>
          </cell>
          <cell r="R437">
            <v>45705</v>
          </cell>
          <cell r="S437">
            <v>45705</v>
          </cell>
          <cell r="AD437" t="str">
            <v>1000</v>
          </cell>
        </row>
        <row r="438">
          <cell r="D438" t="str">
            <v>CXFE661073</v>
          </cell>
          <cell r="I438" t="str">
            <v>B (Below 100% potential spares purchased)</v>
          </cell>
          <cell r="P438">
            <v>4</v>
          </cell>
          <cell r="Q438" t="str">
            <v>Air lube</v>
          </cell>
          <cell r="R438">
            <v>46055</v>
          </cell>
          <cell r="S438">
            <v>46055</v>
          </cell>
          <cell r="AD438" t="str">
            <v>0</v>
          </cell>
        </row>
        <row r="439">
          <cell r="D439" t="str">
            <v>CXFE212225</v>
          </cell>
          <cell r="I439" t="str">
            <v>B (Below 100% potential spares purchased)</v>
          </cell>
          <cell r="P439">
            <v>8</v>
          </cell>
          <cell r="Q439" t="str">
            <v>Air lube</v>
          </cell>
          <cell r="R439">
            <v>45709</v>
          </cell>
          <cell r="S439">
            <v>45709</v>
          </cell>
          <cell r="AD439" t="str">
            <v>1000</v>
          </cell>
        </row>
        <row r="440">
          <cell r="D440" t="str">
            <v>CXFE661064</v>
          </cell>
          <cell r="I440" t="str">
            <v>P1 - Asset will get commissioned within one year</v>
          </cell>
        </row>
        <row r="441">
          <cell r="D441" t="str">
            <v>CXFE562520</v>
          </cell>
          <cell r="I441" t="str">
            <v>P1 - Asset will get commissioned within one year</v>
          </cell>
        </row>
        <row r="442">
          <cell r="D442" t="str">
            <v>CXFS613762</v>
          </cell>
          <cell r="I442" t="str">
            <v>P1 - Asset will get commissioned within one year</v>
          </cell>
        </row>
        <row r="443">
          <cell r="D443" t="str">
            <v>CXFS613761</v>
          </cell>
          <cell r="I443" t="str">
            <v>B (Below 100% potential spares purchased)</v>
          </cell>
          <cell r="P443">
            <v>7</v>
          </cell>
          <cell r="Q443" t="str">
            <v>Air lube</v>
          </cell>
          <cell r="R443">
            <v>45919</v>
          </cell>
          <cell r="S443">
            <v>45919</v>
          </cell>
          <cell r="AD443" t="str">
            <v>0</v>
          </cell>
        </row>
        <row r="444">
          <cell r="D444" t="str">
            <v>CXFE562518</v>
          </cell>
          <cell r="I444" t="str">
            <v>B (Below 100% potential spares purchased)</v>
          </cell>
          <cell r="N444">
            <v>0</v>
          </cell>
          <cell r="O444">
            <v>0</v>
          </cell>
          <cell r="P444">
            <v>8</v>
          </cell>
          <cell r="Q444" t="str">
            <v>Air lube</v>
          </cell>
          <cell r="R444">
            <v>45608</v>
          </cell>
          <cell r="S444">
            <v>45608</v>
          </cell>
          <cell r="AD444" t="str">
            <v>1000</v>
          </cell>
        </row>
        <row r="445">
          <cell r="D445" t="str">
            <v>BXFS037363</v>
          </cell>
          <cell r="I445" t="str">
            <v>B (Below 100% potential spares purchased)</v>
          </cell>
          <cell r="N445">
            <v>3918</v>
          </cell>
          <cell r="O445">
            <v>2518</v>
          </cell>
          <cell r="P445">
            <v>10</v>
          </cell>
          <cell r="Q445" t="str">
            <v>Synthetic</v>
          </cell>
          <cell r="R445">
            <v>46106</v>
          </cell>
          <cell r="S445">
            <v>45974</v>
          </cell>
          <cell r="T445">
            <v>45974</v>
          </cell>
          <cell r="V445">
            <v>45974</v>
          </cell>
          <cell r="AB445" t="str">
            <v>1936</v>
          </cell>
          <cell r="AC445" t="str">
            <v>1936</v>
          </cell>
          <cell r="AD445" t="str">
            <v>6000</v>
          </cell>
          <cell r="AE445" t="str">
            <v>1380</v>
          </cell>
          <cell r="AF445" t="str">
            <v>3380</v>
          </cell>
          <cell r="AG445" t="str">
            <v>2936</v>
          </cell>
        </row>
        <row r="446">
          <cell r="D446" t="str">
            <v>BXFC374369</v>
          </cell>
          <cell r="I446" t="str">
            <v>B (Below 100% potential spares purchased)</v>
          </cell>
          <cell r="N446">
            <v>663</v>
          </cell>
          <cell r="O446">
            <v>8411</v>
          </cell>
          <cell r="P446">
            <v>3</v>
          </cell>
          <cell r="Q446" t="str">
            <v>XD</v>
          </cell>
          <cell r="R446">
            <v>46130</v>
          </cell>
          <cell r="S446">
            <v>46130</v>
          </cell>
          <cell r="T446">
            <v>46130</v>
          </cell>
          <cell r="U446">
            <v>46130</v>
          </cell>
          <cell r="V446">
            <v>46130</v>
          </cell>
          <cell r="W446">
            <v>45614</v>
          </cell>
          <cell r="X446" t="str">
            <v>Yes</v>
          </cell>
          <cell r="AB446" t="str">
            <v>2000</v>
          </cell>
          <cell r="AC446" t="str">
            <v>2000</v>
          </cell>
          <cell r="AD446" t="str">
            <v>3000</v>
          </cell>
          <cell r="AE446" t="str">
            <v>3000</v>
          </cell>
          <cell r="AF446" t="str">
            <v>-1074</v>
          </cell>
          <cell r="AG446" t="str">
            <v>2000</v>
          </cell>
        </row>
        <row r="447">
          <cell r="D447" t="str">
            <v>A24V5508</v>
          </cell>
          <cell r="I447" t="str">
            <v>P1 - Asset will get commissioned within one year</v>
          </cell>
        </row>
        <row r="448">
          <cell r="D448" t="str">
            <v>SN24TN01065</v>
          </cell>
          <cell r="I448" t="str">
            <v>B (Below 100% potential spares purchased)</v>
          </cell>
          <cell r="P448">
            <v>8</v>
          </cell>
          <cell r="X448" t="str">
            <v>Yes</v>
          </cell>
          <cell r="AD448" t="str">
            <v>1000</v>
          </cell>
        </row>
        <row r="449">
          <cell r="D449" t="str">
            <v>BXFS037389</v>
          </cell>
          <cell r="I449" t="str">
            <v>B (Below 100% potential spares purchased)</v>
          </cell>
          <cell r="P449">
            <v>4</v>
          </cell>
          <cell r="Q449" t="str">
            <v>XD</v>
          </cell>
          <cell r="R449">
            <v>45869</v>
          </cell>
          <cell r="S449">
            <v>46029</v>
          </cell>
          <cell r="T449">
            <v>46029</v>
          </cell>
          <cell r="U449">
            <v>46029</v>
          </cell>
          <cell r="V449">
            <v>46029</v>
          </cell>
          <cell r="W449">
            <v>45859</v>
          </cell>
          <cell r="X449" t="str">
            <v>Yes</v>
          </cell>
          <cell r="AB449" t="str">
            <v>1903</v>
          </cell>
          <cell r="AC449" t="str">
            <v>1903</v>
          </cell>
          <cell r="AD449" t="str">
            <v>3903</v>
          </cell>
          <cell r="AE449" t="str">
            <v>3903</v>
          </cell>
          <cell r="AF449" t="str">
            <v>7371</v>
          </cell>
          <cell r="AG449" t="str">
            <v>3903</v>
          </cell>
        </row>
        <row r="450">
          <cell r="D450" t="str">
            <v>BXFC374337</v>
          </cell>
          <cell r="I450" t="str">
            <v>B (Below 100% potential spares purchased)</v>
          </cell>
          <cell r="N450">
            <v>63</v>
          </cell>
          <cell r="O450">
            <v>440</v>
          </cell>
          <cell r="P450">
            <v>3</v>
          </cell>
          <cell r="Q450" t="str">
            <v>XD</v>
          </cell>
          <cell r="R450">
            <v>46069</v>
          </cell>
          <cell r="S450">
            <v>46069</v>
          </cell>
          <cell r="T450">
            <v>46069</v>
          </cell>
          <cell r="U450">
            <v>45361</v>
          </cell>
          <cell r="V450">
            <v>46069</v>
          </cell>
          <cell r="W450">
            <v>45361</v>
          </cell>
          <cell r="X450" t="str">
            <v>Yes</v>
          </cell>
          <cell r="AB450" t="str">
            <v>1500</v>
          </cell>
          <cell r="AC450" t="str">
            <v>1500</v>
          </cell>
          <cell r="AD450" t="str">
            <v>3000</v>
          </cell>
          <cell r="AE450" t="str">
            <v>2560</v>
          </cell>
          <cell r="AF450" t="str">
            <v>7560</v>
          </cell>
          <cell r="AG450" t="str">
            <v>2000</v>
          </cell>
        </row>
        <row r="451">
          <cell r="D451" t="str">
            <v>BXFC374339</v>
          </cell>
          <cell r="I451" t="str">
            <v>P1 - Asset will get commissioned within one year</v>
          </cell>
        </row>
        <row r="452">
          <cell r="D452" t="str">
            <v>BXFC374338</v>
          </cell>
          <cell r="I452" t="str">
            <v>B (Below 100% potential spares purchased)</v>
          </cell>
          <cell r="N452">
            <v>1768</v>
          </cell>
          <cell r="O452">
            <v>1087</v>
          </cell>
          <cell r="P452">
            <v>5</v>
          </cell>
          <cell r="Q452" t="str">
            <v>XD</v>
          </cell>
          <cell r="R452">
            <v>45717</v>
          </cell>
          <cell r="S452">
            <v>45979</v>
          </cell>
          <cell r="T452">
            <v>45979</v>
          </cell>
          <cell r="U452">
            <v>45717</v>
          </cell>
          <cell r="V452">
            <v>45717</v>
          </cell>
          <cell r="W452">
            <v>45717</v>
          </cell>
          <cell r="X452" t="str">
            <v>Yes</v>
          </cell>
          <cell r="AB452" t="str">
            <v>1520</v>
          </cell>
          <cell r="AC452" t="str">
            <v>1520</v>
          </cell>
          <cell r="AD452" t="str">
            <v>153</v>
          </cell>
          <cell r="AE452" t="str">
            <v>1153</v>
          </cell>
          <cell r="AF452" t="str">
            <v>5153</v>
          </cell>
          <cell r="AG452" t="str">
            <v>1153</v>
          </cell>
        </row>
        <row r="453">
          <cell r="D453" t="str">
            <v>BXDC373793</v>
          </cell>
          <cell r="I453" t="str">
            <v>B (Below 100% potential spares purchased)</v>
          </cell>
          <cell r="N453">
            <v>255</v>
          </cell>
          <cell r="O453">
            <v>130</v>
          </cell>
          <cell r="P453">
            <v>2</v>
          </cell>
          <cell r="Q453" t="str">
            <v>XD</v>
          </cell>
          <cell r="R453">
            <v>45854</v>
          </cell>
          <cell r="S453">
            <v>45854</v>
          </cell>
          <cell r="T453">
            <v>45854</v>
          </cell>
          <cell r="U453">
            <v>45854</v>
          </cell>
          <cell r="V453">
            <v>45854</v>
          </cell>
          <cell r="W453">
            <v>45854</v>
          </cell>
          <cell r="X453" t="str">
            <v>Yes</v>
          </cell>
          <cell r="AB453" t="str">
            <v>1605</v>
          </cell>
          <cell r="AC453" t="str">
            <v>1605</v>
          </cell>
          <cell r="AD453" t="str">
            <v>3605</v>
          </cell>
          <cell r="AE453" t="str">
            <v>3605</v>
          </cell>
          <cell r="AF453" t="str">
            <v>7605</v>
          </cell>
          <cell r="AG453" t="str">
            <v>3605</v>
          </cell>
        </row>
        <row r="454">
          <cell r="D454" t="str">
            <v>BXED122035</v>
          </cell>
          <cell r="I454" t="str">
            <v>B (Below 100% potential spares purchased)</v>
          </cell>
          <cell r="P454">
            <v>4</v>
          </cell>
          <cell r="Q454" t="str">
            <v>Air lube Plus</v>
          </cell>
          <cell r="R454">
            <v>46006</v>
          </cell>
          <cell r="U454">
            <v>46006</v>
          </cell>
          <cell r="V454">
            <v>46006</v>
          </cell>
          <cell r="AD454" t="str">
            <v>1000</v>
          </cell>
          <cell r="AE454" t="str">
            <v>1000</v>
          </cell>
          <cell r="AG454" t="str">
            <v>1000</v>
          </cell>
        </row>
        <row r="455">
          <cell r="D455" t="str">
            <v>CXEE678556</v>
          </cell>
          <cell r="I455" t="str">
            <v>B (Below 100% potential spares purchased)</v>
          </cell>
          <cell r="P455">
            <v>6</v>
          </cell>
          <cell r="Q455" t="str">
            <v>Air lube</v>
          </cell>
          <cell r="R455">
            <v>46015</v>
          </cell>
          <cell r="S455">
            <v>46015</v>
          </cell>
          <cell r="AD455" t="str">
            <v>0</v>
          </cell>
        </row>
        <row r="456">
          <cell r="D456" t="str">
            <v>DXEL141087</v>
          </cell>
          <cell r="I456" t="str">
            <v>B (Below 100% potential spares purchased)</v>
          </cell>
          <cell r="P456">
            <v>8</v>
          </cell>
          <cell r="S456">
            <v>45689</v>
          </cell>
          <cell r="AD456" t="str">
            <v>1000</v>
          </cell>
        </row>
        <row r="457">
          <cell r="D457" t="str">
            <v>CXEE544328</v>
          </cell>
          <cell r="I457" t="str">
            <v>B (Below 100% potential spares purchased)</v>
          </cell>
          <cell r="P457">
            <v>8</v>
          </cell>
          <cell r="Q457" t="str">
            <v>Air lube Plus</v>
          </cell>
          <cell r="R457">
            <v>45720</v>
          </cell>
          <cell r="S457">
            <v>45720</v>
          </cell>
          <cell r="AD457" t="str">
            <v>1000</v>
          </cell>
        </row>
        <row r="458">
          <cell r="D458" t="str">
            <v>BXES037132</v>
          </cell>
          <cell r="I458" t="str">
            <v>B (Below 100% potential spares purchased)</v>
          </cell>
          <cell r="N458">
            <v>3561</v>
          </cell>
          <cell r="O458">
            <v>25</v>
          </cell>
          <cell r="P458">
            <v>7</v>
          </cell>
          <cell r="Q458" t="str">
            <v>XD</v>
          </cell>
          <cell r="R458">
            <v>46060</v>
          </cell>
          <cell r="S458">
            <v>46060</v>
          </cell>
          <cell r="T458">
            <v>46060</v>
          </cell>
          <cell r="U458">
            <v>46060</v>
          </cell>
          <cell r="V458">
            <v>46060</v>
          </cell>
          <cell r="W458">
            <v>45624</v>
          </cell>
          <cell r="X458" t="str">
            <v>Yes</v>
          </cell>
          <cell r="AB458" t="str">
            <v>3000</v>
          </cell>
          <cell r="AC458" t="str">
            <v>3000</v>
          </cell>
          <cell r="AD458" t="str">
            <v>3000</v>
          </cell>
          <cell r="AE458" t="str">
            <v>3000</v>
          </cell>
          <cell r="AF458" t="str">
            <v>4414</v>
          </cell>
          <cell r="AG458" t="str">
            <v>4000</v>
          </cell>
        </row>
        <row r="459">
          <cell r="D459" t="str">
            <v>SN24TN01238</v>
          </cell>
          <cell r="I459" t="str">
            <v>B (Below 100% potential spares purchased)</v>
          </cell>
          <cell r="P459">
            <v>8</v>
          </cell>
          <cell r="Q459" t="str">
            <v>Air lube</v>
          </cell>
          <cell r="R459">
            <v>45589</v>
          </cell>
          <cell r="X459" t="str">
            <v>Yes</v>
          </cell>
          <cell r="AD459" t="str">
            <v>1000</v>
          </cell>
        </row>
        <row r="460">
          <cell r="D460" t="str">
            <v>BXES037065</v>
          </cell>
          <cell r="I460" t="str">
            <v>B (Below 100% potential spares purchased)</v>
          </cell>
          <cell r="O460">
            <v>1395</v>
          </cell>
          <cell r="P460">
            <v>1</v>
          </cell>
          <cell r="Q460" t="str">
            <v>XD</v>
          </cell>
          <cell r="R460">
            <v>45589</v>
          </cell>
          <cell r="S460">
            <v>45589</v>
          </cell>
          <cell r="T460">
            <v>45589</v>
          </cell>
          <cell r="U460">
            <v>45589</v>
          </cell>
          <cell r="V460">
            <v>45589</v>
          </cell>
          <cell r="W460">
            <v>45589</v>
          </cell>
          <cell r="X460" t="str">
            <v>Yes</v>
          </cell>
          <cell r="AB460" t="str">
            <v>605</v>
          </cell>
          <cell r="AC460" t="str">
            <v>605</v>
          </cell>
          <cell r="AD460" t="str">
            <v>2605</v>
          </cell>
          <cell r="AE460" t="str">
            <v>2605</v>
          </cell>
          <cell r="AF460" t="str">
            <v>6605</v>
          </cell>
          <cell r="AG460" t="str">
            <v>2605</v>
          </cell>
        </row>
        <row r="461">
          <cell r="D461" t="str">
            <v>A24V5374</v>
          </cell>
          <cell r="I461" t="str">
            <v>P1 - Asset will get commissioned within one year</v>
          </cell>
        </row>
        <row r="462">
          <cell r="D462" t="str">
            <v>SN24T001778</v>
          </cell>
          <cell r="I462" t="str">
            <v>B (Below 100% potential spares purchased)</v>
          </cell>
          <cell r="P462">
            <v>6</v>
          </cell>
          <cell r="AD462" t="str">
            <v>1000</v>
          </cell>
        </row>
        <row r="463">
          <cell r="D463" t="str">
            <v>SN24TN01273</v>
          </cell>
          <cell r="I463" t="str">
            <v>B (Below 100% potential spares purchased)</v>
          </cell>
          <cell r="P463">
            <v>8</v>
          </cell>
          <cell r="X463" t="str">
            <v>Yes</v>
          </cell>
          <cell r="AD463" t="str">
            <v>1000</v>
          </cell>
        </row>
        <row r="464">
          <cell r="D464" t="str">
            <v>BXES037106</v>
          </cell>
          <cell r="I464" t="str">
            <v>B (Below 100% potential spares purchased)</v>
          </cell>
          <cell r="N464">
            <v>1711</v>
          </cell>
          <cell r="O464">
            <v>1307</v>
          </cell>
          <cell r="P464">
            <v>3</v>
          </cell>
          <cell r="Q464" t="str">
            <v>XD</v>
          </cell>
          <cell r="R464">
            <v>45602</v>
          </cell>
          <cell r="S464">
            <v>46004</v>
          </cell>
          <cell r="T464">
            <v>46004</v>
          </cell>
          <cell r="U464">
            <v>45601</v>
          </cell>
          <cell r="V464">
            <v>45601</v>
          </cell>
          <cell r="W464">
            <v>45601</v>
          </cell>
          <cell r="X464" t="str">
            <v>Yes</v>
          </cell>
          <cell r="AB464" t="str">
            <v>564</v>
          </cell>
          <cell r="AC464" t="str">
            <v>564</v>
          </cell>
          <cell r="AD464" t="str">
            <v>-12</v>
          </cell>
          <cell r="AE464" t="str">
            <v>-12</v>
          </cell>
          <cell r="AF464" t="str">
            <v>4981</v>
          </cell>
          <cell r="AG464" t="str">
            <v>-12</v>
          </cell>
        </row>
        <row r="465">
          <cell r="D465" t="str">
            <v>B24V0830</v>
          </cell>
          <cell r="I465" t="str">
            <v>P1 - Asset will get commissioned within one year</v>
          </cell>
        </row>
        <row r="466">
          <cell r="D466" t="str">
            <v>SN24TN01899</v>
          </cell>
          <cell r="I466" t="str">
            <v>B (Below 100% potential spares purchased)</v>
          </cell>
          <cell r="P466">
            <v>4</v>
          </cell>
          <cell r="AD466" t="str">
            <v>4000</v>
          </cell>
        </row>
        <row r="467">
          <cell r="D467" t="str">
            <v>BXDC373881</v>
          </cell>
          <cell r="I467" t="str">
            <v>B (Below 100% potential spares purchased)</v>
          </cell>
          <cell r="N467">
            <v>3931</v>
          </cell>
          <cell r="O467">
            <v>915</v>
          </cell>
          <cell r="P467">
            <v>4</v>
          </cell>
          <cell r="Q467" t="str">
            <v>XD</v>
          </cell>
          <cell r="R467">
            <v>46132</v>
          </cell>
          <cell r="S467">
            <v>46132</v>
          </cell>
          <cell r="T467">
            <v>46132</v>
          </cell>
          <cell r="U467">
            <v>45803</v>
          </cell>
          <cell r="V467">
            <v>45803</v>
          </cell>
          <cell r="W467">
            <v>45803</v>
          </cell>
          <cell r="X467" t="str">
            <v>Yes</v>
          </cell>
          <cell r="AB467" t="str">
            <v>2000</v>
          </cell>
          <cell r="AC467" t="str">
            <v>2000</v>
          </cell>
          <cell r="AD467" t="str">
            <v>4000</v>
          </cell>
          <cell r="AE467" t="str">
            <v>1270</v>
          </cell>
          <cell r="AF467" t="str">
            <v>3153</v>
          </cell>
          <cell r="AG467" t="str">
            <v>4000</v>
          </cell>
        </row>
        <row r="468">
          <cell r="D468" t="str">
            <v>24162306</v>
          </cell>
          <cell r="I468" t="str">
            <v>B (Below 100% potential spares purchased)</v>
          </cell>
          <cell r="P468">
            <v>8</v>
          </cell>
          <cell r="Q468" t="str">
            <v>Air lube</v>
          </cell>
          <cell r="R468">
            <v>45635</v>
          </cell>
          <cell r="X468" t="str">
            <v>Yes</v>
          </cell>
          <cell r="AD468" t="str">
            <v>0</v>
          </cell>
        </row>
        <row r="469">
          <cell r="D469" t="str">
            <v>CXDE212211</v>
          </cell>
          <cell r="I469" t="str">
            <v>B (Below 100% potential spares purchased)</v>
          </cell>
          <cell r="P469">
            <v>5</v>
          </cell>
          <cell r="Q469" t="str">
            <v>Air lube</v>
          </cell>
          <cell r="R469">
            <v>45644</v>
          </cell>
          <cell r="S469">
            <v>45644</v>
          </cell>
          <cell r="AD469" t="str">
            <v>0</v>
          </cell>
        </row>
        <row r="470">
          <cell r="D470" t="str">
            <v>CXDS613610</v>
          </cell>
          <cell r="I470" t="str">
            <v>B (Below 100% potential spares purchased)</v>
          </cell>
          <cell r="P470">
            <v>7</v>
          </cell>
          <cell r="Q470" t="str">
            <v>Air lube</v>
          </cell>
          <cell r="R470">
            <v>45751</v>
          </cell>
          <cell r="S470">
            <v>45751</v>
          </cell>
          <cell r="AD470" t="str">
            <v>1000</v>
          </cell>
        </row>
        <row r="471">
          <cell r="D471" t="str">
            <v>CXDS613609</v>
          </cell>
          <cell r="I471" t="str">
            <v>B (Below 100% potential spares purchased)</v>
          </cell>
          <cell r="P471">
            <v>4</v>
          </cell>
          <cell r="S471">
            <v>45540</v>
          </cell>
          <cell r="AD471" t="str">
            <v>1000</v>
          </cell>
        </row>
        <row r="472">
          <cell r="D472" t="str">
            <v>B24V0802</v>
          </cell>
          <cell r="I472" t="str">
            <v>P1 - Asset will get commissioned within one year</v>
          </cell>
        </row>
        <row r="473">
          <cell r="D473" t="str">
            <v>SN24TN01050</v>
          </cell>
          <cell r="I473" t="str">
            <v>B (Below 100% potential spares purchased)</v>
          </cell>
          <cell r="N473">
            <v>0</v>
          </cell>
          <cell r="O473">
            <v>0</v>
          </cell>
          <cell r="P473">
            <v>4</v>
          </cell>
          <cell r="X473" t="str">
            <v>Yes</v>
          </cell>
          <cell r="AD473" t="str">
            <v>1000</v>
          </cell>
        </row>
        <row r="474">
          <cell r="D474" t="str">
            <v>BXDS036915</v>
          </cell>
          <cell r="I474" t="str">
            <v>B (Below 100% potential spares purchased)</v>
          </cell>
          <cell r="N474">
            <v>1158</v>
          </cell>
          <cell r="O474">
            <v>2505</v>
          </cell>
          <cell r="P474">
            <v>4</v>
          </cell>
          <cell r="Q474" t="str">
            <v>XD</v>
          </cell>
          <cell r="R474">
            <v>45659</v>
          </cell>
          <cell r="S474">
            <v>45984</v>
          </cell>
          <cell r="T474">
            <v>45984</v>
          </cell>
          <cell r="U474">
            <v>45984</v>
          </cell>
          <cell r="V474">
            <v>45984</v>
          </cell>
          <cell r="W474">
            <v>45659</v>
          </cell>
          <cell r="X474" t="str">
            <v>Yes</v>
          </cell>
          <cell r="AB474" t="str">
            <v>973</v>
          </cell>
          <cell r="AC474" t="str">
            <v>973</v>
          </cell>
          <cell r="AD474" t="str">
            <v>2473</v>
          </cell>
          <cell r="AE474" t="str">
            <v>2473</v>
          </cell>
          <cell r="AF474" t="str">
            <v>4337</v>
          </cell>
          <cell r="AG474" t="str">
            <v>2473</v>
          </cell>
        </row>
        <row r="475">
          <cell r="D475" t="str">
            <v>BXDC373827</v>
          </cell>
          <cell r="I475" t="str">
            <v>B (Below 100% potential spares purchased)</v>
          </cell>
          <cell r="N475">
            <v>320</v>
          </cell>
          <cell r="O475">
            <v>1406</v>
          </cell>
          <cell r="P475">
            <v>3</v>
          </cell>
          <cell r="Q475" t="str">
            <v>XD</v>
          </cell>
          <cell r="R475">
            <v>46101</v>
          </cell>
          <cell r="S475">
            <v>46101</v>
          </cell>
          <cell r="T475">
            <v>46101</v>
          </cell>
          <cell r="U475">
            <v>46101</v>
          </cell>
          <cell r="V475">
            <v>45689</v>
          </cell>
          <cell r="W475">
            <v>45689</v>
          </cell>
          <cell r="X475" t="str">
            <v>Yes</v>
          </cell>
          <cell r="AB475" t="str">
            <v>2000</v>
          </cell>
          <cell r="AC475" t="str">
            <v>2000</v>
          </cell>
          <cell r="AD475" t="str">
            <v>4000</v>
          </cell>
          <cell r="AE475" t="str">
            <v>4000</v>
          </cell>
          <cell r="AF475" t="str">
            <v>6827</v>
          </cell>
          <cell r="AG475" t="str">
            <v>1827</v>
          </cell>
        </row>
        <row r="476">
          <cell r="D476" t="str">
            <v>CXDE212208</v>
          </cell>
          <cell r="I476" t="str">
            <v>B (Below 100% potential spares purchased)</v>
          </cell>
          <cell r="P476">
            <v>8</v>
          </cell>
          <cell r="Q476" t="str">
            <v>Air lube</v>
          </cell>
          <cell r="R476">
            <v>45574</v>
          </cell>
          <cell r="S476">
            <v>45574</v>
          </cell>
          <cell r="AD476" t="str">
            <v>1000</v>
          </cell>
        </row>
        <row r="477">
          <cell r="D477" t="str">
            <v>SN24TN01113</v>
          </cell>
          <cell r="I477" t="str">
            <v>B (Below 100% potential spares purchased)</v>
          </cell>
          <cell r="P477">
            <v>8</v>
          </cell>
          <cell r="AD477" t="str">
            <v>1000</v>
          </cell>
        </row>
        <row r="478">
          <cell r="D478" t="str">
            <v>BXDS036810</v>
          </cell>
          <cell r="I478" t="str">
            <v>B (Below 100% potential spares purchased)</v>
          </cell>
          <cell r="N478">
            <v>103</v>
          </cell>
          <cell r="O478">
            <v>201</v>
          </cell>
          <cell r="P478">
            <v>4</v>
          </cell>
          <cell r="Q478" t="str">
            <v>XD</v>
          </cell>
          <cell r="R478">
            <v>45770</v>
          </cell>
          <cell r="S478">
            <v>45770</v>
          </cell>
          <cell r="T478">
            <v>45770</v>
          </cell>
          <cell r="U478">
            <v>45770</v>
          </cell>
          <cell r="V478">
            <v>45770</v>
          </cell>
          <cell r="W478">
            <v>45770</v>
          </cell>
          <cell r="X478" t="str">
            <v>Yes</v>
          </cell>
          <cell r="Y478">
            <v>45770</v>
          </cell>
          <cell r="Z478">
            <v>45770</v>
          </cell>
          <cell r="AA478">
            <v>45770</v>
          </cell>
          <cell r="AB478" t="str">
            <v>1196</v>
          </cell>
          <cell r="AC478" t="str">
            <v>1196</v>
          </cell>
          <cell r="AD478" t="str">
            <v>2696</v>
          </cell>
          <cell r="AE478" t="str">
            <v>2696</v>
          </cell>
          <cell r="AF478" t="str">
            <v>7696</v>
          </cell>
          <cell r="AG478" t="str">
            <v>2696</v>
          </cell>
        </row>
        <row r="479">
          <cell r="D479" t="str">
            <v>A24V5333</v>
          </cell>
          <cell r="I479" t="str">
            <v>P1 - Asset will get commissioned within one year</v>
          </cell>
        </row>
        <row r="480">
          <cell r="D480" t="str">
            <v>BXDS036842</v>
          </cell>
          <cell r="I480" t="str">
            <v>B (Below 100% potential spares purchased)</v>
          </cell>
          <cell r="N480">
            <v>11157</v>
          </cell>
          <cell r="O480">
            <v>2131</v>
          </cell>
          <cell r="P480">
            <v>8</v>
          </cell>
          <cell r="Q480" t="str">
            <v>Synthetic</v>
          </cell>
          <cell r="R480">
            <v>45916</v>
          </cell>
          <cell r="S480">
            <v>46123</v>
          </cell>
          <cell r="T480">
            <v>46123</v>
          </cell>
          <cell r="U480">
            <v>45916</v>
          </cell>
          <cell r="V480">
            <v>45920</v>
          </cell>
          <cell r="W480">
            <v>45920</v>
          </cell>
          <cell r="X480" t="str">
            <v>Yes</v>
          </cell>
          <cell r="AB480" t="str">
            <v>930</v>
          </cell>
          <cell r="AC480" t="str">
            <v>930</v>
          </cell>
          <cell r="AD480" t="str">
            <v>2484</v>
          </cell>
          <cell r="AE480" t="str">
            <v>2483</v>
          </cell>
          <cell r="AF480" t="str">
            <v>4560</v>
          </cell>
          <cell r="AG480" t="str">
            <v>560</v>
          </cell>
        </row>
        <row r="481">
          <cell r="D481" t="str">
            <v>DXDL153934</v>
          </cell>
          <cell r="I481" t="str">
            <v>B (Below 100% potential spares purchased)</v>
          </cell>
          <cell r="P481">
            <v>4</v>
          </cell>
          <cell r="Q481" t="str">
            <v>Air lube</v>
          </cell>
          <cell r="R481">
            <v>46107</v>
          </cell>
          <cell r="S481">
            <v>46107</v>
          </cell>
          <cell r="AD481" t="str">
            <v>150</v>
          </cell>
        </row>
        <row r="482">
          <cell r="D482" t="str">
            <v>CXDE212207</v>
          </cell>
          <cell r="I482" t="str">
            <v>P1 - Asset will get commissioned within one year</v>
          </cell>
        </row>
        <row r="483">
          <cell r="D483" t="str">
            <v>BXDC373714</v>
          </cell>
          <cell r="I483" t="str">
            <v>B (Below 100% potential spares purchased)</v>
          </cell>
          <cell r="P483">
            <v>0</v>
          </cell>
          <cell r="Q483" t="str">
            <v>XD</v>
          </cell>
          <cell r="R483">
            <v>45614</v>
          </cell>
          <cell r="S483">
            <v>45614</v>
          </cell>
          <cell r="T483">
            <v>45614</v>
          </cell>
          <cell r="U483">
            <v>45614</v>
          </cell>
          <cell r="V483">
            <v>45614</v>
          </cell>
          <cell r="W483">
            <v>45614</v>
          </cell>
          <cell r="X483" t="str">
            <v>Yes</v>
          </cell>
          <cell r="AB483" t="str">
            <v>820</v>
          </cell>
          <cell r="AC483" t="str">
            <v>820</v>
          </cell>
          <cell r="AD483" t="str">
            <v>2820</v>
          </cell>
          <cell r="AE483" t="str">
            <v>2820</v>
          </cell>
          <cell r="AF483" t="str">
            <v>6820</v>
          </cell>
          <cell r="AG483" t="str">
            <v>2820</v>
          </cell>
        </row>
        <row r="484">
          <cell r="D484" t="str">
            <v>DXDL141034</v>
          </cell>
          <cell r="I484" t="str">
            <v>B (Below 100% potential spares purchased)</v>
          </cell>
          <cell r="P484">
            <v>6</v>
          </cell>
          <cell r="Q484" t="str">
            <v>Air lube</v>
          </cell>
          <cell r="R484">
            <v>46015</v>
          </cell>
          <cell r="S484">
            <v>46016</v>
          </cell>
          <cell r="AD484" t="str">
            <v>0</v>
          </cell>
        </row>
        <row r="485">
          <cell r="D485" t="str">
            <v>DXDL153933</v>
          </cell>
          <cell r="I485" t="str">
            <v>B (Below 100% potential spares purchased)</v>
          </cell>
          <cell r="P485">
            <v>4</v>
          </cell>
          <cell r="Q485" t="str">
            <v>Air lube</v>
          </cell>
          <cell r="R485">
            <v>45887</v>
          </cell>
          <cell r="S485">
            <v>45887</v>
          </cell>
          <cell r="AD485" t="str">
            <v>1000</v>
          </cell>
        </row>
        <row r="486">
          <cell r="D486" t="str">
            <v>CXDE552591</v>
          </cell>
          <cell r="I486" t="str">
            <v>P1 - Asset will get commissioned within one year</v>
          </cell>
        </row>
        <row r="487">
          <cell r="D487" t="str">
            <v>BXCD164464</v>
          </cell>
          <cell r="I487" t="str">
            <v>B (Below 100% potential spares purchased)</v>
          </cell>
          <cell r="P487">
            <v>0</v>
          </cell>
          <cell r="Q487" t="str">
            <v>Air lube</v>
          </cell>
          <cell r="R487">
            <v>45488</v>
          </cell>
          <cell r="U487">
            <v>45488</v>
          </cell>
          <cell r="V487">
            <v>45488</v>
          </cell>
          <cell r="AD487" t="str">
            <v>125</v>
          </cell>
          <cell r="AE487" t="str">
            <v>1125</v>
          </cell>
          <cell r="AG487" t="str">
            <v>1000</v>
          </cell>
        </row>
        <row r="488">
          <cell r="D488" t="str">
            <v>DXDL153922</v>
          </cell>
          <cell r="I488" t="str">
            <v>B (Below 100% potential spares purchased)</v>
          </cell>
          <cell r="P488">
            <v>8</v>
          </cell>
          <cell r="Q488" t="str">
            <v>Air lube</v>
          </cell>
          <cell r="R488">
            <v>45574</v>
          </cell>
          <cell r="S488">
            <v>45574</v>
          </cell>
          <cell r="AD488" t="str">
            <v>1000</v>
          </cell>
        </row>
        <row r="489">
          <cell r="D489" t="str">
            <v>DXDL153921</v>
          </cell>
          <cell r="I489" t="str">
            <v>P1 - Asset will get commissioned within one year</v>
          </cell>
        </row>
        <row r="490">
          <cell r="D490" t="str">
            <v>BXCT631807</v>
          </cell>
          <cell r="I490" t="str">
            <v>P1 - Asset will get commissioned within one year</v>
          </cell>
        </row>
        <row r="491">
          <cell r="D491" t="str">
            <v>BXCD164422</v>
          </cell>
          <cell r="I491" t="str">
            <v>B (Below 100% potential spares purchased)</v>
          </cell>
          <cell r="P491">
            <v>3</v>
          </cell>
          <cell r="Q491" t="str">
            <v>Air lube Plus</v>
          </cell>
          <cell r="R491">
            <v>46055</v>
          </cell>
          <cell r="U491">
            <v>46055</v>
          </cell>
          <cell r="V491">
            <v>46055</v>
          </cell>
          <cell r="AD491" t="str">
            <v>390</v>
          </cell>
          <cell r="AE491" t="str">
            <v>1150</v>
          </cell>
          <cell r="AG491" t="str">
            <v>1000</v>
          </cell>
        </row>
        <row r="492">
          <cell r="D492" t="str">
            <v>BXCC373541</v>
          </cell>
          <cell r="I492" t="str">
            <v>B (Below 100% potential spares purchased)</v>
          </cell>
          <cell r="N492">
            <v>1217</v>
          </cell>
          <cell r="O492">
            <v>1548</v>
          </cell>
          <cell r="P492">
            <v>4</v>
          </cell>
          <cell r="Q492" t="str">
            <v>XD</v>
          </cell>
          <cell r="R492">
            <v>45992</v>
          </cell>
          <cell r="S492">
            <v>46054</v>
          </cell>
          <cell r="T492">
            <v>45992</v>
          </cell>
          <cell r="U492">
            <v>45992</v>
          </cell>
          <cell r="V492">
            <v>45992</v>
          </cell>
          <cell r="W492">
            <v>45992</v>
          </cell>
          <cell r="X492" t="str">
            <v>Yes</v>
          </cell>
          <cell r="AB492" t="str">
            <v>1752</v>
          </cell>
          <cell r="AC492" t="str">
            <v>1752</v>
          </cell>
          <cell r="AD492" t="str">
            <v>3752</v>
          </cell>
          <cell r="AE492" t="str">
            <v>3752</v>
          </cell>
          <cell r="AF492" t="str">
            <v>5235</v>
          </cell>
          <cell r="AG492" t="str">
            <v>3752</v>
          </cell>
        </row>
        <row r="493">
          <cell r="D493" t="str">
            <v>BXCT245109</v>
          </cell>
          <cell r="I493" t="str">
            <v>P1 - Asset will get commissioned within one year</v>
          </cell>
        </row>
        <row r="494">
          <cell r="D494" t="str">
            <v>BXCD164420</v>
          </cell>
          <cell r="I494" t="str">
            <v>B (Below 100% potential spares purchased)</v>
          </cell>
          <cell r="P494">
            <v>4</v>
          </cell>
          <cell r="Q494" t="str">
            <v>Air lube Plus</v>
          </cell>
          <cell r="R494">
            <v>45953</v>
          </cell>
          <cell r="U494">
            <v>45817</v>
          </cell>
          <cell r="V494">
            <v>45817</v>
          </cell>
          <cell r="AD494" t="str">
            <v>610</v>
          </cell>
          <cell r="AE494" t="str">
            <v>620</v>
          </cell>
          <cell r="AG494" t="str">
            <v>1000</v>
          </cell>
        </row>
        <row r="495">
          <cell r="D495" t="str">
            <v>B24V0756</v>
          </cell>
          <cell r="I495" t="str">
            <v>P1 - Asset will get commissioned within one year</v>
          </cell>
        </row>
        <row r="496">
          <cell r="D496" t="str">
            <v>SN24TN01398</v>
          </cell>
          <cell r="I496" t="str">
            <v>B (Below 100% potential spares purchased)</v>
          </cell>
          <cell r="P496">
            <v>8</v>
          </cell>
          <cell r="Q496" t="str">
            <v>Air lube</v>
          </cell>
          <cell r="R496">
            <v>45561</v>
          </cell>
          <cell r="AD496" t="str">
            <v>0</v>
          </cell>
        </row>
        <row r="497">
          <cell r="D497" t="str">
            <v>BXCS042723</v>
          </cell>
          <cell r="I497" t="str">
            <v>B (Below 100% potential spares purchased)</v>
          </cell>
          <cell r="N497">
            <v>5836</v>
          </cell>
          <cell r="O497">
            <v>0</v>
          </cell>
          <cell r="P497">
            <v>4</v>
          </cell>
          <cell r="Q497" t="str">
            <v>Synthetic</v>
          </cell>
          <cell r="R497">
            <v>46017</v>
          </cell>
          <cell r="S497">
            <v>46017</v>
          </cell>
          <cell r="T497">
            <v>46017</v>
          </cell>
          <cell r="U497">
            <v>46017</v>
          </cell>
          <cell r="V497">
            <v>46017</v>
          </cell>
          <cell r="W497">
            <v>45956</v>
          </cell>
          <cell r="X497" t="str">
            <v>Yes</v>
          </cell>
          <cell r="Y497">
            <v>46017</v>
          </cell>
          <cell r="AA497">
            <v>46017</v>
          </cell>
          <cell r="AB497" t="str">
            <v>2329</v>
          </cell>
          <cell r="AC497" t="str">
            <v>2329</v>
          </cell>
          <cell r="AD497" t="str">
            <v>5129</v>
          </cell>
          <cell r="AE497" t="str">
            <v>5129</v>
          </cell>
          <cell r="AF497" t="str">
            <v>2164</v>
          </cell>
          <cell r="AG497" t="str">
            <v>2969</v>
          </cell>
        </row>
        <row r="498">
          <cell r="D498" t="str">
            <v>PXBENC3892</v>
          </cell>
          <cell r="I498" t="str">
            <v>P1 - Asset will get commissioned within one year</v>
          </cell>
        </row>
        <row r="499">
          <cell r="D499" t="str">
            <v>BXCD164415</v>
          </cell>
          <cell r="I499" t="str">
            <v>B (Below 100% potential spares purchased)</v>
          </cell>
          <cell r="P499">
            <v>0</v>
          </cell>
          <cell r="Q499" t="str">
            <v>Air lube</v>
          </cell>
          <cell r="R499">
            <v>45463</v>
          </cell>
          <cell r="U499">
            <v>45463</v>
          </cell>
          <cell r="V499">
            <v>45463</v>
          </cell>
          <cell r="AD499" t="str">
            <v>40</v>
          </cell>
          <cell r="AE499" t="str">
            <v>1040</v>
          </cell>
          <cell r="AG499" t="str">
            <v>1000</v>
          </cell>
        </row>
        <row r="500">
          <cell r="D500" t="str">
            <v>CXCE544243</v>
          </cell>
          <cell r="I500" t="str">
            <v>B (Below 100% potential spares purchased)</v>
          </cell>
          <cell r="P500">
            <v>8</v>
          </cell>
          <cell r="Q500" t="str">
            <v>Air lube</v>
          </cell>
          <cell r="R500">
            <v>45693</v>
          </cell>
          <cell r="S500">
            <v>45693</v>
          </cell>
          <cell r="AD500" t="str">
            <v>1000</v>
          </cell>
        </row>
        <row r="501">
          <cell r="D501" t="str">
            <v>CXCE660672</v>
          </cell>
          <cell r="I501" t="str">
            <v>B (Below 100% potential spares purchased)</v>
          </cell>
          <cell r="P501">
            <v>8</v>
          </cell>
          <cell r="Q501" t="str">
            <v>Air lube</v>
          </cell>
          <cell r="R501">
            <v>45751</v>
          </cell>
          <cell r="S501">
            <v>45751</v>
          </cell>
          <cell r="AD501" t="str">
            <v>1000</v>
          </cell>
        </row>
        <row r="502">
          <cell r="D502" t="str">
            <v>CXCE660671</v>
          </cell>
          <cell r="I502" t="str">
            <v>B (Below 100% potential spares purchased)</v>
          </cell>
          <cell r="P502">
            <v>6</v>
          </cell>
          <cell r="Q502" t="str">
            <v>Air lube</v>
          </cell>
          <cell r="R502">
            <v>45532</v>
          </cell>
          <cell r="S502">
            <v>45532</v>
          </cell>
          <cell r="AD502" t="str">
            <v>1000</v>
          </cell>
        </row>
        <row r="503">
          <cell r="D503" t="str">
            <v>CXCE181089</v>
          </cell>
          <cell r="I503" t="str">
            <v>B (Below 100% potential spares purchased)</v>
          </cell>
          <cell r="P503">
            <v>4</v>
          </cell>
          <cell r="AD503" t="str">
            <v>100</v>
          </cell>
        </row>
        <row r="504">
          <cell r="D504" t="str">
            <v>BXCD164399</v>
          </cell>
          <cell r="I504" t="str">
            <v>B (Below 100% potential spares purchased)</v>
          </cell>
          <cell r="P504">
            <v>4</v>
          </cell>
          <cell r="Q504" t="str">
            <v>Air lube Plus</v>
          </cell>
          <cell r="R504">
            <v>46092</v>
          </cell>
          <cell r="U504">
            <v>45839</v>
          </cell>
          <cell r="V504">
            <v>45839</v>
          </cell>
          <cell r="AD504" t="str">
            <v>325</v>
          </cell>
          <cell r="AE504" t="str">
            <v>90</v>
          </cell>
          <cell r="AG504" t="str">
            <v>1000</v>
          </cell>
        </row>
        <row r="505">
          <cell r="D505" t="str">
            <v>BXCD164396</v>
          </cell>
          <cell r="I505" t="str">
            <v>B (Below 100% potential spares purchased)</v>
          </cell>
          <cell r="P505">
            <v>4</v>
          </cell>
          <cell r="Q505" t="str">
            <v>Air lube</v>
          </cell>
          <cell r="R505">
            <v>46102</v>
          </cell>
          <cell r="U505">
            <v>46102</v>
          </cell>
          <cell r="V505">
            <v>46102</v>
          </cell>
          <cell r="AD505" t="str">
            <v>1375</v>
          </cell>
          <cell r="AE505" t="str">
            <v>1375</v>
          </cell>
          <cell r="AG505" t="str">
            <v>1000</v>
          </cell>
        </row>
        <row r="506">
          <cell r="D506" t="str">
            <v>CXCE721381</v>
          </cell>
          <cell r="I506" t="str">
            <v>P1 - Asset will get commissioned within one year</v>
          </cell>
        </row>
        <row r="507">
          <cell r="D507" t="str">
            <v>BXAL153828</v>
          </cell>
          <cell r="I507" t="str">
            <v>B (Below 100% potential spares purchased)</v>
          </cell>
          <cell r="P507">
            <v>3</v>
          </cell>
          <cell r="Q507" t="str">
            <v>Air lube Plus</v>
          </cell>
          <cell r="R507">
            <v>46147</v>
          </cell>
          <cell r="U507">
            <v>46147</v>
          </cell>
          <cell r="V507">
            <v>46147</v>
          </cell>
          <cell r="AD507" t="str">
            <v>1450</v>
          </cell>
          <cell r="AE507" t="str">
            <v>1450</v>
          </cell>
          <cell r="AG507" t="str">
            <v>1000</v>
          </cell>
        </row>
        <row r="508">
          <cell r="D508" t="str">
            <v>DXBL353591</v>
          </cell>
          <cell r="I508" t="str">
            <v>B (Below 100% potential spares purchased)</v>
          </cell>
          <cell r="P508">
            <v>5</v>
          </cell>
          <cell r="Q508" t="str">
            <v>Air lube</v>
          </cell>
          <cell r="R508">
            <v>45829</v>
          </cell>
          <cell r="S508">
            <v>45829</v>
          </cell>
          <cell r="AD508" t="str">
            <v>0</v>
          </cell>
        </row>
        <row r="509">
          <cell r="D509" t="str">
            <v>CXBE711367</v>
          </cell>
          <cell r="I509" t="str">
            <v>B (Below 100% potential spares purchased)</v>
          </cell>
          <cell r="P509">
            <v>2</v>
          </cell>
          <cell r="Q509" t="str">
            <v>PD</v>
          </cell>
          <cell r="R509">
            <v>46007</v>
          </cell>
          <cell r="S509">
            <v>46007</v>
          </cell>
          <cell r="AD509" t="str">
            <v>0</v>
          </cell>
        </row>
        <row r="510">
          <cell r="D510" t="str">
            <v>BXBC373276</v>
          </cell>
          <cell r="I510" t="str">
            <v>B (Below 100% potential spares purchased)</v>
          </cell>
          <cell r="N510">
            <v>754</v>
          </cell>
          <cell r="O510">
            <v>899</v>
          </cell>
          <cell r="P510">
            <v>3</v>
          </cell>
          <cell r="Q510" t="str">
            <v>XD</v>
          </cell>
          <cell r="R510">
            <v>46025</v>
          </cell>
          <cell r="S510">
            <v>46025</v>
          </cell>
          <cell r="T510">
            <v>46025</v>
          </cell>
          <cell r="U510">
            <v>46025</v>
          </cell>
          <cell r="V510">
            <v>46025</v>
          </cell>
          <cell r="W510">
            <v>45227</v>
          </cell>
          <cell r="X510" t="str">
            <v>Yes</v>
          </cell>
          <cell r="AB510" t="str">
            <v>2000</v>
          </cell>
          <cell r="AC510" t="str">
            <v>2000</v>
          </cell>
          <cell r="AD510" t="str">
            <v>4000</v>
          </cell>
          <cell r="AE510" t="str">
            <v>4000</v>
          </cell>
          <cell r="AF510" t="str">
            <v>6348</v>
          </cell>
          <cell r="AG510" t="str">
            <v>4000</v>
          </cell>
        </row>
        <row r="511">
          <cell r="D511" t="str">
            <v>BXBD164381</v>
          </cell>
          <cell r="I511" t="str">
            <v>B (Below 100% potential spares purchased)</v>
          </cell>
          <cell r="P511">
            <v>1</v>
          </cell>
          <cell r="Q511" t="str">
            <v>Air lube Plus</v>
          </cell>
          <cell r="R511">
            <v>45600</v>
          </cell>
          <cell r="U511">
            <v>45601</v>
          </cell>
          <cell r="V511">
            <v>45601</v>
          </cell>
          <cell r="AD511" t="str">
            <v>60</v>
          </cell>
          <cell r="AE511" t="str">
            <v>60</v>
          </cell>
          <cell r="AG511" t="str">
            <v>1000</v>
          </cell>
        </row>
        <row r="512">
          <cell r="D512" t="str">
            <v>CXBE181070</v>
          </cell>
          <cell r="I512" t="str">
            <v>B (Below 100% potential spares purchased)</v>
          </cell>
        </row>
        <row r="513">
          <cell r="D513" t="str">
            <v>BXBD164358</v>
          </cell>
          <cell r="I513" t="str">
            <v>B (Below 100% potential spares purchased)</v>
          </cell>
          <cell r="P513">
            <v>4</v>
          </cell>
          <cell r="Q513" t="str">
            <v>Air lube Plus</v>
          </cell>
          <cell r="R513">
            <v>46133</v>
          </cell>
          <cell r="U513">
            <v>46050</v>
          </cell>
          <cell r="V513">
            <v>46040</v>
          </cell>
          <cell r="AD513" t="str">
            <v>440</v>
          </cell>
          <cell r="AE513" t="str">
            <v>440</v>
          </cell>
          <cell r="AG513" t="str">
            <v>1000</v>
          </cell>
        </row>
        <row r="514">
          <cell r="D514" t="str">
            <v>BXBS036231</v>
          </cell>
          <cell r="I514" t="str">
            <v>B (Below 100% potential spares purchased)</v>
          </cell>
          <cell r="N514">
            <v>7323</v>
          </cell>
          <cell r="O514">
            <v>1</v>
          </cell>
          <cell r="P514">
            <v>6</v>
          </cell>
          <cell r="Q514" t="str">
            <v>Synthetic</v>
          </cell>
          <cell r="R514">
            <v>45904</v>
          </cell>
          <cell r="S514">
            <v>45904</v>
          </cell>
          <cell r="T514">
            <v>45904</v>
          </cell>
          <cell r="U514">
            <v>45776</v>
          </cell>
          <cell r="V514">
            <v>45776</v>
          </cell>
          <cell r="W514">
            <v>45776</v>
          </cell>
          <cell r="X514" t="str">
            <v>Yes</v>
          </cell>
          <cell r="AB514" t="str">
            <v>-1571</v>
          </cell>
          <cell r="AC514" t="str">
            <v>-1571</v>
          </cell>
          <cell r="AD514" t="str">
            <v>1429</v>
          </cell>
          <cell r="AE514" t="str">
            <v>1429</v>
          </cell>
          <cell r="AF514" t="str">
            <v>678</v>
          </cell>
          <cell r="AG514" t="str">
            <v>-3323</v>
          </cell>
        </row>
        <row r="515">
          <cell r="D515" t="str">
            <v>24093904</v>
          </cell>
          <cell r="I515" t="str">
            <v>B (Below 100% potential spares purchased)</v>
          </cell>
          <cell r="P515">
            <v>8</v>
          </cell>
          <cell r="X515" t="str">
            <v>Yes</v>
          </cell>
          <cell r="AD515" t="str">
            <v>1000</v>
          </cell>
        </row>
        <row r="516">
          <cell r="D516" t="str">
            <v>BXBD164357</v>
          </cell>
          <cell r="I516" t="str">
            <v>B (Below 100% potential spares purchased)</v>
          </cell>
          <cell r="P516">
            <v>1</v>
          </cell>
          <cell r="Q516" t="str">
            <v>Air lube Plus</v>
          </cell>
          <cell r="R516">
            <v>45796</v>
          </cell>
          <cell r="U516">
            <v>45796</v>
          </cell>
          <cell r="V516">
            <v>45796</v>
          </cell>
          <cell r="AD516" t="str">
            <v>390</v>
          </cell>
          <cell r="AE516" t="str">
            <v>1140</v>
          </cell>
          <cell r="AG516" t="str">
            <v>1000</v>
          </cell>
        </row>
        <row r="517">
          <cell r="D517" t="str">
            <v>AXBA280974</v>
          </cell>
          <cell r="I517" t="str">
            <v>P1 - Asset will get commissioned within one year</v>
          </cell>
        </row>
        <row r="518">
          <cell r="D518" t="str">
            <v>CXBE562015</v>
          </cell>
          <cell r="I518" t="str">
            <v>P1 - Asset will get commissioned within one year</v>
          </cell>
        </row>
        <row r="519">
          <cell r="D519" t="str">
            <v>CXBE660542</v>
          </cell>
          <cell r="I519" t="str">
            <v>P1 - Asset will get commissioned within one year</v>
          </cell>
        </row>
        <row r="520">
          <cell r="D520" t="str">
            <v>SN24TN00372</v>
          </cell>
          <cell r="I520" t="str">
            <v>P1 - Asset will get commissioned within one year</v>
          </cell>
        </row>
        <row r="521">
          <cell r="D521" t="str">
            <v>B24V0714</v>
          </cell>
          <cell r="I521" t="str">
            <v>P1 - Asset will get commissioned within one year</v>
          </cell>
        </row>
        <row r="522">
          <cell r="D522" t="str">
            <v>SN24TN00373</v>
          </cell>
          <cell r="I522" t="str">
            <v>P1 - Asset will get commissioned within one year</v>
          </cell>
        </row>
        <row r="523">
          <cell r="D523" t="str">
            <v>B24V0706</v>
          </cell>
          <cell r="I523" t="str">
            <v>P1 - Asset will get commissioned within one year</v>
          </cell>
        </row>
        <row r="524">
          <cell r="D524" t="str">
            <v>BXBS036188</v>
          </cell>
          <cell r="I524" t="str">
            <v>C (Not Buying Spares or buying lubricants)</v>
          </cell>
          <cell r="N524">
            <v>370</v>
          </cell>
          <cell r="O524">
            <v>370</v>
          </cell>
          <cell r="P524">
            <v>4</v>
          </cell>
          <cell r="Q524" t="str">
            <v>XD</v>
          </cell>
          <cell r="R524">
            <v>45517</v>
          </cell>
          <cell r="S524">
            <v>45517</v>
          </cell>
          <cell r="T524">
            <v>45517</v>
          </cell>
          <cell r="U524">
            <v>45517</v>
          </cell>
          <cell r="V524">
            <v>45517</v>
          </cell>
          <cell r="W524">
            <v>45517</v>
          </cell>
          <cell r="X524" t="str">
            <v>Yes</v>
          </cell>
          <cell r="AB524" t="str">
            <v>1360</v>
          </cell>
          <cell r="AC524" t="str">
            <v>1360</v>
          </cell>
          <cell r="AD524" t="str">
            <v>3360</v>
          </cell>
          <cell r="AE524" t="str">
            <v>3360</v>
          </cell>
          <cell r="AF524" t="str">
            <v>7300</v>
          </cell>
          <cell r="AG524" t="str">
            <v>3360</v>
          </cell>
        </row>
        <row r="525">
          <cell r="D525" t="str">
            <v>BXBS036187</v>
          </cell>
          <cell r="I525" t="str">
            <v>C (Not Buying Spares or buying lubricants)</v>
          </cell>
          <cell r="N525">
            <v>404</v>
          </cell>
          <cell r="O525">
            <v>404</v>
          </cell>
          <cell r="P525">
            <v>4</v>
          </cell>
          <cell r="Q525" t="str">
            <v>XD</v>
          </cell>
          <cell r="R525">
            <v>45517</v>
          </cell>
          <cell r="S525">
            <v>45517</v>
          </cell>
          <cell r="T525">
            <v>45517</v>
          </cell>
          <cell r="U525">
            <v>45517</v>
          </cell>
          <cell r="V525">
            <v>45517</v>
          </cell>
          <cell r="W525">
            <v>45517</v>
          </cell>
          <cell r="X525" t="str">
            <v>Yes</v>
          </cell>
          <cell r="AB525" t="str">
            <v>1192</v>
          </cell>
          <cell r="AC525" t="str">
            <v>1192</v>
          </cell>
          <cell r="AD525" t="str">
            <v>3192</v>
          </cell>
          <cell r="AE525" t="str">
            <v>3192</v>
          </cell>
          <cell r="AF525" t="str">
            <v>7192</v>
          </cell>
          <cell r="AG525" t="str">
            <v>3192</v>
          </cell>
        </row>
        <row r="526">
          <cell r="D526" t="str">
            <v>B24V0705</v>
          </cell>
          <cell r="I526" t="str">
            <v>P1 - Asset will get commissioned within one year</v>
          </cell>
        </row>
        <row r="527">
          <cell r="D527" t="str">
            <v>24084803</v>
          </cell>
          <cell r="I527" t="str">
            <v>B (Below 100% potential spares purchased)</v>
          </cell>
          <cell r="P527">
            <v>8</v>
          </cell>
          <cell r="X527" t="str">
            <v>Yes</v>
          </cell>
          <cell r="AD527" t="str">
            <v>1000</v>
          </cell>
        </row>
        <row r="528">
          <cell r="D528" t="str">
            <v>BXBS036173</v>
          </cell>
          <cell r="I528" t="str">
            <v>B (Below 100% potential spares purchased)</v>
          </cell>
          <cell r="N528">
            <v>7946</v>
          </cell>
          <cell r="O528">
            <v>18</v>
          </cell>
          <cell r="P528">
            <v>10</v>
          </cell>
          <cell r="Q528" t="str">
            <v>Synthetic</v>
          </cell>
          <cell r="R528">
            <v>46122</v>
          </cell>
          <cell r="S528">
            <v>46122</v>
          </cell>
          <cell r="T528">
            <v>46122</v>
          </cell>
          <cell r="U528">
            <v>46122</v>
          </cell>
          <cell r="V528">
            <v>46034</v>
          </cell>
          <cell r="W528">
            <v>46163</v>
          </cell>
          <cell r="X528" t="str">
            <v>Yes</v>
          </cell>
          <cell r="Y528">
            <v>46034</v>
          </cell>
          <cell r="AA528">
            <v>46034</v>
          </cell>
          <cell r="AB528" t="str">
            <v>2464</v>
          </cell>
          <cell r="AC528" t="str">
            <v>2464</v>
          </cell>
          <cell r="AD528" t="str">
            <v>5464</v>
          </cell>
          <cell r="AE528" t="str">
            <v>5464</v>
          </cell>
          <cell r="AF528" t="str">
            <v>8000</v>
          </cell>
          <cell r="AG528" t="str">
            <v>4000</v>
          </cell>
        </row>
        <row r="529">
          <cell r="D529" t="str">
            <v>SN24TN01018</v>
          </cell>
          <cell r="I529" t="str">
            <v>B (Below 100% potential spares purchased)</v>
          </cell>
          <cell r="P529">
            <v>8</v>
          </cell>
          <cell r="AD529" t="str">
            <v>1000</v>
          </cell>
        </row>
        <row r="530">
          <cell r="D530" t="str">
            <v>BXBT071395</v>
          </cell>
          <cell r="I530" t="str">
            <v>P1 - Asset will get commissioned within one year</v>
          </cell>
        </row>
        <row r="531">
          <cell r="D531" t="str">
            <v>BXBD164346</v>
          </cell>
          <cell r="I531" t="str">
            <v>B (Below 100% potential spares purchased)</v>
          </cell>
          <cell r="P531">
            <v>1</v>
          </cell>
          <cell r="Q531" t="str">
            <v>Air lube Plus</v>
          </cell>
          <cell r="R531">
            <v>46158</v>
          </cell>
          <cell r="U531">
            <v>46104</v>
          </cell>
          <cell r="V531">
            <v>46104</v>
          </cell>
          <cell r="AD531" t="str">
            <v>735</v>
          </cell>
          <cell r="AE531" t="str">
            <v>880</v>
          </cell>
          <cell r="AG531" t="str">
            <v>1000</v>
          </cell>
        </row>
        <row r="532">
          <cell r="D532" t="str">
            <v>24077703</v>
          </cell>
          <cell r="I532" t="str">
            <v>P1 - Asset will get commissioned within one year</v>
          </cell>
        </row>
        <row r="533">
          <cell r="D533" t="str">
            <v>BXBS036098</v>
          </cell>
          <cell r="I533" t="str">
            <v>B (Below 100% potential spares purchased)</v>
          </cell>
        </row>
        <row r="534">
          <cell r="D534" t="str">
            <v>CXBE678116</v>
          </cell>
          <cell r="I534" t="str">
            <v>B (Below 100% potential spares purchased)</v>
          </cell>
          <cell r="P534">
            <v>5</v>
          </cell>
          <cell r="Q534" t="str">
            <v>Air lube</v>
          </cell>
          <cell r="R534">
            <v>45786</v>
          </cell>
          <cell r="S534">
            <v>45786</v>
          </cell>
          <cell r="AD534" t="str">
            <v>0</v>
          </cell>
        </row>
        <row r="535">
          <cell r="D535" t="str">
            <v>BXAD164317</v>
          </cell>
          <cell r="I535" t="str">
            <v>B (Below 100% potential spares purchased)</v>
          </cell>
          <cell r="P535">
            <v>4</v>
          </cell>
          <cell r="Q535" t="str">
            <v>Air lube Plus</v>
          </cell>
          <cell r="R535">
            <v>45990</v>
          </cell>
          <cell r="U535">
            <v>45990</v>
          </cell>
          <cell r="V535">
            <v>45990</v>
          </cell>
          <cell r="AD535" t="str">
            <v>190</v>
          </cell>
          <cell r="AE535" t="str">
            <v>190</v>
          </cell>
          <cell r="AG535" t="str">
            <v>1000</v>
          </cell>
        </row>
        <row r="536">
          <cell r="D536" t="str">
            <v>DXAL153839</v>
          </cell>
          <cell r="I536" t="str">
            <v>B (Below 100% potential spares purchased)</v>
          </cell>
          <cell r="P536">
            <v>4</v>
          </cell>
          <cell r="Q536" t="str">
            <v>Air lube</v>
          </cell>
          <cell r="R536">
            <v>45661</v>
          </cell>
          <cell r="S536">
            <v>45661</v>
          </cell>
          <cell r="AD536" t="str">
            <v>0</v>
          </cell>
        </row>
        <row r="537">
          <cell r="D537" t="str">
            <v>BXAD164301</v>
          </cell>
          <cell r="I537" t="str">
            <v>B (Below 100% potential spares purchased)</v>
          </cell>
          <cell r="P537">
            <v>3</v>
          </cell>
          <cell r="Q537" t="str">
            <v>Air lube Plus</v>
          </cell>
          <cell r="R537">
            <v>46083</v>
          </cell>
          <cell r="U537">
            <v>46083</v>
          </cell>
          <cell r="V537">
            <v>46083</v>
          </cell>
          <cell r="AD537" t="str">
            <v>395</v>
          </cell>
          <cell r="AE537" t="str">
            <v>1145</v>
          </cell>
          <cell r="AG537" t="str">
            <v>1000</v>
          </cell>
        </row>
        <row r="538">
          <cell r="D538" t="str">
            <v>BXAD231960</v>
          </cell>
          <cell r="I538" t="str">
            <v>B (Below 100% potential spares purchased)</v>
          </cell>
          <cell r="P538">
            <v>3</v>
          </cell>
          <cell r="Q538" t="str">
            <v>Air lube Plus</v>
          </cell>
          <cell r="R538">
            <v>46062</v>
          </cell>
          <cell r="U538">
            <v>45894</v>
          </cell>
          <cell r="V538">
            <v>45894</v>
          </cell>
          <cell r="AD538" t="str">
            <v>420</v>
          </cell>
          <cell r="AE538" t="str">
            <v>220</v>
          </cell>
          <cell r="AG538" t="str">
            <v>1000</v>
          </cell>
        </row>
        <row r="539">
          <cell r="D539" t="str">
            <v>B24V0694</v>
          </cell>
          <cell r="I539" t="str">
            <v>P1 - Asset will get commissioned within one year</v>
          </cell>
        </row>
        <row r="540">
          <cell r="D540" t="str">
            <v>SN23TN04930</v>
          </cell>
          <cell r="I540" t="str">
            <v>B (Below 100% potential spares purchased)</v>
          </cell>
          <cell r="P540">
            <v>4</v>
          </cell>
          <cell r="AD540" t="str">
            <v>1000</v>
          </cell>
        </row>
        <row r="541">
          <cell r="D541" t="str">
            <v>BXAD121939</v>
          </cell>
          <cell r="I541" t="str">
            <v>B (Below 100% potential spares purchased)</v>
          </cell>
          <cell r="P541">
            <v>0</v>
          </cell>
          <cell r="Q541" t="str">
            <v>Air lube</v>
          </cell>
          <cell r="R541">
            <v>45425</v>
          </cell>
          <cell r="U541">
            <v>45714</v>
          </cell>
          <cell r="V541">
            <v>45714</v>
          </cell>
          <cell r="AD541" t="str">
            <v>50</v>
          </cell>
          <cell r="AE541" t="str">
            <v>850</v>
          </cell>
          <cell r="AG541" t="str">
            <v>1000</v>
          </cell>
        </row>
        <row r="542">
          <cell r="D542" t="str">
            <v>BXAD231957</v>
          </cell>
          <cell r="I542" t="str">
            <v>B (Below 100% potential spares purchased)</v>
          </cell>
          <cell r="P542">
            <v>5</v>
          </cell>
          <cell r="Q542" t="str">
            <v>Air lube Plus</v>
          </cell>
          <cell r="R542">
            <v>46157</v>
          </cell>
          <cell r="U542">
            <v>45472</v>
          </cell>
          <cell r="V542">
            <v>45452</v>
          </cell>
          <cell r="AD542" t="str">
            <v>680</v>
          </cell>
          <cell r="AE542" t="str">
            <v>80</v>
          </cell>
          <cell r="AG542" t="str">
            <v>1000</v>
          </cell>
        </row>
        <row r="543">
          <cell r="D543" t="str">
            <v>BXAC372926</v>
          </cell>
          <cell r="I543" t="str">
            <v>B (Below 100% potential spares purchased)</v>
          </cell>
          <cell r="N543">
            <v>390</v>
          </cell>
          <cell r="O543">
            <v>97</v>
          </cell>
          <cell r="P543">
            <v>0</v>
          </cell>
          <cell r="Q543" t="str">
            <v>XD</v>
          </cell>
          <cell r="R543">
            <v>45834</v>
          </cell>
          <cell r="S543">
            <v>45803</v>
          </cell>
          <cell r="T543">
            <v>45803</v>
          </cell>
          <cell r="U543">
            <v>45802</v>
          </cell>
          <cell r="V543">
            <v>45802</v>
          </cell>
          <cell r="W543">
            <v>45802</v>
          </cell>
          <cell r="X543" t="str">
            <v>Yes</v>
          </cell>
          <cell r="AB543" t="str">
            <v>1513</v>
          </cell>
          <cell r="AC543" t="str">
            <v>1513</v>
          </cell>
          <cell r="AD543" t="str">
            <v>3513</v>
          </cell>
          <cell r="AE543" t="str">
            <v>3513</v>
          </cell>
          <cell r="AF543" t="str">
            <v>7513</v>
          </cell>
          <cell r="AG543" t="str">
            <v>3513</v>
          </cell>
        </row>
        <row r="544">
          <cell r="D544" t="str">
            <v>CXAE561870</v>
          </cell>
          <cell r="I544" t="str">
            <v>B (Below 100% potential spares purchased)</v>
          </cell>
        </row>
        <row r="545">
          <cell r="D545" t="str">
            <v>BXAD164288</v>
          </cell>
          <cell r="I545" t="str">
            <v>B (Below 100% potential spares purchased)</v>
          </cell>
          <cell r="P545">
            <v>3</v>
          </cell>
          <cell r="Q545" t="str">
            <v>Air lube Plus</v>
          </cell>
          <cell r="R545">
            <v>45941</v>
          </cell>
          <cell r="U545">
            <v>45940</v>
          </cell>
          <cell r="V545">
            <v>45940</v>
          </cell>
          <cell r="AD545" t="str">
            <v>140</v>
          </cell>
          <cell r="AE545" t="str">
            <v>890</v>
          </cell>
          <cell r="AG545" t="str">
            <v>1000</v>
          </cell>
        </row>
        <row r="546">
          <cell r="D546" t="str">
            <v>CXAE711304</v>
          </cell>
          <cell r="I546" t="str">
            <v>B (Below 100% potential spares purchased)</v>
          </cell>
          <cell r="N546">
            <v>0</v>
          </cell>
          <cell r="O546">
            <v>0</v>
          </cell>
          <cell r="P546">
            <v>8</v>
          </cell>
          <cell r="Q546" t="str">
            <v>Air lube</v>
          </cell>
          <cell r="R546">
            <v>45423</v>
          </cell>
          <cell r="S546">
            <v>45423</v>
          </cell>
          <cell r="AD546" t="str">
            <v>1000</v>
          </cell>
        </row>
        <row r="547">
          <cell r="D547" t="str">
            <v>CXAE711303</v>
          </cell>
          <cell r="I547" t="str">
            <v>P1 - Asset will get commissioned within one year</v>
          </cell>
        </row>
        <row r="548">
          <cell r="D548" t="str">
            <v>BXLD164272</v>
          </cell>
          <cell r="I548" t="str">
            <v>B (Below 100% potential spares purchased)</v>
          </cell>
          <cell r="P548">
            <v>2</v>
          </cell>
          <cell r="Q548" t="str">
            <v>Air lube Plus</v>
          </cell>
          <cell r="R548">
            <v>46015</v>
          </cell>
          <cell r="U548">
            <v>46015</v>
          </cell>
          <cell r="V548">
            <v>46015</v>
          </cell>
          <cell r="AD548" t="str">
            <v>885</v>
          </cell>
          <cell r="AE548" t="str">
            <v>885</v>
          </cell>
          <cell r="AG548" t="str">
            <v>1000</v>
          </cell>
        </row>
        <row r="549">
          <cell r="D549" t="str">
            <v>BXAC372845</v>
          </cell>
          <cell r="I549" t="str">
            <v>B (Below 100% potential spares purchased)</v>
          </cell>
          <cell r="N549">
            <v>2074</v>
          </cell>
          <cell r="O549">
            <v>1326</v>
          </cell>
          <cell r="P549">
            <v>2</v>
          </cell>
          <cell r="Q549" t="str">
            <v>XD</v>
          </cell>
          <cell r="R549">
            <v>45646</v>
          </cell>
          <cell r="S549">
            <v>45646</v>
          </cell>
          <cell r="T549">
            <v>45646</v>
          </cell>
          <cell r="U549">
            <v>45646</v>
          </cell>
          <cell r="V549">
            <v>45646</v>
          </cell>
          <cell r="W549">
            <v>45646</v>
          </cell>
          <cell r="X549" t="str">
            <v>Yes</v>
          </cell>
          <cell r="AB549" t="str">
            <v>1124</v>
          </cell>
          <cell r="AC549" t="str">
            <v>1124</v>
          </cell>
          <cell r="AD549" t="str">
            <v>2124</v>
          </cell>
          <cell r="AE549" t="str">
            <v>2124</v>
          </cell>
          <cell r="AF549" t="str">
            <v>4540</v>
          </cell>
          <cell r="AG549" t="str">
            <v>594</v>
          </cell>
        </row>
        <row r="550">
          <cell r="D550" t="str">
            <v>BXAC372848</v>
          </cell>
          <cell r="I550" t="str">
            <v>B (Below 100% potential spares purchased)</v>
          </cell>
          <cell r="N550">
            <v>990</v>
          </cell>
          <cell r="O550">
            <v>2375</v>
          </cell>
          <cell r="P550">
            <v>5</v>
          </cell>
          <cell r="Q550" t="str">
            <v>XD</v>
          </cell>
          <cell r="R550">
            <v>45727</v>
          </cell>
          <cell r="S550">
            <v>45997</v>
          </cell>
          <cell r="T550">
            <v>45997</v>
          </cell>
          <cell r="U550">
            <v>45727</v>
          </cell>
          <cell r="V550">
            <v>45727</v>
          </cell>
          <cell r="W550">
            <v>45496</v>
          </cell>
          <cell r="X550" t="str">
            <v>Yes</v>
          </cell>
          <cell r="AB550" t="str">
            <v>1500</v>
          </cell>
          <cell r="AC550" t="str">
            <v>1500</v>
          </cell>
          <cell r="AD550" t="str">
            <v>1299</v>
          </cell>
          <cell r="AE550" t="str">
            <v>1299</v>
          </cell>
          <cell r="AF550" t="str">
            <v>4634</v>
          </cell>
          <cell r="AG550" t="str">
            <v>2000</v>
          </cell>
        </row>
        <row r="551">
          <cell r="D551" t="str">
            <v>CXAE693884</v>
          </cell>
          <cell r="I551" t="str">
            <v>B (Below 100% potential spares purchased)</v>
          </cell>
          <cell r="P551">
            <v>12</v>
          </cell>
          <cell r="Q551" t="str">
            <v>Air lube</v>
          </cell>
          <cell r="R551">
            <v>45750</v>
          </cell>
          <cell r="S551">
            <v>45750</v>
          </cell>
          <cell r="AD551" t="str">
            <v>0</v>
          </cell>
        </row>
        <row r="552">
          <cell r="D552" t="str">
            <v>BXLD164263</v>
          </cell>
          <cell r="I552" t="str">
            <v>B (Below 100% potential spares purchased)</v>
          </cell>
          <cell r="P552">
            <v>4</v>
          </cell>
          <cell r="Q552" t="str">
            <v>Air lube Plus</v>
          </cell>
          <cell r="R552">
            <v>45416</v>
          </cell>
          <cell r="U552">
            <v>45781</v>
          </cell>
          <cell r="V552">
            <v>45781</v>
          </cell>
          <cell r="AD552" t="str">
            <v>55</v>
          </cell>
          <cell r="AE552" t="str">
            <v>655</v>
          </cell>
          <cell r="AG552" t="str">
            <v>1000</v>
          </cell>
        </row>
        <row r="553">
          <cell r="D553" t="str">
            <v>CXLE212171</v>
          </cell>
          <cell r="I553" t="str">
            <v>B (Below 100% potential spares purchased)</v>
          </cell>
          <cell r="P553">
            <v>3</v>
          </cell>
          <cell r="Q553" t="str">
            <v>Air lube</v>
          </cell>
          <cell r="R553">
            <v>45485</v>
          </cell>
          <cell r="S553">
            <v>45485</v>
          </cell>
          <cell r="AD553" t="str">
            <v>1000</v>
          </cell>
        </row>
        <row r="554">
          <cell r="D554" t="str">
            <v>CXLE561775</v>
          </cell>
          <cell r="I554" t="str">
            <v>B (Below 100% potential spares purchased)</v>
          </cell>
          <cell r="P554">
            <v>8</v>
          </cell>
          <cell r="Q554" t="str">
            <v>Air lube</v>
          </cell>
          <cell r="R554">
            <v>45689</v>
          </cell>
          <cell r="S554">
            <v>45689</v>
          </cell>
          <cell r="AD554" t="str">
            <v>1000</v>
          </cell>
        </row>
        <row r="555">
          <cell r="D555" t="str">
            <v>CXLE561768</v>
          </cell>
          <cell r="I555" t="str">
            <v>B (Below 100% potential spares purchased)</v>
          </cell>
          <cell r="N555">
            <v>0</v>
          </cell>
          <cell r="O555">
            <v>0</v>
          </cell>
          <cell r="P555">
            <v>8</v>
          </cell>
          <cell r="Q555" t="str">
            <v>Air lube Plus</v>
          </cell>
          <cell r="R555">
            <v>45465</v>
          </cell>
          <cell r="S555">
            <v>45465</v>
          </cell>
          <cell r="AD555" t="str">
            <v>1000</v>
          </cell>
        </row>
        <row r="556">
          <cell r="D556" t="str">
            <v>CXLE660385</v>
          </cell>
          <cell r="I556" t="str">
            <v>B (Below 100% potential spares purchased)</v>
          </cell>
          <cell r="N556">
            <v>0</v>
          </cell>
          <cell r="O556">
            <v>0</v>
          </cell>
          <cell r="P556">
            <v>8</v>
          </cell>
          <cell r="Q556" t="str">
            <v>Air lube</v>
          </cell>
          <cell r="R556">
            <v>45441</v>
          </cell>
          <cell r="S556">
            <v>45441</v>
          </cell>
          <cell r="AD556" t="str">
            <v>500</v>
          </cell>
        </row>
        <row r="557">
          <cell r="D557" t="str">
            <v>SN24TN00563</v>
          </cell>
          <cell r="I557" t="str">
            <v>B (Below 100% potential spares purchased)</v>
          </cell>
          <cell r="N557">
            <v>0</v>
          </cell>
          <cell r="O557">
            <v>0</v>
          </cell>
          <cell r="P557">
            <v>5</v>
          </cell>
          <cell r="AD557" t="str">
            <v>1000</v>
          </cell>
        </row>
        <row r="558">
          <cell r="D558" t="str">
            <v>SN24TN00562</v>
          </cell>
          <cell r="I558" t="str">
            <v>B (Below 100% potential spares purchased)</v>
          </cell>
          <cell r="P558">
            <v>10</v>
          </cell>
          <cell r="AD558" t="str">
            <v>0</v>
          </cell>
        </row>
        <row r="559">
          <cell r="D559" t="str">
            <v>CXLE600883</v>
          </cell>
          <cell r="I559" t="str">
            <v>B (Below 100% potential spares purchased)</v>
          </cell>
          <cell r="N559">
            <v>0</v>
          </cell>
          <cell r="O559">
            <v>0</v>
          </cell>
          <cell r="P559">
            <v>8</v>
          </cell>
          <cell r="R559">
            <v>45461</v>
          </cell>
          <cell r="S559">
            <v>45461</v>
          </cell>
          <cell r="AD559" t="str">
            <v>1000</v>
          </cell>
        </row>
        <row r="560">
          <cell r="D560" t="str">
            <v>CXLE693857</v>
          </cell>
          <cell r="I560" t="str">
            <v>B (Below 100% potential spares purchased)</v>
          </cell>
          <cell r="P560">
            <v>7</v>
          </cell>
          <cell r="Q560" t="str">
            <v>Air lube</v>
          </cell>
          <cell r="R560">
            <v>45559</v>
          </cell>
          <cell r="S560">
            <v>45559</v>
          </cell>
          <cell r="AD560" t="str">
            <v>1000</v>
          </cell>
        </row>
        <row r="561">
          <cell r="D561" t="str">
            <v>BXLS042397</v>
          </cell>
          <cell r="I561" t="str">
            <v>B (Below 100% potential spares purchased)</v>
          </cell>
          <cell r="N561">
            <v>2878</v>
          </cell>
          <cell r="O561">
            <v>1355</v>
          </cell>
          <cell r="P561">
            <v>2</v>
          </cell>
          <cell r="Q561" t="str">
            <v>XD</v>
          </cell>
          <cell r="R561">
            <v>45904</v>
          </cell>
          <cell r="S561">
            <v>45904</v>
          </cell>
          <cell r="T561">
            <v>45904</v>
          </cell>
          <cell r="U561">
            <v>45904</v>
          </cell>
          <cell r="V561">
            <v>45904</v>
          </cell>
          <cell r="W561">
            <v>45503</v>
          </cell>
          <cell r="X561" t="str">
            <v>Yes</v>
          </cell>
          <cell r="AB561" t="str">
            <v>1774</v>
          </cell>
          <cell r="AC561" t="str">
            <v>1774</v>
          </cell>
          <cell r="AD561" t="str">
            <v>3774</v>
          </cell>
          <cell r="AE561" t="str">
            <v>3774</v>
          </cell>
          <cell r="AF561" t="str">
            <v>5064</v>
          </cell>
          <cell r="AG561" t="str">
            <v>3774</v>
          </cell>
        </row>
        <row r="562">
          <cell r="D562" t="str">
            <v>BXLS042384</v>
          </cell>
          <cell r="I562" t="str">
            <v>B (Below 100% potential spares purchased)</v>
          </cell>
          <cell r="N562">
            <v>7803</v>
          </cell>
          <cell r="O562">
            <v>2612</v>
          </cell>
          <cell r="P562">
            <v>3</v>
          </cell>
          <cell r="Q562" t="str">
            <v>XD</v>
          </cell>
          <cell r="R562">
            <v>46140</v>
          </cell>
          <cell r="S562">
            <v>46140</v>
          </cell>
          <cell r="T562">
            <v>46140</v>
          </cell>
          <cell r="U562">
            <v>46140</v>
          </cell>
          <cell r="V562">
            <v>46140</v>
          </cell>
          <cell r="W562">
            <v>45503</v>
          </cell>
          <cell r="X562" t="str">
            <v>Yes</v>
          </cell>
          <cell r="AB562" t="str">
            <v>1516</v>
          </cell>
          <cell r="AC562" t="str">
            <v>1516</v>
          </cell>
          <cell r="AD562" t="str">
            <v>2516</v>
          </cell>
          <cell r="AE562" t="str">
            <v>3042</v>
          </cell>
          <cell r="AF562" t="str">
            <v>202</v>
          </cell>
          <cell r="AG562" t="str">
            <v>2516</v>
          </cell>
        </row>
        <row r="563">
          <cell r="D563" t="str">
            <v>BXLD231897</v>
          </cell>
          <cell r="I563" t="str">
            <v>B (Below 100% potential spares purchased)</v>
          </cell>
          <cell r="P563">
            <v>3</v>
          </cell>
          <cell r="Q563" t="str">
            <v>Air lube Plus</v>
          </cell>
          <cell r="R563">
            <v>46147</v>
          </cell>
          <cell r="U563">
            <v>46034</v>
          </cell>
          <cell r="V563">
            <v>46034</v>
          </cell>
          <cell r="AD563" t="str">
            <v>670</v>
          </cell>
          <cell r="AE563" t="str">
            <v>1170</v>
          </cell>
          <cell r="AG563" t="str">
            <v>1000</v>
          </cell>
        </row>
        <row r="564">
          <cell r="D564" t="str">
            <v>BXLL153793</v>
          </cell>
          <cell r="I564" t="str">
            <v>B (Below 100% potential spares purchased)</v>
          </cell>
          <cell r="P564">
            <v>1</v>
          </cell>
          <cell r="Q564" t="str">
            <v>Air lube</v>
          </cell>
          <cell r="R564">
            <v>45388</v>
          </cell>
          <cell r="U564">
            <v>45388</v>
          </cell>
          <cell r="V564">
            <v>45388</v>
          </cell>
          <cell r="AD564" t="str">
            <v>313</v>
          </cell>
          <cell r="AE564" t="str">
            <v>113</v>
          </cell>
          <cell r="AG564" t="str">
            <v>113</v>
          </cell>
        </row>
        <row r="565">
          <cell r="D565" t="str">
            <v>BXLA222588</v>
          </cell>
          <cell r="I565" t="str">
            <v>P1 - Asset will get commissioned within one year</v>
          </cell>
        </row>
        <row r="566">
          <cell r="D566" t="str">
            <v>BXLD231873</v>
          </cell>
          <cell r="I566" t="str">
            <v>B (Below 100% potential spares purchased)</v>
          </cell>
          <cell r="P566">
            <v>3</v>
          </cell>
          <cell r="Q566" t="str">
            <v>Air lube Plus</v>
          </cell>
          <cell r="R566">
            <v>46052</v>
          </cell>
          <cell r="U566">
            <v>46052</v>
          </cell>
          <cell r="V566">
            <v>46052</v>
          </cell>
          <cell r="AD566" t="str">
            <v>390</v>
          </cell>
          <cell r="AE566" t="str">
            <v>1140</v>
          </cell>
          <cell r="AG566" t="str">
            <v>1000</v>
          </cell>
        </row>
        <row r="567">
          <cell r="D567" t="str">
            <v>DXLL153796</v>
          </cell>
          <cell r="I567" t="str">
            <v>B (Below 100% potential spares purchased)</v>
          </cell>
          <cell r="N567">
            <v>0</v>
          </cell>
          <cell r="O567">
            <v>0</v>
          </cell>
          <cell r="P567">
            <v>8</v>
          </cell>
          <cell r="Q567" t="str">
            <v>Air lube</v>
          </cell>
          <cell r="R567">
            <v>45414</v>
          </cell>
          <cell r="S567">
            <v>45414</v>
          </cell>
          <cell r="AD567" t="str">
            <v>1000</v>
          </cell>
        </row>
        <row r="568">
          <cell r="D568" t="str">
            <v>AXKA105657</v>
          </cell>
          <cell r="I568" t="str">
            <v>P1 - Asset will get commissioned within one year</v>
          </cell>
        </row>
        <row r="569">
          <cell r="D569" t="str">
            <v>B24V1017</v>
          </cell>
          <cell r="I569" t="str">
            <v>P1 - Asset will get commissioned within one year</v>
          </cell>
        </row>
        <row r="570">
          <cell r="D570" t="str">
            <v>BXKC372461</v>
          </cell>
          <cell r="I570" t="str">
            <v>P1 - Asset will get commissioned within one year</v>
          </cell>
        </row>
        <row r="571">
          <cell r="D571" t="str">
            <v>PXKENC3666</v>
          </cell>
          <cell r="I571" t="str">
            <v>P1 - Asset will get commissioned within one year</v>
          </cell>
        </row>
        <row r="572">
          <cell r="D572" t="str">
            <v>PXKENC3644</v>
          </cell>
          <cell r="I572" t="str">
            <v>P1 - Asset will get commissioned within one year</v>
          </cell>
        </row>
        <row r="573">
          <cell r="D573" t="str">
            <v>BXKD121877</v>
          </cell>
          <cell r="I573" t="str">
            <v>B (Below 100% potential spares purchased)</v>
          </cell>
          <cell r="P573">
            <v>0</v>
          </cell>
          <cell r="Q573" t="str">
            <v>Air lube</v>
          </cell>
          <cell r="R573">
            <v>45384</v>
          </cell>
          <cell r="U573">
            <v>45384</v>
          </cell>
          <cell r="V573">
            <v>46114</v>
          </cell>
          <cell r="AD573" t="str">
            <v>250</v>
          </cell>
          <cell r="AE573" t="str">
            <v>1000</v>
          </cell>
          <cell r="AG573" t="str">
            <v>1000</v>
          </cell>
        </row>
        <row r="574">
          <cell r="D574" t="str">
            <v>CXKE660259</v>
          </cell>
          <cell r="I574" t="str">
            <v>P1 - Asset will get commissioned within one year</v>
          </cell>
        </row>
        <row r="575">
          <cell r="D575" t="str">
            <v>BXKC372344</v>
          </cell>
          <cell r="I575" t="str">
            <v>B (Below 100% potential spares purchased)</v>
          </cell>
          <cell r="N575">
            <v>457</v>
          </cell>
          <cell r="O575">
            <v>1630</v>
          </cell>
          <cell r="P575">
            <v>5</v>
          </cell>
          <cell r="Q575" t="str">
            <v>XD</v>
          </cell>
          <cell r="R575">
            <v>46134</v>
          </cell>
          <cell r="S575">
            <v>46134</v>
          </cell>
          <cell r="T575">
            <v>46134</v>
          </cell>
          <cell r="U575">
            <v>46134</v>
          </cell>
          <cell r="V575">
            <v>46134</v>
          </cell>
          <cell r="W575">
            <v>45569</v>
          </cell>
          <cell r="X575" t="str">
            <v>Yes</v>
          </cell>
          <cell r="AB575" t="str">
            <v>2000</v>
          </cell>
          <cell r="AC575" t="str">
            <v>2000</v>
          </cell>
          <cell r="AD575" t="str">
            <v>4000</v>
          </cell>
          <cell r="AE575" t="str">
            <v>4000</v>
          </cell>
          <cell r="AF575" t="str">
            <v>5914</v>
          </cell>
          <cell r="AG575" t="str">
            <v>4000</v>
          </cell>
        </row>
        <row r="576">
          <cell r="D576" t="str">
            <v>BXKC372444</v>
          </cell>
          <cell r="I576" t="str">
            <v>B (Below 100% potential spares purchased)</v>
          </cell>
          <cell r="N576">
            <v>680</v>
          </cell>
          <cell r="O576">
            <v>1444</v>
          </cell>
          <cell r="P576">
            <v>4</v>
          </cell>
          <cell r="Q576" t="str">
            <v>XD</v>
          </cell>
          <cell r="R576">
            <v>45903</v>
          </cell>
          <cell r="S576">
            <v>45903</v>
          </cell>
          <cell r="T576">
            <v>45903</v>
          </cell>
          <cell r="U576">
            <v>45546</v>
          </cell>
          <cell r="V576">
            <v>45546</v>
          </cell>
          <cell r="W576">
            <v>45546</v>
          </cell>
          <cell r="X576" t="str">
            <v>Yes</v>
          </cell>
          <cell r="AB576" t="str">
            <v>1412</v>
          </cell>
          <cell r="AC576" t="str">
            <v>1412</v>
          </cell>
          <cell r="AD576" t="str">
            <v>3412</v>
          </cell>
          <cell r="AE576" t="str">
            <v>877</v>
          </cell>
          <cell r="AF576" t="str">
            <v>5876</v>
          </cell>
          <cell r="AG576" t="str">
            <v>1412</v>
          </cell>
        </row>
        <row r="577">
          <cell r="D577" t="str">
            <v>BXKD164219</v>
          </cell>
          <cell r="I577" t="str">
            <v>B (Below 100% potential spares purchased)</v>
          </cell>
          <cell r="P577">
            <v>3</v>
          </cell>
          <cell r="Q577" t="str">
            <v>Air lube Plus</v>
          </cell>
          <cell r="R577">
            <v>46144</v>
          </cell>
          <cell r="U577">
            <v>46144</v>
          </cell>
          <cell r="V577">
            <v>46144</v>
          </cell>
          <cell r="AD577" t="str">
            <v>1500</v>
          </cell>
          <cell r="AE577" t="str">
            <v>1500</v>
          </cell>
          <cell r="AG577" t="str">
            <v>1000</v>
          </cell>
        </row>
        <row r="578">
          <cell r="D578" t="str">
            <v>BXKC372435</v>
          </cell>
          <cell r="I578" t="str">
            <v>B (Below 100% potential spares purchased)</v>
          </cell>
          <cell r="N578">
            <v>3971</v>
          </cell>
          <cell r="O578">
            <v>1084</v>
          </cell>
          <cell r="P578">
            <v>7</v>
          </cell>
          <cell r="Q578" t="str">
            <v>XD</v>
          </cell>
          <cell r="R578">
            <v>46080</v>
          </cell>
          <cell r="S578">
            <v>46080</v>
          </cell>
          <cell r="T578">
            <v>46080</v>
          </cell>
          <cell r="U578">
            <v>46080</v>
          </cell>
          <cell r="V578">
            <v>46080</v>
          </cell>
          <cell r="W578">
            <v>45384</v>
          </cell>
          <cell r="X578" t="str">
            <v>Yes</v>
          </cell>
          <cell r="AB578" t="str">
            <v>2000</v>
          </cell>
          <cell r="AC578" t="str">
            <v>2000</v>
          </cell>
          <cell r="AD578" t="str">
            <v>4000</v>
          </cell>
          <cell r="AE578" t="str">
            <v>4000</v>
          </cell>
          <cell r="AF578" t="str">
            <v>2744</v>
          </cell>
          <cell r="AG578" t="str">
            <v>4000</v>
          </cell>
        </row>
        <row r="579">
          <cell r="D579" t="str">
            <v>DXKL140934</v>
          </cell>
          <cell r="I579" t="str">
            <v>P1 - Asset will get commissioned within one year</v>
          </cell>
        </row>
        <row r="580">
          <cell r="D580" t="str">
            <v>BXKD164206</v>
          </cell>
          <cell r="I580" t="str">
            <v>B (Below 100% potential spares purchased)</v>
          </cell>
          <cell r="P580">
            <v>2</v>
          </cell>
          <cell r="Q580" t="str">
            <v>Air lube Plus</v>
          </cell>
          <cell r="R580">
            <v>46091</v>
          </cell>
          <cell r="U580">
            <v>46091</v>
          </cell>
          <cell r="V580">
            <v>46091</v>
          </cell>
          <cell r="AD580" t="str">
            <v>270</v>
          </cell>
          <cell r="AE580" t="str">
            <v>470</v>
          </cell>
          <cell r="AG580" t="str">
            <v>1000</v>
          </cell>
        </row>
        <row r="581">
          <cell r="D581" t="str">
            <v>BXKS035317</v>
          </cell>
          <cell r="I581" t="str">
            <v>B (Below 100% potential spares purchased)</v>
          </cell>
          <cell r="P581">
            <v>0</v>
          </cell>
          <cell r="Q581" t="str">
            <v>Air lube</v>
          </cell>
          <cell r="R581">
            <v>45360</v>
          </cell>
          <cell r="U581">
            <v>45360</v>
          </cell>
          <cell r="V581">
            <v>45635</v>
          </cell>
          <cell r="AD581" t="str">
            <v>290</v>
          </cell>
          <cell r="AE581" t="str">
            <v>1290</v>
          </cell>
          <cell r="AG581" t="str">
            <v>1000</v>
          </cell>
        </row>
        <row r="582">
          <cell r="D582" t="str">
            <v>DXKL140928</v>
          </cell>
          <cell r="I582" t="str">
            <v>B (Below 100% potential spares purchased)</v>
          </cell>
          <cell r="P582">
            <v>4</v>
          </cell>
          <cell r="Q582" t="str">
            <v>Air lube</v>
          </cell>
          <cell r="R582">
            <v>45370</v>
          </cell>
          <cell r="S582">
            <v>45370</v>
          </cell>
          <cell r="AD582" t="str">
            <v>1000</v>
          </cell>
        </row>
        <row r="583">
          <cell r="D583" t="str">
            <v>BXKD164199</v>
          </cell>
          <cell r="I583" t="str">
            <v>B (Below 100% potential spares purchased)</v>
          </cell>
          <cell r="P583">
            <v>0</v>
          </cell>
          <cell r="Q583" t="str">
            <v>Air lube Plus</v>
          </cell>
          <cell r="R583">
            <v>45434</v>
          </cell>
          <cell r="U583">
            <v>45386</v>
          </cell>
          <cell r="V583">
            <v>45386</v>
          </cell>
          <cell r="AD583" t="str">
            <v>510</v>
          </cell>
          <cell r="AE583" t="str">
            <v>510</v>
          </cell>
          <cell r="AG583" t="str">
            <v>1000</v>
          </cell>
        </row>
        <row r="584">
          <cell r="D584" t="str">
            <v>CXKE561604</v>
          </cell>
          <cell r="I584" t="str">
            <v>P1 - Asset will get commissioned within one year</v>
          </cell>
        </row>
        <row r="585">
          <cell r="D585" t="str">
            <v>CXKE561603</v>
          </cell>
          <cell r="I585" t="str">
            <v>B (Below 100% potential spares purchased)</v>
          </cell>
          <cell r="P585">
            <v>8</v>
          </cell>
          <cell r="Q585" t="str">
            <v>Air lube</v>
          </cell>
          <cell r="R585">
            <v>45541</v>
          </cell>
          <cell r="S585">
            <v>45751</v>
          </cell>
          <cell r="AD585" t="str">
            <v>0</v>
          </cell>
        </row>
        <row r="586">
          <cell r="D586" t="str">
            <v>DXKL361343</v>
          </cell>
          <cell r="I586" t="str">
            <v>B (Below 100% potential spares purchased)</v>
          </cell>
          <cell r="P586">
            <v>10</v>
          </cell>
          <cell r="Q586" t="str">
            <v>Air lube</v>
          </cell>
          <cell r="R586">
            <v>45642</v>
          </cell>
          <cell r="S586">
            <v>45642</v>
          </cell>
          <cell r="AD586" t="str">
            <v>0</v>
          </cell>
        </row>
        <row r="587">
          <cell r="D587" t="str">
            <v>SN23TN04780</v>
          </cell>
          <cell r="I587" t="str">
            <v>B (Below 100% potential spares purchased)</v>
          </cell>
          <cell r="N587">
            <v>0</v>
          </cell>
          <cell r="O587">
            <v>0</v>
          </cell>
          <cell r="P587">
            <v>8</v>
          </cell>
          <cell r="Q587" t="str">
            <v>Air lube</v>
          </cell>
          <cell r="R587">
            <v>45433</v>
          </cell>
          <cell r="AD587" t="str">
            <v>1000</v>
          </cell>
        </row>
        <row r="588">
          <cell r="D588" t="str">
            <v>BXKD231832</v>
          </cell>
          <cell r="I588" t="str">
            <v>B (Below 100% potential spares purchased)</v>
          </cell>
          <cell r="P588">
            <v>0</v>
          </cell>
          <cell r="Q588" t="str">
            <v>Air lube</v>
          </cell>
          <cell r="R588">
            <v>45355</v>
          </cell>
          <cell r="U588">
            <v>45355</v>
          </cell>
          <cell r="V588">
            <v>45355</v>
          </cell>
          <cell r="AD588" t="str">
            <v>240</v>
          </cell>
          <cell r="AE588" t="str">
            <v>1240</v>
          </cell>
          <cell r="AG588" t="str">
            <v>1000</v>
          </cell>
        </row>
        <row r="589">
          <cell r="D589" t="str">
            <v>BXKD164191</v>
          </cell>
          <cell r="I589" t="str">
            <v>B (Below 100% potential spares purchased)</v>
          </cell>
          <cell r="P589">
            <v>5</v>
          </cell>
          <cell r="Q589" t="str">
            <v>Air lube Plus</v>
          </cell>
          <cell r="R589">
            <v>45972</v>
          </cell>
          <cell r="U589">
            <v>45936</v>
          </cell>
          <cell r="V589">
            <v>45936</v>
          </cell>
          <cell r="AD589" t="str">
            <v>110</v>
          </cell>
          <cell r="AE589" t="str">
            <v>60</v>
          </cell>
          <cell r="AG589" t="str">
            <v>1000</v>
          </cell>
        </row>
        <row r="590">
          <cell r="D590" t="str">
            <v>DXKL140926</v>
          </cell>
          <cell r="I590" t="str">
            <v>B (Below 100% potential spares purchased)</v>
          </cell>
          <cell r="P590">
            <v>8</v>
          </cell>
          <cell r="Q590" t="str">
            <v>Air lube</v>
          </cell>
          <cell r="R590">
            <v>45838</v>
          </cell>
          <cell r="S590">
            <v>45838</v>
          </cell>
          <cell r="AD590" t="str">
            <v>1000</v>
          </cell>
        </row>
        <row r="591">
          <cell r="D591" t="str">
            <v>DXKL140927</v>
          </cell>
          <cell r="I591" t="str">
            <v>B (Below 100% potential spares purchased)</v>
          </cell>
          <cell r="P591">
            <v>10</v>
          </cell>
          <cell r="Q591" t="str">
            <v>Air lube</v>
          </cell>
          <cell r="R591">
            <v>45667</v>
          </cell>
          <cell r="S591">
            <v>45667</v>
          </cell>
          <cell r="AD591" t="str">
            <v>0</v>
          </cell>
        </row>
        <row r="592">
          <cell r="D592" t="str">
            <v>DXKL140925</v>
          </cell>
          <cell r="I592" t="str">
            <v>P1 - Asset will get commissioned within one year</v>
          </cell>
        </row>
        <row r="593">
          <cell r="D593" t="str">
            <v>BXJF111817</v>
          </cell>
          <cell r="I593" t="str">
            <v>B (Below 100% potential spares purchased)</v>
          </cell>
          <cell r="N593">
            <v>1922</v>
          </cell>
          <cell r="O593">
            <v>9383</v>
          </cell>
          <cell r="P593">
            <v>7</v>
          </cell>
          <cell r="Q593" t="str">
            <v>XD</v>
          </cell>
          <cell r="R593">
            <v>45939</v>
          </cell>
          <cell r="S593">
            <v>46051</v>
          </cell>
          <cell r="T593">
            <v>46051</v>
          </cell>
          <cell r="U593">
            <v>45939</v>
          </cell>
          <cell r="V593">
            <v>45910</v>
          </cell>
          <cell r="W593">
            <v>46051</v>
          </cell>
          <cell r="X593" t="str">
            <v>Yes</v>
          </cell>
          <cell r="AB593" t="str">
            <v>1506</v>
          </cell>
          <cell r="AC593" t="str">
            <v>1506</v>
          </cell>
          <cell r="AD593" t="str">
            <v>465</v>
          </cell>
          <cell r="AE593" t="str">
            <v>1263</v>
          </cell>
          <cell r="AF593" t="str">
            <v>7482</v>
          </cell>
          <cell r="AG593" t="str">
            <v>1263</v>
          </cell>
        </row>
        <row r="594">
          <cell r="D594" t="str">
            <v>B24V0016</v>
          </cell>
          <cell r="I594" t="str">
            <v>P1 - Asset will get commissioned within one year</v>
          </cell>
        </row>
        <row r="595">
          <cell r="D595" t="str">
            <v>SN23T004771</v>
          </cell>
          <cell r="I595" t="str">
            <v>B (Below 100% potential spares purchased)</v>
          </cell>
          <cell r="P595">
            <v>8</v>
          </cell>
          <cell r="AD595" t="str">
            <v>0</v>
          </cell>
        </row>
        <row r="596">
          <cell r="D596" t="str">
            <v>BXKS035161</v>
          </cell>
          <cell r="I596" t="str">
            <v>B (Below 100% potential spares purchased)</v>
          </cell>
          <cell r="N596">
            <v>8148</v>
          </cell>
          <cell r="O596">
            <v>7362</v>
          </cell>
          <cell r="P596">
            <v>5</v>
          </cell>
          <cell r="Q596" t="str">
            <v>Synthetic</v>
          </cell>
          <cell r="R596">
            <v>46101</v>
          </cell>
          <cell r="S596">
            <v>46101</v>
          </cell>
          <cell r="T596">
            <v>46101</v>
          </cell>
          <cell r="U596">
            <v>46101</v>
          </cell>
          <cell r="V596">
            <v>46101</v>
          </cell>
          <cell r="W596">
            <v>46101</v>
          </cell>
          <cell r="X596" t="str">
            <v>Yes</v>
          </cell>
          <cell r="Y596">
            <v>46101</v>
          </cell>
          <cell r="Z596">
            <v>46101</v>
          </cell>
          <cell r="AA596">
            <v>46101</v>
          </cell>
          <cell r="AB596" t="str">
            <v>3872</v>
          </cell>
          <cell r="AC596" t="str">
            <v>3872</v>
          </cell>
          <cell r="AD596" t="str">
            <v>5872</v>
          </cell>
          <cell r="AE596" t="str">
            <v>5872</v>
          </cell>
          <cell r="AF596" t="str">
            <v>473</v>
          </cell>
          <cell r="AG596" t="str">
            <v>3872</v>
          </cell>
        </row>
        <row r="597">
          <cell r="D597" t="str">
            <v>B24V1533</v>
          </cell>
          <cell r="I597" t="str">
            <v>P1 - Asset will get commissioned within one year</v>
          </cell>
        </row>
        <row r="598">
          <cell r="D598" t="str">
            <v>SN23TN04198</v>
          </cell>
          <cell r="I598" t="str">
            <v>P1 - Asset will get commissioned within one year</v>
          </cell>
        </row>
        <row r="599">
          <cell r="D599" t="str">
            <v>B24V0559</v>
          </cell>
          <cell r="I599" t="str">
            <v>P1 - Asset will get commissioned within one year</v>
          </cell>
        </row>
        <row r="600">
          <cell r="D600" t="str">
            <v>BXKD231814</v>
          </cell>
          <cell r="I600" t="str">
            <v>B (Below 100% potential spares purchased)</v>
          </cell>
          <cell r="P600">
            <v>0</v>
          </cell>
          <cell r="Q600" t="str">
            <v>Air lube</v>
          </cell>
          <cell r="R600">
            <v>45346</v>
          </cell>
          <cell r="U600">
            <v>45346</v>
          </cell>
          <cell r="V600">
            <v>45346</v>
          </cell>
          <cell r="AD600" t="str">
            <v>440</v>
          </cell>
          <cell r="AE600" t="str">
            <v>1190</v>
          </cell>
          <cell r="AG600" t="str">
            <v>1000</v>
          </cell>
        </row>
        <row r="601">
          <cell r="D601" t="str">
            <v>SN23TN04440</v>
          </cell>
          <cell r="I601" t="str">
            <v>B (Below 100% potential spares purchased)</v>
          </cell>
          <cell r="N601">
            <v>0</v>
          </cell>
          <cell r="O601">
            <v>0</v>
          </cell>
          <cell r="P601">
            <v>8</v>
          </cell>
          <cell r="X601" t="str">
            <v>Yes</v>
          </cell>
          <cell r="AD601" t="str">
            <v>1000</v>
          </cell>
        </row>
        <row r="602">
          <cell r="D602" t="str">
            <v>BXKD121881</v>
          </cell>
          <cell r="I602" t="str">
            <v>B (Below 100% potential spares purchased)</v>
          </cell>
          <cell r="P602">
            <v>0</v>
          </cell>
          <cell r="Q602" t="str">
            <v>Air lube</v>
          </cell>
          <cell r="R602">
            <v>45342</v>
          </cell>
          <cell r="U602">
            <v>45342</v>
          </cell>
          <cell r="V602">
            <v>45342</v>
          </cell>
          <cell r="AD602" t="str">
            <v>330</v>
          </cell>
          <cell r="AE602" t="str">
            <v>1171</v>
          </cell>
          <cell r="AG602" t="str">
            <v>1000</v>
          </cell>
        </row>
        <row r="603">
          <cell r="D603" t="str">
            <v>BXKD164166</v>
          </cell>
          <cell r="I603" t="str">
            <v>B (Below 100% potential spares purchased)</v>
          </cell>
          <cell r="P603">
            <v>4</v>
          </cell>
          <cell r="Q603" t="str">
            <v>Air lube Plus</v>
          </cell>
          <cell r="R603">
            <v>46157</v>
          </cell>
          <cell r="U603">
            <v>46157</v>
          </cell>
          <cell r="V603">
            <v>46157</v>
          </cell>
          <cell r="AD603" t="str">
            <v>710</v>
          </cell>
          <cell r="AE603" t="str">
            <v>1460</v>
          </cell>
          <cell r="AG603" t="str">
            <v>1000</v>
          </cell>
        </row>
        <row r="604">
          <cell r="D604" t="str">
            <v>BXKD220975</v>
          </cell>
          <cell r="I604" t="str">
            <v>B (Below 100% potential spares purchased)</v>
          </cell>
          <cell r="P604">
            <v>8</v>
          </cell>
          <cell r="Q604" t="str">
            <v>Air lube Plus</v>
          </cell>
          <cell r="U604">
            <v>45483</v>
          </cell>
          <cell r="V604">
            <v>45476</v>
          </cell>
          <cell r="AD604" t="str">
            <v>500</v>
          </cell>
          <cell r="AE604" t="str">
            <v>1500</v>
          </cell>
          <cell r="AG604" t="str">
            <v>1000</v>
          </cell>
        </row>
        <row r="605">
          <cell r="D605" t="str">
            <v>BXKD164174</v>
          </cell>
          <cell r="I605" t="str">
            <v>B (Below 100% potential spares purchased)</v>
          </cell>
          <cell r="P605">
            <v>3</v>
          </cell>
          <cell r="Q605" t="str">
            <v>XD</v>
          </cell>
          <cell r="R605">
            <v>46072</v>
          </cell>
          <cell r="U605">
            <v>46072</v>
          </cell>
          <cell r="V605">
            <v>46072</v>
          </cell>
          <cell r="AD605" t="str">
            <v>595</v>
          </cell>
          <cell r="AE605" t="str">
            <v>1355</v>
          </cell>
          <cell r="AG605" t="str">
            <v>1000</v>
          </cell>
        </row>
        <row r="606">
          <cell r="D606" t="str">
            <v>BXKD164160</v>
          </cell>
          <cell r="I606" t="str">
            <v>B (Below 100% potential spares purchased)</v>
          </cell>
          <cell r="P606">
            <v>0</v>
          </cell>
          <cell r="Q606" t="str">
            <v>Air lube Plus</v>
          </cell>
          <cell r="R606">
            <v>45463</v>
          </cell>
          <cell r="U606">
            <v>45463</v>
          </cell>
          <cell r="V606">
            <v>45463</v>
          </cell>
          <cell r="AD606" t="str">
            <v>100</v>
          </cell>
          <cell r="AE606" t="str">
            <v>100</v>
          </cell>
          <cell r="AG606" t="str">
            <v>1000</v>
          </cell>
        </row>
        <row r="607">
          <cell r="D607" t="str">
            <v>A24V4832</v>
          </cell>
          <cell r="I607" t="str">
            <v>P1 - Asset will get commissioned within one year</v>
          </cell>
        </row>
        <row r="608">
          <cell r="D608" t="str">
            <v>BXJD121872</v>
          </cell>
          <cell r="I608" t="str">
            <v>B (Below 100% potential spares purchased)</v>
          </cell>
          <cell r="P608">
            <v>4</v>
          </cell>
          <cell r="Q608" t="str">
            <v>Air lube Plus</v>
          </cell>
          <cell r="R608">
            <v>46009</v>
          </cell>
          <cell r="U608">
            <v>46009</v>
          </cell>
          <cell r="V608">
            <v>46009</v>
          </cell>
          <cell r="AD608" t="str">
            <v>1190</v>
          </cell>
          <cell r="AE608" t="str">
            <v>1190</v>
          </cell>
          <cell r="AG608" t="str">
            <v>1000</v>
          </cell>
        </row>
        <row r="609">
          <cell r="D609" t="str">
            <v>BXJC372067</v>
          </cell>
          <cell r="I609" t="str">
            <v>D (Compressor scrapped/ Company shut)</v>
          </cell>
          <cell r="P609">
            <v>0</v>
          </cell>
          <cell r="Q609" t="str">
            <v>XD</v>
          </cell>
          <cell r="R609">
            <v>45608</v>
          </cell>
          <cell r="S609">
            <v>45608</v>
          </cell>
          <cell r="T609">
            <v>45608</v>
          </cell>
          <cell r="U609">
            <v>45608</v>
          </cell>
          <cell r="V609">
            <v>45608</v>
          </cell>
          <cell r="W609">
            <v>45608</v>
          </cell>
          <cell r="X609" t="str">
            <v>Yes</v>
          </cell>
          <cell r="AB609" t="str">
            <v>1383</v>
          </cell>
          <cell r="AC609" t="str">
            <v>1383</v>
          </cell>
          <cell r="AD609" t="str">
            <v>3383</v>
          </cell>
          <cell r="AE609" t="str">
            <v>3383</v>
          </cell>
          <cell r="AF609" t="str">
            <v>7383</v>
          </cell>
          <cell r="AG609" t="str">
            <v>3383</v>
          </cell>
        </row>
        <row r="610">
          <cell r="D610" t="str">
            <v>BXJS035074</v>
          </cell>
          <cell r="I610" t="str">
            <v>B (Below 100% potential spares purchased)</v>
          </cell>
          <cell r="N610">
            <v>5108</v>
          </cell>
          <cell r="O610">
            <v>7046</v>
          </cell>
          <cell r="P610">
            <v>8</v>
          </cell>
          <cell r="Q610" t="str">
            <v>Synthetic</v>
          </cell>
          <cell r="R610">
            <v>45923</v>
          </cell>
          <cell r="S610">
            <v>45923</v>
          </cell>
          <cell r="T610">
            <v>45923</v>
          </cell>
          <cell r="U610">
            <v>45923</v>
          </cell>
          <cell r="V610">
            <v>45923</v>
          </cell>
          <cell r="W610">
            <v>46122</v>
          </cell>
          <cell r="X610" t="str">
            <v>Yes</v>
          </cell>
          <cell r="AB610" t="str">
            <v>893</v>
          </cell>
          <cell r="AC610" t="str">
            <v>893</v>
          </cell>
          <cell r="AD610" t="str">
            <v>4893</v>
          </cell>
          <cell r="AE610" t="str">
            <v>4893</v>
          </cell>
          <cell r="AF610" t="str">
            <v>8000</v>
          </cell>
          <cell r="AG610" t="str">
            <v>2893</v>
          </cell>
        </row>
        <row r="611">
          <cell r="D611" t="str">
            <v>B24V0522</v>
          </cell>
          <cell r="I611" t="str">
            <v>P1 - Asset will get commissioned within one year</v>
          </cell>
        </row>
        <row r="612">
          <cell r="D612" t="str">
            <v>CXJE561480</v>
          </cell>
          <cell r="I612" t="str">
            <v>B (Below 100% potential spares purchased)</v>
          </cell>
          <cell r="O612">
            <v>0</v>
          </cell>
          <cell r="P612">
            <v>8</v>
          </cell>
          <cell r="Q612" t="str">
            <v>Air lube</v>
          </cell>
          <cell r="R612">
            <v>45493</v>
          </cell>
          <cell r="S612">
            <v>45493</v>
          </cell>
          <cell r="AD612" t="str">
            <v>1000</v>
          </cell>
        </row>
        <row r="613">
          <cell r="D613" t="str">
            <v>CXJE660151</v>
          </cell>
          <cell r="I613" t="str">
            <v>B (Below 100% potential spares purchased)</v>
          </cell>
          <cell r="P613">
            <v>6</v>
          </cell>
          <cell r="Q613" t="str">
            <v>Air lube</v>
          </cell>
          <cell r="R613">
            <v>45453</v>
          </cell>
          <cell r="S613">
            <v>45453</v>
          </cell>
          <cell r="AD613" t="str">
            <v>1000</v>
          </cell>
        </row>
        <row r="614">
          <cell r="D614" t="str">
            <v>CXJE660150</v>
          </cell>
          <cell r="I614" t="str">
            <v>B (Below 100% potential spares purchased)</v>
          </cell>
          <cell r="P614">
            <v>8</v>
          </cell>
          <cell r="Q614" t="str">
            <v>Air lube</v>
          </cell>
          <cell r="R614">
            <v>45471</v>
          </cell>
          <cell r="S614">
            <v>45471</v>
          </cell>
          <cell r="AD614" t="str">
            <v>0</v>
          </cell>
        </row>
        <row r="615">
          <cell r="D615" t="str">
            <v>B24V0526</v>
          </cell>
          <cell r="I615" t="str">
            <v>P1 - Asset will get commissioned within one year</v>
          </cell>
        </row>
        <row r="616">
          <cell r="D616" t="str">
            <v>BXJC371965</v>
          </cell>
          <cell r="I616" t="str">
            <v>B (Below 100% potential spares purchased)</v>
          </cell>
          <cell r="N616">
            <v>4296</v>
          </cell>
          <cell r="O616">
            <v>5700</v>
          </cell>
          <cell r="P616">
            <v>4</v>
          </cell>
          <cell r="Q616" t="str">
            <v>XD</v>
          </cell>
          <cell r="R616">
            <v>45978</v>
          </cell>
          <cell r="S616">
            <v>45978</v>
          </cell>
          <cell r="T616">
            <v>45978</v>
          </cell>
          <cell r="U616">
            <v>45978</v>
          </cell>
          <cell r="V616">
            <v>45978</v>
          </cell>
          <cell r="W616">
            <v>45978</v>
          </cell>
          <cell r="X616" t="str">
            <v>Yes</v>
          </cell>
          <cell r="AB616" t="str">
            <v>800</v>
          </cell>
          <cell r="AC616" t="str">
            <v>800</v>
          </cell>
          <cell r="AD616" t="str">
            <v>2300</v>
          </cell>
          <cell r="AE616" t="str">
            <v>2300</v>
          </cell>
          <cell r="AF616" t="str">
            <v>7300</v>
          </cell>
          <cell r="AG616" t="str">
            <v>1300</v>
          </cell>
        </row>
        <row r="617">
          <cell r="D617" t="str">
            <v>BXJD164143</v>
          </cell>
          <cell r="I617" t="str">
            <v>B (Below 100% potential spares purchased)</v>
          </cell>
          <cell r="P617">
            <v>3</v>
          </cell>
          <cell r="Q617" t="str">
            <v>Air lube Plus</v>
          </cell>
          <cell r="R617">
            <v>45705</v>
          </cell>
          <cell r="U617">
            <v>45705</v>
          </cell>
          <cell r="V617">
            <v>45705</v>
          </cell>
          <cell r="AD617" t="str">
            <v>1070</v>
          </cell>
          <cell r="AE617" t="str">
            <v>10</v>
          </cell>
          <cell r="AG617" t="str">
            <v>1000</v>
          </cell>
        </row>
        <row r="618">
          <cell r="D618" t="str">
            <v>BXJC371867</v>
          </cell>
          <cell r="I618" t="str">
            <v>B (Below 100% potential spares purchased)</v>
          </cell>
          <cell r="N618">
            <v>10330</v>
          </cell>
          <cell r="O618">
            <v>476</v>
          </cell>
          <cell r="P618">
            <v>9</v>
          </cell>
          <cell r="Q618" t="str">
            <v>XD</v>
          </cell>
          <cell r="R618">
            <v>45995</v>
          </cell>
          <cell r="S618">
            <v>45995</v>
          </cell>
          <cell r="T618">
            <v>45995</v>
          </cell>
          <cell r="U618">
            <v>45995</v>
          </cell>
          <cell r="V618">
            <v>45832</v>
          </cell>
          <cell r="W618">
            <v>45832</v>
          </cell>
          <cell r="X618" t="str">
            <v>Yes</v>
          </cell>
          <cell r="AB618" t="str">
            <v>1500</v>
          </cell>
          <cell r="AC618" t="str">
            <v>1500</v>
          </cell>
          <cell r="AD618" t="str">
            <v>3000</v>
          </cell>
          <cell r="AE618" t="str">
            <v>3000</v>
          </cell>
          <cell r="AF618" t="str">
            <v>4868</v>
          </cell>
          <cell r="AG618" t="str">
            <v>2000</v>
          </cell>
        </row>
        <row r="619">
          <cell r="D619" t="str">
            <v>24017301</v>
          </cell>
          <cell r="I619" t="str">
            <v>B (Below 100% potential spares purchased)</v>
          </cell>
          <cell r="N619">
            <v>0</v>
          </cell>
          <cell r="O619">
            <v>0</v>
          </cell>
          <cell r="P619">
            <v>8</v>
          </cell>
          <cell r="AD619" t="str">
            <v>1000</v>
          </cell>
        </row>
        <row r="620">
          <cell r="D620" t="str">
            <v>PWIENC3491</v>
          </cell>
          <cell r="I620" t="str">
            <v>P1 - Asset will get commissioned within one year</v>
          </cell>
        </row>
        <row r="621">
          <cell r="D621" t="str">
            <v>BXJS034965</v>
          </cell>
          <cell r="I621" t="str">
            <v>B (Below 100% potential spares purchased)</v>
          </cell>
          <cell r="N621">
            <v>8164</v>
          </cell>
          <cell r="O621">
            <v>2920</v>
          </cell>
          <cell r="P621">
            <v>5</v>
          </cell>
          <cell r="Q621" t="str">
            <v>XD</v>
          </cell>
          <cell r="R621">
            <v>46120</v>
          </cell>
          <cell r="S621">
            <v>46120</v>
          </cell>
          <cell r="T621">
            <v>46120</v>
          </cell>
          <cell r="U621">
            <v>46120</v>
          </cell>
          <cell r="V621">
            <v>46120</v>
          </cell>
          <cell r="W621">
            <v>45896</v>
          </cell>
          <cell r="X621" t="str">
            <v>Yes</v>
          </cell>
          <cell r="AB621" t="str">
            <v>2000</v>
          </cell>
          <cell r="AC621" t="str">
            <v>2000</v>
          </cell>
          <cell r="AD621" t="str">
            <v>4000</v>
          </cell>
          <cell r="AE621" t="str">
            <v>4000</v>
          </cell>
          <cell r="AF621" t="str">
            <v>6014</v>
          </cell>
          <cell r="AG621" t="str">
            <v>4000</v>
          </cell>
        </row>
        <row r="622">
          <cell r="D622" t="str">
            <v>BXJD121862</v>
          </cell>
          <cell r="I622" t="str">
            <v>B (Below 100% potential spares purchased)</v>
          </cell>
          <cell r="P622">
            <v>0</v>
          </cell>
          <cell r="Q622" t="str">
            <v>Air lube</v>
          </cell>
          <cell r="R622">
            <v>45355</v>
          </cell>
          <cell r="U622">
            <v>45355</v>
          </cell>
          <cell r="V622">
            <v>45355</v>
          </cell>
          <cell r="AD622" t="str">
            <v>310</v>
          </cell>
          <cell r="AE622" t="str">
            <v>1310</v>
          </cell>
          <cell r="AG622" t="str">
            <v>1000</v>
          </cell>
        </row>
        <row r="623">
          <cell r="D623" t="str">
            <v>BXJD164132</v>
          </cell>
          <cell r="I623" t="str">
            <v>B (Below 100% potential spares purchased)</v>
          </cell>
          <cell r="P623">
            <v>4</v>
          </cell>
          <cell r="Q623" t="str">
            <v>Air lube Plus</v>
          </cell>
          <cell r="R623">
            <v>46153</v>
          </cell>
          <cell r="U623">
            <v>46153</v>
          </cell>
          <cell r="V623">
            <v>46153</v>
          </cell>
          <cell r="AD623" t="str">
            <v>700</v>
          </cell>
          <cell r="AE623" t="str">
            <v>1400</v>
          </cell>
          <cell r="AG623" t="str">
            <v>1000</v>
          </cell>
        </row>
        <row r="624">
          <cell r="D624" t="str">
            <v>BXJD164130</v>
          </cell>
          <cell r="I624" t="str">
            <v>B (Below 100% potential spares purchased)</v>
          </cell>
          <cell r="P624">
            <v>2</v>
          </cell>
          <cell r="Q624" t="str">
            <v>Air lube Plus</v>
          </cell>
          <cell r="R624">
            <v>45589</v>
          </cell>
          <cell r="U624">
            <v>45589</v>
          </cell>
          <cell r="V624">
            <v>45589</v>
          </cell>
          <cell r="AD624" t="str">
            <v>70</v>
          </cell>
          <cell r="AE624" t="str">
            <v>70</v>
          </cell>
          <cell r="AG624" t="str">
            <v>1000</v>
          </cell>
        </row>
        <row r="625">
          <cell r="D625" t="str">
            <v>CXJE693727</v>
          </cell>
          <cell r="I625" t="str">
            <v>B (Below 100% potential spares purchased)</v>
          </cell>
          <cell r="P625">
            <v>8</v>
          </cell>
          <cell r="Q625" t="str">
            <v>Air lube</v>
          </cell>
          <cell r="R625">
            <v>45351</v>
          </cell>
          <cell r="S625">
            <v>45351</v>
          </cell>
          <cell r="AD625" t="str">
            <v>1000</v>
          </cell>
        </row>
        <row r="626">
          <cell r="D626" t="str">
            <v>CXJE677753</v>
          </cell>
          <cell r="I626" t="str">
            <v>P1 - Asset will get commissioned within one year</v>
          </cell>
        </row>
        <row r="627">
          <cell r="D627" t="str">
            <v>B24V0506</v>
          </cell>
          <cell r="I627" t="str">
            <v>P1 - Asset will get commissioned within one year</v>
          </cell>
        </row>
        <row r="628">
          <cell r="D628" t="str">
            <v>BXJD231749</v>
          </cell>
          <cell r="I628" t="str">
            <v>B (Below 100% potential spares purchased)</v>
          </cell>
          <cell r="P628">
            <v>0</v>
          </cell>
          <cell r="Q628" t="str">
            <v>Air lube Plus</v>
          </cell>
          <cell r="R628">
            <v>45750</v>
          </cell>
          <cell r="AD628" t="str">
            <v>35</v>
          </cell>
          <cell r="AE628" t="str">
            <v>35</v>
          </cell>
          <cell r="AG628" t="str">
            <v>1000</v>
          </cell>
        </row>
        <row r="629">
          <cell r="D629" t="str">
            <v>BXJD231746</v>
          </cell>
          <cell r="I629" t="str">
            <v>B (Below 100% potential spares purchased)</v>
          </cell>
          <cell r="P629">
            <v>7</v>
          </cell>
          <cell r="Q629" t="str">
            <v>Air lube Plus</v>
          </cell>
          <cell r="R629">
            <v>46067</v>
          </cell>
          <cell r="U629">
            <v>46124</v>
          </cell>
          <cell r="V629">
            <v>46067</v>
          </cell>
          <cell r="AD629" t="str">
            <v>150</v>
          </cell>
          <cell r="AE629" t="str">
            <v>150</v>
          </cell>
          <cell r="AG629" t="str">
            <v>1000</v>
          </cell>
        </row>
        <row r="630">
          <cell r="D630" t="str">
            <v>CXJE561430</v>
          </cell>
          <cell r="I630" t="str">
            <v>B (Below 100% potential spares purchased)</v>
          </cell>
          <cell r="N630">
            <v>0</v>
          </cell>
          <cell r="O630">
            <v>0</v>
          </cell>
          <cell r="P630">
            <v>8</v>
          </cell>
          <cell r="Q630" t="str">
            <v>Air lube</v>
          </cell>
          <cell r="R630">
            <v>45342</v>
          </cell>
          <cell r="S630">
            <v>45342</v>
          </cell>
          <cell r="AD630" t="str">
            <v>1000</v>
          </cell>
        </row>
        <row r="631">
          <cell r="D631" t="str">
            <v>CXJE561429</v>
          </cell>
          <cell r="I631" t="str">
            <v>B (Below 100% potential spares purchased)</v>
          </cell>
          <cell r="N631">
            <v>0</v>
          </cell>
          <cell r="O631">
            <v>0</v>
          </cell>
          <cell r="P631">
            <v>8</v>
          </cell>
          <cell r="Q631" t="str">
            <v>Air lube</v>
          </cell>
          <cell r="R631">
            <v>45342</v>
          </cell>
          <cell r="S631">
            <v>45342</v>
          </cell>
          <cell r="AD631" t="str">
            <v>1000</v>
          </cell>
        </row>
        <row r="632">
          <cell r="D632" t="str">
            <v>B24V0512</v>
          </cell>
          <cell r="I632" t="str">
            <v>P1 - Asset will get commissioned within one year</v>
          </cell>
        </row>
        <row r="633">
          <cell r="D633" t="str">
            <v>SN23T004327</v>
          </cell>
          <cell r="I633" t="str">
            <v>B (Below 100% potential spares purchased)</v>
          </cell>
          <cell r="N633">
            <v>0</v>
          </cell>
          <cell r="O633">
            <v>0</v>
          </cell>
          <cell r="P633">
            <v>8</v>
          </cell>
          <cell r="AD633" t="str">
            <v>1000</v>
          </cell>
        </row>
        <row r="634">
          <cell r="D634" t="str">
            <v>BXJD231726</v>
          </cell>
          <cell r="I634" t="str">
            <v>B (Below 100% potential spares purchased)</v>
          </cell>
          <cell r="P634">
            <v>0</v>
          </cell>
          <cell r="Q634" t="str">
            <v>Air lube Plus</v>
          </cell>
          <cell r="R634">
            <v>45751</v>
          </cell>
          <cell r="AD634" t="str">
            <v>50</v>
          </cell>
          <cell r="AE634" t="str">
            <v>50</v>
          </cell>
          <cell r="AG634" t="str">
            <v>1000</v>
          </cell>
        </row>
        <row r="635">
          <cell r="D635" t="str">
            <v>BWID164096</v>
          </cell>
          <cell r="I635" t="str">
            <v>B (Below 100% potential spares purchased)</v>
          </cell>
          <cell r="P635">
            <v>4</v>
          </cell>
          <cell r="Q635" t="str">
            <v>Air lube Plus</v>
          </cell>
          <cell r="R635">
            <v>46059</v>
          </cell>
          <cell r="U635">
            <v>46058</v>
          </cell>
          <cell r="V635">
            <v>46058</v>
          </cell>
          <cell r="AD635" t="str">
            <v>700</v>
          </cell>
          <cell r="AE635" t="str">
            <v>1420</v>
          </cell>
          <cell r="AG635" t="str">
            <v>1000</v>
          </cell>
        </row>
        <row r="636">
          <cell r="D636" t="str">
            <v>BWID164091</v>
          </cell>
          <cell r="I636" t="str">
            <v>B (Below 100% potential spares purchased)</v>
          </cell>
          <cell r="P636">
            <v>4</v>
          </cell>
          <cell r="Q636" t="str">
            <v>Air lube Plus</v>
          </cell>
          <cell r="R636">
            <v>46009</v>
          </cell>
          <cell r="U636">
            <v>46009</v>
          </cell>
          <cell r="V636">
            <v>46009</v>
          </cell>
          <cell r="AD636" t="str">
            <v>645</v>
          </cell>
          <cell r="AE636" t="str">
            <v>1395</v>
          </cell>
          <cell r="AG636" t="str">
            <v>1000</v>
          </cell>
        </row>
        <row r="637">
          <cell r="D637" t="str">
            <v>A23V4733</v>
          </cell>
          <cell r="I637" t="str">
            <v>P1 - Asset will get commissioned within one year</v>
          </cell>
        </row>
        <row r="638">
          <cell r="D638" t="str">
            <v>BWIS042002</v>
          </cell>
          <cell r="I638" t="str">
            <v>B (Below 100% potential spares purchased)</v>
          </cell>
          <cell r="N638">
            <v>1</v>
          </cell>
          <cell r="O638">
            <v>0</v>
          </cell>
          <cell r="P638">
            <v>8</v>
          </cell>
          <cell r="Q638" t="str">
            <v>Synthetic</v>
          </cell>
          <cell r="R638">
            <v>45966</v>
          </cell>
          <cell r="S638">
            <v>45966</v>
          </cell>
          <cell r="T638">
            <v>45966</v>
          </cell>
          <cell r="U638">
            <v>45966</v>
          </cell>
          <cell r="V638">
            <v>45966</v>
          </cell>
          <cell r="W638">
            <v>45966</v>
          </cell>
          <cell r="X638" t="str">
            <v>Yes</v>
          </cell>
          <cell r="Y638">
            <v>45966</v>
          </cell>
          <cell r="AA638">
            <v>45966</v>
          </cell>
          <cell r="AB638" t="str">
            <v>4000</v>
          </cell>
          <cell r="AC638" t="str">
            <v>4000</v>
          </cell>
          <cell r="AD638" t="str">
            <v>6000</v>
          </cell>
          <cell r="AE638" t="str">
            <v>6000</v>
          </cell>
          <cell r="AF638" t="str">
            <v>8000</v>
          </cell>
          <cell r="AG638" t="str">
            <v>4000</v>
          </cell>
        </row>
        <row r="639">
          <cell r="D639" t="str">
            <v>23972411</v>
          </cell>
          <cell r="I639" t="str">
            <v>B (Below 100% potential spares purchased)</v>
          </cell>
          <cell r="P639">
            <v>3</v>
          </cell>
          <cell r="X639" t="str">
            <v>Yes</v>
          </cell>
          <cell r="AD639" t="str">
            <v>1000</v>
          </cell>
        </row>
        <row r="640">
          <cell r="D640" t="str">
            <v>BWID164086</v>
          </cell>
          <cell r="I640" t="str">
            <v>B (Below 100% potential spares purchased)</v>
          </cell>
          <cell r="P640">
            <v>4</v>
          </cell>
          <cell r="Q640" t="str">
            <v>Air lube Plus</v>
          </cell>
          <cell r="R640">
            <v>46034</v>
          </cell>
          <cell r="U640">
            <v>46034</v>
          </cell>
          <cell r="V640">
            <v>46035</v>
          </cell>
          <cell r="AD640" t="str">
            <v>521</v>
          </cell>
          <cell r="AE640" t="str">
            <v>1270</v>
          </cell>
          <cell r="AG640" t="str">
            <v>1000</v>
          </cell>
        </row>
        <row r="641">
          <cell r="D641" t="str">
            <v>BWID220970</v>
          </cell>
          <cell r="I641" t="str">
            <v>B (Below 100% potential spares purchased)</v>
          </cell>
          <cell r="P641">
            <v>1</v>
          </cell>
          <cell r="Q641" t="str">
            <v>Air lube Plus</v>
          </cell>
          <cell r="R641">
            <v>46152</v>
          </cell>
          <cell r="U641">
            <v>46152</v>
          </cell>
          <cell r="V641">
            <v>46152</v>
          </cell>
          <cell r="AD641" t="str">
            <v>1320</v>
          </cell>
          <cell r="AE641" t="str">
            <v>1320</v>
          </cell>
          <cell r="AG641" t="str">
            <v>1000</v>
          </cell>
        </row>
        <row r="642">
          <cell r="D642" t="str">
            <v>BWID164076</v>
          </cell>
          <cell r="I642" t="str">
            <v>B (Below 100% potential spares purchased)</v>
          </cell>
          <cell r="P642">
            <v>0</v>
          </cell>
          <cell r="Q642" t="str">
            <v>Air lube Plus</v>
          </cell>
          <cell r="R642">
            <v>45824</v>
          </cell>
          <cell r="U642">
            <v>45824</v>
          </cell>
          <cell r="V642">
            <v>45824</v>
          </cell>
          <cell r="AD642" t="str">
            <v>90</v>
          </cell>
          <cell r="AE642" t="str">
            <v>90</v>
          </cell>
          <cell r="AG642" t="str">
            <v>1000</v>
          </cell>
        </row>
        <row r="643">
          <cell r="D643" t="str">
            <v>BWIS034586</v>
          </cell>
          <cell r="I643" t="str">
            <v>P1 - Asset will get commissioned within one year</v>
          </cell>
        </row>
        <row r="644">
          <cell r="D644" t="str">
            <v>BWID164043</v>
          </cell>
          <cell r="I644" t="str">
            <v>P1 - Asset will get commissioned within one year</v>
          </cell>
        </row>
        <row r="645">
          <cell r="D645" t="str">
            <v>BWHD164035</v>
          </cell>
          <cell r="I645" t="str">
            <v>P1 - Asset will get commissioned within one year</v>
          </cell>
        </row>
        <row r="646">
          <cell r="D646" t="str">
            <v>23959910</v>
          </cell>
          <cell r="I646" t="str">
            <v>P1 - Asset will get commissioned within one year</v>
          </cell>
        </row>
        <row r="647">
          <cell r="D647" t="str">
            <v>23959810</v>
          </cell>
          <cell r="I647" t="str">
            <v>P1 - Asset will get commissioned within one year</v>
          </cell>
        </row>
        <row r="648">
          <cell r="D648" t="str">
            <v>23950110</v>
          </cell>
          <cell r="I648" t="str">
            <v>P1 - Asset will get commissioned within one year</v>
          </cell>
        </row>
        <row r="649">
          <cell r="D649" t="str">
            <v>23950210</v>
          </cell>
          <cell r="I649" t="str">
            <v>P1 - Asset will get commissioned within one year</v>
          </cell>
        </row>
        <row r="650">
          <cell r="D650" t="str">
            <v>23949810</v>
          </cell>
          <cell r="I650" t="str">
            <v>P1 - Asset will get commissioned within one year</v>
          </cell>
        </row>
        <row r="651">
          <cell r="D651" t="str">
            <v>A23V4694</v>
          </cell>
          <cell r="I651" t="str">
            <v>P1 - Asset will get commissioned within one year</v>
          </cell>
        </row>
        <row r="652">
          <cell r="D652" t="str">
            <v>A23V4698</v>
          </cell>
          <cell r="I652" t="str">
            <v>P1 - Asset will get commissioned within one year</v>
          </cell>
        </row>
        <row r="653">
          <cell r="D653" t="str">
            <v>B23V2634</v>
          </cell>
          <cell r="I653" t="str">
            <v>P1 - Asset will get commissioned within one year</v>
          </cell>
        </row>
        <row r="654">
          <cell r="D654" t="str">
            <v>A23V4695</v>
          </cell>
          <cell r="I654" t="str">
            <v>P1 - Asset will get commissioned within one year</v>
          </cell>
        </row>
        <row r="655">
          <cell r="D655" t="str">
            <v>B23V2636</v>
          </cell>
          <cell r="I655" t="str">
            <v>P1 - Asset will get commissioned within one year</v>
          </cell>
        </row>
        <row r="656">
          <cell r="D656" t="str">
            <v>A23V4693</v>
          </cell>
          <cell r="I656" t="str">
            <v>P1 - Asset will get commissioned within one year</v>
          </cell>
        </row>
        <row r="657">
          <cell r="D657" t="str">
            <v>BWHS034232</v>
          </cell>
          <cell r="I657" t="str">
            <v>P1 - Asset will get commissioned within one year</v>
          </cell>
        </row>
        <row r="658">
          <cell r="D658" t="str">
            <v>BWHS034209</v>
          </cell>
          <cell r="I658" t="str">
            <v>P1 - Asset will get commissioned within one year</v>
          </cell>
        </row>
        <row r="659">
          <cell r="D659" t="str">
            <v>BWID231694</v>
          </cell>
          <cell r="I659" t="str">
            <v>B (Below 100% potential spares purchased)</v>
          </cell>
          <cell r="P659">
            <v>4</v>
          </cell>
          <cell r="Q659" t="str">
            <v>Air lube Plus</v>
          </cell>
          <cell r="R659">
            <v>45773</v>
          </cell>
          <cell r="U659">
            <v>45773</v>
          </cell>
          <cell r="V659">
            <v>45773</v>
          </cell>
          <cell r="AD659" t="str">
            <v>1040</v>
          </cell>
          <cell r="AE659" t="str">
            <v>1040</v>
          </cell>
          <cell r="AG659" t="str">
            <v>1000</v>
          </cell>
        </row>
        <row r="660">
          <cell r="D660" t="str">
            <v>DWIL140887</v>
          </cell>
          <cell r="I660" t="str">
            <v>B (Below 100% potential spares purchased)</v>
          </cell>
          <cell r="P660">
            <v>8</v>
          </cell>
          <cell r="Q660" t="str">
            <v>Air lube</v>
          </cell>
          <cell r="R660">
            <v>45357</v>
          </cell>
          <cell r="S660">
            <v>45357</v>
          </cell>
          <cell r="AD660" t="str">
            <v>1000</v>
          </cell>
        </row>
        <row r="661">
          <cell r="D661" t="str">
            <v>DWIL140886</v>
          </cell>
          <cell r="I661" t="str">
            <v>B (Below 100% potential spares purchased)</v>
          </cell>
          <cell r="N661">
            <v>0</v>
          </cell>
          <cell r="O661">
            <v>0</v>
          </cell>
          <cell r="P661">
            <v>8</v>
          </cell>
          <cell r="Q661" t="str">
            <v>Air lube</v>
          </cell>
          <cell r="R661">
            <v>45314</v>
          </cell>
          <cell r="S661">
            <v>45314</v>
          </cell>
          <cell r="AD661" t="str">
            <v>1000</v>
          </cell>
        </row>
        <row r="662">
          <cell r="D662" t="str">
            <v>B23V3572</v>
          </cell>
          <cell r="I662" t="str">
            <v>P1 - Asset will get commissioned within one year</v>
          </cell>
        </row>
        <row r="663">
          <cell r="D663" t="str">
            <v>BWIS041953</v>
          </cell>
          <cell r="I663" t="str">
            <v>P1 - Asset will get commissioned within one year</v>
          </cell>
          <cell r="N663">
            <v>0</v>
          </cell>
          <cell r="O663">
            <v>0</v>
          </cell>
          <cell r="P663">
            <v>8</v>
          </cell>
          <cell r="Q663" t="str">
            <v>XD</v>
          </cell>
          <cell r="R663">
            <v>45309</v>
          </cell>
          <cell r="AD663" t="str">
            <v>4000</v>
          </cell>
        </row>
        <row r="664">
          <cell r="D664" t="str">
            <v>BWIC371555</v>
          </cell>
          <cell r="I664" t="str">
            <v>B (Below 100% potential spares purchased)</v>
          </cell>
          <cell r="N664">
            <v>1944</v>
          </cell>
          <cell r="O664">
            <v>1527</v>
          </cell>
          <cell r="P664">
            <v>2</v>
          </cell>
          <cell r="Q664" t="str">
            <v>XD</v>
          </cell>
          <cell r="R664">
            <v>45881</v>
          </cell>
          <cell r="S664">
            <v>45881</v>
          </cell>
          <cell r="T664">
            <v>45881</v>
          </cell>
          <cell r="U664">
            <v>45881</v>
          </cell>
          <cell r="V664">
            <v>45881</v>
          </cell>
          <cell r="W664">
            <v>45315</v>
          </cell>
          <cell r="X664" t="str">
            <v>Yes</v>
          </cell>
          <cell r="AB664" t="str">
            <v>1658</v>
          </cell>
          <cell r="AC664" t="str">
            <v>1658</v>
          </cell>
          <cell r="AD664" t="str">
            <v>3658</v>
          </cell>
          <cell r="AE664" t="str">
            <v>3658</v>
          </cell>
          <cell r="AF664" t="str">
            <v>4528</v>
          </cell>
          <cell r="AG664" t="str">
            <v>3658</v>
          </cell>
        </row>
        <row r="665">
          <cell r="D665" t="str">
            <v>BWID231682</v>
          </cell>
          <cell r="I665" t="str">
            <v>B (Below 100% potential spares purchased)</v>
          </cell>
          <cell r="P665">
            <v>3</v>
          </cell>
          <cell r="Q665" t="str">
            <v>Air lube Plus</v>
          </cell>
          <cell r="R665">
            <v>46168</v>
          </cell>
          <cell r="U665">
            <v>46168</v>
          </cell>
          <cell r="V665">
            <v>46168</v>
          </cell>
          <cell r="AD665" t="str">
            <v>1500</v>
          </cell>
          <cell r="AE665" t="str">
            <v>1500</v>
          </cell>
          <cell r="AG665" t="str">
            <v>1000</v>
          </cell>
        </row>
        <row r="666">
          <cell r="D666" t="str">
            <v>DWIL140879</v>
          </cell>
          <cell r="I666" t="str">
            <v>P1 - Asset will get commissioned within one year</v>
          </cell>
        </row>
        <row r="667">
          <cell r="D667" t="str">
            <v>PWDENC3209</v>
          </cell>
          <cell r="I667" t="str">
            <v>P1 - Asset will get commissioned within one year</v>
          </cell>
        </row>
        <row r="668">
          <cell r="D668" t="str">
            <v>PWHENC3415</v>
          </cell>
          <cell r="I668" t="str">
            <v>P1 - Asset will get commissioned within one year</v>
          </cell>
        </row>
        <row r="669">
          <cell r="D669" t="str">
            <v>BWIC371523</v>
          </cell>
          <cell r="I669" t="str">
            <v>B (Below 100% potential spares purchased)</v>
          </cell>
          <cell r="N669">
            <v>574</v>
          </cell>
          <cell r="O669">
            <v>1722</v>
          </cell>
          <cell r="P669">
            <v>3</v>
          </cell>
          <cell r="Q669" t="str">
            <v>XD</v>
          </cell>
          <cell r="R669">
            <v>45766</v>
          </cell>
          <cell r="S669">
            <v>45766</v>
          </cell>
          <cell r="T669">
            <v>45766</v>
          </cell>
          <cell r="U669">
            <v>45561</v>
          </cell>
          <cell r="V669">
            <v>45561</v>
          </cell>
          <cell r="W669">
            <v>45561</v>
          </cell>
          <cell r="X669" t="str">
            <v>Yes</v>
          </cell>
          <cell r="AB669" t="str">
            <v>1239</v>
          </cell>
          <cell r="AC669" t="str">
            <v>1239</v>
          </cell>
          <cell r="AD669" t="str">
            <v>3239</v>
          </cell>
          <cell r="AE669" t="str">
            <v>1704</v>
          </cell>
          <cell r="AF669" t="str">
            <v>5704</v>
          </cell>
          <cell r="AG669" t="str">
            <v>1704</v>
          </cell>
        </row>
        <row r="670">
          <cell r="D670" t="str">
            <v>BWID164054</v>
          </cell>
          <cell r="I670" t="str">
            <v>B (Below 100% potential spares purchased)</v>
          </cell>
          <cell r="P670">
            <v>5</v>
          </cell>
          <cell r="Q670" t="str">
            <v>Air lube Plus</v>
          </cell>
          <cell r="R670">
            <v>46144</v>
          </cell>
          <cell r="U670">
            <v>46144</v>
          </cell>
          <cell r="V670">
            <v>45786</v>
          </cell>
          <cell r="AD670" t="str">
            <v>1480</v>
          </cell>
          <cell r="AE670" t="str">
            <v>1480</v>
          </cell>
          <cell r="AG670" t="str">
            <v>1000</v>
          </cell>
        </row>
        <row r="671">
          <cell r="D671" t="str">
            <v>BWID164050</v>
          </cell>
          <cell r="I671" t="str">
            <v>B (Below 100% potential spares purchased)</v>
          </cell>
          <cell r="P671">
            <v>4</v>
          </cell>
          <cell r="Q671" t="str">
            <v>Air lube Plus</v>
          </cell>
          <cell r="R671">
            <v>45993</v>
          </cell>
          <cell r="U671">
            <v>45992</v>
          </cell>
          <cell r="V671">
            <v>45992</v>
          </cell>
          <cell r="AD671" t="str">
            <v>130</v>
          </cell>
          <cell r="AE671" t="str">
            <v>130</v>
          </cell>
          <cell r="AG671" t="str">
            <v>1000</v>
          </cell>
        </row>
        <row r="672">
          <cell r="D672" t="str">
            <v>CWIE600807</v>
          </cell>
          <cell r="I672" t="str">
            <v>B (Below 100% potential spares purchased)</v>
          </cell>
          <cell r="N672">
            <v>0</v>
          </cell>
          <cell r="O672">
            <v>0</v>
          </cell>
          <cell r="P672">
            <v>8</v>
          </cell>
          <cell r="Q672" t="str">
            <v>Air lube</v>
          </cell>
          <cell r="R672">
            <v>45398</v>
          </cell>
          <cell r="S672">
            <v>45398</v>
          </cell>
          <cell r="AD672" t="str">
            <v>1000</v>
          </cell>
        </row>
        <row r="673">
          <cell r="D673" t="str">
            <v>B23V4001</v>
          </cell>
          <cell r="I673" t="str">
            <v>P1 - Asset will get commissioned within one year</v>
          </cell>
        </row>
        <row r="674">
          <cell r="D674" t="str">
            <v>CWIE669929</v>
          </cell>
          <cell r="I674" t="str">
            <v>B (Below 100% potential spares purchased)</v>
          </cell>
          <cell r="P674">
            <v>5</v>
          </cell>
          <cell r="Q674" t="str">
            <v>Air lube</v>
          </cell>
          <cell r="R674">
            <v>45444</v>
          </cell>
          <cell r="S674">
            <v>45444</v>
          </cell>
          <cell r="AD674" t="str">
            <v>1000</v>
          </cell>
        </row>
        <row r="675">
          <cell r="D675" t="str">
            <v>CWIE669928</v>
          </cell>
          <cell r="I675" t="str">
            <v>B (Below 100% potential spares purchased)</v>
          </cell>
          <cell r="P675">
            <v>6</v>
          </cell>
          <cell r="Q675" t="str">
            <v>Air lube</v>
          </cell>
          <cell r="R675">
            <v>45532</v>
          </cell>
          <cell r="S675">
            <v>45532</v>
          </cell>
          <cell r="AD675" t="str">
            <v>1000</v>
          </cell>
        </row>
        <row r="676">
          <cell r="D676" t="str">
            <v>CWIE669927</v>
          </cell>
          <cell r="I676" t="str">
            <v>B (Below 100% potential spares purchased)</v>
          </cell>
          <cell r="P676">
            <v>8</v>
          </cell>
          <cell r="Q676" t="str">
            <v>Air lube Plus</v>
          </cell>
          <cell r="R676">
            <v>45465</v>
          </cell>
          <cell r="S676">
            <v>45465</v>
          </cell>
          <cell r="AD676" t="str">
            <v>1000</v>
          </cell>
        </row>
        <row r="677">
          <cell r="D677" t="str">
            <v>CWHE677606</v>
          </cell>
          <cell r="I677" t="str">
            <v>P1 - Asset will get commissioned within one year</v>
          </cell>
        </row>
        <row r="678">
          <cell r="D678" t="str">
            <v>BWHD164039</v>
          </cell>
          <cell r="I678" t="str">
            <v>B (Below 100% potential spares purchased)</v>
          </cell>
          <cell r="P678">
            <v>4</v>
          </cell>
          <cell r="Q678" t="str">
            <v>Air lube Plus</v>
          </cell>
          <cell r="R678">
            <v>46072</v>
          </cell>
          <cell r="U678">
            <v>46072</v>
          </cell>
          <cell r="V678">
            <v>46072</v>
          </cell>
          <cell r="AD678" t="str">
            <v>650</v>
          </cell>
          <cell r="AE678" t="str">
            <v>1450</v>
          </cell>
          <cell r="AG678" t="str">
            <v>1000</v>
          </cell>
        </row>
        <row r="679">
          <cell r="D679" t="str">
            <v>BWHD231642</v>
          </cell>
          <cell r="I679" t="str">
            <v>B (Below 100% potential spares purchased)</v>
          </cell>
          <cell r="P679">
            <v>4</v>
          </cell>
          <cell r="Q679" t="str">
            <v>Air lube Plus</v>
          </cell>
          <cell r="R679">
            <v>45824</v>
          </cell>
          <cell r="U679">
            <v>45825</v>
          </cell>
          <cell r="V679">
            <v>45825</v>
          </cell>
          <cell r="AD679" t="str">
            <v>400</v>
          </cell>
          <cell r="AE679" t="str">
            <v>250</v>
          </cell>
          <cell r="AG679" t="str">
            <v>1000</v>
          </cell>
        </row>
        <row r="680">
          <cell r="D680" t="str">
            <v>B23V0268</v>
          </cell>
          <cell r="I680" t="str">
            <v>P1 - Asset will get commissioned within one year</v>
          </cell>
        </row>
        <row r="681">
          <cell r="D681" t="str">
            <v>SN23TN04145</v>
          </cell>
          <cell r="I681" t="str">
            <v>B (Below 100% potential spares purchased)</v>
          </cell>
          <cell r="N681">
            <v>0</v>
          </cell>
          <cell r="O681">
            <v>0</v>
          </cell>
          <cell r="P681">
            <v>8</v>
          </cell>
          <cell r="Q681" t="str">
            <v>Air lube</v>
          </cell>
          <cell r="R681">
            <v>45439</v>
          </cell>
          <cell r="X681" t="str">
            <v>Yes</v>
          </cell>
          <cell r="AD681" t="str">
            <v>500</v>
          </cell>
        </row>
        <row r="682">
          <cell r="D682" t="str">
            <v>CWHE669884</v>
          </cell>
          <cell r="I682" t="str">
            <v>B (Below 100% potential spares purchased)</v>
          </cell>
          <cell r="N682">
            <v>1</v>
          </cell>
          <cell r="O682">
            <v>0</v>
          </cell>
          <cell r="P682">
            <v>4</v>
          </cell>
          <cell r="Q682" t="str">
            <v>Air lube</v>
          </cell>
          <cell r="R682">
            <v>45325</v>
          </cell>
          <cell r="S682">
            <v>45325</v>
          </cell>
          <cell r="AD682" t="str">
            <v>2000</v>
          </cell>
        </row>
        <row r="683">
          <cell r="D683" t="str">
            <v>BWHC371250</v>
          </cell>
          <cell r="I683" t="str">
            <v>B (Below 100% potential spares purchased)</v>
          </cell>
          <cell r="N683">
            <v>2009</v>
          </cell>
          <cell r="O683">
            <v>2892</v>
          </cell>
          <cell r="P683">
            <v>2</v>
          </cell>
          <cell r="Q683" t="str">
            <v>XD</v>
          </cell>
          <cell r="R683">
            <v>45744</v>
          </cell>
          <cell r="S683">
            <v>45744</v>
          </cell>
          <cell r="T683">
            <v>45724</v>
          </cell>
          <cell r="U683">
            <v>45744</v>
          </cell>
          <cell r="V683">
            <v>45744</v>
          </cell>
          <cell r="W683">
            <v>44998</v>
          </cell>
          <cell r="X683" t="str">
            <v>Yes</v>
          </cell>
          <cell r="AB683" t="str">
            <v>1383</v>
          </cell>
          <cell r="AC683" t="str">
            <v>1383</v>
          </cell>
          <cell r="AD683" t="str">
            <v>3383</v>
          </cell>
          <cell r="AE683" t="str">
            <v>3383</v>
          </cell>
          <cell r="AF683" t="str">
            <v>3100</v>
          </cell>
          <cell r="AG683" t="str">
            <v>3383</v>
          </cell>
        </row>
        <row r="684">
          <cell r="D684" t="str">
            <v>CWHE669874</v>
          </cell>
          <cell r="I684" t="str">
            <v>P1 - Asset will get commissioned within one year</v>
          </cell>
        </row>
        <row r="685">
          <cell r="D685" t="str">
            <v>BWHD164019</v>
          </cell>
          <cell r="I685" t="str">
            <v>B (Below 100% potential spares purchased)</v>
          </cell>
          <cell r="P685">
            <v>0</v>
          </cell>
          <cell r="Q685" t="str">
            <v>Air lube</v>
          </cell>
          <cell r="R685">
            <v>45527</v>
          </cell>
          <cell r="U685">
            <v>45861</v>
          </cell>
          <cell r="V685">
            <v>45861</v>
          </cell>
          <cell r="AD685" t="str">
            <v>200</v>
          </cell>
          <cell r="AE685" t="str">
            <v>1200</v>
          </cell>
          <cell r="AG685" t="str">
            <v>1000</v>
          </cell>
        </row>
        <row r="686">
          <cell r="D686" t="str">
            <v>CWHE561207</v>
          </cell>
          <cell r="I686" t="str">
            <v>B (Below 100% potential spares purchased)</v>
          </cell>
          <cell r="P686">
            <v>10</v>
          </cell>
          <cell r="Q686" t="str">
            <v>Air lube</v>
          </cell>
          <cell r="R686">
            <v>45612</v>
          </cell>
          <cell r="S686">
            <v>45612</v>
          </cell>
          <cell r="AD686" t="str">
            <v>0</v>
          </cell>
        </row>
        <row r="687">
          <cell r="D687" t="str">
            <v>CWHE721140</v>
          </cell>
          <cell r="I687" t="str">
            <v>B (Below 100% potential spares purchased)</v>
          </cell>
          <cell r="P687">
            <v>5</v>
          </cell>
          <cell r="Q687" t="str">
            <v>Air lube</v>
          </cell>
          <cell r="R687">
            <v>45507</v>
          </cell>
          <cell r="S687">
            <v>45507</v>
          </cell>
          <cell r="AD687" t="str">
            <v>0</v>
          </cell>
        </row>
        <row r="688">
          <cell r="D688" t="str">
            <v>CWHE669866</v>
          </cell>
          <cell r="I688" t="str">
            <v>B (Below 100% potential spares purchased)</v>
          </cell>
          <cell r="P688">
            <v>8</v>
          </cell>
          <cell r="Q688" t="str">
            <v>Air lube</v>
          </cell>
          <cell r="R688">
            <v>45325</v>
          </cell>
          <cell r="S688">
            <v>45325</v>
          </cell>
          <cell r="AD688" t="str">
            <v>1000</v>
          </cell>
        </row>
        <row r="689">
          <cell r="D689" t="str">
            <v>BVGS049591</v>
          </cell>
          <cell r="I689" t="str">
            <v>B (Below 100% potential spares purchased)</v>
          </cell>
          <cell r="N689">
            <v>2860</v>
          </cell>
          <cell r="O689">
            <v>5164</v>
          </cell>
          <cell r="P689">
            <v>8</v>
          </cell>
          <cell r="Q689" t="str">
            <v>Synthetic</v>
          </cell>
          <cell r="R689">
            <v>46038</v>
          </cell>
          <cell r="V689">
            <v>46038</v>
          </cell>
          <cell r="AD689" t="str">
            <v>16000</v>
          </cell>
          <cell r="AG689" t="str">
            <v>2560</v>
          </cell>
        </row>
        <row r="690">
          <cell r="D690" t="str">
            <v>BWHD121813</v>
          </cell>
          <cell r="I690" t="str">
            <v>B (Below 100% potential spares purchased)</v>
          </cell>
          <cell r="P690">
            <v>4</v>
          </cell>
          <cell r="Q690" t="str">
            <v>Air lube Plus</v>
          </cell>
          <cell r="R690">
            <v>45876</v>
          </cell>
          <cell r="U690">
            <v>45633</v>
          </cell>
          <cell r="V690">
            <v>45633</v>
          </cell>
          <cell r="AD690" t="str">
            <v>570</v>
          </cell>
          <cell r="AE690" t="str">
            <v>530</v>
          </cell>
          <cell r="AG690" t="str">
            <v>1000</v>
          </cell>
        </row>
        <row r="691">
          <cell r="D691" t="str">
            <v>BWHD164015</v>
          </cell>
          <cell r="I691" t="str">
            <v>B (Below 100% potential spares purchased)</v>
          </cell>
          <cell r="P691">
            <v>4</v>
          </cell>
          <cell r="Q691" t="str">
            <v>Air lube Plus</v>
          </cell>
          <cell r="R691">
            <v>46120</v>
          </cell>
          <cell r="U691">
            <v>45976</v>
          </cell>
          <cell r="V691">
            <v>45976</v>
          </cell>
          <cell r="AD691" t="str">
            <v>630</v>
          </cell>
          <cell r="AE691" t="str">
            <v>1305</v>
          </cell>
          <cell r="AG691" t="str">
            <v>1000</v>
          </cell>
        </row>
        <row r="692">
          <cell r="D692" t="str">
            <v>CWHE212136</v>
          </cell>
          <cell r="I692" t="str">
            <v>P1 - Asset will get commissioned within one year</v>
          </cell>
        </row>
        <row r="693">
          <cell r="D693" t="str">
            <v>CWHE212135</v>
          </cell>
          <cell r="I693" t="str">
            <v>B (Below 100% potential spares purchased)</v>
          </cell>
          <cell r="N693">
            <v>0</v>
          </cell>
          <cell r="O693">
            <v>0</v>
          </cell>
          <cell r="P693">
            <v>8</v>
          </cell>
          <cell r="Q693" t="str">
            <v>Air lube</v>
          </cell>
          <cell r="R693">
            <v>45467</v>
          </cell>
          <cell r="S693">
            <v>45467</v>
          </cell>
          <cell r="AD693" t="str">
            <v>1000</v>
          </cell>
        </row>
        <row r="694">
          <cell r="D694" t="str">
            <v>BWHD164004</v>
          </cell>
          <cell r="I694" t="str">
            <v>B (Below 100% potential spares purchased)</v>
          </cell>
          <cell r="P694">
            <v>4</v>
          </cell>
          <cell r="Q694" t="str">
            <v>Air lube Plus</v>
          </cell>
          <cell r="R694">
            <v>45904</v>
          </cell>
          <cell r="U694">
            <v>45749</v>
          </cell>
          <cell r="V694">
            <v>45749</v>
          </cell>
          <cell r="AD694" t="str">
            <v>170</v>
          </cell>
          <cell r="AE694" t="str">
            <v>170</v>
          </cell>
          <cell r="AG694" t="str">
            <v>1000</v>
          </cell>
        </row>
        <row r="695">
          <cell r="D695" t="str">
            <v>BWHD164003</v>
          </cell>
          <cell r="I695" t="str">
            <v>B (Below 100% potential spares purchased)</v>
          </cell>
          <cell r="P695">
            <v>2</v>
          </cell>
          <cell r="Q695" t="str">
            <v>Air lube Plus</v>
          </cell>
          <cell r="R695">
            <v>45620</v>
          </cell>
          <cell r="U695">
            <v>45620</v>
          </cell>
          <cell r="V695">
            <v>45620</v>
          </cell>
          <cell r="AD695" t="str">
            <v>10</v>
          </cell>
          <cell r="AE695" t="str">
            <v>10</v>
          </cell>
          <cell r="AG695" t="str">
            <v>10</v>
          </cell>
        </row>
        <row r="696">
          <cell r="D696" t="str">
            <v>BWHS034307</v>
          </cell>
          <cell r="I696" t="str">
            <v>B (Below 100% potential spares purchased)</v>
          </cell>
          <cell r="N696">
            <v>432</v>
          </cell>
          <cell r="O696">
            <v>422</v>
          </cell>
          <cell r="P696">
            <v>4</v>
          </cell>
          <cell r="Q696" t="str">
            <v>XD</v>
          </cell>
          <cell r="R696">
            <v>45980</v>
          </cell>
          <cell r="S696">
            <v>45980</v>
          </cell>
          <cell r="T696">
            <v>45980</v>
          </cell>
          <cell r="U696">
            <v>45980</v>
          </cell>
          <cell r="V696">
            <v>45440</v>
          </cell>
          <cell r="W696">
            <v>45440</v>
          </cell>
          <cell r="X696" t="str">
            <v>Yes</v>
          </cell>
          <cell r="AB696" t="str">
            <v>1500</v>
          </cell>
          <cell r="AC696" t="str">
            <v>1500</v>
          </cell>
          <cell r="AD696" t="str">
            <v>3000</v>
          </cell>
          <cell r="AE696" t="str">
            <v>3000</v>
          </cell>
          <cell r="AF696" t="str">
            <v>7146</v>
          </cell>
          <cell r="AG696" t="str">
            <v>4000</v>
          </cell>
        </row>
        <row r="697">
          <cell r="D697" t="str">
            <v>BWHD163991</v>
          </cell>
          <cell r="I697" t="str">
            <v>B (Below 100% potential spares purchased)</v>
          </cell>
          <cell r="P697">
            <v>2</v>
          </cell>
          <cell r="Q697" t="str">
            <v>Air lube Plus</v>
          </cell>
          <cell r="R697">
            <v>45786</v>
          </cell>
          <cell r="U697">
            <v>45786</v>
          </cell>
          <cell r="V697">
            <v>45786</v>
          </cell>
          <cell r="AD697" t="str">
            <v>5</v>
          </cell>
          <cell r="AE697" t="str">
            <v>5</v>
          </cell>
          <cell r="AG697" t="str">
            <v>5</v>
          </cell>
        </row>
        <row r="698">
          <cell r="D698" t="str">
            <v>BWHD163996</v>
          </cell>
          <cell r="I698" t="str">
            <v>B (Below 100% potential spares purchased)</v>
          </cell>
          <cell r="P698">
            <v>7</v>
          </cell>
          <cell r="Q698" t="str">
            <v>Air lube Plus</v>
          </cell>
          <cell r="R698">
            <v>46170</v>
          </cell>
          <cell r="U698">
            <v>46064</v>
          </cell>
          <cell r="V698">
            <v>46170</v>
          </cell>
          <cell r="AD698" t="str">
            <v>1500</v>
          </cell>
          <cell r="AE698" t="str">
            <v>1000</v>
          </cell>
          <cell r="AG698" t="str">
            <v>1000</v>
          </cell>
        </row>
        <row r="699">
          <cell r="D699" t="str">
            <v>BWGD163984</v>
          </cell>
          <cell r="I699" t="str">
            <v>B (Below 100% potential spares purchased)</v>
          </cell>
          <cell r="P699">
            <v>0</v>
          </cell>
          <cell r="Q699" t="str">
            <v>Air lube Plus</v>
          </cell>
          <cell r="R699">
            <v>46008</v>
          </cell>
          <cell r="U699">
            <v>46008</v>
          </cell>
          <cell r="V699">
            <v>46008</v>
          </cell>
          <cell r="AD699" t="str">
            <v>750</v>
          </cell>
          <cell r="AE699" t="str">
            <v>1500</v>
          </cell>
          <cell r="AG699" t="str">
            <v>1000</v>
          </cell>
        </row>
        <row r="700">
          <cell r="D700" t="str">
            <v>DWHL361190</v>
          </cell>
          <cell r="I700" t="str">
            <v>B (Below 100% potential spares purchased)</v>
          </cell>
          <cell r="P700">
            <v>7</v>
          </cell>
          <cell r="Q700" t="str">
            <v>Air lube</v>
          </cell>
          <cell r="R700">
            <v>45590</v>
          </cell>
          <cell r="S700">
            <v>45316</v>
          </cell>
          <cell r="AD700" t="str">
            <v>0</v>
          </cell>
        </row>
        <row r="701">
          <cell r="D701" t="str">
            <v>DWGV361242</v>
          </cell>
          <cell r="I701" t="str">
            <v>B (Below 100% potential spares purchased)</v>
          </cell>
          <cell r="N701">
            <v>0</v>
          </cell>
          <cell r="O701">
            <v>0</v>
          </cell>
          <cell r="P701">
            <v>5</v>
          </cell>
          <cell r="Q701" t="str">
            <v>Air lube</v>
          </cell>
          <cell r="R701">
            <v>45303</v>
          </cell>
          <cell r="S701">
            <v>45303</v>
          </cell>
          <cell r="AD701" t="str">
            <v>1000</v>
          </cell>
        </row>
        <row r="702">
          <cell r="D702" t="str">
            <v>BWGS034071</v>
          </cell>
          <cell r="I702" t="str">
            <v>B (Below 100% potential spares purchased)</v>
          </cell>
          <cell r="N702">
            <v>13346</v>
          </cell>
          <cell r="O702">
            <v>5299</v>
          </cell>
          <cell r="P702">
            <v>10</v>
          </cell>
          <cell r="Q702" t="str">
            <v>XD</v>
          </cell>
          <cell r="R702">
            <v>46056</v>
          </cell>
          <cell r="S702">
            <v>46056</v>
          </cell>
          <cell r="T702">
            <v>46056</v>
          </cell>
          <cell r="U702">
            <v>46056</v>
          </cell>
          <cell r="V702">
            <v>46056</v>
          </cell>
          <cell r="W702">
            <v>45945</v>
          </cell>
          <cell r="AB702" t="str">
            <v>1938</v>
          </cell>
          <cell r="AC702" t="str">
            <v>1938</v>
          </cell>
          <cell r="AD702" t="str">
            <v>801</v>
          </cell>
          <cell r="AE702" t="str">
            <v>801</v>
          </cell>
          <cell r="AF702" t="str">
            <v>801</v>
          </cell>
          <cell r="AG702" t="str">
            <v>3208</v>
          </cell>
        </row>
        <row r="703">
          <cell r="D703" t="str">
            <v>CWGE721104</v>
          </cell>
          <cell r="I703" t="str">
            <v>B (Below 100% potential spares purchased)</v>
          </cell>
          <cell r="N703">
            <v>0</v>
          </cell>
          <cell r="O703">
            <v>1</v>
          </cell>
          <cell r="P703">
            <v>4</v>
          </cell>
          <cell r="Q703" t="str">
            <v>Air lube</v>
          </cell>
          <cell r="R703">
            <v>45295</v>
          </cell>
          <cell r="AD703" t="str">
            <v>0</v>
          </cell>
        </row>
        <row r="704">
          <cell r="D704" t="str">
            <v>CWGE561056</v>
          </cell>
          <cell r="I704" t="str">
            <v>B (Below 100% potential spares purchased)</v>
          </cell>
          <cell r="N704">
            <v>1</v>
          </cell>
          <cell r="O704">
            <v>0</v>
          </cell>
          <cell r="P704">
            <v>8</v>
          </cell>
          <cell r="Q704" t="str">
            <v>Air lube</v>
          </cell>
          <cell r="R704">
            <v>45331</v>
          </cell>
          <cell r="S704">
            <v>45331</v>
          </cell>
          <cell r="AD704" t="str">
            <v>2000</v>
          </cell>
        </row>
        <row r="705">
          <cell r="D705" t="str">
            <v>CWGE669753</v>
          </cell>
          <cell r="I705" t="str">
            <v>B (Below 100% potential spares purchased)</v>
          </cell>
          <cell r="N705">
            <v>0</v>
          </cell>
          <cell r="O705">
            <v>0</v>
          </cell>
          <cell r="P705">
            <v>6</v>
          </cell>
          <cell r="Q705" t="str">
            <v>Air lube</v>
          </cell>
          <cell r="R705">
            <v>45238</v>
          </cell>
          <cell r="AD705" t="str">
            <v>1000</v>
          </cell>
        </row>
        <row r="706">
          <cell r="D706" t="str">
            <v>SN23TN02939</v>
          </cell>
          <cell r="I706" t="str">
            <v>B (Below 100% potential spares purchased)</v>
          </cell>
          <cell r="P706">
            <v>4</v>
          </cell>
          <cell r="X706" t="str">
            <v>Yes</v>
          </cell>
          <cell r="AD706" t="str">
            <v>0</v>
          </cell>
        </row>
        <row r="707">
          <cell r="D707" t="str">
            <v>SN23TN02936</v>
          </cell>
          <cell r="I707" t="str">
            <v>B (Below 100% potential spares purchased)</v>
          </cell>
          <cell r="P707">
            <v>8</v>
          </cell>
          <cell r="X707" t="str">
            <v>Yes</v>
          </cell>
          <cell r="AD707" t="str">
            <v>1000</v>
          </cell>
        </row>
        <row r="708">
          <cell r="D708" t="str">
            <v>BWGC370777</v>
          </cell>
          <cell r="I708" t="str">
            <v>B (Below 100% potential spares purchased)</v>
          </cell>
          <cell r="N708">
            <v>1001</v>
          </cell>
          <cell r="O708">
            <v>2477</v>
          </cell>
          <cell r="P708">
            <v>2</v>
          </cell>
          <cell r="Q708" t="str">
            <v>XD</v>
          </cell>
          <cell r="R708">
            <v>46016</v>
          </cell>
          <cell r="S708">
            <v>46016</v>
          </cell>
          <cell r="T708">
            <v>46016</v>
          </cell>
          <cell r="U708">
            <v>46016</v>
          </cell>
          <cell r="V708">
            <v>46016</v>
          </cell>
          <cell r="W708">
            <v>46016</v>
          </cell>
          <cell r="X708" t="str">
            <v>Yes</v>
          </cell>
          <cell r="AB708" t="str">
            <v>2000</v>
          </cell>
          <cell r="AC708" t="str">
            <v>2000</v>
          </cell>
          <cell r="AD708" t="str">
            <v>4000</v>
          </cell>
          <cell r="AE708" t="str">
            <v>4000</v>
          </cell>
          <cell r="AF708" t="str">
            <v>8000</v>
          </cell>
          <cell r="AG708" t="str">
            <v>4000</v>
          </cell>
        </row>
        <row r="709">
          <cell r="D709" t="str">
            <v>BWGC370765</v>
          </cell>
          <cell r="I709" t="str">
            <v>B (Below 100% potential spares purchased)</v>
          </cell>
          <cell r="P709">
            <v>1</v>
          </cell>
          <cell r="Q709" t="str">
            <v>XD</v>
          </cell>
          <cell r="R709">
            <v>45834</v>
          </cell>
          <cell r="S709">
            <v>45834</v>
          </cell>
          <cell r="T709">
            <v>45834</v>
          </cell>
          <cell r="U709">
            <v>45667</v>
          </cell>
          <cell r="V709">
            <v>45667</v>
          </cell>
          <cell r="W709">
            <v>45667</v>
          </cell>
          <cell r="X709" t="str">
            <v>Yes</v>
          </cell>
          <cell r="AB709" t="str">
            <v>1352</v>
          </cell>
          <cell r="AC709" t="str">
            <v>1352</v>
          </cell>
          <cell r="AD709" t="str">
            <v>3352</v>
          </cell>
          <cell r="AE709" t="str">
            <v>1802</v>
          </cell>
          <cell r="AF709" t="str">
            <v>5812</v>
          </cell>
          <cell r="AG709" t="str">
            <v>1802</v>
          </cell>
        </row>
        <row r="710">
          <cell r="D710" t="str">
            <v>BWGC370755</v>
          </cell>
          <cell r="I710" t="str">
            <v>B (Below 100% potential spares purchased)</v>
          </cell>
          <cell r="N710">
            <v>71</v>
          </cell>
          <cell r="O710">
            <v>536</v>
          </cell>
          <cell r="P710">
            <v>1</v>
          </cell>
          <cell r="Q710" t="str">
            <v>XD</v>
          </cell>
          <cell r="R710">
            <v>45525</v>
          </cell>
          <cell r="S710">
            <v>45525</v>
          </cell>
          <cell r="T710">
            <v>45525</v>
          </cell>
          <cell r="U710">
            <v>45525</v>
          </cell>
          <cell r="V710">
            <v>45525</v>
          </cell>
          <cell r="W710">
            <v>45525</v>
          </cell>
          <cell r="X710" t="str">
            <v>Yes</v>
          </cell>
          <cell r="AB710" t="str">
            <v>893</v>
          </cell>
          <cell r="AC710" t="str">
            <v>893</v>
          </cell>
          <cell r="AD710" t="str">
            <v>2393</v>
          </cell>
          <cell r="AE710" t="str">
            <v>2393</v>
          </cell>
          <cell r="AF710" t="str">
            <v>7392</v>
          </cell>
          <cell r="AG710" t="str">
            <v>1393</v>
          </cell>
        </row>
        <row r="711">
          <cell r="D711" t="str">
            <v>BWGS033844</v>
          </cell>
          <cell r="I711" t="str">
            <v>B (Below 100% potential spares purchased)</v>
          </cell>
          <cell r="N711">
            <v>4907</v>
          </cell>
          <cell r="O711">
            <v>879</v>
          </cell>
          <cell r="P711">
            <v>8</v>
          </cell>
          <cell r="Q711" t="str">
            <v>XD</v>
          </cell>
          <cell r="R711">
            <v>46045</v>
          </cell>
          <cell r="S711">
            <v>46045</v>
          </cell>
          <cell r="T711">
            <v>46045</v>
          </cell>
          <cell r="U711">
            <v>46045</v>
          </cell>
          <cell r="V711">
            <v>46045</v>
          </cell>
          <cell r="W711">
            <v>46045</v>
          </cell>
          <cell r="X711" t="str">
            <v>Yes</v>
          </cell>
          <cell r="AB711" t="str">
            <v>1500</v>
          </cell>
          <cell r="AC711" t="str">
            <v>1500</v>
          </cell>
          <cell r="AD711" t="str">
            <v>3000</v>
          </cell>
          <cell r="AE711" t="str">
            <v>3000</v>
          </cell>
          <cell r="AF711" t="str">
            <v>2214</v>
          </cell>
          <cell r="AG711" t="str">
            <v>4000</v>
          </cell>
        </row>
        <row r="712">
          <cell r="D712" t="str">
            <v>B23V0231</v>
          </cell>
          <cell r="I712" t="str">
            <v>P1 - Asset will get commissioned within one year</v>
          </cell>
        </row>
        <row r="713">
          <cell r="D713" t="str">
            <v>B23V0235</v>
          </cell>
          <cell r="I713" t="str">
            <v>P1 - Asset will get commissioned within one year</v>
          </cell>
        </row>
        <row r="714">
          <cell r="D714" t="str">
            <v>DWGL140819</v>
          </cell>
          <cell r="I714" t="str">
            <v>B (Below 100% potential spares purchased)</v>
          </cell>
          <cell r="P714">
            <v>6</v>
          </cell>
          <cell r="Q714" t="str">
            <v>Air lube</v>
          </cell>
          <cell r="S714">
            <v>46158</v>
          </cell>
          <cell r="AD714" t="str">
            <v>0</v>
          </cell>
        </row>
        <row r="715">
          <cell r="D715" t="str">
            <v>BWFD163947</v>
          </cell>
          <cell r="I715" t="str">
            <v>B (Below 100% potential spares purchased)</v>
          </cell>
          <cell r="P715">
            <v>4</v>
          </cell>
          <cell r="Q715" t="str">
            <v>Air lube Plus</v>
          </cell>
          <cell r="R715">
            <v>46008</v>
          </cell>
          <cell r="U715">
            <v>45498</v>
          </cell>
          <cell r="V715">
            <v>46008</v>
          </cell>
          <cell r="AD715" t="str">
            <v>415</v>
          </cell>
          <cell r="AE715" t="str">
            <v>1160</v>
          </cell>
          <cell r="AG715" t="str">
            <v>1000</v>
          </cell>
        </row>
        <row r="716">
          <cell r="D716" t="str">
            <v>BWFC370723</v>
          </cell>
          <cell r="I716" t="str">
            <v>B (Below 100% potential spares purchased)</v>
          </cell>
          <cell r="N716">
            <v>6236</v>
          </cell>
          <cell r="O716">
            <v>5429</v>
          </cell>
          <cell r="P716">
            <v>12</v>
          </cell>
          <cell r="Q716" t="str">
            <v>XD</v>
          </cell>
          <cell r="R716">
            <v>46130</v>
          </cell>
          <cell r="S716">
            <v>46130</v>
          </cell>
          <cell r="T716">
            <v>46130</v>
          </cell>
          <cell r="U716">
            <v>46130</v>
          </cell>
          <cell r="V716">
            <v>46130</v>
          </cell>
          <cell r="W716">
            <v>45287</v>
          </cell>
          <cell r="X716" t="str">
            <v>Yes</v>
          </cell>
          <cell r="AB716" t="str">
            <v>1500</v>
          </cell>
          <cell r="AC716" t="str">
            <v>1500</v>
          </cell>
          <cell r="AD716" t="str">
            <v>3000</v>
          </cell>
          <cell r="AE716" t="str">
            <v>3000</v>
          </cell>
          <cell r="AF716" t="str">
            <v>-3664</v>
          </cell>
          <cell r="AG716" t="str">
            <v>2000</v>
          </cell>
        </row>
        <row r="717">
          <cell r="D717" t="str">
            <v>BWFD163940</v>
          </cell>
          <cell r="I717" t="str">
            <v>B (Below 100% potential spares purchased)</v>
          </cell>
          <cell r="P717">
            <v>3</v>
          </cell>
          <cell r="Q717" t="str">
            <v>Air lube Plus</v>
          </cell>
          <cell r="R717">
            <v>46067</v>
          </cell>
          <cell r="U717">
            <v>45744</v>
          </cell>
          <cell r="V717">
            <v>46067</v>
          </cell>
          <cell r="AD717" t="str">
            <v>570</v>
          </cell>
          <cell r="AE717" t="str">
            <v>1230</v>
          </cell>
          <cell r="AG717" t="str">
            <v>1000</v>
          </cell>
        </row>
        <row r="718">
          <cell r="D718" t="str">
            <v>BWFC370703</v>
          </cell>
          <cell r="I718" t="str">
            <v>B (Below 100% potential spares purchased)</v>
          </cell>
          <cell r="N718">
            <v>1680</v>
          </cell>
          <cell r="O718">
            <v>2228</v>
          </cell>
          <cell r="P718">
            <v>2</v>
          </cell>
          <cell r="Q718" t="str">
            <v>XD</v>
          </cell>
          <cell r="R718">
            <v>45812</v>
          </cell>
          <cell r="S718">
            <v>45812</v>
          </cell>
          <cell r="T718">
            <v>45812</v>
          </cell>
          <cell r="U718">
            <v>45812</v>
          </cell>
          <cell r="V718">
            <v>45812</v>
          </cell>
          <cell r="W718">
            <v>45339</v>
          </cell>
          <cell r="X718" t="str">
            <v>Yes</v>
          </cell>
          <cell r="AB718" t="str">
            <v>1586</v>
          </cell>
          <cell r="AC718" t="str">
            <v>1586</v>
          </cell>
          <cell r="AD718" t="str">
            <v>3586</v>
          </cell>
          <cell r="AE718" t="str">
            <v>3586</v>
          </cell>
          <cell r="AF718" t="str">
            <v>4092</v>
          </cell>
          <cell r="AG718" t="str">
            <v>3586</v>
          </cell>
        </row>
        <row r="719">
          <cell r="D719" t="str">
            <v>BWFC370700</v>
          </cell>
          <cell r="I719" t="str">
            <v>B (Below 100% potential spares purchased)</v>
          </cell>
          <cell r="N719">
            <v>201</v>
          </cell>
          <cell r="O719">
            <v>1807</v>
          </cell>
          <cell r="P719">
            <v>4</v>
          </cell>
          <cell r="Q719" t="str">
            <v>XD</v>
          </cell>
          <cell r="R719">
            <v>45905</v>
          </cell>
          <cell r="S719">
            <v>45995</v>
          </cell>
          <cell r="T719">
            <v>45995</v>
          </cell>
          <cell r="U719">
            <v>45418</v>
          </cell>
          <cell r="V719">
            <v>45418</v>
          </cell>
          <cell r="W719">
            <v>45418</v>
          </cell>
          <cell r="X719" t="str">
            <v>Yes</v>
          </cell>
          <cell r="AB719" t="str">
            <v>1830</v>
          </cell>
          <cell r="AC719" t="str">
            <v>1830</v>
          </cell>
          <cell r="AD719" t="str">
            <v>3130</v>
          </cell>
          <cell r="AE719" t="str">
            <v>1427</v>
          </cell>
          <cell r="AF719" t="str">
            <v>6427</v>
          </cell>
          <cell r="AG719" t="str">
            <v>1427</v>
          </cell>
        </row>
        <row r="720">
          <cell r="D720" t="str">
            <v>BWFD163937</v>
          </cell>
          <cell r="I720" t="str">
            <v>B (Below 100% potential spares purchased)</v>
          </cell>
          <cell r="P720">
            <v>2</v>
          </cell>
          <cell r="Q720" t="str">
            <v>Air lube Plus</v>
          </cell>
          <cell r="R720">
            <v>46111</v>
          </cell>
          <cell r="U720">
            <v>46004</v>
          </cell>
          <cell r="V720">
            <v>46004</v>
          </cell>
          <cell r="AD720" t="str">
            <v>130</v>
          </cell>
          <cell r="AE720" t="str">
            <v>880</v>
          </cell>
          <cell r="AG720" t="str">
            <v>1000</v>
          </cell>
        </row>
        <row r="721">
          <cell r="D721" t="str">
            <v>BWFC370687</v>
          </cell>
          <cell r="I721" t="str">
            <v>B (Below 100% potential spares purchased)</v>
          </cell>
          <cell r="N721">
            <v>375</v>
          </cell>
          <cell r="O721">
            <v>1830</v>
          </cell>
          <cell r="P721">
            <v>3</v>
          </cell>
          <cell r="Q721" t="str">
            <v>XD</v>
          </cell>
          <cell r="R721">
            <v>45601</v>
          </cell>
          <cell r="S721">
            <v>45838</v>
          </cell>
          <cell r="T721">
            <v>45838</v>
          </cell>
          <cell r="U721">
            <v>45601</v>
          </cell>
          <cell r="V721">
            <v>45601</v>
          </cell>
          <cell r="W721">
            <v>45601</v>
          </cell>
          <cell r="X721" t="str">
            <v>Yes</v>
          </cell>
          <cell r="AB721" t="str">
            <v>864</v>
          </cell>
          <cell r="AC721" t="str">
            <v>864</v>
          </cell>
          <cell r="AD721" t="str">
            <v>796</v>
          </cell>
          <cell r="AE721" t="str">
            <v>796</v>
          </cell>
          <cell r="AF721" t="str">
            <v>5795</v>
          </cell>
          <cell r="AG721" t="str">
            <v>796</v>
          </cell>
        </row>
        <row r="722">
          <cell r="D722" t="str">
            <v>BWFC370683</v>
          </cell>
          <cell r="I722" t="str">
            <v>B (Below 100% potential spares purchased)</v>
          </cell>
          <cell r="N722">
            <v>2280</v>
          </cell>
          <cell r="O722">
            <v>120</v>
          </cell>
          <cell r="P722">
            <v>0</v>
          </cell>
          <cell r="Q722" t="str">
            <v>XD</v>
          </cell>
          <cell r="R722">
            <v>45275</v>
          </cell>
          <cell r="S722">
            <v>45448</v>
          </cell>
          <cell r="T722">
            <v>45448</v>
          </cell>
          <cell r="U722">
            <v>45275</v>
          </cell>
          <cell r="V722">
            <v>45275</v>
          </cell>
          <cell r="W722">
            <v>45275</v>
          </cell>
          <cell r="X722" t="str">
            <v>Yes</v>
          </cell>
          <cell r="AB722" t="str">
            <v>607</v>
          </cell>
          <cell r="AC722" t="str">
            <v>607</v>
          </cell>
          <cell r="AD722" t="str">
            <v>2200</v>
          </cell>
          <cell r="AE722" t="str">
            <v>1600</v>
          </cell>
          <cell r="AF722" t="str">
            <v>5600</v>
          </cell>
          <cell r="AG722" t="str">
            <v>1600</v>
          </cell>
        </row>
        <row r="723">
          <cell r="D723" t="str">
            <v>BWFD121755</v>
          </cell>
          <cell r="I723" t="str">
            <v>B (Below 100% potential spares purchased)</v>
          </cell>
          <cell r="P723">
            <v>3</v>
          </cell>
          <cell r="Q723" t="str">
            <v>Air lube Plus</v>
          </cell>
          <cell r="R723">
            <v>46009</v>
          </cell>
          <cell r="U723">
            <v>46009</v>
          </cell>
          <cell r="V723">
            <v>46009</v>
          </cell>
          <cell r="AD723" t="str">
            <v>1500</v>
          </cell>
          <cell r="AE723" t="str">
            <v>1000</v>
          </cell>
          <cell r="AG723" t="str">
            <v>1000</v>
          </cell>
        </row>
        <row r="724">
          <cell r="D724" t="str">
            <v>BWFD163931</v>
          </cell>
          <cell r="I724" t="str">
            <v>B (Below 100% potential spares purchased)</v>
          </cell>
          <cell r="P724">
            <v>2</v>
          </cell>
          <cell r="Q724" t="str">
            <v>Air lube Plus</v>
          </cell>
          <cell r="R724">
            <v>45622</v>
          </cell>
          <cell r="U724">
            <v>45280</v>
          </cell>
          <cell r="V724">
            <v>45280</v>
          </cell>
          <cell r="AD724" t="str">
            <v>10</v>
          </cell>
          <cell r="AE724" t="str">
            <v>10</v>
          </cell>
          <cell r="AG724" t="str">
            <v>1000</v>
          </cell>
        </row>
        <row r="725">
          <cell r="D725" t="str">
            <v>DWFL361135</v>
          </cell>
          <cell r="I725" t="str">
            <v>B (Below 100% potential spares purchased)</v>
          </cell>
        </row>
        <row r="726">
          <cell r="D726" t="str">
            <v>BWFT631331</v>
          </cell>
          <cell r="I726" t="str">
            <v>P1 - Asset will get commissioned within one year</v>
          </cell>
        </row>
        <row r="727">
          <cell r="D727" t="str">
            <v>BWFS041479</v>
          </cell>
          <cell r="I727" t="str">
            <v>B (Below 100% potential spares purchased)</v>
          </cell>
          <cell r="O727">
            <v>1954</v>
          </cell>
          <cell r="P727">
            <v>0</v>
          </cell>
          <cell r="Q727" t="str">
            <v>XD</v>
          </cell>
          <cell r="R727">
            <v>45208</v>
          </cell>
          <cell r="S727">
            <v>45180</v>
          </cell>
          <cell r="T727">
            <v>45180</v>
          </cell>
          <cell r="U727">
            <v>45180</v>
          </cell>
          <cell r="V727">
            <v>45180</v>
          </cell>
          <cell r="W727">
            <v>45180</v>
          </cell>
          <cell r="X727" t="str">
            <v>Yes</v>
          </cell>
          <cell r="AB727" t="str">
            <v>48</v>
          </cell>
          <cell r="AC727" t="str">
            <v>48</v>
          </cell>
          <cell r="AD727" t="str">
            <v>2046</v>
          </cell>
          <cell r="AE727" t="str">
            <v>2048</v>
          </cell>
          <cell r="AF727" t="str">
            <v>6048</v>
          </cell>
          <cell r="AG727" t="str">
            <v>2048</v>
          </cell>
        </row>
        <row r="728">
          <cell r="D728" t="str">
            <v>23900808</v>
          </cell>
          <cell r="I728" t="str">
            <v>B (Below 100% potential spares purchased)</v>
          </cell>
          <cell r="N728">
            <v>0</v>
          </cell>
          <cell r="O728">
            <v>0</v>
          </cell>
          <cell r="P728">
            <v>6</v>
          </cell>
          <cell r="AD728" t="str">
            <v>0</v>
          </cell>
        </row>
        <row r="729">
          <cell r="D729" t="str">
            <v>23892608</v>
          </cell>
          <cell r="I729" t="str">
            <v>B (Below 100% potential spares purchased)</v>
          </cell>
          <cell r="P729">
            <v>8</v>
          </cell>
          <cell r="Q729" t="str">
            <v>Air lube</v>
          </cell>
          <cell r="R729">
            <v>45205</v>
          </cell>
          <cell r="AD729" t="str">
            <v>1000</v>
          </cell>
        </row>
        <row r="730">
          <cell r="D730" t="str">
            <v>BWED163893</v>
          </cell>
          <cell r="I730" t="str">
            <v>B (Below 100% potential spares purchased)</v>
          </cell>
          <cell r="P730">
            <v>8</v>
          </cell>
          <cell r="Q730" t="str">
            <v>Air lube Plus</v>
          </cell>
          <cell r="R730">
            <v>46114</v>
          </cell>
          <cell r="U730">
            <v>46125</v>
          </cell>
          <cell r="V730">
            <v>46125</v>
          </cell>
          <cell r="AD730" t="str">
            <v>676</v>
          </cell>
          <cell r="AE730" t="str">
            <v>676</v>
          </cell>
          <cell r="AG730" t="str">
            <v>1000</v>
          </cell>
        </row>
        <row r="731">
          <cell r="D731" t="str">
            <v>BWED163889</v>
          </cell>
          <cell r="I731" t="str">
            <v>B (Below 100% potential spares purchased)</v>
          </cell>
          <cell r="P731">
            <v>4</v>
          </cell>
          <cell r="Q731" t="str">
            <v>Air lube Plus</v>
          </cell>
          <cell r="R731">
            <v>46168</v>
          </cell>
          <cell r="U731">
            <v>46118</v>
          </cell>
          <cell r="V731">
            <v>46118</v>
          </cell>
          <cell r="AD731" t="str">
            <v>730</v>
          </cell>
          <cell r="AE731" t="str">
            <v>505</v>
          </cell>
          <cell r="AG731" t="str">
            <v>1000</v>
          </cell>
        </row>
        <row r="732">
          <cell r="D732" t="str">
            <v>BWED163871</v>
          </cell>
          <cell r="I732" t="str">
            <v>B (Below 100% potential spares purchased)</v>
          </cell>
          <cell r="P732">
            <v>2</v>
          </cell>
          <cell r="Q732" t="str">
            <v>Air lube Plus</v>
          </cell>
          <cell r="R732">
            <v>45594</v>
          </cell>
          <cell r="U732">
            <v>45594</v>
          </cell>
          <cell r="V732">
            <v>45594</v>
          </cell>
          <cell r="AD732" t="str">
            <v>200</v>
          </cell>
          <cell r="AE732" t="str">
            <v>500</v>
          </cell>
          <cell r="AG732" t="str">
            <v>1000</v>
          </cell>
        </row>
        <row r="733">
          <cell r="D733" t="str">
            <v>BWED163867</v>
          </cell>
          <cell r="I733" t="str">
            <v>B (Below 100% potential spares purchased)</v>
          </cell>
          <cell r="P733">
            <v>1</v>
          </cell>
          <cell r="Q733" t="str">
            <v>Air lube Plus</v>
          </cell>
          <cell r="R733">
            <v>45594</v>
          </cell>
          <cell r="U733">
            <v>45594</v>
          </cell>
          <cell r="AD733" t="str">
            <v>135</v>
          </cell>
          <cell r="AE733" t="str">
            <v>385</v>
          </cell>
          <cell r="AG733" t="str">
            <v>1000</v>
          </cell>
        </row>
        <row r="734">
          <cell r="D734" t="str">
            <v>CWEE669569</v>
          </cell>
          <cell r="I734" t="str">
            <v>B (Below 100% potential spares purchased)</v>
          </cell>
          <cell r="P734">
            <v>4</v>
          </cell>
          <cell r="Q734" t="str">
            <v>Air lube</v>
          </cell>
          <cell r="R734">
            <v>45175</v>
          </cell>
          <cell r="S734">
            <v>45176</v>
          </cell>
          <cell r="AD734" t="str">
            <v>0</v>
          </cell>
        </row>
        <row r="735">
          <cell r="D735" t="str">
            <v>CWEE669568</v>
          </cell>
          <cell r="I735" t="str">
            <v>P1 - Asset will get commissioned within one year</v>
          </cell>
        </row>
        <row r="736">
          <cell r="D736" t="str">
            <v>SN23TN02664</v>
          </cell>
          <cell r="I736" t="str">
            <v>P1 - Asset will get commissioned within one year</v>
          </cell>
        </row>
        <row r="737">
          <cell r="D737" t="str">
            <v>A23V4416</v>
          </cell>
          <cell r="I737" t="str">
            <v>P1 - Asset will get commissioned within one year</v>
          </cell>
        </row>
        <row r="738">
          <cell r="D738" t="str">
            <v>BWES033256</v>
          </cell>
          <cell r="I738" t="str">
            <v>B (Below 100% potential spares purchased)</v>
          </cell>
          <cell r="N738">
            <v>7549</v>
          </cell>
          <cell r="O738">
            <v>1887</v>
          </cell>
          <cell r="P738">
            <v>4</v>
          </cell>
          <cell r="Q738" t="str">
            <v>XD</v>
          </cell>
          <cell r="R738">
            <v>46040</v>
          </cell>
          <cell r="S738">
            <v>46040</v>
          </cell>
          <cell r="T738">
            <v>46040</v>
          </cell>
          <cell r="U738">
            <v>46040</v>
          </cell>
          <cell r="V738">
            <v>46040</v>
          </cell>
          <cell r="W738">
            <v>45616</v>
          </cell>
          <cell r="X738" t="str">
            <v>Yes</v>
          </cell>
          <cell r="AB738" t="str">
            <v>1918</v>
          </cell>
          <cell r="AC738" t="str">
            <v>1918</v>
          </cell>
          <cell r="AD738" t="str">
            <v>3918</v>
          </cell>
          <cell r="AE738" t="str">
            <v>3918</v>
          </cell>
          <cell r="AF738" t="str">
            <v>6118</v>
          </cell>
          <cell r="AG738" t="str">
            <v>3918</v>
          </cell>
        </row>
        <row r="739">
          <cell r="D739" t="str">
            <v>BWEC370394</v>
          </cell>
          <cell r="I739" t="str">
            <v>B (Below 100% potential spares purchased)</v>
          </cell>
          <cell r="N739">
            <v>8716</v>
          </cell>
          <cell r="O739">
            <v>1189</v>
          </cell>
          <cell r="P739">
            <v>4</v>
          </cell>
          <cell r="Q739" t="str">
            <v>Synthetic</v>
          </cell>
          <cell r="R739">
            <v>45436</v>
          </cell>
          <cell r="S739">
            <v>45768</v>
          </cell>
          <cell r="T739">
            <v>45768</v>
          </cell>
          <cell r="U739">
            <v>45436</v>
          </cell>
          <cell r="V739">
            <v>45768</v>
          </cell>
          <cell r="W739">
            <v>45768</v>
          </cell>
          <cell r="X739" t="str">
            <v>Yes</v>
          </cell>
          <cell r="Y739">
            <v>45768</v>
          </cell>
          <cell r="Z739">
            <v>45768</v>
          </cell>
          <cell r="AA739">
            <v>45768</v>
          </cell>
          <cell r="AB739" t="str">
            <v>2971</v>
          </cell>
          <cell r="AC739" t="str">
            <v>2971</v>
          </cell>
          <cell r="AD739" t="str">
            <v>2243</v>
          </cell>
          <cell r="AE739" t="str">
            <v>2243</v>
          </cell>
          <cell r="AF739" t="str">
            <v>6971</v>
          </cell>
          <cell r="AG739" t="str">
            <v>2971</v>
          </cell>
        </row>
        <row r="740">
          <cell r="D740" t="str">
            <v>DWEL153592</v>
          </cell>
          <cell r="I740" t="str">
            <v>B (Below 100% potential spares purchased)</v>
          </cell>
          <cell r="P740">
            <v>8</v>
          </cell>
          <cell r="Q740" t="str">
            <v>Air lube</v>
          </cell>
          <cell r="R740">
            <v>45416</v>
          </cell>
          <cell r="S740">
            <v>45486</v>
          </cell>
          <cell r="AD740" t="str">
            <v>0</v>
          </cell>
        </row>
        <row r="741">
          <cell r="D741" t="str">
            <v>DWEL153591</v>
          </cell>
          <cell r="I741" t="str">
            <v>B (Below 100% potential spares purchased)</v>
          </cell>
          <cell r="P741">
            <v>8</v>
          </cell>
          <cell r="Q741" t="str">
            <v>Air lube</v>
          </cell>
          <cell r="R741">
            <v>45853</v>
          </cell>
          <cell r="S741">
            <v>45853</v>
          </cell>
          <cell r="AD741" t="str">
            <v>1000</v>
          </cell>
        </row>
        <row r="742">
          <cell r="D742" t="str">
            <v>DWEL153590</v>
          </cell>
          <cell r="I742" t="str">
            <v>B (Below 100% potential spares purchased)</v>
          </cell>
          <cell r="P742">
            <v>6</v>
          </cell>
          <cell r="Q742" t="str">
            <v>Air lube</v>
          </cell>
          <cell r="R742">
            <v>45642</v>
          </cell>
          <cell r="S742">
            <v>45642</v>
          </cell>
          <cell r="AD742" t="str">
            <v>0</v>
          </cell>
        </row>
        <row r="743">
          <cell r="D743" t="str">
            <v>DWEL140776</v>
          </cell>
          <cell r="I743" t="str">
            <v>P1 - Asset will get commissioned within one year</v>
          </cell>
          <cell r="N743">
            <v>0</v>
          </cell>
          <cell r="O743">
            <v>0</v>
          </cell>
          <cell r="P743">
            <v>8</v>
          </cell>
          <cell r="Q743" t="str">
            <v>Air lube</v>
          </cell>
          <cell r="R743">
            <v>45237</v>
          </cell>
          <cell r="AD743" t="str">
            <v>1000</v>
          </cell>
        </row>
        <row r="744">
          <cell r="D744" t="str">
            <v>DWEL140775</v>
          </cell>
          <cell r="I744" t="str">
            <v>B (Below 100% potential spares purchased)</v>
          </cell>
          <cell r="N744">
            <v>0</v>
          </cell>
          <cell r="O744">
            <v>0</v>
          </cell>
          <cell r="P744">
            <v>8</v>
          </cell>
          <cell r="Q744" t="str">
            <v>Air lube</v>
          </cell>
          <cell r="R744">
            <v>45233</v>
          </cell>
          <cell r="S744">
            <v>45233</v>
          </cell>
          <cell r="AD744" t="str">
            <v>1000</v>
          </cell>
        </row>
        <row r="745">
          <cell r="D745" t="str">
            <v>DWEL140774</v>
          </cell>
          <cell r="I745" t="str">
            <v>B (Below 100% potential spares purchased)</v>
          </cell>
          <cell r="P745">
            <v>8</v>
          </cell>
          <cell r="Q745" t="str">
            <v>Air lube</v>
          </cell>
          <cell r="R745">
            <v>45229</v>
          </cell>
          <cell r="S745">
            <v>45229</v>
          </cell>
          <cell r="AD745" t="str">
            <v>1000</v>
          </cell>
        </row>
        <row r="746">
          <cell r="D746" t="str">
            <v>DWEL140773</v>
          </cell>
          <cell r="I746" t="str">
            <v>B (Below 100% potential spares purchased)</v>
          </cell>
          <cell r="N746">
            <v>0</v>
          </cell>
          <cell r="O746">
            <v>0</v>
          </cell>
          <cell r="P746">
            <v>6</v>
          </cell>
          <cell r="Q746" t="str">
            <v>Air lube</v>
          </cell>
          <cell r="R746">
            <v>45282</v>
          </cell>
          <cell r="S746">
            <v>45282</v>
          </cell>
          <cell r="AD746" t="str">
            <v>1000</v>
          </cell>
        </row>
        <row r="747">
          <cell r="D747" t="str">
            <v>BWDT300066</v>
          </cell>
          <cell r="I747" t="str">
            <v>P1 - Asset will get commissioned within one year</v>
          </cell>
        </row>
        <row r="748">
          <cell r="D748" t="str">
            <v>CWEE212107</v>
          </cell>
          <cell r="I748" t="str">
            <v>B (Below 100% potential spares purchased)</v>
          </cell>
          <cell r="N748">
            <v>0</v>
          </cell>
          <cell r="O748">
            <v>0</v>
          </cell>
          <cell r="P748">
            <v>8</v>
          </cell>
          <cell r="Q748" t="str">
            <v>PD</v>
          </cell>
          <cell r="R748">
            <v>45398</v>
          </cell>
          <cell r="S748">
            <v>45398</v>
          </cell>
          <cell r="AD748" t="str">
            <v>1000</v>
          </cell>
        </row>
        <row r="749">
          <cell r="D749" t="str">
            <v>CWEE212106</v>
          </cell>
          <cell r="I749" t="str">
            <v>P1 - Asset will get commissioned within one year</v>
          </cell>
        </row>
        <row r="750">
          <cell r="D750" t="str">
            <v>BWEC370334</v>
          </cell>
          <cell r="I750" t="str">
            <v>B (Below 100% potential spares purchased)</v>
          </cell>
          <cell r="N750">
            <v>9888</v>
          </cell>
          <cell r="O750">
            <v>3813</v>
          </cell>
          <cell r="P750">
            <v>2</v>
          </cell>
          <cell r="Q750" t="str">
            <v>Synthetic</v>
          </cell>
          <cell r="R750">
            <v>45796</v>
          </cell>
          <cell r="S750">
            <v>45795</v>
          </cell>
          <cell r="T750">
            <v>45795</v>
          </cell>
          <cell r="U750">
            <v>45795</v>
          </cell>
          <cell r="V750">
            <v>45795</v>
          </cell>
          <cell r="W750">
            <v>45795</v>
          </cell>
          <cell r="X750" t="str">
            <v>Yes</v>
          </cell>
          <cell r="AB750" t="str">
            <v>2030</v>
          </cell>
          <cell r="AC750" t="str">
            <v>2030</v>
          </cell>
          <cell r="AD750" t="str">
            <v>4030</v>
          </cell>
          <cell r="AE750" t="str">
            <v>2030</v>
          </cell>
          <cell r="AF750" t="str">
            <v>5296</v>
          </cell>
          <cell r="AG750" t="str">
            <v>2030</v>
          </cell>
        </row>
        <row r="751">
          <cell r="D751" t="str">
            <v>BWEC370314</v>
          </cell>
          <cell r="I751" t="str">
            <v>B (Below 100% potential spares purchased)</v>
          </cell>
          <cell r="N751">
            <v>8995</v>
          </cell>
          <cell r="O751">
            <v>5811</v>
          </cell>
          <cell r="P751">
            <v>10</v>
          </cell>
          <cell r="Q751" t="str">
            <v>XD</v>
          </cell>
          <cell r="R751">
            <v>46101</v>
          </cell>
          <cell r="S751">
            <v>46101</v>
          </cell>
          <cell r="T751">
            <v>46101</v>
          </cell>
          <cell r="U751">
            <v>46101</v>
          </cell>
          <cell r="V751">
            <v>46101</v>
          </cell>
          <cell r="W751">
            <v>45913</v>
          </cell>
          <cell r="X751" t="str">
            <v>Yes</v>
          </cell>
          <cell r="AB751" t="str">
            <v>2000</v>
          </cell>
          <cell r="AC751" t="str">
            <v>2000</v>
          </cell>
          <cell r="AD751" t="str">
            <v>4000</v>
          </cell>
          <cell r="AE751" t="str">
            <v>4000</v>
          </cell>
          <cell r="AF751" t="str">
            <v>4026</v>
          </cell>
          <cell r="AG751" t="str">
            <v>4000</v>
          </cell>
        </row>
        <row r="752">
          <cell r="D752" t="str">
            <v>BWEC370313</v>
          </cell>
          <cell r="I752" t="str">
            <v>B (Below 100% potential spares purchased)</v>
          </cell>
          <cell r="N752">
            <v>1865</v>
          </cell>
          <cell r="O752">
            <v>1195</v>
          </cell>
          <cell r="P752">
            <v>4</v>
          </cell>
          <cell r="Q752" t="str">
            <v>XD</v>
          </cell>
          <cell r="R752">
            <v>46008</v>
          </cell>
          <cell r="S752">
            <v>46008</v>
          </cell>
          <cell r="T752">
            <v>46008</v>
          </cell>
          <cell r="U752">
            <v>45506</v>
          </cell>
          <cell r="V752">
            <v>46008</v>
          </cell>
          <cell r="W752">
            <v>45567</v>
          </cell>
          <cell r="X752" t="str">
            <v>Yes</v>
          </cell>
          <cell r="AB752" t="str">
            <v>905</v>
          </cell>
          <cell r="AC752" t="str">
            <v>2405</v>
          </cell>
          <cell r="AD752" t="str">
            <v>2405</v>
          </cell>
          <cell r="AE752" t="str">
            <v>2405</v>
          </cell>
          <cell r="AF752" t="str">
            <v>4940</v>
          </cell>
          <cell r="AG752" t="str">
            <v>1405</v>
          </cell>
        </row>
        <row r="753">
          <cell r="D753" t="str">
            <v>CWES612611</v>
          </cell>
          <cell r="I753" t="str">
            <v>B (Below 100% potential spares purchased)</v>
          </cell>
          <cell r="P753">
            <v>8</v>
          </cell>
          <cell r="Q753" t="str">
            <v>Air lube</v>
          </cell>
          <cell r="R753">
            <v>45569</v>
          </cell>
          <cell r="S753">
            <v>45569</v>
          </cell>
          <cell r="AD753" t="str">
            <v>0</v>
          </cell>
        </row>
        <row r="754">
          <cell r="D754" t="str">
            <v>CWEE560812</v>
          </cell>
          <cell r="I754" t="str">
            <v>B (Below 100% potential spares purchased)</v>
          </cell>
          <cell r="N754">
            <v>1</v>
          </cell>
          <cell r="O754">
            <v>0</v>
          </cell>
          <cell r="P754">
            <v>5</v>
          </cell>
          <cell r="Q754" t="str">
            <v>Air lube</v>
          </cell>
          <cell r="R754">
            <v>45325</v>
          </cell>
          <cell r="S754">
            <v>45325</v>
          </cell>
          <cell r="AD754" t="str">
            <v>2000</v>
          </cell>
        </row>
        <row r="755">
          <cell r="D755" t="str">
            <v>CWDE677284</v>
          </cell>
          <cell r="I755" t="str">
            <v>B (Below 100% potential spares purchased)</v>
          </cell>
          <cell r="N755">
            <v>0</v>
          </cell>
          <cell r="O755">
            <v>0</v>
          </cell>
          <cell r="P755">
            <v>8</v>
          </cell>
          <cell r="AD755" t="str">
            <v>1000</v>
          </cell>
        </row>
        <row r="756">
          <cell r="D756" t="str">
            <v>BWLS031915</v>
          </cell>
          <cell r="I756" t="str">
            <v>B (Below 100% potential spares purchased)</v>
          </cell>
          <cell r="P756">
            <v>0</v>
          </cell>
          <cell r="Q756" t="str">
            <v>Air lube</v>
          </cell>
          <cell r="R756">
            <v>45570</v>
          </cell>
          <cell r="U756">
            <v>45570</v>
          </cell>
          <cell r="V756">
            <v>45570</v>
          </cell>
          <cell r="AD756" t="str">
            <v>80</v>
          </cell>
          <cell r="AE756" t="str">
            <v>1080</v>
          </cell>
          <cell r="AG756" t="str">
            <v>1000</v>
          </cell>
        </row>
        <row r="757">
          <cell r="D757" t="str">
            <v>CWDE700838</v>
          </cell>
          <cell r="I757" t="str">
            <v>B (Below 100% potential spares purchased)</v>
          </cell>
          <cell r="N757">
            <v>0</v>
          </cell>
          <cell r="O757">
            <v>0</v>
          </cell>
          <cell r="P757">
            <v>5</v>
          </cell>
          <cell r="Q757" t="str">
            <v>Air lube</v>
          </cell>
          <cell r="R757">
            <v>45371</v>
          </cell>
          <cell r="AD757" t="str">
            <v>1000</v>
          </cell>
        </row>
        <row r="758">
          <cell r="D758" t="str">
            <v>CWDE700837</v>
          </cell>
          <cell r="I758" t="str">
            <v>B (Below 100% potential spares purchased)</v>
          </cell>
          <cell r="N758">
            <v>0</v>
          </cell>
          <cell r="O758">
            <v>0</v>
          </cell>
          <cell r="P758">
            <v>8</v>
          </cell>
          <cell r="AD758" t="str">
            <v>1000</v>
          </cell>
        </row>
        <row r="759">
          <cell r="D759" t="str">
            <v>BWDT262167</v>
          </cell>
          <cell r="I759" t="str">
            <v>P1 - Asset will get commissioned within one year</v>
          </cell>
        </row>
        <row r="760">
          <cell r="D760" t="str">
            <v>CWDE669437</v>
          </cell>
          <cell r="I760" t="str">
            <v>B (Below 100% potential spares purchased)</v>
          </cell>
          <cell r="P760">
            <v>8</v>
          </cell>
          <cell r="Q760" t="str">
            <v>Air lube</v>
          </cell>
          <cell r="R760">
            <v>45343</v>
          </cell>
          <cell r="S760">
            <v>45403</v>
          </cell>
          <cell r="AD760" t="str">
            <v>0</v>
          </cell>
        </row>
        <row r="761">
          <cell r="D761" t="str">
            <v>BWCC379950</v>
          </cell>
          <cell r="I761" t="str">
            <v>B (Below 100% potential spares purchased)</v>
          </cell>
          <cell r="O761">
            <v>5402</v>
          </cell>
          <cell r="P761">
            <v>3</v>
          </cell>
          <cell r="Q761" t="str">
            <v>XD</v>
          </cell>
          <cell r="R761">
            <v>45903</v>
          </cell>
          <cell r="S761">
            <v>45905</v>
          </cell>
          <cell r="T761">
            <v>45905</v>
          </cell>
          <cell r="U761">
            <v>45749</v>
          </cell>
          <cell r="V761">
            <v>45749</v>
          </cell>
          <cell r="W761">
            <v>45988</v>
          </cell>
          <cell r="X761" t="str">
            <v>Yes</v>
          </cell>
          <cell r="AB761" t="str">
            <v>1050</v>
          </cell>
          <cell r="AC761" t="str">
            <v>1050</v>
          </cell>
          <cell r="AD761" t="str">
            <v>2550</v>
          </cell>
          <cell r="AE761" t="str">
            <v>1974</v>
          </cell>
          <cell r="AF761" t="str">
            <v>3815</v>
          </cell>
          <cell r="AG761" t="str">
            <v>1974</v>
          </cell>
        </row>
        <row r="762">
          <cell r="D762" t="str">
            <v>BWCC379947</v>
          </cell>
          <cell r="I762" t="str">
            <v>B (Below 100% potential spares purchased)</v>
          </cell>
          <cell r="N762">
            <v>2269</v>
          </cell>
          <cell r="O762">
            <v>6956</v>
          </cell>
          <cell r="P762">
            <v>8</v>
          </cell>
          <cell r="Q762" t="str">
            <v>XD</v>
          </cell>
          <cell r="R762">
            <v>46031</v>
          </cell>
          <cell r="S762">
            <v>46031</v>
          </cell>
          <cell r="T762">
            <v>46031</v>
          </cell>
          <cell r="U762">
            <v>46031</v>
          </cell>
          <cell r="V762">
            <v>45913</v>
          </cell>
          <cell r="W762">
            <v>45913</v>
          </cell>
          <cell r="X762" t="str">
            <v>Yes</v>
          </cell>
          <cell r="AB762" t="str">
            <v>1500</v>
          </cell>
          <cell r="AC762" t="str">
            <v>1500</v>
          </cell>
          <cell r="AD762" t="str">
            <v>3000</v>
          </cell>
          <cell r="AE762" t="str">
            <v>3000</v>
          </cell>
          <cell r="AF762" t="str">
            <v>6074</v>
          </cell>
          <cell r="AG762" t="str">
            <v>1074</v>
          </cell>
        </row>
        <row r="763">
          <cell r="D763" t="str">
            <v>CWCE669406</v>
          </cell>
          <cell r="I763" t="str">
            <v>B (Below 100% potential spares purchased)</v>
          </cell>
          <cell r="N763">
            <v>0</v>
          </cell>
          <cell r="O763">
            <v>0</v>
          </cell>
          <cell r="P763">
            <v>8</v>
          </cell>
          <cell r="AD763" t="str">
            <v>1000</v>
          </cell>
        </row>
        <row r="764">
          <cell r="D764" t="str">
            <v>CWCE669405</v>
          </cell>
          <cell r="I764" t="str">
            <v>B (Below 100% potential spares purchased)</v>
          </cell>
          <cell r="P764">
            <v>8</v>
          </cell>
          <cell r="Q764" t="str">
            <v>Air lube</v>
          </cell>
          <cell r="R764">
            <v>45362</v>
          </cell>
          <cell r="S764">
            <v>45362</v>
          </cell>
          <cell r="AD764" t="str">
            <v>1000</v>
          </cell>
        </row>
        <row r="765">
          <cell r="D765" t="str">
            <v>DWCL361032</v>
          </cell>
          <cell r="I765" t="str">
            <v>B (Below 100% potential spares purchased)</v>
          </cell>
          <cell r="N765">
            <v>0</v>
          </cell>
          <cell r="O765">
            <v>0</v>
          </cell>
          <cell r="P765">
            <v>8</v>
          </cell>
          <cell r="Q765" t="str">
            <v>Air lube</v>
          </cell>
          <cell r="R765">
            <v>45230</v>
          </cell>
          <cell r="AD765" t="str">
            <v>1000</v>
          </cell>
        </row>
        <row r="766">
          <cell r="D766" t="str">
            <v>CWCE620033</v>
          </cell>
          <cell r="I766" t="str">
            <v>B (Below 100% potential spares purchased)</v>
          </cell>
          <cell r="P766">
            <v>8</v>
          </cell>
          <cell r="Q766" t="str">
            <v>Air lube</v>
          </cell>
          <cell r="R766">
            <v>46112</v>
          </cell>
          <cell r="S766">
            <v>46112</v>
          </cell>
          <cell r="AD766" t="str">
            <v>0</v>
          </cell>
        </row>
        <row r="767">
          <cell r="D767" t="str">
            <v>DWCL361016</v>
          </cell>
          <cell r="I767" t="str">
            <v>B (Below 100% potential spares purchased)</v>
          </cell>
          <cell r="N767">
            <v>0</v>
          </cell>
          <cell r="O767">
            <v>0</v>
          </cell>
          <cell r="P767">
            <v>0</v>
          </cell>
          <cell r="Q767" t="str">
            <v>Air lube</v>
          </cell>
          <cell r="R767">
            <v>45225</v>
          </cell>
          <cell r="AD767" t="str">
            <v>1000</v>
          </cell>
        </row>
        <row r="768">
          <cell r="D768" t="str">
            <v>BWCD121690</v>
          </cell>
          <cell r="I768" t="str">
            <v>A (100% potential spares purchased)</v>
          </cell>
          <cell r="P768">
            <v>1</v>
          </cell>
          <cell r="Q768" t="str">
            <v>Air lube Plus</v>
          </cell>
          <cell r="R768">
            <v>45384</v>
          </cell>
          <cell r="U768">
            <v>45765</v>
          </cell>
          <cell r="V768">
            <v>45115</v>
          </cell>
          <cell r="AD768" t="str">
            <v>530</v>
          </cell>
          <cell r="AE768" t="str">
            <v>530</v>
          </cell>
          <cell r="AG768" t="str">
            <v>1000</v>
          </cell>
        </row>
        <row r="769">
          <cell r="D769" t="str">
            <v>CWCE677177</v>
          </cell>
          <cell r="I769" t="str">
            <v>B (Below 100% potential spares purchased)</v>
          </cell>
          <cell r="O769">
            <v>0</v>
          </cell>
          <cell r="P769">
            <v>8</v>
          </cell>
          <cell r="Q769" t="str">
            <v>Air lube</v>
          </cell>
          <cell r="R769">
            <v>45633</v>
          </cell>
          <cell r="S769">
            <v>45633</v>
          </cell>
          <cell r="AD769" t="str">
            <v>1000</v>
          </cell>
        </row>
        <row r="770">
          <cell r="D770" t="str">
            <v>B23V0801</v>
          </cell>
          <cell r="I770" t="str">
            <v>P1 - Asset will get commissioned within one year</v>
          </cell>
        </row>
        <row r="771">
          <cell r="D771" t="str">
            <v>B23V0800</v>
          </cell>
          <cell r="I771" t="str">
            <v>P1 - Asset will get commissioned within one year</v>
          </cell>
        </row>
        <row r="772">
          <cell r="D772" t="str">
            <v>A23V4303</v>
          </cell>
          <cell r="I772" t="str">
            <v>P1 - Asset will get commissioned within one year</v>
          </cell>
        </row>
        <row r="773">
          <cell r="D773" t="str">
            <v>A23V4288</v>
          </cell>
          <cell r="I773" t="str">
            <v>P1 - Asset will get commissioned within one year</v>
          </cell>
        </row>
        <row r="774">
          <cell r="D774" t="str">
            <v>B23V2345</v>
          </cell>
          <cell r="I774" t="str">
            <v>P1 - Asset will get commissioned within one year</v>
          </cell>
        </row>
        <row r="775">
          <cell r="D775" t="str">
            <v>BWCC379823</v>
          </cell>
          <cell r="I775" t="str">
            <v>B (Below 100% potential spares purchased)</v>
          </cell>
          <cell r="N775">
            <v>974</v>
          </cell>
          <cell r="O775">
            <v>3086</v>
          </cell>
          <cell r="P775">
            <v>6</v>
          </cell>
          <cell r="Q775" t="str">
            <v>XD</v>
          </cell>
          <cell r="R775">
            <v>45908</v>
          </cell>
          <cell r="S775">
            <v>45908</v>
          </cell>
          <cell r="T775">
            <v>45908</v>
          </cell>
          <cell r="U775">
            <v>45908</v>
          </cell>
          <cell r="V775">
            <v>45908</v>
          </cell>
          <cell r="W775">
            <v>45146</v>
          </cell>
          <cell r="X775" t="str">
            <v>Yes</v>
          </cell>
          <cell r="AB775" t="str">
            <v>1136</v>
          </cell>
          <cell r="AC775" t="str">
            <v>1136</v>
          </cell>
          <cell r="AD775" t="str">
            <v>3136</v>
          </cell>
          <cell r="AE775" t="str">
            <v>3136</v>
          </cell>
          <cell r="AF775" t="str">
            <v>3939</v>
          </cell>
          <cell r="AG775" t="str">
            <v>3136</v>
          </cell>
        </row>
        <row r="776">
          <cell r="D776" t="str">
            <v>BWCC379822</v>
          </cell>
          <cell r="I776" t="str">
            <v>B (Below 100% potential spares purchased)</v>
          </cell>
          <cell r="N776">
            <v>2796</v>
          </cell>
          <cell r="O776">
            <v>614</v>
          </cell>
          <cell r="P776">
            <v>6</v>
          </cell>
          <cell r="Q776" t="str">
            <v>XD</v>
          </cell>
          <cell r="R776">
            <v>45804</v>
          </cell>
          <cell r="S776">
            <v>45804</v>
          </cell>
          <cell r="T776">
            <v>45804</v>
          </cell>
          <cell r="U776">
            <v>45804</v>
          </cell>
          <cell r="V776">
            <v>46032</v>
          </cell>
          <cell r="W776">
            <v>45804</v>
          </cell>
          <cell r="X776" t="str">
            <v>Yes</v>
          </cell>
          <cell r="AB776" t="str">
            <v>512</v>
          </cell>
          <cell r="AC776" t="str">
            <v>512</v>
          </cell>
          <cell r="AD776" t="str">
            <v>2512</v>
          </cell>
          <cell r="AE776" t="str">
            <v>2512</v>
          </cell>
          <cell r="AF776" t="str">
            <v>4852</v>
          </cell>
          <cell r="AG776" t="str">
            <v>3952</v>
          </cell>
        </row>
        <row r="777">
          <cell r="D777" t="str">
            <v>SN23TN01242</v>
          </cell>
          <cell r="I777" t="str">
            <v>B (Below 100% potential spares purchased)</v>
          </cell>
          <cell r="N777">
            <v>0</v>
          </cell>
          <cell r="O777">
            <v>0</v>
          </cell>
          <cell r="P777">
            <v>8</v>
          </cell>
          <cell r="X777" t="str">
            <v>Yes</v>
          </cell>
          <cell r="AD777" t="str">
            <v>1000</v>
          </cell>
        </row>
        <row r="778">
          <cell r="D778" t="str">
            <v>A23V4255</v>
          </cell>
          <cell r="I778" t="str">
            <v>P1 - Asset will get commissioned within one year</v>
          </cell>
        </row>
        <row r="779">
          <cell r="D779" t="str">
            <v>BWCS032720</v>
          </cell>
          <cell r="I779" t="str">
            <v>B (Below 100% potential spares purchased)</v>
          </cell>
          <cell r="N779">
            <v>4255</v>
          </cell>
          <cell r="O779">
            <v>8638</v>
          </cell>
          <cell r="P779">
            <v>4</v>
          </cell>
          <cell r="Q779" t="str">
            <v>XD</v>
          </cell>
          <cell r="R779">
            <v>45965</v>
          </cell>
          <cell r="S779">
            <v>45965</v>
          </cell>
          <cell r="T779">
            <v>45965</v>
          </cell>
          <cell r="U779">
            <v>45965</v>
          </cell>
          <cell r="V779">
            <v>45919</v>
          </cell>
          <cell r="W779">
            <v>45727</v>
          </cell>
          <cell r="X779" t="str">
            <v>Yes</v>
          </cell>
          <cell r="AB779" t="str">
            <v>1776</v>
          </cell>
          <cell r="AC779" t="str">
            <v>1776</v>
          </cell>
          <cell r="AD779" t="str">
            <v>3776</v>
          </cell>
          <cell r="AE779" t="str">
            <v>3776</v>
          </cell>
          <cell r="AF779" t="str">
            <v>4422</v>
          </cell>
          <cell r="AG779" t="str">
            <v>2223</v>
          </cell>
        </row>
        <row r="780">
          <cell r="D780" t="str">
            <v>CWCE212089</v>
          </cell>
          <cell r="I780" t="str">
            <v>B (Below 100% potential spares purchased)</v>
          </cell>
          <cell r="N780">
            <v>1</v>
          </cell>
          <cell r="O780">
            <v>0</v>
          </cell>
          <cell r="P780">
            <v>4</v>
          </cell>
          <cell r="AD780" t="str">
            <v>0</v>
          </cell>
        </row>
        <row r="781">
          <cell r="D781" t="str">
            <v>DWCL153521</v>
          </cell>
          <cell r="I781" t="str">
            <v>B (Below 100% potential spares purchased)</v>
          </cell>
          <cell r="P781">
            <v>10</v>
          </cell>
          <cell r="Q781" t="str">
            <v>Air lube</v>
          </cell>
          <cell r="R781">
            <v>45650</v>
          </cell>
          <cell r="S781">
            <v>45650</v>
          </cell>
          <cell r="AD781" t="str">
            <v>0</v>
          </cell>
        </row>
        <row r="782">
          <cell r="D782" t="str">
            <v>CWCE560645</v>
          </cell>
          <cell r="I782" t="str">
            <v>B (Below 100% potential spares purchased)</v>
          </cell>
          <cell r="P782">
            <v>5</v>
          </cell>
          <cell r="Q782" t="str">
            <v>Air lube</v>
          </cell>
          <cell r="R782">
            <v>45234</v>
          </cell>
          <cell r="S782">
            <v>45234</v>
          </cell>
          <cell r="AD782" t="str">
            <v>0</v>
          </cell>
        </row>
        <row r="783">
          <cell r="D783" t="str">
            <v>BWCS032691</v>
          </cell>
          <cell r="I783" t="str">
            <v>A (100% potential spares purchased)</v>
          </cell>
          <cell r="N783">
            <v>7544</v>
          </cell>
          <cell r="O783">
            <v>7851</v>
          </cell>
          <cell r="P783">
            <v>8</v>
          </cell>
          <cell r="Q783" t="str">
            <v>Synthetic</v>
          </cell>
          <cell r="R783">
            <v>45775</v>
          </cell>
          <cell r="S783">
            <v>46034</v>
          </cell>
          <cell r="T783">
            <v>46034</v>
          </cell>
          <cell r="U783">
            <v>45772</v>
          </cell>
          <cell r="V783">
            <v>45775</v>
          </cell>
          <cell r="W783">
            <v>45562</v>
          </cell>
          <cell r="X783" t="str">
            <v>Yes</v>
          </cell>
          <cell r="AB783" t="str">
            <v>3969</v>
          </cell>
          <cell r="AC783" t="str">
            <v>3969</v>
          </cell>
          <cell r="AD783" t="str">
            <v>2861</v>
          </cell>
          <cell r="AE783" t="str">
            <v>2861</v>
          </cell>
          <cell r="AF783" t="str">
            <v>1147</v>
          </cell>
          <cell r="AG783" t="str">
            <v>2861</v>
          </cell>
        </row>
        <row r="784">
          <cell r="D784" t="str">
            <v>CWCE560638</v>
          </cell>
          <cell r="I784" t="str">
            <v>B (Below 100% potential spares purchased)</v>
          </cell>
          <cell r="P784">
            <v>9</v>
          </cell>
          <cell r="Q784" t="str">
            <v>Air lube</v>
          </cell>
          <cell r="R784">
            <v>45287</v>
          </cell>
          <cell r="AD784" t="str">
            <v>0</v>
          </cell>
        </row>
        <row r="785">
          <cell r="D785" t="str">
            <v>CWBE212087</v>
          </cell>
          <cell r="I785" t="str">
            <v>B (Below 100% potential spares purchased)</v>
          </cell>
          <cell r="N785">
            <v>0</v>
          </cell>
          <cell r="O785">
            <v>0</v>
          </cell>
          <cell r="P785">
            <v>8</v>
          </cell>
          <cell r="AD785" t="str">
            <v>1000</v>
          </cell>
        </row>
        <row r="786">
          <cell r="D786" t="str">
            <v>BWBC379643</v>
          </cell>
          <cell r="I786" t="str">
            <v>B (Below 100% potential spares purchased)</v>
          </cell>
          <cell r="N786">
            <v>4461</v>
          </cell>
          <cell r="O786">
            <v>2402</v>
          </cell>
          <cell r="P786">
            <v>8</v>
          </cell>
          <cell r="Q786" t="str">
            <v>XD</v>
          </cell>
          <cell r="R786">
            <v>45966</v>
          </cell>
          <cell r="S786">
            <v>45966</v>
          </cell>
          <cell r="T786">
            <v>45966</v>
          </cell>
          <cell r="U786">
            <v>45854</v>
          </cell>
          <cell r="V786">
            <v>45854</v>
          </cell>
          <cell r="W786">
            <v>44944</v>
          </cell>
          <cell r="X786" t="str">
            <v>Yes</v>
          </cell>
          <cell r="AB786" t="str">
            <v>1304</v>
          </cell>
          <cell r="AC786" t="str">
            <v>1304</v>
          </cell>
          <cell r="AD786" t="str">
            <v>3304</v>
          </cell>
          <cell r="AE786" t="str">
            <v>2410</v>
          </cell>
          <cell r="AF786" t="str">
            <v>1137</v>
          </cell>
          <cell r="AG786" t="str">
            <v>2410</v>
          </cell>
        </row>
        <row r="787">
          <cell r="D787" t="str">
            <v>BWBD163738</v>
          </cell>
          <cell r="I787" t="str">
            <v>A (100% potential spares purchased)</v>
          </cell>
          <cell r="P787">
            <v>0</v>
          </cell>
          <cell r="Q787" t="str">
            <v>Air lube Plus</v>
          </cell>
          <cell r="R787">
            <v>45381</v>
          </cell>
          <cell r="U787">
            <v>45087</v>
          </cell>
          <cell r="V787">
            <v>45087</v>
          </cell>
          <cell r="AD787" t="str">
            <v>200</v>
          </cell>
          <cell r="AE787" t="str">
            <v>130</v>
          </cell>
          <cell r="AG787" t="str">
            <v>1000</v>
          </cell>
        </row>
        <row r="788">
          <cell r="D788" t="str">
            <v>CWBM490034</v>
          </cell>
          <cell r="I788" t="str">
            <v>B (Below 100% potential spares purchased)</v>
          </cell>
          <cell r="P788">
            <v>5</v>
          </cell>
          <cell r="Q788" t="str">
            <v>Air lube</v>
          </cell>
          <cell r="R788">
            <v>45401</v>
          </cell>
          <cell r="S788">
            <v>45401</v>
          </cell>
          <cell r="AD788" t="str">
            <v>0</v>
          </cell>
        </row>
        <row r="789">
          <cell r="D789" t="str">
            <v>BWBD163701</v>
          </cell>
          <cell r="I789" t="str">
            <v>A (100% potential spares purchased)</v>
          </cell>
          <cell r="P789">
            <v>2</v>
          </cell>
          <cell r="Q789" t="str">
            <v>Air lube Plus</v>
          </cell>
          <cell r="R789">
            <v>46009</v>
          </cell>
          <cell r="U789">
            <v>46009</v>
          </cell>
          <cell r="V789">
            <v>46009</v>
          </cell>
          <cell r="AD789" t="str">
            <v>470</v>
          </cell>
          <cell r="AE789" t="str">
            <v>1220</v>
          </cell>
          <cell r="AG789" t="str">
            <v>1000</v>
          </cell>
        </row>
        <row r="790">
          <cell r="D790" t="str">
            <v>BWBT243264</v>
          </cell>
          <cell r="I790" t="str">
            <v>P1 - Asset will get commissioned within one year</v>
          </cell>
        </row>
        <row r="791">
          <cell r="D791" t="str">
            <v>DWBL153513</v>
          </cell>
          <cell r="I791" t="str">
            <v>B (Below 100% potential spares purchased)</v>
          </cell>
          <cell r="P791">
            <v>8</v>
          </cell>
          <cell r="Q791" t="str">
            <v>Air lube</v>
          </cell>
          <cell r="R791">
            <v>45192</v>
          </cell>
          <cell r="S791">
            <v>45192</v>
          </cell>
          <cell r="AD791" t="str">
            <v>0</v>
          </cell>
        </row>
        <row r="792">
          <cell r="D792" t="str">
            <v>CWBE669280</v>
          </cell>
          <cell r="I792" t="str">
            <v>B (Below 100% potential spares purchased)</v>
          </cell>
          <cell r="N792">
            <v>0</v>
          </cell>
          <cell r="O792">
            <v>0</v>
          </cell>
          <cell r="P792">
            <v>8</v>
          </cell>
          <cell r="AD792" t="str">
            <v>1000</v>
          </cell>
        </row>
        <row r="793">
          <cell r="D793" t="str">
            <v>B23V0751</v>
          </cell>
          <cell r="I793" t="str">
            <v>P1 - Asset will get commissioned within one year</v>
          </cell>
        </row>
        <row r="794">
          <cell r="D794" t="str">
            <v>BWBD163707</v>
          </cell>
          <cell r="I794" t="str">
            <v>A (100% potential spares purchased)</v>
          </cell>
          <cell r="P794">
            <v>1</v>
          </cell>
          <cell r="Q794" t="str">
            <v>Air lube Plus</v>
          </cell>
          <cell r="R794">
            <v>45173</v>
          </cell>
          <cell r="AD794" t="str">
            <v>30</v>
          </cell>
          <cell r="AE794" t="str">
            <v>590</v>
          </cell>
          <cell r="AG794" t="str">
            <v>1000</v>
          </cell>
        </row>
        <row r="795">
          <cell r="D795" t="str">
            <v>DWBL352829</v>
          </cell>
          <cell r="I795" t="str">
            <v>B (Below 100% potential spares purchased)</v>
          </cell>
          <cell r="N795">
            <v>0</v>
          </cell>
          <cell r="O795">
            <v>0</v>
          </cell>
          <cell r="P795">
            <v>8</v>
          </cell>
          <cell r="Q795" t="str">
            <v>Air lube</v>
          </cell>
          <cell r="R795">
            <v>45318</v>
          </cell>
          <cell r="S795">
            <v>45318</v>
          </cell>
          <cell r="AD795" t="str">
            <v>1000</v>
          </cell>
        </row>
        <row r="796">
          <cell r="D796" t="str">
            <v>SN23T000729</v>
          </cell>
          <cell r="I796" t="str">
            <v>B (Below 100% potential spares purchased)</v>
          </cell>
          <cell r="P796">
            <v>14</v>
          </cell>
          <cell r="Q796" t="str">
            <v>Air lube</v>
          </cell>
          <cell r="R796">
            <v>45131</v>
          </cell>
          <cell r="X796" t="str">
            <v>Yes</v>
          </cell>
          <cell r="AD796" t="str">
            <v>0</v>
          </cell>
        </row>
        <row r="797">
          <cell r="D797" t="str">
            <v>BWBD163695</v>
          </cell>
          <cell r="I797" t="str">
            <v>A (100% potential spares purchased)</v>
          </cell>
          <cell r="P797">
            <v>3</v>
          </cell>
          <cell r="Q797" t="str">
            <v>Air lube Plus</v>
          </cell>
          <cell r="R797">
            <v>45329</v>
          </cell>
          <cell r="U797">
            <v>45597</v>
          </cell>
          <cell r="AD797" t="str">
            <v>750</v>
          </cell>
          <cell r="AE797" t="str">
            <v>1500</v>
          </cell>
          <cell r="AG797" t="str">
            <v>1000</v>
          </cell>
        </row>
        <row r="798">
          <cell r="D798" t="str">
            <v>BWLT079030</v>
          </cell>
          <cell r="I798" t="str">
            <v>P1 - Asset will get commissioned within one year</v>
          </cell>
        </row>
        <row r="799">
          <cell r="D799" t="str">
            <v>BWLT078962</v>
          </cell>
          <cell r="I799" t="str">
            <v>P1 - Asset will get commissioned within one year</v>
          </cell>
        </row>
        <row r="800">
          <cell r="D800" t="str">
            <v>SN23T000966</v>
          </cell>
          <cell r="I800" t="str">
            <v>B (Below 100% potential spares purchased)</v>
          </cell>
          <cell r="N800">
            <v>0</v>
          </cell>
          <cell r="O800">
            <v>0</v>
          </cell>
          <cell r="P800">
            <v>8</v>
          </cell>
          <cell r="AD800" t="str">
            <v>1000</v>
          </cell>
        </row>
        <row r="801">
          <cell r="D801" t="str">
            <v>BWAD163680</v>
          </cell>
          <cell r="I801" t="str">
            <v>A (100% potential spares purchased)</v>
          </cell>
          <cell r="P801">
            <v>4</v>
          </cell>
          <cell r="Q801" t="str">
            <v>Air lube Plus</v>
          </cell>
          <cell r="R801">
            <v>46072</v>
          </cell>
          <cell r="U801">
            <v>46072</v>
          </cell>
          <cell r="V801">
            <v>46072</v>
          </cell>
          <cell r="AD801" t="str">
            <v>525</v>
          </cell>
          <cell r="AE801" t="str">
            <v>1375</v>
          </cell>
          <cell r="AG801" t="str">
            <v>1000</v>
          </cell>
        </row>
        <row r="802">
          <cell r="D802" t="str">
            <v>BWAD163687</v>
          </cell>
          <cell r="I802" t="str">
            <v>A (100% potential spares purchased)</v>
          </cell>
          <cell r="P802">
            <v>4</v>
          </cell>
          <cell r="Q802" t="str">
            <v>Air lube Plus</v>
          </cell>
          <cell r="R802">
            <v>46074</v>
          </cell>
          <cell r="U802">
            <v>46074</v>
          </cell>
          <cell r="V802">
            <v>46074</v>
          </cell>
          <cell r="AD802" t="str">
            <v>450</v>
          </cell>
          <cell r="AE802" t="str">
            <v>1200</v>
          </cell>
          <cell r="AG802" t="str">
            <v>1000</v>
          </cell>
        </row>
        <row r="803">
          <cell r="D803" t="str">
            <v>BWLT294065</v>
          </cell>
          <cell r="I803" t="str">
            <v>P1 - Asset will get commissioned within one year</v>
          </cell>
        </row>
        <row r="804">
          <cell r="D804" t="str">
            <v>BWAD163674</v>
          </cell>
          <cell r="I804" t="str">
            <v>A (100% potential spares purchased)</v>
          </cell>
          <cell r="P804">
            <v>2</v>
          </cell>
          <cell r="Q804" t="str">
            <v>Air lube Plus</v>
          </cell>
          <cell r="R804">
            <v>45947</v>
          </cell>
          <cell r="U804">
            <v>45947</v>
          </cell>
          <cell r="V804">
            <v>45091</v>
          </cell>
          <cell r="AD804" t="str">
            <v>215</v>
          </cell>
          <cell r="AE804" t="str">
            <v>215</v>
          </cell>
          <cell r="AG804" t="str">
            <v>1000</v>
          </cell>
        </row>
        <row r="805">
          <cell r="D805" t="str">
            <v>CWAE669196</v>
          </cell>
          <cell r="I805" t="str">
            <v>P1 - Asset will get commissioned within one year</v>
          </cell>
        </row>
        <row r="806">
          <cell r="D806" t="str">
            <v>CWAE669195</v>
          </cell>
          <cell r="I806" t="str">
            <v>B (Below 100% potential spares purchased)</v>
          </cell>
          <cell r="N806">
            <v>0</v>
          </cell>
          <cell r="O806">
            <v>0</v>
          </cell>
          <cell r="P806">
            <v>2</v>
          </cell>
          <cell r="AD806" t="str">
            <v>3000</v>
          </cell>
        </row>
        <row r="807">
          <cell r="D807" t="str">
            <v>BWLD163608</v>
          </cell>
          <cell r="I807" t="str">
            <v>A (100% potential spares purchased)</v>
          </cell>
          <cell r="P807">
            <v>3</v>
          </cell>
          <cell r="Q807" t="str">
            <v>Air lube Plus</v>
          </cell>
          <cell r="R807">
            <v>45397</v>
          </cell>
          <cell r="U807">
            <v>45478</v>
          </cell>
          <cell r="V807">
            <v>45478</v>
          </cell>
          <cell r="AD807" t="str">
            <v>260</v>
          </cell>
          <cell r="AE807" t="str">
            <v>730</v>
          </cell>
          <cell r="AG807" t="str">
            <v>1000</v>
          </cell>
        </row>
        <row r="808">
          <cell r="D808" t="str">
            <v>SN23T000645</v>
          </cell>
          <cell r="I808" t="str">
            <v>B (Below 100% potential spares purchased)</v>
          </cell>
          <cell r="N808">
            <v>0</v>
          </cell>
          <cell r="O808">
            <v>0</v>
          </cell>
          <cell r="P808">
            <v>6</v>
          </cell>
          <cell r="X808" t="str">
            <v>Yes</v>
          </cell>
          <cell r="AD808" t="str">
            <v>1000</v>
          </cell>
        </row>
        <row r="809">
          <cell r="D809" t="str">
            <v>CWAE669186</v>
          </cell>
          <cell r="I809" t="str">
            <v>B (Below 100% potential spares purchased)</v>
          </cell>
          <cell r="N809">
            <v>0</v>
          </cell>
          <cell r="O809">
            <v>0</v>
          </cell>
          <cell r="P809">
            <v>4</v>
          </cell>
          <cell r="AD809" t="str">
            <v>1000</v>
          </cell>
        </row>
        <row r="810">
          <cell r="D810" t="str">
            <v>CWAE669185</v>
          </cell>
          <cell r="I810" t="str">
            <v>B (Below 100% potential spares purchased)</v>
          </cell>
          <cell r="N810">
            <v>0</v>
          </cell>
          <cell r="O810">
            <v>0</v>
          </cell>
          <cell r="P810">
            <v>6</v>
          </cell>
          <cell r="AD810" t="str">
            <v>1000</v>
          </cell>
        </row>
        <row r="811">
          <cell r="D811" t="str">
            <v>WAS-19244</v>
          </cell>
          <cell r="I811" t="str">
            <v>B (Below 100% potential spares purchased)</v>
          </cell>
          <cell r="N811">
            <v>0</v>
          </cell>
          <cell r="O811">
            <v>0</v>
          </cell>
          <cell r="P811">
            <v>2</v>
          </cell>
        </row>
        <row r="812">
          <cell r="D812" t="str">
            <v>BWAS032167</v>
          </cell>
          <cell r="I812" t="str">
            <v>B (Below 100% potential spares purchased)</v>
          </cell>
          <cell r="N812">
            <v>4812</v>
          </cell>
          <cell r="O812">
            <v>6484</v>
          </cell>
          <cell r="P812">
            <v>5</v>
          </cell>
          <cell r="Q812" t="str">
            <v>XD</v>
          </cell>
          <cell r="R812">
            <v>46019</v>
          </cell>
          <cell r="S812">
            <v>46019</v>
          </cell>
          <cell r="T812">
            <v>46019</v>
          </cell>
          <cell r="U812">
            <v>46019</v>
          </cell>
          <cell r="V812">
            <v>46019</v>
          </cell>
          <cell r="W812">
            <v>45387</v>
          </cell>
          <cell r="X812" t="str">
            <v>Yes</v>
          </cell>
          <cell r="AB812" t="str">
            <v>-9295</v>
          </cell>
          <cell r="AC812" t="str">
            <v>-9296</v>
          </cell>
          <cell r="AD812" t="str">
            <v>-7296</v>
          </cell>
          <cell r="AE812" t="str">
            <v>-7296</v>
          </cell>
          <cell r="AF812" t="str">
            <v>-3296</v>
          </cell>
          <cell r="AG812" t="str">
            <v>-7296</v>
          </cell>
        </row>
        <row r="813">
          <cell r="D813" t="str">
            <v>BWAD163648</v>
          </cell>
          <cell r="I813" t="str">
            <v>A (100% potential spares purchased)</v>
          </cell>
          <cell r="P813">
            <v>10</v>
          </cell>
          <cell r="Q813" t="str">
            <v>Air lube Plus</v>
          </cell>
          <cell r="R813">
            <v>46069</v>
          </cell>
          <cell r="U813">
            <v>45948</v>
          </cell>
          <cell r="V813">
            <v>45357</v>
          </cell>
          <cell r="AD813" t="str">
            <v>500</v>
          </cell>
          <cell r="AE813" t="str">
            <v>1000</v>
          </cell>
          <cell r="AG813" t="str">
            <v>1000</v>
          </cell>
        </row>
        <row r="814">
          <cell r="D814" t="str">
            <v>DWAL140677</v>
          </cell>
          <cell r="I814" t="str">
            <v>P1 - Asset will get commissioned within one year</v>
          </cell>
        </row>
        <row r="815">
          <cell r="D815" t="str">
            <v>BWLS032057</v>
          </cell>
          <cell r="I815" t="str">
            <v>B (Below 100% potential spares purchased)</v>
          </cell>
          <cell r="N815">
            <v>5970</v>
          </cell>
          <cell r="O815">
            <v>7599</v>
          </cell>
          <cell r="P815">
            <v>2</v>
          </cell>
          <cell r="Q815" t="str">
            <v>Synthetic</v>
          </cell>
          <cell r="R815">
            <v>46025</v>
          </cell>
          <cell r="S815">
            <v>46025</v>
          </cell>
          <cell r="T815">
            <v>46025</v>
          </cell>
          <cell r="U815">
            <v>46025</v>
          </cell>
          <cell r="V815">
            <v>46025</v>
          </cell>
          <cell r="W815">
            <v>46025</v>
          </cell>
          <cell r="X815" t="str">
            <v>Yes</v>
          </cell>
          <cell r="AB815" t="str">
            <v>3899</v>
          </cell>
          <cell r="AC815" t="str">
            <v>3899</v>
          </cell>
          <cell r="AD815" t="str">
            <v>5899</v>
          </cell>
          <cell r="AE815" t="str">
            <v>5899</v>
          </cell>
          <cell r="AF815" t="str">
            <v>7899</v>
          </cell>
          <cell r="AG815" t="str">
            <v>3899</v>
          </cell>
        </row>
        <row r="816">
          <cell r="D816" t="str">
            <v>BWLD231334</v>
          </cell>
          <cell r="I816" t="str">
            <v>A (100% potential spares purchased)</v>
          </cell>
          <cell r="P816">
            <v>3</v>
          </cell>
          <cell r="Q816" t="str">
            <v>Air lube Plus</v>
          </cell>
          <cell r="R816">
            <v>46078</v>
          </cell>
          <cell r="U816">
            <v>46078</v>
          </cell>
          <cell r="V816">
            <v>46078</v>
          </cell>
          <cell r="AD816" t="str">
            <v>470</v>
          </cell>
          <cell r="AE816" t="str">
            <v>1220</v>
          </cell>
          <cell r="AG816" t="str">
            <v>1000</v>
          </cell>
        </row>
        <row r="817">
          <cell r="D817" t="str">
            <v>BWLD231345</v>
          </cell>
          <cell r="I817" t="str">
            <v>A (100% potential spares purchased)</v>
          </cell>
          <cell r="P817">
            <v>4</v>
          </cell>
          <cell r="Q817" t="str">
            <v>Air lube Plus</v>
          </cell>
          <cell r="R817">
            <v>45537</v>
          </cell>
          <cell r="U817">
            <v>46123</v>
          </cell>
          <cell r="V817">
            <v>46123</v>
          </cell>
          <cell r="AD817" t="str">
            <v>490</v>
          </cell>
          <cell r="AE817" t="str">
            <v>1490</v>
          </cell>
          <cell r="AG817" t="str">
            <v>1000</v>
          </cell>
        </row>
        <row r="818">
          <cell r="D818" t="str">
            <v>BWLS031873</v>
          </cell>
          <cell r="I818" t="str">
            <v>B (Below 100% potential spares purchased)</v>
          </cell>
          <cell r="N818">
            <v>3643</v>
          </cell>
          <cell r="O818">
            <v>7946</v>
          </cell>
          <cell r="P818">
            <v>4</v>
          </cell>
          <cell r="Q818" t="str">
            <v>XD</v>
          </cell>
          <cell r="R818">
            <v>45744</v>
          </cell>
          <cell r="S818">
            <v>45744</v>
          </cell>
          <cell r="T818">
            <v>45744</v>
          </cell>
          <cell r="U818">
            <v>45744</v>
          </cell>
          <cell r="V818">
            <v>45744</v>
          </cell>
          <cell r="W818">
            <v>45266</v>
          </cell>
          <cell r="X818" t="str">
            <v>Yes</v>
          </cell>
          <cell r="AB818" t="str">
            <v>-1388</v>
          </cell>
          <cell r="AC818" t="str">
            <v>-1388</v>
          </cell>
          <cell r="AD818" t="str">
            <v>-388</v>
          </cell>
          <cell r="AE818" t="str">
            <v>-388</v>
          </cell>
          <cell r="AF818" t="str">
            <v>-3388</v>
          </cell>
          <cell r="AG818" t="str">
            <v>-388</v>
          </cell>
        </row>
        <row r="819">
          <cell r="D819" t="str">
            <v>BWLS040546</v>
          </cell>
          <cell r="I819" t="str">
            <v>B (Below 100% potential spares purchased)</v>
          </cell>
          <cell r="N819">
            <v>4450</v>
          </cell>
          <cell r="O819">
            <v>12434</v>
          </cell>
          <cell r="P819">
            <v>4</v>
          </cell>
          <cell r="Q819" t="str">
            <v>Synthetic</v>
          </cell>
          <cell r="R819">
            <v>45796</v>
          </cell>
          <cell r="S819">
            <v>45796</v>
          </cell>
          <cell r="T819">
            <v>45796</v>
          </cell>
          <cell r="U819">
            <v>45796</v>
          </cell>
          <cell r="V819">
            <v>45796</v>
          </cell>
          <cell r="W819">
            <v>45999</v>
          </cell>
          <cell r="X819" t="str">
            <v>Yes</v>
          </cell>
          <cell r="AB819" t="str">
            <v>-4465</v>
          </cell>
          <cell r="AC819" t="str">
            <v>-4465</v>
          </cell>
          <cell r="AD819" t="str">
            <v>-3465</v>
          </cell>
          <cell r="AE819" t="str">
            <v>-3465</v>
          </cell>
          <cell r="AF819" t="str">
            <v>-8885</v>
          </cell>
          <cell r="AG819" t="str">
            <v>-3465</v>
          </cell>
        </row>
        <row r="820">
          <cell r="D820" t="str">
            <v>SN23T000534</v>
          </cell>
          <cell r="I820" t="str">
            <v>B (Below 100% potential spares purchased)</v>
          </cell>
          <cell r="P820">
            <v>6</v>
          </cell>
          <cell r="X820" t="str">
            <v>Yes</v>
          </cell>
          <cell r="AD820" t="str">
            <v>1000</v>
          </cell>
        </row>
        <row r="821">
          <cell r="D821" t="str">
            <v>BWLC379048</v>
          </cell>
          <cell r="I821" t="str">
            <v>B (Below 100% potential spares purchased)</v>
          </cell>
          <cell r="N821">
            <v>2093</v>
          </cell>
          <cell r="O821">
            <v>4391</v>
          </cell>
          <cell r="P821">
            <v>4</v>
          </cell>
          <cell r="Q821" t="str">
            <v>XD</v>
          </cell>
          <cell r="R821">
            <v>46130</v>
          </cell>
          <cell r="S821">
            <v>46130</v>
          </cell>
          <cell r="T821">
            <v>46130</v>
          </cell>
          <cell r="U821">
            <v>46130</v>
          </cell>
          <cell r="V821">
            <v>45267</v>
          </cell>
          <cell r="W821">
            <v>45267</v>
          </cell>
          <cell r="X821" t="str">
            <v>Yes</v>
          </cell>
          <cell r="AB821" t="str">
            <v>2000</v>
          </cell>
          <cell r="AC821" t="str">
            <v>2000</v>
          </cell>
          <cell r="AD821" t="str">
            <v>2000</v>
          </cell>
          <cell r="AE821" t="str">
            <v>2000</v>
          </cell>
          <cell r="AF821" t="str">
            <v>1516</v>
          </cell>
          <cell r="AG821" t="str">
            <v>2000</v>
          </cell>
        </row>
        <row r="822">
          <cell r="D822" t="str">
            <v>23736702</v>
          </cell>
          <cell r="I822" t="str">
            <v>B (Below 100% potential spares purchased)</v>
          </cell>
          <cell r="N822">
            <v>0</v>
          </cell>
          <cell r="O822">
            <v>0</v>
          </cell>
          <cell r="P822">
            <v>4</v>
          </cell>
          <cell r="X822" t="str">
            <v>Yes</v>
          </cell>
          <cell r="AD822" t="str">
            <v>0</v>
          </cell>
        </row>
        <row r="823">
          <cell r="D823" t="str">
            <v>BWLS032007</v>
          </cell>
          <cell r="I823" t="str">
            <v>B (Below 100% potential spares purchased)</v>
          </cell>
          <cell r="N823">
            <v>5787</v>
          </cell>
          <cell r="O823">
            <v>4785</v>
          </cell>
          <cell r="P823">
            <v>8</v>
          </cell>
          <cell r="Q823" t="str">
            <v>XD</v>
          </cell>
          <cell r="R823">
            <v>46038</v>
          </cell>
          <cell r="S823">
            <v>46038</v>
          </cell>
          <cell r="T823">
            <v>46038</v>
          </cell>
          <cell r="U823">
            <v>46038</v>
          </cell>
          <cell r="V823">
            <v>46038</v>
          </cell>
          <cell r="W823">
            <v>46038</v>
          </cell>
          <cell r="X823" t="str">
            <v>Yes</v>
          </cell>
          <cell r="Y823">
            <v>45656</v>
          </cell>
          <cell r="AA823">
            <v>45656</v>
          </cell>
          <cell r="AB823" t="str">
            <v>471</v>
          </cell>
          <cell r="AC823" t="str">
            <v>471</v>
          </cell>
          <cell r="AD823" t="str">
            <v>2471</v>
          </cell>
          <cell r="AE823" t="str">
            <v>2471</v>
          </cell>
          <cell r="AF823" t="str">
            <v>6471</v>
          </cell>
          <cell r="AG823" t="str">
            <v>2471</v>
          </cell>
        </row>
        <row r="824">
          <cell r="D824" t="str">
            <v>SN23T000415</v>
          </cell>
          <cell r="I824" t="str">
            <v>B (Below 100% potential spares purchased)</v>
          </cell>
          <cell r="P824">
            <v>8</v>
          </cell>
          <cell r="X824" t="str">
            <v>Yes</v>
          </cell>
          <cell r="AD824" t="str">
            <v>0</v>
          </cell>
        </row>
        <row r="825">
          <cell r="D825" t="str">
            <v>BWLD163588</v>
          </cell>
          <cell r="I825" t="str">
            <v>A (100% potential spares purchased)</v>
          </cell>
          <cell r="P825">
            <v>2</v>
          </cell>
          <cell r="Q825" t="str">
            <v>Air lube Plus</v>
          </cell>
          <cell r="R825">
            <v>45308</v>
          </cell>
          <cell r="AD825" t="str">
            <v>290</v>
          </cell>
          <cell r="AE825" t="str">
            <v>290</v>
          </cell>
          <cell r="AG825" t="str">
            <v>1000</v>
          </cell>
        </row>
        <row r="826">
          <cell r="D826" t="str">
            <v>BWLT079022</v>
          </cell>
          <cell r="I826" t="str">
            <v>P1 - Asset will get commissioned within one year</v>
          </cell>
        </row>
        <row r="827">
          <cell r="D827" t="str">
            <v>B23V1622</v>
          </cell>
          <cell r="I827" t="str">
            <v>P1 - Asset will get commissioned within one year</v>
          </cell>
        </row>
        <row r="828">
          <cell r="D828" t="str">
            <v>B23V0674</v>
          </cell>
          <cell r="I828" t="str">
            <v>P1 - Asset will get commissioned within one year</v>
          </cell>
        </row>
        <row r="829">
          <cell r="D829" t="str">
            <v>BWLS031931</v>
          </cell>
          <cell r="I829" t="str">
            <v>B (Below 100% potential spares purchased)</v>
          </cell>
          <cell r="N829">
            <v>916</v>
          </cell>
          <cell r="O829">
            <v>7399</v>
          </cell>
          <cell r="P829">
            <v>12</v>
          </cell>
          <cell r="Q829" t="str">
            <v>XD</v>
          </cell>
          <cell r="R829">
            <v>46004</v>
          </cell>
          <cell r="S829">
            <v>46132</v>
          </cell>
          <cell r="T829">
            <v>46132</v>
          </cell>
          <cell r="U829">
            <v>46004</v>
          </cell>
          <cell r="V829">
            <v>46004</v>
          </cell>
          <cell r="W829">
            <v>46132</v>
          </cell>
          <cell r="X829" t="str">
            <v>Yes</v>
          </cell>
          <cell r="AB829" t="str">
            <v>1500</v>
          </cell>
          <cell r="AC829" t="str">
            <v>1500</v>
          </cell>
          <cell r="AD829" t="str">
            <v>1642</v>
          </cell>
          <cell r="AE829" t="str">
            <v>1642</v>
          </cell>
          <cell r="AF829" t="str">
            <v>8000</v>
          </cell>
          <cell r="AG829" t="str">
            <v>1642</v>
          </cell>
        </row>
        <row r="830">
          <cell r="D830" t="str">
            <v>CWLE600665</v>
          </cell>
          <cell r="I830" t="str">
            <v>B (Below 100% potential spares purchased)</v>
          </cell>
          <cell r="N830">
            <v>0</v>
          </cell>
          <cell r="O830">
            <v>0</v>
          </cell>
          <cell r="P830">
            <v>5</v>
          </cell>
          <cell r="Q830" t="str">
            <v>Air lube</v>
          </cell>
          <cell r="R830">
            <v>45388</v>
          </cell>
          <cell r="S830">
            <v>45387</v>
          </cell>
          <cell r="AD830" t="str">
            <v>1000</v>
          </cell>
        </row>
        <row r="831">
          <cell r="D831" t="str">
            <v>CWLE600666</v>
          </cell>
          <cell r="I831" t="str">
            <v>B (Below 100% potential spares purchased)</v>
          </cell>
          <cell r="P831">
            <v>8</v>
          </cell>
          <cell r="Q831" t="str">
            <v>Air lube</v>
          </cell>
          <cell r="R831">
            <v>45475</v>
          </cell>
          <cell r="S831">
            <v>45475</v>
          </cell>
          <cell r="AD831" t="str">
            <v>0</v>
          </cell>
        </row>
        <row r="832">
          <cell r="D832" t="str">
            <v>B23V0651</v>
          </cell>
          <cell r="I832" t="str">
            <v>P1 - Asset will get commissioned within one year</v>
          </cell>
        </row>
        <row r="833">
          <cell r="D833" t="str">
            <v>BWLS031913</v>
          </cell>
          <cell r="I833" t="str">
            <v>B (Below 100% potential spares purchased)</v>
          </cell>
          <cell r="N833">
            <v>5668</v>
          </cell>
          <cell r="O833">
            <v>4305</v>
          </cell>
          <cell r="P833">
            <v>6</v>
          </cell>
          <cell r="Q833" t="str">
            <v>XD</v>
          </cell>
          <cell r="R833">
            <v>45940</v>
          </cell>
          <cell r="S833">
            <v>46140</v>
          </cell>
          <cell r="T833">
            <v>46140</v>
          </cell>
          <cell r="U833">
            <v>45940</v>
          </cell>
          <cell r="V833">
            <v>45940</v>
          </cell>
          <cell r="W833">
            <v>45940</v>
          </cell>
          <cell r="X833" t="str">
            <v>Yes</v>
          </cell>
          <cell r="AB833" t="str">
            <v>1500</v>
          </cell>
          <cell r="AC833" t="str">
            <v>1500</v>
          </cell>
          <cell r="AD833" t="str">
            <v>1338</v>
          </cell>
          <cell r="AE833" t="str">
            <v>1338</v>
          </cell>
          <cell r="AF833" t="str">
            <v>6338</v>
          </cell>
          <cell r="AG833" t="str">
            <v>1338</v>
          </cell>
        </row>
        <row r="834">
          <cell r="D834" t="str">
            <v>SN22T005567</v>
          </cell>
          <cell r="I834" t="str">
            <v>P1 - Asset will get commissioned within one year</v>
          </cell>
        </row>
        <row r="835">
          <cell r="D835" t="str">
            <v>SN23T000425</v>
          </cell>
          <cell r="I835" t="str">
            <v>B (Below 100% potential spares purchased)</v>
          </cell>
          <cell r="N835">
            <v>0</v>
          </cell>
          <cell r="O835">
            <v>1</v>
          </cell>
          <cell r="P835">
            <v>4</v>
          </cell>
          <cell r="Q835" t="str">
            <v>XD</v>
          </cell>
          <cell r="R835">
            <v>45140</v>
          </cell>
          <cell r="X835" t="str">
            <v>Yes</v>
          </cell>
          <cell r="AD835" t="str">
            <v>4000</v>
          </cell>
        </row>
        <row r="836">
          <cell r="D836" t="str">
            <v>DWLL140640</v>
          </cell>
          <cell r="I836" t="str">
            <v>B (Below 100% potential spares purchased)</v>
          </cell>
          <cell r="N836">
            <v>0</v>
          </cell>
          <cell r="O836">
            <v>0</v>
          </cell>
          <cell r="P836">
            <v>4</v>
          </cell>
          <cell r="Q836" t="str">
            <v>Air lube</v>
          </cell>
          <cell r="R836">
            <v>45201</v>
          </cell>
          <cell r="S836">
            <v>45199</v>
          </cell>
          <cell r="AD836" t="str">
            <v>1000</v>
          </cell>
        </row>
        <row r="837">
          <cell r="D837" t="str">
            <v>DWLL140639</v>
          </cell>
          <cell r="I837" t="str">
            <v>P1 - Asset will get commissioned within one year</v>
          </cell>
        </row>
        <row r="838">
          <cell r="D838" t="str">
            <v>BWLD163586</v>
          </cell>
          <cell r="I838" t="str">
            <v>A (100% potential spares purchased)</v>
          </cell>
          <cell r="P838">
            <v>3</v>
          </cell>
          <cell r="Q838" t="str">
            <v>Air lube Plus</v>
          </cell>
          <cell r="R838">
            <v>45432</v>
          </cell>
          <cell r="U838">
            <v>45533</v>
          </cell>
          <cell r="V838">
            <v>45533</v>
          </cell>
          <cell r="AD838" t="str">
            <v>270</v>
          </cell>
          <cell r="AE838" t="str">
            <v>270</v>
          </cell>
          <cell r="AG838" t="str">
            <v>1000</v>
          </cell>
        </row>
        <row r="839">
          <cell r="D839" t="str">
            <v>BWLS031775</v>
          </cell>
          <cell r="I839" t="str">
            <v>B (Below 100% potential spares purchased)</v>
          </cell>
          <cell r="N839">
            <v>9240</v>
          </cell>
          <cell r="O839">
            <v>4976</v>
          </cell>
          <cell r="P839">
            <v>4</v>
          </cell>
          <cell r="Q839" t="str">
            <v>XD</v>
          </cell>
          <cell r="R839">
            <v>45790</v>
          </cell>
          <cell r="S839">
            <v>45728</v>
          </cell>
          <cell r="T839">
            <v>45728</v>
          </cell>
          <cell r="U839">
            <v>45728</v>
          </cell>
          <cell r="V839">
            <v>45668</v>
          </cell>
          <cell r="W839">
            <v>45433</v>
          </cell>
          <cell r="X839" t="str">
            <v>Yes</v>
          </cell>
          <cell r="AB839" t="str">
            <v>604</v>
          </cell>
          <cell r="AC839" t="str">
            <v>604</v>
          </cell>
          <cell r="AD839" t="str">
            <v>2104</v>
          </cell>
          <cell r="AE839" t="str">
            <v>2104</v>
          </cell>
          <cell r="AF839" t="str">
            <v>2506</v>
          </cell>
          <cell r="AG839" t="str">
            <v>1230</v>
          </cell>
        </row>
        <row r="840">
          <cell r="D840" t="str">
            <v>B23V2149</v>
          </cell>
          <cell r="I840" t="str">
            <v>P1 - Asset will get commissioned within one year</v>
          </cell>
        </row>
        <row r="841">
          <cell r="D841" t="str">
            <v>SN23T000160</v>
          </cell>
          <cell r="I841" t="str">
            <v>B (Below 100% potential spares purchased)</v>
          </cell>
          <cell r="N841">
            <v>1</v>
          </cell>
          <cell r="O841">
            <v>0</v>
          </cell>
          <cell r="P841">
            <v>8</v>
          </cell>
          <cell r="X841" t="str">
            <v>Yes</v>
          </cell>
          <cell r="AD841" t="str">
            <v>4000</v>
          </cell>
        </row>
        <row r="842">
          <cell r="D842" t="str">
            <v>CWLE676911</v>
          </cell>
          <cell r="I842" t="str">
            <v>B (Below 100% potential spares purchased)</v>
          </cell>
          <cell r="P842">
            <v>8</v>
          </cell>
          <cell r="Q842" t="str">
            <v>Air lube</v>
          </cell>
          <cell r="R842">
            <v>45075</v>
          </cell>
          <cell r="S842">
            <v>45075</v>
          </cell>
          <cell r="AD842" t="str">
            <v>0</v>
          </cell>
        </row>
        <row r="843">
          <cell r="D843" t="str">
            <v>CWLE669017</v>
          </cell>
          <cell r="I843" t="str">
            <v>B (Below 100% potential spares purchased)</v>
          </cell>
          <cell r="N843">
            <v>0</v>
          </cell>
          <cell r="O843">
            <v>0</v>
          </cell>
          <cell r="P843">
            <v>2</v>
          </cell>
          <cell r="AD843" t="str">
            <v>0</v>
          </cell>
        </row>
        <row r="844">
          <cell r="D844" t="str">
            <v>23716901</v>
          </cell>
          <cell r="I844" t="str">
            <v>P1 - Asset will get commissioned within one year</v>
          </cell>
        </row>
        <row r="845">
          <cell r="D845" t="str">
            <v>BWKS040437</v>
          </cell>
          <cell r="I845" t="str">
            <v>B (Below 100% potential spares purchased)</v>
          </cell>
          <cell r="N845">
            <v>8109</v>
          </cell>
          <cell r="O845">
            <v>9694</v>
          </cell>
          <cell r="P845">
            <v>4</v>
          </cell>
          <cell r="Q845" t="str">
            <v>Synthetic</v>
          </cell>
          <cell r="R845">
            <v>45962</v>
          </cell>
          <cell r="S845">
            <v>45962</v>
          </cell>
          <cell r="T845">
            <v>45962</v>
          </cell>
          <cell r="U845">
            <v>45962</v>
          </cell>
          <cell r="V845">
            <v>45962</v>
          </cell>
          <cell r="W845">
            <v>45962</v>
          </cell>
          <cell r="X845" t="str">
            <v>Yes</v>
          </cell>
          <cell r="AB845" t="str">
            <v>2000</v>
          </cell>
          <cell r="AC845" t="str">
            <v>2000</v>
          </cell>
          <cell r="AD845" t="str">
            <v>6000</v>
          </cell>
          <cell r="AE845" t="str">
            <v>6000</v>
          </cell>
          <cell r="AF845" t="str">
            <v>8000</v>
          </cell>
          <cell r="AG845" t="str">
            <v>4000</v>
          </cell>
        </row>
        <row r="846">
          <cell r="D846" t="str">
            <v>BWKC378709</v>
          </cell>
          <cell r="I846" t="str">
            <v>B (Below 100% potential spares purchased)</v>
          </cell>
          <cell r="O846">
            <v>3560</v>
          </cell>
          <cell r="P846">
            <v>3</v>
          </cell>
          <cell r="Q846" t="str">
            <v>XD</v>
          </cell>
          <cell r="R846">
            <v>45813</v>
          </cell>
          <cell r="S846">
            <v>45813</v>
          </cell>
          <cell r="T846">
            <v>45813</v>
          </cell>
          <cell r="U846">
            <v>45813</v>
          </cell>
          <cell r="V846">
            <v>45813</v>
          </cell>
          <cell r="W846">
            <v>45814</v>
          </cell>
          <cell r="X846" t="str">
            <v>No</v>
          </cell>
          <cell r="Y846">
            <v>45813</v>
          </cell>
          <cell r="Z846">
            <v>45813</v>
          </cell>
          <cell r="AA846">
            <v>45813</v>
          </cell>
          <cell r="AB846" t="str">
            <v>780</v>
          </cell>
          <cell r="AC846" t="str">
            <v>80</v>
          </cell>
          <cell r="AD846" t="str">
            <v>2280</v>
          </cell>
          <cell r="AE846" t="str">
            <v>2280</v>
          </cell>
          <cell r="AF846" t="str">
            <v>6312</v>
          </cell>
          <cell r="AG846" t="str">
            <v>2312</v>
          </cell>
        </row>
        <row r="847">
          <cell r="D847" t="str">
            <v>BWKC378700</v>
          </cell>
          <cell r="I847" t="str">
            <v>B (Below 100% potential spares purchased)</v>
          </cell>
          <cell r="P847">
            <v>6</v>
          </cell>
          <cell r="Q847" t="str">
            <v>XD</v>
          </cell>
          <cell r="R847">
            <v>45079</v>
          </cell>
          <cell r="S847">
            <v>45079</v>
          </cell>
          <cell r="T847">
            <v>45079</v>
          </cell>
          <cell r="U847">
            <v>45079</v>
          </cell>
          <cell r="V847">
            <v>45079</v>
          </cell>
          <cell r="W847">
            <v>45079</v>
          </cell>
          <cell r="X847" t="str">
            <v>Yes</v>
          </cell>
          <cell r="AB847" t="str">
            <v>139</v>
          </cell>
          <cell r="AC847" t="str">
            <v>139</v>
          </cell>
          <cell r="AD847" t="str">
            <v>711</v>
          </cell>
          <cell r="AE847" t="str">
            <v>2139</v>
          </cell>
          <cell r="AF847" t="str">
            <v>6139</v>
          </cell>
          <cell r="AG847" t="str">
            <v>2139</v>
          </cell>
        </row>
        <row r="848">
          <cell r="D848" t="str">
            <v>BWKC378694</v>
          </cell>
          <cell r="I848" t="str">
            <v>D (Compressor scrapped/ Company shut)</v>
          </cell>
          <cell r="N848">
            <v>6635</v>
          </cell>
          <cell r="O848">
            <v>205</v>
          </cell>
          <cell r="P848">
            <v>2</v>
          </cell>
          <cell r="Q848" t="str">
            <v>XD</v>
          </cell>
          <cell r="R848">
            <v>45972</v>
          </cell>
          <cell r="S848">
            <v>45972</v>
          </cell>
          <cell r="T848">
            <v>45972</v>
          </cell>
          <cell r="U848">
            <v>45972</v>
          </cell>
          <cell r="V848">
            <v>45972</v>
          </cell>
          <cell r="W848">
            <v>45972</v>
          </cell>
          <cell r="X848" t="str">
            <v>Yes</v>
          </cell>
          <cell r="AB848" t="str">
            <v>1861</v>
          </cell>
          <cell r="AC848" t="str">
            <v>1981</v>
          </cell>
          <cell r="AD848" t="str">
            <v>1981</v>
          </cell>
          <cell r="AE848" t="str">
            <v>1561</v>
          </cell>
          <cell r="AF848" t="str">
            <v>6981</v>
          </cell>
          <cell r="AG848" t="str">
            <v>1981</v>
          </cell>
        </row>
        <row r="849">
          <cell r="D849" t="str">
            <v>BWKS031684</v>
          </cell>
          <cell r="I849" t="str">
            <v>B (Below 100% potential spares purchased)</v>
          </cell>
          <cell r="N849">
            <v>9642</v>
          </cell>
          <cell r="O849">
            <v>5228</v>
          </cell>
          <cell r="P849">
            <v>11</v>
          </cell>
          <cell r="Q849" t="str">
            <v>XD</v>
          </cell>
          <cell r="R849">
            <v>46155</v>
          </cell>
          <cell r="S849">
            <v>46155</v>
          </cell>
          <cell r="T849">
            <v>46155</v>
          </cell>
          <cell r="U849">
            <v>46072</v>
          </cell>
          <cell r="V849">
            <v>46072</v>
          </cell>
          <cell r="W849">
            <v>45726</v>
          </cell>
          <cell r="X849" t="str">
            <v>Yes</v>
          </cell>
          <cell r="Y849">
            <v>45806</v>
          </cell>
          <cell r="Z849">
            <v>45806</v>
          </cell>
          <cell r="AA849">
            <v>45806</v>
          </cell>
          <cell r="AB849" t="str">
            <v>2000</v>
          </cell>
          <cell r="AC849" t="str">
            <v>2000</v>
          </cell>
          <cell r="AD849" t="str">
            <v>4000</v>
          </cell>
          <cell r="AE849" t="str">
            <v>2539</v>
          </cell>
          <cell r="AF849" t="str">
            <v>4659</v>
          </cell>
          <cell r="AG849" t="str">
            <v>2539</v>
          </cell>
        </row>
        <row r="850">
          <cell r="D850" t="str">
            <v>BWKC378684</v>
          </cell>
          <cell r="I850" t="str">
            <v>B (Below 100% potential spares purchased)</v>
          </cell>
          <cell r="N850">
            <v>8033</v>
          </cell>
          <cell r="O850">
            <v>8013</v>
          </cell>
          <cell r="P850">
            <v>4</v>
          </cell>
          <cell r="Q850" t="str">
            <v>XD</v>
          </cell>
          <cell r="R850">
            <v>45762</v>
          </cell>
          <cell r="S850">
            <v>45762</v>
          </cell>
          <cell r="T850">
            <v>45761</v>
          </cell>
          <cell r="U850">
            <v>45581</v>
          </cell>
          <cell r="V850">
            <v>45762</v>
          </cell>
          <cell r="W850">
            <v>45581</v>
          </cell>
          <cell r="X850" t="str">
            <v>Yes</v>
          </cell>
          <cell r="AB850" t="str">
            <v>158</v>
          </cell>
          <cell r="AC850" t="str">
            <v>1458</v>
          </cell>
          <cell r="AD850" t="str">
            <v>1458</v>
          </cell>
          <cell r="AE850" t="str">
            <v>1458</v>
          </cell>
          <cell r="AF850" t="str">
            <v>1226</v>
          </cell>
          <cell r="AG850" t="str">
            <v>1458</v>
          </cell>
        </row>
        <row r="851">
          <cell r="D851" t="str">
            <v>BWKD163559</v>
          </cell>
          <cell r="I851" t="str">
            <v>A (100% potential spares purchased)</v>
          </cell>
          <cell r="P851">
            <v>5</v>
          </cell>
          <cell r="Q851" t="str">
            <v>Air lube Plus</v>
          </cell>
          <cell r="R851">
            <v>45633</v>
          </cell>
          <cell r="U851">
            <v>45474</v>
          </cell>
          <cell r="AD851" t="str">
            <v>700</v>
          </cell>
          <cell r="AE851" t="str">
            <v>1327</v>
          </cell>
          <cell r="AG851" t="str">
            <v>1000</v>
          </cell>
        </row>
        <row r="852">
          <cell r="D852" t="str">
            <v>SN23T000276</v>
          </cell>
          <cell r="I852" t="str">
            <v>B (Below 100% potential spares purchased)</v>
          </cell>
          <cell r="N852">
            <v>1</v>
          </cell>
          <cell r="O852">
            <v>0</v>
          </cell>
          <cell r="P852">
            <v>8</v>
          </cell>
          <cell r="X852" t="str">
            <v>Yes</v>
          </cell>
          <cell r="AD852" t="str">
            <v>6000</v>
          </cell>
        </row>
        <row r="853">
          <cell r="D853" t="str">
            <v>B23V1595</v>
          </cell>
          <cell r="I853" t="str">
            <v>P1 - Asset will get commissioned within one year</v>
          </cell>
        </row>
        <row r="854">
          <cell r="D854" t="str">
            <v>CWKS612123</v>
          </cell>
          <cell r="I854" t="str">
            <v>B (Below 100% potential spares purchased)</v>
          </cell>
          <cell r="N854">
            <v>0</v>
          </cell>
          <cell r="O854">
            <v>0</v>
          </cell>
          <cell r="P854">
            <v>4</v>
          </cell>
          <cell r="AD854" t="str">
            <v>1000</v>
          </cell>
        </row>
        <row r="855">
          <cell r="D855" t="str">
            <v>CWKE700691</v>
          </cell>
          <cell r="I855" t="str">
            <v>B (Below 100% potential spares purchased)</v>
          </cell>
          <cell r="N855">
            <v>0</v>
          </cell>
          <cell r="O855">
            <v>0</v>
          </cell>
          <cell r="P855">
            <v>6</v>
          </cell>
          <cell r="AD855" t="str">
            <v>1000</v>
          </cell>
        </row>
        <row r="856">
          <cell r="D856" t="str">
            <v>DWKL352600</v>
          </cell>
          <cell r="I856" t="str">
            <v>B (Below 100% potential spares purchased)</v>
          </cell>
          <cell r="N856">
            <v>0</v>
          </cell>
          <cell r="O856">
            <v>0</v>
          </cell>
          <cell r="P856">
            <v>8</v>
          </cell>
          <cell r="AD856" t="str">
            <v>1000</v>
          </cell>
        </row>
        <row r="857">
          <cell r="D857" t="str">
            <v>DWKL340276</v>
          </cell>
          <cell r="I857" t="str">
            <v>B (Below 100% potential spares purchased)</v>
          </cell>
          <cell r="N857">
            <v>0</v>
          </cell>
          <cell r="O857">
            <v>0</v>
          </cell>
          <cell r="P857">
            <v>2</v>
          </cell>
          <cell r="Q857" t="str">
            <v>Air lube</v>
          </cell>
          <cell r="R857">
            <v>45077</v>
          </cell>
          <cell r="AD857" t="str">
            <v>0</v>
          </cell>
        </row>
        <row r="858">
          <cell r="D858" t="str">
            <v>BWKD163543</v>
          </cell>
          <cell r="I858" t="str">
            <v>A (100% potential spares purchased)</v>
          </cell>
          <cell r="P858">
            <v>3</v>
          </cell>
          <cell r="Q858" t="str">
            <v>Air lube Plus</v>
          </cell>
          <cell r="R858">
            <v>45954</v>
          </cell>
          <cell r="U858">
            <v>45954</v>
          </cell>
          <cell r="V858">
            <v>45954</v>
          </cell>
          <cell r="AD858" t="str">
            <v>365</v>
          </cell>
          <cell r="AE858" t="str">
            <v>1115</v>
          </cell>
          <cell r="AG858" t="str">
            <v>1000</v>
          </cell>
        </row>
        <row r="859">
          <cell r="D859" t="str">
            <v>B23V2103</v>
          </cell>
          <cell r="I859" t="str">
            <v>P1 - Asset will get commissioned within one year</v>
          </cell>
        </row>
        <row r="860">
          <cell r="D860" t="str">
            <v>23716401</v>
          </cell>
          <cell r="I860" t="str">
            <v>B (Below 100% potential spares purchased)</v>
          </cell>
          <cell r="N860">
            <v>0</v>
          </cell>
          <cell r="O860">
            <v>0</v>
          </cell>
          <cell r="P860">
            <v>4</v>
          </cell>
          <cell r="X860" t="str">
            <v>Yes</v>
          </cell>
          <cell r="AD860" t="str">
            <v>1000</v>
          </cell>
        </row>
        <row r="861">
          <cell r="D861" t="str">
            <v>BWKS040406</v>
          </cell>
          <cell r="I861" t="str">
            <v>B (Below 100% potential spares purchased)</v>
          </cell>
          <cell r="N861">
            <v>7368</v>
          </cell>
          <cell r="O861">
            <v>1728</v>
          </cell>
          <cell r="P861">
            <v>4</v>
          </cell>
          <cell r="Q861" t="str">
            <v>XD</v>
          </cell>
          <cell r="R861">
            <v>45726</v>
          </cell>
          <cell r="S861">
            <v>45726</v>
          </cell>
          <cell r="T861">
            <v>45726</v>
          </cell>
          <cell r="U861">
            <v>45726</v>
          </cell>
          <cell r="V861">
            <v>45726</v>
          </cell>
          <cell r="W861">
            <v>45736</v>
          </cell>
          <cell r="X861" t="str">
            <v>Yes</v>
          </cell>
          <cell r="AB861" t="str">
            <v>1076</v>
          </cell>
          <cell r="AC861" t="str">
            <v>1076</v>
          </cell>
          <cell r="AD861" t="str">
            <v>3076</v>
          </cell>
          <cell r="AE861" t="str">
            <v>3076</v>
          </cell>
          <cell r="AF861" t="str">
            <v>7076</v>
          </cell>
          <cell r="AG861" t="str">
            <v>3076</v>
          </cell>
        </row>
        <row r="862">
          <cell r="D862" t="str">
            <v>CWKE560154</v>
          </cell>
          <cell r="I862" t="str">
            <v>B (Below 100% potential spares purchased)</v>
          </cell>
          <cell r="N862">
            <v>0</v>
          </cell>
          <cell r="O862">
            <v>0</v>
          </cell>
          <cell r="P862">
            <v>4</v>
          </cell>
          <cell r="Q862" t="str">
            <v>Air lube</v>
          </cell>
          <cell r="R862">
            <v>45160</v>
          </cell>
          <cell r="AD862" t="str">
            <v>1000</v>
          </cell>
        </row>
        <row r="863">
          <cell r="D863" t="str">
            <v>CWKE560153</v>
          </cell>
          <cell r="I863" t="str">
            <v>B (Below 100% potential spares purchased)</v>
          </cell>
          <cell r="P863">
            <v>4</v>
          </cell>
          <cell r="Q863" t="str">
            <v>Air lube</v>
          </cell>
          <cell r="AD863" t="str">
            <v>0</v>
          </cell>
        </row>
        <row r="864">
          <cell r="D864" t="str">
            <v>CWKE212042</v>
          </cell>
          <cell r="I864" t="str">
            <v>B (Below 100% potential spares purchased)</v>
          </cell>
          <cell r="P864">
            <v>5</v>
          </cell>
          <cell r="Q864" t="str">
            <v>Air lube</v>
          </cell>
          <cell r="R864">
            <v>45056</v>
          </cell>
          <cell r="AD864" t="str">
            <v>0</v>
          </cell>
        </row>
        <row r="865">
          <cell r="D865" t="str">
            <v>BWJT078737</v>
          </cell>
          <cell r="I865" t="str">
            <v>P1 - Asset will get commissioned within one year</v>
          </cell>
        </row>
        <row r="866">
          <cell r="D866" t="str">
            <v>BWJT078546</v>
          </cell>
          <cell r="I866" t="str">
            <v>P1 - Asset will get commissioned within one year</v>
          </cell>
        </row>
        <row r="867">
          <cell r="D867" t="str">
            <v>CWKE710747</v>
          </cell>
          <cell r="I867" t="str">
            <v>B (Below 100% potential spares purchased)</v>
          </cell>
          <cell r="P867">
            <v>9</v>
          </cell>
          <cell r="Q867" t="str">
            <v>Air lube</v>
          </cell>
          <cell r="R867">
            <v>45481</v>
          </cell>
          <cell r="S867">
            <v>45481</v>
          </cell>
          <cell r="AD867" t="str">
            <v>0</v>
          </cell>
        </row>
        <row r="868">
          <cell r="D868" t="str">
            <v>BWKD163512</v>
          </cell>
          <cell r="I868" t="str">
            <v>A (100% potential spares purchased)</v>
          </cell>
          <cell r="P868">
            <v>3</v>
          </cell>
          <cell r="Q868" t="str">
            <v>Air lube Plus</v>
          </cell>
          <cell r="R868">
            <v>45954</v>
          </cell>
          <cell r="U868">
            <v>45954</v>
          </cell>
          <cell r="V868">
            <v>45954</v>
          </cell>
          <cell r="AD868" t="str">
            <v>410</v>
          </cell>
          <cell r="AE868" t="str">
            <v>1130</v>
          </cell>
          <cell r="AG868" t="str">
            <v>1000</v>
          </cell>
        </row>
        <row r="869">
          <cell r="D869" t="str">
            <v>BWJD163502</v>
          </cell>
          <cell r="I869" t="str">
            <v>A (100% potential spares purchased)</v>
          </cell>
          <cell r="P869">
            <v>2</v>
          </cell>
          <cell r="Q869" t="str">
            <v>Air lube Plus</v>
          </cell>
          <cell r="R869">
            <v>46052</v>
          </cell>
          <cell r="U869">
            <v>46052</v>
          </cell>
          <cell r="V869">
            <v>46052</v>
          </cell>
          <cell r="AD869" t="str">
            <v>505</v>
          </cell>
          <cell r="AE869" t="str">
            <v>1245</v>
          </cell>
          <cell r="AG869" t="str">
            <v>1000</v>
          </cell>
        </row>
        <row r="870">
          <cell r="D870" t="str">
            <v>DWKL140617</v>
          </cell>
          <cell r="I870" t="str">
            <v>B (Below 100% potential spares purchased)</v>
          </cell>
          <cell r="P870">
            <v>4</v>
          </cell>
          <cell r="Q870" t="str">
            <v>Air lube</v>
          </cell>
          <cell r="AD870" t="str">
            <v>0</v>
          </cell>
        </row>
        <row r="871">
          <cell r="D871" t="str">
            <v>DWKL140616</v>
          </cell>
          <cell r="I871" t="str">
            <v>B (Below 100% potential spares purchased)</v>
          </cell>
          <cell r="P871">
            <v>8</v>
          </cell>
          <cell r="AD871" t="str">
            <v>1000</v>
          </cell>
        </row>
        <row r="872">
          <cell r="D872" t="str">
            <v>DWKL140611</v>
          </cell>
          <cell r="I872" t="str">
            <v>B (Below 100% potential spares purchased)</v>
          </cell>
          <cell r="N872">
            <v>0</v>
          </cell>
          <cell r="O872">
            <v>0</v>
          </cell>
          <cell r="P872">
            <v>5</v>
          </cell>
          <cell r="AD872" t="str">
            <v>0</v>
          </cell>
        </row>
        <row r="873">
          <cell r="D873" t="str">
            <v>DWJL140602</v>
          </cell>
          <cell r="I873" t="str">
            <v>P1 - Asset will get commissioned within one year</v>
          </cell>
        </row>
        <row r="874">
          <cell r="D874" t="str">
            <v>DWJL140600</v>
          </cell>
          <cell r="I874" t="str">
            <v>B (Below 100% potential spares purchased)</v>
          </cell>
          <cell r="P874">
            <v>8</v>
          </cell>
          <cell r="Q874" t="str">
            <v>Air lube</v>
          </cell>
          <cell r="R874">
            <v>45614</v>
          </cell>
          <cell r="S874">
            <v>45614</v>
          </cell>
          <cell r="AD874" t="str">
            <v>1000</v>
          </cell>
        </row>
        <row r="875">
          <cell r="D875" t="str">
            <v>CWKE693252</v>
          </cell>
          <cell r="I875" t="str">
            <v>B (Below 100% potential spares purchased)</v>
          </cell>
          <cell r="P875">
            <v>5</v>
          </cell>
          <cell r="Q875" t="str">
            <v>Air lube</v>
          </cell>
          <cell r="AD875" t="str">
            <v>500</v>
          </cell>
        </row>
        <row r="876">
          <cell r="D876" t="str">
            <v>BWJC378445</v>
          </cell>
          <cell r="I876" t="str">
            <v>B (Below 100% potential spares purchased)</v>
          </cell>
          <cell r="P876">
            <v>0</v>
          </cell>
          <cell r="Q876" t="str">
            <v>XD</v>
          </cell>
          <cell r="R876">
            <v>45245</v>
          </cell>
          <cell r="S876">
            <v>45245</v>
          </cell>
          <cell r="T876">
            <v>45245</v>
          </cell>
          <cell r="U876">
            <v>45245</v>
          </cell>
          <cell r="V876">
            <v>45245</v>
          </cell>
          <cell r="W876">
            <v>45245</v>
          </cell>
          <cell r="X876" t="str">
            <v>Yes</v>
          </cell>
          <cell r="AB876" t="str">
            <v>217</v>
          </cell>
          <cell r="AC876" t="str">
            <v>217</v>
          </cell>
          <cell r="AD876" t="str">
            <v>2217</v>
          </cell>
          <cell r="AE876" t="str">
            <v>2217</v>
          </cell>
          <cell r="AF876" t="str">
            <v>4217</v>
          </cell>
          <cell r="AG876" t="str">
            <v>2217</v>
          </cell>
        </row>
        <row r="877">
          <cell r="D877" t="str">
            <v>B23V0573</v>
          </cell>
          <cell r="I877" t="str">
            <v>P1 - Asset will get commissioned within one year</v>
          </cell>
        </row>
        <row r="878">
          <cell r="D878" t="str">
            <v>B23V0572</v>
          </cell>
          <cell r="I878" t="str">
            <v>P1 - Asset will get commissioned within one year</v>
          </cell>
        </row>
        <row r="879">
          <cell r="D879" t="str">
            <v>CWJE212031</v>
          </cell>
          <cell r="I879" t="str">
            <v>B (Below 100% potential spares purchased)</v>
          </cell>
          <cell r="N879">
            <v>1</v>
          </cell>
          <cell r="O879">
            <v>0</v>
          </cell>
          <cell r="P879">
            <v>5</v>
          </cell>
          <cell r="AD879" t="str">
            <v>0</v>
          </cell>
        </row>
        <row r="880">
          <cell r="D880" t="str">
            <v>BWJL153357</v>
          </cell>
          <cell r="I880" t="str">
            <v>A (100% potential spares purchased)</v>
          </cell>
          <cell r="P880">
            <v>3</v>
          </cell>
          <cell r="Q880" t="str">
            <v>Air lube Plus</v>
          </cell>
          <cell r="AD880" t="str">
            <v>215</v>
          </cell>
          <cell r="AE880" t="str">
            <v>965</v>
          </cell>
          <cell r="AG880" t="str">
            <v>1000</v>
          </cell>
        </row>
        <row r="881">
          <cell r="D881" t="str">
            <v>BWJD163499</v>
          </cell>
          <cell r="I881" t="str">
            <v>A (100% potential spares purchased)</v>
          </cell>
          <cell r="P881">
            <v>0</v>
          </cell>
          <cell r="Q881" t="str">
            <v>Air lube Plus</v>
          </cell>
          <cell r="R881">
            <v>45380</v>
          </cell>
          <cell r="AD881" t="str">
            <v>100</v>
          </cell>
          <cell r="AE881" t="str">
            <v>100</v>
          </cell>
          <cell r="AG881" t="str">
            <v>1000</v>
          </cell>
        </row>
        <row r="882">
          <cell r="D882" t="str">
            <v>B23V0561</v>
          </cell>
          <cell r="I882" t="str">
            <v>P1 - Asset will get commissioned within one year</v>
          </cell>
        </row>
        <row r="883">
          <cell r="D883" t="str">
            <v>SN22T005596</v>
          </cell>
          <cell r="I883" t="str">
            <v>P1 - Asset will get commissioned within one year</v>
          </cell>
        </row>
        <row r="884">
          <cell r="D884" t="str">
            <v>BVID163401</v>
          </cell>
          <cell r="I884" t="str">
            <v>A (100% potential spares purchased)</v>
          </cell>
          <cell r="P884">
            <v>6</v>
          </cell>
          <cell r="Q884" t="str">
            <v>Air lube Plus</v>
          </cell>
          <cell r="R884">
            <v>46093</v>
          </cell>
          <cell r="U884">
            <v>46093</v>
          </cell>
          <cell r="V884">
            <v>46093</v>
          </cell>
          <cell r="AD884" t="str">
            <v>1500</v>
          </cell>
          <cell r="AE884" t="str">
            <v>1500</v>
          </cell>
          <cell r="AG884" t="str">
            <v>1000</v>
          </cell>
        </row>
        <row r="885">
          <cell r="D885" t="str">
            <v>BWJL153355</v>
          </cell>
          <cell r="I885" t="str">
            <v>A (100% potential spares purchased)</v>
          </cell>
          <cell r="P885">
            <v>5</v>
          </cell>
          <cell r="Q885" t="str">
            <v>Air lube Plus</v>
          </cell>
          <cell r="R885">
            <v>45297</v>
          </cell>
          <cell r="AD885" t="str">
            <v>445</v>
          </cell>
          <cell r="AE885" t="str">
            <v>620</v>
          </cell>
          <cell r="AG885" t="str">
            <v>1000</v>
          </cell>
        </row>
        <row r="886">
          <cell r="D886" t="str">
            <v>CWJE543513</v>
          </cell>
          <cell r="I886" t="str">
            <v>B (Below 100% potential spares purchased)</v>
          </cell>
          <cell r="N886">
            <v>0</v>
          </cell>
          <cell r="O886">
            <v>0</v>
          </cell>
          <cell r="P886">
            <v>8</v>
          </cell>
          <cell r="AD886" t="str">
            <v>1000</v>
          </cell>
        </row>
        <row r="887">
          <cell r="D887" t="str">
            <v>123054E</v>
          </cell>
          <cell r="I887" t="str">
            <v>C (Not Buying Spares or buying lubricants)</v>
          </cell>
          <cell r="P887">
            <v>3</v>
          </cell>
          <cell r="Q887" t="str">
            <v>XD</v>
          </cell>
          <cell r="R887">
            <v>45855</v>
          </cell>
          <cell r="S887">
            <v>45812</v>
          </cell>
          <cell r="T887">
            <v>45812</v>
          </cell>
          <cell r="U887">
            <v>45812</v>
          </cell>
          <cell r="V887">
            <v>45812</v>
          </cell>
          <cell r="W887">
            <v>45855</v>
          </cell>
          <cell r="AB887" t="str">
            <v>890</v>
          </cell>
          <cell r="AC887" t="str">
            <v>890</v>
          </cell>
          <cell r="AD887" t="str">
            <v>2976</v>
          </cell>
          <cell r="AE887" t="str">
            <v>2890</v>
          </cell>
          <cell r="AF887" t="str">
            <v>3482</v>
          </cell>
          <cell r="AG887" t="str">
            <v>2890</v>
          </cell>
        </row>
        <row r="888">
          <cell r="D888" t="str">
            <v>CWJE710733</v>
          </cell>
          <cell r="I888" t="str">
            <v>B (Below 100% potential spares purchased)</v>
          </cell>
          <cell r="P888">
            <v>7</v>
          </cell>
          <cell r="Q888" t="str">
            <v>Air lube</v>
          </cell>
          <cell r="AD888" t="str">
            <v>0</v>
          </cell>
        </row>
        <row r="889">
          <cell r="D889" t="str">
            <v>DWJL140582</v>
          </cell>
          <cell r="I889" t="str">
            <v>B (Below 100% potential spares purchased)</v>
          </cell>
          <cell r="P889">
            <v>6</v>
          </cell>
          <cell r="Q889" t="str">
            <v>Air lube</v>
          </cell>
          <cell r="R889">
            <v>45267</v>
          </cell>
          <cell r="S889">
            <v>45267</v>
          </cell>
          <cell r="AD889" t="str">
            <v>1000</v>
          </cell>
        </row>
        <row r="890">
          <cell r="D890" t="str">
            <v>DWJL140581</v>
          </cell>
          <cell r="I890" t="str">
            <v>P1 - Asset will get commissioned within one year</v>
          </cell>
        </row>
        <row r="891">
          <cell r="D891" t="str">
            <v>BWJC378352</v>
          </cell>
          <cell r="I891" t="str">
            <v>B (Below 100% potential spares purchased)</v>
          </cell>
          <cell r="N891">
            <v>1490</v>
          </cell>
          <cell r="O891">
            <v>6786</v>
          </cell>
          <cell r="P891">
            <v>2</v>
          </cell>
          <cell r="Q891" t="str">
            <v>XD</v>
          </cell>
          <cell r="R891">
            <v>45727</v>
          </cell>
          <cell r="S891">
            <v>45727</v>
          </cell>
          <cell r="T891">
            <v>45727</v>
          </cell>
          <cell r="U891">
            <v>45727</v>
          </cell>
          <cell r="V891">
            <v>45727</v>
          </cell>
          <cell r="W891">
            <v>45170</v>
          </cell>
          <cell r="X891" t="str">
            <v>Yes</v>
          </cell>
          <cell r="AB891" t="str">
            <v>1169</v>
          </cell>
          <cell r="AC891" t="str">
            <v>1169</v>
          </cell>
          <cell r="AD891" t="str">
            <v>3169</v>
          </cell>
          <cell r="AE891" t="str">
            <v>3169</v>
          </cell>
          <cell r="AF891" t="str">
            <v>197</v>
          </cell>
          <cell r="AG891" t="str">
            <v>3169</v>
          </cell>
        </row>
        <row r="892">
          <cell r="D892" t="str">
            <v>B23V0532</v>
          </cell>
          <cell r="I892" t="str">
            <v>P1 - Asset will get commissioned within one year</v>
          </cell>
        </row>
        <row r="893">
          <cell r="D893" t="str">
            <v>B23V0531</v>
          </cell>
          <cell r="I893" t="str">
            <v>P1 - Asset will get commissioned within one year</v>
          </cell>
        </row>
        <row r="894">
          <cell r="D894" t="str">
            <v>SN22T004976</v>
          </cell>
          <cell r="I894" t="str">
            <v>B (Below 100% potential spares purchased)</v>
          </cell>
          <cell r="P894">
            <v>12</v>
          </cell>
          <cell r="X894" t="str">
            <v>Yes</v>
          </cell>
          <cell r="AD894" t="str">
            <v>0</v>
          </cell>
        </row>
        <row r="895">
          <cell r="D895" t="str">
            <v>BWJS031206</v>
          </cell>
          <cell r="I895" t="str">
            <v>B (Below 100% potential spares purchased)</v>
          </cell>
          <cell r="N895">
            <v>7434</v>
          </cell>
          <cell r="O895">
            <v>4437</v>
          </cell>
          <cell r="P895">
            <v>5</v>
          </cell>
          <cell r="Q895" t="str">
            <v>XD</v>
          </cell>
          <cell r="R895">
            <v>45898</v>
          </cell>
          <cell r="S895">
            <v>45898</v>
          </cell>
          <cell r="T895">
            <v>45898</v>
          </cell>
          <cell r="U895">
            <v>45898</v>
          </cell>
          <cell r="V895">
            <v>45898</v>
          </cell>
          <cell r="W895">
            <v>45898</v>
          </cell>
          <cell r="X895" t="str">
            <v>Yes</v>
          </cell>
          <cell r="Y895">
            <v>45898</v>
          </cell>
          <cell r="AA895">
            <v>45898</v>
          </cell>
          <cell r="AB895" t="str">
            <v>853</v>
          </cell>
          <cell r="AC895" t="str">
            <v>853</v>
          </cell>
          <cell r="AD895" t="str">
            <v>2853</v>
          </cell>
          <cell r="AE895" t="str">
            <v>2853</v>
          </cell>
          <cell r="AF895" t="str">
            <v>4735</v>
          </cell>
          <cell r="AG895" t="str">
            <v>735</v>
          </cell>
        </row>
        <row r="896">
          <cell r="D896" t="str">
            <v>DWJL140573</v>
          </cell>
          <cell r="I896" t="str">
            <v>B (Below 100% potential spares purchased)</v>
          </cell>
          <cell r="N896">
            <v>0</v>
          </cell>
          <cell r="O896">
            <v>0</v>
          </cell>
          <cell r="P896">
            <v>6</v>
          </cell>
        </row>
        <row r="897">
          <cell r="D897" t="str">
            <v>DWJL140568</v>
          </cell>
          <cell r="I897" t="str">
            <v>B (Below 100% potential spares purchased)</v>
          </cell>
          <cell r="P897">
            <v>8</v>
          </cell>
          <cell r="Q897" t="str">
            <v>Air lube</v>
          </cell>
          <cell r="R897">
            <v>45489</v>
          </cell>
          <cell r="S897">
            <v>45489</v>
          </cell>
          <cell r="AD897" t="str">
            <v>0</v>
          </cell>
        </row>
        <row r="898">
          <cell r="D898" t="str">
            <v>23694101</v>
          </cell>
          <cell r="I898" t="str">
            <v>B (Below 100% potential spares purchased)</v>
          </cell>
          <cell r="N898">
            <v>0</v>
          </cell>
          <cell r="O898">
            <v>0</v>
          </cell>
          <cell r="P898">
            <v>8</v>
          </cell>
          <cell r="AD898" t="str">
            <v>0</v>
          </cell>
        </row>
        <row r="899">
          <cell r="D899" t="str">
            <v>BWJC378261</v>
          </cell>
          <cell r="I899" t="str">
            <v>B (Below 100% potential spares purchased)</v>
          </cell>
          <cell r="N899">
            <v>549</v>
          </cell>
          <cell r="O899">
            <v>2883</v>
          </cell>
          <cell r="P899">
            <v>3</v>
          </cell>
          <cell r="Q899" t="str">
            <v>XD</v>
          </cell>
          <cell r="R899">
            <v>45989</v>
          </cell>
          <cell r="S899">
            <v>45989</v>
          </cell>
          <cell r="T899">
            <v>45989</v>
          </cell>
          <cell r="U899">
            <v>45989</v>
          </cell>
          <cell r="V899">
            <v>45989</v>
          </cell>
          <cell r="W899">
            <v>45989</v>
          </cell>
          <cell r="X899" t="str">
            <v>Yes</v>
          </cell>
          <cell r="AB899" t="str">
            <v>1583</v>
          </cell>
          <cell r="AC899" t="str">
            <v>1583</v>
          </cell>
          <cell r="AD899" t="str">
            <v>3583</v>
          </cell>
          <cell r="AE899" t="str">
            <v>3583</v>
          </cell>
          <cell r="AF899" t="str">
            <v>7583</v>
          </cell>
          <cell r="AG899" t="str">
            <v>3583</v>
          </cell>
        </row>
        <row r="900">
          <cell r="D900" t="str">
            <v>B22V1343</v>
          </cell>
          <cell r="I900" t="str">
            <v>P1 - Asset will get commissioned within one year</v>
          </cell>
        </row>
        <row r="901">
          <cell r="D901" t="str">
            <v>DVIL140564</v>
          </cell>
          <cell r="I901" t="str">
            <v>B (Below 100% potential spares purchased)</v>
          </cell>
          <cell r="N901">
            <v>0</v>
          </cell>
          <cell r="O901">
            <v>0</v>
          </cell>
          <cell r="P901">
            <v>8</v>
          </cell>
        </row>
        <row r="902">
          <cell r="D902" t="str">
            <v>DVIL140563</v>
          </cell>
          <cell r="I902" t="str">
            <v>B (Below 100% potential spares purchased)</v>
          </cell>
          <cell r="P902">
            <v>3</v>
          </cell>
          <cell r="Q902" t="str">
            <v>Air lube</v>
          </cell>
          <cell r="AD902" t="str">
            <v>0</v>
          </cell>
        </row>
        <row r="903">
          <cell r="D903" t="str">
            <v>DVIL140562</v>
          </cell>
          <cell r="I903" t="str">
            <v>B (Below 100% potential spares purchased)</v>
          </cell>
          <cell r="N903">
            <v>0</v>
          </cell>
          <cell r="O903">
            <v>0</v>
          </cell>
          <cell r="P903">
            <v>8</v>
          </cell>
          <cell r="AD903" t="str">
            <v>1000</v>
          </cell>
        </row>
        <row r="904">
          <cell r="D904" t="str">
            <v>BVIL161084</v>
          </cell>
          <cell r="I904" t="str">
            <v>A (100% potential spares purchased)</v>
          </cell>
          <cell r="P904">
            <v>4</v>
          </cell>
          <cell r="Q904" t="str">
            <v>Air lube Plus</v>
          </cell>
          <cell r="R904">
            <v>45369</v>
          </cell>
          <cell r="U904">
            <v>45485</v>
          </cell>
          <cell r="V904">
            <v>45485</v>
          </cell>
          <cell r="AD904" t="str">
            <v>380</v>
          </cell>
          <cell r="AE904" t="str">
            <v>1135</v>
          </cell>
          <cell r="AG904" t="str">
            <v>1000</v>
          </cell>
        </row>
        <row r="905">
          <cell r="D905" t="str">
            <v>22685212</v>
          </cell>
          <cell r="I905" t="str">
            <v>B (Below 100% potential spares purchased)</v>
          </cell>
          <cell r="P905">
            <v>8</v>
          </cell>
          <cell r="AD905" t="str">
            <v>1000</v>
          </cell>
        </row>
        <row r="906">
          <cell r="D906" t="str">
            <v>BVIC378175</v>
          </cell>
          <cell r="I906" t="str">
            <v>B (Below 100% potential spares purchased)</v>
          </cell>
          <cell r="N906">
            <v>5272</v>
          </cell>
          <cell r="O906">
            <v>12300</v>
          </cell>
          <cell r="P906">
            <v>2</v>
          </cell>
          <cell r="Q906" t="str">
            <v>XD</v>
          </cell>
          <cell r="R906">
            <v>46042</v>
          </cell>
          <cell r="S906">
            <v>46042</v>
          </cell>
          <cell r="T906">
            <v>46042</v>
          </cell>
          <cell r="U906">
            <v>46042</v>
          </cell>
          <cell r="V906">
            <v>46042</v>
          </cell>
          <cell r="W906">
            <v>46044</v>
          </cell>
          <cell r="X906" t="str">
            <v>Yes</v>
          </cell>
          <cell r="Y906">
            <v>45297</v>
          </cell>
          <cell r="AB906" t="str">
            <v>1920</v>
          </cell>
          <cell r="AC906" t="str">
            <v>1920</v>
          </cell>
          <cell r="AD906" t="str">
            <v>3920</v>
          </cell>
          <cell r="AE906" t="str">
            <v>3920</v>
          </cell>
          <cell r="AF906" t="str">
            <v>7930</v>
          </cell>
          <cell r="AG906" t="str">
            <v>3920</v>
          </cell>
        </row>
        <row r="907">
          <cell r="D907" t="str">
            <v>CVIE569901</v>
          </cell>
          <cell r="I907" t="str">
            <v>B (Below 100% potential spares purchased)</v>
          </cell>
          <cell r="P907">
            <v>2</v>
          </cell>
          <cell r="Q907" t="str">
            <v>Air lube</v>
          </cell>
          <cell r="AD907" t="str">
            <v>0</v>
          </cell>
        </row>
        <row r="908">
          <cell r="D908" t="str">
            <v>CVIE569900</v>
          </cell>
          <cell r="I908" t="str">
            <v>B (Below 100% potential spares purchased)</v>
          </cell>
          <cell r="P908">
            <v>8</v>
          </cell>
          <cell r="Q908" t="str">
            <v>Air lube</v>
          </cell>
          <cell r="R908">
            <v>45467</v>
          </cell>
          <cell r="S908">
            <v>45467</v>
          </cell>
          <cell r="AD908" t="str">
            <v>0</v>
          </cell>
        </row>
        <row r="909">
          <cell r="D909" t="str">
            <v>PVHENC2732</v>
          </cell>
          <cell r="I909" t="str">
            <v>P1 - Asset will get commissioned within one year</v>
          </cell>
        </row>
        <row r="910">
          <cell r="D910" t="str">
            <v>PVIENC2786</v>
          </cell>
          <cell r="I910" t="str">
            <v>P1 - Asset will get commissioned within one year</v>
          </cell>
        </row>
        <row r="911">
          <cell r="D911" t="str">
            <v>22674812</v>
          </cell>
          <cell r="I911" t="str">
            <v>B (Below 100% potential spares purchased)</v>
          </cell>
          <cell r="P911">
            <v>9</v>
          </cell>
          <cell r="AD911" t="str">
            <v>0</v>
          </cell>
        </row>
        <row r="912">
          <cell r="D912" t="str">
            <v>22672812</v>
          </cell>
          <cell r="I912" t="str">
            <v>B (Below 100% potential spares purchased)</v>
          </cell>
          <cell r="N912">
            <v>0</v>
          </cell>
          <cell r="O912">
            <v>0</v>
          </cell>
          <cell r="P912">
            <v>8</v>
          </cell>
          <cell r="AD912" t="str">
            <v>1000</v>
          </cell>
        </row>
        <row r="913">
          <cell r="D913" t="str">
            <v>BVIC378177</v>
          </cell>
          <cell r="I913" t="str">
            <v>B (Below 100% potential spares purchased)</v>
          </cell>
          <cell r="P913">
            <v>0</v>
          </cell>
          <cell r="Q913" t="str">
            <v>XD</v>
          </cell>
          <cell r="R913">
            <v>45356</v>
          </cell>
          <cell r="S913">
            <v>45356</v>
          </cell>
          <cell r="T913">
            <v>45356</v>
          </cell>
          <cell r="U913">
            <v>45356</v>
          </cell>
          <cell r="V913">
            <v>45356</v>
          </cell>
          <cell r="W913">
            <v>45356</v>
          </cell>
          <cell r="X913" t="str">
            <v>Yes</v>
          </cell>
          <cell r="AB913" t="str">
            <v>1483</v>
          </cell>
          <cell r="AC913" t="str">
            <v>1483</v>
          </cell>
          <cell r="AD913" t="str">
            <v>3272</v>
          </cell>
          <cell r="AE913" t="str">
            <v>5483</v>
          </cell>
          <cell r="AF913" t="str">
            <v>7483</v>
          </cell>
          <cell r="AG913" t="str">
            <v>3483</v>
          </cell>
        </row>
        <row r="914">
          <cell r="D914" t="str">
            <v>BVIC378165</v>
          </cell>
          <cell r="I914" t="str">
            <v>B (Below 100% potential spares purchased)</v>
          </cell>
          <cell r="N914">
            <v>2698</v>
          </cell>
          <cell r="O914">
            <v>3882</v>
          </cell>
          <cell r="P914">
            <v>2</v>
          </cell>
          <cell r="Q914" t="str">
            <v>XD</v>
          </cell>
          <cell r="R914">
            <v>45824</v>
          </cell>
          <cell r="S914">
            <v>45824</v>
          </cell>
          <cell r="T914">
            <v>45824</v>
          </cell>
          <cell r="U914">
            <v>45539</v>
          </cell>
          <cell r="V914">
            <v>45539</v>
          </cell>
          <cell r="W914">
            <v>45189</v>
          </cell>
          <cell r="X914" t="str">
            <v>Yes</v>
          </cell>
          <cell r="AB914" t="str">
            <v>-2035</v>
          </cell>
          <cell r="AC914" t="str">
            <v>-2035</v>
          </cell>
          <cell r="AD914" t="str">
            <v>-535</v>
          </cell>
          <cell r="AE914" t="str">
            <v>-535</v>
          </cell>
          <cell r="AF914" t="str">
            <v>1722</v>
          </cell>
          <cell r="AG914" t="str">
            <v>-1535</v>
          </cell>
        </row>
        <row r="915">
          <cell r="D915" t="str">
            <v>BVIS040049</v>
          </cell>
          <cell r="I915" t="str">
            <v>C (Not Buying Spares or buying lubricants)</v>
          </cell>
          <cell r="N915">
            <v>6062</v>
          </cell>
          <cell r="O915">
            <v>9094</v>
          </cell>
          <cell r="P915">
            <v>4</v>
          </cell>
          <cell r="Q915" t="str">
            <v>Synthetic</v>
          </cell>
          <cell r="R915">
            <v>46113</v>
          </cell>
          <cell r="S915">
            <v>46113</v>
          </cell>
          <cell r="T915">
            <v>46113</v>
          </cell>
          <cell r="U915">
            <v>46113</v>
          </cell>
          <cell r="V915">
            <v>46113</v>
          </cell>
          <cell r="W915">
            <v>46113</v>
          </cell>
          <cell r="X915" t="str">
            <v>Yes</v>
          </cell>
          <cell r="AB915" t="str">
            <v>2135</v>
          </cell>
          <cell r="AC915" t="str">
            <v>2135</v>
          </cell>
          <cell r="AD915" t="str">
            <v>5135</v>
          </cell>
          <cell r="AE915" t="str">
            <v>3135</v>
          </cell>
          <cell r="AF915" t="str">
            <v>7135</v>
          </cell>
          <cell r="AG915" t="str">
            <v>3135</v>
          </cell>
        </row>
        <row r="916">
          <cell r="D916" t="str">
            <v>DVIL340263</v>
          </cell>
          <cell r="I916" t="str">
            <v>B (Below 100% potential spares purchased)</v>
          </cell>
          <cell r="N916">
            <v>0</v>
          </cell>
          <cell r="O916">
            <v>0</v>
          </cell>
          <cell r="P916">
            <v>8</v>
          </cell>
        </row>
        <row r="917">
          <cell r="D917" t="str">
            <v>BVIC378149</v>
          </cell>
          <cell r="I917" t="str">
            <v>B (Below 100% potential spares purchased)</v>
          </cell>
          <cell r="O917">
            <v>1704</v>
          </cell>
          <cell r="P917">
            <v>4</v>
          </cell>
          <cell r="Q917" t="str">
            <v>XD</v>
          </cell>
          <cell r="R917">
            <v>45880</v>
          </cell>
          <cell r="S917">
            <v>45880</v>
          </cell>
          <cell r="T917">
            <v>45880</v>
          </cell>
          <cell r="U917">
            <v>45880</v>
          </cell>
          <cell r="V917">
            <v>45880</v>
          </cell>
          <cell r="W917">
            <v>45267</v>
          </cell>
          <cell r="X917" t="str">
            <v>Yes</v>
          </cell>
          <cell r="AB917" t="str">
            <v>1436</v>
          </cell>
          <cell r="AC917" t="str">
            <v>1436</v>
          </cell>
          <cell r="AD917" t="str">
            <v>3436</v>
          </cell>
          <cell r="AE917" t="str">
            <v>3436</v>
          </cell>
          <cell r="AF917" t="str">
            <v>6096</v>
          </cell>
          <cell r="AG917" t="str">
            <v>3436</v>
          </cell>
        </row>
        <row r="918">
          <cell r="D918" t="str">
            <v>PVHENC2761</v>
          </cell>
          <cell r="I918" t="str">
            <v>P1 - Asset will get commissioned within one year</v>
          </cell>
        </row>
        <row r="919">
          <cell r="D919" t="str">
            <v>CVIE720687</v>
          </cell>
          <cell r="I919" t="str">
            <v>B (Below 100% potential spares purchased)</v>
          </cell>
          <cell r="N919">
            <v>0</v>
          </cell>
          <cell r="O919">
            <v>0</v>
          </cell>
          <cell r="P919">
            <v>8</v>
          </cell>
        </row>
        <row r="920">
          <cell r="D920" t="str">
            <v>BVHS049699</v>
          </cell>
          <cell r="I920" t="str">
            <v>B (Below 100% potential spares purchased)</v>
          </cell>
          <cell r="O920">
            <v>3288</v>
          </cell>
          <cell r="P920">
            <v>3</v>
          </cell>
          <cell r="Q920" t="str">
            <v>Synthetic</v>
          </cell>
          <cell r="R920">
            <v>46042</v>
          </cell>
          <cell r="S920">
            <v>46042</v>
          </cell>
          <cell r="T920">
            <v>46042</v>
          </cell>
          <cell r="U920">
            <v>46042</v>
          </cell>
          <cell r="V920">
            <v>46042</v>
          </cell>
          <cell r="W920">
            <v>46042</v>
          </cell>
          <cell r="X920" t="str">
            <v>Yes</v>
          </cell>
          <cell r="Y920">
            <v>46042</v>
          </cell>
          <cell r="AB920" t="str">
            <v>3872</v>
          </cell>
          <cell r="AC920" t="str">
            <v>3872</v>
          </cell>
          <cell r="AD920" t="str">
            <v>5872</v>
          </cell>
          <cell r="AE920" t="str">
            <v>5872</v>
          </cell>
          <cell r="AF920" t="str">
            <v>7872</v>
          </cell>
          <cell r="AG920" t="str">
            <v>3872</v>
          </cell>
        </row>
        <row r="921">
          <cell r="D921" t="str">
            <v>22598509</v>
          </cell>
          <cell r="I921" t="str">
            <v>B (Below 100% potential spares purchased)</v>
          </cell>
          <cell r="N921">
            <v>0</v>
          </cell>
          <cell r="O921">
            <v>0</v>
          </cell>
          <cell r="P921">
            <v>8</v>
          </cell>
          <cell r="Q921" t="str">
            <v>Air lube</v>
          </cell>
          <cell r="R921">
            <v>45300</v>
          </cell>
          <cell r="X921" t="str">
            <v>Yes</v>
          </cell>
          <cell r="AD921" t="str">
            <v>1000</v>
          </cell>
        </row>
        <row r="922">
          <cell r="D922" t="str">
            <v>BVID121539</v>
          </cell>
          <cell r="I922" t="str">
            <v>B (Below 100% potential spares purchased)</v>
          </cell>
          <cell r="P922">
            <v>3</v>
          </cell>
          <cell r="AD922" t="str">
            <v>350</v>
          </cell>
          <cell r="AE922" t="str">
            <v>350</v>
          </cell>
          <cell r="AG922" t="str">
            <v>1000</v>
          </cell>
        </row>
        <row r="923">
          <cell r="D923" t="str">
            <v>BVID121541</v>
          </cell>
          <cell r="I923" t="str">
            <v>B (Below 100% potential spares purchased)</v>
          </cell>
          <cell r="P923">
            <v>4</v>
          </cell>
          <cell r="AD923" t="str">
            <v>700</v>
          </cell>
          <cell r="AE923" t="str">
            <v>1200</v>
          </cell>
          <cell r="AG923" t="str">
            <v>1000</v>
          </cell>
        </row>
        <row r="924">
          <cell r="D924" t="str">
            <v>BVID121546</v>
          </cell>
          <cell r="I924" t="str">
            <v>B (Below 100% potential spares purchased)</v>
          </cell>
          <cell r="P924">
            <v>0</v>
          </cell>
          <cell r="AD924" t="str">
            <v>200</v>
          </cell>
          <cell r="AE924" t="str">
            <v>200</v>
          </cell>
          <cell r="AG924" t="str">
            <v>1000</v>
          </cell>
        </row>
        <row r="925">
          <cell r="D925" t="str">
            <v>BVID121544</v>
          </cell>
          <cell r="I925" t="str">
            <v>A (100% potential spares purchased)</v>
          </cell>
          <cell r="P925">
            <v>4</v>
          </cell>
          <cell r="AD925" t="str">
            <v>210</v>
          </cell>
          <cell r="AE925" t="str">
            <v>890</v>
          </cell>
          <cell r="AG925" t="str">
            <v>1000</v>
          </cell>
        </row>
        <row r="926">
          <cell r="D926" t="str">
            <v>BVID163429</v>
          </cell>
          <cell r="I926" t="str">
            <v>A (100% potential spares purchased)</v>
          </cell>
          <cell r="P926">
            <v>0</v>
          </cell>
          <cell r="Q926" t="str">
            <v>Air lube</v>
          </cell>
          <cell r="R926">
            <v>44966</v>
          </cell>
          <cell r="U926">
            <v>44966</v>
          </cell>
          <cell r="V926">
            <v>44966</v>
          </cell>
          <cell r="AD926" t="str">
            <v>90</v>
          </cell>
          <cell r="AE926" t="str">
            <v>1090</v>
          </cell>
          <cell r="AG926" t="str">
            <v>1000</v>
          </cell>
        </row>
        <row r="927">
          <cell r="D927" t="str">
            <v>BVIL161081</v>
          </cell>
          <cell r="I927" t="str">
            <v>B (Below 100% potential spares purchased)</v>
          </cell>
          <cell r="P927">
            <v>4</v>
          </cell>
          <cell r="Q927" t="str">
            <v>Air lube Plus</v>
          </cell>
          <cell r="R927">
            <v>45136</v>
          </cell>
          <cell r="AD927" t="str">
            <v>630</v>
          </cell>
          <cell r="AE927" t="str">
            <v>390</v>
          </cell>
          <cell r="AG927" t="str">
            <v>1000</v>
          </cell>
        </row>
        <row r="928">
          <cell r="D928" t="str">
            <v>B22V1320</v>
          </cell>
          <cell r="I928" t="str">
            <v>P1 - Asset will get commissioned within one year</v>
          </cell>
        </row>
        <row r="929">
          <cell r="D929" t="str">
            <v>DVIL360859</v>
          </cell>
          <cell r="I929" t="str">
            <v>B (Below 100% potential spares purchased)</v>
          </cell>
          <cell r="N929">
            <v>0</v>
          </cell>
          <cell r="O929">
            <v>0</v>
          </cell>
          <cell r="P929">
            <v>8</v>
          </cell>
          <cell r="Q929" t="str">
            <v>PD</v>
          </cell>
          <cell r="R929">
            <v>45187</v>
          </cell>
          <cell r="S929">
            <v>45187</v>
          </cell>
          <cell r="AD929" t="str">
            <v>1000</v>
          </cell>
        </row>
        <row r="930">
          <cell r="D930" t="str">
            <v>CVIE710704</v>
          </cell>
          <cell r="I930" t="str">
            <v>B (Below 100% potential spares purchased)</v>
          </cell>
          <cell r="P930">
            <v>8</v>
          </cell>
          <cell r="Q930" t="str">
            <v>Air lube</v>
          </cell>
          <cell r="R930">
            <v>45547</v>
          </cell>
          <cell r="S930">
            <v>45380</v>
          </cell>
          <cell r="AD930" t="str">
            <v>0</v>
          </cell>
        </row>
        <row r="931">
          <cell r="D931" t="str">
            <v>B22V1305</v>
          </cell>
          <cell r="I931" t="str">
            <v>P1 - Asset will get commissioned within one year</v>
          </cell>
        </row>
        <row r="932">
          <cell r="D932" t="str">
            <v>PVHENC2760</v>
          </cell>
          <cell r="I932" t="str">
            <v>P1 - Asset will get commissioned within one year</v>
          </cell>
        </row>
        <row r="933">
          <cell r="D933" t="str">
            <v>PVHENC2748</v>
          </cell>
          <cell r="I933" t="str">
            <v>P1 - Asset will get commissioned within one year</v>
          </cell>
        </row>
        <row r="934">
          <cell r="D934" t="str">
            <v>BVIC377980</v>
          </cell>
          <cell r="I934" t="str">
            <v>P1 - Asset will get commissioned within one year</v>
          </cell>
        </row>
        <row r="935">
          <cell r="D935" t="str">
            <v>PVHENC2758</v>
          </cell>
          <cell r="I935" t="str">
            <v>P1 - Asset will get commissioned within one year</v>
          </cell>
        </row>
        <row r="936">
          <cell r="D936" t="str">
            <v>BVIC377970</v>
          </cell>
          <cell r="I936" t="str">
            <v>B (Below 100% potential spares purchased)</v>
          </cell>
          <cell r="N936">
            <v>394</v>
          </cell>
          <cell r="O936">
            <v>4528</v>
          </cell>
          <cell r="P936">
            <v>2</v>
          </cell>
          <cell r="Q936" t="str">
            <v>XD</v>
          </cell>
          <cell r="R936">
            <v>45901</v>
          </cell>
          <cell r="S936">
            <v>45901</v>
          </cell>
          <cell r="T936">
            <v>45901</v>
          </cell>
          <cell r="U936">
            <v>45666</v>
          </cell>
          <cell r="V936">
            <v>45666</v>
          </cell>
          <cell r="W936">
            <v>45614</v>
          </cell>
          <cell r="X936" t="str">
            <v>Yes</v>
          </cell>
          <cell r="AB936" t="str">
            <v>1392</v>
          </cell>
          <cell r="AC936" t="str">
            <v>1392</v>
          </cell>
          <cell r="AD936" t="str">
            <v>2392</v>
          </cell>
          <cell r="AE936" t="str">
            <v>3392</v>
          </cell>
          <cell r="AF936" t="str">
            <v>5906</v>
          </cell>
          <cell r="AG936" t="str">
            <v>3392</v>
          </cell>
        </row>
        <row r="937">
          <cell r="D937" t="str">
            <v>BVHD163393</v>
          </cell>
          <cell r="I937" t="str">
            <v>A (100% potential spares purchased)</v>
          </cell>
          <cell r="P937">
            <v>2</v>
          </cell>
          <cell r="Q937" t="str">
            <v>Air lube Plus</v>
          </cell>
          <cell r="R937">
            <v>45558</v>
          </cell>
          <cell r="U937">
            <v>45558</v>
          </cell>
          <cell r="V937">
            <v>45219</v>
          </cell>
          <cell r="AD937" t="str">
            <v>570</v>
          </cell>
          <cell r="AE937" t="str">
            <v>570</v>
          </cell>
          <cell r="AG937" t="str">
            <v>570</v>
          </cell>
        </row>
        <row r="938">
          <cell r="D938" t="str">
            <v>BVHD163388</v>
          </cell>
          <cell r="I938" t="str">
            <v>A (100% potential spares purchased)</v>
          </cell>
          <cell r="P938">
            <v>3</v>
          </cell>
          <cell r="Q938" t="str">
            <v>Air lube Plus</v>
          </cell>
          <cell r="R938">
            <v>45568</v>
          </cell>
          <cell r="U938">
            <v>45568</v>
          </cell>
          <cell r="V938">
            <v>45366</v>
          </cell>
          <cell r="AD938" t="str">
            <v>500</v>
          </cell>
          <cell r="AE938" t="str">
            <v>1000</v>
          </cell>
          <cell r="AG938" t="str">
            <v>1000</v>
          </cell>
        </row>
        <row r="939">
          <cell r="D939" t="str">
            <v>BVHD163374</v>
          </cell>
          <cell r="I939" t="str">
            <v>A (100% potential spares purchased)</v>
          </cell>
          <cell r="P939">
            <v>4</v>
          </cell>
          <cell r="Q939" t="str">
            <v>Air lube Plus</v>
          </cell>
          <cell r="R939">
            <v>46072</v>
          </cell>
          <cell r="U939">
            <v>46072</v>
          </cell>
          <cell r="V939">
            <v>46072</v>
          </cell>
          <cell r="AD939" t="str">
            <v>450</v>
          </cell>
          <cell r="AE939" t="str">
            <v>1200</v>
          </cell>
          <cell r="AG939" t="str">
            <v>1000</v>
          </cell>
        </row>
        <row r="940">
          <cell r="D940" t="str">
            <v>DVHL140552</v>
          </cell>
          <cell r="I940" t="str">
            <v>B (Below 100% potential spares purchased)</v>
          </cell>
          <cell r="N940">
            <v>0</v>
          </cell>
          <cell r="O940">
            <v>0</v>
          </cell>
          <cell r="P940">
            <v>8</v>
          </cell>
          <cell r="AD940" t="str">
            <v>1000</v>
          </cell>
        </row>
        <row r="941">
          <cell r="D941" t="str">
            <v>B22V1697</v>
          </cell>
          <cell r="I941" t="str">
            <v>P1 - Asset will get commissioned within one year</v>
          </cell>
        </row>
        <row r="942">
          <cell r="D942" t="str">
            <v>BVHC377855</v>
          </cell>
          <cell r="I942" t="str">
            <v>B (Below 100% potential spares purchased)</v>
          </cell>
          <cell r="N942">
            <v>789</v>
          </cell>
          <cell r="O942">
            <v>1966</v>
          </cell>
          <cell r="P942">
            <v>3</v>
          </cell>
          <cell r="Q942" t="str">
            <v>XD</v>
          </cell>
          <cell r="R942">
            <v>46043</v>
          </cell>
          <cell r="S942">
            <v>46043</v>
          </cell>
          <cell r="T942">
            <v>46043</v>
          </cell>
          <cell r="U942">
            <v>46043</v>
          </cell>
          <cell r="V942">
            <v>46043</v>
          </cell>
          <cell r="W942">
            <v>46043</v>
          </cell>
          <cell r="X942" t="str">
            <v>Yes</v>
          </cell>
          <cell r="AB942" t="str">
            <v>2000</v>
          </cell>
          <cell r="AC942" t="str">
            <v>2000</v>
          </cell>
          <cell r="AD942" t="str">
            <v>4000</v>
          </cell>
          <cell r="AE942" t="str">
            <v>3000</v>
          </cell>
          <cell r="AF942" t="str">
            <v>4000</v>
          </cell>
          <cell r="AG942" t="str">
            <v>3000</v>
          </cell>
        </row>
        <row r="943">
          <cell r="D943" t="str">
            <v>DVHL360858</v>
          </cell>
          <cell r="I943" t="str">
            <v>B (Below 100% potential spares purchased)</v>
          </cell>
          <cell r="P943">
            <v>8</v>
          </cell>
          <cell r="Q943" t="str">
            <v>Air lube</v>
          </cell>
          <cell r="R943">
            <v>45126</v>
          </cell>
          <cell r="S943">
            <v>45126</v>
          </cell>
          <cell r="AD943" t="str">
            <v>1000</v>
          </cell>
        </row>
        <row r="944">
          <cell r="D944" t="str">
            <v>BVHD163366</v>
          </cell>
          <cell r="I944" t="str">
            <v>A (100% potential spares purchased)</v>
          </cell>
          <cell r="P944">
            <v>4</v>
          </cell>
          <cell r="Q944" t="str">
            <v>Air lube Plus</v>
          </cell>
          <cell r="R944">
            <v>46072</v>
          </cell>
          <cell r="U944">
            <v>46072</v>
          </cell>
          <cell r="V944">
            <v>46072</v>
          </cell>
          <cell r="AD944" t="str">
            <v>375</v>
          </cell>
          <cell r="AE944" t="str">
            <v>1230</v>
          </cell>
          <cell r="AG944" t="str">
            <v>1000</v>
          </cell>
        </row>
        <row r="945">
          <cell r="D945" t="str">
            <v>BVHT261071</v>
          </cell>
          <cell r="I945" t="str">
            <v>P1 - Asset will get commissioned within one year</v>
          </cell>
        </row>
        <row r="946">
          <cell r="D946" t="str">
            <v>BVHD163336</v>
          </cell>
          <cell r="I946" t="str">
            <v>A (100% potential spares purchased)</v>
          </cell>
          <cell r="P946">
            <v>4</v>
          </cell>
          <cell r="Q946" t="str">
            <v>Air lube Plus</v>
          </cell>
          <cell r="R946">
            <v>46072</v>
          </cell>
          <cell r="U946">
            <v>46072</v>
          </cell>
          <cell r="V946">
            <v>46072</v>
          </cell>
          <cell r="AD946" t="str">
            <v>510</v>
          </cell>
          <cell r="AE946" t="str">
            <v>1260</v>
          </cell>
          <cell r="AG946" t="str">
            <v>1000</v>
          </cell>
        </row>
        <row r="947">
          <cell r="D947" t="str">
            <v>BVHD163331</v>
          </cell>
          <cell r="I947" t="str">
            <v>B (Below 100% potential spares purchased)</v>
          </cell>
          <cell r="P947">
            <v>2</v>
          </cell>
          <cell r="Q947" t="str">
            <v>Air lube Plus</v>
          </cell>
          <cell r="R947">
            <v>45727</v>
          </cell>
          <cell r="U947">
            <v>45817</v>
          </cell>
          <cell r="V947">
            <v>45440</v>
          </cell>
          <cell r="AD947" t="str">
            <v>200</v>
          </cell>
          <cell r="AE947" t="str">
            <v>700</v>
          </cell>
          <cell r="AG947" t="str">
            <v>1000</v>
          </cell>
        </row>
        <row r="948">
          <cell r="D948" t="str">
            <v>BVGD163326</v>
          </cell>
          <cell r="I948" t="str">
            <v>D (Compressor scrapped/ Company shut)</v>
          </cell>
          <cell r="P948">
            <v>4</v>
          </cell>
          <cell r="AE948" t="str">
            <v>1</v>
          </cell>
          <cell r="AG948" t="str">
            <v>1</v>
          </cell>
        </row>
        <row r="949">
          <cell r="D949" t="str">
            <v>DVGL140521</v>
          </cell>
        </row>
        <row r="950">
          <cell r="D950" t="str">
            <v>DVGL140520</v>
          </cell>
          <cell r="I950" t="str">
            <v>B (Below 100% potential spares purchased)</v>
          </cell>
          <cell r="N950">
            <v>0</v>
          </cell>
          <cell r="O950">
            <v>0</v>
          </cell>
          <cell r="P950">
            <v>8</v>
          </cell>
        </row>
        <row r="951">
          <cell r="D951" t="str">
            <v>DVGL153301</v>
          </cell>
          <cell r="I951" t="str">
            <v>B (Below 100% potential spares purchased)</v>
          </cell>
          <cell r="P951">
            <v>8</v>
          </cell>
          <cell r="Q951" t="str">
            <v>Air lube</v>
          </cell>
          <cell r="R951">
            <v>45503</v>
          </cell>
          <cell r="S951">
            <v>45503</v>
          </cell>
          <cell r="AD951" t="str">
            <v>0</v>
          </cell>
        </row>
        <row r="952">
          <cell r="D952" t="str">
            <v>DVGL153300</v>
          </cell>
        </row>
        <row r="953">
          <cell r="D953" t="str">
            <v>DVGL153299</v>
          </cell>
          <cell r="I953" t="str">
            <v>B (Below 100% potential spares purchased)</v>
          </cell>
          <cell r="N953">
            <v>0</v>
          </cell>
          <cell r="O953">
            <v>0</v>
          </cell>
          <cell r="P953">
            <v>8</v>
          </cell>
        </row>
        <row r="954">
          <cell r="D954" t="str">
            <v>BVGD121497</v>
          </cell>
          <cell r="I954" t="str">
            <v>B (Below 100% potential spares purchased)</v>
          </cell>
          <cell r="P954">
            <v>0</v>
          </cell>
          <cell r="Q954" t="str">
            <v>Air lube Plus</v>
          </cell>
          <cell r="R954">
            <v>45741</v>
          </cell>
          <cell r="U954">
            <v>45482</v>
          </cell>
          <cell r="V954">
            <v>45482</v>
          </cell>
          <cell r="AD954" t="str">
            <v>340</v>
          </cell>
          <cell r="AE954" t="str">
            <v>340</v>
          </cell>
          <cell r="AG954" t="str">
            <v>1000</v>
          </cell>
        </row>
        <row r="955">
          <cell r="D955" t="str">
            <v>BVGF111615</v>
          </cell>
          <cell r="I955" t="str">
            <v>B (Below 100% potential spares purchased)</v>
          </cell>
          <cell r="N955">
            <v>22804</v>
          </cell>
          <cell r="O955">
            <v>1999</v>
          </cell>
          <cell r="P955">
            <v>2</v>
          </cell>
          <cell r="Q955" t="str">
            <v>XD</v>
          </cell>
          <cell r="R955">
            <v>46058</v>
          </cell>
          <cell r="S955">
            <v>46058</v>
          </cell>
          <cell r="T955">
            <v>46058</v>
          </cell>
          <cell r="U955">
            <v>45713</v>
          </cell>
          <cell r="V955">
            <v>45829</v>
          </cell>
          <cell r="W955">
            <v>46101</v>
          </cell>
          <cell r="X955" t="str">
            <v>Yes</v>
          </cell>
          <cell r="Y955">
            <v>45829</v>
          </cell>
          <cell r="Z955">
            <v>45829</v>
          </cell>
          <cell r="AA955">
            <v>45829</v>
          </cell>
          <cell r="AB955" t="str">
            <v>1014</v>
          </cell>
          <cell r="AC955" t="str">
            <v>1013</v>
          </cell>
          <cell r="AD955" t="str">
            <v>1000</v>
          </cell>
          <cell r="AE955" t="str">
            <v>1000</v>
          </cell>
          <cell r="AF955" t="str">
            <v>7109</v>
          </cell>
          <cell r="AG955" t="str">
            <v>1531</v>
          </cell>
        </row>
        <row r="956">
          <cell r="D956" t="str">
            <v>SN22T003207</v>
          </cell>
          <cell r="I956" t="str">
            <v>B (Below 100% potential spares purchased)</v>
          </cell>
          <cell r="N956">
            <v>0</v>
          </cell>
          <cell r="O956">
            <v>0</v>
          </cell>
          <cell r="P956">
            <v>8</v>
          </cell>
          <cell r="AD956" t="str">
            <v>0</v>
          </cell>
        </row>
        <row r="957">
          <cell r="D957" t="str">
            <v>SN22T002641</v>
          </cell>
          <cell r="I957" t="str">
            <v>B (Below 100% potential spares purchased)</v>
          </cell>
          <cell r="N957">
            <v>0</v>
          </cell>
          <cell r="O957">
            <v>0</v>
          </cell>
          <cell r="P957">
            <v>8</v>
          </cell>
        </row>
        <row r="958">
          <cell r="D958" t="str">
            <v>BVGF111611</v>
          </cell>
          <cell r="I958" t="str">
            <v>B (Below 100% potential spares purchased)</v>
          </cell>
          <cell r="N958">
            <v>22107</v>
          </cell>
          <cell r="O958">
            <v>1225</v>
          </cell>
          <cell r="P958">
            <v>4</v>
          </cell>
          <cell r="Q958" t="str">
            <v>XD</v>
          </cell>
          <cell r="R958">
            <v>46058</v>
          </cell>
          <cell r="S958">
            <v>46058</v>
          </cell>
          <cell r="T958">
            <v>46058</v>
          </cell>
          <cell r="U958">
            <v>46058</v>
          </cell>
          <cell r="V958">
            <v>46058</v>
          </cell>
          <cell r="W958">
            <v>46058</v>
          </cell>
          <cell r="X958" t="str">
            <v>Yes</v>
          </cell>
          <cell r="Y958">
            <v>46058</v>
          </cell>
          <cell r="Z958">
            <v>46058</v>
          </cell>
          <cell r="AA958">
            <v>46058</v>
          </cell>
          <cell r="AB958" t="str">
            <v>1110</v>
          </cell>
          <cell r="AC958" t="str">
            <v>1110</v>
          </cell>
          <cell r="AD958" t="str">
            <v>1139</v>
          </cell>
          <cell r="AE958" t="str">
            <v>1239</v>
          </cell>
          <cell r="AF958" t="str">
            <v>619</v>
          </cell>
          <cell r="AG958" t="str">
            <v>1665</v>
          </cell>
        </row>
        <row r="959">
          <cell r="D959" t="str">
            <v>CVFE543393</v>
          </cell>
          <cell r="I959" t="str">
            <v>B (Below 100% potential spares purchased)</v>
          </cell>
          <cell r="N959">
            <v>0</v>
          </cell>
          <cell r="O959">
            <v>0</v>
          </cell>
          <cell r="P959">
            <v>8</v>
          </cell>
        </row>
        <row r="960">
          <cell r="D960" t="str">
            <v>BVGD163308</v>
          </cell>
          <cell r="I960" t="str">
            <v>A (100% potential spares purchased)</v>
          </cell>
          <cell r="P960">
            <v>4</v>
          </cell>
          <cell r="Q960" t="str">
            <v>Air lube Plus</v>
          </cell>
          <cell r="R960">
            <v>45607</v>
          </cell>
          <cell r="U960">
            <v>45443</v>
          </cell>
          <cell r="AD960" t="str">
            <v>224</v>
          </cell>
          <cell r="AE960" t="str">
            <v>14</v>
          </cell>
          <cell r="AG960" t="str">
            <v>1000</v>
          </cell>
        </row>
        <row r="961">
          <cell r="D961" t="str">
            <v>BVGD163301</v>
          </cell>
          <cell r="I961" t="str">
            <v>A (100% potential spares purchased)</v>
          </cell>
          <cell r="P961">
            <v>6</v>
          </cell>
          <cell r="Q961" t="str">
            <v>Air lube Plus</v>
          </cell>
          <cell r="R961">
            <v>46172</v>
          </cell>
          <cell r="U961">
            <v>46172</v>
          </cell>
          <cell r="V961">
            <v>46172</v>
          </cell>
          <cell r="AD961" t="str">
            <v>1500</v>
          </cell>
          <cell r="AE961" t="str">
            <v>1500</v>
          </cell>
          <cell r="AG961" t="str">
            <v>1000</v>
          </cell>
        </row>
        <row r="962">
          <cell r="D962" t="str">
            <v>BVGD163297</v>
          </cell>
          <cell r="I962" t="str">
            <v>A (100% potential spares purchased)</v>
          </cell>
          <cell r="P962">
            <v>8</v>
          </cell>
          <cell r="Q962" t="str">
            <v>Air lube Plus</v>
          </cell>
          <cell r="R962">
            <v>46072</v>
          </cell>
          <cell r="U962">
            <v>46072</v>
          </cell>
          <cell r="V962">
            <v>46072</v>
          </cell>
          <cell r="AD962" t="str">
            <v>450</v>
          </cell>
          <cell r="AE962" t="str">
            <v>950</v>
          </cell>
          <cell r="AG962" t="str">
            <v>1000</v>
          </cell>
        </row>
        <row r="963">
          <cell r="D963" t="str">
            <v>SN22T002023</v>
          </cell>
          <cell r="I963" t="str">
            <v>B (Below 100% potential spares purchased)</v>
          </cell>
          <cell r="N963">
            <v>0</v>
          </cell>
          <cell r="O963">
            <v>0</v>
          </cell>
          <cell r="P963">
            <v>5</v>
          </cell>
          <cell r="X963" t="str">
            <v>Yes</v>
          </cell>
          <cell r="AD963" t="str">
            <v>1000</v>
          </cell>
        </row>
        <row r="964">
          <cell r="D964" t="str">
            <v>BVGC377436</v>
          </cell>
          <cell r="I964" t="str">
            <v>C (Not Buying Spares or buying lubricants)</v>
          </cell>
          <cell r="P964">
            <v>6</v>
          </cell>
          <cell r="Q964" t="str">
            <v>XD</v>
          </cell>
          <cell r="R964">
            <v>45286</v>
          </cell>
          <cell r="S964">
            <v>45286</v>
          </cell>
          <cell r="T964">
            <v>45286</v>
          </cell>
          <cell r="U964">
            <v>45286</v>
          </cell>
          <cell r="V964">
            <v>45286</v>
          </cell>
          <cell r="W964">
            <v>45286</v>
          </cell>
          <cell r="X964" t="str">
            <v>Yes</v>
          </cell>
          <cell r="Y964">
            <v>45286</v>
          </cell>
          <cell r="Z964">
            <v>45286</v>
          </cell>
          <cell r="AA964">
            <v>45286</v>
          </cell>
          <cell r="AB964" t="str">
            <v>963</v>
          </cell>
          <cell r="AC964" t="str">
            <v>963</v>
          </cell>
          <cell r="AD964" t="str">
            <v>2925</v>
          </cell>
          <cell r="AE964" t="str">
            <v>2963</v>
          </cell>
          <cell r="AF964" t="str">
            <v>6963</v>
          </cell>
          <cell r="AG964" t="str">
            <v>2963</v>
          </cell>
        </row>
        <row r="965">
          <cell r="D965" t="str">
            <v>SN22T002022</v>
          </cell>
          <cell r="I965" t="str">
            <v>B (Below 100% potential spares purchased)</v>
          </cell>
          <cell r="N965">
            <v>0</v>
          </cell>
          <cell r="O965">
            <v>0</v>
          </cell>
          <cell r="P965">
            <v>5</v>
          </cell>
          <cell r="X965" t="str">
            <v>Yes</v>
          </cell>
          <cell r="AD965" t="str">
            <v>1000</v>
          </cell>
        </row>
        <row r="966">
          <cell r="D966" t="str">
            <v>BVFC377422</v>
          </cell>
          <cell r="I966" t="str">
            <v>C (Not Buying Spares or buying lubricants)</v>
          </cell>
          <cell r="O966">
            <v>1757</v>
          </cell>
          <cell r="P966">
            <v>0</v>
          </cell>
          <cell r="Q966" t="str">
            <v>XD</v>
          </cell>
          <cell r="R966">
            <v>45286</v>
          </cell>
          <cell r="S966">
            <v>45286</v>
          </cell>
          <cell r="T966">
            <v>45286</v>
          </cell>
          <cell r="U966">
            <v>45286</v>
          </cell>
          <cell r="V966">
            <v>45286</v>
          </cell>
          <cell r="W966">
            <v>45286</v>
          </cell>
          <cell r="X966" t="str">
            <v>Yes</v>
          </cell>
          <cell r="Y966">
            <v>45286</v>
          </cell>
          <cell r="AA966">
            <v>45286</v>
          </cell>
          <cell r="AB966" t="str">
            <v>243</v>
          </cell>
          <cell r="AC966" t="str">
            <v>243</v>
          </cell>
          <cell r="AD966" t="str">
            <v>2243</v>
          </cell>
          <cell r="AE966" t="str">
            <v>2243</v>
          </cell>
          <cell r="AF966" t="str">
            <v>6243</v>
          </cell>
          <cell r="AG966" t="str">
            <v>2243</v>
          </cell>
        </row>
        <row r="967">
          <cell r="D967" t="str">
            <v>CVFE569596</v>
          </cell>
          <cell r="I967" t="str">
            <v>B (Below 100% potential spares purchased)</v>
          </cell>
          <cell r="N967">
            <v>0</v>
          </cell>
          <cell r="O967">
            <v>0</v>
          </cell>
          <cell r="P967">
            <v>8</v>
          </cell>
        </row>
        <row r="968">
          <cell r="D968" t="str">
            <v>CVFE668491</v>
          </cell>
          <cell r="I968" t="str">
            <v>B (Below 100% potential spares purchased)</v>
          </cell>
          <cell r="P968">
            <v>7</v>
          </cell>
          <cell r="Q968" t="str">
            <v>Air lube</v>
          </cell>
          <cell r="AD968" t="str">
            <v>0</v>
          </cell>
        </row>
        <row r="969">
          <cell r="D969" t="str">
            <v>BVFS049364</v>
          </cell>
          <cell r="I969" t="str">
            <v>B (Below 100% potential spares purchased)</v>
          </cell>
          <cell r="P969">
            <v>0</v>
          </cell>
          <cell r="Q969" t="str">
            <v>Synthetic</v>
          </cell>
          <cell r="R969">
            <v>44895</v>
          </cell>
          <cell r="S969">
            <v>45626</v>
          </cell>
          <cell r="T969">
            <v>45626</v>
          </cell>
          <cell r="U969">
            <v>45626</v>
          </cell>
          <cell r="V969">
            <v>45626</v>
          </cell>
          <cell r="W969">
            <v>45626</v>
          </cell>
          <cell r="X969" t="str">
            <v>Yes</v>
          </cell>
          <cell r="AB969" t="str">
            <v>1172</v>
          </cell>
          <cell r="AC969" t="str">
            <v>1172</v>
          </cell>
          <cell r="AD969" t="str">
            <v>2172</v>
          </cell>
          <cell r="AE969" t="str">
            <v>2172</v>
          </cell>
          <cell r="AF969" t="str">
            <v>612</v>
          </cell>
          <cell r="AG969" t="str">
            <v>2172</v>
          </cell>
        </row>
        <row r="970">
          <cell r="D970" t="str">
            <v>BVFS049365</v>
          </cell>
          <cell r="I970" t="str">
            <v>B (Below 100% potential spares purchased)</v>
          </cell>
          <cell r="O970">
            <v>11200</v>
          </cell>
          <cell r="P970">
            <v>2</v>
          </cell>
          <cell r="Q970" t="str">
            <v>Synthetic</v>
          </cell>
          <cell r="R970">
            <v>45626</v>
          </cell>
          <cell r="S970">
            <v>45626</v>
          </cell>
          <cell r="T970">
            <v>45626</v>
          </cell>
          <cell r="U970">
            <v>45626</v>
          </cell>
          <cell r="V970">
            <v>45626</v>
          </cell>
          <cell r="W970">
            <v>45626</v>
          </cell>
          <cell r="X970" t="str">
            <v>Yes</v>
          </cell>
          <cell r="AB970" t="str">
            <v>1138</v>
          </cell>
          <cell r="AC970" t="str">
            <v>1138</v>
          </cell>
          <cell r="AD970" t="str">
            <v>3124</v>
          </cell>
          <cell r="AE970" t="str">
            <v>3138</v>
          </cell>
          <cell r="AF970" t="str">
            <v>5138</v>
          </cell>
          <cell r="AG970" t="str">
            <v>3138</v>
          </cell>
        </row>
        <row r="971">
          <cell r="D971" t="str">
            <v>22598109</v>
          </cell>
          <cell r="I971" t="str">
            <v>B (Below 100% potential spares purchased)</v>
          </cell>
          <cell r="P971">
            <v>6</v>
          </cell>
          <cell r="X971" t="str">
            <v>Yes</v>
          </cell>
          <cell r="AD971" t="str">
            <v>0</v>
          </cell>
        </row>
        <row r="972">
          <cell r="D972" t="str">
            <v>22598009</v>
          </cell>
          <cell r="I972" t="str">
            <v>B (Below 100% potential spares purchased)</v>
          </cell>
          <cell r="N972">
            <v>0</v>
          </cell>
          <cell r="O972">
            <v>0</v>
          </cell>
          <cell r="P972">
            <v>8</v>
          </cell>
          <cell r="X972" t="str">
            <v>Yes</v>
          </cell>
          <cell r="AB972" t="str">
            <v>0</v>
          </cell>
          <cell r="AC972" t="str">
            <v>0</v>
          </cell>
          <cell r="AE972" t="str">
            <v>0</v>
          </cell>
          <cell r="AF972" t="str">
            <v>0</v>
          </cell>
          <cell r="AG972" t="str">
            <v>0</v>
          </cell>
        </row>
        <row r="973">
          <cell r="D973" t="str">
            <v>BVFS049358</v>
          </cell>
          <cell r="I973" t="str">
            <v>B (Below 100% potential spares purchased)</v>
          </cell>
          <cell r="N973">
            <v>4268</v>
          </cell>
          <cell r="O973">
            <v>2616</v>
          </cell>
          <cell r="P973">
            <v>0</v>
          </cell>
          <cell r="Q973" t="str">
            <v>Synthetic</v>
          </cell>
          <cell r="R973">
            <v>46042</v>
          </cell>
          <cell r="S973">
            <v>46042</v>
          </cell>
          <cell r="T973">
            <v>46042</v>
          </cell>
          <cell r="U973">
            <v>46042</v>
          </cell>
          <cell r="V973">
            <v>46042</v>
          </cell>
          <cell r="W973">
            <v>46042</v>
          </cell>
          <cell r="X973" t="str">
            <v>Yes</v>
          </cell>
          <cell r="Y973">
            <v>46042</v>
          </cell>
          <cell r="AB973" t="str">
            <v>3920</v>
          </cell>
          <cell r="AC973" t="str">
            <v>3920</v>
          </cell>
          <cell r="AD973" t="str">
            <v>5920</v>
          </cell>
          <cell r="AE973" t="str">
            <v>5920</v>
          </cell>
          <cell r="AF973" t="str">
            <v>7920</v>
          </cell>
          <cell r="AG973" t="str">
            <v>3920</v>
          </cell>
        </row>
        <row r="974">
          <cell r="D974" t="str">
            <v>22584909</v>
          </cell>
          <cell r="I974" t="str">
            <v>B (Below 100% potential spares purchased)</v>
          </cell>
          <cell r="P974">
            <v>10</v>
          </cell>
          <cell r="X974" t="str">
            <v>Yes</v>
          </cell>
          <cell r="AD974" t="str">
            <v>0</v>
          </cell>
        </row>
        <row r="975">
          <cell r="D975" t="str">
            <v>22584509</v>
          </cell>
          <cell r="I975" t="str">
            <v>B (Below 100% potential spares purchased)</v>
          </cell>
          <cell r="N975">
            <v>0</v>
          </cell>
          <cell r="O975">
            <v>0</v>
          </cell>
          <cell r="P975">
            <v>8</v>
          </cell>
          <cell r="X975" t="str">
            <v>Yes</v>
          </cell>
        </row>
        <row r="976">
          <cell r="D976" t="str">
            <v>BVFS049421</v>
          </cell>
          <cell r="I976" t="str">
            <v>A (100% potential spares purchased)</v>
          </cell>
          <cell r="N976">
            <v>12234</v>
          </cell>
          <cell r="O976">
            <v>1992</v>
          </cell>
          <cell r="P976">
            <v>2</v>
          </cell>
          <cell r="Q976" t="str">
            <v>Synthetic</v>
          </cell>
          <cell r="R976">
            <v>45817</v>
          </cell>
          <cell r="S976">
            <v>45817</v>
          </cell>
          <cell r="T976">
            <v>45980</v>
          </cell>
          <cell r="U976">
            <v>45817</v>
          </cell>
          <cell r="V976">
            <v>45367</v>
          </cell>
          <cell r="W976">
            <v>45510</v>
          </cell>
          <cell r="X976" t="str">
            <v>Yes</v>
          </cell>
          <cell r="AB976" t="str">
            <v>653</v>
          </cell>
          <cell r="AC976" t="str">
            <v>1854</v>
          </cell>
          <cell r="AD976" t="str">
            <v>3746</v>
          </cell>
          <cell r="AE976" t="str">
            <v>3746</v>
          </cell>
          <cell r="AF976" t="str">
            <v>2278</v>
          </cell>
          <cell r="AG976" t="str">
            <v>278</v>
          </cell>
        </row>
        <row r="977">
          <cell r="D977" t="str">
            <v>BVFS049407</v>
          </cell>
          <cell r="I977" t="str">
            <v>B (Below 100% potential spares purchased)</v>
          </cell>
          <cell r="N977">
            <v>12475</v>
          </cell>
          <cell r="O977">
            <v>2202</v>
          </cell>
          <cell r="P977">
            <v>2</v>
          </cell>
          <cell r="Q977" t="str">
            <v>Synthetic</v>
          </cell>
          <cell r="R977">
            <v>45817</v>
          </cell>
          <cell r="S977">
            <v>45980</v>
          </cell>
          <cell r="T977">
            <v>45980</v>
          </cell>
          <cell r="U977">
            <v>45817</v>
          </cell>
          <cell r="V977">
            <v>45817</v>
          </cell>
          <cell r="W977">
            <v>45510</v>
          </cell>
          <cell r="X977" t="str">
            <v>Yes</v>
          </cell>
          <cell r="Y977">
            <v>45510</v>
          </cell>
          <cell r="AB977" t="str">
            <v>1854</v>
          </cell>
          <cell r="AC977" t="str">
            <v>1854</v>
          </cell>
          <cell r="AD977" t="str">
            <v>3856</v>
          </cell>
          <cell r="AE977" t="str">
            <v>3856</v>
          </cell>
          <cell r="AF977" t="str">
            <v>1951</v>
          </cell>
          <cell r="AG977" t="str">
            <v>1856</v>
          </cell>
        </row>
        <row r="978">
          <cell r="D978" t="str">
            <v>BVFS049426</v>
          </cell>
          <cell r="I978" t="str">
            <v>A (100% potential spares purchased)</v>
          </cell>
          <cell r="N978">
            <v>14097</v>
          </cell>
          <cell r="O978">
            <v>24016</v>
          </cell>
          <cell r="P978">
            <v>5</v>
          </cell>
          <cell r="Q978" t="str">
            <v>Synthetic</v>
          </cell>
          <cell r="R978">
            <v>46175</v>
          </cell>
          <cell r="S978">
            <v>46175</v>
          </cell>
          <cell r="T978">
            <v>46175</v>
          </cell>
          <cell r="U978">
            <v>46175</v>
          </cell>
          <cell r="V978">
            <v>46175</v>
          </cell>
          <cell r="W978">
            <v>46175</v>
          </cell>
          <cell r="X978" t="str">
            <v>Yes</v>
          </cell>
          <cell r="Y978">
            <v>45449</v>
          </cell>
          <cell r="AB978" t="str">
            <v>3000</v>
          </cell>
          <cell r="AC978" t="str">
            <v>3000</v>
          </cell>
          <cell r="AD978" t="str">
            <v>6000</v>
          </cell>
          <cell r="AE978" t="str">
            <v>5000</v>
          </cell>
          <cell r="AF978" t="str">
            <v>8000</v>
          </cell>
          <cell r="AG978" t="str">
            <v>4000</v>
          </cell>
        </row>
        <row r="979">
          <cell r="D979" t="str">
            <v>BVFS049398</v>
          </cell>
          <cell r="I979" t="str">
            <v>A (100% potential spares purchased)</v>
          </cell>
          <cell r="N979">
            <v>13921</v>
          </cell>
          <cell r="O979">
            <v>715</v>
          </cell>
          <cell r="P979">
            <v>5</v>
          </cell>
          <cell r="Q979" t="str">
            <v>Synthetic</v>
          </cell>
          <cell r="R979">
            <v>45980</v>
          </cell>
          <cell r="S979">
            <v>45980</v>
          </cell>
          <cell r="T979">
            <v>45980</v>
          </cell>
          <cell r="U979">
            <v>45980</v>
          </cell>
          <cell r="V979">
            <v>45980</v>
          </cell>
          <cell r="W979">
            <v>45447</v>
          </cell>
          <cell r="X979" t="str">
            <v>Yes</v>
          </cell>
          <cell r="AB979" t="str">
            <v>4000</v>
          </cell>
          <cell r="AC979" t="str">
            <v>4000</v>
          </cell>
          <cell r="AD979" t="str">
            <v>6000</v>
          </cell>
          <cell r="AE979" t="str">
            <v>6000</v>
          </cell>
          <cell r="AF979" t="str">
            <v>1177</v>
          </cell>
          <cell r="AG979" t="str">
            <v>4000</v>
          </cell>
        </row>
        <row r="980">
          <cell r="D980" t="str">
            <v>BVFD163274</v>
          </cell>
          <cell r="I980" t="str">
            <v>A (100% potential spares purchased)</v>
          </cell>
          <cell r="P980">
            <v>4</v>
          </cell>
          <cell r="Q980" t="str">
            <v>Air lube Plus</v>
          </cell>
          <cell r="R980">
            <v>45882</v>
          </cell>
          <cell r="U980">
            <v>45516</v>
          </cell>
          <cell r="V980">
            <v>45882</v>
          </cell>
          <cell r="AD980" t="str">
            <v>50</v>
          </cell>
          <cell r="AE980" t="str">
            <v>550</v>
          </cell>
          <cell r="AG980" t="str">
            <v>1000</v>
          </cell>
        </row>
        <row r="981">
          <cell r="D981" t="str">
            <v>22590209</v>
          </cell>
          <cell r="N981">
            <v>0</v>
          </cell>
          <cell r="O981">
            <v>0</v>
          </cell>
          <cell r="P981">
            <v>6</v>
          </cell>
          <cell r="X981" t="str">
            <v>Yes</v>
          </cell>
        </row>
        <row r="982">
          <cell r="D982" t="str">
            <v>BVFS039912</v>
          </cell>
          <cell r="I982" t="str">
            <v>A (100% potential spares purchased)</v>
          </cell>
          <cell r="N982">
            <v>10155</v>
          </cell>
          <cell r="O982">
            <v>7353</v>
          </cell>
          <cell r="P982">
            <v>5</v>
          </cell>
          <cell r="Q982" t="str">
            <v>Synthetic</v>
          </cell>
          <cell r="R982">
            <v>45560</v>
          </cell>
          <cell r="S982">
            <v>45768</v>
          </cell>
          <cell r="T982">
            <v>45768</v>
          </cell>
          <cell r="U982">
            <v>45562</v>
          </cell>
          <cell r="V982">
            <v>45768</v>
          </cell>
          <cell r="W982">
            <v>45768</v>
          </cell>
          <cell r="X982" t="str">
            <v>Yes</v>
          </cell>
          <cell r="Y982">
            <v>45768</v>
          </cell>
          <cell r="Z982">
            <v>45768</v>
          </cell>
          <cell r="AA982">
            <v>45768</v>
          </cell>
          <cell r="AB982" t="str">
            <v>1472</v>
          </cell>
          <cell r="AC982" t="str">
            <v>1472</v>
          </cell>
          <cell r="AD982" t="str">
            <v>1853</v>
          </cell>
          <cell r="AE982" t="str">
            <v>1853</v>
          </cell>
          <cell r="AF982" t="str">
            <v>5472</v>
          </cell>
          <cell r="AG982" t="str">
            <v>1472</v>
          </cell>
        </row>
        <row r="983">
          <cell r="D983" t="str">
            <v>CVFE569544</v>
          </cell>
        </row>
        <row r="984">
          <cell r="D984" t="str">
            <v>22588809</v>
          </cell>
        </row>
        <row r="985">
          <cell r="D985" t="str">
            <v>BVFD163259</v>
          </cell>
          <cell r="I985" t="str">
            <v>D (Compressor scrapped/ Company shut)</v>
          </cell>
          <cell r="P985">
            <v>4</v>
          </cell>
          <cell r="AE985" t="str">
            <v>1</v>
          </cell>
          <cell r="AG985" t="str">
            <v>1</v>
          </cell>
        </row>
        <row r="986">
          <cell r="D986" t="str">
            <v>BVFD163261</v>
          </cell>
          <cell r="I986" t="str">
            <v>A (100% potential spares purchased)</v>
          </cell>
          <cell r="P986">
            <v>5</v>
          </cell>
          <cell r="Q986" t="str">
            <v>Air lube Plus</v>
          </cell>
          <cell r="R986">
            <v>46161</v>
          </cell>
          <cell r="U986">
            <v>46161</v>
          </cell>
          <cell r="V986">
            <v>46161</v>
          </cell>
          <cell r="AD986" t="str">
            <v>1500</v>
          </cell>
          <cell r="AE986" t="str">
            <v>1500</v>
          </cell>
          <cell r="AG986" t="str">
            <v>1000</v>
          </cell>
        </row>
        <row r="987">
          <cell r="D987" t="str">
            <v>22580509</v>
          </cell>
          <cell r="I987" t="str">
            <v>B (Below 100% potential spares purchased)</v>
          </cell>
          <cell r="N987">
            <v>0</v>
          </cell>
          <cell r="O987">
            <v>0</v>
          </cell>
          <cell r="P987">
            <v>5</v>
          </cell>
          <cell r="AD987" t="str">
            <v>1000</v>
          </cell>
        </row>
        <row r="988">
          <cell r="D988" t="str">
            <v>22581809</v>
          </cell>
          <cell r="I988" t="str">
            <v>B (Below 100% potential spares purchased)</v>
          </cell>
          <cell r="P988">
            <v>7</v>
          </cell>
        </row>
        <row r="989">
          <cell r="D989" t="str">
            <v>CVFE569524</v>
          </cell>
          <cell r="I989" t="str">
            <v>B (Below 100% potential spares purchased)</v>
          </cell>
          <cell r="N989">
            <v>0</v>
          </cell>
          <cell r="O989">
            <v>0</v>
          </cell>
          <cell r="P989">
            <v>8</v>
          </cell>
        </row>
        <row r="990">
          <cell r="D990" t="str">
            <v>BVED163235</v>
          </cell>
          <cell r="I990" t="str">
            <v>A (100% potential spares purchased)</v>
          </cell>
          <cell r="P990">
            <v>1</v>
          </cell>
          <cell r="Q990" t="str">
            <v>Air lube Plus</v>
          </cell>
          <cell r="R990">
            <v>45168</v>
          </cell>
          <cell r="U990">
            <v>45168</v>
          </cell>
          <cell r="V990">
            <v>45168</v>
          </cell>
          <cell r="AD990" t="str">
            <v>400</v>
          </cell>
          <cell r="AE990" t="str">
            <v>400</v>
          </cell>
          <cell r="AG990" t="str">
            <v>1000</v>
          </cell>
        </row>
        <row r="991">
          <cell r="D991" t="str">
            <v>BVED163231</v>
          </cell>
          <cell r="I991" t="str">
            <v>A (100% potential spares purchased)</v>
          </cell>
          <cell r="P991">
            <v>1</v>
          </cell>
          <cell r="Q991" t="str">
            <v>Air lube Plus</v>
          </cell>
          <cell r="R991">
            <v>45168</v>
          </cell>
          <cell r="U991">
            <v>45168</v>
          </cell>
          <cell r="V991">
            <v>45168</v>
          </cell>
          <cell r="AD991" t="str">
            <v>290</v>
          </cell>
          <cell r="AE991" t="str">
            <v>290</v>
          </cell>
          <cell r="AG991" t="str">
            <v>1000</v>
          </cell>
        </row>
        <row r="992">
          <cell r="D992" t="str">
            <v>BRFA110427</v>
          </cell>
          <cell r="I992" t="str">
            <v>D (Compressor scrapped/ Company shut)</v>
          </cell>
          <cell r="N992">
            <v>2215</v>
          </cell>
          <cell r="O992">
            <v>1870</v>
          </cell>
          <cell r="P992">
            <v>16</v>
          </cell>
          <cell r="Q992" t="str">
            <v>XD</v>
          </cell>
          <cell r="R992">
            <v>44967</v>
          </cell>
          <cell r="S992">
            <v>44967</v>
          </cell>
          <cell r="T992">
            <v>44967</v>
          </cell>
          <cell r="U992">
            <v>44967</v>
          </cell>
          <cell r="V992">
            <v>44812</v>
          </cell>
          <cell r="W992">
            <v>44967</v>
          </cell>
          <cell r="AB992" t="str">
            <v>1996</v>
          </cell>
          <cell r="AC992" t="str">
            <v>1996</v>
          </cell>
          <cell r="AD992" t="str">
            <v>2000</v>
          </cell>
          <cell r="AE992" t="str">
            <v>2996</v>
          </cell>
          <cell r="AF992" t="str">
            <v>3996</v>
          </cell>
          <cell r="AG992" t="str">
            <v>2223</v>
          </cell>
        </row>
        <row r="993">
          <cell r="D993" t="str">
            <v>CVFE710570</v>
          </cell>
          <cell r="P993">
            <v>8</v>
          </cell>
          <cell r="Q993" t="str">
            <v>Air lube</v>
          </cell>
          <cell r="S993">
            <v>44993</v>
          </cell>
          <cell r="AD993" t="str">
            <v>0</v>
          </cell>
        </row>
        <row r="994">
          <cell r="D994" t="str">
            <v>BVFC377137</v>
          </cell>
          <cell r="I994" t="str">
            <v>B (Below 100% potential spares purchased)</v>
          </cell>
          <cell r="N994">
            <v>2559</v>
          </cell>
          <cell r="O994">
            <v>3533</v>
          </cell>
          <cell r="P994">
            <v>2</v>
          </cell>
          <cell r="Q994" t="str">
            <v>XD</v>
          </cell>
          <cell r="R994">
            <v>45765</v>
          </cell>
          <cell r="S994">
            <v>45765</v>
          </cell>
          <cell r="T994">
            <v>45765</v>
          </cell>
          <cell r="U994">
            <v>45751</v>
          </cell>
          <cell r="V994">
            <v>45765</v>
          </cell>
          <cell r="W994">
            <v>45101</v>
          </cell>
          <cell r="X994" t="str">
            <v>Yes</v>
          </cell>
          <cell r="AB994" t="str">
            <v>872</v>
          </cell>
          <cell r="AC994" t="str">
            <v>872</v>
          </cell>
          <cell r="AD994" t="str">
            <v>2872</v>
          </cell>
          <cell r="AE994" t="str">
            <v>2872</v>
          </cell>
          <cell r="AF994" t="str">
            <v>172</v>
          </cell>
          <cell r="AG994" t="str">
            <v>2872</v>
          </cell>
        </row>
        <row r="995">
          <cell r="D995" t="str">
            <v>B22V1131</v>
          </cell>
        </row>
        <row r="996">
          <cell r="D996" t="str">
            <v>B22V1132</v>
          </cell>
        </row>
        <row r="997">
          <cell r="D997" t="str">
            <v>BVEC377128</v>
          </cell>
          <cell r="I997" t="str">
            <v>B (Below 100% potential spares purchased)</v>
          </cell>
          <cell r="N997">
            <v>2691</v>
          </cell>
          <cell r="O997">
            <v>3876</v>
          </cell>
          <cell r="P997">
            <v>8</v>
          </cell>
          <cell r="Q997" t="str">
            <v>XD</v>
          </cell>
          <cell r="R997">
            <v>46161</v>
          </cell>
          <cell r="S997">
            <v>46161</v>
          </cell>
          <cell r="T997">
            <v>46161</v>
          </cell>
          <cell r="U997">
            <v>46161</v>
          </cell>
          <cell r="V997">
            <v>45755</v>
          </cell>
          <cell r="W997">
            <v>45386</v>
          </cell>
          <cell r="X997" t="str">
            <v>Yes</v>
          </cell>
          <cell r="AB997" t="str">
            <v>2000</v>
          </cell>
          <cell r="AC997" t="str">
            <v>2000</v>
          </cell>
          <cell r="AD997" t="str">
            <v>4000</v>
          </cell>
          <cell r="AE997" t="str">
            <v>4000</v>
          </cell>
          <cell r="AF997" t="str">
            <v>1432</v>
          </cell>
          <cell r="AG997" t="str">
            <v>2000</v>
          </cell>
        </row>
        <row r="998">
          <cell r="D998" t="str">
            <v>CVFE710566</v>
          </cell>
          <cell r="I998" t="str">
            <v>B (Below 100% potential spares purchased)</v>
          </cell>
          <cell r="N998">
            <v>0</v>
          </cell>
          <cell r="O998">
            <v>0</v>
          </cell>
          <cell r="P998">
            <v>6</v>
          </cell>
          <cell r="Q998" t="str">
            <v>Air lube</v>
          </cell>
          <cell r="S998">
            <v>45031</v>
          </cell>
          <cell r="AD998" t="str">
            <v>0</v>
          </cell>
        </row>
        <row r="999">
          <cell r="D999" t="str">
            <v>CVFE600556</v>
          </cell>
          <cell r="I999" t="str">
            <v>B (Below 100% potential spares purchased)</v>
          </cell>
          <cell r="N999">
            <v>0</v>
          </cell>
          <cell r="O999">
            <v>0</v>
          </cell>
          <cell r="P999">
            <v>8</v>
          </cell>
          <cell r="S999">
            <v>44931</v>
          </cell>
          <cell r="AD999" t="str">
            <v>0</v>
          </cell>
        </row>
        <row r="1000">
          <cell r="D1000" t="str">
            <v>BVET293632</v>
          </cell>
        </row>
        <row r="1001">
          <cell r="D1001" t="str">
            <v>22563408</v>
          </cell>
          <cell r="I1001" t="str">
            <v>B (Below 100% potential spares purchased)</v>
          </cell>
          <cell r="O1001">
            <v>0</v>
          </cell>
          <cell r="P1001">
            <v>8</v>
          </cell>
          <cell r="Q1001" t="str">
            <v>Air lube</v>
          </cell>
          <cell r="R1001">
            <v>45619</v>
          </cell>
          <cell r="X1001" t="str">
            <v>Yes</v>
          </cell>
          <cell r="AD1001" t="str">
            <v>1000</v>
          </cell>
        </row>
        <row r="1002">
          <cell r="D1002" t="str">
            <v>22561908</v>
          </cell>
          <cell r="I1002" t="str">
            <v>B (Below 100% potential spares purchased)</v>
          </cell>
          <cell r="P1002">
            <v>6</v>
          </cell>
          <cell r="Q1002" t="str">
            <v>Air lube</v>
          </cell>
          <cell r="R1002">
            <v>45619</v>
          </cell>
          <cell r="X1002" t="str">
            <v>Yes</v>
          </cell>
          <cell r="AD1002" t="str">
            <v>1000</v>
          </cell>
        </row>
        <row r="1003">
          <cell r="D1003" t="str">
            <v>BVED163244</v>
          </cell>
          <cell r="I1003" t="str">
            <v>A (100% potential spares purchased)</v>
          </cell>
          <cell r="P1003">
            <v>4</v>
          </cell>
          <cell r="Q1003" t="str">
            <v>Air lube Plus</v>
          </cell>
          <cell r="R1003">
            <v>45954</v>
          </cell>
          <cell r="U1003">
            <v>45954</v>
          </cell>
          <cell r="V1003">
            <v>45954</v>
          </cell>
          <cell r="AD1003" t="str">
            <v>120</v>
          </cell>
          <cell r="AE1003" t="str">
            <v>730</v>
          </cell>
          <cell r="AG1003" t="str">
            <v>1000</v>
          </cell>
        </row>
        <row r="1004">
          <cell r="D1004" t="str">
            <v>BVED163240</v>
          </cell>
          <cell r="I1004" t="str">
            <v>A (100% potential spares purchased)</v>
          </cell>
          <cell r="P1004">
            <v>4</v>
          </cell>
          <cell r="Q1004" t="str">
            <v>Air lube Plus</v>
          </cell>
          <cell r="R1004">
            <v>45825</v>
          </cell>
          <cell r="U1004">
            <v>45825</v>
          </cell>
          <cell r="V1004">
            <v>45751</v>
          </cell>
          <cell r="AD1004" t="str">
            <v>600</v>
          </cell>
          <cell r="AE1004" t="str">
            <v>900</v>
          </cell>
          <cell r="AG1004" t="str">
            <v>1000</v>
          </cell>
        </row>
        <row r="1005">
          <cell r="D1005" t="str">
            <v>BVEL062302</v>
          </cell>
          <cell r="I1005" t="str">
            <v>B (Below 100% potential spares purchased)</v>
          </cell>
          <cell r="N1005">
            <v>1629</v>
          </cell>
          <cell r="O1005">
            <v>5158</v>
          </cell>
          <cell r="P1005">
            <v>6</v>
          </cell>
          <cell r="Q1005" t="str">
            <v>Synthetic</v>
          </cell>
          <cell r="R1005">
            <v>45982</v>
          </cell>
          <cell r="S1005">
            <v>45982</v>
          </cell>
          <cell r="T1005">
            <v>45982</v>
          </cell>
          <cell r="U1005">
            <v>45982</v>
          </cell>
          <cell r="V1005">
            <v>45982</v>
          </cell>
          <cell r="W1005">
            <v>45982</v>
          </cell>
          <cell r="X1005" t="str">
            <v>Yes</v>
          </cell>
          <cell r="AB1005" t="str">
            <v>3514</v>
          </cell>
          <cell r="AC1005" t="str">
            <v>3514</v>
          </cell>
          <cell r="AD1005" t="str">
            <v>7514</v>
          </cell>
          <cell r="AE1005" t="str">
            <v>7514</v>
          </cell>
          <cell r="AF1005" t="str">
            <v>7514</v>
          </cell>
          <cell r="AG1005" t="str">
            <v>3514</v>
          </cell>
        </row>
        <row r="1006">
          <cell r="D1006" t="str">
            <v>BVEL062291</v>
          </cell>
          <cell r="I1006" t="str">
            <v>B (Below 100% potential spares purchased)</v>
          </cell>
          <cell r="N1006">
            <v>5090</v>
          </cell>
          <cell r="O1006">
            <v>829</v>
          </cell>
          <cell r="P1006">
            <v>4</v>
          </cell>
          <cell r="Q1006" t="str">
            <v>Synthetic</v>
          </cell>
          <cell r="R1006">
            <v>45426</v>
          </cell>
          <cell r="S1006">
            <v>46022</v>
          </cell>
          <cell r="T1006">
            <v>46012</v>
          </cell>
          <cell r="U1006">
            <v>45791</v>
          </cell>
          <cell r="V1006">
            <v>45859</v>
          </cell>
          <cell r="W1006">
            <v>45791</v>
          </cell>
          <cell r="X1006" t="str">
            <v>Yes</v>
          </cell>
          <cell r="AB1006" t="str">
            <v>3734</v>
          </cell>
          <cell r="AC1006" t="str">
            <v>3734</v>
          </cell>
          <cell r="AD1006" t="str">
            <v>4277</v>
          </cell>
          <cell r="AE1006" t="str">
            <v>4578</v>
          </cell>
          <cell r="AF1006" t="str">
            <v>4692</v>
          </cell>
          <cell r="AG1006" t="str">
            <v>2234</v>
          </cell>
        </row>
        <row r="1007">
          <cell r="D1007" t="str">
            <v>22557708</v>
          </cell>
          <cell r="N1007">
            <v>0</v>
          </cell>
          <cell r="O1007">
            <v>0</v>
          </cell>
          <cell r="P1007">
            <v>6</v>
          </cell>
        </row>
        <row r="1008">
          <cell r="D1008" t="str">
            <v>22556508</v>
          </cell>
          <cell r="N1008">
            <v>0</v>
          </cell>
          <cell r="O1008">
            <v>0</v>
          </cell>
          <cell r="P1008">
            <v>6</v>
          </cell>
        </row>
        <row r="1009">
          <cell r="D1009" t="str">
            <v>BVDD163198</v>
          </cell>
          <cell r="P1009">
            <v>3</v>
          </cell>
          <cell r="Q1009" t="str">
            <v>Air lube Plus</v>
          </cell>
          <cell r="R1009">
            <v>44991</v>
          </cell>
          <cell r="U1009">
            <v>44991</v>
          </cell>
          <cell r="AD1009" t="str">
            <v>340</v>
          </cell>
          <cell r="AE1009" t="str">
            <v>900</v>
          </cell>
          <cell r="AG1009" t="str">
            <v>1000</v>
          </cell>
        </row>
        <row r="1010">
          <cell r="D1010" t="str">
            <v>CVEE700477</v>
          </cell>
          <cell r="I1010" t="str">
            <v>B (Below 100% potential spares purchased)</v>
          </cell>
          <cell r="N1010">
            <v>0</v>
          </cell>
          <cell r="O1010">
            <v>0</v>
          </cell>
          <cell r="P1010">
            <v>8</v>
          </cell>
          <cell r="AD1010" t="str">
            <v>0</v>
          </cell>
        </row>
        <row r="1011">
          <cell r="D1011" t="str">
            <v>BVEC376827</v>
          </cell>
          <cell r="I1011" t="str">
            <v>B (Below 100% potential spares purchased)</v>
          </cell>
          <cell r="N1011">
            <v>1301</v>
          </cell>
          <cell r="O1011">
            <v>2766</v>
          </cell>
          <cell r="P1011">
            <v>2</v>
          </cell>
          <cell r="Q1011" t="str">
            <v>XD</v>
          </cell>
          <cell r="R1011">
            <v>45979</v>
          </cell>
          <cell r="S1011">
            <v>45979</v>
          </cell>
          <cell r="T1011">
            <v>45979</v>
          </cell>
          <cell r="U1011">
            <v>45979</v>
          </cell>
          <cell r="V1011">
            <v>45979</v>
          </cell>
          <cell r="W1011">
            <v>45234</v>
          </cell>
          <cell r="X1011" t="str">
            <v>Yes</v>
          </cell>
          <cell r="AB1011" t="str">
            <v>1705</v>
          </cell>
          <cell r="AC1011" t="str">
            <v>1705</v>
          </cell>
          <cell r="AD1011" t="str">
            <v>3705</v>
          </cell>
          <cell r="AE1011" t="str">
            <v>3705</v>
          </cell>
          <cell r="AF1011" t="str">
            <v>5411</v>
          </cell>
          <cell r="AG1011" t="str">
            <v>3705</v>
          </cell>
        </row>
        <row r="1012">
          <cell r="D1012" t="str">
            <v>CVEE676304</v>
          </cell>
          <cell r="I1012" t="str">
            <v>B (Below 100% potential spares purchased)</v>
          </cell>
          <cell r="N1012">
            <v>0</v>
          </cell>
          <cell r="O1012">
            <v>0</v>
          </cell>
          <cell r="P1012">
            <v>8</v>
          </cell>
        </row>
        <row r="1013">
          <cell r="D1013" t="str">
            <v>BVEC376812</v>
          </cell>
          <cell r="I1013" t="str">
            <v>B (Below 100% potential spares purchased)</v>
          </cell>
          <cell r="N1013">
            <v>2600</v>
          </cell>
          <cell r="O1013">
            <v>5786</v>
          </cell>
          <cell r="P1013">
            <v>6</v>
          </cell>
          <cell r="Q1013" t="str">
            <v>XD</v>
          </cell>
          <cell r="R1013">
            <v>46007</v>
          </cell>
          <cell r="S1013">
            <v>46007</v>
          </cell>
          <cell r="T1013">
            <v>46007</v>
          </cell>
          <cell r="U1013">
            <v>46007</v>
          </cell>
          <cell r="V1013">
            <v>46007</v>
          </cell>
          <cell r="W1013">
            <v>46007</v>
          </cell>
          <cell r="X1013" t="str">
            <v>Yes</v>
          </cell>
          <cell r="AB1013" t="str">
            <v>1709</v>
          </cell>
          <cell r="AC1013" t="str">
            <v>1709</v>
          </cell>
          <cell r="AD1013" t="str">
            <v>3709</v>
          </cell>
          <cell r="AE1013" t="str">
            <v>3709</v>
          </cell>
          <cell r="AF1013" t="str">
            <v>7709</v>
          </cell>
          <cell r="AG1013" t="str">
            <v>3709</v>
          </cell>
        </row>
        <row r="1014">
          <cell r="D1014" t="str">
            <v>BVEC376806</v>
          </cell>
          <cell r="I1014" t="str">
            <v>P1 - Asset will get commissioned within one year</v>
          </cell>
        </row>
        <row r="1015">
          <cell r="D1015" t="str">
            <v>BVDT260625</v>
          </cell>
        </row>
        <row r="1016">
          <cell r="D1016" t="str">
            <v>SN22T002150</v>
          </cell>
          <cell r="I1016" t="str">
            <v>B (Below 100% potential spares purchased)</v>
          </cell>
          <cell r="N1016">
            <v>0</v>
          </cell>
          <cell r="O1016">
            <v>0</v>
          </cell>
          <cell r="P1016">
            <v>8</v>
          </cell>
          <cell r="AD1016" t="str">
            <v>4000</v>
          </cell>
        </row>
        <row r="1017">
          <cell r="D1017" t="str">
            <v>BVDS039458</v>
          </cell>
          <cell r="I1017" t="str">
            <v>A (100% potential spares purchased)</v>
          </cell>
          <cell r="N1017">
            <v>6287</v>
          </cell>
          <cell r="O1017">
            <v>5458</v>
          </cell>
          <cell r="P1017">
            <v>5</v>
          </cell>
          <cell r="Q1017" t="str">
            <v>XD</v>
          </cell>
          <cell r="R1017">
            <v>46156</v>
          </cell>
          <cell r="S1017">
            <v>46156</v>
          </cell>
          <cell r="T1017">
            <v>46156</v>
          </cell>
          <cell r="U1017">
            <v>46156</v>
          </cell>
          <cell r="V1017">
            <v>46156</v>
          </cell>
          <cell r="W1017">
            <v>45749</v>
          </cell>
          <cell r="X1017" t="str">
            <v>Yes</v>
          </cell>
          <cell r="AB1017" t="str">
            <v>1500</v>
          </cell>
          <cell r="AC1017" t="str">
            <v>500</v>
          </cell>
          <cell r="AD1017" t="str">
            <v>500</v>
          </cell>
          <cell r="AE1017" t="str">
            <v>3000</v>
          </cell>
          <cell r="AF1017" t="str">
            <v>3775</v>
          </cell>
          <cell r="AG1017" t="str">
            <v>2000</v>
          </cell>
        </row>
        <row r="1018">
          <cell r="D1018" t="str">
            <v>B22V2265</v>
          </cell>
        </row>
        <row r="1019">
          <cell r="D1019" t="str">
            <v>B22V1096</v>
          </cell>
        </row>
        <row r="1020">
          <cell r="D1020" t="str">
            <v>B22V1097</v>
          </cell>
        </row>
        <row r="1021">
          <cell r="D1021" t="str">
            <v>B22V1095</v>
          </cell>
        </row>
        <row r="1022">
          <cell r="D1022" t="str">
            <v>BVES049149</v>
          </cell>
          <cell r="I1022" t="str">
            <v>B (Below 100% potential spares purchased)</v>
          </cell>
          <cell r="N1022">
            <v>2640</v>
          </cell>
          <cell r="O1022">
            <v>1510</v>
          </cell>
          <cell r="P1022">
            <v>5</v>
          </cell>
          <cell r="Q1022" t="str">
            <v>XD</v>
          </cell>
          <cell r="R1022">
            <v>46121</v>
          </cell>
          <cell r="S1022">
            <v>46121</v>
          </cell>
          <cell r="T1022">
            <v>46121</v>
          </cell>
          <cell r="U1022">
            <v>46121</v>
          </cell>
          <cell r="V1022">
            <v>46121</v>
          </cell>
          <cell r="W1022">
            <v>45938</v>
          </cell>
          <cell r="X1022" t="str">
            <v>Yes</v>
          </cell>
          <cell r="AB1022" t="str">
            <v>1103</v>
          </cell>
          <cell r="AC1022" t="str">
            <v>1103</v>
          </cell>
          <cell r="AD1022" t="str">
            <v>2603</v>
          </cell>
          <cell r="AE1022" t="str">
            <v>2603</v>
          </cell>
          <cell r="AF1022" t="str">
            <v>3850</v>
          </cell>
          <cell r="AG1022" t="str">
            <v>3603</v>
          </cell>
        </row>
        <row r="1023">
          <cell r="D1023" t="str">
            <v>BVES049148</v>
          </cell>
          <cell r="I1023" t="str">
            <v>B (Below 100% potential spares purchased)</v>
          </cell>
          <cell r="N1023">
            <v>3990</v>
          </cell>
          <cell r="O1023">
            <v>2076</v>
          </cell>
          <cell r="P1023">
            <v>7</v>
          </cell>
          <cell r="Q1023" t="str">
            <v>XD</v>
          </cell>
          <cell r="R1023">
            <v>46121</v>
          </cell>
          <cell r="S1023">
            <v>46121</v>
          </cell>
          <cell r="T1023">
            <v>46121</v>
          </cell>
          <cell r="U1023">
            <v>46121</v>
          </cell>
          <cell r="V1023">
            <v>46121</v>
          </cell>
          <cell r="W1023">
            <v>45618</v>
          </cell>
          <cell r="X1023" t="str">
            <v>Yes</v>
          </cell>
          <cell r="AB1023" t="str">
            <v>1005</v>
          </cell>
          <cell r="AC1023" t="str">
            <v>1005</v>
          </cell>
          <cell r="AD1023" t="str">
            <v>2505</v>
          </cell>
          <cell r="AE1023" t="str">
            <v>2505</v>
          </cell>
          <cell r="AF1023" t="str">
            <v>1934</v>
          </cell>
          <cell r="AG1023" t="str">
            <v>3505</v>
          </cell>
        </row>
        <row r="1024">
          <cell r="D1024" t="str">
            <v>BVEC376770</v>
          </cell>
          <cell r="I1024" t="str">
            <v>B (Below 100% potential spares purchased)</v>
          </cell>
          <cell r="N1024">
            <v>8205</v>
          </cell>
          <cell r="O1024">
            <v>6446</v>
          </cell>
          <cell r="P1024">
            <v>4</v>
          </cell>
          <cell r="Q1024" t="str">
            <v>XD</v>
          </cell>
          <cell r="R1024">
            <v>45983</v>
          </cell>
          <cell r="S1024">
            <v>45983</v>
          </cell>
          <cell r="T1024">
            <v>45983</v>
          </cell>
          <cell r="U1024">
            <v>45983</v>
          </cell>
          <cell r="V1024">
            <v>45983</v>
          </cell>
          <cell r="W1024">
            <v>45983</v>
          </cell>
          <cell r="X1024" t="str">
            <v>Yes</v>
          </cell>
          <cell r="AB1024" t="str">
            <v>1630</v>
          </cell>
          <cell r="AC1024" t="str">
            <v>1630</v>
          </cell>
          <cell r="AD1024" t="str">
            <v>3630</v>
          </cell>
          <cell r="AE1024" t="str">
            <v>3630</v>
          </cell>
          <cell r="AF1024" t="str">
            <v>7630</v>
          </cell>
          <cell r="AG1024" t="str">
            <v>3630</v>
          </cell>
        </row>
        <row r="1025">
          <cell r="D1025" t="str">
            <v>SN22T002168</v>
          </cell>
          <cell r="N1025">
            <v>0</v>
          </cell>
          <cell r="O1025">
            <v>0</v>
          </cell>
          <cell r="P1025">
            <v>8</v>
          </cell>
        </row>
        <row r="1026">
          <cell r="D1026" t="str">
            <v>BVDS039346</v>
          </cell>
          <cell r="I1026" t="str">
            <v>B (Below 100% potential spares purchased)</v>
          </cell>
          <cell r="N1026">
            <v>3447</v>
          </cell>
          <cell r="O1026">
            <v>7129</v>
          </cell>
          <cell r="P1026">
            <v>9</v>
          </cell>
          <cell r="Q1026" t="str">
            <v>XD</v>
          </cell>
          <cell r="R1026">
            <v>46113</v>
          </cell>
          <cell r="S1026">
            <v>46113</v>
          </cell>
          <cell r="T1026">
            <v>46113</v>
          </cell>
          <cell r="U1026">
            <v>45904</v>
          </cell>
          <cell r="V1026">
            <v>45904</v>
          </cell>
          <cell r="W1026">
            <v>45904</v>
          </cell>
          <cell r="X1026" t="str">
            <v>Yes</v>
          </cell>
          <cell r="AB1026" t="str">
            <v>2000</v>
          </cell>
          <cell r="AC1026" t="str">
            <v>2009</v>
          </cell>
          <cell r="AD1026" t="str">
            <v>4000</v>
          </cell>
          <cell r="AE1026" t="str">
            <v>2259</v>
          </cell>
          <cell r="AF1026" t="str">
            <v>6203</v>
          </cell>
          <cell r="AG1026" t="str">
            <v>2259</v>
          </cell>
        </row>
        <row r="1027">
          <cell r="D1027" t="str">
            <v>21244608</v>
          </cell>
          <cell r="N1027">
            <v>0</v>
          </cell>
          <cell r="O1027">
            <v>0</v>
          </cell>
          <cell r="P1027">
            <v>2</v>
          </cell>
        </row>
        <row r="1028">
          <cell r="D1028" t="str">
            <v>PVDENC2474</v>
          </cell>
        </row>
        <row r="1029">
          <cell r="D1029" t="str">
            <v>PVDENC2467</v>
          </cell>
        </row>
        <row r="1030">
          <cell r="D1030" t="str">
            <v>BVDC376483</v>
          </cell>
          <cell r="I1030" t="str">
            <v>C (Not Buying Spares or buying lubricants)</v>
          </cell>
          <cell r="N1030">
            <v>1166</v>
          </cell>
          <cell r="O1030">
            <v>1926</v>
          </cell>
          <cell r="P1030">
            <v>3</v>
          </cell>
          <cell r="Q1030" t="str">
            <v>XD</v>
          </cell>
          <cell r="R1030">
            <v>46158</v>
          </cell>
          <cell r="S1030">
            <v>46158</v>
          </cell>
          <cell r="T1030">
            <v>46158</v>
          </cell>
          <cell r="U1030">
            <v>46158</v>
          </cell>
          <cell r="V1030">
            <v>46158</v>
          </cell>
          <cell r="W1030">
            <v>44918</v>
          </cell>
          <cell r="X1030" t="str">
            <v>Yes</v>
          </cell>
          <cell r="AB1030" t="str">
            <v>2000</v>
          </cell>
          <cell r="AC1030" t="str">
            <v>2000</v>
          </cell>
          <cell r="AD1030" t="str">
            <v>4000</v>
          </cell>
          <cell r="AE1030" t="str">
            <v>4000</v>
          </cell>
          <cell r="AF1030" t="str">
            <v>4271</v>
          </cell>
          <cell r="AG1030" t="str">
            <v>4000</v>
          </cell>
        </row>
        <row r="1031">
          <cell r="D1031" t="str">
            <v>BVCD163165</v>
          </cell>
          <cell r="I1031" t="str">
            <v>A (100% potential spares purchased)</v>
          </cell>
          <cell r="P1031">
            <v>6</v>
          </cell>
          <cell r="Q1031" t="str">
            <v>Air lube Plus</v>
          </cell>
          <cell r="R1031">
            <v>46115</v>
          </cell>
          <cell r="U1031">
            <v>45983</v>
          </cell>
          <cell r="V1031">
            <v>45983</v>
          </cell>
          <cell r="AD1031" t="str">
            <v>555</v>
          </cell>
          <cell r="AE1031" t="str">
            <v>190</v>
          </cell>
          <cell r="AG1031" t="str">
            <v>1000</v>
          </cell>
        </row>
        <row r="1032">
          <cell r="D1032" t="str">
            <v>BVCT260560</v>
          </cell>
        </row>
        <row r="1033">
          <cell r="D1033" t="str">
            <v>B22V4078</v>
          </cell>
        </row>
        <row r="1034">
          <cell r="D1034" t="str">
            <v>SN22T002536</v>
          </cell>
          <cell r="N1034">
            <v>0</v>
          </cell>
          <cell r="O1034">
            <v>0</v>
          </cell>
          <cell r="P1034">
            <v>8</v>
          </cell>
        </row>
        <row r="1035">
          <cell r="D1035" t="str">
            <v>SN22T002535</v>
          </cell>
          <cell r="I1035" t="str">
            <v>B (Below 100% potential spares purchased)</v>
          </cell>
          <cell r="N1035">
            <v>0</v>
          </cell>
          <cell r="O1035">
            <v>0</v>
          </cell>
          <cell r="P1035">
            <v>8</v>
          </cell>
        </row>
        <row r="1036">
          <cell r="D1036" t="str">
            <v>CVDE211954</v>
          </cell>
          <cell r="I1036" t="str">
            <v>B (Below 100% potential spares purchased)</v>
          </cell>
          <cell r="P1036">
            <v>8</v>
          </cell>
        </row>
        <row r="1037">
          <cell r="D1037" t="str">
            <v>DVDL140490</v>
          </cell>
          <cell r="N1037">
            <v>0</v>
          </cell>
          <cell r="O1037">
            <v>0</v>
          </cell>
          <cell r="P1037">
            <v>6</v>
          </cell>
        </row>
        <row r="1038">
          <cell r="D1038" t="str">
            <v>DVDL140489</v>
          </cell>
          <cell r="I1038" t="str">
            <v>B (Below 100% potential spares purchased)</v>
          </cell>
          <cell r="N1038">
            <v>0</v>
          </cell>
          <cell r="O1038">
            <v>0</v>
          </cell>
          <cell r="P1038">
            <v>5</v>
          </cell>
        </row>
        <row r="1039">
          <cell r="D1039" t="str">
            <v>22519006</v>
          </cell>
          <cell r="I1039" t="str">
            <v>B (Below 100% potential spares purchased)</v>
          </cell>
          <cell r="P1039">
            <v>4</v>
          </cell>
          <cell r="X1039" t="str">
            <v>Yes</v>
          </cell>
          <cell r="AD1039" t="str">
            <v>1000</v>
          </cell>
        </row>
        <row r="1040">
          <cell r="D1040" t="str">
            <v>CVDE668279</v>
          </cell>
          <cell r="I1040" t="str">
            <v>B (Below 100% potential spares purchased)</v>
          </cell>
          <cell r="N1040">
            <v>0</v>
          </cell>
          <cell r="O1040">
            <v>0</v>
          </cell>
          <cell r="P1040">
            <v>4</v>
          </cell>
          <cell r="Q1040" t="str">
            <v>Air lube</v>
          </cell>
          <cell r="R1040">
            <v>45132</v>
          </cell>
          <cell r="S1040">
            <v>45132</v>
          </cell>
          <cell r="AD1040" t="str">
            <v>1000</v>
          </cell>
        </row>
        <row r="1041">
          <cell r="D1041" t="str">
            <v>CVDE569330</v>
          </cell>
          <cell r="N1041">
            <v>0</v>
          </cell>
          <cell r="O1041">
            <v>0</v>
          </cell>
          <cell r="P1041">
            <v>6</v>
          </cell>
        </row>
        <row r="1042">
          <cell r="D1042" t="str">
            <v>BVDS039269</v>
          </cell>
          <cell r="I1042" t="str">
            <v>B (Below 100% potential spares purchased)</v>
          </cell>
          <cell r="N1042">
            <v>16249</v>
          </cell>
          <cell r="O1042">
            <v>2216</v>
          </cell>
          <cell r="P1042">
            <v>7</v>
          </cell>
          <cell r="Q1042" t="str">
            <v>XD</v>
          </cell>
          <cell r="R1042">
            <v>46048</v>
          </cell>
          <cell r="S1042">
            <v>46141</v>
          </cell>
          <cell r="T1042">
            <v>46141</v>
          </cell>
          <cell r="U1042">
            <v>45988</v>
          </cell>
          <cell r="V1042">
            <v>45988</v>
          </cell>
          <cell r="W1042">
            <v>45988</v>
          </cell>
          <cell r="X1042" t="str">
            <v>Yes</v>
          </cell>
          <cell r="AB1042" t="str">
            <v>1318</v>
          </cell>
          <cell r="AC1042" t="str">
            <v>1318</v>
          </cell>
          <cell r="AD1042" t="str">
            <v>1064</v>
          </cell>
          <cell r="AE1042" t="str">
            <v>1024</v>
          </cell>
          <cell r="AF1042" t="str">
            <v>130</v>
          </cell>
          <cell r="AG1042" t="str">
            <v>1024</v>
          </cell>
        </row>
        <row r="1043">
          <cell r="D1043" t="str">
            <v>DVDL140487</v>
          </cell>
        </row>
        <row r="1044">
          <cell r="D1044" t="str">
            <v>DVDL140486</v>
          </cell>
          <cell r="N1044">
            <v>0</v>
          </cell>
          <cell r="O1044">
            <v>0</v>
          </cell>
          <cell r="P1044">
            <v>5</v>
          </cell>
        </row>
        <row r="1045">
          <cell r="D1045" t="str">
            <v>DVDL140488</v>
          </cell>
          <cell r="N1045">
            <v>0</v>
          </cell>
          <cell r="O1045">
            <v>0</v>
          </cell>
          <cell r="P1045">
            <v>6</v>
          </cell>
        </row>
        <row r="1046">
          <cell r="D1046" t="str">
            <v>CVDE569314</v>
          </cell>
          <cell r="N1046">
            <v>0</v>
          </cell>
          <cell r="O1046">
            <v>0</v>
          </cell>
          <cell r="P1046">
            <v>6</v>
          </cell>
        </row>
        <row r="1047">
          <cell r="D1047" t="str">
            <v>CVDE710498</v>
          </cell>
          <cell r="N1047">
            <v>0</v>
          </cell>
          <cell r="O1047">
            <v>0</v>
          </cell>
          <cell r="P1047">
            <v>6</v>
          </cell>
          <cell r="AD1047" t="str">
            <v>250</v>
          </cell>
        </row>
        <row r="1048">
          <cell r="D1048" t="str">
            <v>CVDS611475</v>
          </cell>
          <cell r="N1048">
            <v>0</v>
          </cell>
          <cell r="O1048">
            <v>0</v>
          </cell>
          <cell r="P1048">
            <v>5</v>
          </cell>
          <cell r="AD1048" t="str">
            <v>250</v>
          </cell>
        </row>
        <row r="1049">
          <cell r="D1049" t="str">
            <v>22515306</v>
          </cell>
          <cell r="I1049" t="str">
            <v>B (Below 100% potential spares purchased)</v>
          </cell>
          <cell r="P1049">
            <v>6</v>
          </cell>
          <cell r="X1049" t="str">
            <v>Yes</v>
          </cell>
          <cell r="AD1049" t="str">
            <v>1000</v>
          </cell>
        </row>
        <row r="1050">
          <cell r="D1050" t="str">
            <v>B22V1034</v>
          </cell>
        </row>
        <row r="1051">
          <cell r="D1051" t="str">
            <v>BVDC376415</v>
          </cell>
          <cell r="I1051" t="str">
            <v>B (Below 100% potential spares purchased)</v>
          </cell>
          <cell r="N1051">
            <v>3251</v>
          </cell>
          <cell r="O1051">
            <v>5812</v>
          </cell>
          <cell r="P1051">
            <v>4</v>
          </cell>
          <cell r="Q1051" t="str">
            <v>XD</v>
          </cell>
          <cell r="R1051">
            <v>46020</v>
          </cell>
          <cell r="S1051">
            <v>46020</v>
          </cell>
          <cell r="T1051">
            <v>46020</v>
          </cell>
          <cell r="U1051">
            <v>46020</v>
          </cell>
          <cell r="V1051">
            <v>46020</v>
          </cell>
          <cell r="W1051">
            <v>46020</v>
          </cell>
          <cell r="X1051" t="str">
            <v>Yes</v>
          </cell>
          <cell r="AB1051" t="str">
            <v>190</v>
          </cell>
          <cell r="AC1051" t="str">
            <v>190</v>
          </cell>
          <cell r="AD1051" t="str">
            <v>1690</v>
          </cell>
          <cell r="AE1051" t="str">
            <v>1690</v>
          </cell>
          <cell r="AF1051" t="str">
            <v>6690</v>
          </cell>
          <cell r="AG1051" t="str">
            <v>690</v>
          </cell>
        </row>
        <row r="1052">
          <cell r="D1052" t="str">
            <v>BVCC376207</v>
          </cell>
          <cell r="I1052" t="str">
            <v>B (Below 100% potential spares purchased)</v>
          </cell>
          <cell r="N1052">
            <v>9108</v>
          </cell>
          <cell r="O1052">
            <v>8076</v>
          </cell>
          <cell r="P1052">
            <v>2</v>
          </cell>
          <cell r="Q1052" t="str">
            <v>XD</v>
          </cell>
          <cell r="R1052">
            <v>45727</v>
          </cell>
          <cell r="S1052">
            <v>45727</v>
          </cell>
          <cell r="T1052">
            <v>45727</v>
          </cell>
          <cell r="U1052">
            <v>45727</v>
          </cell>
          <cell r="V1052">
            <v>45727</v>
          </cell>
          <cell r="W1052">
            <v>45311</v>
          </cell>
          <cell r="X1052" t="str">
            <v>Yes</v>
          </cell>
          <cell r="AB1052" t="str">
            <v>634</v>
          </cell>
          <cell r="AC1052" t="str">
            <v>634</v>
          </cell>
          <cell r="AD1052" t="str">
            <v>1422</v>
          </cell>
          <cell r="AE1052" t="str">
            <v>1421</v>
          </cell>
          <cell r="AF1052" t="str">
            <v>134</v>
          </cell>
          <cell r="AG1052" t="str">
            <v>634</v>
          </cell>
        </row>
        <row r="1053">
          <cell r="D1053" t="str">
            <v>BVCC376206</v>
          </cell>
          <cell r="I1053" t="str">
            <v>B (Below 100% potential spares purchased)</v>
          </cell>
          <cell r="N1053">
            <v>3874</v>
          </cell>
          <cell r="O1053">
            <v>2806</v>
          </cell>
          <cell r="P1053">
            <v>2</v>
          </cell>
          <cell r="Q1053" t="str">
            <v>XD</v>
          </cell>
          <cell r="R1053">
            <v>45692</v>
          </cell>
          <cell r="S1053">
            <v>45817</v>
          </cell>
          <cell r="T1053">
            <v>45817</v>
          </cell>
          <cell r="U1053">
            <v>45690</v>
          </cell>
          <cell r="V1053">
            <v>45690</v>
          </cell>
          <cell r="W1053">
            <v>45669</v>
          </cell>
          <cell r="X1053" t="str">
            <v>Yes</v>
          </cell>
          <cell r="AB1053" t="str">
            <v>1528</v>
          </cell>
          <cell r="AC1053" t="str">
            <v>1528</v>
          </cell>
          <cell r="AD1053" t="str">
            <v>2883</v>
          </cell>
          <cell r="AE1053" t="str">
            <v>2883</v>
          </cell>
          <cell r="AF1053" t="str">
            <v>1697</v>
          </cell>
          <cell r="AG1053" t="str">
            <v>883</v>
          </cell>
        </row>
        <row r="1054">
          <cell r="D1054" t="str">
            <v>CVCE211949</v>
          </cell>
          <cell r="N1054">
            <v>0</v>
          </cell>
          <cell r="O1054">
            <v>0</v>
          </cell>
          <cell r="P1054">
            <v>2</v>
          </cell>
        </row>
        <row r="1055">
          <cell r="D1055" t="str">
            <v>BVBD121409</v>
          </cell>
          <cell r="I1055" t="str">
            <v>A (100% potential spares purchased)</v>
          </cell>
          <cell r="P1055">
            <v>2</v>
          </cell>
          <cell r="Q1055" t="str">
            <v>Air lube Plus</v>
          </cell>
          <cell r="R1055">
            <v>45289</v>
          </cell>
          <cell r="U1055">
            <v>45289</v>
          </cell>
          <cell r="V1055">
            <v>45289</v>
          </cell>
          <cell r="AD1055" t="str">
            <v>610</v>
          </cell>
          <cell r="AE1055" t="str">
            <v>714</v>
          </cell>
          <cell r="AG1055" t="str">
            <v>714</v>
          </cell>
        </row>
        <row r="1056">
          <cell r="D1056" t="str">
            <v>CVCE569181</v>
          </cell>
          <cell r="N1056">
            <v>0</v>
          </cell>
          <cell r="O1056">
            <v>0</v>
          </cell>
          <cell r="P1056">
            <v>3</v>
          </cell>
          <cell r="AD1056" t="str">
            <v>1000</v>
          </cell>
        </row>
        <row r="1057">
          <cell r="D1057" t="str">
            <v>CVCE668143</v>
          </cell>
          <cell r="P1057">
            <v>2</v>
          </cell>
          <cell r="Q1057" t="str">
            <v>Air lube</v>
          </cell>
          <cell r="AD1057" t="str">
            <v>0</v>
          </cell>
        </row>
        <row r="1058">
          <cell r="D1058" t="str">
            <v>SN22T000392</v>
          </cell>
          <cell r="N1058">
            <v>0</v>
          </cell>
          <cell r="O1058">
            <v>0</v>
          </cell>
          <cell r="P1058">
            <v>6</v>
          </cell>
          <cell r="X1058" t="str">
            <v>Yes</v>
          </cell>
        </row>
        <row r="1059">
          <cell r="D1059" t="str">
            <v>BVCS038776</v>
          </cell>
          <cell r="I1059" t="str">
            <v>B (Below 100% potential spares purchased)</v>
          </cell>
          <cell r="N1059">
            <v>579</v>
          </cell>
          <cell r="O1059">
            <v>2176</v>
          </cell>
          <cell r="P1059">
            <v>1</v>
          </cell>
          <cell r="Q1059" t="str">
            <v>XD</v>
          </cell>
          <cell r="R1059">
            <v>45317</v>
          </cell>
          <cell r="S1059">
            <v>45348</v>
          </cell>
          <cell r="T1059">
            <v>45348</v>
          </cell>
          <cell r="U1059">
            <v>45209</v>
          </cell>
          <cell r="V1059">
            <v>45209</v>
          </cell>
          <cell r="W1059">
            <v>45209</v>
          </cell>
          <cell r="X1059" t="str">
            <v>Yes</v>
          </cell>
          <cell r="AB1059" t="str">
            <v>587</v>
          </cell>
          <cell r="AC1059" t="str">
            <v>581</v>
          </cell>
          <cell r="AD1059" t="str">
            <v>2689</v>
          </cell>
          <cell r="AE1059" t="str">
            <v>153</v>
          </cell>
          <cell r="AF1059" t="str">
            <v>4253</v>
          </cell>
          <cell r="AG1059" t="str">
            <v>153</v>
          </cell>
        </row>
        <row r="1060">
          <cell r="D1060" t="str">
            <v>B22V0995</v>
          </cell>
        </row>
        <row r="1061">
          <cell r="D1061" t="str">
            <v>CVBS611405</v>
          </cell>
          <cell r="I1061" t="str">
            <v>B (Below 100% potential spares purchased)</v>
          </cell>
          <cell r="N1061">
            <v>1</v>
          </cell>
          <cell r="O1061">
            <v>0</v>
          </cell>
          <cell r="P1061">
            <v>2</v>
          </cell>
          <cell r="Q1061" t="str">
            <v>Air lube Plus</v>
          </cell>
          <cell r="AD1061" t="str">
            <v>0</v>
          </cell>
        </row>
        <row r="1062">
          <cell r="D1062" t="str">
            <v>B22V0984</v>
          </cell>
        </row>
        <row r="1063">
          <cell r="D1063" t="str">
            <v>B22V0983</v>
          </cell>
        </row>
        <row r="1064">
          <cell r="D1064" t="str">
            <v>BVBD163149</v>
          </cell>
          <cell r="I1064" t="str">
            <v>D (Compressor scrapped/ Company shut)</v>
          </cell>
          <cell r="P1064">
            <v>1</v>
          </cell>
          <cell r="AE1064" t="str">
            <v>0</v>
          </cell>
          <cell r="AG1064" t="str">
            <v>0</v>
          </cell>
        </row>
        <row r="1065">
          <cell r="D1065" t="str">
            <v>DVBL110371</v>
          </cell>
        </row>
        <row r="1066">
          <cell r="D1066" t="str">
            <v>DVBL360652</v>
          </cell>
          <cell r="N1066">
            <v>0</v>
          </cell>
          <cell r="O1066">
            <v>0</v>
          </cell>
          <cell r="P1066">
            <v>6</v>
          </cell>
          <cell r="AD1066" t="str">
            <v>1000</v>
          </cell>
        </row>
        <row r="1067">
          <cell r="D1067" t="str">
            <v>22476104</v>
          </cell>
          <cell r="I1067" t="str">
            <v>B (Below 100% potential spares purchased)</v>
          </cell>
          <cell r="P1067">
            <v>4</v>
          </cell>
          <cell r="AD1067" t="str">
            <v>1000</v>
          </cell>
        </row>
        <row r="1068">
          <cell r="D1068" t="str">
            <v>SN22T001015</v>
          </cell>
          <cell r="I1068" t="str">
            <v>B (Below 100% potential spares purchased)</v>
          </cell>
          <cell r="N1068">
            <v>0</v>
          </cell>
          <cell r="O1068">
            <v>0</v>
          </cell>
          <cell r="P1068">
            <v>4</v>
          </cell>
          <cell r="AD1068" t="str">
            <v>1000</v>
          </cell>
        </row>
        <row r="1069">
          <cell r="D1069" t="str">
            <v>BVBS048555</v>
          </cell>
          <cell r="I1069" t="str">
            <v>B (Below 100% potential spares purchased)</v>
          </cell>
          <cell r="N1069">
            <v>7734</v>
          </cell>
          <cell r="O1069">
            <v>10758</v>
          </cell>
          <cell r="P1069">
            <v>5</v>
          </cell>
          <cell r="Q1069" t="str">
            <v>Synthetic</v>
          </cell>
          <cell r="R1069">
            <v>46101</v>
          </cell>
          <cell r="S1069">
            <v>46101</v>
          </cell>
          <cell r="T1069">
            <v>46101</v>
          </cell>
          <cell r="U1069">
            <v>46101</v>
          </cell>
          <cell r="V1069">
            <v>46101</v>
          </cell>
          <cell r="W1069">
            <v>46137</v>
          </cell>
          <cell r="Y1069">
            <v>45807</v>
          </cell>
          <cell r="Z1069">
            <v>45807</v>
          </cell>
          <cell r="AA1069">
            <v>45807</v>
          </cell>
          <cell r="AB1069" t="str">
            <v>1301</v>
          </cell>
          <cell r="AC1069" t="str">
            <v>1301</v>
          </cell>
          <cell r="AD1069" t="str">
            <v>5301</v>
          </cell>
          <cell r="AE1069" t="str">
            <v>5301</v>
          </cell>
          <cell r="AF1069" t="str">
            <v>8000</v>
          </cell>
          <cell r="AG1069" t="str">
            <v>3301</v>
          </cell>
        </row>
        <row r="1070">
          <cell r="D1070" t="str">
            <v>BVAD121386</v>
          </cell>
          <cell r="I1070" t="str">
            <v>A (100% potential spares purchased)</v>
          </cell>
          <cell r="P1070">
            <v>4</v>
          </cell>
          <cell r="Q1070" t="str">
            <v>Air lube Plus</v>
          </cell>
          <cell r="R1070">
            <v>46163</v>
          </cell>
          <cell r="U1070">
            <v>46163</v>
          </cell>
          <cell r="V1070">
            <v>46163</v>
          </cell>
          <cell r="AD1070" t="str">
            <v>1500</v>
          </cell>
          <cell r="AE1070" t="str">
            <v>1500</v>
          </cell>
          <cell r="AG1070" t="str">
            <v>1000</v>
          </cell>
        </row>
        <row r="1071">
          <cell r="D1071" t="str">
            <v>BVBC375436</v>
          </cell>
          <cell r="I1071" t="str">
            <v>B (Below 100% potential spares purchased)</v>
          </cell>
          <cell r="N1071">
            <v>1831</v>
          </cell>
          <cell r="O1071">
            <v>4484</v>
          </cell>
          <cell r="P1071">
            <v>6</v>
          </cell>
          <cell r="Q1071" t="str">
            <v>XD</v>
          </cell>
          <cell r="R1071">
            <v>46032</v>
          </cell>
          <cell r="S1071">
            <v>46032</v>
          </cell>
          <cell r="T1071">
            <v>46032</v>
          </cell>
          <cell r="U1071">
            <v>46032</v>
          </cell>
          <cell r="V1071">
            <v>46032</v>
          </cell>
          <cell r="W1071">
            <v>46032</v>
          </cell>
          <cell r="AB1071" t="str">
            <v>1860</v>
          </cell>
          <cell r="AC1071" t="str">
            <v>1860</v>
          </cell>
          <cell r="AD1071" t="str">
            <v>3860</v>
          </cell>
          <cell r="AE1071" t="str">
            <v>3860</v>
          </cell>
          <cell r="AF1071" t="str">
            <v>7860</v>
          </cell>
          <cell r="AG1071" t="str">
            <v>3860</v>
          </cell>
        </row>
        <row r="1072">
          <cell r="D1072" t="str">
            <v>BVBF111508</v>
          </cell>
          <cell r="I1072" t="str">
            <v>D (Compressor scrapped/ Company shut)</v>
          </cell>
          <cell r="N1072">
            <v>1259</v>
          </cell>
          <cell r="O1072">
            <v>473</v>
          </cell>
          <cell r="P1072">
            <v>3</v>
          </cell>
          <cell r="Q1072" t="str">
            <v>Synthetic</v>
          </cell>
          <cell r="R1072">
            <v>44949</v>
          </cell>
          <cell r="S1072">
            <v>44949</v>
          </cell>
          <cell r="T1072">
            <v>44949</v>
          </cell>
          <cell r="U1072">
            <v>44949</v>
          </cell>
          <cell r="V1072">
            <v>44949</v>
          </cell>
          <cell r="W1072">
            <v>44949</v>
          </cell>
          <cell r="X1072" t="str">
            <v>Yes</v>
          </cell>
          <cell r="AB1072" t="str">
            <v>2248</v>
          </cell>
          <cell r="AC1072" t="str">
            <v>2248</v>
          </cell>
          <cell r="AD1072" t="str">
            <v>2248</v>
          </cell>
          <cell r="AE1072" t="str">
            <v>4238</v>
          </cell>
          <cell r="AF1072" t="str">
            <v>6258</v>
          </cell>
          <cell r="AG1072" t="str">
            <v>2248</v>
          </cell>
        </row>
        <row r="1073">
          <cell r="D1073" t="str">
            <v>DVBL153140</v>
          </cell>
          <cell r="N1073">
            <v>0</v>
          </cell>
          <cell r="O1073">
            <v>0</v>
          </cell>
          <cell r="P1073">
            <v>5</v>
          </cell>
        </row>
        <row r="1074">
          <cell r="D1074" t="str">
            <v>DVBL153139</v>
          </cell>
          <cell r="I1074" t="str">
            <v>B (Below 100% potential spares purchased)</v>
          </cell>
          <cell r="N1074">
            <v>0</v>
          </cell>
          <cell r="O1074">
            <v>0</v>
          </cell>
          <cell r="P1074">
            <v>6</v>
          </cell>
          <cell r="AD1074" t="str">
            <v>250</v>
          </cell>
        </row>
        <row r="1075">
          <cell r="D1075" t="str">
            <v>DVBL153138</v>
          </cell>
          <cell r="P1075">
            <v>8</v>
          </cell>
          <cell r="Q1075" t="str">
            <v>Air lube</v>
          </cell>
          <cell r="AD1075" t="str">
            <v>0</v>
          </cell>
        </row>
        <row r="1076">
          <cell r="D1076" t="str">
            <v>22466804</v>
          </cell>
        </row>
        <row r="1077">
          <cell r="D1077" t="str">
            <v>BVAS038319</v>
          </cell>
          <cell r="I1077" t="str">
            <v>B (Below 100% potential spares purchased)</v>
          </cell>
          <cell r="N1077">
            <v>7266</v>
          </cell>
          <cell r="O1077">
            <v>3</v>
          </cell>
          <cell r="P1077">
            <v>3</v>
          </cell>
          <cell r="Q1077" t="str">
            <v>XD</v>
          </cell>
          <cell r="R1077">
            <v>45971</v>
          </cell>
          <cell r="S1077">
            <v>46164</v>
          </cell>
          <cell r="T1077">
            <v>46164</v>
          </cell>
          <cell r="U1077">
            <v>45971</v>
          </cell>
          <cell r="V1077">
            <v>45783</v>
          </cell>
          <cell r="W1077">
            <v>45364</v>
          </cell>
          <cell r="X1077" t="str">
            <v>Yes</v>
          </cell>
          <cell r="AB1077" t="str">
            <v>1500</v>
          </cell>
          <cell r="AC1077" t="str">
            <v>1500</v>
          </cell>
          <cell r="AD1077" t="str">
            <v>1073</v>
          </cell>
          <cell r="AE1077" t="str">
            <v>1073</v>
          </cell>
          <cell r="AF1077" t="str">
            <v>731</v>
          </cell>
          <cell r="AG1077" t="str">
            <v>616</v>
          </cell>
        </row>
        <row r="1078">
          <cell r="D1078" t="str">
            <v>BVAC375345</v>
          </cell>
          <cell r="I1078" t="str">
            <v>B (Below 100% potential spares purchased)</v>
          </cell>
          <cell r="N1078">
            <v>2966</v>
          </cell>
          <cell r="O1078">
            <v>3774</v>
          </cell>
          <cell r="P1078">
            <v>2</v>
          </cell>
          <cell r="Q1078" t="str">
            <v>XD</v>
          </cell>
          <cell r="R1078">
            <v>45930</v>
          </cell>
          <cell r="S1078">
            <v>45930</v>
          </cell>
          <cell r="T1078">
            <v>45930</v>
          </cell>
          <cell r="U1078">
            <v>45930</v>
          </cell>
          <cell r="V1078">
            <v>45930</v>
          </cell>
          <cell r="W1078">
            <v>45930</v>
          </cell>
          <cell r="X1078" t="str">
            <v>Yes</v>
          </cell>
          <cell r="AB1078" t="str">
            <v>1868</v>
          </cell>
          <cell r="AC1078" t="str">
            <v>1868</v>
          </cell>
          <cell r="AD1078" t="str">
            <v>1868</v>
          </cell>
          <cell r="AE1078" t="str">
            <v>3868</v>
          </cell>
          <cell r="AF1078" t="str">
            <v>7868</v>
          </cell>
          <cell r="AG1078" t="str">
            <v>3868</v>
          </cell>
        </row>
        <row r="1079">
          <cell r="D1079" t="str">
            <v>BVAC375308</v>
          </cell>
          <cell r="I1079" t="str">
            <v>B (Below 100% potential spares purchased)</v>
          </cell>
          <cell r="N1079">
            <v>2414</v>
          </cell>
          <cell r="O1079">
            <v>3112</v>
          </cell>
          <cell r="P1079">
            <v>4</v>
          </cell>
          <cell r="Q1079" t="str">
            <v>XD</v>
          </cell>
          <cell r="R1079">
            <v>46092</v>
          </cell>
          <cell r="S1079">
            <v>45954</v>
          </cell>
          <cell r="T1079">
            <v>45954</v>
          </cell>
          <cell r="U1079">
            <v>45954</v>
          </cell>
          <cell r="V1079">
            <v>45954</v>
          </cell>
          <cell r="W1079">
            <v>44812</v>
          </cell>
          <cell r="X1079" t="str">
            <v>Yes</v>
          </cell>
          <cell r="AB1079" t="str">
            <v>736</v>
          </cell>
          <cell r="AC1079" t="str">
            <v>736</v>
          </cell>
          <cell r="AD1079" t="str">
            <v>4000</v>
          </cell>
          <cell r="AE1079" t="str">
            <v>2736</v>
          </cell>
          <cell r="AF1079" t="str">
            <v>2736</v>
          </cell>
          <cell r="AG1079" t="str">
            <v>2736</v>
          </cell>
        </row>
        <row r="1080">
          <cell r="D1080" t="str">
            <v>VAD-081001</v>
          </cell>
        </row>
        <row r="1081">
          <cell r="D1081" t="str">
            <v>DVAL140392</v>
          </cell>
        </row>
        <row r="1082">
          <cell r="D1082" t="str">
            <v>B22V0918</v>
          </cell>
        </row>
        <row r="1083">
          <cell r="D1083" t="str">
            <v>B22V0917</v>
          </cell>
        </row>
        <row r="1084">
          <cell r="D1084" t="str">
            <v>BVAC375102</v>
          </cell>
          <cell r="I1084" t="str">
            <v>C (Not Buying Spares or buying lubricants)</v>
          </cell>
          <cell r="O1084">
            <v>3471</v>
          </cell>
          <cell r="P1084">
            <v>2</v>
          </cell>
          <cell r="Q1084" t="str">
            <v>XD</v>
          </cell>
          <cell r="R1084">
            <v>45604</v>
          </cell>
          <cell r="S1084">
            <v>45604</v>
          </cell>
          <cell r="T1084">
            <v>45604</v>
          </cell>
          <cell r="U1084">
            <v>45604</v>
          </cell>
          <cell r="V1084">
            <v>45604</v>
          </cell>
          <cell r="W1084">
            <v>45604</v>
          </cell>
          <cell r="X1084" t="str">
            <v>Yes</v>
          </cell>
          <cell r="AB1084" t="str">
            <v>369</v>
          </cell>
          <cell r="AC1084" t="str">
            <v>369</v>
          </cell>
          <cell r="AD1084" t="str">
            <v>529</v>
          </cell>
          <cell r="AE1084" t="str">
            <v>529</v>
          </cell>
          <cell r="AF1084" t="str">
            <v>4529</v>
          </cell>
          <cell r="AG1084" t="str">
            <v>529</v>
          </cell>
        </row>
        <row r="1085">
          <cell r="D1085" t="str">
            <v>PVLENC2191</v>
          </cell>
          <cell r="I1085" t="str">
            <v>P1 - Asset will get commissioned within one year</v>
          </cell>
        </row>
        <row r="1086">
          <cell r="D1086" t="str">
            <v>BVAD163096</v>
          </cell>
          <cell r="I1086" t="str">
            <v>D (Compressor scrapped/ Company shut)</v>
          </cell>
          <cell r="P1086">
            <v>4</v>
          </cell>
          <cell r="AE1086" t="str">
            <v>1</v>
          </cell>
          <cell r="AG1086" t="str">
            <v>1</v>
          </cell>
        </row>
        <row r="1087">
          <cell r="D1087" t="str">
            <v>DVAL140379</v>
          </cell>
        </row>
        <row r="1088">
          <cell r="D1088" t="str">
            <v>DVAL140378</v>
          </cell>
        </row>
        <row r="1089">
          <cell r="D1089" t="str">
            <v>EVLL062069</v>
          </cell>
          <cell r="I1089" t="str">
            <v>B (Below 100% potential spares purchased)</v>
          </cell>
          <cell r="P1089">
            <v>8</v>
          </cell>
          <cell r="Q1089" t="str">
            <v>Synthetic</v>
          </cell>
          <cell r="R1089">
            <v>45896</v>
          </cell>
          <cell r="S1089">
            <v>45896</v>
          </cell>
          <cell r="T1089">
            <v>45896</v>
          </cell>
          <cell r="U1089">
            <v>45896</v>
          </cell>
          <cell r="V1089">
            <v>45863</v>
          </cell>
          <cell r="W1089">
            <v>45154</v>
          </cell>
          <cell r="X1089" t="str">
            <v>Yes</v>
          </cell>
          <cell r="AB1089" t="str">
            <v>3000</v>
          </cell>
          <cell r="AC1089" t="str">
            <v>1700</v>
          </cell>
          <cell r="AD1089" t="str">
            <v>5000</v>
          </cell>
          <cell r="AE1089" t="str">
            <v>5000</v>
          </cell>
          <cell r="AF1089" t="str">
            <v>5000</v>
          </cell>
          <cell r="AG1089" t="str">
            <v>3500</v>
          </cell>
        </row>
        <row r="1090">
          <cell r="D1090" t="str">
            <v>SN21T003351</v>
          </cell>
          <cell r="N1090">
            <v>0</v>
          </cell>
          <cell r="O1090">
            <v>0</v>
          </cell>
          <cell r="P1090">
            <v>8</v>
          </cell>
          <cell r="AD1090" t="str">
            <v>0</v>
          </cell>
        </row>
        <row r="1091">
          <cell r="D1091" t="str">
            <v>DVAL140369</v>
          </cell>
          <cell r="N1091">
            <v>0</v>
          </cell>
          <cell r="O1091">
            <v>0</v>
          </cell>
          <cell r="P1091">
            <v>3</v>
          </cell>
        </row>
        <row r="1092">
          <cell r="D1092" t="str">
            <v>DVAL140368</v>
          </cell>
        </row>
        <row r="1093">
          <cell r="D1093" t="str">
            <v>B22V0088</v>
          </cell>
        </row>
        <row r="1094">
          <cell r="D1094" t="str">
            <v>22460003</v>
          </cell>
        </row>
        <row r="1095">
          <cell r="D1095" t="str">
            <v>BVAS038005</v>
          </cell>
          <cell r="I1095" t="str">
            <v>A (100% potential spares purchased)</v>
          </cell>
          <cell r="N1095">
            <v>7544</v>
          </cell>
          <cell r="O1095">
            <v>22299</v>
          </cell>
          <cell r="P1095">
            <v>12</v>
          </cell>
          <cell r="Q1095" t="str">
            <v>XD</v>
          </cell>
          <cell r="R1095">
            <v>46008</v>
          </cell>
          <cell r="S1095">
            <v>46008</v>
          </cell>
          <cell r="T1095">
            <v>46008</v>
          </cell>
          <cell r="U1095">
            <v>46008</v>
          </cell>
          <cell r="V1095">
            <v>46008</v>
          </cell>
          <cell r="W1095">
            <v>46008</v>
          </cell>
          <cell r="X1095" t="str">
            <v>No</v>
          </cell>
          <cell r="AB1095" t="str">
            <v>-1700</v>
          </cell>
          <cell r="AC1095" t="str">
            <v>-1700</v>
          </cell>
          <cell r="AD1095" t="str">
            <v>-200</v>
          </cell>
          <cell r="AE1095" t="str">
            <v>-200</v>
          </cell>
          <cell r="AF1095" t="str">
            <v>4800</v>
          </cell>
          <cell r="AG1095" t="str">
            <v>800</v>
          </cell>
        </row>
        <row r="1096">
          <cell r="D1096" t="str">
            <v>BVLD163067</v>
          </cell>
          <cell r="I1096" t="str">
            <v>A (100% potential spares purchased)</v>
          </cell>
          <cell r="P1096">
            <v>3</v>
          </cell>
          <cell r="Q1096" t="str">
            <v>Air lube Plus</v>
          </cell>
          <cell r="R1096">
            <v>45664</v>
          </cell>
          <cell r="U1096">
            <v>45664</v>
          </cell>
          <cell r="V1096">
            <v>45471</v>
          </cell>
          <cell r="AD1096" t="str">
            <v>750</v>
          </cell>
          <cell r="AE1096" t="str">
            <v>1500</v>
          </cell>
          <cell r="AG1096" t="str">
            <v>3000</v>
          </cell>
        </row>
        <row r="1097">
          <cell r="D1097" t="str">
            <v>BVLD163043</v>
          </cell>
          <cell r="I1097" t="str">
            <v>A (100% potential spares purchased)</v>
          </cell>
          <cell r="P1097">
            <v>4</v>
          </cell>
          <cell r="Q1097" t="str">
            <v>Air lube Plus</v>
          </cell>
          <cell r="R1097">
            <v>46172</v>
          </cell>
          <cell r="U1097">
            <v>46172</v>
          </cell>
          <cell r="V1097">
            <v>46172</v>
          </cell>
          <cell r="AD1097" t="str">
            <v>1500</v>
          </cell>
          <cell r="AE1097" t="str">
            <v>1500</v>
          </cell>
          <cell r="AG1097" t="str">
            <v>1000</v>
          </cell>
        </row>
        <row r="1098">
          <cell r="D1098" t="str">
            <v>BVKO510133</v>
          </cell>
          <cell r="I1098" t="str">
            <v>B (Below 100% potential spares purchased)</v>
          </cell>
          <cell r="N1098">
            <v>4186</v>
          </cell>
          <cell r="O1098">
            <v>1095</v>
          </cell>
          <cell r="P1098">
            <v>8</v>
          </cell>
          <cell r="Q1098" t="str">
            <v>PD</v>
          </cell>
          <cell r="R1098">
            <v>45680</v>
          </cell>
          <cell r="S1098">
            <v>45680</v>
          </cell>
          <cell r="T1098">
            <v>45680</v>
          </cell>
          <cell r="V1098">
            <v>45680</v>
          </cell>
          <cell r="AB1098" t="str">
            <v>3860</v>
          </cell>
          <cell r="AC1098" t="str">
            <v>7860</v>
          </cell>
          <cell r="AD1098" t="str">
            <v>7860</v>
          </cell>
          <cell r="AE1098" t="str">
            <v>0</v>
          </cell>
          <cell r="AG1098" t="str">
            <v>1860</v>
          </cell>
        </row>
        <row r="1099">
          <cell r="D1099" t="str">
            <v>BVKO510130</v>
          </cell>
          <cell r="I1099" t="str">
            <v>B (Below 100% potential spares purchased)</v>
          </cell>
          <cell r="P1099">
            <v>8</v>
          </cell>
          <cell r="Q1099" t="str">
            <v>Synthetic</v>
          </cell>
          <cell r="R1099">
            <v>46031</v>
          </cell>
          <cell r="S1099">
            <v>46031</v>
          </cell>
          <cell r="T1099">
            <v>46031</v>
          </cell>
          <cell r="V1099">
            <v>46031</v>
          </cell>
          <cell r="AB1099" t="str">
            <v>3280</v>
          </cell>
          <cell r="AC1099" t="str">
            <v>7280</v>
          </cell>
          <cell r="AD1099" t="str">
            <v>15280</v>
          </cell>
          <cell r="AE1099" t="str">
            <v>0</v>
          </cell>
          <cell r="AG1099" t="str">
            <v>1280</v>
          </cell>
        </row>
        <row r="1100">
          <cell r="D1100" t="str">
            <v>BVKO510129</v>
          </cell>
          <cell r="I1100" t="str">
            <v>B (Below 100% potential spares purchased)</v>
          </cell>
          <cell r="P1100">
            <v>8</v>
          </cell>
          <cell r="Q1100" t="str">
            <v>Synthetic</v>
          </cell>
          <cell r="R1100">
            <v>46030</v>
          </cell>
          <cell r="S1100">
            <v>46030</v>
          </cell>
          <cell r="T1100">
            <v>46030</v>
          </cell>
          <cell r="V1100">
            <v>46030</v>
          </cell>
          <cell r="AB1100" t="str">
            <v>3280</v>
          </cell>
          <cell r="AC1100" t="str">
            <v>7280</v>
          </cell>
          <cell r="AD1100" t="str">
            <v>15280</v>
          </cell>
          <cell r="AE1100" t="str">
            <v>0</v>
          </cell>
          <cell r="AG1100" t="str">
            <v>1280</v>
          </cell>
        </row>
        <row r="1101">
          <cell r="D1101" t="str">
            <v>DVLL153074</v>
          </cell>
          <cell r="N1101">
            <v>0</v>
          </cell>
          <cell r="O1101">
            <v>0</v>
          </cell>
          <cell r="P1101">
            <v>3</v>
          </cell>
        </row>
        <row r="1102">
          <cell r="D1102" t="str">
            <v>EVKS037236</v>
          </cell>
          <cell r="I1102" t="str">
            <v>C (Not Buying Spares or buying lubricants)</v>
          </cell>
          <cell r="O1102">
            <v>3687</v>
          </cell>
          <cell r="P1102">
            <v>2</v>
          </cell>
          <cell r="Q1102" t="str">
            <v>Synthetic</v>
          </cell>
          <cell r="R1102">
            <v>45779</v>
          </cell>
          <cell r="S1102">
            <v>45718</v>
          </cell>
          <cell r="T1102">
            <v>45718</v>
          </cell>
          <cell r="U1102">
            <v>45718</v>
          </cell>
          <cell r="V1102">
            <v>45718</v>
          </cell>
          <cell r="W1102">
            <v>45718</v>
          </cell>
          <cell r="X1102" t="str">
            <v>No</v>
          </cell>
          <cell r="AB1102" t="str">
            <v>313</v>
          </cell>
          <cell r="AC1102" t="str">
            <v>313</v>
          </cell>
          <cell r="AD1102" t="str">
            <v>2313</v>
          </cell>
          <cell r="AE1102" t="str">
            <v>2313</v>
          </cell>
          <cell r="AF1102" t="str">
            <v>4313</v>
          </cell>
          <cell r="AG1102" t="str">
            <v>2313</v>
          </cell>
        </row>
        <row r="1103">
          <cell r="D1103" t="str">
            <v>DVLL153070</v>
          </cell>
          <cell r="I1103" t="str">
            <v>B (Below 100% potential spares purchased)</v>
          </cell>
          <cell r="N1103">
            <v>0</v>
          </cell>
          <cell r="O1103">
            <v>0</v>
          </cell>
          <cell r="P1103">
            <v>5</v>
          </cell>
        </row>
        <row r="1104">
          <cell r="D1104" t="str">
            <v>CVLE543139</v>
          </cell>
          <cell r="I1104" t="str">
            <v>B (Below 100% potential spares purchased)</v>
          </cell>
          <cell r="N1104">
            <v>0</v>
          </cell>
          <cell r="O1104">
            <v>0</v>
          </cell>
          <cell r="P1104">
            <v>3</v>
          </cell>
          <cell r="Q1104" t="str">
            <v>Air lube</v>
          </cell>
          <cell r="AD1104" t="str">
            <v>1000</v>
          </cell>
        </row>
        <row r="1105">
          <cell r="D1105" t="str">
            <v>CVLE543137</v>
          </cell>
          <cell r="I1105" t="str">
            <v>B (Below 100% potential spares purchased)</v>
          </cell>
          <cell r="N1105">
            <v>0</v>
          </cell>
          <cell r="O1105">
            <v>0</v>
          </cell>
          <cell r="P1105">
            <v>8</v>
          </cell>
        </row>
        <row r="1106">
          <cell r="D1106" t="str">
            <v>CVLE667866</v>
          </cell>
          <cell r="N1106">
            <v>0</v>
          </cell>
          <cell r="O1106">
            <v>0</v>
          </cell>
          <cell r="P1106">
            <v>0</v>
          </cell>
        </row>
        <row r="1107">
          <cell r="D1107" t="str">
            <v>CVLE667865</v>
          </cell>
          <cell r="N1107">
            <v>0</v>
          </cell>
          <cell r="O1107">
            <v>0</v>
          </cell>
          <cell r="P1107">
            <v>6</v>
          </cell>
        </row>
        <row r="1108">
          <cell r="D1108" t="str">
            <v>EVKS047996</v>
          </cell>
          <cell r="I1108" t="str">
            <v>C (Not Buying Spares or buying lubricants)</v>
          </cell>
          <cell r="N1108">
            <v>709</v>
          </cell>
          <cell r="O1108">
            <v>1918</v>
          </cell>
          <cell r="P1108">
            <v>1</v>
          </cell>
          <cell r="Q1108" t="str">
            <v>Synthetic</v>
          </cell>
          <cell r="R1108">
            <v>45659</v>
          </cell>
          <cell r="S1108">
            <v>45659</v>
          </cell>
          <cell r="T1108">
            <v>45659</v>
          </cell>
          <cell r="U1108">
            <v>45659</v>
          </cell>
          <cell r="V1108">
            <v>45659</v>
          </cell>
          <cell r="W1108">
            <v>45659</v>
          </cell>
          <cell r="X1108" t="str">
            <v>Yes</v>
          </cell>
          <cell r="AB1108" t="str">
            <v>2272</v>
          </cell>
          <cell r="AC1108" t="str">
            <v>2272</v>
          </cell>
          <cell r="AD1108" t="str">
            <v>3494</v>
          </cell>
          <cell r="AE1108" t="str">
            <v>3379</v>
          </cell>
          <cell r="AF1108" t="str">
            <v>5379</v>
          </cell>
          <cell r="AG1108" t="str">
            <v>3379</v>
          </cell>
        </row>
        <row r="1109">
          <cell r="D1109" t="str">
            <v>B22V0054</v>
          </cell>
        </row>
        <row r="1110">
          <cell r="D1110" t="str">
            <v>2122SH1026</v>
          </cell>
          <cell r="I1110" t="str">
            <v>B (Below 100% potential spares purchased)</v>
          </cell>
          <cell r="P1110">
            <v>8</v>
          </cell>
          <cell r="X1110" t="str">
            <v>Yes</v>
          </cell>
          <cell r="AD1110" t="str">
            <v>16000</v>
          </cell>
        </row>
        <row r="1111">
          <cell r="D1111" t="str">
            <v>2122SH1025</v>
          </cell>
          <cell r="I1111" t="str">
            <v>B (Below 100% potential spares purchased)</v>
          </cell>
          <cell r="P1111">
            <v>8</v>
          </cell>
          <cell r="X1111" t="str">
            <v>Yes</v>
          </cell>
          <cell r="AD1111" t="str">
            <v>16000</v>
          </cell>
        </row>
        <row r="1112">
          <cell r="D1112" t="str">
            <v>B22V0045</v>
          </cell>
        </row>
        <row r="1113">
          <cell r="D1113" t="str">
            <v>CVLE211897</v>
          </cell>
          <cell r="N1113">
            <v>500</v>
          </cell>
          <cell r="P1113">
            <v>6</v>
          </cell>
          <cell r="Q1113" t="str">
            <v>Air lube</v>
          </cell>
          <cell r="R1113">
            <v>45043</v>
          </cell>
          <cell r="S1113">
            <v>45043</v>
          </cell>
          <cell r="AD1113" t="str">
            <v>0</v>
          </cell>
        </row>
        <row r="1114">
          <cell r="D1114" t="str">
            <v>BVKD163010</v>
          </cell>
          <cell r="I1114" t="str">
            <v>A (100% potential spares purchased)</v>
          </cell>
          <cell r="P1114">
            <v>3</v>
          </cell>
          <cell r="Q1114" t="str">
            <v>Air lube Plus</v>
          </cell>
          <cell r="R1114">
            <v>46147</v>
          </cell>
          <cell r="U1114">
            <v>46062</v>
          </cell>
          <cell r="V1114">
            <v>46062</v>
          </cell>
          <cell r="AD1114" t="str">
            <v>240</v>
          </cell>
          <cell r="AE1114" t="str">
            <v>980</v>
          </cell>
          <cell r="AG1114" t="str">
            <v>1000</v>
          </cell>
        </row>
        <row r="1115">
          <cell r="D1115" t="str">
            <v>CVKE211896</v>
          </cell>
          <cell r="N1115">
            <v>0</v>
          </cell>
          <cell r="O1115">
            <v>0</v>
          </cell>
          <cell r="P1115">
            <v>6</v>
          </cell>
          <cell r="Q1115" t="str">
            <v>Air lube</v>
          </cell>
          <cell r="R1115">
            <v>45040</v>
          </cell>
          <cell r="S1115">
            <v>45040</v>
          </cell>
          <cell r="AD1115" t="str">
            <v>0</v>
          </cell>
        </row>
        <row r="1116">
          <cell r="D1116" t="str">
            <v>BVKD163026</v>
          </cell>
          <cell r="I1116" t="str">
            <v>A (100% potential spares purchased)</v>
          </cell>
          <cell r="P1116">
            <v>2</v>
          </cell>
          <cell r="Q1116" t="str">
            <v>Air lube Plus</v>
          </cell>
          <cell r="R1116">
            <v>45954</v>
          </cell>
          <cell r="U1116">
            <v>45954</v>
          </cell>
          <cell r="V1116">
            <v>45954</v>
          </cell>
          <cell r="AD1116" t="str">
            <v>365</v>
          </cell>
          <cell r="AE1116" t="str">
            <v>1115</v>
          </cell>
          <cell r="AG1116" t="str">
            <v>1000</v>
          </cell>
        </row>
        <row r="1117">
          <cell r="D1117" t="str">
            <v>BVJT240968</v>
          </cell>
        </row>
        <row r="1118">
          <cell r="D1118" t="str">
            <v>BVJT240966</v>
          </cell>
        </row>
        <row r="1119">
          <cell r="D1119" t="str">
            <v>EVJL061995</v>
          </cell>
          <cell r="I1119" t="str">
            <v>B (Below 100% potential spares purchased)</v>
          </cell>
          <cell r="N1119">
            <v>804</v>
          </cell>
          <cell r="O1119">
            <v>267</v>
          </cell>
          <cell r="P1119">
            <v>1</v>
          </cell>
          <cell r="Q1119" t="str">
            <v>Synthetic</v>
          </cell>
          <cell r="R1119">
            <v>45982</v>
          </cell>
          <cell r="S1119">
            <v>45982</v>
          </cell>
          <cell r="T1119">
            <v>45982</v>
          </cell>
          <cell r="U1119">
            <v>45982</v>
          </cell>
          <cell r="V1119">
            <v>45982</v>
          </cell>
          <cell r="W1119">
            <v>45982</v>
          </cell>
          <cell r="AB1119" t="str">
            <v>3955</v>
          </cell>
          <cell r="AC1119" t="str">
            <v>3955</v>
          </cell>
          <cell r="AD1119" t="str">
            <v>7955</v>
          </cell>
          <cell r="AE1119" t="str">
            <v>7955</v>
          </cell>
          <cell r="AF1119" t="str">
            <v>7955</v>
          </cell>
          <cell r="AG1119" t="str">
            <v>3955</v>
          </cell>
        </row>
        <row r="1120">
          <cell r="D1120" t="str">
            <v>22418102</v>
          </cell>
          <cell r="I1120" t="str">
            <v>P1 - Asset will get commissioned within one year</v>
          </cell>
        </row>
        <row r="1121">
          <cell r="D1121" t="str">
            <v>SN21T005035</v>
          </cell>
          <cell r="I1121" t="str">
            <v>B (Below 100% potential spares purchased)</v>
          </cell>
          <cell r="N1121">
            <v>0</v>
          </cell>
          <cell r="O1121">
            <v>0</v>
          </cell>
          <cell r="P1121">
            <v>8</v>
          </cell>
          <cell r="X1121" t="str">
            <v>Yes</v>
          </cell>
          <cell r="AD1121" t="str">
            <v>0</v>
          </cell>
        </row>
        <row r="1122">
          <cell r="D1122" t="str">
            <v>BVKS037559</v>
          </cell>
          <cell r="I1122" t="str">
            <v>B (Below 100% potential spares purchased)</v>
          </cell>
          <cell r="N1122">
            <v>336</v>
          </cell>
          <cell r="O1122">
            <v>1530</v>
          </cell>
          <cell r="P1122">
            <v>0</v>
          </cell>
          <cell r="Q1122" t="str">
            <v>XD</v>
          </cell>
          <cell r="R1122">
            <v>44959</v>
          </cell>
          <cell r="S1122">
            <v>44959</v>
          </cell>
          <cell r="T1122">
            <v>44959</v>
          </cell>
          <cell r="U1122">
            <v>44959</v>
          </cell>
          <cell r="V1122">
            <v>44959</v>
          </cell>
          <cell r="W1122">
            <v>44959</v>
          </cell>
          <cell r="X1122" t="str">
            <v>Yes</v>
          </cell>
          <cell r="AB1122" t="str">
            <v>134</v>
          </cell>
          <cell r="AC1122" t="str">
            <v>134</v>
          </cell>
          <cell r="AD1122" t="str">
            <v>2134</v>
          </cell>
          <cell r="AE1122" t="str">
            <v>2134</v>
          </cell>
          <cell r="AF1122" t="str">
            <v>6134</v>
          </cell>
          <cell r="AG1122" t="str">
            <v>2134</v>
          </cell>
        </row>
        <row r="1123">
          <cell r="D1123" t="str">
            <v>BVJD162957</v>
          </cell>
          <cell r="I1123" t="str">
            <v>A (100% potential spares purchased)</v>
          </cell>
          <cell r="P1123">
            <v>4</v>
          </cell>
          <cell r="Q1123" t="str">
            <v>Air lube Plus</v>
          </cell>
          <cell r="R1123">
            <v>46072</v>
          </cell>
          <cell r="U1123">
            <v>46072</v>
          </cell>
          <cell r="V1123">
            <v>46072</v>
          </cell>
          <cell r="AD1123" t="str">
            <v>445</v>
          </cell>
          <cell r="AE1123" t="str">
            <v>1095</v>
          </cell>
          <cell r="AG1123" t="str">
            <v>1000</v>
          </cell>
        </row>
        <row r="1124">
          <cell r="D1124" t="str">
            <v>B22V3118</v>
          </cell>
        </row>
        <row r="1125">
          <cell r="D1125" t="str">
            <v>DVKL153033</v>
          </cell>
        </row>
        <row r="1126">
          <cell r="D1126" t="str">
            <v>PVKENC2117</v>
          </cell>
          <cell r="I1126" t="str">
            <v>P1 - Asset will get commissioned within one year</v>
          </cell>
        </row>
        <row r="1127">
          <cell r="D1127" t="str">
            <v>B22V0812</v>
          </cell>
        </row>
        <row r="1128">
          <cell r="D1128" t="str">
            <v>SN22T000971</v>
          </cell>
          <cell r="N1128">
            <v>0</v>
          </cell>
          <cell r="O1128">
            <v>0</v>
          </cell>
          <cell r="P1128">
            <v>6</v>
          </cell>
        </row>
        <row r="1129">
          <cell r="D1129" t="str">
            <v>B22V0810</v>
          </cell>
        </row>
        <row r="1130">
          <cell r="D1130" t="str">
            <v>SN22T000975</v>
          </cell>
        </row>
        <row r="1131">
          <cell r="D1131" t="str">
            <v>BVKS037427</v>
          </cell>
          <cell r="I1131" t="str">
            <v>C (Not Buying Spares or buying lubricants)</v>
          </cell>
          <cell r="P1131">
            <v>1</v>
          </cell>
          <cell r="Q1131" t="str">
            <v>Synthetic</v>
          </cell>
          <cell r="R1131">
            <v>44667</v>
          </cell>
          <cell r="S1131">
            <v>44667</v>
          </cell>
          <cell r="T1131">
            <v>44667</v>
          </cell>
          <cell r="U1131">
            <v>44667</v>
          </cell>
          <cell r="V1131">
            <v>45398</v>
          </cell>
          <cell r="W1131">
            <v>45398</v>
          </cell>
          <cell r="X1131" t="str">
            <v>No</v>
          </cell>
          <cell r="AB1131" t="str">
            <v>476</v>
          </cell>
          <cell r="AC1131" t="str">
            <v>476</v>
          </cell>
          <cell r="AD1131" t="str">
            <v>3193</v>
          </cell>
          <cell r="AE1131" t="str">
            <v>2476</v>
          </cell>
          <cell r="AF1131" t="str">
            <v>4476</v>
          </cell>
          <cell r="AG1131" t="str">
            <v>476</v>
          </cell>
        </row>
        <row r="1132">
          <cell r="D1132" t="str">
            <v>EVJS037006</v>
          </cell>
          <cell r="I1132" t="str">
            <v>C (Not Buying Spares or buying lubricants)</v>
          </cell>
          <cell r="N1132">
            <v>20</v>
          </cell>
          <cell r="O1132">
            <v>7</v>
          </cell>
          <cell r="P1132">
            <v>1</v>
          </cell>
          <cell r="Q1132" t="str">
            <v>XD</v>
          </cell>
          <cell r="R1132">
            <v>45726</v>
          </cell>
          <cell r="S1132">
            <v>45726</v>
          </cell>
          <cell r="T1132">
            <v>45726</v>
          </cell>
          <cell r="U1132">
            <v>45726</v>
          </cell>
          <cell r="V1132">
            <v>45726</v>
          </cell>
          <cell r="W1132">
            <v>45726</v>
          </cell>
          <cell r="X1132" t="str">
            <v>No</v>
          </cell>
          <cell r="AB1132" t="str">
            <v>1975</v>
          </cell>
          <cell r="AC1132" t="str">
            <v>1975</v>
          </cell>
          <cell r="AD1132" t="str">
            <v>2975</v>
          </cell>
          <cell r="AE1132" t="str">
            <v>2975</v>
          </cell>
          <cell r="AF1132" t="str">
            <v>7973</v>
          </cell>
          <cell r="AG1132" t="str">
            <v>3973</v>
          </cell>
        </row>
        <row r="1133">
          <cell r="D1133" t="str">
            <v>CVKE568711</v>
          </cell>
          <cell r="N1133">
            <v>0</v>
          </cell>
          <cell r="O1133">
            <v>0</v>
          </cell>
          <cell r="P1133">
            <v>3</v>
          </cell>
        </row>
        <row r="1134">
          <cell r="D1134" t="str">
            <v>DVKL360545</v>
          </cell>
          <cell r="N1134">
            <v>0</v>
          </cell>
          <cell r="O1134">
            <v>0</v>
          </cell>
          <cell r="P1134">
            <v>3</v>
          </cell>
        </row>
        <row r="1135">
          <cell r="D1135" t="str">
            <v>BVKD163021</v>
          </cell>
          <cell r="I1135" t="str">
            <v>A (100% potential spares purchased)</v>
          </cell>
          <cell r="P1135">
            <v>4</v>
          </cell>
          <cell r="Q1135" t="str">
            <v>Air lube Plus</v>
          </cell>
          <cell r="R1135">
            <v>46058</v>
          </cell>
          <cell r="U1135">
            <v>46058</v>
          </cell>
          <cell r="V1135">
            <v>46058</v>
          </cell>
          <cell r="AD1135" t="str">
            <v>1500</v>
          </cell>
          <cell r="AE1135" t="str">
            <v>1500</v>
          </cell>
          <cell r="AG1135" t="str">
            <v>1000</v>
          </cell>
        </row>
        <row r="1136">
          <cell r="D1136" t="str">
            <v>DVKL140329</v>
          </cell>
        </row>
        <row r="1137">
          <cell r="D1137" t="str">
            <v>22415202</v>
          </cell>
          <cell r="N1137">
            <v>0</v>
          </cell>
          <cell r="O1137">
            <v>0</v>
          </cell>
          <cell r="P1137">
            <v>3</v>
          </cell>
          <cell r="X1137" t="str">
            <v>Yes</v>
          </cell>
        </row>
        <row r="1138">
          <cell r="D1138" t="str">
            <v>BVKC374486</v>
          </cell>
          <cell r="I1138" t="str">
            <v>B (Below 100% potential spares purchased)</v>
          </cell>
          <cell r="N1138">
            <v>8449</v>
          </cell>
          <cell r="O1138">
            <v>1152</v>
          </cell>
          <cell r="P1138">
            <v>2</v>
          </cell>
          <cell r="Q1138" t="str">
            <v>XD</v>
          </cell>
          <cell r="R1138">
            <v>45563</v>
          </cell>
          <cell r="S1138">
            <v>45928</v>
          </cell>
          <cell r="T1138">
            <v>45928</v>
          </cell>
          <cell r="U1138">
            <v>45928</v>
          </cell>
          <cell r="V1138">
            <v>45928</v>
          </cell>
          <cell r="W1138">
            <v>45928</v>
          </cell>
          <cell r="X1138" t="str">
            <v>No</v>
          </cell>
          <cell r="AB1138" t="str">
            <v>601</v>
          </cell>
          <cell r="AC1138" t="str">
            <v>601</v>
          </cell>
          <cell r="AD1138" t="str">
            <v>1012</v>
          </cell>
          <cell r="AE1138" t="str">
            <v>2101</v>
          </cell>
          <cell r="AF1138" t="str">
            <v>1101</v>
          </cell>
          <cell r="AG1138" t="str">
            <v>1101</v>
          </cell>
        </row>
        <row r="1139">
          <cell r="D1139" t="str">
            <v>BVKC374485</v>
          </cell>
          <cell r="I1139" t="str">
            <v>B (Below 100% potential spares purchased)</v>
          </cell>
          <cell r="N1139">
            <v>5777</v>
          </cell>
          <cell r="O1139">
            <v>12275</v>
          </cell>
          <cell r="P1139">
            <v>3</v>
          </cell>
          <cell r="Q1139" t="str">
            <v>XD</v>
          </cell>
          <cell r="R1139">
            <v>45859</v>
          </cell>
          <cell r="S1139">
            <v>45359</v>
          </cell>
          <cell r="T1139">
            <v>45359</v>
          </cell>
          <cell r="U1139">
            <v>45359</v>
          </cell>
          <cell r="V1139">
            <v>45359</v>
          </cell>
          <cell r="W1139">
            <v>45359</v>
          </cell>
          <cell r="X1139" t="str">
            <v>No</v>
          </cell>
          <cell r="AB1139" t="str">
            <v>60</v>
          </cell>
          <cell r="AC1139" t="str">
            <v>60</v>
          </cell>
          <cell r="AD1139" t="str">
            <v>80</v>
          </cell>
          <cell r="AE1139" t="str">
            <v>80</v>
          </cell>
          <cell r="AF1139" t="str">
            <v>580</v>
          </cell>
          <cell r="AG1139" t="str">
            <v>80</v>
          </cell>
        </row>
        <row r="1140">
          <cell r="D1140" t="str">
            <v>BVKS048013</v>
          </cell>
          <cell r="I1140" t="str">
            <v>D (Compressor scrapped/ Company shut)</v>
          </cell>
          <cell r="N1140">
            <v>10507</v>
          </cell>
          <cell r="O1140">
            <v>914</v>
          </cell>
          <cell r="P1140">
            <v>4</v>
          </cell>
          <cell r="Q1140" t="str">
            <v>Synthetic</v>
          </cell>
          <cell r="R1140">
            <v>45370</v>
          </cell>
          <cell r="S1140">
            <v>45351</v>
          </cell>
          <cell r="T1140">
            <v>45351</v>
          </cell>
          <cell r="U1140">
            <v>45351</v>
          </cell>
          <cell r="V1140">
            <v>45351</v>
          </cell>
          <cell r="W1140">
            <v>45166</v>
          </cell>
          <cell r="X1140" t="str">
            <v>Yes</v>
          </cell>
          <cell r="Y1140">
            <v>45166</v>
          </cell>
          <cell r="Z1140">
            <v>44731.770833333299</v>
          </cell>
          <cell r="AA1140">
            <v>44731.770833333299</v>
          </cell>
          <cell r="AB1140" t="str">
            <v>2938</v>
          </cell>
          <cell r="AC1140" t="str">
            <v>2938</v>
          </cell>
          <cell r="AD1140" t="str">
            <v>7052</v>
          </cell>
          <cell r="AE1140" t="str">
            <v>4938</v>
          </cell>
          <cell r="AF1140" t="str">
            <v>2722</v>
          </cell>
          <cell r="AG1140" t="str">
            <v>2938</v>
          </cell>
        </row>
        <row r="1141">
          <cell r="D1141" t="str">
            <v>BVKS037293</v>
          </cell>
          <cell r="I1141" t="str">
            <v>D (Compressor scrapped/ Company shut)</v>
          </cell>
          <cell r="N1141">
            <v>811</v>
          </cell>
          <cell r="O1141">
            <v>70</v>
          </cell>
          <cell r="P1141">
            <v>5</v>
          </cell>
          <cell r="Q1141" t="str">
            <v>Synthetic</v>
          </cell>
          <cell r="R1141">
            <v>45033</v>
          </cell>
          <cell r="S1141">
            <v>45035</v>
          </cell>
          <cell r="T1141">
            <v>45035</v>
          </cell>
          <cell r="U1141">
            <v>45035</v>
          </cell>
          <cell r="V1141">
            <v>45035</v>
          </cell>
          <cell r="W1141">
            <v>45035</v>
          </cell>
          <cell r="X1141" t="str">
            <v>No</v>
          </cell>
          <cell r="AB1141" t="str">
            <v>893</v>
          </cell>
          <cell r="AC1141" t="str">
            <v>883</v>
          </cell>
          <cell r="AD1141" t="str">
            <v>3945</v>
          </cell>
          <cell r="AE1141" t="str">
            <v>3947</v>
          </cell>
          <cell r="AF1141" t="str">
            <v>5849</v>
          </cell>
          <cell r="AG1141" t="str">
            <v>1849</v>
          </cell>
        </row>
        <row r="1142">
          <cell r="D1142" t="str">
            <v>DVKL360532</v>
          </cell>
          <cell r="N1142">
            <v>0</v>
          </cell>
          <cell r="O1142">
            <v>0</v>
          </cell>
          <cell r="P1142">
            <v>2</v>
          </cell>
        </row>
        <row r="1143">
          <cell r="D1143" t="str">
            <v>BUCS034180</v>
          </cell>
          <cell r="I1143" t="str">
            <v>C (Not Buying Spares or buying lubricants)</v>
          </cell>
          <cell r="N1143">
            <v>1872</v>
          </cell>
          <cell r="O1143">
            <v>1949</v>
          </cell>
          <cell r="P1143">
            <v>0</v>
          </cell>
          <cell r="Q1143" t="str">
            <v>XD</v>
          </cell>
          <cell r="R1143">
            <v>45233</v>
          </cell>
          <cell r="S1143">
            <v>44968</v>
          </cell>
          <cell r="T1143">
            <v>44968</v>
          </cell>
          <cell r="U1143">
            <v>44968</v>
          </cell>
          <cell r="V1143">
            <v>44968</v>
          </cell>
          <cell r="W1143">
            <v>44968</v>
          </cell>
          <cell r="X1143" t="str">
            <v>No</v>
          </cell>
          <cell r="AB1143" t="str">
            <v>1813</v>
          </cell>
          <cell r="AC1143" t="str">
            <v>1813</v>
          </cell>
          <cell r="AD1143" t="str">
            <v>2026</v>
          </cell>
          <cell r="AE1143" t="str">
            <v>3813</v>
          </cell>
          <cell r="AF1143" t="str">
            <v>5813</v>
          </cell>
          <cell r="AG1143" t="str">
            <v>1813</v>
          </cell>
        </row>
        <row r="1144">
          <cell r="D1144" t="str">
            <v>BVKC374401</v>
          </cell>
          <cell r="I1144" t="str">
            <v>B (Below 100% potential spares purchased)</v>
          </cell>
          <cell r="N1144">
            <v>753</v>
          </cell>
          <cell r="O1144">
            <v>1756</v>
          </cell>
          <cell r="P1144">
            <v>4</v>
          </cell>
          <cell r="Q1144" t="str">
            <v>XD</v>
          </cell>
          <cell r="R1144">
            <v>46024</v>
          </cell>
          <cell r="S1144">
            <v>46024</v>
          </cell>
          <cell r="T1144">
            <v>46024</v>
          </cell>
          <cell r="U1144">
            <v>46024</v>
          </cell>
          <cell r="V1144">
            <v>46024</v>
          </cell>
          <cell r="W1144">
            <v>46024</v>
          </cell>
          <cell r="X1144" t="str">
            <v>Yes</v>
          </cell>
          <cell r="AB1144" t="str">
            <v>1925</v>
          </cell>
          <cell r="AC1144" t="str">
            <v>1926</v>
          </cell>
          <cell r="AD1144" t="str">
            <v>3926</v>
          </cell>
          <cell r="AE1144" t="str">
            <v>3925</v>
          </cell>
          <cell r="AF1144" t="str">
            <v>7925</v>
          </cell>
          <cell r="AG1144" t="str">
            <v>3925</v>
          </cell>
        </row>
        <row r="1145">
          <cell r="D1145" t="str">
            <v>BVKC374370</v>
          </cell>
          <cell r="I1145" t="str">
            <v>B (Below 100% potential spares purchased)</v>
          </cell>
          <cell r="N1145">
            <v>1894</v>
          </cell>
          <cell r="O1145">
            <v>736</v>
          </cell>
          <cell r="P1145">
            <v>4</v>
          </cell>
          <cell r="Q1145" t="str">
            <v>XD</v>
          </cell>
          <cell r="R1145">
            <v>45916</v>
          </cell>
          <cell r="S1145">
            <v>45918</v>
          </cell>
          <cell r="T1145">
            <v>45918</v>
          </cell>
          <cell r="U1145">
            <v>45887</v>
          </cell>
          <cell r="V1145">
            <v>45897</v>
          </cell>
          <cell r="W1145">
            <v>45897</v>
          </cell>
          <cell r="X1145" t="str">
            <v>Yes</v>
          </cell>
          <cell r="AB1145" t="str">
            <v>457</v>
          </cell>
          <cell r="AC1145" t="str">
            <v>457</v>
          </cell>
          <cell r="AD1145" t="str">
            <v>2457</v>
          </cell>
          <cell r="AE1145" t="str">
            <v>2457</v>
          </cell>
          <cell r="AF1145" t="str">
            <v>6458</v>
          </cell>
          <cell r="AG1145" t="str">
            <v>2457</v>
          </cell>
        </row>
        <row r="1146">
          <cell r="D1146" t="str">
            <v>BVKS037240</v>
          </cell>
          <cell r="I1146" t="str">
            <v>B (Below 100% potential spares purchased)</v>
          </cell>
          <cell r="P1146">
            <v>0</v>
          </cell>
          <cell r="Q1146" t="str">
            <v>XD</v>
          </cell>
          <cell r="R1146">
            <v>45255</v>
          </cell>
          <cell r="S1146">
            <v>45382</v>
          </cell>
          <cell r="T1146">
            <v>45382</v>
          </cell>
          <cell r="U1146">
            <v>45255</v>
          </cell>
          <cell r="V1146">
            <v>45255</v>
          </cell>
          <cell r="W1146">
            <v>45255</v>
          </cell>
          <cell r="X1146" t="str">
            <v>No</v>
          </cell>
          <cell r="AB1146" t="str">
            <v>1220</v>
          </cell>
          <cell r="AC1146" t="str">
            <v>1220</v>
          </cell>
          <cell r="AD1146" t="str">
            <v>1720</v>
          </cell>
          <cell r="AE1146" t="str">
            <v>1720</v>
          </cell>
          <cell r="AF1146" t="str">
            <v>4720</v>
          </cell>
          <cell r="AG1146" t="str">
            <v>1720</v>
          </cell>
        </row>
        <row r="1147">
          <cell r="D1147" t="str">
            <v>SN21T005109</v>
          </cell>
          <cell r="N1147">
            <v>0</v>
          </cell>
          <cell r="O1147">
            <v>0</v>
          </cell>
          <cell r="X1147" t="str">
            <v>Yes</v>
          </cell>
        </row>
        <row r="1148">
          <cell r="D1148" t="str">
            <v>B22V0019</v>
          </cell>
        </row>
        <row r="1149">
          <cell r="D1149" t="str">
            <v>PVJENC2090</v>
          </cell>
          <cell r="I1149" t="str">
            <v>P1 - Asset will get commissioned within one year</v>
          </cell>
        </row>
        <row r="1150">
          <cell r="D1150" t="str">
            <v>BVJD162972</v>
          </cell>
          <cell r="I1150" t="str">
            <v>A (100% potential spares purchased)</v>
          </cell>
          <cell r="P1150">
            <v>8</v>
          </cell>
          <cell r="Q1150" t="str">
            <v>Air lube Plus</v>
          </cell>
          <cell r="R1150">
            <v>46140</v>
          </cell>
          <cell r="U1150">
            <v>45695</v>
          </cell>
          <cell r="AD1150" t="str">
            <v>690</v>
          </cell>
          <cell r="AE1150" t="str">
            <v>1430</v>
          </cell>
          <cell r="AG1150" t="str">
            <v>1000</v>
          </cell>
        </row>
        <row r="1151">
          <cell r="D1151" t="str">
            <v>PVJENC2069</v>
          </cell>
          <cell r="I1151" t="str">
            <v>P1 - Asset will get commissioned within one year</v>
          </cell>
        </row>
        <row r="1152">
          <cell r="D1152" t="str">
            <v>BVJC374285</v>
          </cell>
          <cell r="I1152" t="str">
            <v>B (Below 100% potential spares purchased)</v>
          </cell>
          <cell r="N1152">
            <v>5563</v>
          </cell>
          <cell r="O1152">
            <v>484</v>
          </cell>
          <cell r="P1152">
            <v>4</v>
          </cell>
          <cell r="Q1152" t="str">
            <v>XD</v>
          </cell>
          <cell r="R1152">
            <v>46030</v>
          </cell>
          <cell r="S1152">
            <v>46030</v>
          </cell>
          <cell r="T1152">
            <v>46030</v>
          </cell>
          <cell r="U1152">
            <v>46030</v>
          </cell>
          <cell r="V1152">
            <v>46030</v>
          </cell>
          <cell r="W1152">
            <v>46030</v>
          </cell>
          <cell r="X1152" t="str">
            <v>Yes</v>
          </cell>
          <cell r="AB1152" t="str">
            <v>1903</v>
          </cell>
          <cell r="AC1152" t="str">
            <v>1903</v>
          </cell>
          <cell r="AD1152" t="str">
            <v>3903</v>
          </cell>
          <cell r="AE1152" t="str">
            <v>3903</v>
          </cell>
          <cell r="AF1152" t="str">
            <v>7903</v>
          </cell>
          <cell r="AG1152" t="str">
            <v>3903</v>
          </cell>
        </row>
        <row r="1153">
          <cell r="D1153" t="str">
            <v>DVJL140324</v>
          </cell>
        </row>
        <row r="1154">
          <cell r="D1154" t="str">
            <v>BVJS047894</v>
          </cell>
          <cell r="I1154" t="str">
            <v>B (Below 100% potential spares purchased)</v>
          </cell>
          <cell r="N1154">
            <v>19615</v>
          </cell>
          <cell r="O1154">
            <v>2675</v>
          </cell>
          <cell r="P1154">
            <v>10</v>
          </cell>
          <cell r="Q1154" t="str">
            <v>Synthetic</v>
          </cell>
          <cell r="R1154">
            <v>46162</v>
          </cell>
          <cell r="S1154">
            <v>46162</v>
          </cell>
          <cell r="T1154">
            <v>46162</v>
          </cell>
          <cell r="U1154">
            <v>46162</v>
          </cell>
          <cell r="V1154">
            <v>46162</v>
          </cell>
          <cell r="W1154">
            <v>45678</v>
          </cell>
          <cell r="X1154" t="str">
            <v>No</v>
          </cell>
          <cell r="Y1154">
            <v>46162</v>
          </cell>
          <cell r="AB1154" t="str">
            <v>2000</v>
          </cell>
          <cell r="AC1154" t="str">
            <v>2000</v>
          </cell>
          <cell r="AD1154" t="str">
            <v>6000</v>
          </cell>
          <cell r="AE1154" t="str">
            <v>6000</v>
          </cell>
          <cell r="AF1154" t="str">
            <v>3384</v>
          </cell>
          <cell r="AG1154" t="str">
            <v>4000</v>
          </cell>
        </row>
        <row r="1155">
          <cell r="D1155" t="str">
            <v>DVJL152995</v>
          </cell>
          <cell r="N1155">
            <v>0</v>
          </cell>
          <cell r="O1155">
            <v>0</v>
          </cell>
          <cell r="P1155">
            <v>6</v>
          </cell>
        </row>
        <row r="1156">
          <cell r="D1156" t="str">
            <v>DVJL152996</v>
          </cell>
          <cell r="N1156">
            <v>0</v>
          </cell>
          <cell r="O1156">
            <v>0</v>
          </cell>
          <cell r="P1156">
            <v>3</v>
          </cell>
        </row>
        <row r="1157">
          <cell r="D1157" t="str">
            <v>EUES046621</v>
          </cell>
          <cell r="I1157" t="str">
            <v>B (Below 100% potential spares purchased)</v>
          </cell>
          <cell r="N1157">
            <v>2355</v>
          </cell>
          <cell r="O1157">
            <v>1926</v>
          </cell>
          <cell r="P1157">
            <v>1</v>
          </cell>
          <cell r="Q1157" t="str">
            <v>Synthetic</v>
          </cell>
          <cell r="R1157">
            <v>44707</v>
          </cell>
          <cell r="S1157">
            <v>45669</v>
          </cell>
          <cell r="T1157">
            <v>45669</v>
          </cell>
          <cell r="U1157">
            <v>45669</v>
          </cell>
          <cell r="V1157">
            <v>45669</v>
          </cell>
          <cell r="W1157">
            <v>44707</v>
          </cell>
          <cell r="X1157" t="str">
            <v>Yes</v>
          </cell>
          <cell r="AB1157" t="str">
            <v>2172</v>
          </cell>
          <cell r="AC1157" t="str">
            <v>2172</v>
          </cell>
          <cell r="AD1157" t="str">
            <v>1984</v>
          </cell>
          <cell r="AE1157" t="str">
            <v>1974</v>
          </cell>
          <cell r="AF1157" t="str">
            <v>3944</v>
          </cell>
          <cell r="AG1157" t="str">
            <v>1974</v>
          </cell>
        </row>
        <row r="1158">
          <cell r="D1158" t="str">
            <v>DVJL360500</v>
          </cell>
          <cell r="I1158" t="str">
            <v>B (Below 100% potential spares purchased)</v>
          </cell>
          <cell r="P1158">
            <v>8</v>
          </cell>
          <cell r="Q1158" t="str">
            <v>Air lube</v>
          </cell>
          <cell r="AD1158" t="str">
            <v>0</v>
          </cell>
        </row>
        <row r="1159">
          <cell r="D1159" t="str">
            <v>BVJC374202</v>
          </cell>
          <cell r="I1159" t="str">
            <v>B (Below 100% potential spares purchased)</v>
          </cell>
          <cell r="N1159">
            <v>1888</v>
          </cell>
          <cell r="O1159">
            <v>2217</v>
          </cell>
          <cell r="P1159">
            <v>4</v>
          </cell>
          <cell r="Q1159" t="str">
            <v>XD</v>
          </cell>
          <cell r="R1159">
            <v>45965</v>
          </cell>
          <cell r="S1159">
            <v>45965</v>
          </cell>
          <cell r="T1159">
            <v>45965</v>
          </cell>
          <cell r="U1159">
            <v>45965</v>
          </cell>
          <cell r="V1159">
            <v>45965</v>
          </cell>
          <cell r="W1159">
            <v>45965</v>
          </cell>
          <cell r="X1159" t="str">
            <v>Yes</v>
          </cell>
          <cell r="AB1159" t="str">
            <v>853</v>
          </cell>
          <cell r="AC1159" t="str">
            <v>853</v>
          </cell>
          <cell r="AD1159" t="str">
            <v>2853</v>
          </cell>
          <cell r="AE1159" t="str">
            <v>2853</v>
          </cell>
          <cell r="AF1159" t="str">
            <v>2853</v>
          </cell>
          <cell r="AG1159" t="str">
            <v>2853</v>
          </cell>
        </row>
        <row r="1160">
          <cell r="D1160" t="str">
            <v>BVJC374172</v>
          </cell>
          <cell r="I1160" t="str">
            <v>A (100% potential spares purchased)</v>
          </cell>
          <cell r="N1160">
            <v>3152</v>
          </cell>
          <cell r="O1160">
            <v>4178</v>
          </cell>
          <cell r="P1160">
            <v>8</v>
          </cell>
          <cell r="Q1160" t="str">
            <v>XD</v>
          </cell>
          <cell r="R1160">
            <v>46015</v>
          </cell>
          <cell r="S1160">
            <v>46015</v>
          </cell>
          <cell r="T1160">
            <v>46015</v>
          </cell>
          <cell r="U1160">
            <v>46015</v>
          </cell>
          <cell r="V1160">
            <v>46015</v>
          </cell>
          <cell r="W1160">
            <v>46015</v>
          </cell>
          <cell r="X1160" t="str">
            <v>No</v>
          </cell>
          <cell r="AB1160" t="str">
            <v>756</v>
          </cell>
          <cell r="AC1160" t="str">
            <v>756</v>
          </cell>
          <cell r="AD1160" t="str">
            <v>2256</v>
          </cell>
          <cell r="AE1160" t="str">
            <v>2256</v>
          </cell>
          <cell r="AF1160" t="str">
            <v>5276</v>
          </cell>
          <cell r="AG1160" t="str">
            <v>2256</v>
          </cell>
        </row>
        <row r="1161">
          <cell r="D1161" t="str">
            <v>2122ES1033</v>
          </cell>
          <cell r="N1161">
            <v>0</v>
          </cell>
          <cell r="O1161">
            <v>0</v>
          </cell>
          <cell r="P1161">
            <v>8</v>
          </cell>
          <cell r="X1161" t="str">
            <v>Yes</v>
          </cell>
        </row>
        <row r="1162">
          <cell r="D1162" t="str">
            <v>DVJL140321</v>
          </cell>
          <cell r="N1162">
            <v>0</v>
          </cell>
          <cell r="O1162">
            <v>0</v>
          </cell>
          <cell r="P1162">
            <v>3</v>
          </cell>
        </row>
        <row r="1163">
          <cell r="D1163" t="str">
            <v>DVJL140320</v>
          </cell>
          <cell r="N1163">
            <v>0</v>
          </cell>
          <cell r="O1163">
            <v>0</v>
          </cell>
          <cell r="P1163">
            <v>3</v>
          </cell>
        </row>
        <row r="1164">
          <cell r="D1164" t="str">
            <v>BUIL152973</v>
          </cell>
          <cell r="I1164" t="str">
            <v>A (100% potential spares purchased)</v>
          </cell>
          <cell r="P1164">
            <v>0</v>
          </cell>
          <cell r="Q1164" t="str">
            <v>Air lube Plus</v>
          </cell>
          <cell r="AD1164" t="str">
            <v>450</v>
          </cell>
          <cell r="AE1164" t="str">
            <v>1450</v>
          </cell>
          <cell r="AG1164" t="str">
            <v>2950</v>
          </cell>
        </row>
        <row r="1165">
          <cell r="D1165" t="str">
            <v>BVJC374173</v>
          </cell>
          <cell r="I1165" t="str">
            <v>B (Below 100% potential spares purchased)</v>
          </cell>
          <cell r="O1165">
            <v>3086</v>
          </cell>
          <cell r="P1165">
            <v>5</v>
          </cell>
          <cell r="Q1165" t="str">
            <v>XD</v>
          </cell>
          <cell r="R1165">
            <v>46023</v>
          </cell>
          <cell r="S1165">
            <v>46023</v>
          </cell>
          <cell r="T1165">
            <v>46023</v>
          </cell>
          <cell r="U1165">
            <v>46023</v>
          </cell>
          <cell r="V1165">
            <v>46023</v>
          </cell>
          <cell r="W1165">
            <v>46023</v>
          </cell>
          <cell r="X1165" t="str">
            <v>Yes</v>
          </cell>
          <cell r="AB1165" t="str">
            <v>1785</v>
          </cell>
          <cell r="AC1165" t="str">
            <v>1785</v>
          </cell>
          <cell r="AD1165" t="str">
            <v>3785</v>
          </cell>
          <cell r="AE1165" t="str">
            <v>3785</v>
          </cell>
          <cell r="AF1165" t="str">
            <v>7785</v>
          </cell>
          <cell r="AG1165" t="str">
            <v>3785</v>
          </cell>
        </row>
        <row r="1166">
          <cell r="D1166" t="str">
            <v>B22V0756</v>
          </cell>
        </row>
        <row r="1167">
          <cell r="D1167" t="str">
            <v>BVJC374154</v>
          </cell>
          <cell r="I1167" t="str">
            <v>B (Below 100% potential spares purchased)</v>
          </cell>
          <cell r="N1167">
            <v>1088</v>
          </cell>
          <cell r="O1167">
            <v>1088</v>
          </cell>
          <cell r="P1167">
            <v>2</v>
          </cell>
          <cell r="Q1167" t="str">
            <v>XD</v>
          </cell>
          <cell r="R1167">
            <v>46031</v>
          </cell>
          <cell r="S1167">
            <v>46031</v>
          </cell>
          <cell r="T1167">
            <v>46031</v>
          </cell>
          <cell r="U1167">
            <v>46031</v>
          </cell>
          <cell r="V1167">
            <v>46031</v>
          </cell>
          <cell r="W1167">
            <v>46031</v>
          </cell>
          <cell r="X1167" t="str">
            <v>No</v>
          </cell>
          <cell r="AB1167" t="str">
            <v>1965</v>
          </cell>
          <cell r="AC1167" t="str">
            <v>1965</v>
          </cell>
          <cell r="AD1167" t="str">
            <v>3965</v>
          </cell>
          <cell r="AE1167" t="str">
            <v>3965</v>
          </cell>
          <cell r="AF1167" t="str">
            <v>7965</v>
          </cell>
          <cell r="AG1167" t="str">
            <v>3965</v>
          </cell>
        </row>
        <row r="1168">
          <cell r="D1168" t="str">
            <v>BVJD162958</v>
          </cell>
          <cell r="I1168" t="str">
            <v>A (100% potential spares purchased)</v>
          </cell>
          <cell r="P1168">
            <v>8</v>
          </cell>
          <cell r="Q1168" t="str">
            <v>Air lube Plus</v>
          </cell>
          <cell r="R1168">
            <v>46172</v>
          </cell>
          <cell r="U1168">
            <v>46172</v>
          </cell>
          <cell r="V1168">
            <v>46172</v>
          </cell>
          <cell r="AD1168" t="str">
            <v>1500</v>
          </cell>
          <cell r="AE1168" t="str">
            <v>750</v>
          </cell>
          <cell r="AG1168" t="str">
            <v>1000</v>
          </cell>
        </row>
        <row r="1169">
          <cell r="D1169" t="str">
            <v>BVJS047797</v>
          </cell>
          <cell r="I1169" t="str">
            <v>B (Below 100% potential spares purchased)</v>
          </cell>
          <cell r="N1169">
            <v>0</v>
          </cell>
          <cell r="O1169">
            <v>5100</v>
          </cell>
          <cell r="P1169">
            <v>8</v>
          </cell>
          <cell r="Q1169" t="str">
            <v>Synthetic</v>
          </cell>
          <cell r="R1169">
            <v>45933</v>
          </cell>
          <cell r="S1169">
            <v>45933</v>
          </cell>
          <cell r="T1169">
            <v>45933</v>
          </cell>
          <cell r="U1169">
            <v>45933</v>
          </cell>
          <cell r="V1169">
            <v>45933</v>
          </cell>
          <cell r="W1169">
            <v>45933</v>
          </cell>
          <cell r="X1169" t="str">
            <v>No</v>
          </cell>
          <cell r="AB1169" t="str">
            <v>3545</v>
          </cell>
          <cell r="AC1169" t="str">
            <v>3545</v>
          </cell>
          <cell r="AD1169" t="str">
            <v>3545</v>
          </cell>
          <cell r="AE1169" t="str">
            <v>5545</v>
          </cell>
          <cell r="AF1169" t="str">
            <v>7545</v>
          </cell>
          <cell r="AG1169" t="str">
            <v>3545</v>
          </cell>
        </row>
        <row r="1170">
          <cell r="D1170" t="str">
            <v>21369312</v>
          </cell>
        </row>
        <row r="1171">
          <cell r="D1171" t="str">
            <v>CVJE692633</v>
          </cell>
          <cell r="P1171">
            <v>9</v>
          </cell>
          <cell r="Q1171" t="str">
            <v>Air lube</v>
          </cell>
          <cell r="AD1171" t="str">
            <v>0</v>
          </cell>
        </row>
        <row r="1172">
          <cell r="D1172" t="str">
            <v>BVJS036816</v>
          </cell>
          <cell r="I1172" t="str">
            <v>C (Not Buying Spares or buying lubricants)</v>
          </cell>
          <cell r="N1172">
            <v>2655</v>
          </cell>
          <cell r="O1172">
            <v>468</v>
          </cell>
          <cell r="P1172">
            <v>6</v>
          </cell>
          <cell r="Q1172" t="str">
            <v>XD</v>
          </cell>
          <cell r="R1172">
            <v>45244</v>
          </cell>
          <cell r="S1172">
            <v>45243</v>
          </cell>
          <cell r="T1172">
            <v>45243</v>
          </cell>
          <cell r="U1172">
            <v>45243</v>
          </cell>
          <cell r="V1172">
            <v>45243</v>
          </cell>
          <cell r="W1172">
            <v>45243</v>
          </cell>
          <cell r="X1172" t="str">
            <v>No</v>
          </cell>
          <cell r="AB1172" t="str">
            <v>46</v>
          </cell>
          <cell r="AC1172" t="str">
            <v>46</v>
          </cell>
          <cell r="AD1172" t="str">
            <v>1954</v>
          </cell>
          <cell r="AE1172" t="str">
            <v>1954</v>
          </cell>
          <cell r="AF1172" t="str">
            <v>2054</v>
          </cell>
          <cell r="AG1172" t="str">
            <v>1954</v>
          </cell>
        </row>
        <row r="1173">
          <cell r="D1173" t="str">
            <v>BUIC374043</v>
          </cell>
          <cell r="I1173" t="str">
            <v>C (Not Buying Spares or buying lubricants)</v>
          </cell>
          <cell r="O1173">
            <v>2782</v>
          </cell>
          <cell r="P1173">
            <v>0</v>
          </cell>
          <cell r="Q1173" t="str">
            <v>XD</v>
          </cell>
          <cell r="R1173">
            <v>45544</v>
          </cell>
          <cell r="S1173">
            <v>45743</v>
          </cell>
          <cell r="T1173">
            <v>45743</v>
          </cell>
          <cell r="U1173">
            <v>45544</v>
          </cell>
          <cell r="V1173">
            <v>45544</v>
          </cell>
          <cell r="W1173">
            <v>45544</v>
          </cell>
          <cell r="X1173" t="str">
            <v>No</v>
          </cell>
          <cell r="AB1173" t="str">
            <v>1874</v>
          </cell>
          <cell r="AC1173" t="str">
            <v>1874</v>
          </cell>
          <cell r="AD1173" t="str">
            <v>3014</v>
          </cell>
          <cell r="AE1173" t="str">
            <v>3014</v>
          </cell>
          <cell r="AF1173" t="str">
            <v>6014</v>
          </cell>
          <cell r="AG1173" t="str">
            <v>3014</v>
          </cell>
        </row>
        <row r="1174">
          <cell r="D1174" t="str">
            <v>PUIENC2016</v>
          </cell>
          <cell r="I1174" t="str">
            <v>P1 - Asset will get commissioned within one year</v>
          </cell>
        </row>
        <row r="1175">
          <cell r="D1175" t="str">
            <v>BUID162940</v>
          </cell>
          <cell r="I1175" t="str">
            <v>A (100% potential spares purchased)</v>
          </cell>
          <cell r="P1175">
            <v>4</v>
          </cell>
          <cell r="Q1175" t="str">
            <v>Air lube Plus</v>
          </cell>
          <cell r="R1175">
            <v>46043</v>
          </cell>
          <cell r="U1175">
            <v>46043</v>
          </cell>
          <cell r="V1175">
            <v>46043</v>
          </cell>
          <cell r="AD1175" t="str">
            <v>330</v>
          </cell>
          <cell r="AE1175" t="str">
            <v>1080</v>
          </cell>
          <cell r="AG1175" t="str">
            <v>1000</v>
          </cell>
        </row>
        <row r="1176">
          <cell r="D1176" t="str">
            <v>BUID162953</v>
          </cell>
          <cell r="I1176" t="str">
            <v>A (100% potential spares purchased)</v>
          </cell>
          <cell r="P1176">
            <v>2</v>
          </cell>
          <cell r="Q1176" t="str">
            <v>Air lube Plus</v>
          </cell>
          <cell r="R1176">
            <v>46072</v>
          </cell>
          <cell r="U1176">
            <v>46072</v>
          </cell>
          <cell r="V1176">
            <v>46072</v>
          </cell>
          <cell r="AD1176" t="str">
            <v>600</v>
          </cell>
          <cell r="AE1176" t="str">
            <v>1350</v>
          </cell>
          <cell r="AG1176" t="str">
            <v>1000</v>
          </cell>
        </row>
        <row r="1177">
          <cell r="D1177" t="str">
            <v>BUIC373911</v>
          </cell>
          <cell r="I1177" t="str">
            <v>C (Not Buying Spares or buying lubricants)</v>
          </cell>
          <cell r="N1177">
            <v>1104</v>
          </cell>
          <cell r="O1177">
            <v>4574</v>
          </cell>
          <cell r="P1177">
            <v>4</v>
          </cell>
          <cell r="Q1177" t="str">
            <v>XD</v>
          </cell>
          <cell r="R1177">
            <v>46139</v>
          </cell>
          <cell r="S1177">
            <v>46139</v>
          </cell>
          <cell r="T1177">
            <v>46139</v>
          </cell>
          <cell r="U1177">
            <v>46139</v>
          </cell>
          <cell r="V1177">
            <v>46139</v>
          </cell>
          <cell r="W1177">
            <v>46031</v>
          </cell>
          <cell r="X1177" t="str">
            <v>Yes</v>
          </cell>
          <cell r="AB1177" t="str">
            <v>1500</v>
          </cell>
          <cell r="AC1177" t="str">
            <v>1500</v>
          </cell>
          <cell r="AD1177" t="str">
            <v>3000</v>
          </cell>
          <cell r="AE1177" t="str">
            <v>3000</v>
          </cell>
          <cell r="AF1177" t="str">
            <v>2321</v>
          </cell>
          <cell r="AG1177" t="str">
            <v>2000</v>
          </cell>
        </row>
        <row r="1178">
          <cell r="D1178" t="str">
            <v>DUIL140306</v>
          </cell>
          <cell r="N1178">
            <v>0</v>
          </cell>
          <cell r="O1178">
            <v>0</v>
          </cell>
        </row>
        <row r="1179">
          <cell r="D1179" t="str">
            <v>B21V3038</v>
          </cell>
        </row>
        <row r="1180">
          <cell r="D1180" t="str">
            <v>B21V3035</v>
          </cell>
        </row>
        <row r="1181">
          <cell r="D1181" t="str">
            <v>BUIS036662</v>
          </cell>
          <cell r="I1181" t="str">
            <v>B (Below 100% potential spares purchased)</v>
          </cell>
          <cell r="N1181">
            <v>1250</v>
          </cell>
          <cell r="O1181">
            <v>2736</v>
          </cell>
          <cell r="P1181">
            <v>6</v>
          </cell>
          <cell r="Q1181" t="str">
            <v>XD</v>
          </cell>
          <cell r="R1181">
            <v>46028</v>
          </cell>
          <cell r="S1181">
            <v>46028</v>
          </cell>
          <cell r="T1181">
            <v>46028</v>
          </cell>
          <cell r="U1181">
            <v>46028</v>
          </cell>
          <cell r="V1181">
            <v>46028</v>
          </cell>
          <cell r="W1181">
            <v>46028</v>
          </cell>
          <cell r="X1181" t="str">
            <v>No</v>
          </cell>
          <cell r="AB1181" t="str">
            <v>1889</v>
          </cell>
          <cell r="AC1181" t="str">
            <v>1889</v>
          </cell>
          <cell r="AD1181" t="str">
            <v>3889</v>
          </cell>
          <cell r="AE1181" t="str">
            <v>3889</v>
          </cell>
          <cell r="AF1181" t="str">
            <v>7889</v>
          </cell>
          <cell r="AG1181" t="str">
            <v>3889</v>
          </cell>
        </row>
        <row r="1182">
          <cell r="D1182" t="str">
            <v>B21V2704</v>
          </cell>
        </row>
        <row r="1183">
          <cell r="D1183" t="str">
            <v>CUIE543039</v>
          </cell>
          <cell r="N1183">
            <v>0</v>
          </cell>
          <cell r="O1183">
            <v>0</v>
          </cell>
        </row>
        <row r="1184">
          <cell r="D1184" t="str">
            <v>BUIS036656</v>
          </cell>
          <cell r="I1184" t="str">
            <v>C (Not Buying Spares or buying lubricants)</v>
          </cell>
          <cell r="P1184">
            <v>1</v>
          </cell>
          <cell r="Q1184" t="str">
            <v>XD</v>
          </cell>
          <cell r="R1184">
            <v>45657</v>
          </cell>
          <cell r="S1184">
            <v>45657</v>
          </cell>
          <cell r="T1184">
            <v>45657</v>
          </cell>
          <cell r="U1184">
            <v>45657</v>
          </cell>
          <cell r="V1184">
            <v>45657</v>
          </cell>
          <cell r="W1184">
            <v>45657</v>
          </cell>
          <cell r="X1184" t="str">
            <v>No</v>
          </cell>
          <cell r="AB1184" t="str">
            <v>1827</v>
          </cell>
          <cell r="AC1184" t="str">
            <v>1827</v>
          </cell>
          <cell r="AD1184" t="str">
            <v>3827</v>
          </cell>
          <cell r="AE1184" t="str">
            <v>3827</v>
          </cell>
          <cell r="AF1184" t="str">
            <v>7734</v>
          </cell>
          <cell r="AG1184" t="str">
            <v>3734</v>
          </cell>
        </row>
        <row r="1185">
          <cell r="D1185" t="str">
            <v>SN21T005101</v>
          </cell>
          <cell r="N1185">
            <v>0</v>
          </cell>
          <cell r="O1185">
            <v>0</v>
          </cell>
        </row>
        <row r="1186">
          <cell r="D1186" t="str">
            <v>B21V3024</v>
          </cell>
        </row>
        <row r="1187">
          <cell r="D1187" t="str">
            <v>SN21T006322</v>
          </cell>
          <cell r="N1187">
            <v>0</v>
          </cell>
          <cell r="O1187">
            <v>0</v>
          </cell>
          <cell r="P1187">
            <v>6</v>
          </cell>
          <cell r="AD1187" t="str">
            <v>1000</v>
          </cell>
        </row>
        <row r="1188">
          <cell r="D1188" t="str">
            <v>BUIS036515</v>
          </cell>
          <cell r="I1188" t="str">
            <v>D (Compressor scrapped/ Company shut)</v>
          </cell>
          <cell r="N1188">
            <v>1651</v>
          </cell>
          <cell r="O1188">
            <v>291</v>
          </cell>
          <cell r="P1188">
            <v>3</v>
          </cell>
          <cell r="Q1188" t="str">
            <v>XD</v>
          </cell>
          <cell r="R1188">
            <v>45243</v>
          </cell>
          <cell r="S1188">
            <v>45243</v>
          </cell>
          <cell r="T1188">
            <v>45243</v>
          </cell>
          <cell r="U1188">
            <v>45243</v>
          </cell>
          <cell r="V1188">
            <v>45243</v>
          </cell>
          <cell r="W1188">
            <v>45243</v>
          </cell>
          <cell r="X1188" t="str">
            <v>Yes</v>
          </cell>
          <cell r="AB1188" t="str">
            <v>1135</v>
          </cell>
          <cell r="AC1188" t="str">
            <v>1135</v>
          </cell>
          <cell r="AD1188" t="str">
            <v>3135</v>
          </cell>
          <cell r="AE1188" t="str">
            <v>3135</v>
          </cell>
          <cell r="AF1188" t="str">
            <v>3135</v>
          </cell>
          <cell r="AG1188" t="str">
            <v>3135</v>
          </cell>
        </row>
        <row r="1189">
          <cell r="D1189" t="str">
            <v>CUIE675420</v>
          </cell>
          <cell r="O1189">
            <v>0</v>
          </cell>
          <cell r="P1189">
            <v>5</v>
          </cell>
          <cell r="AD1189" t="str">
            <v>1000</v>
          </cell>
        </row>
        <row r="1190">
          <cell r="D1190" t="str">
            <v>BUHL152930</v>
          </cell>
          <cell r="I1190" t="str">
            <v>A (100% potential spares purchased)</v>
          </cell>
          <cell r="P1190">
            <v>3</v>
          </cell>
          <cell r="Q1190" t="str">
            <v>Air lube Plus</v>
          </cell>
          <cell r="R1190">
            <v>45372</v>
          </cell>
          <cell r="U1190">
            <v>44568.229166666701</v>
          </cell>
          <cell r="AD1190" t="str">
            <v>430</v>
          </cell>
          <cell r="AE1190" t="str">
            <v>430</v>
          </cell>
          <cell r="AG1190" t="str">
            <v>1000</v>
          </cell>
        </row>
        <row r="1191">
          <cell r="D1191" t="str">
            <v>UID-259001</v>
          </cell>
        </row>
        <row r="1192">
          <cell r="D1192" t="str">
            <v>DUIL360458</v>
          </cell>
          <cell r="N1192">
            <v>0</v>
          </cell>
          <cell r="O1192">
            <v>0</v>
          </cell>
          <cell r="P1192">
            <v>3</v>
          </cell>
        </row>
        <row r="1193">
          <cell r="D1193" t="str">
            <v>CUIE675406</v>
          </cell>
          <cell r="N1193">
            <v>0</v>
          </cell>
          <cell r="O1193">
            <v>0</v>
          </cell>
        </row>
        <row r="1194">
          <cell r="D1194" t="str">
            <v>BUID121299</v>
          </cell>
          <cell r="I1194" t="str">
            <v>A (100% potential spares purchased)</v>
          </cell>
          <cell r="P1194">
            <v>5</v>
          </cell>
          <cell r="AD1194" t="str">
            <v>165</v>
          </cell>
          <cell r="AE1194" t="str">
            <v>165</v>
          </cell>
          <cell r="AG1194" t="str">
            <v>165</v>
          </cell>
        </row>
        <row r="1195">
          <cell r="D1195" t="str">
            <v>BUHD121280</v>
          </cell>
          <cell r="I1195" t="str">
            <v>A (100% potential spares purchased)</v>
          </cell>
          <cell r="P1195">
            <v>4</v>
          </cell>
          <cell r="AD1195" t="str">
            <v>285</v>
          </cell>
          <cell r="AE1195" t="str">
            <v>285</v>
          </cell>
          <cell r="AG1195" t="str">
            <v>285</v>
          </cell>
        </row>
        <row r="1196">
          <cell r="D1196" t="str">
            <v>21329911</v>
          </cell>
        </row>
        <row r="1197">
          <cell r="D1197" t="str">
            <v>21312910</v>
          </cell>
          <cell r="I1197" t="str">
            <v>B (Below 100% potential spares purchased)</v>
          </cell>
          <cell r="P1197">
            <v>12</v>
          </cell>
          <cell r="X1197" t="str">
            <v>Yes</v>
          </cell>
          <cell r="AD1197" t="str">
            <v>1000</v>
          </cell>
        </row>
        <row r="1198">
          <cell r="D1198" t="str">
            <v>B21V2992</v>
          </cell>
        </row>
        <row r="1199">
          <cell r="D1199" t="str">
            <v>BUID162912</v>
          </cell>
          <cell r="I1199" t="str">
            <v>A (100% potential spares purchased)</v>
          </cell>
          <cell r="P1199">
            <v>2</v>
          </cell>
          <cell r="Q1199" t="str">
            <v>Air lube Plus</v>
          </cell>
          <cell r="R1199">
            <v>46007</v>
          </cell>
          <cell r="U1199">
            <v>46007</v>
          </cell>
          <cell r="V1199">
            <v>46007</v>
          </cell>
          <cell r="AD1199" t="str">
            <v>470</v>
          </cell>
          <cell r="AE1199" t="str">
            <v>1220</v>
          </cell>
          <cell r="AG1199" t="str">
            <v>1000</v>
          </cell>
        </row>
        <row r="1200">
          <cell r="D1200" t="str">
            <v>BUIS036401</v>
          </cell>
          <cell r="I1200" t="str">
            <v>D (Compressor scrapped/ Company shut)</v>
          </cell>
          <cell r="N1200">
            <v>9178</v>
          </cell>
          <cell r="O1200">
            <v>5002</v>
          </cell>
          <cell r="P1200">
            <v>7</v>
          </cell>
          <cell r="Q1200" t="str">
            <v>Synthetic</v>
          </cell>
          <cell r="R1200">
            <v>46001</v>
          </cell>
          <cell r="S1200">
            <v>46001</v>
          </cell>
          <cell r="T1200">
            <v>46001</v>
          </cell>
          <cell r="U1200">
            <v>46027</v>
          </cell>
          <cell r="V1200">
            <v>46001</v>
          </cell>
          <cell r="W1200">
            <v>45005</v>
          </cell>
          <cell r="X1200" t="str">
            <v>No</v>
          </cell>
          <cell r="Y1200">
            <v>45005</v>
          </cell>
          <cell r="AB1200" t="str">
            <v>1804</v>
          </cell>
          <cell r="AC1200" t="str">
            <v>1804</v>
          </cell>
          <cell r="AD1200" t="str">
            <v>5804</v>
          </cell>
          <cell r="AE1200" t="str">
            <v>6000</v>
          </cell>
          <cell r="AF1200" t="str">
            <v>1840</v>
          </cell>
          <cell r="AG1200" t="str">
            <v>3804</v>
          </cell>
        </row>
        <row r="1201">
          <cell r="D1201" t="str">
            <v>BUIC373701</v>
          </cell>
          <cell r="I1201" t="str">
            <v>B (Below 100% potential spares purchased)</v>
          </cell>
          <cell r="P1201">
            <v>3</v>
          </cell>
          <cell r="Q1201" t="str">
            <v>XD</v>
          </cell>
          <cell r="R1201">
            <v>46027</v>
          </cell>
          <cell r="S1201">
            <v>46026</v>
          </cell>
          <cell r="T1201">
            <v>46026</v>
          </cell>
          <cell r="U1201">
            <v>46026</v>
          </cell>
          <cell r="V1201">
            <v>46026</v>
          </cell>
          <cell r="W1201">
            <v>46026</v>
          </cell>
          <cell r="X1201" t="str">
            <v>No</v>
          </cell>
          <cell r="AB1201" t="str">
            <v>1806</v>
          </cell>
          <cell r="AC1201" t="str">
            <v>1806</v>
          </cell>
          <cell r="AD1201" t="str">
            <v>2806</v>
          </cell>
          <cell r="AE1201" t="str">
            <v>3806</v>
          </cell>
          <cell r="AF1201" t="str">
            <v>6992</v>
          </cell>
          <cell r="AG1201" t="str">
            <v>3806</v>
          </cell>
        </row>
        <row r="1202">
          <cell r="D1202" t="str">
            <v>21346611</v>
          </cell>
          <cell r="N1202">
            <v>0</v>
          </cell>
          <cell r="O1202">
            <v>0</v>
          </cell>
          <cell r="P1202">
            <v>1</v>
          </cell>
          <cell r="X1202" t="str">
            <v>Yes</v>
          </cell>
        </row>
        <row r="1203">
          <cell r="D1203" t="str">
            <v>BUHS047551</v>
          </cell>
          <cell r="I1203" t="str">
            <v>C (Not Buying Spares or buying lubricants)</v>
          </cell>
          <cell r="N1203">
            <v>4481</v>
          </cell>
          <cell r="O1203">
            <v>0</v>
          </cell>
          <cell r="P1203">
            <v>3</v>
          </cell>
          <cell r="Q1203" t="str">
            <v>Synthetic</v>
          </cell>
          <cell r="R1203">
            <v>45356</v>
          </cell>
          <cell r="S1203">
            <v>45348</v>
          </cell>
          <cell r="T1203">
            <v>45348</v>
          </cell>
          <cell r="U1203">
            <v>45348</v>
          </cell>
          <cell r="V1203">
            <v>45348</v>
          </cell>
          <cell r="W1203">
            <v>45348</v>
          </cell>
          <cell r="X1203" t="str">
            <v>Yes</v>
          </cell>
          <cell r="AB1203" t="str">
            <v>1354</v>
          </cell>
          <cell r="AC1203" t="str">
            <v>1354</v>
          </cell>
          <cell r="AD1203" t="str">
            <v>4088</v>
          </cell>
          <cell r="AE1203" t="str">
            <v>3354</v>
          </cell>
          <cell r="AF1203" t="str">
            <v>3354</v>
          </cell>
          <cell r="AG1203" t="str">
            <v>1354</v>
          </cell>
        </row>
        <row r="1204">
          <cell r="D1204" t="str">
            <v>BUHC373622</v>
          </cell>
          <cell r="I1204" t="str">
            <v>A (100% potential spares purchased)</v>
          </cell>
          <cell r="N1204">
            <v>1981</v>
          </cell>
          <cell r="O1204">
            <v>5093</v>
          </cell>
          <cell r="P1204">
            <v>8</v>
          </cell>
          <cell r="Q1204" t="str">
            <v>XD</v>
          </cell>
          <cell r="R1204">
            <v>46009</v>
          </cell>
          <cell r="S1204">
            <v>46009</v>
          </cell>
          <cell r="T1204">
            <v>46009</v>
          </cell>
          <cell r="U1204">
            <v>46009</v>
          </cell>
          <cell r="V1204">
            <v>46009</v>
          </cell>
          <cell r="W1204">
            <v>46009</v>
          </cell>
          <cell r="X1204" t="str">
            <v>No</v>
          </cell>
          <cell r="AB1204" t="str">
            <v>1748</v>
          </cell>
          <cell r="AC1204" t="str">
            <v>1748</v>
          </cell>
          <cell r="AD1204" t="str">
            <v>3748</v>
          </cell>
          <cell r="AE1204" t="str">
            <v>3748</v>
          </cell>
          <cell r="AF1204" t="str">
            <v>7748</v>
          </cell>
          <cell r="AG1204" t="str">
            <v>3748</v>
          </cell>
        </row>
        <row r="1205">
          <cell r="D1205" t="str">
            <v>SN21T005369</v>
          </cell>
        </row>
        <row r="1206">
          <cell r="D1206" t="str">
            <v>21335611</v>
          </cell>
          <cell r="N1206">
            <v>0</v>
          </cell>
          <cell r="O1206">
            <v>0</v>
          </cell>
          <cell r="P1206">
            <v>4</v>
          </cell>
          <cell r="X1206" t="str">
            <v>No</v>
          </cell>
          <cell r="AB1206" t="str">
            <v>0</v>
          </cell>
          <cell r="AC1206" t="str">
            <v>0</v>
          </cell>
          <cell r="AE1206" t="str">
            <v>0</v>
          </cell>
          <cell r="AF1206" t="str">
            <v>0</v>
          </cell>
          <cell r="AG1206" t="str">
            <v>0</v>
          </cell>
        </row>
        <row r="1207">
          <cell r="D1207" t="str">
            <v>21324711</v>
          </cell>
          <cell r="I1207" t="str">
            <v>P1 - Asset will get commissioned within one year</v>
          </cell>
          <cell r="N1207">
            <v>0</v>
          </cell>
          <cell r="O1207">
            <v>0</v>
          </cell>
          <cell r="P1207">
            <v>3</v>
          </cell>
          <cell r="X1207" t="str">
            <v>No</v>
          </cell>
          <cell r="AB1207" t="str">
            <v>0</v>
          </cell>
          <cell r="AC1207" t="str">
            <v>0</v>
          </cell>
          <cell r="AE1207" t="str">
            <v>0</v>
          </cell>
          <cell r="AF1207" t="str">
            <v>0</v>
          </cell>
          <cell r="AG1207" t="str">
            <v>0</v>
          </cell>
        </row>
        <row r="1208">
          <cell r="D1208" t="str">
            <v>BUHS047439</v>
          </cell>
          <cell r="I1208" t="str">
            <v>B (Below 100% potential spares purchased)</v>
          </cell>
          <cell r="N1208">
            <v>3801</v>
          </cell>
          <cell r="O1208">
            <v>8460</v>
          </cell>
          <cell r="P1208">
            <v>8</v>
          </cell>
          <cell r="Q1208" t="str">
            <v>Synthetic</v>
          </cell>
          <cell r="R1208">
            <v>46016</v>
          </cell>
          <cell r="S1208">
            <v>46016</v>
          </cell>
          <cell r="T1208">
            <v>46016</v>
          </cell>
          <cell r="U1208">
            <v>46016</v>
          </cell>
          <cell r="V1208">
            <v>46016</v>
          </cell>
          <cell r="W1208">
            <v>46016</v>
          </cell>
          <cell r="X1208" t="str">
            <v>No</v>
          </cell>
          <cell r="Y1208">
            <v>45548</v>
          </cell>
          <cell r="AB1208" t="str">
            <v>3000</v>
          </cell>
          <cell r="AC1208" t="str">
            <v>3000</v>
          </cell>
          <cell r="AD1208" t="str">
            <v>6000</v>
          </cell>
          <cell r="AE1208" t="str">
            <v>6000</v>
          </cell>
          <cell r="AF1208" t="str">
            <v>8000</v>
          </cell>
          <cell r="AG1208" t="str">
            <v>4000</v>
          </cell>
        </row>
        <row r="1209">
          <cell r="D1209" t="str">
            <v>PUGENC1823</v>
          </cell>
          <cell r="I1209" t="str">
            <v>P1 - Asset will get commissioned within one year</v>
          </cell>
        </row>
        <row r="1210">
          <cell r="D1210" t="str">
            <v>BUGD162852</v>
          </cell>
          <cell r="I1210" t="str">
            <v>A (100% potential spares purchased)</v>
          </cell>
          <cell r="P1210">
            <v>6</v>
          </cell>
          <cell r="Q1210" t="str">
            <v>Air lube Plus</v>
          </cell>
          <cell r="R1210">
            <v>46163</v>
          </cell>
          <cell r="U1210">
            <v>46163</v>
          </cell>
          <cell r="V1210">
            <v>46163</v>
          </cell>
          <cell r="AD1210" t="str">
            <v>1500</v>
          </cell>
          <cell r="AE1210" t="str">
            <v>1500</v>
          </cell>
          <cell r="AG1210" t="str">
            <v>1000</v>
          </cell>
        </row>
        <row r="1211">
          <cell r="D1211" t="str">
            <v>BUGS047201</v>
          </cell>
          <cell r="I1211" t="str">
            <v>B (Below 100% potential spares purchased)</v>
          </cell>
          <cell r="N1211">
            <v>6552</v>
          </cell>
          <cell r="O1211">
            <v>9306</v>
          </cell>
          <cell r="P1211">
            <v>10</v>
          </cell>
          <cell r="Q1211" t="str">
            <v>Synthetic</v>
          </cell>
          <cell r="R1211">
            <v>46093</v>
          </cell>
          <cell r="S1211">
            <v>46093</v>
          </cell>
          <cell r="T1211">
            <v>46093</v>
          </cell>
          <cell r="U1211">
            <v>46093</v>
          </cell>
          <cell r="V1211">
            <v>46093</v>
          </cell>
          <cell r="W1211">
            <v>46093</v>
          </cell>
          <cell r="X1211" t="str">
            <v>No</v>
          </cell>
          <cell r="AB1211" t="str">
            <v>4000</v>
          </cell>
          <cell r="AC1211" t="str">
            <v>4000</v>
          </cell>
          <cell r="AD1211" t="str">
            <v>6000</v>
          </cell>
          <cell r="AE1211" t="str">
            <v>6000</v>
          </cell>
          <cell r="AF1211" t="str">
            <v>8000</v>
          </cell>
          <cell r="AG1211" t="str">
            <v>4000</v>
          </cell>
        </row>
        <row r="1212">
          <cell r="D1212" t="str">
            <v>BUGS047249</v>
          </cell>
          <cell r="I1212" t="str">
            <v>B (Below 100% potential spares purchased)</v>
          </cell>
          <cell r="N1212">
            <v>3234</v>
          </cell>
          <cell r="O1212">
            <v>5177</v>
          </cell>
          <cell r="P1212">
            <v>4</v>
          </cell>
          <cell r="Q1212" t="str">
            <v>Synthetic</v>
          </cell>
          <cell r="R1212">
            <v>46024</v>
          </cell>
          <cell r="S1212">
            <v>46024</v>
          </cell>
          <cell r="T1212">
            <v>46024</v>
          </cell>
          <cell r="U1212">
            <v>46024</v>
          </cell>
          <cell r="V1212">
            <v>46024</v>
          </cell>
          <cell r="W1212">
            <v>46125</v>
          </cell>
          <cell r="Y1212">
            <v>45908</v>
          </cell>
          <cell r="AB1212" t="str">
            <v>-331</v>
          </cell>
          <cell r="AC1212" t="str">
            <v>-331</v>
          </cell>
          <cell r="AD1212" t="str">
            <v>3669</v>
          </cell>
          <cell r="AE1212" t="str">
            <v>3669</v>
          </cell>
          <cell r="AF1212" t="str">
            <v>8000</v>
          </cell>
          <cell r="AG1212" t="str">
            <v>1669</v>
          </cell>
        </row>
        <row r="1213">
          <cell r="D1213" t="str">
            <v>BUGS047120</v>
          </cell>
          <cell r="I1213" t="str">
            <v>C (Not Buying Spares or buying lubricants)</v>
          </cell>
          <cell r="N1213">
            <v>5433</v>
          </cell>
          <cell r="O1213">
            <v>4066</v>
          </cell>
          <cell r="P1213">
            <v>6</v>
          </cell>
          <cell r="Q1213" t="str">
            <v>Synthetic</v>
          </cell>
          <cell r="R1213">
            <v>45808</v>
          </cell>
          <cell r="S1213">
            <v>45808</v>
          </cell>
          <cell r="T1213">
            <v>45808</v>
          </cell>
          <cell r="U1213">
            <v>45808</v>
          </cell>
          <cell r="V1213">
            <v>45808</v>
          </cell>
          <cell r="W1213">
            <v>45850</v>
          </cell>
          <cell r="X1213" t="str">
            <v>Yes</v>
          </cell>
          <cell r="AB1213" t="str">
            <v>1112</v>
          </cell>
          <cell r="AC1213" t="str">
            <v>1112</v>
          </cell>
          <cell r="AD1213" t="str">
            <v>4612</v>
          </cell>
          <cell r="AE1213" t="str">
            <v>4612</v>
          </cell>
          <cell r="AF1213" t="str">
            <v>6442</v>
          </cell>
          <cell r="AG1213" t="str">
            <v>1112</v>
          </cell>
        </row>
        <row r="1214">
          <cell r="D1214" t="str">
            <v>DUGL351526</v>
          </cell>
          <cell r="I1214" t="str">
            <v>B (Below 100% potential spares purchased)</v>
          </cell>
          <cell r="P1214">
            <v>6</v>
          </cell>
          <cell r="Q1214" t="str">
            <v>Air lube</v>
          </cell>
          <cell r="AD1214" t="str">
            <v>0</v>
          </cell>
        </row>
        <row r="1215">
          <cell r="D1215" t="str">
            <v>BUGC373213</v>
          </cell>
          <cell r="I1215" t="str">
            <v>A (100% potential spares purchased)</v>
          </cell>
          <cell r="P1215">
            <v>0</v>
          </cell>
          <cell r="Q1215" t="str">
            <v>XD</v>
          </cell>
          <cell r="R1215">
            <v>45432</v>
          </cell>
          <cell r="S1215">
            <v>45363</v>
          </cell>
          <cell r="T1215">
            <v>45363</v>
          </cell>
          <cell r="U1215">
            <v>45363</v>
          </cell>
          <cell r="V1215">
            <v>45363</v>
          </cell>
          <cell r="W1215">
            <v>45363</v>
          </cell>
          <cell r="X1215" t="str">
            <v>No</v>
          </cell>
          <cell r="AB1215" t="str">
            <v>344</v>
          </cell>
          <cell r="AC1215" t="str">
            <v>344</v>
          </cell>
          <cell r="AD1215" t="str">
            <v>3302</v>
          </cell>
          <cell r="AE1215" t="str">
            <v>3302</v>
          </cell>
          <cell r="AF1215" t="str">
            <v>5302</v>
          </cell>
          <cell r="AG1215" t="str">
            <v>3302</v>
          </cell>
        </row>
        <row r="1216">
          <cell r="D1216" t="str">
            <v>BUGC373215</v>
          </cell>
          <cell r="I1216" t="str">
            <v>A (100% potential spares purchased)</v>
          </cell>
          <cell r="N1216">
            <v>5992</v>
          </cell>
          <cell r="O1216">
            <v>4776</v>
          </cell>
          <cell r="P1216">
            <v>4</v>
          </cell>
          <cell r="Q1216" t="str">
            <v>XD</v>
          </cell>
          <cell r="R1216">
            <v>46156</v>
          </cell>
          <cell r="S1216">
            <v>46156</v>
          </cell>
          <cell r="T1216">
            <v>46156</v>
          </cell>
          <cell r="U1216">
            <v>45856</v>
          </cell>
          <cell r="V1216">
            <v>46156</v>
          </cell>
          <cell r="W1216">
            <v>45565</v>
          </cell>
          <cell r="X1216" t="str">
            <v>No</v>
          </cell>
          <cell r="AB1216" t="str">
            <v>1500</v>
          </cell>
          <cell r="AC1216" t="str">
            <v>1500</v>
          </cell>
          <cell r="AD1216" t="str">
            <v>3000</v>
          </cell>
          <cell r="AE1216" t="str">
            <v>1500</v>
          </cell>
          <cell r="AF1216" t="str">
            <v>5933</v>
          </cell>
          <cell r="AG1216" t="str">
            <v>2000</v>
          </cell>
        </row>
        <row r="1217">
          <cell r="D1217" t="str">
            <v>BUGD220750</v>
          </cell>
          <cell r="I1217" t="str">
            <v>D (Compressor scrapped/ Company shut)</v>
          </cell>
        </row>
        <row r="1218">
          <cell r="D1218" t="str">
            <v>BUGS047159</v>
          </cell>
          <cell r="I1218" t="str">
            <v>B (Below 100% potential spares purchased)</v>
          </cell>
          <cell r="N1218">
            <v>7770</v>
          </cell>
          <cell r="O1218">
            <v>423</v>
          </cell>
          <cell r="P1218">
            <v>13</v>
          </cell>
          <cell r="Q1218" t="str">
            <v>Synthetic</v>
          </cell>
          <cell r="R1218">
            <v>46116</v>
          </cell>
          <cell r="S1218">
            <v>46056</v>
          </cell>
          <cell r="T1218">
            <v>46056</v>
          </cell>
          <cell r="U1218">
            <v>46056</v>
          </cell>
          <cell r="V1218">
            <v>46056</v>
          </cell>
          <cell r="W1218">
            <v>45945</v>
          </cell>
          <cell r="X1218" t="str">
            <v>Yes</v>
          </cell>
          <cell r="AB1218" t="str">
            <v>3549</v>
          </cell>
          <cell r="AC1218" t="str">
            <v>3549</v>
          </cell>
          <cell r="AD1218" t="str">
            <v>4549</v>
          </cell>
          <cell r="AE1218" t="str">
            <v>3549</v>
          </cell>
          <cell r="AF1218" t="str">
            <v>5521</v>
          </cell>
          <cell r="AG1218" t="str">
            <v>2549</v>
          </cell>
        </row>
        <row r="1219">
          <cell r="D1219" t="str">
            <v>B21V0990</v>
          </cell>
        </row>
        <row r="1220">
          <cell r="D1220" t="str">
            <v>BUGS035879</v>
          </cell>
          <cell r="I1220" t="str">
            <v>A (100% potential spares purchased)</v>
          </cell>
          <cell r="N1220">
            <v>21120</v>
          </cell>
          <cell r="O1220">
            <v>4326</v>
          </cell>
          <cell r="P1220">
            <v>5</v>
          </cell>
          <cell r="Q1220" t="str">
            <v>XD</v>
          </cell>
          <cell r="R1220">
            <v>46071</v>
          </cell>
          <cell r="S1220">
            <v>46071</v>
          </cell>
          <cell r="T1220">
            <v>46071</v>
          </cell>
          <cell r="U1220">
            <v>45925</v>
          </cell>
          <cell r="V1220">
            <v>45925</v>
          </cell>
          <cell r="W1220">
            <v>45925</v>
          </cell>
          <cell r="X1220" t="str">
            <v>Yes</v>
          </cell>
          <cell r="AB1220" t="str">
            <v>1626</v>
          </cell>
          <cell r="AC1220" t="str">
            <v>1626</v>
          </cell>
          <cell r="AD1220" t="str">
            <v>3626</v>
          </cell>
          <cell r="AE1220" t="str">
            <v>2229</v>
          </cell>
          <cell r="AF1220" t="str">
            <v>7229</v>
          </cell>
          <cell r="AG1220" t="str">
            <v>2229</v>
          </cell>
        </row>
        <row r="1221">
          <cell r="D1221" t="str">
            <v>B21V1603</v>
          </cell>
        </row>
        <row r="1222">
          <cell r="D1222" t="str">
            <v>SN21T001993</v>
          </cell>
          <cell r="I1222" t="str">
            <v>B (Below 100% potential spares purchased)</v>
          </cell>
          <cell r="P1222">
            <v>12</v>
          </cell>
          <cell r="AD1222" t="str">
            <v>0</v>
          </cell>
        </row>
        <row r="1223">
          <cell r="D1223" t="str">
            <v>21285809</v>
          </cell>
          <cell r="P1223">
            <v>6</v>
          </cell>
          <cell r="AD1223" t="str">
            <v>0</v>
          </cell>
        </row>
        <row r="1224">
          <cell r="D1224" t="str">
            <v>PUGENC1772</v>
          </cell>
          <cell r="I1224" t="str">
            <v>P1 - Asset will get commissioned within one year</v>
          </cell>
        </row>
        <row r="1225">
          <cell r="D1225" t="str">
            <v>PUGENC1773</v>
          </cell>
          <cell r="I1225" t="str">
            <v>P1 - Asset will get commissioned within one year</v>
          </cell>
        </row>
        <row r="1226">
          <cell r="D1226" t="str">
            <v>CUGE211802</v>
          </cell>
          <cell r="N1226">
            <v>0</v>
          </cell>
          <cell r="O1226">
            <v>0</v>
          </cell>
        </row>
        <row r="1227">
          <cell r="D1227" t="str">
            <v>BUGD162826</v>
          </cell>
          <cell r="I1227" t="str">
            <v>A (100% potential spares purchased)</v>
          </cell>
          <cell r="P1227">
            <v>2</v>
          </cell>
          <cell r="Q1227" t="str">
            <v>Air lube Plus</v>
          </cell>
          <cell r="R1227">
            <v>45245</v>
          </cell>
          <cell r="U1227">
            <v>45245</v>
          </cell>
          <cell r="V1227">
            <v>45245</v>
          </cell>
          <cell r="AD1227" t="str">
            <v>260</v>
          </cell>
          <cell r="AE1227" t="str">
            <v>510</v>
          </cell>
          <cell r="AG1227" t="str">
            <v>1000</v>
          </cell>
        </row>
        <row r="1228">
          <cell r="D1228" t="str">
            <v>DUFL140286</v>
          </cell>
          <cell r="N1228">
            <v>0</v>
          </cell>
          <cell r="O1228">
            <v>0</v>
          </cell>
        </row>
        <row r="1229">
          <cell r="D1229" t="str">
            <v>BUFD162814</v>
          </cell>
          <cell r="I1229" t="str">
            <v>A (100% potential spares purchased)</v>
          </cell>
          <cell r="P1229">
            <v>11</v>
          </cell>
          <cell r="Q1229" t="str">
            <v>Air lube Plus</v>
          </cell>
          <cell r="R1229">
            <v>46148</v>
          </cell>
          <cell r="U1229">
            <v>46148</v>
          </cell>
          <cell r="V1229">
            <v>46148</v>
          </cell>
          <cell r="AD1229" t="str">
            <v>1500</v>
          </cell>
          <cell r="AE1229" t="str">
            <v>1500</v>
          </cell>
          <cell r="AG1229" t="str">
            <v>1000</v>
          </cell>
        </row>
        <row r="1230">
          <cell r="D1230" t="str">
            <v>BUFC372970</v>
          </cell>
          <cell r="I1230" t="str">
            <v>C (Not Buying Spares or buying lubricants)</v>
          </cell>
          <cell r="P1230">
            <v>1</v>
          </cell>
          <cell r="Q1230" t="str">
            <v>XD</v>
          </cell>
          <cell r="R1230">
            <v>45939</v>
          </cell>
          <cell r="S1230">
            <v>45938</v>
          </cell>
          <cell r="T1230">
            <v>45938</v>
          </cell>
          <cell r="U1230">
            <v>45938</v>
          </cell>
          <cell r="V1230">
            <v>45938</v>
          </cell>
          <cell r="W1230">
            <v>45938</v>
          </cell>
          <cell r="X1230" t="str">
            <v>No</v>
          </cell>
          <cell r="AB1230" t="str">
            <v>640</v>
          </cell>
          <cell r="AC1230" t="str">
            <v>640</v>
          </cell>
          <cell r="AD1230" t="str">
            <v>1140</v>
          </cell>
          <cell r="AE1230" t="str">
            <v>1640</v>
          </cell>
          <cell r="AF1230" t="str">
            <v>5640</v>
          </cell>
          <cell r="AG1230" t="str">
            <v>1640</v>
          </cell>
        </row>
        <row r="1231">
          <cell r="D1231" t="str">
            <v>CUFE667202</v>
          </cell>
          <cell r="P1231">
            <v>7</v>
          </cell>
          <cell r="Q1231" t="str">
            <v>Air lube</v>
          </cell>
          <cell r="R1231">
            <v>45302</v>
          </cell>
          <cell r="S1231">
            <v>45302</v>
          </cell>
          <cell r="AD1231" t="str">
            <v>0</v>
          </cell>
        </row>
        <row r="1232">
          <cell r="D1232" t="str">
            <v>B21V0991</v>
          </cell>
        </row>
        <row r="1233">
          <cell r="D1233" t="str">
            <v>BUFC372967</v>
          </cell>
          <cell r="I1233" t="str">
            <v>B (Below 100% potential spares purchased)</v>
          </cell>
          <cell r="P1233">
            <v>0</v>
          </cell>
          <cell r="Q1233" t="str">
            <v>XD</v>
          </cell>
          <cell r="R1233">
            <v>45918</v>
          </cell>
          <cell r="S1233">
            <v>45918</v>
          </cell>
          <cell r="T1233">
            <v>45918</v>
          </cell>
          <cell r="U1233">
            <v>45918</v>
          </cell>
          <cell r="V1233">
            <v>45918</v>
          </cell>
          <cell r="W1233">
            <v>45918</v>
          </cell>
          <cell r="X1233" t="str">
            <v>No</v>
          </cell>
          <cell r="AB1233" t="str">
            <v>288</v>
          </cell>
          <cell r="AC1233" t="str">
            <v>288</v>
          </cell>
          <cell r="AD1233" t="str">
            <v>1967</v>
          </cell>
          <cell r="AE1233" t="str">
            <v>133</v>
          </cell>
          <cell r="AF1233" t="str">
            <v>3867</v>
          </cell>
          <cell r="AG1233" t="str">
            <v>133</v>
          </cell>
        </row>
        <row r="1234">
          <cell r="D1234" t="str">
            <v>BUFC372952</v>
          </cell>
          <cell r="I1234" t="str">
            <v>B (Below 100% potential spares purchased)</v>
          </cell>
          <cell r="N1234">
            <v>8037</v>
          </cell>
          <cell r="O1234">
            <v>1859</v>
          </cell>
          <cell r="P1234">
            <v>9</v>
          </cell>
          <cell r="Q1234" t="str">
            <v>XD</v>
          </cell>
          <cell r="R1234">
            <v>46151</v>
          </cell>
          <cell r="S1234">
            <v>46151</v>
          </cell>
          <cell r="T1234">
            <v>46151</v>
          </cell>
          <cell r="U1234">
            <v>46151</v>
          </cell>
          <cell r="V1234">
            <v>46151</v>
          </cell>
          <cell r="W1234">
            <v>45888</v>
          </cell>
          <cell r="X1234" t="str">
            <v>No</v>
          </cell>
          <cell r="AB1234" t="str">
            <v>2000</v>
          </cell>
          <cell r="AC1234" t="str">
            <v>2000</v>
          </cell>
          <cell r="AD1234" t="str">
            <v>4000</v>
          </cell>
          <cell r="AE1234" t="str">
            <v>4000</v>
          </cell>
          <cell r="AF1234" t="str">
            <v>6410</v>
          </cell>
          <cell r="AG1234" t="str">
            <v>4000</v>
          </cell>
        </row>
        <row r="1235">
          <cell r="D1235" t="str">
            <v>BUFC372953</v>
          </cell>
          <cell r="I1235" t="str">
            <v>D (Compressor scrapped/ Company shut)</v>
          </cell>
          <cell r="N1235">
            <v>0</v>
          </cell>
          <cell r="O1235">
            <v>1335</v>
          </cell>
          <cell r="P1235">
            <v>3</v>
          </cell>
          <cell r="Q1235" t="str">
            <v>XD</v>
          </cell>
          <cell r="R1235">
            <v>45110</v>
          </cell>
          <cell r="S1235">
            <v>45110</v>
          </cell>
          <cell r="T1235">
            <v>45110</v>
          </cell>
          <cell r="U1235">
            <v>45110</v>
          </cell>
          <cell r="V1235">
            <v>45110</v>
          </cell>
          <cell r="W1235">
            <v>45110</v>
          </cell>
          <cell r="X1235" t="str">
            <v>No</v>
          </cell>
          <cell r="AB1235" t="str">
            <v>665</v>
          </cell>
          <cell r="AC1235" t="str">
            <v>665</v>
          </cell>
          <cell r="AD1235" t="str">
            <v>2665</v>
          </cell>
          <cell r="AE1235" t="str">
            <v>2665</v>
          </cell>
          <cell r="AF1235" t="str">
            <v>6665</v>
          </cell>
          <cell r="AG1235" t="str">
            <v>2665</v>
          </cell>
        </row>
        <row r="1236">
          <cell r="D1236" t="str">
            <v>CUFE667201</v>
          </cell>
          <cell r="N1236">
            <v>0</v>
          </cell>
          <cell r="O1236">
            <v>0</v>
          </cell>
          <cell r="P1236">
            <v>6</v>
          </cell>
        </row>
        <row r="1237">
          <cell r="D1237" t="str">
            <v>CUFE692445</v>
          </cell>
          <cell r="N1237">
            <v>0</v>
          </cell>
          <cell r="O1237">
            <v>0</v>
          </cell>
          <cell r="P1237">
            <v>3</v>
          </cell>
        </row>
        <row r="1238">
          <cell r="D1238" t="str">
            <v>DUFL140279</v>
          </cell>
          <cell r="N1238">
            <v>0</v>
          </cell>
          <cell r="O1238">
            <v>0</v>
          </cell>
          <cell r="P1238">
            <v>6</v>
          </cell>
        </row>
        <row r="1239">
          <cell r="D1239" t="str">
            <v>21278609</v>
          </cell>
          <cell r="I1239" t="str">
            <v>P1 - Asset will get commissioned within one year</v>
          </cell>
        </row>
        <row r="1240">
          <cell r="D1240" t="str">
            <v>BUFS046910</v>
          </cell>
          <cell r="I1240" t="str">
            <v>B (Below 100% potential spares purchased)</v>
          </cell>
          <cell r="N1240">
            <v>6908</v>
          </cell>
          <cell r="O1240">
            <v>5169</v>
          </cell>
          <cell r="P1240">
            <v>2</v>
          </cell>
          <cell r="Q1240" t="str">
            <v>Synthetic</v>
          </cell>
          <cell r="R1240">
            <v>45429</v>
          </cell>
          <cell r="S1240">
            <v>45859</v>
          </cell>
          <cell r="T1240">
            <v>46052</v>
          </cell>
          <cell r="U1240">
            <v>45859</v>
          </cell>
          <cell r="V1240">
            <v>45859</v>
          </cell>
          <cell r="W1240">
            <v>45859</v>
          </cell>
          <cell r="X1240" t="str">
            <v>No</v>
          </cell>
          <cell r="Y1240">
            <v>45859</v>
          </cell>
          <cell r="Z1240">
            <v>45859</v>
          </cell>
          <cell r="AA1240">
            <v>45859</v>
          </cell>
          <cell r="AB1240" t="str">
            <v>-137</v>
          </cell>
          <cell r="AC1240" t="str">
            <v>-137</v>
          </cell>
          <cell r="AD1240" t="str">
            <v>999</v>
          </cell>
          <cell r="AE1240" t="str">
            <v>999</v>
          </cell>
          <cell r="AF1240" t="str">
            <v>3250</v>
          </cell>
          <cell r="AG1240" t="str">
            <v>1863</v>
          </cell>
        </row>
        <row r="1241">
          <cell r="D1241" t="str">
            <v>21241908</v>
          </cell>
        </row>
        <row r="1242">
          <cell r="D1242" t="str">
            <v>B21V1558</v>
          </cell>
        </row>
        <row r="1243">
          <cell r="D1243" t="str">
            <v>BUFC372853</v>
          </cell>
          <cell r="I1243" t="str">
            <v>C (Not Buying Spares or buying lubricants)</v>
          </cell>
          <cell r="N1243">
            <v>283</v>
          </cell>
          <cell r="O1243">
            <v>1487</v>
          </cell>
          <cell r="P1243">
            <v>5</v>
          </cell>
          <cell r="Q1243" t="str">
            <v>XD</v>
          </cell>
          <cell r="R1243">
            <v>45939</v>
          </cell>
          <cell r="S1243">
            <v>45939</v>
          </cell>
          <cell r="T1243">
            <v>45939</v>
          </cell>
          <cell r="U1243">
            <v>45939</v>
          </cell>
          <cell r="V1243">
            <v>45939</v>
          </cell>
          <cell r="W1243">
            <v>45939</v>
          </cell>
          <cell r="X1243" t="str">
            <v>No</v>
          </cell>
          <cell r="AB1243" t="str">
            <v>1776</v>
          </cell>
          <cell r="AC1243" t="str">
            <v>1776</v>
          </cell>
          <cell r="AD1243" t="str">
            <v>3776</v>
          </cell>
          <cell r="AE1243" t="str">
            <v>3776</v>
          </cell>
          <cell r="AF1243" t="str">
            <v>3776</v>
          </cell>
          <cell r="AG1243" t="str">
            <v>3776</v>
          </cell>
        </row>
        <row r="1244">
          <cell r="D1244" t="str">
            <v>BUFC372833</v>
          </cell>
          <cell r="I1244" t="str">
            <v>A (100% potential spares purchased)</v>
          </cell>
          <cell r="O1244">
            <v>3771</v>
          </cell>
          <cell r="P1244">
            <v>2</v>
          </cell>
          <cell r="Q1244" t="str">
            <v>XD</v>
          </cell>
          <cell r="R1244">
            <v>45984</v>
          </cell>
          <cell r="S1244">
            <v>45984</v>
          </cell>
          <cell r="T1244">
            <v>45984</v>
          </cell>
          <cell r="U1244">
            <v>45984</v>
          </cell>
          <cell r="V1244">
            <v>45984</v>
          </cell>
          <cell r="W1244">
            <v>45984</v>
          </cell>
          <cell r="X1244" t="str">
            <v>No</v>
          </cell>
          <cell r="AB1244" t="str">
            <v>725</v>
          </cell>
          <cell r="AC1244" t="str">
            <v>725</v>
          </cell>
          <cell r="AD1244" t="str">
            <v>3225</v>
          </cell>
          <cell r="AE1244" t="str">
            <v>2225</v>
          </cell>
          <cell r="AF1244" t="str">
            <v>5225</v>
          </cell>
          <cell r="AG1244" t="str">
            <v>2225</v>
          </cell>
        </row>
        <row r="1245">
          <cell r="D1245" t="str">
            <v>PUFENC1711</v>
          </cell>
          <cell r="I1245" t="str">
            <v>P1 - Asset will get commissioned within one year</v>
          </cell>
        </row>
        <row r="1246">
          <cell r="D1246" t="str">
            <v>BUED230907</v>
          </cell>
          <cell r="I1246" t="str">
            <v>D (Compressor scrapped/ Company shut)</v>
          </cell>
        </row>
        <row r="1247">
          <cell r="D1247" t="str">
            <v>BUFL152860</v>
          </cell>
          <cell r="I1247" t="str">
            <v>A (100% potential spares purchased)</v>
          </cell>
          <cell r="P1247">
            <v>3</v>
          </cell>
          <cell r="Q1247" t="str">
            <v>Air lube Plus</v>
          </cell>
          <cell r="R1247">
            <v>45054</v>
          </cell>
          <cell r="U1247">
            <v>45054</v>
          </cell>
          <cell r="AD1247" t="str">
            <v>380</v>
          </cell>
          <cell r="AE1247" t="str">
            <v>145</v>
          </cell>
          <cell r="AG1247" t="str">
            <v>1000</v>
          </cell>
        </row>
        <row r="1248">
          <cell r="D1248" t="str">
            <v>BUFT276908</v>
          </cell>
        </row>
        <row r="1249">
          <cell r="D1249" t="str">
            <v>CUFE600350</v>
          </cell>
          <cell r="P1249">
            <v>8</v>
          </cell>
          <cell r="Q1249" t="str">
            <v>Air lube</v>
          </cell>
          <cell r="R1249">
            <v>45021</v>
          </cell>
          <cell r="S1249">
            <v>45021</v>
          </cell>
          <cell r="AD1249" t="str">
            <v>0</v>
          </cell>
        </row>
        <row r="1250">
          <cell r="D1250" t="str">
            <v>21246708</v>
          </cell>
          <cell r="N1250">
            <v>0</v>
          </cell>
          <cell r="O1250">
            <v>0</v>
          </cell>
          <cell r="X1250" t="str">
            <v>Yes</v>
          </cell>
        </row>
        <row r="1251">
          <cell r="D1251" t="str">
            <v>BUFS046813</v>
          </cell>
          <cell r="I1251" t="str">
            <v>A (100% potential spares purchased)</v>
          </cell>
          <cell r="N1251">
            <v>8277</v>
          </cell>
          <cell r="O1251">
            <v>7640</v>
          </cell>
          <cell r="P1251">
            <v>6</v>
          </cell>
          <cell r="Q1251" t="str">
            <v>XD</v>
          </cell>
          <cell r="R1251">
            <v>46093</v>
          </cell>
          <cell r="S1251">
            <v>46093</v>
          </cell>
          <cell r="T1251">
            <v>46093</v>
          </cell>
          <cell r="U1251">
            <v>45892</v>
          </cell>
          <cell r="V1251">
            <v>45892</v>
          </cell>
          <cell r="W1251">
            <v>46093</v>
          </cell>
          <cell r="X1251" t="str">
            <v>No</v>
          </cell>
          <cell r="Y1251">
            <v>46093</v>
          </cell>
          <cell r="Z1251">
            <v>46093</v>
          </cell>
          <cell r="AA1251">
            <v>46093</v>
          </cell>
          <cell r="AB1251" t="str">
            <v>1744</v>
          </cell>
          <cell r="AC1251" t="str">
            <v>1744</v>
          </cell>
          <cell r="AD1251" t="str">
            <v>3744</v>
          </cell>
          <cell r="AE1251" t="str">
            <v>1244</v>
          </cell>
          <cell r="AF1251" t="str">
            <v>7744</v>
          </cell>
          <cell r="AG1251" t="str">
            <v>1244</v>
          </cell>
        </row>
        <row r="1252">
          <cell r="D1252" t="str">
            <v>BUFS046839</v>
          </cell>
          <cell r="I1252" t="str">
            <v>A (100% potential spares purchased)</v>
          </cell>
          <cell r="N1252">
            <v>11082</v>
          </cell>
          <cell r="O1252">
            <v>9654</v>
          </cell>
          <cell r="P1252">
            <v>12</v>
          </cell>
          <cell r="Q1252" t="str">
            <v>Synthetic</v>
          </cell>
          <cell r="R1252">
            <v>45763</v>
          </cell>
          <cell r="S1252">
            <v>46072</v>
          </cell>
          <cell r="T1252">
            <v>46072</v>
          </cell>
          <cell r="U1252">
            <v>45763</v>
          </cell>
          <cell r="V1252">
            <v>46072</v>
          </cell>
          <cell r="W1252">
            <v>45763</v>
          </cell>
          <cell r="X1252" t="str">
            <v>No</v>
          </cell>
          <cell r="Y1252">
            <v>45763</v>
          </cell>
          <cell r="AB1252" t="str">
            <v>2000</v>
          </cell>
          <cell r="AC1252" t="str">
            <v>2000</v>
          </cell>
          <cell r="AD1252" t="str">
            <v>2714</v>
          </cell>
          <cell r="AE1252" t="str">
            <v>2714</v>
          </cell>
          <cell r="AF1252" t="str">
            <v>4714</v>
          </cell>
          <cell r="AG1252" t="str">
            <v>4000</v>
          </cell>
        </row>
        <row r="1253">
          <cell r="D1253" t="str">
            <v>BUFS046806</v>
          </cell>
          <cell r="I1253" t="str">
            <v>B (Below 100% potential spares purchased)</v>
          </cell>
          <cell r="N1253">
            <v>316</v>
          </cell>
          <cell r="O1253">
            <v>60</v>
          </cell>
          <cell r="P1253">
            <v>7</v>
          </cell>
          <cell r="Q1253" t="str">
            <v>Synthetic</v>
          </cell>
          <cell r="R1253">
            <v>45972</v>
          </cell>
          <cell r="S1253">
            <v>45972</v>
          </cell>
          <cell r="T1253">
            <v>45972</v>
          </cell>
          <cell r="U1253">
            <v>45972</v>
          </cell>
          <cell r="V1253">
            <v>45972</v>
          </cell>
          <cell r="W1253">
            <v>45972</v>
          </cell>
          <cell r="AB1253" t="str">
            <v>3624</v>
          </cell>
          <cell r="AC1253" t="str">
            <v>3624</v>
          </cell>
          <cell r="AD1253" t="str">
            <v>7624</v>
          </cell>
          <cell r="AE1253" t="str">
            <v>7624</v>
          </cell>
          <cell r="AF1253" t="str">
            <v>7624</v>
          </cell>
          <cell r="AG1253" t="str">
            <v>3624</v>
          </cell>
        </row>
        <row r="1254">
          <cell r="D1254" t="str">
            <v>BUFS046812</v>
          </cell>
          <cell r="I1254" t="str">
            <v>C (Not Buying Spares or buying lubricants)</v>
          </cell>
          <cell r="N1254">
            <v>1</v>
          </cell>
          <cell r="O1254">
            <v>1</v>
          </cell>
          <cell r="P1254">
            <v>2</v>
          </cell>
          <cell r="X1254" t="str">
            <v>Yes</v>
          </cell>
          <cell r="AB1254" t="str">
            <v>4000</v>
          </cell>
          <cell r="AC1254" t="str">
            <v>4000</v>
          </cell>
          <cell r="AD1254" t="str">
            <v>8000</v>
          </cell>
          <cell r="AE1254" t="str">
            <v>8000</v>
          </cell>
          <cell r="AF1254" t="str">
            <v>8000</v>
          </cell>
          <cell r="AG1254" t="str">
            <v>4000</v>
          </cell>
        </row>
        <row r="1255">
          <cell r="D1255" t="str">
            <v>EUES035194</v>
          </cell>
          <cell r="I1255" t="str">
            <v>C (Not Buying Spares or buying lubricants)</v>
          </cell>
          <cell r="O1255">
            <v>2526</v>
          </cell>
          <cell r="P1255">
            <v>2</v>
          </cell>
          <cell r="Q1255" t="str">
            <v>Synthetic</v>
          </cell>
          <cell r="R1255">
            <v>45955</v>
          </cell>
          <cell r="S1255">
            <v>45945</v>
          </cell>
          <cell r="T1255">
            <v>45945</v>
          </cell>
          <cell r="U1255">
            <v>45945</v>
          </cell>
          <cell r="V1255">
            <v>45945</v>
          </cell>
          <cell r="W1255">
            <v>45945</v>
          </cell>
          <cell r="X1255" t="str">
            <v>No</v>
          </cell>
          <cell r="AB1255" t="str">
            <v>1952</v>
          </cell>
          <cell r="AC1255" t="str">
            <v>1052</v>
          </cell>
          <cell r="AD1255" t="str">
            <v>4952</v>
          </cell>
          <cell r="AE1255" t="str">
            <v>3952</v>
          </cell>
          <cell r="AF1255" t="str">
            <v>5952</v>
          </cell>
          <cell r="AG1255" t="str">
            <v>1952</v>
          </cell>
        </row>
        <row r="1256">
          <cell r="D1256" t="str">
            <v>CUEE680763</v>
          </cell>
          <cell r="N1256">
            <v>0</v>
          </cell>
          <cell r="O1256">
            <v>0</v>
          </cell>
          <cell r="P1256">
            <v>2</v>
          </cell>
        </row>
        <row r="1257">
          <cell r="D1257" t="str">
            <v>BUES035290</v>
          </cell>
          <cell r="I1257" t="str">
            <v>D (Compressor scrapped/ Company shut)</v>
          </cell>
          <cell r="N1257">
            <v>1998</v>
          </cell>
          <cell r="O1257">
            <v>271</v>
          </cell>
          <cell r="P1257">
            <v>4</v>
          </cell>
          <cell r="Q1257" t="str">
            <v>Synthetic</v>
          </cell>
          <cell r="R1257">
            <v>44564</v>
          </cell>
          <cell r="S1257">
            <v>44564</v>
          </cell>
          <cell r="T1257">
            <v>44564</v>
          </cell>
          <cell r="U1257">
            <v>44564</v>
          </cell>
          <cell r="V1257">
            <v>44564</v>
          </cell>
          <cell r="W1257">
            <v>44564</v>
          </cell>
          <cell r="X1257" t="str">
            <v>No</v>
          </cell>
          <cell r="AB1257" t="str">
            <v>1741</v>
          </cell>
          <cell r="AC1257" t="str">
            <v>1742</v>
          </cell>
          <cell r="AD1257" t="str">
            <v>5741</v>
          </cell>
          <cell r="AE1257" t="str">
            <v>3741</v>
          </cell>
          <cell r="AF1257" t="str">
            <v>5741</v>
          </cell>
          <cell r="AG1257" t="str">
            <v>1741</v>
          </cell>
        </row>
        <row r="1258">
          <cell r="D1258" t="str">
            <v>CUEE680759</v>
          </cell>
          <cell r="N1258">
            <v>0</v>
          </cell>
          <cell r="O1258">
            <v>0</v>
          </cell>
        </row>
        <row r="1259">
          <cell r="D1259" t="str">
            <v>BUES034992</v>
          </cell>
          <cell r="I1259" t="str">
            <v>C (Not Buying Spares or buying lubricants)</v>
          </cell>
          <cell r="N1259">
            <v>3333</v>
          </cell>
          <cell r="O1259">
            <v>455</v>
          </cell>
          <cell r="P1259">
            <v>1</v>
          </cell>
          <cell r="Q1259" t="str">
            <v>Synthetic</v>
          </cell>
          <cell r="R1259">
            <v>45768</v>
          </cell>
          <cell r="S1259">
            <v>45768</v>
          </cell>
          <cell r="T1259">
            <v>45768</v>
          </cell>
          <cell r="U1259">
            <v>45768</v>
          </cell>
          <cell r="V1259">
            <v>45426</v>
          </cell>
          <cell r="W1259">
            <v>44568</v>
          </cell>
          <cell r="X1259" t="str">
            <v>No</v>
          </cell>
          <cell r="AB1259" t="str">
            <v>1320</v>
          </cell>
          <cell r="AC1259" t="str">
            <v>1320</v>
          </cell>
          <cell r="AD1259" t="str">
            <v>7590</v>
          </cell>
          <cell r="AE1259" t="str">
            <v>7590</v>
          </cell>
          <cell r="AF1259" t="str">
            <v>4223</v>
          </cell>
          <cell r="AG1259" t="str">
            <v>2319</v>
          </cell>
        </row>
        <row r="1260">
          <cell r="D1260" t="str">
            <v>BUES035120</v>
          </cell>
          <cell r="I1260" t="str">
            <v>B (Below 100% potential spares purchased)</v>
          </cell>
          <cell r="N1260">
            <v>5901</v>
          </cell>
          <cell r="O1260">
            <v>961</v>
          </cell>
          <cell r="P1260">
            <v>0</v>
          </cell>
          <cell r="Q1260" t="str">
            <v>Synthetic</v>
          </cell>
          <cell r="R1260">
            <v>44565</v>
          </cell>
          <cell r="S1260">
            <v>45729</v>
          </cell>
          <cell r="T1260">
            <v>45729</v>
          </cell>
          <cell r="U1260">
            <v>45729</v>
          </cell>
          <cell r="V1260">
            <v>44565</v>
          </cell>
          <cell r="W1260">
            <v>44565</v>
          </cell>
          <cell r="X1260" t="str">
            <v>No</v>
          </cell>
          <cell r="AB1260" t="str">
            <v>1209</v>
          </cell>
          <cell r="AC1260" t="str">
            <v>1209</v>
          </cell>
          <cell r="AD1260" t="str">
            <v>1138</v>
          </cell>
          <cell r="AE1260" t="str">
            <v>815</v>
          </cell>
          <cell r="AF1260" t="str">
            <v>815</v>
          </cell>
          <cell r="AG1260" t="str">
            <v>815</v>
          </cell>
        </row>
        <row r="1261">
          <cell r="D1261" t="str">
            <v>BUBF111245</v>
          </cell>
          <cell r="I1261" t="str">
            <v>B (Below 100% potential spares purchased)</v>
          </cell>
          <cell r="N1261">
            <v>1156</v>
          </cell>
          <cell r="O1261">
            <v>5256</v>
          </cell>
          <cell r="P1261">
            <v>5</v>
          </cell>
          <cell r="Q1261" t="str">
            <v>XD</v>
          </cell>
          <cell r="R1261">
            <v>45243</v>
          </cell>
          <cell r="S1261">
            <v>45258</v>
          </cell>
          <cell r="T1261">
            <v>45258</v>
          </cell>
          <cell r="U1261">
            <v>45258</v>
          </cell>
          <cell r="V1261">
            <v>45258</v>
          </cell>
          <cell r="W1261">
            <v>44929</v>
          </cell>
          <cell r="X1261" t="str">
            <v>No</v>
          </cell>
          <cell r="AB1261" t="str">
            <v>535</v>
          </cell>
          <cell r="AC1261" t="str">
            <v>535</v>
          </cell>
          <cell r="AD1261" t="str">
            <v>1255</v>
          </cell>
          <cell r="AE1261" t="str">
            <v>2493</v>
          </cell>
          <cell r="AF1261" t="str">
            <v>2184</v>
          </cell>
          <cell r="AG1261" t="str">
            <v>1255</v>
          </cell>
        </row>
        <row r="1262">
          <cell r="D1262" t="str">
            <v>BUAF111226</v>
          </cell>
          <cell r="I1262" t="str">
            <v>C (Not Buying Spares or buying lubricants)</v>
          </cell>
          <cell r="N1262">
            <v>1624</v>
          </cell>
          <cell r="O1262">
            <v>7396</v>
          </cell>
          <cell r="P1262">
            <v>2</v>
          </cell>
          <cell r="Q1262" t="str">
            <v>XD</v>
          </cell>
          <cell r="R1262">
            <v>44565</v>
          </cell>
          <cell r="S1262">
            <v>45729</v>
          </cell>
          <cell r="T1262">
            <v>45729</v>
          </cell>
          <cell r="U1262">
            <v>44565</v>
          </cell>
          <cell r="V1262">
            <v>44565</v>
          </cell>
          <cell r="W1262">
            <v>44565</v>
          </cell>
          <cell r="X1262" t="str">
            <v>No</v>
          </cell>
          <cell r="AB1262" t="str">
            <v>2083</v>
          </cell>
          <cell r="AC1262" t="str">
            <v>2083</v>
          </cell>
          <cell r="AD1262" t="str">
            <v>2083</v>
          </cell>
          <cell r="AE1262" t="str">
            <v>10</v>
          </cell>
          <cell r="AF1262" t="str">
            <v>10</v>
          </cell>
          <cell r="AG1262" t="str">
            <v>10</v>
          </cell>
        </row>
        <row r="1263">
          <cell r="D1263" t="str">
            <v>CUEE675108</v>
          </cell>
        </row>
        <row r="1264">
          <cell r="D1264" t="str">
            <v>SN21T001942</v>
          </cell>
        </row>
        <row r="1265">
          <cell r="D1265" t="str">
            <v>BUES035209</v>
          </cell>
          <cell r="I1265" t="str">
            <v>D (Compressor scrapped/ Company shut)</v>
          </cell>
        </row>
        <row r="1266">
          <cell r="D1266" t="str">
            <v>SN21T001940</v>
          </cell>
        </row>
        <row r="1267">
          <cell r="D1267" t="str">
            <v>B21V0916</v>
          </cell>
        </row>
        <row r="1268">
          <cell r="D1268" t="str">
            <v>BUES035210</v>
          </cell>
          <cell r="I1268" t="str">
            <v>D (Compressor scrapped/ Company shut)</v>
          </cell>
          <cell r="N1268">
            <v>1489</v>
          </cell>
          <cell r="O1268">
            <v>3829</v>
          </cell>
          <cell r="P1268">
            <v>3</v>
          </cell>
          <cell r="Q1268" t="str">
            <v>XD</v>
          </cell>
          <cell r="R1268">
            <v>45092</v>
          </cell>
          <cell r="S1268">
            <v>45092</v>
          </cell>
          <cell r="T1268">
            <v>45092</v>
          </cell>
          <cell r="U1268">
            <v>45092</v>
          </cell>
          <cell r="V1268">
            <v>45092</v>
          </cell>
          <cell r="W1268">
            <v>45092</v>
          </cell>
          <cell r="X1268" t="str">
            <v>No</v>
          </cell>
          <cell r="AB1268" t="str">
            <v>699</v>
          </cell>
          <cell r="AC1268" t="str">
            <v>699</v>
          </cell>
          <cell r="AD1268" t="str">
            <v>2699</v>
          </cell>
          <cell r="AE1268" t="str">
            <v>2699</v>
          </cell>
          <cell r="AF1268" t="str">
            <v>2899</v>
          </cell>
          <cell r="AG1268" t="str">
            <v>2699</v>
          </cell>
        </row>
        <row r="1269">
          <cell r="D1269" t="str">
            <v>BUES035163</v>
          </cell>
          <cell r="I1269" t="str">
            <v>D (Compressor scrapped/ Company shut)</v>
          </cell>
          <cell r="N1269">
            <v>583</v>
          </cell>
          <cell r="O1269">
            <v>120</v>
          </cell>
          <cell r="P1269">
            <v>3</v>
          </cell>
          <cell r="Q1269" t="str">
            <v>Synthetic</v>
          </cell>
          <cell r="R1269">
            <v>45017</v>
          </cell>
          <cell r="S1269">
            <v>45386</v>
          </cell>
          <cell r="T1269">
            <v>45386</v>
          </cell>
          <cell r="U1269">
            <v>45017</v>
          </cell>
          <cell r="V1269">
            <v>45017</v>
          </cell>
          <cell r="W1269">
            <v>44903</v>
          </cell>
          <cell r="AB1269" t="str">
            <v>3574</v>
          </cell>
          <cell r="AC1269" t="str">
            <v>3574</v>
          </cell>
          <cell r="AD1269" t="str">
            <v>7570</v>
          </cell>
          <cell r="AE1269" t="str">
            <v>7570</v>
          </cell>
          <cell r="AF1269" t="str">
            <v>7562</v>
          </cell>
          <cell r="AG1269" t="str">
            <v>3562</v>
          </cell>
        </row>
        <row r="1270">
          <cell r="D1270" t="str">
            <v>BUES046671</v>
          </cell>
          <cell r="I1270" t="str">
            <v>F (Company/Customer unidentified)</v>
          </cell>
        </row>
        <row r="1271">
          <cell r="D1271" t="str">
            <v>BUEC372458</v>
          </cell>
          <cell r="I1271" t="str">
            <v>B (Below 100% potential spares purchased)</v>
          </cell>
          <cell r="N1271">
            <v>4234</v>
          </cell>
          <cell r="O1271">
            <v>3066</v>
          </cell>
          <cell r="P1271">
            <v>7</v>
          </cell>
          <cell r="Q1271" t="str">
            <v>XD</v>
          </cell>
          <cell r="R1271">
            <v>45805</v>
          </cell>
          <cell r="S1271">
            <v>46018</v>
          </cell>
          <cell r="T1271">
            <v>46018</v>
          </cell>
          <cell r="U1271">
            <v>45805</v>
          </cell>
          <cell r="V1271">
            <v>45805</v>
          </cell>
          <cell r="W1271">
            <v>45805</v>
          </cell>
          <cell r="X1271" t="str">
            <v>No</v>
          </cell>
          <cell r="AB1271" t="str">
            <v>1840</v>
          </cell>
          <cell r="AC1271" t="str">
            <v>1840</v>
          </cell>
          <cell r="AD1271" t="str">
            <v>2271</v>
          </cell>
          <cell r="AE1271" t="str">
            <v>2271</v>
          </cell>
          <cell r="AF1271" t="str">
            <v>6271</v>
          </cell>
          <cell r="AG1271" t="str">
            <v>2271</v>
          </cell>
        </row>
        <row r="1272">
          <cell r="D1272" t="str">
            <v>21245508</v>
          </cell>
          <cell r="I1272" t="str">
            <v>B (Below 100% potential spares purchased)</v>
          </cell>
          <cell r="N1272">
            <v>0</v>
          </cell>
          <cell r="O1272">
            <v>0</v>
          </cell>
          <cell r="P1272">
            <v>6</v>
          </cell>
          <cell r="AB1272" t="str">
            <v>1000</v>
          </cell>
          <cell r="AC1272" t="str">
            <v>1000</v>
          </cell>
          <cell r="AE1272" t="str">
            <v>1000</v>
          </cell>
          <cell r="AF1272" t="str">
            <v>1000</v>
          </cell>
          <cell r="AG1272" t="str">
            <v>1000</v>
          </cell>
        </row>
        <row r="1273">
          <cell r="D1273" t="str">
            <v>AUDC372226</v>
          </cell>
          <cell r="I1273" t="str">
            <v>C (Not Buying Spares or buying lubricants)</v>
          </cell>
          <cell r="N1273">
            <v>149</v>
          </cell>
          <cell r="O1273">
            <v>544</v>
          </cell>
          <cell r="P1273">
            <v>1</v>
          </cell>
          <cell r="Q1273" t="str">
            <v>XD</v>
          </cell>
          <cell r="R1273">
            <v>45384</v>
          </cell>
          <cell r="S1273">
            <v>45384</v>
          </cell>
          <cell r="T1273">
            <v>45384</v>
          </cell>
          <cell r="U1273">
            <v>45384</v>
          </cell>
          <cell r="V1273">
            <v>45384</v>
          </cell>
          <cell r="W1273">
            <v>45202</v>
          </cell>
          <cell r="X1273" t="str">
            <v>No</v>
          </cell>
          <cell r="AB1273" t="str">
            <v>1306</v>
          </cell>
          <cell r="AC1273" t="str">
            <v>1306</v>
          </cell>
          <cell r="AD1273" t="str">
            <v>3306</v>
          </cell>
          <cell r="AE1273" t="str">
            <v>3306</v>
          </cell>
          <cell r="AF1273" t="str">
            <v>7306</v>
          </cell>
          <cell r="AG1273" t="str">
            <v>1306</v>
          </cell>
        </row>
        <row r="1274">
          <cell r="D1274" t="str">
            <v>21245308</v>
          </cell>
          <cell r="I1274" t="str">
            <v>P1 - Asset will get commissioned within one year</v>
          </cell>
        </row>
        <row r="1275">
          <cell r="D1275" t="str">
            <v>PUDENC1487</v>
          </cell>
          <cell r="I1275" t="str">
            <v>P1 - Asset will get commissioned within one year</v>
          </cell>
        </row>
        <row r="1276">
          <cell r="D1276" t="str">
            <v>BUDD162719</v>
          </cell>
          <cell r="I1276" t="str">
            <v>A (100% potential spares purchased)</v>
          </cell>
          <cell r="P1276">
            <v>1</v>
          </cell>
          <cell r="Q1276" t="str">
            <v>Air lube Plus</v>
          </cell>
          <cell r="R1276">
            <v>46072</v>
          </cell>
          <cell r="U1276">
            <v>46072</v>
          </cell>
          <cell r="V1276">
            <v>46072</v>
          </cell>
          <cell r="AD1276" t="str">
            <v>675</v>
          </cell>
          <cell r="AE1276" t="str">
            <v>1425</v>
          </cell>
          <cell r="AG1276" t="str">
            <v>1000</v>
          </cell>
        </row>
        <row r="1277">
          <cell r="D1277" t="str">
            <v>BUDD230883</v>
          </cell>
          <cell r="I1277" t="str">
            <v>D (Compressor scrapped/ Company shut)</v>
          </cell>
        </row>
        <row r="1278">
          <cell r="D1278" t="str">
            <v>SN21T002059</v>
          </cell>
          <cell r="P1278">
            <v>5</v>
          </cell>
          <cell r="AD1278" t="str">
            <v>0</v>
          </cell>
        </row>
        <row r="1279">
          <cell r="D1279" t="str">
            <v>SN21T002060</v>
          </cell>
          <cell r="N1279">
            <v>0</v>
          </cell>
          <cell r="O1279">
            <v>0</v>
          </cell>
          <cell r="X1279" t="str">
            <v>Yes</v>
          </cell>
        </row>
        <row r="1280">
          <cell r="D1280" t="str">
            <v>SN21T000956</v>
          </cell>
          <cell r="N1280">
            <v>0</v>
          </cell>
          <cell r="O1280">
            <v>0</v>
          </cell>
          <cell r="P1280">
            <v>6</v>
          </cell>
        </row>
        <row r="1281">
          <cell r="D1281" t="str">
            <v>BUES034926</v>
          </cell>
          <cell r="I1281" t="str">
            <v>A (100% potential spares purchased)</v>
          </cell>
          <cell r="N1281">
            <v>10897</v>
          </cell>
          <cell r="O1281">
            <v>17780</v>
          </cell>
          <cell r="P1281">
            <v>3</v>
          </cell>
          <cell r="Q1281" t="str">
            <v>XD</v>
          </cell>
          <cell r="R1281">
            <v>46077</v>
          </cell>
          <cell r="S1281">
            <v>46077</v>
          </cell>
          <cell r="T1281">
            <v>46077</v>
          </cell>
          <cell r="U1281">
            <v>46077</v>
          </cell>
          <cell r="V1281">
            <v>46077</v>
          </cell>
          <cell r="W1281">
            <v>46077</v>
          </cell>
          <cell r="X1281" t="str">
            <v>No</v>
          </cell>
          <cell r="Y1281">
            <v>46034</v>
          </cell>
          <cell r="AB1281" t="str">
            <v>1592</v>
          </cell>
          <cell r="AC1281" t="str">
            <v>1592</v>
          </cell>
          <cell r="AD1281" t="str">
            <v>3592</v>
          </cell>
          <cell r="AE1281" t="str">
            <v>3592</v>
          </cell>
          <cell r="AF1281" t="str">
            <v>7592</v>
          </cell>
          <cell r="AG1281" t="str">
            <v>3592</v>
          </cell>
        </row>
        <row r="1282">
          <cell r="D1282" t="str">
            <v>BUDC372326</v>
          </cell>
          <cell r="I1282" t="str">
            <v>A (100% potential spares purchased)</v>
          </cell>
          <cell r="O1282">
            <v>27850</v>
          </cell>
          <cell r="P1282">
            <v>2</v>
          </cell>
          <cell r="Q1282" t="str">
            <v>XD</v>
          </cell>
          <cell r="R1282">
            <v>46032</v>
          </cell>
          <cell r="S1282">
            <v>42379</v>
          </cell>
          <cell r="T1282">
            <v>46032</v>
          </cell>
          <cell r="U1282">
            <v>46032</v>
          </cell>
          <cell r="V1282">
            <v>46032</v>
          </cell>
          <cell r="W1282">
            <v>46032</v>
          </cell>
          <cell r="X1282" t="str">
            <v>No</v>
          </cell>
          <cell r="AB1282" t="str">
            <v>1877</v>
          </cell>
          <cell r="AC1282" t="str">
            <v>1877</v>
          </cell>
          <cell r="AD1282" t="str">
            <v>3877</v>
          </cell>
          <cell r="AE1282" t="str">
            <v>3877</v>
          </cell>
          <cell r="AF1282" t="str">
            <v>7877</v>
          </cell>
          <cell r="AG1282" t="str">
            <v>3877</v>
          </cell>
        </row>
        <row r="1283">
          <cell r="D1283" t="str">
            <v>BUDC372327</v>
          </cell>
          <cell r="I1283" t="str">
            <v>A (100% potential spares purchased)</v>
          </cell>
          <cell r="N1283">
            <v>4303</v>
          </cell>
          <cell r="O1283">
            <v>3665</v>
          </cell>
          <cell r="P1283">
            <v>6</v>
          </cell>
          <cell r="Q1283" t="str">
            <v>XD</v>
          </cell>
          <cell r="R1283">
            <v>46007</v>
          </cell>
          <cell r="S1283">
            <v>46007</v>
          </cell>
          <cell r="T1283">
            <v>46007</v>
          </cell>
          <cell r="U1283">
            <v>46007</v>
          </cell>
          <cell r="V1283">
            <v>46007</v>
          </cell>
          <cell r="W1283">
            <v>46007</v>
          </cell>
          <cell r="X1283" t="str">
            <v>Yes</v>
          </cell>
          <cell r="Y1283">
            <v>45748</v>
          </cell>
          <cell r="Z1283">
            <v>45748</v>
          </cell>
          <cell r="AA1283">
            <v>45748</v>
          </cell>
          <cell r="AB1283" t="str">
            <v>1399</v>
          </cell>
          <cell r="AC1283" t="str">
            <v>1399</v>
          </cell>
          <cell r="AD1283" t="str">
            <v>2900</v>
          </cell>
          <cell r="AE1283" t="str">
            <v>989</v>
          </cell>
          <cell r="AF1283" t="str">
            <v>7899</v>
          </cell>
          <cell r="AG1283" t="str">
            <v>3399</v>
          </cell>
        </row>
        <row r="1284">
          <cell r="D1284" t="str">
            <v>EUCS034229</v>
          </cell>
          <cell r="I1284" t="str">
            <v>B (Below 100% potential spares purchased)</v>
          </cell>
          <cell r="N1284">
            <v>853</v>
          </cell>
          <cell r="O1284">
            <v>1177</v>
          </cell>
          <cell r="P1284">
            <v>2</v>
          </cell>
          <cell r="Q1284" t="str">
            <v>Synthetic</v>
          </cell>
          <cell r="R1284">
            <v>44585</v>
          </cell>
          <cell r="S1284">
            <v>45322</v>
          </cell>
          <cell r="T1284">
            <v>45322</v>
          </cell>
          <cell r="U1284">
            <v>44959</v>
          </cell>
          <cell r="V1284">
            <v>44959</v>
          </cell>
          <cell r="W1284">
            <v>44959</v>
          </cell>
          <cell r="X1284" t="str">
            <v>No</v>
          </cell>
          <cell r="AB1284" t="str">
            <v>1512</v>
          </cell>
          <cell r="AC1284" t="str">
            <v>1512</v>
          </cell>
          <cell r="AD1284" t="str">
            <v>270</v>
          </cell>
          <cell r="AE1284" t="str">
            <v>1518</v>
          </cell>
          <cell r="AF1284" t="str">
            <v>3318</v>
          </cell>
          <cell r="AG1284" t="str">
            <v>788</v>
          </cell>
        </row>
        <row r="1285">
          <cell r="D1285" t="str">
            <v>BUDS034770</v>
          </cell>
          <cell r="I1285" t="str">
            <v>C (Not Buying Spares or buying lubricants)</v>
          </cell>
          <cell r="N1285">
            <v>5626</v>
          </cell>
          <cell r="O1285">
            <v>3750</v>
          </cell>
          <cell r="P1285">
            <v>1</v>
          </cell>
          <cell r="Q1285" t="str">
            <v>Synthetic</v>
          </cell>
          <cell r="R1285">
            <v>45198</v>
          </cell>
          <cell r="S1285">
            <v>45198</v>
          </cell>
          <cell r="T1285">
            <v>45198</v>
          </cell>
          <cell r="U1285">
            <v>45198</v>
          </cell>
          <cell r="V1285">
            <v>45198</v>
          </cell>
          <cell r="W1285">
            <v>45198</v>
          </cell>
          <cell r="X1285" t="str">
            <v>No</v>
          </cell>
          <cell r="AB1285" t="str">
            <v>479</v>
          </cell>
          <cell r="AC1285" t="str">
            <v>479</v>
          </cell>
          <cell r="AD1285" t="str">
            <v>479</v>
          </cell>
          <cell r="AE1285" t="str">
            <v>357</v>
          </cell>
          <cell r="AF1285" t="str">
            <v>357</v>
          </cell>
          <cell r="AG1285" t="str">
            <v>357</v>
          </cell>
        </row>
        <row r="1286">
          <cell r="D1286" t="str">
            <v>BUDS034880</v>
          </cell>
          <cell r="I1286" t="str">
            <v>C (Not Buying Spares or buying lubricants)</v>
          </cell>
          <cell r="N1286">
            <v>5094</v>
          </cell>
          <cell r="O1286">
            <v>4168</v>
          </cell>
          <cell r="P1286">
            <v>2</v>
          </cell>
          <cell r="Q1286" t="str">
            <v>Synthetic</v>
          </cell>
          <cell r="R1286">
            <v>46031</v>
          </cell>
          <cell r="S1286">
            <v>46031</v>
          </cell>
          <cell r="T1286">
            <v>46041</v>
          </cell>
          <cell r="U1286">
            <v>46041</v>
          </cell>
          <cell r="V1286">
            <v>46041</v>
          </cell>
          <cell r="W1286">
            <v>45764</v>
          </cell>
          <cell r="X1286" t="str">
            <v>No</v>
          </cell>
          <cell r="AB1286" t="str">
            <v>1914</v>
          </cell>
          <cell r="AC1286" t="str">
            <v>1914</v>
          </cell>
          <cell r="AD1286" t="str">
            <v>3914</v>
          </cell>
          <cell r="AE1286" t="str">
            <v>3914</v>
          </cell>
          <cell r="AF1286" t="str">
            <v>7596</v>
          </cell>
          <cell r="AG1286" t="str">
            <v>3914</v>
          </cell>
        </row>
        <row r="1287">
          <cell r="D1287" t="str">
            <v>BUDS046497</v>
          </cell>
          <cell r="I1287" t="str">
            <v>C (Not Buying Spares or buying lubricants)</v>
          </cell>
          <cell r="N1287">
            <v>2644</v>
          </cell>
          <cell r="O1287">
            <v>4136</v>
          </cell>
          <cell r="P1287">
            <v>8</v>
          </cell>
          <cell r="Q1287" t="str">
            <v>Synthetic</v>
          </cell>
          <cell r="R1287">
            <v>45764</v>
          </cell>
          <cell r="S1287">
            <v>46031</v>
          </cell>
          <cell r="T1287">
            <v>46031</v>
          </cell>
          <cell r="U1287">
            <v>45764</v>
          </cell>
          <cell r="V1287">
            <v>45764</v>
          </cell>
          <cell r="W1287">
            <v>45564</v>
          </cell>
          <cell r="X1287" t="str">
            <v>No</v>
          </cell>
          <cell r="AB1287" t="str">
            <v>3839</v>
          </cell>
          <cell r="AC1287" t="str">
            <v>3839</v>
          </cell>
          <cell r="AD1287" t="str">
            <v>3355</v>
          </cell>
          <cell r="AE1287" t="str">
            <v>3350</v>
          </cell>
          <cell r="AF1287" t="str">
            <v>983</v>
          </cell>
          <cell r="AG1287" t="str">
            <v>3350</v>
          </cell>
        </row>
        <row r="1288">
          <cell r="D1288" t="str">
            <v>BUDS046443</v>
          </cell>
          <cell r="I1288" t="str">
            <v>C (Not Buying Spares or buying lubricants)</v>
          </cell>
          <cell r="N1288">
            <v>1478</v>
          </cell>
          <cell r="O1288">
            <v>3002</v>
          </cell>
          <cell r="P1288">
            <v>4</v>
          </cell>
          <cell r="Q1288" t="str">
            <v>Synthetic</v>
          </cell>
          <cell r="R1288">
            <v>46031</v>
          </cell>
          <cell r="S1288">
            <v>46031</v>
          </cell>
          <cell r="T1288">
            <v>45764</v>
          </cell>
          <cell r="U1288">
            <v>46031</v>
          </cell>
          <cell r="V1288">
            <v>45762</v>
          </cell>
          <cell r="W1288">
            <v>46031</v>
          </cell>
          <cell r="X1288" t="str">
            <v>No</v>
          </cell>
          <cell r="AB1288" t="str">
            <v>3980</v>
          </cell>
          <cell r="AC1288" t="str">
            <v>1534</v>
          </cell>
          <cell r="AD1288" t="str">
            <v>5980</v>
          </cell>
          <cell r="AE1288" t="str">
            <v>5980</v>
          </cell>
          <cell r="AF1288" t="str">
            <v>7980</v>
          </cell>
          <cell r="AG1288" t="str">
            <v>1534</v>
          </cell>
        </row>
        <row r="1289">
          <cell r="D1289" t="str">
            <v>BUDS046526</v>
          </cell>
          <cell r="I1289" t="str">
            <v>F (Company/Customer unidentified)</v>
          </cell>
        </row>
        <row r="1290">
          <cell r="D1290" t="str">
            <v>BUBD162649</v>
          </cell>
          <cell r="I1290" t="str">
            <v>A (100% potential spares purchased)</v>
          </cell>
          <cell r="P1290">
            <v>1</v>
          </cell>
          <cell r="Q1290" t="str">
            <v>Air lube Plus</v>
          </cell>
          <cell r="R1290">
            <v>45265</v>
          </cell>
          <cell r="AD1290" t="str">
            <v>330</v>
          </cell>
          <cell r="AE1290" t="str">
            <v>830</v>
          </cell>
          <cell r="AG1290" t="str">
            <v>1000</v>
          </cell>
        </row>
        <row r="1291">
          <cell r="D1291" t="str">
            <v>CUDE567815</v>
          </cell>
          <cell r="N1291">
            <v>0</v>
          </cell>
          <cell r="O1291">
            <v>0</v>
          </cell>
        </row>
        <row r="1292">
          <cell r="D1292" t="str">
            <v>CUDE567816</v>
          </cell>
          <cell r="P1292">
            <v>8</v>
          </cell>
          <cell r="Q1292" t="str">
            <v>Air lube</v>
          </cell>
          <cell r="AD1292" t="str">
            <v>0</v>
          </cell>
        </row>
        <row r="1293">
          <cell r="D1293" t="str">
            <v>BUDS034771</v>
          </cell>
          <cell r="I1293" t="str">
            <v>D (Compressor scrapped/ Company shut)</v>
          </cell>
          <cell r="N1293">
            <v>2555</v>
          </cell>
          <cell r="O1293">
            <v>1500</v>
          </cell>
          <cell r="P1293">
            <v>1</v>
          </cell>
          <cell r="Q1293" t="str">
            <v>XD</v>
          </cell>
          <cell r="R1293">
            <v>45372</v>
          </cell>
          <cell r="S1293">
            <v>45548</v>
          </cell>
          <cell r="T1293">
            <v>45548</v>
          </cell>
          <cell r="U1293">
            <v>45548</v>
          </cell>
          <cell r="V1293">
            <v>45548</v>
          </cell>
          <cell r="W1293">
            <v>45548</v>
          </cell>
          <cell r="X1293" t="str">
            <v>No</v>
          </cell>
          <cell r="AB1293" t="str">
            <v>611</v>
          </cell>
          <cell r="AC1293" t="str">
            <v>611</v>
          </cell>
          <cell r="AD1293" t="str">
            <v>1231</v>
          </cell>
          <cell r="AE1293" t="str">
            <v>1231</v>
          </cell>
          <cell r="AF1293" t="str">
            <v>5913</v>
          </cell>
          <cell r="AG1293" t="str">
            <v>2231</v>
          </cell>
        </row>
        <row r="1294">
          <cell r="D1294" t="str">
            <v>SN21T002006</v>
          </cell>
          <cell r="N1294">
            <v>0</v>
          </cell>
          <cell r="O1294">
            <v>0</v>
          </cell>
        </row>
        <row r="1295">
          <cell r="D1295" t="str">
            <v>CUDE542845</v>
          </cell>
          <cell r="P1295">
            <v>3</v>
          </cell>
          <cell r="AD1295" t="str">
            <v>1000</v>
          </cell>
        </row>
        <row r="1296">
          <cell r="D1296" t="str">
            <v>BUDS034763</v>
          </cell>
          <cell r="I1296" t="str">
            <v>C (Not Buying Spares or buying lubricants)</v>
          </cell>
          <cell r="N1296">
            <v>7849</v>
          </cell>
          <cell r="O1296">
            <v>1201</v>
          </cell>
          <cell r="P1296">
            <v>1</v>
          </cell>
          <cell r="Q1296" t="str">
            <v>XD</v>
          </cell>
          <cell r="R1296">
            <v>45377</v>
          </cell>
          <cell r="S1296">
            <v>45377</v>
          </cell>
          <cell r="T1296">
            <v>45377</v>
          </cell>
          <cell r="U1296">
            <v>45377</v>
          </cell>
          <cell r="V1296">
            <v>45377</v>
          </cell>
          <cell r="W1296">
            <v>45377</v>
          </cell>
          <cell r="AB1296" t="str">
            <v>455</v>
          </cell>
          <cell r="AC1296" t="str">
            <v>455</v>
          </cell>
          <cell r="AD1296" t="str">
            <v>2455</v>
          </cell>
          <cell r="AE1296" t="str">
            <v>2455</v>
          </cell>
          <cell r="AF1296" t="str">
            <v>6455</v>
          </cell>
          <cell r="AG1296" t="str">
            <v>2455</v>
          </cell>
        </row>
        <row r="1297">
          <cell r="D1297" t="str">
            <v>BUDD162713</v>
          </cell>
          <cell r="I1297" t="str">
            <v>A (100% potential spares purchased)</v>
          </cell>
          <cell r="P1297">
            <v>6</v>
          </cell>
          <cell r="Q1297" t="str">
            <v>Air lube Plus</v>
          </cell>
          <cell r="R1297">
            <v>45128</v>
          </cell>
          <cell r="U1297">
            <v>44943</v>
          </cell>
          <cell r="AD1297" t="str">
            <v>600</v>
          </cell>
          <cell r="AE1297" t="str">
            <v>1100</v>
          </cell>
          <cell r="AG1297" t="str">
            <v>1000</v>
          </cell>
        </row>
        <row r="1298">
          <cell r="D1298" t="str">
            <v>BUDC372146</v>
          </cell>
          <cell r="I1298" t="str">
            <v>D (Compressor scrapped/ Company shut)</v>
          </cell>
          <cell r="N1298">
            <v>2754</v>
          </cell>
          <cell r="O1298">
            <v>823</v>
          </cell>
          <cell r="P1298">
            <v>4</v>
          </cell>
          <cell r="Q1298" t="str">
            <v>XD</v>
          </cell>
          <cell r="R1298">
            <v>44946</v>
          </cell>
          <cell r="S1298">
            <v>45150</v>
          </cell>
          <cell r="T1298">
            <v>45150</v>
          </cell>
          <cell r="U1298">
            <v>45150</v>
          </cell>
          <cell r="V1298">
            <v>45150</v>
          </cell>
          <cell r="W1298">
            <v>45150</v>
          </cell>
          <cell r="X1298" t="str">
            <v>No</v>
          </cell>
          <cell r="AB1298" t="str">
            <v>515</v>
          </cell>
          <cell r="AC1298" t="str">
            <v>515</v>
          </cell>
          <cell r="AD1298" t="str">
            <v>2515</v>
          </cell>
          <cell r="AE1298" t="str">
            <v>2515</v>
          </cell>
          <cell r="AF1298" t="str">
            <v>4014</v>
          </cell>
          <cell r="AG1298" t="str">
            <v>107</v>
          </cell>
        </row>
        <row r="1299">
          <cell r="D1299" t="str">
            <v>CUDE211743</v>
          </cell>
          <cell r="N1299">
            <v>0</v>
          </cell>
          <cell r="O1299">
            <v>0</v>
          </cell>
        </row>
        <row r="1300">
          <cell r="D1300" t="str">
            <v>BUDS046356</v>
          </cell>
          <cell r="I1300" t="str">
            <v>D (Compressor scrapped/ Company shut)</v>
          </cell>
          <cell r="N1300">
            <v>1107</v>
          </cell>
          <cell r="O1300">
            <v>1661</v>
          </cell>
          <cell r="P1300">
            <v>3</v>
          </cell>
          <cell r="Q1300" t="str">
            <v>Synthetic</v>
          </cell>
          <cell r="R1300">
            <v>45196</v>
          </cell>
          <cell r="S1300">
            <v>45196</v>
          </cell>
          <cell r="T1300">
            <v>45196</v>
          </cell>
          <cell r="U1300">
            <v>45196</v>
          </cell>
          <cell r="V1300">
            <v>45196</v>
          </cell>
          <cell r="W1300">
            <v>45196</v>
          </cell>
          <cell r="X1300" t="str">
            <v>No</v>
          </cell>
          <cell r="AB1300" t="str">
            <v>1232</v>
          </cell>
          <cell r="AC1300" t="str">
            <v>1232</v>
          </cell>
          <cell r="AD1300" t="str">
            <v>3232</v>
          </cell>
          <cell r="AE1300" t="str">
            <v>1232</v>
          </cell>
          <cell r="AF1300" t="str">
            <v>5232</v>
          </cell>
          <cell r="AG1300" t="str">
            <v>1232</v>
          </cell>
        </row>
        <row r="1301">
          <cell r="D1301" t="str">
            <v>CUDE211738</v>
          </cell>
        </row>
        <row r="1302">
          <cell r="D1302" t="str">
            <v>CUDE211735</v>
          </cell>
          <cell r="N1302">
            <v>0</v>
          </cell>
          <cell r="O1302">
            <v>0</v>
          </cell>
        </row>
        <row r="1303">
          <cell r="D1303" t="str">
            <v>BUDS046329</v>
          </cell>
          <cell r="I1303" t="str">
            <v>D (Compressor scrapped/ Company shut)</v>
          </cell>
          <cell r="N1303">
            <v>1</v>
          </cell>
          <cell r="O1303">
            <v>0</v>
          </cell>
          <cell r="X1303" t="str">
            <v>No</v>
          </cell>
        </row>
        <row r="1304">
          <cell r="D1304" t="str">
            <v>CUDE567676</v>
          </cell>
          <cell r="N1304">
            <v>0</v>
          </cell>
          <cell r="O1304">
            <v>0</v>
          </cell>
          <cell r="P1304">
            <v>6</v>
          </cell>
        </row>
        <row r="1305">
          <cell r="D1305" t="str">
            <v>BUDS046275</v>
          </cell>
          <cell r="I1305" t="str">
            <v>A (100% potential spares purchased)</v>
          </cell>
          <cell r="N1305">
            <v>20196</v>
          </cell>
          <cell r="P1305">
            <v>4</v>
          </cell>
          <cell r="Q1305" t="str">
            <v>Synthetic</v>
          </cell>
          <cell r="R1305">
            <v>45715</v>
          </cell>
          <cell r="S1305">
            <v>46002</v>
          </cell>
          <cell r="T1305">
            <v>46002</v>
          </cell>
          <cell r="U1305">
            <v>45712</v>
          </cell>
          <cell r="V1305">
            <v>45810</v>
          </cell>
          <cell r="W1305">
            <v>45810</v>
          </cell>
          <cell r="X1305" t="str">
            <v>No</v>
          </cell>
          <cell r="AB1305" t="str">
            <v>2479</v>
          </cell>
          <cell r="AC1305" t="str">
            <v>2479</v>
          </cell>
          <cell r="AD1305" t="str">
            <v>2449</v>
          </cell>
          <cell r="AE1305" t="str">
            <v>2479</v>
          </cell>
          <cell r="AF1305" t="str">
            <v>4783</v>
          </cell>
          <cell r="AG1305" t="str">
            <v>783</v>
          </cell>
        </row>
        <row r="1306">
          <cell r="D1306" t="str">
            <v>BUCD121176</v>
          </cell>
          <cell r="I1306" t="str">
            <v>A (100% potential spares purchased)</v>
          </cell>
          <cell r="P1306">
            <v>3</v>
          </cell>
          <cell r="Q1306" t="str">
            <v>Air lube Plus</v>
          </cell>
          <cell r="R1306">
            <v>45265</v>
          </cell>
          <cell r="AD1306" t="str">
            <v>250</v>
          </cell>
          <cell r="AE1306" t="str">
            <v>250</v>
          </cell>
          <cell r="AG1306" t="str">
            <v>1000</v>
          </cell>
        </row>
        <row r="1307">
          <cell r="D1307" t="str">
            <v>BUCD121174</v>
          </cell>
          <cell r="I1307" t="str">
            <v>A (100% potential spares purchased)</v>
          </cell>
          <cell r="P1307">
            <v>4</v>
          </cell>
          <cell r="Q1307" t="str">
            <v>Air lube Plus</v>
          </cell>
          <cell r="R1307">
            <v>45768</v>
          </cell>
          <cell r="U1307">
            <v>45768</v>
          </cell>
          <cell r="V1307">
            <v>45768</v>
          </cell>
          <cell r="AD1307" t="str">
            <v>250</v>
          </cell>
          <cell r="AE1307" t="str">
            <v>750</v>
          </cell>
          <cell r="AG1307" t="str">
            <v>1000</v>
          </cell>
        </row>
        <row r="1308">
          <cell r="D1308" t="str">
            <v>BUCD162696</v>
          </cell>
          <cell r="I1308" t="str">
            <v>A (100% potential spares purchased)</v>
          </cell>
          <cell r="P1308">
            <v>2</v>
          </cell>
          <cell r="Q1308" t="str">
            <v>Air lube Plus</v>
          </cell>
          <cell r="R1308">
            <v>46073</v>
          </cell>
          <cell r="U1308">
            <v>46073</v>
          </cell>
          <cell r="V1308">
            <v>46073</v>
          </cell>
          <cell r="AD1308" t="str">
            <v>570</v>
          </cell>
          <cell r="AE1308" t="str">
            <v>1270</v>
          </cell>
          <cell r="AG1308" t="str">
            <v>1000</v>
          </cell>
        </row>
        <row r="1309">
          <cell r="D1309" t="str">
            <v>BUCS034287</v>
          </cell>
          <cell r="I1309" t="str">
            <v>A (100% potential spares purchased)</v>
          </cell>
          <cell r="N1309">
            <v>22561</v>
          </cell>
          <cell r="O1309">
            <v>9649</v>
          </cell>
          <cell r="P1309">
            <v>12</v>
          </cell>
          <cell r="Q1309" t="str">
            <v>XD</v>
          </cell>
          <cell r="R1309">
            <v>46134</v>
          </cell>
          <cell r="S1309">
            <v>46134</v>
          </cell>
          <cell r="T1309">
            <v>46134</v>
          </cell>
          <cell r="U1309">
            <v>46134</v>
          </cell>
          <cell r="V1309">
            <v>46134</v>
          </cell>
          <cell r="W1309">
            <v>46134</v>
          </cell>
          <cell r="X1309" t="str">
            <v>Yes</v>
          </cell>
          <cell r="Y1309">
            <v>46043</v>
          </cell>
          <cell r="Z1309">
            <v>46043</v>
          </cell>
          <cell r="AA1309">
            <v>46043</v>
          </cell>
          <cell r="AB1309" t="str">
            <v>1134</v>
          </cell>
          <cell r="AC1309" t="str">
            <v>1134</v>
          </cell>
          <cell r="AD1309" t="str">
            <v>3134</v>
          </cell>
          <cell r="AE1309" t="str">
            <v>3134</v>
          </cell>
          <cell r="AF1309" t="str">
            <v>7136</v>
          </cell>
          <cell r="AG1309" t="str">
            <v>3134</v>
          </cell>
        </row>
        <row r="1310">
          <cell r="D1310" t="str">
            <v>BUCS046173</v>
          </cell>
          <cell r="I1310" t="str">
            <v>D (Compressor scrapped/ Company shut)</v>
          </cell>
          <cell r="N1310">
            <v>1332</v>
          </cell>
          <cell r="O1310">
            <v>323</v>
          </cell>
          <cell r="P1310">
            <v>2</v>
          </cell>
          <cell r="Q1310" t="str">
            <v>Synthetic</v>
          </cell>
          <cell r="R1310">
            <v>44461</v>
          </cell>
          <cell r="S1310">
            <v>44469</v>
          </cell>
          <cell r="T1310">
            <v>44469</v>
          </cell>
          <cell r="U1310">
            <v>44469</v>
          </cell>
          <cell r="V1310">
            <v>44469</v>
          </cell>
          <cell r="W1310">
            <v>44469</v>
          </cell>
          <cell r="X1310" t="str">
            <v>No</v>
          </cell>
          <cell r="AB1310" t="str">
            <v>77</v>
          </cell>
          <cell r="AC1310" t="str">
            <v>77</v>
          </cell>
          <cell r="AD1310" t="str">
            <v>577</v>
          </cell>
          <cell r="AE1310" t="str">
            <v>77</v>
          </cell>
          <cell r="AF1310" t="str">
            <v>77</v>
          </cell>
          <cell r="AG1310" t="str">
            <v>77</v>
          </cell>
        </row>
        <row r="1311">
          <cell r="D1311" t="str">
            <v>Community Health centre chanda Kyari</v>
          </cell>
          <cell r="I1311" t="str">
            <v>P1 - Asset will get commissioned within one year</v>
          </cell>
        </row>
        <row r="1312">
          <cell r="D1312" t="str">
            <v>SN21T001750</v>
          </cell>
          <cell r="I1312" t="str">
            <v>B (Below 100% potential spares purchased)</v>
          </cell>
          <cell r="P1312">
            <v>8</v>
          </cell>
          <cell r="AD1312" t="str">
            <v>0</v>
          </cell>
        </row>
        <row r="1313">
          <cell r="D1313" t="str">
            <v>BUBS033778</v>
          </cell>
          <cell r="I1313" t="str">
            <v>B (Below 100% potential spares purchased)</v>
          </cell>
          <cell r="N1313">
            <v>29272</v>
          </cell>
          <cell r="O1313">
            <v>5760</v>
          </cell>
          <cell r="P1313">
            <v>7</v>
          </cell>
          <cell r="Q1313" t="str">
            <v>XD</v>
          </cell>
          <cell r="R1313">
            <v>46134</v>
          </cell>
          <cell r="S1313">
            <v>46134</v>
          </cell>
          <cell r="T1313">
            <v>46134</v>
          </cell>
          <cell r="U1313">
            <v>46134</v>
          </cell>
          <cell r="V1313">
            <v>46134</v>
          </cell>
          <cell r="W1313">
            <v>46134</v>
          </cell>
          <cell r="X1313" t="str">
            <v>Yes</v>
          </cell>
          <cell r="Y1313">
            <v>46043</v>
          </cell>
          <cell r="Z1313">
            <v>46043</v>
          </cell>
          <cell r="AA1313">
            <v>46043</v>
          </cell>
          <cell r="AB1313" t="str">
            <v>1786</v>
          </cell>
          <cell r="AC1313" t="str">
            <v>1786</v>
          </cell>
          <cell r="AD1313" t="str">
            <v>3786</v>
          </cell>
          <cell r="AE1313" t="str">
            <v>3786</v>
          </cell>
          <cell r="AF1313" t="str">
            <v>7786</v>
          </cell>
          <cell r="AG1313" t="str">
            <v>3786</v>
          </cell>
        </row>
        <row r="1314">
          <cell r="D1314" t="str">
            <v>BUCS046101</v>
          </cell>
          <cell r="I1314" t="str">
            <v>D (Compressor scrapped/ Company shut)</v>
          </cell>
          <cell r="P1314">
            <v>4</v>
          </cell>
          <cell r="Q1314" t="str">
            <v>Synthetic</v>
          </cell>
          <cell r="R1314">
            <v>44834</v>
          </cell>
          <cell r="S1314">
            <v>44834</v>
          </cell>
          <cell r="T1314">
            <v>44834</v>
          </cell>
          <cell r="U1314">
            <v>44834</v>
          </cell>
          <cell r="V1314">
            <v>44834</v>
          </cell>
          <cell r="W1314">
            <v>44834</v>
          </cell>
          <cell r="X1314" t="str">
            <v>No</v>
          </cell>
          <cell r="AB1314" t="str">
            <v>2896</v>
          </cell>
          <cell r="AC1314" t="str">
            <v>2896</v>
          </cell>
          <cell r="AD1314" t="str">
            <v>4816</v>
          </cell>
          <cell r="AE1314" t="str">
            <v>2300</v>
          </cell>
          <cell r="AF1314" t="str">
            <v>4300</v>
          </cell>
          <cell r="AG1314" t="str">
            <v>2896</v>
          </cell>
        </row>
        <row r="1315">
          <cell r="D1315" t="str">
            <v>CUCE211709</v>
          </cell>
        </row>
        <row r="1316">
          <cell r="D1316" t="str">
            <v>BUCD230853</v>
          </cell>
          <cell r="I1316" t="str">
            <v>D (Compressor scrapped/ Company shut)</v>
          </cell>
          <cell r="N1316">
            <v>0</v>
          </cell>
          <cell r="O1316">
            <v>0</v>
          </cell>
        </row>
        <row r="1317">
          <cell r="D1317" t="str">
            <v>BUCS034128</v>
          </cell>
          <cell r="I1317" t="str">
            <v>D (Compressor scrapped/ Company shut)</v>
          </cell>
          <cell r="N1317">
            <v>2417</v>
          </cell>
          <cell r="O1317">
            <v>567</v>
          </cell>
          <cell r="P1317">
            <v>2</v>
          </cell>
          <cell r="Q1317" t="str">
            <v>Synthetic</v>
          </cell>
          <cell r="R1317">
            <v>45182</v>
          </cell>
          <cell r="S1317">
            <v>45182</v>
          </cell>
          <cell r="T1317">
            <v>45182</v>
          </cell>
          <cell r="U1317">
            <v>45182</v>
          </cell>
          <cell r="V1317">
            <v>45182</v>
          </cell>
          <cell r="W1317">
            <v>45182</v>
          </cell>
          <cell r="X1317" t="str">
            <v>No</v>
          </cell>
          <cell r="AB1317" t="str">
            <v>1018</v>
          </cell>
          <cell r="AC1317" t="str">
            <v>1018</v>
          </cell>
          <cell r="AD1317" t="str">
            <v>2142</v>
          </cell>
          <cell r="AE1317" t="str">
            <v>3079</v>
          </cell>
          <cell r="AF1317" t="str">
            <v>5016</v>
          </cell>
          <cell r="AG1317" t="str">
            <v>3079</v>
          </cell>
        </row>
        <row r="1318">
          <cell r="D1318" t="str">
            <v>BUCS046063</v>
          </cell>
          <cell r="I1318" t="str">
            <v>D (Compressor scrapped/ Company shut)</v>
          </cell>
          <cell r="P1318">
            <v>2</v>
          </cell>
          <cell r="Q1318" t="str">
            <v>Synthetic</v>
          </cell>
          <cell r="R1318">
            <v>44708</v>
          </cell>
          <cell r="S1318">
            <v>45437</v>
          </cell>
          <cell r="T1318">
            <v>45437</v>
          </cell>
          <cell r="U1318">
            <v>45437</v>
          </cell>
          <cell r="V1318">
            <v>45437</v>
          </cell>
          <cell r="W1318">
            <v>44708</v>
          </cell>
          <cell r="X1318" t="str">
            <v>No</v>
          </cell>
          <cell r="AB1318" t="str">
            <v>2568</v>
          </cell>
          <cell r="AC1318" t="str">
            <v>2568</v>
          </cell>
          <cell r="AD1318" t="str">
            <v>5380</v>
          </cell>
          <cell r="AE1318" t="str">
            <v>6568</v>
          </cell>
          <cell r="AF1318" t="str">
            <v>6568</v>
          </cell>
          <cell r="AG1318" t="str">
            <v>2568</v>
          </cell>
        </row>
        <row r="1319">
          <cell r="D1319" t="str">
            <v>BUBS046036</v>
          </cell>
          <cell r="I1319" t="str">
            <v>D (Compressor scrapped/ Company shut)</v>
          </cell>
          <cell r="N1319">
            <v>3812</v>
          </cell>
          <cell r="O1319">
            <v>2996</v>
          </cell>
          <cell r="P1319">
            <v>4</v>
          </cell>
          <cell r="Q1319" t="str">
            <v>Synthetic</v>
          </cell>
          <cell r="R1319">
            <v>44912</v>
          </cell>
          <cell r="S1319">
            <v>45265</v>
          </cell>
          <cell r="T1319">
            <v>45265</v>
          </cell>
          <cell r="U1319">
            <v>44912</v>
          </cell>
          <cell r="V1319">
            <v>45265</v>
          </cell>
          <cell r="W1319">
            <v>44912</v>
          </cell>
          <cell r="X1319" t="str">
            <v>No</v>
          </cell>
          <cell r="AB1319" t="str">
            <v>1104</v>
          </cell>
          <cell r="AC1319" t="str">
            <v>1104</v>
          </cell>
          <cell r="AD1319" t="str">
            <v>1192</v>
          </cell>
          <cell r="AE1319" t="str">
            <v>1192</v>
          </cell>
          <cell r="AF1319" t="str">
            <v>1192</v>
          </cell>
          <cell r="AG1319" t="str">
            <v>1105</v>
          </cell>
        </row>
        <row r="1320">
          <cell r="D1320" t="str">
            <v>BUBS046035</v>
          </cell>
          <cell r="I1320" t="str">
            <v>D (Compressor scrapped/ Company shut)</v>
          </cell>
          <cell r="N1320">
            <v>1670</v>
          </cell>
          <cell r="O1320">
            <v>1260</v>
          </cell>
          <cell r="P1320">
            <v>3</v>
          </cell>
          <cell r="Q1320" t="str">
            <v>Synthetic</v>
          </cell>
          <cell r="R1320">
            <v>45107</v>
          </cell>
          <cell r="S1320">
            <v>45107</v>
          </cell>
          <cell r="T1320">
            <v>45107</v>
          </cell>
          <cell r="U1320">
            <v>45107</v>
          </cell>
          <cell r="V1320">
            <v>45107</v>
          </cell>
          <cell r="W1320">
            <v>45107</v>
          </cell>
          <cell r="X1320" t="str">
            <v>No</v>
          </cell>
          <cell r="AB1320" t="str">
            <v>1070</v>
          </cell>
          <cell r="AC1320" t="str">
            <v>1070</v>
          </cell>
          <cell r="AD1320" t="str">
            <v>1070</v>
          </cell>
          <cell r="AE1320" t="str">
            <v>3070</v>
          </cell>
          <cell r="AF1320" t="str">
            <v>5070</v>
          </cell>
          <cell r="AG1320" t="str">
            <v>1070</v>
          </cell>
        </row>
        <row r="1321">
          <cell r="D1321" t="str">
            <v>BUBS045965</v>
          </cell>
          <cell r="I1321" t="str">
            <v>D (Compressor scrapped/ Company shut)</v>
          </cell>
          <cell r="N1321">
            <v>198</v>
          </cell>
          <cell r="O1321">
            <v>118</v>
          </cell>
          <cell r="P1321">
            <v>1</v>
          </cell>
          <cell r="Q1321" t="str">
            <v>Synthetic</v>
          </cell>
          <cell r="X1321" t="str">
            <v>No</v>
          </cell>
          <cell r="AB1321" t="str">
            <v>1694</v>
          </cell>
          <cell r="AC1321" t="str">
            <v>1694</v>
          </cell>
          <cell r="AD1321" t="str">
            <v>5694</v>
          </cell>
          <cell r="AE1321" t="str">
            <v>5694</v>
          </cell>
          <cell r="AF1321" t="str">
            <v>7694</v>
          </cell>
          <cell r="AG1321" t="str">
            <v>3694</v>
          </cell>
        </row>
        <row r="1322">
          <cell r="D1322" t="str">
            <v>BUBS045955</v>
          </cell>
          <cell r="I1322" t="str">
            <v>D (Compressor scrapped/ Company shut)</v>
          </cell>
          <cell r="N1322">
            <v>210</v>
          </cell>
          <cell r="O1322">
            <v>45</v>
          </cell>
          <cell r="P1322">
            <v>1</v>
          </cell>
          <cell r="Q1322" t="str">
            <v>Synthetic</v>
          </cell>
          <cell r="X1322" t="str">
            <v>No</v>
          </cell>
          <cell r="AB1322" t="str">
            <v>1705</v>
          </cell>
          <cell r="AC1322" t="str">
            <v>1705</v>
          </cell>
          <cell r="AD1322" t="str">
            <v>5505</v>
          </cell>
          <cell r="AE1322" t="str">
            <v>5705</v>
          </cell>
          <cell r="AF1322" t="str">
            <v>7705</v>
          </cell>
          <cell r="AG1322" t="str">
            <v>3705</v>
          </cell>
        </row>
        <row r="1323">
          <cell r="D1323" t="str">
            <v>BUBS034006</v>
          </cell>
          <cell r="I1323" t="str">
            <v>D (Compressor scrapped/ Company shut)</v>
          </cell>
          <cell r="N1323">
            <v>2887</v>
          </cell>
          <cell r="O1323">
            <v>634</v>
          </cell>
          <cell r="P1323">
            <v>7</v>
          </cell>
          <cell r="Q1323" t="str">
            <v>Synthetic</v>
          </cell>
          <cell r="R1323">
            <v>44862</v>
          </cell>
          <cell r="S1323">
            <v>45229</v>
          </cell>
          <cell r="T1323">
            <v>45229</v>
          </cell>
          <cell r="U1323">
            <v>45229</v>
          </cell>
          <cell r="V1323">
            <v>45229</v>
          </cell>
          <cell r="W1323">
            <v>45229</v>
          </cell>
          <cell r="AB1323" t="str">
            <v>1567</v>
          </cell>
          <cell r="AC1323" t="str">
            <v>1567</v>
          </cell>
          <cell r="AD1323" t="str">
            <v>5567</v>
          </cell>
          <cell r="AE1323" t="str">
            <v>5567</v>
          </cell>
          <cell r="AF1323" t="str">
            <v>5567</v>
          </cell>
          <cell r="AG1323" t="str">
            <v>1567</v>
          </cell>
        </row>
        <row r="1324">
          <cell r="D1324" t="str">
            <v>CUBE666776</v>
          </cell>
          <cell r="P1324">
            <v>7</v>
          </cell>
          <cell r="Q1324" t="str">
            <v>Air lube</v>
          </cell>
          <cell r="R1324">
            <v>45217</v>
          </cell>
          <cell r="S1324">
            <v>45217</v>
          </cell>
          <cell r="AD1324" t="str">
            <v>0</v>
          </cell>
        </row>
        <row r="1325">
          <cell r="D1325" t="str">
            <v>CUBE666780</v>
          </cell>
        </row>
        <row r="1326">
          <cell r="D1326" t="str">
            <v>BUBS045901</v>
          </cell>
          <cell r="I1326" t="str">
            <v>D (Compressor scrapped/ Company shut)</v>
          </cell>
          <cell r="P1326">
            <v>4</v>
          </cell>
          <cell r="Q1326" t="str">
            <v>XD</v>
          </cell>
          <cell r="R1326">
            <v>45252</v>
          </cell>
          <cell r="S1326">
            <v>45252</v>
          </cell>
          <cell r="T1326">
            <v>45252</v>
          </cell>
          <cell r="U1326">
            <v>45252</v>
          </cell>
          <cell r="V1326">
            <v>45252</v>
          </cell>
          <cell r="W1326">
            <v>45252</v>
          </cell>
          <cell r="X1326" t="str">
            <v>No</v>
          </cell>
          <cell r="AB1326" t="str">
            <v>803</v>
          </cell>
          <cell r="AC1326" t="str">
            <v>803</v>
          </cell>
          <cell r="AD1326" t="str">
            <v>2595</v>
          </cell>
          <cell r="AE1326" t="str">
            <v>2250</v>
          </cell>
          <cell r="AF1326" t="str">
            <v>2250</v>
          </cell>
          <cell r="AG1326" t="str">
            <v>2250</v>
          </cell>
        </row>
        <row r="1327">
          <cell r="D1327" t="str">
            <v>BUBS045933</v>
          </cell>
          <cell r="I1327" t="str">
            <v>D (Compressor scrapped/ Company shut)</v>
          </cell>
          <cell r="N1327">
            <v>4512</v>
          </cell>
          <cell r="O1327">
            <v>1754</v>
          </cell>
          <cell r="P1327">
            <v>3</v>
          </cell>
          <cell r="Q1327" t="str">
            <v>Synthetic</v>
          </cell>
          <cell r="R1327">
            <v>45068</v>
          </cell>
          <cell r="S1327">
            <v>45068</v>
          </cell>
          <cell r="T1327">
            <v>45068</v>
          </cell>
          <cell r="U1327">
            <v>45068</v>
          </cell>
          <cell r="V1327">
            <v>45068</v>
          </cell>
          <cell r="W1327">
            <v>45068</v>
          </cell>
          <cell r="X1327" t="str">
            <v>No</v>
          </cell>
          <cell r="AB1327" t="str">
            <v>3216</v>
          </cell>
          <cell r="AC1327" t="str">
            <v>3216</v>
          </cell>
          <cell r="AD1327" t="str">
            <v>6892</v>
          </cell>
          <cell r="AE1327" t="str">
            <v>7216</v>
          </cell>
          <cell r="AF1327" t="str">
            <v>7216</v>
          </cell>
          <cell r="AG1327" t="str">
            <v>3216</v>
          </cell>
        </row>
        <row r="1328">
          <cell r="D1328" t="str">
            <v>BUBS045931</v>
          </cell>
          <cell r="I1328" t="str">
            <v>D (Compressor scrapped/ Company shut)</v>
          </cell>
          <cell r="N1328">
            <v>4378</v>
          </cell>
          <cell r="O1328">
            <v>2919</v>
          </cell>
          <cell r="P1328">
            <v>3</v>
          </cell>
          <cell r="Q1328" t="str">
            <v>Synthetic</v>
          </cell>
          <cell r="R1328">
            <v>45068</v>
          </cell>
          <cell r="S1328">
            <v>45068</v>
          </cell>
          <cell r="T1328">
            <v>45068</v>
          </cell>
          <cell r="U1328">
            <v>45068</v>
          </cell>
          <cell r="V1328">
            <v>45068</v>
          </cell>
          <cell r="W1328">
            <v>45068</v>
          </cell>
          <cell r="X1328" t="str">
            <v>No</v>
          </cell>
          <cell r="AB1328" t="str">
            <v>900</v>
          </cell>
          <cell r="AC1328" t="str">
            <v>900</v>
          </cell>
          <cell r="AD1328" t="str">
            <v>4900</v>
          </cell>
          <cell r="AE1328" t="str">
            <v>900</v>
          </cell>
          <cell r="AF1328" t="str">
            <v>900</v>
          </cell>
          <cell r="AG1328" t="str">
            <v>900</v>
          </cell>
        </row>
        <row r="1329">
          <cell r="D1329" t="str">
            <v>CUBE567457</v>
          </cell>
          <cell r="I1329" t="str">
            <v>B (Below 100% potential spares purchased)</v>
          </cell>
          <cell r="P1329">
            <v>11</v>
          </cell>
          <cell r="Q1329" t="str">
            <v>Air lube</v>
          </cell>
          <cell r="R1329">
            <v>45052</v>
          </cell>
          <cell r="S1329">
            <v>45052</v>
          </cell>
          <cell r="AD1329" t="str">
            <v>0</v>
          </cell>
        </row>
        <row r="1330">
          <cell r="D1330" t="str">
            <v>CUBE567458</v>
          </cell>
          <cell r="P1330">
            <v>6</v>
          </cell>
          <cell r="Q1330" t="str">
            <v>Air lube</v>
          </cell>
          <cell r="R1330">
            <v>45150</v>
          </cell>
          <cell r="S1330">
            <v>45150</v>
          </cell>
          <cell r="AD1330" t="str">
            <v>0</v>
          </cell>
        </row>
        <row r="1331">
          <cell r="D1331" t="str">
            <v>CUBE567456</v>
          </cell>
        </row>
        <row r="1332">
          <cell r="D1332" t="str">
            <v>BUAL160594</v>
          </cell>
          <cell r="I1332" t="str">
            <v>A (100% potential spares purchased)</v>
          </cell>
          <cell r="P1332">
            <v>1</v>
          </cell>
          <cell r="Q1332" t="str">
            <v>Air lube Plus</v>
          </cell>
          <cell r="R1332">
            <v>45372</v>
          </cell>
          <cell r="U1332">
            <v>45167</v>
          </cell>
          <cell r="V1332">
            <v>45167</v>
          </cell>
          <cell r="AB1332" t="str">
            <v>1500</v>
          </cell>
          <cell r="AC1332" t="str">
            <v>1500</v>
          </cell>
          <cell r="AD1332" t="str">
            <v>215</v>
          </cell>
          <cell r="AE1332" t="str">
            <v>80</v>
          </cell>
          <cell r="AF1332" t="str">
            <v>1500</v>
          </cell>
          <cell r="AG1332" t="str">
            <v>1000</v>
          </cell>
        </row>
        <row r="1333">
          <cell r="D1333" t="str">
            <v>BUAD162634</v>
          </cell>
          <cell r="I1333" t="str">
            <v>A (100% potential spares purchased)</v>
          </cell>
          <cell r="P1333">
            <v>4</v>
          </cell>
          <cell r="Q1333" t="str">
            <v>Air lube Plus</v>
          </cell>
          <cell r="R1333">
            <v>46161</v>
          </cell>
          <cell r="U1333">
            <v>46161</v>
          </cell>
          <cell r="V1333">
            <v>46161</v>
          </cell>
          <cell r="AD1333" t="str">
            <v>1500</v>
          </cell>
          <cell r="AE1333" t="str">
            <v>1500</v>
          </cell>
          <cell r="AG1333" t="str">
            <v>1000</v>
          </cell>
        </row>
        <row r="1334">
          <cell r="D1334" t="str">
            <v>BUAD162630</v>
          </cell>
          <cell r="I1334" t="str">
            <v>A (100% potential spares purchased)</v>
          </cell>
          <cell r="P1334">
            <v>5</v>
          </cell>
          <cell r="Q1334" t="str">
            <v>Air lube Plus</v>
          </cell>
          <cell r="R1334">
            <v>46161</v>
          </cell>
          <cell r="U1334">
            <v>46161</v>
          </cell>
          <cell r="V1334">
            <v>46161</v>
          </cell>
          <cell r="AD1334" t="str">
            <v>1500</v>
          </cell>
          <cell r="AE1334" t="str">
            <v>1500</v>
          </cell>
          <cell r="AG1334" t="str">
            <v>1000</v>
          </cell>
        </row>
        <row r="1335">
          <cell r="D1335" t="str">
            <v>BUAL160593</v>
          </cell>
          <cell r="I1335" t="str">
            <v>A (100% potential spares purchased)</v>
          </cell>
          <cell r="P1335">
            <v>6</v>
          </cell>
          <cell r="Q1335" t="str">
            <v>Air lube Plus</v>
          </cell>
          <cell r="R1335">
            <v>45933</v>
          </cell>
          <cell r="U1335">
            <v>45500</v>
          </cell>
          <cell r="V1335">
            <v>45500</v>
          </cell>
          <cell r="AD1335" t="str">
            <v>730</v>
          </cell>
          <cell r="AE1335" t="str">
            <v>1470</v>
          </cell>
          <cell r="AG1335" t="str">
            <v>1000</v>
          </cell>
        </row>
        <row r="1336">
          <cell r="D1336" t="str">
            <v>BUBS033764</v>
          </cell>
          <cell r="I1336" t="str">
            <v>E (Others area units/Export)</v>
          </cell>
          <cell r="N1336">
            <v>4260</v>
          </cell>
          <cell r="O1336">
            <v>1731</v>
          </cell>
          <cell r="P1336">
            <v>24</v>
          </cell>
          <cell r="Q1336" t="str">
            <v>XD</v>
          </cell>
          <cell r="R1336">
            <v>44943</v>
          </cell>
          <cell r="S1336">
            <v>44943</v>
          </cell>
          <cell r="T1336">
            <v>44943</v>
          </cell>
          <cell r="U1336">
            <v>44943</v>
          </cell>
          <cell r="V1336">
            <v>44943</v>
          </cell>
          <cell r="W1336">
            <v>44943</v>
          </cell>
          <cell r="AB1336" t="str">
            <v>1950</v>
          </cell>
          <cell r="AC1336" t="str">
            <v>1950</v>
          </cell>
          <cell r="AD1336" t="str">
            <v>3950</v>
          </cell>
          <cell r="AE1336" t="str">
            <v>3950</v>
          </cell>
          <cell r="AF1336" t="str">
            <v>7950</v>
          </cell>
          <cell r="AG1336" t="str">
            <v>3950</v>
          </cell>
        </row>
        <row r="1337">
          <cell r="D1337" t="str">
            <v>BUAS033747</v>
          </cell>
          <cell r="I1337" t="str">
            <v>D (Compressor scrapped/ Company shut)</v>
          </cell>
          <cell r="N1337">
            <v>3058</v>
          </cell>
          <cell r="O1337">
            <v>764</v>
          </cell>
          <cell r="P1337">
            <v>4</v>
          </cell>
          <cell r="Q1337" t="str">
            <v>Synthetic</v>
          </cell>
          <cell r="R1337">
            <v>44748</v>
          </cell>
          <cell r="S1337">
            <v>44748</v>
          </cell>
          <cell r="T1337">
            <v>44748</v>
          </cell>
          <cell r="U1337">
            <v>44748</v>
          </cell>
          <cell r="V1337">
            <v>44748</v>
          </cell>
          <cell r="W1337">
            <v>44748</v>
          </cell>
          <cell r="X1337" t="str">
            <v>Yes</v>
          </cell>
          <cell r="AB1337" t="str">
            <v>178</v>
          </cell>
          <cell r="AC1337" t="str">
            <v>178</v>
          </cell>
          <cell r="AD1337" t="str">
            <v>3178</v>
          </cell>
          <cell r="AE1337" t="str">
            <v>2178</v>
          </cell>
          <cell r="AF1337" t="str">
            <v>4178</v>
          </cell>
          <cell r="AG1337" t="str">
            <v>178</v>
          </cell>
        </row>
        <row r="1338">
          <cell r="D1338" t="str">
            <v>CUAE567427</v>
          </cell>
        </row>
        <row r="1339">
          <cell r="D1339" t="str">
            <v>DUAL140235</v>
          </cell>
          <cell r="I1339" t="str">
            <v>B (Below 100% potential spares purchased)</v>
          </cell>
          <cell r="P1339">
            <v>5</v>
          </cell>
          <cell r="Q1339" t="str">
            <v>Air lube</v>
          </cell>
          <cell r="R1339">
            <v>46146</v>
          </cell>
          <cell r="S1339">
            <v>46146</v>
          </cell>
          <cell r="AD1339" t="str">
            <v>0</v>
          </cell>
        </row>
        <row r="1340">
          <cell r="D1340" t="str">
            <v>BUAC371371</v>
          </cell>
          <cell r="I1340" t="str">
            <v>A (100% potential spares purchased)</v>
          </cell>
          <cell r="N1340">
            <v>1396</v>
          </cell>
          <cell r="O1340">
            <v>7330</v>
          </cell>
          <cell r="P1340">
            <v>6</v>
          </cell>
          <cell r="Q1340" t="str">
            <v>XD</v>
          </cell>
          <cell r="R1340">
            <v>46014</v>
          </cell>
          <cell r="S1340">
            <v>46014</v>
          </cell>
          <cell r="T1340">
            <v>46014</v>
          </cell>
          <cell r="U1340">
            <v>46014</v>
          </cell>
          <cell r="V1340">
            <v>46014</v>
          </cell>
          <cell r="W1340">
            <v>46014</v>
          </cell>
          <cell r="X1340" t="str">
            <v>No</v>
          </cell>
          <cell r="AB1340" t="str">
            <v>1782</v>
          </cell>
          <cell r="AC1340" t="str">
            <v>1782</v>
          </cell>
          <cell r="AD1340" t="str">
            <v>3782</v>
          </cell>
          <cell r="AE1340" t="str">
            <v>3782</v>
          </cell>
          <cell r="AF1340" t="str">
            <v>7782</v>
          </cell>
          <cell r="AG1340" t="str">
            <v>3782</v>
          </cell>
        </row>
        <row r="1341">
          <cell r="D1341" t="str">
            <v>BUAD162625</v>
          </cell>
          <cell r="I1341" t="str">
            <v>A (100% potential spares purchased)</v>
          </cell>
          <cell r="P1341">
            <v>6</v>
          </cell>
          <cell r="Q1341" t="str">
            <v>Air lube Plus</v>
          </cell>
          <cell r="R1341">
            <v>45372</v>
          </cell>
          <cell r="U1341">
            <v>45138</v>
          </cell>
          <cell r="V1341">
            <v>45138</v>
          </cell>
          <cell r="AD1341" t="str">
            <v>535</v>
          </cell>
          <cell r="AE1341" t="str">
            <v>175</v>
          </cell>
          <cell r="AG1341" t="str">
            <v>1000</v>
          </cell>
        </row>
        <row r="1342">
          <cell r="D1342" t="str">
            <v>ATID121006</v>
          </cell>
          <cell r="I1342" t="str">
            <v>B (Below 100% potential spares purchased)</v>
          </cell>
          <cell r="P1342">
            <v>4</v>
          </cell>
          <cell r="Q1342" t="str">
            <v>Air lube Plus</v>
          </cell>
          <cell r="R1342">
            <v>45229</v>
          </cell>
          <cell r="U1342">
            <v>45038</v>
          </cell>
          <cell r="AD1342" t="str">
            <v>245</v>
          </cell>
          <cell r="AE1342" t="str">
            <v>245</v>
          </cell>
          <cell r="AG1342" t="str">
            <v>245</v>
          </cell>
        </row>
        <row r="1343">
          <cell r="D1343" t="str">
            <v>BUAL160585</v>
          </cell>
          <cell r="I1343" t="str">
            <v>A (100% potential spares purchased)</v>
          </cell>
          <cell r="P1343">
            <v>3</v>
          </cell>
          <cell r="Q1343" t="str">
            <v>Air lube Plus</v>
          </cell>
          <cell r="R1343">
            <v>45289</v>
          </cell>
          <cell r="U1343">
            <v>45289</v>
          </cell>
          <cell r="V1343">
            <v>45289</v>
          </cell>
          <cell r="AD1343" t="str">
            <v>410</v>
          </cell>
          <cell r="AE1343" t="str">
            <v>1410</v>
          </cell>
          <cell r="AG1343" t="str">
            <v>1000</v>
          </cell>
        </row>
        <row r="1344">
          <cell r="D1344" t="str">
            <v>BUAD121111</v>
          </cell>
          <cell r="I1344" t="str">
            <v>A (100% potential spares purchased)</v>
          </cell>
          <cell r="P1344">
            <v>0</v>
          </cell>
          <cell r="AD1344" t="str">
            <v>110</v>
          </cell>
          <cell r="AE1344" t="str">
            <v>910</v>
          </cell>
          <cell r="AG1344" t="str">
            <v>1000</v>
          </cell>
        </row>
        <row r="1345">
          <cell r="D1345" t="str">
            <v>BUAS033580</v>
          </cell>
          <cell r="I1345" t="str">
            <v>B (Below 100% potential spares purchased)</v>
          </cell>
          <cell r="N1345">
            <v>18034</v>
          </cell>
          <cell r="O1345">
            <v>8487</v>
          </cell>
          <cell r="P1345">
            <v>2</v>
          </cell>
          <cell r="Q1345" t="str">
            <v>Synthetic</v>
          </cell>
          <cell r="R1345">
            <v>45826</v>
          </cell>
          <cell r="S1345">
            <v>45826</v>
          </cell>
          <cell r="T1345">
            <v>45826</v>
          </cell>
          <cell r="U1345">
            <v>45826</v>
          </cell>
          <cell r="V1345">
            <v>45826</v>
          </cell>
          <cell r="W1345">
            <v>45420</v>
          </cell>
          <cell r="X1345" t="str">
            <v>No</v>
          </cell>
          <cell r="Y1345">
            <v>45420</v>
          </cell>
          <cell r="AB1345" t="str">
            <v>3620</v>
          </cell>
          <cell r="AC1345" t="str">
            <v>6620</v>
          </cell>
          <cell r="AD1345" t="str">
            <v>5620</v>
          </cell>
          <cell r="AE1345" t="str">
            <v>5620</v>
          </cell>
          <cell r="AF1345" t="str">
            <v>6926</v>
          </cell>
          <cell r="AG1345" t="str">
            <v>3620</v>
          </cell>
        </row>
        <row r="1346">
          <cell r="D1346" t="str">
            <v>CUAE211668</v>
          </cell>
          <cell r="I1346" t="str">
            <v>B (Below 100% potential spares purchased)</v>
          </cell>
        </row>
        <row r="1347">
          <cell r="D1347" t="str">
            <v>BULD162583</v>
          </cell>
          <cell r="I1347" t="str">
            <v>A (100% potential spares purchased)</v>
          </cell>
          <cell r="P1347">
            <v>4</v>
          </cell>
          <cell r="Q1347" t="str">
            <v>Air lube Plus</v>
          </cell>
          <cell r="R1347">
            <v>46134</v>
          </cell>
          <cell r="U1347">
            <v>46134</v>
          </cell>
          <cell r="V1347">
            <v>46134</v>
          </cell>
          <cell r="AD1347" t="str">
            <v>455</v>
          </cell>
          <cell r="AE1347" t="str">
            <v>955</v>
          </cell>
          <cell r="AG1347" t="str">
            <v>1000</v>
          </cell>
        </row>
        <row r="1348">
          <cell r="D1348" t="str">
            <v>21165803</v>
          </cell>
          <cell r="I1348" t="str">
            <v>B (Below 100% potential spares purchased)</v>
          </cell>
          <cell r="P1348">
            <v>8</v>
          </cell>
          <cell r="AD1348" t="str">
            <v>0</v>
          </cell>
        </row>
        <row r="1349">
          <cell r="D1349" t="str">
            <v>BULC371071</v>
          </cell>
          <cell r="I1349" t="str">
            <v>A (100% potential spares purchased)</v>
          </cell>
          <cell r="N1349">
            <v>2305</v>
          </cell>
          <cell r="O1349">
            <v>9829</v>
          </cell>
          <cell r="P1349">
            <v>6</v>
          </cell>
          <cell r="Q1349" t="str">
            <v>XD</v>
          </cell>
          <cell r="R1349">
            <v>46033</v>
          </cell>
          <cell r="S1349">
            <v>46033</v>
          </cell>
          <cell r="T1349">
            <v>46033</v>
          </cell>
          <cell r="U1349">
            <v>46033</v>
          </cell>
          <cell r="V1349">
            <v>46033</v>
          </cell>
          <cell r="W1349">
            <v>46033</v>
          </cell>
          <cell r="X1349" t="str">
            <v>No</v>
          </cell>
          <cell r="AB1349" t="str">
            <v>1954</v>
          </cell>
          <cell r="AC1349" t="str">
            <v>1954</v>
          </cell>
          <cell r="AD1349" t="str">
            <v>3954</v>
          </cell>
          <cell r="AE1349" t="str">
            <v>3954</v>
          </cell>
          <cell r="AF1349" t="str">
            <v>7954</v>
          </cell>
          <cell r="AG1349" t="str">
            <v>3954</v>
          </cell>
        </row>
        <row r="1350">
          <cell r="D1350" t="str">
            <v>BULL160564</v>
          </cell>
          <cell r="I1350" t="str">
            <v>A (100% potential spares purchased)</v>
          </cell>
          <cell r="P1350">
            <v>2</v>
          </cell>
          <cell r="Q1350" t="str">
            <v>Air lube Plus</v>
          </cell>
          <cell r="R1350">
            <v>45266</v>
          </cell>
          <cell r="U1350">
            <v>45266</v>
          </cell>
          <cell r="V1350">
            <v>45266</v>
          </cell>
          <cell r="AD1350" t="str">
            <v>650</v>
          </cell>
          <cell r="AE1350" t="str">
            <v>900</v>
          </cell>
          <cell r="AG1350" t="str">
            <v>1000</v>
          </cell>
        </row>
        <row r="1351">
          <cell r="D1351" t="str">
            <v>BULC371019</v>
          </cell>
          <cell r="I1351" t="str">
            <v>B (Below 100% potential spares purchased)</v>
          </cell>
          <cell r="N1351">
            <v>4068</v>
          </cell>
          <cell r="O1351">
            <v>4957</v>
          </cell>
          <cell r="P1351">
            <v>5</v>
          </cell>
          <cell r="Q1351" t="str">
            <v>XD</v>
          </cell>
          <cell r="R1351">
            <v>45905</v>
          </cell>
          <cell r="S1351">
            <v>45905</v>
          </cell>
          <cell r="T1351">
            <v>45905</v>
          </cell>
          <cell r="U1351">
            <v>45905</v>
          </cell>
          <cell r="V1351">
            <v>45905</v>
          </cell>
          <cell r="W1351">
            <v>45905</v>
          </cell>
          <cell r="X1351" t="str">
            <v>No</v>
          </cell>
          <cell r="AB1351" t="str">
            <v>1279</v>
          </cell>
          <cell r="AC1351" t="str">
            <v>1279</v>
          </cell>
          <cell r="AD1351" t="str">
            <v>2779</v>
          </cell>
          <cell r="AE1351" t="str">
            <v>2779</v>
          </cell>
          <cell r="AF1351" t="str">
            <v>7779</v>
          </cell>
          <cell r="AG1351" t="str">
            <v>2779</v>
          </cell>
        </row>
        <row r="1352">
          <cell r="D1352" t="str">
            <v>BULD162579</v>
          </cell>
          <cell r="I1352" t="str">
            <v>A (100% potential spares purchased)</v>
          </cell>
          <cell r="P1352">
            <v>2</v>
          </cell>
          <cell r="Q1352" t="str">
            <v>Air lube Plus</v>
          </cell>
          <cell r="R1352">
            <v>46134</v>
          </cell>
          <cell r="U1352">
            <v>46134</v>
          </cell>
          <cell r="V1352">
            <v>46134</v>
          </cell>
          <cell r="AD1352" t="str">
            <v>410</v>
          </cell>
          <cell r="AE1352" t="str">
            <v>910</v>
          </cell>
          <cell r="AG1352" t="str">
            <v>1000</v>
          </cell>
        </row>
        <row r="1353">
          <cell r="D1353" t="str">
            <v>BULD162577</v>
          </cell>
          <cell r="I1353" t="str">
            <v>A (100% potential spares purchased)</v>
          </cell>
          <cell r="P1353">
            <v>3</v>
          </cell>
          <cell r="Q1353" t="str">
            <v>Air lube Plus</v>
          </cell>
          <cell r="R1353">
            <v>45954</v>
          </cell>
          <cell r="U1353">
            <v>45954</v>
          </cell>
          <cell r="V1353">
            <v>45954</v>
          </cell>
          <cell r="AD1353" t="str">
            <v>180</v>
          </cell>
          <cell r="AE1353" t="str">
            <v>920</v>
          </cell>
          <cell r="AG1353" t="str">
            <v>1000</v>
          </cell>
        </row>
        <row r="1354">
          <cell r="D1354" t="str">
            <v>BULD162568</v>
          </cell>
          <cell r="I1354" t="str">
            <v>A (100% potential spares purchased)</v>
          </cell>
          <cell r="P1354">
            <v>8</v>
          </cell>
          <cell r="Q1354" t="str">
            <v>Air lube Plus</v>
          </cell>
          <cell r="R1354">
            <v>46161</v>
          </cell>
          <cell r="U1354">
            <v>46161</v>
          </cell>
          <cell r="V1354">
            <v>46161</v>
          </cell>
          <cell r="AD1354" t="str">
            <v>1500</v>
          </cell>
          <cell r="AE1354" t="str">
            <v>1500</v>
          </cell>
          <cell r="AG1354" t="str">
            <v>1000</v>
          </cell>
        </row>
        <row r="1355">
          <cell r="D1355" t="str">
            <v>BULC370926</v>
          </cell>
          <cell r="I1355" t="str">
            <v>E (Others area units/Export)</v>
          </cell>
          <cell r="N1355">
            <v>0</v>
          </cell>
          <cell r="O1355">
            <v>1</v>
          </cell>
          <cell r="P1355">
            <v>4</v>
          </cell>
          <cell r="AB1355" t="str">
            <v>3000</v>
          </cell>
          <cell r="AC1355" t="str">
            <v>2000</v>
          </cell>
          <cell r="AD1355" t="str">
            <v>3000</v>
          </cell>
          <cell r="AE1355" t="str">
            <v>3000</v>
          </cell>
          <cell r="AF1355" t="str">
            <v>6000</v>
          </cell>
          <cell r="AG1355" t="str">
            <v>8000</v>
          </cell>
        </row>
        <row r="1356">
          <cell r="D1356" t="str">
            <v>BULC370960</v>
          </cell>
          <cell r="I1356" t="str">
            <v>A (100% potential spares purchased)</v>
          </cell>
          <cell r="N1356">
            <v>2208</v>
          </cell>
          <cell r="O1356">
            <v>2208</v>
          </cell>
          <cell r="P1356">
            <v>3</v>
          </cell>
          <cell r="Q1356" t="str">
            <v>XD</v>
          </cell>
          <cell r="R1356">
            <v>46024</v>
          </cell>
          <cell r="S1356">
            <v>46024</v>
          </cell>
          <cell r="T1356">
            <v>46024</v>
          </cell>
          <cell r="U1356">
            <v>46024</v>
          </cell>
          <cell r="V1356">
            <v>46024</v>
          </cell>
          <cell r="W1356">
            <v>46024</v>
          </cell>
          <cell r="X1356" t="str">
            <v>No</v>
          </cell>
          <cell r="AB1356" t="str">
            <v>1760</v>
          </cell>
          <cell r="AC1356" t="str">
            <v>1760</v>
          </cell>
          <cell r="AD1356" t="str">
            <v>3760</v>
          </cell>
          <cell r="AE1356" t="str">
            <v>3760</v>
          </cell>
          <cell r="AF1356" t="str">
            <v>7760</v>
          </cell>
          <cell r="AG1356" t="str">
            <v>3760</v>
          </cell>
        </row>
        <row r="1357">
          <cell r="D1357" t="str">
            <v>BULS033141</v>
          </cell>
          <cell r="I1357" t="str">
            <v>A (100% potential spares purchased)</v>
          </cell>
          <cell r="N1357">
            <v>8391</v>
          </cell>
          <cell r="O1357">
            <v>12924</v>
          </cell>
          <cell r="P1357">
            <v>8</v>
          </cell>
          <cell r="Q1357" t="str">
            <v>XD</v>
          </cell>
          <cell r="R1357">
            <v>46034</v>
          </cell>
          <cell r="S1357">
            <v>46034</v>
          </cell>
          <cell r="T1357">
            <v>46034</v>
          </cell>
          <cell r="U1357">
            <v>46041</v>
          </cell>
          <cell r="V1357">
            <v>46034</v>
          </cell>
          <cell r="W1357">
            <v>46034</v>
          </cell>
          <cell r="X1357" t="str">
            <v>No</v>
          </cell>
          <cell r="Y1357">
            <v>45866</v>
          </cell>
          <cell r="Z1357">
            <v>45866</v>
          </cell>
          <cell r="AA1357">
            <v>45866</v>
          </cell>
          <cell r="AB1357" t="str">
            <v>-244</v>
          </cell>
          <cell r="AC1357" t="str">
            <v>-244</v>
          </cell>
          <cell r="AD1357" t="str">
            <v>1256</v>
          </cell>
          <cell r="AE1357" t="str">
            <v>1256</v>
          </cell>
          <cell r="AF1357" t="str">
            <v>6256</v>
          </cell>
          <cell r="AG1357" t="str">
            <v>2256</v>
          </cell>
        </row>
        <row r="1358">
          <cell r="D1358" t="str">
            <v>BULL160559</v>
          </cell>
          <cell r="I1358" t="str">
            <v>A (100% potential spares purchased)</v>
          </cell>
          <cell r="P1358">
            <v>3</v>
          </cell>
          <cell r="Q1358" t="str">
            <v>Air lube Plus</v>
          </cell>
          <cell r="R1358">
            <v>45933</v>
          </cell>
          <cell r="U1358">
            <v>45563</v>
          </cell>
          <cell r="V1358">
            <v>45933</v>
          </cell>
          <cell r="AD1358" t="str">
            <v>740</v>
          </cell>
          <cell r="AE1358" t="str">
            <v>1490</v>
          </cell>
          <cell r="AG1358" t="str">
            <v>1000</v>
          </cell>
        </row>
        <row r="1359">
          <cell r="D1359" t="str">
            <v>BULC370790</v>
          </cell>
          <cell r="I1359" t="str">
            <v>E (Others area units/Export)</v>
          </cell>
          <cell r="N1359">
            <v>0</v>
          </cell>
          <cell r="O1359">
            <v>1</v>
          </cell>
          <cell r="P1359">
            <v>3</v>
          </cell>
          <cell r="Q1359" t="str">
            <v>XD</v>
          </cell>
          <cell r="R1359">
            <v>44527.229166666701</v>
          </cell>
          <cell r="AB1359" t="str">
            <v>2000</v>
          </cell>
          <cell r="AC1359" t="str">
            <v>2000</v>
          </cell>
          <cell r="AD1359" t="str">
            <v>3000</v>
          </cell>
          <cell r="AE1359" t="str">
            <v>3000</v>
          </cell>
          <cell r="AF1359" t="str">
            <v>6000</v>
          </cell>
          <cell r="AG1359" t="str">
            <v>8000</v>
          </cell>
        </row>
        <row r="1360">
          <cell r="D1360" t="str">
            <v>BULC370861</v>
          </cell>
          <cell r="I1360" t="str">
            <v>B (Below 100% potential spares purchased)</v>
          </cell>
          <cell r="N1360">
            <v>7582</v>
          </cell>
          <cell r="O1360">
            <v>2990</v>
          </cell>
          <cell r="P1360">
            <v>8</v>
          </cell>
          <cell r="Q1360" t="str">
            <v>XD</v>
          </cell>
          <cell r="R1360">
            <v>46160</v>
          </cell>
          <cell r="S1360">
            <v>46160</v>
          </cell>
          <cell r="T1360">
            <v>46160</v>
          </cell>
          <cell r="U1360">
            <v>45952</v>
          </cell>
          <cell r="V1360">
            <v>45952</v>
          </cell>
          <cell r="W1360">
            <v>46160</v>
          </cell>
          <cell r="X1360" t="str">
            <v>No</v>
          </cell>
          <cell r="AB1360" t="str">
            <v>1500</v>
          </cell>
          <cell r="AC1360" t="str">
            <v>1500</v>
          </cell>
          <cell r="AD1360" t="str">
            <v>3000</v>
          </cell>
          <cell r="AE1360" t="str">
            <v>1598</v>
          </cell>
          <cell r="AF1360" t="str">
            <v>8000</v>
          </cell>
          <cell r="AG1360" t="str">
            <v>2000</v>
          </cell>
        </row>
        <row r="1361">
          <cell r="D1361" t="str">
            <v>BULD121094</v>
          </cell>
          <cell r="I1361" t="str">
            <v>A (100% potential spares purchased)</v>
          </cell>
          <cell r="P1361">
            <v>4</v>
          </cell>
          <cell r="Q1361" t="str">
            <v>Air lube Plus</v>
          </cell>
          <cell r="R1361">
            <v>46052</v>
          </cell>
          <cell r="U1361">
            <v>46052</v>
          </cell>
          <cell r="V1361">
            <v>46052</v>
          </cell>
          <cell r="AD1361" t="str">
            <v>1500</v>
          </cell>
          <cell r="AE1361" t="str">
            <v>1500</v>
          </cell>
          <cell r="AG1361" t="str">
            <v>1000</v>
          </cell>
        </row>
        <row r="1362">
          <cell r="D1362" t="str">
            <v>BULD162559</v>
          </cell>
          <cell r="I1362" t="str">
            <v>A (100% potential spares purchased)</v>
          </cell>
          <cell r="P1362">
            <v>4</v>
          </cell>
          <cell r="Q1362" t="str">
            <v>Air lube Plus</v>
          </cell>
          <cell r="R1362">
            <v>46042</v>
          </cell>
          <cell r="U1362">
            <v>45981</v>
          </cell>
          <cell r="V1362">
            <v>45981</v>
          </cell>
          <cell r="AD1362" t="str">
            <v>325</v>
          </cell>
          <cell r="AE1362" t="str">
            <v>1075</v>
          </cell>
          <cell r="AG1362" t="str">
            <v>1000</v>
          </cell>
        </row>
        <row r="1363">
          <cell r="D1363" t="str">
            <v>CULE551343</v>
          </cell>
          <cell r="Q1363" t="str">
            <v>Air lube Plus</v>
          </cell>
          <cell r="R1363">
            <v>44398.229166666701</v>
          </cell>
        </row>
        <row r="1364">
          <cell r="D1364" t="str">
            <v>CULE567147</v>
          </cell>
          <cell r="I1364" t="str">
            <v>B (Below 100% potential spares purchased)</v>
          </cell>
        </row>
        <row r="1365">
          <cell r="D1365" t="str">
            <v>BUJD162464</v>
          </cell>
          <cell r="I1365" t="str">
            <v>D (Compressor scrapped/ Company shut)</v>
          </cell>
          <cell r="P1365">
            <v>1</v>
          </cell>
          <cell r="Q1365" t="str">
            <v>Air lube Plus</v>
          </cell>
          <cell r="R1365">
            <v>45556</v>
          </cell>
          <cell r="U1365">
            <v>45166</v>
          </cell>
          <cell r="AD1365" t="str">
            <v>500</v>
          </cell>
          <cell r="AE1365" t="str">
            <v>1500</v>
          </cell>
          <cell r="AG1365" t="str">
            <v>3000</v>
          </cell>
        </row>
        <row r="1366">
          <cell r="D1366" t="str">
            <v>BULC370702</v>
          </cell>
          <cell r="I1366" t="str">
            <v>B (Below 100% potential spares purchased)</v>
          </cell>
          <cell r="N1366">
            <v>690</v>
          </cell>
          <cell r="O1366">
            <v>3726</v>
          </cell>
          <cell r="P1366">
            <v>1</v>
          </cell>
          <cell r="Q1366" t="str">
            <v>XD</v>
          </cell>
          <cell r="R1366">
            <v>46044</v>
          </cell>
          <cell r="S1366">
            <v>46044</v>
          </cell>
          <cell r="T1366">
            <v>46044</v>
          </cell>
          <cell r="U1366">
            <v>46044</v>
          </cell>
          <cell r="V1366">
            <v>46044</v>
          </cell>
          <cell r="W1366">
            <v>46044</v>
          </cell>
          <cell r="X1366" t="str">
            <v>No</v>
          </cell>
          <cell r="AB1366" t="str">
            <v>121</v>
          </cell>
          <cell r="AC1366" t="str">
            <v>121</v>
          </cell>
          <cell r="AD1366" t="str">
            <v>2121</v>
          </cell>
          <cell r="AE1366" t="str">
            <v>2354</v>
          </cell>
          <cell r="AF1366" t="str">
            <v>3584</v>
          </cell>
          <cell r="AG1366" t="str">
            <v>121</v>
          </cell>
        </row>
        <row r="1367">
          <cell r="D1367" t="str">
            <v>BUKC370656</v>
          </cell>
          <cell r="I1367" t="str">
            <v>A (100% potential spares purchased)</v>
          </cell>
          <cell r="N1367">
            <v>0</v>
          </cell>
          <cell r="O1367">
            <v>5482</v>
          </cell>
          <cell r="P1367">
            <v>2</v>
          </cell>
          <cell r="Q1367" t="str">
            <v>XD</v>
          </cell>
          <cell r="R1367">
            <v>46044</v>
          </cell>
          <cell r="S1367">
            <v>46044</v>
          </cell>
          <cell r="T1367">
            <v>46044</v>
          </cell>
          <cell r="U1367">
            <v>46044</v>
          </cell>
          <cell r="V1367">
            <v>46044</v>
          </cell>
          <cell r="W1367">
            <v>46044</v>
          </cell>
          <cell r="X1367" t="str">
            <v>No</v>
          </cell>
          <cell r="AB1367" t="str">
            <v>1975</v>
          </cell>
          <cell r="AC1367" t="str">
            <v>1975</v>
          </cell>
          <cell r="AD1367" t="str">
            <v>3975</v>
          </cell>
          <cell r="AE1367" t="str">
            <v>3975</v>
          </cell>
          <cell r="AF1367" t="str">
            <v>7975</v>
          </cell>
          <cell r="AG1367" t="str">
            <v>3975</v>
          </cell>
        </row>
        <row r="1368">
          <cell r="D1368" t="str">
            <v>BUKC370655</v>
          </cell>
          <cell r="I1368" t="str">
            <v>A (100% potential spares purchased)</v>
          </cell>
          <cell r="N1368">
            <v>4130</v>
          </cell>
          <cell r="O1368">
            <v>3663</v>
          </cell>
          <cell r="P1368">
            <v>5</v>
          </cell>
          <cell r="Q1368" t="str">
            <v>XD</v>
          </cell>
          <cell r="R1368">
            <v>46042</v>
          </cell>
          <cell r="S1368">
            <v>46042</v>
          </cell>
          <cell r="T1368">
            <v>46042</v>
          </cell>
          <cell r="U1368">
            <v>46042</v>
          </cell>
          <cell r="V1368">
            <v>46042</v>
          </cell>
          <cell r="W1368">
            <v>46042</v>
          </cell>
          <cell r="X1368" t="str">
            <v>No</v>
          </cell>
          <cell r="AB1368" t="str">
            <v>1937</v>
          </cell>
          <cell r="AC1368" t="str">
            <v>1937</v>
          </cell>
          <cell r="AD1368" t="str">
            <v>3937</v>
          </cell>
          <cell r="AE1368" t="str">
            <v>3937</v>
          </cell>
          <cell r="AF1368" t="str">
            <v>7937</v>
          </cell>
          <cell r="AG1368" t="str">
            <v>3937</v>
          </cell>
        </row>
        <row r="1369">
          <cell r="D1369" t="str">
            <v>BUKC370657</v>
          </cell>
          <cell r="I1369" t="str">
            <v>B (Below 100% potential spares purchased)</v>
          </cell>
          <cell r="P1369">
            <v>2</v>
          </cell>
          <cell r="Q1369" t="str">
            <v>XD</v>
          </cell>
          <cell r="R1369">
            <v>46172</v>
          </cell>
          <cell r="S1369">
            <v>46172</v>
          </cell>
          <cell r="T1369">
            <v>46172</v>
          </cell>
          <cell r="U1369">
            <v>46172</v>
          </cell>
          <cell r="V1369">
            <v>42379</v>
          </cell>
          <cell r="W1369">
            <v>46172</v>
          </cell>
          <cell r="X1369" t="str">
            <v>No</v>
          </cell>
          <cell r="AB1369" t="str">
            <v>1500</v>
          </cell>
          <cell r="AC1369" t="str">
            <v>1500</v>
          </cell>
          <cell r="AD1369" t="str">
            <v>3000</v>
          </cell>
          <cell r="AE1369" t="str">
            <v>1500</v>
          </cell>
          <cell r="AF1369" t="str">
            <v>8000</v>
          </cell>
          <cell r="AG1369" t="str">
            <v>458</v>
          </cell>
        </row>
        <row r="1370">
          <cell r="D1370" t="str">
            <v>BUKD162535</v>
          </cell>
          <cell r="I1370" t="str">
            <v>A (100% potential spares purchased)</v>
          </cell>
          <cell r="P1370">
            <v>2</v>
          </cell>
          <cell r="Q1370" t="str">
            <v>Air lube Plus</v>
          </cell>
          <cell r="R1370">
            <v>45954</v>
          </cell>
          <cell r="U1370">
            <v>45954</v>
          </cell>
          <cell r="V1370">
            <v>45954</v>
          </cell>
          <cell r="AD1370" t="str">
            <v>270</v>
          </cell>
          <cell r="AE1370" t="str">
            <v>970</v>
          </cell>
          <cell r="AG1370" t="str">
            <v>1000</v>
          </cell>
        </row>
        <row r="1371">
          <cell r="D1371" t="str">
            <v>CUKE211614</v>
          </cell>
        </row>
        <row r="1372">
          <cell r="D1372" t="str">
            <v>BUKC370499</v>
          </cell>
          <cell r="I1372" t="str">
            <v>A (100% potential spares purchased)</v>
          </cell>
          <cell r="N1372">
            <v>23046</v>
          </cell>
          <cell r="O1372">
            <v>9145</v>
          </cell>
          <cell r="P1372">
            <v>10</v>
          </cell>
          <cell r="Q1372" t="str">
            <v>XD</v>
          </cell>
          <cell r="R1372">
            <v>46162</v>
          </cell>
          <cell r="S1372">
            <v>46162</v>
          </cell>
          <cell r="T1372">
            <v>46162</v>
          </cell>
          <cell r="U1372">
            <v>46162</v>
          </cell>
          <cell r="V1372">
            <v>46162</v>
          </cell>
          <cell r="W1372">
            <v>45882</v>
          </cell>
          <cell r="X1372" t="str">
            <v>No</v>
          </cell>
          <cell r="AB1372" t="str">
            <v>2000</v>
          </cell>
          <cell r="AC1372" t="str">
            <v>2000</v>
          </cell>
          <cell r="AD1372" t="str">
            <v>4000</v>
          </cell>
          <cell r="AE1372" t="str">
            <v>4000</v>
          </cell>
          <cell r="AF1372" t="str">
            <v>3003</v>
          </cell>
          <cell r="AG1372" t="str">
            <v>4000</v>
          </cell>
        </row>
        <row r="1373">
          <cell r="D1373" t="str">
            <v>BUKC370622</v>
          </cell>
          <cell r="I1373" t="str">
            <v>A (100% potential spares purchased)</v>
          </cell>
          <cell r="N1373">
            <v>3286</v>
          </cell>
          <cell r="O1373">
            <v>6102</v>
          </cell>
          <cell r="P1373">
            <v>2</v>
          </cell>
          <cell r="Q1373" t="str">
            <v>XD</v>
          </cell>
          <cell r="R1373">
            <v>46017</v>
          </cell>
          <cell r="S1373">
            <v>46017</v>
          </cell>
          <cell r="T1373">
            <v>46017</v>
          </cell>
          <cell r="U1373">
            <v>46017</v>
          </cell>
          <cell r="V1373">
            <v>46017</v>
          </cell>
          <cell r="W1373">
            <v>46017</v>
          </cell>
          <cell r="X1373" t="str">
            <v>Yes</v>
          </cell>
          <cell r="Y1373">
            <v>46017</v>
          </cell>
          <cell r="Z1373">
            <v>46017</v>
          </cell>
          <cell r="AA1373">
            <v>46017</v>
          </cell>
          <cell r="AB1373" t="str">
            <v>1835</v>
          </cell>
          <cell r="AC1373" t="str">
            <v>1835</v>
          </cell>
          <cell r="AD1373" t="str">
            <v>3835</v>
          </cell>
          <cell r="AE1373" t="str">
            <v>3835</v>
          </cell>
          <cell r="AF1373" t="str">
            <v>7855</v>
          </cell>
          <cell r="AG1373" t="str">
            <v>3855</v>
          </cell>
        </row>
        <row r="1374">
          <cell r="D1374" t="str">
            <v>BUKS045388</v>
          </cell>
          <cell r="I1374" t="str">
            <v>A (100% potential spares purchased)</v>
          </cell>
          <cell r="N1374">
            <v>10711</v>
          </cell>
          <cell r="O1374">
            <v>10401</v>
          </cell>
          <cell r="P1374">
            <v>10</v>
          </cell>
          <cell r="Q1374" t="str">
            <v>Synthetic</v>
          </cell>
          <cell r="R1374">
            <v>45714</v>
          </cell>
          <cell r="S1374">
            <v>46001</v>
          </cell>
          <cell r="T1374">
            <v>46001</v>
          </cell>
          <cell r="U1374">
            <v>45714</v>
          </cell>
          <cell r="V1374">
            <v>46001</v>
          </cell>
          <cell r="W1374">
            <v>46109</v>
          </cell>
          <cell r="X1374" t="str">
            <v>Yes</v>
          </cell>
          <cell r="Y1374">
            <v>45972</v>
          </cell>
          <cell r="Z1374">
            <v>45972</v>
          </cell>
          <cell r="AA1374">
            <v>45972</v>
          </cell>
          <cell r="AB1374" t="str">
            <v>420</v>
          </cell>
          <cell r="AC1374" t="str">
            <v>420</v>
          </cell>
          <cell r="AD1374" t="str">
            <v>368</v>
          </cell>
          <cell r="AE1374" t="str">
            <v>368</v>
          </cell>
          <cell r="AF1374" t="str">
            <v>8000</v>
          </cell>
          <cell r="AG1374" t="str">
            <v>2420</v>
          </cell>
        </row>
        <row r="1375">
          <cell r="D1375" t="str">
            <v>BUKS045387</v>
          </cell>
          <cell r="I1375" t="str">
            <v>A (100% potential spares purchased)</v>
          </cell>
          <cell r="N1375">
            <v>9221</v>
          </cell>
          <cell r="O1375">
            <v>8177</v>
          </cell>
          <cell r="P1375">
            <v>4</v>
          </cell>
          <cell r="Q1375" t="str">
            <v>Synthetic</v>
          </cell>
          <cell r="R1375">
            <v>45713</v>
          </cell>
          <cell r="S1375">
            <v>46001</v>
          </cell>
          <cell r="T1375">
            <v>46001</v>
          </cell>
          <cell r="U1375">
            <v>45192</v>
          </cell>
          <cell r="V1375">
            <v>46001</v>
          </cell>
          <cell r="W1375">
            <v>45335</v>
          </cell>
          <cell r="X1375" t="str">
            <v>Yes</v>
          </cell>
          <cell r="Y1375">
            <v>46001</v>
          </cell>
          <cell r="Z1375">
            <v>46001</v>
          </cell>
          <cell r="AA1375">
            <v>46001</v>
          </cell>
          <cell r="AB1375" t="str">
            <v>1382</v>
          </cell>
          <cell r="AC1375" t="str">
            <v>1382</v>
          </cell>
          <cell r="AD1375" t="str">
            <v>584</v>
          </cell>
          <cell r="AE1375" t="str">
            <v>1756</v>
          </cell>
          <cell r="AF1375" t="str">
            <v>3756</v>
          </cell>
          <cell r="AG1375" t="str">
            <v>3382</v>
          </cell>
        </row>
        <row r="1376">
          <cell r="D1376" t="str">
            <v>AUKD230777</v>
          </cell>
          <cell r="I1376" t="str">
            <v>A (100% potential spares purchased)</v>
          </cell>
          <cell r="P1376">
            <v>4</v>
          </cell>
          <cell r="Q1376" t="str">
            <v>Air lube Plus</v>
          </cell>
          <cell r="R1376">
            <v>45955</v>
          </cell>
          <cell r="U1376">
            <v>45955</v>
          </cell>
          <cell r="V1376">
            <v>45955</v>
          </cell>
          <cell r="AD1376" t="str">
            <v>350</v>
          </cell>
          <cell r="AE1376" t="str">
            <v>350</v>
          </cell>
          <cell r="AG1376" t="str">
            <v>1000</v>
          </cell>
        </row>
        <row r="1377">
          <cell r="D1377" t="str">
            <v>BUKD162510</v>
          </cell>
          <cell r="I1377" t="str">
            <v>A (100% potential spares purchased)</v>
          </cell>
          <cell r="P1377">
            <v>4</v>
          </cell>
          <cell r="Q1377" t="str">
            <v>Air lube Plus</v>
          </cell>
          <cell r="R1377">
            <v>46078</v>
          </cell>
          <cell r="U1377">
            <v>46078</v>
          </cell>
          <cell r="V1377">
            <v>46078</v>
          </cell>
          <cell r="AD1377" t="str">
            <v>1500</v>
          </cell>
          <cell r="AE1377" t="str">
            <v>1500</v>
          </cell>
          <cell r="AG1377" t="str">
            <v>1000</v>
          </cell>
        </row>
        <row r="1378">
          <cell r="D1378" t="str">
            <v>BUKD162500</v>
          </cell>
          <cell r="I1378" t="str">
            <v>A (100% potential spares purchased)</v>
          </cell>
          <cell r="P1378">
            <v>6</v>
          </cell>
          <cell r="Q1378" t="str">
            <v>Air lube Plus</v>
          </cell>
          <cell r="R1378">
            <v>45953</v>
          </cell>
          <cell r="U1378">
            <v>45953</v>
          </cell>
          <cell r="V1378">
            <v>45953</v>
          </cell>
          <cell r="AD1378" t="str">
            <v>390</v>
          </cell>
          <cell r="AE1378" t="str">
            <v>585</v>
          </cell>
          <cell r="AG1378" t="str">
            <v>1000</v>
          </cell>
        </row>
        <row r="1379">
          <cell r="D1379" t="str">
            <v>BUKD162491</v>
          </cell>
          <cell r="I1379" t="str">
            <v>A (100% potential spares purchased)</v>
          </cell>
          <cell r="P1379">
            <v>8</v>
          </cell>
          <cell r="Q1379" t="str">
            <v>Air lube Plus</v>
          </cell>
          <cell r="R1379">
            <v>46008</v>
          </cell>
          <cell r="U1379">
            <v>46008</v>
          </cell>
          <cell r="V1379">
            <v>46008</v>
          </cell>
          <cell r="AD1379" t="str">
            <v>460</v>
          </cell>
          <cell r="AE1379" t="str">
            <v>960</v>
          </cell>
          <cell r="AG1379" t="str">
            <v>1000</v>
          </cell>
        </row>
        <row r="1380">
          <cell r="D1380" t="str">
            <v>DUJL330599</v>
          </cell>
          <cell r="I1380" t="str">
            <v>B (Below 100% potential spares purchased)</v>
          </cell>
          <cell r="N1380">
            <v>0</v>
          </cell>
          <cell r="O1380">
            <v>0</v>
          </cell>
          <cell r="P1380">
            <v>4</v>
          </cell>
          <cell r="Q1380" t="str">
            <v>Air lube Plus</v>
          </cell>
          <cell r="R1380">
            <v>45108</v>
          </cell>
          <cell r="S1380">
            <v>45108</v>
          </cell>
          <cell r="AD1380" t="str">
            <v>0</v>
          </cell>
        </row>
        <row r="1381">
          <cell r="D1381" t="str">
            <v>BUJD121040</v>
          </cell>
          <cell r="I1381" t="str">
            <v>A (100% potential spares purchased)</v>
          </cell>
          <cell r="P1381">
            <v>3</v>
          </cell>
          <cell r="Q1381" t="str">
            <v>Air lube Plus</v>
          </cell>
          <cell r="R1381">
            <v>45289</v>
          </cell>
          <cell r="U1381">
            <v>45289</v>
          </cell>
          <cell r="V1381">
            <v>45289</v>
          </cell>
          <cell r="AD1381" t="str">
            <v>500</v>
          </cell>
          <cell r="AE1381" t="str">
            <v>750</v>
          </cell>
          <cell r="AG1381" t="str">
            <v>1000</v>
          </cell>
        </row>
        <row r="1382">
          <cell r="D1382" t="str">
            <v>CUJE674333</v>
          </cell>
          <cell r="P1382">
            <v>7</v>
          </cell>
          <cell r="Q1382" t="str">
            <v>Air lube Plus</v>
          </cell>
          <cell r="AD1382" t="str">
            <v>0</v>
          </cell>
        </row>
        <row r="1383">
          <cell r="D1383" t="str">
            <v>BUJC370090</v>
          </cell>
          <cell r="I1383" t="str">
            <v>B (Below 100% potential spares purchased)</v>
          </cell>
          <cell r="N1383">
            <v>2524</v>
          </cell>
          <cell r="O1383">
            <v>2949</v>
          </cell>
          <cell r="P1383">
            <v>4</v>
          </cell>
          <cell r="Q1383" t="str">
            <v>XD</v>
          </cell>
          <cell r="R1383">
            <v>46012</v>
          </cell>
          <cell r="S1383">
            <v>46012</v>
          </cell>
          <cell r="T1383">
            <v>46012</v>
          </cell>
          <cell r="U1383">
            <v>46012</v>
          </cell>
          <cell r="V1383">
            <v>46012</v>
          </cell>
          <cell r="W1383">
            <v>46012</v>
          </cell>
          <cell r="X1383" t="str">
            <v>No</v>
          </cell>
          <cell r="AB1383" t="str">
            <v>1843</v>
          </cell>
          <cell r="AC1383" t="str">
            <v>1843</v>
          </cell>
          <cell r="AD1383" t="str">
            <v>3843</v>
          </cell>
          <cell r="AE1383" t="str">
            <v>3843</v>
          </cell>
          <cell r="AF1383" t="str">
            <v>7843</v>
          </cell>
          <cell r="AG1383" t="str">
            <v>3843</v>
          </cell>
        </row>
        <row r="1384">
          <cell r="D1384" t="str">
            <v>BUJC370052</v>
          </cell>
          <cell r="I1384" t="str">
            <v>D (Compressor scrapped/ Company shut)</v>
          </cell>
          <cell r="N1384">
            <v>0</v>
          </cell>
          <cell r="O1384">
            <v>3745</v>
          </cell>
          <cell r="P1384">
            <v>6</v>
          </cell>
          <cell r="Q1384" t="str">
            <v>XD</v>
          </cell>
          <cell r="R1384">
            <v>45028</v>
          </cell>
          <cell r="S1384">
            <v>45458</v>
          </cell>
          <cell r="T1384">
            <v>45458</v>
          </cell>
          <cell r="U1384">
            <v>45458</v>
          </cell>
          <cell r="V1384">
            <v>45458</v>
          </cell>
          <cell r="W1384">
            <v>45028</v>
          </cell>
          <cell r="X1384" t="str">
            <v>No</v>
          </cell>
          <cell r="AB1384" t="str">
            <v>1199</v>
          </cell>
          <cell r="AC1384" t="str">
            <v>1199</v>
          </cell>
          <cell r="AD1384" t="str">
            <v>265</v>
          </cell>
          <cell r="AE1384" t="str">
            <v>3199</v>
          </cell>
          <cell r="AF1384" t="str">
            <v>2413</v>
          </cell>
          <cell r="AG1384" t="str">
            <v>3199</v>
          </cell>
        </row>
        <row r="1385">
          <cell r="D1385" t="str">
            <v>BQFD200158</v>
          </cell>
          <cell r="I1385" t="str">
            <v>D (Compressor scrapped/ Company shut)</v>
          </cell>
        </row>
        <row r="1386">
          <cell r="D1386" t="str">
            <v>BUJS032230</v>
          </cell>
          <cell r="I1386" t="str">
            <v>B (Below 100% potential spares purchased)</v>
          </cell>
          <cell r="N1386">
            <v>2526</v>
          </cell>
          <cell r="O1386">
            <v>1829</v>
          </cell>
          <cell r="P1386">
            <v>4</v>
          </cell>
          <cell r="Q1386" t="str">
            <v>XD</v>
          </cell>
          <cell r="R1386">
            <v>46007</v>
          </cell>
          <cell r="S1386">
            <v>46007</v>
          </cell>
          <cell r="T1386">
            <v>45997</v>
          </cell>
          <cell r="U1386">
            <v>46007</v>
          </cell>
          <cell r="V1386">
            <v>46007</v>
          </cell>
          <cell r="W1386">
            <v>46007</v>
          </cell>
          <cell r="X1386" t="str">
            <v>No</v>
          </cell>
          <cell r="AB1386" t="str">
            <v>1607</v>
          </cell>
          <cell r="AC1386" t="str">
            <v>1607</v>
          </cell>
          <cell r="AD1386" t="str">
            <v>3607</v>
          </cell>
          <cell r="AE1386" t="str">
            <v>3607</v>
          </cell>
          <cell r="AF1386" t="str">
            <v>7607</v>
          </cell>
          <cell r="AG1386" t="str">
            <v>3607</v>
          </cell>
        </row>
        <row r="1387">
          <cell r="D1387" t="str">
            <v>BUJD121019</v>
          </cell>
          <cell r="I1387" t="str">
            <v>A (100% potential spares purchased)</v>
          </cell>
          <cell r="P1387">
            <v>3</v>
          </cell>
          <cell r="Q1387" t="str">
            <v>Air lube Plus</v>
          </cell>
          <cell r="R1387">
            <v>45289</v>
          </cell>
          <cell r="U1387">
            <v>45289</v>
          </cell>
          <cell r="V1387">
            <v>45289</v>
          </cell>
          <cell r="AD1387" t="str">
            <v>450</v>
          </cell>
          <cell r="AE1387" t="str">
            <v>1210</v>
          </cell>
          <cell r="AG1387" t="str">
            <v>1000</v>
          </cell>
        </row>
        <row r="1388">
          <cell r="D1388" t="str">
            <v>BUJD121018</v>
          </cell>
          <cell r="I1388" t="str">
            <v>A (100% potential spares purchased)</v>
          </cell>
          <cell r="P1388">
            <v>1</v>
          </cell>
          <cell r="Q1388" t="str">
            <v>Air lube Plus</v>
          </cell>
          <cell r="R1388">
            <v>45266</v>
          </cell>
          <cell r="U1388">
            <v>45266</v>
          </cell>
          <cell r="V1388">
            <v>45266</v>
          </cell>
          <cell r="AD1388" t="str">
            <v>125</v>
          </cell>
          <cell r="AE1388" t="str">
            <v>125</v>
          </cell>
          <cell r="AG1388" t="str">
            <v>1000</v>
          </cell>
        </row>
        <row r="1389">
          <cell r="D1389" t="str">
            <v>BTIS045034</v>
          </cell>
          <cell r="I1389" t="str">
            <v>B (Below 100% potential spares purchased)</v>
          </cell>
          <cell r="N1389">
            <v>10471</v>
          </cell>
          <cell r="O1389">
            <v>5890</v>
          </cell>
          <cell r="P1389">
            <v>4</v>
          </cell>
          <cell r="Q1389" t="str">
            <v>Synthetic</v>
          </cell>
          <cell r="R1389">
            <v>45548</v>
          </cell>
          <cell r="S1389">
            <v>45973</v>
          </cell>
          <cell r="T1389">
            <v>45973</v>
          </cell>
          <cell r="U1389">
            <v>45973</v>
          </cell>
          <cell r="V1389">
            <v>45973</v>
          </cell>
          <cell r="W1389">
            <v>45547</v>
          </cell>
          <cell r="X1389" t="str">
            <v>No</v>
          </cell>
          <cell r="Y1389">
            <v>45973</v>
          </cell>
          <cell r="Z1389">
            <v>45973</v>
          </cell>
          <cell r="AA1389">
            <v>45973</v>
          </cell>
          <cell r="AB1389" t="str">
            <v>3347</v>
          </cell>
          <cell r="AC1389" t="str">
            <v>3347</v>
          </cell>
          <cell r="AD1389" t="str">
            <v>3368</v>
          </cell>
          <cell r="AE1389" t="str">
            <v>5347</v>
          </cell>
          <cell r="AF1389" t="str">
            <v>5367</v>
          </cell>
          <cell r="AG1389" t="str">
            <v>3347</v>
          </cell>
        </row>
        <row r="1390">
          <cell r="D1390" t="str">
            <v>BTIS045032</v>
          </cell>
          <cell r="I1390" t="str">
            <v>B (Below 100% potential spares purchased)</v>
          </cell>
          <cell r="N1390">
            <v>6211</v>
          </cell>
          <cell r="O1390">
            <v>10134</v>
          </cell>
          <cell r="P1390">
            <v>8</v>
          </cell>
          <cell r="Q1390" t="str">
            <v>Synthetic</v>
          </cell>
          <cell r="R1390">
            <v>46034</v>
          </cell>
          <cell r="S1390">
            <v>46034</v>
          </cell>
          <cell r="T1390">
            <v>46034</v>
          </cell>
          <cell r="U1390">
            <v>46034</v>
          </cell>
          <cell r="V1390">
            <v>46034</v>
          </cell>
          <cell r="W1390">
            <v>46034</v>
          </cell>
          <cell r="X1390" t="str">
            <v>No</v>
          </cell>
          <cell r="AB1390" t="str">
            <v>2082</v>
          </cell>
          <cell r="AC1390" t="str">
            <v>2082</v>
          </cell>
          <cell r="AD1390" t="str">
            <v>5082</v>
          </cell>
          <cell r="AE1390" t="str">
            <v>5082</v>
          </cell>
          <cell r="AF1390" t="str">
            <v>7082</v>
          </cell>
          <cell r="AG1390" t="str">
            <v>3082</v>
          </cell>
        </row>
        <row r="1391">
          <cell r="D1391" t="str">
            <v>BTID162377</v>
          </cell>
          <cell r="I1391" t="str">
            <v>A (100% potential spares purchased)</v>
          </cell>
          <cell r="P1391">
            <v>4</v>
          </cell>
          <cell r="Q1391" t="str">
            <v>Air lube Plus</v>
          </cell>
          <cell r="R1391">
            <v>46134</v>
          </cell>
          <cell r="U1391">
            <v>46134</v>
          </cell>
          <cell r="V1391">
            <v>46134</v>
          </cell>
          <cell r="AD1391" t="str">
            <v>440</v>
          </cell>
          <cell r="AE1391" t="str">
            <v>940</v>
          </cell>
          <cell r="AG1391" t="str">
            <v>1000</v>
          </cell>
        </row>
        <row r="1392">
          <cell r="D1392" t="str">
            <v>BTIS032025</v>
          </cell>
          <cell r="I1392" t="str">
            <v>A (100% potential spares purchased)</v>
          </cell>
          <cell r="N1392">
            <v>11276</v>
          </cell>
          <cell r="O1392">
            <v>9398</v>
          </cell>
          <cell r="P1392">
            <v>8</v>
          </cell>
          <cell r="Q1392" t="str">
            <v>XD</v>
          </cell>
          <cell r="R1392">
            <v>45866</v>
          </cell>
          <cell r="S1392">
            <v>45866</v>
          </cell>
          <cell r="T1392">
            <v>45866</v>
          </cell>
          <cell r="U1392">
            <v>45866</v>
          </cell>
          <cell r="V1392">
            <v>45866</v>
          </cell>
          <cell r="W1392">
            <v>45866</v>
          </cell>
          <cell r="X1392" t="str">
            <v>No</v>
          </cell>
          <cell r="Y1392">
            <v>45866</v>
          </cell>
          <cell r="Z1392">
            <v>45866</v>
          </cell>
          <cell r="AA1392">
            <v>45866</v>
          </cell>
          <cell r="AB1392" t="str">
            <v>-544</v>
          </cell>
          <cell r="AC1392" t="str">
            <v>-544</v>
          </cell>
          <cell r="AD1392" t="str">
            <v>-544</v>
          </cell>
          <cell r="AE1392" t="str">
            <v>956</v>
          </cell>
          <cell r="AF1392" t="str">
            <v>5956</v>
          </cell>
          <cell r="AG1392" t="str">
            <v>1956</v>
          </cell>
        </row>
        <row r="1393">
          <cell r="D1393" t="str">
            <v>BTIS032020</v>
          </cell>
          <cell r="I1393" t="str">
            <v>B (Below 100% potential spares purchased)</v>
          </cell>
          <cell r="N1393">
            <v>12004</v>
          </cell>
          <cell r="O1393">
            <v>9719</v>
          </cell>
          <cell r="P1393">
            <v>9</v>
          </cell>
          <cell r="Q1393" t="str">
            <v>XD</v>
          </cell>
          <cell r="R1393">
            <v>46034</v>
          </cell>
          <cell r="S1393">
            <v>46034</v>
          </cell>
          <cell r="T1393">
            <v>46034</v>
          </cell>
          <cell r="U1393">
            <v>46034</v>
          </cell>
          <cell r="V1393">
            <v>46034</v>
          </cell>
          <cell r="W1393">
            <v>46034</v>
          </cell>
          <cell r="X1393" t="str">
            <v>No</v>
          </cell>
          <cell r="Y1393">
            <v>45866</v>
          </cell>
          <cell r="Z1393">
            <v>45866</v>
          </cell>
          <cell r="AA1393">
            <v>45866</v>
          </cell>
          <cell r="AB1393" t="str">
            <v>-33</v>
          </cell>
          <cell r="AC1393" t="str">
            <v>-33</v>
          </cell>
          <cell r="AD1393" t="str">
            <v>1467</v>
          </cell>
          <cell r="AE1393" t="str">
            <v>1467</v>
          </cell>
          <cell r="AF1393" t="str">
            <v>5083</v>
          </cell>
          <cell r="AG1393" t="str">
            <v>2467</v>
          </cell>
        </row>
        <row r="1394">
          <cell r="D1394" t="str">
            <v>BTIS044982</v>
          </cell>
          <cell r="I1394" t="str">
            <v>B (Below 100% potential spares purchased)</v>
          </cell>
          <cell r="N1394">
            <v>3911</v>
          </cell>
          <cell r="O1394">
            <v>10671</v>
          </cell>
          <cell r="P1394">
            <v>8</v>
          </cell>
          <cell r="Q1394" t="str">
            <v>Synthetic</v>
          </cell>
          <cell r="R1394">
            <v>46034</v>
          </cell>
          <cell r="S1394">
            <v>46034</v>
          </cell>
          <cell r="T1394">
            <v>46034</v>
          </cell>
          <cell r="U1394">
            <v>46034</v>
          </cell>
          <cell r="V1394">
            <v>46034</v>
          </cell>
          <cell r="W1394">
            <v>46034</v>
          </cell>
          <cell r="X1394" t="str">
            <v>No</v>
          </cell>
          <cell r="Y1394">
            <v>45548</v>
          </cell>
          <cell r="AB1394" t="str">
            <v>3000</v>
          </cell>
          <cell r="AC1394" t="str">
            <v>3000</v>
          </cell>
          <cell r="AD1394" t="str">
            <v>6000</v>
          </cell>
          <cell r="AE1394" t="str">
            <v>6000</v>
          </cell>
          <cell r="AF1394" t="str">
            <v>8000</v>
          </cell>
          <cell r="AG1394" t="str">
            <v>4000</v>
          </cell>
        </row>
        <row r="1395">
          <cell r="D1395" t="str">
            <v>BTIS044981</v>
          </cell>
          <cell r="I1395" t="str">
            <v>B (Below 100% potential spares purchased)</v>
          </cell>
          <cell r="N1395">
            <v>6071</v>
          </cell>
          <cell r="O1395">
            <v>9183</v>
          </cell>
          <cell r="P1395">
            <v>8</v>
          </cell>
          <cell r="Q1395" t="str">
            <v>Synthetic</v>
          </cell>
          <cell r="R1395">
            <v>46058</v>
          </cell>
          <cell r="S1395">
            <v>46009</v>
          </cell>
          <cell r="T1395">
            <v>46009</v>
          </cell>
          <cell r="U1395">
            <v>46009</v>
          </cell>
          <cell r="V1395">
            <v>46058</v>
          </cell>
          <cell r="W1395">
            <v>46058</v>
          </cell>
          <cell r="X1395" t="str">
            <v>No</v>
          </cell>
          <cell r="Y1395">
            <v>45548</v>
          </cell>
          <cell r="AB1395" t="str">
            <v>2380</v>
          </cell>
          <cell r="AC1395" t="str">
            <v>2380</v>
          </cell>
          <cell r="AD1395" t="str">
            <v>5880</v>
          </cell>
          <cell r="AE1395" t="str">
            <v>5880</v>
          </cell>
          <cell r="AF1395" t="str">
            <v>8000</v>
          </cell>
          <cell r="AG1395" t="str">
            <v>4000</v>
          </cell>
        </row>
        <row r="1396">
          <cell r="D1396" t="str">
            <v>BTIS044954</v>
          </cell>
          <cell r="I1396" t="str">
            <v>E (Others area units/Export)</v>
          </cell>
          <cell r="N1396">
            <v>16354</v>
          </cell>
          <cell r="O1396">
            <v>10902</v>
          </cell>
          <cell r="P1396">
            <v>2</v>
          </cell>
          <cell r="Q1396" t="str">
            <v>Synthetic</v>
          </cell>
          <cell r="R1396">
            <v>45866</v>
          </cell>
          <cell r="S1396">
            <v>45908</v>
          </cell>
          <cell r="T1396">
            <v>45908</v>
          </cell>
          <cell r="U1396">
            <v>45866</v>
          </cell>
          <cell r="V1396">
            <v>45866</v>
          </cell>
          <cell r="W1396">
            <v>45866</v>
          </cell>
          <cell r="X1396" t="str">
            <v>Yes</v>
          </cell>
          <cell r="Y1396">
            <v>45908</v>
          </cell>
          <cell r="AA1396">
            <v>45908</v>
          </cell>
          <cell r="AB1396" t="str">
            <v>3676</v>
          </cell>
          <cell r="AC1396" t="str">
            <v>3676</v>
          </cell>
          <cell r="AD1396" t="str">
            <v>5510</v>
          </cell>
          <cell r="AE1396" t="str">
            <v>3740</v>
          </cell>
          <cell r="AF1396" t="str">
            <v>5510</v>
          </cell>
          <cell r="AG1396" t="str">
            <v>3176</v>
          </cell>
        </row>
        <row r="1397">
          <cell r="D1397" t="str">
            <v>BTID162392</v>
          </cell>
          <cell r="I1397" t="str">
            <v>A (100% potential spares purchased)</v>
          </cell>
          <cell r="P1397">
            <v>4</v>
          </cell>
          <cell r="Q1397" t="str">
            <v>Air lube Plus</v>
          </cell>
          <cell r="R1397">
            <v>46161</v>
          </cell>
          <cell r="U1397">
            <v>46161</v>
          </cell>
          <cell r="V1397">
            <v>46161</v>
          </cell>
          <cell r="AD1397" t="str">
            <v>1500</v>
          </cell>
          <cell r="AE1397" t="str">
            <v>1500</v>
          </cell>
          <cell r="AG1397" t="str">
            <v>1000</v>
          </cell>
        </row>
        <row r="1398">
          <cell r="D1398" t="str">
            <v>BTIS031829</v>
          </cell>
          <cell r="I1398" t="str">
            <v>D (Compressor scrapped/ Company shut)</v>
          </cell>
          <cell r="P1398">
            <v>2</v>
          </cell>
          <cell r="Q1398" t="str">
            <v>XD</v>
          </cell>
          <cell r="R1398">
            <v>45377</v>
          </cell>
          <cell r="S1398">
            <v>45377</v>
          </cell>
          <cell r="T1398">
            <v>45377</v>
          </cell>
          <cell r="U1398">
            <v>45377</v>
          </cell>
          <cell r="V1398">
            <v>45377</v>
          </cell>
          <cell r="W1398">
            <v>45377</v>
          </cell>
          <cell r="X1398" t="str">
            <v>Yes</v>
          </cell>
          <cell r="Y1398">
            <v>45377</v>
          </cell>
          <cell r="AB1398" t="str">
            <v>958</v>
          </cell>
          <cell r="AC1398" t="str">
            <v>958</v>
          </cell>
          <cell r="AD1398" t="str">
            <v>1778</v>
          </cell>
          <cell r="AE1398" t="str">
            <v>4958</v>
          </cell>
          <cell r="AF1398" t="str">
            <v>6938</v>
          </cell>
          <cell r="AG1398" t="str">
            <v>2958</v>
          </cell>
        </row>
        <row r="1399">
          <cell r="D1399" t="str">
            <v>CTIE665863</v>
          </cell>
          <cell r="I1399" t="str">
            <v>B (Below 100% potential spares purchased)</v>
          </cell>
          <cell r="P1399">
            <v>5</v>
          </cell>
          <cell r="Q1399" t="str">
            <v>Air lube</v>
          </cell>
          <cell r="AD1399" t="str">
            <v>0</v>
          </cell>
        </row>
        <row r="1400">
          <cell r="D1400" t="str">
            <v>CTIE211496</v>
          </cell>
        </row>
        <row r="1401">
          <cell r="D1401" t="str">
            <v>BTFC378771</v>
          </cell>
          <cell r="I1401" t="str">
            <v>C (Not Buying Spares or buying lubricants)</v>
          </cell>
          <cell r="O1401">
            <v>5172</v>
          </cell>
          <cell r="P1401">
            <v>3</v>
          </cell>
          <cell r="Q1401" t="str">
            <v>XD</v>
          </cell>
          <cell r="R1401">
            <v>46024</v>
          </cell>
          <cell r="S1401">
            <v>46024</v>
          </cell>
          <cell r="T1401">
            <v>46024</v>
          </cell>
          <cell r="U1401">
            <v>46024</v>
          </cell>
          <cell r="V1401">
            <v>46024</v>
          </cell>
          <cell r="W1401">
            <v>46024</v>
          </cell>
          <cell r="X1401" t="str">
            <v>No</v>
          </cell>
          <cell r="AB1401" t="str">
            <v>1744</v>
          </cell>
          <cell r="AC1401" t="str">
            <v>1744</v>
          </cell>
          <cell r="AD1401" t="str">
            <v>3744</v>
          </cell>
          <cell r="AE1401" t="str">
            <v>3744</v>
          </cell>
          <cell r="AF1401" t="str">
            <v>7744</v>
          </cell>
          <cell r="AG1401" t="str">
            <v>3744</v>
          </cell>
        </row>
        <row r="1402">
          <cell r="D1402" t="str">
            <v>BTHD230714</v>
          </cell>
          <cell r="I1402" t="str">
            <v>D (Compressor scrapped/ Company shut)</v>
          </cell>
        </row>
        <row r="1403">
          <cell r="D1403" t="str">
            <v>BTHD162350</v>
          </cell>
          <cell r="I1403" t="str">
            <v>A (100% potential spares purchased)</v>
          </cell>
          <cell r="P1403">
            <v>4</v>
          </cell>
          <cell r="Q1403" t="str">
            <v>Air lube Plus</v>
          </cell>
          <cell r="R1403">
            <v>45370</v>
          </cell>
          <cell r="U1403">
            <v>45142</v>
          </cell>
          <cell r="V1403">
            <v>45142</v>
          </cell>
          <cell r="AD1403" t="str">
            <v>365</v>
          </cell>
          <cell r="AE1403" t="str">
            <v>685</v>
          </cell>
          <cell r="AG1403" t="str">
            <v>1000</v>
          </cell>
        </row>
        <row r="1404">
          <cell r="D1404" t="str">
            <v>BTHC379544</v>
          </cell>
          <cell r="I1404" t="str">
            <v>B (Below 100% potential spares purchased)</v>
          </cell>
          <cell r="N1404">
            <v>10570</v>
          </cell>
          <cell r="O1404">
            <v>10691</v>
          </cell>
          <cell r="P1404">
            <v>3</v>
          </cell>
          <cell r="Q1404" t="str">
            <v>XD</v>
          </cell>
          <cell r="R1404">
            <v>46044</v>
          </cell>
          <cell r="S1404">
            <v>46044</v>
          </cell>
          <cell r="T1404">
            <v>46044</v>
          </cell>
          <cell r="U1404">
            <v>46044</v>
          </cell>
          <cell r="V1404">
            <v>46044</v>
          </cell>
          <cell r="W1404">
            <v>46033</v>
          </cell>
          <cell r="X1404" t="str">
            <v>No</v>
          </cell>
          <cell r="AB1404" t="str">
            <v>132</v>
          </cell>
          <cell r="AC1404" t="str">
            <v>132</v>
          </cell>
          <cell r="AD1404" t="str">
            <v>1133</v>
          </cell>
          <cell r="AE1404" t="str">
            <v>-976</v>
          </cell>
          <cell r="AF1404" t="str">
            <v>3024</v>
          </cell>
          <cell r="AG1404" t="str">
            <v>2132</v>
          </cell>
        </row>
        <row r="1405">
          <cell r="D1405" t="str">
            <v>BTHC379543</v>
          </cell>
          <cell r="I1405" t="str">
            <v>D (Compressor scrapped/ Company shut)</v>
          </cell>
          <cell r="N1405">
            <v>488</v>
          </cell>
          <cell r="O1405">
            <v>1772</v>
          </cell>
          <cell r="P1405">
            <v>2</v>
          </cell>
          <cell r="Q1405" t="str">
            <v>XD</v>
          </cell>
          <cell r="R1405">
            <v>45902</v>
          </cell>
          <cell r="S1405">
            <v>45902</v>
          </cell>
          <cell r="T1405">
            <v>45902</v>
          </cell>
          <cell r="U1405">
            <v>45902</v>
          </cell>
          <cell r="V1405">
            <v>45902</v>
          </cell>
          <cell r="W1405">
            <v>45767</v>
          </cell>
          <cell r="X1405" t="str">
            <v>No</v>
          </cell>
          <cell r="AB1405" t="str">
            <v>1500</v>
          </cell>
          <cell r="AC1405" t="str">
            <v>1500</v>
          </cell>
          <cell r="AD1405" t="str">
            <v>3000</v>
          </cell>
          <cell r="AE1405" t="str">
            <v>3000</v>
          </cell>
          <cell r="AF1405" t="str">
            <v>5739</v>
          </cell>
          <cell r="AG1405" t="str">
            <v>2000</v>
          </cell>
        </row>
        <row r="1406">
          <cell r="D1406" t="str">
            <v>BTHD230709</v>
          </cell>
          <cell r="I1406" t="str">
            <v>D (Compressor scrapped/ Company shut)</v>
          </cell>
        </row>
        <row r="1407">
          <cell r="D1407" t="str">
            <v>BTHC379417</v>
          </cell>
          <cell r="I1407" t="str">
            <v>B (Below 100% potential spares purchased)</v>
          </cell>
          <cell r="N1407">
            <v>291</v>
          </cell>
          <cell r="O1407">
            <v>1153</v>
          </cell>
          <cell r="P1407">
            <v>8</v>
          </cell>
          <cell r="Q1407" t="str">
            <v>XD</v>
          </cell>
          <cell r="R1407">
            <v>45939</v>
          </cell>
          <cell r="S1407">
            <v>45939</v>
          </cell>
          <cell r="T1407">
            <v>45939</v>
          </cell>
          <cell r="U1407">
            <v>45939</v>
          </cell>
          <cell r="V1407">
            <v>45939</v>
          </cell>
          <cell r="W1407">
            <v>45939</v>
          </cell>
          <cell r="X1407" t="str">
            <v>No</v>
          </cell>
          <cell r="AB1407" t="str">
            <v>2000</v>
          </cell>
          <cell r="AC1407" t="str">
            <v>2000</v>
          </cell>
          <cell r="AD1407" t="str">
            <v>4000</v>
          </cell>
          <cell r="AE1407" t="str">
            <v>4000</v>
          </cell>
          <cell r="AF1407" t="str">
            <v>8000</v>
          </cell>
          <cell r="AG1407" t="str">
            <v>4000</v>
          </cell>
        </row>
        <row r="1408">
          <cell r="D1408" t="str">
            <v>BTHD120971</v>
          </cell>
          <cell r="I1408" t="str">
            <v>A (100% potential spares purchased)</v>
          </cell>
          <cell r="P1408">
            <v>0</v>
          </cell>
          <cell r="Q1408" t="str">
            <v>Air lube Plus</v>
          </cell>
          <cell r="R1408">
            <v>45266</v>
          </cell>
          <cell r="U1408">
            <v>45266</v>
          </cell>
          <cell r="V1408">
            <v>45266</v>
          </cell>
          <cell r="AD1408" t="str">
            <v>375</v>
          </cell>
          <cell r="AE1408" t="str">
            <v>675</v>
          </cell>
          <cell r="AG1408" t="str">
            <v>1000</v>
          </cell>
        </row>
        <row r="1409">
          <cell r="D1409" t="str">
            <v>DTFD120926</v>
          </cell>
          <cell r="I1409" t="str">
            <v>B (Below 100% potential spares purchased)</v>
          </cell>
          <cell r="P1409">
            <v>4</v>
          </cell>
          <cell r="Q1409" t="str">
            <v>Air lube Plus</v>
          </cell>
          <cell r="R1409">
            <v>45229</v>
          </cell>
          <cell r="U1409">
            <v>45040</v>
          </cell>
          <cell r="AD1409" t="str">
            <v>285</v>
          </cell>
          <cell r="AE1409" t="str">
            <v>285</v>
          </cell>
          <cell r="AG1409" t="str">
            <v>285</v>
          </cell>
        </row>
        <row r="1410">
          <cell r="D1410" t="str">
            <v>BTHS031467</v>
          </cell>
          <cell r="I1410" t="str">
            <v>B (Below 100% potential spares purchased)</v>
          </cell>
          <cell r="N1410">
            <v>20684</v>
          </cell>
          <cell r="O1410">
            <v>11634</v>
          </cell>
          <cell r="P1410">
            <v>3</v>
          </cell>
          <cell r="Q1410" t="str">
            <v>XD</v>
          </cell>
          <cell r="R1410">
            <v>45798</v>
          </cell>
          <cell r="S1410">
            <v>45798</v>
          </cell>
          <cell r="T1410">
            <v>45798</v>
          </cell>
          <cell r="U1410">
            <v>45272</v>
          </cell>
          <cell r="V1410">
            <v>45272</v>
          </cell>
          <cell r="W1410">
            <v>45272</v>
          </cell>
          <cell r="X1410" t="str">
            <v>No</v>
          </cell>
          <cell r="AB1410" t="str">
            <v>1500</v>
          </cell>
          <cell r="AC1410" t="str">
            <v>1500</v>
          </cell>
          <cell r="AD1410" t="str">
            <v>3307</v>
          </cell>
          <cell r="AE1410" t="str">
            <v>957</v>
          </cell>
          <cell r="AF1410" t="str">
            <v>1454</v>
          </cell>
          <cell r="AG1410" t="str">
            <v>3454</v>
          </cell>
        </row>
        <row r="1411">
          <cell r="D1411" t="str">
            <v>BTHD120963</v>
          </cell>
          <cell r="I1411" t="str">
            <v>A (100% potential spares purchased)</v>
          </cell>
          <cell r="P1411">
            <v>1</v>
          </cell>
          <cell r="Q1411" t="str">
            <v>Air lube Plus</v>
          </cell>
          <cell r="R1411">
            <v>45265</v>
          </cell>
          <cell r="AD1411" t="str">
            <v>230</v>
          </cell>
          <cell r="AE1411" t="str">
            <v>230</v>
          </cell>
          <cell r="AG1411" t="str">
            <v>1000</v>
          </cell>
        </row>
        <row r="1412">
          <cell r="D1412" t="str">
            <v>DTGL140183</v>
          </cell>
        </row>
        <row r="1413">
          <cell r="D1413" t="str">
            <v>DTGL140178</v>
          </cell>
        </row>
        <row r="1414">
          <cell r="D1414" t="str">
            <v>DTGV500197</v>
          </cell>
          <cell r="I1414" t="str">
            <v>B (Below 100% potential spares purchased)</v>
          </cell>
          <cell r="P1414">
            <v>8</v>
          </cell>
          <cell r="Q1414" t="str">
            <v>Air lube</v>
          </cell>
          <cell r="R1414">
            <v>45430</v>
          </cell>
          <cell r="S1414">
            <v>45430</v>
          </cell>
          <cell r="AD1414" t="str">
            <v>0</v>
          </cell>
        </row>
        <row r="1415">
          <cell r="D1415" t="str">
            <v>BTGC379081</v>
          </cell>
          <cell r="I1415" t="str">
            <v>B (Below 100% potential spares purchased)</v>
          </cell>
          <cell r="N1415">
            <v>13248</v>
          </cell>
          <cell r="O1415">
            <v>1070</v>
          </cell>
          <cell r="P1415">
            <v>5</v>
          </cell>
          <cell r="Q1415" t="str">
            <v>XD</v>
          </cell>
          <cell r="R1415">
            <v>45349</v>
          </cell>
          <cell r="S1415">
            <v>45776</v>
          </cell>
          <cell r="T1415">
            <v>45776</v>
          </cell>
          <cell r="U1415">
            <v>45349</v>
          </cell>
          <cell r="V1415">
            <v>45349</v>
          </cell>
          <cell r="W1415">
            <v>45349</v>
          </cell>
          <cell r="X1415" t="str">
            <v>Yes</v>
          </cell>
          <cell r="Y1415">
            <v>45349</v>
          </cell>
          <cell r="Z1415">
            <v>45349</v>
          </cell>
          <cell r="AA1415">
            <v>45349</v>
          </cell>
          <cell r="AB1415" t="str">
            <v>-1306</v>
          </cell>
          <cell r="AC1415" t="str">
            <v>-1306</v>
          </cell>
          <cell r="AD1415" t="str">
            <v>-302</v>
          </cell>
          <cell r="AE1415" t="str">
            <v>698</v>
          </cell>
          <cell r="AF1415" t="str">
            <v>1736</v>
          </cell>
          <cell r="AG1415" t="str">
            <v>-302</v>
          </cell>
        </row>
        <row r="1416">
          <cell r="D1416" t="str">
            <v>BTGD120943</v>
          </cell>
          <cell r="I1416" t="str">
            <v>A (100% potential spares purchased)</v>
          </cell>
          <cell r="P1416">
            <v>3</v>
          </cell>
          <cell r="AD1416" t="str">
            <v>505</v>
          </cell>
          <cell r="AE1416" t="str">
            <v>755</v>
          </cell>
          <cell r="AG1416" t="str">
            <v>1000</v>
          </cell>
        </row>
        <row r="1417">
          <cell r="D1417" t="str">
            <v>BTGL160455</v>
          </cell>
          <cell r="I1417" t="str">
            <v>A (100% potential spares purchased)</v>
          </cell>
          <cell r="P1417">
            <v>4</v>
          </cell>
          <cell r="Q1417" t="str">
            <v>Air lube Plus</v>
          </cell>
          <cell r="R1417">
            <v>45759</v>
          </cell>
          <cell r="U1417">
            <v>45995</v>
          </cell>
          <cell r="V1417">
            <v>45995</v>
          </cell>
          <cell r="AB1417" t="str">
            <v>1000</v>
          </cell>
          <cell r="AC1417" t="str">
            <v>1000</v>
          </cell>
          <cell r="AD1417" t="str">
            <v>250</v>
          </cell>
          <cell r="AE1417" t="str">
            <v>750</v>
          </cell>
          <cell r="AF1417" t="str">
            <v>4682</v>
          </cell>
          <cell r="AG1417" t="str">
            <v>1000</v>
          </cell>
        </row>
        <row r="1418">
          <cell r="D1418" t="str">
            <v>BTGD162296</v>
          </cell>
          <cell r="I1418" t="str">
            <v>A (100% potential spares purchased)</v>
          </cell>
          <cell r="P1418">
            <v>6</v>
          </cell>
          <cell r="Q1418" t="str">
            <v>Air lube Plus</v>
          </cell>
          <cell r="R1418">
            <v>46042</v>
          </cell>
          <cell r="U1418">
            <v>46042</v>
          </cell>
          <cell r="V1418">
            <v>46042</v>
          </cell>
          <cell r="AD1418" t="str">
            <v>110</v>
          </cell>
          <cell r="AE1418" t="str">
            <v>860</v>
          </cell>
          <cell r="AG1418" t="str">
            <v>1000</v>
          </cell>
        </row>
        <row r="1419">
          <cell r="D1419" t="str">
            <v>BTGS031205</v>
          </cell>
          <cell r="I1419" t="str">
            <v>B (Below 100% potential spares purchased)</v>
          </cell>
          <cell r="N1419">
            <v>36009</v>
          </cell>
          <cell r="O1419">
            <v>3131</v>
          </cell>
          <cell r="P1419">
            <v>8</v>
          </cell>
          <cell r="Q1419" t="str">
            <v>XD</v>
          </cell>
          <cell r="R1419">
            <v>46081</v>
          </cell>
          <cell r="S1419">
            <v>46081</v>
          </cell>
          <cell r="T1419">
            <v>46081</v>
          </cell>
          <cell r="U1419">
            <v>46081</v>
          </cell>
          <cell r="V1419">
            <v>46081</v>
          </cell>
          <cell r="W1419">
            <v>45933</v>
          </cell>
          <cell r="X1419" t="str">
            <v>No</v>
          </cell>
          <cell r="AB1419" t="str">
            <v>1177</v>
          </cell>
          <cell r="AC1419" t="str">
            <v>1177</v>
          </cell>
          <cell r="AD1419" t="str">
            <v>3683</v>
          </cell>
          <cell r="AE1419" t="str">
            <v>2677</v>
          </cell>
          <cell r="AF1419" t="str">
            <v>4196</v>
          </cell>
          <cell r="AG1419" t="str">
            <v>3677</v>
          </cell>
        </row>
        <row r="1420">
          <cell r="D1420" t="str">
            <v>BTGD162289</v>
          </cell>
          <cell r="I1420" t="str">
            <v>A (100% potential spares purchased)</v>
          </cell>
          <cell r="P1420">
            <v>4</v>
          </cell>
          <cell r="Q1420" t="str">
            <v>Air lube Plus</v>
          </cell>
          <cell r="R1420">
            <v>46072</v>
          </cell>
          <cell r="U1420">
            <v>46072</v>
          </cell>
          <cell r="V1420">
            <v>46072</v>
          </cell>
          <cell r="AD1420" t="str">
            <v>450</v>
          </cell>
          <cell r="AE1420" t="str">
            <v>1200</v>
          </cell>
          <cell r="AG1420" t="str">
            <v>1000</v>
          </cell>
        </row>
        <row r="1421">
          <cell r="D1421" t="str">
            <v>BTFC378939</v>
          </cell>
          <cell r="I1421" t="str">
            <v>A (100% potential spares purchased)</v>
          </cell>
          <cell r="N1421">
            <v>587</v>
          </cell>
          <cell r="O1421">
            <v>3326</v>
          </cell>
          <cell r="P1421">
            <v>2</v>
          </cell>
          <cell r="Q1421" t="str">
            <v>XD</v>
          </cell>
          <cell r="R1421">
            <v>45763</v>
          </cell>
          <cell r="S1421">
            <v>45763</v>
          </cell>
          <cell r="T1421">
            <v>45763</v>
          </cell>
          <cell r="U1421">
            <v>45763</v>
          </cell>
          <cell r="V1421">
            <v>45763</v>
          </cell>
          <cell r="W1421">
            <v>45763</v>
          </cell>
          <cell r="X1421" t="str">
            <v>No</v>
          </cell>
          <cell r="AB1421" t="str">
            <v>1487</v>
          </cell>
          <cell r="AC1421" t="str">
            <v>1487</v>
          </cell>
          <cell r="AD1421" t="str">
            <v>3487</v>
          </cell>
          <cell r="AE1421" t="str">
            <v>3487</v>
          </cell>
          <cell r="AF1421" t="str">
            <v>7487</v>
          </cell>
          <cell r="AG1421" t="str">
            <v>3487</v>
          </cell>
        </row>
        <row r="1422">
          <cell r="D1422" t="str">
            <v>BTFD162259</v>
          </cell>
          <cell r="I1422" t="str">
            <v>C (Not Buying Spares or buying lubricants)</v>
          </cell>
          <cell r="N1422">
            <v>0</v>
          </cell>
          <cell r="O1422">
            <v>0</v>
          </cell>
          <cell r="P1422">
            <v>2</v>
          </cell>
          <cell r="Q1422" t="str">
            <v>Air lube Plus</v>
          </cell>
          <cell r="R1422">
            <v>44646.229166666701</v>
          </cell>
          <cell r="AD1422" t="str">
            <v>750</v>
          </cell>
          <cell r="AE1422" t="str">
            <v>0</v>
          </cell>
          <cell r="AG1422" t="str">
            <v>0</v>
          </cell>
        </row>
        <row r="1423">
          <cell r="D1423" t="str">
            <v>BTFS031006</v>
          </cell>
          <cell r="I1423" t="str">
            <v>B (Below 100% potential spares purchased)</v>
          </cell>
          <cell r="N1423">
            <v>2772</v>
          </cell>
          <cell r="O1423">
            <v>8776</v>
          </cell>
          <cell r="P1423">
            <v>8</v>
          </cell>
          <cell r="Q1423" t="str">
            <v>XD</v>
          </cell>
          <cell r="R1423">
            <v>45743</v>
          </cell>
          <cell r="S1423">
            <v>45743</v>
          </cell>
          <cell r="T1423">
            <v>45743</v>
          </cell>
          <cell r="U1423">
            <v>45743</v>
          </cell>
          <cell r="V1423">
            <v>45743</v>
          </cell>
          <cell r="W1423">
            <v>45793</v>
          </cell>
          <cell r="X1423" t="str">
            <v>No</v>
          </cell>
          <cell r="AB1423" t="str">
            <v>1524</v>
          </cell>
          <cell r="AC1423" t="str">
            <v>1524</v>
          </cell>
          <cell r="AD1423" t="str">
            <v>1524</v>
          </cell>
          <cell r="AE1423" t="str">
            <v>1524</v>
          </cell>
          <cell r="AF1423" t="str">
            <v>668</v>
          </cell>
          <cell r="AG1423" t="str">
            <v>1524</v>
          </cell>
        </row>
        <row r="1424">
          <cell r="D1424" t="str">
            <v>CTFE665584</v>
          </cell>
        </row>
        <row r="1425">
          <cell r="D1425" t="str">
            <v>CTFS380028</v>
          </cell>
          <cell r="P1425">
            <v>7</v>
          </cell>
          <cell r="Q1425" t="str">
            <v>PD</v>
          </cell>
          <cell r="AD1425" t="str">
            <v>0</v>
          </cell>
        </row>
        <row r="1426">
          <cell r="D1426" t="str">
            <v>BTFC378808</v>
          </cell>
          <cell r="I1426" t="str">
            <v>A (100% potential spares purchased)</v>
          </cell>
          <cell r="N1426">
            <v>680</v>
          </cell>
          <cell r="O1426">
            <v>4554</v>
          </cell>
          <cell r="P1426">
            <v>4</v>
          </cell>
          <cell r="Q1426" t="str">
            <v>XD</v>
          </cell>
          <cell r="R1426">
            <v>46051</v>
          </cell>
          <cell r="S1426">
            <v>46052</v>
          </cell>
          <cell r="T1426">
            <v>46052</v>
          </cell>
          <cell r="U1426">
            <v>45775</v>
          </cell>
          <cell r="V1426">
            <v>46052</v>
          </cell>
          <cell r="W1426">
            <v>45408</v>
          </cell>
          <cell r="X1426" t="str">
            <v>No</v>
          </cell>
          <cell r="AB1426" t="str">
            <v>2000</v>
          </cell>
          <cell r="AC1426" t="str">
            <v>2000</v>
          </cell>
          <cell r="AD1426" t="str">
            <v>4000</v>
          </cell>
          <cell r="AE1426" t="str">
            <v>1399</v>
          </cell>
          <cell r="AF1426" t="str">
            <v>1399</v>
          </cell>
          <cell r="AG1426" t="str">
            <v>4000</v>
          </cell>
        </row>
        <row r="1427">
          <cell r="D1427" t="str">
            <v>CTFE566201</v>
          </cell>
        </row>
        <row r="1428">
          <cell r="D1428" t="str">
            <v>CTFE566206</v>
          </cell>
        </row>
        <row r="1429">
          <cell r="D1429" t="str">
            <v>BTFD220454</v>
          </cell>
          <cell r="I1429" t="str">
            <v>D (Compressor scrapped/ Company shut)</v>
          </cell>
          <cell r="P1429">
            <v>0</v>
          </cell>
        </row>
        <row r="1430">
          <cell r="D1430" t="str">
            <v>BTFD162244</v>
          </cell>
          <cell r="I1430" t="str">
            <v>A (100% potential spares purchased)</v>
          </cell>
          <cell r="P1430">
            <v>3</v>
          </cell>
          <cell r="Q1430" t="str">
            <v>Air lube Plus</v>
          </cell>
          <cell r="R1430">
            <v>45955</v>
          </cell>
          <cell r="U1430">
            <v>45731</v>
          </cell>
          <cell r="V1430">
            <v>45731</v>
          </cell>
          <cell r="W1430">
            <v>44387.229166666701</v>
          </cell>
          <cell r="AD1430" t="str">
            <v>170</v>
          </cell>
          <cell r="AE1430" t="str">
            <v>920</v>
          </cell>
          <cell r="AG1430" t="str">
            <v>1000</v>
          </cell>
        </row>
        <row r="1431">
          <cell r="D1431" t="str">
            <v>BTFD162243</v>
          </cell>
          <cell r="I1431" t="str">
            <v>A (100% potential spares purchased)</v>
          </cell>
          <cell r="P1431">
            <v>4</v>
          </cell>
          <cell r="Q1431" t="str">
            <v>Air lube Plus</v>
          </cell>
          <cell r="R1431">
            <v>46043</v>
          </cell>
          <cell r="U1431">
            <v>45113</v>
          </cell>
          <cell r="V1431">
            <v>45113</v>
          </cell>
          <cell r="AD1431" t="str">
            <v>380</v>
          </cell>
          <cell r="AE1431" t="str">
            <v>1130</v>
          </cell>
          <cell r="AG1431" t="str">
            <v>1000</v>
          </cell>
        </row>
        <row r="1432">
          <cell r="D1432" t="str">
            <v>BTED162231</v>
          </cell>
          <cell r="I1432" t="str">
            <v>A (100% potential spares purchased)</v>
          </cell>
          <cell r="P1432">
            <v>3</v>
          </cell>
          <cell r="Q1432" t="str">
            <v>Air lube Plus</v>
          </cell>
          <cell r="R1432">
            <v>45591</v>
          </cell>
          <cell r="U1432">
            <v>45591</v>
          </cell>
          <cell r="V1432">
            <v>44637</v>
          </cell>
          <cell r="AD1432" t="str">
            <v>420</v>
          </cell>
          <cell r="AE1432" t="str">
            <v>920</v>
          </cell>
          <cell r="AG1432" t="str">
            <v>1000</v>
          </cell>
        </row>
        <row r="1433">
          <cell r="D1433" t="str">
            <v>DTFL350733</v>
          </cell>
        </row>
        <row r="1434">
          <cell r="D1434" t="str">
            <v>20238</v>
          </cell>
          <cell r="I1434" t="str">
            <v>D (Compressor scrapped/ Company shut)</v>
          </cell>
        </row>
        <row r="1435">
          <cell r="D1435" t="str">
            <v>BTEC378588</v>
          </cell>
          <cell r="I1435" t="str">
            <v>A (100% potential spares purchased)</v>
          </cell>
          <cell r="N1435">
            <v>5470</v>
          </cell>
          <cell r="O1435">
            <v>5240</v>
          </cell>
          <cell r="P1435">
            <v>3</v>
          </cell>
          <cell r="Q1435" t="str">
            <v>XD</v>
          </cell>
          <cell r="R1435">
            <v>46007</v>
          </cell>
          <cell r="S1435">
            <v>46007</v>
          </cell>
          <cell r="T1435">
            <v>46007</v>
          </cell>
          <cell r="U1435">
            <v>46007</v>
          </cell>
          <cell r="V1435">
            <v>46007</v>
          </cell>
          <cell r="W1435">
            <v>45330</v>
          </cell>
          <cell r="X1435" t="str">
            <v>No</v>
          </cell>
          <cell r="AB1435" t="str">
            <v>1500</v>
          </cell>
          <cell r="AC1435" t="str">
            <v>1500</v>
          </cell>
          <cell r="AD1435" t="str">
            <v>3000</v>
          </cell>
          <cell r="AE1435" t="str">
            <v>3000</v>
          </cell>
          <cell r="AF1435" t="str">
            <v>4000</v>
          </cell>
          <cell r="AG1435" t="str">
            <v>2000</v>
          </cell>
        </row>
        <row r="1436">
          <cell r="D1436" t="str">
            <v>BTEC378536</v>
          </cell>
          <cell r="I1436" t="str">
            <v>A (100% potential spares purchased)</v>
          </cell>
          <cell r="N1436">
            <v>1302</v>
          </cell>
          <cell r="O1436">
            <v>5348</v>
          </cell>
          <cell r="P1436">
            <v>4</v>
          </cell>
          <cell r="Q1436" t="str">
            <v>XD</v>
          </cell>
          <cell r="R1436">
            <v>45904</v>
          </cell>
          <cell r="S1436">
            <v>45904</v>
          </cell>
          <cell r="T1436">
            <v>45904</v>
          </cell>
          <cell r="U1436">
            <v>45904</v>
          </cell>
          <cell r="V1436">
            <v>45904</v>
          </cell>
          <cell r="W1436">
            <v>45904</v>
          </cell>
          <cell r="X1436" t="str">
            <v>No</v>
          </cell>
          <cell r="AB1436" t="str">
            <v>2000</v>
          </cell>
          <cell r="AC1436" t="str">
            <v>2000</v>
          </cell>
          <cell r="AD1436" t="str">
            <v>4000</v>
          </cell>
          <cell r="AE1436" t="str">
            <v>4000</v>
          </cell>
          <cell r="AF1436" t="str">
            <v>8000</v>
          </cell>
          <cell r="AG1436" t="str">
            <v>4000</v>
          </cell>
        </row>
        <row r="1437">
          <cell r="D1437" t="str">
            <v>BTED162217</v>
          </cell>
          <cell r="I1437" t="str">
            <v>A (100% potential spares purchased)</v>
          </cell>
          <cell r="P1437">
            <v>6</v>
          </cell>
          <cell r="Q1437" t="str">
            <v>Air lube Plus</v>
          </cell>
          <cell r="R1437">
            <v>45955</v>
          </cell>
          <cell r="U1437">
            <v>45656</v>
          </cell>
          <cell r="V1437">
            <v>45656</v>
          </cell>
          <cell r="W1437">
            <v>44279.229166666701</v>
          </cell>
          <cell r="AD1437" t="str">
            <v>410</v>
          </cell>
          <cell r="AE1437" t="str">
            <v>340</v>
          </cell>
          <cell r="AG1437" t="str">
            <v>1000</v>
          </cell>
        </row>
        <row r="1438">
          <cell r="D1438" t="str">
            <v>BTEL160427</v>
          </cell>
          <cell r="I1438" t="str">
            <v>A (100% potential spares purchased)</v>
          </cell>
          <cell r="P1438">
            <v>3</v>
          </cell>
          <cell r="Q1438" t="str">
            <v>Air lube Plus</v>
          </cell>
          <cell r="R1438">
            <v>45266</v>
          </cell>
          <cell r="U1438">
            <v>45266</v>
          </cell>
          <cell r="V1438">
            <v>45266</v>
          </cell>
          <cell r="AB1438" t="str">
            <v>2000</v>
          </cell>
          <cell r="AC1438" t="str">
            <v>2000</v>
          </cell>
          <cell r="AD1438" t="str">
            <v>340</v>
          </cell>
          <cell r="AE1438" t="str">
            <v>840</v>
          </cell>
          <cell r="AF1438" t="str">
            <v>2000</v>
          </cell>
          <cell r="AG1438" t="str">
            <v>1000</v>
          </cell>
        </row>
        <row r="1439">
          <cell r="D1439" t="str">
            <v>DTEL530302</v>
          </cell>
        </row>
        <row r="1440">
          <cell r="D1440" t="str">
            <v>BTES044431</v>
          </cell>
          <cell r="I1440" t="str">
            <v>A (100% potential spares purchased)</v>
          </cell>
          <cell r="N1440">
            <v>10742</v>
          </cell>
          <cell r="O1440">
            <v>108613</v>
          </cell>
          <cell r="P1440">
            <v>8</v>
          </cell>
          <cell r="Q1440" t="str">
            <v>Synthetic</v>
          </cell>
          <cell r="R1440">
            <v>46059</v>
          </cell>
          <cell r="S1440">
            <v>46059</v>
          </cell>
          <cell r="T1440">
            <v>46059</v>
          </cell>
          <cell r="U1440">
            <v>46059</v>
          </cell>
          <cell r="V1440">
            <v>46059</v>
          </cell>
          <cell r="W1440">
            <v>45960</v>
          </cell>
          <cell r="X1440" t="str">
            <v>Yes</v>
          </cell>
          <cell r="AB1440" t="str">
            <v>1176</v>
          </cell>
          <cell r="AC1440" t="str">
            <v>1176</v>
          </cell>
          <cell r="AD1440" t="str">
            <v>5176</v>
          </cell>
          <cell r="AE1440" t="str">
            <v>5176</v>
          </cell>
          <cell r="AF1440" t="str">
            <v>176</v>
          </cell>
          <cell r="AG1440" t="str">
            <v>3176</v>
          </cell>
        </row>
        <row r="1441">
          <cell r="D1441" t="str">
            <v>BTED162209</v>
          </cell>
          <cell r="I1441" t="str">
            <v>C (Not Buying Spares or buying lubricants)</v>
          </cell>
          <cell r="P1441">
            <v>3</v>
          </cell>
          <cell r="Q1441" t="str">
            <v>Air lube Plus</v>
          </cell>
          <cell r="R1441">
            <v>44667.229166666701</v>
          </cell>
          <cell r="AD1441" t="str">
            <v>0</v>
          </cell>
          <cell r="AE1441" t="str">
            <v>00</v>
          </cell>
          <cell r="AG1441" t="str">
            <v>00</v>
          </cell>
        </row>
        <row r="1442">
          <cell r="D1442" t="str">
            <v>DTEL152533</v>
          </cell>
          <cell r="P1442">
            <v>0</v>
          </cell>
        </row>
        <row r="1443">
          <cell r="D1443" t="str">
            <v>CTEE665405</v>
          </cell>
          <cell r="P1443">
            <v>0</v>
          </cell>
        </row>
        <row r="1444">
          <cell r="D1444" t="str">
            <v>CTEE665404</v>
          </cell>
          <cell r="P1444">
            <v>9</v>
          </cell>
          <cell r="Q1444" t="str">
            <v>Air lube</v>
          </cell>
          <cell r="R1444">
            <v>45218</v>
          </cell>
          <cell r="S1444">
            <v>45218</v>
          </cell>
          <cell r="AD1444" t="str">
            <v>0</v>
          </cell>
        </row>
        <row r="1445">
          <cell r="D1445" t="str">
            <v>BTEC378413</v>
          </cell>
          <cell r="I1445" t="str">
            <v>C (Not Buying Spares or buying lubricants)</v>
          </cell>
          <cell r="N1445">
            <v>0</v>
          </cell>
          <cell r="O1445">
            <v>6324</v>
          </cell>
          <cell r="P1445">
            <v>3</v>
          </cell>
          <cell r="Q1445" t="str">
            <v>XD</v>
          </cell>
          <cell r="R1445">
            <v>45783</v>
          </cell>
          <cell r="S1445">
            <v>45783</v>
          </cell>
          <cell r="T1445">
            <v>45783</v>
          </cell>
          <cell r="U1445">
            <v>45783</v>
          </cell>
          <cell r="V1445">
            <v>45783</v>
          </cell>
          <cell r="W1445">
            <v>46024</v>
          </cell>
          <cell r="X1445" t="str">
            <v>No</v>
          </cell>
          <cell r="AB1445" t="str">
            <v>1175</v>
          </cell>
          <cell r="AC1445" t="str">
            <v>1175</v>
          </cell>
          <cell r="AD1445" t="str">
            <v>3175</v>
          </cell>
          <cell r="AE1445" t="str">
            <v>3175</v>
          </cell>
          <cell r="AF1445" t="str">
            <v>4111</v>
          </cell>
          <cell r="AG1445" t="str">
            <v>3175</v>
          </cell>
        </row>
        <row r="1446">
          <cell r="D1446" t="str">
            <v>CTEE680540</v>
          </cell>
          <cell r="P1446">
            <v>0</v>
          </cell>
        </row>
        <row r="1447">
          <cell r="D1447" t="str">
            <v>DTEL152522</v>
          </cell>
          <cell r="P1447">
            <v>0</v>
          </cell>
        </row>
        <row r="1448">
          <cell r="D1448" t="str">
            <v>BTDD120878</v>
          </cell>
          <cell r="I1448" t="str">
            <v>B (Below 100% potential spares purchased)</v>
          </cell>
          <cell r="P1448">
            <v>5</v>
          </cell>
          <cell r="Q1448" t="str">
            <v>Air lube Plus</v>
          </cell>
          <cell r="R1448">
            <v>46052</v>
          </cell>
          <cell r="U1448">
            <v>46052</v>
          </cell>
          <cell r="V1448">
            <v>46052</v>
          </cell>
          <cell r="AD1448" t="str">
            <v>1500</v>
          </cell>
          <cell r="AE1448" t="str">
            <v>1500</v>
          </cell>
          <cell r="AG1448" t="str">
            <v>1000</v>
          </cell>
        </row>
        <row r="1449">
          <cell r="D1449" t="str">
            <v>BTDC378223</v>
          </cell>
          <cell r="I1449" t="str">
            <v>B (Below 100% potential spares purchased)</v>
          </cell>
          <cell r="O1449">
            <v>7112</v>
          </cell>
          <cell r="P1449">
            <v>4</v>
          </cell>
          <cell r="Q1449" t="str">
            <v>XD</v>
          </cell>
          <cell r="R1449">
            <v>45783</v>
          </cell>
          <cell r="S1449">
            <v>45783</v>
          </cell>
          <cell r="T1449">
            <v>45783</v>
          </cell>
          <cell r="U1449">
            <v>45783</v>
          </cell>
          <cell r="V1449">
            <v>45783</v>
          </cell>
          <cell r="W1449">
            <v>45783</v>
          </cell>
          <cell r="X1449" t="str">
            <v>No</v>
          </cell>
          <cell r="AB1449" t="str">
            <v>916</v>
          </cell>
          <cell r="AC1449" t="str">
            <v>916</v>
          </cell>
          <cell r="AD1449" t="str">
            <v>2916</v>
          </cell>
          <cell r="AE1449" t="str">
            <v>2916</v>
          </cell>
          <cell r="AF1449" t="str">
            <v>6916</v>
          </cell>
          <cell r="AG1449" t="str">
            <v>2916</v>
          </cell>
        </row>
        <row r="1450">
          <cell r="D1450" t="str">
            <v>DTDL140145</v>
          </cell>
          <cell r="P1450">
            <v>0</v>
          </cell>
        </row>
        <row r="1451">
          <cell r="D1451" t="str">
            <v>DTDL140144</v>
          </cell>
          <cell r="N1451">
            <v>0</v>
          </cell>
          <cell r="O1451">
            <v>0</v>
          </cell>
          <cell r="P1451">
            <v>0</v>
          </cell>
        </row>
        <row r="1452">
          <cell r="D1452" t="str">
            <v>BTDD162192</v>
          </cell>
          <cell r="I1452" t="str">
            <v>A (100% potential spares purchased)</v>
          </cell>
          <cell r="P1452">
            <v>4</v>
          </cell>
          <cell r="Q1452" t="str">
            <v>Air lube Plus</v>
          </cell>
          <cell r="R1452">
            <v>46043</v>
          </cell>
          <cell r="U1452">
            <v>46043</v>
          </cell>
          <cell r="V1452">
            <v>46043</v>
          </cell>
          <cell r="AD1452" t="str">
            <v>320</v>
          </cell>
          <cell r="AE1452" t="str">
            <v>1080</v>
          </cell>
          <cell r="AG1452" t="str">
            <v>1000</v>
          </cell>
        </row>
        <row r="1453">
          <cell r="D1453" t="str">
            <v>BTDD162190</v>
          </cell>
          <cell r="I1453" t="str">
            <v>A (100% potential spares purchased)</v>
          </cell>
          <cell r="P1453">
            <v>2</v>
          </cell>
          <cell r="Q1453" t="str">
            <v>Air lube Plus</v>
          </cell>
          <cell r="R1453">
            <v>46008</v>
          </cell>
          <cell r="U1453">
            <v>46008</v>
          </cell>
          <cell r="V1453">
            <v>46008</v>
          </cell>
          <cell r="AD1453" t="str">
            <v>465</v>
          </cell>
          <cell r="AE1453" t="str">
            <v>1215</v>
          </cell>
          <cell r="AG1453" t="str">
            <v>1000</v>
          </cell>
        </row>
        <row r="1454">
          <cell r="D1454" t="str">
            <v>BTDD162186</v>
          </cell>
          <cell r="I1454" t="str">
            <v>A (100% potential spares purchased)</v>
          </cell>
          <cell r="P1454">
            <v>2</v>
          </cell>
          <cell r="Q1454" t="str">
            <v>Air lube Plus</v>
          </cell>
          <cell r="R1454">
            <v>45954</v>
          </cell>
          <cell r="U1454">
            <v>45954</v>
          </cell>
          <cell r="V1454">
            <v>45954</v>
          </cell>
          <cell r="W1454">
            <v>44279.229166666701</v>
          </cell>
          <cell r="AD1454" t="str">
            <v>360</v>
          </cell>
          <cell r="AE1454" t="str">
            <v>1110</v>
          </cell>
          <cell r="AG1454" t="str">
            <v>1000</v>
          </cell>
        </row>
        <row r="1455">
          <cell r="D1455" t="str">
            <v>BTDD162183</v>
          </cell>
          <cell r="I1455" t="str">
            <v>D (Compressor scrapped/ Company shut)</v>
          </cell>
          <cell r="P1455">
            <v>8</v>
          </cell>
          <cell r="Q1455" t="str">
            <v>Air lube Plus</v>
          </cell>
          <cell r="R1455">
            <v>44358.229166666701</v>
          </cell>
          <cell r="AD1455" t="str">
            <v>150</v>
          </cell>
          <cell r="AE1455" t="str">
            <v>250</v>
          </cell>
          <cell r="AG1455" t="str">
            <v>0</v>
          </cell>
        </row>
        <row r="1456">
          <cell r="D1456" t="str">
            <v>20949307</v>
          </cell>
          <cell r="N1456">
            <v>1</v>
          </cell>
          <cell r="O1456">
            <v>0</v>
          </cell>
          <cell r="P1456">
            <v>0</v>
          </cell>
        </row>
        <row r="1457">
          <cell r="D1457" t="str">
            <v>DTDL140136</v>
          </cell>
          <cell r="P1457">
            <v>0</v>
          </cell>
        </row>
        <row r="1458">
          <cell r="D1458" t="str">
            <v>BTDS044313</v>
          </cell>
          <cell r="I1458" t="str">
            <v>B (Below 100% potential spares purchased)</v>
          </cell>
          <cell r="N1458">
            <v>15896</v>
          </cell>
          <cell r="O1458">
            <v>8217</v>
          </cell>
          <cell r="P1458">
            <v>8</v>
          </cell>
          <cell r="Q1458" t="str">
            <v>Synthetic</v>
          </cell>
          <cell r="R1458">
            <v>46102</v>
          </cell>
          <cell r="S1458">
            <v>46102</v>
          </cell>
          <cell r="T1458">
            <v>46102</v>
          </cell>
          <cell r="U1458">
            <v>46102</v>
          </cell>
          <cell r="V1458">
            <v>46102</v>
          </cell>
          <cell r="W1458">
            <v>46102</v>
          </cell>
          <cell r="X1458" t="str">
            <v>Yes</v>
          </cell>
          <cell r="Y1458">
            <v>45803</v>
          </cell>
          <cell r="Z1458">
            <v>45803</v>
          </cell>
          <cell r="AA1458">
            <v>45803</v>
          </cell>
          <cell r="AB1458" t="str">
            <v>4000</v>
          </cell>
          <cell r="AC1458" t="str">
            <v>4000</v>
          </cell>
          <cell r="AD1458" t="str">
            <v>6000</v>
          </cell>
          <cell r="AE1458" t="str">
            <v>6000</v>
          </cell>
          <cell r="AF1458" t="str">
            <v>8000</v>
          </cell>
          <cell r="AG1458" t="str">
            <v>4000</v>
          </cell>
        </row>
        <row r="1459">
          <cell r="D1459" t="str">
            <v>BTDS044304</v>
          </cell>
          <cell r="I1459" t="str">
            <v>B (Below 100% potential spares purchased)</v>
          </cell>
          <cell r="N1459">
            <v>15679</v>
          </cell>
          <cell r="O1459">
            <v>8725</v>
          </cell>
          <cell r="P1459">
            <v>6</v>
          </cell>
          <cell r="Q1459" t="str">
            <v>Synthetic</v>
          </cell>
          <cell r="R1459">
            <v>46102</v>
          </cell>
          <cell r="S1459">
            <v>46102</v>
          </cell>
          <cell r="T1459">
            <v>46102</v>
          </cell>
          <cell r="U1459">
            <v>46102</v>
          </cell>
          <cell r="V1459">
            <v>46102</v>
          </cell>
          <cell r="W1459">
            <v>45458</v>
          </cell>
          <cell r="X1459" t="str">
            <v>Yes</v>
          </cell>
          <cell r="Y1459">
            <v>45803</v>
          </cell>
          <cell r="Z1459">
            <v>45803</v>
          </cell>
          <cell r="AA1459">
            <v>45803</v>
          </cell>
          <cell r="AB1459" t="str">
            <v>4000</v>
          </cell>
          <cell r="AC1459" t="str">
            <v>4000</v>
          </cell>
          <cell r="AD1459" t="str">
            <v>6000</v>
          </cell>
          <cell r="AE1459" t="str">
            <v>6000</v>
          </cell>
          <cell r="AF1459" t="str">
            <v>2351</v>
          </cell>
          <cell r="AG1459" t="str">
            <v>4000</v>
          </cell>
        </row>
        <row r="1460">
          <cell r="D1460" t="str">
            <v>BTDD162169</v>
          </cell>
          <cell r="I1460" t="str">
            <v>A (100% potential spares purchased)</v>
          </cell>
          <cell r="P1460">
            <v>3</v>
          </cell>
          <cell r="Q1460" t="str">
            <v>Air lube Plus</v>
          </cell>
          <cell r="R1460">
            <v>46072</v>
          </cell>
          <cell r="U1460">
            <v>46072</v>
          </cell>
          <cell r="V1460">
            <v>46072</v>
          </cell>
          <cell r="W1460">
            <v>44415.229166666701</v>
          </cell>
          <cell r="AD1460" t="str">
            <v>180</v>
          </cell>
          <cell r="AE1460" t="str">
            <v>1180</v>
          </cell>
          <cell r="AG1460" t="str">
            <v>1000</v>
          </cell>
        </row>
        <row r="1461">
          <cell r="D1461" t="str">
            <v>CTDE565927</v>
          </cell>
          <cell r="P1461">
            <v>0</v>
          </cell>
        </row>
        <row r="1462">
          <cell r="D1462" t="str">
            <v>BTCD162162</v>
          </cell>
          <cell r="I1462" t="str">
            <v>A (100% potential spares purchased)</v>
          </cell>
          <cell r="P1462">
            <v>5</v>
          </cell>
          <cell r="Q1462" t="str">
            <v>Air lube Plus</v>
          </cell>
          <cell r="R1462">
            <v>45954</v>
          </cell>
          <cell r="U1462">
            <v>45954</v>
          </cell>
          <cell r="V1462">
            <v>45954</v>
          </cell>
          <cell r="W1462">
            <v>44410.229166666701</v>
          </cell>
          <cell r="AD1462" t="str">
            <v>110</v>
          </cell>
          <cell r="AE1462" t="str">
            <v>750</v>
          </cell>
          <cell r="AG1462" t="str">
            <v>1000</v>
          </cell>
        </row>
        <row r="1463">
          <cell r="D1463" t="str">
            <v>CTCE565904</v>
          </cell>
          <cell r="P1463">
            <v>0</v>
          </cell>
        </row>
        <row r="1464">
          <cell r="D1464" t="str">
            <v>CTCE565905</v>
          </cell>
          <cell r="P1464">
            <v>0</v>
          </cell>
        </row>
        <row r="1465">
          <cell r="D1465" t="str">
            <v>CTCE565903</v>
          </cell>
          <cell r="P1465">
            <v>0</v>
          </cell>
        </row>
        <row r="1466">
          <cell r="D1466" t="str">
            <v>BTCD162159</v>
          </cell>
          <cell r="I1466" t="str">
            <v>A (100% potential spares purchased)</v>
          </cell>
          <cell r="P1466">
            <v>4</v>
          </cell>
          <cell r="Q1466" t="str">
            <v>Air lube Plus</v>
          </cell>
          <cell r="R1466">
            <v>45955</v>
          </cell>
          <cell r="U1466">
            <v>45689</v>
          </cell>
          <cell r="V1466">
            <v>45689</v>
          </cell>
          <cell r="AD1466" t="str">
            <v>170</v>
          </cell>
          <cell r="AE1466" t="str">
            <v>920</v>
          </cell>
          <cell r="AG1466" t="str">
            <v>1000</v>
          </cell>
        </row>
        <row r="1467">
          <cell r="D1467" t="str">
            <v>SN19TR04529</v>
          </cell>
          <cell r="P1467">
            <v>0</v>
          </cell>
        </row>
        <row r="1468">
          <cell r="D1468" t="str">
            <v>BTCC377923</v>
          </cell>
          <cell r="I1468" t="str">
            <v>B (Below 100% potential spares purchased)</v>
          </cell>
          <cell r="N1468">
            <v>9764</v>
          </cell>
          <cell r="O1468">
            <v>3084</v>
          </cell>
          <cell r="P1468">
            <v>8</v>
          </cell>
          <cell r="Q1468" t="str">
            <v>XD</v>
          </cell>
          <cell r="R1468">
            <v>45996</v>
          </cell>
          <cell r="S1468">
            <v>45996</v>
          </cell>
          <cell r="T1468">
            <v>45996</v>
          </cell>
          <cell r="U1468">
            <v>45996</v>
          </cell>
          <cell r="V1468">
            <v>45996</v>
          </cell>
          <cell r="W1468">
            <v>45996</v>
          </cell>
          <cell r="X1468" t="str">
            <v>No</v>
          </cell>
          <cell r="AB1468" t="str">
            <v>1787</v>
          </cell>
          <cell r="AC1468" t="str">
            <v>1787</v>
          </cell>
          <cell r="AD1468" t="str">
            <v>3787</v>
          </cell>
          <cell r="AE1468" t="str">
            <v>3787</v>
          </cell>
          <cell r="AF1468" t="str">
            <v>7787</v>
          </cell>
          <cell r="AG1468" t="str">
            <v>3787</v>
          </cell>
        </row>
        <row r="1469">
          <cell r="D1469" t="str">
            <v>CTCE665172</v>
          </cell>
          <cell r="I1469" t="str">
            <v>B (Below 100% potential spares purchased)</v>
          </cell>
          <cell r="P1469">
            <v>5</v>
          </cell>
          <cell r="Q1469" t="str">
            <v>Air lube</v>
          </cell>
          <cell r="R1469">
            <v>45829</v>
          </cell>
          <cell r="S1469">
            <v>45829</v>
          </cell>
          <cell r="AD1469" t="str">
            <v>0</v>
          </cell>
        </row>
        <row r="1470">
          <cell r="D1470" t="str">
            <v>BTCD162149</v>
          </cell>
          <cell r="I1470" t="str">
            <v>A (100% potential spares purchased)</v>
          </cell>
          <cell r="P1470">
            <v>6</v>
          </cell>
          <cell r="Q1470" t="str">
            <v>Air lube Plus</v>
          </cell>
          <cell r="R1470">
            <v>46072</v>
          </cell>
          <cell r="U1470">
            <v>46072</v>
          </cell>
          <cell r="V1470">
            <v>46072</v>
          </cell>
          <cell r="AD1470" t="str">
            <v>260</v>
          </cell>
          <cell r="AE1470" t="str">
            <v>1060</v>
          </cell>
          <cell r="AG1470" t="str">
            <v>1000</v>
          </cell>
        </row>
        <row r="1471">
          <cell r="D1471" t="str">
            <v>DTCL140120</v>
          </cell>
          <cell r="P1471">
            <v>0</v>
          </cell>
        </row>
        <row r="1472">
          <cell r="D1472" t="str">
            <v>BTCS030119</v>
          </cell>
          <cell r="I1472" t="str">
            <v>D (Compressor scrapped/ Company shut)</v>
          </cell>
          <cell r="N1472">
            <v>2969</v>
          </cell>
          <cell r="O1472">
            <v>838</v>
          </cell>
          <cell r="P1472">
            <v>4</v>
          </cell>
          <cell r="Q1472" t="str">
            <v>XD</v>
          </cell>
          <cell r="R1472">
            <v>45351</v>
          </cell>
          <cell r="S1472">
            <v>45351</v>
          </cell>
          <cell r="T1472">
            <v>45351</v>
          </cell>
          <cell r="U1472">
            <v>45351</v>
          </cell>
          <cell r="V1472">
            <v>45351</v>
          </cell>
          <cell r="W1472">
            <v>45351</v>
          </cell>
          <cell r="X1472" t="str">
            <v>No</v>
          </cell>
          <cell r="AB1472" t="str">
            <v>542</v>
          </cell>
          <cell r="AC1472" t="str">
            <v>542</v>
          </cell>
          <cell r="AD1472" t="str">
            <v>3542</v>
          </cell>
          <cell r="AE1472" t="str">
            <v>2002</v>
          </cell>
          <cell r="AF1472" t="str">
            <v>5889</v>
          </cell>
          <cell r="AG1472" t="str">
            <v>2002</v>
          </cell>
        </row>
        <row r="1473">
          <cell r="D1473" t="str">
            <v>CTCE665149</v>
          </cell>
          <cell r="P1473">
            <v>4</v>
          </cell>
          <cell r="Q1473" t="str">
            <v>Air lube</v>
          </cell>
          <cell r="R1473">
            <v>46070</v>
          </cell>
          <cell r="S1473">
            <v>46070</v>
          </cell>
          <cell r="AD1473" t="str">
            <v>0</v>
          </cell>
        </row>
        <row r="1474">
          <cell r="D1474" t="str">
            <v>BTKD162112</v>
          </cell>
          <cell r="I1474" t="str">
            <v>A (100% potential spares purchased)</v>
          </cell>
          <cell r="P1474">
            <v>6</v>
          </cell>
          <cell r="Q1474" t="str">
            <v>Air lube Plus</v>
          </cell>
          <cell r="R1474">
            <v>46072</v>
          </cell>
          <cell r="U1474">
            <v>46072</v>
          </cell>
          <cell r="V1474">
            <v>46072</v>
          </cell>
          <cell r="AD1474" t="str">
            <v>480</v>
          </cell>
          <cell r="AE1474" t="str">
            <v>1260</v>
          </cell>
          <cell r="AG1474" t="str">
            <v>1000</v>
          </cell>
        </row>
        <row r="1475">
          <cell r="D1475" t="str">
            <v>BTLS044130</v>
          </cell>
          <cell r="I1475" t="str">
            <v>D (Compressor scrapped/ Company shut)</v>
          </cell>
          <cell r="N1475">
            <v>10112</v>
          </cell>
          <cell r="O1475">
            <v>3371</v>
          </cell>
          <cell r="P1475">
            <v>3</v>
          </cell>
          <cell r="Q1475" t="str">
            <v>Synthetic</v>
          </cell>
          <cell r="R1475">
            <v>45278</v>
          </cell>
          <cell r="S1475">
            <v>45627</v>
          </cell>
          <cell r="T1475">
            <v>45644</v>
          </cell>
          <cell r="U1475">
            <v>45644</v>
          </cell>
          <cell r="V1475">
            <v>45644</v>
          </cell>
          <cell r="W1475">
            <v>45644</v>
          </cell>
          <cell r="X1475" t="str">
            <v>No</v>
          </cell>
          <cell r="AB1475" t="str">
            <v>1141</v>
          </cell>
          <cell r="AC1475" t="str">
            <v>1141</v>
          </cell>
          <cell r="AD1475" t="str">
            <v>4469</v>
          </cell>
          <cell r="AE1475" t="str">
            <v>4469</v>
          </cell>
          <cell r="AF1475" t="str">
            <v>4161</v>
          </cell>
          <cell r="AG1475" t="str">
            <v>2141</v>
          </cell>
        </row>
        <row r="1476">
          <cell r="D1476" t="str">
            <v>BTLS039851</v>
          </cell>
          <cell r="I1476" t="str">
            <v>A (100% potential spares purchased)</v>
          </cell>
          <cell r="N1476">
            <v>16350</v>
          </cell>
          <cell r="O1476">
            <v>8423</v>
          </cell>
          <cell r="P1476">
            <v>4</v>
          </cell>
          <cell r="Q1476" t="str">
            <v>Synthetic</v>
          </cell>
          <cell r="R1476">
            <v>45792</v>
          </cell>
          <cell r="S1476">
            <v>46034</v>
          </cell>
          <cell r="T1476">
            <v>46034</v>
          </cell>
          <cell r="U1476">
            <v>45718</v>
          </cell>
          <cell r="V1476">
            <v>45718</v>
          </cell>
          <cell r="W1476">
            <v>45718</v>
          </cell>
          <cell r="X1476" t="str">
            <v>No</v>
          </cell>
          <cell r="AB1476" t="str">
            <v>3952</v>
          </cell>
          <cell r="AC1476" t="str">
            <v>3952</v>
          </cell>
          <cell r="AD1476" t="str">
            <v>4952</v>
          </cell>
          <cell r="AE1476" t="str">
            <v>4952</v>
          </cell>
          <cell r="AF1476" t="str">
            <v>7381</v>
          </cell>
          <cell r="AG1476" t="str">
            <v>2952</v>
          </cell>
        </row>
        <row r="1477">
          <cell r="D1477" t="str">
            <v>BTLS039793</v>
          </cell>
          <cell r="I1477" t="str">
            <v>A (100% potential spares purchased)</v>
          </cell>
          <cell r="N1477">
            <v>8875</v>
          </cell>
          <cell r="O1477">
            <v>18860</v>
          </cell>
          <cell r="P1477">
            <v>6</v>
          </cell>
          <cell r="Q1477" t="str">
            <v>Synthetic</v>
          </cell>
          <cell r="R1477">
            <v>46031</v>
          </cell>
          <cell r="S1477">
            <v>46031</v>
          </cell>
          <cell r="T1477">
            <v>46031</v>
          </cell>
          <cell r="U1477">
            <v>46031</v>
          </cell>
          <cell r="V1477">
            <v>46031</v>
          </cell>
          <cell r="W1477">
            <v>46031</v>
          </cell>
          <cell r="X1477" t="str">
            <v>No</v>
          </cell>
          <cell r="AB1477" t="str">
            <v>3910</v>
          </cell>
          <cell r="AC1477" t="str">
            <v>3910</v>
          </cell>
          <cell r="AD1477" t="str">
            <v>5910</v>
          </cell>
          <cell r="AE1477" t="str">
            <v>5910</v>
          </cell>
          <cell r="AF1477" t="str">
            <v>7910</v>
          </cell>
          <cell r="AG1477" t="str">
            <v>3910</v>
          </cell>
        </row>
        <row r="1478">
          <cell r="D1478" t="str">
            <v>BTLS039787</v>
          </cell>
          <cell r="I1478" t="str">
            <v>A (100% potential spares purchased)</v>
          </cell>
          <cell r="N1478">
            <v>10984</v>
          </cell>
          <cell r="O1478">
            <v>10984</v>
          </cell>
          <cell r="P1478">
            <v>6</v>
          </cell>
          <cell r="Q1478" t="str">
            <v>Synthetic</v>
          </cell>
          <cell r="R1478">
            <v>46031</v>
          </cell>
          <cell r="S1478">
            <v>46031</v>
          </cell>
          <cell r="T1478">
            <v>46031</v>
          </cell>
          <cell r="U1478">
            <v>46031</v>
          </cell>
          <cell r="V1478">
            <v>46031</v>
          </cell>
          <cell r="W1478">
            <v>46031</v>
          </cell>
          <cell r="X1478" t="str">
            <v>No</v>
          </cell>
          <cell r="AB1478" t="str">
            <v>3920</v>
          </cell>
          <cell r="AC1478" t="str">
            <v>3920</v>
          </cell>
          <cell r="AD1478" t="str">
            <v>5920</v>
          </cell>
          <cell r="AE1478" t="str">
            <v>5920</v>
          </cell>
          <cell r="AF1478" t="str">
            <v>7920</v>
          </cell>
          <cell r="AG1478" t="str">
            <v>3920</v>
          </cell>
        </row>
        <row r="1479">
          <cell r="D1479" t="str">
            <v>BTLC377591</v>
          </cell>
          <cell r="I1479" t="str">
            <v>B (Below 100% potential spares purchased)</v>
          </cell>
          <cell r="N1479">
            <v>8942</v>
          </cell>
          <cell r="O1479">
            <v>11796</v>
          </cell>
          <cell r="P1479">
            <v>6</v>
          </cell>
          <cell r="Q1479" t="str">
            <v>XD</v>
          </cell>
          <cell r="R1479">
            <v>46155</v>
          </cell>
          <cell r="S1479">
            <v>46156</v>
          </cell>
          <cell r="T1479">
            <v>46156</v>
          </cell>
          <cell r="U1479">
            <v>45905</v>
          </cell>
          <cell r="V1479">
            <v>45905</v>
          </cell>
          <cell r="W1479">
            <v>45559</v>
          </cell>
          <cell r="X1479" t="str">
            <v>No</v>
          </cell>
          <cell r="AB1479" t="str">
            <v>2000</v>
          </cell>
          <cell r="AC1479" t="str">
            <v>2000</v>
          </cell>
          <cell r="AD1479" t="str">
            <v>4000</v>
          </cell>
          <cell r="AE1479" t="str">
            <v>603</v>
          </cell>
          <cell r="AF1479" t="str">
            <v>2563</v>
          </cell>
          <cell r="AG1479" t="str">
            <v>603</v>
          </cell>
        </row>
        <row r="1480">
          <cell r="D1480" t="str">
            <v>B20V1143</v>
          </cell>
        </row>
        <row r="1481">
          <cell r="D1481" t="str">
            <v>BTLD230617</v>
          </cell>
          <cell r="I1481" t="str">
            <v>D (Compressor scrapped/ Company shut)</v>
          </cell>
        </row>
        <row r="1482">
          <cell r="D1482" t="str">
            <v>SN19TR04220</v>
          </cell>
          <cell r="P1482">
            <v>0</v>
          </cell>
        </row>
        <row r="1483">
          <cell r="D1483" t="str">
            <v>BTLC377584</v>
          </cell>
          <cell r="I1483" t="str">
            <v>D (Compressor scrapped/ Company shut)</v>
          </cell>
          <cell r="N1483">
            <v>2052</v>
          </cell>
          <cell r="O1483">
            <v>5547</v>
          </cell>
          <cell r="P1483">
            <v>3</v>
          </cell>
          <cell r="Q1483" t="str">
            <v>XD</v>
          </cell>
          <cell r="R1483">
            <v>46043</v>
          </cell>
          <cell r="S1483">
            <v>46043</v>
          </cell>
          <cell r="T1483">
            <v>46043</v>
          </cell>
          <cell r="U1483">
            <v>46043</v>
          </cell>
          <cell r="V1483">
            <v>46043</v>
          </cell>
          <cell r="W1483">
            <v>46043</v>
          </cell>
          <cell r="AB1483" t="str">
            <v>1985</v>
          </cell>
          <cell r="AC1483" t="str">
            <v>1985</v>
          </cell>
          <cell r="AD1483" t="str">
            <v>3895</v>
          </cell>
          <cell r="AE1483" t="str">
            <v>3985</v>
          </cell>
          <cell r="AF1483" t="str">
            <v>7985</v>
          </cell>
          <cell r="AG1483" t="str">
            <v>3985</v>
          </cell>
        </row>
        <row r="1484">
          <cell r="D1484" t="str">
            <v>BTJS043846</v>
          </cell>
          <cell r="I1484" t="str">
            <v>B (Below 100% potential spares purchased)</v>
          </cell>
          <cell r="N1484">
            <v>3214</v>
          </cell>
          <cell r="O1484">
            <v>3624</v>
          </cell>
          <cell r="P1484">
            <v>6</v>
          </cell>
          <cell r="Q1484" t="str">
            <v>Synthetic</v>
          </cell>
          <cell r="R1484">
            <v>46025</v>
          </cell>
          <cell r="S1484">
            <v>46025</v>
          </cell>
          <cell r="T1484">
            <v>46025</v>
          </cell>
          <cell r="U1484">
            <v>46025</v>
          </cell>
          <cell r="V1484">
            <v>46025</v>
          </cell>
          <cell r="W1484">
            <v>46025</v>
          </cell>
          <cell r="X1484" t="str">
            <v>No</v>
          </cell>
          <cell r="AB1484" t="str">
            <v>3924</v>
          </cell>
          <cell r="AC1484" t="str">
            <v>3924</v>
          </cell>
          <cell r="AD1484" t="str">
            <v>5924</v>
          </cell>
          <cell r="AE1484" t="str">
            <v>5924</v>
          </cell>
          <cell r="AF1484" t="str">
            <v>7924</v>
          </cell>
          <cell r="AG1484" t="str">
            <v>3924</v>
          </cell>
        </row>
        <row r="1485">
          <cell r="D1485" t="str">
            <v>CTLE211276</v>
          </cell>
          <cell r="P1485">
            <v>0</v>
          </cell>
        </row>
        <row r="1486">
          <cell r="D1486" t="str">
            <v>BTLS039719</v>
          </cell>
          <cell r="I1486" t="str">
            <v>A (100% potential spares purchased)</v>
          </cell>
          <cell r="N1486">
            <v>12815</v>
          </cell>
          <cell r="O1486">
            <v>11830</v>
          </cell>
          <cell r="P1486">
            <v>4</v>
          </cell>
          <cell r="Q1486" t="str">
            <v>Synthetic</v>
          </cell>
          <cell r="R1486">
            <v>46041</v>
          </cell>
          <cell r="S1486">
            <v>46041</v>
          </cell>
          <cell r="T1486">
            <v>46041</v>
          </cell>
          <cell r="U1486">
            <v>46041</v>
          </cell>
          <cell r="V1486">
            <v>46041</v>
          </cell>
          <cell r="W1486">
            <v>45540</v>
          </cell>
          <cell r="X1486" t="str">
            <v>No</v>
          </cell>
          <cell r="AB1486" t="str">
            <v>3882</v>
          </cell>
          <cell r="AC1486" t="str">
            <v>3882</v>
          </cell>
          <cell r="AD1486" t="str">
            <v>5882</v>
          </cell>
          <cell r="AE1486" t="str">
            <v>5882</v>
          </cell>
          <cell r="AF1486" t="str">
            <v>3567</v>
          </cell>
          <cell r="AG1486" t="str">
            <v>3882</v>
          </cell>
        </row>
        <row r="1487">
          <cell r="D1487" t="str">
            <v>BTLS039748</v>
          </cell>
          <cell r="I1487" t="str">
            <v>A (100% potential spares purchased)</v>
          </cell>
          <cell r="N1487">
            <v>15613</v>
          </cell>
          <cell r="O1487">
            <v>10408</v>
          </cell>
          <cell r="P1487">
            <v>6</v>
          </cell>
          <cell r="Q1487" t="str">
            <v>Synthetic</v>
          </cell>
          <cell r="R1487">
            <v>46024</v>
          </cell>
          <cell r="S1487">
            <v>46024</v>
          </cell>
          <cell r="T1487">
            <v>46024</v>
          </cell>
          <cell r="U1487">
            <v>45436</v>
          </cell>
          <cell r="V1487">
            <v>46024</v>
          </cell>
          <cell r="W1487">
            <v>46024</v>
          </cell>
          <cell r="X1487" t="str">
            <v>No</v>
          </cell>
          <cell r="AB1487" t="str">
            <v>3778</v>
          </cell>
          <cell r="AC1487" t="str">
            <v>3778</v>
          </cell>
          <cell r="AD1487" t="str">
            <v>5778</v>
          </cell>
          <cell r="AE1487" t="str">
            <v>1593</v>
          </cell>
          <cell r="AF1487" t="str">
            <v>7778</v>
          </cell>
          <cell r="AG1487" t="str">
            <v>3778</v>
          </cell>
        </row>
        <row r="1488">
          <cell r="D1488" t="str">
            <v>CTLE665047</v>
          </cell>
          <cell r="P1488">
            <v>0</v>
          </cell>
        </row>
        <row r="1489">
          <cell r="D1489" t="str">
            <v>BTKD200646</v>
          </cell>
          <cell r="I1489" t="str">
            <v>A (100% potential spares purchased)</v>
          </cell>
          <cell r="P1489">
            <v>2</v>
          </cell>
          <cell r="Q1489" t="str">
            <v>Air lube Plus</v>
          </cell>
          <cell r="R1489">
            <v>45113</v>
          </cell>
          <cell r="U1489">
            <v>44889</v>
          </cell>
          <cell r="AD1489" t="str">
            <v>230</v>
          </cell>
          <cell r="AE1489" t="str">
            <v>800</v>
          </cell>
          <cell r="AG1489" t="str">
            <v>1000</v>
          </cell>
        </row>
        <row r="1490">
          <cell r="D1490" t="str">
            <v>BTKD220408</v>
          </cell>
          <cell r="I1490" t="str">
            <v>D (Compressor scrapped/ Company shut)</v>
          </cell>
          <cell r="P1490">
            <v>0</v>
          </cell>
        </row>
        <row r="1491">
          <cell r="D1491" t="str">
            <v>CTKE565675</v>
          </cell>
          <cell r="P1491">
            <v>0</v>
          </cell>
        </row>
        <row r="1492">
          <cell r="D1492" t="str">
            <v>CTKE565673</v>
          </cell>
          <cell r="P1492">
            <v>0</v>
          </cell>
        </row>
        <row r="1493">
          <cell r="D1493" t="str">
            <v>BTKD162083</v>
          </cell>
          <cell r="I1493" t="str">
            <v>A (100% potential spares purchased)</v>
          </cell>
          <cell r="P1493">
            <v>2</v>
          </cell>
          <cell r="Q1493" t="str">
            <v>Air lube Plus</v>
          </cell>
          <cell r="R1493">
            <v>45955</v>
          </cell>
          <cell r="U1493">
            <v>45955</v>
          </cell>
          <cell r="V1493">
            <v>45955</v>
          </cell>
          <cell r="AD1493" t="str">
            <v>360</v>
          </cell>
          <cell r="AE1493" t="str">
            <v>1110</v>
          </cell>
          <cell r="AG1493" t="str">
            <v>1000</v>
          </cell>
        </row>
        <row r="1494">
          <cell r="D1494" t="str">
            <v>CTKE680487</v>
          </cell>
          <cell r="P1494">
            <v>0</v>
          </cell>
        </row>
        <row r="1495">
          <cell r="D1495" t="str">
            <v>BTKD162077</v>
          </cell>
          <cell r="I1495" t="str">
            <v>B (Below 100% potential spares purchased)</v>
          </cell>
          <cell r="P1495">
            <v>2</v>
          </cell>
          <cell r="Q1495" t="str">
            <v>Air lube Plus</v>
          </cell>
          <cell r="R1495">
            <v>46052</v>
          </cell>
          <cell r="U1495">
            <v>46052</v>
          </cell>
          <cell r="V1495">
            <v>46052</v>
          </cell>
          <cell r="AD1495" t="str">
            <v>550</v>
          </cell>
          <cell r="AE1495" t="str">
            <v>1300</v>
          </cell>
          <cell r="AG1495" t="str">
            <v>1000</v>
          </cell>
        </row>
        <row r="1496">
          <cell r="D1496" t="str">
            <v>BTKD162074</v>
          </cell>
          <cell r="I1496" t="str">
            <v>B (Below 100% potential spares purchased)</v>
          </cell>
          <cell r="P1496">
            <v>2</v>
          </cell>
          <cell r="Q1496" t="str">
            <v>Air lube Plus</v>
          </cell>
          <cell r="R1496">
            <v>45955</v>
          </cell>
          <cell r="U1496">
            <v>45955</v>
          </cell>
          <cell r="V1496">
            <v>45955</v>
          </cell>
          <cell r="AD1496" t="str">
            <v>170</v>
          </cell>
          <cell r="AE1496" t="str">
            <v>920</v>
          </cell>
          <cell r="AG1496" t="str">
            <v>1000</v>
          </cell>
        </row>
        <row r="1497">
          <cell r="D1497" t="str">
            <v>BTKD162080</v>
          </cell>
          <cell r="I1497" t="str">
            <v>C (Not Buying Spares or buying lubricants)</v>
          </cell>
          <cell r="P1497">
            <v>4</v>
          </cell>
          <cell r="AD1497" t="str">
            <v>560</v>
          </cell>
          <cell r="AE1497" t="str">
            <v>450</v>
          </cell>
          <cell r="AG1497" t="str">
            <v>1000</v>
          </cell>
        </row>
        <row r="1498">
          <cell r="D1498" t="str">
            <v>BTKD220401</v>
          </cell>
          <cell r="I1498" t="str">
            <v>D (Compressor scrapped/ Company shut)</v>
          </cell>
        </row>
        <row r="1499">
          <cell r="D1499" t="str">
            <v>BTKD220400</v>
          </cell>
          <cell r="I1499" t="str">
            <v>D (Compressor scrapped/ Company shut)</v>
          </cell>
        </row>
        <row r="1500">
          <cell r="D1500" t="str">
            <v>CTJE211216</v>
          </cell>
        </row>
        <row r="1501">
          <cell r="D1501" t="str">
            <v>BTJC377158</v>
          </cell>
          <cell r="I1501" t="str">
            <v>B (Below 100% potential spares purchased)</v>
          </cell>
          <cell r="N1501">
            <v>10345</v>
          </cell>
          <cell r="O1501">
            <v>5168</v>
          </cell>
          <cell r="P1501">
            <v>8</v>
          </cell>
          <cell r="Q1501" t="str">
            <v>XD</v>
          </cell>
          <cell r="R1501">
            <v>46156</v>
          </cell>
          <cell r="S1501">
            <v>46156</v>
          </cell>
          <cell r="T1501">
            <v>46156</v>
          </cell>
          <cell r="U1501">
            <v>46156</v>
          </cell>
          <cell r="V1501">
            <v>46156</v>
          </cell>
          <cell r="W1501">
            <v>46042</v>
          </cell>
          <cell r="X1501" t="str">
            <v>No</v>
          </cell>
          <cell r="AB1501" t="str">
            <v>1500</v>
          </cell>
          <cell r="AC1501" t="str">
            <v>1500</v>
          </cell>
          <cell r="AD1501" t="str">
            <v>3000</v>
          </cell>
          <cell r="AE1501" t="str">
            <v>3000</v>
          </cell>
          <cell r="AF1501" t="str">
            <v>560</v>
          </cell>
          <cell r="AG1501" t="str">
            <v>3000</v>
          </cell>
        </row>
        <row r="1502">
          <cell r="D1502" t="str">
            <v>BTJD162047</v>
          </cell>
          <cell r="I1502" t="str">
            <v>C (Not Buying Spares or buying lubricants)</v>
          </cell>
          <cell r="P1502">
            <v>2</v>
          </cell>
          <cell r="Q1502" t="str">
            <v>Air lube Plus</v>
          </cell>
          <cell r="R1502">
            <v>45266</v>
          </cell>
          <cell r="AD1502" t="str">
            <v>495</v>
          </cell>
          <cell r="AE1502" t="str">
            <v>835</v>
          </cell>
          <cell r="AG1502" t="str">
            <v>1000</v>
          </cell>
        </row>
        <row r="1503">
          <cell r="D1503" t="str">
            <v>BTJD162038</v>
          </cell>
          <cell r="I1503" t="str">
            <v>C (Not Buying Spares or buying lubricants)</v>
          </cell>
          <cell r="P1503">
            <v>3</v>
          </cell>
          <cell r="Q1503" t="str">
            <v>Air lube Plus</v>
          </cell>
          <cell r="R1503">
            <v>46072</v>
          </cell>
          <cell r="U1503">
            <v>46072</v>
          </cell>
          <cell r="V1503">
            <v>46072</v>
          </cell>
          <cell r="AD1503" t="str">
            <v>525</v>
          </cell>
          <cell r="AE1503" t="str">
            <v>1275</v>
          </cell>
          <cell r="AG1503" t="str">
            <v>1000</v>
          </cell>
        </row>
        <row r="1504">
          <cell r="D1504" t="str">
            <v>BTJD162040</v>
          </cell>
          <cell r="I1504" t="str">
            <v>C (Not Buying Spares or buying lubricants)</v>
          </cell>
          <cell r="P1504">
            <v>2</v>
          </cell>
          <cell r="AD1504" t="str">
            <v>765</v>
          </cell>
          <cell r="AE1504" t="str">
            <v>1020</v>
          </cell>
          <cell r="AG1504" t="str">
            <v>1000</v>
          </cell>
        </row>
        <row r="1505">
          <cell r="D1505" t="str">
            <v>BTJD162046</v>
          </cell>
          <cell r="I1505" t="str">
            <v>A (100% potential spares purchased)</v>
          </cell>
          <cell r="P1505">
            <v>4</v>
          </cell>
          <cell r="Q1505" t="str">
            <v>Air lube Plus</v>
          </cell>
          <cell r="R1505">
            <v>45954</v>
          </cell>
          <cell r="U1505">
            <v>45954</v>
          </cell>
          <cell r="V1505">
            <v>45954</v>
          </cell>
          <cell r="W1505">
            <v>44445.229166666701</v>
          </cell>
          <cell r="AD1505" t="str">
            <v>50</v>
          </cell>
          <cell r="AE1505" t="str">
            <v>725</v>
          </cell>
          <cell r="AG1505" t="str">
            <v>1000</v>
          </cell>
        </row>
        <row r="1506">
          <cell r="D1506" t="str">
            <v>BTJD162045</v>
          </cell>
          <cell r="I1506" t="str">
            <v>D (Compressor scrapped/ Company shut)</v>
          </cell>
          <cell r="P1506">
            <v>2</v>
          </cell>
          <cell r="Q1506" t="str">
            <v>Air lube Plus</v>
          </cell>
          <cell r="AD1506" t="str">
            <v>0</v>
          </cell>
          <cell r="AE1506" t="str">
            <v>00</v>
          </cell>
          <cell r="AG1506" t="str">
            <v>00</v>
          </cell>
        </row>
        <row r="1507">
          <cell r="D1507" t="str">
            <v>BTJD162016</v>
          </cell>
          <cell r="I1507" t="str">
            <v>A (100% potential spares purchased)</v>
          </cell>
          <cell r="P1507">
            <v>3</v>
          </cell>
          <cell r="AD1507" t="str">
            <v>150</v>
          </cell>
          <cell r="AE1507" t="str">
            <v>650</v>
          </cell>
          <cell r="AG1507" t="str">
            <v>1000</v>
          </cell>
        </row>
        <row r="1508">
          <cell r="D1508" t="str">
            <v>BTJC377259</v>
          </cell>
          <cell r="I1508" t="str">
            <v>A (100% potential spares purchased)</v>
          </cell>
          <cell r="N1508">
            <v>16636</v>
          </cell>
          <cell r="O1508">
            <v>2953</v>
          </cell>
          <cell r="P1508">
            <v>4</v>
          </cell>
          <cell r="Q1508" t="str">
            <v>XD</v>
          </cell>
          <cell r="R1508">
            <v>46116</v>
          </cell>
          <cell r="S1508">
            <v>46116</v>
          </cell>
          <cell r="T1508">
            <v>46116</v>
          </cell>
          <cell r="U1508">
            <v>46116</v>
          </cell>
          <cell r="V1508">
            <v>46116</v>
          </cell>
          <cell r="W1508">
            <v>46116</v>
          </cell>
          <cell r="X1508" t="str">
            <v>No</v>
          </cell>
          <cell r="Y1508">
            <v>45465</v>
          </cell>
          <cell r="AA1508">
            <v>45465</v>
          </cell>
          <cell r="AB1508" t="str">
            <v>1163</v>
          </cell>
          <cell r="AC1508" t="str">
            <v>1163</v>
          </cell>
          <cell r="AD1508" t="str">
            <v>2163</v>
          </cell>
          <cell r="AE1508" t="str">
            <v>2163</v>
          </cell>
          <cell r="AF1508" t="str">
            <v>6163</v>
          </cell>
          <cell r="AG1508" t="str">
            <v>2163</v>
          </cell>
        </row>
        <row r="1509">
          <cell r="D1509" t="str">
            <v>BTJL152348</v>
          </cell>
          <cell r="I1509" t="str">
            <v>B (Below 100% potential spares purchased)</v>
          </cell>
          <cell r="P1509">
            <v>4</v>
          </cell>
          <cell r="Q1509" t="str">
            <v>Air lube Plus</v>
          </cell>
          <cell r="R1509">
            <v>45339</v>
          </cell>
          <cell r="U1509">
            <v>45339</v>
          </cell>
          <cell r="V1509">
            <v>45339</v>
          </cell>
          <cell r="AD1509" t="str">
            <v>350</v>
          </cell>
          <cell r="AE1509" t="str">
            <v>850</v>
          </cell>
          <cell r="AG1509" t="str">
            <v>1000</v>
          </cell>
        </row>
        <row r="1510">
          <cell r="D1510" t="str">
            <v>BTJS039199</v>
          </cell>
          <cell r="I1510" t="str">
            <v>C (Not Buying Spares or buying lubricants)</v>
          </cell>
          <cell r="P1510">
            <v>1</v>
          </cell>
          <cell r="Q1510" t="str">
            <v>XD</v>
          </cell>
          <cell r="R1510">
            <v>45195</v>
          </cell>
          <cell r="S1510">
            <v>45769</v>
          </cell>
          <cell r="T1510">
            <v>45769</v>
          </cell>
          <cell r="U1510">
            <v>45192</v>
          </cell>
          <cell r="V1510">
            <v>45192</v>
          </cell>
          <cell r="W1510">
            <v>45192</v>
          </cell>
          <cell r="AB1510" t="str">
            <v>1809</v>
          </cell>
          <cell r="AC1510" t="str">
            <v>1809</v>
          </cell>
          <cell r="AD1510" t="str">
            <v>1503</v>
          </cell>
          <cell r="AE1510" t="str">
            <v>1503</v>
          </cell>
          <cell r="AF1510" t="str">
            <v>5503</v>
          </cell>
          <cell r="AG1510" t="str">
            <v>1503</v>
          </cell>
        </row>
        <row r="1511">
          <cell r="D1511" t="str">
            <v>CTJE664808</v>
          </cell>
          <cell r="P1511">
            <v>8</v>
          </cell>
          <cell r="Q1511" t="str">
            <v>Air lube</v>
          </cell>
          <cell r="R1511">
            <v>46133</v>
          </cell>
          <cell r="S1511">
            <v>46133</v>
          </cell>
          <cell r="AD1511" t="str">
            <v>0</v>
          </cell>
        </row>
        <row r="1512">
          <cell r="D1512" t="str">
            <v>CTJE664810</v>
          </cell>
          <cell r="P1512">
            <v>7</v>
          </cell>
          <cell r="Q1512" t="str">
            <v>Air lube</v>
          </cell>
          <cell r="R1512">
            <v>46133</v>
          </cell>
          <cell r="S1512">
            <v>46133</v>
          </cell>
          <cell r="AD1512" t="str">
            <v>0</v>
          </cell>
        </row>
        <row r="1513">
          <cell r="D1513" t="str">
            <v>BSID161979</v>
          </cell>
          <cell r="I1513" t="str">
            <v>C (Not Buying Spares or buying lubricants)</v>
          </cell>
          <cell r="P1513">
            <v>4</v>
          </cell>
          <cell r="Q1513" t="str">
            <v>Air lube Plus</v>
          </cell>
          <cell r="R1513">
            <v>45266</v>
          </cell>
          <cell r="U1513">
            <v>45090</v>
          </cell>
          <cell r="AB1513" t="str">
            <v>2000</v>
          </cell>
          <cell r="AC1513" t="str">
            <v>2000</v>
          </cell>
          <cell r="AD1513" t="str">
            <v>720</v>
          </cell>
          <cell r="AE1513" t="str">
            <v>720</v>
          </cell>
          <cell r="AF1513" t="str">
            <v>0</v>
          </cell>
          <cell r="AG1513" t="str">
            <v>1000</v>
          </cell>
        </row>
        <row r="1514">
          <cell r="D1514" t="str">
            <v>BSID220375</v>
          </cell>
          <cell r="I1514" t="str">
            <v>B (Below 100% potential spares purchased)</v>
          </cell>
          <cell r="P1514">
            <v>3</v>
          </cell>
          <cell r="Q1514" t="str">
            <v>Air lube Plus</v>
          </cell>
          <cell r="R1514">
            <v>45289</v>
          </cell>
          <cell r="U1514">
            <v>45289</v>
          </cell>
          <cell r="V1514">
            <v>45289</v>
          </cell>
          <cell r="AD1514" t="str">
            <v>263</v>
          </cell>
          <cell r="AE1514" t="str">
            <v>1813</v>
          </cell>
          <cell r="AG1514" t="str">
            <v>813</v>
          </cell>
        </row>
        <row r="1515">
          <cell r="D1515" t="str">
            <v>BSID161973</v>
          </cell>
          <cell r="I1515" t="str">
            <v>A (100% potential spares purchased)</v>
          </cell>
          <cell r="P1515">
            <v>4</v>
          </cell>
          <cell r="Q1515" t="str">
            <v>Air lube Plus</v>
          </cell>
          <cell r="R1515">
            <v>46043</v>
          </cell>
          <cell r="U1515">
            <v>46043</v>
          </cell>
          <cell r="V1515">
            <v>46043</v>
          </cell>
          <cell r="AB1515" t="str">
            <v>1200</v>
          </cell>
          <cell r="AC1515" t="str">
            <v>1200</v>
          </cell>
          <cell r="AD1515" t="str">
            <v>190</v>
          </cell>
          <cell r="AE1515" t="str">
            <v>1290</v>
          </cell>
          <cell r="AF1515" t="str">
            <v>1200</v>
          </cell>
          <cell r="AG1515" t="str">
            <v>1000</v>
          </cell>
        </row>
        <row r="1516">
          <cell r="D1516" t="str">
            <v>CSIE211174</v>
          </cell>
          <cell r="P1516">
            <v>0</v>
          </cell>
        </row>
        <row r="1517">
          <cell r="D1517" t="str">
            <v>CSIE211175</v>
          </cell>
          <cell r="N1517">
            <v>1</v>
          </cell>
          <cell r="O1517">
            <v>0</v>
          </cell>
          <cell r="P1517">
            <v>6</v>
          </cell>
          <cell r="Q1517" t="str">
            <v>Air lube</v>
          </cell>
          <cell r="R1517">
            <v>45066</v>
          </cell>
          <cell r="S1517">
            <v>45066</v>
          </cell>
          <cell r="AD1517" t="str">
            <v>0</v>
          </cell>
        </row>
        <row r="1518">
          <cell r="D1518" t="str">
            <v>BSID161961</v>
          </cell>
          <cell r="I1518" t="str">
            <v>C (Not Buying Spares or buying lubricants)</v>
          </cell>
          <cell r="P1518">
            <v>4</v>
          </cell>
          <cell r="Q1518" t="str">
            <v>Air lube Plus</v>
          </cell>
          <cell r="R1518">
            <v>45983</v>
          </cell>
          <cell r="U1518">
            <v>45983</v>
          </cell>
          <cell r="V1518">
            <v>45983</v>
          </cell>
          <cell r="AD1518" t="str">
            <v>1500</v>
          </cell>
          <cell r="AE1518" t="str">
            <v>1500</v>
          </cell>
          <cell r="AG1518" t="str">
            <v>1000</v>
          </cell>
        </row>
        <row r="1519">
          <cell r="D1519" t="str">
            <v>BSID161968</v>
          </cell>
          <cell r="I1519" t="str">
            <v>A (100% potential spares purchased)</v>
          </cell>
          <cell r="P1519">
            <v>1</v>
          </cell>
          <cell r="Q1519" t="str">
            <v>Air lube Plus</v>
          </cell>
          <cell r="R1519">
            <v>45265</v>
          </cell>
          <cell r="U1519">
            <v>45199</v>
          </cell>
          <cell r="V1519">
            <v>45199</v>
          </cell>
          <cell r="AD1519" t="str">
            <v>50</v>
          </cell>
          <cell r="AE1519" t="str">
            <v>50</v>
          </cell>
          <cell r="AG1519" t="str">
            <v>1000</v>
          </cell>
        </row>
        <row r="1520">
          <cell r="D1520" t="str">
            <v>BSID120765</v>
          </cell>
          <cell r="I1520" t="str">
            <v>D (Compressor scrapped/ Company shut)</v>
          </cell>
          <cell r="P1520">
            <v>0</v>
          </cell>
          <cell r="AE1520" t="str">
            <v>0</v>
          </cell>
          <cell r="AG1520" t="str">
            <v>0</v>
          </cell>
        </row>
        <row r="1521">
          <cell r="D1521" t="str">
            <v>BSIC376940</v>
          </cell>
          <cell r="I1521" t="str">
            <v>B (Below 100% potential spares purchased)</v>
          </cell>
          <cell r="N1521">
            <v>19979</v>
          </cell>
          <cell r="O1521">
            <v>14468</v>
          </cell>
          <cell r="P1521">
            <v>4</v>
          </cell>
          <cell r="Q1521" t="str">
            <v>XD</v>
          </cell>
          <cell r="R1521">
            <v>46021</v>
          </cell>
          <cell r="S1521">
            <v>46021</v>
          </cell>
          <cell r="T1521">
            <v>46021</v>
          </cell>
          <cell r="U1521">
            <v>46021</v>
          </cell>
          <cell r="V1521">
            <v>46021</v>
          </cell>
          <cell r="W1521">
            <v>46021</v>
          </cell>
          <cell r="X1521" t="str">
            <v>No</v>
          </cell>
          <cell r="AB1521" t="str">
            <v>1574</v>
          </cell>
          <cell r="AC1521" t="str">
            <v>1574</v>
          </cell>
          <cell r="AD1521" t="str">
            <v>3572</v>
          </cell>
          <cell r="AE1521" t="str">
            <v>3574</v>
          </cell>
          <cell r="AF1521" t="str">
            <v>7574</v>
          </cell>
          <cell r="AG1521" t="str">
            <v>3574</v>
          </cell>
        </row>
        <row r="1522">
          <cell r="D1522" t="str">
            <v>BSDS037710</v>
          </cell>
          <cell r="I1522" t="str">
            <v>B (Below 100% potential spares purchased)</v>
          </cell>
          <cell r="N1522">
            <v>33522</v>
          </cell>
          <cell r="O1522">
            <v>12269</v>
          </cell>
          <cell r="P1522">
            <v>11</v>
          </cell>
          <cell r="Q1522" t="str">
            <v>Synthetic</v>
          </cell>
          <cell r="R1522">
            <v>45987</v>
          </cell>
          <cell r="S1522">
            <v>45987</v>
          </cell>
          <cell r="T1522">
            <v>45987</v>
          </cell>
          <cell r="U1522">
            <v>45987</v>
          </cell>
          <cell r="V1522">
            <v>45987</v>
          </cell>
          <cell r="W1522">
            <v>45684</v>
          </cell>
          <cell r="X1522" t="str">
            <v>No</v>
          </cell>
          <cell r="AB1522" t="str">
            <v>1244</v>
          </cell>
          <cell r="AC1522" t="str">
            <v>1244</v>
          </cell>
          <cell r="AD1522" t="str">
            <v>2226</v>
          </cell>
          <cell r="AE1522" t="str">
            <v>2226</v>
          </cell>
          <cell r="AF1522" t="str">
            <v>-1494</v>
          </cell>
          <cell r="AG1522" t="str">
            <v>-202</v>
          </cell>
        </row>
        <row r="1523">
          <cell r="D1523" t="str">
            <v>BSHS038806</v>
          </cell>
          <cell r="I1523" t="str">
            <v>A (100% potential spares purchased)</v>
          </cell>
          <cell r="N1523">
            <v>22336</v>
          </cell>
          <cell r="O1523">
            <v>3338</v>
          </cell>
          <cell r="P1523">
            <v>4</v>
          </cell>
          <cell r="Q1523" t="str">
            <v>Synthetic</v>
          </cell>
          <cell r="R1523">
            <v>46033</v>
          </cell>
          <cell r="S1523">
            <v>46033</v>
          </cell>
          <cell r="T1523">
            <v>46033</v>
          </cell>
          <cell r="U1523">
            <v>46033</v>
          </cell>
          <cell r="V1523">
            <v>46033</v>
          </cell>
          <cell r="W1523">
            <v>46033</v>
          </cell>
          <cell r="X1523" t="str">
            <v>No</v>
          </cell>
          <cell r="AB1523" t="str">
            <v>3981</v>
          </cell>
          <cell r="AC1523" t="str">
            <v>3981</v>
          </cell>
          <cell r="AD1523" t="str">
            <v>5981</v>
          </cell>
          <cell r="AE1523" t="str">
            <v>5981</v>
          </cell>
          <cell r="AF1523" t="str">
            <v>7981</v>
          </cell>
          <cell r="AG1523" t="str">
            <v>5981</v>
          </cell>
        </row>
        <row r="1524">
          <cell r="D1524" t="str">
            <v>BSHD120752</v>
          </cell>
          <cell r="I1524" t="str">
            <v>C (Not Buying Spares or buying lubricants)</v>
          </cell>
          <cell r="P1524">
            <v>4</v>
          </cell>
          <cell r="AD1524" t="str">
            <v>130</v>
          </cell>
          <cell r="AE1524" t="str">
            <v>630</v>
          </cell>
          <cell r="AG1524" t="str">
            <v>1000</v>
          </cell>
        </row>
        <row r="1525">
          <cell r="D1525" t="str">
            <v>DSHL140076</v>
          </cell>
        </row>
        <row r="1526">
          <cell r="D1526" t="str">
            <v>BSHD120743</v>
          </cell>
          <cell r="I1526" t="str">
            <v>C (Not Buying Spares or buying lubricants)</v>
          </cell>
          <cell r="P1526">
            <v>0</v>
          </cell>
          <cell r="AD1526" t="str">
            <v>255</v>
          </cell>
          <cell r="AE1526" t="str">
            <v>1005</v>
          </cell>
          <cell r="AG1526" t="str">
            <v>1000</v>
          </cell>
        </row>
        <row r="1527">
          <cell r="D1527" t="str">
            <v>BSHD120746</v>
          </cell>
          <cell r="I1527" t="str">
            <v>C (Not Buying Spares or buying lubricants)</v>
          </cell>
          <cell r="P1527">
            <v>0</v>
          </cell>
          <cell r="AD1527" t="str">
            <v>255</v>
          </cell>
          <cell r="AE1527" t="str">
            <v>1005</v>
          </cell>
          <cell r="AG1527" t="str">
            <v>1000</v>
          </cell>
        </row>
        <row r="1528">
          <cell r="D1528" t="str">
            <v>BSHD120739</v>
          </cell>
          <cell r="I1528" t="str">
            <v>B (Below 100% potential spares purchased)</v>
          </cell>
          <cell r="P1528">
            <v>1</v>
          </cell>
          <cell r="AD1528" t="str">
            <v>547</v>
          </cell>
          <cell r="AE1528" t="str">
            <v>1297</v>
          </cell>
          <cell r="AG1528" t="str">
            <v>547</v>
          </cell>
        </row>
        <row r="1529">
          <cell r="D1529" t="str">
            <v>BSHD120740</v>
          </cell>
          <cell r="I1529" t="str">
            <v>B (Below 100% potential spares purchased)</v>
          </cell>
          <cell r="P1529">
            <v>1</v>
          </cell>
          <cell r="Q1529" t="str">
            <v>Air lube Plus</v>
          </cell>
          <cell r="R1529">
            <v>44964</v>
          </cell>
          <cell r="U1529">
            <v>44964</v>
          </cell>
          <cell r="AD1529" t="str">
            <v>482</v>
          </cell>
          <cell r="AE1529" t="str">
            <v>1232</v>
          </cell>
          <cell r="AG1529" t="str">
            <v>482</v>
          </cell>
        </row>
        <row r="1530">
          <cell r="D1530" t="str">
            <v>BSHD120741</v>
          </cell>
          <cell r="I1530" t="str">
            <v>B (Below 100% potential spares purchased)</v>
          </cell>
          <cell r="P1530">
            <v>1</v>
          </cell>
          <cell r="AD1530" t="str">
            <v>561</v>
          </cell>
          <cell r="AE1530" t="str">
            <v>1311</v>
          </cell>
          <cell r="AG1530" t="str">
            <v>561</v>
          </cell>
        </row>
        <row r="1531">
          <cell r="D1531" t="str">
            <v>BSGD161904</v>
          </cell>
          <cell r="I1531" t="str">
            <v>A (100% potential spares purchased)</v>
          </cell>
          <cell r="P1531">
            <v>4</v>
          </cell>
          <cell r="Q1531" t="str">
            <v>Air lube Plus</v>
          </cell>
          <cell r="R1531">
            <v>46158</v>
          </cell>
          <cell r="U1531">
            <v>46158</v>
          </cell>
          <cell r="V1531">
            <v>46158</v>
          </cell>
          <cell r="AD1531" t="str">
            <v>1440</v>
          </cell>
          <cell r="AE1531" t="str">
            <v>1440</v>
          </cell>
          <cell r="AG1531" t="str">
            <v>1000</v>
          </cell>
        </row>
        <row r="1532">
          <cell r="D1532" t="str">
            <v>BSHD161938</v>
          </cell>
          <cell r="I1532" t="str">
            <v>C (Not Buying Spares or buying lubricants)</v>
          </cell>
          <cell r="P1532">
            <v>4</v>
          </cell>
          <cell r="Q1532" t="str">
            <v>Air lube Plus</v>
          </cell>
          <cell r="R1532">
            <v>45266</v>
          </cell>
          <cell r="U1532">
            <v>45266</v>
          </cell>
          <cell r="V1532">
            <v>45266</v>
          </cell>
          <cell r="AD1532" t="str">
            <v>500</v>
          </cell>
          <cell r="AE1532" t="str">
            <v>700</v>
          </cell>
          <cell r="AG1532" t="str">
            <v>1000</v>
          </cell>
        </row>
        <row r="1533">
          <cell r="D1533" t="str">
            <v>BSHD230540</v>
          </cell>
          <cell r="I1533" t="str">
            <v>D (Compressor scrapped/ Company shut)</v>
          </cell>
        </row>
        <row r="1534">
          <cell r="D1534" t="str">
            <v>BSHC376807</v>
          </cell>
          <cell r="I1534" t="str">
            <v>A (100% potential spares purchased)</v>
          </cell>
          <cell r="N1534">
            <v>1690</v>
          </cell>
          <cell r="O1534">
            <v>5991</v>
          </cell>
          <cell r="P1534">
            <v>6</v>
          </cell>
          <cell r="Q1534" t="str">
            <v>XD</v>
          </cell>
          <cell r="R1534">
            <v>45770</v>
          </cell>
          <cell r="S1534">
            <v>46009</v>
          </cell>
          <cell r="T1534">
            <v>46009</v>
          </cell>
          <cell r="U1534">
            <v>45770</v>
          </cell>
          <cell r="V1534">
            <v>45770</v>
          </cell>
          <cell r="W1534">
            <v>45770</v>
          </cell>
          <cell r="X1534" t="str">
            <v>No</v>
          </cell>
          <cell r="AB1534" t="str">
            <v>1755</v>
          </cell>
          <cell r="AC1534" t="str">
            <v>1755</v>
          </cell>
          <cell r="AD1534" t="str">
            <v>2982</v>
          </cell>
          <cell r="AE1534" t="str">
            <v>2982</v>
          </cell>
          <cell r="AF1534" t="str">
            <v>6981</v>
          </cell>
          <cell r="AG1534" t="str">
            <v>2982</v>
          </cell>
        </row>
        <row r="1535">
          <cell r="D1535" t="str">
            <v>BSGD161898</v>
          </cell>
          <cell r="I1535" t="str">
            <v>A (100% potential spares purchased)</v>
          </cell>
          <cell r="P1535">
            <v>3</v>
          </cell>
          <cell r="Q1535" t="str">
            <v>Air lube Plus</v>
          </cell>
          <cell r="R1535">
            <v>46161</v>
          </cell>
          <cell r="U1535">
            <v>46161</v>
          </cell>
          <cell r="V1535">
            <v>46161</v>
          </cell>
          <cell r="AD1535" t="str">
            <v>1475</v>
          </cell>
          <cell r="AE1535" t="str">
            <v>1475</v>
          </cell>
          <cell r="AG1535" t="str">
            <v>1000</v>
          </cell>
        </row>
        <row r="1536">
          <cell r="D1536" t="str">
            <v>DSHL152310</v>
          </cell>
          <cell r="N1536">
            <v>1</v>
          </cell>
          <cell r="O1536">
            <v>0</v>
          </cell>
        </row>
        <row r="1537">
          <cell r="D1537" t="str">
            <v>BSHD200586</v>
          </cell>
          <cell r="I1537" t="str">
            <v>A (100% potential spares purchased)</v>
          </cell>
          <cell r="P1537">
            <v>4</v>
          </cell>
          <cell r="Q1537" t="str">
            <v>Air lube Plus</v>
          </cell>
          <cell r="R1537">
            <v>46045</v>
          </cell>
          <cell r="U1537">
            <v>45955</v>
          </cell>
          <cell r="V1537">
            <v>46045</v>
          </cell>
          <cell r="AD1537" t="str">
            <v>190</v>
          </cell>
          <cell r="AE1537" t="str">
            <v>700</v>
          </cell>
          <cell r="AG1537" t="str">
            <v>1000</v>
          </cell>
        </row>
        <row r="1538">
          <cell r="D1538" t="str">
            <v>DSGL330138</v>
          </cell>
        </row>
        <row r="1539">
          <cell r="D1539" t="str">
            <v>BSGL152297</v>
          </cell>
          <cell r="I1539" t="str">
            <v>C (Not Buying Spares or buying lubricants)</v>
          </cell>
          <cell r="P1539">
            <v>4</v>
          </cell>
          <cell r="Q1539" t="str">
            <v>Air lube Plus</v>
          </cell>
          <cell r="R1539">
            <v>45266</v>
          </cell>
          <cell r="U1539">
            <v>45266</v>
          </cell>
          <cell r="V1539">
            <v>45266</v>
          </cell>
          <cell r="AB1539" t="str">
            <v>2000</v>
          </cell>
          <cell r="AC1539" t="str">
            <v>2000</v>
          </cell>
          <cell r="AD1539" t="str">
            <v>90</v>
          </cell>
          <cell r="AE1539" t="str">
            <v>840</v>
          </cell>
          <cell r="AF1539" t="str">
            <v>5000</v>
          </cell>
          <cell r="AG1539" t="str">
            <v>1000</v>
          </cell>
        </row>
        <row r="1540">
          <cell r="D1540" t="str">
            <v>BSGL152296</v>
          </cell>
          <cell r="I1540" t="str">
            <v>B (Below 100% potential spares purchased)</v>
          </cell>
          <cell r="P1540">
            <v>4</v>
          </cell>
          <cell r="Q1540" t="str">
            <v>Air lube Plus</v>
          </cell>
          <cell r="R1540">
            <v>45266</v>
          </cell>
          <cell r="U1540">
            <v>45266</v>
          </cell>
          <cell r="V1540">
            <v>45266</v>
          </cell>
          <cell r="AB1540" t="str">
            <v>1500</v>
          </cell>
          <cell r="AC1540" t="str">
            <v>1500</v>
          </cell>
          <cell r="AD1540" t="str">
            <v>110</v>
          </cell>
          <cell r="AE1540" t="str">
            <v>860</v>
          </cell>
          <cell r="AF1540" t="str">
            <v>6877</v>
          </cell>
          <cell r="AG1540" t="str">
            <v>1000</v>
          </cell>
        </row>
        <row r="1541">
          <cell r="D1541" t="str">
            <v>BSGC376577</v>
          </cell>
          <cell r="I1541" t="str">
            <v>A (100% potential spares purchased)</v>
          </cell>
          <cell r="N1541">
            <v>11419</v>
          </cell>
          <cell r="O1541">
            <v>10127</v>
          </cell>
          <cell r="P1541">
            <v>6</v>
          </cell>
          <cell r="Q1541" t="str">
            <v>XD</v>
          </cell>
          <cell r="R1541">
            <v>46044</v>
          </cell>
          <cell r="S1541">
            <v>46044</v>
          </cell>
          <cell r="T1541">
            <v>46044</v>
          </cell>
          <cell r="U1541">
            <v>46044</v>
          </cell>
          <cell r="V1541">
            <v>46044</v>
          </cell>
          <cell r="W1541">
            <v>46044</v>
          </cell>
          <cell r="X1541" t="str">
            <v>No</v>
          </cell>
          <cell r="AB1541" t="str">
            <v>2000</v>
          </cell>
          <cell r="AC1541" t="str">
            <v>2000</v>
          </cell>
          <cell r="AD1541" t="str">
            <v>4000</v>
          </cell>
          <cell r="AE1541" t="str">
            <v>4000</v>
          </cell>
          <cell r="AF1541" t="str">
            <v>8000</v>
          </cell>
          <cell r="AG1541" t="str">
            <v>4000</v>
          </cell>
        </row>
        <row r="1542">
          <cell r="D1542" t="str">
            <v>BSGC376585</v>
          </cell>
          <cell r="I1542" t="str">
            <v>B (Below 100% potential spares purchased)</v>
          </cell>
          <cell r="N1542">
            <v>11835</v>
          </cell>
          <cell r="O1542">
            <v>6950</v>
          </cell>
          <cell r="P1542">
            <v>6</v>
          </cell>
          <cell r="Q1542" t="str">
            <v>XD</v>
          </cell>
          <cell r="R1542">
            <v>45672</v>
          </cell>
          <cell r="S1542">
            <v>46037</v>
          </cell>
          <cell r="T1542">
            <v>46037</v>
          </cell>
          <cell r="U1542">
            <v>46037</v>
          </cell>
          <cell r="V1542">
            <v>46037</v>
          </cell>
          <cell r="W1542">
            <v>45896</v>
          </cell>
          <cell r="X1542" t="str">
            <v>No</v>
          </cell>
          <cell r="AB1542" t="str">
            <v>1985</v>
          </cell>
          <cell r="AC1542" t="str">
            <v>1985</v>
          </cell>
          <cell r="AD1542" t="str">
            <v>3985</v>
          </cell>
          <cell r="AE1542" t="str">
            <v>3985</v>
          </cell>
          <cell r="AF1542" t="str">
            <v>7532</v>
          </cell>
          <cell r="AG1542" t="str">
            <v>3985</v>
          </cell>
        </row>
        <row r="1543">
          <cell r="D1543" t="str">
            <v>BSGD161861</v>
          </cell>
          <cell r="I1543" t="str">
            <v>C (Not Buying Spares or buying lubricants)</v>
          </cell>
          <cell r="P1543">
            <v>1</v>
          </cell>
          <cell r="Q1543" t="str">
            <v>Air lube Plus</v>
          </cell>
          <cell r="R1543">
            <v>46145</v>
          </cell>
          <cell r="U1543">
            <v>46145</v>
          </cell>
          <cell r="V1543">
            <v>46145</v>
          </cell>
          <cell r="AD1543" t="str">
            <v>1350</v>
          </cell>
          <cell r="AE1543" t="str">
            <v>1350</v>
          </cell>
          <cell r="AG1543" t="str">
            <v>1000</v>
          </cell>
        </row>
        <row r="1544">
          <cell r="D1544" t="str">
            <v>BSGS043527</v>
          </cell>
          <cell r="I1544" t="str">
            <v>A (100% potential spares purchased)</v>
          </cell>
          <cell r="N1544">
            <v>10702</v>
          </cell>
          <cell r="O1544">
            <v>6842</v>
          </cell>
          <cell r="P1544">
            <v>6</v>
          </cell>
          <cell r="Q1544" t="str">
            <v>Synthetic</v>
          </cell>
          <cell r="R1544">
            <v>45772</v>
          </cell>
          <cell r="S1544">
            <v>46019</v>
          </cell>
          <cell r="T1544">
            <v>46019</v>
          </cell>
          <cell r="U1544">
            <v>45772</v>
          </cell>
          <cell r="V1544">
            <v>45772</v>
          </cell>
          <cell r="W1544">
            <v>45772</v>
          </cell>
          <cell r="X1544" t="str">
            <v>No</v>
          </cell>
          <cell r="AB1544" t="str">
            <v>1740</v>
          </cell>
          <cell r="AC1544" t="str">
            <v>1740</v>
          </cell>
          <cell r="AD1544" t="str">
            <v>3744</v>
          </cell>
          <cell r="AE1544" t="str">
            <v>3744</v>
          </cell>
          <cell r="AF1544" t="str">
            <v>7270</v>
          </cell>
          <cell r="AG1544" t="str">
            <v>1744</v>
          </cell>
        </row>
        <row r="1545">
          <cell r="D1545" t="str">
            <v>BSGS043528</v>
          </cell>
          <cell r="I1545" t="str">
            <v>A (100% potential spares purchased)</v>
          </cell>
          <cell r="N1545">
            <v>10129</v>
          </cell>
          <cell r="O1545">
            <v>12240</v>
          </cell>
          <cell r="P1545">
            <v>5</v>
          </cell>
          <cell r="Q1545" t="str">
            <v>Synthetic</v>
          </cell>
          <cell r="R1545">
            <v>45962</v>
          </cell>
          <cell r="S1545">
            <v>45962</v>
          </cell>
          <cell r="T1545">
            <v>45962</v>
          </cell>
          <cell r="U1545">
            <v>45962</v>
          </cell>
          <cell r="V1545">
            <v>45962</v>
          </cell>
          <cell r="W1545">
            <v>45962</v>
          </cell>
          <cell r="X1545" t="str">
            <v>No</v>
          </cell>
          <cell r="AB1545" t="str">
            <v>2000</v>
          </cell>
          <cell r="AC1545" t="str">
            <v>2000</v>
          </cell>
          <cell r="AD1545" t="str">
            <v>6000</v>
          </cell>
          <cell r="AE1545" t="str">
            <v>6000</v>
          </cell>
          <cell r="AF1545" t="str">
            <v>8000</v>
          </cell>
          <cell r="AG1545" t="str">
            <v>4000</v>
          </cell>
        </row>
        <row r="1546">
          <cell r="D1546" t="str">
            <v>BSGD161864</v>
          </cell>
          <cell r="I1546" t="str">
            <v>A (100% potential spares purchased)</v>
          </cell>
          <cell r="P1546">
            <v>3</v>
          </cell>
          <cell r="Q1546" t="str">
            <v>Air lube Plus</v>
          </cell>
          <cell r="R1546">
            <v>46007</v>
          </cell>
          <cell r="U1546">
            <v>46007</v>
          </cell>
          <cell r="V1546">
            <v>46007</v>
          </cell>
          <cell r="AD1546" t="str">
            <v>1435</v>
          </cell>
          <cell r="AE1546" t="str">
            <v>1435</v>
          </cell>
          <cell r="AG1546" t="str">
            <v>1000</v>
          </cell>
        </row>
        <row r="1547">
          <cell r="D1547" t="str">
            <v>SGS-1657</v>
          </cell>
        </row>
        <row r="1548">
          <cell r="D1548" t="str">
            <v>SN19TR01235</v>
          </cell>
        </row>
        <row r="1549">
          <cell r="D1549" t="str">
            <v>19791908</v>
          </cell>
          <cell r="P1549">
            <v>0</v>
          </cell>
        </row>
        <row r="1550">
          <cell r="D1550" t="str">
            <v>BSFC376459</v>
          </cell>
          <cell r="I1550" t="str">
            <v>B (Below 100% potential spares purchased)</v>
          </cell>
          <cell r="N1550">
            <v>15191</v>
          </cell>
          <cell r="O1550">
            <v>1386</v>
          </cell>
          <cell r="P1550">
            <v>3</v>
          </cell>
          <cell r="Q1550" t="str">
            <v>XD</v>
          </cell>
          <cell r="R1550">
            <v>45905</v>
          </cell>
          <cell r="S1550">
            <v>45905</v>
          </cell>
          <cell r="T1550">
            <v>45905</v>
          </cell>
          <cell r="U1550">
            <v>45699</v>
          </cell>
          <cell r="V1550">
            <v>45699</v>
          </cell>
          <cell r="W1550">
            <v>45699</v>
          </cell>
          <cell r="X1550" t="str">
            <v>No</v>
          </cell>
          <cell r="AB1550" t="str">
            <v>1500</v>
          </cell>
          <cell r="AC1550" t="str">
            <v>1500</v>
          </cell>
          <cell r="AD1550" t="str">
            <v>3000</v>
          </cell>
          <cell r="AE1550" t="str">
            <v>3055</v>
          </cell>
          <cell r="AF1550" t="str">
            <v>3055</v>
          </cell>
          <cell r="AG1550" t="str">
            <v>3055</v>
          </cell>
        </row>
        <row r="1551">
          <cell r="D1551" t="str">
            <v>BSGD161854</v>
          </cell>
          <cell r="I1551" t="str">
            <v>C (Not Buying Spares or buying lubricants)</v>
          </cell>
          <cell r="P1551">
            <v>4</v>
          </cell>
          <cell r="Q1551" t="str">
            <v>Air lube Plus</v>
          </cell>
          <cell r="R1551">
            <v>46142</v>
          </cell>
          <cell r="U1551">
            <v>46142</v>
          </cell>
          <cell r="V1551">
            <v>46142</v>
          </cell>
          <cell r="AD1551" t="str">
            <v>1250</v>
          </cell>
          <cell r="AE1551" t="str">
            <v>1250</v>
          </cell>
          <cell r="AG1551" t="str">
            <v>1000</v>
          </cell>
        </row>
        <row r="1552">
          <cell r="D1552" t="str">
            <v>BSFS043411</v>
          </cell>
          <cell r="I1552" t="str">
            <v>D (Compressor scrapped/ Company shut)</v>
          </cell>
          <cell r="N1552">
            <v>9938</v>
          </cell>
          <cell r="O1552">
            <v>9549</v>
          </cell>
          <cell r="P1552">
            <v>3</v>
          </cell>
          <cell r="Q1552" t="str">
            <v>Synthetic</v>
          </cell>
          <cell r="R1552">
            <v>45782</v>
          </cell>
          <cell r="S1552">
            <v>45782</v>
          </cell>
          <cell r="T1552">
            <v>45782</v>
          </cell>
          <cell r="U1552">
            <v>45782</v>
          </cell>
          <cell r="V1552">
            <v>45782</v>
          </cell>
          <cell r="W1552">
            <v>45782</v>
          </cell>
          <cell r="X1552" t="str">
            <v>No</v>
          </cell>
          <cell r="AB1552" t="str">
            <v>1084</v>
          </cell>
          <cell r="AC1552" t="str">
            <v>1084</v>
          </cell>
          <cell r="AD1552" t="str">
            <v>3084</v>
          </cell>
          <cell r="AE1552" t="str">
            <v>3084</v>
          </cell>
          <cell r="AF1552" t="str">
            <v>7084</v>
          </cell>
          <cell r="AG1552" t="str">
            <v>3084</v>
          </cell>
        </row>
        <row r="1553">
          <cell r="D1553" t="str">
            <v>BSFD161830</v>
          </cell>
          <cell r="I1553" t="str">
            <v>A (100% potential spares purchased)</v>
          </cell>
          <cell r="P1553">
            <v>5</v>
          </cell>
          <cell r="Q1553" t="str">
            <v>Air lube Plus</v>
          </cell>
          <cell r="R1553">
            <v>46156</v>
          </cell>
          <cell r="U1553">
            <v>46156</v>
          </cell>
          <cell r="V1553">
            <v>46156</v>
          </cell>
          <cell r="AD1553" t="str">
            <v>1350</v>
          </cell>
          <cell r="AE1553" t="str">
            <v>1350</v>
          </cell>
          <cell r="AG1553" t="str">
            <v>1000</v>
          </cell>
        </row>
        <row r="1554">
          <cell r="D1554" t="str">
            <v>BSFD161819</v>
          </cell>
          <cell r="I1554" t="str">
            <v>C (Not Buying Spares or buying lubricants)</v>
          </cell>
          <cell r="P1554">
            <v>3</v>
          </cell>
          <cell r="Q1554" t="str">
            <v>Air lube Plus</v>
          </cell>
          <cell r="R1554">
            <v>46147</v>
          </cell>
          <cell r="U1554">
            <v>46147</v>
          </cell>
          <cell r="V1554">
            <v>46147</v>
          </cell>
          <cell r="AD1554" t="str">
            <v>700</v>
          </cell>
          <cell r="AE1554" t="str">
            <v>1400</v>
          </cell>
          <cell r="AG1554" t="str">
            <v>1000</v>
          </cell>
        </row>
        <row r="1555">
          <cell r="D1555" t="str">
            <v>BSFD161833</v>
          </cell>
          <cell r="I1555" t="str">
            <v>C (Not Buying Spares or buying lubricants)</v>
          </cell>
          <cell r="P1555">
            <v>0</v>
          </cell>
          <cell r="AD1555" t="str">
            <v>50</v>
          </cell>
          <cell r="AE1555" t="str">
            <v>450</v>
          </cell>
          <cell r="AG1555" t="str">
            <v>450</v>
          </cell>
        </row>
        <row r="1556">
          <cell r="D1556" t="str">
            <v>BSFD161825</v>
          </cell>
          <cell r="I1556" t="str">
            <v>C (Not Buying Spares or buying lubricants)</v>
          </cell>
          <cell r="P1556">
            <v>0</v>
          </cell>
          <cell r="AD1556" t="str">
            <v>695</v>
          </cell>
          <cell r="AE1556" t="str">
            <v>1445</v>
          </cell>
          <cell r="AG1556" t="str">
            <v>1000</v>
          </cell>
        </row>
        <row r="1557">
          <cell r="D1557" t="str">
            <v>BSFC376396</v>
          </cell>
          <cell r="I1557" t="str">
            <v>B (Below 100% potential spares purchased)</v>
          </cell>
          <cell r="N1557">
            <v>6539</v>
          </cell>
          <cell r="O1557">
            <v>3467</v>
          </cell>
          <cell r="P1557">
            <v>7</v>
          </cell>
          <cell r="Q1557" t="str">
            <v>XD</v>
          </cell>
          <cell r="R1557">
            <v>46164</v>
          </cell>
          <cell r="S1557">
            <v>46164</v>
          </cell>
          <cell r="T1557">
            <v>46164</v>
          </cell>
          <cell r="U1557">
            <v>46030</v>
          </cell>
          <cell r="V1557">
            <v>46030</v>
          </cell>
          <cell r="W1557">
            <v>45484</v>
          </cell>
          <cell r="X1557" t="str">
            <v>No</v>
          </cell>
          <cell r="AB1557" t="str">
            <v>2000</v>
          </cell>
          <cell r="AC1557" t="str">
            <v>2000</v>
          </cell>
          <cell r="AD1557" t="str">
            <v>4000</v>
          </cell>
          <cell r="AE1557" t="str">
            <v>2435</v>
          </cell>
          <cell r="AF1557" t="str">
            <v>2013</v>
          </cell>
          <cell r="AG1557" t="str">
            <v>2435</v>
          </cell>
        </row>
        <row r="1558">
          <cell r="D1558" t="str">
            <v>BSFD161799</v>
          </cell>
          <cell r="I1558" t="str">
            <v>C (Not Buying Spares or buying lubricants)</v>
          </cell>
          <cell r="P1558">
            <v>2</v>
          </cell>
          <cell r="Q1558" t="str">
            <v>Air lube Plus</v>
          </cell>
          <cell r="R1558">
            <v>45227</v>
          </cell>
          <cell r="U1558">
            <v>45227</v>
          </cell>
          <cell r="V1558">
            <v>45227</v>
          </cell>
          <cell r="AD1558" t="str">
            <v>670</v>
          </cell>
          <cell r="AE1558" t="str">
            <v>1170</v>
          </cell>
          <cell r="AG1558" t="str">
            <v>1000</v>
          </cell>
        </row>
        <row r="1559">
          <cell r="D1559" t="str">
            <v>BSFD161795</v>
          </cell>
          <cell r="I1559" t="str">
            <v>C (Not Buying Spares or buying lubricants)</v>
          </cell>
          <cell r="P1559">
            <v>3</v>
          </cell>
          <cell r="Q1559" t="str">
            <v>Air lube Plus</v>
          </cell>
          <cell r="R1559">
            <v>45289</v>
          </cell>
          <cell r="U1559">
            <v>45289</v>
          </cell>
          <cell r="V1559">
            <v>45289</v>
          </cell>
          <cell r="AD1559" t="str">
            <v>600</v>
          </cell>
          <cell r="AE1559" t="str">
            <v>1000</v>
          </cell>
          <cell r="AG1559" t="str">
            <v>1000</v>
          </cell>
        </row>
        <row r="1560">
          <cell r="D1560" t="str">
            <v>BSFD161809</v>
          </cell>
          <cell r="I1560" t="str">
            <v>C (Not Buying Spares or buying lubricants)</v>
          </cell>
          <cell r="P1560">
            <v>0</v>
          </cell>
          <cell r="AD1560" t="str">
            <v>90</v>
          </cell>
          <cell r="AE1560" t="str">
            <v>90</v>
          </cell>
          <cell r="AG1560" t="str">
            <v>0</v>
          </cell>
        </row>
        <row r="1561">
          <cell r="D1561" t="str">
            <v>BSFC376341</v>
          </cell>
          <cell r="I1561" t="str">
            <v>D (Compressor scrapped/ Company shut)</v>
          </cell>
          <cell r="N1561">
            <v>2490</v>
          </cell>
          <cell r="O1561">
            <v>0</v>
          </cell>
          <cell r="P1561">
            <v>3</v>
          </cell>
          <cell r="Q1561" t="str">
            <v>XD</v>
          </cell>
          <cell r="R1561">
            <v>44244</v>
          </cell>
          <cell r="S1561">
            <v>43780</v>
          </cell>
          <cell r="T1561">
            <v>43780</v>
          </cell>
          <cell r="U1561">
            <v>43780</v>
          </cell>
          <cell r="V1561">
            <v>43780</v>
          </cell>
          <cell r="W1561">
            <v>43780</v>
          </cell>
          <cell r="X1561" t="str">
            <v>No</v>
          </cell>
          <cell r="AB1561" t="str">
            <v>345</v>
          </cell>
          <cell r="AC1561" t="str">
            <v>345</v>
          </cell>
          <cell r="AD1561" t="str">
            <v>1345</v>
          </cell>
          <cell r="AE1561" t="str">
            <v>1345</v>
          </cell>
          <cell r="AF1561" t="str">
            <v>3245</v>
          </cell>
          <cell r="AG1561" t="str">
            <v>1145</v>
          </cell>
        </row>
        <row r="1562">
          <cell r="D1562" t="str">
            <v>BSFC376340</v>
          </cell>
          <cell r="I1562" t="str">
            <v>C (Not Buying Spares or buying lubricants)</v>
          </cell>
          <cell r="N1562">
            <v>5018</v>
          </cell>
          <cell r="O1562">
            <v>1634</v>
          </cell>
          <cell r="P1562">
            <v>3</v>
          </cell>
          <cell r="Q1562" t="str">
            <v>XD</v>
          </cell>
          <cell r="R1562">
            <v>45730</v>
          </cell>
          <cell r="S1562">
            <v>45730</v>
          </cell>
          <cell r="T1562">
            <v>45730</v>
          </cell>
          <cell r="U1562">
            <v>45194</v>
          </cell>
          <cell r="V1562">
            <v>45730</v>
          </cell>
          <cell r="W1562">
            <v>45730</v>
          </cell>
          <cell r="X1562" t="str">
            <v>No</v>
          </cell>
          <cell r="AB1562" t="str">
            <v>112</v>
          </cell>
          <cell r="AC1562" t="str">
            <v>112</v>
          </cell>
          <cell r="AD1562" t="str">
            <v>1334</v>
          </cell>
          <cell r="AE1562" t="str">
            <v>1112</v>
          </cell>
          <cell r="AF1562" t="str">
            <v>1112</v>
          </cell>
          <cell r="AG1562" t="str">
            <v>1112</v>
          </cell>
        </row>
        <row r="1563">
          <cell r="D1563" t="str">
            <v>CSFE564988</v>
          </cell>
          <cell r="N1563">
            <v>1</v>
          </cell>
          <cell r="O1563">
            <v>0</v>
          </cell>
        </row>
        <row r="1564">
          <cell r="D1564" t="str">
            <v>CSFE664356</v>
          </cell>
        </row>
        <row r="1565">
          <cell r="D1565" t="str">
            <v>CSEE211034</v>
          </cell>
        </row>
        <row r="1566">
          <cell r="D1566" t="str">
            <v>BSED161783</v>
          </cell>
          <cell r="I1566" t="str">
            <v>D (Compressor scrapped/ Company shut)</v>
          </cell>
        </row>
        <row r="1567">
          <cell r="D1567" t="str">
            <v>BSES037922</v>
          </cell>
          <cell r="I1567" t="str">
            <v>B (Below 100% potential spares purchased)</v>
          </cell>
          <cell r="N1567">
            <v>8448</v>
          </cell>
          <cell r="O1567">
            <v>3975</v>
          </cell>
          <cell r="P1567">
            <v>5</v>
          </cell>
          <cell r="Q1567" t="str">
            <v>XD</v>
          </cell>
          <cell r="R1567">
            <v>46042</v>
          </cell>
          <cell r="S1567">
            <v>46042</v>
          </cell>
          <cell r="T1567">
            <v>46042</v>
          </cell>
          <cell r="U1567">
            <v>46042</v>
          </cell>
          <cell r="V1567">
            <v>46042</v>
          </cell>
          <cell r="W1567">
            <v>46042</v>
          </cell>
          <cell r="X1567" t="str">
            <v>No</v>
          </cell>
          <cell r="Y1567">
            <v>46042</v>
          </cell>
          <cell r="AB1567" t="str">
            <v>1992</v>
          </cell>
          <cell r="AC1567" t="str">
            <v>1992</v>
          </cell>
          <cell r="AD1567" t="str">
            <v>3992</v>
          </cell>
          <cell r="AE1567" t="str">
            <v>3992</v>
          </cell>
          <cell r="AF1567" t="str">
            <v>7992</v>
          </cell>
          <cell r="AG1567" t="str">
            <v>3992</v>
          </cell>
        </row>
        <row r="1568">
          <cell r="D1568" t="str">
            <v>CSEE664308</v>
          </cell>
        </row>
        <row r="1569">
          <cell r="D1569" t="str">
            <v>BSED161766</v>
          </cell>
          <cell r="I1569" t="str">
            <v>C (Not Buying Spares or buying lubricants)</v>
          </cell>
          <cell r="P1569">
            <v>3</v>
          </cell>
          <cell r="Q1569" t="str">
            <v>Air lube Plus</v>
          </cell>
          <cell r="R1569">
            <v>45983</v>
          </cell>
          <cell r="U1569">
            <v>45983</v>
          </cell>
          <cell r="V1569">
            <v>45983</v>
          </cell>
          <cell r="AD1569" t="str">
            <v>250</v>
          </cell>
          <cell r="AE1569" t="str">
            <v>1000</v>
          </cell>
          <cell r="AG1569" t="str">
            <v>1000</v>
          </cell>
        </row>
        <row r="1570">
          <cell r="D1570" t="str">
            <v>BSDD161729</v>
          </cell>
          <cell r="I1570" t="str">
            <v>A (100% potential spares purchased)</v>
          </cell>
          <cell r="P1570">
            <v>3</v>
          </cell>
          <cell r="Q1570" t="str">
            <v>Air lube Plus</v>
          </cell>
          <cell r="R1570">
            <v>46052</v>
          </cell>
          <cell r="U1570">
            <v>46052</v>
          </cell>
          <cell r="V1570">
            <v>46052</v>
          </cell>
          <cell r="AD1570" t="str">
            <v>560</v>
          </cell>
          <cell r="AE1570" t="str">
            <v>1310</v>
          </cell>
          <cell r="AG1570" t="str">
            <v>1000</v>
          </cell>
        </row>
        <row r="1571">
          <cell r="D1571" t="str">
            <v>BSEC376140</v>
          </cell>
          <cell r="I1571" t="str">
            <v>C (Not Buying Spares or buying lubricants)</v>
          </cell>
          <cell r="N1571">
            <v>1915</v>
          </cell>
          <cell r="O1571">
            <v>3717</v>
          </cell>
          <cell r="P1571">
            <v>5</v>
          </cell>
          <cell r="Q1571" t="str">
            <v>XD</v>
          </cell>
          <cell r="R1571">
            <v>46044</v>
          </cell>
          <cell r="S1571">
            <v>46044</v>
          </cell>
          <cell r="T1571">
            <v>46044</v>
          </cell>
          <cell r="U1571">
            <v>46044</v>
          </cell>
          <cell r="V1571">
            <v>46044</v>
          </cell>
          <cell r="W1571">
            <v>45366</v>
          </cell>
          <cell r="X1571" t="str">
            <v>No</v>
          </cell>
          <cell r="AB1571" t="str">
            <v>1967</v>
          </cell>
          <cell r="AC1571" t="str">
            <v>1967</v>
          </cell>
          <cell r="AD1571" t="str">
            <v>3967</v>
          </cell>
          <cell r="AE1571" t="str">
            <v>3667</v>
          </cell>
          <cell r="AF1571" t="str">
            <v>1138</v>
          </cell>
          <cell r="AG1571" t="str">
            <v>3967</v>
          </cell>
        </row>
        <row r="1572">
          <cell r="D1572" t="str">
            <v>BSEC376083</v>
          </cell>
          <cell r="I1572" t="str">
            <v>B (Below 100% potential spares purchased)</v>
          </cell>
          <cell r="N1572">
            <v>4719</v>
          </cell>
          <cell r="O1572">
            <v>1746</v>
          </cell>
          <cell r="P1572">
            <v>4</v>
          </cell>
          <cell r="Q1572" t="str">
            <v>XD</v>
          </cell>
          <cell r="R1572">
            <v>45914</v>
          </cell>
          <cell r="S1572">
            <v>45914</v>
          </cell>
          <cell r="T1572">
            <v>45914</v>
          </cell>
          <cell r="U1572">
            <v>45914</v>
          </cell>
          <cell r="V1572">
            <v>45914</v>
          </cell>
          <cell r="W1572">
            <v>45493</v>
          </cell>
          <cell r="X1572" t="str">
            <v>No</v>
          </cell>
          <cell r="AB1572" t="str">
            <v>1523</v>
          </cell>
          <cell r="AC1572" t="str">
            <v>1523</v>
          </cell>
          <cell r="AD1572" t="str">
            <v>3523</v>
          </cell>
          <cell r="AE1572" t="str">
            <v>3523</v>
          </cell>
          <cell r="AF1572" t="str">
            <v>5665</v>
          </cell>
          <cell r="AG1572" t="str">
            <v>3523</v>
          </cell>
        </row>
        <row r="1573">
          <cell r="D1573" t="str">
            <v>BSEC376103</v>
          </cell>
          <cell r="I1573" t="str">
            <v>B (Below 100% potential spares purchased)</v>
          </cell>
          <cell r="N1573">
            <v>8707</v>
          </cell>
          <cell r="O1573">
            <v>1536</v>
          </cell>
          <cell r="P1573">
            <v>4</v>
          </cell>
          <cell r="Q1573" t="str">
            <v>XD</v>
          </cell>
          <cell r="R1573">
            <v>46028</v>
          </cell>
          <cell r="S1573">
            <v>46028</v>
          </cell>
          <cell r="T1573">
            <v>46028</v>
          </cell>
          <cell r="U1573">
            <v>46028</v>
          </cell>
          <cell r="V1573">
            <v>46028</v>
          </cell>
          <cell r="W1573">
            <v>46028</v>
          </cell>
          <cell r="X1573" t="str">
            <v>No</v>
          </cell>
          <cell r="AB1573" t="str">
            <v>1805</v>
          </cell>
          <cell r="AC1573" t="str">
            <v>1805</v>
          </cell>
          <cell r="AD1573" t="str">
            <v>3805</v>
          </cell>
          <cell r="AE1573" t="str">
            <v>3805</v>
          </cell>
          <cell r="AF1573" t="str">
            <v>7805</v>
          </cell>
          <cell r="AG1573" t="str">
            <v>3805</v>
          </cell>
        </row>
        <row r="1574">
          <cell r="D1574" t="str">
            <v>CSDE664199</v>
          </cell>
        </row>
        <row r="1575">
          <cell r="D1575" t="str">
            <v>DSDL130014</v>
          </cell>
          <cell r="N1575">
            <v>1</v>
          </cell>
          <cell r="O1575">
            <v>0</v>
          </cell>
        </row>
        <row r="1576">
          <cell r="D1576" t="str">
            <v>DSDV341233</v>
          </cell>
        </row>
        <row r="1577">
          <cell r="D1577" t="str">
            <v>BSDS043254</v>
          </cell>
          <cell r="I1577" t="str">
            <v>A (100% potential spares purchased)</v>
          </cell>
          <cell r="N1577">
            <v>23663</v>
          </cell>
          <cell r="O1577">
            <v>13012</v>
          </cell>
          <cell r="P1577">
            <v>10</v>
          </cell>
          <cell r="Q1577" t="str">
            <v>Synthetic</v>
          </cell>
          <cell r="R1577">
            <v>46114</v>
          </cell>
          <cell r="S1577">
            <v>46070</v>
          </cell>
          <cell r="T1577">
            <v>46070</v>
          </cell>
          <cell r="U1577">
            <v>46114</v>
          </cell>
          <cell r="V1577">
            <v>46114</v>
          </cell>
          <cell r="W1577">
            <v>45792</v>
          </cell>
          <cell r="Y1577">
            <v>46070</v>
          </cell>
          <cell r="Z1577">
            <v>46070</v>
          </cell>
          <cell r="AA1577">
            <v>46070</v>
          </cell>
          <cell r="AB1577" t="str">
            <v>1063</v>
          </cell>
          <cell r="AC1577" t="str">
            <v>1063</v>
          </cell>
          <cell r="AD1577" t="str">
            <v>6000</v>
          </cell>
          <cell r="AE1577" t="str">
            <v>6000</v>
          </cell>
          <cell r="AF1577" t="str">
            <v>1909</v>
          </cell>
          <cell r="AG1577" t="str">
            <v>4000</v>
          </cell>
        </row>
        <row r="1578">
          <cell r="D1578" t="str">
            <v>BSDD161708</v>
          </cell>
          <cell r="I1578" t="str">
            <v>D (Compressor scrapped/ Company shut)</v>
          </cell>
        </row>
        <row r="1579">
          <cell r="D1579" t="str">
            <v>BSDS037649</v>
          </cell>
          <cell r="I1579" t="str">
            <v>D (Compressor scrapped/ Company shut)</v>
          </cell>
          <cell r="N1579">
            <v>10743</v>
          </cell>
          <cell r="O1579">
            <v>13131</v>
          </cell>
          <cell r="P1579">
            <v>3</v>
          </cell>
          <cell r="Q1579" t="str">
            <v>Synthetic</v>
          </cell>
          <cell r="R1579">
            <v>44694</v>
          </cell>
          <cell r="S1579">
            <v>45035</v>
          </cell>
          <cell r="T1579">
            <v>45035</v>
          </cell>
          <cell r="U1579">
            <v>44694</v>
          </cell>
          <cell r="V1579">
            <v>44694</v>
          </cell>
          <cell r="W1579">
            <v>44809</v>
          </cell>
          <cell r="X1579" t="str">
            <v>Yes</v>
          </cell>
          <cell r="Y1579">
            <v>44694.770833333299</v>
          </cell>
          <cell r="Z1579">
            <v>44694.770833333299</v>
          </cell>
          <cell r="AA1579">
            <v>44694.770833333299</v>
          </cell>
          <cell r="AB1579" t="str">
            <v>3559</v>
          </cell>
          <cell r="AC1579" t="str">
            <v>3559</v>
          </cell>
          <cell r="AD1579" t="str">
            <v>4717</v>
          </cell>
          <cell r="AE1579" t="str">
            <v>3753</v>
          </cell>
          <cell r="AF1579" t="str">
            <v>3753</v>
          </cell>
          <cell r="AG1579" t="str">
            <v>976</v>
          </cell>
        </row>
        <row r="1580">
          <cell r="D1580" t="str">
            <v>BSDC375954</v>
          </cell>
          <cell r="I1580" t="str">
            <v>A (100% potential spares purchased)</v>
          </cell>
          <cell r="N1580">
            <v>12040</v>
          </cell>
          <cell r="O1580">
            <v>4453</v>
          </cell>
          <cell r="P1580">
            <v>2</v>
          </cell>
          <cell r="Q1580" t="str">
            <v>XD</v>
          </cell>
          <cell r="R1580">
            <v>46031</v>
          </cell>
          <cell r="S1580">
            <v>46031</v>
          </cell>
          <cell r="T1580">
            <v>46031</v>
          </cell>
          <cell r="U1580">
            <v>46031</v>
          </cell>
          <cell r="V1580">
            <v>46031</v>
          </cell>
          <cell r="W1580">
            <v>46031</v>
          </cell>
          <cell r="X1580" t="str">
            <v>No</v>
          </cell>
          <cell r="AB1580" t="str">
            <v>1836</v>
          </cell>
          <cell r="AC1580" t="str">
            <v>1836</v>
          </cell>
          <cell r="AD1580" t="str">
            <v>3836</v>
          </cell>
          <cell r="AE1580" t="str">
            <v>3836</v>
          </cell>
          <cell r="AF1580" t="str">
            <v>7836</v>
          </cell>
          <cell r="AG1580" t="str">
            <v>3836</v>
          </cell>
        </row>
        <row r="1581">
          <cell r="D1581" t="str">
            <v>BSDL160272</v>
          </cell>
          <cell r="I1581" t="str">
            <v>D (Compressor scrapped/ Company shut)</v>
          </cell>
        </row>
        <row r="1582">
          <cell r="D1582" t="str">
            <v>DSDL120003</v>
          </cell>
        </row>
        <row r="1583">
          <cell r="D1583" t="str">
            <v>BSDD120664</v>
          </cell>
          <cell r="I1583" t="str">
            <v>A (100% potential spares purchased)</v>
          </cell>
          <cell r="P1583">
            <v>1</v>
          </cell>
          <cell r="Q1583" t="str">
            <v>Air lube Plus</v>
          </cell>
          <cell r="R1583">
            <v>45955</v>
          </cell>
          <cell r="U1583">
            <v>45744</v>
          </cell>
          <cell r="V1583">
            <v>45744</v>
          </cell>
          <cell r="AD1583" t="str">
            <v>555</v>
          </cell>
          <cell r="AE1583" t="str">
            <v>1305</v>
          </cell>
          <cell r="AG1583" t="str">
            <v>1000</v>
          </cell>
        </row>
        <row r="1584">
          <cell r="D1584" t="str">
            <v>DSCL110283</v>
          </cell>
          <cell r="N1584">
            <v>0</v>
          </cell>
          <cell r="O1584">
            <v>0</v>
          </cell>
        </row>
        <row r="1585">
          <cell r="D1585" t="str">
            <v>CSDE672876</v>
          </cell>
        </row>
        <row r="1586">
          <cell r="D1586" t="str">
            <v>BSDC375892</v>
          </cell>
          <cell r="I1586" t="str">
            <v>B (Below 100% potential spares purchased)</v>
          </cell>
          <cell r="N1586">
            <v>2704</v>
          </cell>
          <cell r="O1586">
            <v>8562</v>
          </cell>
          <cell r="P1586">
            <v>5</v>
          </cell>
          <cell r="Q1586" t="str">
            <v>XD</v>
          </cell>
          <cell r="R1586">
            <v>45966</v>
          </cell>
          <cell r="S1586">
            <v>45966</v>
          </cell>
          <cell r="T1586">
            <v>42313</v>
          </cell>
          <cell r="U1586">
            <v>45966</v>
          </cell>
          <cell r="V1586">
            <v>45966</v>
          </cell>
          <cell r="W1586">
            <v>45281</v>
          </cell>
          <cell r="X1586" t="str">
            <v>No</v>
          </cell>
          <cell r="AB1586" t="str">
            <v>1570</v>
          </cell>
          <cell r="AC1586" t="str">
            <v>1570</v>
          </cell>
          <cell r="AD1586" t="str">
            <v>3570</v>
          </cell>
          <cell r="AE1586" t="str">
            <v>3570</v>
          </cell>
          <cell r="AF1586" t="str">
            <v>122</v>
          </cell>
          <cell r="AG1586" t="str">
            <v>3570</v>
          </cell>
        </row>
        <row r="1587">
          <cell r="D1587" t="str">
            <v>BSCL152143</v>
          </cell>
          <cell r="I1587" t="str">
            <v>C (Not Buying Spares or buying lubricants)</v>
          </cell>
          <cell r="P1587">
            <v>1</v>
          </cell>
          <cell r="Q1587" t="str">
            <v>Air lube Plus</v>
          </cell>
          <cell r="R1587">
            <v>45266</v>
          </cell>
          <cell r="U1587">
            <v>44631</v>
          </cell>
          <cell r="V1587">
            <v>44631</v>
          </cell>
          <cell r="AB1587" t="str">
            <v>266</v>
          </cell>
          <cell r="AC1587" t="str">
            <v>266</v>
          </cell>
          <cell r="AD1587" t="str">
            <v>80</v>
          </cell>
          <cell r="AE1587" t="str">
            <v>80</v>
          </cell>
          <cell r="AF1587" t="str">
            <v>1266</v>
          </cell>
          <cell r="AG1587" t="str">
            <v>1000</v>
          </cell>
        </row>
        <row r="1588">
          <cell r="D1588" t="str">
            <v>BSCS043191</v>
          </cell>
          <cell r="I1588" t="str">
            <v>F (Company/Customer unidentified)</v>
          </cell>
          <cell r="P1588">
            <v>3</v>
          </cell>
          <cell r="AB1588" t="str">
            <v>1193</v>
          </cell>
          <cell r="AC1588" t="str">
            <v>1193</v>
          </cell>
          <cell r="AD1588" t="str">
            <v>110</v>
          </cell>
          <cell r="AE1588" t="str">
            <v>110</v>
          </cell>
          <cell r="AF1588" t="str">
            <v>1193</v>
          </cell>
          <cell r="AG1588" t="str">
            <v>1110</v>
          </cell>
        </row>
        <row r="1589">
          <cell r="D1589" t="str">
            <v>DSCL140007</v>
          </cell>
        </row>
        <row r="1590">
          <cell r="D1590" t="str">
            <v>DSCL140006</v>
          </cell>
        </row>
        <row r="1591">
          <cell r="D1591" t="str">
            <v>CSDE664086</v>
          </cell>
          <cell r="P1591">
            <v>0</v>
          </cell>
        </row>
        <row r="1592">
          <cell r="D1592" t="str">
            <v>BSCD120656</v>
          </cell>
          <cell r="I1592" t="str">
            <v>C (Not Buying Spares or buying lubricants)</v>
          </cell>
          <cell r="P1592">
            <v>5</v>
          </cell>
          <cell r="Q1592" t="str">
            <v>Air lube Plus</v>
          </cell>
          <cell r="R1592">
            <v>45983</v>
          </cell>
          <cell r="U1592">
            <v>45983</v>
          </cell>
          <cell r="V1592">
            <v>45983</v>
          </cell>
          <cell r="AD1592" t="str">
            <v>1500</v>
          </cell>
          <cell r="AE1592" t="str">
            <v>1500</v>
          </cell>
          <cell r="AG1592" t="str">
            <v>1000</v>
          </cell>
        </row>
        <row r="1593">
          <cell r="D1593" t="str">
            <v>DSCL140008</v>
          </cell>
        </row>
        <row r="1594">
          <cell r="D1594" t="str">
            <v>BSCS037531</v>
          </cell>
          <cell r="I1594" t="str">
            <v>B (Below 100% potential spares purchased)</v>
          </cell>
          <cell r="N1594">
            <v>21856</v>
          </cell>
          <cell r="O1594">
            <v>4673</v>
          </cell>
          <cell r="P1594">
            <v>10</v>
          </cell>
          <cell r="Q1594" t="str">
            <v>Synthetic</v>
          </cell>
          <cell r="R1594">
            <v>45835</v>
          </cell>
          <cell r="S1594">
            <v>46107</v>
          </cell>
          <cell r="T1594">
            <v>46107</v>
          </cell>
          <cell r="U1594">
            <v>45835</v>
          </cell>
          <cell r="V1594">
            <v>45835</v>
          </cell>
          <cell r="W1594">
            <v>45835</v>
          </cell>
          <cell r="AB1594" t="str">
            <v>1500</v>
          </cell>
          <cell r="AC1594" t="str">
            <v>1500</v>
          </cell>
          <cell r="AD1594" t="str">
            <v>1135</v>
          </cell>
          <cell r="AE1594" t="str">
            <v>1135</v>
          </cell>
          <cell r="AF1594" t="str">
            <v>6135</v>
          </cell>
          <cell r="AG1594" t="str">
            <v>559</v>
          </cell>
        </row>
        <row r="1595">
          <cell r="D1595" t="str">
            <v>BSCD220308</v>
          </cell>
          <cell r="I1595" t="str">
            <v>D (Compressor scrapped/ Company shut)</v>
          </cell>
        </row>
        <row r="1596">
          <cell r="D1596" t="str">
            <v>CSCE564649</v>
          </cell>
          <cell r="P1596">
            <v>0</v>
          </cell>
        </row>
        <row r="1597">
          <cell r="D1597" t="str">
            <v>DSCL071610</v>
          </cell>
        </row>
        <row r="1598">
          <cell r="D1598" t="str">
            <v>BSCS037494</v>
          </cell>
          <cell r="I1598" t="str">
            <v>D (Compressor scrapped/ Company shut)</v>
          </cell>
          <cell r="P1598">
            <v>3</v>
          </cell>
          <cell r="Q1598" t="str">
            <v>XD</v>
          </cell>
          <cell r="R1598">
            <v>45706</v>
          </cell>
          <cell r="S1598">
            <v>45706</v>
          </cell>
          <cell r="T1598">
            <v>45706</v>
          </cell>
          <cell r="U1598">
            <v>45706</v>
          </cell>
          <cell r="V1598">
            <v>45706</v>
          </cell>
          <cell r="W1598">
            <v>45706</v>
          </cell>
          <cell r="X1598" t="str">
            <v>Yes</v>
          </cell>
          <cell r="Y1598">
            <v>44531.770833333299</v>
          </cell>
          <cell r="AB1598" t="str">
            <v>1860</v>
          </cell>
          <cell r="AC1598" t="str">
            <v>1860</v>
          </cell>
          <cell r="AD1598" t="str">
            <v>3640</v>
          </cell>
          <cell r="AE1598" t="str">
            <v>3860</v>
          </cell>
          <cell r="AF1598" t="str">
            <v>7860</v>
          </cell>
          <cell r="AG1598" t="str">
            <v>3860</v>
          </cell>
        </row>
        <row r="1599">
          <cell r="D1599" t="str">
            <v>CSCE210964</v>
          </cell>
          <cell r="I1599" t="str">
            <v>B (Below 100% potential spares purchased)</v>
          </cell>
        </row>
        <row r="1600">
          <cell r="D1600" t="str">
            <v>CSCE210965</v>
          </cell>
        </row>
        <row r="1601">
          <cell r="D1601" t="str">
            <v>BSCS037449</v>
          </cell>
          <cell r="I1601" t="str">
            <v>B (Below 100% potential spares purchased)</v>
          </cell>
          <cell r="N1601">
            <v>8256</v>
          </cell>
          <cell r="O1601">
            <v>17545</v>
          </cell>
          <cell r="P1601">
            <v>4</v>
          </cell>
          <cell r="Q1601" t="str">
            <v>XD</v>
          </cell>
          <cell r="R1601">
            <v>46035</v>
          </cell>
          <cell r="S1601">
            <v>46035</v>
          </cell>
          <cell r="T1601">
            <v>46035</v>
          </cell>
          <cell r="U1601">
            <v>46035</v>
          </cell>
          <cell r="V1601">
            <v>46035</v>
          </cell>
          <cell r="W1601">
            <v>46035</v>
          </cell>
          <cell r="X1601" t="str">
            <v>No</v>
          </cell>
          <cell r="Y1601">
            <v>46035</v>
          </cell>
          <cell r="AB1601" t="str">
            <v>1804</v>
          </cell>
          <cell r="AC1601" t="str">
            <v>1804</v>
          </cell>
          <cell r="AD1601" t="str">
            <v>3804</v>
          </cell>
          <cell r="AE1601" t="str">
            <v>3804</v>
          </cell>
          <cell r="AF1601" t="str">
            <v>7804</v>
          </cell>
          <cell r="AG1601" t="str">
            <v>3804</v>
          </cell>
        </row>
        <row r="1602">
          <cell r="D1602" t="str">
            <v>BSCD161691</v>
          </cell>
          <cell r="I1602" t="str">
            <v>D (Compressor scrapped/ Company shut)</v>
          </cell>
          <cell r="P1602">
            <v>5</v>
          </cell>
          <cell r="Q1602" t="str">
            <v>Air lube Plus</v>
          </cell>
          <cell r="R1602">
            <v>45266</v>
          </cell>
          <cell r="U1602">
            <v>45824</v>
          </cell>
          <cell r="V1602">
            <v>45824</v>
          </cell>
          <cell r="AD1602" t="str">
            <v>50</v>
          </cell>
          <cell r="AE1602" t="str">
            <v>800</v>
          </cell>
          <cell r="AG1602" t="str">
            <v>1000</v>
          </cell>
        </row>
        <row r="1603">
          <cell r="D1603" t="str">
            <v>BSBD120630</v>
          </cell>
          <cell r="I1603" t="str">
            <v>B (Below 100% potential spares purchased)</v>
          </cell>
          <cell r="P1603">
            <v>6</v>
          </cell>
          <cell r="Q1603" t="str">
            <v>Air lube Plus</v>
          </cell>
          <cell r="R1603">
            <v>45339</v>
          </cell>
          <cell r="AD1603" t="str">
            <v>750</v>
          </cell>
          <cell r="AE1603" t="str">
            <v>1050</v>
          </cell>
          <cell r="AG1603" t="str">
            <v>1000</v>
          </cell>
        </row>
        <row r="1604">
          <cell r="D1604" t="str">
            <v>BSCS037349</v>
          </cell>
          <cell r="I1604" t="str">
            <v>D (Compressor scrapped/ Company shut)</v>
          </cell>
          <cell r="N1604">
            <v>30690</v>
          </cell>
          <cell r="O1604">
            <v>6441</v>
          </cell>
          <cell r="P1604">
            <v>3</v>
          </cell>
          <cell r="Q1604" t="str">
            <v>Synthetic</v>
          </cell>
          <cell r="R1604">
            <v>45777</v>
          </cell>
          <cell r="S1604">
            <v>45934</v>
          </cell>
          <cell r="T1604">
            <v>45934</v>
          </cell>
          <cell r="U1604">
            <v>45671</v>
          </cell>
          <cell r="V1604">
            <v>45671</v>
          </cell>
          <cell r="W1604">
            <v>45467</v>
          </cell>
          <cell r="X1604" t="str">
            <v>No</v>
          </cell>
          <cell r="Y1604">
            <v>45044</v>
          </cell>
          <cell r="AB1604" t="str">
            <v>1458</v>
          </cell>
          <cell r="AC1604" t="str">
            <v>1458</v>
          </cell>
          <cell r="AD1604" t="str">
            <v>3444</v>
          </cell>
          <cell r="AE1604" t="str">
            <v>5858</v>
          </cell>
          <cell r="AF1604" t="str">
            <v>708</v>
          </cell>
          <cell r="AG1604" t="str">
            <v>1444</v>
          </cell>
        </row>
        <row r="1605">
          <cell r="D1605" t="str">
            <v>CJBE210110</v>
          </cell>
          <cell r="P1605">
            <v>9</v>
          </cell>
          <cell r="Q1605" t="str">
            <v>Air lube</v>
          </cell>
          <cell r="AD1605" t="str">
            <v>0</v>
          </cell>
        </row>
        <row r="1606">
          <cell r="D1606" t="str">
            <v>BSBD120631</v>
          </cell>
          <cell r="I1606" t="str">
            <v>B (Below 100% potential spares purchased)</v>
          </cell>
          <cell r="P1606">
            <v>6</v>
          </cell>
          <cell r="Q1606" t="str">
            <v>Air lube Plus</v>
          </cell>
          <cell r="R1606">
            <v>46053</v>
          </cell>
          <cell r="U1606">
            <v>46052</v>
          </cell>
          <cell r="V1606">
            <v>46052</v>
          </cell>
          <cell r="AD1606" t="str">
            <v>1500</v>
          </cell>
          <cell r="AE1606" t="str">
            <v>1500</v>
          </cell>
          <cell r="AG1606" t="str">
            <v>1000</v>
          </cell>
        </row>
        <row r="1607">
          <cell r="D1607" t="str">
            <v>BSBC375571</v>
          </cell>
          <cell r="I1607" t="str">
            <v>B (Below 100% potential spares purchased)</v>
          </cell>
          <cell r="P1607">
            <v>4</v>
          </cell>
          <cell r="Q1607" t="str">
            <v>XD</v>
          </cell>
          <cell r="R1607">
            <v>46025</v>
          </cell>
          <cell r="S1607">
            <v>46025</v>
          </cell>
          <cell r="T1607">
            <v>46025</v>
          </cell>
          <cell r="U1607">
            <v>46025</v>
          </cell>
          <cell r="V1607">
            <v>46025</v>
          </cell>
          <cell r="W1607">
            <v>45640</v>
          </cell>
          <cell r="X1607" t="str">
            <v>Yes</v>
          </cell>
          <cell r="Y1607">
            <v>46025</v>
          </cell>
          <cell r="Z1607">
            <v>46025</v>
          </cell>
          <cell r="AA1607">
            <v>46025</v>
          </cell>
          <cell r="AB1607" t="str">
            <v>1840</v>
          </cell>
          <cell r="AC1607" t="str">
            <v>1840</v>
          </cell>
          <cell r="AD1607" t="str">
            <v>3840</v>
          </cell>
          <cell r="AE1607" t="str">
            <v>3840</v>
          </cell>
          <cell r="AF1607" t="str">
            <v>2407</v>
          </cell>
          <cell r="AG1607" t="str">
            <v>3840</v>
          </cell>
        </row>
        <row r="1608">
          <cell r="D1608" t="str">
            <v>PSBENC4830</v>
          </cell>
        </row>
        <row r="1609">
          <cell r="D1609" t="str">
            <v>BSBC375576</v>
          </cell>
          <cell r="I1609" t="str">
            <v>A (100% potential spares purchased)</v>
          </cell>
          <cell r="N1609">
            <v>15589</v>
          </cell>
          <cell r="O1609">
            <v>3502</v>
          </cell>
          <cell r="P1609">
            <v>5</v>
          </cell>
          <cell r="Q1609" t="str">
            <v>XD</v>
          </cell>
          <cell r="R1609">
            <v>46028</v>
          </cell>
          <cell r="S1609">
            <v>46028</v>
          </cell>
          <cell r="T1609">
            <v>46028</v>
          </cell>
          <cell r="U1609">
            <v>46028</v>
          </cell>
          <cell r="V1609">
            <v>46028</v>
          </cell>
          <cell r="W1609">
            <v>46028</v>
          </cell>
          <cell r="X1609" t="str">
            <v>Yes</v>
          </cell>
          <cell r="Y1609">
            <v>46028</v>
          </cell>
          <cell r="Z1609">
            <v>46028</v>
          </cell>
          <cell r="AA1609">
            <v>46028</v>
          </cell>
          <cell r="AB1609" t="str">
            <v>-1872</v>
          </cell>
          <cell r="AC1609" t="str">
            <v>-1872</v>
          </cell>
          <cell r="AD1609" t="str">
            <v>-372</v>
          </cell>
          <cell r="AE1609" t="str">
            <v>-372</v>
          </cell>
          <cell r="AF1609" t="str">
            <v>-6387</v>
          </cell>
          <cell r="AG1609" t="str">
            <v>-1372</v>
          </cell>
        </row>
        <row r="1610">
          <cell r="D1610" t="str">
            <v>CSBE564479</v>
          </cell>
          <cell r="P1610">
            <v>5</v>
          </cell>
          <cell r="Q1610" t="str">
            <v>Air lube</v>
          </cell>
          <cell r="R1610">
            <v>45915</v>
          </cell>
          <cell r="S1610">
            <v>45939</v>
          </cell>
          <cell r="AD1610" t="str">
            <v>0</v>
          </cell>
        </row>
        <row r="1611">
          <cell r="D1611" t="str">
            <v>CSBE564478</v>
          </cell>
        </row>
        <row r="1612">
          <cell r="D1612" t="str">
            <v>BSBC375535</v>
          </cell>
          <cell r="I1612" t="str">
            <v>A (100% potential spares purchased)</v>
          </cell>
          <cell r="N1612">
            <v>7388</v>
          </cell>
          <cell r="O1612">
            <v>5573</v>
          </cell>
          <cell r="P1612">
            <v>3</v>
          </cell>
          <cell r="Q1612" t="str">
            <v>XD</v>
          </cell>
          <cell r="R1612">
            <v>45920</v>
          </cell>
          <cell r="S1612">
            <v>45920</v>
          </cell>
          <cell r="T1612">
            <v>45920</v>
          </cell>
          <cell r="U1612">
            <v>45920</v>
          </cell>
          <cell r="V1612">
            <v>45920</v>
          </cell>
          <cell r="W1612">
            <v>45681</v>
          </cell>
          <cell r="AB1612" t="str">
            <v>1214</v>
          </cell>
          <cell r="AC1612" t="str">
            <v>1214</v>
          </cell>
          <cell r="AD1612" t="str">
            <v>3215</v>
          </cell>
          <cell r="AE1612" t="str">
            <v>3214</v>
          </cell>
          <cell r="AF1612" t="str">
            <v>2418</v>
          </cell>
          <cell r="AG1612" t="str">
            <v>3214</v>
          </cell>
        </row>
        <row r="1613">
          <cell r="D1613" t="str">
            <v>PSAENC4624</v>
          </cell>
        </row>
        <row r="1614">
          <cell r="D1614" t="str">
            <v>BSBC375532</v>
          </cell>
          <cell r="I1614" t="str">
            <v>A (100% potential spares purchased)</v>
          </cell>
          <cell r="N1614">
            <v>2632</v>
          </cell>
          <cell r="O1614">
            <v>4680</v>
          </cell>
          <cell r="P1614">
            <v>3</v>
          </cell>
          <cell r="Q1614" t="str">
            <v>XD</v>
          </cell>
          <cell r="R1614">
            <v>45790</v>
          </cell>
          <cell r="S1614">
            <v>46027</v>
          </cell>
          <cell r="T1614">
            <v>46027</v>
          </cell>
          <cell r="U1614">
            <v>45790</v>
          </cell>
          <cell r="V1614">
            <v>45790</v>
          </cell>
          <cell r="W1614">
            <v>46027</v>
          </cell>
          <cell r="X1614" t="str">
            <v>No</v>
          </cell>
          <cell r="AB1614" t="str">
            <v>1987</v>
          </cell>
          <cell r="AC1614" t="str">
            <v>1987</v>
          </cell>
          <cell r="AD1614" t="str">
            <v>2136</v>
          </cell>
          <cell r="AE1614" t="str">
            <v>2136</v>
          </cell>
          <cell r="AF1614" t="str">
            <v>7987</v>
          </cell>
          <cell r="AG1614" t="str">
            <v>1136</v>
          </cell>
        </row>
        <row r="1615">
          <cell r="D1615" t="str">
            <v>19646204</v>
          </cell>
        </row>
        <row r="1616">
          <cell r="D1616" t="str">
            <v>BSBC375530</v>
          </cell>
          <cell r="I1616" t="str">
            <v>B (Below 100% potential spares purchased)</v>
          </cell>
          <cell r="N1616">
            <v>15327</v>
          </cell>
          <cell r="O1616">
            <v>7549</v>
          </cell>
          <cell r="P1616">
            <v>2</v>
          </cell>
          <cell r="Q1616" t="str">
            <v>XD</v>
          </cell>
          <cell r="R1616">
            <v>45838</v>
          </cell>
          <cell r="S1616">
            <v>45838</v>
          </cell>
          <cell r="T1616">
            <v>45838</v>
          </cell>
          <cell r="U1616">
            <v>45838</v>
          </cell>
          <cell r="V1616">
            <v>45838</v>
          </cell>
          <cell r="W1616">
            <v>45875</v>
          </cell>
          <cell r="AB1616" t="str">
            <v>887</v>
          </cell>
          <cell r="AC1616" t="str">
            <v>887</v>
          </cell>
          <cell r="AD1616" t="str">
            <v>2887</v>
          </cell>
          <cell r="AE1616" t="str">
            <v>2887</v>
          </cell>
          <cell r="AF1616" t="str">
            <v>7148</v>
          </cell>
          <cell r="AG1616" t="str">
            <v>2887</v>
          </cell>
        </row>
        <row r="1617">
          <cell r="D1617" t="str">
            <v>PSAENC4625</v>
          </cell>
        </row>
        <row r="1618">
          <cell r="D1618" t="str">
            <v>19591602</v>
          </cell>
        </row>
        <row r="1619">
          <cell r="D1619" t="str">
            <v>BSBD161629</v>
          </cell>
          <cell r="I1619" t="str">
            <v>C (Not Buying Spares or buying lubricants)</v>
          </cell>
          <cell r="P1619">
            <v>2</v>
          </cell>
          <cell r="Q1619" t="str">
            <v>Air lube Plus</v>
          </cell>
          <cell r="R1619">
            <v>45955</v>
          </cell>
          <cell r="U1619">
            <v>45954</v>
          </cell>
          <cell r="V1619">
            <v>45954</v>
          </cell>
          <cell r="AD1619" t="str">
            <v>1300</v>
          </cell>
          <cell r="AE1619" t="str">
            <v>1300</v>
          </cell>
          <cell r="AG1619" t="str">
            <v>1000</v>
          </cell>
        </row>
        <row r="1620">
          <cell r="D1620" t="str">
            <v>CSBE663837</v>
          </cell>
          <cell r="P1620">
            <v>0</v>
          </cell>
        </row>
        <row r="1621">
          <cell r="D1621" t="str">
            <v>CSBE663836</v>
          </cell>
        </row>
        <row r="1622">
          <cell r="D1622" t="str">
            <v>CSBE672630</v>
          </cell>
          <cell r="P1622">
            <v>8</v>
          </cell>
          <cell r="Q1622" t="str">
            <v>Air lube</v>
          </cell>
          <cell r="R1622">
            <v>45856</v>
          </cell>
          <cell r="S1622">
            <v>45856</v>
          </cell>
          <cell r="AD1622" t="str">
            <v>0</v>
          </cell>
        </row>
        <row r="1623">
          <cell r="D1623" t="str">
            <v>BSBD161624</v>
          </cell>
          <cell r="I1623" t="str">
            <v>C (Not Buying Spares or buying lubricants)</v>
          </cell>
          <cell r="P1623">
            <v>1</v>
          </cell>
          <cell r="AD1623" t="str">
            <v>550</v>
          </cell>
          <cell r="AE1623" t="str">
            <v>550</v>
          </cell>
          <cell r="AG1623" t="str">
            <v>1000</v>
          </cell>
        </row>
        <row r="1624">
          <cell r="D1624" t="str">
            <v>BSAD230391</v>
          </cell>
          <cell r="I1624" t="str">
            <v>A (100% potential spares purchased)</v>
          </cell>
          <cell r="P1624">
            <v>6</v>
          </cell>
          <cell r="Q1624" t="str">
            <v>Air lube Plus</v>
          </cell>
          <cell r="R1624">
            <v>46043</v>
          </cell>
          <cell r="U1624">
            <v>46043</v>
          </cell>
          <cell r="V1624">
            <v>46043</v>
          </cell>
          <cell r="AD1624" t="str">
            <v>1500</v>
          </cell>
          <cell r="AE1624" t="str">
            <v>1500</v>
          </cell>
          <cell r="AG1624" t="str">
            <v>1000</v>
          </cell>
        </row>
        <row r="1625">
          <cell r="D1625" t="str">
            <v>BSAD161567</v>
          </cell>
          <cell r="I1625" t="str">
            <v>A (100% potential spares purchased)</v>
          </cell>
          <cell r="P1625">
            <v>8</v>
          </cell>
          <cell r="Q1625" t="str">
            <v>Air lube Plus</v>
          </cell>
          <cell r="R1625">
            <v>45266</v>
          </cell>
          <cell r="U1625">
            <v>45266</v>
          </cell>
          <cell r="V1625">
            <v>45266</v>
          </cell>
          <cell r="AD1625" t="str">
            <v>230</v>
          </cell>
          <cell r="AE1625" t="str">
            <v>230</v>
          </cell>
          <cell r="AG1625" t="str">
            <v>230</v>
          </cell>
        </row>
        <row r="1626">
          <cell r="D1626" t="str">
            <v>DSAL110178</v>
          </cell>
        </row>
        <row r="1627">
          <cell r="D1627" t="str">
            <v>CSAE564312</v>
          </cell>
        </row>
        <row r="1628">
          <cell r="D1628" t="str">
            <v>BSAD161597</v>
          </cell>
          <cell r="I1628" t="str">
            <v>D (Compressor scrapped/ Company shut)</v>
          </cell>
          <cell r="P1628">
            <v>0</v>
          </cell>
        </row>
        <row r="1629">
          <cell r="D1629" t="str">
            <v>BSAS036958</v>
          </cell>
          <cell r="I1629" t="str">
            <v>B (Below 100% potential spares purchased)</v>
          </cell>
          <cell r="N1629">
            <v>13592</v>
          </cell>
          <cell r="O1629">
            <v>11666</v>
          </cell>
          <cell r="P1629">
            <v>8</v>
          </cell>
          <cell r="Q1629" t="str">
            <v>XD</v>
          </cell>
          <cell r="R1629">
            <v>46133</v>
          </cell>
          <cell r="S1629">
            <v>46133</v>
          </cell>
          <cell r="T1629">
            <v>46133</v>
          </cell>
          <cell r="U1629">
            <v>46133</v>
          </cell>
          <cell r="V1629">
            <v>46133</v>
          </cell>
          <cell r="W1629">
            <v>46133</v>
          </cell>
          <cell r="X1629" t="str">
            <v>Yes</v>
          </cell>
          <cell r="Y1629">
            <v>45504</v>
          </cell>
          <cell r="AB1629" t="str">
            <v>1498</v>
          </cell>
          <cell r="AC1629" t="str">
            <v>1498</v>
          </cell>
          <cell r="AD1629" t="str">
            <v>2998</v>
          </cell>
          <cell r="AE1629" t="str">
            <v>2998</v>
          </cell>
          <cell r="AF1629" t="str">
            <v>7998</v>
          </cell>
          <cell r="AG1629" t="str">
            <v>1998</v>
          </cell>
        </row>
        <row r="1630">
          <cell r="D1630" t="str">
            <v>19655604</v>
          </cell>
        </row>
        <row r="1631">
          <cell r="D1631" t="str">
            <v>BSAS036940</v>
          </cell>
          <cell r="I1631" t="str">
            <v>B (Below 100% potential spares purchased)</v>
          </cell>
          <cell r="N1631">
            <v>21652</v>
          </cell>
          <cell r="O1631">
            <v>5413</v>
          </cell>
          <cell r="P1631">
            <v>4</v>
          </cell>
          <cell r="Q1631" t="str">
            <v>XD</v>
          </cell>
          <cell r="R1631">
            <v>46021</v>
          </cell>
          <cell r="S1631">
            <v>46021</v>
          </cell>
          <cell r="T1631">
            <v>46021</v>
          </cell>
          <cell r="U1631">
            <v>46021</v>
          </cell>
          <cell r="V1631">
            <v>46021</v>
          </cell>
          <cell r="W1631">
            <v>46021</v>
          </cell>
          <cell r="X1631" t="str">
            <v>No</v>
          </cell>
          <cell r="Y1631">
            <v>46021</v>
          </cell>
          <cell r="AB1631" t="str">
            <v>2000</v>
          </cell>
          <cell r="AC1631" t="str">
            <v>2000</v>
          </cell>
          <cell r="AD1631" t="str">
            <v>4000</v>
          </cell>
          <cell r="AE1631" t="str">
            <v>4000</v>
          </cell>
          <cell r="AF1631" t="str">
            <v>8000</v>
          </cell>
          <cell r="AG1631" t="str">
            <v>4000</v>
          </cell>
        </row>
        <row r="1632">
          <cell r="D1632" t="str">
            <v>BSAD161582</v>
          </cell>
          <cell r="I1632" t="str">
            <v>B (Below 100% potential spares purchased)</v>
          </cell>
          <cell r="P1632">
            <v>4</v>
          </cell>
          <cell r="Q1632" t="str">
            <v>Air lube Plus</v>
          </cell>
          <cell r="R1632">
            <v>46158</v>
          </cell>
          <cell r="U1632">
            <v>46158</v>
          </cell>
          <cell r="V1632">
            <v>46158</v>
          </cell>
          <cell r="AD1632" t="str">
            <v>1410</v>
          </cell>
          <cell r="AE1632" t="str">
            <v>1490</v>
          </cell>
          <cell r="AG1632" t="str">
            <v>1000</v>
          </cell>
        </row>
        <row r="1633">
          <cell r="D1633" t="str">
            <v>BSKD200409</v>
          </cell>
          <cell r="I1633" t="str">
            <v>C (Not Buying Spares or buying lubricants)</v>
          </cell>
          <cell r="P1633">
            <v>3</v>
          </cell>
          <cell r="Q1633" t="str">
            <v>Air lube Plus</v>
          </cell>
          <cell r="R1633">
            <v>46078</v>
          </cell>
          <cell r="U1633">
            <v>46078</v>
          </cell>
          <cell r="V1633">
            <v>46078</v>
          </cell>
          <cell r="AD1633" t="str">
            <v>541</v>
          </cell>
          <cell r="AE1633" t="str">
            <v>1290</v>
          </cell>
          <cell r="AG1633" t="str">
            <v>1000</v>
          </cell>
        </row>
        <row r="1634">
          <cell r="D1634" t="str">
            <v>BSAD161576</v>
          </cell>
          <cell r="I1634" t="str">
            <v>C (Not Buying Spares or buying lubricants)</v>
          </cell>
          <cell r="P1634">
            <v>4</v>
          </cell>
          <cell r="AD1634" t="str">
            <v>490</v>
          </cell>
          <cell r="AE1634" t="str">
            <v>1490</v>
          </cell>
          <cell r="AG1634" t="str">
            <v>1000</v>
          </cell>
        </row>
        <row r="1635">
          <cell r="D1635" t="str">
            <v>BSAD161563</v>
          </cell>
          <cell r="I1635" t="str">
            <v>D (Compressor scrapped/ Company shut)</v>
          </cell>
          <cell r="P1635">
            <v>3</v>
          </cell>
          <cell r="Q1635" t="str">
            <v>Air lube Plus</v>
          </cell>
          <cell r="R1635">
            <v>45434</v>
          </cell>
          <cell r="U1635">
            <v>45434</v>
          </cell>
          <cell r="V1635">
            <v>45434</v>
          </cell>
          <cell r="AD1635" t="str">
            <v>350</v>
          </cell>
          <cell r="AE1635" t="str">
            <v>1050</v>
          </cell>
          <cell r="AG1635" t="str">
            <v>1000</v>
          </cell>
        </row>
        <row r="1636">
          <cell r="D1636" t="str">
            <v>CSAE564248</v>
          </cell>
        </row>
        <row r="1637">
          <cell r="D1637" t="str">
            <v>CSAE564249</v>
          </cell>
        </row>
        <row r="1638">
          <cell r="D1638" t="str">
            <v>DSAL110169</v>
          </cell>
          <cell r="N1638">
            <v>0</v>
          </cell>
          <cell r="O1638">
            <v>0</v>
          </cell>
        </row>
        <row r="1639">
          <cell r="D1639" t="str">
            <v>BSAD120582</v>
          </cell>
          <cell r="I1639" t="str">
            <v>A (100% potential spares purchased)</v>
          </cell>
          <cell r="P1639">
            <v>8</v>
          </cell>
          <cell r="Q1639" t="str">
            <v>Air lube Plus</v>
          </cell>
          <cell r="R1639">
            <v>46163</v>
          </cell>
          <cell r="U1639">
            <v>46163</v>
          </cell>
          <cell r="V1639">
            <v>46163</v>
          </cell>
          <cell r="AD1639" t="str">
            <v>1500</v>
          </cell>
          <cell r="AE1639" t="str">
            <v>1500</v>
          </cell>
          <cell r="AG1639" t="str">
            <v>1000</v>
          </cell>
        </row>
        <row r="1640">
          <cell r="D1640" t="str">
            <v>ASLD120570</v>
          </cell>
          <cell r="I1640" t="str">
            <v>A (100% potential spares purchased)</v>
          </cell>
          <cell r="P1640">
            <v>11</v>
          </cell>
          <cell r="Q1640" t="str">
            <v>Air lube Plus</v>
          </cell>
          <cell r="R1640">
            <v>44716</v>
          </cell>
          <cell r="AD1640" t="str">
            <v>0</v>
          </cell>
          <cell r="AE1640" t="str">
            <v>0</v>
          </cell>
          <cell r="AG1640" t="str">
            <v>0</v>
          </cell>
        </row>
        <row r="1641">
          <cell r="D1641" t="str">
            <v>SN19TR00571</v>
          </cell>
        </row>
        <row r="1642">
          <cell r="D1642" t="str">
            <v>CSAE691224</v>
          </cell>
        </row>
        <row r="1643">
          <cell r="D1643" t="str">
            <v>BSAF110719</v>
          </cell>
          <cell r="I1643" t="str">
            <v>A (100% potential spares purchased)</v>
          </cell>
          <cell r="N1643">
            <v>15637</v>
          </cell>
          <cell r="O1643">
            <v>7498</v>
          </cell>
          <cell r="P1643">
            <v>1</v>
          </cell>
          <cell r="Q1643" t="str">
            <v>XD</v>
          </cell>
          <cell r="R1643">
            <v>44972</v>
          </cell>
          <cell r="S1643">
            <v>45607</v>
          </cell>
          <cell r="T1643">
            <v>45607</v>
          </cell>
          <cell r="U1643">
            <v>45607</v>
          </cell>
          <cell r="V1643">
            <v>45607</v>
          </cell>
          <cell r="W1643">
            <v>45607</v>
          </cell>
          <cell r="AB1643" t="str">
            <v>559</v>
          </cell>
          <cell r="AC1643" t="str">
            <v>559</v>
          </cell>
          <cell r="AD1643" t="str">
            <v>2059</v>
          </cell>
          <cell r="AE1643" t="str">
            <v>2059</v>
          </cell>
          <cell r="AF1643" t="str">
            <v>3058</v>
          </cell>
          <cell r="AG1643" t="str">
            <v>3058</v>
          </cell>
        </row>
        <row r="1644">
          <cell r="D1644" t="str">
            <v>CSAE210889</v>
          </cell>
        </row>
        <row r="1645">
          <cell r="D1645" t="str">
            <v>CSAE672610</v>
          </cell>
          <cell r="P1645">
            <v>7</v>
          </cell>
          <cell r="Q1645" t="str">
            <v>Air lube</v>
          </cell>
          <cell r="AD1645" t="str">
            <v>0</v>
          </cell>
        </row>
        <row r="1646">
          <cell r="D1646" t="str">
            <v>BSLS042711</v>
          </cell>
          <cell r="I1646" t="str">
            <v>F (Company/Customer unidentified)</v>
          </cell>
          <cell r="N1646">
            <v>1</v>
          </cell>
          <cell r="O1646">
            <v>0</v>
          </cell>
          <cell r="P1646">
            <v>0</v>
          </cell>
          <cell r="X1646" t="str">
            <v>No</v>
          </cell>
        </row>
        <row r="1647">
          <cell r="D1647" t="str">
            <v>BSLS042707</v>
          </cell>
          <cell r="I1647" t="str">
            <v>F (Company/Customer unidentified)</v>
          </cell>
          <cell r="N1647">
            <v>1</v>
          </cell>
          <cell r="O1647">
            <v>0</v>
          </cell>
          <cell r="P1647">
            <v>0</v>
          </cell>
          <cell r="X1647" t="str">
            <v>No</v>
          </cell>
        </row>
        <row r="1648">
          <cell r="D1648" t="str">
            <v>BSLD161547</v>
          </cell>
          <cell r="I1648" t="str">
            <v>D (Compressor scrapped/ Company shut)</v>
          </cell>
          <cell r="P1648">
            <v>5</v>
          </cell>
          <cell r="AE1648" t="str">
            <v>587</v>
          </cell>
          <cell r="AG1648" t="str">
            <v>0</v>
          </cell>
        </row>
        <row r="1649">
          <cell r="D1649" t="str">
            <v>BSLD230361</v>
          </cell>
          <cell r="I1649" t="str">
            <v>A (100% potential spares purchased)</v>
          </cell>
          <cell r="P1649">
            <v>3</v>
          </cell>
          <cell r="Q1649" t="str">
            <v>Air lube Plus</v>
          </cell>
          <cell r="R1649">
            <v>45113</v>
          </cell>
          <cell r="U1649">
            <v>45092</v>
          </cell>
          <cell r="V1649">
            <v>45113</v>
          </cell>
          <cell r="AD1649" t="str">
            <v>400</v>
          </cell>
          <cell r="AE1649" t="str">
            <v>760</v>
          </cell>
          <cell r="AG1649" t="str">
            <v>1000</v>
          </cell>
        </row>
        <row r="1650">
          <cell r="D1650" t="str">
            <v>BSLS036682</v>
          </cell>
          <cell r="I1650" t="str">
            <v>A (100% potential spares purchased)</v>
          </cell>
          <cell r="N1650">
            <v>22800</v>
          </cell>
          <cell r="O1650">
            <v>11596</v>
          </cell>
          <cell r="P1650">
            <v>3</v>
          </cell>
          <cell r="Q1650" t="str">
            <v>XD</v>
          </cell>
          <cell r="R1650">
            <v>45944</v>
          </cell>
          <cell r="S1650">
            <v>45943</v>
          </cell>
          <cell r="T1650">
            <v>45943</v>
          </cell>
          <cell r="U1650">
            <v>45943</v>
          </cell>
          <cell r="V1650">
            <v>45943</v>
          </cell>
          <cell r="W1650">
            <v>45943</v>
          </cell>
          <cell r="X1650" t="str">
            <v>No</v>
          </cell>
          <cell r="AB1650" t="str">
            <v>1132</v>
          </cell>
          <cell r="AC1650" t="str">
            <v>1132</v>
          </cell>
          <cell r="AD1650" t="str">
            <v>3132</v>
          </cell>
          <cell r="AE1650" t="str">
            <v>3132</v>
          </cell>
          <cell r="AF1650" t="str">
            <v>7650</v>
          </cell>
          <cell r="AG1650" t="str">
            <v>3132</v>
          </cell>
        </row>
        <row r="1651">
          <cell r="D1651" t="str">
            <v>BSLD230358</v>
          </cell>
          <cell r="I1651" t="str">
            <v>A (100% potential spares purchased)</v>
          </cell>
          <cell r="P1651">
            <v>8</v>
          </cell>
          <cell r="Q1651" t="str">
            <v>Air lube Plus</v>
          </cell>
          <cell r="R1651">
            <v>46130</v>
          </cell>
          <cell r="U1651">
            <v>46130</v>
          </cell>
          <cell r="AD1651" t="str">
            <v>750</v>
          </cell>
          <cell r="AE1651" t="str">
            <v>1500</v>
          </cell>
          <cell r="AG1651" t="str">
            <v>1000</v>
          </cell>
        </row>
        <row r="1652">
          <cell r="D1652" t="str">
            <v>BSLC374985</v>
          </cell>
          <cell r="I1652" t="str">
            <v>B (Below 100% potential spares purchased)</v>
          </cell>
          <cell r="O1652">
            <v>4064</v>
          </cell>
          <cell r="P1652">
            <v>7</v>
          </cell>
          <cell r="Q1652" t="str">
            <v>XD</v>
          </cell>
          <cell r="R1652">
            <v>46029</v>
          </cell>
          <cell r="S1652">
            <v>46029</v>
          </cell>
          <cell r="T1652">
            <v>46029</v>
          </cell>
          <cell r="U1652">
            <v>46029</v>
          </cell>
          <cell r="V1652">
            <v>46029</v>
          </cell>
          <cell r="W1652">
            <v>45351</v>
          </cell>
          <cell r="X1652" t="str">
            <v>Yes</v>
          </cell>
          <cell r="AB1652" t="str">
            <v>1705</v>
          </cell>
          <cell r="AC1652" t="str">
            <v>1705</v>
          </cell>
          <cell r="AD1652" t="str">
            <v>3705</v>
          </cell>
          <cell r="AE1652" t="str">
            <v>3705</v>
          </cell>
          <cell r="AF1652" t="str">
            <v>3936</v>
          </cell>
          <cell r="AG1652" t="str">
            <v>3705</v>
          </cell>
        </row>
        <row r="1653">
          <cell r="D1653" t="str">
            <v>BSLC374986</v>
          </cell>
          <cell r="I1653" t="str">
            <v>B (Below 100% potential spares purchased)</v>
          </cell>
          <cell r="O1653">
            <v>3529</v>
          </cell>
          <cell r="P1653">
            <v>1</v>
          </cell>
          <cell r="Q1653" t="str">
            <v>XD</v>
          </cell>
          <cell r="R1653">
            <v>46029</v>
          </cell>
          <cell r="S1653">
            <v>46029</v>
          </cell>
          <cell r="T1653">
            <v>46029</v>
          </cell>
          <cell r="U1653">
            <v>46029</v>
          </cell>
          <cell r="V1653">
            <v>46029</v>
          </cell>
          <cell r="W1653">
            <v>46029</v>
          </cell>
          <cell r="X1653" t="str">
            <v>Yes</v>
          </cell>
          <cell r="AB1653" t="str">
            <v>1971</v>
          </cell>
          <cell r="AC1653" t="str">
            <v>1971</v>
          </cell>
          <cell r="AD1653" t="str">
            <v>3971</v>
          </cell>
          <cell r="AE1653" t="str">
            <v>3971</v>
          </cell>
          <cell r="AF1653" t="str">
            <v>4471</v>
          </cell>
          <cell r="AG1653" t="str">
            <v>3971</v>
          </cell>
        </row>
        <row r="1654">
          <cell r="D1654" t="str">
            <v>BSLC375116</v>
          </cell>
          <cell r="I1654" t="str">
            <v>E (Others area units/Export)</v>
          </cell>
        </row>
        <row r="1655">
          <cell r="D1655" t="str">
            <v>DRIL071341</v>
          </cell>
          <cell r="I1655" t="str">
            <v>B (Below 100% potential spares purchased)</v>
          </cell>
          <cell r="P1655">
            <v>5</v>
          </cell>
          <cell r="Q1655" t="str">
            <v>Air lube</v>
          </cell>
          <cell r="AD1655" t="str">
            <v>0</v>
          </cell>
        </row>
        <row r="1656">
          <cell r="D1656" t="str">
            <v>19595102</v>
          </cell>
        </row>
        <row r="1657">
          <cell r="D1657" t="str">
            <v>BSKS036365</v>
          </cell>
          <cell r="I1657" t="str">
            <v>A (100% potential spares purchased)</v>
          </cell>
          <cell r="N1657">
            <v>15827</v>
          </cell>
          <cell r="O1657">
            <v>13606</v>
          </cell>
          <cell r="P1657">
            <v>3</v>
          </cell>
          <cell r="Q1657" t="str">
            <v>XD</v>
          </cell>
          <cell r="R1657">
            <v>46009</v>
          </cell>
          <cell r="S1657">
            <v>46009</v>
          </cell>
          <cell r="T1657">
            <v>46009</v>
          </cell>
          <cell r="U1657">
            <v>46009</v>
          </cell>
          <cell r="V1657">
            <v>46009</v>
          </cell>
          <cell r="W1657">
            <v>45714</v>
          </cell>
          <cell r="X1657" t="str">
            <v>Yes</v>
          </cell>
          <cell r="Y1657">
            <v>46009</v>
          </cell>
          <cell r="Z1657">
            <v>46009</v>
          </cell>
          <cell r="AA1657">
            <v>46009</v>
          </cell>
          <cell r="AB1657" t="str">
            <v>1148</v>
          </cell>
          <cell r="AC1657" t="str">
            <v>1148</v>
          </cell>
          <cell r="AD1657" t="str">
            <v>3010</v>
          </cell>
          <cell r="AE1657" t="str">
            <v>3048</v>
          </cell>
          <cell r="AF1657" t="str">
            <v>5145</v>
          </cell>
          <cell r="AG1657" t="str">
            <v>3048</v>
          </cell>
        </row>
        <row r="1658">
          <cell r="D1658" t="str">
            <v>CSJM660061</v>
          </cell>
        </row>
        <row r="1659">
          <cell r="D1659" t="str">
            <v>CSKM660062</v>
          </cell>
        </row>
        <row r="1660">
          <cell r="D1660" t="str">
            <v>BSLD200427</v>
          </cell>
          <cell r="I1660" t="str">
            <v>C (Not Buying Spares or buying lubricants)</v>
          </cell>
          <cell r="P1660">
            <v>3</v>
          </cell>
          <cell r="Q1660" t="str">
            <v>Air lube Plus</v>
          </cell>
          <cell r="R1660">
            <v>46074</v>
          </cell>
          <cell r="U1660">
            <v>46074</v>
          </cell>
          <cell r="V1660">
            <v>46074</v>
          </cell>
          <cell r="AD1660" t="str">
            <v>530</v>
          </cell>
          <cell r="AE1660" t="str">
            <v>1280</v>
          </cell>
          <cell r="AG1660" t="str">
            <v>1000</v>
          </cell>
        </row>
        <row r="1661">
          <cell r="D1661" t="str">
            <v>DSLL110131</v>
          </cell>
          <cell r="N1661">
            <v>0</v>
          </cell>
          <cell r="O1661">
            <v>0</v>
          </cell>
        </row>
        <row r="1662">
          <cell r="D1662" t="str">
            <v>BSLD161503</v>
          </cell>
          <cell r="I1662" t="str">
            <v>C (Not Buying Spares or buying lubricants)</v>
          </cell>
          <cell r="P1662">
            <v>3</v>
          </cell>
          <cell r="Q1662" t="str">
            <v>Air lube Plus</v>
          </cell>
          <cell r="R1662">
            <v>46140</v>
          </cell>
          <cell r="U1662">
            <v>46140</v>
          </cell>
          <cell r="V1662">
            <v>46140</v>
          </cell>
          <cell r="AD1662" t="str">
            <v>600</v>
          </cell>
          <cell r="AE1662" t="str">
            <v>1350</v>
          </cell>
          <cell r="AG1662" t="str">
            <v>1000</v>
          </cell>
        </row>
        <row r="1663">
          <cell r="D1663" t="str">
            <v>BSKD161467</v>
          </cell>
          <cell r="I1663" t="str">
            <v>B (Below 100% potential spares purchased)</v>
          </cell>
          <cell r="P1663">
            <v>4</v>
          </cell>
          <cell r="Q1663" t="str">
            <v>Air lube Plus</v>
          </cell>
          <cell r="R1663">
            <v>46045</v>
          </cell>
          <cell r="U1663">
            <v>46045</v>
          </cell>
          <cell r="V1663">
            <v>46045</v>
          </cell>
          <cell r="AD1663" t="str">
            <v>335</v>
          </cell>
          <cell r="AE1663" t="str">
            <v>1085</v>
          </cell>
          <cell r="AG1663" t="str">
            <v>1000</v>
          </cell>
        </row>
        <row r="1664">
          <cell r="D1664" t="str">
            <v>BSKD120546</v>
          </cell>
          <cell r="I1664" t="str">
            <v>D (Compressor scrapped/ Company shut)</v>
          </cell>
        </row>
        <row r="1665">
          <cell r="D1665" t="str">
            <v>BSKD161500</v>
          </cell>
          <cell r="I1665" t="str">
            <v>C (Not Buying Spares or buying lubricants)</v>
          </cell>
          <cell r="P1665">
            <v>6</v>
          </cell>
          <cell r="Q1665" t="str">
            <v>Air lube Plus</v>
          </cell>
          <cell r="R1665">
            <v>45983</v>
          </cell>
          <cell r="U1665">
            <v>45983</v>
          </cell>
          <cell r="V1665">
            <v>45983</v>
          </cell>
          <cell r="AD1665" t="str">
            <v>1500</v>
          </cell>
          <cell r="AE1665" t="str">
            <v>1500</v>
          </cell>
          <cell r="AG1665" t="str">
            <v>1000</v>
          </cell>
        </row>
        <row r="1666">
          <cell r="D1666" t="str">
            <v>BSJL100041</v>
          </cell>
          <cell r="I1666" t="str">
            <v>C (Not Buying Spares or buying lubricants)</v>
          </cell>
          <cell r="P1666">
            <v>8</v>
          </cell>
          <cell r="Q1666" t="str">
            <v>Synthetic</v>
          </cell>
          <cell r="R1666">
            <v>45982</v>
          </cell>
          <cell r="S1666">
            <v>45982</v>
          </cell>
          <cell r="T1666">
            <v>45982</v>
          </cell>
          <cell r="U1666">
            <v>45982</v>
          </cell>
          <cell r="V1666">
            <v>45982</v>
          </cell>
          <cell r="W1666">
            <v>45982</v>
          </cell>
          <cell r="X1666" t="str">
            <v>No</v>
          </cell>
          <cell r="AB1666" t="str">
            <v>3200</v>
          </cell>
          <cell r="AC1666" t="str">
            <v>1800</v>
          </cell>
          <cell r="AD1666" t="str">
            <v>5200</v>
          </cell>
          <cell r="AE1666" t="str">
            <v>5200</v>
          </cell>
          <cell r="AF1666" t="str">
            <v>5200</v>
          </cell>
          <cell r="AG1666" t="str">
            <v>3400</v>
          </cell>
        </row>
        <row r="1667">
          <cell r="D1667" t="str">
            <v>BSKS036366</v>
          </cell>
          <cell r="I1667" t="str">
            <v>A (100% potential spares purchased)</v>
          </cell>
          <cell r="N1667">
            <v>26043</v>
          </cell>
          <cell r="O1667">
            <v>17314</v>
          </cell>
          <cell r="P1667">
            <v>4</v>
          </cell>
          <cell r="Q1667" t="str">
            <v>XD</v>
          </cell>
          <cell r="R1667">
            <v>46144</v>
          </cell>
          <cell r="S1667">
            <v>45719</v>
          </cell>
          <cell r="T1667">
            <v>45719</v>
          </cell>
          <cell r="U1667">
            <v>45719</v>
          </cell>
          <cell r="V1667">
            <v>45719</v>
          </cell>
          <cell r="W1667">
            <v>46144</v>
          </cell>
          <cell r="X1667" t="str">
            <v>No</v>
          </cell>
          <cell r="AB1667" t="str">
            <v>77</v>
          </cell>
          <cell r="AC1667" t="str">
            <v>77</v>
          </cell>
          <cell r="AD1667" t="str">
            <v>1000</v>
          </cell>
          <cell r="AE1667" t="str">
            <v>3246</v>
          </cell>
          <cell r="AF1667" t="str">
            <v>8000</v>
          </cell>
          <cell r="AG1667" t="str">
            <v>11</v>
          </cell>
        </row>
        <row r="1668">
          <cell r="D1668" t="str">
            <v>BSKD161499</v>
          </cell>
          <cell r="I1668" t="str">
            <v>B (Below 100% potential spares purchased)</v>
          </cell>
          <cell r="P1668">
            <v>2</v>
          </cell>
          <cell r="Q1668" t="str">
            <v>Air lube Plus</v>
          </cell>
          <cell r="R1668">
            <v>46132</v>
          </cell>
          <cell r="U1668">
            <v>46132</v>
          </cell>
          <cell r="V1668">
            <v>46132</v>
          </cell>
          <cell r="AD1668" t="str">
            <v>1360</v>
          </cell>
          <cell r="AE1668" t="str">
            <v>1360</v>
          </cell>
          <cell r="AG1668" t="str">
            <v>1000</v>
          </cell>
        </row>
        <row r="1669">
          <cell r="D1669" t="str">
            <v>BSKD161462</v>
          </cell>
          <cell r="I1669" t="str">
            <v>A (100% potential spares purchased)</v>
          </cell>
          <cell r="P1669">
            <v>4</v>
          </cell>
          <cell r="Q1669" t="str">
            <v>Air lube Plus</v>
          </cell>
          <cell r="R1669">
            <v>46008</v>
          </cell>
          <cell r="U1669">
            <v>46008</v>
          </cell>
          <cell r="V1669">
            <v>46008</v>
          </cell>
          <cell r="AD1669" t="str">
            <v>190</v>
          </cell>
          <cell r="AE1669" t="str">
            <v>940</v>
          </cell>
          <cell r="AG1669" t="str">
            <v>1000</v>
          </cell>
        </row>
        <row r="1670">
          <cell r="D1670" t="str">
            <v>BSKD161477</v>
          </cell>
          <cell r="I1670" t="str">
            <v>A (100% potential spares purchased)</v>
          </cell>
          <cell r="P1670">
            <v>4</v>
          </cell>
          <cell r="Q1670" t="str">
            <v>Air lube Plus</v>
          </cell>
          <cell r="R1670">
            <v>46157</v>
          </cell>
          <cell r="U1670">
            <v>46157</v>
          </cell>
          <cell r="V1670">
            <v>46157</v>
          </cell>
          <cell r="AD1670" t="str">
            <v>1450</v>
          </cell>
          <cell r="AE1670" t="str">
            <v>1450</v>
          </cell>
          <cell r="AG1670" t="str">
            <v>1000</v>
          </cell>
        </row>
        <row r="1671">
          <cell r="D1671" t="str">
            <v>BSKC374901</v>
          </cell>
          <cell r="I1671" t="str">
            <v>C (Not Buying Spares or buying lubricants)</v>
          </cell>
          <cell r="N1671">
            <v>1730</v>
          </cell>
          <cell r="O1671">
            <v>4663</v>
          </cell>
          <cell r="P1671">
            <v>4</v>
          </cell>
          <cell r="Q1671" t="str">
            <v>XD</v>
          </cell>
          <cell r="R1671">
            <v>45987</v>
          </cell>
          <cell r="S1671">
            <v>45987</v>
          </cell>
          <cell r="T1671">
            <v>45987</v>
          </cell>
          <cell r="U1671">
            <v>45987</v>
          </cell>
          <cell r="V1671">
            <v>45987</v>
          </cell>
          <cell r="W1671">
            <v>45987</v>
          </cell>
          <cell r="X1671" t="str">
            <v>No</v>
          </cell>
          <cell r="AB1671" t="str">
            <v>2000</v>
          </cell>
          <cell r="AC1671" t="str">
            <v>2000</v>
          </cell>
          <cell r="AD1671" t="str">
            <v>4000</v>
          </cell>
          <cell r="AE1671" t="str">
            <v>4000</v>
          </cell>
          <cell r="AF1671" t="str">
            <v>8000</v>
          </cell>
          <cell r="AG1671" t="str">
            <v>4000</v>
          </cell>
        </row>
        <row r="1672">
          <cell r="D1672" t="str">
            <v>PSKENC4026</v>
          </cell>
        </row>
        <row r="1673">
          <cell r="D1673" t="str">
            <v>CSJM660058</v>
          </cell>
        </row>
        <row r="1674">
          <cell r="D1674" t="str">
            <v>BSKD220275</v>
          </cell>
          <cell r="I1674" t="str">
            <v>C (Not Buying Spares or buying lubricants)</v>
          </cell>
          <cell r="P1674">
            <v>2</v>
          </cell>
          <cell r="Q1674" t="str">
            <v>Air lube Plus</v>
          </cell>
          <cell r="R1674">
            <v>45000</v>
          </cell>
          <cell r="U1674">
            <v>45000</v>
          </cell>
          <cell r="AD1674" t="str">
            <v>575</v>
          </cell>
          <cell r="AE1674" t="str">
            <v>825</v>
          </cell>
          <cell r="AG1674" t="str">
            <v>1000</v>
          </cell>
        </row>
        <row r="1675">
          <cell r="D1675" t="str">
            <v>BSKD161476</v>
          </cell>
          <cell r="I1675" t="str">
            <v>C (Not Buying Spares or buying lubricants)</v>
          </cell>
          <cell r="P1675">
            <v>2</v>
          </cell>
          <cell r="Q1675" t="str">
            <v>Air lube Plus</v>
          </cell>
          <cell r="R1675">
            <v>46152</v>
          </cell>
          <cell r="U1675">
            <v>46152</v>
          </cell>
          <cell r="V1675">
            <v>46152</v>
          </cell>
          <cell r="AD1675" t="str">
            <v>1460</v>
          </cell>
          <cell r="AE1675" t="str">
            <v>1460</v>
          </cell>
          <cell r="AG1675" t="str">
            <v>1000</v>
          </cell>
        </row>
        <row r="1676">
          <cell r="D1676" t="str">
            <v>BSKS036261</v>
          </cell>
          <cell r="I1676" t="str">
            <v>D (Compressor scrapped/ Company shut)</v>
          </cell>
          <cell r="N1676">
            <v>7555</v>
          </cell>
          <cell r="O1676">
            <v>315</v>
          </cell>
          <cell r="P1676">
            <v>2</v>
          </cell>
          <cell r="Q1676" t="str">
            <v>Synthetic</v>
          </cell>
          <cell r="R1676">
            <v>45384</v>
          </cell>
          <cell r="S1676">
            <v>45384</v>
          </cell>
          <cell r="T1676">
            <v>45384</v>
          </cell>
          <cell r="U1676">
            <v>45384</v>
          </cell>
          <cell r="V1676">
            <v>45384</v>
          </cell>
          <cell r="W1676">
            <v>45384</v>
          </cell>
          <cell r="X1676" t="str">
            <v>No</v>
          </cell>
          <cell r="AB1676" t="str">
            <v>1784</v>
          </cell>
          <cell r="AC1676" t="str">
            <v>1784</v>
          </cell>
          <cell r="AD1676" t="str">
            <v>5784</v>
          </cell>
          <cell r="AE1676" t="str">
            <v>1784</v>
          </cell>
          <cell r="AF1676" t="str">
            <v>2716</v>
          </cell>
          <cell r="AG1676" t="str">
            <v>1784</v>
          </cell>
        </row>
        <row r="1677">
          <cell r="D1677" t="str">
            <v>BSKD120530</v>
          </cell>
          <cell r="I1677" t="str">
            <v>C (Not Buying Spares or buying lubricants)</v>
          </cell>
          <cell r="P1677">
            <v>0</v>
          </cell>
          <cell r="AD1677" t="str">
            <v>430</v>
          </cell>
          <cell r="AE1677" t="str">
            <v>1180</v>
          </cell>
          <cell r="AG1677" t="str">
            <v>1000</v>
          </cell>
        </row>
        <row r="1678">
          <cell r="D1678" t="str">
            <v>BSKD161473</v>
          </cell>
          <cell r="I1678" t="str">
            <v>D (Compressor scrapped/ Company shut)</v>
          </cell>
          <cell r="N1678">
            <v>7360</v>
          </cell>
          <cell r="O1678">
            <v>7360</v>
          </cell>
          <cell r="P1678">
            <v>1</v>
          </cell>
          <cell r="AD1678" t="str">
            <v>650</v>
          </cell>
          <cell r="AE1678" t="str">
            <v>00</v>
          </cell>
          <cell r="AG1678" t="str">
            <v>00</v>
          </cell>
        </row>
        <row r="1679">
          <cell r="D1679" t="str">
            <v>BSKA223074</v>
          </cell>
        </row>
        <row r="1680">
          <cell r="D1680" t="str">
            <v>BSJD161438</v>
          </cell>
          <cell r="I1680" t="str">
            <v>C (Not Buying Spares or buying lubricants)</v>
          </cell>
          <cell r="P1680">
            <v>8</v>
          </cell>
          <cell r="Q1680" t="str">
            <v>Air lube Plus</v>
          </cell>
          <cell r="R1680">
            <v>45289</v>
          </cell>
          <cell r="U1680">
            <v>45000</v>
          </cell>
          <cell r="AD1680" t="str">
            <v>750</v>
          </cell>
          <cell r="AE1680" t="str">
            <v>805</v>
          </cell>
          <cell r="AG1680" t="str">
            <v>805</v>
          </cell>
        </row>
        <row r="1681">
          <cell r="D1681" t="str">
            <v>BSKD120524</v>
          </cell>
          <cell r="I1681" t="str">
            <v>C (Not Buying Spares or buying lubricants)</v>
          </cell>
          <cell r="P1681">
            <v>0</v>
          </cell>
          <cell r="AD1681" t="str">
            <v>670</v>
          </cell>
          <cell r="AE1681" t="str">
            <v>1450</v>
          </cell>
          <cell r="AG1681" t="str">
            <v>1000</v>
          </cell>
        </row>
        <row r="1682">
          <cell r="D1682" t="str">
            <v>BSKD120521</v>
          </cell>
          <cell r="I1682" t="str">
            <v>C (Not Buying Spares or buying lubricants)</v>
          </cell>
          <cell r="P1682">
            <v>0</v>
          </cell>
          <cell r="AD1682" t="str">
            <v>740</v>
          </cell>
          <cell r="AE1682" t="str">
            <v>1390</v>
          </cell>
          <cell r="AG1682" t="str">
            <v>1000</v>
          </cell>
        </row>
        <row r="1683">
          <cell r="D1683" t="str">
            <v>BSKD120520</v>
          </cell>
          <cell r="I1683" t="str">
            <v>C (Not Buying Spares or buying lubricants)</v>
          </cell>
          <cell r="P1683">
            <v>0</v>
          </cell>
          <cell r="AD1683" t="str">
            <v>740</v>
          </cell>
          <cell r="AE1683" t="str">
            <v>1490</v>
          </cell>
          <cell r="AG1683" t="str">
            <v>1000</v>
          </cell>
        </row>
        <row r="1684">
          <cell r="D1684" t="str">
            <v>BSJD161422</v>
          </cell>
          <cell r="I1684" t="str">
            <v>C (Not Buying Spares or buying lubricants)</v>
          </cell>
          <cell r="P1684">
            <v>4</v>
          </cell>
          <cell r="Q1684" t="str">
            <v>Air lube Plus</v>
          </cell>
          <cell r="R1684">
            <v>45266</v>
          </cell>
          <cell r="U1684">
            <v>45090</v>
          </cell>
          <cell r="V1684">
            <v>45090</v>
          </cell>
          <cell r="AD1684" t="str">
            <v>525</v>
          </cell>
          <cell r="AE1684" t="str">
            <v>745</v>
          </cell>
          <cell r="AG1684" t="str">
            <v>1000</v>
          </cell>
        </row>
        <row r="1685">
          <cell r="D1685" t="str">
            <v>BSJD161414</v>
          </cell>
          <cell r="I1685" t="str">
            <v>D (Compressor scrapped/ Company shut)</v>
          </cell>
          <cell r="P1685">
            <v>2</v>
          </cell>
          <cell r="Q1685" t="str">
            <v>Air lube Plus</v>
          </cell>
          <cell r="R1685">
            <v>44446.229166666701</v>
          </cell>
          <cell r="U1685">
            <v>44576</v>
          </cell>
          <cell r="AE1685" t="str">
            <v>882</v>
          </cell>
          <cell r="AG1685" t="str">
            <v>3</v>
          </cell>
        </row>
        <row r="1686">
          <cell r="D1686" t="str">
            <v>19561601</v>
          </cell>
          <cell r="P1686">
            <v>8</v>
          </cell>
          <cell r="Q1686" t="str">
            <v>XD</v>
          </cell>
          <cell r="R1686">
            <v>45722</v>
          </cell>
          <cell r="AD1686" t="str">
            <v>4000</v>
          </cell>
        </row>
        <row r="1687">
          <cell r="D1687" t="str">
            <v>DRIL110047</v>
          </cell>
        </row>
        <row r="1688">
          <cell r="D1688" t="str">
            <v>CRIE663198</v>
          </cell>
          <cell r="P1688">
            <v>8</v>
          </cell>
          <cell r="Q1688" t="str">
            <v>Air lube</v>
          </cell>
          <cell r="R1688">
            <v>45915</v>
          </cell>
          <cell r="S1688">
            <v>45939</v>
          </cell>
          <cell r="AD1688" t="str">
            <v>0</v>
          </cell>
        </row>
        <row r="1689">
          <cell r="D1689" t="str">
            <v>DRIL110034</v>
          </cell>
        </row>
        <row r="1690">
          <cell r="D1690" t="str">
            <v>CRHE563444</v>
          </cell>
        </row>
        <row r="1691">
          <cell r="D1691" t="str">
            <v>CRHE563445</v>
          </cell>
        </row>
        <row r="1692">
          <cell r="D1692" t="str">
            <v>BRID161341</v>
          </cell>
          <cell r="I1692" t="str">
            <v>D (Compressor scrapped/ Company shut)</v>
          </cell>
          <cell r="P1692">
            <v>6</v>
          </cell>
          <cell r="Q1692" t="str">
            <v>Air lube Plus</v>
          </cell>
          <cell r="R1692">
            <v>45147</v>
          </cell>
          <cell r="AD1692" t="str">
            <v>540</v>
          </cell>
          <cell r="AE1692" t="str">
            <v>790</v>
          </cell>
          <cell r="AG1692" t="str">
            <v>1000</v>
          </cell>
        </row>
        <row r="1693">
          <cell r="D1693" t="str">
            <v>BRHD161312</v>
          </cell>
          <cell r="I1693" t="str">
            <v>B (Below 100% potential spares purchased)</v>
          </cell>
          <cell r="P1693">
            <v>5</v>
          </cell>
          <cell r="Q1693" t="str">
            <v>Air lube Plus</v>
          </cell>
          <cell r="R1693">
            <v>45265</v>
          </cell>
          <cell r="AD1693" t="str">
            <v>280</v>
          </cell>
          <cell r="AE1693" t="str">
            <v>280</v>
          </cell>
          <cell r="AG1693" t="str">
            <v>280</v>
          </cell>
        </row>
        <row r="1694">
          <cell r="D1694" t="str">
            <v>BSJD161406</v>
          </cell>
          <cell r="I1694" t="str">
            <v>C (Not Buying Spares or buying lubricants)</v>
          </cell>
          <cell r="P1694">
            <v>1</v>
          </cell>
          <cell r="Q1694" t="str">
            <v>Air lube Plus</v>
          </cell>
          <cell r="R1694">
            <v>45953</v>
          </cell>
          <cell r="U1694">
            <v>45954</v>
          </cell>
          <cell r="V1694">
            <v>45954</v>
          </cell>
          <cell r="AD1694" t="str">
            <v>560</v>
          </cell>
          <cell r="AE1694" t="str">
            <v>1310</v>
          </cell>
          <cell r="AG1694" t="str">
            <v>1000</v>
          </cell>
        </row>
        <row r="1695">
          <cell r="D1695" t="str">
            <v>BSJS035946</v>
          </cell>
          <cell r="I1695" t="str">
            <v>A (100% potential spares purchased)</v>
          </cell>
          <cell r="N1695">
            <v>8813</v>
          </cell>
          <cell r="O1695">
            <v>17700</v>
          </cell>
          <cell r="P1695">
            <v>1</v>
          </cell>
          <cell r="Q1695" t="str">
            <v>XD</v>
          </cell>
          <cell r="R1695">
            <v>45349</v>
          </cell>
          <cell r="S1695">
            <v>45349</v>
          </cell>
          <cell r="T1695">
            <v>45349</v>
          </cell>
          <cell r="U1695">
            <v>45349</v>
          </cell>
          <cell r="V1695">
            <v>45349</v>
          </cell>
          <cell r="W1695">
            <v>45349</v>
          </cell>
          <cell r="X1695" t="str">
            <v>Yes</v>
          </cell>
          <cell r="Y1695">
            <v>45349</v>
          </cell>
          <cell r="AB1695" t="str">
            <v>474</v>
          </cell>
          <cell r="AC1695" t="str">
            <v>474</v>
          </cell>
          <cell r="AD1695" t="str">
            <v>3474</v>
          </cell>
          <cell r="AE1695" t="str">
            <v>1974</v>
          </cell>
          <cell r="AF1695" t="str">
            <v>3474</v>
          </cell>
          <cell r="AG1695" t="str">
            <v>1974</v>
          </cell>
        </row>
        <row r="1696">
          <cell r="D1696" t="str">
            <v>BSJC374595</v>
          </cell>
          <cell r="I1696" t="str">
            <v>B (Below 100% potential spares purchased)</v>
          </cell>
          <cell r="N1696">
            <v>3334</v>
          </cell>
          <cell r="O1696">
            <v>4605</v>
          </cell>
          <cell r="P1696">
            <v>6</v>
          </cell>
          <cell r="Q1696" t="str">
            <v>XD</v>
          </cell>
          <cell r="R1696">
            <v>46023</v>
          </cell>
          <cell r="S1696">
            <v>46023</v>
          </cell>
          <cell r="T1696">
            <v>46023</v>
          </cell>
          <cell r="U1696">
            <v>46023</v>
          </cell>
          <cell r="V1696">
            <v>46023</v>
          </cell>
          <cell r="W1696">
            <v>46023</v>
          </cell>
          <cell r="X1696" t="str">
            <v>No</v>
          </cell>
          <cell r="AB1696" t="str">
            <v>1691</v>
          </cell>
          <cell r="AC1696" t="str">
            <v>1691</v>
          </cell>
          <cell r="AD1696" t="str">
            <v>3691</v>
          </cell>
          <cell r="AE1696" t="str">
            <v>3691</v>
          </cell>
          <cell r="AF1696" t="str">
            <v>7691</v>
          </cell>
          <cell r="AG1696" t="str">
            <v>3691</v>
          </cell>
        </row>
        <row r="1697">
          <cell r="D1697" t="str">
            <v>10338511</v>
          </cell>
        </row>
        <row r="1698">
          <cell r="D1698" t="str">
            <v>BSJD120492</v>
          </cell>
          <cell r="I1698" t="str">
            <v>C (Not Buying Spares or buying lubricants)</v>
          </cell>
          <cell r="P1698">
            <v>3</v>
          </cell>
          <cell r="Q1698" t="str">
            <v>Air lube Plus</v>
          </cell>
          <cell r="R1698">
            <v>45339</v>
          </cell>
          <cell r="U1698">
            <v>45339</v>
          </cell>
          <cell r="V1698">
            <v>45339</v>
          </cell>
          <cell r="AD1698" t="str">
            <v>350</v>
          </cell>
          <cell r="AE1698" t="str">
            <v>1100</v>
          </cell>
          <cell r="AG1698" t="str">
            <v>1000</v>
          </cell>
        </row>
        <row r="1699">
          <cell r="D1699" t="str">
            <v>BRHD161311</v>
          </cell>
          <cell r="I1699" t="str">
            <v>C (Not Buying Spares or buying lubricants)</v>
          </cell>
          <cell r="P1699">
            <v>2</v>
          </cell>
          <cell r="Q1699" t="str">
            <v>Air lube Plus</v>
          </cell>
          <cell r="R1699">
            <v>44580.229166666701</v>
          </cell>
          <cell r="U1699">
            <v>44164</v>
          </cell>
          <cell r="AE1699" t="str">
            <v>890</v>
          </cell>
          <cell r="AG1699" t="str">
            <v>2</v>
          </cell>
        </row>
        <row r="1700">
          <cell r="D1700" t="str">
            <v>BRID161336</v>
          </cell>
          <cell r="I1700" t="str">
            <v>D (Compressor scrapped/ Company shut)</v>
          </cell>
          <cell r="P1700">
            <v>9</v>
          </cell>
          <cell r="Q1700" t="str">
            <v>Air lube Plus</v>
          </cell>
          <cell r="R1700">
            <v>45013</v>
          </cell>
          <cell r="U1700">
            <v>45013</v>
          </cell>
          <cell r="AD1700" t="str">
            <v>1000</v>
          </cell>
          <cell r="AE1700" t="str">
            <v>1500</v>
          </cell>
          <cell r="AG1700" t="str">
            <v>0</v>
          </cell>
        </row>
        <row r="1701">
          <cell r="D1701" t="str">
            <v>BSJS035917</v>
          </cell>
          <cell r="I1701" t="str">
            <v>A (100% potential spares purchased)</v>
          </cell>
          <cell r="N1701">
            <v>33474</v>
          </cell>
          <cell r="O1701">
            <v>13672</v>
          </cell>
          <cell r="P1701">
            <v>7</v>
          </cell>
          <cell r="Q1701" t="str">
            <v>Synthetic</v>
          </cell>
          <cell r="R1701">
            <v>45633</v>
          </cell>
          <cell r="S1701">
            <v>46038</v>
          </cell>
          <cell r="T1701">
            <v>46038</v>
          </cell>
          <cell r="U1701">
            <v>46038</v>
          </cell>
          <cell r="V1701">
            <v>46038</v>
          </cell>
          <cell r="W1701">
            <v>46038</v>
          </cell>
          <cell r="X1701" t="str">
            <v>Yes</v>
          </cell>
          <cell r="Y1701">
            <v>46038</v>
          </cell>
          <cell r="AB1701" t="str">
            <v>3949</v>
          </cell>
          <cell r="AC1701" t="str">
            <v>3949</v>
          </cell>
          <cell r="AD1701" t="str">
            <v>5949</v>
          </cell>
          <cell r="AE1701" t="str">
            <v>5949</v>
          </cell>
          <cell r="AF1701" t="str">
            <v>7949</v>
          </cell>
          <cell r="AG1701" t="str">
            <v>3749</v>
          </cell>
        </row>
        <row r="1702">
          <cell r="D1702" t="str">
            <v>BSJD161378</v>
          </cell>
          <cell r="I1702" t="str">
            <v>B (Below 100% potential spares purchased)</v>
          </cell>
          <cell r="P1702">
            <v>1</v>
          </cell>
          <cell r="Q1702" t="str">
            <v>Air lube Plus</v>
          </cell>
          <cell r="R1702">
            <v>46152</v>
          </cell>
          <cell r="U1702">
            <v>46152</v>
          </cell>
          <cell r="V1702">
            <v>46152</v>
          </cell>
          <cell r="AD1702" t="str">
            <v>1400</v>
          </cell>
          <cell r="AE1702" t="str">
            <v>1400</v>
          </cell>
          <cell r="AG1702" t="str">
            <v>1000</v>
          </cell>
        </row>
        <row r="1703">
          <cell r="D1703" t="str">
            <v>BRIS035838</v>
          </cell>
          <cell r="I1703" t="str">
            <v>A (100% potential spares purchased)</v>
          </cell>
          <cell r="N1703">
            <v>40955</v>
          </cell>
          <cell r="O1703">
            <v>2818</v>
          </cell>
          <cell r="P1703">
            <v>3</v>
          </cell>
          <cell r="Q1703" t="str">
            <v>XD</v>
          </cell>
          <cell r="R1703">
            <v>45828</v>
          </cell>
          <cell r="S1703">
            <v>45988</v>
          </cell>
          <cell r="T1703">
            <v>45988</v>
          </cell>
          <cell r="U1703">
            <v>45988</v>
          </cell>
          <cell r="V1703">
            <v>45988</v>
          </cell>
          <cell r="W1703">
            <v>45828</v>
          </cell>
          <cell r="X1703" t="str">
            <v>Yes</v>
          </cell>
          <cell r="Y1703">
            <v>45943</v>
          </cell>
          <cell r="Z1703">
            <v>45943</v>
          </cell>
          <cell r="AA1703">
            <v>45943</v>
          </cell>
          <cell r="AB1703" t="str">
            <v>971</v>
          </cell>
          <cell r="AC1703" t="str">
            <v>971</v>
          </cell>
          <cell r="AD1703" t="str">
            <v>587</v>
          </cell>
          <cell r="AE1703" t="str">
            <v>2471</v>
          </cell>
          <cell r="AF1703" t="str">
            <v>1654</v>
          </cell>
          <cell r="AG1703" t="str">
            <v>2471</v>
          </cell>
        </row>
        <row r="1704">
          <cell r="D1704" t="str">
            <v>BRIS035695</v>
          </cell>
          <cell r="I1704" t="str">
            <v>D (Compressor scrapped/ Company shut)</v>
          </cell>
          <cell r="N1704">
            <v>10829</v>
          </cell>
          <cell r="O1704">
            <v>10576</v>
          </cell>
          <cell r="P1704">
            <v>12</v>
          </cell>
          <cell r="Q1704" t="str">
            <v>XD</v>
          </cell>
          <cell r="R1704">
            <v>44917</v>
          </cell>
          <cell r="S1704">
            <v>45209</v>
          </cell>
          <cell r="T1704">
            <v>45209</v>
          </cell>
          <cell r="U1704">
            <v>44917</v>
          </cell>
          <cell r="V1704">
            <v>44917</v>
          </cell>
          <cell r="W1704">
            <v>44957</v>
          </cell>
          <cell r="X1704" t="str">
            <v>No</v>
          </cell>
          <cell r="AB1704" t="str">
            <v>2000</v>
          </cell>
          <cell r="AC1704" t="str">
            <v>2000</v>
          </cell>
          <cell r="AD1704" t="str">
            <v>1994</v>
          </cell>
          <cell r="AE1704" t="str">
            <v>1994</v>
          </cell>
          <cell r="AF1704" t="str">
            <v>2172</v>
          </cell>
          <cell r="AG1704" t="str">
            <v>1994</v>
          </cell>
        </row>
        <row r="1705">
          <cell r="D1705" t="str">
            <v>18535712</v>
          </cell>
          <cell r="P1705">
            <v>12</v>
          </cell>
          <cell r="AD1705" t="str">
            <v>0</v>
          </cell>
        </row>
        <row r="1706">
          <cell r="D1706" t="str">
            <v>CRIE663199</v>
          </cell>
          <cell r="P1706">
            <v>4</v>
          </cell>
          <cell r="Q1706" t="str">
            <v>Air lube</v>
          </cell>
          <cell r="R1706">
            <v>45175</v>
          </cell>
          <cell r="S1706">
            <v>45175</v>
          </cell>
          <cell r="AD1706" t="str">
            <v>0</v>
          </cell>
        </row>
        <row r="1707">
          <cell r="D1707" t="str">
            <v>BRIS035698</v>
          </cell>
          <cell r="I1707" t="str">
            <v>A (100% potential spares purchased)</v>
          </cell>
          <cell r="N1707">
            <v>25936</v>
          </cell>
          <cell r="O1707">
            <v>18782</v>
          </cell>
          <cell r="P1707">
            <v>4</v>
          </cell>
          <cell r="Q1707" t="str">
            <v>XD</v>
          </cell>
          <cell r="R1707">
            <v>46051</v>
          </cell>
          <cell r="S1707">
            <v>46051</v>
          </cell>
          <cell r="T1707">
            <v>46051</v>
          </cell>
          <cell r="U1707">
            <v>46051</v>
          </cell>
          <cell r="V1707">
            <v>46051</v>
          </cell>
          <cell r="W1707">
            <v>46051</v>
          </cell>
          <cell r="X1707" t="str">
            <v>Yes</v>
          </cell>
          <cell r="Y1707">
            <v>46051</v>
          </cell>
          <cell r="Z1707">
            <v>46051</v>
          </cell>
          <cell r="AA1707">
            <v>46051</v>
          </cell>
          <cell r="AB1707" t="str">
            <v>528</v>
          </cell>
          <cell r="AC1707" t="str">
            <v>528</v>
          </cell>
          <cell r="AD1707" t="str">
            <v>2028</v>
          </cell>
          <cell r="AE1707" t="str">
            <v>2028</v>
          </cell>
          <cell r="AF1707" t="str">
            <v>7028</v>
          </cell>
          <cell r="AG1707" t="str">
            <v>3028</v>
          </cell>
        </row>
        <row r="1708">
          <cell r="D1708" t="str">
            <v>B18V1998</v>
          </cell>
        </row>
        <row r="1709">
          <cell r="D1709" t="str">
            <v>18516212</v>
          </cell>
          <cell r="P1709">
            <v>8</v>
          </cell>
          <cell r="AD1709" t="str">
            <v>0</v>
          </cell>
        </row>
        <row r="1710">
          <cell r="D1710" t="str">
            <v>BRGL151468</v>
          </cell>
          <cell r="I1710" t="str">
            <v>A (100% potential spares purchased)</v>
          </cell>
          <cell r="P1710">
            <v>4</v>
          </cell>
          <cell r="Q1710" t="str">
            <v>Air lube Plus</v>
          </cell>
          <cell r="R1710">
            <v>46158</v>
          </cell>
          <cell r="U1710">
            <v>46016</v>
          </cell>
          <cell r="V1710">
            <v>46016</v>
          </cell>
          <cell r="AB1710" t="str">
            <v>1500</v>
          </cell>
          <cell r="AC1710" t="str">
            <v>1500</v>
          </cell>
          <cell r="AD1710" t="str">
            <v>1500</v>
          </cell>
          <cell r="AE1710" t="str">
            <v>1000</v>
          </cell>
          <cell r="AF1710" t="str">
            <v>2000</v>
          </cell>
          <cell r="AG1710" t="str">
            <v>1000</v>
          </cell>
        </row>
        <row r="1711">
          <cell r="D1711" t="str">
            <v>BRHD161314</v>
          </cell>
          <cell r="I1711" t="str">
            <v>C (Not Buying Spares or buying lubricants)</v>
          </cell>
          <cell r="P1711">
            <v>4</v>
          </cell>
          <cell r="Q1711" t="str">
            <v>Air lube Plus</v>
          </cell>
          <cell r="R1711">
            <v>46078</v>
          </cell>
          <cell r="U1711">
            <v>46078</v>
          </cell>
          <cell r="V1711">
            <v>46078</v>
          </cell>
          <cell r="AD1711" t="str">
            <v>1500</v>
          </cell>
          <cell r="AE1711" t="str">
            <v>1500</v>
          </cell>
          <cell r="AG1711" t="str">
            <v>1000</v>
          </cell>
        </row>
        <row r="1712">
          <cell r="D1712" t="str">
            <v>B18V3411</v>
          </cell>
        </row>
        <row r="1713">
          <cell r="D1713" t="str">
            <v>BRIC374329</v>
          </cell>
          <cell r="I1713" t="str">
            <v>A (100% potential spares purchased)</v>
          </cell>
          <cell r="N1713">
            <v>41476</v>
          </cell>
          <cell r="O1713">
            <v>7883</v>
          </cell>
          <cell r="P1713">
            <v>4</v>
          </cell>
          <cell r="Q1713" t="str">
            <v>XD</v>
          </cell>
          <cell r="R1713">
            <v>46126</v>
          </cell>
          <cell r="S1713">
            <v>46126</v>
          </cell>
          <cell r="T1713">
            <v>46126</v>
          </cell>
          <cell r="U1713">
            <v>46020</v>
          </cell>
          <cell r="V1713">
            <v>46020</v>
          </cell>
          <cell r="W1713">
            <v>46020</v>
          </cell>
          <cell r="X1713" t="str">
            <v>No</v>
          </cell>
          <cell r="AB1713" t="str">
            <v>1500</v>
          </cell>
          <cell r="AC1713" t="str">
            <v>1500</v>
          </cell>
          <cell r="AD1713" t="str">
            <v>3000</v>
          </cell>
          <cell r="AE1713" t="str">
            <v>550</v>
          </cell>
          <cell r="AF1713" t="str">
            <v>5550</v>
          </cell>
          <cell r="AG1713" t="str">
            <v>1550</v>
          </cell>
        </row>
        <row r="1714">
          <cell r="D1714" t="str">
            <v>MCS-1810-3085</v>
          </cell>
        </row>
        <row r="1715">
          <cell r="D1715" t="str">
            <v>MCS-1810-3091</v>
          </cell>
        </row>
        <row r="1716">
          <cell r="D1716" t="str">
            <v>BRHD161303</v>
          </cell>
          <cell r="I1716" t="str">
            <v>C (Not Buying Spares or buying lubricants)</v>
          </cell>
          <cell r="P1716">
            <v>0</v>
          </cell>
          <cell r="AD1716" t="str">
            <v>570</v>
          </cell>
          <cell r="AE1716" t="str">
            <v>1070</v>
          </cell>
          <cell r="AG1716" t="str">
            <v>1000</v>
          </cell>
        </row>
        <row r="1717">
          <cell r="D1717" t="str">
            <v>BRHC374243</v>
          </cell>
          <cell r="I1717" t="str">
            <v>D (Compressor scrapped/ Company shut)</v>
          </cell>
        </row>
        <row r="1718">
          <cell r="D1718" t="str">
            <v>BRHD161299</v>
          </cell>
          <cell r="I1718" t="str">
            <v>A (100% potential spares purchased)</v>
          </cell>
          <cell r="P1718">
            <v>2</v>
          </cell>
          <cell r="Q1718" t="str">
            <v>Air lube Plus</v>
          </cell>
          <cell r="R1718">
            <v>45955</v>
          </cell>
          <cell r="U1718">
            <v>45740</v>
          </cell>
          <cell r="V1718">
            <v>45740</v>
          </cell>
          <cell r="AD1718" t="str">
            <v>340</v>
          </cell>
          <cell r="AE1718" t="str">
            <v>340</v>
          </cell>
          <cell r="AG1718" t="str">
            <v>1000</v>
          </cell>
        </row>
        <row r="1719">
          <cell r="D1719" t="str">
            <v>BRHD161304</v>
          </cell>
          <cell r="I1719" t="str">
            <v>A (100% potential spares purchased)</v>
          </cell>
          <cell r="P1719">
            <v>2</v>
          </cell>
          <cell r="Q1719" t="str">
            <v>Air lube Plus</v>
          </cell>
          <cell r="R1719">
            <v>45266</v>
          </cell>
          <cell r="U1719">
            <v>45266</v>
          </cell>
          <cell r="V1719">
            <v>45266</v>
          </cell>
          <cell r="AD1719" t="str">
            <v>400</v>
          </cell>
          <cell r="AE1719" t="str">
            <v>400</v>
          </cell>
          <cell r="AG1719" t="str">
            <v>400</v>
          </cell>
        </row>
        <row r="1720">
          <cell r="D1720" t="str">
            <v>BRGD161233</v>
          </cell>
          <cell r="I1720" t="str">
            <v>A (100% potential spares purchased)</v>
          </cell>
          <cell r="P1720">
            <v>2</v>
          </cell>
          <cell r="Q1720" t="str">
            <v>Air lube Plus</v>
          </cell>
          <cell r="R1720">
            <v>46078</v>
          </cell>
          <cell r="U1720">
            <v>46078</v>
          </cell>
          <cell r="V1720">
            <v>46078</v>
          </cell>
          <cell r="AD1720" t="str">
            <v>610</v>
          </cell>
          <cell r="AE1720" t="str">
            <v>1360</v>
          </cell>
          <cell r="AG1720" t="str">
            <v>1000</v>
          </cell>
        </row>
        <row r="1721">
          <cell r="D1721" t="str">
            <v>CRHE563446</v>
          </cell>
        </row>
        <row r="1722">
          <cell r="D1722" t="str">
            <v>BRHC374252</v>
          </cell>
          <cell r="I1722" t="str">
            <v>F (Company/Customer unidentified)</v>
          </cell>
        </row>
        <row r="1723">
          <cell r="D1723" t="str">
            <v>PRHENC3070</v>
          </cell>
        </row>
        <row r="1724">
          <cell r="D1724" t="str">
            <v>PRHENC3068</v>
          </cell>
        </row>
        <row r="1725">
          <cell r="D1725" t="str">
            <v>BRGL151464</v>
          </cell>
          <cell r="I1725" t="str">
            <v>A (100% potential spares purchased)</v>
          </cell>
          <cell r="P1725">
            <v>8</v>
          </cell>
          <cell r="Q1725" t="str">
            <v>Air lube Plus</v>
          </cell>
          <cell r="R1725">
            <v>46158</v>
          </cell>
          <cell r="U1725">
            <v>45793</v>
          </cell>
          <cell r="V1725">
            <v>46016</v>
          </cell>
          <cell r="AB1725" t="str">
            <v>3000</v>
          </cell>
          <cell r="AC1725" t="str">
            <v>1500</v>
          </cell>
          <cell r="AD1725" t="str">
            <v>1500</v>
          </cell>
          <cell r="AE1725" t="str">
            <v>500</v>
          </cell>
          <cell r="AF1725" t="str">
            <v>1500</v>
          </cell>
          <cell r="AG1725" t="str">
            <v>1000</v>
          </cell>
        </row>
        <row r="1726">
          <cell r="D1726" t="str">
            <v>BRHD120445</v>
          </cell>
          <cell r="I1726" t="str">
            <v>B (Below 100% potential spares purchased)</v>
          </cell>
          <cell r="P1726">
            <v>0</v>
          </cell>
          <cell r="Q1726" t="str">
            <v>Air lube Plus</v>
          </cell>
          <cell r="R1726">
            <v>45339</v>
          </cell>
          <cell r="U1726">
            <v>45339</v>
          </cell>
          <cell r="V1726">
            <v>45339</v>
          </cell>
          <cell r="AD1726" t="str">
            <v>580</v>
          </cell>
          <cell r="AE1726" t="str">
            <v>580</v>
          </cell>
          <cell r="AG1726" t="str">
            <v>1000</v>
          </cell>
        </row>
        <row r="1727">
          <cell r="D1727" t="str">
            <v>B18V3358</v>
          </cell>
        </row>
        <row r="1728">
          <cell r="D1728" t="str">
            <v>PRGENC2915</v>
          </cell>
        </row>
        <row r="1729">
          <cell r="D1729" t="str">
            <v>2582</v>
          </cell>
          <cell r="P1729">
            <v>14</v>
          </cell>
          <cell r="Q1729" t="str">
            <v>Air lube</v>
          </cell>
          <cell r="R1729">
            <v>45682</v>
          </cell>
          <cell r="S1729">
            <v>45682</v>
          </cell>
          <cell r="AD1729" t="str">
            <v>0</v>
          </cell>
        </row>
        <row r="1730">
          <cell r="D1730" t="str">
            <v>123505*</v>
          </cell>
          <cell r="I1730" t="str">
            <v>D (Compressor scrapped/ Company shut)</v>
          </cell>
        </row>
        <row r="1731">
          <cell r="D1731" t="str">
            <v>164263</v>
          </cell>
          <cell r="I1731" t="str">
            <v>D (Compressor scrapped/ Company shut)</v>
          </cell>
        </row>
        <row r="1732">
          <cell r="D1732" t="str">
            <v>CRHE563409</v>
          </cell>
          <cell r="P1732">
            <v>0</v>
          </cell>
        </row>
        <row r="1733">
          <cell r="D1733" t="str">
            <v>CRHE563407</v>
          </cell>
          <cell r="P1733">
            <v>5</v>
          </cell>
          <cell r="Q1733" t="str">
            <v>XD</v>
          </cell>
          <cell r="R1733">
            <v>46098</v>
          </cell>
          <cell r="S1733">
            <v>46098</v>
          </cell>
          <cell r="AD1733" t="str">
            <v>0</v>
          </cell>
        </row>
        <row r="1734">
          <cell r="D1734" t="str">
            <v>CRHE563408</v>
          </cell>
        </row>
        <row r="1735">
          <cell r="D1735" t="str">
            <v>BRGS035169</v>
          </cell>
          <cell r="I1735" t="str">
            <v>A (100% potential spares purchased)</v>
          </cell>
          <cell r="N1735">
            <v>43549</v>
          </cell>
          <cell r="O1735">
            <v>1479</v>
          </cell>
          <cell r="P1735">
            <v>12</v>
          </cell>
          <cell r="Q1735" t="str">
            <v>Synthetic</v>
          </cell>
          <cell r="R1735">
            <v>46056</v>
          </cell>
          <cell r="S1735">
            <v>46136</v>
          </cell>
          <cell r="T1735">
            <v>46136</v>
          </cell>
          <cell r="U1735">
            <v>46056</v>
          </cell>
          <cell r="V1735">
            <v>46056</v>
          </cell>
          <cell r="W1735">
            <v>45969</v>
          </cell>
          <cell r="X1735" t="str">
            <v>No</v>
          </cell>
          <cell r="AB1735" t="str">
            <v>2000</v>
          </cell>
          <cell r="AC1735" t="str">
            <v>2000</v>
          </cell>
          <cell r="AD1735" t="str">
            <v>4232</v>
          </cell>
          <cell r="AE1735" t="str">
            <v>4232</v>
          </cell>
          <cell r="AF1735" t="str">
            <v>4271</v>
          </cell>
          <cell r="AG1735" t="str">
            <v>4000</v>
          </cell>
        </row>
        <row r="1736">
          <cell r="D1736" t="str">
            <v>BRHS035368</v>
          </cell>
          <cell r="I1736" t="str">
            <v>A (100% potential spares purchased)</v>
          </cell>
          <cell r="N1736">
            <v>30210</v>
          </cell>
          <cell r="O1736">
            <v>6203</v>
          </cell>
          <cell r="P1736">
            <v>4</v>
          </cell>
          <cell r="Q1736" t="str">
            <v>Synthetic</v>
          </cell>
          <cell r="R1736">
            <v>45741</v>
          </cell>
          <cell r="S1736">
            <v>46137</v>
          </cell>
          <cell r="T1736">
            <v>46137</v>
          </cell>
          <cell r="U1736">
            <v>45741</v>
          </cell>
          <cell r="V1736">
            <v>45741</v>
          </cell>
          <cell r="W1736">
            <v>45741</v>
          </cell>
          <cell r="X1736" t="str">
            <v>No</v>
          </cell>
          <cell r="AB1736" t="str">
            <v>3000</v>
          </cell>
          <cell r="AC1736" t="str">
            <v>3000</v>
          </cell>
          <cell r="AD1736" t="str">
            <v>4174</v>
          </cell>
          <cell r="AE1736" t="str">
            <v>4174</v>
          </cell>
          <cell r="AF1736" t="str">
            <v>4269</v>
          </cell>
          <cell r="AG1736" t="str">
            <v>2174</v>
          </cell>
        </row>
        <row r="1737">
          <cell r="D1737" t="str">
            <v>BRGS035244</v>
          </cell>
          <cell r="I1737" t="str">
            <v>A (100% potential spares purchased)</v>
          </cell>
          <cell r="N1737">
            <v>10556</v>
          </cell>
          <cell r="O1737">
            <v>6260</v>
          </cell>
          <cell r="P1737">
            <v>8</v>
          </cell>
          <cell r="Q1737" t="str">
            <v>XD</v>
          </cell>
          <cell r="R1737">
            <v>46034</v>
          </cell>
          <cell r="S1737">
            <v>46034</v>
          </cell>
          <cell r="T1737">
            <v>46034</v>
          </cell>
          <cell r="U1737">
            <v>46034</v>
          </cell>
          <cell r="V1737">
            <v>46034</v>
          </cell>
          <cell r="W1737">
            <v>46034</v>
          </cell>
          <cell r="X1737" t="str">
            <v>No</v>
          </cell>
          <cell r="AB1737" t="str">
            <v>1440</v>
          </cell>
          <cell r="AC1737" t="str">
            <v>440</v>
          </cell>
          <cell r="AD1737" t="str">
            <v>1439</v>
          </cell>
          <cell r="AE1737" t="str">
            <v>2439</v>
          </cell>
          <cell r="AF1737" t="str">
            <v>5439</v>
          </cell>
          <cell r="AG1737" t="str">
            <v>440</v>
          </cell>
        </row>
        <row r="1738">
          <cell r="D1738" t="str">
            <v>14605705</v>
          </cell>
          <cell r="P1738">
            <v>0</v>
          </cell>
        </row>
        <row r="1739">
          <cell r="D1739" t="str">
            <v>BRHD220231</v>
          </cell>
          <cell r="I1739" t="str">
            <v>D (Compressor scrapped/ Company shut)</v>
          </cell>
          <cell r="N1739">
            <v>0</v>
          </cell>
          <cell r="O1739">
            <v>0</v>
          </cell>
          <cell r="P1739">
            <v>0</v>
          </cell>
        </row>
        <row r="1740">
          <cell r="D1740" t="str">
            <v>CPCS660017</v>
          </cell>
        </row>
        <row r="1741">
          <cell r="D1741" t="str">
            <v>GPLE560445</v>
          </cell>
        </row>
        <row r="1742">
          <cell r="D1742" t="str">
            <v>GPFL080208</v>
          </cell>
        </row>
        <row r="1743">
          <cell r="D1743" t="str">
            <v>GPEL080201</v>
          </cell>
        </row>
        <row r="1744">
          <cell r="D1744" t="str">
            <v>GPEL080173</v>
          </cell>
        </row>
        <row r="1745">
          <cell r="D1745" t="str">
            <v>GOHL080290</v>
          </cell>
        </row>
        <row r="1746">
          <cell r="D1746" t="str">
            <v>GOGL080246</v>
          </cell>
        </row>
        <row r="1747">
          <cell r="D1747" t="str">
            <v>GOEL080181</v>
          </cell>
        </row>
        <row r="1748">
          <cell r="D1748" t="str">
            <v>GODL080170</v>
          </cell>
        </row>
        <row r="1749">
          <cell r="D1749" t="str">
            <v>GOAE560517</v>
          </cell>
        </row>
        <row r="1750">
          <cell r="D1750" t="str">
            <v>DPIL080111</v>
          </cell>
        </row>
        <row r="1751">
          <cell r="D1751" t="str">
            <v>CPGE560087</v>
          </cell>
        </row>
        <row r="1752">
          <cell r="D1752" t="str">
            <v>COGM410047</v>
          </cell>
        </row>
        <row r="1753">
          <cell r="D1753" t="str">
            <v>CNLE540265</v>
          </cell>
        </row>
        <row r="1754">
          <cell r="D1754" t="str">
            <v>CNCE660714</v>
          </cell>
        </row>
        <row r="1755">
          <cell r="D1755" t="str">
            <v>CNAE210123</v>
          </cell>
        </row>
        <row r="1756">
          <cell r="D1756" t="str">
            <v>OK-1502</v>
          </cell>
        </row>
        <row r="1757">
          <cell r="D1757" t="str">
            <v>OG-1445</v>
          </cell>
        </row>
        <row r="1758">
          <cell r="D1758" t="str">
            <v>OH-1455</v>
          </cell>
        </row>
        <row r="1759">
          <cell r="D1759" t="str">
            <v>OD-1382</v>
          </cell>
        </row>
        <row r="1760">
          <cell r="D1760" t="str">
            <v>OB-1361</v>
          </cell>
        </row>
        <row r="1761">
          <cell r="D1761" t="str">
            <v>GPLE670175</v>
          </cell>
        </row>
        <row r="1762">
          <cell r="D1762" t="str">
            <v>GPLE560444</v>
          </cell>
        </row>
        <row r="1763">
          <cell r="D1763" t="str">
            <v>GPLE540223</v>
          </cell>
          <cell r="P1763">
            <v>0</v>
          </cell>
        </row>
        <row r="1764">
          <cell r="D1764" t="str">
            <v>GPLE210053</v>
          </cell>
        </row>
        <row r="1765">
          <cell r="D1765" t="str">
            <v>GPKL080044</v>
          </cell>
        </row>
        <row r="1766">
          <cell r="D1766" t="str">
            <v>GPJE560047</v>
          </cell>
        </row>
        <row r="1767">
          <cell r="D1767" t="str">
            <v>GPFL080206</v>
          </cell>
        </row>
        <row r="1768">
          <cell r="D1768" t="str">
            <v>GPEL080198</v>
          </cell>
        </row>
        <row r="1769">
          <cell r="D1769" t="str">
            <v>GPEL080172</v>
          </cell>
        </row>
        <row r="1770">
          <cell r="D1770" t="str">
            <v>GPEE540527</v>
          </cell>
        </row>
        <row r="1771">
          <cell r="D1771" t="str">
            <v>GPBL080113</v>
          </cell>
        </row>
        <row r="1772">
          <cell r="D1772" t="str">
            <v>GPBL080114</v>
          </cell>
        </row>
        <row r="1773">
          <cell r="D1773" t="str">
            <v>GPAL080100</v>
          </cell>
        </row>
        <row r="1774">
          <cell r="D1774" t="str">
            <v>GPAE660493</v>
          </cell>
        </row>
        <row r="1775">
          <cell r="D1775" t="str">
            <v>GPAE660494</v>
          </cell>
        </row>
        <row r="1776">
          <cell r="D1776" t="str">
            <v>GPAE660419</v>
          </cell>
        </row>
        <row r="1777">
          <cell r="D1777" t="str">
            <v>GPAE540238</v>
          </cell>
        </row>
        <row r="1778">
          <cell r="D1778" t="str">
            <v>GOKL080032</v>
          </cell>
        </row>
        <row r="1779">
          <cell r="D1779" t="str">
            <v>GOKL080033</v>
          </cell>
        </row>
        <row r="1780">
          <cell r="D1780" t="str">
            <v>GOKE660216</v>
          </cell>
          <cell r="P1780">
            <v>10</v>
          </cell>
          <cell r="Q1780" t="str">
            <v>Air lube</v>
          </cell>
          <cell r="R1780">
            <v>44730</v>
          </cell>
          <cell r="S1780">
            <v>44730</v>
          </cell>
          <cell r="AD1780" t="str">
            <v>0</v>
          </cell>
        </row>
        <row r="1781">
          <cell r="D1781" t="str">
            <v>GOKE660219</v>
          </cell>
        </row>
        <row r="1782">
          <cell r="D1782" t="str">
            <v>GOKE660157</v>
          </cell>
        </row>
        <row r="1783">
          <cell r="D1783" t="str">
            <v>GOKE560149</v>
          </cell>
        </row>
        <row r="1784">
          <cell r="D1784" t="str">
            <v>GOJL150047</v>
          </cell>
        </row>
        <row r="1785">
          <cell r="D1785" t="str">
            <v>GOJL080001</v>
          </cell>
        </row>
        <row r="1786">
          <cell r="D1786" t="str">
            <v>GOJE670044</v>
          </cell>
          <cell r="P1786">
            <v>0</v>
          </cell>
        </row>
        <row r="1787">
          <cell r="D1787" t="str">
            <v>GOJE540015</v>
          </cell>
        </row>
        <row r="1788">
          <cell r="D1788" t="str">
            <v>GOIE210250</v>
          </cell>
        </row>
        <row r="1789">
          <cell r="D1789" t="str">
            <v>GOHL080289</v>
          </cell>
        </row>
        <row r="1790">
          <cell r="D1790" t="str">
            <v>GOGL080238</v>
          </cell>
        </row>
        <row r="1791">
          <cell r="D1791" t="str">
            <v>GOGE661287</v>
          </cell>
        </row>
        <row r="1792">
          <cell r="D1792" t="str">
            <v>GOGE561276</v>
          </cell>
        </row>
        <row r="1793">
          <cell r="D1793" t="str">
            <v>GOFE210193</v>
          </cell>
        </row>
        <row r="1794">
          <cell r="D1794" t="str">
            <v>GOES040388</v>
          </cell>
          <cell r="I1794" t="str">
            <v>D (Compressor scrapped/ Company shut)</v>
          </cell>
          <cell r="N1794">
            <v>1952</v>
          </cell>
          <cell r="O1794">
            <v>7956</v>
          </cell>
          <cell r="P1794">
            <v>6</v>
          </cell>
          <cell r="Q1794" t="str">
            <v>Air lube Plus</v>
          </cell>
          <cell r="AB1794" t="str">
            <v>1592</v>
          </cell>
          <cell r="AC1794" t="str">
            <v>1592</v>
          </cell>
          <cell r="AD1794" t="str">
            <v>3992</v>
          </cell>
          <cell r="AE1794" t="str">
            <v>3992</v>
          </cell>
          <cell r="AF1794" t="str">
            <v>3992</v>
          </cell>
          <cell r="AG1794" t="str">
            <v>3992</v>
          </cell>
        </row>
        <row r="1795">
          <cell r="D1795" t="str">
            <v>GOEL080179</v>
          </cell>
        </row>
        <row r="1796">
          <cell r="D1796" t="str">
            <v>GOEL080180</v>
          </cell>
        </row>
        <row r="1797">
          <cell r="D1797" t="str">
            <v>GOEE661098</v>
          </cell>
        </row>
        <row r="1798">
          <cell r="D1798" t="str">
            <v>GOEE660975</v>
          </cell>
        </row>
        <row r="1799">
          <cell r="D1799" t="str">
            <v>GOEE210164</v>
          </cell>
        </row>
        <row r="1800">
          <cell r="D1800" t="str">
            <v>GODL150345</v>
          </cell>
        </row>
        <row r="1801">
          <cell r="D1801" t="str">
            <v>GODL080169</v>
          </cell>
        </row>
        <row r="1802">
          <cell r="D1802" t="str">
            <v>GODE680085</v>
          </cell>
        </row>
        <row r="1803">
          <cell r="D1803" t="str">
            <v>GODE560913</v>
          </cell>
        </row>
        <row r="1804">
          <cell r="D1804" t="str">
            <v>GODE560916</v>
          </cell>
          <cell r="P1804">
            <v>3</v>
          </cell>
          <cell r="S1804">
            <v>44567</v>
          </cell>
        </row>
        <row r="1805">
          <cell r="D1805" t="str">
            <v>GOCL080136</v>
          </cell>
        </row>
        <row r="1806">
          <cell r="D1806" t="str">
            <v>GOCL080137</v>
          </cell>
        </row>
        <row r="1807">
          <cell r="D1807" t="str">
            <v>GOCE660799</v>
          </cell>
        </row>
        <row r="1808">
          <cell r="D1808" t="str">
            <v>GOCE660800</v>
          </cell>
        </row>
        <row r="1809">
          <cell r="D1809" t="str">
            <v>GOCE660734</v>
          </cell>
        </row>
        <row r="1810">
          <cell r="D1810" t="str">
            <v>GOCE210112</v>
          </cell>
        </row>
        <row r="1811">
          <cell r="D1811" t="str">
            <v>GOBL150240</v>
          </cell>
        </row>
        <row r="1812">
          <cell r="D1812" t="str">
            <v>GOBL080109</v>
          </cell>
        </row>
        <row r="1813">
          <cell r="D1813" t="str">
            <v>GOBL080110</v>
          </cell>
        </row>
        <row r="1814">
          <cell r="D1814" t="str">
            <v>GOBE660619</v>
          </cell>
        </row>
        <row r="1815">
          <cell r="D1815" t="str">
            <v>GOBE210093</v>
          </cell>
        </row>
        <row r="1816">
          <cell r="D1816" t="str">
            <v>GOAE660478</v>
          </cell>
        </row>
        <row r="1817">
          <cell r="D1817" t="str">
            <v>GOAE660479</v>
          </cell>
        </row>
        <row r="1818">
          <cell r="D1818" t="str">
            <v>GOAE560516</v>
          </cell>
        </row>
        <row r="1819">
          <cell r="D1819" t="str">
            <v>GOAE540239</v>
          </cell>
        </row>
        <row r="1820">
          <cell r="D1820" t="str">
            <v>GOAE540240</v>
          </cell>
        </row>
        <row r="1821">
          <cell r="D1821" t="str">
            <v>GNIL080145</v>
          </cell>
        </row>
        <row r="1822">
          <cell r="D1822" t="str">
            <v>GNIL080148</v>
          </cell>
        </row>
        <row r="1823">
          <cell r="D1823" t="str">
            <v>GNIL080122</v>
          </cell>
        </row>
        <row r="1824">
          <cell r="D1824" t="str">
            <v>GNIE660493</v>
          </cell>
        </row>
        <row r="1825">
          <cell r="D1825" t="str">
            <v>GNIE560644</v>
          </cell>
        </row>
        <row r="1826">
          <cell r="D1826" t="str">
            <v>GNIE540291</v>
          </cell>
          <cell r="P1826">
            <v>0</v>
          </cell>
        </row>
        <row r="1827">
          <cell r="D1827" t="str">
            <v>GNIE540292</v>
          </cell>
        </row>
        <row r="1828">
          <cell r="D1828" t="str">
            <v>GNIE210093</v>
          </cell>
        </row>
        <row r="1829">
          <cell r="D1829" t="str">
            <v>GNHL080084</v>
          </cell>
        </row>
        <row r="1830">
          <cell r="D1830" t="str">
            <v>GNHE660334</v>
          </cell>
        </row>
        <row r="1831">
          <cell r="D1831" t="str">
            <v>GNHE560508</v>
          </cell>
        </row>
        <row r="1832">
          <cell r="D1832" t="str">
            <v>GNHE560507</v>
          </cell>
        </row>
        <row r="1833">
          <cell r="D1833" t="str">
            <v>GNGE670178</v>
          </cell>
        </row>
        <row r="1834">
          <cell r="D1834" t="str">
            <v>GNGE660197</v>
          </cell>
        </row>
        <row r="1835">
          <cell r="D1835" t="str">
            <v>GNGE660198</v>
          </cell>
        </row>
        <row r="1836">
          <cell r="D1836" t="str">
            <v>GNGE660199</v>
          </cell>
        </row>
        <row r="1837">
          <cell r="D1837" t="str">
            <v>GNGE560293</v>
          </cell>
        </row>
        <row r="1838">
          <cell r="D1838" t="str">
            <v>GNFL150068</v>
          </cell>
        </row>
        <row r="1839">
          <cell r="D1839" t="str">
            <v>GNDL150009</v>
          </cell>
        </row>
        <row r="1840">
          <cell r="D1840" t="str">
            <v>DQKD100008</v>
          </cell>
        </row>
        <row r="1841">
          <cell r="D1841" t="str">
            <v>DPHL080102</v>
          </cell>
        </row>
        <row r="1842">
          <cell r="D1842" t="str">
            <v>DNKL080050</v>
          </cell>
        </row>
        <row r="1843">
          <cell r="D1843" t="str">
            <v>DNJL080018</v>
          </cell>
        </row>
        <row r="1844">
          <cell r="D1844" t="str">
            <v>DNCL150311</v>
          </cell>
        </row>
        <row r="1845">
          <cell r="D1845" t="str">
            <v>DNBL150252</v>
          </cell>
        </row>
        <row r="1846">
          <cell r="D1846" t="str">
            <v>DNBL080149</v>
          </cell>
        </row>
        <row r="1847">
          <cell r="D1847" t="str">
            <v>DNAL080120</v>
          </cell>
        </row>
        <row r="1848">
          <cell r="D1848" t="str">
            <v>CQKE660237</v>
          </cell>
        </row>
        <row r="1849">
          <cell r="D1849" t="str">
            <v>CQKE560246</v>
          </cell>
        </row>
        <row r="1850">
          <cell r="D1850" t="str">
            <v>CQJE560097</v>
          </cell>
        </row>
        <row r="1851">
          <cell r="D1851" t="str">
            <v>CQJE210014</v>
          </cell>
        </row>
        <row r="1852">
          <cell r="D1852" t="str">
            <v>CQJE540040</v>
          </cell>
        </row>
        <row r="1853">
          <cell r="D1853" t="str">
            <v>CQJE540057</v>
          </cell>
        </row>
        <row r="1854">
          <cell r="D1854" t="str">
            <v>CPIE670158</v>
          </cell>
        </row>
        <row r="1855">
          <cell r="D1855" t="str">
            <v>CPGE560086</v>
          </cell>
        </row>
        <row r="1856">
          <cell r="D1856" t="str">
            <v>CPGE210001</v>
          </cell>
        </row>
        <row r="1857">
          <cell r="D1857" t="str">
            <v>CPCE590005</v>
          </cell>
        </row>
        <row r="1858">
          <cell r="D1858" t="str">
            <v>COLE570005</v>
          </cell>
          <cell r="P1858">
            <v>14</v>
          </cell>
          <cell r="Q1858" t="str">
            <v>Air lube</v>
          </cell>
          <cell r="S1858">
            <v>44970</v>
          </cell>
          <cell r="AD1858" t="str">
            <v>0</v>
          </cell>
        </row>
        <row r="1859">
          <cell r="D1859" t="str">
            <v>COGM410046</v>
          </cell>
        </row>
        <row r="1860">
          <cell r="D1860" t="str">
            <v>CNLE540264</v>
          </cell>
        </row>
        <row r="1861">
          <cell r="D1861" t="str">
            <v>CNKE550049</v>
          </cell>
        </row>
        <row r="1862">
          <cell r="D1862" t="str">
            <v>CNKE540119</v>
          </cell>
        </row>
        <row r="1863">
          <cell r="D1863" t="str">
            <v>CNJE560012</v>
          </cell>
        </row>
        <row r="1864">
          <cell r="D1864" t="str">
            <v>CNJE540071</v>
          </cell>
        </row>
        <row r="1865">
          <cell r="D1865" t="str">
            <v>CNJE540064</v>
          </cell>
        </row>
        <row r="1866">
          <cell r="D1866" t="str">
            <v>CNJE210031</v>
          </cell>
        </row>
        <row r="1867">
          <cell r="D1867" t="str">
            <v>CNJE210015</v>
          </cell>
        </row>
        <row r="1868">
          <cell r="D1868" t="str">
            <v>CNEE561138</v>
          </cell>
        </row>
        <row r="1869">
          <cell r="D1869" t="str">
            <v>CNDE561081</v>
          </cell>
        </row>
        <row r="1870">
          <cell r="D1870" t="str">
            <v>CNDE540444</v>
          </cell>
        </row>
        <row r="1871">
          <cell r="D1871" t="str">
            <v>CNDE210205</v>
          </cell>
        </row>
        <row r="1872">
          <cell r="D1872" t="str">
            <v>CNCE660713</v>
          </cell>
        </row>
        <row r="1873">
          <cell r="D1873" t="str">
            <v>CNCE210171</v>
          </cell>
        </row>
        <row r="1874">
          <cell r="D1874" t="str">
            <v>CNBE560717</v>
          </cell>
        </row>
        <row r="1875">
          <cell r="D1875" t="str">
            <v>CNBE210141</v>
          </cell>
        </row>
        <row r="1876">
          <cell r="D1876" t="str">
            <v>CNAE660458</v>
          </cell>
        </row>
        <row r="1877">
          <cell r="D1877" t="str">
            <v>CNAE660386</v>
          </cell>
        </row>
        <row r="1878">
          <cell r="D1878" t="str">
            <v>CNAE550133</v>
          </cell>
        </row>
        <row r="1879">
          <cell r="D1879" t="str">
            <v>CNAE210122</v>
          </cell>
        </row>
        <row r="1880">
          <cell r="D1880" t="str">
            <v>14704608</v>
          </cell>
        </row>
        <row r="1881">
          <cell r="D1881" t="str">
            <v>12096810</v>
          </cell>
        </row>
        <row r="1882">
          <cell r="D1882" t="str">
            <v>12083110</v>
          </cell>
        </row>
        <row r="1883">
          <cell r="D1883" t="str">
            <v>12092310</v>
          </cell>
        </row>
        <row r="1884">
          <cell r="D1884" t="str">
            <v>11475704</v>
          </cell>
        </row>
        <row r="1885">
          <cell r="D1885" t="str">
            <v>12947606</v>
          </cell>
        </row>
        <row r="1886">
          <cell r="D1886" t="str">
            <v>12773201</v>
          </cell>
        </row>
        <row r="1887">
          <cell r="D1887" t="str">
            <v>12035509</v>
          </cell>
        </row>
        <row r="1888">
          <cell r="D1888" t="str">
            <v>11719711</v>
          </cell>
        </row>
        <row r="1889">
          <cell r="D1889" t="str">
            <v>BQIT261392</v>
          </cell>
        </row>
        <row r="1890">
          <cell r="D1890" t="str">
            <v>CLGE690453</v>
          </cell>
        </row>
        <row r="1891">
          <cell r="D1891" t="str">
            <v>CMCE690240</v>
          </cell>
        </row>
        <row r="1892">
          <cell r="D1892" t="str">
            <v>CMDE670644</v>
          </cell>
        </row>
        <row r="1893">
          <cell r="D1893" t="str">
            <v>CMDE670643</v>
          </cell>
        </row>
        <row r="1894">
          <cell r="D1894" t="str">
            <v>CLCE670643</v>
          </cell>
        </row>
        <row r="1895">
          <cell r="D1895" t="str">
            <v>CMDE660873</v>
          </cell>
        </row>
        <row r="1896">
          <cell r="D1896" t="str">
            <v>CMDE660810</v>
          </cell>
        </row>
        <row r="1897">
          <cell r="D1897" t="str">
            <v>CMDE660811</v>
          </cell>
        </row>
        <row r="1898">
          <cell r="D1898" t="str">
            <v>CMDE660812</v>
          </cell>
          <cell r="P1898">
            <v>5</v>
          </cell>
          <cell r="Q1898" t="str">
            <v>Air lube</v>
          </cell>
          <cell r="R1898">
            <v>44844</v>
          </cell>
          <cell r="S1898">
            <v>44844</v>
          </cell>
          <cell r="AD1898" t="str">
            <v>0</v>
          </cell>
        </row>
        <row r="1899">
          <cell r="D1899" t="str">
            <v>CLKE660229</v>
          </cell>
        </row>
        <row r="1900">
          <cell r="D1900" t="str">
            <v>CMGE661207</v>
          </cell>
        </row>
        <row r="1901">
          <cell r="D1901" t="str">
            <v>CLKE660228</v>
          </cell>
        </row>
        <row r="1902">
          <cell r="D1902" t="str">
            <v>CMGE661206</v>
          </cell>
        </row>
        <row r="1903">
          <cell r="D1903" t="str">
            <v>AMDE660041</v>
          </cell>
        </row>
        <row r="1904">
          <cell r="D1904" t="str">
            <v>CKHE661535</v>
          </cell>
        </row>
        <row r="1905">
          <cell r="D1905" t="str">
            <v>CLDE660858</v>
          </cell>
        </row>
        <row r="1906">
          <cell r="D1906" t="str">
            <v>CLFE661138</v>
          </cell>
        </row>
        <row r="1907">
          <cell r="D1907" t="str">
            <v>CLEE661111</v>
          </cell>
        </row>
        <row r="1908">
          <cell r="D1908" t="str">
            <v>CLFE661231</v>
          </cell>
        </row>
        <row r="1909">
          <cell r="D1909" t="str">
            <v>CLLE660328</v>
          </cell>
        </row>
        <row r="1910">
          <cell r="D1910" t="str">
            <v>CMAE660433</v>
          </cell>
        </row>
        <row r="1911">
          <cell r="D1911" t="str">
            <v>CMBE660626</v>
          </cell>
        </row>
        <row r="1912">
          <cell r="D1912" t="str">
            <v>CMDE660799</v>
          </cell>
        </row>
        <row r="1913">
          <cell r="D1913" t="str">
            <v>CMJE660056</v>
          </cell>
        </row>
        <row r="1914">
          <cell r="D1914" t="str">
            <v>OLEE660008</v>
          </cell>
        </row>
        <row r="1915">
          <cell r="D1915" t="str">
            <v>CMFE210316</v>
          </cell>
        </row>
        <row r="1916">
          <cell r="D1916" t="str">
            <v>CMFE210315</v>
          </cell>
        </row>
        <row r="1917">
          <cell r="D1917" t="str">
            <v>CLGE210258</v>
          </cell>
        </row>
        <row r="1918">
          <cell r="D1918" t="str">
            <v>CMIE210406</v>
          </cell>
        </row>
        <row r="1919">
          <cell r="D1919" t="str">
            <v>CMIE210396</v>
          </cell>
        </row>
        <row r="1920">
          <cell r="D1920" t="str">
            <v>CMHE210357</v>
          </cell>
        </row>
        <row r="1921">
          <cell r="D1921" t="str">
            <v>CMHE210356</v>
          </cell>
        </row>
        <row r="1922">
          <cell r="D1922" t="str">
            <v>CKGE561750</v>
          </cell>
        </row>
        <row r="1923">
          <cell r="D1923" t="str">
            <v>CKGE561751</v>
          </cell>
        </row>
        <row r="1924">
          <cell r="D1924" t="str">
            <v>CKGE561752</v>
          </cell>
        </row>
        <row r="1925">
          <cell r="D1925" t="str">
            <v>CLAE560693</v>
          </cell>
        </row>
        <row r="1926">
          <cell r="D1926" t="str">
            <v>CLDE561392</v>
          </cell>
        </row>
        <row r="1927">
          <cell r="D1927" t="str">
            <v>CMDE561301</v>
          </cell>
        </row>
        <row r="1928">
          <cell r="D1928" t="str">
            <v>CLAE560692</v>
          </cell>
        </row>
        <row r="1929">
          <cell r="D1929" t="str">
            <v>CLDE561391</v>
          </cell>
        </row>
        <row r="1930">
          <cell r="D1930" t="str">
            <v>CMDE561300</v>
          </cell>
        </row>
        <row r="1931">
          <cell r="D1931" t="str">
            <v>CKBE560643</v>
          </cell>
        </row>
        <row r="1932">
          <cell r="D1932" t="str">
            <v>CLBE560914</v>
          </cell>
        </row>
        <row r="1933">
          <cell r="D1933" t="str">
            <v>CLFE561745</v>
          </cell>
        </row>
        <row r="1934">
          <cell r="D1934" t="str">
            <v>CLGE561928</v>
          </cell>
          <cell r="P1934">
            <v>9</v>
          </cell>
          <cell r="Q1934" t="str">
            <v>Air lube</v>
          </cell>
          <cell r="S1934">
            <v>44862</v>
          </cell>
          <cell r="AD1934" t="str">
            <v>0</v>
          </cell>
        </row>
        <row r="1935">
          <cell r="D1935" t="str">
            <v>CLIE562282</v>
          </cell>
        </row>
        <row r="1936">
          <cell r="D1936" t="str">
            <v>CLHE562136</v>
          </cell>
        </row>
        <row r="1937">
          <cell r="D1937" t="str">
            <v>CLJE560170</v>
          </cell>
        </row>
        <row r="1938">
          <cell r="D1938" t="str">
            <v>CLJE560169</v>
          </cell>
        </row>
        <row r="1939">
          <cell r="D1939" t="str">
            <v>CLKE560388</v>
          </cell>
        </row>
        <row r="1940">
          <cell r="D1940" t="str">
            <v>CMAE560669</v>
          </cell>
        </row>
        <row r="1941">
          <cell r="D1941" t="str">
            <v>CMBE560846</v>
          </cell>
        </row>
        <row r="1942">
          <cell r="D1942" t="str">
            <v>CMAE560733</v>
          </cell>
        </row>
        <row r="1943">
          <cell r="D1943" t="str">
            <v>CMFE561492</v>
          </cell>
        </row>
        <row r="1944">
          <cell r="D1944" t="str">
            <v>CMHE561835</v>
          </cell>
        </row>
        <row r="1945">
          <cell r="D1945" t="str">
            <v>CMHE561780</v>
          </cell>
        </row>
        <row r="1946">
          <cell r="D1946" t="str">
            <v>CMJE560163</v>
          </cell>
        </row>
        <row r="1947">
          <cell r="D1947" t="str">
            <v>OLDE560029</v>
          </cell>
        </row>
        <row r="1948">
          <cell r="D1948" t="str">
            <v>CLAE550384</v>
          </cell>
        </row>
        <row r="1949">
          <cell r="D1949" t="str">
            <v>CLIE550937</v>
          </cell>
        </row>
        <row r="1950">
          <cell r="D1950" t="str">
            <v>CMHE550318</v>
          </cell>
        </row>
        <row r="1951">
          <cell r="D1951" t="str">
            <v>CMCE550207</v>
          </cell>
        </row>
        <row r="1952">
          <cell r="D1952" t="str">
            <v>CLFE540266</v>
          </cell>
        </row>
        <row r="1953">
          <cell r="D1953" t="str">
            <v>DLEL150434</v>
          </cell>
        </row>
        <row r="1954">
          <cell r="D1954" t="str">
            <v>DMGL150520</v>
          </cell>
        </row>
        <row r="1955">
          <cell r="D1955" t="str">
            <v>DLFL150473</v>
          </cell>
        </row>
        <row r="1956">
          <cell r="D1956" t="str">
            <v>DKGL080260</v>
          </cell>
        </row>
        <row r="1957">
          <cell r="D1957" t="str">
            <v>DKGL080283</v>
          </cell>
        </row>
        <row r="1958">
          <cell r="D1958" t="str">
            <v>DLAL080081</v>
          </cell>
        </row>
        <row r="1959">
          <cell r="D1959" t="str">
            <v>DKIL080332</v>
          </cell>
        </row>
        <row r="1960">
          <cell r="D1960" t="str">
            <v>DLGL080280</v>
          </cell>
        </row>
        <row r="1961">
          <cell r="D1961" t="str">
            <v>DMGL080235</v>
          </cell>
        </row>
        <row r="1962">
          <cell r="D1962" t="str">
            <v>ALBL080001</v>
          </cell>
        </row>
        <row r="1963">
          <cell r="D1963" t="str">
            <v>DMKL080027</v>
          </cell>
        </row>
        <row r="1964">
          <cell r="D1964" t="str">
            <v>BKKD220012</v>
          </cell>
          <cell r="I1964" t="str">
            <v>D (Compressor scrapped/ Company shut)</v>
          </cell>
        </row>
        <row r="1965">
          <cell r="D1965" t="str">
            <v>BKAD120084</v>
          </cell>
          <cell r="I1965" t="str">
            <v>D (Compressor scrapped/ Company shut)</v>
          </cell>
        </row>
        <row r="1966">
          <cell r="D1966" t="str">
            <v>GPEL080188</v>
          </cell>
          <cell r="P1966">
            <v>0</v>
          </cell>
        </row>
        <row r="1967">
          <cell r="D1967" t="str">
            <v>QCS7128</v>
          </cell>
        </row>
        <row r="1968">
          <cell r="D1968" t="str">
            <v>QFS-7656</v>
          </cell>
        </row>
        <row r="1969">
          <cell r="D1969" t="str">
            <v>CQEE210129</v>
          </cell>
        </row>
        <row r="1970">
          <cell r="D1970" t="str">
            <v>18470611</v>
          </cell>
          <cell r="P1970">
            <v>8</v>
          </cell>
          <cell r="AD1970" t="str">
            <v>0</v>
          </cell>
        </row>
        <row r="1971">
          <cell r="D1971" t="str">
            <v>18470111</v>
          </cell>
        </row>
        <row r="1972">
          <cell r="D1972" t="str">
            <v>17925208</v>
          </cell>
        </row>
        <row r="1973">
          <cell r="D1973" t="str">
            <v>17980909</v>
          </cell>
        </row>
        <row r="1974">
          <cell r="D1974" t="str">
            <v>DQEV500044</v>
          </cell>
        </row>
        <row r="1975">
          <cell r="D1975" t="str">
            <v>DQDV500024</v>
          </cell>
        </row>
        <row r="1976">
          <cell r="D1976" t="str">
            <v>DQDV500025</v>
          </cell>
        </row>
        <row r="1977">
          <cell r="D1977" t="str">
            <v>DQDV500026</v>
          </cell>
        </row>
        <row r="1978">
          <cell r="D1978" t="str">
            <v>DQDV500027</v>
          </cell>
        </row>
        <row r="1979">
          <cell r="D1979" t="str">
            <v>DQDV500038</v>
          </cell>
        </row>
        <row r="1980">
          <cell r="D1980" t="str">
            <v>DQDV500039</v>
          </cell>
        </row>
        <row r="1981">
          <cell r="D1981" t="str">
            <v>DQDV500040</v>
          </cell>
        </row>
        <row r="1982">
          <cell r="D1982" t="str">
            <v>DQCV500020</v>
          </cell>
        </row>
        <row r="1983">
          <cell r="D1983" t="str">
            <v>DQCV500021</v>
          </cell>
        </row>
        <row r="1984">
          <cell r="D1984" t="str">
            <v>DQCV500012</v>
          </cell>
        </row>
        <row r="1985">
          <cell r="D1985" t="str">
            <v>DQDV500036</v>
          </cell>
        </row>
        <row r="1986">
          <cell r="D1986" t="str">
            <v>DQCV500014</v>
          </cell>
        </row>
        <row r="1987">
          <cell r="D1987" t="str">
            <v>DQCV500015</v>
          </cell>
        </row>
        <row r="1988">
          <cell r="D1988" t="str">
            <v>DQCV500016</v>
          </cell>
        </row>
        <row r="1989">
          <cell r="D1989" t="str">
            <v>DQCV500017</v>
          </cell>
        </row>
        <row r="1990">
          <cell r="D1990" t="str">
            <v>DQCV500005</v>
          </cell>
        </row>
        <row r="1991">
          <cell r="D1991" t="str">
            <v>DQCV500006</v>
          </cell>
        </row>
        <row r="1992">
          <cell r="D1992" t="str">
            <v>DQCV500008</v>
          </cell>
        </row>
        <row r="1993">
          <cell r="D1993" t="str">
            <v>DQDV500041</v>
          </cell>
        </row>
        <row r="1994">
          <cell r="D1994" t="str">
            <v>DQEV500042</v>
          </cell>
        </row>
        <row r="1995">
          <cell r="D1995" t="str">
            <v>SN18TR02672</v>
          </cell>
          <cell r="P1995">
            <v>0</v>
          </cell>
        </row>
        <row r="1996">
          <cell r="D1996" t="str">
            <v>BRGD161225</v>
          </cell>
          <cell r="I1996" t="str">
            <v>A (100% potential spares purchased)</v>
          </cell>
          <cell r="P1996">
            <v>4</v>
          </cell>
          <cell r="Q1996" t="str">
            <v>Air lube Plus</v>
          </cell>
          <cell r="R1996">
            <v>45167</v>
          </cell>
          <cell r="AD1996" t="str">
            <v>380</v>
          </cell>
          <cell r="AE1996" t="str">
            <v>890</v>
          </cell>
          <cell r="AG1996" t="str">
            <v>890</v>
          </cell>
        </row>
        <row r="1997">
          <cell r="D1997" t="str">
            <v>BRGD220220</v>
          </cell>
          <cell r="I1997" t="str">
            <v>C (Not Buying Spares or buying lubricants)</v>
          </cell>
          <cell r="P1997">
            <v>2</v>
          </cell>
          <cell r="AE1997" t="str">
            <v>845</v>
          </cell>
          <cell r="AG1997" t="str">
            <v>3</v>
          </cell>
        </row>
        <row r="1998">
          <cell r="D1998" t="str">
            <v>BQAD203299</v>
          </cell>
          <cell r="I1998" t="str">
            <v>D (Compressor scrapped/ Company shut)</v>
          </cell>
          <cell r="P1998">
            <v>2</v>
          </cell>
          <cell r="AE1998" t="str">
            <v>450</v>
          </cell>
          <cell r="AG1998" t="str">
            <v>0</v>
          </cell>
        </row>
        <row r="1999">
          <cell r="D1999" t="str">
            <v>CQCE660353</v>
          </cell>
        </row>
        <row r="2000">
          <cell r="D2000" t="str">
            <v>CQHE561325</v>
          </cell>
        </row>
        <row r="2001">
          <cell r="D2001" t="str">
            <v>CQGE561182</v>
          </cell>
        </row>
        <row r="2002">
          <cell r="D2002" t="str">
            <v>CQGE561185</v>
          </cell>
        </row>
        <row r="2003">
          <cell r="D2003" t="str">
            <v>CQEE540282</v>
          </cell>
        </row>
        <row r="2004">
          <cell r="D2004" t="str">
            <v>CQBE540102</v>
          </cell>
        </row>
        <row r="2005">
          <cell r="D2005" t="str">
            <v>DQEL080161</v>
          </cell>
        </row>
        <row r="2006">
          <cell r="D2006" t="str">
            <v>DQGL080212</v>
          </cell>
        </row>
        <row r="2007">
          <cell r="D2007" t="str">
            <v>DQFL080164</v>
          </cell>
        </row>
        <row r="2008">
          <cell r="D2008" t="str">
            <v>DQFL080165</v>
          </cell>
        </row>
        <row r="2009">
          <cell r="D2009" t="str">
            <v>BRHS035337</v>
          </cell>
          <cell r="I2009" t="str">
            <v>B (Below 100% potential spares purchased)</v>
          </cell>
          <cell r="N2009">
            <v>5550</v>
          </cell>
          <cell r="O2009">
            <v>10426</v>
          </cell>
          <cell r="P2009">
            <v>7</v>
          </cell>
          <cell r="Q2009" t="str">
            <v>XD</v>
          </cell>
          <cell r="R2009">
            <v>45945</v>
          </cell>
          <cell r="S2009">
            <v>45945</v>
          </cell>
          <cell r="T2009">
            <v>45945</v>
          </cell>
          <cell r="U2009">
            <v>45945</v>
          </cell>
          <cell r="V2009">
            <v>45945</v>
          </cell>
          <cell r="W2009">
            <v>46035</v>
          </cell>
          <cell r="X2009" t="str">
            <v>No</v>
          </cell>
          <cell r="AB2009" t="str">
            <v>576</v>
          </cell>
          <cell r="AC2009" t="str">
            <v>576</v>
          </cell>
          <cell r="AD2009" t="str">
            <v>1057</v>
          </cell>
          <cell r="AE2009" t="str">
            <v>2076</v>
          </cell>
          <cell r="AF2009" t="str">
            <v>8000</v>
          </cell>
          <cell r="AG2009" t="str">
            <v>2057</v>
          </cell>
        </row>
        <row r="2010">
          <cell r="D2010" t="str">
            <v>BRHC374102</v>
          </cell>
          <cell r="I2010" t="str">
            <v>C (Not Buying Spares or buying lubricants)</v>
          </cell>
          <cell r="P2010">
            <v>2</v>
          </cell>
          <cell r="Q2010" t="str">
            <v>XD</v>
          </cell>
          <cell r="R2010">
            <v>45164</v>
          </cell>
          <cell r="S2010">
            <v>45164</v>
          </cell>
          <cell r="T2010">
            <v>45164</v>
          </cell>
          <cell r="U2010">
            <v>45164</v>
          </cell>
          <cell r="V2010">
            <v>45530</v>
          </cell>
          <cell r="W2010">
            <v>45530</v>
          </cell>
          <cell r="X2010" t="str">
            <v>No</v>
          </cell>
          <cell r="AB2010" t="str">
            <v>2188</v>
          </cell>
          <cell r="AC2010" t="str">
            <v>2188</v>
          </cell>
          <cell r="AD2010" t="str">
            <v>2188</v>
          </cell>
          <cell r="AE2010" t="str">
            <v>4188</v>
          </cell>
          <cell r="AF2010" t="str">
            <v>6188</v>
          </cell>
          <cell r="AG2010" t="str">
            <v>2188</v>
          </cell>
        </row>
        <row r="2011">
          <cell r="D2011" t="str">
            <v>BRHC374105</v>
          </cell>
          <cell r="I2011" t="str">
            <v>C (Not Buying Spares or buying lubricants)</v>
          </cell>
          <cell r="N2011">
            <v>342</v>
          </cell>
          <cell r="O2011">
            <v>8215</v>
          </cell>
          <cell r="P2011">
            <v>6</v>
          </cell>
          <cell r="Q2011" t="str">
            <v>XD</v>
          </cell>
          <cell r="R2011">
            <v>45601</v>
          </cell>
          <cell r="S2011">
            <v>45601</v>
          </cell>
          <cell r="T2011">
            <v>45601</v>
          </cell>
          <cell r="U2011">
            <v>45601</v>
          </cell>
          <cell r="V2011">
            <v>45570</v>
          </cell>
          <cell r="W2011">
            <v>45377</v>
          </cell>
          <cell r="X2011" t="str">
            <v>No</v>
          </cell>
          <cell r="AB2011" t="str">
            <v>1319</v>
          </cell>
          <cell r="AC2011" t="str">
            <v>1319</v>
          </cell>
          <cell r="AD2011" t="str">
            <v>3219</v>
          </cell>
          <cell r="AE2011" t="str">
            <v>3219</v>
          </cell>
          <cell r="AF2011" t="str">
            <v>2759</v>
          </cell>
          <cell r="AG2011" t="str">
            <v>3219</v>
          </cell>
        </row>
        <row r="2012">
          <cell r="D2012" t="str">
            <v>BQHS040705</v>
          </cell>
          <cell r="I2012" t="str">
            <v>A (100% potential spares purchased)</v>
          </cell>
          <cell r="N2012">
            <v>33713</v>
          </cell>
          <cell r="O2012">
            <v>5488</v>
          </cell>
          <cell r="P2012">
            <v>4</v>
          </cell>
          <cell r="Q2012" t="str">
            <v>Synthetic</v>
          </cell>
          <cell r="R2012">
            <v>45631</v>
          </cell>
          <cell r="S2012">
            <v>46018</v>
          </cell>
          <cell r="T2012">
            <v>46018</v>
          </cell>
          <cell r="U2012">
            <v>45631</v>
          </cell>
          <cell r="V2012">
            <v>46018</v>
          </cell>
          <cell r="W2012">
            <v>45631</v>
          </cell>
          <cell r="X2012" t="str">
            <v>Yes</v>
          </cell>
          <cell r="Y2012">
            <v>46018</v>
          </cell>
          <cell r="Z2012">
            <v>46018</v>
          </cell>
          <cell r="AA2012">
            <v>46018</v>
          </cell>
          <cell r="AB2012" t="str">
            <v>3795</v>
          </cell>
          <cell r="AC2012" t="str">
            <v>3795</v>
          </cell>
          <cell r="AD2012" t="str">
            <v>2052</v>
          </cell>
          <cell r="AE2012" t="str">
            <v>2052</v>
          </cell>
          <cell r="AF2012" t="str">
            <v>6052</v>
          </cell>
          <cell r="AG2012" t="str">
            <v>2705</v>
          </cell>
        </row>
        <row r="2013">
          <cell r="D2013" t="str">
            <v>BQGS031413</v>
          </cell>
          <cell r="I2013" t="str">
            <v>D (Compressor scrapped/ Company shut)</v>
          </cell>
          <cell r="N2013">
            <v>0</v>
          </cell>
          <cell r="O2013">
            <v>21057</v>
          </cell>
          <cell r="P2013">
            <v>3</v>
          </cell>
          <cell r="Q2013" t="str">
            <v>XD</v>
          </cell>
          <cell r="R2013">
            <v>45548</v>
          </cell>
          <cell r="S2013">
            <v>45548</v>
          </cell>
          <cell r="T2013">
            <v>45548</v>
          </cell>
          <cell r="U2013">
            <v>45548</v>
          </cell>
          <cell r="V2013">
            <v>45548</v>
          </cell>
          <cell r="W2013">
            <v>45548</v>
          </cell>
          <cell r="AB2013" t="str">
            <v>1589</v>
          </cell>
          <cell r="AC2013" t="str">
            <v>1589</v>
          </cell>
          <cell r="AD2013" t="str">
            <v>3589</v>
          </cell>
          <cell r="AE2013" t="str">
            <v>3589</v>
          </cell>
          <cell r="AF2013" t="str">
            <v>5689</v>
          </cell>
          <cell r="AG2013" t="str">
            <v>3589</v>
          </cell>
        </row>
        <row r="2014">
          <cell r="D2014" t="str">
            <v>BRGD161212</v>
          </cell>
          <cell r="I2014" t="str">
            <v>D (Compressor scrapped/ Company shut)</v>
          </cell>
          <cell r="P2014">
            <v>3</v>
          </cell>
          <cell r="Q2014" t="str">
            <v>Air lube Plus</v>
          </cell>
          <cell r="R2014">
            <v>45266</v>
          </cell>
          <cell r="U2014">
            <v>45090</v>
          </cell>
          <cell r="AD2014" t="str">
            <v>320</v>
          </cell>
          <cell r="AE2014" t="str">
            <v>320</v>
          </cell>
          <cell r="AG2014" t="str">
            <v>100</v>
          </cell>
        </row>
        <row r="2015">
          <cell r="D2015" t="str">
            <v>BRBD160866</v>
          </cell>
          <cell r="I2015" t="str">
            <v>D (Compressor scrapped/ Company shut)</v>
          </cell>
          <cell r="P2015">
            <v>2</v>
          </cell>
          <cell r="AE2015" t="str">
            <v>365</v>
          </cell>
          <cell r="AG2015" t="str">
            <v>0</v>
          </cell>
        </row>
        <row r="2016">
          <cell r="D2016" t="str">
            <v>BRBD120303</v>
          </cell>
          <cell r="I2016" t="str">
            <v>D (Compressor scrapped/ Company shut)</v>
          </cell>
        </row>
        <row r="2017">
          <cell r="D2017" t="str">
            <v>BRGS035077</v>
          </cell>
          <cell r="I2017" t="str">
            <v>F (Company/Customer unidentified)</v>
          </cell>
          <cell r="N2017">
            <v>5657</v>
          </cell>
          <cell r="O2017">
            <v>4445</v>
          </cell>
          <cell r="P2017">
            <v>3</v>
          </cell>
          <cell r="Q2017" t="str">
            <v>Synthetic</v>
          </cell>
          <cell r="R2017">
            <v>44598</v>
          </cell>
          <cell r="S2017">
            <v>44598</v>
          </cell>
          <cell r="T2017">
            <v>44598</v>
          </cell>
          <cell r="U2017">
            <v>44598</v>
          </cell>
          <cell r="V2017">
            <v>44598</v>
          </cell>
          <cell r="W2017">
            <v>44598</v>
          </cell>
          <cell r="X2017" t="str">
            <v>No</v>
          </cell>
          <cell r="AB2017" t="str">
            <v>1718</v>
          </cell>
          <cell r="AC2017" t="str">
            <v>1718</v>
          </cell>
          <cell r="AD2017" t="str">
            <v>5718</v>
          </cell>
          <cell r="AE2017" t="str">
            <v>5718</v>
          </cell>
          <cell r="AF2017" t="str">
            <v>5718</v>
          </cell>
          <cell r="AG2017" t="str">
            <v>1718</v>
          </cell>
        </row>
        <row r="2018">
          <cell r="D2018" t="str">
            <v>BRGD161229</v>
          </cell>
          <cell r="I2018" t="str">
            <v>C (Not Buying Spares or buying lubricants)</v>
          </cell>
          <cell r="P2018">
            <v>4</v>
          </cell>
          <cell r="Q2018" t="str">
            <v>Air lube Plus</v>
          </cell>
          <cell r="R2018">
            <v>45289</v>
          </cell>
          <cell r="U2018">
            <v>44964</v>
          </cell>
          <cell r="AD2018" t="str">
            <v>750</v>
          </cell>
          <cell r="AE2018" t="str">
            <v>718</v>
          </cell>
          <cell r="AG2018" t="str">
            <v>500</v>
          </cell>
        </row>
        <row r="2019">
          <cell r="D2019" t="str">
            <v>CRAE690590</v>
          </cell>
          <cell r="P2019">
            <v>0</v>
          </cell>
        </row>
        <row r="2020">
          <cell r="D2020" t="str">
            <v>CRCE671487</v>
          </cell>
        </row>
        <row r="2021">
          <cell r="D2021" t="str">
            <v>CRBE671401</v>
          </cell>
        </row>
        <row r="2022">
          <cell r="D2022" t="str">
            <v>CRBE671357</v>
          </cell>
        </row>
        <row r="2023">
          <cell r="D2023" t="str">
            <v>CRGE662794</v>
          </cell>
        </row>
        <row r="2024">
          <cell r="D2024" t="str">
            <v>CRGE662838</v>
          </cell>
          <cell r="P2024">
            <v>0</v>
          </cell>
        </row>
        <row r="2025">
          <cell r="D2025" t="str">
            <v>CRLE661678</v>
          </cell>
        </row>
        <row r="2026">
          <cell r="D2026" t="str">
            <v>CRKE661520</v>
          </cell>
        </row>
        <row r="2027">
          <cell r="D2027" t="str">
            <v>CRJE661327</v>
          </cell>
          <cell r="I2027" t="str">
            <v>B (Below 100% potential spares purchased)</v>
          </cell>
        </row>
        <row r="2028">
          <cell r="D2028" t="str">
            <v>CRAE210441</v>
          </cell>
        </row>
        <row r="2029">
          <cell r="D2029" t="str">
            <v>CRLE210396</v>
          </cell>
        </row>
        <row r="2030">
          <cell r="D2030" t="str">
            <v>CRCE562535</v>
          </cell>
        </row>
        <row r="2031">
          <cell r="D2031" t="str">
            <v>CRCE562537</v>
          </cell>
          <cell r="P2031">
            <v>2</v>
          </cell>
          <cell r="Q2031" t="str">
            <v>Air lube</v>
          </cell>
          <cell r="R2031">
            <v>45071</v>
          </cell>
          <cell r="S2031">
            <v>45071</v>
          </cell>
          <cell r="AD2031" t="str">
            <v>0</v>
          </cell>
        </row>
        <row r="2032">
          <cell r="D2032" t="str">
            <v>CRCE562504</v>
          </cell>
        </row>
        <row r="2033">
          <cell r="D2033" t="str">
            <v>CRLE561984</v>
          </cell>
        </row>
        <row r="2034">
          <cell r="D2034" t="str">
            <v>CRKE561854</v>
          </cell>
        </row>
        <row r="2035">
          <cell r="D2035" t="str">
            <v>CRJE540563</v>
          </cell>
        </row>
        <row r="2036">
          <cell r="D2036" t="str">
            <v>DRGL080604</v>
          </cell>
        </row>
        <row r="2037">
          <cell r="D2037" t="str">
            <v>DRCL080501</v>
          </cell>
        </row>
        <row r="2038">
          <cell r="D2038" t="str">
            <v>DRBL080463</v>
          </cell>
        </row>
        <row r="2039">
          <cell r="D2039" t="str">
            <v>DRBL080465</v>
          </cell>
        </row>
        <row r="2040">
          <cell r="D2040" t="str">
            <v>DRBL080472</v>
          </cell>
        </row>
        <row r="2041">
          <cell r="D2041" t="str">
            <v>DRBL080460</v>
          </cell>
        </row>
        <row r="2042">
          <cell r="D2042" t="str">
            <v>DRBL080461</v>
          </cell>
        </row>
        <row r="2043">
          <cell r="D2043" t="str">
            <v>BRGD230256</v>
          </cell>
          <cell r="I2043" t="str">
            <v>B (Below 100% potential spares purchased)</v>
          </cell>
          <cell r="P2043">
            <v>4</v>
          </cell>
          <cell r="Q2043" t="str">
            <v>Air lube Plus</v>
          </cell>
          <cell r="R2043">
            <v>46030</v>
          </cell>
          <cell r="U2043">
            <v>46030</v>
          </cell>
          <cell r="V2043">
            <v>46030</v>
          </cell>
          <cell r="AD2043" t="str">
            <v>280</v>
          </cell>
          <cell r="AE2043" t="str">
            <v>1030</v>
          </cell>
          <cell r="AG2043" t="str">
            <v>1000</v>
          </cell>
        </row>
        <row r="2044">
          <cell r="D2044" t="str">
            <v>BRAD160803</v>
          </cell>
          <cell r="I2044" t="str">
            <v>C (Not Buying Spares or buying lubricants)</v>
          </cell>
          <cell r="P2044">
            <v>4</v>
          </cell>
          <cell r="Q2044" t="str">
            <v>Air lube Plus</v>
          </cell>
          <cell r="R2044">
            <v>45955</v>
          </cell>
          <cell r="U2044">
            <v>45955</v>
          </cell>
          <cell r="V2044">
            <v>45745</v>
          </cell>
          <cell r="AD2044" t="str">
            <v>730</v>
          </cell>
          <cell r="AE2044" t="str">
            <v>730</v>
          </cell>
          <cell r="AG2044" t="str">
            <v>1000</v>
          </cell>
        </row>
        <row r="2045">
          <cell r="D2045" t="str">
            <v>BRDD161021</v>
          </cell>
          <cell r="I2045" t="str">
            <v>C (Not Buying Spares or buying lubricants)</v>
          </cell>
          <cell r="P2045">
            <v>2</v>
          </cell>
          <cell r="AD2045" t="str">
            <v>130</v>
          </cell>
          <cell r="AE2045" t="str">
            <v>450</v>
          </cell>
          <cell r="AG2045" t="str">
            <v>1000</v>
          </cell>
        </row>
        <row r="2046">
          <cell r="D2046" t="str">
            <v>BRED161131</v>
          </cell>
          <cell r="I2046" t="str">
            <v>C (Not Buying Spares or buying lubricants)</v>
          </cell>
          <cell r="P2046">
            <v>3</v>
          </cell>
          <cell r="Q2046" t="str">
            <v>Air lube Plus</v>
          </cell>
          <cell r="R2046">
            <v>45265</v>
          </cell>
          <cell r="AD2046" t="str">
            <v>685</v>
          </cell>
          <cell r="AE2046" t="str">
            <v>1285</v>
          </cell>
          <cell r="AG2046" t="str">
            <v>1000</v>
          </cell>
        </row>
        <row r="2047">
          <cell r="D2047" t="str">
            <v>BRCD160978</v>
          </cell>
          <cell r="I2047" t="str">
            <v>C (Not Buying Spares or buying lubricants)</v>
          </cell>
          <cell r="P2047">
            <v>3</v>
          </cell>
          <cell r="Q2047" t="str">
            <v>Air lube Plus</v>
          </cell>
          <cell r="R2047">
            <v>46144</v>
          </cell>
          <cell r="U2047">
            <v>46144</v>
          </cell>
          <cell r="V2047">
            <v>46144</v>
          </cell>
          <cell r="AD2047" t="str">
            <v>1430</v>
          </cell>
          <cell r="AE2047" t="str">
            <v>1770</v>
          </cell>
          <cell r="AG2047" t="str">
            <v>1000</v>
          </cell>
        </row>
        <row r="2048">
          <cell r="D2048" t="str">
            <v>BRBL150944</v>
          </cell>
          <cell r="I2048" t="str">
            <v>A (100% potential spares purchased)</v>
          </cell>
          <cell r="P2048">
            <v>4</v>
          </cell>
          <cell r="Q2048" t="str">
            <v>Air lube Plus</v>
          </cell>
          <cell r="R2048">
            <v>46158</v>
          </cell>
          <cell r="U2048">
            <v>46158</v>
          </cell>
          <cell r="V2048">
            <v>46016</v>
          </cell>
          <cell r="AB2048" t="str">
            <v>500</v>
          </cell>
          <cell r="AC2048" t="str">
            <v>500</v>
          </cell>
          <cell r="AD2048" t="str">
            <v>1500</v>
          </cell>
          <cell r="AE2048" t="str">
            <v>500</v>
          </cell>
          <cell r="AF2048" t="str">
            <v>1500</v>
          </cell>
          <cell r="AG2048" t="str">
            <v>1000</v>
          </cell>
        </row>
        <row r="2049">
          <cell r="D2049" t="str">
            <v>RKS-8392</v>
          </cell>
        </row>
        <row r="2050">
          <cell r="D2050" t="str">
            <v>RKS-8681</v>
          </cell>
        </row>
        <row r="2051">
          <cell r="D2051" t="str">
            <v>RKS-8682</v>
          </cell>
        </row>
        <row r="2052">
          <cell r="D2052" t="str">
            <v>QIS-8387</v>
          </cell>
        </row>
        <row r="2053">
          <cell r="D2053" t="str">
            <v>QIS-8389</v>
          </cell>
        </row>
        <row r="2054">
          <cell r="D2054" t="str">
            <v>BRAC372352</v>
          </cell>
          <cell r="I2054" t="str">
            <v>B (Below 100% potential spares purchased)</v>
          </cell>
          <cell r="N2054">
            <v>4835</v>
          </cell>
          <cell r="O2054">
            <v>11760</v>
          </cell>
          <cell r="P2054">
            <v>5</v>
          </cell>
          <cell r="Q2054" t="str">
            <v>XD</v>
          </cell>
          <cell r="R2054">
            <v>45581</v>
          </cell>
          <cell r="S2054">
            <v>45582</v>
          </cell>
          <cell r="T2054">
            <v>45582</v>
          </cell>
          <cell r="U2054">
            <v>45582</v>
          </cell>
          <cell r="V2054">
            <v>45582</v>
          </cell>
          <cell r="W2054">
            <v>45582</v>
          </cell>
          <cell r="X2054" t="str">
            <v>No</v>
          </cell>
          <cell r="AB2054" t="str">
            <v>-1049</v>
          </cell>
          <cell r="AC2054" t="str">
            <v>-1049</v>
          </cell>
          <cell r="AD2054" t="str">
            <v>951</v>
          </cell>
          <cell r="AE2054" t="str">
            <v>951</v>
          </cell>
          <cell r="AF2054" t="str">
            <v>2449</v>
          </cell>
          <cell r="AG2054" t="str">
            <v>-1049</v>
          </cell>
        </row>
        <row r="2055">
          <cell r="D2055" t="str">
            <v>BRDC373261</v>
          </cell>
          <cell r="I2055" t="str">
            <v>B (Below 100% potential spares purchased)</v>
          </cell>
          <cell r="N2055">
            <v>3022</v>
          </cell>
          <cell r="O2055">
            <v>7317</v>
          </cell>
          <cell r="P2055">
            <v>4</v>
          </cell>
          <cell r="Q2055" t="str">
            <v>XD</v>
          </cell>
          <cell r="R2055">
            <v>46021</v>
          </cell>
          <cell r="S2055">
            <v>46021</v>
          </cell>
          <cell r="T2055">
            <v>46021</v>
          </cell>
          <cell r="U2055">
            <v>46021</v>
          </cell>
          <cell r="V2055">
            <v>46021</v>
          </cell>
          <cell r="W2055">
            <v>46021</v>
          </cell>
          <cell r="X2055" t="str">
            <v>No</v>
          </cell>
          <cell r="AB2055" t="str">
            <v>1416</v>
          </cell>
          <cell r="AC2055" t="str">
            <v>1416</v>
          </cell>
          <cell r="AD2055" t="str">
            <v>3416</v>
          </cell>
          <cell r="AE2055" t="str">
            <v>3416</v>
          </cell>
          <cell r="AF2055" t="str">
            <v>7416</v>
          </cell>
          <cell r="AG2055" t="str">
            <v>3416</v>
          </cell>
        </row>
        <row r="2056">
          <cell r="D2056" t="str">
            <v>BRCC372871</v>
          </cell>
          <cell r="I2056" t="str">
            <v>A (100% potential spares purchased)</v>
          </cell>
          <cell r="N2056">
            <v>20198</v>
          </cell>
          <cell r="O2056">
            <v>19857</v>
          </cell>
          <cell r="P2056">
            <v>4</v>
          </cell>
          <cell r="Q2056" t="str">
            <v>XD</v>
          </cell>
          <cell r="R2056">
            <v>46093</v>
          </cell>
          <cell r="S2056">
            <v>46093</v>
          </cell>
          <cell r="T2056">
            <v>46093</v>
          </cell>
          <cell r="U2056">
            <v>45968</v>
          </cell>
          <cell r="V2056">
            <v>45968</v>
          </cell>
          <cell r="W2056">
            <v>45607</v>
          </cell>
          <cell r="AB2056" t="str">
            <v>770</v>
          </cell>
          <cell r="AC2056" t="str">
            <v>770</v>
          </cell>
          <cell r="AD2056" t="str">
            <v>2770</v>
          </cell>
          <cell r="AE2056" t="str">
            <v>2770</v>
          </cell>
          <cell r="AF2056" t="str">
            <v>613</v>
          </cell>
          <cell r="AG2056" t="str">
            <v>2770</v>
          </cell>
        </row>
        <row r="2057">
          <cell r="D2057" t="str">
            <v>BRAC372524</v>
          </cell>
          <cell r="I2057" t="str">
            <v>A (100% potential spares purchased)</v>
          </cell>
          <cell r="N2057">
            <v>21803</v>
          </cell>
          <cell r="O2057">
            <v>24455</v>
          </cell>
          <cell r="P2057">
            <v>5</v>
          </cell>
          <cell r="Q2057" t="str">
            <v>XD</v>
          </cell>
          <cell r="R2057">
            <v>46171</v>
          </cell>
          <cell r="S2057">
            <v>46171</v>
          </cell>
          <cell r="T2057">
            <v>46171</v>
          </cell>
          <cell r="U2057">
            <v>46171</v>
          </cell>
          <cell r="V2057">
            <v>46024</v>
          </cell>
          <cell r="W2057">
            <v>46171</v>
          </cell>
          <cell r="X2057" t="str">
            <v>Yes</v>
          </cell>
          <cell r="Y2057">
            <v>45915</v>
          </cell>
          <cell r="Z2057">
            <v>45915</v>
          </cell>
          <cell r="AA2057">
            <v>45915</v>
          </cell>
          <cell r="AB2057" t="str">
            <v>1500</v>
          </cell>
          <cell r="AC2057" t="str">
            <v>1500</v>
          </cell>
          <cell r="AD2057" t="str">
            <v>3000</v>
          </cell>
          <cell r="AE2057" t="str">
            <v>3000</v>
          </cell>
          <cell r="AF2057" t="str">
            <v>8000</v>
          </cell>
          <cell r="AG2057" t="str">
            <v>299</v>
          </cell>
        </row>
        <row r="2058">
          <cell r="D2058" t="str">
            <v>18277004</v>
          </cell>
          <cell r="P2058">
            <v>0</v>
          </cell>
        </row>
        <row r="2059">
          <cell r="D2059" t="str">
            <v>17088211</v>
          </cell>
        </row>
        <row r="2060">
          <cell r="D2060" t="str">
            <v>019</v>
          </cell>
          <cell r="P2060">
            <v>0</v>
          </cell>
        </row>
        <row r="2061">
          <cell r="D2061" t="str">
            <v>CRFE210612</v>
          </cell>
          <cell r="P2061">
            <v>0</v>
          </cell>
        </row>
        <row r="2062">
          <cell r="D2062" t="str">
            <v>CRFE210613</v>
          </cell>
        </row>
        <row r="2063">
          <cell r="D2063" t="str">
            <v>CRDE210577</v>
          </cell>
          <cell r="I2063" t="str">
            <v>B (Below 100% potential spares purchased)</v>
          </cell>
        </row>
        <row r="2064">
          <cell r="D2064" t="str">
            <v>DREL080543</v>
          </cell>
        </row>
        <row r="2065">
          <cell r="D2065" t="str">
            <v>DREL080551</v>
          </cell>
        </row>
        <row r="2066">
          <cell r="D2066" t="str">
            <v>DREL080552</v>
          </cell>
        </row>
        <row r="2067">
          <cell r="D2067" t="str">
            <v>CRJE690410</v>
          </cell>
          <cell r="P2067">
            <v>8</v>
          </cell>
          <cell r="AD2067" t="str">
            <v>1000</v>
          </cell>
        </row>
        <row r="2068">
          <cell r="D2068" t="str">
            <v>BRGD161218</v>
          </cell>
          <cell r="I2068" t="str">
            <v>C (Not Buying Spares or buying lubricants)</v>
          </cell>
          <cell r="P2068">
            <v>3</v>
          </cell>
          <cell r="Q2068" t="str">
            <v>Air lube Plus</v>
          </cell>
          <cell r="R2068">
            <v>45090</v>
          </cell>
          <cell r="U2068">
            <v>45090</v>
          </cell>
          <cell r="V2068">
            <v>45090</v>
          </cell>
          <cell r="AD2068" t="str">
            <v>355</v>
          </cell>
          <cell r="AE2068" t="str">
            <v>955</v>
          </cell>
          <cell r="AG2068" t="str">
            <v>1000</v>
          </cell>
        </row>
        <row r="2069">
          <cell r="D2069" t="str">
            <v>CMIE661448</v>
          </cell>
          <cell r="P2069">
            <v>0</v>
          </cell>
        </row>
        <row r="2070">
          <cell r="D2070" t="str">
            <v>CRLE540680</v>
          </cell>
          <cell r="P2070">
            <v>0</v>
          </cell>
        </row>
        <row r="2071">
          <cell r="D2071" t="str">
            <v>BRDT243533</v>
          </cell>
          <cell r="P2071">
            <v>0</v>
          </cell>
        </row>
        <row r="2072">
          <cell r="D2072" t="str">
            <v>GNIE660495</v>
          </cell>
          <cell r="P2072">
            <v>0</v>
          </cell>
        </row>
        <row r="2073">
          <cell r="D2073" t="str">
            <v>DREL080544</v>
          </cell>
        </row>
        <row r="2074">
          <cell r="D2074" t="str">
            <v>CRDE562781</v>
          </cell>
        </row>
        <row r="2075">
          <cell r="D2075" t="str">
            <v>CRDE210575</v>
          </cell>
          <cell r="P2075">
            <v>0</v>
          </cell>
        </row>
        <row r="2076">
          <cell r="D2076" t="str">
            <v>84487</v>
          </cell>
          <cell r="P2076">
            <v>0</v>
          </cell>
        </row>
        <row r="2077">
          <cell r="D2077" t="str">
            <v>PREENC2591</v>
          </cell>
        </row>
        <row r="2078">
          <cell r="D2078" t="str">
            <v>BRGC374007</v>
          </cell>
          <cell r="I2078" t="str">
            <v>B (Below 100% potential spares purchased)</v>
          </cell>
          <cell r="N2078">
            <v>4137</v>
          </cell>
          <cell r="O2078">
            <v>2808</v>
          </cell>
          <cell r="P2078">
            <v>6</v>
          </cell>
          <cell r="Q2078" t="str">
            <v>XD</v>
          </cell>
          <cell r="R2078">
            <v>46126</v>
          </cell>
          <cell r="S2078">
            <v>46126</v>
          </cell>
          <cell r="T2078">
            <v>46126</v>
          </cell>
          <cell r="U2078">
            <v>46126</v>
          </cell>
          <cell r="V2078">
            <v>46126</v>
          </cell>
          <cell r="W2078">
            <v>45758</v>
          </cell>
          <cell r="X2078" t="str">
            <v>No</v>
          </cell>
          <cell r="AB2078" t="str">
            <v>2000</v>
          </cell>
          <cell r="AC2078" t="str">
            <v>2000</v>
          </cell>
          <cell r="AD2078" t="str">
            <v>4000</v>
          </cell>
          <cell r="AE2078" t="str">
            <v>4000</v>
          </cell>
          <cell r="AF2078" t="str">
            <v>1154</v>
          </cell>
          <cell r="AG2078" t="str">
            <v>4000</v>
          </cell>
        </row>
        <row r="2079">
          <cell r="D2079" t="str">
            <v>CRKE210338</v>
          </cell>
          <cell r="P2079">
            <v>0</v>
          </cell>
        </row>
        <row r="2080">
          <cell r="D2080" t="str">
            <v>CRGE662841</v>
          </cell>
        </row>
        <row r="2081">
          <cell r="D2081" t="str">
            <v>BRGC373881</v>
          </cell>
          <cell r="I2081" t="str">
            <v>C (Not Buying Spares or buying lubricants)</v>
          </cell>
          <cell r="N2081">
            <v>7860</v>
          </cell>
          <cell r="O2081">
            <v>4818</v>
          </cell>
          <cell r="P2081">
            <v>4</v>
          </cell>
          <cell r="Q2081" t="str">
            <v>XD</v>
          </cell>
          <cell r="R2081">
            <v>46039</v>
          </cell>
          <cell r="S2081">
            <v>46039</v>
          </cell>
          <cell r="T2081">
            <v>46039</v>
          </cell>
          <cell r="U2081">
            <v>46039</v>
          </cell>
          <cell r="V2081">
            <v>46039</v>
          </cell>
          <cell r="W2081">
            <v>46039</v>
          </cell>
          <cell r="X2081" t="str">
            <v>No</v>
          </cell>
          <cell r="AB2081" t="str">
            <v>1935</v>
          </cell>
          <cell r="AC2081" t="str">
            <v>1935</v>
          </cell>
          <cell r="AD2081" t="str">
            <v>3935</v>
          </cell>
          <cell r="AE2081" t="str">
            <v>3935</v>
          </cell>
          <cell r="AF2081" t="str">
            <v>7935</v>
          </cell>
          <cell r="AG2081" t="str">
            <v>3935</v>
          </cell>
        </row>
        <row r="2082">
          <cell r="D2082" t="str">
            <v>PRFENC2623</v>
          </cell>
        </row>
        <row r="2083">
          <cell r="D2083" t="str">
            <v>BRFC373676</v>
          </cell>
          <cell r="I2083" t="str">
            <v>B (Below 100% potential spares purchased)</v>
          </cell>
          <cell r="N2083">
            <v>22356</v>
          </cell>
          <cell r="O2083">
            <v>21514</v>
          </cell>
          <cell r="P2083">
            <v>2</v>
          </cell>
          <cell r="Q2083" t="str">
            <v>XD</v>
          </cell>
          <cell r="R2083">
            <v>45804</v>
          </cell>
          <cell r="S2083">
            <v>45804</v>
          </cell>
          <cell r="T2083">
            <v>45804</v>
          </cell>
          <cell r="U2083">
            <v>45804</v>
          </cell>
          <cell r="V2083">
            <v>45804</v>
          </cell>
          <cell r="W2083">
            <v>45891</v>
          </cell>
          <cell r="X2083" t="str">
            <v>No</v>
          </cell>
          <cell r="AB2083" t="str">
            <v>851</v>
          </cell>
          <cell r="AC2083" t="str">
            <v>851</v>
          </cell>
          <cell r="AD2083" t="str">
            <v>2851</v>
          </cell>
          <cell r="AE2083" t="str">
            <v>851</v>
          </cell>
          <cell r="AF2083" t="str">
            <v>5399</v>
          </cell>
          <cell r="AG2083" t="str">
            <v>801</v>
          </cell>
        </row>
        <row r="2084">
          <cell r="D2084" t="str">
            <v>B18V3289</v>
          </cell>
        </row>
        <row r="2085">
          <cell r="D2085" t="str">
            <v>18438409</v>
          </cell>
        </row>
        <row r="2086">
          <cell r="D2086" t="str">
            <v>BRGC373918</v>
          </cell>
          <cell r="I2086" t="str">
            <v>D (Compressor scrapped/ Company shut)</v>
          </cell>
          <cell r="N2086">
            <v>2961</v>
          </cell>
          <cell r="O2086">
            <v>1643</v>
          </cell>
          <cell r="P2086">
            <v>5</v>
          </cell>
          <cell r="Q2086" t="str">
            <v>XD</v>
          </cell>
          <cell r="R2086">
            <v>44875</v>
          </cell>
          <cell r="S2086">
            <v>44875</v>
          </cell>
          <cell r="T2086">
            <v>44875</v>
          </cell>
          <cell r="U2086">
            <v>44875</v>
          </cell>
          <cell r="X2086" t="str">
            <v>No</v>
          </cell>
          <cell r="AB2086" t="str">
            <v>1500</v>
          </cell>
          <cell r="AC2086" t="str">
            <v>1500</v>
          </cell>
          <cell r="AD2086" t="str">
            <v>1500</v>
          </cell>
          <cell r="AE2086" t="str">
            <v>1500</v>
          </cell>
          <cell r="AF2086" t="str">
            <v>3400</v>
          </cell>
          <cell r="AG2086" t="str">
            <v>2500</v>
          </cell>
        </row>
        <row r="2087">
          <cell r="D2087" t="str">
            <v>B18V3288</v>
          </cell>
        </row>
        <row r="2088">
          <cell r="D2088" t="str">
            <v>BRCD160967</v>
          </cell>
          <cell r="I2088" t="str">
            <v>D (Compressor scrapped/ Company shut)</v>
          </cell>
          <cell r="P2088">
            <v>8</v>
          </cell>
          <cell r="Q2088" t="str">
            <v>Air lube Plus</v>
          </cell>
          <cell r="R2088">
            <v>45339</v>
          </cell>
          <cell r="U2088">
            <v>45339</v>
          </cell>
          <cell r="V2088">
            <v>45339</v>
          </cell>
          <cell r="AD2088" t="str">
            <v>587</v>
          </cell>
          <cell r="AE2088" t="str">
            <v>1337</v>
          </cell>
          <cell r="AG2088" t="str">
            <v>1000</v>
          </cell>
        </row>
        <row r="2089">
          <cell r="D2089" t="str">
            <v>PREENC2595</v>
          </cell>
        </row>
        <row r="2090">
          <cell r="D2090" t="str">
            <v>18421809</v>
          </cell>
        </row>
        <row r="2091">
          <cell r="D2091" t="str">
            <v>BRGC373885</v>
          </cell>
          <cell r="I2091" t="str">
            <v>D (Compressor scrapped/ Company shut)</v>
          </cell>
          <cell r="N2091">
            <v>10448</v>
          </cell>
          <cell r="O2091">
            <v>2140</v>
          </cell>
          <cell r="P2091">
            <v>3</v>
          </cell>
          <cell r="Q2091" t="str">
            <v>Air lube Plus</v>
          </cell>
          <cell r="R2091">
            <v>45189</v>
          </cell>
          <cell r="S2091">
            <v>45189</v>
          </cell>
          <cell r="T2091">
            <v>45189</v>
          </cell>
          <cell r="U2091">
            <v>44779</v>
          </cell>
          <cell r="V2091">
            <v>45189</v>
          </cell>
          <cell r="W2091">
            <v>45114</v>
          </cell>
          <cell r="X2091" t="str">
            <v>No</v>
          </cell>
          <cell r="AB2091" t="str">
            <v>2000</v>
          </cell>
          <cell r="AC2091" t="str">
            <v>2000</v>
          </cell>
          <cell r="AD2091" t="str">
            <v>2000</v>
          </cell>
          <cell r="AE2091" t="str">
            <v>1660</v>
          </cell>
          <cell r="AF2091" t="str">
            <v>8000</v>
          </cell>
          <cell r="AG2091" t="str">
            <v>2000</v>
          </cell>
        </row>
        <row r="2092">
          <cell r="D2092" t="str">
            <v>11397201</v>
          </cell>
          <cell r="P2092">
            <v>0</v>
          </cell>
        </row>
        <row r="2093">
          <cell r="D2093" t="str">
            <v>CRGE662792</v>
          </cell>
          <cell r="P2093">
            <v>0</v>
          </cell>
        </row>
        <row r="2094">
          <cell r="D2094" t="str">
            <v>BRCD160968</v>
          </cell>
          <cell r="I2094" t="str">
            <v>B (Below 100% potential spares purchased)</v>
          </cell>
          <cell r="P2094">
            <v>8</v>
          </cell>
          <cell r="Q2094" t="str">
            <v>Air lube Plus</v>
          </cell>
          <cell r="R2094">
            <v>45266</v>
          </cell>
          <cell r="U2094">
            <v>45266</v>
          </cell>
          <cell r="V2094">
            <v>45266</v>
          </cell>
          <cell r="AD2094" t="str">
            <v>252</v>
          </cell>
          <cell r="AE2094" t="str">
            <v>752</v>
          </cell>
          <cell r="AG2094" t="str">
            <v>752</v>
          </cell>
        </row>
        <row r="2095">
          <cell r="D2095" t="str">
            <v>RAS-9218</v>
          </cell>
        </row>
        <row r="2096">
          <cell r="D2096" t="str">
            <v>DREL151271</v>
          </cell>
          <cell r="P2096">
            <v>0</v>
          </cell>
        </row>
        <row r="2097">
          <cell r="D2097" t="str">
            <v>BRDD161019</v>
          </cell>
          <cell r="I2097" t="str">
            <v>C (Not Buying Spares or buying lubricants)</v>
          </cell>
          <cell r="P2097">
            <v>4</v>
          </cell>
          <cell r="AD2097" t="str">
            <v>330</v>
          </cell>
          <cell r="AE2097" t="str">
            <v>830</v>
          </cell>
          <cell r="AG2097" t="str">
            <v>1000</v>
          </cell>
        </row>
        <row r="2098">
          <cell r="D2098" t="str">
            <v>BRED161077</v>
          </cell>
          <cell r="I2098" t="str">
            <v>B (Below 100% potential spares purchased)</v>
          </cell>
          <cell r="P2098">
            <v>3</v>
          </cell>
          <cell r="Q2098" t="str">
            <v>Air lube Plus</v>
          </cell>
          <cell r="R2098">
            <v>46145</v>
          </cell>
          <cell r="U2098">
            <v>46145</v>
          </cell>
          <cell r="V2098">
            <v>46145</v>
          </cell>
          <cell r="AD2098" t="str">
            <v>690</v>
          </cell>
          <cell r="AE2098" t="str">
            <v>1390</v>
          </cell>
          <cell r="AG2098" t="str">
            <v>1000</v>
          </cell>
        </row>
        <row r="2099">
          <cell r="D2099" t="str">
            <v>47943</v>
          </cell>
          <cell r="P2099">
            <v>0</v>
          </cell>
        </row>
        <row r="2100">
          <cell r="D2100" t="str">
            <v>BRCD160984</v>
          </cell>
          <cell r="I2100" t="str">
            <v>C (Not Buying Spares or buying lubricants)</v>
          </cell>
          <cell r="P2100">
            <v>6</v>
          </cell>
          <cell r="Q2100" t="str">
            <v>Air lube Plus</v>
          </cell>
          <cell r="R2100">
            <v>46170</v>
          </cell>
          <cell r="AD2100" t="str">
            <v>1500</v>
          </cell>
          <cell r="AE2100" t="str">
            <v>1100</v>
          </cell>
          <cell r="AG2100" t="str">
            <v>1000</v>
          </cell>
        </row>
        <row r="2101">
          <cell r="D2101" t="str">
            <v>GNIE560565</v>
          </cell>
          <cell r="P2101">
            <v>0</v>
          </cell>
        </row>
        <row r="2102">
          <cell r="D2102" t="str">
            <v>BRJS040951</v>
          </cell>
          <cell r="I2102" t="str">
            <v>B (Below 100% potential spares purchased)</v>
          </cell>
          <cell r="N2102">
            <v>23284</v>
          </cell>
          <cell r="O2102">
            <v>13097</v>
          </cell>
          <cell r="P2102">
            <v>6</v>
          </cell>
          <cell r="Q2102" t="str">
            <v>Synthetic</v>
          </cell>
          <cell r="R2102">
            <v>46044</v>
          </cell>
          <cell r="S2102">
            <v>46044</v>
          </cell>
          <cell r="T2102">
            <v>46044</v>
          </cell>
          <cell r="U2102">
            <v>46044</v>
          </cell>
          <cell r="V2102">
            <v>46044</v>
          </cell>
          <cell r="W2102">
            <v>46033</v>
          </cell>
          <cell r="X2102" t="str">
            <v>No</v>
          </cell>
          <cell r="AB2102" t="str">
            <v>3998</v>
          </cell>
          <cell r="AC2102" t="str">
            <v>3998</v>
          </cell>
          <cell r="AD2102" t="str">
            <v>5998</v>
          </cell>
          <cell r="AE2102" t="str">
            <v>5998</v>
          </cell>
          <cell r="AF2102" t="str">
            <v>7998</v>
          </cell>
          <cell r="AG2102" t="str">
            <v>3998</v>
          </cell>
        </row>
        <row r="2103">
          <cell r="D2103" t="str">
            <v>BQAC373617</v>
          </cell>
          <cell r="I2103" t="str">
            <v>B (Below 100% potential spares purchased)</v>
          </cell>
          <cell r="N2103">
            <v>18408</v>
          </cell>
          <cell r="O2103">
            <v>6808</v>
          </cell>
          <cell r="P2103">
            <v>3</v>
          </cell>
          <cell r="Q2103" t="str">
            <v>XD</v>
          </cell>
          <cell r="R2103">
            <v>45821</v>
          </cell>
          <cell r="S2103">
            <v>45821</v>
          </cell>
          <cell r="T2103">
            <v>45821</v>
          </cell>
          <cell r="U2103">
            <v>45821</v>
          </cell>
          <cell r="V2103">
            <v>45821</v>
          </cell>
          <cell r="W2103">
            <v>45821</v>
          </cell>
          <cell r="X2103" t="str">
            <v>No</v>
          </cell>
          <cell r="AB2103" t="str">
            <v>1038</v>
          </cell>
          <cell r="AC2103" t="str">
            <v>1038</v>
          </cell>
          <cell r="AD2103" t="str">
            <v>2538</v>
          </cell>
          <cell r="AE2103" t="str">
            <v>2538</v>
          </cell>
          <cell r="AF2103" t="str">
            <v>7538</v>
          </cell>
          <cell r="AG2103" t="str">
            <v>2538</v>
          </cell>
        </row>
        <row r="2104">
          <cell r="D2104" t="str">
            <v>BRDD161036</v>
          </cell>
          <cell r="I2104" t="str">
            <v>A (100% potential spares purchased)</v>
          </cell>
          <cell r="P2104">
            <v>4</v>
          </cell>
          <cell r="Q2104" t="str">
            <v>Air lube Plus</v>
          </cell>
          <cell r="R2104">
            <v>46052</v>
          </cell>
          <cell r="U2104">
            <v>46052</v>
          </cell>
          <cell r="V2104">
            <v>46052</v>
          </cell>
          <cell r="AD2104" t="str">
            <v>410</v>
          </cell>
          <cell r="AE2104" t="str">
            <v>1160</v>
          </cell>
          <cell r="AG2104" t="str">
            <v>1000</v>
          </cell>
        </row>
        <row r="2105">
          <cell r="D2105" t="str">
            <v>BRED161081</v>
          </cell>
          <cell r="I2105" t="str">
            <v>D (Compressor scrapped/ Company shut)</v>
          </cell>
          <cell r="P2105">
            <v>0</v>
          </cell>
          <cell r="AE2105" t="str">
            <v>0</v>
          </cell>
          <cell r="AG2105" t="str">
            <v>0</v>
          </cell>
        </row>
        <row r="2106">
          <cell r="D2106" t="str">
            <v>BRFS042072</v>
          </cell>
          <cell r="I2106" t="str">
            <v>F (Company/Customer unidentified)</v>
          </cell>
          <cell r="P2106">
            <v>0</v>
          </cell>
          <cell r="X2106" t="str">
            <v>No</v>
          </cell>
        </row>
        <row r="2107">
          <cell r="D2107" t="str">
            <v>18424909</v>
          </cell>
          <cell r="P2107">
            <v>0</v>
          </cell>
        </row>
        <row r="2108">
          <cell r="D2108" t="str">
            <v>CRFE662703</v>
          </cell>
          <cell r="I2108" t="str">
            <v>B (Below 100% potential spares purchased)</v>
          </cell>
        </row>
        <row r="2109">
          <cell r="D2109" t="str">
            <v>BRDD161024</v>
          </cell>
          <cell r="I2109" t="str">
            <v>D (Compressor scrapped/ Company shut)</v>
          </cell>
          <cell r="P2109">
            <v>0</v>
          </cell>
          <cell r="AE2109" t="str">
            <v>0</v>
          </cell>
          <cell r="AG2109" t="str">
            <v>0</v>
          </cell>
        </row>
        <row r="2110">
          <cell r="D2110" t="str">
            <v>CRFE210614</v>
          </cell>
          <cell r="P2110">
            <v>0</v>
          </cell>
        </row>
        <row r="2111">
          <cell r="D2111" t="str">
            <v>CRFE662684</v>
          </cell>
          <cell r="P2111">
            <v>0</v>
          </cell>
          <cell r="Q2111" t="str">
            <v>Air lube</v>
          </cell>
          <cell r="AD2111" t="str">
            <v>0</v>
          </cell>
        </row>
        <row r="2112">
          <cell r="D2112" t="str">
            <v>CRBE562351</v>
          </cell>
          <cell r="P2112">
            <v>0</v>
          </cell>
        </row>
        <row r="2113">
          <cell r="D2113" t="str">
            <v>BRAF110427</v>
          </cell>
          <cell r="I2113" t="str">
            <v>C (Not Buying Spares or buying lubricants)</v>
          </cell>
          <cell r="N2113">
            <v>5994</v>
          </cell>
          <cell r="O2113">
            <v>4166</v>
          </cell>
          <cell r="P2113">
            <v>4</v>
          </cell>
          <cell r="Q2113" t="str">
            <v>XD</v>
          </cell>
          <cell r="R2113">
            <v>46022</v>
          </cell>
          <cell r="S2113">
            <v>46022</v>
          </cell>
          <cell r="T2113">
            <v>46022</v>
          </cell>
          <cell r="U2113">
            <v>45909</v>
          </cell>
          <cell r="V2113">
            <v>45909</v>
          </cell>
          <cell r="W2113">
            <v>45909</v>
          </cell>
          <cell r="X2113" t="str">
            <v>Yes</v>
          </cell>
          <cell r="Y2113">
            <v>46022</v>
          </cell>
          <cell r="AA2113">
            <v>46022</v>
          </cell>
          <cell r="AB2113" t="str">
            <v>2000</v>
          </cell>
          <cell r="AC2113" t="str">
            <v>2000</v>
          </cell>
          <cell r="AD2113" t="str">
            <v>773</v>
          </cell>
          <cell r="AE2113" t="str">
            <v>773</v>
          </cell>
          <cell r="AF2113" t="str">
            <v>4773</v>
          </cell>
          <cell r="AG2113" t="str">
            <v>773</v>
          </cell>
        </row>
        <row r="2114">
          <cell r="D2114" t="str">
            <v>CRFE210615</v>
          </cell>
          <cell r="P2114">
            <v>8</v>
          </cell>
          <cell r="Q2114" t="str">
            <v>Air lube</v>
          </cell>
          <cell r="AD2114" t="str">
            <v>0</v>
          </cell>
        </row>
        <row r="2115">
          <cell r="D2115" t="str">
            <v>CIIE690495</v>
          </cell>
          <cell r="P2115">
            <v>0</v>
          </cell>
        </row>
        <row r="2116">
          <cell r="D2116" t="str">
            <v>BQDC374392</v>
          </cell>
          <cell r="I2116" t="str">
            <v>F (Company/Customer unidentified)</v>
          </cell>
          <cell r="P2116">
            <v>0</v>
          </cell>
          <cell r="X2116" t="str">
            <v>No</v>
          </cell>
        </row>
        <row r="2117">
          <cell r="D2117" t="str">
            <v>DRBL080470</v>
          </cell>
          <cell r="P2117">
            <v>0</v>
          </cell>
        </row>
        <row r="2118">
          <cell r="D2118" t="str">
            <v>17070311</v>
          </cell>
          <cell r="P2118">
            <v>18</v>
          </cell>
          <cell r="AD2118" t="str">
            <v>0</v>
          </cell>
        </row>
        <row r="2119">
          <cell r="D2119" t="str">
            <v>CRFE210608</v>
          </cell>
          <cell r="P2119">
            <v>0</v>
          </cell>
        </row>
        <row r="2120">
          <cell r="D2120" t="str">
            <v>CRBE661978</v>
          </cell>
          <cell r="P2120">
            <v>0</v>
          </cell>
        </row>
        <row r="2121">
          <cell r="D2121" t="str">
            <v>18354507</v>
          </cell>
        </row>
        <row r="2122">
          <cell r="D2122" t="str">
            <v>18404808</v>
          </cell>
        </row>
        <row r="2123">
          <cell r="D2123" t="str">
            <v>PRCENC2000</v>
          </cell>
        </row>
        <row r="2124">
          <cell r="D2124" t="str">
            <v>BREC373485</v>
          </cell>
          <cell r="I2124" t="str">
            <v>B (Below 100% potential spares purchased)</v>
          </cell>
          <cell r="N2124">
            <v>3941</v>
          </cell>
          <cell r="O2124">
            <v>4102</v>
          </cell>
          <cell r="P2124">
            <v>2</v>
          </cell>
          <cell r="Q2124" t="str">
            <v>XD</v>
          </cell>
          <cell r="R2124">
            <v>45726</v>
          </cell>
          <cell r="S2124">
            <v>45726</v>
          </cell>
          <cell r="T2124">
            <v>45726</v>
          </cell>
          <cell r="U2124">
            <v>45726</v>
          </cell>
          <cell r="V2124">
            <v>45726</v>
          </cell>
          <cell r="W2124">
            <v>45726</v>
          </cell>
          <cell r="X2124" t="str">
            <v>No</v>
          </cell>
          <cell r="AB2124" t="str">
            <v>1349</v>
          </cell>
          <cell r="AC2124" t="str">
            <v>1349</v>
          </cell>
          <cell r="AD2124" t="str">
            <v>3349</v>
          </cell>
          <cell r="AE2124" t="str">
            <v>3349</v>
          </cell>
          <cell r="AF2124" t="str">
            <v>2349</v>
          </cell>
          <cell r="AG2124" t="str">
            <v>3349</v>
          </cell>
        </row>
        <row r="2125">
          <cell r="D2125" t="str">
            <v>BRAD160816</v>
          </cell>
          <cell r="I2125" t="str">
            <v>C (Not Buying Spares or buying lubricants)</v>
          </cell>
          <cell r="P2125">
            <v>4</v>
          </cell>
          <cell r="Q2125" t="str">
            <v>Air lube Plus</v>
          </cell>
          <cell r="R2125">
            <v>45265</v>
          </cell>
          <cell r="AD2125" t="str">
            <v>405</v>
          </cell>
          <cell r="AE2125" t="str">
            <v>905</v>
          </cell>
          <cell r="AG2125" t="str">
            <v>1000</v>
          </cell>
        </row>
        <row r="2126">
          <cell r="D2126" t="str">
            <v>BRED161124</v>
          </cell>
          <cell r="I2126" t="str">
            <v>C (Not Buying Spares or buying lubricants)</v>
          </cell>
          <cell r="P2126">
            <v>2</v>
          </cell>
          <cell r="Q2126" t="str">
            <v>Air lube Plus</v>
          </cell>
          <cell r="R2126">
            <v>45955</v>
          </cell>
          <cell r="U2126">
            <v>45955</v>
          </cell>
          <cell r="V2126">
            <v>45955</v>
          </cell>
          <cell r="AD2126" t="str">
            <v>365</v>
          </cell>
          <cell r="AE2126" t="str">
            <v>1115</v>
          </cell>
          <cell r="AG2126" t="str">
            <v>1000</v>
          </cell>
        </row>
        <row r="2127">
          <cell r="D2127" t="str">
            <v>BRES034488</v>
          </cell>
          <cell r="I2127" t="str">
            <v>C (Not Buying Spares or buying lubricants)</v>
          </cell>
          <cell r="N2127">
            <v>19472</v>
          </cell>
          <cell r="O2127">
            <v>7722</v>
          </cell>
          <cell r="P2127">
            <v>2</v>
          </cell>
          <cell r="Q2127" t="str">
            <v>XD</v>
          </cell>
          <cell r="R2127">
            <v>46097</v>
          </cell>
          <cell r="S2127">
            <v>46097</v>
          </cell>
          <cell r="T2127">
            <v>46097</v>
          </cell>
          <cell r="U2127">
            <v>46097</v>
          </cell>
          <cell r="V2127">
            <v>46097</v>
          </cell>
          <cell r="W2127">
            <v>46097</v>
          </cell>
          <cell r="X2127" t="str">
            <v>No</v>
          </cell>
          <cell r="AB2127" t="str">
            <v>891</v>
          </cell>
          <cell r="AC2127" t="str">
            <v>891</v>
          </cell>
          <cell r="AD2127" t="str">
            <v>2891</v>
          </cell>
          <cell r="AE2127" t="str">
            <v>2891</v>
          </cell>
          <cell r="AF2127" t="str">
            <v>6819</v>
          </cell>
          <cell r="AG2127" t="str">
            <v>2891</v>
          </cell>
        </row>
        <row r="2128">
          <cell r="D2128" t="str">
            <v>B18V0962</v>
          </cell>
        </row>
        <row r="2129">
          <cell r="D2129" t="str">
            <v>SN18T000773</v>
          </cell>
        </row>
        <row r="2130">
          <cell r="D2130" t="str">
            <v>BREC373538</v>
          </cell>
          <cell r="I2130" t="str">
            <v>A (100% potential spares purchased)</v>
          </cell>
          <cell r="P2130">
            <v>2</v>
          </cell>
          <cell r="Q2130" t="str">
            <v>XD</v>
          </cell>
          <cell r="R2130">
            <v>45972</v>
          </cell>
          <cell r="S2130">
            <v>45972</v>
          </cell>
          <cell r="T2130">
            <v>45972</v>
          </cell>
          <cell r="U2130">
            <v>45972</v>
          </cell>
          <cell r="V2130">
            <v>45972</v>
          </cell>
          <cell r="W2130">
            <v>45972</v>
          </cell>
          <cell r="AB2130" t="str">
            <v>2000</v>
          </cell>
          <cell r="AC2130" t="str">
            <v>2000</v>
          </cell>
          <cell r="AD2130" t="str">
            <v>4000</v>
          </cell>
          <cell r="AE2130" t="str">
            <v>4000</v>
          </cell>
          <cell r="AF2130" t="str">
            <v>8000</v>
          </cell>
          <cell r="AG2130" t="str">
            <v>4000</v>
          </cell>
        </row>
        <row r="2131">
          <cell r="D2131" t="str">
            <v>B18V2487</v>
          </cell>
        </row>
        <row r="2132">
          <cell r="D2132" t="str">
            <v>CREE562895</v>
          </cell>
          <cell r="P2132">
            <v>0</v>
          </cell>
        </row>
        <row r="2133">
          <cell r="D2133" t="str">
            <v>CREE662574</v>
          </cell>
          <cell r="P2133">
            <v>0</v>
          </cell>
        </row>
        <row r="2134">
          <cell r="D2134" t="str">
            <v>BRDL151228</v>
          </cell>
          <cell r="I2134" t="str">
            <v>D (Compressor scrapped/ Company shut)</v>
          </cell>
          <cell r="P2134">
            <v>0</v>
          </cell>
        </row>
        <row r="2135">
          <cell r="D2135" t="str">
            <v>BRED120378</v>
          </cell>
          <cell r="I2135" t="str">
            <v>D (Compressor scrapped/ Company shut)</v>
          </cell>
        </row>
        <row r="2136">
          <cell r="D2136" t="str">
            <v>BREC373493</v>
          </cell>
          <cell r="I2136" t="str">
            <v>D (Compressor scrapped/ Company shut)</v>
          </cell>
          <cell r="N2136">
            <v>3614</v>
          </cell>
          <cell r="O2136">
            <v>4991</v>
          </cell>
          <cell r="P2136">
            <v>5</v>
          </cell>
          <cell r="Q2136" t="str">
            <v>XD</v>
          </cell>
          <cell r="R2136">
            <v>46023</v>
          </cell>
          <cell r="S2136">
            <v>46023</v>
          </cell>
          <cell r="T2136">
            <v>46023</v>
          </cell>
          <cell r="U2136">
            <v>46023</v>
          </cell>
          <cell r="V2136">
            <v>46023</v>
          </cell>
          <cell r="W2136">
            <v>45360</v>
          </cell>
          <cell r="AB2136" t="str">
            <v>1900</v>
          </cell>
          <cell r="AC2136" t="str">
            <v>1900</v>
          </cell>
          <cell r="AD2136" t="str">
            <v>3900</v>
          </cell>
          <cell r="AE2136" t="str">
            <v>3900</v>
          </cell>
          <cell r="AF2136" t="str">
            <v>5550</v>
          </cell>
          <cell r="AG2136" t="str">
            <v>3900</v>
          </cell>
        </row>
        <row r="2137">
          <cell r="D2137" t="str">
            <v>DREL080550</v>
          </cell>
        </row>
        <row r="2138">
          <cell r="D2138" t="str">
            <v>B18V0956</v>
          </cell>
        </row>
        <row r="2139">
          <cell r="D2139" t="str">
            <v>CRAE661854</v>
          </cell>
          <cell r="P2139">
            <v>0</v>
          </cell>
        </row>
        <row r="2140">
          <cell r="D2140" t="str">
            <v>BRCC373034</v>
          </cell>
          <cell r="I2140" t="str">
            <v>B (Below 100% potential spares purchased)</v>
          </cell>
          <cell r="N2140">
            <v>4579</v>
          </cell>
          <cell r="O2140">
            <v>19375</v>
          </cell>
          <cell r="P2140">
            <v>12</v>
          </cell>
          <cell r="Q2140" t="str">
            <v>XD</v>
          </cell>
          <cell r="R2140">
            <v>45983</v>
          </cell>
          <cell r="S2140">
            <v>45983</v>
          </cell>
          <cell r="T2140">
            <v>45983</v>
          </cell>
          <cell r="U2140">
            <v>45983</v>
          </cell>
          <cell r="V2140">
            <v>45983</v>
          </cell>
          <cell r="W2140">
            <v>45983</v>
          </cell>
          <cell r="X2140" t="str">
            <v>Yes</v>
          </cell>
          <cell r="Y2140">
            <v>45983</v>
          </cell>
          <cell r="AB2140" t="str">
            <v>74</v>
          </cell>
          <cell r="AC2140" t="str">
            <v>74</v>
          </cell>
          <cell r="AD2140" t="str">
            <v>2074</v>
          </cell>
          <cell r="AE2140" t="str">
            <v>2074</v>
          </cell>
          <cell r="AF2140" t="str">
            <v>6074</v>
          </cell>
          <cell r="AG2140" t="str">
            <v>2074</v>
          </cell>
        </row>
        <row r="2141">
          <cell r="D2141" t="str">
            <v>CIFE550610</v>
          </cell>
        </row>
        <row r="2142">
          <cell r="D2142" t="str">
            <v>CRAE661831</v>
          </cell>
          <cell r="P2142">
            <v>0</v>
          </cell>
        </row>
        <row r="2143">
          <cell r="D2143" t="str">
            <v>CRDE571010</v>
          </cell>
          <cell r="P2143">
            <v>6</v>
          </cell>
          <cell r="Q2143" t="str">
            <v>Air lube</v>
          </cell>
          <cell r="R2143">
            <v>45913</v>
          </cell>
          <cell r="S2143">
            <v>45913</v>
          </cell>
          <cell r="AD2143" t="str">
            <v>0</v>
          </cell>
        </row>
        <row r="2144">
          <cell r="D2144" t="str">
            <v>11404101</v>
          </cell>
        </row>
        <row r="2145">
          <cell r="D2145" t="str">
            <v>11493204</v>
          </cell>
          <cell r="P2145">
            <v>9</v>
          </cell>
          <cell r="AD2145" t="str">
            <v>0</v>
          </cell>
        </row>
        <row r="2146">
          <cell r="D2146" t="str">
            <v>BOET241276</v>
          </cell>
        </row>
        <row r="2147">
          <cell r="D2147" t="str">
            <v>CLEE661028</v>
          </cell>
          <cell r="P2147">
            <v>0</v>
          </cell>
        </row>
        <row r="2148">
          <cell r="D2148" t="str">
            <v>BRAS033261</v>
          </cell>
          <cell r="I2148" t="str">
            <v>A (100% potential spares purchased)</v>
          </cell>
          <cell r="N2148">
            <v>24931</v>
          </cell>
          <cell r="O2148">
            <v>12728</v>
          </cell>
          <cell r="P2148">
            <v>10</v>
          </cell>
          <cell r="Q2148" t="str">
            <v>Synthetic</v>
          </cell>
          <cell r="R2148">
            <v>46079</v>
          </cell>
          <cell r="S2148">
            <v>45915</v>
          </cell>
          <cell r="T2148">
            <v>46079</v>
          </cell>
          <cell r="U2148">
            <v>46079</v>
          </cell>
          <cell r="V2148">
            <v>46079</v>
          </cell>
          <cell r="W2148">
            <v>45504</v>
          </cell>
          <cell r="X2148" t="str">
            <v>No</v>
          </cell>
          <cell r="Y2148">
            <v>45915</v>
          </cell>
          <cell r="AB2148" t="str">
            <v>-469</v>
          </cell>
          <cell r="AC2148" t="str">
            <v>469</v>
          </cell>
          <cell r="AD2148" t="str">
            <v>4469</v>
          </cell>
          <cell r="AE2148" t="str">
            <v>4469</v>
          </cell>
          <cell r="AF2148" t="str">
            <v>-285</v>
          </cell>
          <cell r="AG2148" t="str">
            <v>2469</v>
          </cell>
        </row>
        <row r="2149">
          <cell r="D2149" t="str">
            <v>CKKE620006</v>
          </cell>
          <cell r="P2149">
            <v>6</v>
          </cell>
          <cell r="Q2149" t="str">
            <v>Air lube</v>
          </cell>
          <cell r="R2149">
            <v>46112</v>
          </cell>
          <cell r="S2149">
            <v>46112</v>
          </cell>
          <cell r="AD2149" t="str">
            <v>0</v>
          </cell>
        </row>
        <row r="2150">
          <cell r="D2150" t="str">
            <v>BRCC373040</v>
          </cell>
          <cell r="I2150" t="str">
            <v>B (Below 100% potential spares purchased)</v>
          </cell>
          <cell r="N2150">
            <v>26024</v>
          </cell>
          <cell r="O2150">
            <v>5330</v>
          </cell>
          <cell r="P2150">
            <v>8</v>
          </cell>
          <cell r="Q2150" t="str">
            <v>XD</v>
          </cell>
          <cell r="R2150">
            <v>45877</v>
          </cell>
          <cell r="S2150">
            <v>45877</v>
          </cell>
          <cell r="T2150">
            <v>45877</v>
          </cell>
          <cell r="U2150">
            <v>45877</v>
          </cell>
          <cell r="V2150">
            <v>45146</v>
          </cell>
          <cell r="W2150">
            <v>45146</v>
          </cell>
          <cell r="AB2150" t="str">
            <v>823</v>
          </cell>
          <cell r="AC2150" t="str">
            <v>823</v>
          </cell>
          <cell r="AD2150" t="str">
            <v>2323</v>
          </cell>
          <cell r="AE2150" t="str">
            <v>2323</v>
          </cell>
          <cell r="AF2150" t="str">
            <v>4323</v>
          </cell>
          <cell r="AG2150" t="str">
            <v>1323</v>
          </cell>
        </row>
        <row r="2151">
          <cell r="D2151" t="str">
            <v>BRCD160998</v>
          </cell>
          <cell r="I2151" t="str">
            <v>C (Not Buying Spares or buying lubricants)</v>
          </cell>
          <cell r="P2151">
            <v>3</v>
          </cell>
          <cell r="Q2151" t="str">
            <v>Air lube Plus</v>
          </cell>
          <cell r="R2151">
            <v>46147</v>
          </cell>
          <cell r="U2151">
            <v>46147</v>
          </cell>
          <cell r="V2151">
            <v>46147</v>
          </cell>
          <cell r="AD2151" t="str">
            <v>1450</v>
          </cell>
          <cell r="AE2151" t="str">
            <v>1450</v>
          </cell>
          <cell r="AG2151" t="str">
            <v>1000</v>
          </cell>
        </row>
        <row r="2152">
          <cell r="D2152" t="str">
            <v>BRCD220163</v>
          </cell>
          <cell r="I2152" t="str">
            <v>D (Compressor scrapped/ Company shut)</v>
          </cell>
        </row>
        <row r="2153">
          <cell r="D2153" t="str">
            <v>BRCD160948</v>
          </cell>
          <cell r="I2153" t="str">
            <v>C (Not Buying Spares or buying lubricants)</v>
          </cell>
          <cell r="P2153">
            <v>4</v>
          </cell>
          <cell r="Q2153" t="str">
            <v>Air lube Plus</v>
          </cell>
          <cell r="R2153">
            <v>46152</v>
          </cell>
          <cell r="U2153">
            <v>46152</v>
          </cell>
          <cell r="V2153">
            <v>46154</v>
          </cell>
          <cell r="AD2153" t="str">
            <v>1500</v>
          </cell>
          <cell r="AE2153" t="str">
            <v>1500</v>
          </cell>
          <cell r="AG2153" t="str">
            <v>1000</v>
          </cell>
        </row>
        <row r="2154">
          <cell r="D2154" t="str">
            <v>BRCD160939</v>
          </cell>
          <cell r="I2154" t="str">
            <v>D (Compressor scrapped/ Company shut)</v>
          </cell>
          <cell r="P2154">
            <v>2</v>
          </cell>
          <cell r="Q2154" t="str">
            <v>Air lube Plus</v>
          </cell>
          <cell r="R2154">
            <v>45167</v>
          </cell>
          <cell r="U2154">
            <v>44966</v>
          </cell>
          <cell r="AD2154" t="str">
            <v>140</v>
          </cell>
          <cell r="AE2154" t="str">
            <v>140</v>
          </cell>
          <cell r="AG2154" t="str">
            <v>140</v>
          </cell>
        </row>
        <row r="2155">
          <cell r="D2155" t="str">
            <v>BRCD160940</v>
          </cell>
          <cell r="I2155" t="str">
            <v>A (100% potential spares purchased)</v>
          </cell>
          <cell r="P2155">
            <v>4</v>
          </cell>
          <cell r="Q2155" t="str">
            <v>Air lube Plus</v>
          </cell>
          <cell r="R2155">
            <v>45199</v>
          </cell>
          <cell r="V2155">
            <v>45199</v>
          </cell>
          <cell r="AD2155" t="str">
            <v>250</v>
          </cell>
          <cell r="AE2155" t="str">
            <v>750</v>
          </cell>
          <cell r="AG2155" t="str">
            <v>750</v>
          </cell>
        </row>
        <row r="2156">
          <cell r="D2156" t="str">
            <v>BRAD220140</v>
          </cell>
          <cell r="I2156" t="str">
            <v>D (Compressor scrapped/ Company shut)</v>
          </cell>
        </row>
        <row r="2157">
          <cell r="D2157" t="str">
            <v>BRCD161002</v>
          </cell>
          <cell r="I2157" t="str">
            <v>D (Compressor scrapped/ Company shut)</v>
          </cell>
          <cell r="N2157">
            <v>4805</v>
          </cell>
          <cell r="P2157">
            <v>1</v>
          </cell>
          <cell r="Q2157" t="str">
            <v>Air lube Plus</v>
          </cell>
          <cell r="R2157">
            <v>44259.229166666701</v>
          </cell>
          <cell r="AE2157" t="str">
            <v>1200</v>
          </cell>
          <cell r="AG2157" t="str">
            <v>0</v>
          </cell>
        </row>
        <row r="2158">
          <cell r="D2158" t="str">
            <v>BRLD160756</v>
          </cell>
          <cell r="I2158" t="str">
            <v>B (Below 100% potential spares purchased)</v>
          </cell>
          <cell r="P2158">
            <v>5</v>
          </cell>
          <cell r="Q2158" t="str">
            <v>Air lube Plus</v>
          </cell>
          <cell r="R2158">
            <v>45983</v>
          </cell>
          <cell r="U2158">
            <v>45983</v>
          </cell>
          <cell r="V2158">
            <v>45983</v>
          </cell>
          <cell r="AD2158" t="str">
            <v>420</v>
          </cell>
          <cell r="AE2158" t="str">
            <v>1170</v>
          </cell>
          <cell r="AG2158" t="str">
            <v>1000</v>
          </cell>
        </row>
        <row r="2159">
          <cell r="D2159" t="str">
            <v>BRCD160990</v>
          </cell>
          <cell r="I2159" t="str">
            <v>D (Compressor scrapped/ Company shut)</v>
          </cell>
          <cell r="P2159">
            <v>0</v>
          </cell>
          <cell r="Q2159" t="str">
            <v>Air lube Plus</v>
          </cell>
          <cell r="R2159">
            <v>44464.229166666701</v>
          </cell>
        </row>
        <row r="2160">
          <cell r="D2160" t="str">
            <v>BRCS033809</v>
          </cell>
          <cell r="I2160" t="str">
            <v>A (100% potential spares purchased)</v>
          </cell>
          <cell r="N2160">
            <v>13482</v>
          </cell>
          <cell r="O2160">
            <v>6345</v>
          </cell>
          <cell r="P2160">
            <v>5</v>
          </cell>
          <cell r="Q2160" t="str">
            <v>XD</v>
          </cell>
          <cell r="R2160">
            <v>45867</v>
          </cell>
          <cell r="S2160">
            <v>45867</v>
          </cell>
          <cell r="T2160">
            <v>45867</v>
          </cell>
          <cell r="U2160">
            <v>45867</v>
          </cell>
          <cell r="V2160">
            <v>45867</v>
          </cell>
          <cell r="W2160">
            <v>45867</v>
          </cell>
          <cell r="X2160" t="str">
            <v>No</v>
          </cell>
          <cell r="Y2160">
            <v>45867</v>
          </cell>
          <cell r="Z2160">
            <v>45867</v>
          </cell>
          <cell r="AA2160">
            <v>45867</v>
          </cell>
          <cell r="AB2160" t="str">
            <v>703</v>
          </cell>
          <cell r="AC2160" t="str">
            <v>1790</v>
          </cell>
          <cell r="AD2160" t="str">
            <v>2703</v>
          </cell>
          <cell r="AE2160" t="str">
            <v>2703</v>
          </cell>
          <cell r="AF2160" t="str">
            <v>6703</v>
          </cell>
          <cell r="AG2160" t="str">
            <v>2703</v>
          </cell>
        </row>
        <row r="2161">
          <cell r="D2161" t="str">
            <v>BRCS033813</v>
          </cell>
          <cell r="I2161" t="str">
            <v>A (100% potential spares purchased)</v>
          </cell>
          <cell r="N2161">
            <v>12953</v>
          </cell>
          <cell r="O2161">
            <v>4091</v>
          </cell>
          <cell r="P2161">
            <v>6</v>
          </cell>
          <cell r="Q2161" t="str">
            <v>XD</v>
          </cell>
          <cell r="R2161">
            <v>45867</v>
          </cell>
          <cell r="S2161">
            <v>46003</v>
          </cell>
          <cell r="T2161">
            <v>46003</v>
          </cell>
          <cell r="U2161">
            <v>45867</v>
          </cell>
          <cell r="V2161">
            <v>45867</v>
          </cell>
          <cell r="W2161">
            <v>45867</v>
          </cell>
          <cell r="X2161" t="str">
            <v>No</v>
          </cell>
          <cell r="AB2161" t="str">
            <v>1624</v>
          </cell>
          <cell r="AC2161" t="str">
            <v>1624</v>
          </cell>
          <cell r="AD2161" t="str">
            <v>2624</v>
          </cell>
          <cell r="AE2161" t="str">
            <v>2624</v>
          </cell>
          <cell r="AF2161" t="str">
            <v>6624</v>
          </cell>
          <cell r="AG2161" t="str">
            <v>2624</v>
          </cell>
        </row>
        <row r="2162">
          <cell r="D2162" t="str">
            <v>18294005</v>
          </cell>
          <cell r="P2162">
            <v>0</v>
          </cell>
        </row>
        <row r="2163">
          <cell r="D2163" t="str">
            <v>18294105</v>
          </cell>
          <cell r="P2163">
            <v>0</v>
          </cell>
        </row>
        <row r="2164">
          <cell r="D2164" t="str">
            <v>BRBS033681</v>
          </cell>
          <cell r="I2164" t="str">
            <v>A (100% potential spares purchased)</v>
          </cell>
          <cell r="N2164">
            <v>13520</v>
          </cell>
          <cell r="O2164">
            <v>1502</v>
          </cell>
          <cell r="P2164">
            <v>2</v>
          </cell>
          <cell r="Q2164" t="str">
            <v>XD</v>
          </cell>
          <cell r="R2164">
            <v>46003</v>
          </cell>
          <cell r="S2164">
            <v>46003</v>
          </cell>
          <cell r="T2164">
            <v>46003</v>
          </cell>
          <cell r="U2164">
            <v>46003</v>
          </cell>
          <cell r="V2164">
            <v>46003</v>
          </cell>
          <cell r="W2164">
            <v>46003</v>
          </cell>
          <cell r="X2164" t="str">
            <v>No</v>
          </cell>
          <cell r="AB2164" t="str">
            <v>1983</v>
          </cell>
          <cell r="AC2164" t="str">
            <v>1983</v>
          </cell>
          <cell r="AD2164" t="str">
            <v>3983</v>
          </cell>
          <cell r="AE2164" t="str">
            <v>3983</v>
          </cell>
          <cell r="AF2164" t="str">
            <v>7983</v>
          </cell>
          <cell r="AG2164" t="str">
            <v>3983</v>
          </cell>
        </row>
        <row r="2165">
          <cell r="D2165" t="str">
            <v>18293905</v>
          </cell>
          <cell r="P2165">
            <v>0</v>
          </cell>
        </row>
        <row r="2166">
          <cell r="D2166" t="str">
            <v>BQGD160344</v>
          </cell>
          <cell r="I2166" t="str">
            <v>C (Not Buying Spares or buying lubricants)</v>
          </cell>
          <cell r="P2166">
            <v>5</v>
          </cell>
          <cell r="Q2166" t="str">
            <v>Air lube Plus</v>
          </cell>
          <cell r="R2166">
            <v>46078</v>
          </cell>
          <cell r="U2166">
            <v>46078</v>
          </cell>
          <cell r="V2166">
            <v>46078</v>
          </cell>
          <cell r="AD2166" t="str">
            <v>1500</v>
          </cell>
          <cell r="AE2166" t="str">
            <v>1500</v>
          </cell>
          <cell r="AG2166" t="str">
            <v>1000</v>
          </cell>
        </row>
        <row r="2167">
          <cell r="D2167" t="str">
            <v>BQGD160315</v>
          </cell>
          <cell r="I2167" t="str">
            <v>C (Not Buying Spares or buying lubricants)</v>
          </cell>
          <cell r="P2167">
            <v>3</v>
          </cell>
          <cell r="AD2167" t="str">
            <v>120</v>
          </cell>
          <cell r="AE2167" t="str">
            <v>1260</v>
          </cell>
          <cell r="AG2167" t="str">
            <v>1000</v>
          </cell>
        </row>
        <row r="2168">
          <cell r="D2168" t="str">
            <v>BQFS031084</v>
          </cell>
          <cell r="I2168" t="str">
            <v>A (100% potential spares purchased)</v>
          </cell>
          <cell r="N2168">
            <v>25199</v>
          </cell>
          <cell r="O2168">
            <v>18551</v>
          </cell>
          <cell r="P2168">
            <v>4</v>
          </cell>
          <cell r="Q2168" t="str">
            <v>XD</v>
          </cell>
          <cell r="R2168">
            <v>46105</v>
          </cell>
          <cell r="S2168">
            <v>46105</v>
          </cell>
          <cell r="T2168">
            <v>46105</v>
          </cell>
          <cell r="U2168">
            <v>45664</v>
          </cell>
          <cell r="V2168">
            <v>45664</v>
          </cell>
          <cell r="W2168">
            <v>45664</v>
          </cell>
          <cell r="X2168" t="str">
            <v>Yes</v>
          </cell>
          <cell r="Y2168">
            <v>46105</v>
          </cell>
          <cell r="Z2168">
            <v>45664</v>
          </cell>
          <cell r="AA2168">
            <v>46105</v>
          </cell>
          <cell r="AB2168" t="str">
            <v>2000</v>
          </cell>
          <cell r="AC2168" t="str">
            <v>2000</v>
          </cell>
          <cell r="AD2168" t="str">
            <v>4000</v>
          </cell>
          <cell r="AE2168" t="str">
            <v>2616</v>
          </cell>
          <cell r="AF2168" t="str">
            <v>5757</v>
          </cell>
          <cell r="AG2168" t="str">
            <v>2626</v>
          </cell>
        </row>
        <row r="2169">
          <cell r="D2169" t="str">
            <v>BQFD200090</v>
          </cell>
          <cell r="I2169" t="str">
            <v>D (Compressor scrapped/ Company shut)</v>
          </cell>
          <cell r="P2169">
            <v>0</v>
          </cell>
          <cell r="AE2169" t="str">
            <v>1205</v>
          </cell>
          <cell r="AG2169" t="str">
            <v>0</v>
          </cell>
        </row>
        <row r="2170">
          <cell r="D2170" t="str">
            <v>BQFD160263</v>
          </cell>
          <cell r="I2170" t="str">
            <v>C (Not Buying Spares or buying lubricants)</v>
          </cell>
          <cell r="P2170">
            <v>1</v>
          </cell>
          <cell r="Q2170" t="str">
            <v>Air lube Plus</v>
          </cell>
          <cell r="R2170">
            <v>46078</v>
          </cell>
          <cell r="U2170">
            <v>46078</v>
          </cell>
          <cell r="V2170">
            <v>46078</v>
          </cell>
          <cell r="AD2170" t="str">
            <v>600</v>
          </cell>
          <cell r="AE2170" t="str">
            <v>1300</v>
          </cell>
          <cell r="AG2170" t="str">
            <v>1000</v>
          </cell>
        </row>
        <row r="2171">
          <cell r="D2171" t="str">
            <v>BQFC370928</v>
          </cell>
          <cell r="I2171" t="str">
            <v>B (Below 100% potential spares purchased)</v>
          </cell>
          <cell r="N2171">
            <v>7160</v>
          </cell>
          <cell r="O2171">
            <v>4976</v>
          </cell>
          <cell r="P2171">
            <v>5</v>
          </cell>
          <cell r="Q2171" t="str">
            <v>XD</v>
          </cell>
          <cell r="R2171">
            <v>46044</v>
          </cell>
          <cell r="S2171">
            <v>46044</v>
          </cell>
          <cell r="T2171">
            <v>46044</v>
          </cell>
          <cell r="U2171">
            <v>46044</v>
          </cell>
          <cell r="V2171">
            <v>46044</v>
          </cell>
          <cell r="W2171">
            <v>46044</v>
          </cell>
          <cell r="AB2171" t="str">
            <v>1863</v>
          </cell>
          <cell r="AC2171" t="str">
            <v>1863</v>
          </cell>
          <cell r="AD2171" t="str">
            <v>3863</v>
          </cell>
          <cell r="AE2171" t="str">
            <v>3863</v>
          </cell>
          <cell r="AF2171" t="str">
            <v>7863</v>
          </cell>
          <cell r="AG2171" t="str">
            <v>3863</v>
          </cell>
        </row>
        <row r="2172">
          <cell r="D2172" t="str">
            <v>BQFC370869</v>
          </cell>
          <cell r="I2172" t="str">
            <v>A (100% potential spares purchased)</v>
          </cell>
          <cell r="N2172">
            <v>7776</v>
          </cell>
          <cell r="O2172">
            <v>5159</v>
          </cell>
          <cell r="P2172">
            <v>8</v>
          </cell>
          <cell r="Q2172" t="str">
            <v>XD</v>
          </cell>
          <cell r="R2172">
            <v>46011</v>
          </cell>
          <cell r="S2172">
            <v>46011</v>
          </cell>
          <cell r="T2172">
            <v>46011</v>
          </cell>
          <cell r="U2172">
            <v>46011</v>
          </cell>
          <cell r="V2172">
            <v>46011</v>
          </cell>
          <cell r="W2172">
            <v>45399</v>
          </cell>
          <cell r="AB2172" t="str">
            <v>1325</v>
          </cell>
          <cell r="AC2172" t="str">
            <v>1325</v>
          </cell>
          <cell r="AD2172" t="str">
            <v>-524</v>
          </cell>
          <cell r="AE2172" t="str">
            <v>-524</v>
          </cell>
          <cell r="AF2172" t="str">
            <v>-524</v>
          </cell>
          <cell r="AG2172" t="str">
            <v>-224</v>
          </cell>
        </row>
        <row r="2173">
          <cell r="D2173" t="str">
            <v>BQES030978</v>
          </cell>
          <cell r="I2173" t="str">
            <v>D (Compressor scrapped/ Company shut)</v>
          </cell>
          <cell r="N2173">
            <v>30324</v>
          </cell>
          <cell r="O2173">
            <v>2282</v>
          </cell>
          <cell r="P2173">
            <v>8</v>
          </cell>
          <cell r="Q2173" t="str">
            <v>Synthetic</v>
          </cell>
          <cell r="R2173">
            <v>45675</v>
          </cell>
          <cell r="S2173">
            <v>45675</v>
          </cell>
          <cell r="T2173">
            <v>45675</v>
          </cell>
          <cell r="U2173">
            <v>45675</v>
          </cell>
          <cell r="V2173">
            <v>45675</v>
          </cell>
          <cell r="W2173">
            <v>45675</v>
          </cell>
          <cell r="Y2173">
            <v>45675</v>
          </cell>
          <cell r="AB2173" t="str">
            <v>839</v>
          </cell>
          <cell r="AC2173" t="str">
            <v>839</v>
          </cell>
          <cell r="AD2173" t="str">
            <v>1817</v>
          </cell>
          <cell r="AE2173" t="str">
            <v>2839</v>
          </cell>
          <cell r="AF2173" t="str">
            <v>4839</v>
          </cell>
          <cell r="AG2173" t="str">
            <v>839</v>
          </cell>
        </row>
        <row r="2174">
          <cell r="D2174" t="str">
            <v>BQED160244</v>
          </cell>
          <cell r="I2174" t="str">
            <v>B (Below 100% potential spares purchased)</v>
          </cell>
          <cell r="P2174">
            <v>3</v>
          </cell>
          <cell r="Q2174" t="str">
            <v>Air lube Plus</v>
          </cell>
          <cell r="R2174">
            <v>46144</v>
          </cell>
          <cell r="U2174">
            <v>46144</v>
          </cell>
          <cell r="V2174">
            <v>46144</v>
          </cell>
          <cell r="AD2174" t="str">
            <v>1450</v>
          </cell>
          <cell r="AE2174" t="str">
            <v>1450</v>
          </cell>
          <cell r="AG2174" t="str">
            <v>1000</v>
          </cell>
        </row>
        <row r="2175">
          <cell r="D2175" t="str">
            <v>BQED160215</v>
          </cell>
          <cell r="I2175" t="str">
            <v>B (Below 100% potential spares purchased)</v>
          </cell>
          <cell r="P2175">
            <v>2</v>
          </cell>
          <cell r="Q2175" t="str">
            <v>Air lube Plus</v>
          </cell>
          <cell r="R2175">
            <v>46042</v>
          </cell>
          <cell r="U2175">
            <v>45941</v>
          </cell>
          <cell r="V2175">
            <v>46042</v>
          </cell>
          <cell r="AD2175" t="str">
            <v>565</v>
          </cell>
          <cell r="AE2175" t="str">
            <v>1315</v>
          </cell>
          <cell r="AG2175" t="str">
            <v>1000</v>
          </cell>
        </row>
        <row r="2176">
          <cell r="D2176" t="str">
            <v>BQED160222</v>
          </cell>
          <cell r="I2176" t="str">
            <v>C (Not Buying Spares or buying lubricants)</v>
          </cell>
          <cell r="P2176">
            <v>2</v>
          </cell>
          <cell r="Q2176" t="str">
            <v>Air lube Plus</v>
          </cell>
          <cell r="R2176">
            <v>45955</v>
          </cell>
          <cell r="U2176">
            <v>45955</v>
          </cell>
          <cell r="V2176">
            <v>45955</v>
          </cell>
          <cell r="AD2176" t="str">
            <v>470</v>
          </cell>
          <cell r="AE2176" t="str">
            <v>470</v>
          </cell>
          <cell r="AG2176" t="str">
            <v>1000</v>
          </cell>
        </row>
        <row r="2177">
          <cell r="D2177" t="str">
            <v>BQEC370742</v>
          </cell>
          <cell r="I2177" t="str">
            <v>D (Compressor scrapped/ Company shut)</v>
          </cell>
          <cell r="N2177">
            <v>1762</v>
          </cell>
          <cell r="O2177">
            <v>1837</v>
          </cell>
          <cell r="P2177">
            <v>7</v>
          </cell>
          <cell r="Q2177" t="str">
            <v>XD</v>
          </cell>
          <cell r="AB2177" t="str">
            <v>400</v>
          </cell>
          <cell r="AC2177" t="str">
            <v>400</v>
          </cell>
          <cell r="AD2177" t="str">
            <v>2400</v>
          </cell>
          <cell r="AE2177" t="str">
            <v>2400</v>
          </cell>
          <cell r="AF2177" t="str">
            <v>4400</v>
          </cell>
          <cell r="AG2177" t="str">
            <v>400</v>
          </cell>
        </row>
        <row r="2178">
          <cell r="D2178" t="str">
            <v>BQDD200043</v>
          </cell>
          <cell r="I2178" t="str">
            <v>D (Compressor scrapped/ Company shut)</v>
          </cell>
          <cell r="P2178">
            <v>1</v>
          </cell>
          <cell r="AE2178" t="str">
            <v>430</v>
          </cell>
          <cell r="AG2178" t="str">
            <v>0</v>
          </cell>
        </row>
        <row r="2179">
          <cell r="D2179" t="str">
            <v>BQDD160205</v>
          </cell>
          <cell r="I2179" t="str">
            <v>D (Compressor scrapped/ Company shut)</v>
          </cell>
          <cell r="P2179">
            <v>9</v>
          </cell>
          <cell r="Q2179" t="str">
            <v>Air lube Plus</v>
          </cell>
          <cell r="R2179">
            <v>44946</v>
          </cell>
          <cell r="AD2179" t="str">
            <v>750</v>
          </cell>
          <cell r="AE2179" t="str">
            <v>150</v>
          </cell>
          <cell r="AG2179" t="str">
            <v>0</v>
          </cell>
        </row>
        <row r="2180">
          <cell r="D2180" t="str">
            <v>BQDD160209</v>
          </cell>
          <cell r="I2180" t="str">
            <v>C (Not Buying Spares or buying lubricants)</v>
          </cell>
        </row>
        <row r="2181">
          <cell r="D2181" t="str">
            <v>BQDD160156</v>
          </cell>
          <cell r="I2181" t="str">
            <v>C (Not Buying Spares or buying lubricants)</v>
          </cell>
          <cell r="P2181">
            <v>0</v>
          </cell>
          <cell r="Q2181" t="str">
            <v>Air lube Plus</v>
          </cell>
          <cell r="R2181">
            <v>44965</v>
          </cell>
          <cell r="U2181">
            <v>44965</v>
          </cell>
          <cell r="AD2181" t="str">
            <v>280</v>
          </cell>
          <cell r="AE2181" t="str">
            <v>780</v>
          </cell>
          <cell r="AG2181" t="str">
            <v>1000</v>
          </cell>
        </row>
        <row r="2182">
          <cell r="D2182" t="str">
            <v>BQDD160163</v>
          </cell>
          <cell r="I2182" t="str">
            <v>D (Compressor scrapped/ Company shut)</v>
          </cell>
          <cell r="P2182">
            <v>3</v>
          </cell>
          <cell r="AE2182" t="str">
            <v>330</v>
          </cell>
          <cell r="AG2182" t="str">
            <v>0</v>
          </cell>
        </row>
        <row r="2183">
          <cell r="D2183" t="str">
            <v>BQDD160168</v>
          </cell>
          <cell r="I2183" t="str">
            <v>D (Compressor scrapped/ Company shut)</v>
          </cell>
          <cell r="P2183">
            <v>3</v>
          </cell>
          <cell r="AE2183" t="str">
            <v>1250</v>
          </cell>
          <cell r="AG2183" t="str">
            <v>0</v>
          </cell>
        </row>
        <row r="2184">
          <cell r="D2184" t="str">
            <v>BQCD160126</v>
          </cell>
          <cell r="I2184" t="str">
            <v>D (Compressor scrapped/ Company shut)</v>
          </cell>
          <cell r="P2184">
            <v>3</v>
          </cell>
          <cell r="AE2184" t="str">
            <v>0</v>
          </cell>
          <cell r="AG2184" t="str">
            <v>0</v>
          </cell>
        </row>
        <row r="2185">
          <cell r="D2185" t="str">
            <v>BQCD160129</v>
          </cell>
          <cell r="I2185" t="str">
            <v>A (100% potential spares purchased)</v>
          </cell>
          <cell r="P2185">
            <v>3</v>
          </cell>
          <cell r="Q2185" t="str">
            <v>Air lube Plus</v>
          </cell>
          <cell r="R2185">
            <v>45266</v>
          </cell>
          <cell r="U2185">
            <v>44965</v>
          </cell>
          <cell r="AD2185" t="str">
            <v>195</v>
          </cell>
          <cell r="AE2185" t="str">
            <v>695</v>
          </cell>
          <cell r="AG2185" t="str">
            <v>695</v>
          </cell>
        </row>
        <row r="2186">
          <cell r="D2186" t="str">
            <v>BQCD160103</v>
          </cell>
          <cell r="I2186" t="str">
            <v>D (Compressor scrapped/ Company shut)</v>
          </cell>
          <cell r="P2186">
            <v>0</v>
          </cell>
        </row>
        <row r="2187">
          <cell r="D2187" t="str">
            <v>BQCD160106</v>
          </cell>
          <cell r="I2187" t="str">
            <v>A (100% potential spares purchased)</v>
          </cell>
          <cell r="P2187">
            <v>4</v>
          </cell>
          <cell r="Q2187" t="str">
            <v>Air lube Plus</v>
          </cell>
          <cell r="R2187">
            <v>45955</v>
          </cell>
          <cell r="U2187">
            <v>45954</v>
          </cell>
          <cell r="V2187">
            <v>45954</v>
          </cell>
          <cell r="AD2187" t="str">
            <v>25</v>
          </cell>
          <cell r="AE2187" t="str">
            <v>725</v>
          </cell>
          <cell r="AG2187" t="str">
            <v>1000</v>
          </cell>
        </row>
        <row r="2188">
          <cell r="D2188" t="str">
            <v>BQCD160098</v>
          </cell>
          <cell r="I2188" t="str">
            <v>A (100% potential spares purchased)</v>
          </cell>
          <cell r="P2188">
            <v>3</v>
          </cell>
          <cell r="Q2188" t="str">
            <v>Air lube Plus</v>
          </cell>
          <cell r="R2188">
            <v>45955</v>
          </cell>
          <cell r="U2188">
            <v>45955</v>
          </cell>
          <cell r="V2188">
            <v>45955</v>
          </cell>
          <cell r="AD2188" t="str">
            <v>170</v>
          </cell>
          <cell r="AE2188" t="str">
            <v>920</v>
          </cell>
          <cell r="AG2188" t="str">
            <v>1000</v>
          </cell>
        </row>
        <row r="2189">
          <cell r="D2189" t="str">
            <v>BQBS033819</v>
          </cell>
          <cell r="I2189" t="str">
            <v>A (100% potential spares purchased)</v>
          </cell>
          <cell r="N2189">
            <v>16093</v>
          </cell>
          <cell r="O2189">
            <v>16399</v>
          </cell>
          <cell r="P2189">
            <v>2</v>
          </cell>
          <cell r="Q2189" t="str">
            <v>XD</v>
          </cell>
          <cell r="R2189">
            <v>46156</v>
          </cell>
          <cell r="S2189">
            <v>46156</v>
          </cell>
          <cell r="T2189">
            <v>46156</v>
          </cell>
          <cell r="U2189">
            <v>46156</v>
          </cell>
          <cell r="V2189">
            <v>46156</v>
          </cell>
          <cell r="W2189">
            <v>45649</v>
          </cell>
          <cell r="Y2189">
            <v>45649</v>
          </cell>
          <cell r="AB2189" t="str">
            <v>1500</v>
          </cell>
          <cell r="AC2189" t="str">
            <v>1500</v>
          </cell>
          <cell r="AD2189" t="str">
            <v>3000</v>
          </cell>
          <cell r="AE2189" t="str">
            <v>3000</v>
          </cell>
          <cell r="AF2189" t="str">
            <v>1000</v>
          </cell>
          <cell r="AG2189" t="str">
            <v>2000</v>
          </cell>
        </row>
        <row r="2190">
          <cell r="D2190" t="str">
            <v>BQBS033796</v>
          </cell>
          <cell r="I2190" t="str">
            <v>A (100% potential spares purchased)</v>
          </cell>
          <cell r="N2190">
            <v>27296</v>
          </cell>
          <cell r="O2190">
            <v>12918</v>
          </cell>
          <cell r="P2190">
            <v>4</v>
          </cell>
          <cell r="Q2190" t="str">
            <v>Synthetic</v>
          </cell>
          <cell r="R2190">
            <v>46167</v>
          </cell>
          <cell r="S2190">
            <v>46167</v>
          </cell>
          <cell r="T2190">
            <v>46167</v>
          </cell>
          <cell r="U2190">
            <v>46167</v>
          </cell>
          <cell r="V2190">
            <v>46167</v>
          </cell>
          <cell r="W2190">
            <v>46167</v>
          </cell>
          <cell r="AB2190" t="str">
            <v>1500</v>
          </cell>
          <cell r="AC2190" t="str">
            <v>1500</v>
          </cell>
          <cell r="AD2190" t="str">
            <v>6000</v>
          </cell>
          <cell r="AE2190" t="str">
            <v>6000</v>
          </cell>
          <cell r="AF2190" t="str">
            <v>8000</v>
          </cell>
          <cell r="AG2190" t="str">
            <v>2000</v>
          </cell>
        </row>
        <row r="2191">
          <cell r="D2191" t="str">
            <v>BQBS030091</v>
          </cell>
          <cell r="I2191" t="str">
            <v>A (100% potential spares purchased)</v>
          </cell>
          <cell r="N2191">
            <v>40954</v>
          </cell>
          <cell r="O2191">
            <v>10239</v>
          </cell>
          <cell r="P2191">
            <v>4</v>
          </cell>
          <cell r="Q2191" t="str">
            <v>Synthetic</v>
          </cell>
          <cell r="R2191">
            <v>46044</v>
          </cell>
          <cell r="S2191">
            <v>42391</v>
          </cell>
          <cell r="T2191">
            <v>46044</v>
          </cell>
          <cell r="U2191">
            <v>46044</v>
          </cell>
          <cell r="V2191">
            <v>46044</v>
          </cell>
          <cell r="W2191">
            <v>46044</v>
          </cell>
          <cell r="AB2191" t="str">
            <v>3995</v>
          </cell>
          <cell r="AC2191" t="str">
            <v>3995</v>
          </cell>
          <cell r="AD2191" t="str">
            <v>5995</v>
          </cell>
          <cell r="AE2191" t="str">
            <v>5995</v>
          </cell>
          <cell r="AF2191" t="str">
            <v>7995</v>
          </cell>
          <cell r="AG2191" t="str">
            <v>3995</v>
          </cell>
        </row>
        <row r="2192">
          <cell r="D2192" t="str">
            <v>BQBD200008</v>
          </cell>
          <cell r="I2192" t="str">
            <v>B (Below 100% potential spares purchased)</v>
          </cell>
          <cell r="P2192">
            <v>2</v>
          </cell>
          <cell r="Q2192" t="str">
            <v>Air lube Plus</v>
          </cell>
          <cell r="R2192">
            <v>46073</v>
          </cell>
          <cell r="U2192">
            <v>46073</v>
          </cell>
          <cell r="V2192">
            <v>46073</v>
          </cell>
          <cell r="AD2192" t="str">
            <v>675</v>
          </cell>
          <cell r="AE2192" t="str">
            <v>1425</v>
          </cell>
          <cell r="AG2192" t="str">
            <v>1000</v>
          </cell>
        </row>
        <row r="2193">
          <cell r="D2193" t="str">
            <v>BQBD160060</v>
          </cell>
          <cell r="I2193" t="str">
            <v>C (Not Buying Spares or buying lubricants)</v>
          </cell>
          <cell r="P2193">
            <v>2</v>
          </cell>
          <cell r="Q2193" t="str">
            <v>Air lube Plus</v>
          </cell>
          <cell r="R2193">
            <v>46078</v>
          </cell>
          <cell r="U2193">
            <v>46078</v>
          </cell>
          <cell r="V2193">
            <v>46078</v>
          </cell>
          <cell r="AD2193" t="str">
            <v>610</v>
          </cell>
          <cell r="AE2193" t="str">
            <v>1360</v>
          </cell>
          <cell r="AG2193" t="str">
            <v>1000</v>
          </cell>
        </row>
        <row r="2194">
          <cell r="D2194" t="str">
            <v>BQBD160067</v>
          </cell>
          <cell r="I2194" t="str">
            <v>A (100% potential spares purchased)</v>
          </cell>
          <cell r="P2194">
            <v>3</v>
          </cell>
          <cell r="Q2194" t="str">
            <v>Air lube Plus</v>
          </cell>
          <cell r="R2194">
            <v>45955</v>
          </cell>
          <cell r="U2194">
            <v>45955</v>
          </cell>
          <cell r="V2194">
            <v>45955</v>
          </cell>
          <cell r="AD2194" t="str">
            <v>175</v>
          </cell>
          <cell r="AE2194" t="str">
            <v>925</v>
          </cell>
          <cell r="AG2194" t="str">
            <v>1000</v>
          </cell>
        </row>
        <row r="2195">
          <cell r="D2195" t="str">
            <v>BQBD160040</v>
          </cell>
          <cell r="I2195" t="str">
            <v>C (Not Buying Spares or buying lubricants)</v>
          </cell>
          <cell r="P2195">
            <v>4</v>
          </cell>
          <cell r="Q2195" t="str">
            <v>Air lube Plus</v>
          </cell>
          <cell r="R2195">
            <v>46074</v>
          </cell>
          <cell r="U2195">
            <v>46074</v>
          </cell>
          <cell r="V2195">
            <v>46074</v>
          </cell>
          <cell r="AD2195" t="str">
            <v>675</v>
          </cell>
          <cell r="AE2195" t="str">
            <v>1425</v>
          </cell>
          <cell r="AG2195" t="str">
            <v>1000</v>
          </cell>
        </row>
        <row r="2196">
          <cell r="D2196" t="str">
            <v>BQAC373733</v>
          </cell>
          <cell r="I2196" t="str">
            <v>A (100% potential spares purchased)</v>
          </cell>
          <cell r="N2196">
            <v>2700</v>
          </cell>
          <cell r="O2196">
            <v>1584</v>
          </cell>
          <cell r="P2196">
            <v>8</v>
          </cell>
          <cell r="Q2196" t="str">
            <v>XD</v>
          </cell>
          <cell r="R2196">
            <v>45815</v>
          </cell>
          <cell r="S2196">
            <v>45815</v>
          </cell>
          <cell r="T2196">
            <v>45815</v>
          </cell>
          <cell r="U2196">
            <v>45815</v>
          </cell>
          <cell r="V2196">
            <v>45621</v>
          </cell>
          <cell r="W2196">
            <v>45621</v>
          </cell>
          <cell r="AB2196" t="str">
            <v>2000</v>
          </cell>
          <cell r="AC2196" t="str">
            <v>2000</v>
          </cell>
          <cell r="AD2196" t="str">
            <v>4000</v>
          </cell>
          <cell r="AE2196" t="str">
            <v>4000</v>
          </cell>
          <cell r="AF2196" t="str">
            <v>2596</v>
          </cell>
          <cell r="AG2196" t="str">
            <v>2596</v>
          </cell>
        </row>
        <row r="2197">
          <cell r="D2197" t="str">
            <v>BQAC373734</v>
          </cell>
          <cell r="I2197" t="str">
            <v>C (Not Buying Spares or buying lubricants)</v>
          </cell>
          <cell r="N2197">
            <v>6839</v>
          </cell>
          <cell r="O2197">
            <v>24121</v>
          </cell>
          <cell r="P2197">
            <v>4</v>
          </cell>
          <cell r="Q2197" t="str">
            <v>XD</v>
          </cell>
          <cell r="R2197">
            <v>46056</v>
          </cell>
          <cell r="S2197">
            <v>46056</v>
          </cell>
          <cell r="T2197">
            <v>46056</v>
          </cell>
          <cell r="U2197">
            <v>46056</v>
          </cell>
          <cell r="V2197">
            <v>46056</v>
          </cell>
          <cell r="W2197">
            <v>45573</v>
          </cell>
          <cell r="AB2197" t="str">
            <v>2000</v>
          </cell>
          <cell r="AC2197" t="str">
            <v>2000</v>
          </cell>
          <cell r="AD2197" t="str">
            <v>4000</v>
          </cell>
          <cell r="AE2197" t="str">
            <v>4000</v>
          </cell>
          <cell r="AF2197" t="str">
            <v>122</v>
          </cell>
          <cell r="AG2197" t="str">
            <v>4000</v>
          </cell>
        </row>
        <row r="2198">
          <cell r="D2198" t="str">
            <v>BQAC370019</v>
          </cell>
          <cell r="I2198" t="str">
            <v>F (Company/Customer unidentified)</v>
          </cell>
        </row>
        <row r="2199">
          <cell r="D2199" t="str">
            <v>BPLF150007</v>
          </cell>
          <cell r="I2199" t="str">
            <v>A (100% potential spares purchased)</v>
          </cell>
          <cell r="N2199">
            <v>13791</v>
          </cell>
          <cell r="O2199">
            <v>84715</v>
          </cell>
          <cell r="P2199">
            <v>4</v>
          </cell>
          <cell r="Q2199" t="str">
            <v>XD</v>
          </cell>
          <cell r="R2199">
            <v>45903</v>
          </cell>
          <cell r="S2199">
            <v>46011</v>
          </cell>
          <cell r="T2199">
            <v>46011</v>
          </cell>
          <cell r="U2199">
            <v>45903</v>
          </cell>
          <cell r="V2199">
            <v>45903</v>
          </cell>
          <cell r="W2199">
            <v>46081</v>
          </cell>
          <cell r="AB2199" t="str">
            <v>410</v>
          </cell>
          <cell r="AC2199" t="str">
            <v>410</v>
          </cell>
          <cell r="AD2199" t="str">
            <v>472</v>
          </cell>
          <cell r="AE2199" t="str">
            <v>472</v>
          </cell>
          <cell r="AF2199" t="str">
            <v>7195</v>
          </cell>
          <cell r="AG2199" t="str">
            <v>1472</v>
          </cell>
        </row>
        <row r="2200">
          <cell r="D2200" t="str">
            <v>BPLD200068</v>
          </cell>
          <cell r="I2200" t="str">
            <v>A (100% potential spares purchased)</v>
          </cell>
          <cell r="P2200">
            <v>3</v>
          </cell>
          <cell r="Q2200" t="str">
            <v>Air lube Plus</v>
          </cell>
          <cell r="R2200">
            <v>46073</v>
          </cell>
          <cell r="U2200">
            <v>46073</v>
          </cell>
          <cell r="V2200">
            <v>46073</v>
          </cell>
          <cell r="AD2200" t="str">
            <v>525</v>
          </cell>
          <cell r="AE2200" t="str">
            <v>1275</v>
          </cell>
          <cell r="AG2200" t="str">
            <v>1000</v>
          </cell>
        </row>
        <row r="2201">
          <cell r="D2201" t="str">
            <v>BPLD200053</v>
          </cell>
          <cell r="I2201" t="str">
            <v>D (Compressor scrapped/ Company shut)</v>
          </cell>
        </row>
        <row r="2202">
          <cell r="D2202" t="str">
            <v>BPLD200059</v>
          </cell>
          <cell r="I2202" t="str">
            <v>D (Compressor scrapped/ Company shut)</v>
          </cell>
        </row>
        <row r="2203">
          <cell r="D2203" t="str">
            <v>BPLD200036</v>
          </cell>
          <cell r="I2203" t="str">
            <v>D (Compressor scrapped/ Company shut)</v>
          </cell>
        </row>
        <row r="2204">
          <cell r="D2204" t="str">
            <v>BPLD200040</v>
          </cell>
          <cell r="I2204" t="str">
            <v>D (Compressor scrapped/ Company shut)</v>
          </cell>
          <cell r="P2204">
            <v>2</v>
          </cell>
          <cell r="AE2204" t="str">
            <v>350</v>
          </cell>
          <cell r="AG2204" t="str">
            <v>0</v>
          </cell>
        </row>
        <row r="2205">
          <cell r="D2205" t="str">
            <v>BPKD230046</v>
          </cell>
          <cell r="I2205" t="str">
            <v>D (Compressor scrapped/ Company shut)</v>
          </cell>
        </row>
        <row r="2206">
          <cell r="D2206" t="str">
            <v>BPKD200020</v>
          </cell>
          <cell r="I2206" t="str">
            <v>C (Not Buying Spares or buying lubricants)</v>
          </cell>
          <cell r="P2206">
            <v>6</v>
          </cell>
          <cell r="Q2206" t="str">
            <v>Air lube Plus</v>
          </cell>
          <cell r="R2206">
            <v>46078</v>
          </cell>
          <cell r="U2206">
            <v>46078</v>
          </cell>
          <cell r="V2206">
            <v>46078</v>
          </cell>
          <cell r="AD2206" t="str">
            <v>1500</v>
          </cell>
          <cell r="AE2206" t="str">
            <v>1500</v>
          </cell>
          <cell r="AG2206" t="str">
            <v>1000</v>
          </cell>
        </row>
        <row r="2207">
          <cell r="D2207" t="str">
            <v>BPKD200025</v>
          </cell>
          <cell r="I2207" t="str">
            <v>D (Compressor scrapped/ Company shut)</v>
          </cell>
          <cell r="P2207">
            <v>7</v>
          </cell>
          <cell r="Q2207" t="str">
            <v>Air lube Plus</v>
          </cell>
          <cell r="R2207">
            <v>44883</v>
          </cell>
          <cell r="U2207">
            <v>44883</v>
          </cell>
          <cell r="AD2207" t="str">
            <v>100</v>
          </cell>
          <cell r="AE2207" t="str">
            <v>1500</v>
          </cell>
          <cell r="AG2207" t="str">
            <v>1000</v>
          </cell>
        </row>
        <row r="2208">
          <cell r="D2208" t="str">
            <v>BPJD200007</v>
          </cell>
          <cell r="I2208" t="str">
            <v>A (100% potential spares purchased)</v>
          </cell>
          <cell r="P2208">
            <v>3</v>
          </cell>
          <cell r="Q2208" t="str">
            <v>Air lube Plus</v>
          </cell>
          <cell r="R2208">
            <v>45955</v>
          </cell>
          <cell r="U2208">
            <v>45955</v>
          </cell>
          <cell r="V2208">
            <v>45955</v>
          </cell>
          <cell r="AD2208" t="str">
            <v>400</v>
          </cell>
          <cell r="AE2208" t="str">
            <v>1250</v>
          </cell>
          <cell r="AG2208" t="str">
            <v>1000</v>
          </cell>
        </row>
        <row r="2209">
          <cell r="D2209" t="str">
            <v>BPIC370386</v>
          </cell>
          <cell r="I2209" t="str">
            <v>A (100% potential spares purchased)</v>
          </cell>
          <cell r="N2209">
            <v>14561</v>
          </cell>
          <cell r="O2209">
            <v>6189</v>
          </cell>
          <cell r="P2209">
            <v>6</v>
          </cell>
          <cell r="Q2209" t="str">
            <v>XD</v>
          </cell>
          <cell r="R2209">
            <v>46130</v>
          </cell>
          <cell r="S2209">
            <v>46130</v>
          </cell>
          <cell r="T2209">
            <v>46130</v>
          </cell>
          <cell r="U2209">
            <v>45968</v>
          </cell>
          <cell r="V2209">
            <v>45968</v>
          </cell>
          <cell r="W2209">
            <v>45811</v>
          </cell>
          <cell r="Y2209">
            <v>45968</v>
          </cell>
          <cell r="AA2209">
            <v>45968</v>
          </cell>
          <cell r="AB2209" t="str">
            <v>2000</v>
          </cell>
          <cell r="AC2209" t="str">
            <v>2000</v>
          </cell>
          <cell r="AD2209" t="str">
            <v>4000</v>
          </cell>
          <cell r="AE2209" t="str">
            <v>3028</v>
          </cell>
          <cell r="AF2209" t="str">
            <v>189</v>
          </cell>
          <cell r="AG2209" t="str">
            <v>3028</v>
          </cell>
        </row>
        <row r="2210">
          <cell r="D2210" t="str">
            <v>BPHS030467</v>
          </cell>
          <cell r="I2210" t="str">
            <v>A (100% potential spares purchased)</v>
          </cell>
          <cell r="N2210">
            <v>8435</v>
          </cell>
          <cell r="O2210">
            <v>12574</v>
          </cell>
          <cell r="P2210">
            <v>5</v>
          </cell>
          <cell r="Q2210" t="str">
            <v>XD</v>
          </cell>
          <cell r="R2210">
            <v>46020</v>
          </cell>
          <cell r="S2210">
            <v>46020</v>
          </cell>
          <cell r="T2210">
            <v>46020</v>
          </cell>
          <cell r="U2210">
            <v>46020</v>
          </cell>
          <cell r="V2210">
            <v>46020</v>
          </cell>
          <cell r="W2210">
            <v>46020</v>
          </cell>
          <cell r="Y2210">
            <v>46020</v>
          </cell>
          <cell r="Z2210">
            <v>46020</v>
          </cell>
          <cell r="AA2210">
            <v>46020</v>
          </cell>
          <cell r="AB2210" t="str">
            <v>-4352</v>
          </cell>
          <cell r="AC2210" t="str">
            <v>-4352</v>
          </cell>
          <cell r="AD2210" t="str">
            <v>-2851</v>
          </cell>
          <cell r="AE2210" t="str">
            <v>-2852</v>
          </cell>
          <cell r="AF2210" t="str">
            <v>1000</v>
          </cell>
          <cell r="AG2210" t="str">
            <v>-1852</v>
          </cell>
        </row>
        <row r="2211">
          <cell r="D2211" t="str">
            <v>BPHD230223</v>
          </cell>
          <cell r="I2211" t="str">
            <v>D (Compressor scrapped/ Company shut)</v>
          </cell>
          <cell r="P2211">
            <v>0</v>
          </cell>
        </row>
        <row r="2212">
          <cell r="D2212" t="str">
            <v>BPHD200250</v>
          </cell>
          <cell r="I2212" t="str">
            <v>D (Compressor scrapped/ Company shut)</v>
          </cell>
          <cell r="P2212">
            <v>2</v>
          </cell>
          <cell r="AE2212" t="str">
            <v>800</v>
          </cell>
          <cell r="AG2212" t="str">
            <v>0</v>
          </cell>
        </row>
        <row r="2213">
          <cell r="D2213" t="str">
            <v>BPHD160162</v>
          </cell>
          <cell r="I2213" t="str">
            <v>C (Not Buying Spares or buying lubricants)</v>
          </cell>
          <cell r="P2213">
            <v>4</v>
          </cell>
          <cell r="Q2213" t="str">
            <v>Air lube Plus</v>
          </cell>
          <cell r="R2213">
            <v>45054</v>
          </cell>
          <cell r="U2213">
            <v>45054</v>
          </cell>
          <cell r="AD2213" t="str">
            <v>480</v>
          </cell>
          <cell r="AE2213" t="str">
            <v>980</v>
          </cell>
          <cell r="AG2213" t="str">
            <v>1000</v>
          </cell>
        </row>
        <row r="2214">
          <cell r="D2214" t="str">
            <v>BPHC370285</v>
          </cell>
          <cell r="I2214" t="str">
            <v>D (Compressor scrapped/ Company shut)</v>
          </cell>
        </row>
        <row r="2215">
          <cell r="D2215" t="str">
            <v>BPGD220035</v>
          </cell>
          <cell r="I2215" t="str">
            <v>B (Below 100% potential spares purchased)</v>
          </cell>
          <cell r="P2215">
            <v>10</v>
          </cell>
          <cell r="Q2215" t="str">
            <v>Air lube Plus</v>
          </cell>
          <cell r="R2215">
            <v>46042</v>
          </cell>
          <cell r="U2215">
            <v>46042</v>
          </cell>
          <cell r="V2215">
            <v>46042</v>
          </cell>
          <cell r="AD2215" t="str">
            <v>1500</v>
          </cell>
          <cell r="AE2215" t="str">
            <v>1500</v>
          </cell>
          <cell r="AG2215" t="str">
            <v>1000</v>
          </cell>
        </row>
        <row r="2216">
          <cell r="D2216" t="str">
            <v>BPGD220036</v>
          </cell>
          <cell r="I2216" t="str">
            <v>B (Below 100% potential spares purchased)</v>
          </cell>
          <cell r="P2216">
            <v>4</v>
          </cell>
          <cell r="Q2216" t="str">
            <v>Air lube Plus</v>
          </cell>
          <cell r="R2216">
            <v>46052</v>
          </cell>
          <cell r="U2216">
            <v>46052</v>
          </cell>
          <cell r="V2216">
            <v>46053</v>
          </cell>
          <cell r="AD2216" t="str">
            <v>1500</v>
          </cell>
          <cell r="AE2216" t="str">
            <v>1500</v>
          </cell>
          <cell r="AG2216" t="str">
            <v>1000</v>
          </cell>
        </row>
        <row r="2217">
          <cell r="D2217" t="str">
            <v>BPGD230204</v>
          </cell>
          <cell r="I2217" t="str">
            <v>D (Compressor scrapped/ Company shut)</v>
          </cell>
          <cell r="P2217">
            <v>0</v>
          </cell>
        </row>
        <row r="2218">
          <cell r="D2218" t="str">
            <v>BPGC370231</v>
          </cell>
          <cell r="I2218" t="str">
            <v>A (100% potential spares purchased)</v>
          </cell>
          <cell r="N2218">
            <v>1686</v>
          </cell>
          <cell r="O2218">
            <v>5644</v>
          </cell>
          <cell r="P2218">
            <v>2</v>
          </cell>
          <cell r="Q2218" t="str">
            <v>XD</v>
          </cell>
          <cell r="R2218">
            <v>45504</v>
          </cell>
          <cell r="S2218">
            <v>45504</v>
          </cell>
          <cell r="T2218">
            <v>45504</v>
          </cell>
          <cell r="U2218">
            <v>45504</v>
          </cell>
          <cell r="V2218">
            <v>45504</v>
          </cell>
          <cell r="W2218">
            <v>45078</v>
          </cell>
          <cell r="AB2218" t="str">
            <v>1408</v>
          </cell>
          <cell r="AC2218" t="str">
            <v>1408</v>
          </cell>
          <cell r="AD2218" t="str">
            <v>3408</v>
          </cell>
          <cell r="AE2218" t="str">
            <v>3408</v>
          </cell>
          <cell r="AF2218" t="str">
            <v>606</v>
          </cell>
          <cell r="AG2218" t="str">
            <v>3408</v>
          </cell>
        </row>
        <row r="2219">
          <cell r="D2219" t="str">
            <v>BPFD200198</v>
          </cell>
          <cell r="I2219" t="str">
            <v>D (Compressor scrapped/ Company shut)</v>
          </cell>
          <cell r="P2219">
            <v>2</v>
          </cell>
          <cell r="AE2219" t="str">
            <v>330</v>
          </cell>
          <cell r="AG2219" t="str">
            <v>0</v>
          </cell>
        </row>
        <row r="2220">
          <cell r="D2220" t="str">
            <v>BPFD200206</v>
          </cell>
          <cell r="I2220" t="str">
            <v>D (Compressor scrapped/ Company shut)</v>
          </cell>
          <cell r="P2220">
            <v>3</v>
          </cell>
          <cell r="AE2220" t="str">
            <v>500</v>
          </cell>
          <cell r="AG2220" t="str">
            <v>0</v>
          </cell>
        </row>
        <row r="2221">
          <cell r="D2221" t="str">
            <v>BPED200187</v>
          </cell>
          <cell r="I2221" t="str">
            <v>C (Not Buying Spares or buying lubricants)</v>
          </cell>
          <cell r="P2221">
            <v>4</v>
          </cell>
          <cell r="Q2221" t="str">
            <v>Air lube Plus</v>
          </cell>
          <cell r="R2221">
            <v>46008</v>
          </cell>
          <cell r="U2221">
            <v>46008</v>
          </cell>
          <cell r="V2221">
            <v>46008</v>
          </cell>
          <cell r="AD2221" t="str">
            <v>610</v>
          </cell>
          <cell r="AE2221" t="str">
            <v>1360</v>
          </cell>
          <cell r="AG2221" t="str">
            <v>1000</v>
          </cell>
        </row>
        <row r="2222">
          <cell r="D2222" t="str">
            <v>BPED210035</v>
          </cell>
          <cell r="I2222" t="str">
            <v>D (Compressor scrapped/ Company shut)</v>
          </cell>
          <cell r="P2222">
            <v>3</v>
          </cell>
          <cell r="AE2222" t="str">
            <v>150</v>
          </cell>
          <cell r="AG2222" t="str">
            <v>0</v>
          </cell>
        </row>
        <row r="2223">
          <cell r="D2223" t="str">
            <v>BPED220014</v>
          </cell>
          <cell r="I2223" t="str">
            <v>D (Compressor scrapped/ Company shut)</v>
          </cell>
        </row>
        <row r="2224">
          <cell r="D2224" t="str">
            <v>BPED160088</v>
          </cell>
          <cell r="I2224" t="str">
            <v>C (Not Buying Spares or buying lubricants)</v>
          </cell>
          <cell r="P2224">
            <v>6</v>
          </cell>
          <cell r="Q2224" t="str">
            <v>Air lube Plus</v>
          </cell>
          <cell r="R2224">
            <v>45265</v>
          </cell>
          <cell r="U2224">
            <v>45056</v>
          </cell>
          <cell r="AD2224" t="str">
            <v>300</v>
          </cell>
          <cell r="AE2224" t="str">
            <v>800</v>
          </cell>
          <cell r="AG2224" t="str">
            <v>800</v>
          </cell>
        </row>
        <row r="2225">
          <cell r="D2225" t="str">
            <v>BPED200167</v>
          </cell>
          <cell r="I2225" t="str">
            <v>D (Compressor scrapped/ Company shut)</v>
          </cell>
        </row>
        <row r="2226">
          <cell r="D2226" t="str">
            <v>BPED200174</v>
          </cell>
          <cell r="I2226" t="str">
            <v>D (Compressor scrapped/ Company shut)</v>
          </cell>
        </row>
        <row r="2227">
          <cell r="D2227" t="str">
            <v>BPED200175</v>
          </cell>
          <cell r="I2227" t="str">
            <v>D (Compressor scrapped/ Company shut)</v>
          </cell>
          <cell r="P2227">
            <v>2</v>
          </cell>
          <cell r="AE2227" t="str">
            <v>750</v>
          </cell>
          <cell r="AG2227" t="str">
            <v>0</v>
          </cell>
        </row>
        <row r="2228">
          <cell r="D2228" t="str">
            <v>BPED200180</v>
          </cell>
          <cell r="I2228" t="str">
            <v>D (Compressor scrapped/ Company shut)</v>
          </cell>
        </row>
        <row r="2229">
          <cell r="D2229" t="str">
            <v>BPED200181</v>
          </cell>
          <cell r="I2229" t="str">
            <v>C (Not Buying Spares or buying lubricants)</v>
          </cell>
          <cell r="P2229">
            <v>3</v>
          </cell>
          <cell r="Q2229" t="str">
            <v>Air lube Plus</v>
          </cell>
          <cell r="R2229">
            <v>45265</v>
          </cell>
          <cell r="U2229">
            <v>45056</v>
          </cell>
          <cell r="AD2229" t="str">
            <v>710</v>
          </cell>
          <cell r="AE2229" t="str">
            <v>140</v>
          </cell>
          <cell r="AG2229" t="str">
            <v>1000</v>
          </cell>
        </row>
        <row r="2230">
          <cell r="D2230" t="str">
            <v>BPED200185</v>
          </cell>
          <cell r="I2230" t="str">
            <v>D (Compressor scrapped/ Company shut)</v>
          </cell>
          <cell r="P2230">
            <v>3</v>
          </cell>
          <cell r="AE2230" t="str">
            <v>1000</v>
          </cell>
          <cell r="AG2230" t="str">
            <v>0</v>
          </cell>
        </row>
        <row r="2231">
          <cell r="D2231" t="str">
            <v>BPED160082</v>
          </cell>
          <cell r="I2231" t="str">
            <v>C (Not Buying Spares or buying lubricants)</v>
          </cell>
          <cell r="P2231">
            <v>5</v>
          </cell>
          <cell r="Q2231" t="str">
            <v>Air lube Plus</v>
          </cell>
          <cell r="R2231">
            <v>45983</v>
          </cell>
          <cell r="U2231">
            <v>45983</v>
          </cell>
          <cell r="V2231">
            <v>45983</v>
          </cell>
          <cell r="AD2231" t="str">
            <v>1500</v>
          </cell>
          <cell r="AE2231" t="str">
            <v>750</v>
          </cell>
          <cell r="AG2231" t="str">
            <v>1000</v>
          </cell>
        </row>
        <row r="2232">
          <cell r="D2232" t="str">
            <v>BPCS030196</v>
          </cell>
          <cell r="I2232" t="str">
            <v>A (100% potential spares purchased)</v>
          </cell>
          <cell r="N2232">
            <v>37400</v>
          </cell>
          <cell r="O2232">
            <v>12474</v>
          </cell>
          <cell r="P2232">
            <v>12</v>
          </cell>
          <cell r="Q2232" t="str">
            <v>Synthetic</v>
          </cell>
          <cell r="R2232">
            <v>46056</v>
          </cell>
          <cell r="S2232">
            <v>46056</v>
          </cell>
          <cell r="T2232">
            <v>46056</v>
          </cell>
          <cell r="U2232">
            <v>46056</v>
          </cell>
          <cell r="V2232">
            <v>46056</v>
          </cell>
          <cell r="W2232">
            <v>46056</v>
          </cell>
          <cell r="AB2232" t="str">
            <v>803</v>
          </cell>
          <cell r="AC2232" t="str">
            <v>803</v>
          </cell>
          <cell r="AD2232" t="str">
            <v>4803</v>
          </cell>
          <cell r="AE2232" t="str">
            <v>4803</v>
          </cell>
          <cell r="AF2232" t="str">
            <v>6803</v>
          </cell>
          <cell r="AG2232" t="str">
            <v>2803</v>
          </cell>
        </row>
        <row r="2233">
          <cell r="D2233" t="str">
            <v>BPCD210028</v>
          </cell>
          <cell r="I2233" t="str">
            <v>C (Not Buying Spares or buying lubricants)</v>
          </cell>
          <cell r="P2233">
            <v>3</v>
          </cell>
          <cell r="AE2233" t="str">
            <v>863</v>
          </cell>
          <cell r="AG2233" t="str">
            <v>4</v>
          </cell>
        </row>
        <row r="2234">
          <cell r="D2234" t="str">
            <v>BPBD200118</v>
          </cell>
          <cell r="I2234" t="str">
            <v>B (Below 100% potential spares purchased)</v>
          </cell>
          <cell r="P2234">
            <v>4</v>
          </cell>
          <cell r="Q2234" t="str">
            <v>Air lube Plus</v>
          </cell>
          <cell r="R2234">
            <v>46147</v>
          </cell>
          <cell r="U2234">
            <v>46147</v>
          </cell>
          <cell r="V2234">
            <v>46147</v>
          </cell>
          <cell r="AD2234" t="str">
            <v>1460</v>
          </cell>
          <cell r="AE2234" t="str">
            <v>1460</v>
          </cell>
          <cell r="AG2234" t="str">
            <v>1000</v>
          </cell>
        </row>
        <row r="2235">
          <cell r="D2235" t="str">
            <v>BPAS030126</v>
          </cell>
          <cell r="I2235" t="str">
            <v>B (Below 100% potential spares purchased)</v>
          </cell>
          <cell r="N2235">
            <v>12651</v>
          </cell>
          <cell r="O2235">
            <v>47593</v>
          </cell>
          <cell r="P2235">
            <v>5</v>
          </cell>
          <cell r="Q2235" t="str">
            <v>XD</v>
          </cell>
          <cell r="R2235">
            <v>46090</v>
          </cell>
          <cell r="S2235">
            <v>46090</v>
          </cell>
          <cell r="T2235">
            <v>46090</v>
          </cell>
          <cell r="U2235">
            <v>46090</v>
          </cell>
          <cell r="V2235">
            <v>46090</v>
          </cell>
          <cell r="W2235">
            <v>46090</v>
          </cell>
          <cell r="AB2235" t="str">
            <v>1932</v>
          </cell>
          <cell r="AC2235" t="str">
            <v>1932</v>
          </cell>
          <cell r="AD2235" t="str">
            <v>3932</v>
          </cell>
          <cell r="AE2235" t="str">
            <v>3932</v>
          </cell>
          <cell r="AF2235" t="str">
            <v>7932</v>
          </cell>
          <cell r="AG2235" t="str">
            <v>3932</v>
          </cell>
        </row>
        <row r="2236">
          <cell r="D2236" t="str">
            <v>BPAD200098</v>
          </cell>
          <cell r="I2236" t="str">
            <v>D (Compressor scrapped/ Company shut)</v>
          </cell>
        </row>
        <row r="2237">
          <cell r="D2237" t="str">
            <v>BPAD230122</v>
          </cell>
          <cell r="I2237" t="str">
            <v>D (Compressor scrapped/ Company shut)</v>
          </cell>
          <cell r="P2237">
            <v>0</v>
          </cell>
        </row>
        <row r="2238">
          <cell r="D2238" t="str">
            <v>BPAD160016</v>
          </cell>
          <cell r="I2238" t="str">
            <v>D (Compressor scrapped/ Company shut)</v>
          </cell>
          <cell r="N2238">
            <v>0</v>
          </cell>
          <cell r="O2238">
            <v>0</v>
          </cell>
          <cell r="P2238">
            <v>2</v>
          </cell>
          <cell r="Q2238" t="str">
            <v>Air lube Plus</v>
          </cell>
          <cell r="AD2238" t="str">
            <v>500</v>
          </cell>
          <cell r="AE2238" t="str">
            <v>0</v>
          </cell>
          <cell r="AG2238" t="str">
            <v>0</v>
          </cell>
        </row>
        <row r="2239">
          <cell r="D2239" t="str">
            <v>BOLD200053</v>
          </cell>
          <cell r="I2239" t="str">
            <v>D (Compressor scrapped/ Company shut)</v>
          </cell>
        </row>
        <row r="2240">
          <cell r="D2240" t="str">
            <v>BOLD200057</v>
          </cell>
          <cell r="I2240" t="str">
            <v>C (Not Buying Spares or buying lubricants)</v>
          </cell>
          <cell r="P2240">
            <v>1</v>
          </cell>
          <cell r="Q2240" t="str">
            <v>Air lube Plus</v>
          </cell>
          <cell r="R2240">
            <v>46074</v>
          </cell>
          <cell r="U2240">
            <v>46074</v>
          </cell>
          <cell r="V2240">
            <v>46074</v>
          </cell>
          <cell r="AD2240" t="str">
            <v>675</v>
          </cell>
          <cell r="AE2240" t="str">
            <v>1425</v>
          </cell>
          <cell r="AG2240" t="str">
            <v>1000</v>
          </cell>
        </row>
        <row r="2241">
          <cell r="D2241" t="str">
            <v>BOLD200029</v>
          </cell>
          <cell r="I2241" t="str">
            <v>D (Compressor scrapped/ Company shut)</v>
          </cell>
          <cell r="P2241">
            <v>2</v>
          </cell>
          <cell r="AE2241" t="str">
            <v>500</v>
          </cell>
          <cell r="AG2241" t="str">
            <v>0</v>
          </cell>
        </row>
        <row r="2242">
          <cell r="D2242" t="str">
            <v>BOLD200040</v>
          </cell>
          <cell r="I2242" t="str">
            <v>D (Compressor scrapped/ Company shut)</v>
          </cell>
        </row>
        <row r="2243">
          <cell r="D2243" t="str">
            <v>BOLD160047</v>
          </cell>
          <cell r="I2243" t="str">
            <v>D (Compressor scrapped/ Company shut)</v>
          </cell>
          <cell r="P2243">
            <v>2</v>
          </cell>
          <cell r="AE2243" t="str">
            <v>600</v>
          </cell>
          <cell r="AG2243" t="str">
            <v>0</v>
          </cell>
        </row>
        <row r="2244">
          <cell r="D2244" t="str">
            <v>BOKD200025</v>
          </cell>
          <cell r="I2244" t="str">
            <v>D (Compressor scrapped/ Company shut)</v>
          </cell>
          <cell r="P2244">
            <v>2</v>
          </cell>
          <cell r="AE2244" t="str">
            <v>500</v>
          </cell>
          <cell r="AG2244" t="str">
            <v>0</v>
          </cell>
        </row>
        <row r="2245">
          <cell r="D2245" t="str">
            <v>BOKD210007</v>
          </cell>
          <cell r="I2245" t="str">
            <v>D (Compressor scrapped/ Company shut)</v>
          </cell>
        </row>
        <row r="2246">
          <cell r="D2246" t="str">
            <v>BOKD200014</v>
          </cell>
          <cell r="I2246" t="str">
            <v>D (Compressor scrapped/ Company shut)</v>
          </cell>
          <cell r="P2246">
            <v>2</v>
          </cell>
          <cell r="AE2246" t="str">
            <v>400</v>
          </cell>
          <cell r="AG2246" t="str">
            <v>0</v>
          </cell>
        </row>
        <row r="2247">
          <cell r="D2247" t="str">
            <v>BOKC370020</v>
          </cell>
          <cell r="I2247" t="str">
            <v>B (Below 100% potential spares purchased)</v>
          </cell>
          <cell r="P2247">
            <v>7</v>
          </cell>
          <cell r="Q2247" t="str">
            <v>XD</v>
          </cell>
          <cell r="R2247">
            <v>46045</v>
          </cell>
          <cell r="S2247">
            <v>46045</v>
          </cell>
          <cell r="T2247">
            <v>46045</v>
          </cell>
          <cell r="U2247">
            <v>46045</v>
          </cell>
          <cell r="V2247">
            <v>46045</v>
          </cell>
          <cell r="W2247">
            <v>45369</v>
          </cell>
          <cell r="AB2247" t="str">
            <v>1273</v>
          </cell>
          <cell r="AC2247" t="str">
            <v>1273</v>
          </cell>
          <cell r="AD2247" t="str">
            <v>3937</v>
          </cell>
          <cell r="AE2247" t="str">
            <v>3273</v>
          </cell>
          <cell r="AF2247" t="str">
            <v>542</v>
          </cell>
          <cell r="AG2247" t="str">
            <v>3273</v>
          </cell>
        </row>
        <row r="2248">
          <cell r="D2248" t="str">
            <v>BOKD120025</v>
          </cell>
          <cell r="I2248" t="str">
            <v>D (Compressor scrapped/ Company shut)</v>
          </cell>
          <cell r="P2248">
            <v>6</v>
          </cell>
          <cell r="Q2248" t="str">
            <v>Air lube Plus</v>
          </cell>
          <cell r="AD2248" t="str">
            <v>150</v>
          </cell>
          <cell r="AE2248" t="str">
            <v>1150</v>
          </cell>
          <cell r="AG2248" t="str">
            <v>1000</v>
          </cell>
        </row>
        <row r="2249">
          <cell r="D2249" t="str">
            <v>BOJL150008</v>
          </cell>
          <cell r="I2249" t="str">
            <v>D (Compressor scrapped/ Company shut)</v>
          </cell>
        </row>
        <row r="2250">
          <cell r="D2250" t="str">
            <v>BOJD160012</v>
          </cell>
          <cell r="I2250" t="str">
            <v>C (Not Buying Spares or buying lubricants)</v>
          </cell>
          <cell r="P2250">
            <v>6</v>
          </cell>
          <cell r="Q2250" t="str">
            <v>Air lube Plus</v>
          </cell>
          <cell r="R2250">
            <v>46073</v>
          </cell>
          <cell r="U2250">
            <v>46073</v>
          </cell>
          <cell r="V2250">
            <v>46073</v>
          </cell>
          <cell r="AD2250" t="str">
            <v>1590</v>
          </cell>
          <cell r="AE2250" t="str">
            <v>1500</v>
          </cell>
          <cell r="AG2250" t="str">
            <v>1000</v>
          </cell>
        </row>
        <row r="2251">
          <cell r="D2251" t="str">
            <v>BOJD120008</v>
          </cell>
          <cell r="I2251" t="str">
            <v>D (Compressor scrapped/ Company shut)</v>
          </cell>
        </row>
        <row r="2252">
          <cell r="D2252" t="str">
            <v>BOIS040238</v>
          </cell>
          <cell r="I2252" t="str">
            <v>B (Below 100% potential spares purchased)</v>
          </cell>
          <cell r="N2252">
            <v>1937</v>
          </cell>
          <cell r="O2252">
            <v>5811</v>
          </cell>
          <cell r="P2252">
            <v>4</v>
          </cell>
          <cell r="Q2252" t="str">
            <v>Synthetic</v>
          </cell>
          <cell r="R2252">
            <v>46042</v>
          </cell>
          <cell r="S2252">
            <v>46042</v>
          </cell>
          <cell r="T2252">
            <v>46042</v>
          </cell>
          <cell r="U2252">
            <v>46042</v>
          </cell>
          <cell r="V2252">
            <v>46042</v>
          </cell>
          <cell r="W2252">
            <v>46042</v>
          </cell>
          <cell r="AB2252" t="str">
            <v>3840</v>
          </cell>
          <cell r="AC2252" t="str">
            <v>3840</v>
          </cell>
          <cell r="AD2252" t="str">
            <v>5840</v>
          </cell>
          <cell r="AE2252" t="str">
            <v>5840</v>
          </cell>
          <cell r="AF2252" t="str">
            <v>7840</v>
          </cell>
          <cell r="AG2252" t="str">
            <v>3840</v>
          </cell>
        </row>
        <row r="2253">
          <cell r="D2253" t="str">
            <v>BOID230304</v>
          </cell>
          <cell r="I2253" t="str">
            <v>D (Compressor scrapped/ Company shut)</v>
          </cell>
        </row>
        <row r="2254">
          <cell r="D2254" t="str">
            <v>BOID200251</v>
          </cell>
          <cell r="I2254" t="str">
            <v>D (Compressor scrapped/ Company shut)</v>
          </cell>
          <cell r="P2254">
            <v>2</v>
          </cell>
          <cell r="AE2254" t="str">
            <v>250</v>
          </cell>
          <cell r="AG2254" t="str">
            <v>0</v>
          </cell>
        </row>
        <row r="2255">
          <cell r="D2255" t="str">
            <v>BOID200223</v>
          </cell>
          <cell r="I2255" t="str">
            <v>B (Below 100% potential spares purchased)</v>
          </cell>
          <cell r="P2255">
            <v>4</v>
          </cell>
          <cell r="Q2255" t="str">
            <v>Air lube Plus</v>
          </cell>
          <cell r="R2255">
            <v>46073</v>
          </cell>
          <cell r="U2255">
            <v>46073</v>
          </cell>
          <cell r="V2255">
            <v>46073</v>
          </cell>
          <cell r="AD2255" t="str">
            <v>60</v>
          </cell>
          <cell r="AE2255" t="str">
            <v>800</v>
          </cell>
          <cell r="AG2255" t="str">
            <v>1000</v>
          </cell>
        </row>
        <row r="2256">
          <cell r="D2256" t="str">
            <v>BOID200228</v>
          </cell>
          <cell r="I2256" t="str">
            <v>D (Compressor scrapped/ Company shut)</v>
          </cell>
          <cell r="P2256">
            <v>0</v>
          </cell>
          <cell r="AD2256" t="str">
            <v>350</v>
          </cell>
          <cell r="AE2256" t="str">
            <v>350</v>
          </cell>
          <cell r="AG2256" t="str">
            <v>0</v>
          </cell>
        </row>
        <row r="2257">
          <cell r="D2257" t="str">
            <v>BOID200231</v>
          </cell>
          <cell r="I2257" t="str">
            <v>A (100% potential spares purchased)</v>
          </cell>
          <cell r="P2257">
            <v>5</v>
          </cell>
          <cell r="Q2257" t="str">
            <v>Air lube Plus</v>
          </cell>
          <cell r="R2257">
            <v>46144</v>
          </cell>
          <cell r="U2257">
            <v>46144</v>
          </cell>
          <cell r="V2257">
            <v>46144</v>
          </cell>
          <cell r="AD2257" t="str">
            <v>1200</v>
          </cell>
          <cell r="AE2257" t="str">
            <v>1300</v>
          </cell>
          <cell r="AG2257" t="str">
            <v>1000</v>
          </cell>
        </row>
        <row r="2258">
          <cell r="D2258" t="str">
            <v>BOID200238</v>
          </cell>
          <cell r="I2258" t="str">
            <v>D (Compressor scrapped/ Company shut)</v>
          </cell>
        </row>
        <row r="2259">
          <cell r="D2259" t="str">
            <v>BOIC370255</v>
          </cell>
          <cell r="I2259" t="str">
            <v>D (Compressor scrapped/ Company shut)</v>
          </cell>
          <cell r="P2259">
            <v>0</v>
          </cell>
          <cell r="Q2259" t="str">
            <v>XD</v>
          </cell>
          <cell r="AB2259" t="str">
            <v>570</v>
          </cell>
          <cell r="AC2259" t="str">
            <v>570</v>
          </cell>
          <cell r="AD2259" t="str">
            <v>2570</v>
          </cell>
          <cell r="AE2259" t="str">
            <v>2570</v>
          </cell>
          <cell r="AF2259" t="str">
            <v>2585</v>
          </cell>
          <cell r="AG2259" t="str">
            <v>570</v>
          </cell>
        </row>
        <row r="2260">
          <cell r="D2260" t="str">
            <v>BOHD230272</v>
          </cell>
          <cell r="I2260" t="str">
            <v>D (Compressor scrapped/ Company shut)</v>
          </cell>
        </row>
        <row r="2261">
          <cell r="D2261" t="str">
            <v>BOHD230263</v>
          </cell>
          <cell r="I2261" t="str">
            <v>D (Compressor scrapped/ Company shut)</v>
          </cell>
        </row>
        <row r="2262">
          <cell r="D2262" t="str">
            <v>BOHD200215</v>
          </cell>
          <cell r="I2262" t="str">
            <v>D (Compressor scrapped/ Company shut)</v>
          </cell>
        </row>
        <row r="2263">
          <cell r="D2263" t="str">
            <v>BOHD200185</v>
          </cell>
          <cell r="I2263" t="str">
            <v>D (Compressor scrapped/ Company shut)</v>
          </cell>
        </row>
        <row r="2264">
          <cell r="D2264" t="str">
            <v>BOHD200190</v>
          </cell>
          <cell r="I2264" t="str">
            <v>D (Compressor scrapped/ Company shut)</v>
          </cell>
          <cell r="P2264">
            <v>3</v>
          </cell>
          <cell r="AE2264" t="str">
            <v>500</v>
          </cell>
          <cell r="AG2264" t="str">
            <v>0</v>
          </cell>
        </row>
        <row r="2265">
          <cell r="D2265" t="str">
            <v>BOHD200197</v>
          </cell>
          <cell r="I2265" t="str">
            <v>A (100% potential spares purchased)</v>
          </cell>
          <cell r="P2265">
            <v>3</v>
          </cell>
          <cell r="Q2265" t="str">
            <v>Air lube Plus</v>
          </cell>
          <cell r="R2265">
            <v>45266</v>
          </cell>
          <cell r="AD2265" t="str">
            <v>460</v>
          </cell>
          <cell r="AE2265" t="str">
            <v>700</v>
          </cell>
          <cell r="AG2265" t="str">
            <v>1000</v>
          </cell>
        </row>
        <row r="2266">
          <cell r="D2266" t="str">
            <v>BOHD200201</v>
          </cell>
          <cell r="I2266" t="str">
            <v>D (Compressor scrapped/ Company shut)</v>
          </cell>
        </row>
        <row r="2267">
          <cell r="D2267" t="str">
            <v>BOGD230193</v>
          </cell>
          <cell r="I2267" t="str">
            <v>D (Compressor scrapped/ Company shut)</v>
          </cell>
          <cell r="P2267">
            <v>0</v>
          </cell>
        </row>
        <row r="2268">
          <cell r="D2268" t="str">
            <v>BOGD200180</v>
          </cell>
          <cell r="I2268" t="str">
            <v>D (Compressor scrapped/ Company shut)</v>
          </cell>
          <cell r="P2268">
            <v>2</v>
          </cell>
          <cell r="AE2268" t="str">
            <v>700</v>
          </cell>
          <cell r="AG2268" t="str">
            <v>0</v>
          </cell>
        </row>
        <row r="2269">
          <cell r="D2269" t="str">
            <v>BOGC370193</v>
          </cell>
          <cell r="I2269" t="str">
            <v>C (Not Buying Spares or buying lubricants)</v>
          </cell>
          <cell r="N2269">
            <v>19354</v>
          </cell>
          <cell r="O2269">
            <v>2150</v>
          </cell>
          <cell r="P2269">
            <v>6</v>
          </cell>
          <cell r="Q2269" t="str">
            <v>XD</v>
          </cell>
          <cell r="R2269">
            <v>44718</v>
          </cell>
          <cell r="S2269">
            <v>45571</v>
          </cell>
          <cell r="T2269">
            <v>45571</v>
          </cell>
          <cell r="U2269">
            <v>45571</v>
          </cell>
          <cell r="V2269">
            <v>45571</v>
          </cell>
          <cell r="W2269">
            <v>44718</v>
          </cell>
          <cell r="AB2269" t="str">
            <v>1003</v>
          </cell>
          <cell r="AC2269" t="str">
            <v>1003</v>
          </cell>
          <cell r="AD2269" t="str">
            <v>731</v>
          </cell>
          <cell r="AE2269" t="str">
            <v>2703</v>
          </cell>
          <cell r="AF2269" t="str">
            <v>2731</v>
          </cell>
          <cell r="AG2269" t="str">
            <v>1358</v>
          </cell>
        </row>
        <row r="2270">
          <cell r="D2270" t="str">
            <v>BOFS030194</v>
          </cell>
          <cell r="I2270" t="str">
            <v>D (Compressor scrapped/ Company shut)</v>
          </cell>
          <cell r="O2270">
            <v>2225</v>
          </cell>
          <cell r="P2270">
            <v>2</v>
          </cell>
          <cell r="Q2270" t="str">
            <v>Synthetic</v>
          </cell>
          <cell r="R2270">
            <v>45916</v>
          </cell>
          <cell r="S2270">
            <v>45916</v>
          </cell>
          <cell r="T2270">
            <v>45916</v>
          </cell>
          <cell r="U2270">
            <v>45916</v>
          </cell>
          <cell r="V2270">
            <v>45916</v>
          </cell>
          <cell r="W2270">
            <v>45916</v>
          </cell>
          <cell r="AB2270" t="str">
            <v>3625</v>
          </cell>
          <cell r="AC2270" t="str">
            <v>3625</v>
          </cell>
          <cell r="AD2270" t="str">
            <v>5625</v>
          </cell>
          <cell r="AE2270" t="str">
            <v>5625</v>
          </cell>
          <cell r="AF2270" t="str">
            <v>7625</v>
          </cell>
          <cell r="AG2270" t="str">
            <v>3625</v>
          </cell>
        </row>
        <row r="2271">
          <cell r="D2271" t="str">
            <v>BOFL150055</v>
          </cell>
          <cell r="I2271" t="str">
            <v>D (Compressor scrapped/ Company shut)</v>
          </cell>
          <cell r="N2271">
            <v>0</v>
          </cell>
          <cell r="O2271">
            <v>0</v>
          </cell>
        </row>
        <row r="2272">
          <cell r="D2272" t="str">
            <v>BOED210040</v>
          </cell>
          <cell r="I2272" t="str">
            <v>D (Compressor scrapped/ Company shut)</v>
          </cell>
        </row>
        <row r="2273">
          <cell r="D2273" t="str">
            <v>BOED200121</v>
          </cell>
          <cell r="I2273" t="str">
            <v>D (Compressor scrapped/ Company shut)</v>
          </cell>
          <cell r="P2273">
            <v>0</v>
          </cell>
        </row>
        <row r="2274">
          <cell r="D2274" t="str">
            <v>BODD200114</v>
          </cell>
          <cell r="I2274" t="str">
            <v>D (Compressor scrapped/ Company shut)</v>
          </cell>
        </row>
        <row r="2275">
          <cell r="D2275" t="str">
            <v>BOCS040147</v>
          </cell>
          <cell r="I2275" t="str">
            <v>A (100% potential spares purchased)</v>
          </cell>
          <cell r="N2275">
            <v>30862</v>
          </cell>
          <cell r="O2275">
            <v>4210</v>
          </cell>
          <cell r="P2275">
            <v>4</v>
          </cell>
          <cell r="Q2275" t="str">
            <v>Synthetic</v>
          </cell>
          <cell r="R2275">
            <v>46002</v>
          </cell>
          <cell r="S2275">
            <v>46002</v>
          </cell>
          <cell r="T2275">
            <v>46002</v>
          </cell>
          <cell r="U2275">
            <v>46002</v>
          </cell>
          <cell r="V2275">
            <v>46002</v>
          </cell>
          <cell r="W2275">
            <v>46002</v>
          </cell>
          <cell r="AB2275" t="str">
            <v>4000</v>
          </cell>
          <cell r="AC2275" t="str">
            <v>4000</v>
          </cell>
          <cell r="AD2275" t="str">
            <v>6000</v>
          </cell>
          <cell r="AE2275" t="str">
            <v>6000</v>
          </cell>
          <cell r="AF2275" t="str">
            <v>8000</v>
          </cell>
          <cell r="AG2275" t="str">
            <v>4000</v>
          </cell>
        </row>
        <row r="2276">
          <cell r="D2276" t="str">
            <v>BOCD160084</v>
          </cell>
          <cell r="I2276" t="str">
            <v>D (Compressor scrapped/ Company shut)</v>
          </cell>
          <cell r="P2276">
            <v>2</v>
          </cell>
          <cell r="AE2276" t="str">
            <v>500</v>
          </cell>
          <cell r="AG2276" t="str">
            <v>0</v>
          </cell>
        </row>
        <row r="2277">
          <cell r="D2277" t="str">
            <v>BOCC370095</v>
          </cell>
          <cell r="I2277" t="str">
            <v>F (Company/Customer unidentified)</v>
          </cell>
          <cell r="N2277">
            <v>2634</v>
          </cell>
          <cell r="O2277">
            <v>385</v>
          </cell>
          <cell r="P2277">
            <v>24</v>
          </cell>
          <cell r="X2277" t="str">
            <v>No</v>
          </cell>
          <cell r="AB2277" t="str">
            <v>1254</v>
          </cell>
          <cell r="AC2277" t="str">
            <v>1254</v>
          </cell>
          <cell r="AD2277" t="str">
            <v>543</v>
          </cell>
          <cell r="AE2277" t="str">
            <v>1254</v>
          </cell>
          <cell r="AF2277" t="str">
            <v>190</v>
          </cell>
          <cell r="AG2277" t="str">
            <v>3376</v>
          </cell>
        </row>
        <row r="2278">
          <cell r="D2278" t="str">
            <v>BOBD200072</v>
          </cell>
          <cell r="I2278" t="str">
            <v>D (Compressor scrapped/ Company shut)</v>
          </cell>
          <cell r="P2278">
            <v>3</v>
          </cell>
          <cell r="AE2278" t="str">
            <v>500</v>
          </cell>
          <cell r="AG2278" t="str">
            <v>0</v>
          </cell>
        </row>
        <row r="2279">
          <cell r="D2279" t="str">
            <v>BOAD200067</v>
          </cell>
          <cell r="I2279" t="str">
            <v>D (Compressor scrapped/ Company shut)</v>
          </cell>
        </row>
        <row r="2280">
          <cell r="D2280" t="str">
            <v>BOAD200068</v>
          </cell>
          <cell r="I2280" t="str">
            <v>D (Compressor scrapped/ Company shut)</v>
          </cell>
        </row>
        <row r="2281">
          <cell r="D2281" t="str">
            <v>BOAD120060</v>
          </cell>
          <cell r="I2281" t="str">
            <v>D (Compressor scrapped/ Company shut)</v>
          </cell>
        </row>
        <row r="2282">
          <cell r="D2282" t="str">
            <v>BOAD200062</v>
          </cell>
          <cell r="I2282" t="str">
            <v>D (Compressor scrapped/ Company shut)</v>
          </cell>
        </row>
        <row r="2283">
          <cell r="D2283" t="str">
            <v>BOAD120055</v>
          </cell>
          <cell r="I2283" t="str">
            <v>D (Compressor scrapped/ Company shut)</v>
          </cell>
        </row>
        <row r="2284">
          <cell r="D2284" t="str">
            <v>BOAD120056</v>
          </cell>
          <cell r="I2284" t="str">
            <v>D (Compressor scrapped/ Company shut)</v>
          </cell>
        </row>
        <row r="2285">
          <cell r="D2285" t="str">
            <v>BNLS030573</v>
          </cell>
          <cell r="I2285" t="str">
            <v>B (Below 100% potential spares purchased)</v>
          </cell>
          <cell r="N2285">
            <v>9246</v>
          </cell>
          <cell r="O2285">
            <v>3962</v>
          </cell>
          <cell r="P2285">
            <v>4</v>
          </cell>
          <cell r="Q2285" t="str">
            <v>XD</v>
          </cell>
          <cell r="R2285">
            <v>45528</v>
          </cell>
          <cell r="S2285">
            <v>45708</v>
          </cell>
          <cell r="T2285">
            <v>45708</v>
          </cell>
          <cell r="U2285">
            <v>45708</v>
          </cell>
          <cell r="V2285">
            <v>45708</v>
          </cell>
          <cell r="W2285">
            <v>45708</v>
          </cell>
          <cell r="X2285" t="str">
            <v>No</v>
          </cell>
          <cell r="AB2285" t="str">
            <v>445</v>
          </cell>
          <cell r="AC2285" t="str">
            <v>445</v>
          </cell>
          <cell r="AD2285" t="str">
            <v>2445</v>
          </cell>
          <cell r="AE2285" t="str">
            <v>2445</v>
          </cell>
          <cell r="AF2285" t="str">
            <v>6418</v>
          </cell>
          <cell r="AG2285" t="str">
            <v>2445</v>
          </cell>
        </row>
        <row r="2286">
          <cell r="D2286" t="str">
            <v>BNLD200050</v>
          </cell>
          <cell r="I2286" t="str">
            <v>D (Compressor scrapped/ Company shut)</v>
          </cell>
        </row>
        <row r="2287">
          <cell r="D2287" t="str">
            <v>BNLD160055</v>
          </cell>
          <cell r="I2287" t="str">
            <v>D (Compressor scrapped/ Company shut)</v>
          </cell>
        </row>
        <row r="2288">
          <cell r="D2288" t="str">
            <v>BNKS030423</v>
          </cell>
          <cell r="I2288" t="str">
            <v>A (100% potential spares purchased)</v>
          </cell>
          <cell r="N2288">
            <v>11912</v>
          </cell>
          <cell r="O2288">
            <v>15982</v>
          </cell>
          <cell r="P2288">
            <v>10</v>
          </cell>
          <cell r="Q2288" t="str">
            <v>Air lube Plus</v>
          </cell>
          <cell r="R2288">
            <v>46155</v>
          </cell>
          <cell r="S2288">
            <v>46155</v>
          </cell>
          <cell r="T2288">
            <v>46155</v>
          </cell>
          <cell r="U2288">
            <v>46155</v>
          </cell>
          <cell r="V2288">
            <v>46006</v>
          </cell>
          <cell r="W2288">
            <v>46006</v>
          </cell>
          <cell r="Y2288">
            <v>45756</v>
          </cell>
          <cell r="AB2288" t="str">
            <v>1500</v>
          </cell>
          <cell r="AC2288" t="str">
            <v>1500</v>
          </cell>
          <cell r="AD2288" t="str">
            <v>1500</v>
          </cell>
          <cell r="AE2288" t="str">
            <v>3000</v>
          </cell>
          <cell r="AF2288" t="str">
            <v>5209</v>
          </cell>
          <cell r="AG2288" t="str">
            <v>4000</v>
          </cell>
        </row>
        <row r="2289">
          <cell r="D2289" t="str">
            <v>BNKD200023</v>
          </cell>
          <cell r="I2289" t="str">
            <v>D (Compressor scrapped/ Company shut)</v>
          </cell>
          <cell r="P2289">
            <v>3</v>
          </cell>
          <cell r="AE2289" t="str">
            <v>500</v>
          </cell>
          <cell r="AG2289" t="str">
            <v>500</v>
          </cell>
        </row>
        <row r="2290">
          <cell r="D2290" t="str">
            <v>BNJS040074</v>
          </cell>
          <cell r="I2290" t="str">
            <v>D (Compressor scrapped/ Company shut)</v>
          </cell>
          <cell r="N2290">
            <v>19291</v>
          </cell>
          <cell r="O2290">
            <v>5330</v>
          </cell>
          <cell r="P2290">
            <v>0</v>
          </cell>
          <cell r="AD2290" t="str">
            <v>1254</v>
          </cell>
        </row>
        <row r="2291">
          <cell r="D2291" t="str">
            <v>BNJS040075</v>
          </cell>
          <cell r="I2291" t="str">
            <v>D (Compressor scrapped/ Company shut)</v>
          </cell>
          <cell r="N2291">
            <v>22460</v>
          </cell>
          <cell r="O2291">
            <v>5501</v>
          </cell>
          <cell r="P2291">
            <v>1</v>
          </cell>
          <cell r="AB2291" t="str">
            <v>1258</v>
          </cell>
          <cell r="AC2291" t="str">
            <v>1258</v>
          </cell>
          <cell r="AE2291" t="str">
            <v>2758</v>
          </cell>
          <cell r="AF2291" t="str">
            <v>3758</v>
          </cell>
          <cell r="AG2291" t="str">
            <v>2758</v>
          </cell>
        </row>
        <row r="2292">
          <cell r="D2292" t="str">
            <v>BNJS040045</v>
          </cell>
          <cell r="I2292" t="str">
            <v>D (Compressor scrapped/ Company shut)</v>
          </cell>
          <cell r="P2292">
            <v>1</v>
          </cell>
          <cell r="AB2292" t="str">
            <v>1245</v>
          </cell>
          <cell r="AC2292" t="str">
            <v>1245</v>
          </cell>
          <cell r="AE2292" t="str">
            <v>2245</v>
          </cell>
          <cell r="AF2292" t="str">
            <v>3245</v>
          </cell>
          <cell r="AG2292" t="str">
            <v>3245</v>
          </cell>
        </row>
        <row r="2293">
          <cell r="D2293" t="str">
            <v>BNJS030095</v>
          </cell>
          <cell r="I2293" t="str">
            <v>D (Compressor scrapped/ Company shut)</v>
          </cell>
        </row>
        <row r="2294">
          <cell r="D2294" t="str">
            <v>BNJS030097</v>
          </cell>
          <cell r="I2294" t="str">
            <v>D (Compressor scrapped/ Company shut)</v>
          </cell>
        </row>
        <row r="2295">
          <cell r="D2295" t="str">
            <v>BNJD210005</v>
          </cell>
          <cell r="I2295" t="str">
            <v>D (Compressor scrapped/ Company shut)</v>
          </cell>
        </row>
        <row r="2296">
          <cell r="D2296" t="str">
            <v>BNJD210008</v>
          </cell>
          <cell r="I2296" t="str">
            <v>D (Compressor scrapped/ Company shut)</v>
          </cell>
        </row>
        <row r="2297">
          <cell r="D2297" t="str">
            <v>BNJD200008</v>
          </cell>
          <cell r="I2297" t="str">
            <v>D (Compressor scrapped/ Company shut)</v>
          </cell>
          <cell r="P2297">
            <v>2</v>
          </cell>
          <cell r="Q2297" t="str">
            <v>Air lube Plus</v>
          </cell>
          <cell r="R2297">
            <v>45289</v>
          </cell>
          <cell r="U2297">
            <v>45289</v>
          </cell>
          <cell r="V2297">
            <v>45289</v>
          </cell>
          <cell r="AD2297" t="str">
            <v>710</v>
          </cell>
          <cell r="AE2297" t="str">
            <v>960</v>
          </cell>
          <cell r="AG2297" t="str">
            <v>1000</v>
          </cell>
        </row>
        <row r="2298">
          <cell r="D2298" t="str">
            <v>BNJD120010</v>
          </cell>
          <cell r="I2298" t="str">
            <v>D (Compressor scrapped/ Company shut)</v>
          </cell>
          <cell r="P2298">
            <v>1</v>
          </cell>
          <cell r="Q2298" t="str">
            <v>Air lube Plus</v>
          </cell>
          <cell r="R2298">
            <v>45266</v>
          </cell>
          <cell r="AD2298" t="str">
            <v>130</v>
          </cell>
          <cell r="AE2298" t="str">
            <v>495</v>
          </cell>
          <cell r="AG2298" t="str">
            <v>1000</v>
          </cell>
        </row>
        <row r="2299">
          <cell r="D2299" t="str">
            <v>BNJC370072</v>
          </cell>
          <cell r="I2299" t="str">
            <v>B (Below 100% potential spares purchased)</v>
          </cell>
          <cell r="O2299">
            <v>4183</v>
          </cell>
          <cell r="P2299">
            <v>2</v>
          </cell>
          <cell r="Q2299" t="str">
            <v>XD</v>
          </cell>
          <cell r="R2299">
            <v>45033</v>
          </cell>
          <cell r="S2299">
            <v>45616</v>
          </cell>
          <cell r="T2299">
            <v>45616</v>
          </cell>
          <cell r="U2299">
            <v>45616</v>
          </cell>
          <cell r="V2299">
            <v>45616</v>
          </cell>
          <cell r="W2299">
            <v>45616</v>
          </cell>
          <cell r="AB2299" t="str">
            <v>759</v>
          </cell>
          <cell r="AC2299" t="str">
            <v>759</v>
          </cell>
          <cell r="AD2299" t="str">
            <v>898</v>
          </cell>
          <cell r="AE2299" t="str">
            <v>1525</v>
          </cell>
          <cell r="AF2299" t="str">
            <v>5525</v>
          </cell>
          <cell r="AG2299" t="str">
            <v>1525</v>
          </cell>
        </row>
        <row r="2300">
          <cell r="D2300" t="str">
            <v>BNID210093</v>
          </cell>
          <cell r="I2300" t="str">
            <v>D (Compressor scrapped/ Company shut)</v>
          </cell>
        </row>
        <row r="2301">
          <cell r="D2301" t="str">
            <v>BNID160316</v>
          </cell>
          <cell r="I2301" t="str">
            <v>C (Not Buying Spares or buying lubricants)</v>
          </cell>
          <cell r="P2301">
            <v>2</v>
          </cell>
          <cell r="AD2301" t="str">
            <v>510</v>
          </cell>
          <cell r="AE2301" t="str">
            <v>810</v>
          </cell>
          <cell r="AG2301" t="str">
            <v>1000</v>
          </cell>
        </row>
        <row r="2302">
          <cell r="D2302" t="str">
            <v>BNID200158</v>
          </cell>
          <cell r="I2302" t="str">
            <v>D (Compressor scrapped/ Company shut)</v>
          </cell>
          <cell r="P2302">
            <v>1</v>
          </cell>
          <cell r="AE2302" t="str">
            <v>1050</v>
          </cell>
          <cell r="AG2302" t="str">
            <v>0</v>
          </cell>
        </row>
        <row r="2303">
          <cell r="D2303" t="str">
            <v>BNID200161</v>
          </cell>
          <cell r="I2303" t="str">
            <v>D (Compressor scrapped/ Company shut)</v>
          </cell>
          <cell r="P2303">
            <v>4</v>
          </cell>
          <cell r="AE2303" t="str">
            <v>258</v>
          </cell>
          <cell r="AG2303" t="str">
            <v>0</v>
          </cell>
        </row>
        <row r="2304">
          <cell r="D2304" t="str">
            <v>BNHD200151</v>
          </cell>
          <cell r="I2304" t="str">
            <v>D (Compressor scrapped/ Company shut)</v>
          </cell>
          <cell r="P2304">
            <v>2</v>
          </cell>
          <cell r="AE2304" t="str">
            <v>112</v>
          </cell>
          <cell r="AG2304" t="str">
            <v>0</v>
          </cell>
        </row>
        <row r="2305">
          <cell r="D2305" t="str">
            <v>BNHD200153</v>
          </cell>
          <cell r="I2305" t="str">
            <v>D (Compressor scrapped/ Company shut)</v>
          </cell>
        </row>
        <row r="2306">
          <cell r="D2306" t="str">
            <v>BNHD160288</v>
          </cell>
          <cell r="I2306" t="str">
            <v>D (Compressor scrapped/ Company shut)</v>
          </cell>
        </row>
        <row r="2307">
          <cell r="D2307" t="str">
            <v>BNED160234</v>
          </cell>
          <cell r="I2307" t="str">
            <v>D (Compressor scrapped/ Company shut)</v>
          </cell>
        </row>
        <row r="2308">
          <cell r="D2308" t="str">
            <v>BNDD160224</v>
          </cell>
          <cell r="I2308" t="str">
            <v>C (Not Buying Spares or buying lubricants)</v>
          </cell>
          <cell r="P2308">
            <v>4</v>
          </cell>
          <cell r="Q2308" t="str">
            <v>Air lube Plus</v>
          </cell>
          <cell r="R2308">
            <v>45953</v>
          </cell>
          <cell r="U2308">
            <v>45289</v>
          </cell>
          <cell r="V2308">
            <v>45289</v>
          </cell>
          <cell r="AD2308" t="str">
            <v>475</v>
          </cell>
          <cell r="AE2308" t="str">
            <v>275</v>
          </cell>
          <cell r="AG2308" t="str">
            <v>1000</v>
          </cell>
        </row>
        <row r="2309">
          <cell r="D2309" t="str">
            <v>BNDD160191</v>
          </cell>
          <cell r="I2309" t="str">
            <v>C (Not Buying Spares or buying lubricants)</v>
          </cell>
          <cell r="P2309">
            <v>2</v>
          </cell>
          <cell r="AE2309" t="str">
            <v>889</v>
          </cell>
          <cell r="AG2309" t="str">
            <v>4</v>
          </cell>
        </row>
        <row r="2310">
          <cell r="D2310" t="str">
            <v>BNCS030884</v>
          </cell>
          <cell r="I2310" t="str">
            <v>D (Compressor scrapped/ Company shut)</v>
          </cell>
          <cell r="N2310">
            <v>8811</v>
          </cell>
          <cell r="O2310">
            <v>3776</v>
          </cell>
          <cell r="P2310">
            <v>6</v>
          </cell>
          <cell r="Q2310" t="str">
            <v>Synthetic</v>
          </cell>
          <cell r="R2310">
            <v>45883</v>
          </cell>
          <cell r="S2310">
            <v>45883</v>
          </cell>
          <cell r="T2310">
            <v>45883</v>
          </cell>
          <cell r="U2310">
            <v>45883</v>
          </cell>
          <cell r="V2310">
            <v>45883</v>
          </cell>
          <cell r="W2310">
            <v>45702</v>
          </cell>
          <cell r="X2310" t="str">
            <v>No</v>
          </cell>
          <cell r="AB2310" t="str">
            <v>2847</v>
          </cell>
          <cell r="AC2310" t="str">
            <v>2847</v>
          </cell>
          <cell r="AD2310" t="str">
            <v>2847</v>
          </cell>
          <cell r="AE2310" t="str">
            <v>4847</v>
          </cell>
          <cell r="AF2310" t="str">
            <v>6847</v>
          </cell>
          <cell r="AG2310" t="str">
            <v>2609</v>
          </cell>
        </row>
        <row r="2311">
          <cell r="D2311" t="str">
            <v>BNCD160173</v>
          </cell>
          <cell r="I2311" t="str">
            <v>D (Compressor scrapped/ Company shut)</v>
          </cell>
        </row>
        <row r="2312">
          <cell r="D2312" t="str">
            <v>BNCC370425</v>
          </cell>
          <cell r="I2312" t="str">
            <v>A (100% potential spares purchased)</v>
          </cell>
          <cell r="N2312">
            <v>58037</v>
          </cell>
          <cell r="O2312">
            <v>26075</v>
          </cell>
          <cell r="P2312">
            <v>2</v>
          </cell>
          <cell r="Q2312" t="str">
            <v>XD</v>
          </cell>
          <cell r="R2312">
            <v>46011</v>
          </cell>
          <cell r="S2312">
            <v>46011</v>
          </cell>
          <cell r="T2312">
            <v>46011</v>
          </cell>
          <cell r="U2312">
            <v>45449</v>
          </cell>
          <cell r="V2312">
            <v>46011</v>
          </cell>
          <cell r="W2312">
            <v>45709</v>
          </cell>
          <cell r="AB2312" t="str">
            <v>1608</v>
          </cell>
          <cell r="AC2312" t="str">
            <v>1608</v>
          </cell>
          <cell r="AD2312" t="str">
            <v>2608</v>
          </cell>
          <cell r="AE2312" t="str">
            <v>618</v>
          </cell>
          <cell r="AF2312" t="str">
            <v>1544</v>
          </cell>
          <cell r="AG2312" t="str">
            <v>3608</v>
          </cell>
        </row>
        <row r="2313">
          <cell r="D2313" t="str">
            <v>BNBD200086</v>
          </cell>
          <cell r="I2313" t="str">
            <v>D (Compressor scrapped/ Company shut)</v>
          </cell>
        </row>
        <row r="2314">
          <cell r="D2314" t="str">
            <v>BNBD200090</v>
          </cell>
          <cell r="I2314" t="str">
            <v>D (Compressor scrapped/ Company shut)</v>
          </cell>
          <cell r="P2314">
            <v>1</v>
          </cell>
          <cell r="AE2314" t="str">
            <v>250</v>
          </cell>
          <cell r="AG2314" t="str">
            <v>0</v>
          </cell>
        </row>
        <row r="2315">
          <cell r="D2315" t="str">
            <v>BNBD160162</v>
          </cell>
          <cell r="I2315" t="str">
            <v>C (Not Buying Spares or buying lubricants)</v>
          </cell>
          <cell r="P2315">
            <v>6</v>
          </cell>
          <cell r="Q2315" t="str">
            <v>Air lube Plus</v>
          </cell>
          <cell r="R2315">
            <v>45266</v>
          </cell>
          <cell r="U2315">
            <v>45266</v>
          </cell>
          <cell r="V2315">
            <v>45266</v>
          </cell>
          <cell r="AD2315" t="str">
            <v>380</v>
          </cell>
          <cell r="AE2315" t="str">
            <v>580</v>
          </cell>
          <cell r="AG2315" t="str">
            <v>1000</v>
          </cell>
        </row>
        <row r="2316">
          <cell r="D2316" t="str">
            <v>BNBD160163</v>
          </cell>
          <cell r="I2316" t="str">
            <v>D (Compressor scrapped/ Company shut)</v>
          </cell>
          <cell r="P2316">
            <v>3</v>
          </cell>
          <cell r="AE2316" t="str">
            <v>246</v>
          </cell>
          <cell r="AG2316" t="str">
            <v>0</v>
          </cell>
        </row>
        <row r="2317">
          <cell r="D2317" t="str">
            <v>BNAS040264</v>
          </cell>
          <cell r="I2317" t="str">
            <v>D (Compressor scrapped/ Company shut)</v>
          </cell>
          <cell r="N2317">
            <v>16557</v>
          </cell>
          <cell r="O2317">
            <v>14159</v>
          </cell>
          <cell r="P2317">
            <v>5</v>
          </cell>
          <cell r="Q2317" t="str">
            <v>XD</v>
          </cell>
          <cell r="R2317">
            <v>46027</v>
          </cell>
          <cell r="S2317">
            <v>46027</v>
          </cell>
          <cell r="T2317">
            <v>46027</v>
          </cell>
          <cell r="U2317">
            <v>46027</v>
          </cell>
          <cell r="V2317">
            <v>46027</v>
          </cell>
          <cell r="W2317">
            <v>46027</v>
          </cell>
          <cell r="AB2317" t="str">
            <v>1500</v>
          </cell>
          <cell r="AC2317" t="str">
            <v>1500</v>
          </cell>
          <cell r="AD2317" t="str">
            <v>1500</v>
          </cell>
          <cell r="AE2317" t="str">
            <v>3000</v>
          </cell>
          <cell r="AF2317" t="str">
            <v>3000</v>
          </cell>
          <cell r="AG2317" t="str">
            <v>2000</v>
          </cell>
        </row>
        <row r="2318">
          <cell r="D2318" t="str">
            <v>BNAS040245</v>
          </cell>
          <cell r="I2318" t="str">
            <v>D (Compressor scrapped/ Company shut)</v>
          </cell>
          <cell r="N2318">
            <v>32665</v>
          </cell>
          <cell r="O2318">
            <v>14699</v>
          </cell>
          <cell r="P2318">
            <v>8</v>
          </cell>
          <cell r="Q2318" t="str">
            <v>Air lube Plus</v>
          </cell>
          <cell r="R2318">
            <v>45149</v>
          </cell>
          <cell r="S2318">
            <v>45149</v>
          </cell>
          <cell r="T2318">
            <v>45149</v>
          </cell>
          <cell r="U2318">
            <v>45149</v>
          </cell>
          <cell r="V2318">
            <v>45149</v>
          </cell>
          <cell r="W2318">
            <v>45149</v>
          </cell>
          <cell r="X2318" t="str">
            <v>Yes</v>
          </cell>
          <cell r="Y2318">
            <v>44696.770833333299</v>
          </cell>
          <cell r="Z2318">
            <v>44696.770833333299</v>
          </cell>
          <cell r="AA2318">
            <v>44696.770833333299</v>
          </cell>
          <cell r="AB2318" t="str">
            <v>1500</v>
          </cell>
          <cell r="AC2318" t="str">
            <v>1500</v>
          </cell>
          <cell r="AD2318" t="str">
            <v>2000</v>
          </cell>
          <cell r="AE2318" t="str">
            <v>4000</v>
          </cell>
          <cell r="AF2318" t="str">
            <v>4000</v>
          </cell>
          <cell r="AG2318" t="str">
            <v>4000</v>
          </cell>
        </row>
        <row r="2319">
          <cell r="D2319" t="str">
            <v>BNAD200059</v>
          </cell>
          <cell r="I2319" t="str">
            <v>D (Compressor scrapped/ Company shut)</v>
          </cell>
        </row>
        <row r="2320">
          <cell r="D2320" t="str">
            <v>BNAD200063</v>
          </cell>
          <cell r="I2320" t="str">
            <v>D (Compressor scrapped/ Company shut)</v>
          </cell>
          <cell r="P2320">
            <v>0</v>
          </cell>
          <cell r="AD2320" t="str">
            <v>150</v>
          </cell>
          <cell r="AE2320" t="str">
            <v>0</v>
          </cell>
          <cell r="AG2320" t="str">
            <v>0</v>
          </cell>
        </row>
        <row r="2321">
          <cell r="D2321" t="str">
            <v>BNAD210029</v>
          </cell>
          <cell r="I2321" t="str">
            <v>D (Compressor scrapped/ Company shut)</v>
          </cell>
        </row>
        <row r="2322">
          <cell r="D2322" t="str">
            <v>BMLD210103</v>
          </cell>
          <cell r="I2322" t="str">
            <v>D (Compressor scrapped/ Company shut)</v>
          </cell>
        </row>
        <row r="2323">
          <cell r="D2323" t="str">
            <v>BMLD200108</v>
          </cell>
          <cell r="I2323" t="str">
            <v>D (Compressor scrapped/ Company shut)</v>
          </cell>
        </row>
        <row r="2324">
          <cell r="D2324" t="str">
            <v>BMLD200093</v>
          </cell>
          <cell r="I2324" t="str">
            <v>D (Compressor scrapped/ Company shut)</v>
          </cell>
        </row>
        <row r="2325">
          <cell r="D2325" t="str">
            <v>BMLD160107</v>
          </cell>
          <cell r="I2325" t="str">
            <v>D (Compressor scrapped/ Company shut)</v>
          </cell>
          <cell r="P2325">
            <v>1</v>
          </cell>
          <cell r="AE2325" t="str">
            <v>700</v>
          </cell>
          <cell r="AG2325" t="str">
            <v>0</v>
          </cell>
        </row>
        <row r="2326">
          <cell r="D2326" t="str">
            <v>BMKD210081</v>
          </cell>
          <cell r="I2326" t="str">
            <v>D (Compressor scrapped/ Company shut)</v>
          </cell>
        </row>
        <row r="2327">
          <cell r="D2327" t="str">
            <v>BMKD200048</v>
          </cell>
          <cell r="I2327" t="str">
            <v>D (Compressor scrapped/ Company shut)</v>
          </cell>
        </row>
        <row r="2328">
          <cell r="D2328" t="str">
            <v>BMKD120057</v>
          </cell>
          <cell r="I2328" t="str">
            <v>D (Compressor scrapped/ Company shut)</v>
          </cell>
          <cell r="P2328">
            <v>4</v>
          </cell>
          <cell r="Q2328" t="str">
            <v>Air lube Plus</v>
          </cell>
          <cell r="R2328">
            <v>45042</v>
          </cell>
          <cell r="U2328">
            <v>45042</v>
          </cell>
          <cell r="AD2328" t="str">
            <v>550</v>
          </cell>
          <cell r="AE2328" t="str">
            <v>800</v>
          </cell>
          <cell r="AG2328" t="str">
            <v>1000</v>
          </cell>
        </row>
        <row r="2329">
          <cell r="D2329" t="str">
            <v>BMKC370048</v>
          </cell>
          <cell r="I2329" t="str">
            <v>A (100% potential spares purchased)</v>
          </cell>
          <cell r="N2329">
            <v>13630</v>
          </cell>
          <cell r="O2329">
            <v>17348</v>
          </cell>
          <cell r="P2329">
            <v>5</v>
          </cell>
          <cell r="Q2329" t="str">
            <v>XD</v>
          </cell>
          <cell r="R2329">
            <v>46072</v>
          </cell>
          <cell r="S2329">
            <v>46072</v>
          </cell>
          <cell r="T2329">
            <v>46072</v>
          </cell>
          <cell r="U2329">
            <v>46072</v>
          </cell>
          <cell r="V2329">
            <v>46072</v>
          </cell>
          <cell r="W2329">
            <v>46072</v>
          </cell>
          <cell r="AB2329" t="str">
            <v>1525</v>
          </cell>
          <cell r="AC2329" t="str">
            <v>1525</v>
          </cell>
          <cell r="AD2329" t="str">
            <v>3525</v>
          </cell>
          <cell r="AE2329" t="str">
            <v>3525</v>
          </cell>
          <cell r="AF2329" t="str">
            <v>850</v>
          </cell>
          <cell r="AG2329" t="str">
            <v>3525</v>
          </cell>
        </row>
        <row r="2330">
          <cell r="D2330" t="str">
            <v>BMJS040004</v>
          </cell>
          <cell r="I2330" t="str">
            <v>A (100% potential spares purchased)</v>
          </cell>
          <cell r="N2330">
            <v>19369</v>
          </cell>
          <cell r="O2330">
            <v>21842</v>
          </cell>
          <cell r="P2330">
            <v>4</v>
          </cell>
          <cell r="Q2330" t="str">
            <v>XD</v>
          </cell>
          <cell r="R2330">
            <v>45986</v>
          </cell>
          <cell r="S2330">
            <v>45981</v>
          </cell>
          <cell r="T2330">
            <v>45981</v>
          </cell>
          <cell r="U2330">
            <v>45841</v>
          </cell>
          <cell r="V2330">
            <v>45841</v>
          </cell>
          <cell r="W2330">
            <v>45841</v>
          </cell>
          <cell r="X2330" t="str">
            <v>Yes</v>
          </cell>
          <cell r="Y2330">
            <v>45841</v>
          </cell>
          <cell r="Z2330">
            <v>45841</v>
          </cell>
          <cell r="AA2330">
            <v>45841</v>
          </cell>
          <cell r="AB2330" t="str">
            <v>2558</v>
          </cell>
          <cell r="AC2330" t="str">
            <v>2558</v>
          </cell>
          <cell r="AD2330" t="str">
            <v>2558</v>
          </cell>
          <cell r="AE2330" t="str">
            <v>1075</v>
          </cell>
          <cell r="AF2330" t="str">
            <v>5411</v>
          </cell>
          <cell r="AG2330" t="str">
            <v>1075</v>
          </cell>
        </row>
        <row r="2331">
          <cell r="D2331" t="str">
            <v>BMJD210029</v>
          </cell>
          <cell r="I2331" t="str">
            <v>D (Compressor scrapped/ Company shut)</v>
          </cell>
        </row>
        <row r="2332">
          <cell r="D2332" t="str">
            <v>BMJD200014</v>
          </cell>
          <cell r="I2332" t="str">
            <v>D (Compressor scrapped/ Company shut)</v>
          </cell>
          <cell r="P2332">
            <v>2</v>
          </cell>
          <cell r="Q2332" t="str">
            <v>Air lube Plus</v>
          </cell>
          <cell r="R2332">
            <v>45289</v>
          </cell>
          <cell r="U2332">
            <v>45090</v>
          </cell>
          <cell r="AD2332" t="str">
            <v>230</v>
          </cell>
          <cell r="AE2332" t="str">
            <v>230</v>
          </cell>
          <cell r="AG2332" t="str">
            <v>1000</v>
          </cell>
        </row>
        <row r="2333">
          <cell r="D2333" t="str">
            <v>BMJD160011</v>
          </cell>
          <cell r="I2333" t="str">
            <v>D (Compressor scrapped/ Company shut)</v>
          </cell>
        </row>
        <row r="2334">
          <cell r="D2334" t="str">
            <v>BMJD120023</v>
          </cell>
          <cell r="I2334" t="str">
            <v>D (Compressor scrapped/ Company shut)</v>
          </cell>
        </row>
        <row r="2335">
          <cell r="D2335" t="str">
            <v>BMJC370005</v>
          </cell>
          <cell r="I2335" t="str">
            <v>F (Company/Customer unidentified)</v>
          </cell>
        </row>
        <row r="2336">
          <cell r="D2336" t="str">
            <v>BMIS031759</v>
          </cell>
          <cell r="I2336" t="str">
            <v>A (100% potential spares purchased)</v>
          </cell>
          <cell r="N2336">
            <v>10029</v>
          </cell>
          <cell r="O2336">
            <v>31822</v>
          </cell>
          <cell r="P2336">
            <v>2</v>
          </cell>
          <cell r="Q2336" t="str">
            <v>XD</v>
          </cell>
          <cell r="R2336">
            <v>46008</v>
          </cell>
          <cell r="S2336">
            <v>46008</v>
          </cell>
          <cell r="T2336">
            <v>46008</v>
          </cell>
          <cell r="U2336">
            <v>46008</v>
          </cell>
          <cell r="V2336">
            <v>46008</v>
          </cell>
          <cell r="W2336">
            <v>46008</v>
          </cell>
          <cell r="Y2336">
            <v>46008</v>
          </cell>
          <cell r="AB2336" t="str">
            <v>314</v>
          </cell>
          <cell r="AC2336" t="str">
            <v>314</v>
          </cell>
          <cell r="AD2336" t="str">
            <v>1841</v>
          </cell>
          <cell r="AE2336" t="str">
            <v>1841</v>
          </cell>
          <cell r="AF2336" t="str">
            <v>1841</v>
          </cell>
          <cell r="AG2336" t="str">
            <v>1841</v>
          </cell>
        </row>
        <row r="2337">
          <cell r="D2337" t="str">
            <v>BMIS031670</v>
          </cell>
          <cell r="I2337" t="str">
            <v>D (Compressor scrapped/ Company shut)</v>
          </cell>
          <cell r="N2337">
            <v>12328</v>
          </cell>
          <cell r="O2337">
            <v>9273</v>
          </cell>
          <cell r="P2337">
            <v>9</v>
          </cell>
          <cell r="AB2337" t="str">
            <v>401</v>
          </cell>
          <cell r="AC2337" t="str">
            <v>401</v>
          </cell>
          <cell r="AD2337" t="str">
            <v>401</v>
          </cell>
          <cell r="AE2337" t="str">
            <v>2400</v>
          </cell>
          <cell r="AF2337" t="str">
            <v>2998</v>
          </cell>
          <cell r="AG2337" t="str">
            <v>3400</v>
          </cell>
        </row>
        <row r="2338">
          <cell r="D2338" t="str">
            <v>BMID210296</v>
          </cell>
          <cell r="I2338" t="str">
            <v>D (Compressor scrapped/ Company shut)</v>
          </cell>
        </row>
        <row r="2339">
          <cell r="D2339" t="str">
            <v>BMID160336</v>
          </cell>
          <cell r="I2339" t="str">
            <v>D (Compressor scrapped/ Company shut)</v>
          </cell>
          <cell r="P2339">
            <v>3</v>
          </cell>
          <cell r="AD2339" t="str">
            <v>250</v>
          </cell>
          <cell r="AE2339" t="str">
            <v>450</v>
          </cell>
          <cell r="AG2339" t="str">
            <v>0</v>
          </cell>
        </row>
        <row r="2340">
          <cell r="D2340" t="str">
            <v>BMID160339</v>
          </cell>
          <cell r="I2340" t="str">
            <v>D (Compressor scrapped/ Company shut)</v>
          </cell>
          <cell r="P2340">
            <v>0</v>
          </cell>
          <cell r="AE2340" t="str">
            <v>888</v>
          </cell>
          <cell r="AG2340" t="str">
            <v>0</v>
          </cell>
        </row>
        <row r="2341">
          <cell r="D2341" t="str">
            <v>BMHD200313</v>
          </cell>
          <cell r="I2341" t="str">
            <v>D (Compressor scrapped/ Company shut)</v>
          </cell>
          <cell r="P2341">
            <v>2</v>
          </cell>
          <cell r="AE2341" t="str">
            <v>550</v>
          </cell>
          <cell r="AG2341" t="str">
            <v>0</v>
          </cell>
        </row>
        <row r="2342">
          <cell r="D2342" t="str">
            <v>BMHD200316</v>
          </cell>
          <cell r="I2342" t="str">
            <v>D (Compressor scrapped/ Company shut)</v>
          </cell>
          <cell r="P2342">
            <v>4</v>
          </cell>
          <cell r="AE2342" t="str">
            <v>675</v>
          </cell>
          <cell r="AG2342" t="str">
            <v>0</v>
          </cell>
        </row>
        <row r="2343">
          <cell r="D2343" t="str">
            <v>BMHD160286</v>
          </cell>
          <cell r="I2343" t="str">
            <v>D (Compressor scrapped/ Company shut)</v>
          </cell>
          <cell r="P2343">
            <v>6</v>
          </cell>
        </row>
        <row r="2344">
          <cell r="D2344" t="str">
            <v>BMHD160288</v>
          </cell>
          <cell r="I2344" t="str">
            <v>D (Compressor scrapped/ Company shut)</v>
          </cell>
          <cell r="P2344">
            <v>6</v>
          </cell>
          <cell r="AE2344" t="str">
            <v>-385</v>
          </cell>
          <cell r="AG2344" t="str">
            <v>0</v>
          </cell>
        </row>
        <row r="2345">
          <cell r="D2345" t="str">
            <v>BMHD160293</v>
          </cell>
          <cell r="I2345" t="str">
            <v>D (Compressor scrapped/ Company shut)</v>
          </cell>
          <cell r="P2345">
            <v>2</v>
          </cell>
          <cell r="AE2345" t="str">
            <v>913</v>
          </cell>
          <cell r="AG2345" t="str">
            <v>0</v>
          </cell>
        </row>
        <row r="2346">
          <cell r="D2346" t="str">
            <v>BMGD200304</v>
          </cell>
          <cell r="I2346" t="str">
            <v>D (Compressor scrapped/ Company shut)</v>
          </cell>
          <cell r="P2346">
            <v>6</v>
          </cell>
        </row>
        <row r="2347">
          <cell r="D2347" t="str">
            <v>BMGC370521</v>
          </cell>
          <cell r="I2347" t="str">
            <v>C (Not Buying Spares or buying lubricants)</v>
          </cell>
          <cell r="P2347">
            <v>4</v>
          </cell>
          <cell r="Q2347" t="str">
            <v>XD</v>
          </cell>
          <cell r="R2347">
            <v>45033</v>
          </cell>
          <cell r="S2347">
            <v>45033</v>
          </cell>
          <cell r="T2347">
            <v>45033</v>
          </cell>
          <cell r="U2347">
            <v>45033</v>
          </cell>
          <cell r="V2347">
            <v>45033</v>
          </cell>
          <cell r="W2347">
            <v>45033</v>
          </cell>
          <cell r="AB2347" t="str">
            <v>1280</v>
          </cell>
          <cell r="AC2347" t="str">
            <v>1280</v>
          </cell>
          <cell r="AD2347" t="str">
            <v>3280</v>
          </cell>
          <cell r="AE2347" t="str">
            <v>3280</v>
          </cell>
          <cell r="AF2347" t="str">
            <v>3280</v>
          </cell>
          <cell r="AG2347" t="str">
            <v>3280</v>
          </cell>
        </row>
        <row r="2348">
          <cell r="D2348" t="str">
            <v>BMGC370504</v>
          </cell>
          <cell r="I2348" t="str">
            <v>D (Compressor scrapped/ Company shut)</v>
          </cell>
        </row>
        <row r="2349">
          <cell r="D2349" t="str">
            <v>BMFS040502</v>
          </cell>
          <cell r="I2349" t="str">
            <v>E (Others area units/Export)</v>
          </cell>
          <cell r="N2349">
            <v>7234</v>
          </cell>
          <cell r="O2349">
            <v>3250</v>
          </cell>
          <cell r="P2349">
            <v>4</v>
          </cell>
          <cell r="Q2349" t="str">
            <v>XD</v>
          </cell>
          <cell r="R2349">
            <v>45311</v>
          </cell>
          <cell r="S2349">
            <v>45703</v>
          </cell>
          <cell r="T2349">
            <v>45703</v>
          </cell>
          <cell r="U2349">
            <v>45703</v>
          </cell>
          <cell r="V2349">
            <v>45703</v>
          </cell>
          <cell r="W2349">
            <v>45703</v>
          </cell>
          <cell r="AB2349" t="str">
            <v>1336</v>
          </cell>
          <cell r="AC2349" t="str">
            <v>1336</v>
          </cell>
          <cell r="AD2349" t="str">
            <v>3336</v>
          </cell>
          <cell r="AE2349" t="str">
            <v>3336</v>
          </cell>
          <cell r="AF2349" t="str">
            <v>7336</v>
          </cell>
          <cell r="AG2349" t="str">
            <v>3336</v>
          </cell>
        </row>
        <row r="2350">
          <cell r="D2350" t="str">
            <v>BMFS031346</v>
          </cell>
          <cell r="I2350" t="str">
            <v>A (100% potential spares purchased)</v>
          </cell>
          <cell r="N2350">
            <v>33542</v>
          </cell>
          <cell r="O2350">
            <v>5460</v>
          </cell>
          <cell r="P2350">
            <v>3</v>
          </cell>
          <cell r="Q2350" t="str">
            <v>XD</v>
          </cell>
          <cell r="R2350">
            <v>45919</v>
          </cell>
          <cell r="S2350">
            <v>45919</v>
          </cell>
          <cell r="T2350">
            <v>45919</v>
          </cell>
          <cell r="U2350">
            <v>45919</v>
          </cell>
          <cell r="V2350">
            <v>45919</v>
          </cell>
          <cell r="W2350">
            <v>45804</v>
          </cell>
          <cell r="AB2350" t="str">
            <v>932</v>
          </cell>
          <cell r="AC2350" t="str">
            <v>932</v>
          </cell>
          <cell r="AD2350" t="str">
            <v>3432</v>
          </cell>
          <cell r="AE2350" t="str">
            <v>2432</v>
          </cell>
          <cell r="AF2350" t="str">
            <v>6496</v>
          </cell>
          <cell r="AG2350" t="str">
            <v>3432</v>
          </cell>
        </row>
        <row r="2351">
          <cell r="D2351" t="str">
            <v>BMFS031276</v>
          </cell>
          <cell r="I2351" t="str">
            <v>A (100% potential spares purchased)</v>
          </cell>
          <cell r="O2351">
            <v>24683</v>
          </cell>
          <cell r="P2351">
            <v>4</v>
          </cell>
          <cell r="Q2351" t="str">
            <v>Synthetic</v>
          </cell>
          <cell r="R2351">
            <v>45620</v>
          </cell>
          <cell r="S2351">
            <v>46037</v>
          </cell>
          <cell r="T2351">
            <v>46037</v>
          </cell>
          <cell r="U2351">
            <v>46037</v>
          </cell>
          <cell r="V2351">
            <v>42384</v>
          </cell>
          <cell r="W2351">
            <v>45619</v>
          </cell>
          <cell r="AB2351" t="str">
            <v>3965</v>
          </cell>
          <cell r="AC2351" t="str">
            <v>3965</v>
          </cell>
          <cell r="AD2351" t="str">
            <v>2245</v>
          </cell>
          <cell r="AE2351" t="str">
            <v>3965</v>
          </cell>
          <cell r="AF2351" t="str">
            <v>4245</v>
          </cell>
          <cell r="AG2351" t="str">
            <v>3965</v>
          </cell>
        </row>
        <row r="2352">
          <cell r="D2352" t="str">
            <v>BMFD160224</v>
          </cell>
          <cell r="I2352" t="str">
            <v>D (Compressor scrapped/ Company shut)</v>
          </cell>
          <cell r="P2352">
            <v>3</v>
          </cell>
          <cell r="AE2352" t="str">
            <v>1500</v>
          </cell>
          <cell r="AG2352" t="str">
            <v>1000</v>
          </cell>
        </row>
        <row r="2353">
          <cell r="D2353" t="str">
            <v>BMFC370445</v>
          </cell>
          <cell r="I2353" t="str">
            <v>B (Below 100% potential spares purchased)</v>
          </cell>
          <cell r="O2353">
            <v>29130</v>
          </cell>
          <cell r="P2353">
            <v>4</v>
          </cell>
          <cell r="Q2353" t="str">
            <v>XD</v>
          </cell>
          <cell r="R2353">
            <v>46003</v>
          </cell>
          <cell r="S2353">
            <v>46003</v>
          </cell>
          <cell r="T2353">
            <v>46003</v>
          </cell>
          <cell r="U2353">
            <v>46003</v>
          </cell>
          <cell r="V2353">
            <v>46003</v>
          </cell>
          <cell r="W2353">
            <v>46003</v>
          </cell>
          <cell r="Y2353">
            <v>46003</v>
          </cell>
          <cell r="AB2353" t="str">
            <v>1455</v>
          </cell>
          <cell r="AC2353" t="str">
            <v>1455</v>
          </cell>
          <cell r="AD2353" t="str">
            <v>3455</v>
          </cell>
          <cell r="AE2353" t="str">
            <v>3455</v>
          </cell>
          <cell r="AF2353" t="str">
            <v>7455</v>
          </cell>
          <cell r="AG2353" t="str">
            <v>3455</v>
          </cell>
        </row>
        <row r="2354">
          <cell r="D2354" t="str">
            <v>BMED200254</v>
          </cell>
          <cell r="I2354" t="str">
            <v>D (Compressor scrapped/ Company shut)</v>
          </cell>
          <cell r="P2354">
            <v>2</v>
          </cell>
          <cell r="Q2354" t="str">
            <v>Air lube Plus</v>
          </cell>
          <cell r="R2354">
            <v>45955</v>
          </cell>
          <cell r="U2354">
            <v>45955</v>
          </cell>
          <cell r="V2354">
            <v>45955</v>
          </cell>
          <cell r="AD2354" t="str">
            <v>1470</v>
          </cell>
          <cell r="AE2354" t="str">
            <v>1470</v>
          </cell>
          <cell r="AG2354" t="str">
            <v>1000</v>
          </cell>
        </row>
        <row r="2355">
          <cell r="D2355" t="str">
            <v>BMEC370377</v>
          </cell>
          <cell r="I2355" t="str">
            <v>D (Compressor scrapped/ Company shut)</v>
          </cell>
          <cell r="N2355">
            <v>6308</v>
          </cell>
          <cell r="O2355">
            <v>4964</v>
          </cell>
          <cell r="P2355">
            <v>0</v>
          </cell>
        </row>
        <row r="2356">
          <cell r="D2356" t="str">
            <v>BMDS040417</v>
          </cell>
          <cell r="I2356" t="str">
            <v>D (Compressor scrapped/ Company shut)</v>
          </cell>
          <cell r="P2356">
            <v>3</v>
          </cell>
          <cell r="Q2356" t="str">
            <v>XD</v>
          </cell>
          <cell r="R2356">
            <v>44608</v>
          </cell>
          <cell r="S2356">
            <v>44608</v>
          </cell>
          <cell r="T2356">
            <v>44973</v>
          </cell>
          <cell r="U2356">
            <v>44608</v>
          </cell>
          <cell r="V2356">
            <v>44608</v>
          </cell>
          <cell r="W2356">
            <v>44453</v>
          </cell>
          <cell r="X2356" t="str">
            <v>Yes</v>
          </cell>
          <cell r="Y2356">
            <v>45042</v>
          </cell>
          <cell r="Z2356">
            <v>45042</v>
          </cell>
          <cell r="AA2356">
            <v>45042</v>
          </cell>
          <cell r="AB2356" t="str">
            <v>697</v>
          </cell>
          <cell r="AC2356" t="str">
            <v>697</v>
          </cell>
          <cell r="AD2356" t="str">
            <v>697</v>
          </cell>
          <cell r="AE2356" t="str">
            <v>1783</v>
          </cell>
          <cell r="AF2356" t="str">
            <v>4070</v>
          </cell>
          <cell r="AG2356" t="str">
            <v>1319</v>
          </cell>
        </row>
        <row r="2357">
          <cell r="D2357" t="str">
            <v>BMDS031033</v>
          </cell>
          <cell r="I2357" t="str">
            <v>C (Not Buying Spares or buying lubricants)</v>
          </cell>
          <cell r="N2357">
            <v>16353</v>
          </cell>
          <cell r="O2357">
            <v>6679</v>
          </cell>
          <cell r="P2357">
            <v>3</v>
          </cell>
          <cell r="Q2357" t="str">
            <v>XD</v>
          </cell>
          <cell r="R2357">
            <v>45381</v>
          </cell>
          <cell r="S2357">
            <v>45381</v>
          </cell>
          <cell r="T2357">
            <v>45381</v>
          </cell>
          <cell r="U2357">
            <v>45381</v>
          </cell>
          <cell r="V2357">
            <v>45381</v>
          </cell>
          <cell r="W2357">
            <v>45381</v>
          </cell>
          <cell r="AB2357" t="str">
            <v>373</v>
          </cell>
          <cell r="AC2357" t="str">
            <v>373</v>
          </cell>
          <cell r="AD2357" t="str">
            <v>2373</v>
          </cell>
          <cell r="AE2357" t="str">
            <v>2373</v>
          </cell>
          <cell r="AF2357" t="str">
            <v>2373</v>
          </cell>
          <cell r="AG2357" t="str">
            <v>2373</v>
          </cell>
        </row>
        <row r="2358">
          <cell r="D2358" t="str">
            <v>BMDD200244</v>
          </cell>
          <cell r="I2358" t="str">
            <v>D (Compressor scrapped/ Company shut)</v>
          </cell>
          <cell r="P2358">
            <v>3</v>
          </cell>
          <cell r="AE2358" t="str">
            <v>250</v>
          </cell>
          <cell r="AG2358" t="str">
            <v>0</v>
          </cell>
        </row>
        <row r="2359">
          <cell r="D2359" t="str">
            <v>BMDD160183</v>
          </cell>
          <cell r="I2359" t="str">
            <v>D (Compressor scrapped/ Company shut)</v>
          </cell>
          <cell r="P2359">
            <v>3</v>
          </cell>
          <cell r="AE2359" t="str">
            <v>880</v>
          </cell>
          <cell r="AG2359" t="str">
            <v>0</v>
          </cell>
        </row>
        <row r="2360">
          <cell r="D2360" t="str">
            <v>BMDD200222</v>
          </cell>
          <cell r="I2360" t="str">
            <v>D (Compressor scrapped/ Company shut)</v>
          </cell>
        </row>
        <row r="2361">
          <cell r="D2361" t="str">
            <v>BMCS030957</v>
          </cell>
          <cell r="I2361" t="str">
            <v>C (Not Buying Spares or buying lubricants)</v>
          </cell>
          <cell r="N2361">
            <v>13705</v>
          </cell>
          <cell r="O2361">
            <v>19721</v>
          </cell>
          <cell r="P2361">
            <v>3</v>
          </cell>
          <cell r="Q2361" t="str">
            <v>XD</v>
          </cell>
          <cell r="R2361">
            <v>45048</v>
          </cell>
          <cell r="S2361">
            <v>45661</v>
          </cell>
          <cell r="T2361">
            <v>45671</v>
          </cell>
          <cell r="U2361">
            <v>45671</v>
          </cell>
          <cell r="V2361">
            <v>45671</v>
          </cell>
          <cell r="W2361">
            <v>45671</v>
          </cell>
          <cell r="AB2361" t="str">
            <v>1589</v>
          </cell>
          <cell r="AC2361" t="str">
            <v>1589</v>
          </cell>
          <cell r="AD2361" t="str">
            <v>3589</v>
          </cell>
          <cell r="AE2361" t="str">
            <v>3589</v>
          </cell>
          <cell r="AF2361" t="str">
            <v>7289</v>
          </cell>
          <cell r="AG2361" t="str">
            <v>3589</v>
          </cell>
        </row>
        <row r="2362">
          <cell r="D2362" t="str">
            <v>BMCD210219</v>
          </cell>
          <cell r="I2362" t="str">
            <v>D (Compressor scrapped/ Company shut)</v>
          </cell>
        </row>
        <row r="2363">
          <cell r="D2363" t="str">
            <v>BMCD160173</v>
          </cell>
          <cell r="I2363" t="str">
            <v>D (Compressor scrapped/ Company shut)</v>
          </cell>
          <cell r="P2363">
            <v>4</v>
          </cell>
          <cell r="AE2363" t="str">
            <v>512</v>
          </cell>
          <cell r="AG2363" t="str">
            <v>0</v>
          </cell>
        </row>
        <row r="2364">
          <cell r="D2364" t="str">
            <v>BMCD160166</v>
          </cell>
          <cell r="I2364" t="str">
            <v>D (Compressor scrapped/ Company shut)</v>
          </cell>
          <cell r="P2364">
            <v>3</v>
          </cell>
          <cell r="AE2364" t="str">
            <v>820</v>
          </cell>
          <cell r="AG2364" t="str">
            <v>0</v>
          </cell>
        </row>
        <row r="2365">
          <cell r="D2365" t="str">
            <v>BMBS040309</v>
          </cell>
          <cell r="I2365" t="str">
            <v>F (Company/Customer unidentified)</v>
          </cell>
        </row>
        <row r="2366">
          <cell r="D2366" t="str">
            <v>BMBS030816</v>
          </cell>
          <cell r="I2366" t="str">
            <v>D (Compressor scrapped/ Company shut)</v>
          </cell>
          <cell r="P2366">
            <v>7</v>
          </cell>
          <cell r="Q2366" t="str">
            <v>XD</v>
          </cell>
          <cell r="R2366">
            <v>45863</v>
          </cell>
          <cell r="S2366">
            <v>45863</v>
          </cell>
          <cell r="T2366">
            <v>45863</v>
          </cell>
          <cell r="U2366">
            <v>45863</v>
          </cell>
          <cell r="V2366">
            <v>45863</v>
          </cell>
          <cell r="W2366">
            <v>45863</v>
          </cell>
          <cell r="AB2366" t="str">
            <v>784</v>
          </cell>
          <cell r="AC2366" t="str">
            <v>784</v>
          </cell>
          <cell r="AD2366" t="str">
            <v>564</v>
          </cell>
          <cell r="AE2366" t="str">
            <v>2282</v>
          </cell>
          <cell r="AF2366" t="str">
            <v>82</v>
          </cell>
          <cell r="AG2366" t="str">
            <v>2282</v>
          </cell>
        </row>
        <row r="2367">
          <cell r="D2367" t="str">
            <v>BMBS030775</v>
          </cell>
          <cell r="I2367" t="str">
            <v>F (Company/Customer unidentified)</v>
          </cell>
        </row>
        <row r="2368">
          <cell r="D2368" t="str">
            <v>BMBL160078</v>
          </cell>
          <cell r="I2368" t="str">
            <v>A (100% potential spares purchased)</v>
          </cell>
          <cell r="N2368">
            <v>51779</v>
          </cell>
          <cell r="O2368">
            <v>12541</v>
          </cell>
          <cell r="P2368">
            <v>9</v>
          </cell>
          <cell r="Q2368" t="str">
            <v>Air lube Plus</v>
          </cell>
          <cell r="R2368">
            <v>46107</v>
          </cell>
          <cell r="S2368">
            <v>46107</v>
          </cell>
          <cell r="T2368">
            <v>46107</v>
          </cell>
          <cell r="U2368">
            <v>45999</v>
          </cell>
          <cell r="V2368">
            <v>45688</v>
          </cell>
          <cell r="W2368">
            <v>45563</v>
          </cell>
          <cell r="X2368" t="str">
            <v>Yes</v>
          </cell>
          <cell r="Y2368">
            <v>46027</v>
          </cell>
          <cell r="Z2368">
            <v>46027</v>
          </cell>
          <cell r="AA2368">
            <v>46027</v>
          </cell>
          <cell r="AB2368" t="str">
            <v>1000</v>
          </cell>
          <cell r="AC2368" t="str">
            <v>1000</v>
          </cell>
          <cell r="AD2368" t="str">
            <v>1000</v>
          </cell>
          <cell r="AE2368" t="str">
            <v>702</v>
          </cell>
          <cell r="AF2368" t="str">
            <v>4000</v>
          </cell>
          <cell r="AG2368" t="str">
            <v>3000</v>
          </cell>
        </row>
        <row r="2369">
          <cell r="D2369" t="str">
            <v>BMBL050033</v>
          </cell>
          <cell r="I2369" t="str">
            <v>C (Not Buying Spares or buying lubricants)</v>
          </cell>
          <cell r="O2369">
            <v>36539</v>
          </cell>
          <cell r="P2369">
            <v>1</v>
          </cell>
          <cell r="Q2369" t="str">
            <v>Synthetic</v>
          </cell>
          <cell r="R2369">
            <v>45638</v>
          </cell>
          <cell r="S2369">
            <v>45638</v>
          </cell>
          <cell r="T2369">
            <v>45638</v>
          </cell>
          <cell r="U2369">
            <v>45638</v>
          </cell>
          <cell r="V2369">
            <v>45638</v>
          </cell>
          <cell r="W2369">
            <v>45638</v>
          </cell>
          <cell r="AB2369" t="str">
            <v>2007</v>
          </cell>
          <cell r="AC2369" t="str">
            <v>2007</v>
          </cell>
          <cell r="AD2369" t="str">
            <v>4007</v>
          </cell>
          <cell r="AE2369" t="str">
            <v>4007</v>
          </cell>
          <cell r="AF2369" t="str">
            <v>6007</v>
          </cell>
          <cell r="AG2369" t="str">
            <v>2007</v>
          </cell>
        </row>
        <row r="2370">
          <cell r="D2370" t="str">
            <v>BMBD210190</v>
          </cell>
          <cell r="I2370" t="str">
            <v>D (Compressor scrapped/ Company shut)</v>
          </cell>
        </row>
        <row r="2371">
          <cell r="D2371" t="str">
            <v>BMBD210192</v>
          </cell>
          <cell r="I2371" t="str">
            <v>D (Compressor scrapped/ Company shut)</v>
          </cell>
        </row>
        <row r="2372">
          <cell r="D2372" t="str">
            <v>BMBD200174</v>
          </cell>
          <cell r="I2372" t="str">
            <v>D (Compressor scrapped/ Company shut)</v>
          </cell>
          <cell r="P2372">
            <v>0</v>
          </cell>
          <cell r="AE2372" t="str">
            <v>1250</v>
          </cell>
          <cell r="AG2372" t="str">
            <v>0</v>
          </cell>
        </row>
        <row r="2373">
          <cell r="D2373" t="str">
            <v>BMAD230009</v>
          </cell>
          <cell r="I2373" t="str">
            <v>D (Compressor scrapped/ Company shut)</v>
          </cell>
          <cell r="P2373">
            <v>3</v>
          </cell>
          <cell r="AE2373" t="str">
            <v>745</v>
          </cell>
          <cell r="AG2373" t="str">
            <v>0</v>
          </cell>
        </row>
        <row r="2374">
          <cell r="D2374" t="str">
            <v>BMAD210162</v>
          </cell>
          <cell r="I2374" t="str">
            <v>D (Compressor scrapped/ Company shut)</v>
          </cell>
        </row>
        <row r="2375">
          <cell r="D2375" t="str">
            <v>BMAD200142</v>
          </cell>
          <cell r="I2375" t="str">
            <v>D (Compressor scrapped/ Company shut)</v>
          </cell>
          <cell r="P2375">
            <v>4</v>
          </cell>
        </row>
        <row r="2376">
          <cell r="D2376" t="str">
            <v>BMAD200151</v>
          </cell>
          <cell r="I2376" t="str">
            <v>D (Compressor scrapped/ Company shut)</v>
          </cell>
          <cell r="P2376">
            <v>2</v>
          </cell>
          <cell r="AE2376" t="str">
            <v>500</v>
          </cell>
          <cell r="AG2376" t="str">
            <v>500</v>
          </cell>
        </row>
        <row r="2377">
          <cell r="D2377" t="str">
            <v>BMAD200155</v>
          </cell>
          <cell r="I2377" t="str">
            <v>D (Compressor scrapped/ Company shut)</v>
          </cell>
          <cell r="P2377">
            <v>4</v>
          </cell>
          <cell r="AE2377" t="str">
            <v>923</v>
          </cell>
          <cell r="AG2377" t="str">
            <v>0</v>
          </cell>
        </row>
        <row r="2378">
          <cell r="D2378" t="str">
            <v>BMAD160109</v>
          </cell>
          <cell r="I2378" t="str">
            <v>D (Compressor scrapped/ Company shut)</v>
          </cell>
          <cell r="P2378">
            <v>4</v>
          </cell>
          <cell r="AE2378" t="str">
            <v>245</v>
          </cell>
          <cell r="AG2378" t="str">
            <v>0</v>
          </cell>
        </row>
        <row r="2379">
          <cell r="D2379" t="str">
            <v>BMAD160117</v>
          </cell>
          <cell r="I2379" t="str">
            <v>D (Compressor scrapped/ Company shut)</v>
          </cell>
          <cell r="P2379">
            <v>0</v>
          </cell>
          <cell r="AE2379" t="str">
            <v>0</v>
          </cell>
          <cell r="AG2379" t="str">
            <v>0</v>
          </cell>
        </row>
        <row r="2380">
          <cell r="D2380" t="str">
            <v>BMAD120082</v>
          </cell>
          <cell r="I2380" t="str">
            <v>D (Compressor scrapped/ Company shut)</v>
          </cell>
        </row>
        <row r="2381">
          <cell r="D2381" t="str">
            <v>BMAD120083</v>
          </cell>
          <cell r="I2381" t="str">
            <v>D (Compressor scrapped/ Company shut)</v>
          </cell>
        </row>
        <row r="2382">
          <cell r="D2382" t="str">
            <v>BLLS030352</v>
          </cell>
          <cell r="I2382" t="str">
            <v>D (Compressor scrapped/ Company shut)</v>
          </cell>
          <cell r="N2382">
            <v>6247</v>
          </cell>
          <cell r="O2382">
            <v>2916</v>
          </cell>
          <cell r="P2382">
            <v>5</v>
          </cell>
          <cell r="Q2382" t="str">
            <v>XD</v>
          </cell>
          <cell r="R2382">
            <v>46050</v>
          </cell>
          <cell r="S2382">
            <v>46050</v>
          </cell>
          <cell r="T2382">
            <v>46050</v>
          </cell>
          <cell r="U2382">
            <v>46050</v>
          </cell>
          <cell r="V2382">
            <v>46050</v>
          </cell>
          <cell r="W2382">
            <v>46050</v>
          </cell>
          <cell r="AB2382" t="str">
            <v>1500</v>
          </cell>
          <cell r="AC2382" t="str">
            <v>1500</v>
          </cell>
          <cell r="AD2382" t="str">
            <v>4000</v>
          </cell>
          <cell r="AE2382" t="str">
            <v>3000</v>
          </cell>
          <cell r="AF2382" t="str">
            <v>4000</v>
          </cell>
          <cell r="AG2382" t="str">
            <v>2000</v>
          </cell>
        </row>
        <row r="2383">
          <cell r="D2383" t="str">
            <v>BLLD160101</v>
          </cell>
          <cell r="I2383" t="str">
            <v>D (Compressor scrapped/ Company shut)</v>
          </cell>
        </row>
        <row r="2384">
          <cell r="D2384" t="str">
            <v>BLKS030250</v>
          </cell>
          <cell r="I2384" t="str">
            <v>D (Compressor scrapped/ Company shut)</v>
          </cell>
          <cell r="N2384">
            <v>0</v>
          </cell>
          <cell r="O2384">
            <v>26826</v>
          </cell>
          <cell r="P2384">
            <v>8</v>
          </cell>
          <cell r="Q2384" t="str">
            <v>XD</v>
          </cell>
          <cell r="R2384">
            <v>45699</v>
          </cell>
          <cell r="S2384">
            <v>45699</v>
          </cell>
          <cell r="T2384">
            <v>45699</v>
          </cell>
          <cell r="U2384">
            <v>45699</v>
          </cell>
          <cell r="V2384">
            <v>45699</v>
          </cell>
          <cell r="W2384">
            <v>45699</v>
          </cell>
          <cell r="AB2384" t="str">
            <v>1119</v>
          </cell>
          <cell r="AC2384" t="str">
            <v>1119</v>
          </cell>
          <cell r="AD2384" t="str">
            <v>3119</v>
          </cell>
          <cell r="AE2384" t="str">
            <v>3119</v>
          </cell>
          <cell r="AF2384" t="str">
            <v>7119</v>
          </cell>
          <cell r="AG2384" t="str">
            <v>3119</v>
          </cell>
        </row>
        <row r="2385">
          <cell r="D2385" t="str">
            <v>BLKD210121</v>
          </cell>
          <cell r="I2385" t="str">
            <v>D (Compressor scrapped/ Company shut)</v>
          </cell>
        </row>
        <row r="2386">
          <cell r="D2386" t="str">
            <v>BLKD210093</v>
          </cell>
          <cell r="I2386" t="str">
            <v>D (Compressor scrapped/ Company shut)</v>
          </cell>
        </row>
        <row r="2387">
          <cell r="D2387" t="str">
            <v>BLKD160047</v>
          </cell>
          <cell r="I2387" t="str">
            <v>D (Compressor scrapped/ Company shut)</v>
          </cell>
        </row>
        <row r="2388">
          <cell r="D2388" t="str">
            <v>BLKD160068</v>
          </cell>
          <cell r="I2388" t="str">
            <v>D (Compressor scrapped/ Company shut)</v>
          </cell>
        </row>
        <row r="2389">
          <cell r="D2389" t="str">
            <v>BLJD120011</v>
          </cell>
          <cell r="I2389" t="str">
            <v>D (Compressor scrapped/ Company shut)</v>
          </cell>
        </row>
        <row r="2390">
          <cell r="D2390" t="str">
            <v>BLJD160001</v>
          </cell>
          <cell r="I2390" t="str">
            <v>D (Compressor scrapped/ Company shut)</v>
          </cell>
        </row>
        <row r="2391">
          <cell r="D2391" t="str">
            <v>BLIS040713</v>
          </cell>
          <cell r="I2391" t="str">
            <v>F (Company/Customer unidentified)</v>
          </cell>
          <cell r="N2391">
            <v>241984</v>
          </cell>
          <cell r="O2391">
            <v>294055</v>
          </cell>
          <cell r="P2391">
            <v>12</v>
          </cell>
          <cell r="Q2391" t="str">
            <v>Air lube Plus</v>
          </cell>
          <cell r="R2391">
            <v>44491.229166666701</v>
          </cell>
          <cell r="W2391">
            <v>44491.229166666701</v>
          </cell>
          <cell r="Y2391">
            <v>44491.229166666701</v>
          </cell>
          <cell r="AB2391" t="str">
            <v>1991</v>
          </cell>
          <cell r="AC2391" t="str">
            <v>1991</v>
          </cell>
          <cell r="AD2391" t="str">
            <v>1991</v>
          </cell>
          <cell r="AE2391" t="str">
            <v>2991</v>
          </cell>
          <cell r="AF2391" t="str">
            <v>7991</v>
          </cell>
          <cell r="AG2391" t="str">
            <v>1991</v>
          </cell>
        </row>
        <row r="2392">
          <cell r="D2392" t="str">
            <v>BLIS031950</v>
          </cell>
          <cell r="I2392" t="str">
            <v>A (100% potential spares purchased)</v>
          </cell>
          <cell r="P2392">
            <v>4</v>
          </cell>
          <cell r="Q2392" t="str">
            <v>XD</v>
          </cell>
          <cell r="R2392">
            <v>46034</v>
          </cell>
          <cell r="S2392">
            <v>46034</v>
          </cell>
          <cell r="T2392">
            <v>46034</v>
          </cell>
          <cell r="U2392">
            <v>46034</v>
          </cell>
          <cell r="V2392">
            <v>46034</v>
          </cell>
          <cell r="W2392">
            <v>46034</v>
          </cell>
          <cell r="X2392" t="str">
            <v>Yes</v>
          </cell>
          <cell r="Y2392">
            <v>46034</v>
          </cell>
          <cell r="Z2392">
            <v>46034</v>
          </cell>
          <cell r="AA2392">
            <v>46034</v>
          </cell>
          <cell r="AB2392" t="str">
            <v>1935</v>
          </cell>
          <cell r="AC2392" t="str">
            <v>1935</v>
          </cell>
          <cell r="AD2392" t="str">
            <v>3935</v>
          </cell>
          <cell r="AE2392" t="str">
            <v>3935</v>
          </cell>
          <cell r="AF2392" t="str">
            <v>7935</v>
          </cell>
          <cell r="AG2392" t="str">
            <v>3935</v>
          </cell>
        </row>
        <row r="2393">
          <cell r="D2393" t="str">
            <v>BLIL160240</v>
          </cell>
          <cell r="I2393" t="str">
            <v>D (Compressor scrapped/ Company shut)</v>
          </cell>
          <cell r="P2393">
            <v>0</v>
          </cell>
        </row>
        <row r="2394">
          <cell r="D2394" t="str">
            <v>BLID210500</v>
          </cell>
          <cell r="I2394" t="str">
            <v>D (Compressor scrapped/ Company shut)</v>
          </cell>
        </row>
        <row r="2395">
          <cell r="D2395" t="str">
            <v>BLIET10068</v>
          </cell>
          <cell r="I2395" t="str">
            <v>F (Company/Customer unidentified)</v>
          </cell>
        </row>
        <row r="2396">
          <cell r="D2396" t="str">
            <v>BLID210472</v>
          </cell>
          <cell r="I2396" t="str">
            <v>D (Compressor scrapped/ Company shut)</v>
          </cell>
        </row>
        <row r="2397">
          <cell r="D2397" t="str">
            <v>BLID120249</v>
          </cell>
          <cell r="I2397" t="str">
            <v>D (Compressor scrapped/ Company shut)</v>
          </cell>
        </row>
        <row r="2398">
          <cell r="D2398" t="str">
            <v>BLID160260</v>
          </cell>
          <cell r="I2398" t="str">
            <v>D (Compressor scrapped/ Company shut)</v>
          </cell>
        </row>
        <row r="2399">
          <cell r="D2399" t="str">
            <v>BLHD210466</v>
          </cell>
          <cell r="I2399" t="str">
            <v>D (Compressor scrapped/ Company shut)</v>
          </cell>
        </row>
        <row r="2400">
          <cell r="D2400" t="str">
            <v>BLHD160253</v>
          </cell>
          <cell r="I2400" t="str">
            <v>D (Compressor scrapped/ Company shut)</v>
          </cell>
        </row>
        <row r="2401">
          <cell r="D2401" t="str">
            <v>BLHD120227</v>
          </cell>
          <cell r="I2401" t="str">
            <v>D (Compressor scrapped/ Company shut)</v>
          </cell>
          <cell r="P2401">
            <v>2</v>
          </cell>
          <cell r="Q2401" t="str">
            <v>Air lube Plus</v>
          </cell>
          <cell r="R2401">
            <v>44251.229166666701</v>
          </cell>
          <cell r="AD2401" t="str">
            <v>10</v>
          </cell>
          <cell r="AE2401" t="str">
            <v>10</v>
          </cell>
          <cell r="AG2401" t="str">
            <v>0</v>
          </cell>
        </row>
        <row r="2402">
          <cell r="D2402" t="str">
            <v>BLHD120231</v>
          </cell>
          <cell r="I2402" t="str">
            <v>D (Compressor scrapped/ Company shut)</v>
          </cell>
        </row>
        <row r="2403">
          <cell r="D2403" t="str">
            <v>BLHD160241</v>
          </cell>
          <cell r="I2403" t="str">
            <v>D (Compressor scrapped/ Company shut)</v>
          </cell>
        </row>
        <row r="2404">
          <cell r="D2404" t="str">
            <v>BLGS040605</v>
          </cell>
          <cell r="I2404" t="str">
            <v>C (Not Buying Spares or buying lubricants)</v>
          </cell>
          <cell r="N2404">
            <v>0</v>
          </cell>
          <cell r="O2404">
            <v>60996</v>
          </cell>
          <cell r="P2404">
            <v>2</v>
          </cell>
          <cell r="Q2404" t="str">
            <v>Synthetic</v>
          </cell>
          <cell r="R2404">
            <v>45623</v>
          </cell>
          <cell r="S2404">
            <v>45622</v>
          </cell>
          <cell r="T2404">
            <v>45622</v>
          </cell>
          <cell r="U2404">
            <v>45622</v>
          </cell>
          <cell r="V2404">
            <v>45622</v>
          </cell>
          <cell r="W2404">
            <v>45066</v>
          </cell>
          <cell r="X2404" t="str">
            <v>Yes</v>
          </cell>
          <cell r="Y2404">
            <v>45623</v>
          </cell>
          <cell r="Z2404">
            <v>45623</v>
          </cell>
          <cell r="AA2404">
            <v>45623</v>
          </cell>
          <cell r="AB2404" t="str">
            <v>3285</v>
          </cell>
          <cell r="AC2404" t="str">
            <v>3285</v>
          </cell>
          <cell r="AD2404" t="str">
            <v>5785</v>
          </cell>
          <cell r="AE2404" t="str">
            <v>5785</v>
          </cell>
          <cell r="AF2404" t="str">
            <v>1345</v>
          </cell>
          <cell r="AG2404" t="str">
            <v>3785</v>
          </cell>
        </row>
        <row r="2405">
          <cell r="D2405" t="str">
            <v>BLGS040582</v>
          </cell>
          <cell r="I2405" t="str">
            <v>A (100% potential spares purchased)</v>
          </cell>
          <cell r="N2405">
            <v>43871</v>
          </cell>
          <cell r="O2405">
            <v>16496</v>
          </cell>
          <cell r="P2405">
            <v>8</v>
          </cell>
          <cell r="Q2405" t="str">
            <v>XD</v>
          </cell>
          <cell r="R2405">
            <v>46151</v>
          </cell>
          <cell r="S2405">
            <v>46151</v>
          </cell>
          <cell r="T2405">
            <v>46151</v>
          </cell>
          <cell r="U2405">
            <v>46151</v>
          </cell>
          <cell r="V2405">
            <v>46151</v>
          </cell>
          <cell r="W2405">
            <v>45994</v>
          </cell>
          <cell r="Y2405">
            <v>45982</v>
          </cell>
          <cell r="Z2405">
            <v>45982</v>
          </cell>
          <cell r="AA2405">
            <v>45982</v>
          </cell>
          <cell r="AB2405" t="str">
            <v>2000</v>
          </cell>
          <cell r="AC2405" t="str">
            <v>2000</v>
          </cell>
          <cell r="AD2405" t="str">
            <v>4000</v>
          </cell>
          <cell r="AE2405" t="str">
            <v>4000</v>
          </cell>
          <cell r="AF2405" t="str">
            <v>4957</v>
          </cell>
          <cell r="AG2405" t="str">
            <v>4000</v>
          </cell>
        </row>
        <row r="2406">
          <cell r="D2406" t="str">
            <v>BLGS031576</v>
          </cell>
          <cell r="I2406" t="str">
            <v>A (100% potential spares purchased)</v>
          </cell>
          <cell r="N2406">
            <v>74966</v>
          </cell>
          <cell r="O2406">
            <v>13399</v>
          </cell>
          <cell r="P2406">
            <v>4</v>
          </cell>
          <cell r="Q2406" t="str">
            <v>Air lube Plus</v>
          </cell>
          <cell r="R2406">
            <v>46153</v>
          </cell>
          <cell r="S2406">
            <v>46153</v>
          </cell>
          <cell r="T2406">
            <v>46153</v>
          </cell>
          <cell r="U2406">
            <v>46153</v>
          </cell>
          <cell r="V2406">
            <v>46153</v>
          </cell>
          <cell r="W2406">
            <v>45870</v>
          </cell>
          <cell r="AB2406" t="str">
            <v>1500</v>
          </cell>
          <cell r="AC2406" t="str">
            <v>500</v>
          </cell>
          <cell r="AD2406" t="str">
            <v>500</v>
          </cell>
          <cell r="AE2406" t="str">
            <v>3000</v>
          </cell>
          <cell r="AF2406" t="str">
            <v>1282</v>
          </cell>
          <cell r="AG2406" t="str">
            <v>4000</v>
          </cell>
        </row>
        <row r="2407">
          <cell r="D2407" t="str">
            <v>BLGS031578</v>
          </cell>
          <cell r="I2407" t="str">
            <v>F (Company/Customer unidentified)</v>
          </cell>
        </row>
        <row r="2408">
          <cell r="D2408" t="str">
            <v>BLGL150063</v>
          </cell>
          <cell r="I2408" t="str">
            <v>D (Compressor scrapped/ Company shut)</v>
          </cell>
          <cell r="P2408">
            <v>4</v>
          </cell>
          <cell r="AB2408" t="str">
            <v>0</v>
          </cell>
          <cell r="AC2408" t="str">
            <v>0</v>
          </cell>
          <cell r="AD2408" t="str">
            <v>0</v>
          </cell>
          <cell r="AE2408" t="str">
            <v>0</v>
          </cell>
          <cell r="AF2408" t="str">
            <v>0</v>
          </cell>
          <cell r="AG2408" t="str">
            <v>0</v>
          </cell>
        </row>
        <row r="2409">
          <cell r="D2409" t="str">
            <v>BLGL160201</v>
          </cell>
          <cell r="I2409" t="str">
            <v>D (Compressor scrapped/ Company shut)</v>
          </cell>
          <cell r="P2409">
            <v>3</v>
          </cell>
          <cell r="Q2409" t="str">
            <v>Air lube Plus</v>
          </cell>
          <cell r="R2409">
            <v>45955</v>
          </cell>
          <cell r="U2409">
            <v>45670</v>
          </cell>
          <cell r="V2409">
            <v>45670</v>
          </cell>
          <cell r="AD2409" t="str">
            <v>1500</v>
          </cell>
          <cell r="AE2409" t="str">
            <v>750</v>
          </cell>
          <cell r="AG2409" t="str">
            <v>1000</v>
          </cell>
        </row>
        <row r="2410">
          <cell r="D2410" t="str">
            <v>BLGL160217</v>
          </cell>
          <cell r="I2410" t="str">
            <v>D (Compressor scrapped/ Company shut)</v>
          </cell>
          <cell r="P2410">
            <v>2</v>
          </cell>
          <cell r="Q2410" t="str">
            <v>Air lube Plus</v>
          </cell>
          <cell r="R2410">
            <v>44965</v>
          </cell>
          <cell r="AD2410" t="str">
            <v>625</v>
          </cell>
          <cell r="AE2410" t="str">
            <v>625</v>
          </cell>
          <cell r="AG2410" t="str">
            <v>625</v>
          </cell>
        </row>
        <row r="2411">
          <cell r="D2411" t="str">
            <v>BLGD210421</v>
          </cell>
          <cell r="I2411" t="str">
            <v>D (Compressor scrapped/ Company shut)</v>
          </cell>
        </row>
        <row r="2412">
          <cell r="D2412" t="str">
            <v>BLFS040558</v>
          </cell>
          <cell r="I2412" t="str">
            <v>B (Below 100% potential spares purchased)</v>
          </cell>
          <cell r="N2412">
            <v>1794</v>
          </cell>
          <cell r="O2412">
            <v>808</v>
          </cell>
          <cell r="P2412">
            <v>6</v>
          </cell>
          <cell r="Q2412" t="str">
            <v>Air lube Plus</v>
          </cell>
          <cell r="R2412">
            <v>46148</v>
          </cell>
          <cell r="S2412">
            <v>46148</v>
          </cell>
          <cell r="T2412">
            <v>46148</v>
          </cell>
          <cell r="U2412">
            <v>45922</v>
          </cell>
          <cell r="V2412">
            <v>45922</v>
          </cell>
          <cell r="W2412">
            <v>46148</v>
          </cell>
          <cell r="AB2412" t="str">
            <v>1500</v>
          </cell>
          <cell r="AC2412" t="str">
            <v>1500</v>
          </cell>
          <cell r="AD2412" t="str">
            <v>1500</v>
          </cell>
          <cell r="AE2412" t="str">
            <v>1500</v>
          </cell>
          <cell r="AF2412" t="str">
            <v>8000</v>
          </cell>
          <cell r="AG2412" t="str">
            <v>2000</v>
          </cell>
        </row>
        <row r="2413">
          <cell r="D2413" t="str">
            <v>BLFS031469</v>
          </cell>
          <cell r="I2413" t="str">
            <v>C (Not Buying Spares or buying lubricants)</v>
          </cell>
          <cell r="N2413">
            <v>9636</v>
          </cell>
          <cell r="O2413">
            <v>36249</v>
          </cell>
          <cell r="P2413">
            <v>5</v>
          </cell>
          <cell r="Q2413" t="str">
            <v>XD</v>
          </cell>
          <cell r="R2413">
            <v>45687</v>
          </cell>
          <cell r="S2413">
            <v>45687</v>
          </cell>
          <cell r="T2413">
            <v>45687</v>
          </cell>
          <cell r="U2413">
            <v>45687</v>
          </cell>
          <cell r="V2413">
            <v>45687</v>
          </cell>
          <cell r="W2413">
            <v>45980</v>
          </cell>
          <cell r="AB2413" t="str">
            <v>512</v>
          </cell>
          <cell r="AC2413" t="str">
            <v>512</v>
          </cell>
          <cell r="AD2413" t="str">
            <v>512</v>
          </cell>
          <cell r="AE2413" t="str">
            <v>557</v>
          </cell>
          <cell r="AF2413" t="str">
            <v>7069</v>
          </cell>
          <cell r="AG2413" t="str">
            <v>1676</v>
          </cell>
        </row>
        <row r="2414">
          <cell r="D2414" t="str">
            <v>BLFD210379</v>
          </cell>
          <cell r="I2414" t="str">
            <v>D (Compressor scrapped/ Company shut)</v>
          </cell>
        </row>
        <row r="2415">
          <cell r="D2415" t="str">
            <v>BLFD160206</v>
          </cell>
          <cell r="I2415" t="str">
            <v>D (Compressor scrapped/ Company shut)</v>
          </cell>
        </row>
        <row r="2416">
          <cell r="D2416" t="str">
            <v>BLFD160207</v>
          </cell>
          <cell r="I2416" t="str">
            <v>D (Compressor scrapped/ Company shut)</v>
          </cell>
        </row>
        <row r="2417">
          <cell r="D2417" t="str">
            <v>BLFD120181</v>
          </cell>
          <cell r="I2417" t="str">
            <v>D (Compressor scrapped/ Company shut)</v>
          </cell>
        </row>
        <row r="2418">
          <cell r="D2418" t="str">
            <v>BLES031356</v>
          </cell>
          <cell r="I2418" t="str">
            <v>C (Not Buying Spares or buying lubricants)</v>
          </cell>
          <cell r="P2418">
            <v>1</v>
          </cell>
          <cell r="Q2418" t="str">
            <v>XD</v>
          </cell>
          <cell r="R2418">
            <v>45153</v>
          </cell>
          <cell r="S2418">
            <v>45519</v>
          </cell>
          <cell r="T2418">
            <v>45519</v>
          </cell>
          <cell r="U2418">
            <v>45519</v>
          </cell>
          <cell r="V2418">
            <v>45519</v>
          </cell>
          <cell r="W2418">
            <v>45519</v>
          </cell>
          <cell r="AB2418" t="str">
            <v>235</v>
          </cell>
          <cell r="AC2418" t="str">
            <v>235</v>
          </cell>
          <cell r="AD2418" t="str">
            <v>404</v>
          </cell>
          <cell r="AE2418" t="str">
            <v>235</v>
          </cell>
          <cell r="AF2418" t="str">
            <v>3235</v>
          </cell>
          <cell r="AG2418" t="str">
            <v>235</v>
          </cell>
        </row>
        <row r="2419">
          <cell r="D2419" t="str">
            <v>BLES030356</v>
          </cell>
          <cell r="I2419" t="str">
            <v>Not in Budget</v>
          </cell>
          <cell r="P2419">
            <v>5</v>
          </cell>
          <cell r="AB2419" t="str">
            <v>755</v>
          </cell>
          <cell r="AC2419" t="str">
            <v>755</v>
          </cell>
          <cell r="AD2419" t="str">
            <v>1675</v>
          </cell>
          <cell r="AE2419" t="str">
            <v>1255</v>
          </cell>
          <cell r="AF2419" t="str">
            <v>3555</v>
          </cell>
          <cell r="AG2419" t="str">
            <v>1255</v>
          </cell>
        </row>
        <row r="2420">
          <cell r="D2420" t="str">
            <v>BLED210329</v>
          </cell>
          <cell r="I2420" t="str">
            <v>D (Compressor scrapped/ Company shut)</v>
          </cell>
        </row>
        <row r="2421">
          <cell r="D2421" t="str">
            <v>BLDS040403</v>
          </cell>
          <cell r="I2421" t="str">
            <v>D (Compressor scrapped/ Company shut)</v>
          </cell>
          <cell r="N2421">
            <v>27633</v>
          </cell>
          <cell r="O2421">
            <v>9212</v>
          </cell>
          <cell r="P2421">
            <v>16</v>
          </cell>
          <cell r="AB2421" t="str">
            <v>655</v>
          </cell>
          <cell r="AC2421" t="str">
            <v>655</v>
          </cell>
          <cell r="AD2421" t="str">
            <v>2155</v>
          </cell>
          <cell r="AE2421" t="str">
            <v>2155</v>
          </cell>
          <cell r="AF2421" t="str">
            <v>3155</v>
          </cell>
          <cell r="AG2421" t="str">
            <v>1000</v>
          </cell>
        </row>
        <row r="2422">
          <cell r="D2422" t="str">
            <v>BLDS031109</v>
          </cell>
          <cell r="I2422" t="str">
            <v>F (Company/Customer unidentified)</v>
          </cell>
        </row>
        <row r="2423">
          <cell r="D2423" t="str">
            <v>BLDD210299</v>
          </cell>
          <cell r="I2423" t="str">
            <v>D (Compressor scrapped/ Company shut)</v>
          </cell>
          <cell r="P2423">
            <v>0</v>
          </cell>
        </row>
        <row r="2424">
          <cell r="D2424" t="str">
            <v>BLDD210295</v>
          </cell>
          <cell r="I2424" t="str">
            <v>D (Compressor scrapped/ Company shut)</v>
          </cell>
        </row>
        <row r="2425">
          <cell r="D2425" t="str">
            <v>BLDD210275</v>
          </cell>
          <cell r="I2425" t="str">
            <v>D (Compressor scrapped/ Company shut)</v>
          </cell>
        </row>
        <row r="2426">
          <cell r="D2426" t="str">
            <v>BLCD160163</v>
          </cell>
          <cell r="I2426" t="str">
            <v>D (Compressor scrapped/ Company shut)</v>
          </cell>
        </row>
        <row r="2427">
          <cell r="D2427" t="str">
            <v>BLBL150031</v>
          </cell>
          <cell r="I2427" t="str">
            <v>D (Compressor scrapped/ Company shut)</v>
          </cell>
        </row>
        <row r="2428">
          <cell r="D2428" t="str">
            <v>BLAD210192</v>
          </cell>
          <cell r="I2428" t="str">
            <v>D (Compressor scrapped/ Company shut)</v>
          </cell>
        </row>
        <row r="2429">
          <cell r="D2429" t="str">
            <v>BLAD210197</v>
          </cell>
          <cell r="I2429" t="str">
            <v>D (Compressor scrapped/ Company shut)</v>
          </cell>
        </row>
        <row r="2430">
          <cell r="D2430" t="str">
            <v>BLAD200048</v>
          </cell>
          <cell r="I2430" t="str">
            <v>D (Compressor scrapped/ Company shut)</v>
          </cell>
        </row>
        <row r="2431">
          <cell r="D2431" t="str">
            <v>BLAD160107</v>
          </cell>
          <cell r="I2431" t="str">
            <v>D (Compressor scrapped/ Company shut)</v>
          </cell>
        </row>
        <row r="2432">
          <cell r="D2432" t="str">
            <v>BKLD160108</v>
          </cell>
          <cell r="I2432" t="str">
            <v>D (Compressor scrapped/ Company shut)</v>
          </cell>
        </row>
        <row r="2433">
          <cell r="D2433" t="str">
            <v>BKLD160123</v>
          </cell>
          <cell r="I2433" t="str">
            <v>D (Compressor scrapped/ Company shut)</v>
          </cell>
        </row>
        <row r="2434">
          <cell r="D2434" t="str">
            <v>BKKS030393</v>
          </cell>
          <cell r="I2434" t="str">
            <v>D (Compressor scrapped/ Company shut)</v>
          </cell>
          <cell r="N2434">
            <v>12677</v>
          </cell>
          <cell r="O2434">
            <v>36850</v>
          </cell>
          <cell r="P2434">
            <v>5</v>
          </cell>
          <cell r="Q2434" t="str">
            <v>XD</v>
          </cell>
          <cell r="R2434">
            <v>46029</v>
          </cell>
          <cell r="S2434">
            <v>46029</v>
          </cell>
          <cell r="T2434">
            <v>46029</v>
          </cell>
          <cell r="U2434">
            <v>46029</v>
          </cell>
          <cell r="V2434">
            <v>46029</v>
          </cell>
          <cell r="W2434">
            <v>46029</v>
          </cell>
          <cell r="AB2434" t="str">
            <v>1500</v>
          </cell>
          <cell r="AC2434" t="str">
            <v>1500</v>
          </cell>
          <cell r="AD2434" t="str">
            <v>3110</v>
          </cell>
          <cell r="AE2434" t="str">
            <v>3000</v>
          </cell>
          <cell r="AF2434" t="str">
            <v>6000</v>
          </cell>
          <cell r="AG2434" t="str">
            <v>2000</v>
          </cell>
        </row>
        <row r="2435">
          <cell r="D2435" t="str">
            <v>BKKL150006</v>
          </cell>
          <cell r="I2435" t="str">
            <v>D (Compressor scrapped/ Company shut)</v>
          </cell>
          <cell r="N2435">
            <v>0</v>
          </cell>
          <cell r="O2435">
            <v>0</v>
          </cell>
          <cell r="P2435">
            <v>0</v>
          </cell>
          <cell r="AB2435" t="str">
            <v>352</v>
          </cell>
          <cell r="AC2435" t="str">
            <v>109</v>
          </cell>
          <cell r="AD2435" t="str">
            <v>109</v>
          </cell>
          <cell r="AE2435" t="str">
            <v>256</v>
          </cell>
          <cell r="AF2435" t="str">
            <v>100</v>
          </cell>
          <cell r="AG2435" t="str">
            <v>500</v>
          </cell>
        </row>
        <row r="2436">
          <cell r="D2436" t="str">
            <v>BKKD210134</v>
          </cell>
          <cell r="I2436" t="str">
            <v>D (Compressor scrapped/ Company shut)</v>
          </cell>
        </row>
        <row r="2437">
          <cell r="D2437" t="str">
            <v>BKJS040077</v>
          </cell>
          <cell r="I2437" t="str">
            <v>A (100% potential spares purchased)</v>
          </cell>
          <cell r="O2437">
            <v>22837</v>
          </cell>
          <cell r="P2437">
            <v>1</v>
          </cell>
          <cell r="Q2437" t="str">
            <v>Synthetic</v>
          </cell>
          <cell r="R2437">
            <v>45975</v>
          </cell>
          <cell r="S2437">
            <v>45975</v>
          </cell>
          <cell r="T2437">
            <v>45975</v>
          </cell>
          <cell r="U2437">
            <v>45975</v>
          </cell>
          <cell r="V2437">
            <v>45975</v>
          </cell>
          <cell r="W2437">
            <v>45341</v>
          </cell>
          <cell r="AB2437" t="str">
            <v>3954</v>
          </cell>
          <cell r="AC2437" t="str">
            <v>3954</v>
          </cell>
          <cell r="AD2437" t="str">
            <v>5954</v>
          </cell>
          <cell r="AE2437" t="str">
            <v>5954</v>
          </cell>
          <cell r="AF2437" t="str">
            <v>2556</v>
          </cell>
          <cell r="AG2437" t="str">
            <v>3954</v>
          </cell>
        </row>
        <row r="2438">
          <cell r="D2438" t="str">
            <v>BKJS030050</v>
          </cell>
          <cell r="I2438" t="str">
            <v>A (100% potential spares purchased)</v>
          </cell>
          <cell r="N2438">
            <v>21545</v>
          </cell>
          <cell r="O2438">
            <v>14363</v>
          </cell>
          <cell r="P2438">
            <v>6</v>
          </cell>
          <cell r="Q2438" t="str">
            <v>XD</v>
          </cell>
          <cell r="R2438">
            <v>46022</v>
          </cell>
          <cell r="S2438">
            <v>46022</v>
          </cell>
          <cell r="T2438">
            <v>46022</v>
          </cell>
          <cell r="U2438">
            <v>46022</v>
          </cell>
          <cell r="V2438">
            <v>46022</v>
          </cell>
          <cell r="W2438">
            <v>46022</v>
          </cell>
          <cell r="AB2438" t="str">
            <v>1690</v>
          </cell>
          <cell r="AC2438" t="str">
            <v>1690</v>
          </cell>
          <cell r="AD2438" t="str">
            <v>3690</v>
          </cell>
          <cell r="AE2438" t="str">
            <v>3690</v>
          </cell>
          <cell r="AF2438" t="str">
            <v>7690</v>
          </cell>
          <cell r="AG2438" t="str">
            <v>3690</v>
          </cell>
        </row>
        <row r="2439">
          <cell r="D2439" t="str">
            <v>BKJD160028</v>
          </cell>
          <cell r="I2439" t="str">
            <v>D (Compressor scrapped/ Company shut)</v>
          </cell>
        </row>
        <row r="2440">
          <cell r="D2440" t="str">
            <v>BKIS032164</v>
          </cell>
          <cell r="I2440" t="str">
            <v>C (Not Buying Spares or buying lubricants)</v>
          </cell>
          <cell r="N2440">
            <v>21425</v>
          </cell>
          <cell r="O2440">
            <v>14283</v>
          </cell>
          <cell r="P2440">
            <v>0</v>
          </cell>
          <cell r="Q2440" t="str">
            <v>XD</v>
          </cell>
          <cell r="R2440">
            <v>45381</v>
          </cell>
          <cell r="S2440">
            <v>45381</v>
          </cell>
          <cell r="T2440">
            <v>45381</v>
          </cell>
          <cell r="U2440">
            <v>45381</v>
          </cell>
          <cell r="V2440">
            <v>45381</v>
          </cell>
          <cell r="W2440">
            <v>45371</v>
          </cell>
          <cell r="AB2440" t="str">
            <v>1430</v>
          </cell>
          <cell r="AC2440" t="str">
            <v>1430</v>
          </cell>
          <cell r="AD2440" t="str">
            <v>3430</v>
          </cell>
          <cell r="AE2440" t="str">
            <v>2430</v>
          </cell>
          <cell r="AF2440" t="str">
            <v>5430</v>
          </cell>
          <cell r="AG2440" t="str">
            <v>3430</v>
          </cell>
        </row>
        <row r="2441">
          <cell r="D2441" t="str">
            <v>BKIS030050</v>
          </cell>
          <cell r="I2441" t="str">
            <v>F (Company/Customer unidentified)</v>
          </cell>
        </row>
        <row r="2442">
          <cell r="D2442" t="str">
            <v>BKIL160271</v>
          </cell>
          <cell r="I2442" t="str">
            <v>D (Compressor scrapped/ Company shut)</v>
          </cell>
          <cell r="N2442">
            <v>10460</v>
          </cell>
          <cell r="O2442">
            <v>5277</v>
          </cell>
          <cell r="P2442">
            <v>0</v>
          </cell>
        </row>
        <row r="2443">
          <cell r="D2443" t="str">
            <v>BKID210531</v>
          </cell>
          <cell r="I2443" t="str">
            <v>D (Compressor scrapped/ Company shut)</v>
          </cell>
          <cell r="P2443">
            <v>5</v>
          </cell>
          <cell r="Q2443" t="str">
            <v>Air lube Plus</v>
          </cell>
          <cell r="R2443">
            <v>45429</v>
          </cell>
          <cell r="U2443">
            <v>45428</v>
          </cell>
          <cell r="V2443">
            <v>45428</v>
          </cell>
          <cell r="AD2443" t="str">
            <v>560</v>
          </cell>
          <cell r="AE2443" t="str">
            <v>760</v>
          </cell>
          <cell r="AG2443" t="str">
            <v>1000</v>
          </cell>
        </row>
        <row r="2444">
          <cell r="D2444" t="str">
            <v>BKHET70130</v>
          </cell>
          <cell r="I2444" t="str">
            <v>D (Compressor scrapped/ Company shut)</v>
          </cell>
          <cell r="O2444">
            <v>5846</v>
          </cell>
          <cell r="P2444">
            <v>1</v>
          </cell>
          <cell r="Q2444" t="str">
            <v>XD</v>
          </cell>
          <cell r="R2444">
            <v>45956</v>
          </cell>
          <cell r="S2444">
            <v>45588</v>
          </cell>
          <cell r="T2444">
            <v>45588</v>
          </cell>
          <cell r="U2444">
            <v>45588</v>
          </cell>
          <cell r="V2444">
            <v>45588</v>
          </cell>
          <cell r="W2444">
            <v>45588</v>
          </cell>
          <cell r="AB2444" t="str">
            <v>732</v>
          </cell>
          <cell r="AC2444" t="str">
            <v>732</v>
          </cell>
          <cell r="AD2444" t="str">
            <v>2005</v>
          </cell>
          <cell r="AE2444" t="str">
            <v>2005</v>
          </cell>
          <cell r="AF2444" t="str">
            <v>5005</v>
          </cell>
          <cell r="AG2444" t="str">
            <v>2005</v>
          </cell>
        </row>
        <row r="2445">
          <cell r="D2445" t="str">
            <v>BKHD210463</v>
          </cell>
          <cell r="I2445" t="str">
            <v>D (Compressor scrapped/ Company shut)</v>
          </cell>
        </row>
        <row r="2446">
          <cell r="D2446" t="str">
            <v>BKHD210448</v>
          </cell>
          <cell r="I2446" t="str">
            <v>D (Compressor scrapped/ Company shut)</v>
          </cell>
        </row>
        <row r="2447">
          <cell r="D2447" t="str">
            <v>BKHD160341</v>
          </cell>
          <cell r="I2447" t="str">
            <v>D (Compressor scrapped/ Company shut)</v>
          </cell>
        </row>
        <row r="2448">
          <cell r="D2448" t="str">
            <v>BKHD200118</v>
          </cell>
          <cell r="I2448" t="str">
            <v>D (Compressor scrapped/ Company shut)</v>
          </cell>
        </row>
        <row r="2449">
          <cell r="D2449" t="str">
            <v>BKGD210379</v>
          </cell>
          <cell r="I2449" t="str">
            <v>D (Compressor scrapped/ Company shut)</v>
          </cell>
        </row>
        <row r="2450">
          <cell r="D2450" t="str">
            <v>BKFD210344</v>
          </cell>
          <cell r="I2450" t="str">
            <v>D (Compressor scrapped/ Company shut)</v>
          </cell>
        </row>
        <row r="2451">
          <cell r="D2451" t="str">
            <v>BKFD160308</v>
          </cell>
          <cell r="I2451" t="str">
            <v>D (Compressor scrapped/ Company shut)</v>
          </cell>
        </row>
        <row r="2452">
          <cell r="D2452" t="str">
            <v>BKFD160301</v>
          </cell>
          <cell r="I2452" t="str">
            <v>D (Compressor scrapped/ Company shut)</v>
          </cell>
        </row>
        <row r="2453">
          <cell r="D2453" t="str">
            <v>BKDS031405</v>
          </cell>
          <cell r="I2453" t="str">
            <v>A (100% potential spares purchased)</v>
          </cell>
          <cell r="N2453">
            <v>14564</v>
          </cell>
          <cell r="O2453">
            <v>15158</v>
          </cell>
          <cell r="P2453">
            <v>6</v>
          </cell>
          <cell r="Q2453" t="str">
            <v>XD</v>
          </cell>
          <cell r="R2453">
            <v>45975</v>
          </cell>
          <cell r="S2453">
            <v>45975</v>
          </cell>
          <cell r="T2453">
            <v>45975</v>
          </cell>
          <cell r="U2453">
            <v>45468</v>
          </cell>
          <cell r="V2453">
            <v>45222</v>
          </cell>
          <cell r="W2453">
            <v>45222</v>
          </cell>
          <cell r="AB2453" t="str">
            <v>3550</v>
          </cell>
          <cell r="AC2453" t="str">
            <v>3550</v>
          </cell>
          <cell r="AD2453" t="str">
            <v>3550</v>
          </cell>
          <cell r="AE2453" t="str">
            <v>3585</v>
          </cell>
          <cell r="AF2453" t="str">
            <v>2184</v>
          </cell>
          <cell r="AG2453" t="str">
            <v>2184</v>
          </cell>
        </row>
        <row r="2454">
          <cell r="D2454" t="str">
            <v>BKDD210260</v>
          </cell>
          <cell r="I2454" t="str">
            <v>D (Compressor scrapped/ Company shut)</v>
          </cell>
        </row>
        <row r="2455">
          <cell r="D2455" t="str">
            <v>BKDD210264</v>
          </cell>
          <cell r="I2455" t="str">
            <v>D (Compressor scrapped/ Company shut)</v>
          </cell>
        </row>
        <row r="2456">
          <cell r="D2456" t="str">
            <v>BKCS040470</v>
          </cell>
          <cell r="I2456" t="str">
            <v>A (100% potential spares purchased)</v>
          </cell>
          <cell r="N2456">
            <v>38441</v>
          </cell>
          <cell r="O2456">
            <v>10982</v>
          </cell>
          <cell r="P2456">
            <v>3</v>
          </cell>
          <cell r="Q2456" t="str">
            <v>XD</v>
          </cell>
          <cell r="R2456">
            <v>45565</v>
          </cell>
          <cell r="S2456">
            <v>45565</v>
          </cell>
          <cell r="T2456">
            <v>45534</v>
          </cell>
          <cell r="U2456">
            <v>45453</v>
          </cell>
          <cell r="V2456">
            <v>45537</v>
          </cell>
          <cell r="W2456">
            <v>45178</v>
          </cell>
          <cell r="AB2456" t="str">
            <v>1225</v>
          </cell>
          <cell r="AC2456" t="str">
            <v>1225</v>
          </cell>
          <cell r="AD2456" t="str">
            <v>2602</v>
          </cell>
          <cell r="AE2456" t="str">
            <v>1400</v>
          </cell>
          <cell r="AF2456" t="str">
            <v>2602</v>
          </cell>
          <cell r="AG2456" t="str">
            <v>725</v>
          </cell>
        </row>
        <row r="2457">
          <cell r="D2457" t="str">
            <v>BKCS040431</v>
          </cell>
          <cell r="I2457" t="str">
            <v>D (Compressor scrapped/ Company shut)</v>
          </cell>
          <cell r="P2457">
            <v>8</v>
          </cell>
          <cell r="AB2457" t="str">
            <v>500</v>
          </cell>
          <cell r="AC2457" t="str">
            <v>500</v>
          </cell>
          <cell r="AD2457" t="str">
            <v>1500</v>
          </cell>
          <cell r="AE2457" t="str">
            <v>500</v>
          </cell>
          <cell r="AF2457" t="str">
            <v>500</v>
          </cell>
          <cell r="AG2457" t="str">
            <v>500</v>
          </cell>
        </row>
        <row r="2458">
          <cell r="D2458" t="str">
            <v>BKCET10028</v>
          </cell>
          <cell r="I2458" t="str">
            <v>F (Company/Customer unidentified)</v>
          </cell>
        </row>
        <row r="2459">
          <cell r="D2459" t="str">
            <v>BKCD210229</v>
          </cell>
          <cell r="I2459" t="str">
            <v>D (Compressor scrapped/ Company shut)</v>
          </cell>
        </row>
        <row r="2460">
          <cell r="D2460" t="str">
            <v>BKBS040343</v>
          </cell>
          <cell r="I2460" t="str">
            <v>F (Company/Customer unidentified)</v>
          </cell>
        </row>
        <row r="2461">
          <cell r="D2461" t="str">
            <v>BKBD160238</v>
          </cell>
          <cell r="I2461" t="str">
            <v>D (Compressor scrapped/ Company shut)</v>
          </cell>
        </row>
        <row r="2462">
          <cell r="D2462" t="str">
            <v>BKBD160214</v>
          </cell>
          <cell r="I2462" t="str">
            <v>D (Compressor scrapped/ Company shut)</v>
          </cell>
        </row>
        <row r="2463">
          <cell r="D2463" t="str">
            <v>BKBD160210</v>
          </cell>
          <cell r="I2463" t="str">
            <v>D (Compressor scrapped/ Company shut)</v>
          </cell>
        </row>
        <row r="2464">
          <cell r="D2464" t="str">
            <v>BKAS040272</v>
          </cell>
          <cell r="I2464" t="str">
            <v>C (Not Buying Spares or buying lubricants)</v>
          </cell>
          <cell r="N2464">
            <v>19568</v>
          </cell>
          <cell r="O2464">
            <v>34459</v>
          </cell>
          <cell r="P2464">
            <v>12</v>
          </cell>
          <cell r="Q2464" t="str">
            <v>Air lube Plus</v>
          </cell>
          <cell r="R2464">
            <v>46035</v>
          </cell>
          <cell r="S2464">
            <v>46035</v>
          </cell>
          <cell r="T2464">
            <v>46035</v>
          </cell>
          <cell r="U2464">
            <v>46035</v>
          </cell>
          <cell r="V2464">
            <v>45758</v>
          </cell>
          <cell r="W2464">
            <v>45758</v>
          </cell>
          <cell r="X2464" t="str">
            <v>No</v>
          </cell>
          <cell r="AB2464" t="str">
            <v>-235</v>
          </cell>
          <cell r="AC2464" t="str">
            <v>-235</v>
          </cell>
          <cell r="AD2464" t="str">
            <v>-235</v>
          </cell>
          <cell r="AE2464" t="str">
            <v>1265</v>
          </cell>
          <cell r="AF2464" t="str">
            <v>2265</v>
          </cell>
          <cell r="AG2464" t="str">
            <v>2265</v>
          </cell>
        </row>
        <row r="2465">
          <cell r="D2465" t="str">
            <v>BKAS030685</v>
          </cell>
          <cell r="I2465" t="str">
            <v>A (100% potential spares purchased)</v>
          </cell>
          <cell r="N2465">
            <v>40381</v>
          </cell>
          <cell r="O2465">
            <v>13460</v>
          </cell>
          <cell r="P2465">
            <v>6</v>
          </cell>
          <cell r="Q2465" t="str">
            <v>XD</v>
          </cell>
          <cell r="R2465">
            <v>46015</v>
          </cell>
          <cell r="S2465">
            <v>46015</v>
          </cell>
          <cell r="T2465">
            <v>46015</v>
          </cell>
          <cell r="U2465">
            <v>46015</v>
          </cell>
          <cell r="V2465">
            <v>46015</v>
          </cell>
          <cell r="W2465">
            <v>46015</v>
          </cell>
          <cell r="Y2465">
            <v>46015</v>
          </cell>
          <cell r="Z2465">
            <v>46015</v>
          </cell>
          <cell r="AA2465">
            <v>46015</v>
          </cell>
          <cell r="AB2465" t="str">
            <v>1950</v>
          </cell>
          <cell r="AC2465" t="str">
            <v>1950</v>
          </cell>
          <cell r="AD2465" t="str">
            <v>3950</v>
          </cell>
          <cell r="AE2465" t="str">
            <v>3960</v>
          </cell>
          <cell r="AF2465" t="str">
            <v>7960</v>
          </cell>
          <cell r="AG2465" t="str">
            <v>3960</v>
          </cell>
        </row>
        <row r="2466">
          <cell r="D2466" t="str">
            <v>BKAS030601</v>
          </cell>
          <cell r="I2466" t="str">
            <v>C (Not Buying Spares or buying lubricants)</v>
          </cell>
          <cell r="O2466">
            <v>59540</v>
          </cell>
          <cell r="P2466">
            <v>1</v>
          </cell>
          <cell r="Q2466" t="str">
            <v>Synthetic</v>
          </cell>
          <cell r="R2466">
            <v>45351</v>
          </cell>
          <cell r="S2466">
            <v>45351</v>
          </cell>
          <cell r="T2466">
            <v>45351</v>
          </cell>
          <cell r="U2466">
            <v>45351</v>
          </cell>
          <cell r="V2466">
            <v>45351</v>
          </cell>
          <cell r="W2466">
            <v>45351</v>
          </cell>
          <cell r="AB2466" t="str">
            <v>2360</v>
          </cell>
          <cell r="AC2466" t="str">
            <v>2360</v>
          </cell>
          <cell r="AD2466" t="str">
            <v>6310</v>
          </cell>
          <cell r="AE2466" t="str">
            <v>4360</v>
          </cell>
          <cell r="AF2466" t="str">
            <v>6360</v>
          </cell>
          <cell r="AG2466" t="str">
            <v>2360</v>
          </cell>
        </row>
        <row r="2467">
          <cell r="D2467" t="str">
            <v>BKAD160175</v>
          </cell>
          <cell r="I2467" t="str">
            <v>D (Compressor scrapped/ Company shut)</v>
          </cell>
        </row>
        <row r="2468">
          <cell r="D2468" t="str">
            <v>BKAD160145</v>
          </cell>
          <cell r="I2468" t="str">
            <v>D (Compressor scrapped/ Company shut)</v>
          </cell>
          <cell r="P2468">
            <v>0</v>
          </cell>
        </row>
        <row r="2469">
          <cell r="D2469" t="str">
            <v>BJLD160112</v>
          </cell>
          <cell r="I2469" t="str">
            <v>D (Compressor scrapped/ Company shut)</v>
          </cell>
          <cell r="P2469">
            <v>0</v>
          </cell>
        </row>
        <row r="2470">
          <cell r="D2470" t="str">
            <v>BJJD210077</v>
          </cell>
          <cell r="I2470" t="str">
            <v>D (Compressor scrapped/ Company shut)</v>
          </cell>
        </row>
        <row r="2471">
          <cell r="D2471" t="str">
            <v>BJJD160029</v>
          </cell>
          <cell r="I2471" t="str">
            <v>D (Compressor scrapped/ Company shut)</v>
          </cell>
        </row>
        <row r="2472">
          <cell r="D2472" t="str">
            <v>BJJD160034</v>
          </cell>
          <cell r="I2472" t="str">
            <v>D (Compressor scrapped/ Company shut)</v>
          </cell>
        </row>
        <row r="2473">
          <cell r="D2473" t="str">
            <v>BJID210789</v>
          </cell>
          <cell r="I2473" t="str">
            <v>D (Compressor scrapped/ Company shut)</v>
          </cell>
        </row>
        <row r="2474">
          <cell r="D2474" t="str">
            <v>BJID160418</v>
          </cell>
          <cell r="I2474" t="str">
            <v>D (Compressor scrapped/ Company shut)</v>
          </cell>
        </row>
        <row r="2475">
          <cell r="D2475" t="str">
            <v>BJHS031586</v>
          </cell>
          <cell r="I2475" t="str">
            <v>D (Compressor scrapped/ Company shut)</v>
          </cell>
          <cell r="P2475">
            <v>1</v>
          </cell>
          <cell r="Q2475" t="str">
            <v>XD</v>
          </cell>
          <cell r="R2475">
            <v>46028</v>
          </cell>
          <cell r="S2475">
            <v>46028</v>
          </cell>
          <cell r="T2475">
            <v>46028</v>
          </cell>
          <cell r="U2475">
            <v>46028</v>
          </cell>
          <cell r="V2475">
            <v>46028</v>
          </cell>
          <cell r="W2475">
            <v>46028</v>
          </cell>
          <cell r="AB2475" t="str">
            <v>500</v>
          </cell>
          <cell r="AC2475" t="str">
            <v>500</v>
          </cell>
          <cell r="AD2475" t="str">
            <v>500</v>
          </cell>
          <cell r="AE2475" t="str">
            <v>1500</v>
          </cell>
          <cell r="AF2475" t="str">
            <v>3500</v>
          </cell>
          <cell r="AG2475" t="str">
            <v>1500</v>
          </cell>
        </row>
        <row r="2476">
          <cell r="D2476" t="str">
            <v>BJHET10090</v>
          </cell>
          <cell r="I2476" t="str">
            <v>F (Company/Customer unidentified)</v>
          </cell>
          <cell r="P2476">
            <v>6</v>
          </cell>
          <cell r="Q2476" t="str">
            <v>XD</v>
          </cell>
          <cell r="AB2476" t="str">
            <v>588</v>
          </cell>
          <cell r="AC2476" t="str">
            <v>1588</v>
          </cell>
          <cell r="AD2476" t="str">
            <v>58</v>
          </cell>
          <cell r="AE2476" t="str">
            <v>1588</v>
          </cell>
          <cell r="AF2476" t="str">
            <v>2588</v>
          </cell>
          <cell r="AG2476" t="str">
            <v>2588</v>
          </cell>
        </row>
        <row r="2477">
          <cell r="D2477" t="str">
            <v>BJGS031440</v>
          </cell>
          <cell r="I2477" t="str">
            <v>D (Compressor scrapped/ Company shut)</v>
          </cell>
          <cell r="N2477">
            <v>4115</v>
          </cell>
          <cell r="O2477">
            <v>4758</v>
          </cell>
          <cell r="P2477">
            <v>9</v>
          </cell>
          <cell r="AB2477" t="str">
            <v>1500</v>
          </cell>
          <cell r="AC2477" t="str">
            <v>1500</v>
          </cell>
          <cell r="AD2477" t="str">
            <v>3000</v>
          </cell>
          <cell r="AE2477" t="str">
            <v>3000</v>
          </cell>
          <cell r="AF2477" t="str">
            <v>8000</v>
          </cell>
          <cell r="AG2477" t="str">
            <v>2000</v>
          </cell>
        </row>
        <row r="2478">
          <cell r="D2478" t="str">
            <v>BJGS031396</v>
          </cell>
          <cell r="I2478" t="str">
            <v>C (Not Buying Spares or buying lubricants)</v>
          </cell>
          <cell r="N2478">
            <v>54049</v>
          </cell>
          <cell r="O2478">
            <v>36033</v>
          </cell>
          <cell r="P2478">
            <v>4</v>
          </cell>
          <cell r="Q2478" t="str">
            <v>Air lube Plus</v>
          </cell>
          <cell r="R2478">
            <v>46041</v>
          </cell>
          <cell r="S2478">
            <v>46041</v>
          </cell>
          <cell r="T2478">
            <v>46041</v>
          </cell>
          <cell r="U2478">
            <v>46041</v>
          </cell>
          <cell r="V2478">
            <v>46041</v>
          </cell>
          <cell r="W2478">
            <v>46041</v>
          </cell>
          <cell r="AB2478" t="str">
            <v>1101</v>
          </cell>
          <cell r="AC2478" t="str">
            <v>1101</v>
          </cell>
          <cell r="AD2478" t="str">
            <v>1101</v>
          </cell>
          <cell r="AE2478" t="str">
            <v>2601</v>
          </cell>
          <cell r="AF2478" t="str">
            <v>2601</v>
          </cell>
          <cell r="AG2478" t="str">
            <v>1100</v>
          </cell>
        </row>
        <row r="2479">
          <cell r="D2479" t="str">
            <v>BJGD210650</v>
          </cell>
          <cell r="I2479" t="str">
            <v>D (Compressor scrapped/ Company shut)</v>
          </cell>
        </row>
        <row r="2480">
          <cell r="D2480" t="str">
            <v>BJGD210697</v>
          </cell>
          <cell r="I2480" t="str">
            <v>D (Compressor scrapped/ Company shut)</v>
          </cell>
        </row>
        <row r="2481">
          <cell r="D2481" t="str">
            <v>BJGD200106</v>
          </cell>
          <cell r="I2481" t="str">
            <v>D (Compressor scrapped/ Company shut)</v>
          </cell>
        </row>
        <row r="2482">
          <cell r="D2482" t="str">
            <v>BJGD200108</v>
          </cell>
          <cell r="I2482" t="str">
            <v>D (Compressor scrapped/ Company shut)</v>
          </cell>
        </row>
        <row r="2483">
          <cell r="D2483" t="str">
            <v>BJFS031214</v>
          </cell>
          <cell r="I2483" t="str">
            <v>F (Company/Customer unidentified)</v>
          </cell>
        </row>
        <row r="2484">
          <cell r="D2484" t="str">
            <v>BJFL160171</v>
          </cell>
          <cell r="I2484" t="str">
            <v>D (Compressor scrapped/ Company shut)</v>
          </cell>
        </row>
        <row r="2485">
          <cell r="D2485" t="str">
            <v>BJFL160173</v>
          </cell>
          <cell r="I2485" t="str">
            <v>D (Compressor scrapped/ Company shut)</v>
          </cell>
          <cell r="AB2485" t="str">
            <v>252</v>
          </cell>
          <cell r="AC2485" t="str">
            <v>252</v>
          </cell>
          <cell r="AE2485" t="str">
            <v>1752</v>
          </cell>
          <cell r="AF2485" t="str">
            <v>1752</v>
          </cell>
          <cell r="AG2485" t="str">
            <v>1752</v>
          </cell>
        </row>
        <row r="2486">
          <cell r="D2486" t="str">
            <v>BJFD210610</v>
          </cell>
          <cell r="I2486" t="str">
            <v>D (Compressor scrapped/ Company shut)</v>
          </cell>
        </row>
        <row r="2487">
          <cell r="D2487" t="str">
            <v>BJFD210592</v>
          </cell>
          <cell r="I2487" t="str">
            <v>D (Compressor scrapped/ Company shut)</v>
          </cell>
        </row>
        <row r="2488">
          <cell r="D2488" t="str">
            <v>BJFD210601</v>
          </cell>
          <cell r="I2488" t="str">
            <v>D (Compressor scrapped/ Company shut)</v>
          </cell>
        </row>
        <row r="2489">
          <cell r="D2489" t="str">
            <v>BJFD160320</v>
          </cell>
          <cell r="I2489" t="str">
            <v>D (Compressor scrapped/ Company shut)</v>
          </cell>
        </row>
        <row r="2490">
          <cell r="D2490" t="str">
            <v>BJFD120145</v>
          </cell>
          <cell r="I2490" t="str">
            <v>D (Compressor scrapped/ Company shut)</v>
          </cell>
        </row>
        <row r="2491">
          <cell r="D2491" t="str">
            <v>BJED210518</v>
          </cell>
          <cell r="I2491" t="str">
            <v>D (Compressor scrapped/ Company shut)</v>
          </cell>
        </row>
        <row r="2492">
          <cell r="D2492" t="str">
            <v>BJDS030976</v>
          </cell>
          <cell r="I2492" t="str">
            <v>D (Compressor scrapped/ Company shut)</v>
          </cell>
          <cell r="N2492">
            <v>3275</v>
          </cell>
          <cell r="O2492">
            <v>1062</v>
          </cell>
          <cell r="P2492">
            <v>5</v>
          </cell>
          <cell r="Q2492" t="str">
            <v>XD</v>
          </cell>
          <cell r="R2492">
            <v>46050</v>
          </cell>
          <cell r="S2492">
            <v>46050</v>
          </cell>
          <cell r="T2492">
            <v>46050</v>
          </cell>
          <cell r="U2492">
            <v>46050</v>
          </cell>
          <cell r="V2492">
            <v>46050</v>
          </cell>
          <cell r="W2492">
            <v>46050</v>
          </cell>
          <cell r="AB2492" t="str">
            <v>2000</v>
          </cell>
          <cell r="AC2492" t="str">
            <v>2000</v>
          </cell>
          <cell r="AD2492" t="str">
            <v>2000</v>
          </cell>
          <cell r="AE2492" t="str">
            <v>4000</v>
          </cell>
          <cell r="AF2492" t="str">
            <v>3663</v>
          </cell>
          <cell r="AG2492" t="str">
            <v>4000</v>
          </cell>
        </row>
        <row r="2493">
          <cell r="D2493" t="str">
            <v>BJDET70060</v>
          </cell>
          <cell r="I2493" t="str">
            <v>F (Company/Customer unidentified)</v>
          </cell>
          <cell r="N2493">
            <v>10512</v>
          </cell>
          <cell r="O2493">
            <v>4088</v>
          </cell>
          <cell r="P2493">
            <v>9</v>
          </cell>
          <cell r="AB2493" t="str">
            <v>2000</v>
          </cell>
          <cell r="AC2493" t="str">
            <v>2000</v>
          </cell>
          <cell r="AD2493" t="str">
            <v>2000</v>
          </cell>
          <cell r="AE2493" t="str">
            <v>2000</v>
          </cell>
          <cell r="AF2493" t="str">
            <v>5324</v>
          </cell>
          <cell r="AG2493" t="str">
            <v>2000</v>
          </cell>
        </row>
        <row r="2494">
          <cell r="D2494" t="str">
            <v>BJDD210425</v>
          </cell>
          <cell r="I2494" t="str">
            <v>D (Compressor scrapped/ Company shut)</v>
          </cell>
        </row>
        <row r="2495">
          <cell r="D2495" t="str">
            <v>BJDD160248</v>
          </cell>
          <cell r="I2495" t="str">
            <v>D (Compressor scrapped/ Company shut)</v>
          </cell>
        </row>
        <row r="2496">
          <cell r="D2496" t="str">
            <v>BJDD210395</v>
          </cell>
          <cell r="I2496" t="str">
            <v>D (Compressor scrapped/ Company shut)</v>
          </cell>
        </row>
        <row r="2497">
          <cell r="D2497" t="str">
            <v>BJCS040317</v>
          </cell>
          <cell r="I2497" t="str">
            <v>D (Compressor scrapped/ Company shut)</v>
          </cell>
        </row>
        <row r="2498">
          <cell r="D2498" t="str">
            <v>BJBS040305</v>
          </cell>
          <cell r="I2498" t="str">
            <v>C (Not Buying Spares or buying lubricants)</v>
          </cell>
          <cell r="N2498">
            <v>1769</v>
          </cell>
          <cell r="O2498">
            <v>1448</v>
          </cell>
          <cell r="P2498">
            <v>1</v>
          </cell>
          <cell r="Q2498" t="str">
            <v>Air lube Plus</v>
          </cell>
          <cell r="R2498">
            <v>45584</v>
          </cell>
          <cell r="S2498">
            <v>45584</v>
          </cell>
          <cell r="T2498">
            <v>45584</v>
          </cell>
          <cell r="U2498">
            <v>45584</v>
          </cell>
          <cell r="V2498">
            <v>45584</v>
          </cell>
          <cell r="W2498">
            <v>45584</v>
          </cell>
          <cell r="AB2498" t="str">
            <v>783</v>
          </cell>
          <cell r="AC2498" t="str">
            <v>783</v>
          </cell>
          <cell r="AD2498" t="str">
            <v>1783</v>
          </cell>
          <cell r="AE2498" t="str">
            <v>1783</v>
          </cell>
          <cell r="AF2498" t="str">
            <v>3783</v>
          </cell>
          <cell r="AG2498" t="str">
            <v>1783</v>
          </cell>
        </row>
        <row r="2499">
          <cell r="D2499" t="str">
            <v>BJBS030606</v>
          </cell>
          <cell r="I2499" t="str">
            <v>F (Company/Customer unidentified)</v>
          </cell>
          <cell r="N2499">
            <v>29950</v>
          </cell>
          <cell r="O2499">
            <v>11079</v>
          </cell>
          <cell r="P2499">
            <v>6</v>
          </cell>
          <cell r="Y2499">
            <v>44586.229166666701</v>
          </cell>
          <cell r="Z2499">
            <v>44586.229166666701</v>
          </cell>
          <cell r="AA2499">
            <v>44586.229166666701</v>
          </cell>
          <cell r="AB2499" t="str">
            <v>937</v>
          </cell>
          <cell r="AC2499" t="str">
            <v>931</v>
          </cell>
          <cell r="AE2499" t="str">
            <v>3431</v>
          </cell>
          <cell r="AF2499" t="str">
            <v>7437</v>
          </cell>
          <cell r="AG2499" t="str">
            <v>7437</v>
          </cell>
        </row>
        <row r="2500">
          <cell r="D2500" t="str">
            <v>BJBD160151</v>
          </cell>
          <cell r="I2500" t="str">
            <v>D (Compressor scrapped/ Company shut)</v>
          </cell>
        </row>
        <row r="2501">
          <cell r="D2501" t="str">
            <v>BJAET10022</v>
          </cell>
          <cell r="I2501" t="str">
            <v>F (Company/Customer unidentified)</v>
          </cell>
          <cell r="P2501">
            <v>6</v>
          </cell>
          <cell r="Q2501" t="str">
            <v>Air lube Plus</v>
          </cell>
          <cell r="R2501">
            <v>44889</v>
          </cell>
          <cell r="S2501">
            <v>44901</v>
          </cell>
          <cell r="T2501">
            <v>44901</v>
          </cell>
          <cell r="U2501">
            <v>44901</v>
          </cell>
          <cell r="AB2501" t="str">
            <v>1500</v>
          </cell>
          <cell r="AC2501" t="str">
            <v>1500</v>
          </cell>
          <cell r="AD2501" t="str">
            <v>1500</v>
          </cell>
          <cell r="AE2501" t="str">
            <v>3000</v>
          </cell>
          <cell r="AF2501" t="str">
            <v>500</v>
          </cell>
          <cell r="AG2501" t="str">
            <v>1000</v>
          </cell>
        </row>
        <row r="2502">
          <cell r="D2502" t="str">
            <v>BILS030211</v>
          </cell>
          <cell r="I2502" t="str">
            <v>A (100% potential spares purchased)</v>
          </cell>
          <cell r="N2502">
            <v>54949</v>
          </cell>
          <cell r="O2502">
            <v>3826</v>
          </cell>
          <cell r="P2502">
            <v>6</v>
          </cell>
          <cell r="Q2502" t="str">
            <v>XD</v>
          </cell>
          <cell r="R2502">
            <v>46151</v>
          </cell>
          <cell r="S2502">
            <v>46151</v>
          </cell>
          <cell r="T2502">
            <v>46151</v>
          </cell>
          <cell r="U2502">
            <v>46151</v>
          </cell>
          <cell r="V2502">
            <v>46151</v>
          </cell>
          <cell r="W2502">
            <v>46151</v>
          </cell>
          <cell r="X2502" t="str">
            <v>Yes</v>
          </cell>
          <cell r="Y2502">
            <v>46030</v>
          </cell>
          <cell r="Z2502">
            <v>46030</v>
          </cell>
          <cell r="AA2502">
            <v>46030</v>
          </cell>
          <cell r="AB2502" t="str">
            <v>2000</v>
          </cell>
          <cell r="AC2502" t="str">
            <v>2000</v>
          </cell>
          <cell r="AD2502" t="str">
            <v>4000</v>
          </cell>
          <cell r="AE2502" t="str">
            <v>4000</v>
          </cell>
          <cell r="AF2502" t="str">
            <v>8000</v>
          </cell>
          <cell r="AG2502" t="str">
            <v>4000</v>
          </cell>
        </row>
        <row r="2503">
          <cell r="D2503" t="str">
            <v>BILD210107</v>
          </cell>
          <cell r="I2503" t="str">
            <v>D (Compressor scrapped/ Company shut)</v>
          </cell>
        </row>
        <row r="2504">
          <cell r="D2504" t="str">
            <v>BIKS030135</v>
          </cell>
          <cell r="I2504" t="str">
            <v>D (Compressor scrapped/ Company shut)</v>
          </cell>
          <cell r="N2504">
            <v>24252</v>
          </cell>
          <cell r="O2504">
            <v>4741</v>
          </cell>
          <cell r="P2504">
            <v>0</v>
          </cell>
        </row>
        <row r="2505">
          <cell r="D2505" t="str">
            <v>BIKD210050</v>
          </cell>
          <cell r="I2505" t="str">
            <v>D (Compressor scrapped/ Company shut)</v>
          </cell>
        </row>
        <row r="2506">
          <cell r="D2506" t="str">
            <v>BIJS040022</v>
          </cell>
          <cell r="I2506" t="str">
            <v>D (Compressor scrapped/ Company shut)</v>
          </cell>
        </row>
        <row r="2507">
          <cell r="D2507" t="str">
            <v>BIHAT20008</v>
          </cell>
          <cell r="I2507" t="str">
            <v>D (Compressor scrapped/ Company shut)</v>
          </cell>
        </row>
        <row r="2508">
          <cell r="D2508" t="str">
            <v>BIGS040411</v>
          </cell>
          <cell r="I2508" t="str">
            <v>F (Company/Customer unidentified)</v>
          </cell>
        </row>
        <row r="2509">
          <cell r="D2509" t="str">
            <v>BIGS030904</v>
          </cell>
          <cell r="I2509" t="str">
            <v>A (100% potential spares purchased)</v>
          </cell>
          <cell r="P2509">
            <v>7</v>
          </cell>
          <cell r="Q2509" t="str">
            <v>XD</v>
          </cell>
          <cell r="R2509">
            <v>46033</v>
          </cell>
          <cell r="S2509">
            <v>46033</v>
          </cell>
          <cell r="T2509">
            <v>46033</v>
          </cell>
          <cell r="U2509">
            <v>46033</v>
          </cell>
          <cell r="V2509">
            <v>46033</v>
          </cell>
          <cell r="W2509">
            <v>46033</v>
          </cell>
          <cell r="X2509" t="str">
            <v>Yes</v>
          </cell>
          <cell r="Y2509">
            <v>46033</v>
          </cell>
          <cell r="Z2509">
            <v>46033</v>
          </cell>
          <cell r="AA2509">
            <v>46033</v>
          </cell>
          <cell r="AB2509" t="str">
            <v>1561</v>
          </cell>
          <cell r="AC2509" t="str">
            <v>1561</v>
          </cell>
          <cell r="AD2509" t="str">
            <v>3561</v>
          </cell>
          <cell r="AE2509" t="str">
            <v>3561</v>
          </cell>
          <cell r="AF2509" t="str">
            <v>1085</v>
          </cell>
          <cell r="AG2509" t="str">
            <v>3561</v>
          </cell>
        </row>
        <row r="2510">
          <cell r="D2510" t="str">
            <v>BIGD160302</v>
          </cell>
          <cell r="I2510" t="str">
            <v>D (Compressor scrapped/ Company shut)</v>
          </cell>
        </row>
        <row r="2511">
          <cell r="D2511" t="str">
            <v>BIFS040367</v>
          </cell>
          <cell r="I2511" t="str">
            <v>A (100% potential spares purchased)</v>
          </cell>
          <cell r="N2511">
            <v>24384</v>
          </cell>
          <cell r="O2511">
            <v>3127</v>
          </cell>
          <cell r="P2511">
            <v>4</v>
          </cell>
          <cell r="Q2511" t="str">
            <v>XD</v>
          </cell>
          <cell r="R2511">
            <v>46107</v>
          </cell>
          <cell r="S2511">
            <v>46107</v>
          </cell>
          <cell r="T2511">
            <v>46107</v>
          </cell>
          <cell r="U2511">
            <v>46107</v>
          </cell>
          <cell r="V2511">
            <v>46107</v>
          </cell>
          <cell r="W2511">
            <v>45835</v>
          </cell>
          <cell r="X2511" t="str">
            <v>Yes</v>
          </cell>
          <cell r="Y2511">
            <v>45939</v>
          </cell>
          <cell r="AB2511" t="str">
            <v>2000</v>
          </cell>
          <cell r="AC2511" t="str">
            <v>2000</v>
          </cell>
          <cell r="AD2511" t="str">
            <v>4000</v>
          </cell>
          <cell r="AE2511" t="str">
            <v>4000</v>
          </cell>
          <cell r="AF2511" t="str">
            <v>3000</v>
          </cell>
          <cell r="AG2511" t="str">
            <v>4000</v>
          </cell>
        </row>
        <row r="2512">
          <cell r="D2512" t="str">
            <v>BIFD160278</v>
          </cell>
          <cell r="I2512" t="str">
            <v>D (Compressor scrapped/ Company shut)</v>
          </cell>
        </row>
        <row r="2513">
          <cell r="D2513" t="str">
            <v>BIFD210351</v>
          </cell>
          <cell r="I2513" t="str">
            <v>D (Compressor scrapped/ Company shut)</v>
          </cell>
        </row>
        <row r="2514">
          <cell r="D2514" t="str">
            <v>BIED210294</v>
          </cell>
          <cell r="I2514" t="str">
            <v>D (Compressor scrapped/ Company shut)</v>
          </cell>
        </row>
        <row r="2515">
          <cell r="D2515" t="str">
            <v>BIED210310</v>
          </cell>
          <cell r="I2515" t="str">
            <v>D (Compressor scrapped/ Company shut)</v>
          </cell>
        </row>
        <row r="2516">
          <cell r="D2516" t="str">
            <v>BIED120068</v>
          </cell>
          <cell r="I2516" t="str">
            <v>D (Compressor scrapped/ Company shut)</v>
          </cell>
        </row>
        <row r="2517">
          <cell r="D2517" t="str">
            <v>BIED160228</v>
          </cell>
          <cell r="I2517" t="str">
            <v>D (Compressor scrapped/ Company shut)</v>
          </cell>
        </row>
        <row r="2518">
          <cell r="D2518" t="str">
            <v>BICS030432</v>
          </cell>
          <cell r="I2518" t="str">
            <v>F (Company/Customer unidentified)</v>
          </cell>
        </row>
        <row r="2519">
          <cell r="D2519" t="str">
            <v>BICET50010</v>
          </cell>
          <cell r="I2519" t="str">
            <v>F (Company/Customer unidentified)</v>
          </cell>
          <cell r="P2519">
            <v>4</v>
          </cell>
          <cell r="AB2519" t="str">
            <v>360</v>
          </cell>
          <cell r="AC2519" t="str">
            <v>360</v>
          </cell>
          <cell r="AD2519" t="str">
            <v>1440</v>
          </cell>
          <cell r="AE2519" t="str">
            <v>1440</v>
          </cell>
          <cell r="AF2519" t="str">
            <v>5360</v>
          </cell>
          <cell r="AG2519" t="str">
            <v>360</v>
          </cell>
        </row>
        <row r="2520">
          <cell r="D2520" t="str">
            <v>BIBS040161</v>
          </cell>
          <cell r="I2520" t="str">
            <v>C (Not Buying Spares or buying lubricants)</v>
          </cell>
          <cell r="N2520">
            <v>0</v>
          </cell>
          <cell r="O2520">
            <v>13463</v>
          </cell>
          <cell r="P2520">
            <v>1</v>
          </cell>
          <cell r="Q2520" t="str">
            <v>Air lube Plus</v>
          </cell>
          <cell r="R2520">
            <v>45396</v>
          </cell>
          <cell r="S2520">
            <v>45396</v>
          </cell>
          <cell r="T2520">
            <v>45396</v>
          </cell>
          <cell r="U2520">
            <v>45396</v>
          </cell>
          <cell r="V2520">
            <v>45396</v>
          </cell>
          <cell r="W2520">
            <v>45396</v>
          </cell>
          <cell r="AB2520" t="str">
            <v>1497</v>
          </cell>
          <cell r="AC2520" t="str">
            <v>1497</v>
          </cell>
          <cell r="AD2520" t="str">
            <v>1497</v>
          </cell>
          <cell r="AE2520" t="str">
            <v>1197</v>
          </cell>
          <cell r="AF2520" t="str">
            <v>1197</v>
          </cell>
          <cell r="AG2520" t="str">
            <v>1197</v>
          </cell>
        </row>
        <row r="2521">
          <cell r="D2521" t="str">
            <v>BIBD210182</v>
          </cell>
          <cell r="I2521" t="str">
            <v>D (Compressor scrapped/ Company shut)</v>
          </cell>
        </row>
        <row r="2522">
          <cell r="D2522" t="str">
            <v>BIBD160151</v>
          </cell>
          <cell r="I2522" t="str">
            <v>D (Compressor scrapped/ Company shut)</v>
          </cell>
        </row>
        <row r="2523">
          <cell r="D2523" t="str">
            <v>BIBD210176</v>
          </cell>
          <cell r="I2523" t="str">
            <v>D (Compressor scrapped/ Company shut)</v>
          </cell>
        </row>
        <row r="2524">
          <cell r="D2524" t="str">
            <v>BIAD160121</v>
          </cell>
          <cell r="I2524" t="str">
            <v>D (Compressor scrapped/ Company shut)</v>
          </cell>
        </row>
        <row r="2525">
          <cell r="D2525" t="str">
            <v>BHLD200015</v>
          </cell>
          <cell r="I2525" t="str">
            <v>D (Compressor scrapped/ Company shut)</v>
          </cell>
        </row>
        <row r="2526">
          <cell r="D2526" t="str">
            <v>BHES030390</v>
          </cell>
          <cell r="I2526" t="str">
            <v>F (Company/Customer unidentified)</v>
          </cell>
        </row>
        <row r="2527">
          <cell r="D2527" t="str">
            <v>BHES030392</v>
          </cell>
          <cell r="I2527" t="str">
            <v>D (Compressor scrapped/ Company shut)</v>
          </cell>
          <cell r="N2527">
            <v>0</v>
          </cell>
          <cell r="O2527">
            <v>12543</v>
          </cell>
          <cell r="P2527">
            <v>4</v>
          </cell>
          <cell r="Q2527" t="str">
            <v>XD</v>
          </cell>
          <cell r="R2527">
            <v>45571</v>
          </cell>
          <cell r="S2527">
            <v>45571</v>
          </cell>
          <cell r="T2527">
            <v>45571</v>
          </cell>
          <cell r="U2527">
            <v>45571</v>
          </cell>
          <cell r="V2527">
            <v>45571</v>
          </cell>
          <cell r="W2527">
            <v>45571</v>
          </cell>
          <cell r="AB2527" t="str">
            <v>1776</v>
          </cell>
          <cell r="AC2527" t="str">
            <v>1776</v>
          </cell>
          <cell r="AD2527" t="str">
            <v>3776</v>
          </cell>
          <cell r="AE2527" t="str">
            <v>3776</v>
          </cell>
          <cell r="AF2527" t="str">
            <v>7776</v>
          </cell>
          <cell r="AG2527" t="str">
            <v>3776</v>
          </cell>
        </row>
        <row r="2528">
          <cell r="D2528" t="str">
            <v>BHCD160086</v>
          </cell>
          <cell r="I2528" t="str">
            <v>D (Compressor scrapped/ Company shut)</v>
          </cell>
        </row>
        <row r="2529">
          <cell r="D2529" t="str">
            <v>BHAS030026</v>
          </cell>
          <cell r="I2529" t="str">
            <v>F (Company/Customer unidentified)</v>
          </cell>
        </row>
        <row r="2530">
          <cell r="D2530" t="str">
            <v>BGID120002</v>
          </cell>
          <cell r="I2530" t="str">
            <v>D (Compressor scrapped/ Company shut)</v>
          </cell>
        </row>
        <row r="2531">
          <cell r="D2531" t="str">
            <v>ALHS030194</v>
          </cell>
          <cell r="I2531" t="str">
            <v>F (Company/Customer unidentified)</v>
          </cell>
        </row>
        <row r="2532">
          <cell r="D2532" t="str">
            <v>ALHS040172</v>
          </cell>
          <cell r="I2532" t="str">
            <v>F (Company/Customer unidentified)</v>
          </cell>
        </row>
        <row r="2533">
          <cell r="D2533" t="str">
            <v>ALHS040173</v>
          </cell>
          <cell r="I2533" t="str">
            <v>F (Company/Customer unidentified)</v>
          </cell>
          <cell r="N2533">
            <v>4680</v>
          </cell>
          <cell r="O2533">
            <v>6512</v>
          </cell>
          <cell r="P2533">
            <v>4</v>
          </cell>
          <cell r="S2533">
            <v>44585.229166666701</v>
          </cell>
          <cell r="T2533">
            <v>44585.229166666701</v>
          </cell>
          <cell r="U2533">
            <v>44585.229166666701</v>
          </cell>
          <cell r="V2533">
            <v>44585.229166666701</v>
          </cell>
          <cell r="W2533">
            <v>44585.229166666701</v>
          </cell>
          <cell r="Y2533">
            <v>44585.229166666701</v>
          </cell>
          <cell r="Z2533">
            <v>44585.229166666701</v>
          </cell>
          <cell r="AA2533">
            <v>44585.229166666701</v>
          </cell>
          <cell r="AB2533" t="str">
            <v>4000</v>
          </cell>
          <cell r="AC2533" t="str">
            <v>3217</v>
          </cell>
          <cell r="AE2533" t="str">
            <v>1689</v>
          </cell>
          <cell r="AF2533" t="str">
            <v>5413</v>
          </cell>
          <cell r="AG2533" t="str">
            <v>7890</v>
          </cell>
        </row>
        <row r="2534">
          <cell r="D2534" t="str">
            <v>ALGS030185</v>
          </cell>
          <cell r="I2534" t="str">
            <v>F (Company/Customer unidentified)</v>
          </cell>
          <cell r="P2534">
            <v>3</v>
          </cell>
          <cell r="Q2534" t="str">
            <v>XD</v>
          </cell>
          <cell r="R2534">
            <v>45888</v>
          </cell>
          <cell r="S2534">
            <v>45888</v>
          </cell>
          <cell r="T2534">
            <v>45888</v>
          </cell>
          <cell r="U2534">
            <v>45888</v>
          </cell>
          <cell r="V2534">
            <v>45888</v>
          </cell>
          <cell r="W2534">
            <v>45888</v>
          </cell>
          <cell r="AB2534" t="str">
            <v>1200</v>
          </cell>
          <cell r="AC2534" t="str">
            <v>1200</v>
          </cell>
          <cell r="AD2534" t="str">
            <v>2400</v>
          </cell>
          <cell r="AE2534" t="str">
            <v>2200</v>
          </cell>
          <cell r="AF2534" t="str">
            <v>5200</v>
          </cell>
          <cell r="AG2534" t="str">
            <v>2200</v>
          </cell>
        </row>
        <row r="2535">
          <cell r="D2535" t="str">
            <v>7231</v>
          </cell>
        </row>
        <row r="2536">
          <cell r="D2536" t="str">
            <v>25205</v>
          </cell>
          <cell r="I2536" t="str">
            <v>D (Compressor scrapped/ Company shut)</v>
          </cell>
          <cell r="N2536">
            <v>2688</v>
          </cell>
          <cell r="O2536">
            <v>1008</v>
          </cell>
          <cell r="P2536">
            <v>4</v>
          </cell>
          <cell r="Q2536" t="str">
            <v>Air lube Plus</v>
          </cell>
          <cell r="R2536">
            <v>44628</v>
          </cell>
          <cell r="S2536">
            <v>44628</v>
          </cell>
          <cell r="T2536">
            <v>44628</v>
          </cell>
          <cell r="U2536">
            <v>44628</v>
          </cell>
          <cell r="V2536">
            <v>44628</v>
          </cell>
          <cell r="W2536">
            <v>44628</v>
          </cell>
          <cell r="AB2536" t="str">
            <v>3000</v>
          </cell>
          <cell r="AC2536" t="str">
            <v>1500</v>
          </cell>
          <cell r="AD2536" t="str">
            <v>1500</v>
          </cell>
          <cell r="AE2536" t="str">
            <v>4000</v>
          </cell>
          <cell r="AF2536" t="str">
            <v>8000</v>
          </cell>
          <cell r="AG2536" t="str">
            <v>2000</v>
          </cell>
        </row>
        <row r="2537">
          <cell r="D2537" t="str">
            <v>205094</v>
          </cell>
          <cell r="I2537" t="str">
            <v>D (Compressor scrapped/ Company shut)</v>
          </cell>
        </row>
        <row r="2538">
          <cell r="D2538" t="str">
            <v>203128</v>
          </cell>
          <cell r="I2538" t="str">
            <v>D (Compressor scrapped/ Company shut)</v>
          </cell>
        </row>
        <row r="2539">
          <cell r="D2539" t="str">
            <v>200H02285</v>
          </cell>
          <cell r="I2539" t="str">
            <v>D (Compressor scrapped/ Company shut)</v>
          </cell>
        </row>
        <row r="2540">
          <cell r="D2540" t="str">
            <v>18194502</v>
          </cell>
        </row>
        <row r="2541">
          <cell r="D2541" t="str">
            <v>17984009</v>
          </cell>
        </row>
        <row r="2542">
          <cell r="D2542" t="str">
            <v>17869406</v>
          </cell>
        </row>
        <row r="2543">
          <cell r="D2543" t="str">
            <v>17821805</v>
          </cell>
        </row>
        <row r="2544">
          <cell r="D2544" t="str">
            <v>17764503</v>
          </cell>
        </row>
        <row r="2545">
          <cell r="D2545" t="str">
            <v>16478608</v>
          </cell>
          <cell r="N2545">
            <v>4086</v>
          </cell>
          <cell r="O2545">
            <v>1423</v>
          </cell>
          <cell r="P2545">
            <v>0</v>
          </cell>
        </row>
        <row r="2546">
          <cell r="D2546" t="str">
            <v>16471508</v>
          </cell>
        </row>
        <row r="2547">
          <cell r="D2547" t="str">
            <v>164406</v>
          </cell>
          <cell r="I2547" t="str">
            <v>D (Compressor scrapped/ Company shut)</v>
          </cell>
        </row>
        <row r="2548">
          <cell r="D2548" t="str">
            <v>164253</v>
          </cell>
          <cell r="I2548" t="str">
            <v>B (Below 100% potential spares purchased)</v>
          </cell>
          <cell r="P2548">
            <v>8</v>
          </cell>
          <cell r="Q2548" t="str">
            <v>Synthetic</v>
          </cell>
          <cell r="R2548">
            <v>46102</v>
          </cell>
          <cell r="S2548">
            <v>46102</v>
          </cell>
          <cell r="T2548">
            <v>46102</v>
          </cell>
          <cell r="U2548">
            <v>46102</v>
          </cell>
          <cell r="V2548">
            <v>46102</v>
          </cell>
          <cell r="W2548">
            <v>46102</v>
          </cell>
          <cell r="AB2548" t="str">
            <v>4000</v>
          </cell>
          <cell r="AC2548" t="str">
            <v>4000</v>
          </cell>
          <cell r="AD2548" t="str">
            <v>6000</v>
          </cell>
          <cell r="AE2548" t="str">
            <v>6000</v>
          </cell>
          <cell r="AF2548" t="str">
            <v>8000</v>
          </cell>
          <cell r="AG2548" t="str">
            <v>4000</v>
          </cell>
        </row>
        <row r="2549">
          <cell r="D2549" t="str">
            <v>164145</v>
          </cell>
          <cell r="I2549" t="str">
            <v>D (Compressor scrapped/ Company shut)</v>
          </cell>
        </row>
        <row r="2550">
          <cell r="D2550" t="str">
            <v>164000</v>
          </cell>
          <cell r="I2550" t="str">
            <v>F (Company/Customer unidentified)</v>
          </cell>
        </row>
        <row r="2551">
          <cell r="D2551" t="str">
            <v>16339904</v>
          </cell>
        </row>
        <row r="2552">
          <cell r="D2552" t="str">
            <v>16332103</v>
          </cell>
        </row>
        <row r="2553">
          <cell r="D2553" t="str">
            <v>162774</v>
          </cell>
          <cell r="I2553" t="str">
            <v>F (Company/Customer unidentified)</v>
          </cell>
        </row>
        <row r="2554">
          <cell r="D2554" t="str">
            <v>160D140006</v>
          </cell>
          <cell r="I2554" t="str">
            <v>D (Compressor scrapped/ Company shut)</v>
          </cell>
        </row>
        <row r="2555">
          <cell r="D2555" t="str">
            <v>15919502</v>
          </cell>
        </row>
        <row r="2556">
          <cell r="D2556" t="str">
            <v>15872801</v>
          </cell>
        </row>
        <row r="2557">
          <cell r="D2557" t="str">
            <v>15134109</v>
          </cell>
        </row>
        <row r="2558">
          <cell r="D2558" t="str">
            <v>15068407</v>
          </cell>
        </row>
        <row r="2559">
          <cell r="D2559" t="str">
            <v>15030606</v>
          </cell>
        </row>
        <row r="2560">
          <cell r="D2560" t="str">
            <v>15019306</v>
          </cell>
        </row>
        <row r="2561">
          <cell r="D2561" t="str">
            <v>14850812</v>
          </cell>
          <cell r="P2561">
            <v>0</v>
          </cell>
        </row>
        <row r="2562">
          <cell r="D2562" t="str">
            <v>14792111</v>
          </cell>
        </row>
        <row r="2563">
          <cell r="D2563" t="str">
            <v>14652806</v>
          </cell>
        </row>
        <row r="2564">
          <cell r="D2564" t="str">
            <v>14591204</v>
          </cell>
        </row>
        <row r="2565">
          <cell r="D2565" t="str">
            <v>13447411</v>
          </cell>
        </row>
        <row r="2566">
          <cell r="D2566" t="str">
            <v>13368009</v>
          </cell>
          <cell r="N2566">
            <v>1</v>
          </cell>
          <cell r="O2566">
            <v>1</v>
          </cell>
          <cell r="P2566">
            <v>0</v>
          </cell>
        </row>
        <row r="2567">
          <cell r="D2567" t="str">
            <v>13321007</v>
          </cell>
          <cell r="P2567">
            <v>0</v>
          </cell>
        </row>
        <row r="2568">
          <cell r="D2568" t="str">
            <v>13314007</v>
          </cell>
        </row>
        <row r="2569">
          <cell r="D2569" t="str">
            <v>13305207</v>
          </cell>
        </row>
        <row r="2570">
          <cell r="D2570" t="str">
            <v>13301707</v>
          </cell>
        </row>
        <row r="2571">
          <cell r="D2571" t="str">
            <v>13254305</v>
          </cell>
          <cell r="P2571">
            <v>0</v>
          </cell>
        </row>
        <row r="2572">
          <cell r="D2572" t="str">
            <v>13231104</v>
          </cell>
          <cell r="P2572">
            <v>0</v>
          </cell>
        </row>
        <row r="2573">
          <cell r="D2573" t="str">
            <v>124371</v>
          </cell>
          <cell r="I2573" t="str">
            <v>F (Company/Customer unidentified)</v>
          </cell>
          <cell r="N2573">
            <v>55220</v>
          </cell>
          <cell r="O2573">
            <v>10480</v>
          </cell>
          <cell r="P2573">
            <v>5</v>
          </cell>
          <cell r="Q2573" t="str">
            <v>Air lube Plus</v>
          </cell>
          <cell r="R2573">
            <v>44883</v>
          </cell>
          <cell r="S2573">
            <v>44883</v>
          </cell>
          <cell r="T2573">
            <v>44883</v>
          </cell>
          <cell r="U2573">
            <v>44883</v>
          </cell>
          <cell r="V2573">
            <v>44883</v>
          </cell>
          <cell r="W2573">
            <v>44883</v>
          </cell>
          <cell r="X2573" t="str">
            <v>No</v>
          </cell>
          <cell r="AB2573" t="str">
            <v>2000</v>
          </cell>
          <cell r="AC2573" t="str">
            <v>2000</v>
          </cell>
          <cell r="AD2573" t="str">
            <v>2000</v>
          </cell>
          <cell r="AE2573" t="str">
            <v>4000</v>
          </cell>
          <cell r="AF2573" t="str">
            <v>8000</v>
          </cell>
          <cell r="AG2573" t="str">
            <v>4000</v>
          </cell>
        </row>
        <row r="2574">
          <cell r="D2574" t="str">
            <v>124380</v>
          </cell>
          <cell r="I2574" t="str">
            <v>F (Company/Customer unidentified)</v>
          </cell>
          <cell r="N2574">
            <v>55322</v>
          </cell>
          <cell r="O2574">
            <v>10596</v>
          </cell>
          <cell r="P2574">
            <v>5</v>
          </cell>
          <cell r="Q2574" t="str">
            <v>Air lube Plus</v>
          </cell>
          <cell r="R2574">
            <v>44883</v>
          </cell>
          <cell r="S2574">
            <v>44883</v>
          </cell>
          <cell r="T2574">
            <v>44883</v>
          </cell>
          <cell r="U2574">
            <v>44883</v>
          </cell>
          <cell r="V2574">
            <v>44883</v>
          </cell>
          <cell r="W2574">
            <v>44883</v>
          </cell>
          <cell r="AB2574" t="str">
            <v>3000</v>
          </cell>
          <cell r="AC2574" t="str">
            <v>2000</v>
          </cell>
          <cell r="AD2574" t="str">
            <v>2000</v>
          </cell>
          <cell r="AE2574" t="str">
            <v>4000</v>
          </cell>
          <cell r="AF2574" t="str">
            <v>8000</v>
          </cell>
          <cell r="AG2574" t="str">
            <v>4000</v>
          </cell>
        </row>
        <row r="2575">
          <cell r="D2575" t="str">
            <v>124189</v>
          </cell>
          <cell r="I2575" t="str">
            <v>D (Compressor scrapped/ Company shut)</v>
          </cell>
        </row>
        <row r="2576">
          <cell r="D2576" t="str">
            <v>124161</v>
          </cell>
          <cell r="I2576" t="str">
            <v>D (Compressor scrapped/ Company shut)</v>
          </cell>
        </row>
        <row r="2577">
          <cell r="D2577" t="str">
            <v>123434</v>
          </cell>
          <cell r="I2577" t="str">
            <v>D (Compressor scrapped/ Company shut)</v>
          </cell>
          <cell r="N2577">
            <v>20045</v>
          </cell>
          <cell r="O2577">
            <v>4846</v>
          </cell>
          <cell r="P2577">
            <v>5</v>
          </cell>
          <cell r="AB2577" t="str">
            <v>1500</v>
          </cell>
          <cell r="AC2577" t="str">
            <v>1500</v>
          </cell>
          <cell r="AD2577" t="str">
            <v>1500</v>
          </cell>
          <cell r="AE2577" t="str">
            <v>3000</v>
          </cell>
          <cell r="AF2577" t="str">
            <v>3500</v>
          </cell>
          <cell r="AG2577" t="str">
            <v>3000</v>
          </cell>
        </row>
        <row r="2578">
          <cell r="D2578" t="str">
            <v>123399</v>
          </cell>
          <cell r="I2578" t="str">
            <v>B (Below 100% potential spares purchased)</v>
          </cell>
          <cell r="O2578">
            <v>125008</v>
          </cell>
          <cell r="P2578">
            <v>4</v>
          </cell>
          <cell r="Q2578" t="str">
            <v>Synthetic</v>
          </cell>
          <cell r="R2578">
            <v>45757</v>
          </cell>
          <cell r="S2578">
            <v>45940</v>
          </cell>
          <cell r="T2578">
            <v>45940</v>
          </cell>
          <cell r="U2578">
            <v>45940</v>
          </cell>
          <cell r="V2578">
            <v>45940</v>
          </cell>
          <cell r="W2578">
            <v>45940</v>
          </cell>
          <cell r="AB2578" t="str">
            <v>3200</v>
          </cell>
          <cell r="AC2578" t="str">
            <v>3200</v>
          </cell>
          <cell r="AD2578" t="str">
            <v>3200</v>
          </cell>
          <cell r="AE2578" t="str">
            <v>3200</v>
          </cell>
          <cell r="AF2578" t="str">
            <v>7200</v>
          </cell>
          <cell r="AG2578" t="str">
            <v>3200</v>
          </cell>
        </row>
        <row r="2579">
          <cell r="D2579" t="str">
            <v>123190</v>
          </cell>
          <cell r="I2579" t="str">
            <v>F (Company/Customer unidentified)</v>
          </cell>
        </row>
        <row r="2580">
          <cell r="D2580" t="str">
            <v>123035</v>
          </cell>
          <cell r="I2580" t="str">
            <v>D (Compressor scrapped/ Company shut)</v>
          </cell>
        </row>
        <row r="2581">
          <cell r="D2581" t="str">
            <v>121749</v>
          </cell>
          <cell r="I2581" t="str">
            <v>Not in Budget</v>
          </cell>
        </row>
        <row r="2582">
          <cell r="D2582" t="str">
            <v>12053409</v>
          </cell>
        </row>
        <row r="2583">
          <cell r="D2583" t="str">
            <v>11437502</v>
          </cell>
          <cell r="P2583">
            <v>0</v>
          </cell>
        </row>
        <row r="2584">
          <cell r="D2584" t="str">
            <v>108897</v>
          </cell>
          <cell r="I2584" t="str">
            <v>F (Company/Customer unidentified)</v>
          </cell>
        </row>
        <row r="2585">
          <cell r="D2585" t="str">
            <v>108441</v>
          </cell>
          <cell r="I2585" t="str">
            <v>A (100% potential spares purchased)</v>
          </cell>
          <cell r="P2585">
            <v>5</v>
          </cell>
          <cell r="Q2585" t="str">
            <v>XD</v>
          </cell>
          <cell r="R2585">
            <v>46027</v>
          </cell>
          <cell r="S2585">
            <v>46027</v>
          </cell>
          <cell r="T2585">
            <v>46027</v>
          </cell>
          <cell r="U2585">
            <v>46027</v>
          </cell>
          <cell r="V2585">
            <v>46027</v>
          </cell>
          <cell r="W2585">
            <v>46027</v>
          </cell>
          <cell r="X2585" t="str">
            <v>Yes</v>
          </cell>
          <cell r="Y2585">
            <v>46027</v>
          </cell>
          <cell r="Z2585">
            <v>46027</v>
          </cell>
          <cell r="AA2585">
            <v>46027</v>
          </cell>
          <cell r="AB2585" t="str">
            <v>1506</v>
          </cell>
          <cell r="AC2585" t="str">
            <v>1506</v>
          </cell>
          <cell r="AD2585" t="str">
            <v>3930</v>
          </cell>
          <cell r="AE2585" t="str">
            <v>3930</v>
          </cell>
          <cell r="AF2585" t="str">
            <v>7506</v>
          </cell>
          <cell r="AG2585" t="str">
            <v>3930</v>
          </cell>
        </row>
        <row r="2586">
          <cell r="D2586" t="str">
            <v>108163</v>
          </cell>
          <cell r="I2586" t="str">
            <v>F (Company/Customer unidentified)</v>
          </cell>
        </row>
        <row r="2587">
          <cell r="D2587" t="str">
            <v>107837</v>
          </cell>
          <cell r="I2587" t="str">
            <v>D (Compressor scrapped/ Company shut)</v>
          </cell>
          <cell r="N2587">
            <v>6674</v>
          </cell>
          <cell r="O2587">
            <v>15573</v>
          </cell>
          <cell r="P2587">
            <v>3</v>
          </cell>
          <cell r="Q2587" t="str">
            <v>XD</v>
          </cell>
          <cell r="R2587">
            <v>44813</v>
          </cell>
          <cell r="S2587">
            <v>44813</v>
          </cell>
          <cell r="T2587">
            <v>44813</v>
          </cell>
          <cell r="U2587">
            <v>44813</v>
          </cell>
          <cell r="V2587">
            <v>44813</v>
          </cell>
          <cell r="W2587">
            <v>44813</v>
          </cell>
          <cell r="AB2587" t="str">
            <v>944</v>
          </cell>
          <cell r="AC2587" t="str">
            <v>944</v>
          </cell>
          <cell r="AD2587" t="str">
            <v>944</v>
          </cell>
          <cell r="AE2587" t="str">
            <v>2444</v>
          </cell>
          <cell r="AF2587" t="str">
            <v>7444</v>
          </cell>
          <cell r="AG2587" t="str">
            <v>1444</v>
          </cell>
        </row>
        <row r="2588">
          <cell r="D2588" t="str">
            <v>106989</v>
          </cell>
          <cell r="I2588" t="str">
            <v>D (Compressor scrapped/ Company shut)</v>
          </cell>
          <cell r="P2588">
            <v>1</v>
          </cell>
          <cell r="Q2588" t="str">
            <v>XD</v>
          </cell>
          <cell r="AB2588" t="str">
            <v>500</v>
          </cell>
          <cell r="AC2588" t="str">
            <v>500</v>
          </cell>
          <cell r="AD2588" t="str">
            <v>500</v>
          </cell>
          <cell r="AE2588" t="str">
            <v>500</v>
          </cell>
          <cell r="AF2588" t="str">
            <v>500</v>
          </cell>
          <cell r="AG2588" t="str">
            <v>500</v>
          </cell>
        </row>
        <row r="2589">
          <cell r="D2589" t="str">
            <v>105436</v>
          </cell>
          <cell r="I2589" t="str">
            <v>Not in Budget</v>
          </cell>
        </row>
        <row r="2590">
          <cell r="D2590" t="str">
            <v>103490</v>
          </cell>
          <cell r="I2590" t="str">
            <v>Not in Budget</v>
          </cell>
        </row>
        <row r="2591">
          <cell r="D2591" t="str">
            <v>10322410</v>
          </cell>
        </row>
        <row r="2592">
          <cell r="D2592" t="str">
            <v>70369</v>
          </cell>
          <cell r="I2592" t="str">
            <v>D (Compressor scrapped/ Company shut)</v>
          </cell>
          <cell r="P2592">
            <v>4</v>
          </cell>
          <cell r="AB2592" t="str">
            <v>2000</v>
          </cell>
          <cell r="AC2592" t="str">
            <v>2000</v>
          </cell>
          <cell r="AD2592" t="str">
            <v>4000</v>
          </cell>
          <cell r="AE2592" t="str">
            <v>4000</v>
          </cell>
          <cell r="AF2592" t="str">
            <v>2100</v>
          </cell>
          <cell r="AG2592" t="str">
            <v>2000</v>
          </cell>
        </row>
        <row r="2593">
          <cell r="D2593" t="str">
            <v>BGIET70002</v>
          </cell>
          <cell r="I2593" t="str">
            <v>F (Company/Customer unidentified)</v>
          </cell>
        </row>
        <row r="2594">
          <cell r="D2594" t="str">
            <v>23205</v>
          </cell>
        </row>
        <row r="2595">
          <cell r="D2595" t="str">
            <v>206385</v>
          </cell>
          <cell r="I2595" t="str">
            <v>Not in Budget</v>
          </cell>
        </row>
        <row r="2596">
          <cell r="D2596" t="str">
            <v>BKKL160027</v>
          </cell>
          <cell r="I2596" t="str">
            <v>F (Company/Customer unidentified)</v>
          </cell>
        </row>
        <row r="2597">
          <cell r="D2597" t="str">
            <v>BKKL160022</v>
          </cell>
          <cell r="I2597" t="str">
            <v>F (Company/Customer unidentified)</v>
          </cell>
        </row>
        <row r="2598">
          <cell r="D2598" t="str">
            <v>BJJL160012</v>
          </cell>
          <cell r="I2598" t="str">
            <v>F (Company/Customer unidentified)</v>
          </cell>
          <cell r="N2598">
            <v>6464</v>
          </cell>
          <cell r="O2598">
            <v>7866</v>
          </cell>
          <cell r="P2598">
            <v>4</v>
          </cell>
          <cell r="AB2598" t="str">
            <v>4000</v>
          </cell>
          <cell r="AC2598" t="str">
            <v>2000</v>
          </cell>
          <cell r="AD2598" t="str">
            <v>1500</v>
          </cell>
          <cell r="AE2598" t="str">
            <v>4000</v>
          </cell>
          <cell r="AF2598" t="str">
            <v>4000</v>
          </cell>
          <cell r="AG2598" t="str">
            <v>4000</v>
          </cell>
        </row>
        <row r="2599">
          <cell r="D2599" t="str">
            <v>BIHL050057</v>
          </cell>
          <cell r="I2599" t="str">
            <v>F (Company/Customer unidentified)</v>
          </cell>
        </row>
        <row r="2600">
          <cell r="D2600" t="str">
            <v>163329</v>
          </cell>
          <cell r="I2600" t="str">
            <v>Not in Budget</v>
          </cell>
        </row>
        <row r="2601">
          <cell r="D2601" t="str">
            <v>BGHS040003</v>
          </cell>
          <cell r="I2601" t="str">
            <v>F (Company/Customer unidentified)</v>
          </cell>
        </row>
        <row r="2602">
          <cell r="D2602" t="str">
            <v>BKES040578</v>
          </cell>
          <cell r="I2602" t="str">
            <v>D (Compressor scrapped/ Company shut)</v>
          </cell>
        </row>
        <row r="2603">
          <cell r="D2603" t="str">
            <v>BKFS040666</v>
          </cell>
          <cell r="I2603" t="str">
            <v>F (Company/Customer unidentified)</v>
          </cell>
        </row>
        <row r="2604">
          <cell r="D2604" t="str">
            <v>BHFS040243</v>
          </cell>
          <cell r="I2604" t="str">
            <v>F (Company/Customer unidentified)</v>
          </cell>
        </row>
        <row r="2605">
          <cell r="D2605" t="str">
            <v>BHFS040240</v>
          </cell>
          <cell r="I2605" t="str">
            <v>F (Company/Customer unidentified)</v>
          </cell>
        </row>
        <row r="2606">
          <cell r="D2606" t="str">
            <v>BILS040074</v>
          </cell>
          <cell r="I2606" t="str">
            <v>F (Company/Customer unidentified)</v>
          </cell>
        </row>
        <row r="2607">
          <cell r="D2607" t="str">
            <v>122660</v>
          </cell>
          <cell r="I2607" t="str">
            <v>Not in Budget</v>
          </cell>
        </row>
        <row r="2608">
          <cell r="D2608" t="str">
            <v>BHKS040053</v>
          </cell>
          <cell r="I2608" t="str">
            <v>F (Company/Customer unidentified)</v>
          </cell>
        </row>
        <row r="2609">
          <cell r="D2609" t="str">
            <v>BHKS030073</v>
          </cell>
          <cell r="I2609" t="str">
            <v>D (Compressor scrapped/ Company shut)</v>
          </cell>
          <cell r="N2609">
            <v>12441</v>
          </cell>
          <cell r="O2609">
            <v>4371</v>
          </cell>
          <cell r="P2609">
            <v>4</v>
          </cell>
          <cell r="Q2609" t="str">
            <v>XD</v>
          </cell>
          <cell r="R2609">
            <v>45631</v>
          </cell>
          <cell r="S2609">
            <v>45631</v>
          </cell>
          <cell r="T2609">
            <v>45631</v>
          </cell>
          <cell r="U2609">
            <v>45631</v>
          </cell>
          <cell r="V2609">
            <v>45631</v>
          </cell>
          <cell r="W2609">
            <v>45369</v>
          </cell>
          <cell r="AB2609" t="str">
            <v>1633</v>
          </cell>
          <cell r="AC2609" t="str">
            <v>1633</v>
          </cell>
          <cell r="AD2609" t="str">
            <v>3633</v>
          </cell>
          <cell r="AE2609" t="str">
            <v>3633</v>
          </cell>
          <cell r="AF2609" t="str">
            <v>6653</v>
          </cell>
          <cell r="AG2609" t="str">
            <v>3633</v>
          </cell>
        </row>
        <row r="2610">
          <cell r="D2610" t="str">
            <v>BHIS030768</v>
          </cell>
          <cell r="I2610" t="str">
            <v>F (Company/Customer unidentified)</v>
          </cell>
        </row>
        <row r="2611">
          <cell r="D2611" t="str">
            <v>BKJS030086</v>
          </cell>
          <cell r="I2611" t="str">
            <v>F (Company/Customer unidentified)</v>
          </cell>
        </row>
        <row r="2612">
          <cell r="D2612" t="str">
            <v>205306</v>
          </cell>
          <cell r="I2612" t="str">
            <v>D (Compressor scrapped/ Company shut)</v>
          </cell>
        </row>
        <row r="2613">
          <cell r="D2613" t="str">
            <v>BKFS031647</v>
          </cell>
          <cell r="I2613" t="str">
            <v>F (Company/Customer unidentified)</v>
          </cell>
          <cell r="N2613">
            <v>12</v>
          </cell>
          <cell r="O2613">
            <v>16</v>
          </cell>
          <cell r="P2613">
            <v>6</v>
          </cell>
          <cell r="AB2613" t="str">
            <v>100</v>
          </cell>
          <cell r="AC2613" t="str">
            <v>100</v>
          </cell>
          <cell r="AE2613" t="str">
            <v>100</v>
          </cell>
          <cell r="AF2613" t="str">
            <v>2546</v>
          </cell>
          <cell r="AG2613" t="str">
            <v>100</v>
          </cell>
        </row>
        <row r="2614">
          <cell r="D2614" t="str">
            <v>BJDF150016</v>
          </cell>
          <cell r="I2614" t="str">
            <v>F (Company/Customer unidentified)</v>
          </cell>
          <cell r="P2614">
            <v>0</v>
          </cell>
        </row>
        <row r="2615">
          <cell r="D2615" t="str">
            <v>106096</v>
          </cell>
          <cell r="I2615" t="str">
            <v>Not in Budget</v>
          </cell>
        </row>
        <row r="2616">
          <cell r="D2616" t="str">
            <v>BJFS031296</v>
          </cell>
          <cell r="I2616" t="str">
            <v>F (Company/Customer unidentified)</v>
          </cell>
        </row>
        <row r="2617">
          <cell r="D2617" t="str">
            <v>BKCS031162</v>
          </cell>
          <cell r="I2617" t="str">
            <v>D (Compressor scrapped/ Company shut)</v>
          </cell>
          <cell r="N2617">
            <v>38474</v>
          </cell>
          <cell r="O2617">
            <v>19820</v>
          </cell>
          <cell r="P2617">
            <v>6</v>
          </cell>
          <cell r="Q2617" t="str">
            <v>XD</v>
          </cell>
          <cell r="R2617">
            <v>46028</v>
          </cell>
          <cell r="S2617">
            <v>46028</v>
          </cell>
          <cell r="T2617">
            <v>46028</v>
          </cell>
          <cell r="U2617">
            <v>46028</v>
          </cell>
          <cell r="V2617">
            <v>46028</v>
          </cell>
          <cell r="W2617">
            <v>45350</v>
          </cell>
          <cell r="AB2617" t="str">
            <v>1717</v>
          </cell>
          <cell r="AC2617" t="str">
            <v>1717</v>
          </cell>
          <cell r="AD2617" t="str">
            <v>3717</v>
          </cell>
          <cell r="AE2617" t="str">
            <v>3717</v>
          </cell>
          <cell r="AF2617" t="str">
            <v>3795</v>
          </cell>
          <cell r="AG2617" t="str">
            <v>3717</v>
          </cell>
        </row>
        <row r="2618">
          <cell r="D2618" t="str">
            <v>122583</v>
          </cell>
          <cell r="I2618" t="str">
            <v>Not in Budget</v>
          </cell>
        </row>
        <row r="2619">
          <cell r="D2619" t="str">
            <v>107480</v>
          </cell>
          <cell r="I2619" t="str">
            <v>D (Compressor scrapped/ Company shut)</v>
          </cell>
          <cell r="N2619">
            <v>0</v>
          </cell>
          <cell r="O2619">
            <v>0</v>
          </cell>
          <cell r="P2619">
            <v>9</v>
          </cell>
          <cell r="AB2619" t="str">
            <v>2000</v>
          </cell>
          <cell r="AC2619" t="str">
            <v>2000</v>
          </cell>
          <cell r="AD2619" t="str">
            <v>2000</v>
          </cell>
          <cell r="AE2619" t="str">
            <v>2000</v>
          </cell>
          <cell r="AF2619" t="str">
            <v>4000</v>
          </cell>
          <cell r="AG2619" t="str">
            <v>2000</v>
          </cell>
        </row>
        <row r="2620">
          <cell r="D2620" t="str">
            <v>108405</v>
          </cell>
          <cell r="I2620" t="str">
            <v>F (Company/Customer unidentified)</v>
          </cell>
          <cell r="N2620">
            <v>9000</v>
          </cell>
          <cell r="O2620">
            <v>5000</v>
          </cell>
          <cell r="P2620">
            <v>2</v>
          </cell>
          <cell r="AB2620" t="str">
            <v>4000</v>
          </cell>
          <cell r="AC2620" t="str">
            <v>2000</v>
          </cell>
          <cell r="AD2620" t="str">
            <v>4000</v>
          </cell>
          <cell r="AE2620" t="str">
            <v>4000</v>
          </cell>
          <cell r="AF2620" t="str">
            <v>8000</v>
          </cell>
          <cell r="AG2620" t="str">
            <v>4000</v>
          </cell>
        </row>
        <row r="2621">
          <cell r="D2621" t="str">
            <v>108642</v>
          </cell>
          <cell r="I2621" t="str">
            <v>F (Company/Customer unidentified)</v>
          </cell>
        </row>
        <row r="2622">
          <cell r="D2622" t="str">
            <v>12256</v>
          </cell>
          <cell r="I2622" t="str">
            <v>F (Company/Customer unidentified)</v>
          </cell>
        </row>
        <row r="2623">
          <cell r="D2623" t="str">
            <v>108238</v>
          </cell>
          <cell r="I2623" t="str">
            <v>F (Company/Customer unidentified)</v>
          </cell>
        </row>
        <row r="2624">
          <cell r="D2624" t="str">
            <v>BMJD160018</v>
          </cell>
          <cell r="I2624" t="str">
            <v>D (Compressor scrapped/ Company shut)</v>
          </cell>
        </row>
        <row r="2625">
          <cell r="D2625" t="str">
            <v>BMJD160021</v>
          </cell>
          <cell r="I2625" t="str">
            <v>D (Compressor scrapped/ Company shut)</v>
          </cell>
        </row>
        <row r="2626">
          <cell r="D2626" t="str">
            <v>BLBD160145</v>
          </cell>
          <cell r="I2626" t="str">
            <v>D (Compressor scrapped/ Company shut)</v>
          </cell>
        </row>
        <row r="2627">
          <cell r="D2627" t="str">
            <v>BLAD220002</v>
          </cell>
          <cell r="I2627" t="str">
            <v>D (Compressor scrapped/ Company shut)</v>
          </cell>
        </row>
        <row r="2628">
          <cell r="D2628" t="str">
            <v>BLLD200036</v>
          </cell>
          <cell r="I2628" t="str">
            <v>D (Compressor scrapped/ Company shut)</v>
          </cell>
        </row>
        <row r="2629">
          <cell r="D2629" t="str">
            <v>BLLD210170</v>
          </cell>
          <cell r="I2629" t="str">
            <v>D (Compressor scrapped/ Company shut)</v>
          </cell>
        </row>
        <row r="2630">
          <cell r="D2630" t="str">
            <v>BLKD160077</v>
          </cell>
          <cell r="I2630" t="str">
            <v>D (Compressor scrapped/ Company shut)</v>
          </cell>
        </row>
        <row r="2631">
          <cell r="D2631" t="str">
            <v>BLKD200015</v>
          </cell>
          <cell r="I2631" t="str">
            <v>D (Compressor scrapped/ Company shut)</v>
          </cell>
        </row>
        <row r="2632">
          <cell r="D2632" t="str">
            <v>BLKD160048</v>
          </cell>
          <cell r="I2632" t="str">
            <v>D (Compressor scrapped/ Company shut)</v>
          </cell>
        </row>
        <row r="2633">
          <cell r="D2633" t="str">
            <v>BLJD120030</v>
          </cell>
          <cell r="I2633" t="str">
            <v>D (Compressor scrapped/ Company shut)</v>
          </cell>
        </row>
        <row r="2634">
          <cell r="D2634" t="str">
            <v>BLJD120009</v>
          </cell>
          <cell r="I2634" t="str">
            <v>D (Compressor scrapped/ Company shut)</v>
          </cell>
        </row>
        <row r="2635">
          <cell r="D2635" t="str">
            <v>BKKD210085</v>
          </cell>
          <cell r="I2635" t="str">
            <v>D (Compressor scrapped/ Company shut)</v>
          </cell>
        </row>
        <row r="2636">
          <cell r="D2636" t="str">
            <v>BKKD160076</v>
          </cell>
          <cell r="I2636" t="str">
            <v>D (Compressor scrapped/ Company shut)</v>
          </cell>
        </row>
        <row r="2637">
          <cell r="D2637" t="str">
            <v>BLAD210202</v>
          </cell>
          <cell r="I2637" t="str">
            <v>D (Compressor scrapped/ Company shut)</v>
          </cell>
        </row>
        <row r="2638">
          <cell r="D2638" t="str">
            <v>BKID160385</v>
          </cell>
          <cell r="I2638" t="str">
            <v>D (Compressor scrapped/ Company shut)</v>
          </cell>
        </row>
        <row r="2639">
          <cell r="D2639" t="str">
            <v>BLAD200041</v>
          </cell>
          <cell r="I2639" t="str">
            <v>D (Compressor scrapped/ Company shut)</v>
          </cell>
        </row>
        <row r="2640">
          <cell r="D2640" t="str">
            <v>BKLD160134</v>
          </cell>
          <cell r="I2640" t="str">
            <v>D (Compressor scrapped/ Company shut)</v>
          </cell>
        </row>
        <row r="2641">
          <cell r="D2641" t="str">
            <v>BKID120283</v>
          </cell>
          <cell r="I2641" t="str">
            <v>D (Compressor scrapped/ Company shut)</v>
          </cell>
        </row>
        <row r="2642">
          <cell r="D2642" t="str">
            <v>BKHD160355</v>
          </cell>
          <cell r="I2642" t="str">
            <v>D (Compressor scrapped/ Company shut)</v>
          </cell>
        </row>
        <row r="2643">
          <cell r="D2643" t="str">
            <v>BKHD160352</v>
          </cell>
          <cell r="I2643" t="str">
            <v>D (Compressor scrapped/ Company shut)</v>
          </cell>
        </row>
        <row r="2644">
          <cell r="D2644" t="str">
            <v>BKGD210403</v>
          </cell>
          <cell r="I2644" t="str">
            <v>D (Compressor scrapped/ Company shut)</v>
          </cell>
        </row>
        <row r="2645">
          <cell r="D2645" t="str">
            <v>BKFD120231</v>
          </cell>
          <cell r="I2645" t="str">
            <v>D (Compressor scrapped/ Company shut)</v>
          </cell>
        </row>
        <row r="2646">
          <cell r="D2646" t="str">
            <v>BKED120201</v>
          </cell>
          <cell r="I2646" t="str">
            <v>D (Compressor scrapped/ Company shut)</v>
          </cell>
        </row>
        <row r="2647">
          <cell r="D2647" t="str">
            <v>BKDD160288</v>
          </cell>
          <cell r="I2647" t="str">
            <v>D (Compressor scrapped/ Company shut)</v>
          </cell>
          <cell r="P2647">
            <v>0</v>
          </cell>
          <cell r="AE2647" t="str">
            <v>0</v>
          </cell>
          <cell r="AG2647" t="str">
            <v>0</v>
          </cell>
        </row>
        <row r="2648">
          <cell r="D2648" t="str">
            <v>BKBD160249</v>
          </cell>
          <cell r="I2648" t="str">
            <v>D (Compressor scrapped/ Company shut)</v>
          </cell>
        </row>
        <row r="2649">
          <cell r="D2649" t="str">
            <v>BKAD160196</v>
          </cell>
          <cell r="I2649" t="str">
            <v>D (Compressor scrapped/ Company shut)</v>
          </cell>
        </row>
        <row r="2650">
          <cell r="D2650" t="str">
            <v>BKAD160174</v>
          </cell>
          <cell r="I2650" t="str">
            <v>D (Compressor scrapped/ Company shut)</v>
          </cell>
        </row>
        <row r="2651">
          <cell r="D2651" t="str">
            <v>BJLL160051</v>
          </cell>
          <cell r="I2651" t="str">
            <v>D (Compressor scrapped/ Company shut)</v>
          </cell>
        </row>
        <row r="2652">
          <cell r="D2652" t="str">
            <v>BKAD120088</v>
          </cell>
          <cell r="I2652" t="str">
            <v>D (Compressor scrapped/ Company shut)</v>
          </cell>
        </row>
        <row r="2653">
          <cell r="D2653" t="str">
            <v>BJLD210184</v>
          </cell>
          <cell r="I2653" t="str">
            <v>D (Compressor scrapped/ Company shut)</v>
          </cell>
        </row>
        <row r="2654">
          <cell r="D2654" t="str">
            <v>BJLD160104</v>
          </cell>
          <cell r="I2654" t="str">
            <v>D (Compressor scrapped/ Company shut)</v>
          </cell>
        </row>
        <row r="2655">
          <cell r="D2655" t="str">
            <v>BJKD210098</v>
          </cell>
          <cell r="I2655" t="str">
            <v>D (Compressor scrapped/ Company shut)</v>
          </cell>
        </row>
        <row r="2656">
          <cell r="D2656" t="str">
            <v>BJKD210095</v>
          </cell>
          <cell r="I2656" t="str">
            <v>D (Compressor scrapped/ Company shut)</v>
          </cell>
        </row>
        <row r="2657">
          <cell r="D2657" t="str">
            <v>BJKD200020</v>
          </cell>
          <cell r="I2657" t="str">
            <v>D (Compressor scrapped/ Company shut)</v>
          </cell>
        </row>
        <row r="2658">
          <cell r="D2658" t="str">
            <v>BJJD210052</v>
          </cell>
          <cell r="I2658" t="str">
            <v>D (Compressor scrapped/ Company shut)</v>
          </cell>
        </row>
        <row r="2659">
          <cell r="D2659" t="str">
            <v>BJJD210001</v>
          </cell>
          <cell r="I2659" t="str">
            <v>D (Compressor scrapped/ Company shut)</v>
          </cell>
        </row>
        <row r="2660">
          <cell r="D2660" t="str">
            <v>BJJD210011</v>
          </cell>
          <cell r="I2660" t="str">
            <v>D (Compressor scrapped/ Company shut)</v>
          </cell>
        </row>
        <row r="2661">
          <cell r="D2661" t="str">
            <v>BJJD160014</v>
          </cell>
          <cell r="I2661" t="str">
            <v>D (Compressor scrapped/ Company shut)</v>
          </cell>
        </row>
        <row r="2662">
          <cell r="D2662" t="str">
            <v>BJID210821</v>
          </cell>
          <cell r="I2662" t="str">
            <v>D (Compressor scrapped/ Company shut)</v>
          </cell>
        </row>
        <row r="2663">
          <cell r="D2663" t="str">
            <v>BJID210786</v>
          </cell>
          <cell r="I2663" t="str">
            <v>D (Compressor scrapped/ Company shut)</v>
          </cell>
        </row>
        <row r="2664">
          <cell r="D2664" t="str">
            <v>BJHD210773</v>
          </cell>
          <cell r="I2664" t="str">
            <v>D (Compressor scrapped/ Company shut)</v>
          </cell>
        </row>
        <row r="2665">
          <cell r="D2665" t="str">
            <v>BJHD210705</v>
          </cell>
          <cell r="I2665" t="str">
            <v>D (Compressor scrapped/ Company shut)</v>
          </cell>
        </row>
        <row r="2666">
          <cell r="D2666" t="str">
            <v>BJHD160389</v>
          </cell>
          <cell r="I2666" t="str">
            <v>D (Compressor scrapped/ Company shut)</v>
          </cell>
        </row>
        <row r="2667">
          <cell r="D2667" t="str">
            <v>BJGD200109</v>
          </cell>
          <cell r="I2667" t="str">
            <v>D (Compressor scrapped/ Company shut)</v>
          </cell>
          <cell r="P2667">
            <v>0</v>
          </cell>
          <cell r="Q2667" t="str">
            <v>Air lube Plus</v>
          </cell>
          <cell r="R2667">
            <v>45371</v>
          </cell>
          <cell r="U2667">
            <v>45371</v>
          </cell>
          <cell r="V2667">
            <v>45371</v>
          </cell>
          <cell r="AD2667" t="str">
            <v>320</v>
          </cell>
          <cell r="AE2667" t="str">
            <v>320</v>
          </cell>
          <cell r="AG2667" t="str">
            <v>1000</v>
          </cell>
        </row>
        <row r="2668">
          <cell r="D2668" t="str">
            <v>BJGD160333</v>
          </cell>
          <cell r="I2668" t="str">
            <v>D (Compressor scrapped/ Company shut)</v>
          </cell>
        </row>
        <row r="2669">
          <cell r="D2669" t="str">
            <v>BJGD120154</v>
          </cell>
          <cell r="I2669" t="str">
            <v>D (Compressor scrapped/ Company shut)</v>
          </cell>
        </row>
        <row r="2670">
          <cell r="D2670" t="str">
            <v>BJFD210611</v>
          </cell>
          <cell r="I2670" t="str">
            <v>D (Compressor scrapped/ Company shut)</v>
          </cell>
        </row>
        <row r="2671">
          <cell r="D2671" t="str">
            <v>BJFD160317</v>
          </cell>
          <cell r="I2671" t="str">
            <v>D (Compressor scrapped/ Company shut)</v>
          </cell>
        </row>
        <row r="2672">
          <cell r="D2672" t="str">
            <v>BJED210515</v>
          </cell>
          <cell r="I2672" t="str">
            <v>D (Compressor scrapped/ Company shut)</v>
          </cell>
        </row>
        <row r="2673">
          <cell r="D2673" t="str">
            <v>BJED210498</v>
          </cell>
          <cell r="I2673" t="str">
            <v>D (Compressor scrapped/ Company shut)</v>
          </cell>
        </row>
        <row r="2674">
          <cell r="D2674" t="str">
            <v>BJED160269</v>
          </cell>
          <cell r="I2674" t="str">
            <v>D (Compressor scrapped/ Company shut)</v>
          </cell>
        </row>
        <row r="2675">
          <cell r="D2675" t="str">
            <v>BJCD160195</v>
          </cell>
          <cell r="I2675" t="str">
            <v>D (Compressor scrapped/ Company shut)</v>
          </cell>
        </row>
        <row r="2676">
          <cell r="D2676" t="str">
            <v>BJAD210219</v>
          </cell>
          <cell r="I2676" t="str">
            <v>D (Compressor scrapped/ Company shut)</v>
          </cell>
        </row>
        <row r="2677">
          <cell r="D2677" t="str">
            <v>BILD210105</v>
          </cell>
          <cell r="I2677" t="str">
            <v>D (Compressor scrapped/ Company shut)</v>
          </cell>
        </row>
        <row r="2678">
          <cell r="D2678" t="str">
            <v>BILD210067</v>
          </cell>
          <cell r="I2678" t="str">
            <v>D (Compressor scrapped/ Company shut)</v>
          </cell>
        </row>
        <row r="2679">
          <cell r="D2679" t="str">
            <v>BILD210082</v>
          </cell>
          <cell r="I2679" t="str">
            <v>D (Compressor scrapped/ Company shut)</v>
          </cell>
        </row>
        <row r="2680">
          <cell r="D2680" t="str">
            <v>BILD160103</v>
          </cell>
          <cell r="I2680" t="str">
            <v>D (Compressor scrapped/ Company shut)</v>
          </cell>
        </row>
        <row r="2681">
          <cell r="D2681" t="str">
            <v>BILD160090</v>
          </cell>
          <cell r="I2681" t="str">
            <v>D (Compressor scrapped/ Company shut)</v>
          </cell>
          <cell r="Q2681" t="str">
            <v>Air lube Plus</v>
          </cell>
          <cell r="R2681">
            <v>44404.229166666701</v>
          </cell>
        </row>
        <row r="2682">
          <cell r="D2682" t="str">
            <v>BJFD200091</v>
          </cell>
          <cell r="I2682" t="str">
            <v>D (Compressor scrapped/ Company shut)</v>
          </cell>
        </row>
        <row r="2683">
          <cell r="D2683" t="str">
            <v>BIJD160013</v>
          </cell>
          <cell r="I2683" t="str">
            <v>D (Compressor scrapped/ Company shut)</v>
          </cell>
        </row>
        <row r="2684">
          <cell r="D2684" t="str">
            <v>BIID160401</v>
          </cell>
          <cell r="I2684" t="str">
            <v>D (Compressor scrapped/ Company shut)</v>
          </cell>
        </row>
        <row r="2685">
          <cell r="D2685" t="str">
            <v>BIID210468</v>
          </cell>
          <cell r="I2685" t="str">
            <v>D (Compressor scrapped/ Company shut)</v>
          </cell>
        </row>
        <row r="2686">
          <cell r="D2686" t="str">
            <v>BIID160387</v>
          </cell>
          <cell r="I2686" t="str">
            <v>D (Compressor scrapped/ Company shut)</v>
          </cell>
        </row>
        <row r="2687">
          <cell r="D2687" t="str">
            <v>BIID160372</v>
          </cell>
          <cell r="I2687" t="str">
            <v>D (Compressor scrapped/ Company shut)</v>
          </cell>
        </row>
        <row r="2688">
          <cell r="D2688" t="str">
            <v>BIID160374</v>
          </cell>
          <cell r="I2688" t="str">
            <v>D (Compressor scrapped/ Company shut)</v>
          </cell>
        </row>
        <row r="2689">
          <cell r="D2689" t="str">
            <v>BIHD210411</v>
          </cell>
          <cell r="I2689" t="str">
            <v>D (Compressor scrapped/ Company shut)</v>
          </cell>
        </row>
        <row r="2690">
          <cell r="D2690" t="str">
            <v>BIHD160364</v>
          </cell>
          <cell r="I2690" t="str">
            <v>D (Compressor scrapped/ Company shut)</v>
          </cell>
        </row>
        <row r="2691">
          <cell r="D2691" t="str">
            <v>BIGL150028</v>
          </cell>
          <cell r="I2691" t="str">
            <v>D (Compressor scrapped/ Company shut)</v>
          </cell>
        </row>
        <row r="2692">
          <cell r="D2692" t="str">
            <v>BIGD200044</v>
          </cell>
          <cell r="I2692" t="str">
            <v>D (Compressor scrapped/ Company shut)</v>
          </cell>
        </row>
        <row r="2693">
          <cell r="D2693" t="str">
            <v>BIGD160291</v>
          </cell>
          <cell r="I2693" t="str">
            <v>D (Compressor scrapped/ Company shut)</v>
          </cell>
        </row>
        <row r="2694">
          <cell r="D2694" t="str">
            <v>BIFD220017</v>
          </cell>
          <cell r="I2694" t="str">
            <v>D (Compressor scrapped/ Company shut)</v>
          </cell>
        </row>
        <row r="2695">
          <cell r="D2695" t="str">
            <v>BIFD160260</v>
          </cell>
          <cell r="I2695" t="str">
            <v>D (Compressor scrapped/ Company shut)</v>
          </cell>
        </row>
        <row r="2696">
          <cell r="D2696" t="str">
            <v>BIFD160269</v>
          </cell>
          <cell r="I2696" t="str">
            <v>D (Compressor scrapped/ Company shut)</v>
          </cell>
        </row>
        <row r="2697">
          <cell r="D2697" t="str">
            <v>BIED210287</v>
          </cell>
          <cell r="I2697" t="str">
            <v>D (Compressor scrapped/ Company shut)</v>
          </cell>
        </row>
        <row r="2698">
          <cell r="D2698" t="str">
            <v>BIED160233</v>
          </cell>
          <cell r="I2698" t="str">
            <v>D (Compressor scrapped/ Company shut)</v>
          </cell>
        </row>
        <row r="2699">
          <cell r="D2699" t="str">
            <v>BIED200036</v>
          </cell>
          <cell r="I2699" t="str">
            <v>D (Compressor scrapped/ Company shut)</v>
          </cell>
          <cell r="P2699">
            <v>4</v>
          </cell>
          <cell r="Q2699" t="str">
            <v>Air lube Plus</v>
          </cell>
          <cell r="U2699">
            <v>45265</v>
          </cell>
          <cell r="V2699">
            <v>45265</v>
          </cell>
          <cell r="AD2699" t="str">
            <v>370</v>
          </cell>
          <cell r="AE2699" t="str">
            <v>870</v>
          </cell>
          <cell r="AG2699" t="str">
            <v>1000</v>
          </cell>
        </row>
        <row r="2700">
          <cell r="D2700" t="str">
            <v>BIDD160193</v>
          </cell>
          <cell r="I2700" t="str">
            <v>D (Compressor scrapped/ Company shut)</v>
          </cell>
        </row>
        <row r="2701">
          <cell r="D2701" t="str">
            <v>BICD160190</v>
          </cell>
          <cell r="I2701" t="str">
            <v>D (Compressor scrapped/ Company shut)</v>
          </cell>
        </row>
        <row r="2702">
          <cell r="D2702" t="str">
            <v>BICD120055</v>
          </cell>
          <cell r="I2702" t="str">
            <v>D (Compressor scrapped/ Company shut)</v>
          </cell>
        </row>
        <row r="2703">
          <cell r="D2703" t="str">
            <v>BIAD210121</v>
          </cell>
          <cell r="I2703" t="str">
            <v>D (Compressor scrapped/ Company shut)</v>
          </cell>
        </row>
        <row r="2704">
          <cell r="D2704" t="str">
            <v>BIAD160111</v>
          </cell>
          <cell r="I2704" t="str">
            <v>D (Compressor scrapped/ Company shut)</v>
          </cell>
        </row>
        <row r="2705">
          <cell r="D2705" t="str">
            <v>BIAD120022</v>
          </cell>
          <cell r="I2705" t="str">
            <v>D (Compressor scrapped/ Company shut)</v>
          </cell>
        </row>
        <row r="2706">
          <cell r="D2706" t="str">
            <v>BIAD120023</v>
          </cell>
          <cell r="I2706" t="str">
            <v>D (Compressor scrapped/ Company shut)</v>
          </cell>
        </row>
        <row r="2707">
          <cell r="D2707" t="str">
            <v>BHJD160013</v>
          </cell>
          <cell r="I2707" t="str">
            <v>D (Compressor scrapped/ Company shut)</v>
          </cell>
        </row>
        <row r="2708">
          <cell r="D2708" t="str">
            <v>BHJD160020</v>
          </cell>
          <cell r="I2708" t="str">
            <v>D (Compressor scrapped/ Company shut)</v>
          </cell>
        </row>
        <row r="2709">
          <cell r="D2709" t="str">
            <v>BHID210274</v>
          </cell>
          <cell r="I2709" t="str">
            <v>D (Compressor scrapped/ Company shut)</v>
          </cell>
        </row>
        <row r="2710">
          <cell r="D2710" t="str">
            <v>BHID200053</v>
          </cell>
          <cell r="I2710" t="str">
            <v>D (Compressor scrapped/ Company shut)</v>
          </cell>
        </row>
        <row r="2711">
          <cell r="D2711" t="str">
            <v>BHID200055</v>
          </cell>
          <cell r="I2711" t="str">
            <v>D (Compressor scrapped/ Company shut)</v>
          </cell>
        </row>
        <row r="2712">
          <cell r="D2712" t="str">
            <v>BHID200060</v>
          </cell>
          <cell r="I2712" t="str">
            <v>D (Compressor scrapped/ Company shut)</v>
          </cell>
        </row>
        <row r="2713">
          <cell r="D2713" t="str">
            <v>BHID160239</v>
          </cell>
          <cell r="I2713" t="str">
            <v>D (Compressor scrapped/ Company shut)</v>
          </cell>
        </row>
        <row r="2714">
          <cell r="D2714" t="str">
            <v>BHHD120086</v>
          </cell>
          <cell r="I2714" t="str">
            <v>D (Compressor scrapped/ Company shut)</v>
          </cell>
        </row>
        <row r="2715">
          <cell r="D2715" t="str">
            <v>BHGD120071</v>
          </cell>
          <cell r="I2715" t="str">
            <v>D (Compressor scrapped/ Company shut)</v>
          </cell>
        </row>
        <row r="2716">
          <cell r="D2716" t="str">
            <v>BHFD160158</v>
          </cell>
          <cell r="I2716" t="str">
            <v>D (Compressor scrapped/ Company shut)</v>
          </cell>
        </row>
        <row r="2717">
          <cell r="D2717" t="str">
            <v>BHKD200007</v>
          </cell>
          <cell r="I2717" t="str">
            <v>D (Compressor scrapped/ Company shut)</v>
          </cell>
        </row>
        <row r="2718">
          <cell r="D2718" t="str">
            <v>BHDD160111</v>
          </cell>
          <cell r="I2718" t="str">
            <v>D (Compressor scrapped/ Company shut)</v>
          </cell>
        </row>
        <row r="2719">
          <cell r="D2719" t="str">
            <v>BHDD160114</v>
          </cell>
          <cell r="I2719" t="str">
            <v>D (Compressor scrapped/ Company shut)</v>
          </cell>
        </row>
        <row r="2720">
          <cell r="D2720" t="str">
            <v>BHDD160092</v>
          </cell>
          <cell r="I2720" t="str">
            <v>D (Compressor scrapped/ Company shut)</v>
          </cell>
        </row>
        <row r="2721">
          <cell r="D2721" t="str">
            <v>BHCD210076</v>
          </cell>
          <cell r="I2721" t="str">
            <v>D (Compressor scrapped/ Company shut)</v>
          </cell>
        </row>
        <row r="2722">
          <cell r="D2722" t="str">
            <v>BHCD160078</v>
          </cell>
          <cell r="I2722" t="str">
            <v>D (Compressor scrapped/ Company shut)</v>
          </cell>
        </row>
        <row r="2723">
          <cell r="D2723" t="str">
            <v>BHCD160084</v>
          </cell>
          <cell r="I2723" t="str">
            <v>D (Compressor scrapped/ Company shut)</v>
          </cell>
        </row>
        <row r="2724">
          <cell r="D2724" t="str">
            <v>BHCD160063</v>
          </cell>
          <cell r="I2724" t="str">
            <v>D (Compressor scrapped/ Company shut)</v>
          </cell>
        </row>
        <row r="2725">
          <cell r="D2725" t="str">
            <v>BHBD210051</v>
          </cell>
          <cell r="I2725" t="str">
            <v>D (Compressor scrapped/ Company shut)</v>
          </cell>
        </row>
        <row r="2726">
          <cell r="D2726" t="str">
            <v>BHBD160054</v>
          </cell>
          <cell r="I2726" t="str">
            <v>D (Compressor scrapped/ Company shut)</v>
          </cell>
        </row>
        <row r="2727">
          <cell r="D2727" t="str">
            <v>BHBD200009</v>
          </cell>
          <cell r="I2727" t="str">
            <v>D (Compressor scrapped/ Company shut)</v>
          </cell>
        </row>
        <row r="2728">
          <cell r="D2728" t="str">
            <v>BHBD160029</v>
          </cell>
          <cell r="I2728" t="str">
            <v>D (Compressor scrapped/ Company shut)</v>
          </cell>
        </row>
        <row r="2729">
          <cell r="D2729" t="str">
            <v>BHAD160020</v>
          </cell>
          <cell r="I2729" t="str">
            <v>D (Compressor scrapped/ Company shut)</v>
          </cell>
        </row>
        <row r="2730">
          <cell r="D2730" t="str">
            <v>BGID210036</v>
          </cell>
          <cell r="I2730" t="str">
            <v>D (Compressor scrapped/ Company shut)</v>
          </cell>
        </row>
        <row r="2731">
          <cell r="D2731" t="str">
            <v>BGID160017</v>
          </cell>
          <cell r="I2731" t="str">
            <v>D (Compressor scrapped/ Company shut)</v>
          </cell>
        </row>
        <row r="2732">
          <cell r="D2732" t="str">
            <v>BGID160018</v>
          </cell>
          <cell r="I2732" t="str">
            <v>D (Compressor scrapped/ Company shut)</v>
          </cell>
        </row>
        <row r="2733">
          <cell r="D2733" t="str">
            <v>BGID160001</v>
          </cell>
          <cell r="I2733" t="str">
            <v>D (Compressor scrapped/ Company shut)</v>
          </cell>
        </row>
        <row r="2734">
          <cell r="D2734" t="str">
            <v>BGHD160013</v>
          </cell>
          <cell r="I2734" t="str">
            <v>D (Compressor scrapped/ Company shut)</v>
          </cell>
          <cell r="P2734">
            <v>0</v>
          </cell>
        </row>
        <row r="2735">
          <cell r="D2735" t="str">
            <v>205862</v>
          </cell>
          <cell r="I2735" t="str">
            <v>D (Compressor scrapped/ Company shut)</v>
          </cell>
        </row>
        <row r="2736">
          <cell r="D2736" t="str">
            <v>205822</v>
          </cell>
          <cell r="I2736" t="str">
            <v>D (Compressor scrapped/ Company shut)</v>
          </cell>
        </row>
        <row r="2737">
          <cell r="D2737" t="str">
            <v>205695</v>
          </cell>
          <cell r="I2737" t="str">
            <v>D (Compressor scrapped/ Company shut)</v>
          </cell>
        </row>
        <row r="2738">
          <cell r="D2738" t="str">
            <v>205650</v>
          </cell>
          <cell r="I2738" t="str">
            <v>D (Compressor scrapped/ Company shut)</v>
          </cell>
        </row>
        <row r="2739">
          <cell r="D2739" t="str">
            <v>205625</v>
          </cell>
          <cell r="I2739" t="str">
            <v>D (Compressor scrapped/ Company shut)</v>
          </cell>
        </row>
        <row r="2740">
          <cell r="D2740" t="str">
            <v>205599</v>
          </cell>
          <cell r="I2740" t="str">
            <v>D (Compressor scrapped/ Company shut)</v>
          </cell>
        </row>
        <row r="2741">
          <cell r="D2741" t="str">
            <v>164442</v>
          </cell>
          <cell r="I2741" t="str">
            <v>D (Compressor scrapped/ Company shut)</v>
          </cell>
        </row>
        <row r="2742">
          <cell r="D2742" t="str">
            <v>164379</v>
          </cell>
          <cell r="I2742" t="str">
            <v>D (Compressor scrapped/ Company shut)</v>
          </cell>
        </row>
        <row r="2743">
          <cell r="D2743" t="str">
            <v>164386</v>
          </cell>
          <cell r="I2743" t="str">
            <v>D (Compressor scrapped/ Company shut)</v>
          </cell>
        </row>
        <row r="2744">
          <cell r="D2744" t="str">
            <v>123516</v>
          </cell>
          <cell r="I2744" t="str">
            <v>F (Company/Customer unidentified)</v>
          </cell>
        </row>
        <row r="2745">
          <cell r="D2745" t="str">
            <v>123506</v>
          </cell>
          <cell r="I2745" t="str">
            <v>F (Company/Customer unidentified)</v>
          </cell>
        </row>
        <row r="2746">
          <cell r="D2746" t="str">
            <v>BHED160123</v>
          </cell>
          <cell r="I2746" t="str">
            <v>D (Compressor scrapped/ Company shut)</v>
          </cell>
        </row>
        <row r="2747">
          <cell r="D2747" t="str">
            <v>205949</v>
          </cell>
          <cell r="I2747" t="str">
            <v>D (Compressor scrapped/ Company shut)</v>
          </cell>
        </row>
        <row r="2748">
          <cell r="D2748" t="str">
            <v>BHDS040189</v>
          </cell>
          <cell r="I2748" t="str">
            <v>F (Company/Customer unidentified)</v>
          </cell>
        </row>
        <row r="2749">
          <cell r="D2749" t="str">
            <v>BHBS040073</v>
          </cell>
          <cell r="I2749" t="str">
            <v>F (Company/Customer unidentified)</v>
          </cell>
          <cell r="N2749">
            <v>10138</v>
          </cell>
          <cell r="O2749">
            <v>14971</v>
          </cell>
        </row>
        <row r="2750">
          <cell r="D2750" t="str">
            <v>109279</v>
          </cell>
          <cell r="I2750" t="str">
            <v>C (Not Buying Spares or buying lubricants)</v>
          </cell>
          <cell r="N2750">
            <v>3371</v>
          </cell>
          <cell r="O2750">
            <v>9116</v>
          </cell>
          <cell r="P2750">
            <v>6</v>
          </cell>
          <cell r="Q2750" t="str">
            <v>XD</v>
          </cell>
          <cell r="R2750">
            <v>46034</v>
          </cell>
          <cell r="S2750">
            <v>46034</v>
          </cell>
          <cell r="T2750">
            <v>46034</v>
          </cell>
          <cell r="U2750">
            <v>46034</v>
          </cell>
          <cell r="V2750">
            <v>46034</v>
          </cell>
          <cell r="W2750">
            <v>45345</v>
          </cell>
          <cell r="AB2750" t="str">
            <v>1885</v>
          </cell>
          <cell r="AC2750" t="str">
            <v>1885</v>
          </cell>
          <cell r="AD2750" t="str">
            <v>3885</v>
          </cell>
          <cell r="AE2750" t="str">
            <v>3885</v>
          </cell>
          <cell r="AF2750" t="str">
            <v>5115</v>
          </cell>
          <cell r="AG2750" t="str">
            <v>3885</v>
          </cell>
        </row>
        <row r="2751">
          <cell r="D2751" t="str">
            <v>BJCET10036</v>
          </cell>
          <cell r="I2751" t="str">
            <v>F (Company/Customer unidentified)</v>
          </cell>
        </row>
        <row r="2752">
          <cell r="D2752" t="str">
            <v>BKHS031879</v>
          </cell>
          <cell r="I2752" t="str">
            <v>F (Company/Customer unidentified)</v>
          </cell>
        </row>
        <row r="2753">
          <cell r="D2753" t="str">
            <v>BJCET10037</v>
          </cell>
          <cell r="I2753" t="str">
            <v>F (Company/Customer unidentified)</v>
          </cell>
        </row>
        <row r="2754">
          <cell r="D2754" t="str">
            <v>BJLET10017</v>
          </cell>
          <cell r="I2754" t="str">
            <v>F (Company/Customer unidentified)</v>
          </cell>
        </row>
        <row r="2755">
          <cell r="D2755" t="str">
            <v>BMEC370393</v>
          </cell>
          <cell r="I2755" t="str">
            <v>F (Company/Customer unidentified)</v>
          </cell>
        </row>
        <row r="2756">
          <cell r="D2756" t="str">
            <v>BHDS040187</v>
          </cell>
          <cell r="I2756" t="str">
            <v>F (Company/Customer unidentified)</v>
          </cell>
          <cell r="N2756">
            <v>8495</v>
          </cell>
          <cell r="O2756">
            <v>1938</v>
          </cell>
          <cell r="P2756">
            <v>0</v>
          </cell>
          <cell r="Q2756" t="str">
            <v>Air lube Plus</v>
          </cell>
          <cell r="R2756">
            <v>44494.229166666701</v>
          </cell>
        </row>
        <row r="2757">
          <cell r="D2757" t="str">
            <v>BMDE120313</v>
          </cell>
          <cell r="I2757" t="str">
            <v>F (Company/Customer unidentified)</v>
          </cell>
        </row>
        <row r="2758">
          <cell r="D2758" t="str">
            <v>BKIS030135</v>
          </cell>
          <cell r="I2758" t="str">
            <v>D (Compressor scrapped/ Company shut)</v>
          </cell>
        </row>
        <row r="2759">
          <cell r="D2759" t="str">
            <v>BRLD120259</v>
          </cell>
          <cell r="I2759" t="str">
            <v>D (Compressor scrapped/ Company shut)</v>
          </cell>
        </row>
        <row r="2760">
          <cell r="D2760" t="str">
            <v>BRKS041124</v>
          </cell>
          <cell r="I2760" t="str">
            <v>F (Company/Customer unidentified)</v>
          </cell>
          <cell r="P2760">
            <v>0</v>
          </cell>
          <cell r="Q2760" t="str">
            <v>Synthetic</v>
          </cell>
          <cell r="R2760">
            <v>45383</v>
          </cell>
          <cell r="S2760">
            <v>45383</v>
          </cell>
          <cell r="T2760">
            <v>45383</v>
          </cell>
          <cell r="U2760">
            <v>45383</v>
          </cell>
          <cell r="V2760">
            <v>45383</v>
          </cell>
          <cell r="W2760">
            <v>45383</v>
          </cell>
          <cell r="X2760" t="str">
            <v>Yes</v>
          </cell>
          <cell r="AB2760" t="str">
            <v>0</v>
          </cell>
          <cell r="AC2760" t="str">
            <v>0</v>
          </cell>
          <cell r="AD2760" t="str">
            <v>0</v>
          </cell>
          <cell r="AE2760" t="str">
            <v>0</v>
          </cell>
          <cell r="AF2760" t="str">
            <v>0</v>
          </cell>
          <cell r="AG2760" t="str">
            <v>0</v>
          </cell>
        </row>
        <row r="2761">
          <cell r="D2761" t="str">
            <v>BRKS041128</v>
          </cell>
          <cell r="I2761" t="str">
            <v>F (Company/Customer unidentified)</v>
          </cell>
          <cell r="P2761">
            <v>0</v>
          </cell>
          <cell r="Q2761" t="str">
            <v>Synthetic</v>
          </cell>
          <cell r="R2761">
            <v>45383</v>
          </cell>
          <cell r="S2761">
            <v>45383</v>
          </cell>
          <cell r="T2761">
            <v>45383</v>
          </cell>
          <cell r="U2761">
            <v>45383</v>
          </cell>
          <cell r="V2761">
            <v>45383</v>
          </cell>
          <cell r="W2761">
            <v>45383</v>
          </cell>
          <cell r="X2761" t="str">
            <v>Yes</v>
          </cell>
          <cell r="AB2761" t="str">
            <v>0</v>
          </cell>
          <cell r="AC2761" t="str">
            <v>0</v>
          </cell>
          <cell r="AD2761" t="str">
            <v>0</v>
          </cell>
          <cell r="AE2761" t="str">
            <v>0</v>
          </cell>
          <cell r="AF2761" t="str">
            <v>0</v>
          </cell>
          <cell r="AG2761" t="str">
            <v>0</v>
          </cell>
        </row>
        <row r="2762">
          <cell r="D2762" t="str">
            <v>BRKD220111</v>
          </cell>
          <cell r="I2762" t="str">
            <v>B (Below 100% potential spares purchased)</v>
          </cell>
          <cell r="P2762">
            <v>10</v>
          </cell>
          <cell r="Q2762" t="str">
            <v>Air lube Plus</v>
          </cell>
          <cell r="R2762">
            <v>46042</v>
          </cell>
          <cell r="U2762">
            <v>46042</v>
          </cell>
          <cell r="V2762">
            <v>46042</v>
          </cell>
          <cell r="AD2762" t="str">
            <v>1500</v>
          </cell>
          <cell r="AE2762" t="str">
            <v>1500</v>
          </cell>
          <cell r="AG2762" t="str">
            <v>1000</v>
          </cell>
        </row>
        <row r="2763">
          <cell r="D2763" t="str">
            <v>BRJD234770</v>
          </cell>
          <cell r="I2763" t="str">
            <v>D (Compressor scrapped/ Company shut)</v>
          </cell>
        </row>
        <row r="2764">
          <cell r="D2764" t="str">
            <v>BRJL060357</v>
          </cell>
          <cell r="I2764" t="str">
            <v>B (Below 100% potential spares purchased)</v>
          </cell>
          <cell r="N2764">
            <v>1748</v>
          </cell>
          <cell r="O2764">
            <v>219</v>
          </cell>
          <cell r="P2764">
            <v>1</v>
          </cell>
          <cell r="Q2764" t="str">
            <v>Synthetic</v>
          </cell>
          <cell r="R2764">
            <v>45964</v>
          </cell>
          <cell r="S2764">
            <v>45966</v>
          </cell>
          <cell r="T2764">
            <v>45964</v>
          </cell>
          <cell r="U2764">
            <v>45964</v>
          </cell>
          <cell r="V2764">
            <v>45964</v>
          </cell>
          <cell r="W2764">
            <v>45964</v>
          </cell>
          <cell r="X2764" t="str">
            <v>Yes</v>
          </cell>
          <cell r="AB2764" t="str">
            <v>3980</v>
          </cell>
          <cell r="AC2764" t="str">
            <v>3980</v>
          </cell>
          <cell r="AD2764" t="str">
            <v>7980</v>
          </cell>
          <cell r="AE2764" t="str">
            <v>7980</v>
          </cell>
          <cell r="AF2764" t="str">
            <v>7980</v>
          </cell>
          <cell r="AG2764" t="str">
            <v>3980</v>
          </cell>
        </row>
        <row r="2765">
          <cell r="D2765" t="str">
            <v>BRJL060367</v>
          </cell>
          <cell r="I2765" t="str">
            <v>B (Below 100% potential spares purchased)</v>
          </cell>
          <cell r="N2765">
            <v>3401</v>
          </cell>
          <cell r="O2765">
            <v>600</v>
          </cell>
          <cell r="P2765">
            <v>0</v>
          </cell>
          <cell r="Q2765" t="str">
            <v>Synthetic</v>
          </cell>
          <cell r="R2765">
            <v>45965</v>
          </cell>
          <cell r="S2765">
            <v>45965</v>
          </cell>
          <cell r="T2765">
            <v>45965</v>
          </cell>
          <cell r="U2765">
            <v>45965</v>
          </cell>
          <cell r="V2765">
            <v>45965</v>
          </cell>
          <cell r="W2765">
            <v>45965</v>
          </cell>
          <cell r="X2765" t="str">
            <v>Yes</v>
          </cell>
          <cell r="AB2765" t="str">
            <v>4000</v>
          </cell>
          <cell r="AC2765" t="str">
            <v>4000</v>
          </cell>
          <cell r="AD2765" t="str">
            <v>8000</v>
          </cell>
          <cell r="AE2765" t="str">
            <v>8000</v>
          </cell>
          <cell r="AF2765" t="str">
            <v>8000</v>
          </cell>
          <cell r="AG2765" t="str">
            <v>4000</v>
          </cell>
        </row>
        <row r="2766">
          <cell r="D2766" t="str">
            <v>BRBF110430</v>
          </cell>
          <cell r="I2766" t="str">
            <v>E (Others area units/Export)</v>
          </cell>
        </row>
        <row r="2767">
          <cell r="D2767" t="str">
            <v>BRBD160892</v>
          </cell>
          <cell r="I2767" t="str">
            <v>B (Below 100% potential spares purchased)</v>
          </cell>
          <cell r="P2767">
            <v>2</v>
          </cell>
          <cell r="Q2767" t="str">
            <v>Air lube Plus</v>
          </cell>
          <cell r="R2767">
            <v>45167</v>
          </cell>
          <cell r="AD2767" t="str">
            <v>180</v>
          </cell>
          <cell r="AE2767" t="str">
            <v>690</v>
          </cell>
          <cell r="AG2767" t="str">
            <v>690</v>
          </cell>
        </row>
        <row r="2768">
          <cell r="D2768" t="str">
            <v>BRBD160901</v>
          </cell>
          <cell r="I2768" t="str">
            <v>B (Below 100% potential spares purchased)</v>
          </cell>
          <cell r="P2768">
            <v>3</v>
          </cell>
          <cell r="Q2768" t="str">
            <v>Air lube Plus</v>
          </cell>
          <cell r="R2768">
            <v>45167</v>
          </cell>
          <cell r="AD2768" t="str">
            <v>215</v>
          </cell>
          <cell r="AE2768" t="str">
            <v>715</v>
          </cell>
          <cell r="AG2768" t="str">
            <v>715</v>
          </cell>
        </row>
        <row r="2769">
          <cell r="D2769" t="str">
            <v>BRBD160856</v>
          </cell>
          <cell r="I2769" t="str">
            <v>A (100% potential spares purchased)</v>
          </cell>
          <cell r="P2769">
            <v>4</v>
          </cell>
          <cell r="Q2769" t="str">
            <v>Air lube Plus</v>
          </cell>
          <cell r="R2769">
            <v>45955</v>
          </cell>
          <cell r="U2769">
            <v>45713</v>
          </cell>
          <cell r="V2769">
            <v>45713</v>
          </cell>
          <cell r="AD2769" t="str">
            <v>25</v>
          </cell>
          <cell r="AE2769" t="str">
            <v>725</v>
          </cell>
          <cell r="AG2769" t="str">
            <v>1000</v>
          </cell>
        </row>
        <row r="2770">
          <cell r="D2770" t="str">
            <v>BRBD160859</v>
          </cell>
          <cell r="I2770" t="str">
            <v>D (Compressor scrapped/ Company shut)</v>
          </cell>
          <cell r="P2770">
            <v>5</v>
          </cell>
          <cell r="Q2770" t="str">
            <v>Air lube Plus</v>
          </cell>
          <cell r="R2770">
            <v>45981</v>
          </cell>
          <cell r="U2770">
            <v>45981</v>
          </cell>
          <cell r="V2770">
            <v>45981</v>
          </cell>
          <cell r="AD2770" t="str">
            <v>1500</v>
          </cell>
          <cell r="AE2770" t="str">
            <v>1500</v>
          </cell>
          <cell r="AG2770" t="str">
            <v>1000</v>
          </cell>
        </row>
        <row r="2771">
          <cell r="D2771" t="str">
            <v>BQCS040170</v>
          </cell>
          <cell r="I2771" t="str">
            <v>A (100% potential spares purchased)</v>
          </cell>
          <cell r="N2771">
            <v>21811</v>
          </cell>
          <cell r="O2771">
            <v>8067</v>
          </cell>
          <cell r="P2771">
            <v>6</v>
          </cell>
          <cell r="Q2771" t="str">
            <v>Synthetic</v>
          </cell>
          <cell r="R2771">
            <v>45815</v>
          </cell>
          <cell r="S2771">
            <v>45815</v>
          </cell>
          <cell r="T2771">
            <v>45815</v>
          </cell>
          <cell r="U2771">
            <v>45815</v>
          </cell>
          <cell r="V2771">
            <v>45815</v>
          </cell>
          <cell r="W2771">
            <v>45815</v>
          </cell>
          <cell r="X2771" t="str">
            <v>No</v>
          </cell>
          <cell r="AB2771" t="str">
            <v>1132</v>
          </cell>
          <cell r="AC2771" t="str">
            <v>1132</v>
          </cell>
          <cell r="AD2771" t="str">
            <v>5332</v>
          </cell>
          <cell r="AE2771" t="str">
            <v>5132</v>
          </cell>
          <cell r="AF2771" t="str">
            <v>1479</v>
          </cell>
          <cell r="AG2771" t="str">
            <v>1143</v>
          </cell>
        </row>
        <row r="2772">
          <cell r="D2772" t="str">
            <v>UMLT250026</v>
          </cell>
        </row>
        <row r="2773">
          <cell r="D2773" t="str">
            <v>GPLL080070</v>
          </cell>
        </row>
        <row r="2774">
          <cell r="D2774" t="str">
            <v>GPJE660080</v>
          </cell>
        </row>
        <row r="2775">
          <cell r="D2775" t="str">
            <v>GPHE670845</v>
          </cell>
        </row>
        <row r="2776">
          <cell r="D2776" t="str">
            <v>GPGL150595</v>
          </cell>
        </row>
        <row r="2777">
          <cell r="D2777" t="str">
            <v>GPGE210218</v>
          </cell>
        </row>
        <row r="2778">
          <cell r="D2778" t="str">
            <v>GPEE561082</v>
          </cell>
        </row>
        <row r="2779">
          <cell r="D2779" t="str">
            <v>GPEE560979</v>
          </cell>
        </row>
        <row r="2780">
          <cell r="D2780" t="str">
            <v>GPEE560980</v>
          </cell>
        </row>
        <row r="2781">
          <cell r="D2781" t="str">
            <v>GPDE550183</v>
          </cell>
        </row>
        <row r="2782">
          <cell r="D2782" t="str">
            <v>GPCE690210</v>
          </cell>
          <cell r="P2782">
            <v>10</v>
          </cell>
          <cell r="Q2782" t="str">
            <v>Air lube</v>
          </cell>
          <cell r="R2782">
            <v>45835</v>
          </cell>
          <cell r="S2782">
            <v>45835</v>
          </cell>
          <cell r="AD2782" t="str">
            <v>0</v>
          </cell>
        </row>
        <row r="2783">
          <cell r="D2783" t="str">
            <v>GPCE670505</v>
          </cell>
        </row>
        <row r="2784">
          <cell r="D2784" t="str">
            <v>GPCE560863</v>
          </cell>
        </row>
        <row r="2785">
          <cell r="D2785" t="str">
            <v>GPCE210129</v>
          </cell>
        </row>
        <row r="2786">
          <cell r="D2786" t="str">
            <v>GPBE210087</v>
          </cell>
          <cell r="P2786">
            <v>0</v>
          </cell>
        </row>
        <row r="2787">
          <cell r="D2787" t="str">
            <v>GPAE660496</v>
          </cell>
        </row>
        <row r="2788">
          <cell r="D2788" t="str">
            <v>GOKE560181</v>
          </cell>
        </row>
        <row r="2789">
          <cell r="D2789" t="str">
            <v>GOKE560182</v>
          </cell>
        </row>
        <row r="2790">
          <cell r="D2790" t="str">
            <v>GOKE560231</v>
          </cell>
        </row>
        <row r="2791">
          <cell r="D2791" t="str">
            <v>GOKE660193</v>
          </cell>
        </row>
        <row r="2792">
          <cell r="D2792" t="str">
            <v>GOGE561189</v>
          </cell>
        </row>
        <row r="2793">
          <cell r="D2793" t="str">
            <v>GOEE661099</v>
          </cell>
        </row>
        <row r="2794">
          <cell r="D2794" t="str">
            <v>GOEE561057</v>
          </cell>
          <cell r="P2794">
            <v>0</v>
          </cell>
          <cell r="Q2794" t="str">
            <v>Air lube Plus</v>
          </cell>
          <cell r="R2794">
            <v>44470.229166666701</v>
          </cell>
        </row>
        <row r="2795">
          <cell r="D2795" t="str">
            <v>GOCE660735</v>
          </cell>
        </row>
        <row r="2796">
          <cell r="D2796" t="str">
            <v>GOBE560659</v>
          </cell>
        </row>
        <row r="2797">
          <cell r="D2797" t="str">
            <v>GOBE660551</v>
          </cell>
        </row>
        <row r="2798">
          <cell r="D2798" t="str">
            <v>GOBE560608</v>
          </cell>
        </row>
        <row r="2799">
          <cell r="D2799" t="str">
            <v>GOAE560529</v>
          </cell>
        </row>
        <row r="2800">
          <cell r="D2800" t="str">
            <v>GNIE560643</v>
          </cell>
        </row>
        <row r="2801">
          <cell r="D2801" t="str">
            <v>GNIE660494</v>
          </cell>
          <cell r="P2801">
            <v>0</v>
          </cell>
        </row>
        <row r="2802">
          <cell r="D2802" t="str">
            <v>GNHE670285</v>
          </cell>
        </row>
        <row r="2803">
          <cell r="D2803" t="str">
            <v>GNFE210044</v>
          </cell>
        </row>
        <row r="2804">
          <cell r="D2804" t="str">
            <v>DQLL080089</v>
          </cell>
        </row>
        <row r="2805">
          <cell r="D2805" t="str">
            <v>DQLL080093</v>
          </cell>
        </row>
        <row r="2806">
          <cell r="D2806" t="str">
            <v>DQGL080206</v>
          </cell>
        </row>
        <row r="2807">
          <cell r="D2807" t="str">
            <v>DQGL080208</v>
          </cell>
        </row>
        <row r="2808">
          <cell r="D2808" t="str">
            <v>DQGL080209</v>
          </cell>
        </row>
        <row r="2809">
          <cell r="D2809" t="str">
            <v>DQEL080145</v>
          </cell>
        </row>
        <row r="2810">
          <cell r="D2810" t="str">
            <v>DQEL080148</v>
          </cell>
        </row>
        <row r="2811">
          <cell r="D2811" t="str">
            <v>DQEL080149</v>
          </cell>
        </row>
        <row r="2812">
          <cell r="D2812" t="str">
            <v>DQCL070150</v>
          </cell>
        </row>
        <row r="2813">
          <cell r="D2813" t="str">
            <v>DQCD080003</v>
          </cell>
        </row>
        <row r="2814">
          <cell r="D2814" t="str">
            <v>DQBL080023</v>
          </cell>
        </row>
        <row r="2815">
          <cell r="D2815" t="str">
            <v>DQBL080020</v>
          </cell>
        </row>
        <row r="2816">
          <cell r="D2816" t="str">
            <v>DPGL080075</v>
          </cell>
        </row>
        <row r="2817">
          <cell r="D2817" t="str">
            <v>DLEL070424</v>
          </cell>
        </row>
        <row r="2818">
          <cell r="D2818" t="str">
            <v>CRLE561989</v>
          </cell>
        </row>
        <row r="2819">
          <cell r="D2819" t="str">
            <v>CRKM440044</v>
          </cell>
        </row>
        <row r="2820">
          <cell r="D2820" t="str">
            <v>CRKE661532</v>
          </cell>
        </row>
        <row r="2821">
          <cell r="D2821" t="str">
            <v>CRKE661518</v>
          </cell>
          <cell r="P2821">
            <v>0</v>
          </cell>
        </row>
        <row r="2822">
          <cell r="D2822" t="str">
            <v>CRJE670993</v>
          </cell>
          <cell r="P2822">
            <v>0</v>
          </cell>
        </row>
        <row r="2823">
          <cell r="D2823" t="str">
            <v>CRJE661329</v>
          </cell>
        </row>
        <row r="2824">
          <cell r="D2824" t="str">
            <v>CRJE561655</v>
          </cell>
        </row>
        <row r="2825">
          <cell r="D2825" t="str">
            <v>CRJE550254</v>
          </cell>
        </row>
        <row r="2826">
          <cell r="D2826" t="str">
            <v>CRJE540562</v>
          </cell>
        </row>
        <row r="2827">
          <cell r="D2827" t="str">
            <v>CQLE690135</v>
          </cell>
        </row>
        <row r="2828">
          <cell r="D2828" t="str">
            <v>CQLE670275</v>
          </cell>
        </row>
        <row r="2829">
          <cell r="D2829" t="str">
            <v>CQLE670251</v>
          </cell>
        </row>
        <row r="2830">
          <cell r="D2830" t="str">
            <v>CQLE660426</v>
          </cell>
        </row>
        <row r="2831">
          <cell r="D2831" t="str">
            <v>CQLE560434</v>
          </cell>
          <cell r="P2831">
            <v>0</v>
          </cell>
        </row>
        <row r="2832">
          <cell r="D2832" t="str">
            <v>CQLE540234</v>
          </cell>
        </row>
        <row r="2833">
          <cell r="D2833" t="str">
            <v>CQLE540236</v>
          </cell>
        </row>
        <row r="2834">
          <cell r="D2834" t="str">
            <v>CQKE690076</v>
          </cell>
        </row>
        <row r="2835">
          <cell r="D2835" t="str">
            <v>CQKE670072</v>
          </cell>
        </row>
        <row r="2836">
          <cell r="D2836" t="str">
            <v>CQKE660225</v>
          </cell>
        </row>
        <row r="2837">
          <cell r="D2837" t="str">
            <v>CQKE660232</v>
          </cell>
          <cell r="P2837">
            <v>0</v>
          </cell>
        </row>
        <row r="2838">
          <cell r="D2838" t="str">
            <v>CQKE560217</v>
          </cell>
        </row>
        <row r="2839">
          <cell r="D2839" t="str">
            <v>CQJS380001</v>
          </cell>
          <cell r="P2839">
            <v>4</v>
          </cell>
          <cell r="Q2839" t="str">
            <v>Air lube</v>
          </cell>
          <cell r="AD2839" t="str">
            <v>0</v>
          </cell>
        </row>
        <row r="2840">
          <cell r="D2840" t="str">
            <v>CQJE660077</v>
          </cell>
        </row>
        <row r="2841">
          <cell r="D2841" t="str">
            <v>CQJE570001</v>
          </cell>
        </row>
        <row r="2842">
          <cell r="D2842" t="str">
            <v>CQIM490006</v>
          </cell>
        </row>
        <row r="2843">
          <cell r="D2843" t="str">
            <v>CQHE561328</v>
          </cell>
        </row>
        <row r="2844">
          <cell r="D2844" t="str">
            <v>CQHE550202</v>
          </cell>
        </row>
        <row r="2845">
          <cell r="D2845" t="str">
            <v>CQHE210217</v>
          </cell>
        </row>
        <row r="2846">
          <cell r="D2846" t="str">
            <v>CQHE210221</v>
          </cell>
        </row>
        <row r="2847">
          <cell r="D2847" t="str">
            <v>CQGE690249</v>
          </cell>
        </row>
        <row r="2848">
          <cell r="D2848" t="str">
            <v>CQGE690250</v>
          </cell>
        </row>
        <row r="2849">
          <cell r="D2849" t="str">
            <v>CQGE670639</v>
          </cell>
        </row>
        <row r="2850">
          <cell r="D2850" t="str">
            <v>CQGE660971</v>
          </cell>
        </row>
        <row r="2851">
          <cell r="D2851" t="str">
            <v>CQGE660973</v>
          </cell>
        </row>
        <row r="2852">
          <cell r="D2852" t="str">
            <v>CQEE540259</v>
          </cell>
        </row>
        <row r="2853">
          <cell r="D2853" t="str">
            <v>CQDE560620</v>
          </cell>
        </row>
        <row r="2854">
          <cell r="D2854" t="str">
            <v>CQDE560495</v>
          </cell>
        </row>
        <row r="2855">
          <cell r="D2855" t="str">
            <v>CQCE660397</v>
          </cell>
        </row>
        <row r="2856">
          <cell r="D2856" t="str">
            <v>CQCE660356</v>
          </cell>
        </row>
        <row r="2857">
          <cell r="D2857" t="str">
            <v>CQCE560431</v>
          </cell>
        </row>
        <row r="2858">
          <cell r="D2858" t="str">
            <v>CQCE560360</v>
          </cell>
          <cell r="I2858" t="str">
            <v>B (Below 100% potential spares purchased)</v>
          </cell>
        </row>
        <row r="2859">
          <cell r="D2859" t="str">
            <v>CQCE560361</v>
          </cell>
        </row>
        <row r="2860">
          <cell r="D2860" t="str">
            <v>CQBE210038</v>
          </cell>
        </row>
        <row r="2861">
          <cell r="D2861" t="str">
            <v>CQAM490013</v>
          </cell>
        </row>
        <row r="2862">
          <cell r="D2862" t="str">
            <v>CQAE660093</v>
          </cell>
        </row>
        <row r="2863">
          <cell r="D2863" t="str">
            <v>CQAE563197</v>
          </cell>
        </row>
        <row r="2864">
          <cell r="D2864" t="str">
            <v>CQAE560091</v>
          </cell>
        </row>
        <row r="2865">
          <cell r="D2865" t="str">
            <v>CQAE560098</v>
          </cell>
        </row>
        <row r="2866">
          <cell r="D2866" t="str">
            <v>CQAE550004</v>
          </cell>
          <cell r="N2866">
            <v>13403</v>
          </cell>
          <cell r="O2866">
            <v>6308</v>
          </cell>
          <cell r="P2866">
            <v>2</v>
          </cell>
          <cell r="Q2866" t="str">
            <v>Synthetic</v>
          </cell>
          <cell r="R2866">
            <v>45785</v>
          </cell>
          <cell r="S2866">
            <v>45420</v>
          </cell>
          <cell r="AD2866" t="str">
            <v>4964</v>
          </cell>
        </row>
        <row r="2867">
          <cell r="D2867" t="str">
            <v>CPLE610021</v>
          </cell>
        </row>
        <row r="2868">
          <cell r="D2868" t="str">
            <v>CPIE560352</v>
          </cell>
        </row>
        <row r="2869">
          <cell r="D2869" t="str">
            <v>CPHE560118</v>
          </cell>
        </row>
        <row r="2870">
          <cell r="D2870" t="str">
            <v>CPFE560030</v>
          </cell>
        </row>
        <row r="2871">
          <cell r="D2871" t="str">
            <v>CPEE610044</v>
          </cell>
          <cell r="P2871">
            <v>0</v>
          </cell>
        </row>
        <row r="2872">
          <cell r="D2872" t="str">
            <v>CNHM440042</v>
          </cell>
        </row>
        <row r="2873">
          <cell r="D2873" t="str">
            <v>CNDE560956</v>
          </cell>
        </row>
        <row r="2874">
          <cell r="D2874" t="str">
            <v>CNDE561027</v>
          </cell>
        </row>
        <row r="2875">
          <cell r="D2875" t="str">
            <v>CNBE660578</v>
          </cell>
        </row>
        <row r="2876">
          <cell r="D2876" t="str">
            <v>CMKE560286</v>
          </cell>
          <cell r="P2876">
            <v>5</v>
          </cell>
          <cell r="Q2876" t="str">
            <v>Air lube</v>
          </cell>
          <cell r="R2876">
            <v>46126</v>
          </cell>
          <cell r="S2876">
            <v>46139</v>
          </cell>
          <cell r="AD2876" t="str">
            <v>0</v>
          </cell>
        </row>
        <row r="2877">
          <cell r="D2877" t="str">
            <v>CMIM440075</v>
          </cell>
        </row>
        <row r="2878">
          <cell r="D2878" t="str">
            <v>CMBE660577</v>
          </cell>
          <cell r="P2878">
            <v>0</v>
          </cell>
        </row>
        <row r="2879">
          <cell r="D2879" t="str">
            <v>CLKE210034</v>
          </cell>
        </row>
        <row r="2880">
          <cell r="D2880" t="str">
            <v>CLJE660135</v>
          </cell>
        </row>
        <row r="2881">
          <cell r="D2881" t="str">
            <v>CKLE670319</v>
          </cell>
        </row>
        <row r="2882">
          <cell r="D2882" t="str">
            <v>CKLE660241</v>
          </cell>
        </row>
        <row r="2883">
          <cell r="D2883" t="str">
            <v>CKKE670224</v>
          </cell>
        </row>
        <row r="2884">
          <cell r="D2884" t="str">
            <v>CKIE562010</v>
          </cell>
        </row>
        <row r="2885">
          <cell r="D2885" t="str">
            <v>CKGM380065</v>
          </cell>
          <cell r="P2885">
            <v>12</v>
          </cell>
          <cell r="Q2885" t="str">
            <v>PD</v>
          </cell>
          <cell r="AD2885" t="str">
            <v>0</v>
          </cell>
        </row>
        <row r="2886">
          <cell r="D2886" t="str">
            <v>CKGE561759</v>
          </cell>
        </row>
        <row r="2887">
          <cell r="D2887" t="str">
            <v>CKFE671101</v>
          </cell>
          <cell r="P2887">
            <v>0</v>
          </cell>
        </row>
        <row r="2888">
          <cell r="D2888" t="str">
            <v>CKCE690326</v>
          </cell>
        </row>
        <row r="2889">
          <cell r="D2889" t="str">
            <v>CJIE562167</v>
          </cell>
        </row>
        <row r="2890">
          <cell r="D2890" t="str">
            <v>CJEE661025</v>
          </cell>
        </row>
        <row r="2891">
          <cell r="D2891" t="str">
            <v>CJCE561013</v>
          </cell>
        </row>
        <row r="2892">
          <cell r="D2892" t="str">
            <v>CIHE600075</v>
          </cell>
          <cell r="N2892">
            <v>0</v>
          </cell>
          <cell r="O2892">
            <v>0</v>
          </cell>
          <cell r="P2892">
            <v>6</v>
          </cell>
          <cell r="Q2892" t="str">
            <v>Air lube</v>
          </cell>
          <cell r="AD2892" t="str">
            <v>0</v>
          </cell>
        </row>
        <row r="2893">
          <cell r="D2893" t="str">
            <v>CIHE600078</v>
          </cell>
          <cell r="P2893">
            <v>4</v>
          </cell>
          <cell r="Q2893" t="str">
            <v>Air lube</v>
          </cell>
          <cell r="R2893">
            <v>45915</v>
          </cell>
          <cell r="S2893">
            <v>45253</v>
          </cell>
          <cell r="AD2893" t="str">
            <v>0</v>
          </cell>
        </row>
        <row r="2894">
          <cell r="D2894" t="str">
            <v>CIEE670502</v>
          </cell>
        </row>
        <row r="2895">
          <cell r="D2895" t="str">
            <v>CIEE560809</v>
          </cell>
        </row>
        <row r="2896">
          <cell r="D2896" t="str">
            <v>CIDE690267</v>
          </cell>
        </row>
        <row r="2897">
          <cell r="D2897" t="str">
            <v>CHKE560172</v>
          </cell>
          <cell r="P2897">
            <v>0</v>
          </cell>
        </row>
        <row r="2898">
          <cell r="D2898" t="str">
            <v>817</v>
          </cell>
          <cell r="P2898">
            <v>0</v>
          </cell>
        </row>
        <row r="2899">
          <cell r="D2899" t="str">
            <v>6566</v>
          </cell>
        </row>
        <row r="2900">
          <cell r="D2900" t="str">
            <v>6558</v>
          </cell>
          <cell r="P2900">
            <v>0</v>
          </cell>
        </row>
        <row r="2901">
          <cell r="D2901" t="str">
            <v>5447</v>
          </cell>
        </row>
        <row r="2902">
          <cell r="D2902" t="str">
            <v>3365</v>
          </cell>
          <cell r="N2902">
            <v>0</v>
          </cell>
          <cell r="O2902">
            <v>0</v>
          </cell>
          <cell r="P2902">
            <v>0</v>
          </cell>
        </row>
        <row r="2903">
          <cell r="D2903" t="str">
            <v>317</v>
          </cell>
        </row>
        <row r="2904">
          <cell r="D2904" t="str">
            <v>3050</v>
          </cell>
        </row>
        <row r="2905">
          <cell r="D2905" t="str">
            <v>2992</v>
          </cell>
          <cell r="P2905">
            <v>10</v>
          </cell>
          <cell r="Q2905" t="str">
            <v>Air lube</v>
          </cell>
          <cell r="S2905">
            <v>44924</v>
          </cell>
          <cell r="AD2905" t="str">
            <v>0</v>
          </cell>
        </row>
        <row r="2906">
          <cell r="D2906" t="str">
            <v>26629</v>
          </cell>
        </row>
        <row r="2907">
          <cell r="D2907" t="str">
            <v>24955</v>
          </cell>
        </row>
        <row r="2908">
          <cell r="D2908" t="str">
            <v>22964</v>
          </cell>
        </row>
        <row r="2909">
          <cell r="D2909" t="str">
            <v>21077</v>
          </cell>
          <cell r="P2909">
            <v>8</v>
          </cell>
          <cell r="Q2909" t="str">
            <v>Air lube</v>
          </cell>
          <cell r="R2909">
            <v>46070</v>
          </cell>
          <cell r="S2909">
            <v>46070</v>
          </cell>
          <cell r="AD2909" t="str">
            <v>0</v>
          </cell>
        </row>
        <row r="2910">
          <cell r="D2910" t="str">
            <v>20915</v>
          </cell>
        </row>
        <row r="2911">
          <cell r="D2911" t="str">
            <v>20369</v>
          </cell>
        </row>
        <row r="2912">
          <cell r="D2912" t="str">
            <v>19566</v>
          </cell>
          <cell r="I2912" t="str">
            <v>B (Below 100% potential spares purchased)</v>
          </cell>
          <cell r="P2912">
            <v>5</v>
          </cell>
          <cell r="Q2912" t="str">
            <v>Air lube</v>
          </cell>
          <cell r="R2912">
            <v>46029</v>
          </cell>
          <cell r="S2912">
            <v>46029</v>
          </cell>
          <cell r="AD2912" t="str">
            <v>0</v>
          </cell>
        </row>
        <row r="2913">
          <cell r="D2913" t="str">
            <v>19195</v>
          </cell>
          <cell r="P2913">
            <v>15</v>
          </cell>
          <cell r="Q2913" t="str">
            <v>Air lube</v>
          </cell>
          <cell r="R2913">
            <v>44797</v>
          </cell>
          <cell r="AD2913" t="str">
            <v>0</v>
          </cell>
        </row>
        <row r="2914">
          <cell r="D2914" t="str">
            <v>17455</v>
          </cell>
        </row>
        <row r="2915">
          <cell r="D2915" t="str">
            <v>15754</v>
          </cell>
          <cell r="P2915">
            <v>0</v>
          </cell>
        </row>
        <row r="2916">
          <cell r="D2916" t="str">
            <v>14364</v>
          </cell>
        </row>
        <row r="2917">
          <cell r="D2917" t="str">
            <v>14404</v>
          </cell>
        </row>
        <row r="2918">
          <cell r="D2918" t="str">
            <v>10997</v>
          </cell>
        </row>
        <row r="2919">
          <cell r="D2919" t="str">
            <v>UOHS030121</v>
          </cell>
          <cell r="I2919" t="str">
            <v>D (Compressor scrapped/ Company shut)</v>
          </cell>
          <cell r="N2919">
            <v>12442</v>
          </cell>
          <cell r="O2919">
            <v>5545</v>
          </cell>
          <cell r="P2919">
            <v>6</v>
          </cell>
          <cell r="Q2919" t="str">
            <v>XD</v>
          </cell>
          <cell r="R2919">
            <v>44943</v>
          </cell>
          <cell r="S2919">
            <v>44943</v>
          </cell>
          <cell r="T2919">
            <v>44943</v>
          </cell>
          <cell r="U2919">
            <v>44690</v>
          </cell>
          <cell r="V2919">
            <v>44690</v>
          </cell>
          <cell r="AB2919" t="str">
            <v>1500</v>
          </cell>
          <cell r="AC2919" t="str">
            <v>1500</v>
          </cell>
          <cell r="AD2919" t="str">
            <v>3000</v>
          </cell>
          <cell r="AE2919" t="str">
            <v>2000</v>
          </cell>
          <cell r="AF2919" t="str">
            <v>4000</v>
          </cell>
          <cell r="AG2919" t="str">
            <v>2000</v>
          </cell>
        </row>
        <row r="2920">
          <cell r="D2920" t="str">
            <v>UOIS030128</v>
          </cell>
          <cell r="I2920" t="str">
            <v>D (Compressor scrapped/ Company shut)</v>
          </cell>
          <cell r="N2920">
            <v>11305</v>
          </cell>
          <cell r="O2920">
            <v>2197</v>
          </cell>
          <cell r="P2920">
            <v>8</v>
          </cell>
          <cell r="Q2920" t="str">
            <v>XD</v>
          </cell>
          <cell r="R2920">
            <v>44979</v>
          </cell>
          <cell r="S2920">
            <v>44979</v>
          </cell>
          <cell r="T2920">
            <v>44979</v>
          </cell>
          <cell r="U2920">
            <v>44979</v>
          </cell>
          <cell r="AB2920" t="str">
            <v>1500</v>
          </cell>
          <cell r="AC2920" t="str">
            <v>1500</v>
          </cell>
          <cell r="AD2920" t="str">
            <v>1500</v>
          </cell>
          <cell r="AE2920" t="str">
            <v>4000</v>
          </cell>
          <cell r="AF2920" t="str">
            <v>1208</v>
          </cell>
          <cell r="AG2920" t="str">
            <v>3669</v>
          </cell>
        </row>
        <row r="2921">
          <cell r="D2921" t="str">
            <v>UOIS030129</v>
          </cell>
          <cell r="I2921" t="str">
            <v>E (Others area units/Export)</v>
          </cell>
        </row>
        <row r="2922">
          <cell r="D2922" t="str">
            <v>UMKE200011</v>
          </cell>
        </row>
        <row r="2923">
          <cell r="D2923" t="str">
            <v>UMKE200014</v>
          </cell>
        </row>
        <row r="2924">
          <cell r="D2924" t="str">
            <v>RJD230103</v>
          </cell>
          <cell r="I2924" t="str">
            <v>D (Compressor scrapped/ Company shut)</v>
          </cell>
          <cell r="P2924">
            <v>4</v>
          </cell>
          <cell r="Q2924" t="str">
            <v>Air lube Plus</v>
          </cell>
          <cell r="R2924">
            <v>45266</v>
          </cell>
          <cell r="U2924">
            <v>44673</v>
          </cell>
          <cell r="V2924">
            <v>44673</v>
          </cell>
          <cell r="AD2924" t="str">
            <v>275</v>
          </cell>
          <cell r="AE2924" t="str">
            <v>275</v>
          </cell>
          <cell r="AG2924" t="str">
            <v>1000</v>
          </cell>
        </row>
        <row r="2925">
          <cell r="D2925" t="str">
            <v>QFS-7528</v>
          </cell>
        </row>
        <row r="2926">
          <cell r="D2926" t="str">
            <v>QFS-7665</v>
          </cell>
        </row>
        <row r="2927">
          <cell r="D2927" t="str">
            <v>QBS-6926</v>
          </cell>
        </row>
        <row r="2928">
          <cell r="D2928" t="str">
            <v>QCS7129</v>
          </cell>
        </row>
        <row r="2929">
          <cell r="D2929" t="str">
            <v>PU-1587</v>
          </cell>
        </row>
        <row r="2930">
          <cell r="D2930" t="str">
            <v>PV-1601</v>
          </cell>
          <cell r="P2930">
            <v>1</v>
          </cell>
          <cell r="AD2930" t="str">
            <v>0</v>
          </cell>
        </row>
        <row r="2931">
          <cell r="D2931" t="str">
            <v>PM1522</v>
          </cell>
        </row>
        <row r="2932">
          <cell r="D2932" t="str">
            <v>ONIC370102</v>
          </cell>
          <cell r="I2932" t="str">
            <v>A (100% potential spares purchased)</v>
          </cell>
          <cell r="N2932">
            <v>5180</v>
          </cell>
          <cell r="O2932">
            <v>25621</v>
          </cell>
          <cell r="P2932">
            <v>6</v>
          </cell>
          <cell r="Q2932" t="str">
            <v>XD</v>
          </cell>
          <cell r="R2932">
            <v>46119</v>
          </cell>
          <cell r="S2932">
            <v>46119</v>
          </cell>
          <cell r="T2932">
            <v>46119</v>
          </cell>
          <cell r="U2932">
            <v>46119</v>
          </cell>
          <cell r="V2932">
            <v>46119</v>
          </cell>
          <cell r="W2932">
            <v>45600</v>
          </cell>
          <cell r="AB2932" t="str">
            <v>2000</v>
          </cell>
          <cell r="AC2932" t="str">
            <v>2000</v>
          </cell>
          <cell r="AD2932" t="str">
            <v>4000</v>
          </cell>
          <cell r="AE2932" t="str">
            <v>4000</v>
          </cell>
          <cell r="AF2932" t="str">
            <v>1704</v>
          </cell>
          <cell r="AG2932" t="str">
            <v>4000</v>
          </cell>
        </row>
        <row r="2933">
          <cell r="D2933" t="str">
            <v>OMJD200001</v>
          </cell>
          <cell r="I2933" t="str">
            <v>D (Compressor scrapped/ Company shut)</v>
          </cell>
        </row>
        <row r="2934">
          <cell r="D2934" t="str">
            <v>OLED160031</v>
          </cell>
          <cell r="I2934" t="str">
            <v>D (Compressor scrapped/ Company shut)</v>
          </cell>
        </row>
        <row r="2935">
          <cell r="D2935" t="str">
            <v>OL-1509</v>
          </cell>
        </row>
        <row r="2936">
          <cell r="D2936" t="str">
            <v>OL-1511</v>
          </cell>
        </row>
        <row r="2937">
          <cell r="D2937" t="str">
            <v>OI-1476</v>
          </cell>
        </row>
        <row r="2938">
          <cell r="D2938" t="str">
            <v>OJ-1489</v>
          </cell>
        </row>
        <row r="2939">
          <cell r="D2939" t="str">
            <v>OK-1497</v>
          </cell>
        </row>
        <row r="2940">
          <cell r="D2940" t="str">
            <v>OK-1499</v>
          </cell>
        </row>
        <row r="2941">
          <cell r="D2941" t="str">
            <v>OI-1475</v>
          </cell>
        </row>
        <row r="2942">
          <cell r="D2942" t="str">
            <v>OE-1412</v>
          </cell>
        </row>
        <row r="2943">
          <cell r="D2943" t="str">
            <v>NF-1278</v>
          </cell>
        </row>
        <row r="2944">
          <cell r="D2944" t="str">
            <v>NF-1279</v>
          </cell>
        </row>
        <row r="2945">
          <cell r="D2945" t="str">
            <v>NB1215</v>
          </cell>
        </row>
        <row r="2946">
          <cell r="D2946" t="str">
            <v>MNFD200027</v>
          </cell>
          <cell r="I2946" t="str">
            <v>D (Compressor scrapped/ Company shut)</v>
          </cell>
          <cell r="P2946">
            <v>3</v>
          </cell>
          <cell r="AE2946" t="str">
            <v>245</v>
          </cell>
          <cell r="AG2946" t="str">
            <v>0</v>
          </cell>
        </row>
        <row r="2947">
          <cell r="D2947" t="str">
            <v>MC1062</v>
          </cell>
        </row>
        <row r="2948">
          <cell r="D2948" t="str">
            <v>GQIL150525</v>
          </cell>
          <cell r="I2948" t="str">
            <v>C (Not Buying Spares or buying lubricants)</v>
          </cell>
        </row>
        <row r="2949">
          <cell r="D2949" t="str">
            <v>GPLS030458</v>
          </cell>
          <cell r="I2949" t="str">
            <v>A (100% potential spares purchased)</v>
          </cell>
          <cell r="N2949">
            <v>20855</v>
          </cell>
          <cell r="O2949">
            <v>33113</v>
          </cell>
          <cell r="P2949">
            <v>7</v>
          </cell>
          <cell r="Q2949" t="str">
            <v>XD</v>
          </cell>
          <cell r="R2949">
            <v>46142</v>
          </cell>
          <cell r="S2949">
            <v>46142</v>
          </cell>
          <cell r="T2949">
            <v>46142</v>
          </cell>
          <cell r="U2949">
            <v>46142</v>
          </cell>
          <cell r="V2949">
            <v>46142</v>
          </cell>
          <cell r="W2949">
            <v>46003</v>
          </cell>
          <cell r="AB2949" t="str">
            <v>2000</v>
          </cell>
          <cell r="AC2949" t="str">
            <v>2000</v>
          </cell>
          <cell r="AD2949" t="str">
            <v>4000</v>
          </cell>
          <cell r="AE2949" t="str">
            <v>4000</v>
          </cell>
          <cell r="AF2949" t="str">
            <v>7483</v>
          </cell>
          <cell r="AG2949" t="str">
            <v>4000</v>
          </cell>
        </row>
        <row r="2950">
          <cell r="D2950" t="str">
            <v>GPLL150106</v>
          </cell>
          <cell r="I2950" t="str">
            <v>C (Not Buying Spares or buying lubricants)</v>
          </cell>
          <cell r="P2950">
            <v>3</v>
          </cell>
          <cell r="Q2950" t="str">
            <v>Air lube Plus</v>
          </cell>
          <cell r="R2950">
            <v>45265</v>
          </cell>
          <cell r="AD2950" t="str">
            <v>670</v>
          </cell>
          <cell r="AE2950" t="str">
            <v>170</v>
          </cell>
          <cell r="AG2950" t="str">
            <v>1000</v>
          </cell>
        </row>
        <row r="2951">
          <cell r="D2951" t="str">
            <v>GPLC370221</v>
          </cell>
          <cell r="I2951" t="str">
            <v>D (Compressor scrapped/ Company shut)</v>
          </cell>
        </row>
        <row r="2952">
          <cell r="D2952" t="str">
            <v>GPKC370113</v>
          </cell>
          <cell r="I2952" t="str">
            <v>D (Compressor scrapped/ Company shut)</v>
          </cell>
          <cell r="P2952">
            <v>8</v>
          </cell>
          <cell r="AB2952" t="str">
            <v>2230</v>
          </cell>
          <cell r="AC2952" t="str">
            <v>730</v>
          </cell>
          <cell r="AD2952" t="str">
            <v>2230</v>
          </cell>
          <cell r="AE2952" t="str">
            <v>2230</v>
          </cell>
          <cell r="AF2952" t="str">
            <v>2919</v>
          </cell>
          <cell r="AG2952" t="str">
            <v>2230</v>
          </cell>
        </row>
        <row r="2953">
          <cell r="D2953" t="str">
            <v>GPKC370119</v>
          </cell>
          <cell r="I2953" t="str">
            <v>C (Not Buying Spares or buying lubricants)</v>
          </cell>
          <cell r="N2953">
            <v>6857</v>
          </cell>
          <cell r="O2953">
            <v>4966</v>
          </cell>
          <cell r="P2953">
            <v>0</v>
          </cell>
          <cell r="Q2953" t="str">
            <v>XD</v>
          </cell>
          <cell r="R2953">
            <v>45526</v>
          </cell>
          <cell r="S2953">
            <v>45526</v>
          </cell>
          <cell r="T2953">
            <v>45526</v>
          </cell>
          <cell r="U2953">
            <v>45526</v>
          </cell>
          <cell r="V2953">
            <v>45526</v>
          </cell>
          <cell r="W2953">
            <v>45526</v>
          </cell>
          <cell r="AB2953" t="str">
            <v>1866</v>
          </cell>
          <cell r="AC2953" t="str">
            <v>1866</v>
          </cell>
          <cell r="AD2953" t="str">
            <v>3866</v>
          </cell>
          <cell r="AE2953" t="str">
            <v>3866</v>
          </cell>
          <cell r="AF2953" t="str">
            <v>7866</v>
          </cell>
          <cell r="AG2953" t="str">
            <v>3866</v>
          </cell>
        </row>
        <row r="2954">
          <cell r="D2954" t="str">
            <v>GPJS040009</v>
          </cell>
          <cell r="I2954" t="str">
            <v>D (Compressor scrapped/ Company shut)</v>
          </cell>
          <cell r="N2954">
            <v>11456</v>
          </cell>
          <cell r="O2954">
            <v>997</v>
          </cell>
          <cell r="P2954">
            <v>7</v>
          </cell>
          <cell r="AB2954" t="str">
            <v>547</v>
          </cell>
          <cell r="AC2954" t="str">
            <v>547</v>
          </cell>
          <cell r="AD2954" t="str">
            <v>2547</v>
          </cell>
          <cell r="AE2954" t="str">
            <v>2547</v>
          </cell>
          <cell r="AF2954" t="str">
            <v>3547</v>
          </cell>
          <cell r="AG2954" t="str">
            <v>1700</v>
          </cell>
        </row>
        <row r="2955">
          <cell r="D2955" t="str">
            <v>GPJS030042</v>
          </cell>
          <cell r="I2955" t="str">
            <v>A (100% potential spares purchased)</v>
          </cell>
          <cell r="N2955">
            <v>36045</v>
          </cell>
          <cell r="O2955">
            <v>5902</v>
          </cell>
          <cell r="P2955">
            <v>5</v>
          </cell>
          <cell r="Q2955" t="str">
            <v>Synthetic</v>
          </cell>
          <cell r="R2955">
            <v>45833</v>
          </cell>
          <cell r="S2955">
            <v>46137</v>
          </cell>
          <cell r="T2955">
            <v>46137</v>
          </cell>
          <cell r="U2955">
            <v>45833</v>
          </cell>
          <cell r="V2955">
            <v>45833</v>
          </cell>
          <cell r="W2955">
            <v>45833</v>
          </cell>
          <cell r="AB2955" t="str">
            <v>3000</v>
          </cell>
          <cell r="AC2955" t="str">
            <v>3000</v>
          </cell>
          <cell r="AD2955" t="str">
            <v>4719</v>
          </cell>
          <cell r="AE2955" t="str">
            <v>2719</v>
          </cell>
          <cell r="AF2955" t="str">
            <v>4719</v>
          </cell>
          <cell r="AG2955" t="str">
            <v>2719</v>
          </cell>
        </row>
        <row r="2956">
          <cell r="D2956" t="str">
            <v>GPJD120002</v>
          </cell>
          <cell r="I2956" t="str">
            <v>D (Compressor scrapped/ Company shut)</v>
          </cell>
        </row>
        <row r="2957">
          <cell r="D2957" t="str">
            <v>GPGS031328</v>
          </cell>
          <cell r="I2957" t="str">
            <v>D (Compressor scrapped/ Company shut)</v>
          </cell>
          <cell r="N2957">
            <v>4858</v>
          </cell>
          <cell r="O2957">
            <v>4598</v>
          </cell>
          <cell r="P2957">
            <v>8</v>
          </cell>
          <cell r="Q2957" t="str">
            <v>XD</v>
          </cell>
          <cell r="R2957">
            <v>45589</v>
          </cell>
          <cell r="S2957">
            <v>45589</v>
          </cell>
          <cell r="T2957">
            <v>45589</v>
          </cell>
          <cell r="U2957">
            <v>45589</v>
          </cell>
          <cell r="V2957">
            <v>45589</v>
          </cell>
          <cell r="W2957">
            <v>45589</v>
          </cell>
          <cell r="AB2957" t="str">
            <v>921</v>
          </cell>
          <cell r="AC2957" t="str">
            <v>921</v>
          </cell>
          <cell r="AD2957" t="str">
            <v>2921</v>
          </cell>
          <cell r="AE2957" t="str">
            <v>2941</v>
          </cell>
          <cell r="AF2957" t="str">
            <v>6921</v>
          </cell>
          <cell r="AG2957" t="str">
            <v>2941</v>
          </cell>
        </row>
        <row r="2958">
          <cell r="D2958" t="str">
            <v>GPGD160208</v>
          </cell>
          <cell r="I2958" t="str">
            <v>C (Not Buying Spares or buying lubricants)</v>
          </cell>
          <cell r="P2958">
            <v>3</v>
          </cell>
          <cell r="Q2958" t="str">
            <v>Air lube Plus</v>
          </cell>
          <cell r="R2958">
            <v>45289</v>
          </cell>
          <cell r="U2958">
            <v>45495</v>
          </cell>
          <cell r="V2958">
            <v>45495</v>
          </cell>
          <cell r="AD2958" t="str">
            <v>280</v>
          </cell>
          <cell r="AE2958" t="str">
            <v>465</v>
          </cell>
          <cell r="AG2958" t="str">
            <v>1000</v>
          </cell>
        </row>
        <row r="2959">
          <cell r="D2959" t="str">
            <v>GPGC370774</v>
          </cell>
          <cell r="I2959" t="str">
            <v>C (Not Buying Spares or buying lubricants)</v>
          </cell>
          <cell r="N2959">
            <v>9235</v>
          </cell>
          <cell r="O2959">
            <v>4548</v>
          </cell>
          <cell r="P2959">
            <v>2</v>
          </cell>
          <cell r="Q2959" t="str">
            <v>XD</v>
          </cell>
          <cell r="R2959">
            <v>45923</v>
          </cell>
          <cell r="S2959">
            <v>45923</v>
          </cell>
          <cell r="T2959">
            <v>45923</v>
          </cell>
          <cell r="U2959">
            <v>45923</v>
          </cell>
          <cell r="V2959">
            <v>45923</v>
          </cell>
          <cell r="W2959">
            <v>45923</v>
          </cell>
          <cell r="AB2959" t="str">
            <v>1603</v>
          </cell>
          <cell r="AC2959" t="str">
            <v>1603</v>
          </cell>
          <cell r="AD2959" t="str">
            <v>2603</v>
          </cell>
          <cell r="AE2959" t="str">
            <v>2603</v>
          </cell>
          <cell r="AF2959" t="str">
            <v>5603</v>
          </cell>
          <cell r="AG2959" t="str">
            <v>2603</v>
          </cell>
        </row>
        <row r="2960">
          <cell r="D2960" t="str">
            <v>GPGC370758</v>
          </cell>
          <cell r="I2960" t="str">
            <v>A (100% potential spares purchased)</v>
          </cell>
          <cell r="N2960">
            <v>9962</v>
          </cell>
          <cell r="O2960">
            <v>8151</v>
          </cell>
          <cell r="P2960">
            <v>0</v>
          </cell>
          <cell r="Q2960" t="str">
            <v>XD</v>
          </cell>
          <cell r="R2960">
            <v>45890</v>
          </cell>
          <cell r="S2960">
            <v>45890</v>
          </cell>
          <cell r="T2960">
            <v>45890</v>
          </cell>
          <cell r="U2960">
            <v>45890</v>
          </cell>
          <cell r="V2960">
            <v>45890</v>
          </cell>
          <cell r="W2960">
            <v>45890</v>
          </cell>
          <cell r="AB2960" t="str">
            <v>1645</v>
          </cell>
          <cell r="AC2960" t="str">
            <v>1645</v>
          </cell>
          <cell r="AD2960" t="str">
            <v>3645</v>
          </cell>
          <cell r="AE2960" t="str">
            <v>3645</v>
          </cell>
          <cell r="AF2960" t="str">
            <v>3645</v>
          </cell>
          <cell r="AG2960" t="str">
            <v>3645</v>
          </cell>
        </row>
        <row r="2961">
          <cell r="D2961" t="str">
            <v>GPFC370737</v>
          </cell>
          <cell r="I2961" t="str">
            <v>A (100% potential spares purchased)</v>
          </cell>
          <cell r="N2961">
            <v>4254</v>
          </cell>
          <cell r="O2961">
            <v>8258</v>
          </cell>
          <cell r="P2961">
            <v>2</v>
          </cell>
          <cell r="Q2961" t="str">
            <v>XD</v>
          </cell>
          <cell r="R2961">
            <v>45755</v>
          </cell>
          <cell r="S2961">
            <v>45755</v>
          </cell>
          <cell r="T2961">
            <v>45755</v>
          </cell>
          <cell r="U2961">
            <v>45755</v>
          </cell>
          <cell r="V2961">
            <v>45755</v>
          </cell>
          <cell r="W2961">
            <v>45755</v>
          </cell>
          <cell r="AB2961" t="str">
            <v>454</v>
          </cell>
          <cell r="AC2961" t="str">
            <v>454</v>
          </cell>
          <cell r="AD2961" t="str">
            <v>1954</v>
          </cell>
          <cell r="AE2961" t="str">
            <v>1954</v>
          </cell>
          <cell r="AF2961" t="str">
            <v>6954</v>
          </cell>
          <cell r="AG2961" t="str">
            <v>1954</v>
          </cell>
        </row>
        <row r="2962">
          <cell r="D2962" t="str">
            <v>GPFC370750</v>
          </cell>
          <cell r="I2962" t="str">
            <v>D (Compressor scrapped/ Company shut)</v>
          </cell>
        </row>
        <row r="2963">
          <cell r="D2963" t="str">
            <v>GPCL150372</v>
          </cell>
          <cell r="I2963" t="str">
            <v>D (Compressor scrapped/ Company shut)</v>
          </cell>
        </row>
        <row r="2964">
          <cell r="D2964" t="str">
            <v>GPCD160130</v>
          </cell>
          <cell r="I2964" t="str">
            <v>D (Compressor scrapped/ Company shut)</v>
          </cell>
          <cell r="P2964">
            <v>4</v>
          </cell>
          <cell r="AE2964" t="str">
            <v>-867</v>
          </cell>
          <cell r="AG2964" t="str">
            <v>0</v>
          </cell>
        </row>
        <row r="2965">
          <cell r="D2965" t="str">
            <v>GPCD160110</v>
          </cell>
          <cell r="I2965" t="str">
            <v>D (Compressor scrapped/ Company shut)</v>
          </cell>
        </row>
        <row r="2966">
          <cell r="D2966" t="str">
            <v>GPCD160113</v>
          </cell>
          <cell r="I2966" t="str">
            <v>D (Compressor scrapped/ Company shut)</v>
          </cell>
          <cell r="P2966">
            <v>4</v>
          </cell>
          <cell r="AE2966" t="str">
            <v>-158</v>
          </cell>
          <cell r="AG2966" t="str">
            <v>0</v>
          </cell>
        </row>
        <row r="2967">
          <cell r="D2967" t="str">
            <v>GPCD160123</v>
          </cell>
          <cell r="I2967" t="str">
            <v>C (Not Buying Spares or buying lubricants)</v>
          </cell>
          <cell r="P2967">
            <v>4</v>
          </cell>
          <cell r="Q2967" t="str">
            <v>Air lube Plus</v>
          </cell>
          <cell r="R2967">
            <v>45335</v>
          </cell>
          <cell r="U2967">
            <v>45054</v>
          </cell>
          <cell r="AD2967" t="str">
            <v>685</v>
          </cell>
          <cell r="AE2967" t="str">
            <v>915</v>
          </cell>
          <cell r="AG2967" t="str">
            <v>1000</v>
          </cell>
        </row>
        <row r="2968">
          <cell r="D2968" t="str">
            <v>GPCC370524</v>
          </cell>
          <cell r="I2968" t="str">
            <v>F (Company/Customer unidentified)</v>
          </cell>
        </row>
        <row r="2969">
          <cell r="D2969" t="str">
            <v>GPBS040216</v>
          </cell>
          <cell r="I2969" t="str">
            <v>D (Compressor scrapped/ Company shut)</v>
          </cell>
        </row>
        <row r="2970">
          <cell r="D2970" t="str">
            <v>GPBD160097</v>
          </cell>
          <cell r="I2970" t="str">
            <v>C (Not Buying Spares or buying lubricants)</v>
          </cell>
          <cell r="P2970">
            <v>0</v>
          </cell>
          <cell r="AD2970" t="str">
            <v>640</v>
          </cell>
          <cell r="AE2970" t="str">
            <v>140</v>
          </cell>
          <cell r="AG2970" t="str">
            <v>1000</v>
          </cell>
        </row>
        <row r="2971">
          <cell r="D2971" t="str">
            <v>GPBD160107</v>
          </cell>
          <cell r="I2971" t="str">
            <v>C (Not Buying Spares or buying lubricants)</v>
          </cell>
          <cell r="P2971">
            <v>6</v>
          </cell>
          <cell r="Q2971" t="str">
            <v>Air lube Plus</v>
          </cell>
          <cell r="R2971">
            <v>46074</v>
          </cell>
          <cell r="U2971">
            <v>46073</v>
          </cell>
          <cell r="V2971">
            <v>46073</v>
          </cell>
          <cell r="AD2971" t="str">
            <v>1500</v>
          </cell>
          <cell r="AE2971" t="str">
            <v>1500</v>
          </cell>
          <cell r="AG2971" t="str">
            <v>1000</v>
          </cell>
        </row>
        <row r="2972">
          <cell r="D2972" t="str">
            <v>GPBC370454</v>
          </cell>
          <cell r="I2972" t="str">
            <v>E (Others area units/Export)</v>
          </cell>
        </row>
        <row r="2973">
          <cell r="D2973" t="str">
            <v>GPBD120048</v>
          </cell>
          <cell r="I2973" t="str">
            <v>D (Compressor scrapped/ Company shut)</v>
          </cell>
        </row>
        <row r="2974">
          <cell r="D2974" t="str">
            <v>GPBC370442</v>
          </cell>
          <cell r="I2974" t="str">
            <v>B (Below 100% potential spares purchased)</v>
          </cell>
          <cell r="N2974">
            <v>7193</v>
          </cell>
          <cell r="O2974">
            <v>16895</v>
          </cell>
          <cell r="P2974">
            <v>6</v>
          </cell>
          <cell r="Q2974" t="str">
            <v>XD</v>
          </cell>
          <cell r="R2974">
            <v>46038</v>
          </cell>
          <cell r="S2974">
            <v>46038</v>
          </cell>
          <cell r="T2974">
            <v>46038</v>
          </cell>
          <cell r="U2974">
            <v>46038</v>
          </cell>
          <cell r="V2974">
            <v>46038</v>
          </cell>
          <cell r="W2974">
            <v>46038</v>
          </cell>
          <cell r="AB2974" t="str">
            <v>1071</v>
          </cell>
          <cell r="AC2974" t="str">
            <v>1071</v>
          </cell>
          <cell r="AD2974" t="str">
            <v>3071</v>
          </cell>
          <cell r="AE2974" t="str">
            <v>3071</v>
          </cell>
          <cell r="AF2974" t="str">
            <v>2095</v>
          </cell>
          <cell r="AG2974" t="str">
            <v>3071</v>
          </cell>
        </row>
        <row r="2975">
          <cell r="D2975" t="str">
            <v>GPBC370444</v>
          </cell>
          <cell r="I2975" t="str">
            <v>E (Others area units/Export)</v>
          </cell>
          <cell r="N2975">
            <v>7101</v>
          </cell>
          <cell r="O2975">
            <v>800</v>
          </cell>
        </row>
        <row r="2976">
          <cell r="D2976" t="str">
            <v>GPAL080102</v>
          </cell>
        </row>
        <row r="2977">
          <cell r="D2977" t="str">
            <v>GPAD120039</v>
          </cell>
          <cell r="I2977" t="str">
            <v>D (Compressor scrapped/ Company shut)</v>
          </cell>
        </row>
        <row r="2978">
          <cell r="D2978" t="str">
            <v>GPAC370341</v>
          </cell>
          <cell r="I2978" t="str">
            <v>B (Below 100% potential spares purchased)</v>
          </cell>
          <cell r="N2978">
            <v>2659</v>
          </cell>
          <cell r="O2978">
            <v>7977</v>
          </cell>
          <cell r="P2978">
            <v>0</v>
          </cell>
          <cell r="Q2978" t="str">
            <v>XD</v>
          </cell>
          <cell r="R2978">
            <v>45068</v>
          </cell>
          <cell r="S2978">
            <v>45075</v>
          </cell>
          <cell r="T2978">
            <v>45075</v>
          </cell>
          <cell r="U2978">
            <v>45075</v>
          </cell>
          <cell r="V2978">
            <v>45075</v>
          </cell>
          <cell r="W2978">
            <v>45075</v>
          </cell>
          <cell r="AB2978" t="str">
            <v>743</v>
          </cell>
          <cell r="AC2978" t="str">
            <v>743</v>
          </cell>
          <cell r="AD2978" t="str">
            <v>2731</v>
          </cell>
          <cell r="AE2978" t="str">
            <v>2743</v>
          </cell>
          <cell r="AF2978" t="str">
            <v>671</v>
          </cell>
          <cell r="AG2978" t="str">
            <v>2743</v>
          </cell>
        </row>
        <row r="2979">
          <cell r="D2979" t="str">
            <v>GOLF110035</v>
          </cell>
          <cell r="I2979" t="str">
            <v>D (Compressor scrapped/ Company shut)</v>
          </cell>
          <cell r="N2979">
            <v>39621</v>
          </cell>
          <cell r="O2979">
            <v>2085</v>
          </cell>
          <cell r="P2979">
            <v>20</v>
          </cell>
          <cell r="AB2979" t="str">
            <v>794</v>
          </cell>
          <cell r="AC2979" t="str">
            <v>794</v>
          </cell>
          <cell r="AD2979" t="str">
            <v>794</v>
          </cell>
          <cell r="AE2979" t="str">
            <v>794</v>
          </cell>
          <cell r="AF2979" t="str">
            <v>794</v>
          </cell>
          <cell r="AG2979" t="str">
            <v>794</v>
          </cell>
        </row>
        <row r="2980">
          <cell r="D2980" t="str">
            <v>GOKS040088</v>
          </cell>
          <cell r="I2980" t="str">
            <v>D (Compressor scrapped/ Company shut)</v>
          </cell>
          <cell r="P2980">
            <v>0</v>
          </cell>
          <cell r="Q2980" t="str">
            <v>XD</v>
          </cell>
          <cell r="R2980">
            <v>44678.229166666701</v>
          </cell>
          <cell r="S2980">
            <v>44678.229166666701</v>
          </cell>
          <cell r="T2980">
            <v>44678.229166666701</v>
          </cell>
          <cell r="U2980">
            <v>44678.229166666701</v>
          </cell>
          <cell r="X2980" t="str">
            <v>Yes</v>
          </cell>
          <cell r="Y2980">
            <v>44677.770833333299</v>
          </cell>
          <cell r="Z2980">
            <v>44677.770833333299</v>
          </cell>
          <cell r="AA2980">
            <v>44677.770833333299</v>
          </cell>
          <cell r="AB2980" t="str">
            <v>0</v>
          </cell>
          <cell r="AC2980" t="str">
            <v>0</v>
          </cell>
          <cell r="AD2980" t="str">
            <v>0</v>
          </cell>
          <cell r="AE2980" t="str">
            <v>0</v>
          </cell>
          <cell r="AF2980" t="str">
            <v>0</v>
          </cell>
          <cell r="AG2980" t="str">
            <v>0</v>
          </cell>
        </row>
        <row r="2981">
          <cell r="D2981" t="str">
            <v>GOIS031795</v>
          </cell>
          <cell r="I2981" t="str">
            <v>A (100% potential spares purchased)</v>
          </cell>
          <cell r="N2981">
            <v>41232</v>
          </cell>
          <cell r="O2981">
            <v>3226</v>
          </cell>
          <cell r="P2981">
            <v>5</v>
          </cell>
          <cell r="Q2981" t="str">
            <v>XD</v>
          </cell>
          <cell r="R2981">
            <v>46112</v>
          </cell>
          <cell r="S2981">
            <v>46112</v>
          </cell>
          <cell r="T2981">
            <v>46112</v>
          </cell>
          <cell r="U2981">
            <v>46112</v>
          </cell>
          <cell r="V2981">
            <v>46112</v>
          </cell>
          <cell r="W2981">
            <v>46029</v>
          </cell>
          <cell r="AB2981" t="str">
            <v>2000</v>
          </cell>
          <cell r="AC2981" t="str">
            <v>2000</v>
          </cell>
          <cell r="AD2981" t="str">
            <v>4000</v>
          </cell>
          <cell r="AE2981" t="str">
            <v>4000</v>
          </cell>
          <cell r="AF2981" t="str">
            <v>5057</v>
          </cell>
          <cell r="AG2981" t="str">
            <v>4000</v>
          </cell>
        </row>
        <row r="2982">
          <cell r="D2982" t="str">
            <v>GOHD160077</v>
          </cell>
          <cell r="I2982" t="str">
            <v>C (Not Buying Spares or buying lubricants)</v>
          </cell>
          <cell r="P2982">
            <v>0</v>
          </cell>
          <cell r="AD2982" t="str">
            <v>650</v>
          </cell>
          <cell r="AE2982" t="str">
            <v>650</v>
          </cell>
          <cell r="AG2982" t="str">
            <v>650</v>
          </cell>
        </row>
        <row r="2983">
          <cell r="D2983" t="str">
            <v>GOHC370857</v>
          </cell>
          <cell r="I2983" t="str">
            <v>A (100% potential spares purchased)</v>
          </cell>
          <cell r="N2983">
            <v>13635</v>
          </cell>
          <cell r="O2983">
            <v>8992</v>
          </cell>
          <cell r="P2983">
            <v>8</v>
          </cell>
          <cell r="Q2983" t="str">
            <v>XD</v>
          </cell>
          <cell r="R2983">
            <v>45913</v>
          </cell>
          <cell r="S2983">
            <v>45913</v>
          </cell>
          <cell r="T2983">
            <v>45913</v>
          </cell>
          <cell r="U2983">
            <v>45913</v>
          </cell>
          <cell r="V2983">
            <v>45913</v>
          </cell>
          <cell r="W2983">
            <v>45913</v>
          </cell>
          <cell r="AB2983" t="str">
            <v>2000</v>
          </cell>
          <cell r="AC2983" t="str">
            <v>2000</v>
          </cell>
          <cell r="AD2983" t="str">
            <v>4000</v>
          </cell>
          <cell r="AE2983" t="str">
            <v>4000</v>
          </cell>
          <cell r="AF2983" t="str">
            <v>8000</v>
          </cell>
          <cell r="AG2983" t="str">
            <v>4000</v>
          </cell>
        </row>
        <row r="2984">
          <cell r="D2984" t="str">
            <v>GOHC370805</v>
          </cell>
          <cell r="I2984" t="str">
            <v>B (Below 100% potential spares purchased)</v>
          </cell>
          <cell r="N2984">
            <v>14535</v>
          </cell>
          <cell r="O2984">
            <v>15746</v>
          </cell>
          <cell r="P2984">
            <v>2</v>
          </cell>
          <cell r="Q2984" t="str">
            <v>XD</v>
          </cell>
          <cell r="R2984">
            <v>46035</v>
          </cell>
          <cell r="S2984">
            <v>46035</v>
          </cell>
          <cell r="T2984">
            <v>46035</v>
          </cell>
          <cell r="U2984">
            <v>46035</v>
          </cell>
          <cell r="V2984">
            <v>46035</v>
          </cell>
          <cell r="W2984">
            <v>45400</v>
          </cell>
          <cell r="AB2984" t="str">
            <v>1837</v>
          </cell>
          <cell r="AC2984" t="str">
            <v>1837</v>
          </cell>
          <cell r="AD2984" t="str">
            <v>1837</v>
          </cell>
          <cell r="AE2984" t="str">
            <v>3837</v>
          </cell>
          <cell r="AF2984" t="str">
            <v>51</v>
          </cell>
          <cell r="AG2984" t="str">
            <v>3837</v>
          </cell>
        </row>
        <row r="2985">
          <cell r="D2985" t="str">
            <v>GOGC370754</v>
          </cell>
          <cell r="I2985" t="str">
            <v>A (100% potential spares purchased)</v>
          </cell>
          <cell r="N2985">
            <v>7969</v>
          </cell>
          <cell r="O2985">
            <v>41840</v>
          </cell>
          <cell r="P2985">
            <v>7</v>
          </cell>
          <cell r="Q2985" t="str">
            <v>XD</v>
          </cell>
          <cell r="R2985">
            <v>46116</v>
          </cell>
          <cell r="S2985">
            <v>46116</v>
          </cell>
          <cell r="T2985">
            <v>46116</v>
          </cell>
          <cell r="U2985">
            <v>46156</v>
          </cell>
          <cell r="V2985">
            <v>46028</v>
          </cell>
          <cell r="W2985">
            <v>46028</v>
          </cell>
          <cell r="AB2985" t="str">
            <v>776</v>
          </cell>
          <cell r="AC2985" t="str">
            <v>776</v>
          </cell>
          <cell r="AD2985" t="str">
            <v>2376</v>
          </cell>
          <cell r="AE2985" t="str">
            <v>2276</v>
          </cell>
          <cell r="AF2985" t="str">
            <v>276</v>
          </cell>
          <cell r="AG2985" t="str">
            <v>3276</v>
          </cell>
        </row>
        <row r="2986">
          <cell r="D2986" t="str">
            <v>GOFD120029</v>
          </cell>
          <cell r="I2986" t="str">
            <v>D (Compressor scrapped/ Company shut)</v>
          </cell>
        </row>
        <row r="2987">
          <cell r="D2987" t="str">
            <v>GOEC370640</v>
          </cell>
          <cell r="I2987" t="str">
            <v>C (Not Buying Spares or buying lubricants)</v>
          </cell>
          <cell r="N2987">
            <v>1925</v>
          </cell>
          <cell r="O2987">
            <v>5478</v>
          </cell>
          <cell r="P2987">
            <v>4</v>
          </cell>
          <cell r="Q2987" t="str">
            <v>XD</v>
          </cell>
          <cell r="R2987">
            <v>45845</v>
          </cell>
          <cell r="S2987">
            <v>45845</v>
          </cell>
          <cell r="T2987">
            <v>45845</v>
          </cell>
          <cell r="U2987">
            <v>45845</v>
          </cell>
          <cell r="V2987">
            <v>45845</v>
          </cell>
          <cell r="W2987">
            <v>45428</v>
          </cell>
          <cell r="AB2987" t="str">
            <v>2000</v>
          </cell>
          <cell r="AC2987" t="str">
            <v>2000</v>
          </cell>
          <cell r="AD2987" t="str">
            <v>4000</v>
          </cell>
          <cell r="AE2987" t="str">
            <v>4000</v>
          </cell>
          <cell r="AF2987" t="str">
            <v>6469</v>
          </cell>
          <cell r="AG2987" t="str">
            <v>4000</v>
          </cell>
        </row>
        <row r="2988">
          <cell r="D2988" t="str">
            <v>GOEC370631</v>
          </cell>
          <cell r="I2988" t="str">
            <v>D (Compressor scrapped/ Company shut)</v>
          </cell>
          <cell r="N2988">
            <v>15899</v>
          </cell>
          <cell r="O2988">
            <v>3975</v>
          </cell>
          <cell r="P2988">
            <v>3</v>
          </cell>
          <cell r="Q2988" t="str">
            <v>XD</v>
          </cell>
          <cell r="R2988">
            <v>46025</v>
          </cell>
          <cell r="S2988">
            <v>46025</v>
          </cell>
          <cell r="T2988">
            <v>46025</v>
          </cell>
          <cell r="U2988">
            <v>46025</v>
          </cell>
          <cell r="V2988">
            <v>46025</v>
          </cell>
          <cell r="W2988">
            <v>46025</v>
          </cell>
          <cell r="AB2988" t="str">
            <v>1763</v>
          </cell>
          <cell r="AC2988" t="str">
            <v>1763</v>
          </cell>
          <cell r="AD2988" t="str">
            <v>3763</v>
          </cell>
          <cell r="AE2988" t="str">
            <v>3763</v>
          </cell>
          <cell r="AF2988" t="str">
            <v>7736</v>
          </cell>
          <cell r="AG2988" t="str">
            <v>3763</v>
          </cell>
        </row>
        <row r="2989">
          <cell r="D2989" t="str">
            <v>GODC370530</v>
          </cell>
          <cell r="I2989" t="str">
            <v>F (Company/Customer unidentified)</v>
          </cell>
          <cell r="N2989">
            <v>6544</v>
          </cell>
          <cell r="O2989">
            <v>2171</v>
          </cell>
          <cell r="P2989">
            <v>4</v>
          </cell>
          <cell r="AB2989" t="str">
            <v>1933</v>
          </cell>
          <cell r="AC2989" t="str">
            <v>3374</v>
          </cell>
          <cell r="AD2989" t="str">
            <v>3374</v>
          </cell>
          <cell r="AE2989" t="str">
            <v>3374</v>
          </cell>
          <cell r="AF2989" t="str">
            <v>7532</v>
          </cell>
          <cell r="AG2989" t="str">
            <v>2000</v>
          </cell>
        </row>
        <row r="2990">
          <cell r="D2990" t="str">
            <v>GOCS030806</v>
          </cell>
          <cell r="I2990" t="str">
            <v>A (100% potential spares purchased)</v>
          </cell>
          <cell r="N2990">
            <v>28755</v>
          </cell>
          <cell r="O2990">
            <v>8</v>
          </cell>
          <cell r="P2990">
            <v>3</v>
          </cell>
          <cell r="Q2990" t="str">
            <v>XD</v>
          </cell>
          <cell r="R2990">
            <v>45854</v>
          </cell>
          <cell r="S2990">
            <v>46164</v>
          </cell>
          <cell r="T2990">
            <v>46164</v>
          </cell>
          <cell r="U2990">
            <v>45854</v>
          </cell>
          <cell r="V2990">
            <v>45854</v>
          </cell>
          <cell r="W2990">
            <v>45460</v>
          </cell>
          <cell r="AB2990" t="str">
            <v>1500</v>
          </cell>
          <cell r="AC2990" t="str">
            <v>1500</v>
          </cell>
          <cell r="AD2990" t="str">
            <v>1219</v>
          </cell>
          <cell r="AE2990" t="str">
            <v>1219</v>
          </cell>
          <cell r="AF2990" t="str">
            <v>838</v>
          </cell>
          <cell r="AG2990" t="str">
            <v>1219</v>
          </cell>
        </row>
        <row r="2991">
          <cell r="D2991" t="str">
            <v>GOCD160022</v>
          </cell>
          <cell r="I2991" t="str">
            <v>C (Not Buying Spares or buying lubricants)</v>
          </cell>
          <cell r="P2991">
            <v>2</v>
          </cell>
          <cell r="Q2991" t="str">
            <v>Air lube Plus</v>
          </cell>
          <cell r="R2991">
            <v>45266</v>
          </cell>
          <cell r="AD2991" t="str">
            <v>610</v>
          </cell>
          <cell r="AE2991" t="str">
            <v>1110</v>
          </cell>
          <cell r="AG2991" t="str">
            <v>1000</v>
          </cell>
        </row>
        <row r="2992">
          <cell r="D2992" t="str">
            <v>GOCC370465</v>
          </cell>
          <cell r="I2992" t="str">
            <v>B (Below 100% potential spares purchased)</v>
          </cell>
          <cell r="N2992">
            <v>13047</v>
          </cell>
          <cell r="O2992">
            <v>14933</v>
          </cell>
          <cell r="P2992">
            <v>4</v>
          </cell>
          <cell r="Q2992" t="str">
            <v>XD</v>
          </cell>
          <cell r="R2992">
            <v>45887</v>
          </cell>
          <cell r="S2992">
            <v>45887</v>
          </cell>
          <cell r="T2992">
            <v>45887</v>
          </cell>
          <cell r="U2992">
            <v>45887</v>
          </cell>
          <cell r="V2992">
            <v>45887</v>
          </cell>
          <cell r="W2992">
            <v>45416</v>
          </cell>
          <cell r="AB2992" t="str">
            <v>-202</v>
          </cell>
          <cell r="AC2992" t="str">
            <v>-202</v>
          </cell>
          <cell r="AD2992" t="str">
            <v>-202</v>
          </cell>
          <cell r="AE2992" t="str">
            <v>-202</v>
          </cell>
          <cell r="AF2992" t="str">
            <v>2000</v>
          </cell>
          <cell r="AG2992" t="str">
            <v>200</v>
          </cell>
        </row>
        <row r="2993">
          <cell r="D2993" t="str">
            <v>GOCC370401</v>
          </cell>
          <cell r="I2993" t="str">
            <v>D (Compressor scrapped/ Company shut)</v>
          </cell>
        </row>
        <row r="2994">
          <cell r="D2994" t="str">
            <v>GOCC370403</v>
          </cell>
          <cell r="I2994" t="str">
            <v>D (Compressor scrapped/ Company shut)</v>
          </cell>
          <cell r="N2994">
            <v>14003</v>
          </cell>
          <cell r="O2994">
            <v>5320</v>
          </cell>
          <cell r="P2994">
            <v>4</v>
          </cell>
          <cell r="Q2994" t="str">
            <v>XD</v>
          </cell>
          <cell r="R2994">
            <v>45008</v>
          </cell>
          <cell r="S2994">
            <v>45008</v>
          </cell>
          <cell r="T2994">
            <v>45008</v>
          </cell>
          <cell r="U2994">
            <v>45008</v>
          </cell>
          <cell r="V2994">
            <v>45008</v>
          </cell>
          <cell r="W2994">
            <v>44939</v>
          </cell>
          <cell r="AB2994" t="str">
            <v>2000</v>
          </cell>
          <cell r="AC2994" t="str">
            <v>2000</v>
          </cell>
          <cell r="AD2994" t="str">
            <v>2000</v>
          </cell>
          <cell r="AE2994" t="str">
            <v>4000</v>
          </cell>
          <cell r="AF2994" t="str">
            <v>8000</v>
          </cell>
          <cell r="AG2994" t="str">
            <v>4000</v>
          </cell>
        </row>
        <row r="2995">
          <cell r="D2995" t="str">
            <v>GOBS040228</v>
          </cell>
          <cell r="I2995" t="str">
            <v>C (Not Buying Spares or buying lubricants)</v>
          </cell>
          <cell r="N2995">
            <v>4133</v>
          </cell>
          <cell r="O2995">
            <v>4661</v>
          </cell>
          <cell r="P2995">
            <v>3</v>
          </cell>
          <cell r="Q2995" t="str">
            <v>XD</v>
          </cell>
          <cell r="R2995">
            <v>45274</v>
          </cell>
          <cell r="S2995">
            <v>45639</v>
          </cell>
          <cell r="T2995">
            <v>45639</v>
          </cell>
          <cell r="U2995">
            <v>45639</v>
          </cell>
          <cell r="V2995">
            <v>45639</v>
          </cell>
          <cell r="W2995">
            <v>45639</v>
          </cell>
          <cell r="AB2995" t="str">
            <v>1754</v>
          </cell>
          <cell r="AC2995" t="str">
            <v>1754</v>
          </cell>
          <cell r="AD2995" t="str">
            <v>6754</v>
          </cell>
          <cell r="AE2995" t="str">
            <v>3754</v>
          </cell>
          <cell r="AF2995" t="str">
            <v>5754</v>
          </cell>
          <cell r="AG2995" t="str">
            <v>3754</v>
          </cell>
        </row>
        <row r="2996">
          <cell r="D2996" t="str">
            <v>GOBF110094</v>
          </cell>
          <cell r="I2996" t="str">
            <v>B (Below 100% potential spares purchased)</v>
          </cell>
          <cell r="N2996">
            <v>48852</v>
          </cell>
          <cell r="O2996">
            <v>2053</v>
          </cell>
          <cell r="P2996">
            <v>8</v>
          </cell>
          <cell r="Q2996" t="str">
            <v>XD</v>
          </cell>
          <cell r="R2996">
            <v>45953</v>
          </cell>
          <cell r="S2996">
            <v>46070</v>
          </cell>
          <cell r="T2996">
            <v>46070</v>
          </cell>
          <cell r="U2996">
            <v>45953</v>
          </cell>
          <cell r="V2996">
            <v>45953</v>
          </cell>
          <cell r="W2996">
            <v>45953</v>
          </cell>
          <cell r="AB2996" t="str">
            <v>1333</v>
          </cell>
          <cell r="AC2996" t="str">
            <v>1333</v>
          </cell>
          <cell r="AD2996" t="str">
            <v>1339</v>
          </cell>
          <cell r="AE2996" t="str">
            <v>1339</v>
          </cell>
          <cell r="AF2996" t="str">
            <v>2339</v>
          </cell>
          <cell r="AG2996" t="str">
            <v>2339</v>
          </cell>
        </row>
        <row r="2997">
          <cell r="D2997" t="str">
            <v>GOBD160007</v>
          </cell>
          <cell r="I2997" t="str">
            <v>C (Not Buying Spares or buying lubricants)</v>
          </cell>
          <cell r="P2997">
            <v>5</v>
          </cell>
          <cell r="Q2997" t="str">
            <v>Air lube Plus</v>
          </cell>
          <cell r="R2997">
            <v>46073</v>
          </cell>
          <cell r="U2997">
            <v>46073</v>
          </cell>
          <cell r="V2997">
            <v>46073</v>
          </cell>
          <cell r="AD2997" t="str">
            <v>1500</v>
          </cell>
          <cell r="AE2997" t="str">
            <v>1500</v>
          </cell>
          <cell r="AG2997" t="str">
            <v>1000</v>
          </cell>
        </row>
        <row r="2998">
          <cell r="D2998" t="str">
            <v>GOBC370298</v>
          </cell>
          <cell r="I2998" t="str">
            <v>A (100% potential spares purchased)</v>
          </cell>
          <cell r="N2998">
            <v>18128</v>
          </cell>
          <cell r="O2998">
            <v>10646</v>
          </cell>
          <cell r="P2998">
            <v>0</v>
          </cell>
          <cell r="Q2998" t="str">
            <v>XD</v>
          </cell>
          <cell r="R2998">
            <v>45449</v>
          </cell>
          <cell r="S2998">
            <v>45449</v>
          </cell>
          <cell r="T2998">
            <v>45449</v>
          </cell>
          <cell r="U2998">
            <v>45449</v>
          </cell>
          <cell r="V2998">
            <v>45449</v>
          </cell>
          <cell r="W2998">
            <v>45265</v>
          </cell>
          <cell r="AB2998" t="str">
            <v>1504</v>
          </cell>
          <cell r="AC2998" t="str">
            <v>1504</v>
          </cell>
          <cell r="AD2998" t="str">
            <v>3499</v>
          </cell>
          <cell r="AE2998" t="str">
            <v>3504</v>
          </cell>
          <cell r="AF2998" t="str">
            <v>2788</v>
          </cell>
          <cell r="AG2998" t="str">
            <v>3504</v>
          </cell>
        </row>
        <row r="2999">
          <cell r="D2999" t="str">
            <v>GOAC370220</v>
          </cell>
          <cell r="I2999" t="str">
            <v>D (Compressor scrapped/ Company shut)</v>
          </cell>
          <cell r="N2999">
            <v>16187</v>
          </cell>
          <cell r="O2999">
            <v>5112</v>
          </cell>
          <cell r="P2999">
            <v>3</v>
          </cell>
          <cell r="Q2999" t="str">
            <v>XD</v>
          </cell>
          <cell r="R2999">
            <v>46037</v>
          </cell>
          <cell r="S2999">
            <v>46037</v>
          </cell>
          <cell r="T2999">
            <v>46037</v>
          </cell>
          <cell r="U2999">
            <v>46037</v>
          </cell>
          <cell r="V2999">
            <v>46037</v>
          </cell>
          <cell r="W2999">
            <v>46037</v>
          </cell>
          <cell r="AB2999" t="str">
            <v>1877</v>
          </cell>
          <cell r="AC2999" t="str">
            <v>1877</v>
          </cell>
          <cell r="AD2999" t="str">
            <v>3877</v>
          </cell>
          <cell r="AE2999" t="str">
            <v>3877</v>
          </cell>
          <cell r="AF2999" t="str">
            <v>7877</v>
          </cell>
          <cell r="AG2999" t="str">
            <v>3877</v>
          </cell>
        </row>
        <row r="3000">
          <cell r="D3000" t="str">
            <v>GNGS030424</v>
          </cell>
          <cell r="I3000" t="str">
            <v>D (Compressor scrapped/ Company shut)</v>
          </cell>
          <cell r="N3000">
            <v>15068</v>
          </cell>
          <cell r="O3000">
            <v>4758</v>
          </cell>
          <cell r="P3000">
            <v>1</v>
          </cell>
          <cell r="Q3000" t="str">
            <v>Synthetic</v>
          </cell>
          <cell r="R3000">
            <v>46001</v>
          </cell>
          <cell r="S3000">
            <v>46001</v>
          </cell>
          <cell r="T3000">
            <v>46001</v>
          </cell>
          <cell r="U3000">
            <v>46001</v>
          </cell>
          <cell r="V3000">
            <v>46001</v>
          </cell>
          <cell r="W3000">
            <v>46001</v>
          </cell>
          <cell r="AB3000" t="str">
            <v>1095</v>
          </cell>
          <cell r="AC3000" t="str">
            <v>1095</v>
          </cell>
          <cell r="AD3000" t="str">
            <v>3096</v>
          </cell>
          <cell r="AE3000" t="str">
            <v>3095</v>
          </cell>
          <cell r="AF3000" t="str">
            <v>4985</v>
          </cell>
          <cell r="AG3000" t="str">
            <v>3095</v>
          </cell>
        </row>
        <row r="3001">
          <cell r="D3001" t="str">
            <v>GNGC370252</v>
          </cell>
          <cell r="I3001" t="str">
            <v>D (Compressor scrapped/ Company shut)</v>
          </cell>
        </row>
        <row r="3002">
          <cell r="D3002" t="str">
            <v>GNFS040092</v>
          </cell>
          <cell r="I3002" t="str">
            <v>A (100% potential spares purchased)</v>
          </cell>
          <cell r="O3002">
            <v>47426</v>
          </cell>
          <cell r="P3002">
            <v>1</v>
          </cell>
          <cell r="Q3002" t="str">
            <v>Synthetic</v>
          </cell>
          <cell r="R3002">
            <v>45972</v>
          </cell>
          <cell r="S3002">
            <v>45972</v>
          </cell>
          <cell r="T3002">
            <v>45972</v>
          </cell>
          <cell r="U3002">
            <v>45972</v>
          </cell>
          <cell r="V3002">
            <v>45972</v>
          </cell>
          <cell r="W3002">
            <v>45972</v>
          </cell>
          <cell r="AB3002" t="str">
            <v>3450</v>
          </cell>
          <cell r="AC3002" t="str">
            <v>2450</v>
          </cell>
          <cell r="AD3002" t="str">
            <v>5450</v>
          </cell>
          <cell r="AE3002" t="str">
            <v>3450</v>
          </cell>
          <cell r="AF3002" t="str">
            <v>7450</v>
          </cell>
          <cell r="AG3002" t="str">
            <v>3450</v>
          </cell>
        </row>
        <row r="3003">
          <cell r="D3003" t="str">
            <v>GNES040048</v>
          </cell>
          <cell r="I3003" t="str">
            <v>A (100% potential spares purchased)</v>
          </cell>
          <cell r="N3003">
            <v>0</v>
          </cell>
          <cell r="O3003">
            <v>30705</v>
          </cell>
          <cell r="P3003">
            <v>1</v>
          </cell>
          <cell r="Q3003" t="str">
            <v>Synthetic</v>
          </cell>
          <cell r="R3003">
            <v>45033</v>
          </cell>
          <cell r="S3003">
            <v>45597</v>
          </cell>
          <cell r="T3003">
            <v>45597</v>
          </cell>
          <cell r="U3003">
            <v>45033</v>
          </cell>
          <cell r="V3003">
            <v>45033</v>
          </cell>
          <cell r="W3003">
            <v>45033</v>
          </cell>
          <cell r="AB3003" t="str">
            <v>723</v>
          </cell>
          <cell r="AC3003" t="str">
            <v>723</v>
          </cell>
          <cell r="AD3003" t="str">
            <v>1274</v>
          </cell>
          <cell r="AE3003" t="str">
            <v>695</v>
          </cell>
          <cell r="AF3003" t="str">
            <v>4595</v>
          </cell>
          <cell r="AG3003" t="str">
            <v>695</v>
          </cell>
        </row>
        <row r="3004">
          <cell r="D3004" t="str">
            <v>GNES040063</v>
          </cell>
          <cell r="I3004" t="str">
            <v>D (Compressor scrapped/ Company shut)</v>
          </cell>
        </row>
        <row r="3005">
          <cell r="D3005" t="str">
            <v>GNDC370057</v>
          </cell>
          <cell r="I3005" t="str">
            <v>A (100% potential spares purchased)</v>
          </cell>
          <cell r="O3005">
            <v>20639</v>
          </cell>
          <cell r="P3005">
            <v>4</v>
          </cell>
          <cell r="Q3005" t="str">
            <v>XD</v>
          </cell>
          <cell r="R3005">
            <v>46041</v>
          </cell>
          <cell r="S3005">
            <v>46041</v>
          </cell>
          <cell r="T3005">
            <v>46041</v>
          </cell>
          <cell r="U3005">
            <v>46041</v>
          </cell>
          <cell r="V3005">
            <v>46041</v>
          </cell>
          <cell r="W3005">
            <v>46041</v>
          </cell>
          <cell r="AB3005" t="str">
            <v>1937</v>
          </cell>
          <cell r="AC3005" t="str">
            <v>1937</v>
          </cell>
          <cell r="AD3005" t="str">
            <v>3937</v>
          </cell>
          <cell r="AE3005" t="str">
            <v>3937</v>
          </cell>
          <cell r="AF3005" t="str">
            <v>7937</v>
          </cell>
          <cell r="AG3005" t="str">
            <v>3937</v>
          </cell>
        </row>
        <row r="3006">
          <cell r="D3006" t="str">
            <v>CLIE562216</v>
          </cell>
        </row>
        <row r="3007">
          <cell r="D3007" t="str">
            <v>CMAE670335</v>
          </cell>
        </row>
        <row r="3008">
          <cell r="D3008" t="str">
            <v>CIHE670753</v>
          </cell>
        </row>
        <row r="3009">
          <cell r="D3009" t="str">
            <v>BRLD160741</v>
          </cell>
          <cell r="I3009" t="str">
            <v>D (Compressor scrapped/ Company shut)</v>
          </cell>
          <cell r="P3009">
            <v>1</v>
          </cell>
          <cell r="AE3009" t="str">
            <v>160</v>
          </cell>
          <cell r="AG3009" t="str">
            <v>0</v>
          </cell>
        </row>
        <row r="3010">
          <cell r="D3010" t="str">
            <v>BRLD160724</v>
          </cell>
          <cell r="I3010" t="str">
            <v>C (Not Buying Spares or buying lubricants)</v>
          </cell>
          <cell r="P3010">
            <v>2</v>
          </cell>
          <cell r="AD3010" t="str">
            <v>200</v>
          </cell>
          <cell r="AE3010" t="str">
            <v>940</v>
          </cell>
          <cell r="AG3010" t="str">
            <v>1000</v>
          </cell>
        </row>
        <row r="3011">
          <cell r="D3011" t="str">
            <v>BRLD160727</v>
          </cell>
          <cell r="I3011" t="str">
            <v>D (Compressor scrapped/ Company shut)</v>
          </cell>
          <cell r="P3011">
            <v>2</v>
          </cell>
          <cell r="AE3011" t="str">
            <v>750</v>
          </cell>
          <cell r="AG3011" t="str">
            <v>0</v>
          </cell>
        </row>
        <row r="3012">
          <cell r="D3012" t="str">
            <v>BRLD120253</v>
          </cell>
          <cell r="I3012" t="str">
            <v>D (Compressor scrapped/ Company shut)</v>
          </cell>
          <cell r="P3012">
            <v>4</v>
          </cell>
          <cell r="Q3012" t="str">
            <v>Air lube Plus</v>
          </cell>
          <cell r="R3012">
            <v>45000</v>
          </cell>
          <cell r="AD3012" t="str">
            <v>465</v>
          </cell>
          <cell r="AE3012" t="str">
            <v>1465</v>
          </cell>
          <cell r="AG3012" t="str">
            <v>465</v>
          </cell>
        </row>
        <row r="3013">
          <cell r="D3013" t="str">
            <v>BRKD200211</v>
          </cell>
          <cell r="I3013" t="str">
            <v>D (Compressor scrapped/ Company shut)</v>
          </cell>
          <cell r="P3013">
            <v>2</v>
          </cell>
          <cell r="AE3013" t="str">
            <v>650</v>
          </cell>
          <cell r="AG3013" t="str">
            <v>0</v>
          </cell>
        </row>
        <row r="3014">
          <cell r="D3014" t="str">
            <v>BRKD160684</v>
          </cell>
          <cell r="I3014" t="str">
            <v>C (Not Buying Spares or buying lubricants)</v>
          </cell>
          <cell r="P3014">
            <v>4</v>
          </cell>
          <cell r="Q3014" t="str">
            <v>Air lube Plus</v>
          </cell>
          <cell r="R3014">
            <v>46124</v>
          </cell>
          <cell r="U3014">
            <v>46124</v>
          </cell>
          <cell r="V3014">
            <v>46124</v>
          </cell>
          <cell r="AD3014" t="str">
            <v>7500</v>
          </cell>
          <cell r="AE3014" t="str">
            <v>1500</v>
          </cell>
          <cell r="AG3014" t="str">
            <v>1000</v>
          </cell>
        </row>
        <row r="3015">
          <cell r="D3015" t="str">
            <v>BRKD160653</v>
          </cell>
          <cell r="I3015" t="str">
            <v>C (Not Buying Spares or buying lubricants)</v>
          </cell>
          <cell r="P3015">
            <v>4</v>
          </cell>
          <cell r="Q3015" t="str">
            <v>Air lube Plus</v>
          </cell>
          <cell r="R3015">
            <v>46146</v>
          </cell>
          <cell r="U3015">
            <v>46146</v>
          </cell>
          <cell r="V3015">
            <v>46146</v>
          </cell>
          <cell r="AD3015" t="str">
            <v>750</v>
          </cell>
          <cell r="AE3015" t="str">
            <v>1400</v>
          </cell>
          <cell r="AG3015" t="str">
            <v>1000</v>
          </cell>
        </row>
        <row r="3016">
          <cell r="D3016" t="str">
            <v>BRKC371988</v>
          </cell>
          <cell r="I3016" t="str">
            <v>B (Below 100% potential spares purchased)</v>
          </cell>
          <cell r="N3016">
            <v>8615</v>
          </cell>
          <cell r="O3016">
            <v>5060</v>
          </cell>
          <cell r="P3016">
            <v>0</v>
          </cell>
          <cell r="Q3016" t="str">
            <v>XD</v>
          </cell>
          <cell r="R3016">
            <v>46011</v>
          </cell>
          <cell r="S3016">
            <v>46011</v>
          </cell>
          <cell r="T3016">
            <v>46011</v>
          </cell>
          <cell r="U3016">
            <v>46011</v>
          </cell>
          <cell r="V3016">
            <v>46011</v>
          </cell>
          <cell r="W3016">
            <v>46011</v>
          </cell>
          <cell r="AB3016" t="str">
            <v>637</v>
          </cell>
          <cell r="AC3016" t="str">
            <v>637</v>
          </cell>
          <cell r="AD3016" t="str">
            <v>637</v>
          </cell>
          <cell r="AE3016" t="str">
            <v>2134</v>
          </cell>
          <cell r="AF3016" t="str">
            <v>6134</v>
          </cell>
          <cell r="AG3016" t="str">
            <v>2134</v>
          </cell>
        </row>
        <row r="3017">
          <cell r="D3017" t="str">
            <v>BRKD120212</v>
          </cell>
          <cell r="I3017" t="str">
            <v>B (Below 100% potential spares purchased)</v>
          </cell>
          <cell r="P3017">
            <v>4</v>
          </cell>
          <cell r="Q3017" t="str">
            <v>Air lube Plus</v>
          </cell>
          <cell r="R3017">
            <v>45908</v>
          </cell>
          <cell r="U3017">
            <v>45908</v>
          </cell>
          <cell r="V3017">
            <v>45908</v>
          </cell>
          <cell r="AD3017" t="str">
            <v>250</v>
          </cell>
          <cell r="AE3017" t="str">
            <v>750</v>
          </cell>
          <cell r="AG3017" t="str">
            <v>1000</v>
          </cell>
        </row>
        <row r="3018">
          <cell r="D3018" t="str">
            <v>BRKD120213</v>
          </cell>
          <cell r="I3018" t="str">
            <v>B (Below 100% potential spares purchased)</v>
          </cell>
          <cell r="P3018">
            <v>4</v>
          </cell>
          <cell r="Q3018" t="str">
            <v>Air lube Plus</v>
          </cell>
          <cell r="R3018">
            <v>46139</v>
          </cell>
          <cell r="U3018">
            <v>46139</v>
          </cell>
          <cell r="V3018">
            <v>46139</v>
          </cell>
          <cell r="AD3018" t="str">
            <v>1420</v>
          </cell>
          <cell r="AE3018" t="str">
            <v>1420</v>
          </cell>
          <cell r="AG3018" t="str">
            <v>1000</v>
          </cell>
        </row>
        <row r="3019">
          <cell r="D3019" t="str">
            <v>BRJD200175</v>
          </cell>
          <cell r="I3019" t="str">
            <v>D (Compressor scrapped/ Company shut)</v>
          </cell>
          <cell r="P3019">
            <v>0</v>
          </cell>
        </row>
        <row r="3020">
          <cell r="D3020" t="str">
            <v>BRJD220107</v>
          </cell>
          <cell r="I3020" t="str">
            <v>D (Compressor scrapped/ Company shut)</v>
          </cell>
        </row>
        <row r="3021">
          <cell r="D3021" t="str">
            <v>BRJD160598</v>
          </cell>
          <cell r="I3021" t="str">
            <v>C (Not Buying Spares or buying lubricants)</v>
          </cell>
          <cell r="P3021">
            <v>3</v>
          </cell>
          <cell r="Q3021" t="str">
            <v>Air lube Plus</v>
          </cell>
          <cell r="R3021">
            <v>45983</v>
          </cell>
          <cell r="U3021">
            <v>45983</v>
          </cell>
          <cell r="V3021">
            <v>45983</v>
          </cell>
          <cell r="AD3021" t="str">
            <v>410</v>
          </cell>
          <cell r="AE3021" t="str">
            <v>1410</v>
          </cell>
          <cell r="AG3021" t="str">
            <v>1000</v>
          </cell>
        </row>
        <row r="3022">
          <cell r="D3022" t="str">
            <v>BRJD160600</v>
          </cell>
          <cell r="I3022" t="str">
            <v>C (Not Buying Spares or buying lubricants)</v>
          </cell>
          <cell r="P3022">
            <v>2</v>
          </cell>
          <cell r="Q3022" t="str">
            <v>Air lube Plus</v>
          </cell>
          <cell r="R3022">
            <v>46151</v>
          </cell>
          <cell r="U3022">
            <v>46151</v>
          </cell>
          <cell r="V3022">
            <v>46151</v>
          </cell>
          <cell r="AD3022" t="str">
            <v>1440</v>
          </cell>
          <cell r="AE3022" t="str">
            <v>1440</v>
          </cell>
          <cell r="AG3022" t="str">
            <v>1000</v>
          </cell>
        </row>
        <row r="3023">
          <cell r="D3023" t="str">
            <v>BRJD160605</v>
          </cell>
          <cell r="I3023" t="str">
            <v>D (Compressor scrapped/ Company shut)</v>
          </cell>
          <cell r="P3023">
            <v>2</v>
          </cell>
          <cell r="Q3023" t="str">
            <v>Air lube Plus</v>
          </cell>
          <cell r="R3023">
            <v>45265</v>
          </cell>
          <cell r="U3023">
            <v>44966</v>
          </cell>
          <cell r="AD3023" t="str">
            <v>240</v>
          </cell>
          <cell r="AE3023" t="str">
            <v>240</v>
          </cell>
          <cell r="AG3023" t="str">
            <v>1000</v>
          </cell>
        </row>
        <row r="3024">
          <cell r="D3024" t="str">
            <v>BRJD160606</v>
          </cell>
          <cell r="I3024" t="str">
            <v>C (Not Buying Spares or buying lubricants)</v>
          </cell>
          <cell r="P3024">
            <v>3</v>
          </cell>
          <cell r="AD3024" t="str">
            <v>200</v>
          </cell>
          <cell r="AE3024" t="str">
            <v>780</v>
          </cell>
          <cell r="AG3024" t="str">
            <v>1000</v>
          </cell>
        </row>
        <row r="3025">
          <cell r="D3025" t="str">
            <v>BRJD160577</v>
          </cell>
          <cell r="I3025" t="str">
            <v>D (Compressor scrapped/ Company shut)</v>
          </cell>
          <cell r="P3025">
            <v>2</v>
          </cell>
          <cell r="Q3025" t="str">
            <v>Air lube Plus</v>
          </cell>
          <cell r="R3025">
            <v>45955</v>
          </cell>
          <cell r="U3025">
            <v>45847</v>
          </cell>
          <cell r="V3025">
            <v>45847</v>
          </cell>
          <cell r="AD3025" t="str">
            <v>1500</v>
          </cell>
          <cell r="AE3025" t="str">
            <v>400</v>
          </cell>
          <cell r="AG3025" t="str">
            <v>1000</v>
          </cell>
        </row>
        <row r="3026">
          <cell r="D3026" t="str">
            <v>BRJD160543</v>
          </cell>
          <cell r="I3026" t="str">
            <v>C (Not Buying Spares or buying lubricants)</v>
          </cell>
          <cell r="P3026">
            <v>4</v>
          </cell>
          <cell r="Q3026" t="str">
            <v>Air lube Plus</v>
          </cell>
          <cell r="R3026">
            <v>45983</v>
          </cell>
          <cell r="U3026">
            <v>45983</v>
          </cell>
          <cell r="V3026">
            <v>45983</v>
          </cell>
          <cell r="AD3026" t="str">
            <v>90</v>
          </cell>
          <cell r="AE3026" t="str">
            <v>840</v>
          </cell>
          <cell r="AG3026" t="str">
            <v>1000</v>
          </cell>
        </row>
        <row r="3027">
          <cell r="D3027" t="str">
            <v>BRJC371828</v>
          </cell>
          <cell r="I3027" t="str">
            <v>B (Below 100% potential spares purchased)</v>
          </cell>
          <cell r="N3027">
            <v>6871</v>
          </cell>
          <cell r="O3027">
            <v>7112</v>
          </cell>
          <cell r="P3027">
            <v>3</v>
          </cell>
          <cell r="Q3027" t="str">
            <v>XD</v>
          </cell>
          <cell r="R3027">
            <v>46105</v>
          </cell>
          <cell r="S3027">
            <v>46105</v>
          </cell>
          <cell r="T3027">
            <v>46105</v>
          </cell>
          <cell r="U3027">
            <v>46105</v>
          </cell>
          <cell r="V3027">
            <v>46105</v>
          </cell>
          <cell r="W3027">
            <v>45749</v>
          </cell>
          <cell r="AB3027" t="str">
            <v>200</v>
          </cell>
          <cell r="AC3027" t="str">
            <v>2000</v>
          </cell>
          <cell r="AD3027" t="str">
            <v>4000</v>
          </cell>
          <cell r="AE3027" t="str">
            <v>4000</v>
          </cell>
          <cell r="AF3027" t="str">
            <v>5066</v>
          </cell>
          <cell r="AG3027" t="str">
            <v>4000</v>
          </cell>
        </row>
        <row r="3028">
          <cell r="D3028" t="str">
            <v>BRJC371742</v>
          </cell>
          <cell r="I3028" t="str">
            <v>C (Not Buying Spares or buying lubricants)</v>
          </cell>
          <cell r="N3028">
            <v>6850</v>
          </cell>
          <cell r="O3028">
            <v>1932</v>
          </cell>
          <cell r="P3028">
            <v>3</v>
          </cell>
          <cell r="Q3028" t="str">
            <v>XD</v>
          </cell>
          <cell r="R3028">
            <v>46046</v>
          </cell>
          <cell r="S3028">
            <v>46046</v>
          </cell>
          <cell r="T3028">
            <v>46046</v>
          </cell>
          <cell r="U3028">
            <v>46046</v>
          </cell>
          <cell r="V3028">
            <v>46046</v>
          </cell>
          <cell r="W3028">
            <v>46046</v>
          </cell>
          <cell r="AB3028" t="str">
            <v>1998</v>
          </cell>
          <cell r="AC3028" t="str">
            <v>1998</v>
          </cell>
          <cell r="AD3028" t="str">
            <v>3998</v>
          </cell>
          <cell r="AE3028" t="str">
            <v>3998</v>
          </cell>
          <cell r="AF3028" t="str">
            <v>7998</v>
          </cell>
          <cell r="AG3028" t="str">
            <v>3998</v>
          </cell>
        </row>
        <row r="3029">
          <cell r="D3029" t="str">
            <v>BRJC371698</v>
          </cell>
          <cell r="I3029" t="str">
            <v>C (Not Buying Spares or buying lubricants)</v>
          </cell>
          <cell r="N3029">
            <v>6772</v>
          </cell>
          <cell r="O3029">
            <v>3977</v>
          </cell>
          <cell r="P3029">
            <v>1</v>
          </cell>
          <cell r="Q3029" t="str">
            <v>XD</v>
          </cell>
          <cell r="R3029">
            <v>45308</v>
          </cell>
          <cell r="S3029">
            <v>45308</v>
          </cell>
          <cell r="T3029">
            <v>45308</v>
          </cell>
          <cell r="U3029">
            <v>45308</v>
          </cell>
          <cell r="V3029">
            <v>45308</v>
          </cell>
          <cell r="W3029">
            <v>45308</v>
          </cell>
          <cell r="AB3029" t="str">
            <v>535</v>
          </cell>
          <cell r="AC3029" t="str">
            <v>535</v>
          </cell>
          <cell r="AD3029" t="str">
            <v>2205</v>
          </cell>
          <cell r="AE3029" t="str">
            <v>1049</v>
          </cell>
          <cell r="AF3029" t="str">
            <v>1725</v>
          </cell>
          <cell r="AG3029" t="str">
            <v>1049</v>
          </cell>
        </row>
        <row r="3030">
          <cell r="D3030" t="str">
            <v>BRAD160802</v>
          </cell>
          <cell r="I3030" t="str">
            <v>D (Compressor scrapped/ Company shut)</v>
          </cell>
          <cell r="P3030">
            <v>8</v>
          </cell>
          <cell r="Q3030" t="str">
            <v>Air lube Plus</v>
          </cell>
          <cell r="R3030">
            <v>44917</v>
          </cell>
          <cell r="U3030">
            <v>44917</v>
          </cell>
          <cell r="AD3030" t="str">
            <v>750</v>
          </cell>
          <cell r="AE3030" t="str">
            <v>1500</v>
          </cell>
          <cell r="AG3030" t="str">
            <v>3000</v>
          </cell>
        </row>
        <row r="3031">
          <cell r="D3031" t="str">
            <v>BRAD160777</v>
          </cell>
          <cell r="I3031" t="str">
            <v>A (100% potential spares purchased)</v>
          </cell>
          <cell r="P3031">
            <v>6</v>
          </cell>
          <cell r="Q3031" t="str">
            <v>Air lube Plus</v>
          </cell>
          <cell r="R3031">
            <v>46163</v>
          </cell>
          <cell r="U3031">
            <v>46163</v>
          </cell>
          <cell r="V3031">
            <v>46163</v>
          </cell>
          <cell r="AD3031" t="str">
            <v>1500</v>
          </cell>
          <cell r="AE3031" t="str">
            <v>1500</v>
          </cell>
          <cell r="AG3031" t="str">
            <v>1000</v>
          </cell>
        </row>
        <row r="3032">
          <cell r="D3032" t="str">
            <v>BRAC372417</v>
          </cell>
          <cell r="I3032" t="str">
            <v>D (Compressor scrapped/ Company shut)</v>
          </cell>
          <cell r="N3032">
            <v>840</v>
          </cell>
          <cell r="O3032">
            <v>590</v>
          </cell>
          <cell r="P3032">
            <v>2</v>
          </cell>
          <cell r="AB3032" t="str">
            <v>570</v>
          </cell>
          <cell r="AC3032" t="str">
            <v>570</v>
          </cell>
          <cell r="AD3032" t="str">
            <v>2570</v>
          </cell>
          <cell r="AE3032" t="str">
            <v>2570</v>
          </cell>
          <cell r="AF3032" t="str">
            <v>6570</v>
          </cell>
          <cell r="AG3032" t="str">
            <v>570</v>
          </cell>
        </row>
        <row r="3033">
          <cell r="D3033" t="str">
            <v>BQLD160182</v>
          </cell>
          <cell r="I3033" t="str">
            <v>C (Not Buying Spares or buying lubricants)</v>
          </cell>
          <cell r="P3033">
            <v>4</v>
          </cell>
          <cell r="Q3033" t="str">
            <v>Air lube Plus</v>
          </cell>
          <cell r="R3033">
            <v>45265</v>
          </cell>
          <cell r="U3033">
            <v>45054</v>
          </cell>
          <cell r="AD3033" t="str">
            <v>575</v>
          </cell>
          <cell r="AE3033" t="str">
            <v>950</v>
          </cell>
          <cell r="AG3033" t="str">
            <v>1000</v>
          </cell>
        </row>
        <row r="3034">
          <cell r="D3034" t="str">
            <v>BQLD160145</v>
          </cell>
          <cell r="I3034" t="str">
            <v>D (Compressor scrapped/ Company shut)</v>
          </cell>
          <cell r="P3034">
            <v>2</v>
          </cell>
          <cell r="AE3034" t="str">
            <v>155</v>
          </cell>
          <cell r="AG3034" t="str">
            <v>0</v>
          </cell>
        </row>
        <row r="3035">
          <cell r="D3035" t="str">
            <v>BQLD160128</v>
          </cell>
          <cell r="I3035" t="str">
            <v>D (Compressor scrapped/ Company shut)</v>
          </cell>
          <cell r="P3035">
            <v>0</v>
          </cell>
        </row>
        <row r="3036">
          <cell r="D3036" t="str">
            <v>BQLC370193</v>
          </cell>
          <cell r="I3036" t="str">
            <v>A (100% potential spares purchased)</v>
          </cell>
          <cell r="N3036">
            <v>5170</v>
          </cell>
          <cell r="O3036">
            <v>10036</v>
          </cell>
          <cell r="P3036">
            <v>4</v>
          </cell>
          <cell r="Q3036" t="str">
            <v>XD</v>
          </cell>
          <cell r="R3036">
            <v>46044</v>
          </cell>
          <cell r="S3036">
            <v>46044</v>
          </cell>
          <cell r="T3036">
            <v>46044</v>
          </cell>
          <cell r="U3036">
            <v>46044</v>
          </cell>
          <cell r="V3036">
            <v>46044</v>
          </cell>
          <cell r="W3036">
            <v>46044</v>
          </cell>
          <cell r="AB3036" t="str">
            <v>1990</v>
          </cell>
          <cell r="AC3036" t="str">
            <v>1990</v>
          </cell>
          <cell r="AD3036" t="str">
            <v>3990</v>
          </cell>
          <cell r="AE3036" t="str">
            <v>3990</v>
          </cell>
          <cell r="AF3036" t="str">
            <v>7990</v>
          </cell>
          <cell r="AG3036" t="str">
            <v>3990</v>
          </cell>
        </row>
        <row r="3037">
          <cell r="D3037" t="str">
            <v>BQKS040078</v>
          </cell>
          <cell r="I3037" t="str">
            <v>F (Company/Customer unidentified)</v>
          </cell>
        </row>
        <row r="3038">
          <cell r="D3038" t="str">
            <v>BQKS040079</v>
          </cell>
          <cell r="I3038" t="str">
            <v>D (Compressor scrapped/ Company shut)</v>
          </cell>
          <cell r="P3038">
            <v>10</v>
          </cell>
          <cell r="AB3038" t="str">
            <v>509</v>
          </cell>
          <cell r="AC3038" t="str">
            <v>509</v>
          </cell>
          <cell r="AD3038" t="str">
            <v>2209</v>
          </cell>
          <cell r="AE3038" t="str">
            <v>2209</v>
          </cell>
          <cell r="AF3038" t="str">
            <v>2509</v>
          </cell>
          <cell r="AG3038" t="str">
            <v>2209</v>
          </cell>
        </row>
        <row r="3039">
          <cell r="D3039" t="str">
            <v>BQKD200041</v>
          </cell>
          <cell r="I3039" t="str">
            <v>D (Compressor scrapped/ Company shut)</v>
          </cell>
          <cell r="P3039">
            <v>0</v>
          </cell>
          <cell r="AE3039" t="str">
            <v>1190</v>
          </cell>
          <cell r="AG3039" t="str">
            <v>0</v>
          </cell>
        </row>
        <row r="3040">
          <cell r="D3040" t="str">
            <v>BQKD200046</v>
          </cell>
          <cell r="I3040" t="str">
            <v>D (Compressor scrapped/ Company shut)</v>
          </cell>
          <cell r="P3040">
            <v>3</v>
          </cell>
          <cell r="Q3040" t="str">
            <v>Air lube Plus</v>
          </cell>
          <cell r="R3040">
            <v>45335</v>
          </cell>
          <cell r="U3040">
            <v>44988</v>
          </cell>
          <cell r="V3040">
            <v>45335</v>
          </cell>
          <cell r="AD3040" t="str">
            <v>240</v>
          </cell>
          <cell r="AE3040" t="str">
            <v>490</v>
          </cell>
          <cell r="AG3040" t="str">
            <v>1000</v>
          </cell>
        </row>
        <row r="3041">
          <cell r="D3041" t="str">
            <v>BQKD200047</v>
          </cell>
          <cell r="I3041" t="str">
            <v>A (100% potential spares purchased)</v>
          </cell>
          <cell r="P3041">
            <v>3</v>
          </cell>
          <cell r="Q3041" t="str">
            <v>Air lube Plus</v>
          </cell>
          <cell r="R3041">
            <v>45955</v>
          </cell>
          <cell r="U3041">
            <v>45852</v>
          </cell>
          <cell r="V3041">
            <v>45852</v>
          </cell>
          <cell r="AD3041" t="str">
            <v>95</v>
          </cell>
          <cell r="AE3041" t="str">
            <v>845</v>
          </cell>
          <cell r="AG3041" t="str">
            <v>1000</v>
          </cell>
        </row>
        <row r="3042">
          <cell r="D3042" t="str">
            <v>BQKD200048</v>
          </cell>
          <cell r="I3042" t="str">
            <v>A (100% potential spares purchased)</v>
          </cell>
          <cell r="P3042">
            <v>3</v>
          </cell>
          <cell r="Q3042" t="str">
            <v>Air lube Plus</v>
          </cell>
          <cell r="R3042">
            <v>45955</v>
          </cell>
          <cell r="U3042">
            <v>45756</v>
          </cell>
          <cell r="V3042">
            <v>45756</v>
          </cell>
          <cell r="AD3042" t="str">
            <v>210</v>
          </cell>
          <cell r="AE3042" t="str">
            <v>960</v>
          </cell>
          <cell r="AG3042" t="str">
            <v>1000</v>
          </cell>
        </row>
        <row r="3043">
          <cell r="D3043" t="str">
            <v>BQKD200053</v>
          </cell>
          <cell r="I3043" t="str">
            <v>D (Compressor scrapped/ Company shut)</v>
          </cell>
        </row>
        <row r="3044">
          <cell r="D3044" t="str">
            <v>BQKD160115</v>
          </cell>
          <cell r="I3044" t="str">
            <v>A (100% potential spares purchased)</v>
          </cell>
          <cell r="P3044">
            <v>2</v>
          </cell>
          <cell r="Q3044" t="str">
            <v>Air lube Plus</v>
          </cell>
          <cell r="R3044">
            <v>46160</v>
          </cell>
          <cell r="U3044">
            <v>46160</v>
          </cell>
          <cell r="V3044">
            <v>46160</v>
          </cell>
          <cell r="AD3044" t="str">
            <v>750</v>
          </cell>
          <cell r="AE3044" t="str">
            <v>1500</v>
          </cell>
          <cell r="AG3044" t="str">
            <v>1000</v>
          </cell>
        </row>
        <row r="3045">
          <cell r="D3045" t="str">
            <v>BQKD200034</v>
          </cell>
          <cell r="I3045" t="str">
            <v>A (100% potential spares purchased)</v>
          </cell>
          <cell r="P3045">
            <v>3</v>
          </cell>
          <cell r="Q3045" t="str">
            <v>Air lube</v>
          </cell>
          <cell r="R3045">
            <v>45266</v>
          </cell>
          <cell r="AD3045" t="str">
            <v>250</v>
          </cell>
          <cell r="AE3045" t="str">
            <v>700</v>
          </cell>
          <cell r="AG3045" t="str">
            <v>1000</v>
          </cell>
        </row>
        <row r="3046">
          <cell r="D3046" t="str">
            <v>BQKD160094</v>
          </cell>
          <cell r="I3046" t="str">
            <v>D (Compressor scrapped/ Company shut)</v>
          </cell>
          <cell r="P3046">
            <v>0</v>
          </cell>
        </row>
        <row r="3047">
          <cell r="D3047" t="str">
            <v>BQKD160099</v>
          </cell>
          <cell r="I3047" t="str">
            <v>A (100% potential spares purchased)</v>
          </cell>
          <cell r="P3047">
            <v>6</v>
          </cell>
          <cell r="Q3047" t="str">
            <v>Air lube Plus</v>
          </cell>
          <cell r="R3047">
            <v>46161</v>
          </cell>
          <cell r="U3047">
            <v>46161</v>
          </cell>
          <cell r="V3047">
            <v>46161</v>
          </cell>
          <cell r="AD3047" t="str">
            <v>1500</v>
          </cell>
          <cell r="AE3047" t="str">
            <v>1500</v>
          </cell>
          <cell r="AG3047" t="str">
            <v>1000</v>
          </cell>
        </row>
        <row r="3048">
          <cell r="D3048" t="str">
            <v>BQKD160076</v>
          </cell>
          <cell r="I3048" t="str">
            <v>B (Below 100% potential spares purchased)</v>
          </cell>
          <cell r="P3048">
            <v>4</v>
          </cell>
          <cell r="Q3048" t="str">
            <v>Air lube Plus</v>
          </cell>
          <cell r="R3048">
            <v>45955</v>
          </cell>
          <cell r="U3048">
            <v>45955</v>
          </cell>
          <cell r="V3048">
            <v>45955</v>
          </cell>
          <cell r="AD3048" t="str">
            <v>170</v>
          </cell>
          <cell r="AE3048" t="str">
            <v>920</v>
          </cell>
          <cell r="AG3048" t="str">
            <v>1000</v>
          </cell>
        </row>
        <row r="3049">
          <cell r="D3049" t="str">
            <v>BQJF150001</v>
          </cell>
          <cell r="I3049" t="str">
            <v>B (Below 100% potential spares purchased)</v>
          </cell>
          <cell r="O3049">
            <v>17957</v>
          </cell>
          <cell r="P3049">
            <v>4</v>
          </cell>
          <cell r="Q3049" t="str">
            <v>XD</v>
          </cell>
          <cell r="R3049">
            <v>46013</v>
          </cell>
          <cell r="S3049">
            <v>46013</v>
          </cell>
          <cell r="T3049">
            <v>46013</v>
          </cell>
          <cell r="U3049">
            <v>46013</v>
          </cell>
          <cell r="V3049">
            <v>46013</v>
          </cell>
          <cell r="W3049">
            <v>46013</v>
          </cell>
          <cell r="AB3049" t="str">
            <v>1451</v>
          </cell>
          <cell r="AC3049" t="str">
            <v>1451</v>
          </cell>
          <cell r="AD3049" t="str">
            <v>3451</v>
          </cell>
          <cell r="AE3049" t="str">
            <v>3451</v>
          </cell>
          <cell r="AF3049" t="str">
            <v>7451</v>
          </cell>
          <cell r="AG3049" t="str">
            <v>3451</v>
          </cell>
        </row>
        <row r="3050">
          <cell r="D3050" t="str">
            <v>BQJD200011</v>
          </cell>
          <cell r="I3050" t="str">
            <v>B (Below 100% potential spares purchased)</v>
          </cell>
          <cell r="P3050">
            <v>6</v>
          </cell>
          <cell r="Q3050" t="str">
            <v>Air lube Plus</v>
          </cell>
          <cell r="R3050">
            <v>45955</v>
          </cell>
          <cell r="U3050">
            <v>45955</v>
          </cell>
          <cell r="V3050">
            <v>45955</v>
          </cell>
          <cell r="AD3050" t="str">
            <v>570</v>
          </cell>
          <cell r="AE3050" t="str">
            <v>160</v>
          </cell>
          <cell r="AG3050" t="str">
            <v>1000</v>
          </cell>
        </row>
        <row r="3051">
          <cell r="D3051" t="str">
            <v>BQJD200019</v>
          </cell>
          <cell r="I3051" t="str">
            <v>D (Compressor scrapped/ Company shut)</v>
          </cell>
        </row>
        <row r="3052">
          <cell r="D3052" t="str">
            <v>BQJD200026</v>
          </cell>
          <cell r="I3052" t="str">
            <v>D (Compressor scrapped/ Company shut)</v>
          </cell>
        </row>
        <row r="3053">
          <cell r="D3053" t="str">
            <v>BQJD200029</v>
          </cell>
          <cell r="I3053" t="str">
            <v>D (Compressor scrapped/ Company shut)</v>
          </cell>
          <cell r="P3053">
            <v>3</v>
          </cell>
          <cell r="AE3053" t="str">
            <v>235</v>
          </cell>
          <cell r="AG3053" t="str">
            <v>0</v>
          </cell>
        </row>
        <row r="3054">
          <cell r="D3054" t="str">
            <v>BQJD160027</v>
          </cell>
          <cell r="I3054" t="str">
            <v>A (100% potential spares purchased)</v>
          </cell>
          <cell r="P3054">
            <v>2</v>
          </cell>
          <cell r="Q3054" t="str">
            <v>Air lube Plus</v>
          </cell>
          <cell r="R3054">
            <v>45265</v>
          </cell>
          <cell r="U3054">
            <v>44965</v>
          </cell>
          <cell r="AD3054" t="str">
            <v>600</v>
          </cell>
          <cell r="AE3054" t="str">
            <v>600</v>
          </cell>
          <cell r="AG3054" t="str">
            <v>600</v>
          </cell>
        </row>
        <row r="3055">
          <cell r="D3055" t="str">
            <v>BQJD160040</v>
          </cell>
          <cell r="I3055" t="str">
            <v>A (100% potential spares purchased)</v>
          </cell>
          <cell r="P3055">
            <v>4</v>
          </cell>
          <cell r="Q3055" t="str">
            <v>Air lube Plus</v>
          </cell>
          <cell r="R3055">
            <v>46161</v>
          </cell>
          <cell r="U3055">
            <v>46161</v>
          </cell>
          <cell r="V3055">
            <v>46161</v>
          </cell>
          <cell r="AD3055" t="str">
            <v>1500</v>
          </cell>
          <cell r="AE3055" t="str">
            <v>1500</v>
          </cell>
          <cell r="AG3055" t="str">
            <v>1000</v>
          </cell>
        </row>
        <row r="3056">
          <cell r="D3056" t="str">
            <v>BQJD160019</v>
          </cell>
          <cell r="I3056" t="str">
            <v>D (Compressor scrapped/ Company shut)</v>
          </cell>
          <cell r="P3056">
            <v>0</v>
          </cell>
          <cell r="AE3056" t="str">
            <v>0</v>
          </cell>
          <cell r="AG3056" t="str">
            <v>0</v>
          </cell>
        </row>
        <row r="3057">
          <cell r="D3057" t="str">
            <v>BQJD120016</v>
          </cell>
          <cell r="I3057" t="str">
            <v>C (Not Buying Spares or buying lubricants)</v>
          </cell>
          <cell r="P3057">
            <v>4</v>
          </cell>
          <cell r="Q3057" t="str">
            <v>Air lube Plus</v>
          </cell>
          <cell r="R3057">
            <v>45265</v>
          </cell>
          <cell r="AD3057" t="str">
            <v>360</v>
          </cell>
          <cell r="AE3057" t="str">
            <v>860</v>
          </cell>
          <cell r="AG3057" t="str">
            <v>1000</v>
          </cell>
        </row>
        <row r="3058">
          <cell r="D3058" t="str">
            <v>BQJC370018</v>
          </cell>
          <cell r="I3058" t="str">
            <v>D (Compressor scrapped/ Company shut)</v>
          </cell>
          <cell r="N3058">
            <v>3961</v>
          </cell>
          <cell r="O3058">
            <v>599</v>
          </cell>
          <cell r="P3058">
            <v>8</v>
          </cell>
          <cell r="Q3058" t="str">
            <v>XD</v>
          </cell>
          <cell r="R3058">
            <v>45219</v>
          </cell>
          <cell r="S3058">
            <v>45436</v>
          </cell>
          <cell r="T3058">
            <v>45436</v>
          </cell>
          <cell r="U3058">
            <v>45219</v>
          </cell>
          <cell r="V3058">
            <v>45219</v>
          </cell>
          <cell r="W3058">
            <v>45219</v>
          </cell>
          <cell r="AB3058" t="str">
            <v>2000</v>
          </cell>
          <cell r="AC3058" t="str">
            <v>2000</v>
          </cell>
          <cell r="AD3058" t="str">
            <v>2481</v>
          </cell>
          <cell r="AE3058" t="str">
            <v>2481</v>
          </cell>
          <cell r="AF3058" t="str">
            <v>3481</v>
          </cell>
          <cell r="AG3058" t="str">
            <v>1481</v>
          </cell>
        </row>
        <row r="3059">
          <cell r="D3059" t="str">
            <v>BQIS040809</v>
          </cell>
          <cell r="I3059" t="str">
            <v>D (Compressor scrapped/ Company shut)</v>
          </cell>
          <cell r="N3059">
            <v>0</v>
          </cell>
          <cell r="O3059">
            <v>22523</v>
          </cell>
          <cell r="P3059">
            <v>4</v>
          </cell>
          <cell r="Q3059" t="str">
            <v>Synthetic</v>
          </cell>
          <cell r="R3059">
            <v>45978</v>
          </cell>
          <cell r="S3059">
            <v>45978</v>
          </cell>
          <cell r="T3059">
            <v>45978</v>
          </cell>
          <cell r="U3059">
            <v>45978</v>
          </cell>
          <cell r="V3059">
            <v>45978</v>
          </cell>
          <cell r="W3059">
            <v>45978</v>
          </cell>
          <cell r="AB3059" t="str">
            <v>3830</v>
          </cell>
          <cell r="AC3059" t="str">
            <v>3830</v>
          </cell>
          <cell r="AD3059" t="str">
            <v>5830</v>
          </cell>
          <cell r="AE3059" t="str">
            <v>5830</v>
          </cell>
          <cell r="AF3059" t="str">
            <v>7830</v>
          </cell>
          <cell r="AG3059" t="str">
            <v>3830</v>
          </cell>
        </row>
        <row r="3060">
          <cell r="D3060" t="str">
            <v>BQIS031915</v>
          </cell>
          <cell r="I3060" t="str">
            <v>C (Not Buying Spares or buying lubricants)</v>
          </cell>
          <cell r="N3060">
            <v>14246</v>
          </cell>
          <cell r="O3060">
            <v>9108</v>
          </cell>
          <cell r="P3060">
            <v>4</v>
          </cell>
          <cell r="Q3060" t="str">
            <v>XD</v>
          </cell>
          <cell r="R3060">
            <v>46027</v>
          </cell>
          <cell r="S3060">
            <v>46027</v>
          </cell>
          <cell r="T3060">
            <v>46027</v>
          </cell>
          <cell r="U3060">
            <v>46027</v>
          </cell>
          <cell r="V3060">
            <v>46027</v>
          </cell>
          <cell r="W3060">
            <v>46027</v>
          </cell>
          <cell r="AB3060" t="str">
            <v>1787</v>
          </cell>
          <cell r="AC3060" t="str">
            <v>1787</v>
          </cell>
          <cell r="AD3060" t="str">
            <v>3787</v>
          </cell>
          <cell r="AE3060" t="str">
            <v>3787</v>
          </cell>
          <cell r="AF3060" t="str">
            <v>7787</v>
          </cell>
          <cell r="AG3060" t="str">
            <v>3787</v>
          </cell>
        </row>
        <row r="3061">
          <cell r="D3061" t="str">
            <v>BQIS031848</v>
          </cell>
          <cell r="I3061" t="str">
            <v>D (Compressor scrapped/ Company shut)</v>
          </cell>
          <cell r="N3061">
            <v>8245</v>
          </cell>
          <cell r="O3061">
            <v>8582</v>
          </cell>
          <cell r="P3061">
            <v>4</v>
          </cell>
          <cell r="Q3061" t="str">
            <v>Synthetic</v>
          </cell>
          <cell r="R3061">
            <v>46025</v>
          </cell>
          <cell r="S3061">
            <v>46025</v>
          </cell>
          <cell r="T3061">
            <v>46025</v>
          </cell>
          <cell r="U3061">
            <v>46025</v>
          </cell>
          <cell r="V3061">
            <v>46025</v>
          </cell>
          <cell r="W3061">
            <v>46025</v>
          </cell>
          <cell r="AB3061" t="str">
            <v>3888</v>
          </cell>
          <cell r="AC3061" t="str">
            <v>3888</v>
          </cell>
          <cell r="AD3061" t="str">
            <v>5888</v>
          </cell>
          <cell r="AE3061" t="str">
            <v>5888</v>
          </cell>
          <cell r="AF3061" t="str">
            <v>7888</v>
          </cell>
          <cell r="AG3061" t="str">
            <v>3888</v>
          </cell>
        </row>
        <row r="3062">
          <cell r="D3062" t="str">
            <v>BQID160519</v>
          </cell>
          <cell r="I3062" t="str">
            <v>B (Below 100% potential spares purchased)</v>
          </cell>
          <cell r="P3062">
            <v>4</v>
          </cell>
          <cell r="Q3062" t="str">
            <v>Air lube Plus</v>
          </cell>
          <cell r="R3062">
            <v>46045</v>
          </cell>
          <cell r="U3062">
            <v>46045</v>
          </cell>
          <cell r="V3062">
            <v>46045</v>
          </cell>
          <cell r="AD3062" t="str">
            <v>350</v>
          </cell>
          <cell r="AE3062" t="str">
            <v>1100</v>
          </cell>
          <cell r="AG3062" t="str">
            <v>1000</v>
          </cell>
        </row>
        <row r="3063">
          <cell r="D3063" t="str">
            <v>BQID160527</v>
          </cell>
          <cell r="I3063" t="str">
            <v>D (Compressor scrapped/ Company shut)</v>
          </cell>
          <cell r="P3063">
            <v>2</v>
          </cell>
          <cell r="AE3063" t="str">
            <v>785</v>
          </cell>
          <cell r="AG3063" t="str">
            <v>0</v>
          </cell>
        </row>
        <row r="3064">
          <cell r="D3064" t="str">
            <v>BQID160499</v>
          </cell>
          <cell r="I3064" t="str">
            <v>A (100% potential spares purchased)</v>
          </cell>
          <cell r="P3064">
            <v>1</v>
          </cell>
          <cell r="Q3064" t="str">
            <v>Air lube Plus</v>
          </cell>
          <cell r="R3064">
            <v>45955</v>
          </cell>
          <cell r="U3064">
            <v>45811</v>
          </cell>
          <cell r="V3064">
            <v>45811</v>
          </cell>
          <cell r="AD3064" t="str">
            <v>555</v>
          </cell>
          <cell r="AE3064" t="str">
            <v>1305</v>
          </cell>
          <cell r="AG3064" t="str">
            <v>1000</v>
          </cell>
        </row>
        <row r="3065">
          <cell r="D3065" t="str">
            <v>BQID160510</v>
          </cell>
          <cell r="I3065" t="str">
            <v>D (Compressor scrapped/ Company shut)</v>
          </cell>
          <cell r="P3065">
            <v>0</v>
          </cell>
          <cell r="AE3065" t="str">
            <v>1030</v>
          </cell>
          <cell r="AG3065" t="str">
            <v>0</v>
          </cell>
        </row>
        <row r="3066">
          <cell r="D3066" t="str">
            <v>BQID160467</v>
          </cell>
          <cell r="I3066" t="str">
            <v>A (100% potential spares purchased)</v>
          </cell>
          <cell r="P3066">
            <v>0</v>
          </cell>
        </row>
        <row r="3067">
          <cell r="D3067" t="str">
            <v>BQID120163</v>
          </cell>
          <cell r="I3067" t="str">
            <v>D (Compressor scrapped/ Company shut)</v>
          </cell>
        </row>
        <row r="3068">
          <cell r="D3068" t="str">
            <v>BQIC371495</v>
          </cell>
          <cell r="I3068" t="str">
            <v>D (Compressor scrapped/ Company shut)</v>
          </cell>
          <cell r="N3068">
            <v>3173</v>
          </cell>
          <cell r="O3068">
            <v>8159</v>
          </cell>
          <cell r="P3068">
            <v>2</v>
          </cell>
          <cell r="Q3068" t="str">
            <v>XD</v>
          </cell>
          <cell r="R3068">
            <v>45616</v>
          </cell>
          <cell r="S3068">
            <v>45616</v>
          </cell>
          <cell r="T3068">
            <v>45616</v>
          </cell>
          <cell r="U3068">
            <v>45616</v>
          </cell>
          <cell r="V3068">
            <v>45616</v>
          </cell>
          <cell r="W3068">
            <v>45019</v>
          </cell>
          <cell r="AB3068" t="str">
            <v>1533</v>
          </cell>
          <cell r="AC3068" t="str">
            <v>1533</v>
          </cell>
          <cell r="AD3068" t="str">
            <v>3533</v>
          </cell>
          <cell r="AE3068" t="str">
            <v>3533</v>
          </cell>
          <cell r="AF3068" t="str">
            <v>5775</v>
          </cell>
          <cell r="AG3068" t="str">
            <v>3533</v>
          </cell>
        </row>
        <row r="3069">
          <cell r="D3069" t="str">
            <v>BQIC371432</v>
          </cell>
          <cell r="I3069" t="str">
            <v>D (Compressor scrapped/ Company shut)</v>
          </cell>
        </row>
        <row r="3070">
          <cell r="D3070" t="str">
            <v>BQHD160427</v>
          </cell>
          <cell r="I3070" t="str">
            <v>D (Compressor scrapped/ Company shut)</v>
          </cell>
          <cell r="N3070">
            <v>0</v>
          </cell>
          <cell r="O3070">
            <v>0</v>
          </cell>
          <cell r="P3070">
            <v>10</v>
          </cell>
          <cell r="Q3070" t="str">
            <v>Air lube Plus</v>
          </cell>
          <cell r="R3070">
            <v>44984</v>
          </cell>
          <cell r="AD3070" t="str">
            <v>750</v>
          </cell>
          <cell r="AE3070" t="str">
            <v>500</v>
          </cell>
          <cell r="AG3070" t="str">
            <v>600</v>
          </cell>
        </row>
        <row r="3071">
          <cell r="D3071" t="str">
            <v>BQHD160412</v>
          </cell>
          <cell r="I3071" t="str">
            <v>C (Not Buying Spares or buying lubricants)</v>
          </cell>
          <cell r="P3071">
            <v>4</v>
          </cell>
          <cell r="Q3071" t="str">
            <v>Air lube Plus</v>
          </cell>
          <cell r="R3071">
            <v>45265</v>
          </cell>
          <cell r="U3071">
            <v>45798</v>
          </cell>
          <cell r="V3071">
            <v>45798</v>
          </cell>
          <cell r="AD3071" t="str">
            <v>60</v>
          </cell>
          <cell r="AE3071" t="str">
            <v>1240</v>
          </cell>
          <cell r="AG3071" t="str">
            <v>1000</v>
          </cell>
        </row>
        <row r="3072">
          <cell r="D3072" t="str">
            <v>BQHD160416</v>
          </cell>
          <cell r="I3072" t="str">
            <v>A (100% potential spares purchased)</v>
          </cell>
          <cell r="P3072">
            <v>3</v>
          </cell>
          <cell r="Q3072" t="str">
            <v>Air lube Plus</v>
          </cell>
          <cell r="R3072">
            <v>45289</v>
          </cell>
          <cell r="U3072">
            <v>44935</v>
          </cell>
          <cell r="AD3072" t="str">
            <v>665</v>
          </cell>
          <cell r="AE3072" t="str">
            <v>665</v>
          </cell>
          <cell r="AG3072" t="str">
            <v>1000</v>
          </cell>
        </row>
        <row r="3073">
          <cell r="D3073" t="str">
            <v>BQHD160418</v>
          </cell>
          <cell r="I3073" t="str">
            <v>C (Not Buying Spares or buying lubricants)</v>
          </cell>
          <cell r="P3073">
            <v>4</v>
          </cell>
          <cell r="Q3073" t="str">
            <v>Air lube Plus</v>
          </cell>
          <cell r="R3073">
            <v>45983</v>
          </cell>
          <cell r="U3073">
            <v>45983</v>
          </cell>
          <cell r="V3073">
            <v>45983</v>
          </cell>
          <cell r="AD3073" t="str">
            <v>90</v>
          </cell>
          <cell r="AE3073" t="str">
            <v>840</v>
          </cell>
          <cell r="AG3073" t="str">
            <v>1000</v>
          </cell>
        </row>
        <row r="3074">
          <cell r="D3074" t="str">
            <v>BQHD160361</v>
          </cell>
          <cell r="I3074" t="str">
            <v>C (Not Buying Spares or buying lubricants)</v>
          </cell>
          <cell r="P3074">
            <v>2</v>
          </cell>
          <cell r="Q3074" t="str">
            <v>Air lube Plus</v>
          </cell>
          <cell r="R3074">
            <v>45983</v>
          </cell>
          <cell r="U3074">
            <v>45983</v>
          </cell>
          <cell r="V3074">
            <v>45983</v>
          </cell>
          <cell r="AD3074" t="str">
            <v>1500</v>
          </cell>
          <cell r="AE3074" t="str">
            <v>1500</v>
          </cell>
          <cell r="AG3074" t="str">
            <v>1000</v>
          </cell>
        </row>
        <row r="3075">
          <cell r="D3075" t="str">
            <v>BQGD220072</v>
          </cell>
          <cell r="I3075" t="str">
            <v>D (Compressor scrapped/ Company shut)</v>
          </cell>
          <cell r="P3075">
            <v>6</v>
          </cell>
          <cell r="Q3075" t="str">
            <v>Air lube Plus</v>
          </cell>
          <cell r="R3075">
            <v>46117</v>
          </cell>
          <cell r="U3075">
            <v>46117</v>
          </cell>
          <cell r="V3075">
            <v>45714</v>
          </cell>
          <cell r="AD3075" t="str">
            <v>500</v>
          </cell>
          <cell r="AE3075" t="str">
            <v>1500</v>
          </cell>
          <cell r="AG3075" t="str">
            <v>1000</v>
          </cell>
        </row>
        <row r="3076">
          <cell r="D3076" t="str">
            <v>BQGD230029</v>
          </cell>
          <cell r="I3076" t="str">
            <v>A (100% potential spares purchased)</v>
          </cell>
          <cell r="P3076">
            <v>10</v>
          </cell>
          <cell r="Q3076" t="str">
            <v>Air lube Plus</v>
          </cell>
          <cell r="R3076">
            <v>45335</v>
          </cell>
          <cell r="U3076">
            <v>44919</v>
          </cell>
          <cell r="V3076">
            <v>45289</v>
          </cell>
          <cell r="AD3076" t="str">
            <v>340</v>
          </cell>
          <cell r="AE3076" t="str">
            <v>340</v>
          </cell>
          <cell r="AG3076" t="str">
            <v>1000</v>
          </cell>
        </row>
      </sheetData>
      <sheetData sheetId="7"/>
      <sheetData sheetId="8">
        <row r="1">
          <cell r="E1" t="str">
            <v>Customer Asset</v>
          </cell>
          <cell r="L1" t="str">
            <v>AMC Status</v>
          </cell>
        </row>
        <row r="2">
          <cell r="E2" t="str">
            <v>BXDS036842</v>
          </cell>
          <cell r="L2" t="str">
            <v>AMC</v>
          </cell>
        </row>
        <row r="3">
          <cell r="E3" t="str">
            <v>ONIC370102</v>
          </cell>
          <cell r="L3" t="str">
            <v>AMC</v>
          </cell>
        </row>
        <row r="4">
          <cell r="E4" t="str">
            <v>GOGC370754</v>
          </cell>
          <cell r="L4" t="str">
            <v>AMC</v>
          </cell>
        </row>
        <row r="5">
          <cell r="E5" t="str">
            <v>BRAS033261</v>
          </cell>
          <cell r="L5" t="str">
            <v>AMC</v>
          </cell>
        </row>
        <row r="6">
          <cell r="E6" t="str">
            <v>BSCS037349</v>
          </cell>
          <cell r="L6" t="str">
            <v>AMC</v>
          </cell>
        </row>
        <row r="7">
          <cell r="E7" t="str">
            <v>BLGS040582</v>
          </cell>
          <cell r="L7" t="str">
            <v>AMC</v>
          </cell>
        </row>
        <row r="8">
          <cell r="E8" t="str">
            <v>BSCS037531</v>
          </cell>
          <cell r="L8" t="str">
            <v>AMC</v>
          </cell>
        </row>
        <row r="9">
          <cell r="E9" t="str">
            <v>CSAE672610</v>
          </cell>
          <cell r="L9" t="str">
            <v>AMC</v>
          </cell>
        </row>
        <row r="10">
          <cell r="E10" t="str">
            <v>CSBE672630</v>
          </cell>
          <cell r="L10" t="str">
            <v>AMC</v>
          </cell>
        </row>
        <row r="11">
          <cell r="E11" t="str">
            <v>BVFS049398</v>
          </cell>
          <cell r="L11" t="str">
            <v>AMC</v>
          </cell>
        </row>
        <row r="12">
          <cell r="E12" t="str">
            <v>BVFS049426</v>
          </cell>
          <cell r="L12" t="str">
            <v>AMC</v>
          </cell>
        </row>
        <row r="13">
          <cell r="E13" t="str">
            <v>BVGF111611</v>
          </cell>
          <cell r="L13" t="str">
            <v>AMC</v>
          </cell>
        </row>
        <row r="14">
          <cell r="E14" t="str">
            <v>BVGF111615</v>
          </cell>
          <cell r="L14" t="str">
            <v>AMC</v>
          </cell>
        </row>
        <row r="15">
          <cell r="E15" t="str">
            <v>BYAS044711</v>
          </cell>
          <cell r="L15" t="str">
            <v>AMC</v>
          </cell>
        </row>
        <row r="16">
          <cell r="E16" t="str">
            <v>CTJE664808</v>
          </cell>
          <cell r="L16" t="str">
            <v>AMC</v>
          </cell>
        </row>
        <row r="17">
          <cell r="E17" t="str">
            <v>CTJE664810</v>
          </cell>
          <cell r="L17" t="str">
            <v>AMC</v>
          </cell>
        </row>
        <row r="18">
          <cell r="E18" t="str">
            <v>BXCS042723</v>
          </cell>
          <cell r="L18" t="str">
            <v>AMC</v>
          </cell>
        </row>
        <row r="19">
          <cell r="E19" t="str">
            <v>BUDS046275</v>
          </cell>
          <cell r="L19" t="str">
            <v>AMC</v>
          </cell>
        </row>
        <row r="20">
          <cell r="E20" t="str">
            <v>BPAS030126</v>
          </cell>
          <cell r="L20" t="str">
            <v>AMC</v>
          </cell>
        </row>
        <row r="21">
          <cell r="E21" t="str">
            <v>BOKC370020</v>
          </cell>
          <cell r="L21" t="str">
            <v>AMC</v>
          </cell>
        </row>
        <row r="22">
          <cell r="E22" t="str">
            <v>BSIC376940</v>
          </cell>
          <cell r="L22" t="str">
            <v>AMC</v>
          </cell>
        </row>
        <row r="23">
          <cell r="E23" t="str">
            <v>BQES030978</v>
          </cell>
          <cell r="L23" t="str">
            <v>AMC</v>
          </cell>
        </row>
        <row r="24">
          <cell r="E24" t="str">
            <v>BXIC375236</v>
          </cell>
          <cell r="L24" t="str">
            <v>AMC</v>
          </cell>
        </row>
        <row r="25">
          <cell r="E25" t="str">
            <v>21077</v>
          </cell>
          <cell r="L25" t="str">
            <v>AMC</v>
          </cell>
        </row>
        <row r="26">
          <cell r="E26" t="str">
            <v>GPBC370442</v>
          </cell>
          <cell r="L26" t="str">
            <v>AMC</v>
          </cell>
        </row>
        <row r="27">
          <cell r="E27" t="str">
            <v>BRDC373261</v>
          </cell>
          <cell r="L27" t="str">
            <v>AMC</v>
          </cell>
        </row>
        <row r="28">
          <cell r="E28" t="str">
            <v>CRHE563407</v>
          </cell>
          <cell r="L28" t="str">
            <v>AMC</v>
          </cell>
        </row>
        <row r="29">
          <cell r="E29" t="str">
            <v>BUES034926</v>
          </cell>
          <cell r="L29" t="str">
            <v>AMC</v>
          </cell>
        </row>
        <row r="30">
          <cell r="E30" t="str">
            <v>BMKC370048</v>
          </cell>
          <cell r="L30" t="str">
            <v>AMC</v>
          </cell>
        </row>
        <row r="31">
          <cell r="E31" t="str">
            <v>BSBC375530</v>
          </cell>
          <cell r="L31" t="str">
            <v>AMC</v>
          </cell>
        </row>
        <row r="32">
          <cell r="E32" t="str">
            <v>BPIC370386</v>
          </cell>
          <cell r="L32" t="str">
            <v>AMC</v>
          </cell>
        </row>
        <row r="33">
          <cell r="E33" t="str">
            <v>BSBC375535</v>
          </cell>
          <cell r="L33" t="str">
            <v>AMC</v>
          </cell>
        </row>
        <row r="34">
          <cell r="E34" t="str">
            <v>BVKC374486</v>
          </cell>
          <cell r="L34" t="str">
            <v>AMC</v>
          </cell>
        </row>
        <row r="35">
          <cell r="E35" t="str">
            <v>BXDC373881</v>
          </cell>
          <cell r="L35" t="str">
            <v>AMC</v>
          </cell>
        </row>
        <row r="36">
          <cell r="E36" t="str">
            <v>BUFS046910</v>
          </cell>
          <cell r="L36" t="str">
            <v>AMC</v>
          </cell>
        </row>
        <row r="37">
          <cell r="E37" t="str">
            <v>BJHS031586</v>
          </cell>
          <cell r="L37" t="str">
            <v>AMC</v>
          </cell>
        </row>
        <row r="38">
          <cell r="E38" t="str">
            <v>BTES044431</v>
          </cell>
          <cell r="L38" t="str">
            <v>AMC</v>
          </cell>
        </row>
        <row r="39">
          <cell r="E39" t="str">
            <v>BKCS040470</v>
          </cell>
          <cell r="L39" t="str">
            <v>AMC</v>
          </cell>
        </row>
        <row r="40">
          <cell r="E40" t="str">
            <v>BLIS031950</v>
          </cell>
          <cell r="L40" t="str">
            <v>AMC</v>
          </cell>
        </row>
        <row r="41">
          <cell r="E41" t="str">
            <v>GOCS030806</v>
          </cell>
          <cell r="L41" t="str">
            <v>AMC</v>
          </cell>
        </row>
        <row r="42">
          <cell r="E42" t="str">
            <v>BUKS045388</v>
          </cell>
          <cell r="L42" t="str">
            <v>AMC</v>
          </cell>
        </row>
        <row r="43">
          <cell r="E43" t="str">
            <v>BUKS045387</v>
          </cell>
          <cell r="L43" t="str">
            <v>AMC</v>
          </cell>
        </row>
        <row r="44">
          <cell r="E44" t="str">
            <v>BQBS033796</v>
          </cell>
          <cell r="L44" t="str">
            <v>AMC</v>
          </cell>
        </row>
        <row r="45">
          <cell r="E45" t="str">
            <v>BPCS030196</v>
          </cell>
          <cell r="L45" t="str">
            <v>AMC</v>
          </cell>
        </row>
        <row r="46">
          <cell r="E46" t="str">
            <v>BRGS035169</v>
          </cell>
          <cell r="L46" t="str">
            <v>AMC</v>
          </cell>
        </row>
        <row r="47">
          <cell r="E47" t="str">
            <v>164253</v>
          </cell>
          <cell r="L47" t="str">
            <v>AMC</v>
          </cell>
        </row>
        <row r="48">
          <cell r="E48" t="str">
            <v>BTDS044313</v>
          </cell>
          <cell r="L48" t="str">
            <v>AMC</v>
          </cell>
        </row>
        <row r="49">
          <cell r="E49" t="str">
            <v>BTDS044304</v>
          </cell>
          <cell r="L49" t="str">
            <v>AMC</v>
          </cell>
        </row>
        <row r="50">
          <cell r="E50" t="str">
            <v>BULS033141</v>
          </cell>
          <cell r="L50" t="str">
            <v>AMC</v>
          </cell>
        </row>
        <row r="51">
          <cell r="E51" t="str">
            <v>BTIS032025</v>
          </cell>
          <cell r="L51" t="str">
            <v>AMC</v>
          </cell>
        </row>
        <row r="52">
          <cell r="E52" t="str">
            <v>BTIS032020</v>
          </cell>
          <cell r="L52" t="str">
            <v>AMC</v>
          </cell>
        </row>
        <row r="53">
          <cell r="E53" t="str">
            <v>BUBS033778</v>
          </cell>
          <cell r="L53" t="str">
            <v>AMC</v>
          </cell>
        </row>
        <row r="54">
          <cell r="E54" t="str">
            <v>BUCS034287</v>
          </cell>
          <cell r="L54" t="str">
            <v>AMC</v>
          </cell>
        </row>
        <row r="55">
          <cell r="E55" t="str">
            <v>BLLS030352</v>
          </cell>
          <cell r="L55" t="str">
            <v>AMC</v>
          </cell>
        </row>
        <row r="56">
          <cell r="E56" t="str">
            <v>BVDC376415</v>
          </cell>
          <cell r="L56" t="str">
            <v>AMC</v>
          </cell>
        </row>
        <row r="57">
          <cell r="E57" t="str">
            <v>BIGS030904</v>
          </cell>
          <cell r="L57" t="str">
            <v>AMC</v>
          </cell>
        </row>
        <row r="58">
          <cell r="E58" t="str">
            <v>BKKS030393</v>
          </cell>
          <cell r="L58" t="str">
            <v>AMC</v>
          </cell>
        </row>
        <row r="59">
          <cell r="E59" t="str">
            <v>BNAS040264</v>
          </cell>
          <cell r="L59" t="str">
            <v>AMC</v>
          </cell>
        </row>
        <row r="60">
          <cell r="E60" t="str">
            <v>BJDS030976</v>
          </cell>
          <cell r="L60" t="str">
            <v>AMC</v>
          </cell>
        </row>
        <row r="61">
          <cell r="E61" t="str">
            <v>BRIS035698</v>
          </cell>
          <cell r="L61" t="str">
            <v>AMC</v>
          </cell>
        </row>
        <row r="62">
          <cell r="E62" t="str">
            <v>108441</v>
          </cell>
          <cell r="L62" t="str">
            <v>AMC</v>
          </cell>
        </row>
        <row r="63">
          <cell r="E63" t="str">
            <v>GOIS031795</v>
          </cell>
          <cell r="L63" t="str">
            <v>AMC</v>
          </cell>
        </row>
        <row r="64">
          <cell r="E64" t="str">
            <v>BMFS031346</v>
          </cell>
          <cell r="L64" t="str">
            <v>AMC</v>
          </cell>
        </row>
        <row r="65">
          <cell r="E65" t="str">
            <v>CKKE620006</v>
          </cell>
          <cell r="L65" t="str">
            <v>AMC</v>
          </cell>
        </row>
        <row r="66">
          <cell r="E66" t="str">
            <v>CWCE620033</v>
          </cell>
          <cell r="L66" t="str">
            <v>AMC</v>
          </cell>
        </row>
        <row r="67">
          <cell r="E67" t="str">
            <v>BLFS031469</v>
          </cell>
          <cell r="L67" t="str">
            <v>AMC</v>
          </cell>
        </row>
        <row r="68">
          <cell r="E68" t="str">
            <v>BUGS035879</v>
          </cell>
          <cell r="L68" t="str">
            <v>AMC</v>
          </cell>
        </row>
        <row r="69">
          <cell r="E69" t="str">
            <v>BVJC374172</v>
          </cell>
          <cell r="L69" t="str">
            <v>AMC</v>
          </cell>
        </row>
        <row r="70">
          <cell r="E70" t="str">
            <v>BUAF111226</v>
          </cell>
          <cell r="L70" t="str">
            <v>AMC</v>
          </cell>
        </row>
        <row r="71">
          <cell r="E71" t="str">
            <v>BUBF111245</v>
          </cell>
          <cell r="L71" t="str">
            <v>AMC</v>
          </cell>
        </row>
        <row r="72">
          <cell r="E72" t="str">
            <v>BUES034992</v>
          </cell>
          <cell r="L72" t="str">
            <v>AMC</v>
          </cell>
        </row>
        <row r="73">
          <cell r="E73" t="str">
            <v>BUES035120</v>
          </cell>
          <cell r="L73" t="str">
            <v>AMC</v>
          </cell>
        </row>
        <row r="74">
          <cell r="E74" t="str">
            <v>BWLS031931</v>
          </cell>
          <cell r="L74" t="str">
            <v>AMC</v>
          </cell>
        </row>
        <row r="75">
          <cell r="E75" t="str">
            <v>BXES037106</v>
          </cell>
          <cell r="L75" t="str">
            <v>AMC</v>
          </cell>
        </row>
        <row r="76">
          <cell r="E76" t="str">
            <v>BXKS035161</v>
          </cell>
          <cell r="L76" t="str">
            <v>AMC</v>
          </cell>
        </row>
        <row r="77">
          <cell r="E77" t="str">
            <v>BJGS031396</v>
          </cell>
          <cell r="L77" t="str">
            <v>AMC</v>
          </cell>
        </row>
        <row r="78">
          <cell r="E78" t="str">
            <v>BMBS030816</v>
          </cell>
          <cell r="L78" t="str">
            <v>AMC</v>
          </cell>
        </row>
        <row r="79">
          <cell r="E79" t="str">
            <v>BRIS035838</v>
          </cell>
          <cell r="L79" t="str">
            <v>AMC</v>
          </cell>
        </row>
        <row r="80">
          <cell r="E80" t="str">
            <v>BSLS036682</v>
          </cell>
          <cell r="L80" t="str">
            <v>AMC</v>
          </cell>
        </row>
        <row r="81">
          <cell r="E81" t="str">
            <v>CTCE665149</v>
          </cell>
          <cell r="L81" t="str">
            <v>AMC</v>
          </cell>
        </row>
        <row r="82">
          <cell r="E82" t="str">
            <v>BSDS043254</v>
          </cell>
          <cell r="L82" t="str">
            <v>AMC</v>
          </cell>
        </row>
        <row r="83">
          <cell r="E83" t="str">
            <v>BXCC373541</v>
          </cell>
          <cell r="L83" t="str">
            <v>AMC</v>
          </cell>
        </row>
        <row r="84">
          <cell r="E84" t="str">
            <v>GPJS030042</v>
          </cell>
          <cell r="L84" t="str">
            <v>AMC</v>
          </cell>
        </row>
        <row r="85">
          <cell r="E85" t="str">
            <v>BRHS035368</v>
          </cell>
          <cell r="L85" t="str">
            <v>AMC</v>
          </cell>
        </row>
        <row r="86">
          <cell r="E86" t="str">
            <v>BIFS040367</v>
          </cell>
          <cell r="L86" t="str">
            <v>AMC</v>
          </cell>
        </row>
        <row r="87">
          <cell r="E87" t="str">
            <v>BMBL160078</v>
          </cell>
          <cell r="L87" t="str">
            <v>AMC</v>
          </cell>
        </row>
        <row r="88">
          <cell r="E88" t="str">
            <v>BVDS039269</v>
          </cell>
          <cell r="L88" t="str">
            <v>AMC</v>
          </cell>
        </row>
        <row r="89">
          <cell r="E89" t="str">
            <v>BWJC378261</v>
          </cell>
          <cell r="L89" t="str">
            <v>AMC</v>
          </cell>
        </row>
        <row r="90">
          <cell r="E90" t="str">
            <v>BTGS031205</v>
          </cell>
          <cell r="L90" t="str">
            <v>AMC</v>
          </cell>
        </row>
        <row r="91">
          <cell r="E91" t="str">
            <v>BPLF150007</v>
          </cell>
          <cell r="L91" t="str">
            <v>AMC</v>
          </cell>
        </row>
        <row r="92">
          <cell r="E92" t="str">
            <v>BXJS034965</v>
          </cell>
          <cell r="L92" t="str">
            <v>AMC</v>
          </cell>
        </row>
        <row r="93">
          <cell r="E93" t="str">
            <v>BSCS037494</v>
          </cell>
          <cell r="L93" t="str">
            <v>AMC</v>
          </cell>
        </row>
        <row r="94">
          <cell r="E94" t="str">
            <v>DUAL140235</v>
          </cell>
          <cell r="L94" t="str">
            <v>AMC</v>
          </cell>
        </row>
        <row r="95">
          <cell r="E95" t="str">
            <v>123054E</v>
          </cell>
          <cell r="L95" t="str">
            <v>AMC</v>
          </cell>
        </row>
        <row r="96">
          <cell r="E96" t="str">
            <v>BUFS046813</v>
          </cell>
          <cell r="L96" t="str">
            <v>AMC</v>
          </cell>
        </row>
        <row r="97">
          <cell r="E97" t="str">
            <v>BMJS040004</v>
          </cell>
          <cell r="L97" t="str">
            <v>AMC</v>
          </cell>
        </row>
        <row r="98">
          <cell r="E98" t="str">
            <v>BXJF111817</v>
          </cell>
          <cell r="L98" t="str">
            <v>AMC</v>
          </cell>
        </row>
        <row r="99">
          <cell r="E99" t="str">
            <v>BLFS040558</v>
          </cell>
          <cell r="L99" t="str">
            <v>AMC</v>
          </cell>
        </row>
        <row r="100">
          <cell r="E100" t="str">
            <v>BNCC370425</v>
          </cell>
          <cell r="L100" t="str">
            <v>AMC</v>
          </cell>
        </row>
        <row r="101">
          <cell r="E101" t="str">
            <v>CMKE560286</v>
          </cell>
          <cell r="L101" t="str">
            <v>AMC</v>
          </cell>
        </row>
        <row r="102">
          <cell r="E102" t="str">
            <v>CIHE600078</v>
          </cell>
          <cell r="L102" t="str">
            <v>Expired</v>
          </cell>
        </row>
        <row r="103">
          <cell r="E103" t="str">
            <v>CRIE663198</v>
          </cell>
          <cell r="L103" t="str">
            <v>Expired</v>
          </cell>
        </row>
        <row r="104">
          <cell r="E104" t="str">
            <v>CSBE564479</v>
          </cell>
          <cell r="L104" t="str">
            <v>Expired</v>
          </cell>
        </row>
        <row r="105">
          <cell r="E105" t="str">
            <v>BTEC378588</v>
          </cell>
          <cell r="L105" t="str">
            <v>AMC</v>
          </cell>
        </row>
        <row r="106">
          <cell r="E106" t="str">
            <v>BUDC372327</v>
          </cell>
          <cell r="L106" t="str">
            <v>AMC</v>
          </cell>
        </row>
        <row r="107">
          <cell r="E107" t="str">
            <v>BUGC373215</v>
          </cell>
          <cell r="L107" t="str">
            <v>AMC</v>
          </cell>
        </row>
        <row r="108">
          <cell r="E108" t="str">
            <v>GPLS030458</v>
          </cell>
          <cell r="L108" t="str">
            <v>AMC</v>
          </cell>
        </row>
        <row r="109">
          <cell r="E109" t="str">
            <v>BRIC374329</v>
          </cell>
          <cell r="L109" t="str">
            <v>AMC</v>
          </cell>
        </row>
        <row r="110">
          <cell r="E110" t="str">
            <v>ALGS030185</v>
          </cell>
          <cell r="L110" t="str">
            <v>AMC</v>
          </cell>
        </row>
        <row r="111">
          <cell r="E111" t="str">
            <v>BVAS038005</v>
          </cell>
          <cell r="L111" t="str">
            <v>AMC</v>
          </cell>
        </row>
        <row r="112">
          <cell r="E112" t="str">
            <v>BMIS031759</v>
          </cell>
          <cell r="L112" t="str">
            <v>AMC</v>
          </cell>
        </row>
        <row r="113">
          <cell r="E113" t="str">
            <v>GOBF110094</v>
          </cell>
          <cell r="L113" t="str">
            <v>AMC</v>
          </cell>
        </row>
        <row r="114">
          <cell r="E114" t="str">
            <v>BWCC379947</v>
          </cell>
          <cell r="L114" t="str">
            <v>Expired</v>
          </cell>
        </row>
        <row r="115">
          <cell r="E115" t="str">
            <v>BWEC370314</v>
          </cell>
          <cell r="L115" t="str">
            <v>Expired</v>
          </cell>
        </row>
        <row r="116">
          <cell r="E116" t="str">
            <v>BQFS031084</v>
          </cell>
          <cell r="L116" t="str">
            <v>Expired</v>
          </cell>
        </row>
        <row r="117">
          <cell r="E117" t="str">
            <v>BKDS031405</v>
          </cell>
          <cell r="L117" t="str">
            <v>Expired</v>
          </cell>
        </row>
        <row r="118">
          <cell r="E118" t="str">
            <v>BLES031356</v>
          </cell>
          <cell r="L118" t="str">
            <v>Expired</v>
          </cell>
        </row>
        <row r="119">
          <cell r="E119" t="str">
            <v>BWLS031873</v>
          </cell>
          <cell r="L119" t="str">
            <v>Expired</v>
          </cell>
        </row>
        <row r="120">
          <cell r="E120" t="str">
            <v>BWLC379048</v>
          </cell>
          <cell r="L120" t="str">
            <v>Expired</v>
          </cell>
        </row>
        <row r="121">
          <cell r="E121" t="str">
            <v>BWAS032167</v>
          </cell>
          <cell r="L121" t="str">
            <v>Expired</v>
          </cell>
        </row>
        <row r="122">
          <cell r="E122" t="str">
            <v>BWLS040546</v>
          </cell>
          <cell r="L122" t="str">
            <v>Expired</v>
          </cell>
        </row>
        <row r="123">
          <cell r="E123" t="str">
            <v>BWCS032720</v>
          </cell>
          <cell r="L123" t="str">
            <v>Expired</v>
          </cell>
        </row>
        <row r="124">
          <cell r="E124" t="str">
            <v>BVKC374485</v>
          </cell>
          <cell r="L124" t="str">
            <v>Expired</v>
          </cell>
        </row>
        <row r="125">
          <cell r="E125" t="str">
            <v>BSKS036261</v>
          </cell>
          <cell r="L125" t="str">
            <v>Expired</v>
          </cell>
        </row>
        <row r="126">
          <cell r="E126" t="str">
            <v>BVFS039912</v>
          </cell>
          <cell r="L126" t="str">
            <v>Expired</v>
          </cell>
        </row>
        <row r="127">
          <cell r="E127" t="str">
            <v>BWEC370394</v>
          </cell>
          <cell r="L127" t="str">
            <v>Expired</v>
          </cell>
        </row>
        <row r="128">
          <cell r="E128" t="str">
            <v>BVFS049421</v>
          </cell>
          <cell r="L128" t="str">
            <v>Expired</v>
          </cell>
        </row>
        <row r="129">
          <cell r="E129" t="str">
            <v>BVFS049407</v>
          </cell>
          <cell r="L129" t="str">
            <v>Expired</v>
          </cell>
        </row>
        <row r="130">
          <cell r="E130" t="str">
            <v>BQHS040705</v>
          </cell>
          <cell r="L130" t="str">
            <v>Expired</v>
          </cell>
        </row>
        <row r="131">
          <cell r="E131" t="str">
            <v>BUAS033580</v>
          </cell>
          <cell r="L131" t="str">
            <v>Expired</v>
          </cell>
        </row>
        <row r="132">
          <cell r="E132" t="str">
            <v>BQBS030091</v>
          </cell>
          <cell r="L132" t="str">
            <v>Expired</v>
          </cell>
        </row>
        <row r="133">
          <cell r="E133" t="str">
            <v>BSHS038806</v>
          </cell>
          <cell r="L133" t="str">
            <v>Expired</v>
          </cell>
        </row>
        <row r="134">
          <cell r="E134" t="str">
            <v>BSJS035917</v>
          </cell>
          <cell r="L134" t="str">
            <v>Expired</v>
          </cell>
        </row>
        <row r="135">
          <cell r="E135" t="str">
            <v>BSDS037710</v>
          </cell>
          <cell r="L135" t="str">
            <v>Expired</v>
          </cell>
        </row>
        <row r="136">
          <cell r="E136" t="str">
            <v>BRFC373676</v>
          </cell>
          <cell r="L136" t="str">
            <v>Expired</v>
          </cell>
        </row>
        <row r="137">
          <cell r="E137" t="str">
            <v>BRCC372871</v>
          </cell>
          <cell r="L137" t="str">
            <v>Expired</v>
          </cell>
        </row>
        <row r="138">
          <cell r="E138" t="str">
            <v>BSAF110719</v>
          </cell>
          <cell r="L138" t="str">
            <v>Expired</v>
          </cell>
        </row>
        <row r="139">
          <cell r="E139" t="str">
            <v>BSCS037449</v>
          </cell>
          <cell r="L139" t="str">
            <v>Expired</v>
          </cell>
        </row>
        <row r="140">
          <cell r="E140" t="str">
            <v>BQJC370018</v>
          </cell>
          <cell r="L140" t="str">
            <v>Expired</v>
          </cell>
        </row>
        <row r="141">
          <cell r="E141" t="str">
            <v>BSGC376585</v>
          </cell>
          <cell r="L141" t="str">
            <v>Expired</v>
          </cell>
        </row>
        <row r="142">
          <cell r="E142" t="str">
            <v>BQGS031413</v>
          </cell>
          <cell r="L142" t="str">
            <v>Expired</v>
          </cell>
        </row>
        <row r="143">
          <cell r="E143" t="str">
            <v>BSBC375571</v>
          </cell>
          <cell r="L143" t="str">
            <v>Expired</v>
          </cell>
        </row>
        <row r="144">
          <cell r="E144" t="str">
            <v>GOCC370403</v>
          </cell>
          <cell r="L144" t="str">
            <v>Expired</v>
          </cell>
        </row>
        <row r="145">
          <cell r="E145" t="str">
            <v>BRHS035337</v>
          </cell>
          <cell r="L145" t="str">
            <v>Expired</v>
          </cell>
        </row>
        <row r="146">
          <cell r="E146" t="str">
            <v>CIHE600075</v>
          </cell>
          <cell r="L146" t="str">
            <v>Expired</v>
          </cell>
        </row>
        <row r="147">
          <cell r="E147" t="str">
            <v>BLGS040605</v>
          </cell>
          <cell r="L147" t="str">
            <v>Expired</v>
          </cell>
        </row>
        <row r="148">
          <cell r="E148" t="str">
            <v>BLKS030250</v>
          </cell>
          <cell r="L148" t="str">
            <v>Expired</v>
          </cell>
        </row>
        <row r="149">
          <cell r="E149" t="str">
            <v>GOKS040088</v>
          </cell>
          <cell r="L149" t="str">
            <v>Expired</v>
          </cell>
        </row>
        <row r="150">
          <cell r="E150" t="str">
            <v>BNAS040245</v>
          </cell>
          <cell r="L150" t="str">
            <v>Expired</v>
          </cell>
        </row>
        <row r="151">
          <cell r="E151" t="str">
            <v>BIKS040038</v>
          </cell>
          <cell r="L151" t="str">
            <v>Expired</v>
          </cell>
        </row>
        <row r="152">
          <cell r="E152" t="str">
            <v>BUAS033747</v>
          </cell>
          <cell r="L152" t="str">
            <v>Expired</v>
          </cell>
        </row>
        <row r="153">
          <cell r="E153" t="str">
            <v>BSKS036366</v>
          </cell>
          <cell r="L153" t="str">
            <v>Expired</v>
          </cell>
        </row>
        <row r="154">
          <cell r="E154" t="str">
            <v>BSKS036365</v>
          </cell>
          <cell r="L154" t="str">
            <v>Expired</v>
          </cell>
        </row>
        <row r="155">
          <cell r="E155" t="str">
            <v>BRCC373040</v>
          </cell>
          <cell r="L155" t="str">
            <v>Expired</v>
          </cell>
        </row>
        <row r="156">
          <cell r="E156" t="str">
            <v>BNKS030423</v>
          </cell>
          <cell r="L156" t="str">
            <v>Expired</v>
          </cell>
        </row>
        <row r="157">
          <cell r="E157" t="str">
            <v>BKAS030685</v>
          </cell>
          <cell r="L157" t="str">
            <v>Expired</v>
          </cell>
        </row>
        <row r="158">
          <cell r="E158" t="str">
            <v>BJHET10090</v>
          </cell>
          <cell r="L158" t="str">
            <v>Expired</v>
          </cell>
        </row>
        <row r="159">
          <cell r="E159" t="str">
            <v>BOCS040147</v>
          </cell>
          <cell r="L159" t="str">
            <v>Expired</v>
          </cell>
        </row>
        <row r="160">
          <cell r="E160" t="str">
            <v>BKJS030050</v>
          </cell>
          <cell r="L160" t="str">
            <v>Expired</v>
          </cell>
        </row>
        <row r="161">
          <cell r="E161" t="str">
            <v>BUES035290</v>
          </cell>
          <cell r="L161" t="str">
            <v>Expired</v>
          </cell>
        </row>
        <row r="162">
          <cell r="E162" t="str">
            <v>CTFS380028</v>
          </cell>
          <cell r="L162" t="str">
            <v>Expired</v>
          </cell>
        </row>
        <row r="163">
          <cell r="E163" t="str">
            <v>BUCS046101</v>
          </cell>
          <cell r="L163" t="str">
            <v>Expired</v>
          </cell>
        </row>
        <row r="164">
          <cell r="E164" t="str">
            <v>BUCS046173</v>
          </cell>
          <cell r="L164" t="str">
            <v>Expired</v>
          </cell>
        </row>
        <row r="165">
          <cell r="E165" t="str">
            <v>BUBS045931</v>
          </cell>
          <cell r="L165" t="str">
            <v>Expired</v>
          </cell>
        </row>
        <row r="166">
          <cell r="E166" t="str">
            <v>BUBS045933</v>
          </cell>
          <cell r="L166" t="str">
            <v>Expired</v>
          </cell>
        </row>
        <row r="167">
          <cell r="E167" t="str">
            <v>BUBS045965</v>
          </cell>
          <cell r="L167" t="str">
            <v>Expired</v>
          </cell>
        </row>
        <row r="168">
          <cell r="E168" t="str">
            <v>BUBS045955</v>
          </cell>
          <cell r="L168" t="str">
            <v>Expired</v>
          </cell>
        </row>
        <row r="169">
          <cell r="E169" t="str">
            <v>BUCS034128</v>
          </cell>
          <cell r="L169" t="str">
            <v>Expired</v>
          </cell>
        </row>
        <row r="170">
          <cell r="E170" t="str">
            <v>BQCS040170</v>
          </cell>
          <cell r="L170" t="str">
            <v>Expired</v>
          </cell>
        </row>
        <row r="171">
          <cell r="E171" t="str">
            <v>BLES030356</v>
          </cell>
          <cell r="L171" t="str">
            <v>Expired</v>
          </cell>
        </row>
        <row r="172">
          <cell r="E172" t="str">
            <v>GPGC370774</v>
          </cell>
          <cell r="L172" t="str">
            <v>Expired</v>
          </cell>
        </row>
        <row r="173">
          <cell r="E173" t="str">
            <v>BSFC376340</v>
          </cell>
          <cell r="L173" t="str">
            <v>Expired</v>
          </cell>
        </row>
      </sheetData>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E72D8F634BB60008" itemId="E72D8F634BB60008!209888">
      <xxl21:absoluteUrl r:id="rId2"/>
    </xxl21:alternateUrls>
    <sheetNames>
      <sheetName val="Sheet1"/>
      <sheetName val="Sheet5"/>
      <sheetName val="1. All Calls"/>
      <sheetName val="Gen Calls"/>
      <sheetName val="Sch Calls"/>
      <sheetName val="1. All Calls (2)"/>
      <sheetName val="Sheet2"/>
      <sheetName val="Jan Calls"/>
      <sheetName val="Fab Calls"/>
      <sheetName val="Mar Calls"/>
      <sheetName val="Apr Calls"/>
      <sheetName val="AprSalesCalls"/>
      <sheetName val="May Calls"/>
      <sheetName val="MaySalesCalls"/>
      <sheetName val="Jun Calls"/>
      <sheetName val="JunSalesCalls"/>
      <sheetName val="Jul Calls"/>
      <sheetName val="JulSalesCalls"/>
      <sheetName val="Aug Calls"/>
      <sheetName val="AugSalesCalls"/>
      <sheetName val="Sep Calls"/>
      <sheetName val="SepSalesCalls"/>
      <sheetName val="Oct Calls"/>
      <sheetName val="OctSalesCalls"/>
      <sheetName val="Nov Calls"/>
      <sheetName val="NovSalesCalls"/>
      <sheetName val="Dec Calls"/>
      <sheetName val="DecSalesCalls"/>
      <sheetName val="Jan23 Calls"/>
      <sheetName val="Jan23SalesCalls"/>
      <sheetName val="Feb23 Calls"/>
      <sheetName val="Feb23SalesCalls"/>
      <sheetName val="Mar23 Calls"/>
      <sheetName val="Mar23SalesCalls"/>
      <sheetName val="Apr23 Calls"/>
      <sheetName val="Apr23SalesCalls"/>
      <sheetName val="May23 Calls"/>
      <sheetName val="May23SalesCalls"/>
      <sheetName val="Jun23 Calls"/>
      <sheetName val="Jun23SalesCalls"/>
      <sheetName val="Jul23 Calls"/>
      <sheetName val="Jul23SalesCalls"/>
      <sheetName val="Aug23 Calls"/>
      <sheetName val="Aug23SalesCalls"/>
      <sheetName val="Sep23 Calls"/>
      <sheetName val="Sep23SalesCalls"/>
      <sheetName val="Oct23 Calls"/>
      <sheetName val="Oct23SalesCalls"/>
      <sheetName val="Nov23 Calls"/>
      <sheetName val="Nov23SalesCalls"/>
      <sheetName val="Dec23 Calls"/>
      <sheetName val="Dec23SalesCalls"/>
      <sheetName val="Jan24 Calls"/>
      <sheetName val="Jan24SalesCalls"/>
      <sheetName val="Feb24 Calls"/>
      <sheetName val="Feb24SalesCalls"/>
      <sheetName val="Mar24 Calls"/>
      <sheetName val="Mar24SalesCalls"/>
      <sheetName val="Apr24 Calls"/>
      <sheetName val="Apr24SalesCalls"/>
      <sheetName val="May24 Calls"/>
      <sheetName val="May24SalesCalls"/>
      <sheetName val="Jun24 Calls"/>
      <sheetName val="Jun24SalesCalls"/>
      <sheetName val="Jul24 Calls"/>
      <sheetName val="Jul24SalesCalls"/>
      <sheetName val="Aug24 Calls"/>
      <sheetName val="Aug24SalesCalls"/>
      <sheetName val="Sep24 Calls"/>
      <sheetName val="Sep24SalesCalls"/>
      <sheetName val="Oct24 Calls"/>
      <sheetName val="Oct24SalesCalls"/>
      <sheetName val="Nov24 Calls"/>
      <sheetName val="Nov24SalesCalls"/>
      <sheetName val="Dec24 Calls"/>
      <sheetName val="Dec24SalesCalls"/>
      <sheetName val="Jan25 Calls"/>
      <sheetName val="Jan25SalesCalls"/>
      <sheetName val="Feb25 Calls"/>
      <sheetName val="Feb25SalesCalls"/>
      <sheetName val="Mar25 Calls"/>
      <sheetName val="Mar25SalesCalls"/>
      <sheetName val="Apr25 Calls"/>
      <sheetName val="Apr25SalesCalls"/>
      <sheetName val="May25 Calls"/>
      <sheetName val="May25SalesCalls"/>
      <sheetName val="Jun25 Calls"/>
      <sheetName val="Jun25SalesCalls"/>
      <sheetName val="JuL25 Calls"/>
      <sheetName val="Jul25SalesCalls"/>
      <sheetName val="Aug25 Calls"/>
      <sheetName val="Aug25SalesCalls"/>
      <sheetName val="Sep25 Calls"/>
      <sheetName val="Sep25SalesCalls"/>
      <sheetName val="Oct25 Calls"/>
      <sheetName val="Oct25SalesCalls"/>
      <sheetName val="Nov25 Calls"/>
      <sheetName val="Nov25SalesCalls"/>
      <sheetName val="Dec25 Calls"/>
      <sheetName val="Dec25SalesCalls"/>
      <sheetName val="Jan26 Calls"/>
      <sheetName val="Jan26SalesCalls"/>
      <sheetName val="Feb26 Calls"/>
      <sheetName val="Feb26SalesCalls"/>
      <sheetName val="Mar26 Calls"/>
      <sheetName val="Mar26SalesCalls"/>
      <sheetName val="Apr26 Calls"/>
      <sheetName val="Apr26SalesCalls"/>
      <sheetName val="May26 Calls"/>
      <sheetName val="May26SalesCalls"/>
      <sheetName val="Jun26 Calls"/>
      <sheetName val="Jun26SalesCalls"/>
    </sheetNames>
    <sheetDataSet>
      <sheetData sheetId="0" refreshError="1"/>
      <sheetData sheetId="1" refreshError="1"/>
      <sheetData sheetId="2" refreshError="1">
        <row r="1">
          <cell r="A1" t="str">
            <v>Call Logged Date</v>
          </cell>
          <cell r="B1" t="str">
            <v>Call HMR</v>
          </cell>
          <cell r="F1" t="str">
            <v>Call Tracking Number</v>
          </cell>
          <cell r="J1" t="str">
            <v>Call Type</v>
          </cell>
          <cell r="R1" t="str">
            <v>Fabrication Number</v>
          </cell>
          <cell r="AB1" t="str">
            <v>Service Engineer Comments</v>
          </cell>
        </row>
        <row r="2">
          <cell r="A2">
            <v>46176.685775462996</v>
          </cell>
          <cell r="B2">
            <v>260</v>
          </cell>
          <cell r="F2" t="str">
            <v>CC-02104561</v>
          </cell>
          <cell r="J2" t="str">
            <v>Sales Call</v>
          </cell>
          <cell r="R2" t="str">
            <v>BZLD122468</v>
          </cell>
          <cell r="AB2" t="str">
            <v>Sales call carried out for HMR update</v>
          </cell>
        </row>
        <row r="3">
          <cell r="A3">
            <v>46176.680937500001</v>
          </cell>
          <cell r="B3">
            <v>245</v>
          </cell>
          <cell r="F3" t="str">
            <v>CC-02104543</v>
          </cell>
          <cell r="J3" t="str">
            <v>Sales Call</v>
          </cell>
          <cell r="R3" t="str">
            <v>BYGD232855</v>
          </cell>
          <cell r="AB3" t="str">
            <v>Sales call carried out for HMR update</v>
          </cell>
        </row>
        <row r="4">
          <cell r="A4">
            <v>46176.677476851903</v>
          </cell>
          <cell r="B4">
            <v>1145</v>
          </cell>
          <cell r="F4" t="str">
            <v>CC-02104532</v>
          </cell>
          <cell r="J4" t="str">
            <v>Sales Call</v>
          </cell>
          <cell r="R4" t="str">
            <v>BYEL161723</v>
          </cell>
          <cell r="AB4" t="str">
            <v>Sales call carried out for HMR update</v>
          </cell>
        </row>
        <row r="5">
          <cell r="A5">
            <v>46176.671296296299</v>
          </cell>
          <cell r="B5">
            <v>1050</v>
          </cell>
          <cell r="F5" t="str">
            <v>CC-02104514</v>
          </cell>
          <cell r="J5" t="str">
            <v>Sales Call</v>
          </cell>
          <cell r="R5" t="str">
            <v>BYBL161686</v>
          </cell>
          <cell r="AB5" t="str">
            <v>Sales call carried out for HMR update</v>
          </cell>
        </row>
        <row r="6">
          <cell r="A6">
            <v>46176.667557870402</v>
          </cell>
          <cell r="B6">
            <v>925</v>
          </cell>
          <cell r="F6" t="str">
            <v>CC-02104499</v>
          </cell>
          <cell r="J6" t="str">
            <v>Sales Call</v>
          </cell>
          <cell r="R6" t="str">
            <v>BYAL154188</v>
          </cell>
          <cell r="AB6" t="str">
            <v>Sales call carried out for HMR update</v>
          </cell>
        </row>
        <row r="7">
          <cell r="A7">
            <v>46176.663773148102</v>
          </cell>
          <cell r="B7">
            <v>245</v>
          </cell>
          <cell r="F7" t="str">
            <v>CC-02104490</v>
          </cell>
          <cell r="J7" t="str">
            <v>Sales Call</v>
          </cell>
          <cell r="R7" t="str">
            <v>BXHD232326</v>
          </cell>
          <cell r="AB7" t="str">
            <v>Sales call carried out for HMR update</v>
          </cell>
        </row>
        <row r="8">
          <cell r="A8">
            <v>46176.661516203698</v>
          </cell>
          <cell r="B8">
            <v>3175</v>
          </cell>
          <cell r="F8" t="str">
            <v>CC-02104483</v>
          </cell>
          <cell r="J8" t="str">
            <v>Sales Call</v>
          </cell>
          <cell r="R8" t="str">
            <v>BXIS038530</v>
          </cell>
          <cell r="AB8"/>
        </row>
        <row r="9">
          <cell r="A9">
            <v>46176.656192129602</v>
          </cell>
          <cell r="B9">
            <v>1850</v>
          </cell>
          <cell r="F9" t="str">
            <v>CC-02104470</v>
          </cell>
          <cell r="J9" t="str">
            <v>Sales Call</v>
          </cell>
          <cell r="R9" t="str">
            <v>BYKD164879</v>
          </cell>
          <cell r="AB9" t="str">
            <v>Sales call carried out for HMR update</v>
          </cell>
        </row>
        <row r="10">
          <cell r="A10">
            <v>46176.649085648103</v>
          </cell>
          <cell r="B10">
            <v>1430</v>
          </cell>
          <cell r="F10" t="str">
            <v>CC-02104441</v>
          </cell>
          <cell r="J10" t="str">
            <v>Sales Call</v>
          </cell>
          <cell r="R10" t="str">
            <v>BXAL153828</v>
          </cell>
          <cell r="AB10" t="str">
            <v>Sales call carried out for HMR update</v>
          </cell>
        </row>
        <row r="11">
          <cell r="A11">
            <v>46176.6457407407</v>
          </cell>
          <cell r="B11">
            <v>3175</v>
          </cell>
          <cell r="F11" t="str">
            <v>CC-02104427</v>
          </cell>
          <cell r="J11" t="str">
            <v>Sales Call</v>
          </cell>
          <cell r="R11" t="str">
            <v>BXED122035</v>
          </cell>
          <cell r="AB11" t="str">
            <v>Sales call carried out for HMR update</v>
          </cell>
        </row>
        <row r="12">
          <cell r="A12">
            <v>46176.613530092603</v>
          </cell>
          <cell r="B12">
            <v>45</v>
          </cell>
          <cell r="F12" t="str">
            <v>CC-02104324</v>
          </cell>
          <cell r="J12" t="str">
            <v>Sales Call</v>
          </cell>
          <cell r="R12" t="str">
            <v>BZLL161868</v>
          </cell>
          <cell r="AB12" t="str">
            <v>Sales call carried out for HMR update</v>
          </cell>
        </row>
        <row r="13">
          <cell r="A13">
            <v>46176.608796296299</v>
          </cell>
          <cell r="B13">
            <v>100</v>
          </cell>
          <cell r="F13" t="str">
            <v>CC-02104311</v>
          </cell>
          <cell r="J13" t="str">
            <v>Sales Call</v>
          </cell>
          <cell r="R13" t="str">
            <v>BZLD233166</v>
          </cell>
          <cell r="AB13" t="str">
            <v>Sales call carried out for HMR update</v>
          </cell>
        </row>
        <row r="14">
          <cell r="A14">
            <v>46176.602256944403</v>
          </cell>
          <cell r="B14">
            <v>115</v>
          </cell>
          <cell r="F14" t="str">
            <v>CC-02104292</v>
          </cell>
          <cell r="J14" t="str">
            <v>Sales Call</v>
          </cell>
          <cell r="R14" t="str">
            <v>BZLD201970</v>
          </cell>
          <cell r="AB14" t="str">
            <v>Sales call carried out for HMR update</v>
          </cell>
        </row>
        <row r="15">
          <cell r="A15">
            <v>46176.598298611098</v>
          </cell>
          <cell r="B15">
            <v>1125</v>
          </cell>
          <cell r="F15" t="str">
            <v>CC-02104283</v>
          </cell>
          <cell r="J15" t="str">
            <v>Sales Call</v>
          </cell>
          <cell r="R15" t="str">
            <v>BYDD232713</v>
          </cell>
          <cell r="AB15" t="str">
            <v>Sales call carried out for HMR update</v>
          </cell>
        </row>
        <row r="16">
          <cell r="A16">
            <v>46176.592615740701</v>
          </cell>
          <cell r="B16">
            <v>964</v>
          </cell>
          <cell r="F16" t="str">
            <v>CC-02104269</v>
          </cell>
          <cell r="J16" t="str">
            <v>Sales Call</v>
          </cell>
          <cell r="R16" t="str">
            <v>BYED232760</v>
          </cell>
          <cell r="AB16" t="str">
            <v>Sales call carried out for HMR update</v>
          </cell>
        </row>
        <row r="17">
          <cell r="A17">
            <v>46176.587939814803</v>
          </cell>
          <cell r="B17">
            <v>150</v>
          </cell>
          <cell r="F17" t="str">
            <v>CC-02104256</v>
          </cell>
          <cell r="J17" t="str">
            <v>Sales Call</v>
          </cell>
          <cell r="R17" t="str">
            <v>BYGD165294</v>
          </cell>
          <cell r="AB17" t="str">
            <v>Sales call carried out for HMR update</v>
          </cell>
        </row>
        <row r="18">
          <cell r="A18">
            <v>46176.583738425899</v>
          </cell>
          <cell r="B18">
            <v>655</v>
          </cell>
          <cell r="F18" t="str">
            <v>CC-02104245</v>
          </cell>
          <cell r="J18" t="str">
            <v>Sales Call</v>
          </cell>
          <cell r="R18" t="str">
            <v>BZJD165470</v>
          </cell>
          <cell r="AB18" t="str">
            <v>Sales call carried out for HMR update</v>
          </cell>
        </row>
        <row r="19">
          <cell r="A19">
            <v>46176.553634259297</v>
          </cell>
          <cell r="B19">
            <v>1200</v>
          </cell>
          <cell r="F19" t="str">
            <v>CC-02104196</v>
          </cell>
          <cell r="J19" t="str">
            <v>Sales Call</v>
          </cell>
          <cell r="R19" t="str">
            <v>BYHD201877</v>
          </cell>
          <cell r="AB19" t="str">
            <v>Sales call carried out for HMR update</v>
          </cell>
        </row>
        <row r="20">
          <cell r="A20">
            <v>46176.546875</v>
          </cell>
          <cell r="B20">
            <v>400</v>
          </cell>
          <cell r="F20" t="str">
            <v>CC-02104179</v>
          </cell>
          <cell r="J20" t="str">
            <v>Sales Call</v>
          </cell>
          <cell r="R20" t="str">
            <v>BZJD165455</v>
          </cell>
          <cell r="AB20" t="str">
            <v>Sales call carried out for HMR update</v>
          </cell>
        </row>
        <row r="21">
          <cell r="A21">
            <v>46176.541875000003</v>
          </cell>
          <cell r="B21">
            <v>1250</v>
          </cell>
          <cell r="F21" t="str">
            <v>CC-02104162</v>
          </cell>
          <cell r="J21" t="str">
            <v>Sales Call</v>
          </cell>
          <cell r="R21" t="str">
            <v>BYFD201821</v>
          </cell>
          <cell r="AB21" t="str">
            <v>Sales call carried out for HMR update</v>
          </cell>
        </row>
        <row r="22">
          <cell r="A22">
            <v>46176.5381597222</v>
          </cell>
          <cell r="B22">
            <v>975</v>
          </cell>
          <cell r="F22" t="str">
            <v>CC-02104148</v>
          </cell>
          <cell r="J22" t="str">
            <v>Sales Call</v>
          </cell>
          <cell r="R22" t="str">
            <v>BYID165412</v>
          </cell>
          <cell r="AB22" t="str">
            <v>Sales call carried out for HMR update</v>
          </cell>
        </row>
        <row r="23">
          <cell r="A23">
            <v>46176.534618055601</v>
          </cell>
          <cell r="B23">
            <v>900</v>
          </cell>
          <cell r="F23" t="str">
            <v>CC-02104127</v>
          </cell>
          <cell r="J23" t="str">
            <v>Sales Call</v>
          </cell>
          <cell r="R23" t="str">
            <v>BYHD165347</v>
          </cell>
          <cell r="AB23" t="str">
            <v>Sales call carried out for HMR update</v>
          </cell>
        </row>
        <row r="24">
          <cell r="A24">
            <v>46176.5234837963</v>
          </cell>
          <cell r="B24">
            <v>1290</v>
          </cell>
          <cell r="F24" t="str">
            <v>CC-02104092</v>
          </cell>
          <cell r="J24" t="str">
            <v>Sales Call</v>
          </cell>
          <cell r="R24" t="str">
            <v>BYHD165336</v>
          </cell>
          <cell r="AB24" t="str">
            <v>Sales call carried out for HMR update</v>
          </cell>
        </row>
        <row r="25">
          <cell r="A25">
            <v>46176.516909722202</v>
          </cell>
          <cell r="B25">
            <v>900</v>
          </cell>
          <cell r="F25" t="str">
            <v>CC-02104044</v>
          </cell>
          <cell r="J25" t="str">
            <v>Sales Call</v>
          </cell>
          <cell r="R25" t="str">
            <v>BYHD232906</v>
          </cell>
          <cell r="AB25" t="str">
            <v>Sales call carried out for HMR update</v>
          </cell>
        </row>
        <row r="26">
          <cell r="A26">
            <v>46176.512349536999</v>
          </cell>
          <cell r="B26">
            <v>1120</v>
          </cell>
          <cell r="F26" t="str">
            <v>CC-02104019</v>
          </cell>
          <cell r="J26" t="str">
            <v>Sales Call</v>
          </cell>
          <cell r="R26" t="str">
            <v>BYLD164914</v>
          </cell>
          <cell r="AB26" t="str">
            <v>Sales call carried out for HMR update</v>
          </cell>
        </row>
        <row r="27">
          <cell r="A27">
            <v>46176.506527777798</v>
          </cell>
          <cell r="B27">
            <v>635</v>
          </cell>
          <cell r="F27" t="str">
            <v>CC-02103982</v>
          </cell>
          <cell r="J27" t="str">
            <v>Sales Call</v>
          </cell>
          <cell r="R27" t="str">
            <v>BYCD201765</v>
          </cell>
          <cell r="AB27" t="str">
            <v>Sales call carried out for HMR update</v>
          </cell>
        </row>
        <row r="28">
          <cell r="A28">
            <v>46176.502418981501</v>
          </cell>
          <cell r="B28">
            <v>1230</v>
          </cell>
          <cell r="F28" t="str">
            <v>CC-02103967</v>
          </cell>
          <cell r="J28" t="str">
            <v>Sales Call</v>
          </cell>
          <cell r="R28" t="str">
            <v>BYFD165260</v>
          </cell>
          <cell r="AB28" t="str">
            <v>Sales call carried out for HMR update</v>
          </cell>
        </row>
        <row r="29">
          <cell r="A29">
            <v>46176.497962963003</v>
          </cell>
          <cell r="B29">
            <v>2215</v>
          </cell>
          <cell r="F29" t="str">
            <v>CC-02103949</v>
          </cell>
          <cell r="J29" t="str">
            <v>Sales Call</v>
          </cell>
          <cell r="R29" t="str">
            <v>BYFD232840</v>
          </cell>
          <cell r="AB29" t="str">
            <v>Sales call carried out for HMR update</v>
          </cell>
        </row>
        <row r="30">
          <cell r="A30">
            <v>46176.494953703703</v>
          </cell>
          <cell r="B30">
            <v>400</v>
          </cell>
          <cell r="F30" t="str">
            <v>CC-02103936</v>
          </cell>
          <cell r="J30" t="str">
            <v>Sales Call</v>
          </cell>
          <cell r="R30" t="str">
            <v>BYFD165254</v>
          </cell>
          <cell r="AB30" t="str">
            <v>Sales call carried out for HMR update</v>
          </cell>
        </row>
        <row r="31">
          <cell r="A31">
            <v>46176.491354166697</v>
          </cell>
          <cell r="B31">
            <v>2300</v>
          </cell>
          <cell r="F31" t="str">
            <v>CC-02103922</v>
          </cell>
          <cell r="J31" t="str">
            <v>Sales Call</v>
          </cell>
          <cell r="R31" t="str">
            <v>BYLD232534</v>
          </cell>
          <cell r="AB31" t="str">
            <v>Sales call carried out for HMR update</v>
          </cell>
        </row>
        <row r="32">
          <cell r="A32">
            <v>46176.487951388903</v>
          </cell>
          <cell r="B32">
            <v>1661</v>
          </cell>
          <cell r="F32" t="str">
            <v>CC-02103903</v>
          </cell>
          <cell r="J32" t="str">
            <v>Sales Call</v>
          </cell>
          <cell r="R32" t="str">
            <v>BYED165208</v>
          </cell>
          <cell r="AB32" t="str">
            <v>Sales call carried out for HMR update</v>
          </cell>
        </row>
        <row r="33">
          <cell r="A33">
            <v>46176.483773148102</v>
          </cell>
          <cell r="B33">
            <v>1280</v>
          </cell>
          <cell r="F33" t="str">
            <v>CC-02103880</v>
          </cell>
          <cell r="J33" t="str">
            <v>Sales Call</v>
          </cell>
          <cell r="R33" t="str">
            <v>BXAD231960</v>
          </cell>
          <cell r="AB33" t="str">
            <v>Sales call carried out for HMR update</v>
          </cell>
        </row>
        <row r="34">
          <cell r="A34">
            <v>46176.480104166701</v>
          </cell>
          <cell r="B34">
            <v>510</v>
          </cell>
          <cell r="F34" t="str">
            <v>CC-02103863</v>
          </cell>
          <cell r="J34" t="str">
            <v>Sales Call</v>
          </cell>
          <cell r="R34" t="str">
            <v>BYCL161693</v>
          </cell>
          <cell r="AB34" t="str">
            <v>Sales call carried out for HMR update</v>
          </cell>
        </row>
        <row r="35">
          <cell r="A35">
            <v>46176.476481481499</v>
          </cell>
          <cell r="B35">
            <v>2330</v>
          </cell>
          <cell r="F35" t="str">
            <v>CC-02103843</v>
          </cell>
          <cell r="J35" t="str">
            <v>Sales Call</v>
          </cell>
          <cell r="R35" t="str">
            <v>BYJD232405</v>
          </cell>
          <cell r="AB35" t="str">
            <v>Sales call carried out for HMR update</v>
          </cell>
        </row>
        <row r="36">
          <cell r="A36">
            <v>46176.471875000003</v>
          </cell>
          <cell r="B36">
            <v>2915</v>
          </cell>
          <cell r="F36" t="str">
            <v>CC-02103826</v>
          </cell>
          <cell r="J36" t="str">
            <v>Sales Call</v>
          </cell>
          <cell r="R36" t="str">
            <v>BXID201595</v>
          </cell>
          <cell r="AB36" t="str">
            <v>Sales call carried out for HMR update</v>
          </cell>
        </row>
        <row r="37">
          <cell r="A37">
            <v>46176.4679398148</v>
          </cell>
          <cell r="B37">
            <v>660</v>
          </cell>
          <cell r="F37" t="str">
            <v>CC-02103804</v>
          </cell>
          <cell r="J37" t="str">
            <v>Sales Call</v>
          </cell>
          <cell r="R37" t="str">
            <v>BYLD164891</v>
          </cell>
          <cell r="AB37" t="str">
            <v>Sales call carried out for HMR update</v>
          </cell>
        </row>
        <row r="38">
          <cell r="A38">
            <v>46176.4625578704</v>
          </cell>
          <cell r="B38">
            <v>2025</v>
          </cell>
          <cell r="F38" t="str">
            <v>CC-02103788</v>
          </cell>
          <cell r="J38" t="str">
            <v>Sales Call</v>
          </cell>
          <cell r="R38" t="str">
            <v>BYLD201693</v>
          </cell>
          <cell r="AB38" t="str">
            <v>Sales call carried out for HMR update</v>
          </cell>
        </row>
        <row r="39">
          <cell r="A39">
            <v>46176.458055555602</v>
          </cell>
          <cell r="B39">
            <v>2350</v>
          </cell>
          <cell r="F39" t="str">
            <v>CC-02103776</v>
          </cell>
          <cell r="J39" t="str">
            <v>Sales Call</v>
          </cell>
          <cell r="R39" t="str">
            <v>BYAD164973</v>
          </cell>
          <cell r="AB39" t="str">
            <v>Sales call carried out for HMR update</v>
          </cell>
        </row>
        <row r="40">
          <cell r="A40">
            <v>46176.454629629603</v>
          </cell>
          <cell r="B40">
            <v>1920</v>
          </cell>
          <cell r="F40" t="str">
            <v>CC-02103763</v>
          </cell>
          <cell r="J40" t="str">
            <v>Sales Call</v>
          </cell>
          <cell r="R40" t="str">
            <v>BYLD164919</v>
          </cell>
          <cell r="AB40" t="str">
            <v>Sales call carried out for HMR update</v>
          </cell>
        </row>
        <row r="41">
          <cell r="A41">
            <v>46176.447893518503</v>
          </cell>
          <cell r="B41">
            <v>1560</v>
          </cell>
          <cell r="F41" t="str">
            <v>CC-02103744</v>
          </cell>
          <cell r="J41" t="str">
            <v>Sales Call</v>
          </cell>
          <cell r="R41" t="str">
            <v>BYLD232523</v>
          </cell>
          <cell r="AB41" t="str">
            <v>Sales call carried out for HMR update</v>
          </cell>
        </row>
        <row r="42">
          <cell r="A42">
            <v>46176.442476851902</v>
          </cell>
          <cell r="B42">
            <v>1950</v>
          </cell>
          <cell r="F42" t="str">
            <v>CC-02103730</v>
          </cell>
          <cell r="J42" t="str">
            <v>Sales Call</v>
          </cell>
          <cell r="R42" t="str">
            <v>BXHD164673</v>
          </cell>
          <cell r="AB42" t="str">
            <v>Sales call carried out for HMR update</v>
          </cell>
        </row>
        <row r="43">
          <cell r="A43">
            <v>46176.438935185201</v>
          </cell>
          <cell r="B43">
            <v>1550</v>
          </cell>
          <cell r="F43" t="str">
            <v>CC-02103721</v>
          </cell>
          <cell r="J43" t="str">
            <v>Sales Call</v>
          </cell>
          <cell r="R43" t="str">
            <v>BXCD164396</v>
          </cell>
          <cell r="AB43" t="str">
            <v>Sales call carried out for HMR update</v>
          </cell>
        </row>
        <row r="44">
          <cell r="A44">
            <v>46176.434675925899</v>
          </cell>
          <cell r="B44">
            <v>1675</v>
          </cell>
          <cell r="F44" t="str">
            <v>CC-02103716</v>
          </cell>
          <cell r="J44" t="str">
            <v>Sales Call</v>
          </cell>
          <cell r="R44" t="str">
            <v>BYLD164901</v>
          </cell>
          <cell r="AB44" t="str">
            <v>Sales call carried out for HMR update</v>
          </cell>
        </row>
        <row r="45">
          <cell r="A45">
            <v>46176.429004629601</v>
          </cell>
          <cell r="B45">
            <v>2815</v>
          </cell>
          <cell r="F45" t="str">
            <v>CC-02103707</v>
          </cell>
          <cell r="J45" t="str">
            <v>Sales Call</v>
          </cell>
          <cell r="R45" t="str">
            <v>BXHD232312</v>
          </cell>
          <cell r="AB45" t="str">
            <v>Sales call carried out for HMR update</v>
          </cell>
        </row>
        <row r="46">
          <cell r="A46">
            <v>46175.7364930556</v>
          </cell>
          <cell r="B46">
            <v>3050</v>
          </cell>
          <cell r="F46" t="str">
            <v>CC-02103288</v>
          </cell>
          <cell r="J46" t="str">
            <v>Sales Call</v>
          </cell>
          <cell r="R46" t="str">
            <v>BXFD164587</v>
          </cell>
          <cell r="AB46" t="str">
            <v>Sales call carried out for HMR update</v>
          </cell>
        </row>
        <row r="47">
          <cell r="A47">
            <v>46175.7327083333</v>
          </cell>
          <cell r="B47">
            <v>4550</v>
          </cell>
          <cell r="F47" t="str">
            <v>CC-02103280</v>
          </cell>
          <cell r="J47" t="str">
            <v>Sales Call</v>
          </cell>
          <cell r="R47" t="str">
            <v>BXBD164358</v>
          </cell>
          <cell r="AB47" t="str">
            <v>Sales call carried out for HMR update</v>
          </cell>
        </row>
        <row r="48">
          <cell r="A48">
            <v>46175.729282407403</v>
          </cell>
          <cell r="B48">
            <v>2295</v>
          </cell>
          <cell r="F48" t="str">
            <v>CC-02103273</v>
          </cell>
          <cell r="J48" t="str">
            <v>Sales Call</v>
          </cell>
          <cell r="R48" t="str">
            <v>BXID164764</v>
          </cell>
          <cell r="AB48" t="str">
            <v>Sales call carried out for HMR update</v>
          </cell>
        </row>
        <row r="49">
          <cell r="A49">
            <v>46175.725787037001</v>
          </cell>
          <cell r="B49">
            <v>2960</v>
          </cell>
          <cell r="F49" t="str">
            <v>CC-02103267</v>
          </cell>
          <cell r="J49" t="str">
            <v>Sales Call</v>
          </cell>
          <cell r="R49" t="str">
            <v>BXHD164701</v>
          </cell>
          <cell r="AB49" t="str">
            <v>Sales call carried out for HMR update</v>
          </cell>
        </row>
        <row r="50">
          <cell r="A50">
            <v>46175.722384259301</v>
          </cell>
          <cell r="B50">
            <v>2630</v>
          </cell>
          <cell r="F50" t="str">
            <v>CC-02103259</v>
          </cell>
          <cell r="J50" t="str">
            <v>Sales Call</v>
          </cell>
          <cell r="R50" t="str">
            <v>BXGD164662</v>
          </cell>
          <cell r="AB50" t="str">
            <v>Sales call carried out for HMR update</v>
          </cell>
        </row>
        <row r="51">
          <cell r="A51">
            <v>46175.718819444402</v>
          </cell>
          <cell r="B51">
            <v>2815</v>
          </cell>
          <cell r="F51" t="str">
            <v>CC-02103253</v>
          </cell>
          <cell r="J51" t="str">
            <v>Sales Call</v>
          </cell>
          <cell r="R51" t="str">
            <v>BXFD164605</v>
          </cell>
          <cell r="AB51" t="str">
            <v>Sales call carried out for HMR update</v>
          </cell>
        </row>
        <row r="52">
          <cell r="A52">
            <v>46175.715185185203</v>
          </cell>
          <cell r="B52">
            <v>2095</v>
          </cell>
          <cell r="F52" t="str">
            <v>CC-02103244</v>
          </cell>
          <cell r="J52" t="str">
            <v>Sales Call</v>
          </cell>
          <cell r="R52" t="str">
            <v>BXID164737</v>
          </cell>
          <cell r="AB52" t="str">
            <v>Sales call carried out for HMR update</v>
          </cell>
        </row>
        <row r="53">
          <cell r="A53">
            <v>46175.710497685199</v>
          </cell>
          <cell r="B53">
            <v>330</v>
          </cell>
          <cell r="F53" t="str">
            <v>CC-02103227</v>
          </cell>
          <cell r="J53" t="str">
            <v>Sales Call</v>
          </cell>
          <cell r="R53" t="str">
            <v>BXID164748</v>
          </cell>
          <cell r="AB53" t="str">
            <v>Sales call carried out for HMR update</v>
          </cell>
        </row>
        <row r="54">
          <cell r="A54">
            <v>46175.707245370402</v>
          </cell>
          <cell r="B54">
            <v>2630</v>
          </cell>
          <cell r="F54" t="str">
            <v>CC-02103224</v>
          </cell>
          <cell r="J54" t="str">
            <v>Sales Call</v>
          </cell>
          <cell r="R54" t="str">
            <v>BXGD232278</v>
          </cell>
          <cell r="AB54" t="str">
            <v>Sales call carried out for HMR update</v>
          </cell>
        </row>
        <row r="55">
          <cell r="A55">
            <v>46175.703541666699</v>
          </cell>
          <cell r="B55">
            <v>1845</v>
          </cell>
          <cell r="F55" t="str">
            <v>CC-02103220</v>
          </cell>
          <cell r="J55" t="str">
            <v>Sales Call</v>
          </cell>
          <cell r="R55" t="str">
            <v>BXGD164632</v>
          </cell>
          <cell r="AB55" t="str">
            <v>Sales call carried out for HMR update</v>
          </cell>
        </row>
        <row r="56">
          <cell r="A56">
            <v>46175.700185185196</v>
          </cell>
          <cell r="B56">
            <v>2010</v>
          </cell>
          <cell r="F56" t="str">
            <v>CC-02103214</v>
          </cell>
          <cell r="J56" t="str">
            <v>Sales Call</v>
          </cell>
          <cell r="R56" t="str">
            <v>BXCL153907</v>
          </cell>
          <cell r="AB56" t="str">
            <v>Sales call carried out for HMR update</v>
          </cell>
        </row>
        <row r="57">
          <cell r="A57">
            <v>46175.696006944403</v>
          </cell>
          <cell r="B57">
            <v>2930</v>
          </cell>
          <cell r="F57" t="str">
            <v>CC-02103200</v>
          </cell>
          <cell r="J57" t="str">
            <v>Sales Call</v>
          </cell>
          <cell r="R57" t="str">
            <v>BXDD232126</v>
          </cell>
          <cell r="AB57" t="str">
            <v>Sales call carried out for HMR update</v>
          </cell>
        </row>
        <row r="58">
          <cell r="A58">
            <v>46175.606168981503</v>
          </cell>
          <cell r="B58">
            <v>2200</v>
          </cell>
          <cell r="F58" t="str">
            <v>CC-02102975</v>
          </cell>
          <cell r="J58" t="str">
            <v>Sales Call</v>
          </cell>
          <cell r="R58" t="str">
            <v>BXBD164346</v>
          </cell>
          <cell r="AB58" t="str">
            <v>Sales call carried out HMR update</v>
          </cell>
        </row>
        <row r="59">
          <cell r="A59">
            <v>46175.602523148104</v>
          </cell>
          <cell r="B59">
            <v>3065</v>
          </cell>
          <cell r="F59" t="str">
            <v>CC-02102965</v>
          </cell>
          <cell r="J59" t="str">
            <v>Sales Call</v>
          </cell>
          <cell r="R59" t="str">
            <v>BXLD231897</v>
          </cell>
          <cell r="AB59" t="str">
            <v>Sales call carried out HMR update</v>
          </cell>
        </row>
        <row r="60">
          <cell r="A60">
            <v>46175.599363425899</v>
          </cell>
          <cell r="B60">
            <v>3320</v>
          </cell>
          <cell r="F60" t="str">
            <v>CC-02102958</v>
          </cell>
          <cell r="J60" t="str">
            <v>Sales Call</v>
          </cell>
          <cell r="R60" t="str">
            <v>BXLD231873</v>
          </cell>
          <cell r="AB60" t="str">
            <v>Sales call carried out HMR update</v>
          </cell>
        </row>
        <row r="61">
          <cell r="A61">
            <v>46175.595219907402</v>
          </cell>
          <cell r="B61">
            <v>1770</v>
          </cell>
          <cell r="F61" t="str">
            <v>CC-02102953</v>
          </cell>
          <cell r="J61" t="str">
            <v>Sales Call</v>
          </cell>
          <cell r="R61" t="str">
            <v>BXKD164160</v>
          </cell>
          <cell r="AB61" t="str">
            <v>Sales call carried out HMR update</v>
          </cell>
        </row>
        <row r="62">
          <cell r="A62">
            <v>46175.585821759298</v>
          </cell>
          <cell r="B62">
            <v>1340</v>
          </cell>
          <cell r="F62" t="str">
            <v>CC-02102938</v>
          </cell>
          <cell r="J62" t="str">
            <v>Sales Call</v>
          </cell>
          <cell r="R62" t="str">
            <v>BXFD164599</v>
          </cell>
          <cell r="AB62" t="str">
            <v>Sales call carried out HMR update</v>
          </cell>
        </row>
        <row r="63">
          <cell r="A63">
            <v>46175.578634259298</v>
          </cell>
          <cell r="B63">
            <v>2900</v>
          </cell>
          <cell r="F63" t="str">
            <v>CC-02102923</v>
          </cell>
          <cell r="J63" t="str">
            <v>Sales Call</v>
          </cell>
          <cell r="R63" t="str">
            <v>BXCD164399</v>
          </cell>
          <cell r="AB63" t="str">
            <v>Sales call carried out HMR update</v>
          </cell>
        </row>
        <row r="64">
          <cell r="A64">
            <v>46175.574675925898</v>
          </cell>
          <cell r="B64">
            <v>4400</v>
          </cell>
          <cell r="F64" t="str">
            <v>CC-02102912</v>
          </cell>
          <cell r="J64" t="str">
            <v>Sales Call</v>
          </cell>
          <cell r="R64" t="str">
            <v>BXAD164317</v>
          </cell>
          <cell r="AB64" t="str">
            <v>Sales call carried out HMR update</v>
          </cell>
        </row>
        <row r="65">
          <cell r="A65">
            <v>46175.570462962998</v>
          </cell>
          <cell r="B65">
            <v>1440</v>
          </cell>
          <cell r="F65" t="str">
            <v>CC-02102894</v>
          </cell>
          <cell r="J65" t="str">
            <v>Sales Call</v>
          </cell>
          <cell r="R65" t="str">
            <v>BXBD164381</v>
          </cell>
          <cell r="AB65" t="str">
            <v>Sales call carried out HMR update</v>
          </cell>
        </row>
        <row r="66">
          <cell r="A66">
            <v>46175.567048611098</v>
          </cell>
          <cell r="B66">
            <v>1965</v>
          </cell>
          <cell r="F66" t="str">
            <v>CC-02102885</v>
          </cell>
          <cell r="J66" t="str">
            <v>Sales Call</v>
          </cell>
          <cell r="R66" t="str">
            <v>BXCD164422</v>
          </cell>
          <cell r="AB66" t="str">
            <v>Sales call carried out HMR update</v>
          </cell>
        </row>
        <row r="67">
          <cell r="A67">
            <v>46175.563333333303</v>
          </cell>
          <cell r="B67">
            <v>1910</v>
          </cell>
          <cell r="F67" t="str">
            <v>CC-02102875</v>
          </cell>
          <cell r="J67" t="str">
            <v>Sales Call</v>
          </cell>
          <cell r="R67" t="str">
            <v>BXBD164357</v>
          </cell>
          <cell r="AB67" t="str">
            <v>Sales call carried out HMR update</v>
          </cell>
        </row>
        <row r="68">
          <cell r="A68">
            <v>46175.552268518499</v>
          </cell>
          <cell r="B68">
            <v>300</v>
          </cell>
          <cell r="F68" t="str">
            <v>CC-02102839</v>
          </cell>
          <cell r="J68" t="str">
            <v>Sales Call</v>
          </cell>
          <cell r="R68" t="str">
            <v>BWHD164019</v>
          </cell>
          <cell r="AB68" t="str">
            <v>Sales call carried out HMR update</v>
          </cell>
        </row>
        <row r="69">
          <cell r="A69">
            <v>46175.531215277799</v>
          </cell>
          <cell r="B69">
            <v>2960</v>
          </cell>
          <cell r="F69" t="str">
            <v>CC-02102787</v>
          </cell>
          <cell r="J69" t="str">
            <v>Sales Call</v>
          </cell>
          <cell r="R69" t="str">
            <v>BWID231694</v>
          </cell>
          <cell r="AB69" t="str">
            <v>Sales call carried out for HMR update</v>
          </cell>
        </row>
        <row r="70">
          <cell r="A70">
            <v>46175.508564814802</v>
          </cell>
          <cell r="B70">
            <v>0</v>
          </cell>
          <cell r="F70" t="str">
            <v>CC-02102720</v>
          </cell>
          <cell r="J70" t="str">
            <v>General Service</v>
          </cell>
          <cell r="R70" t="str">
            <v>CZJE564841</v>
          </cell>
          <cell r="AB70" t="str">
            <v>attend the site for general service, so change air  filter and RECIP oil. Then start the unit found running ok.</v>
          </cell>
        </row>
        <row r="71">
          <cell r="A71">
            <v>46175.506400462997</v>
          </cell>
          <cell r="B71">
            <v>0</v>
          </cell>
          <cell r="F71" t="str">
            <v>CC-02102708</v>
          </cell>
          <cell r="J71" t="str">
            <v>Complaint - Breakdown</v>
          </cell>
          <cell r="R71" t="str">
            <v>CYHE694786</v>
          </cell>
          <cell r="AB71" t="str">
            <v>Attend the site for complain of not starting, so check and found MMCB burnt. Then change the MCCB from customer stock and then start the unit found running ok.</v>
          </cell>
        </row>
        <row r="72">
          <cell r="A72">
            <v>46175.502847222197</v>
          </cell>
          <cell r="B72">
            <v>16513</v>
          </cell>
          <cell r="F72" t="str">
            <v>CC-02102692</v>
          </cell>
          <cell r="J72" t="str">
            <v>Schedule Service</v>
          </cell>
          <cell r="R72" t="str">
            <v>BVFS049426</v>
          </cell>
          <cell r="AB72" t="str">
            <v>Attend the site for schedule service so change air filter, oil filter, air oil separator, motor greasing and all valve kit. Then start the unit found running o.</v>
          </cell>
        </row>
        <row r="73">
          <cell r="A73">
            <v>46175.491446759297</v>
          </cell>
          <cell r="B73">
            <v>4992</v>
          </cell>
          <cell r="F73" t="str">
            <v>CC-02102642</v>
          </cell>
          <cell r="J73" t="str">
            <v>Sales Call</v>
          </cell>
          <cell r="R73" t="str">
            <v>BUIC373701</v>
          </cell>
          <cell r="AB73" t="str">
            <v>Sales call carried out for HMR update</v>
          </cell>
        </row>
        <row r="74">
          <cell r="A74">
            <v>46175.480706018498</v>
          </cell>
          <cell r="B74">
            <v>27195</v>
          </cell>
          <cell r="F74" t="str">
            <v>CC-02102593</v>
          </cell>
          <cell r="J74" t="str">
            <v>Sales Call</v>
          </cell>
          <cell r="R74" t="str">
            <v>BRES034488</v>
          </cell>
          <cell r="AB74" t="str">
            <v>Sales call carried out for HMR update</v>
          </cell>
        </row>
        <row r="75">
          <cell r="A75">
            <v>46175.477037037002</v>
          </cell>
          <cell r="B75">
            <v>19592</v>
          </cell>
          <cell r="F75" t="str">
            <v>CC-02102581</v>
          </cell>
          <cell r="J75" t="str">
            <v>Sales Call</v>
          </cell>
          <cell r="R75" t="str">
            <v>BTJC377259</v>
          </cell>
          <cell r="AB75" t="str">
            <v>Sales call carried out for HMR update</v>
          </cell>
        </row>
        <row r="76">
          <cell r="A76">
            <v>46175.471944444398</v>
          </cell>
          <cell r="B76">
            <v>10415</v>
          </cell>
          <cell r="F76" t="str">
            <v>CC-02102558</v>
          </cell>
          <cell r="J76" t="str">
            <v>Sales Call</v>
          </cell>
          <cell r="R76" t="str">
            <v>BXLS042384</v>
          </cell>
          <cell r="AB76" t="str">
            <v>Sales call carried out for HMR update</v>
          </cell>
        </row>
        <row r="77">
          <cell r="A77">
            <v>46175.463483796302</v>
          </cell>
          <cell r="B77">
            <v>13702</v>
          </cell>
          <cell r="F77" t="str">
            <v>CC-02102533</v>
          </cell>
          <cell r="J77" t="str">
            <v>Sales Call</v>
          </cell>
          <cell r="R77" t="str">
            <v>BWEC370334</v>
          </cell>
          <cell r="AB77" t="str">
            <v>Sales call carried out for HMR update</v>
          </cell>
        </row>
        <row r="78">
          <cell r="A78">
            <v>46175.449502314797</v>
          </cell>
          <cell r="B78">
            <v>6501</v>
          </cell>
          <cell r="F78" t="str">
            <v>CC-02102489</v>
          </cell>
          <cell r="J78" t="str">
            <v>Sales Call</v>
          </cell>
          <cell r="R78" t="str">
            <v>BVJC374285</v>
          </cell>
          <cell r="AB78" t="str">
            <v>Sales call carried out for HMR update</v>
          </cell>
        </row>
        <row r="79">
          <cell r="A79">
            <v>46175.445486111101</v>
          </cell>
          <cell r="B79">
            <v>23954</v>
          </cell>
          <cell r="F79" t="str">
            <v>CC-02102470</v>
          </cell>
          <cell r="J79" t="str">
            <v>Sales Call</v>
          </cell>
          <cell r="R79" t="str">
            <v>BRCC373034</v>
          </cell>
          <cell r="AB79" t="str">
            <v>Sales call carried out for HMR update</v>
          </cell>
        </row>
        <row r="80">
          <cell r="A80">
            <v>46175.435856481497</v>
          </cell>
          <cell r="B80">
            <v>1414</v>
          </cell>
          <cell r="F80" t="str">
            <v>CC-02102450</v>
          </cell>
          <cell r="J80" t="str">
            <v>Sales Call</v>
          </cell>
          <cell r="R80" t="str">
            <v>BXFS037389</v>
          </cell>
          <cell r="AB80" t="str">
            <v>Sales call carried out for HMR update</v>
          </cell>
        </row>
        <row r="81">
          <cell r="A81">
            <v>46175.427534722199</v>
          </cell>
          <cell r="B81">
            <v>8881</v>
          </cell>
          <cell r="F81" t="str">
            <v>CC-02102424</v>
          </cell>
          <cell r="J81" t="str">
            <v>Sales Call</v>
          </cell>
          <cell r="R81" t="str">
            <v>BTGL160455</v>
          </cell>
          <cell r="AB81" t="str">
            <v>Sales call carried out for HMR update</v>
          </cell>
        </row>
        <row r="82">
          <cell r="A82">
            <v>46175.416377314803</v>
          </cell>
          <cell r="B82"/>
          <cell r="F82" t="str">
            <v>CC-02102410</v>
          </cell>
          <cell r="J82" t="str">
            <v>Complaint - Running With Problem</v>
          </cell>
          <cell r="R82"/>
          <cell r="AB82" t="str">
            <v>Service charges quotation shared with customer waiting for approval 03-06-2026</v>
          </cell>
        </row>
        <row r="83">
          <cell r="A83">
            <v>46174.688321759299</v>
          </cell>
          <cell r="B83">
            <v>625</v>
          </cell>
          <cell r="F83" t="str">
            <v>CC-02101939</v>
          </cell>
          <cell r="J83" t="str">
            <v>Sales Call</v>
          </cell>
          <cell r="R83" t="str">
            <v>BXCD164464</v>
          </cell>
          <cell r="AB83" t="str">
            <v>Sales call carried out for HMR update</v>
          </cell>
        </row>
        <row r="84">
          <cell r="A84">
            <v>46174.684224536999</v>
          </cell>
          <cell r="B84">
            <v>2355</v>
          </cell>
          <cell r="F84" t="str">
            <v>CC-02101928</v>
          </cell>
          <cell r="J84" t="str">
            <v>Sales Call</v>
          </cell>
          <cell r="R84" t="str">
            <v>BXAD164301</v>
          </cell>
          <cell r="AB84" t="str">
            <v>Sales call carried out for HMR update</v>
          </cell>
        </row>
        <row r="85">
          <cell r="A85">
            <v>46174.674085648097</v>
          </cell>
          <cell r="B85">
            <v>2140</v>
          </cell>
          <cell r="F85" t="str">
            <v>CC-02101897</v>
          </cell>
          <cell r="J85" t="str">
            <v>Sales Call</v>
          </cell>
          <cell r="R85" t="str">
            <v>BXAD231957</v>
          </cell>
          <cell r="AB85" t="str">
            <v>Sales call carried our for HMR date</v>
          </cell>
        </row>
        <row r="86">
          <cell r="A86">
            <v>46174.644016203703</v>
          </cell>
          <cell r="B86">
            <v>27980</v>
          </cell>
          <cell r="F86" t="str">
            <v>CC-02101823</v>
          </cell>
          <cell r="J86" t="str">
            <v>General Service</v>
          </cell>
          <cell r="R86" t="str">
            <v>GOCC370465</v>
          </cell>
          <cell r="AB86" t="str">
            <v>We visited site check and found Oil leakage from saft seal and alao found service was due.</v>
          </cell>
        </row>
        <row r="87">
          <cell r="A87">
            <v>46174.634467592601</v>
          </cell>
          <cell r="B87">
            <v>7501</v>
          </cell>
          <cell r="F87" t="str">
            <v>CC-02101799</v>
          </cell>
          <cell r="J87" t="str">
            <v>General Service</v>
          </cell>
          <cell r="R87" t="str">
            <v>BYBS030095</v>
          </cell>
          <cell r="AB87" t="str">
            <v>Today We attend the customer site for general visit so we check and found that compressor running good condition</v>
          </cell>
        </row>
        <row r="88">
          <cell r="A88">
            <v>46174.631724537001</v>
          </cell>
          <cell r="B88">
            <v>45821</v>
          </cell>
          <cell r="F88" t="str">
            <v>CC-02101786</v>
          </cell>
          <cell r="J88" t="str">
            <v>General Service</v>
          </cell>
          <cell r="R88" t="str">
            <v>BSDS037710</v>
          </cell>
          <cell r="AB88" t="str">
            <v>Today We attend the customer site for general visit so we check and found that compressor running good condition but valve kit service due</v>
          </cell>
        </row>
        <row r="89">
          <cell r="A89">
            <v>46174.593240740702</v>
          </cell>
          <cell r="B89">
            <v>710</v>
          </cell>
          <cell r="F89" t="str">
            <v>CC-02101662</v>
          </cell>
          <cell r="J89" t="str">
            <v>Sales Call</v>
          </cell>
          <cell r="R89" t="str">
            <v>BXCD164415</v>
          </cell>
          <cell r="AB89" t="str">
            <v>Sales call carried our for HMR date......</v>
          </cell>
        </row>
        <row r="90">
          <cell r="A90">
            <v>46174.589791666702</v>
          </cell>
          <cell r="B90">
            <v>2390</v>
          </cell>
          <cell r="F90" t="str">
            <v>CC-02101647</v>
          </cell>
          <cell r="J90" t="str">
            <v>Sales Call</v>
          </cell>
          <cell r="R90" t="str">
            <v>BXLD164272</v>
          </cell>
          <cell r="AB90" t="str">
            <v>Sales call carried our for HMR date</v>
          </cell>
        </row>
        <row r="91">
          <cell r="A91">
            <v>46174.585682870398</v>
          </cell>
          <cell r="B91">
            <v>3405</v>
          </cell>
          <cell r="F91" t="str">
            <v>CC-02101631</v>
          </cell>
          <cell r="J91" t="str">
            <v>Sales Call</v>
          </cell>
          <cell r="R91" t="str">
            <v>BWHD164039</v>
          </cell>
          <cell r="AB91" t="str">
            <v>Sales call carried our for HMR date</v>
          </cell>
        </row>
        <row r="92">
          <cell r="A92">
            <v>46174.581203703703</v>
          </cell>
          <cell r="B92">
            <v>6605</v>
          </cell>
          <cell r="F92" t="str">
            <v>CC-02101625</v>
          </cell>
          <cell r="J92" t="str">
            <v>Sales Call</v>
          </cell>
          <cell r="R92" t="str">
            <v>BWED163889</v>
          </cell>
          <cell r="AB92" t="str">
            <v>Sales call carried our for HMR date</v>
          </cell>
        </row>
        <row r="93">
          <cell r="A93">
            <v>46174.576736111099</v>
          </cell>
          <cell r="B93">
            <v>5550</v>
          </cell>
          <cell r="F93" t="str">
            <v>CC-02101617</v>
          </cell>
          <cell r="J93" t="str">
            <v>Sales Call</v>
          </cell>
          <cell r="R93" t="str">
            <v>BWED163893</v>
          </cell>
          <cell r="AB93" t="str">
            <v>Sales call carried our for HMR date</v>
          </cell>
        </row>
        <row r="94">
          <cell r="A94">
            <v>46174.5546875</v>
          </cell>
          <cell r="B94"/>
          <cell r="F94" t="str">
            <v>CC-02101545</v>
          </cell>
          <cell r="J94" t="str">
            <v>Complaint - Running With Problem</v>
          </cell>
          <cell r="R94" t="str">
            <v>BYED232760</v>
          </cell>
          <cell r="AB94" t="str">
            <v>Customer-VALARMATHI SEKHAR
Obligation-Warranty
Complaint-Oil leakage HOSE
As per customer complaint oil seepage from AOS Tank to TVB, FOC is being raised waiting for material. Machine is running with problem.</v>
          </cell>
        </row>
        <row r="95">
          <cell r="A95">
            <v>46174.539861111101</v>
          </cell>
          <cell r="B95">
            <v>0</v>
          </cell>
          <cell r="F95" t="str">
            <v>CC-02101488</v>
          </cell>
          <cell r="J95" t="str">
            <v>Commissioning</v>
          </cell>
          <cell r="R95" t="str">
            <v>CZLE564989</v>
          </cell>
          <cell r="AB95" t="str">
            <v>Commissioning done on dated 01-06-2026</v>
          </cell>
        </row>
        <row r="96">
          <cell r="A96">
            <v>46174.523506944402</v>
          </cell>
          <cell r="B96">
            <v>37659</v>
          </cell>
          <cell r="F96" t="str">
            <v>CC-02101438</v>
          </cell>
          <cell r="J96" t="str">
            <v>General Service</v>
          </cell>
          <cell r="R96" t="str">
            <v>BRAS033261</v>
          </cell>
          <cell r="AB96" t="str">
            <v>To we attended the customer site for general visit so we check and found that compressor running good condition but service due</v>
          </cell>
        </row>
        <row r="97">
          <cell r="A97">
            <v>46174.4789930556</v>
          </cell>
          <cell r="B97">
            <v>4590</v>
          </cell>
          <cell r="F97" t="str">
            <v>CC-02101172</v>
          </cell>
          <cell r="J97" t="str">
            <v>Complaint - Running With Problem</v>
          </cell>
          <cell r="R97" t="str">
            <v>BWID164096</v>
          </cell>
          <cell r="AB97" t="str">
            <v>Customer-Subham borewell
Obligation-Out of warranty.
Complaint-Customer complaint for High drilling RPM .Engineer attained the machine Work is completed  waiting for customer observation, customer boring point checking ongoing. Attend the site for customer complaints of high drilling RPM so inspect the unit and found RPM raises 1509 in pressure 15.8 kgcmsq . Also found leakage in the pipe line that is the main cause of high drilling RPM. So advise customers to close the pipe line leakage issue. However in the compressor there is no any any issue. Discussed with customer he agree to close the call.</v>
          </cell>
        </row>
        <row r="98">
          <cell r="A98">
            <v>46174.289537037002</v>
          </cell>
          <cell r="B98">
            <v>35032</v>
          </cell>
          <cell r="F98" t="str">
            <v>CC-02100773</v>
          </cell>
          <cell r="J98" t="str">
            <v>Schedule Service - AMC</v>
          </cell>
          <cell r="R98" t="str">
            <v>BUBS033778</v>
          </cell>
          <cell r="AB98" t="str">
            <v>AMC visit carried out</v>
          </cell>
        </row>
        <row r="99">
          <cell r="A99">
            <v>46174.289444444403</v>
          </cell>
          <cell r="B99">
            <v>32211</v>
          </cell>
          <cell r="F99" t="str">
            <v>CC-02100772</v>
          </cell>
          <cell r="J99" t="str">
            <v>Schedule Service - AMC</v>
          </cell>
          <cell r="R99" t="str">
            <v>BUCS034287</v>
          </cell>
          <cell r="AB99" t="str">
            <v>AMC visit carried out</v>
          </cell>
        </row>
        <row r="100">
          <cell r="A100">
            <v>46174.274444444403</v>
          </cell>
          <cell r="B100">
            <v>13288</v>
          </cell>
          <cell r="F100" t="str">
            <v>CC-02100635</v>
          </cell>
          <cell r="J100" t="str">
            <v>Schedule Service - AMC</v>
          </cell>
          <cell r="R100" t="str">
            <v>BXDS036842</v>
          </cell>
          <cell r="AB100" t="str">
            <v>To we attended the customer site for general visit so we check and found that compressor running good condition but service due</v>
          </cell>
        </row>
        <row r="101">
          <cell r="A101">
            <v>46174.2713194444</v>
          </cell>
          <cell r="B101">
            <v>18590</v>
          </cell>
          <cell r="F101" t="str">
            <v>CC-02100610</v>
          </cell>
          <cell r="J101" t="str">
            <v>Schedule Service - AMC</v>
          </cell>
          <cell r="R101" t="str">
            <v>BJHS031586</v>
          </cell>
          <cell r="AB101" t="str">
            <v>AMC visit carried out</v>
          </cell>
        </row>
        <row r="102">
          <cell r="A102">
            <v>46173.272488425901</v>
          </cell>
          <cell r="B102">
            <v>18052</v>
          </cell>
          <cell r="F102" t="str">
            <v>CC-02100327</v>
          </cell>
          <cell r="J102" t="str">
            <v>Schedule Service - AMC</v>
          </cell>
          <cell r="R102" t="str">
            <v>BVKC374485</v>
          </cell>
          <cell r="AB102" t="str">
            <v>AMC visit carried out</v>
          </cell>
        </row>
        <row r="103">
          <cell r="A103">
            <v>46172.714537036998</v>
          </cell>
          <cell r="B103">
            <v>9063</v>
          </cell>
          <cell r="F103" t="str">
            <v>CC-02100155</v>
          </cell>
          <cell r="J103" t="str">
            <v>General Service</v>
          </cell>
          <cell r="R103" t="str">
            <v>BVDC376415</v>
          </cell>
          <cell r="AB103" t="str">
            <v>We visited site check and found unit running well condition at the present time.</v>
          </cell>
        </row>
        <row r="104">
          <cell r="A104">
            <v>46172.683310185203</v>
          </cell>
          <cell r="B104">
            <v>0</v>
          </cell>
          <cell r="F104" t="str">
            <v>CC-02100062</v>
          </cell>
          <cell r="J104" t="str">
            <v>Commissioning</v>
          </cell>
          <cell r="R104" t="str">
            <v>CYIE663103</v>
          </cell>
          <cell r="AB104" t="str">
            <v>Commissioning done on dated 30-05-2026</v>
          </cell>
        </row>
        <row r="105">
          <cell r="A105">
            <v>46172.638495370396</v>
          </cell>
          <cell r="B105">
            <v>0</v>
          </cell>
          <cell r="F105" t="str">
            <v>CC-02099861</v>
          </cell>
          <cell r="J105" t="str">
            <v>Commissioning</v>
          </cell>
          <cell r="R105" t="str">
            <v>CZAE670821</v>
          </cell>
          <cell r="AB105" t="str">
            <v>Commissioning done on dated 30-05-2026</v>
          </cell>
        </row>
        <row r="106">
          <cell r="A106">
            <v>46172.619583333297</v>
          </cell>
          <cell r="B106">
            <v>4254</v>
          </cell>
          <cell r="F106" t="str">
            <v>CC-02099791</v>
          </cell>
          <cell r="J106" t="str">
            <v>Schedule Service</v>
          </cell>
          <cell r="R106" t="str">
            <v>BUKC370657</v>
          </cell>
          <cell r="AB106" t="str">
            <v>We visited site and changed air filter, Oil filter, Separator, Oil and valve kit after than start and check unit running well condition at the present time.</v>
          </cell>
        </row>
        <row r="107">
          <cell r="A107">
            <v>46172.541238425903</v>
          </cell>
          <cell r="B107">
            <v>4580</v>
          </cell>
          <cell r="F107" t="str">
            <v>CC-02099535</v>
          </cell>
          <cell r="J107" t="str">
            <v>Schedule Service</v>
          </cell>
          <cell r="R107" t="str">
            <v>BVLD163043</v>
          </cell>
          <cell r="AB107" t="str">
            <v>Attend the site for scheduled service so drain oil from the tank and drained oil from the cooler total 37 liters oil drain. Then change the air filter for the compressor and engine both sides, change the oil filter, change the air oil separator, change all valve kit and ELGI air lube Plus oil 40 liters. Then start the unit found running ok.</v>
          </cell>
        </row>
        <row r="108">
          <cell r="A108">
            <v>46172.539745370399</v>
          </cell>
          <cell r="B108">
            <v>5605</v>
          </cell>
          <cell r="F108" t="str">
            <v>CC-02099534</v>
          </cell>
          <cell r="J108" t="str">
            <v>Schedule Service</v>
          </cell>
          <cell r="R108" t="str">
            <v>BVJD162958</v>
          </cell>
          <cell r="AB108" t="str">
            <v>Attend the site for scheduled service so drain oil from the tank and drained oil from the cooler total 37 liters oil drain. Then change the air filter for the compressor and engine both sides, change the oil filter, change the air oil separator, change all valve kit and ELGI air lube Plus oil 40 liters. Then start the unit found running ok.</v>
          </cell>
        </row>
        <row r="109">
          <cell r="A109">
            <v>46172.537418981497</v>
          </cell>
          <cell r="B109">
            <v>4850</v>
          </cell>
          <cell r="F109" t="str">
            <v>CC-02099533</v>
          </cell>
          <cell r="J109" t="str">
            <v>Schedule Service</v>
          </cell>
          <cell r="R109" t="str">
            <v>BVGD163301</v>
          </cell>
          <cell r="AB109" t="str">
            <v>Attend the site for scheduled service so drain oil from the tank and drained oil from the cooler total 37 liters oil drain. Then change the air filter for the compressor and engine both sides, change the oil filter, change the air oil separator, change all valve kit and ELGI air lube Plus oil 40 liters. Then start the unit found running ok.</v>
          </cell>
        </row>
        <row r="110">
          <cell r="A110">
            <v>46172.534386574102</v>
          </cell>
          <cell r="B110">
            <v>1530</v>
          </cell>
          <cell r="F110" t="str">
            <v>CC-02099532</v>
          </cell>
          <cell r="J110" t="str">
            <v>Schedule Service</v>
          </cell>
          <cell r="R110" t="str">
            <v>BYLD232523</v>
          </cell>
          <cell r="AB110" t="str">
            <v>Attend the site for 1500 hours service so replace actuator kit 3 nos, ARV kit 1no., pressure regulator kit 3nos., after valve kit replacement work done start and set the line pressure to 390 psi at 1200 idle rpm, after then run the unit on load condition found unit is running in normal parameters.</v>
          </cell>
        </row>
        <row r="111">
          <cell r="A111">
            <v>46172.446319444403</v>
          </cell>
          <cell r="B111">
            <v>1250</v>
          </cell>
          <cell r="F111" t="str">
            <v>CC-02099466</v>
          </cell>
          <cell r="J111" t="str">
            <v>Schedule Service</v>
          </cell>
          <cell r="R111" t="str">
            <v>BYHD165336</v>
          </cell>
          <cell r="AB111" t="str">
            <v>Attend the site for scheduled service so drain oil from the tank and drained oil from the cooler total 38 liters oil drain. Then change the air filter for the compressor and engine both sides, change the oil filter and ELGI air lube Plus oil 40 liters. Then start the unit found running ok.</v>
          </cell>
        </row>
        <row r="112">
          <cell r="A112">
            <v>46171.741585648102</v>
          </cell>
          <cell r="B112">
            <v>46258</v>
          </cell>
          <cell r="F112" t="str">
            <v>CC-02099035</v>
          </cell>
          <cell r="J112" t="str">
            <v>Schedule Service</v>
          </cell>
          <cell r="R112" t="str">
            <v>BRAC372524</v>
          </cell>
          <cell r="AB112" t="str">
            <v>We visited site and changed air filter, Oil filter, Separator, Oil and valve kit after than start and check unit running well condition at the present time.</v>
          </cell>
        </row>
        <row r="113">
          <cell r="A113">
            <v>46171.643460648098</v>
          </cell>
          <cell r="B113">
            <v>1230</v>
          </cell>
          <cell r="F113" t="str">
            <v>CC-02098681</v>
          </cell>
          <cell r="J113" t="str">
            <v>Schedule Service</v>
          </cell>
          <cell r="R113" t="str">
            <v>BYFD201821</v>
          </cell>
          <cell r="AB113" t="str">
            <v>Attend the site for scheduled service so drain oil from the tank and drained oil from the cooler total 67 liters oil drain. Then change air filter 2 nos for compressor and engine both sides, change oil filter 2 nos, change spin on filter and ELGI air lube Plus oil 70 liters. Then start the unit found running ok.</v>
          </cell>
        </row>
        <row r="114">
          <cell r="A114">
            <v>46171.640254629601</v>
          </cell>
          <cell r="B114">
            <v>2004</v>
          </cell>
          <cell r="F114" t="str">
            <v>CC-02098666</v>
          </cell>
          <cell r="J114" t="str">
            <v>Complaint - Running With Problem</v>
          </cell>
          <cell r="R114" t="str">
            <v>BYLD201693</v>
          </cell>
          <cell r="AB114" t="str">
            <v>Customer-B L Soni
Obligation-Warranty
Model-PG850-290
Complaint-Machine tripping complaint from customer. Attend the site and after inspection found CLOP sensor malfunctioning. CLOP also arranged but due to work load at site machine is not available. Today it will available as per customer conformanation. Attend the site remove the old type com low oil pressure switch and fitted the new type com low pressure switch, after fitment start and run the unit found unit is running in normal parameters.</v>
          </cell>
        </row>
        <row r="115">
          <cell r="A115">
            <v>46170.6706134259</v>
          </cell>
          <cell r="B115">
            <v>0</v>
          </cell>
          <cell r="F115" t="str">
            <v>CC-02097386</v>
          </cell>
          <cell r="J115" t="str">
            <v>Commissioning</v>
          </cell>
          <cell r="R115" t="str">
            <v>CYAE662060</v>
          </cell>
          <cell r="AB115" t="str">
            <v>Commissioning done on dated 28-05-2026</v>
          </cell>
        </row>
        <row r="116">
          <cell r="A116">
            <v>46170.666087963</v>
          </cell>
          <cell r="B116">
            <v>12077</v>
          </cell>
          <cell r="F116" t="str">
            <v>CC-02097369</v>
          </cell>
          <cell r="J116" t="str">
            <v>General Service</v>
          </cell>
          <cell r="R116" t="str">
            <v>BUFS046910</v>
          </cell>
          <cell r="AB116" t="str">
            <v>We visited site check and found unit running well condition but service was due.</v>
          </cell>
        </row>
        <row r="117">
          <cell r="A117">
            <v>46170.658877314803</v>
          </cell>
          <cell r="B117">
            <v>0</v>
          </cell>
          <cell r="F117" t="str">
            <v>CC-02097349</v>
          </cell>
          <cell r="J117" t="str">
            <v>Commissioning</v>
          </cell>
          <cell r="R117" t="str">
            <v>CXFE661134</v>
          </cell>
          <cell r="AB117" t="str">
            <v>Commissioning done on dated 28-05-2026</v>
          </cell>
        </row>
        <row r="118">
          <cell r="A118">
            <v>46170.600381944401</v>
          </cell>
          <cell r="B118">
            <v>0</v>
          </cell>
          <cell r="F118" t="str">
            <v>CC-02097134</v>
          </cell>
          <cell r="J118" t="str">
            <v>Preservative Measures</v>
          </cell>
          <cell r="R118" t="str">
            <v>CYAE662060</v>
          </cell>
          <cell r="AB118" t="str">
            <v>Preservative maintenance work was carried out on the ELGi Air Compressor, Model TS07 LB-12 at Sainik Infratec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 Do Not Operate” tag was affixed to prevent unintentional use. All measures were carried out in accordance with ELGi’s preservation guidelines.</v>
          </cell>
        </row>
        <row r="119">
          <cell r="A119">
            <v>46170.594629629602</v>
          </cell>
          <cell r="B119">
            <v>3172</v>
          </cell>
          <cell r="F119" t="str">
            <v>CC-02097118</v>
          </cell>
          <cell r="J119" t="str">
            <v>Schedule Service</v>
          </cell>
          <cell r="R119" t="str">
            <v>BRCD160984</v>
          </cell>
          <cell r="AB119" t="str">
            <v>Attend the site for scheduled service so drain oil from the tank and drained oil from the cooler total 11 liters oil drain, then change the air filter for compressor and engine both sides, change oil filter and ELGI air lube Plus oil 20 liters. Then start the unit found running ok.</v>
          </cell>
        </row>
        <row r="120">
          <cell r="A120">
            <v>46170.588298611103</v>
          </cell>
          <cell r="B120">
            <v>0</v>
          </cell>
          <cell r="F120" t="str">
            <v>CC-02097093</v>
          </cell>
          <cell r="J120" t="str">
            <v>Preservative Measures</v>
          </cell>
          <cell r="R120" t="str">
            <v>CXFE661134</v>
          </cell>
          <cell r="AB120" t="str">
            <v>Preservative maintenance work was carried out on the ELGi Air Compressor, Model TS07 LB-12 at Sainik Infratec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 Do Not Operate” tag was affixed to prevent unintentional use. All measures were carried out in accordance with ELGi’s preservation guidelines.</v>
          </cell>
        </row>
        <row r="121">
          <cell r="A121">
            <v>46170.582523148201</v>
          </cell>
          <cell r="B121">
            <v>6065</v>
          </cell>
          <cell r="F121" t="str">
            <v>CC-02097073</v>
          </cell>
          <cell r="J121" t="str">
            <v>Schedule Service</v>
          </cell>
          <cell r="R121" t="str">
            <v>BYAS044775</v>
          </cell>
          <cell r="AB121" t="str">
            <v>We visited site and changed air filter, Oil filter, Separator, Oil and Pre filter after than start and check unit running well condition at the present time.</v>
          </cell>
        </row>
        <row r="122">
          <cell r="A122">
            <v>46170.545902777798</v>
          </cell>
          <cell r="B122">
            <v>4566</v>
          </cell>
          <cell r="F122" t="str">
            <v>CC-02096981</v>
          </cell>
          <cell r="J122" t="str">
            <v>General Service</v>
          </cell>
          <cell r="R122" t="str">
            <v>BOKD120025</v>
          </cell>
          <cell r="AB122" t="str">
            <v>General visit carried out</v>
          </cell>
        </row>
        <row r="123">
          <cell r="A123">
            <v>46170.465509259302</v>
          </cell>
          <cell r="B123"/>
          <cell r="F123" t="str">
            <v>CC-02096673</v>
          </cell>
          <cell r="J123" t="str">
            <v>Complaint - Running With Problem</v>
          </cell>
          <cell r="R123" t="str">
            <v>BXID201595</v>
          </cell>
          <cell r="AB123" t="str">
            <v>Customer-Broshan india
Obligation-Warranty
Complaint-Oil leakage from Air end
As per customer complaint oil leakage from Air end After discussed with HO and getting approval FOC provided to customer.Due to work load ,site is not ready hence the call is under DDC.</v>
          </cell>
        </row>
        <row r="124">
          <cell r="A124">
            <v>46169.748252314799</v>
          </cell>
          <cell r="B124">
            <v>5365</v>
          </cell>
          <cell r="F124" t="str">
            <v>CC-02096182</v>
          </cell>
          <cell r="J124" t="str">
            <v>Schedule Service</v>
          </cell>
          <cell r="R124" t="str">
            <v>BWHD163996</v>
          </cell>
          <cell r="AB124" t="str">
            <v>Attend the site for scheduled service so drain oil from the tank and drain oil from the cooler total 37 liters oil drain. Then change Air filter for the compressor and engine both sides change filter and change ELGI air lube Plus oil 40 liters. Then start the unit found running ok</v>
          </cell>
        </row>
        <row r="125">
          <cell r="A125">
            <v>46169.613576388903</v>
          </cell>
          <cell r="B125">
            <v>1242</v>
          </cell>
          <cell r="F125" t="str">
            <v>CC-02095722</v>
          </cell>
          <cell r="J125" t="str">
            <v>Complaint - Running With Problem</v>
          </cell>
          <cell r="R125" t="str">
            <v>BYHD165336</v>
          </cell>
          <cell r="AB125" t="str">
            <v>Attend the site for warsha earthmovers latehar for unit tripping problem so Check the and clean engine side actuator and set idle rpm 1300 for actuator salider and also clean pressure regulator and set pressure 17 kg after start the unit found not trip unit agin all parameters working under limit now unit running satisfactory condition.</v>
          </cell>
        </row>
        <row r="126">
          <cell r="A126">
            <v>46169.284988425898</v>
          </cell>
          <cell r="B126">
            <v>41211</v>
          </cell>
          <cell r="F126" t="str">
            <v>CC-02094935</v>
          </cell>
          <cell r="J126" t="str">
            <v>Schedule Service - AMC</v>
          </cell>
          <cell r="R126" t="str">
            <v>BMJS040004</v>
          </cell>
          <cell r="AB126" t="str">
            <v>AMC visit carried out</v>
          </cell>
        </row>
        <row r="127">
          <cell r="A127">
            <v>46168.645717592597</v>
          </cell>
          <cell r="B127">
            <v>1222</v>
          </cell>
          <cell r="F127" t="str">
            <v>CC-02094424</v>
          </cell>
          <cell r="J127" t="str">
            <v>Complaint - Running With Problem</v>
          </cell>
          <cell r="R127" t="str">
            <v>BYFD201821</v>
          </cell>
          <cell r="AB127" t="str">
            <v>Customer-Master driller
Obligation-Warranty
Model-PG850-290
Complaint-Customer complaint that oil leakage from Pipe coupling area after engineer attained and checked found that pipe coupling rubber worn out which is replaced. now leakage arrested and machine running Attend the site for complaint of oil leakage from pipe coupling, so check and found pipe coupling rubber damaged. so open pipe coupling and fitted new pipe coupling element 2 nos. then start the unit found no oil leakage. part no. 01045270 element pipe couling 2 1/2. Discussed with with customer matter is being resolved.</v>
          </cell>
        </row>
        <row r="128">
          <cell r="A128">
            <v>46168.551076388903</v>
          </cell>
          <cell r="B128">
            <v>2105</v>
          </cell>
          <cell r="F128" t="str">
            <v>CC-02094137</v>
          </cell>
          <cell r="J128" t="str">
            <v>Complaint - Breakdown</v>
          </cell>
          <cell r="R128" t="str">
            <v>BWID231682</v>
          </cell>
          <cell r="AB128" t="str">
            <v>Attend the site as per customer complaint for oil solidification after attend the unit found seperator filter in burnt condition, oil in burnt condition so remove the failed parts MPV kit , arv kit and open all pipelines and oil cooler assembly and clean oil cooler by caustic soda and water, seperator tank clean by caustic soda and water, pipelines and tv block clean by water. After then fitted new separator filter, MPV kit, ARV kit, thermal valve 150 and oil filter 90 lpm , fan belt retight, fitted all pipelines and hoses after cleaning. Filled oil in tank 45 litres with two dead cranks. After all work run the unit over night found unit runs satisfactorily and parameters are under limit.</v>
          </cell>
        </row>
        <row r="129">
          <cell r="A129">
            <v>46168.520173611098</v>
          </cell>
          <cell r="B129">
            <v>1201</v>
          </cell>
          <cell r="F129" t="str">
            <v>CC-02094026</v>
          </cell>
          <cell r="J129" t="str">
            <v>Schedule Service</v>
          </cell>
          <cell r="R129" t="str">
            <v>BYFD165260</v>
          </cell>
          <cell r="AB129" t="str">
            <v>Attend the site for schedule service start the work oil drain tank and cooler after cranking 2 Time total oil drain 38 liter change parts-oil air lube pulse 40lit, Air filter 2 nos, oil filter 2 nos reaplec the parts and start the unit unit running good condition all parameters proper work</v>
          </cell>
        </row>
        <row r="130">
          <cell r="A130">
            <v>46168.491550925901</v>
          </cell>
          <cell r="B130">
            <v>6652</v>
          </cell>
          <cell r="F130" t="str">
            <v>CC-02093903</v>
          </cell>
          <cell r="J130" t="str">
            <v>General Service</v>
          </cell>
          <cell r="R130" t="str">
            <v>BSFC376340</v>
          </cell>
          <cell r="AB130" t="str">
            <v>Courtesy visit carried out</v>
          </cell>
        </row>
        <row r="131">
          <cell r="A131">
            <v>46168.490057870396</v>
          </cell>
          <cell r="B131">
            <v>40056</v>
          </cell>
          <cell r="F131" t="str">
            <v>CC-02093893</v>
          </cell>
          <cell r="J131" t="str">
            <v>General Service</v>
          </cell>
          <cell r="R131" t="str">
            <v>BRCC372871</v>
          </cell>
          <cell r="AB131" t="str">
            <v>Courtesy visit carried out</v>
          </cell>
        </row>
        <row r="132">
          <cell r="A132">
            <v>46168.488379629598</v>
          </cell>
          <cell r="B132">
            <v>43866</v>
          </cell>
          <cell r="F132" t="str">
            <v>CC-02093886</v>
          </cell>
          <cell r="J132" t="str">
            <v>General Service</v>
          </cell>
          <cell r="R132" t="str">
            <v>BRFC373676</v>
          </cell>
          <cell r="AB132" t="str">
            <v>Courtesy visit carried out</v>
          </cell>
        </row>
        <row r="133">
          <cell r="A133">
            <v>46168.464780092603</v>
          </cell>
          <cell r="B133">
            <v>6584</v>
          </cell>
          <cell r="F133" t="str">
            <v>CC-02093808</v>
          </cell>
          <cell r="J133" t="str">
            <v>Schedule Service</v>
          </cell>
          <cell r="R133" t="str">
            <v>BWED163889</v>
          </cell>
          <cell r="AB133" t="str">
            <v>Attend the site for schedule service start the work oil drain tank and cooler after cranking 2 Time total oil drain 38 liter change parts-oil air lube pulse 40lit, Air filter 2 nos, oil filter 2 nos reaplec the parts and start the unit unit running good condition all parameters proper work</v>
          </cell>
        </row>
        <row r="134">
          <cell r="A134">
            <v>46167.721111111103</v>
          </cell>
          <cell r="B134">
            <v>2914</v>
          </cell>
          <cell r="F134" t="str">
            <v>CC-02093256</v>
          </cell>
          <cell r="J134" t="str">
            <v>Field Campaign</v>
          </cell>
          <cell r="R134" t="str">
            <v>BXID201595</v>
          </cell>
          <cell r="AB134" t="str">
            <v>Attend the site for field campaign so replace the SST bolat calamp and start the unit unit running good condition no leakage for coolent</v>
          </cell>
        </row>
        <row r="135">
          <cell r="A135">
            <v>46167.673819444397</v>
          </cell>
          <cell r="B135">
            <v>605</v>
          </cell>
          <cell r="F135" t="str">
            <v>CC-02093060</v>
          </cell>
          <cell r="J135" t="str">
            <v>Schedule Service</v>
          </cell>
          <cell r="R135" t="str">
            <v>BZJD165470</v>
          </cell>
          <cell r="AB135" t="str">
            <v>Attend the site for schedule service start the work oil drain tank and cooler after cranking 2 Time total oil drain 38 liter change parts-oil air lube pulse 40lit, Air filter 2 nos, oil filter 2 nos reaplec the parts and start the unit unit running good condition all parameters proper work</v>
          </cell>
        </row>
        <row r="136">
          <cell r="A136">
            <v>46167.665358796301</v>
          </cell>
          <cell r="B136">
            <v>40215</v>
          </cell>
          <cell r="F136" t="str">
            <v>CC-02093026</v>
          </cell>
          <cell r="J136" t="str">
            <v>Schedule Service</v>
          </cell>
          <cell r="R136" t="str">
            <v>BQBS033796</v>
          </cell>
          <cell r="AB136" t="str">
            <v>We visited the site and after checking found that this unit was due for servicing, both separator service and valve kit service were due, so we got it serviced and during servicing we changed the air filter oil, filter separator oil and valve kit. After that we started the machine and saw that the machine was still working fine.</v>
          </cell>
        </row>
        <row r="137">
          <cell r="A137">
            <v>46167.480069444398</v>
          </cell>
          <cell r="B137">
            <v>2021</v>
          </cell>
          <cell r="F137" t="str">
            <v>CC-02092472</v>
          </cell>
          <cell r="J137" t="str">
            <v>Schedule Service</v>
          </cell>
          <cell r="R137" t="str">
            <v>BYBD201738</v>
          </cell>
          <cell r="AB137" t="str">
            <v>Attend the site for schedule service start the work change parts- separate, actuator kit 2 nos, pressure regulator kit 3 nos, Arv kit reaplec the parts and start the unit unit running good condition</v>
          </cell>
        </row>
        <row r="138">
          <cell r="A138">
            <v>46167.279733796298</v>
          </cell>
          <cell r="B138">
            <v>490</v>
          </cell>
          <cell r="F138" t="str">
            <v>CC-02092019</v>
          </cell>
          <cell r="J138" t="str">
            <v>Schedule Service - AMC</v>
          </cell>
          <cell r="R138" t="str">
            <v>BXIC375236</v>
          </cell>
          <cell r="AB138" t="str">
            <v>AMC visit carried out</v>
          </cell>
        </row>
        <row r="139">
          <cell r="A139">
            <v>46167.278148148202</v>
          </cell>
          <cell r="B139">
            <v>10339</v>
          </cell>
          <cell r="F139" t="str">
            <v>CC-02092003</v>
          </cell>
          <cell r="J139" t="str">
            <v>Schedule Service - AMC</v>
          </cell>
          <cell r="R139" t="str">
            <v>BRDC373261</v>
          </cell>
          <cell r="AB139" t="str">
            <v>AMC visit carried out</v>
          </cell>
        </row>
        <row r="140">
          <cell r="A140">
            <v>46167.276446759301</v>
          </cell>
          <cell r="B140">
            <v>0</v>
          </cell>
          <cell r="F140" t="str">
            <v>CC-02091987</v>
          </cell>
          <cell r="J140" t="str">
            <v>Schedule Service - AMC</v>
          </cell>
          <cell r="R140" t="str">
            <v>21077</v>
          </cell>
          <cell r="AB140" t="str">
            <v>AMC visit carried out</v>
          </cell>
        </row>
        <row r="141">
          <cell r="A141">
            <v>46167.276238425897</v>
          </cell>
          <cell r="B141">
            <v>0</v>
          </cell>
          <cell r="F141" t="str">
            <v>CC-02091985</v>
          </cell>
          <cell r="J141" t="str">
            <v>Schedule Service - AMC</v>
          </cell>
          <cell r="R141" t="str">
            <v>CRHE563407</v>
          </cell>
          <cell r="AB141" t="str">
            <v>AMC visit carried out</v>
          </cell>
        </row>
        <row r="142">
          <cell r="A142">
            <v>46167.271967592598</v>
          </cell>
          <cell r="B142">
            <v>24055</v>
          </cell>
          <cell r="F142" t="str">
            <v>CC-02091948</v>
          </cell>
          <cell r="J142" t="str">
            <v>Schedule Service - AMC</v>
          </cell>
          <cell r="R142" t="str">
            <v>GPBC370442</v>
          </cell>
          <cell r="AB142" t="str">
            <v>AMC visit carried out</v>
          </cell>
        </row>
        <row r="143">
          <cell r="A143">
            <v>46167.271064814799</v>
          </cell>
          <cell r="B143">
            <v>30978</v>
          </cell>
          <cell r="F143" t="str">
            <v>CC-02091944</v>
          </cell>
          <cell r="J143" t="str">
            <v>Schedule Service - AMC</v>
          </cell>
          <cell r="R143" t="str">
            <v>BMKC370048</v>
          </cell>
          <cell r="AB143" t="str">
            <v>AMC visit carried out</v>
          </cell>
        </row>
        <row r="144">
          <cell r="A144">
            <v>46164.764675925901</v>
          </cell>
          <cell r="B144">
            <v>7269</v>
          </cell>
          <cell r="F144" t="str">
            <v>CC-02090507</v>
          </cell>
          <cell r="J144" t="str">
            <v>Schedule Service</v>
          </cell>
          <cell r="R144" t="str">
            <v>BVAS038319</v>
          </cell>
          <cell r="AB144" t="str">
            <v>We visited site and changed air filter and oil filter after than start and check unit running well condition at the present time.</v>
          </cell>
        </row>
        <row r="145">
          <cell r="A145">
            <v>46164.763368055603</v>
          </cell>
          <cell r="B145">
            <v>28763</v>
          </cell>
          <cell r="F145" t="str">
            <v>CC-02090506</v>
          </cell>
          <cell r="J145" t="str">
            <v>Schedule Service</v>
          </cell>
          <cell r="R145" t="str">
            <v>GOCS030806</v>
          </cell>
          <cell r="AB145" t="str">
            <v>We visited site and changed air filter and oil filter after than start and check unit running well.</v>
          </cell>
        </row>
        <row r="146">
          <cell r="A146">
            <v>46164.642453703702</v>
          </cell>
          <cell r="B146"/>
          <cell r="F146" t="str">
            <v>CC-02090187</v>
          </cell>
          <cell r="J146" t="str">
            <v>General Service</v>
          </cell>
          <cell r="R146"/>
          <cell r="AB146" t="str">
            <v>Service charges quotation shared with customer waiting for approval 23-05-2026, waiting for customer confirmation</v>
          </cell>
        </row>
        <row r="147">
          <cell r="A147">
            <v>46164.598032407397</v>
          </cell>
          <cell r="B147">
            <v>10006</v>
          </cell>
          <cell r="F147" t="str">
            <v>CC-02090096</v>
          </cell>
          <cell r="J147" t="str">
            <v>Schedule Service</v>
          </cell>
          <cell r="R147" t="str">
            <v>BSFC376396</v>
          </cell>
          <cell r="AB147" t="str">
            <v>Attend the site for scheduled service so change air filter, oil filter and oil. Then start the unit found running ok.</v>
          </cell>
        </row>
        <row r="148">
          <cell r="A148">
            <v>46164.492708333302</v>
          </cell>
          <cell r="B148">
            <v>3150</v>
          </cell>
          <cell r="F148" t="str">
            <v>CC-02089774</v>
          </cell>
          <cell r="J148" t="str">
            <v>Complaint - Breakdown</v>
          </cell>
          <cell r="R148" t="str">
            <v>BXJD231746</v>
          </cell>
          <cell r="AB148" t="str">
            <v>Waiting for FOC material, however waiting approval email from product team to close the call 23-05-2026 unit has been restored by repaired the radiator. Also we have process foc for new radiator to satisfy the customer. Call detail page updated. Call closer email attached kindly close the call as per email copy</v>
          </cell>
        </row>
        <row r="149">
          <cell r="A149">
            <v>46164.478587963</v>
          </cell>
          <cell r="B149">
            <v>2828</v>
          </cell>
          <cell r="F149" t="str">
            <v>CC-02089735</v>
          </cell>
          <cell r="J149" t="str">
            <v>Complaint - Breakdown</v>
          </cell>
          <cell r="R149" t="str">
            <v>EVJS037006</v>
          </cell>
          <cell r="AB149" t="str">
            <v>Today We attend the customer site for complain plc not working so we check and found that PLC not working so we advised customer replaced or repaired the plc. Parts estimate shared with customer but order / approval not received till date. So are going to close the call. After receiving approval we will log new call. waiting for customer confirmation 26-05-2026.....Kindly close the call @ CCS team may take time to get PO. because GOV customer.......Pramod-27-062-26</v>
          </cell>
        </row>
        <row r="150">
          <cell r="A150">
            <v>46164.471377314803</v>
          </cell>
          <cell r="B150">
            <v>7550</v>
          </cell>
          <cell r="F150" t="str">
            <v>CC-02089711</v>
          </cell>
          <cell r="J150" t="str">
            <v>Schedule Service</v>
          </cell>
          <cell r="R150" t="str">
            <v>BUGD162852</v>
          </cell>
          <cell r="AB150" t="str">
            <v>attend the site for schedule service so drain oil from the tank and drain oil from the cooler total 18 liters oil drain, then change air filter for compressor and engibe both side, change oil filter, change air oil separator, all valve kit and ELGI air lube plus oil. Then start the unit found running ok.</v>
          </cell>
        </row>
        <row r="151">
          <cell r="A151">
            <v>46164.446516203701</v>
          </cell>
          <cell r="B151">
            <v>515</v>
          </cell>
          <cell r="F151" t="str">
            <v>CC-02089638</v>
          </cell>
          <cell r="J151" t="str">
            <v>Complaint - Running With Problem</v>
          </cell>
          <cell r="R151" t="str">
            <v>BYID201894</v>
          </cell>
          <cell r="AB151" t="str">
            <v>As per customer complain, we visited the site and found HOSE TVB OUT TO COOLER IN damge. Due to hose current not availabe at our stock customer locally repair te hose and refitted the repaired hose. then start the unit found running ok with out leakage. On receiving of failed parts we will change the same.</v>
          </cell>
        </row>
        <row r="152">
          <cell r="A152">
            <v>46164.279259259303</v>
          </cell>
          <cell r="B152">
            <v>18465</v>
          </cell>
          <cell r="F152" t="str">
            <v>CC-02089404</v>
          </cell>
          <cell r="J152" t="str">
            <v>Schedule Service - AMC</v>
          </cell>
          <cell r="R152" t="str">
            <v>BVDS039269</v>
          </cell>
          <cell r="AB152" t="str">
            <v>AMC visit carried out</v>
          </cell>
        </row>
        <row r="153">
          <cell r="A153">
            <v>46163.810983796298</v>
          </cell>
          <cell r="B153"/>
          <cell r="F153" t="str">
            <v>CC-02089302</v>
          </cell>
          <cell r="J153" t="str">
            <v>Complaint - Breakdown</v>
          </cell>
          <cell r="R153"/>
          <cell r="AB153"/>
        </row>
        <row r="154">
          <cell r="A154">
            <v>46163.716805555603</v>
          </cell>
          <cell r="B154">
            <v>3401</v>
          </cell>
          <cell r="F154" t="str">
            <v>CC-02089161</v>
          </cell>
          <cell r="J154" t="str">
            <v>Schedule Service</v>
          </cell>
          <cell r="R154" t="str">
            <v>BVAD121386</v>
          </cell>
          <cell r="AB154" t="str">
            <v>attend the site for schedule service so drain oil from the tank and drain oil from the cooler total 18 liters oil drain, then change air filter for compressor and engibe both side, change oil filter, change air oil separator and ELGI air lube plus oil. Then start the unit found running ok.</v>
          </cell>
        </row>
        <row r="155">
          <cell r="A155">
            <v>46163.683831018498</v>
          </cell>
          <cell r="B155">
            <v>20674</v>
          </cell>
          <cell r="F155" t="str">
            <v>CC-02089030</v>
          </cell>
          <cell r="J155" t="str">
            <v>General Service</v>
          </cell>
          <cell r="R155" t="str">
            <v>BTIS032025</v>
          </cell>
          <cell r="AB155" t="str">
            <v>Today We attend the customer site for shedule service so we change:- valve kit during service now machine running good condition</v>
          </cell>
        </row>
        <row r="156">
          <cell r="A156">
            <v>46163.682604166701</v>
          </cell>
          <cell r="B156">
            <v>21723</v>
          </cell>
          <cell r="F156" t="str">
            <v>CC-02089023</v>
          </cell>
          <cell r="J156" t="str">
            <v>General Service</v>
          </cell>
          <cell r="R156" t="str">
            <v>BTIS032020</v>
          </cell>
          <cell r="AB156" t="str">
            <v>Today We attend the customer site for shedule service so we change:- valve kit during service now machine running good condition</v>
          </cell>
        </row>
        <row r="157">
          <cell r="A157">
            <v>46163.6816203704</v>
          </cell>
          <cell r="B157">
            <v>21316</v>
          </cell>
          <cell r="F157" t="str">
            <v>CC-02089019</v>
          </cell>
          <cell r="J157" t="str">
            <v>General Service</v>
          </cell>
          <cell r="R157" t="str">
            <v>BULS033141</v>
          </cell>
          <cell r="AB157" t="str">
            <v>Today We attend the customer site for shedule service so we change:- valve kit during service now machine running good condition</v>
          </cell>
        </row>
        <row r="158">
          <cell r="A158">
            <v>46163.667152777802</v>
          </cell>
          <cell r="B158">
            <v>7964</v>
          </cell>
          <cell r="F158" t="str">
            <v>CC-02088954</v>
          </cell>
          <cell r="J158" t="str">
            <v>Schedule Service</v>
          </cell>
          <cell r="R158" t="str">
            <v>BXBS036173</v>
          </cell>
          <cell r="AB158" t="str">
            <v>Today We attend the customer site for shedule service so we change:- valve kit during service now machine running good condition</v>
          </cell>
        </row>
        <row r="159">
          <cell r="A159">
            <v>46163.666006944397</v>
          </cell>
          <cell r="B159">
            <v>10000</v>
          </cell>
          <cell r="F159" t="str">
            <v>CC-02088951</v>
          </cell>
          <cell r="J159" t="str">
            <v>Schedule Service</v>
          </cell>
          <cell r="R159" t="str">
            <v>BSGD161904</v>
          </cell>
          <cell r="AB159" t="str">
            <v>Schedule service done by customer itself and change air filter for compressor and engine both side, change oil filter, change air oil separator, change, all valve kit and ELGI air lube plus oil 20 liters. Then start the unit found running ok.</v>
          </cell>
        </row>
        <row r="160">
          <cell r="A160">
            <v>46163.665023148104</v>
          </cell>
          <cell r="B160">
            <v>9645</v>
          </cell>
          <cell r="F160" t="str">
            <v>CC-02088944</v>
          </cell>
          <cell r="J160" t="str">
            <v>Schedule Service</v>
          </cell>
          <cell r="R160" t="str">
            <v>BSGD161898</v>
          </cell>
          <cell r="AB160" t="str">
            <v>Schedule service done by customer itself and change air filter for compressor and engine both side, change oil filter, change air oil separator, change, all valve kit and ELGI air lube plus oil 20 liters. Then start the unit found running ok.</v>
          </cell>
        </row>
        <row r="161">
          <cell r="A161">
            <v>46163.663726851897</v>
          </cell>
          <cell r="B161">
            <v>13580</v>
          </cell>
          <cell r="F161" t="str">
            <v>CC-02088936</v>
          </cell>
          <cell r="J161" t="str">
            <v>Schedule Service</v>
          </cell>
          <cell r="R161" t="str">
            <v>BSKD161477</v>
          </cell>
          <cell r="AB161" t="str">
            <v>Schedule service done by customer itself and change air filter for compressor and engine both side, change oil filter, change air oil separator, change, all valve kit and ELGI air lube plus oil 20 liters. Then start the unit found running ok.</v>
          </cell>
        </row>
        <row r="162">
          <cell r="A162">
            <v>46163.556273148097</v>
          </cell>
          <cell r="B162">
            <v>6390</v>
          </cell>
          <cell r="F162" t="str">
            <v>CC-02088582</v>
          </cell>
          <cell r="J162" t="str">
            <v>Schedule Service</v>
          </cell>
          <cell r="R162" t="str">
            <v>BSFD161830</v>
          </cell>
          <cell r="AB162" t="str">
            <v>Schedule service done by customer itself and change air filter for compressor and engine both side, change oil filter, change air oil separator, change, all valve kit and ELGI air lube plus oil 20 liters. Then start the unit found running ok.</v>
          </cell>
        </row>
        <row r="163">
          <cell r="A163">
            <v>46163.555324074099</v>
          </cell>
          <cell r="B163">
            <v>10310</v>
          </cell>
          <cell r="F163" t="str">
            <v>CC-02088577</v>
          </cell>
          <cell r="J163" t="str">
            <v>Schedule Service</v>
          </cell>
          <cell r="R163" t="str">
            <v>BOID200231</v>
          </cell>
          <cell r="AB163" t="str">
            <v>Schedule service done by customer itself and change air filter for compressor and engine both side, change oil filter, change air oil separator, change, all valve kit and ELGI air lube plus oil 20 liters. Then start the unit found running ok.</v>
          </cell>
        </row>
        <row r="164">
          <cell r="A164">
            <v>46163.554270833301</v>
          </cell>
          <cell r="B164">
            <v>9935</v>
          </cell>
          <cell r="F164" t="str">
            <v>CC-02088576</v>
          </cell>
          <cell r="J164" t="str">
            <v>Schedule Service</v>
          </cell>
          <cell r="R164" t="str">
            <v>BRAD160777</v>
          </cell>
          <cell r="AB164" t="str">
            <v>Schedule service done by customer itself and change air filter for compressor and engine both side, change oil filter, change air oil separator, change, all valve kit and ELGI air lube plus oil 20 liters. Then start the unit found running ok.</v>
          </cell>
        </row>
        <row r="165">
          <cell r="A165">
            <v>46163.5534259259</v>
          </cell>
          <cell r="B165">
            <v>6250</v>
          </cell>
          <cell r="F165" t="str">
            <v>CC-02088571</v>
          </cell>
          <cell r="J165" t="str">
            <v>Schedule Service</v>
          </cell>
          <cell r="R165" t="str">
            <v>BSAD120582</v>
          </cell>
          <cell r="AB165" t="str">
            <v>Schedule service done by customer itself and change air filter for compressor and engine both side, change oil filter, change air oil separator, change, all valve kit and ELGI air lube plus oil 20 liters. Then start the unit found running ok.</v>
          </cell>
        </row>
        <row r="166">
          <cell r="A166">
            <v>46163.422453703701</v>
          </cell>
          <cell r="B166">
            <v>1</v>
          </cell>
          <cell r="F166" t="str">
            <v>CC-02088128</v>
          </cell>
          <cell r="J166" t="str">
            <v>Commissioning</v>
          </cell>
          <cell r="R166" t="str">
            <v>BZLL161868</v>
          </cell>
          <cell r="AB166" t="str">
            <v>Commissioning done on dated 20-05-2026</v>
          </cell>
        </row>
        <row r="167">
          <cell r="A167">
            <v>46162.759062500001</v>
          </cell>
          <cell r="B167">
            <v>2294</v>
          </cell>
          <cell r="F167" t="str">
            <v>CC-02087762</v>
          </cell>
          <cell r="J167" t="str">
            <v>Schedule Service</v>
          </cell>
          <cell r="R167" t="str">
            <v>BYAD164973</v>
          </cell>
          <cell r="AB167" t="str">
            <v>Attend the site for schedule service so drain oil from the tank and drain oil from the cooler total 37 liters oil drain, then change air filter for compressor and engine both side, change oil filter and ELGI air lube plus oil 40 liters. Then start the unit found running ok.</v>
          </cell>
        </row>
        <row r="168">
          <cell r="A168">
            <v>46162.683645833298</v>
          </cell>
          <cell r="B168">
            <v>32192</v>
          </cell>
          <cell r="F168" t="str">
            <v>CC-02087573</v>
          </cell>
          <cell r="J168" t="str">
            <v>Schedule Service</v>
          </cell>
          <cell r="R168" t="str">
            <v>BUKC370499</v>
          </cell>
          <cell r="AB168" t="str">
            <v>Attend the site for scheduled service so change air filter, oil filter, air oil separator, motor greasing and oil. Then start the unit found running ok.</v>
          </cell>
        </row>
        <row r="169">
          <cell r="A169">
            <v>46162.595150462999</v>
          </cell>
          <cell r="B169">
            <v>22290</v>
          </cell>
          <cell r="F169" t="str">
            <v>CC-02087311</v>
          </cell>
          <cell r="J169" t="str">
            <v>Schedule Service</v>
          </cell>
          <cell r="R169" t="str">
            <v>BVJS047894</v>
          </cell>
          <cell r="AB169" t="str">
            <v>Attend the site for scheduled service so change air filter, oil filter, air oil separator and oil. Then start the unit found running ok.</v>
          </cell>
        </row>
        <row r="170">
          <cell r="A170">
            <v>46162.589479166701</v>
          </cell>
          <cell r="B170">
            <v>1</v>
          </cell>
          <cell r="F170" t="str">
            <v>CC-02087302</v>
          </cell>
          <cell r="J170" t="str">
            <v>Commissioning</v>
          </cell>
          <cell r="R170" t="str">
            <v>BYJC375787</v>
          </cell>
          <cell r="AB170" t="str">
            <v>Commissioning done on dated 20-05-2026....COMM DATE-20-05-2026</v>
          </cell>
        </row>
        <row r="171">
          <cell r="A171">
            <v>46162.584953703699</v>
          </cell>
          <cell r="B171">
            <v>0</v>
          </cell>
          <cell r="F171" t="str">
            <v>CC-02087283</v>
          </cell>
          <cell r="J171" t="str">
            <v>Preservative Measures</v>
          </cell>
          <cell r="R171" t="str">
            <v>BYJC375787</v>
          </cell>
          <cell r="AB171" t="str">
            <v>Preservative maintenance was carried out on the EN 11-12.5 Screw Air Compressor at Sanjay Udyoug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172">
          <cell r="A172">
            <v>46161.761631944399</v>
          </cell>
          <cell r="B172">
            <v>3760</v>
          </cell>
          <cell r="F172" t="str">
            <v>CC-02086409</v>
          </cell>
          <cell r="J172" t="str">
            <v>Schedule Service</v>
          </cell>
          <cell r="R172" t="str">
            <v>BTID162392</v>
          </cell>
          <cell r="AB172" t="str">
            <v>Schedule service done by customer itself and change air filter for compressor and engine both side, change oil filter, change air oil separator, change, all valve kit and ELGI air lube plus oil 20 liters. Then start the unit found running ok.</v>
          </cell>
        </row>
        <row r="173">
          <cell r="A173">
            <v>46161.731840277796</v>
          </cell>
          <cell r="B173">
            <v>5245</v>
          </cell>
          <cell r="F173" t="str">
            <v>CC-02086335</v>
          </cell>
          <cell r="J173" t="str">
            <v>Schedule Service</v>
          </cell>
          <cell r="R173" t="str">
            <v>BVFD163261</v>
          </cell>
          <cell r="AB173" t="str">
            <v>Schedule service done by customer itself and change air filter for compressor and engine both side, change oil filter, change air oil separator, change, all valve kit and ELGI air lube plus oil 20 liters. Then start the unit found running ok.</v>
          </cell>
        </row>
        <row r="174">
          <cell r="A174">
            <v>46161.730902777803</v>
          </cell>
          <cell r="B174">
            <v>22400</v>
          </cell>
          <cell r="F174" t="str">
            <v>CC-02086330</v>
          </cell>
          <cell r="J174" t="str">
            <v>Schedule Service</v>
          </cell>
          <cell r="R174" t="str">
            <v>BQJD160040</v>
          </cell>
          <cell r="AB174" t="str">
            <v>Schedule service done by customer itself and change air filter for compressor and engine both side, change oil filter, change air oil separator, change, all valve kit and ELGI air lube plus oil 20 liters. Then start the unit found running ok.</v>
          </cell>
        </row>
        <row r="175">
          <cell r="A175">
            <v>46161.729872685202</v>
          </cell>
          <cell r="B175">
            <v>22400</v>
          </cell>
          <cell r="F175" t="str">
            <v>CC-02086327</v>
          </cell>
          <cell r="J175" t="str">
            <v>Schedule Service</v>
          </cell>
          <cell r="R175" t="str">
            <v>BULD162568</v>
          </cell>
          <cell r="AB175" t="str">
            <v>Schedule service done by customer itself and change air filter for compressor and engine both side, change oil filter, change air oil separator, change, all valve kit and ELGI air lube plus oil 20 liters. Then start the unit found running ok.</v>
          </cell>
        </row>
        <row r="176">
          <cell r="A176">
            <v>46161.729108796302</v>
          </cell>
          <cell r="B176">
            <v>14100</v>
          </cell>
          <cell r="F176" t="str">
            <v>CC-02086325</v>
          </cell>
          <cell r="J176" t="str">
            <v>Schedule Service</v>
          </cell>
          <cell r="R176" t="str">
            <v>BQKD160099</v>
          </cell>
          <cell r="AB176" t="str">
            <v>Schedule service done by customer itself and change air filter for compressor and engine both side, change oil filter, change air oil separator, change, all valve kit and ELGI air lube plus oil 20 liters. Then start the unit found running ok.</v>
          </cell>
        </row>
        <row r="177">
          <cell r="A177">
            <v>46161.728310185201</v>
          </cell>
          <cell r="B177">
            <v>13650</v>
          </cell>
          <cell r="F177" t="str">
            <v>CC-02086320</v>
          </cell>
          <cell r="J177" t="str">
            <v>Schedule Service</v>
          </cell>
          <cell r="R177" t="str">
            <v>BQKD160115</v>
          </cell>
          <cell r="AB177" t="str">
            <v>Schedule service done by customer itself and change air filter for compressor and engine both side, change oil filter, change air oil separator, change, all valve kit and ELGI air lube plus oil 20 liters. Then start the unit found running ok.</v>
          </cell>
        </row>
        <row r="178">
          <cell r="A178">
            <v>46161.698194444398</v>
          </cell>
          <cell r="B178">
            <v>8078</v>
          </cell>
          <cell r="F178" t="str">
            <v>CC-02086223</v>
          </cell>
          <cell r="J178" t="str">
            <v>Schedule Service</v>
          </cell>
          <cell r="R178" t="str">
            <v>BVEC377128</v>
          </cell>
          <cell r="AB178" t="str">
            <v>Today We attend the customer site for shedule service so we change part during service:- Air filter oil filter, oil and separator then start machine running good condition</v>
          </cell>
        </row>
        <row r="179">
          <cell r="A179">
            <v>46161.573807870402</v>
          </cell>
          <cell r="B179">
            <v>8155</v>
          </cell>
          <cell r="F179" t="str">
            <v>CC-02085795</v>
          </cell>
          <cell r="J179" t="str">
            <v>Schedule Service</v>
          </cell>
          <cell r="R179" t="str">
            <v>BUAD162634</v>
          </cell>
          <cell r="AB179" t="str">
            <v>Schedule service done by customer itself and change air filter for compressor and engine both side, change oil filter, change air oil separator, change, all valve kit and ELGI air lube plus oil 20 liters. Then start the unit found running ok.</v>
          </cell>
        </row>
        <row r="180">
          <cell r="A180">
            <v>46161.572615740697</v>
          </cell>
          <cell r="B180">
            <v>7940</v>
          </cell>
          <cell r="F180" t="str">
            <v>CC-02085790</v>
          </cell>
          <cell r="J180" t="str">
            <v>Schedule Service</v>
          </cell>
          <cell r="R180" t="str">
            <v>BUAD162630</v>
          </cell>
          <cell r="AB180" t="str">
            <v>Schedule service done by customer itself and change air filter for compressor and engine both side, change oil filter, change air oil separator, change, all valve kit and ELGI air lube plus oil 20 liters. Then start the unit found running ok.</v>
          </cell>
        </row>
        <row r="181">
          <cell r="A181">
            <v>46161.571550925903</v>
          </cell>
          <cell r="B181">
            <v>4575</v>
          </cell>
          <cell r="F181" t="str">
            <v>CC-02085785</v>
          </cell>
          <cell r="J181" t="str">
            <v>Schedule Service</v>
          </cell>
          <cell r="R181" t="str">
            <v>BWID164096</v>
          </cell>
          <cell r="AB181" t="str">
            <v>Attend the site for schedule service so drain oil from the tank and drain oil from the cooler total 37 liters oil drain, then change air filter for compressor and engine both side, change oil filter, change air oil separator, change ARV kit, change BDV kit, change pressure regulator kit, change acctuator kit and change ELGI air lube oil  40 liters. Then start the unit found running ok.</v>
          </cell>
        </row>
        <row r="182">
          <cell r="A182">
            <v>46160.745023148098</v>
          </cell>
          <cell r="B182">
            <v>0</v>
          </cell>
          <cell r="F182" t="str">
            <v>CC-02084997</v>
          </cell>
          <cell r="J182" t="str">
            <v>Commissioning</v>
          </cell>
          <cell r="R182" t="str">
            <v>DZJL141601</v>
          </cell>
          <cell r="AB182" t="str">
            <v>Commissioning done on dated 18-05-2026</v>
          </cell>
        </row>
        <row r="183">
          <cell r="A183">
            <v>46160.736736111103</v>
          </cell>
          <cell r="B183"/>
          <cell r="F183" t="str">
            <v>CC-02084980</v>
          </cell>
          <cell r="J183" t="str">
            <v>Commissioning</v>
          </cell>
          <cell r="R183" t="str">
            <v>BYIK091200</v>
          </cell>
          <cell r="AB183" t="str">
            <v>Site not ready 19-05-2026  .............. 22-05-2026 ................... 29-05-2026</v>
          </cell>
        </row>
        <row r="184">
          <cell r="A184">
            <v>46160.730706018498</v>
          </cell>
          <cell r="B184"/>
          <cell r="F184" t="str">
            <v>CC-02084964</v>
          </cell>
          <cell r="J184" t="str">
            <v>Commissioning</v>
          </cell>
          <cell r="R184" t="str">
            <v>BZAS034199</v>
          </cell>
          <cell r="AB184" t="str">
            <v>Site not ready 19-05-2026  .............. 22-05-2026 ................... 29-05-2026</v>
          </cell>
        </row>
        <row r="185">
          <cell r="A185">
            <v>46160.699212963002</v>
          </cell>
          <cell r="B185">
            <v>1541</v>
          </cell>
          <cell r="F185" t="str">
            <v>CC-02084865</v>
          </cell>
          <cell r="J185" t="str">
            <v>Schedule Service</v>
          </cell>
          <cell r="R185" t="str">
            <v>BYED165208</v>
          </cell>
          <cell r="AB185" t="str">
            <v>Attend the site for schedule service start the work oil drain tank and cooler after cranking 2 Time total oil drain 38 liter change parts-oil 40lit, Air filter 2 nos, oil filter 2 nos,separeter, actuator kit 1nos compressor said,arv kit, pressure regulator kit, reaplec the parts and start the unit unit running good condition</v>
          </cell>
        </row>
        <row r="186">
          <cell r="A186">
            <v>46160.648287037002</v>
          </cell>
          <cell r="B186">
            <v>10572</v>
          </cell>
          <cell r="F186" t="str">
            <v>CC-02084716</v>
          </cell>
          <cell r="J186" t="str">
            <v>Schedule Service</v>
          </cell>
          <cell r="R186" t="str">
            <v>BULC370861</v>
          </cell>
          <cell r="AB186" t="str">
            <v>Today We attend the customer site for shedule service so we change part during service:- air filter, oil filter, oil and valve kit then start machine running good condition</v>
          </cell>
        </row>
        <row r="187">
          <cell r="A187">
            <v>46160.644259259301</v>
          </cell>
          <cell r="B187">
            <v>113</v>
          </cell>
          <cell r="F187" t="str">
            <v>CC-02084705</v>
          </cell>
          <cell r="J187" t="str">
            <v>Complaint - Breakdown</v>
          </cell>
          <cell r="R187" t="str">
            <v>CYGE694728</v>
          </cell>
          <cell r="AB187" t="str">
            <v>We visited the site and upon checking found that the main contactor and star contactor of this unit were burnt. We replaced both the contactors and then started the machine. The machine is still working properly. And secondly it is essential to service the compressor as soon as possible. The unit was inspected, and it was found that the contactor burnt out due to the customer running the compressor on low voltage, along with frequent site voltage fluctuations. As per standard warranty norms, component failures caused by external electrical fluctuations or low voltage are not covered under warranty. Therefore, the contactor replacement was carried out on a chargeable basis. Regarding the call logging, we were required to select a reason from the pre-defined dropdown list provided in the system, which includes:
1. Customer maintenance lapse
2. No Parts Replaced
3. Complain - supplied spare failure
4. Complain - Factory manufacturing problem
5. Unit Maintained as per Schedule Service
Since parts were replaced and the unit is under standard warranty timelines, options 1, 2, 3, and 5 were not technically aligned with the scenario. We selected Option 4 (Complain - Factory manufacturing problem) purely to ensure the technical closure of the ticket could proceed within the system constraints, as it was the closest applicable category for a component-related issue under a warranty-period unit.
Please accept this technical clarification and kindly process the closure of the call. Let us know if any further details are required.</v>
          </cell>
        </row>
        <row r="188">
          <cell r="A188">
            <v>46160.568912037001</v>
          </cell>
          <cell r="B188">
            <v>500</v>
          </cell>
          <cell r="F188" t="str">
            <v>CC-02084498</v>
          </cell>
          <cell r="J188" t="str">
            <v>Field Campaign</v>
          </cell>
          <cell r="R188" t="str">
            <v>BYID201894</v>
          </cell>
          <cell r="AB188" t="str">
            <v>Attend the site for field campaign remove the old separator tank bkt and avm and fitted the new type cone avm and bkt 3 nos., also replaced the ssbolt radiator hose clamp 4 nos. After the work start and run the unit on load condition found unit is running satisfactory.</v>
          </cell>
        </row>
        <row r="189">
          <cell r="A189">
            <v>46160.564178240696</v>
          </cell>
          <cell r="B189">
            <v>2800</v>
          </cell>
          <cell r="F189" t="str">
            <v>CC-02084483</v>
          </cell>
          <cell r="J189" t="str">
            <v>Schedule Service</v>
          </cell>
          <cell r="R189" t="str">
            <v>BXKD164219</v>
          </cell>
          <cell r="AB189" t="str">
            <v>Schedule service done by customer itself and change air filter for compressor and engine both side, change oil filter, change air oil separator, change, all valve kit and ELGI air lube plus oil 20 liters. Then start the unit found running ok.</v>
          </cell>
        </row>
        <row r="190">
          <cell r="A190">
            <v>46160.5628587963</v>
          </cell>
          <cell r="B190">
            <v>1485</v>
          </cell>
          <cell r="F190" t="str">
            <v>CC-02084480</v>
          </cell>
          <cell r="J190" t="str">
            <v>Schedule Service</v>
          </cell>
          <cell r="R190" t="str">
            <v>BXKD164166</v>
          </cell>
          <cell r="AB190" t="str">
            <v>Schedule service done by customer itself and change air filter for compressor and engine both side, change oil filter, change air oil separator, change, all valve kit and ELGI air lube plus oil 20 liters. Then start the unit found running ok.</v>
          </cell>
        </row>
        <row r="191">
          <cell r="A191">
            <v>46160.561608796299</v>
          </cell>
          <cell r="B191">
            <v>3575</v>
          </cell>
          <cell r="F191" t="str">
            <v>CC-02084476</v>
          </cell>
          <cell r="J191" t="str">
            <v>Schedule Service</v>
          </cell>
          <cell r="R191" t="str">
            <v>BXJD164132</v>
          </cell>
          <cell r="AB191" t="str">
            <v>Schedule service done by customer itself and change air filter for compressor and engine both side, change oil filter, change air oil separator, change, all valve kit and ELGI air lube plus oil 20 liters. Then start the unit found running ok.</v>
          </cell>
        </row>
        <row r="192">
          <cell r="A192">
            <v>46160.560555555603</v>
          </cell>
          <cell r="B192">
            <v>2035</v>
          </cell>
          <cell r="F192" t="str">
            <v>CC-02084473</v>
          </cell>
          <cell r="J192" t="str">
            <v>Schedule Service</v>
          </cell>
          <cell r="R192" t="str">
            <v>BWID220970</v>
          </cell>
          <cell r="AB192" t="str">
            <v>Schedule service done by customer itself and change air filter for compressor and engine both side, change oil filter, change air oil separator, change, all valve kit and ELGI air lube plus oil 20 liters. Then start the unit found running ok.</v>
          </cell>
        </row>
        <row r="193">
          <cell r="A193">
            <v>46160.559456018498</v>
          </cell>
          <cell r="B193">
            <v>11300</v>
          </cell>
          <cell r="F193" t="str">
            <v>CC-02084471</v>
          </cell>
          <cell r="J193" t="str">
            <v>Schedule Service</v>
          </cell>
          <cell r="R193" t="str">
            <v>BSKD161499</v>
          </cell>
          <cell r="AB193" t="str">
            <v>Schedule service done by customer itself and change air filter for compressor and engine both side, change oil filter, change air oil separator, change, all valve kit and ELGI air lube plus oil 20 liters. Then start the unit found running ok.</v>
          </cell>
        </row>
        <row r="194">
          <cell r="A194">
            <v>46160.557870370401</v>
          </cell>
          <cell r="B194">
            <v>9145</v>
          </cell>
          <cell r="F194" t="str">
            <v>CC-02084468</v>
          </cell>
          <cell r="J194" t="str">
            <v>Schedule Service</v>
          </cell>
          <cell r="R194" t="str">
            <v>BSJD161378</v>
          </cell>
          <cell r="AB194" t="str">
            <v>Schedule service done by customer itself and change air filter for compressor and engine both side, change oil filter, change air oil separator, change, all valve kit and ELGI air lube plus oil 20 liters. Then start the unit found running ok.</v>
          </cell>
        </row>
        <row r="195">
          <cell r="A195">
            <v>46160.556064814802</v>
          </cell>
          <cell r="B195">
            <v>7550</v>
          </cell>
          <cell r="F195" t="str">
            <v>CC-02084460</v>
          </cell>
          <cell r="J195" t="str">
            <v>Schedule Service</v>
          </cell>
          <cell r="R195" t="str">
            <v>BSAD161582</v>
          </cell>
          <cell r="AB195" t="str">
            <v>Schedule service done by customer itself and change air filter for compressor and engine both side, change oil filter, change air oil separator, change, all valve kit and ELGI air lube plus oil 20 liters. Then start the unit found running ok.</v>
          </cell>
        </row>
        <row r="196">
          <cell r="A196">
            <v>46160.554895833302</v>
          </cell>
          <cell r="B196">
            <v>9020</v>
          </cell>
          <cell r="F196" t="str">
            <v>CC-02084454</v>
          </cell>
          <cell r="J196" t="str">
            <v>Schedule Service</v>
          </cell>
          <cell r="R196" t="str">
            <v>BRED161077</v>
          </cell>
          <cell r="AB196" t="str">
            <v>Schedule service done by customer itself and change air filter for compressor and engine both side, change oil filter, change air oil separator, change, all valve kit and ELGI air lube plus oil 20 liters. Then start the unit found running ok.</v>
          </cell>
        </row>
        <row r="197">
          <cell r="A197">
            <v>46160.553657407399</v>
          </cell>
          <cell r="B197">
            <v>10510</v>
          </cell>
          <cell r="F197" t="str">
            <v>CC-02084443</v>
          </cell>
          <cell r="J197" t="str">
            <v>Schedule Service</v>
          </cell>
          <cell r="R197" t="str">
            <v>BPBD200118</v>
          </cell>
          <cell r="AB197" t="str">
            <v>Schedule service done by customer itself and change air filter for compressor and engine both side, change oil filter, change air oil separator, change, all valve kit and ELGI air lube plus oil 20 liters. Then start the unit found running ok.</v>
          </cell>
        </row>
        <row r="198">
          <cell r="A198">
            <v>46160.5481365741</v>
          </cell>
          <cell r="B198">
            <v>5220</v>
          </cell>
          <cell r="F198" t="str">
            <v>CC-02084423</v>
          </cell>
          <cell r="J198" t="str">
            <v>Schedule Service</v>
          </cell>
          <cell r="R198" t="str">
            <v>BRKD120213</v>
          </cell>
          <cell r="AB198" t="str">
            <v>Schedule service done by customer itself and change air filter for compressor and engine both side, change oil filter, change air oil separator, change, all valve kit and ELGI air lube plus oil 20 liters. Then start the unit found running ok.</v>
          </cell>
        </row>
        <row r="199">
          <cell r="A199">
            <v>46160.546620370398</v>
          </cell>
          <cell r="B199">
            <v>11730</v>
          </cell>
          <cell r="F199" t="str">
            <v>CC-02084417</v>
          </cell>
          <cell r="J199" t="str">
            <v>Schedule Service</v>
          </cell>
          <cell r="R199" t="str">
            <v>BQED160244</v>
          </cell>
          <cell r="AB199" t="str">
            <v>Schedule service done by customer itself and change air filter for compressor and engine both side, change oil filter, change air oil separator, change, all valve kit and ELGI air lube plus oil 20 liters. Then start the unit found running ok.</v>
          </cell>
        </row>
        <row r="200">
          <cell r="A200">
            <v>46160.2820601852</v>
          </cell>
          <cell r="B200">
            <v>1</v>
          </cell>
          <cell r="F200" t="str">
            <v>CC-02083740</v>
          </cell>
          <cell r="J200" t="str">
            <v>Schedule Service - AMC</v>
          </cell>
          <cell r="R200" t="str">
            <v>CTJE664808</v>
          </cell>
          <cell r="AB200" t="str">
            <v>AMC visit carried out</v>
          </cell>
        </row>
        <row r="201">
          <cell r="A201">
            <v>46160.274050925902</v>
          </cell>
          <cell r="B201">
            <v>1</v>
          </cell>
          <cell r="F201" t="str">
            <v>CC-02083656</v>
          </cell>
          <cell r="J201" t="str">
            <v>Schedule Service - AMC</v>
          </cell>
          <cell r="R201" t="str">
            <v>CTJE664810</v>
          </cell>
          <cell r="AB201" t="str">
            <v>AMC visit carried out</v>
          </cell>
        </row>
        <row r="202">
          <cell r="A202">
            <v>46158.757210648102</v>
          </cell>
          <cell r="B202">
            <v>1</v>
          </cell>
          <cell r="F202" t="str">
            <v>CC-02083341</v>
          </cell>
          <cell r="J202" t="str">
            <v>Commissioning</v>
          </cell>
          <cell r="R202" t="str">
            <v>BZJC370278</v>
          </cell>
          <cell r="AB202" t="str">
            <v>Commissioning done on dated 16-05-2026</v>
          </cell>
        </row>
        <row r="203">
          <cell r="A203">
            <v>46158.755254629599</v>
          </cell>
          <cell r="B203">
            <v>2185</v>
          </cell>
          <cell r="F203" t="str">
            <v>CC-02083339</v>
          </cell>
          <cell r="J203" t="str">
            <v>Schedule Service</v>
          </cell>
          <cell r="R203" t="str">
            <v>BXBD164346</v>
          </cell>
          <cell r="AB203" t="str">
            <v>Attend the site for schedule service start the work oil drain tank and cooler after cranking 2 Time total oil drain 35 lit change parts-oil 40lit Air filter 2 nos oil filter 2 nos replace the parts and start the unit unit running good condition</v>
          </cell>
        </row>
        <row r="204">
          <cell r="A204">
            <v>46158.693888888898</v>
          </cell>
          <cell r="B204">
            <v>6400</v>
          </cell>
          <cell r="F204" t="str">
            <v>CC-02083183</v>
          </cell>
          <cell r="J204" t="str">
            <v>Schedule Service</v>
          </cell>
          <cell r="R204" t="str">
            <v>BRCD160998</v>
          </cell>
          <cell r="AB204" t="str">
            <v>Schedule service done by customer itself and change air filter for compressor and engine both side, change oil filter, change air oil separator, change, all valve kit and ELGI air lube plus oil 20 liters. Then start the unit found running ok.</v>
          </cell>
        </row>
        <row r="205">
          <cell r="A205">
            <v>46158.680787037003</v>
          </cell>
          <cell r="B205">
            <v>6695</v>
          </cell>
          <cell r="F205" t="str">
            <v>CC-02083135</v>
          </cell>
          <cell r="J205" t="str">
            <v>Schedule Service</v>
          </cell>
          <cell r="R205" t="str">
            <v>BSGD161854</v>
          </cell>
          <cell r="AB205" t="str">
            <v>Schedule service done by customer itself and change air filter for compressor and engine both side, change oil filter, change air oil separator, change, all valve kit and ELGI air lube plus oil 20 liters. Then start the unit found running ok.</v>
          </cell>
        </row>
        <row r="206">
          <cell r="A206">
            <v>46158.6789236111</v>
          </cell>
          <cell r="B206">
            <v>4575</v>
          </cell>
          <cell r="F206" t="str">
            <v>CC-02083126</v>
          </cell>
          <cell r="J206" t="str">
            <v>Schedule Service</v>
          </cell>
          <cell r="R206" t="str">
            <v>BSGD161861</v>
          </cell>
          <cell r="AB206" t="str">
            <v>Schedule service done by customer itself and change air filter for compressor and engine both side, change oil filter, change air oil separator, change, all valve kit and ELGI air lube plus oil 20 liters. Then start the unit found running ok.</v>
          </cell>
        </row>
        <row r="207">
          <cell r="A207">
            <v>46158.677986111099</v>
          </cell>
          <cell r="B207">
            <v>7410</v>
          </cell>
          <cell r="F207" t="str">
            <v>CC-02083121</v>
          </cell>
          <cell r="J207" t="str">
            <v>Schedule Service</v>
          </cell>
          <cell r="R207" t="str">
            <v>BRJD160600</v>
          </cell>
          <cell r="AB207" t="str">
            <v>Schedule service done by customer itself and change air filter for compressor and engine both side, change oil filter, change air oil separator, change, all valve kit and ELGI air lube plus oil 20 liters. Then start the unit found running ok.</v>
          </cell>
        </row>
        <row r="208">
          <cell r="A208">
            <v>46158.677152777796</v>
          </cell>
          <cell r="B208">
            <v>4120</v>
          </cell>
          <cell r="F208" t="str">
            <v>CC-02083116</v>
          </cell>
          <cell r="J208" t="str">
            <v>Schedule Service</v>
          </cell>
          <cell r="R208" t="str">
            <v>BSKD161476</v>
          </cell>
          <cell r="AB208" t="str">
            <v>Schedule service done by customer itself and change air filter for compressor and engine both side, change oil filter, change air oil separator, change, all valve kit and ELGI air lube plus oil 20 liters. Then start the unit found running ok.</v>
          </cell>
        </row>
        <row r="209">
          <cell r="A209">
            <v>46158.675960648201</v>
          </cell>
          <cell r="B209">
            <v>5350</v>
          </cell>
          <cell r="F209" t="str">
            <v>CC-02083112</v>
          </cell>
          <cell r="J209" t="str">
            <v>Schedule Service</v>
          </cell>
          <cell r="R209" t="str">
            <v>BSLD161503</v>
          </cell>
          <cell r="AB209" t="str">
            <v>Schedule service done by customer itself and change air filter for compressor and engine both side, change oil filter, change air oil separator, change, all valve kit and ELGI air lube plus oil 20 liters. Then start the unit found running ok.</v>
          </cell>
        </row>
        <row r="210">
          <cell r="A210">
            <v>46158.674965277802</v>
          </cell>
          <cell r="B210">
            <v>8935</v>
          </cell>
          <cell r="F210" t="str">
            <v>CC-02083108</v>
          </cell>
          <cell r="J210" t="str">
            <v>Schedule Service</v>
          </cell>
          <cell r="R210" t="str">
            <v>BRCD160978</v>
          </cell>
          <cell r="AB210" t="str">
            <v>Schedule service done by customer itself and change air filter for compressor and engine both side, change oil filter, change air oil separator, change, all valve kit and ELGI air lube plus oil 20 liters. Then start the unit found running ok.</v>
          </cell>
        </row>
        <row r="211">
          <cell r="A211">
            <v>46158.673611111102</v>
          </cell>
          <cell r="B211">
            <v>9010</v>
          </cell>
          <cell r="F211" t="str">
            <v>CC-02083104</v>
          </cell>
          <cell r="J211" t="str">
            <v>Schedule Service</v>
          </cell>
          <cell r="R211" t="str">
            <v>BRCD160948</v>
          </cell>
          <cell r="AB211" t="str">
            <v>Schedule service done by customer itself and change air filter for compressor and engine both side, change oil filter, change air oil separator, change, all valve kit and ELGI air lube plus oil 20 liters. Then start the unit found running ok.</v>
          </cell>
        </row>
        <row r="212">
          <cell r="A212">
            <v>46158.663368055597</v>
          </cell>
          <cell r="B212">
            <v>9100</v>
          </cell>
          <cell r="F212" t="str">
            <v>CC-02083074</v>
          </cell>
          <cell r="J212" t="str">
            <v>Schedule Service</v>
          </cell>
          <cell r="R212" t="str">
            <v>BSFD161819</v>
          </cell>
          <cell r="AB212" t="str">
            <v>Schedule service done by customer itself and change air filter for compressor and engine both side, change oil filter, change air oil separator, change, all valve kit and ELGI air lube plus oil 20 liters. Then start the unit found running ok.</v>
          </cell>
        </row>
        <row r="213">
          <cell r="A213">
            <v>46158.659444444398</v>
          </cell>
          <cell r="B213">
            <v>6565</v>
          </cell>
          <cell r="F213" t="str">
            <v>CC-02083053</v>
          </cell>
          <cell r="J213" t="str">
            <v>Schedule Service</v>
          </cell>
          <cell r="R213" t="str">
            <v>BRKD160653</v>
          </cell>
          <cell r="AB213" t="str">
            <v>Schedule service done by customer itself and change air filter for compressor and engine both side, change oil filter and ELGI air lube plus oil 20 liters. Then start the unit found running ok.</v>
          </cell>
        </row>
        <row r="214">
          <cell r="A214">
            <v>46158.6553472222</v>
          </cell>
          <cell r="B214">
            <v>7160</v>
          </cell>
          <cell r="F214" t="str">
            <v>CC-02083039</v>
          </cell>
          <cell r="J214" t="str">
            <v>Schedule Service</v>
          </cell>
          <cell r="R214" t="str">
            <v>BRKD160684</v>
          </cell>
          <cell r="AB214" t="str">
            <v>Schedule service done by customer itself and change air filter for compressor and engine both side, change oil filter and ELGI air lube plus oil 20 liters. Then start the unit found running ok.</v>
          </cell>
        </row>
        <row r="215">
          <cell r="A215">
            <v>46158.581446759301</v>
          </cell>
          <cell r="B215">
            <v>14205</v>
          </cell>
          <cell r="F215" t="str">
            <v>CC-02082863</v>
          </cell>
          <cell r="J215" t="str">
            <v>Schedule Service</v>
          </cell>
          <cell r="R215" t="str">
            <v>BRGL151464</v>
          </cell>
          <cell r="AB215" t="str">
            <v>Attend the site for schedule service so drain oil from the tank and drain oil from the cooler total 18 liters oil drain. Then change air filter for compressor and engine both side, change oil filter and ELGI air lube plus oil 20 liters. Then start the unit found running ok.</v>
          </cell>
        </row>
        <row r="216">
          <cell r="A216">
            <v>46158.579837963</v>
          </cell>
          <cell r="B216">
            <v>10780</v>
          </cell>
          <cell r="F216" t="str">
            <v>CC-02082861</v>
          </cell>
          <cell r="J216" t="str">
            <v>Schedule Service</v>
          </cell>
          <cell r="R216" t="str">
            <v>BRBL150944</v>
          </cell>
          <cell r="AB216" t="str">
            <v>Attend the site for schedule service so drain oil from the tank and drain oil from the cooler total 18 liters oil drain. Then change air filter for compressor and engine both side, change oil filter and ELGI air lube plus oil 20 liters. Then start the unit found running ok.</v>
          </cell>
        </row>
        <row r="217">
          <cell r="A217">
            <v>46158.578425925902</v>
          </cell>
          <cell r="B217">
            <v>14766</v>
          </cell>
          <cell r="F217" t="str">
            <v>CC-02082859</v>
          </cell>
          <cell r="J217" t="str">
            <v>Schedule Service</v>
          </cell>
          <cell r="R217" t="str">
            <v>BRGL151468</v>
          </cell>
          <cell r="AB217" t="str">
            <v>Attend the site for schedule service so drain oil from the tank and drain oil from the cooler total 18 liters oil drain. Then change air filter for compressor and engine both side, change oil filter and ELGI air lube plus oil 20 liters. Then start the unit found running ok.</v>
          </cell>
        </row>
        <row r="218">
          <cell r="A218">
            <v>46158.5714814815</v>
          </cell>
          <cell r="B218">
            <v>3729</v>
          </cell>
          <cell r="F218" t="str">
            <v>CC-02082844</v>
          </cell>
          <cell r="J218" t="str">
            <v>Schedule Service</v>
          </cell>
          <cell r="R218" t="str">
            <v>BVDC376483</v>
          </cell>
          <cell r="AB218" t="str">
            <v>Attend the site for scheduled service so change air filter, oil filter, air oil separator, motor greasing and oil. Then start the unit found running ok.</v>
          </cell>
        </row>
        <row r="219">
          <cell r="A219">
            <v>46158.380370370403</v>
          </cell>
          <cell r="B219">
            <v>1500</v>
          </cell>
          <cell r="F219" t="str">
            <v>CC-02082320</v>
          </cell>
          <cell r="J219" t="str">
            <v>Complaint - Running With Problem</v>
          </cell>
          <cell r="R219" t="str">
            <v>BYBD201738</v>
          </cell>
          <cell r="AB219" t="str">
            <v>As per HO instruction, to prevent shaft seal leakage, we have proactively raised an FOC request for the airend repairing material. Hence, this call is currently open and is under the approval process. arranging air end repairing parts pro-actively. Please give the approval so that we can close the call. Call closer approval email attached.</v>
          </cell>
        </row>
        <row r="220">
          <cell r="A220">
            <v>46158.369548611103</v>
          </cell>
          <cell r="B220"/>
          <cell r="F220" t="str">
            <v>CC-02082317</v>
          </cell>
          <cell r="J220" t="str">
            <v>General Service</v>
          </cell>
          <cell r="R220" t="str">
            <v>BYBD201738</v>
          </cell>
          <cell r="AB220"/>
        </row>
        <row r="221">
          <cell r="A221">
            <v>46157.767974536997</v>
          </cell>
          <cell r="B221">
            <v>6750</v>
          </cell>
          <cell r="F221" t="str">
            <v>CC-02082120</v>
          </cell>
          <cell r="J221" t="str">
            <v>Complaint - Breakdown</v>
          </cell>
          <cell r="R221" t="str">
            <v>BWED163853</v>
          </cell>
          <cell r="AB221" t="str">
            <v>Dismental the airend and after isnpection found male and female rotal toches each other, also found dust entry in it. Input shaft excel play bearing need to be change. So change the bearing kit.</v>
          </cell>
        </row>
        <row r="222">
          <cell r="A222">
            <v>46157.2799884259</v>
          </cell>
          <cell r="B222">
            <v>15917</v>
          </cell>
          <cell r="F222" t="str">
            <v>CC-02081105</v>
          </cell>
          <cell r="J222" t="str">
            <v>Schedule Service - AMC</v>
          </cell>
          <cell r="R222" t="str">
            <v>BUFS046813</v>
          </cell>
          <cell r="AB222" t="str">
            <v>AMC visit carried out</v>
          </cell>
        </row>
        <row r="223">
          <cell r="A223">
            <v>46156.904062499998</v>
          </cell>
          <cell r="B223">
            <v>1860</v>
          </cell>
          <cell r="F223" t="str">
            <v>CC-02081025</v>
          </cell>
          <cell r="J223" t="str">
            <v>Field Campaign</v>
          </cell>
          <cell r="R223" t="str">
            <v>BYLD201693</v>
          </cell>
          <cell r="AB223" t="str">
            <v>Attend the site for AOS tank MTG BKT modification work, so remove the old BKT and AVM and fitted the new MTG BKT 3pcs with 3nos cone mount avm. After fitment start the unit and run the unit found unit is running satisfactory.</v>
          </cell>
        </row>
        <row r="224">
          <cell r="A224">
            <v>46156.720879629604</v>
          </cell>
          <cell r="B224">
            <v>1</v>
          </cell>
          <cell r="F224" t="str">
            <v>CC-02080927</v>
          </cell>
          <cell r="J224" t="str">
            <v>Commissioning</v>
          </cell>
          <cell r="R224" t="str">
            <v>BZLD233166</v>
          </cell>
          <cell r="AB224" t="str">
            <v>Commissioning done on dated 14-05-2026</v>
          </cell>
        </row>
        <row r="225">
          <cell r="A225">
            <v>46156.689212963</v>
          </cell>
          <cell r="B225">
            <v>2791</v>
          </cell>
          <cell r="F225" t="str">
            <v>CC-02080859</v>
          </cell>
          <cell r="J225" t="str">
            <v>Complaint - Running With Problem</v>
          </cell>
          <cell r="R225" t="str">
            <v>BXID201595</v>
          </cell>
          <cell r="AB225" t="str">
            <v>As per customer complain Oil leakage near separator tank .After engineer checking it was found that oil leakage from Pipe coupling of AOS tank to DCV pipe  and Also seepage found near air end shaft seal. Engineer replace pipe coupling and leakage  arrested .We are also co ordinate with HO  and planning for preventively Seepage arresting near air end. Now machine is running under observation.</v>
          </cell>
        </row>
        <row r="226">
          <cell r="A226">
            <v>46156.634108796301</v>
          </cell>
          <cell r="B226">
            <v>11745</v>
          </cell>
          <cell r="F226" t="str">
            <v>CC-02080702</v>
          </cell>
          <cell r="J226" t="str">
            <v>Schedule Service</v>
          </cell>
          <cell r="R226" t="str">
            <v>BVDS039458</v>
          </cell>
          <cell r="AB226" t="str">
            <v>We visited the site and after checking we found that there was solidification of oil, so we dismantled all the parts and after washing them with thinner and caustic soda, we fitted them again. After fitting, we changed the air filter oil, filter separator oil and started the machine. The machine is currently running fine</v>
          </cell>
        </row>
        <row r="227">
          <cell r="A227">
            <v>46156.633020833302</v>
          </cell>
          <cell r="B227">
            <v>33088</v>
          </cell>
          <cell r="F227" t="str">
            <v>CC-02080698</v>
          </cell>
          <cell r="J227" t="str">
            <v>Schedule Service</v>
          </cell>
          <cell r="R227" t="str">
            <v>BQBS033819</v>
          </cell>
          <cell r="AB227" t="str">
            <v>We visited site and changed air filter, Oil filter, Separator and oil after than start and check unit running well condition at the present time.</v>
          </cell>
        </row>
        <row r="228">
          <cell r="A228">
            <v>46156.574803240699</v>
          </cell>
          <cell r="B228">
            <v>12935</v>
          </cell>
          <cell r="F228" t="str">
            <v>CC-02080531</v>
          </cell>
          <cell r="J228" t="str">
            <v>General Service</v>
          </cell>
          <cell r="R228" t="str">
            <v>BQFC370869</v>
          </cell>
          <cell r="AB228" t="str">
            <v>Today We attend the customer site for general visit so we check and found that compressor running condition but service due</v>
          </cell>
        </row>
        <row r="229">
          <cell r="A229">
            <v>46156.573738425897</v>
          </cell>
          <cell r="B229">
            <v>15513</v>
          </cell>
          <cell r="F229" t="str">
            <v>CC-02080525</v>
          </cell>
          <cell r="J229" t="str">
            <v>Schedule Service</v>
          </cell>
          <cell r="R229" t="str">
            <v>BTJC377158</v>
          </cell>
          <cell r="AB229" t="str">
            <v>Today We attend the customer site for shedule service so we change part during service:- air filter, oil filter, oil and separator then start machine running good condition</v>
          </cell>
        </row>
        <row r="230">
          <cell r="A230">
            <v>46156.475740740701</v>
          </cell>
          <cell r="B230">
            <v>10769</v>
          </cell>
          <cell r="F230" t="str">
            <v>CC-02080232</v>
          </cell>
          <cell r="J230" t="str">
            <v>Schedule Service</v>
          </cell>
          <cell r="R230" t="str">
            <v>BUGC373215</v>
          </cell>
          <cell r="AB230" t="str">
            <v>We visited site and changed air filter, Oil filter, and oil after than start and check unit running well condition at the present time.</v>
          </cell>
        </row>
        <row r="231">
          <cell r="A231">
            <v>46155.796689814801</v>
          </cell>
          <cell r="B231"/>
          <cell r="F231" t="str">
            <v>CC-02079812</v>
          </cell>
          <cell r="J231" t="str">
            <v>Complaint - Running With Problem</v>
          </cell>
          <cell r="R231"/>
          <cell r="AB231" t="str">
            <v>Unit is out of warranty, so pending for customer confirmation regarding visit charges......14-05-2026 ........... 16-05-2026</v>
          </cell>
        </row>
        <row r="232">
          <cell r="A232">
            <v>46155.757210648102</v>
          </cell>
          <cell r="B232">
            <v>0</v>
          </cell>
          <cell r="F232" t="str">
            <v>CC-02079797</v>
          </cell>
          <cell r="J232" t="str">
            <v>Commissioning</v>
          </cell>
          <cell r="R232" t="str">
            <v>DZJL141600</v>
          </cell>
          <cell r="AB232" t="str">
            <v>Commissioning done on dated 13-05-2026</v>
          </cell>
        </row>
        <row r="233">
          <cell r="A233">
            <v>46155.740081018499</v>
          </cell>
          <cell r="B233">
            <v>20739</v>
          </cell>
          <cell r="F233" t="str">
            <v>CC-02079763</v>
          </cell>
          <cell r="J233" t="str">
            <v>Schedule Service</v>
          </cell>
          <cell r="R233" t="str">
            <v>BTLC377591</v>
          </cell>
          <cell r="AB233" t="str">
            <v>Attend the site for scheduled service so change air filter, oil filter and oil. Then start the unit found running ok.</v>
          </cell>
        </row>
        <row r="234">
          <cell r="A234">
            <v>46155.637962963003</v>
          </cell>
          <cell r="B234">
            <v>4151</v>
          </cell>
          <cell r="F234" t="str">
            <v>CC-02079410</v>
          </cell>
          <cell r="J234" t="str">
            <v>General Service</v>
          </cell>
          <cell r="R234" t="str">
            <v>BVES049149</v>
          </cell>
          <cell r="AB234" t="str">
            <v>Today We attend the customer site for general visit so we check and found that compressor running good condition</v>
          </cell>
        </row>
        <row r="235">
          <cell r="A235">
            <v>46155.632627314801</v>
          </cell>
          <cell r="B235">
            <v>6067</v>
          </cell>
          <cell r="F235" t="str">
            <v>CC-02079385</v>
          </cell>
          <cell r="J235" t="str">
            <v>General Service</v>
          </cell>
          <cell r="R235" t="str">
            <v>BVES049148</v>
          </cell>
          <cell r="AB235" t="str">
            <v>Today We attend the customer site for general visit so we check and found that compressor running good condition</v>
          </cell>
        </row>
        <row r="236">
          <cell r="A236">
            <v>46155.631053240701</v>
          </cell>
          <cell r="B236">
            <v>12374</v>
          </cell>
          <cell r="F236" t="str">
            <v>CC-02079380</v>
          </cell>
          <cell r="J236" t="str">
            <v>General Service</v>
          </cell>
          <cell r="R236" t="str">
            <v>BXHS037937</v>
          </cell>
          <cell r="AB236" t="str">
            <v>Today We attend the customer site for general visit so we check and found that compressor running good condition</v>
          </cell>
        </row>
        <row r="237">
          <cell r="A237">
            <v>46155.594571759299</v>
          </cell>
          <cell r="B237">
            <v>42865</v>
          </cell>
          <cell r="F237" t="str">
            <v>CC-02079259</v>
          </cell>
          <cell r="J237" t="str">
            <v>General Service</v>
          </cell>
          <cell r="R237" t="str">
            <v>BMIS031759</v>
          </cell>
          <cell r="AB237" t="str">
            <v>Today We attend the customer site for amc visit so we check and found that compressor running good condition</v>
          </cell>
        </row>
        <row r="238">
          <cell r="A238">
            <v>46155.592233796298</v>
          </cell>
          <cell r="B238">
            <v>29843</v>
          </cell>
          <cell r="F238" t="str">
            <v>CC-02079251</v>
          </cell>
          <cell r="J238" t="str">
            <v>General Service</v>
          </cell>
          <cell r="R238" t="str">
            <v>BVAS038005</v>
          </cell>
          <cell r="AB238" t="str">
            <v>Today We attend the customer site for general visit so we check and found that compressor running good condition but service due</v>
          </cell>
        </row>
        <row r="239">
          <cell r="A239">
            <v>46155.590937499997</v>
          </cell>
          <cell r="B239">
            <v>14871</v>
          </cell>
          <cell r="F239" t="str">
            <v>CC-02079246</v>
          </cell>
          <cell r="J239" t="str">
            <v>Schedule Service</v>
          </cell>
          <cell r="R239" t="str">
            <v>BWKS031684</v>
          </cell>
          <cell r="AB239" t="str">
            <v>Attend the site for scheduled service so change air filter, oil filter and oil. Then start the unit found running ok</v>
          </cell>
        </row>
        <row r="240">
          <cell r="A240">
            <v>46155.550937499997</v>
          </cell>
          <cell r="B240">
            <v>27894</v>
          </cell>
          <cell r="F240" t="str">
            <v>CC-02079141</v>
          </cell>
          <cell r="J240" t="str">
            <v>Schedule Service</v>
          </cell>
          <cell r="R240" t="str">
            <v>BNKS030423</v>
          </cell>
          <cell r="AB240" t="str">
            <v>Today We attend the customer site for shedule service so we change part during service:- air filter, oil filter, oil and separator then start machine running good condition</v>
          </cell>
        </row>
        <row r="241">
          <cell r="A241">
            <v>46155.512835648202</v>
          </cell>
          <cell r="B241">
            <v>2190</v>
          </cell>
          <cell r="F241" t="str">
            <v>CC-02079002</v>
          </cell>
          <cell r="J241" t="str">
            <v>Field Campaign</v>
          </cell>
          <cell r="R241" t="str">
            <v>BWFD163931</v>
          </cell>
          <cell r="AB241" t="str">
            <v>Attend the site for field campaign in which three numbers of copper connecting has been fitted discharge hose to separator tank, DCV to chassis and engine to chassis. Unit running is ok.</v>
          </cell>
        </row>
        <row r="242">
          <cell r="A242">
            <v>46154.275787036997</v>
          </cell>
          <cell r="B242">
            <v>49809</v>
          </cell>
          <cell r="F242" t="str">
            <v>CC-02076689</v>
          </cell>
          <cell r="J242" t="str">
            <v>Schedule Service - AMC</v>
          </cell>
          <cell r="R242" t="str">
            <v>GOGC370754</v>
          </cell>
          <cell r="AB242" t="str">
            <v>AMC visit carried out</v>
          </cell>
        </row>
        <row r="243">
          <cell r="A243">
            <v>46153.893923611096</v>
          </cell>
          <cell r="B243"/>
          <cell r="F243" t="str">
            <v>CC-02076647</v>
          </cell>
          <cell r="J243" t="str">
            <v>Field Campaign</v>
          </cell>
          <cell r="R243" t="str">
            <v>BZLD201969</v>
          </cell>
          <cell r="AB243"/>
        </row>
        <row r="244">
          <cell r="A244">
            <v>46153.691435185203</v>
          </cell>
          <cell r="B244"/>
          <cell r="F244" t="str">
            <v>CC-02076472</v>
          </cell>
          <cell r="J244" t="str">
            <v>Field Campaign</v>
          </cell>
          <cell r="R244" t="str">
            <v>BYBD201738</v>
          </cell>
          <cell r="AB244"/>
        </row>
        <row r="245">
          <cell r="A245">
            <v>46153.684930555602</v>
          </cell>
          <cell r="B245">
            <v>1147</v>
          </cell>
          <cell r="F245" t="str">
            <v>CC-02076450</v>
          </cell>
          <cell r="J245" t="str">
            <v>Field Campaign</v>
          </cell>
          <cell r="R245" t="str">
            <v>BYHD201877</v>
          </cell>
          <cell r="AB245"/>
        </row>
        <row r="246">
          <cell r="A246">
            <v>46153.677430555603</v>
          </cell>
          <cell r="B246">
            <v>88365</v>
          </cell>
          <cell r="F246" t="str">
            <v>CC-02076414</v>
          </cell>
          <cell r="J246" t="str">
            <v>Schedule Service</v>
          </cell>
          <cell r="R246" t="str">
            <v>BLGS031576</v>
          </cell>
          <cell r="AB246" t="str">
            <v>Upon visiting the site and conducting an inspection, I discovered that the oil had solidified. Consequently, we thoroughly cleaned the entire oil circulation piping along with the airend and the oil coolerusing thinner. After cleaning, we reassembled all the components and replaced the oil, separator, oil filter, and air filter. We then started the machine to test it and confirmed that it is functioning correctly.</v>
          </cell>
        </row>
        <row r="247">
          <cell r="A247">
            <v>46153.672986111102</v>
          </cell>
          <cell r="B247">
            <v>1112</v>
          </cell>
          <cell r="F247" t="str">
            <v>CC-02076382</v>
          </cell>
          <cell r="J247" t="str">
            <v>Field Campaign</v>
          </cell>
          <cell r="R247" t="str">
            <v>BYFD201821</v>
          </cell>
          <cell r="AB247"/>
        </row>
        <row r="248">
          <cell r="A248">
            <v>46153.279467592598</v>
          </cell>
          <cell r="B248">
            <v>0</v>
          </cell>
          <cell r="F248" t="str">
            <v>CC-02075328</v>
          </cell>
          <cell r="J248" t="str">
            <v>Schedule Service - AMC</v>
          </cell>
          <cell r="R248" t="str">
            <v>DUAL140235</v>
          </cell>
          <cell r="AB248" t="str">
            <v>AMC visit carried out</v>
          </cell>
        </row>
        <row r="249">
          <cell r="A249">
            <v>46153.276168981502</v>
          </cell>
          <cell r="B249">
            <v>6383</v>
          </cell>
          <cell r="F249" t="str">
            <v>CC-02075296</v>
          </cell>
          <cell r="J249" t="str">
            <v>Schedule Service - AMC</v>
          </cell>
          <cell r="R249" t="str">
            <v>BYAS044711</v>
          </cell>
          <cell r="AB249" t="str">
            <v>AMC visit carried out</v>
          </cell>
        </row>
        <row r="250">
          <cell r="A250">
            <v>46153.275775463</v>
          </cell>
          <cell r="B250">
            <v>24803</v>
          </cell>
          <cell r="F250" t="str">
            <v>CC-02075292</v>
          </cell>
          <cell r="J250" t="str">
            <v>Schedule Service - AMC</v>
          </cell>
          <cell r="R250" t="str">
            <v>BVGF111615</v>
          </cell>
          <cell r="AB250" t="str">
            <v>AMC visit carried out</v>
          </cell>
        </row>
        <row r="251">
          <cell r="A251">
            <v>46153.273287037002</v>
          </cell>
          <cell r="B251">
            <v>23330</v>
          </cell>
          <cell r="F251" t="str">
            <v>CC-02075272</v>
          </cell>
          <cell r="J251" t="str">
            <v>Schedule Service - AMC</v>
          </cell>
          <cell r="R251" t="str">
            <v>BVGF111611</v>
          </cell>
          <cell r="AB251" t="str">
            <v>AMC visit carried out</v>
          </cell>
        </row>
        <row r="252">
          <cell r="A252">
            <v>46153.272372685198</v>
          </cell>
          <cell r="B252">
            <v>30801</v>
          </cell>
          <cell r="F252" t="str">
            <v>CC-02075266</v>
          </cell>
          <cell r="J252" t="str">
            <v>Schedule Service - AMC</v>
          </cell>
          <cell r="R252" t="str">
            <v>ONIC370102</v>
          </cell>
          <cell r="AB252" t="str">
            <v>AMC visit carried out</v>
          </cell>
        </row>
        <row r="253">
          <cell r="A253">
            <v>46153.272199074097</v>
          </cell>
          <cell r="B253">
            <v>22876</v>
          </cell>
          <cell r="F253" t="str">
            <v>CC-02075265</v>
          </cell>
          <cell r="J253" t="str">
            <v>Schedule Service - AMC</v>
          </cell>
          <cell r="R253" t="str">
            <v>BSBC375530</v>
          </cell>
          <cell r="AB253" t="str">
            <v>AMC visit carried out</v>
          </cell>
        </row>
        <row r="254">
          <cell r="A254">
            <v>46151.690497685202</v>
          </cell>
          <cell r="B254">
            <v>2736</v>
          </cell>
          <cell r="F254" t="str">
            <v>CC-02074811</v>
          </cell>
          <cell r="J254" t="str">
            <v>Complaint - Running With Problem</v>
          </cell>
          <cell r="R254" t="str">
            <v>BXID201595</v>
          </cell>
          <cell r="AB254" t="str">
            <v>Model-PG850-290 .AOS tank to TVB hose puncture .Hose replaced ,Machine ok and running. but customer need to observe the unit so unit under observation . Attend the sit for oil leakage issue so inspect the leakage area found oil leakage near the punching area during running condition of tank to TVB hose. So remove the hose and fitted the new hose under FOC basis. Unit running condition is satisfactory.</v>
          </cell>
        </row>
        <row r="255">
          <cell r="A255">
            <v>46151.544166666703</v>
          </cell>
          <cell r="B255">
            <v>65</v>
          </cell>
          <cell r="F255" t="str">
            <v>CC-02074429</v>
          </cell>
          <cell r="J255" t="str">
            <v>Sales Call</v>
          </cell>
          <cell r="R255" t="str">
            <v>BZLD201970</v>
          </cell>
          <cell r="AB255" t="str">
            <v>Sales call carried out for HMR update</v>
          </cell>
        </row>
        <row r="256">
          <cell r="A256">
            <v>46151.539652777799</v>
          </cell>
          <cell r="B256">
            <v>2150</v>
          </cell>
          <cell r="F256" t="str">
            <v>CC-02074413</v>
          </cell>
          <cell r="J256" t="str">
            <v>Sales Call</v>
          </cell>
          <cell r="R256" t="str">
            <v>BXBD164346</v>
          </cell>
          <cell r="AB256" t="str">
            <v>Sales call carried out for HMR update</v>
          </cell>
        </row>
        <row r="257">
          <cell r="A257">
            <v>46151.478252314802</v>
          </cell>
          <cell r="B257">
            <v>3145</v>
          </cell>
          <cell r="F257" t="str">
            <v>CC-02074221</v>
          </cell>
          <cell r="J257" t="str">
            <v>Sales Call</v>
          </cell>
          <cell r="R257" t="str">
            <v>BXJD231746</v>
          </cell>
          <cell r="AB257" t="str">
            <v>Sales call carried out for HMR update</v>
          </cell>
        </row>
        <row r="258">
          <cell r="A258">
            <v>46151.476122685199</v>
          </cell>
          <cell r="B258">
            <v>3680</v>
          </cell>
          <cell r="F258" t="str">
            <v>CC-02074207</v>
          </cell>
          <cell r="J258" t="str">
            <v>Sales Call</v>
          </cell>
          <cell r="R258" t="str">
            <v>BWID164050</v>
          </cell>
          <cell r="AB258" t="str">
            <v>Sales call carried out for HMR update</v>
          </cell>
        </row>
        <row r="259">
          <cell r="A259">
            <v>46151.473796296297</v>
          </cell>
          <cell r="B259">
            <v>2730</v>
          </cell>
          <cell r="F259" t="str">
            <v>CC-02074200</v>
          </cell>
          <cell r="J259" t="str">
            <v>Sales Call</v>
          </cell>
          <cell r="R259" t="str">
            <v>BXKD164219</v>
          </cell>
          <cell r="AB259" t="str">
            <v>Sales call carried out for HMR update</v>
          </cell>
        </row>
        <row r="260">
          <cell r="A260">
            <v>46151.461006944402</v>
          </cell>
          <cell r="B260">
            <v>2535</v>
          </cell>
          <cell r="F260" t="str">
            <v>CC-02074146</v>
          </cell>
          <cell r="J260" t="str">
            <v>Sales Call</v>
          </cell>
          <cell r="R260" t="str">
            <v>BXAD164288</v>
          </cell>
          <cell r="AB260" t="str">
            <v>Sales call carried out for HMR update</v>
          </cell>
        </row>
        <row r="261">
          <cell r="A261">
            <v>46151.432812500003</v>
          </cell>
          <cell r="B261">
            <v>7050</v>
          </cell>
          <cell r="F261" t="str">
            <v>CC-02074064</v>
          </cell>
          <cell r="J261" t="str">
            <v>Sales Call</v>
          </cell>
          <cell r="R261" t="str">
            <v>BXKD164206</v>
          </cell>
          <cell r="AB261" t="str">
            <v>Sales call carried out for HMR update</v>
          </cell>
        </row>
        <row r="262">
          <cell r="A262">
            <v>46151.431250000001</v>
          </cell>
          <cell r="B262">
            <v>60776</v>
          </cell>
          <cell r="F262" t="str">
            <v>CC-02074062</v>
          </cell>
          <cell r="J262" t="str">
            <v>Schedule Service</v>
          </cell>
          <cell r="R262" t="str">
            <v>BILS030211</v>
          </cell>
          <cell r="AB262" t="str">
            <v>Attend the site for scheduled service so change air filter, oil filter, air oil separator, motor greasing and oil. Then start the unit found running ok.</v>
          </cell>
        </row>
        <row r="263">
          <cell r="A263">
            <v>46151.429675925901</v>
          </cell>
          <cell r="B263">
            <v>60314</v>
          </cell>
          <cell r="F263" t="str">
            <v>CC-02074059</v>
          </cell>
          <cell r="J263" t="str">
            <v>Schedule Service</v>
          </cell>
          <cell r="R263" t="str">
            <v>BLGS040582</v>
          </cell>
          <cell r="AB263" t="str">
            <v>Attend the site for scheduled service so change air filter, oil filter, air oil separator, motor greasing and oil. Then start the unit found running ok.</v>
          </cell>
        </row>
        <row r="264">
          <cell r="A264">
            <v>46151.427928240701</v>
          </cell>
          <cell r="B264">
            <v>9896</v>
          </cell>
          <cell r="F264" t="str">
            <v>CC-02074054</v>
          </cell>
          <cell r="J264" t="str">
            <v>Schedule Service</v>
          </cell>
          <cell r="R264" t="str">
            <v>BUFC372952</v>
          </cell>
          <cell r="AB264" t="str">
            <v>Attend the site for scheduled service so change air filter, oil filter, air oil separator, motor greasing and oil. Then start the unit found running ok.</v>
          </cell>
        </row>
        <row r="265">
          <cell r="A265">
            <v>46150.936030092598</v>
          </cell>
          <cell r="B265">
            <v>510</v>
          </cell>
          <cell r="F265" t="str">
            <v>CC-02073816</v>
          </cell>
          <cell r="J265" t="str">
            <v>Sales Call</v>
          </cell>
          <cell r="R265" t="str">
            <v>BXKD121877</v>
          </cell>
          <cell r="AB265" t="str">
            <v>Sales call carried out for HMR update</v>
          </cell>
        </row>
        <row r="266">
          <cell r="A266">
            <v>46150.930266203701</v>
          </cell>
          <cell r="B266">
            <v>5900</v>
          </cell>
          <cell r="F266" t="str">
            <v>CC-02073815</v>
          </cell>
          <cell r="J266" t="str">
            <v>Sales Call</v>
          </cell>
          <cell r="R266" t="str">
            <v>BXKD164191</v>
          </cell>
          <cell r="AB266" t="str">
            <v>Sales call carried out for HMR update</v>
          </cell>
        </row>
        <row r="267">
          <cell r="A267">
            <v>46150.923217592601</v>
          </cell>
          <cell r="B267">
            <v>1440</v>
          </cell>
          <cell r="F267" t="str">
            <v>CC-02073814</v>
          </cell>
          <cell r="J267" t="str">
            <v>Sales Call</v>
          </cell>
          <cell r="R267" t="str">
            <v>BXKD164166</v>
          </cell>
          <cell r="AB267" t="str">
            <v>Sales call carried out for HMR update</v>
          </cell>
        </row>
        <row r="268">
          <cell r="A268">
            <v>46150.860937500001</v>
          </cell>
          <cell r="B268">
            <v>4565</v>
          </cell>
          <cell r="F268" t="str">
            <v>CC-02073804</v>
          </cell>
          <cell r="J268" t="str">
            <v>Sales Call</v>
          </cell>
          <cell r="R268" t="str">
            <v>BWID164096</v>
          </cell>
          <cell r="AB268" t="str">
            <v>Sales call carried out for HMR update</v>
          </cell>
        </row>
        <row r="269">
          <cell r="A269">
            <v>46150.855706018498</v>
          </cell>
          <cell r="B269">
            <v>1905</v>
          </cell>
          <cell r="F269" t="str">
            <v>CC-02073802</v>
          </cell>
          <cell r="J269" t="str">
            <v>Sales Call</v>
          </cell>
          <cell r="R269" t="str">
            <v>BXKD164174</v>
          </cell>
          <cell r="AB269" t="str">
            <v>Sales call carried out for HMR update</v>
          </cell>
        </row>
        <row r="270">
          <cell r="A270">
            <v>46150.851053240702</v>
          </cell>
          <cell r="B270">
            <v>3500</v>
          </cell>
          <cell r="F270" t="str">
            <v>CC-02073801</v>
          </cell>
          <cell r="J270" t="str">
            <v>Sales Call</v>
          </cell>
          <cell r="R270" t="str">
            <v>BXJD164132</v>
          </cell>
          <cell r="AB270" t="str">
            <v>Sales call carried out for HMR update</v>
          </cell>
        </row>
        <row r="271">
          <cell r="A271">
            <v>46150.846006944397</v>
          </cell>
          <cell r="B271">
            <v>3210</v>
          </cell>
          <cell r="F271" t="str">
            <v>CC-02073800</v>
          </cell>
          <cell r="J271" t="str">
            <v>Sales Call</v>
          </cell>
          <cell r="R271" t="str">
            <v>BXJD164130</v>
          </cell>
          <cell r="AB271" t="str">
            <v>Sales call carried out for HMR update</v>
          </cell>
        </row>
        <row r="272">
          <cell r="A272">
            <v>46150.841249999998</v>
          </cell>
          <cell r="B272">
            <v>3506</v>
          </cell>
          <cell r="F272" t="str">
            <v>CC-02073799</v>
          </cell>
          <cell r="J272" t="str">
            <v>Sales Call</v>
          </cell>
          <cell r="R272" t="str">
            <v>BXJD164143</v>
          </cell>
          <cell r="AB272" t="str">
            <v>Sales call carried out for HMR update</v>
          </cell>
        </row>
        <row r="273">
          <cell r="A273">
            <v>46150.835416666698</v>
          </cell>
          <cell r="B273">
            <v>1410</v>
          </cell>
          <cell r="F273" t="str">
            <v>CC-02073798</v>
          </cell>
          <cell r="J273" t="str">
            <v>Sales Call</v>
          </cell>
          <cell r="R273" t="str">
            <v>BWID164076</v>
          </cell>
          <cell r="AB273" t="str">
            <v>Sales call carried out for HMR update</v>
          </cell>
        </row>
        <row r="274">
          <cell r="A274">
            <v>46150.8300578704</v>
          </cell>
          <cell r="B274">
            <v>4533</v>
          </cell>
          <cell r="F274" t="str">
            <v>CC-02073797</v>
          </cell>
          <cell r="J274" t="str">
            <v>Sales Call</v>
          </cell>
          <cell r="R274" t="str">
            <v>BWID164054</v>
          </cell>
          <cell r="AB274" t="str">
            <v>Sales call carried out for HMR update</v>
          </cell>
        </row>
        <row r="275">
          <cell r="A275">
            <v>46150.824386574102</v>
          </cell>
          <cell r="B275">
            <v>1730</v>
          </cell>
          <cell r="F275" t="str">
            <v>CC-02073796</v>
          </cell>
          <cell r="J275" t="str">
            <v>Sales Call</v>
          </cell>
          <cell r="R275" t="str">
            <v>BWID164086</v>
          </cell>
          <cell r="AB275" t="str">
            <v>Sales call carried out for HMR update</v>
          </cell>
        </row>
        <row r="276">
          <cell r="A276">
            <v>46150.7733912037</v>
          </cell>
          <cell r="B276">
            <v>0</v>
          </cell>
          <cell r="F276" t="str">
            <v>CC-02073782</v>
          </cell>
          <cell r="J276" t="str">
            <v>Complaint - Running With Problem</v>
          </cell>
          <cell r="R276" t="str">
            <v>DWGL140819</v>
          </cell>
          <cell r="AB276" t="str">
            <v>Attend the site for complain of pressure not buildup so check and found cylinder gasket damage so dismentale the unit and fitted new gasket. Then start the unit found running ok. Work is being completed and unit working is in good condition please call mobile no. 9304187908.</v>
          </cell>
        </row>
        <row r="277">
          <cell r="A277">
            <v>46150.726574074099</v>
          </cell>
          <cell r="B277">
            <v>2035</v>
          </cell>
          <cell r="F277" t="str">
            <v>CC-02073716</v>
          </cell>
          <cell r="J277" t="str">
            <v>Sales Call</v>
          </cell>
          <cell r="R277" t="str">
            <v>BWID220970</v>
          </cell>
          <cell r="AB277" t="str">
            <v>Sales call Carried out for HMR update</v>
          </cell>
        </row>
        <row r="278">
          <cell r="A278">
            <v>46150.723715277803</v>
          </cell>
          <cell r="B278">
            <v>7210</v>
          </cell>
          <cell r="F278" t="str">
            <v>CC-02073711</v>
          </cell>
          <cell r="J278" t="str">
            <v>Sales Call</v>
          </cell>
          <cell r="R278" t="str">
            <v>BTDD162190</v>
          </cell>
          <cell r="AB278" t="str">
            <v>Sales call Carried out for HMR update</v>
          </cell>
        </row>
        <row r="279">
          <cell r="A279">
            <v>46150.7206365741</v>
          </cell>
          <cell r="B279">
            <v>3190</v>
          </cell>
          <cell r="F279" t="str">
            <v>CC-02073700</v>
          </cell>
          <cell r="J279" t="str">
            <v>Sales Call</v>
          </cell>
          <cell r="R279" t="str">
            <v>BTKD200646</v>
          </cell>
          <cell r="AB279" t="str">
            <v>Sales call Carried out for HMR update</v>
          </cell>
        </row>
        <row r="280">
          <cell r="A280">
            <v>46150.718229166698</v>
          </cell>
          <cell r="B280">
            <v>10105</v>
          </cell>
          <cell r="F280" t="str">
            <v>CC-02073698</v>
          </cell>
          <cell r="J280" t="str">
            <v>Sales Call</v>
          </cell>
          <cell r="R280" t="str">
            <v>BVED163235</v>
          </cell>
          <cell r="AB280" t="str">
            <v>Sales call Carried out for HMR update</v>
          </cell>
        </row>
        <row r="281">
          <cell r="A281">
            <v>46150.715856481504</v>
          </cell>
          <cell r="B281">
            <v>8200</v>
          </cell>
          <cell r="F281" t="str">
            <v>CC-02073694</v>
          </cell>
          <cell r="J281" t="str">
            <v>Sales Call</v>
          </cell>
          <cell r="R281" t="str">
            <v>BVED163231</v>
          </cell>
          <cell r="AB281" t="str">
            <v>Sales call Carried out for HMR update</v>
          </cell>
        </row>
        <row r="282">
          <cell r="A282">
            <v>46150.713506944398</v>
          </cell>
          <cell r="B282">
            <v>3150</v>
          </cell>
          <cell r="F282" t="str">
            <v>CC-02073687</v>
          </cell>
          <cell r="J282" t="str">
            <v>Sales Call</v>
          </cell>
          <cell r="R282" t="str">
            <v>BVAD121386</v>
          </cell>
          <cell r="AB282" t="str">
            <v>Sales call Carried out for HMR update</v>
          </cell>
        </row>
        <row r="283">
          <cell r="A283">
            <v>46150.711064814801</v>
          </cell>
          <cell r="B283">
            <v>7560</v>
          </cell>
          <cell r="F283" t="str">
            <v>CC-02073681</v>
          </cell>
          <cell r="J283" t="str">
            <v>Sales Call</v>
          </cell>
          <cell r="R283" t="str">
            <v>BSLD230361</v>
          </cell>
          <cell r="AB283" t="str">
            <v>Sales call Carried out for HMR update</v>
          </cell>
        </row>
        <row r="284">
          <cell r="A284">
            <v>46150.7082407407</v>
          </cell>
          <cell r="B284">
            <v>7605</v>
          </cell>
          <cell r="F284" t="str">
            <v>CC-02073676</v>
          </cell>
          <cell r="J284" t="str">
            <v>Sales Call</v>
          </cell>
          <cell r="R284" t="str">
            <v>BSID161968</v>
          </cell>
          <cell r="AB284" t="str">
            <v>Sales call Carried out for HMR update</v>
          </cell>
        </row>
        <row r="285">
          <cell r="A285">
            <v>46150.705324074101</v>
          </cell>
          <cell r="B285">
            <v>9075</v>
          </cell>
          <cell r="F285" t="str">
            <v>CC-02073667</v>
          </cell>
          <cell r="J285" t="str">
            <v>Sales Call</v>
          </cell>
          <cell r="R285" t="str">
            <v>BRDD161036</v>
          </cell>
          <cell r="AB285" t="str">
            <v>Sales call Carried out for HMR update</v>
          </cell>
        </row>
        <row r="286">
          <cell r="A286">
            <v>46150.702731481499</v>
          </cell>
          <cell r="B286">
            <v>10480</v>
          </cell>
          <cell r="F286" t="str">
            <v>CC-02073662</v>
          </cell>
          <cell r="J286" t="str">
            <v>Sales Call</v>
          </cell>
          <cell r="R286" t="str">
            <v>BPBD200118</v>
          </cell>
          <cell r="AB286" t="str">
            <v>Sales call Carried out for HMR update</v>
          </cell>
        </row>
        <row r="287">
          <cell r="A287">
            <v>46150.700266203698</v>
          </cell>
          <cell r="B287">
            <v>9970</v>
          </cell>
          <cell r="F287" t="str">
            <v>CC-02073656</v>
          </cell>
          <cell r="J287" t="str">
            <v>Sales Call</v>
          </cell>
          <cell r="R287" t="str">
            <v>BSGD161904</v>
          </cell>
          <cell r="AB287" t="str">
            <v>Sales call Carried out for HMR update</v>
          </cell>
        </row>
        <row r="288">
          <cell r="A288">
            <v>46150.6968402778</v>
          </cell>
          <cell r="B288">
            <v>9610</v>
          </cell>
          <cell r="F288" t="str">
            <v>CC-02073647</v>
          </cell>
          <cell r="J288" t="str">
            <v>Sales Call</v>
          </cell>
          <cell r="R288" t="str">
            <v>BSGD161898</v>
          </cell>
          <cell r="AB288" t="str">
            <v>Sales call Carried out for HMR update</v>
          </cell>
        </row>
        <row r="289">
          <cell r="A289">
            <v>46150.692789351902</v>
          </cell>
          <cell r="B289">
            <v>6540</v>
          </cell>
          <cell r="F289" t="str">
            <v>CC-02073638</v>
          </cell>
          <cell r="J289" t="str">
            <v>Sales Call</v>
          </cell>
          <cell r="R289" t="str">
            <v>BQKD200048</v>
          </cell>
          <cell r="AB289" t="str">
            <v>Sales call Carried out for HMR update</v>
          </cell>
        </row>
        <row r="290">
          <cell r="A290">
            <v>46150.690289351798</v>
          </cell>
          <cell r="B290">
            <v>8740</v>
          </cell>
          <cell r="F290" t="str">
            <v>CC-02073629</v>
          </cell>
          <cell r="J290" t="str">
            <v>Sales Call</v>
          </cell>
          <cell r="R290" t="str">
            <v>BPLD200068</v>
          </cell>
          <cell r="AB290" t="str">
            <v>Sales call Carried out for HMR update</v>
          </cell>
        </row>
        <row r="291">
          <cell r="A291">
            <v>46150.687731481499</v>
          </cell>
          <cell r="B291">
            <v>9485</v>
          </cell>
          <cell r="F291" t="str">
            <v>CC-02073625</v>
          </cell>
          <cell r="J291" t="str">
            <v>Sales Call</v>
          </cell>
          <cell r="R291" t="str">
            <v>BQKD200047</v>
          </cell>
          <cell r="AB291" t="str">
            <v>Sales call Carried out for HMR update</v>
          </cell>
        </row>
        <row r="292">
          <cell r="A292">
            <v>46150.6850694444</v>
          </cell>
          <cell r="B292">
            <v>11650</v>
          </cell>
          <cell r="F292" t="str">
            <v>CC-02073622</v>
          </cell>
          <cell r="J292" t="str">
            <v>Sales Call</v>
          </cell>
          <cell r="R292" t="str">
            <v>BSKD161467</v>
          </cell>
          <cell r="AB292" t="str">
            <v>Sales call Carried out for HMR update</v>
          </cell>
        </row>
        <row r="293">
          <cell r="A293">
            <v>46150.682615740698</v>
          </cell>
          <cell r="B293">
            <v>7995</v>
          </cell>
          <cell r="F293" t="str">
            <v>CC-02073617</v>
          </cell>
          <cell r="J293" t="str">
            <v>Sales Call</v>
          </cell>
          <cell r="R293" t="str">
            <v>BQID160519</v>
          </cell>
          <cell r="AB293" t="str">
            <v>Sales call Carried out for HMR update</v>
          </cell>
        </row>
        <row r="294">
          <cell r="A294">
            <v>46150.680324074099</v>
          </cell>
          <cell r="B294">
            <v>13251</v>
          </cell>
          <cell r="F294" t="str">
            <v>CC-02073609</v>
          </cell>
          <cell r="J294" t="str">
            <v>Sales Call</v>
          </cell>
          <cell r="R294" t="str">
            <v>BSKD161477</v>
          </cell>
          <cell r="AB294" t="str">
            <v>Sales call Carried out for HMR update</v>
          </cell>
        </row>
        <row r="295">
          <cell r="A295">
            <v>46150.676956018498</v>
          </cell>
          <cell r="B295">
            <v>220</v>
          </cell>
          <cell r="F295" t="str">
            <v>CC-02073603</v>
          </cell>
          <cell r="J295" t="str">
            <v>Sales Call</v>
          </cell>
          <cell r="R295" t="str">
            <v>BYGD232855</v>
          </cell>
          <cell r="AB295" t="str">
            <v>Sales call Carried out for HMR update</v>
          </cell>
        </row>
        <row r="296">
          <cell r="A296">
            <v>46150.674270833297</v>
          </cell>
          <cell r="B296">
            <v>430</v>
          </cell>
          <cell r="F296" t="str">
            <v>CC-02073599</v>
          </cell>
          <cell r="J296" t="str">
            <v>Sales Call</v>
          </cell>
          <cell r="R296" t="str">
            <v>BYEL161723</v>
          </cell>
          <cell r="AB296" t="str">
            <v>Sales call Carried out for HMR update</v>
          </cell>
        </row>
        <row r="297">
          <cell r="A297">
            <v>46150.671412037002</v>
          </cell>
          <cell r="B297">
            <v>500</v>
          </cell>
          <cell r="F297" t="str">
            <v>CC-02073591</v>
          </cell>
          <cell r="J297" t="str">
            <v>Sales Call</v>
          </cell>
          <cell r="R297" t="str">
            <v>BYBL161686</v>
          </cell>
          <cell r="AB297" t="str">
            <v>Sales call Carried out for HMR update</v>
          </cell>
        </row>
        <row r="298">
          <cell r="A298">
            <v>46150.668483796297</v>
          </cell>
          <cell r="B298">
            <v>650</v>
          </cell>
          <cell r="F298" t="str">
            <v>CC-02073580</v>
          </cell>
          <cell r="J298" t="str">
            <v>Sales Call</v>
          </cell>
          <cell r="R298" t="str">
            <v>BYAL154188</v>
          </cell>
          <cell r="AB298" t="str">
            <v>Sales call Carried out for HMR update</v>
          </cell>
        </row>
        <row r="299">
          <cell r="A299">
            <v>46150.662789351903</v>
          </cell>
          <cell r="B299">
            <v>220</v>
          </cell>
          <cell r="F299" t="str">
            <v>CC-02073562</v>
          </cell>
          <cell r="J299" t="str">
            <v>Sales Call</v>
          </cell>
          <cell r="R299" t="str">
            <v>BXHD232326</v>
          </cell>
          <cell r="AB299" t="str">
            <v>Sales call Carried out for HMR update</v>
          </cell>
        </row>
        <row r="300">
          <cell r="A300">
            <v>46150.660532407397</v>
          </cell>
          <cell r="B300">
            <v>2850</v>
          </cell>
          <cell r="F300" t="str">
            <v>CC-02073557</v>
          </cell>
          <cell r="J300" t="str">
            <v>Sales Call</v>
          </cell>
          <cell r="R300" t="str">
            <v>BXIS038530</v>
          </cell>
          <cell r="AB300" t="str">
            <v>Sales call Carried out for HMR update</v>
          </cell>
        </row>
        <row r="301">
          <cell r="A301">
            <v>46150.657997685201</v>
          </cell>
          <cell r="B301">
            <v>1755</v>
          </cell>
          <cell r="F301" t="str">
            <v>CC-02073550</v>
          </cell>
          <cell r="J301" t="str">
            <v>Sales Call</v>
          </cell>
          <cell r="R301" t="str">
            <v>BYKD164879</v>
          </cell>
          <cell r="AB301" t="str">
            <v>Sales call Carried out for HMR update</v>
          </cell>
        </row>
        <row r="302">
          <cell r="A302">
            <v>46150.655543981498</v>
          </cell>
          <cell r="B302">
            <v>795</v>
          </cell>
          <cell r="F302" t="str">
            <v>CC-02073541</v>
          </cell>
          <cell r="J302" t="str">
            <v>Sales Call</v>
          </cell>
          <cell r="R302" t="str">
            <v>BXAL153828</v>
          </cell>
          <cell r="AB302" t="str">
            <v>Sales call Carried out for HMR update</v>
          </cell>
        </row>
        <row r="303">
          <cell r="A303">
            <v>46150.652048611097</v>
          </cell>
          <cell r="B303">
            <v>2051</v>
          </cell>
          <cell r="F303" t="str">
            <v>CC-02073528</v>
          </cell>
          <cell r="J303" t="str">
            <v>Sales Call</v>
          </cell>
          <cell r="R303" t="str">
            <v>BWHD164003</v>
          </cell>
          <cell r="AB303" t="str">
            <v>Sales call Carried out for HMR update</v>
          </cell>
        </row>
        <row r="304">
          <cell r="A304">
            <v>46150.649583333303</v>
          </cell>
          <cell r="B304">
            <v>1946</v>
          </cell>
          <cell r="F304" t="str">
            <v>CC-02073522</v>
          </cell>
          <cell r="J304" t="str">
            <v>Sales Call</v>
          </cell>
          <cell r="R304" t="str">
            <v>BWHD163991</v>
          </cell>
          <cell r="AB304" t="str">
            <v>Sales call Carried out for HMR update</v>
          </cell>
        </row>
        <row r="305">
          <cell r="A305">
            <v>46150.633252314801</v>
          </cell>
          <cell r="B305">
            <v>24803</v>
          </cell>
          <cell r="F305" t="str">
            <v>CC-02073470</v>
          </cell>
          <cell r="J305" t="str">
            <v>General Service</v>
          </cell>
          <cell r="R305" t="str">
            <v>BVGF111615</v>
          </cell>
          <cell r="AB305" t="str">
            <v>We visited site check and found service was due.</v>
          </cell>
        </row>
        <row r="306">
          <cell r="A306">
            <v>46150.6324074074</v>
          </cell>
          <cell r="B306">
            <v>23330</v>
          </cell>
          <cell r="F306" t="str">
            <v>CC-02073469</v>
          </cell>
          <cell r="J306" t="str">
            <v>General Service</v>
          </cell>
          <cell r="R306" t="str">
            <v>BVGF111611</v>
          </cell>
          <cell r="AB306" t="str">
            <v>We visited site check and found service was due.</v>
          </cell>
        </row>
        <row r="307">
          <cell r="A307">
            <v>46150.631562499999</v>
          </cell>
          <cell r="B307">
            <v>6383</v>
          </cell>
          <cell r="F307" t="str">
            <v>CC-02073467</v>
          </cell>
          <cell r="J307" t="str">
            <v>General Service</v>
          </cell>
          <cell r="R307" t="str">
            <v>BYAS044711</v>
          </cell>
          <cell r="AB307" t="str">
            <v>We visited site check and found unit running well condition at the present time but service due after 69 hours.</v>
          </cell>
        </row>
        <row r="308">
          <cell r="A308">
            <v>46150.628437500003</v>
          </cell>
          <cell r="B308">
            <v>2110</v>
          </cell>
          <cell r="F308" t="str">
            <v>CC-02073458</v>
          </cell>
          <cell r="J308" t="str">
            <v>Sales Call</v>
          </cell>
          <cell r="R308" t="str">
            <v>BXAD121939</v>
          </cell>
          <cell r="AB308" t="str">
            <v>Sales call Carried out for HMR update</v>
          </cell>
        </row>
        <row r="309">
          <cell r="A309">
            <v>46150.625555555598</v>
          </cell>
          <cell r="B309">
            <v>2345</v>
          </cell>
          <cell r="F309" t="str">
            <v>CC-02073449</v>
          </cell>
          <cell r="J309" t="str">
            <v>Sales Call</v>
          </cell>
          <cell r="R309" t="str">
            <v>BXLD164263</v>
          </cell>
          <cell r="AB309" t="str">
            <v>Sales call Carried out for HMR update</v>
          </cell>
        </row>
        <row r="310">
          <cell r="A310">
            <v>46150.597615740699</v>
          </cell>
          <cell r="B310">
            <v>6300</v>
          </cell>
          <cell r="F310" t="str">
            <v>CC-02073392</v>
          </cell>
          <cell r="J310" t="str">
            <v>Sales Call</v>
          </cell>
          <cell r="R310" t="str">
            <v>BSFD161830</v>
          </cell>
          <cell r="AB310" t="str">
            <v>Sales call carried out for HMR update</v>
          </cell>
        </row>
        <row r="311">
          <cell r="A311">
            <v>46150.594907407401</v>
          </cell>
          <cell r="B311">
            <v>8090</v>
          </cell>
          <cell r="F311" t="str">
            <v>CC-02073385</v>
          </cell>
          <cell r="J311" t="str">
            <v>Sales Call</v>
          </cell>
          <cell r="R311" t="str">
            <v>BQID160499</v>
          </cell>
          <cell r="AB311" t="str">
            <v>Sales call carried out for HMR update</v>
          </cell>
        </row>
        <row r="312">
          <cell r="A312">
            <v>46150.592210648101</v>
          </cell>
          <cell r="B312">
            <v>10295</v>
          </cell>
          <cell r="F312" t="str">
            <v>CC-02073373</v>
          </cell>
          <cell r="J312" t="str">
            <v>Sales Call</v>
          </cell>
          <cell r="R312" t="str">
            <v>BOID200231</v>
          </cell>
          <cell r="AB312" t="str">
            <v>Sales call carried out for HMR update</v>
          </cell>
        </row>
        <row r="313">
          <cell r="A313">
            <v>46150.589976851901</v>
          </cell>
          <cell r="B313">
            <v>8260</v>
          </cell>
          <cell r="F313" t="str">
            <v>CC-02073368</v>
          </cell>
          <cell r="J313" t="str">
            <v>Sales Call</v>
          </cell>
          <cell r="R313" t="str">
            <v>BQHD160418</v>
          </cell>
          <cell r="AB313" t="str">
            <v>Sales call carried out for HMR update</v>
          </cell>
        </row>
        <row r="314">
          <cell r="A314">
            <v>46150.5875115741</v>
          </cell>
          <cell r="B314">
            <v>9634</v>
          </cell>
          <cell r="F314" t="str">
            <v>CC-02073359</v>
          </cell>
          <cell r="J314" t="str">
            <v>Sales Call</v>
          </cell>
          <cell r="R314" t="str">
            <v>BRHD161299</v>
          </cell>
          <cell r="AB314" t="str">
            <v>Sales call carried out for HMR update</v>
          </cell>
        </row>
        <row r="315">
          <cell r="A315">
            <v>46150.5832407407</v>
          </cell>
          <cell r="B315">
            <v>6244</v>
          </cell>
          <cell r="F315" t="str">
            <v>CC-02073345</v>
          </cell>
          <cell r="J315" t="str">
            <v>Sales Call</v>
          </cell>
          <cell r="R315" t="str">
            <v>BSAD120582</v>
          </cell>
          <cell r="AB315" t="str">
            <v>Sales call carried out for HMR update</v>
          </cell>
        </row>
        <row r="316">
          <cell r="A316">
            <v>46150.580706018503</v>
          </cell>
          <cell r="B316">
            <v>5179</v>
          </cell>
          <cell r="F316" t="str">
            <v>CC-02073338</v>
          </cell>
          <cell r="J316" t="str">
            <v>Sales Call</v>
          </cell>
          <cell r="R316" t="str">
            <v>BRKD120213</v>
          </cell>
          <cell r="AB316" t="str">
            <v>Sales call carried out for HMR update</v>
          </cell>
        </row>
        <row r="317">
          <cell r="A317">
            <v>46150.578206018501</v>
          </cell>
          <cell r="B317">
            <v>1555</v>
          </cell>
          <cell r="F317" t="str">
            <v>CC-02073334</v>
          </cell>
          <cell r="J317" t="str">
            <v>Sales Call</v>
          </cell>
          <cell r="R317" t="str">
            <v>BSFD161825</v>
          </cell>
          <cell r="AB317" t="str">
            <v>Sales call carried out for HMR update</v>
          </cell>
        </row>
        <row r="318">
          <cell r="A318">
            <v>46150.575393518498</v>
          </cell>
          <cell r="B318">
            <v>80</v>
          </cell>
          <cell r="F318" t="str">
            <v>CC-02073327</v>
          </cell>
          <cell r="J318" t="str">
            <v>Sales Call</v>
          </cell>
          <cell r="R318" t="str">
            <v>BSKD120520</v>
          </cell>
          <cell r="AB318" t="str">
            <v>Sales call carried out for HMR update</v>
          </cell>
        </row>
        <row r="319">
          <cell r="A319">
            <v>46150.573020833297</v>
          </cell>
          <cell r="B319">
            <v>210</v>
          </cell>
          <cell r="F319" t="str">
            <v>CC-02073323</v>
          </cell>
          <cell r="J319" t="str">
            <v>Sales Call</v>
          </cell>
          <cell r="R319" t="str">
            <v>BSKD120521</v>
          </cell>
          <cell r="AB319" t="str">
            <v>Sales call carried out for HMR update</v>
          </cell>
        </row>
        <row r="320">
          <cell r="A320">
            <v>46150.570543981499</v>
          </cell>
          <cell r="B320">
            <v>152</v>
          </cell>
          <cell r="F320" t="str">
            <v>CC-02073318</v>
          </cell>
          <cell r="J320" t="str">
            <v>Sales Call</v>
          </cell>
          <cell r="R320" t="str">
            <v>BSKD120524</v>
          </cell>
          <cell r="AB320" t="str">
            <v>Sales call carried out for HMR update</v>
          </cell>
        </row>
        <row r="321">
          <cell r="A321">
            <v>46150.568171296298</v>
          </cell>
          <cell r="B321">
            <v>2100</v>
          </cell>
          <cell r="F321" t="str">
            <v>CC-02073312</v>
          </cell>
          <cell r="J321" t="str">
            <v>Sales Call</v>
          </cell>
          <cell r="R321" t="str">
            <v>BSKD120530</v>
          </cell>
          <cell r="AB321" t="str">
            <v>Sales call carried out for HMR update</v>
          </cell>
        </row>
        <row r="322">
          <cell r="A322">
            <v>46150.565636574102</v>
          </cell>
          <cell r="B322">
            <v>14160</v>
          </cell>
          <cell r="F322" t="str">
            <v>CC-02073306</v>
          </cell>
          <cell r="J322" t="str">
            <v>Sales Call</v>
          </cell>
          <cell r="R322" t="str">
            <v>BRGL151464</v>
          </cell>
          <cell r="AB322" t="str">
            <v>Sales call carried out for HMR update</v>
          </cell>
        </row>
        <row r="323">
          <cell r="A323">
            <v>46150.5628125</v>
          </cell>
          <cell r="B323">
            <v>10750</v>
          </cell>
          <cell r="F323" t="str">
            <v>CC-02073303</v>
          </cell>
          <cell r="J323" t="str">
            <v>Sales Call</v>
          </cell>
          <cell r="R323" t="str">
            <v>BRBL150944</v>
          </cell>
          <cell r="AB323" t="str">
            <v>Sales call carried out for HMR update</v>
          </cell>
        </row>
        <row r="324">
          <cell r="A324">
            <v>46150.559629629599</v>
          </cell>
          <cell r="B324">
            <v>14740</v>
          </cell>
          <cell r="F324" t="str">
            <v>CC-02073296</v>
          </cell>
          <cell r="J324" t="str">
            <v>Sales Call</v>
          </cell>
          <cell r="R324" t="str">
            <v>BRGL151468</v>
          </cell>
          <cell r="AB324" t="str">
            <v>Sales call carried out for HMR update</v>
          </cell>
        </row>
        <row r="325">
          <cell r="A325">
            <v>46150.557129629597</v>
          </cell>
          <cell r="B325">
            <v>18915</v>
          </cell>
          <cell r="F325" t="str">
            <v>CC-02073292</v>
          </cell>
          <cell r="J325" t="str">
            <v>Sales Call</v>
          </cell>
          <cell r="R325" t="str">
            <v>BQHD160416</v>
          </cell>
          <cell r="AB325" t="str">
            <v>Sales call carried out for HMR update</v>
          </cell>
        </row>
        <row r="326">
          <cell r="A326">
            <v>46150.554398148102</v>
          </cell>
          <cell r="B326">
            <v>7380</v>
          </cell>
          <cell r="F326" t="str">
            <v>CC-02073288</v>
          </cell>
          <cell r="J326" t="str">
            <v>Sales Call</v>
          </cell>
          <cell r="R326" t="str">
            <v>BRJD160600</v>
          </cell>
          <cell r="AB326" t="str">
            <v>Sales call carried out for HMR update</v>
          </cell>
        </row>
        <row r="327">
          <cell r="A327">
            <v>46150.550173611096</v>
          </cell>
          <cell r="B327">
            <v>9045</v>
          </cell>
          <cell r="F327" t="str">
            <v>CC-02073277</v>
          </cell>
          <cell r="J327" t="str">
            <v>Sales Call</v>
          </cell>
          <cell r="R327" t="str">
            <v>BQCD160106</v>
          </cell>
          <cell r="AB327" t="str">
            <v>Sales call carried out for HMR update</v>
          </cell>
        </row>
        <row r="328">
          <cell r="A328">
            <v>46150.547615740703</v>
          </cell>
          <cell r="B328">
            <v>6120</v>
          </cell>
          <cell r="F328" t="str">
            <v>CC-02073273</v>
          </cell>
          <cell r="J328" t="str">
            <v>Sales Call</v>
          </cell>
          <cell r="R328" t="str">
            <v>GPLL150106</v>
          </cell>
          <cell r="AB328" t="str">
            <v>Sales call carried out for HMR update</v>
          </cell>
        </row>
        <row r="329">
          <cell r="A329">
            <v>46150.544293981497</v>
          </cell>
          <cell r="B329">
            <v>9030</v>
          </cell>
          <cell r="F329" t="str">
            <v>CC-02073263</v>
          </cell>
          <cell r="J329" t="str">
            <v>Sales Call</v>
          </cell>
          <cell r="R329" t="str">
            <v>BRBD160856</v>
          </cell>
          <cell r="AB329" t="str">
            <v>Sales call carried out for HMR update</v>
          </cell>
        </row>
        <row r="330">
          <cell r="A330">
            <v>46150.541423611103</v>
          </cell>
          <cell r="B330">
            <v>8900</v>
          </cell>
          <cell r="F330" t="str">
            <v>CC-02073259</v>
          </cell>
          <cell r="J330" t="str">
            <v>Sales Call</v>
          </cell>
          <cell r="R330" t="str">
            <v>BRCD160978</v>
          </cell>
          <cell r="AB330" t="str">
            <v>Sales call carried out for HMR update</v>
          </cell>
        </row>
        <row r="331">
          <cell r="A331">
            <v>46150.53875</v>
          </cell>
          <cell r="B331">
            <v>6365</v>
          </cell>
          <cell r="F331" t="str">
            <v>CC-02073253</v>
          </cell>
          <cell r="J331" t="str">
            <v>Sales Call</v>
          </cell>
          <cell r="R331" t="str">
            <v>BQED160215</v>
          </cell>
          <cell r="AB331" t="str">
            <v>Sales call carried out for HMR update</v>
          </cell>
        </row>
        <row r="332">
          <cell r="A332">
            <v>46150.536111111098</v>
          </cell>
          <cell r="B332">
            <v>7130</v>
          </cell>
          <cell r="F332" t="str">
            <v>CC-02073242</v>
          </cell>
          <cell r="J332" t="str">
            <v>Sales Call</v>
          </cell>
          <cell r="R332" t="str">
            <v>BRKD160684</v>
          </cell>
          <cell r="AB332" t="str">
            <v>Sales call carried out for HMR update</v>
          </cell>
        </row>
        <row r="333">
          <cell r="A333">
            <v>46150.527777777803</v>
          </cell>
          <cell r="B333">
            <v>590</v>
          </cell>
          <cell r="F333" t="str">
            <v>CC-02073209</v>
          </cell>
          <cell r="J333" t="str">
            <v>Sales Call</v>
          </cell>
          <cell r="R333" t="str">
            <v>BUAD121111</v>
          </cell>
          <cell r="AB333" t="str">
            <v>Sales call carried out for HMR update</v>
          </cell>
        </row>
        <row r="334">
          <cell r="A334">
            <v>46150.5247453704</v>
          </cell>
          <cell r="B334">
            <v>5000</v>
          </cell>
          <cell r="F334" t="str">
            <v>CC-02073196</v>
          </cell>
          <cell r="J334" t="str">
            <v>Sales Call</v>
          </cell>
          <cell r="R334" t="str">
            <v>BVJD162957</v>
          </cell>
          <cell r="AB334" t="str">
            <v>Sales call carried out for HMR update</v>
          </cell>
        </row>
        <row r="335">
          <cell r="A335">
            <v>46150.522256944401</v>
          </cell>
          <cell r="B335">
            <v>7920</v>
          </cell>
          <cell r="F335" t="str">
            <v>CC-02073189</v>
          </cell>
          <cell r="J335" t="str">
            <v>Sales Call</v>
          </cell>
          <cell r="R335" t="str">
            <v>BUAD162630</v>
          </cell>
          <cell r="AB335" t="str">
            <v>Sales call carried out for HMR update</v>
          </cell>
        </row>
        <row r="336">
          <cell r="A336">
            <v>46150.519375000003</v>
          </cell>
          <cell r="B336">
            <v>6260</v>
          </cell>
          <cell r="F336" t="str">
            <v>CC-02073181</v>
          </cell>
          <cell r="J336" t="str">
            <v>Sales Call</v>
          </cell>
          <cell r="R336" t="str">
            <v>BUID162940</v>
          </cell>
          <cell r="AB336" t="str">
            <v>Sales call carried out for HMR update</v>
          </cell>
        </row>
        <row r="337">
          <cell r="A337">
            <v>46150.517083333303</v>
          </cell>
          <cell r="B337">
            <v>7530</v>
          </cell>
          <cell r="F337" t="str">
            <v>CC-02073174</v>
          </cell>
          <cell r="J337" t="str">
            <v>Sales Call</v>
          </cell>
          <cell r="R337" t="str">
            <v>BUGD162852</v>
          </cell>
          <cell r="AB337" t="str">
            <v>Sales call carried out for HMR update</v>
          </cell>
        </row>
        <row r="338">
          <cell r="A338">
            <v>46150.495185185202</v>
          </cell>
          <cell r="B338">
            <v>6280</v>
          </cell>
          <cell r="F338" t="str">
            <v>CC-02073091</v>
          </cell>
          <cell r="J338" t="str">
            <v>Sales Call</v>
          </cell>
          <cell r="R338" t="str">
            <v>BTHD162350</v>
          </cell>
          <cell r="AB338" t="str">
            <v>Sales call carried out for HMR update</v>
          </cell>
        </row>
        <row r="339">
          <cell r="A339">
            <v>46150.491238425901</v>
          </cell>
          <cell r="B339">
            <v>11240</v>
          </cell>
          <cell r="F339" t="str">
            <v>CC-02073077</v>
          </cell>
          <cell r="J339" t="str">
            <v>Sales Call</v>
          </cell>
          <cell r="R339" t="str">
            <v>BUAD162625</v>
          </cell>
          <cell r="AB339" t="str">
            <v>Sales call carried out for HMR update</v>
          </cell>
        </row>
        <row r="340">
          <cell r="A340">
            <v>46150.488831018498</v>
          </cell>
          <cell r="B340">
            <v>7120</v>
          </cell>
          <cell r="F340" t="str">
            <v>CC-02073067</v>
          </cell>
          <cell r="J340" t="str">
            <v>Sales Call</v>
          </cell>
          <cell r="R340" t="str">
            <v>BULL160564</v>
          </cell>
          <cell r="AB340" t="str">
            <v>Sales call carried out for HMR update</v>
          </cell>
        </row>
        <row r="341">
          <cell r="A341">
            <v>46150.486111111102</v>
          </cell>
          <cell r="B341">
            <v>6890</v>
          </cell>
          <cell r="F341" t="str">
            <v>CC-02073060</v>
          </cell>
          <cell r="J341" t="str">
            <v>Sales Call</v>
          </cell>
          <cell r="R341" t="str">
            <v>BUAL160594</v>
          </cell>
          <cell r="AB341" t="str">
            <v>Sales call carried out for HMR update</v>
          </cell>
        </row>
        <row r="342">
          <cell r="A342">
            <v>46150.483796296299</v>
          </cell>
          <cell r="B342">
            <v>12425</v>
          </cell>
          <cell r="F342" t="str">
            <v>CC-02073048</v>
          </cell>
          <cell r="J342" t="str">
            <v>Sales Call</v>
          </cell>
          <cell r="R342" t="str">
            <v>BULD162559</v>
          </cell>
          <cell r="AB342" t="str">
            <v>Sales call carried out for HMR update</v>
          </cell>
        </row>
        <row r="343">
          <cell r="A343">
            <v>46150.481226851902</v>
          </cell>
          <cell r="B343">
            <v>9895</v>
          </cell>
          <cell r="F343" t="str">
            <v>CC-02073036</v>
          </cell>
          <cell r="J343" t="str">
            <v>Sales Call</v>
          </cell>
          <cell r="R343" t="str">
            <v>BTDD162186</v>
          </cell>
          <cell r="AB343" t="str">
            <v>Sales call carried out for HMR update</v>
          </cell>
        </row>
        <row r="344">
          <cell r="A344">
            <v>46150.478831018503</v>
          </cell>
          <cell r="B344">
            <v>10140</v>
          </cell>
          <cell r="F344" t="str">
            <v>CC-02073028</v>
          </cell>
          <cell r="J344" t="str">
            <v>Sales Call</v>
          </cell>
          <cell r="R344" t="str">
            <v>BTDD162192</v>
          </cell>
          <cell r="AB344" t="str">
            <v>Sales call carried out for HMR update</v>
          </cell>
        </row>
        <row r="345">
          <cell r="A345">
            <v>46150.476192129601</v>
          </cell>
          <cell r="B345">
            <v>9530</v>
          </cell>
          <cell r="F345" t="str">
            <v>CC-02073017</v>
          </cell>
          <cell r="J345" t="str">
            <v>Sales Call</v>
          </cell>
          <cell r="R345" t="str">
            <v>BTFD162243</v>
          </cell>
          <cell r="AB345" t="str">
            <v>Sales call carried out for HMR update</v>
          </cell>
        </row>
        <row r="346">
          <cell r="A346">
            <v>46150.473495370403</v>
          </cell>
          <cell r="B346">
            <v>11920</v>
          </cell>
          <cell r="F346" t="str">
            <v>CC-02073010</v>
          </cell>
          <cell r="J346" t="str">
            <v>Sales Call</v>
          </cell>
          <cell r="R346" t="str">
            <v>BTFD162244</v>
          </cell>
          <cell r="AB346" t="str">
            <v>Sales call carried out for HMR update</v>
          </cell>
        </row>
        <row r="347">
          <cell r="A347">
            <v>46150.471168981501</v>
          </cell>
          <cell r="B347">
            <v>11145</v>
          </cell>
          <cell r="F347" t="str">
            <v>CC-02073000</v>
          </cell>
          <cell r="J347" t="str">
            <v>Sales Call</v>
          </cell>
          <cell r="R347" t="str">
            <v>BTED162217</v>
          </cell>
          <cell r="AB347" t="str">
            <v>Sales call carried out for HMR update</v>
          </cell>
        </row>
        <row r="348">
          <cell r="A348">
            <v>46150.468530092599</v>
          </cell>
          <cell r="B348">
            <v>7900</v>
          </cell>
          <cell r="F348" t="str">
            <v>CC-02072991</v>
          </cell>
          <cell r="J348" t="str">
            <v>Sales Call</v>
          </cell>
          <cell r="R348" t="str">
            <v>BTGD162296</v>
          </cell>
          <cell r="AB348" t="str">
            <v>Sales call carried out for HMR update</v>
          </cell>
        </row>
        <row r="349">
          <cell r="A349">
            <v>46150.466145833299</v>
          </cell>
          <cell r="B349">
            <v>10790</v>
          </cell>
          <cell r="F349" t="str">
            <v>CC-02072986</v>
          </cell>
          <cell r="J349" t="str">
            <v>Sales Call</v>
          </cell>
          <cell r="R349" t="str">
            <v>BTJD162046</v>
          </cell>
          <cell r="AB349" t="str">
            <v>Sales call carried out for HMR update</v>
          </cell>
        </row>
        <row r="350">
          <cell r="A350">
            <v>46150.461886574099</v>
          </cell>
          <cell r="B350">
            <v>2790</v>
          </cell>
          <cell r="F350" t="str">
            <v>CC-02072976</v>
          </cell>
          <cell r="J350" t="str">
            <v>Schedule Service</v>
          </cell>
          <cell r="R350" t="str">
            <v>BXDD232126</v>
          </cell>
          <cell r="AB350"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351">
          <cell r="A351">
            <v>46149.872997685197</v>
          </cell>
          <cell r="B351">
            <v>9580</v>
          </cell>
          <cell r="F351" t="str">
            <v>CC-02072558</v>
          </cell>
          <cell r="J351" t="str">
            <v>Sales Call</v>
          </cell>
          <cell r="R351" t="str">
            <v>BTCD162159</v>
          </cell>
          <cell r="AB351" t="str">
            <v>Sales call carried out for HMR update</v>
          </cell>
        </row>
        <row r="352">
          <cell r="A352">
            <v>46149.8648032407</v>
          </cell>
          <cell r="B352">
            <v>9475</v>
          </cell>
          <cell r="F352" t="str">
            <v>CC-02072554</v>
          </cell>
          <cell r="J352" t="str">
            <v>Sales Call</v>
          </cell>
          <cell r="R352" t="str">
            <v>BSID161973</v>
          </cell>
          <cell r="AB352" t="str">
            <v>Sales call carried out for HMR update</v>
          </cell>
        </row>
        <row r="353">
          <cell r="A353">
            <v>46149.8582060185</v>
          </cell>
          <cell r="B353">
            <v>7800</v>
          </cell>
          <cell r="F353" t="str">
            <v>CC-02072553</v>
          </cell>
          <cell r="J353" t="str">
            <v>Sales Call</v>
          </cell>
          <cell r="R353" t="str">
            <v>BSHD200586</v>
          </cell>
          <cell r="AB353" t="str">
            <v>Sales call carried out for HMR update</v>
          </cell>
        </row>
        <row r="354">
          <cell r="A354">
            <v>46149.809861111098</v>
          </cell>
          <cell r="B354">
            <v>9780</v>
          </cell>
          <cell r="F354" t="str">
            <v>CC-02072547</v>
          </cell>
          <cell r="J354" t="str">
            <v>Sales Call</v>
          </cell>
          <cell r="R354" t="str">
            <v>BSKD161462</v>
          </cell>
          <cell r="AB354" t="str">
            <v>Sales call carried out for HMR update</v>
          </cell>
        </row>
        <row r="355">
          <cell r="A355">
            <v>46149.685995370397</v>
          </cell>
          <cell r="B355">
            <v>4620</v>
          </cell>
          <cell r="F355" t="str">
            <v>CC-02072381</v>
          </cell>
          <cell r="J355" t="str">
            <v>Sales Call</v>
          </cell>
          <cell r="R355" t="str">
            <v>BVFD163274</v>
          </cell>
          <cell r="AB355" t="str">
            <v>Sales call carried out for HMR update</v>
          </cell>
        </row>
        <row r="356">
          <cell r="A356">
            <v>46149.683298611097</v>
          </cell>
          <cell r="B356">
            <v>4800</v>
          </cell>
          <cell r="F356" t="str">
            <v>CC-02072374</v>
          </cell>
          <cell r="J356" t="str">
            <v>Sales Call</v>
          </cell>
          <cell r="R356" t="str">
            <v>BVHD163331</v>
          </cell>
          <cell r="AB356" t="str">
            <v>Sales call carried out for HMR update</v>
          </cell>
        </row>
        <row r="357">
          <cell r="A357">
            <v>46149.678865740701</v>
          </cell>
          <cell r="B357">
            <v>4950</v>
          </cell>
          <cell r="F357" t="str">
            <v>CC-02072366</v>
          </cell>
          <cell r="J357" t="str">
            <v>Sales Call</v>
          </cell>
          <cell r="R357" t="str">
            <v>BVED163240</v>
          </cell>
          <cell r="AB357" t="str">
            <v>Sales call carried out for HMR update</v>
          </cell>
        </row>
        <row r="358">
          <cell r="A358">
            <v>46149.668553240699</v>
          </cell>
          <cell r="B358">
            <v>9650</v>
          </cell>
          <cell r="F358" t="str">
            <v>CC-02072334</v>
          </cell>
          <cell r="J358" t="str">
            <v>Sales Call</v>
          </cell>
          <cell r="R358" t="str">
            <v>BVGD163297</v>
          </cell>
          <cell r="AB358" t="str">
            <v>Sales call carried out for HMR update</v>
          </cell>
        </row>
        <row r="359">
          <cell r="A359">
            <v>46149.664629629602</v>
          </cell>
          <cell r="B359">
            <v>3890</v>
          </cell>
          <cell r="F359" t="str">
            <v>CC-02072322</v>
          </cell>
          <cell r="J359" t="str">
            <v>Sales Call</v>
          </cell>
          <cell r="R359" t="str">
            <v>BWED163871</v>
          </cell>
          <cell r="AB359" t="str">
            <v>Sales call carried out for HMR update</v>
          </cell>
        </row>
        <row r="360">
          <cell r="A360">
            <v>46149.6619907407</v>
          </cell>
          <cell r="B360">
            <v>3915</v>
          </cell>
          <cell r="F360" t="str">
            <v>CC-02072311</v>
          </cell>
          <cell r="J360" t="str">
            <v>Sales Call</v>
          </cell>
          <cell r="R360" t="str">
            <v>BWED163867</v>
          </cell>
          <cell r="AB360" t="str">
            <v>Sales call carried out for HMR update</v>
          </cell>
        </row>
        <row r="361">
          <cell r="A361">
            <v>46149.659687500003</v>
          </cell>
          <cell r="B361">
            <v>4800</v>
          </cell>
          <cell r="F361" t="str">
            <v>CC-02072301</v>
          </cell>
          <cell r="J361" t="str">
            <v>Sales Call</v>
          </cell>
          <cell r="R361" t="str">
            <v>BVGD163301</v>
          </cell>
          <cell r="AB361" t="str">
            <v>Sales call carried out for HMR update</v>
          </cell>
        </row>
        <row r="362">
          <cell r="A362">
            <v>46149.657083333303</v>
          </cell>
          <cell r="B362">
            <v>11255</v>
          </cell>
          <cell r="F362" t="str">
            <v>CC-02072289</v>
          </cell>
          <cell r="J362" t="str">
            <v>Sales Call</v>
          </cell>
          <cell r="R362" t="str">
            <v>BSKD161499</v>
          </cell>
          <cell r="AB362" t="str">
            <v>Sales call carried out for HMR update</v>
          </cell>
        </row>
        <row r="363">
          <cell r="A363">
            <v>46149.654155092598</v>
          </cell>
          <cell r="B363">
            <v>5105</v>
          </cell>
          <cell r="F363" t="str">
            <v>CC-02072278</v>
          </cell>
          <cell r="J363" t="str">
            <v>Sales Call</v>
          </cell>
          <cell r="R363" t="str">
            <v>BWHD163996</v>
          </cell>
          <cell r="AB363" t="str">
            <v>Sales call carried out for HMR update</v>
          </cell>
        </row>
        <row r="364">
          <cell r="A364">
            <v>46149.651527777802</v>
          </cell>
          <cell r="B364">
            <v>4670</v>
          </cell>
          <cell r="F364" t="str">
            <v>CC-02072269</v>
          </cell>
          <cell r="J364" t="str">
            <v>Sales Call</v>
          </cell>
          <cell r="R364" t="str">
            <v>BWHD164004</v>
          </cell>
          <cell r="AB364" t="str">
            <v>Sales call carried out for HMR update</v>
          </cell>
        </row>
        <row r="365">
          <cell r="A365">
            <v>46149.649027777799</v>
          </cell>
          <cell r="B365">
            <v>1905</v>
          </cell>
          <cell r="F365" t="str">
            <v>CC-02072260</v>
          </cell>
          <cell r="J365" t="str">
            <v>Sales Call</v>
          </cell>
          <cell r="R365" t="str">
            <v>BWJD163502</v>
          </cell>
          <cell r="AB365" t="str">
            <v>Sales call carried out for HMR update</v>
          </cell>
        </row>
        <row r="366">
          <cell r="A366">
            <v>46149.645914351902</v>
          </cell>
          <cell r="B366">
            <v>2150</v>
          </cell>
          <cell r="F366" t="str">
            <v>CC-02072252</v>
          </cell>
          <cell r="J366" t="str">
            <v>Sales Call</v>
          </cell>
          <cell r="R366" t="str">
            <v>BWFD163931</v>
          </cell>
          <cell r="AB366" t="str">
            <v>Sales call carried out for HMR update</v>
          </cell>
        </row>
        <row r="367">
          <cell r="A367">
            <v>46149.643715277802</v>
          </cell>
          <cell r="B367">
            <v>4445</v>
          </cell>
          <cell r="F367" t="str">
            <v>CC-02072248</v>
          </cell>
          <cell r="J367" t="str">
            <v>Sales Call</v>
          </cell>
          <cell r="R367" t="str">
            <v>BWHD164015</v>
          </cell>
          <cell r="AB367" t="str">
            <v>Sales call carried out for HMR update</v>
          </cell>
        </row>
        <row r="368">
          <cell r="A368">
            <v>46149.641087962998</v>
          </cell>
          <cell r="B368">
            <v>2685</v>
          </cell>
          <cell r="F368" t="str">
            <v>CC-02072240</v>
          </cell>
          <cell r="J368" t="str">
            <v>Sales Call</v>
          </cell>
          <cell r="R368" t="str">
            <v>BWFD163947</v>
          </cell>
          <cell r="AB368" t="str">
            <v>Sales call carried out for HMR update</v>
          </cell>
        </row>
        <row r="369">
          <cell r="A369">
            <v>46149.638541666704</v>
          </cell>
          <cell r="B369">
            <v>2087</v>
          </cell>
          <cell r="F369" t="str">
            <v>CC-02072231</v>
          </cell>
          <cell r="J369" t="str">
            <v>Sales Call</v>
          </cell>
          <cell r="R369" t="str">
            <v>BWFD163937</v>
          </cell>
          <cell r="AB369" t="str">
            <v>Sales call carried out for HMR update</v>
          </cell>
        </row>
        <row r="370">
          <cell r="A370">
            <v>46149.636053240698</v>
          </cell>
          <cell r="B370">
            <v>4535</v>
          </cell>
          <cell r="F370" t="str">
            <v>CC-02072218</v>
          </cell>
          <cell r="J370" t="str">
            <v>Sales Call</v>
          </cell>
          <cell r="R370" t="str">
            <v>BWFD163940</v>
          </cell>
          <cell r="AB370" t="str">
            <v>Sales call carried out for HMR update</v>
          </cell>
        </row>
        <row r="371">
          <cell r="A371">
            <v>46149.6335300926</v>
          </cell>
          <cell r="B371">
            <v>2960</v>
          </cell>
          <cell r="F371" t="str">
            <v>CC-02072208</v>
          </cell>
          <cell r="J371" t="str">
            <v>Sales Call</v>
          </cell>
          <cell r="R371" t="str">
            <v>BWGD163984</v>
          </cell>
          <cell r="AB371" t="str">
            <v>Sales call carried out for HMR update</v>
          </cell>
        </row>
        <row r="372">
          <cell r="A372">
            <v>46149.606851851902</v>
          </cell>
          <cell r="B372">
            <v>6280</v>
          </cell>
          <cell r="F372" t="str">
            <v>CC-02072135</v>
          </cell>
          <cell r="J372" t="str">
            <v>Sales Call</v>
          </cell>
          <cell r="R372" t="str">
            <v>BVHD163388</v>
          </cell>
          <cell r="AB372" t="str">
            <v>Sales call carried out for HMR update</v>
          </cell>
        </row>
        <row r="373">
          <cell r="A373">
            <v>46149.600636574098</v>
          </cell>
          <cell r="B373">
            <v>8240</v>
          </cell>
          <cell r="F373" t="str">
            <v>CC-02072118</v>
          </cell>
          <cell r="J373" t="str">
            <v>Sales Call</v>
          </cell>
          <cell r="R373" t="str">
            <v>BWAD163687</v>
          </cell>
          <cell r="AB373" t="str">
            <v>Sales call carried out for HMR update</v>
          </cell>
        </row>
        <row r="374">
          <cell r="A374">
            <v>46149.597835648201</v>
          </cell>
          <cell r="B374">
            <v>5330</v>
          </cell>
          <cell r="F374" t="str">
            <v>CC-02072107</v>
          </cell>
          <cell r="J374" t="str">
            <v>Sales Call</v>
          </cell>
          <cell r="R374" t="str">
            <v>BWLD231334</v>
          </cell>
          <cell r="AB374" t="str">
            <v>Sales call carried out for HMR update</v>
          </cell>
        </row>
        <row r="375">
          <cell r="A375">
            <v>46149.594641203701</v>
          </cell>
          <cell r="B375">
            <v>4940</v>
          </cell>
          <cell r="F375" t="str">
            <v>CC-02072093</v>
          </cell>
          <cell r="J375" t="str">
            <v>Sales Call</v>
          </cell>
          <cell r="R375" t="str">
            <v>BWLD231345</v>
          </cell>
          <cell r="AB375" t="str">
            <v>Sales call carried out for HMR update</v>
          </cell>
        </row>
        <row r="376">
          <cell r="A376">
            <v>46149.592245370397</v>
          </cell>
          <cell r="B376">
            <v>2420</v>
          </cell>
          <cell r="F376" t="str">
            <v>CC-02072083</v>
          </cell>
          <cell r="J376" t="str">
            <v>Sales Call</v>
          </cell>
          <cell r="R376" t="str">
            <v>BWCD121690</v>
          </cell>
          <cell r="AB376" t="str">
            <v>Sales call carried out for HMR update</v>
          </cell>
        </row>
        <row r="377">
          <cell r="A377">
            <v>46149.590104166702</v>
          </cell>
          <cell r="B377">
            <v>6480</v>
          </cell>
          <cell r="F377" t="str">
            <v>CC-02072078</v>
          </cell>
          <cell r="J377" t="str">
            <v>Sales Call</v>
          </cell>
          <cell r="R377" t="str">
            <v>BQCD160098</v>
          </cell>
          <cell r="AB377" t="str">
            <v>Sales call carried out for HMR update</v>
          </cell>
        </row>
        <row r="378">
          <cell r="A378">
            <v>46149.587071759299</v>
          </cell>
          <cell r="B378">
            <v>4410</v>
          </cell>
          <cell r="F378" t="str">
            <v>CC-02072069</v>
          </cell>
          <cell r="J378" t="str">
            <v>Sales Call</v>
          </cell>
          <cell r="R378" t="str">
            <v>BWBD163701</v>
          </cell>
          <cell r="AB378" t="str">
            <v>Sales call carried out for HMR update</v>
          </cell>
        </row>
        <row r="379">
          <cell r="A379">
            <v>46149.5847222222</v>
          </cell>
          <cell r="B379">
            <v>5720</v>
          </cell>
          <cell r="F379" t="str">
            <v>CC-02072065</v>
          </cell>
          <cell r="J379" t="str">
            <v>Sales Call</v>
          </cell>
          <cell r="R379" t="str">
            <v>BWLD163586</v>
          </cell>
          <cell r="AB379" t="str">
            <v>Sales call carried out for HMR update</v>
          </cell>
        </row>
        <row r="380">
          <cell r="A380">
            <v>46149.582499999997</v>
          </cell>
          <cell r="B380">
            <v>5685</v>
          </cell>
          <cell r="F380" t="str">
            <v>CC-02072055</v>
          </cell>
          <cell r="J380" t="str">
            <v>Sales Call</v>
          </cell>
          <cell r="R380" t="str">
            <v>BWAD163674</v>
          </cell>
          <cell r="AB380" t="str">
            <v>Sales call carried out for HMR update</v>
          </cell>
        </row>
        <row r="381">
          <cell r="A381">
            <v>46149.580046296302</v>
          </cell>
          <cell r="B381">
            <v>1632</v>
          </cell>
          <cell r="F381" t="str">
            <v>CC-02072043</v>
          </cell>
          <cell r="J381" t="str">
            <v>Sales Call</v>
          </cell>
          <cell r="R381" t="str">
            <v>BWBD163738</v>
          </cell>
          <cell r="AB381" t="str">
            <v>Sales call carried out for HMR update</v>
          </cell>
        </row>
        <row r="382">
          <cell r="A382">
            <v>46149.577650462998</v>
          </cell>
          <cell r="B382">
            <v>1650</v>
          </cell>
          <cell r="F382" t="str">
            <v>CC-02072026</v>
          </cell>
          <cell r="J382" t="str">
            <v>Sales Call</v>
          </cell>
          <cell r="R382" t="str">
            <v>BWJD163499</v>
          </cell>
          <cell r="AB382" t="str">
            <v>Sales call carried out for HMR update</v>
          </cell>
        </row>
        <row r="383">
          <cell r="A383">
            <v>46149.574351851901</v>
          </cell>
          <cell r="B383">
            <v>2060</v>
          </cell>
          <cell r="F383" t="str">
            <v>CC-02072011</v>
          </cell>
          <cell r="J383" t="str">
            <v>Sales Call</v>
          </cell>
          <cell r="R383" t="str">
            <v>BWBD163707</v>
          </cell>
          <cell r="AB383" t="str">
            <v>Sales call carried out for HMR update</v>
          </cell>
        </row>
        <row r="384">
          <cell r="A384">
            <v>46149.570949074099</v>
          </cell>
          <cell r="B384">
            <v>5325</v>
          </cell>
          <cell r="F384" t="str">
            <v>CC-02072004</v>
          </cell>
          <cell r="J384" t="str">
            <v>Sales Call</v>
          </cell>
          <cell r="R384" t="str">
            <v>BWAD163680</v>
          </cell>
          <cell r="AB384" t="str">
            <v>Sales call carried out for HMR update</v>
          </cell>
        </row>
        <row r="385">
          <cell r="A385">
            <v>46149.568252314799</v>
          </cell>
          <cell r="B385">
            <v>536</v>
          </cell>
          <cell r="F385" t="str">
            <v>CC-02072000</v>
          </cell>
          <cell r="J385" t="str">
            <v>Sales Call</v>
          </cell>
          <cell r="R385" t="str">
            <v>BWJL153357</v>
          </cell>
          <cell r="AB385" t="str">
            <v>Sales call carried out for HMR update</v>
          </cell>
        </row>
        <row r="386">
          <cell r="A386">
            <v>46149.5651967593</v>
          </cell>
          <cell r="B386">
            <v>7570</v>
          </cell>
          <cell r="F386" t="str">
            <v>CC-02071992</v>
          </cell>
          <cell r="J386" t="str">
            <v>Sales Call</v>
          </cell>
          <cell r="R386" t="str">
            <v>BVED163244</v>
          </cell>
          <cell r="AB386" t="str">
            <v>Sales call carried out for HMR update</v>
          </cell>
        </row>
        <row r="387">
          <cell r="A387">
            <v>46149.562650462998</v>
          </cell>
          <cell r="B387">
            <v>5165</v>
          </cell>
          <cell r="F387" t="str">
            <v>CC-02071984</v>
          </cell>
          <cell r="J387" t="str">
            <v>Sales Call</v>
          </cell>
          <cell r="R387" t="str">
            <v>BWKD163543</v>
          </cell>
          <cell r="AB387" t="str">
            <v>Sales call carried out for HMR update</v>
          </cell>
        </row>
        <row r="388">
          <cell r="A388">
            <v>46149.560011574104</v>
          </cell>
          <cell r="B388">
            <v>3460</v>
          </cell>
          <cell r="F388" t="str">
            <v>CC-02071974</v>
          </cell>
          <cell r="J388" t="str">
            <v>Sales Call</v>
          </cell>
          <cell r="R388" t="str">
            <v>BWKD163512</v>
          </cell>
          <cell r="AB388" t="str">
            <v>Sales call carried out for HMR update</v>
          </cell>
        </row>
        <row r="389">
          <cell r="A389">
            <v>46149.557395833297</v>
          </cell>
          <cell r="B389">
            <v>5200</v>
          </cell>
          <cell r="F389" t="str">
            <v>CC-02071966</v>
          </cell>
          <cell r="J389" t="str">
            <v>Sales Call</v>
          </cell>
          <cell r="R389" t="str">
            <v>BVFD163261</v>
          </cell>
          <cell r="AB389" t="str">
            <v>Sales call carried out for HMR update</v>
          </cell>
        </row>
        <row r="390">
          <cell r="A390">
            <v>46149.554768518501</v>
          </cell>
          <cell r="B390">
            <v>3490</v>
          </cell>
          <cell r="F390" t="str">
            <v>CC-02071957</v>
          </cell>
          <cell r="J390" t="str">
            <v>Sales Call</v>
          </cell>
          <cell r="R390" t="str">
            <v>BVIL161084</v>
          </cell>
          <cell r="AB390" t="str">
            <v>Sales call carried out for HMR update</v>
          </cell>
        </row>
        <row r="391">
          <cell r="A391">
            <v>46149.552476851903</v>
          </cell>
          <cell r="B391">
            <v>660</v>
          </cell>
          <cell r="F391" t="str">
            <v>CC-02071950</v>
          </cell>
          <cell r="J391" t="str">
            <v>Sales Call</v>
          </cell>
          <cell r="R391" t="str">
            <v>BVID163429</v>
          </cell>
          <cell r="AB391" t="str">
            <v>Sales call carried out for HMR update</v>
          </cell>
        </row>
        <row r="392">
          <cell r="A392">
            <v>46149.549340277801</v>
          </cell>
          <cell r="B392">
            <v>5910</v>
          </cell>
          <cell r="F392" t="str">
            <v>CC-02071942</v>
          </cell>
          <cell r="J392" t="str">
            <v>Sales Call</v>
          </cell>
          <cell r="R392" t="str">
            <v>BVHD163374</v>
          </cell>
          <cell r="AB392" t="str">
            <v>Sales call carried out for HMR update</v>
          </cell>
        </row>
        <row r="393">
          <cell r="A393">
            <v>46149.545219907399</v>
          </cell>
          <cell r="B393">
            <v>4510</v>
          </cell>
          <cell r="F393" t="str">
            <v>CC-02071931</v>
          </cell>
          <cell r="J393" t="str">
            <v>Sales Call</v>
          </cell>
          <cell r="R393" t="str">
            <v>BVLD163043</v>
          </cell>
          <cell r="AB393" t="str">
            <v>Sales call carried out for HMR update</v>
          </cell>
        </row>
        <row r="394">
          <cell r="A394">
            <v>46149.542939814797</v>
          </cell>
          <cell r="B394">
            <v>5520</v>
          </cell>
          <cell r="F394" t="str">
            <v>CC-02071923</v>
          </cell>
          <cell r="J394" t="str">
            <v>Sales Call</v>
          </cell>
          <cell r="R394" t="str">
            <v>BVJD162958</v>
          </cell>
          <cell r="AB394" t="str">
            <v>Sales call carried out for HMR update</v>
          </cell>
        </row>
        <row r="395">
          <cell r="A395">
            <v>46149.539861111101</v>
          </cell>
          <cell r="B395">
            <v>3330</v>
          </cell>
          <cell r="F395" t="str">
            <v>CC-02071911</v>
          </cell>
          <cell r="J395" t="str">
            <v>Sales Call</v>
          </cell>
          <cell r="R395" t="str">
            <v>BVHD163336</v>
          </cell>
          <cell r="AB395" t="str">
            <v>Sales call carried out for HMR update</v>
          </cell>
        </row>
        <row r="396">
          <cell r="A396">
            <v>46149.537291666697</v>
          </cell>
          <cell r="B396">
            <v>4720</v>
          </cell>
          <cell r="F396" t="str">
            <v>CC-02071902</v>
          </cell>
          <cell r="J396" t="str">
            <v>Sales Call</v>
          </cell>
          <cell r="R396" t="str">
            <v>BVHD163366</v>
          </cell>
          <cell r="AB396" t="str">
            <v>Sales call carried out for HMR update</v>
          </cell>
        </row>
        <row r="397">
          <cell r="A397">
            <v>46149.534907407397</v>
          </cell>
          <cell r="B397">
            <v>10485</v>
          </cell>
          <cell r="F397" t="str">
            <v>CC-02071896</v>
          </cell>
          <cell r="J397" t="str">
            <v>Sales Call</v>
          </cell>
          <cell r="R397" t="str">
            <v>BVCD163165</v>
          </cell>
          <cell r="AB397" t="str">
            <v>Sales call carried out for HMR update</v>
          </cell>
        </row>
        <row r="398">
          <cell r="A398">
            <v>46149.532337962999</v>
          </cell>
          <cell r="B398">
            <v>8530</v>
          </cell>
          <cell r="F398" t="str">
            <v>CC-02071886</v>
          </cell>
          <cell r="J398" t="str">
            <v>Sales Call</v>
          </cell>
          <cell r="R398" t="str">
            <v>BUKD162491</v>
          </cell>
          <cell r="AB398" t="str">
            <v>Sales call carried out for HMR update</v>
          </cell>
        </row>
        <row r="399">
          <cell r="A399">
            <v>46149.529918981498</v>
          </cell>
          <cell r="B399">
            <v>8630</v>
          </cell>
          <cell r="F399" t="str">
            <v>CC-02071879</v>
          </cell>
          <cell r="J399" t="str">
            <v>Sales Call</v>
          </cell>
          <cell r="R399" t="str">
            <v>BUKD162500</v>
          </cell>
          <cell r="AB399" t="str">
            <v>Sales call carried out for HMR update</v>
          </cell>
        </row>
        <row r="400">
          <cell r="A400">
            <v>46149.527233796303</v>
          </cell>
          <cell r="B400">
            <v>496</v>
          </cell>
          <cell r="F400" t="str">
            <v>CC-02071866</v>
          </cell>
          <cell r="J400" t="str">
            <v>Sales Call</v>
          </cell>
          <cell r="R400" t="str">
            <v>BSHD120743</v>
          </cell>
          <cell r="AB400" t="str">
            <v>Sales call carried out for HMR update</v>
          </cell>
        </row>
        <row r="401">
          <cell r="A401">
            <v>46149.524421296301</v>
          </cell>
          <cell r="B401">
            <v>496</v>
          </cell>
          <cell r="F401" t="str">
            <v>CC-02071852</v>
          </cell>
          <cell r="J401" t="str">
            <v>Sales Call</v>
          </cell>
          <cell r="R401" t="str">
            <v>BSHD120746</v>
          </cell>
          <cell r="AB401" t="str">
            <v>Sales call carried out for HMR update</v>
          </cell>
        </row>
        <row r="402">
          <cell r="A402">
            <v>46149.520810185197</v>
          </cell>
          <cell r="B402">
            <v>9320</v>
          </cell>
          <cell r="F402" t="str">
            <v>CC-02071840</v>
          </cell>
          <cell r="J402" t="str">
            <v>Sales Call</v>
          </cell>
          <cell r="R402" t="str">
            <v>BSFD161795</v>
          </cell>
          <cell r="AB402" t="str">
            <v>Sales call carried out for HMR update</v>
          </cell>
        </row>
        <row r="403">
          <cell r="A403">
            <v>46149.518217592602</v>
          </cell>
          <cell r="B403">
            <v>6720</v>
          </cell>
          <cell r="F403" t="str">
            <v>CC-02071837</v>
          </cell>
          <cell r="J403" t="str">
            <v>Sales Call</v>
          </cell>
          <cell r="R403" t="str">
            <v>BTJD162038</v>
          </cell>
          <cell r="AB403" t="str">
            <v>Sales call carried out for HMR update</v>
          </cell>
        </row>
        <row r="404">
          <cell r="A404">
            <v>46149.515335648102</v>
          </cell>
          <cell r="B404">
            <v>7450</v>
          </cell>
          <cell r="F404" t="str">
            <v>CC-02071824</v>
          </cell>
          <cell r="J404" t="str">
            <v>Sales Call</v>
          </cell>
          <cell r="R404" t="str">
            <v>BSKD200409</v>
          </cell>
          <cell r="AB404" t="str">
            <v>Sales call carried out for HMR update</v>
          </cell>
        </row>
        <row r="405">
          <cell r="A405">
            <v>46149.512743055602</v>
          </cell>
          <cell r="B405">
            <v>7840</v>
          </cell>
          <cell r="F405" t="str">
            <v>CC-02071811</v>
          </cell>
          <cell r="J405" t="str">
            <v>Sales Call</v>
          </cell>
          <cell r="R405" t="str">
            <v>BVJD162972</v>
          </cell>
          <cell r="AB405" t="str">
            <v>Sales call carried out for HMR update</v>
          </cell>
        </row>
        <row r="406">
          <cell r="A406">
            <v>46149.509907407402</v>
          </cell>
          <cell r="B406">
            <v>10175</v>
          </cell>
          <cell r="F406" t="str">
            <v>CC-02071803</v>
          </cell>
          <cell r="J406" t="str">
            <v>Sales Call</v>
          </cell>
          <cell r="R406" t="str">
            <v>BTCD162162</v>
          </cell>
          <cell r="AB406" t="str">
            <v>Sales call carried out for HMR update</v>
          </cell>
        </row>
        <row r="407">
          <cell r="A407">
            <v>46149.5073611111</v>
          </cell>
          <cell r="B407">
            <v>16320</v>
          </cell>
          <cell r="F407" t="str">
            <v>CC-02071787</v>
          </cell>
          <cell r="J407" t="str">
            <v>Sales Call</v>
          </cell>
          <cell r="R407" t="str">
            <v>BTDD162169</v>
          </cell>
          <cell r="AB407" t="str">
            <v>Sales call carried out for HMR update</v>
          </cell>
        </row>
        <row r="408">
          <cell r="A408">
            <v>46149.504745370403</v>
          </cell>
          <cell r="B408">
            <v>8570</v>
          </cell>
          <cell r="F408" t="str">
            <v>CC-02071772</v>
          </cell>
          <cell r="J408" t="str">
            <v>Sales Call</v>
          </cell>
          <cell r="R408" t="str">
            <v>BTKD162112</v>
          </cell>
          <cell r="AB408" t="str">
            <v>Sales call carried out for HMR update</v>
          </cell>
        </row>
        <row r="409">
          <cell r="A409">
            <v>46149.500972222202</v>
          </cell>
          <cell r="B409">
            <v>10140</v>
          </cell>
          <cell r="F409" t="str">
            <v>CC-02071749</v>
          </cell>
          <cell r="J409" t="str">
            <v>Sales Call</v>
          </cell>
          <cell r="R409" t="str">
            <v>BTCD162149</v>
          </cell>
          <cell r="AB409" t="str">
            <v>Sales call carried out for HMR update</v>
          </cell>
        </row>
        <row r="410">
          <cell r="A410">
            <v>46149.498460648101</v>
          </cell>
          <cell r="B410">
            <v>5015</v>
          </cell>
          <cell r="F410" t="str">
            <v>CC-02071737</v>
          </cell>
          <cell r="J410" t="str">
            <v>Sales Call</v>
          </cell>
          <cell r="R410" t="str">
            <v>BTJD162040</v>
          </cell>
          <cell r="AB410" t="str">
            <v>Sales call carried out for HMR update</v>
          </cell>
        </row>
        <row r="411">
          <cell r="A411">
            <v>46149.495462963001</v>
          </cell>
          <cell r="B411">
            <v>6335</v>
          </cell>
          <cell r="F411" t="str">
            <v>CC-02071732</v>
          </cell>
          <cell r="J411" t="str">
            <v>Sales Call</v>
          </cell>
          <cell r="R411" t="str">
            <v>BTJD162047</v>
          </cell>
          <cell r="AB411" t="str">
            <v>Sales call carried out for HMR update</v>
          </cell>
        </row>
        <row r="412">
          <cell r="A412">
            <v>46149.490381944401</v>
          </cell>
          <cell r="B412">
            <v>6055</v>
          </cell>
          <cell r="F412" t="str">
            <v>CC-02071713</v>
          </cell>
          <cell r="J412" t="str">
            <v>Sales Call</v>
          </cell>
          <cell r="R412" t="str">
            <v>BSLD200427</v>
          </cell>
          <cell r="AB412" t="str">
            <v>Sales call carried out for HMR update</v>
          </cell>
        </row>
        <row r="413">
          <cell r="A413">
            <v>46149.487361111103</v>
          </cell>
          <cell r="B413">
            <v>9010</v>
          </cell>
          <cell r="F413" t="str">
            <v>CC-02071701</v>
          </cell>
          <cell r="J413" t="str">
            <v>Sales Call</v>
          </cell>
          <cell r="R413" t="str">
            <v>BSJD161422</v>
          </cell>
          <cell r="AB413" t="str">
            <v>Sales call carried out for HMR update</v>
          </cell>
        </row>
        <row r="414">
          <cell r="A414">
            <v>46149.4848263889</v>
          </cell>
          <cell r="B414">
            <v>9100</v>
          </cell>
          <cell r="F414" t="str">
            <v>CC-02071693</v>
          </cell>
          <cell r="J414" t="str">
            <v>Sales Call</v>
          </cell>
          <cell r="R414" t="str">
            <v>BSJD161378</v>
          </cell>
          <cell r="AB414" t="str">
            <v>Sales call carried out for HMR update</v>
          </cell>
        </row>
        <row r="415">
          <cell r="A415">
            <v>46149.482291666704</v>
          </cell>
          <cell r="B415">
            <v>5450</v>
          </cell>
          <cell r="F415" t="str">
            <v>CC-02071682</v>
          </cell>
          <cell r="J415" t="str">
            <v>Sales Call</v>
          </cell>
          <cell r="R415" t="str">
            <v>BTKD162077</v>
          </cell>
          <cell r="AB415" t="str">
            <v>Sales call carried out for HMR update</v>
          </cell>
        </row>
        <row r="416">
          <cell r="A416">
            <v>46149.479907407404</v>
          </cell>
          <cell r="B416">
            <v>12390</v>
          </cell>
          <cell r="F416" t="str">
            <v>CC-02071672</v>
          </cell>
          <cell r="J416" t="str">
            <v>Sales Call</v>
          </cell>
          <cell r="R416" t="str">
            <v>BTKD162074</v>
          </cell>
          <cell r="AB416" t="str">
            <v>Sales call carried out for HMR update</v>
          </cell>
        </row>
        <row r="417">
          <cell r="A417">
            <v>46149.477534722202</v>
          </cell>
          <cell r="B417">
            <v>4250</v>
          </cell>
          <cell r="F417" t="str">
            <v>CC-02071658</v>
          </cell>
          <cell r="J417" t="str">
            <v>Sales Call</v>
          </cell>
          <cell r="R417" t="str">
            <v>BSHD161938</v>
          </cell>
          <cell r="AB417" t="str">
            <v>Sales call carried out for HMR update</v>
          </cell>
        </row>
        <row r="418">
          <cell r="A418">
            <v>46149.474050925899</v>
          </cell>
          <cell r="B418">
            <v>5560</v>
          </cell>
          <cell r="F418" t="str">
            <v>CC-02071641</v>
          </cell>
          <cell r="J418" t="str">
            <v>Sales Call</v>
          </cell>
          <cell r="R418" t="str">
            <v>BSED161766</v>
          </cell>
          <cell r="AB418" t="str">
            <v>Sales call carried out for HMR update</v>
          </cell>
        </row>
        <row r="419">
          <cell r="A419">
            <v>46149.470972222203</v>
          </cell>
          <cell r="B419">
            <v>8650</v>
          </cell>
          <cell r="F419" t="str">
            <v>CC-02071630</v>
          </cell>
          <cell r="J419" t="str">
            <v>Sales Call</v>
          </cell>
          <cell r="R419" t="str">
            <v>BSID161979</v>
          </cell>
          <cell r="AB419" t="str">
            <v>Sales call carried out for HMR update</v>
          </cell>
        </row>
        <row r="420">
          <cell r="A420">
            <v>46149.4683912037</v>
          </cell>
          <cell r="B420">
            <v>7530</v>
          </cell>
          <cell r="F420" t="str">
            <v>CC-02071617</v>
          </cell>
          <cell r="J420" t="str">
            <v>Sales Call</v>
          </cell>
          <cell r="R420" t="str">
            <v>BSAD161582</v>
          </cell>
          <cell r="AB420" t="str">
            <v>Sales call carried out for HMR update</v>
          </cell>
        </row>
        <row r="421">
          <cell r="A421">
            <v>46149.465983796297</v>
          </cell>
          <cell r="B421">
            <v>15240</v>
          </cell>
          <cell r="F421" t="str">
            <v>CC-02071602</v>
          </cell>
          <cell r="J421" t="str">
            <v>Sales Call</v>
          </cell>
          <cell r="R421" t="str">
            <v>BRGD161233</v>
          </cell>
          <cell r="AB421" t="str">
            <v>Sales call carried out for HMR update</v>
          </cell>
        </row>
        <row r="422">
          <cell r="A422">
            <v>46149.457638888904</v>
          </cell>
          <cell r="B422">
            <v>9010</v>
          </cell>
          <cell r="F422" t="str">
            <v>CC-02071575</v>
          </cell>
          <cell r="J422" t="str">
            <v>Sales Call</v>
          </cell>
          <cell r="R422" t="str">
            <v>BRED161077</v>
          </cell>
          <cell r="AB422" t="str">
            <v>Sales call carried out for HMR update</v>
          </cell>
        </row>
        <row r="423">
          <cell r="A423">
            <v>46149.455300925903</v>
          </cell>
          <cell r="B423">
            <v>4605</v>
          </cell>
          <cell r="F423" t="str">
            <v>CC-02071570</v>
          </cell>
          <cell r="J423" t="str">
            <v>Sales Call</v>
          </cell>
          <cell r="R423" t="str">
            <v>BSAD161576</v>
          </cell>
          <cell r="AB423" t="str">
            <v>Sales call carried out for HMR update</v>
          </cell>
        </row>
        <row r="424">
          <cell r="A424">
            <v>46149.4528587963</v>
          </cell>
          <cell r="B424">
            <v>9425</v>
          </cell>
          <cell r="F424" t="str">
            <v>CC-02071566</v>
          </cell>
          <cell r="J424" t="str">
            <v>Sales Call</v>
          </cell>
          <cell r="R424" t="str">
            <v>BSBD161624</v>
          </cell>
          <cell r="AB424" t="str">
            <v>Sales call carried out for HMR update</v>
          </cell>
        </row>
        <row r="425">
          <cell r="A425">
            <v>46149.450439814798</v>
          </cell>
          <cell r="B425">
            <v>7480</v>
          </cell>
          <cell r="F425" t="str">
            <v>CC-02071560</v>
          </cell>
          <cell r="J425" t="str">
            <v>Sales Call</v>
          </cell>
          <cell r="R425" t="str">
            <v>BRLD160724</v>
          </cell>
          <cell r="AB425" t="str">
            <v>Sales call carried out for HMR update</v>
          </cell>
        </row>
        <row r="426">
          <cell r="A426">
            <v>46149.284537036998</v>
          </cell>
          <cell r="B426">
            <v>6421</v>
          </cell>
          <cell r="F426" t="str">
            <v>CC-02071313</v>
          </cell>
          <cell r="J426" t="str">
            <v>Schedule Service - AMC</v>
          </cell>
          <cell r="R426" t="str">
            <v>BUBF111245</v>
          </cell>
          <cell r="AB426" t="str">
            <v>AMC visit done</v>
          </cell>
        </row>
        <row r="427">
          <cell r="A427">
            <v>46149.284062500003</v>
          </cell>
          <cell r="B427">
            <v>3788</v>
          </cell>
          <cell r="F427" t="str">
            <v>CC-02071308</v>
          </cell>
          <cell r="J427" t="str">
            <v>Schedule Service - AMC</v>
          </cell>
          <cell r="R427" t="str">
            <v>BUES034992</v>
          </cell>
          <cell r="AB427" t="str">
            <v>AMC visit carried out</v>
          </cell>
        </row>
        <row r="428">
          <cell r="A428">
            <v>46149.283738425896</v>
          </cell>
          <cell r="B428">
            <v>9020</v>
          </cell>
          <cell r="F428" t="str">
            <v>CC-02071305</v>
          </cell>
          <cell r="J428" t="str">
            <v>Schedule Service - AMC</v>
          </cell>
          <cell r="R428" t="str">
            <v>BUAF111226</v>
          </cell>
          <cell r="AB428" t="str">
            <v>AMC visit carried out</v>
          </cell>
        </row>
        <row r="429">
          <cell r="A429">
            <v>46149.283622685201</v>
          </cell>
          <cell r="B429">
            <v>6862</v>
          </cell>
          <cell r="F429" t="str">
            <v>CC-02071304</v>
          </cell>
          <cell r="J429" t="str">
            <v>Schedule Service - AMC</v>
          </cell>
          <cell r="R429" t="str">
            <v>BUES035120</v>
          </cell>
          <cell r="AB429" t="str">
            <v>AMC visit carried out</v>
          </cell>
        </row>
        <row r="430">
          <cell r="A430">
            <v>46148.907685185201</v>
          </cell>
          <cell r="B430">
            <v>8710</v>
          </cell>
          <cell r="F430" t="str">
            <v>CC-02071198</v>
          </cell>
          <cell r="J430" t="str">
            <v>Sales Call</v>
          </cell>
          <cell r="R430" t="str">
            <v>BRJD160606</v>
          </cell>
          <cell r="AB430" t="str">
            <v>Sales call carried out for HMR update</v>
          </cell>
        </row>
        <row r="431">
          <cell r="A431">
            <v>46148.901307870401</v>
          </cell>
          <cell r="B431">
            <v>8380</v>
          </cell>
          <cell r="F431" t="str">
            <v>CC-02071195</v>
          </cell>
          <cell r="J431" t="str">
            <v>Sales Call</v>
          </cell>
          <cell r="R431" t="str">
            <v>BRDD161019</v>
          </cell>
          <cell r="AB431" t="str">
            <v>Sales call carried out for HMR update</v>
          </cell>
        </row>
        <row r="432">
          <cell r="A432">
            <v>46148.808182870402</v>
          </cell>
          <cell r="B432">
            <v>5765</v>
          </cell>
          <cell r="F432" t="str">
            <v>CC-02071176</v>
          </cell>
          <cell r="J432" t="str">
            <v>Sales Call</v>
          </cell>
          <cell r="R432" t="str">
            <v>BQGD160315</v>
          </cell>
          <cell r="AB432" t="str">
            <v>Sales call carried out for HMR update</v>
          </cell>
        </row>
        <row r="433">
          <cell r="A433">
            <v>46148.799918981502</v>
          </cell>
          <cell r="B433">
            <v>7995</v>
          </cell>
          <cell r="F433" t="str">
            <v>CC-02071170</v>
          </cell>
          <cell r="J433" t="str">
            <v>Sales Call</v>
          </cell>
          <cell r="R433" t="str">
            <v>BQBD160040</v>
          </cell>
          <cell r="AB433" t="str">
            <v>Sales call carried out for HMR update</v>
          </cell>
        </row>
        <row r="434">
          <cell r="A434">
            <v>46148.790856481501</v>
          </cell>
          <cell r="B434">
            <v>10965</v>
          </cell>
          <cell r="F434" t="str">
            <v>CC-02071166</v>
          </cell>
          <cell r="J434" t="str">
            <v>Sales Call</v>
          </cell>
          <cell r="R434" t="str">
            <v>BRDD161021</v>
          </cell>
          <cell r="AB434" t="str">
            <v>Sales call carried out for HMR update</v>
          </cell>
        </row>
        <row r="435">
          <cell r="A435">
            <v>46148.7483333333</v>
          </cell>
          <cell r="B435">
            <v>6380</v>
          </cell>
          <cell r="F435" t="str">
            <v>CC-02071110</v>
          </cell>
          <cell r="J435" t="str">
            <v>Sales Call</v>
          </cell>
          <cell r="R435" t="str">
            <v>BQJD120016</v>
          </cell>
          <cell r="AB435" t="str">
            <v>Sales call carried out for HMR update</v>
          </cell>
        </row>
        <row r="436">
          <cell r="A436">
            <v>46148.744293981501</v>
          </cell>
          <cell r="B436">
            <v>8000</v>
          </cell>
          <cell r="F436" t="str">
            <v>CC-02071103</v>
          </cell>
          <cell r="J436" t="str">
            <v>Sales Call</v>
          </cell>
          <cell r="R436" t="str">
            <v>BRAD160803</v>
          </cell>
          <cell r="AB436" t="str">
            <v>Sales call carried out for HMR update</v>
          </cell>
        </row>
        <row r="437">
          <cell r="A437">
            <v>46148.740231481497</v>
          </cell>
          <cell r="B437">
            <v>7650</v>
          </cell>
          <cell r="F437" t="str">
            <v>CC-02071094</v>
          </cell>
          <cell r="J437" t="str">
            <v>Sales Call</v>
          </cell>
          <cell r="R437" t="str">
            <v>BRGD230256</v>
          </cell>
          <cell r="AB437" t="str">
            <v>Sales call carried out for HMR update</v>
          </cell>
        </row>
        <row r="438">
          <cell r="A438">
            <v>46148.737696759301</v>
          </cell>
          <cell r="B438">
            <v>8070</v>
          </cell>
          <cell r="F438" t="str">
            <v>CC-02071087</v>
          </cell>
          <cell r="J438" t="str">
            <v>Sales Call</v>
          </cell>
          <cell r="R438" t="str">
            <v>BSDD161729</v>
          </cell>
          <cell r="AB438" t="str">
            <v>Sales call carried out for HMR update</v>
          </cell>
        </row>
        <row r="439">
          <cell r="A439">
            <v>46148.734930555598</v>
          </cell>
          <cell r="B439">
            <v>8635</v>
          </cell>
          <cell r="F439" t="str">
            <v>CC-02071078</v>
          </cell>
          <cell r="J439" t="str">
            <v>Sales Call</v>
          </cell>
          <cell r="R439" t="str">
            <v>BRAD160816</v>
          </cell>
          <cell r="AB439" t="str">
            <v>Sales call carried out for HMR update</v>
          </cell>
        </row>
        <row r="440">
          <cell r="A440">
            <v>46148.732557870397</v>
          </cell>
          <cell r="B440">
            <v>7305</v>
          </cell>
          <cell r="F440" t="str">
            <v>CC-02071070</v>
          </cell>
          <cell r="J440" t="str">
            <v>Sales Call</v>
          </cell>
          <cell r="R440" t="str">
            <v>BRED161124</v>
          </cell>
          <cell r="AB440" t="str">
            <v>Sales call carried out for HMR update</v>
          </cell>
        </row>
        <row r="441">
          <cell r="A441">
            <v>46148.730046296303</v>
          </cell>
          <cell r="B441">
            <v>7610</v>
          </cell>
          <cell r="F441" t="str">
            <v>CC-02071063</v>
          </cell>
          <cell r="J441" t="str">
            <v>Sales Call</v>
          </cell>
          <cell r="R441" t="str">
            <v>BQLD160182</v>
          </cell>
          <cell r="AB441" t="str">
            <v>Sales call carried out for HMR update</v>
          </cell>
        </row>
        <row r="442">
          <cell r="A442">
            <v>46148.727476851898</v>
          </cell>
          <cell r="B442">
            <v>9045</v>
          </cell>
          <cell r="F442" t="str">
            <v>CC-02071058</v>
          </cell>
          <cell r="J442" t="str">
            <v>Sales Call</v>
          </cell>
          <cell r="R442" t="str">
            <v>BQCD160106</v>
          </cell>
          <cell r="AB442" t="str">
            <v>Sales call carried out for HMR update</v>
          </cell>
        </row>
        <row r="443">
          <cell r="A443">
            <v>46148.725173611099</v>
          </cell>
          <cell r="B443">
            <v>11635</v>
          </cell>
          <cell r="F443" t="str">
            <v>CC-02071052</v>
          </cell>
          <cell r="J443" t="str">
            <v>Sales Call</v>
          </cell>
          <cell r="R443" t="str">
            <v>BPHD160162</v>
          </cell>
          <cell r="AB443" t="str">
            <v>Sales call carried out for HMR update</v>
          </cell>
        </row>
        <row r="444">
          <cell r="A444">
            <v>46148.722662036998</v>
          </cell>
          <cell r="B444">
            <v>11750</v>
          </cell>
          <cell r="F444" t="str">
            <v>CC-02071044</v>
          </cell>
          <cell r="J444" t="str">
            <v>Sales Call</v>
          </cell>
          <cell r="R444" t="str">
            <v>BQKD160076</v>
          </cell>
          <cell r="AB444" t="str">
            <v>Sales call carried out for HMR update</v>
          </cell>
        </row>
        <row r="445">
          <cell r="A445">
            <v>46148.720358796301</v>
          </cell>
          <cell r="B445">
            <v>9586</v>
          </cell>
          <cell r="F445" t="str">
            <v>CC-02071035</v>
          </cell>
          <cell r="J445" t="str">
            <v>Sales Call</v>
          </cell>
          <cell r="R445" t="str">
            <v>BNDD160224</v>
          </cell>
          <cell r="AB445" t="str">
            <v>Sales call carried out for HMR update</v>
          </cell>
        </row>
        <row r="446">
          <cell r="A446">
            <v>46148.717800925901</v>
          </cell>
          <cell r="B446">
            <v>140210</v>
          </cell>
          <cell r="F446" t="str">
            <v>CC-02071028</v>
          </cell>
          <cell r="J446" t="str">
            <v>Sales Call</v>
          </cell>
          <cell r="R446" t="str">
            <v>BQKD200034</v>
          </cell>
          <cell r="AB446" t="str">
            <v>Sales call carried out for HMR update</v>
          </cell>
        </row>
        <row r="447">
          <cell r="A447">
            <v>46148.715023148201</v>
          </cell>
          <cell r="B447">
            <v>17495</v>
          </cell>
          <cell r="F447" t="str">
            <v>CC-02071018</v>
          </cell>
          <cell r="J447" t="str">
            <v>Sales Call</v>
          </cell>
          <cell r="R447" t="str">
            <v>BPJD200007</v>
          </cell>
          <cell r="AB447" t="str">
            <v>Sales call carried out for HMR update</v>
          </cell>
        </row>
        <row r="448">
          <cell r="A448">
            <v>46148.711979166699</v>
          </cell>
          <cell r="B448">
            <v>2515</v>
          </cell>
          <cell r="F448" t="str">
            <v>CC-02071007</v>
          </cell>
          <cell r="J448" t="str">
            <v>Sales Call</v>
          </cell>
          <cell r="R448" t="str">
            <v>GPCD160123</v>
          </cell>
          <cell r="AB448" t="str">
            <v>Sales call carried out for HMR update</v>
          </cell>
        </row>
        <row r="449">
          <cell r="A449">
            <v>46148.7093171296</v>
          </cell>
          <cell r="B449">
            <v>7730</v>
          </cell>
          <cell r="F449" t="str">
            <v>CC-02070995</v>
          </cell>
          <cell r="J449" t="str">
            <v>Sales Call</v>
          </cell>
          <cell r="R449" t="str">
            <v>BRLD160756</v>
          </cell>
          <cell r="AB449" t="str">
            <v>Sales call carried out for HMR update</v>
          </cell>
        </row>
        <row r="450">
          <cell r="A450">
            <v>46148.706099536997</v>
          </cell>
          <cell r="B450">
            <v>7990</v>
          </cell>
          <cell r="F450" t="str">
            <v>CC-02070984</v>
          </cell>
          <cell r="J450" t="str">
            <v>Sales Call</v>
          </cell>
          <cell r="R450" t="str">
            <v>GPGD160208</v>
          </cell>
          <cell r="AB450" t="str">
            <v>Sales call carried out for HMR update</v>
          </cell>
        </row>
        <row r="451">
          <cell r="A451">
            <v>46148.703715277799</v>
          </cell>
          <cell r="B451">
            <v>8010</v>
          </cell>
          <cell r="F451" t="str">
            <v>CC-02070977</v>
          </cell>
          <cell r="J451" t="str">
            <v>Sales Call</v>
          </cell>
          <cell r="R451" t="str">
            <v>BSJD161406</v>
          </cell>
          <cell r="AB451" t="str">
            <v>Sales call carried out for HMR update</v>
          </cell>
        </row>
        <row r="452">
          <cell r="A452">
            <v>46148.700393518498</v>
          </cell>
          <cell r="B452">
            <v>7465</v>
          </cell>
          <cell r="F452" t="str">
            <v>CC-02070965</v>
          </cell>
          <cell r="J452" t="str">
            <v>Sales Call</v>
          </cell>
          <cell r="R452" t="str">
            <v>BSGD161864</v>
          </cell>
          <cell r="AB452" t="str">
            <v>Sales call carried out for HMR update</v>
          </cell>
        </row>
        <row r="453">
          <cell r="A453">
            <v>46148.698090277801</v>
          </cell>
          <cell r="B453">
            <v>7255</v>
          </cell>
          <cell r="F453" t="str">
            <v>CC-02070956</v>
          </cell>
          <cell r="J453" t="str">
            <v>Sales Call</v>
          </cell>
          <cell r="R453" t="str">
            <v>BQBD160067</v>
          </cell>
          <cell r="AB453" t="str">
            <v>Sales call carried out for HMR update</v>
          </cell>
        </row>
        <row r="454">
          <cell r="A454">
            <v>46148.695</v>
          </cell>
          <cell r="B454">
            <v>6650</v>
          </cell>
          <cell r="F454" t="str">
            <v>CC-02070945</v>
          </cell>
          <cell r="J454" t="str">
            <v>Sales Call</v>
          </cell>
          <cell r="R454" t="str">
            <v>BPED200181</v>
          </cell>
          <cell r="AB454" t="str">
            <v>Sales call carried out for HMR update</v>
          </cell>
        </row>
        <row r="455">
          <cell r="A455">
            <v>46148.692025463002</v>
          </cell>
          <cell r="B455">
            <v>6940</v>
          </cell>
          <cell r="F455" t="str">
            <v>CC-02070933</v>
          </cell>
          <cell r="J455" t="str">
            <v>Sales Call</v>
          </cell>
          <cell r="R455" t="str">
            <v>BRGD161218</v>
          </cell>
          <cell r="AB455" t="str">
            <v>Sales call carried out for HMR update</v>
          </cell>
        </row>
        <row r="456">
          <cell r="A456">
            <v>46148.688449074099</v>
          </cell>
          <cell r="B456">
            <v>7820</v>
          </cell>
          <cell r="F456" t="str">
            <v>CC-02070919</v>
          </cell>
          <cell r="J456" t="str">
            <v>Sales Call</v>
          </cell>
          <cell r="R456" t="str">
            <v>BSBD161629</v>
          </cell>
          <cell r="AB456" t="str">
            <v>Sales call carried out for HMR update</v>
          </cell>
        </row>
        <row r="457">
          <cell r="A457">
            <v>46148.685416666704</v>
          </cell>
          <cell r="B457">
            <v>11660</v>
          </cell>
          <cell r="F457" t="str">
            <v>CC-02070910</v>
          </cell>
          <cell r="J457" t="str">
            <v>Sales Call</v>
          </cell>
          <cell r="R457" t="str">
            <v>BPED200187</v>
          </cell>
          <cell r="AB457" t="str">
            <v>Sales call carried out for HMR update</v>
          </cell>
        </row>
        <row r="458">
          <cell r="A458">
            <v>46148.6773958333</v>
          </cell>
          <cell r="B458">
            <v>20110</v>
          </cell>
          <cell r="F458" t="str">
            <v>CC-02070881</v>
          </cell>
          <cell r="J458" t="str">
            <v>Sales Call</v>
          </cell>
          <cell r="R458" t="str">
            <v>BOHD200197</v>
          </cell>
          <cell r="AB458" t="str">
            <v>Sales call carried out for HMR update</v>
          </cell>
        </row>
        <row r="459">
          <cell r="A459">
            <v>46148.674004629604</v>
          </cell>
          <cell r="B459">
            <v>9900</v>
          </cell>
          <cell r="F459" t="str">
            <v>CC-02070866</v>
          </cell>
          <cell r="J459" t="str">
            <v>Sales Call</v>
          </cell>
          <cell r="R459" t="str">
            <v>BRAD160777</v>
          </cell>
          <cell r="AB459" t="str">
            <v>Sales call carried out for HMR update</v>
          </cell>
        </row>
        <row r="460">
          <cell r="A460">
            <v>46148.671712962998</v>
          </cell>
          <cell r="B460">
            <v>5850</v>
          </cell>
          <cell r="F460" t="str">
            <v>CC-02070854</v>
          </cell>
          <cell r="J460" t="str">
            <v>Sales Call</v>
          </cell>
          <cell r="R460" t="str">
            <v>BRKD120212</v>
          </cell>
          <cell r="AB460" t="str">
            <v>Sales call carried out for HMR update</v>
          </cell>
        </row>
        <row r="461">
          <cell r="A461">
            <v>46148.669305555602</v>
          </cell>
          <cell r="B461">
            <v>6685</v>
          </cell>
          <cell r="F461" t="str">
            <v>CC-02070841</v>
          </cell>
          <cell r="J461" t="str">
            <v>Sales Call</v>
          </cell>
          <cell r="R461" t="str">
            <v>BSGD161854</v>
          </cell>
          <cell r="AB461" t="str">
            <v>Sales call carried out for HMR update</v>
          </cell>
        </row>
        <row r="462">
          <cell r="A462">
            <v>46148.666747685202</v>
          </cell>
          <cell r="B462">
            <v>13320</v>
          </cell>
          <cell r="F462" t="str">
            <v>CC-02070835</v>
          </cell>
          <cell r="J462" t="str">
            <v>Sales Call</v>
          </cell>
          <cell r="R462" t="str">
            <v>BQJD200011</v>
          </cell>
          <cell r="AB462" t="str">
            <v>Sales call carried out for HMR update</v>
          </cell>
        </row>
        <row r="463">
          <cell r="A463">
            <v>46148.664166666698</v>
          </cell>
          <cell r="B463">
            <v>22350</v>
          </cell>
          <cell r="F463" t="str">
            <v>CC-02070824</v>
          </cell>
          <cell r="J463" t="str">
            <v>Sales Call</v>
          </cell>
          <cell r="R463" t="str">
            <v>BQJD160040</v>
          </cell>
          <cell r="AB463" t="str">
            <v>Sales call carried out for HMR update</v>
          </cell>
        </row>
        <row r="464">
          <cell r="A464">
            <v>46148.6616319444</v>
          </cell>
          <cell r="B464">
            <v>14075</v>
          </cell>
          <cell r="F464" t="str">
            <v>CC-02070811</v>
          </cell>
          <cell r="J464" t="str">
            <v>Sales Call</v>
          </cell>
          <cell r="R464" t="str">
            <v>BQKD160099</v>
          </cell>
          <cell r="AB464" t="str">
            <v>Sales call carried out for HMR update</v>
          </cell>
        </row>
        <row r="465">
          <cell r="A465">
            <v>46148.659062500003</v>
          </cell>
          <cell r="B465">
            <v>13640</v>
          </cell>
          <cell r="F465" t="str">
            <v>CC-02070799</v>
          </cell>
          <cell r="J465" t="str">
            <v>Sales Call</v>
          </cell>
          <cell r="R465" t="str">
            <v>BQKD160115</v>
          </cell>
          <cell r="AB465" t="str">
            <v>Sales call carried out for HMR update</v>
          </cell>
        </row>
        <row r="466">
          <cell r="A466">
            <v>46148.656631944403</v>
          </cell>
          <cell r="B466">
            <v>8450</v>
          </cell>
          <cell r="F466" t="str">
            <v>CC-02070790</v>
          </cell>
          <cell r="J466" t="str">
            <v>Sales Call</v>
          </cell>
          <cell r="R466" t="str">
            <v>BQFD160263</v>
          </cell>
          <cell r="AB466" t="str">
            <v>Sales call carried out for HMR update</v>
          </cell>
        </row>
        <row r="467">
          <cell r="A467">
            <v>46148.650393518503</v>
          </cell>
          <cell r="B467">
            <v>6320</v>
          </cell>
          <cell r="F467" t="str">
            <v>CC-02070777</v>
          </cell>
          <cell r="J467" t="str">
            <v>Sales Call</v>
          </cell>
          <cell r="R467" t="str">
            <v>BQBD160060</v>
          </cell>
          <cell r="AB467" t="str">
            <v>Sales call carried out for HMR update</v>
          </cell>
        </row>
        <row r="468">
          <cell r="A468">
            <v>46148.647060185198</v>
          </cell>
          <cell r="B468">
            <v>8700</v>
          </cell>
          <cell r="F468" t="str">
            <v>CC-02070764</v>
          </cell>
          <cell r="J468" t="str">
            <v>Sales Call</v>
          </cell>
          <cell r="R468" t="str">
            <v>BOLD200057</v>
          </cell>
          <cell r="AB468" t="str">
            <v>Sales call carried out for HMR update</v>
          </cell>
        </row>
        <row r="469">
          <cell r="A469">
            <v>46148.644722222198</v>
          </cell>
          <cell r="B469">
            <v>8440</v>
          </cell>
          <cell r="F469" t="str">
            <v>CC-02070759</v>
          </cell>
          <cell r="J469" t="str">
            <v>Sales Call</v>
          </cell>
          <cell r="R469" t="str">
            <v>BRJD160543</v>
          </cell>
          <cell r="AB469" t="str">
            <v>Sales call carried out for HMR update</v>
          </cell>
        </row>
        <row r="470">
          <cell r="A470">
            <v>46148.642118055599</v>
          </cell>
          <cell r="B470">
            <v>6265</v>
          </cell>
          <cell r="F470" t="str">
            <v>CC-02070748</v>
          </cell>
          <cell r="J470" t="str">
            <v>Sales Call</v>
          </cell>
          <cell r="R470" t="str">
            <v>BQHD160412</v>
          </cell>
          <cell r="AB470" t="str">
            <v>Sales call carried out for HMR update</v>
          </cell>
        </row>
        <row r="471">
          <cell r="A471">
            <v>46148.639039351903</v>
          </cell>
          <cell r="B471">
            <v>22095</v>
          </cell>
          <cell r="F471" t="str">
            <v>CC-02070732</v>
          </cell>
          <cell r="J471" t="str">
            <v>Sales Call</v>
          </cell>
          <cell r="R471" t="str">
            <v>BOID200223</v>
          </cell>
          <cell r="AB471" t="str">
            <v>Sales call carried out for HMR update</v>
          </cell>
        </row>
        <row r="472">
          <cell r="A472">
            <v>46148.636585648099</v>
          </cell>
          <cell r="B472">
            <v>10860</v>
          </cell>
          <cell r="F472" t="str">
            <v>CC-02070721</v>
          </cell>
          <cell r="J472" t="str">
            <v>Sales Call</v>
          </cell>
          <cell r="R472" t="str">
            <v>BQBD200008</v>
          </cell>
          <cell r="AB472" t="str">
            <v>Sales call carried out for HMR update</v>
          </cell>
        </row>
        <row r="473">
          <cell r="A473">
            <v>46148.633854166699</v>
          </cell>
          <cell r="B473">
            <v>4565</v>
          </cell>
          <cell r="F473" t="str">
            <v>CC-02070702</v>
          </cell>
          <cell r="J473" t="str">
            <v>Sales Call</v>
          </cell>
          <cell r="R473" t="str">
            <v>BSGD161861</v>
          </cell>
          <cell r="AB473" t="str">
            <v>Sales call carried out for HMR update</v>
          </cell>
        </row>
        <row r="474">
          <cell r="A474">
            <v>46148.631516203699</v>
          </cell>
          <cell r="B474">
            <v>5065</v>
          </cell>
          <cell r="F474" t="str">
            <v>CC-02070686</v>
          </cell>
          <cell r="J474" t="str">
            <v>Sales Call</v>
          </cell>
          <cell r="R474" t="str">
            <v>BSDD120664</v>
          </cell>
          <cell r="AB474" t="str">
            <v>Sales call carried out for HMR update</v>
          </cell>
        </row>
        <row r="475">
          <cell r="A475">
            <v>46148.629050925898</v>
          </cell>
          <cell r="B475">
            <v>11700</v>
          </cell>
          <cell r="F475" t="str">
            <v>CC-02070677</v>
          </cell>
          <cell r="J475" t="str">
            <v>Sales Call</v>
          </cell>
          <cell r="R475" t="str">
            <v>BQED160244</v>
          </cell>
          <cell r="AB475" t="str">
            <v>Sales call carried out for HMR update</v>
          </cell>
        </row>
        <row r="476">
          <cell r="A476">
            <v>46148.6265740741</v>
          </cell>
          <cell r="B476">
            <v>6385</v>
          </cell>
          <cell r="F476" t="str">
            <v>CC-02070667</v>
          </cell>
          <cell r="J476" t="str">
            <v>Sales Call</v>
          </cell>
          <cell r="R476" t="str">
            <v>BRCD160998</v>
          </cell>
          <cell r="AB476" t="str">
            <v>Sales call carried out for HMR update</v>
          </cell>
        </row>
        <row r="477">
          <cell r="A477">
            <v>46148.603414351899</v>
          </cell>
          <cell r="B477">
            <v>58558</v>
          </cell>
          <cell r="F477" t="str">
            <v>CC-02070598</v>
          </cell>
          <cell r="J477" t="str">
            <v>Schedule Service</v>
          </cell>
          <cell r="R477" t="str">
            <v>BLFS040558</v>
          </cell>
          <cell r="AB477" t="str">
            <v>We visited site and changed 8000 hours service kit with schedul Service this service we changed the Air filter, Oil filter and oil after than start and check unit running well condition at the present time.</v>
          </cell>
        </row>
        <row r="478">
          <cell r="A478">
            <v>46148.5942476852</v>
          </cell>
          <cell r="B478">
            <v>4080</v>
          </cell>
          <cell r="F478" t="str">
            <v>CC-02070583</v>
          </cell>
          <cell r="J478" t="str">
            <v>Sales Call</v>
          </cell>
          <cell r="R478" t="str">
            <v>BSKD161476</v>
          </cell>
          <cell r="AB478" t="str">
            <v>Sales call carried out for HMR update</v>
          </cell>
        </row>
        <row r="479">
          <cell r="A479">
            <v>46148.590405092596</v>
          </cell>
          <cell r="B479">
            <v>5320</v>
          </cell>
          <cell r="F479" t="str">
            <v>CC-02070566</v>
          </cell>
          <cell r="J479" t="str">
            <v>Sales Call</v>
          </cell>
          <cell r="R479" t="str">
            <v>BSLD161503</v>
          </cell>
          <cell r="AB479" t="str">
            <v>Sales call carried out for HMR update</v>
          </cell>
        </row>
        <row r="480">
          <cell r="A480">
            <v>46148.587430555599</v>
          </cell>
          <cell r="B480">
            <v>10215</v>
          </cell>
          <cell r="F480" t="str">
            <v>CC-02070555</v>
          </cell>
          <cell r="J480" t="str">
            <v>Sales Call</v>
          </cell>
          <cell r="R480" t="str">
            <v>BNBD160162</v>
          </cell>
          <cell r="AB480" t="str">
            <v>Sales call carried out for HMR update</v>
          </cell>
        </row>
        <row r="481">
          <cell r="A481">
            <v>46148.5843171296</v>
          </cell>
          <cell r="B481">
            <v>8980</v>
          </cell>
          <cell r="F481" t="str">
            <v>CC-02070546</v>
          </cell>
          <cell r="J481" t="str">
            <v>Sales Call</v>
          </cell>
          <cell r="R481" t="str">
            <v>BRCD160948</v>
          </cell>
          <cell r="AB481" t="str">
            <v>Sales call carried out for HMR update</v>
          </cell>
        </row>
        <row r="482">
          <cell r="A482">
            <v>46148.582071759301</v>
          </cell>
          <cell r="B482">
            <v>6520</v>
          </cell>
          <cell r="F482" t="str">
            <v>CC-02070543</v>
          </cell>
          <cell r="J482" t="str">
            <v>Sales Call</v>
          </cell>
          <cell r="R482" t="str">
            <v>BQED160222</v>
          </cell>
          <cell r="AB482" t="str">
            <v>Sales call carried out for HMR update</v>
          </cell>
        </row>
        <row r="483">
          <cell r="A483">
            <v>46148.579629629603</v>
          </cell>
          <cell r="B483">
            <v>4890</v>
          </cell>
          <cell r="F483" t="str">
            <v>CC-02070533</v>
          </cell>
          <cell r="J483" t="str">
            <v>Sales Call</v>
          </cell>
          <cell r="R483" t="str">
            <v>BRJD160598</v>
          </cell>
          <cell r="AB483" t="str">
            <v>Sales call carried out for HMR update</v>
          </cell>
        </row>
        <row r="484">
          <cell r="A484">
            <v>46148.577037037001</v>
          </cell>
          <cell r="B484">
            <v>9070</v>
          </cell>
          <cell r="F484" t="str">
            <v>CC-02070528</v>
          </cell>
          <cell r="J484" t="str">
            <v>Sales Call</v>
          </cell>
          <cell r="R484" t="str">
            <v>BSFD161819</v>
          </cell>
          <cell r="AB484" t="str">
            <v>Sales call carried out for HMR update</v>
          </cell>
        </row>
        <row r="485">
          <cell r="A485">
            <v>46148.574305555601</v>
          </cell>
          <cell r="B485">
            <v>6555</v>
          </cell>
          <cell r="F485" t="str">
            <v>CC-02070518</v>
          </cell>
          <cell r="J485" t="str">
            <v>Sales Call</v>
          </cell>
          <cell r="R485" t="str">
            <v>BRKD160653</v>
          </cell>
          <cell r="AB485" t="str">
            <v>Sales call carried out for HMR update</v>
          </cell>
        </row>
        <row r="486">
          <cell r="A486">
            <v>46148.571643518502</v>
          </cell>
          <cell r="B486">
            <v>5275</v>
          </cell>
          <cell r="F486" t="str">
            <v>CC-02070504</v>
          </cell>
          <cell r="J486" t="str">
            <v>Sales Call</v>
          </cell>
          <cell r="R486" t="str">
            <v>BVKD163026</v>
          </cell>
          <cell r="AB486" t="str">
            <v>Sales call carried out for HMR update</v>
          </cell>
        </row>
        <row r="487">
          <cell r="A487">
            <v>46148.568981481498</v>
          </cell>
          <cell r="B487">
            <v>8820</v>
          </cell>
          <cell r="F487" t="str">
            <v>CC-02070495</v>
          </cell>
          <cell r="J487" t="str">
            <v>Sales Call</v>
          </cell>
          <cell r="R487" t="str">
            <v>BVKD163010</v>
          </cell>
          <cell r="AB487" t="str">
            <v>Sales call carried out for HMR update</v>
          </cell>
        </row>
        <row r="488">
          <cell r="A488">
            <v>46148.565925925897</v>
          </cell>
          <cell r="B488">
            <v>3250</v>
          </cell>
          <cell r="F488" t="str">
            <v>CC-02070485</v>
          </cell>
          <cell r="J488" t="str">
            <v>Sales Call</v>
          </cell>
          <cell r="R488" t="str">
            <v>BTGD120943</v>
          </cell>
          <cell r="AB488" t="str">
            <v>Sales call carried out for HMR update</v>
          </cell>
        </row>
        <row r="489">
          <cell r="A489">
            <v>46148.563379629602</v>
          </cell>
          <cell r="B489">
            <v>9015</v>
          </cell>
          <cell r="F489" t="str">
            <v>CC-02070473</v>
          </cell>
          <cell r="J489" t="str">
            <v>Sales Call</v>
          </cell>
          <cell r="R489" t="str">
            <v>BUID162912</v>
          </cell>
          <cell r="AB489" t="str">
            <v>Sales call carried out for HMR update</v>
          </cell>
        </row>
        <row r="490">
          <cell r="A490">
            <v>46148.560844907399</v>
          </cell>
          <cell r="B490">
            <v>8115</v>
          </cell>
          <cell r="F490" t="str">
            <v>CC-02070462</v>
          </cell>
          <cell r="J490" t="str">
            <v>Sales Call</v>
          </cell>
          <cell r="R490" t="str">
            <v>BUAD162634</v>
          </cell>
          <cell r="AB490" t="str">
            <v>Sales call carried out for HMR update</v>
          </cell>
        </row>
        <row r="491">
          <cell r="A491">
            <v>46148.558344907397</v>
          </cell>
          <cell r="B491">
            <v>8070</v>
          </cell>
          <cell r="F491" t="str">
            <v>CC-02070456</v>
          </cell>
          <cell r="J491" t="str">
            <v>Sales Call</v>
          </cell>
          <cell r="R491" t="str">
            <v>BUID162953</v>
          </cell>
          <cell r="AB491" t="str">
            <v>Sales call carried out for HMR update</v>
          </cell>
        </row>
        <row r="492">
          <cell r="A492">
            <v>46148.555833333303</v>
          </cell>
          <cell r="B492">
            <v>5165</v>
          </cell>
          <cell r="F492" t="str">
            <v>CC-02070445</v>
          </cell>
          <cell r="J492" t="str">
            <v>Sales Call</v>
          </cell>
          <cell r="R492" t="str">
            <v>BUDD162719</v>
          </cell>
          <cell r="AB492" t="str">
            <v>Sales call carried out for HMR update</v>
          </cell>
        </row>
        <row r="493">
          <cell r="A493">
            <v>46148.553310185198</v>
          </cell>
          <cell r="B493">
            <v>3645</v>
          </cell>
          <cell r="F493" t="str">
            <v>CC-02070435</v>
          </cell>
          <cell r="J493" t="str">
            <v>Sales Call</v>
          </cell>
          <cell r="R493" t="str">
            <v>BUFL152860</v>
          </cell>
          <cell r="AB493" t="str">
            <v>Sales call carried out for HMR update</v>
          </cell>
        </row>
        <row r="494">
          <cell r="A494">
            <v>46148.550740740699</v>
          </cell>
          <cell r="B494">
            <v>10400</v>
          </cell>
          <cell r="F494" t="str">
            <v>CC-02070419</v>
          </cell>
          <cell r="J494" t="str">
            <v>Sales Call</v>
          </cell>
          <cell r="R494" t="str">
            <v>BUGD162826</v>
          </cell>
          <cell r="AB494" t="str">
            <v>Sales call carried out for HMR update</v>
          </cell>
        </row>
        <row r="495">
          <cell r="A495">
            <v>46148.5480902778</v>
          </cell>
          <cell r="B495">
            <v>11070</v>
          </cell>
          <cell r="F495" t="str">
            <v>CC-02070407</v>
          </cell>
          <cell r="J495" t="str">
            <v>Sales Call</v>
          </cell>
          <cell r="R495" t="str">
            <v>BUFD162814</v>
          </cell>
          <cell r="AB495" t="str">
            <v>Sales call carried out for HMR update</v>
          </cell>
        </row>
        <row r="496">
          <cell r="A496">
            <v>46148.544710648202</v>
          </cell>
          <cell r="B496">
            <v>2465</v>
          </cell>
          <cell r="F496" t="str">
            <v>CC-02070387</v>
          </cell>
          <cell r="J496" t="str">
            <v>Sales Call</v>
          </cell>
          <cell r="R496" t="str">
            <v>BUBD162649</v>
          </cell>
          <cell r="AB496" t="str">
            <v>Sales call carried out for HMR update</v>
          </cell>
        </row>
        <row r="497">
          <cell r="A497">
            <v>46148.541678240697</v>
          </cell>
          <cell r="B497">
            <v>14305</v>
          </cell>
          <cell r="F497" t="str">
            <v>CC-02070369</v>
          </cell>
          <cell r="J497" t="str">
            <v>Sales Call</v>
          </cell>
          <cell r="R497" t="str">
            <v>BULD162577</v>
          </cell>
          <cell r="AB497" t="str">
            <v>Sales call carried out for HMR update</v>
          </cell>
        </row>
        <row r="498">
          <cell r="A498">
            <v>46148.538576388899</v>
          </cell>
          <cell r="B498">
            <v>8040</v>
          </cell>
          <cell r="F498" t="str">
            <v>CC-02070358</v>
          </cell>
          <cell r="J498" t="str">
            <v>Sales Call</v>
          </cell>
          <cell r="R498" t="str">
            <v>BUCD162696</v>
          </cell>
          <cell r="AB498" t="str">
            <v>Sales call carried out for HMR update</v>
          </cell>
        </row>
        <row r="499">
          <cell r="A499">
            <v>46148.534918981502</v>
          </cell>
          <cell r="B499">
            <v>11890</v>
          </cell>
          <cell r="F499" t="str">
            <v>CC-02070347</v>
          </cell>
          <cell r="J499" t="str">
            <v>Sales Call</v>
          </cell>
          <cell r="R499" t="str">
            <v>BULD162568</v>
          </cell>
          <cell r="AB499" t="str">
            <v>Sales call carried out for HMR update</v>
          </cell>
        </row>
        <row r="500">
          <cell r="A500">
            <v>46148.532222222202</v>
          </cell>
          <cell r="B500">
            <v>6355</v>
          </cell>
          <cell r="F500" t="str">
            <v>CC-02070332</v>
          </cell>
          <cell r="J500" t="str">
            <v>Sales Call</v>
          </cell>
          <cell r="R500" t="str">
            <v>BUAL160585</v>
          </cell>
          <cell r="AB500" t="str">
            <v>Sales call carried out for HMR update</v>
          </cell>
        </row>
        <row r="501">
          <cell r="A501">
            <v>46148.5295833333</v>
          </cell>
          <cell r="B501">
            <v>12995</v>
          </cell>
          <cell r="F501" t="str">
            <v>CC-02070322</v>
          </cell>
          <cell r="J501" t="str">
            <v>Sales Call</v>
          </cell>
          <cell r="R501" t="str">
            <v>BUKD162535</v>
          </cell>
          <cell r="AB501" t="str">
            <v>Sales call carried out for HMR update</v>
          </cell>
        </row>
        <row r="502">
          <cell r="A502">
            <v>46148.526574074102</v>
          </cell>
          <cell r="B502">
            <v>2950</v>
          </cell>
          <cell r="F502" t="str">
            <v>CC-02070300</v>
          </cell>
          <cell r="J502" t="str">
            <v>Sales Call</v>
          </cell>
          <cell r="R502" t="str">
            <v>BULD162583</v>
          </cell>
          <cell r="AB502" t="str">
            <v>Sales call carried out for HMR update</v>
          </cell>
        </row>
        <row r="503">
          <cell r="A503">
            <v>46148.523506944402</v>
          </cell>
          <cell r="B503">
            <v>3400</v>
          </cell>
          <cell r="F503" t="str">
            <v>CC-02070286</v>
          </cell>
          <cell r="J503" t="str">
            <v>Sales Call</v>
          </cell>
          <cell r="R503" t="str">
            <v>BULD162579</v>
          </cell>
          <cell r="AB503" t="str">
            <v>Sales call carried out for HMR update</v>
          </cell>
        </row>
        <row r="504">
          <cell r="A504">
            <v>46148.520428240699</v>
          </cell>
          <cell r="B504">
            <v>2240</v>
          </cell>
          <cell r="F504" t="str">
            <v>CC-02070272</v>
          </cell>
          <cell r="J504" t="str">
            <v>Sales Call</v>
          </cell>
          <cell r="R504" t="str">
            <v>BTID162377</v>
          </cell>
          <cell r="AB504" t="str">
            <v>Sales call carried out for HMR update</v>
          </cell>
        </row>
        <row r="505">
          <cell r="A505">
            <v>46148.517638888901</v>
          </cell>
          <cell r="B505">
            <v>3745</v>
          </cell>
          <cell r="F505" t="str">
            <v>CC-02070260</v>
          </cell>
          <cell r="J505" t="str">
            <v>Sales Call</v>
          </cell>
          <cell r="R505" t="str">
            <v>BTID162392</v>
          </cell>
          <cell r="AB505" t="str">
            <v>Sales call carried out for HMR update</v>
          </cell>
        </row>
        <row r="506">
          <cell r="A506">
            <v>46148.514270833301</v>
          </cell>
          <cell r="B506">
            <v>3420</v>
          </cell>
          <cell r="F506" t="str">
            <v>CC-02070252</v>
          </cell>
          <cell r="J506" t="str">
            <v>Sales Call</v>
          </cell>
          <cell r="R506" t="str">
            <v>BTKD162083</v>
          </cell>
          <cell r="AB506" t="str">
            <v>Sales call carried out for HMR update</v>
          </cell>
        </row>
        <row r="507">
          <cell r="A507">
            <v>46148.511608796303</v>
          </cell>
          <cell r="B507">
            <v>7317</v>
          </cell>
          <cell r="F507" t="str">
            <v>CC-02070240</v>
          </cell>
          <cell r="J507" t="str">
            <v>Sales Call</v>
          </cell>
          <cell r="R507" t="str">
            <v>BTJD162016</v>
          </cell>
          <cell r="AB507" t="str">
            <v>Sales call carried out for HMR update</v>
          </cell>
        </row>
        <row r="508">
          <cell r="A508">
            <v>46148.5085300926</v>
          </cell>
          <cell r="B508">
            <v>10230</v>
          </cell>
          <cell r="F508" t="str">
            <v>CC-02070227</v>
          </cell>
          <cell r="J508" t="str">
            <v>Sales Call</v>
          </cell>
          <cell r="R508" t="str">
            <v>BTED162231</v>
          </cell>
          <cell r="AB508" t="str">
            <v>Sales call carried out for HMR update</v>
          </cell>
        </row>
        <row r="509">
          <cell r="A509">
            <v>46148.505902777797</v>
          </cell>
          <cell r="B509">
            <v>12570</v>
          </cell>
          <cell r="F509" t="str">
            <v>CC-02070209</v>
          </cell>
          <cell r="J509" t="str">
            <v>Sales Call</v>
          </cell>
          <cell r="R509" t="str">
            <v>BTGD162289</v>
          </cell>
          <cell r="AB509" t="str">
            <v>Sales call carried out for HMR update</v>
          </cell>
        </row>
        <row r="510">
          <cell r="A510">
            <v>46148.504687499997</v>
          </cell>
          <cell r="B510">
            <v>11072</v>
          </cell>
          <cell r="F510" t="str">
            <v>CC-02070198</v>
          </cell>
          <cell r="J510" t="str">
            <v>Schedule Service</v>
          </cell>
          <cell r="R510" t="str">
            <v>BUFD162814</v>
          </cell>
          <cell r="AB510" t="str">
            <v>Attend the site for scheduled service so drain oil from the tank and drained oil from the cooler total 37 liters oil drain. Then change the air filter for the compressor and engine both sides, change the oil filter, change air oil separator, change MPV kit, BDV kit, ARV kit, change, change pressure regulator kit and ELGI air lube Plus oil 40 liters. Then start the unit found running ok.</v>
          </cell>
        </row>
        <row r="511">
          <cell r="A511">
            <v>46148.500196759298</v>
          </cell>
          <cell r="B511">
            <v>2683</v>
          </cell>
          <cell r="F511" t="str">
            <v>CC-02070174</v>
          </cell>
          <cell r="J511" t="str">
            <v>Schedule Service</v>
          </cell>
          <cell r="R511" t="str">
            <v>BXFD164605</v>
          </cell>
          <cell r="AB511"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512">
          <cell r="A512">
            <v>46148.4760648148</v>
          </cell>
          <cell r="B512">
            <v>17838</v>
          </cell>
          <cell r="F512" t="str">
            <v>CC-02070077</v>
          </cell>
          <cell r="J512" t="str">
            <v>Sales Call</v>
          </cell>
          <cell r="R512" t="str">
            <v>BVKC374485</v>
          </cell>
          <cell r="AB512" t="str">
            <v>Sales call carried out for HMR update</v>
          </cell>
        </row>
        <row r="513">
          <cell r="A513">
            <v>46148.457534722198</v>
          </cell>
          <cell r="B513">
            <v>2090</v>
          </cell>
          <cell r="F513" t="str">
            <v>CC-02070026</v>
          </cell>
          <cell r="J513" t="str">
            <v>Complaint - Running With Problem</v>
          </cell>
          <cell r="R513" t="str">
            <v>BXAD231957</v>
          </cell>
          <cell r="AB513" t="str">
            <v>Customer Name: SPRS
Issue: Radiator Leakage
Description:
Currently, the machine HMR is 2045 hours. It has been observed that the radiator outlet pipe got punctured at the welding area, resulting in leakage. The issue has already been informed to the HO team. After receiving approval, we will raise the FOC request accordingly. Temporarily, the radiator has been repaired and the machine is now running under observation. Hence, the call is currently under DDC.  ........... 16-05-2026 unit has been restored by repaired the radiator. Also we have process foc for new radiator to satisfy the customer. Call detail page updated. Call closer email attached kindly close the call as per email copy.</v>
          </cell>
        </row>
        <row r="514">
          <cell r="A514">
            <v>46147.6827430556</v>
          </cell>
          <cell r="B514">
            <v>8650</v>
          </cell>
          <cell r="F514" t="str">
            <v>CC-02069399</v>
          </cell>
          <cell r="J514" t="str">
            <v>Schedule Service</v>
          </cell>
          <cell r="R514" t="str">
            <v>BVKD163010</v>
          </cell>
          <cell r="AB514" t="str">
            <v>Attend the site for shedule service so following Job are done Oil Drain from tank and cooler after cranking two times again Oil drain from tank and cooler total drain oil is 37 liter after repalce parts air filter 2nos engine and compressor both side oil filter 2 nos arv kit Prv kit actuator kit 1nos separator filter oil topped in separator tank with one dead Crank 39 liter after shedule service done than start the unit running good condition no air leakeag no oil leakage unit running satisfaction</v>
          </cell>
        </row>
        <row r="515">
          <cell r="A515">
            <v>46147.658900463</v>
          </cell>
          <cell r="B515">
            <v>1746</v>
          </cell>
          <cell r="F515" t="str">
            <v>CC-02069336</v>
          </cell>
          <cell r="J515" t="str">
            <v>Schedule Service</v>
          </cell>
          <cell r="R515" t="str">
            <v>BYKD164879</v>
          </cell>
          <cell r="AB515" t="str">
            <v>Attend the site for shedule service so following Job are done Oil Drain from tank and cooler after cranking two times again Oil drain from tank and cooler total drain oil is 37 liter after repalce parts air filter 2nos engine and compressor both side oil filter 2 nos arv kit Prv kit actuator kit 1nos separator filter oil topped in separator tank with one dead Crank 39 liter after shedule service done than start the unit running good condition no air leakeag no oil leakage unit running satisfaction</v>
          </cell>
        </row>
        <row r="516">
          <cell r="A516">
            <v>46147.650127314802</v>
          </cell>
          <cell r="B516">
            <v>0</v>
          </cell>
          <cell r="F516" t="str">
            <v>CC-02069315</v>
          </cell>
          <cell r="J516" t="str">
            <v>Commissioning</v>
          </cell>
          <cell r="R516" t="str">
            <v>BZJK091309</v>
          </cell>
          <cell r="AB516" t="str">
            <v>Commissioning done on dated 05-05-2026</v>
          </cell>
        </row>
        <row r="517">
          <cell r="A517">
            <v>46147.646539351903</v>
          </cell>
          <cell r="B517">
            <v>1</v>
          </cell>
          <cell r="F517" t="str">
            <v>CC-02069306</v>
          </cell>
          <cell r="J517" t="str">
            <v>Commissioning</v>
          </cell>
          <cell r="R517" t="str">
            <v>BYIC379564</v>
          </cell>
          <cell r="AB517" t="str">
            <v>Commissioning done on dated 05-05-2026....Comm date-05-05-2026</v>
          </cell>
        </row>
        <row r="518">
          <cell r="A518">
            <v>46147.622152777803</v>
          </cell>
          <cell r="B518">
            <v>2710</v>
          </cell>
          <cell r="F518" t="str">
            <v>CC-02069232</v>
          </cell>
          <cell r="J518" t="str">
            <v>Schedule Service</v>
          </cell>
          <cell r="R518" t="str">
            <v>BXID201595</v>
          </cell>
          <cell r="AB518" t="str">
            <v>Attend the site for schedule service so total drain oil from tank and oil cooler 65 litres with three dead cranks, replace air filter engine and compressor both side, replace main oil filter 3nos., replace return oil filter 1 no. Plugged in the drain plugs and filled oil in tank upto full guage level, start and stop the unit and maintain the oil above the half guage level. Total topped up oil 72 litres. After schedule service done start and run the unit on load condition overnight unit ran in normal condition.</v>
          </cell>
        </row>
        <row r="519">
          <cell r="A519">
            <v>46147.489270833299</v>
          </cell>
          <cell r="B519">
            <v>0</v>
          </cell>
          <cell r="F519" t="str">
            <v>CC-02068826</v>
          </cell>
          <cell r="J519" t="str">
            <v>Preservative Measures</v>
          </cell>
          <cell r="R519" t="str">
            <v>CYDE563953</v>
          </cell>
          <cell r="AB519" t="str">
            <v>Preservative maintenance was carried out on the TS 05 LB-12 reciprocating compressor at SNG Minig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air filter, and oil to ensure optimal performance and air purity. The existing lubricant was drained, and the system was refilled with fresh RECIP oil, suitable for long-life and high-efficiency operation. Moisture traps and ports were cleaned and securely sealed, while all electrical terminals were properly insulated. These measures ensure the unit remains in perfect working condition until put into service.</v>
          </cell>
        </row>
        <row r="520">
          <cell r="A520">
            <v>46147.480416666702</v>
          </cell>
          <cell r="B520">
            <v>2982</v>
          </cell>
          <cell r="F520" t="str">
            <v>CC-02068796</v>
          </cell>
          <cell r="J520" t="str">
            <v>Schedule Service</v>
          </cell>
          <cell r="R520" t="str">
            <v>BXLD231897</v>
          </cell>
          <cell r="AB520" t="str">
            <v>Attend the site for scheduled service so drain oil from the tank and drained oil from the cooler total 100 liters drain. Then change air filter for compressor, change oil filter and ELGI air lube Plus oil 110 liters. Then start the unit found running ok.</v>
          </cell>
        </row>
        <row r="521">
          <cell r="A521">
            <v>46146.740335648101</v>
          </cell>
          <cell r="B521">
            <v>950</v>
          </cell>
          <cell r="F521" t="str">
            <v>CC-02068305</v>
          </cell>
          <cell r="J521" t="str">
            <v>Sales Call</v>
          </cell>
          <cell r="R521" t="str">
            <v>BYDD232713</v>
          </cell>
          <cell r="AB521" t="str">
            <v>Sales call carried out for HMR update</v>
          </cell>
        </row>
        <row r="522">
          <cell r="A522">
            <v>46146.737581018497</v>
          </cell>
          <cell r="B522">
            <v>695</v>
          </cell>
          <cell r="F522" t="str">
            <v>CC-02068299</v>
          </cell>
          <cell r="J522" t="str">
            <v>Sales Call</v>
          </cell>
          <cell r="R522" t="str">
            <v>BYED232760</v>
          </cell>
          <cell r="AB522" t="str">
            <v>Sales call carried out for HMR update</v>
          </cell>
        </row>
        <row r="523">
          <cell r="A523">
            <v>46146.731562499997</v>
          </cell>
          <cell r="B523">
            <v>50</v>
          </cell>
          <cell r="F523" t="str">
            <v>CC-02068286</v>
          </cell>
          <cell r="J523" t="str">
            <v>Sales Call</v>
          </cell>
          <cell r="R523" t="str">
            <v>BYGD165294</v>
          </cell>
          <cell r="AB523" t="str">
            <v>Sales call carried out for HMR update</v>
          </cell>
        </row>
        <row r="524">
          <cell r="A524">
            <v>46146.728842592602</v>
          </cell>
          <cell r="B524">
            <v>420</v>
          </cell>
          <cell r="F524" t="str">
            <v>CC-02068281</v>
          </cell>
          <cell r="J524" t="str">
            <v>Sales Call</v>
          </cell>
          <cell r="R524" t="str">
            <v>BZJD165470</v>
          </cell>
          <cell r="AB524" t="str">
            <v>Sales call carried out for HMR update</v>
          </cell>
        </row>
        <row r="525">
          <cell r="A525">
            <v>46146.725868055597</v>
          </cell>
          <cell r="B525">
            <v>335</v>
          </cell>
          <cell r="F525" t="str">
            <v>CC-02068280</v>
          </cell>
          <cell r="J525" t="str">
            <v>Sales Call</v>
          </cell>
          <cell r="R525" t="str">
            <v>BYID201894</v>
          </cell>
          <cell r="AB525" t="str">
            <v>Sales call carried out for HMR update</v>
          </cell>
        </row>
        <row r="526">
          <cell r="A526">
            <v>46146.723217592596</v>
          </cell>
          <cell r="B526">
            <v>980</v>
          </cell>
          <cell r="F526" t="str">
            <v>CC-02068273</v>
          </cell>
          <cell r="J526" t="str">
            <v>Sales Call</v>
          </cell>
          <cell r="R526" t="str">
            <v>BYHD201877</v>
          </cell>
          <cell r="AB526" t="str">
            <v>Sales call carried out for HMR update</v>
          </cell>
        </row>
        <row r="527">
          <cell r="A527">
            <v>46146.720706018503</v>
          </cell>
          <cell r="B527">
            <v>380</v>
          </cell>
          <cell r="F527" t="str">
            <v>CC-02068262</v>
          </cell>
          <cell r="J527" t="str">
            <v>Sales Call</v>
          </cell>
          <cell r="R527" t="str">
            <v>BZJD165455</v>
          </cell>
          <cell r="AB527" t="str">
            <v>Sales call carried out for HMR update</v>
          </cell>
        </row>
        <row r="528">
          <cell r="A528">
            <v>46146.715671296297</v>
          </cell>
          <cell r="B528">
            <v>780</v>
          </cell>
          <cell r="F528" t="str">
            <v>CC-02068244</v>
          </cell>
          <cell r="J528" t="str">
            <v>Sales Call</v>
          </cell>
          <cell r="R528" t="str">
            <v>BYFD201821</v>
          </cell>
          <cell r="AB528" t="str">
            <v>Sales call carried out for HMR update</v>
          </cell>
        </row>
        <row r="529">
          <cell r="A529">
            <v>46146.712488425903</v>
          </cell>
          <cell r="B529">
            <v>860</v>
          </cell>
          <cell r="F529" t="str">
            <v>CC-02068238</v>
          </cell>
          <cell r="J529" t="str">
            <v>Sales Call</v>
          </cell>
          <cell r="R529" t="str">
            <v>BYID165412</v>
          </cell>
          <cell r="AB529" t="str">
            <v>Sales call carried out for HMR update</v>
          </cell>
        </row>
        <row r="530">
          <cell r="A530">
            <v>46146.708587963003</v>
          </cell>
          <cell r="B530">
            <v>785</v>
          </cell>
          <cell r="F530" t="str">
            <v>CC-02068219</v>
          </cell>
          <cell r="J530" t="str">
            <v>Sales Call</v>
          </cell>
          <cell r="R530" t="str">
            <v>BYHD165347</v>
          </cell>
          <cell r="AB530" t="str">
            <v>Sales call carried out for HMR update</v>
          </cell>
        </row>
        <row r="531">
          <cell r="A531">
            <v>46146.704618055599</v>
          </cell>
          <cell r="B531">
            <v>1885</v>
          </cell>
          <cell r="F531" t="str">
            <v>CC-02068204</v>
          </cell>
          <cell r="J531" t="str">
            <v>Sales Call</v>
          </cell>
          <cell r="R531" t="str">
            <v>BXBD164357</v>
          </cell>
          <cell r="AB531" t="str">
            <v>Sales call carried out for HMR update</v>
          </cell>
        </row>
        <row r="532">
          <cell r="A532">
            <v>46146.698599536998</v>
          </cell>
          <cell r="B532">
            <v>980</v>
          </cell>
          <cell r="F532" t="str">
            <v>CC-02068185</v>
          </cell>
          <cell r="J532" t="str">
            <v>Sales Call</v>
          </cell>
          <cell r="R532" t="str">
            <v>BYHD165336</v>
          </cell>
          <cell r="AB532" t="str">
            <v>Sales call carried out for HMR update</v>
          </cell>
        </row>
        <row r="533">
          <cell r="A533">
            <v>46146.695300925901</v>
          </cell>
          <cell r="B533">
            <v>780</v>
          </cell>
          <cell r="F533" t="str">
            <v>CC-02068177</v>
          </cell>
          <cell r="J533" t="str">
            <v>Sales Call</v>
          </cell>
          <cell r="R533" t="str">
            <v>BYHD232906</v>
          </cell>
          <cell r="AB533" t="str">
            <v>Sales call carried out for HMR update</v>
          </cell>
        </row>
        <row r="534">
          <cell r="A534">
            <v>46146.690081018503</v>
          </cell>
          <cell r="B534">
            <v>1026</v>
          </cell>
          <cell r="F534" t="str">
            <v>CC-02068155</v>
          </cell>
          <cell r="J534" t="str">
            <v>Sales Call</v>
          </cell>
          <cell r="R534" t="str">
            <v>BYLD164914</v>
          </cell>
          <cell r="AB534" t="str">
            <v>Sales call carried out for HMR update</v>
          </cell>
        </row>
        <row r="535">
          <cell r="A535">
            <v>46146.688437500001</v>
          </cell>
          <cell r="B535">
            <v>2070</v>
          </cell>
          <cell r="F535" t="str">
            <v>CC-02068149</v>
          </cell>
          <cell r="J535" t="str">
            <v>Schedule Service</v>
          </cell>
          <cell r="R535" t="str">
            <v>BXAD231957</v>
          </cell>
          <cell r="AB535" t="str">
            <v>Attend the site for schedule service so total drain oil from tank and oil cooler 110 litres, after then replace air filter, replace main oil filter 2nos and return oil filter 1 no., plugged in the drain plugs and total filled oil in tank upto full guage level, start and stop the unit and maintain the oil level above the half guage level. Total filled oil in tank 118 litres. Start and run the unit on load condition found all parameters are under limit.</v>
          </cell>
        </row>
        <row r="536">
          <cell r="A536">
            <v>46146.684560185196</v>
          </cell>
          <cell r="B536">
            <v>1890</v>
          </cell>
          <cell r="F536" t="str">
            <v>CC-02068139</v>
          </cell>
          <cell r="J536" t="str">
            <v>Sales Call</v>
          </cell>
          <cell r="R536" t="str">
            <v>BYLD164919</v>
          </cell>
          <cell r="AB536" t="str">
            <v>Sales call carried out for HMR update</v>
          </cell>
        </row>
        <row r="537">
          <cell r="A537">
            <v>46146.680833333303</v>
          </cell>
          <cell r="B537">
            <v>540</v>
          </cell>
          <cell r="F537" t="str">
            <v>CC-02068122</v>
          </cell>
          <cell r="J537" t="str">
            <v>Sales Call</v>
          </cell>
          <cell r="R537" t="str">
            <v>BYCD201765</v>
          </cell>
          <cell r="AB537" t="str">
            <v>Sales call carried out for HMR update</v>
          </cell>
        </row>
        <row r="538">
          <cell r="A538">
            <v>46146.6781597222</v>
          </cell>
          <cell r="B538">
            <v>1140</v>
          </cell>
          <cell r="F538" t="str">
            <v>CC-02068118</v>
          </cell>
          <cell r="J538" t="str">
            <v>Sales Call</v>
          </cell>
          <cell r="R538" t="str">
            <v>BYFD165260</v>
          </cell>
          <cell r="AB538" t="str">
            <v>Sales call carried out for HMR update</v>
          </cell>
        </row>
        <row r="539">
          <cell r="A539">
            <v>46146.675370370402</v>
          </cell>
          <cell r="B539">
            <v>775</v>
          </cell>
          <cell r="F539" t="str">
            <v>CC-02068110</v>
          </cell>
          <cell r="J539" t="str">
            <v>Sales Call</v>
          </cell>
          <cell r="R539" t="str">
            <v>BYCD165091</v>
          </cell>
          <cell r="AB539" t="str">
            <v>Sales call carried out for HMR update</v>
          </cell>
        </row>
        <row r="540">
          <cell r="A540">
            <v>46146.672245370399</v>
          </cell>
          <cell r="B540">
            <v>2040</v>
          </cell>
          <cell r="F540" t="str">
            <v>CC-02068095</v>
          </cell>
          <cell r="J540" t="str">
            <v>Sales Call</v>
          </cell>
          <cell r="R540" t="str">
            <v>BYFD232840</v>
          </cell>
          <cell r="AB540" t="str">
            <v>Sales call carried out for HMR update</v>
          </cell>
        </row>
        <row r="541">
          <cell r="A541">
            <v>46146.6691782407</v>
          </cell>
          <cell r="B541">
            <v>340</v>
          </cell>
          <cell r="F541" t="str">
            <v>CC-02068089</v>
          </cell>
          <cell r="J541" t="str">
            <v>Sales Call</v>
          </cell>
          <cell r="R541" t="str">
            <v>BYFD165254</v>
          </cell>
          <cell r="AB541" t="str">
            <v>Sales call carried out for HMR update</v>
          </cell>
        </row>
        <row r="542">
          <cell r="A542">
            <v>46146.650532407402</v>
          </cell>
          <cell r="B542">
            <v>0</v>
          </cell>
          <cell r="F542" t="str">
            <v>CC-02068039</v>
          </cell>
          <cell r="J542" t="str">
            <v>Commissioning</v>
          </cell>
          <cell r="R542" t="str">
            <v>BZKK060360</v>
          </cell>
          <cell r="AB542" t="str">
            <v>Commissioning done on dated 04-05-2026</v>
          </cell>
        </row>
        <row r="543">
          <cell r="A543">
            <v>46146.648472222201</v>
          </cell>
          <cell r="B543">
            <v>1</v>
          </cell>
          <cell r="F543" t="str">
            <v>CC-02068029</v>
          </cell>
          <cell r="J543" t="str">
            <v>Commissioning</v>
          </cell>
          <cell r="R543" t="str">
            <v>BZKS046497</v>
          </cell>
          <cell r="AB543" t="str">
            <v>Commissioning done on dated 04-05-2026....Comm date-04-05-2026</v>
          </cell>
        </row>
        <row r="544">
          <cell r="A544">
            <v>46146.6414814815</v>
          </cell>
          <cell r="B544">
            <v>1</v>
          </cell>
          <cell r="F544" t="str">
            <v>CC-02068010</v>
          </cell>
          <cell r="J544" t="str">
            <v>Commissioning</v>
          </cell>
          <cell r="R544" t="str">
            <v>BZKS046503</v>
          </cell>
          <cell r="AB544" t="str">
            <v>Commissioning done on dated 04-05-2026......Comm date-04-05-2026</v>
          </cell>
        </row>
        <row r="545">
          <cell r="A545">
            <v>46146.629456018498</v>
          </cell>
          <cell r="B545">
            <v>2240</v>
          </cell>
          <cell r="F545" t="str">
            <v>CC-02067977</v>
          </cell>
          <cell r="J545" t="str">
            <v>Sales Call</v>
          </cell>
          <cell r="R545" t="str">
            <v>BYLD232534</v>
          </cell>
          <cell r="AB545" t="str">
            <v>Sales call carried out for HMR update</v>
          </cell>
        </row>
        <row r="546">
          <cell r="A546">
            <v>46146.626875000002</v>
          </cell>
          <cell r="B546">
            <v>1440</v>
          </cell>
          <cell r="F546" t="str">
            <v>CC-02067971</v>
          </cell>
          <cell r="J546" t="str">
            <v>Sales Call</v>
          </cell>
          <cell r="R546" t="str">
            <v>BYED165208</v>
          </cell>
          <cell r="AB546" t="str">
            <v>Sales call carried out for HMR update</v>
          </cell>
        </row>
        <row r="547">
          <cell r="A547">
            <v>46146.624062499999</v>
          </cell>
          <cell r="B547">
            <v>1190</v>
          </cell>
          <cell r="F547" t="str">
            <v>CC-02067965</v>
          </cell>
          <cell r="J547" t="str">
            <v>Sales Call</v>
          </cell>
          <cell r="R547" t="str">
            <v>BXAD231960</v>
          </cell>
          <cell r="AB547" t="str">
            <v>Sales call carried out for HMR update</v>
          </cell>
        </row>
        <row r="548">
          <cell r="A548">
            <v>46146.621458333299</v>
          </cell>
          <cell r="B548">
            <v>450</v>
          </cell>
          <cell r="F548" t="str">
            <v>CC-02067953</v>
          </cell>
          <cell r="J548" t="str">
            <v>Sales Call</v>
          </cell>
          <cell r="R548" t="str">
            <v>BYCL161693</v>
          </cell>
          <cell r="AB548" t="str">
            <v>Sales call carried out for HMR update</v>
          </cell>
        </row>
        <row r="549">
          <cell r="A549">
            <v>46146.619155092601</v>
          </cell>
          <cell r="B549">
            <v>2240</v>
          </cell>
          <cell r="F549" t="str">
            <v>CC-02067941</v>
          </cell>
          <cell r="J549" t="str">
            <v>Sales Call</v>
          </cell>
          <cell r="R549" t="str">
            <v>BYJD232405</v>
          </cell>
          <cell r="AB549" t="str">
            <v>Sales call carried out for HMR update</v>
          </cell>
        </row>
        <row r="550">
          <cell r="A550">
            <v>46146.616087962997</v>
          </cell>
          <cell r="B550">
            <v>2675</v>
          </cell>
          <cell r="F550" t="str">
            <v>CC-02067928</v>
          </cell>
          <cell r="J550" t="str">
            <v>Sales Call</v>
          </cell>
          <cell r="R550" t="str">
            <v>BXID201595</v>
          </cell>
          <cell r="AB550" t="str">
            <v>Sales call carried out for HMR update</v>
          </cell>
        </row>
        <row r="551">
          <cell r="A551">
            <v>46146.612604166701</v>
          </cell>
          <cell r="B551">
            <v>632</v>
          </cell>
          <cell r="F551" t="str">
            <v>CC-02067917</v>
          </cell>
          <cell r="J551" t="str">
            <v>Sales Call</v>
          </cell>
          <cell r="R551" t="str">
            <v>BYLD164891</v>
          </cell>
          <cell r="AB551" t="str">
            <v>Sales call carried out for HMR update</v>
          </cell>
        </row>
        <row r="552">
          <cell r="A552">
            <v>46146.610219907401</v>
          </cell>
          <cell r="B552">
            <v>1850</v>
          </cell>
          <cell r="F552" t="str">
            <v>CC-02067910</v>
          </cell>
          <cell r="J552" t="str">
            <v>Sales Call</v>
          </cell>
          <cell r="R552" t="str">
            <v>BYLD201693</v>
          </cell>
          <cell r="AB552" t="str">
            <v>Sales call carried out for HMR update</v>
          </cell>
        </row>
        <row r="553">
          <cell r="A553">
            <v>46146.607337963003</v>
          </cell>
          <cell r="B553">
            <v>2160</v>
          </cell>
          <cell r="F553" t="str">
            <v>CC-02067894</v>
          </cell>
          <cell r="J553" t="str">
            <v>Sales Call</v>
          </cell>
          <cell r="R553" t="str">
            <v>BYAD164973</v>
          </cell>
          <cell r="AB553" t="str">
            <v>Sales call carried out for HMR update</v>
          </cell>
        </row>
        <row r="554">
          <cell r="A554">
            <v>46146.604641203703</v>
          </cell>
          <cell r="B554">
            <v>1890</v>
          </cell>
          <cell r="F554" t="str">
            <v>CC-02067882</v>
          </cell>
          <cell r="J554" t="str">
            <v>Sales Call</v>
          </cell>
          <cell r="R554" t="str">
            <v>BYLD164919</v>
          </cell>
          <cell r="AB554" t="str">
            <v>Sales call carried out for HMR update</v>
          </cell>
        </row>
        <row r="555">
          <cell r="A555">
            <v>46146.600833333301</v>
          </cell>
          <cell r="B555">
            <v>1310</v>
          </cell>
          <cell r="F555" t="str">
            <v>CC-02067871</v>
          </cell>
          <cell r="J555" t="str">
            <v>Sales Call</v>
          </cell>
          <cell r="R555" t="str">
            <v>BYLD232523</v>
          </cell>
          <cell r="AB555" t="str">
            <v>Sales call carried out for HMR update</v>
          </cell>
        </row>
        <row r="556">
          <cell r="A556">
            <v>46146.598518518498</v>
          </cell>
          <cell r="B556">
            <v>1830</v>
          </cell>
          <cell r="F556" t="str">
            <v>CC-02067865</v>
          </cell>
          <cell r="J556" t="str">
            <v>Sales Call</v>
          </cell>
          <cell r="R556" t="str">
            <v>BXHD164673</v>
          </cell>
          <cell r="AB556" t="str">
            <v>Sales call carried out for HMR update</v>
          </cell>
        </row>
        <row r="557">
          <cell r="A557">
            <v>46146.595266203702</v>
          </cell>
          <cell r="B557">
            <v>1520</v>
          </cell>
          <cell r="F557" t="str">
            <v>CC-02067859</v>
          </cell>
          <cell r="J557" t="str">
            <v>Sales Call</v>
          </cell>
          <cell r="R557" t="str">
            <v>BXCD164396</v>
          </cell>
          <cell r="AB557" t="str">
            <v>Sales call carried out for HMR update</v>
          </cell>
        </row>
        <row r="558">
          <cell r="A558">
            <v>46146.592557870397</v>
          </cell>
          <cell r="B558">
            <v>1590</v>
          </cell>
          <cell r="F558" t="str">
            <v>CC-02067853</v>
          </cell>
          <cell r="J558" t="str">
            <v>Sales Call</v>
          </cell>
          <cell r="R558" t="str">
            <v>BYLD164901</v>
          </cell>
          <cell r="AB558" t="str">
            <v>Sales call carried out for HMR update</v>
          </cell>
        </row>
        <row r="559">
          <cell r="A559">
            <v>46146.590081018498</v>
          </cell>
          <cell r="B559">
            <v>2580</v>
          </cell>
          <cell r="F559" t="str">
            <v>CC-02067844</v>
          </cell>
          <cell r="J559" t="str">
            <v>Sales Call</v>
          </cell>
          <cell r="R559" t="str">
            <v>BXHD232312</v>
          </cell>
          <cell r="AB559" t="str">
            <v>Sales call carried out for HMR update</v>
          </cell>
        </row>
        <row r="560">
          <cell r="A560">
            <v>46146.587187500001</v>
          </cell>
          <cell r="B560">
            <v>2965</v>
          </cell>
          <cell r="F560" t="str">
            <v>CC-02067836</v>
          </cell>
          <cell r="J560" t="str">
            <v>Sales Call</v>
          </cell>
          <cell r="R560" t="str">
            <v>BXFD164587</v>
          </cell>
          <cell r="AB560" t="str">
            <v>Sales call carried out for HMR update</v>
          </cell>
        </row>
        <row r="561">
          <cell r="A561">
            <v>46146.584687499999</v>
          </cell>
          <cell r="B561">
            <v>4435</v>
          </cell>
          <cell r="F561" t="str">
            <v>CC-02067831</v>
          </cell>
          <cell r="J561" t="str">
            <v>Sales Call</v>
          </cell>
          <cell r="R561" t="str">
            <v>BXBD164358</v>
          </cell>
          <cell r="AB561" t="str">
            <v>Sales call carried out for HMR update</v>
          </cell>
        </row>
        <row r="562">
          <cell r="A562">
            <v>46146.581990740699</v>
          </cell>
          <cell r="B562">
            <v>2180</v>
          </cell>
          <cell r="F562" t="str">
            <v>CC-02067827</v>
          </cell>
          <cell r="J562" t="str">
            <v>Sales Call</v>
          </cell>
          <cell r="R562" t="str">
            <v>BXID164764</v>
          </cell>
          <cell r="AB562" t="str">
            <v>Sales call carried out for HMR update</v>
          </cell>
        </row>
        <row r="563">
          <cell r="A563">
            <v>46146.5793865741</v>
          </cell>
          <cell r="B563">
            <v>2875</v>
          </cell>
          <cell r="F563" t="str">
            <v>CC-02067821</v>
          </cell>
          <cell r="J563" t="str">
            <v>Sales Call</v>
          </cell>
          <cell r="R563" t="str">
            <v>BXHD164701</v>
          </cell>
          <cell r="AB563" t="str">
            <v>Sales call carried out for HMR update</v>
          </cell>
        </row>
        <row r="564">
          <cell r="A564">
            <v>46146.576828703699</v>
          </cell>
          <cell r="B564">
            <v>2575</v>
          </cell>
          <cell r="F564" t="str">
            <v>CC-02067817</v>
          </cell>
          <cell r="J564" t="str">
            <v>Sales Call</v>
          </cell>
          <cell r="R564" t="str">
            <v>BXGD164662</v>
          </cell>
          <cell r="AB564" t="str">
            <v>Sales call carried out for HMR update</v>
          </cell>
        </row>
        <row r="565">
          <cell r="A565">
            <v>46146.574236111097</v>
          </cell>
          <cell r="B565">
            <v>2680</v>
          </cell>
          <cell r="F565" t="str">
            <v>CC-02067811</v>
          </cell>
          <cell r="J565" t="str">
            <v>Sales Call</v>
          </cell>
          <cell r="R565" t="str">
            <v>BXFD164605</v>
          </cell>
          <cell r="AB565" t="str">
            <v>Sales call carried out for HMR update</v>
          </cell>
        </row>
        <row r="566">
          <cell r="A566">
            <v>46146.571631944404</v>
          </cell>
          <cell r="B566">
            <v>1980</v>
          </cell>
          <cell r="F566" t="str">
            <v>CC-02067804</v>
          </cell>
          <cell r="J566" t="str">
            <v>Sales Call</v>
          </cell>
          <cell r="R566" t="str">
            <v>BXID164737</v>
          </cell>
          <cell r="AB566" t="str">
            <v>Sales call carried out for HMR update</v>
          </cell>
        </row>
        <row r="567">
          <cell r="A567">
            <v>46146.566793981503</v>
          </cell>
          <cell r="B567">
            <v>330</v>
          </cell>
          <cell r="F567" t="str">
            <v>CC-02067798</v>
          </cell>
          <cell r="J567" t="str">
            <v>Sales Call</v>
          </cell>
          <cell r="R567" t="str">
            <v>BXID164748</v>
          </cell>
          <cell r="AB567" t="str">
            <v>Sales call carried out for HMR update</v>
          </cell>
        </row>
        <row r="568">
          <cell r="A568">
            <v>46146.5636226852</v>
          </cell>
          <cell r="B568">
            <v>2460</v>
          </cell>
          <cell r="F568" t="str">
            <v>CC-02067785</v>
          </cell>
          <cell r="J568" t="str">
            <v>Sales Call</v>
          </cell>
          <cell r="R568" t="str">
            <v>BXGD232278</v>
          </cell>
          <cell r="AB568" t="str">
            <v>Sales call carried out for HMR update</v>
          </cell>
        </row>
        <row r="569">
          <cell r="A569">
            <v>46146.5606134259</v>
          </cell>
          <cell r="B569">
            <v>1760</v>
          </cell>
          <cell r="F569" t="str">
            <v>CC-02067779</v>
          </cell>
          <cell r="J569" t="str">
            <v>Sales Call</v>
          </cell>
          <cell r="R569" t="str">
            <v>BXGD164632</v>
          </cell>
          <cell r="AB569" t="str">
            <v>Sales call carried out for HMR update</v>
          </cell>
        </row>
        <row r="570">
          <cell r="A570">
            <v>46146.557280092602</v>
          </cell>
          <cell r="B570">
            <v>1870</v>
          </cell>
          <cell r="F570" t="str">
            <v>CC-02067770</v>
          </cell>
          <cell r="J570" t="str">
            <v>Sales Call</v>
          </cell>
          <cell r="R570" t="str">
            <v>BXCL153907</v>
          </cell>
          <cell r="AB570" t="str">
            <v>Sales call carried out for HMR update</v>
          </cell>
        </row>
        <row r="571">
          <cell r="A571">
            <v>46146.554340277798</v>
          </cell>
          <cell r="B571">
            <v>2775</v>
          </cell>
          <cell r="F571" t="str">
            <v>CC-02067766</v>
          </cell>
          <cell r="J571" t="str">
            <v>Sales Call</v>
          </cell>
          <cell r="R571" t="str">
            <v>BXDD232126</v>
          </cell>
          <cell r="AB571" t="str">
            <v>Sales call carried out for HMR update</v>
          </cell>
        </row>
        <row r="572">
          <cell r="A572">
            <v>46146.551770833299</v>
          </cell>
          <cell r="B572">
            <v>1520</v>
          </cell>
          <cell r="F572" t="str">
            <v>CC-02067759</v>
          </cell>
          <cell r="J572" t="str">
            <v>Sales Call</v>
          </cell>
          <cell r="R572" t="str">
            <v>BXCD164396</v>
          </cell>
          <cell r="AB572" t="str">
            <v>Sales call carried out for HMR update</v>
          </cell>
        </row>
        <row r="573">
          <cell r="A573">
            <v>46146.5491666667</v>
          </cell>
          <cell r="B573">
            <v>3235</v>
          </cell>
          <cell r="F573" t="str">
            <v>CC-02067752</v>
          </cell>
          <cell r="J573" t="str">
            <v>Sales Call</v>
          </cell>
          <cell r="R573" t="str">
            <v>BXLD231873</v>
          </cell>
          <cell r="AB573" t="str">
            <v>Sales call carried out for HMR update</v>
          </cell>
        </row>
        <row r="574">
          <cell r="A574">
            <v>46146.546539351897</v>
          </cell>
          <cell r="B574">
            <v>1770</v>
          </cell>
          <cell r="F574" t="str">
            <v>CC-02067749</v>
          </cell>
          <cell r="J574" t="str">
            <v>Sales Call</v>
          </cell>
          <cell r="R574" t="str">
            <v>BXKD164160</v>
          </cell>
          <cell r="AB574" t="str">
            <v>Sales call carried out for HMR update</v>
          </cell>
        </row>
        <row r="575">
          <cell r="A575">
            <v>46146.543946759302</v>
          </cell>
          <cell r="B575">
            <v>1340</v>
          </cell>
          <cell r="F575" t="str">
            <v>CC-02067741</v>
          </cell>
          <cell r="J575" t="str">
            <v>Sales Call</v>
          </cell>
          <cell r="R575" t="str">
            <v>BXFD164599</v>
          </cell>
          <cell r="AB575" t="str">
            <v>Sales call carried out for HMR update</v>
          </cell>
        </row>
        <row r="576">
          <cell r="A576">
            <v>46146.540972222203</v>
          </cell>
          <cell r="B576">
            <v>2790</v>
          </cell>
          <cell r="F576" t="str">
            <v>CC-02067727</v>
          </cell>
          <cell r="J576" t="str">
            <v>Sales Call</v>
          </cell>
          <cell r="R576" t="str">
            <v>BXCD164399</v>
          </cell>
          <cell r="AB576" t="str">
            <v>Sales call carried out for HMR update</v>
          </cell>
        </row>
        <row r="577">
          <cell r="A577">
            <v>46146.5382986111</v>
          </cell>
          <cell r="B577">
            <v>4290</v>
          </cell>
          <cell r="F577" t="str">
            <v>CC-02067721</v>
          </cell>
          <cell r="J577" t="str">
            <v>Sales Call</v>
          </cell>
          <cell r="R577" t="str">
            <v>BXAD164317</v>
          </cell>
          <cell r="AB577" t="str">
            <v>Sales call carried out for HMR update</v>
          </cell>
        </row>
        <row r="578">
          <cell r="A578">
            <v>46146.535358796304</v>
          </cell>
          <cell r="B578">
            <v>1436</v>
          </cell>
          <cell r="F578" t="str">
            <v>CC-02067705</v>
          </cell>
          <cell r="J578" t="str">
            <v>Sales Call</v>
          </cell>
          <cell r="R578" t="str">
            <v>BXBD164381</v>
          </cell>
          <cell r="AB578" t="str">
            <v>Sales call carried out for HMR update</v>
          </cell>
        </row>
        <row r="579">
          <cell r="A579">
            <v>46146.532407407401</v>
          </cell>
          <cell r="B579">
            <v>1885</v>
          </cell>
          <cell r="F579" t="str">
            <v>CC-02067694</v>
          </cell>
          <cell r="J579" t="str">
            <v>Sales Call</v>
          </cell>
          <cell r="R579" t="str">
            <v>BXBD164357</v>
          </cell>
          <cell r="AB579" t="str">
            <v>Sales call carried out for HMR update</v>
          </cell>
        </row>
        <row r="580">
          <cell r="A580">
            <v>46146.529803240701</v>
          </cell>
          <cell r="B580">
            <v>1436</v>
          </cell>
          <cell r="F580" t="str">
            <v>CC-02067682</v>
          </cell>
          <cell r="J580" t="str">
            <v>Sales Call</v>
          </cell>
          <cell r="R580" t="str">
            <v>BXBD164381</v>
          </cell>
          <cell r="AB580" t="str">
            <v>Sales call carried out for HMR update</v>
          </cell>
        </row>
        <row r="581">
          <cell r="A581">
            <v>46146.527083333298</v>
          </cell>
          <cell r="B581">
            <v>1880</v>
          </cell>
          <cell r="F581" t="str">
            <v>CC-02067670</v>
          </cell>
          <cell r="J581" t="str">
            <v>Sales Call</v>
          </cell>
          <cell r="R581" t="str">
            <v>BXCD164422</v>
          </cell>
          <cell r="AB581" t="str">
            <v>Sales call carried out for HMR update</v>
          </cell>
        </row>
        <row r="582">
          <cell r="A582">
            <v>46146.5242939815</v>
          </cell>
          <cell r="B582">
            <v>1885</v>
          </cell>
          <cell r="F582" t="str">
            <v>CC-02067659</v>
          </cell>
          <cell r="J582" t="str">
            <v>Sales Call</v>
          </cell>
          <cell r="R582" t="str">
            <v>BXBD164357</v>
          </cell>
          <cell r="AB582" t="str">
            <v>Sales call carried out for HMR update</v>
          </cell>
        </row>
        <row r="583">
          <cell r="A583">
            <v>46146.516909722202</v>
          </cell>
          <cell r="B583">
            <v>300</v>
          </cell>
          <cell r="F583" t="str">
            <v>CC-02067629</v>
          </cell>
          <cell r="J583" t="str">
            <v>Sales Call</v>
          </cell>
          <cell r="R583" t="str">
            <v>BWHD164019</v>
          </cell>
          <cell r="AB583" t="str">
            <v>Sales call carried out for HMR update</v>
          </cell>
        </row>
        <row r="584">
          <cell r="A584">
            <v>46146.514374999999</v>
          </cell>
          <cell r="B584">
            <v>2905</v>
          </cell>
          <cell r="F584" t="str">
            <v>CC-02067616</v>
          </cell>
          <cell r="J584" t="str">
            <v>Sales Call</v>
          </cell>
          <cell r="R584" t="str">
            <v>BWID231694</v>
          </cell>
          <cell r="AB584" t="str">
            <v>Sales call carried out for HMR update</v>
          </cell>
        </row>
        <row r="585">
          <cell r="A585">
            <v>46146.511076388902</v>
          </cell>
          <cell r="B585">
            <v>625</v>
          </cell>
          <cell r="F585" t="str">
            <v>CC-02067602</v>
          </cell>
          <cell r="J585" t="str">
            <v>Sales Call</v>
          </cell>
          <cell r="R585" t="str">
            <v>BXCD164464</v>
          </cell>
          <cell r="AB585" t="str">
            <v>Sales call carried out for HMR update</v>
          </cell>
        </row>
        <row r="586">
          <cell r="A586">
            <v>46146.507708333302</v>
          </cell>
          <cell r="B586">
            <v>2245</v>
          </cell>
          <cell r="F586" t="str">
            <v>CC-02067592</v>
          </cell>
          <cell r="J586" t="str">
            <v>Sales Call</v>
          </cell>
          <cell r="R586" t="str">
            <v>BXAD164301</v>
          </cell>
          <cell r="AB586" t="str">
            <v>Sales call carried out for HMR update</v>
          </cell>
        </row>
        <row r="587">
          <cell r="A587">
            <v>46146.505497685197</v>
          </cell>
          <cell r="B587">
            <v>6300</v>
          </cell>
          <cell r="F587" t="str">
            <v>CC-02067583</v>
          </cell>
          <cell r="J587" t="str">
            <v>Complaint - Breakdown</v>
          </cell>
          <cell r="R587" t="str">
            <v>BUCD121174</v>
          </cell>
          <cell r="AB587" t="str">
            <v>Customer name-Chandan sing infra
Complaint-Oil leakage.
Obligation-Out of warranty
As per complaint regarding oil leakage from the BDV, we deputed our engineer to inspect the machine. Although there is an outstanding amount of Rs. 36,000/- pending from customer side for previous service activities, still considering customer support and goodwill,  convinced the dealer and arranged engineer support. After discussion with the operator, it was confirmed that smoke was coming from the discharge line and control line orifice. During inspection, it was found that the air filter was fully choked. Further checking revealed heavy dust accumulation inside the air end inlet pipe. Dust accumulation was also observed over the butterfly valve. Upon further inspection, dust traces were found inside the air end as well. Hence, it was strongly recommended not to run the machine without proper inspection of the air end at the authorized air end service centre. After inspection, a detailed report will be shared accordingly. Till now, no update has been received from customer end regarding further action. Therefore, inform to customer for arranging  to send the air end for repair  to avoid further damage.Still we are waiting for customer conformanation hence this call is under DDC. there is customer outstanding payment pending to dealer we deputed engineer in goodwill call to support this customer.     We did inspection &amp; given report where there is huge dust entry happened in the system which unit needs to sent to workshop for further inspection &amp; repairing work.     But customer is not ready &amp; not responding to our calls too. If customer calls or send mail again, please communicate the same thing to customer also.     Now we are closing this call, we will open once customer responded.</v>
          </cell>
        </row>
        <row r="588">
          <cell r="A588">
            <v>46146.495671296303</v>
          </cell>
          <cell r="B588">
            <v>2055</v>
          </cell>
          <cell r="F588" t="str">
            <v>CC-02067552</v>
          </cell>
          <cell r="J588" t="str">
            <v>Sales Call</v>
          </cell>
          <cell r="R588" t="str">
            <v>BXAD231957</v>
          </cell>
          <cell r="AB588" t="str">
            <v>Sales call carried out for HMR update</v>
          </cell>
        </row>
        <row r="589">
          <cell r="A589">
            <v>46146.493194444403</v>
          </cell>
          <cell r="B589">
            <v>710</v>
          </cell>
          <cell r="F589" t="str">
            <v>CC-02067541</v>
          </cell>
          <cell r="J589" t="str">
            <v>Sales Call</v>
          </cell>
          <cell r="R589" t="str">
            <v>BXCD164415</v>
          </cell>
          <cell r="AB589" t="str">
            <v>Sales call carried out for HMR update</v>
          </cell>
        </row>
        <row r="590">
          <cell r="A590">
            <v>46146.490729166697</v>
          </cell>
          <cell r="B590">
            <v>2280</v>
          </cell>
          <cell r="F590" t="str">
            <v>CC-02067529</v>
          </cell>
          <cell r="J590" t="str">
            <v>Sales Call</v>
          </cell>
          <cell r="R590" t="str">
            <v>BXLD164272</v>
          </cell>
          <cell r="AB590" t="str">
            <v>Sales call carried out for HMR update</v>
          </cell>
        </row>
        <row r="591">
          <cell r="A591">
            <v>46146.487650463001</v>
          </cell>
          <cell r="B591">
            <v>2086</v>
          </cell>
          <cell r="F591" t="str">
            <v>CC-02067521</v>
          </cell>
          <cell r="J591" t="str">
            <v>Sales Call</v>
          </cell>
          <cell r="R591" t="str">
            <v>BWID231682</v>
          </cell>
          <cell r="AB591" t="str">
            <v>Sales call carried out for HMR update</v>
          </cell>
        </row>
        <row r="592">
          <cell r="A592">
            <v>46146.485127314802</v>
          </cell>
          <cell r="B592">
            <v>3370</v>
          </cell>
          <cell r="F592" t="str">
            <v>CC-02067512</v>
          </cell>
          <cell r="J592" t="str">
            <v>Sales Call</v>
          </cell>
          <cell r="R592" t="str">
            <v>BWHD164039</v>
          </cell>
          <cell r="AB592" t="str">
            <v>Sales call carried out for HMR update</v>
          </cell>
        </row>
        <row r="593">
          <cell r="A593">
            <v>46146.482499999998</v>
          </cell>
          <cell r="B593">
            <v>5800</v>
          </cell>
          <cell r="F593" t="str">
            <v>CC-02067505</v>
          </cell>
          <cell r="J593" t="str">
            <v>Sales Call</v>
          </cell>
          <cell r="R593" t="str">
            <v>BWED163889</v>
          </cell>
          <cell r="AB593" t="str">
            <v>Sales call carried out for HMR update</v>
          </cell>
        </row>
        <row r="594">
          <cell r="A594">
            <v>46146.479548611103</v>
          </cell>
          <cell r="B594">
            <v>5685</v>
          </cell>
          <cell r="F594" t="str">
            <v>CC-02067494</v>
          </cell>
          <cell r="J594" t="str">
            <v>Sales Call</v>
          </cell>
          <cell r="R594" t="str">
            <v>BWHD231642</v>
          </cell>
          <cell r="AB594" t="str">
            <v>Sales call carried out for HMR update</v>
          </cell>
        </row>
        <row r="595">
          <cell r="A595">
            <v>46146.463576388902</v>
          </cell>
          <cell r="B595">
            <v>5330</v>
          </cell>
          <cell r="F595" t="str">
            <v>CC-02067464</v>
          </cell>
          <cell r="J595" t="str">
            <v>Sales Call</v>
          </cell>
          <cell r="R595" t="str">
            <v>BWED163893</v>
          </cell>
          <cell r="AB595" t="str">
            <v>Sales call carried out for HMR update</v>
          </cell>
        </row>
        <row r="596">
          <cell r="A596">
            <v>46146.275312500002</v>
          </cell>
          <cell r="B596">
            <v>20310</v>
          </cell>
          <cell r="F596" t="str">
            <v>CC-02067082</v>
          </cell>
          <cell r="J596" t="str">
            <v>Schedule Service - AMC</v>
          </cell>
          <cell r="R596" t="str">
            <v>BTIS032020</v>
          </cell>
          <cell r="AB596" t="str">
            <v>AMC visit carried out</v>
          </cell>
        </row>
        <row r="597">
          <cell r="A597">
            <v>46146.274143518502</v>
          </cell>
          <cell r="B597">
            <v>19693</v>
          </cell>
          <cell r="F597" t="str">
            <v>CC-02067073</v>
          </cell>
          <cell r="J597" t="str">
            <v>Schedule Service - AMC</v>
          </cell>
          <cell r="R597" t="str">
            <v>BULS033141</v>
          </cell>
          <cell r="AB597" t="str">
            <v>AMC Visit carried out</v>
          </cell>
        </row>
        <row r="598">
          <cell r="A598">
            <v>46146.272245370397</v>
          </cell>
          <cell r="B598">
            <v>19539</v>
          </cell>
          <cell r="F598" t="str">
            <v>CC-02067063</v>
          </cell>
          <cell r="J598" t="str">
            <v>Schedule Service - AMC</v>
          </cell>
          <cell r="R598" t="str">
            <v>BTIS032025</v>
          </cell>
          <cell r="AB598" t="str">
            <v>Today We attend the customer site for shedule service so we change part during service:- air filter, oil filter, oil and separator then start machine running good condition</v>
          </cell>
        </row>
        <row r="599">
          <cell r="A599">
            <v>46144.7578125</v>
          </cell>
          <cell r="B599">
            <v>0</v>
          </cell>
          <cell r="F599" t="str">
            <v>CC-02066720</v>
          </cell>
          <cell r="J599" t="str">
            <v>Commissioning</v>
          </cell>
          <cell r="R599" t="str">
            <v>CYDE563953</v>
          </cell>
          <cell r="AB599" t="str">
            <v>Commissioning done on dated 02-05-2026</v>
          </cell>
        </row>
        <row r="600">
          <cell r="A600">
            <v>46144.731134259302</v>
          </cell>
          <cell r="B600">
            <v>43357</v>
          </cell>
          <cell r="F600" t="str">
            <v>CC-02066681</v>
          </cell>
          <cell r="J600" t="str">
            <v>Schedule Service</v>
          </cell>
          <cell r="R600" t="str">
            <v>BSKS036366</v>
          </cell>
          <cell r="AB600" t="str">
            <v>We visited this site and on checking found that the oil had solidified, so I cleaned the entire oil circulation line. After cleaning, I fitted all the parts. I also changed the oil along with the valve kit. After that, I started the machine. The machine is working fine. Due to customers refusal, I replaced the old separator, oil filter and air filter and did not replace it with a new one. On the request of maintenance incharge Pappu Yadav, I did not change the separator and oil filter.</v>
          </cell>
        </row>
        <row r="601">
          <cell r="A601">
            <v>46144.701828703699</v>
          </cell>
          <cell r="B601">
            <v>16812</v>
          </cell>
          <cell r="F601" t="str">
            <v>CC-02066637</v>
          </cell>
          <cell r="J601" t="str">
            <v>General Service</v>
          </cell>
          <cell r="R601" t="str">
            <v>BRGS035244</v>
          </cell>
          <cell r="AB601" t="str">
            <v>Today We attend the customer site for general visit so we check and found that compressor running good condition</v>
          </cell>
        </row>
        <row r="602">
          <cell r="A602">
            <v>46144.384872685201</v>
          </cell>
          <cell r="B602">
            <v>4513</v>
          </cell>
          <cell r="F602" t="str">
            <v>CC-02065903</v>
          </cell>
          <cell r="J602" t="str">
            <v>Schedule Service</v>
          </cell>
          <cell r="R602" t="str">
            <v>BWID164054</v>
          </cell>
          <cell r="AB602" t="str">
            <v>Attend the site for scheduled service so drain oil the tank and oil from the cooler total 37 liters oil drain. Then change air filter for compressor and engine both sides, change oil filter, change air oil separator and ELGI air lube Plus oil 40 liters. Then start the unit found running ok.</v>
          </cell>
        </row>
        <row r="603">
          <cell r="A603">
            <v>46143.746469907397</v>
          </cell>
          <cell r="B603">
            <v>0</v>
          </cell>
          <cell r="F603" t="str">
            <v>CC-02065636</v>
          </cell>
          <cell r="J603" t="str">
            <v>Preservative Measures</v>
          </cell>
          <cell r="R603" t="str">
            <v>CYDE563952</v>
          </cell>
          <cell r="AB603" t="str">
            <v>Preservative maintenance was carried out on the TS 05 LB-12 reciprocating compressor at SNG Minig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air filter, and oil to ensure optimal performance and air purity. The existing lubricant was drained, and the system was refilled with fresh RECIP oil, suitable for long-life and high-efficiency operation. Moisture traps and ports were cleaned and securely sealed, while all electrical terminals were properly insulated. These measures ensure the unit remains in perfect working condition until put into service.</v>
          </cell>
        </row>
        <row r="604">
          <cell r="A604">
            <v>46143.705127314803</v>
          </cell>
          <cell r="B604">
            <v>0</v>
          </cell>
          <cell r="F604" t="str">
            <v>CC-02065589</v>
          </cell>
          <cell r="J604" t="str">
            <v>Complaint - Running With Problem</v>
          </cell>
          <cell r="R604" t="str">
            <v>DUAL140235</v>
          </cell>
          <cell r="AB604" t="str">
            <v>We visited site checked and found capacitor burnt out. Change the air filter, capacitor, starting condensor and drain valve. Then start the unit found running ok.</v>
          </cell>
        </row>
        <row r="605">
          <cell r="A605">
            <v>46143.559050925898</v>
          </cell>
          <cell r="B605">
            <v>11238</v>
          </cell>
          <cell r="F605" t="str">
            <v>CC-02065398</v>
          </cell>
          <cell r="J605" t="str">
            <v>General Service</v>
          </cell>
          <cell r="R605" t="str">
            <v>BTEC378588</v>
          </cell>
          <cell r="AB605" t="str">
            <v>We visited the site and replaced the standby PLC with a new one. After installing the new PLC, we started the machine and found that the machine was working properly. New PLS sl no-B21632.</v>
          </cell>
        </row>
        <row r="606">
          <cell r="A606">
            <v>46142.698240740698</v>
          </cell>
          <cell r="B606">
            <v>4200</v>
          </cell>
          <cell r="F606" t="str">
            <v>CC-02064704</v>
          </cell>
          <cell r="J606" t="str">
            <v>Complaint - Breakdown</v>
          </cell>
          <cell r="R606" t="str">
            <v>BSJD161393</v>
          </cell>
          <cell r="AB606" t="str">
            <v>Open the airend and inspect the airend and find excess dust entry in the gear housing and rotor housing also oil solidificaton condition. Then change the airend bearing kit, rotor housing and bearing housing. After then assemble the airend. Working good. Air end serviced at PRIME POWER, Workshop at, Ranchi, Jharkhand</v>
          </cell>
        </row>
        <row r="607">
          <cell r="A607">
            <v>46142.6473148148</v>
          </cell>
          <cell r="B607">
            <v>5674</v>
          </cell>
          <cell r="F607" t="str">
            <v>CC-02064574</v>
          </cell>
          <cell r="J607" t="str">
            <v>Complaint - Running With Problem</v>
          </cell>
          <cell r="R607" t="str">
            <v>BWAD163674</v>
          </cell>
          <cell r="AB607" t="str">
            <v>I attended the site to complain of the unit tripping so I checked and found the LOP sensor not working properly so I changed the faulty LOP sensor with a new one and then started the unit found running ok.</v>
          </cell>
        </row>
        <row r="608">
          <cell r="A608">
            <v>46142.452233796299</v>
          </cell>
          <cell r="B608">
            <v>53969</v>
          </cell>
          <cell r="F608" t="str">
            <v>CC-02064055</v>
          </cell>
          <cell r="J608" t="str">
            <v>Schedule Service</v>
          </cell>
          <cell r="R608" t="str">
            <v>GPLS030458</v>
          </cell>
          <cell r="AB608" t="str">
            <v>Attend the site for scheduled service so change air filter, oil filter, air oil separator, motor greasing and oil. Then start the unit found running ok.</v>
          </cell>
        </row>
        <row r="609">
          <cell r="A609">
            <v>46142.446157407401</v>
          </cell>
          <cell r="B609">
            <v>1965</v>
          </cell>
          <cell r="F609" t="str">
            <v>CC-02064034</v>
          </cell>
          <cell r="J609" t="str">
            <v>Field Campaign</v>
          </cell>
          <cell r="R609" t="str">
            <v>BXID164737</v>
          </cell>
          <cell r="AB609" t="str">
            <v>Attend the site for Spare kit, copper connecting modification so the following Job are done, Open the old Spare kit, copper connecting then fitted new Spare kit, copper connecting, under a FOC basis.</v>
          </cell>
        </row>
        <row r="610">
          <cell r="A610">
            <v>46142.445254629602</v>
          </cell>
          <cell r="B610">
            <v>3385</v>
          </cell>
          <cell r="F610" t="str">
            <v>CC-02064028</v>
          </cell>
          <cell r="J610" t="str">
            <v>Field Campaign</v>
          </cell>
          <cell r="R610" t="str">
            <v>BWID164050</v>
          </cell>
          <cell r="AB610" t="str">
            <v>Attend the site for Spare kit, copper connecting modification so the following Job are done, Open the old Spare kit, copper connecting then fitted new Spare kit, copper connecting, under a FOC basis.</v>
          </cell>
        </row>
        <row r="611">
          <cell r="A611">
            <v>46142.444155092599</v>
          </cell>
          <cell r="B611">
            <v>1880</v>
          </cell>
          <cell r="F611" t="str">
            <v>CC-02064025</v>
          </cell>
          <cell r="J611" t="str">
            <v>Field Campaign</v>
          </cell>
          <cell r="R611" t="str">
            <v>BXBD164357</v>
          </cell>
          <cell r="AB611" t="str">
            <v>Attend the site for Spare kit, copper connecting modification so the following Job are done, Open the old Spare kit, copper connecting then fitted new Spare kit, copper connecting, under a FOC basis.</v>
          </cell>
        </row>
        <row r="612">
          <cell r="A612">
            <v>46142.425081018497</v>
          </cell>
          <cell r="B612">
            <v>2899</v>
          </cell>
          <cell r="F612" t="str">
            <v>CC-02063978</v>
          </cell>
          <cell r="J612" t="str">
            <v>General Service</v>
          </cell>
          <cell r="R612" t="str">
            <v>BYCS045058</v>
          </cell>
          <cell r="AB612" t="str">
            <v>Courtney visit carried out</v>
          </cell>
        </row>
        <row r="613">
          <cell r="A613">
            <v>46142.423287037003</v>
          </cell>
          <cell r="B613">
            <v>2199</v>
          </cell>
          <cell r="F613" t="str">
            <v>CC-02063975</v>
          </cell>
          <cell r="J613" t="str">
            <v>General Service</v>
          </cell>
          <cell r="R613" t="str">
            <v>BYCS030580</v>
          </cell>
          <cell r="AB613" t="str">
            <v>Courtney visit carried out</v>
          </cell>
        </row>
        <row r="614">
          <cell r="A614">
            <v>46142.281423611101</v>
          </cell>
          <cell r="B614">
            <v>90082</v>
          </cell>
          <cell r="F614" t="str">
            <v>CC-02063804</v>
          </cell>
          <cell r="J614" t="str">
            <v>Schedule Service - AMC</v>
          </cell>
          <cell r="R614" t="str">
            <v>BJGS031396</v>
          </cell>
          <cell r="AB614" t="str">
            <v>AMC visit carried out</v>
          </cell>
        </row>
        <row r="615">
          <cell r="A615">
            <v>46142.2812962963</v>
          </cell>
          <cell r="B615">
            <v>343235</v>
          </cell>
          <cell r="F615" t="str">
            <v>CC-02063803</v>
          </cell>
          <cell r="J615" t="str">
            <v>Schedule Service - AMC</v>
          </cell>
          <cell r="R615" t="str">
            <v>BWJC378261</v>
          </cell>
          <cell r="AB615" t="str">
            <v>AMC visit carried out</v>
          </cell>
        </row>
        <row r="616">
          <cell r="A616">
            <v>46142.281192129602</v>
          </cell>
          <cell r="B616">
            <v>334097</v>
          </cell>
          <cell r="F616" t="str">
            <v>CC-02063802</v>
          </cell>
          <cell r="J616" t="str">
            <v>Schedule Service - AMC</v>
          </cell>
          <cell r="R616" t="str">
            <v>BSLS036682</v>
          </cell>
          <cell r="AB616" t="str">
            <v>AMC visit carried out</v>
          </cell>
        </row>
        <row r="617">
          <cell r="A617">
            <v>46142.2809837963</v>
          </cell>
          <cell r="B617">
            <v>15510</v>
          </cell>
          <cell r="F617" t="str">
            <v>CC-02063800</v>
          </cell>
          <cell r="J617" t="str">
            <v>Schedule Service - AMC</v>
          </cell>
          <cell r="R617" t="str">
            <v>BXKS035161</v>
          </cell>
          <cell r="AB617" t="str">
            <v>AMC visit carried out</v>
          </cell>
        </row>
        <row r="618">
          <cell r="A618">
            <v>46142.2808912037</v>
          </cell>
          <cell r="B618">
            <v>76604</v>
          </cell>
          <cell r="F618" t="str">
            <v>CC-02063799</v>
          </cell>
          <cell r="J618" t="str">
            <v>Schedule Service - AMC</v>
          </cell>
          <cell r="R618" t="str">
            <v>BMBS030816</v>
          </cell>
          <cell r="AB618" t="str">
            <v>AMC visit carried out</v>
          </cell>
        </row>
        <row r="619">
          <cell r="A619">
            <v>46142.2807986111</v>
          </cell>
          <cell r="B619">
            <v>43773</v>
          </cell>
          <cell r="F619" t="str">
            <v>CC-02063798</v>
          </cell>
          <cell r="J619" t="str">
            <v>Schedule Service - AMC</v>
          </cell>
          <cell r="R619" t="str">
            <v>BRIS035838</v>
          </cell>
          <cell r="AB619" t="str">
            <v>AMC visit carried out</v>
          </cell>
        </row>
        <row r="620">
          <cell r="A620">
            <v>46141.747777777797</v>
          </cell>
          <cell r="B620">
            <v>12284</v>
          </cell>
          <cell r="F620" t="str">
            <v>CC-02063648</v>
          </cell>
          <cell r="J620" t="str">
            <v>Sales Call</v>
          </cell>
          <cell r="R620" t="str">
            <v>BXDS036842</v>
          </cell>
          <cell r="AB620" t="str">
            <v>Sales call carried out for HMR update</v>
          </cell>
        </row>
        <row r="621">
          <cell r="A621">
            <v>46141.610393518502</v>
          </cell>
          <cell r="B621">
            <v>7324</v>
          </cell>
          <cell r="F621" t="str">
            <v>CC-02063188</v>
          </cell>
          <cell r="J621" t="str">
            <v>General Service</v>
          </cell>
          <cell r="R621" t="str">
            <v>BXBS036231</v>
          </cell>
          <cell r="AB621" t="str">
            <v>We visited the site and checked and found that the machine was working fine. But if the service is due then the sooner the service is done the better.</v>
          </cell>
        </row>
        <row r="622">
          <cell r="A622">
            <v>46141.559409722198</v>
          </cell>
          <cell r="B622">
            <v>1788</v>
          </cell>
          <cell r="F622" t="str">
            <v>CC-02063084</v>
          </cell>
          <cell r="J622" t="str">
            <v>Schedule Service</v>
          </cell>
          <cell r="R622" t="str">
            <v>BYDS030966</v>
          </cell>
          <cell r="AB622" t="str">
            <v>Attend the site for scheduled service so change air filter and oil filter. Then start the unit found running ok.</v>
          </cell>
        </row>
        <row r="623">
          <cell r="A623">
            <v>46141.557719907403</v>
          </cell>
          <cell r="B623">
            <v>7263</v>
          </cell>
          <cell r="F623" t="str">
            <v>CC-02063081</v>
          </cell>
          <cell r="J623" t="str">
            <v>Schedule Service</v>
          </cell>
          <cell r="R623" t="str">
            <v>BYJC375621</v>
          </cell>
          <cell r="AB623" t="str">
            <v>Attend the site for scheduled service so change air filter, oil filter, air oil separator, motor greasing and oil. Then start the unit found running ok.</v>
          </cell>
        </row>
        <row r="624">
          <cell r="A624">
            <v>46141.5562152778</v>
          </cell>
          <cell r="B624">
            <v>18286</v>
          </cell>
          <cell r="F624" t="str">
            <v>CC-02063077</v>
          </cell>
          <cell r="J624" t="str">
            <v>Schedule Service</v>
          </cell>
          <cell r="R624" t="str">
            <v>BVDS039269</v>
          </cell>
          <cell r="AB624" t="str">
            <v>Today We attend the customer site for shedule service so we change part during service:- air filter and oil filter then start machine running ok</v>
          </cell>
        </row>
        <row r="625">
          <cell r="A625">
            <v>46141.431817129604</v>
          </cell>
          <cell r="B625">
            <v>2045</v>
          </cell>
          <cell r="F625" t="str">
            <v>CC-02062724</v>
          </cell>
          <cell r="J625" t="str">
            <v>Complaint - Running With Problem</v>
          </cell>
          <cell r="R625" t="str">
            <v>BXAD231957</v>
          </cell>
          <cell r="AB625" t="str">
            <v>Attend the site as per customer complaint for coolant leakage from radiator so checked the unit found coolant leakage from a pin hole near welding portion . So remove the damaged radiator and fitted the repaired radiator. After fitment filled new coolant 60 litres and start the unit, external leakage not found and unit is running satisfactory....</v>
          </cell>
        </row>
        <row r="626">
          <cell r="A626">
            <v>46140.687118055597</v>
          </cell>
          <cell r="B626">
            <v>9973</v>
          </cell>
          <cell r="F626" t="str">
            <v>CC-02062155</v>
          </cell>
          <cell r="J626" t="str">
            <v>Schedule Service</v>
          </cell>
          <cell r="R626" t="str">
            <v>BWLS031913</v>
          </cell>
          <cell r="AB626" t="str">
            <v>Today We attend the customer site for shedule service so we change part during service:- Air filter and oil filter then start machine running ok</v>
          </cell>
        </row>
        <row r="627">
          <cell r="A627">
            <v>46140.561921296299</v>
          </cell>
          <cell r="B627">
            <v>7781</v>
          </cell>
          <cell r="F627" t="str">
            <v>CC-02061850</v>
          </cell>
          <cell r="J627" t="str">
            <v>Schedule Service</v>
          </cell>
          <cell r="R627" t="str">
            <v>BVJD162972</v>
          </cell>
          <cell r="AB627" t="str">
            <v>Attend the site for shedule service so following Job are done Oil drain from tank and cooler after cranking two times again Oil drain from tank and cooler total drain oil is 37 liter after repalce parts air filter 2nos engine and compressor both side oil filter 2 nos oil topped in separator tank with one dead Crank 39 liter after shedule service done than start the unit running good condition no air leakeag no oil leakage unit running satisfaction</v>
          </cell>
        </row>
        <row r="628">
          <cell r="A628">
            <v>46140.524988425903</v>
          </cell>
          <cell r="B628">
            <v>2647</v>
          </cell>
          <cell r="F628" t="str">
            <v>CC-02061724</v>
          </cell>
          <cell r="J628" t="str">
            <v>Complaint - Running With Problem</v>
          </cell>
          <cell r="R628" t="str">
            <v>BXID201595</v>
          </cell>
          <cell r="AB628" t="str">
            <v>Attend the site for high drilling rpm, inspection done one problem found from machine rig side hammer is not working properly because of hammer oil , so clear the hammer oil section for proper lubrication of hammer because it also cause for high drilling rpm. Also preventive maintenance done from compressor side actuator assembly cleaned and greased for proper function of the actuator assembly to maintain the actual drilling rpm. After work done start and run the unit found drilling rpm 1570 which is ok condition.</v>
          </cell>
        </row>
        <row r="629">
          <cell r="A629">
            <v>46139.726747685199</v>
          </cell>
          <cell r="B629">
            <v>1793</v>
          </cell>
          <cell r="F629" t="str">
            <v>CC-02060968</v>
          </cell>
          <cell r="J629" t="str">
            <v>Schedule Service</v>
          </cell>
          <cell r="R629" t="str">
            <v>BYIS046047</v>
          </cell>
          <cell r="AB629" t="str">
            <v>Attend the site for scheduled service so change air filter and oil filter. Then start the unit found running ok.</v>
          </cell>
        </row>
        <row r="630">
          <cell r="A630">
            <v>46139.627916666701</v>
          </cell>
          <cell r="B630">
            <v>40</v>
          </cell>
          <cell r="F630" t="str">
            <v>CC-02060723</v>
          </cell>
          <cell r="J630" t="str">
            <v>Complaint - Running With Problem</v>
          </cell>
          <cell r="R630" t="str">
            <v>BZLD201970</v>
          </cell>
          <cell r="AB630" t="str">
            <v>As per previous complaint during commissioning air filter housing o-ring found in damaged condition so today after received the o-ring we replaced the o-ring by new one under FOC basis. Further basic check up done air filter found in ok condition, compressor oil level, engine oil level found in ok condition, coolant level found above minimum level. Unit running parameters found under limit.</v>
          </cell>
        </row>
        <row r="631">
          <cell r="A631">
            <v>46139.522743055597</v>
          </cell>
          <cell r="B631">
            <v>5678</v>
          </cell>
          <cell r="F631" t="str">
            <v>CC-02060475</v>
          </cell>
          <cell r="J631" t="str">
            <v>Schedule Service</v>
          </cell>
          <cell r="R631" t="str">
            <v>BUIC373911</v>
          </cell>
          <cell r="AB631" t="str">
            <v>Today We attend the customer site for shedule service so we change part during service:- Air filter, oil filter, oil and separator then start machine running ok</v>
          </cell>
        </row>
        <row r="632">
          <cell r="A632">
            <v>46139.495081018496</v>
          </cell>
          <cell r="B632"/>
          <cell r="F632" t="str">
            <v>CC-02060390</v>
          </cell>
          <cell r="J632" t="str">
            <v>Commissioning</v>
          </cell>
          <cell r="R632"/>
          <cell r="AB632" t="str">
            <v>Waiting for email from seller 28-04-2026.............01-05-2026 ................... 09-05-2026 ........... 16-05-2026  .............. 22-05-2026 ................... 29-05-2026</v>
          </cell>
        </row>
        <row r="633">
          <cell r="A633">
            <v>46138.2944444444</v>
          </cell>
          <cell r="B633">
            <v>0</v>
          </cell>
          <cell r="F633" t="str">
            <v>CC-02059754</v>
          </cell>
          <cell r="J633" t="str">
            <v>Schedule Service - AMC</v>
          </cell>
          <cell r="R633" t="str">
            <v>CMKE560286</v>
          </cell>
          <cell r="AB633" t="str">
            <v>AMC visit carried out</v>
          </cell>
        </row>
        <row r="634">
          <cell r="A634">
            <v>46137.744664351798</v>
          </cell>
          <cell r="B634">
            <v>706</v>
          </cell>
          <cell r="F634" t="str">
            <v>CC-02059470</v>
          </cell>
          <cell r="J634" t="str">
            <v>Complaint - Running With Problem</v>
          </cell>
          <cell r="R634" t="str">
            <v>BYLD164914</v>
          </cell>
          <cell r="AB634" t="str">
            <v>Attend the site for unit running with problem so start the work check unit running and triping so check fiuse cut and power realy not proper work so change the fiuse and clean the realy because very dusty then start the unit unit running good condition unit not triping</v>
          </cell>
        </row>
        <row r="635">
          <cell r="A635">
            <v>46137.604201388902</v>
          </cell>
          <cell r="B635">
            <v>18492</v>
          </cell>
          <cell r="F635" t="str">
            <v>CC-02059150</v>
          </cell>
          <cell r="J635" t="str">
            <v>Schedule Service</v>
          </cell>
          <cell r="R635" t="str">
            <v>BVBS048555</v>
          </cell>
          <cell r="AB635" t="str">
            <v>We visited the site and completed the 8000 hour service work. During this service, we changed the valve kit and later started the machine and saw that the machine is still working properly.</v>
          </cell>
        </row>
        <row r="636">
          <cell r="A636">
            <v>46137.528298611098</v>
          </cell>
          <cell r="B636">
            <v>3602</v>
          </cell>
          <cell r="F636" t="str">
            <v>CC-02058962</v>
          </cell>
          <cell r="J636" t="str">
            <v>Complaint - Running With Problem</v>
          </cell>
          <cell r="R636" t="str">
            <v>AUDC372226</v>
          </cell>
          <cell r="AB636" t="str">
            <v>I visited the site and upon checking found that the machine was not starting due to low voltage in the transmission line. Also, when we started it from DG, we found that the distance between the wires was more but the size of the wire was less, due to which the voltage was dropping at the start and the machine was not starting. For this, the wire would have to be changed and the voltage of the transmission line would have to be corrected, only then the machine would operate properly. Customer rectify the voltage of the transmission line then change the wire after then found unit running ok.</v>
          </cell>
        </row>
        <row r="637">
          <cell r="A637">
            <v>46137.448993055601</v>
          </cell>
          <cell r="B637">
            <v>36414</v>
          </cell>
          <cell r="F637" t="str">
            <v>CC-02058720</v>
          </cell>
          <cell r="J637" t="str">
            <v>Schedule Service</v>
          </cell>
          <cell r="R637" t="str">
            <v>BRHS035368</v>
          </cell>
          <cell r="AB637" t="str">
            <v>Attend the site for scheduled service so change the air filter and oil filter. Then start the unit found running ok.</v>
          </cell>
        </row>
        <row r="638">
          <cell r="A638">
            <v>46137.447731481501</v>
          </cell>
          <cell r="B638">
            <v>41948</v>
          </cell>
          <cell r="F638" t="str">
            <v>CC-02058718</v>
          </cell>
          <cell r="J638" t="str">
            <v>Schedule Service</v>
          </cell>
          <cell r="R638" t="str">
            <v>GPJS030042</v>
          </cell>
          <cell r="AB638" t="str">
            <v>Attend the site for scheduled service so change the air filter and oil filter. Then start the unit found running ok.</v>
          </cell>
        </row>
        <row r="639">
          <cell r="A639">
            <v>46137.446006944403</v>
          </cell>
          <cell r="B639">
            <v>2966</v>
          </cell>
          <cell r="F639" t="str">
            <v>CC-02058712</v>
          </cell>
          <cell r="J639" t="str">
            <v>Schedule Service</v>
          </cell>
          <cell r="R639" t="str">
            <v>BXGC374746</v>
          </cell>
          <cell r="AB639" t="str">
            <v>Attend the site for scheduled service so change air filter, oil filter, air oil separator, motor greasing and oil. Then start the unit found running ok.</v>
          </cell>
        </row>
        <row r="640">
          <cell r="A640">
            <v>46136.738472222198</v>
          </cell>
          <cell r="B640">
            <v>4400</v>
          </cell>
          <cell r="F640" t="str">
            <v>CC-02058330</v>
          </cell>
          <cell r="J640" t="str">
            <v>Complaint - Running With Problem</v>
          </cell>
          <cell r="R640" t="str">
            <v>BWHD164015</v>
          </cell>
          <cell r="AB640" t="str">
            <v>Attend the site for oil carry over through by air filter so start the work check DCV found ok check actuator molfutioning so clean the actuator and set butterfly and start the unit unit running good condition</v>
          </cell>
        </row>
        <row r="641">
          <cell r="A641">
            <v>46136.679085648102</v>
          </cell>
          <cell r="B641">
            <v>1982</v>
          </cell>
          <cell r="F641" t="str">
            <v>CC-02058200</v>
          </cell>
          <cell r="J641" t="str">
            <v>Schedule Service</v>
          </cell>
          <cell r="R641" t="str">
            <v>BYFD232840</v>
          </cell>
          <cell r="AB641" t="str">
            <v>Attend the site for schedule service start the work oil drain tank and cooler total oil drain 103 liter change parts-oil air lube 110 liter oil filter 180lpm 2nos and 90lpm 1 nos replace the parts and start the unit unit running good condition again 3 liter oil top up</v>
          </cell>
        </row>
        <row r="642">
          <cell r="A642">
            <v>46136.589375000003</v>
          </cell>
          <cell r="B642">
            <v>39971</v>
          </cell>
          <cell r="F642" t="str">
            <v>CC-02057883</v>
          </cell>
          <cell r="J642" t="str">
            <v>General Service</v>
          </cell>
          <cell r="R642" t="str">
            <v>BQBS033796</v>
          </cell>
          <cell r="AB642" t="str">
            <v>Today We attend the customer site for amc visit so we check and found that compressor running good condition but service due</v>
          </cell>
        </row>
        <row r="643">
          <cell r="A643">
            <v>46136.588252314803</v>
          </cell>
          <cell r="B643">
            <v>49874</v>
          </cell>
          <cell r="F643" t="str">
            <v>CC-02057881</v>
          </cell>
          <cell r="J643" t="str">
            <v>General Service</v>
          </cell>
          <cell r="R643" t="str">
            <v>BPCS030196</v>
          </cell>
          <cell r="AB643" t="str">
            <v>Today We attend the customer site for amc visit so we check and found that compressor running good condition</v>
          </cell>
        </row>
        <row r="644">
          <cell r="A644">
            <v>46136.587291666699</v>
          </cell>
          <cell r="B644">
            <v>45029</v>
          </cell>
          <cell r="F644" t="str">
            <v>CC-02057879</v>
          </cell>
          <cell r="J644" t="str">
            <v>Schedule Service</v>
          </cell>
          <cell r="R644" t="str">
            <v>BRGS035169</v>
          </cell>
          <cell r="AB644" t="str">
            <v>Today We attend the customer site for shedule service so we change part during service:- Air filter assembly and oil filter then start machine running good condition</v>
          </cell>
        </row>
        <row r="645">
          <cell r="A645">
            <v>46136.579143518502</v>
          </cell>
          <cell r="B645">
            <v>2848</v>
          </cell>
          <cell r="F645" t="str">
            <v>CC-02057868</v>
          </cell>
          <cell r="J645" t="str">
            <v>Schedule Service</v>
          </cell>
          <cell r="R645" t="str">
            <v>BXHD164701</v>
          </cell>
          <cell r="AB645" t="str">
            <v>Attend the site for schedule service start the work oil drain tank and cooler after cranking 2 Time total oil drain 38 liter change parts-oil 40lit, Air filter 2 nos, oil filter 2 nos replace the parts and start the unit unit running good condition all parameters proper work</v>
          </cell>
        </row>
        <row r="646">
          <cell r="A646">
            <v>46136.451180555603</v>
          </cell>
          <cell r="B646">
            <v>980</v>
          </cell>
          <cell r="F646" t="str">
            <v>CC-02057507</v>
          </cell>
          <cell r="J646" t="str">
            <v>Field Campaign</v>
          </cell>
          <cell r="R646" t="str">
            <v>BYHD201877</v>
          </cell>
          <cell r="AB646" t="str">
            <v>Attend the site for field campaign and change SS T BOLT CLAMP 4 NOS. so change the same and after then found ok.</v>
          </cell>
        </row>
        <row r="647">
          <cell r="A647">
            <v>46136.448738425897</v>
          </cell>
          <cell r="B647">
            <v>335</v>
          </cell>
          <cell r="F647" t="str">
            <v>CC-02057505</v>
          </cell>
          <cell r="J647" t="str">
            <v>Field Campaign</v>
          </cell>
          <cell r="R647" t="str">
            <v>BYID201894</v>
          </cell>
          <cell r="AB647" t="str">
            <v>Attend the site for field campaign and change SS T BOLT CLAMP 4 NOS. so change the same and after then found ok.</v>
          </cell>
        </row>
        <row r="648">
          <cell r="A648">
            <v>46134.675266203703</v>
          </cell>
          <cell r="B648">
            <v>815</v>
          </cell>
          <cell r="F648" t="str">
            <v>CC-02055866</v>
          </cell>
          <cell r="J648" t="str">
            <v>Schedule Service</v>
          </cell>
          <cell r="R648" t="str">
            <v>BYID165412</v>
          </cell>
          <cell r="AB648" t="str">
            <v>Attend the site for schedule service start the work oil drain tank and cooler after cranking 2 Time total oil drain 38 liter change parts-oil 40lit, Air filter 2 nos and oil filter 2 nos replace the parts and start the unit unit running good condition all parameters proper work</v>
          </cell>
        </row>
        <row r="649">
          <cell r="A649">
            <v>46134.562777777799</v>
          </cell>
          <cell r="B649">
            <v>34818</v>
          </cell>
          <cell r="F649" t="str">
            <v>CC-02055578</v>
          </cell>
          <cell r="J649" t="str">
            <v>Schedule Service</v>
          </cell>
          <cell r="R649" t="str">
            <v>BUBS033778</v>
          </cell>
          <cell r="AB649" t="str">
            <v>Attend the site for scheduled service so change air filter, oil filter, air oil separator, motor greasing and oil. Then start the unit found running ok</v>
          </cell>
        </row>
        <row r="650">
          <cell r="A650">
            <v>46134.554606481499</v>
          </cell>
          <cell r="B650">
            <v>2088</v>
          </cell>
          <cell r="F650" t="str">
            <v>CC-02055559</v>
          </cell>
          <cell r="J650" t="str">
            <v>Schedule Service</v>
          </cell>
          <cell r="R650" t="str">
            <v>BXKC372344</v>
          </cell>
          <cell r="AB650" t="str">
            <v>Attend the site for scheduled service so change air filter, oil filter, air oil separator, motor greasing and oil. Then start the unit found running ok</v>
          </cell>
        </row>
        <row r="651">
          <cell r="A651">
            <v>46134.447488425903</v>
          </cell>
          <cell r="B651">
            <v>31345</v>
          </cell>
          <cell r="F651" t="str">
            <v>CC-02055245</v>
          </cell>
          <cell r="J651" t="str">
            <v>Schedule Service</v>
          </cell>
          <cell r="R651" t="str">
            <v>BUCS034287</v>
          </cell>
          <cell r="AB651" t="str">
            <v>Attend the site for scheduled service so change air filter, oil filter, air oil separator, motor greasing and oil. Then start the unit found running ok</v>
          </cell>
        </row>
        <row r="652">
          <cell r="A652">
            <v>46133.734583333302</v>
          </cell>
          <cell r="B652">
            <v>1064</v>
          </cell>
          <cell r="F652" t="str">
            <v>CC-02054949</v>
          </cell>
          <cell r="J652" t="str">
            <v>Schedule Service</v>
          </cell>
          <cell r="R652" t="str">
            <v>BYCC377390</v>
          </cell>
          <cell r="AB652" t="str">
            <v>Attend the site for scheduled service so change air filter, oil filter, air oil separator, motor greasing and oil. Then start the unit found running ok.</v>
          </cell>
        </row>
        <row r="653">
          <cell r="A653">
            <v>46133.673553240696</v>
          </cell>
          <cell r="B653">
            <v>4386</v>
          </cell>
          <cell r="F653" t="str">
            <v>CC-02054791</v>
          </cell>
          <cell r="J653" t="str">
            <v>Schedule Service</v>
          </cell>
          <cell r="R653" t="str">
            <v>BXBD164358</v>
          </cell>
          <cell r="AB653" t="str">
            <v>Attend the site for schedule service so following Job are done Oil drain from tank and cooler after cranking two times again Oil drain from tank and cooler total oil drain is 38 liter after repalce parts air filter 2nos engine and compressor both side oil filter 2 nos oil topped in separator tank with one dead Crank 40 liter after shedule service done than start the unit running good condition no air leakeag no oil leakage unit running good condition</v>
          </cell>
        </row>
        <row r="654">
          <cell r="A654">
            <v>46133.592013888898</v>
          </cell>
          <cell r="B654"/>
          <cell r="F654" t="str">
            <v>CC-02054572</v>
          </cell>
          <cell r="J654" t="str">
            <v>Complaint - Breakdown</v>
          </cell>
          <cell r="R654"/>
          <cell r="AB654" t="str">
            <v>Service charges quotation shared with customer waiting for approval 22-04-2026 .......... 25-04-2026</v>
          </cell>
        </row>
        <row r="655">
          <cell r="A655">
            <v>46133.464386574102</v>
          </cell>
          <cell r="B655">
            <v>25259</v>
          </cell>
          <cell r="F655" t="str">
            <v>CC-02054325</v>
          </cell>
          <cell r="J655" t="str">
            <v>Schedule Service</v>
          </cell>
          <cell r="R655" t="str">
            <v>BSAS036958</v>
          </cell>
          <cell r="AB655" t="str">
            <v>We visited site and changed air filter, Separator, Oil filter, Oil, valve kit and motor regressing done today after than start and check unit running well condition at the present time.</v>
          </cell>
        </row>
        <row r="656">
          <cell r="A656">
            <v>46133.453368055598</v>
          </cell>
          <cell r="B656">
            <v>968</v>
          </cell>
          <cell r="F656" t="str">
            <v>CC-02054291</v>
          </cell>
          <cell r="J656" t="str">
            <v>Complaint - Breakdown</v>
          </cell>
          <cell r="R656" t="str">
            <v>BYHD201877</v>
          </cell>
          <cell r="AB656" t="str">
            <v>Attended the site to address a total unit breakdown. Identified damage to the hose pipe open ring and pipe coupling. Found one Hose Pipe damaged and one Engine side Elbow Rubber badly punctured/damaged. The unit was operating in a heavy dust environment (Coal Mine), contributing to wear. Then the damaged Hose Pipe and the Elbow Rubber. Checked and secured all pipe clamps and air-lube line fittings. Cleaned the air-lube system which was found with heavy dust/oil accumulation. Topped up with Air Lube Plus Oil (approx. 70 liters used during the process). After then start the unit found running ok.</v>
          </cell>
        </row>
        <row r="657">
          <cell r="A657">
            <v>46132.706643518497</v>
          </cell>
          <cell r="B657">
            <v>16345</v>
          </cell>
          <cell r="F657" t="str">
            <v>CC-02053807</v>
          </cell>
          <cell r="J657" t="str">
            <v>Sales Call</v>
          </cell>
          <cell r="R657" t="str">
            <v>BTIS045032</v>
          </cell>
          <cell r="AB657" t="str">
            <v>HMR remaining hours collected</v>
          </cell>
        </row>
        <row r="658">
          <cell r="A658">
            <v>46132.702557870398</v>
          </cell>
          <cell r="B658">
            <v>14582</v>
          </cell>
          <cell r="F658" t="str">
            <v>CC-02053796</v>
          </cell>
          <cell r="J658" t="str">
            <v>Sales Call</v>
          </cell>
          <cell r="R658" t="str">
            <v>BTIS044982</v>
          </cell>
          <cell r="AB658" t="str">
            <v>HMR remaining hours collected</v>
          </cell>
        </row>
        <row r="659">
          <cell r="A659">
            <v>46132.698043981502</v>
          </cell>
          <cell r="B659">
            <v>12261</v>
          </cell>
          <cell r="F659" t="str">
            <v>CC-02053779</v>
          </cell>
          <cell r="J659" t="str">
            <v>Sales Call</v>
          </cell>
          <cell r="R659" t="str">
            <v>BUHS047439</v>
          </cell>
          <cell r="AB659" t="str">
            <v>HMR remaining hours collected</v>
          </cell>
        </row>
        <row r="660">
          <cell r="A660">
            <v>46132.691203703696</v>
          </cell>
          <cell r="B660">
            <v>15255</v>
          </cell>
          <cell r="F660" t="str">
            <v>CC-02053751</v>
          </cell>
          <cell r="J660" t="str">
            <v>Sales Call</v>
          </cell>
          <cell r="R660" t="str">
            <v>BTIS044981</v>
          </cell>
          <cell r="AB660" t="str">
            <v>HMR remaining hours collected</v>
          </cell>
        </row>
        <row r="661">
          <cell r="A661">
            <v>46132.665150462999</v>
          </cell>
          <cell r="B661">
            <v>8316</v>
          </cell>
          <cell r="F661" t="str">
            <v>CC-02053678</v>
          </cell>
          <cell r="J661" t="str">
            <v>Schedule Service</v>
          </cell>
          <cell r="R661" t="str">
            <v>BWLS031931</v>
          </cell>
          <cell r="AB661" t="str">
            <v>Today We attend the customer site for shedule service so we change part during service:- air filter oil filter, valve kit and cooling fan and in dryer temperature controller and auto drain valve then start machine running good condition</v>
          </cell>
        </row>
        <row r="662">
          <cell r="A662">
            <v>46132.606712963003</v>
          </cell>
          <cell r="B662">
            <v>4847</v>
          </cell>
          <cell r="F662" t="str">
            <v>CC-02053555</v>
          </cell>
          <cell r="J662" t="str">
            <v>Schedule Service</v>
          </cell>
          <cell r="R662" t="str">
            <v>BXDC373881</v>
          </cell>
          <cell r="AB662" t="str">
            <v>Attend the site for scheduled service so change air filter, oil filter, motor greasing and oil. Then start the unit found running ok.</v>
          </cell>
        </row>
        <row r="663">
          <cell r="A663">
            <v>46132.5449884259</v>
          </cell>
          <cell r="B663"/>
          <cell r="F663" t="str">
            <v>CC-02053404</v>
          </cell>
          <cell r="J663" t="str">
            <v>Complaint - Breakdown</v>
          </cell>
          <cell r="R663"/>
          <cell r="AB663" t="str">
            <v>Customer not pick the call Visit confirmation pending 20-04-2026 ................ 22-04-2026 ....................... 25-04-2026</v>
          </cell>
        </row>
        <row r="664">
          <cell r="A664">
            <v>46132.427118055602</v>
          </cell>
          <cell r="B664">
            <v>1256</v>
          </cell>
          <cell r="F664" t="str">
            <v>CC-02052988</v>
          </cell>
          <cell r="J664" t="str">
            <v>Complaint - Running With Problem</v>
          </cell>
          <cell r="R664" t="str">
            <v>BYLC376414</v>
          </cell>
          <cell r="AB664" t="str">
            <v>Attend the site for complaints of high temperature tripping so check the air cooler is in chocked condition then clean the air cooler with the help of water and coustic dosa. Then start the unit found running ok.</v>
          </cell>
        </row>
        <row r="665">
          <cell r="A665">
            <v>46132.278449074103</v>
          </cell>
          <cell r="B665">
            <v>9163</v>
          </cell>
          <cell r="F665" t="str">
            <v>CC-02052837</v>
          </cell>
          <cell r="J665" t="str">
            <v>Schedule Service - AMC</v>
          </cell>
          <cell r="R665" t="str">
            <v>BLLS030352</v>
          </cell>
          <cell r="AB665" t="str">
            <v>AMC visit carried out</v>
          </cell>
        </row>
        <row r="666">
          <cell r="A666">
            <v>46132.278055555602</v>
          </cell>
          <cell r="B666">
            <v>49527</v>
          </cell>
          <cell r="F666" t="str">
            <v>CC-02052833</v>
          </cell>
          <cell r="J666" t="str">
            <v>Schedule Service - AMC</v>
          </cell>
          <cell r="R666" t="str">
            <v>BKKS030393</v>
          </cell>
          <cell r="AB666" t="str">
            <v>AMC visit carried out</v>
          </cell>
        </row>
        <row r="667">
          <cell r="A667">
            <v>46132.277962963002</v>
          </cell>
          <cell r="B667">
            <v>44718</v>
          </cell>
          <cell r="F667" t="str">
            <v>CC-02052832</v>
          </cell>
          <cell r="J667" t="str">
            <v>Schedule Service - AMC</v>
          </cell>
          <cell r="R667" t="str">
            <v>BRIS035698</v>
          </cell>
          <cell r="AB667" t="str">
            <v>AMC Visit carried out</v>
          </cell>
        </row>
        <row r="668">
          <cell r="A668">
            <v>46132.276053240697</v>
          </cell>
          <cell r="B668">
            <v>30777</v>
          </cell>
          <cell r="F668" t="str">
            <v>CC-02052812</v>
          </cell>
          <cell r="J668" t="str">
            <v>Schedule Service - AMC</v>
          </cell>
          <cell r="R668" t="str">
            <v>BNAS040264</v>
          </cell>
          <cell r="AB668" t="str">
            <v>AMC visit carried out</v>
          </cell>
        </row>
        <row r="669">
          <cell r="A669">
            <v>46132.275289351899</v>
          </cell>
          <cell r="B669">
            <v>37946</v>
          </cell>
          <cell r="F669" t="str">
            <v>CC-02052804</v>
          </cell>
          <cell r="J669" t="str">
            <v>Schedule Service - AMC</v>
          </cell>
          <cell r="R669" t="str">
            <v>BIGS030904</v>
          </cell>
          <cell r="AB669" t="str">
            <v>AMC visit carried out</v>
          </cell>
        </row>
        <row r="670">
          <cell r="A670">
            <v>46132.275162037004</v>
          </cell>
          <cell r="B670">
            <v>4337</v>
          </cell>
          <cell r="F670" t="str">
            <v>CC-02052803</v>
          </cell>
          <cell r="J670" t="str">
            <v>Schedule Service - AMC</v>
          </cell>
          <cell r="R670" t="str">
            <v>BJDS030976</v>
          </cell>
          <cell r="AB670" t="str">
            <v>AMC visit carried out</v>
          </cell>
        </row>
        <row r="671">
          <cell r="A671">
            <v>46132.273657407401</v>
          </cell>
          <cell r="B671">
            <v>26991</v>
          </cell>
          <cell r="F671" t="str">
            <v>CC-02052789</v>
          </cell>
          <cell r="J671" t="str">
            <v>Schedule Service - AMC</v>
          </cell>
          <cell r="R671" t="str">
            <v>108441</v>
          </cell>
          <cell r="AB671" t="str">
            <v>AMC visit carried out</v>
          </cell>
        </row>
        <row r="672">
          <cell r="A672">
            <v>46130.724652777797</v>
          </cell>
          <cell r="B672">
            <v>9074</v>
          </cell>
          <cell r="F672" t="str">
            <v>CC-02052419</v>
          </cell>
          <cell r="J672" t="str">
            <v>Schedule Service</v>
          </cell>
          <cell r="R672" t="str">
            <v>BXFC374369</v>
          </cell>
          <cell r="AB672" t="str">
            <v>We visited site and changed air filter, Oil filter, Separator and oil after than start and check unit running well condition at the present time.</v>
          </cell>
        </row>
        <row r="673">
          <cell r="A673">
            <v>46130.6862847222</v>
          </cell>
          <cell r="B673">
            <v>3</v>
          </cell>
          <cell r="F673" t="str">
            <v>CC-02052323</v>
          </cell>
          <cell r="J673" t="str">
            <v>Complaint - Breakdown</v>
          </cell>
          <cell r="R673" t="str">
            <v>BZLD201969</v>
          </cell>
          <cell r="AB673" t="str">
            <v>..Attend the site as per customer complaint for starting issue, so inspect the unit found after override the ignition key engine cranking attempts failed and engine is not starting so check fuses found ok, check harness main connector found ok, check emergency switch found in ok condition, after then check for any loose connection found one single wire connector is in loosen condition so remove the connector and connect the wire with the horn clip and wound the wire with the electrical tape also tie the wire in safe place . After the work done taken many more attempts engine started normally with trouble free Operation.</v>
          </cell>
        </row>
        <row r="674">
          <cell r="A674">
            <v>46130.6798263889</v>
          </cell>
          <cell r="B674">
            <v>20751</v>
          </cell>
          <cell r="F674" t="str">
            <v>CC-02052313</v>
          </cell>
          <cell r="J674" t="str">
            <v>Schedule Service</v>
          </cell>
          <cell r="R674" t="str">
            <v>BPIC370386</v>
          </cell>
          <cell r="AB674" t="str">
            <v>Attend the site for scheduled service so change air filter, oil filter and oil. Then start the unit found running ok.</v>
          </cell>
        </row>
        <row r="675">
          <cell r="A675">
            <v>46130.662592592598</v>
          </cell>
          <cell r="B675">
            <v>16885</v>
          </cell>
          <cell r="F675" t="str">
            <v>CC-02052267</v>
          </cell>
          <cell r="J675" t="str">
            <v>General Service</v>
          </cell>
          <cell r="R675" t="str">
            <v>BWLS040546</v>
          </cell>
          <cell r="AB675" t="str">
            <v>We visited site check and found unit service due Get the servicing done as soon as possible because it will not be good for the machine if the servicing is done so early.</v>
          </cell>
        </row>
        <row r="676">
          <cell r="A676">
            <v>46130.660925925898</v>
          </cell>
          <cell r="B676">
            <v>45373</v>
          </cell>
          <cell r="F676" t="str">
            <v>CC-02052264</v>
          </cell>
          <cell r="J676" t="str">
            <v>General Service</v>
          </cell>
          <cell r="R676" t="str">
            <v>BRAC372524</v>
          </cell>
          <cell r="AB676" t="str">
            <v>We visited site check and found unit service due Get the servicing done as soon as possible because it will not be good for the machine if the servicing is done so early.</v>
          </cell>
        </row>
        <row r="677">
          <cell r="A677">
            <v>46130.6407175926</v>
          </cell>
          <cell r="B677">
            <v>11590</v>
          </cell>
          <cell r="F677" t="str">
            <v>CC-02052215</v>
          </cell>
          <cell r="J677" t="str">
            <v>General Service</v>
          </cell>
          <cell r="R677" t="str">
            <v>BWLS031873</v>
          </cell>
          <cell r="AB677" t="str">
            <v>We visited site check and found unit service due Get the servicing done as soon as possible because it will not be good for the machine if the servicing is done so early.</v>
          </cell>
        </row>
        <row r="678">
          <cell r="A678">
            <v>46130.6398148148</v>
          </cell>
          <cell r="B678">
            <v>11296</v>
          </cell>
          <cell r="F678" t="str">
            <v>CC-02052210</v>
          </cell>
          <cell r="J678" t="str">
            <v>General Service</v>
          </cell>
          <cell r="R678" t="str">
            <v>BWAS032167</v>
          </cell>
          <cell r="AB678" t="str">
            <v>We visited site check and found Service due Get the servicing done as soon as possible because it will not be good for the machine if the servicing is done so early.</v>
          </cell>
        </row>
        <row r="679">
          <cell r="A679">
            <v>46130.6386921296</v>
          </cell>
          <cell r="B679">
            <v>6484</v>
          </cell>
          <cell r="F679" t="str">
            <v>CC-02052206</v>
          </cell>
          <cell r="J679" t="str">
            <v>Schedule Service</v>
          </cell>
          <cell r="R679" t="str">
            <v>BWLC379048</v>
          </cell>
          <cell r="AB679" t="str">
            <v>We visited site and changed air filter, Oil filter, Separator and oil after than start and check unit running well condition at the present time.</v>
          </cell>
        </row>
        <row r="680">
          <cell r="A680">
            <v>46130.637800925899</v>
          </cell>
          <cell r="B680">
            <v>11665</v>
          </cell>
          <cell r="F680" t="str">
            <v>CC-02052203</v>
          </cell>
          <cell r="J680" t="str">
            <v>Schedule Service</v>
          </cell>
          <cell r="R680" t="str">
            <v>BWFC370723</v>
          </cell>
          <cell r="AB680" t="str">
            <v>Today We attend the customer site for shedule service so we change part during service:- Air filter, oil filter, oil and separator then start machine running good condition</v>
          </cell>
        </row>
        <row r="681">
          <cell r="A681">
            <v>46130.413472222201</v>
          </cell>
          <cell r="B681">
            <v>10670</v>
          </cell>
          <cell r="F681" t="str">
            <v>CC-02051658</v>
          </cell>
          <cell r="J681" t="str">
            <v>Schedule Service</v>
          </cell>
          <cell r="R681" t="str">
            <v>BSLD230358</v>
          </cell>
          <cell r="AB681" t="str">
            <v>Attend the site for schedule service so total drain oil from tank and oil cooler 130 litres, clean separator tank, clean return scavenging line strainer, replace separator filter, replace main oil filter 2nos, replace return oil filter 1 no., after then plugged in the drain plugs and fill oil in tank upto full guage level, crank the unit two times and maintain the oil level upto half guage level. After schedule service done start and run the unit found drilling pressure 315 psi at 1550 rpm so regulate the air pressure to 330 psi at drilling rpm 1620. Now unit is running trouble free on operation.</v>
          </cell>
        </row>
        <row r="682">
          <cell r="A682">
            <v>46128.889629629601</v>
          </cell>
          <cell r="B682">
            <v>58</v>
          </cell>
          <cell r="F682" t="str">
            <v>CC-02050083</v>
          </cell>
          <cell r="J682" t="str">
            <v>Field Campaign</v>
          </cell>
          <cell r="R682" t="str">
            <v>BZLD201970</v>
          </cell>
          <cell r="AB682" t="str">
            <v>campaign remove the old separator tank bkt and avm and fitted the new type cone avm and bkt 3 nos., also replaced the ssbolt radiator hose clamp 4 nos. After the work start and run the unit on load condition found unit is running satisfactory.</v>
          </cell>
        </row>
        <row r="683">
          <cell r="A683">
            <v>46128.854467592602</v>
          </cell>
          <cell r="B683">
            <v>6250</v>
          </cell>
          <cell r="F683" t="str">
            <v>CC-02050074</v>
          </cell>
          <cell r="J683" t="str">
            <v>Complaint - Breakdown</v>
          </cell>
          <cell r="R683" t="str">
            <v>BUCD121174</v>
          </cell>
          <cell r="AB683" t="str">
            <v>Model-PG300-100
A complaint was received regarding smoke coming from the BDV silencer. The machine is out of warranty. The dealer is awaiting payment confirmation from the customer to proceed further with the necessary action. Our earler parts and service payment not paid by customer and also our current quotation not approved by customer. So we are going to close this call. After receiving pf due payment and approval against our quotation we will log new call.</v>
          </cell>
        </row>
        <row r="684">
          <cell r="A684">
            <v>46128.705300925903</v>
          </cell>
          <cell r="B684">
            <v>37620</v>
          </cell>
          <cell r="F684" t="str">
            <v>CC-02049939</v>
          </cell>
          <cell r="J684" t="str">
            <v>Complaint - Breakdown</v>
          </cell>
          <cell r="R684" t="str">
            <v>BIGS030904</v>
          </cell>
          <cell r="AB684" t="str">
            <v>We visited site check and changed thermal relay after than start and check unit running well condition at the present time.</v>
          </cell>
        </row>
        <row r="685">
          <cell r="A685">
            <v>46128.487372685202</v>
          </cell>
          <cell r="B685">
            <v>20196</v>
          </cell>
          <cell r="F685" t="str">
            <v>CC-02049176</v>
          </cell>
          <cell r="J685" t="str">
            <v>General Service</v>
          </cell>
          <cell r="R685" t="str">
            <v>BUDS046275</v>
          </cell>
          <cell r="AB685" t="str">
            <v>Courtesy visit carried out</v>
          </cell>
        </row>
        <row r="686">
          <cell r="A686">
            <v>46128.486215277801</v>
          </cell>
          <cell r="B686">
            <v>6045</v>
          </cell>
          <cell r="F686" t="str">
            <v>CC-02049167</v>
          </cell>
          <cell r="J686" t="str">
            <v>General Service</v>
          </cell>
          <cell r="R686" t="str">
            <v>BXCS042723</v>
          </cell>
          <cell r="AB686" t="str">
            <v>Courtesy visit carried out</v>
          </cell>
        </row>
        <row r="687">
          <cell r="A687">
            <v>46128.4770138889</v>
          </cell>
          <cell r="B687">
            <v>12160</v>
          </cell>
          <cell r="F687" t="str">
            <v>CC-02049132</v>
          </cell>
          <cell r="J687" t="str">
            <v>Complaint - Running With Problem</v>
          </cell>
          <cell r="R687" t="str">
            <v>BQGD230029</v>
          </cell>
          <cell r="AB687" t="str">
            <v>A complaint was received from the customer regarding a crack in the air inlet pipe. However, after conducting SPM, the values were found to be critical, indicating a potential issue with the air end. Additionally, the ARV was checked and found to be functioning properly. As per SPM report advise customer to send Air end for repair, to avoid maximum damage. We are currently awaiting customer confirmation to send the air end to our authorized service centre. but customer does not agree to repair the same now  .Hance call is under DDC, product team approval email attached to close the call.</v>
          </cell>
        </row>
        <row r="688">
          <cell r="A688">
            <v>46128.278321759302</v>
          </cell>
          <cell r="B688">
            <v>58558</v>
          </cell>
          <cell r="F688" t="str">
            <v>CC-02048803</v>
          </cell>
          <cell r="J688" t="str">
            <v>Schedule Service - AMC</v>
          </cell>
          <cell r="R688" t="str">
            <v>BLFS040558</v>
          </cell>
          <cell r="AB688" t="str">
            <v>AMC visit carried out</v>
          </cell>
        </row>
        <row r="689">
          <cell r="A689">
            <v>46128.278217592597</v>
          </cell>
          <cell r="B689">
            <v>84112</v>
          </cell>
          <cell r="F689" t="str">
            <v>CC-02048802</v>
          </cell>
          <cell r="J689" t="str">
            <v>Schedule Service - AMC</v>
          </cell>
          <cell r="R689" t="str">
            <v>BNCC370425</v>
          </cell>
          <cell r="AB689" t="str">
            <v>AMC visit carried out</v>
          </cell>
        </row>
        <row r="690">
          <cell r="A690">
            <v>46127.670601851903</v>
          </cell>
          <cell r="B690">
            <v>519</v>
          </cell>
          <cell r="F690" t="str">
            <v>CC-02048451</v>
          </cell>
          <cell r="J690" t="str">
            <v>Complaint - Running With Problem</v>
          </cell>
          <cell r="R690" t="str">
            <v>BYCD201765</v>
          </cell>
          <cell r="AB690" t="str">
            <v>Attend the site for unit running with problem so following Job are done check the unit found PR.Switch oil leakage Open the switch and check found spring dmedge than repalce new one PR.Swtich after repalce parts start the unit running good condition no air leakeag no oil leakage unit running satisfaction</v>
          </cell>
        </row>
        <row r="691">
          <cell r="A691">
            <v>46127.439456018503</v>
          </cell>
          <cell r="B691">
            <v>1</v>
          </cell>
          <cell r="F691" t="str">
            <v>CC-02047842</v>
          </cell>
          <cell r="J691" t="str">
            <v>Commissioning</v>
          </cell>
          <cell r="R691" t="str">
            <v>BZLD122468</v>
          </cell>
          <cell r="AB691" t="str">
            <v>.Commissioning done on dated 24-04-2026</v>
          </cell>
        </row>
        <row r="692">
          <cell r="A692">
            <v>46126.758425925902</v>
          </cell>
          <cell r="B692">
            <v>5175</v>
          </cell>
          <cell r="F692" t="str">
            <v>CC-02047537</v>
          </cell>
          <cell r="J692" t="str">
            <v>Schedule Service</v>
          </cell>
          <cell r="R692" t="str">
            <v>BYBS030225</v>
          </cell>
          <cell r="AB692" t="str">
            <v>We visited site and changed air filter and oil filter after than start and check unit running well condition at the present time.</v>
          </cell>
        </row>
        <row r="693">
          <cell r="A693">
            <v>46126.672118055598</v>
          </cell>
          <cell r="B693">
            <v>49359</v>
          </cell>
          <cell r="F693" t="str">
            <v>CC-02047339</v>
          </cell>
          <cell r="J693" t="str">
            <v>Schedule Service</v>
          </cell>
          <cell r="R693" t="str">
            <v>BRIC374329</v>
          </cell>
          <cell r="AB693" t="str">
            <v>We visited site and changed air filter, Oil filter and oil after than start and check unit running well condition at the present time.</v>
          </cell>
        </row>
        <row r="694">
          <cell r="A694">
            <v>46126.627939814804</v>
          </cell>
          <cell r="B694">
            <v>1865</v>
          </cell>
          <cell r="F694" t="str">
            <v>CC-02047221</v>
          </cell>
          <cell r="J694" t="str">
            <v>Sales Call</v>
          </cell>
          <cell r="R694" t="str">
            <v>BXBD164357</v>
          </cell>
          <cell r="AB694" t="str">
            <v>Sales call carried out for HMR update</v>
          </cell>
        </row>
        <row r="695">
          <cell r="A695">
            <v>46126.622430555602</v>
          </cell>
          <cell r="B695">
            <v>1865</v>
          </cell>
          <cell r="F695" t="str">
            <v>CC-02047209</v>
          </cell>
          <cell r="J695" t="str">
            <v>Sales Call</v>
          </cell>
          <cell r="R695" t="str">
            <v>BXBD164357</v>
          </cell>
          <cell r="AB695" t="str">
            <v>Sales call carried out for HMR update</v>
          </cell>
        </row>
        <row r="696">
          <cell r="A696">
            <v>46126.619791666701</v>
          </cell>
          <cell r="B696">
            <v>1865</v>
          </cell>
          <cell r="F696" t="str">
            <v>CC-02047194</v>
          </cell>
          <cell r="J696" t="str">
            <v>Sales Call</v>
          </cell>
          <cell r="R696" t="str">
            <v>BXBD164357</v>
          </cell>
          <cell r="AB696" t="str">
            <v>Sales call carried out for HMR update</v>
          </cell>
        </row>
        <row r="697">
          <cell r="A697">
            <v>46126.603460648097</v>
          </cell>
          <cell r="B697">
            <v>7520</v>
          </cell>
          <cell r="F697" t="str">
            <v>CC-02047153</v>
          </cell>
          <cell r="J697" t="str">
            <v>Schedule Service</v>
          </cell>
          <cell r="R697" t="str">
            <v>BRGC374007</v>
          </cell>
          <cell r="AB697" t="str">
            <v>Attend the site for scheduled service so change air filter, oil filter, air oil separator, motor greasing and oil. Then start the unit found running ok.</v>
          </cell>
        </row>
        <row r="698">
          <cell r="A698">
            <v>46126.599548611099</v>
          </cell>
          <cell r="B698">
            <v>300</v>
          </cell>
          <cell r="F698" t="str">
            <v>CC-02047141</v>
          </cell>
          <cell r="J698" t="str">
            <v>Sales Call</v>
          </cell>
          <cell r="R698" t="str">
            <v>BWHD164019</v>
          </cell>
          <cell r="AB698" t="str">
            <v>Sales call carried out for HMR update</v>
          </cell>
        </row>
        <row r="699">
          <cell r="A699">
            <v>46126.593935185199</v>
          </cell>
          <cell r="B699">
            <v>2786</v>
          </cell>
          <cell r="F699" t="str">
            <v>CC-02047122</v>
          </cell>
          <cell r="J699" t="str">
            <v>Sales Call</v>
          </cell>
          <cell r="R699" t="str">
            <v>BWID231694</v>
          </cell>
          <cell r="AB699" t="str">
            <v>Sales call carried out for HMR update</v>
          </cell>
        </row>
        <row r="700">
          <cell r="A700">
            <v>46126.589212963001</v>
          </cell>
          <cell r="B700">
            <v>625</v>
          </cell>
          <cell r="F700" t="str">
            <v>CC-02047109</v>
          </cell>
          <cell r="J700" t="str">
            <v>Sales Call</v>
          </cell>
          <cell r="R700" t="str">
            <v>BXCD164464</v>
          </cell>
          <cell r="AB700" t="str">
            <v>Sales call carried out for HMR update</v>
          </cell>
        </row>
        <row r="701">
          <cell r="A701">
            <v>46126.585821759298</v>
          </cell>
          <cell r="B701">
            <v>2165</v>
          </cell>
          <cell r="F701" t="str">
            <v>CC-02047096</v>
          </cell>
          <cell r="J701" t="str">
            <v>Sales Call</v>
          </cell>
          <cell r="R701" t="str">
            <v>BXAD164301</v>
          </cell>
          <cell r="AB701" t="str">
            <v>Sales call carried out for HMR update</v>
          </cell>
        </row>
        <row r="702">
          <cell r="A702">
            <v>46126.584421296298</v>
          </cell>
          <cell r="B702">
            <v>8246</v>
          </cell>
          <cell r="F702" t="str">
            <v>CC-02047093</v>
          </cell>
          <cell r="J702" t="str">
            <v>General Service</v>
          </cell>
          <cell r="R702" t="str">
            <v>BWLS031931</v>
          </cell>
          <cell r="AB702" t="str">
            <v>Today We attend the customer site for amc visit so we check and found that one cooling fan burnd otherwise compressor running good condition</v>
          </cell>
        </row>
        <row r="703">
          <cell r="A703">
            <v>46126.579363425903</v>
          </cell>
          <cell r="B703">
            <v>1705</v>
          </cell>
          <cell r="F703" t="str">
            <v>CC-02047084</v>
          </cell>
          <cell r="J703" t="str">
            <v>Sales Call</v>
          </cell>
          <cell r="R703" t="str">
            <v>BXAD231957</v>
          </cell>
          <cell r="AB703" t="str">
            <v>Sales call carried out for HMR update</v>
          </cell>
        </row>
        <row r="704">
          <cell r="A704">
            <v>46126.575601851902</v>
          </cell>
          <cell r="B704">
            <v>710</v>
          </cell>
          <cell r="F704" t="str">
            <v>CC-02047075</v>
          </cell>
          <cell r="J704" t="str">
            <v>Sales Call</v>
          </cell>
          <cell r="R704" t="str">
            <v>BXCD164415</v>
          </cell>
          <cell r="AB704" t="str">
            <v>Sales call carried out for HMR update</v>
          </cell>
        </row>
        <row r="705">
          <cell r="A705">
            <v>46126.5716203704</v>
          </cell>
          <cell r="B705">
            <v>2205</v>
          </cell>
          <cell r="F705" t="str">
            <v>CC-02047068</v>
          </cell>
          <cell r="J705" t="str">
            <v>Sales Call</v>
          </cell>
          <cell r="R705" t="str">
            <v>BXLD164272</v>
          </cell>
          <cell r="AB705" t="str">
            <v>Sales call carried out for HMR update</v>
          </cell>
        </row>
        <row r="706">
          <cell r="A706">
            <v>46126.5679282407</v>
          </cell>
          <cell r="B706">
            <v>3325</v>
          </cell>
          <cell r="F706" t="str">
            <v>CC-02047061</v>
          </cell>
          <cell r="J706" t="str">
            <v>Sales Call</v>
          </cell>
          <cell r="R706" t="str">
            <v>BWID164050</v>
          </cell>
          <cell r="AB706" t="str">
            <v>Sales call carried out for HMR update</v>
          </cell>
        </row>
        <row r="707">
          <cell r="A707">
            <v>46126.563379629602</v>
          </cell>
          <cell r="B707">
            <v>2086</v>
          </cell>
          <cell r="F707" t="str">
            <v>CC-02047049</v>
          </cell>
          <cell r="J707" t="str">
            <v>Sales Call</v>
          </cell>
          <cell r="R707" t="str">
            <v>BWID231682</v>
          </cell>
          <cell r="AB707" t="str">
            <v>Sales call carried out for HMR update</v>
          </cell>
        </row>
        <row r="708">
          <cell r="A708">
            <v>46126.558865740699</v>
          </cell>
          <cell r="B708">
            <v>2640</v>
          </cell>
          <cell r="F708" t="str">
            <v>CC-02047034</v>
          </cell>
          <cell r="J708" t="str">
            <v>Sales Call</v>
          </cell>
          <cell r="R708" t="str">
            <v>BXKD164219</v>
          </cell>
          <cell r="AB708" t="str">
            <v>Sales call carried out for HMR update</v>
          </cell>
        </row>
        <row r="709">
          <cell r="A709">
            <v>46126.520636574103</v>
          </cell>
          <cell r="B709">
            <v>3475</v>
          </cell>
          <cell r="F709" t="str">
            <v>CC-02046938</v>
          </cell>
          <cell r="J709" t="str">
            <v>Schedule Service</v>
          </cell>
          <cell r="R709" t="str">
            <v>BYKS044266</v>
          </cell>
          <cell r="AB709" t="str">
            <v>Today We attend the customer site for shedule service so we change part during service:- air filter, oil filter,pre filter and oil then start machine running good condition</v>
          </cell>
        </row>
        <row r="710">
          <cell r="A710">
            <v>46126.462777777801</v>
          </cell>
          <cell r="B710">
            <v>329</v>
          </cell>
          <cell r="F710" t="str">
            <v>CC-02046745</v>
          </cell>
          <cell r="J710" t="str">
            <v>Complaint - Running With Problem</v>
          </cell>
          <cell r="R710" t="str">
            <v>BYID201894</v>
          </cell>
          <cell r="AB710" t="str">
            <v>Attend the site for complaint of heigh temperarure tripping, so chack and found delta T not working properly, then we change thermal valve with piston and start the unit found running ok. So change Thermal valve under FOC basis.</v>
          </cell>
        </row>
        <row r="711">
          <cell r="A711">
            <v>46126.449224536998</v>
          </cell>
          <cell r="B711">
            <v>1</v>
          </cell>
          <cell r="F711" t="str">
            <v>CC-02046696</v>
          </cell>
          <cell r="J711" t="str">
            <v>Commissioning</v>
          </cell>
          <cell r="R711" t="str">
            <v>BZLS046819</v>
          </cell>
          <cell r="AB711" t="str">
            <v>Commissioning done on dated 14-04-2026....Comm date-14-04-2026</v>
          </cell>
        </row>
        <row r="712">
          <cell r="A712">
            <v>46126.446851851899</v>
          </cell>
          <cell r="B712">
            <v>1</v>
          </cell>
          <cell r="F712" t="str">
            <v>CC-02046690</v>
          </cell>
          <cell r="J712" t="str">
            <v>Commissioning</v>
          </cell>
          <cell r="R712" t="str">
            <v>BZLS046809</v>
          </cell>
          <cell r="AB712" t="str">
            <v>Commissioning done on dated 14-04-2026....Comm date-14-04-2026</v>
          </cell>
        </row>
        <row r="713">
          <cell r="A713">
            <v>46126.418275463002</v>
          </cell>
          <cell r="B713">
            <v>10848</v>
          </cell>
          <cell r="F713" t="str">
            <v>CC-02046648</v>
          </cell>
          <cell r="J713" t="str">
            <v>Complaint - Running With Problem</v>
          </cell>
          <cell r="R713" t="str">
            <v>BUFD162814</v>
          </cell>
          <cell r="AB713" t="str">
            <v>Attend the site for complaint of oil leakage, so check and found oil leakage from DCV so change DCV valve, air filter for compressor side only and top up ELGI air lube plus oil 13 liters. Then start the unit found running ok.</v>
          </cell>
        </row>
        <row r="714">
          <cell r="A714">
            <v>46126.3989814815</v>
          </cell>
          <cell r="B714">
            <v>0</v>
          </cell>
          <cell r="F714" t="str">
            <v>CC-02046632</v>
          </cell>
          <cell r="J714" t="str">
            <v>Commissioning</v>
          </cell>
          <cell r="R714" t="str">
            <v>CYIE711871</v>
          </cell>
          <cell r="AB714" t="str">
            <v>Commissioning done on dated 15-04-2026</v>
          </cell>
        </row>
        <row r="715">
          <cell r="A715">
            <v>46126.394872685203</v>
          </cell>
          <cell r="B715"/>
          <cell r="F715" t="str">
            <v>CC-02046628</v>
          </cell>
          <cell r="J715" t="str">
            <v>Commissioning</v>
          </cell>
          <cell r="R715"/>
          <cell r="AB715"/>
        </row>
        <row r="716">
          <cell r="A716">
            <v>46125.705925925897</v>
          </cell>
          <cell r="B716">
            <v>54028</v>
          </cell>
          <cell r="F716" t="str">
            <v>CC-02046171</v>
          </cell>
          <cell r="J716" t="str">
            <v>General Service</v>
          </cell>
          <cell r="R716" t="str">
            <v>BKAS040272</v>
          </cell>
          <cell r="AB716" t="str">
            <v>We visited site and changed Valve kit after than start and check unit running well condition at the present time.</v>
          </cell>
        </row>
        <row r="717">
          <cell r="A717">
            <v>46125.670902777798</v>
          </cell>
          <cell r="B717">
            <v>8412</v>
          </cell>
          <cell r="F717" t="str">
            <v>CC-02046050</v>
          </cell>
          <cell r="J717" t="str">
            <v>Schedule Service</v>
          </cell>
          <cell r="R717" t="str">
            <v>BUGS047249</v>
          </cell>
          <cell r="AB717" t="str">
            <v>We visited site and changed Valve kit after than start and check unit running well condition at the present time.</v>
          </cell>
        </row>
        <row r="718">
          <cell r="A718">
            <v>46125.662303240701</v>
          </cell>
          <cell r="B718">
            <v>2465</v>
          </cell>
          <cell r="F718" t="str">
            <v>CC-02046035</v>
          </cell>
          <cell r="J718" t="str">
            <v>Sales Call</v>
          </cell>
          <cell r="R718" t="str">
            <v>BXAD164288</v>
          </cell>
          <cell r="AB718" t="str">
            <v>Ales call carried out for HMR update</v>
          </cell>
        </row>
        <row r="719">
          <cell r="A719">
            <v>46125.6542708333</v>
          </cell>
          <cell r="B719">
            <v>7000</v>
          </cell>
          <cell r="F719" t="str">
            <v>CC-02046019</v>
          </cell>
          <cell r="J719" t="str">
            <v>Sales Call</v>
          </cell>
          <cell r="R719" t="str">
            <v>BXKD164206</v>
          </cell>
          <cell r="AB719" t="str">
            <v>Sales call carried out for HMR update</v>
          </cell>
        </row>
        <row r="720">
          <cell r="A720">
            <v>46125.6507291667</v>
          </cell>
          <cell r="B720">
            <v>510</v>
          </cell>
          <cell r="F720" t="str">
            <v>CC-02046011</v>
          </cell>
          <cell r="J720" t="str">
            <v>Sales Call</v>
          </cell>
          <cell r="R720" t="str">
            <v>BXKD121877</v>
          </cell>
          <cell r="AB720" t="str">
            <v>Sales call carried out for HMR update</v>
          </cell>
        </row>
        <row r="721">
          <cell r="A721">
            <v>46125.647164351903</v>
          </cell>
          <cell r="B721">
            <v>5780</v>
          </cell>
          <cell r="F721" t="str">
            <v>CC-02046003</v>
          </cell>
          <cell r="J721" t="str">
            <v>Sales Call</v>
          </cell>
          <cell r="R721" t="str">
            <v>BXKD164191</v>
          </cell>
          <cell r="AB721" t="str">
            <v>Sales call carried out for HMR update</v>
          </cell>
        </row>
        <row r="722">
          <cell r="A722">
            <v>46125.643611111103</v>
          </cell>
          <cell r="B722">
            <v>3350</v>
          </cell>
          <cell r="F722" t="str">
            <v>CC-02045990</v>
          </cell>
          <cell r="J722" t="str">
            <v>Sales Call</v>
          </cell>
          <cell r="R722" t="str">
            <v>BWHD164039</v>
          </cell>
          <cell r="AB722" t="str">
            <v>Sales call carried out for HMR update</v>
          </cell>
        </row>
        <row r="723">
          <cell r="A723">
            <v>46125.6390972222</v>
          </cell>
          <cell r="B723">
            <v>5720</v>
          </cell>
          <cell r="F723" t="str">
            <v>CC-02045978</v>
          </cell>
          <cell r="J723" t="str">
            <v>Sales Call</v>
          </cell>
          <cell r="R723" t="str">
            <v>BWED163889</v>
          </cell>
          <cell r="AB723" t="str">
            <v>Sales call carried out for HMR update</v>
          </cell>
        </row>
        <row r="724">
          <cell r="A724">
            <v>46125.634849536997</v>
          </cell>
          <cell r="B724">
            <v>5665</v>
          </cell>
          <cell r="F724" t="str">
            <v>CC-02045958</v>
          </cell>
          <cell r="J724" t="str">
            <v>Sales Call</v>
          </cell>
          <cell r="R724" t="str">
            <v>BWHD231642</v>
          </cell>
          <cell r="AB724" t="str">
            <v>Sales call carried out for HMR update</v>
          </cell>
        </row>
        <row r="725">
          <cell r="A725">
            <v>46125.631655092599</v>
          </cell>
          <cell r="B725">
            <v>5190</v>
          </cell>
          <cell r="F725" t="str">
            <v>CC-02045947</v>
          </cell>
          <cell r="J725" t="str">
            <v>Sales Call</v>
          </cell>
          <cell r="R725" t="str">
            <v>BWED163893</v>
          </cell>
          <cell r="AB725" t="str">
            <v>Sales call carried out for HMR update</v>
          </cell>
        </row>
        <row r="726">
          <cell r="A726">
            <v>46125.626597222203</v>
          </cell>
          <cell r="B726">
            <v>5190</v>
          </cell>
          <cell r="F726" t="str">
            <v>CC-02045934</v>
          </cell>
          <cell r="J726" t="str">
            <v>Schedule Service</v>
          </cell>
          <cell r="R726" t="str">
            <v>BWED163893</v>
          </cell>
          <cell r="AB726" t="str">
            <v>Sales call carried out for HMR update</v>
          </cell>
        </row>
        <row r="727">
          <cell r="A727">
            <v>46125.554409722201</v>
          </cell>
          <cell r="B727">
            <v>1753</v>
          </cell>
          <cell r="F727" t="str">
            <v>CC-02045726</v>
          </cell>
          <cell r="J727" t="str">
            <v>Schedule Service</v>
          </cell>
          <cell r="R727" t="str">
            <v>BYFS045580</v>
          </cell>
          <cell r="AB727" t="str">
            <v>Today We attend the customer site for shedule service so we change part during service :- air filter, oil filter and Pre filter then start machine running good condition</v>
          </cell>
        </row>
        <row r="728">
          <cell r="A728">
            <v>46125.4929050926</v>
          </cell>
          <cell r="B728"/>
          <cell r="F728" t="str">
            <v>CC-02045516</v>
          </cell>
          <cell r="J728" t="str">
            <v>Complaint - Running With Problem</v>
          </cell>
          <cell r="R728"/>
          <cell r="AB728" t="str">
            <v>Model-PG500-175
A complaint was reported regarding abnormal noise from the air end. Earlier, SPM was conducted, and it was recommended to send the air end to our service centre for repair; however, the customer repair it locally. Now, the same issue has reoccurred, and the customer has raised a complaint again. We have shared the quotation for proper repair and are currently awaiting customer approval. Hence call is under DDC. Call closer / cancellation email sent to CCS waiting for closer / cancellation. 13-05-2026</v>
          </cell>
        </row>
        <row r="729">
          <cell r="A729">
            <v>46125.466759259303</v>
          </cell>
          <cell r="B729"/>
          <cell r="F729" t="str">
            <v>CC-02045426</v>
          </cell>
          <cell r="J729" t="str">
            <v>Complaint - Breakdown</v>
          </cell>
          <cell r="R729" t="str">
            <v>BUCD121174</v>
          </cell>
          <cell r="AB729"/>
        </row>
        <row r="730">
          <cell r="A730">
            <v>46125.457465277803</v>
          </cell>
          <cell r="B730">
            <v>6</v>
          </cell>
          <cell r="F730" t="str">
            <v>CC-02045391</v>
          </cell>
          <cell r="J730" t="str">
            <v>Complaint - Running With Problem</v>
          </cell>
          <cell r="R730" t="str">
            <v>BZLD201970</v>
          </cell>
          <cell r="AB730" t="str">
            <v>Attend the site for top uo engine coolant so top up 5 liter coolant. and check then found ok.</v>
          </cell>
        </row>
        <row r="731">
          <cell r="A731">
            <v>46125.427974537</v>
          </cell>
          <cell r="B731">
            <v>6321</v>
          </cell>
          <cell r="F731" t="str">
            <v>CC-02045280</v>
          </cell>
          <cell r="J731" t="str">
            <v>Schedule Service</v>
          </cell>
          <cell r="R731" t="str">
            <v>BYBS030095</v>
          </cell>
          <cell r="AB731" t="str">
            <v>Attend the site for scheduled service so change air filter, oil filter, air oil separator, motor greasing and UT SYNTHETIC oil. Then start the unit found running ok.</v>
          </cell>
        </row>
        <row r="732">
          <cell r="A732">
            <v>46125.293715277803</v>
          </cell>
          <cell r="B732">
            <v>16690</v>
          </cell>
          <cell r="F732" t="str">
            <v>CC-02045114</v>
          </cell>
          <cell r="J732" t="str">
            <v>Schedule Service - AMC</v>
          </cell>
          <cell r="R732" t="str">
            <v>123054E</v>
          </cell>
          <cell r="AB732" t="str">
            <v>AMC visit carried out</v>
          </cell>
        </row>
        <row r="733">
          <cell r="A733">
            <v>46125.284618055601</v>
          </cell>
          <cell r="B733">
            <v>49423</v>
          </cell>
          <cell r="F733" t="str">
            <v>CC-02045026</v>
          </cell>
          <cell r="J733" t="str">
            <v>Schedule Service - AMC</v>
          </cell>
          <cell r="R733" t="str">
            <v>BKCS040470</v>
          </cell>
          <cell r="AB733" t="str">
            <v>AMC visit carried out</v>
          </cell>
        </row>
        <row r="734">
          <cell r="A734">
            <v>46125.283923611103</v>
          </cell>
          <cell r="B734">
            <v>7969</v>
          </cell>
          <cell r="F734" t="str">
            <v>CC-02045019</v>
          </cell>
          <cell r="J734" t="str">
            <v>Schedule Service - AMC</v>
          </cell>
          <cell r="R734" t="str">
            <v>BVDC376415</v>
          </cell>
          <cell r="AB734" t="str">
            <v>AMC visit carried out</v>
          </cell>
        </row>
        <row r="735">
          <cell r="A735">
            <v>46125.280648148102</v>
          </cell>
          <cell r="B735">
            <v>28677</v>
          </cell>
          <cell r="F735" t="str">
            <v>CC-02044986</v>
          </cell>
          <cell r="J735" t="str">
            <v>Schedule Service - AMC</v>
          </cell>
          <cell r="R735" t="str">
            <v>BUES034926</v>
          </cell>
          <cell r="AB735" t="str">
            <v>AMC visit carried out</v>
          </cell>
        </row>
        <row r="736">
          <cell r="A736">
            <v>46124.497106481504</v>
          </cell>
          <cell r="B736">
            <v>3021</v>
          </cell>
          <cell r="F736" t="str">
            <v>CC-02044850</v>
          </cell>
          <cell r="J736" t="str">
            <v>Schedule Service</v>
          </cell>
          <cell r="R736" t="str">
            <v>BXJD231746</v>
          </cell>
          <cell r="AB736" t="str">
            <v>Attend the site for 3000 hours scheduled service so following Job are done repalce separator filter.actuator kit 3 nos.pressure regulator kit 3nos.arv kit .bdv kit.mpv kit .DCV kit.blow down valve kit. Osv kit. After shedule service done than start the unit running good condition no air leakeag no oil leakage unit running satisfaction</v>
          </cell>
        </row>
        <row r="737">
          <cell r="A737">
            <v>46123.577662037002</v>
          </cell>
          <cell r="B737">
            <v>1868</v>
          </cell>
          <cell r="F737" t="str">
            <v>CC-02044128</v>
          </cell>
          <cell r="J737" t="str">
            <v>Schedule Service</v>
          </cell>
          <cell r="R737" t="str">
            <v>BYLD164919</v>
          </cell>
          <cell r="AB737" t="str">
            <v>Attend the site for 1500 hours schedule service so total drain oil from tank and oil cooler 42 litres. Replaced air filter engine and compressor both side, replace oil filter 2nos, replace separator filter, replace actuator kit 2 nos, replace pressure regulator kit 2 nos, replace arv kit. After replacement work done plugged in the drain plugs and topped up in tank upto full guage level. Start and stop the unit and maintain the oil level in tank upto half guage level. Total topped up oil 44 litres. After schedule service done start and run the unit found unit is running in normal parameters.</v>
          </cell>
        </row>
        <row r="738">
          <cell r="A738">
            <v>46123.557974536998</v>
          </cell>
          <cell r="B738">
            <v>12144</v>
          </cell>
          <cell r="F738" t="str">
            <v>CC-02044095</v>
          </cell>
          <cell r="J738" t="str">
            <v>Schedule Service</v>
          </cell>
          <cell r="R738" t="str">
            <v>BXDS036842</v>
          </cell>
          <cell r="AB738" t="str">
            <v>Today We attend the customer site for shedule service so we change part during service:- air filter, oil filter and Pre filter then start machine running good condition</v>
          </cell>
        </row>
        <row r="739">
          <cell r="A739">
            <v>46123.544976851903</v>
          </cell>
          <cell r="B739">
            <v>1</v>
          </cell>
          <cell r="F739" t="str">
            <v>CC-02044063</v>
          </cell>
          <cell r="J739" t="str">
            <v>Commissioning</v>
          </cell>
          <cell r="R739" t="str">
            <v>BZLD201970</v>
          </cell>
          <cell r="AB739" t="str">
            <v>attend the stite for commissioning so check and found oil level found ok, check air filter found ok both side ok, check engine coolant level found low, check air filter duct rubber damage. So top up 5 liters engine coolant. then start the unit found running ok.</v>
          </cell>
        </row>
        <row r="740">
          <cell r="A740">
            <v>46123.474201388897</v>
          </cell>
          <cell r="B740">
            <v>2086</v>
          </cell>
          <cell r="F740" t="str">
            <v>CC-02043835</v>
          </cell>
          <cell r="J740" t="str">
            <v>Field Campaign</v>
          </cell>
          <cell r="R740" t="str">
            <v>BWID231682</v>
          </cell>
          <cell r="AB740" t="str">
            <v>Attend the site for field campaign in which shroud MTG Bracket modification work done. Firstly open the old shroud lift bail and O-mount L-H and R-H side. After then twelve numbers of M-ten size drill done to fix up the new shroud MTG bracket on both side with twelve numbers of M-sixteen number bolt with plain washer, spring washer and lock nut from back side of the shroud assembly. After the fix up the L-H and R-H side shroud lift bail with eight numbers of M-sixteen number Bolt, plain washer and Spring washer. After modification work done start the excavator and march the unit for some distance found that the vibration of fan shroud with new MTG bracket is very less than the old O-mount bracket which also give strength to cooler and radiator AVMs</v>
          </cell>
        </row>
        <row r="741">
          <cell r="A741">
            <v>46122.692951388897</v>
          </cell>
          <cell r="B741">
            <v>12154</v>
          </cell>
          <cell r="F741" t="str">
            <v>CC-02043165</v>
          </cell>
          <cell r="J741" t="str">
            <v>Schedule Service</v>
          </cell>
          <cell r="R741" t="str">
            <v>BXJS035074</v>
          </cell>
          <cell r="AB741" t="str">
            <v>Today We attend the customer site for shedule service so we change valve kit and start machine running good condition</v>
          </cell>
        </row>
        <row r="742">
          <cell r="A742">
            <v>46122.460902777799</v>
          </cell>
          <cell r="B742">
            <v>7428</v>
          </cell>
          <cell r="F742" t="str">
            <v>CC-02042429</v>
          </cell>
          <cell r="J742" t="str">
            <v>Schedule Service</v>
          </cell>
          <cell r="R742" t="str">
            <v>BXBS036173</v>
          </cell>
          <cell r="AB742" t="str">
            <v>We visited site and changed air filter, Oil filter, Separator and oil after than start and check unit running well condition at the present time.We visited site and changed air filter, Oil filter, Separator and oil after than start and check unit running well condition at the present time.</v>
          </cell>
        </row>
        <row r="743">
          <cell r="A743">
            <v>46122.451319444401</v>
          </cell>
          <cell r="B743">
            <v>1629</v>
          </cell>
          <cell r="F743" t="str">
            <v>CC-02042396</v>
          </cell>
          <cell r="J743" t="str">
            <v>Schedule Service</v>
          </cell>
          <cell r="R743" t="str">
            <v>BYLD201693</v>
          </cell>
          <cell r="AB743" t="str">
            <v>Attend the site for 1500 hours scheduled service so following Job are done replace separator filter. Actuator kit 2nos pressure regulator kit 3nos Arv kit 1nos air filter engine side 1nos after shedule service done than start the unit running good condition no air leakeag no oil leakage unit running satisfaction Note: customer self replace compressor side air filter before 4 days</v>
          </cell>
        </row>
        <row r="744">
          <cell r="A744">
            <v>46121.720844907402</v>
          </cell>
          <cell r="B744">
            <v>5573</v>
          </cell>
          <cell r="F744" t="str">
            <v>CC-02041956</v>
          </cell>
          <cell r="J744" t="str">
            <v>Schedule Service</v>
          </cell>
          <cell r="R744" t="str">
            <v>BVES049148</v>
          </cell>
          <cell r="AB744" t="str">
            <v>Today We attend the customer site for shedule service so we change part during service:- air filter, oil filter, oil, separator and Pre filter then start machine running good condition</v>
          </cell>
        </row>
        <row r="745">
          <cell r="A745">
            <v>46121.720069444404</v>
          </cell>
          <cell r="B745">
            <v>3754</v>
          </cell>
          <cell r="F745" t="str">
            <v>CC-02041951</v>
          </cell>
          <cell r="J745" t="str">
            <v>Schedule Service</v>
          </cell>
          <cell r="R745" t="str">
            <v>BVES049149</v>
          </cell>
          <cell r="AB745" t="str">
            <v>Today We attend the customer site for shedule service so we change part during service:- air filter oil filter oil separator and Pre filter then start machine running good condition</v>
          </cell>
        </row>
        <row r="746">
          <cell r="A746">
            <v>46121.719166666699</v>
          </cell>
          <cell r="B746">
            <v>11595</v>
          </cell>
          <cell r="F746" t="str">
            <v>CC-02041948</v>
          </cell>
          <cell r="J746" t="str">
            <v>Schedule Service</v>
          </cell>
          <cell r="R746" t="str">
            <v>BXHS037937</v>
          </cell>
          <cell r="AB746" t="str">
            <v>Today We attend the customer site for shedule service so we change part during service:- air filter oil filter oil separator and Pre filter then start machine running good condition Call symptoms closed</v>
          </cell>
        </row>
        <row r="747">
          <cell r="A747">
            <v>46121.6398611111</v>
          </cell>
          <cell r="B747">
            <v>11892</v>
          </cell>
          <cell r="F747" t="str">
            <v>CC-02041703</v>
          </cell>
          <cell r="J747" t="str">
            <v>General Service</v>
          </cell>
          <cell r="R747" t="str">
            <v>BWJS031206</v>
          </cell>
          <cell r="AB747" t="str">
            <v>Courtney visit carried out</v>
          </cell>
        </row>
        <row r="748">
          <cell r="A748">
            <v>46121.638854166697</v>
          </cell>
          <cell r="B748">
            <v>29434</v>
          </cell>
          <cell r="F748" t="str">
            <v>CC-02041698</v>
          </cell>
          <cell r="J748" t="str">
            <v>General Service</v>
          </cell>
          <cell r="R748" t="str">
            <v>BSKS036365</v>
          </cell>
          <cell r="AB748" t="str">
            <v>Courtney visit carried out</v>
          </cell>
        </row>
        <row r="749">
          <cell r="A749">
            <v>46121.637743055602</v>
          </cell>
          <cell r="B749">
            <v>42861</v>
          </cell>
          <cell r="F749" t="str">
            <v>CC-02041697</v>
          </cell>
          <cell r="J749" t="str">
            <v>General Service</v>
          </cell>
          <cell r="R749" t="str">
            <v>BSKS036366</v>
          </cell>
          <cell r="AB749" t="str">
            <v>Courtney visit carried out</v>
          </cell>
        </row>
        <row r="750">
          <cell r="A750">
            <v>46121.293449074103</v>
          </cell>
          <cell r="B750">
            <v>11305</v>
          </cell>
          <cell r="F750" t="str">
            <v>CC-02040936</v>
          </cell>
          <cell r="J750" t="str">
            <v>Schedule Service - AMC</v>
          </cell>
          <cell r="R750" t="str">
            <v>BXJF111817</v>
          </cell>
          <cell r="AB750" t="str">
            <v>AMC Visit carried out</v>
          </cell>
        </row>
        <row r="751">
          <cell r="A751">
            <v>46121.293101851901</v>
          </cell>
          <cell r="B751">
            <v>15510</v>
          </cell>
          <cell r="F751" t="str">
            <v>CC-02040933</v>
          </cell>
          <cell r="J751" t="str">
            <v>Schedule Service - AMC</v>
          </cell>
          <cell r="R751" t="str">
            <v>BXKS035161</v>
          </cell>
          <cell r="AB751" t="str">
            <v>AMC visit carried out service report close now</v>
          </cell>
        </row>
        <row r="752">
          <cell r="A752">
            <v>46121.292905092603</v>
          </cell>
          <cell r="B752">
            <v>76536</v>
          </cell>
          <cell r="F752" t="str">
            <v>CC-02040932</v>
          </cell>
          <cell r="J752" t="str">
            <v>Schedule Service - AMC</v>
          </cell>
          <cell r="R752" t="str">
            <v>BMBS030816</v>
          </cell>
          <cell r="AB752" t="str">
            <v>AMC visit carried out</v>
          </cell>
        </row>
        <row r="753">
          <cell r="A753">
            <v>46121.292800925898</v>
          </cell>
          <cell r="B753">
            <v>334097</v>
          </cell>
          <cell r="F753" t="str">
            <v>CC-02040931</v>
          </cell>
          <cell r="J753" t="str">
            <v>Schedule Service - AMC</v>
          </cell>
          <cell r="R753" t="str">
            <v>BSLS036682</v>
          </cell>
          <cell r="AB753" t="str">
            <v>AMC visit carried out</v>
          </cell>
        </row>
        <row r="754">
          <cell r="A754">
            <v>46121.292696759301</v>
          </cell>
          <cell r="B754">
            <v>43773</v>
          </cell>
          <cell r="F754" t="str">
            <v>CC-02040930</v>
          </cell>
          <cell r="J754" t="str">
            <v>Schedule Service - AMC</v>
          </cell>
          <cell r="R754" t="str">
            <v>BRIS035838</v>
          </cell>
          <cell r="AB754" t="str">
            <v>AMC visit carried out</v>
          </cell>
        </row>
        <row r="755">
          <cell r="A755">
            <v>46120.726412037002</v>
          </cell>
          <cell r="B755">
            <v>0</v>
          </cell>
          <cell r="F755" t="str">
            <v>CC-02040641</v>
          </cell>
          <cell r="J755" t="str">
            <v>Commissioning</v>
          </cell>
          <cell r="R755" t="str">
            <v>CZJE564840</v>
          </cell>
          <cell r="AB755" t="str">
            <v>Commissioning done on dated 08-04-2026</v>
          </cell>
        </row>
        <row r="756">
          <cell r="A756">
            <v>46120.620543981502</v>
          </cell>
          <cell r="B756">
            <v>4325</v>
          </cell>
          <cell r="F756" t="str">
            <v>CC-02040288</v>
          </cell>
          <cell r="J756" t="str">
            <v>Field Campaign</v>
          </cell>
          <cell r="R756" t="str">
            <v>BWHD164015</v>
          </cell>
          <cell r="AB756" t="str">
            <v>Today We attend the customer site for shedule service so we change part during service:- air filter, oil filter, oil, separator and Pre filter then start machine running good condition</v>
          </cell>
        </row>
        <row r="757">
          <cell r="A757">
            <v>46120.619178240697</v>
          </cell>
          <cell r="B757">
            <v>4325</v>
          </cell>
          <cell r="F757" t="str">
            <v>CC-02040284</v>
          </cell>
          <cell r="J757" t="str">
            <v>Schedule Service</v>
          </cell>
          <cell r="R757" t="str">
            <v>BWHD164015</v>
          </cell>
          <cell r="AB757" t="str">
            <v>Attend the site for schedule service start the work oil drain tank and cooler after cranking 2 Time total oil drain 38 liter change parts-oil 40lit, Air filter 2 nos, oil filter 2 nos replace the parts and start the unit unit running good condition</v>
          </cell>
        </row>
        <row r="758">
          <cell r="A758">
            <v>46120.484953703701</v>
          </cell>
          <cell r="B758">
            <v>681</v>
          </cell>
          <cell r="F758" t="str">
            <v>CC-02039893</v>
          </cell>
          <cell r="J758" t="str">
            <v>Schedule Service</v>
          </cell>
          <cell r="R758" t="str">
            <v>BYHD232906</v>
          </cell>
          <cell r="AB758" t="str">
            <v>Attend the site for shedule service so following Job are done Oil drain from tank and cooler total drain oil is 110 liter after replace parts oil filter 2 nos , spin oil filter 1nos air filter 1nos compressor side Oil topped in separator tank with one dead Crank 113 liter again Oil oil topped in separator tank 3 liter after shedule service done than start the unit running good condition no air leakeag no oil leakage unit running satisfaction</v>
          </cell>
        </row>
        <row r="759">
          <cell r="A759">
            <v>46120.459421296298</v>
          </cell>
          <cell r="B759">
            <v>11084</v>
          </cell>
          <cell r="F759" t="str">
            <v>CC-02039834</v>
          </cell>
          <cell r="J759" t="str">
            <v>Schedule Service</v>
          </cell>
          <cell r="R759" t="str">
            <v>BXJS034965</v>
          </cell>
          <cell r="AB759" t="str">
            <v>Attend the site for scheduled service so change air filter, oil filter, air oil separator, motor greasing and oil. Then start the unit found running ok.</v>
          </cell>
        </row>
        <row r="760">
          <cell r="A760">
            <v>46119.610405092601</v>
          </cell>
          <cell r="B760">
            <v>5572</v>
          </cell>
          <cell r="F760" t="str">
            <v>CC-02038926</v>
          </cell>
          <cell r="J760" t="str">
            <v>General Service</v>
          </cell>
          <cell r="R760" t="str">
            <v>BVES049148</v>
          </cell>
          <cell r="AB760" t="str">
            <v>Today We attend the customer site for general visit so we check and found that compressor running good condition but service due</v>
          </cell>
        </row>
        <row r="761">
          <cell r="A761">
            <v>46119.608865740702</v>
          </cell>
          <cell r="B761">
            <v>3705</v>
          </cell>
          <cell r="F761" t="str">
            <v>CC-02038922</v>
          </cell>
          <cell r="J761" t="str">
            <v>General Service</v>
          </cell>
          <cell r="R761" t="str">
            <v>BVES049149</v>
          </cell>
          <cell r="AB761" t="str">
            <v>Today We attend the customer site for general visit so we check and found that compressor running good condition but service due</v>
          </cell>
        </row>
        <row r="762">
          <cell r="A762">
            <v>46119.600023148101</v>
          </cell>
          <cell r="B762">
            <v>11540</v>
          </cell>
          <cell r="F762" t="str">
            <v>CC-02038895</v>
          </cell>
          <cell r="J762" t="str">
            <v>General Service</v>
          </cell>
          <cell r="R762" t="str">
            <v>BXHS037937</v>
          </cell>
          <cell r="AB762" t="str">
            <v>Today We attend the customer site for general visit so we check and found that compressor running good condition but service due</v>
          </cell>
        </row>
        <row r="763">
          <cell r="A763">
            <v>46119.587233796301</v>
          </cell>
          <cell r="B763">
            <v>0</v>
          </cell>
          <cell r="F763" t="str">
            <v>CC-02038851</v>
          </cell>
          <cell r="J763" t="str">
            <v>Commissioning</v>
          </cell>
          <cell r="R763" t="str">
            <v>CZLE694987</v>
          </cell>
          <cell r="AB763" t="str">
            <v>Commissioning done on dated 07-04-2026</v>
          </cell>
        </row>
        <row r="764">
          <cell r="A764">
            <v>46119.528055555602</v>
          </cell>
          <cell r="B764">
            <v>0</v>
          </cell>
          <cell r="F764" t="str">
            <v>CC-02038703</v>
          </cell>
          <cell r="J764" t="str">
            <v>Commissioning</v>
          </cell>
          <cell r="R764" t="str">
            <v>BYIK030667</v>
          </cell>
          <cell r="AB764" t="str">
            <v>Commissioning done on dated 07-04-2026</v>
          </cell>
        </row>
        <row r="765">
          <cell r="A765">
            <v>46119.527037036998</v>
          </cell>
          <cell r="B765">
            <v>1</v>
          </cell>
          <cell r="F765" t="str">
            <v>CC-02038696</v>
          </cell>
          <cell r="J765" t="str">
            <v>Commissioning</v>
          </cell>
          <cell r="R765" t="str">
            <v>BYIS046128</v>
          </cell>
          <cell r="AB765" t="str">
            <v>Commissioning done on dated 07-04-2026, uptime warranty.....Comm date-07-04-2026</v>
          </cell>
        </row>
        <row r="766">
          <cell r="A766">
            <v>46119.4395717593</v>
          </cell>
          <cell r="B766">
            <v>0</v>
          </cell>
          <cell r="F766" t="str">
            <v>CC-02038342</v>
          </cell>
          <cell r="J766" t="str">
            <v>Preservative Measures</v>
          </cell>
          <cell r="R766" t="str">
            <v>BYIK030667</v>
          </cell>
          <cell r="AB766" t="str">
            <v>Preservative measures carried out</v>
          </cell>
        </row>
        <row r="767">
          <cell r="A767">
            <v>46119.425787036998</v>
          </cell>
          <cell r="B767">
            <v>0</v>
          </cell>
          <cell r="F767" t="str">
            <v>CC-02038314</v>
          </cell>
          <cell r="J767" t="str">
            <v>Preservative Measures</v>
          </cell>
          <cell r="R767" t="str">
            <v>BYIS046128</v>
          </cell>
          <cell r="AB767" t="str">
            <v>Preservative measures carried out</v>
          </cell>
        </row>
        <row r="768">
          <cell r="A768">
            <v>46119.423668981501</v>
          </cell>
          <cell r="B768">
            <v>30801</v>
          </cell>
          <cell r="F768" t="str">
            <v>CC-02038307</v>
          </cell>
          <cell r="J768" t="str">
            <v>Schedule Service</v>
          </cell>
          <cell r="R768" t="str">
            <v>ONIC370102</v>
          </cell>
          <cell r="AB768" t="str">
            <v>Preservative measures carried out</v>
          </cell>
        </row>
        <row r="769">
          <cell r="A769">
            <v>46119.293194444399</v>
          </cell>
          <cell r="B769">
            <v>41025</v>
          </cell>
          <cell r="F769" t="str">
            <v>CC-02038166</v>
          </cell>
          <cell r="J769" t="str">
            <v>Schedule Service - AMC</v>
          </cell>
          <cell r="R769" t="str">
            <v>BMJS040004</v>
          </cell>
          <cell r="AB769" t="str">
            <v>AMC visit carried out</v>
          </cell>
        </row>
        <row r="770">
          <cell r="A770">
            <v>46118.705219907402</v>
          </cell>
          <cell r="B770">
            <v>2070</v>
          </cell>
          <cell r="F770" t="str">
            <v>CC-02037778</v>
          </cell>
          <cell r="J770" t="str">
            <v>Field Campaign</v>
          </cell>
          <cell r="R770" t="str">
            <v>BXID164764</v>
          </cell>
          <cell r="AB770" t="str">
            <v>Attend the site for Spare kit, copper connecting modification so the following Job are done, Open the old Spare kit, copper connecting then fitted new Spare kit, copper connecting, under a FOC basis.</v>
          </cell>
        </row>
        <row r="771">
          <cell r="A771">
            <v>46118.704143518502</v>
          </cell>
          <cell r="B771">
            <v>2194</v>
          </cell>
          <cell r="F771" t="str">
            <v>CC-02037770</v>
          </cell>
          <cell r="J771" t="str">
            <v>Field Campaign</v>
          </cell>
          <cell r="R771" t="str">
            <v>BXFD164605</v>
          </cell>
          <cell r="AB771" t="str">
            <v>Attend the site for Spare kit, copper connecting modification so the following Job are done, Open the old Spare kit, copper connecting then fitted new Spare kit, copper connecting, under a FOC basis.</v>
          </cell>
        </row>
        <row r="772">
          <cell r="A772">
            <v>46118.701030092598</v>
          </cell>
          <cell r="B772">
            <v>6095</v>
          </cell>
          <cell r="F772" t="str">
            <v>CC-02037760</v>
          </cell>
          <cell r="J772" t="str">
            <v>Field Campaign</v>
          </cell>
          <cell r="R772" t="str">
            <v>BXKD164206</v>
          </cell>
          <cell r="AB772" t="str">
            <v>Attend the site for Spare kit, copper connecting modification so the following Job are done, Open the old Spare kit, copper connecting then fitted new Spare kit, copper connecting, under a FOC basis.</v>
          </cell>
        </row>
        <row r="773">
          <cell r="A773">
            <v>46118.699606481503</v>
          </cell>
          <cell r="B773">
            <v>2517</v>
          </cell>
          <cell r="F773" t="str">
            <v>CC-02037754</v>
          </cell>
          <cell r="J773" t="str">
            <v>Field Campaign</v>
          </cell>
          <cell r="R773" t="str">
            <v>BXGD164662</v>
          </cell>
          <cell r="AB773" t="str">
            <v>Attend the site for Spare kit, copper connecting modification so the following Job are done, Open the old Spare kit, copper connecting then fitted new Spare kit, copper connecting, under a FOC basis.</v>
          </cell>
        </row>
        <row r="774">
          <cell r="A774">
            <v>46118.662546296298</v>
          </cell>
          <cell r="B774">
            <v>5611</v>
          </cell>
          <cell r="F774" t="str">
            <v>CC-02037665</v>
          </cell>
          <cell r="J774" t="str">
            <v>Schedule Service</v>
          </cell>
          <cell r="R774" t="str">
            <v>BWED163889</v>
          </cell>
          <cell r="AB774" t="str">
            <v>Attend the site for shedule service so following Job are done Oil drain from tank and cooler after cranking two times again Oil drain from tank and cooler total drain oil is 37 liter after repalce parts separator filter, Oil filter 2nos air filter 2nos engine and compressor both side oil topped in separator tank with one dead Crank 39 liter after shedule service done than start the unit running good condition no air leakeag no oil leakage unit running satisfaction</v>
          </cell>
        </row>
        <row r="775">
          <cell r="A775">
            <v>46118.6386458333</v>
          </cell>
          <cell r="B775">
            <v>812</v>
          </cell>
          <cell r="F775" t="str">
            <v>CC-02037593</v>
          </cell>
          <cell r="J775" t="str">
            <v>Complaint - Running With Problem</v>
          </cell>
          <cell r="R775" t="str">
            <v>BYID165412</v>
          </cell>
          <cell r="AB775" t="str">
            <v>Attend the site for unit tripping so start the work start the unit and check unit load condition tripping so open the actuator kit engine said and clean then refitted and start the and rpm set idal and load condition unit running good condition.</v>
          </cell>
        </row>
        <row r="776">
          <cell r="A776">
            <v>46118.558148148099</v>
          </cell>
          <cell r="B776">
            <v>10573</v>
          </cell>
          <cell r="F776" t="str">
            <v>CC-02037368</v>
          </cell>
          <cell r="J776" t="str">
            <v>Complaint - Breakdown</v>
          </cell>
          <cell r="R776" t="str">
            <v>BWLS032007</v>
          </cell>
          <cell r="AB776" t="str">
            <v>Today We attend the customer site for complain compressor not working properly so we check and found that cooling fan abnormal sound otherwise compressor running good condition, parts estimate shared with customer but approval not received. as per customer unit running well they will provide approval after some time.</v>
          </cell>
        </row>
        <row r="777">
          <cell r="A777">
            <v>46118.556273148097</v>
          </cell>
          <cell r="B777">
            <v>0</v>
          </cell>
          <cell r="F777" t="str">
            <v>CC-02037359</v>
          </cell>
          <cell r="J777" t="str">
            <v>Complaint - Breakdown</v>
          </cell>
          <cell r="R777" t="str">
            <v>SN23T000415</v>
          </cell>
          <cell r="AB777" t="str">
            <v>Attend the site for controller change so, change the same from customer stock. Then start the unit found running ok. Controller board burnt.</v>
          </cell>
        </row>
        <row r="778">
          <cell r="A778">
            <v>46118.442141203697</v>
          </cell>
          <cell r="B778">
            <v>30281</v>
          </cell>
          <cell r="F778" t="str">
            <v>CC-02036961</v>
          </cell>
          <cell r="J778" t="str">
            <v>General Service</v>
          </cell>
          <cell r="R778" t="str">
            <v>GOHC370805</v>
          </cell>
          <cell r="AB778" t="str">
            <v>Courtney visit carried out</v>
          </cell>
        </row>
        <row r="779">
          <cell r="A779">
            <v>46118.436435185198</v>
          </cell>
          <cell r="B779">
            <v>3060</v>
          </cell>
          <cell r="F779" t="str">
            <v>CC-02036944</v>
          </cell>
          <cell r="J779" t="str">
            <v>General Service</v>
          </cell>
          <cell r="R779" t="str">
            <v>BWEC370313</v>
          </cell>
          <cell r="AB779" t="str">
            <v>Courtney visit carried out</v>
          </cell>
        </row>
        <row r="780">
          <cell r="A780">
            <v>46118.275486111103</v>
          </cell>
          <cell r="B780">
            <v>60244</v>
          </cell>
          <cell r="F780" t="str">
            <v>CC-02036704</v>
          </cell>
          <cell r="J780" t="str">
            <v>Schedule Service - AMC</v>
          </cell>
          <cell r="R780" t="str">
            <v>BPAS030126</v>
          </cell>
          <cell r="AB780" t="str">
            <v>AMC visit carried out</v>
          </cell>
        </row>
        <row r="781">
          <cell r="A781">
            <v>46118.275277777801</v>
          </cell>
          <cell r="B781">
            <v>34447</v>
          </cell>
          <cell r="F781" t="str">
            <v>CC-02036702</v>
          </cell>
          <cell r="J781" t="str">
            <v>Schedule Service - AMC</v>
          </cell>
          <cell r="R781" t="str">
            <v>BSIC376940</v>
          </cell>
          <cell r="AB781" t="str">
            <v>AMC visit carried out</v>
          </cell>
        </row>
        <row r="782">
          <cell r="A782">
            <v>46118.274768518502</v>
          </cell>
          <cell r="B782">
            <v>119355</v>
          </cell>
          <cell r="F782" t="str">
            <v>CC-02036698</v>
          </cell>
          <cell r="J782" t="str">
            <v>Schedule Service - AMC</v>
          </cell>
          <cell r="R782" t="str">
            <v>BTES044431</v>
          </cell>
          <cell r="AB782" t="str">
            <v>AMC visit carried out</v>
          </cell>
        </row>
        <row r="783">
          <cell r="A783">
            <v>46118.272615740701</v>
          </cell>
          <cell r="B783">
            <v>40888</v>
          </cell>
          <cell r="F783" t="str">
            <v>CC-02036682</v>
          </cell>
          <cell r="J783" t="str">
            <v>Schedule Service - AMC</v>
          </cell>
          <cell r="R783" t="str">
            <v>BOKC370020</v>
          </cell>
          <cell r="AB783" t="str">
            <v>AMC visit carried out</v>
          </cell>
        </row>
        <row r="784">
          <cell r="A784">
            <v>46118.271851851903</v>
          </cell>
          <cell r="B784">
            <v>32606</v>
          </cell>
          <cell r="F784" t="str">
            <v>CC-02036679</v>
          </cell>
          <cell r="J784" t="str">
            <v>Schedule Service - AMC</v>
          </cell>
          <cell r="R784" t="str">
            <v>BQES030978</v>
          </cell>
          <cell r="AB784" t="str">
            <v>AMC visit carried out</v>
          </cell>
        </row>
        <row r="785">
          <cell r="A785">
            <v>46116.680578703701</v>
          </cell>
          <cell r="B785">
            <v>49085</v>
          </cell>
          <cell r="F785" t="str">
            <v>CC-02036218</v>
          </cell>
          <cell r="J785" t="str">
            <v>Schedule Service</v>
          </cell>
          <cell r="R785" t="str">
            <v>GOGC370754</v>
          </cell>
          <cell r="AB785" t="str">
            <v>Today We attend the customer site for shedule service so we change part during service:- Air filter, oil filter, oil and separator then start machine running good condition we also clean cooler</v>
          </cell>
        </row>
        <row r="786">
          <cell r="A786">
            <v>46116.609907407401</v>
          </cell>
          <cell r="B786">
            <v>809</v>
          </cell>
          <cell r="F786" t="str">
            <v>CC-02036006</v>
          </cell>
          <cell r="J786" t="str">
            <v>Complaint - Running With Problem</v>
          </cell>
          <cell r="R786" t="str">
            <v>BYDD232713</v>
          </cell>
          <cell r="AB786" t="str">
            <v>Attend the site as per customer complaint for oil leakage so check the unit found oil leakage through cooler in hose near the punching area, machine parameters are in normal condition, air filter recently replaced by customer, dot also found 96 while running condition. Stop the unit and replace the cooler in hose under FOC basis. Hose part no-035302855. After replace the hose oil topped up in tank 5 litres air lube plus from customer stock. Start and run the unit found unit is running in normal condition.</v>
          </cell>
        </row>
        <row r="787">
          <cell r="A787">
            <v>46116.587534722203</v>
          </cell>
          <cell r="B787">
            <v>376</v>
          </cell>
          <cell r="F787" t="str">
            <v>CC-02035969</v>
          </cell>
          <cell r="J787" t="str">
            <v>General Service</v>
          </cell>
          <cell r="R787" t="str">
            <v>BUFS046806</v>
          </cell>
          <cell r="AB787" t="str">
            <v>Courtney visit carried out</v>
          </cell>
        </row>
        <row r="788">
          <cell r="A788">
            <v>46116.586134259298</v>
          </cell>
          <cell r="B788">
            <v>18645</v>
          </cell>
          <cell r="F788" t="str">
            <v>CC-02035968</v>
          </cell>
          <cell r="J788" t="str">
            <v>General Service</v>
          </cell>
          <cell r="R788" t="str">
            <v>BWGS034071</v>
          </cell>
          <cell r="AB788" t="str">
            <v>Courtney visit carried out</v>
          </cell>
        </row>
        <row r="789">
          <cell r="A789">
            <v>46116.583229166703</v>
          </cell>
          <cell r="B789">
            <v>8194</v>
          </cell>
          <cell r="F789" t="str">
            <v>CC-02035963</v>
          </cell>
          <cell r="J789" t="str">
            <v>General Service</v>
          </cell>
          <cell r="R789" t="str">
            <v>BUGS047159</v>
          </cell>
          <cell r="AB789" t="str">
            <v>Courtney visit carried out</v>
          </cell>
        </row>
        <row r="790">
          <cell r="A790">
            <v>46116.520057870403</v>
          </cell>
          <cell r="B790">
            <v>3500</v>
          </cell>
          <cell r="F790" t="str">
            <v>CC-02035783</v>
          </cell>
          <cell r="J790" t="str">
            <v>Complaint - Breakdown</v>
          </cell>
          <cell r="R790" t="str">
            <v>BQGD220072</v>
          </cell>
          <cell r="AB790" t="str">
            <v>As per previous inspection of airend due to dust entry through air duct rubber elbow airend rotor having  many more scratches and also damage the rotor hausing which was costing high value for repairing so customer decided to purchase new airend. So on dated 04.04.2026 we have fitted the new airend model X990513 and airend sl no UZLA226798. Airemd AVM 2 nos., replaced by new and replace new airduct rubber elbow. Oil cooler, Pipelines, and separator tank cleaned by caustic soda and water, After cleaning fitted the all parts in same and replace the new oil filter, air filter, separator filter and new thermal valve 150 deg.cel. Before starting fill oil in airend 4 litres, oil topped up in tank upto full guage level, clean pressure regulator valve assembly and fitted the same kit. After then dead crank the unit two times and maintain the oil level upto half guage level. External oil leakage not found from anywhere. Start and run the unit on load condition found unit is running in ok condition...Provided mobile number is correct we just talk with customer +91 95257 50010</v>
          </cell>
        </row>
        <row r="791">
          <cell r="A791">
            <v>46116.424444444398</v>
          </cell>
          <cell r="B791">
            <v>12961</v>
          </cell>
          <cell r="F791" t="str">
            <v>CC-02035456</v>
          </cell>
          <cell r="J791" t="str">
            <v>General Service</v>
          </cell>
          <cell r="R791" t="str">
            <v>BSBC375535</v>
          </cell>
          <cell r="AB791" t="str">
            <v>Courtney visit carried out</v>
          </cell>
        </row>
        <row r="792">
          <cell r="A792">
            <v>46116.422650462999</v>
          </cell>
          <cell r="B792">
            <v>10466</v>
          </cell>
          <cell r="F792" t="str">
            <v>CC-02035454</v>
          </cell>
          <cell r="J792" t="str">
            <v>General Service</v>
          </cell>
          <cell r="R792" t="str">
            <v>BUGC373215</v>
          </cell>
          <cell r="AB792" t="str">
            <v>Courtney visit carried out</v>
          </cell>
        </row>
        <row r="793">
          <cell r="A793">
            <v>46116.419930555603</v>
          </cell>
          <cell r="B793">
            <v>147</v>
          </cell>
          <cell r="F793" t="str">
            <v>CC-02035450</v>
          </cell>
          <cell r="J793" t="str">
            <v>General Service</v>
          </cell>
          <cell r="R793" t="str">
            <v>BYEC378348</v>
          </cell>
          <cell r="AB793" t="str">
            <v>Courtney visit carried out</v>
          </cell>
        </row>
        <row r="794">
          <cell r="A794">
            <v>46115.735069444403</v>
          </cell>
          <cell r="B794">
            <v>9746</v>
          </cell>
          <cell r="F794" t="str">
            <v>CC-02035098</v>
          </cell>
          <cell r="J794" t="str">
            <v>General Service</v>
          </cell>
          <cell r="R794" t="str">
            <v>BWLS031913</v>
          </cell>
          <cell r="AB794" t="str">
            <v>Courtesy visit carried out</v>
          </cell>
        </row>
        <row r="795">
          <cell r="A795">
            <v>46115.733738425901</v>
          </cell>
          <cell r="B795">
            <v>2849</v>
          </cell>
          <cell r="F795" t="str">
            <v>CC-02035095</v>
          </cell>
          <cell r="J795" t="str">
            <v>General Service</v>
          </cell>
          <cell r="R795" t="str">
            <v>BXFC374338</v>
          </cell>
          <cell r="AB795" t="str">
            <v>Courtesy visit carried out</v>
          </cell>
        </row>
        <row r="796">
          <cell r="A796">
            <v>46115.725023148101</v>
          </cell>
          <cell r="B796"/>
          <cell r="F796" t="str">
            <v>CC-02035077</v>
          </cell>
          <cell r="J796" t="str">
            <v>Preservative Measures</v>
          </cell>
          <cell r="R796" t="str">
            <v>BYEC378102</v>
          </cell>
          <cell r="AB796"/>
        </row>
        <row r="797">
          <cell r="A797">
            <v>46115.705960648098</v>
          </cell>
          <cell r="B797">
            <v>1553</v>
          </cell>
          <cell r="F797" t="str">
            <v>CC-02035017</v>
          </cell>
          <cell r="J797" t="str">
            <v>General Service</v>
          </cell>
          <cell r="R797" t="str">
            <v>BYFS045580</v>
          </cell>
          <cell r="AB797" t="str">
            <v>Today We attend the customer site for general visit so we check and found that compressor running good condition but service due</v>
          </cell>
        </row>
        <row r="798">
          <cell r="A798">
            <v>46115.694745370398</v>
          </cell>
          <cell r="B798">
            <v>19091</v>
          </cell>
          <cell r="F798" t="str">
            <v>CC-02034974</v>
          </cell>
          <cell r="J798" t="str">
            <v>General Service</v>
          </cell>
          <cell r="R798" t="str">
            <v>BSBC375576</v>
          </cell>
          <cell r="AB798" t="str">
            <v>Today We attend the customer site for general visit so we check and found that compressor running good condition but service due</v>
          </cell>
        </row>
        <row r="799">
          <cell r="A799">
            <v>46115.693854166697</v>
          </cell>
          <cell r="B799">
            <v>14319</v>
          </cell>
          <cell r="F799" t="str">
            <v>CC-02034970</v>
          </cell>
          <cell r="J799" t="str">
            <v>General Service</v>
          </cell>
          <cell r="R799" t="str">
            <v>BTGC379081</v>
          </cell>
          <cell r="AB799" t="str">
            <v>Today We attend the customer site for general visit so we check and found that compressor running good condition but service due</v>
          </cell>
        </row>
        <row r="800">
          <cell r="A800">
            <v>46115.665671296301</v>
          </cell>
          <cell r="B800">
            <v>6757</v>
          </cell>
          <cell r="F800" t="str">
            <v>CC-02034864</v>
          </cell>
          <cell r="J800" t="str">
            <v>General Service</v>
          </cell>
          <cell r="R800" t="str">
            <v>BULC370702</v>
          </cell>
          <cell r="AB800" t="str">
            <v>We visited site and found unit running well condition at the present time.</v>
          </cell>
        </row>
        <row r="801">
          <cell r="A801">
            <v>46115.663368055597</v>
          </cell>
          <cell r="B801">
            <v>21261</v>
          </cell>
          <cell r="F801" t="str">
            <v>CC-02034855</v>
          </cell>
          <cell r="J801" t="str">
            <v>General Service</v>
          </cell>
          <cell r="R801" t="str">
            <v>BTHC379544</v>
          </cell>
          <cell r="AB801" t="str">
            <v>Courtesy visit carried out</v>
          </cell>
        </row>
        <row r="802">
          <cell r="A802">
            <v>46115.662418981497</v>
          </cell>
          <cell r="B802">
            <v>16047</v>
          </cell>
          <cell r="F802" t="str">
            <v>CC-02034853</v>
          </cell>
          <cell r="J802" t="str">
            <v>General Service</v>
          </cell>
          <cell r="R802" t="str">
            <v>BWKC378684</v>
          </cell>
          <cell r="AB802" t="str">
            <v>Courtesy visit carried out</v>
          </cell>
        </row>
        <row r="803">
          <cell r="A803">
            <v>46115.643599536997</v>
          </cell>
          <cell r="B803">
            <v>831</v>
          </cell>
          <cell r="F803" t="str">
            <v>CC-02034788</v>
          </cell>
          <cell r="J803" t="str">
            <v>Complaint - Running With Problem</v>
          </cell>
          <cell r="R803" t="str">
            <v>CZJM660276</v>
          </cell>
          <cell r="AB803" t="str">
            <v>Unit under observation 04-04-2026 ....................................... 10-04-2026 .....FOC raised for stater and approved , waiting for FOC part dispatched. waiting for FOC parts AO No. 235039101, 28-04-2026 .............. 01-05-2026 unit is under working condion and under observation 02-05-2026; Starter FOC AO-235039101, not yet dispatched..(Rajat-07-05-26) ................... 09-05-2026, LR details-507709090937, machine is under observation. (Rajat-11-05-26)....15-05-2026, Engineer on job hopefuly it will close by today noon 15-05-2026. We visited the site and replaced the stater Star Delta stater free of cost as the machine is under warranty. After replacing the stater, we started the machine and checked that the machine is working fine at this time.</v>
          </cell>
        </row>
        <row r="804">
          <cell r="A804">
            <v>46115.607268518499</v>
          </cell>
          <cell r="B804">
            <v>2507</v>
          </cell>
          <cell r="F804" t="str">
            <v>CC-02034656</v>
          </cell>
          <cell r="J804" t="str">
            <v>Schedule Service</v>
          </cell>
          <cell r="R804" t="str">
            <v>BXGD164662</v>
          </cell>
          <cell r="AB804" t="str">
            <v>Attend the site for schedule service start the work oil drain tank and cooler after cranking 2 Time total oil drain 38 liter change parts-oil 40lit and oil filter 2 nos replace the parts and start the unit unit running good condition all parameters proper work</v>
          </cell>
        </row>
        <row r="805">
          <cell r="A805">
            <v>46115.568958333301</v>
          </cell>
          <cell r="B805">
            <v>10290</v>
          </cell>
          <cell r="F805" t="str">
            <v>CC-02034568</v>
          </cell>
          <cell r="J805" t="str">
            <v>Schedule Service</v>
          </cell>
          <cell r="R805" t="str">
            <v>BVCD163165</v>
          </cell>
          <cell r="AB805" t="str">
            <v>Attend the site for sechdule service shiv mining jinagora so start the work oil drain tank and cooler after crank interval 15sec again darin oil tank and cooler total oil drain 35lit after change parts oil filter 2nos air filter 2nos engine and compressor both side. Oil air lube plus 39 lit all work done after start the unit found all parameters working under limit now uint running satisfactory.</v>
          </cell>
        </row>
        <row r="806">
          <cell r="A806">
            <v>46115.556469907402</v>
          </cell>
          <cell r="B806">
            <v>41814</v>
          </cell>
          <cell r="F806" t="str">
            <v>CC-02034538</v>
          </cell>
          <cell r="J806" t="str">
            <v>General Service</v>
          </cell>
          <cell r="R806" t="str">
            <v>GPJS030042</v>
          </cell>
          <cell r="AB806" t="str">
            <v>Today We attend the customer site for complain AMC visit so we check and found that compressor running good condition but service due</v>
          </cell>
        </row>
        <row r="807">
          <cell r="A807">
            <v>46115.548518518503</v>
          </cell>
          <cell r="B807">
            <v>35934</v>
          </cell>
          <cell r="F807" t="str">
            <v>CC-02034504</v>
          </cell>
          <cell r="J807" t="str">
            <v>General Service</v>
          </cell>
          <cell r="R807" t="str">
            <v>BRHS035368</v>
          </cell>
          <cell r="AB807" t="str">
            <v>Today We attend the customer site for amc visit so we check and found that compressor running good condition</v>
          </cell>
        </row>
        <row r="808">
          <cell r="A808">
            <v>46115.5474189815</v>
          </cell>
          <cell r="B808">
            <v>49423</v>
          </cell>
          <cell r="F808" t="str">
            <v>CC-02034499</v>
          </cell>
          <cell r="J808" t="str">
            <v>General Service</v>
          </cell>
          <cell r="R808" t="str">
            <v>BKCS040470</v>
          </cell>
          <cell r="AB808" t="str">
            <v>Today We attend the customer site for amc visit so we check and found that compressor running good condition</v>
          </cell>
        </row>
        <row r="809">
          <cell r="A809">
            <v>46115.443912037001</v>
          </cell>
          <cell r="B809">
            <v>9691</v>
          </cell>
          <cell r="F809" t="str">
            <v>CC-02034138</v>
          </cell>
          <cell r="J809" t="str">
            <v>General Service</v>
          </cell>
          <cell r="R809" t="str">
            <v>BUFC372952</v>
          </cell>
          <cell r="AB809" t="str">
            <v>Courtney visit carried out</v>
          </cell>
        </row>
        <row r="810">
          <cell r="A810">
            <v>46115.437337962998</v>
          </cell>
          <cell r="B810">
            <v>17399</v>
          </cell>
          <cell r="F810" t="str">
            <v>CC-02034124</v>
          </cell>
          <cell r="J810" t="str">
            <v>Schedule Service</v>
          </cell>
          <cell r="R810" t="str">
            <v>BVDS039269</v>
          </cell>
          <cell r="AB810" t="str">
            <v>Courtney visit carried out</v>
          </cell>
        </row>
        <row r="811">
          <cell r="A811">
            <v>46115.412280092598</v>
          </cell>
          <cell r="B811">
            <v>0</v>
          </cell>
          <cell r="F811" t="str">
            <v>CC-02034099</v>
          </cell>
          <cell r="J811" t="str">
            <v>Commissioning</v>
          </cell>
          <cell r="R811" t="str">
            <v>CZKM660277</v>
          </cell>
          <cell r="AB811" t="str">
            <v>Commissioning done on dated 03-04-2026</v>
          </cell>
        </row>
        <row r="812">
          <cell r="A812">
            <v>46114.693298611099</v>
          </cell>
          <cell r="B812">
            <v>12848</v>
          </cell>
          <cell r="F812" t="str">
            <v>CC-02033465</v>
          </cell>
          <cell r="J812" t="str">
            <v>General Service</v>
          </cell>
          <cell r="R812" t="str">
            <v>BQFC370869</v>
          </cell>
          <cell r="AB812" t="str">
            <v>Courtesy visit carried out</v>
          </cell>
        </row>
        <row r="813">
          <cell r="A813">
            <v>46114.691192129598</v>
          </cell>
          <cell r="B813">
            <v>15225</v>
          </cell>
          <cell r="F813" t="str">
            <v>CC-02033458</v>
          </cell>
          <cell r="J813" t="str">
            <v>General Service</v>
          </cell>
          <cell r="R813" t="str">
            <v>BTJC377158</v>
          </cell>
          <cell r="AB813" t="str">
            <v>We visited site check and found unit running well condition at the present time but service was due service required as soon as possible.</v>
          </cell>
        </row>
        <row r="814">
          <cell r="A814">
            <v>46114.675509259301</v>
          </cell>
          <cell r="B814">
            <v>5106</v>
          </cell>
          <cell r="F814" t="str">
            <v>CC-02033403</v>
          </cell>
          <cell r="J814" t="str">
            <v>Schedule Service</v>
          </cell>
          <cell r="R814" t="str">
            <v>BWED163893</v>
          </cell>
          <cell r="AB814" t="str">
            <v>Attend the site for scheduled service so drain oil from the tank and drained oil from the cooler total 35 liters oil drain then change air filter for compressor and engine both sides, change oil filter and ELGI air lube Plus oil 40 liters. Then start the unit found running ok.</v>
          </cell>
        </row>
        <row r="815">
          <cell r="A815">
            <v>46114.6539583333</v>
          </cell>
          <cell r="B815">
            <v>22926</v>
          </cell>
          <cell r="F815" t="str">
            <v>CC-02033331</v>
          </cell>
          <cell r="J815" t="str">
            <v>General Service</v>
          </cell>
          <cell r="R815" t="str">
            <v>BVGF111611</v>
          </cell>
          <cell r="AB815" t="str">
            <v>Attend the site for general check up, so check and found service due.</v>
          </cell>
        </row>
        <row r="816">
          <cell r="A816">
            <v>46114.651932870402</v>
          </cell>
          <cell r="B816">
            <v>5558</v>
          </cell>
          <cell r="F816" t="str">
            <v>CC-02033320</v>
          </cell>
          <cell r="J816" t="str">
            <v>General Service</v>
          </cell>
          <cell r="R816" t="str">
            <v>BYAS044711</v>
          </cell>
          <cell r="AB816" t="str">
            <v>We visited site and motor regressing done today this unit after than start and check unit running well condition at the present time.</v>
          </cell>
        </row>
        <row r="817">
          <cell r="A817">
            <v>46114.644618055601</v>
          </cell>
          <cell r="B817">
            <v>1250</v>
          </cell>
          <cell r="F817" t="str">
            <v>CC-02033294</v>
          </cell>
          <cell r="J817" t="str">
            <v>General Service</v>
          </cell>
          <cell r="R817" t="str">
            <v>BYEC378350</v>
          </cell>
          <cell r="AB817" t="str">
            <v>Attend the site for general check up, so check and found service due.</v>
          </cell>
        </row>
        <row r="818">
          <cell r="A818">
            <v>46114.639837962997</v>
          </cell>
          <cell r="B818">
            <v>3663</v>
          </cell>
          <cell r="F818" t="str">
            <v>CC-02033281</v>
          </cell>
          <cell r="J818" t="str">
            <v>General Service</v>
          </cell>
          <cell r="R818" t="str">
            <v>BXDS036915</v>
          </cell>
          <cell r="AB818" t="str">
            <v>Courtesy visit carried out</v>
          </cell>
        </row>
        <row r="819">
          <cell r="A819">
            <v>46114.565405092602</v>
          </cell>
          <cell r="B819">
            <v>36675</v>
          </cell>
          <cell r="F819" t="str">
            <v>CC-02033092</v>
          </cell>
          <cell r="J819" t="str">
            <v>Schedule Service</v>
          </cell>
          <cell r="R819" t="str">
            <v>BSDS043254</v>
          </cell>
          <cell r="AB819" t="str">
            <v>Today We attend the customer site for shedule service so we change part during service:- separator,oil and grease then start machine running good condition</v>
          </cell>
        </row>
        <row r="820">
          <cell r="A820">
            <v>46113.693611111099</v>
          </cell>
          <cell r="B820">
            <v>0</v>
          </cell>
          <cell r="F820" t="str">
            <v>CC-02032160</v>
          </cell>
          <cell r="J820" t="str">
            <v>General Service</v>
          </cell>
          <cell r="R820" t="str">
            <v>CXIE711560</v>
          </cell>
          <cell r="AB820" t="str">
            <v>Attend the site for scheduled service so change air filter, oil filter and oil. Then start the unit found running ok.</v>
          </cell>
        </row>
        <row r="821">
          <cell r="A821">
            <v>46113.692418981504</v>
          </cell>
          <cell r="B821">
            <v>10576</v>
          </cell>
          <cell r="F821" t="str">
            <v>CC-02032153</v>
          </cell>
          <cell r="J821" t="str">
            <v>Schedule Service</v>
          </cell>
          <cell r="R821" t="str">
            <v>BVDS039346</v>
          </cell>
          <cell r="AB821" t="str">
            <v>Attend the site for scheduled service so change air filter, oil filter and oil. Then start the unit found running ok.</v>
          </cell>
        </row>
        <row r="822">
          <cell r="A822">
            <v>46113.684537036999</v>
          </cell>
          <cell r="B822">
            <v>15156</v>
          </cell>
          <cell r="F822" t="str">
            <v>CC-02032128</v>
          </cell>
          <cell r="J822" t="str">
            <v>Complaint - Running With Problem</v>
          </cell>
          <cell r="R822" t="str">
            <v>BVIS040049</v>
          </cell>
          <cell r="AB822" t="str">
            <v>Quotation for airend repair shared with customer waiting for approval 01-04-2026.... unit under uptime warranty , hence ask to customer provide service history.....Pramod-03-04-2026  ................... 04-04-2026 ....................................... 10-04-2026  ........................ 18-04-2026 ..................... 24-04-2026; Informed Customer for dispatch the AE at our Service center, Customer have stand by unit...(Rajat-27.04.26)... Waiting for dispatched details.....Pramod-28-04-2026 ............ 02-05-2026, customer dispatch the air end by Wednesday (06-05/2026) ................... 09-05-2026... Till date not get dispatched details from customer site, hence advice dealer team to close the call with proper documents.......Pramod-15-05-2026. Customer dispatch the airend by next Monday (18-05-2026)  ........... 16-05-2026 Attend the sir complaint of abnormal noise so chack the unit found air end need to be repair. So we take approval from product team to repair airend under warranty and we get the approval. We advice customer to send air end ti Air Engineeing for air end repairing, but coustomer not agree to repair the air end they asking to change the air end with new one under warranty. So now are going to close the call. Waiting for product team approval 19-05-2026.....today send mail to PM to close the call...Pramod-22-05-2026   .............. 22-05-2026 Product team approval email attached in call.</v>
          </cell>
        </row>
        <row r="823">
          <cell r="A823">
            <v>46113.608078703699</v>
          </cell>
          <cell r="B823">
            <v>1307</v>
          </cell>
          <cell r="F823" t="str">
            <v>CC-02031830</v>
          </cell>
          <cell r="J823" t="str">
            <v>Complaint - Running With Problem</v>
          </cell>
          <cell r="R823" t="str">
            <v>BYLD232523</v>
          </cell>
          <cell r="AB823" t="str">
            <v>Attend the site as per customer complaint for oil leakage so check the unit found oil leakage through cooler in hose near the punching area, machine parameters are in normal condition, air filter recently replaced by customer, dot also found 96 while running condition. Stop the unit and replace the cooler in hose under FOC basis. Old hose batch no - FT15032025, and new hose batch no FT130318. Hose part no-035302855. After replace the hose oil topped up in tank 5 litres air lube plus from customer stock. Start and run the unit found unit is running in normal condition.</v>
          </cell>
        </row>
        <row r="824">
          <cell r="A824">
            <v>46113.513402777797</v>
          </cell>
          <cell r="B824">
            <v>11238</v>
          </cell>
          <cell r="F824" t="str">
            <v>CC-02031536</v>
          </cell>
          <cell r="J824" t="str">
            <v>General Service</v>
          </cell>
          <cell r="R824" t="str">
            <v>BTEC378588</v>
          </cell>
          <cell r="AB824" t="str">
            <v>Today We attend the customer site for complain PLC not working so we change stand by plc now machine running good condition old plc sl. No- B11540 STAND BY PLC SL. No.- B08895</v>
          </cell>
        </row>
        <row r="825">
          <cell r="A825">
            <v>46113.432638888902</v>
          </cell>
          <cell r="B825">
            <v>14291</v>
          </cell>
          <cell r="F825" t="str">
            <v>CC-02031221</v>
          </cell>
          <cell r="J825" t="str">
            <v>Schedule Service</v>
          </cell>
          <cell r="R825" t="str">
            <v>BVIS040049</v>
          </cell>
          <cell r="AB825" t="str">
            <v>Attend the site for complaints of abnormal noise, so check and found abnormal noise coming from airend. So advise customers to repair or replace the airend. But the customer said to carry scheduled service then we change the air filter, oil filter, air oil separator, motor greasing and all valve kit.</v>
          </cell>
        </row>
        <row r="826">
          <cell r="A826">
            <v>46112.728958333297</v>
          </cell>
          <cell r="B826">
            <v>1019</v>
          </cell>
          <cell r="F826" t="str">
            <v>CC-02030791</v>
          </cell>
          <cell r="J826" t="str">
            <v>General Service</v>
          </cell>
          <cell r="R826" t="str">
            <v>BYLC376467</v>
          </cell>
          <cell r="AB826" t="str">
            <v>Courtney visit carried out</v>
          </cell>
        </row>
        <row r="827">
          <cell r="A827">
            <v>46112.725879629601</v>
          </cell>
          <cell r="B827">
            <v>1019</v>
          </cell>
          <cell r="F827" t="str">
            <v>CC-02030779</v>
          </cell>
          <cell r="J827" t="str">
            <v>General Service</v>
          </cell>
          <cell r="R827" t="str">
            <v>BYLC376467</v>
          </cell>
          <cell r="AB827" t="str">
            <v>Courtney visit carried out</v>
          </cell>
        </row>
        <row r="828">
          <cell r="A828">
            <v>46112.724548611099</v>
          </cell>
          <cell r="B828">
            <v>3019</v>
          </cell>
          <cell r="F828" t="str">
            <v>CC-02030776</v>
          </cell>
          <cell r="J828" t="str">
            <v>General Service</v>
          </cell>
          <cell r="R828" t="str">
            <v>BXES037106</v>
          </cell>
          <cell r="AB828" t="str">
            <v>Courtesy visit carried out</v>
          </cell>
        </row>
        <row r="829">
          <cell r="A829">
            <v>46112.690914351799</v>
          </cell>
          <cell r="B829">
            <v>0</v>
          </cell>
          <cell r="F829" t="str">
            <v>CC-02030689</v>
          </cell>
          <cell r="J829" t="str">
            <v>Preservative Measures</v>
          </cell>
          <cell r="R829" t="str">
            <v>CYJE661556</v>
          </cell>
          <cell r="AB829" t="str">
            <v>Preservative maintenance work was carried out on the ELGi Air Compressor, Model TS07 LB-12 at Sainik Infratec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 Do Not Operate” tag was affixed to prevent unintentional use. All measures were carried out in accordance with ELGi’s preservation guidelines.</v>
          </cell>
        </row>
        <row r="830">
          <cell r="A830">
            <v>46112.685694444401</v>
          </cell>
          <cell r="B830">
            <v>576</v>
          </cell>
          <cell r="F830" t="str">
            <v>CC-02030673</v>
          </cell>
          <cell r="J830" t="str">
            <v>Complaint - Running With Problem</v>
          </cell>
          <cell r="R830" t="str">
            <v>BYAL154188</v>
          </cell>
          <cell r="AB830" t="str">
            <v>Attend the site for complaints of unit tripping so check and found actuator malfunctioning and need to be change. So change thesame under FOC basis.</v>
          </cell>
        </row>
        <row r="831">
          <cell r="A831">
            <v>46112.617442129602</v>
          </cell>
          <cell r="B831">
            <v>21009</v>
          </cell>
          <cell r="F831" t="str">
            <v>CC-02030453</v>
          </cell>
          <cell r="J831" t="str">
            <v>General Service</v>
          </cell>
          <cell r="R831" t="str">
            <v>BPHS030467</v>
          </cell>
          <cell r="AB831" t="str">
            <v>Courtesy visit carried out</v>
          </cell>
        </row>
        <row r="832">
          <cell r="A832">
            <v>46112.5910069444</v>
          </cell>
          <cell r="B832">
            <v>6735</v>
          </cell>
          <cell r="F832" t="str">
            <v>CC-02030379</v>
          </cell>
          <cell r="J832" t="str">
            <v>Schedule Service</v>
          </cell>
          <cell r="R832" t="str">
            <v>BXBS036231</v>
          </cell>
          <cell r="AB832" t="str">
            <v>We visited site check and found unit running well condition but service was due.</v>
          </cell>
        </row>
        <row r="833">
          <cell r="A833">
            <v>46112.294085648202</v>
          </cell>
          <cell r="B833">
            <v>39140</v>
          </cell>
          <cell r="F833" t="str">
            <v>CC-02029720</v>
          </cell>
          <cell r="J833" t="str">
            <v>Schedule Service - AMC</v>
          </cell>
          <cell r="R833" t="str">
            <v>BTGS031205</v>
          </cell>
          <cell r="AB833" t="str">
            <v>AMC visit carried out</v>
          </cell>
        </row>
        <row r="834">
          <cell r="A834">
            <v>46112.293993055602</v>
          </cell>
          <cell r="B834">
            <v>10935</v>
          </cell>
          <cell r="F834" t="str">
            <v>CC-02029719</v>
          </cell>
          <cell r="J834" t="str">
            <v>Schedule Service - AMC</v>
          </cell>
          <cell r="R834" t="str">
            <v>BXJS034965</v>
          </cell>
          <cell r="AB834" t="str">
            <v>AMC Visit carried out</v>
          </cell>
        </row>
        <row r="835">
          <cell r="A835">
            <v>46112.293668981503</v>
          </cell>
          <cell r="B835">
            <v>98506</v>
          </cell>
          <cell r="F835" t="str">
            <v>CC-02029716</v>
          </cell>
          <cell r="J835" t="str">
            <v>Schedule Service - AMC</v>
          </cell>
          <cell r="R835" t="str">
            <v>BPLF150007</v>
          </cell>
          <cell r="AB835" t="str">
            <v>AMC visit carried out</v>
          </cell>
        </row>
        <row r="836">
          <cell r="A836">
            <v>46112.292152777802</v>
          </cell>
          <cell r="B836">
            <v>40977</v>
          </cell>
          <cell r="F836" t="str">
            <v>CC-02029702</v>
          </cell>
          <cell r="J836" t="str">
            <v>Schedule Service - AMC</v>
          </cell>
          <cell r="R836" t="str">
            <v>BMJS040004</v>
          </cell>
          <cell r="AB836" t="str">
            <v>AMC Visit carried out</v>
          </cell>
        </row>
        <row r="837">
          <cell r="A837">
            <v>46111.619097222203</v>
          </cell>
          <cell r="B837">
            <v>2087</v>
          </cell>
          <cell r="F837" t="str">
            <v>CC-02029065</v>
          </cell>
          <cell r="J837" t="str">
            <v>Schedule Service</v>
          </cell>
          <cell r="R837" t="str">
            <v>BWFD163937</v>
          </cell>
          <cell r="AB837" t="str">
            <v>Attend the site for shedule service so following Job are done Oil drain from tank and cooler after cranking two times again Oil drain from tank and cooler total drain oil is 37 liter after repalce parts oil filter 2 nos air filter 2nos engine and compressor both side oil topped in separator tank with one dead Crank 39 liter after shedule service done than start the unit running good condition no air leakeag no oil leakage unit running satisfaction</v>
          </cell>
        </row>
        <row r="838">
          <cell r="A838">
            <v>46111.602303240703</v>
          </cell>
          <cell r="B838">
            <v>488</v>
          </cell>
          <cell r="F838" t="str">
            <v>CC-02029016</v>
          </cell>
          <cell r="J838" t="str">
            <v>Schedule Service</v>
          </cell>
          <cell r="R838" t="str">
            <v>BYED232760</v>
          </cell>
          <cell r="AB838" t="str">
            <v>Attend the site for scheduled service so drain oil from the tank and drained oil from the cooler total 115 liters oil drain. Then change air filter for compressor and engine both sides, change oil filter and ELGI air lube Plus oil 120 liters. Then start the unit found running ok.</v>
          </cell>
        </row>
        <row r="839">
          <cell r="A839">
            <v>46111.479236111103</v>
          </cell>
          <cell r="B839">
            <v>0</v>
          </cell>
          <cell r="F839" t="str">
            <v>CC-02028650</v>
          </cell>
          <cell r="J839" t="str">
            <v>Preservative Measures</v>
          </cell>
          <cell r="R839" t="str">
            <v>CYEE564085</v>
          </cell>
          <cell r="AB839" t="str">
            <v>Preservative Meassures done</v>
          </cell>
        </row>
        <row r="840">
          <cell r="A840">
            <v>46111.280196759297</v>
          </cell>
          <cell r="B840">
            <v>44458</v>
          </cell>
          <cell r="F840" t="str">
            <v>CC-02028286</v>
          </cell>
          <cell r="J840" t="str">
            <v>Schedule Service - AMC</v>
          </cell>
          <cell r="R840" t="str">
            <v>GOIS031795</v>
          </cell>
          <cell r="AB840" t="str">
            <v>Attend the site for scheduled service so change air filter, oil filter, air oil separator, motor greasing and oil. Then start the unit found running ok.</v>
          </cell>
        </row>
        <row r="841">
          <cell r="A841">
            <v>46111.280092592599</v>
          </cell>
          <cell r="B841">
            <v>1</v>
          </cell>
          <cell r="F841" t="str">
            <v>CC-02028285</v>
          </cell>
          <cell r="J841" t="str">
            <v>Schedule Service - AMC</v>
          </cell>
          <cell r="R841" t="str">
            <v>CKKE620006</v>
          </cell>
          <cell r="AB841" t="str">
            <v>General service carried out and change air filter and oil.</v>
          </cell>
        </row>
        <row r="842">
          <cell r="A842">
            <v>46111.279166666704</v>
          </cell>
          <cell r="B842">
            <v>45885</v>
          </cell>
          <cell r="F842" t="str">
            <v>CC-02028275</v>
          </cell>
          <cell r="J842" t="str">
            <v>Schedule Service - AMC</v>
          </cell>
          <cell r="R842" t="str">
            <v>BLFS031469</v>
          </cell>
          <cell r="AB842" t="str">
            <v>AMC Visit carried out</v>
          </cell>
        </row>
        <row r="843">
          <cell r="A843">
            <v>46111.2785069444</v>
          </cell>
          <cell r="B843">
            <v>25446</v>
          </cell>
          <cell r="F843" t="str">
            <v>CC-02028268</v>
          </cell>
          <cell r="J843" t="str">
            <v>Schedule Service - AMC</v>
          </cell>
          <cell r="R843" t="str">
            <v>BUGS035879</v>
          </cell>
          <cell r="AB843" t="str">
            <v>AMC Visit carried out</v>
          </cell>
        </row>
        <row r="844">
          <cell r="A844">
            <v>46111.275439814803</v>
          </cell>
          <cell r="B844">
            <v>39002</v>
          </cell>
          <cell r="F844" t="str">
            <v>CC-02028237</v>
          </cell>
          <cell r="J844" t="str">
            <v>Schedule Service - AMC</v>
          </cell>
          <cell r="R844" t="str">
            <v>BMFS031346</v>
          </cell>
          <cell r="AB844" t="str">
            <v>AMC Visit carried out</v>
          </cell>
        </row>
        <row r="845">
          <cell r="A845">
            <v>46111.272696759297</v>
          </cell>
          <cell r="B845">
            <v>0</v>
          </cell>
          <cell r="F845" t="str">
            <v>CC-02028218</v>
          </cell>
          <cell r="J845" t="str">
            <v>Schedule Service - AMC</v>
          </cell>
          <cell r="R845" t="str">
            <v>CWCE620033</v>
          </cell>
          <cell r="AB845" t="str">
            <v>Attend the site and change air filter and oil.</v>
          </cell>
        </row>
        <row r="846">
          <cell r="A846">
            <v>46109.711238425902</v>
          </cell>
          <cell r="B846">
            <v>44568</v>
          </cell>
          <cell r="F846" t="str">
            <v>CC-02027723</v>
          </cell>
          <cell r="J846" t="str">
            <v>Complaint - Breakdown</v>
          </cell>
          <cell r="R846" t="str">
            <v>BRIS035698</v>
          </cell>
          <cell r="AB846" t="str">
            <v>We visited site check and found main incomer wire B burnt so we reconnect fresh wire and start it unit running well condition at the present time.</v>
          </cell>
        </row>
        <row r="847">
          <cell r="A847">
            <v>46109.673877314803</v>
          </cell>
          <cell r="B847">
            <v>21113</v>
          </cell>
          <cell r="F847" t="str">
            <v>CC-02027609</v>
          </cell>
          <cell r="J847" t="str">
            <v>Schedule Service</v>
          </cell>
          <cell r="R847" t="str">
            <v>BUKS045388</v>
          </cell>
          <cell r="AB847" t="str">
            <v>Today We attend the customer site for shedule service so we change valve kit and pipe coupling then start Machine</v>
          </cell>
        </row>
        <row r="848">
          <cell r="A848">
            <v>46109.667719907397</v>
          </cell>
          <cell r="B848">
            <v>0</v>
          </cell>
          <cell r="F848" t="str">
            <v>CC-02027582</v>
          </cell>
          <cell r="J848" t="str">
            <v>Complaint - Breakdown</v>
          </cell>
          <cell r="R848" t="str">
            <v>BYCK030297</v>
          </cell>
          <cell r="AB848" t="str">
            <v>Today We attend the customer site for complain dryer breakdown so we change temperature controller under foc basis then start machine running good condition at present time. Rreasion for Controller failure -Board burnt</v>
          </cell>
        </row>
        <row r="849">
          <cell r="A849">
            <v>46109.657500000001</v>
          </cell>
          <cell r="B849">
            <v>0</v>
          </cell>
          <cell r="F849" t="str">
            <v>CC-02027553</v>
          </cell>
          <cell r="J849" t="str">
            <v>Commissioning</v>
          </cell>
          <cell r="R849" t="str">
            <v>CYEE564085</v>
          </cell>
          <cell r="AB849" t="str">
            <v>Commissioning done on dated 28-03-2026</v>
          </cell>
        </row>
        <row r="850">
          <cell r="A850">
            <v>46109.518738425897</v>
          </cell>
          <cell r="B850">
            <v>48964</v>
          </cell>
          <cell r="F850" t="str">
            <v>CC-02027185</v>
          </cell>
          <cell r="J850" t="str">
            <v>General Service</v>
          </cell>
          <cell r="R850" t="str">
            <v>BRIC374329</v>
          </cell>
          <cell r="AB850" t="str">
            <v>We visited site check and found unit running well condition but service due.</v>
          </cell>
        </row>
        <row r="851">
          <cell r="A851">
            <v>46109.498206018499</v>
          </cell>
          <cell r="B851">
            <v>4787</v>
          </cell>
          <cell r="F851" t="str">
            <v>CC-02027122</v>
          </cell>
          <cell r="J851" t="str">
            <v>General Service</v>
          </cell>
          <cell r="R851" t="str">
            <v>BYBS030225</v>
          </cell>
          <cell r="AB851" t="str">
            <v>We visited the site and upon checking, we found that there was some oil leakage towards the air filter which might have happened when the machine suddenly stopped, but the machine is working fine, but if the service is due then get the machine serviced as soon as possible.</v>
          </cell>
        </row>
        <row r="852">
          <cell r="A852">
            <v>46107.737152777801</v>
          </cell>
          <cell r="B852">
            <v>1134</v>
          </cell>
          <cell r="F852" t="str">
            <v>CC-02025183</v>
          </cell>
          <cell r="J852" t="str">
            <v>Schedule Service</v>
          </cell>
          <cell r="R852" t="str">
            <v>BYED165208</v>
          </cell>
          <cell r="AB852" t="str">
            <v>Attend the site for shedule service so following Job are done Oil drain from tank and cooler after cranking two times again Oil drain from tank and cooler total drain oil is 37 liter after repalce parts air filter engine and compressor both side oil filter 2 nos oil topped in separator tank with one dead Crank 39 liter after shedule service done than start the unit running good condition no air leakeag no oil leakage unit running satisfaction</v>
          </cell>
        </row>
        <row r="853">
          <cell r="A853">
            <v>46107.626273148097</v>
          </cell>
          <cell r="B853">
            <v>40</v>
          </cell>
          <cell r="F853" t="str">
            <v>CC-02024810</v>
          </cell>
          <cell r="J853" t="str">
            <v>Sales Call</v>
          </cell>
          <cell r="R853" t="str">
            <v>BYGD165294</v>
          </cell>
          <cell r="AB853" t="str">
            <v>Sales call carried out for HMR update</v>
          </cell>
        </row>
        <row r="854">
          <cell r="A854">
            <v>46107.621886574103</v>
          </cell>
          <cell r="B854">
            <v>80</v>
          </cell>
          <cell r="F854" t="str">
            <v>CC-02024782</v>
          </cell>
          <cell r="J854" t="str">
            <v>Sales Call</v>
          </cell>
          <cell r="R854" t="str">
            <v>BZJD165470</v>
          </cell>
          <cell r="AB854" t="str">
            <v>Sales call carried out for HMR update</v>
          </cell>
        </row>
        <row r="855">
          <cell r="A855">
            <v>46107.617361111101</v>
          </cell>
          <cell r="B855">
            <v>640</v>
          </cell>
          <cell r="F855" t="str">
            <v>CC-02024757</v>
          </cell>
          <cell r="J855" t="str">
            <v>Sales Call</v>
          </cell>
          <cell r="R855" t="str">
            <v>BYHD201877</v>
          </cell>
          <cell r="AB855" t="str">
            <v>Sales call carried out for HMR update</v>
          </cell>
        </row>
        <row r="856">
          <cell r="A856">
            <v>46107.612905092603</v>
          </cell>
          <cell r="B856">
            <v>150</v>
          </cell>
          <cell r="F856" t="str">
            <v>CC-02024737</v>
          </cell>
          <cell r="J856" t="str">
            <v>Sales Call</v>
          </cell>
          <cell r="R856" t="str">
            <v>BZJD165455</v>
          </cell>
          <cell r="AB856" t="str">
            <v>Sales call carried out for HMR update</v>
          </cell>
        </row>
        <row r="857">
          <cell r="A857">
            <v>46107.607557870397</v>
          </cell>
          <cell r="B857">
            <v>680</v>
          </cell>
          <cell r="F857" t="str">
            <v>CC-02024716</v>
          </cell>
          <cell r="J857" t="str">
            <v>Sales Call</v>
          </cell>
          <cell r="R857" t="str">
            <v>BYBD201743</v>
          </cell>
          <cell r="AB857" t="str">
            <v>Sales call carried out for HMR update</v>
          </cell>
        </row>
        <row r="858">
          <cell r="A858">
            <v>46107.601909722202</v>
          </cell>
          <cell r="B858">
            <v>625</v>
          </cell>
          <cell r="F858" t="str">
            <v>CC-02024698</v>
          </cell>
          <cell r="J858" t="str">
            <v>Sales Call</v>
          </cell>
          <cell r="R858" t="str">
            <v>BYFD201821</v>
          </cell>
          <cell r="AB858" t="str">
            <v>Sales call carried out for HMR update</v>
          </cell>
        </row>
        <row r="859">
          <cell r="A859">
            <v>46107.597384259301</v>
          </cell>
          <cell r="B859">
            <v>555</v>
          </cell>
          <cell r="F859" t="str">
            <v>CC-02024680</v>
          </cell>
          <cell r="J859" t="str">
            <v>Sales Call</v>
          </cell>
          <cell r="R859" t="str">
            <v>BYID165412</v>
          </cell>
          <cell r="AB859" t="str">
            <v>Sales call carried out for HMR update</v>
          </cell>
        </row>
        <row r="860">
          <cell r="A860">
            <v>46107.5922685185</v>
          </cell>
          <cell r="B860">
            <v>630</v>
          </cell>
          <cell r="F860" t="str">
            <v>CC-02024662</v>
          </cell>
          <cell r="J860" t="str">
            <v>Sales Call</v>
          </cell>
          <cell r="R860" t="str">
            <v>BYHD165347</v>
          </cell>
          <cell r="AB860" t="str">
            <v>Sales call carried out for HMR update</v>
          </cell>
        </row>
        <row r="861">
          <cell r="A861">
            <v>46107.588402777801</v>
          </cell>
          <cell r="B861">
            <v>720</v>
          </cell>
          <cell r="F861" t="str">
            <v>CC-02024646</v>
          </cell>
          <cell r="J861" t="str">
            <v>Sales Call</v>
          </cell>
          <cell r="R861" t="str">
            <v>BYHD165336</v>
          </cell>
          <cell r="AB861" t="str">
            <v>Sales call carried out for HMR update</v>
          </cell>
        </row>
        <row r="862">
          <cell r="A862">
            <v>46107.5839583333</v>
          </cell>
          <cell r="B862">
            <v>300</v>
          </cell>
          <cell r="F862" t="str">
            <v>CC-02024637</v>
          </cell>
          <cell r="J862" t="str">
            <v>Sales Call</v>
          </cell>
          <cell r="R862" t="str">
            <v>BYHD232906</v>
          </cell>
          <cell r="AB862" t="str">
            <v>Sales call carried out for HMR update</v>
          </cell>
        </row>
        <row r="863">
          <cell r="A863">
            <v>46107.577118055597</v>
          </cell>
          <cell r="B863">
            <v>706</v>
          </cell>
          <cell r="F863" t="str">
            <v>CC-02024625</v>
          </cell>
          <cell r="J863" t="str">
            <v>Sales Call</v>
          </cell>
          <cell r="R863" t="str">
            <v>BYLD164914</v>
          </cell>
          <cell r="AB863" t="str">
            <v>Sales call carried out for HMR update</v>
          </cell>
        </row>
        <row r="864">
          <cell r="A864">
            <v>46107.573680555601</v>
          </cell>
          <cell r="B864">
            <v>330</v>
          </cell>
          <cell r="F864" t="str">
            <v>CC-02024620</v>
          </cell>
          <cell r="J864" t="str">
            <v>Sales Call</v>
          </cell>
          <cell r="R864" t="str">
            <v>BYCD201765</v>
          </cell>
          <cell r="AB864" t="str">
            <v>Sales call carried out for HMR update</v>
          </cell>
        </row>
        <row r="865">
          <cell r="A865">
            <v>46107.5722916667</v>
          </cell>
          <cell r="B865">
            <v>0</v>
          </cell>
          <cell r="F865" t="str">
            <v>CC-02024616</v>
          </cell>
          <cell r="J865" t="str">
            <v>Preservative Measures</v>
          </cell>
          <cell r="R865" t="str">
            <v>DXDL153934</v>
          </cell>
          <cell r="AB865" t="str">
            <v>Preservative measures done</v>
          </cell>
        </row>
        <row r="866">
          <cell r="A866">
            <v>46107.567974537</v>
          </cell>
          <cell r="B866">
            <v>700</v>
          </cell>
          <cell r="F866" t="str">
            <v>CC-02024608</v>
          </cell>
          <cell r="J866" t="str">
            <v>Sales Call</v>
          </cell>
          <cell r="R866" t="str">
            <v>BYCD165091</v>
          </cell>
          <cell r="AB866" t="str">
            <v>Sales call carried out for HMR update</v>
          </cell>
        </row>
        <row r="867">
          <cell r="A867">
            <v>46107.564247685201</v>
          </cell>
          <cell r="B867">
            <v>783</v>
          </cell>
          <cell r="F867" t="str">
            <v>CC-02024600</v>
          </cell>
          <cell r="J867" t="str">
            <v>Sales Call</v>
          </cell>
          <cell r="R867" t="str">
            <v>BYFD165260</v>
          </cell>
          <cell r="AB867" t="str">
            <v>Sales call carried out for HMR update</v>
          </cell>
        </row>
        <row r="868">
          <cell r="A868">
            <v>46107.558703703697</v>
          </cell>
          <cell r="B868">
            <v>63364</v>
          </cell>
          <cell r="F868" t="str">
            <v>CC-02024588</v>
          </cell>
          <cell r="J868" t="str">
            <v>Schedule Service</v>
          </cell>
          <cell r="R868" t="str">
            <v>BMBL160078</v>
          </cell>
          <cell r="AB868" t="str">
            <v>Today We attend the customer site for complain shedule service so we change part during service:- air filter, oil filter and oil then start machine running good condition</v>
          </cell>
        </row>
        <row r="869">
          <cell r="A869">
            <v>46107.557893518497</v>
          </cell>
          <cell r="B869">
            <v>26530</v>
          </cell>
          <cell r="F869" t="str">
            <v>CC-02024587</v>
          </cell>
          <cell r="J869" t="str">
            <v>Schedule Service</v>
          </cell>
          <cell r="R869" t="str">
            <v>BSCS037531</v>
          </cell>
          <cell r="AB869" t="str">
            <v>Commissioning done on dated 26-03-2026</v>
          </cell>
        </row>
        <row r="870">
          <cell r="A870">
            <v>46107.557013888902</v>
          </cell>
          <cell r="B870">
            <v>25130</v>
          </cell>
          <cell r="F870" t="str">
            <v>CC-02024584</v>
          </cell>
          <cell r="J870" t="str">
            <v>Schedule Service</v>
          </cell>
          <cell r="R870" t="str">
            <v>BIFS040367</v>
          </cell>
          <cell r="AB870" t="str">
            <v>Today We attend the customer site for shedule service so we change part during service:- air filter, oil filter, oil and separator then start machine running good condition</v>
          </cell>
        </row>
        <row r="871">
          <cell r="A871">
            <v>46107.556006944404</v>
          </cell>
          <cell r="B871">
            <v>25130</v>
          </cell>
          <cell r="F871" t="str">
            <v>CC-02024579</v>
          </cell>
          <cell r="J871" t="str">
            <v>Sales Call</v>
          </cell>
          <cell r="R871" t="str">
            <v>BIFS040367</v>
          </cell>
          <cell r="AB871" t="str">
            <v>Sales call carried out for HMR update</v>
          </cell>
        </row>
        <row r="872">
          <cell r="A872">
            <v>46107.551840277803</v>
          </cell>
          <cell r="B872">
            <v>1582</v>
          </cell>
          <cell r="F872" t="str">
            <v>CC-02024563</v>
          </cell>
          <cell r="J872" t="str">
            <v>Sales Call</v>
          </cell>
          <cell r="R872" t="str">
            <v>BYFD232840</v>
          </cell>
          <cell r="AB872" t="str">
            <v>Sales call carried out for HMR update</v>
          </cell>
        </row>
        <row r="873">
          <cell r="A873">
            <v>46107.547604166699</v>
          </cell>
          <cell r="B873">
            <v>260</v>
          </cell>
          <cell r="F873" t="str">
            <v>CC-02024546</v>
          </cell>
          <cell r="J873" t="str">
            <v>Sales Call</v>
          </cell>
          <cell r="R873" t="str">
            <v>BYFD165254</v>
          </cell>
          <cell r="AB873" t="str">
            <v>Sales call carried out for HMR update</v>
          </cell>
        </row>
        <row r="874">
          <cell r="A874">
            <v>46107.512662036999</v>
          </cell>
          <cell r="B874"/>
          <cell r="F874" t="str">
            <v>CC-02024471</v>
          </cell>
          <cell r="J874" t="str">
            <v>Commissioning</v>
          </cell>
          <cell r="R874"/>
          <cell r="AB874"/>
        </row>
        <row r="875">
          <cell r="A875">
            <v>46107.512060185203</v>
          </cell>
          <cell r="B875">
            <v>0</v>
          </cell>
          <cell r="F875" t="str">
            <v>CC-02024469</v>
          </cell>
          <cell r="J875" t="str">
            <v>Commissioning</v>
          </cell>
          <cell r="R875" t="str">
            <v>DXDL153934</v>
          </cell>
          <cell r="AB875" t="str">
            <v>Commissioning done on dated 26-03-2026</v>
          </cell>
        </row>
        <row r="876">
          <cell r="A876">
            <v>46107.473101851901</v>
          </cell>
          <cell r="B876">
            <v>170</v>
          </cell>
          <cell r="F876" t="str">
            <v>CC-02024302</v>
          </cell>
          <cell r="J876" t="str">
            <v>Sales Call</v>
          </cell>
          <cell r="R876" t="str">
            <v>BYGD232855</v>
          </cell>
          <cell r="AB876" t="str">
            <v>Sales call carried out for HMR update</v>
          </cell>
        </row>
        <row r="877">
          <cell r="A877">
            <v>46107.4671759259</v>
          </cell>
          <cell r="B877">
            <v>2170</v>
          </cell>
          <cell r="F877" t="str">
            <v>CC-02024286</v>
          </cell>
          <cell r="J877" t="str">
            <v>Sales Call</v>
          </cell>
          <cell r="R877" t="str">
            <v>BYLD232534</v>
          </cell>
          <cell r="AB877" t="str">
            <v>Sales call carried out for HMR update</v>
          </cell>
        </row>
        <row r="878">
          <cell r="A878">
            <v>46107.459178240701</v>
          </cell>
          <cell r="B878">
            <v>1130</v>
          </cell>
          <cell r="F878" t="str">
            <v>CC-02024263</v>
          </cell>
          <cell r="J878" t="str">
            <v>Sales Call</v>
          </cell>
          <cell r="R878" t="str">
            <v>BYED165208</v>
          </cell>
          <cell r="AB878" t="str">
            <v>Sales call carried out for HMR update</v>
          </cell>
        </row>
        <row r="879">
          <cell r="A879">
            <v>46106.5879166667</v>
          </cell>
          <cell r="B879">
            <v>6436</v>
          </cell>
          <cell r="F879" t="str">
            <v>CC-02023319</v>
          </cell>
          <cell r="J879" t="str">
            <v>Schedule Service</v>
          </cell>
          <cell r="R879" t="str">
            <v>BXFS037363</v>
          </cell>
          <cell r="AB879" t="str">
            <v>Today We attend the customer site for complain shedule service so we change part during service:- air filter, oil filter, oil and separator then start machine running good condition</v>
          </cell>
        </row>
        <row r="880">
          <cell r="A880">
            <v>46106.558749999997</v>
          </cell>
          <cell r="B880">
            <v>11921</v>
          </cell>
          <cell r="F880" t="str">
            <v>CC-02023253</v>
          </cell>
          <cell r="J880" t="str">
            <v>General Service</v>
          </cell>
          <cell r="R880" t="str">
            <v>BUFS046910</v>
          </cell>
          <cell r="AB880" t="str">
            <v>We visited site check and found unit running well condition but service was due.</v>
          </cell>
        </row>
        <row r="881">
          <cell r="A881">
            <v>46106.281666666699</v>
          </cell>
          <cell r="B881">
            <v>3263</v>
          </cell>
          <cell r="F881" t="str">
            <v>CC-02022520</v>
          </cell>
          <cell r="J881" t="str">
            <v>Schedule Service - AMC</v>
          </cell>
          <cell r="R881" t="str">
            <v>BXDC373881</v>
          </cell>
          <cell r="AB881" t="str">
            <v>AMC Visit carried out</v>
          </cell>
        </row>
        <row r="882">
          <cell r="A882">
            <v>46106.280925925901</v>
          </cell>
          <cell r="B882">
            <v>20161</v>
          </cell>
          <cell r="F882" t="str">
            <v>CC-02022512</v>
          </cell>
          <cell r="J882" t="str">
            <v>Schedule Service - AMC</v>
          </cell>
          <cell r="R882" t="str">
            <v>BPIC370386</v>
          </cell>
          <cell r="AB882" t="str">
            <v>AMC Visit carried out</v>
          </cell>
        </row>
        <row r="883">
          <cell r="A883">
            <v>46106.279525462996</v>
          </cell>
          <cell r="B883">
            <v>6045</v>
          </cell>
          <cell r="F883" t="str">
            <v>CC-02022496</v>
          </cell>
          <cell r="J883" t="str">
            <v>Schedule Service - AMC</v>
          </cell>
          <cell r="R883" t="str">
            <v>BXCS042723</v>
          </cell>
          <cell r="AB883" t="str">
            <v>AMC Visit carried out</v>
          </cell>
        </row>
        <row r="884">
          <cell r="A884">
            <v>46106.279421296298</v>
          </cell>
          <cell r="B884">
            <v>19488</v>
          </cell>
          <cell r="F884" t="str">
            <v>CC-02022495</v>
          </cell>
          <cell r="J884" t="str">
            <v>Schedule Service - AMC</v>
          </cell>
          <cell r="R884" t="str">
            <v>BUDS046275</v>
          </cell>
          <cell r="AB884" t="str">
            <v>AMC Visit carried out</v>
          </cell>
        </row>
        <row r="885">
          <cell r="A885">
            <v>46106.278761574104</v>
          </cell>
          <cell r="B885">
            <v>12927</v>
          </cell>
          <cell r="F885" t="str">
            <v>CC-02022490</v>
          </cell>
          <cell r="J885" t="str">
            <v>Schedule Service - AMC</v>
          </cell>
          <cell r="R885" t="str">
            <v>BSBC375535</v>
          </cell>
          <cell r="AB885" t="str">
            <v>AMC Visit carried out</v>
          </cell>
        </row>
        <row r="886">
          <cell r="A886">
            <v>46106.276574074102</v>
          </cell>
          <cell r="B886">
            <v>32941</v>
          </cell>
          <cell r="F886" t="str">
            <v>CC-02022467</v>
          </cell>
          <cell r="J886" t="str">
            <v>Schedule Service - AMC</v>
          </cell>
          <cell r="R886" t="str">
            <v>BUBS033778</v>
          </cell>
          <cell r="AB886" t="str">
            <v>AMC Visit carried out</v>
          </cell>
        </row>
        <row r="887">
          <cell r="A887">
            <v>46106.276458333297</v>
          </cell>
          <cell r="B887">
            <v>9601</v>
          </cell>
          <cell r="F887" t="str">
            <v>CC-02022466</v>
          </cell>
          <cell r="J887" t="str">
            <v>Schedule Service - AMC</v>
          </cell>
          <cell r="R887" t="str">
            <v>BVKC374486</v>
          </cell>
          <cell r="AB887" t="str">
            <v>AMC Visit carried out</v>
          </cell>
        </row>
        <row r="888">
          <cell r="A888">
            <v>46106.275451388901</v>
          </cell>
          <cell r="B888">
            <v>29446</v>
          </cell>
          <cell r="F888" t="str">
            <v>CC-02022456</v>
          </cell>
          <cell r="J888" t="str">
            <v>Schedule Service - AMC</v>
          </cell>
          <cell r="R888" t="str">
            <v>BUCS034287</v>
          </cell>
          <cell r="AB888" t="str">
            <v>AMC Visit carried out</v>
          </cell>
        </row>
        <row r="889">
          <cell r="A889">
            <v>46105.591481481497</v>
          </cell>
          <cell r="B889">
            <v>395</v>
          </cell>
          <cell r="F889" t="str">
            <v>CC-02021932</v>
          </cell>
          <cell r="J889" t="str">
            <v>Sales Call</v>
          </cell>
          <cell r="R889" t="str">
            <v>BYEL161723</v>
          </cell>
          <cell r="AB889" t="str">
            <v>Sales call carried out for HMR update</v>
          </cell>
        </row>
        <row r="890">
          <cell r="A890">
            <v>46105.573576388902</v>
          </cell>
          <cell r="B890">
            <v>1070</v>
          </cell>
          <cell r="F890" t="str">
            <v>CC-02021885</v>
          </cell>
          <cell r="J890" t="str">
            <v>Sales Call</v>
          </cell>
          <cell r="R890" t="str">
            <v>BXAD231960</v>
          </cell>
          <cell r="AB890" t="str">
            <v>Sales call carried out for HMR update</v>
          </cell>
        </row>
        <row r="891">
          <cell r="A891">
            <v>46105.568715277797</v>
          </cell>
          <cell r="B891">
            <v>430</v>
          </cell>
          <cell r="F891" t="str">
            <v>CC-02021870</v>
          </cell>
          <cell r="J891" t="str">
            <v>Sales Call</v>
          </cell>
          <cell r="R891" t="str">
            <v>BYBL161686</v>
          </cell>
          <cell r="AB891" t="str">
            <v>Sales call carried out for HMR update</v>
          </cell>
        </row>
        <row r="892">
          <cell r="A892">
            <v>46105.565486111103</v>
          </cell>
          <cell r="B892">
            <v>576</v>
          </cell>
          <cell r="F892" t="str">
            <v>CC-02021865</v>
          </cell>
          <cell r="J892" t="str">
            <v>Sales Call</v>
          </cell>
          <cell r="R892" t="str">
            <v>BYAL154188</v>
          </cell>
          <cell r="AB892" t="str">
            <v>Sales call carried out for HMR update</v>
          </cell>
        </row>
        <row r="893">
          <cell r="A893">
            <v>46105.561539351896</v>
          </cell>
          <cell r="B893">
            <v>350</v>
          </cell>
          <cell r="F893" t="str">
            <v>CC-02021851</v>
          </cell>
          <cell r="J893" t="str">
            <v>Sales Call</v>
          </cell>
          <cell r="R893" t="str">
            <v>BYCL161693</v>
          </cell>
          <cell r="AB893" t="str">
            <v>Sales call carried out for HMR update</v>
          </cell>
        </row>
        <row r="894">
          <cell r="A894">
            <v>46105.557256944398</v>
          </cell>
          <cell r="B894">
            <v>2120</v>
          </cell>
          <cell r="F894" t="str">
            <v>CC-02021839</v>
          </cell>
          <cell r="J894" t="str">
            <v>Sales Call</v>
          </cell>
          <cell r="R894" t="str">
            <v>BYJD232405</v>
          </cell>
          <cell r="AB894" t="str">
            <v>Sales call carried out for HMR update</v>
          </cell>
        </row>
        <row r="895">
          <cell r="A895">
            <v>46105.553310185198</v>
          </cell>
          <cell r="B895">
            <v>2209</v>
          </cell>
          <cell r="F895" t="str">
            <v>CC-02021830</v>
          </cell>
          <cell r="J895" t="str">
            <v>Sales Call</v>
          </cell>
          <cell r="R895" t="str">
            <v>BXID201595</v>
          </cell>
          <cell r="AB895" t="str">
            <v>Sales call carried out for HMR update</v>
          </cell>
        </row>
        <row r="896">
          <cell r="A896">
            <v>46105.548263888901</v>
          </cell>
          <cell r="B896">
            <v>490</v>
          </cell>
          <cell r="F896" t="str">
            <v>CC-02021822</v>
          </cell>
          <cell r="J896" t="str">
            <v>Sales Call</v>
          </cell>
          <cell r="R896" t="str">
            <v>BYLD164891</v>
          </cell>
          <cell r="AB896" t="str">
            <v>Sales call carried out for HMR update</v>
          </cell>
        </row>
        <row r="897">
          <cell r="A897">
            <v>46105.542766203696</v>
          </cell>
          <cell r="B897">
            <v>1480</v>
          </cell>
          <cell r="F897" t="str">
            <v>CC-02021809</v>
          </cell>
          <cell r="J897" t="str">
            <v>Sales Call</v>
          </cell>
          <cell r="R897" t="str">
            <v>BYLD201693</v>
          </cell>
          <cell r="AB897" t="str">
            <v>Sales call carried out for HMR update</v>
          </cell>
        </row>
        <row r="898">
          <cell r="A898">
            <v>46105.535370370402</v>
          </cell>
          <cell r="B898">
            <v>1798</v>
          </cell>
          <cell r="F898" t="str">
            <v>CC-02021789</v>
          </cell>
          <cell r="J898" t="str">
            <v>Sales Call</v>
          </cell>
          <cell r="R898" t="str">
            <v>BYAD164973</v>
          </cell>
          <cell r="AB898" t="str">
            <v>Sales call carried out for HMR update</v>
          </cell>
        </row>
        <row r="899">
          <cell r="A899">
            <v>46105.455069444397</v>
          </cell>
          <cell r="B899">
            <v>43749</v>
          </cell>
          <cell r="F899" t="str">
            <v>CC-02021467</v>
          </cell>
          <cell r="J899" t="str">
            <v>Schedule Service</v>
          </cell>
          <cell r="R899" t="str">
            <v>BQFS031084</v>
          </cell>
          <cell r="AB899" t="str">
            <v>Attend the site for scheduled service so change air filter, oil filter, pre filter and fine filter. Then start the unit found running ok.</v>
          </cell>
        </row>
        <row r="900">
          <cell r="A900">
            <v>46105.452430555597</v>
          </cell>
          <cell r="B900">
            <v>43750</v>
          </cell>
          <cell r="F900" t="str">
            <v>CC-02021457</v>
          </cell>
          <cell r="J900" t="str">
            <v>Sales Call</v>
          </cell>
          <cell r="R900" t="str">
            <v>BQFS031084</v>
          </cell>
          <cell r="AB900" t="str">
            <v>Sales call carried out for HMR update</v>
          </cell>
        </row>
        <row r="901">
          <cell r="A901">
            <v>46105.451365740701</v>
          </cell>
          <cell r="B901">
            <v>13984</v>
          </cell>
          <cell r="F901" t="str">
            <v>CC-02021450</v>
          </cell>
          <cell r="J901" t="str">
            <v>Schedule Service</v>
          </cell>
          <cell r="R901" t="str">
            <v>BRJC371828</v>
          </cell>
          <cell r="AB901" t="str">
            <v>Attend the site for scheduled service so change air filter, oil filter, air oil separator, motor greasing and oil. Then start the unit found running ok</v>
          </cell>
        </row>
        <row r="902">
          <cell r="A902">
            <v>46104.523136574098</v>
          </cell>
          <cell r="B902">
            <v>24733</v>
          </cell>
          <cell r="F902" t="str">
            <v>CC-02020188</v>
          </cell>
          <cell r="J902" t="str">
            <v>General Service</v>
          </cell>
          <cell r="R902" t="str">
            <v>BSAS036958</v>
          </cell>
          <cell r="AB902" t="str">
            <v>Courtesy visit carried out</v>
          </cell>
        </row>
        <row r="903">
          <cell r="A903">
            <v>46104.433217592603</v>
          </cell>
          <cell r="B903">
            <v>1580</v>
          </cell>
          <cell r="F903" t="str">
            <v>CC-02019850</v>
          </cell>
          <cell r="J903" t="str">
            <v>Schedule Service</v>
          </cell>
          <cell r="R903" t="str">
            <v>BXBD164346</v>
          </cell>
          <cell r="AB903" t="str">
            <v>Attend the site for 1500 hours scheduled service repalce separator filter. Arv kit. Actuator kit 2 nos compressor and engine both side pressure regulator kit 1 nos after shedule service done than start the unit running good condition no air leakeag no oil leakage unit running satisfaction all parameters work in under limit</v>
          </cell>
        </row>
        <row r="904">
          <cell r="A904">
            <v>46102.737847222197</v>
          </cell>
          <cell r="B904">
            <v>1475</v>
          </cell>
          <cell r="F904" t="str">
            <v>CC-02019335</v>
          </cell>
          <cell r="J904" t="str">
            <v>Schedule Service</v>
          </cell>
          <cell r="R904" t="str">
            <v>BXCD164396</v>
          </cell>
          <cell r="AB904" t="str">
            <v>Wrong entry closed</v>
          </cell>
        </row>
        <row r="905">
          <cell r="A905">
            <v>46102.636990740699</v>
          </cell>
          <cell r="B905">
            <v>1250</v>
          </cell>
          <cell r="F905" t="str">
            <v>CC-02018993</v>
          </cell>
          <cell r="J905" t="str">
            <v>Schedule Service</v>
          </cell>
          <cell r="R905" t="str">
            <v>BYLD232523</v>
          </cell>
          <cell r="AB905" t="str">
            <v>Attend the site for scheduled service so change air filter and oil filter. Then start the unit found running ok.</v>
          </cell>
        </row>
        <row r="906">
          <cell r="A906">
            <v>46102.538819444402</v>
          </cell>
          <cell r="B906">
            <v>57942</v>
          </cell>
          <cell r="F906" t="str">
            <v>CC-02018723</v>
          </cell>
          <cell r="J906" t="str">
            <v>General Service</v>
          </cell>
          <cell r="R906" t="str">
            <v>BLFS040558</v>
          </cell>
          <cell r="AB906" t="str">
            <v>Today We attend the customer site for complain general visit so we check and found that compressor running good condition but service due</v>
          </cell>
        </row>
        <row r="907">
          <cell r="A907">
            <v>46102.481087963002</v>
          </cell>
          <cell r="B907">
            <v>50906</v>
          </cell>
          <cell r="F907" t="str">
            <v>CC-02018498</v>
          </cell>
          <cell r="J907" t="str">
            <v>Complaint - Running With Problem</v>
          </cell>
          <cell r="R907" t="str">
            <v>GOBF110094</v>
          </cell>
          <cell r="AB907" t="str">
            <v>Today We attend the customer site for complain abnormal sound in air compressor so we check and found the sound comming from motor so we advised customer change motor bearing otherwise compressor running condition. Motor estimate shared with customer waiting for approval</v>
          </cell>
        </row>
        <row r="908">
          <cell r="A908">
            <v>46102.475729166697</v>
          </cell>
          <cell r="B908">
            <v>4622</v>
          </cell>
          <cell r="F908" t="str">
            <v>CC-02018477</v>
          </cell>
          <cell r="J908" t="str">
            <v>Schedule Service</v>
          </cell>
          <cell r="R908" t="str">
            <v>BYJS038729</v>
          </cell>
          <cell r="AB908" t="str">
            <v>Attend the site for scheduled service so change air filter and oil filter. Then start the unit found running ok.</v>
          </cell>
        </row>
        <row r="909">
          <cell r="A909">
            <v>46101.643599536997</v>
          </cell>
          <cell r="B909">
            <v>1500</v>
          </cell>
          <cell r="F909" t="str">
            <v>CC-02017712</v>
          </cell>
          <cell r="J909" t="str">
            <v>Schedule Service</v>
          </cell>
          <cell r="R909" t="str">
            <v>BYBD201738</v>
          </cell>
          <cell r="AB909" t="str">
            <v>Attend the site for 1500 hours schedule service so replace new separator element filter, replace anti rumbling kit, actuator kit 2 nos., and pressure regulator kit 3nos., after replacement work done start the unit and set low idle pressure to 20 kg at 1250 idle rpm and set high idle pressure to 23 kg at 1250 idle rpm . After all work done start and run the unit found unit is running in normal parameters.</v>
          </cell>
        </row>
        <row r="910">
          <cell r="A910">
            <v>46101.628657407397</v>
          </cell>
          <cell r="B910">
            <v>12000</v>
          </cell>
          <cell r="F910" t="str">
            <v>CC-02017673</v>
          </cell>
          <cell r="J910" t="str">
            <v>Complaint - Running With Problem</v>
          </cell>
          <cell r="R910" t="str">
            <v>BQGD230029</v>
          </cell>
          <cell r="AB910" t="str">
            <v>Attend the site for oil leakage through air inlet duct &amp; first stage airend discharge radial outlet so open the air inlet duct &amp; radial outlet and fitted the radial outlet from customer stock which was arranged by the customer from local market, after the fitment oil topped in tank 30 litres, after the start the unit and run on load condition any external oil leakage not found and unit is running smoothly.</v>
          </cell>
        </row>
        <row r="911">
          <cell r="A911">
            <v>46101.527511574102</v>
          </cell>
          <cell r="B911">
            <v>17793</v>
          </cell>
          <cell r="F911" t="str">
            <v>CC-02017415</v>
          </cell>
          <cell r="J911" t="str">
            <v>Schedule Service</v>
          </cell>
          <cell r="R911" t="str">
            <v>BVBS048555</v>
          </cell>
          <cell r="AB911" t="str">
            <v>Today We attend the customer site for complain shedule service so we change part during service:- air filter,oil filter,oil, separator,pre filter and grease then start machine running good condition</v>
          </cell>
        </row>
        <row r="912">
          <cell r="A912">
            <v>46101.469571759299</v>
          </cell>
          <cell r="B912">
            <v>23912</v>
          </cell>
          <cell r="F912" t="str">
            <v>CC-02017231</v>
          </cell>
          <cell r="J912" t="str">
            <v>Schedule Service</v>
          </cell>
          <cell r="R912" t="str">
            <v>BVGF111615</v>
          </cell>
          <cell r="AB912" t="str">
            <v>Attend the site for valve kit service so change all valve kit. Then start the unit found running ok.</v>
          </cell>
        </row>
        <row r="913">
          <cell r="A913">
            <v>46101.467418981498</v>
          </cell>
          <cell r="B913">
            <v>59314</v>
          </cell>
          <cell r="F913" t="str">
            <v>CC-02017227</v>
          </cell>
          <cell r="J913" t="str">
            <v>Schedule Service</v>
          </cell>
          <cell r="R913" t="str">
            <v>BLGS040582</v>
          </cell>
          <cell r="AB913" t="str">
            <v>Attend the site for scheduled service so change air filter, oil filter and motor greasing. Then start the unit found running.</v>
          </cell>
        </row>
        <row r="914">
          <cell r="A914">
            <v>46101.466122685197</v>
          </cell>
          <cell r="B914">
            <v>14807</v>
          </cell>
          <cell r="F914" t="str">
            <v>CC-02017224</v>
          </cell>
          <cell r="J914" t="str">
            <v>Schedule Service</v>
          </cell>
          <cell r="R914" t="str">
            <v>BWEC370314</v>
          </cell>
          <cell r="AB914" t="str">
            <v>Attend the site for scheduled service so change air filter, oil filter, air oil separator, motor greasing and oil. Then start the unit found running ok.</v>
          </cell>
        </row>
        <row r="915">
          <cell r="A915">
            <v>46101.464513888903</v>
          </cell>
          <cell r="B915">
            <v>1726</v>
          </cell>
          <cell r="F915" t="str">
            <v>CC-02017217</v>
          </cell>
          <cell r="J915" t="str">
            <v>Schedule Service</v>
          </cell>
          <cell r="R915" t="str">
            <v>BXDC373827</v>
          </cell>
          <cell r="AB915" t="str">
            <v>Attend the site for scheduled service so change air filter, oil filter, air oil separator and oil. Then start the unit found running ok.</v>
          </cell>
        </row>
        <row r="916">
          <cell r="A916">
            <v>46101.463356481501</v>
          </cell>
          <cell r="B916">
            <v>15231</v>
          </cell>
          <cell r="F916" t="str">
            <v>CC-02017212</v>
          </cell>
          <cell r="J916" t="str">
            <v>Schedule Service</v>
          </cell>
          <cell r="R916" t="str">
            <v>BXKS035161</v>
          </cell>
          <cell r="AB916" t="str">
            <v>Attend the site for scheduled service so change air filter, oil filter, air oil separator, motor greasing and oil . Then start the unit found running ok.</v>
          </cell>
        </row>
        <row r="917">
          <cell r="A917">
            <v>46100.682974536998</v>
          </cell>
          <cell r="B917">
            <v>1320</v>
          </cell>
          <cell r="F917" t="str">
            <v>CC-02016715</v>
          </cell>
          <cell r="J917" t="str">
            <v>Sales Call</v>
          </cell>
          <cell r="R917" t="str">
            <v>BYLD164919</v>
          </cell>
          <cell r="AB917" t="str">
            <v>Sales call carried out for HMR updateSales call carried out for HMR update</v>
          </cell>
        </row>
        <row r="918">
          <cell r="A918">
            <v>46100.679722222201</v>
          </cell>
          <cell r="B918">
            <v>1200</v>
          </cell>
          <cell r="F918" t="str">
            <v>CC-02016702</v>
          </cell>
          <cell r="J918" t="str">
            <v>Sales Call</v>
          </cell>
          <cell r="R918" t="str">
            <v>BYLD232523</v>
          </cell>
          <cell r="AB918" t="str">
            <v>Sales call carried out for HMR update</v>
          </cell>
        </row>
        <row r="919">
          <cell r="A919">
            <v>46100.675173611096</v>
          </cell>
          <cell r="B919">
            <v>178</v>
          </cell>
          <cell r="F919" t="str">
            <v>CC-02016690</v>
          </cell>
          <cell r="J919" t="str">
            <v>Sales Call</v>
          </cell>
          <cell r="R919" t="str">
            <v>BXHD232326</v>
          </cell>
          <cell r="AB919" t="str">
            <v>Sales call carried out for HMR update</v>
          </cell>
        </row>
        <row r="920">
          <cell r="A920">
            <v>46100.671840277799</v>
          </cell>
          <cell r="B920">
            <v>650</v>
          </cell>
          <cell r="F920" t="str">
            <v>CC-02016674</v>
          </cell>
          <cell r="J920" t="str">
            <v>Sales Call</v>
          </cell>
          <cell r="R920" t="str">
            <v>BXIS038530</v>
          </cell>
          <cell r="AB920" t="str">
            <v>Sales call carried out for HMR update</v>
          </cell>
        </row>
        <row r="921">
          <cell r="A921">
            <v>46100.667175925897</v>
          </cell>
          <cell r="B921">
            <v>1550</v>
          </cell>
          <cell r="F921" t="str">
            <v>CC-02016662</v>
          </cell>
          <cell r="J921" t="str">
            <v>Sales Call</v>
          </cell>
          <cell r="R921" t="str">
            <v>BXHD164673</v>
          </cell>
          <cell r="AB921" t="str">
            <v>Sales call carried out for HMR update</v>
          </cell>
        </row>
        <row r="922">
          <cell r="A922">
            <v>46100.6613194444</v>
          </cell>
          <cell r="B922">
            <v>1475</v>
          </cell>
          <cell r="F922" t="str">
            <v>CC-02016642</v>
          </cell>
          <cell r="J922" t="str">
            <v>Sales Call</v>
          </cell>
          <cell r="R922" t="str">
            <v>BXCD164396</v>
          </cell>
          <cell r="AB922" t="str">
            <v>Sales call carried out for HMR update</v>
          </cell>
        </row>
        <row r="923">
          <cell r="A923">
            <v>46100.657800925903</v>
          </cell>
          <cell r="B923">
            <v>1475</v>
          </cell>
          <cell r="F923" t="str">
            <v>CC-02016632</v>
          </cell>
          <cell r="J923" t="str">
            <v>Sales Call</v>
          </cell>
          <cell r="R923" t="str">
            <v>BYKD164879</v>
          </cell>
          <cell r="AB923" t="str">
            <v>Sales call carried out for HMR update</v>
          </cell>
        </row>
        <row r="924">
          <cell r="A924">
            <v>46100.562083333301</v>
          </cell>
          <cell r="B924">
            <v>1450</v>
          </cell>
          <cell r="F924" t="str">
            <v>CC-02016397</v>
          </cell>
          <cell r="J924" t="str">
            <v>Sales Call</v>
          </cell>
          <cell r="R924" t="str">
            <v>BYLD164901</v>
          </cell>
          <cell r="AB924" t="str">
            <v>Sales call carried out for HMR update</v>
          </cell>
        </row>
        <row r="925">
          <cell r="A925">
            <v>46100.554456018501</v>
          </cell>
          <cell r="B925">
            <v>2409</v>
          </cell>
          <cell r="F925" t="str">
            <v>CC-02016379</v>
          </cell>
          <cell r="J925" t="str">
            <v>Sales Call</v>
          </cell>
          <cell r="R925" t="str">
            <v>BXHD232312</v>
          </cell>
          <cell r="AB925" t="str">
            <v>Sales call carried out for HMR update</v>
          </cell>
        </row>
        <row r="926">
          <cell r="A926">
            <v>46100.5452546296</v>
          </cell>
          <cell r="B926">
            <v>2828</v>
          </cell>
          <cell r="F926" t="str">
            <v>CC-02016356</v>
          </cell>
          <cell r="J926" t="str">
            <v>Sales Call</v>
          </cell>
          <cell r="R926" t="str">
            <v>BXFD164587</v>
          </cell>
          <cell r="AB926" t="str">
            <v>Sales call carried out for HMR update</v>
          </cell>
        </row>
        <row r="927">
          <cell r="A927">
            <v>46100.5386574074</v>
          </cell>
          <cell r="B927">
            <v>3912</v>
          </cell>
          <cell r="F927" t="str">
            <v>CC-02016338</v>
          </cell>
          <cell r="J927" t="str">
            <v>Sales Call</v>
          </cell>
          <cell r="R927" t="str">
            <v>BXBD164358</v>
          </cell>
          <cell r="AB927" t="str">
            <v>Sales call carried out for HMR update</v>
          </cell>
        </row>
        <row r="928">
          <cell r="A928">
            <v>46100.532928240696</v>
          </cell>
          <cell r="B928">
            <v>2045</v>
          </cell>
          <cell r="F928" t="str">
            <v>CC-02016315</v>
          </cell>
          <cell r="J928" t="str">
            <v>Sales Call</v>
          </cell>
          <cell r="R928" t="str">
            <v>BXID164764</v>
          </cell>
          <cell r="AB928" t="str">
            <v>Sales call carried out for HMR update</v>
          </cell>
        </row>
        <row r="929">
          <cell r="A929">
            <v>46100.5235763889</v>
          </cell>
          <cell r="B929">
            <v>2536</v>
          </cell>
          <cell r="F929" t="str">
            <v>CC-02016268</v>
          </cell>
          <cell r="J929" t="str">
            <v>Sales Call</v>
          </cell>
          <cell r="R929" t="str">
            <v>BXHD164701</v>
          </cell>
          <cell r="AB929" t="str">
            <v>Sales call carried out for HMR update</v>
          </cell>
        </row>
        <row r="930">
          <cell r="A930">
            <v>46100.518599536997</v>
          </cell>
          <cell r="B930">
            <v>2085</v>
          </cell>
          <cell r="F930" t="str">
            <v>CC-02016252</v>
          </cell>
          <cell r="J930" t="str">
            <v>Sales Call</v>
          </cell>
          <cell r="R930" t="str">
            <v>BXGD164662</v>
          </cell>
          <cell r="AB930" t="str">
            <v>Sales call carried out for HMR update</v>
          </cell>
        </row>
        <row r="931">
          <cell r="A931">
            <v>46099.730856481503</v>
          </cell>
          <cell r="B931">
            <v>2154</v>
          </cell>
          <cell r="F931" t="str">
            <v>CC-02015656</v>
          </cell>
          <cell r="J931" t="str">
            <v>Sales Call</v>
          </cell>
          <cell r="R931" t="str">
            <v>BXFD164605</v>
          </cell>
          <cell r="AB931" t="str">
            <v>Sales call carried out for HMR update</v>
          </cell>
        </row>
        <row r="932">
          <cell r="A932">
            <v>46099.727569444403</v>
          </cell>
          <cell r="B932">
            <v>1796</v>
          </cell>
          <cell r="F932" t="str">
            <v>CC-02015647</v>
          </cell>
          <cell r="J932" t="str">
            <v>Sales Call</v>
          </cell>
          <cell r="R932" t="str">
            <v>BXID164737</v>
          </cell>
          <cell r="AB932" t="str">
            <v>Sales call carried out for HMR update</v>
          </cell>
        </row>
        <row r="933">
          <cell r="A933">
            <v>46099.723229166702</v>
          </cell>
          <cell r="B933">
            <v>330</v>
          </cell>
          <cell r="F933" t="str">
            <v>CC-02015632</v>
          </cell>
          <cell r="J933" t="str">
            <v>Sales Call</v>
          </cell>
          <cell r="R933" t="str">
            <v>BXID164748</v>
          </cell>
          <cell r="AB933" t="str">
            <v>Sales call carried out for HMR update</v>
          </cell>
        </row>
        <row r="934">
          <cell r="A934">
            <v>46099.719340277799</v>
          </cell>
          <cell r="B934">
            <v>2185</v>
          </cell>
          <cell r="F934" t="str">
            <v>CC-02015618</v>
          </cell>
          <cell r="J934" t="str">
            <v>Sales Call</v>
          </cell>
          <cell r="R934" t="str">
            <v>BXGD232278</v>
          </cell>
          <cell r="AB934" t="str">
            <v>Sales call carried out for HMR update</v>
          </cell>
        </row>
        <row r="935">
          <cell r="A935">
            <v>46099.716249999998</v>
          </cell>
          <cell r="B935">
            <v>1621</v>
          </cell>
          <cell r="F935" t="str">
            <v>CC-02015607</v>
          </cell>
          <cell r="J935" t="str">
            <v>Sales Call</v>
          </cell>
          <cell r="R935" t="str">
            <v>BXGD164632</v>
          </cell>
          <cell r="AB935" t="str">
            <v>Sales call carried out for HMR update</v>
          </cell>
        </row>
        <row r="936">
          <cell r="A936">
            <v>46099.7121990741</v>
          </cell>
          <cell r="B936">
            <v>1440</v>
          </cell>
          <cell r="F936" t="str">
            <v>CC-02015593</v>
          </cell>
          <cell r="J936" t="str">
            <v>Sales Call</v>
          </cell>
          <cell r="R936" t="str">
            <v>BXCL153907</v>
          </cell>
          <cell r="AB936" t="str">
            <v>Sales call carried out for HMR update</v>
          </cell>
        </row>
        <row r="937">
          <cell r="A937">
            <v>46099.706238425897</v>
          </cell>
          <cell r="B937">
            <v>2297</v>
          </cell>
          <cell r="F937" t="str">
            <v>CC-02015576</v>
          </cell>
          <cell r="J937" t="str">
            <v>Sales Call</v>
          </cell>
          <cell r="R937" t="str">
            <v>BXDD232126</v>
          </cell>
          <cell r="AB937" t="str">
            <v>Sales call carried out for HMR update</v>
          </cell>
        </row>
        <row r="938">
          <cell r="A938">
            <v>46099.702731481499</v>
          </cell>
          <cell r="B938">
            <v>1446</v>
          </cell>
          <cell r="F938" t="str">
            <v>CC-02015563</v>
          </cell>
          <cell r="J938" t="str">
            <v>Sales Call</v>
          </cell>
          <cell r="R938" t="str">
            <v>BXBD164346</v>
          </cell>
          <cell r="AB938" t="str">
            <v>Sales call carried out for HMR update</v>
          </cell>
        </row>
        <row r="939">
          <cell r="A939">
            <v>46099.698738425897</v>
          </cell>
          <cell r="B939">
            <v>746</v>
          </cell>
          <cell r="F939" t="str">
            <v>CC-02015548</v>
          </cell>
          <cell r="J939" t="str">
            <v>Sales Call</v>
          </cell>
          <cell r="R939" t="str">
            <v>BXAL153828</v>
          </cell>
          <cell r="AB939" t="str">
            <v>Sales call carried out for HMR update</v>
          </cell>
        </row>
        <row r="940">
          <cell r="A940">
            <v>46099.694166666697</v>
          </cell>
          <cell r="B940">
            <v>3094</v>
          </cell>
          <cell r="F940" t="str">
            <v>CC-02015530</v>
          </cell>
          <cell r="J940" t="str">
            <v>Sales Call</v>
          </cell>
          <cell r="R940" t="str">
            <v>BXLD231873</v>
          </cell>
          <cell r="AB940" t="str">
            <v>Sales call carried out for HMR update</v>
          </cell>
        </row>
        <row r="941">
          <cell r="A941">
            <v>46099.690462963001</v>
          </cell>
          <cell r="B941">
            <v>1770</v>
          </cell>
          <cell r="F941" t="str">
            <v>CC-02015515</v>
          </cell>
          <cell r="J941" t="str">
            <v>Sales Call</v>
          </cell>
          <cell r="R941" t="str">
            <v>BXKD164160</v>
          </cell>
          <cell r="AB941" t="str">
            <v>Sales call carried out for HMR update</v>
          </cell>
        </row>
        <row r="942">
          <cell r="A942">
            <v>46099.686678240701</v>
          </cell>
          <cell r="B942">
            <v>1291</v>
          </cell>
          <cell r="F942" t="str">
            <v>CC-02015505</v>
          </cell>
          <cell r="J942" t="str">
            <v>Sales Call</v>
          </cell>
          <cell r="R942" t="str">
            <v>BXFD164599</v>
          </cell>
          <cell r="AB942" t="str">
            <v>Sales call carried out for HMR update</v>
          </cell>
        </row>
        <row r="943">
          <cell r="A943">
            <v>46099.682673611103</v>
          </cell>
          <cell r="B943">
            <v>2502</v>
          </cell>
          <cell r="F943" t="str">
            <v>CC-02015495</v>
          </cell>
          <cell r="J943" t="str">
            <v>Sales Call</v>
          </cell>
          <cell r="R943" t="str">
            <v>BXCD164399</v>
          </cell>
          <cell r="AB943" t="str">
            <v>Sales call carried out for HMR update</v>
          </cell>
        </row>
        <row r="944">
          <cell r="A944">
            <v>46099.678703703699</v>
          </cell>
          <cell r="B944">
            <v>3894</v>
          </cell>
          <cell r="F944" t="str">
            <v>CC-02015484</v>
          </cell>
          <cell r="J944" t="str">
            <v>Sales Call</v>
          </cell>
          <cell r="R944" t="str">
            <v>BXAD164317</v>
          </cell>
          <cell r="AB944" t="str">
            <v>Sales call carried out for HMR update</v>
          </cell>
        </row>
        <row r="945">
          <cell r="A945">
            <v>46099.674479166701</v>
          </cell>
          <cell r="B945">
            <v>1343</v>
          </cell>
          <cell r="F945" t="str">
            <v>CC-02015466</v>
          </cell>
          <cell r="J945" t="str">
            <v>Sales Call</v>
          </cell>
          <cell r="R945" t="str">
            <v>BXBD164381</v>
          </cell>
          <cell r="AB945" t="str">
            <v>Sales call carried out for HMR update</v>
          </cell>
        </row>
        <row r="946">
          <cell r="A946">
            <v>46099.591307870403</v>
          </cell>
          <cell r="B946">
            <v>1741</v>
          </cell>
          <cell r="F946" t="str">
            <v>CC-02015196</v>
          </cell>
          <cell r="J946" t="str">
            <v>Sales Call</v>
          </cell>
          <cell r="R946" t="str">
            <v>BXCD164422</v>
          </cell>
          <cell r="AB946" t="str">
            <v>Sales call carried out for HMR update</v>
          </cell>
        </row>
        <row r="947">
          <cell r="A947">
            <v>46099.587129629603</v>
          </cell>
          <cell r="B947">
            <v>1836</v>
          </cell>
          <cell r="F947" t="str">
            <v>CC-02015189</v>
          </cell>
          <cell r="J947" t="str">
            <v>Sales Call</v>
          </cell>
          <cell r="R947" t="str">
            <v>BXBD164357</v>
          </cell>
          <cell r="AB947" t="str">
            <v>Sales call carried out for HMR update</v>
          </cell>
        </row>
        <row r="948">
          <cell r="A948">
            <v>46099.582708333299</v>
          </cell>
          <cell r="B948">
            <v>300</v>
          </cell>
          <cell r="F948" t="str">
            <v>CC-02015178</v>
          </cell>
          <cell r="J948" t="str">
            <v>Sales Call</v>
          </cell>
          <cell r="R948" t="str">
            <v>BWHD164019</v>
          </cell>
          <cell r="AB948" t="str">
            <v>Sales call carried out for HMR update</v>
          </cell>
        </row>
        <row r="949">
          <cell r="A949">
            <v>46099.5787962963</v>
          </cell>
          <cell r="B949">
            <v>2733</v>
          </cell>
          <cell r="F949" t="str">
            <v>CC-02015167</v>
          </cell>
          <cell r="J949" t="str">
            <v>Sales Call</v>
          </cell>
          <cell r="R949" t="str">
            <v>BWID231694</v>
          </cell>
          <cell r="AB949" t="str">
            <v>Sales call carried out for HMR update</v>
          </cell>
        </row>
        <row r="950">
          <cell r="A950">
            <v>46099.574004629598</v>
          </cell>
          <cell r="B950">
            <v>625</v>
          </cell>
          <cell r="F950" t="str">
            <v>CC-02015158</v>
          </cell>
          <cell r="J950" t="str">
            <v>Sales Call</v>
          </cell>
          <cell r="R950" t="str">
            <v>BXCD164464</v>
          </cell>
          <cell r="AB950" t="str">
            <v>Sales call carried out for HMR update</v>
          </cell>
        </row>
        <row r="951">
          <cell r="A951">
            <v>46099.569618055597</v>
          </cell>
          <cell r="B951">
            <v>2058</v>
          </cell>
          <cell r="F951" t="str">
            <v>CC-02015140</v>
          </cell>
          <cell r="J951" t="str">
            <v>Sales Call</v>
          </cell>
          <cell r="R951" t="str">
            <v>BXAD164301</v>
          </cell>
          <cell r="AB951" t="str">
            <v>Sales call carried out for HMR update</v>
          </cell>
        </row>
        <row r="952">
          <cell r="A952">
            <v>46099.564768518503</v>
          </cell>
          <cell r="B952">
            <v>1652</v>
          </cell>
          <cell r="F952" t="str">
            <v>CC-02015123</v>
          </cell>
          <cell r="J952" t="str">
            <v>Sales Call</v>
          </cell>
          <cell r="R952" t="str">
            <v>BXAD231957</v>
          </cell>
          <cell r="AB952" t="str">
            <v>Sales call carried out for HMR update</v>
          </cell>
        </row>
        <row r="953">
          <cell r="A953">
            <v>46099.560578703698</v>
          </cell>
          <cell r="B953">
            <v>710</v>
          </cell>
          <cell r="F953" t="str">
            <v>CC-02015107</v>
          </cell>
          <cell r="J953" t="str">
            <v>Sales Call</v>
          </cell>
          <cell r="R953" t="str">
            <v>BXCD164415</v>
          </cell>
          <cell r="AB953" t="str">
            <v>Sales call carried out for HMR update</v>
          </cell>
        </row>
        <row r="954">
          <cell r="A954">
            <v>46099.556655092601</v>
          </cell>
          <cell r="B954">
            <v>2100</v>
          </cell>
          <cell r="F954" t="str">
            <v>CC-02015102</v>
          </cell>
          <cell r="J954" t="str">
            <v>Sales Call</v>
          </cell>
          <cell r="R954" t="str">
            <v>BXLD164272</v>
          </cell>
          <cell r="AB954" t="str">
            <v>Sales call carried out for HMR update</v>
          </cell>
        </row>
        <row r="955">
          <cell r="A955">
            <v>46099.550381944398</v>
          </cell>
          <cell r="B955">
            <v>1950</v>
          </cell>
          <cell r="F955" t="str">
            <v>CC-02015075</v>
          </cell>
          <cell r="J955" t="str">
            <v>Sales Call</v>
          </cell>
          <cell r="R955" t="str">
            <v>BWHD164003</v>
          </cell>
          <cell r="AB955" t="str">
            <v>Sales call carried out for HMR update</v>
          </cell>
        </row>
        <row r="956">
          <cell r="A956">
            <v>46099.5466087963</v>
          </cell>
          <cell r="B956">
            <v>1845</v>
          </cell>
          <cell r="F956" t="str">
            <v>CC-02015065</v>
          </cell>
          <cell r="J956" t="str">
            <v>Sales Call</v>
          </cell>
          <cell r="R956" t="str">
            <v>BWHD163991</v>
          </cell>
          <cell r="AB956" t="str">
            <v>Sales call carried out for HMR update</v>
          </cell>
        </row>
        <row r="957">
          <cell r="A957">
            <v>46099.530289351896</v>
          </cell>
          <cell r="B957">
            <v>3219</v>
          </cell>
          <cell r="F957" t="str">
            <v>CC-02015017</v>
          </cell>
          <cell r="J957" t="str">
            <v>Sales Call</v>
          </cell>
          <cell r="R957" t="str">
            <v>BWID164050</v>
          </cell>
          <cell r="AB957" t="str">
            <v>Sales call carried out for HMR update</v>
          </cell>
        </row>
        <row r="958">
          <cell r="A958">
            <v>46099.524988425903</v>
          </cell>
          <cell r="B958">
            <v>2110</v>
          </cell>
          <cell r="F958" t="str">
            <v>CC-02014993</v>
          </cell>
          <cell r="J958" t="str">
            <v>Sales Call</v>
          </cell>
          <cell r="R958" t="str">
            <v>BXAD121939</v>
          </cell>
          <cell r="AB958" t="str">
            <v>Sales call carried out for HMR update</v>
          </cell>
        </row>
        <row r="959">
          <cell r="A959">
            <v>46099.496319444399</v>
          </cell>
          <cell r="B959">
            <v>2085</v>
          </cell>
          <cell r="F959" t="str">
            <v>CC-02014872</v>
          </cell>
          <cell r="J959" t="str">
            <v>Sales Call</v>
          </cell>
          <cell r="R959" t="str">
            <v>BWID231682</v>
          </cell>
          <cell r="AB959" t="str">
            <v>Sales call carried out for HMR update</v>
          </cell>
        </row>
        <row r="960">
          <cell r="A960">
            <v>46099.491747685199</v>
          </cell>
          <cell r="B960">
            <v>2245</v>
          </cell>
          <cell r="F960" t="str">
            <v>CC-02014852</v>
          </cell>
          <cell r="J960" t="str">
            <v>Sales Call</v>
          </cell>
          <cell r="R960" t="str">
            <v>BXLD164263</v>
          </cell>
          <cell r="AB960" t="str">
            <v>Sales call carried out for HMR update</v>
          </cell>
        </row>
        <row r="961">
          <cell r="A961">
            <v>46099.487893518497</v>
          </cell>
          <cell r="B961">
            <v>2534</v>
          </cell>
          <cell r="F961" t="str">
            <v>CC-02014840</v>
          </cell>
          <cell r="J961" t="str">
            <v>Sales Call</v>
          </cell>
          <cell r="R961" t="str">
            <v>BXKD164219</v>
          </cell>
          <cell r="AB961" t="str">
            <v>Sales call carried out for HMR update</v>
          </cell>
        </row>
        <row r="962">
          <cell r="A962">
            <v>46099.479328703703</v>
          </cell>
          <cell r="B962">
            <v>2389</v>
          </cell>
          <cell r="F962" t="str">
            <v>CC-02014812</v>
          </cell>
          <cell r="J962" t="str">
            <v>Sales Call</v>
          </cell>
          <cell r="R962" t="str">
            <v>BXAD164288</v>
          </cell>
          <cell r="AB962" t="str">
            <v>Sales call carried out for HMR update</v>
          </cell>
        </row>
        <row r="963">
          <cell r="A963">
            <v>46098.749780092599</v>
          </cell>
          <cell r="B963">
            <v>6032</v>
          </cell>
          <cell r="F963" t="str">
            <v>CC-02014308</v>
          </cell>
          <cell r="J963" t="str">
            <v>Sales Call</v>
          </cell>
          <cell r="R963" t="str">
            <v>BXKD164206</v>
          </cell>
          <cell r="AB963" t="str">
            <v>Sales call carried out for HMR update</v>
          </cell>
        </row>
        <row r="964">
          <cell r="A964">
            <v>46098.742118055598</v>
          </cell>
          <cell r="B964">
            <v>1387</v>
          </cell>
          <cell r="F964" t="str">
            <v>CC-02014286</v>
          </cell>
          <cell r="J964" t="str">
            <v>Sales Call</v>
          </cell>
          <cell r="R964" t="str">
            <v>BXLL153793</v>
          </cell>
          <cell r="AB964" t="str">
            <v>Sales call carried out for HMR update</v>
          </cell>
        </row>
        <row r="965">
          <cell r="A965">
            <v>46098.734537037002</v>
          </cell>
          <cell r="B965">
            <v>2490</v>
          </cell>
          <cell r="F965" t="str">
            <v>CC-02014266</v>
          </cell>
          <cell r="J965" t="str">
            <v>Sales Call</v>
          </cell>
          <cell r="R965" t="str">
            <v>BXKD164199</v>
          </cell>
          <cell r="AB965" t="str">
            <v>Sales call carried out for HMR update</v>
          </cell>
        </row>
        <row r="966">
          <cell r="A966">
            <v>46098.731006944399</v>
          </cell>
          <cell r="B966">
            <v>510</v>
          </cell>
          <cell r="F966" t="str">
            <v>CC-02014252</v>
          </cell>
          <cell r="J966" t="str">
            <v>Sales Call</v>
          </cell>
          <cell r="R966" t="str">
            <v>BXKD121877</v>
          </cell>
          <cell r="AB966" t="str">
            <v>Sales call carried out for HMR update</v>
          </cell>
        </row>
        <row r="967">
          <cell r="A967">
            <v>46098.727199074099</v>
          </cell>
          <cell r="B967">
            <v>5647</v>
          </cell>
          <cell r="F967" t="str">
            <v>CC-02014240</v>
          </cell>
          <cell r="J967" t="str">
            <v>Sales Call</v>
          </cell>
          <cell r="R967" t="str">
            <v>BXKD164191</v>
          </cell>
          <cell r="AB967" t="str">
            <v>Sales call carried out for HMR update</v>
          </cell>
        </row>
        <row r="968">
          <cell r="A968">
            <v>46098.723587963003</v>
          </cell>
          <cell r="B968">
            <v>1440</v>
          </cell>
          <cell r="F968" t="str">
            <v>CC-02014225</v>
          </cell>
          <cell r="J968" t="str">
            <v>Sales Call</v>
          </cell>
          <cell r="R968" t="str">
            <v>BXKD164166</v>
          </cell>
          <cell r="AB968" t="str">
            <v>Sales call carried out for HMR update</v>
          </cell>
        </row>
        <row r="969">
          <cell r="A969">
            <v>46098.692083333299</v>
          </cell>
          <cell r="B969">
            <v>3463</v>
          </cell>
          <cell r="F969" t="str">
            <v>CC-02014134</v>
          </cell>
          <cell r="J969" t="str">
            <v>Sales Call</v>
          </cell>
          <cell r="R969" t="str">
            <v>BWID164096</v>
          </cell>
          <cell r="AB969" t="str">
            <v>Sales call carried out for HMR update</v>
          </cell>
        </row>
        <row r="970">
          <cell r="A970">
            <v>46098.685358796298</v>
          </cell>
          <cell r="B970">
            <v>210</v>
          </cell>
          <cell r="F970" t="str">
            <v>CC-02014107</v>
          </cell>
          <cell r="J970" t="str">
            <v>Sales Call</v>
          </cell>
          <cell r="R970" t="str">
            <v>BXKS035317</v>
          </cell>
          <cell r="AB970" t="str">
            <v>Sales call carried out for HMR update</v>
          </cell>
        </row>
        <row r="971">
          <cell r="A971">
            <v>46098.6809953704</v>
          </cell>
          <cell r="B971">
            <v>1780</v>
          </cell>
          <cell r="F971" t="str">
            <v>CC-02014087</v>
          </cell>
          <cell r="J971" t="str">
            <v>Sales Call</v>
          </cell>
          <cell r="R971" t="str">
            <v>BXKD164174</v>
          </cell>
          <cell r="AB971" t="str">
            <v>Sales call carried out for HMR update</v>
          </cell>
        </row>
        <row r="972">
          <cell r="A972">
            <v>46098.519490740699</v>
          </cell>
          <cell r="B972">
            <v>3325</v>
          </cell>
          <cell r="F972" t="str">
            <v>CC-02013542</v>
          </cell>
          <cell r="J972" t="str">
            <v>Sales Call</v>
          </cell>
          <cell r="R972" t="str">
            <v>BWHD164039</v>
          </cell>
          <cell r="AB972" t="str">
            <v>Sales call carried out for HMR update</v>
          </cell>
        </row>
        <row r="973">
          <cell r="A973">
            <v>46098.511041666701</v>
          </cell>
          <cell r="B973">
            <v>5610</v>
          </cell>
          <cell r="F973" t="str">
            <v>CC-02013501</v>
          </cell>
          <cell r="J973" t="str">
            <v>Sales Call</v>
          </cell>
          <cell r="R973" t="str">
            <v>BWED163889</v>
          </cell>
          <cell r="AB973" t="str">
            <v>Sales call carried out for HMR update</v>
          </cell>
        </row>
        <row r="974">
          <cell r="A974">
            <v>46098.506759259297</v>
          </cell>
          <cell r="B974">
            <v>5640</v>
          </cell>
          <cell r="F974" t="str">
            <v>CC-02013478</v>
          </cell>
          <cell r="J974" t="str">
            <v>Sales Call</v>
          </cell>
          <cell r="R974" t="str">
            <v>BWHD231642</v>
          </cell>
          <cell r="AB974" t="str">
            <v>Sales call carried out for HMR update</v>
          </cell>
        </row>
        <row r="975">
          <cell r="A975">
            <v>46098.5004976852</v>
          </cell>
          <cell r="B975">
            <v>5000</v>
          </cell>
          <cell r="F975" t="str">
            <v>CC-02013449</v>
          </cell>
          <cell r="J975" t="str">
            <v>Sales Call</v>
          </cell>
          <cell r="R975" t="str">
            <v>BWED163893</v>
          </cell>
          <cell r="AB975" t="str">
            <v>Sales call carried out for HMR update</v>
          </cell>
        </row>
        <row r="976">
          <cell r="A976">
            <v>46098.2891087963</v>
          </cell>
          <cell r="B976">
            <v>11238</v>
          </cell>
          <cell r="F976" t="str">
            <v>CC-02013143</v>
          </cell>
          <cell r="J976" t="str">
            <v>Schedule Service - AMC</v>
          </cell>
          <cell r="R976" t="str">
            <v>BTEC378588</v>
          </cell>
          <cell r="AB976" t="str">
            <v>AMC Visit carried out</v>
          </cell>
        </row>
        <row r="977">
          <cell r="A977">
            <v>46098.288900462998</v>
          </cell>
          <cell r="B977">
            <v>7968</v>
          </cell>
          <cell r="F977" t="str">
            <v>CC-02013141</v>
          </cell>
          <cell r="J977" t="str">
            <v>Schedule Service - AMC</v>
          </cell>
          <cell r="R977" t="str">
            <v>BUDC372327</v>
          </cell>
          <cell r="AB977" t="str">
            <v>AMC Visit carried out</v>
          </cell>
        </row>
        <row r="978">
          <cell r="A978">
            <v>46097.737106481502</v>
          </cell>
          <cell r="B978">
            <v>620</v>
          </cell>
          <cell r="F978" t="str">
            <v>CC-02012923</v>
          </cell>
          <cell r="J978" t="str">
            <v>Schedule Service</v>
          </cell>
          <cell r="R978" t="str">
            <v>BYHD201877</v>
          </cell>
          <cell r="AB978" t="str">
            <v>Attend the site for scheduled service so drain oil from the tank and drained oil from the cooler total 62 liters oil drain. Then change the air filter for compressor and engine both sides, change oil filter and ELGI air lube Plus oil 65 liters. Then start the unit found running ok.</v>
          </cell>
        </row>
        <row r="979">
          <cell r="A979">
            <v>46097.736076388901</v>
          </cell>
          <cell r="B979">
            <v>588</v>
          </cell>
          <cell r="F979" t="str">
            <v>CC-02012922</v>
          </cell>
          <cell r="J979" t="str">
            <v>Schedule Service</v>
          </cell>
          <cell r="R979" t="str">
            <v>BYFD201821</v>
          </cell>
          <cell r="AB979" t="str">
            <v>Attend the site for scheduled service so drain oil from the tank and drained oil from the cooler total 62 liters oil drain. Then change the air filter for compressor and engine both sides, change oil filter and ELGI air lube Plus oil 65 liters. Then start the unit found running ok. closed</v>
          </cell>
        </row>
        <row r="980">
          <cell r="A980">
            <v>46097.564409722203</v>
          </cell>
          <cell r="B980">
            <v>2035</v>
          </cell>
          <cell r="F980" t="str">
            <v>CC-02012387</v>
          </cell>
          <cell r="J980" t="str">
            <v>Schedule Service</v>
          </cell>
          <cell r="R980" t="str">
            <v>BXID164764</v>
          </cell>
          <cell r="AB980" t="str">
            <v>Attend the site for schedule service so following Job are done Oil drain from tank and cooler after cranking two times again Oil drain from tank and cooler total drain oil is 37 liter after repalce parts air filter 2 nos compressor and engine both side oil filter 2nos 90 lpm Oil topped in separator tank with one dead Crank 39 liter after shedule service done than start the unit running good condition no air leakeag no oil leakage unit running satisfaction</v>
          </cell>
        </row>
        <row r="981">
          <cell r="A981">
            <v>46097.494016203702</v>
          </cell>
          <cell r="B981">
            <v>1170</v>
          </cell>
          <cell r="F981" t="str">
            <v>CC-02012128</v>
          </cell>
          <cell r="J981" t="str">
            <v>Field Campaign</v>
          </cell>
          <cell r="R981" t="str">
            <v>BXAD231960</v>
          </cell>
          <cell r="AB981" t="str">
            <v>Attend the site for field campaign for the fitment of new Re circulating plate, so remove the louver door and remove the old strip plates both side, after then assemble the new split re circulating plates 4 nos. Fitted the louver and work completed.</v>
          </cell>
        </row>
        <row r="982">
          <cell r="A982">
            <v>46097.481111111098</v>
          </cell>
          <cell r="B982">
            <v>1079</v>
          </cell>
          <cell r="F982" t="str">
            <v>CC-02012077</v>
          </cell>
          <cell r="J982" t="str">
            <v>Field Campaign</v>
          </cell>
          <cell r="R982" t="str">
            <v>BYDD232713</v>
          </cell>
          <cell r="AB982" t="str">
            <v>Attend the site for fitment of re-circulating plate under field campaign so remove the louver door and remove the oil strip plates after then assemble the new re circulating plate replacement 4 nos. Fitted louver and work completed.</v>
          </cell>
        </row>
        <row r="983">
          <cell r="A983">
            <v>46097.277986111098</v>
          </cell>
          <cell r="B983">
            <v>7330</v>
          </cell>
          <cell r="F983" t="str">
            <v>CC-02011703</v>
          </cell>
          <cell r="J983" t="str">
            <v>Schedule Service - AMC</v>
          </cell>
          <cell r="R983" t="str">
            <v>BVJC374172</v>
          </cell>
          <cell r="AB983" t="str">
            <v>AMC Visit carried out</v>
          </cell>
        </row>
        <row r="984">
          <cell r="A984">
            <v>46095.646793981497</v>
          </cell>
          <cell r="B984">
            <v>2091</v>
          </cell>
          <cell r="F984" t="str">
            <v>CC-02011167</v>
          </cell>
          <cell r="J984" t="str">
            <v>Schedule Service</v>
          </cell>
          <cell r="R984" t="str">
            <v>BYJD232405</v>
          </cell>
          <cell r="AB984" t="str">
            <v>Attend the site for shedule service so following Job are done Oil drain from tank and cooler total drain oil is 112 litter after replacing parts oil filter 180 lpm 2nos air filter 1nos compressor side Oil filter 75 lpm 1nos , Oil topped in separator tank with one dead Crank 115 liter again oil topped 3 liter after shedule service done than start the unit running good condition no air leakeag no oil leakage unit running good condition all parameters work in under limit unit running satisfaction</v>
          </cell>
        </row>
        <row r="985">
          <cell r="A985">
            <v>46095.463391203702</v>
          </cell>
          <cell r="B985">
            <v>510</v>
          </cell>
          <cell r="F985" t="str">
            <v>CC-02010629</v>
          </cell>
          <cell r="J985" t="str">
            <v>Complaint - Running With Problem</v>
          </cell>
          <cell r="R985" t="str">
            <v>BYID165412</v>
          </cell>
          <cell r="AB985" t="str">
            <v>Attend the site for oil carry over through air filter so start the work check actuator molfutioning compressor said so change actuator ass and change air filter for FOC basis than Star the unit unit running good condition no oil carry over in air filter</v>
          </cell>
        </row>
        <row r="986">
          <cell r="A986">
            <v>46095.448842592603</v>
          </cell>
          <cell r="B986">
            <v>333747</v>
          </cell>
          <cell r="F986" t="str">
            <v>CC-02010589</v>
          </cell>
          <cell r="J986" t="str">
            <v>Schedule Service</v>
          </cell>
          <cell r="R986" t="str">
            <v>BSLS036682</v>
          </cell>
          <cell r="AB986" t="str">
            <v>Attend the site for valve kit service so change solenoide valve, intake valve, auto drain valve and BDV kit. Then start the unit found running ok.</v>
          </cell>
        </row>
        <row r="987">
          <cell r="A987">
            <v>46095.281724537002</v>
          </cell>
          <cell r="B987">
            <v>0</v>
          </cell>
          <cell r="F987" t="str">
            <v>CC-02010361</v>
          </cell>
          <cell r="J987" t="str">
            <v>Schedule Service - AMC</v>
          </cell>
          <cell r="R987" t="str">
            <v>CMKE560286</v>
          </cell>
          <cell r="AB987" t="str">
            <v>AMC Visit carried out</v>
          </cell>
        </row>
        <row r="988">
          <cell r="A988">
            <v>46095.281412037002</v>
          </cell>
          <cell r="B988">
            <v>10117</v>
          </cell>
          <cell r="F988" t="str">
            <v>CC-02010358</v>
          </cell>
          <cell r="J988" t="str">
            <v>Schedule Service - AMC</v>
          </cell>
          <cell r="R988" t="str">
            <v>BUGC373215</v>
          </cell>
          <cell r="AB988" t="str">
            <v>AMC visit carried out</v>
          </cell>
        </row>
        <row r="989">
          <cell r="A989">
            <v>46094.746527777803</v>
          </cell>
          <cell r="B989"/>
          <cell r="F989" t="str">
            <v>CC-02010214</v>
          </cell>
          <cell r="J989" t="str">
            <v>Pre Commissioning</v>
          </cell>
          <cell r="R989"/>
          <cell r="AB989" t="str">
            <v>Customer not received call, waiting for visit confirmation 14-03-2026 ..................... 20-03-2026</v>
          </cell>
        </row>
        <row r="990">
          <cell r="A990">
            <v>46094.746180555601</v>
          </cell>
          <cell r="B990"/>
          <cell r="F990" t="str">
            <v>CC-02010212</v>
          </cell>
          <cell r="J990" t="str">
            <v>Pre Commissioning</v>
          </cell>
          <cell r="R990"/>
          <cell r="AB990" t="str">
            <v>Customer not received call, waiting for visit confirmation 14-03-2026  ..................... 20-03-2026</v>
          </cell>
        </row>
        <row r="991">
          <cell r="A991">
            <v>46094.688136574099</v>
          </cell>
          <cell r="B991">
            <v>2134</v>
          </cell>
          <cell r="F991" t="str">
            <v>CC-02010093</v>
          </cell>
          <cell r="J991" t="str">
            <v>Schedule Service</v>
          </cell>
          <cell r="R991" t="str">
            <v>BXFD164605</v>
          </cell>
          <cell r="AB991"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992">
          <cell r="A992">
            <v>46094.574282407397</v>
          </cell>
          <cell r="B992"/>
          <cell r="F992" t="str">
            <v>CC-02009772</v>
          </cell>
          <cell r="J992" t="str">
            <v>Commissioning</v>
          </cell>
          <cell r="R992"/>
          <cell r="AB992" t="str">
            <v>Customer category need to be change from E to B. Waiting for it 14-03-2026  ..................... 20-03-2026 ..................... 28-08-2026 ................... 04-04-2026 ....................................... 10-04-2026 ........................ 18-04-2026  ..................... 24-04-2026 ............... 01-05-2026 ................... 09-05-2026 ........... 16-05-2026  .............. 22-05-2026 ................... 29-05-2026</v>
          </cell>
        </row>
        <row r="993">
          <cell r="A993">
            <v>46093.735625000001</v>
          </cell>
          <cell r="B993">
            <v>122</v>
          </cell>
          <cell r="F993" t="str">
            <v>CC-02008810</v>
          </cell>
          <cell r="J993" t="str">
            <v>Sales Call</v>
          </cell>
          <cell r="R993" t="str">
            <v>BYEC378383</v>
          </cell>
          <cell r="AB993" t="str">
            <v>Sales call carried out for HMR update</v>
          </cell>
        </row>
        <row r="994">
          <cell r="A994">
            <v>46093.661400463003</v>
          </cell>
          <cell r="B994">
            <v>1502</v>
          </cell>
          <cell r="F994" t="str">
            <v>CC-02008610</v>
          </cell>
          <cell r="J994" t="str">
            <v>Schedule Service</v>
          </cell>
          <cell r="R994" t="str">
            <v>BYFD232840</v>
          </cell>
          <cell r="AB994" t="str">
            <v>Attend the site for 1500HMR service start the work change separater filter, actuator kit 3nos pressure regulator kit 3 nos,arv kit replace the parts and start the unit unit running good condition</v>
          </cell>
        </row>
        <row r="995">
          <cell r="A995">
            <v>46093.645868055602</v>
          </cell>
          <cell r="B995">
            <v>15861</v>
          </cell>
          <cell r="F995" t="str">
            <v>CC-02008565</v>
          </cell>
          <cell r="J995" t="str">
            <v>Schedule Service</v>
          </cell>
          <cell r="R995" t="str">
            <v>BUGS047201</v>
          </cell>
          <cell r="AB995" t="str">
            <v>Attend the site for scheduled service so change air filter, oil filter, air oil separator, motor greasing, pre filter, all valve kit and ut synthetic oil. Then start the unit found running ok.</v>
          </cell>
        </row>
        <row r="996">
          <cell r="A996">
            <v>46093.643472222197</v>
          </cell>
          <cell r="B996">
            <v>38826</v>
          </cell>
          <cell r="F996" t="str">
            <v>CC-02008555</v>
          </cell>
          <cell r="J996" t="str">
            <v>Schedule Service</v>
          </cell>
          <cell r="R996" t="str">
            <v>BRCC372871</v>
          </cell>
          <cell r="AB996" t="str">
            <v>Attend the site for scheduled service so change air filter, oil filter, and oil. Then start the unit found running ok.</v>
          </cell>
        </row>
        <row r="997">
          <cell r="A997">
            <v>46093.642060185201</v>
          </cell>
          <cell r="B997">
            <v>15661</v>
          </cell>
          <cell r="F997" t="str">
            <v>CC-02008548</v>
          </cell>
          <cell r="J997" t="str">
            <v>Schedule Service</v>
          </cell>
          <cell r="R997" t="str">
            <v>BUFS046813</v>
          </cell>
          <cell r="AB997" t="str">
            <v>Attend the site for scheduled service so change air filter, oil filter, pre filter, carbon filter and fine filter. Then start the unit found running ok.</v>
          </cell>
        </row>
        <row r="998">
          <cell r="A998">
            <v>46093.596840277802</v>
          </cell>
          <cell r="B998">
            <v>1</v>
          </cell>
          <cell r="F998" t="str">
            <v>CC-02008411</v>
          </cell>
          <cell r="J998" t="str">
            <v>Commissioning</v>
          </cell>
          <cell r="R998" t="str">
            <v>BYGD165294</v>
          </cell>
          <cell r="AB998" t="str">
            <v>Commissioning done on dated 12-03-2026</v>
          </cell>
        </row>
        <row r="999">
          <cell r="A999">
            <v>46093.287997685198</v>
          </cell>
          <cell r="B999">
            <v>0</v>
          </cell>
          <cell r="F999" t="str">
            <v>CC-02007718</v>
          </cell>
          <cell r="J999" t="str">
            <v>Schedule Service - AMC</v>
          </cell>
          <cell r="R999" t="str">
            <v>DUAL140235</v>
          </cell>
          <cell r="AB999" t="str">
            <v>AMC visit carried out</v>
          </cell>
        </row>
        <row r="1000">
          <cell r="A1000">
            <v>46092.682962963001</v>
          </cell>
          <cell r="B1000">
            <v>0</v>
          </cell>
          <cell r="F1000" t="str">
            <v>CC-02007303</v>
          </cell>
          <cell r="J1000" t="str">
            <v>Preservative Measures</v>
          </cell>
          <cell r="R1000" t="str">
            <v>CXIK010277</v>
          </cell>
          <cell r="AB1000" t="str">
            <v>Preservative Measures Done</v>
          </cell>
        </row>
        <row r="1001">
          <cell r="A1001">
            <v>46092.680879629603</v>
          </cell>
          <cell r="B1001">
            <v>0</v>
          </cell>
          <cell r="F1001" t="str">
            <v>CC-02007291</v>
          </cell>
          <cell r="J1001" t="str">
            <v>Preservative Measures</v>
          </cell>
          <cell r="R1001" t="str">
            <v>CYJE661555</v>
          </cell>
          <cell r="AB1001" t="str">
            <v>Preservative Measures Done</v>
          </cell>
        </row>
        <row r="1002">
          <cell r="A1002">
            <v>46092.651932870402</v>
          </cell>
          <cell r="B1002">
            <v>5527</v>
          </cell>
          <cell r="F1002" t="str">
            <v>CC-02007170</v>
          </cell>
          <cell r="J1002" t="str">
            <v>Field Campaign</v>
          </cell>
          <cell r="R1002" t="str">
            <v>BVAC375308</v>
          </cell>
          <cell r="AB1002" t="str">
            <v>Attend the site for complaints of oil leakage from AOS so check and found oil leakage from the AOS bottom area. So as per SOP we change old AOS under FOC basis. With new AOS. Old AOS batch no. 256529 T and new AOS batch no. 256926 T.</v>
          </cell>
        </row>
        <row r="1003">
          <cell r="A1003">
            <v>46092.639027777797</v>
          </cell>
          <cell r="B1003">
            <v>2142</v>
          </cell>
          <cell r="F1003" t="str">
            <v>CC-02007122</v>
          </cell>
          <cell r="J1003" t="str">
            <v>Field Campaign</v>
          </cell>
          <cell r="R1003" t="str">
            <v>BYLD232534</v>
          </cell>
          <cell r="AB1003" t="str">
            <v>Attend the site for re circulating plate replacement so change the same under field campaign basis.</v>
          </cell>
        </row>
        <row r="1004">
          <cell r="A1004">
            <v>46092.5222685185</v>
          </cell>
          <cell r="B1004">
            <v>3872</v>
          </cell>
          <cell r="F1004" t="str">
            <v>CC-02006748</v>
          </cell>
          <cell r="J1004" t="str">
            <v>Field Campaign</v>
          </cell>
          <cell r="R1004" t="str">
            <v>BXAD164317</v>
          </cell>
          <cell r="AB1004" t="str">
            <v>Attend the site for Spare kit, copper connecting modification so the following Job are done, Open the old Spare kit, copper connecting then fitted new Spare kit, copper connecting, under a FOC basis.</v>
          </cell>
        </row>
        <row r="1005">
          <cell r="A1005">
            <v>46092.519398148099</v>
          </cell>
          <cell r="B1005">
            <v>3871</v>
          </cell>
          <cell r="F1005" t="str">
            <v>CC-02006734</v>
          </cell>
          <cell r="J1005" t="str">
            <v>Complaint - Running With Problem</v>
          </cell>
          <cell r="R1005" t="str">
            <v>BXAD164317</v>
          </cell>
          <cell r="AB1005" t="str">
            <v>Attend the site for oil carry over thurgh air filter so following Job are done check on running running time found butterfly actuator kit malfunction so Open the actuator kit clean and rifited the same ki and adjust the butterfly after work done than start the unit running good condition no air leakeag no oil leakage unit running good condition all parameters work in under limit</v>
          </cell>
        </row>
        <row r="1006">
          <cell r="A1006">
            <v>46092.516805555599</v>
          </cell>
          <cell r="B1006">
            <v>550</v>
          </cell>
          <cell r="F1006" t="str">
            <v>CC-02006725</v>
          </cell>
          <cell r="J1006" t="str">
            <v>Schedule Service</v>
          </cell>
          <cell r="R1006" t="str">
            <v>BYDD232713</v>
          </cell>
          <cell r="AB1006" t="str">
            <v>Attend the site for 500 hours scheduled service so following Job are done Oil drain from tank and cooler total drain oil is 113 litter after replacing parts air filter 1nos compressor side Oil filter 180 lpm 2nos and 90 lpm Oil filter 1 nos, Oil topped in separator tank with one dead Crank 116 liter again Oil topped 3 liter after shedule service done than start the unit running good condition no air leakeag no oil leakage unit running good condition All parameters work in under limit unit running satisfaction</v>
          </cell>
        </row>
        <row r="1007">
          <cell r="A1007">
            <v>46092.511122685202</v>
          </cell>
          <cell r="B1007">
            <v>5180</v>
          </cell>
          <cell r="F1007" t="str">
            <v>CC-02006702</v>
          </cell>
          <cell r="J1007" t="str">
            <v>Schedule Service</v>
          </cell>
          <cell r="R1007" t="str">
            <v>BVID163401</v>
          </cell>
          <cell r="AB1007" t="str">
            <v>Attend the site for scheduled service so drain oil from the tank and drained oil from the cooler total 37 liters oil drain. Then change air filter for compressor and engine both sides change oil filter, change air oil separator, change all valve kit and ELGI AIR lube Plus oil 40 liters then start the unit found running ok</v>
          </cell>
        </row>
        <row r="1008">
          <cell r="A1008">
            <v>46092.5080787037</v>
          </cell>
          <cell r="B1008">
            <v>2480</v>
          </cell>
          <cell r="F1008" t="str">
            <v>CC-02006689</v>
          </cell>
          <cell r="J1008" t="str">
            <v>Schedule Service</v>
          </cell>
          <cell r="R1008" t="str">
            <v>BXCD164399</v>
          </cell>
          <cell r="AB1008" t="str">
            <v>Attend the site for scheduled service change oil filter and air filter for compressor and engine both sides then start the unit found running ok.</v>
          </cell>
        </row>
        <row r="1009">
          <cell r="A1009">
            <v>46091.801238425898</v>
          </cell>
          <cell r="B1009"/>
          <cell r="F1009" t="str">
            <v>CC-02006080</v>
          </cell>
          <cell r="J1009" t="str">
            <v>Complaint - Running With Problem</v>
          </cell>
          <cell r="R1009"/>
          <cell r="AB1009" t="str">
            <v>Unable to contact with customer 11-03-2026, ......................... 12-03-2026 ............................... 14-03-2026</v>
          </cell>
        </row>
        <row r="1010">
          <cell r="A1010">
            <v>46091.706145833297</v>
          </cell>
          <cell r="B1010">
            <v>6019</v>
          </cell>
          <cell r="F1010" t="str">
            <v>CC-02005911</v>
          </cell>
          <cell r="J1010" t="str">
            <v>Schedule Service</v>
          </cell>
          <cell r="R1010" t="str">
            <v>BXKD164206</v>
          </cell>
          <cell r="AB1010" t="str">
            <v>Attend the site for 3000 HMR services so start the work oil drain tank and cooler after cranking 2 Time total oil drain 38 liter change parts-oil 40lit, Air filter 2 nos,and 3000 service kit replace the parts and start the unit unit running good condition all parameters proper work</v>
          </cell>
        </row>
        <row r="1011">
          <cell r="A1011">
            <v>46091.615717592598</v>
          </cell>
          <cell r="B1011">
            <v>1400</v>
          </cell>
          <cell r="F1011" t="str">
            <v>CC-02005638</v>
          </cell>
          <cell r="J1011" t="str">
            <v>Schedule Service</v>
          </cell>
          <cell r="R1011" t="str">
            <v>BYBD201738</v>
          </cell>
          <cell r="AB1011" t="str">
            <v>Attend the site for schedule so total drain oil with two dead cranks 68 litres after then replace air filter engine and compressor both side, replace main oil filter 3 nos., and replace by pass oil filter 1 no., after then total topped up oil in tank with one dead crank 70 litres. After schedule service done start and run the unit on load condition found unit is running in normal parameters.</v>
          </cell>
        </row>
        <row r="1012">
          <cell r="A1012">
            <v>46090.652002314797</v>
          </cell>
          <cell r="B1012">
            <v>3883</v>
          </cell>
          <cell r="F1012" t="str">
            <v>CC-02004490</v>
          </cell>
          <cell r="J1012" t="str">
            <v>Schedule Service</v>
          </cell>
          <cell r="R1012" t="str">
            <v>BXBD164358</v>
          </cell>
          <cell r="AB1012" t="str">
            <v>Attend the site for schedule service start the work oil drain tank and cooler after cranking 2 Time total oil drain 38 liter change parts-oil 40lit,Air filter 2 nos oil filter 2 nos replace the parts and start the unit unit running good condition</v>
          </cell>
        </row>
        <row r="1013">
          <cell r="A1013">
            <v>46090.361932870401</v>
          </cell>
          <cell r="B1013">
            <v>680</v>
          </cell>
          <cell r="F1013" t="str">
            <v>CC-02003748</v>
          </cell>
          <cell r="J1013" t="str">
            <v>Complaint - Running With Problem</v>
          </cell>
          <cell r="R1013" t="str">
            <v>BYHD201877</v>
          </cell>
          <cell r="AB1013" t="str">
            <v>Attend the site for fitment of the controller so remove the old controller then fitted the new controller under the FOC basis. Then start the unit found running ok. Controller display failure. Old controller serial no. 10888098. New controller serial no 11282753......</v>
          </cell>
        </row>
        <row r="1014">
          <cell r="A1014">
            <v>46090.283981481502</v>
          </cell>
          <cell r="B1014">
            <v>17398</v>
          </cell>
          <cell r="F1014" t="str">
            <v>CC-02003522</v>
          </cell>
          <cell r="J1014" t="str">
            <v>Schedule Service - AMC</v>
          </cell>
          <cell r="R1014" t="str">
            <v>BUKS045387</v>
          </cell>
          <cell r="AB1014" t="str">
            <v>AMC visit carried out</v>
          </cell>
        </row>
        <row r="1015">
          <cell r="A1015">
            <v>46090.283877314803</v>
          </cell>
          <cell r="B1015">
            <v>43350</v>
          </cell>
          <cell r="F1015" t="str">
            <v>CC-02003521</v>
          </cell>
          <cell r="J1015" t="str">
            <v>Schedule Service - AMC</v>
          </cell>
          <cell r="R1015" t="str">
            <v>BRGS035169</v>
          </cell>
          <cell r="AB1015" t="str">
            <v>AMC visit carried out</v>
          </cell>
        </row>
        <row r="1016">
          <cell r="A1016">
            <v>46090.2823726852</v>
          </cell>
          <cell r="B1016">
            <v>2281</v>
          </cell>
          <cell r="F1016" t="str">
            <v>CC-02003507</v>
          </cell>
          <cell r="J1016" t="str">
            <v>Schedule Service - AMC</v>
          </cell>
          <cell r="R1016" t="str">
            <v>BXES037106</v>
          </cell>
          <cell r="AB1016" t="str">
            <v>AMC visit carried out</v>
          </cell>
        </row>
        <row r="1017">
          <cell r="A1017">
            <v>46090.2803935185</v>
          </cell>
          <cell r="B1017">
            <v>24405</v>
          </cell>
          <cell r="F1017" t="str">
            <v>CC-02003488</v>
          </cell>
          <cell r="J1017" t="str">
            <v>Schedule Service - AMC</v>
          </cell>
          <cell r="R1017" t="str">
            <v>BTDS044304</v>
          </cell>
          <cell r="AB1017" t="str">
            <v>Attend the site for scheduled service so change air filter, oil filter, air oil separator, motor greasing and oil. Then start the unit found running ok.</v>
          </cell>
        </row>
        <row r="1018">
          <cell r="A1018">
            <v>46090.279409722199</v>
          </cell>
          <cell r="B1018">
            <v>24114</v>
          </cell>
          <cell r="F1018" t="str">
            <v>CC-02003478</v>
          </cell>
          <cell r="J1018" t="str">
            <v>Schedule Service - AMC</v>
          </cell>
          <cell r="R1018" t="str">
            <v>BTDS044313</v>
          </cell>
          <cell r="AB1018" t="str">
            <v>Attend the site for scheduled service so change air filter, oil filter, air oil separator, motor greasing and oil. Then start the unit found running ok.</v>
          </cell>
        </row>
        <row r="1019">
          <cell r="A1019">
            <v>46090.278263888897</v>
          </cell>
          <cell r="B1019">
            <v>20354</v>
          </cell>
          <cell r="F1019" t="str">
            <v>CC-02003467</v>
          </cell>
          <cell r="J1019" t="str">
            <v>Schedule Service - AMC</v>
          </cell>
          <cell r="R1019" t="str">
            <v>BUKS045388</v>
          </cell>
          <cell r="AB1019" t="str">
            <v>AMC visit carried out</v>
          </cell>
        </row>
        <row r="1020">
          <cell r="A1020">
            <v>46090.278171296297</v>
          </cell>
          <cell r="B1020">
            <v>49054</v>
          </cell>
          <cell r="F1020" t="str">
            <v>CC-02003466</v>
          </cell>
          <cell r="J1020" t="str">
            <v>Schedule Service - AMC</v>
          </cell>
          <cell r="R1020" t="str">
            <v>BPCS030196</v>
          </cell>
          <cell r="AB1020" t="str">
            <v>AMC visit carried out</v>
          </cell>
        </row>
        <row r="1021">
          <cell r="A1021">
            <v>46090.273634259298</v>
          </cell>
          <cell r="B1021">
            <v>38333</v>
          </cell>
          <cell r="F1021" t="str">
            <v>CC-02003428</v>
          </cell>
          <cell r="J1021" t="str">
            <v>Schedule Service - AMC</v>
          </cell>
          <cell r="R1021" t="str">
            <v>BQBS033796</v>
          </cell>
          <cell r="AB1021" t="str">
            <v>AMC visit carried out</v>
          </cell>
        </row>
        <row r="1022">
          <cell r="A1022">
            <v>46090.2734837963</v>
          </cell>
          <cell r="B1022">
            <v>126520</v>
          </cell>
          <cell r="F1022" t="str">
            <v>CC-02003427</v>
          </cell>
          <cell r="J1022" t="str">
            <v>Schedule Service - AMC</v>
          </cell>
          <cell r="R1022" t="str">
            <v>164253</v>
          </cell>
          <cell r="AB1022" t="str">
            <v>Attend the site for scheduled service so change air filter, oil filter, air oil separator, motor greasing, all valve kit and oil. The site for scheduled service so change.</v>
          </cell>
        </row>
        <row r="1023">
          <cell r="A1023">
            <v>46088.625196759298</v>
          </cell>
          <cell r="B1023">
            <v>2091</v>
          </cell>
          <cell r="F1023" t="str">
            <v>CC-02002799</v>
          </cell>
          <cell r="J1023" t="str">
            <v>Schedule Service</v>
          </cell>
          <cell r="R1023" t="str">
            <v>BYLD232534</v>
          </cell>
          <cell r="AB1023" t="str">
            <v>Attend the site for 1500 hours valve kit replaced so following Job are done replace both actuator kit 3nos pressure regulator kit 3nos Arv kit 1nos after shedule service done than start the unit running good condition no air leakeag no oil leakage unit running satisfaction all parameters work in under limit.</v>
          </cell>
        </row>
        <row r="1024">
          <cell r="A1024">
            <v>46088.549664351798</v>
          </cell>
          <cell r="B1024">
            <v>502</v>
          </cell>
          <cell r="F1024" t="str">
            <v>CC-02002600</v>
          </cell>
          <cell r="J1024" t="str">
            <v>Schedule Service</v>
          </cell>
          <cell r="R1024" t="str">
            <v>BYID165412</v>
          </cell>
          <cell r="AB1024" t="str">
            <v>Attend the site for schedule service start the work oil drain tank and cooler after cranking 2 Time total oil drain 38 liter change parts-oil 40lit, Air filter 1 nos, oil filter 2 nos and actuator ass for FOC basis change the parts and start the unit unit running good condition all parameters proper work</v>
          </cell>
        </row>
        <row r="1025">
          <cell r="A1025">
            <v>46087.607870370397</v>
          </cell>
          <cell r="B1025">
            <v>329</v>
          </cell>
          <cell r="F1025" t="str">
            <v>CC-02001384</v>
          </cell>
          <cell r="J1025" t="str">
            <v>Field Campaign</v>
          </cell>
          <cell r="R1025" t="str">
            <v>BYID201894</v>
          </cell>
          <cell r="AB1025" t="str">
            <v>Field campaign call for SS T CLAMP BOLT CLAMP Replacemnet. Once FOC Parts reached to us we will log new call to change the same.</v>
          </cell>
        </row>
        <row r="1026">
          <cell r="A1026">
            <v>46087.587615740696</v>
          </cell>
          <cell r="B1026">
            <v>1</v>
          </cell>
          <cell r="F1026" t="str">
            <v>CC-02001341</v>
          </cell>
          <cell r="J1026" t="str">
            <v>Commissioning</v>
          </cell>
          <cell r="R1026" t="str">
            <v>BZJD165470</v>
          </cell>
          <cell r="AB1026" t="str">
            <v>Commissioning done on dated 06-03-2026</v>
          </cell>
        </row>
        <row r="1027">
          <cell r="A1027">
            <v>46087.550636574102</v>
          </cell>
          <cell r="B1027">
            <v>930</v>
          </cell>
          <cell r="F1027" t="str">
            <v>CC-02001245</v>
          </cell>
          <cell r="J1027" t="str">
            <v>Field Campaign</v>
          </cell>
          <cell r="R1027" t="str">
            <v>BYHD201877</v>
          </cell>
          <cell r="AB1027" t="str">
            <v>Field campaign call for SS T CLAMP BOLT CLAMP Replacemnet. Once FOC Parts reached to us we will log new call to change the same.</v>
          </cell>
        </row>
        <row r="1028">
          <cell r="A1028">
            <v>46087.496956018498</v>
          </cell>
          <cell r="B1028">
            <v>75</v>
          </cell>
          <cell r="F1028" t="str">
            <v>CC-02001058</v>
          </cell>
          <cell r="J1028" t="str">
            <v>Sales Call</v>
          </cell>
          <cell r="R1028" t="str">
            <v>BYID201894</v>
          </cell>
          <cell r="AB1028" t="str">
            <v>Sales Call carried out for HMR update</v>
          </cell>
        </row>
        <row r="1029">
          <cell r="A1029">
            <v>46087.495752314797</v>
          </cell>
          <cell r="B1029">
            <v>418</v>
          </cell>
          <cell r="F1029" t="str">
            <v>CC-02001052</v>
          </cell>
          <cell r="J1029" t="str">
            <v>Sales Call</v>
          </cell>
          <cell r="R1029" t="str">
            <v>BYHD201877</v>
          </cell>
          <cell r="AB1029" t="str">
            <v>Sales call carried out for HMR update</v>
          </cell>
        </row>
        <row r="1030">
          <cell r="A1030">
            <v>46086.292037036997</v>
          </cell>
          <cell r="B1030">
            <v>15989</v>
          </cell>
          <cell r="F1030" t="str">
            <v>CC-01999266</v>
          </cell>
          <cell r="J1030" t="str">
            <v>Schedule Service - AMC</v>
          </cell>
          <cell r="R1030" t="str">
            <v>ALGS030185</v>
          </cell>
          <cell r="AB1030" t="str">
            <v>AMC visit carried out</v>
          </cell>
        </row>
        <row r="1031">
          <cell r="A1031">
            <v>46084.645798611098</v>
          </cell>
          <cell r="B1031">
            <v>0</v>
          </cell>
          <cell r="F1031" t="str">
            <v>CC-01997993</v>
          </cell>
          <cell r="J1031" t="str">
            <v>Complaint - Running With Problem</v>
          </cell>
          <cell r="R1031" t="str">
            <v>DYFL361713</v>
          </cell>
          <cell r="AB1031" t="str">
            <v>Please be informed that we have successfully replaced the old motor Serial No. 302507DM04477 with the new unit Serial No. 3026003DM00091; however, the old motor was not handed over to our service engineer today as the customer has committed to dispatching it to our Ranchi office after 14 days. Please ensure this timeline is met, as the return of the failed component is a mandatory requirement for finalizing the warranty claim process with ELGI. Also foundation work is not done by customer</v>
          </cell>
        </row>
        <row r="1032">
          <cell r="A1032">
            <v>46083.4761111111</v>
          </cell>
          <cell r="B1032">
            <v>2032</v>
          </cell>
          <cell r="F1032" t="str">
            <v>CC-01996263</v>
          </cell>
          <cell r="J1032" t="str">
            <v>Schedule Service</v>
          </cell>
          <cell r="R1032" t="str">
            <v>BYLD232534</v>
          </cell>
          <cell r="AB1032" t="str">
            <v>Attend the site for scheduled service so drain oil from the tank and drained oil from the cooler total 37 liters oil drain. Then change the air filter for compressors and engine both sides, change the oil filter and ELGI air lube Plus oil 40 liters. Then start the unit found running ok</v>
          </cell>
        </row>
        <row r="1033">
          <cell r="A1033">
            <v>46083.470509259299</v>
          </cell>
          <cell r="B1033">
            <v>2000</v>
          </cell>
          <cell r="F1033" t="str">
            <v>CC-01996250</v>
          </cell>
          <cell r="J1033" t="str">
            <v>Schedule Service</v>
          </cell>
          <cell r="R1033" t="str">
            <v>BXAD164301</v>
          </cell>
          <cell r="AB1033" t="str">
            <v>Attend the site for scheduled service so drain oil from the tank and drained oil from the cooler total 37 liters oil drain. Then change the air filter for compressors and engine both sides, change the oil filter, Change then air oil separator, change BDV kit, ADV kit, ARV kit, pressure regulator kit and ELGI air lube Plus oil 40 liters. Then start the unit found running ok</v>
          </cell>
        </row>
        <row r="1034">
          <cell r="A1034">
            <v>46083.468680555598</v>
          </cell>
          <cell r="B1034">
            <v>516</v>
          </cell>
          <cell r="F1034" t="str">
            <v>CC-01996246</v>
          </cell>
          <cell r="J1034" t="str">
            <v>Schedule Service</v>
          </cell>
          <cell r="R1034" t="str">
            <v>BYLD164914</v>
          </cell>
          <cell r="AB1034" t="str">
            <v>Attend the site for scheduled service so drain oil from the tank and drained oil from the cooler total 37 liters oil drain. Then change the air filter for compressors and engine both sides, change the oil filter and ELGI air lube Plus oil 40 liters. Then start the unit found running ok</v>
          </cell>
        </row>
        <row r="1035">
          <cell r="A1035">
            <v>46083.277685185203</v>
          </cell>
          <cell r="B1035">
            <v>21850</v>
          </cell>
          <cell r="F1035" t="str">
            <v>CC-01995936</v>
          </cell>
          <cell r="J1035" t="str">
            <v>Schedule Service - AMC</v>
          </cell>
          <cell r="R1035" t="str">
            <v>BVGF111611</v>
          </cell>
          <cell r="AB1035" t="str">
            <v>AMC visit carried out</v>
          </cell>
        </row>
        <row r="1036">
          <cell r="A1036">
            <v>46083.275312500002</v>
          </cell>
          <cell r="B1036">
            <v>1</v>
          </cell>
          <cell r="F1036" t="str">
            <v>CC-01995914</v>
          </cell>
          <cell r="J1036" t="str">
            <v>Schedule Service - AMC</v>
          </cell>
          <cell r="R1036" t="str">
            <v>CTCE665149</v>
          </cell>
          <cell r="AB1036" t="str">
            <v>AMC visit carried out</v>
          </cell>
        </row>
        <row r="1037">
          <cell r="A1037">
            <v>46083.2729398148</v>
          </cell>
          <cell r="B1037">
            <v>35788</v>
          </cell>
          <cell r="F1037" t="str">
            <v>CC-01995896</v>
          </cell>
          <cell r="J1037" t="str">
            <v>Schedule Service - AMC</v>
          </cell>
          <cell r="R1037" t="str">
            <v>BSDS043254</v>
          </cell>
          <cell r="AB1037" t="str">
            <v>AMC visit carried out</v>
          </cell>
        </row>
        <row r="1038">
          <cell r="A1038">
            <v>46083.272511574098</v>
          </cell>
          <cell r="B1038">
            <v>23826</v>
          </cell>
          <cell r="F1038" t="str">
            <v>CC-01995894</v>
          </cell>
          <cell r="J1038" t="str">
            <v>Schedule Service - AMC</v>
          </cell>
          <cell r="R1038" t="str">
            <v>BVGF111615</v>
          </cell>
          <cell r="AB1038" t="str">
            <v>AMC visit carried out</v>
          </cell>
        </row>
        <row r="1039">
          <cell r="A1039">
            <v>46081.630856481497</v>
          </cell>
          <cell r="B1039">
            <v>0</v>
          </cell>
          <cell r="F1039" t="str">
            <v>CC-01995210</v>
          </cell>
          <cell r="J1039" t="str">
            <v>Commissioning</v>
          </cell>
          <cell r="R1039" t="str">
            <v>CYJE661556</v>
          </cell>
          <cell r="AB1039" t="str">
            <v>Commissioning done on dated 30-03-2026</v>
          </cell>
        </row>
        <row r="1040">
          <cell r="A1040">
            <v>46081.6305671296</v>
          </cell>
          <cell r="B1040">
            <v>0</v>
          </cell>
          <cell r="F1040" t="str">
            <v>CC-01995208</v>
          </cell>
          <cell r="J1040" t="str">
            <v>Commissioning</v>
          </cell>
          <cell r="R1040" t="str">
            <v>CXIK010277</v>
          </cell>
          <cell r="AB1040" t="str">
            <v>Commissioning done on dated 07-03-2025, COMMISSIONING PHOTO ATTACHED</v>
          </cell>
        </row>
        <row r="1041">
          <cell r="A1041">
            <v>46081.629814814798</v>
          </cell>
          <cell r="B1041">
            <v>0</v>
          </cell>
          <cell r="F1041" t="str">
            <v>CC-01995205</v>
          </cell>
          <cell r="J1041" t="str">
            <v>Commissioning</v>
          </cell>
          <cell r="R1041" t="str">
            <v>CYJE661555</v>
          </cell>
          <cell r="AB1041" t="str">
            <v>Commissioning done on dated 07-03-2025</v>
          </cell>
        </row>
        <row r="1042">
          <cell r="A1042">
            <v>46081.624027777798</v>
          </cell>
          <cell r="B1042">
            <v>38817</v>
          </cell>
          <cell r="F1042" t="str">
            <v>CC-01995190</v>
          </cell>
          <cell r="J1042" t="str">
            <v>Schedule Service</v>
          </cell>
          <cell r="R1042" t="str">
            <v>BTGS031205</v>
          </cell>
          <cell r="AB1042" t="str">
            <v>Today we attend the customer site for sheudle service so we change parts during service:- Air filter, oil filter, oil, separator, pre filter and grease then start machine running ok</v>
          </cell>
        </row>
        <row r="1043">
          <cell r="A1043">
            <v>46081.622997685197</v>
          </cell>
          <cell r="B1043">
            <v>97701</v>
          </cell>
          <cell r="F1043" t="str">
            <v>CC-01995189</v>
          </cell>
          <cell r="J1043" t="str">
            <v>Schedule Service</v>
          </cell>
          <cell r="R1043" t="str">
            <v>BPLF150007</v>
          </cell>
          <cell r="AB1043" t="str">
            <v>Today we attend the customer site for sheudle service so we change valve kit then start machine running ok</v>
          </cell>
        </row>
        <row r="1044">
          <cell r="A1044">
            <v>46081.578923611101</v>
          </cell>
          <cell r="B1044">
            <v>2132</v>
          </cell>
          <cell r="F1044" t="str">
            <v>CC-01995085</v>
          </cell>
          <cell r="J1044" t="str">
            <v>Complaint - Running With Problem</v>
          </cell>
          <cell r="R1044" t="str">
            <v>BXID201595</v>
          </cell>
          <cell r="AB1044" t="str">
            <v>Attend the site for oil leakage issue, so start the unit found oil leakage from discharge hose pipe coupling so on 2.3.2026 one element pipe coupling 2.5 inch was replaced under FOC basis and on dated 6.3.2026 2nos. pipe coupling assembly was replaced under FOC basis. Also discharge temperature guage found faulty so DOT guage replaced under FOC basis. After the work done start and run the unit on load condition found unit is running in ok condition</v>
          </cell>
        </row>
        <row r="1045">
          <cell r="A1045">
            <v>46081.537465277797</v>
          </cell>
          <cell r="B1045">
            <v>1</v>
          </cell>
          <cell r="F1045" t="str">
            <v>CC-01994991</v>
          </cell>
          <cell r="J1045" t="str">
            <v>Commissioning</v>
          </cell>
          <cell r="R1045" t="str">
            <v>BZJD165455</v>
          </cell>
          <cell r="AB1045" t="str">
            <v>Commissioning done on dated 28-02-2026</v>
          </cell>
        </row>
        <row r="1046">
          <cell r="A1046">
            <v>46080.508495370399</v>
          </cell>
          <cell r="B1046">
            <v>0</v>
          </cell>
          <cell r="F1046" t="str">
            <v>CC-01993429</v>
          </cell>
          <cell r="J1046" t="str">
            <v>Commissioning</v>
          </cell>
          <cell r="R1046" t="str">
            <v>CYFE679970</v>
          </cell>
          <cell r="AB1046" t="str">
            <v>Commissioning done on dated 27-02-2026</v>
          </cell>
        </row>
        <row r="1047">
          <cell r="A1047">
            <v>46080.485625000001</v>
          </cell>
          <cell r="B1047">
            <v>5256</v>
          </cell>
          <cell r="F1047" t="str">
            <v>CC-01993335</v>
          </cell>
          <cell r="J1047" t="str">
            <v>Schedule Service</v>
          </cell>
          <cell r="R1047" t="str">
            <v>BXKC372435</v>
          </cell>
          <cell r="AB1047" t="str">
            <v>Attend the site for scheduled service so change air filter, oil filter, air oil separator, motor greasing and oil. Then start the unit found running ok.</v>
          </cell>
        </row>
        <row r="1048">
          <cell r="A1048">
            <v>46079.7434027778</v>
          </cell>
          <cell r="B1048">
            <v>436</v>
          </cell>
          <cell r="F1048" t="str">
            <v>CC-01992733</v>
          </cell>
          <cell r="J1048" t="str">
            <v>Complaint - Running With Problem</v>
          </cell>
          <cell r="R1048" t="str">
            <v>BYID165412</v>
          </cell>
          <cell r="AB1048" t="str">
            <v>Attend the site for oil carry over through air filter so start the work check DCV found ok check OSV found ok but compressor said actuator molfutioning so clean the actuator kit and refited then start the unit unit running good no oil carry over so change the air filter compressor said for FOC basis</v>
          </cell>
        </row>
        <row r="1049">
          <cell r="A1049">
            <v>46079.7413310185</v>
          </cell>
          <cell r="B1049">
            <v>436</v>
          </cell>
          <cell r="F1049" t="str">
            <v>CC-01992729</v>
          </cell>
          <cell r="J1049" t="str">
            <v>Schedule Service</v>
          </cell>
          <cell r="R1049" t="str">
            <v>BYID165412</v>
          </cell>
          <cell r="AB1049" t="str">
            <v>Wrong entry/Double entry</v>
          </cell>
        </row>
        <row r="1050">
          <cell r="A1050">
            <v>46079.663877314801</v>
          </cell>
          <cell r="B1050">
            <v>3964</v>
          </cell>
          <cell r="F1050" t="str">
            <v>CC-01992509</v>
          </cell>
          <cell r="J1050" t="str">
            <v>Field Campaign</v>
          </cell>
          <cell r="R1050" t="str">
            <v>BWID164054</v>
          </cell>
          <cell r="AB1050" t="str">
            <v>Attend the site under field campaign of spare kit, copper connecting modification. So we open the old spare kit and fitter the new copper connecting</v>
          </cell>
        </row>
        <row r="1051">
          <cell r="A1051">
            <v>46079.661493055602</v>
          </cell>
          <cell r="B1051">
            <v>36129</v>
          </cell>
          <cell r="F1051" t="str">
            <v>CC-01992499</v>
          </cell>
          <cell r="J1051" t="str">
            <v>Schedule Service</v>
          </cell>
          <cell r="R1051" t="str">
            <v>BRAS033261</v>
          </cell>
          <cell r="AB1051" t="str">
            <v>Today we attend the customer site for sheudle service so we change parts during service:- oil filter, oil and separator then start machine running ok</v>
          </cell>
        </row>
        <row r="1052">
          <cell r="A1052">
            <v>46079.638935185198</v>
          </cell>
          <cell r="B1052">
            <v>2262</v>
          </cell>
          <cell r="F1052" t="str">
            <v>CC-01992432</v>
          </cell>
          <cell r="J1052" t="str">
            <v>Schedule Service</v>
          </cell>
          <cell r="R1052" t="str">
            <v>BXHD232312</v>
          </cell>
          <cell r="AB1052" t="str">
            <v>Attend the site for schedule service so following Job are done Oil drain from tank and cooler total drain oil is 110 litter after replace parts oil filter 180 lpm 2 nos 90 lpm Oil filter 1 nos air filter 1nos compressor side oil topped in separator tank with one dead Crank 112 litter after shedule service done than start the unit running good condition no air leakeag no oil leakage unit running satisfaction</v>
          </cell>
        </row>
        <row r="1053">
          <cell r="A1053">
            <v>46079.484201388899</v>
          </cell>
          <cell r="B1053">
            <v>2361</v>
          </cell>
          <cell r="F1053" t="str">
            <v>CC-01991938</v>
          </cell>
          <cell r="J1053" t="str">
            <v>Field Campaign</v>
          </cell>
          <cell r="R1053" t="str">
            <v>BXCD164399</v>
          </cell>
          <cell r="AB1053" t="str">
            <v>Attend the site for Spare kit, copper connecting modification so the following Job are done, Open the old Spare kit, copper connecting then fitted new Spare kit, copper connecting, under a FOC basis.</v>
          </cell>
        </row>
        <row r="1054">
          <cell r="A1054">
            <v>46079.295474537001</v>
          </cell>
          <cell r="B1054">
            <v>47597</v>
          </cell>
          <cell r="F1054" t="str">
            <v>CC-01991629</v>
          </cell>
          <cell r="J1054" t="str">
            <v>Schedule Service - AMC</v>
          </cell>
          <cell r="R1054" t="str">
            <v>BRIC374329</v>
          </cell>
          <cell r="AB1054" t="str">
            <v>AMC visit carried out</v>
          </cell>
        </row>
        <row r="1055">
          <cell r="A1055">
            <v>46078.737534722197</v>
          </cell>
          <cell r="B1055">
            <v>515</v>
          </cell>
          <cell r="F1055" t="str">
            <v>CC-01991271</v>
          </cell>
          <cell r="J1055" t="str">
            <v>Schedule Service</v>
          </cell>
          <cell r="R1055" t="str">
            <v>BYHD165347</v>
          </cell>
          <cell r="AB1055" t="str">
            <v>Attend the site for schedule service so following Job are done Oil drain from tank and cooler after cranking two times again Oil drain from tank and cooler total drain oil is 37 liter after repalce parts.air filter 2 nos engine and compressor both side oil filter 2 nos oil topped in tank with one dead Crank 39 liter after shedule service done than start the unit running good condition no air leakeag no oil leakage unit running satisfaction</v>
          </cell>
        </row>
        <row r="1056">
          <cell r="A1056">
            <v>46078.559988425899</v>
          </cell>
          <cell r="B1056">
            <v>15100</v>
          </cell>
          <cell r="F1056" t="str">
            <v>CC-01990698</v>
          </cell>
          <cell r="J1056" t="str">
            <v>Schedule Service</v>
          </cell>
          <cell r="R1056" t="str">
            <v>BRGD161233</v>
          </cell>
          <cell r="AB1056"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1057">
          <cell r="A1057">
            <v>46078.550381944398</v>
          </cell>
          <cell r="B1057">
            <v>5050</v>
          </cell>
          <cell r="F1057" t="str">
            <v>CC-01990672</v>
          </cell>
          <cell r="J1057" t="str">
            <v>Schedule Service</v>
          </cell>
          <cell r="R1057" t="str">
            <v>BWLD231334</v>
          </cell>
          <cell r="AB1057"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1058">
          <cell r="A1058">
            <v>46078.542071759301</v>
          </cell>
          <cell r="B1058">
            <v>3655</v>
          </cell>
          <cell r="F1058" t="str">
            <v>CC-01990655</v>
          </cell>
          <cell r="J1058" t="str">
            <v>Schedule Service</v>
          </cell>
          <cell r="R1058" t="str">
            <v>BYAS039931</v>
          </cell>
          <cell r="AB1058" t="str">
            <v>Today we attend the customer site for sheudle service so we change parts during service:- Air filter and oil filter then start machine running ok</v>
          </cell>
        </row>
        <row r="1059">
          <cell r="A1059">
            <v>46078.4768287037</v>
          </cell>
          <cell r="B1059">
            <v>7240</v>
          </cell>
          <cell r="F1059" t="str">
            <v>CC-01990442</v>
          </cell>
          <cell r="J1059" t="str">
            <v>Schedule Service</v>
          </cell>
          <cell r="R1059" t="str">
            <v>BSKD200409</v>
          </cell>
          <cell r="AB1059"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1060">
          <cell r="A1060">
            <v>46078.473784722199</v>
          </cell>
          <cell r="B1060">
            <v>8310</v>
          </cell>
          <cell r="F1060" t="str">
            <v>CC-01990436</v>
          </cell>
          <cell r="J1060" t="str">
            <v>Schedule Service</v>
          </cell>
          <cell r="R1060" t="str">
            <v>BQFD160263</v>
          </cell>
          <cell r="AB1060"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1061">
          <cell r="A1061">
            <v>46078.472719907397</v>
          </cell>
          <cell r="B1061">
            <v>6180</v>
          </cell>
          <cell r="F1061" t="str">
            <v>CC-01990431</v>
          </cell>
          <cell r="J1061" t="str">
            <v>Schedule Service</v>
          </cell>
          <cell r="R1061" t="str">
            <v>BQBD160060</v>
          </cell>
          <cell r="AB1061"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1062">
          <cell r="A1062">
            <v>46078.471793981502</v>
          </cell>
          <cell r="B1062">
            <v>6190</v>
          </cell>
          <cell r="F1062" t="str">
            <v>CC-01990430</v>
          </cell>
          <cell r="J1062" t="str">
            <v>Schedule Service</v>
          </cell>
          <cell r="R1062" t="str">
            <v>BRHD161314</v>
          </cell>
          <cell r="AB1062"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1063">
          <cell r="A1063">
            <v>46078.470925925903</v>
          </cell>
          <cell r="B1063">
            <v>5125</v>
          </cell>
          <cell r="F1063" t="str">
            <v>CC-01990426</v>
          </cell>
          <cell r="J1063" t="str">
            <v>Schedule Service</v>
          </cell>
          <cell r="R1063" t="str">
            <v>BQGD160344</v>
          </cell>
          <cell r="AB1063"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1064">
          <cell r="A1064">
            <v>46078.469814814802</v>
          </cell>
          <cell r="B1064">
            <v>8910</v>
          </cell>
          <cell r="F1064" t="str">
            <v>CC-01990422</v>
          </cell>
          <cell r="J1064" t="str">
            <v>Schedule Service</v>
          </cell>
          <cell r="R1064" t="str">
            <v>BPKD200020</v>
          </cell>
          <cell r="AB1064" t="str">
            <v>Attend the site for scheduled service so drain oil from the tank and drained oil from the cooler total 37 liters oil drain, then change air filter for compressor and engine both sides, change oil filter,change the air oil separator, change all valve kit and ELGI air lube Plus oil 40 liters. Then start the unit found running ok.</v>
          </cell>
        </row>
        <row r="1065">
          <cell r="A1065">
            <v>46078.468738425901</v>
          </cell>
          <cell r="B1065">
            <v>5170</v>
          </cell>
          <cell r="F1065" t="str">
            <v>CC-01990419</v>
          </cell>
          <cell r="J1065" t="str">
            <v>Schedule Service</v>
          </cell>
          <cell r="R1065" t="str">
            <v>BUKD162510</v>
          </cell>
          <cell r="AB1065" t="str">
            <v>Attend the site for scheduled service so drain oil from the tank and drained oil from the cooler total 37 liters oil drain then change air filter oil filter for compressor and engine both sides change, change the oil filter, change the air oil separator, change all valve kit and ELGI air lube Plus oil 40 liters. Then start the unit found running ok.</v>
          </cell>
        </row>
        <row r="1066">
          <cell r="A1066">
            <v>46077.719282407401</v>
          </cell>
          <cell r="B1066">
            <v>2063</v>
          </cell>
          <cell r="F1066" t="str">
            <v>CC-01989856</v>
          </cell>
          <cell r="J1066" t="str">
            <v>Schedule Service</v>
          </cell>
          <cell r="R1066" t="str">
            <v>BXGD232278</v>
          </cell>
          <cell r="AB1066" t="str">
            <v>Attend the site for scheduled service so drain oil from the tank and drained oil from the cooler total 115 liters oil drain. Then change the air filter for the compressor and change spin on the oil filter 2 nos, change the oil filter 75 lpm 1 nos and ELGI air lube Plus oil 120 liters. Then start the unit found running ok.</v>
          </cell>
        </row>
        <row r="1067">
          <cell r="A1067">
            <v>46077.6890740741</v>
          </cell>
          <cell r="B1067">
            <v>525</v>
          </cell>
          <cell r="F1067" t="str">
            <v>CC-01989749</v>
          </cell>
          <cell r="J1067" t="str">
            <v>Schedule Service</v>
          </cell>
          <cell r="R1067" t="str">
            <v>BYHD165336</v>
          </cell>
          <cell r="AB1067"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1068">
          <cell r="A1068">
            <v>46077.5913194444</v>
          </cell>
          <cell r="B1068">
            <v>2475</v>
          </cell>
          <cell r="F1068" t="str">
            <v>CC-01989464</v>
          </cell>
          <cell r="J1068" t="str">
            <v>Field Campaign</v>
          </cell>
          <cell r="R1068" t="str">
            <v>BXHD164701</v>
          </cell>
          <cell r="AB1068" t="str">
            <v>Attend the site for Spare kit, copper connecting modification so the following Job are done, Open the old Spare kit, copper connecting then fitted new Spare kit, copper connecting, under a FOC basis.</v>
          </cell>
        </row>
        <row r="1069">
          <cell r="A1069">
            <v>46077.588842592602</v>
          </cell>
          <cell r="B1069">
            <v>0</v>
          </cell>
          <cell r="F1069" t="str">
            <v>CC-01989459</v>
          </cell>
          <cell r="J1069" t="str">
            <v>Commissioning</v>
          </cell>
          <cell r="R1069" t="str">
            <v>SN24TN03573</v>
          </cell>
          <cell r="AB1069" t="str">
            <v>Commissioning done on dated 24-02-2026, Commissioning photo attached</v>
          </cell>
        </row>
        <row r="1070">
          <cell r="A1070">
            <v>46077.583425925899</v>
          </cell>
          <cell r="B1070">
            <v>1</v>
          </cell>
          <cell r="F1070" t="str">
            <v>CC-01989440</v>
          </cell>
          <cell r="J1070" t="str">
            <v>Commissioning</v>
          </cell>
          <cell r="R1070" t="str">
            <v>BYLC376285</v>
          </cell>
          <cell r="AB1070" t="str">
            <v>Commissioning done on dated 24-02-2026.....COMM DATE-24-02-2026</v>
          </cell>
        </row>
        <row r="1071">
          <cell r="A1071">
            <v>46077.552488425899</v>
          </cell>
          <cell r="B1071">
            <v>1560</v>
          </cell>
          <cell r="F1071" t="str">
            <v>CC-01989344</v>
          </cell>
          <cell r="J1071" t="str">
            <v>Field Campaign</v>
          </cell>
          <cell r="R1071" t="str">
            <v>BXGD164632</v>
          </cell>
          <cell r="AB1071" t="str">
            <v>Attend the site for Spare kit, copper connecting modification so the following Job are done, Open the old Spare kit, copper connecting then fitted new Spare kit, copper connecting, under a FOC basis.</v>
          </cell>
        </row>
        <row r="1072">
          <cell r="A1072">
            <v>46077.550474536998</v>
          </cell>
          <cell r="B1072">
            <v>1780</v>
          </cell>
          <cell r="F1072" t="str">
            <v>CC-01989338</v>
          </cell>
          <cell r="J1072" t="str">
            <v>Field Campaign</v>
          </cell>
          <cell r="R1072" t="str">
            <v>BXKD164174</v>
          </cell>
          <cell r="AB1072" t="str">
            <v>Attend the site for Spare kit, copper connecting modification so the following Job are done, Open the old Spare kit, copper connecting then fitted new Spare kit, copper connecting, under a FOC basis.</v>
          </cell>
        </row>
        <row r="1073">
          <cell r="A1073">
            <v>46077.460787037002</v>
          </cell>
          <cell r="B1073">
            <v>0</v>
          </cell>
          <cell r="F1073" t="str">
            <v>CC-01989034</v>
          </cell>
          <cell r="J1073" t="str">
            <v>Preservative Measures</v>
          </cell>
          <cell r="R1073" t="str">
            <v>SN24TN03573</v>
          </cell>
          <cell r="AB1073" t="str">
            <v>Preservative maintenance was carried out on the EN 11-9.5 Screw Air Compressor at Virat laminators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1074">
          <cell r="A1074">
            <v>46077.459374999999</v>
          </cell>
          <cell r="B1074">
            <v>0</v>
          </cell>
          <cell r="F1074" t="str">
            <v>CC-01989031</v>
          </cell>
          <cell r="J1074" t="str">
            <v>Preservative Measures</v>
          </cell>
          <cell r="R1074" t="str">
            <v>BYLC376285</v>
          </cell>
          <cell r="AB1074" t="str">
            <v>Preservative maintenance was carried out on the EN 11-9.5 Screw Air Compressor at Virat laminators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1075">
          <cell r="A1075">
            <v>46077.456527777802</v>
          </cell>
          <cell r="B1075">
            <v>28273</v>
          </cell>
          <cell r="F1075" t="str">
            <v>CC-01989024</v>
          </cell>
          <cell r="J1075" t="str">
            <v>Schedule Service</v>
          </cell>
          <cell r="R1075" t="str">
            <v>BUES034926</v>
          </cell>
          <cell r="AB1075" t="str">
            <v>Attend the site for scheduled service so change air filter, oil filter, air oil separator, motor greasing and all valve kit replaced then change oil. Then start the unit found running ok.</v>
          </cell>
        </row>
        <row r="1076">
          <cell r="A1076">
            <v>46076.696689814802</v>
          </cell>
          <cell r="B1076">
            <v>1628</v>
          </cell>
          <cell r="F1076" t="str">
            <v>CC-01988450</v>
          </cell>
          <cell r="J1076" t="str">
            <v>Field Campaign</v>
          </cell>
          <cell r="R1076" t="str">
            <v>BYLD201693</v>
          </cell>
          <cell r="AB1076" t="str">
            <v>Attend the site for SS BOLT CLAIM 4 NOS change under field campaning so following Job are done open old SS BOLT CLAIM 4nos after repalce the SS BOLT CLAIM 4NOS new than start the unit running good condition no air leakeag no oil leakage unit running satisfaction........</v>
          </cell>
        </row>
        <row r="1077">
          <cell r="A1077">
            <v>46076.278576388897</v>
          </cell>
          <cell r="B1077">
            <v>42865</v>
          </cell>
          <cell r="F1077" t="str">
            <v>CC-01987354</v>
          </cell>
          <cell r="J1077" t="str">
            <v>Schedule Service - AMC</v>
          </cell>
          <cell r="R1077" t="str">
            <v>BMIS031759</v>
          </cell>
          <cell r="AB1077" t="str">
            <v>AMC visit carried outAMC visit carried out</v>
          </cell>
        </row>
        <row r="1078">
          <cell r="A1078">
            <v>46076.278368055602</v>
          </cell>
          <cell r="B1078">
            <v>27216</v>
          </cell>
          <cell r="F1078" t="str">
            <v>CC-01987352</v>
          </cell>
          <cell r="J1078" t="str">
            <v>Schedule Service - AMC</v>
          </cell>
          <cell r="R1078" t="str">
            <v>BVAS038005</v>
          </cell>
          <cell r="AB1078" t="str">
            <v>AMC visit carried out</v>
          </cell>
        </row>
        <row r="1079">
          <cell r="A1079">
            <v>46074.550092592603</v>
          </cell>
          <cell r="B1079">
            <v>3990</v>
          </cell>
          <cell r="F1079" t="str">
            <v>CC-01986340</v>
          </cell>
          <cell r="J1079" t="str">
            <v>Schedule Service</v>
          </cell>
          <cell r="R1079" t="str">
            <v>BXGS043540</v>
          </cell>
          <cell r="AB1079" t="str">
            <v>Attend the site for scheduled service so change air filter, oil filter, air oil separator, motor greasing and oil. Then start the unit found running ok.</v>
          </cell>
        </row>
        <row r="1080">
          <cell r="A1080">
            <v>46074.494988425897</v>
          </cell>
          <cell r="B1080">
            <v>5835</v>
          </cell>
          <cell r="F1080" t="str">
            <v>CC-01986155</v>
          </cell>
          <cell r="J1080" t="str">
            <v>Schedule Service</v>
          </cell>
          <cell r="R1080" t="str">
            <v>BSLD200427</v>
          </cell>
          <cell r="AB1080" t="str">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ell>
        </row>
        <row r="1081">
          <cell r="A1081">
            <v>46074.494108796302</v>
          </cell>
          <cell r="B1081">
            <v>8630</v>
          </cell>
          <cell r="F1081" t="str">
            <v>CC-01986153</v>
          </cell>
          <cell r="J1081" t="str">
            <v>Schedule Service</v>
          </cell>
          <cell r="R1081" t="str">
            <v>BOLD200057</v>
          </cell>
          <cell r="AB1081" t="str">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ell>
        </row>
        <row r="1082">
          <cell r="A1082">
            <v>46074.493136574099</v>
          </cell>
          <cell r="B1082">
            <v>7945</v>
          </cell>
          <cell r="F1082" t="str">
            <v>CC-01986151</v>
          </cell>
          <cell r="J1082" t="str">
            <v>Schedule Service</v>
          </cell>
          <cell r="R1082" t="str">
            <v>BWAD163687</v>
          </cell>
          <cell r="AB1082" t="str">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ell>
        </row>
        <row r="1083">
          <cell r="A1083">
            <v>46074.492164351897</v>
          </cell>
          <cell r="B1083">
            <v>7920</v>
          </cell>
          <cell r="F1083" t="str">
            <v>CC-01986147</v>
          </cell>
          <cell r="J1083" t="str">
            <v>Schedule Service</v>
          </cell>
          <cell r="R1083" t="str">
            <v>BQBD160040</v>
          </cell>
          <cell r="AB1083" t="str">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ell>
        </row>
        <row r="1084">
          <cell r="A1084">
            <v>46074.482418981497</v>
          </cell>
          <cell r="B1084">
            <v>2110</v>
          </cell>
          <cell r="F1084" t="str">
            <v>CC-01986105</v>
          </cell>
          <cell r="J1084" t="str">
            <v>Complaint - Running With Problem</v>
          </cell>
          <cell r="R1084" t="str">
            <v>BXID201595</v>
          </cell>
          <cell r="AB1084" t="str">
            <v>Attend the site for hunting issue found butterfly valve actuator malfunction so clean blow down valve assembly, clean main pressure regulator assembly and clean anti rumbling valve assembly after then re fitted the same kit and start the unit and set the line pressure 20 kg at low pressure mode and set 23 kg at high pressure mode after the run the unit on drilling condition found unit is running in normal condition and hunting issue resolved. visit not carried out. Earlier on 17-02-2026 we attend the site and work done also book a FOC-00048102 for part no. B01040090009 instead of B01400900006. Due to this issue we again log the new call to raise new FOC-00049067 with core part no. As B01400900006. So site is not attended. Complaint category is being updated / Changed. Correct contact name - Sunil Jee Contact no. 8789685581</v>
          </cell>
        </row>
        <row r="1085">
          <cell r="A1085">
            <v>46073.649224537003</v>
          </cell>
          <cell r="B1085">
            <v>0</v>
          </cell>
          <cell r="F1085" t="str">
            <v>CC-01985254</v>
          </cell>
          <cell r="J1085" t="str">
            <v>Commissioning</v>
          </cell>
          <cell r="R1085" t="str">
            <v>CYCE662239</v>
          </cell>
          <cell r="AB1085" t="str">
            <v>Commissioning done on dated 20-02-2026</v>
          </cell>
        </row>
        <row r="1086">
          <cell r="A1086">
            <v>46073.646874999999</v>
          </cell>
          <cell r="B1086">
            <v>8515</v>
          </cell>
          <cell r="F1086" t="str">
            <v>CC-01985245</v>
          </cell>
          <cell r="J1086" t="str">
            <v>Schedule Service</v>
          </cell>
          <cell r="R1086" t="str">
            <v>BPLD200068</v>
          </cell>
          <cell r="AB1086"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1087">
          <cell r="A1087">
            <v>46073.645706018498</v>
          </cell>
          <cell r="B1087">
            <v>3500</v>
          </cell>
          <cell r="F1087" t="str">
            <v>CC-01985242</v>
          </cell>
          <cell r="J1087" t="str">
            <v>Schedule Service</v>
          </cell>
          <cell r="R1087" t="str">
            <v>GPBD160107</v>
          </cell>
          <cell r="AB1087" t="str">
            <v>Attend the site for scheduled service so drain oil from the tank and drained oil from the cooler total 37 liters oil drain then change air filter for compressor and engine both sides change oil filter, change air oil separator, change BDV kit, ADV kit, ARV kit, change actuator kit and ELGI AIR lube Plus oil 40 liters . Then start the unit found running ok.</v>
          </cell>
        </row>
        <row r="1088">
          <cell r="A1088">
            <v>46073.644537036998</v>
          </cell>
          <cell r="B1088">
            <v>7425</v>
          </cell>
          <cell r="F1088" t="str">
            <v>CC-01985239</v>
          </cell>
          <cell r="J1088" t="str">
            <v>Schedule Service</v>
          </cell>
          <cell r="R1088" t="str">
            <v>GOBD160007</v>
          </cell>
          <cell r="AB1088"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1089">
          <cell r="A1089">
            <v>46073.643587963001</v>
          </cell>
          <cell r="B1089">
            <v>5920</v>
          </cell>
          <cell r="F1089" t="str">
            <v>CC-01985235</v>
          </cell>
          <cell r="J1089" t="str">
            <v>Schedule Service</v>
          </cell>
          <cell r="R1089" t="str">
            <v>BOJD160012</v>
          </cell>
          <cell r="AB1089"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1090">
          <cell r="A1090">
            <v>46073.642372685201</v>
          </cell>
          <cell r="B1090">
            <v>21870</v>
          </cell>
          <cell r="F1090" t="str">
            <v>CC-01985232</v>
          </cell>
          <cell r="J1090" t="str">
            <v>Schedule Service</v>
          </cell>
          <cell r="R1090" t="str">
            <v>BOID200223</v>
          </cell>
          <cell r="AB1090"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1091">
          <cell r="A1091">
            <v>46073.641215277799</v>
          </cell>
          <cell r="B1091">
            <v>10785</v>
          </cell>
          <cell r="F1091" t="str">
            <v>CC-01985228</v>
          </cell>
          <cell r="J1091" t="str">
            <v>Schedule Service</v>
          </cell>
          <cell r="R1091" t="str">
            <v>BQBD200008</v>
          </cell>
          <cell r="AB1091"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1092">
          <cell r="A1092">
            <v>46073.639826388899</v>
          </cell>
          <cell r="B1092">
            <v>7815</v>
          </cell>
          <cell r="F1092" t="str">
            <v>CC-01985219</v>
          </cell>
          <cell r="J1092" t="str">
            <v>Schedule Service</v>
          </cell>
          <cell r="R1092" t="str">
            <v>BUCD162696</v>
          </cell>
          <cell r="AB1092"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1093">
          <cell r="A1093">
            <v>46073.5053819444</v>
          </cell>
          <cell r="B1093">
            <v>0</v>
          </cell>
          <cell r="F1093" t="str">
            <v>CC-01984840</v>
          </cell>
          <cell r="J1093" t="str">
            <v>Preservative Measures</v>
          </cell>
          <cell r="R1093" t="str">
            <v>CYCE662239</v>
          </cell>
          <cell r="AB1093" t="str">
            <v>Preservative maintenance work was carried out on the ELGi Air Compressor, Model TS 07-LB 12 at Shree Ranisati Mining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 Do Not Operate” tag was affixed to prevent unintentional use. All measures were carried out in accordance with ELGi’s preservation guidelines.</v>
          </cell>
        </row>
        <row r="1094">
          <cell r="A1094">
            <v>46073.493009259299</v>
          </cell>
          <cell r="B1094">
            <v>751</v>
          </cell>
          <cell r="F1094" t="str">
            <v>CC-01984785</v>
          </cell>
          <cell r="J1094" t="str">
            <v>Field Campaign</v>
          </cell>
          <cell r="R1094" t="str">
            <v>BYFD201821</v>
          </cell>
          <cell r="AB1094" t="str">
            <v>Attend the site for field campaign of SS T BOLD CMAP fitment, so fitted 4 nos SS T BOLT CLAMP. then check found unit running ok.</v>
          </cell>
        </row>
        <row r="1095">
          <cell r="A1095">
            <v>46073.464074074102</v>
          </cell>
          <cell r="B1095"/>
          <cell r="F1095" t="str">
            <v>CC-01984693</v>
          </cell>
          <cell r="J1095" t="str">
            <v>Field Campaign</v>
          </cell>
          <cell r="R1095" t="str">
            <v>BXID201595</v>
          </cell>
          <cell r="AB1095"/>
        </row>
        <row r="1096">
          <cell r="A1096">
            <v>46073.448923611097</v>
          </cell>
          <cell r="B1096"/>
          <cell r="F1096" t="str">
            <v>CC-01984655</v>
          </cell>
          <cell r="J1096" t="str">
            <v>Field Campaign</v>
          </cell>
          <cell r="R1096" t="str">
            <v>BYCD201765</v>
          </cell>
          <cell r="AB1096" t="str">
            <v>PG850-290 Field campaign for AOS tank AVM modification work</v>
          </cell>
        </row>
        <row r="1097">
          <cell r="A1097">
            <v>46072.701435185198</v>
          </cell>
          <cell r="B1097">
            <v>1501</v>
          </cell>
          <cell r="F1097" t="str">
            <v>CC-01984209</v>
          </cell>
          <cell r="J1097" t="str">
            <v>Schedule Service</v>
          </cell>
          <cell r="R1097" t="str">
            <v>BXGD164632</v>
          </cell>
          <cell r="AB1097"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098">
          <cell r="A1098">
            <v>46072.697719907403</v>
          </cell>
          <cell r="B1098">
            <v>1750</v>
          </cell>
          <cell r="F1098" t="str">
            <v>CC-01984204</v>
          </cell>
          <cell r="J1098" t="str">
            <v>Schedule Service</v>
          </cell>
          <cell r="R1098" t="str">
            <v>BXKD164174</v>
          </cell>
          <cell r="AB1098"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099">
          <cell r="A1099">
            <v>46072.624432870398</v>
          </cell>
          <cell r="B1099">
            <v>1279</v>
          </cell>
          <cell r="F1099" t="str">
            <v>CC-01983995</v>
          </cell>
          <cell r="J1099" t="str">
            <v>Schedule Service</v>
          </cell>
          <cell r="R1099" t="str">
            <v>BYFD232840</v>
          </cell>
          <cell r="AB1099" t="str">
            <v>Attend the site for schedule service so start the work oil drain tank and cooler total oil drain 105 lit change parts-oil 115 lit , oil filter 180 lpm 2nos and 75 lpm 1 nos , air filter after change parts start the unit unit running good condition</v>
          </cell>
        </row>
        <row r="1100">
          <cell r="A1100">
            <v>46072.615902777798</v>
          </cell>
          <cell r="B1100">
            <v>20737</v>
          </cell>
          <cell r="F1100" t="str">
            <v>CC-01983951</v>
          </cell>
          <cell r="J1100" t="str">
            <v>Schedule Service</v>
          </cell>
          <cell r="R1100" t="str">
            <v>BUFS046839</v>
          </cell>
          <cell r="AB1100"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01">
          <cell r="A1101">
            <v>46072.5631712963</v>
          </cell>
          <cell r="B1101">
            <v>9480</v>
          </cell>
          <cell r="F1101" t="str">
            <v>CC-01983828</v>
          </cell>
          <cell r="J1101" t="str">
            <v>Schedule Service</v>
          </cell>
          <cell r="R1101" t="str">
            <v>BVGD163297</v>
          </cell>
          <cell r="AB1101"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02">
          <cell r="A1102">
            <v>46072.562152777798</v>
          </cell>
          <cell r="B1102">
            <v>5100</v>
          </cell>
          <cell r="F1102" t="str">
            <v>CC-01983823</v>
          </cell>
          <cell r="J1102" t="str">
            <v>Schedule Service</v>
          </cell>
          <cell r="R1102" t="str">
            <v>BWAD163680</v>
          </cell>
          <cell r="AB1102"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03">
          <cell r="A1103">
            <v>46072.561030092598</v>
          </cell>
          <cell r="B1103">
            <v>5610</v>
          </cell>
          <cell r="F1103" t="str">
            <v>CC-01983820</v>
          </cell>
          <cell r="J1103" t="str">
            <v>Schedule Service</v>
          </cell>
          <cell r="R1103" t="str">
            <v>BVHD163374</v>
          </cell>
          <cell r="AB1103"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04">
          <cell r="A1104">
            <v>46072.559722222199</v>
          </cell>
          <cell r="B1104">
            <v>3090</v>
          </cell>
          <cell r="F1104" t="str">
            <v>CC-01983817</v>
          </cell>
          <cell r="J1104" t="str">
            <v>Schedule Service</v>
          </cell>
          <cell r="R1104" t="str">
            <v>BVHD163336</v>
          </cell>
          <cell r="AB1104"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05">
          <cell r="A1105">
            <v>46072.558217592603</v>
          </cell>
          <cell r="B1105">
            <v>4340</v>
          </cell>
          <cell r="F1105" t="str">
            <v>CC-01983810</v>
          </cell>
          <cell r="J1105" t="str">
            <v>Schedule Service</v>
          </cell>
          <cell r="R1105" t="str">
            <v>BVHD163366</v>
          </cell>
          <cell r="AB1105"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06">
          <cell r="A1106">
            <v>46072.556956018503</v>
          </cell>
          <cell r="B1106">
            <v>6490</v>
          </cell>
          <cell r="F1106" t="str">
            <v>CC-01983804</v>
          </cell>
          <cell r="J1106" t="str">
            <v>Schedule Service</v>
          </cell>
          <cell r="R1106" t="str">
            <v>BTJD162038</v>
          </cell>
          <cell r="AB1106"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07">
          <cell r="A1107">
            <v>46072.5550462963</v>
          </cell>
          <cell r="B1107">
            <v>16000</v>
          </cell>
          <cell r="F1107" t="str">
            <v>CC-01983799</v>
          </cell>
          <cell r="J1107" t="str">
            <v>Schedule Service</v>
          </cell>
          <cell r="R1107" t="str">
            <v>BTDD162169</v>
          </cell>
          <cell r="AB1107"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08">
          <cell r="A1108">
            <v>46072.553680555597</v>
          </cell>
          <cell r="B1108">
            <v>8300</v>
          </cell>
          <cell r="F1108" t="str">
            <v>CC-01983796</v>
          </cell>
          <cell r="J1108" t="str">
            <v>Schedule Service</v>
          </cell>
          <cell r="R1108" t="str">
            <v>BTKD162112</v>
          </cell>
          <cell r="AB1108"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09">
          <cell r="A1109">
            <v>46072.552627314799</v>
          </cell>
          <cell r="B1109">
            <v>9800</v>
          </cell>
          <cell r="F1109" t="str">
            <v>CC-01983794</v>
          </cell>
          <cell r="J1109" t="str">
            <v>Schedule Service</v>
          </cell>
          <cell r="R1109" t="str">
            <v>BTCD162149</v>
          </cell>
          <cell r="AB1109"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10">
          <cell r="A1110">
            <v>46072.550138888902</v>
          </cell>
          <cell r="B1110">
            <v>4700</v>
          </cell>
          <cell r="F1110" t="str">
            <v>CC-01983786</v>
          </cell>
          <cell r="J1110" t="str">
            <v>Schedule Service</v>
          </cell>
          <cell r="R1110" t="str">
            <v>BVJD162957</v>
          </cell>
          <cell r="AB1110"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11">
          <cell r="A1111">
            <v>46072.5488541667</v>
          </cell>
          <cell r="B1111">
            <v>7920</v>
          </cell>
          <cell r="F1111" t="str">
            <v>CC-01983782</v>
          </cell>
          <cell r="J1111" t="str">
            <v>Schedule Service</v>
          </cell>
          <cell r="R1111" t="str">
            <v>BUID162953</v>
          </cell>
          <cell r="AB1111"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12">
          <cell r="A1112">
            <v>46072.547719907401</v>
          </cell>
          <cell r="B1112">
            <v>5090</v>
          </cell>
          <cell r="F1112" t="str">
            <v>CC-01983775</v>
          </cell>
          <cell r="J1112" t="str">
            <v>Schedule Service</v>
          </cell>
          <cell r="R1112" t="str">
            <v>BUDD162719</v>
          </cell>
          <cell r="AB1112"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13">
          <cell r="A1113">
            <v>46072.545902777798</v>
          </cell>
          <cell r="B1113">
            <v>12268</v>
          </cell>
          <cell r="F1113" t="str">
            <v>CC-01983768</v>
          </cell>
          <cell r="J1113" t="str">
            <v>Schedule Service</v>
          </cell>
          <cell r="R1113" t="str">
            <v>BTGD162289</v>
          </cell>
          <cell r="AB1113"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14">
          <cell r="A1114">
            <v>46072.531782407401</v>
          </cell>
          <cell r="B1114">
            <v>3300</v>
          </cell>
          <cell r="F1114" t="str">
            <v>CC-01983710</v>
          </cell>
          <cell r="J1114" t="str">
            <v>Schedule Service</v>
          </cell>
          <cell r="R1114" t="str">
            <v>BWHD164039</v>
          </cell>
          <cell r="AB1114"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15">
          <cell r="A1115">
            <v>46072.496597222198</v>
          </cell>
          <cell r="B1115">
            <v>0</v>
          </cell>
          <cell r="F1115" t="str">
            <v>CC-01983568</v>
          </cell>
          <cell r="J1115" t="str">
            <v>General Service</v>
          </cell>
          <cell r="R1115" t="str">
            <v>CYLE679344</v>
          </cell>
          <cell r="AB1115" t="str">
            <v>Attend the site for general service so change NRV, air filter and oil. Then start the unit found running ok.</v>
          </cell>
        </row>
        <row r="1116">
          <cell r="A1116">
            <v>46072.471689814804</v>
          </cell>
          <cell r="B1116">
            <v>13331</v>
          </cell>
          <cell r="F1116" t="str">
            <v>CC-01983471</v>
          </cell>
          <cell r="J1116" t="str">
            <v>Schedule Service</v>
          </cell>
          <cell r="R1116" t="str">
            <v>BWKS031684</v>
          </cell>
          <cell r="AB1116" t="str">
            <v>Attend the site for scheduled service so change air filter, oil filter, air oil separator, motor greasing and oil. Then start the unit found running ok.</v>
          </cell>
        </row>
        <row r="1117">
          <cell r="A1117">
            <v>46072.466261574104</v>
          </cell>
          <cell r="B1117">
            <v>30504</v>
          </cell>
          <cell r="F1117" t="str">
            <v>CC-01983442</v>
          </cell>
          <cell r="J1117" t="str">
            <v>Schedule Service</v>
          </cell>
          <cell r="R1117" t="str">
            <v>BMKC370048</v>
          </cell>
          <cell r="AB1117" t="str">
            <v>Attend the site for scheduled service so change air filter, oil filter, air oil separator, motor greasing and oil. Then start the unit found running ok.</v>
          </cell>
        </row>
        <row r="1118">
          <cell r="A1118">
            <v>46071.537094907399</v>
          </cell>
          <cell r="B1118">
            <v>0</v>
          </cell>
          <cell r="F1118" t="str">
            <v>CC-01982242</v>
          </cell>
          <cell r="J1118" t="str">
            <v>Commissioning</v>
          </cell>
          <cell r="R1118" t="str">
            <v>CYEE544827</v>
          </cell>
          <cell r="AB1118" t="str">
            <v>Commissioning done on dated 18-02-2026</v>
          </cell>
        </row>
        <row r="1119">
          <cell r="A1119">
            <v>46071.528333333299</v>
          </cell>
          <cell r="B1119">
            <v>0</v>
          </cell>
          <cell r="F1119" t="str">
            <v>CC-01982216</v>
          </cell>
          <cell r="J1119" t="str">
            <v>Preservative Measures</v>
          </cell>
          <cell r="R1119" t="str">
            <v>CYEE544827</v>
          </cell>
          <cell r="AB1119" t="str">
            <v>Preservative maintenance work was carried out on the ELGi Air Compressor, Model TS03 LB-12 at Gaurang Grih udyoug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1120">
          <cell r="A1120">
            <v>46071.4750347222</v>
          </cell>
          <cell r="B1120">
            <v>25072</v>
          </cell>
          <cell r="F1120" t="str">
            <v>CC-01982002</v>
          </cell>
          <cell r="J1120" t="str">
            <v>Schedule Service</v>
          </cell>
          <cell r="R1120" t="str">
            <v>BUGS035879</v>
          </cell>
          <cell r="AB1120" t="str">
            <v>Attend the site for scheduled service so change air filter, oil filter and oil then start the unit found running ok.</v>
          </cell>
        </row>
        <row r="1121">
          <cell r="A1121">
            <v>46070.724386574097</v>
          </cell>
          <cell r="B1121">
            <v>1416</v>
          </cell>
          <cell r="F1121" t="str">
            <v>CC-01981368</v>
          </cell>
          <cell r="J1121" t="str">
            <v>Field Campaign</v>
          </cell>
          <cell r="R1121" t="str">
            <v>BYKD164879</v>
          </cell>
          <cell r="AB1121" t="str">
            <v>Attend the site for Spare kit, copper connecting modification so the following Job are done, Open the old Spare kit, copper connecting then fitted new Spare kit, copper connecting, under a FOC basis.</v>
          </cell>
        </row>
        <row r="1122">
          <cell r="A1122">
            <v>46070.715219907397</v>
          </cell>
          <cell r="B1122">
            <v>2013</v>
          </cell>
          <cell r="F1122" t="str">
            <v>CC-01981341</v>
          </cell>
          <cell r="J1122" t="str">
            <v>Complaint - Running With Problem</v>
          </cell>
          <cell r="R1122" t="str">
            <v>BXID201595</v>
          </cell>
          <cell r="AB1122" t="str">
            <v>Attend the site for hunting issue found butterfly valve actuator malfunction so clean blow down valve assembly, clean main pressure regulator assembly and clean anti rumbling valve assembly after then re fitted the same kit and start the unit and set the line pressure 20 kg at low pressure mode and set 23 kg at high pressure mode after the run the unit on drilling condition found unit is running in normal condition and hunting issue resolved. After then air filter, oil filter &amp; 70 liters oil change, then start the unit found running ok.</v>
          </cell>
        </row>
        <row r="1123">
          <cell r="A1123">
            <v>46070.628460648099</v>
          </cell>
          <cell r="B1123">
            <v>1143</v>
          </cell>
          <cell r="F1123" t="str">
            <v>CC-01981034</v>
          </cell>
          <cell r="J1123" t="str">
            <v>Field Campaign</v>
          </cell>
          <cell r="R1123" t="str">
            <v>BYLD232523</v>
          </cell>
          <cell r="AB1123" t="str">
            <v>Attend the site for field campaign for the fitment of new Re circulating plate, so remove the louver door and remove the old strip plates both side, after then assemble the new split re circulating plates 4 nos. Fitted the louver and work completed.</v>
          </cell>
        </row>
        <row r="1124">
          <cell r="A1124">
            <v>46070.624560185199</v>
          </cell>
          <cell r="B1124">
            <v>35738</v>
          </cell>
          <cell r="F1124" t="str">
            <v>CC-01981021</v>
          </cell>
          <cell r="J1124" t="str">
            <v>Schedule Service</v>
          </cell>
          <cell r="R1124" t="str">
            <v>BSDS043254</v>
          </cell>
          <cell r="AB1124" t="str">
            <v>Today we attend the customer site for sheudle service so we change parts during service:- air filter and oil filter then start machine running ok</v>
          </cell>
        </row>
        <row r="1125">
          <cell r="A1125">
            <v>46070.607581018499</v>
          </cell>
          <cell r="B1125">
            <v>50738</v>
          </cell>
          <cell r="F1125" t="str">
            <v>CC-01980983</v>
          </cell>
          <cell r="J1125" t="str">
            <v>Schedule Service</v>
          </cell>
          <cell r="R1125" t="str">
            <v>GOBF110094</v>
          </cell>
          <cell r="AB1125" t="str">
            <v>Today we attend the customer site for sheudle service so we change parts during service:- air filter and oil filter then start machine running ok</v>
          </cell>
        </row>
        <row r="1126">
          <cell r="A1126">
            <v>46070.549699074101</v>
          </cell>
          <cell r="B1126">
            <v>50738</v>
          </cell>
          <cell r="F1126" t="str">
            <v>CC-01980775</v>
          </cell>
          <cell r="J1126" t="str">
            <v>Schedule Service</v>
          </cell>
          <cell r="R1126" t="str">
            <v>GOBF110094</v>
          </cell>
          <cell r="AB1126" t="str">
            <v>schedule service done on call tracking no. CC-01980983</v>
          </cell>
        </row>
        <row r="1127">
          <cell r="A1127">
            <v>46070.497326388897</v>
          </cell>
          <cell r="B1127">
            <v>50738</v>
          </cell>
          <cell r="F1127" t="str">
            <v>CC-01980566</v>
          </cell>
          <cell r="J1127" t="str">
            <v>Schedule Service</v>
          </cell>
          <cell r="R1127" t="str">
            <v>GOBF110094</v>
          </cell>
          <cell r="AB1127" t="str">
            <v>schedule service done on call tracking no. CC-01980983</v>
          </cell>
        </row>
        <row r="1128">
          <cell r="A1128">
            <v>46069.690486111103</v>
          </cell>
          <cell r="B1128">
            <v>6500</v>
          </cell>
          <cell r="F1128" t="str">
            <v>CC-01979683</v>
          </cell>
          <cell r="J1128" t="str">
            <v>Schedule Service</v>
          </cell>
          <cell r="R1128" t="str">
            <v>BWAD163648</v>
          </cell>
          <cell r="AB1128" t="str">
            <v>Attend the site for schedule service so total drain oil from tank and oil cooler 37 litres with two dead cranks, after the replace air filter engine and compressor both side, replace oil filters 2 nos. 90 lpm, plugged in the drain plugs and total topped up oil in tank 38 litres. After schedule service done start and run the unit on load condition found unit is running in normal parameters.</v>
          </cell>
        </row>
        <row r="1129">
          <cell r="A1129">
            <v>46069.583599537</v>
          </cell>
          <cell r="B1129">
            <v>6787</v>
          </cell>
          <cell r="F1129" t="str">
            <v>CC-01979319</v>
          </cell>
          <cell r="J1129" t="str">
            <v>Sales Call</v>
          </cell>
          <cell r="R1129" t="str">
            <v>BVEL062302</v>
          </cell>
          <cell r="AB1129" t="str">
            <v>Sales call logged for HMR update</v>
          </cell>
        </row>
        <row r="1130">
          <cell r="A1130">
            <v>46069.579594907402</v>
          </cell>
          <cell r="B1130">
            <v>5919</v>
          </cell>
          <cell r="F1130" t="str">
            <v>CC-01979306</v>
          </cell>
          <cell r="J1130" t="str">
            <v>Sales Call</v>
          </cell>
          <cell r="R1130" t="str">
            <v>BVEL062291</v>
          </cell>
          <cell r="AB1130" t="str">
            <v>Sales call logged for HMR update</v>
          </cell>
        </row>
        <row r="1131">
          <cell r="A1131">
            <v>46069.576921296299</v>
          </cell>
          <cell r="B1131">
            <v>4001</v>
          </cell>
          <cell r="F1131" t="str">
            <v>CC-01979301</v>
          </cell>
          <cell r="J1131" t="str">
            <v>Sales Call</v>
          </cell>
          <cell r="R1131" t="str">
            <v>BRJL060367</v>
          </cell>
          <cell r="AB1131" t="str">
            <v>Sales call logged for HMR update</v>
          </cell>
        </row>
        <row r="1132">
          <cell r="A1132">
            <v>46069.573449074102</v>
          </cell>
          <cell r="B1132">
            <v>1967</v>
          </cell>
          <cell r="F1132" t="str">
            <v>CC-01979296</v>
          </cell>
          <cell r="J1132" t="str">
            <v>Sales Call</v>
          </cell>
          <cell r="R1132" t="str">
            <v>BRJL060357</v>
          </cell>
          <cell r="AB1132" t="str">
            <v>Sales call logged for HMR update</v>
          </cell>
        </row>
        <row r="1133">
          <cell r="A1133">
            <v>46069.569467592599</v>
          </cell>
          <cell r="B1133">
            <v>1076</v>
          </cell>
          <cell r="F1133" t="str">
            <v>CC-01979286</v>
          </cell>
          <cell r="J1133" t="str">
            <v>Sales Call</v>
          </cell>
          <cell r="R1133" t="str">
            <v>EVJL061995</v>
          </cell>
          <cell r="AB1133" t="str">
            <v>Sales call logged for HMR update</v>
          </cell>
        </row>
        <row r="1134">
          <cell r="A1134">
            <v>46069.543668981503</v>
          </cell>
          <cell r="B1134">
            <v>3201</v>
          </cell>
          <cell r="F1134" t="str">
            <v>CC-01979208</v>
          </cell>
          <cell r="J1134" t="str">
            <v>Schedule Service</v>
          </cell>
          <cell r="R1134" t="str">
            <v>BXFC374337</v>
          </cell>
          <cell r="AB1134" t="str">
            <v>Today we attend the customer site for sheudle service so we change parts during service:- air filter, oil filter, oil and greaes then start machine running ok</v>
          </cell>
        </row>
        <row r="1135">
          <cell r="A1135">
            <v>46069.281805555598</v>
          </cell>
          <cell r="B1135">
            <v>31893</v>
          </cell>
          <cell r="F1135" t="str">
            <v>CC-01978644</v>
          </cell>
          <cell r="J1135" t="str">
            <v>Schedule Service - AMC</v>
          </cell>
          <cell r="R1135" t="str">
            <v>BRHS035368</v>
          </cell>
          <cell r="AB1135" t="str">
            <v>AMC visit carried out</v>
          </cell>
        </row>
        <row r="1136">
          <cell r="A1136">
            <v>46069.276944444398</v>
          </cell>
          <cell r="B1136">
            <v>41814</v>
          </cell>
          <cell r="F1136" t="str">
            <v>CC-01978600</v>
          </cell>
          <cell r="J1136" t="str">
            <v>Schedule Service - AMC</v>
          </cell>
          <cell r="R1136" t="str">
            <v>GPJS030042</v>
          </cell>
          <cell r="AB1136" t="str">
            <v>AMC visit carried out</v>
          </cell>
        </row>
        <row r="1137">
          <cell r="A1137">
            <v>46069.276331018496</v>
          </cell>
          <cell r="B1137">
            <v>362676</v>
          </cell>
          <cell r="F1137" t="str">
            <v>CC-01978594</v>
          </cell>
          <cell r="J1137" t="str">
            <v>Schedule Service - AMC</v>
          </cell>
          <cell r="R1137" t="str">
            <v>BLIS031950</v>
          </cell>
          <cell r="AB1137" t="str">
            <v>AMC visit carried out</v>
          </cell>
        </row>
        <row r="1138">
          <cell r="A1138">
            <v>46069.276215277801</v>
          </cell>
          <cell r="B1138">
            <v>28528</v>
          </cell>
          <cell r="F1138" t="str">
            <v>CC-01978593</v>
          </cell>
          <cell r="J1138" t="str">
            <v>Schedule Service - AMC</v>
          </cell>
          <cell r="R1138" t="str">
            <v>GOCS030806</v>
          </cell>
          <cell r="AB1138" t="str">
            <v>AMC visit carried out</v>
          </cell>
        </row>
        <row r="1139">
          <cell r="A1139">
            <v>46069.274062500001</v>
          </cell>
          <cell r="B1139">
            <v>48804</v>
          </cell>
          <cell r="F1139" t="str">
            <v>CC-01978574</v>
          </cell>
          <cell r="J1139" t="str">
            <v>Schedule Service - AMC</v>
          </cell>
          <cell r="R1139" t="str">
            <v>BKCS040470</v>
          </cell>
          <cell r="AB1139" t="str">
            <v>AMC visit carried out</v>
          </cell>
        </row>
        <row r="1140">
          <cell r="A1140">
            <v>46067.718993055598</v>
          </cell>
          <cell r="B1140">
            <v>2530</v>
          </cell>
          <cell r="F1140" t="str">
            <v>CC-01978136</v>
          </cell>
          <cell r="J1140" t="str">
            <v>Schedule Service</v>
          </cell>
          <cell r="R1140" t="str">
            <v>BRCD160984</v>
          </cell>
          <cell r="AB1140" t="str">
            <v>Attend the site for schedule service so total drain oil from tank and oil cooler 37 litres with two dead cranks, after the replace air filter engine and compressor both side, replace oil filters 2 nos. 90 lpm, plugged in the drain plugs and total topped up oil in tank 38 litres. After schedule service done start and run the unit on load condition found unit is running in normal parameters.</v>
          </cell>
        </row>
        <row r="1141">
          <cell r="A1141">
            <v>46067.652268518497</v>
          </cell>
          <cell r="B1141">
            <v>525</v>
          </cell>
          <cell r="F1141" t="str">
            <v>CC-01977978</v>
          </cell>
          <cell r="J1141" t="str">
            <v>Field Campaign</v>
          </cell>
          <cell r="R1141" t="str">
            <v>BYBD201743</v>
          </cell>
          <cell r="AB1141" t="str">
            <v>A field campaign call has been successfully logged to address the change of bracket AOS tank MTG BRKT and CONMOUNT AVM, identified by the reference number 035306175 AND B0001406190081 under a Free of Charge FOC basis. Consequently, a call has been initiated, and the FOC has been generated. Once the FOC parts are received, we will proceed to log a new call to facilitate the necessary changes. This is field campaign FOC and FOC parts not available at our stock. After FOC parts receivable we will log another field campaign call with parts replacement. Also earlier we log and close several call for the same parts. our earlier field campaign call # are CC-01975482, CC-01975483, CC-01975484 and  CC-01975485.</v>
          </cell>
        </row>
        <row r="1142">
          <cell r="A1142">
            <v>46067.561886574098</v>
          </cell>
          <cell r="B1142">
            <v>0</v>
          </cell>
          <cell r="F1142" t="str">
            <v>CC-01977733</v>
          </cell>
          <cell r="J1142" t="str">
            <v>Commissioning</v>
          </cell>
          <cell r="R1142" t="str">
            <v>CZJM660276</v>
          </cell>
          <cell r="AB1142" t="str">
            <v>Commissioning done on dated 14-02-2026</v>
          </cell>
        </row>
        <row r="1143">
          <cell r="A1143">
            <v>46067.542071759301</v>
          </cell>
          <cell r="B1143">
            <v>2810</v>
          </cell>
          <cell r="F1143" t="str">
            <v>CC-01977692</v>
          </cell>
          <cell r="J1143" t="str">
            <v>Schedule Service</v>
          </cell>
          <cell r="R1143" t="str">
            <v>BXJD231746</v>
          </cell>
          <cell r="AB1143" t="str">
            <v>Attend the site for scheduled service so drain oil from the tank and drained oil from the cooler total 110 liters oil drain then change spin on oil filter 2 nos, oil filter 75 lpm 1 nos and ELGI air lube Plus oil 150 liters. Then start the unit found running ok.</v>
          </cell>
        </row>
        <row r="1144">
          <cell r="A1144">
            <v>46067.539594907401</v>
          </cell>
          <cell r="B1144">
            <v>2114</v>
          </cell>
          <cell r="F1144" t="str">
            <v>CC-01977681</v>
          </cell>
          <cell r="J1144" t="str">
            <v>Schedule Service</v>
          </cell>
          <cell r="R1144" t="str">
            <v>BXDD232126</v>
          </cell>
          <cell r="AB1144" t="str">
            <v>Attend the site for scheduled service so oil from the tank and drained oil from the cooler total 115 liters oil drain then change spin on filter 2 nos, oil filter 75 lpm 1 number, air filter 1 number and ELGI AIR lube Plus oil 120 liters. Then start the unit found running ok.</v>
          </cell>
        </row>
        <row r="1145">
          <cell r="A1145">
            <v>46067.473900463003</v>
          </cell>
          <cell r="B1145">
            <v>4182</v>
          </cell>
          <cell r="F1145" t="str">
            <v>CC-01977450</v>
          </cell>
          <cell r="J1145" t="str">
            <v>Schedule Service</v>
          </cell>
          <cell r="R1145" t="str">
            <v>BWFD163940</v>
          </cell>
          <cell r="AB1145"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1146">
          <cell r="A1146">
            <v>46067.471944444398</v>
          </cell>
          <cell r="B1146">
            <v>0</v>
          </cell>
          <cell r="F1146" t="str">
            <v>CC-01977438</v>
          </cell>
          <cell r="J1146" t="str">
            <v>Commissioning</v>
          </cell>
          <cell r="R1146" t="str">
            <v>DZJV400764</v>
          </cell>
          <cell r="AB1146" t="str">
            <v>Commissioning done on dated 14-02-2026</v>
          </cell>
        </row>
        <row r="1147">
          <cell r="A1147">
            <v>46067.466469907398</v>
          </cell>
          <cell r="B1147">
            <v>0</v>
          </cell>
          <cell r="F1147" t="str">
            <v>CC-01977417</v>
          </cell>
          <cell r="J1147" t="str">
            <v>Commissioning</v>
          </cell>
          <cell r="R1147" t="str">
            <v>BYIK040428</v>
          </cell>
          <cell r="AB1147" t="str">
            <v>Commissioning done on dated 14-02-2026, installation photo attached</v>
          </cell>
        </row>
        <row r="1148">
          <cell r="A1148">
            <v>46067.465254629598</v>
          </cell>
          <cell r="B1148">
            <v>1</v>
          </cell>
          <cell r="F1148" t="str">
            <v>CC-01977413</v>
          </cell>
          <cell r="J1148" t="str">
            <v>Commissioning</v>
          </cell>
          <cell r="R1148" t="str">
            <v>BYIS032660</v>
          </cell>
          <cell r="AB1148" t="str">
            <v>Commissioning done on dated 14-02-2026......comm date 14-02-2026</v>
          </cell>
        </row>
        <row r="1149">
          <cell r="A1149">
            <v>46067.456469907404</v>
          </cell>
          <cell r="B1149">
            <v>0</v>
          </cell>
          <cell r="F1149" t="str">
            <v>CC-01977386</v>
          </cell>
          <cell r="J1149" t="str">
            <v>General Service</v>
          </cell>
          <cell r="R1149" t="str">
            <v>DYJL141235</v>
          </cell>
          <cell r="AB1149" t="str">
            <v>General service is done so change the air filter and RECIP oil.</v>
          </cell>
        </row>
        <row r="1150">
          <cell r="A1150">
            <v>46065.885902777802</v>
          </cell>
          <cell r="B1150">
            <v>1600</v>
          </cell>
          <cell r="F1150" t="str">
            <v>CC-01975485</v>
          </cell>
          <cell r="J1150" t="str">
            <v>Field Campaign</v>
          </cell>
          <cell r="R1150" t="str">
            <v>BXID201595</v>
          </cell>
          <cell r="AB1150" t="str">
            <v>A field campaign call has been successfully logged to address the change of bracket AOS tank MTG BRKT and CONMOUNT AVM, identified by the reference number 035306175 AND B0001406190081 under a Free of Charge FOC basis. Consequently, a call has been initiated, and the FOC has been generated. Once the FOC parts are received, we will proceed to log a new call to facilitate the necessary changes.</v>
          </cell>
        </row>
        <row r="1151">
          <cell r="A1151">
            <v>46065.882638888899</v>
          </cell>
          <cell r="B1151">
            <v>1420</v>
          </cell>
          <cell r="F1151" t="str">
            <v>CC-01975484</v>
          </cell>
          <cell r="J1151" t="str">
            <v>Field Campaign</v>
          </cell>
          <cell r="R1151" t="str">
            <v>BYLD201693</v>
          </cell>
          <cell r="AB1151" t="str">
            <v>A field campaign call has been successfully logged to address the change of bracket AOS tank MTG BRKT and CONMOUNT AVM, identified by the reference number 035306175 AND B0001406190081 under a Free of Charge FOC basis. Consequently, a call has been initiated, and the FOC has been generated. Once the FOC parts are received, we will proceed to log a new call to facilitate the necessary changes.</v>
          </cell>
        </row>
        <row r="1152">
          <cell r="A1152">
            <v>46065.8773842593</v>
          </cell>
          <cell r="B1152">
            <v>280</v>
          </cell>
          <cell r="F1152" t="str">
            <v>CC-01975483</v>
          </cell>
          <cell r="J1152" t="str">
            <v>Field Campaign</v>
          </cell>
          <cell r="R1152" t="str">
            <v>BYCD201765</v>
          </cell>
          <cell r="AB1152" t="str">
            <v>A field campaign call has been successfully logged to address the change of bracket AOS tank MTG BRKT and CONMOUNT AVM, identified by the reference number 035306175 AND B0001406190081 under a Free of Charge FOC basis. Consequently, a call has been initiated, and the FOC has been generated. Once the FOC parts are received, we will proceed to log a new call to facilitate the necessary changes.</v>
          </cell>
        </row>
        <row r="1153">
          <cell r="A1153">
            <v>46065.872662037</v>
          </cell>
          <cell r="B1153">
            <v>85</v>
          </cell>
          <cell r="F1153" t="str">
            <v>CC-01975482</v>
          </cell>
          <cell r="J1153" t="str">
            <v>Field Campaign</v>
          </cell>
          <cell r="R1153" t="str">
            <v>BYFD201821</v>
          </cell>
          <cell r="AB1153" t="str">
            <v>A field campaign call has been successfully logged to address the change of bracket AOS tank MTG BRKT and CONMOUNT AVM, identified by the reference number 035306175 AND B0001406190081 under a Free of Charge FOC basis. Consequently, a call has been initiated, and the FOC has been generated. Once the FOC parts are received, we will proceed to log a new call to facilitate the necessary changes.</v>
          </cell>
        </row>
        <row r="1154">
          <cell r="A1154">
            <v>46064.667349536998</v>
          </cell>
          <cell r="B1154">
            <v>1585</v>
          </cell>
          <cell r="F1154" t="str">
            <v>CC-01973734</v>
          </cell>
          <cell r="J1154" t="str">
            <v>Field Campaign</v>
          </cell>
          <cell r="R1154" t="str">
            <v>BXAD231957</v>
          </cell>
          <cell r="AB1154" t="str">
            <v>A field campaign call has been successfully logged to address the change of bracket Fan guard &amp; Belt tensioner belt, identified by the reference number EAL LEAK RTG KIT,284/159 - A991281, under a Free of Charge FOC basis. Consequently, a call has been initiated, and the FOC has been generated. Once the FOC parts are received, we will proceed to log a new call to facilitate the necessary changes.</v>
          </cell>
        </row>
        <row r="1155">
          <cell r="A1155">
            <v>46064.658981481502</v>
          </cell>
          <cell r="B1155">
            <v>0</v>
          </cell>
          <cell r="F1155" t="str">
            <v>CC-01973710</v>
          </cell>
          <cell r="J1155" t="str">
            <v>Commissioning</v>
          </cell>
          <cell r="R1155" t="str">
            <v>25378604</v>
          </cell>
          <cell r="AB1155" t="str">
            <v>Commissioning done on dated 11-02-2026</v>
          </cell>
        </row>
        <row r="1156">
          <cell r="A1156">
            <v>46064.657002314802</v>
          </cell>
          <cell r="B1156">
            <v>1</v>
          </cell>
          <cell r="F1156" t="str">
            <v>CC-01973704</v>
          </cell>
          <cell r="J1156" t="str">
            <v>Commissioning</v>
          </cell>
          <cell r="R1156" t="str">
            <v>BYES031061</v>
          </cell>
          <cell r="AB1156" t="str">
            <v>Commissioning done on dated 11-02-2026CCC,,,,,, Comm date-11-02-2026</v>
          </cell>
        </row>
        <row r="1157">
          <cell r="A1157">
            <v>46064.651250000003</v>
          </cell>
          <cell r="B1157">
            <v>0</v>
          </cell>
          <cell r="F1157" t="str">
            <v>CC-01973678</v>
          </cell>
          <cell r="J1157" t="str">
            <v>Preservative Measures</v>
          </cell>
          <cell r="R1157" t="str">
            <v>25378604</v>
          </cell>
          <cell r="AB1157" t="str">
            <v>Preservative maintenance was carried out on the ELRD 500 Air Drier at Digvijay Ferrotec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clean all parts The existing lubricant was drained, Moisture traps and ports were cleaned and securely sealed, while all electrical terminals were properly insulated. These measures ensure the unit remains in perfect working condition until put into service.</v>
          </cell>
        </row>
        <row r="1158">
          <cell r="A1158">
            <v>46064.649791666699</v>
          </cell>
          <cell r="B1158">
            <v>0</v>
          </cell>
          <cell r="F1158" t="str">
            <v>CC-01973674</v>
          </cell>
          <cell r="J1158" t="str">
            <v>Preservative Measures</v>
          </cell>
          <cell r="R1158" t="str">
            <v>BYES031061</v>
          </cell>
          <cell r="AB1158" t="str">
            <v>Preservative maintenance was carried out on the EG 55-8 Screw Air Compressor at Digvijay Ferrotec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UT Synthetic oil, suitable for long-life and high-efficiency operation. Moisture traps and ports were cleaned and securely sealed, while all electrical terminals were properly insulated. These measures ensure the unit remains in perfect working condition until put into service.</v>
          </cell>
        </row>
        <row r="1159">
          <cell r="A1159">
            <v>46064.586805555598</v>
          </cell>
          <cell r="B1159"/>
          <cell r="F1159" t="str">
            <v>CC-01973487</v>
          </cell>
          <cell r="J1159" t="str">
            <v>Complaint - Running With Problem</v>
          </cell>
          <cell r="R1159"/>
          <cell r="AB1159" t="str">
            <v>Service charges quotation shared with customer waiting for approval 11-02-2026...</v>
          </cell>
        </row>
        <row r="1160">
          <cell r="A1160">
            <v>46064.567349536999</v>
          </cell>
          <cell r="B1160">
            <v>11921</v>
          </cell>
          <cell r="F1160" t="str">
            <v>CC-01973439</v>
          </cell>
          <cell r="J1160" t="str">
            <v>General Service</v>
          </cell>
          <cell r="R1160" t="str">
            <v>BUFS046910</v>
          </cell>
          <cell r="AB1160" t="str">
            <v>AMC visit carried out</v>
          </cell>
        </row>
        <row r="1161">
          <cell r="A1161">
            <v>46064.479560185202</v>
          </cell>
          <cell r="B1161">
            <v>0</v>
          </cell>
          <cell r="F1161" t="str">
            <v>CC-01973046</v>
          </cell>
          <cell r="J1161" t="str">
            <v>Complaint - Running With Problem</v>
          </cell>
          <cell r="R1161" t="str">
            <v>DYFL361713</v>
          </cell>
          <cell r="AB1161" t="str">
            <v>waiting for DOC update in call from CCS 11-02-2026, DOC updated we will attend the site on Monday (16-02-2026) 14-02-2026. engineer visited the and found unit installed in open space and line is connected in reverse condition, that cause of motor jam 17-02-2026 Attend the site and found that the installation of ELGI compressor has been carried out in direct violation of standard technical guidelines, leading to critical equipment failure. Specifically, the line connection was fitted in reverse and the unit was place directly on the ground without a proper level foundation or vibration padding. These machanical errors compounded by a several voltage imbalance RY-415v, YB-360v and dangerously low BR-260v, have resulted in the motor becoming completely jammed due to a faulty motor bearings.........quotation for motor sent to customer ,,, after confirm we will again logged the call</v>
          </cell>
        </row>
        <row r="1162">
          <cell r="A1162">
            <v>46064.471516203703</v>
          </cell>
          <cell r="B1162">
            <v>4565</v>
          </cell>
          <cell r="F1162" t="str">
            <v>CC-01973017</v>
          </cell>
          <cell r="J1162" t="str">
            <v>Schedule Service</v>
          </cell>
          <cell r="R1162" t="str">
            <v>BWHD163996</v>
          </cell>
          <cell r="AB1162" t="str">
            <v>Attend the site for scheduled service so drain oil from the tank and drained oil from the cooler total 37 liters oil drain. Then change the air filter for the compressor and engine both sides, change the air oil separator, change the ARV kit, change the actuator kit both sides change the pressure regulator and ELGI air lube Plus oil 40 liters. Then start the unit found running ok.</v>
          </cell>
        </row>
        <row r="1163">
          <cell r="A1163">
            <v>46063.653796296298</v>
          </cell>
          <cell r="B1163">
            <v>0</v>
          </cell>
          <cell r="F1163" t="str">
            <v>CC-01972301</v>
          </cell>
          <cell r="J1163" t="str">
            <v>Commissioning</v>
          </cell>
          <cell r="R1163" t="str">
            <v>DYFL141433</v>
          </cell>
          <cell r="AB1163" t="str">
            <v>Commissioning done on dated 10-02-2026</v>
          </cell>
        </row>
        <row r="1164">
          <cell r="A1164">
            <v>46063.648773148103</v>
          </cell>
          <cell r="B1164">
            <v>0</v>
          </cell>
          <cell r="F1164" t="str">
            <v>CC-01972286</v>
          </cell>
          <cell r="J1164" t="str">
            <v>Commissioning</v>
          </cell>
          <cell r="R1164" t="str">
            <v>CYDE679681</v>
          </cell>
          <cell r="AB1164" t="str">
            <v>Commissioning done on dated 10-02-2026</v>
          </cell>
        </row>
        <row r="1165">
          <cell r="A1165">
            <v>46063.647800925901</v>
          </cell>
          <cell r="B1165">
            <v>0</v>
          </cell>
          <cell r="F1165" t="str">
            <v>CC-01972283</v>
          </cell>
          <cell r="J1165" t="str">
            <v>Commissioning</v>
          </cell>
          <cell r="R1165" t="str">
            <v>CYDE679680</v>
          </cell>
          <cell r="AB1165" t="str">
            <v>Commissioning done on dated 10-02-2026</v>
          </cell>
        </row>
        <row r="1166">
          <cell r="A1166">
            <v>46063.640902777799</v>
          </cell>
          <cell r="B1166">
            <v>1515</v>
          </cell>
          <cell r="F1166" t="str">
            <v>CC-01972260</v>
          </cell>
          <cell r="J1166" t="str">
            <v>Field Campaign</v>
          </cell>
          <cell r="R1166" t="str">
            <v>BXHD164673</v>
          </cell>
          <cell r="AB1166" t="str">
            <v>Attend the site for changing of spare kit, copper connecting under Field campaign. So fitted the spare kit. And start the unit found running ok.</v>
          </cell>
        </row>
        <row r="1167">
          <cell r="A1167">
            <v>46063.639675925901</v>
          </cell>
          <cell r="B1167">
            <v>2000</v>
          </cell>
          <cell r="F1167" t="str">
            <v>CC-01972256</v>
          </cell>
          <cell r="J1167" t="str">
            <v>Field Campaign</v>
          </cell>
          <cell r="R1167" t="str">
            <v>BXAD164301</v>
          </cell>
          <cell r="AB1167" t="str">
            <v>Attend the site for changing of spare kit, copper connecting under Field campaign. So fitted the spare kit. And start the unit found running ok.</v>
          </cell>
        </row>
        <row r="1168">
          <cell r="A1168">
            <v>46063.629791666703</v>
          </cell>
          <cell r="B1168">
            <v>0</v>
          </cell>
          <cell r="F1168" t="str">
            <v>CC-01972224</v>
          </cell>
          <cell r="J1168" t="str">
            <v>Preservative Measures</v>
          </cell>
          <cell r="R1168" t="str">
            <v>CYDE679681</v>
          </cell>
          <cell r="AB1168" t="str">
            <v>Preservative maintenance work was carried out on the ELGi Air Compressor, Model TS07 LB-12 at Sainik Infratec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 Do Not Operate” tag was affixed to prevent unintentional use. All measures were carried out in accordance with ELGi’s preservation guidelines.</v>
          </cell>
        </row>
        <row r="1169">
          <cell r="A1169">
            <v>46063.628506944398</v>
          </cell>
          <cell r="B1169">
            <v>0</v>
          </cell>
          <cell r="F1169" t="str">
            <v>CC-01972219</v>
          </cell>
          <cell r="J1169" t="str">
            <v>Preservative Measures</v>
          </cell>
          <cell r="R1169" t="str">
            <v>CYDE679680</v>
          </cell>
          <cell r="AB1169" t="str">
            <v>Preservative maintenance work was carried out on the ELGi Air Compressor, Model TS07 LB-12 at Sainik Infratec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 Do Not Operate” tag was affixed to prevent unintentional use. All measures were carried out in accordance with ELGi’s preservation guidelines.</v>
          </cell>
        </row>
        <row r="1170">
          <cell r="A1170">
            <v>46063.539976851898</v>
          </cell>
          <cell r="B1170">
            <v>0</v>
          </cell>
          <cell r="F1170" t="str">
            <v>CC-01971976</v>
          </cell>
          <cell r="J1170" t="str">
            <v>Commissioning</v>
          </cell>
          <cell r="R1170" t="str">
            <v>CZJE564841</v>
          </cell>
          <cell r="AB1170" t="str">
            <v>Commissioning done on dated 10-02-2026</v>
          </cell>
        </row>
        <row r="1171">
          <cell r="A1171">
            <v>46063.536284722199</v>
          </cell>
          <cell r="B1171">
            <v>0</v>
          </cell>
          <cell r="F1171" t="str">
            <v>CC-01971958</v>
          </cell>
          <cell r="J1171" t="str">
            <v>Commissioning</v>
          </cell>
          <cell r="R1171" t="str">
            <v>CYFS614552</v>
          </cell>
          <cell r="AB1171" t="str">
            <v>Commissioning done on dated 10-02-2026</v>
          </cell>
        </row>
        <row r="1172">
          <cell r="A1172">
            <v>46063.292442129597</v>
          </cell>
          <cell r="B1172">
            <v>57942</v>
          </cell>
          <cell r="F1172" t="str">
            <v>CC-01971432</v>
          </cell>
          <cell r="J1172" t="str">
            <v>Schedule Service - AMC</v>
          </cell>
          <cell r="R1172" t="str">
            <v>BLFS040558</v>
          </cell>
          <cell r="AB1172" t="str">
            <v>AMC visit carried out</v>
          </cell>
        </row>
        <row r="1173">
          <cell r="A1173">
            <v>46063.292337963001</v>
          </cell>
          <cell r="B1173">
            <v>83989</v>
          </cell>
          <cell r="F1173" t="str">
            <v>CC-01971431</v>
          </cell>
          <cell r="J1173" t="str">
            <v>Schedule Service - AMC</v>
          </cell>
          <cell r="R1173" t="str">
            <v>BNCC370425</v>
          </cell>
          <cell r="AB1173" t="str">
            <v>AMC visit carried out</v>
          </cell>
        </row>
        <row r="1174">
          <cell r="A1174">
            <v>46062.686215277798</v>
          </cell>
          <cell r="B1174">
            <v>310</v>
          </cell>
          <cell r="F1174" t="str">
            <v>CC-01971040</v>
          </cell>
          <cell r="J1174" t="str">
            <v>Sales Call</v>
          </cell>
          <cell r="R1174" t="str">
            <v>BXKD231814</v>
          </cell>
          <cell r="AB1174" t="str">
            <v>Sales call carried out for HMR update</v>
          </cell>
        </row>
        <row r="1175">
          <cell r="A1175">
            <v>46062.682141203702</v>
          </cell>
          <cell r="B1175">
            <v>330</v>
          </cell>
          <cell r="F1175" t="str">
            <v>CC-01971020</v>
          </cell>
          <cell r="J1175" t="str">
            <v>Sales Call</v>
          </cell>
          <cell r="R1175" t="str">
            <v>BXKD121881</v>
          </cell>
          <cell r="AB1175" t="str">
            <v>Sales call carried out for HMR update</v>
          </cell>
        </row>
        <row r="1176">
          <cell r="A1176">
            <v>46062.674340277801</v>
          </cell>
          <cell r="B1176">
            <v>3420</v>
          </cell>
          <cell r="F1176" t="str">
            <v>CC-01970981</v>
          </cell>
          <cell r="J1176" t="str">
            <v>Sales Call</v>
          </cell>
          <cell r="R1176" t="str">
            <v>BXJD164143</v>
          </cell>
          <cell r="AB1176" t="str">
            <v>Sales call carried out for HMR update</v>
          </cell>
        </row>
        <row r="1177">
          <cell r="A1177">
            <v>46062.670196759304</v>
          </cell>
          <cell r="B1177">
            <v>1800</v>
          </cell>
          <cell r="F1177" t="str">
            <v>CC-01970974</v>
          </cell>
          <cell r="J1177" t="str">
            <v>Sales Call</v>
          </cell>
          <cell r="R1177" t="str">
            <v>BXJD121872</v>
          </cell>
          <cell r="AB1177" t="str">
            <v>Sales call carried out for HMR update</v>
          </cell>
        </row>
        <row r="1178">
          <cell r="A1178">
            <v>46062.665173611102</v>
          </cell>
          <cell r="B1178">
            <v>4726</v>
          </cell>
          <cell r="F1178" t="str">
            <v>CC-01970959</v>
          </cell>
          <cell r="J1178" t="str">
            <v>Sales Call</v>
          </cell>
          <cell r="R1178" t="str">
            <v>BWED163893</v>
          </cell>
          <cell r="AB1178" t="str">
            <v>Sales call carried out for HMR update</v>
          </cell>
        </row>
        <row r="1179">
          <cell r="A1179">
            <v>46062.6581828704</v>
          </cell>
          <cell r="B1179">
            <v>2858</v>
          </cell>
          <cell r="F1179" t="str">
            <v>CC-01970929</v>
          </cell>
          <cell r="J1179" t="str">
            <v>Field Campaign</v>
          </cell>
          <cell r="R1179" t="str">
            <v>BXLD231897</v>
          </cell>
          <cell r="AB1179" t="str">
            <v>A field campaign call has been successfully logged to address the change of bracket Fan guard &amp; Belt tensioner belt, identified by the reference number 035305855 &amp; B014603500003, under a Free of Charge FOC basis. Consequently, a call has been initiated, and the FOC has been generated. Once the FOC parts are received, we will proceed to log a new call to facilitate the necessary changes.</v>
          </cell>
        </row>
        <row r="1180">
          <cell r="A1180">
            <v>46062.623587962997</v>
          </cell>
          <cell r="B1180">
            <v>5469</v>
          </cell>
          <cell r="F1180" t="str">
            <v>CC-01970736</v>
          </cell>
          <cell r="J1180" t="str">
            <v>Sales Call</v>
          </cell>
          <cell r="R1180" t="str">
            <v>BWED163889</v>
          </cell>
          <cell r="AB1180" t="str">
            <v>Sales call carried out for HMR update</v>
          </cell>
        </row>
        <row r="1181">
          <cell r="A1181">
            <v>46062.619594907403</v>
          </cell>
          <cell r="B1181">
            <v>5604</v>
          </cell>
          <cell r="F1181" t="str">
            <v>CC-01970715</v>
          </cell>
          <cell r="J1181" t="str">
            <v>Sales Call</v>
          </cell>
          <cell r="R1181" t="str">
            <v>BWHD231642</v>
          </cell>
          <cell r="AB1181" t="str">
            <v>Sales call carried out for HMR update</v>
          </cell>
        </row>
        <row r="1182">
          <cell r="A1182">
            <v>46062.614293981504</v>
          </cell>
          <cell r="B1182">
            <v>4726</v>
          </cell>
          <cell r="F1182" t="str">
            <v>CC-01970684</v>
          </cell>
          <cell r="J1182" t="str">
            <v>Schedule Service</v>
          </cell>
          <cell r="R1182" t="str">
            <v>BWED163893</v>
          </cell>
          <cell r="AB1182" t="str">
            <v>Sales call carried out for HMR update</v>
          </cell>
        </row>
        <row r="1183">
          <cell r="A1183">
            <v>46062.566145833298</v>
          </cell>
          <cell r="B1183">
            <v>947</v>
          </cell>
          <cell r="F1183" t="str">
            <v>CC-01970510</v>
          </cell>
          <cell r="J1183" t="str">
            <v>Schedule Service</v>
          </cell>
          <cell r="R1183" t="str">
            <v>BXAD231960</v>
          </cell>
          <cell r="AB1183"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1184">
          <cell r="A1184">
            <v>46062.462569444397</v>
          </cell>
          <cell r="B1184">
            <v>4665</v>
          </cell>
          <cell r="F1184" t="str">
            <v>CC-01970130</v>
          </cell>
          <cell r="J1184" t="str">
            <v>Schedule Service</v>
          </cell>
          <cell r="R1184" t="str">
            <v>BVJD162957</v>
          </cell>
          <cell r="AB1184" t="str">
            <v>Attend the site for scheduled service so drain oil from the tank and drained oil from the cooler total 37 liters oil drain, then change air filter for compressor and engine both sides, change oil filter, change air oil separator and ELGI air lube Plus oil 40 liters. Then start the unit found running ok.</v>
          </cell>
        </row>
        <row r="1185">
          <cell r="A1185">
            <v>46062.4536226852</v>
          </cell>
          <cell r="B1185">
            <v>8305</v>
          </cell>
          <cell r="F1185" t="str">
            <v>CC-01970111</v>
          </cell>
          <cell r="J1185" t="str">
            <v>Schedule Service</v>
          </cell>
          <cell r="R1185" t="str">
            <v>BVKD163010</v>
          </cell>
          <cell r="AB1185" t="str">
            <v>Attend the site for scheduled service so drain oil from the tank and drained oil from the cooler total 37 liters oil drain. Then change, air filter for compressor and engine both sides, change the oil filter, change the air oil separator, change BDV kit, ARV kit, pressure regulator kit, actuator kit and ELGI air lube Plus oil 40 liters. Then start the unit found running ok.</v>
          </cell>
        </row>
        <row r="1186">
          <cell r="A1186">
            <v>46062.284027777801</v>
          </cell>
          <cell r="B1186">
            <v>50738</v>
          </cell>
          <cell r="F1186" t="str">
            <v>CC-01969865</v>
          </cell>
          <cell r="J1186" t="str">
            <v>Schedule Service - AMC</v>
          </cell>
          <cell r="R1186" t="str">
            <v>GOBF110094</v>
          </cell>
          <cell r="AB1186" t="str">
            <v>AMC visit carried out</v>
          </cell>
        </row>
        <row r="1187">
          <cell r="A1187">
            <v>46061.282175925902</v>
          </cell>
          <cell r="B1187">
            <v>52300</v>
          </cell>
          <cell r="F1187" t="str">
            <v>CC-01969467</v>
          </cell>
          <cell r="J1187" t="str">
            <v>Schedule Service - AMC</v>
          </cell>
          <cell r="R1187" t="str">
            <v>GPLS030458</v>
          </cell>
          <cell r="AB1187" t="str">
            <v>AMC visit carried out</v>
          </cell>
        </row>
        <row r="1188">
          <cell r="A1188">
            <v>46060.6120717593</v>
          </cell>
          <cell r="B1188">
            <v>35517</v>
          </cell>
          <cell r="F1188" t="str">
            <v>CC-01968929</v>
          </cell>
          <cell r="J1188" t="str">
            <v>General Service</v>
          </cell>
          <cell r="R1188" t="str">
            <v>BSDS043254</v>
          </cell>
          <cell r="AB1188" t="str">
            <v>We visited site check and found unit running well condition at the present time.</v>
          </cell>
        </row>
        <row r="1189">
          <cell r="A1189">
            <v>46060.593692129602</v>
          </cell>
          <cell r="B1189">
            <v>3583</v>
          </cell>
          <cell r="F1189" t="str">
            <v>CC-01968885</v>
          </cell>
          <cell r="J1189" t="str">
            <v>Schedule Service</v>
          </cell>
          <cell r="R1189" t="str">
            <v>BXES037132</v>
          </cell>
          <cell r="AB1189" t="str">
            <v>Today we attend the customer site for sheudle service so we change parts during service:- air filter, oil filter, oil, separator and pre filter then start machine running ok</v>
          </cell>
        </row>
        <row r="1190">
          <cell r="A1190">
            <v>46060.513773148101</v>
          </cell>
          <cell r="B1190">
            <v>710</v>
          </cell>
          <cell r="F1190" t="str">
            <v>CC-01968632</v>
          </cell>
          <cell r="J1190" t="str">
            <v>Field Campaign</v>
          </cell>
          <cell r="R1190" t="str">
            <v>BXCD164415</v>
          </cell>
          <cell r="AB1190" t="str">
            <v>Attend the site for change of SPARE KIT, COPPER CONNECTING, so fitted the same under field campaign. Then start the unit found running ok.</v>
          </cell>
        </row>
        <row r="1191">
          <cell r="A1191">
            <v>46060.452372685198</v>
          </cell>
          <cell r="B1191">
            <v>1410</v>
          </cell>
          <cell r="F1191" t="str">
            <v>CC-01968405</v>
          </cell>
          <cell r="J1191" t="str">
            <v>Schedule Service</v>
          </cell>
          <cell r="R1191" t="str">
            <v>BYLD201693</v>
          </cell>
          <cell r="AB1191" t="str">
            <v>Customer complaint is sedule service due. We attend the work drain the oil from reciver tank and coolar 64 litres after flushing change the all oil filters and top up air lube plus oil 70 litres check the fan belt found OK then started the unit check the all mounting and mounting bolts are found ok check the all parameters and safeties are found ok</v>
          </cell>
        </row>
        <row r="1192">
          <cell r="A1192">
            <v>46059.586273148103</v>
          </cell>
          <cell r="B1192">
            <v>118531</v>
          </cell>
          <cell r="F1192" t="str">
            <v>CC-01967449</v>
          </cell>
          <cell r="J1192" t="str">
            <v>Schedule Service</v>
          </cell>
          <cell r="R1192" t="str">
            <v>BTES044431</v>
          </cell>
          <cell r="AB1192" t="str">
            <v>Today we attend the customer site for sheudle service so we change parts during service:- air filter, oil filter, oil, separator and pipe coupling element then start machine running ok</v>
          </cell>
        </row>
        <row r="1193">
          <cell r="A1193">
            <v>46059.560196759303</v>
          </cell>
          <cell r="B1193">
            <v>300</v>
          </cell>
          <cell r="F1193" t="str">
            <v>CC-01967369</v>
          </cell>
          <cell r="J1193" t="str">
            <v>Field Campaign</v>
          </cell>
          <cell r="R1193" t="str">
            <v>BWHD164019</v>
          </cell>
          <cell r="AB1193" t="str">
            <v>Attend the site for changing spare kit, copper connecting of the CM unit Earth strip. So I fitted the spare kit. And start the unit found running ok.</v>
          </cell>
        </row>
        <row r="1194">
          <cell r="A1194">
            <v>46059.558657407397</v>
          </cell>
          <cell r="B1194">
            <v>4088</v>
          </cell>
          <cell r="F1194" t="str">
            <v>CC-01967362</v>
          </cell>
          <cell r="J1194" t="str">
            <v>Field Campaign</v>
          </cell>
          <cell r="R1194" t="str">
            <v>BWFD163940</v>
          </cell>
          <cell r="AB1194" t="str">
            <v>Attend the site for changing spare kit, copper connecting of the CM unit Earth strip. So I fitted the spare kit. And start the unit found running ok.</v>
          </cell>
        </row>
        <row r="1195">
          <cell r="A1195">
            <v>46059.532314814802</v>
          </cell>
          <cell r="B1195">
            <v>3386</v>
          </cell>
          <cell r="F1195" t="str">
            <v>CC-01967264</v>
          </cell>
          <cell r="J1195" t="str">
            <v>Schedule Service</v>
          </cell>
          <cell r="R1195" t="str">
            <v>BWID164096</v>
          </cell>
          <cell r="AB1195" t="str">
            <v>Attend the site for shedule service so following Job are done Oil drain from tank and cooler after cranking two times again Oil drain from tank and cooler total drain oil is 37 liter after change parts oil topped in tank with one dead Crank 40 litters oil filter 2 nos after shedule service done than start the unit running good condition no air leakeag no oil leakage unit running satisfaction</v>
          </cell>
        </row>
        <row r="1196">
          <cell r="A1196">
            <v>46058.758946759299</v>
          </cell>
          <cell r="B1196">
            <v>21799</v>
          </cell>
          <cell r="F1196" t="str">
            <v>CC-01966565</v>
          </cell>
          <cell r="J1196" t="str">
            <v>Schedule Service</v>
          </cell>
          <cell r="R1196" t="str">
            <v>BVGF111611</v>
          </cell>
          <cell r="AB1196" t="str">
            <v>Today we attend the customer site for sheudle service so we change parts during service:- air filter and oil filter then start machine running ok</v>
          </cell>
        </row>
        <row r="1197">
          <cell r="A1197">
            <v>46058.7496412037</v>
          </cell>
          <cell r="B1197">
            <v>23116</v>
          </cell>
          <cell r="F1197" t="str">
            <v>CC-01966557</v>
          </cell>
          <cell r="J1197" t="str">
            <v>Schedule Service</v>
          </cell>
          <cell r="R1197" t="str">
            <v>BVGF111615</v>
          </cell>
          <cell r="AB1197" t="str">
            <v>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place.Re-circulating plates fitted as per the SOP.</v>
          </cell>
        </row>
        <row r="1198">
          <cell r="A1198">
            <v>46058.691770833299</v>
          </cell>
          <cell r="B1198">
            <v>1948</v>
          </cell>
          <cell r="F1198" t="str">
            <v>CC-01966416</v>
          </cell>
          <cell r="J1198" t="str">
            <v>Field Campaign</v>
          </cell>
          <cell r="R1198" t="str">
            <v>BXGD232278</v>
          </cell>
          <cell r="AB1198" t="str">
            <v>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place.Re-circulating plates fitted as per the SOP.</v>
          </cell>
        </row>
        <row r="1199">
          <cell r="A1199">
            <v>46058.576400462996</v>
          </cell>
          <cell r="B1199">
            <v>3030</v>
          </cell>
          <cell r="F1199" t="str">
            <v>CC-01965858</v>
          </cell>
          <cell r="J1199" t="str">
            <v>Complaint - Running With Problem</v>
          </cell>
          <cell r="R1199" t="str">
            <v>BXJD164130</v>
          </cell>
          <cell r="AB1199" t="str">
            <v>Model-PG575-225
A complaint was received from the customer regarding an engine issue. The matter was informed to the AL team. Since the machine is out of warranty, the AL team has provided a quotation to customer. However, the customer has not yet approved the quotation. We are also follow up with customer no replay from Customer end. Parts quotation shared with customer but customer didn't approve the same. Also, engine overhaulng quotation is not approvaed by customer</v>
          </cell>
        </row>
        <row r="1200">
          <cell r="A1200">
            <v>46057.582094907397</v>
          </cell>
          <cell r="B1200">
            <v>178</v>
          </cell>
          <cell r="F1200" t="str">
            <v>CC-01964391</v>
          </cell>
          <cell r="J1200" t="str">
            <v>Schedule Service</v>
          </cell>
          <cell r="R1200" t="str">
            <v>BXHD232326</v>
          </cell>
          <cell r="AB1200" t="str">
            <v>Attend the site for schedule service so total drain oil from tank and oil cooler 150 litres after then replace mail oil filter 2nos and by pass oil filter 1no., replace air filter, after then plugged in the drain plugs and total topped up oil in tank 170 litres. After schedule service done start and run the unit found unit is running in satisfactory condition .</v>
          </cell>
        </row>
        <row r="1201">
          <cell r="A1201">
            <v>46057.5325115741</v>
          </cell>
          <cell r="B1201">
            <v>4800</v>
          </cell>
          <cell r="F1201" t="str">
            <v>CC-01964226</v>
          </cell>
          <cell r="J1201" t="str">
            <v>Complaint - Breakdown</v>
          </cell>
          <cell r="R1201" t="str">
            <v>BVKD163021</v>
          </cell>
          <cell r="AB1201" t="str">
            <v>Received damaged airen at our workshop for necessary repair so dismantle the airend and found male and female total were rusty and shaft seal and sleeve damage. So repair the male and female rotar by rubbing it and changing the shaft and sleeve. Then the air end was found running ok.</v>
          </cell>
        </row>
        <row r="1202">
          <cell r="A1202">
            <v>46057.519155092603</v>
          </cell>
          <cell r="B1202">
            <v>1</v>
          </cell>
          <cell r="F1202" t="str">
            <v>CC-01964173</v>
          </cell>
          <cell r="J1202" t="str">
            <v>Commissioning</v>
          </cell>
          <cell r="R1202" t="str">
            <v>BYLC376289</v>
          </cell>
          <cell r="AB1202" t="str">
            <v>Commissioning done on dated 04-02-2026.....Comm date-04-02-2026</v>
          </cell>
        </row>
        <row r="1203">
          <cell r="A1203">
            <v>46056.750196759298</v>
          </cell>
          <cell r="B1203">
            <v>0</v>
          </cell>
          <cell r="F1203" t="str">
            <v>CC-01963563</v>
          </cell>
          <cell r="J1203" t="str">
            <v>Preservative Measures</v>
          </cell>
          <cell r="R1203" t="str">
            <v>BYLC376289</v>
          </cell>
          <cell r="AB1203" t="str">
            <v>Preservative maintenance was carried out on the EN 11-9.5 Screw Air Compressor at Republic KIA, Kokar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1204">
          <cell r="A1204">
            <v>46056.732939814799</v>
          </cell>
          <cell r="B1204">
            <v>0</v>
          </cell>
          <cell r="F1204" t="str">
            <v>CC-01963527</v>
          </cell>
          <cell r="J1204" t="str">
            <v>Commissioning</v>
          </cell>
          <cell r="R1204" t="str">
            <v>CYHK070397</v>
          </cell>
          <cell r="AB1204" t="str">
            <v>Commissioning done on dated 04-02-2026, PHOTO ATTACHED</v>
          </cell>
        </row>
        <row r="1205">
          <cell r="A1205">
            <v>46056.727384259299</v>
          </cell>
          <cell r="B1205">
            <v>1</v>
          </cell>
          <cell r="F1205" t="str">
            <v>CC-01963515</v>
          </cell>
          <cell r="J1205" t="str">
            <v>Commissioning</v>
          </cell>
          <cell r="R1205" t="str">
            <v>BYHC379082</v>
          </cell>
          <cell r="AB1205" t="str">
            <v>Commissioning done on dated 04-02-2026.....Comm date-04-02-2026</v>
          </cell>
        </row>
        <row r="1206">
          <cell r="A1206">
            <v>46056.696203703701</v>
          </cell>
          <cell r="B1206">
            <v>43291</v>
          </cell>
          <cell r="F1206" t="str">
            <v>CC-01963439</v>
          </cell>
          <cell r="J1206" t="str">
            <v>Schedule Service</v>
          </cell>
          <cell r="R1206" t="str">
            <v>BRGS035169</v>
          </cell>
          <cell r="AB1206" t="str">
            <v>Today we attend the customer site for sheudle service so we change parts during service:- air filter, oil filter, oil, separator and valve kit then start machine running ok</v>
          </cell>
        </row>
        <row r="1207">
          <cell r="A1207">
            <v>46056.690659722197</v>
          </cell>
          <cell r="B1207">
            <v>1410</v>
          </cell>
          <cell r="F1207" t="str">
            <v>CC-01963420</v>
          </cell>
          <cell r="J1207" t="str">
            <v>Field Campaign</v>
          </cell>
          <cell r="R1207" t="str">
            <v>BYLD201693</v>
          </cell>
          <cell r="AB1207" t="str">
            <v>A field campaign call has been successfully logged to address the change of bracket AE duct mounting, identified by the reference number 035306230, under a Free of Charge FOC basis. Consequently, a call has been initiated, and the FOC has been generated. Once the FOC parts are received, we will proceed to log a new call to facilitate the necessary changes.</v>
          </cell>
        </row>
        <row r="1208">
          <cell r="A1208">
            <v>46056.685324074097</v>
          </cell>
          <cell r="B1208">
            <v>80</v>
          </cell>
          <cell r="F1208" t="str">
            <v>CC-01963399</v>
          </cell>
          <cell r="J1208" t="str">
            <v>Field Campaign</v>
          </cell>
          <cell r="R1208" t="str">
            <v>BYFD201821</v>
          </cell>
          <cell r="AB1208" t="str">
            <v>A field campaign call has been successfully logged to address the change of bracket AE duct mounting, identified by the reference number 035306230, under a Free of Charge FOC basis. Consequently, a call has been initiated, and the FOC has been generated. Once the FOC parts are received, we will proceed to log a new call to facilitate the necessary changes.</v>
          </cell>
        </row>
        <row r="1209">
          <cell r="A1209">
            <v>46056.664988425902</v>
          </cell>
          <cell r="B1209">
            <v>48677</v>
          </cell>
          <cell r="F1209" t="str">
            <v>CC-01963317</v>
          </cell>
          <cell r="J1209" t="str">
            <v>Schedule Service</v>
          </cell>
          <cell r="R1209" t="str">
            <v>BPCS030196</v>
          </cell>
          <cell r="AB1209" t="str">
            <v>Today we attend the customer site for sheudle service so we change parts during service:- air filter, oil filter, oil, separator and valve kit then start machine running ok</v>
          </cell>
        </row>
        <row r="1210">
          <cell r="A1210">
            <v>46056.642141203702</v>
          </cell>
          <cell r="B1210">
            <v>31043</v>
          </cell>
          <cell r="F1210" t="str">
            <v>CC-01963244</v>
          </cell>
          <cell r="J1210" t="str">
            <v>Schedule Service</v>
          </cell>
          <cell r="R1210" t="str">
            <v>BQAC373734</v>
          </cell>
          <cell r="AB1210" t="str">
            <v>Attend the site for scheduled service so change air filter, oil filter, air oil separator, motor greasing and oil. Then start the unit found running ok.</v>
          </cell>
        </row>
        <row r="1211">
          <cell r="A1211">
            <v>46056.600567129601</v>
          </cell>
          <cell r="B1211">
            <v>2858</v>
          </cell>
          <cell r="F1211" t="str">
            <v>CC-01963101</v>
          </cell>
          <cell r="J1211" t="str">
            <v>Field Campaign</v>
          </cell>
          <cell r="R1211" t="str">
            <v>BXLD231897</v>
          </cell>
          <cell r="AB1211" t="str">
            <v>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place.Re-circulating plates fitted as per the SOP.</v>
          </cell>
        </row>
        <row r="1212">
          <cell r="A1212">
            <v>46056.549039351798</v>
          </cell>
          <cell r="B1212">
            <v>1279</v>
          </cell>
          <cell r="F1212" t="str">
            <v>CC-01962973</v>
          </cell>
          <cell r="J1212" t="str">
            <v>Schedule Service</v>
          </cell>
          <cell r="R1212" t="str">
            <v>BYLD164919</v>
          </cell>
          <cell r="AB1212" t="str">
            <v>Attend the site for schedule service start the work oil drain tank and cooler after cranking 2 Time total oil drain 38 liter change parts-oil 40lit, Air filter 2 nos, oil filter 2 nos replace the parts and start the unit unit running good condition all the parameters proper work</v>
          </cell>
        </row>
        <row r="1213">
          <cell r="A1213">
            <v>46056.504745370403</v>
          </cell>
          <cell r="B1213">
            <v>1111</v>
          </cell>
          <cell r="F1213" t="str">
            <v>CC-01962807</v>
          </cell>
          <cell r="J1213" t="str">
            <v>General Service</v>
          </cell>
          <cell r="R1213" t="str">
            <v>BYDC378047</v>
          </cell>
          <cell r="AB1213" t="str">
            <v>Attend the site for check and found air filter not checked and unit running in good condion.</v>
          </cell>
        </row>
        <row r="1214">
          <cell r="A1214">
            <v>46055.736724536997</v>
          </cell>
          <cell r="B1214">
            <v>0</v>
          </cell>
          <cell r="F1214" t="str">
            <v>CC-01962223</v>
          </cell>
          <cell r="J1214" t="str">
            <v>Preservative Measures</v>
          </cell>
          <cell r="R1214" t="str">
            <v>CYDE544797</v>
          </cell>
          <cell r="AB1214" t="str">
            <v>Preservative maintenance work was carried out on the ELGi Air Compressor, Model TS03 LB-12 at Jharkhand Tyre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 guidelines.</v>
          </cell>
        </row>
        <row r="1215">
          <cell r="A1215">
            <v>46055.7355902778</v>
          </cell>
          <cell r="B1215">
            <v>0</v>
          </cell>
          <cell r="F1215" t="str">
            <v>CC-01962218</v>
          </cell>
          <cell r="J1215" t="str">
            <v>Commissioning</v>
          </cell>
          <cell r="R1215" t="str">
            <v>CYDE544797</v>
          </cell>
          <cell r="AB1215" t="str">
            <v>Commissioning done on dated 03-02-2026 It's TS03 LB-12 RECIP unit. Kindly close the call.</v>
          </cell>
        </row>
        <row r="1216">
          <cell r="A1216">
            <v>46055.659837963001</v>
          </cell>
          <cell r="B1216">
            <v>504</v>
          </cell>
          <cell r="F1216" t="str">
            <v>CC-01962005</v>
          </cell>
          <cell r="J1216" t="str">
            <v>Schedule Service</v>
          </cell>
          <cell r="R1216" t="str">
            <v>BYFD232840</v>
          </cell>
          <cell r="AB1216" t="str">
            <v>Attend the site for scheduled service so drain oil from the tank and drained oil from the cooler total 115 liters oil drain. Then change the air filter for the compressor and engine both sides, change the oil filter and change ELGI air lube Plus oil 120 liters. Then start the unit found running ok.</v>
          </cell>
        </row>
        <row r="1217">
          <cell r="A1217">
            <v>46055.525972222204</v>
          </cell>
          <cell r="B1217">
            <v>900</v>
          </cell>
          <cell r="F1217" t="str">
            <v>CC-01961646</v>
          </cell>
          <cell r="J1217" t="str">
            <v>Field Campaign</v>
          </cell>
          <cell r="R1217" t="str">
            <v>BXAD231960</v>
          </cell>
          <cell r="AB1217" t="str">
            <v>Attend the site for field campaign in which shroud MTG Bracket modification work done. Firstly open the old shroud lift bail and O-mount L-H and R-H side. After then 12nos. of M-10 size drill done to fix up the new shroud MTG bracket on both side with 12 nos. of M-16 no. bolt with plain washer, spring washer and lock nut from back side of the shroud assembly. After the fix up the L-H and R-H side shroud lift bail with 8nos. of M-16 no. Bolt, plain washer and Spring washer. After modification work done start the excavator and march the unit for some distance found that the vibration of fan shroud with new MTG bracket is very less then the old O-mount brackets. 2. Attend the site for field campaign for the fitment of new Re circulating plate, so remove the louver door and remove the old strip plates both side, after then assemble the new split re circulating plates 4 nos. Fitted the louver and work completed.</v>
          </cell>
        </row>
        <row r="1218">
          <cell r="A1218">
            <v>46055.449074074102</v>
          </cell>
          <cell r="B1218">
            <v>0</v>
          </cell>
          <cell r="F1218" t="str">
            <v>CC-01961374</v>
          </cell>
          <cell r="J1218" t="str">
            <v>General Service</v>
          </cell>
          <cell r="R1218" t="str">
            <v>CXFE661073</v>
          </cell>
          <cell r="AB1218" t="str">
            <v>Attend the site for general service so change air filter and RECIP oil. Then start the unit found running ok.</v>
          </cell>
        </row>
        <row r="1219">
          <cell r="A1219">
            <v>46055.445057870398</v>
          </cell>
          <cell r="B1219">
            <v>1613</v>
          </cell>
          <cell r="F1219" t="str">
            <v>CC-01961365</v>
          </cell>
          <cell r="J1219" t="str">
            <v>Schedule Service</v>
          </cell>
          <cell r="R1219" t="str">
            <v>BXCD164422</v>
          </cell>
          <cell r="AB1219" t="str">
            <v>Attend the site for scheduled service so drain oil from the tank and drained oil from the cooler total 37 liters oil drain. Then change the air filter for the compressor and engine both sides, change the oil filter, change the air oil separator , change all valve kits and change ELGI air lube Plus oil 40 liters. Then start the unit found running ok.</v>
          </cell>
        </row>
        <row r="1220">
          <cell r="A1220">
            <v>46055.291840277801</v>
          </cell>
          <cell r="B1220">
            <v>40807</v>
          </cell>
          <cell r="F1220" t="str">
            <v>CC-01961279</v>
          </cell>
          <cell r="J1220" t="str">
            <v>Schedule Service - AMC</v>
          </cell>
          <cell r="R1220" t="str">
            <v>BMJS040004</v>
          </cell>
          <cell r="AB1220" t="str">
            <v>AMC visit carried out</v>
          </cell>
        </row>
        <row r="1221">
          <cell r="A1221">
            <v>46053.887280092596</v>
          </cell>
          <cell r="B1221">
            <v>6840</v>
          </cell>
          <cell r="F1221" t="str">
            <v>CC-01960711</v>
          </cell>
          <cell r="J1221" t="str">
            <v>Sales Call</v>
          </cell>
          <cell r="R1221" t="str">
            <v>BWKC378694</v>
          </cell>
          <cell r="AB1221" t="str">
            <v>Sales call carried out for HMR update</v>
          </cell>
        </row>
        <row r="1222">
          <cell r="A1222">
            <v>46053.8829513889</v>
          </cell>
          <cell r="B1222">
            <v>12484</v>
          </cell>
          <cell r="F1222" t="str">
            <v>CC-01960706</v>
          </cell>
          <cell r="J1222" t="str">
            <v>Sales Call</v>
          </cell>
          <cell r="R1222" t="str">
            <v>BWEC370334</v>
          </cell>
          <cell r="AB1222" t="str">
            <v>Sales call carried out for HMR update</v>
          </cell>
        </row>
        <row r="1223">
          <cell r="A1223">
            <v>46053.879374999997</v>
          </cell>
          <cell r="B1223">
            <v>4348</v>
          </cell>
          <cell r="F1223" t="str">
            <v>CC-01960702</v>
          </cell>
          <cell r="J1223" t="str">
            <v>Sales Call</v>
          </cell>
          <cell r="R1223" t="str">
            <v>BUFC372970</v>
          </cell>
          <cell r="AB1223" t="str">
            <v>Sales call carried out for HMR update</v>
          </cell>
        </row>
        <row r="1224">
          <cell r="A1224">
            <v>46053.875787037003</v>
          </cell>
          <cell r="B1224">
            <v>4136</v>
          </cell>
          <cell r="F1224" t="str">
            <v>CC-01960698</v>
          </cell>
          <cell r="J1224" t="str">
            <v>Sales Call</v>
          </cell>
          <cell r="R1224" t="str">
            <v>BUFC372967</v>
          </cell>
          <cell r="AB1224" t="str">
            <v>Sales call carried out for HMR update</v>
          </cell>
        </row>
        <row r="1225">
          <cell r="A1225">
            <v>46053.871759259302</v>
          </cell>
          <cell r="B1225">
            <v>2526</v>
          </cell>
          <cell r="F1225" t="str">
            <v>CC-01960695</v>
          </cell>
          <cell r="J1225" t="str">
            <v>Sales Call</v>
          </cell>
          <cell r="R1225" t="str">
            <v>EUES035194</v>
          </cell>
          <cell r="AB1225" t="str">
            <v>Sales call carried out for HMR update</v>
          </cell>
        </row>
        <row r="1226">
          <cell r="A1226">
            <v>46053.7430439815</v>
          </cell>
          <cell r="B1226">
            <v>5846</v>
          </cell>
          <cell r="F1226" t="str">
            <v>CC-01960650</v>
          </cell>
          <cell r="J1226" t="str">
            <v>Sales Call</v>
          </cell>
          <cell r="R1226" t="str">
            <v>BKHET70130</v>
          </cell>
          <cell r="AB1226" t="str">
            <v>Sales call carried out fot HMR update</v>
          </cell>
        </row>
        <row r="1227">
          <cell r="A1227">
            <v>46053.7403009259</v>
          </cell>
          <cell r="B1227">
            <v>3471</v>
          </cell>
          <cell r="F1227" t="str">
            <v>CC-01960645</v>
          </cell>
          <cell r="J1227" t="str">
            <v>Sales Call</v>
          </cell>
          <cell r="R1227" t="str">
            <v>BVAC375102</v>
          </cell>
          <cell r="AB1227" t="str">
            <v>Sales call carried out fot HMR update</v>
          </cell>
        </row>
        <row r="1228">
          <cell r="A1228">
            <v>46053.737418981502</v>
          </cell>
          <cell r="B1228">
            <v>13783</v>
          </cell>
          <cell r="F1228" t="str">
            <v>CC-01960640</v>
          </cell>
          <cell r="J1228" t="str">
            <v>Sales Call</v>
          </cell>
          <cell r="R1228" t="str">
            <v>GPGC370774</v>
          </cell>
          <cell r="AB1228" t="str">
            <v>Sales call carried out fot HMR update</v>
          </cell>
        </row>
        <row r="1229">
          <cell r="A1229">
            <v>46053.7340625</v>
          </cell>
          <cell r="B1229">
            <v>18113</v>
          </cell>
          <cell r="F1229" t="str">
            <v>CC-01960634</v>
          </cell>
          <cell r="J1229" t="str">
            <v>Sales Call</v>
          </cell>
          <cell r="R1229" t="str">
            <v>GPGC370758</v>
          </cell>
          <cell r="AB1229" t="str">
            <v>Sales call carried out fot HMR update</v>
          </cell>
        </row>
        <row r="1230">
          <cell r="A1230">
            <v>46053.7313194444</v>
          </cell>
          <cell r="B1230">
            <v>3771</v>
          </cell>
          <cell r="F1230" t="str">
            <v>CC-01960629</v>
          </cell>
          <cell r="J1230" t="str">
            <v>Sales Call</v>
          </cell>
          <cell r="R1230" t="str">
            <v>BUFC372833</v>
          </cell>
          <cell r="AB1230" t="str">
            <v>Sales call carried out fot HMR update</v>
          </cell>
        </row>
        <row r="1231">
          <cell r="A1231">
            <v>46053.728437500002</v>
          </cell>
          <cell r="B1231">
            <v>3687</v>
          </cell>
          <cell r="F1231" t="str">
            <v>CC-01960623</v>
          </cell>
          <cell r="J1231" t="str">
            <v>Sales Call</v>
          </cell>
          <cell r="R1231" t="str">
            <v>EVKS037236</v>
          </cell>
          <cell r="AB1231" t="str">
            <v>Sales call carried out fot HMR update</v>
          </cell>
        </row>
        <row r="1232">
          <cell r="A1232">
            <v>46053.725578703699</v>
          </cell>
          <cell r="B1232">
            <v>2627</v>
          </cell>
          <cell r="F1232" t="str">
            <v>CC-01960619</v>
          </cell>
          <cell r="J1232" t="str">
            <v>Sales Call</v>
          </cell>
          <cell r="R1232" t="str">
            <v>EVKS047996</v>
          </cell>
          <cell r="AB1232" t="str">
            <v>Sales call carried out fot HMR update</v>
          </cell>
        </row>
        <row r="1233">
          <cell r="A1233">
            <v>46053.722083333298</v>
          </cell>
          <cell r="B1233">
            <v>2828</v>
          </cell>
          <cell r="F1233" t="str">
            <v>CC-01960613</v>
          </cell>
          <cell r="J1233" t="str">
            <v>Sales Call</v>
          </cell>
          <cell r="R1233" t="str">
            <v>EVJS037006</v>
          </cell>
          <cell r="AB1233" t="str">
            <v>Sales call carried out fot HMR update</v>
          </cell>
        </row>
        <row r="1234">
          <cell r="A1234">
            <v>46053.718333333301</v>
          </cell>
          <cell r="B1234">
            <v>4105</v>
          </cell>
          <cell r="F1234" t="str">
            <v>CC-01960605</v>
          </cell>
          <cell r="J1234" t="str">
            <v>Sales Call</v>
          </cell>
          <cell r="R1234" t="str">
            <v>BVJC374202</v>
          </cell>
          <cell r="AB1234" t="str">
            <v>Sales call carried out fot HMR update</v>
          </cell>
        </row>
        <row r="1235">
          <cell r="A1235">
            <v>46053.705844907403</v>
          </cell>
          <cell r="B1235">
            <v>4281</v>
          </cell>
          <cell r="F1235" t="str">
            <v>CC-01960576</v>
          </cell>
          <cell r="J1235" t="str">
            <v>Sales Call</v>
          </cell>
          <cell r="R1235" t="str">
            <v>EUES046621</v>
          </cell>
          <cell r="AB1235" t="str">
            <v>Sales call carried out for HMR update</v>
          </cell>
        </row>
        <row r="1236">
          <cell r="A1236">
            <v>46053.701840277798</v>
          </cell>
          <cell r="B1236">
            <v>2630</v>
          </cell>
          <cell r="F1236" t="str">
            <v>CC-01960569</v>
          </cell>
          <cell r="J1236" t="str">
            <v>Sales Call</v>
          </cell>
          <cell r="R1236" t="str">
            <v>BVKC374370</v>
          </cell>
          <cell r="AB1236" t="str">
            <v>Sales call carried out for HMR update</v>
          </cell>
        </row>
        <row r="1237">
          <cell r="A1237">
            <v>46053.679351851897</v>
          </cell>
          <cell r="B1237">
            <v>4950</v>
          </cell>
          <cell r="F1237" t="str">
            <v>CC-01960522</v>
          </cell>
          <cell r="J1237" t="str">
            <v>Complaint - Running With Problem</v>
          </cell>
          <cell r="R1237" t="str">
            <v>BWLD231334</v>
          </cell>
          <cell r="AB1237" t="str">
            <v>Attend the site as per customer for air pressure is increasing after closing the starting cable, also abnormal sound so check the issues found arv kit, bdv kit and auto drain valve kit in damaged condition so change the arv kit, bdv kit and auto drain valve kit on chargeable basis after change the kit clean and refitted the butterfly valve actuator assembly and starting cable adjusted after then problem has been resolved. And the abnormal sound is coming from engine side in idle condition so suggested the customer to contact Cummins engineer for engine abnormal sound work also suggested to check the white smoke from silencer.</v>
          </cell>
        </row>
        <row r="1238">
          <cell r="A1238">
            <v>46053.668483796297</v>
          </cell>
          <cell r="B1238">
            <v>3529</v>
          </cell>
          <cell r="F1238" t="str">
            <v>CC-01960489</v>
          </cell>
          <cell r="J1238" t="str">
            <v>Complaint - Running With Problem</v>
          </cell>
          <cell r="R1238" t="str">
            <v>BSLC374986</v>
          </cell>
          <cell r="AB1238" t="str">
            <v>Due to unit is out of warranty we share service charges quotation to customer but still customer not provide any approval to carry job. So we close this call after getting approval we will log new call. Quotation and eamil copy attached.</v>
          </cell>
        </row>
        <row r="1239">
          <cell r="A1239">
            <v>46053.626388888901</v>
          </cell>
          <cell r="B1239">
            <v>33895</v>
          </cell>
          <cell r="F1239" t="str">
            <v>CC-01960398</v>
          </cell>
          <cell r="J1239" t="str">
            <v>Sales Call</v>
          </cell>
          <cell r="R1239" t="str">
            <v>BSDS043254</v>
          </cell>
          <cell r="AB1239" t="str">
            <v>Sales call carried our for HMR update</v>
          </cell>
        </row>
        <row r="1240">
          <cell r="A1240">
            <v>46053.5872453704</v>
          </cell>
          <cell r="B1240">
            <v>16361</v>
          </cell>
          <cell r="F1240" t="str">
            <v>CC-01960293</v>
          </cell>
          <cell r="J1240" t="str">
            <v>Sales Call</v>
          </cell>
          <cell r="R1240" t="str">
            <v>BTIS045034</v>
          </cell>
          <cell r="AB1240" t="str">
            <v>Sales call carried out for HMR update</v>
          </cell>
        </row>
        <row r="1241">
          <cell r="A1241">
            <v>46053.581944444399</v>
          </cell>
          <cell r="B1241">
            <v>10484</v>
          </cell>
          <cell r="F1241" t="str">
            <v>CC-01960283</v>
          </cell>
          <cell r="J1241" t="str">
            <v>Sales Call</v>
          </cell>
          <cell r="R1241" t="str">
            <v>BMFS040502</v>
          </cell>
          <cell r="AB1241" t="str">
            <v>Sales call carried out for HMR update</v>
          </cell>
        </row>
        <row r="1242">
          <cell r="A1242">
            <v>46053.569131944401</v>
          </cell>
          <cell r="B1242">
            <v>2904</v>
          </cell>
          <cell r="F1242" t="str">
            <v>CC-01960259</v>
          </cell>
          <cell r="J1242" t="str">
            <v>Sales Call</v>
          </cell>
          <cell r="R1242" t="str">
            <v>BXES037132</v>
          </cell>
          <cell r="AB1242" t="str">
            <v>Sales call carried out for HMR update</v>
          </cell>
        </row>
        <row r="1243">
          <cell r="A1243">
            <v>46053.565625000003</v>
          </cell>
          <cell r="B1243">
            <v>3155</v>
          </cell>
          <cell r="F1243" t="str">
            <v>CC-01960251</v>
          </cell>
          <cell r="J1243" t="str">
            <v>Sales Call</v>
          </cell>
          <cell r="R1243" t="str">
            <v>BXDC373881</v>
          </cell>
          <cell r="AB1243" t="str">
            <v>Sales call carried out for HMR update</v>
          </cell>
        </row>
        <row r="1244">
          <cell r="A1244">
            <v>46053.561134259297</v>
          </cell>
          <cell r="B1244">
            <v>6092</v>
          </cell>
          <cell r="F1244" t="str">
            <v>CC-01960237</v>
          </cell>
          <cell r="J1244" t="str">
            <v>Sales Call</v>
          </cell>
          <cell r="R1244" t="str">
            <v>BVFC377137</v>
          </cell>
          <cell r="AB1244" t="str">
            <v>Sales call carried out for HMR update</v>
          </cell>
        </row>
        <row r="1245">
          <cell r="A1245">
            <v>46053.557939814797</v>
          </cell>
          <cell r="B1245">
            <v>4901</v>
          </cell>
          <cell r="F1245" t="str">
            <v>CC-01960230</v>
          </cell>
          <cell r="J1245" t="str">
            <v>Sales Call</v>
          </cell>
          <cell r="R1245" t="str">
            <v>BWHC371250</v>
          </cell>
          <cell r="AB1245" t="str">
            <v>Sales call carried out for HMR update</v>
          </cell>
        </row>
        <row r="1246">
          <cell r="A1246">
            <v>46053.5553587963</v>
          </cell>
          <cell r="B1246">
            <v>3741</v>
          </cell>
          <cell r="F1246" t="str">
            <v>CC-01960218</v>
          </cell>
          <cell r="J1246" t="str">
            <v>Sales Call</v>
          </cell>
          <cell r="R1246" t="str">
            <v>BWIC371555</v>
          </cell>
          <cell r="AB1246" t="str">
            <v>Sales call carried out for HMR update</v>
          </cell>
        </row>
        <row r="1247">
          <cell r="A1247">
            <v>46053.552175925899</v>
          </cell>
          <cell r="B1247">
            <v>14216</v>
          </cell>
          <cell r="F1247" t="str">
            <v>CC-01960208</v>
          </cell>
          <cell r="J1247" t="str">
            <v>Sales Call</v>
          </cell>
          <cell r="R1247" t="str">
            <v>BWLS031775</v>
          </cell>
          <cell r="AB1247" t="str">
            <v>Sales call carried out for HMR update</v>
          </cell>
        </row>
        <row r="1248">
          <cell r="A1248">
            <v>46053.549456018503</v>
          </cell>
          <cell r="B1248">
            <v>9706</v>
          </cell>
          <cell r="F1248" t="str">
            <v>CC-01960198</v>
          </cell>
          <cell r="J1248" t="str">
            <v>Sales Call</v>
          </cell>
          <cell r="R1248" t="str">
            <v>BWFC370723</v>
          </cell>
          <cell r="AB1248" t="str">
            <v>Sales call carried out for HMR update</v>
          </cell>
        </row>
        <row r="1249">
          <cell r="A1249">
            <v>46053.543310185203</v>
          </cell>
          <cell r="B1249">
            <v>8078</v>
          </cell>
          <cell r="F1249" t="str">
            <v>CC-01960174</v>
          </cell>
          <cell r="J1249" t="str">
            <v>Sales Call</v>
          </cell>
          <cell r="R1249" t="str">
            <v>BVEC377128</v>
          </cell>
          <cell r="AB1249" t="str">
            <v>Sales call carried out for HMR update</v>
          </cell>
        </row>
        <row r="1250">
          <cell r="A1250">
            <v>46053.538900462998</v>
          </cell>
          <cell r="B1250">
            <v>4922</v>
          </cell>
          <cell r="F1250" t="str">
            <v>CC-01960154</v>
          </cell>
          <cell r="J1250" t="str">
            <v>Sales Call</v>
          </cell>
          <cell r="R1250" t="str">
            <v>BVIC377970</v>
          </cell>
          <cell r="AB1250" t="str">
            <v>Sales call carried out for HMR update</v>
          </cell>
        </row>
        <row r="1251">
          <cell r="A1251">
            <v>46053.535046296303</v>
          </cell>
          <cell r="B1251">
            <v>8276</v>
          </cell>
          <cell r="F1251" t="str">
            <v>CC-01960138</v>
          </cell>
          <cell r="J1251" t="str">
            <v>Sales Call</v>
          </cell>
          <cell r="R1251" t="str">
            <v>BWJC378352</v>
          </cell>
          <cell r="AB1251" t="str">
            <v>Sales call carried out for HMR update</v>
          </cell>
        </row>
        <row r="1252">
          <cell r="A1252">
            <v>46053.308819444399</v>
          </cell>
          <cell r="B1252">
            <v>10811</v>
          </cell>
          <cell r="F1252" t="str">
            <v>CC-01959803</v>
          </cell>
          <cell r="J1252" t="str">
            <v>Schedule Service - AMC</v>
          </cell>
          <cell r="R1252" t="str">
            <v>BXJF111817</v>
          </cell>
          <cell r="AB1252" t="str">
            <v>AMC visit carried out</v>
          </cell>
        </row>
        <row r="1253">
          <cell r="A1253">
            <v>46053.308634259301</v>
          </cell>
          <cell r="B1253">
            <v>12879</v>
          </cell>
          <cell r="F1253" t="str">
            <v>CC-01959801</v>
          </cell>
          <cell r="J1253" t="str">
            <v>Schedule Service - AMC</v>
          </cell>
          <cell r="R1253" t="str">
            <v>BXKS035161</v>
          </cell>
          <cell r="AB1253" t="str">
            <v>AMC visit carried out</v>
          </cell>
        </row>
        <row r="1254">
          <cell r="A1254">
            <v>46053.308541666702</v>
          </cell>
          <cell r="B1254">
            <v>76254</v>
          </cell>
          <cell r="F1254" t="str">
            <v>CC-01959800</v>
          </cell>
          <cell r="J1254" t="str">
            <v>Schedule Service - AMC</v>
          </cell>
          <cell r="R1254" t="str">
            <v>BMBS030816</v>
          </cell>
          <cell r="AB1254" t="str">
            <v>AMC visit carried out</v>
          </cell>
        </row>
        <row r="1255">
          <cell r="A1255">
            <v>46053.308437500003</v>
          </cell>
          <cell r="B1255">
            <v>316762</v>
          </cell>
          <cell r="F1255" t="str">
            <v>CC-01959799</v>
          </cell>
          <cell r="J1255" t="str">
            <v>Schedule Service - AMC</v>
          </cell>
          <cell r="R1255" t="str">
            <v>BSLS036682</v>
          </cell>
          <cell r="AB1255" t="str">
            <v>AMC visit carried out</v>
          </cell>
        </row>
        <row r="1256">
          <cell r="A1256">
            <v>46053.308032407404</v>
          </cell>
          <cell r="B1256">
            <v>41331</v>
          </cell>
          <cell r="F1256" t="str">
            <v>CC-01959795</v>
          </cell>
          <cell r="J1256" t="str">
            <v>Schedule Service - AMC</v>
          </cell>
          <cell r="R1256" t="str">
            <v>BRIS035838</v>
          </cell>
          <cell r="AB1256" t="str">
            <v>AMC visit carried out</v>
          </cell>
        </row>
        <row r="1257">
          <cell r="A1257">
            <v>46053.106446759302</v>
          </cell>
          <cell r="B1257">
            <v>17508</v>
          </cell>
          <cell r="F1257" t="str">
            <v>CC-01959456</v>
          </cell>
          <cell r="J1257" t="str">
            <v>Sales Call</v>
          </cell>
          <cell r="R1257" t="str">
            <v>BVFS039912</v>
          </cell>
          <cell r="AB1257" t="str">
            <v>Sales call carried out for HMR update</v>
          </cell>
        </row>
        <row r="1258">
          <cell r="A1258">
            <v>46053.102974537003</v>
          </cell>
          <cell r="B1258">
            <v>6884</v>
          </cell>
          <cell r="F1258" t="str">
            <v>CC-01959455</v>
          </cell>
          <cell r="J1258" t="str">
            <v>Sales Call</v>
          </cell>
          <cell r="R1258" t="str">
            <v>BVFS049358</v>
          </cell>
          <cell r="AB1258" t="str">
            <v>Sales call carried out for HMR update</v>
          </cell>
        </row>
        <row r="1259">
          <cell r="A1259">
            <v>46053.098749999997</v>
          </cell>
          <cell r="B1259">
            <v>3288</v>
          </cell>
          <cell r="F1259" t="str">
            <v>CC-01959454</v>
          </cell>
          <cell r="J1259" t="str">
            <v>Sales Call</v>
          </cell>
          <cell r="R1259" t="str">
            <v>BVHS049699</v>
          </cell>
          <cell r="AB1259" t="str">
            <v>Sales call carried out for HMR update</v>
          </cell>
        </row>
        <row r="1260">
          <cell r="A1260">
            <v>46053.0946064815</v>
          </cell>
          <cell r="B1260">
            <v>15246</v>
          </cell>
          <cell r="F1260" t="str">
            <v>CC-01959453</v>
          </cell>
          <cell r="J1260" t="str">
            <v>Sales Call</v>
          </cell>
          <cell r="R1260" t="str">
            <v>BVFS049426</v>
          </cell>
          <cell r="AB1260" t="str">
            <v>Sales call carried out for HMR update</v>
          </cell>
        </row>
        <row r="1261">
          <cell r="A1261">
            <v>46053.090312499997</v>
          </cell>
          <cell r="B1261">
            <v>14677</v>
          </cell>
          <cell r="F1261" t="str">
            <v>CC-01959452</v>
          </cell>
          <cell r="J1261" t="str">
            <v>Sales Call</v>
          </cell>
          <cell r="R1261" t="str">
            <v>BVFS049407</v>
          </cell>
          <cell r="AB1261" t="str">
            <v>Sales call carried out for HMR update</v>
          </cell>
        </row>
        <row r="1262">
          <cell r="A1262">
            <v>46053.086469907401</v>
          </cell>
          <cell r="B1262">
            <v>14226</v>
          </cell>
          <cell r="F1262" t="str">
            <v>CC-01959451</v>
          </cell>
          <cell r="J1262" t="str">
            <v>Sales Call</v>
          </cell>
          <cell r="R1262" t="str">
            <v>BVFS049421</v>
          </cell>
          <cell r="AB1262" t="str">
            <v>Sales call carried out for HMR update</v>
          </cell>
        </row>
        <row r="1263">
          <cell r="A1263">
            <v>46053.082291666702</v>
          </cell>
          <cell r="B1263">
            <v>5402</v>
          </cell>
          <cell r="F1263" t="str">
            <v>CC-01959450</v>
          </cell>
          <cell r="J1263" t="str">
            <v>Sales Call</v>
          </cell>
          <cell r="R1263" t="str">
            <v>BWCC379950</v>
          </cell>
          <cell r="AB1263" t="str">
            <v>Sales call carried out for HMR update</v>
          </cell>
        </row>
        <row r="1264">
          <cell r="A1264">
            <v>46053.077569444402</v>
          </cell>
          <cell r="B1264">
            <v>9905</v>
          </cell>
          <cell r="F1264" t="str">
            <v>CC-01959449</v>
          </cell>
          <cell r="J1264" t="str">
            <v>Sales Call</v>
          </cell>
          <cell r="R1264" t="str">
            <v>BWEC370394</v>
          </cell>
          <cell r="AB1264" t="str">
            <v>Sales call carried out for HMR update</v>
          </cell>
        </row>
        <row r="1265">
          <cell r="A1265">
            <v>46053.073807870402</v>
          </cell>
          <cell r="B1265">
            <v>9838</v>
          </cell>
          <cell r="F1265" t="str">
            <v>CC-01959448</v>
          </cell>
          <cell r="J1265" t="str">
            <v>Sales Call</v>
          </cell>
          <cell r="R1265" t="str">
            <v>BVIS040049</v>
          </cell>
          <cell r="AB1265" t="str">
            <v>Sales call carried out for HMR update</v>
          </cell>
        </row>
        <row r="1266">
          <cell r="A1266">
            <v>46053.070520833302</v>
          </cell>
          <cell r="B1266">
            <v>6863</v>
          </cell>
          <cell r="F1266" t="str">
            <v>CC-01959447</v>
          </cell>
          <cell r="J1266" t="str">
            <v>Sales Call</v>
          </cell>
          <cell r="R1266" t="str">
            <v>BWBC379643</v>
          </cell>
          <cell r="AB1266" t="str">
            <v>Sales call carried out for HMR update</v>
          </cell>
        </row>
        <row r="1267">
          <cell r="A1267">
            <v>46053.066712963002</v>
          </cell>
          <cell r="B1267">
            <v>4559</v>
          </cell>
          <cell r="F1267" t="str">
            <v>CC-01959446</v>
          </cell>
          <cell r="J1267" t="str">
            <v>Sales Call</v>
          </cell>
          <cell r="R1267" t="str">
            <v>BWKC378684</v>
          </cell>
          <cell r="AB1267" t="str">
            <v>Sales call carried out for HMR update</v>
          </cell>
        </row>
        <row r="1268">
          <cell r="A1268">
            <v>46053.062650462998</v>
          </cell>
          <cell r="B1268">
            <v>9942</v>
          </cell>
          <cell r="F1268" t="str">
            <v>CC-01959445</v>
          </cell>
          <cell r="J1268" t="str">
            <v>Sales Call</v>
          </cell>
          <cell r="R1268" t="str">
            <v>BWLS031873</v>
          </cell>
          <cell r="AB1268" t="str">
            <v>Sales call carried out for HMR update</v>
          </cell>
        </row>
        <row r="1269">
          <cell r="A1269">
            <v>46053.048715277801</v>
          </cell>
          <cell r="B1269">
            <v>3560</v>
          </cell>
          <cell r="F1269" t="str">
            <v>CC-01959444</v>
          </cell>
          <cell r="J1269" t="str">
            <v>Sales Call</v>
          </cell>
          <cell r="R1269" t="str">
            <v>BWKC378709</v>
          </cell>
          <cell r="AB1269" t="str">
            <v>Sales call carried out for HMR update</v>
          </cell>
        </row>
        <row r="1270">
          <cell r="A1270">
            <v>46053.042905092603</v>
          </cell>
          <cell r="B1270">
            <v>9092</v>
          </cell>
          <cell r="F1270" t="str">
            <v>CC-01959443</v>
          </cell>
          <cell r="J1270" t="str">
            <v>Sales Call</v>
          </cell>
          <cell r="R1270" t="str">
            <v>BWJS031206</v>
          </cell>
          <cell r="AB1270" t="str">
            <v>Sales call carried out for HMR update</v>
          </cell>
        </row>
        <row r="1271">
          <cell r="A1271">
            <v>46053.036909722199</v>
          </cell>
          <cell r="B1271">
            <v>9096</v>
          </cell>
          <cell r="F1271" t="str">
            <v>CC-01959442</v>
          </cell>
          <cell r="J1271" t="str">
            <v>Sales Call</v>
          </cell>
          <cell r="R1271" t="str">
            <v>BWKS040406</v>
          </cell>
          <cell r="AB1271" t="str">
            <v>Sales call carried out for HMR update</v>
          </cell>
        </row>
        <row r="1272">
          <cell r="A1272">
            <v>46053.032256944403</v>
          </cell>
          <cell r="B1272">
            <v>5296</v>
          </cell>
          <cell r="F1272" t="str">
            <v>CC-01959441</v>
          </cell>
          <cell r="J1272" t="str">
            <v>Sales Call</v>
          </cell>
          <cell r="R1272" t="str">
            <v>BVAC375308</v>
          </cell>
          <cell r="AB1272" t="str">
            <v>Sales call carried out for HMR update</v>
          </cell>
        </row>
        <row r="1273">
          <cell r="A1273">
            <v>46053.028217592597</v>
          </cell>
          <cell r="B1273">
            <v>6680</v>
          </cell>
          <cell r="F1273" t="str">
            <v>CC-01959439</v>
          </cell>
          <cell r="J1273" t="str">
            <v>Sales Call</v>
          </cell>
          <cell r="R1273" t="str">
            <v>BVCC376206</v>
          </cell>
          <cell r="AB1273" t="str">
            <v>Sales call carried out for HMR update</v>
          </cell>
        </row>
        <row r="1274">
          <cell r="A1274">
            <v>46053.024004629602</v>
          </cell>
          <cell r="B1274">
            <v>8118</v>
          </cell>
          <cell r="F1274" t="str">
            <v>CC-01959438</v>
          </cell>
          <cell r="J1274" t="str">
            <v>Sales Call</v>
          </cell>
          <cell r="R1274" t="str">
            <v>BVDS039458</v>
          </cell>
          <cell r="AB1274" t="str">
            <v>Sales call carried out for HMR update</v>
          </cell>
        </row>
        <row r="1275">
          <cell r="A1275">
            <v>46053.019293981502</v>
          </cell>
          <cell r="B1275">
            <v>11548</v>
          </cell>
          <cell r="F1275" t="str">
            <v>CC-01959437</v>
          </cell>
          <cell r="J1275" t="str">
            <v>Sales Call</v>
          </cell>
          <cell r="R1275" t="str">
            <v>BTFS031006</v>
          </cell>
          <cell r="AB1275" t="str">
            <v>Sales call carried out for HMR update</v>
          </cell>
        </row>
        <row r="1276">
          <cell r="A1276">
            <v>46053.013935185198</v>
          </cell>
          <cell r="B1276">
            <v>6324</v>
          </cell>
          <cell r="F1276" t="str">
            <v>CC-01959436</v>
          </cell>
          <cell r="J1276" t="str">
            <v>Sales Call</v>
          </cell>
          <cell r="R1276" t="str">
            <v>BTEC378413</v>
          </cell>
          <cell r="AB1276" t="str">
            <v>Sales call carried out for HMR update</v>
          </cell>
        </row>
        <row r="1277">
          <cell r="A1277">
            <v>46053.0093402778</v>
          </cell>
          <cell r="B1277">
            <v>3913</v>
          </cell>
          <cell r="F1277" t="str">
            <v>CC-01959435</v>
          </cell>
          <cell r="J1277" t="str">
            <v>Sales Call</v>
          </cell>
          <cell r="R1277" t="str">
            <v>BTFC378939</v>
          </cell>
          <cell r="AB1277" t="str">
            <v>Sales call carried out for HMR update</v>
          </cell>
        </row>
        <row r="1278">
          <cell r="A1278">
            <v>46053.004444444399</v>
          </cell>
          <cell r="B1278">
            <v>7112</v>
          </cell>
          <cell r="F1278" t="str">
            <v>CC-01959433</v>
          </cell>
          <cell r="J1278" t="str">
            <v>Sales Call</v>
          </cell>
          <cell r="R1278" t="str">
            <v>BTDC378223</v>
          </cell>
          <cell r="AB1278" t="str">
            <v>Sales call carried out for HMR update</v>
          </cell>
        </row>
        <row r="1279">
          <cell r="A1279">
            <v>46052.9989236111</v>
          </cell>
          <cell r="B1279">
            <v>19460</v>
          </cell>
          <cell r="F1279" t="str">
            <v>CC-01959432</v>
          </cell>
          <cell r="J1279" t="str">
            <v>Sales Call</v>
          </cell>
          <cell r="R1279" t="str">
            <v>BUFS046839</v>
          </cell>
          <cell r="AB1279" t="str">
            <v>Sales call carried out for HMR update</v>
          </cell>
        </row>
        <row r="1280">
          <cell r="A1280">
            <v>46052.994201388901</v>
          </cell>
          <cell r="B1280">
            <v>118531</v>
          </cell>
          <cell r="F1280" t="str">
            <v>CC-01959431</v>
          </cell>
          <cell r="J1280" t="str">
            <v>Sales Call</v>
          </cell>
          <cell r="R1280" t="str">
            <v>BTES044431</v>
          </cell>
          <cell r="AB1280" t="str">
            <v>Sales call carried out for HMR update</v>
          </cell>
        </row>
        <row r="1281">
          <cell r="A1281">
            <v>46052.990138888897</v>
          </cell>
          <cell r="B1281">
            <v>11266</v>
          </cell>
          <cell r="F1281" t="str">
            <v>CC-01959430</v>
          </cell>
          <cell r="J1281" t="str">
            <v>Sales Call</v>
          </cell>
          <cell r="R1281" t="str">
            <v>BSDC375892</v>
          </cell>
          <cell r="AB1281" t="str">
            <v>Sales call carried out for HMR update</v>
          </cell>
        </row>
        <row r="1282">
          <cell r="A1282">
            <v>46052.982233796298</v>
          </cell>
          <cell r="B1282">
            <v>41148</v>
          </cell>
          <cell r="F1282" t="str">
            <v>CC-01959429</v>
          </cell>
          <cell r="J1282" t="str">
            <v>Sales Call</v>
          </cell>
          <cell r="R1282" t="str">
            <v>BSKS036366</v>
          </cell>
          <cell r="AB1282" t="str">
            <v>Sales call carried out for HMR update</v>
          </cell>
        </row>
        <row r="1283">
          <cell r="A1283">
            <v>46052.978194444397</v>
          </cell>
          <cell r="B1283">
            <v>33088</v>
          </cell>
          <cell r="F1283" t="str">
            <v>CC-01959428</v>
          </cell>
          <cell r="J1283" t="str">
            <v>Sales Call</v>
          </cell>
          <cell r="R1283" t="str">
            <v>BQBS033819</v>
          </cell>
          <cell r="AB1283" t="str">
            <v>Sales call carried out for HMR update</v>
          </cell>
        </row>
        <row r="1284">
          <cell r="A1284">
            <v>46052.974143518499</v>
          </cell>
          <cell r="B1284">
            <v>41905</v>
          </cell>
          <cell r="F1284" t="str">
            <v>CC-01959427</v>
          </cell>
          <cell r="J1284" t="str">
            <v>Sales Call</v>
          </cell>
          <cell r="R1284" t="str">
            <v>BRFC373676</v>
          </cell>
          <cell r="AB1284" t="str">
            <v>Sales call carried out for HMR update</v>
          </cell>
        </row>
        <row r="1285">
          <cell r="A1285">
            <v>46052.960520833301</v>
          </cell>
          <cell r="B1285">
            <v>8043</v>
          </cell>
          <cell r="F1285" t="str">
            <v>CC-01959426</v>
          </cell>
          <cell r="J1285" t="str">
            <v>Sales Call</v>
          </cell>
          <cell r="R1285" t="str">
            <v>BREC373485</v>
          </cell>
          <cell r="AB1285" t="str">
            <v>Sales call carried out for HMR update</v>
          </cell>
        </row>
        <row r="1286">
          <cell r="A1286">
            <v>46052.956122685202</v>
          </cell>
          <cell r="B1286">
            <v>13208</v>
          </cell>
          <cell r="F1286" t="str">
            <v>CC-01959425</v>
          </cell>
          <cell r="J1286" t="str">
            <v>Sales Call</v>
          </cell>
          <cell r="R1286" t="str">
            <v>BNLS030573</v>
          </cell>
          <cell r="AB1286" t="str">
            <v>Sales call carried out for HMR update</v>
          </cell>
        </row>
        <row r="1287">
          <cell r="A1287">
            <v>46052.944386574098</v>
          </cell>
          <cell r="B1287">
            <v>32028</v>
          </cell>
          <cell r="F1287" t="str">
            <v>CC-01959424</v>
          </cell>
          <cell r="J1287" t="str">
            <v>Sales Call</v>
          </cell>
          <cell r="R1287" t="str">
            <v>BQES030978</v>
          </cell>
          <cell r="AB1287" t="str">
            <v>Sales call carried out for HMR update</v>
          </cell>
        </row>
        <row r="1288">
          <cell r="A1288">
            <v>46052.940150463</v>
          </cell>
          <cell r="B1288">
            <v>51193</v>
          </cell>
          <cell r="F1288" t="str">
            <v>CC-01959422</v>
          </cell>
          <cell r="J1288" t="str">
            <v>Sales Call</v>
          </cell>
          <cell r="R1288" t="str">
            <v>BQBS030091</v>
          </cell>
          <cell r="AB1288" t="str">
            <v>Sales call carried out for HMR update</v>
          </cell>
        </row>
        <row r="1289">
          <cell r="A1289">
            <v>46052.934988425899</v>
          </cell>
          <cell r="B1289">
            <v>7748</v>
          </cell>
          <cell r="F1289" t="str">
            <v>CC-01959421</v>
          </cell>
          <cell r="J1289" t="str">
            <v>Sales Call</v>
          </cell>
          <cell r="R1289" t="str">
            <v>BOIS040238</v>
          </cell>
          <cell r="AB1289" t="str">
            <v>Sales call carried out for HMR update</v>
          </cell>
        </row>
        <row r="1290">
          <cell r="A1290">
            <v>46052.929745370398</v>
          </cell>
          <cell r="B1290">
            <v>12587</v>
          </cell>
          <cell r="F1290" t="str">
            <v>CC-01959420</v>
          </cell>
          <cell r="J1290" t="str">
            <v>Sales Call</v>
          </cell>
          <cell r="R1290" t="str">
            <v>BNCS030884</v>
          </cell>
          <cell r="AB1290" t="str">
            <v>Sales call carried out for HMR update</v>
          </cell>
        </row>
        <row r="1291">
          <cell r="A1291">
            <v>46052.925057870401</v>
          </cell>
          <cell r="B1291">
            <v>24683</v>
          </cell>
          <cell r="F1291" t="str">
            <v>CC-01959418</v>
          </cell>
          <cell r="J1291" t="str">
            <v>Sales Call</v>
          </cell>
          <cell r="R1291" t="str">
            <v>BMFS031276</v>
          </cell>
          <cell r="AB1291" t="str">
            <v>Sales call carried out for HMR update</v>
          </cell>
        </row>
        <row r="1292">
          <cell r="A1292">
            <v>46052.9004166667</v>
          </cell>
          <cell r="B1292">
            <v>362640</v>
          </cell>
          <cell r="F1292" t="str">
            <v>CC-01959417</v>
          </cell>
          <cell r="J1292" t="str">
            <v>Sales Call</v>
          </cell>
          <cell r="R1292" t="str">
            <v>BLIS031950</v>
          </cell>
          <cell r="AB1292" t="str">
            <v>Sales call carried out for HMR update</v>
          </cell>
        </row>
        <row r="1293">
          <cell r="A1293">
            <v>46052.895081018498</v>
          </cell>
          <cell r="B1293">
            <v>53841</v>
          </cell>
          <cell r="F1293" t="str">
            <v>CC-01959416</v>
          </cell>
          <cell r="J1293" t="str">
            <v>Sales Call</v>
          </cell>
          <cell r="R1293" t="str">
            <v>BKAS030685</v>
          </cell>
          <cell r="AB1293" t="str">
            <v>Sales call carried out for HMR update</v>
          </cell>
        </row>
        <row r="1294">
          <cell r="A1294">
            <v>46052.889930555597</v>
          </cell>
          <cell r="B1294">
            <v>26674</v>
          </cell>
          <cell r="F1294" t="str">
            <v>CC-01959415</v>
          </cell>
          <cell r="J1294" t="str">
            <v>Sales Call</v>
          </cell>
          <cell r="R1294" t="str">
            <v>108441</v>
          </cell>
          <cell r="AB1294" t="str">
            <v>Sales call carried out for HMR update</v>
          </cell>
        </row>
        <row r="1295">
          <cell r="A1295">
            <v>46052.883796296301</v>
          </cell>
          <cell r="B1295">
            <v>28579</v>
          </cell>
          <cell r="F1295" t="str">
            <v>CC-01959414</v>
          </cell>
          <cell r="J1295" t="str">
            <v>Sales Call</v>
          </cell>
          <cell r="R1295" t="str">
            <v>BSKS036365</v>
          </cell>
          <cell r="AB1295" t="str">
            <v>Sales call carried out for HMR update</v>
          </cell>
        </row>
        <row r="1296">
          <cell r="A1296">
            <v>46052.878888888903</v>
          </cell>
          <cell r="B1296">
            <v>39201</v>
          </cell>
          <cell r="F1296" t="str">
            <v>CC-01959413</v>
          </cell>
          <cell r="J1296" t="str">
            <v>Sales Call</v>
          </cell>
          <cell r="R1296" t="str">
            <v>BQHS040705</v>
          </cell>
          <cell r="AB1296" t="str">
            <v>Sales call carried out for HMR update</v>
          </cell>
        </row>
        <row r="1297">
          <cell r="A1297">
            <v>46052.874432870398</v>
          </cell>
          <cell r="B1297">
            <v>7300</v>
          </cell>
          <cell r="F1297" t="str">
            <v>CC-01959411</v>
          </cell>
          <cell r="J1297" t="str">
            <v>Sales Call</v>
          </cell>
          <cell r="R1297" t="str">
            <v>BUEC372458</v>
          </cell>
          <cell r="AB1297" t="str">
            <v>Sales call carried out for HMR update</v>
          </cell>
        </row>
        <row r="1298">
          <cell r="A1298">
            <v>46052.855914351901</v>
          </cell>
          <cell r="B1298">
            <v>17544</v>
          </cell>
          <cell r="F1298" t="str">
            <v>CC-01959410</v>
          </cell>
          <cell r="J1298" t="str">
            <v>Sales Call</v>
          </cell>
          <cell r="R1298" t="str">
            <v>BSGS043527</v>
          </cell>
          <cell r="AB1298" t="str">
            <v>Sales call carried out for HMR update</v>
          </cell>
        </row>
        <row r="1299">
          <cell r="A1299">
            <v>46052.8519675926</v>
          </cell>
          <cell r="B1299">
            <v>12707</v>
          </cell>
          <cell r="F1299" t="str">
            <v>CC-01959408</v>
          </cell>
          <cell r="J1299" t="str">
            <v>Sales Call</v>
          </cell>
          <cell r="R1299" t="str">
            <v>BSBC375535</v>
          </cell>
          <cell r="AB1299" t="str">
            <v>Sales call carried out for HMR update</v>
          </cell>
        </row>
        <row r="1300">
          <cell r="A1300">
            <v>46052.848148148201</v>
          </cell>
          <cell r="B1300">
            <v>29878</v>
          </cell>
          <cell r="F1300" t="str">
            <v>CC-01959405</v>
          </cell>
          <cell r="J1300" t="str">
            <v>Sales Call</v>
          </cell>
          <cell r="R1300" t="str">
            <v>BQCS040170</v>
          </cell>
          <cell r="AB1300" t="str">
            <v>Sales call carried out for HMR update</v>
          </cell>
        </row>
        <row r="1301">
          <cell r="A1301">
            <v>46052.844178240703</v>
          </cell>
          <cell r="B1301">
            <v>12512</v>
          </cell>
          <cell r="F1301" t="str">
            <v>CC-01959404</v>
          </cell>
          <cell r="J1301" t="str">
            <v>Sales Call</v>
          </cell>
          <cell r="R1301" t="str">
            <v>GPFC370737</v>
          </cell>
          <cell r="AB1301" t="str">
            <v>Sales call carried out for HMR update</v>
          </cell>
        </row>
        <row r="1302">
          <cell r="A1302">
            <v>46052.839583333298</v>
          </cell>
          <cell r="B1302">
            <v>41753</v>
          </cell>
          <cell r="F1302" t="str">
            <v>CC-01959402</v>
          </cell>
          <cell r="J1302" t="str">
            <v>Sales Call</v>
          </cell>
          <cell r="R1302" t="str">
            <v>GOIS031795</v>
          </cell>
          <cell r="AB1302" t="str">
            <v>Sales call carried out for HMR update</v>
          </cell>
        </row>
        <row r="1303">
          <cell r="A1303">
            <v>46052.835243055597</v>
          </cell>
          <cell r="B1303">
            <v>49085</v>
          </cell>
          <cell r="F1303" t="str">
            <v>CC-01959401</v>
          </cell>
          <cell r="J1303" t="str">
            <v>Sales Call</v>
          </cell>
          <cell r="R1303" t="str">
            <v>GOGC370754</v>
          </cell>
          <cell r="AB1303" t="str">
            <v>Sales call carried out for HMR update</v>
          </cell>
        </row>
        <row r="1304">
          <cell r="A1304">
            <v>46052.820416666698</v>
          </cell>
          <cell r="B1304">
            <v>28312</v>
          </cell>
          <cell r="F1304" t="str">
            <v>CC-01959397</v>
          </cell>
          <cell r="J1304" t="str">
            <v>Sales Call</v>
          </cell>
          <cell r="R1304" t="str">
            <v>GOCS030806</v>
          </cell>
          <cell r="AB1304" t="str">
            <v>Sales call carried out for HMR update</v>
          </cell>
        </row>
        <row r="1305">
          <cell r="A1305">
            <v>46052.674641203703</v>
          </cell>
          <cell r="B1305">
            <v>15206</v>
          </cell>
          <cell r="F1305" t="str">
            <v>CC-01959123</v>
          </cell>
          <cell r="J1305" t="str">
            <v>Sales Call</v>
          </cell>
          <cell r="R1305" t="str">
            <v>BQLC370193</v>
          </cell>
          <cell r="AB1305" t="str">
            <v>Sales call carried out for HMR update</v>
          </cell>
        </row>
        <row r="1306">
          <cell r="A1306">
            <v>46052.671180555597</v>
          </cell>
          <cell r="B1306">
            <v>13569</v>
          </cell>
          <cell r="F1306" t="str">
            <v>CC-01959107</v>
          </cell>
          <cell r="J1306" t="str">
            <v>Sales Call</v>
          </cell>
          <cell r="R1306" t="str">
            <v>BWLS032057</v>
          </cell>
          <cell r="AB1306" t="str">
            <v>Sales call carried out for HMR update</v>
          </cell>
        </row>
        <row r="1307">
          <cell r="A1307">
            <v>46052.667916666702</v>
          </cell>
          <cell r="B1307">
            <v>16827</v>
          </cell>
          <cell r="F1307" t="str">
            <v>CC-01959098</v>
          </cell>
          <cell r="J1307" t="str">
            <v>Sales Call</v>
          </cell>
          <cell r="R1307" t="str">
            <v>BQIS031848</v>
          </cell>
          <cell r="AB1307" t="str">
            <v>Sales call carried out for HMR update</v>
          </cell>
        </row>
        <row r="1308">
          <cell r="A1308">
            <v>46052.661493055602</v>
          </cell>
          <cell r="B1308">
            <v>47146</v>
          </cell>
          <cell r="F1308" t="str">
            <v>CC-01959074</v>
          </cell>
          <cell r="J1308" t="str">
            <v>Sales Call</v>
          </cell>
          <cell r="R1308" t="str">
            <v>BSJS035917</v>
          </cell>
          <cell r="AB1308" t="str">
            <v>Sales call carried out for HMR update</v>
          </cell>
        </row>
        <row r="1309">
          <cell r="A1309">
            <v>46052.657175925902</v>
          </cell>
          <cell r="B1309">
            <v>11921</v>
          </cell>
          <cell r="F1309" t="str">
            <v>CC-01959060</v>
          </cell>
          <cell r="J1309" t="str">
            <v>Sales Call</v>
          </cell>
          <cell r="R1309" t="str">
            <v>BUFS046910</v>
          </cell>
          <cell r="AB1309" t="str">
            <v>Sales call carried out for HMR update</v>
          </cell>
        </row>
        <row r="1310">
          <cell r="A1310">
            <v>46052.652453703697</v>
          </cell>
          <cell r="B1310">
            <v>9462</v>
          </cell>
          <cell r="F1310" t="str">
            <v>CC-01959046</v>
          </cell>
          <cell r="J1310" t="str">
            <v>Sales Call</v>
          </cell>
          <cell r="R1310" t="str">
            <v>BULC370861</v>
          </cell>
          <cell r="AB1310" t="str">
            <v>Sales call carried out for HMR update</v>
          </cell>
        </row>
        <row r="1311">
          <cell r="A1311">
            <v>46052.649444444403</v>
          </cell>
          <cell r="B1311">
            <v>17044</v>
          </cell>
          <cell r="F1311" t="str">
            <v>CC-01959038</v>
          </cell>
          <cell r="J1311" t="str">
            <v>Sales Call</v>
          </cell>
          <cell r="R1311" t="str">
            <v>BRCS033813</v>
          </cell>
          <cell r="AB1311" t="str">
            <v>Sales call carried out for HMR update</v>
          </cell>
        </row>
        <row r="1312">
          <cell r="A1312">
            <v>46052.645393518498</v>
          </cell>
          <cell r="B1312">
            <v>19827</v>
          </cell>
          <cell r="F1312" t="str">
            <v>CC-01959026</v>
          </cell>
          <cell r="J1312" t="str">
            <v>Sales Call</v>
          </cell>
          <cell r="R1312" t="str">
            <v>BRCS033809</v>
          </cell>
          <cell r="AB1312" t="str">
            <v>Sales call carried out for HMR update</v>
          </cell>
        </row>
        <row r="1313">
          <cell r="A1313">
            <v>46052.640972222202</v>
          </cell>
          <cell r="B1313">
            <v>15022</v>
          </cell>
          <cell r="F1313" t="str">
            <v>CC-01959014</v>
          </cell>
          <cell r="J1313" t="str">
            <v>Sales Call</v>
          </cell>
          <cell r="R1313" t="str">
            <v>BRBS033681</v>
          </cell>
          <cell r="AB1313" t="str">
            <v>Sales call carried out for HMR update</v>
          </cell>
        </row>
        <row r="1314">
          <cell r="A1314">
            <v>46052.638101851902</v>
          </cell>
          <cell r="B1314">
            <v>25216</v>
          </cell>
          <cell r="F1314" t="str">
            <v>CC-01959006</v>
          </cell>
          <cell r="J1314" t="str">
            <v>Sales Call</v>
          </cell>
          <cell r="R1314" t="str">
            <v>BQAC373617</v>
          </cell>
          <cell r="AB1314" t="str">
            <v>Sales call carried out for HMR update</v>
          </cell>
        </row>
        <row r="1315">
          <cell r="A1315">
            <v>46052.634768518503</v>
          </cell>
          <cell r="B1315">
            <v>6475</v>
          </cell>
          <cell r="F1315" t="str">
            <v>CC-01958998</v>
          </cell>
          <cell r="J1315" t="str">
            <v>Sales Call</v>
          </cell>
          <cell r="R1315" t="str">
            <v>BSFC376340</v>
          </cell>
          <cell r="AB1315" t="str">
            <v>Sales call carried out for HMR update</v>
          </cell>
        </row>
        <row r="1316">
          <cell r="A1316">
            <v>46052.629606481503</v>
          </cell>
          <cell r="B1316">
            <v>16543</v>
          </cell>
          <cell r="F1316" t="str">
            <v>CC-01958977</v>
          </cell>
          <cell r="J1316" t="str">
            <v>Sales Call</v>
          </cell>
          <cell r="R1316" t="str">
            <v>123054E</v>
          </cell>
          <cell r="AB1316" t="str">
            <v>Sales call carried out for HMR update</v>
          </cell>
        </row>
        <row r="1317">
          <cell r="A1317">
            <v>46052.624120370398</v>
          </cell>
          <cell r="B1317">
            <v>13438</v>
          </cell>
          <cell r="F1317" t="str">
            <v>CC-01958959</v>
          </cell>
          <cell r="J1317" t="str">
            <v>Sales Call</v>
          </cell>
          <cell r="R1317" t="str">
            <v>BWLS040546</v>
          </cell>
          <cell r="AB1317" t="str">
            <v>Sales call carried out for HMR update</v>
          </cell>
        </row>
        <row r="1318">
          <cell r="A1318">
            <v>46052.620439814797</v>
          </cell>
          <cell r="B1318">
            <v>3410</v>
          </cell>
          <cell r="F1318" t="str">
            <v>CC-01958936</v>
          </cell>
          <cell r="J1318" t="str">
            <v>Sales Call</v>
          </cell>
          <cell r="R1318" t="str">
            <v>BWCC379822</v>
          </cell>
          <cell r="AB1318" t="str">
            <v>Sales call carried out for HMR update</v>
          </cell>
        </row>
        <row r="1319">
          <cell r="A1319">
            <v>46052.616307870398</v>
          </cell>
          <cell r="B1319">
            <v>4060</v>
          </cell>
          <cell r="F1319" t="str">
            <v>CC-01958919</v>
          </cell>
          <cell r="J1319" t="str">
            <v>Sales Call</v>
          </cell>
          <cell r="R1319" t="str">
            <v>BWCC379823</v>
          </cell>
          <cell r="AB1319" t="str">
            <v>Sales call carried out for HMR update</v>
          </cell>
        </row>
        <row r="1320">
          <cell r="A1320">
            <v>46052.568564814799</v>
          </cell>
          <cell r="B1320">
            <v>9388</v>
          </cell>
          <cell r="F1320" t="str">
            <v>CC-01958782</v>
          </cell>
          <cell r="J1320" t="str">
            <v>Sales Call</v>
          </cell>
          <cell r="R1320" t="str">
            <v>BUKC370622</v>
          </cell>
          <cell r="AB1320" t="str">
            <v>Sales call carried out for HMR update</v>
          </cell>
        </row>
        <row r="1321">
          <cell r="A1321">
            <v>46052.560370370396</v>
          </cell>
          <cell r="B1321">
            <v>38024</v>
          </cell>
          <cell r="F1321" t="str">
            <v>CC-01958752</v>
          </cell>
          <cell r="J1321" t="str">
            <v>Sales Call</v>
          </cell>
          <cell r="R1321" t="str">
            <v>BQBS033796</v>
          </cell>
          <cell r="AB1321" t="str">
            <v>Sales call carried out for HMR update</v>
          </cell>
        </row>
        <row r="1322">
          <cell r="A1322">
            <v>46052.556562500002</v>
          </cell>
          <cell r="B1322">
            <v>7312</v>
          </cell>
          <cell r="F1322" t="str">
            <v>CC-01958735</v>
          </cell>
          <cell r="J1322" t="str">
            <v>Sales Call</v>
          </cell>
          <cell r="R1322" t="str">
            <v>BSBC375532</v>
          </cell>
          <cell r="AB1322" t="str">
            <v>Sales call carried out for HMR update</v>
          </cell>
        </row>
        <row r="1323">
          <cell r="A1323">
            <v>46052.552997685198</v>
          </cell>
          <cell r="B1323">
            <v>7870</v>
          </cell>
          <cell r="F1323" t="str">
            <v>CC-01958725</v>
          </cell>
          <cell r="J1323" t="str">
            <v>Sales Call</v>
          </cell>
          <cell r="R1323" t="str">
            <v>BSKS036261</v>
          </cell>
          <cell r="AB1323" t="str">
            <v>Sales call carried out for HMR update</v>
          </cell>
        </row>
        <row r="1324">
          <cell r="A1324">
            <v>46052.548599537004</v>
          </cell>
          <cell r="B1324">
            <v>47862</v>
          </cell>
          <cell r="F1324" t="str">
            <v>CC-01958704</v>
          </cell>
          <cell r="J1324" t="str">
            <v>Sales Call</v>
          </cell>
          <cell r="R1324" t="str">
            <v>BPCS030196</v>
          </cell>
          <cell r="AB1324" t="str">
            <v>Sales call carried out for HMR update</v>
          </cell>
        </row>
        <row r="1325">
          <cell r="A1325">
            <v>46052.5449421296</v>
          </cell>
          <cell r="B1325">
            <v>41995</v>
          </cell>
          <cell r="F1325" t="str">
            <v>CC-01958692</v>
          </cell>
          <cell r="J1325" t="str">
            <v>Sales Call</v>
          </cell>
          <cell r="R1325" t="str">
            <v>BRGS035169</v>
          </cell>
          <cell r="AB1325" t="str">
            <v>Sales call carried out for HMR update</v>
          </cell>
        </row>
        <row r="1326">
          <cell r="A1326">
            <v>46052.540127314802</v>
          </cell>
          <cell r="B1326">
            <v>28016</v>
          </cell>
          <cell r="F1326" t="str">
            <v>CC-01958671</v>
          </cell>
          <cell r="J1326" t="str">
            <v>Sales Call</v>
          </cell>
          <cell r="R1326" t="str">
            <v>BUES034926</v>
          </cell>
          <cell r="AB1326" t="str">
            <v>Sales call carried out for HMR update</v>
          </cell>
        </row>
        <row r="1327">
          <cell r="A1327">
            <v>46052.5367708333</v>
          </cell>
          <cell r="B1327">
            <v>15395</v>
          </cell>
          <cell r="F1327" t="str">
            <v>CC-01958657</v>
          </cell>
          <cell r="J1327" t="str">
            <v>Sales Call</v>
          </cell>
          <cell r="R1327" t="str">
            <v>BWCS032691</v>
          </cell>
          <cell r="AB1327" t="str">
            <v>Sales call carried out for HMR update</v>
          </cell>
        </row>
        <row r="1328">
          <cell r="A1328">
            <v>46052.533125000002</v>
          </cell>
          <cell r="B1328">
            <v>24773</v>
          </cell>
          <cell r="F1328" t="str">
            <v>CC-01958639</v>
          </cell>
          <cell r="J1328" t="str">
            <v>Sales Call</v>
          </cell>
          <cell r="R1328" t="str">
            <v>BTLS039851</v>
          </cell>
          <cell r="AB1328" t="str">
            <v>Sales call carried out for HMR update</v>
          </cell>
        </row>
        <row r="1329">
          <cell r="A1329">
            <v>46052.528518518498</v>
          </cell>
          <cell r="B1329">
            <v>18785</v>
          </cell>
          <cell r="F1329" t="str">
            <v>CC-01958612</v>
          </cell>
          <cell r="J1329" t="str">
            <v>Sales Call</v>
          </cell>
          <cell r="R1329" t="str">
            <v>BSGC376585</v>
          </cell>
          <cell r="AB1329" t="str">
            <v>Sales call carried out for HMR update</v>
          </cell>
        </row>
        <row r="1330">
          <cell r="A1330">
            <v>46052.5247453704</v>
          </cell>
          <cell r="B1330">
            <v>12421</v>
          </cell>
          <cell r="F1330" t="str">
            <v>CC-01958598</v>
          </cell>
          <cell r="J1330" t="str">
            <v>Sales Call</v>
          </cell>
          <cell r="R1330" t="str">
            <v>BVBS048555</v>
          </cell>
          <cell r="AB1330" t="str">
            <v>Sales call carried out for HMR update</v>
          </cell>
        </row>
        <row r="1331">
          <cell r="A1331">
            <v>46052.521342592598</v>
          </cell>
          <cell r="B1331">
            <v>6838</v>
          </cell>
          <cell r="F1331" t="str">
            <v>CC-01958577</v>
          </cell>
          <cell r="J1331" t="str">
            <v>Sales Call</v>
          </cell>
          <cell r="R1331" t="str">
            <v>BTJS043846</v>
          </cell>
          <cell r="AB1331" t="str">
            <v>Sales call carried out for HMR update</v>
          </cell>
        </row>
        <row r="1332">
          <cell r="A1332">
            <v>46052.518402777801</v>
          </cell>
          <cell r="B1332">
            <v>9580</v>
          </cell>
          <cell r="F1332" t="str">
            <v>CC-01958558</v>
          </cell>
          <cell r="J1332" t="str">
            <v>Sales Call</v>
          </cell>
          <cell r="R1332" t="str">
            <v>BSFC376396</v>
          </cell>
          <cell r="AB1332" t="str">
            <v>Sales call carried out for HMR update</v>
          </cell>
        </row>
        <row r="1333">
          <cell r="A1333">
            <v>46052.516979166699</v>
          </cell>
          <cell r="B1333">
            <v>4518</v>
          </cell>
          <cell r="F1333" t="str">
            <v>CC-01958555</v>
          </cell>
          <cell r="J1333" t="str">
            <v>Schedule Service</v>
          </cell>
          <cell r="R1333" t="str">
            <v>BTDD120878</v>
          </cell>
          <cell r="AB1333"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334">
          <cell r="A1334">
            <v>46052.513912037</v>
          </cell>
          <cell r="B1334">
            <v>4500</v>
          </cell>
          <cell r="F1334" t="str">
            <v>CC-01958542</v>
          </cell>
          <cell r="J1334" t="str">
            <v>Sales Call</v>
          </cell>
          <cell r="R1334" t="str">
            <v>BTDD120878</v>
          </cell>
          <cell r="AB1334" t="str">
            <v>Sales call carried out for HMR update</v>
          </cell>
        </row>
        <row r="1335">
          <cell r="A1335">
            <v>46052.513090277796</v>
          </cell>
          <cell r="B1335">
            <v>3050</v>
          </cell>
          <cell r="F1335" t="str">
            <v>CC-01958538</v>
          </cell>
          <cell r="J1335" t="str">
            <v>Schedule Service</v>
          </cell>
          <cell r="R1335" t="str">
            <v>BULD121094</v>
          </cell>
          <cell r="AB1335"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336">
          <cell r="A1336">
            <v>46052.511793981503</v>
          </cell>
          <cell r="B1336">
            <v>1412</v>
          </cell>
          <cell r="F1336" t="str">
            <v>CC-01958532</v>
          </cell>
          <cell r="J1336" t="str">
            <v>Schedule Service</v>
          </cell>
          <cell r="R1336" t="str">
            <v>BSBD120631</v>
          </cell>
          <cell r="AB1336"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337">
          <cell r="A1337">
            <v>46052.510428240697</v>
          </cell>
          <cell r="B1337">
            <v>7880</v>
          </cell>
          <cell r="F1337" t="str">
            <v>CC-01958527</v>
          </cell>
          <cell r="J1337" t="str">
            <v>Schedule Service</v>
          </cell>
          <cell r="R1337" t="str">
            <v>BSDD161729</v>
          </cell>
          <cell r="AB1337"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338">
          <cell r="A1338">
            <v>46052.509513888901</v>
          </cell>
          <cell r="B1338">
            <v>1655</v>
          </cell>
          <cell r="F1338" t="str">
            <v>CC-01958521</v>
          </cell>
          <cell r="J1338" t="str">
            <v>Schedule Service</v>
          </cell>
          <cell r="R1338" t="str">
            <v>BWJD163502</v>
          </cell>
          <cell r="AB1338"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339">
          <cell r="A1339">
            <v>46052.508645833303</v>
          </cell>
          <cell r="B1339">
            <v>8737</v>
          </cell>
          <cell r="F1339" t="str">
            <v>CC-01958518</v>
          </cell>
          <cell r="J1339" t="str">
            <v>Schedule Service</v>
          </cell>
          <cell r="R1339" t="str">
            <v>BRDD161036</v>
          </cell>
          <cell r="AB1339"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340">
          <cell r="A1340">
            <v>46052.507152777798</v>
          </cell>
          <cell r="B1340">
            <v>10829</v>
          </cell>
          <cell r="F1340" t="str">
            <v>CC-01958514</v>
          </cell>
          <cell r="J1340" t="str">
            <v>Schedule Service</v>
          </cell>
          <cell r="R1340" t="str">
            <v>BPGD220036</v>
          </cell>
          <cell r="AB1340"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341">
          <cell r="A1341">
            <v>46052.506180555603</v>
          </cell>
          <cell r="B1341">
            <v>5258</v>
          </cell>
          <cell r="F1341" t="str">
            <v>CC-01958510</v>
          </cell>
          <cell r="J1341" t="str">
            <v>Schedule Service</v>
          </cell>
          <cell r="R1341" t="str">
            <v>BTKD162077</v>
          </cell>
          <cell r="AB1341"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1342">
          <cell r="A1342">
            <v>46052.505347222199</v>
          </cell>
          <cell r="B1342">
            <v>2958</v>
          </cell>
          <cell r="F1342" t="str">
            <v>CC-01958507</v>
          </cell>
          <cell r="J1342" t="str">
            <v>Schedule Service</v>
          </cell>
          <cell r="R1342" t="str">
            <v>BXLD231873</v>
          </cell>
          <cell r="AB1342" t="str">
            <v>Attend the site for scheduled service so drain oil from the tank and drained oil from the cooler total 117 liters oil drain. Then change the air filter for the compressor side, change the oil filter, change the air oil separator, change all valve kit and change ELGI air lube Plus oil 112 liters then start the unit found running ok.</v>
          </cell>
        </row>
        <row r="1343">
          <cell r="A1343">
            <v>46051.898993055598</v>
          </cell>
          <cell r="B1343">
            <v>26071</v>
          </cell>
          <cell r="F1343" t="str">
            <v>CC-01957892</v>
          </cell>
          <cell r="J1343" t="str">
            <v>Sales Call</v>
          </cell>
          <cell r="R1343" t="str">
            <v>BTLS039748</v>
          </cell>
          <cell r="AB1343" t="str">
            <v>Sales call carried out for HMR update</v>
          </cell>
        </row>
        <row r="1344">
          <cell r="A1344">
            <v>46051.894479166702</v>
          </cell>
          <cell r="B1344">
            <v>7681</v>
          </cell>
          <cell r="F1344" t="str">
            <v>CC-01957891</v>
          </cell>
          <cell r="J1344" t="str">
            <v>Sales Call</v>
          </cell>
          <cell r="R1344" t="str">
            <v>BSHC376807</v>
          </cell>
          <cell r="AB1344" t="str">
            <v>Sales call carried out for HMR update</v>
          </cell>
        </row>
        <row r="1345">
          <cell r="A1345">
            <v>46051.8543055556</v>
          </cell>
          <cell r="B1345">
            <v>12134</v>
          </cell>
          <cell r="F1345" t="str">
            <v>CC-01957884</v>
          </cell>
          <cell r="J1345" t="str">
            <v>Sales Call</v>
          </cell>
          <cell r="R1345" t="str">
            <v>BULC371071</v>
          </cell>
          <cell r="AB1345" t="str">
            <v>Sales call carried out for HMR update</v>
          </cell>
        </row>
        <row r="1346">
          <cell r="A1346">
            <v>46051.841203703698</v>
          </cell>
          <cell r="B1346">
            <v>4800</v>
          </cell>
          <cell r="F1346" t="str">
            <v>CC-01957876</v>
          </cell>
          <cell r="J1346" t="str">
            <v>Complaint - Breakdown</v>
          </cell>
          <cell r="R1346" t="str">
            <v>BVKD163021</v>
          </cell>
          <cell r="AB1346" t="str">
            <v>Attend the site for fitment of repair airend to fitted all fitting and change air filter for compressor and engine both sides, change oil filter, change air oil separator and oil. Then start the unit found running ok.</v>
          </cell>
        </row>
        <row r="1347">
          <cell r="A1347">
            <v>46051.831597222197</v>
          </cell>
          <cell r="B1347"/>
          <cell r="F1347" t="str">
            <v>CC-01957874</v>
          </cell>
          <cell r="J1347" t="str">
            <v>Complaint - Breakdown</v>
          </cell>
          <cell r="R1347" t="str">
            <v>BWID231682</v>
          </cell>
          <cell r="AB1347" t="str">
            <v>Model-pg1100On 29-01-2026, we received a complaint from the customer regarding radiator leakage, and the service call was opened accordingly.
Since the machine is an excavator-mounted unit, we are unable to provide aftermarket support on an FOC (Free of Cost) basis. This is also communicated to the customer.
The matter has also been informed to HO team for further Approval as a special case requested by customer.
Currently, the machine is running after being repaired by the customer and unit is running under observation. 
Currently, the machine is running after being repaired by the customer. 01-05-2026</v>
          </cell>
        </row>
        <row r="1348">
          <cell r="A1348">
            <v>46051.738541666702</v>
          </cell>
          <cell r="B1348">
            <v>2378</v>
          </cell>
          <cell r="F1348" t="str">
            <v>CC-01957796</v>
          </cell>
          <cell r="J1348" t="str">
            <v>Sales Call</v>
          </cell>
          <cell r="R1348" t="str">
            <v>BVES049149</v>
          </cell>
          <cell r="AB1348" t="str">
            <v>Sales call carried out for HMR update</v>
          </cell>
        </row>
        <row r="1349">
          <cell r="A1349">
            <v>46051.734050925901</v>
          </cell>
          <cell r="B1349">
            <v>31354</v>
          </cell>
          <cell r="F1349" t="str">
            <v>CC-01957788</v>
          </cell>
          <cell r="J1349" t="str">
            <v>Sales Call</v>
          </cell>
          <cell r="R1349" t="str">
            <v>BRCC373040</v>
          </cell>
          <cell r="AB1349" t="str">
            <v>Sales call carried out for HMR update</v>
          </cell>
        </row>
        <row r="1350">
          <cell r="A1350">
            <v>46051.728935185201</v>
          </cell>
          <cell r="B1350">
            <v>21627</v>
          </cell>
          <cell r="F1350" t="str">
            <v>CC-01957779</v>
          </cell>
          <cell r="J1350" t="str">
            <v>Sales Call</v>
          </cell>
          <cell r="R1350" t="str">
            <v>BVJS047894</v>
          </cell>
          <cell r="AB1350" t="str">
            <v>Sales call carried out for HMR update</v>
          </cell>
        </row>
        <row r="1351">
          <cell r="A1351">
            <v>46051.723807870403</v>
          </cell>
          <cell r="B1351">
            <v>7074</v>
          </cell>
          <cell r="F1351" t="str">
            <v>CC-01957761</v>
          </cell>
          <cell r="J1351" t="str">
            <v>Sales Call</v>
          </cell>
          <cell r="R1351" t="str">
            <v>BUHC373622</v>
          </cell>
          <cell r="AB1351" t="str">
            <v>Sales call carried out for HMR update</v>
          </cell>
        </row>
        <row r="1352">
          <cell r="A1352">
            <v>46051.722581018497</v>
          </cell>
          <cell r="B1352">
            <v>10811</v>
          </cell>
          <cell r="F1352" t="str">
            <v>CC-01957753</v>
          </cell>
          <cell r="J1352" t="str">
            <v>Schedule Service</v>
          </cell>
          <cell r="R1352" t="str">
            <v>BXJF111817</v>
          </cell>
          <cell r="AB1352" t="str">
            <v>Today we attend the customer site for complain sheudle service and motor burnt sowe fitted repair motor and change parts:- air filter and oil filter then start machine running ok</v>
          </cell>
        </row>
        <row r="1353">
          <cell r="A1353">
            <v>46051.716030092597</v>
          </cell>
          <cell r="B1353">
            <v>6780</v>
          </cell>
          <cell r="F1353" t="str">
            <v>CC-01957736</v>
          </cell>
          <cell r="J1353" t="str">
            <v>Sales Call</v>
          </cell>
          <cell r="R1353" t="str">
            <v>BUDS046497</v>
          </cell>
          <cell r="AB1353" t="str">
            <v>Sales call carried out for HMR update</v>
          </cell>
        </row>
        <row r="1354">
          <cell r="A1354">
            <v>46051.7114351852</v>
          </cell>
          <cell r="B1354">
            <v>8726</v>
          </cell>
          <cell r="F1354" t="str">
            <v>CC-01957726</v>
          </cell>
          <cell r="J1354" t="str">
            <v>Sales Call</v>
          </cell>
          <cell r="R1354" t="str">
            <v>BUAC371371</v>
          </cell>
          <cell r="AB1354" t="str">
            <v>Sales call carried out for HMR update</v>
          </cell>
        </row>
        <row r="1355">
          <cell r="A1355">
            <v>46051.7055092593</v>
          </cell>
          <cell r="B1355">
            <v>1770</v>
          </cell>
          <cell r="F1355" t="str">
            <v>CC-01957698</v>
          </cell>
          <cell r="J1355" t="str">
            <v>Sales Call</v>
          </cell>
          <cell r="R1355" t="str">
            <v>BUFC372853</v>
          </cell>
          <cell r="AB1355" t="str">
            <v>Sales call carried out for HMR update</v>
          </cell>
        </row>
        <row r="1356">
          <cell r="A1356">
            <v>46051.700902777797</v>
          </cell>
          <cell r="B1356">
            <v>14913</v>
          </cell>
          <cell r="F1356" t="str">
            <v>CC-01957679</v>
          </cell>
          <cell r="J1356" t="str">
            <v>Sales Call</v>
          </cell>
          <cell r="R1356" t="str">
            <v>BUGS047201</v>
          </cell>
          <cell r="AB1356" t="str">
            <v>Sales call carried out for HMR update</v>
          </cell>
        </row>
        <row r="1357">
          <cell r="A1357">
            <v>46051.667789351799</v>
          </cell>
          <cell r="B1357">
            <v>42776</v>
          </cell>
          <cell r="F1357" t="str">
            <v>CC-01957572</v>
          </cell>
          <cell r="J1357" t="str">
            <v>Sales Call</v>
          </cell>
          <cell r="R1357" t="str">
            <v>BMIS031759</v>
          </cell>
          <cell r="AB1357" t="str">
            <v>Sales call carried out for HMR update</v>
          </cell>
        </row>
        <row r="1358">
          <cell r="A1358">
            <v>46051.660972222198</v>
          </cell>
          <cell r="B1358">
            <v>48690</v>
          </cell>
          <cell r="F1358" t="str">
            <v>CC-01957546</v>
          </cell>
          <cell r="J1358" t="str">
            <v>Sales Call</v>
          </cell>
          <cell r="R1358" t="str">
            <v>BKCS040470</v>
          </cell>
          <cell r="AB1358" t="str">
            <v>Sales call carried out for HMR update</v>
          </cell>
        </row>
        <row r="1359">
          <cell r="A1359">
            <v>46051.652361111097</v>
          </cell>
          <cell r="B1359">
            <v>35083</v>
          </cell>
          <cell r="F1359" t="str">
            <v>CC-01957523</v>
          </cell>
          <cell r="J1359" t="str">
            <v>Sales Call</v>
          </cell>
          <cell r="R1359" t="str">
            <v>BRAS033261</v>
          </cell>
          <cell r="AB1359" t="str">
            <v>Sales call carried out for HMR update</v>
          </cell>
        </row>
        <row r="1360">
          <cell r="A1360">
            <v>46051.642094907402</v>
          </cell>
          <cell r="B1360">
            <v>9917</v>
          </cell>
          <cell r="F1360" t="str">
            <v>CC-01957490</v>
          </cell>
          <cell r="J1360" t="str">
            <v>Sales Call</v>
          </cell>
          <cell r="R1360" t="str">
            <v>BUGC373215</v>
          </cell>
          <cell r="AB1360" t="str">
            <v>Sales call carried out for HMR update</v>
          </cell>
        </row>
        <row r="1361">
          <cell r="A1361">
            <v>46051.631064814799</v>
          </cell>
          <cell r="B1361">
            <v>260</v>
          </cell>
          <cell r="F1361" t="str">
            <v>CC-01957449</v>
          </cell>
          <cell r="J1361" t="str">
            <v>Sales Call</v>
          </cell>
          <cell r="R1361" t="str">
            <v>BXIC375236</v>
          </cell>
          <cell r="AB1361" t="str">
            <v>Sales call carried out for HMR update</v>
          </cell>
        </row>
        <row r="1362">
          <cell r="A1362">
            <v>46051.627766203703</v>
          </cell>
          <cell r="B1362">
            <v>285</v>
          </cell>
          <cell r="F1362" t="str">
            <v>CC-01957436</v>
          </cell>
          <cell r="J1362" t="str">
            <v>Sales Call</v>
          </cell>
          <cell r="R1362" t="str">
            <v>BYJC375693</v>
          </cell>
          <cell r="AB1362" t="str">
            <v>Sales call carried out for HMR update</v>
          </cell>
        </row>
        <row r="1363">
          <cell r="A1363">
            <v>46051.623506944401</v>
          </cell>
          <cell r="B1363">
            <v>300</v>
          </cell>
          <cell r="F1363" t="str">
            <v>CC-01957420</v>
          </cell>
          <cell r="J1363" t="str">
            <v>Sales Call</v>
          </cell>
          <cell r="R1363" t="str">
            <v>BYEC378148</v>
          </cell>
          <cell r="AB1363" t="str">
            <v>Sales call carried out for HMR update</v>
          </cell>
        </row>
        <row r="1364">
          <cell r="A1364">
            <v>46051.620266203703</v>
          </cell>
          <cell r="B1364">
            <v>590</v>
          </cell>
          <cell r="F1364" t="str">
            <v>CC-01957407</v>
          </cell>
          <cell r="J1364" t="str">
            <v>Sales Call</v>
          </cell>
          <cell r="R1364" t="str">
            <v>BYDS030966</v>
          </cell>
          <cell r="AB1364" t="str">
            <v>Sales call carried out for HMR update</v>
          </cell>
        </row>
        <row r="1365">
          <cell r="A1365">
            <v>46051.617488425902</v>
          </cell>
          <cell r="B1365">
            <v>830</v>
          </cell>
          <cell r="F1365" t="str">
            <v>CC-01957399</v>
          </cell>
          <cell r="J1365" t="str">
            <v>Sales Call</v>
          </cell>
          <cell r="R1365" t="str">
            <v>BYCC377390</v>
          </cell>
          <cell r="AB1365" t="str">
            <v>Sales call carried out for HMR update</v>
          </cell>
        </row>
        <row r="1366">
          <cell r="A1366">
            <v>46051.605034722197</v>
          </cell>
          <cell r="B1366">
            <v>3201</v>
          </cell>
          <cell r="F1366" t="str">
            <v>CC-01957360</v>
          </cell>
          <cell r="J1366" t="str">
            <v>Sales Call</v>
          </cell>
          <cell r="R1366" t="str">
            <v>BXFC374337</v>
          </cell>
          <cell r="AB1366" t="str">
            <v>Sales call carried out for HMR update</v>
          </cell>
        </row>
        <row r="1367">
          <cell r="A1367">
            <v>46051.601597222201</v>
          </cell>
          <cell r="B1367">
            <v>395</v>
          </cell>
          <cell r="F1367" t="str">
            <v>CC-01957349</v>
          </cell>
          <cell r="J1367" t="str">
            <v>Sales Call</v>
          </cell>
          <cell r="R1367" t="str">
            <v>BXDC373793</v>
          </cell>
          <cell r="AB1367" t="str">
            <v>Sales call carried out for HMR update</v>
          </cell>
        </row>
        <row r="1368">
          <cell r="A1368">
            <v>46051.597731481503</v>
          </cell>
          <cell r="B1368">
            <v>1005</v>
          </cell>
          <cell r="F1368" t="str">
            <v>CC-01957336</v>
          </cell>
          <cell r="J1368" t="str">
            <v>Sales Call</v>
          </cell>
          <cell r="R1368" t="str">
            <v>BYAS039931</v>
          </cell>
          <cell r="AB1368" t="str">
            <v>Sales call carried out for HMR update</v>
          </cell>
        </row>
        <row r="1369">
          <cell r="A1369">
            <v>46051.5960416667</v>
          </cell>
          <cell r="B1369">
            <v>4134</v>
          </cell>
          <cell r="F1369" t="str">
            <v>CC-01957332</v>
          </cell>
          <cell r="J1369" t="str">
            <v>Schedule Service</v>
          </cell>
          <cell r="R1369" t="str">
            <v>BYAS044775</v>
          </cell>
          <cell r="AB1369" t="str">
            <v>We visited site and change Air filter, Oil filter, Separator, Oil and intak valve assembly after than start and check unit running well condition at the present time.</v>
          </cell>
        </row>
        <row r="1370">
          <cell r="A1370">
            <v>46051.570254629602</v>
          </cell>
          <cell r="B1370">
            <v>550</v>
          </cell>
          <cell r="F1370" t="str">
            <v>CC-01957291</v>
          </cell>
          <cell r="J1370" t="str">
            <v>Sales Call</v>
          </cell>
          <cell r="R1370" t="str">
            <v>BYCS030413</v>
          </cell>
          <cell r="AB1370" t="str">
            <v>Sales call carried out for HMR update</v>
          </cell>
        </row>
        <row r="1371">
          <cell r="A1371">
            <v>46051.566770833299</v>
          </cell>
          <cell r="B1371">
            <v>330</v>
          </cell>
          <cell r="F1371" t="str">
            <v>CC-01957280</v>
          </cell>
          <cell r="J1371" t="str">
            <v>Sales Call</v>
          </cell>
          <cell r="R1371" t="str">
            <v>BYAS039710</v>
          </cell>
          <cell r="AB1371" t="str">
            <v>Sales call carried out for HMR update</v>
          </cell>
        </row>
        <row r="1372">
          <cell r="A1372">
            <v>46051.5629513889</v>
          </cell>
          <cell r="B1372">
            <v>1829</v>
          </cell>
          <cell r="F1372" t="str">
            <v>CC-01957274</v>
          </cell>
          <cell r="J1372" t="str">
            <v>Sales Call</v>
          </cell>
          <cell r="R1372" t="str">
            <v>BXHS038093</v>
          </cell>
          <cell r="AB1372" t="str">
            <v>Sales call carried out for HMR update</v>
          </cell>
        </row>
        <row r="1373">
          <cell r="A1373">
            <v>46051.559247685203</v>
          </cell>
          <cell r="B1373">
            <v>43750</v>
          </cell>
          <cell r="F1373" t="str">
            <v>CC-01957267</v>
          </cell>
          <cell r="J1373" t="str">
            <v>Schedule Service</v>
          </cell>
          <cell r="R1373" t="str">
            <v>BRIS035698</v>
          </cell>
          <cell r="AB1373" t="str">
            <v>We visited site and change Air filter, Oil filter, Separator, Oil and intak valve assembly after than start and check unit running well condition at the present time.</v>
          </cell>
        </row>
        <row r="1374">
          <cell r="A1374">
            <v>46051.555648148104</v>
          </cell>
          <cell r="B1374">
            <v>805</v>
          </cell>
          <cell r="F1374" t="str">
            <v>CC-01957257</v>
          </cell>
          <cell r="J1374" t="str">
            <v>Sales Call</v>
          </cell>
          <cell r="R1374" t="str">
            <v>BYJC375606</v>
          </cell>
          <cell r="AB1374" t="str">
            <v>Sales call carried out for HMR update</v>
          </cell>
        </row>
        <row r="1375">
          <cell r="A1375">
            <v>46051.551956018498</v>
          </cell>
          <cell r="B1375">
            <v>1000</v>
          </cell>
          <cell r="F1375" t="str">
            <v>CC-01957252</v>
          </cell>
          <cell r="J1375" t="str">
            <v>Sales Call</v>
          </cell>
          <cell r="R1375" t="str">
            <v>BXIC375528</v>
          </cell>
          <cell r="AB1375" t="str">
            <v>Sales call carried out for HMR update</v>
          </cell>
        </row>
        <row r="1376">
          <cell r="A1376">
            <v>46051.5473726852</v>
          </cell>
          <cell r="B1376">
            <v>465</v>
          </cell>
          <cell r="F1376" t="str">
            <v>CC-01957239</v>
          </cell>
          <cell r="J1376" t="str">
            <v>Sales Call</v>
          </cell>
          <cell r="R1376" t="str">
            <v>BYKS044266</v>
          </cell>
          <cell r="AB1376" t="str">
            <v>Sales call carried out for HMR update</v>
          </cell>
        </row>
        <row r="1377">
          <cell r="A1377">
            <v>46051.538078703699</v>
          </cell>
          <cell r="B1377">
            <v>150</v>
          </cell>
          <cell r="F1377" t="str">
            <v>CC-01957206</v>
          </cell>
          <cell r="J1377" t="str">
            <v>Sales Call</v>
          </cell>
          <cell r="R1377" t="str">
            <v>BYKS039032</v>
          </cell>
          <cell r="AB1377" t="str">
            <v>Sales call carried out for HMR update</v>
          </cell>
        </row>
        <row r="1378">
          <cell r="A1378">
            <v>46051.5317013889</v>
          </cell>
          <cell r="B1378">
            <v>1485</v>
          </cell>
          <cell r="F1378" t="str">
            <v>CC-01957188</v>
          </cell>
          <cell r="J1378" t="str">
            <v>Sales Call</v>
          </cell>
          <cell r="R1378" t="str">
            <v>BXIS038394</v>
          </cell>
          <cell r="AB1378" t="str">
            <v>Sales call carried out for HMR update</v>
          </cell>
        </row>
        <row r="1379">
          <cell r="A1379">
            <v>46051.528344907398</v>
          </cell>
          <cell r="B1379">
            <v>487</v>
          </cell>
          <cell r="F1379" t="str">
            <v>CC-01957179</v>
          </cell>
          <cell r="J1379" t="str">
            <v>Sales Call</v>
          </cell>
          <cell r="R1379" t="str">
            <v>BXAC372926</v>
          </cell>
          <cell r="AB1379" t="str">
            <v>Sales call carried out for HMR update</v>
          </cell>
        </row>
        <row r="1380">
          <cell r="A1380">
            <v>46051.520289351902</v>
          </cell>
          <cell r="B1380">
            <v>5848</v>
          </cell>
          <cell r="F1380" t="str">
            <v>CC-01957152</v>
          </cell>
          <cell r="J1380" t="str">
            <v>Sales Call</v>
          </cell>
          <cell r="R1380" t="str">
            <v>BXBS036173</v>
          </cell>
          <cell r="AB1380" t="str">
            <v>Sales call carried out for HMR update...</v>
          </cell>
        </row>
        <row r="1381">
          <cell r="A1381">
            <v>46051.514155092598</v>
          </cell>
          <cell r="B1381">
            <v>2</v>
          </cell>
          <cell r="F1381" t="str">
            <v>CC-01957135</v>
          </cell>
          <cell r="J1381" t="str">
            <v>Sales Call</v>
          </cell>
          <cell r="R1381" t="str">
            <v>BYLC376417</v>
          </cell>
          <cell r="AB1381" t="str">
            <v>Sales call carried out for HMR update</v>
          </cell>
        </row>
        <row r="1382">
          <cell r="A1382">
            <v>46051.506365740701</v>
          </cell>
          <cell r="B1382">
            <v>800</v>
          </cell>
          <cell r="F1382" t="str">
            <v>CC-01957105</v>
          </cell>
          <cell r="J1382" t="str">
            <v>Sales Call</v>
          </cell>
          <cell r="R1382" t="str">
            <v>BYLC376467</v>
          </cell>
          <cell r="AB1382" t="str">
            <v>Sales call carried out for HMR update</v>
          </cell>
        </row>
        <row r="1383">
          <cell r="A1383">
            <v>46051.486793981501</v>
          </cell>
          <cell r="B1383">
            <v>3026</v>
          </cell>
          <cell r="F1383" t="str">
            <v>CC-01957036</v>
          </cell>
          <cell r="J1383" t="str">
            <v>Sales Call</v>
          </cell>
          <cell r="R1383" t="str">
            <v>BXDS036915</v>
          </cell>
          <cell r="AB1383" t="str">
            <v>Sales call carried out for HMR update</v>
          </cell>
        </row>
        <row r="1384">
          <cell r="A1384">
            <v>46051.479039351798</v>
          </cell>
          <cell r="B1384">
            <v>2200</v>
          </cell>
          <cell r="F1384" t="str">
            <v>CC-01957016</v>
          </cell>
          <cell r="J1384" t="str">
            <v>Sales Call</v>
          </cell>
          <cell r="R1384" t="str">
            <v>BWGC370765</v>
          </cell>
          <cell r="AB1384" t="str">
            <v>Sales call carried out for HMR update</v>
          </cell>
        </row>
        <row r="1385">
          <cell r="A1385">
            <v>46051.472048611096</v>
          </cell>
          <cell r="B1385">
            <v>10</v>
          </cell>
          <cell r="F1385" t="str">
            <v>CC-01956986</v>
          </cell>
          <cell r="J1385" t="str">
            <v>Sales Call</v>
          </cell>
          <cell r="R1385" t="str">
            <v>BXGC374749</v>
          </cell>
          <cell r="AB1385" t="str">
            <v>Sales call carried out for HMR update not in use</v>
          </cell>
        </row>
        <row r="1386">
          <cell r="A1386">
            <v>46051.468541666698</v>
          </cell>
          <cell r="B1386">
            <v>15</v>
          </cell>
          <cell r="F1386" t="str">
            <v>CC-01956973</v>
          </cell>
          <cell r="J1386" t="str">
            <v>Sales Call</v>
          </cell>
          <cell r="R1386" t="str">
            <v>BXIC375196</v>
          </cell>
          <cell r="AB1386" t="str">
            <v>Sales call carried out for HMR update not in use</v>
          </cell>
        </row>
        <row r="1387">
          <cell r="A1387">
            <v>46051.4633217593</v>
          </cell>
          <cell r="B1387">
            <v>2</v>
          </cell>
          <cell r="F1387" t="str">
            <v>CC-01956953</v>
          </cell>
          <cell r="J1387" t="str">
            <v>Sales Call</v>
          </cell>
          <cell r="R1387" t="str">
            <v>BYJC375628</v>
          </cell>
          <cell r="AB1387" t="str">
            <v>Sales call carried out for HMR update not in use</v>
          </cell>
        </row>
        <row r="1388">
          <cell r="A1388">
            <v>46051.440081018503</v>
          </cell>
          <cell r="B1388">
            <v>5234</v>
          </cell>
          <cell r="F1388" t="str">
            <v>CC-01956905</v>
          </cell>
          <cell r="J1388" t="str">
            <v>Schedule Service</v>
          </cell>
          <cell r="R1388" t="str">
            <v>BTFC378808</v>
          </cell>
          <cell r="AB1388" t="str">
            <v>Attend the site for scheduled service so change air filter, oil filter, motor greasing and oil. Then start the unit found running ok.</v>
          </cell>
        </row>
        <row r="1389">
          <cell r="A1389">
            <v>46051.438969907402</v>
          </cell>
          <cell r="B1389">
            <v>0</v>
          </cell>
          <cell r="F1389" t="str">
            <v>CC-01956903</v>
          </cell>
          <cell r="J1389" t="str">
            <v>General Service</v>
          </cell>
          <cell r="R1389" t="str">
            <v>DYCL141337</v>
          </cell>
          <cell r="AB1389" t="str">
            <v>Attend the site for AMC visit so check and found service due so change air filter and RECIP oil. Then start the unit found running ok</v>
          </cell>
        </row>
        <row r="1390">
          <cell r="A1390">
            <v>46051.302222222199</v>
          </cell>
          <cell r="B1390">
            <v>0</v>
          </cell>
          <cell r="F1390" t="str">
            <v>CC-01956704</v>
          </cell>
          <cell r="J1390" t="str">
            <v>Schedule Service - AMC</v>
          </cell>
          <cell r="R1390" t="str">
            <v>CMKE560286</v>
          </cell>
          <cell r="AB1390" t="str">
            <v>Attend the site for AMC visit so check and found service due so change air filter and RECIP oil. Then start the unit found running ok</v>
          </cell>
        </row>
        <row r="1391">
          <cell r="A1391">
            <v>46050.990289351903</v>
          </cell>
          <cell r="B1391">
            <v>2174</v>
          </cell>
          <cell r="F1391" t="str">
            <v>CC-01956418</v>
          </cell>
          <cell r="J1391" t="str">
            <v>Sales Call</v>
          </cell>
          <cell r="R1391" t="str">
            <v>BXES037106</v>
          </cell>
          <cell r="AB1391" t="str">
            <v>Sales call carried out for HMR update</v>
          </cell>
        </row>
        <row r="1392">
          <cell r="A1392">
            <v>46050.985937500001</v>
          </cell>
          <cell r="B1392">
            <v>83989</v>
          </cell>
          <cell r="F1392" t="str">
            <v>CC-01956417</v>
          </cell>
          <cell r="J1392" t="str">
            <v>Sales Call</v>
          </cell>
          <cell r="R1392" t="str">
            <v>BNCC370425</v>
          </cell>
          <cell r="AB1392" t="str">
            <v>Sales call carried out for HMR update</v>
          </cell>
        </row>
        <row r="1393">
          <cell r="A1393">
            <v>46050.981435185196</v>
          </cell>
          <cell r="B1393">
            <v>29722</v>
          </cell>
          <cell r="F1393" t="str">
            <v>CC-01956416</v>
          </cell>
          <cell r="J1393" t="str">
            <v>Sales Call</v>
          </cell>
          <cell r="R1393" t="str">
            <v>BKDS031405</v>
          </cell>
          <cell r="AB1393" t="str">
            <v>Sales call carried out for HMR update</v>
          </cell>
        </row>
        <row r="1394">
          <cell r="A1394">
            <v>46050.9288773148</v>
          </cell>
          <cell r="B1394">
            <v>1395</v>
          </cell>
          <cell r="F1394" t="str">
            <v>CC-01956415</v>
          </cell>
          <cell r="J1394" t="str">
            <v>Sales Call</v>
          </cell>
          <cell r="R1394" t="str">
            <v>BXES037065</v>
          </cell>
          <cell r="AB1394" t="str">
            <v>Sales call carried out for HMR update</v>
          </cell>
        </row>
        <row r="1395">
          <cell r="A1395">
            <v>46050.924479166701</v>
          </cell>
          <cell r="B1395">
            <v>3400</v>
          </cell>
          <cell r="F1395" t="str">
            <v>CC-01956414</v>
          </cell>
          <cell r="J1395" t="str">
            <v>Sales Call</v>
          </cell>
          <cell r="R1395" t="str">
            <v>BXAC372845</v>
          </cell>
          <cell r="AB1395" t="str">
            <v>Sales call carried out for HMR update</v>
          </cell>
        </row>
        <row r="1396">
          <cell r="A1396">
            <v>46050.9207986111</v>
          </cell>
          <cell r="B1396">
            <v>1385</v>
          </cell>
          <cell r="F1396" t="str">
            <v>CC-01956412</v>
          </cell>
          <cell r="J1396" t="str">
            <v>Sales Call</v>
          </cell>
          <cell r="R1396" t="str">
            <v>BXKC372344</v>
          </cell>
          <cell r="AB1396" t="str">
            <v>Sales call carried out for HMR update</v>
          </cell>
        </row>
        <row r="1397">
          <cell r="A1397">
            <v>46050.917349536998</v>
          </cell>
          <cell r="B1397">
            <v>4722</v>
          </cell>
          <cell r="F1397" t="str">
            <v>CC-01956411</v>
          </cell>
          <cell r="J1397" t="str">
            <v>Sales Call</v>
          </cell>
          <cell r="R1397" t="str">
            <v>BXKC372435</v>
          </cell>
          <cell r="AB1397" t="str">
            <v>Sales call carried out for HMR update</v>
          </cell>
        </row>
        <row r="1398">
          <cell r="A1398">
            <v>46050.912696759297</v>
          </cell>
          <cell r="B1398">
            <v>2124</v>
          </cell>
          <cell r="F1398" t="str">
            <v>CC-01956410</v>
          </cell>
          <cell r="J1398" t="str">
            <v>Sales Call</v>
          </cell>
          <cell r="R1398" t="str">
            <v>BXKC372444</v>
          </cell>
          <cell r="AB1398" t="str">
            <v>Sales call carried out for HMR update</v>
          </cell>
        </row>
        <row r="1399">
          <cell r="A1399">
            <v>46050.905046296299</v>
          </cell>
          <cell r="B1399">
            <v>1180</v>
          </cell>
          <cell r="F1399" t="str">
            <v>CC-01956409</v>
          </cell>
          <cell r="J1399" t="str">
            <v>Sales Call</v>
          </cell>
          <cell r="R1399" t="str">
            <v>BXDC373714</v>
          </cell>
          <cell r="AB1399" t="str">
            <v>Sales call carried out for HMR update</v>
          </cell>
        </row>
        <row r="1400">
          <cell r="A1400">
            <v>46050.893981481502</v>
          </cell>
          <cell r="B1400">
            <v>2205</v>
          </cell>
          <cell r="F1400" t="str">
            <v>CC-01956406</v>
          </cell>
          <cell r="J1400" t="str">
            <v>Sales Call</v>
          </cell>
          <cell r="R1400" t="str">
            <v>BWFC370687</v>
          </cell>
          <cell r="AB1400" t="str">
            <v>Sales call carried out for HMR update</v>
          </cell>
        </row>
        <row r="1401">
          <cell r="A1401">
            <v>46050.871307870402</v>
          </cell>
          <cell r="B1401">
            <v>2296</v>
          </cell>
          <cell r="F1401" t="str">
            <v>CC-01956400</v>
          </cell>
          <cell r="J1401" t="str">
            <v>Sales Call</v>
          </cell>
          <cell r="R1401" t="str">
            <v>BWIC371523</v>
          </cell>
          <cell r="AB1401" t="str">
            <v>Sales call carried out for HMR update</v>
          </cell>
        </row>
        <row r="1402">
          <cell r="A1402">
            <v>46050.867384259298</v>
          </cell>
          <cell r="B1402">
            <v>3800</v>
          </cell>
          <cell r="F1402" t="str">
            <v>CC-01956399</v>
          </cell>
          <cell r="J1402" t="str">
            <v>Sales Call</v>
          </cell>
          <cell r="R1402" t="str">
            <v>BWJC378445</v>
          </cell>
          <cell r="AB1402" t="str">
            <v>Sales call carried out for HMR update</v>
          </cell>
        </row>
        <row r="1403">
          <cell r="A1403">
            <v>46050.863761574103</v>
          </cell>
          <cell r="B1403">
            <v>1954</v>
          </cell>
          <cell r="F1403" t="str">
            <v>CC-01956398</v>
          </cell>
          <cell r="J1403" t="str">
            <v>Sales Call</v>
          </cell>
          <cell r="R1403" t="str">
            <v>BWFS041479</v>
          </cell>
          <cell r="AB1403" t="str">
            <v>Sales call carried out for HMR update</v>
          </cell>
        </row>
        <row r="1404">
          <cell r="A1404">
            <v>46050.860289351898</v>
          </cell>
          <cell r="B1404">
            <v>3211</v>
          </cell>
          <cell r="F1404" t="str">
            <v>CC-01956397</v>
          </cell>
          <cell r="J1404" t="str">
            <v>Sales Call</v>
          </cell>
          <cell r="R1404" t="str">
            <v>BWLC379048</v>
          </cell>
          <cell r="AB1404" t="str">
            <v>Sales call carried out for HMR update</v>
          </cell>
        </row>
        <row r="1405">
          <cell r="A1405">
            <v>46050.856435185196</v>
          </cell>
          <cell r="B1405">
            <v>725</v>
          </cell>
          <cell r="F1405" t="str">
            <v>CC-01956396</v>
          </cell>
          <cell r="J1405" t="str">
            <v>Sales Call</v>
          </cell>
          <cell r="R1405" t="str">
            <v>BVIC378177</v>
          </cell>
          <cell r="AB1405" t="str">
            <v>Sales call carried out for HMR update</v>
          </cell>
        </row>
        <row r="1406">
          <cell r="A1406">
            <v>46050.850277777798</v>
          </cell>
          <cell r="B1406">
            <v>2736</v>
          </cell>
          <cell r="F1406" t="str">
            <v>CC-01956395</v>
          </cell>
          <cell r="J1406" t="str">
            <v>Sales Call</v>
          </cell>
          <cell r="R1406" t="str">
            <v>BVGC377436</v>
          </cell>
          <cell r="AB1406" t="str">
            <v>Sales call carried out for HMR update</v>
          </cell>
        </row>
        <row r="1407">
          <cell r="A1407">
            <v>46050.8457291667</v>
          </cell>
          <cell r="B1407">
            <v>6580</v>
          </cell>
          <cell r="F1407" t="str">
            <v>CC-01956394</v>
          </cell>
          <cell r="J1407" t="str">
            <v>Sales Call</v>
          </cell>
          <cell r="R1407" t="str">
            <v>BVIC378165</v>
          </cell>
          <cell r="AB1407" t="str">
            <v>Sales call carried out for HMR update</v>
          </cell>
        </row>
        <row r="1408">
          <cell r="A1408">
            <v>46050.8418634259</v>
          </cell>
          <cell r="B1408">
            <v>8882</v>
          </cell>
          <cell r="F1408" t="str">
            <v>CC-01956393</v>
          </cell>
          <cell r="J1408" t="str">
            <v>Sales Call</v>
          </cell>
          <cell r="R1408" t="str">
            <v>BWAS032167</v>
          </cell>
          <cell r="AB1408" t="str">
            <v>Sales call carried out for HMR update</v>
          </cell>
        </row>
        <row r="1409">
          <cell r="A1409">
            <v>46050.837187500001</v>
          </cell>
          <cell r="B1409">
            <v>3689</v>
          </cell>
          <cell r="F1409" t="str">
            <v>CC-01956392</v>
          </cell>
          <cell r="J1409" t="str">
            <v>Sales Call</v>
          </cell>
          <cell r="R1409" t="str">
            <v>BWKC378700</v>
          </cell>
          <cell r="AB1409" t="str">
            <v>Sales call carried out for HMR update</v>
          </cell>
        </row>
        <row r="1410">
          <cell r="A1410">
            <v>46050.831689814797</v>
          </cell>
          <cell r="B1410">
            <v>11200</v>
          </cell>
          <cell r="F1410" t="str">
            <v>CC-01956391</v>
          </cell>
          <cell r="J1410" t="str">
            <v>Sales Call</v>
          </cell>
          <cell r="R1410" t="str">
            <v>BVFS049365</v>
          </cell>
          <cell r="AB1410" t="str">
            <v>Sales call carried out for HMR update</v>
          </cell>
        </row>
        <row r="1411">
          <cell r="A1411">
            <v>46050.823333333297</v>
          </cell>
          <cell r="B1411">
            <v>2958</v>
          </cell>
          <cell r="F1411" t="str">
            <v>CC-01956388</v>
          </cell>
          <cell r="J1411" t="str">
            <v>Sales Call</v>
          </cell>
          <cell r="R1411" t="str">
            <v>BVFS049364</v>
          </cell>
          <cell r="AB1411" t="str">
            <v>Sales call carried out for HMR update</v>
          </cell>
        </row>
        <row r="1412">
          <cell r="A1412">
            <v>46050.819444444402</v>
          </cell>
          <cell r="B1412">
            <v>617</v>
          </cell>
          <cell r="F1412" t="str">
            <v>CC-01956385</v>
          </cell>
          <cell r="J1412" t="str">
            <v>Sales Call</v>
          </cell>
          <cell r="R1412" t="str">
            <v>BXJC372067</v>
          </cell>
          <cell r="AB1412" t="str">
            <v>Sales call carried out for HMR update</v>
          </cell>
        </row>
        <row r="1413">
          <cell r="A1413">
            <v>46050.761608796303</v>
          </cell>
          <cell r="B1413">
            <v>2400</v>
          </cell>
          <cell r="F1413" t="str">
            <v>CC-01956346</v>
          </cell>
          <cell r="J1413" t="str">
            <v>Sales Call</v>
          </cell>
          <cell r="R1413" t="str">
            <v>BWFC370683</v>
          </cell>
          <cell r="AB1413" t="str">
            <v>Sales call carried out for HMR update</v>
          </cell>
        </row>
        <row r="1414">
          <cell r="A1414">
            <v>46050.757743055598</v>
          </cell>
          <cell r="B1414">
            <v>17572</v>
          </cell>
          <cell r="F1414" t="str">
            <v>CC-01956345</v>
          </cell>
          <cell r="J1414" t="str">
            <v>Sales Call</v>
          </cell>
          <cell r="R1414" t="str">
            <v>BVIC378175</v>
          </cell>
          <cell r="AB1414" t="str">
            <v>Sales call carried out for HMR update</v>
          </cell>
        </row>
        <row r="1415">
          <cell r="A1415">
            <v>46050.754108796304</v>
          </cell>
          <cell r="B1415">
            <v>2008</v>
          </cell>
          <cell r="F1415" t="str">
            <v>CC-01956343</v>
          </cell>
          <cell r="J1415" t="str">
            <v>Sales Call</v>
          </cell>
          <cell r="R1415" t="str">
            <v>BWFC370700</v>
          </cell>
          <cell r="AB1415" t="str">
            <v>Sales call carried out for HMR update</v>
          </cell>
        </row>
        <row r="1416">
          <cell r="A1416">
            <v>46050.747210648202</v>
          </cell>
          <cell r="B1416">
            <v>13670</v>
          </cell>
          <cell r="F1416" t="str">
            <v>CC-01956336</v>
          </cell>
          <cell r="J1416" t="str">
            <v>Sales Call</v>
          </cell>
          <cell r="R1416" t="str">
            <v>BWGS034071</v>
          </cell>
          <cell r="AB1416" t="str">
            <v>Sales call carried out for HMR update</v>
          </cell>
        </row>
        <row r="1417">
          <cell r="A1417">
            <v>46050.742696759298</v>
          </cell>
          <cell r="B1417">
            <v>1757</v>
          </cell>
          <cell r="F1417" t="str">
            <v>CC-01956328</v>
          </cell>
          <cell r="J1417" t="str">
            <v>Sales Call</v>
          </cell>
          <cell r="R1417" t="str">
            <v>BVFC377422</v>
          </cell>
          <cell r="AB1417" t="str">
            <v>Sales call carried out for HMR update</v>
          </cell>
        </row>
        <row r="1418">
          <cell r="A1418">
            <v>46050.732881944401</v>
          </cell>
          <cell r="B1418">
            <v>6740</v>
          </cell>
          <cell r="F1418" t="str">
            <v>CC-01956318</v>
          </cell>
          <cell r="J1418" t="str">
            <v>Sales Call</v>
          </cell>
          <cell r="R1418" t="str">
            <v>BVAC375345</v>
          </cell>
          <cell r="AB1418" t="str">
            <v>Sales call carried out for HMR update</v>
          </cell>
        </row>
        <row r="1419">
          <cell r="A1419">
            <v>46050.728113425903</v>
          </cell>
          <cell r="B1419">
            <v>4067</v>
          </cell>
          <cell r="F1419" t="str">
            <v>CC-01956304</v>
          </cell>
          <cell r="J1419" t="str">
            <v>Sales Call</v>
          </cell>
          <cell r="R1419" t="str">
            <v>BVEC376827</v>
          </cell>
          <cell r="AB1419" t="str">
            <v>Sales call carried out for HMR update</v>
          </cell>
        </row>
        <row r="1420">
          <cell r="A1420">
            <v>46050.724548611099</v>
          </cell>
          <cell r="B1420">
            <v>8386</v>
          </cell>
          <cell r="F1420" t="str">
            <v>CC-01956292</v>
          </cell>
          <cell r="J1420" t="str">
            <v>Sales Call</v>
          </cell>
          <cell r="R1420" t="str">
            <v>BVEC376812</v>
          </cell>
          <cell r="AB1420" t="str">
            <v>Sales call carried out for HMR update</v>
          </cell>
        </row>
        <row r="1421">
          <cell r="A1421">
            <v>46050.720763888901</v>
          </cell>
          <cell r="B1421">
            <v>14651</v>
          </cell>
          <cell r="F1421" t="str">
            <v>CC-01956285</v>
          </cell>
          <cell r="J1421" t="str">
            <v>Sales Call</v>
          </cell>
          <cell r="R1421" t="str">
            <v>BVEC376770</v>
          </cell>
          <cell r="AB1421" t="str">
            <v>Sales call carried out for HMR update</v>
          </cell>
        </row>
        <row r="1422">
          <cell r="A1422">
            <v>46050.717766203699</v>
          </cell>
          <cell r="B1422">
            <v>2184</v>
          </cell>
          <cell r="F1422" t="str">
            <v>CC-01956274</v>
          </cell>
          <cell r="J1422" t="str">
            <v>Sales Call</v>
          </cell>
          <cell r="R1422" t="str">
            <v>BVDC376483</v>
          </cell>
          <cell r="AB1422" t="str">
            <v>Sales call carried out for HMR update</v>
          </cell>
        </row>
        <row r="1423">
          <cell r="A1423">
            <v>46050.714108796303</v>
          </cell>
          <cell r="B1423">
            <v>4255</v>
          </cell>
          <cell r="F1423" t="str">
            <v>CC-01956259</v>
          </cell>
          <cell r="J1423" t="str">
            <v>Sales Call</v>
          </cell>
          <cell r="R1423" t="str">
            <v>BUJS032230</v>
          </cell>
          <cell r="AB1423" t="str">
            <v>Sales call carried out for HMR update</v>
          </cell>
        </row>
        <row r="1424">
          <cell r="A1424">
            <v>46050.709560185198</v>
          </cell>
          <cell r="B1424">
            <v>12848</v>
          </cell>
          <cell r="F1424" t="str">
            <v>CC-01956250</v>
          </cell>
          <cell r="J1424" t="str">
            <v>Sales Call</v>
          </cell>
          <cell r="R1424" t="str">
            <v>BTCC377923</v>
          </cell>
          <cell r="AB1424" t="str">
            <v>Sales call carried out for HMR update</v>
          </cell>
        </row>
        <row r="1425">
          <cell r="A1425">
            <v>46050.701041666704</v>
          </cell>
          <cell r="B1425">
            <v>32318</v>
          </cell>
          <cell r="F1425" t="str">
            <v>CC-01956227</v>
          </cell>
          <cell r="J1425" t="str">
            <v>Sales Call</v>
          </cell>
          <cell r="R1425" t="str">
            <v>BTHS031467</v>
          </cell>
          <cell r="AB1425" t="str">
            <v>Sales call carried out for HMR update</v>
          </cell>
        </row>
        <row r="1426">
          <cell r="A1426">
            <v>46050.6969791667</v>
          </cell>
          <cell r="B1426">
            <v>5172</v>
          </cell>
          <cell r="F1426" t="str">
            <v>CC-01956204</v>
          </cell>
          <cell r="J1426" t="str">
            <v>Sales Call</v>
          </cell>
          <cell r="R1426" t="str">
            <v>BTFC378771</v>
          </cell>
          <cell r="AB1426" t="str">
            <v>Sales call carried out for HMR update</v>
          </cell>
        </row>
        <row r="1427">
          <cell r="A1427">
            <v>46050.693877314799</v>
          </cell>
          <cell r="B1427">
            <v>15797</v>
          </cell>
          <cell r="F1427" t="str">
            <v>CC-01956189</v>
          </cell>
          <cell r="J1427" t="str">
            <v>Sales Call</v>
          </cell>
          <cell r="R1427" t="str">
            <v>BVKC374485</v>
          </cell>
          <cell r="AB1427" t="str">
            <v>Sales call carried out for HMR update</v>
          </cell>
        </row>
        <row r="1428">
          <cell r="A1428">
            <v>46050.690694444398</v>
          </cell>
          <cell r="B1428">
            <v>5369</v>
          </cell>
          <cell r="F1428" t="str">
            <v>CC-01956179</v>
          </cell>
          <cell r="J1428" t="str">
            <v>Sales Call</v>
          </cell>
          <cell r="R1428" t="str">
            <v>BUIC373911</v>
          </cell>
          <cell r="AB1428" t="str">
            <v>Sales call carried out for HMR update</v>
          </cell>
        </row>
        <row r="1429">
          <cell r="A1429">
            <v>46050.686979166698</v>
          </cell>
          <cell r="B1429">
            <v>9487</v>
          </cell>
          <cell r="F1429" t="str">
            <v>CC-01956158</v>
          </cell>
          <cell r="J1429" t="str">
            <v>Sales Call</v>
          </cell>
          <cell r="R1429" t="str">
            <v>BVKC374486</v>
          </cell>
          <cell r="AB1429" t="str">
            <v>Sales call carried out for HMR update</v>
          </cell>
        </row>
        <row r="1430">
          <cell r="A1430">
            <v>46050.683425925898</v>
          </cell>
          <cell r="B1430">
            <v>2782</v>
          </cell>
          <cell r="F1430" t="str">
            <v>CC-01956143</v>
          </cell>
          <cell r="J1430" t="str">
            <v>Sales Call</v>
          </cell>
          <cell r="R1430" t="str">
            <v>BUIC374043</v>
          </cell>
          <cell r="AB1430" t="str">
            <v>Sales call carried out for HMR update</v>
          </cell>
        </row>
        <row r="1431">
          <cell r="A1431">
            <v>46050.6796875</v>
          </cell>
          <cell r="B1431">
            <v>10544</v>
          </cell>
          <cell r="F1431" t="str">
            <v>CC-01956123</v>
          </cell>
          <cell r="J1431" t="str">
            <v>Sales Call</v>
          </cell>
          <cell r="R1431" t="str">
            <v>BTGC379081</v>
          </cell>
          <cell r="AB1431" t="str">
            <v>Sales call carried out for HMR update</v>
          </cell>
        </row>
        <row r="1432">
          <cell r="A1432">
            <v>46050.676273148201</v>
          </cell>
          <cell r="B1432">
            <v>18738</v>
          </cell>
          <cell r="F1432" t="str">
            <v>CC-01956110</v>
          </cell>
          <cell r="J1432" t="str">
            <v>Sales Call</v>
          </cell>
          <cell r="R1432" t="str">
            <v>BTHC379544</v>
          </cell>
          <cell r="AB1432" t="str">
            <v>Sales call carried out for HMR update</v>
          </cell>
        </row>
        <row r="1433">
          <cell r="A1433">
            <v>46050.671412037002</v>
          </cell>
          <cell r="B1433">
            <v>37620</v>
          </cell>
          <cell r="F1433" t="str">
            <v>CC-01956093</v>
          </cell>
          <cell r="J1433" t="str">
            <v>Sales Call</v>
          </cell>
          <cell r="R1433" t="str">
            <v>BIGS030904</v>
          </cell>
          <cell r="AB1433" t="str">
            <v>Sales call carried out for HMR update</v>
          </cell>
        </row>
        <row r="1434">
          <cell r="A1434">
            <v>46050.667777777802</v>
          </cell>
          <cell r="B1434">
            <v>12136</v>
          </cell>
          <cell r="F1434" t="str">
            <v>CC-01956077</v>
          </cell>
          <cell r="J1434" t="str">
            <v>Sales Call</v>
          </cell>
          <cell r="R1434" t="str">
            <v>BQFC370928</v>
          </cell>
          <cell r="AB1434" t="str">
            <v>Sales call carried out for HMR update</v>
          </cell>
        </row>
        <row r="1435">
          <cell r="A1435">
            <v>46050.663622685199</v>
          </cell>
          <cell r="B1435">
            <v>12545</v>
          </cell>
          <cell r="F1435" t="str">
            <v>CC-01956061</v>
          </cell>
          <cell r="J1435" t="str">
            <v>Sales Call</v>
          </cell>
          <cell r="R1435" t="str">
            <v>BQFC370869</v>
          </cell>
          <cell r="AB1435" t="str">
            <v>Sales call carried out for HMR update</v>
          </cell>
        </row>
        <row r="1436">
          <cell r="A1436">
            <v>46050.659814814797</v>
          </cell>
          <cell r="B1436">
            <v>59623</v>
          </cell>
          <cell r="F1436" t="str">
            <v>CC-01956034</v>
          </cell>
          <cell r="J1436" t="str">
            <v>Sales Call</v>
          </cell>
          <cell r="R1436" t="str">
            <v>BPAS030126</v>
          </cell>
          <cell r="AB1436" t="str">
            <v>Sales call carried out for HMR update</v>
          </cell>
        </row>
        <row r="1437">
          <cell r="A1437">
            <v>46050.655972222201</v>
          </cell>
          <cell r="B1437">
            <v>40267</v>
          </cell>
          <cell r="F1437" t="str">
            <v>CC-01956008</v>
          </cell>
          <cell r="J1437" t="str">
            <v>Sales Call</v>
          </cell>
          <cell r="R1437" t="str">
            <v>BOKC370020</v>
          </cell>
          <cell r="AB1437" t="str">
            <v>Sales call carried out for HMR update</v>
          </cell>
        </row>
        <row r="1438">
          <cell r="A1438">
            <v>46050.652986111098</v>
          </cell>
          <cell r="B1438">
            <v>4183</v>
          </cell>
          <cell r="F1438" t="str">
            <v>CC-01955993</v>
          </cell>
          <cell r="J1438" t="str">
            <v>Sales Call</v>
          </cell>
          <cell r="R1438" t="str">
            <v>BNJC370072</v>
          </cell>
          <cell r="AB1438" t="str">
            <v>Sales call carried out for HMR update</v>
          </cell>
        </row>
        <row r="1439">
          <cell r="A1439">
            <v>46050.649988425903</v>
          </cell>
          <cell r="B1439">
            <v>30300</v>
          </cell>
          <cell r="F1439" t="str">
            <v>CC-01955975</v>
          </cell>
          <cell r="J1439" t="str">
            <v>Sales Call</v>
          </cell>
          <cell r="R1439" t="str">
            <v>BMKC370048</v>
          </cell>
          <cell r="AB1439" t="str">
            <v>Sales call carried out for HMR update</v>
          </cell>
        </row>
        <row r="1440">
          <cell r="A1440">
            <v>46050.645648148202</v>
          </cell>
          <cell r="B1440">
            <v>29130</v>
          </cell>
          <cell r="F1440" t="str">
            <v>CC-01955950</v>
          </cell>
          <cell r="J1440" t="str">
            <v>Sales Call</v>
          </cell>
          <cell r="R1440" t="str">
            <v>BMFC370445</v>
          </cell>
          <cell r="AB1440" t="str">
            <v>Sales call carried out for HMR update</v>
          </cell>
        </row>
        <row r="1441">
          <cell r="A1441">
            <v>46050.641909722202</v>
          </cell>
          <cell r="B1441">
            <v>59358</v>
          </cell>
          <cell r="F1441" t="str">
            <v>CC-01955935</v>
          </cell>
          <cell r="J1441" t="str">
            <v>Sales Call</v>
          </cell>
          <cell r="R1441" t="str">
            <v>BILS030211</v>
          </cell>
          <cell r="AB1441" t="str">
            <v>Sales call carried out for HMR update</v>
          </cell>
        </row>
        <row r="1442">
          <cell r="A1442">
            <v>46050.636701388903</v>
          </cell>
          <cell r="B1442">
            <v>35908</v>
          </cell>
          <cell r="F1442" t="str">
            <v>CC-01955911</v>
          </cell>
          <cell r="J1442" t="str">
            <v>Sales Call</v>
          </cell>
          <cell r="R1442" t="str">
            <v>BKJS030050</v>
          </cell>
          <cell r="AB1442" t="str">
            <v>Sales call carried out for HMR update</v>
          </cell>
        </row>
        <row r="1443">
          <cell r="A1443">
            <v>46050.587129629603</v>
          </cell>
          <cell r="B1443">
            <v>16493</v>
          </cell>
          <cell r="F1443" t="str">
            <v>CC-01955785</v>
          </cell>
          <cell r="J1443" t="str">
            <v>Sales Call</v>
          </cell>
          <cell r="R1443" t="str">
            <v>BSDC375954</v>
          </cell>
          <cell r="AB1443" t="str">
            <v>Sales call carried out for HMR update</v>
          </cell>
        </row>
        <row r="1444">
          <cell r="A1444">
            <v>46050.5702662037</v>
          </cell>
          <cell r="B1444">
            <v>16669</v>
          </cell>
          <cell r="F1444" t="str">
            <v>CC-01955744</v>
          </cell>
          <cell r="J1444" t="str">
            <v>Schedule Service</v>
          </cell>
          <cell r="R1444" t="str">
            <v>BVDS039269</v>
          </cell>
          <cell r="AB1444" t="str">
            <v>Today we attend the customer site for sheudle service so we change parts during service:- air filter, oil filter, oil then start machine running ok</v>
          </cell>
        </row>
        <row r="1445">
          <cell r="A1445">
            <v>46050.397187499999</v>
          </cell>
          <cell r="B1445">
            <v>3488</v>
          </cell>
          <cell r="F1445" t="str">
            <v>CC-01955264</v>
          </cell>
          <cell r="J1445" t="str">
            <v>Schedule Service</v>
          </cell>
          <cell r="R1445" t="str">
            <v>BXBD164358</v>
          </cell>
          <cell r="AB1445" t="str">
            <v>Attend the site for schedule service start the work oil drain from tank and cooler after cranking 2 Time total oil drain 38 liter change parts-oil 40lit Air filter 2 nos oil filter 2 nos, pressure regulator kit, actuator kit 2nos,mpv kit,arv kit,Dcv, replace the parts and start the unit unit running good condition all the parameters proper work</v>
          </cell>
        </row>
        <row r="1446">
          <cell r="A1446">
            <v>46050.2918055556</v>
          </cell>
          <cell r="B1446">
            <v>43155</v>
          </cell>
          <cell r="F1446" t="str">
            <v>CC-01955187</v>
          </cell>
          <cell r="J1446" t="str">
            <v>Schedule Service - AMC</v>
          </cell>
          <cell r="R1446" t="str">
            <v>BRAC372524</v>
          </cell>
          <cell r="AB1446" t="str">
            <v>AMC visit carried out</v>
          </cell>
        </row>
        <row r="1447">
          <cell r="A1447">
            <v>46049.957442129598</v>
          </cell>
          <cell r="B1447">
            <v>7939</v>
          </cell>
          <cell r="F1447" t="str">
            <v>CC-01954983</v>
          </cell>
          <cell r="J1447" t="str">
            <v>Sales Call</v>
          </cell>
          <cell r="R1447" t="str">
            <v>BSJC374595</v>
          </cell>
          <cell r="AB1447" t="str">
            <v>Sales call carried out for HMR update</v>
          </cell>
        </row>
        <row r="1448">
          <cell r="A1448">
            <v>46049.956458333298</v>
          </cell>
          <cell r="B1448">
            <v>25801</v>
          </cell>
          <cell r="F1448" t="str">
            <v>CC-01954982</v>
          </cell>
          <cell r="J1448" t="str">
            <v>Sales Call</v>
          </cell>
          <cell r="R1448" t="str">
            <v>BSCS037449</v>
          </cell>
          <cell r="AB1448" t="str">
            <v>Sales call carried out for HMR update</v>
          </cell>
        </row>
        <row r="1449">
          <cell r="A1449">
            <v>46049.9555092593</v>
          </cell>
          <cell r="B1449">
            <v>6465</v>
          </cell>
          <cell r="F1449" t="str">
            <v>CC-01954981</v>
          </cell>
          <cell r="J1449" t="str">
            <v>Sales Call</v>
          </cell>
          <cell r="R1449" t="str">
            <v>BSEC376083</v>
          </cell>
          <cell r="AB1449" t="str">
            <v>Sales call carried out for HMR update</v>
          </cell>
        </row>
        <row r="1450">
          <cell r="A1450">
            <v>46049.954490740703</v>
          </cell>
          <cell r="B1450">
            <v>21253</v>
          </cell>
          <cell r="F1450" t="str">
            <v>CC-01954980</v>
          </cell>
          <cell r="J1450" t="str">
            <v>Sales Call</v>
          </cell>
          <cell r="R1450" t="str">
            <v>BRES034488</v>
          </cell>
          <cell r="AB1450" t="str">
            <v>Sales call carried out for HMR update</v>
          </cell>
        </row>
        <row r="1451">
          <cell r="A1451">
            <v>46049.953506944403</v>
          </cell>
          <cell r="B1451">
            <v>4064</v>
          </cell>
          <cell r="F1451" t="str">
            <v>CC-01954979</v>
          </cell>
          <cell r="J1451" t="str">
            <v>Sales Call</v>
          </cell>
          <cell r="R1451" t="str">
            <v>BSLC374985</v>
          </cell>
          <cell r="AB1451" t="str">
            <v>Sales call carried out for HMR update</v>
          </cell>
        </row>
        <row r="1452">
          <cell r="A1452">
            <v>46049.952557870398</v>
          </cell>
          <cell r="B1452">
            <v>3529</v>
          </cell>
          <cell r="F1452" t="str">
            <v>CC-01954978</v>
          </cell>
          <cell r="J1452" t="str">
            <v>Sales Call</v>
          </cell>
          <cell r="R1452" t="str">
            <v>BSLC374986</v>
          </cell>
          <cell r="AB1452" t="str">
            <v>Sales call carried out for HMR update</v>
          </cell>
        </row>
        <row r="1453">
          <cell r="A1453">
            <v>46049.951620370397</v>
          </cell>
          <cell r="B1453">
            <v>7519</v>
          </cell>
          <cell r="F1453" t="str">
            <v>CC-01954977</v>
          </cell>
          <cell r="J1453" t="str">
            <v>Sales Call</v>
          </cell>
          <cell r="R1453" t="str">
            <v>BRGC374007</v>
          </cell>
          <cell r="AB1453" t="str">
            <v>Sales call carried out for HMR update</v>
          </cell>
        </row>
        <row r="1454">
          <cell r="A1454">
            <v>46049.950636574104</v>
          </cell>
          <cell r="B1454">
            <v>58294</v>
          </cell>
          <cell r="F1454" t="str">
            <v>CC-01954976</v>
          </cell>
          <cell r="J1454" t="str">
            <v>Sales Call</v>
          </cell>
          <cell r="R1454" t="str">
            <v>BKCS031162</v>
          </cell>
          <cell r="AB1454" t="str">
            <v>Sales call carried out for HMR update</v>
          </cell>
        </row>
        <row r="1455">
          <cell r="A1455">
            <v>46049.949629629598</v>
          </cell>
          <cell r="B1455">
            <v>12487</v>
          </cell>
          <cell r="F1455" t="str">
            <v>CC-01954975</v>
          </cell>
          <cell r="J1455" t="str">
            <v>Sales Call</v>
          </cell>
          <cell r="R1455" t="str">
            <v>109279</v>
          </cell>
          <cell r="AB1455" t="str">
            <v>Sales call carried out for HMR update</v>
          </cell>
        </row>
        <row r="1456">
          <cell r="A1456">
            <v>46049.948715277802</v>
          </cell>
          <cell r="B1456">
            <v>10749</v>
          </cell>
          <cell r="F1456" t="str">
            <v>CC-01954974</v>
          </cell>
          <cell r="J1456" t="str">
            <v>Sales Call</v>
          </cell>
          <cell r="R1456" t="str">
            <v>BRJC371698</v>
          </cell>
          <cell r="AB1456" t="str">
            <v>Sales call carried out for HMR update</v>
          </cell>
        </row>
        <row r="1457">
          <cell r="A1457">
            <v>46049.947719907403</v>
          </cell>
          <cell r="B1457">
            <v>30144</v>
          </cell>
          <cell r="F1457" t="str">
            <v>CC-01954973</v>
          </cell>
          <cell r="J1457" t="str">
            <v>Sales Call</v>
          </cell>
          <cell r="R1457" t="str">
            <v>GOHC370805</v>
          </cell>
          <cell r="AB1457" t="str">
            <v>Sales call carried out for HMR update</v>
          </cell>
        </row>
        <row r="1458">
          <cell r="A1458">
            <v>46049.946747685201</v>
          </cell>
          <cell r="B1458">
            <v>29520</v>
          </cell>
          <cell r="F1458" t="str">
            <v>CC-01954972</v>
          </cell>
          <cell r="J1458" t="str">
            <v>Sales Call</v>
          </cell>
          <cell r="R1458" t="str">
            <v>ONIC370102</v>
          </cell>
          <cell r="AB1458" t="str">
            <v>Sales call carried out for HMR update</v>
          </cell>
        </row>
        <row r="1459">
          <cell r="A1459">
            <v>46049.945659722202</v>
          </cell>
          <cell r="B1459">
            <v>20455</v>
          </cell>
          <cell r="F1459" t="str">
            <v>CC-01954971</v>
          </cell>
          <cell r="J1459" t="str">
            <v>Sales Call</v>
          </cell>
          <cell r="R1459" t="str">
            <v>GPBC370442</v>
          </cell>
          <cell r="AB1459" t="str">
            <v>Sales call carried out for HMR update</v>
          </cell>
        </row>
        <row r="1460">
          <cell r="A1460">
            <v>46049.944675925901</v>
          </cell>
          <cell r="B1460">
            <v>13675</v>
          </cell>
          <cell r="F1460" t="str">
            <v>CC-01954970</v>
          </cell>
          <cell r="J1460" t="str">
            <v>Sales Call</v>
          </cell>
          <cell r="R1460" t="str">
            <v>BRKC371988</v>
          </cell>
          <cell r="AB1460" t="str">
            <v>Sales call carried out for HMR update</v>
          </cell>
        </row>
        <row r="1461">
          <cell r="A1461">
            <v>46049.943634259304</v>
          </cell>
          <cell r="B1461">
            <v>19874</v>
          </cell>
          <cell r="F1461" t="str">
            <v>CC-01954969</v>
          </cell>
          <cell r="J1461" t="str">
            <v>Sales Call</v>
          </cell>
          <cell r="R1461" t="str">
            <v>GOEC370631</v>
          </cell>
          <cell r="AB1461" t="str">
            <v>Sales call carried out for HMR update</v>
          </cell>
        </row>
        <row r="1462">
          <cell r="A1462">
            <v>46049.942685185197</v>
          </cell>
          <cell r="B1462">
            <v>28774</v>
          </cell>
          <cell r="F1462" t="str">
            <v>CC-01954968</v>
          </cell>
          <cell r="J1462" t="str">
            <v>Sales Call</v>
          </cell>
          <cell r="R1462" t="str">
            <v>GOBC370298</v>
          </cell>
          <cell r="AB1462" t="str">
            <v>Sales call carried out for HMR update</v>
          </cell>
        </row>
        <row r="1463">
          <cell r="A1463">
            <v>46049.941655092603</v>
          </cell>
          <cell r="B1463">
            <v>21299</v>
          </cell>
          <cell r="F1463" t="str">
            <v>CC-01954967</v>
          </cell>
          <cell r="J1463" t="str">
            <v>Sales Call</v>
          </cell>
          <cell r="R1463" t="str">
            <v>GOAC370220</v>
          </cell>
          <cell r="AB1463" t="str">
            <v>Sales call carried out for HMR update</v>
          </cell>
        </row>
        <row r="1464">
          <cell r="A1464">
            <v>46049.940532407403</v>
          </cell>
          <cell r="B1464">
            <v>20639</v>
          </cell>
          <cell r="F1464" t="str">
            <v>CC-01954966</v>
          </cell>
          <cell r="J1464" t="str">
            <v>Sales Call</v>
          </cell>
          <cell r="R1464" t="str">
            <v>GNDC370057</v>
          </cell>
          <cell r="AB1464" t="str">
            <v>Sales call carried out for HMR update</v>
          </cell>
        </row>
        <row r="1465">
          <cell r="A1465">
            <v>46049.939502314803</v>
          </cell>
          <cell r="B1465">
            <v>12799</v>
          </cell>
          <cell r="F1465" t="str">
            <v>CC-01954965</v>
          </cell>
          <cell r="J1465" t="str">
            <v>Sales Call</v>
          </cell>
          <cell r="R1465" t="str">
            <v>BRJC371828</v>
          </cell>
          <cell r="AB1465" t="str">
            <v>Sales call carried out for HMR update</v>
          </cell>
        </row>
        <row r="1466">
          <cell r="A1466">
            <v>46049.938460648104</v>
          </cell>
          <cell r="B1466">
            <v>8782</v>
          </cell>
          <cell r="F1466" t="str">
            <v>CC-01954964</v>
          </cell>
          <cell r="J1466" t="str">
            <v>Sales Call</v>
          </cell>
          <cell r="R1466" t="str">
            <v>BRJC371742</v>
          </cell>
          <cell r="AB1466" t="str">
            <v>Sales call carried out for HMR update</v>
          </cell>
        </row>
        <row r="1467">
          <cell r="A1467">
            <v>46049.937280092599</v>
          </cell>
          <cell r="B1467">
            <v>17957</v>
          </cell>
          <cell r="F1467" t="str">
            <v>CC-01954963</v>
          </cell>
          <cell r="J1467" t="str">
            <v>Sales Call</v>
          </cell>
          <cell r="R1467" t="str">
            <v>BQJF150001</v>
          </cell>
          <cell r="AB1467" t="str">
            <v>Sales call carried out for HMR update</v>
          </cell>
        </row>
        <row r="1468">
          <cell r="A1468">
            <v>46049.936180555596</v>
          </cell>
          <cell r="B1468">
            <v>23354</v>
          </cell>
          <cell r="F1468" t="str">
            <v>CC-01954962</v>
          </cell>
          <cell r="J1468" t="str">
            <v>Sales Call</v>
          </cell>
          <cell r="R1468" t="str">
            <v>BQIS031915</v>
          </cell>
          <cell r="AB1468" t="str">
            <v>Sales call carried out for HMR update</v>
          </cell>
        </row>
        <row r="1469">
          <cell r="A1469">
            <v>46049.935023148202</v>
          </cell>
          <cell r="B1469">
            <v>3086</v>
          </cell>
          <cell r="F1469" t="str">
            <v>CC-01954960</v>
          </cell>
          <cell r="J1469" t="str">
            <v>Sales Call</v>
          </cell>
          <cell r="R1469" t="str">
            <v>BVJC374173</v>
          </cell>
          <cell r="AB1469" t="str">
            <v>Sales call carried out for HMR update</v>
          </cell>
        </row>
        <row r="1470">
          <cell r="A1470">
            <v>46049.933969907397</v>
          </cell>
          <cell r="B1470">
            <v>10243</v>
          </cell>
          <cell r="F1470" t="str">
            <v>CC-01954959</v>
          </cell>
          <cell r="J1470" t="str">
            <v>Sales Call</v>
          </cell>
          <cell r="R1470" t="str">
            <v>BSEC376103</v>
          </cell>
          <cell r="AB1470" t="str">
            <v>Sales call carried out for HMR update</v>
          </cell>
        </row>
        <row r="1471">
          <cell r="A1471">
            <v>46049.9281597222</v>
          </cell>
          <cell r="B1471">
            <v>17217</v>
          </cell>
          <cell r="F1471" t="str">
            <v>CC-01954958</v>
          </cell>
          <cell r="J1471" t="str">
            <v>Sales Call</v>
          </cell>
          <cell r="R1471" t="str">
            <v>BSBC375576</v>
          </cell>
          <cell r="AB1471" t="str">
            <v>Sales call carried out for HMR update</v>
          </cell>
        </row>
        <row r="1472">
          <cell r="A1472">
            <v>46049.927002314798</v>
          </cell>
          <cell r="B1472">
            <v>4416</v>
          </cell>
          <cell r="F1472" t="str">
            <v>CC-01954957</v>
          </cell>
          <cell r="J1472" t="str">
            <v>Sales Call</v>
          </cell>
          <cell r="R1472" t="str">
            <v>BULC370960</v>
          </cell>
          <cell r="AB1472" t="str">
            <v>Sales call carried out for HMR update</v>
          </cell>
        </row>
        <row r="1473">
          <cell r="A1473">
            <v>46049.925949074102</v>
          </cell>
          <cell r="B1473">
            <v>14388</v>
          </cell>
          <cell r="F1473" t="str">
            <v>CC-01954956</v>
          </cell>
          <cell r="J1473" t="str">
            <v>Sales Call</v>
          </cell>
          <cell r="R1473" t="str">
            <v>BTJC377158</v>
          </cell>
          <cell r="AB1473" t="str">
            <v>Sales call carried out for HMR update</v>
          </cell>
        </row>
        <row r="1474">
          <cell r="A1474">
            <v>46049.924641203703</v>
          </cell>
          <cell r="B1474">
            <v>25674</v>
          </cell>
          <cell r="F1474" t="str">
            <v>CC-01954955</v>
          </cell>
          <cell r="J1474" t="str">
            <v>Sales Call</v>
          </cell>
          <cell r="R1474" t="str">
            <v>BSHS038806</v>
          </cell>
          <cell r="AB1474" t="str">
            <v>Sales call carried out for HMR update</v>
          </cell>
        </row>
        <row r="1475">
          <cell r="A1475">
            <v>46049.884016203701</v>
          </cell>
          <cell r="B1475">
            <v>5632</v>
          </cell>
          <cell r="F1475" t="str">
            <v>CC-01954952</v>
          </cell>
          <cell r="J1475" t="str">
            <v>Sales Call</v>
          </cell>
          <cell r="R1475" t="str">
            <v>BSEC376140</v>
          </cell>
          <cell r="AB1475" t="str">
            <v>Sales call carried out for HMR update</v>
          </cell>
        </row>
        <row r="1476">
          <cell r="A1476">
            <v>46049.879317129598</v>
          </cell>
          <cell r="B1476">
            <v>7793</v>
          </cell>
          <cell r="F1476" t="str">
            <v>CC-01954951</v>
          </cell>
          <cell r="J1476" t="str">
            <v>Sales Call</v>
          </cell>
          <cell r="R1476" t="str">
            <v>BUKC370655</v>
          </cell>
          <cell r="AB1476" t="str">
            <v>Sales call carried out for HMR update</v>
          </cell>
        </row>
        <row r="1477">
          <cell r="A1477">
            <v>46049.8598263889</v>
          </cell>
          <cell r="B1477">
            <v>9436</v>
          </cell>
          <cell r="F1477" t="str">
            <v>CC-01954950</v>
          </cell>
          <cell r="J1477" t="str">
            <v>Sales Call</v>
          </cell>
          <cell r="R1477" t="str">
            <v>BWES033256</v>
          </cell>
          <cell r="AB1477" t="str">
            <v>Sales call carried out for HMR update</v>
          </cell>
        </row>
        <row r="1478">
          <cell r="A1478">
            <v>46049.851504629602</v>
          </cell>
          <cell r="B1478">
            <v>27850</v>
          </cell>
          <cell r="F1478" t="str">
            <v>CC-01954949</v>
          </cell>
          <cell r="J1478" t="str">
            <v>Sales Call</v>
          </cell>
          <cell r="R1478" t="str">
            <v>BUDC372326</v>
          </cell>
          <cell r="AB1478" t="str">
            <v>Sales call carried out for HMR update</v>
          </cell>
        </row>
        <row r="1479">
          <cell r="A1479">
            <v>46049.846643518496</v>
          </cell>
          <cell r="B1479">
            <v>5482</v>
          </cell>
          <cell r="F1479" t="str">
            <v>CC-01954946</v>
          </cell>
          <cell r="J1479" t="str">
            <v>Sales Call</v>
          </cell>
          <cell r="R1479" t="str">
            <v>BUKC370656</v>
          </cell>
          <cell r="AB1479" t="str">
            <v>Sales call carried out for HMR update</v>
          </cell>
        </row>
        <row r="1480">
          <cell r="A1480">
            <v>46049.840717592597</v>
          </cell>
          <cell r="B1480">
            <v>4254</v>
          </cell>
          <cell r="F1480" t="str">
            <v>CC-01954941</v>
          </cell>
          <cell r="J1480" t="str">
            <v>Sales Call</v>
          </cell>
          <cell r="R1480" t="str">
            <v>BUKC370657</v>
          </cell>
          <cell r="AB1480" t="str">
            <v>Sales call carried out for HMR update</v>
          </cell>
        </row>
        <row r="1481">
          <cell r="A1481">
            <v>46049.831759259301</v>
          </cell>
          <cell r="B1481">
            <v>2176</v>
          </cell>
          <cell r="F1481" t="str">
            <v>CC-01954940</v>
          </cell>
          <cell r="J1481" t="str">
            <v>Sales Call</v>
          </cell>
          <cell r="R1481" t="str">
            <v>BVJC374154</v>
          </cell>
          <cell r="AB1481" t="str">
            <v>Sales call carried out for HMR update</v>
          </cell>
        </row>
        <row r="1482">
          <cell r="A1482">
            <v>46049.743831018503</v>
          </cell>
          <cell r="B1482">
            <v>5100</v>
          </cell>
          <cell r="F1482" t="str">
            <v>CC-01954876</v>
          </cell>
          <cell r="J1482" t="str">
            <v>Sales Call</v>
          </cell>
          <cell r="R1482" t="str">
            <v>BVJS047797</v>
          </cell>
          <cell r="AB1482" t="str">
            <v>Sales call carried out for HMR update</v>
          </cell>
        </row>
        <row r="1483">
          <cell r="A1483">
            <v>46049.737222222197</v>
          </cell>
          <cell r="B1483">
            <v>7377</v>
          </cell>
          <cell r="F1483" t="str">
            <v>CC-01954854</v>
          </cell>
          <cell r="J1483" t="str">
            <v>Sales Call</v>
          </cell>
          <cell r="R1483" t="str">
            <v>BSBC375571</v>
          </cell>
          <cell r="AB1483" t="str">
            <v>Sales call carried out for HMR update</v>
          </cell>
        </row>
        <row r="1484">
          <cell r="A1484">
            <v>46049.733090277798</v>
          </cell>
          <cell r="B1484">
            <v>10879</v>
          </cell>
          <cell r="F1484" t="str">
            <v>CC-01954842</v>
          </cell>
          <cell r="J1484" t="str">
            <v>Sales Call</v>
          </cell>
          <cell r="R1484" t="str">
            <v>BRGS035244</v>
          </cell>
          <cell r="AB1484" t="str">
            <v>Sales call carried out for HMR update</v>
          </cell>
        </row>
        <row r="1485">
          <cell r="A1485">
            <v>46049.729560185202</v>
          </cell>
          <cell r="B1485">
            <v>12678</v>
          </cell>
          <cell r="F1485" t="str">
            <v>CC-01954828</v>
          </cell>
          <cell r="J1485" t="str">
            <v>Sales Call</v>
          </cell>
          <cell r="R1485" t="str">
            <v>BRGC373881</v>
          </cell>
          <cell r="AB1485" t="str">
            <v>Sales call carried out for HMR update</v>
          </cell>
        </row>
        <row r="1486">
          <cell r="A1486">
            <v>46049.724826388898</v>
          </cell>
          <cell r="B1486">
            <v>36381</v>
          </cell>
          <cell r="F1486" t="str">
            <v>CC-01954810</v>
          </cell>
          <cell r="J1486" t="str">
            <v>Sales Call</v>
          </cell>
          <cell r="R1486" t="str">
            <v>BRJS040951</v>
          </cell>
          <cell r="AB1486" t="str">
            <v>Sales call carried out for HMR update</v>
          </cell>
        </row>
        <row r="1487">
          <cell r="A1487">
            <v>46049.721365740697</v>
          </cell>
          <cell r="B1487">
            <v>27735</v>
          </cell>
          <cell r="F1487" t="str">
            <v>CC-01954802</v>
          </cell>
          <cell r="J1487" t="str">
            <v>Sales Call</v>
          </cell>
          <cell r="R1487" t="str">
            <v>BTLS039793</v>
          </cell>
          <cell r="AB1487" t="str">
            <v>Sales call carried out for HMR update</v>
          </cell>
        </row>
        <row r="1488">
          <cell r="A1488">
            <v>46049.717685185198</v>
          </cell>
          <cell r="B1488">
            <v>21968</v>
          </cell>
          <cell r="F1488" t="str">
            <v>CC-01954783</v>
          </cell>
          <cell r="J1488" t="str">
            <v>Sales Call</v>
          </cell>
          <cell r="R1488" t="str">
            <v>BTLS039787</v>
          </cell>
          <cell r="AB1488" t="str">
            <v>Sales call carried out for HMR update</v>
          </cell>
        </row>
        <row r="1489">
          <cell r="A1489">
            <v>46049.713298611103</v>
          </cell>
          <cell r="B1489">
            <v>7599</v>
          </cell>
          <cell r="F1489" t="str">
            <v>CC-01954768</v>
          </cell>
          <cell r="J1489" t="str">
            <v>Sales Call</v>
          </cell>
          <cell r="R1489" t="str">
            <v>BTLC377584</v>
          </cell>
          <cell r="AB1489" t="str">
            <v>Sales call carried out for HMR update</v>
          </cell>
        </row>
        <row r="1490">
          <cell r="A1490">
            <v>46049.709837962997</v>
          </cell>
          <cell r="B1490">
            <v>6315</v>
          </cell>
          <cell r="F1490" t="str">
            <v>CC-01954756</v>
          </cell>
          <cell r="J1490" t="str">
            <v>Sales Call</v>
          </cell>
          <cell r="R1490" t="str">
            <v>BVBC375436</v>
          </cell>
          <cell r="AB1490" t="str">
            <v>Sales call carried out for HMR update</v>
          </cell>
        </row>
        <row r="1491">
          <cell r="A1491">
            <v>46049.7042476852</v>
          </cell>
          <cell r="B1491">
            <v>12423</v>
          </cell>
          <cell r="F1491" t="str">
            <v>CC-01954732</v>
          </cell>
          <cell r="J1491" t="str">
            <v>Sales Call</v>
          </cell>
          <cell r="R1491" t="str">
            <v>BSES037922</v>
          </cell>
          <cell r="AB1491" t="str">
            <v>Sales call carried out for HMR update</v>
          </cell>
        </row>
        <row r="1492">
          <cell r="A1492">
            <v>46049.700127314798</v>
          </cell>
          <cell r="B1492">
            <v>24645</v>
          </cell>
          <cell r="F1492" t="str">
            <v>CC-01954719</v>
          </cell>
          <cell r="J1492" t="str">
            <v>Sales Call</v>
          </cell>
          <cell r="R1492" t="str">
            <v>BTLS039719</v>
          </cell>
          <cell r="AB1492" t="str">
            <v>Sales call carried out for HMR update</v>
          </cell>
        </row>
        <row r="1493">
          <cell r="A1493">
            <v>46049.695868055598</v>
          </cell>
          <cell r="B1493">
            <v>5273</v>
          </cell>
          <cell r="F1493" t="str">
            <v>CC-01954706</v>
          </cell>
          <cell r="J1493" t="str">
            <v>Sales Call</v>
          </cell>
          <cell r="R1493" t="str">
            <v>BUJC370090</v>
          </cell>
          <cell r="AB1493" t="str">
            <v>Sales call carried out for HMR update</v>
          </cell>
        </row>
        <row r="1494">
          <cell r="A1494">
            <v>46049.692766203698</v>
          </cell>
          <cell r="B1494">
            <v>8605</v>
          </cell>
          <cell r="F1494" t="str">
            <v>CC-01954693</v>
          </cell>
          <cell r="J1494" t="str">
            <v>Sales Call</v>
          </cell>
          <cell r="R1494" t="str">
            <v>BREC373493</v>
          </cell>
          <cell r="AB1494" t="str">
            <v>Sales call carried out for HMR update</v>
          </cell>
        </row>
        <row r="1495">
          <cell r="A1495">
            <v>46049.689155092601</v>
          </cell>
          <cell r="B1495">
            <v>6047</v>
          </cell>
          <cell r="F1495" t="str">
            <v>CC-01954680</v>
          </cell>
          <cell r="J1495" t="str">
            <v>Sales Call</v>
          </cell>
          <cell r="R1495" t="str">
            <v>BVJC374285</v>
          </cell>
          <cell r="AB1495" t="str">
            <v>Sales call carried out for HMR update</v>
          </cell>
        </row>
        <row r="1496">
          <cell r="A1496">
            <v>46049.684722222199</v>
          </cell>
          <cell r="B1496">
            <v>2509</v>
          </cell>
          <cell r="F1496" t="str">
            <v>CC-01954662</v>
          </cell>
          <cell r="J1496" t="str">
            <v>Sales Call</v>
          </cell>
          <cell r="R1496" t="str">
            <v>BVKC374401</v>
          </cell>
          <cell r="AB1496" t="str">
            <v>Sales call carried out for HMR update</v>
          </cell>
        </row>
        <row r="1497">
          <cell r="A1497">
            <v>46049.681076388901</v>
          </cell>
          <cell r="B1497">
            <v>3986</v>
          </cell>
          <cell r="F1497" t="str">
            <v>CC-01954649</v>
          </cell>
          <cell r="J1497" t="str">
            <v>Sales Call</v>
          </cell>
          <cell r="R1497" t="str">
            <v>BUIS036662</v>
          </cell>
          <cell r="AB1497" t="str">
            <v>Sales call carried out for HMR update</v>
          </cell>
        </row>
        <row r="1498">
          <cell r="A1498">
            <v>46049.677337963003</v>
          </cell>
          <cell r="B1498">
            <v>4311</v>
          </cell>
          <cell r="F1498" t="str">
            <v>CC-01954635</v>
          </cell>
          <cell r="J1498" t="str">
            <v>Sales Call</v>
          </cell>
          <cell r="R1498" t="str">
            <v>BUIC373701</v>
          </cell>
          <cell r="AB1498" t="str">
            <v>Sales call carried out for HMR update</v>
          </cell>
        </row>
        <row r="1499">
          <cell r="A1499">
            <v>46049.673171296301</v>
          </cell>
          <cell r="B1499">
            <v>4480</v>
          </cell>
          <cell r="F1499" t="str">
            <v>CC-01954615</v>
          </cell>
          <cell r="J1499" t="str">
            <v>Sales Call</v>
          </cell>
          <cell r="R1499" t="str">
            <v>BUDS046443</v>
          </cell>
          <cell r="AB1499" t="str">
            <v>Sales call carried out for HMR update</v>
          </cell>
        </row>
        <row r="1500">
          <cell r="A1500">
            <v>46049.668668981503</v>
          </cell>
          <cell r="B1500">
            <v>9262</v>
          </cell>
          <cell r="F1500" t="str">
            <v>CC-01954601</v>
          </cell>
          <cell r="J1500" t="str">
            <v>Sales Call</v>
          </cell>
          <cell r="R1500" t="str">
            <v>BUDS034880</v>
          </cell>
          <cell r="AB1500" t="str">
            <v>Sales call carried out for HMR update</v>
          </cell>
        </row>
        <row r="1501">
          <cell r="A1501">
            <v>46049.6636111111</v>
          </cell>
          <cell r="B1501">
            <v>4055</v>
          </cell>
          <cell r="F1501" t="str">
            <v>CC-01954574</v>
          </cell>
          <cell r="J1501" t="str">
            <v>Sales Call</v>
          </cell>
          <cell r="R1501" t="str">
            <v>BUDS034771</v>
          </cell>
          <cell r="AB1501" t="str">
            <v>Sales call carried out for HMR update</v>
          </cell>
        </row>
        <row r="1502">
          <cell r="A1502">
            <v>46049.633460648103</v>
          </cell>
          <cell r="B1502">
            <v>0</v>
          </cell>
          <cell r="F1502" t="str">
            <v>CC-01954501</v>
          </cell>
          <cell r="J1502" t="str">
            <v>Commissioning</v>
          </cell>
          <cell r="R1502" t="str">
            <v>CYHE694786</v>
          </cell>
          <cell r="AB1502" t="str">
            <v>Commissioning done on dated 10-02-2026</v>
          </cell>
        </row>
        <row r="1503">
          <cell r="A1503">
            <v>46049.528148148202</v>
          </cell>
          <cell r="B1503"/>
          <cell r="F1503" t="str">
            <v>CC-01954247</v>
          </cell>
          <cell r="J1503" t="str">
            <v>Complaint - Running With Problem</v>
          </cell>
          <cell r="R1503"/>
          <cell r="AB1503" t="str">
            <v>Service charges quotation shared with customer waiting for approval 27-01-2026.....30-01-2026 ...................... 30-01-2026</v>
          </cell>
        </row>
        <row r="1504">
          <cell r="A1504">
            <v>46049.527326388903</v>
          </cell>
          <cell r="B1504"/>
          <cell r="F1504" t="str">
            <v>CC-01954243</v>
          </cell>
          <cell r="J1504" t="str">
            <v>Complaint - Breakdown</v>
          </cell>
          <cell r="R1504"/>
          <cell r="AB1504" t="str">
            <v>Service chares quotation shared with customer waiting for approval 27-01-2026...30-01-2026 ...................... 30-01-2026</v>
          </cell>
        </row>
        <row r="1505">
          <cell r="A1505">
            <v>46049.501550925903</v>
          </cell>
          <cell r="B1505">
            <v>1988</v>
          </cell>
          <cell r="F1505" t="str">
            <v>CC-01954154</v>
          </cell>
          <cell r="J1505" t="str">
            <v>Complaint - Running With Problem</v>
          </cell>
          <cell r="R1505" t="str">
            <v>BXGD164662</v>
          </cell>
          <cell r="AB1505" t="str">
            <v>Attend the site for unit running with problem so start the start the unit but unit not started because solonaid not working so check solonaid conection solonaid conection wair cut 2 Times so repair the wire and start the unit unit running but drilling RPM high so clean the actuator engine said and refited and set tha rpm and pressure then start the unit unit running good condition</v>
          </cell>
        </row>
        <row r="1506">
          <cell r="A1506">
            <v>46049.499837962998</v>
          </cell>
          <cell r="B1506">
            <v>4545</v>
          </cell>
          <cell r="F1506" t="str">
            <v>CC-01954150</v>
          </cell>
          <cell r="J1506" t="str">
            <v>Field Campaign</v>
          </cell>
          <cell r="R1506" t="str">
            <v>BWLD231345</v>
          </cell>
          <cell r="AB1506"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1507">
          <cell r="A1507">
            <v>46049.497673611098</v>
          </cell>
          <cell r="B1507">
            <v>4681</v>
          </cell>
          <cell r="F1507" t="str">
            <v>CC-01954146</v>
          </cell>
          <cell r="J1507" t="str">
            <v>Field Campaign</v>
          </cell>
          <cell r="R1507" t="str">
            <v>BWLD231334</v>
          </cell>
          <cell r="AB1507"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1508">
          <cell r="A1508">
            <v>46049.449201388903</v>
          </cell>
          <cell r="B1508">
            <v>783</v>
          </cell>
          <cell r="F1508" t="str">
            <v>CC-01953969</v>
          </cell>
          <cell r="J1508" t="str">
            <v>Schedule Service</v>
          </cell>
          <cell r="R1508" t="str">
            <v>BXGS043605</v>
          </cell>
          <cell r="AB1508" t="str">
            <v>Attend the site for scheduled service so change air filter, oil filter, air oil separator, motor greasing and oil. Then start the unit found running ok.</v>
          </cell>
        </row>
        <row r="1509">
          <cell r="A1509">
            <v>46048.271990740701</v>
          </cell>
          <cell r="B1509">
            <v>2765</v>
          </cell>
          <cell r="F1509" t="str">
            <v>CC-01953224</v>
          </cell>
          <cell r="J1509" t="str">
            <v>Schedule Service - AMC</v>
          </cell>
          <cell r="R1509" t="str">
            <v>BXCC373541</v>
          </cell>
          <cell r="AB1509" t="str">
            <v>AMC visit carried out</v>
          </cell>
        </row>
        <row r="1510">
          <cell r="A1510">
            <v>46045.590868055602</v>
          </cell>
          <cell r="B1510">
            <v>5786</v>
          </cell>
          <cell r="F1510" t="str">
            <v>CC-01951166</v>
          </cell>
          <cell r="J1510" t="str">
            <v>Schedule Service</v>
          </cell>
          <cell r="R1510" t="str">
            <v>BWGS033844</v>
          </cell>
          <cell r="AB1510" t="str">
            <v>Attend the site for shedule service so following Job are done oil drain form tank oil drain form cooler after cranking tow time again drain oil from tank and cooler total drain oil is 38liter replaced oil filter 2nos air filter 2nos engine and compressor both side oil topped in tank with one dead crack after shedule service done than start the unit running good condition at present unit running satisfaction</v>
          </cell>
        </row>
        <row r="1511">
          <cell r="A1511">
            <v>46045.515150462998</v>
          </cell>
          <cell r="B1511">
            <v>2671</v>
          </cell>
          <cell r="F1511" t="str">
            <v>CC-01950970</v>
          </cell>
          <cell r="J1511" t="str">
            <v>Schedule Service</v>
          </cell>
          <cell r="R1511" t="str">
            <v>BXFD164587</v>
          </cell>
          <cell r="AB1511" t="str">
            <v>Attend the site for shedule service so following Job are done oil drain form tank oil drain form cooler after cranking tow time again drain oil from tank and cooler total drain oil is 38liter replaced oil filter 2nos air filter 2nos engine and compressor both side oil topped in tank with one dead crack after shedule service done than start the unit running good condition at present unit running satisfaction</v>
          </cell>
        </row>
        <row r="1512">
          <cell r="A1512">
            <v>46045.488136574102</v>
          </cell>
          <cell r="B1512">
            <v>6975</v>
          </cell>
          <cell r="F1512" t="str">
            <v>CC-01950866</v>
          </cell>
          <cell r="J1512" t="str">
            <v>Schedule Service</v>
          </cell>
          <cell r="R1512" t="str">
            <v>BSHD200586</v>
          </cell>
          <cell r="AB1512"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1513">
          <cell r="A1513">
            <v>46045.4854513889</v>
          </cell>
          <cell r="B1513">
            <v>11244</v>
          </cell>
          <cell r="F1513" t="str">
            <v>CC-01950857</v>
          </cell>
          <cell r="J1513" t="str">
            <v>Schedule Service</v>
          </cell>
          <cell r="R1513" t="str">
            <v>BSKD161467</v>
          </cell>
          <cell r="AB1513" t="str">
            <v>Attend the site for scheduled service so drain oil from the tank and drained oil from the cooler total 37 liters oil drain. Then change the air filter for the compressor and engine both sides, change the oil filter, change the air oil separator, change all valve kit and ELGI air lube Plus oil 40 liters. Then start the unit found running ok.</v>
          </cell>
        </row>
        <row r="1514">
          <cell r="A1514">
            <v>46045.4765625</v>
          </cell>
          <cell r="B1514">
            <v>7580</v>
          </cell>
          <cell r="F1514" t="str">
            <v>CC-01950829</v>
          </cell>
          <cell r="J1514" t="str">
            <v>Schedule Service</v>
          </cell>
          <cell r="R1514" t="str">
            <v>BQID160519</v>
          </cell>
          <cell r="AB1514" t="str">
            <v>Attend the site for scheduled service so drain oil from the tank and drained oil from the cooler total 37 liters oil drain. Then change the air filter for the compressor and engine both sides, change the oil filter, change the air oil separator, change all valve kit and ELGI air lube Plus oil 40 liters. Then start the unit found running ok.</v>
          </cell>
        </row>
        <row r="1515">
          <cell r="A1515">
            <v>46044.718159722201</v>
          </cell>
          <cell r="B1515">
            <v>21546</v>
          </cell>
          <cell r="F1515" t="str">
            <v>CC-01950330</v>
          </cell>
          <cell r="J1515" t="str">
            <v>Schedule Service</v>
          </cell>
          <cell r="R1515" t="str">
            <v>BSGC376577</v>
          </cell>
          <cell r="AB1515" t="str">
            <v>Attend the site for scheduled service so change air filter, oil filter, air oil separator, motor greasing, all valve kit and oil. Then start the unit found running ok.</v>
          </cell>
        </row>
        <row r="1516">
          <cell r="A1516">
            <v>46044.698518518497</v>
          </cell>
          <cell r="B1516">
            <v>6757</v>
          </cell>
          <cell r="F1516" t="str">
            <v>CC-01950260</v>
          </cell>
          <cell r="J1516" t="str">
            <v>Schedule Service</v>
          </cell>
          <cell r="R1516" t="str">
            <v>BULC370702</v>
          </cell>
          <cell r="AB1516" t="str">
            <v>Attend the site for scheduled service so change air filter, oil filter, air oil separator, motor greasing, All valve kit and oil. Then start the unit found running ok.</v>
          </cell>
        </row>
        <row r="1517">
          <cell r="A1517">
            <v>46044.672152777799</v>
          </cell>
          <cell r="B1517">
            <v>3287</v>
          </cell>
          <cell r="F1517" t="str">
            <v>CC-01950119</v>
          </cell>
          <cell r="J1517" t="str">
            <v>General Service</v>
          </cell>
          <cell r="R1517" t="str">
            <v>BVKS037240</v>
          </cell>
          <cell r="AB1517" t="str">
            <v>Courtesy visit carried out</v>
          </cell>
        </row>
        <row r="1518">
          <cell r="A1518">
            <v>46044.662696759297</v>
          </cell>
          <cell r="B1518">
            <v>4050</v>
          </cell>
          <cell r="F1518" t="str">
            <v>CC-01950076</v>
          </cell>
          <cell r="J1518" t="str">
            <v>General Service</v>
          </cell>
          <cell r="R1518" t="str">
            <v>BUGC373213</v>
          </cell>
          <cell r="AB1518" t="str">
            <v>Courtesy visit carried out</v>
          </cell>
        </row>
        <row r="1519">
          <cell r="A1519">
            <v>46044.560219907398</v>
          </cell>
          <cell r="B1519">
            <v>742</v>
          </cell>
          <cell r="F1519" t="str">
            <v>CC-01949713</v>
          </cell>
          <cell r="J1519" t="str">
            <v>General Service</v>
          </cell>
          <cell r="R1519" t="str">
            <v>BUIS036656</v>
          </cell>
          <cell r="AB1519" t="str">
            <v>Courtesy visit carried out</v>
          </cell>
        </row>
        <row r="1520">
          <cell r="A1520">
            <v>46044.559143518498</v>
          </cell>
          <cell r="B1520">
            <v>1866</v>
          </cell>
          <cell r="F1520" t="str">
            <v>CC-01949712</v>
          </cell>
          <cell r="J1520" t="str">
            <v>General Service</v>
          </cell>
          <cell r="R1520" t="str">
            <v>BVKS037559</v>
          </cell>
          <cell r="AB1520" t="str">
            <v>Courtesy visit carried out</v>
          </cell>
        </row>
        <row r="1521">
          <cell r="A1521">
            <v>46044.556504629603</v>
          </cell>
          <cell r="B1521"/>
          <cell r="F1521" t="str">
            <v>CC-01949704</v>
          </cell>
          <cell r="J1521" t="str">
            <v>Commissioning</v>
          </cell>
          <cell r="R1521" t="str">
            <v>BVKS037559</v>
          </cell>
          <cell r="AB1521"/>
        </row>
        <row r="1522">
          <cell r="A1522">
            <v>46044.520127314798</v>
          </cell>
          <cell r="B1522">
            <v>283</v>
          </cell>
          <cell r="F1522" t="str">
            <v>CC-01949563</v>
          </cell>
          <cell r="J1522" t="str">
            <v>Schedule Service</v>
          </cell>
          <cell r="R1522" t="str">
            <v>BYKC375893</v>
          </cell>
          <cell r="AB1522" t="str">
            <v>Today we attend the customer site for sheudle service so we change parts during service:- air filter, oil filter, oil and separator then start machine running ok</v>
          </cell>
        </row>
        <row r="1523">
          <cell r="A1523">
            <v>46043.650451388901</v>
          </cell>
          <cell r="B1523">
            <v>9566</v>
          </cell>
          <cell r="F1523" t="str">
            <v>CC-01948493</v>
          </cell>
          <cell r="J1523" t="str">
            <v>Schedule Service</v>
          </cell>
          <cell r="R1523" t="str">
            <v>BVCD163165</v>
          </cell>
          <cell r="AB1523" t="str">
            <v>Attend the site for schedule service so following Job are done Oil drain from tank and cooler after cranking two times again drain oil form tank and cooler total drain oil is 37 liter after repalce oil filter 2nos air filter 2nos compressor and engine both side topped oil in tank 39 liter with one dead Crank after shedule service done than start the unit running good condition no air leakeag no oil leakage unit running satisfaction</v>
          </cell>
        </row>
        <row r="1524">
          <cell r="A1524">
            <v>46043.627581018503</v>
          </cell>
          <cell r="B1524">
            <v>533</v>
          </cell>
          <cell r="F1524" t="str">
            <v>CC-01948388</v>
          </cell>
          <cell r="J1524" t="str">
            <v>Schedule Service</v>
          </cell>
          <cell r="R1524" t="str">
            <v>BYFD165260</v>
          </cell>
          <cell r="AB1524" t="str">
            <v>Attend the site for schedule service start the work oil drain tank and cooler after cranking 2 Time total oil drain 38 liter change parts-oil 40lit, Air filter 2 nos, oil filter 2 nos replace the parts and start the unit unit running good condition all parameters proper work</v>
          </cell>
        </row>
        <row r="1525">
          <cell r="A1525">
            <v>46043.587812500002</v>
          </cell>
          <cell r="B1525">
            <v>42665</v>
          </cell>
          <cell r="F1525" t="str">
            <v>CC-01948262</v>
          </cell>
          <cell r="J1525" t="str">
            <v>General Service</v>
          </cell>
          <cell r="R1525" t="str">
            <v>BQFS031084</v>
          </cell>
          <cell r="AB1525" t="str">
            <v>Today we attend the customer site for complain PLC not working so we change stand by PLC and start machine running ok new PLC sl no:- A26961 old PLC sl no:- A03798</v>
          </cell>
        </row>
        <row r="1526">
          <cell r="A1526">
            <v>46043.552731481497</v>
          </cell>
          <cell r="B1526">
            <v>2930</v>
          </cell>
          <cell r="F1526" t="str">
            <v>CC-01948166</v>
          </cell>
          <cell r="J1526" t="str">
            <v>Field Campaign</v>
          </cell>
          <cell r="R1526" t="str">
            <v>BXLD231873</v>
          </cell>
          <cell r="AB1526" t="str">
            <v>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place.Re-circulating plates fitted as per the SOP.</v>
          </cell>
        </row>
        <row r="1527">
          <cell r="A1527">
            <v>46043.528530092597</v>
          </cell>
          <cell r="B1527">
            <v>32747</v>
          </cell>
          <cell r="F1527" t="str">
            <v>CC-01948076</v>
          </cell>
          <cell r="J1527" t="str">
            <v>Schedule Service</v>
          </cell>
          <cell r="R1527" t="str">
            <v>BUBS033778</v>
          </cell>
          <cell r="AB1527" t="str">
            <v>Attend the site for scheduled service so change air filter, oil filter, air oil separator, motor greasing and oil. Then start the unit found running ok.</v>
          </cell>
        </row>
        <row r="1528">
          <cell r="A1528">
            <v>46043.527210648099</v>
          </cell>
          <cell r="B1528">
            <v>29238</v>
          </cell>
          <cell r="F1528" t="str">
            <v>CC-01948072</v>
          </cell>
          <cell r="J1528" t="str">
            <v>Schedule Service</v>
          </cell>
          <cell r="R1528" t="str">
            <v>BUCS034287</v>
          </cell>
          <cell r="AB1528" t="str">
            <v>Attend the site for scheduled service so change air filter, oil filter, air oil separator, cooling fan and oil. Then start the unit found running ok.</v>
          </cell>
        </row>
        <row r="1529">
          <cell r="A1529">
            <v>46043.523275462998</v>
          </cell>
          <cell r="B1529">
            <v>2756</v>
          </cell>
          <cell r="F1529" t="str">
            <v>CC-01948057</v>
          </cell>
          <cell r="J1529" t="str">
            <v>Schedule Service</v>
          </cell>
          <cell r="R1529" t="str">
            <v>BVHC377855</v>
          </cell>
          <cell r="AB1529" t="str">
            <v>Attend the site for scheduled service so change air filter, oil filter and oil. Then start the unit found running ok.</v>
          </cell>
        </row>
        <row r="1530">
          <cell r="A1530">
            <v>46043.521608796298</v>
          </cell>
          <cell r="B1530">
            <v>5840</v>
          </cell>
          <cell r="F1530" t="str">
            <v>CC-01948051</v>
          </cell>
          <cell r="J1530" t="str">
            <v>Schedule Service</v>
          </cell>
          <cell r="R1530" t="str">
            <v>BUID162940</v>
          </cell>
          <cell r="AB1530" t="str">
            <v>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v>
          </cell>
        </row>
        <row r="1531">
          <cell r="A1531">
            <v>46043.520752314798</v>
          </cell>
          <cell r="B1531">
            <v>9720</v>
          </cell>
          <cell r="F1531" t="str">
            <v>CC-01948049</v>
          </cell>
          <cell r="J1531" t="str">
            <v>Schedule Service</v>
          </cell>
          <cell r="R1531" t="str">
            <v>BTDD162192</v>
          </cell>
          <cell r="AB1531" t="str">
            <v>Attend the site for scheduled service so drain oil from the tank and drained oil from the cooler total 36 liters oil drain. Then change the air filter for the compressor and engine both sides, change the oil filter, change the air oil separator, change the All valve kit and change the ELGI air lube Plus oil 40 liters. Then start the unit found running ok.</v>
          </cell>
        </row>
        <row r="1532">
          <cell r="A1532">
            <v>46043.519467592603</v>
          </cell>
          <cell r="B1532">
            <v>9160</v>
          </cell>
          <cell r="F1532" t="str">
            <v>CC-01948046</v>
          </cell>
          <cell r="J1532" t="str">
            <v>Schedule Service</v>
          </cell>
          <cell r="R1532" t="str">
            <v>BTFD162243</v>
          </cell>
          <cell r="AB1532" t="str">
            <v>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v>
          </cell>
        </row>
        <row r="1533">
          <cell r="A1533">
            <v>46043.514166666697</v>
          </cell>
          <cell r="B1533">
            <v>9265</v>
          </cell>
          <cell r="F1533" t="str">
            <v>CC-01948029</v>
          </cell>
          <cell r="J1533" t="str">
            <v>Schedule Service</v>
          </cell>
          <cell r="R1533" t="str">
            <v>BSID161973</v>
          </cell>
          <cell r="AB1533" t="str">
            <v>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v>
          </cell>
        </row>
        <row r="1534">
          <cell r="A1534">
            <v>46043.510833333297</v>
          </cell>
          <cell r="B1534">
            <v>8480</v>
          </cell>
          <cell r="F1534" t="str">
            <v>CC-01948012</v>
          </cell>
          <cell r="J1534" t="str">
            <v>Schedule Service</v>
          </cell>
          <cell r="R1534" t="str">
            <v>BSAD230391</v>
          </cell>
          <cell r="AB1534" t="str">
            <v>Attend the site for scheduled service so drain oil from the tank and drained oil from the cooler total 117 liters oil drain. Then change the air filter for the compressor and engine both sides, change the oil filter, change the air oil separator, change the All valve kit and change the ELGI air lube Plus oil 120 liters. Then start the unit found running ok.</v>
          </cell>
        </row>
        <row r="1535">
          <cell r="A1535">
            <v>46043.500752314802</v>
          </cell>
          <cell r="B1535">
            <v>1580</v>
          </cell>
          <cell r="F1535" t="str">
            <v>CC-01947983</v>
          </cell>
          <cell r="J1535" t="str">
            <v>Complaint - Breakdown</v>
          </cell>
          <cell r="R1535" t="str">
            <v>BXAD231957</v>
          </cell>
          <cell r="AB1535" t="str">
            <v>On dated 21.1.26 Joint visit done with Cummins team found due to engine pully idler damage it damaged the fan assembly, radiator assembly also some parts of engine side got damaged like rocker housing, support fan bracket and screw head cap. 28.1.26 - Cummins team fitted the required spares under FOC basis. 29.1.26- we had visited the site and fitted the new radiator under FOC basis. 3.2.26- Joint visit done with Cummins team and we had fitted the new fan assembly and fan guard assembly under FOC basis and Valve kit replaced actuator kit 3 nos., pressure regulator kit 3nos., arv kit 1 no. start the unit and set the line pressure 390 psi at 1200 idle rpm after then checked the unit on load condition approx 2 hours found unit run in satisfactory condition and all parameters are under limit. OEM report attached</v>
          </cell>
        </row>
        <row r="1536">
          <cell r="A1536">
            <v>46043.466238425899</v>
          </cell>
          <cell r="B1536">
            <v>1</v>
          </cell>
          <cell r="F1536" t="str">
            <v>CC-01947845</v>
          </cell>
          <cell r="J1536" t="str">
            <v>Commissioning</v>
          </cell>
          <cell r="R1536" t="str">
            <v>BYIS032790</v>
          </cell>
          <cell r="AB1536" t="str">
            <v>Commissioning done on dated 21-01-2026...Comm date-21-01-2026</v>
          </cell>
        </row>
        <row r="1537">
          <cell r="A1537">
            <v>46043.464456018497</v>
          </cell>
          <cell r="B1537">
            <v>5395</v>
          </cell>
          <cell r="F1537" t="str">
            <v>CC-01947838</v>
          </cell>
          <cell r="J1537" t="str">
            <v>Schedule Service</v>
          </cell>
          <cell r="R1537" t="str">
            <v>BWED163889</v>
          </cell>
          <cell r="AB1537" t="str">
            <v>Attend the site for scheduled service so drain oil from the tank and drained oil from the cooler total 37 liters oil drain. Then change the air filter for the compressor and engine both sides, change the oil filter,change the air oil separator, change all valve kits and change ELGI air lube Plus oil 40 liters. Then start the unit found running ok.</v>
          </cell>
        </row>
        <row r="1538">
          <cell r="A1538">
            <v>46042.684085648201</v>
          </cell>
          <cell r="B1538">
            <v>0</v>
          </cell>
          <cell r="F1538" t="str">
            <v>CC-01947203</v>
          </cell>
          <cell r="J1538" t="str">
            <v>Commissioning</v>
          </cell>
          <cell r="R1538" t="str">
            <v>CYIE212373</v>
          </cell>
          <cell r="AB1538" t="str">
            <v>Commissioning done on dated 20-01-2026</v>
          </cell>
        </row>
        <row r="1539">
          <cell r="A1539">
            <v>46042.632986111101</v>
          </cell>
          <cell r="B1539">
            <v>5700</v>
          </cell>
          <cell r="F1539" t="str">
            <v>CC-01947030</v>
          </cell>
          <cell r="J1539" t="str">
            <v>Schedule Service</v>
          </cell>
          <cell r="R1539" t="str">
            <v>BPGD220035</v>
          </cell>
          <cell r="AB1539" t="str">
            <v>Attend the site for scheduled service so drain oil from the tank and drained oil from the cooler total 115 liters oil drain. Then air filter for compressor and engine both sides, change air oil separator, change all valve kit, change oil filter and ELGI air lube Plus oil 120 liters. Then start the unit found running ok.</v>
          </cell>
        </row>
        <row r="1540">
          <cell r="A1540">
            <v>46042.631053240701</v>
          </cell>
          <cell r="B1540">
            <v>9210</v>
          </cell>
          <cell r="F1540" t="str">
            <v>CC-01947028</v>
          </cell>
          <cell r="J1540" t="str">
            <v>Schedule Service</v>
          </cell>
          <cell r="R1540" t="str">
            <v>BRKD220111</v>
          </cell>
          <cell r="AB1540" t="str">
            <v>Attend the site for scheduled service so drain oil from the tank and drained oil from the cooler total 110 liters oil drain. Then air filter for compressor and engine both sides, change air oil separator, change all valve kit, change oil filter and ELGI air lube Plus oil 120 liters. Then start the unit found running ok.</v>
          </cell>
        </row>
        <row r="1541">
          <cell r="A1541">
            <v>46042.630196759303</v>
          </cell>
          <cell r="B1541">
            <v>12000</v>
          </cell>
          <cell r="F1541" t="str">
            <v>CC-01947026</v>
          </cell>
          <cell r="J1541" t="str">
            <v>Schedule Service</v>
          </cell>
          <cell r="R1541" t="str">
            <v>BULD162559</v>
          </cell>
          <cell r="AB1541" t="str">
            <v>Attend the site for schedule service so drain oil from tank and drain oil from cooler total 38 liters oil drain then change oil filter and compressor side air filter then then oil 40 liters after then start the unit found running ok.</v>
          </cell>
        </row>
        <row r="1542">
          <cell r="A1542">
            <v>46042.558877314797</v>
          </cell>
          <cell r="B1542">
            <v>6180</v>
          </cell>
          <cell r="F1542" t="str">
            <v>CC-01946792</v>
          </cell>
          <cell r="J1542" t="str">
            <v>Schedule Service</v>
          </cell>
          <cell r="R1542" t="str">
            <v>BQED160215</v>
          </cell>
          <cell r="AB1542" t="str">
            <v>Attend the site for scheduled service so drain oil from the tank and drained oil from the cooler total 36 liters oil drain. Then air filter for compressor and engine both sides, change oil filter and ELGI air lube Plus oil 40 liters. Then start the unit found running ok.</v>
          </cell>
        </row>
        <row r="1543">
          <cell r="A1543">
            <v>46042.558043981502</v>
          </cell>
          <cell r="B1543">
            <v>7265</v>
          </cell>
          <cell r="F1543" t="str">
            <v>CC-01946790</v>
          </cell>
          <cell r="J1543" t="str">
            <v>Schedule Service</v>
          </cell>
          <cell r="R1543" t="str">
            <v>BTGD162296</v>
          </cell>
          <cell r="AB1543" t="str">
            <v>Attend the site for scheduled service so drain oil from the tank and drained oil from the cooler total 36 liters oil drain. Then air filter for compressor and engine both sides, change air oil separator, change all valve kit, change oil filter and ELGI air lube Plus oil 40 liters. Then start the unit found running ok.</v>
          </cell>
        </row>
        <row r="1544">
          <cell r="A1544">
            <v>46042.555370370399</v>
          </cell>
          <cell r="B1544">
            <v>7000</v>
          </cell>
          <cell r="F1544" t="str">
            <v>CC-01946778</v>
          </cell>
          <cell r="J1544" t="str">
            <v>Sales Call</v>
          </cell>
          <cell r="R1544" t="str">
            <v>BTDD162190</v>
          </cell>
          <cell r="AB1544" t="str">
            <v>Sales call carried out for HMR update</v>
          </cell>
        </row>
        <row r="1545">
          <cell r="A1545">
            <v>46042.552928240701</v>
          </cell>
          <cell r="B1545">
            <v>2975</v>
          </cell>
          <cell r="F1545" t="str">
            <v>CC-01946770</v>
          </cell>
          <cell r="J1545" t="str">
            <v>Sales Call</v>
          </cell>
          <cell r="R1545" t="str">
            <v>BTKD200646</v>
          </cell>
          <cell r="AB1545" t="str">
            <v>Sales call carried out for HMR update</v>
          </cell>
        </row>
        <row r="1546">
          <cell r="A1546">
            <v>46042.5472337963</v>
          </cell>
          <cell r="B1546">
            <v>10000</v>
          </cell>
          <cell r="F1546" t="str">
            <v>CC-01946740</v>
          </cell>
          <cell r="J1546" t="str">
            <v>Sales Call</v>
          </cell>
          <cell r="R1546" t="str">
            <v>BVED163235</v>
          </cell>
          <cell r="AB1546" t="str">
            <v>Sales call carried out for HMR update</v>
          </cell>
        </row>
        <row r="1547">
          <cell r="A1547">
            <v>46042.531099537002</v>
          </cell>
          <cell r="B1547">
            <v>7900</v>
          </cell>
          <cell r="F1547" t="str">
            <v>CC-01946676</v>
          </cell>
          <cell r="J1547" t="str">
            <v>Sales Call</v>
          </cell>
          <cell r="R1547" t="str">
            <v>BVED163231</v>
          </cell>
          <cell r="AB1547" t="str">
            <v>Sales call carried out for HMR update</v>
          </cell>
        </row>
        <row r="1548">
          <cell r="A1548">
            <v>46042.528356481504</v>
          </cell>
          <cell r="B1548">
            <v>3045</v>
          </cell>
          <cell r="F1548" t="str">
            <v>CC-01946665</v>
          </cell>
          <cell r="J1548" t="str">
            <v>Sales Call</v>
          </cell>
          <cell r="R1548" t="str">
            <v>BVAD121386</v>
          </cell>
          <cell r="AB1548" t="str">
            <v>Sales call carried out for HMR update</v>
          </cell>
        </row>
        <row r="1549">
          <cell r="A1549">
            <v>46042.526099536997</v>
          </cell>
          <cell r="B1549">
            <v>7240</v>
          </cell>
          <cell r="F1549" t="str">
            <v>CC-01946658</v>
          </cell>
          <cell r="J1549" t="str">
            <v>Sales Call</v>
          </cell>
          <cell r="R1549" t="str">
            <v>BSLD230361</v>
          </cell>
          <cell r="AB1549" t="str">
            <v>Sales call carried out for HMR update</v>
          </cell>
        </row>
        <row r="1550">
          <cell r="A1550">
            <v>46042.522916666698</v>
          </cell>
          <cell r="B1550">
            <v>7500</v>
          </cell>
          <cell r="F1550" t="str">
            <v>CC-01946648</v>
          </cell>
          <cell r="J1550" t="str">
            <v>Sales Call</v>
          </cell>
          <cell r="R1550" t="str">
            <v>BSID161968</v>
          </cell>
          <cell r="AB1550" t="str">
            <v>Sales call carried out for HMR update</v>
          </cell>
        </row>
        <row r="1551">
          <cell r="A1551">
            <v>46042.5172916667</v>
          </cell>
          <cell r="B1551">
            <v>8700</v>
          </cell>
          <cell r="F1551" t="str">
            <v>CC-01946623</v>
          </cell>
          <cell r="J1551" t="str">
            <v>Sales Call</v>
          </cell>
          <cell r="R1551" t="str">
            <v>BRDD161036</v>
          </cell>
          <cell r="AB1551" t="str">
            <v>Sales call carried out for HMR update</v>
          </cell>
        </row>
        <row r="1552">
          <cell r="A1552">
            <v>46042.515011574098</v>
          </cell>
          <cell r="B1552">
            <v>10160</v>
          </cell>
          <cell r="F1552" t="str">
            <v>CC-01946612</v>
          </cell>
          <cell r="J1552" t="str">
            <v>Sales Call</v>
          </cell>
          <cell r="R1552" t="str">
            <v>BPBD200118</v>
          </cell>
          <cell r="AB1552" t="str">
            <v>Sales call carried out for HMR update</v>
          </cell>
        </row>
        <row r="1553">
          <cell r="A1553">
            <v>46042.512754629599</v>
          </cell>
          <cell r="B1553">
            <v>9760</v>
          </cell>
          <cell r="F1553" t="str">
            <v>CC-01946599</v>
          </cell>
          <cell r="J1553" t="str">
            <v>Sales Call</v>
          </cell>
          <cell r="R1553" t="str">
            <v>BSGD161904</v>
          </cell>
          <cell r="AB1553" t="str">
            <v>Sales call carried out for HMR update</v>
          </cell>
        </row>
        <row r="1554">
          <cell r="A1554">
            <v>46042.510625000003</v>
          </cell>
          <cell r="B1554">
            <v>9400</v>
          </cell>
          <cell r="F1554" t="str">
            <v>CC-01946588</v>
          </cell>
          <cell r="J1554" t="str">
            <v>Sales Call</v>
          </cell>
          <cell r="R1554" t="str">
            <v>BSGD161898</v>
          </cell>
          <cell r="AB1554" t="str">
            <v>Sales call carried out for HMR update</v>
          </cell>
        </row>
        <row r="1555">
          <cell r="A1555">
            <v>46042.508344907401</v>
          </cell>
          <cell r="B1555">
            <v>6240</v>
          </cell>
          <cell r="F1555" t="str">
            <v>CC-01946579</v>
          </cell>
          <cell r="J1555" t="str">
            <v>Sales Call</v>
          </cell>
          <cell r="R1555" t="str">
            <v>BQKD200048</v>
          </cell>
          <cell r="AB1555" t="str">
            <v>Sales call carried out for HMR update</v>
          </cell>
        </row>
        <row r="1556">
          <cell r="A1556">
            <v>46042.506180555603</v>
          </cell>
          <cell r="B1556">
            <v>8425</v>
          </cell>
          <cell r="F1556" t="str">
            <v>CC-01946574</v>
          </cell>
          <cell r="J1556" t="str">
            <v>Sales Call</v>
          </cell>
          <cell r="R1556" t="str">
            <v>BPLD200068</v>
          </cell>
          <cell r="AB1556" t="str">
            <v>Sales call carried out for HMR update</v>
          </cell>
        </row>
        <row r="1557">
          <cell r="A1557">
            <v>46042.503564814797</v>
          </cell>
          <cell r="B1557">
            <v>9125</v>
          </cell>
          <cell r="F1557" t="str">
            <v>CC-01946568</v>
          </cell>
          <cell r="J1557" t="str">
            <v>Sales Call</v>
          </cell>
          <cell r="R1557" t="str">
            <v>BQKD200047</v>
          </cell>
          <cell r="AB1557" t="str">
            <v>Sales call carried out for HMR update</v>
          </cell>
        </row>
        <row r="1558">
          <cell r="A1558">
            <v>46042.501284722202</v>
          </cell>
          <cell r="B1558">
            <v>11235</v>
          </cell>
          <cell r="F1558" t="str">
            <v>CC-01946554</v>
          </cell>
          <cell r="J1558" t="str">
            <v>Sales Call</v>
          </cell>
          <cell r="R1558" t="str">
            <v>BSKD161467</v>
          </cell>
          <cell r="AB1558" t="str">
            <v>Sales call carried out for HMR update</v>
          </cell>
        </row>
        <row r="1559">
          <cell r="A1559">
            <v>46042.498680555596</v>
          </cell>
          <cell r="B1559">
            <v>7575</v>
          </cell>
          <cell r="F1559" t="str">
            <v>CC-01946548</v>
          </cell>
          <cell r="J1559" t="str">
            <v>Sales Call</v>
          </cell>
          <cell r="R1559" t="str">
            <v>BQID160519</v>
          </cell>
          <cell r="AB1559" t="str">
            <v>Sales call carried out for HMR update</v>
          </cell>
        </row>
        <row r="1560">
          <cell r="A1560">
            <v>46042.495567129597</v>
          </cell>
          <cell r="B1560">
            <v>12825</v>
          </cell>
          <cell r="F1560" t="str">
            <v>CC-01946540</v>
          </cell>
          <cell r="J1560" t="str">
            <v>Sales Call</v>
          </cell>
          <cell r="R1560" t="str">
            <v>BSKD161477</v>
          </cell>
          <cell r="AB1560" t="str">
            <v>Sales call carried out for HMR update</v>
          </cell>
        </row>
        <row r="1561">
          <cell r="A1561">
            <v>46042.4927314815</v>
          </cell>
          <cell r="B1561">
            <v>6300</v>
          </cell>
          <cell r="F1561" t="str">
            <v>CC-01946529</v>
          </cell>
          <cell r="J1561" t="str">
            <v>Sales Call</v>
          </cell>
          <cell r="R1561" t="str">
            <v>BSFD161830</v>
          </cell>
          <cell r="AB1561" t="str">
            <v>Sales call carried out for HMR update</v>
          </cell>
        </row>
        <row r="1562">
          <cell r="A1562">
            <v>46042.490358796298</v>
          </cell>
          <cell r="B1562">
            <v>7980</v>
          </cell>
          <cell r="F1562" t="str">
            <v>CC-01946521</v>
          </cell>
          <cell r="J1562" t="str">
            <v>Sales Call</v>
          </cell>
          <cell r="R1562" t="str">
            <v>BQID160499</v>
          </cell>
          <cell r="AB1562" t="str">
            <v>Sales call carried out for HMR update</v>
          </cell>
        </row>
        <row r="1563">
          <cell r="A1563">
            <v>46042.488090277802</v>
          </cell>
          <cell r="B1563">
            <v>10080</v>
          </cell>
          <cell r="F1563" t="str">
            <v>CC-01946516</v>
          </cell>
          <cell r="J1563" t="str">
            <v>Sales Call</v>
          </cell>
          <cell r="R1563" t="str">
            <v>BOID200231</v>
          </cell>
          <cell r="AB1563" t="str">
            <v>Sales call carried out for HMR update</v>
          </cell>
        </row>
        <row r="1564">
          <cell r="A1564">
            <v>46042.4542476852</v>
          </cell>
          <cell r="B1564">
            <v>5574</v>
          </cell>
          <cell r="F1564" t="str">
            <v>CC-01946388</v>
          </cell>
          <cell r="J1564" t="str">
            <v>Schedule Service</v>
          </cell>
          <cell r="R1564" t="str">
            <v>BXKD164206</v>
          </cell>
          <cell r="AB1564" t="str">
            <v>Attend the site for scheduled service so drain oil from the tank and drained oil from the cooler total 36 liters oil drain. Then air filter for compressor and engine both sides, change oil filter and ELGI air lube Plus oil 40 liters. Then start the unit found running ok.</v>
          </cell>
        </row>
        <row r="1565">
          <cell r="A1565">
            <v>46042.453310185199</v>
          </cell>
          <cell r="B1565">
            <v>549</v>
          </cell>
          <cell r="F1565" t="str">
            <v>CC-01946386</v>
          </cell>
          <cell r="J1565" t="str">
            <v>Schedule Service</v>
          </cell>
          <cell r="R1565" t="str">
            <v>BYED165208</v>
          </cell>
          <cell r="AB1565"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1566">
          <cell r="A1566">
            <v>46041.737453703703</v>
          </cell>
          <cell r="B1566">
            <v>794</v>
          </cell>
          <cell r="F1566" t="str">
            <v>CC-01945992</v>
          </cell>
          <cell r="J1566" t="str">
            <v>Sales Call</v>
          </cell>
          <cell r="R1566" t="str">
            <v>BYLC376467</v>
          </cell>
          <cell r="AB1566" t="str">
            <v>Sales call carried out for HMR update</v>
          </cell>
        </row>
        <row r="1567">
          <cell r="A1567">
            <v>46041.735011574099</v>
          </cell>
          <cell r="B1567">
            <v>1411</v>
          </cell>
          <cell r="F1567" t="str">
            <v>CC-01945979</v>
          </cell>
          <cell r="J1567" t="str">
            <v>General Service</v>
          </cell>
          <cell r="R1567" t="str">
            <v>BXDC373827</v>
          </cell>
          <cell r="AB1567" t="str">
            <v>Courtesy visit carried out</v>
          </cell>
        </row>
        <row r="1568">
          <cell r="A1568">
            <v>46041.733310185198</v>
          </cell>
          <cell r="B1568">
            <v>279</v>
          </cell>
          <cell r="F1568" t="str">
            <v>CC-01945966</v>
          </cell>
          <cell r="J1568" t="str">
            <v>General Service</v>
          </cell>
          <cell r="R1568" t="str">
            <v>BYKC375893</v>
          </cell>
          <cell r="AB1568" t="str">
            <v>Sales call carried out for HMR update</v>
          </cell>
        </row>
        <row r="1569">
          <cell r="A1569">
            <v>46041.731284722198</v>
          </cell>
          <cell r="B1569">
            <v>89683</v>
          </cell>
          <cell r="F1569" t="str">
            <v>CC-01945964</v>
          </cell>
          <cell r="J1569" t="str">
            <v>Schedule Service</v>
          </cell>
          <cell r="R1569" t="str">
            <v>BJGS031396</v>
          </cell>
          <cell r="AB1569" t="str">
            <v>Today we attend the customer site for sheudle service so we change parts during service:- air filter, oil filter, oil and separator then start machine running ok</v>
          </cell>
        </row>
        <row r="1570">
          <cell r="A1570">
            <v>46041.730624999997</v>
          </cell>
          <cell r="B1570">
            <v>89683</v>
          </cell>
          <cell r="F1570" t="str">
            <v>CC-01945961</v>
          </cell>
          <cell r="J1570" t="str">
            <v>Sales Call</v>
          </cell>
          <cell r="R1570" t="str">
            <v>BJGS031396</v>
          </cell>
          <cell r="AB1570" t="str">
            <v>Sales call carried out for HMR update</v>
          </cell>
        </row>
        <row r="1571">
          <cell r="A1571">
            <v>46041.716307870403</v>
          </cell>
          <cell r="B1571">
            <v>7830</v>
          </cell>
          <cell r="F1571" t="str">
            <v>CC-01945925</v>
          </cell>
          <cell r="J1571" t="str">
            <v>Sales Call</v>
          </cell>
          <cell r="R1571" t="str">
            <v>BQHD160418</v>
          </cell>
          <cell r="AB1571" t="str">
            <v>Sales call carried out for HMR update</v>
          </cell>
        </row>
        <row r="1572">
          <cell r="A1572">
            <v>46041.713298611103</v>
          </cell>
          <cell r="B1572">
            <v>8990</v>
          </cell>
          <cell r="F1572" t="str">
            <v>CC-01945917</v>
          </cell>
          <cell r="J1572" t="str">
            <v>Sales Call</v>
          </cell>
          <cell r="R1572" t="str">
            <v>BRHD161299</v>
          </cell>
          <cell r="AB1572" t="str">
            <v>Sales call carried out for HMR update</v>
          </cell>
        </row>
        <row r="1573">
          <cell r="A1573">
            <v>46041.710682870398</v>
          </cell>
          <cell r="B1573">
            <v>5815</v>
          </cell>
          <cell r="F1573" t="str">
            <v>CC-01945908</v>
          </cell>
          <cell r="J1573" t="str">
            <v>Sales Call</v>
          </cell>
          <cell r="R1573" t="str">
            <v>BSAD120582</v>
          </cell>
          <cell r="AB1573" t="str">
            <v>Sales call carried out for HMR update</v>
          </cell>
        </row>
        <row r="1574">
          <cell r="A1574">
            <v>46041.708078703698</v>
          </cell>
          <cell r="B1574">
            <v>4750</v>
          </cell>
          <cell r="F1574" t="str">
            <v>CC-01945897</v>
          </cell>
          <cell r="J1574" t="str">
            <v>Sales Call</v>
          </cell>
          <cell r="R1574" t="str">
            <v>BRKD120213</v>
          </cell>
          <cell r="AB1574" t="str">
            <v>Sales call carried out for HMR update</v>
          </cell>
        </row>
        <row r="1575">
          <cell r="A1575">
            <v>46041.705138888901</v>
          </cell>
          <cell r="B1575">
            <v>1555</v>
          </cell>
          <cell r="F1575" t="str">
            <v>CC-01945889</v>
          </cell>
          <cell r="J1575" t="str">
            <v>Sales Call</v>
          </cell>
          <cell r="R1575" t="str">
            <v>BSFD161825</v>
          </cell>
          <cell r="AB1575" t="str">
            <v>Sales call carried out for HMR update</v>
          </cell>
        </row>
        <row r="1576">
          <cell r="A1576">
            <v>46041.702962962998</v>
          </cell>
          <cell r="B1576">
            <v>80</v>
          </cell>
          <cell r="F1576" t="str">
            <v>CC-01945877</v>
          </cell>
          <cell r="J1576" t="str">
            <v>Sales Call</v>
          </cell>
          <cell r="R1576" t="str">
            <v>BSKD120520</v>
          </cell>
          <cell r="AB1576" t="str">
            <v>Sales call carried out for HMR update</v>
          </cell>
        </row>
        <row r="1577">
          <cell r="A1577">
            <v>46041.700509259303</v>
          </cell>
          <cell r="B1577">
            <v>210</v>
          </cell>
          <cell r="F1577" t="str">
            <v>CC-01945865</v>
          </cell>
          <cell r="J1577" t="str">
            <v>Sales Call</v>
          </cell>
          <cell r="R1577" t="str">
            <v>BSKD120521</v>
          </cell>
          <cell r="AB1577" t="str">
            <v>Sales call carried out for HMR update</v>
          </cell>
        </row>
        <row r="1578">
          <cell r="A1578">
            <v>46041.698159722197</v>
          </cell>
          <cell r="B1578">
            <v>152</v>
          </cell>
          <cell r="F1578" t="str">
            <v>CC-01945857</v>
          </cell>
          <cell r="J1578" t="str">
            <v>Sales Call</v>
          </cell>
          <cell r="R1578" t="str">
            <v>BSKD120524</v>
          </cell>
          <cell r="AB1578" t="str">
            <v>Sales call carried out for HMR update</v>
          </cell>
        </row>
        <row r="1579">
          <cell r="A1579">
            <v>46041.694988425901</v>
          </cell>
          <cell r="B1579">
            <v>2100</v>
          </cell>
          <cell r="F1579" t="str">
            <v>CC-01945845</v>
          </cell>
          <cell r="J1579" t="str">
            <v>Sales Call</v>
          </cell>
          <cell r="R1579" t="str">
            <v>BSKD120530</v>
          </cell>
          <cell r="AB1579" t="str">
            <v>Sales call carried out for HMR update</v>
          </cell>
        </row>
        <row r="1580">
          <cell r="A1580">
            <v>46041.683854166702</v>
          </cell>
          <cell r="B1580">
            <v>13730</v>
          </cell>
          <cell r="F1580" t="str">
            <v>CC-01945812</v>
          </cell>
          <cell r="J1580" t="str">
            <v>Sales Call</v>
          </cell>
          <cell r="R1580" t="str">
            <v>BRGL151464</v>
          </cell>
          <cell r="AB1580" t="str">
            <v>Sales call carried out for HMR update</v>
          </cell>
        </row>
        <row r="1581">
          <cell r="A1581">
            <v>46041.681365740696</v>
          </cell>
          <cell r="B1581">
            <v>10105</v>
          </cell>
          <cell r="F1581" t="str">
            <v>CC-01945807</v>
          </cell>
          <cell r="J1581" t="str">
            <v>Sales Call</v>
          </cell>
          <cell r="R1581" t="str">
            <v>BRBL150944</v>
          </cell>
          <cell r="AB1581" t="str">
            <v>Sales call carried out for HMR update</v>
          </cell>
        </row>
        <row r="1582">
          <cell r="A1582">
            <v>46041.680370370399</v>
          </cell>
          <cell r="B1582">
            <v>177</v>
          </cell>
          <cell r="F1582" t="str">
            <v>CC-01945803</v>
          </cell>
          <cell r="J1582" t="str">
            <v>Complaint - Running With Problem</v>
          </cell>
          <cell r="R1582" t="str">
            <v>BXHD232326</v>
          </cell>
          <cell r="AB1582" t="str">
            <v>Attend the site for complaining of hunting so check control system air leakage found no air leakage dismantled the pressure regulator assembly and check pressure regulator kit found low pressure kit not working properly. Then replace the pressure regulator assembly with a new one under FOC basis and start the unit found running ok</v>
          </cell>
        </row>
        <row r="1583">
          <cell r="A1583">
            <v>46041.677025463003</v>
          </cell>
          <cell r="B1583">
            <v>14370</v>
          </cell>
          <cell r="F1583" t="str">
            <v>CC-01945785</v>
          </cell>
          <cell r="J1583" t="str">
            <v>Sales Call</v>
          </cell>
          <cell r="R1583" t="str">
            <v>BRGL151468</v>
          </cell>
          <cell r="AB1583" t="str">
            <v>Sales call carried out for HMR update</v>
          </cell>
        </row>
        <row r="1584">
          <cell r="A1584">
            <v>46041.673113425903</v>
          </cell>
          <cell r="B1584">
            <v>18700</v>
          </cell>
          <cell r="F1584" t="str">
            <v>CC-01945775</v>
          </cell>
          <cell r="J1584" t="str">
            <v>Sales Call</v>
          </cell>
          <cell r="R1584" t="str">
            <v>BQHD160416</v>
          </cell>
          <cell r="AB1584" t="str">
            <v>Sales call carried out for HMR update</v>
          </cell>
        </row>
        <row r="1585">
          <cell r="A1585">
            <v>46041.670636574097</v>
          </cell>
          <cell r="B1585">
            <v>7380</v>
          </cell>
          <cell r="F1585" t="str">
            <v>CC-01945767</v>
          </cell>
          <cell r="J1585" t="str">
            <v>Sales Call</v>
          </cell>
          <cell r="R1585" t="str">
            <v>BRJD160600</v>
          </cell>
          <cell r="AB1585" t="str">
            <v>Sales call carried out for HMR update</v>
          </cell>
        </row>
        <row r="1586">
          <cell r="A1586">
            <v>46041.665856481501</v>
          </cell>
          <cell r="B1586">
            <v>5800</v>
          </cell>
          <cell r="F1586" t="str">
            <v>CC-01945751</v>
          </cell>
          <cell r="J1586" t="str">
            <v>Sales Call</v>
          </cell>
          <cell r="R1586" t="str">
            <v>GPLL150106</v>
          </cell>
          <cell r="AB1586" t="str">
            <v>Sales call carried out for HMR update</v>
          </cell>
        </row>
        <row r="1587">
          <cell r="A1587">
            <v>46041.663124999999</v>
          </cell>
          <cell r="B1587">
            <v>8600</v>
          </cell>
          <cell r="F1587" t="str">
            <v>CC-01945742</v>
          </cell>
          <cell r="J1587" t="str">
            <v>Sales Call</v>
          </cell>
          <cell r="R1587" t="str">
            <v>BRBD160856</v>
          </cell>
          <cell r="AB1587" t="str">
            <v>Sales call carried out for HMR update</v>
          </cell>
        </row>
        <row r="1588">
          <cell r="A1588">
            <v>46041.660590277803</v>
          </cell>
          <cell r="B1588">
            <v>8580</v>
          </cell>
          <cell r="F1588" t="str">
            <v>CC-01945734</v>
          </cell>
          <cell r="J1588" t="str">
            <v>Sales Call</v>
          </cell>
          <cell r="R1588" t="str">
            <v>BRCD160978</v>
          </cell>
          <cell r="AB1588" t="str">
            <v>Sales call carried out for HMR update</v>
          </cell>
        </row>
        <row r="1589">
          <cell r="A1589">
            <v>46041.6385069444</v>
          </cell>
          <cell r="B1589">
            <v>5695</v>
          </cell>
          <cell r="F1589" t="str">
            <v>CC-01945665</v>
          </cell>
          <cell r="J1589" t="str">
            <v>Sales Call</v>
          </cell>
          <cell r="R1589" t="str">
            <v>BPGD220035</v>
          </cell>
          <cell r="AB1589" t="str">
            <v>Sales call carried out for HMR update</v>
          </cell>
        </row>
        <row r="1590">
          <cell r="A1590">
            <v>46041.635810185202</v>
          </cell>
          <cell r="B1590">
            <v>9200</v>
          </cell>
          <cell r="F1590" t="str">
            <v>CC-01945658</v>
          </cell>
          <cell r="J1590" t="str">
            <v>Sales Call</v>
          </cell>
          <cell r="R1590" t="str">
            <v>BRKD220111</v>
          </cell>
          <cell r="AB1590" t="str">
            <v>Sales call carried out for HMR update</v>
          </cell>
        </row>
        <row r="1591">
          <cell r="A1591">
            <v>46041.631412037001</v>
          </cell>
          <cell r="B1591">
            <v>6175</v>
          </cell>
          <cell r="F1591" t="str">
            <v>CC-01945641</v>
          </cell>
          <cell r="J1591" t="str">
            <v>Sales Call</v>
          </cell>
          <cell r="R1591" t="str">
            <v>BQED160215</v>
          </cell>
          <cell r="AB1591" t="str">
            <v>Sales call carried out for HMR update</v>
          </cell>
        </row>
        <row r="1592">
          <cell r="A1592">
            <v>46041.567395833299</v>
          </cell>
          <cell r="B1592">
            <v>6700</v>
          </cell>
          <cell r="F1592" t="str">
            <v>CC-01945445</v>
          </cell>
          <cell r="J1592" t="str">
            <v>Sales Call</v>
          </cell>
          <cell r="R1592" t="str">
            <v>BRKD160684</v>
          </cell>
          <cell r="AB1592" t="str">
            <v>Sales call carried out for HMR update</v>
          </cell>
        </row>
        <row r="1593">
          <cell r="A1593">
            <v>46041.564247685201</v>
          </cell>
          <cell r="B1593">
            <v>590</v>
          </cell>
          <cell r="F1593" t="str">
            <v>CC-01945430</v>
          </cell>
          <cell r="J1593" t="str">
            <v>Sales Call</v>
          </cell>
          <cell r="R1593" t="str">
            <v>BUAD121111</v>
          </cell>
          <cell r="AB1593" t="str">
            <v>Sales call carried out for HMR update</v>
          </cell>
        </row>
        <row r="1594">
          <cell r="A1594">
            <v>46041.560601851903</v>
          </cell>
          <cell r="B1594">
            <v>4640</v>
          </cell>
          <cell r="F1594" t="str">
            <v>CC-01945427</v>
          </cell>
          <cell r="J1594" t="str">
            <v>Sales Call</v>
          </cell>
          <cell r="R1594" t="str">
            <v>BVJD162957</v>
          </cell>
          <cell r="AB1594" t="str">
            <v>Sales call carried out for HMR update</v>
          </cell>
        </row>
        <row r="1595">
          <cell r="A1595">
            <v>46041.557627314804</v>
          </cell>
          <cell r="B1595">
            <v>7705</v>
          </cell>
          <cell r="F1595" t="str">
            <v>CC-01945425</v>
          </cell>
          <cell r="J1595" t="str">
            <v>Sales Call</v>
          </cell>
          <cell r="R1595" t="str">
            <v>BUAD162630</v>
          </cell>
          <cell r="AB1595" t="str">
            <v>Sales call carried out for HMR update</v>
          </cell>
        </row>
        <row r="1596">
          <cell r="A1596">
            <v>46041.553715277798</v>
          </cell>
          <cell r="B1596">
            <v>5830</v>
          </cell>
          <cell r="F1596" t="str">
            <v>CC-01945420</v>
          </cell>
          <cell r="J1596" t="str">
            <v>Sales Call</v>
          </cell>
          <cell r="R1596" t="str">
            <v>BUID162940</v>
          </cell>
          <cell r="AB1596" t="str">
            <v>Sales call carried out for HMR update</v>
          </cell>
        </row>
        <row r="1597">
          <cell r="A1597">
            <v>46041.550891203697</v>
          </cell>
          <cell r="B1597">
            <v>7100</v>
          </cell>
          <cell r="F1597" t="str">
            <v>CC-01945411</v>
          </cell>
          <cell r="J1597" t="str">
            <v>Sales Call</v>
          </cell>
          <cell r="R1597" t="str">
            <v>BUGD162852</v>
          </cell>
          <cell r="AB1597" t="str">
            <v>Sales call carried out for HMR update</v>
          </cell>
        </row>
        <row r="1598">
          <cell r="A1598">
            <v>46041.547870370399</v>
          </cell>
          <cell r="B1598">
            <v>5850</v>
          </cell>
          <cell r="F1598" t="str">
            <v>CC-01945399</v>
          </cell>
          <cell r="J1598" t="str">
            <v>Sales Call</v>
          </cell>
          <cell r="R1598" t="str">
            <v>BTHD162350</v>
          </cell>
          <cell r="AB1598" t="str">
            <v>Sales call carried out for HMR update</v>
          </cell>
        </row>
        <row r="1599">
          <cell r="A1599">
            <v>46041.542222222197</v>
          </cell>
          <cell r="B1599">
            <v>10595</v>
          </cell>
          <cell r="F1599" t="str">
            <v>CC-01945367</v>
          </cell>
          <cell r="J1599" t="str">
            <v>Sales Call</v>
          </cell>
          <cell r="R1599" t="str">
            <v>BUAD162625</v>
          </cell>
          <cell r="AB1599" t="str">
            <v>Sales call carried out for HMR update</v>
          </cell>
        </row>
        <row r="1600">
          <cell r="A1600">
            <v>46041.539675925902</v>
          </cell>
          <cell r="B1600">
            <v>6800</v>
          </cell>
          <cell r="F1600" t="str">
            <v>CC-01945354</v>
          </cell>
          <cell r="J1600" t="str">
            <v>Sales Call</v>
          </cell>
          <cell r="R1600" t="str">
            <v>BULL160564</v>
          </cell>
          <cell r="AB1600" t="str">
            <v>Sales call carried out for HMR update</v>
          </cell>
        </row>
        <row r="1601">
          <cell r="A1601">
            <v>46041.536909722199</v>
          </cell>
          <cell r="B1601">
            <v>6266</v>
          </cell>
          <cell r="F1601" t="str">
            <v>CC-01945345</v>
          </cell>
          <cell r="J1601" t="str">
            <v>Sales Call</v>
          </cell>
          <cell r="R1601" t="str">
            <v>BUAL160594</v>
          </cell>
          <cell r="AB1601" t="str">
            <v>Sales call carried out for HMR update</v>
          </cell>
        </row>
        <row r="1602">
          <cell r="A1602">
            <v>46041.533969907403</v>
          </cell>
          <cell r="B1602">
            <v>11990</v>
          </cell>
          <cell r="F1602" t="str">
            <v>CC-01945335</v>
          </cell>
          <cell r="J1602" t="str">
            <v>Sales Call</v>
          </cell>
          <cell r="R1602" t="str">
            <v>BULD162559</v>
          </cell>
          <cell r="AB1602" t="str">
            <v>Sales call carried out for HMR update</v>
          </cell>
        </row>
        <row r="1603">
          <cell r="A1603">
            <v>46041.529108796298</v>
          </cell>
          <cell r="B1603">
            <v>9680</v>
          </cell>
          <cell r="F1603" t="str">
            <v>CC-01945314</v>
          </cell>
          <cell r="J1603" t="str">
            <v>Sales Call</v>
          </cell>
          <cell r="R1603" t="str">
            <v>BTDD162186</v>
          </cell>
          <cell r="AB1603" t="str">
            <v>Sales call carried out for HMR update</v>
          </cell>
        </row>
        <row r="1604">
          <cell r="A1604">
            <v>46041.525185185201</v>
          </cell>
          <cell r="B1604">
            <v>9680</v>
          </cell>
          <cell r="F1604" t="str">
            <v>CC-01945301</v>
          </cell>
          <cell r="J1604" t="str">
            <v>Sales Call</v>
          </cell>
          <cell r="R1604" t="str">
            <v>BTDD162192</v>
          </cell>
          <cell r="AB1604" t="str">
            <v>Sales call carried out for HMR update</v>
          </cell>
        </row>
        <row r="1605">
          <cell r="A1605">
            <v>46041.522881944402</v>
          </cell>
          <cell r="B1605">
            <v>9155</v>
          </cell>
          <cell r="F1605" t="str">
            <v>CC-01945292</v>
          </cell>
          <cell r="J1605" t="str">
            <v>Sales Call</v>
          </cell>
          <cell r="R1605" t="str">
            <v>BTFD162243</v>
          </cell>
          <cell r="AB1605" t="str">
            <v>Sales call carried out for HMR update</v>
          </cell>
        </row>
        <row r="1606">
          <cell r="A1606">
            <v>46041.520358796297</v>
          </cell>
          <cell r="B1606">
            <v>11600</v>
          </cell>
          <cell r="F1606" t="str">
            <v>CC-01945285</v>
          </cell>
          <cell r="J1606" t="str">
            <v>Sales Call</v>
          </cell>
          <cell r="R1606" t="str">
            <v>BTFD162244</v>
          </cell>
          <cell r="AB1606" t="str">
            <v>Sales call carried out for HMR update</v>
          </cell>
        </row>
        <row r="1607">
          <cell r="A1607">
            <v>46041.517685185201</v>
          </cell>
          <cell r="B1607">
            <v>10500</v>
          </cell>
          <cell r="F1607" t="str">
            <v>CC-01945277</v>
          </cell>
          <cell r="J1607" t="str">
            <v>Sales Call</v>
          </cell>
          <cell r="R1607" t="str">
            <v>BTED162217</v>
          </cell>
          <cell r="AB1607" t="str">
            <v>Sales call carried out for HMR update</v>
          </cell>
        </row>
        <row r="1608">
          <cell r="A1608">
            <v>46041.514837962997</v>
          </cell>
          <cell r="B1608">
            <v>7260</v>
          </cell>
          <cell r="F1608" t="str">
            <v>CC-01945268</v>
          </cell>
          <cell r="J1608" t="str">
            <v>Sales Call</v>
          </cell>
          <cell r="R1608" t="str">
            <v>BTGD162296</v>
          </cell>
          <cell r="AB1608" t="str">
            <v>Sales call carried out for HMR update</v>
          </cell>
        </row>
        <row r="1609">
          <cell r="A1609">
            <v>46041.512395833299</v>
          </cell>
          <cell r="B1609">
            <v>10360</v>
          </cell>
          <cell r="F1609" t="str">
            <v>CC-01945252</v>
          </cell>
          <cell r="J1609" t="str">
            <v>Sales Call</v>
          </cell>
          <cell r="R1609" t="str">
            <v>BTJD162046</v>
          </cell>
          <cell r="AB1609" t="str">
            <v>Sales call carried out for HMR update</v>
          </cell>
        </row>
        <row r="1610">
          <cell r="A1610">
            <v>46041.511504629598</v>
          </cell>
          <cell r="B1610">
            <v>697</v>
          </cell>
          <cell r="F1610" t="str">
            <v>CC-01945245</v>
          </cell>
          <cell r="J1610" t="str">
            <v>General Service</v>
          </cell>
          <cell r="R1610" t="str">
            <v>BXDS036810</v>
          </cell>
          <cell r="AB1610" t="str">
            <v>Today we attend the customer site for general visit so we check and found that compressor running ok</v>
          </cell>
        </row>
        <row r="1611">
          <cell r="A1611">
            <v>46041.5078125</v>
          </cell>
          <cell r="B1611">
            <v>9260</v>
          </cell>
          <cell r="F1611" t="str">
            <v>CC-01945223</v>
          </cell>
          <cell r="J1611" t="str">
            <v>Sales Call</v>
          </cell>
          <cell r="R1611" t="str">
            <v>BTCD162159</v>
          </cell>
          <cell r="AB1611" t="str">
            <v>Sales call carried out for HMR update</v>
          </cell>
        </row>
        <row r="1612">
          <cell r="A1612">
            <v>46041.5053819444</v>
          </cell>
          <cell r="B1612">
            <v>9260</v>
          </cell>
          <cell r="F1612" t="str">
            <v>CC-01945204</v>
          </cell>
          <cell r="J1612" t="str">
            <v>Sales Call</v>
          </cell>
          <cell r="R1612" t="str">
            <v>BSID161973</v>
          </cell>
          <cell r="AB1612" t="str">
            <v>Sales call carried out for HMR update</v>
          </cell>
        </row>
        <row r="1613">
          <cell r="A1613">
            <v>46041.501493055599</v>
          </cell>
          <cell r="B1613">
            <v>8475</v>
          </cell>
          <cell r="F1613" t="str">
            <v>CC-01945188</v>
          </cell>
          <cell r="J1613" t="str">
            <v>Sales Call</v>
          </cell>
          <cell r="R1613" t="str">
            <v>BSAD230391</v>
          </cell>
          <cell r="AB1613" t="str">
            <v>Sales call carried out for HMR update</v>
          </cell>
        </row>
        <row r="1614">
          <cell r="A1614">
            <v>46041.499004629601</v>
          </cell>
          <cell r="B1614">
            <v>6915</v>
          </cell>
          <cell r="F1614" t="str">
            <v>CC-01945178</v>
          </cell>
          <cell r="J1614" t="str">
            <v>Sales Call</v>
          </cell>
          <cell r="R1614" t="str">
            <v>BSHD200586</v>
          </cell>
          <cell r="AB1614" t="str">
            <v>Sales call carried out for HMR update</v>
          </cell>
        </row>
        <row r="1615">
          <cell r="A1615">
            <v>46041.496435185203</v>
          </cell>
          <cell r="B1615">
            <v>9350</v>
          </cell>
          <cell r="F1615" t="str">
            <v>CC-01945166</v>
          </cell>
          <cell r="J1615" t="str">
            <v>Sales Call</v>
          </cell>
          <cell r="R1615" t="str">
            <v>BSKD161462</v>
          </cell>
          <cell r="AB1615" t="str">
            <v>Sales call carried out for HMR update</v>
          </cell>
        </row>
        <row r="1616">
          <cell r="A1616">
            <v>46041.2756828704</v>
          </cell>
          <cell r="B1616">
            <v>5816</v>
          </cell>
          <cell r="F1616" t="str">
            <v>CC-01944760</v>
          </cell>
          <cell r="J1616" t="str">
            <v>Schedule Service - AMC</v>
          </cell>
          <cell r="R1616" t="str">
            <v>BUBF111245</v>
          </cell>
          <cell r="AB1616" t="str">
            <v>AMC visit carried out</v>
          </cell>
        </row>
        <row r="1617">
          <cell r="A1617">
            <v>46041.273125</v>
          </cell>
          <cell r="B1617">
            <v>3788</v>
          </cell>
          <cell r="F1617" t="str">
            <v>CC-01944745</v>
          </cell>
          <cell r="J1617" t="str">
            <v>Schedule Service - AMC</v>
          </cell>
          <cell r="R1617" t="str">
            <v>BUES034992</v>
          </cell>
          <cell r="AB1617" t="str">
            <v>AMC visit carried out</v>
          </cell>
        </row>
        <row r="1618">
          <cell r="A1618">
            <v>46041.272048611099</v>
          </cell>
          <cell r="B1618">
            <v>8815</v>
          </cell>
          <cell r="F1618" t="str">
            <v>CC-01944741</v>
          </cell>
          <cell r="J1618" t="str">
            <v>Schedule Service - AMC</v>
          </cell>
          <cell r="R1618" t="str">
            <v>BUAF111226</v>
          </cell>
          <cell r="AB1618" t="str">
            <v>AMC visit carried out</v>
          </cell>
        </row>
        <row r="1619">
          <cell r="A1619">
            <v>46041.271701388898</v>
          </cell>
          <cell r="B1619">
            <v>6862</v>
          </cell>
          <cell r="F1619" t="str">
            <v>CC-01944740</v>
          </cell>
          <cell r="J1619" t="str">
            <v>Schedule Service - AMC</v>
          </cell>
          <cell r="R1619" t="str">
            <v>BUES035120</v>
          </cell>
          <cell r="AB1619" t="str">
            <v>AMC visit carried out</v>
          </cell>
        </row>
        <row r="1620">
          <cell r="A1620">
            <v>46039.5563541667</v>
          </cell>
          <cell r="B1620">
            <v>1980</v>
          </cell>
          <cell r="F1620" t="str">
            <v>CC-01944067</v>
          </cell>
          <cell r="J1620" t="str">
            <v>Complaint - Running With Problem</v>
          </cell>
          <cell r="R1620" t="str">
            <v>BXFD232225</v>
          </cell>
          <cell r="AB1620" t="str">
            <v>Attend the site for low drilling Rpm so followings Job are done check the compressor on running found idail rpm high and drilling Rpm low than reset the speed regulator and wateryeld regulator after work done than start the unit running good condition no air leakeag no oil leakage unit running on drilling 1470 rpm at 21kg unit running satisfaction</v>
          </cell>
        </row>
        <row r="1621">
          <cell r="A1621">
            <v>46038.582453703697</v>
          </cell>
          <cell r="B1621">
            <v>9044</v>
          </cell>
          <cell r="F1621" t="str">
            <v>CC-01943097</v>
          </cell>
          <cell r="J1621" t="str">
            <v>Schedule Service</v>
          </cell>
          <cell r="R1621" t="str">
            <v>BWLS032007</v>
          </cell>
          <cell r="AB1621" t="str">
            <v>Today we attend the customer site for sheudle service so we change parts during service:- air filter, oil filter, oil, separator and valve kit then start machine running ok</v>
          </cell>
        </row>
        <row r="1622">
          <cell r="A1622">
            <v>46037.651064814803</v>
          </cell>
          <cell r="B1622">
            <v>70</v>
          </cell>
          <cell r="F1622" t="str">
            <v>CC-01942305</v>
          </cell>
          <cell r="J1622" t="str">
            <v>Sales Call</v>
          </cell>
          <cell r="R1622" t="str">
            <v>BYFD201821</v>
          </cell>
          <cell r="AB1622" t="str">
            <v>Sales call logged for HMR update</v>
          </cell>
        </row>
        <row r="1623">
          <cell r="A1623">
            <v>46037.6485763889</v>
          </cell>
          <cell r="B1623">
            <v>15</v>
          </cell>
          <cell r="F1623" t="str">
            <v>CC-01942292</v>
          </cell>
          <cell r="J1623" t="str">
            <v>Sales Call</v>
          </cell>
          <cell r="R1623" t="str">
            <v>BYID165412</v>
          </cell>
          <cell r="AB1623" t="str">
            <v>Sales call logged for HMR update</v>
          </cell>
        </row>
        <row r="1624">
          <cell r="A1624">
            <v>46037.644907407397</v>
          </cell>
          <cell r="B1624">
            <v>200</v>
          </cell>
          <cell r="F1624" t="str">
            <v>CC-01942284</v>
          </cell>
          <cell r="J1624" t="str">
            <v>Sales Call</v>
          </cell>
          <cell r="R1624" t="str">
            <v>BYHD165347</v>
          </cell>
          <cell r="AB1624" t="str">
            <v>Sales call logged for HMR update</v>
          </cell>
        </row>
        <row r="1625">
          <cell r="A1625">
            <v>46037.641319444403</v>
          </cell>
          <cell r="B1625">
            <v>35</v>
          </cell>
          <cell r="F1625" t="str">
            <v>CC-01942274</v>
          </cell>
          <cell r="J1625" t="str">
            <v>Sales Call</v>
          </cell>
          <cell r="R1625" t="str">
            <v>BYHD165336</v>
          </cell>
          <cell r="AB1625" t="str">
            <v>Sales call logged for HMR update</v>
          </cell>
        </row>
        <row r="1626">
          <cell r="A1626">
            <v>46037.638298611098</v>
          </cell>
          <cell r="B1626">
            <v>150</v>
          </cell>
          <cell r="F1626" t="str">
            <v>CC-01942264</v>
          </cell>
          <cell r="J1626" t="str">
            <v>Sales Call</v>
          </cell>
          <cell r="R1626" t="str">
            <v>BYHD232906</v>
          </cell>
          <cell r="AB1626" t="str">
            <v>Sales call logged for HMR update</v>
          </cell>
        </row>
        <row r="1627">
          <cell r="A1627">
            <v>46037.635625000003</v>
          </cell>
          <cell r="B1627">
            <v>390</v>
          </cell>
          <cell r="F1627" t="str">
            <v>CC-01942260</v>
          </cell>
          <cell r="J1627" t="str">
            <v>Sales Call</v>
          </cell>
          <cell r="R1627" t="str">
            <v>BYLD164914</v>
          </cell>
          <cell r="AB1627" t="str">
            <v>Sales call logged for HMR update</v>
          </cell>
        </row>
        <row r="1628">
          <cell r="A1628">
            <v>46037.632164351897</v>
          </cell>
          <cell r="B1628">
            <v>135</v>
          </cell>
          <cell r="F1628" t="str">
            <v>CC-01942252</v>
          </cell>
          <cell r="J1628" t="str">
            <v>Sales Call</v>
          </cell>
          <cell r="R1628" t="str">
            <v>BYCD201765</v>
          </cell>
          <cell r="AB1628" t="str">
            <v>Sales call logged for HMR update</v>
          </cell>
        </row>
        <row r="1629">
          <cell r="A1629">
            <v>46037.629027777803</v>
          </cell>
          <cell r="B1629">
            <v>360</v>
          </cell>
          <cell r="F1629" t="str">
            <v>CC-01942244</v>
          </cell>
          <cell r="J1629" t="str">
            <v>Sales Call</v>
          </cell>
          <cell r="R1629" t="str">
            <v>BYFD165260</v>
          </cell>
          <cell r="AB1629" t="str">
            <v>Sales call logged for HMR update</v>
          </cell>
        </row>
        <row r="1630">
          <cell r="A1630">
            <v>46037.625682870399</v>
          </cell>
          <cell r="B1630">
            <v>555</v>
          </cell>
          <cell r="F1630" t="str">
            <v>CC-01942239</v>
          </cell>
          <cell r="J1630" t="str">
            <v>Sales Call</v>
          </cell>
          <cell r="R1630" t="str">
            <v>BYCD165091</v>
          </cell>
          <cell r="AB1630" t="str">
            <v>Sales call logged for HMR update</v>
          </cell>
        </row>
        <row r="1631">
          <cell r="A1631">
            <v>46037.621736111098</v>
          </cell>
          <cell r="B1631">
            <v>380</v>
          </cell>
          <cell r="F1631" t="str">
            <v>CC-01942234</v>
          </cell>
          <cell r="J1631" t="str">
            <v>Sales Call</v>
          </cell>
          <cell r="R1631" t="str">
            <v>BYFD232840</v>
          </cell>
          <cell r="AB1631" t="str">
            <v>Sales call logged for HMR update</v>
          </cell>
        </row>
        <row r="1632">
          <cell r="A1632">
            <v>46037.604664351798</v>
          </cell>
          <cell r="B1632">
            <v>120</v>
          </cell>
          <cell r="F1632" t="str">
            <v>CC-01942185</v>
          </cell>
          <cell r="J1632" t="str">
            <v>Sales Call</v>
          </cell>
          <cell r="R1632" t="str">
            <v>BYFD165254</v>
          </cell>
          <cell r="AB1632" t="str">
            <v>Sales call logged for HMR update</v>
          </cell>
        </row>
        <row r="1633">
          <cell r="A1633">
            <v>46037.596250000002</v>
          </cell>
          <cell r="B1633">
            <v>100</v>
          </cell>
          <cell r="F1633" t="str">
            <v>CC-01942171</v>
          </cell>
          <cell r="J1633" t="str">
            <v>Sales Call</v>
          </cell>
          <cell r="R1633" t="str">
            <v>BYGD232855</v>
          </cell>
          <cell r="AB1633" t="str">
            <v>Sales call carried our for HMR update</v>
          </cell>
        </row>
        <row r="1634">
          <cell r="A1634">
            <v>46037.592361111099</v>
          </cell>
          <cell r="B1634">
            <v>1440</v>
          </cell>
          <cell r="F1634" t="str">
            <v>CC-01942160</v>
          </cell>
          <cell r="J1634" t="str">
            <v>Sales Call</v>
          </cell>
          <cell r="R1634" t="str">
            <v>BYLD232534</v>
          </cell>
          <cell r="AB1634" t="str">
            <v>Sales call carried our for HMR update</v>
          </cell>
        </row>
        <row r="1635">
          <cell r="A1635">
            <v>46037.589293981502</v>
          </cell>
          <cell r="B1635">
            <v>510</v>
          </cell>
          <cell r="F1635" t="str">
            <v>CC-01942155</v>
          </cell>
          <cell r="J1635" t="str">
            <v>Sales Call</v>
          </cell>
          <cell r="R1635" t="str">
            <v>BYED165208</v>
          </cell>
          <cell r="AB1635" t="str">
            <v>Sales call carried our for HMR update</v>
          </cell>
        </row>
        <row r="1636">
          <cell r="A1636">
            <v>46037.581562500003</v>
          </cell>
          <cell r="B1636">
            <v>395</v>
          </cell>
          <cell r="F1636" t="str">
            <v>CC-01942139</v>
          </cell>
          <cell r="J1636" t="str">
            <v>Sales Call</v>
          </cell>
          <cell r="R1636" t="str">
            <v>BYEL161723</v>
          </cell>
          <cell r="AB1636" t="str">
            <v>Sales call carried our for HMR update</v>
          </cell>
        </row>
        <row r="1637">
          <cell r="A1637">
            <v>46037.578923611101</v>
          </cell>
          <cell r="B1637">
            <v>497</v>
          </cell>
          <cell r="F1637" t="str">
            <v>CC-01942133</v>
          </cell>
          <cell r="J1637" t="str">
            <v>Sales Call</v>
          </cell>
          <cell r="R1637" t="str">
            <v>BXAD231960</v>
          </cell>
          <cell r="AB1637" t="str">
            <v>Sales call carried our for HMR update</v>
          </cell>
        </row>
        <row r="1638">
          <cell r="A1638">
            <v>46037.480694444399</v>
          </cell>
          <cell r="B1638">
            <v>3777</v>
          </cell>
          <cell r="F1638" t="str">
            <v>CC-01941866</v>
          </cell>
          <cell r="J1638" t="str">
            <v>Complaint - Running With Problem</v>
          </cell>
          <cell r="R1638" t="str">
            <v>BYAS044711</v>
          </cell>
          <cell r="AB1638" t="str">
            <v>Today we attend the customer site for complain oil likage from sefty valve so we check and found that separator chock so we change separator under foc and change oil then start machine running ok On January 9, the unit recorded a high sump pressure error. Upon noticing this error, the customer immediately stopped the compressor to prevent further technical complications or safety risks. During this period, the unit was not in operation. The customer shifted their load to an alternate standby compressor to maintain their production requirements. The customer officially reported the high sump pressure complaint four days after the initial trip. Our service engineer visited the site following the complaint. Upon inspection, it was confirmed that the Air Oil Separator (AOS) was choked, showing a differential pressure of 3.4 bar to 3.8 bar. The high temperature warning on 16/01/2026 was noted during the diagnostic and testing phase while the engineer was addressing the sump pressure issue. It is important to note that a scheduled service was just completed on 03-01-2026, where the Air Filter, Oil Filter, and Pre-filter were replaced. The unit is currently within its standard warranty period. customer use alternate compressor.....Unit is running after changing AOS from dealer stock and FOC under approval stage....Pramod-30-01-2026...Waiting for Checklist to raise FOC (RKC-02-02-26). call closed.</v>
          </cell>
        </row>
        <row r="1639">
          <cell r="A1639">
            <v>46037.287638888898</v>
          </cell>
          <cell r="B1639">
            <v>35</v>
          </cell>
          <cell r="F1639" t="str">
            <v>CC-01941726</v>
          </cell>
          <cell r="J1639" t="str">
            <v>Schedule Service - AMC</v>
          </cell>
          <cell r="R1639" t="str">
            <v>CRIE663198</v>
          </cell>
          <cell r="AB1639" t="str">
            <v>AMC visit done</v>
          </cell>
        </row>
        <row r="1640">
          <cell r="A1640">
            <v>46037.2875347222</v>
          </cell>
          <cell r="B1640">
            <v>0</v>
          </cell>
          <cell r="F1640" t="str">
            <v>CC-01941725</v>
          </cell>
          <cell r="J1640" t="str">
            <v>Schedule Service - AMC</v>
          </cell>
          <cell r="R1640" t="str">
            <v>CSBE564479</v>
          </cell>
          <cell r="AB1640" t="str">
            <v>AMC visit done</v>
          </cell>
        </row>
        <row r="1641">
          <cell r="A1641">
            <v>46037.287430555603</v>
          </cell>
          <cell r="B1641">
            <v>250</v>
          </cell>
          <cell r="F1641" t="str">
            <v>CC-01941724</v>
          </cell>
          <cell r="J1641" t="str">
            <v>Schedule Service - AMC</v>
          </cell>
          <cell r="R1641" t="str">
            <v>CIHE600078</v>
          </cell>
          <cell r="AB1641" t="str">
            <v>AMC visit done</v>
          </cell>
        </row>
        <row r="1642">
          <cell r="A1642">
            <v>46036.686585648102</v>
          </cell>
          <cell r="B1642">
            <v>0</v>
          </cell>
          <cell r="F1642" t="str">
            <v>CC-01941381</v>
          </cell>
          <cell r="J1642" t="str">
            <v>Commissioning</v>
          </cell>
          <cell r="R1642" t="str">
            <v>DYEL141388</v>
          </cell>
          <cell r="AB1642" t="str">
            <v>Commissioning done on dated 14-01-2026</v>
          </cell>
        </row>
        <row r="1643">
          <cell r="A1643">
            <v>46036.575810185197</v>
          </cell>
          <cell r="B1643">
            <v>2073</v>
          </cell>
          <cell r="F1643" t="str">
            <v>CC-01941106</v>
          </cell>
          <cell r="J1643" t="str">
            <v>Schedule Service</v>
          </cell>
          <cell r="R1643" t="str">
            <v>BXHD164701</v>
          </cell>
          <cell r="AB1643" t="str">
            <v>Attend the site for schedule service so total drain oil from tank and oil cooler 38 litres after then replace air filter engine and compressor both side, replace main oil filter 2nos, replace separator filter, valve kit are replaced actuator kit 2 nos., pressure regulator kit 2nos., arv kit 1 no. After replacement of all parts plugged in the drain plugs and total topped up oil in tank 42 litres with two dead cranks. After schedule service done start and run the unit on load condition adjust the line pressure to 17 bar at 1300 idle rpm unit is running in normal parameters.</v>
          </cell>
        </row>
        <row r="1644">
          <cell r="A1644">
            <v>46036.510925925897</v>
          </cell>
          <cell r="B1644">
            <v>300</v>
          </cell>
          <cell r="F1644" t="str">
            <v>CC-01940902</v>
          </cell>
          <cell r="J1644" t="str">
            <v>Sales Call</v>
          </cell>
          <cell r="R1644" t="str">
            <v>BYBL161686</v>
          </cell>
          <cell r="AB1644" t="str">
            <v>Sales call carried our for HMR update</v>
          </cell>
        </row>
        <row r="1645">
          <cell r="A1645">
            <v>46036.496990740699</v>
          </cell>
          <cell r="B1645">
            <v>576</v>
          </cell>
          <cell r="F1645" t="str">
            <v>CC-01940856</v>
          </cell>
          <cell r="J1645" t="str">
            <v>Sales Call</v>
          </cell>
          <cell r="R1645" t="str">
            <v>BYAL154188</v>
          </cell>
          <cell r="AB1645" t="str">
            <v>Sales call carried out for HMR update</v>
          </cell>
        </row>
        <row r="1646">
          <cell r="A1646">
            <v>46036.488252314797</v>
          </cell>
          <cell r="B1646">
            <v>220</v>
          </cell>
          <cell r="F1646" t="str">
            <v>CC-01940837</v>
          </cell>
          <cell r="J1646" t="str">
            <v>Sales Call</v>
          </cell>
          <cell r="R1646" t="str">
            <v>BYCL161693</v>
          </cell>
          <cell r="AB1646" t="str">
            <v>Sales call carried out for HMR update</v>
          </cell>
        </row>
        <row r="1647">
          <cell r="A1647">
            <v>46036.485081018502</v>
          </cell>
          <cell r="B1647">
            <v>1620</v>
          </cell>
          <cell r="F1647" t="str">
            <v>CC-01940830</v>
          </cell>
          <cell r="J1647" t="str">
            <v>Sales Call</v>
          </cell>
          <cell r="R1647" t="str">
            <v>BYJD232405</v>
          </cell>
          <cell r="AB1647" t="str">
            <v>Sales call carried out for HMR update</v>
          </cell>
        </row>
        <row r="1648">
          <cell r="A1648">
            <v>46036.482465277797</v>
          </cell>
          <cell r="B1648">
            <v>1590</v>
          </cell>
          <cell r="F1648" t="str">
            <v>CC-01940816</v>
          </cell>
          <cell r="J1648" t="str">
            <v>Sales Call</v>
          </cell>
          <cell r="R1648" t="str">
            <v>BXID201595</v>
          </cell>
          <cell r="AB1648" t="str">
            <v>Sales call carried out for HMR update</v>
          </cell>
        </row>
        <row r="1649">
          <cell r="A1649">
            <v>46036.478981481501</v>
          </cell>
          <cell r="B1649">
            <v>480</v>
          </cell>
          <cell r="F1649" t="str">
            <v>CC-01940806</v>
          </cell>
          <cell r="J1649" t="str">
            <v>Sales Call</v>
          </cell>
          <cell r="R1649" t="str">
            <v>BYLD164891</v>
          </cell>
          <cell r="AB1649" t="str">
            <v>Sales call carried out for HMR update</v>
          </cell>
        </row>
        <row r="1650">
          <cell r="A1650">
            <v>46036.2789583333</v>
          </cell>
          <cell r="B1650">
            <v>63364</v>
          </cell>
          <cell r="F1650" t="str">
            <v>CC-01940453</v>
          </cell>
          <cell r="J1650" t="str">
            <v>Schedule Service - AMC</v>
          </cell>
          <cell r="R1650" t="str">
            <v>BMBL160078</v>
          </cell>
          <cell r="AB1650" t="str">
            <v>AMC visit carried out</v>
          </cell>
        </row>
        <row r="1651">
          <cell r="A1651">
            <v>46036.276226851798</v>
          </cell>
          <cell r="B1651">
            <v>25130</v>
          </cell>
          <cell r="F1651" t="str">
            <v>CC-01940428</v>
          </cell>
          <cell r="J1651" t="str">
            <v>Schedule Service - AMC</v>
          </cell>
          <cell r="R1651" t="str">
            <v>BIFS040367</v>
          </cell>
          <cell r="AB1651" t="str">
            <v>AMC visit carried out</v>
          </cell>
        </row>
        <row r="1652">
          <cell r="A1652">
            <v>46036.276006944398</v>
          </cell>
          <cell r="B1652">
            <v>24975</v>
          </cell>
          <cell r="F1652" t="str">
            <v>CC-01940426</v>
          </cell>
          <cell r="J1652" t="str">
            <v>Schedule Service - AMC</v>
          </cell>
          <cell r="R1652" t="str">
            <v>BSCS037531</v>
          </cell>
          <cell r="AB1652" t="str">
            <v>AMC visit carried out</v>
          </cell>
        </row>
        <row r="1653">
          <cell r="A1653">
            <v>46035.701134259303</v>
          </cell>
          <cell r="B1653">
            <v>52293</v>
          </cell>
          <cell r="F1653" t="str">
            <v>CC-01940226</v>
          </cell>
          <cell r="J1653" t="str">
            <v>Schedule Service</v>
          </cell>
          <cell r="R1653" t="str">
            <v>BKAS040272</v>
          </cell>
          <cell r="AB1653" t="str">
            <v>Today we attend the customer site for sheudle service and oil likage so we change parts:- Air filter, oil filter, oil, separator,hose oil tank to cooler and cooler assembly then start machine running ok</v>
          </cell>
        </row>
        <row r="1654">
          <cell r="A1654">
            <v>46035.667222222197</v>
          </cell>
          <cell r="B1654">
            <v>2000</v>
          </cell>
          <cell r="F1654" t="str">
            <v>CC-01940113</v>
          </cell>
          <cell r="J1654" t="str">
            <v>Schedule Service</v>
          </cell>
          <cell r="R1654" t="str">
            <v>BXAD164301</v>
          </cell>
          <cell r="AB1654" t="str">
            <v>Parts quotation shared with customer but several reminder customer didn't approve to carry service job.</v>
          </cell>
        </row>
        <row r="1655">
          <cell r="A1655">
            <v>46035.567754629599</v>
          </cell>
          <cell r="B1655">
            <v>0</v>
          </cell>
          <cell r="F1655" t="str">
            <v>CC-01939794</v>
          </cell>
          <cell r="J1655" t="str">
            <v>Commissioning</v>
          </cell>
          <cell r="R1655" t="str">
            <v>CYIE212368</v>
          </cell>
          <cell r="AB1655" t="str">
            <v>Commissioning done on dated 13-01-2026</v>
          </cell>
        </row>
        <row r="1656">
          <cell r="A1656">
            <v>46035.542129629597</v>
          </cell>
          <cell r="B1656">
            <v>15976</v>
          </cell>
          <cell r="F1656" t="str">
            <v>CC-01939750</v>
          </cell>
          <cell r="J1656" t="str">
            <v>Schedule Service</v>
          </cell>
          <cell r="R1656" t="str">
            <v>BRHS035337</v>
          </cell>
          <cell r="AB1656" t="str">
            <v>Today we attend the customer site for sheudle service so we change parts during service:- valve kit then start machine running ok</v>
          </cell>
        </row>
        <row r="1657">
          <cell r="A1657">
            <v>46035.454826388901</v>
          </cell>
          <cell r="B1657">
            <v>1595</v>
          </cell>
          <cell r="F1657" t="str">
            <v>CC-01939495</v>
          </cell>
          <cell r="J1657" t="str">
            <v>Complaint - Running With Problem</v>
          </cell>
          <cell r="R1657" t="str">
            <v>BXID201595</v>
          </cell>
          <cell r="AB1657" t="str">
            <v>Attend the site and unit checked on load condition found during drilling time rpm and line pressure was hunting which cause both low drilling and high drilling rpm with variable air pressure so as per inspection found minimum pressure valve malfunction so replace the MPV kit on FOC basis, after the work found rpm and pressure as per our data and unit running in satisfactory condition.</v>
          </cell>
        </row>
        <row r="1658">
          <cell r="A1658">
            <v>46034.901307870401</v>
          </cell>
          <cell r="B1658">
            <v>1395</v>
          </cell>
          <cell r="F1658" t="str">
            <v>CC-01939070</v>
          </cell>
          <cell r="J1658" t="str">
            <v>Sales Call</v>
          </cell>
          <cell r="R1658" t="str">
            <v>BYLD201693</v>
          </cell>
          <cell r="AB1658" t="str">
            <v>Sales call carried out for HMR update</v>
          </cell>
        </row>
        <row r="1659">
          <cell r="A1659">
            <v>46034.745092592602</v>
          </cell>
          <cell r="B1659">
            <v>20190</v>
          </cell>
          <cell r="F1659" t="str">
            <v>CC-01939042</v>
          </cell>
          <cell r="J1659" t="str">
            <v>Schedule Service</v>
          </cell>
          <cell r="R1659" t="str">
            <v>BTIS032020</v>
          </cell>
          <cell r="AB1659" t="str">
            <v>We visited site and change Air filter, Oil filter, Separator and oil and after than start and check unit running well condition at the present time.</v>
          </cell>
        </row>
        <row r="1660">
          <cell r="A1660">
            <v>46034.744085648097</v>
          </cell>
          <cell r="B1660">
            <v>19573</v>
          </cell>
          <cell r="F1660" t="str">
            <v>CC-01939039</v>
          </cell>
          <cell r="J1660" t="str">
            <v>Schedule Service</v>
          </cell>
          <cell r="R1660" t="str">
            <v>BULS033141</v>
          </cell>
          <cell r="AB1660" t="str">
            <v>We visited site and change Air filter, Oil filter, Separator, Oil and valve kit after than start and check unit running well condition at the present time.</v>
          </cell>
        </row>
        <row r="1661">
          <cell r="A1661">
            <v>46034.526226851798</v>
          </cell>
          <cell r="B1661">
            <v>1500</v>
          </cell>
          <cell r="F1661" t="str">
            <v>CC-01938502</v>
          </cell>
          <cell r="J1661" t="str">
            <v>Schedule Service</v>
          </cell>
          <cell r="R1661" t="str">
            <v>BWID164086</v>
          </cell>
          <cell r="AB1661" t="str">
            <v>Attend the site for scheduled service so drained oil from the cooler and drained oil from the tank total 37 liters oil drain. Then change the air filter for the compressor and engine both sides, change oil filter, change the air oil separator, change the spare kit for 1500 hours. Then change ELGi air lube Plus oil 40 liters. Then start the unit found running ok.</v>
          </cell>
        </row>
        <row r="1662">
          <cell r="A1662">
            <v>46034.513807870397</v>
          </cell>
          <cell r="B1662">
            <v>2733</v>
          </cell>
          <cell r="F1662" t="str">
            <v>CC-01938473</v>
          </cell>
          <cell r="J1662" t="str">
            <v>Schedule Service</v>
          </cell>
          <cell r="R1662" t="str">
            <v>BXLD231897</v>
          </cell>
          <cell r="AB1662" t="str">
            <v>Attend the site for scheduled service so drain oil from the tank and drained oil from the cooler total 100 liters oil drain, change air filter for compressor and engine both sides, change oil filter and change air oil separator then change ELGI air lube Plus 120 liters. Then start the unit found running ok.</v>
          </cell>
        </row>
        <row r="1663">
          <cell r="A1663">
            <v>46034.480682870402</v>
          </cell>
          <cell r="B1663">
            <v>252</v>
          </cell>
          <cell r="F1663" t="str">
            <v>CC-01938357</v>
          </cell>
          <cell r="J1663" t="str">
            <v>Complaint - Running With Problem</v>
          </cell>
          <cell r="R1663" t="str">
            <v>BYCD201765</v>
          </cell>
          <cell r="AB1663" t="str">
            <v>Attend the site for fitment of the controller so remove the old controller then fitted the new controller under the FOC basis. Then start the unit found running ok. Controller display failure. Old controller serial no. 10685703. But unable to provide new controller serial no because of at the time of receiving controller serial no sticker  not available. This is DEEP SE SEA controller not PLC there is no serial no. available in new controller. Kindly close the call.</v>
          </cell>
        </row>
        <row r="1664">
          <cell r="A1664">
            <v>46034.278321759302</v>
          </cell>
          <cell r="B1664">
            <v>7138</v>
          </cell>
          <cell r="F1664" t="str">
            <v>CC-01937955</v>
          </cell>
          <cell r="J1664" t="str">
            <v>Schedule Service - AMC</v>
          </cell>
          <cell r="R1664" t="str">
            <v>BWLS031931</v>
          </cell>
          <cell r="AB1664" t="str">
            <v>AMC visit carried out</v>
          </cell>
        </row>
        <row r="1665">
          <cell r="A1665">
            <v>46034.276030092602</v>
          </cell>
          <cell r="B1665">
            <v>0</v>
          </cell>
          <cell r="F1665" t="str">
            <v>CC-01937940</v>
          </cell>
          <cell r="J1665" t="str">
            <v>Schedule Service - AMC</v>
          </cell>
          <cell r="R1665" t="str">
            <v>DUAL140235</v>
          </cell>
          <cell r="AB1665" t="str">
            <v>AMC visit carried out</v>
          </cell>
        </row>
        <row r="1666">
          <cell r="A1666">
            <v>46032.661469907398</v>
          </cell>
          <cell r="B1666">
            <v>3456</v>
          </cell>
          <cell r="F1666" t="str">
            <v>CC-01937382</v>
          </cell>
          <cell r="J1666" t="str">
            <v>General Service</v>
          </cell>
          <cell r="R1666" t="str">
            <v>BXGS043540</v>
          </cell>
          <cell r="AB1666" t="str">
            <v>We visited site check and found unit running well condition.</v>
          </cell>
        </row>
        <row r="1667">
          <cell r="A1667">
            <v>46032.592546296299</v>
          </cell>
          <cell r="B1667">
            <v>1508</v>
          </cell>
          <cell r="F1667" t="str">
            <v>CC-01937151</v>
          </cell>
          <cell r="J1667" t="str">
            <v>Schedule Service</v>
          </cell>
          <cell r="R1667" t="str">
            <v>BYAD164973</v>
          </cell>
          <cell r="AB1667" t="str">
            <v>Attend the site for 1500 hours shedule service so following Job are done replace separator filter,arv kit, prv kit,, actuator kit 1nos after shedule service done than start the unit running good condition no air leakeag no oil leakage unit running good condition unit running satisfaction.</v>
          </cell>
        </row>
        <row r="1668">
          <cell r="A1668">
            <v>46031.714884259301</v>
          </cell>
          <cell r="B1668">
            <v>1500</v>
          </cell>
          <cell r="F1668" t="str">
            <v>CC-01936233</v>
          </cell>
          <cell r="J1668" t="str">
            <v>Sales Call</v>
          </cell>
          <cell r="R1668" t="str">
            <v>BYAD164973</v>
          </cell>
          <cell r="AB1668" t="str">
            <v>Sales call carried out for HMR update</v>
          </cell>
        </row>
        <row r="1669">
          <cell r="A1669">
            <v>46031.711712962999</v>
          </cell>
          <cell r="B1669">
            <v>1230</v>
          </cell>
          <cell r="F1669" t="str">
            <v>CC-01936222</v>
          </cell>
          <cell r="J1669" t="str">
            <v>Sales Call</v>
          </cell>
          <cell r="R1669" t="str">
            <v>BYLD164919</v>
          </cell>
          <cell r="AB1669" t="str">
            <v>Sales call carried out for HMR update</v>
          </cell>
        </row>
        <row r="1670">
          <cell r="A1670">
            <v>46031.689409722203</v>
          </cell>
          <cell r="B1670">
            <v>1050</v>
          </cell>
          <cell r="F1670" t="str">
            <v>CC-01936134</v>
          </cell>
          <cell r="J1670" t="str">
            <v>Sales Call</v>
          </cell>
          <cell r="R1670" t="str">
            <v>BYLD232523</v>
          </cell>
          <cell r="AB1670" t="str">
            <v>Sales call carried out for HMR update</v>
          </cell>
        </row>
        <row r="1671">
          <cell r="A1671">
            <v>46031.683125000003</v>
          </cell>
          <cell r="B1671">
            <v>176</v>
          </cell>
          <cell r="F1671" t="str">
            <v>CC-01936112</v>
          </cell>
          <cell r="J1671" t="str">
            <v>Sales Call</v>
          </cell>
          <cell r="R1671" t="str">
            <v>BXHD232326</v>
          </cell>
          <cell r="AB1671" t="str">
            <v>Sales call carried out for HMR update</v>
          </cell>
        </row>
        <row r="1672">
          <cell r="A1672">
            <v>46031.671805555598</v>
          </cell>
          <cell r="B1672">
            <v>0</v>
          </cell>
          <cell r="F1672" t="str">
            <v>CC-01936053</v>
          </cell>
          <cell r="J1672" t="str">
            <v>Complaint - Running With Problem</v>
          </cell>
          <cell r="R1672" t="str">
            <v>DYCL141337</v>
          </cell>
          <cell r="AB1672" t="str">
            <v>Attend the customer site to complain of air leakage so check the pressure switch dusty then clean the pressure switch and refit the same. Then start the unit found running ok. Still air leakage NRV Consumable parts need to be change 10-01-2026 customer didn't purchases consumable parts. What's app screenshot attached for ready reference.</v>
          </cell>
        </row>
        <row r="1673">
          <cell r="A1673">
            <v>46031.660659722198</v>
          </cell>
          <cell r="B1673">
            <v>1515</v>
          </cell>
          <cell r="F1673" t="str">
            <v>CC-01936002</v>
          </cell>
          <cell r="J1673" t="str">
            <v>Sales Call</v>
          </cell>
          <cell r="R1673" t="str">
            <v>BXHD164673</v>
          </cell>
          <cell r="AB1673" t="str">
            <v>Sales call carried out for HMR update</v>
          </cell>
        </row>
        <row r="1674">
          <cell r="A1674">
            <v>46031.653356481504</v>
          </cell>
          <cell r="B1674">
            <v>1294</v>
          </cell>
          <cell r="F1674" t="str">
            <v>CC-01935960</v>
          </cell>
          <cell r="J1674" t="str">
            <v>Sales Call</v>
          </cell>
          <cell r="R1674" t="str">
            <v>BXCD164396</v>
          </cell>
          <cell r="AB1674" t="str">
            <v>Sales call carried out for HMR update</v>
          </cell>
        </row>
        <row r="1675">
          <cell r="A1675">
            <v>46031.650601851798</v>
          </cell>
          <cell r="B1675">
            <v>1260</v>
          </cell>
          <cell r="F1675" t="str">
            <v>CC-01935945</v>
          </cell>
          <cell r="J1675" t="str">
            <v>Sales Call</v>
          </cell>
          <cell r="R1675" t="str">
            <v>BYKD164879</v>
          </cell>
          <cell r="AB1675" t="str">
            <v>Sales call carried out for HMR update</v>
          </cell>
        </row>
        <row r="1676">
          <cell r="A1676">
            <v>46031.647754629601</v>
          </cell>
          <cell r="B1676">
            <v>1250</v>
          </cell>
          <cell r="F1676" t="str">
            <v>CC-01935928</v>
          </cell>
          <cell r="J1676" t="str">
            <v>Sales Call</v>
          </cell>
          <cell r="R1676" t="str">
            <v>BYLD164901</v>
          </cell>
          <cell r="AB1676" t="str">
            <v>Sales call carried out for HMR update</v>
          </cell>
        </row>
        <row r="1677">
          <cell r="A1677">
            <v>46031.644814814797</v>
          </cell>
          <cell r="B1677">
            <v>1800</v>
          </cell>
          <cell r="F1677" t="str">
            <v>CC-01935905</v>
          </cell>
          <cell r="J1677" t="str">
            <v>Sales Call</v>
          </cell>
          <cell r="R1677" t="str">
            <v>BXHD232312</v>
          </cell>
          <cell r="AB1677" t="str">
            <v>Sales call carried out for HMR update</v>
          </cell>
        </row>
        <row r="1678">
          <cell r="A1678">
            <v>46031.642083333303</v>
          </cell>
          <cell r="B1678">
            <v>2670</v>
          </cell>
          <cell r="F1678" t="str">
            <v>CC-01935896</v>
          </cell>
          <cell r="J1678" t="str">
            <v>Sales Call</v>
          </cell>
          <cell r="R1678" t="str">
            <v>BXFD164587</v>
          </cell>
          <cell r="AB1678" t="str">
            <v>Sales call carried out for HMR update</v>
          </cell>
        </row>
        <row r="1679">
          <cell r="A1679">
            <v>46031.6390972222</v>
          </cell>
          <cell r="B1679">
            <v>3345</v>
          </cell>
          <cell r="F1679" t="str">
            <v>CC-01935881</v>
          </cell>
          <cell r="J1679" t="str">
            <v>Sales Call</v>
          </cell>
          <cell r="R1679" t="str">
            <v>BXBD164358</v>
          </cell>
          <cell r="AB1679" t="str">
            <v>Sales call carried out for HMR update</v>
          </cell>
        </row>
        <row r="1680">
          <cell r="A1680">
            <v>46031.636550925898</v>
          </cell>
          <cell r="B1680">
            <v>1670</v>
          </cell>
          <cell r="F1680" t="str">
            <v>CC-01935868</v>
          </cell>
          <cell r="J1680" t="str">
            <v>Sales Call</v>
          </cell>
          <cell r="R1680" t="str">
            <v>BXJD231749</v>
          </cell>
          <cell r="AB1680" t="str">
            <v>Sales call carried out for HMR update</v>
          </cell>
        </row>
        <row r="1681">
          <cell r="A1681">
            <v>46031.633240740703</v>
          </cell>
          <cell r="B1681">
            <v>1750</v>
          </cell>
          <cell r="F1681" t="str">
            <v>CC-01935861</v>
          </cell>
          <cell r="J1681" t="str">
            <v>Sales Call</v>
          </cell>
          <cell r="R1681" t="str">
            <v>BXJD231726</v>
          </cell>
          <cell r="AB1681" t="str">
            <v>Sales call carried out for HMR update</v>
          </cell>
        </row>
        <row r="1682">
          <cell r="A1682">
            <v>46031.629699074103</v>
          </cell>
          <cell r="B1682">
            <v>1540</v>
          </cell>
          <cell r="F1682" t="str">
            <v>CC-01935847</v>
          </cell>
          <cell r="J1682" t="str">
            <v>Sales Call</v>
          </cell>
          <cell r="R1682" t="str">
            <v>BXID164764</v>
          </cell>
          <cell r="AB1682" t="str">
            <v>Sales call carried out for HMR update</v>
          </cell>
        </row>
        <row r="1683">
          <cell r="A1683">
            <v>46031.626678240696</v>
          </cell>
          <cell r="B1683">
            <v>1800</v>
          </cell>
          <cell r="F1683" t="str">
            <v>CC-01935839</v>
          </cell>
          <cell r="J1683" t="str">
            <v>Sales Call</v>
          </cell>
          <cell r="R1683" t="str">
            <v>BXHD164701</v>
          </cell>
          <cell r="AB1683" t="str">
            <v>Sales call carried out for HMR update</v>
          </cell>
        </row>
        <row r="1684">
          <cell r="A1684">
            <v>46031.623969907399</v>
          </cell>
          <cell r="B1684">
            <v>1955</v>
          </cell>
          <cell r="F1684" t="str">
            <v>CC-01935833</v>
          </cell>
          <cell r="J1684" t="str">
            <v>Sales Call</v>
          </cell>
          <cell r="R1684" t="str">
            <v>BXGD164662</v>
          </cell>
          <cell r="AB1684" t="str">
            <v>Sales call carried out for HMR update</v>
          </cell>
        </row>
        <row r="1685">
          <cell r="A1685">
            <v>46031.610474537003</v>
          </cell>
          <cell r="B1685">
            <v>1680</v>
          </cell>
          <cell r="F1685" t="str">
            <v>CC-01935772</v>
          </cell>
          <cell r="J1685" t="str">
            <v>Sales Call</v>
          </cell>
          <cell r="R1685" t="str">
            <v>BXFD164605</v>
          </cell>
          <cell r="AB1685" t="str">
            <v>Sales call carried out for HMR update</v>
          </cell>
        </row>
        <row r="1686">
          <cell r="A1686">
            <v>46031.604884259301</v>
          </cell>
          <cell r="B1686">
            <v>1530</v>
          </cell>
          <cell r="F1686" t="str">
            <v>CC-01935751</v>
          </cell>
          <cell r="J1686" t="str">
            <v>Sales Call</v>
          </cell>
          <cell r="R1686" t="str">
            <v>BXID164737</v>
          </cell>
          <cell r="AB1686" t="str">
            <v>Sales call carried out for HMR updated</v>
          </cell>
        </row>
        <row r="1687">
          <cell r="A1687">
            <v>46031.6020601852</v>
          </cell>
          <cell r="B1687">
            <v>330</v>
          </cell>
          <cell r="F1687" t="str">
            <v>CC-01935738</v>
          </cell>
          <cell r="J1687" t="str">
            <v>Sales Call</v>
          </cell>
          <cell r="R1687" t="str">
            <v>BXID164748</v>
          </cell>
          <cell r="AB1687" t="str">
            <v>Sales call carried out for HMR update</v>
          </cell>
        </row>
        <row r="1688">
          <cell r="A1688">
            <v>46031.599548611099</v>
          </cell>
          <cell r="B1688">
            <v>1800</v>
          </cell>
          <cell r="F1688" t="str">
            <v>CC-01935730</v>
          </cell>
          <cell r="J1688" t="str">
            <v>Sales Call</v>
          </cell>
          <cell r="R1688" t="str">
            <v>BXGD232278</v>
          </cell>
          <cell r="AB1688" t="str">
            <v>Sales call carried out for HMR update</v>
          </cell>
        </row>
        <row r="1689">
          <cell r="A1689">
            <v>46031.596782407403</v>
          </cell>
          <cell r="B1689">
            <v>1380</v>
          </cell>
          <cell r="F1689" t="str">
            <v>CC-01935723</v>
          </cell>
          <cell r="J1689" t="str">
            <v>Sales Call</v>
          </cell>
          <cell r="R1689" t="str">
            <v>BXGD164632</v>
          </cell>
          <cell r="AB1689" t="str">
            <v>Sales call carried out for HMR update</v>
          </cell>
        </row>
        <row r="1690">
          <cell r="A1690">
            <v>46031.594305555598</v>
          </cell>
          <cell r="B1690">
            <v>1440</v>
          </cell>
          <cell r="F1690" t="str">
            <v>CC-01935715</v>
          </cell>
          <cell r="J1690" t="str">
            <v>Sales Call</v>
          </cell>
          <cell r="R1690" t="str">
            <v>BXCL153907</v>
          </cell>
          <cell r="AB1690" t="str">
            <v>Sales call carried out for HMR update</v>
          </cell>
        </row>
        <row r="1691">
          <cell r="A1691">
            <v>46031.590960648202</v>
          </cell>
          <cell r="B1691">
            <v>1380</v>
          </cell>
          <cell r="F1691" t="str">
            <v>CC-01935698</v>
          </cell>
          <cell r="J1691" t="str">
            <v>Sales Call</v>
          </cell>
          <cell r="R1691" t="str">
            <v>BXBD164346</v>
          </cell>
          <cell r="AB1691" t="str">
            <v>Sales call carried out for HMR update</v>
          </cell>
        </row>
        <row r="1692">
          <cell r="A1692">
            <v>46031.588206018503</v>
          </cell>
          <cell r="B1692">
            <v>680</v>
          </cell>
          <cell r="F1692" t="str">
            <v>CC-01935690</v>
          </cell>
          <cell r="J1692" t="str">
            <v>Sales Call</v>
          </cell>
          <cell r="R1692" t="str">
            <v>BXAL153828</v>
          </cell>
          <cell r="AB1692" t="str">
            <v>Sales call carried out for HMR update</v>
          </cell>
        </row>
        <row r="1693">
          <cell r="A1693">
            <v>46031.584652777798</v>
          </cell>
          <cell r="B1693">
            <v>2920</v>
          </cell>
          <cell r="F1693" t="str">
            <v>CC-01935671</v>
          </cell>
          <cell r="J1693" t="str">
            <v>Sales Call</v>
          </cell>
          <cell r="R1693" t="str">
            <v>BXLD231873</v>
          </cell>
          <cell r="AB1693" t="str">
            <v>Sales call carried out for HMR update</v>
          </cell>
        </row>
        <row r="1694">
          <cell r="A1694">
            <v>46031.581053240698</v>
          </cell>
          <cell r="B1694">
            <v>1770</v>
          </cell>
          <cell r="F1694" t="str">
            <v>CC-01935661</v>
          </cell>
          <cell r="J1694" t="str">
            <v>Sales Call</v>
          </cell>
          <cell r="R1694" t="str">
            <v>BXKD164160</v>
          </cell>
          <cell r="AB1694" t="str">
            <v>Sales call carried out for HMR update</v>
          </cell>
        </row>
        <row r="1695">
          <cell r="A1695">
            <v>46031.5776736111</v>
          </cell>
          <cell r="B1695">
            <v>1225</v>
          </cell>
          <cell r="F1695" t="str">
            <v>CC-01935653</v>
          </cell>
          <cell r="J1695" t="str">
            <v>Sales Call</v>
          </cell>
          <cell r="R1695" t="str">
            <v>BXFD164599</v>
          </cell>
          <cell r="AB1695" t="str">
            <v>Sales call carried out for HMR update</v>
          </cell>
        </row>
        <row r="1696">
          <cell r="A1696">
            <v>46031.575300925899</v>
          </cell>
          <cell r="B1696">
            <v>3051</v>
          </cell>
          <cell r="F1696" t="str">
            <v>CC-01935647</v>
          </cell>
          <cell r="J1696" t="str">
            <v>Schedule Service</v>
          </cell>
          <cell r="R1696" t="str">
            <v>BYBS030225</v>
          </cell>
          <cell r="AB1696" t="str">
            <v>Today we attend the customer site for sheudle service so we change parts during service:- air filter, oil filter, oil and separator then start machine running ok</v>
          </cell>
        </row>
        <row r="1697">
          <cell r="A1697">
            <v>46031.574016203696</v>
          </cell>
          <cell r="B1697">
            <v>9226</v>
          </cell>
          <cell r="F1697" t="str">
            <v>CC-01935642</v>
          </cell>
          <cell r="J1697" t="str">
            <v>Schedule Service</v>
          </cell>
          <cell r="R1697" t="str">
            <v>BWCC379947</v>
          </cell>
          <cell r="AB1697" t="str">
            <v>Today we attend the customer site for sheudle service so we change parts during service:- air filter, oil filter, oil and separator then start machine running ok</v>
          </cell>
        </row>
        <row r="1698">
          <cell r="A1698">
            <v>46031.569340277798</v>
          </cell>
          <cell r="B1698">
            <v>3870</v>
          </cell>
          <cell r="F1698" t="str">
            <v>CC-01935626</v>
          </cell>
          <cell r="J1698" t="str">
            <v>Sales Call</v>
          </cell>
          <cell r="R1698" t="str">
            <v>BXAD164317</v>
          </cell>
          <cell r="AB1698" t="str">
            <v>Sales call carried out for HMR update</v>
          </cell>
        </row>
        <row r="1699">
          <cell r="A1699">
            <v>46031.565717592603</v>
          </cell>
          <cell r="B1699">
            <v>2425</v>
          </cell>
          <cell r="F1699" t="str">
            <v>CC-01935608</v>
          </cell>
          <cell r="J1699" t="str">
            <v>Sales Call</v>
          </cell>
          <cell r="R1699" t="str">
            <v>BXED122035</v>
          </cell>
          <cell r="AB1699" t="str">
            <v>Sales call carried out for HMR update</v>
          </cell>
        </row>
        <row r="1700">
          <cell r="A1700">
            <v>46031.562974537002</v>
          </cell>
          <cell r="B1700">
            <v>1210</v>
          </cell>
          <cell r="F1700" t="str">
            <v>CC-01935599</v>
          </cell>
          <cell r="J1700" t="str">
            <v>Sales Call</v>
          </cell>
          <cell r="R1700" t="str">
            <v>BXBD164381</v>
          </cell>
          <cell r="AB1700" t="str">
            <v>Sales call carried out for HMR update</v>
          </cell>
        </row>
        <row r="1701">
          <cell r="A1701">
            <v>46031.559918981497</v>
          </cell>
          <cell r="B1701">
            <v>1600</v>
          </cell>
          <cell r="F1701" t="str">
            <v>CC-01935581</v>
          </cell>
          <cell r="J1701" t="str">
            <v>Sales Call</v>
          </cell>
          <cell r="R1701" t="str">
            <v>BXCD164422</v>
          </cell>
          <cell r="AB1701" t="str">
            <v>Sales call carried out for HMR update</v>
          </cell>
        </row>
        <row r="1702">
          <cell r="A1702">
            <v>46031.544664351903</v>
          </cell>
          <cell r="B1702">
            <v>1770</v>
          </cell>
          <cell r="F1702" t="str">
            <v>CC-01935507</v>
          </cell>
          <cell r="J1702" t="str">
            <v>Sales Call</v>
          </cell>
          <cell r="R1702" t="str">
            <v>BXBD164357</v>
          </cell>
          <cell r="AB1702" t="str">
            <v>Sales call carried out for HMR update</v>
          </cell>
        </row>
        <row r="1703">
          <cell r="A1703">
            <v>46031.542199074102</v>
          </cell>
          <cell r="B1703">
            <v>275</v>
          </cell>
          <cell r="F1703" t="str">
            <v>CC-01935494</v>
          </cell>
          <cell r="J1703" t="str">
            <v>Sales Call</v>
          </cell>
          <cell r="R1703" t="str">
            <v>BWHD164019</v>
          </cell>
          <cell r="AB1703" t="str">
            <v>Sales call carried out for HMR update</v>
          </cell>
        </row>
        <row r="1704">
          <cell r="A1704">
            <v>46031.536597222199</v>
          </cell>
          <cell r="B1704">
            <v>2600</v>
          </cell>
          <cell r="F1704" t="str">
            <v>CC-01935457</v>
          </cell>
          <cell r="J1704" t="str">
            <v>Sales Call</v>
          </cell>
          <cell r="R1704" t="str">
            <v>BWID231694</v>
          </cell>
          <cell r="AB1704" t="str">
            <v>Sales call carried out for HMR update</v>
          </cell>
        </row>
        <row r="1705">
          <cell r="A1705">
            <v>46031.533402777801</v>
          </cell>
          <cell r="B1705">
            <v>625</v>
          </cell>
          <cell r="F1705" t="str">
            <v>CC-01935440</v>
          </cell>
          <cell r="J1705" t="str">
            <v>Sales Call</v>
          </cell>
          <cell r="R1705" t="str">
            <v>BXCD164464</v>
          </cell>
          <cell r="AB1705" t="str">
            <v>Sales call carried out for HMR update</v>
          </cell>
        </row>
        <row r="1706">
          <cell r="A1706">
            <v>46031.530694444402</v>
          </cell>
          <cell r="B1706">
            <v>2000</v>
          </cell>
          <cell r="F1706" t="str">
            <v>CC-01935428</v>
          </cell>
          <cell r="J1706" t="str">
            <v>Sales Call</v>
          </cell>
          <cell r="R1706" t="str">
            <v>BXAD164301</v>
          </cell>
          <cell r="AB1706" t="str">
            <v>Sales call carried out for HMR update</v>
          </cell>
        </row>
        <row r="1707">
          <cell r="A1707">
            <v>46031.527592592603</v>
          </cell>
          <cell r="B1707">
            <v>1505</v>
          </cell>
          <cell r="F1707" t="str">
            <v>CC-01935411</v>
          </cell>
          <cell r="J1707" t="str">
            <v>Sales Call</v>
          </cell>
          <cell r="R1707" t="str">
            <v>BXAD231957</v>
          </cell>
          <cell r="AB1707" t="str">
            <v>Sales call carried out for HMR update</v>
          </cell>
        </row>
        <row r="1708">
          <cell r="A1708">
            <v>46031.5246064815</v>
          </cell>
          <cell r="B1708">
            <v>710</v>
          </cell>
          <cell r="F1708" t="str">
            <v>CC-01935394</v>
          </cell>
          <cell r="J1708" t="str">
            <v>Sales Call</v>
          </cell>
          <cell r="R1708" t="str">
            <v>BXCD164415</v>
          </cell>
          <cell r="AB1708" t="str">
            <v>Sales call carried out for HMR update</v>
          </cell>
        </row>
        <row r="1709">
          <cell r="A1709">
            <v>46031.502187500002</v>
          </cell>
          <cell r="B1709">
            <v>1</v>
          </cell>
          <cell r="F1709" t="str">
            <v>CC-01935300</v>
          </cell>
          <cell r="J1709" t="str">
            <v>Commissioning</v>
          </cell>
          <cell r="R1709" t="str">
            <v>BYHS032167</v>
          </cell>
          <cell r="AB1709" t="str">
            <v>Commissioning done on dated 09-01-2026....Comm date-09-01-2026</v>
          </cell>
        </row>
        <row r="1710">
          <cell r="A1710">
            <v>46031.464189814797</v>
          </cell>
          <cell r="B1710">
            <v>1544</v>
          </cell>
          <cell r="F1710" t="str">
            <v>CC-01935084</v>
          </cell>
          <cell r="J1710" t="str">
            <v>Complaint - Breakdown</v>
          </cell>
          <cell r="R1710" t="str">
            <v>BXID201595</v>
          </cell>
          <cell r="AB1710" t="str">
            <v>Attend the site and inspected the unit found oil in black colour, separator filter in burnt condition, so open cooler assembly clean oil cooler internally and externally and clean separator tank with caustic soda and water. Clean all pipelines and hoses, clean MPV , OSV,bdv,arv, pressure regulator kit and actuator kit assembly internally, clean moisture filter assembly, after then replace separator filter actuator kit 3nos, pressure regulator kit 3nos, arv kit, oil filters, replace bdv kit from customer stock, safety valve and blow down valve kit in FOC basis. Fill oil in tank upto full guage level, total filled oil 85 litres run the unit found unit run in satisfactory condition.</v>
          </cell>
        </row>
        <row r="1711">
          <cell r="A1711">
            <v>46030.7421412037</v>
          </cell>
          <cell r="B1711">
            <v>1830</v>
          </cell>
          <cell r="F1711" t="str">
            <v>CC-01934579</v>
          </cell>
          <cell r="J1711" t="str">
            <v>Sales Call</v>
          </cell>
          <cell r="R1711" t="str">
            <v>BXLD164272</v>
          </cell>
          <cell r="AB1711" t="str">
            <v>Sales call carried out for HMR update</v>
          </cell>
        </row>
        <row r="1712">
          <cell r="A1712">
            <v>46030.739282407398</v>
          </cell>
          <cell r="B1712">
            <v>1950</v>
          </cell>
          <cell r="F1712" t="str">
            <v>CC-01934567</v>
          </cell>
          <cell r="J1712" t="str">
            <v>Sales Call</v>
          </cell>
          <cell r="R1712" t="str">
            <v>BWHD164003</v>
          </cell>
          <cell r="AB1712" t="str">
            <v>Sales call carried out for HMR update</v>
          </cell>
        </row>
        <row r="1713">
          <cell r="A1713">
            <v>46030.736643518503</v>
          </cell>
          <cell r="B1713">
            <v>1710</v>
          </cell>
          <cell r="F1713" t="str">
            <v>CC-01934557</v>
          </cell>
          <cell r="J1713" t="str">
            <v>Sales Call</v>
          </cell>
          <cell r="R1713" t="str">
            <v>BWHD163991</v>
          </cell>
          <cell r="AB1713" t="str">
            <v>Sales call carried out for HMR update</v>
          </cell>
        </row>
        <row r="1714">
          <cell r="A1714">
            <v>46030.733506944402</v>
          </cell>
          <cell r="B1714">
            <v>2800</v>
          </cell>
          <cell r="F1714" t="str">
            <v>CC-01934553</v>
          </cell>
          <cell r="J1714" t="str">
            <v>Sales Call</v>
          </cell>
          <cell r="R1714" t="str">
            <v>BXJD231746</v>
          </cell>
          <cell r="AB1714" t="str">
            <v>Sales call carried out for HMR update</v>
          </cell>
        </row>
        <row r="1715">
          <cell r="A1715">
            <v>46030.722974536999</v>
          </cell>
          <cell r="B1715">
            <v>2950</v>
          </cell>
          <cell r="F1715" t="str">
            <v>CC-01934517</v>
          </cell>
          <cell r="J1715" t="str">
            <v>Sales Call</v>
          </cell>
          <cell r="R1715" t="str">
            <v>BWID164050</v>
          </cell>
          <cell r="AB1715" t="str">
            <v>Sales call carried out for HMR update</v>
          </cell>
        </row>
        <row r="1716">
          <cell r="A1716">
            <v>46030.644386574102</v>
          </cell>
          <cell r="B1716">
            <v>2110</v>
          </cell>
          <cell r="F1716" t="str">
            <v>CC-01934233</v>
          </cell>
          <cell r="J1716" t="str">
            <v>Sales Call</v>
          </cell>
          <cell r="R1716" t="str">
            <v>BXAD121939</v>
          </cell>
          <cell r="AB1716" t="str">
            <v>Sales call carried out for HMR update</v>
          </cell>
        </row>
        <row r="1717">
          <cell r="A1717">
            <v>46030.641724537003</v>
          </cell>
          <cell r="B1717"/>
          <cell r="F1717" t="str">
            <v>CC-01934217</v>
          </cell>
          <cell r="J1717" t="str">
            <v>General Service</v>
          </cell>
          <cell r="R1717"/>
          <cell r="AB1717" t="str">
            <v>Quotation shared waiting for Approval 10-01-2026</v>
          </cell>
        </row>
        <row r="1718">
          <cell r="A1718">
            <v>46030.6407638889</v>
          </cell>
          <cell r="B1718">
            <v>1921</v>
          </cell>
          <cell r="F1718" t="str">
            <v>CC-01934208</v>
          </cell>
          <cell r="J1718" t="str">
            <v>Schedule Service</v>
          </cell>
          <cell r="R1718" t="str">
            <v>BXFD232225</v>
          </cell>
          <cell r="AB1718" t="str">
            <v>Attend the site for schedule service so total drain oil from tank and oil cooler 110 litres, after then replace main oil filter 2 nos., by pass oil filter 1no., separator filter, air filter, after then replace valve kits actuator kit 3nos., pressure regulator kit 3nos., arv kit 1no. After replacement topped up oil in tank upto full guage level, start the unit and stop the unit and maintain the oil level upto half guage level, total topped up oil in tank 112 litres. After all work done start the unit and set the air pressure to 24 bar at 1200 idle rpm also unit is running in satisfactory condition.</v>
          </cell>
        </row>
        <row r="1719">
          <cell r="A1719">
            <v>46030.6358680556</v>
          </cell>
          <cell r="B1719">
            <v>2080</v>
          </cell>
          <cell r="F1719" t="str">
            <v>CC-01934165</v>
          </cell>
          <cell r="J1719" t="str">
            <v>Sales Call</v>
          </cell>
          <cell r="R1719" t="str">
            <v>BWID231682</v>
          </cell>
          <cell r="AB1719" t="str">
            <v>Sales call carried out for HMR update</v>
          </cell>
        </row>
        <row r="1720">
          <cell r="A1720">
            <v>46030.6322685185</v>
          </cell>
          <cell r="B1720">
            <v>2110</v>
          </cell>
          <cell r="F1720" t="str">
            <v>CC-01934142</v>
          </cell>
          <cell r="J1720" t="str">
            <v>Sales Call</v>
          </cell>
          <cell r="R1720" t="str">
            <v>BXLD164263</v>
          </cell>
          <cell r="AB1720" t="str">
            <v>Sales call carried out for HMR update</v>
          </cell>
        </row>
        <row r="1721">
          <cell r="A1721">
            <v>46030.629201388903</v>
          </cell>
          <cell r="B1721">
            <v>2265</v>
          </cell>
          <cell r="F1721" t="str">
            <v>CC-01934112</v>
          </cell>
          <cell r="J1721" t="str">
            <v>Sales Call</v>
          </cell>
          <cell r="R1721" t="str">
            <v>BXKD164219</v>
          </cell>
          <cell r="AB1721" t="str">
            <v>Sales call carried out for HMR update</v>
          </cell>
        </row>
        <row r="1722">
          <cell r="A1722">
            <v>46030.626631944397</v>
          </cell>
          <cell r="B1722">
            <v>2187</v>
          </cell>
          <cell r="F1722" t="str">
            <v>CC-01934084</v>
          </cell>
          <cell r="J1722" t="str">
            <v>Sales Call</v>
          </cell>
          <cell r="R1722" t="str">
            <v>BXAD164288</v>
          </cell>
          <cell r="AB1722" t="str">
            <v>Sales call carried out for HMR update</v>
          </cell>
        </row>
        <row r="1723">
          <cell r="A1723">
            <v>46030.623344907399</v>
          </cell>
          <cell r="B1723">
            <v>5480</v>
          </cell>
          <cell r="F1723" t="str">
            <v>CC-01934055</v>
          </cell>
          <cell r="J1723" t="str">
            <v>Sales Call</v>
          </cell>
          <cell r="R1723" t="str">
            <v>BXKD164206</v>
          </cell>
          <cell r="AB1723" t="str">
            <v>Sales call carried out for HMR update</v>
          </cell>
        </row>
        <row r="1724">
          <cell r="A1724">
            <v>46030.620578703703</v>
          </cell>
          <cell r="B1724">
            <v>1320</v>
          </cell>
          <cell r="F1724" t="str">
            <v>CC-01934040</v>
          </cell>
          <cell r="J1724" t="str">
            <v>Sales Call</v>
          </cell>
          <cell r="R1724" t="str">
            <v>BXLL153793</v>
          </cell>
          <cell r="AB1724" t="str">
            <v>Sales call carried out for HMR update</v>
          </cell>
        </row>
        <row r="1725">
          <cell r="A1725">
            <v>46030.616817129601</v>
          </cell>
          <cell r="B1725">
            <v>2490</v>
          </cell>
          <cell r="F1725" t="str">
            <v>CC-01934027</v>
          </cell>
          <cell r="J1725" t="str">
            <v>Sales Call</v>
          </cell>
          <cell r="R1725" t="str">
            <v>BXKD164199</v>
          </cell>
          <cell r="AB1725" t="str">
            <v>Sales call carried out for HMR update</v>
          </cell>
        </row>
        <row r="1726">
          <cell r="A1726">
            <v>46030.614224536999</v>
          </cell>
          <cell r="B1726">
            <v>510</v>
          </cell>
          <cell r="F1726" t="str">
            <v>CC-01934020</v>
          </cell>
          <cell r="J1726" t="str">
            <v>Sales Call</v>
          </cell>
          <cell r="R1726" t="str">
            <v>BXKD121877</v>
          </cell>
          <cell r="AB1726" t="str">
            <v>Sales call carried out for HMR update</v>
          </cell>
        </row>
        <row r="1727">
          <cell r="A1727">
            <v>46030.610474537003</v>
          </cell>
          <cell r="B1727">
            <v>5310</v>
          </cell>
          <cell r="F1727" t="str">
            <v>CC-01934006</v>
          </cell>
          <cell r="J1727" t="str">
            <v>Sales Call</v>
          </cell>
          <cell r="R1727" t="str">
            <v>BXKD164191</v>
          </cell>
          <cell r="AB1727" t="str">
            <v>Sales call carried out for HMR update</v>
          </cell>
        </row>
        <row r="1728">
          <cell r="A1728">
            <v>46030.587951388901</v>
          </cell>
          <cell r="B1728">
            <v>0</v>
          </cell>
          <cell r="F1728" t="str">
            <v>CC-01933916</v>
          </cell>
          <cell r="J1728" t="str">
            <v>Complaint - Running With Problem</v>
          </cell>
          <cell r="R1728" t="str">
            <v>DYJL141229</v>
          </cell>
          <cell r="AB1728" t="str">
            <v>Attend the site for complaints of air leakage so check and found NRV working properly but pressure switch malfunctioning. So the pressure switch needs to be changed. We advise customers to purchase the same because we are not able to change under warranty because of no service history found from the date of commissioning.</v>
          </cell>
        </row>
        <row r="1729">
          <cell r="A1729">
            <v>46030.476493055598</v>
          </cell>
          <cell r="B1729">
            <v>7480</v>
          </cell>
          <cell r="F1729" t="str">
            <v>CC-01933483</v>
          </cell>
          <cell r="J1729" t="str">
            <v>Schedule Service</v>
          </cell>
          <cell r="R1729" t="str">
            <v>BRGD230256</v>
          </cell>
          <cell r="AB1729" t="str">
            <v>Attend the site for scheduled service so drain oil from the tank and drained oil from the cooler total 118 liters oil drain, then change air filter for compressor and engine both sides change oil filter and ELGI air lube Plus oil 120 liters. Then start the unit found running ok.</v>
          </cell>
        </row>
        <row r="1730">
          <cell r="A1730">
            <v>46030.459930555597</v>
          </cell>
          <cell r="B1730">
            <v>1462</v>
          </cell>
          <cell r="F1730" t="str">
            <v>CC-01933425</v>
          </cell>
          <cell r="J1730" t="str">
            <v>Complaint - Running With Problem</v>
          </cell>
          <cell r="R1730" t="str">
            <v>BXID201595</v>
          </cell>
          <cell r="AB1730" t="str">
            <v>Attend the site as per customer complaint for separator mounting avm break so check and found 1nos. of avm in broken condition so replace the avm under FOC basis.</v>
          </cell>
        </row>
        <row r="1731">
          <cell r="A1731">
            <v>46029.585810185199</v>
          </cell>
          <cell r="B1731">
            <v>0</v>
          </cell>
          <cell r="F1731" t="str">
            <v>CC-01932271</v>
          </cell>
          <cell r="J1731" t="str">
            <v>Complaint - Running With Problem</v>
          </cell>
          <cell r="R1731" t="str">
            <v>19566</v>
          </cell>
          <cell r="AB1731" t="str">
            <v>Attend the site for complaining of not working so disin conclusion the unit then change the tune up kit, NRV and belt. Also change RECIP oil. Then start the unit found running ok. After NRV change we run the unit but after 2 hours of running NRV got damaged. Now we again change defective NRV with new NRV under FOC basis.</v>
          </cell>
        </row>
        <row r="1732">
          <cell r="A1732">
            <v>46029.562662037002</v>
          </cell>
          <cell r="B1732">
            <v>383</v>
          </cell>
          <cell r="F1732" t="str">
            <v>CC-01932171</v>
          </cell>
          <cell r="J1732" t="str">
            <v>Complaint - Breakdown</v>
          </cell>
          <cell r="R1732" t="str">
            <v>BYLD164914</v>
          </cell>
          <cell r="AB1732" t="str">
            <v>Attend the site for the unit not start so following Job are done check the compressor Ready light not show then clean the connector and clean both realy and check the fuse found ok after than start the unit running good condition no air leakeag no oil leakage unit running.</v>
          </cell>
        </row>
        <row r="1733">
          <cell r="A1733">
            <v>46029.370995370402</v>
          </cell>
          <cell r="B1733">
            <v>0</v>
          </cell>
          <cell r="F1733" t="str">
            <v>CC-01931552</v>
          </cell>
          <cell r="J1733" t="str">
            <v>Complaint - Running With Problem</v>
          </cell>
          <cell r="R1733" t="str">
            <v>CWKE560153</v>
          </cell>
          <cell r="AB1733" t="str">
            <v>Request the formal closure of the service call regarding Gupta Wash Call Tracking No. CC-01931552. Despite our efforts to complete the requested service, the customer has refused the necessary repairs and sent our engineer back. email and quotation copy attached for call closer.</v>
          </cell>
        </row>
        <row r="1734">
          <cell r="A1734">
            <v>46028.642986111103</v>
          </cell>
          <cell r="B1734">
            <v>0</v>
          </cell>
          <cell r="F1734" t="str">
            <v>CC-01930834</v>
          </cell>
          <cell r="J1734" t="str">
            <v>Complaint - Breakdown</v>
          </cell>
          <cell r="R1734" t="str">
            <v>DXDL141034</v>
          </cell>
          <cell r="AB1734" t="str">
            <v>Problem with L&amp;T Starter, due to from date of sale unit is out of warranty so advise customer to purchases from L&amp;T retailer 07-01-2025 Waiting for L&amp;T reply 09-01-2026. (Machine is actually O/Warranty as per sale date, waiting for purchase the Electrical kit for Starter by Customer,, Now Customer is not responding..Rajat-15-01-26), customer is going to purchases the defective parts from L&amp;T dealer 16-01-2026...Coustomer arrange defective part ( Contactor ) and engineer on site today will close the call....Pramod-16-01-2026</v>
          </cell>
        </row>
        <row r="1735">
          <cell r="A1735">
            <v>46028.578229166698</v>
          </cell>
          <cell r="B1735"/>
          <cell r="F1735" t="str">
            <v>CC-01930672</v>
          </cell>
          <cell r="J1735" t="str">
            <v>Pre Commissioning</v>
          </cell>
          <cell r="R1735"/>
          <cell r="AB1735"/>
        </row>
        <row r="1736">
          <cell r="A1736">
            <v>46028.576990740701</v>
          </cell>
          <cell r="B1736"/>
          <cell r="F1736" t="str">
            <v>CC-01930670</v>
          </cell>
          <cell r="J1736" t="str">
            <v>Pre Commissioning</v>
          </cell>
          <cell r="R1736"/>
          <cell r="AB1736"/>
        </row>
        <row r="1737">
          <cell r="A1737">
            <v>46028.541435185201</v>
          </cell>
          <cell r="B1737">
            <v>1242</v>
          </cell>
          <cell r="F1737" t="str">
            <v>CC-01930579</v>
          </cell>
          <cell r="J1737" t="str">
            <v>Schedule Service</v>
          </cell>
          <cell r="R1737" t="str">
            <v>BYCS030580</v>
          </cell>
          <cell r="AB1737" t="str">
            <v>Attend the site for scheduled service so change air filter, oil filter and pre filter. Then start the unit found running ok.</v>
          </cell>
        </row>
        <row r="1738">
          <cell r="A1738">
            <v>46028.540428240703</v>
          </cell>
          <cell r="B1738">
            <v>1372</v>
          </cell>
          <cell r="F1738" t="str">
            <v>CC-01930570</v>
          </cell>
          <cell r="J1738" t="str">
            <v>Schedule Service</v>
          </cell>
          <cell r="R1738" t="str">
            <v>BYCS045058</v>
          </cell>
          <cell r="AB1738" t="str">
            <v>Attend the site for scheduled service so change air filter, oil filter and pre filter. Then start the unit found running ok.</v>
          </cell>
        </row>
        <row r="1739">
          <cell r="A1739">
            <v>46027.798414351899</v>
          </cell>
          <cell r="B1739">
            <v>0</v>
          </cell>
          <cell r="F1739" t="str">
            <v>CC-01929811</v>
          </cell>
          <cell r="J1739" t="str">
            <v>Pre Commissioning</v>
          </cell>
          <cell r="R1739" t="str">
            <v>BYIK040428</v>
          </cell>
          <cell r="AB1739" t="str">
            <v>Visited the site for pre commissioning so advice customer for Zero level foundation, compressor area spaces 1.5 meter, compressor to celling 4 meter, compressor are must be vantalized, water and dust free, 3phase power supply, with proper earting, voltage 415v copper power cable 16 sqmm with lugs compressor to MCCB 4 core 50 amps. Pipeline compressor to receiver tank.</v>
          </cell>
        </row>
        <row r="1740">
          <cell r="A1740">
            <v>46027.797106481499</v>
          </cell>
          <cell r="B1740">
            <v>0</v>
          </cell>
          <cell r="F1740" t="str">
            <v>CC-01929810</v>
          </cell>
          <cell r="J1740" t="str">
            <v>Pre Commissioning</v>
          </cell>
          <cell r="R1740" t="str">
            <v>BYIS032660</v>
          </cell>
          <cell r="AB1740" t="str">
            <v>Visited the site for pre commissioning so advice customer for Zero level foundation, compressor area spaces 1.5 meter, compressor to celling 4 meter, compressor are must be vantalized, water and dust free, 3phase power supply, with proper earting, voltage 415v copper power cable 16 sqmm with lugs compressor to MCCB 4 core 50 amps. Pipeline compressor to receiver tank.</v>
          </cell>
        </row>
        <row r="1741">
          <cell r="A1741">
            <v>46027.663425925901</v>
          </cell>
          <cell r="B1741">
            <v>1440</v>
          </cell>
          <cell r="F1741" t="str">
            <v>CC-01929571</v>
          </cell>
          <cell r="J1741" t="str">
            <v>Sales Call</v>
          </cell>
          <cell r="R1741" t="str">
            <v>BXKD164166</v>
          </cell>
          <cell r="AB1741" t="str">
            <v>Sales call carried out for HMR update</v>
          </cell>
        </row>
        <row r="1742">
          <cell r="A1742">
            <v>46027.660578703697</v>
          </cell>
          <cell r="B1742">
            <v>3385</v>
          </cell>
          <cell r="F1742" t="str">
            <v>CC-01929556</v>
          </cell>
          <cell r="J1742" t="str">
            <v>Sales Call</v>
          </cell>
          <cell r="R1742" t="str">
            <v>BWID164096</v>
          </cell>
          <cell r="AB1742" t="str">
            <v>Sales call carried out for HMR update</v>
          </cell>
        </row>
        <row r="1743">
          <cell r="A1743">
            <v>46027.657847222203</v>
          </cell>
          <cell r="B1743">
            <v>210</v>
          </cell>
          <cell r="F1743" t="str">
            <v>CC-01929550</v>
          </cell>
          <cell r="J1743" t="str">
            <v>Sales Call</v>
          </cell>
          <cell r="R1743" t="str">
            <v>BXKS035317</v>
          </cell>
          <cell r="AB1743" t="str">
            <v>Sales call carried out for HMR update</v>
          </cell>
        </row>
        <row r="1744">
          <cell r="A1744">
            <v>46027.655069444401</v>
          </cell>
          <cell r="B1744">
            <v>1735</v>
          </cell>
          <cell r="F1744" t="str">
            <v>CC-01929536</v>
          </cell>
          <cell r="J1744" t="str">
            <v>Sales Call</v>
          </cell>
          <cell r="R1744" t="str">
            <v>BXKD164174</v>
          </cell>
          <cell r="AB1744" t="str">
            <v>Sales call carried out for HMR update</v>
          </cell>
        </row>
        <row r="1745">
          <cell r="A1745">
            <v>46027.652268518497</v>
          </cell>
          <cell r="B1745">
            <v>190</v>
          </cell>
          <cell r="F1745" t="str">
            <v>CC-01929525</v>
          </cell>
          <cell r="J1745" t="str">
            <v>Sales Call</v>
          </cell>
          <cell r="R1745" t="str">
            <v>BXJD121862</v>
          </cell>
          <cell r="AB1745" t="str">
            <v>Sales call carried out for HMR update</v>
          </cell>
        </row>
        <row r="1746">
          <cell r="A1746">
            <v>46027.649756944404</v>
          </cell>
          <cell r="B1746">
            <v>260</v>
          </cell>
          <cell r="F1746" t="str">
            <v>CC-01929516</v>
          </cell>
          <cell r="J1746" t="str">
            <v>Sales Call</v>
          </cell>
          <cell r="R1746" t="str">
            <v>BXKD231832</v>
          </cell>
          <cell r="AB1746" t="str">
            <v>Sales call carried out for HMR update</v>
          </cell>
        </row>
        <row r="1747">
          <cell r="A1747">
            <v>46027.647037037001</v>
          </cell>
          <cell r="B1747">
            <v>3265</v>
          </cell>
          <cell r="F1747" t="str">
            <v>CC-01929500</v>
          </cell>
          <cell r="J1747" t="str">
            <v>Sales Call</v>
          </cell>
          <cell r="R1747" t="str">
            <v>BWHD164039</v>
          </cell>
          <cell r="AB1747" t="str">
            <v>Sales call carried out for HMR update</v>
          </cell>
        </row>
        <row r="1748">
          <cell r="A1748">
            <v>46027.642893518503</v>
          </cell>
          <cell r="B1748">
            <v>3263</v>
          </cell>
          <cell r="F1748" t="str">
            <v>CC-01929486</v>
          </cell>
          <cell r="J1748" t="str">
            <v>Sales Call</v>
          </cell>
          <cell r="R1748" t="str">
            <v>BXJD164132</v>
          </cell>
          <cell r="AB1748" t="str">
            <v>Sales call carried out for HMR update</v>
          </cell>
        </row>
        <row r="1749">
          <cell r="A1749">
            <v>46027.607326388897</v>
          </cell>
          <cell r="B1749">
            <v>3030</v>
          </cell>
          <cell r="F1749" t="str">
            <v>CC-01929379</v>
          </cell>
          <cell r="J1749" t="str">
            <v>Sales Call</v>
          </cell>
          <cell r="R1749" t="str">
            <v>BXJD164130</v>
          </cell>
          <cell r="AB1749" t="str">
            <v>Sales call carried out for HMR update</v>
          </cell>
        </row>
        <row r="1750">
          <cell r="A1750">
            <v>46027.604270833297</v>
          </cell>
          <cell r="B1750">
            <v>310</v>
          </cell>
          <cell r="F1750" t="str">
            <v>CC-01929368</v>
          </cell>
          <cell r="J1750" t="str">
            <v>Sales Call</v>
          </cell>
          <cell r="R1750" t="str">
            <v>BXKD231814</v>
          </cell>
          <cell r="AB1750" t="str">
            <v>Sales call carried out for HMR update</v>
          </cell>
        </row>
        <row r="1751">
          <cell r="A1751">
            <v>46027.596435185202</v>
          </cell>
          <cell r="B1751">
            <v>330</v>
          </cell>
          <cell r="F1751" t="str">
            <v>CC-01929342</v>
          </cell>
          <cell r="J1751" t="str">
            <v>Sales Call</v>
          </cell>
          <cell r="R1751" t="str">
            <v>BXKD121881</v>
          </cell>
          <cell r="AB1751" t="str">
            <v>Sales call carried out for HMR update</v>
          </cell>
        </row>
        <row r="1752">
          <cell r="A1752">
            <v>46027.5929861111</v>
          </cell>
          <cell r="B1752">
            <v>3420</v>
          </cell>
          <cell r="F1752" t="str">
            <v>CC-01929326</v>
          </cell>
          <cell r="J1752" t="str">
            <v>Sales Call</v>
          </cell>
          <cell r="R1752" t="str">
            <v>BXJD164143</v>
          </cell>
          <cell r="AB1752" t="str">
            <v>Sales call carried out for HMR update</v>
          </cell>
        </row>
        <row r="1753">
          <cell r="A1753">
            <v>46027.589398148099</v>
          </cell>
          <cell r="B1753">
            <v>1595</v>
          </cell>
          <cell r="F1753" t="str">
            <v>CC-01929313</v>
          </cell>
          <cell r="J1753" t="str">
            <v>Sales Call</v>
          </cell>
          <cell r="R1753" t="str">
            <v>BXJD121872</v>
          </cell>
          <cell r="AB1753" t="str">
            <v>Sales call carried out for HMR update</v>
          </cell>
        </row>
        <row r="1754">
          <cell r="A1754">
            <v>46027.5840046296</v>
          </cell>
          <cell r="B1754">
            <v>1410</v>
          </cell>
          <cell r="F1754" t="str">
            <v>CC-01929295</v>
          </cell>
          <cell r="J1754" t="str">
            <v>Sales Call</v>
          </cell>
          <cell r="R1754" t="str">
            <v>BWID164076</v>
          </cell>
          <cell r="AB1754" t="str">
            <v>Sales call carried out for HMR update</v>
          </cell>
        </row>
        <row r="1755">
          <cell r="A1755">
            <v>46027.581805555601</v>
          </cell>
          <cell r="B1755">
            <v>14181</v>
          </cell>
          <cell r="F1755" t="str">
            <v>CC-01929288</v>
          </cell>
          <cell r="J1755" t="str">
            <v>Schedule Service</v>
          </cell>
          <cell r="R1755" t="str">
            <v>BUIS036401</v>
          </cell>
          <cell r="AB1755" t="str">
            <v>Today we attend the customer site for sheudle service so we change parts during:- separator and drive coupling element then start machine running ok</v>
          </cell>
        </row>
        <row r="1756">
          <cell r="A1756">
            <v>46027.578425925902</v>
          </cell>
          <cell r="B1756">
            <v>63364</v>
          </cell>
          <cell r="F1756" t="str">
            <v>CC-01929268</v>
          </cell>
          <cell r="J1756" t="str">
            <v>Schedule Service</v>
          </cell>
          <cell r="R1756" t="str">
            <v>BMBL160078</v>
          </cell>
          <cell r="AB1756" t="str">
            <v>Today we attend the customer site for for complain oil comming in air filter so we change intake valve and fill oil at level then start machine running ok</v>
          </cell>
        </row>
        <row r="1757">
          <cell r="A1757">
            <v>46027.577210648102</v>
          </cell>
          <cell r="B1757">
            <v>25130</v>
          </cell>
          <cell r="F1757" t="str">
            <v>CC-01929262</v>
          </cell>
          <cell r="J1757" t="str">
            <v>Complaint - Running With Problem</v>
          </cell>
          <cell r="R1757" t="str">
            <v>BIFS040367</v>
          </cell>
          <cell r="AB1757" t="str">
            <v>Today we attend the customer site for for complain oil comming in air filter so we change intake valve and fill oil at level then start machine running ok</v>
          </cell>
        </row>
        <row r="1758">
          <cell r="A1758">
            <v>46027.573402777802</v>
          </cell>
          <cell r="B1758">
            <v>1625</v>
          </cell>
          <cell r="F1758" t="str">
            <v>CC-01929249</v>
          </cell>
          <cell r="J1758" t="str">
            <v>Sales Call</v>
          </cell>
          <cell r="R1758" t="str">
            <v>BWID164091</v>
          </cell>
          <cell r="AB1758" t="str">
            <v>Sales call carried out for HMR update</v>
          </cell>
        </row>
        <row r="1759">
          <cell r="A1759">
            <v>46027.570682870399</v>
          </cell>
          <cell r="B1759">
            <v>3830</v>
          </cell>
          <cell r="F1759" t="str">
            <v>CC-01929244</v>
          </cell>
          <cell r="J1759" t="str">
            <v>Sales Call</v>
          </cell>
          <cell r="R1759" t="str">
            <v>BWID164054</v>
          </cell>
          <cell r="AB1759" t="str">
            <v>Sales call carried out for HMR update</v>
          </cell>
        </row>
        <row r="1760">
          <cell r="A1760">
            <v>46027.567858796298</v>
          </cell>
          <cell r="B1760">
            <v>5195</v>
          </cell>
          <cell r="F1760" t="str">
            <v>CC-01929232</v>
          </cell>
          <cell r="J1760" t="str">
            <v>Sales Call</v>
          </cell>
          <cell r="R1760" t="str">
            <v>BWED163889</v>
          </cell>
          <cell r="AB1760" t="str">
            <v>Sales call carried out for HMR update</v>
          </cell>
        </row>
        <row r="1761">
          <cell r="A1761">
            <v>46027.564733796302</v>
          </cell>
          <cell r="B1761">
            <v>1495</v>
          </cell>
          <cell r="F1761" t="str">
            <v>CC-01929225</v>
          </cell>
          <cell r="J1761" t="str">
            <v>Sales Call</v>
          </cell>
          <cell r="R1761" t="str">
            <v>BWID164086</v>
          </cell>
          <cell r="AB1761" t="str">
            <v>Sales call carried out for HMR update</v>
          </cell>
        </row>
        <row r="1762">
          <cell r="A1762">
            <v>46027.5621875</v>
          </cell>
          <cell r="B1762">
            <v>2035</v>
          </cell>
          <cell r="F1762" t="str">
            <v>CC-01929216</v>
          </cell>
          <cell r="J1762" t="str">
            <v>Sales Call</v>
          </cell>
          <cell r="R1762" t="str">
            <v>BWID220970</v>
          </cell>
          <cell r="AB1762" t="str">
            <v>Sales call carried out for HMR update</v>
          </cell>
        </row>
        <row r="1763">
          <cell r="A1763">
            <v>46027.558842592603</v>
          </cell>
          <cell r="B1763">
            <v>5570</v>
          </cell>
          <cell r="F1763" t="str">
            <v>CC-01929209</v>
          </cell>
          <cell r="J1763" t="str">
            <v>Sales Call</v>
          </cell>
          <cell r="R1763" t="str">
            <v>BWHD231642</v>
          </cell>
          <cell r="AB1763" t="str">
            <v>Sales call carried out for HMR update</v>
          </cell>
        </row>
        <row r="1764">
          <cell r="A1764">
            <v>46027.555914351899</v>
          </cell>
          <cell r="B1764">
            <v>4450</v>
          </cell>
          <cell r="F1764" t="str">
            <v>CC-01929203</v>
          </cell>
          <cell r="J1764" t="str">
            <v>Sales Call</v>
          </cell>
          <cell r="R1764" t="str">
            <v>BWED163893</v>
          </cell>
          <cell r="AB1764" t="str">
            <v>Sales call carried out for HMR update</v>
          </cell>
        </row>
        <row r="1765">
          <cell r="A1765">
            <v>46027.279756944401</v>
          </cell>
          <cell r="B1765">
            <v>14504</v>
          </cell>
          <cell r="F1765" t="str">
            <v>CC-01928546</v>
          </cell>
          <cell r="J1765" t="str">
            <v>Schedule Service - AMC</v>
          </cell>
          <cell r="R1765" t="str">
            <v>BUFS046813</v>
          </cell>
          <cell r="AB1765" t="str">
            <v>AMC visit carried out</v>
          </cell>
        </row>
        <row r="1766">
          <cell r="A1766">
            <v>46027.279652777797</v>
          </cell>
          <cell r="B1766">
            <v>87779</v>
          </cell>
          <cell r="F1766" t="str">
            <v>CC-01928545</v>
          </cell>
          <cell r="J1766" t="str">
            <v>Schedule Service - AMC</v>
          </cell>
          <cell r="R1766" t="str">
            <v>BJGS031396</v>
          </cell>
          <cell r="AB1766" t="str">
            <v>Sales call carried out for HMR update</v>
          </cell>
        </row>
        <row r="1767">
          <cell r="A1767">
            <v>46027.279432870397</v>
          </cell>
          <cell r="B1767">
            <v>3097</v>
          </cell>
          <cell r="F1767" t="str">
            <v>CC-01928543</v>
          </cell>
          <cell r="J1767" t="str">
            <v>Schedule Service - AMC</v>
          </cell>
          <cell r="R1767" t="str">
            <v>BWJC378261</v>
          </cell>
          <cell r="AB1767" t="str">
            <v>AMC visit carried out</v>
          </cell>
        </row>
        <row r="1768">
          <cell r="A1768">
            <v>46027.279143518499</v>
          </cell>
          <cell r="B1768">
            <v>31532</v>
          </cell>
          <cell r="F1768" t="str">
            <v>CC-01928540</v>
          </cell>
          <cell r="J1768" t="str">
            <v>Schedule Service - AMC</v>
          </cell>
          <cell r="R1768" t="str">
            <v>BSLS036682</v>
          </cell>
          <cell r="AB1768" t="str">
            <v>AMC visit carried out</v>
          </cell>
        </row>
        <row r="1769">
          <cell r="A1769">
            <v>46027.275949074101</v>
          </cell>
          <cell r="B1769">
            <v>12759</v>
          </cell>
          <cell r="F1769" t="str">
            <v>CC-01928510</v>
          </cell>
          <cell r="J1769" t="str">
            <v>Schedule Service - AMC</v>
          </cell>
          <cell r="R1769" t="str">
            <v>BXKS035161</v>
          </cell>
          <cell r="AB1769" t="str">
            <v>AMC visit carried out</v>
          </cell>
        </row>
        <row r="1770">
          <cell r="A1770">
            <v>46027.275590277801</v>
          </cell>
          <cell r="B1770">
            <v>76158</v>
          </cell>
          <cell r="F1770" t="str">
            <v>CC-01928507</v>
          </cell>
          <cell r="J1770" t="str">
            <v>Schedule Service - AMC</v>
          </cell>
          <cell r="R1770" t="str">
            <v>BMBS030816</v>
          </cell>
          <cell r="AB1770" t="str">
            <v>AMC visit carried out</v>
          </cell>
        </row>
        <row r="1771">
          <cell r="A1771">
            <v>46027.275486111103</v>
          </cell>
          <cell r="B1771">
            <v>41139</v>
          </cell>
          <cell r="F1771" t="str">
            <v>CC-01928506</v>
          </cell>
          <cell r="J1771" t="str">
            <v>Schedule Service - AMC</v>
          </cell>
          <cell r="R1771" t="str">
            <v>BRIS035838</v>
          </cell>
          <cell r="AB1771" t="str">
            <v>AMC visit carried out</v>
          </cell>
        </row>
        <row r="1772">
          <cell r="A1772">
            <v>46025.597268518497</v>
          </cell>
          <cell r="B1772">
            <v>24280</v>
          </cell>
          <cell r="F1772" t="str">
            <v>CC-01927600</v>
          </cell>
          <cell r="J1772" t="str">
            <v>General Service</v>
          </cell>
          <cell r="R1772" t="str">
            <v>BSAF110719</v>
          </cell>
          <cell r="AB1772" t="str">
            <v>We visited site check and found unit running well condition at the present time.</v>
          </cell>
        </row>
        <row r="1773">
          <cell r="A1773">
            <v>46025.595300925903</v>
          </cell>
          <cell r="B1773">
            <v>21074</v>
          </cell>
          <cell r="F1773" t="str">
            <v>CC-01927592</v>
          </cell>
          <cell r="J1773" t="str">
            <v>General Service</v>
          </cell>
          <cell r="R1773" t="str">
            <v>BVGF111611</v>
          </cell>
          <cell r="AB1773" t="str">
            <v>We visited site check and found unit running well condition at the present time.</v>
          </cell>
        </row>
        <row r="1774">
          <cell r="A1774">
            <v>46025.5944675926</v>
          </cell>
          <cell r="B1774">
            <v>22373</v>
          </cell>
          <cell r="F1774" t="str">
            <v>CC-01927587</v>
          </cell>
          <cell r="J1774" t="str">
            <v>General Service</v>
          </cell>
          <cell r="R1774" t="str">
            <v>BVGF111615</v>
          </cell>
          <cell r="AB1774" t="str">
            <v>We visited site check and found unit running well condition at the present time but.</v>
          </cell>
        </row>
        <row r="1775">
          <cell r="A1775">
            <v>46025.5921296296</v>
          </cell>
          <cell r="B1775">
            <v>3449</v>
          </cell>
          <cell r="F1775" t="str">
            <v>CC-01927582</v>
          </cell>
          <cell r="J1775" t="str">
            <v>Schedule Service</v>
          </cell>
          <cell r="R1775" t="str">
            <v>BYAS044711</v>
          </cell>
          <cell r="AB1775" t="str">
            <v>We visited site and change Air filter, Oil filter,Pre filter and greasing done after than start and check unit running well condition at the present time.</v>
          </cell>
        </row>
        <row r="1776">
          <cell r="A1776">
            <v>46025.467974537001</v>
          </cell>
          <cell r="B1776">
            <v>1516</v>
          </cell>
          <cell r="F1776" t="str">
            <v>CC-01927156</v>
          </cell>
          <cell r="J1776" t="str">
            <v>Schedule Service</v>
          </cell>
          <cell r="R1776" t="str">
            <v>BXID164764</v>
          </cell>
          <cell r="AB1776" t="str">
            <v>Attend the site for scheduled service so drain oil from the tank and drained oil from the cooler total 37 liters oil drain then change air filter for compressor and engine both sides, change oil filter, change the air oil separator, change ARV kit, actuator kit, pressure regulator and ELGI air lube Plus oil 40 liters. Then start the unit found running ok.</v>
          </cell>
        </row>
        <row r="1777">
          <cell r="A1777">
            <v>46025.447662036997</v>
          </cell>
          <cell r="B1777">
            <v>1652</v>
          </cell>
          <cell r="F1777" t="str">
            <v>CC-01927094</v>
          </cell>
          <cell r="J1777" t="str">
            <v>Schedule Service</v>
          </cell>
          <cell r="R1777" t="str">
            <v>BXBC373276</v>
          </cell>
          <cell r="AB1777" t="str">
            <v>Attend the site for scheduled service so change air filter, oil filter, air oil separator, motor greasing and oil. Then start the unit found running ok.</v>
          </cell>
        </row>
        <row r="1778">
          <cell r="A1778">
            <v>46024.692465277803</v>
          </cell>
          <cell r="B1778">
            <v>0</v>
          </cell>
          <cell r="F1778" t="str">
            <v>CC-01926517</v>
          </cell>
          <cell r="J1778" t="str">
            <v>Commissioning</v>
          </cell>
          <cell r="R1778" t="str">
            <v>CYCE694504</v>
          </cell>
          <cell r="AB1778" t="str">
            <v>Commissioning done on dated 02-01-2026</v>
          </cell>
        </row>
        <row r="1779">
          <cell r="A1779">
            <v>46024.673530092601</v>
          </cell>
          <cell r="B1779">
            <v>43047</v>
          </cell>
          <cell r="F1779" t="str">
            <v>CC-01926426</v>
          </cell>
          <cell r="J1779" t="str">
            <v>Schedule Service</v>
          </cell>
          <cell r="R1779" t="str">
            <v>BRAC372524</v>
          </cell>
          <cell r="AB1779" t="str">
            <v>Attend the site for scheduled service so change air filter, oil filter, air oil separator, motor greasing and all valve kit and oil. Then start the unit found running ok.</v>
          </cell>
        </row>
        <row r="1780">
          <cell r="A1780">
            <v>46024.661585648202</v>
          </cell>
          <cell r="B1780">
            <v>6081</v>
          </cell>
          <cell r="F1780" t="str">
            <v>CC-01926375</v>
          </cell>
          <cell r="J1780" t="str">
            <v>Schedule Service</v>
          </cell>
          <cell r="R1780" t="str">
            <v>BUGS047249</v>
          </cell>
          <cell r="AB1780" t="str">
            <v>Attend the site for scheduled service so change air filter, oil filter, air oil separator, motor greasing, All valve kit and oil ut SYNTHETIC. Then start the unit found running ok.</v>
          </cell>
        </row>
        <row r="1781">
          <cell r="A1781">
            <v>46024.594583333303</v>
          </cell>
          <cell r="B1781">
            <v>0</v>
          </cell>
          <cell r="F1781" t="str">
            <v>CC-01926175</v>
          </cell>
          <cell r="J1781" t="str">
            <v>Commissioning</v>
          </cell>
          <cell r="R1781" t="str">
            <v>CXIE678970</v>
          </cell>
          <cell r="AB1781" t="str">
            <v>Commissioning done on dated 02-01-2026</v>
          </cell>
        </row>
        <row r="1782">
          <cell r="A1782">
            <v>46024.580983796302</v>
          </cell>
          <cell r="B1782">
            <v>0</v>
          </cell>
          <cell r="F1782" t="str">
            <v>CC-01926138</v>
          </cell>
          <cell r="J1782" t="str">
            <v>Preservative Measures</v>
          </cell>
          <cell r="R1782" t="str">
            <v>CYCE694504</v>
          </cell>
          <cell r="AB1782" t="str">
            <v>Preservative maintenance work was carried out on the ELGi Air Compressor, Model TS15 LB-15 at J K TYRE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1783">
          <cell r="A1783">
            <v>46024.575289351902</v>
          </cell>
          <cell r="B1783">
            <v>0</v>
          </cell>
          <cell r="F1783" t="str">
            <v>CC-01926124</v>
          </cell>
          <cell r="J1783" t="str">
            <v>Preservative Measures</v>
          </cell>
          <cell r="R1783" t="str">
            <v>CXIE678970</v>
          </cell>
          <cell r="AB1783" t="str">
            <v>Preservative maintenance work was carried out on the ELGi Air Compressor, Model TS10 LB-12 at NASREEN PRAWEEN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1784">
          <cell r="A1784">
            <v>46022.705648148098</v>
          </cell>
          <cell r="B1784">
            <v>1195</v>
          </cell>
          <cell r="F1784" t="str">
            <v>CC-01924359</v>
          </cell>
          <cell r="J1784" t="str">
            <v>General Service</v>
          </cell>
          <cell r="R1784" t="str">
            <v>BYCS030580</v>
          </cell>
          <cell r="AB1784" t="str">
            <v>Courtesy visit carried out</v>
          </cell>
        </row>
        <row r="1785">
          <cell r="A1785">
            <v>46022.704525462999</v>
          </cell>
          <cell r="B1785">
            <v>1371</v>
          </cell>
          <cell r="F1785" t="str">
            <v>CC-01924350</v>
          </cell>
          <cell r="J1785" t="str">
            <v>Complaint - Running With Problem</v>
          </cell>
          <cell r="R1785" t="str">
            <v>BYCS045058</v>
          </cell>
          <cell r="AB1785" t="str">
            <v>Attend the site for complaining of oil leakage so after inspection found the discharge hose o ring damaged so change the discharge hose o ring then start the unit found running ok without leakage..</v>
          </cell>
        </row>
        <row r="1786">
          <cell r="A1786">
            <v>46022.627407407403</v>
          </cell>
          <cell r="B1786">
            <v>13108</v>
          </cell>
          <cell r="F1786" t="str">
            <v>CC-01924090</v>
          </cell>
          <cell r="J1786" t="str">
            <v>Schedule Service</v>
          </cell>
          <cell r="R1786" t="str">
            <v>BWEC370314</v>
          </cell>
          <cell r="AB1786" t="str">
            <v>Today we attend the customer site for sheudle service so we change parts during service:- air filter and oil filter then start machine running ok</v>
          </cell>
        </row>
        <row r="1787">
          <cell r="A1787">
            <v>46022.592141203699</v>
          </cell>
          <cell r="B1787">
            <v>4620</v>
          </cell>
          <cell r="F1787" t="str">
            <v>CC-01924000</v>
          </cell>
          <cell r="J1787" t="str">
            <v>Complaint - Running With Problem</v>
          </cell>
          <cell r="R1787" t="str">
            <v>BXFS037363</v>
          </cell>
          <cell r="AB1787" t="str">
            <v>After the visited site and clean Oil cooler frome air pressure after than start and check unit running well condition at the present time.</v>
          </cell>
        </row>
        <row r="1788">
          <cell r="A1788">
            <v>46022.548668981501</v>
          </cell>
          <cell r="B1788">
            <v>10160</v>
          </cell>
          <cell r="F1788" t="str">
            <v>CC-01923910</v>
          </cell>
          <cell r="J1788" t="str">
            <v>Schedule Service</v>
          </cell>
          <cell r="R1788" t="str">
            <v>BRAF110427</v>
          </cell>
          <cell r="AB1788" t="str">
            <v>Attend the site for scheduled service so change the air filter and oil filter. Then start the unit found running ok.</v>
          </cell>
        </row>
        <row r="1789">
          <cell r="A1789">
            <v>46022.421597222201</v>
          </cell>
          <cell r="B1789"/>
          <cell r="F1789" t="str">
            <v>CC-01923541</v>
          </cell>
          <cell r="J1789" t="str">
            <v>Complaint - Breakdown</v>
          </cell>
          <cell r="R1789"/>
          <cell r="AB1789" t="str">
            <v>Site not ready, visit confirmation pending 31-12-2025 as per customer we sent our engineer but after reaching site customer not pick up call 03-01-2025 ........................ 09-01-2026 ............................ 17-01-2026 ........................ 24-01-2026</v>
          </cell>
        </row>
        <row r="1790">
          <cell r="A1790">
            <v>46021.667222222197</v>
          </cell>
          <cell r="B1790">
            <v>57735</v>
          </cell>
          <cell r="F1790" t="str">
            <v>CC-01922945</v>
          </cell>
          <cell r="J1790" t="str">
            <v>Schedule Service</v>
          </cell>
          <cell r="R1790" t="str">
            <v>BLGS040582</v>
          </cell>
          <cell r="AB1790" t="str">
            <v>We visited site and change Air filter and Oil filter after than start and check unit running well condition at the present time.</v>
          </cell>
        </row>
        <row r="1791">
          <cell r="A1791">
            <v>46021.659131944398</v>
          </cell>
          <cell r="B1791">
            <v>27065</v>
          </cell>
          <cell r="F1791" t="str">
            <v>CC-01922920</v>
          </cell>
          <cell r="J1791" t="str">
            <v>Schedule Service</v>
          </cell>
          <cell r="R1791" t="str">
            <v>BSAS036940</v>
          </cell>
          <cell r="AB1791" t="str">
            <v>Attend the site for scheduled service so change air filter, oil filter, air oil separator, motor greasing, all valve kit and oil. Then start the unit found running ok.</v>
          </cell>
        </row>
        <row r="1792">
          <cell r="A1792">
            <v>46021.657361111102</v>
          </cell>
          <cell r="B1792">
            <v>31501</v>
          </cell>
          <cell r="F1792" t="str">
            <v>CC-01922911</v>
          </cell>
          <cell r="J1792" t="str">
            <v>Schedule Service</v>
          </cell>
          <cell r="R1792" t="str">
            <v>BRHS035368</v>
          </cell>
          <cell r="AB1792" t="str">
            <v>Attend the site for scheduled service so change air filter, oil filter and motor greasing. Then start the unit found running ok.</v>
          </cell>
        </row>
        <row r="1793">
          <cell r="A1793">
            <v>46021.654814814799</v>
          </cell>
          <cell r="B1793">
            <v>34021</v>
          </cell>
          <cell r="F1793" t="str">
            <v>CC-01922904</v>
          </cell>
          <cell r="J1793" t="str">
            <v>Schedule Service</v>
          </cell>
          <cell r="R1793" t="str">
            <v>BSIC376940</v>
          </cell>
          <cell r="AB1793" t="str">
            <v>Attend the site for scheduled service so change air filter, oil filter, air oil separator, motor greasing, all valve kit and oil. The start the unit found running ok.</v>
          </cell>
        </row>
        <row r="1794">
          <cell r="A1794">
            <v>46021.590717592597</v>
          </cell>
          <cell r="B1794">
            <v>550</v>
          </cell>
          <cell r="F1794" t="str">
            <v>CC-01922691</v>
          </cell>
          <cell r="J1794" t="str">
            <v>Sales Call</v>
          </cell>
          <cell r="R1794" t="str">
            <v>BYCS030413</v>
          </cell>
          <cell r="AB1794" t="str">
            <v>Sales call carried out for HMR update</v>
          </cell>
        </row>
        <row r="1795">
          <cell r="A1795">
            <v>46021.581458333298</v>
          </cell>
          <cell r="B1795">
            <v>240</v>
          </cell>
          <cell r="F1795" t="str">
            <v>CC-01922675</v>
          </cell>
          <cell r="J1795" t="str">
            <v>Sales Call</v>
          </cell>
          <cell r="R1795" t="str">
            <v>BYAS039710</v>
          </cell>
          <cell r="AB1795" t="str">
            <v>Sales call carried our for HMR update</v>
          </cell>
        </row>
        <row r="1796">
          <cell r="A1796">
            <v>46021.577835648102</v>
          </cell>
          <cell r="B1796">
            <v>150</v>
          </cell>
          <cell r="F1796" t="str">
            <v>CC-01922671</v>
          </cell>
          <cell r="J1796" t="str">
            <v>Sales Call</v>
          </cell>
          <cell r="R1796" t="str">
            <v>BXFS043344</v>
          </cell>
          <cell r="AB1796" t="str">
            <v>Sales call carried our for HMR update</v>
          </cell>
        </row>
        <row r="1797">
          <cell r="A1797">
            <v>46021.5723842593</v>
          </cell>
          <cell r="B1797">
            <v>10451</v>
          </cell>
          <cell r="F1797" t="str">
            <v>CC-01922661</v>
          </cell>
          <cell r="J1797" t="str">
            <v>Sales Call</v>
          </cell>
          <cell r="R1797" t="str">
            <v>BWKS031684</v>
          </cell>
          <cell r="AB1797" t="str">
            <v>Sales call carried our for HMR update</v>
          </cell>
        </row>
        <row r="1798">
          <cell r="A1798">
            <v>46021.568518518499</v>
          </cell>
          <cell r="B1798">
            <v>1704</v>
          </cell>
          <cell r="F1798" t="str">
            <v>CC-01922651</v>
          </cell>
          <cell r="J1798" t="str">
            <v>Sales Call</v>
          </cell>
          <cell r="R1798" t="str">
            <v>BVIC378149</v>
          </cell>
          <cell r="AB1798" t="str">
            <v>Sales call carried our for HMR update</v>
          </cell>
        </row>
        <row r="1799">
          <cell r="A1799">
            <v>46021.564803240697</v>
          </cell>
          <cell r="B1799">
            <v>2108</v>
          </cell>
          <cell r="F1799" t="str">
            <v>CC-01922642</v>
          </cell>
          <cell r="J1799" t="str">
            <v>Sales Call</v>
          </cell>
          <cell r="R1799" t="str">
            <v>BWGC370765</v>
          </cell>
          <cell r="AB1799" t="str">
            <v>Sales call carried our for HMR update</v>
          </cell>
        </row>
        <row r="1800">
          <cell r="A1800">
            <v>46021.559745370403</v>
          </cell>
          <cell r="B1800">
            <v>12896</v>
          </cell>
          <cell r="F1800" t="str">
            <v>CC-01922627</v>
          </cell>
          <cell r="J1800" t="str">
            <v>Sales Call</v>
          </cell>
          <cell r="R1800" t="str">
            <v>BWCS032720</v>
          </cell>
          <cell r="AB1800" t="str">
            <v>Sales call carried our for HMR update</v>
          </cell>
        </row>
        <row r="1801">
          <cell r="A1801">
            <v>46021.550601851799</v>
          </cell>
          <cell r="B1801">
            <v>21978</v>
          </cell>
          <cell r="F1801" t="str">
            <v>CC-01922606</v>
          </cell>
          <cell r="J1801" t="str">
            <v>Sales Call</v>
          </cell>
          <cell r="R1801" t="str">
            <v>BVGF111615</v>
          </cell>
          <cell r="AB1801" t="str">
            <v>Sales call carried our for HMR update</v>
          </cell>
        </row>
        <row r="1802">
          <cell r="A1802">
            <v>46021.542534722197</v>
          </cell>
          <cell r="B1802">
            <v>9130</v>
          </cell>
          <cell r="F1802" t="str">
            <v>CC-01922593</v>
          </cell>
          <cell r="J1802" t="str">
            <v>Sales Call</v>
          </cell>
          <cell r="R1802" t="str">
            <v>BVDS039346</v>
          </cell>
          <cell r="AB1802" t="str">
            <v>Sales call carried our for HMR update</v>
          </cell>
        </row>
        <row r="1803">
          <cell r="A1803">
            <v>46021.537245370397</v>
          </cell>
          <cell r="B1803">
            <v>21334</v>
          </cell>
          <cell r="F1803" t="str">
            <v>CC-01922572</v>
          </cell>
          <cell r="J1803" t="str">
            <v>Sales Call</v>
          </cell>
          <cell r="R1803" t="str">
            <v>BSAS036958</v>
          </cell>
          <cell r="AB1803" t="str">
            <v>Sales call carried our for HMR update</v>
          </cell>
        </row>
        <row r="1804">
          <cell r="A1804">
            <v>46021.535520833299</v>
          </cell>
          <cell r="B1804">
            <v>22607</v>
          </cell>
          <cell r="F1804" t="str">
            <v>CC-01922566</v>
          </cell>
          <cell r="J1804" t="str">
            <v>Sales Call</v>
          </cell>
          <cell r="R1804" t="str">
            <v>BSBC375530</v>
          </cell>
          <cell r="AB1804" t="str">
            <v>Sales call carried out for HMR updat</v>
          </cell>
        </row>
        <row r="1805">
          <cell r="A1805">
            <v>46021.532939814802</v>
          </cell>
          <cell r="B1805">
            <v>8757</v>
          </cell>
          <cell r="F1805" t="str">
            <v>CC-01922553</v>
          </cell>
          <cell r="J1805" t="str">
            <v>Schedule Service</v>
          </cell>
          <cell r="R1805" t="str">
            <v>BRDC373261</v>
          </cell>
          <cell r="AB1805" t="str">
            <v>Attend the site for scheduled service so change air filter, oil filter, air oil separator, motor greasing, all valve kit and oil. Then start the unit found running ok.</v>
          </cell>
        </row>
        <row r="1806">
          <cell r="A1806">
            <v>46021.441226851799</v>
          </cell>
          <cell r="B1806">
            <v>56</v>
          </cell>
          <cell r="F1806" t="str">
            <v>CC-01922295</v>
          </cell>
          <cell r="J1806" t="str">
            <v>Complaint - Running With Problem</v>
          </cell>
          <cell r="R1806" t="str">
            <v>BYFD201821</v>
          </cell>
          <cell r="AB1806" t="str">
            <v>Attend the site for complaining of coolant leakage so check and found rubber connector makeup line hose damaged so 1st drain coolant and remove defective hose and fill 40 liters coolant. Then the unit started running ok.. Hose replaced under FOC basis.</v>
          </cell>
        </row>
        <row r="1807">
          <cell r="A1807">
            <v>46020.732604166697</v>
          </cell>
          <cell r="B1807">
            <v>46910</v>
          </cell>
          <cell r="F1807" t="str">
            <v>CC-01921775</v>
          </cell>
          <cell r="J1807" t="str">
            <v>Schedule Service</v>
          </cell>
          <cell r="R1807" t="str">
            <v>BRIC374329</v>
          </cell>
          <cell r="AB1807" t="str">
            <v>Today we attend the customer site for sheudle service so we change parts during service:- Air filter, oil filter, oil, separator, intake valve, solenoid valve, mpv assembly and thermal valve then start machine running ok</v>
          </cell>
        </row>
        <row r="1808">
          <cell r="A1808">
            <v>46020.691041666701</v>
          </cell>
          <cell r="B1808">
            <v>4400</v>
          </cell>
          <cell r="F1808" t="str">
            <v>CC-01921646</v>
          </cell>
          <cell r="J1808" t="str">
            <v>Schedule Service</v>
          </cell>
          <cell r="R1808" t="str">
            <v>BWED163893</v>
          </cell>
          <cell r="AB1808" t="str">
            <v>Attend the site for scheduled service so drained oil from the tank and drained oil from the cooler total 37 liters oil drain. Then change the air filter for the compressor and engine both sides, change oil filter, change the air oil separator, change all valve kit and ELGI air lube Plus oil 40 liters. Then start the unit found running ok.</v>
          </cell>
        </row>
        <row r="1809">
          <cell r="A1809">
            <v>46020.6866898148</v>
          </cell>
          <cell r="B1809">
            <v>41188</v>
          </cell>
          <cell r="F1809" t="str">
            <v>CC-01921631</v>
          </cell>
          <cell r="J1809" t="str">
            <v>Sales Call</v>
          </cell>
          <cell r="R1809" t="str">
            <v>BRAC372524</v>
          </cell>
          <cell r="AB1809" t="str">
            <v>Sales call carried out for HMR update</v>
          </cell>
        </row>
        <row r="1810">
          <cell r="A1810">
            <v>46020.685648148101</v>
          </cell>
          <cell r="B1810">
            <v>19128</v>
          </cell>
          <cell r="F1810" t="str">
            <v>CC-01921628</v>
          </cell>
          <cell r="J1810" t="str">
            <v>Schedule Service</v>
          </cell>
          <cell r="R1810" t="str">
            <v>BPHS030467</v>
          </cell>
          <cell r="AB1810" t="str">
            <v>Attend the site for scheduled service so change air filter, oil filter, air oil separator, motor greasing, all valve kit and ELGI XD oil</v>
          </cell>
        </row>
        <row r="1811">
          <cell r="A1811">
            <v>46020.678888888899</v>
          </cell>
          <cell r="B1811">
            <v>83170</v>
          </cell>
          <cell r="F1811" t="str">
            <v>CC-01921602</v>
          </cell>
          <cell r="J1811" t="str">
            <v>Sales Call</v>
          </cell>
          <cell r="R1811" t="str">
            <v>BLGS031576</v>
          </cell>
          <cell r="AB1811" t="str">
            <v>Sales call carried out for HMR update</v>
          </cell>
        </row>
        <row r="1812">
          <cell r="A1812">
            <v>46020.669976851903</v>
          </cell>
          <cell r="B1812">
            <v>3908</v>
          </cell>
          <cell r="F1812" t="str">
            <v>CC-01921572</v>
          </cell>
          <cell r="J1812" t="str">
            <v>Sales Call</v>
          </cell>
          <cell r="R1812" t="str">
            <v>BWFC370703</v>
          </cell>
          <cell r="AB1812" t="str">
            <v>Sales call carried out for HMR update</v>
          </cell>
        </row>
        <row r="1813">
          <cell r="A1813">
            <v>46020.665127314802</v>
          </cell>
          <cell r="B1813">
            <v>27358</v>
          </cell>
          <cell r="F1813" t="str">
            <v>CC-01921552</v>
          </cell>
          <cell r="J1813" t="str">
            <v>Sales Call</v>
          </cell>
          <cell r="R1813" t="str">
            <v>BUCS034287</v>
          </cell>
          <cell r="AB1813" t="str">
            <v>Sales call carried out for HMR update</v>
          </cell>
        </row>
        <row r="1814">
          <cell r="A1814">
            <v>46020.661851851903</v>
          </cell>
          <cell r="B1814">
            <v>17184</v>
          </cell>
          <cell r="F1814" t="str">
            <v>CC-01921545</v>
          </cell>
          <cell r="J1814" t="str">
            <v>Sales Call</v>
          </cell>
          <cell r="R1814" t="str">
            <v>BVCC376207</v>
          </cell>
          <cell r="AB1814" t="str">
            <v>Sales call carried out for HMR update</v>
          </cell>
        </row>
        <row r="1815">
          <cell r="A1815">
            <v>46020.657303240703</v>
          </cell>
          <cell r="B1815">
            <v>31106</v>
          </cell>
          <cell r="F1815" t="str">
            <v>CC-01921524</v>
          </cell>
          <cell r="J1815" t="str">
            <v>Sales Call</v>
          </cell>
          <cell r="R1815" t="str">
            <v>BRCC373040</v>
          </cell>
          <cell r="AB1815" t="str">
            <v>Sales call carried out for HMR update</v>
          </cell>
        </row>
        <row r="1816">
          <cell r="A1816">
            <v>46020.5852199074</v>
          </cell>
          <cell r="B1816">
            <v>7754</v>
          </cell>
          <cell r="F1816" t="str">
            <v>CC-01921288</v>
          </cell>
          <cell r="J1816" t="str">
            <v>Schedule Service</v>
          </cell>
          <cell r="R1816" t="str">
            <v>BVDC376415</v>
          </cell>
          <cell r="AB1816" t="str">
            <v>Today we attend the customer site for sheudle service so we change parts during service:- Air filter, oil filter, oil, separator, intake valve, solenoid valve, mpv and thermal valve then start machine running ok</v>
          </cell>
        </row>
        <row r="1817">
          <cell r="A1817">
            <v>46018.574421296304</v>
          </cell>
          <cell r="B1817">
            <v>1660</v>
          </cell>
          <cell r="F1817" t="str">
            <v>CC-01919618</v>
          </cell>
          <cell r="J1817" t="str">
            <v>Complaint - Running With Problem</v>
          </cell>
          <cell r="R1817" t="str">
            <v>CYBE694501</v>
          </cell>
          <cell r="AB1817" t="str">
            <v>Waiting for confirmation of parts purchases or service details 29-12-2025... Customer not done schedule service on time hence we sand part offer to customer and waiting for confirm ......Pramod-02-01-2026 ................................... 02-01-2026 Since we will waiting for customer approval in lack of customer approval we are going to close the call Attend the site for complain of abnormal noise so check crankshaft shaft play found and piston found damaged, air filter found chocked condition and oil condition found black because of scheduled maintenance are not done timely by customer. PARTS QUOTATION, Failed parts photos and email conversation attached to close the call. Approval mail required 14-01-2026 (Eeven after pre information during commissioning about our maintenance schedule, But Customer did not follow the same. Waiting for purchase the C/S &amp; parts...Rajat-15-01-26) Yesterday we discussed with ,as per customer they done service on time , so request customer last 15days we asking for the service history ,, they confirm by today evening they provide service history and purchase invoice also... ....Pramod-16-01-2026 Parts purchases invoice and maintenace details shared by customer waiting for approval of FOC 17-01-2026 .................... 19-01-2026.......All details shared with PM by mail. mail date- 19-01-2026.....Pramod-23-01-2026....As per HO team asking oil level glass photo.. again engineer visit site and collect photo and send details to HO team....Pramod-30-01-2-26 FOC Approved but parts not available at dealer waiting for consumable PO 02-02-2026; Required parts were dispatched to Customer &amp; same is under transit..Engineer will visit after reciving the same at Customer end..RKC (03-02-26)</v>
          </cell>
        </row>
        <row r="1818">
          <cell r="A1818">
            <v>46017.712858796302</v>
          </cell>
          <cell r="B1818">
            <v>4965</v>
          </cell>
          <cell r="F1818" t="str">
            <v>CC-01918729</v>
          </cell>
          <cell r="J1818" t="str">
            <v>Complaint - Running With Problem</v>
          </cell>
          <cell r="R1818" t="str">
            <v>BXCS042723</v>
          </cell>
          <cell r="AB1818" t="str">
            <v>Today we attend the customer site for complain oil carry over line and sheudle service so we check and found that separator puncher so we change parts:- air filter, oil filter, oil and separator then start machine running ok</v>
          </cell>
        </row>
        <row r="1819">
          <cell r="A1819">
            <v>46017.686631944402</v>
          </cell>
          <cell r="B1819">
            <v>1</v>
          </cell>
          <cell r="F1819" t="str">
            <v>CC-01918647</v>
          </cell>
          <cell r="J1819" t="str">
            <v>Commissioning</v>
          </cell>
          <cell r="R1819" t="str">
            <v>BYID165412</v>
          </cell>
          <cell r="AB1819" t="str">
            <v>Commissioning done on dated 26-12-2025</v>
          </cell>
        </row>
        <row r="1820">
          <cell r="A1820">
            <v>46017.6775694444</v>
          </cell>
          <cell r="B1820">
            <v>26513</v>
          </cell>
          <cell r="F1820" t="str">
            <v>CC-01918619</v>
          </cell>
          <cell r="J1820" t="str">
            <v>Sales Call</v>
          </cell>
          <cell r="R1820" t="str">
            <v>BSJS035946</v>
          </cell>
          <cell r="AB1820" t="str">
            <v>Sales call carried out for HMR update</v>
          </cell>
        </row>
        <row r="1821">
          <cell r="A1821">
            <v>46017.673275462999</v>
          </cell>
          <cell r="B1821">
            <v>325</v>
          </cell>
          <cell r="F1821" t="str">
            <v>CC-01918607</v>
          </cell>
          <cell r="J1821" t="str">
            <v>Sales Call</v>
          </cell>
          <cell r="R1821" t="str">
            <v>BXDC373793</v>
          </cell>
          <cell r="AB1821" t="str">
            <v>Sales call carried out for HMR update</v>
          </cell>
        </row>
        <row r="1822">
          <cell r="A1822">
            <v>46017.668935185196</v>
          </cell>
          <cell r="B1822">
            <v>4053</v>
          </cell>
          <cell r="F1822" t="str">
            <v>CC-01918598</v>
          </cell>
          <cell r="J1822" t="str">
            <v>Sales Call</v>
          </cell>
          <cell r="R1822" t="str">
            <v>BXLS042384</v>
          </cell>
          <cell r="AB1822" t="str">
            <v>Sales call carried out for HMR update</v>
          </cell>
        </row>
        <row r="1823">
          <cell r="A1823">
            <v>46017.663356481498</v>
          </cell>
          <cell r="B1823">
            <v>4233</v>
          </cell>
          <cell r="F1823" t="str">
            <v>CC-01918575</v>
          </cell>
          <cell r="J1823" t="str">
            <v>Sales Call</v>
          </cell>
          <cell r="R1823" t="str">
            <v>BXLS042397</v>
          </cell>
          <cell r="AB1823" t="str">
            <v>Sales call carried out for HMR update</v>
          </cell>
        </row>
        <row r="1824">
          <cell r="A1824">
            <v>46017.654895833301</v>
          </cell>
          <cell r="B1824">
            <v>17557</v>
          </cell>
          <cell r="F1824" t="str">
            <v>CC-01918541</v>
          </cell>
          <cell r="J1824" t="str">
            <v>Sales Call</v>
          </cell>
          <cell r="R1824" t="str">
            <v>BTJC377259</v>
          </cell>
          <cell r="AB1824" t="str">
            <v>Sales call carried out for HMR update</v>
          </cell>
        </row>
        <row r="1825">
          <cell r="A1825">
            <v>46017.615219907399</v>
          </cell>
          <cell r="B1825">
            <v>135</v>
          </cell>
          <cell r="F1825" t="str">
            <v>CC-01918420</v>
          </cell>
          <cell r="J1825" t="str">
            <v>Complaint - Running With Problem</v>
          </cell>
          <cell r="R1825" t="str">
            <v>BYCD201765</v>
          </cell>
          <cell r="AB1825" t="str">
            <v>Attend the site for low oil level so following Job are done check the compressor at idal condition oil level is low than topped Air lube oil in tank 10 liter than start the unit running good condition no air leakeag no oil leakage unit running satisfaction</v>
          </cell>
        </row>
        <row r="1826">
          <cell r="A1826">
            <v>46017.466874999998</v>
          </cell>
          <cell r="B1826">
            <v>6250</v>
          </cell>
          <cell r="F1826" t="str">
            <v>CC-01918020</v>
          </cell>
          <cell r="J1826" t="str">
            <v>Complaint - Breakdown</v>
          </cell>
          <cell r="R1826" t="str">
            <v>BUCD121174</v>
          </cell>
          <cell r="AB1826" t="str">
            <v>Attend the site for complaints of pressure not build up so check and actuators not working so remove the actuator and clean it after cleaning refitted the the same and start the unit found running ok. However service is due.</v>
          </cell>
        </row>
        <row r="1827">
          <cell r="A1827">
            <v>46017.457152777803</v>
          </cell>
          <cell r="B1827"/>
          <cell r="F1827" t="str">
            <v>CC-01917990</v>
          </cell>
          <cell r="J1827" t="str">
            <v>Field Campaign</v>
          </cell>
          <cell r="R1827" t="str">
            <v>BXJS035074</v>
          </cell>
          <cell r="AB1827"/>
        </row>
        <row r="1828">
          <cell r="A1828">
            <v>46017.453854166699</v>
          </cell>
          <cell r="B1828">
            <v>1735</v>
          </cell>
          <cell r="F1828" t="str">
            <v>CC-01917980</v>
          </cell>
          <cell r="J1828" t="str">
            <v>Schedule Service</v>
          </cell>
          <cell r="R1828" t="str">
            <v>BXHD232312</v>
          </cell>
          <cell r="AB1828" t="str">
            <v>Attend the site for scheduled service so drain oil from the tank and drained oil from the cooler total 115 liters oil drain then change air filter for compressor side, change oil filter and ELGI air lube Plus oil 120 liters. Then start the unit found running ok.</v>
          </cell>
        </row>
        <row r="1829">
          <cell r="A1829">
            <v>46016.664502314801</v>
          </cell>
          <cell r="B1829">
            <v>13497</v>
          </cell>
          <cell r="F1829" t="str">
            <v>CC-01917400</v>
          </cell>
          <cell r="J1829" t="str">
            <v>Sales Call</v>
          </cell>
          <cell r="R1829" t="str">
            <v>BWLS032057</v>
          </cell>
          <cell r="AB1829" t="str">
            <v>Sales call carried out for HMR update</v>
          </cell>
        </row>
        <row r="1830">
          <cell r="A1830">
            <v>46016.661226851902</v>
          </cell>
          <cell r="B1830">
            <v>1818</v>
          </cell>
          <cell r="F1830" t="str">
            <v>CC-01917390</v>
          </cell>
          <cell r="J1830" t="str">
            <v>Sales Call</v>
          </cell>
          <cell r="R1830" t="str">
            <v>BYJS038729</v>
          </cell>
          <cell r="AB1830" t="str">
            <v>Sales call carried out for HMR update</v>
          </cell>
        </row>
        <row r="1831">
          <cell r="A1831">
            <v>46016.659259259301</v>
          </cell>
          <cell r="B1831">
            <v>9996</v>
          </cell>
          <cell r="F1831" t="str">
            <v>CC-01917382</v>
          </cell>
          <cell r="J1831" t="str">
            <v>General Service</v>
          </cell>
          <cell r="R1831" t="str">
            <v>BXJC371965</v>
          </cell>
          <cell r="AB1831" t="str">
            <v>We visited site check and found unit running well condition at the present time but service due.</v>
          </cell>
        </row>
        <row r="1832">
          <cell r="A1832">
            <v>46016.655775462998</v>
          </cell>
          <cell r="B1832">
            <v>27256</v>
          </cell>
          <cell r="F1832" t="str">
            <v>CC-01917371</v>
          </cell>
          <cell r="J1832" t="str">
            <v>Sales Call</v>
          </cell>
          <cell r="R1832" t="str">
            <v>BTIS044954</v>
          </cell>
          <cell r="AB1832" t="str">
            <v>Sales call carried out for HMR update</v>
          </cell>
        </row>
        <row r="1833">
          <cell r="A1833">
            <v>46016.650763888902</v>
          </cell>
          <cell r="B1833">
            <v>22956</v>
          </cell>
          <cell r="F1833" t="str">
            <v>CC-01917366</v>
          </cell>
          <cell r="J1833" t="str">
            <v>Sales Call</v>
          </cell>
          <cell r="R1833" t="str">
            <v>BTDS044304</v>
          </cell>
          <cell r="AB1833" t="str">
            <v>Sales call carried out for HMR update</v>
          </cell>
        </row>
        <row r="1834">
          <cell r="A1834">
            <v>46016.647511574098</v>
          </cell>
          <cell r="B1834">
            <v>36539</v>
          </cell>
          <cell r="F1834" t="str">
            <v>CC-01917356</v>
          </cell>
          <cell r="J1834" t="str">
            <v>Sales Call</v>
          </cell>
          <cell r="R1834" t="str">
            <v>BMBL050033</v>
          </cell>
          <cell r="AB1834" t="str">
            <v>Sales call carried out for HMR update</v>
          </cell>
        </row>
        <row r="1835">
          <cell r="A1835">
            <v>46016.642951388902</v>
          </cell>
          <cell r="B1835">
            <v>22609</v>
          </cell>
          <cell r="F1835" t="str">
            <v>CC-01917342</v>
          </cell>
          <cell r="J1835" t="str">
            <v>Sales Call</v>
          </cell>
          <cell r="R1835" t="str">
            <v>BTDS044313</v>
          </cell>
          <cell r="AB1835" t="str">
            <v>Sales call carried out for HMR update</v>
          </cell>
        </row>
        <row r="1836">
          <cell r="A1836">
            <v>46016.638171296298</v>
          </cell>
          <cell r="B1836">
            <v>2759</v>
          </cell>
          <cell r="F1836" t="str">
            <v>CC-01917326</v>
          </cell>
          <cell r="J1836" t="str">
            <v>Sales Call</v>
          </cell>
          <cell r="R1836" t="str">
            <v>BUGS047159</v>
          </cell>
          <cell r="AB1836" t="str">
            <v>Sales call carried out for HMR update</v>
          </cell>
        </row>
        <row r="1837">
          <cell r="A1837">
            <v>46016.624270833301</v>
          </cell>
          <cell r="B1837">
            <v>5335</v>
          </cell>
          <cell r="F1837" t="str">
            <v>CC-01917276</v>
          </cell>
          <cell r="J1837" t="str">
            <v>General Service</v>
          </cell>
          <cell r="R1837" t="str">
            <v>BUIC373911</v>
          </cell>
          <cell r="AB1837" t="str">
            <v>We visited site check and found unit running well condition at the present time but service due.</v>
          </cell>
        </row>
        <row r="1838">
          <cell r="A1838">
            <v>46016.582534722198</v>
          </cell>
          <cell r="B1838">
            <v>26521</v>
          </cell>
          <cell r="F1838" t="str">
            <v>CC-01917180</v>
          </cell>
          <cell r="J1838" t="str">
            <v>Sales Call</v>
          </cell>
          <cell r="R1838" t="str">
            <v>BUAS033580</v>
          </cell>
          <cell r="AB1838" t="str">
            <v>Sales call carried out for HMR update</v>
          </cell>
        </row>
        <row r="1839">
          <cell r="A1839">
            <v>46016.562199074098</v>
          </cell>
          <cell r="B1839">
            <v>859</v>
          </cell>
          <cell r="F1839" t="str">
            <v>CC-01917143</v>
          </cell>
          <cell r="J1839" t="str">
            <v>General Service</v>
          </cell>
          <cell r="R1839" t="str">
            <v>BWGC370755</v>
          </cell>
          <cell r="AB1839" t="str">
            <v>We visited the site and after checking, we found that the machine is working fine, the running hours are 608 but it has been almost 2 years since the machine was started due to which it is necessary to service the machine.</v>
          </cell>
        </row>
        <row r="1840">
          <cell r="A1840">
            <v>46016.448090277801</v>
          </cell>
          <cell r="B1840">
            <v>3478</v>
          </cell>
          <cell r="F1840" t="str">
            <v>CC-01916863</v>
          </cell>
          <cell r="J1840" t="str">
            <v>Schedule Service</v>
          </cell>
          <cell r="R1840" t="str">
            <v>BWGC370777</v>
          </cell>
          <cell r="AB1840" t="str">
            <v>Attend the site for scheduled service so change air filter, oil filter, air oil separator, motor greasing, all valve kit and oil. Then start the unit found running ok.</v>
          </cell>
        </row>
        <row r="1841">
          <cell r="A1841">
            <v>46015.734432870398</v>
          </cell>
          <cell r="B1841">
            <v>0</v>
          </cell>
          <cell r="F1841" t="str">
            <v>CC-01916387</v>
          </cell>
          <cell r="J1841" t="str">
            <v>Commissioning</v>
          </cell>
          <cell r="R1841" t="str">
            <v>DXDL141034</v>
          </cell>
          <cell r="AB1841" t="str">
            <v>Commissioning done on dated 25-12-2025</v>
          </cell>
        </row>
        <row r="1842">
          <cell r="A1842">
            <v>46015.727604166699</v>
          </cell>
          <cell r="B1842">
            <v>0</v>
          </cell>
          <cell r="F1842" t="str">
            <v>CC-01916373</v>
          </cell>
          <cell r="J1842" t="str">
            <v>Preservative Measures</v>
          </cell>
          <cell r="R1842" t="str">
            <v>DXDL141034</v>
          </cell>
          <cell r="AB1842" t="str">
            <v>Preservative maintenance was carried out on the SS02 reciprocating compressor at Shyam art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RECIP oil, suitable for long-life and high-efficiency operation. Moisture traps and ports were cleaned and securely sealed, while all electrical terminals were properly insulated. These measures ensure the unit remains in perfect working condition until put into service.</v>
          </cell>
        </row>
        <row r="1843">
          <cell r="A1843">
            <v>46015.690983796303</v>
          </cell>
          <cell r="B1843"/>
          <cell r="F1843" t="str">
            <v>CC-01916276</v>
          </cell>
          <cell r="J1843" t="str">
            <v>General Service</v>
          </cell>
          <cell r="R1843" t="str">
            <v>CYGE212342</v>
          </cell>
          <cell r="AB1843" t="str">
            <v>Customer asking to visit after 3rh January 2026. 25-12-2025</v>
          </cell>
        </row>
        <row r="1844">
          <cell r="A1844">
            <v>46015.616145833301</v>
          </cell>
          <cell r="B1844">
            <v>1773</v>
          </cell>
          <cell r="F1844" t="str">
            <v>CC-01916006</v>
          </cell>
          <cell r="J1844" t="str">
            <v>Schedule Service</v>
          </cell>
          <cell r="R1844" t="str">
            <v>BXLD164272</v>
          </cell>
          <cell r="AB1844" t="str">
            <v>Attend the site for 1500 hours schedule service so following Job done so replace oil, oil filter, separator filter, pressure regulator kit,arv kit, actuator kit engine and compressor both side.overall Drain oil is 37 litter with three dead crank also oil condition is good.overall topped up oil in tank 40 liter with one dead crank after shedule service done than start the unit running good condition no air leckege no oil lekeage unit running satisfactory</v>
          </cell>
        </row>
        <row r="1845">
          <cell r="A1845">
            <v>46015.613356481503</v>
          </cell>
          <cell r="B1845">
            <v>20065</v>
          </cell>
          <cell r="F1845" t="str">
            <v>CC-01915995</v>
          </cell>
          <cell r="J1845" t="str">
            <v>General Service</v>
          </cell>
          <cell r="R1845" t="str">
            <v>BTIS032020</v>
          </cell>
          <cell r="AB1845" t="str">
            <v>We visited site check and found unit running well condition at the present time but service due.</v>
          </cell>
        </row>
        <row r="1846">
          <cell r="A1846">
            <v>46015.612488425897</v>
          </cell>
          <cell r="B1846">
            <v>19260</v>
          </cell>
          <cell r="F1846" t="str">
            <v>CC-01915991</v>
          </cell>
          <cell r="J1846" t="str">
            <v>General Service</v>
          </cell>
          <cell r="R1846" t="str">
            <v>BTIS032025</v>
          </cell>
          <cell r="AB1846" t="str">
            <v>We visited site check unit and found unit running well condition at the present time.</v>
          </cell>
        </row>
        <row r="1847">
          <cell r="A1847">
            <v>46015.6116203704</v>
          </cell>
          <cell r="B1847">
            <v>19385</v>
          </cell>
          <cell r="F1847" t="str">
            <v>CC-01915988</v>
          </cell>
          <cell r="J1847" t="str">
            <v>General Service</v>
          </cell>
          <cell r="R1847" t="str">
            <v>BULS033141</v>
          </cell>
          <cell r="AB1847" t="str">
            <v>We visited site check and found unit running well condition at the present time but service due required parts for service Air filter, Oil filter, Separator, Oil, grease and valve kit.</v>
          </cell>
        </row>
        <row r="1848">
          <cell r="A1848">
            <v>46015.610567129603</v>
          </cell>
          <cell r="B1848">
            <v>5776</v>
          </cell>
          <cell r="F1848" t="str">
            <v>CC-01915982</v>
          </cell>
          <cell r="J1848" t="str">
            <v>General Service</v>
          </cell>
          <cell r="R1848" t="str">
            <v>BXBS036173</v>
          </cell>
          <cell r="AB1848" t="str">
            <v>We visited site check and found unit running well condition at the present time but service due.</v>
          </cell>
        </row>
        <row r="1849">
          <cell r="A1849">
            <v>46015.551446759302</v>
          </cell>
          <cell r="B1849">
            <v>12938</v>
          </cell>
          <cell r="F1849" t="str">
            <v>CC-01915812</v>
          </cell>
          <cell r="J1849" t="str">
            <v>General Service</v>
          </cell>
          <cell r="R1849" t="str">
            <v>BWEC370314</v>
          </cell>
          <cell r="AB1849" t="str">
            <v>We visited site check and found unit running well condition but service due.</v>
          </cell>
        </row>
        <row r="1850">
          <cell r="A1850">
            <v>46015.536458333299</v>
          </cell>
          <cell r="B1850">
            <v>46810</v>
          </cell>
          <cell r="F1850" t="str">
            <v>CC-01915761</v>
          </cell>
          <cell r="J1850" t="str">
            <v>Sales Call</v>
          </cell>
          <cell r="R1850" t="str">
            <v>BRIC374329</v>
          </cell>
          <cell r="AB1850" t="str">
            <v>Courtesy visit carried out</v>
          </cell>
        </row>
        <row r="1851">
          <cell r="A1851">
            <v>46015.5316550926</v>
          </cell>
          <cell r="B1851">
            <v>1198</v>
          </cell>
          <cell r="F1851" t="str">
            <v>CC-01915747</v>
          </cell>
          <cell r="J1851" t="str">
            <v>Schedule Service</v>
          </cell>
          <cell r="R1851" t="str">
            <v>BYKD164879</v>
          </cell>
          <cell r="AB1851" t="str">
            <v>Attend the site for scheduled service so drained oil from the tank and drained oil from the cooler total 37 liters oil drain then change air filter for compressor and engine both sides, change oil filter and change ELGI air lube Plus oil 40 liters. Then start the unit found running ok.</v>
          </cell>
        </row>
        <row r="1852">
          <cell r="A1852">
            <v>46015.530497685198</v>
          </cell>
          <cell r="B1852">
            <v>2699</v>
          </cell>
          <cell r="F1852" t="str">
            <v>CC-01915743</v>
          </cell>
          <cell r="J1852" t="str">
            <v>General Service</v>
          </cell>
          <cell r="R1852" t="str">
            <v>BYBS030225</v>
          </cell>
          <cell r="AB1852" t="str">
            <v>Courtesy visit carried out</v>
          </cell>
        </row>
        <row r="1853">
          <cell r="A1853">
            <v>46015.521851851903</v>
          </cell>
          <cell r="B1853">
            <v>8857</v>
          </cell>
          <cell r="F1853" t="str">
            <v>CC-01915713</v>
          </cell>
          <cell r="J1853" t="str">
            <v>General Service</v>
          </cell>
          <cell r="R1853" t="str">
            <v>BWCC379947</v>
          </cell>
          <cell r="AB1853" t="str">
            <v>Courtesy visit done</v>
          </cell>
        </row>
        <row r="1854">
          <cell r="A1854">
            <v>46015.501724537004</v>
          </cell>
          <cell r="B1854">
            <v>0</v>
          </cell>
          <cell r="F1854" t="str">
            <v>CC-01915618</v>
          </cell>
          <cell r="J1854" t="str">
            <v>Preservative Measures</v>
          </cell>
          <cell r="R1854" t="str">
            <v>BYLS039512</v>
          </cell>
          <cell r="AB1854" t="str">
            <v>Preservative maintenance was carried out on the EG 15-8.5 Screw Air Compressor at Jharkhand Engineering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1855">
          <cell r="A1855">
            <v>46015.5001388889</v>
          </cell>
          <cell r="B1855">
            <v>1</v>
          </cell>
          <cell r="F1855" t="str">
            <v>CC-01915609</v>
          </cell>
          <cell r="J1855" t="str">
            <v>Commissioning</v>
          </cell>
          <cell r="R1855" t="str">
            <v>BYLS039512</v>
          </cell>
          <cell r="AB1855" t="str">
            <v>Commissioning done on dated 25-12-2025...Comm date- 25-12-2025</v>
          </cell>
        </row>
        <row r="1856">
          <cell r="A1856">
            <v>46015.460428240702</v>
          </cell>
          <cell r="B1856">
            <v>6594</v>
          </cell>
          <cell r="F1856" t="str">
            <v>CC-01915475</v>
          </cell>
          <cell r="J1856" t="str">
            <v>Schedule Service</v>
          </cell>
          <cell r="R1856" t="str">
            <v>BVJC374172</v>
          </cell>
          <cell r="AB1856" t="str">
            <v>We visited site check and found unit running well condition but service due.</v>
          </cell>
        </row>
        <row r="1857">
          <cell r="A1857">
            <v>46014.588935185202</v>
          </cell>
          <cell r="B1857">
            <v>9950</v>
          </cell>
          <cell r="F1857" t="str">
            <v>CC-01914464</v>
          </cell>
          <cell r="J1857" t="str">
            <v>Schedule Service</v>
          </cell>
          <cell r="R1857" t="str">
            <v>BRBL150944</v>
          </cell>
          <cell r="AB1857" t="str">
            <v>Attend the site for scheduled service so drained oil from the tank and drained oil from the cooler total 17 liters oil drained then change air filter for compressor side, change oil filter, change valve kit MPV kit, BDV kit, solenoid valve kit, change intake valve kit, change pressure regulator kit, change actuator assembly, change safety pressure switch and change ELGI air lube Plus oil 20 liters. Then start the unit found running ok.</v>
          </cell>
        </row>
        <row r="1858">
          <cell r="A1858">
            <v>46014.587164351899</v>
          </cell>
          <cell r="B1858">
            <v>14160</v>
          </cell>
          <cell r="F1858" t="str">
            <v>CC-01914455</v>
          </cell>
          <cell r="J1858" t="str">
            <v>Schedule Service</v>
          </cell>
          <cell r="R1858" t="str">
            <v>BRGL151468</v>
          </cell>
          <cell r="AB1858" t="str">
            <v>Attend the site for scheduled service so drained oil from the tank and drained oil from the cooler total 17 liters oil drained then change air filter for compressor side, change oil filter, change valve kit MPV kit, BDV kit, solenoid valve kit, change intake valve kit, change pressure regulator kit, change actuator assembly, change safety pressure switch and change ELGI air lube Plus oil 20 liters. Then start the unit found running ok.</v>
          </cell>
        </row>
        <row r="1859">
          <cell r="A1859">
            <v>46014.585254629601</v>
          </cell>
          <cell r="B1859">
            <v>13628</v>
          </cell>
          <cell r="F1859" t="str">
            <v>CC-01914449</v>
          </cell>
          <cell r="J1859" t="str">
            <v>Schedule Service</v>
          </cell>
          <cell r="R1859" t="str">
            <v>BRGL151464</v>
          </cell>
          <cell r="AB1859" t="str">
            <v>Attend the site for scheduled service so drained oil from the tank and drained oil from the cooler total 17 liters oil drained then change air filter for compressor side, change oil filter, change valve kit MPV kit, BDV kit, solenoid valve kit, change intake valve kit, change pressure regulator kit, change actuator assembly, change safety pressure switch and change ELGI air lube Plus oil 20 liters. Then start the unit found running ok.</v>
          </cell>
        </row>
        <row r="1860">
          <cell r="A1860">
            <v>46014.5614236111</v>
          </cell>
          <cell r="B1860">
            <v>5029</v>
          </cell>
          <cell r="F1860" t="str">
            <v>CC-01914384</v>
          </cell>
          <cell r="J1860" t="str">
            <v>Sales Call</v>
          </cell>
          <cell r="R1860" t="str">
            <v>BXBS036173</v>
          </cell>
          <cell r="AB1860" t="str">
            <v>Sales call carried our for HMR update</v>
          </cell>
        </row>
        <row r="1861">
          <cell r="A1861">
            <v>46014.547974537003</v>
          </cell>
          <cell r="B1861">
            <v>25130</v>
          </cell>
          <cell r="F1861" t="str">
            <v>CC-01914340</v>
          </cell>
          <cell r="J1861" t="str">
            <v>Sales Call</v>
          </cell>
          <cell r="R1861" t="str">
            <v>BIFS040367</v>
          </cell>
          <cell r="AB1861" t="str">
            <v>Sales call carried our for HMR update</v>
          </cell>
        </row>
        <row r="1862">
          <cell r="A1862">
            <v>46014.523506944402</v>
          </cell>
          <cell r="B1862">
            <v>3812</v>
          </cell>
          <cell r="F1862" t="str">
            <v>CC-01914249</v>
          </cell>
          <cell r="J1862" t="str">
            <v>Complaint - Running With Problem</v>
          </cell>
          <cell r="R1862" t="str">
            <v>BXAD164317</v>
          </cell>
          <cell r="AB1862" t="str">
            <v>Attend the site for High drilling Rpm so following Job are done open both actuator kit clean and riffite same condition and open Speed regulator kit clean and rifited same then adjust the fip lever after than start the unit running good condition no air leakeag no oil leakage unit running good condition on drilling Rpm 1600 at 15.8 kg unit running satisfaction</v>
          </cell>
        </row>
        <row r="1863">
          <cell r="A1863">
            <v>46014.484131944402</v>
          </cell>
          <cell r="B1863">
            <v>9233</v>
          </cell>
          <cell r="F1863" t="str">
            <v>CC-01914101</v>
          </cell>
          <cell r="J1863" t="str">
            <v>Field Campaign</v>
          </cell>
          <cell r="R1863" t="str">
            <v>BXJS035074</v>
          </cell>
          <cell r="AB1863" t="str">
            <v>A field campaign call has been successfully logged to address the change of GASKET RUBBER SUC DUCT EG75 units, identified by the reference number 015328721,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1864">
          <cell r="A1864">
            <v>46014.443136574097</v>
          </cell>
          <cell r="B1864">
            <v>0</v>
          </cell>
          <cell r="F1864" t="str">
            <v>CC-01913977</v>
          </cell>
          <cell r="J1864" t="str">
            <v>Commissioning</v>
          </cell>
          <cell r="R1864" t="str">
            <v>BYFK030506</v>
          </cell>
          <cell r="AB1864" t="str">
            <v>Commissioning done on dated 23-12-2025</v>
          </cell>
        </row>
        <row r="1865">
          <cell r="A1865">
            <v>46014.438148148103</v>
          </cell>
          <cell r="B1865">
            <v>1</v>
          </cell>
          <cell r="F1865" t="str">
            <v>CC-01913973</v>
          </cell>
          <cell r="J1865" t="str">
            <v>Commissioning</v>
          </cell>
          <cell r="R1865" t="str">
            <v>BYFS045580</v>
          </cell>
          <cell r="AB1865" t="str">
            <v>Commissioning done on dated 23-12-2025....Comm date-23-12-2025</v>
          </cell>
        </row>
        <row r="1866">
          <cell r="A1866">
            <v>46013.282650462999</v>
          </cell>
          <cell r="B1866">
            <v>19246</v>
          </cell>
          <cell r="F1866" t="str">
            <v>CC-01912437</v>
          </cell>
          <cell r="J1866" t="str">
            <v>Schedule Service - AMC</v>
          </cell>
          <cell r="R1866" t="str">
            <v>BTIS032025</v>
          </cell>
          <cell r="AB1866" t="str">
            <v>AMC visit carried out</v>
          </cell>
        </row>
        <row r="1867">
          <cell r="A1867">
            <v>46013.282361111102</v>
          </cell>
          <cell r="B1867">
            <v>19086</v>
          </cell>
          <cell r="F1867" t="str">
            <v>CC-01912434</v>
          </cell>
          <cell r="J1867" t="str">
            <v>Schedule Service - AMC</v>
          </cell>
          <cell r="R1867" t="str">
            <v>BULS033141</v>
          </cell>
          <cell r="AB1867" t="str">
            <v>AMC visit carried out</v>
          </cell>
        </row>
        <row r="1868">
          <cell r="A1868">
            <v>46013.282256944403</v>
          </cell>
          <cell r="B1868">
            <v>20046</v>
          </cell>
          <cell r="F1868" t="str">
            <v>CC-01912433</v>
          </cell>
          <cell r="J1868" t="str">
            <v>Schedule Service - AMC</v>
          </cell>
          <cell r="R1868" t="str">
            <v>BTIS032020</v>
          </cell>
          <cell r="AB1868" t="str">
            <v>AMC visit carried out</v>
          </cell>
        </row>
        <row r="1869">
          <cell r="A1869">
            <v>46013.274780092601</v>
          </cell>
          <cell r="B1869">
            <v>40684</v>
          </cell>
          <cell r="F1869" t="str">
            <v>CC-01912365</v>
          </cell>
          <cell r="J1869" t="str">
            <v>Schedule Service - AMC</v>
          </cell>
          <cell r="R1869" t="str">
            <v>BMJS040004</v>
          </cell>
          <cell r="AB1869" t="str">
            <v>AMC visit carried out</v>
          </cell>
        </row>
        <row r="1870">
          <cell r="A1870">
            <v>46011.735567129603</v>
          </cell>
          <cell r="B1870">
            <v>6584</v>
          </cell>
          <cell r="F1870" t="str">
            <v>CC-01911979</v>
          </cell>
          <cell r="J1870" t="str">
            <v>General Service</v>
          </cell>
          <cell r="R1870" t="str">
            <v>BVJC374172</v>
          </cell>
          <cell r="AB1870" t="str">
            <v>Courtesy visit carried out</v>
          </cell>
        </row>
        <row r="1871">
          <cell r="A1871">
            <v>46011.709490740701</v>
          </cell>
          <cell r="B1871"/>
          <cell r="F1871" t="str">
            <v>CC-01911909</v>
          </cell>
          <cell r="J1871" t="str">
            <v>Complaint - Running With Problem</v>
          </cell>
          <cell r="R1871"/>
          <cell r="AB1871" t="str">
            <v>Customer agree to visit site on 24-12-2025, also we share parts &amp; service charges quotation to customer for necessary approval 22-12-2025.. waiting for customer approval 24-12-2025  ....................... 27-12-2025,,, will close the call shortly , because customer till confirm service charges....Pramod-02-01-2026 ................................... 02-01-2026 process to cance the call 07-01-2026</v>
          </cell>
        </row>
        <row r="1872">
          <cell r="A1872">
            <v>46011.594537037003</v>
          </cell>
          <cell r="B1872">
            <v>37329</v>
          </cell>
          <cell r="F1872" t="str">
            <v>CC-01911617</v>
          </cell>
          <cell r="J1872" t="str">
            <v>Schedule Service</v>
          </cell>
          <cell r="R1872" t="str">
            <v>BTGS031205</v>
          </cell>
          <cell r="AB1872" t="str">
            <v>Today we attend the customer site for sheudle service so we change parts during service:- air filter, oil filter and oil then start machine running ok</v>
          </cell>
        </row>
        <row r="1873">
          <cell r="A1873">
            <v>46011.593761574099</v>
          </cell>
          <cell r="B1873">
            <v>97701</v>
          </cell>
          <cell r="F1873" t="str">
            <v>CC-01911614</v>
          </cell>
          <cell r="J1873" t="str">
            <v>Schedule Service</v>
          </cell>
          <cell r="R1873" t="str">
            <v>BPLF150007</v>
          </cell>
          <cell r="AB1873" t="str">
            <v>Today we attend the customer site for sheudle service so we change parts during service:- air filter, oil filter and cooling fan then start machine running ok</v>
          </cell>
        </row>
        <row r="1874">
          <cell r="A1874">
            <v>46011.479444444398</v>
          </cell>
          <cell r="B1874">
            <v>83833</v>
          </cell>
          <cell r="F1874" t="str">
            <v>CC-01911207</v>
          </cell>
          <cell r="J1874" t="str">
            <v>Schedule Service</v>
          </cell>
          <cell r="R1874" t="str">
            <v>BNCC370425</v>
          </cell>
          <cell r="AB1874" t="str">
            <v>Today we attend the customer site for sheudle service so we change parts during service:- air filter, oil filter and oil then start machine running ok</v>
          </cell>
        </row>
        <row r="1875">
          <cell r="A1875">
            <v>46010.697314814803</v>
          </cell>
          <cell r="B1875">
            <v>1</v>
          </cell>
          <cell r="F1875" t="str">
            <v>CC-01910549</v>
          </cell>
          <cell r="J1875" t="str">
            <v>Commissioning</v>
          </cell>
          <cell r="R1875" t="str">
            <v>BYIS046047</v>
          </cell>
          <cell r="AB1875" t="str">
            <v>Commissioning done on dated 19-12-2025....Comm date-19-12-2025</v>
          </cell>
        </row>
        <row r="1876">
          <cell r="A1876">
            <v>46010.685995370397</v>
          </cell>
          <cell r="B1876">
            <v>4325</v>
          </cell>
          <cell r="F1876" t="str">
            <v>CC-01910512</v>
          </cell>
          <cell r="J1876" t="str">
            <v>Schedule Service</v>
          </cell>
          <cell r="R1876" t="str">
            <v>BWHD164015</v>
          </cell>
          <cell r="AB1876" t="str">
            <v>Attend the site for schedule service start the work oil drain tank and cooler after cranking 2 Time total oil drain 38 liter change parts-oil 38lit, oil filter 2 nos, actuator kit 1nos engine side replaced the parts and start the unit unit running good condition all parameters proper work</v>
          </cell>
        </row>
        <row r="1877">
          <cell r="A1877">
            <v>46010.578495370399</v>
          </cell>
          <cell r="B1877">
            <v>1914</v>
          </cell>
          <cell r="F1877" t="str">
            <v>CC-01910131</v>
          </cell>
          <cell r="J1877" t="str">
            <v>Complaint - Running With Problem</v>
          </cell>
          <cell r="R1877" t="str">
            <v>BXGD164662</v>
          </cell>
          <cell r="AB1877" t="str">
            <v>Attend the site for High Rpm so following Job are done check the compressor unit running at idal engine side actuator kit found malfunctioning then Open the both actuator kit clean and rifited same condition and adjust the fip then start the unit running good condition no air leakeag no oil leakage unit running satisfaction.</v>
          </cell>
        </row>
        <row r="1878">
          <cell r="A1878">
            <v>46010.515497685199</v>
          </cell>
          <cell r="B1878">
            <v>1547</v>
          </cell>
          <cell r="F1878" t="str">
            <v>CC-01909978</v>
          </cell>
          <cell r="J1878" t="str">
            <v>Schedule Service</v>
          </cell>
          <cell r="R1878" t="str">
            <v>BYJD232405</v>
          </cell>
          <cell r="AB1878" t="str">
            <v>Attend the site for schedule service 1500 hours sm drilling lalmatia godda.so start the work and change parts saprator 1nos. Actuator kit 3 nos. Pressure regulator kit 3nos. ARV kit 1 nos after all parts fitted and start the unit running found satisfactory with all parameters.</v>
          </cell>
        </row>
        <row r="1879">
          <cell r="A1879">
            <v>46009.6944097222</v>
          </cell>
          <cell r="B1879">
            <v>7780</v>
          </cell>
          <cell r="F1879" t="str">
            <v>CC-01909356</v>
          </cell>
          <cell r="J1879" t="str">
            <v>Schedule Service</v>
          </cell>
          <cell r="R1879" t="str">
            <v>BVJD162972</v>
          </cell>
          <cell r="AB1879" t="str">
            <v>Attend the site for schedule service start the work oil drain tank and cooler after cranking 2 Time total oil drain 38 liter change parts-oil 38lit oil filter 2 nos replace the parts and start the unit unit running good condition</v>
          </cell>
        </row>
        <row r="1880">
          <cell r="A1880">
            <v>46009.621689814798</v>
          </cell>
          <cell r="B1880">
            <v>24975</v>
          </cell>
          <cell r="F1880" t="str">
            <v>CC-01909116</v>
          </cell>
          <cell r="J1880" t="str">
            <v>General Service</v>
          </cell>
          <cell r="R1880" t="str">
            <v>BSCS037531</v>
          </cell>
          <cell r="AB1880" t="str">
            <v>Today we attend the customer site for complain plc fitting so we fitted repair plc then start machine running ok PLC sl. No:- A28827</v>
          </cell>
        </row>
        <row r="1881">
          <cell r="A1881">
            <v>46009.573611111096</v>
          </cell>
          <cell r="B1881">
            <v>6822</v>
          </cell>
          <cell r="F1881" t="str">
            <v>CC-01908948</v>
          </cell>
          <cell r="J1881" t="str">
            <v>Schedule Service</v>
          </cell>
          <cell r="R1881" t="str">
            <v>BUHC373622</v>
          </cell>
          <cell r="AB1881" t="str">
            <v>Today we attend the customer site for sheudle service so we change parts during service:- Air filter, oil filter, oil and separator then start machine running ok</v>
          </cell>
        </row>
        <row r="1882">
          <cell r="A1882">
            <v>46009.497499999998</v>
          </cell>
          <cell r="B1882">
            <v>1445</v>
          </cell>
          <cell r="F1882" t="str">
            <v>CC-01908698</v>
          </cell>
          <cell r="J1882" t="str">
            <v>Schedule Service</v>
          </cell>
          <cell r="R1882" t="str">
            <v>BXID164737</v>
          </cell>
          <cell r="AB1882"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1883">
          <cell r="A1883">
            <v>46009.496504629598</v>
          </cell>
          <cell r="B1883">
            <v>1490</v>
          </cell>
          <cell r="F1883" t="str">
            <v>CC-01908691</v>
          </cell>
          <cell r="J1883" t="str">
            <v>Schedule Service</v>
          </cell>
          <cell r="R1883" t="str">
            <v>BXJD121872</v>
          </cell>
          <cell r="AB1883"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1884">
          <cell r="A1884">
            <v>46009.494768518503</v>
          </cell>
          <cell r="B1884">
            <v>1520</v>
          </cell>
          <cell r="F1884" t="str">
            <v>CC-01908680</v>
          </cell>
          <cell r="J1884" t="str">
            <v>Schedule Service</v>
          </cell>
          <cell r="R1884" t="str">
            <v>BWID164091</v>
          </cell>
          <cell r="AB1884"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1885">
          <cell r="A1885">
            <v>46009.493750000001</v>
          </cell>
          <cell r="B1885">
            <v>1450</v>
          </cell>
          <cell r="F1885" t="str">
            <v>CC-01908673</v>
          </cell>
          <cell r="J1885" t="str">
            <v>Schedule Service</v>
          </cell>
          <cell r="R1885" t="str">
            <v>BWFD121755</v>
          </cell>
          <cell r="AB1885"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1886">
          <cell r="A1886">
            <v>46009.492812500001</v>
          </cell>
          <cell r="B1886">
            <v>4135</v>
          </cell>
          <cell r="F1886" t="str">
            <v>CC-01908667</v>
          </cell>
          <cell r="J1886" t="str">
            <v>Schedule Service</v>
          </cell>
          <cell r="R1886" t="str">
            <v>BWBD163701</v>
          </cell>
          <cell r="AB1886"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1887">
          <cell r="A1887">
            <v>46009.443668981497</v>
          </cell>
          <cell r="B1887">
            <v>1315</v>
          </cell>
          <cell r="F1887" t="str">
            <v>CC-01908483</v>
          </cell>
          <cell r="J1887" t="str">
            <v>Schedule Service</v>
          </cell>
          <cell r="R1887" t="str">
            <v>BYAD164973</v>
          </cell>
          <cell r="AB1887"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1888">
          <cell r="A1888">
            <v>46008.645567129599</v>
          </cell>
          <cell r="B1888">
            <v>9220</v>
          </cell>
          <cell r="F1888" t="str">
            <v>CC-01907785</v>
          </cell>
          <cell r="J1888" t="str">
            <v>Schedule Service</v>
          </cell>
          <cell r="R1888" t="str">
            <v>BSKD161462</v>
          </cell>
          <cell r="AB1888" t="str">
            <v>Attend the site for scheduled service so drain oil from the tank and drained oil from the cooler total 36 liters oil drain then change air filter for compressor and engine both sides, change oil filter, change air oil separator and change all valve kit and change ELGI air lube Plus oil 40 liters. Then start the unit found running ok.</v>
          </cell>
        </row>
        <row r="1889">
          <cell r="A1889">
            <v>46008.6262152778</v>
          </cell>
          <cell r="B1889">
            <v>26643</v>
          </cell>
          <cell r="F1889" t="str">
            <v>CC-01907728</v>
          </cell>
          <cell r="J1889" t="str">
            <v>Schedule Service</v>
          </cell>
          <cell r="R1889" t="str">
            <v>BVAS038005</v>
          </cell>
          <cell r="AB1889" t="str">
            <v>Today we attend the customer site for sheudle service so we change parts during service:- air filter, oil filter, oil, separator, pre filter, grease and valve kit then start machine running ok</v>
          </cell>
        </row>
        <row r="1890">
          <cell r="A1890">
            <v>46008.573865740698</v>
          </cell>
          <cell r="B1890">
            <v>2960</v>
          </cell>
          <cell r="F1890" t="str">
            <v>CC-01907589</v>
          </cell>
          <cell r="J1890" t="str">
            <v>Schedule Service</v>
          </cell>
          <cell r="R1890" t="str">
            <v>BWGD163984</v>
          </cell>
          <cell r="AB1890" t="str">
            <v>Attend the site for scheduled service so drain oil from the tank and drained oil from the cooler total 36 liters oil drain then change air filter for compressor and engine both sides, change oil filter, change air oil separator and change all valve kit and change ELGI air lube Plus oil 40 liters. Then start the unit found running ok.</v>
          </cell>
        </row>
        <row r="1891">
          <cell r="A1891">
            <v>46008.565659722197</v>
          </cell>
          <cell r="B1891">
            <v>2350</v>
          </cell>
          <cell r="F1891" t="str">
            <v>CC-01907572</v>
          </cell>
          <cell r="J1891" t="str">
            <v>Schedule Service</v>
          </cell>
          <cell r="R1891" t="str">
            <v>BWFD163947</v>
          </cell>
          <cell r="AB1891" t="str">
            <v>Attend the site for scheduled service so drain oil from the tank and drained oil from the cooler total 36 liters oil drain then change air filter for compressor and engine both sides, change oil filter and change ELGI air lube Plus oil 40 liters. Then start the unit found running ok.</v>
          </cell>
        </row>
        <row r="1892">
          <cell r="A1892">
            <v>46008.544722222199</v>
          </cell>
          <cell r="B1892">
            <v>0</v>
          </cell>
          <cell r="F1892" t="str">
            <v>CC-01907521</v>
          </cell>
          <cell r="J1892" t="str">
            <v>Commissioning</v>
          </cell>
          <cell r="R1892" t="str">
            <v>CYEE711765</v>
          </cell>
          <cell r="AB1892" t="str">
            <v>Commissioning done on dated 17-12-2025</v>
          </cell>
        </row>
        <row r="1893">
          <cell r="A1893">
            <v>46008.458599537</v>
          </cell>
          <cell r="B1893">
            <v>11520</v>
          </cell>
          <cell r="F1893" t="str">
            <v>CC-01907180</v>
          </cell>
          <cell r="J1893" t="str">
            <v>Schedule Service</v>
          </cell>
          <cell r="R1893" t="str">
            <v>BPED200187</v>
          </cell>
          <cell r="AB1893" t="str">
            <v>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v>
          </cell>
        </row>
        <row r="1894">
          <cell r="A1894">
            <v>46008.432523148098</v>
          </cell>
          <cell r="B1894">
            <v>8210</v>
          </cell>
          <cell r="F1894" t="str">
            <v>CC-01907121</v>
          </cell>
          <cell r="J1894" t="str">
            <v>Schedule Service</v>
          </cell>
          <cell r="R1894" t="str">
            <v>BUKD162491</v>
          </cell>
          <cell r="AB1894" t="str">
            <v>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v>
          </cell>
        </row>
        <row r="1895">
          <cell r="A1895">
            <v>46008.431701388901</v>
          </cell>
          <cell r="B1895">
            <v>8325</v>
          </cell>
          <cell r="F1895" t="str">
            <v>CC-01907119</v>
          </cell>
          <cell r="J1895" t="str">
            <v>Schedule Service</v>
          </cell>
          <cell r="R1895" t="str">
            <v>BUKD162500</v>
          </cell>
          <cell r="AB1895" t="str">
            <v>Attend the site for scheduled so change Air filter for compressor and engine both sides and change oil filter. Then start the unit found running ok.</v>
          </cell>
        </row>
        <row r="1896">
          <cell r="A1896">
            <v>46008.430648148104</v>
          </cell>
          <cell r="B1896">
            <v>6930</v>
          </cell>
          <cell r="F1896" t="str">
            <v>CC-01907117</v>
          </cell>
          <cell r="J1896" t="str">
            <v>Schedule Service</v>
          </cell>
          <cell r="R1896" t="str">
            <v>BTDD162190</v>
          </cell>
          <cell r="AB1896" t="str">
            <v>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v>
          </cell>
        </row>
        <row r="1897">
          <cell r="A1897">
            <v>46007.702210648102</v>
          </cell>
          <cell r="B1897">
            <v>2464</v>
          </cell>
          <cell r="F1897" t="str">
            <v>CC-01906630</v>
          </cell>
          <cell r="J1897" t="str">
            <v>Schedule Service</v>
          </cell>
          <cell r="R1897" t="str">
            <v>BWEC370313</v>
          </cell>
          <cell r="AB1897" t="str">
            <v>Today we attend the customer site for sheudle service so we change parts during service:- air filter, oil filter and oil then start machine running ok</v>
          </cell>
        </row>
        <row r="1898">
          <cell r="A1898">
            <v>46007.699861111098</v>
          </cell>
          <cell r="B1898">
            <v>1705</v>
          </cell>
          <cell r="F1898" t="str">
            <v>CC-01906625</v>
          </cell>
          <cell r="J1898" t="str">
            <v>Schedule Service</v>
          </cell>
          <cell r="R1898" t="str">
            <v>BXGD232278</v>
          </cell>
          <cell r="AB1898" t="str">
            <v>Attend the site for shedule service 1500 hours so following Job are done replace separator filter actuator kit engine and compressor both side 3nos, pressure regulator kit both 3nos,arv kit, aftshedule service done than start the unit running good condition at present no air leakeag no oilleakage at unit running satisfactory</v>
          </cell>
        </row>
        <row r="1899">
          <cell r="A1899">
            <v>46007.692997685197</v>
          </cell>
          <cell r="B1899">
            <v>7060</v>
          </cell>
          <cell r="F1899" t="str">
            <v>CC-01906607</v>
          </cell>
          <cell r="J1899" t="str">
            <v>Schedule Service</v>
          </cell>
          <cell r="R1899" t="str">
            <v>BSGD161864</v>
          </cell>
          <cell r="AB1899" t="str">
            <v>Attend the site for scheduled service so drained oil from the tank and drained oil from the cooler total 37 liters oil from, then change air filter for compressor and engine both sides, change oil filter change air oil separator,change All valve kit and change ELGi air Plus oil 40 liters . Then start the unit found running ok.</v>
          </cell>
        </row>
        <row r="1900">
          <cell r="A1900">
            <v>46007.692025463002</v>
          </cell>
          <cell r="B1900">
            <v>8735</v>
          </cell>
          <cell r="F1900" t="str">
            <v>CC-01906603</v>
          </cell>
          <cell r="J1900" t="str">
            <v>Schedule Service</v>
          </cell>
          <cell r="R1900" t="str">
            <v>BUID162912</v>
          </cell>
          <cell r="AB1900" t="str">
            <v>Attend the site for scheduled service so drained oil from the tank and drained oil from the cooler total 37 liters oil from, then change air filter for compressor and engine both sides, change oil filter change air oil separator,change All valve kit and change ELGi air Plus oil 40 liters . Then start the unit found running ok.</v>
          </cell>
        </row>
        <row r="1901">
          <cell r="A1901">
            <v>46007.684201388904</v>
          </cell>
          <cell r="B1901">
            <v>21398</v>
          </cell>
          <cell r="F1901" t="str">
            <v>CC-01906585</v>
          </cell>
          <cell r="J1901" t="str">
            <v>General Service</v>
          </cell>
          <cell r="R1901" t="str">
            <v>BSGC376577</v>
          </cell>
          <cell r="AB1901" t="str">
            <v>We visited site check and found unit running well but service due so required parts Air filter, Oil filter and valve kit. And recipe compressor required Dry air filter 2nos , Oil recipe 1 ltr and nrv kit.</v>
          </cell>
        </row>
        <row r="1902">
          <cell r="A1902">
            <v>46007.651226851798</v>
          </cell>
          <cell r="B1902">
            <v>0</v>
          </cell>
          <cell r="F1902" t="str">
            <v>CC-01906492</v>
          </cell>
          <cell r="J1902" t="str">
            <v>General Service</v>
          </cell>
          <cell r="R1902" t="str">
            <v>CXBE711367</v>
          </cell>
          <cell r="AB1902" t="str">
            <v>We visited the site and completed the servicing. During servicing, we changed the Air filter, Oil and NRV Kit. After the replacement, we started the machine and checked it. The machine is still working properly.</v>
          </cell>
        </row>
        <row r="1903">
          <cell r="A1903">
            <v>46007.618321759299</v>
          </cell>
          <cell r="B1903">
            <v>7868</v>
          </cell>
          <cell r="F1903" t="str">
            <v>CC-01906374</v>
          </cell>
          <cell r="J1903" t="str">
            <v>Schedule Service</v>
          </cell>
          <cell r="R1903" t="str">
            <v>BUDC372327</v>
          </cell>
          <cell r="AB1903" t="str">
            <v>Today we attend the customer site for sheudle service so we change parts during service:- Air filter, oil filter, oil, intake valve, solenoid valve, mpv and thermal valve then start machine running ok</v>
          </cell>
        </row>
        <row r="1904">
          <cell r="A1904">
            <v>46007.523900462998</v>
          </cell>
          <cell r="B1904">
            <v>10438</v>
          </cell>
          <cell r="F1904" t="str">
            <v>CC-01906112</v>
          </cell>
          <cell r="J1904" t="str">
            <v>Schedule Service</v>
          </cell>
          <cell r="R1904" t="str">
            <v>BTEC378588</v>
          </cell>
          <cell r="AB1904" t="str">
            <v>Today we attend the customer site for sheudle service so we change parts during service:- air filter, oil filter, oil and separator then start machine running ok</v>
          </cell>
        </row>
        <row r="1905">
          <cell r="A1905">
            <v>46007.485127314802</v>
          </cell>
          <cell r="B1905">
            <v>456</v>
          </cell>
          <cell r="F1905" t="str">
            <v>CC-01905963</v>
          </cell>
          <cell r="J1905" t="str">
            <v>Complaint - Running With Problem</v>
          </cell>
          <cell r="R1905" t="str">
            <v>BYDC378047</v>
          </cell>
          <cell r="AB1905" t="str">
            <v>Attend the customer site for complaint of air filter chocked then inspect the unit found the unit running ok but air filter for chocked due to heavy dust particles. Then change the chocked air filter with a new one. Then start the unit found running ok.</v>
          </cell>
        </row>
        <row r="1906">
          <cell r="A1906">
            <v>46007.287928240701</v>
          </cell>
          <cell r="B1906">
            <v>0</v>
          </cell>
          <cell r="F1906" t="str">
            <v>CC-01905765</v>
          </cell>
          <cell r="J1906" t="str">
            <v>Schedule Service - AMC</v>
          </cell>
          <cell r="R1906" t="str">
            <v>CMKE560286</v>
          </cell>
          <cell r="AB1906" t="str">
            <v>AMC visit carried out</v>
          </cell>
        </row>
        <row r="1907">
          <cell r="A1907">
            <v>46006.682800925897</v>
          </cell>
          <cell r="B1907">
            <v>24844</v>
          </cell>
          <cell r="F1907" t="str">
            <v>CC-01905341</v>
          </cell>
          <cell r="J1907" t="str">
            <v>Schedule Service</v>
          </cell>
          <cell r="R1907" t="str">
            <v>BNKS030423</v>
          </cell>
          <cell r="AB1907" t="str">
            <v>Today we attend the customer site for sheudle service so we change parts during service:- air filter, oil filter, oil, separator,pre filter, grease, intake valve, solenoid valve, mpv, bdv and auto drain valve then start machine running ok</v>
          </cell>
        </row>
        <row r="1908">
          <cell r="A1908">
            <v>46006.571273148104</v>
          </cell>
          <cell r="B1908">
            <v>2374</v>
          </cell>
          <cell r="F1908" t="str">
            <v>CC-01904996</v>
          </cell>
          <cell r="J1908" t="str">
            <v>Schedule Service</v>
          </cell>
          <cell r="R1908" t="str">
            <v>BXED122035</v>
          </cell>
          <cell r="AB1908" t="str">
            <v>Attend the site for scheduled service so drained oil from the tank and drained oil from the cooler total 14 liters oil drain. Then change air lube Plus oil 20 liters, oil filter 2 no. Air filter 2 nos. Then start the unit found running ok.</v>
          </cell>
        </row>
        <row r="1909">
          <cell r="A1909">
            <v>46006.287905092599</v>
          </cell>
          <cell r="B1909">
            <v>57288</v>
          </cell>
          <cell r="F1909" t="str">
            <v>CC-01904335</v>
          </cell>
          <cell r="J1909" t="str">
            <v>Schedule Service - AMC</v>
          </cell>
          <cell r="R1909" t="str">
            <v>BLGS040582</v>
          </cell>
          <cell r="AB1909" t="str">
            <v>AMC visit carried out</v>
          </cell>
        </row>
        <row r="1910">
          <cell r="A1910">
            <v>46006.276712963001</v>
          </cell>
          <cell r="B1910">
            <v>15583</v>
          </cell>
          <cell r="F1910" t="str">
            <v>CC-01904227</v>
          </cell>
          <cell r="J1910" t="str">
            <v>Schedule Service - AMC</v>
          </cell>
          <cell r="R1910" t="str">
            <v>BVDS039269</v>
          </cell>
          <cell r="AB1910" t="str">
            <v>AMC visit carried out</v>
          </cell>
        </row>
        <row r="1911">
          <cell r="A1911">
            <v>46004.694780092599</v>
          </cell>
          <cell r="B1911">
            <v>1790</v>
          </cell>
          <cell r="F1911" t="str">
            <v>CC-01903756</v>
          </cell>
          <cell r="J1911" t="str">
            <v>Complaint - Running With Problem</v>
          </cell>
          <cell r="R1911" t="str">
            <v>BXDD232126</v>
          </cell>
          <cell r="AB1911" t="str">
            <v>Customer complaint is high fuel consumption. We attend the work check the oil level, coolant level, fan belt, all mounting and mounting bolts are found ok then started the unit set the air pressure 225 psi while 1400 rpm check the arv found ok check the all parameters and safeties are found ok. RPM adjusted from main actuator.</v>
          </cell>
        </row>
        <row r="1912">
          <cell r="A1912">
            <v>46004.6929282407</v>
          </cell>
          <cell r="B1912">
            <v>2480</v>
          </cell>
          <cell r="F1912" t="str">
            <v>CC-01903751</v>
          </cell>
          <cell r="J1912" t="str">
            <v>Complaint - Running With Problem</v>
          </cell>
          <cell r="R1912" t="str">
            <v>BXCD164420</v>
          </cell>
          <cell r="AB1912" t="str">
            <v>Customer complaint is high fuel consumption. We attend the work check the oil level, coolant level, fan belt, all mounting and mounting bolts are found ok then started the unit set the air pressure 225 psi while 1400 rpm check the arv found ok check the all parameters and safeties are found ok. RPM adjusted from main actuator.</v>
          </cell>
        </row>
        <row r="1913">
          <cell r="A1913">
            <v>46004.632997685199</v>
          </cell>
          <cell r="B1913">
            <v>1469</v>
          </cell>
          <cell r="F1913" t="str">
            <v>CC-01903588</v>
          </cell>
          <cell r="J1913" t="str">
            <v>Schedule Service</v>
          </cell>
          <cell r="R1913" t="str">
            <v>BWFD163937</v>
          </cell>
          <cell r="AB1913" t="str">
            <v>Attend the site for scheduled service so drained oil from the tank and drained oil from the cooler total 37 liters oil drain then change air filter for compressor and engine both sides, change oil filter, change air oil separator, change actuators kit 2 mos, change pressure regulator kit 1 no. Change ARV KIT 1 no and change ELGI air lube Plus oil 40 liters. Then start the unit found running ok.</v>
          </cell>
        </row>
        <row r="1914">
          <cell r="A1914">
            <v>46004.626782407402</v>
          </cell>
          <cell r="B1914">
            <v>2082</v>
          </cell>
          <cell r="F1914" t="str">
            <v>CC-01903566</v>
          </cell>
          <cell r="J1914" t="str">
            <v>Schedule Service</v>
          </cell>
          <cell r="R1914" t="str">
            <v>BXES037106</v>
          </cell>
          <cell r="AB1914" t="str">
            <v>After the visited site and changed Air filter and Oil filter after than start and check unit running well condition at the present time.</v>
          </cell>
        </row>
        <row r="1915">
          <cell r="A1915">
            <v>46004.597905092603</v>
          </cell>
          <cell r="B1915">
            <v>59071</v>
          </cell>
          <cell r="F1915" t="str">
            <v>CC-01903487</v>
          </cell>
          <cell r="J1915" t="str">
            <v>Sales Call</v>
          </cell>
          <cell r="R1915" t="str">
            <v>BPAS030126</v>
          </cell>
          <cell r="AB1915" t="str">
            <v>Sales call carried out for HMR update</v>
          </cell>
        </row>
        <row r="1916">
          <cell r="A1916">
            <v>46004.5921296296</v>
          </cell>
          <cell r="B1916">
            <v>2225</v>
          </cell>
          <cell r="F1916" t="str">
            <v>CC-01903473</v>
          </cell>
          <cell r="J1916" t="str">
            <v>Sales Call</v>
          </cell>
          <cell r="R1916" t="str">
            <v>BOFS030194</v>
          </cell>
          <cell r="AB1916" t="str">
            <v>Sales call carried out for HMR update</v>
          </cell>
        </row>
        <row r="1917">
          <cell r="A1917">
            <v>46004.589351851799</v>
          </cell>
          <cell r="B1917">
            <v>35072</v>
          </cell>
          <cell r="F1917" t="str">
            <v>CC-01903468</v>
          </cell>
          <cell r="J1917" t="str">
            <v>Sales Call</v>
          </cell>
          <cell r="R1917" t="str">
            <v>BOCS040147</v>
          </cell>
          <cell r="AB1917" t="str">
            <v>Sales call carried out for HMR update</v>
          </cell>
        </row>
        <row r="1918">
          <cell r="A1918">
            <v>46004.583564814799</v>
          </cell>
          <cell r="B1918">
            <v>62436</v>
          </cell>
          <cell r="F1918" t="str">
            <v>CC-01903448</v>
          </cell>
          <cell r="J1918" t="str">
            <v>Sales Call</v>
          </cell>
          <cell r="R1918" t="str">
            <v>BMBL160078</v>
          </cell>
          <cell r="AB1918" t="str">
            <v>Sales call carried out for HMR update</v>
          </cell>
        </row>
        <row r="1919">
          <cell r="A1919">
            <v>46004.580185185201</v>
          </cell>
          <cell r="B1919">
            <v>60996</v>
          </cell>
          <cell r="F1919" t="str">
            <v>CC-01903438</v>
          </cell>
          <cell r="J1919" t="str">
            <v>Sales Call</v>
          </cell>
          <cell r="R1919" t="str">
            <v>BLGS040605</v>
          </cell>
          <cell r="AB1919" t="str">
            <v>Sales call carried out for HMR update</v>
          </cell>
        </row>
        <row r="1920">
          <cell r="A1920">
            <v>46004.574189814797</v>
          </cell>
          <cell r="B1920">
            <v>57288</v>
          </cell>
          <cell r="F1920" t="str">
            <v>CC-01903421</v>
          </cell>
          <cell r="J1920" t="str">
            <v>Sales Call</v>
          </cell>
          <cell r="R1920" t="str">
            <v>BLGS040582</v>
          </cell>
          <cell r="AB1920" t="str">
            <v>Sales call carried out for HMR update</v>
          </cell>
        </row>
        <row r="1921">
          <cell r="A1921">
            <v>46004.523680555598</v>
          </cell>
          <cell r="B1921">
            <v>6958</v>
          </cell>
          <cell r="F1921" t="str">
            <v>CC-01903301</v>
          </cell>
          <cell r="J1921" t="str">
            <v>Schedule Service</v>
          </cell>
          <cell r="R1921" t="str">
            <v>BWLS031931</v>
          </cell>
          <cell r="AB1921" t="str">
            <v>We visited the site and completed the servicing work. During servicing, we changed the Air filter, Oil filter, Separator Pre filter and oil and also completed the greasing work of the motor. After that, we started the machine and checked that the machine is working properly.</v>
          </cell>
        </row>
        <row r="1922">
          <cell r="A1922">
            <v>46004.510451388902</v>
          </cell>
          <cell r="B1922">
            <v>22837</v>
          </cell>
          <cell r="F1922" t="str">
            <v>CC-01903259</v>
          </cell>
          <cell r="J1922" t="str">
            <v>Sales Call</v>
          </cell>
          <cell r="R1922" t="str">
            <v>BKJS040077</v>
          </cell>
          <cell r="AB1922" t="str">
            <v>Sales call carried out for HMR update</v>
          </cell>
        </row>
        <row r="1923">
          <cell r="A1923">
            <v>46004.463078703702</v>
          </cell>
          <cell r="B1923">
            <v>1</v>
          </cell>
          <cell r="F1923" t="str">
            <v>CC-01903107</v>
          </cell>
          <cell r="J1923" t="str">
            <v>Commissioning</v>
          </cell>
          <cell r="R1923" t="str">
            <v>BYHD165347</v>
          </cell>
          <cell r="AB1923" t="str">
            <v>Commissioning done on dated 14-12-2025</v>
          </cell>
        </row>
        <row r="1924">
          <cell r="A1924">
            <v>46003.682650463001</v>
          </cell>
          <cell r="B1924">
            <v>9179</v>
          </cell>
          <cell r="F1924" t="str">
            <v>CC-01902535</v>
          </cell>
          <cell r="J1924" t="str">
            <v>General Service</v>
          </cell>
          <cell r="R1924" t="str">
            <v>EVLL062069</v>
          </cell>
          <cell r="AB1924" t="str">
            <v>We visited the site and checked and found that the machine was running fine but the valve kit was due for service, so we request you to get it serviced as soon as possible.</v>
          </cell>
        </row>
        <row r="1925">
          <cell r="A1925">
            <v>46003.644317129598</v>
          </cell>
          <cell r="B1925">
            <v>5307</v>
          </cell>
          <cell r="F1925" t="str">
            <v>CC-01902396</v>
          </cell>
          <cell r="J1925" t="str">
            <v>Complaint - Running With Problem</v>
          </cell>
          <cell r="R1925" t="str">
            <v>BWGS033844</v>
          </cell>
          <cell r="AB1925" t="str">
            <v>Today we attend the customer site for complain compressor HSP tripping so we check and found that actuator not working so we clean then start machine running ok and compressor service required</v>
          </cell>
        </row>
        <row r="1926">
          <cell r="A1926">
            <v>46003.636666666702</v>
          </cell>
          <cell r="B1926">
            <v>50955</v>
          </cell>
          <cell r="F1926" t="str">
            <v>CC-01902373</v>
          </cell>
          <cell r="J1926" t="str">
            <v>Sales Call</v>
          </cell>
          <cell r="R1926" t="str">
            <v>BKAS040272</v>
          </cell>
          <cell r="AB1926" t="str">
            <v>Sales call carried out for HMR update</v>
          </cell>
        </row>
        <row r="1927">
          <cell r="A1927">
            <v>46003.631412037001</v>
          </cell>
          <cell r="B1927">
            <v>3217</v>
          </cell>
          <cell r="F1927" t="str">
            <v>CC-01902357</v>
          </cell>
          <cell r="J1927" t="str">
            <v>Sales Call</v>
          </cell>
          <cell r="R1927" t="str">
            <v>BJBS040305</v>
          </cell>
          <cell r="AB1927" t="str">
            <v>Sales call carried out for HMR update</v>
          </cell>
        </row>
        <row r="1928">
          <cell r="A1928">
            <v>46003.627662036997</v>
          </cell>
          <cell r="B1928">
            <v>13463</v>
          </cell>
          <cell r="F1928" t="str">
            <v>CC-01902340</v>
          </cell>
          <cell r="J1928" t="str">
            <v>Sales Call</v>
          </cell>
          <cell r="R1928" t="str">
            <v>BIBS040161</v>
          </cell>
          <cell r="AB1928" t="str">
            <v>Sales call carried out for HMR update</v>
          </cell>
        </row>
        <row r="1929">
          <cell r="A1929">
            <v>46003.624224537001</v>
          </cell>
          <cell r="B1929">
            <v>125008</v>
          </cell>
          <cell r="F1929" t="str">
            <v>CC-01902327</v>
          </cell>
          <cell r="J1929" t="str">
            <v>Sales Call</v>
          </cell>
          <cell r="R1929" t="str">
            <v>123399</v>
          </cell>
          <cell r="AB1929" t="str">
            <v>Sales call carried out for HMR update</v>
          </cell>
        </row>
        <row r="1930">
          <cell r="A1930">
            <v>46003.620914351799</v>
          </cell>
          <cell r="B1930">
            <v>41546</v>
          </cell>
          <cell r="F1930" t="str">
            <v>CC-01902316</v>
          </cell>
          <cell r="J1930" t="str">
            <v>Sales Call</v>
          </cell>
          <cell r="R1930" t="str">
            <v>GPJS030042</v>
          </cell>
          <cell r="AB1930" t="str">
            <v>Sales call carried out for HMR update</v>
          </cell>
        </row>
        <row r="1931">
          <cell r="A1931">
            <v>46003.617395833302</v>
          </cell>
          <cell r="B1931">
            <v>30705</v>
          </cell>
          <cell r="F1931" t="str">
            <v>CC-01902306</v>
          </cell>
          <cell r="J1931" t="str">
            <v>Sales Call</v>
          </cell>
          <cell r="R1931" t="str">
            <v>GNES040048</v>
          </cell>
          <cell r="AB1931" t="str">
            <v>Sales call carried out for HMR update</v>
          </cell>
        </row>
        <row r="1932">
          <cell r="A1932">
            <v>46003.613368055601</v>
          </cell>
          <cell r="B1932">
            <v>47426</v>
          </cell>
          <cell r="F1932" t="str">
            <v>CC-01902297</v>
          </cell>
          <cell r="J1932" t="str">
            <v>Sales Call</v>
          </cell>
          <cell r="R1932" t="str">
            <v>GNFS040092</v>
          </cell>
          <cell r="AB1932" t="str">
            <v>Sales call carried out for HMR update</v>
          </cell>
        </row>
        <row r="1933">
          <cell r="A1933">
            <v>46003.590370370403</v>
          </cell>
          <cell r="B1933">
            <v>19826</v>
          </cell>
          <cell r="F1933" t="str">
            <v>CC-01902243</v>
          </cell>
          <cell r="J1933" t="str">
            <v>Sales Call</v>
          </cell>
          <cell r="R1933" t="str">
            <v>GNGS030424</v>
          </cell>
          <cell r="AB1933" t="str">
            <v>Sales call carried out for HMR update</v>
          </cell>
        </row>
        <row r="1934">
          <cell r="A1934">
            <v>46003.578206018501</v>
          </cell>
          <cell r="B1934">
            <v>22523</v>
          </cell>
          <cell r="F1934" t="str">
            <v>CC-01902217</v>
          </cell>
          <cell r="J1934" t="str">
            <v>Sales Call</v>
          </cell>
          <cell r="R1934" t="str">
            <v>BQIS040809</v>
          </cell>
          <cell r="AB1934" t="str">
            <v>Sales call carried out for HMR update</v>
          </cell>
        </row>
        <row r="1935">
          <cell r="A1935">
            <v>46003.574965277803</v>
          </cell>
          <cell r="B1935">
            <v>19487</v>
          </cell>
          <cell r="F1935" t="str">
            <v>CC-01902204</v>
          </cell>
          <cell r="J1935" t="str">
            <v>Sales Call</v>
          </cell>
          <cell r="R1935" t="str">
            <v>BSFS043411</v>
          </cell>
          <cell r="AB1935" t="str">
            <v>Sales call carried out for HMR update</v>
          </cell>
        </row>
        <row r="1936">
          <cell r="A1936">
            <v>46003.570196759298</v>
          </cell>
          <cell r="B1936">
            <v>2030</v>
          </cell>
          <cell r="F1936" t="str">
            <v>CC-01902190</v>
          </cell>
          <cell r="J1936" t="str">
            <v>Sales Call</v>
          </cell>
          <cell r="R1936" t="str">
            <v>EUCS034229</v>
          </cell>
          <cell r="AB1936" t="str">
            <v>Sales call carried out for HMR update</v>
          </cell>
        </row>
        <row r="1937">
          <cell r="A1937">
            <v>46003.563495370399</v>
          </cell>
          <cell r="B1937">
            <v>2234</v>
          </cell>
          <cell r="F1937" t="str">
            <v>CC-01902176</v>
          </cell>
          <cell r="J1937" t="str">
            <v>Sales Call</v>
          </cell>
          <cell r="R1937" t="str">
            <v>BVES049149</v>
          </cell>
          <cell r="AB1937" t="str">
            <v>Sales call carried out for HMR update</v>
          </cell>
        </row>
        <row r="1938">
          <cell r="A1938">
            <v>46003.554560185199</v>
          </cell>
          <cell r="B1938">
            <v>13985</v>
          </cell>
          <cell r="F1938" t="str">
            <v>CC-01902156</v>
          </cell>
          <cell r="J1938" t="str">
            <v>Sales Call</v>
          </cell>
          <cell r="R1938" t="str">
            <v>BUIS036401</v>
          </cell>
          <cell r="AB1938" t="str">
            <v>Sales call carried out for HMR update</v>
          </cell>
        </row>
        <row r="1939">
          <cell r="A1939">
            <v>46003.5462037037</v>
          </cell>
          <cell r="B1939">
            <v>4296</v>
          </cell>
          <cell r="F1939" t="str">
            <v>CC-01902123</v>
          </cell>
          <cell r="J1939" t="str">
            <v>Sales Call</v>
          </cell>
          <cell r="R1939" t="str">
            <v>BUDS046443</v>
          </cell>
          <cell r="AB1939" t="str">
            <v>Sales call carried out for HMR update</v>
          </cell>
        </row>
        <row r="1940">
          <cell r="A1940">
            <v>46003.540532407402</v>
          </cell>
          <cell r="B1940">
            <v>9216</v>
          </cell>
          <cell r="F1940" t="str">
            <v>CC-01902101</v>
          </cell>
          <cell r="J1940" t="str">
            <v>Sales Call</v>
          </cell>
          <cell r="R1940" t="str">
            <v>BUDS034880</v>
          </cell>
          <cell r="AB1940" t="str">
            <v>Sales call carried out for HMR update</v>
          </cell>
        </row>
        <row r="1941">
          <cell r="A1941">
            <v>46003.537060185197</v>
          </cell>
          <cell r="B1941">
            <v>6396</v>
          </cell>
          <cell r="F1941" t="str">
            <v>CC-01902089</v>
          </cell>
          <cell r="J1941" t="str">
            <v>Sales Call</v>
          </cell>
          <cell r="R1941" t="str">
            <v>BUDS046497</v>
          </cell>
          <cell r="AB1941" t="str">
            <v>Sales call carried out for HMR update</v>
          </cell>
        </row>
        <row r="1942">
          <cell r="A1942">
            <v>46003.533506944397</v>
          </cell>
          <cell r="B1942">
            <v>9376</v>
          </cell>
          <cell r="F1942" t="str">
            <v>CC-01902078</v>
          </cell>
          <cell r="J1942" t="str">
            <v>Sales Call</v>
          </cell>
          <cell r="R1942" t="str">
            <v>BUDS034770</v>
          </cell>
          <cell r="AB1942" t="str">
            <v>Sales call carried out for HMR update</v>
          </cell>
        </row>
        <row r="1943">
          <cell r="A1943">
            <v>46003.507696759298</v>
          </cell>
          <cell r="B1943">
            <v>6813</v>
          </cell>
          <cell r="F1943" t="str">
            <v>CC-01901988</v>
          </cell>
          <cell r="J1943" t="str">
            <v>Sales Call</v>
          </cell>
          <cell r="R1943" t="str">
            <v>BUES035120</v>
          </cell>
          <cell r="AB1943" t="str">
            <v>Sales call carried out for HMR update</v>
          </cell>
        </row>
        <row r="1944">
          <cell r="A1944">
            <v>46003.5018865741</v>
          </cell>
          <cell r="B1944">
            <v>26552</v>
          </cell>
          <cell r="F1944" t="str">
            <v>CC-01901966</v>
          </cell>
          <cell r="J1944" t="str">
            <v>General Service</v>
          </cell>
          <cell r="R1944" t="str">
            <v>BVAS038005</v>
          </cell>
          <cell r="AB1944" t="str">
            <v>Today we attend the customer site for general visit so we check and found that compressor running ok but service due</v>
          </cell>
        </row>
        <row r="1945">
          <cell r="A1945">
            <v>46003.4307638889</v>
          </cell>
          <cell r="B1945">
            <v>1</v>
          </cell>
          <cell r="F1945" t="str">
            <v>CC-01901735</v>
          </cell>
          <cell r="J1945" t="str">
            <v>Commissioning</v>
          </cell>
          <cell r="R1945" t="str">
            <v>BYHS032301</v>
          </cell>
          <cell r="AB1945" t="str">
            <v>Commissioning done on dated 12-12-2025......Comm date-12-12-2025</v>
          </cell>
        </row>
        <row r="1946">
          <cell r="A1946">
            <v>46002.661655092597</v>
          </cell>
          <cell r="B1946">
            <v>19176</v>
          </cell>
          <cell r="F1946" t="str">
            <v>CC-01901185</v>
          </cell>
          <cell r="J1946" t="str">
            <v>Schedule Service</v>
          </cell>
          <cell r="R1946" t="str">
            <v>BUDS046275</v>
          </cell>
          <cell r="AB1946" t="str">
            <v>We visited site and change Air filter and Oil filter after than start and check unit running well condition at the present time.</v>
          </cell>
        </row>
        <row r="1947">
          <cell r="A1947">
            <v>46002.660787036999</v>
          </cell>
          <cell r="B1947">
            <v>4805</v>
          </cell>
          <cell r="F1947" t="str">
            <v>CC-01901182</v>
          </cell>
          <cell r="J1947" t="str">
            <v>Schedule Service</v>
          </cell>
          <cell r="R1947" t="str">
            <v>BXCS042723</v>
          </cell>
          <cell r="AB1947" t="str">
            <v>We visited the site upon checking found motor greasing due so we greasing done today in unit after than start and check unit running well condition at the present time.</v>
          </cell>
        </row>
        <row r="1948">
          <cell r="A1948">
            <v>46002.659189814804</v>
          </cell>
          <cell r="B1948">
            <v>43117</v>
          </cell>
          <cell r="F1948" t="str">
            <v>CC-01901176</v>
          </cell>
          <cell r="J1948" t="str">
            <v>Schedule Service</v>
          </cell>
          <cell r="R1948" t="str">
            <v>BRIS035698</v>
          </cell>
          <cell r="AB1948" t="str">
            <v>Today we attend the customer site for sheudle service so we change parts during service:- air filter and oil filter then start machine running ok</v>
          </cell>
        </row>
        <row r="1949">
          <cell r="A1949">
            <v>46002.523645833302</v>
          </cell>
          <cell r="B1949">
            <v>0</v>
          </cell>
          <cell r="F1949" t="str">
            <v>CC-01900681</v>
          </cell>
          <cell r="J1949" t="str">
            <v>Complaint - Running With Problem</v>
          </cell>
          <cell r="R1949" t="str">
            <v>SN23TN02939</v>
          </cell>
          <cell r="AB1949" t="str">
            <v>We visited the site and then changed the temperature controller and solenoid valve under FOC basis. After that we started it and checked the machine and it is still working fine..</v>
          </cell>
        </row>
        <row r="1950">
          <cell r="A1950">
            <v>46002.510277777801</v>
          </cell>
          <cell r="B1950">
            <v>129</v>
          </cell>
          <cell r="F1950" t="str">
            <v>CC-01900613</v>
          </cell>
          <cell r="J1950" t="str">
            <v>General Service</v>
          </cell>
          <cell r="R1950" t="str">
            <v>BYBS030219</v>
          </cell>
          <cell r="AB1950" t="str">
            <v>Courtesy visit carried out</v>
          </cell>
        </row>
        <row r="1951">
          <cell r="A1951">
            <v>46002.509363425903</v>
          </cell>
          <cell r="B1951">
            <v>1829</v>
          </cell>
          <cell r="F1951" t="str">
            <v>CC-01900607</v>
          </cell>
          <cell r="J1951" t="str">
            <v>General Service</v>
          </cell>
          <cell r="R1951" t="str">
            <v>BXHS038093</v>
          </cell>
          <cell r="AB1951" t="str">
            <v>Courtesy visit carried out</v>
          </cell>
        </row>
        <row r="1952">
          <cell r="A1952">
            <v>46002.483888888899</v>
          </cell>
          <cell r="B1952">
            <v>7845</v>
          </cell>
          <cell r="F1952" t="str">
            <v>CC-01900507</v>
          </cell>
          <cell r="J1952" t="str">
            <v>General Service</v>
          </cell>
          <cell r="R1952" t="str">
            <v>BUDC372327</v>
          </cell>
          <cell r="AB1952" t="str">
            <v>Today we attend the customer site for general visit so we check and found that compressor running ok but service due</v>
          </cell>
        </row>
        <row r="1953">
          <cell r="A1953">
            <v>46002.465370370403</v>
          </cell>
          <cell r="B1953">
            <v>10397</v>
          </cell>
          <cell r="F1953" t="str">
            <v>CC-01900427</v>
          </cell>
          <cell r="J1953" t="str">
            <v>General Service</v>
          </cell>
          <cell r="R1953" t="str">
            <v>BTEC378588</v>
          </cell>
          <cell r="AB1953" t="str">
            <v>Courtesy visit carried out</v>
          </cell>
        </row>
        <row r="1954">
          <cell r="A1954">
            <v>46002.450254629599</v>
          </cell>
          <cell r="B1954">
            <v>1</v>
          </cell>
          <cell r="F1954" t="str">
            <v>CC-01900367</v>
          </cell>
          <cell r="J1954" t="str">
            <v>Commissioning</v>
          </cell>
          <cell r="R1954" t="str">
            <v>BYHD165336</v>
          </cell>
          <cell r="AB1954" t="str">
            <v>Commissioning done on dated 11-12-2025</v>
          </cell>
        </row>
        <row r="1955">
          <cell r="A1955">
            <v>46001.7519328704</v>
          </cell>
          <cell r="B1955">
            <v>126518</v>
          </cell>
          <cell r="F1955" t="str">
            <v>CC-01899994</v>
          </cell>
          <cell r="J1955" t="str">
            <v>Schedule Service</v>
          </cell>
          <cell r="R1955" t="str">
            <v>164253</v>
          </cell>
          <cell r="AB1955" t="str">
            <v>Attend the site for scheduled service so change air filter, oil filter, air oil separator, motor greasing and oil. Then start the unit found running ok.</v>
          </cell>
        </row>
        <row r="1956">
          <cell r="A1956">
            <v>46001.745636574102</v>
          </cell>
          <cell r="B1956">
            <v>35072</v>
          </cell>
          <cell r="F1956" t="str">
            <v>CC-01899982</v>
          </cell>
          <cell r="J1956" t="str">
            <v>Schedule Service</v>
          </cell>
          <cell r="R1956" t="str">
            <v>BOCS040147</v>
          </cell>
          <cell r="AB1956" t="str">
            <v>Attend the site for scheduled service so change air filter, oil filter, air oil separator, motor greasing, all valve kit and oil. Then start the unit found running ok.</v>
          </cell>
        </row>
        <row r="1957">
          <cell r="A1957">
            <v>46001.736840277801</v>
          </cell>
          <cell r="B1957">
            <v>483</v>
          </cell>
          <cell r="F1957" t="str">
            <v>CC-01899951</v>
          </cell>
          <cell r="J1957" t="str">
            <v>General Service</v>
          </cell>
          <cell r="R1957" t="str">
            <v>BXFS037389</v>
          </cell>
          <cell r="AB1957" t="str">
            <v>General service carried out</v>
          </cell>
        </row>
        <row r="1958">
          <cell r="A1958">
            <v>46001.716527777797</v>
          </cell>
          <cell r="B1958">
            <v>19824</v>
          </cell>
          <cell r="F1958" t="str">
            <v>CC-01899903</v>
          </cell>
          <cell r="J1958" t="str">
            <v>Schedule Service</v>
          </cell>
          <cell r="R1958" t="str">
            <v>GNGS030424</v>
          </cell>
          <cell r="AB1958" t="str">
            <v>Attend the site for scheduled service so change air filter, oil filter, air oil separator, motor greasing and oil. Then start the unit found running ok.</v>
          </cell>
        </row>
        <row r="1959">
          <cell r="A1959">
            <v>46001.711620370399</v>
          </cell>
          <cell r="B1959"/>
          <cell r="F1959" t="str">
            <v>CC-01899883</v>
          </cell>
          <cell r="J1959" t="str">
            <v>Complaint - Running With Problem</v>
          </cell>
          <cell r="R1959"/>
          <cell r="AB1959" t="str">
            <v>• Reason for pending - Parts Estimate shared with customer waiting for approval
• Actions required to complete the job - parts are quoted
• If support is required from HO, specify the type of support needed - NO
• Expected closing date
Site visit confirmation pending 11-12-2025 ............... 12-12-2025 ....................... 13-12-2025  ....................... 19-12-2025  ....................... 27-12-2025 ................................... 02-01-2026 ........................... 09-01-2025</v>
          </cell>
        </row>
        <row r="1960">
          <cell r="A1960">
            <v>46001.645902777796</v>
          </cell>
          <cell r="B1960">
            <v>50699</v>
          </cell>
          <cell r="F1960" t="str">
            <v>CC-01899633</v>
          </cell>
          <cell r="J1960" t="str">
            <v>Schedule Service</v>
          </cell>
          <cell r="R1960" t="str">
            <v>GPLS030458</v>
          </cell>
          <cell r="AB1960" t="str">
            <v>Attend the site for scheduled service so change air filter, oil filter, air oil separator, motor greasing and oil. Then start the unit found running ok.</v>
          </cell>
        </row>
        <row r="1961">
          <cell r="A1961">
            <v>46001.580902777801</v>
          </cell>
          <cell r="B1961">
            <v>38636</v>
          </cell>
          <cell r="F1961" t="str">
            <v>CC-01899435</v>
          </cell>
          <cell r="J1961" t="str">
            <v>Complaint - Breakdown</v>
          </cell>
          <cell r="R1961" t="str">
            <v>BMFS031346</v>
          </cell>
          <cell r="AB1961" t="str">
            <v>Cooler faulty, BDI AO generated having AO Number - 250018874 dated 10-12-2025 Attend the site for cooler fitment so dismantle defective cooler and fitted   cooler. Then start the unit found running ok. Work done waiting for customer satisfaction 30-12-2025.....After changing Cooler  with a day air leakage from pipe (MPV to MS)  Again engineer visit site today and close the call....Pramod-02-01-2026 Now customer agree to close the call 02-01-2025 This is Old Cooler removed from another compressor and its batch no is missing, so unable to provide Batch no photo</v>
          </cell>
        </row>
        <row r="1962">
          <cell r="A1962">
            <v>46001.5777199074</v>
          </cell>
          <cell r="B1962">
            <v>16782</v>
          </cell>
          <cell r="F1962" t="str">
            <v>CC-01899432</v>
          </cell>
          <cell r="J1962" t="str">
            <v>Schedule Service</v>
          </cell>
          <cell r="R1962" t="str">
            <v>BUKS045387</v>
          </cell>
          <cell r="AB1962" t="str">
            <v>Today we attend the customer site for sheudle service so we change parts during service:- air filter, oil filter, pipe coupling element and drive coupling element then start machine running ok</v>
          </cell>
        </row>
        <row r="1963">
          <cell r="A1963">
            <v>46001.576481481497</v>
          </cell>
          <cell r="B1963">
            <v>19533</v>
          </cell>
          <cell r="F1963" t="str">
            <v>CC-01899426</v>
          </cell>
          <cell r="J1963" t="str">
            <v>Schedule Service</v>
          </cell>
          <cell r="R1963" t="str">
            <v>BUKS045388</v>
          </cell>
          <cell r="AB1963" t="str">
            <v>Today we attend the customer site for sheudle service so we change parts during service:- air filter, oil filter,pre filter and drive coupling element then start machine running ok</v>
          </cell>
        </row>
        <row r="1964">
          <cell r="A1964">
            <v>46001.417881944399</v>
          </cell>
          <cell r="B1964">
            <v>13985</v>
          </cell>
          <cell r="F1964" t="str">
            <v>CC-01898970</v>
          </cell>
          <cell r="J1964" t="str">
            <v>Schedule Service</v>
          </cell>
          <cell r="R1964" t="str">
            <v>BUIS036401</v>
          </cell>
          <cell r="AB1964" t="str">
            <v>Attend the site for scheduled service so change air filter, oil filter, air oil separator, motor greasing and oil. Then start the unit found running ok.</v>
          </cell>
        </row>
        <row r="1965">
          <cell r="A1965">
            <v>46000.669456018499</v>
          </cell>
          <cell r="B1965">
            <v>1211</v>
          </cell>
          <cell r="F1965" t="str">
            <v>CC-01898426</v>
          </cell>
          <cell r="J1965" t="str">
            <v>Complaint - Running With Problem</v>
          </cell>
          <cell r="R1965" t="str">
            <v>BYLD164919</v>
          </cell>
          <cell r="AB1965" t="str">
            <v>Attend the site for Oil Cary over through safety valve so check the compressor on running condition found butterfly actuator kit and engine side actuator found malfunctioning then Open both actuator kit clean and rifited same condition and adjust the butterfly valve after work done than start the unit running good condition no air leakeag no oil leakage unit running good condition</v>
          </cell>
        </row>
        <row r="1966">
          <cell r="A1966">
            <v>46000.5062384259</v>
          </cell>
          <cell r="B1966"/>
          <cell r="F1966" t="str">
            <v>CC-01897893</v>
          </cell>
          <cell r="J1966" t="str">
            <v>Field Campaign</v>
          </cell>
          <cell r="R1966" t="str">
            <v>BXJS035074</v>
          </cell>
          <cell r="AB1966"/>
        </row>
        <row r="1967">
          <cell r="A1967">
            <v>46000.445347222201</v>
          </cell>
          <cell r="B1967">
            <v>1</v>
          </cell>
          <cell r="F1967" t="str">
            <v>CC-01897693</v>
          </cell>
          <cell r="J1967" t="str">
            <v>Commissioning</v>
          </cell>
          <cell r="R1967" t="str">
            <v>BYHD232906</v>
          </cell>
          <cell r="AB1967" t="str">
            <v>Commissioning done on dated 09-12-2025</v>
          </cell>
        </row>
        <row r="1968">
          <cell r="A1968">
            <v>45999.954861111109</v>
          </cell>
          <cell r="B1968">
            <v>1131</v>
          </cell>
          <cell r="F1968" t="str">
            <v>CC-01897306</v>
          </cell>
          <cell r="J1968" t="str">
            <v>Complaint - Running With Problem</v>
          </cell>
          <cell r="R1968" t="str">
            <v>BYFD232840</v>
          </cell>
          <cell r="AB1968" t="str">
            <v>Attend the site for oil leakage issue from oil cooler, oil leakage found in bottom side of cooler so drain oil from oil cooler approx 40 litres after then remove the old oil cooler and replace it by new under FOC basis. After replacement of new oil cooler topped up oil in tank 40 litres and start the unit and checked on load condition, external oil leakage not found and unit is running in normal condition</v>
          </cell>
        </row>
        <row r="1969">
          <cell r="A1969">
            <v>45999.874421296299</v>
          </cell>
          <cell r="B1969">
            <v>90</v>
          </cell>
          <cell r="F1969" t="str">
            <v>CC-01897292</v>
          </cell>
          <cell r="J1969" t="str">
            <v>Sales Call</v>
          </cell>
          <cell r="R1969" t="str">
            <v>BYLD164914</v>
          </cell>
          <cell r="AB1969" t="str">
            <v>Sales call carried out for HMR update</v>
          </cell>
        </row>
        <row r="1970">
          <cell r="A1970">
            <v>45999.868900463</v>
          </cell>
          <cell r="B1970">
            <v>50</v>
          </cell>
          <cell r="F1970" t="str">
            <v>CC-01897290</v>
          </cell>
          <cell r="J1970" t="str">
            <v>Sales Call</v>
          </cell>
          <cell r="R1970" t="str">
            <v>BYCD201765</v>
          </cell>
          <cell r="AB1970" t="str">
            <v>Sales call carried out for HMR update</v>
          </cell>
        </row>
        <row r="1971">
          <cell r="A1971">
            <v>45999.861006944397</v>
          </cell>
          <cell r="B1971">
            <v>210</v>
          </cell>
          <cell r="F1971" t="str">
            <v>CC-01897285</v>
          </cell>
          <cell r="J1971" t="str">
            <v>Sales Call</v>
          </cell>
          <cell r="R1971" t="str">
            <v>BYFD165260</v>
          </cell>
          <cell r="AB1971" t="str">
            <v>Sales call carried out for HMR update</v>
          </cell>
        </row>
        <row r="1972">
          <cell r="A1972">
            <v>45999.8527314815</v>
          </cell>
          <cell r="B1972">
            <v>479</v>
          </cell>
          <cell r="F1972" t="str">
            <v>CC-01897281</v>
          </cell>
          <cell r="J1972" t="str">
            <v>Sales Call</v>
          </cell>
          <cell r="R1972" t="str">
            <v>BYCD165091</v>
          </cell>
          <cell r="AB1972" t="str">
            <v>Sales call carried out for HMR update</v>
          </cell>
        </row>
        <row r="1973">
          <cell r="A1973">
            <v>45999.298483796301</v>
          </cell>
          <cell r="B1973">
            <v>29440</v>
          </cell>
          <cell r="F1973" t="str">
            <v>CC-01896117</v>
          </cell>
          <cell r="J1973" t="str">
            <v>Schedule Service - AMC</v>
          </cell>
          <cell r="R1973" t="str">
            <v>BKDS031405</v>
          </cell>
          <cell r="AB1973" t="str">
            <v>AMC visit carried out</v>
          </cell>
        </row>
        <row r="1974">
          <cell r="A1974">
            <v>45999.283437500002</v>
          </cell>
          <cell r="B1974">
            <v>35836</v>
          </cell>
          <cell r="F1974" t="str">
            <v>CC-01895977</v>
          </cell>
          <cell r="J1974" t="str">
            <v>Schedule Service - AMC</v>
          </cell>
          <cell r="R1974" t="str">
            <v>BTGS031205</v>
          </cell>
          <cell r="AB1974" t="str">
            <v>AMC visit carried out</v>
          </cell>
        </row>
        <row r="1975">
          <cell r="A1975">
            <v>45999.283333333296</v>
          </cell>
          <cell r="B1975">
            <v>9418</v>
          </cell>
          <cell r="F1975" t="str">
            <v>CC-01895976</v>
          </cell>
          <cell r="J1975" t="str">
            <v>Schedule Service - AMC</v>
          </cell>
          <cell r="R1975" t="str">
            <v>BXJS034965</v>
          </cell>
          <cell r="AB1975" t="str">
            <v>AMC visit carried out</v>
          </cell>
        </row>
        <row r="1976">
          <cell r="A1976">
            <v>45999.280185185198</v>
          </cell>
          <cell r="B1976">
            <v>97701</v>
          </cell>
          <cell r="F1976" t="str">
            <v>CC-01895948</v>
          </cell>
          <cell r="J1976" t="str">
            <v>Schedule Service - AMC</v>
          </cell>
          <cell r="R1976" t="str">
            <v>BPLF150007</v>
          </cell>
          <cell r="AB1976" t="str">
            <v>AMC visit carried out</v>
          </cell>
        </row>
        <row r="1977">
          <cell r="A1977">
            <v>45999.274780092601</v>
          </cell>
          <cell r="B1977">
            <v>57942</v>
          </cell>
          <cell r="F1977" t="str">
            <v>CC-01895897</v>
          </cell>
          <cell r="J1977" t="str">
            <v>Schedule Service - AMC</v>
          </cell>
          <cell r="R1977" t="str">
            <v>BLFS040558</v>
          </cell>
          <cell r="AB1977" t="str">
            <v>AMC visit carried out</v>
          </cell>
        </row>
        <row r="1978">
          <cell r="A1978">
            <v>45999.274629629603</v>
          </cell>
          <cell r="B1978">
            <v>80486</v>
          </cell>
          <cell r="F1978" t="str">
            <v>CC-01895896</v>
          </cell>
          <cell r="J1978" t="str">
            <v>Schedule Service - AMC</v>
          </cell>
          <cell r="R1978" t="str">
            <v>BNCC370425</v>
          </cell>
          <cell r="AB1978" t="str">
            <v>AMC visit carried out</v>
          </cell>
        </row>
        <row r="1979">
          <cell r="A1979">
            <v>45999.272997685199</v>
          </cell>
          <cell r="B1979">
            <v>40651</v>
          </cell>
          <cell r="F1979" t="str">
            <v>CC-01895883</v>
          </cell>
          <cell r="J1979" t="str">
            <v>Schedule Service - AMC</v>
          </cell>
          <cell r="R1979" t="str">
            <v>BMJS040004</v>
          </cell>
          <cell r="AB1979" t="str">
            <v>AMC visit carried out</v>
          </cell>
        </row>
        <row r="1980">
          <cell r="A1980">
            <v>45997.503043981502</v>
          </cell>
          <cell r="B1980">
            <v>797</v>
          </cell>
          <cell r="F1980" t="str">
            <v>CC-01894731</v>
          </cell>
          <cell r="J1980" t="str">
            <v>Schedule Service</v>
          </cell>
          <cell r="R1980" t="str">
            <v>BYLC376414</v>
          </cell>
          <cell r="AB1980" t="str">
            <v>Today we attend the customer site for sheudle service so we change parts during service:- air filter and oil filter then start machine running ok</v>
          </cell>
        </row>
        <row r="1981">
          <cell r="A1981">
            <v>45997.497233796297</v>
          </cell>
          <cell r="B1981">
            <v>3365</v>
          </cell>
          <cell r="F1981" t="str">
            <v>CC-01894713</v>
          </cell>
          <cell r="J1981" t="str">
            <v>Schedule Service</v>
          </cell>
          <cell r="R1981" t="str">
            <v>BXAC372848</v>
          </cell>
          <cell r="AB1981" t="str">
            <v>Today we attend the customer site for sheudle service so we change parts during service:- air filter and oil filter then start machine running ok</v>
          </cell>
        </row>
        <row r="1982">
          <cell r="A1982">
            <v>45997.437337962998</v>
          </cell>
          <cell r="B1982">
            <v>4364</v>
          </cell>
          <cell r="F1982" t="str">
            <v>CC-01894491</v>
          </cell>
          <cell r="J1982" t="str">
            <v>Schedule Service</v>
          </cell>
          <cell r="R1982" t="str">
            <v>BYJC375621</v>
          </cell>
          <cell r="AB1982" t="str">
            <v>Attend the site for scheduled service so change air filter, oil filter, air oil separator, motor greasing and oil. Then start the unit found running ok.</v>
          </cell>
        </row>
        <row r="1983">
          <cell r="A1983">
            <v>45997.375532407401</v>
          </cell>
          <cell r="B1983">
            <v>311</v>
          </cell>
          <cell r="F1983" t="str">
            <v>CC-01894440</v>
          </cell>
          <cell r="J1983" t="str">
            <v>Complaint - Breakdown</v>
          </cell>
          <cell r="R1983" t="str">
            <v>BYFD165260</v>
          </cell>
          <cell r="AB1983" t="str">
            <v>Attend the site for complaints of oil carry over through the air filter so check oil carry over from the air filter. Then I changed the diesel filter and found the unit running ok and no oil carried over from the air filter. Also we train operators to operate the unit. Talk with customer he satisfied and agree to close call.</v>
          </cell>
        </row>
        <row r="1984">
          <cell r="A1984">
            <v>45996.673263888901</v>
          </cell>
          <cell r="B1984">
            <v>1589</v>
          </cell>
          <cell r="F1984" t="str">
            <v>CC-01893888</v>
          </cell>
          <cell r="J1984" t="str">
            <v>Field Campaign</v>
          </cell>
          <cell r="R1984" t="str">
            <v>BXFD232225</v>
          </cell>
          <cell r="AB1984" t="str">
            <v>Attend the site for field campaign in which shroud MTG Bracket modification work done. Firstly open the old shroud lift bail and O-mount L-H and R-H side. After then twelve numbers of M-ten size drill done to fix up the new shroud MTG bracket on both side with twelve numbers of M-sixteen number bolt with plain washer, spring washer and lock nut from back side of the shroud assembly. After the fix up the L-H and R-H side shroud lift bail with eight numbers of M-sixteen number Bolt, plain washer and Spring washer. After modification work done start the excavator and march the unit for some distance found that the vibration of fan shroud with new MTG bracket is very less than the old O-mount bracket which also give strength to cooler and radiator AVMs.</v>
          </cell>
        </row>
        <row r="1985">
          <cell r="A1985">
            <v>45995.667164351798</v>
          </cell>
          <cell r="B1985">
            <v>0</v>
          </cell>
          <cell r="F1985" t="str">
            <v>CC-01892448</v>
          </cell>
          <cell r="J1985" t="str">
            <v>Preservative Measures</v>
          </cell>
          <cell r="R1985" t="str">
            <v>SN24T001778</v>
          </cell>
          <cell r="AB1985" t="str">
            <v>Prior to commissioning, preservative maintenance was carried out on the ELGI Air Drier, Model EGRD-020, at Aashish Chemical site to ensure the unit remained in optimal condition during its idle period. The work included a thorough external and internal inspection to check for any signs of corrosion or physical damage. All moisture-prone areas were dried and treated with anti-rust solutions. Desiccant media and filters were checked and sealed to avoid moisture ingress. All metallic surfaces were coated with rust preventive oil, and electrical terminals were properly insulated and sealed. Inlet and outlet ports were capped with protective covers to prevent dust or humidity accumulation. The unit was then securely wrapped using industrial-grade weather-resistant material. These preservative measures were performed in line with OEM guidelines to protect the system integrity and to ensure a smooth commissioning process when ready for operation.</v>
          </cell>
        </row>
        <row r="1986">
          <cell r="A1986">
            <v>45995.566076388903</v>
          </cell>
          <cell r="B1986">
            <v>10803</v>
          </cell>
          <cell r="F1986" t="str">
            <v>CC-01892105</v>
          </cell>
          <cell r="J1986" t="str">
            <v>Schedule Service</v>
          </cell>
          <cell r="R1986" t="str">
            <v>BXJC371867</v>
          </cell>
          <cell r="AB1986" t="str">
            <v>Today we attend the customer site for sheudle service so we change parts during service:- air filter, oil filter, oil, separator,mpv kit and thermal valve then start machine running ok</v>
          </cell>
        </row>
        <row r="1987">
          <cell r="A1987">
            <v>45995.545902777798</v>
          </cell>
          <cell r="B1987">
            <v>1436</v>
          </cell>
          <cell r="F1987" t="str">
            <v>CC-01892044</v>
          </cell>
          <cell r="J1987" t="str">
            <v>Field Campaign</v>
          </cell>
          <cell r="R1987" t="str">
            <v>BXAD231957</v>
          </cell>
          <cell r="AB1987"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1988">
          <cell r="A1988">
            <v>45995.471331018503</v>
          </cell>
          <cell r="B1988">
            <v>0</v>
          </cell>
          <cell r="F1988" t="str">
            <v>CC-01891776</v>
          </cell>
          <cell r="J1988" t="str">
            <v>Commissioning</v>
          </cell>
          <cell r="R1988" t="str">
            <v>DYEL154345</v>
          </cell>
          <cell r="AB1988" t="str">
            <v>Commissioning done on dated 04-12-2025</v>
          </cell>
        </row>
        <row r="1989">
          <cell r="A1989">
            <v>45995.470196759299</v>
          </cell>
          <cell r="B1989">
            <v>0</v>
          </cell>
          <cell r="F1989" t="str">
            <v>CC-01891771</v>
          </cell>
          <cell r="J1989" t="str">
            <v>Commissioning</v>
          </cell>
          <cell r="R1989" t="str">
            <v>SN24T001778</v>
          </cell>
          <cell r="AB1989" t="str">
            <v>Commissioning done on dated 04-12-2025. Pre filter is not installed and commissioning photo attached.</v>
          </cell>
        </row>
        <row r="1990">
          <cell r="A1990">
            <v>45995.4633680556</v>
          </cell>
          <cell r="B1990">
            <v>1</v>
          </cell>
          <cell r="F1990" t="str">
            <v>CC-01891745</v>
          </cell>
          <cell r="J1990" t="str">
            <v>Commissioning</v>
          </cell>
          <cell r="R1990" t="str">
            <v>BYDC377969</v>
          </cell>
          <cell r="AB1990" t="str">
            <v>Commissioning done on dated 04-12-2025......Comm date-08-12-2025</v>
          </cell>
        </row>
        <row r="1991">
          <cell r="A1991">
            <v>45994.896134259303</v>
          </cell>
          <cell r="B1991">
            <v>9233</v>
          </cell>
          <cell r="F1991" t="str">
            <v>CC-01891327</v>
          </cell>
          <cell r="J1991" t="str">
            <v>Field Campaign</v>
          </cell>
          <cell r="R1991" t="str">
            <v>BXJS035074</v>
          </cell>
          <cell r="AB1991" t="str">
            <v>Duplicate field campaign call. The alternate call no. CC-01891323 call type Field Campaign</v>
          </cell>
        </row>
        <row r="1992">
          <cell r="A1992">
            <v>45994.893194444398</v>
          </cell>
          <cell r="B1992"/>
          <cell r="F1992" t="str">
            <v>CC-01891325</v>
          </cell>
          <cell r="J1992" t="str">
            <v>Field Campaign</v>
          </cell>
          <cell r="R1992" t="str">
            <v>BXBS036098</v>
          </cell>
          <cell r="AB1992" t="str">
            <v>Customer name not updated in call 04-12-2025 .............................. 05-12-2025 .................... 16-12-2025</v>
          </cell>
        </row>
        <row r="1993">
          <cell r="A1993">
            <v>45994.890567129602</v>
          </cell>
          <cell r="B1993">
            <v>9233</v>
          </cell>
          <cell r="F1993" t="str">
            <v>CC-01891323</v>
          </cell>
          <cell r="J1993" t="str">
            <v>Field Campaign</v>
          </cell>
          <cell r="R1993" t="str">
            <v>BXJS035074</v>
          </cell>
          <cell r="AB1993" t="str">
            <v>A field campaign call has been successfully logged to address the change of GASKET RUBBER SUC DUCT EG75 units, identified by the reference number 015328721,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1994">
          <cell r="A1994">
            <v>45994.750578703701</v>
          </cell>
          <cell r="B1994">
            <v>150</v>
          </cell>
          <cell r="F1994" t="str">
            <v>CC-01891283</v>
          </cell>
          <cell r="J1994" t="str">
            <v>Sales Call</v>
          </cell>
          <cell r="R1994" t="str">
            <v>BYFD232840</v>
          </cell>
          <cell r="AB1994" t="str">
            <v>Sales call carried out for HMR update</v>
          </cell>
        </row>
        <row r="1995">
          <cell r="A1995">
            <v>45994.747858796298</v>
          </cell>
          <cell r="B1995">
            <v>80</v>
          </cell>
          <cell r="F1995" t="str">
            <v>CC-01891277</v>
          </cell>
          <cell r="J1995" t="str">
            <v>Sales Call</v>
          </cell>
          <cell r="R1995" t="str">
            <v>BYFD165254</v>
          </cell>
          <cell r="AB1995" t="str">
            <v>Sales call carried out for HMR update</v>
          </cell>
        </row>
        <row r="1996">
          <cell r="A1996">
            <v>45994.745150463001</v>
          </cell>
          <cell r="B1996">
            <v>100</v>
          </cell>
          <cell r="F1996" t="str">
            <v>CC-01891273</v>
          </cell>
          <cell r="J1996" t="str">
            <v>Sales Call</v>
          </cell>
          <cell r="R1996" t="str">
            <v>BYGD232855</v>
          </cell>
          <cell r="AB1996" t="str">
            <v>Sales call carried out for HMR update</v>
          </cell>
        </row>
        <row r="1997">
          <cell r="A1997">
            <v>45994.742465277799</v>
          </cell>
          <cell r="B1997">
            <v>1338</v>
          </cell>
          <cell r="F1997" t="str">
            <v>CC-01891263</v>
          </cell>
          <cell r="J1997" t="str">
            <v>Sales Call</v>
          </cell>
          <cell r="R1997" t="str">
            <v>BYLD232534</v>
          </cell>
          <cell r="AB1997" t="str">
            <v>Sales call carried out for HMR update</v>
          </cell>
        </row>
        <row r="1998">
          <cell r="A1998">
            <v>45994.7391319444</v>
          </cell>
          <cell r="B1998">
            <v>340</v>
          </cell>
          <cell r="F1998" t="str">
            <v>CC-01891256</v>
          </cell>
          <cell r="J1998" t="str">
            <v>Sales Call</v>
          </cell>
          <cell r="R1998" t="str">
            <v>BYED165208</v>
          </cell>
          <cell r="AB1998" t="str">
            <v>Sales call carried out for HMR update</v>
          </cell>
        </row>
        <row r="1999">
          <cell r="A1999">
            <v>45994.7359953704</v>
          </cell>
          <cell r="B1999">
            <v>350</v>
          </cell>
          <cell r="F1999" t="str">
            <v>CC-01891250</v>
          </cell>
          <cell r="J1999" t="str">
            <v>Sales Call</v>
          </cell>
          <cell r="R1999" t="str">
            <v>BYEL161723</v>
          </cell>
          <cell r="AB1999" t="str">
            <v>Sales call carried out for HMR update</v>
          </cell>
        </row>
        <row r="2000">
          <cell r="A2000">
            <v>45994.7336111111</v>
          </cell>
          <cell r="B2000">
            <v>370</v>
          </cell>
          <cell r="F2000" t="str">
            <v>CC-01891242</v>
          </cell>
          <cell r="J2000" t="str">
            <v>Sales Call</v>
          </cell>
          <cell r="R2000" t="str">
            <v>BXAD231960</v>
          </cell>
          <cell r="AB2000" t="str">
            <v>Sales call carried out for HMR update</v>
          </cell>
        </row>
        <row r="2001">
          <cell r="A2001">
            <v>45994.730902777803</v>
          </cell>
          <cell r="B2001">
            <v>220</v>
          </cell>
          <cell r="F2001" t="str">
            <v>CC-01891239</v>
          </cell>
          <cell r="J2001" t="str">
            <v>Sales Call</v>
          </cell>
          <cell r="R2001" t="str">
            <v>BYBL161686</v>
          </cell>
          <cell r="AB2001" t="str">
            <v>Sales call carried out for HMR update</v>
          </cell>
        </row>
        <row r="2002">
          <cell r="A2002">
            <v>45994.728402777801</v>
          </cell>
          <cell r="B2002">
            <v>370</v>
          </cell>
          <cell r="F2002" t="str">
            <v>CC-01891231</v>
          </cell>
          <cell r="J2002" t="str">
            <v>Sales Call</v>
          </cell>
          <cell r="R2002" t="str">
            <v>BYAL154188</v>
          </cell>
          <cell r="AB2002" t="str">
            <v>Sales call carried out for HMR update</v>
          </cell>
        </row>
        <row r="2003">
          <cell r="A2003">
            <v>45994.725937499999</v>
          </cell>
          <cell r="B2003">
            <v>140</v>
          </cell>
          <cell r="F2003" t="str">
            <v>CC-01891224</v>
          </cell>
          <cell r="J2003" t="str">
            <v>Sales Call</v>
          </cell>
          <cell r="R2003" t="str">
            <v>BYCL161693</v>
          </cell>
          <cell r="AB2003" t="str">
            <v>Sales call carried out for HMR update</v>
          </cell>
        </row>
        <row r="2004">
          <cell r="A2004">
            <v>45994.723113425898</v>
          </cell>
          <cell r="B2004">
            <v>1465</v>
          </cell>
          <cell r="F2004" t="str">
            <v>CC-01891218</v>
          </cell>
          <cell r="J2004" t="str">
            <v>Sales Call</v>
          </cell>
          <cell r="R2004" t="str">
            <v>BYJD232405</v>
          </cell>
          <cell r="AB2004" t="str">
            <v>Sales call carried out for HMR update</v>
          </cell>
        </row>
        <row r="2005">
          <cell r="A2005">
            <v>45994.7203240741</v>
          </cell>
          <cell r="B2005">
            <v>1110</v>
          </cell>
          <cell r="F2005" t="str">
            <v>CC-01891203</v>
          </cell>
          <cell r="J2005" t="str">
            <v>Sales Call</v>
          </cell>
          <cell r="R2005" t="str">
            <v>BXID201595</v>
          </cell>
          <cell r="AB2005" t="str">
            <v>Sales call carried out for HMR update</v>
          </cell>
        </row>
        <row r="2006">
          <cell r="A2006">
            <v>45994.717962962997</v>
          </cell>
          <cell r="B2006">
            <v>440</v>
          </cell>
          <cell r="F2006" t="str">
            <v>CC-01891195</v>
          </cell>
          <cell r="J2006" t="str">
            <v>Sales Call</v>
          </cell>
          <cell r="R2006" t="str">
            <v>BYLD164891</v>
          </cell>
          <cell r="AB2006" t="str">
            <v>Sales call carried out for HMR update</v>
          </cell>
        </row>
        <row r="2007">
          <cell r="A2007">
            <v>45994.714814814797</v>
          </cell>
          <cell r="B2007">
            <v>1200</v>
          </cell>
          <cell r="F2007" t="str">
            <v>CC-01891182</v>
          </cell>
          <cell r="J2007" t="str">
            <v>Sales Call</v>
          </cell>
          <cell r="R2007" t="str">
            <v>BYLD201693</v>
          </cell>
          <cell r="AB2007" t="str">
            <v>Sales call carried out for HMR update</v>
          </cell>
        </row>
        <row r="2008">
          <cell r="A2008">
            <v>45994.711226851898</v>
          </cell>
          <cell r="B2008">
            <v>1160</v>
          </cell>
          <cell r="F2008" t="str">
            <v>CC-01891170</v>
          </cell>
          <cell r="J2008" t="str">
            <v>Sales Call</v>
          </cell>
          <cell r="R2008" t="str">
            <v>BYAD164973</v>
          </cell>
          <cell r="AB2008" t="str">
            <v>Sales call carried out for HMR update</v>
          </cell>
        </row>
        <row r="2009">
          <cell r="A2009">
            <v>45994.708483796298</v>
          </cell>
          <cell r="B2009">
            <v>1210</v>
          </cell>
          <cell r="F2009" t="str">
            <v>CC-01891161</v>
          </cell>
          <cell r="J2009" t="str">
            <v>Sales Call</v>
          </cell>
          <cell r="R2009" t="str">
            <v>BYLD164919</v>
          </cell>
          <cell r="AB2009" t="str">
            <v>Sales call carried out for HMR update</v>
          </cell>
        </row>
        <row r="2010">
          <cell r="A2010">
            <v>45994.706041666701</v>
          </cell>
          <cell r="B2010">
            <v>1050</v>
          </cell>
          <cell r="F2010" t="str">
            <v>CC-01891150</v>
          </cell>
          <cell r="J2010" t="str">
            <v>Sales Call</v>
          </cell>
          <cell r="R2010" t="str">
            <v>BYLD232523</v>
          </cell>
          <cell r="AB2010" t="str">
            <v>Sales call carried out for HMR update</v>
          </cell>
        </row>
        <row r="2011">
          <cell r="A2011">
            <v>45994.702291666697</v>
          </cell>
          <cell r="B2011">
            <v>170</v>
          </cell>
          <cell r="F2011" t="str">
            <v>CC-01891132</v>
          </cell>
          <cell r="J2011" t="str">
            <v>Sales Call</v>
          </cell>
          <cell r="R2011" t="str">
            <v>BXHD232326</v>
          </cell>
          <cell r="AB2011" t="str">
            <v>Sales call carried out for HMR update</v>
          </cell>
        </row>
        <row r="2012">
          <cell r="A2012">
            <v>45994.699710648201</v>
          </cell>
          <cell r="B2012">
            <v>1370</v>
          </cell>
          <cell r="F2012" t="str">
            <v>CC-01891124</v>
          </cell>
          <cell r="J2012" t="str">
            <v>Sales Call</v>
          </cell>
          <cell r="R2012" t="str">
            <v>BXHD164673</v>
          </cell>
          <cell r="AB2012" t="str">
            <v>Sales call carried out for HMR update</v>
          </cell>
        </row>
        <row r="2013">
          <cell r="A2013">
            <v>45994.688888888901</v>
          </cell>
          <cell r="B2013">
            <v>495</v>
          </cell>
          <cell r="F2013" t="str">
            <v>CC-01891082</v>
          </cell>
          <cell r="J2013" t="str">
            <v>Sales Call</v>
          </cell>
          <cell r="R2013" t="str">
            <v>BXCD164396</v>
          </cell>
          <cell r="AB2013" t="str">
            <v>Sales call carried out for HMR update</v>
          </cell>
        </row>
        <row r="2014">
          <cell r="A2014">
            <v>45994.686296296299</v>
          </cell>
          <cell r="B2014">
            <v>990</v>
          </cell>
          <cell r="F2014" t="str">
            <v>CC-01891073</v>
          </cell>
          <cell r="J2014" t="str">
            <v>Sales Call</v>
          </cell>
          <cell r="R2014" t="str">
            <v>BYKD164879</v>
          </cell>
          <cell r="AB2014" t="str">
            <v>Sales call carried out for HMR update</v>
          </cell>
        </row>
        <row r="2015">
          <cell r="A2015">
            <v>45994.683067129597</v>
          </cell>
          <cell r="B2015">
            <v>1138</v>
          </cell>
          <cell r="F2015" t="str">
            <v>CC-01891063</v>
          </cell>
          <cell r="J2015" t="str">
            <v>Sales Call</v>
          </cell>
          <cell r="R2015" t="str">
            <v>BYLD164901</v>
          </cell>
          <cell r="AB2015" t="str">
            <v>Sales call carried out for HMR update</v>
          </cell>
        </row>
        <row r="2016">
          <cell r="A2016">
            <v>45994.677974537</v>
          </cell>
          <cell r="B2016">
            <v>1640</v>
          </cell>
          <cell r="F2016" t="str">
            <v>CC-01891051</v>
          </cell>
          <cell r="J2016" t="str">
            <v>Sales Call</v>
          </cell>
          <cell r="R2016" t="str">
            <v>BXHD232312</v>
          </cell>
          <cell r="AB2016" t="str">
            <v>Sales call carried out for HMR update</v>
          </cell>
        </row>
        <row r="2017">
          <cell r="A2017">
            <v>45994.673726851899</v>
          </cell>
          <cell r="B2017">
            <v>2560</v>
          </cell>
          <cell r="F2017" t="str">
            <v>CC-01891038</v>
          </cell>
          <cell r="J2017" t="str">
            <v>Sales Call</v>
          </cell>
          <cell r="R2017" t="str">
            <v>BXFD164587</v>
          </cell>
          <cell r="AB2017" t="str">
            <v>Sales call carried out for HMR update</v>
          </cell>
        </row>
        <row r="2018">
          <cell r="A2018">
            <v>45994.671180555597</v>
          </cell>
          <cell r="B2018">
            <v>2800</v>
          </cell>
          <cell r="F2018" t="str">
            <v>CC-01891024</v>
          </cell>
          <cell r="J2018" t="str">
            <v>Sales Call</v>
          </cell>
          <cell r="R2018" t="str">
            <v>BXBD164358</v>
          </cell>
          <cell r="AB2018" t="str">
            <v>Sales call carried out for HMR update</v>
          </cell>
        </row>
        <row r="2019">
          <cell r="A2019">
            <v>45994.668796296297</v>
          </cell>
          <cell r="B2019">
            <v>1670</v>
          </cell>
          <cell r="F2019" t="str">
            <v>CC-01891017</v>
          </cell>
          <cell r="J2019" t="str">
            <v>Sales Call</v>
          </cell>
          <cell r="R2019" t="str">
            <v>BXJD231749</v>
          </cell>
          <cell r="AB2019" t="str">
            <v>Sales call carried out for HMR update</v>
          </cell>
        </row>
        <row r="2020">
          <cell r="A2020">
            <v>45994.666435185201</v>
          </cell>
          <cell r="B2020">
            <v>1750</v>
          </cell>
          <cell r="F2020" t="str">
            <v>CC-01891010</v>
          </cell>
          <cell r="J2020" t="str">
            <v>Sales Call</v>
          </cell>
          <cell r="R2020" t="str">
            <v>BXJD231726</v>
          </cell>
          <cell r="AB2020" t="str">
            <v>Sales call carried out for HMR update</v>
          </cell>
        </row>
        <row r="2021">
          <cell r="A2021">
            <v>45994.663842592599</v>
          </cell>
          <cell r="B2021">
            <v>1490</v>
          </cell>
          <cell r="F2021" t="str">
            <v>CC-01891003</v>
          </cell>
          <cell r="J2021" t="str">
            <v>Sales Call</v>
          </cell>
          <cell r="R2021" t="str">
            <v>BXID164764</v>
          </cell>
          <cell r="AB2021" t="str">
            <v>Sales call carried out for HMR update</v>
          </cell>
        </row>
        <row r="2022">
          <cell r="A2022">
            <v>45994.661099536999</v>
          </cell>
          <cell r="B2022">
            <v>1700</v>
          </cell>
          <cell r="F2022" t="str">
            <v>CC-01890993</v>
          </cell>
          <cell r="J2022" t="str">
            <v>Sales Call</v>
          </cell>
          <cell r="R2022" t="str">
            <v>BXHD164701</v>
          </cell>
          <cell r="AB2022" t="str">
            <v>Sales call carried out for HMR update</v>
          </cell>
        </row>
        <row r="2023">
          <cell r="A2023">
            <v>45994.658414351798</v>
          </cell>
          <cell r="B2023">
            <v>1615</v>
          </cell>
          <cell r="F2023" t="str">
            <v>CC-01890980</v>
          </cell>
          <cell r="J2023" t="str">
            <v>Sales Call</v>
          </cell>
          <cell r="R2023" t="str">
            <v>BXGD164662</v>
          </cell>
          <cell r="AB2023" t="str">
            <v>Sales call carried out for HMR update</v>
          </cell>
        </row>
        <row r="2024">
          <cell r="A2024">
            <v>45994.655219907399</v>
          </cell>
          <cell r="B2024">
            <v>1495</v>
          </cell>
          <cell r="F2024" t="str">
            <v>CC-01890963</v>
          </cell>
          <cell r="J2024" t="str">
            <v>Sales Call</v>
          </cell>
          <cell r="R2024" t="str">
            <v>BXFD164605</v>
          </cell>
          <cell r="AB2024" t="str">
            <v>Sales call carried out for HMR update</v>
          </cell>
        </row>
        <row r="2025">
          <cell r="A2025">
            <v>45994.652442129598</v>
          </cell>
          <cell r="B2025">
            <v>1390</v>
          </cell>
          <cell r="F2025" t="str">
            <v>CC-01890948</v>
          </cell>
          <cell r="J2025" t="str">
            <v>Sales Call</v>
          </cell>
          <cell r="R2025" t="str">
            <v>BXID164737</v>
          </cell>
          <cell r="AB2025" t="str">
            <v>Sales call carried out for HMR update</v>
          </cell>
        </row>
        <row r="2026">
          <cell r="A2026">
            <v>45994.649942129603</v>
          </cell>
          <cell r="B2026">
            <v>330</v>
          </cell>
          <cell r="F2026" t="str">
            <v>CC-01890942</v>
          </cell>
          <cell r="J2026" t="str">
            <v>Sales Call</v>
          </cell>
          <cell r="R2026" t="str">
            <v>BXID164748</v>
          </cell>
          <cell r="AB2026" t="str">
            <v>Sales call carried out for HMR update</v>
          </cell>
        </row>
        <row r="2027">
          <cell r="A2027">
            <v>45994.6472222222</v>
          </cell>
          <cell r="B2027">
            <v>1495</v>
          </cell>
          <cell r="F2027" t="str">
            <v>CC-01890935</v>
          </cell>
          <cell r="J2027" t="str">
            <v>Sales Call</v>
          </cell>
          <cell r="R2027" t="str">
            <v>BXGD232278</v>
          </cell>
          <cell r="AB2027" t="str">
            <v>Sales call carried out for HMR update</v>
          </cell>
        </row>
        <row r="2028">
          <cell r="A2028">
            <v>45994.644502314797</v>
          </cell>
          <cell r="B2028">
            <v>1270</v>
          </cell>
          <cell r="F2028" t="str">
            <v>CC-01890926</v>
          </cell>
          <cell r="J2028" t="str">
            <v>Sales Call</v>
          </cell>
          <cell r="R2028" t="str">
            <v>BXGD164632</v>
          </cell>
          <cell r="AB2028" t="str">
            <v>Sales call carried out for HMR update</v>
          </cell>
        </row>
        <row r="2029">
          <cell r="A2029">
            <v>45994.641863425903</v>
          </cell>
          <cell r="B2029">
            <v>1260</v>
          </cell>
          <cell r="F2029" t="str">
            <v>CC-01890922</v>
          </cell>
          <cell r="J2029" t="str">
            <v>Sales Call</v>
          </cell>
          <cell r="R2029" t="str">
            <v>BXCL153907</v>
          </cell>
          <cell r="AB2029" t="str">
            <v>Sales call carried out for HMR update</v>
          </cell>
        </row>
        <row r="2030">
          <cell r="A2030">
            <v>45994.6393171296</v>
          </cell>
          <cell r="B2030">
            <v>1740</v>
          </cell>
          <cell r="F2030" t="str">
            <v>CC-01890916</v>
          </cell>
          <cell r="J2030" t="str">
            <v>Sales Call</v>
          </cell>
          <cell r="R2030" t="str">
            <v>BXDD232126</v>
          </cell>
          <cell r="AB2030" t="str">
            <v>Sales call carried out for HMR update</v>
          </cell>
        </row>
        <row r="2031">
          <cell r="A2031">
            <v>45994.636053240698</v>
          </cell>
          <cell r="B2031">
            <v>1295</v>
          </cell>
          <cell r="F2031" t="str">
            <v>CC-01890908</v>
          </cell>
          <cell r="J2031" t="str">
            <v>Sales Call</v>
          </cell>
          <cell r="R2031" t="str">
            <v>BXBD164346</v>
          </cell>
          <cell r="AB2031" t="str">
            <v>Sales call carried out for HMR update</v>
          </cell>
        </row>
        <row r="2032">
          <cell r="A2032">
            <v>45994.633506944403</v>
          </cell>
          <cell r="B2032">
            <v>645</v>
          </cell>
          <cell r="F2032" t="str">
            <v>CC-01890896</v>
          </cell>
          <cell r="J2032" t="str">
            <v>Sales Call</v>
          </cell>
          <cell r="R2032" t="str">
            <v>BXAL153828</v>
          </cell>
          <cell r="AB2032" t="str">
            <v>Sales call carried out for HMR update</v>
          </cell>
        </row>
        <row r="2033">
          <cell r="A2033">
            <v>45994.603356481501</v>
          </cell>
          <cell r="B2033">
            <v>57268</v>
          </cell>
          <cell r="F2033" t="str">
            <v>CC-01890790</v>
          </cell>
          <cell r="J2033" t="str">
            <v>Complaint - Running With Problem</v>
          </cell>
          <cell r="R2033" t="str">
            <v>BLGS040582</v>
          </cell>
          <cell r="AB2033" t="str">
            <v>Today we attend the customer site for complain separator puncher so we change parts:- separator, oil and mpv kit than start machine running ok</v>
          </cell>
        </row>
        <row r="2034">
          <cell r="A2034">
            <v>45994.570949074099</v>
          </cell>
          <cell r="B2034">
            <v>2810</v>
          </cell>
          <cell r="F2034" t="str">
            <v>CC-01890686</v>
          </cell>
          <cell r="J2034" t="str">
            <v>Sales Call</v>
          </cell>
          <cell r="R2034" t="str">
            <v>BXLD231873</v>
          </cell>
          <cell r="AB2034" t="str">
            <v>Sales call carried out for HMR update</v>
          </cell>
        </row>
        <row r="2035">
          <cell r="A2035">
            <v>45994.568680555603</v>
          </cell>
          <cell r="B2035">
            <v>1770</v>
          </cell>
          <cell r="F2035" t="str">
            <v>CC-01890673</v>
          </cell>
          <cell r="J2035" t="str">
            <v>Sales Call</v>
          </cell>
          <cell r="R2035" t="str">
            <v>BXKD164160</v>
          </cell>
          <cell r="AB2035" t="str">
            <v>Sales call carried out for HMR update</v>
          </cell>
        </row>
        <row r="2036">
          <cell r="A2036">
            <v>45994.566203703696</v>
          </cell>
          <cell r="B2036">
            <v>1190</v>
          </cell>
          <cell r="F2036" t="str">
            <v>CC-01890654</v>
          </cell>
          <cell r="J2036" t="str">
            <v>Sales Call</v>
          </cell>
          <cell r="R2036" t="str">
            <v>BXFD164599</v>
          </cell>
          <cell r="AB2036" t="str">
            <v>Sales call carried out for HMR update</v>
          </cell>
        </row>
        <row r="2037">
          <cell r="A2037">
            <v>45994.563692129603</v>
          </cell>
          <cell r="B2037">
            <v>2280</v>
          </cell>
          <cell r="F2037" t="str">
            <v>CC-01890646</v>
          </cell>
          <cell r="J2037" t="str">
            <v>Sales Call</v>
          </cell>
          <cell r="R2037" t="str">
            <v>BXCD164399</v>
          </cell>
          <cell r="AB2037" t="str">
            <v>Sales call carried out for HMR update</v>
          </cell>
        </row>
        <row r="2038">
          <cell r="A2038">
            <v>45994.560312499998</v>
          </cell>
          <cell r="B2038">
            <v>3650</v>
          </cell>
          <cell r="F2038" t="str">
            <v>CC-01890635</v>
          </cell>
          <cell r="J2038" t="str">
            <v>Sales Call</v>
          </cell>
          <cell r="R2038" t="str">
            <v>BXAD164317</v>
          </cell>
          <cell r="AB2038" t="str">
            <v>Sales call carried out for HMR update</v>
          </cell>
        </row>
        <row r="2039">
          <cell r="A2039">
            <v>45994.557210648098</v>
          </cell>
          <cell r="B2039">
            <v>1140</v>
          </cell>
          <cell r="F2039" t="str">
            <v>CC-01890621</v>
          </cell>
          <cell r="J2039" t="str">
            <v>Sales Call</v>
          </cell>
          <cell r="R2039" t="str">
            <v>BXBD164381</v>
          </cell>
          <cell r="AB2039" t="str">
            <v>Sales call carried out for HMR update</v>
          </cell>
        </row>
        <row r="2040">
          <cell r="A2040">
            <v>45994.5547337963</v>
          </cell>
          <cell r="B2040">
            <v>1400</v>
          </cell>
          <cell r="F2040" t="str">
            <v>CC-01890611</v>
          </cell>
          <cell r="J2040" t="str">
            <v>Sales Call</v>
          </cell>
          <cell r="R2040" t="str">
            <v>BXCD164422</v>
          </cell>
          <cell r="AB2040" t="str">
            <v>Sales call carried out for HMR update</v>
          </cell>
        </row>
        <row r="2041">
          <cell r="A2041">
            <v>45994.538356481498</v>
          </cell>
          <cell r="B2041">
            <v>1735</v>
          </cell>
          <cell r="F2041" t="str">
            <v>CC-01890556</v>
          </cell>
          <cell r="J2041" t="str">
            <v>Sales Call</v>
          </cell>
          <cell r="R2041" t="str">
            <v>BXBD164357</v>
          </cell>
          <cell r="AB2041" t="str">
            <v>Sales call carried out for HMR update</v>
          </cell>
        </row>
        <row r="2042">
          <cell r="A2042">
            <v>45994.535798611098</v>
          </cell>
          <cell r="B2042">
            <v>4300</v>
          </cell>
          <cell r="F2042" t="str">
            <v>CC-01890546</v>
          </cell>
          <cell r="J2042" t="str">
            <v>Sales Call</v>
          </cell>
          <cell r="R2042" t="str">
            <v>BVHD163331</v>
          </cell>
          <cell r="AB2042" t="str">
            <v>Sales call carried out for HMR update</v>
          </cell>
        </row>
        <row r="2043">
          <cell r="A2043">
            <v>45994.532986111102</v>
          </cell>
          <cell r="B2043">
            <v>275</v>
          </cell>
          <cell r="F2043" t="str">
            <v>CC-01890533</v>
          </cell>
          <cell r="J2043" t="str">
            <v>Sales Call</v>
          </cell>
          <cell r="R2043" t="str">
            <v>BWHD164019</v>
          </cell>
          <cell r="AB2043" t="str">
            <v>Sales call carried out for HMR update</v>
          </cell>
        </row>
        <row r="2044">
          <cell r="A2044">
            <v>45994.530150462997</v>
          </cell>
          <cell r="B2044">
            <v>2530</v>
          </cell>
          <cell r="F2044" t="str">
            <v>CC-01890523</v>
          </cell>
          <cell r="J2044" t="str">
            <v>Sales Call</v>
          </cell>
          <cell r="R2044" t="str">
            <v>BWID231694</v>
          </cell>
          <cell r="AB2044" t="str">
            <v>Sales call carried out for HMR update</v>
          </cell>
        </row>
        <row r="2045">
          <cell r="A2045">
            <v>45994.527372685203</v>
          </cell>
          <cell r="B2045">
            <v>2407</v>
          </cell>
          <cell r="F2045" t="str">
            <v>CC-01890519</v>
          </cell>
          <cell r="J2045" t="str">
            <v>Sales Call</v>
          </cell>
          <cell r="R2045" t="str">
            <v>BXCD164420</v>
          </cell>
          <cell r="AB2045" t="str">
            <v>Sales call carried out for HMR update</v>
          </cell>
        </row>
        <row r="2046">
          <cell r="A2046">
            <v>45994.524861111102</v>
          </cell>
          <cell r="B2046">
            <v>625</v>
          </cell>
          <cell r="F2046" t="str">
            <v>CC-01890503</v>
          </cell>
          <cell r="J2046" t="str">
            <v>Sales Call</v>
          </cell>
          <cell r="R2046" t="str">
            <v>BXCD164464</v>
          </cell>
          <cell r="AB2046" t="str">
            <v>Sales call carried out for HMR update</v>
          </cell>
        </row>
        <row r="2047">
          <cell r="A2047">
            <v>45994.522303240701</v>
          </cell>
          <cell r="B2047">
            <v>1860</v>
          </cell>
          <cell r="F2047" t="str">
            <v>CC-01890490</v>
          </cell>
          <cell r="J2047" t="str">
            <v>Sales Call</v>
          </cell>
          <cell r="R2047" t="str">
            <v>BXAD164301</v>
          </cell>
          <cell r="AB2047" t="str">
            <v>Sales call carried out for HMR update</v>
          </cell>
        </row>
        <row r="2048">
          <cell r="A2048">
            <v>45994.519872685203</v>
          </cell>
          <cell r="B2048">
            <v>1400</v>
          </cell>
          <cell r="F2048" t="str">
            <v>CC-01890474</v>
          </cell>
          <cell r="J2048" t="str">
            <v>Sales Call</v>
          </cell>
          <cell r="R2048" t="str">
            <v>BXAD231957</v>
          </cell>
          <cell r="AB2048" t="str">
            <v>Sales call carried out for HMR update</v>
          </cell>
        </row>
        <row r="2049">
          <cell r="A2049">
            <v>45994.517233796301</v>
          </cell>
          <cell r="B2049">
            <v>710</v>
          </cell>
          <cell r="F2049" t="str">
            <v>CC-01890465</v>
          </cell>
          <cell r="J2049" t="str">
            <v>Sales Call</v>
          </cell>
          <cell r="R2049" t="str">
            <v>BXCD164415</v>
          </cell>
          <cell r="AB2049" t="str">
            <v>Sales call carried out for HMR update</v>
          </cell>
        </row>
        <row r="2050">
          <cell r="A2050">
            <v>45994.514872685198</v>
          </cell>
          <cell r="B2050">
            <v>1760</v>
          </cell>
          <cell r="F2050" t="str">
            <v>CC-01890454</v>
          </cell>
          <cell r="J2050" t="str">
            <v>Sales Call</v>
          </cell>
          <cell r="R2050" t="str">
            <v>BXLD164272</v>
          </cell>
          <cell r="AB2050" t="str">
            <v>Sales call carried out for HMR update</v>
          </cell>
        </row>
        <row r="2051">
          <cell r="A2051">
            <v>45994.507986111101</v>
          </cell>
          <cell r="B2051">
            <v>1900</v>
          </cell>
          <cell r="F2051" t="str">
            <v>CC-01890424</v>
          </cell>
          <cell r="J2051" t="str">
            <v>Sales Call</v>
          </cell>
          <cell r="R2051" t="str">
            <v>BWHD164003</v>
          </cell>
          <cell r="AB2051" t="str">
            <v>Sales call carried out for HMR update</v>
          </cell>
        </row>
        <row r="2052">
          <cell r="A2052">
            <v>45994.503032407403</v>
          </cell>
          <cell r="B2052">
            <v>1670</v>
          </cell>
          <cell r="F2052" t="str">
            <v>CC-01890405</v>
          </cell>
          <cell r="J2052" t="str">
            <v>Sales Call</v>
          </cell>
          <cell r="R2052" t="str">
            <v>BWHD163991</v>
          </cell>
          <cell r="AB2052" t="str">
            <v>Sales call carried out for HMR update</v>
          </cell>
        </row>
        <row r="2053">
          <cell r="A2053">
            <v>45994.500532407401</v>
          </cell>
          <cell r="B2053">
            <v>2630</v>
          </cell>
          <cell r="F2053" t="str">
            <v>CC-01890394</v>
          </cell>
          <cell r="J2053" t="str">
            <v>Sales Call</v>
          </cell>
          <cell r="R2053" t="str">
            <v>BXJD231746</v>
          </cell>
          <cell r="AB2053" t="str">
            <v>Sales call carried out for HMR update</v>
          </cell>
        </row>
        <row r="2054">
          <cell r="A2054">
            <v>45994.496307870402</v>
          </cell>
          <cell r="B2054">
            <v>2807</v>
          </cell>
          <cell r="F2054" t="str">
            <v>CC-01890367</v>
          </cell>
          <cell r="J2054" t="str">
            <v>Sales Call</v>
          </cell>
          <cell r="R2054" t="str">
            <v>BWID164050</v>
          </cell>
          <cell r="AB2054" t="str">
            <v>Sales call carried out for HMR update</v>
          </cell>
        </row>
        <row r="2055">
          <cell r="A2055">
            <v>45994.493935185201</v>
          </cell>
          <cell r="B2055">
            <v>1710</v>
          </cell>
          <cell r="F2055" t="str">
            <v>CC-01890349</v>
          </cell>
          <cell r="J2055" t="str">
            <v>Sales Call</v>
          </cell>
          <cell r="R2055" t="str">
            <v>BXAD121939</v>
          </cell>
          <cell r="AB2055" t="str">
            <v>Sales call carried out for HMR update</v>
          </cell>
        </row>
        <row r="2056">
          <cell r="A2056">
            <v>45994.490671296298</v>
          </cell>
          <cell r="B2056">
            <v>2080</v>
          </cell>
          <cell r="F2056" t="str">
            <v>CC-01890339</v>
          </cell>
          <cell r="J2056" t="str">
            <v>Sales Call</v>
          </cell>
          <cell r="R2056" t="str">
            <v>BWID231682</v>
          </cell>
          <cell r="AB2056" t="str">
            <v>Sales call carried out for HMR update</v>
          </cell>
        </row>
        <row r="2057">
          <cell r="A2057">
            <v>45994.488240740699</v>
          </cell>
          <cell r="B2057">
            <v>2040</v>
          </cell>
          <cell r="F2057" t="str">
            <v>CC-01890331</v>
          </cell>
          <cell r="J2057" t="str">
            <v>Sales Call</v>
          </cell>
          <cell r="R2057" t="str">
            <v>BXLD164263</v>
          </cell>
          <cell r="AB2057" t="str">
            <v>Sales call carried out for HMR update</v>
          </cell>
        </row>
        <row r="2058">
          <cell r="A2058">
            <v>45994.4856365741</v>
          </cell>
          <cell r="B2058">
            <v>2125</v>
          </cell>
          <cell r="F2058" t="str">
            <v>CC-01890323</v>
          </cell>
          <cell r="J2058" t="str">
            <v>Sales Call</v>
          </cell>
          <cell r="R2058" t="str">
            <v>BXKD164219</v>
          </cell>
          <cell r="AB2058" t="str">
            <v>Sales call carried out for HMR update</v>
          </cell>
        </row>
        <row r="2059">
          <cell r="A2059">
            <v>45994.482106481497</v>
          </cell>
          <cell r="B2059">
            <v>2080</v>
          </cell>
          <cell r="F2059" t="str">
            <v>CC-01890311</v>
          </cell>
          <cell r="J2059" t="str">
            <v>Sales Call</v>
          </cell>
          <cell r="R2059" t="str">
            <v>BXAD164288</v>
          </cell>
          <cell r="AB2059" t="str">
            <v>Sales call carried out for HMR update</v>
          </cell>
        </row>
        <row r="2060">
          <cell r="A2060">
            <v>45994.479664351798</v>
          </cell>
          <cell r="B2060">
            <v>5190</v>
          </cell>
          <cell r="F2060" t="str">
            <v>CC-01890299</v>
          </cell>
          <cell r="J2060" t="str">
            <v>Sales Call</v>
          </cell>
          <cell r="R2060" t="str">
            <v>BXKD164206</v>
          </cell>
          <cell r="AB2060" t="str">
            <v>Sales call carried out for HMR update</v>
          </cell>
        </row>
        <row r="2061">
          <cell r="A2061">
            <v>45994.477384259299</v>
          </cell>
          <cell r="B2061">
            <v>1285</v>
          </cell>
          <cell r="F2061" t="str">
            <v>CC-01890291</v>
          </cell>
          <cell r="J2061" t="str">
            <v>Sales Call</v>
          </cell>
          <cell r="R2061" t="str">
            <v>BXLL153793</v>
          </cell>
          <cell r="AB2061" t="str">
            <v>Sales call carried out for HMR update</v>
          </cell>
        </row>
        <row r="2062">
          <cell r="A2062">
            <v>45994.474560185197</v>
          </cell>
          <cell r="B2062">
            <v>2490</v>
          </cell>
          <cell r="F2062" t="str">
            <v>CC-01890277</v>
          </cell>
          <cell r="J2062" t="str">
            <v>Sales Call</v>
          </cell>
          <cell r="R2062" t="str">
            <v>BXKD164199</v>
          </cell>
          <cell r="AB2062" t="str">
            <v>Sales call carried out for HMR update</v>
          </cell>
        </row>
        <row r="2063">
          <cell r="A2063">
            <v>45994.472094907404</v>
          </cell>
          <cell r="B2063">
            <v>510</v>
          </cell>
          <cell r="F2063" t="str">
            <v>CC-01890263</v>
          </cell>
          <cell r="J2063" t="str">
            <v>Sales Call</v>
          </cell>
          <cell r="R2063" t="str">
            <v>BXKD121877</v>
          </cell>
          <cell r="AB2063" t="str">
            <v>Sales call carried out for HMR update</v>
          </cell>
        </row>
        <row r="2064">
          <cell r="A2064">
            <v>45994.468981481499</v>
          </cell>
          <cell r="B2064">
            <v>5135</v>
          </cell>
          <cell r="F2064" t="str">
            <v>CC-01890251</v>
          </cell>
          <cell r="J2064" t="str">
            <v>Sales Call</v>
          </cell>
          <cell r="R2064" t="str">
            <v>BXKD164191</v>
          </cell>
          <cell r="AB2064" t="str">
            <v>Sales call carried out for HMR update</v>
          </cell>
        </row>
        <row r="2065">
          <cell r="A2065">
            <v>45994.465833333299</v>
          </cell>
          <cell r="B2065">
            <v>1440</v>
          </cell>
          <cell r="F2065" t="str">
            <v>CC-01890237</v>
          </cell>
          <cell r="J2065" t="str">
            <v>Sales Call</v>
          </cell>
          <cell r="R2065" t="str">
            <v>BXKD164166</v>
          </cell>
          <cell r="AB2065" t="str">
            <v>Sales call carried out for HMR update</v>
          </cell>
        </row>
        <row r="2066">
          <cell r="A2066">
            <v>45994.463206018503</v>
          </cell>
          <cell r="B2066">
            <v>3320</v>
          </cell>
          <cell r="F2066" t="str">
            <v>CC-01890232</v>
          </cell>
          <cell r="J2066" t="str">
            <v>Sales Call</v>
          </cell>
          <cell r="R2066" t="str">
            <v>BWID164096</v>
          </cell>
          <cell r="AB2066" t="str">
            <v>Sales call carried out for HMR update</v>
          </cell>
        </row>
        <row r="2067">
          <cell r="A2067">
            <v>45994.459780092599</v>
          </cell>
          <cell r="B2067">
            <v>210</v>
          </cell>
          <cell r="F2067" t="str">
            <v>CC-01890209</v>
          </cell>
          <cell r="J2067" t="str">
            <v>Sales Call</v>
          </cell>
          <cell r="R2067" t="str">
            <v>BXKS035317</v>
          </cell>
          <cell r="AB2067" t="str">
            <v>Sales call carried out for HMR update</v>
          </cell>
        </row>
        <row r="2068">
          <cell r="A2068">
            <v>45994.457129629598</v>
          </cell>
          <cell r="B2068">
            <v>1735</v>
          </cell>
          <cell r="F2068" t="str">
            <v>CC-01890201</v>
          </cell>
          <cell r="J2068" t="str">
            <v>Sales Call</v>
          </cell>
          <cell r="R2068" t="str">
            <v>BXKD164174</v>
          </cell>
          <cell r="AB2068" t="str">
            <v>Sales call carried out for HMR update</v>
          </cell>
        </row>
        <row r="2069">
          <cell r="A2069">
            <v>45994.454826388901</v>
          </cell>
          <cell r="B2069">
            <v>190</v>
          </cell>
          <cell r="F2069" t="str">
            <v>CC-01890196</v>
          </cell>
          <cell r="J2069" t="str">
            <v>Sales Call</v>
          </cell>
          <cell r="R2069" t="str">
            <v>BXJD121862</v>
          </cell>
          <cell r="AB2069" t="str">
            <v>Sales call carried out for HMR update</v>
          </cell>
        </row>
        <row r="2070">
          <cell r="A2070">
            <v>45994.4526273148</v>
          </cell>
          <cell r="B2070">
            <v>260</v>
          </cell>
          <cell r="F2070" t="str">
            <v>CC-01890189</v>
          </cell>
          <cell r="J2070" t="str">
            <v>Sales Call</v>
          </cell>
          <cell r="R2070" t="str">
            <v>BXKD231832</v>
          </cell>
          <cell r="AB2070" t="str">
            <v>Sales call carried out for HMR update</v>
          </cell>
        </row>
        <row r="2071">
          <cell r="A2071">
            <v>45994.450011574103</v>
          </cell>
          <cell r="B2071">
            <v>2320</v>
          </cell>
          <cell r="F2071" t="str">
            <v>CC-01890182</v>
          </cell>
          <cell r="J2071" t="str">
            <v>Sales Call</v>
          </cell>
          <cell r="R2071" t="str">
            <v>BWHD164039</v>
          </cell>
          <cell r="AB2071" t="str">
            <v>Sales call carried out for HMR update</v>
          </cell>
        </row>
        <row r="2072">
          <cell r="A2072">
            <v>45993.639930555597</v>
          </cell>
          <cell r="B2072">
            <v>9860</v>
          </cell>
          <cell r="F2072" t="str">
            <v>CC-01889471</v>
          </cell>
          <cell r="J2072" t="str">
            <v>Schedule Service</v>
          </cell>
          <cell r="R2072" t="str">
            <v>BUFD162814</v>
          </cell>
          <cell r="AB2072" t="str">
            <v>Attend the site for scheduled service so drain oil from the tank and drained oil from the cooler total 36 liters oil drain then change air filter for compressor and engine both sides, change oil filter, change air oil separator and ELGI air lube Plus 40 liters. Then start the unit found running ok.</v>
          </cell>
        </row>
        <row r="2073">
          <cell r="A2073">
            <v>45993.540081018502</v>
          </cell>
          <cell r="B2073">
            <v>2995</v>
          </cell>
          <cell r="F2073" t="str">
            <v>CC-01889160</v>
          </cell>
          <cell r="J2073" t="str">
            <v>Sales Call</v>
          </cell>
          <cell r="R2073" t="str">
            <v>BXJD164132</v>
          </cell>
          <cell r="AB2073" t="str">
            <v>Sales call carried out for HMR update</v>
          </cell>
        </row>
        <row r="2074">
          <cell r="A2074">
            <v>45993.537696759297</v>
          </cell>
          <cell r="B2074">
            <v>2960</v>
          </cell>
          <cell r="F2074" t="str">
            <v>CC-01889150</v>
          </cell>
          <cell r="J2074" t="str">
            <v>Sales Call</v>
          </cell>
          <cell r="R2074" t="str">
            <v>BXJD164130</v>
          </cell>
          <cell r="AB2074" t="str">
            <v>Sales call carried out for HMR update</v>
          </cell>
        </row>
        <row r="2075">
          <cell r="A2075">
            <v>45993.534386574102</v>
          </cell>
          <cell r="B2075">
            <v>3385</v>
          </cell>
          <cell r="F2075" t="str">
            <v>CC-01889130</v>
          </cell>
          <cell r="J2075" t="str">
            <v>Sales Call</v>
          </cell>
          <cell r="R2075" t="str">
            <v>BXJD164143</v>
          </cell>
          <cell r="AB2075" t="str">
            <v>Sales call carried out for HMR update</v>
          </cell>
        </row>
        <row r="2076">
          <cell r="A2076">
            <v>45993.531284722201</v>
          </cell>
          <cell r="B2076">
            <v>1450</v>
          </cell>
          <cell r="F2076" t="str">
            <v>CC-01889111</v>
          </cell>
          <cell r="J2076" t="str">
            <v>Sales Call</v>
          </cell>
          <cell r="R2076" t="str">
            <v>BXJD121872</v>
          </cell>
          <cell r="AB2076" t="str">
            <v>Sales call carried out for HMR update</v>
          </cell>
        </row>
        <row r="2077">
          <cell r="A2077">
            <v>45993.528148148202</v>
          </cell>
          <cell r="B2077">
            <v>1410</v>
          </cell>
          <cell r="F2077" t="str">
            <v>CC-01889097</v>
          </cell>
          <cell r="J2077" t="str">
            <v>Sales Call</v>
          </cell>
          <cell r="R2077" t="str">
            <v>BWID164076</v>
          </cell>
          <cell r="AB2077" t="str">
            <v>Sales call carried out for HMR update</v>
          </cell>
        </row>
        <row r="2078">
          <cell r="A2078">
            <v>45993.525706018503</v>
          </cell>
          <cell r="B2078">
            <v>1470</v>
          </cell>
          <cell r="F2078" t="str">
            <v>CC-01889090</v>
          </cell>
          <cell r="J2078" t="str">
            <v>Sales Call</v>
          </cell>
          <cell r="R2078" t="str">
            <v>BWID164091</v>
          </cell>
          <cell r="AB2078" t="str">
            <v>Sales call carried out for HMR update</v>
          </cell>
        </row>
        <row r="2079">
          <cell r="A2079">
            <v>45993.522974537002</v>
          </cell>
          <cell r="B2079">
            <v>3660</v>
          </cell>
          <cell r="F2079" t="str">
            <v>CC-01889075</v>
          </cell>
          <cell r="J2079" t="str">
            <v>Sales Call</v>
          </cell>
          <cell r="R2079" t="str">
            <v>BWID164054</v>
          </cell>
          <cell r="AB2079" t="str">
            <v>Sales call carried out for HMR update</v>
          </cell>
        </row>
        <row r="2080">
          <cell r="A2080">
            <v>45993.520034722198</v>
          </cell>
          <cell r="B2080">
            <v>4860</v>
          </cell>
          <cell r="F2080" t="str">
            <v>CC-01889063</v>
          </cell>
          <cell r="J2080" t="str">
            <v>Sales Call</v>
          </cell>
          <cell r="R2080" t="str">
            <v>BWED163889</v>
          </cell>
          <cell r="AB2080" t="str">
            <v>Sales call carried out for HMR update</v>
          </cell>
        </row>
        <row r="2081">
          <cell r="A2081">
            <v>45993.514282407399</v>
          </cell>
          <cell r="B2081">
            <v>1495</v>
          </cell>
          <cell r="F2081" t="str">
            <v>CC-01889037</v>
          </cell>
          <cell r="J2081" t="str">
            <v>Sales Call</v>
          </cell>
          <cell r="R2081" t="str">
            <v>BWID164086</v>
          </cell>
          <cell r="AB2081" t="str">
            <v>Sales call carried out for HMR update</v>
          </cell>
        </row>
        <row r="2082">
          <cell r="A2082">
            <v>45993.511238425897</v>
          </cell>
          <cell r="B2082">
            <v>2035</v>
          </cell>
          <cell r="F2082" t="str">
            <v>CC-01889030</v>
          </cell>
          <cell r="J2082" t="str">
            <v>Sales Call</v>
          </cell>
          <cell r="R2082" t="str">
            <v>BWID220970</v>
          </cell>
          <cell r="AB2082" t="str">
            <v>Sales call carried out for HMR update</v>
          </cell>
        </row>
        <row r="2083">
          <cell r="A2083">
            <v>45993.507974537002</v>
          </cell>
          <cell r="B2083">
            <v>5540</v>
          </cell>
          <cell r="F2083" t="str">
            <v>CC-01889014</v>
          </cell>
          <cell r="J2083" t="str">
            <v>Sales Call</v>
          </cell>
          <cell r="R2083" t="str">
            <v>BWHD231642</v>
          </cell>
          <cell r="AB2083" t="str">
            <v>Sales call carried out for HMR update</v>
          </cell>
        </row>
        <row r="2084">
          <cell r="A2084">
            <v>45993.505254629599</v>
          </cell>
          <cell r="B2084">
            <v>4000</v>
          </cell>
          <cell r="F2084" t="str">
            <v>CC-01889005</v>
          </cell>
          <cell r="J2084" t="str">
            <v>Sales Call</v>
          </cell>
          <cell r="R2084" t="str">
            <v>BWHD163996</v>
          </cell>
          <cell r="AB2084" t="str">
            <v>Sales call carried out for HMR update</v>
          </cell>
        </row>
        <row r="2085">
          <cell r="A2085">
            <v>45993.502488425896</v>
          </cell>
          <cell r="B2085">
            <v>4050</v>
          </cell>
          <cell r="F2085" t="str">
            <v>CC-01888994</v>
          </cell>
          <cell r="J2085" t="str">
            <v>Sales Call</v>
          </cell>
          <cell r="R2085" t="str">
            <v>BWHD164004</v>
          </cell>
          <cell r="AB2085" t="str">
            <v>Sales call carried out for HMR update</v>
          </cell>
        </row>
        <row r="2086">
          <cell r="A2086">
            <v>45993.499930555598</v>
          </cell>
          <cell r="B2086">
            <v>1695</v>
          </cell>
          <cell r="F2086" t="str">
            <v>CC-01888982</v>
          </cell>
          <cell r="J2086" t="str">
            <v>Sales Call</v>
          </cell>
          <cell r="R2086" t="str">
            <v>BWFD163931</v>
          </cell>
          <cell r="AB2086" t="str">
            <v>Sales call carried out for HMR update</v>
          </cell>
        </row>
        <row r="2087">
          <cell r="A2087">
            <v>45993.497210648202</v>
          </cell>
          <cell r="B2087">
            <v>4320</v>
          </cell>
          <cell r="F2087" t="str">
            <v>CC-01888972</v>
          </cell>
          <cell r="J2087" t="str">
            <v>Sales Call</v>
          </cell>
          <cell r="R2087" t="str">
            <v>BWHD164015</v>
          </cell>
          <cell r="AB2087" t="str">
            <v>Sales call carried out for HMR update</v>
          </cell>
        </row>
        <row r="2088">
          <cell r="A2088">
            <v>45993.493692129603</v>
          </cell>
          <cell r="B2088">
            <v>3900</v>
          </cell>
          <cell r="F2088" t="str">
            <v>CC-01888955</v>
          </cell>
          <cell r="J2088" t="str">
            <v>Sales Call</v>
          </cell>
          <cell r="R2088" t="str">
            <v>BWED163893</v>
          </cell>
          <cell r="AB2088" t="str">
            <v>Sales call carried out for HMR update</v>
          </cell>
        </row>
        <row r="2089">
          <cell r="A2089">
            <v>45993.490486111099</v>
          </cell>
          <cell r="B2089">
            <v>2401</v>
          </cell>
          <cell r="F2089" t="str">
            <v>CC-01888941</v>
          </cell>
          <cell r="J2089" t="str">
            <v>Complaint - Running With Problem</v>
          </cell>
          <cell r="R2089" t="str">
            <v>BXCD164420</v>
          </cell>
          <cell r="AB2089" t="str">
            <v>Attend the site for High drilling Rpm so check the compressor on drilling Rpm found 2000 at 15 kg then Open the both actuator kit and arv kit prv kit clean and riffite the same kit after fitted all parts than start the unit running good condition no air leakeag no oil leakage unit running good condition check on drilling 1600 Rpm at 15.8 kg unit running satisfaction</v>
          </cell>
        </row>
        <row r="2090">
          <cell r="A2090">
            <v>45992.779791666697</v>
          </cell>
          <cell r="B2090">
            <v>2789</v>
          </cell>
          <cell r="F2090" t="str">
            <v>CC-01888460</v>
          </cell>
          <cell r="J2090" t="str">
            <v>Schedule Service</v>
          </cell>
          <cell r="R2090" t="str">
            <v>BWID164050</v>
          </cell>
          <cell r="AB2090" t="str">
            <v>Attend the site for scheduled service so drain oil from the tank and drained oil from the cooler total 37 liters oil from then change the air filter for compressor and engine both sides, change oil filter and ELGI air lube Plus oil 40 liters. Then start the unit found running ok.</v>
          </cell>
        </row>
        <row r="2091">
          <cell r="A2091">
            <v>45992.755671296298</v>
          </cell>
          <cell r="B2091">
            <v>1492</v>
          </cell>
          <cell r="F2091" t="str">
            <v>CC-01888445</v>
          </cell>
          <cell r="J2091" t="str">
            <v>Schedule Service</v>
          </cell>
          <cell r="R2091" t="str">
            <v>BXFD164605</v>
          </cell>
          <cell r="AB2091" t="str">
            <v>Attend the site for scheduled service so drain oil from the tank and drained oil from the cooler total 34 liters oil drain. Then change the air filter for the compressor and engine both sides, change the oil filter, change the air oil separator, change ARV, change actuators , change the pressure regulator switch and ELGI air lube Plus oil 40 liters. Then start the unit found running.</v>
          </cell>
        </row>
        <row r="2092">
          <cell r="A2092">
            <v>45992.717048611099</v>
          </cell>
          <cell r="B2092">
            <v>10042</v>
          </cell>
          <cell r="F2092" t="str">
            <v>CC-01888371</v>
          </cell>
          <cell r="J2092" t="str">
            <v>General Service</v>
          </cell>
          <cell r="R2092" t="str">
            <v>BXDS036842</v>
          </cell>
          <cell r="AB2092" t="str">
            <v>We visited the site and installed the Air Alert device in the machine. After installation, we made all the connections and then turned on the power supply and checked and working properly.</v>
          </cell>
        </row>
        <row r="2093">
          <cell r="A2093">
            <v>45992.623634259297</v>
          </cell>
          <cell r="B2093">
            <v>2517</v>
          </cell>
          <cell r="F2093" t="str">
            <v>CC-01888083</v>
          </cell>
          <cell r="J2093" t="str">
            <v>Schedule Service</v>
          </cell>
          <cell r="R2093" t="str">
            <v>BXCC373541</v>
          </cell>
          <cell r="AB2093" t="str">
            <v>Attend the site for scheduled service so change air filter, oil filter, air oil separator and oil changed. Then start the unit found running ok.</v>
          </cell>
        </row>
        <row r="2094">
          <cell r="A2094">
            <v>45992.6170486111</v>
          </cell>
          <cell r="B2094">
            <v>9026</v>
          </cell>
          <cell r="F2094" t="str">
            <v>CC-01888068</v>
          </cell>
          <cell r="J2094" t="str">
            <v>General Service</v>
          </cell>
          <cell r="R2094" t="str">
            <v>BULC371019</v>
          </cell>
          <cell r="AB2094" t="str">
            <v>Today we attend the customer site for complain plc not working so we fitted repair plc then start machine running ok plc sl. No. B14804</v>
          </cell>
        </row>
        <row r="2095">
          <cell r="A2095">
            <v>45992.528680555602</v>
          </cell>
          <cell r="B2095">
            <v>1300</v>
          </cell>
          <cell r="F2095" t="str">
            <v>CC-01887837</v>
          </cell>
          <cell r="J2095" t="str">
            <v>Schedule Service</v>
          </cell>
          <cell r="R2095" t="str">
            <v>BXBD164346</v>
          </cell>
          <cell r="AB2095" t="str">
            <v>Attend the site for schedule service so total drain oil from tank and oil cooler 38 litres, replace oil filter 2nos and replace air filter kit engine and compressor both side, total topped up oil in tank 40 litres, after schedule service done start and run the unit on load condition found unit is running in normal parameters.</v>
          </cell>
        </row>
        <row r="2096">
          <cell r="A2096">
            <v>45992.452476851897</v>
          </cell>
          <cell r="B2096">
            <v>1465</v>
          </cell>
          <cell r="F2096" t="str">
            <v>CC-01887580</v>
          </cell>
          <cell r="J2096" t="str">
            <v>Complaint - Breakdown</v>
          </cell>
          <cell r="R2096" t="str">
            <v>BYJD232405</v>
          </cell>
          <cell r="AB2096" t="str">
            <v>Attend the site for complaining of unit tripping so check and found the compressor not starting check relay is in dusty condition remove dusty relay and after cleaning refitted the same.. check key switch not working properly then change with new key switch. After that start the unit found running ok.</v>
          </cell>
        </row>
        <row r="2097">
          <cell r="A2097">
            <v>45990.5327777778</v>
          </cell>
          <cell r="B2097">
            <v>8669</v>
          </cell>
          <cell r="F2097" t="str">
            <v>CC-01886308</v>
          </cell>
          <cell r="J2097" t="str">
            <v>Schedule Service</v>
          </cell>
          <cell r="R2097" t="str">
            <v>BXJF111817</v>
          </cell>
          <cell r="AB2097" t="str">
            <v>Attend the site for change of valve kit so change all valve kit. Then start the unit found running ok.</v>
          </cell>
        </row>
        <row r="2098">
          <cell r="A2098">
            <v>45990.427268518499</v>
          </cell>
          <cell r="B2098">
            <v>487</v>
          </cell>
          <cell r="F2098" t="str">
            <v>CC-01886051</v>
          </cell>
          <cell r="J2098" t="str">
            <v>Complaint - Breakdown</v>
          </cell>
          <cell r="R2098" t="str">
            <v>BXAC372926</v>
          </cell>
          <cell r="AB2098" t="str">
            <v>Attend the site for complaints of oil leakage so inspect and found oil leakage from the bottom portion of the air oil separator. It might be air oil separator batch issue the batch no. 246119. It needs to be replaced under a field campaign. Old AOD changed with new AOS having Batch No. 256529 "T". It's replaced with new one having Batch No. 256529 "T".</v>
          </cell>
        </row>
        <row r="2099">
          <cell r="A2099">
            <v>45990.420266203699</v>
          </cell>
          <cell r="B2099">
            <v>1586</v>
          </cell>
          <cell r="F2099" t="str">
            <v>CC-01886043</v>
          </cell>
          <cell r="J2099" t="str">
            <v>Field Campaign</v>
          </cell>
          <cell r="R2099" t="str">
            <v>BXHD232312</v>
          </cell>
          <cell r="AB2099" t="str">
            <v>Attend the site for field campaign in which shroud MTG Bracket modification work done. Firstly open the old shroud lift bail and O-mount L-H and R-H side. After then twelve numbers of M-ten size drill done to fix up the new shroud MTG bracket on both side with twelve numbers of M-sixteen number bolt with plain washer, spring washer and lock nut from back side of the shroud assembly. After the fix up the L-H and R-H side shroud lift bail with eight numbers of M-sixteen number Bolt, plain washer and Spring washer. After modification work done start the excavator and march the unit for some distance found that the vibration of fan shroud with new MTG bracket is very less than the old O-mount bracket which also give strength to cooler and radiator AVMs.</v>
          </cell>
        </row>
        <row r="2100">
          <cell r="A2100">
            <v>45990.4135185185</v>
          </cell>
          <cell r="B2100">
            <v>3643</v>
          </cell>
          <cell r="F2100" t="str">
            <v>CC-01886031</v>
          </cell>
          <cell r="J2100" t="str">
            <v>Schedule Service</v>
          </cell>
          <cell r="R2100" t="str">
            <v>BXAD164317</v>
          </cell>
          <cell r="AB2100" t="str">
            <v>Attend the site for schedule service so start the work oil drain from tank and cooler after crank interval 15 sec Total oil drain 36 litre after change parts oil 40 litre air lube plus oil filter 2 nos Air filter 2 nos engine and compressor side after Start the unit running satisfactory found</v>
          </cell>
        </row>
        <row r="2101">
          <cell r="A2101">
            <v>45989.7098611111</v>
          </cell>
          <cell r="B2101">
            <v>3278</v>
          </cell>
          <cell r="F2101" t="str">
            <v>CC-01885541</v>
          </cell>
          <cell r="J2101" t="str">
            <v>Complaint - Running With Problem</v>
          </cell>
          <cell r="R2101" t="str">
            <v>BYBS030095</v>
          </cell>
          <cell r="AB2101" t="str">
            <v>We visited the site and replaced the air-oil separator free of cost, as the machine is still under warranty. After replacing the separator, we started the machine. It is still working fine, with no problems.</v>
          </cell>
        </row>
        <row r="2102">
          <cell r="A2102">
            <v>45989.683668981503</v>
          </cell>
          <cell r="B2102">
            <v>3015</v>
          </cell>
          <cell r="F2102" t="str">
            <v>CC-01885455</v>
          </cell>
          <cell r="J2102" t="str">
            <v>Schedule Service</v>
          </cell>
          <cell r="R2102" t="str">
            <v>BWJC378261</v>
          </cell>
          <cell r="AB2102" t="str">
            <v>Today we attend the customer site for sheudle service so we change parts during service:- air filter, oil filter, oil, separator, intake valve, solenoid valve, mpv kit and thermal valve then start machine running ok</v>
          </cell>
        </row>
        <row r="2103">
          <cell r="A2103">
            <v>45989.622777777797</v>
          </cell>
          <cell r="B2103">
            <v>1132</v>
          </cell>
          <cell r="F2103" t="str">
            <v>CC-01885238</v>
          </cell>
          <cell r="J2103" t="str">
            <v>Field Campaign</v>
          </cell>
          <cell r="R2103" t="str">
            <v>BYLD164901</v>
          </cell>
          <cell r="AB2103" t="str">
            <v>Attend the site for pricol teampture switch modification so the following Job are done, Open the old pricol teampture switch then fitted new one pricol teampture switch 98c and EWTS conversion kit identified by the reference number 038400020 038400076, under a FOC basis. after change the switch then start the unit running good condition no air leakage no oil leakage unit running satisfaction all parameters work in under limit.</v>
          </cell>
        </row>
        <row r="2104">
          <cell r="A2104">
            <v>45989.481053240699</v>
          </cell>
          <cell r="B2104">
            <v>1</v>
          </cell>
          <cell r="F2104" t="str">
            <v>CC-01884905</v>
          </cell>
          <cell r="J2104" t="str">
            <v>Commissioning</v>
          </cell>
          <cell r="R2104" t="str">
            <v>BYGD165317</v>
          </cell>
          <cell r="AB2104" t="str">
            <v>Commissioning done on dated 01-12-2025</v>
          </cell>
        </row>
        <row r="2105">
          <cell r="A2105">
            <v>45989.435231481497</v>
          </cell>
          <cell r="B2105">
            <v>1130</v>
          </cell>
          <cell r="F2105" t="str">
            <v>CC-01884798</v>
          </cell>
          <cell r="J2105" t="str">
            <v>Complaint - Running With Problem</v>
          </cell>
          <cell r="R2105" t="str">
            <v>BYLD164901</v>
          </cell>
          <cell r="AB2105" t="str">
            <v>Attend the site vfor complain of unit tripping so check and found air pressure not buildup then open and clean pressure switch. And refitted after cleaning then start the unit found running ok.</v>
          </cell>
        </row>
        <row r="2106">
          <cell r="A2106">
            <v>45988.676724536999</v>
          </cell>
          <cell r="B2106">
            <v>0</v>
          </cell>
          <cell r="F2106" t="str">
            <v>CC-01884221</v>
          </cell>
          <cell r="J2106" t="str">
            <v>Commissioning</v>
          </cell>
          <cell r="R2106" t="str">
            <v>BYFK011159</v>
          </cell>
          <cell r="AB2106" t="str">
            <v>Commissioning done on dated 27-11-2025, Commissioning photo attached Pre Filter is not available / installed. Inlet outlet pic attached. also Inlet outlet sticker is not available.</v>
          </cell>
        </row>
        <row r="2107">
          <cell r="A2107">
            <v>45988.666851851798</v>
          </cell>
          <cell r="B2107">
            <v>1</v>
          </cell>
          <cell r="F2107" t="str">
            <v>CC-01884191</v>
          </cell>
          <cell r="J2107" t="str">
            <v>Commissioning</v>
          </cell>
          <cell r="R2107" t="str">
            <v>BYEC378383</v>
          </cell>
          <cell r="AB2107" t="str">
            <v>Commissioning done on dated 27-11-2025......comm date 27-11-2025</v>
          </cell>
        </row>
        <row r="2108">
          <cell r="A2108">
            <v>45988.621087963002</v>
          </cell>
          <cell r="B2108">
            <v>40803</v>
          </cell>
          <cell r="F2108" t="str">
            <v>CC-01884065</v>
          </cell>
          <cell r="J2108" t="str">
            <v>General Service</v>
          </cell>
          <cell r="R2108" t="str">
            <v>BRIS035838</v>
          </cell>
          <cell r="AB2108" t="str">
            <v>We visited site and installed Air alert device after than start and check unit running well condition at the present time.</v>
          </cell>
        </row>
        <row r="2109">
          <cell r="A2109">
            <v>45988.552048611098</v>
          </cell>
          <cell r="B2109">
            <v>15493</v>
          </cell>
          <cell r="F2109" t="str">
            <v>CC-01883910</v>
          </cell>
          <cell r="J2109" t="str">
            <v>Schedule Service</v>
          </cell>
          <cell r="R2109" t="str">
            <v>BVDS039269</v>
          </cell>
          <cell r="AB2109" t="str">
            <v>Attend the site for scheduled service so change air filter, oil filter, air oil separator, motor greasing and valve kit change then also change lobe oil. Then start the unit found running ok.</v>
          </cell>
        </row>
        <row r="2110">
          <cell r="A2110">
            <v>45988.529733796298</v>
          </cell>
          <cell r="B2110">
            <v>8477</v>
          </cell>
          <cell r="F2110" t="str">
            <v>CC-01883838</v>
          </cell>
          <cell r="J2110" t="str">
            <v>Schedule Service</v>
          </cell>
          <cell r="R2110" t="str">
            <v>BXHS037937</v>
          </cell>
          <cell r="AB2110" t="str">
            <v>Today we attend the customer site for sheudle service so we change parts during service:- separator and intake valve, solenoid valve, actuator,bdv and mpv than start machine running ok</v>
          </cell>
        </row>
        <row r="2111">
          <cell r="A2111">
            <v>45987.736111111102</v>
          </cell>
          <cell r="B2111">
            <v>332</v>
          </cell>
          <cell r="F2111" t="str">
            <v>CC-01883083</v>
          </cell>
          <cell r="J2111" t="str">
            <v>Schedule Service</v>
          </cell>
          <cell r="R2111" t="str">
            <v>BYED165208</v>
          </cell>
          <cell r="AB2111" t="str">
            <v>Customer complaints of engine service, we contact the AL team and they will do the engine service.</v>
          </cell>
        </row>
        <row r="2112">
          <cell r="A2112">
            <v>45987.658379629604</v>
          </cell>
          <cell r="B2112">
            <v>578</v>
          </cell>
          <cell r="F2112" t="str">
            <v>CC-01882846</v>
          </cell>
          <cell r="J2112" t="str">
            <v>General Service</v>
          </cell>
          <cell r="R2112" t="str">
            <v>BYLC376467</v>
          </cell>
          <cell r="AB2112" t="str">
            <v>Courtesy visit carried out</v>
          </cell>
        </row>
        <row r="2113">
          <cell r="A2113">
            <v>45987.634444444397</v>
          </cell>
          <cell r="B2113">
            <v>1550</v>
          </cell>
          <cell r="F2113" t="str">
            <v>CC-01882759</v>
          </cell>
          <cell r="J2113" t="str">
            <v>Schedule Service</v>
          </cell>
          <cell r="R2113" t="str">
            <v>BXHD232312</v>
          </cell>
          <cell r="AB2113" t="str">
            <v>Attend the site for shedule service 1500 hours so following Job are done replace separator filter, actuator kit engine and compressor both side 3nos, pressure regulator kit both 3nos,arv kit, after shedule service done than start the unit running good condition at present no air leakeag no oil leakage at unit running satisfactory</v>
          </cell>
        </row>
        <row r="2114">
          <cell r="A2114">
            <v>45987.573553240698</v>
          </cell>
          <cell r="B2114">
            <v>6393</v>
          </cell>
          <cell r="F2114" t="str">
            <v>CC-01882615</v>
          </cell>
          <cell r="J2114" t="str">
            <v>Schedule Service</v>
          </cell>
          <cell r="R2114" t="str">
            <v>BSKC374901</v>
          </cell>
          <cell r="AB2114" t="str">
            <v>Attend the site for scheduled service so change air filter, oil filter, air oil separator, motor greasing, MPV Kit, Intake valve kit, thermal valve kit and oil Then start the unit found running ok</v>
          </cell>
        </row>
        <row r="2115">
          <cell r="A2115">
            <v>45987.566157407397</v>
          </cell>
          <cell r="B2115">
            <v>0</v>
          </cell>
          <cell r="F2115" t="str">
            <v>CC-01882600</v>
          </cell>
          <cell r="J2115" t="str">
            <v>Complaint - Running With Problem</v>
          </cell>
          <cell r="R2115" t="str">
            <v>CXEE678556</v>
          </cell>
          <cell r="AB2115" t="str">
            <v>Attend the site for complaints of tripping so check and found service time due so change parts beading rubber, breather valve, air filter and RECIP oil. Then start the unit found running ok. We talked with customer and now he satisfied and agree to close call. Contact person - Ajit Das Correct Contact number -8885415921. We talked with customer and now he satisfied and agree to close call. Contact person - Ajit Das Correct Contact number -8885415921. Attend the site for complaints of abnormal noise so chand parts as crankshaft assembly, oil seal, tuneup kit, engine oil, gasket cover. After fitted all new parts start the unit found running ok.</v>
          </cell>
        </row>
        <row r="2116">
          <cell r="A2116">
            <v>45987.440613425897</v>
          </cell>
          <cell r="B2116">
            <v>1599</v>
          </cell>
          <cell r="F2116" t="str">
            <v>CC-01882177</v>
          </cell>
          <cell r="J2116" t="str">
            <v>Schedule Service</v>
          </cell>
          <cell r="R2116" t="str">
            <v>BXGC374746</v>
          </cell>
          <cell r="AB2116" t="str">
            <v>Attend the site for scheduled service so change air filter, oil filter and oil then start the unit found running ok</v>
          </cell>
        </row>
        <row r="2117">
          <cell r="A2117">
            <v>45987.437673611101</v>
          </cell>
          <cell r="B2117">
            <v>42047</v>
          </cell>
          <cell r="F2117" t="str">
            <v>CC-01882171</v>
          </cell>
          <cell r="J2117" t="str">
            <v>Complaint - Breakdown</v>
          </cell>
          <cell r="R2117" t="str">
            <v>BSDS037710</v>
          </cell>
          <cell r="AB2117" t="str">
            <v>Attend the site for airend replacement so dismantled the old airend and decoupled all fittings and pipe connection then fitted new airend and after then fitted all pipes and fittings. After that the scheduled service is done. Old airend serial no. BQDA220275 and new airend serial no. AYHA226040.</v>
          </cell>
        </row>
        <row r="2118">
          <cell r="A2118">
            <v>45986.639212962997</v>
          </cell>
          <cell r="B2118">
            <v>733</v>
          </cell>
          <cell r="F2118" t="str">
            <v>CC-01881497</v>
          </cell>
          <cell r="J2118" t="str">
            <v>Sales Call</v>
          </cell>
          <cell r="R2118" t="str">
            <v>EVJL061995</v>
          </cell>
          <cell r="AB2118" t="str">
            <v>Sales call carried out for HMR update</v>
          </cell>
        </row>
        <row r="2119">
          <cell r="A2119">
            <v>45986.635266203702</v>
          </cell>
          <cell r="B2119">
            <v>5504</v>
          </cell>
          <cell r="F2119" t="str">
            <v>CC-01881485</v>
          </cell>
          <cell r="J2119" t="str">
            <v>Sales Call</v>
          </cell>
          <cell r="R2119" t="str">
            <v>BVEL062291</v>
          </cell>
          <cell r="AB2119" t="str">
            <v>Sales call carried out for HMR update</v>
          </cell>
        </row>
        <row r="2120">
          <cell r="A2120">
            <v>45986.631261574097</v>
          </cell>
          <cell r="B2120">
            <v>6255</v>
          </cell>
          <cell r="F2120" t="str">
            <v>CC-01881471</v>
          </cell>
          <cell r="J2120" t="str">
            <v>Sales Call</v>
          </cell>
          <cell r="R2120" t="str">
            <v>BVEL062302</v>
          </cell>
          <cell r="AB2120" t="str">
            <v>Sales call carried out for HMR update</v>
          </cell>
        </row>
        <row r="2121">
          <cell r="A2121">
            <v>45986.2742939815</v>
          </cell>
          <cell r="B2121">
            <v>8667</v>
          </cell>
          <cell r="F2121" t="str">
            <v>CC-01880640</v>
          </cell>
          <cell r="J2121" t="str">
            <v>Schedule Service - AMC</v>
          </cell>
          <cell r="R2121" t="str">
            <v>BXJF111817</v>
          </cell>
          <cell r="AB2121" t="str">
            <v>AMC visit carried out</v>
          </cell>
        </row>
        <row r="2122">
          <cell r="A2122">
            <v>45986.2737037037</v>
          </cell>
          <cell r="B2122">
            <v>12549</v>
          </cell>
          <cell r="F2122" t="str">
            <v>CC-01880636</v>
          </cell>
          <cell r="J2122" t="str">
            <v>Schedule Service - AMC</v>
          </cell>
          <cell r="R2122" t="str">
            <v>BXKS035161</v>
          </cell>
          <cell r="AB2122" t="str">
            <v>We visited the site and change Air filter and Oil filter after than start and check unit running well condition at the present time.</v>
          </cell>
        </row>
        <row r="2123">
          <cell r="A2123">
            <v>45986.273460648103</v>
          </cell>
          <cell r="B2123">
            <v>75990</v>
          </cell>
          <cell r="F2123" t="str">
            <v>CC-01880634</v>
          </cell>
          <cell r="J2123" t="str">
            <v>Schedule Service - AMC</v>
          </cell>
          <cell r="R2123" t="str">
            <v>BMBS030816</v>
          </cell>
          <cell r="AB2123" t="str">
            <v>We visited site check and found unit in break down condition a long time.</v>
          </cell>
        </row>
        <row r="2124">
          <cell r="A2124">
            <v>45986.273287037002</v>
          </cell>
          <cell r="B2124">
            <v>31280</v>
          </cell>
          <cell r="F2124" t="str">
            <v>CC-01880633</v>
          </cell>
          <cell r="J2124" t="str">
            <v>Schedule Service - AMC</v>
          </cell>
          <cell r="R2124" t="str">
            <v>BSLS036682</v>
          </cell>
          <cell r="AB2124" t="str">
            <v>We visited site check and found unit running well condition at the present time.</v>
          </cell>
        </row>
        <row r="2125">
          <cell r="A2125">
            <v>45986.2728935185</v>
          </cell>
          <cell r="B2125">
            <v>40803</v>
          </cell>
          <cell r="F2125" t="str">
            <v>CC-01880630</v>
          </cell>
          <cell r="J2125" t="str">
            <v>Schedule Service - AMC</v>
          </cell>
          <cell r="R2125" t="str">
            <v>BRIS035838</v>
          </cell>
          <cell r="AB2125" t="str">
            <v>We visited the site and changed Air filter, Oil filter, Separator and oil after than start and check unit running well condition at the present time.</v>
          </cell>
        </row>
        <row r="2126">
          <cell r="A2126">
            <v>45985.681539351899</v>
          </cell>
          <cell r="B2126">
            <v>0</v>
          </cell>
          <cell r="F2126" t="str">
            <v>CC-01880417</v>
          </cell>
          <cell r="J2126" t="str">
            <v>Commissioning</v>
          </cell>
          <cell r="R2126" t="str">
            <v>DYFL141432</v>
          </cell>
          <cell r="AB2126" t="str">
            <v>Commissioning done on dated 24-11-2025</v>
          </cell>
        </row>
        <row r="2127">
          <cell r="A2127">
            <v>45985.624618055597</v>
          </cell>
          <cell r="B2127">
            <v>8406</v>
          </cell>
          <cell r="F2127" t="str">
            <v>CC-01880264</v>
          </cell>
          <cell r="J2127" t="str">
            <v>Schedule Service</v>
          </cell>
          <cell r="R2127" t="str">
            <v>BXHS037937</v>
          </cell>
          <cell r="AB2127" t="str">
            <v>Today we attend the customer site for sheudle service so we change parts during service:- Air filter, oil filter and oil than start machine running ok but separator and valve kit service due</v>
          </cell>
        </row>
        <row r="2128">
          <cell r="A2128">
            <v>45983.583564814799</v>
          </cell>
          <cell r="B2128">
            <v>0</v>
          </cell>
          <cell r="F2128" t="str">
            <v>CC-01878655</v>
          </cell>
          <cell r="J2128" t="str">
            <v>Commissioning</v>
          </cell>
          <cell r="R2128" t="str">
            <v>24277812</v>
          </cell>
          <cell r="AB2128" t="str">
            <v>commissioning done on dated 22-11-2025</v>
          </cell>
        </row>
        <row r="2129">
          <cell r="A2129">
            <v>45983.580405092602</v>
          </cell>
          <cell r="B2129">
            <v>0</v>
          </cell>
          <cell r="F2129" t="str">
            <v>CC-01878652</v>
          </cell>
          <cell r="J2129" t="str">
            <v>Preservative Measures</v>
          </cell>
          <cell r="R2129" t="str">
            <v>24277812</v>
          </cell>
          <cell r="AB2129" t="str">
            <v>Prior to commissioning, preservative maintenance was carried out on the ELGI Air Drier, Model EGRD 020, at COUNAIN TRADERS site to ensure the unit remained in optimal condition during its idle period. The work included a thorough external and internal inspection to check for any signs of corrosion or physical damage. All moisture-prone areas were dried and treated with anti-rust solutions. Desiccant media and filters were checked and sealed to avoid moisture ingress. All metallic surfaces were coated with rust preventive oil, and electrical terminals were properly insulated and sealed. Inlet and outlet ports were capped with protective covers to prevent dust or humidity accumulation. The unit was then securely wrapped using industrial-grade weather-resistant material. These preservative measures were performed in line with OEM guidelines to protect the system integrity and to ensure a smooth commissioning process when ready for operation.</v>
          </cell>
        </row>
        <row r="2130">
          <cell r="A2130">
            <v>45983.571759259299</v>
          </cell>
          <cell r="B2130">
            <v>0</v>
          </cell>
          <cell r="F2130" t="str">
            <v>CC-01878625</v>
          </cell>
          <cell r="J2130" t="str">
            <v>Preservative Measures</v>
          </cell>
          <cell r="R2130" t="str">
            <v>CYJE563102</v>
          </cell>
          <cell r="AB2130" t="str">
            <v>Preservative maintenance work was carried out on the ELGi Air Compressor, Model TD05 LB-10 at Counsin Traders to ensure the unit rema2ns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2131">
          <cell r="A2131">
            <v>45983.543055555601</v>
          </cell>
          <cell r="B2131">
            <v>22028</v>
          </cell>
          <cell r="F2131" t="str">
            <v>CC-01878515</v>
          </cell>
          <cell r="J2131" t="str">
            <v>Schedule Service</v>
          </cell>
          <cell r="R2131" t="str">
            <v>BRCC373034</v>
          </cell>
          <cell r="AB2131" t="str">
            <v>Attend the site for scheduled service so change air filter, oil filter, air oil separator, motor greasing and valve kit. Then start the unit found running ok.</v>
          </cell>
        </row>
        <row r="2132">
          <cell r="A2132">
            <v>45983.422847222202</v>
          </cell>
          <cell r="B2132">
            <v>1106</v>
          </cell>
          <cell r="F2132" t="str">
            <v>CC-01878185</v>
          </cell>
          <cell r="J2132" t="str">
            <v>Schedule Service</v>
          </cell>
          <cell r="R2132" t="str">
            <v>BYLD164901</v>
          </cell>
          <cell r="AB2132"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2133">
          <cell r="A2133">
            <v>45983.419976851903</v>
          </cell>
          <cell r="B2133">
            <v>7400</v>
          </cell>
          <cell r="F2133" t="str">
            <v>CC-01878183</v>
          </cell>
          <cell r="J2133" t="str">
            <v>Schedule Service</v>
          </cell>
          <cell r="R2133" t="str">
            <v>BRLD160756</v>
          </cell>
          <cell r="AB2133" t="str">
            <v>Valve kit service done by customer itself</v>
          </cell>
        </row>
        <row r="2134">
          <cell r="A2134">
            <v>45983.418796296297</v>
          </cell>
          <cell r="B2134">
            <v>7600</v>
          </cell>
          <cell r="F2134" t="str">
            <v>CC-01878180</v>
          </cell>
          <cell r="J2134" t="str">
            <v>Schedule Service</v>
          </cell>
          <cell r="R2134" t="str">
            <v>BQHD160418</v>
          </cell>
          <cell r="AB2134" t="str">
            <v>Valve kit service done by customer itself</v>
          </cell>
        </row>
        <row r="2135">
          <cell r="A2135">
            <v>45983.418032407397</v>
          </cell>
          <cell r="B2135">
            <v>5700</v>
          </cell>
          <cell r="F2135" t="str">
            <v>CC-01878178</v>
          </cell>
          <cell r="J2135" t="str">
            <v>Schedule Service</v>
          </cell>
          <cell r="R2135" t="str">
            <v>BQHD160361</v>
          </cell>
          <cell r="AB2135" t="str">
            <v>Valve kit service done by customer itself</v>
          </cell>
        </row>
        <row r="2136">
          <cell r="A2136">
            <v>45983.417071759301</v>
          </cell>
          <cell r="B2136">
            <v>6750</v>
          </cell>
          <cell r="F2136" t="str">
            <v>CC-01878176</v>
          </cell>
          <cell r="J2136" t="str">
            <v>Schedule Service</v>
          </cell>
          <cell r="R2136" t="str">
            <v>BPED160082</v>
          </cell>
          <cell r="AB2136" t="str">
            <v>Valve kit service done by customer itself</v>
          </cell>
        </row>
        <row r="2137">
          <cell r="A2137">
            <v>45983.416006944397</v>
          </cell>
          <cell r="B2137">
            <v>6500</v>
          </cell>
          <cell r="F2137" t="str">
            <v>CC-01878174</v>
          </cell>
          <cell r="J2137" t="str">
            <v>Schedule Service</v>
          </cell>
          <cell r="R2137" t="str">
            <v>BSKD161500</v>
          </cell>
          <cell r="AB2137" t="str">
            <v>Valve kit service done by customer itself</v>
          </cell>
        </row>
        <row r="2138">
          <cell r="A2138">
            <v>45983.414930555598</v>
          </cell>
          <cell r="B2138">
            <v>4800</v>
          </cell>
          <cell r="F2138" t="str">
            <v>CC-01878173</v>
          </cell>
          <cell r="J2138" t="str">
            <v>Schedule Service</v>
          </cell>
          <cell r="R2138" t="str">
            <v>BRJD160598</v>
          </cell>
          <cell r="AB2138" t="str">
            <v>Valve kit service done by customer itself</v>
          </cell>
        </row>
        <row r="2139">
          <cell r="A2139">
            <v>45983.4140625</v>
          </cell>
          <cell r="B2139">
            <v>5065</v>
          </cell>
          <cell r="F2139" t="str">
            <v>CC-01878172</v>
          </cell>
          <cell r="J2139" t="str">
            <v>Schedule Service</v>
          </cell>
          <cell r="R2139" t="str">
            <v>BSED161766</v>
          </cell>
          <cell r="AB2139" t="str">
            <v>Valve kit service done by customer itself</v>
          </cell>
        </row>
        <row r="2140">
          <cell r="A2140">
            <v>45983.413275462997</v>
          </cell>
          <cell r="B2140">
            <v>6200</v>
          </cell>
          <cell r="F2140" t="str">
            <v>CC-01878171</v>
          </cell>
          <cell r="J2140" t="str">
            <v>Schedule Service</v>
          </cell>
          <cell r="R2140" t="str">
            <v>BSID161961</v>
          </cell>
          <cell r="AB2140" t="str">
            <v>Valve kit service done by customer itself</v>
          </cell>
        </row>
        <row r="2141">
          <cell r="A2141">
            <v>45983.335231481498</v>
          </cell>
          <cell r="B2141">
            <v>7780</v>
          </cell>
          <cell r="F2141" t="str">
            <v>CC-01878154</v>
          </cell>
          <cell r="J2141" t="str">
            <v>Schedule Service</v>
          </cell>
          <cell r="R2141" t="str">
            <v>BRJD160543</v>
          </cell>
          <cell r="AB2141" t="str">
            <v>Valve kit service done by customer itself</v>
          </cell>
        </row>
        <row r="2142">
          <cell r="A2142">
            <v>45983.332708333299</v>
          </cell>
          <cell r="B2142">
            <v>1570</v>
          </cell>
          <cell r="F2142" t="str">
            <v>CC-01878153</v>
          </cell>
          <cell r="J2142" t="str">
            <v>Schedule Service</v>
          </cell>
          <cell r="R2142" t="str">
            <v>BSCD120656</v>
          </cell>
          <cell r="AB2142" t="str">
            <v>Valve kit service done by customer itself</v>
          </cell>
        </row>
        <row r="2143">
          <cell r="A2143">
            <v>45982.661932870396</v>
          </cell>
          <cell r="B2143">
            <v>9173</v>
          </cell>
          <cell r="F2143" t="str">
            <v>CC-01877526</v>
          </cell>
          <cell r="J2143" t="str">
            <v>Schedule Service</v>
          </cell>
          <cell r="R2143" t="str">
            <v>BVCD163165</v>
          </cell>
          <cell r="AB2143" t="str">
            <v>Attend the site for schedule service start the work oil drain tank and cooler after cranking 2 Time total oil drain 38 liter open the separate tank and change the separate and change oil filter air filter, actuator kit 2 nos,oil 39 litre and arv kit and pressure regulator kit replaced the parts and start the unit unit running good condition all parameters proper work</v>
          </cell>
        </row>
        <row r="2144">
          <cell r="A2144">
            <v>45982.653275463003</v>
          </cell>
          <cell r="B2144">
            <v>2511</v>
          </cell>
          <cell r="F2144" t="str">
            <v>CC-01877495</v>
          </cell>
          <cell r="J2144" t="str">
            <v>Field Campaign</v>
          </cell>
          <cell r="R2144" t="str">
            <v>BWID231694</v>
          </cell>
          <cell r="AB2144"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2145">
          <cell r="A2145">
            <v>45982.606956018499</v>
          </cell>
          <cell r="B2145">
            <v>57137</v>
          </cell>
          <cell r="F2145" t="str">
            <v>CC-01877370</v>
          </cell>
          <cell r="J2145" t="str">
            <v>General Service</v>
          </cell>
          <cell r="R2145" t="str">
            <v>BLGS040582</v>
          </cell>
          <cell r="AB2145" t="str">
            <v>We visited the site and change Pre filter, fine filter and carbon filter after than start and check unit running well condition at the present time.</v>
          </cell>
        </row>
        <row r="2146">
          <cell r="A2146">
            <v>45982.450532407398</v>
          </cell>
          <cell r="B2146">
            <v>1</v>
          </cell>
          <cell r="F2146" t="str">
            <v>CC-01876840</v>
          </cell>
          <cell r="J2146" t="str">
            <v>Commissioning</v>
          </cell>
          <cell r="R2146" t="str">
            <v>BYDC378047</v>
          </cell>
          <cell r="AB2146" t="str">
            <v>Commissioning done on dated 21-11-2025.....comm date-21-11-2025....Comm date-21-11-2025</v>
          </cell>
        </row>
        <row r="2147">
          <cell r="A2147">
            <v>45981.741898148102</v>
          </cell>
          <cell r="B2147">
            <v>0</v>
          </cell>
          <cell r="F2147" t="str">
            <v>CC-01876457</v>
          </cell>
          <cell r="J2147" t="str">
            <v>Commissioning</v>
          </cell>
          <cell r="R2147" t="str">
            <v>CYJE563102</v>
          </cell>
          <cell r="AB2147" t="str">
            <v>Commissioning done on dated 22-11-2025</v>
          </cell>
        </row>
        <row r="2148">
          <cell r="A2148">
            <v>45981.715266203697</v>
          </cell>
          <cell r="B2148">
            <v>40588</v>
          </cell>
          <cell r="F2148" t="str">
            <v>CC-01876358</v>
          </cell>
          <cell r="J2148" t="str">
            <v>Schedule Service</v>
          </cell>
          <cell r="R2148" t="str">
            <v>BMJS040004</v>
          </cell>
          <cell r="AB2148" t="str">
            <v>Attend the site for scheduled service so change air filter, oil filter and oil then start the unit found running ok.</v>
          </cell>
        </row>
        <row r="2149">
          <cell r="A2149">
            <v>45981.713541666701</v>
          </cell>
          <cell r="B2149">
            <v>9493</v>
          </cell>
          <cell r="F2149" t="str">
            <v>CC-01876352</v>
          </cell>
          <cell r="J2149" t="str">
            <v>Schedule Service</v>
          </cell>
          <cell r="R2149" t="str">
            <v>BWFC370723</v>
          </cell>
          <cell r="AB2149" t="str">
            <v>Attend the site for scheduled service so change air filter, oil filter, air oil separator, motor greasing and oil. Then start the unit found running ok.</v>
          </cell>
        </row>
        <row r="2150">
          <cell r="A2150">
            <v>45981.5250578704</v>
          </cell>
          <cell r="B2150">
            <v>1288</v>
          </cell>
          <cell r="F2150" t="str">
            <v>CC-01875698</v>
          </cell>
          <cell r="J2150" t="str">
            <v>Schedule Service</v>
          </cell>
          <cell r="R2150" t="str">
            <v>BYLD232534</v>
          </cell>
          <cell r="AB2150" t="str">
            <v>Attend the site for schedule service so following Job are done Oil drain from tank and cooler total drain oil is 108 after change parts oil Air lube plus 113 litter with one dead Crank oil filter 2nos and oil filter 75 lpm 1nos separator filter after shedule service done than start the unit running good condition no air leakeag no oil leakage at present unit running satisfaction</v>
          </cell>
        </row>
        <row r="2151">
          <cell r="A2151">
            <v>45981.522476851896</v>
          </cell>
          <cell r="B2151">
            <v>11750</v>
          </cell>
          <cell r="F2151" t="str">
            <v>CC-01875682</v>
          </cell>
          <cell r="J2151" t="str">
            <v>Schedule Service</v>
          </cell>
          <cell r="R2151" t="str">
            <v>BULD162559</v>
          </cell>
          <cell r="AB2151" t="str">
            <v>Attend the site for schedule service start the work oil drain tank and cooler after cranking 2 Time total oil drain 37lit, change parts-oil Air lube plus 40lit, oil filter 2 nos, air filter 2 nos replace the parts and start the unit unit running good condition all parameters proper work</v>
          </cell>
        </row>
        <row r="2152">
          <cell r="A2152">
            <v>45981.492442129602</v>
          </cell>
          <cell r="B2152">
            <v>27460</v>
          </cell>
          <cell r="F2152" t="str">
            <v>CC-01875571</v>
          </cell>
          <cell r="J2152" t="str">
            <v>Complaint - Running With Problem</v>
          </cell>
          <cell r="R2152" t="str">
            <v>GOCS030806</v>
          </cell>
          <cell r="AB2152" t="str">
            <v>Today we attend the customer site for complain motor over load tripping so we change parts:- contactor 2 nos and 1nc axaulary and mccb than start machine running ok at present time</v>
          </cell>
        </row>
        <row r="2153">
          <cell r="A2153">
            <v>45981.477905092601</v>
          </cell>
          <cell r="B2153">
            <v>8730</v>
          </cell>
          <cell r="F2153" t="str">
            <v>CC-01875500</v>
          </cell>
          <cell r="J2153" t="str">
            <v>Schedule Service</v>
          </cell>
          <cell r="R2153" t="str">
            <v>BRBD160859</v>
          </cell>
          <cell r="AB2153" t="str">
            <v>Attend the site for scheduled service so drain oil from the tank and drained oil from the cooler total 37 liters oil drain then change air filter for compressor and engine both sides, change oil filter, change air oil separator and ELGI air lube Plus oil 40 liters. Then star, change all valve kit the unit found running ok.</v>
          </cell>
        </row>
        <row r="2154">
          <cell r="A2154">
            <v>45981.438703703701</v>
          </cell>
          <cell r="B2154">
            <v>168</v>
          </cell>
          <cell r="F2154" t="str">
            <v>CC-01875335</v>
          </cell>
          <cell r="J2154" t="str">
            <v>Complaint - Running With Problem</v>
          </cell>
          <cell r="R2154" t="str">
            <v>BXHD232326</v>
          </cell>
          <cell r="AB2154" t="str">
            <v>Attend the site for complaining of unit tripping so check and found air pressure not buildup the open and clean pressure switch also found emergency switch not working properly then open tand clean emergency switch and refitted after cleaning . Then start the unit found running ok.</v>
          </cell>
        </row>
        <row r="2155">
          <cell r="A2155">
            <v>45981.286736111098</v>
          </cell>
          <cell r="B2155">
            <v>34819</v>
          </cell>
          <cell r="F2155" t="str">
            <v>CC-01875182</v>
          </cell>
          <cell r="J2155" t="str">
            <v>Schedule Service - AMC</v>
          </cell>
          <cell r="R2155" t="str">
            <v>BRAS033261</v>
          </cell>
          <cell r="AB2155" t="str">
            <v>AMC visit carried out</v>
          </cell>
        </row>
        <row r="2156">
          <cell r="A2156">
            <v>45981.2866319444</v>
          </cell>
          <cell r="B2156">
            <v>42036</v>
          </cell>
          <cell r="F2156" t="str">
            <v>CC-01875181</v>
          </cell>
          <cell r="J2156" t="str">
            <v>Schedule Service - AMC</v>
          </cell>
          <cell r="R2156" t="str">
            <v>BQFS031084</v>
          </cell>
          <cell r="AB2156" t="str">
            <v>Attend the site for scheduled service so change air filter, oil filter and oil then start the unit found running ok.</v>
          </cell>
        </row>
        <row r="2157">
          <cell r="A2157">
            <v>45981.286539351902</v>
          </cell>
          <cell r="B2157">
            <v>37132</v>
          </cell>
          <cell r="F2157" t="str">
            <v>CC-01875180</v>
          </cell>
          <cell r="J2157" t="str">
            <v>Schedule Service - AMC</v>
          </cell>
          <cell r="R2157" t="str">
            <v>BSCS037349</v>
          </cell>
          <cell r="AB2157" t="str">
            <v>AMC visit carried out</v>
          </cell>
        </row>
        <row r="2158">
          <cell r="A2158">
            <v>45980.714652777802</v>
          </cell>
          <cell r="B2158">
            <v>44964</v>
          </cell>
          <cell r="F2158" t="str">
            <v>CC-01874850</v>
          </cell>
          <cell r="J2158" t="str">
            <v>Complaint - Running With Problem</v>
          </cell>
          <cell r="R2158" t="str">
            <v>BLFS031469</v>
          </cell>
          <cell r="AB2158" t="str">
            <v>Today we attend the customer site for complain air not build up so we change parts:- intake valve, solenoid valve, mpv kit and bdv than start machine running ok</v>
          </cell>
        </row>
        <row r="2159">
          <cell r="A2159">
            <v>45980.559189814798</v>
          </cell>
          <cell r="B2159">
            <v>14080</v>
          </cell>
          <cell r="F2159" t="str">
            <v>CC-01874346</v>
          </cell>
          <cell r="J2159" t="str">
            <v>Schedule Service</v>
          </cell>
          <cell r="R2159" t="str">
            <v>BVFS049421</v>
          </cell>
          <cell r="AB2159" t="str">
            <v>We visited site and change Oil filter element after than start and check unit running well condition at the present time.</v>
          </cell>
        </row>
        <row r="2160">
          <cell r="A2160">
            <v>45980.557766203703</v>
          </cell>
          <cell r="B2160">
            <v>15246</v>
          </cell>
          <cell r="F2160" t="str">
            <v>CC-01874340</v>
          </cell>
          <cell r="J2160" t="str">
            <v>Complaint - Running With Problem</v>
          </cell>
          <cell r="R2160" t="str">
            <v>BVFS049426</v>
          </cell>
          <cell r="AB2160" t="str">
            <v>We visited site check and found Oil leakage from pipe Coupling so We changed it after than start and check unit running well condition at the present time.</v>
          </cell>
        </row>
        <row r="2161">
          <cell r="A2161">
            <v>45980.556817129604</v>
          </cell>
          <cell r="B2161">
            <v>14531</v>
          </cell>
          <cell r="F2161" t="str">
            <v>CC-01874337</v>
          </cell>
          <cell r="J2161" t="str">
            <v>Schedule Service</v>
          </cell>
          <cell r="R2161" t="str">
            <v>BVFS049407</v>
          </cell>
          <cell r="AB2161" t="str">
            <v>We visited site and change Air filter and Oil filter after than start and check unit running well condition at the present time.</v>
          </cell>
        </row>
        <row r="2162">
          <cell r="A2162">
            <v>45980.5555902778</v>
          </cell>
          <cell r="B2162">
            <v>14635</v>
          </cell>
          <cell r="F2162" t="str">
            <v>CC-01874332</v>
          </cell>
          <cell r="J2162" t="str">
            <v>Schedule Service</v>
          </cell>
          <cell r="R2162" t="str">
            <v>BVFS049398</v>
          </cell>
          <cell r="AB2162" t="str">
            <v>We visited site and change Air filter Oil filter Separator and oil after than start and check unit running well condition at the present time.</v>
          </cell>
        </row>
        <row r="2163">
          <cell r="A2163">
            <v>45980.502476851798</v>
          </cell>
          <cell r="B2163">
            <v>1258</v>
          </cell>
          <cell r="F2163" t="str">
            <v>CC-01874103</v>
          </cell>
          <cell r="J2163" t="str">
            <v>Schedule Service</v>
          </cell>
          <cell r="R2163" t="str">
            <v>BWHS034307</v>
          </cell>
          <cell r="AB2163" t="str">
            <v>Today we attend the customer site for sheudle service so we change parts during service:- air filter, oil filter, oil and separator than start machine running ok</v>
          </cell>
        </row>
        <row r="2164">
          <cell r="A2164">
            <v>45979.666886574101</v>
          </cell>
          <cell r="B2164">
            <v>0</v>
          </cell>
          <cell r="F2164" t="str">
            <v>CC-01873297</v>
          </cell>
          <cell r="J2164" t="str">
            <v>Pre Commissioning</v>
          </cell>
          <cell r="R2164" t="str">
            <v>BYDC378047</v>
          </cell>
          <cell r="AB2164" t="str">
            <v>Precommissioning done on dated 20-11-2025</v>
          </cell>
        </row>
        <row r="2165">
          <cell r="A2165">
            <v>45979.659745370402</v>
          </cell>
          <cell r="B2165">
            <v>33673</v>
          </cell>
          <cell r="F2165" t="str">
            <v>CC-01873272</v>
          </cell>
          <cell r="J2165" t="str">
            <v>Complaint - Running With Problem</v>
          </cell>
          <cell r="R2165" t="str">
            <v>BSDS043254</v>
          </cell>
          <cell r="AB2165" t="str">
            <v>We visited site and change pipe Coupling assembly, Pre filter mate and oil top-up 5ltr after than start and check unit running well condition at the present time</v>
          </cell>
        </row>
        <row r="2166">
          <cell r="A2166">
            <v>45979.647453703699</v>
          </cell>
          <cell r="B2166">
            <v>5160</v>
          </cell>
          <cell r="F2166" t="str">
            <v>CC-01873241</v>
          </cell>
          <cell r="J2166" t="str">
            <v>Schedule Service</v>
          </cell>
          <cell r="R2166" t="str">
            <v>BXKD164206</v>
          </cell>
          <cell r="AB2166"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2167">
          <cell r="A2167">
            <v>45979.592974537001</v>
          </cell>
          <cell r="B2167">
            <v>2744</v>
          </cell>
          <cell r="F2167" t="str">
            <v>CC-01873082</v>
          </cell>
          <cell r="J2167" t="str">
            <v>Schedule Service</v>
          </cell>
          <cell r="R2167" t="str">
            <v>BXBD164358</v>
          </cell>
          <cell r="AB2167"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2168">
          <cell r="A2168">
            <v>45979.591944444401</v>
          </cell>
          <cell r="B2168">
            <v>1869</v>
          </cell>
          <cell r="F2168" t="str">
            <v>CC-01873077</v>
          </cell>
          <cell r="J2168" t="str">
            <v>Schedule Service</v>
          </cell>
          <cell r="R2168" t="str">
            <v>BXFC374338</v>
          </cell>
          <cell r="AB2168" t="str">
            <v>We visited site and done first service during change the Air filter and oil filter after than start and check unit running well condition at the present time.</v>
          </cell>
        </row>
        <row r="2169">
          <cell r="A2169">
            <v>45979.471168981501</v>
          </cell>
          <cell r="B2169">
            <v>1375</v>
          </cell>
          <cell r="F2169" t="str">
            <v>CC-01872676</v>
          </cell>
          <cell r="J2169" t="str">
            <v>Complaint - Running With Problem</v>
          </cell>
          <cell r="R2169" t="str">
            <v>BXCD164422</v>
          </cell>
          <cell r="AB2169" t="str">
            <v>Attend the site for complaints of unit training so inspect the unit found air filter chocked and single acting actuator malfunctioning. So, open both parts and fit the new air filter and actuator kit under the FOC basis. Then start the unit found running ok.</v>
          </cell>
        </row>
        <row r="2170">
          <cell r="A2170">
            <v>45978.704155092601</v>
          </cell>
          <cell r="B2170">
            <v>439</v>
          </cell>
          <cell r="F2170" t="str">
            <v>CC-01872120</v>
          </cell>
          <cell r="J2170" t="str">
            <v>Schedule Service</v>
          </cell>
          <cell r="R2170" t="str">
            <v>BYCD165091</v>
          </cell>
          <cell r="AB2170"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2171">
          <cell r="A2171">
            <v>45978.6952199074</v>
          </cell>
          <cell r="B2171">
            <v>33650</v>
          </cell>
          <cell r="F2171" t="str">
            <v>CC-01872097</v>
          </cell>
          <cell r="J2171" t="str">
            <v>Schedule Service</v>
          </cell>
          <cell r="R2171" t="str">
            <v>BSDS043254</v>
          </cell>
          <cell r="AB2171" t="str">
            <v>Today we attend the customer site for sheudle service so we change parts during service:- air filter and oil filter than start machine running ok but oil likage from pipe coupling</v>
          </cell>
        </row>
        <row r="2172">
          <cell r="A2172">
            <v>45978.668240740699</v>
          </cell>
          <cell r="B2172">
            <v>0</v>
          </cell>
          <cell r="F2172" t="str">
            <v>CC-01872021</v>
          </cell>
          <cell r="J2172" t="str">
            <v>Preservative Measures</v>
          </cell>
          <cell r="R2172" t="str">
            <v>24287112</v>
          </cell>
          <cell r="AB2172" t="str">
            <v>Preservative maintenance work was carried out on the ELGi Air Compressor, Model ELRD 040 at Hemkunt aahar Pvt ltd to ensure the unit remans in optimal condition during its idle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2173">
          <cell r="A2173">
            <v>45978.667106481502</v>
          </cell>
          <cell r="B2173">
            <v>0</v>
          </cell>
          <cell r="F2173" t="str">
            <v>CC-01872017</v>
          </cell>
          <cell r="J2173" t="str">
            <v>Preservative Measures</v>
          </cell>
          <cell r="R2173" t="str">
            <v>CYJE563101</v>
          </cell>
          <cell r="AB2173" t="str">
            <v>Preservative maintenance work was carried out on the ELGi Air Compressor, Model TS07 LB-12 at Hemkunt aahar Pvt ltd to ensure the unit remans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2174">
          <cell r="A2174">
            <v>45978.665613425903</v>
          </cell>
          <cell r="B2174">
            <v>0</v>
          </cell>
          <cell r="F2174" t="str">
            <v>CC-01872012</v>
          </cell>
          <cell r="J2174" t="str">
            <v>Preservative Measures</v>
          </cell>
          <cell r="R2174" t="str">
            <v>CYJE563125</v>
          </cell>
          <cell r="AB2174" t="str">
            <v>Preservative maintenance work was carried out on the ELGi Air Compressor, Model TS07 LB-12 at Hemkunt aahar Pvt ltd to ensure the unit remans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2175">
          <cell r="A2175">
            <v>45978.583101851902</v>
          </cell>
          <cell r="B2175">
            <v>9296</v>
          </cell>
          <cell r="F2175" t="str">
            <v>CC-01871808</v>
          </cell>
          <cell r="J2175" t="str">
            <v>Schedule Service</v>
          </cell>
          <cell r="R2175" t="str">
            <v>BXJC371965</v>
          </cell>
          <cell r="AB2175" t="str">
            <v>Today we attend the customer site for sheudle service so we change parts during service:- air filter, oil filter, oil, separator and valve kit than start machine running ok.</v>
          </cell>
        </row>
        <row r="2176">
          <cell r="A2176">
            <v>45978.461134259298</v>
          </cell>
          <cell r="B2176">
            <v>1434</v>
          </cell>
          <cell r="F2176" t="str">
            <v>CC-01871360</v>
          </cell>
          <cell r="J2176" t="str">
            <v>Schedule Service</v>
          </cell>
          <cell r="R2176" t="str">
            <v>BXGD232278</v>
          </cell>
          <cell r="AB2176" t="str">
            <v>Attend the site for scheduled service so drain oil from the tank and drained oil from the cooler total 118 liters oil drain. Then change air for the compressor side, change the oil filter and ELGI air lube Plus oil 120 liters. Then start the unit found running ok.</v>
          </cell>
        </row>
        <row r="2177">
          <cell r="A2177">
            <v>45976.686608796299</v>
          </cell>
          <cell r="B2177">
            <v>14234</v>
          </cell>
          <cell r="F2177" t="str">
            <v>CC-01870599</v>
          </cell>
          <cell r="J2177" t="str">
            <v>General Service</v>
          </cell>
          <cell r="R2177" t="str">
            <v>BUFS046813</v>
          </cell>
          <cell r="AB2177" t="str">
            <v>Today we attend the customer site for general visit so we check and found that compressor running ok</v>
          </cell>
        </row>
        <row r="2178">
          <cell r="A2178">
            <v>45976.648761574099</v>
          </cell>
          <cell r="B2178">
            <v>57893</v>
          </cell>
          <cell r="F2178" t="str">
            <v>CC-01870500</v>
          </cell>
          <cell r="J2178" t="str">
            <v>General Service</v>
          </cell>
          <cell r="R2178" t="str">
            <v>BLFS040558</v>
          </cell>
          <cell r="AB2178" t="str">
            <v>Today we attend the customer site for AMC visit so we check and found that compressor running ok</v>
          </cell>
        </row>
        <row r="2179">
          <cell r="A2179">
            <v>45976.5929398148</v>
          </cell>
          <cell r="B2179">
            <v>1</v>
          </cell>
          <cell r="F2179" t="str">
            <v>CC-01870364</v>
          </cell>
          <cell r="J2179" t="str">
            <v>Commissioning</v>
          </cell>
          <cell r="R2179" t="str">
            <v>BYFD165260</v>
          </cell>
          <cell r="AB2179" t="str">
            <v>Commissioning done on dated 15-11-2025</v>
          </cell>
        </row>
        <row r="2180">
          <cell r="A2180">
            <v>45976.536597222199</v>
          </cell>
          <cell r="B2180">
            <v>14787</v>
          </cell>
          <cell r="F2180" t="str">
            <v>CC-01870262</v>
          </cell>
          <cell r="J2180" t="str">
            <v>Field Campaign</v>
          </cell>
          <cell r="R2180" t="str">
            <v>BWCS032691</v>
          </cell>
          <cell r="AB2180" t="str">
            <v>After the visited site and fitted or installation new Air alert device on this unit.</v>
          </cell>
        </row>
        <row r="2181">
          <cell r="A2181">
            <v>45976.534085648098</v>
          </cell>
          <cell r="B2181">
            <v>26930</v>
          </cell>
          <cell r="F2181" t="str">
            <v>CC-01870250</v>
          </cell>
          <cell r="J2181" t="str">
            <v>General Service</v>
          </cell>
          <cell r="R2181" t="str">
            <v>BSAS036940</v>
          </cell>
          <cell r="AB2181" t="str">
            <v>Today we attend the customer site for general visit so we check and found that compressor running ok but service due</v>
          </cell>
        </row>
        <row r="2182">
          <cell r="A2182">
            <v>45976.533217592601</v>
          </cell>
          <cell r="B2182">
            <v>9276</v>
          </cell>
          <cell r="F2182" t="str">
            <v>CC-01870246</v>
          </cell>
          <cell r="J2182" t="str">
            <v>General Service</v>
          </cell>
          <cell r="R2182" t="str">
            <v>BXJC371965</v>
          </cell>
          <cell r="AB2182" t="str">
            <v>Today we attend the customer site for general visit so we check and found that compressor running ok but service due</v>
          </cell>
        </row>
        <row r="2183">
          <cell r="A2183">
            <v>45976.512731481504</v>
          </cell>
          <cell r="B2183">
            <v>124927</v>
          </cell>
          <cell r="F2183" t="str">
            <v>CC-01870186</v>
          </cell>
          <cell r="J2183" t="str">
            <v>General Service</v>
          </cell>
          <cell r="R2183" t="str">
            <v>123399</v>
          </cell>
          <cell r="AB2183" t="str">
            <v>We visited site and check unit running well condition at the present time.</v>
          </cell>
        </row>
        <row r="2184">
          <cell r="A2184">
            <v>45976.511666666702</v>
          </cell>
          <cell r="B2184">
            <v>14787</v>
          </cell>
          <cell r="F2184" t="str">
            <v>CC-01870179</v>
          </cell>
          <cell r="J2184" t="str">
            <v>General Service</v>
          </cell>
          <cell r="R2184" t="str">
            <v>BWCS032691</v>
          </cell>
          <cell r="AB2184" t="str">
            <v>We visited site check and found in unit service due and unit running well condition at the present time.</v>
          </cell>
        </row>
        <row r="2185">
          <cell r="A2185">
            <v>45976.510185185201</v>
          </cell>
          <cell r="B2185">
            <v>17088</v>
          </cell>
          <cell r="F2185" t="str">
            <v>CC-01870174</v>
          </cell>
          <cell r="J2185" t="str">
            <v>General Service</v>
          </cell>
          <cell r="R2185" t="str">
            <v>BSGS043527</v>
          </cell>
          <cell r="AB2185" t="str">
            <v>We visited site check and found unit running well condition.</v>
          </cell>
        </row>
        <row r="2186">
          <cell r="A2186">
            <v>45976.509224537003</v>
          </cell>
          <cell r="B2186">
            <v>24621</v>
          </cell>
          <cell r="F2186" t="str">
            <v>CC-01870169</v>
          </cell>
          <cell r="J2186" t="str">
            <v>General Service</v>
          </cell>
          <cell r="R2186" t="str">
            <v>BTLS039851</v>
          </cell>
          <cell r="AB2186" t="str">
            <v>We visited the site and checked and found that the machine is working properly at present.</v>
          </cell>
        </row>
        <row r="2187">
          <cell r="A2187">
            <v>45976.5082175926</v>
          </cell>
          <cell r="B2187">
            <v>27151</v>
          </cell>
          <cell r="F2187" t="str">
            <v>CC-01870164</v>
          </cell>
          <cell r="J2187" t="str">
            <v>General Service</v>
          </cell>
          <cell r="R2187" t="str">
            <v>BTLS039793</v>
          </cell>
          <cell r="AB2187" t="str">
            <v>We visited the site and checked and found that the machine is working properly at present.</v>
          </cell>
        </row>
        <row r="2188">
          <cell r="A2188">
            <v>45976.507256944402</v>
          </cell>
          <cell r="B2188">
            <v>21542</v>
          </cell>
          <cell r="F2188" t="str">
            <v>CC-01870160</v>
          </cell>
          <cell r="J2188" t="str">
            <v>General Service</v>
          </cell>
          <cell r="R2188" t="str">
            <v>BTLS039787</v>
          </cell>
          <cell r="AB2188" t="str">
            <v>Courtesy visit carried out</v>
          </cell>
        </row>
        <row r="2189">
          <cell r="A2189">
            <v>45976.506458333301</v>
          </cell>
          <cell r="B2189">
            <v>24499</v>
          </cell>
          <cell r="F2189" t="str">
            <v>CC-01870155</v>
          </cell>
          <cell r="J2189" t="str">
            <v>General Service</v>
          </cell>
          <cell r="R2189" t="str">
            <v>BTLS039719</v>
          </cell>
          <cell r="AB2189" t="str">
            <v>We visited the site and checked and found that the machine is working properly at present.</v>
          </cell>
        </row>
        <row r="2190">
          <cell r="A2190">
            <v>45976.5054282407</v>
          </cell>
          <cell r="B2190">
            <v>25571</v>
          </cell>
          <cell r="F2190" t="str">
            <v>CC-01870150</v>
          </cell>
          <cell r="J2190" t="str">
            <v>General Service</v>
          </cell>
          <cell r="R2190" t="str">
            <v>BTLS039748</v>
          </cell>
          <cell r="AB2190" t="str">
            <v>We visited the site and checked and found that the machine is working properly at present.</v>
          </cell>
        </row>
        <row r="2191">
          <cell r="A2191">
            <v>45975.545277777797</v>
          </cell>
          <cell r="B2191">
            <v>29272</v>
          </cell>
          <cell r="F2191" t="str">
            <v>CC-01868889</v>
          </cell>
          <cell r="J2191" t="str">
            <v>Schedule Service</v>
          </cell>
          <cell r="R2191" t="str">
            <v>BKDS031405</v>
          </cell>
          <cell r="AB2191" t="str">
            <v>Today we attend the customer site for sheudle service so we change parts during service:- air filter, oil filter and oil than start machine running ok</v>
          </cell>
        </row>
        <row r="2192">
          <cell r="A2192">
            <v>45975.526284722197</v>
          </cell>
          <cell r="B2192"/>
          <cell r="F2192" t="str">
            <v>CC-01868807</v>
          </cell>
          <cell r="J2192" t="str">
            <v>Complaint - Breakdown</v>
          </cell>
          <cell r="R2192"/>
          <cell r="AB2192" t="str">
            <v>I am writing to provide an update regarding a recent service call logged for the PG 185 model.
As we are not authorized  to handle service requests for this specific equipment, we unfortunately cannot proceed with fulfilling this service call.
We appreciate your understanding in this matter.
• Reason for pending - Parts Estimate shared with customer waiting for approval
• Actions required to complete the job - parts are quoted
• If support is required from HO, specify the type of support needed - NO
• Expected closing date 14/11/2025.Radha Kumari. ............... 22-11-2025   .............................. 29-11-2025 .............................. 05-12-2025 ....................... 13-12-2025  ....................... 19-12-2025  ....................... 27-12-2025  ....................... 02-01-2026</v>
          </cell>
        </row>
        <row r="2193">
          <cell r="A2193">
            <v>45975.511134259301</v>
          </cell>
          <cell r="B2193"/>
          <cell r="F2193" t="str">
            <v>CC-01868763</v>
          </cell>
          <cell r="J2193" t="str">
            <v>Commissioning</v>
          </cell>
          <cell r="R2193"/>
          <cell r="AB2193" t="str">
            <v>Reason for pending - New Compressor not reached at site.
• Actions required to complete the job - NA
• If support is required from HO, specify the type of support needed - NO
• Expected closing date- Compressor not reached at site 14-11-2025  .............................. 22-11-2025   .............................. 29-11-2025 .............................. 05-12-2025 ....................... 13-12-2025  ....................... 19-12-2025  ....................... 27-12-2025  ....................... 02-01-2026 ........................... 09-01-2025  ........................... 17-01-2025 ................ 24-01-2026</v>
          </cell>
        </row>
        <row r="2194">
          <cell r="A2194">
            <v>45975.5098842593</v>
          </cell>
          <cell r="B2194">
            <v>1</v>
          </cell>
          <cell r="F2194" t="str">
            <v>CC-01868761</v>
          </cell>
          <cell r="J2194" t="str">
            <v>Commissioning</v>
          </cell>
          <cell r="R2194" t="str">
            <v>BYCD201765</v>
          </cell>
          <cell r="AB2194" t="str">
            <v>Commissioning done on dated 17-11-2025</v>
          </cell>
        </row>
        <row r="2195">
          <cell r="A2195">
            <v>45975.4694675926</v>
          </cell>
          <cell r="B2195">
            <v>4951</v>
          </cell>
          <cell r="F2195" t="str">
            <v>CC-01868612</v>
          </cell>
          <cell r="J2195" t="str">
            <v>General Service</v>
          </cell>
          <cell r="R2195" t="str">
            <v>BXBS036173</v>
          </cell>
          <cell r="AB2195" t="str">
            <v>Attend the site for courtesy visit so check and found the unit running ok.</v>
          </cell>
        </row>
        <row r="2196">
          <cell r="A2196">
            <v>45975.4680324074</v>
          </cell>
          <cell r="B2196">
            <v>18972</v>
          </cell>
          <cell r="F2196" t="str">
            <v>CC-01868607</v>
          </cell>
          <cell r="J2196" t="str">
            <v>General Service</v>
          </cell>
          <cell r="R2196" t="str">
            <v>BULS033141</v>
          </cell>
          <cell r="AB2196" t="str">
            <v>Attend the site for courtesy visit so check and found the unit running ok.</v>
          </cell>
        </row>
        <row r="2197">
          <cell r="A2197">
            <v>45975.4667708333</v>
          </cell>
          <cell r="B2197">
            <v>19246</v>
          </cell>
          <cell r="F2197" t="str">
            <v>CC-01868604</v>
          </cell>
          <cell r="J2197" t="str">
            <v>General Service</v>
          </cell>
          <cell r="R2197" t="str">
            <v>BTIS032025</v>
          </cell>
          <cell r="AB2197" t="str">
            <v>Attend the site for courtesy visit so check and found the unit running ok.</v>
          </cell>
        </row>
        <row r="2198">
          <cell r="A2198">
            <v>45975.465532407397</v>
          </cell>
          <cell r="B2198">
            <v>19890</v>
          </cell>
          <cell r="F2198" t="str">
            <v>CC-01868599</v>
          </cell>
          <cell r="J2198" t="str">
            <v>General Service</v>
          </cell>
          <cell r="R2198" t="str">
            <v>BTIS032020</v>
          </cell>
          <cell r="AB2198" t="str">
            <v>Attend the site for courtesy visit so check and found the unit running ok.</v>
          </cell>
        </row>
        <row r="2199">
          <cell r="A2199">
            <v>45975.428310185198</v>
          </cell>
          <cell r="B2199">
            <v>4250</v>
          </cell>
          <cell r="F2199" t="str">
            <v>CC-01868482</v>
          </cell>
          <cell r="J2199" t="str">
            <v>Complaint - Breakdown</v>
          </cell>
          <cell r="R2199" t="str">
            <v>BWHD164015</v>
          </cell>
          <cell r="AB2199" t="str">
            <v>We received a dismantled air end at our workshop, then we opened the air end and inspected it After that we found a dust entry that caused air end failure. After then we change the bearing kit, rotor housing, input shaft, wind back lock nut and gear set. After the test the Air end found working good. This is a child call and primary call # CC-01854298.</v>
          </cell>
        </row>
        <row r="2200">
          <cell r="A2200">
            <v>45974.656851851898</v>
          </cell>
          <cell r="B2200">
            <v>0</v>
          </cell>
          <cell r="F2200" t="str">
            <v>CC-01867906</v>
          </cell>
          <cell r="J2200" t="str">
            <v>Preservative Measures</v>
          </cell>
          <cell r="R2200" t="str">
            <v>CXFE661124</v>
          </cell>
          <cell r="AB2200" t="str">
            <v>Preservative maintenance work was carried out on the ELGi Air Compressor, Model TS07 LB-10 at Vishal Autobikes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2201">
          <cell r="A2201">
            <v>45974.620625000003</v>
          </cell>
          <cell r="B2201">
            <v>0</v>
          </cell>
          <cell r="F2201" t="str">
            <v>CC-01867786</v>
          </cell>
          <cell r="J2201" t="str">
            <v>Commissioning</v>
          </cell>
          <cell r="R2201" t="str">
            <v>CXFE661124</v>
          </cell>
          <cell r="AB2201" t="str">
            <v>Commissioning done on dated 13-11-2025</v>
          </cell>
        </row>
        <row r="2202">
          <cell r="A2202">
            <v>45974.533333333296</v>
          </cell>
          <cell r="B2202">
            <v>3557</v>
          </cell>
          <cell r="F2202" t="str">
            <v>CC-01867515</v>
          </cell>
          <cell r="J2202" t="str">
            <v>Schedule Service</v>
          </cell>
          <cell r="R2202" t="str">
            <v>BXFS037363</v>
          </cell>
          <cell r="AB2202" t="str">
            <v>Today we attend the customer site for sheudle service so we change parts during service:- air filter, oil filter and pre filter than start machine running ok</v>
          </cell>
        </row>
        <row r="2203">
          <cell r="A2203">
            <v>45974.479699074102</v>
          </cell>
          <cell r="B2203">
            <v>1</v>
          </cell>
          <cell r="F2203" t="str">
            <v>CC-01867296</v>
          </cell>
          <cell r="J2203" t="str">
            <v>Commissioning</v>
          </cell>
          <cell r="R2203" t="str">
            <v>CYGE694728</v>
          </cell>
          <cell r="AB2203" t="str">
            <v>Commissioning done on dated 13-11-2025</v>
          </cell>
        </row>
        <row r="2204">
          <cell r="A2204">
            <v>45974.457974536999</v>
          </cell>
          <cell r="B2204">
            <v>1485</v>
          </cell>
          <cell r="F2204" t="str">
            <v>CC-01867205</v>
          </cell>
          <cell r="J2204" t="str">
            <v>Field Campaign</v>
          </cell>
          <cell r="R2204" t="str">
            <v>BXHD232312</v>
          </cell>
          <cell r="AB2204"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2205">
          <cell r="A2205">
            <v>45974.422268518501</v>
          </cell>
          <cell r="B2205">
            <v>1345</v>
          </cell>
          <cell r="F2205" t="str">
            <v>CC-01867131</v>
          </cell>
          <cell r="J2205" t="str">
            <v>Field Campaign</v>
          </cell>
          <cell r="R2205" t="str">
            <v>BYJD232405</v>
          </cell>
          <cell r="AB2205"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2206">
          <cell r="A2206">
            <v>45973.8673263889</v>
          </cell>
          <cell r="B2206">
            <v>0</v>
          </cell>
          <cell r="F2206" t="str">
            <v>CC-01866784</v>
          </cell>
          <cell r="J2206" t="str">
            <v>Commissioning</v>
          </cell>
          <cell r="R2206" t="str">
            <v>24287112</v>
          </cell>
          <cell r="AB2206" t="str">
            <v>Commissioning done on dated 17-11-2025</v>
          </cell>
        </row>
        <row r="2207">
          <cell r="A2207">
            <v>45973.866006944401</v>
          </cell>
          <cell r="B2207">
            <v>0</v>
          </cell>
          <cell r="F2207" t="str">
            <v>CC-01866783</v>
          </cell>
          <cell r="J2207" t="str">
            <v>Commissioning</v>
          </cell>
          <cell r="R2207" t="str">
            <v>CYJE563125</v>
          </cell>
          <cell r="AB2207" t="str">
            <v>Commissioning done on dated 17-11-2025</v>
          </cell>
        </row>
        <row r="2208">
          <cell r="A2208">
            <v>45973.864189814798</v>
          </cell>
          <cell r="B2208">
            <v>0</v>
          </cell>
          <cell r="F2208" t="str">
            <v>CC-01866782</v>
          </cell>
          <cell r="J2208" t="str">
            <v>Commissioning</v>
          </cell>
          <cell r="R2208" t="str">
            <v>CYJE563101</v>
          </cell>
          <cell r="AB2208" t="str">
            <v>Commissioning done on dated 17-11-2025</v>
          </cell>
        </row>
        <row r="2209">
          <cell r="A2209">
            <v>45973.5770023148</v>
          </cell>
          <cell r="B2209">
            <v>3053</v>
          </cell>
          <cell r="F2209" t="str">
            <v>CC-01866061</v>
          </cell>
          <cell r="J2209" t="str">
            <v>Schedule Service</v>
          </cell>
          <cell r="R2209" t="str">
            <v>BYBS030095</v>
          </cell>
          <cell r="AB2209" t="str">
            <v>We visited site and change Air filter and Oil filter @ 3053 HMR, after than start and check unit running well condition at the present time. Site is dusty ,we recommend the consumables replacement hours to be reduced.</v>
          </cell>
        </row>
        <row r="2210">
          <cell r="A2210">
            <v>45972.7401157407</v>
          </cell>
          <cell r="B2210">
            <v>5029</v>
          </cell>
          <cell r="F2210" t="str">
            <v>CC-01865174</v>
          </cell>
          <cell r="J2210" t="str">
            <v>Schedule Service</v>
          </cell>
          <cell r="R2210" t="str">
            <v>BXKD164191</v>
          </cell>
          <cell r="AB2210" t="str">
            <v>Attend the site for schedule service start the work oil drain tank and cooler after cranking 2 Time total oil drain 38 liter change parts-oil 38lit, oil filter 2 nos, air filter 2 nos replace the parts and start the unit unit running good condition all parmanent working under limit</v>
          </cell>
        </row>
        <row r="2211">
          <cell r="A2211">
            <v>45972.694606481498</v>
          </cell>
          <cell r="B2211">
            <v>1344</v>
          </cell>
          <cell r="F2211" t="str">
            <v>CC-01865097</v>
          </cell>
          <cell r="J2211" t="str">
            <v>Schedule Service</v>
          </cell>
          <cell r="R2211" t="str">
            <v>BYJD232405</v>
          </cell>
          <cell r="AB2211" t="str">
            <v>Attend the site for shedule service so following Job are done Oil drain from tank and cooler total drain oil is 110 liter after change parts oil Air lube plus topped in separator tank with one dead Crank 114 litter oil filter 2nos and 90 lpm oil filter 1nos air filter compressor side after shedule service done than start the unit running good condition no air leakeag no oil leakage unit running satisfaction</v>
          </cell>
        </row>
        <row r="2212">
          <cell r="A2212">
            <v>45971.746273148201</v>
          </cell>
          <cell r="B2212"/>
          <cell r="F2212" t="str">
            <v>CC-01863902</v>
          </cell>
          <cell r="J2212" t="str">
            <v>General Service</v>
          </cell>
          <cell r="R2212"/>
          <cell r="AB2212" t="str">
            <v>service estimate shared with customer waiting for approval 11-11-2025</v>
          </cell>
        </row>
        <row r="2213">
          <cell r="A2213">
            <v>45971.664537037002</v>
          </cell>
          <cell r="B2213">
            <v>120</v>
          </cell>
          <cell r="F2213" t="str">
            <v>CC-01863699</v>
          </cell>
          <cell r="J2213" t="str">
            <v>Sales Call</v>
          </cell>
          <cell r="R2213" t="str">
            <v>BYFD232840</v>
          </cell>
          <cell r="AB2213" t="str">
            <v>Sales call carried out for HMR update</v>
          </cell>
        </row>
        <row r="2214">
          <cell r="A2214">
            <v>45971.660671296297</v>
          </cell>
          <cell r="B2214">
            <v>40</v>
          </cell>
          <cell r="F2214" t="str">
            <v>CC-01863684</v>
          </cell>
          <cell r="J2214" t="str">
            <v>Sales Call</v>
          </cell>
          <cell r="R2214" t="str">
            <v>BYFD165254</v>
          </cell>
          <cell r="AB2214" t="str">
            <v>Sales call carried out for HMR update</v>
          </cell>
        </row>
        <row r="2215">
          <cell r="A2215">
            <v>45971.6198842593</v>
          </cell>
          <cell r="B2215">
            <v>5342</v>
          </cell>
          <cell r="F2215" t="str">
            <v>CC-01863557</v>
          </cell>
          <cell r="J2215" t="str">
            <v>Schedule Service</v>
          </cell>
          <cell r="R2215" t="str">
            <v>BVAS038319</v>
          </cell>
          <cell r="AB2215" t="str">
            <v>Today we attend the customer site for sheudle service so we change parts during service:- air filter, oil filter, oil and separator than start machine running ok</v>
          </cell>
        </row>
        <row r="2216">
          <cell r="A2216">
            <v>45971.275335648097</v>
          </cell>
          <cell r="B2216">
            <v>10371</v>
          </cell>
          <cell r="F2216" t="str">
            <v>CC-01862505</v>
          </cell>
          <cell r="J2216" t="str">
            <v>Schedule Service - AMC</v>
          </cell>
          <cell r="R2216" t="str">
            <v>BTEC378588</v>
          </cell>
          <cell r="AB2216" t="str">
            <v>AMC visit carried out</v>
          </cell>
        </row>
        <row r="2217">
          <cell r="A2217">
            <v>45971.275069444397</v>
          </cell>
          <cell r="B2217">
            <v>35</v>
          </cell>
          <cell r="F2217" t="str">
            <v>CC-01862502</v>
          </cell>
          <cell r="J2217" t="str">
            <v>Schedule Service - AMC</v>
          </cell>
          <cell r="R2217" t="str">
            <v>CRIE663198</v>
          </cell>
          <cell r="AB2217" t="str">
            <v>AMC visit carried out</v>
          </cell>
        </row>
        <row r="2218">
          <cell r="A2218">
            <v>45971.2749652778</v>
          </cell>
          <cell r="B2218">
            <v>0</v>
          </cell>
          <cell r="F2218" t="str">
            <v>CC-01862501</v>
          </cell>
          <cell r="J2218" t="str">
            <v>Schedule Service - AMC</v>
          </cell>
          <cell r="R2218" t="str">
            <v>CSBE564479</v>
          </cell>
          <cell r="AB2218" t="str">
            <v>AMC visit carried out</v>
          </cell>
        </row>
        <row r="2219">
          <cell r="A2219">
            <v>45971.273634259298</v>
          </cell>
          <cell r="B2219">
            <v>230</v>
          </cell>
          <cell r="F2219" t="str">
            <v>CC-01862489</v>
          </cell>
          <cell r="J2219" t="str">
            <v>Schedule Service - AMC</v>
          </cell>
          <cell r="R2219" t="str">
            <v>CIHE600078</v>
          </cell>
          <cell r="AB2219" t="str">
            <v>AMC visit carried out</v>
          </cell>
        </row>
        <row r="2220">
          <cell r="A2220">
            <v>45971.273518518501</v>
          </cell>
          <cell r="B2220">
            <v>7335</v>
          </cell>
          <cell r="F2220" t="str">
            <v>CC-01862488</v>
          </cell>
          <cell r="J2220" t="str">
            <v>Schedule Service - AMC</v>
          </cell>
          <cell r="R2220" t="str">
            <v>BUDC372327</v>
          </cell>
          <cell r="AB2220" t="str">
            <v>AMC visit carried out</v>
          </cell>
        </row>
        <row r="2221">
          <cell r="A2221">
            <v>45969.706932870402</v>
          </cell>
          <cell r="B2221">
            <v>35</v>
          </cell>
          <cell r="F2221" t="str">
            <v>CC-01861824</v>
          </cell>
          <cell r="J2221" t="str">
            <v>Sales Call</v>
          </cell>
          <cell r="R2221" t="str">
            <v>BYGD232855</v>
          </cell>
          <cell r="AB2221" t="str">
            <v>Sales call carried out for HMR update</v>
          </cell>
        </row>
        <row r="2222">
          <cell r="A2222">
            <v>45969.703958333303</v>
          </cell>
          <cell r="B2222">
            <v>1110</v>
          </cell>
          <cell r="F2222" t="str">
            <v>CC-01861821</v>
          </cell>
          <cell r="J2222" t="str">
            <v>Sales Call</v>
          </cell>
          <cell r="R2222" t="str">
            <v>BYLD232534</v>
          </cell>
          <cell r="AB2222" t="str">
            <v>Sales call carried out for HMR update</v>
          </cell>
        </row>
        <row r="2223">
          <cell r="A2223">
            <v>45969.7016435185</v>
          </cell>
          <cell r="B2223">
            <v>100</v>
          </cell>
          <cell r="F2223" t="str">
            <v>CC-01861817</v>
          </cell>
          <cell r="J2223" t="str">
            <v>Sales Call</v>
          </cell>
          <cell r="R2223" t="str">
            <v>BYED165208</v>
          </cell>
          <cell r="AB2223" t="str">
            <v>Sales call carried out for HMR update</v>
          </cell>
        </row>
        <row r="2224">
          <cell r="A2224">
            <v>45969.696423611102</v>
          </cell>
          <cell r="B2224">
            <v>305</v>
          </cell>
          <cell r="F2224" t="str">
            <v>CC-01861805</v>
          </cell>
          <cell r="J2224" t="str">
            <v>Sales Call</v>
          </cell>
          <cell r="R2224" t="str">
            <v>BYEL161723</v>
          </cell>
          <cell r="AB2224" t="str">
            <v>Sales call carried out for HMR updated</v>
          </cell>
        </row>
        <row r="2225">
          <cell r="A2225">
            <v>45969.693900462997</v>
          </cell>
          <cell r="B2225">
            <v>355</v>
          </cell>
          <cell r="F2225" t="str">
            <v>CC-01861794</v>
          </cell>
          <cell r="J2225" t="str">
            <v>Sales Call</v>
          </cell>
          <cell r="R2225" t="str">
            <v>BXAD231960</v>
          </cell>
          <cell r="AB2225" t="str">
            <v>Sales call carried out for HMR update</v>
          </cell>
        </row>
        <row r="2226">
          <cell r="A2226">
            <v>45969.691435185203</v>
          </cell>
          <cell r="B2226">
            <v>170</v>
          </cell>
          <cell r="F2226" t="str">
            <v>CC-01861785</v>
          </cell>
          <cell r="J2226" t="str">
            <v>Sales Call</v>
          </cell>
          <cell r="R2226" t="str">
            <v>BYBL161686</v>
          </cell>
          <cell r="AB2226" t="str">
            <v>Sales call carried out for HMR update</v>
          </cell>
        </row>
        <row r="2227">
          <cell r="A2227">
            <v>45969.689317129603</v>
          </cell>
          <cell r="B2227">
            <v>250</v>
          </cell>
          <cell r="F2227" t="str">
            <v>CC-01861779</v>
          </cell>
          <cell r="J2227" t="str">
            <v>Sales Call</v>
          </cell>
          <cell r="R2227" t="str">
            <v>BYAL154188</v>
          </cell>
          <cell r="AB2227" t="str">
            <v>Sales call carried out for HMR update</v>
          </cell>
        </row>
        <row r="2228">
          <cell r="A2228">
            <v>45969.686979166698</v>
          </cell>
          <cell r="B2228">
            <v>90</v>
          </cell>
          <cell r="F2228" t="str">
            <v>CC-01861774</v>
          </cell>
          <cell r="J2228" t="str">
            <v>Sales Call</v>
          </cell>
          <cell r="R2228" t="str">
            <v>BYCL161693</v>
          </cell>
          <cell r="AB2228" t="str">
            <v>Sales call carried out for HMR update</v>
          </cell>
        </row>
        <row r="2229">
          <cell r="A2229">
            <v>45969.684722222199</v>
          </cell>
          <cell r="B2229">
            <v>1300</v>
          </cell>
          <cell r="F2229" t="str">
            <v>CC-01861763</v>
          </cell>
          <cell r="J2229" t="str">
            <v>Sales Call</v>
          </cell>
          <cell r="R2229" t="str">
            <v>BYJD232405</v>
          </cell>
          <cell r="AB2229" t="str">
            <v>Sales call carried out for HMR update</v>
          </cell>
        </row>
        <row r="2230">
          <cell r="A2230">
            <v>45969.682083333297</v>
          </cell>
          <cell r="B2230">
            <v>1110</v>
          </cell>
          <cell r="F2230" t="str">
            <v>CC-01861758</v>
          </cell>
          <cell r="J2230" t="str">
            <v>Sales Call</v>
          </cell>
          <cell r="R2230" t="str">
            <v>BXID201595</v>
          </cell>
          <cell r="AB2230" t="str">
            <v>Sales call carried out for HMR update</v>
          </cell>
        </row>
        <row r="2231">
          <cell r="A2231">
            <v>45969.679768518501</v>
          </cell>
          <cell r="B2231">
            <v>315</v>
          </cell>
          <cell r="F2231" t="str">
            <v>CC-01861751</v>
          </cell>
          <cell r="J2231" t="str">
            <v>Sales Call</v>
          </cell>
          <cell r="R2231" t="str">
            <v>BYLD164891</v>
          </cell>
          <cell r="AB2231" t="str">
            <v>Sales call carried out for HMR update</v>
          </cell>
        </row>
        <row r="2232">
          <cell r="A2232">
            <v>45969.6616319444</v>
          </cell>
          <cell r="B2232">
            <v>1010</v>
          </cell>
          <cell r="F2232" t="str">
            <v>CC-01861700</v>
          </cell>
          <cell r="J2232" t="str">
            <v>Sales Call</v>
          </cell>
          <cell r="R2232" t="str">
            <v>BYLD201693</v>
          </cell>
          <cell r="AB2232" t="str">
            <v>Sales call carried out for HMR update</v>
          </cell>
        </row>
        <row r="2233">
          <cell r="A2233">
            <v>45969.658576388902</v>
          </cell>
          <cell r="B2233">
            <v>1085</v>
          </cell>
          <cell r="F2233" t="str">
            <v>CC-01861692</v>
          </cell>
          <cell r="J2233" t="str">
            <v>Sales Call</v>
          </cell>
          <cell r="R2233" t="str">
            <v>BYAD164973</v>
          </cell>
          <cell r="AB2233" t="str">
            <v>Sales call carried out for HMR update</v>
          </cell>
        </row>
        <row r="2234">
          <cell r="A2234">
            <v>45969.654861111099</v>
          </cell>
          <cell r="B2234">
            <v>1115</v>
          </cell>
          <cell r="F2234" t="str">
            <v>CC-01861676</v>
          </cell>
          <cell r="J2234" t="str">
            <v>Sales Call</v>
          </cell>
          <cell r="R2234" t="str">
            <v>BYLD164919</v>
          </cell>
          <cell r="AB2234" t="str">
            <v>Sales call carried out for HMR update</v>
          </cell>
        </row>
        <row r="2235">
          <cell r="A2235">
            <v>45969.651423611103</v>
          </cell>
          <cell r="B2235">
            <v>955</v>
          </cell>
          <cell r="F2235" t="str">
            <v>CC-01861667</v>
          </cell>
          <cell r="J2235" t="str">
            <v>Sales Call</v>
          </cell>
          <cell r="R2235" t="str">
            <v>BYLD232523</v>
          </cell>
          <cell r="AB2235" t="str">
            <v>Sales call carried out for HMR update</v>
          </cell>
        </row>
        <row r="2236">
          <cell r="A2236">
            <v>45969.649039351898</v>
          </cell>
          <cell r="B2236">
            <v>160</v>
          </cell>
          <cell r="F2236" t="str">
            <v>CC-01861660</v>
          </cell>
          <cell r="J2236" t="str">
            <v>Sales Call</v>
          </cell>
          <cell r="R2236" t="str">
            <v>BXHD232326</v>
          </cell>
          <cell r="AB2236" t="str">
            <v>Sales call carried out for HMR update</v>
          </cell>
        </row>
        <row r="2237">
          <cell r="A2237">
            <v>45969.645578703698</v>
          </cell>
          <cell r="B2237">
            <v>1275</v>
          </cell>
          <cell r="F2237" t="str">
            <v>CC-01861651</v>
          </cell>
          <cell r="J2237" t="str">
            <v>Sales Call</v>
          </cell>
          <cell r="R2237" t="str">
            <v>BXHD164673</v>
          </cell>
          <cell r="AB2237" t="str">
            <v>Sales call carried out for HMR update</v>
          </cell>
        </row>
        <row r="2238">
          <cell r="A2238">
            <v>45969.642546296302</v>
          </cell>
          <cell r="B2238">
            <v>465</v>
          </cell>
          <cell r="F2238" t="str">
            <v>CC-01861648</v>
          </cell>
          <cell r="J2238" t="str">
            <v>Sales Call</v>
          </cell>
          <cell r="R2238" t="str">
            <v>BXCD164396</v>
          </cell>
          <cell r="AB2238" t="str">
            <v>Sales call carried out for HMR update</v>
          </cell>
        </row>
        <row r="2239">
          <cell r="A2239">
            <v>45969.638391203698</v>
          </cell>
          <cell r="B2239">
            <v>895</v>
          </cell>
          <cell r="F2239" t="str">
            <v>CC-01861640</v>
          </cell>
          <cell r="J2239" t="str">
            <v>Sales Call</v>
          </cell>
          <cell r="R2239" t="str">
            <v>BYKD164879</v>
          </cell>
          <cell r="AB2239" t="str">
            <v>Sales call carried out for HMR update</v>
          </cell>
        </row>
        <row r="2240">
          <cell r="A2240">
            <v>45969.635798611103</v>
          </cell>
          <cell r="B2240">
            <v>350</v>
          </cell>
          <cell r="F2240" t="str">
            <v>CC-01861633</v>
          </cell>
          <cell r="J2240" t="str">
            <v>Sales Call</v>
          </cell>
          <cell r="R2240" t="str">
            <v>BYLD164901</v>
          </cell>
          <cell r="AB2240" t="str">
            <v>Sales call carried out for HMR update</v>
          </cell>
        </row>
        <row r="2241">
          <cell r="A2241">
            <v>45969.629444444399</v>
          </cell>
          <cell r="B2241">
            <v>1395</v>
          </cell>
          <cell r="F2241" t="str">
            <v>CC-01861620</v>
          </cell>
          <cell r="J2241" t="str">
            <v>Sales Call</v>
          </cell>
          <cell r="R2241" t="str">
            <v>BXHD232312</v>
          </cell>
          <cell r="AB2241" t="str">
            <v>Sales call carried out for HMR update</v>
          </cell>
        </row>
        <row r="2242">
          <cell r="A2242">
            <v>45969.626435185201</v>
          </cell>
          <cell r="B2242">
            <v>41331</v>
          </cell>
          <cell r="F2242" t="str">
            <v>CC-01861614</v>
          </cell>
          <cell r="J2242" t="str">
            <v>Schedule Service</v>
          </cell>
          <cell r="R2242" t="str">
            <v>BRGS035169</v>
          </cell>
          <cell r="AB2242" t="str">
            <v>Today we attend the customer site for sheudle service so we change parts during service:- air filter, oil filter, intake valve, solenoid valve, mpv, bdv, actuator, auto drain valve and pressure regulator than start machine running ok</v>
          </cell>
        </row>
        <row r="2243">
          <cell r="A2243">
            <v>45969.600023148101</v>
          </cell>
          <cell r="B2243">
            <v>2485</v>
          </cell>
          <cell r="F2243" t="str">
            <v>CC-01861530</v>
          </cell>
          <cell r="J2243" t="str">
            <v>Sales Call</v>
          </cell>
          <cell r="R2243" t="str">
            <v>BXFD164587</v>
          </cell>
          <cell r="AB2243" t="str">
            <v>Sales call carried out for HMR update</v>
          </cell>
        </row>
        <row r="2244">
          <cell r="A2244">
            <v>45969.596747685202</v>
          </cell>
          <cell r="B2244">
            <v>2220</v>
          </cell>
          <cell r="F2244" t="str">
            <v>CC-01861525</v>
          </cell>
          <cell r="J2244" t="str">
            <v>Sales Call</v>
          </cell>
          <cell r="R2244" t="str">
            <v>BXBD164358</v>
          </cell>
          <cell r="AB2244" t="str">
            <v>Sales call carried out for HMR update</v>
          </cell>
        </row>
        <row r="2245">
          <cell r="A2245">
            <v>45969.592928240701</v>
          </cell>
          <cell r="B2245">
            <v>1580</v>
          </cell>
          <cell r="F2245" t="str">
            <v>CC-01861519</v>
          </cell>
          <cell r="J2245" t="str">
            <v>Sales Call</v>
          </cell>
          <cell r="R2245" t="str">
            <v>BXJD231749</v>
          </cell>
          <cell r="AB2245" t="str">
            <v>Sales call carried out for HMR update</v>
          </cell>
        </row>
        <row r="2246">
          <cell r="A2246">
            <v>45969.565601851798</v>
          </cell>
          <cell r="B2246">
            <v>1710</v>
          </cell>
          <cell r="F2246" t="str">
            <v>CC-01861444</v>
          </cell>
          <cell r="J2246" t="str">
            <v>Sales Call</v>
          </cell>
          <cell r="R2246" t="str">
            <v>BXJD231726</v>
          </cell>
          <cell r="AB2246" t="str">
            <v>Sales call carried out for HMR update</v>
          </cell>
        </row>
        <row r="2247">
          <cell r="A2247">
            <v>45969.562627314801</v>
          </cell>
          <cell r="B2247">
            <v>1395</v>
          </cell>
          <cell r="F2247" t="str">
            <v>CC-01861441</v>
          </cell>
          <cell r="J2247" t="str">
            <v>Sales Call</v>
          </cell>
          <cell r="R2247" t="str">
            <v>BXID164764</v>
          </cell>
          <cell r="AB2247" t="str">
            <v>Sales call carried out for HMR update</v>
          </cell>
        </row>
        <row r="2248">
          <cell r="A2248">
            <v>45969.559826388897</v>
          </cell>
          <cell r="B2248">
            <v>1650</v>
          </cell>
          <cell r="F2248" t="str">
            <v>CC-01861435</v>
          </cell>
          <cell r="J2248" t="str">
            <v>Sales Call</v>
          </cell>
          <cell r="R2248" t="str">
            <v>BXHD164701</v>
          </cell>
          <cell r="AB2248" t="str">
            <v>Sales call carried out for HMR update</v>
          </cell>
        </row>
        <row r="2249">
          <cell r="A2249">
            <v>45969.556770833296</v>
          </cell>
          <cell r="B2249">
            <v>1565</v>
          </cell>
          <cell r="F2249" t="str">
            <v>CC-01861425</v>
          </cell>
          <cell r="J2249" t="str">
            <v>Sales Call</v>
          </cell>
          <cell r="R2249" t="str">
            <v>BXGD164662</v>
          </cell>
          <cell r="AB2249" t="str">
            <v>Sales call carried out for HMR update</v>
          </cell>
        </row>
        <row r="2250">
          <cell r="A2250">
            <v>45969.554074074098</v>
          </cell>
          <cell r="B2250">
            <v>1395</v>
          </cell>
          <cell r="F2250" t="str">
            <v>CC-01861422</v>
          </cell>
          <cell r="J2250" t="str">
            <v>Sales Call</v>
          </cell>
          <cell r="R2250" t="str">
            <v>BXFD164605</v>
          </cell>
          <cell r="AB2250" t="str">
            <v>Sales call carried out for HMR update</v>
          </cell>
        </row>
        <row r="2251">
          <cell r="A2251">
            <v>45969.551284722198</v>
          </cell>
          <cell r="B2251">
            <v>1295</v>
          </cell>
          <cell r="F2251" t="str">
            <v>CC-01861409</v>
          </cell>
          <cell r="J2251" t="str">
            <v>Sales Call</v>
          </cell>
          <cell r="R2251" t="str">
            <v>BXID164737</v>
          </cell>
          <cell r="AB2251" t="str">
            <v>Sales call carried out for HMR update</v>
          </cell>
        </row>
        <row r="2252">
          <cell r="A2252">
            <v>45969.5487615741</v>
          </cell>
          <cell r="B2252">
            <v>330</v>
          </cell>
          <cell r="F2252" t="str">
            <v>CC-01861400</v>
          </cell>
          <cell r="J2252" t="str">
            <v>Sales Call</v>
          </cell>
          <cell r="R2252" t="str">
            <v>BXID164748</v>
          </cell>
          <cell r="AB2252" t="str">
            <v>Sales call carried out for HMR update</v>
          </cell>
        </row>
        <row r="2253">
          <cell r="A2253">
            <v>45969.540219907401</v>
          </cell>
          <cell r="B2253">
            <v>1360</v>
          </cell>
          <cell r="F2253" t="str">
            <v>CC-01861363</v>
          </cell>
          <cell r="J2253" t="str">
            <v>Sales Call</v>
          </cell>
          <cell r="R2253" t="str">
            <v>BXGD232278</v>
          </cell>
          <cell r="AB2253" t="str">
            <v>Sales call carried out for HMR update</v>
          </cell>
        </row>
        <row r="2254">
          <cell r="A2254">
            <v>45969.537280092598</v>
          </cell>
          <cell r="B2254">
            <v>1195</v>
          </cell>
          <cell r="F2254" t="str">
            <v>CC-01861357</v>
          </cell>
          <cell r="J2254" t="str">
            <v>Sales Call</v>
          </cell>
          <cell r="R2254" t="str">
            <v>BXGD164632</v>
          </cell>
          <cell r="AB2254" t="str">
            <v>Sales call carried out for HMR update</v>
          </cell>
        </row>
        <row r="2255">
          <cell r="A2255">
            <v>45969.534027777801</v>
          </cell>
          <cell r="B2255">
            <v>1140</v>
          </cell>
          <cell r="F2255" t="str">
            <v>CC-01861345</v>
          </cell>
          <cell r="J2255" t="str">
            <v>Sales Call</v>
          </cell>
          <cell r="R2255" t="str">
            <v>BXCL153907</v>
          </cell>
          <cell r="AB2255" t="str">
            <v>Sales call carried out for HMR update</v>
          </cell>
        </row>
        <row r="2256">
          <cell r="A2256">
            <v>45969.5303472222</v>
          </cell>
          <cell r="B2256">
            <v>1590</v>
          </cell>
          <cell r="F2256" t="str">
            <v>CC-01861334</v>
          </cell>
          <cell r="J2256" t="str">
            <v>Sales Call</v>
          </cell>
          <cell r="R2256" t="str">
            <v>BXDD232126</v>
          </cell>
          <cell r="AB2256" t="str">
            <v>Sales call carried out for HMR update</v>
          </cell>
        </row>
        <row r="2257">
          <cell r="A2257">
            <v>45969.527060185203</v>
          </cell>
          <cell r="B2257">
            <v>1100</v>
          </cell>
          <cell r="F2257" t="str">
            <v>CC-01861326</v>
          </cell>
          <cell r="J2257" t="str">
            <v>Sales Call</v>
          </cell>
          <cell r="R2257" t="str">
            <v>BXBD164346</v>
          </cell>
          <cell r="AB2257" t="str">
            <v>Sales call carried out for HMR update</v>
          </cell>
        </row>
        <row r="2258">
          <cell r="A2258">
            <v>45969.524641203701</v>
          </cell>
          <cell r="B2258">
            <v>620</v>
          </cell>
          <cell r="F2258" t="str">
            <v>CC-01861317</v>
          </cell>
          <cell r="J2258" t="str">
            <v>Sales Call</v>
          </cell>
          <cell r="R2258" t="str">
            <v>BXAL153828</v>
          </cell>
          <cell r="AB2258" t="str">
            <v>Sales call carried out for HMR update</v>
          </cell>
        </row>
        <row r="2259">
          <cell r="A2259">
            <v>45969.521747685198</v>
          </cell>
          <cell r="B2259">
            <v>2790</v>
          </cell>
          <cell r="F2259" t="str">
            <v>CC-01861307</v>
          </cell>
          <cell r="J2259" t="str">
            <v>Sales Call</v>
          </cell>
          <cell r="R2259" t="str">
            <v>BXLD231873</v>
          </cell>
          <cell r="AB2259" t="str">
            <v>Sales call carried out for HMR update</v>
          </cell>
        </row>
        <row r="2260">
          <cell r="A2260">
            <v>45969.519421296303</v>
          </cell>
          <cell r="B2260">
            <v>1770</v>
          </cell>
          <cell r="F2260" t="str">
            <v>CC-01861303</v>
          </cell>
          <cell r="J2260" t="str">
            <v>Sales Call</v>
          </cell>
          <cell r="R2260" t="str">
            <v>BXKD164160</v>
          </cell>
          <cell r="AB2260" t="str">
            <v>Sales call carried out for HMR update</v>
          </cell>
        </row>
        <row r="2261">
          <cell r="A2261">
            <v>45969.5159837963</v>
          </cell>
          <cell r="B2261">
            <v>1160</v>
          </cell>
          <cell r="F2261" t="str">
            <v>CC-01861289</v>
          </cell>
          <cell r="J2261" t="str">
            <v>Sales Call</v>
          </cell>
          <cell r="R2261" t="str">
            <v>BXFD164599</v>
          </cell>
          <cell r="AB2261" t="str">
            <v>Sales call carried out for HMR update</v>
          </cell>
        </row>
        <row r="2262">
          <cell r="A2262">
            <v>45969.513206018499</v>
          </cell>
          <cell r="B2262">
            <v>2180</v>
          </cell>
          <cell r="F2262" t="str">
            <v>CC-01861281</v>
          </cell>
          <cell r="J2262" t="str">
            <v>Sales Call</v>
          </cell>
          <cell r="R2262" t="str">
            <v>BXCD164399</v>
          </cell>
          <cell r="AB2262" t="str">
            <v>Sales call carried out for HMR update</v>
          </cell>
        </row>
        <row r="2263">
          <cell r="A2263">
            <v>45969.510613425897</v>
          </cell>
          <cell r="B2263">
            <v>3200</v>
          </cell>
          <cell r="F2263" t="str">
            <v>CC-01861271</v>
          </cell>
          <cell r="J2263" t="str">
            <v>Sales Call</v>
          </cell>
          <cell r="R2263" t="str">
            <v>BXAD164317</v>
          </cell>
          <cell r="AB2263" t="str">
            <v>Sales call carried out for HMR update</v>
          </cell>
        </row>
        <row r="2264">
          <cell r="A2264">
            <v>45969.506041666697</v>
          </cell>
          <cell r="B2264">
            <v>1000</v>
          </cell>
          <cell r="F2264" t="str">
            <v>CC-01861249</v>
          </cell>
          <cell r="J2264" t="str">
            <v>Sales Call</v>
          </cell>
          <cell r="R2264" t="str">
            <v>BXBD164381</v>
          </cell>
          <cell r="AB2264" t="str">
            <v>Sales call carried out for HMR update</v>
          </cell>
        </row>
        <row r="2265">
          <cell r="A2265">
            <v>45969.501909722203</v>
          </cell>
          <cell r="B2265">
            <v>1370</v>
          </cell>
          <cell r="F2265" t="str">
            <v>CC-01861225</v>
          </cell>
          <cell r="J2265" t="str">
            <v>Sales Call</v>
          </cell>
          <cell r="R2265" t="str">
            <v>BXCD164422</v>
          </cell>
          <cell r="AB2265" t="str">
            <v>Sales call carried out for HMR update</v>
          </cell>
        </row>
        <row r="2266">
          <cell r="A2266">
            <v>45969.4984722222</v>
          </cell>
          <cell r="B2266">
            <v>1710</v>
          </cell>
          <cell r="F2266" t="str">
            <v>CC-01861214</v>
          </cell>
          <cell r="J2266" t="str">
            <v>Sales Call</v>
          </cell>
          <cell r="R2266" t="str">
            <v>BXBD164357</v>
          </cell>
          <cell r="AB2266" t="str">
            <v>Sales call carried out for HMR update</v>
          </cell>
        </row>
        <row r="2267">
          <cell r="A2267">
            <v>45969.494456018503</v>
          </cell>
          <cell r="B2267">
            <v>4195</v>
          </cell>
          <cell r="F2267" t="str">
            <v>CC-01861197</v>
          </cell>
          <cell r="J2267" t="str">
            <v>Sales Call</v>
          </cell>
          <cell r="R2267" t="str">
            <v>BVHD163331</v>
          </cell>
          <cell r="AB2267" t="str">
            <v>Sales call carried out for HMR update</v>
          </cell>
        </row>
        <row r="2268">
          <cell r="A2268">
            <v>45969.4918287037</v>
          </cell>
          <cell r="B2268">
            <v>275</v>
          </cell>
          <cell r="F2268" t="str">
            <v>CC-01861188</v>
          </cell>
          <cell r="J2268" t="str">
            <v>Sales Call</v>
          </cell>
          <cell r="R2268" t="str">
            <v>BWHD164019</v>
          </cell>
          <cell r="AB2268" t="str">
            <v>Sales call carried out for HMR update</v>
          </cell>
        </row>
        <row r="2269">
          <cell r="A2269">
            <v>45969.488067129598</v>
          </cell>
          <cell r="B2269">
            <v>2275</v>
          </cell>
          <cell r="F2269" t="str">
            <v>CC-01861181</v>
          </cell>
          <cell r="J2269" t="str">
            <v>Sales Call</v>
          </cell>
          <cell r="R2269" t="str">
            <v>BWID231694</v>
          </cell>
          <cell r="AB2269" t="str">
            <v>Sales call carried out for HMR update</v>
          </cell>
        </row>
        <row r="2270">
          <cell r="A2270">
            <v>45969.479293981502</v>
          </cell>
          <cell r="B2270">
            <v>0</v>
          </cell>
          <cell r="F2270" t="str">
            <v>CC-01861162</v>
          </cell>
          <cell r="J2270" t="str">
            <v>Commissioning</v>
          </cell>
          <cell r="R2270" t="str">
            <v>CYAE662055</v>
          </cell>
          <cell r="AB2270" t="str">
            <v>Commissioning done on dated 08-11-2025</v>
          </cell>
        </row>
        <row r="2271">
          <cell r="A2271">
            <v>45969.476412037002</v>
          </cell>
          <cell r="B2271">
            <v>0</v>
          </cell>
          <cell r="F2271" t="str">
            <v>CC-01861153</v>
          </cell>
          <cell r="J2271" t="str">
            <v>Preservative Measures</v>
          </cell>
          <cell r="R2271" t="str">
            <v>CYAE662055</v>
          </cell>
          <cell r="AB2271" t="str">
            <v>Preservative maintenance work was carried out on the ELGi Air Compressor, Model TD07 LB-13 at Vishal Autobikes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2272">
          <cell r="A2272">
            <v>45969.417233796303</v>
          </cell>
          <cell r="B2272">
            <v>0</v>
          </cell>
          <cell r="F2272" t="str">
            <v>CC-01861027</v>
          </cell>
          <cell r="J2272" t="str">
            <v>Commissioning</v>
          </cell>
          <cell r="R2272" t="str">
            <v>CYEE212332</v>
          </cell>
          <cell r="AB2272" t="str">
            <v>Commissioning done on dated 08-11-2025</v>
          </cell>
        </row>
        <row r="2273">
          <cell r="A2273">
            <v>45969.4145138889</v>
          </cell>
          <cell r="B2273">
            <v>0</v>
          </cell>
          <cell r="F2273" t="str">
            <v>CC-01861026</v>
          </cell>
          <cell r="J2273" t="str">
            <v>Commissioning</v>
          </cell>
          <cell r="R2273" t="str">
            <v>25336502</v>
          </cell>
          <cell r="AB2273" t="str">
            <v>Commissioning done on dated 08-11-2025</v>
          </cell>
        </row>
        <row r="2274">
          <cell r="A2274">
            <v>45968.864074074103</v>
          </cell>
          <cell r="B2274">
            <v>2390</v>
          </cell>
          <cell r="F2274" t="str">
            <v>CC-01860732</v>
          </cell>
          <cell r="J2274" t="str">
            <v>Sales Call</v>
          </cell>
          <cell r="R2274" t="str">
            <v>BXCD164420</v>
          </cell>
          <cell r="AB2274" t="str">
            <v>Sales call carried out for HMR update</v>
          </cell>
        </row>
        <row r="2275">
          <cell r="A2275">
            <v>45968.7636921296</v>
          </cell>
          <cell r="B2275"/>
          <cell r="F2275" t="str">
            <v>CC-01860683</v>
          </cell>
          <cell r="J2275" t="str">
            <v>Complaint - Breakdown</v>
          </cell>
          <cell r="R2275"/>
          <cell r="AB2275" t="str">
            <v>Visit confirmation pending 07-11-2025
Service charges estimate shared with customer waiting for approval 08-11-2025</v>
          </cell>
        </row>
        <row r="2276">
          <cell r="A2276">
            <v>45968.748229166697</v>
          </cell>
          <cell r="B2276">
            <v>625</v>
          </cell>
          <cell r="F2276" t="str">
            <v>CC-01860656</v>
          </cell>
          <cell r="J2276" t="str">
            <v>Sales Call</v>
          </cell>
          <cell r="R2276" t="str">
            <v>BXCD164464</v>
          </cell>
          <cell r="AB2276" t="str">
            <v>Sales call carried out for HMR update</v>
          </cell>
        </row>
        <row r="2277">
          <cell r="A2277">
            <v>45968.745659722197</v>
          </cell>
          <cell r="B2277">
            <v>1760</v>
          </cell>
          <cell r="F2277" t="str">
            <v>CC-01860643</v>
          </cell>
          <cell r="J2277" t="str">
            <v>Sales Call</v>
          </cell>
          <cell r="R2277" t="str">
            <v>BXAD164301</v>
          </cell>
          <cell r="AB2277" t="str">
            <v>Sales call carried out for HMR update</v>
          </cell>
        </row>
        <row r="2278">
          <cell r="A2278">
            <v>45968.743217592601</v>
          </cell>
          <cell r="B2278">
            <v>1400</v>
          </cell>
          <cell r="F2278" t="str">
            <v>CC-01860628</v>
          </cell>
          <cell r="J2278" t="str">
            <v>Sales Call</v>
          </cell>
          <cell r="R2278" t="str">
            <v>BXAD231957</v>
          </cell>
          <cell r="AB2278" t="str">
            <v>Sales call carried out for HMR update</v>
          </cell>
        </row>
        <row r="2279">
          <cell r="A2279">
            <v>45968.739456018498</v>
          </cell>
          <cell r="B2279">
            <v>710</v>
          </cell>
          <cell r="F2279" t="str">
            <v>CC-01860612</v>
          </cell>
          <cell r="J2279" t="str">
            <v>Sales Call</v>
          </cell>
          <cell r="R2279" t="str">
            <v>BXCD164415</v>
          </cell>
          <cell r="AB2279" t="str">
            <v>Sales call carried out for HMR update</v>
          </cell>
        </row>
        <row r="2280">
          <cell r="A2280">
            <v>45968.737013888902</v>
          </cell>
          <cell r="B2280">
            <v>1760</v>
          </cell>
          <cell r="F2280" t="str">
            <v>CC-01860605</v>
          </cell>
          <cell r="J2280" t="str">
            <v>Sales Call</v>
          </cell>
          <cell r="R2280" t="str">
            <v>BXLD164272</v>
          </cell>
          <cell r="AB2280" t="str">
            <v>Sales call carried out for HMR update</v>
          </cell>
        </row>
        <row r="2281">
          <cell r="A2281">
            <v>45968.734699074099</v>
          </cell>
          <cell r="B2281">
            <v>1850</v>
          </cell>
          <cell r="F2281" t="str">
            <v>CC-01860596</v>
          </cell>
          <cell r="J2281" t="str">
            <v>Sales Call</v>
          </cell>
          <cell r="R2281" t="str">
            <v>BWHD164003</v>
          </cell>
          <cell r="AB2281" t="str">
            <v>Sales call carried out for HMR update</v>
          </cell>
        </row>
        <row r="2282">
          <cell r="A2282">
            <v>45968.732245370396</v>
          </cell>
          <cell r="B2282">
            <v>1670</v>
          </cell>
          <cell r="F2282" t="str">
            <v>CC-01860591</v>
          </cell>
          <cell r="J2282" t="str">
            <v>Sales Call</v>
          </cell>
          <cell r="R2282" t="str">
            <v>BWHD163991</v>
          </cell>
          <cell r="AB2282" t="str">
            <v>Sales call carried out for HMR update</v>
          </cell>
        </row>
        <row r="2283">
          <cell r="A2283">
            <v>45968.729444444398</v>
          </cell>
          <cell r="B2283">
            <v>2510</v>
          </cell>
          <cell r="F2283" t="str">
            <v>CC-01860578</v>
          </cell>
          <cell r="J2283" t="str">
            <v>Sales Call</v>
          </cell>
          <cell r="R2283" t="str">
            <v>BXJD231746</v>
          </cell>
          <cell r="AB2283" t="str">
            <v>Sales call carried out for HMR update</v>
          </cell>
        </row>
        <row r="2284">
          <cell r="A2284">
            <v>45968.7264699074</v>
          </cell>
          <cell r="B2284">
            <v>2475</v>
          </cell>
          <cell r="F2284" t="str">
            <v>CC-01860569</v>
          </cell>
          <cell r="J2284" t="str">
            <v>Sales Call</v>
          </cell>
          <cell r="R2284" t="str">
            <v>BWID164050</v>
          </cell>
          <cell r="AB2284" t="str">
            <v>Sales call carried out for HMR update</v>
          </cell>
        </row>
        <row r="2285">
          <cell r="A2285">
            <v>45968.723692129599</v>
          </cell>
          <cell r="B2285">
            <v>1710</v>
          </cell>
          <cell r="F2285" t="str">
            <v>CC-01860560</v>
          </cell>
          <cell r="J2285" t="str">
            <v>Sales Call</v>
          </cell>
          <cell r="R2285" t="str">
            <v>BXAD121939</v>
          </cell>
          <cell r="AB2285" t="str">
            <v>Sales call carried out for HMR update</v>
          </cell>
        </row>
        <row r="2286">
          <cell r="A2286">
            <v>45968.716203703698</v>
          </cell>
          <cell r="B2286">
            <v>2080</v>
          </cell>
          <cell r="F2286" t="str">
            <v>CC-01860536</v>
          </cell>
          <cell r="J2286" t="str">
            <v>Sales Call</v>
          </cell>
          <cell r="R2286" t="str">
            <v>BWID231682</v>
          </cell>
          <cell r="AB2286" t="str">
            <v>Sales call carried out for HMR update</v>
          </cell>
        </row>
        <row r="2287">
          <cell r="A2287">
            <v>45968.713495370401</v>
          </cell>
          <cell r="B2287">
            <v>1990</v>
          </cell>
          <cell r="F2287" t="str">
            <v>CC-01860520</v>
          </cell>
          <cell r="J2287" t="str">
            <v>Sales Call</v>
          </cell>
          <cell r="R2287" t="str">
            <v>BXLD164263</v>
          </cell>
          <cell r="AB2287" t="str">
            <v>Sales call carried out for HMR update</v>
          </cell>
        </row>
        <row r="2288">
          <cell r="A2288">
            <v>45968.7109837963</v>
          </cell>
          <cell r="B2288">
            <v>2025</v>
          </cell>
          <cell r="F2288" t="str">
            <v>CC-01860511</v>
          </cell>
          <cell r="J2288" t="str">
            <v>Sales Call</v>
          </cell>
          <cell r="R2288" t="str">
            <v>BXKD164219</v>
          </cell>
          <cell r="AB2288" t="str">
            <v>Sales call carried out for HMR update</v>
          </cell>
        </row>
        <row r="2289">
          <cell r="A2289">
            <v>45968.706122685202</v>
          </cell>
          <cell r="B2289">
            <v>2005</v>
          </cell>
          <cell r="F2289" t="str">
            <v>CC-01860494</v>
          </cell>
          <cell r="J2289" t="str">
            <v>Sales Call</v>
          </cell>
          <cell r="R2289" t="str">
            <v>BXAD164288</v>
          </cell>
          <cell r="AB2289" t="str">
            <v>Sales call carried out for HMR update</v>
          </cell>
        </row>
        <row r="2290">
          <cell r="A2290">
            <v>45968.7030324074</v>
          </cell>
          <cell r="B2290">
            <v>4675</v>
          </cell>
          <cell r="F2290" t="str">
            <v>CC-01860486</v>
          </cell>
          <cell r="J2290" t="str">
            <v>Sales Call</v>
          </cell>
          <cell r="R2290" t="str">
            <v>BXKD164206</v>
          </cell>
          <cell r="AB2290" t="str">
            <v>Sales call carried out for HMR update</v>
          </cell>
        </row>
        <row r="2291">
          <cell r="A2291">
            <v>45968.700636574104</v>
          </cell>
          <cell r="B2291">
            <v>1260</v>
          </cell>
          <cell r="F2291" t="str">
            <v>CC-01860478</v>
          </cell>
          <cell r="J2291" t="str">
            <v>Sales Call</v>
          </cell>
          <cell r="R2291" t="str">
            <v>BXLL153793</v>
          </cell>
          <cell r="AB2291" t="str">
            <v>Sales call carried out for HMR update</v>
          </cell>
        </row>
        <row r="2292">
          <cell r="A2292">
            <v>45968.698460648098</v>
          </cell>
          <cell r="B2292">
            <v>2490</v>
          </cell>
          <cell r="F2292" t="str">
            <v>CC-01860473</v>
          </cell>
          <cell r="J2292" t="str">
            <v>Sales Call</v>
          </cell>
          <cell r="R2292" t="str">
            <v>BXKD164199</v>
          </cell>
          <cell r="AB2292" t="str">
            <v>Sales call carried out for HMR update</v>
          </cell>
        </row>
        <row r="2293">
          <cell r="A2293">
            <v>45968.690682870401</v>
          </cell>
          <cell r="B2293">
            <v>510</v>
          </cell>
          <cell r="F2293" t="str">
            <v>CC-01860453</v>
          </cell>
          <cell r="J2293" t="str">
            <v>Sales Call</v>
          </cell>
          <cell r="R2293" t="str">
            <v>BXKD121877</v>
          </cell>
          <cell r="AB2293" t="str">
            <v>Sales call carried out for HMR update</v>
          </cell>
        </row>
        <row r="2294">
          <cell r="A2294">
            <v>45968.687222222201</v>
          </cell>
          <cell r="B2294">
            <v>1440</v>
          </cell>
          <cell r="F2294" t="str">
            <v>CC-01860440</v>
          </cell>
          <cell r="J2294" t="str">
            <v>Sales Call</v>
          </cell>
          <cell r="R2294" t="str">
            <v>BXKD164166</v>
          </cell>
          <cell r="AB2294" t="str">
            <v>Sales call carried out for HMR update</v>
          </cell>
        </row>
        <row r="2295">
          <cell r="A2295">
            <v>45968.684282407397</v>
          </cell>
          <cell r="B2295">
            <v>3270</v>
          </cell>
          <cell r="F2295" t="str">
            <v>CC-01860429</v>
          </cell>
          <cell r="J2295" t="str">
            <v>Sales Call</v>
          </cell>
          <cell r="R2295" t="str">
            <v>BWID164096</v>
          </cell>
          <cell r="AB2295" t="str">
            <v>Sales call carried out for HMR update</v>
          </cell>
        </row>
        <row r="2296">
          <cell r="A2296">
            <v>45968.681585648097</v>
          </cell>
          <cell r="B2296">
            <v>210</v>
          </cell>
          <cell r="F2296" t="str">
            <v>CC-01860423</v>
          </cell>
          <cell r="J2296" t="str">
            <v>Sales Call</v>
          </cell>
          <cell r="R2296" t="str">
            <v>BXKS035317</v>
          </cell>
          <cell r="AB2296" t="str">
            <v>Sales call carried out for HMR update</v>
          </cell>
        </row>
        <row r="2297">
          <cell r="A2297">
            <v>45968.677997685198</v>
          </cell>
          <cell r="B2297">
            <v>1735</v>
          </cell>
          <cell r="F2297" t="str">
            <v>CC-01860415</v>
          </cell>
          <cell r="J2297" t="str">
            <v>Sales Call</v>
          </cell>
          <cell r="R2297" t="str">
            <v>BXKD164174</v>
          </cell>
          <cell r="AB2297" t="str">
            <v>Sales call carried out for HMR update</v>
          </cell>
        </row>
        <row r="2298">
          <cell r="A2298">
            <v>45968.675000000003</v>
          </cell>
          <cell r="B2298">
            <v>190</v>
          </cell>
          <cell r="F2298" t="str">
            <v>CC-01860406</v>
          </cell>
          <cell r="J2298" t="str">
            <v>Sales Call</v>
          </cell>
          <cell r="R2298" t="str">
            <v>BXJD121862</v>
          </cell>
          <cell r="AB2298" t="str">
            <v>Sales call carried out for HMR update</v>
          </cell>
        </row>
        <row r="2299">
          <cell r="A2299">
            <v>45968.669837963003</v>
          </cell>
          <cell r="B2299">
            <v>260</v>
          </cell>
          <cell r="F2299" t="str">
            <v>CC-01860389</v>
          </cell>
          <cell r="J2299" t="str">
            <v>Sales Call</v>
          </cell>
          <cell r="R2299" t="str">
            <v>BXKD231832</v>
          </cell>
          <cell r="AB2299" t="str">
            <v>Sales call carried out for HMR update</v>
          </cell>
        </row>
        <row r="2300">
          <cell r="A2300">
            <v>45968.666597222204</v>
          </cell>
          <cell r="B2300">
            <v>2295</v>
          </cell>
          <cell r="F2300" t="str">
            <v>CC-01860374</v>
          </cell>
          <cell r="J2300" t="str">
            <v>Sales Call</v>
          </cell>
          <cell r="R2300" t="str">
            <v>BWHD164039</v>
          </cell>
          <cell r="AB2300" t="str">
            <v>Sales call carried out for HMR update</v>
          </cell>
        </row>
        <row r="2301">
          <cell r="A2301">
            <v>45968.6635185185</v>
          </cell>
          <cell r="B2301">
            <v>2995</v>
          </cell>
          <cell r="F2301" t="str">
            <v>CC-01860363</v>
          </cell>
          <cell r="J2301" t="str">
            <v>Sales Call</v>
          </cell>
          <cell r="R2301" t="str">
            <v>BXJD164132</v>
          </cell>
          <cell r="AB2301" t="str">
            <v>Sales call carried out for HMR update</v>
          </cell>
        </row>
        <row r="2302">
          <cell r="A2302">
            <v>45968.658078703702</v>
          </cell>
          <cell r="B2302">
            <v>2960</v>
          </cell>
          <cell r="F2302" t="str">
            <v>CC-01860348</v>
          </cell>
          <cell r="J2302" t="str">
            <v>Sales Call</v>
          </cell>
          <cell r="R2302" t="str">
            <v>BXJD164130</v>
          </cell>
          <cell r="AB2302" t="str">
            <v>Sales call carried out for HMR update</v>
          </cell>
        </row>
        <row r="2303">
          <cell r="A2303">
            <v>45968.655416666697</v>
          </cell>
          <cell r="B2303">
            <v>310</v>
          </cell>
          <cell r="F2303" t="str">
            <v>CC-01860337</v>
          </cell>
          <cell r="J2303" t="str">
            <v>Sales Call</v>
          </cell>
          <cell r="R2303" t="str">
            <v>BXKD231814</v>
          </cell>
          <cell r="AB2303" t="str">
            <v>Sales call carried out for HMR update</v>
          </cell>
        </row>
        <row r="2304">
          <cell r="A2304">
            <v>45968.651631944398</v>
          </cell>
          <cell r="B2304">
            <v>330</v>
          </cell>
          <cell r="F2304" t="str">
            <v>CC-01860323</v>
          </cell>
          <cell r="J2304" t="str">
            <v>Sales Call</v>
          </cell>
          <cell r="R2304" t="str">
            <v>BXKD121881</v>
          </cell>
          <cell r="AB2304" t="str">
            <v>Sales call carried out for HMR update</v>
          </cell>
        </row>
        <row r="2305">
          <cell r="A2305">
            <v>45968.647824074098</v>
          </cell>
          <cell r="B2305">
            <v>3360</v>
          </cell>
          <cell r="F2305" t="str">
            <v>CC-01860304</v>
          </cell>
          <cell r="J2305" t="str">
            <v>Sales Call</v>
          </cell>
          <cell r="R2305" t="str">
            <v>BXJD164143</v>
          </cell>
          <cell r="AB2305" t="str">
            <v>Sales call carried out for HMR update</v>
          </cell>
        </row>
        <row r="2306">
          <cell r="A2306">
            <v>45968.643078703702</v>
          </cell>
          <cell r="B2306">
            <v>1450</v>
          </cell>
          <cell r="F2306" t="str">
            <v>CC-01860283</v>
          </cell>
          <cell r="J2306" t="str">
            <v>Sales Call</v>
          </cell>
          <cell r="R2306" t="str">
            <v>BXJD121872</v>
          </cell>
          <cell r="AB2306" t="str">
            <v>Sales call carried out for HMR update</v>
          </cell>
        </row>
        <row r="2307">
          <cell r="A2307">
            <v>45968.6399074074</v>
          </cell>
          <cell r="B2307">
            <v>1410</v>
          </cell>
          <cell r="F2307" t="str">
            <v>CC-01860263</v>
          </cell>
          <cell r="J2307" t="str">
            <v>Sales Call</v>
          </cell>
          <cell r="R2307" t="str">
            <v>BWID164076</v>
          </cell>
          <cell r="AB2307" t="str">
            <v>Sales call carried out for HMR update</v>
          </cell>
        </row>
        <row r="2308">
          <cell r="A2308">
            <v>45968.637118055602</v>
          </cell>
          <cell r="B2308">
            <v>1470</v>
          </cell>
          <cell r="F2308" t="str">
            <v>CC-01860256</v>
          </cell>
          <cell r="J2308" t="str">
            <v>Sales Call</v>
          </cell>
          <cell r="R2308" t="str">
            <v>BWID164091</v>
          </cell>
          <cell r="AB2308" t="str">
            <v>Sales call carried out for HMR update</v>
          </cell>
        </row>
        <row r="2309">
          <cell r="A2309">
            <v>45968.634583333303</v>
          </cell>
          <cell r="B2309">
            <v>3535</v>
          </cell>
          <cell r="F2309" t="str">
            <v>CC-01860247</v>
          </cell>
          <cell r="J2309" t="str">
            <v>Sales Call</v>
          </cell>
          <cell r="R2309" t="str">
            <v>BWID164054</v>
          </cell>
          <cell r="AB2309" t="str">
            <v>Sales call carried out for HMR update</v>
          </cell>
        </row>
        <row r="2310">
          <cell r="A2310">
            <v>45968.631979166697</v>
          </cell>
          <cell r="B2310">
            <v>4770</v>
          </cell>
          <cell r="F2310" t="str">
            <v>CC-01860240</v>
          </cell>
          <cell r="J2310" t="str">
            <v>Sales Call</v>
          </cell>
          <cell r="R2310" t="str">
            <v>BWED163889</v>
          </cell>
          <cell r="AB2310" t="str">
            <v>Sales call carried out for HMR update</v>
          </cell>
        </row>
        <row r="2311">
          <cell r="A2311">
            <v>45968.629317129598</v>
          </cell>
          <cell r="B2311">
            <v>1445</v>
          </cell>
          <cell r="F2311" t="str">
            <v>CC-01860235</v>
          </cell>
          <cell r="J2311" t="str">
            <v>Sales Call</v>
          </cell>
          <cell r="R2311" t="str">
            <v>BWID164086</v>
          </cell>
          <cell r="AB2311" t="str">
            <v>Sales call carried out for HMR update</v>
          </cell>
        </row>
        <row r="2312">
          <cell r="A2312">
            <v>45968.626400462999</v>
          </cell>
          <cell r="B2312">
            <v>2035</v>
          </cell>
          <cell r="F2312" t="str">
            <v>CC-01860226</v>
          </cell>
          <cell r="J2312" t="str">
            <v>Sales Call</v>
          </cell>
          <cell r="R2312" t="str">
            <v>BWID220970</v>
          </cell>
          <cell r="AB2312" t="str">
            <v>Sales call carried out for HMR update</v>
          </cell>
        </row>
        <row r="2313">
          <cell r="A2313">
            <v>45968.623587962997</v>
          </cell>
          <cell r="B2313">
            <v>5515</v>
          </cell>
          <cell r="F2313" t="str">
            <v>CC-01860212</v>
          </cell>
          <cell r="J2313" t="str">
            <v>Sales Call</v>
          </cell>
          <cell r="R2313" t="str">
            <v>BWHD231642</v>
          </cell>
          <cell r="AB2313" t="str">
            <v>Sales call carried out for HMR update</v>
          </cell>
        </row>
        <row r="2314">
          <cell r="A2314">
            <v>45968.620983796303</v>
          </cell>
          <cell r="B2314">
            <v>4000</v>
          </cell>
          <cell r="F2314" t="str">
            <v>CC-01860203</v>
          </cell>
          <cell r="J2314" t="str">
            <v>Sales Call</v>
          </cell>
          <cell r="R2314" t="str">
            <v>BWHD163996</v>
          </cell>
          <cell r="AB2314" t="str">
            <v>Sales call carried out for HMR update</v>
          </cell>
        </row>
        <row r="2315">
          <cell r="A2315">
            <v>45968.618229166699</v>
          </cell>
          <cell r="B2315">
            <v>3955</v>
          </cell>
          <cell r="F2315" t="str">
            <v>CC-01860192</v>
          </cell>
          <cell r="J2315" t="str">
            <v>Sales Call</v>
          </cell>
          <cell r="R2315" t="str">
            <v>BWHD164004</v>
          </cell>
          <cell r="AB2315" t="str">
            <v>Sales call carried out for HMR update</v>
          </cell>
        </row>
        <row r="2316">
          <cell r="A2316">
            <v>45968.614814814799</v>
          </cell>
          <cell r="B2316">
            <v>2530</v>
          </cell>
          <cell r="F2316" t="str">
            <v>CC-01860181</v>
          </cell>
          <cell r="J2316" t="str">
            <v>Sales Call</v>
          </cell>
          <cell r="R2316" t="str">
            <v>BWHD121813</v>
          </cell>
          <cell r="AB2316" t="str">
            <v>Sales call carried out for HMR update</v>
          </cell>
        </row>
        <row r="2317">
          <cell r="A2317">
            <v>45968.611736111103</v>
          </cell>
          <cell r="B2317">
            <v>1695</v>
          </cell>
          <cell r="F2317" t="str">
            <v>CC-01860170</v>
          </cell>
          <cell r="J2317" t="str">
            <v>Sales Call</v>
          </cell>
          <cell r="R2317" t="str">
            <v>BWFD163931</v>
          </cell>
          <cell r="AB2317" t="str">
            <v>Sales call carried out for HMR update</v>
          </cell>
        </row>
        <row r="2318">
          <cell r="A2318">
            <v>45968.609189814801</v>
          </cell>
          <cell r="B2318">
            <v>4250</v>
          </cell>
          <cell r="F2318" t="str">
            <v>CC-01860157</v>
          </cell>
          <cell r="J2318" t="str">
            <v>Sales Call</v>
          </cell>
          <cell r="R2318" t="str">
            <v>BWHD164015</v>
          </cell>
          <cell r="AB2318" t="str">
            <v>Sales call carried out for HMR update</v>
          </cell>
        </row>
        <row r="2319">
          <cell r="A2319">
            <v>45968.606898148202</v>
          </cell>
          <cell r="B2319">
            <v>2300</v>
          </cell>
          <cell r="F2319" t="str">
            <v>CC-01860151</v>
          </cell>
          <cell r="J2319" t="str">
            <v>Sales Call</v>
          </cell>
          <cell r="R2319" t="str">
            <v>BWFD163947</v>
          </cell>
          <cell r="AB2319" t="str">
            <v>Sales call carried out for HMR update</v>
          </cell>
        </row>
        <row r="2320">
          <cell r="A2320">
            <v>45968.604583333297</v>
          </cell>
          <cell r="B2320">
            <v>1450</v>
          </cell>
          <cell r="F2320" t="str">
            <v>CC-01860143</v>
          </cell>
          <cell r="J2320" t="str">
            <v>Sales Call</v>
          </cell>
          <cell r="R2320" t="str">
            <v>BWFD163937</v>
          </cell>
          <cell r="AB2320" t="str">
            <v>Sales call carried out for HMR update</v>
          </cell>
        </row>
        <row r="2321">
          <cell r="A2321">
            <v>45968.593472222201</v>
          </cell>
          <cell r="B2321">
            <v>19609</v>
          </cell>
          <cell r="F2321" t="str">
            <v>CC-01860114</v>
          </cell>
          <cell r="J2321" t="str">
            <v>Schedule Service</v>
          </cell>
          <cell r="R2321" t="str">
            <v>BPIC370386</v>
          </cell>
          <cell r="AB2321" t="str">
            <v>Attend the site for scheduled service so change air filter, oil filter, air oil separator, motor greasing and oil. Then start the unit found running ok</v>
          </cell>
        </row>
        <row r="2322">
          <cell r="A2322">
            <v>45968.592361111099</v>
          </cell>
          <cell r="B2322">
            <v>37069</v>
          </cell>
          <cell r="F2322" t="str">
            <v>CC-01860107</v>
          </cell>
          <cell r="J2322" t="str">
            <v>Schedule Service</v>
          </cell>
          <cell r="R2322" t="str">
            <v>BRCC372871</v>
          </cell>
          <cell r="AB2322" t="str">
            <v>Attend the site for scheduled service so change air filter, oil filter, air oil separator, motor greasing and oil. Then start the unit found running ok</v>
          </cell>
        </row>
        <row r="2323">
          <cell r="A2323">
            <v>45968.587349537003</v>
          </cell>
          <cell r="B2323">
            <v>114</v>
          </cell>
          <cell r="F2323" t="str">
            <v>CC-01860091</v>
          </cell>
          <cell r="J2323" t="str">
            <v>Field Campaign</v>
          </cell>
          <cell r="R2323" t="str">
            <v>BYFD232840</v>
          </cell>
          <cell r="AB2323" t="str">
            <v>Attend the site for field campaign in which shroud MTG Bracket modification work done. Firstly open the old shroud lift bail and O-mount L-H and R-H side. After then twelve numbers of M-ten size drill done to fix up the new shroud MTG bracket on both side with twelve numbers of M-sixteen number bolt with plain washer, spring washer and lock nut from back side of the shroud assembly. After the fix up the L-H and R-H side shroud lift bail with eight numbers of M-sixteen number Bolt, plain washer and Spring washer. After modification work done start the excavator and march the unit for some distance found that the vibration of fan shroud with new MTG bracket is very less than the old O-mount bracket which also give strength to cooler and radiator AVMs.</v>
          </cell>
        </row>
        <row r="2324">
          <cell r="A2324">
            <v>45968.293923611098</v>
          </cell>
          <cell r="B2324">
            <v>27540</v>
          </cell>
          <cell r="F2324" t="str">
            <v>CC-01859422</v>
          </cell>
          <cell r="J2324" t="str">
            <v>Schedule Service - AMC</v>
          </cell>
          <cell r="R2324" t="str">
            <v>BSCS037349</v>
          </cell>
          <cell r="AB2324" t="str">
            <v>AMC visit carried out</v>
          </cell>
        </row>
        <row r="2325">
          <cell r="A2325">
            <v>45968.293703703697</v>
          </cell>
          <cell r="B2325">
            <v>34775</v>
          </cell>
          <cell r="F2325" t="str">
            <v>CC-01859420</v>
          </cell>
          <cell r="J2325" t="str">
            <v>Schedule Service - AMC</v>
          </cell>
          <cell r="R2325" t="str">
            <v>BRAS033261</v>
          </cell>
          <cell r="AB2325" t="str">
            <v>AMC visit carried out</v>
          </cell>
        </row>
        <row r="2326">
          <cell r="A2326">
            <v>45967.909745370402</v>
          </cell>
          <cell r="B2326">
            <v>3900</v>
          </cell>
          <cell r="F2326" t="str">
            <v>CC-01859028</v>
          </cell>
          <cell r="J2326" t="str">
            <v>Sales Call</v>
          </cell>
          <cell r="R2326" t="str">
            <v>BWED163893</v>
          </cell>
          <cell r="AB2326" t="str">
            <v>Sales call carried out for HMR update</v>
          </cell>
        </row>
        <row r="2327">
          <cell r="A2327">
            <v>45967.905115740701</v>
          </cell>
          <cell r="B2327">
            <v>3900</v>
          </cell>
          <cell r="F2327" t="str">
            <v>CC-01859023</v>
          </cell>
          <cell r="J2327" t="str">
            <v>Sales Call</v>
          </cell>
          <cell r="R2327" t="str">
            <v>BWFD163940</v>
          </cell>
          <cell r="AB2327" t="str">
            <v>Sales call carried out for HMR update</v>
          </cell>
        </row>
        <row r="2328">
          <cell r="A2328">
            <v>45967.900173611102</v>
          </cell>
          <cell r="B2328">
            <v>2910</v>
          </cell>
          <cell r="F2328" t="str">
            <v>CC-01859015</v>
          </cell>
          <cell r="J2328" t="str">
            <v>Sales Call</v>
          </cell>
          <cell r="R2328" t="str">
            <v>BWGD163984</v>
          </cell>
          <cell r="AB2328" t="str">
            <v>Sales call carried out for HMR udate</v>
          </cell>
        </row>
        <row r="2329">
          <cell r="A2329">
            <v>45967.872604166703</v>
          </cell>
          <cell r="B2329">
            <v>4740</v>
          </cell>
          <cell r="F2329" t="str">
            <v>CC-01859006</v>
          </cell>
          <cell r="J2329" t="str">
            <v>Sales Call</v>
          </cell>
          <cell r="R2329" t="str">
            <v>BVGD121497</v>
          </cell>
          <cell r="AB2329" t="str">
            <v>Sales call carried out for HMR update</v>
          </cell>
        </row>
        <row r="2330">
          <cell r="A2330">
            <v>45967.750324074099</v>
          </cell>
          <cell r="B2330">
            <v>23418</v>
          </cell>
          <cell r="F2330" t="str">
            <v>CC-01858916</v>
          </cell>
          <cell r="J2330" t="str">
            <v>General Service</v>
          </cell>
          <cell r="R2330" t="str">
            <v>BREC373538</v>
          </cell>
          <cell r="AB2330" t="str">
            <v>Attend the site for scheduled service so change air filter, oil filter, air oil separator, motor greasing and All valve kit and oil. Then start the unit found running ok.</v>
          </cell>
        </row>
        <row r="2331">
          <cell r="A2331">
            <v>45966.668749999997</v>
          </cell>
          <cell r="B2331">
            <v>20</v>
          </cell>
          <cell r="F2331" t="str">
            <v>CC-01857100</v>
          </cell>
          <cell r="J2331" t="str">
            <v>Sales Call</v>
          </cell>
          <cell r="R2331" t="str">
            <v>BYGD232855</v>
          </cell>
          <cell r="AB2331" t="str">
            <v>Sales call carried out for HMR update</v>
          </cell>
        </row>
        <row r="2332">
          <cell r="A2332">
            <v>45966.666666666664</v>
          </cell>
          <cell r="B2332">
            <v>3735</v>
          </cell>
          <cell r="F2332" t="str">
            <v>CC-01857080</v>
          </cell>
          <cell r="J2332" t="str">
            <v>Sales Call</v>
          </cell>
          <cell r="R2332" t="str">
            <v>BWED163867</v>
          </cell>
          <cell r="AB2332" t="str">
            <v>Sales call carried out for HMR update</v>
          </cell>
        </row>
        <row r="2333">
          <cell r="A2333">
            <v>45966.663194444445</v>
          </cell>
          <cell r="B2333">
            <v>4640</v>
          </cell>
          <cell r="F2333" t="str">
            <v>CC-01857065</v>
          </cell>
          <cell r="J2333" t="str">
            <v>Sales Call</v>
          </cell>
          <cell r="R2333" t="str">
            <v>BXKD164191</v>
          </cell>
          <cell r="AB2333" t="str">
            <v>Sales call carried out for HMR update</v>
          </cell>
        </row>
        <row r="2334">
          <cell r="A2334">
            <v>45966.660416666666</v>
          </cell>
          <cell r="B2334">
            <v>1210</v>
          </cell>
          <cell r="F2334" t="str">
            <v>CC-01857039</v>
          </cell>
          <cell r="J2334" t="str">
            <v>Sales Call</v>
          </cell>
          <cell r="R2334" t="str">
            <v>BWLD163588</v>
          </cell>
          <cell r="AB2334" t="str">
            <v>Sales call carried out for HMR update</v>
          </cell>
        </row>
        <row r="2335">
          <cell r="A2335">
            <v>45966.658333333333</v>
          </cell>
          <cell r="B2335">
            <v>4315</v>
          </cell>
          <cell r="F2335" t="str">
            <v>CC-01857025</v>
          </cell>
          <cell r="J2335" t="str">
            <v>Sales Call</v>
          </cell>
          <cell r="R2335" t="str">
            <v>BVGD163301</v>
          </cell>
          <cell r="AB2335" t="str">
            <v>Sales call carried out for HMR update</v>
          </cell>
        </row>
        <row r="2336">
          <cell r="A2336">
            <v>45966.655555555553</v>
          </cell>
          <cell r="B2336">
            <v>1655</v>
          </cell>
          <cell r="F2336" t="str">
            <v>CC-01857017</v>
          </cell>
          <cell r="J2336" t="str">
            <v>Sales Call</v>
          </cell>
          <cell r="R2336" t="str">
            <v>BWJD163502</v>
          </cell>
          <cell r="AB2336" t="str">
            <v>Sales call carried out for HMR update</v>
          </cell>
        </row>
        <row r="2337">
          <cell r="A2337">
            <v>45966.65347222222</v>
          </cell>
          <cell r="B2337">
            <v>5910</v>
          </cell>
          <cell r="F2337" t="str">
            <v>CC-01857011</v>
          </cell>
          <cell r="J2337" t="str">
            <v>Sales Call</v>
          </cell>
          <cell r="R2337" t="str">
            <v>BVHD163388</v>
          </cell>
          <cell r="AB2337" t="str">
            <v>Sales call carried out for HMR update</v>
          </cell>
        </row>
        <row r="2338">
          <cell r="A2338">
            <v>45966.650694444441</v>
          </cell>
          <cell r="B2338">
            <v>4670</v>
          </cell>
          <cell r="F2338" t="str">
            <v>CC-01857000</v>
          </cell>
          <cell r="J2338" t="str">
            <v>Sales Call</v>
          </cell>
          <cell r="R2338" t="str">
            <v>BWLD231334</v>
          </cell>
          <cell r="AB2338" t="str">
            <v>Sales call carried out for HMR update</v>
          </cell>
        </row>
        <row r="2339">
          <cell r="A2339">
            <v>45966.647222222222</v>
          </cell>
          <cell r="B2339">
            <v>4520</v>
          </cell>
          <cell r="F2339" t="str">
            <v>CC-01856989</v>
          </cell>
          <cell r="J2339" t="str">
            <v>Sales Call</v>
          </cell>
          <cell r="R2339" t="str">
            <v>BWLD231345</v>
          </cell>
          <cell r="AB2339" t="str">
            <v>Sales call carried out for HMR update</v>
          </cell>
        </row>
        <row r="2340">
          <cell r="A2340">
            <v>45966.644444444442</v>
          </cell>
          <cell r="B2340">
            <v>2240</v>
          </cell>
          <cell r="F2340" t="str">
            <v>CC-01856982</v>
          </cell>
          <cell r="J2340" t="str">
            <v>Sales Call</v>
          </cell>
          <cell r="R2340" t="str">
            <v>BWCD121690</v>
          </cell>
          <cell r="AB2340" t="str">
            <v>Sales call carried out for HMR update</v>
          </cell>
        </row>
        <row r="2341">
          <cell r="A2341">
            <v>45966.642361111109</v>
          </cell>
          <cell r="B2341">
            <v>7170</v>
          </cell>
          <cell r="F2341" t="str">
            <v>CC-01856978</v>
          </cell>
          <cell r="J2341" t="str">
            <v>Sales Call</v>
          </cell>
          <cell r="R2341" t="str">
            <v>BRJD160605</v>
          </cell>
          <cell r="AB2341" t="str">
            <v>Sales call carried out for HMR update</v>
          </cell>
        </row>
        <row r="2342">
          <cell r="A2342">
            <v>45966.63958333333</v>
          </cell>
          <cell r="B2342">
            <v>5935</v>
          </cell>
          <cell r="F2342" t="str">
            <v>CC-01856971</v>
          </cell>
          <cell r="J2342" t="str">
            <v>Sales Call</v>
          </cell>
          <cell r="R2342" t="str">
            <v>BQCD160098</v>
          </cell>
          <cell r="AB2342" t="str">
            <v>Sales call carried out for HMR update</v>
          </cell>
        </row>
        <row r="2343">
          <cell r="A2343">
            <v>45966.637499999997</v>
          </cell>
          <cell r="B2343">
            <v>7170</v>
          </cell>
          <cell r="F2343" t="str">
            <v>CC-01856955</v>
          </cell>
          <cell r="J2343" t="str">
            <v>Sales Call</v>
          </cell>
          <cell r="R2343" t="str">
            <v>BRGD161212</v>
          </cell>
          <cell r="AB2343" t="str">
            <v>Sales call carried out for HMR update</v>
          </cell>
        </row>
        <row r="2344">
          <cell r="A2344">
            <v>45966.634722222225</v>
          </cell>
          <cell r="B2344">
            <v>1880</v>
          </cell>
          <cell r="F2344" t="str">
            <v>CC-01856937</v>
          </cell>
          <cell r="J2344" t="str">
            <v>Sales Call</v>
          </cell>
          <cell r="R2344" t="str">
            <v>BWBD163707</v>
          </cell>
          <cell r="AB2344" t="str">
            <v>Sales call carried out for HMR update</v>
          </cell>
        </row>
        <row r="2345">
          <cell r="A2345">
            <v>45966.631944444445</v>
          </cell>
          <cell r="B2345">
            <v>2275</v>
          </cell>
          <cell r="F2345" t="str">
            <v>CC-01856929</v>
          </cell>
          <cell r="J2345" t="str">
            <v>Sales Call</v>
          </cell>
          <cell r="R2345" t="str">
            <v>BWLD163608</v>
          </cell>
          <cell r="AB2345" t="str">
            <v>Sales call carried out for HMR update</v>
          </cell>
        </row>
        <row r="2346">
          <cell r="A2346">
            <v>45966.617361111108</v>
          </cell>
          <cell r="B2346">
            <v>4790</v>
          </cell>
          <cell r="F2346" t="str">
            <v>CC-01856907</v>
          </cell>
          <cell r="J2346" t="str">
            <v>Sales Call</v>
          </cell>
          <cell r="R2346" t="str">
            <v>BWAD163680</v>
          </cell>
          <cell r="AB2346" t="str">
            <v>Sales call carried out for HMR update</v>
          </cell>
        </row>
        <row r="2347">
          <cell r="A2347">
            <v>45966.613194444442</v>
          </cell>
          <cell r="B2347">
            <v>6845</v>
          </cell>
          <cell r="F2347" t="str">
            <v>CC-01856886</v>
          </cell>
          <cell r="J2347" t="str">
            <v>Sales Call</v>
          </cell>
          <cell r="R2347" t="str">
            <v>BVED163244</v>
          </cell>
          <cell r="AB2347" t="str">
            <v>Sales call carried out for HMR update</v>
          </cell>
        </row>
        <row r="2348">
          <cell r="A2348">
            <v>45966.609722222223</v>
          </cell>
          <cell r="B2348">
            <v>4800</v>
          </cell>
          <cell r="F2348" t="str">
            <v>CC-01856873</v>
          </cell>
          <cell r="J2348" t="str">
            <v>Sales Call</v>
          </cell>
          <cell r="R2348" t="str">
            <v>BWKD163543</v>
          </cell>
          <cell r="AB2348" t="str">
            <v>Sales call carried out for HMR update</v>
          </cell>
        </row>
        <row r="2349">
          <cell r="A2349">
            <v>45966.592361111114</v>
          </cell>
          <cell r="B2349">
            <v>4670</v>
          </cell>
          <cell r="F2349" t="str">
            <v>CC-01856816</v>
          </cell>
          <cell r="J2349" t="str">
            <v>Complaint - Running With Problem</v>
          </cell>
          <cell r="R2349" t="str">
            <v>BWLD231334</v>
          </cell>
          <cell r="AB2349" t="str">
            <v>Attend the site for complain of safety valve not working so change the defective safety valve with new from customer stock. Then start the unit found running ok.</v>
          </cell>
        </row>
        <row r="2350">
          <cell r="A2350">
            <v>45966.590277777781</v>
          </cell>
          <cell r="B2350">
            <v>995</v>
          </cell>
          <cell r="F2350" t="str">
            <v>CC-01856813</v>
          </cell>
          <cell r="J2350" t="str">
            <v>Complaint - Running With Problem</v>
          </cell>
          <cell r="R2350" t="str">
            <v>BYLD201693</v>
          </cell>
          <cell r="AB2350" t="str">
            <v>Attend the site for complain of high temperatures tripping so change spring NC TVB, NC TVB ASSY EG90, PISTON ELEMENTS UNDER FOC basis. Then start the unit found running ok.</v>
          </cell>
        </row>
        <row r="2351">
          <cell r="A2351">
            <v>45966.586111111108</v>
          </cell>
          <cell r="B2351">
            <v>3135</v>
          </cell>
          <cell r="F2351" t="str">
            <v>CC-01856800</v>
          </cell>
          <cell r="J2351" t="str">
            <v>Sales Call</v>
          </cell>
          <cell r="R2351" t="str">
            <v>BWKD163512</v>
          </cell>
          <cell r="AB2351" t="str">
            <v>Sales call carried out for HMR update</v>
          </cell>
        </row>
        <row r="2352">
          <cell r="A2352">
            <v>45966.582638888889</v>
          </cell>
          <cell r="B2352">
            <v>4475</v>
          </cell>
          <cell r="F2352" t="str">
            <v>CC-01856796</v>
          </cell>
          <cell r="J2352" t="str">
            <v>Sales Call</v>
          </cell>
          <cell r="R2352" t="str">
            <v>BVFD163261</v>
          </cell>
          <cell r="AB2352" t="str">
            <v>Sales call carried out for HMR update</v>
          </cell>
        </row>
        <row r="2353">
          <cell r="A2353">
            <v>45966.580555555556</v>
          </cell>
          <cell r="B2353">
            <v>4686</v>
          </cell>
          <cell r="F2353" t="str">
            <v>CC-01856792</v>
          </cell>
          <cell r="J2353" t="str">
            <v>Sales Call</v>
          </cell>
          <cell r="R2353" t="str">
            <v>BVGD163308</v>
          </cell>
          <cell r="AB2353" t="str">
            <v>Sales call carried out for HMR update</v>
          </cell>
        </row>
        <row r="2354">
          <cell r="A2354">
            <v>45966.578472222223</v>
          </cell>
          <cell r="B2354">
            <v>3090</v>
          </cell>
          <cell r="F2354" t="str">
            <v>CC-01856787</v>
          </cell>
          <cell r="J2354" t="str">
            <v>Sales Call</v>
          </cell>
          <cell r="R2354" t="str">
            <v>BVHD163336</v>
          </cell>
          <cell r="AB2354" t="str">
            <v>Sales call carried out for HMR update</v>
          </cell>
        </row>
        <row r="2355">
          <cell r="A2355">
            <v>45966.575694444444</v>
          </cell>
          <cell r="B2355">
            <v>3815</v>
          </cell>
          <cell r="F2355" t="str">
            <v>CC-01856774</v>
          </cell>
          <cell r="J2355" t="str">
            <v>Sales Call</v>
          </cell>
          <cell r="R2355" t="str">
            <v>BVHD163366</v>
          </cell>
          <cell r="AB2355" t="str">
            <v>Sales call carried out for HMR update</v>
          </cell>
        </row>
        <row r="2356">
          <cell r="A2356">
            <v>45966.573611111111</v>
          </cell>
          <cell r="B2356">
            <v>8180</v>
          </cell>
          <cell r="F2356" t="str">
            <v>CC-01856766</v>
          </cell>
          <cell r="J2356" t="str">
            <v>Sales Call</v>
          </cell>
          <cell r="R2356" t="str">
            <v>BUKD162491</v>
          </cell>
          <cell r="AB2356" t="str">
            <v>Sales call carried out for HMR update</v>
          </cell>
        </row>
        <row r="2357">
          <cell r="A2357">
            <v>45966.570138888892</v>
          </cell>
          <cell r="B2357">
            <v>7768</v>
          </cell>
          <cell r="F2357" t="str">
            <v>CC-01856754</v>
          </cell>
          <cell r="J2357" t="str">
            <v>Sales Call</v>
          </cell>
          <cell r="R2357" t="str">
            <v>BUKD162500</v>
          </cell>
          <cell r="AB2357" t="str">
            <v>Sales call carried out for HMR update</v>
          </cell>
        </row>
        <row r="2358">
          <cell r="A2358">
            <v>45966.567361111112</v>
          </cell>
          <cell r="B2358">
            <v>5960</v>
          </cell>
          <cell r="F2358" t="str">
            <v>CC-01856745</v>
          </cell>
          <cell r="J2358" t="str">
            <v>Sales Call</v>
          </cell>
          <cell r="R2358" t="str">
            <v>BQKD200046</v>
          </cell>
          <cell r="AB2358" t="str">
            <v>Sales call carried out for HMR update</v>
          </cell>
        </row>
        <row r="2359">
          <cell r="A2359">
            <v>45966.56527777778</v>
          </cell>
          <cell r="B2359">
            <v>14415</v>
          </cell>
          <cell r="F2359" t="str">
            <v>CC-01856735</v>
          </cell>
          <cell r="J2359" t="str">
            <v>Sales Call</v>
          </cell>
          <cell r="R2359" t="str">
            <v>BSCD161691</v>
          </cell>
          <cell r="AB2359" t="str">
            <v>Sales call carried out for HMR update</v>
          </cell>
        </row>
        <row r="2360">
          <cell r="A2360">
            <v>45966.563194444447</v>
          </cell>
          <cell r="B2360">
            <v>27140</v>
          </cell>
          <cell r="F2360" t="str">
            <v>CC-01856729</v>
          </cell>
          <cell r="J2360" t="str">
            <v>Sales Call</v>
          </cell>
          <cell r="R2360" t="str">
            <v>BMJD200014</v>
          </cell>
          <cell r="AB2360" t="str">
            <v>Sales call carried out for HMR update</v>
          </cell>
        </row>
        <row r="2361">
          <cell r="A2361">
            <v>45966.561111111114</v>
          </cell>
          <cell r="B2361">
            <v>496</v>
          </cell>
          <cell r="F2361" t="str">
            <v>CC-01856719</v>
          </cell>
          <cell r="J2361" t="str">
            <v>Sales Call</v>
          </cell>
          <cell r="R2361" t="str">
            <v>BSHD120743</v>
          </cell>
          <cell r="AB2361" t="str">
            <v>Sales call carried out for HMR update</v>
          </cell>
        </row>
        <row r="2362">
          <cell r="A2362">
            <v>45966.558333333334</v>
          </cell>
          <cell r="B2362">
            <v>496</v>
          </cell>
          <cell r="F2362" t="str">
            <v>CC-01856713</v>
          </cell>
          <cell r="J2362" t="str">
            <v>Sales Call</v>
          </cell>
          <cell r="R2362" t="str">
            <v>BSHD120746</v>
          </cell>
          <cell r="AB2362" t="str">
            <v>Sales call carried out for HMR update</v>
          </cell>
        </row>
        <row r="2363">
          <cell r="A2363">
            <v>45966.556250000001</v>
          </cell>
          <cell r="B2363">
            <v>8785</v>
          </cell>
          <cell r="F2363" t="str">
            <v>CC-01856705</v>
          </cell>
          <cell r="J2363" t="str">
            <v>Sales Call</v>
          </cell>
          <cell r="R2363" t="str">
            <v>BSFD161795</v>
          </cell>
          <cell r="AB2363" t="str">
            <v>Sales call carried out for HMR update</v>
          </cell>
        </row>
        <row r="2364">
          <cell r="A2364">
            <v>45966.554166666669</v>
          </cell>
          <cell r="B2364">
            <v>6175</v>
          </cell>
          <cell r="F2364" t="str">
            <v>CC-01856701</v>
          </cell>
          <cell r="J2364" t="str">
            <v>Sales Call</v>
          </cell>
          <cell r="R2364" t="str">
            <v>BTJD162038</v>
          </cell>
          <cell r="AB2364" t="str">
            <v>Sales call carried out for HMR update</v>
          </cell>
        </row>
        <row r="2365">
          <cell r="A2365">
            <v>45966.552083333336</v>
          </cell>
          <cell r="B2365">
            <v>6905</v>
          </cell>
          <cell r="F2365" t="str">
            <v>CC-01856695</v>
          </cell>
          <cell r="J2365" t="str">
            <v>Sales Call</v>
          </cell>
          <cell r="R2365" t="str">
            <v>BSKD200409</v>
          </cell>
          <cell r="AB2365" t="str">
            <v>Sales call carried out for HMR update</v>
          </cell>
        </row>
        <row r="2366">
          <cell r="A2366">
            <v>45966.55</v>
          </cell>
          <cell r="B2366">
            <v>7765</v>
          </cell>
          <cell r="F2366" t="str">
            <v>CC-01856691</v>
          </cell>
          <cell r="J2366" t="str">
            <v>Sales Call</v>
          </cell>
          <cell r="R2366" t="str">
            <v>BVJD162972</v>
          </cell>
          <cell r="AB2366" t="str">
            <v>Sales call carried out for HMR update</v>
          </cell>
        </row>
        <row r="2367">
          <cell r="A2367">
            <v>45966.54583333333</v>
          </cell>
          <cell r="B2367">
            <v>9445</v>
          </cell>
          <cell r="F2367" t="str">
            <v>CC-01856681</v>
          </cell>
          <cell r="J2367" t="str">
            <v>Sales Call</v>
          </cell>
          <cell r="R2367" t="str">
            <v>BTCD162162</v>
          </cell>
          <cell r="AB2367" t="str">
            <v>Sales call carried out for HMR update</v>
          </cell>
        </row>
        <row r="2368">
          <cell r="A2368">
            <v>45966.543055555558</v>
          </cell>
          <cell r="B2368">
            <v>15380</v>
          </cell>
          <cell r="F2368" t="str">
            <v>CC-01856673</v>
          </cell>
          <cell r="J2368" t="str">
            <v>Sales Call</v>
          </cell>
          <cell r="R2368" t="str">
            <v>BTDD162169</v>
          </cell>
          <cell r="AB2368" t="str">
            <v>Sales call carried out for HMR update</v>
          </cell>
        </row>
        <row r="2369">
          <cell r="A2369">
            <v>45966.540972222225</v>
          </cell>
          <cell r="B2369">
            <v>8210</v>
          </cell>
          <cell r="F2369" t="str">
            <v>CC-01856662</v>
          </cell>
          <cell r="J2369" t="str">
            <v>Sales Call</v>
          </cell>
          <cell r="R2369" t="str">
            <v>BTKD162112</v>
          </cell>
          <cell r="AB2369" t="str">
            <v>Sales call carried out for HMR update</v>
          </cell>
        </row>
        <row r="2370">
          <cell r="A2370">
            <v>45966.538194444445</v>
          </cell>
          <cell r="B2370">
            <v>9710</v>
          </cell>
          <cell r="F2370" t="str">
            <v>CC-01856652</v>
          </cell>
          <cell r="J2370" t="str">
            <v>Sales Call</v>
          </cell>
          <cell r="R2370" t="str">
            <v>BTCD162149</v>
          </cell>
          <cell r="AB2370" t="str">
            <v>Sales call carried out for HMR update</v>
          </cell>
        </row>
        <row r="2371">
          <cell r="A2371">
            <v>45966.535416666666</v>
          </cell>
          <cell r="B2371">
            <v>4650</v>
          </cell>
          <cell r="F2371" t="str">
            <v>CC-01856640</v>
          </cell>
          <cell r="J2371" t="str">
            <v>Sales Call</v>
          </cell>
          <cell r="R2371" t="str">
            <v>BTJD162040</v>
          </cell>
          <cell r="AB2371" t="str">
            <v>Sales call carried out for HMR update</v>
          </cell>
        </row>
        <row r="2372">
          <cell r="A2372">
            <v>45966.532638888886</v>
          </cell>
          <cell r="B2372">
            <v>8370</v>
          </cell>
          <cell r="F2372" t="str">
            <v>CC-01856628</v>
          </cell>
          <cell r="J2372" t="str">
            <v>Sales Call</v>
          </cell>
          <cell r="R2372" t="str">
            <v>BSJD161378</v>
          </cell>
          <cell r="AB2372" t="str">
            <v>Sales call carried out for HMR update</v>
          </cell>
        </row>
        <row r="2373">
          <cell r="A2373">
            <v>45966.530555555553</v>
          </cell>
          <cell r="B2373">
            <v>5085</v>
          </cell>
          <cell r="F2373" t="str">
            <v>CC-01856621</v>
          </cell>
          <cell r="J2373" t="str">
            <v>Sales Call</v>
          </cell>
          <cell r="R2373" t="str">
            <v>BTKD162077</v>
          </cell>
          <cell r="AB2373" t="str">
            <v>Sales call carried out for HMR update</v>
          </cell>
        </row>
        <row r="2374">
          <cell r="A2374">
            <v>45966.527777777781</v>
          </cell>
          <cell r="B2374">
            <v>11845</v>
          </cell>
          <cell r="F2374" t="str">
            <v>CC-01856613</v>
          </cell>
          <cell r="J2374" t="str">
            <v>Sales Call</v>
          </cell>
          <cell r="R2374" t="str">
            <v>BTKD162074</v>
          </cell>
          <cell r="AB2374" t="str">
            <v>Sales call carried out for HMR update</v>
          </cell>
        </row>
        <row r="2375">
          <cell r="A2375">
            <v>45966.525000000001</v>
          </cell>
          <cell r="B2375">
            <v>3890</v>
          </cell>
          <cell r="F2375" t="str">
            <v>CC-01856606</v>
          </cell>
          <cell r="J2375" t="str">
            <v>Sales Call</v>
          </cell>
          <cell r="R2375" t="str">
            <v>BSHD161938</v>
          </cell>
          <cell r="AB2375" t="str">
            <v>Sales call carried out for HMR update</v>
          </cell>
        </row>
        <row r="2376">
          <cell r="A2376">
            <v>45966.522916666669</v>
          </cell>
          <cell r="B2376">
            <v>5060</v>
          </cell>
          <cell r="F2376" t="str">
            <v>CC-01856593</v>
          </cell>
          <cell r="J2376" t="str">
            <v>Sales Call</v>
          </cell>
          <cell r="R2376" t="str">
            <v>BSED161766</v>
          </cell>
          <cell r="AB2376" t="str">
            <v>Sales call carried out for HMR update</v>
          </cell>
        </row>
        <row r="2377">
          <cell r="A2377">
            <v>45966.520833333336</v>
          </cell>
          <cell r="B2377">
            <v>8285</v>
          </cell>
          <cell r="F2377" t="str">
            <v>CC-01856582</v>
          </cell>
          <cell r="J2377" t="str">
            <v>Sales Call</v>
          </cell>
          <cell r="R2377" t="str">
            <v>BSID161979</v>
          </cell>
          <cell r="AB2377" t="str">
            <v>Sales call carried out for HMR update</v>
          </cell>
        </row>
        <row r="2378">
          <cell r="A2378">
            <v>45966.518055555556</v>
          </cell>
          <cell r="B2378">
            <v>7165</v>
          </cell>
          <cell r="F2378" t="str">
            <v>CC-01856573</v>
          </cell>
          <cell r="J2378" t="str">
            <v>Sales Call</v>
          </cell>
          <cell r="R2378" t="str">
            <v>BSAD161582</v>
          </cell>
          <cell r="AB2378" t="str">
            <v>Sales call carried out for HMR update</v>
          </cell>
        </row>
        <row r="2379">
          <cell r="A2379">
            <v>45966.515972222223</v>
          </cell>
          <cell r="B2379">
            <v>14880</v>
          </cell>
          <cell r="F2379" t="str">
            <v>CC-01856564</v>
          </cell>
          <cell r="J2379" t="str">
            <v>Sales Call</v>
          </cell>
          <cell r="R2379" t="str">
            <v>BRGD161233</v>
          </cell>
          <cell r="AB2379" t="str">
            <v>Sales call carried out for HMR update</v>
          </cell>
        </row>
        <row r="2380">
          <cell r="A2380">
            <v>45966.513888888891</v>
          </cell>
          <cell r="B2380">
            <v>8830</v>
          </cell>
          <cell r="F2380" t="str">
            <v>CC-01856555</v>
          </cell>
          <cell r="J2380" t="str">
            <v>Sales Call</v>
          </cell>
          <cell r="R2380" t="str">
            <v>BRED161077</v>
          </cell>
          <cell r="AB2380" t="str">
            <v>Sales call carried out for HMR update</v>
          </cell>
        </row>
        <row r="2381">
          <cell r="A2381">
            <v>45966.507638888892</v>
          </cell>
          <cell r="B2381">
            <v>4360</v>
          </cell>
          <cell r="F2381" t="str">
            <v>CC-01856522</v>
          </cell>
          <cell r="J2381" t="str">
            <v>Sales Call</v>
          </cell>
          <cell r="R2381" t="str">
            <v>BSAD161576</v>
          </cell>
          <cell r="AB2381" t="str">
            <v>Sales call carried out for HMR update</v>
          </cell>
        </row>
        <row r="2382">
          <cell r="A2382">
            <v>45966.505555555559</v>
          </cell>
          <cell r="B2382">
            <v>9240</v>
          </cell>
          <cell r="F2382" t="str">
            <v>CC-01856506</v>
          </cell>
          <cell r="J2382" t="str">
            <v>Sales Call</v>
          </cell>
          <cell r="R2382" t="str">
            <v>BSBD161624</v>
          </cell>
          <cell r="AB2382" t="str">
            <v>Sales call carried out for HMR update</v>
          </cell>
        </row>
        <row r="2383">
          <cell r="A2383">
            <v>45966.50277777778</v>
          </cell>
          <cell r="B2383">
            <v>7115</v>
          </cell>
          <cell r="F2383" t="str">
            <v>CC-01856493</v>
          </cell>
          <cell r="J2383" t="str">
            <v>Sales Call</v>
          </cell>
          <cell r="R2383" t="str">
            <v>BRLD160724</v>
          </cell>
          <cell r="AB2383" t="str">
            <v>Sales call carried out for HMR update</v>
          </cell>
        </row>
        <row r="2384">
          <cell r="A2384">
            <v>45966.5</v>
          </cell>
          <cell r="B2384">
            <v>8040</v>
          </cell>
          <cell r="F2384" t="str">
            <v>CC-01856478</v>
          </cell>
          <cell r="J2384" t="str">
            <v>Sales Call</v>
          </cell>
          <cell r="R2384" t="str">
            <v>BRJD160606</v>
          </cell>
          <cell r="AB2384" t="str">
            <v>Sales call carried out for HMR update</v>
          </cell>
        </row>
        <row r="2385">
          <cell r="A2385">
            <v>45966.495833333334</v>
          </cell>
          <cell r="B2385">
            <v>8015</v>
          </cell>
          <cell r="F2385" t="str">
            <v>CC-01856462</v>
          </cell>
          <cell r="J2385" t="str">
            <v>Sales Call</v>
          </cell>
          <cell r="R2385" t="str">
            <v>BRDD161019</v>
          </cell>
          <cell r="AB2385" t="str">
            <v>Sales call carried out for HMR update</v>
          </cell>
        </row>
        <row r="2386">
          <cell r="A2386">
            <v>45966.493750000001</v>
          </cell>
          <cell r="B2386">
            <v>10600</v>
          </cell>
          <cell r="F2386" t="str">
            <v>CC-01856453</v>
          </cell>
          <cell r="J2386" t="str">
            <v>Sales Call</v>
          </cell>
          <cell r="R2386" t="str">
            <v>BRDD161021</v>
          </cell>
          <cell r="AB2386" t="str">
            <v>Sales call carried out for HMR update</v>
          </cell>
        </row>
        <row r="2387">
          <cell r="A2387">
            <v>45966.490972222222</v>
          </cell>
          <cell r="B2387">
            <v>6222</v>
          </cell>
          <cell r="F2387" t="str">
            <v>CC-01856443</v>
          </cell>
          <cell r="J2387" t="str">
            <v>Sales Call</v>
          </cell>
          <cell r="R2387" t="str">
            <v>BQJD120016</v>
          </cell>
          <cell r="AB2387" t="str">
            <v>Sales call carried out for HMR update</v>
          </cell>
        </row>
        <row r="2388">
          <cell r="A2388">
            <v>45966.487500000003</v>
          </cell>
          <cell r="B2388">
            <v>9880</v>
          </cell>
          <cell r="F2388" t="str">
            <v>CC-01856429</v>
          </cell>
          <cell r="J2388" t="str">
            <v>Sales Call</v>
          </cell>
          <cell r="R2388" t="str">
            <v>BMED200254</v>
          </cell>
          <cell r="AB2388" t="str">
            <v>Sales call carried out for HMR update</v>
          </cell>
        </row>
        <row r="2389">
          <cell r="A2389">
            <v>45966.484722222223</v>
          </cell>
          <cell r="B2389">
            <v>7275</v>
          </cell>
          <cell r="F2389" t="str">
            <v>CC-01856416</v>
          </cell>
          <cell r="J2389" t="str">
            <v>Sales Call</v>
          </cell>
          <cell r="R2389" t="str">
            <v>BRAD160803</v>
          </cell>
          <cell r="AB2389" t="str">
            <v>Sales call carried out for HMR update</v>
          </cell>
        </row>
        <row r="2390">
          <cell r="A2390">
            <v>45966.481944444444</v>
          </cell>
          <cell r="B2390">
            <v>7200</v>
          </cell>
          <cell r="F2390" t="str">
            <v>CC-01856409</v>
          </cell>
          <cell r="J2390" t="str">
            <v>Sales Call</v>
          </cell>
          <cell r="R2390" t="str">
            <v>BRGD230256</v>
          </cell>
          <cell r="AB2390" t="str">
            <v>Sales call carried out for HMR update</v>
          </cell>
        </row>
        <row r="2391">
          <cell r="A2391">
            <v>45966.479166666664</v>
          </cell>
          <cell r="B2391">
            <v>7665</v>
          </cell>
          <cell r="F2391" t="str">
            <v>CC-01856406</v>
          </cell>
          <cell r="J2391" t="str">
            <v>Sales Call</v>
          </cell>
          <cell r="R2391" t="str">
            <v>BSDD161729</v>
          </cell>
          <cell r="AB2391" t="str">
            <v>Sales call carried out for HMR update</v>
          </cell>
        </row>
        <row r="2392">
          <cell r="A2392">
            <v>45966.477083333331</v>
          </cell>
          <cell r="B2392">
            <v>7910</v>
          </cell>
          <cell r="F2392" t="str">
            <v>CC-01856397</v>
          </cell>
          <cell r="J2392" t="str">
            <v>Sales Call</v>
          </cell>
          <cell r="R2392" t="str">
            <v>BRAD160816</v>
          </cell>
          <cell r="AB2392" t="str">
            <v>Sales call carried out for HMR update</v>
          </cell>
        </row>
        <row r="2393">
          <cell r="A2393">
            <v>45966.472916666666</v>
          </cell>
          <cell r="B2393">
            <v>6940</v>
          </cell>
          <cell r="F2393" t="str">
            <v>CC-01856380</v>
          </cell>
          <cell r="J2393" t="str">
            <v>Sales Call</v>
          </cell>
          <cell r="R2393" t="str">
            <v>BRED161124</v>
          </cell>
          <cell r="AB2393" t="str">
            <v>Sales call carried out for HMR update</v>
          </cell>
        </row>
        <row r="2394">
          <cell r="A2394">
            <v>45966.469444444447</v>
          </cell>
          <cell r="B2394">
            <v>6920</v>
          </cell>
          <cell r="F2394" t="str">
            <v>CC-01856368</v>
          </cell>
          <cell r="J2394" t="str">
            <v>Sales Call</v>
          </cell>
          <cell r="R2394" t="str">
            <v>BQLD160182</v>
          </cell>
          <cell r="AB2394" t="str">
            <v>Sales call carried out for HMR update</v>
          </cell>
        </row>
        <row r="2395">
          <cell r="A2395">
            <v>45966.461111111108</v>
          </cell>
          <cell r="B2395">
            <v>8320</v>
          </cell>
          <cell r="F2395" t="str">
            <v>CC-01856344</v>
          </cell>
          <cell r="J2395" t="str">
            <v>Sales Call</v>
          </cell>
          <cell r="R2395" t="str">
            <v>BQCD160106</v>
          </cell>
          <cell r="AB2395" t="str">
            <v>Sales call carried out for HMR update</v>
          </cell>
        </row>
        <row r="2396">
          <cell r="A2396">
            <v>45966.458333333336</v>
          </cell>
          <cell r="B2396">
            <v>10910</v>
          </cell>
          <cell r="F2396" t="str">
            <v>CC-01856334</v>
          </cell>
          <cell r="J2396" t="str">
            <v>Sales Call</v>
          </cell>
          <cell r="R2396" t="str">
            <v>BPHD160162</v>
          </cell>
          <cell r="AB2396" t="str">
            <v>Sales call carried out for HMR update</v>
          </cell>
        </row>
        <row r="2397">
          <cell r="A2397">
            <v>45966.454861111109</v>
          </cell>
          <cell r="B2397">
            <v>11205</v>
          </cell>
          <cell r="F2397" t="str">
            <v>CC-01856324</v>
          </cell>
          <cell r="J2397" t="str">
            <v>Sales Call</v>
          </cell>
          <cell r="R2397" t="str">
            <v>BQKD160076</v>
          </cell>
          <cell r="AB2397" t="str">
            <v>Sales call carried out for HMR update</v>
          </cell>
        </row>
        <row r="2398">
          <cell r="A2398">
            <v>45966.45</v>
          </cell>
          <cell r="B2398">
            <v>8860</v>
          </cell>
          <cell r="F2398" t="str">
            <v>CC-01856306</v>
          </cell>
          <cell r="J2398" t="str">
            <v>Sales Call</v>
          </cell>
          <cell r="R2398" t="str">
            <v>BNDD160224</v>
          </cell>
          <cell r="AB2398" t="str">
            <v>Sales call carried out for HMR update</v>
          </cell>
        </row>
        <row r="2399">
          <cell r="A2399">
            <v>45966.447222222225</v>
          </cell>
          <cell r="B2399">
            <v>138220</v>
          </cell>
          <cell r="F2399" t="str">
            <v>CC-01856294</v>
          </cell>
          <cell r="J2399" t="str">
            <v>Sales Call</v>
          </cell>
          <cell r="R2399" t="str">
            <v>BQKD200034</v>
          </cell>
          <cell r="AB2399" t="str">
            <v>Sales call carried out for HMR update</v>
          </cell>
        </row>
        <row r="2400">
          <cell r="A2400">
            <v>45966.444444444445</v>
          </cell>
          <cell r="B2400">
            <v>17145</v>
          </cell>
          <cell r="F2400" t="str">
            <v>CC-01856284</v>
          </cell>
          <cell r="J2400" t="str">
            <v>Sales Call</v>
          </cell>
          <cell r="R2400" t="str">
            <v>BPJD200007</v>
          </cell>
          <cell r="AB2400" t="str">
            <v>Sales call carried out for HMR update</v>
          </cell>
        </row>
        <row r="2401">
          <cell r="A2401">
            <v>45966.441666666666</v>
          </cell>
          <cell r="B2401">
            <v>7345</v>
          </cell>
          <cell r="F2401" t="str">
            <v>CC-01856276</v>
          </cell>
          <cell r="J2401" t="str">
            <v>Sales Call</v>
          </cell>
          <cell r="R2401" t="str">
            <v>BRLD160756</v>
          </cell>
          <cell r="AB2401" t="str">
            <v>Sales call carried out for HMR update</v>
          </cell>
        </row>
        <row r="2402">
          <cell r="A2402">
            <v>45966.439583333333</v>
          </cell>
          <cell r="B2402">
            <v>7830</v>
          </cell>
          <cell r="F2402" t="str">
            <v>CC-01856269</v>
          </cell>
          <cell r="J2402" t="str">
            <v>Sales Call</v>
          </cell>
          <cell r="R2402" t="str">
            <v>GPGD160208</v>
          </cell>
          <cell r="AB2402" t="str">
            <v>Sales call carried out for HMR update</v>
          </cell>
        </row>
        <row r="2403">
          <cell r="A2403">
            <v>45966.435416666667</v>
          </cell>
          <cell r="B2403">
            <v>7830</v>
          </cell>
          <cell r="F2403" t="str">
            <v>CC-01856253</v>
          </cell>
          <cell r="J2403" t="str">
            <v>Sales Call</v>
          </cell>
          <cell r="R2403" t="str">
            <v>BSJD161406</v>
          </cell>
          <cell r="AB2403" t="str">
            <v>Sales call carried out for HMR update</v>
          </cell>
        </row>
        <row r="2404">
          <cell r="A2404">
            <v>45966.433333333334</v>
          </cell>
          <cell r="B2404">
            <v>7060</v>
          </cell>
          <cell r="F2404" t="str">
            <v>CC-01856247</v>
          </cell>
          <cell r="J2404" t="str">
            <v>Sales Call</v>
          </cell>
          <cell r="R2404" t="str">
            <v>BSGD161864</v>
          </cell>
          <cell r="AB2404" t="str">
            <v>Sales call carried out for HMR update</v>
          </cell>
        </row>
        <row r="2405">
          <cell r="A2405">
            <v>45966.430555555555</v>
          </cell>
          <cell r="B2405">
            <v>6710</v>
          </cell>
          <cell r="F2405" t="str">
            <v>CC-01856242</v>
          </cell>
          <cell r="J2405" t="str">
            <v>Sales Call</v>
          </cell>
          <cell r="R2405" t="str">
            <v>BQBD160067</v>
          </cell>
          <cell r="AB2405" t="str">
            <v>Sales call carried out for HMR update</v>
          </cell>
        </row>
        <row r="2406">
          <cell r="A2406">
            <v>45966.4280671296</v>
          </cell>
          <cell r="B2406">
            <v>0</v>
          </cell>
          <cell r="F2406" t="str">
            <v>CC-01856241</v>
          </cell>
          <cell r="J2406" t="str">
            <v>Commissioning</v>
          </cell>
          <cell r="R2406" t="str">
            <v>23972411</v>
          </cell>
          <cell r="AB2406" t="str">
            <v>Commissioning done on dated 05-11-2025</v>
          </cell>
        </row>
        <row r="2407">
          <cell r="A2407">
            <v>45966.425752314797</v>
          </cell>
          <cell r="B2407">
            <v>0</v>
          </cell>
          <cell r="F2407" t="str">
            <v>CC-01856237</v>
          </cell>
          <cell r="J2407" t="str">
            <v>Preservative Measures</v>
          </cell>
          <cell r="R2407" t="str">
            <v>23972411</v>
          </cell>
          <cell r="AB2407" t="str">
            <v>Prior to commissioning, preservative maintenance was carried out on the ELGI Air Drier, Model ELRD-300, at Sheonarain Jaiswals site to ensure the unit remained in optimal condition during its idle period. The work included a thorough external and internal inspection to check for any signs of corrosion or physical damage. All moisture-prone areas were dried and treated with anti-rust solutions. Desiccant media and filters were checked and sealed to avoid moisture ingress. All metallic surfaces were coated with rust preventive oil, and electrical terminals were properly insulated and sealed. Inlet and outlet ports were capped with protective covers to prevent dust or humidity accumulation. The unit was then securely wrapped using industrial-grade weather-resistant material. These preservative measures were performed in line with OEM guidelines to protect the system integrity and to ensure a smooth commissioning process when ready for operation.</v>
          </cell>
        </row>
        <row r="2408">
          <cell r="A2408">
            <v>45966.424548611103</v>
          </cell>
          <cell r="B2408">
            <v>1</v>
          </cell>
          <cell r="F2408" t="str">
            <v>CC-01856233</v>
          </cell>
          <cell r="J2408" t="str">
            <v>Commissioning</v>
          </cell>
          <cell r="R2408" t="str">
            <v>BWIS042002</v>
          </cell>
          <cell r="AB2408" t="str">
            <v>Commissioning done on dated 05-11-2025......Comm date-05-11-2025</v>
          </cell>
        </row>
        <row r="2409">
          <cell r="A2409">
            <v>45966.420740740701</v>
          </cell>
          <cell r="B2409">
            <v>0</v>
          </cell>
          <cell r="F2409" t="str">
            <v>CC-01856227</v>
          </cell>
          <cell r="J2409" t="str">
            <v>Preservative Measures</v>
          </cell>
          <cell r="R2409" t="str">
            <v>BWIS042002</v>
          </cell>
          <cell r="AB2409" t="str">
            <v>Preservative maintenance work was carried out on the ELGi Air Compressor, Model EV 37-7.5 at Palriwal Industries site prior to commissioning, to ensure the unit remains in optimal condition during the storage period. A detailed inspection was performed to check for any signs of damage or corrosion. All critical components were cleaned and treated with rust preventive oil. The compressor oil was topped up to the required level with preservative-grade lubricant to protect internal parts. Moisture traps and air filters were cleaned and sealed. All open ports, including suction and discharge lines, were securely capped to prevent dust or moisture ingress. Electrical terminals and control panels were insulated and sealed with protective wrapping. The entire unit was covered using industrial-grade, weather-resistant material to protect it from environmental exposure. These preventive actions were taken as per ELGis standard storage and preservation guidelines, ensuring the equipment remains fit for smooth commissioning when required. During preservative measures wi change Air filter, oil filter, air oil separator, motor greasing and UT SYNTHETIC oil. Then commissioning work carried out.</v>
          </cell>
        </row>
        <row r="2410">
          <cell r="A2410">
            <v>45966.400000000001</v>
          </cell>
          <cell r="B2410">
            <v>10836</v>
          </cell>
          <cell r="F2410" t="str">
            <v>CC-01856207</v>
          </cell>
          <cell r="J2410" t="str">
            <v>Schedule Service</v>
          </cell>
          <cell r="R2410" t="str">
            <v>BSDC375892</v>
          </cell>
          <cell r="AB2410" t="str">
            <v>Attend the site for scheduled service so change air filter, oil filter air oil separator, motor greasing and oil. Then start the unit found running ok.</v>
          </cell>
        </row>
        <row r="2411">
          <cell r="A2411">
            <v>45966.399305555555</v>
          </cell>
          <cell r="B2411">
            <v>6167</v>
          </cell>
          <cell r="F2411" t="str">
            <v>CC-01856205</v>
          </cell>
          <cell r="J2411" t="str">
            <v>Schedule Service</v>
          </cell>
          <cell r="R2411" t="str">
            <v>BWBC379643</v>
          </cell>
          <cell r="AB2411" t="str">
            <v>Attend the site for scheduled service so change air filter oil filter and oil. Then start the unit found running ok.</v>
          </cell>
        </row>
        <row r="2412">
          <cell r="A2412">
            <v>45966.292361111111</v>
          </cell>
          <cell r="B2412">
            <v>24975</v>
          </cell>
          <cell r="F2412" t="str">
            <v>CC-01856099</v>
          </cell>
          <cell r="J2412" t="str">
            <v>Schedule Service - AMC</v>
          </cell>
          <cell r="R2412" t="str">
            <v>BSCS037531</v>
          </cell>
          <cell r="AB2412" t="str">
            <v>AMC visit carried out</v>
          </cell>
        </row>
        <row r="2413">
          <cell r="A2413">
            <v>45966.279861111114</v>
          </cell>
          <cell r="B2413">
            <v>11225</v>
          </cell>
          <cell r="F2413" t="str">
            <v>CC-01855970</v>
          </cell>
          <cell r="J2413" t="str">
            <v>Schedule Service - AMC</v>
          </cell>
          <cell r="R2413" t="str">
            <v>BWEC370314</v>
          </cell>
          <cell r="AB2413" t="str">
            <v>AMC visit carried out</v>
          </cell>
        </row>
        <row r="2414">
          <cell r="A2414">
            <v>45966.279166666667</v>
          </cell>
          <cell r="B2414">
            <v>7669</v>
          </cell>
          <cell r="F2414" t="str">
            <v>CC-01855966</v>
          </cell>
          <cell r="J2414" t="str">
            <v>Schedule Service - AMC</v>
          </cell>
          <cell r="R2414" t="str">
            <v>BWCC379947</v>
          </cell>
          <cell r="AB2414" t="str">
            <v>AMC visit carried out</v>
          </cell>
        </row>
        <row r="2415">
          <cell r="A2415">
            <v>45965.71875</v>
          </cell>
          <cell r="B2415">
            <v>6100</v>
          </cell>
          <cell r="F2415" t="str">
            <v>CC-01855752</v>
          </cell>
          <cell r="J2415" t="str">
            <v>Sales Call</v>
          </cell>
          <cell r="R2415" t="str">
            <v>BPED200181</v>
          </cell>
          <cell r="AB2415" t="str">
            <v>Sales call carried out for HMR update</v>
          </cell>
        </row>
        <row r="2416">
          <cell r="A2416">
            <v>45965.714583333334</v>
          </cell>
          <cell r="B2416">
            <v>6140</v>
          </cell>
          <cell r="F2416" t="str">
            <v>CC-01855738</v>
          </cell>
          <cell r="J2416" t="str">
            <v>Sales Call</v>
          </cell>
          <cell r="R2416" t="str">
            <v>BRGD161218</v>
          </cell>
          <cell r="AB2416" t="str">
            <v>Sales call carried out for HMR update</v>
          </cell>
        </row>
        <row r="2417">
          <cell r="A2417">
            <v>45965.710416666669</v>
          </cell>
          <cell r="B2417">
            <v>7635</v>
          </cell>
          <cell r="F2417" t="str">
            <v>CC-01855723</v>
          </cell>
          <cell r="J2417" t="str">
            <v>Sales Call</v>
          </cell>
          <cell r="R2417" t="str">
            <v>BSBD161629</v>
          </cell>
          <cell r="AB2417" t="str">
            <v>Sales call carried out for HMR update</v>
          </cell>
        </row>
        <row r="2418">
          <cell r="A2418">
            <v>45965.707638888889</v>
          </cell>
          <cell r="B2418">
            <v>11475</v>
          </cell>
          <cell r="F2418" t="str">
            <v>CC-01855715</v>
          </cell>
          <cell r="J2418" t="str">
            <v>Sales Call</v>
          </cell>
          <cell r="R2418" t="str">
            <v>BPED200187</v>
          </cell>
          <cell r="AB2418" t="str">
            <v>Sales call carried out for HMR update</v>
          </cell>
        </row>
        <row r="2419">
          <cell r="A2419">
            <v>45965.643055555556</v>
          </cell>
          <cell r="B2419">
            <v>12669</v>
          </cell>
          <cell r="F2419" t="str">
            <v>CC-01855495</v>
          </cell>
          <cell r="J2419" t="str">
            <v>Schedule Service</v>
          </cell>
          <cell r="R2419" t="str">
            <v>BWCS032720</v>
          </cell>
          <cell r="AB2419" t="str">
            <v>Attend the site for scheduled service so change air filter, oil filter, air oil separator and oil. Then start the unit found running ok.</v>
          </cell>
        </row>
        <row r="2420">
          <cell r="A2420">
            <v>45965.618750000001</v>
          </cell>
          <cell r="B2420">
            <v>16272</v>
          </cell>
          <cell r="F2420" t="str">
            <v>CC-01855411</v>
          </cell>
          <cell r="J2420" t="str">
            <v>General Service</v>
          </cell>
          <cell r="R2420" t="str">
            <v>BUKS045387</v>
          </cell>
          <cell r="AB2420" t="str">
            <v>Today we attend the customer site for general visit so we check and found that compressor in running good condition but oil likage from pipe coupling and service due</v>
          </cell>
        </row>
        <row r="2421">
          <cell r="A2421">
            <v>45965.617361111108</v>
          </cell>
          <cell r="B2421">
            <v>18994</v>
          </cell>
          <cell r="F2421" t="str">
            <v>CC-01855407</v>
          </cell>
          <cell r="J2421" t="str">
            <v>General Service</v>
          </cell>
          <cell r="R2421" t="str">
            <v>BUKS045388</v>
          </cell>
          <cell r="AB2421" t="str">
            <v>Today we attend the customer site for general visit so we check and found that compressor running ok but service due..</v>
          </cell>
        </row>
        <row r="2422">
          <cell r="A2422">
            <v>45965.5708564815</v>
          </cell>
          <cell r="B2422">
            <v>6713</v>
          </cell>
          <cell r="F2422" t="str">
            <v>CC-01855273</v>
          </cell>
          <cell r="J2422" t="str">
            <v>Complaint - Breakdown</v>
          </cell>
          <cell r="R2422" t="str">
            <v>AUKD230777</v>
          </cell>
          <cell r="AB2422" t="str">
            <v>Attend the site for complaints of not starting so check and found the main relay failure so change the same from customer stock. Then start the unit found running ok.</v>
          </cell>
        </row>
        <row r="2423">
          <cell r="A2423">
            <v>45965.49722222222</v>
          </cell>
          <cell r="B2423">
            <v>5510</v>
          </cell>
          <cell r="F2423" t="str">
            <v>CC-01855031</v>
          </cell>
          <cell r="J2423" t="str">
            <v>Field Campaign</v>
          </cell>
          <cell r="R2423" t="str">
            <v>BWHD231642</v>
          </cell>
          <cell r="AB2423" t="str">
            <v>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place.Re-circulating plates fitted as per the SOP.</v>
          </cell>
        </row>
        <row r="2424">
          <cell r="A2424">
            <v>45964.720833333333</v>
          </cell>
          <cell r="B2424">
            <v>19740</v>
          </cell>
          <cell r="F2424" t="str">
            <v>CC-01854440</v>
          </cell>
          <cell r="J2424" t="str">
            <v>Sales Call</v>
          </cell>
          <cell r="R2424" t="str">
            <v>BOHD200197</v>
          </cell>
          <cell r="AB2424" t="str">
            <v>Sales call carried out for HMR update</v>
          </cell>
        </row>
        <row r="2425">
          <cell r="A2425">
            <v>45964.716666666667</v>
          </cell>
          <cell r="B2425">
            <v>9530</v>
          </cell>
          <cell r="F2425" t="str">
            <v>CC-01854432</v>
          </cell>
          <cell r="J2425" t="str">
            <v>Sales Call</v>
          </cell>
          <cell r="R2425" t="str">
            <v>BRAD160777</v>
          </cell>
          <cell r="AB2425" t="str">
            <v>Sales call carried out for HMR update</v>
          </cell>
        </row>
        <row r="2426">
          <cell r="A2426">
            <v>45964.713194444441</v>
          </cell>
          <cell r="B2426">
            <v>4880</v>
          </cell>
          <cell r="F2426" t="str">
            <v>CC-01854421</v>
          </cell>
          <cell r="J2426" t="str">
            <v>Sales Call</v>
          </cell>
          <cell r="R2426" t="str">
            <v>BRKD120212</v>
          </cell>
          <cell r="AB2426" t="str">
            <v>Sales call carried out for HMR update</v>
          </cell>
        </row>
        <row r="2427">
          <cell r="A2427">
            <v>45964.710416666669</v>
          </cell>
          <cell r="B2427">
            <v>6135</v>
          </cell>
          <cell r="F2427" t="str">
            <v>CC-01854414</v>
          </cell>
          <cell r="J2427" t="str">
            <v>Sales Call</v>
          </cell>
          <cell r="R2427" t="str">
            <v>BSGD161854</v>
          </cell>
          <cell r="AB2427" t="str">
            <v>Sales call carried out for HMR update</v>
          </cell>
        </row>
        <row r="2428">
          <cell r="A2428">
            <v>45964.707638888889</v>
          </cell>
          <cell r="B2428">
            <v>12045</v>
          </cell>
          <cell r="F2428" t="str">
            <v>CC-01854410</v>
          </cell>
          <cell r="J2428" t="str">
            <v>Sales Call</v>
          </cell>
          <cell r="R2428" t="str">
            <v>BQJD200011</v>
          </cell>
          <cell r="AB2428" t="str">
            <v>Sales call carried out for HMR update</v>
          </cell>
        </row>
        <row r="2429">
          <cell r="A2429">
            <v>45964.697916666664</v>
          </cell>
          <cell r="B2429">
            <v>19620</v>
          </cell>
          <cell r="F2429" t="str">
            <v>CC-01854387</v>
          </cell>
          <cell r="J2429" t="str">
            <v>Sales Call</v>
          </cell>
          <cell r="R2429" t="str">
            <v>BQJD160040</v>
          </cell>
          <cell r="AB2429" t="str">
            <v>Sales call carried out for HMR update</v>
          </cell>
        </row>
        <row r="2430">
          <cell r="A2430">
            <v>45964.695138888892</v>
          </cell>
          <cell r="B2430">
            <v>13710</v>
          </cell>
          <cell r="F2430" t="str">
            <v>CC-01854374</v>
          </cell>
          <cell r="J2430" t="str">
            <v>Sales Call</v>
          </cell>
          <cell r="R2430" t="str">
            <v>BQKD160099</v>
          </cell>
          <cell r="AB2430" t="str">
            <v>Sales call carried out for HMR update</v>
          </cell>
        </row>
        <row r="2431">
          <cell r="A2431">
            <v>45964.692361111112</v>
          </cell>
          <cell r="B2431">
            <v>13455</v>
          </cell>
          <cell r="F2431" t="str">
            <v>CC-01854365</v>
          </cell>
          <cell r="J2431" t="str">
            <v>Sales Call</v>
          </cell>
          <cell r="R2431" t="str">
            <v>BQKD160115</v>
          </cell>
          <cell r="AB2431" t="str">
            <v>Sales call carried out for HMR update</v>
          </cell>
        </row>
        <row r="2432">
          <cell r="A2432">
            <v>45964.689583333333</v>
          </cell>
          <cell r="B2432">
            <v>8090</v>
          </cell>
          <cell r="F2432" t="str">
            <v>CC-01854351</v>
          </cell>
          <cell r="J2432" t="str">
            <v>Sales Call</v>
          </cell>
          <cell r="R2432" t="str">
            <v>BQFD160263</v>
          </cell>
          <cell r="AB2432" t="str">
            <v>Sales call carried out for HMR update</v>
          </cell>
        </row>
        <row r="2433">
          <cell r="A2433">
            <v>45964.686805555553</v>
          </cell>
          <cell r="B2433">
            <v>5950</v>
          </cell>
          <cell r="F2433" t="str">
            <v>CC-01854348</v>
          </cell>
          <cell r="J2433" t="str">
            <v>Sales Call</v>
          </cell>
          <cell r="R2433" t="str">
            <v>BQBD160060</v>
          </cell>
          <cell r="AB2433" t="str">
            <v>Sales call carried out for HMR update</v>
          </cell>
        </row>
        <row r="2434">
          <cell r="A2434">
            <v>45964.680555555555</v>
          </cell>
          <cell r="B2434">
            <v>8520</v>
          </cell>
          <cell r="F2434" t="str">
            <v>CC-01854321</v>
          </cell>
          <cell r="J2434" t="str">
            <v>Sales Call</v>
          </cell>
          <cell r="R2434" t="str">
            <v>BOLD200057</v>
          </cell>
          <cell r="AB2434" t="str">
            <v>Sales call carried out for HMR update</v>
          </cell>
        </row>
        <row r="2435">
          <cell r="A2435">
            <v>45964.677777777775</v>
          </cell>
          <cell r="B2435">
            <v>7740</v>
          </cell>
          <cell r="F2435" t="str">
            <v>CC-01854308</v>
          </cell>
          <cell r="J2435" t="str">
            <v>Sales Call</v>
          </cell>
          <cell r="R2435" t="str">
            <v>BRJD160543</v>
          </cell>
          <cell r="AB2435" t="str">
            <v>Sales call carried out for HMR update</v>
          </cell>
        </row>
        <row r="2436">
          <cell r="A2436">
            <v>45964.674155092602</v>
          </cell>
          <cell r="B2436">
            <v>4250</v>
          </cell>
          <cell r="F2436" t="str">
            <v>CC-01854298</v>
          </cell>
          <cell r="J2436" t="str">
            <v>Complaint - Breakdown</v>
          </cell>
          <cell r="R2436" t="str">
            <v>BWHD164015</v>
          </cell>
          <cell r="AB2436" t="str">
            <v>Attend the site for repaired airend fitment so clean the cooler and all oil parts and filter block oil stop valve and separator tank and fitted the cleaned cooler. Then fitted repaired airend and fitted all pipes and the fitted new air oil separator, oil filter, air filter and ELGi air lube Plus oil 40 liters. Then start the unit found running ok. Other active contact No. 7481041391</v>
          </cell>
        </row>
        <row r="2437">
          <cell r="A2437">
            <v>45964.67083333333</v>
          </cell>
          <cell r="B2437">
            <v>5900</v>
          </cell>
          <cell r="F2437" t="str">
            <v>CC-01854281</v>
          </cell>
          <cell r="J2437" t="str">
            <v>Sales Call</v>
          </cell>
          <cell r="R2437" t="str">
            <v>BQHD160412</v>
          </cell>
          <cell r="AB2437" t="str">
            <v>Sales call carried out for HMR update</v>
          </cell>
        </row>
        <row r="2438">
          <cell r="A2438">
            <v>45964.667361111111</v>
          </cell>
          <cell r="B2438">
            <v>21545</v>
          </cell>
          <cell r="F2438" t="str">
            <v>CC-01854266</v>
          </cell>
          <cell r="J2438" t="str">
            <v>Sales Call</v>
          </cell>
          <cell r="R2438" t="str">
            <v>BOID200223</v>
          </cell>
          <cell r="AB2438" t="str">
            <v>Sales call carried out for HMR update</v>
          </cell>
        </row>
        <row r="2439">
          <cell r="A2439">
            <v>45964.284722222219</v>
          </cell>
          <cell r="B2439">
            <v>24986</v>
          </cell>
          <cell r="F2439" t="str">
            <v>CC-01853277</v>
          </cell>
          <cell r="J2439" t="str">
            <v>Schedule Service - AMC</v>
          </cell>
          <cell r="R2439" t="str">
            <v>BIFS040367</v>
          </cell>
          <cell r="AB2439" t="str">
            <v>AMC visit carried out</v>
          </cell>
        </row>
        <row r="2440">
          <cell r="A2440">
            <v>45964.284722222219</v>
          </cell>
          <cell r="B2440">
            <v>62360</v>
          </cell>
          <cell r="F2440" t="str">
            <v>CC-01853276</v>
          </cell>
          <cell r="J2440" t="str">
            <v>Schedule Service - AMC</v>
          </cell>
          <cell r="R2440" t="str">
            <v>BMBL160078</v>
          </cell>
          <cell r="AB2440" t="str">
            <v>AMC visit carried out</v>
          </cell>
        </row>
        <row r="2441">
          <cell r="A2441">
            <v>45964.276388888888</v>
          </cell>
          <cell r="B2441">
            <v>0</v>
          </cell>
          <cell r="F2441" t="str">
            <v>CC-01853197</v>
          </cell>
          <cell r="J2441" t="str">
            <v>Schedule Service - AMC</v>
          </cell>
          <cell r="R2441" t="str">
            <v>CMKE560286</v>
          </cell>
          <cell r="AB2441" t="str">
            <v>AMC visit carried out</v>
          </cell>
        </row>
        <row r="2442">
          <cell r="A2442">
            <v>45964.275000000001</v>
          </cell>
          <cell r="B2442">
            <v>44783</v>
          </cell>
          <cell r="F2442" t="str">
            <v>CC-01853186</v>
          </cell>
          <cell r="J2442" t="str">
            <v>Schedule Service - AMC</v>
          </cell>
          <cell r="R2442" t="str">
            <v>BRIC374329</v>
          </cell>
          <cell r="AB2442" t="str">
            <v>AMC visit carried out</v>
          </cell>
        </row>
        <row r="2443">
          <cell r="A2443">
            <v>45964.275000000001</v>
          </cell>
          <cell r="B2443">
            <v>9577</v>
          </cell>
          <cell r="F2443" t="str">
            <v>CC-01853185</v>
          </cell>
          <cell r="J2443" t="str">
            <v>Schedule Service - AMC</v>
          </cell>
          <cell r="R2443" t="str">
            <v>BUGC373215</v>
          </cell>
          <cell r="AB2443" t="str">
            <v>AMC visit carried out</v>
          </cell>
        </row>
        <row r="2444">
          <cell r="A2444">
            <v>45964.272222222222</v>
          </cell>
          <cell r="B2444">
            <v>15759</v>
          </cell>
          <cell r="F2444" t="str">
            <v>CC-01853157</v>
          </cell>
          <cell r="J2444" t="str">
            <v>Schedule Service - AMC</v>
          </cell>
          <cell r="R2444" t="str">
            <v>ALGS030185</v>
          </cell>
          <cell r="AB2444" t="str">
            <v>AMC visit carried out</v>
          </cell>
        </row>
        <row r="2445">
          <cell r="A2445">
            <v>45962.708333333336</v>
          </cell>
          <cell r="B2445">
            <v>10675</v>
          </cell>
          <cell r="F2445" t="str">
            <v>CC-01852714</v>
          </cell>
          <cell r="J2445" t="str">
            <v>Sales Call</v>
          </cell>
          <cell r="R2445" t="str">
            <v>BQBD200008</v>
          </cell>
          <cell r="AB2445" t="str">
            <v>Sales call carried out for HMR update</v>
          </cell>
        </row>
        <row r="2446">
          <cell r="A2446">
            <v>45962.705555555556</v>
          </cell>
          <cell r="B2446">
            <v>4380</v>
          </cell>
          <cell r="F2446" t="str">
            <v>CC-01852704</v>
          </cell>
          <cell r="J2446" t="str">
            <v>Sales Call</v>
          </cell>
          <cell r="R2446" t="str">
            <v>BSGD161861</v>
          </cell>
          <cell r="AB2446" t="str">
            <v>Sales call carried out for HMR update</v>
          </cell>
        </row>
        <row r="2447">
          <cell r="A2447">
            <v>45962.702777777777</v>
          </cell>
          <cell r="B2447">
            <v>4880</v>
          </cell>
          <cell r="F2447" t="str">
            <v>CC-01852693</v>
          </cell>
          <cell r="J2447" t="str">
            <v>Sales Call</v>
          </cell>
          <cell r="R2447" t="str">
            <v>BSDD120664</v>
          </cell>
          <cell r="AB2447" t="str">
            <v>Sales call carried out for HMR update</v>
          </cell>
        </row>
        <row r="2448">
          <cell r="A2448">
            <v>45962.698611111111</v>
          </cell>
          <cell r="B2448">
            <v>11220</v>
          </cell>
          <cell r="F2448" t="str">
            <v>CC-01852681</v>
          </cell>
          <cell r="J2448" t="str">
            <v>Sales Call</v>
          </cell>
          <cell r="R2448" t="str">
            <v>BQED160244</v>
          </cell>
          <cell r="AB2448" t="str">
            <v>Sales call carried out for HMR update</v>
          </cell>
        </row>
        <row r="2449">
          <cell r="A2449">
            <v>45962.695833333331</v>
          </cell>
          <cell r="B2449">
            <v>5830</v>
          </cell>
          <cell r="F2449" t="str">
            <v>CC-01852676</v>
          </cell>
          <cell r="J2449" t="str">
            <v>Sales Call</v>
          </cell>
          <cell r="R2449" t="str">
            <v>BRCD160998</v>
          </cell>
          <cell r="AB2449" t="str">
            <v>Sales call carried out for HMR update</v>
          </cell>
        </row>
        <row r="2450">
          <cell r="A2450">
            <v>45962.693749999999</v>
          </cell>
          <cell r="B2450">
            <v>3710</v>
          </cell>
          <cell r="F2450" t="str">
            <v>CC-01852668</v>
          </cell>
          <cell r="J2450" t="str">
            <v>Sales Call</v>
          </cell>
          <cell r="R2450" t="str">
            <v>BSKD161476</v>
          </cell>
          <cell r="AB2450" t="str">
            <v>Sales call carried out for HMR update</v>
          </cell>
        </row>
        <row r="2451">
          <cell r="A2451">
            <v>45962.69027777778</v>
          </cell>
          <cell r="B2451">
            <v>4760</v>
          </cell>
          <cell r="F2451" t="str">
            <v>CC-01852657</v>
          </cell>
          <cell r="J2451" t="str">
            <v>Sales Call</v>
          </cell>
          <cell r="R2451" t="str">
            <v>BSLD161503</v>
          </cell>
          <cell r="AB2451" t="str">
            <v>Sales call carried out for HMR update</v>
          </cell>
        </row>
        <row r="2452">
          <cell r="A2452">
            <v>45962.688194444447</v>
          </cell>
          <cell r="B2452">
            <v>40215</v>
          </cell>
          <cell r="F2452" t="str">
            <v>CC-01852652</v>
          </cell>
          <cell r="J2452" t="str">
            <v>Complaint - Running With Problem</v>
          </cell>
          <cell r="R2452" t="str">
            <v>BMJS040004</v>
          </cell>
          <cell r="AB2452" t="str">
            <v>Attend the site for complaining of couling drive damage so change the defective coupling drive then start the unit found running ok.</v>
          </cell>
        </row>
        <row r="2453">
          <cell r="A2453">
            <v>45962.686111111114</v>
          </cell>
          <cell r="B2453">
            <v>9770</v>
          </cell>
          <cell r="F2453" t="str">
            <v>CC-01852644</v>
          </cell>
          <cell r="J2453" t="str">
            <v>Sales Call</v>
          </cell>
          <cell r="R2453" t="str">
            <v>BNBD160162</v>
          </cell>
          <cell r="AB2453" t="str">
            <v>Sales call carried out for HMR update</v>
          </cell>
        </row>
        <row r="2454">
          <cell r="A2454">
            <v>45962.682638888888</v>
          </cell>
          <cell r="B2454">
            <v>22369</v>
          </cell>
          <cell r="F2454" t="str">
            <v>CC-01852628</v>
          </cell>
          <cell r="J2454" t="str">
            <v>Schedule Service</v>
          </cell>
          <cell r="R2454" t="str">
            <v>BSGS043528</v>
          </cell>
          <cell r="AB2454" t="str">
            <v>Today we attend the customer site for sheudle service so we change parts during service:- air filter, oil filter, oil, separator and valve kit than start machine running ok</v>
          </cell>
        </row>
        <row r="2455">
          <cell r="A2455">
            <v>45962.681944444441</v>
          </cell>
          <cell r="B2455">
            <v>7830</v>
          </cell>
          <cell r="F2455" t="str">
            <v>CC-01852622</v>
          </cell>
          <cell r="J2455" t="str">
            <v>Sales Call</v>
          </cell>
          <cell r="R2455" t="str">
            <v>BRCD160948</v>
          </cell>
          <cell r="AB2455" t="str">
            <v>Sales call carried out for HMR update</v>
          </cell>
        </row>
        <row r="2456">
          <cell r="A2456">
            <v>45962.677777777775</v>
          </cell>
          <cell r="B2456">
            <v>17804</v>
          </cell>
          <cell r="F2456" t="str">
            <v>CC-01852606</v>
          </cell>
          <cell r="J2456" t="str">
            <v>Schedule Service</v>
          </cell>
          <cell r="R2456" t="str">
            <v>BWKS040437</v>
          </cell>
          <cell r="AB2456" t="str">
            <v>Today we attend the customer site for sheudle service so we change parts during service:- air filter, oil filter, oil, separator and valve kit than start machine running ok</v>
          </cell>
        </row>
        <row r="2457">
          <cell r="A2457">
            <v>45962.677083333336</v>
          </cell>
          <cell r="B2457">
            <v>3610</v>
          </cell>
          <cell r="F2457" t="str">
            <v>CC-01852604</v>
          </cell>
          <cell r="J2457" t="str">
            <v>Sales Call</v>
          </cell>
          <cell r="R2457" t="str">
            <v>BJGD200109</v>
          </cell>
          <cell r="AB2457" t="str">
            <v>Sales call carried out for HMR update</v>
          </cell>
        </row>
        <row r="2458">
          <cell r="A2458">
            <v>45962.672222222223</v>
          </cell>
          <cell r="B2458">
            <v>6410</v>
          </cell>
          <cell r="F2458" t="str">
            <v>CC-01852579</v>
          </cell>
          <cell r="J2458" t="str">
            <v>Sales Call</v>
          </cell>
          <cell r="R2458" t="str">
            <v>BQED160222</v>
          </cell>
          <cell r="AB2458" t="str">
            <v>Sales call carried out for HMR update</v>
          </cell>
        </row>
        <row r="2459">
          <cell r="A2459">
            <v>45962.668749999997</v>
          </cell>
          <cell r="B2459">
            <v>4790</v>
          </cell>
          <cell r="F2459" t="str">
            <v>CC-01852573</v>
          </cell>
          <cell r="J2459" t="str">
            <v>Sales Call</v>
          </cell>
          <cell r="R2459" t="str">
            <v>BRJD160598</v>
          </cell>
          <cell r="AB2459" t="str">
            <v>Sales call carried out for HMR update</v>
          </cell>
        </row>
        <row r="2460">
          <cell r="A2460">
            <v>45962.665972222225</v>
          </cell>
          <cell r="B2460">
            <v>8700</v>
          </cell>
          <cell r="F2460" t="str">
            <v>CC-01852560</v>
          </cell>
          <cell r="J2460" t="str">
            <v>Sales Call</v>
          </cell>
          <cell r="R2460" t="str">
            <v>BSFD161819</v>
          </cell>
          <cell r="AB2460" t="str">
            <v>Sales call carried out for HMR update</v>
          </cell>
        </row>
        <row r="2461">
          <cell r="A2461">
            <v>45962.663194444445</v>
          </cell>
          <cell r="B2461">
            <v>6370</v>
          </cell>
          <cell r="F2461" t="str">
            <v>CC-01852551</v>
          </cell>
          <cell r="J2461" t="str">
            <v>Sales Call</v>
          </cell>
          <cell r="R2461" t="str">
            <v>BRKD160653</v>
          </cell>
          <cell r="AB2461" t="str">
            <v>Sales call carried out for HMR update</v>
          </cell>
        </row>
        <row r="2462">
          <cell r="A2462">
            <v>45962.659722222219</v>
          </cell>
          <cell r="B2462">
            <v>4905</v>
          </cell>
          <cell r="F2462" t="str">
            <v>CC-01852535</v>
          </cell>
          <cell r="J2462" t="str">
            <v>Sales Call</v>
          </cell>
          <cell r="R2462" t="str">
            <v>BVKD163026</v>
          </cell>
          <cell r="AB2462" t="str">
            <v>Sales call carried out for HMR update</v>
          </cell>
        </row>
        <row r="2463">
          <cell r="A2463">
            <v>45962.654861111114</v>
          </cell>
          <cell r="B2463">
            <v>8060</v>
          </cell>
          <cell r="F2463" t="str">
            <v>CC-01852512</v>
          </cell>
          <cell r="J2463" t="str">
            <v>Sales Call</v>
          </cell>
          <cell r="R2463" t="str">
            <v>BVKD163010</v>
          </cell>
          <cell r="AB2463" t="str">
            <v>Sales call carried out for HMR update</v>
          </cell>
        </row>
        <row r="2464">
          <cell r="A2464">
            <v>45962.651388888888</v>
          </cell>
          <cell r="B2464">
            <v>2700</v>
          </cell>
          <cell r="F2464" t="str">
            <v>CC-01852505</v>
          </cell>
          <cell r="J2464" t="str">
            <v>Sales Call</v>
          </cell>
          <cell r="R2464" t="str">
            <v>BTGD120943</v>
          </cell>
          <cell r="AB2464" t="str">
            <v>Sales call carried out for HMR update</v>
          </cell>
        </row>
        <row r="2465">
          <cell r="A2465">
            <v>45962.649305555555</v>
          </cell>
          <cell r="B2465">
            <v>8645</v>
          </cell>
          <cell r="F2465" t="str">
            <v>CC-01852494</v>
          </cell>
          <cell r="J2465" t="str">
            <v>Sales Call</v>
          </cell>
          <cell r="R2465" t="str">
            <v>BUID162912</v>
          </cell>
          <cell r="AB2465" t="str">
            <v>Sales call carried out for HMR update</v>
          </cell>
        </row>
        <row r="2466">
          <cell r="A2466">
            <v>45962.646527777775</v>
          </cell>
          <cell r="B2466">
            <v>7560</v>
          </cell>
          <cell r="F2466" t="str">
            <v>CC-01852487</v>
          </cell>
          <cell r="J2466" t="str">
            <v>Sales Call</v>
          </cell>
          <cell r="R2466" t="str">
            <v>BUAD162634</v>
          </cell>
          <cell r="AB2466" t="str">
            <v>Sales call carried out for HMR update</v>
          </cell>
        </row>
        <row r="2467">
          <cell r="A2467">
            <v>45962.643055555556</v>
          </cell>
          <cell r="B2467">
            <v>7700</v>
          </cell>
          <cell r="F2467" t="str">
            <v>CC-01852476</v>
          </cell>
          <cell r="J2467" t="str">
            <v>Sales Call</v>
          </cell>
          <cell r="R2467" t="str">
            <v>BUID162953</v>
          </cell>
          <cell r="AB2467" t="str">
            <v>Sales call carried out for HMR update</v>
          </cell>
        </row>
        <row r="2468">
          <cell r="A2468">
            <v>45962.640277777777</v>
          </cell>
          <cell r="B2468">
            <v>4980</v>
          </cell>
          <cell r="F2468" t="str">
            <v>CC-01852466</v>
          </cell>
          <cell r="J2468" t="str">
            <v>Sales Call</v>
          </cell>
          <cell r="R2468" t="str">
            <v>BUDD162719</v>
          </cell>
          <cell r="AB2468" t="str">
            <v>Sales call carried out for HMR update</v>
          </cell>
        </row>
        <row r="2469">
          <cell r="A2469">
            <v>45962.637499999997</v>
          </cell>
          <cell r="B2469">
            <v>3090</v>
          </cell>
          <cell r="F2469" t="str">
            <v>CC-01852457</v>
          </cell>
          <cell r="J2469" t="str">
            <v>Sales Call</v>
          </cell>
          <cell r="R2469" t="str">
            <v>BUFL152860</v>
          </cell>
          <cell r="AB2469" t="str">
            <v>Sales call carried out for HMR update</v>
          </cell>
        </row>
        <row r="2470">
          <cell r="A2470">
            <v>45962.634722222225</v>
          </cell>
          <cell r="B2470">
            <v>10030</v>
          </cell>
          <cell r="F2470" t="str">
            <v>CC-01852448</v>
          </cell>
          <cell r="J2470" t="str">
            <v>Sales Call</v>
          </cell>
          <cell r="R2470" t="str">
            <v>BUGD162826</v>
          </cell>
          <cell r="AB2470" t="str">
            <v>Sales call carried out for HMR update</v>
          </cell>
        </row>
        <row r="2471">
          <cell r="A2471">
            <v>45962.588888888888</v>
          </cell>
          <cell r="B2471">
            <v>9765</v>
          </cell>
          <cell r="F2471" t="str">
            <v>CC-01852357</v>
          </cell>
          <cell r="J2471" t="str">
            <v>Sales Call</v>
          </cell>
          <cell r="R2471" t="str">
            <v>BUFD162814</v>
          </cell>
          <cell r="AB2471" t="str">
            <v>Sales call carried out for HMR update</v>
          </cell>
        </row>
        <row r="2472">
          <cell r="A2472">
            <v>45962.585416666669</v>
          </cell>
          <cell r="B2472">
            <v>2280</v>
          </cell>
          <cell r="F2472" t="str">
            <v>CC-01852351</v>
          </cell>
          <cell r="J2472" t="str">
            <v>Sales Call</v>
          </cell>
          <cell r="R2472" t="str">
            <v>BUBD162649</v>
          </cell>
          <cell r="AB2472" t="str">
            <v>Sales call carried out for HMR update</v>
          </cell>
        </row>
        <row r="2473">
          <cell r="A2473">
            <v>45962.580555555556</v>
          </cell>
          <cell r="B2473">
            <v>13750</v>
          </cell>
          <cell r="F2473" t="str">
            <v>CC-01852343</v>
          </cell>
          <cell r="J2473" t="str">
            <v>Sales Call</v>
          </cell>
          <cell r="R2473" t="str">
            <v>BULD162577</v>
          </cell>
          <cell r="AB2473" t="str">
            <v>Sales call carried out for HMR update</v>
          </cell>
        </row>
        <row r="2474">
          <cell r="A2474">
            <v>45962.578472222223</v>
          </cell>
          <cell r="B2474">
            <v>7485</v>
          </cell>
          <cell r="F2474" t="str">
            <v>CC-01852336</v>
          </cell>
          <cell r="J2474" t="str">
            <v>Sales Call</v>
          </cell>
          <cell r="R2474" t="str">
            <v>BUCD162696</v>
          </cell>
          <cell r="AB2474" t="str">
            <v>Sales call carried out for HMR update</v>
          </cell>
        </row>
        <row r="2475">
          <cell r="A2475">
            <v>45962.575694444444</v>
          </cell>
          <cell r="B2475">
            <v>10780</v>
          </cell>
          <cell r="F2475" t="str">
            <v>CC-01852331</v>
          </cell>
          <cell r="J2475" t="str">
            <v>Sales Call</v>
          </cell>
          <cell r="R2475" t="str">
            <v>BULD162568</v>
          </cell>
          <cell r="AB2475" t="str">
            <v>Sales call carried out for HMR update</v>
          </cell>
        </row>
        <row r="2476">
          <cell r="A2476">
            <v>45962.572916666664</v>
          </cell>
          <cell r="B2476">
            <v>5615</v>
          </cell>
          <cell r="F2476" t="str">
            <v>CC-01852324</v>
          </cell>
          <cell r="J2476" t="str">
            <v>Sales Call</v>
          </cell>
          <cell r="R2476" t="str">
            <v>BUAL160585</v>
          </cell>
          <cell r="AB2476" t="str">
            <v>Sales call carried out for HMR update</v>
          </cell>
        </row>
        <row r="2477">
          <cell r="A2477">
            <v>45962.561111111114</v>
          </cell>
          <cell r="B2477">
            <v>12440</v>
          </cell>
          <cell r="F2477" t="str">
            <v>CC-01852294</v>
          </cell>
          <cell r="J2477" t="str">
            <v>Sales Call</v>
          </cell>
          <cell r="R2477" t="str">
            <v>BUKD162535</v>
          </cell>
          <cell r="AB2477" t="str">
            <v>Sales call carried out for HMR update</v>
          </cell>
        </row>
        <row r="2478">
          <cell r="A2478">
            <v>45962.499305555553</v>
          </cell>
          <cell r="B2478">
            <v>2670</v>
          </cell>
          <cell r="F2478" t="str">
            <v>CC-01852112</v>
          </cell>
          <cell r="J2478" t="str">
            <v>Sales Call</v>
          </cell>
          <cell r="R2478" t="str">
            <v>BULD162583</v>
          </cell>
          <cell r="AB2478" t="str">
            <v>Sales call carried out for HMR update</v>
          </cell>
        </row>
        <row r="2479">
          <cell r="A2479">
            <v>45962.496527777781</v>
          </cell>
          <cell r="B2479">
            <v>3030</v>
          </cell>
          <cell r="F2479" t="str">
            <v>CC-01852099</v>
          </cell>
          <cell r="J2479" t="str">
            <v>Sales Call</v>
          </cell>
          <cell r="R2479" t="str">
            <v>BULD162579</v>
          </cell>
          <cell r="AB2479" t="str">
            <v>Sales call carried out for HMR update</v>
          </cell>
        </row>
        <row r="2480">
          <cell r="A2480">
            <v>45962.494444444441</v>
          </cell>
          <cell r="B2480">
            <v>4825</v>
          </cell>
          <cell r="F2480" t="str">
            <v>CC-01852089</v>
          </cell>
          <cell r="J2480" t="str">
            <v>Sales Call</v>
          </cell>
          <cell r="R2480" t="str">
            <v>BUJD121018</v>
          </cell>
          <cell r="AB2480" t="str">
            <v>Sales call carried out for HMR update</v>
          </cell>
        </row>
        <row r="2481">
          <cell r="A2481">
            <v>45962.488194444442</v>
          </cell>
          <cell r="B2481">
            <v>2020</v>
          </cell>
          <cell r="F2481" t="str">
            <v>CC-01852073</v>
          </cell>
          <cell r="J2481" t="str">
            <v>Sales Call</v>
          </cell>
          <cell r="R2481" t="str">
            <v>BTID162377</v>
          </cell>
          <cell r="AB2481" t="str">
            <v>Sales call carried out for HMR update</v>
          </cell>
        </row>
        <row r="2482">
          <cell r="A2482">
            <v>45962.484722222223</v>
          </cell>
          <cell r="B2482">
            <v>3560</v>
          </cell>
          <cell r="F2482" t="str">
            <v>CC-01852063</v>
          </cell>
          <cell r="J2482" t="str">
            <v>Sales Call</v>
          </cell>
          <cell r="R2482" t="str">
            <v>BTID162392</v>
          </cell>
          <cell r="AB2482" t="str">
            <v>Sales call carried out for HMR update</v>
          </cell>
        </row>
        <row r="2483">
          <cell r="A2483">
            <v>45962.476388888892</v>
          </cell>
          <cell r="B2483">
            <v>2770</v>
          </cell>
          <cell r="F2483" t="str">
            <v>CC-01852049</v>
          </cell>
          <cell r="J2483" t="str">
            <v>Sales Call</v>
          </cell>
          <cell r="R2483" t="str">
            <v>BTHD120963</v>
          </cell>
          <cell r="AB2483" t="str">
            <v>Sales call carried out for HMR update</v>
          </cell>
        </row>
        <row r="2484">
          <cell r="A2484">
            <v>45962.474999999999</v>
          </cell>
          <cell r="B2484">
            <v>0</v>
          </cell>
          <cell r="F2484" t="str">
            <v>CC-01852042</v>
          </cell>
          <cell r="J2484" t="str">
            <v>Complaint - Running With Problem</v>
          </cell>
          <cell r="R2484"/>
          <cell r="AB2484" t="str">
            <v>As per customer they required compressor spares and this is SS02 LD 10 we don't have manual with us waiting for parts manual 01-11-2025</v>
          </cell>
        </row>
        <row r="2485">
          <cell r="A2485">
            <v>45962.473611111112</v>
          </cell>
          <cell r="B2485">
            <v>3050</v>
          </cell>
          <cell r="F2485" t="str">
            <v>CC-01852038</v>
          </cell>
          <cell r="J2485" t="str">
            <v>Sales Call</v>
          </cell>
          <cell r="R2485" t="str">
            <v>BTKD162083</v>
          </cell>
          <cell r="AB2485" t="str">
            <v>Sales call carried out for HMR update</v>
          </cell>
        </row>
        <row r="2486">
          <cell r="A2486">
            <v>45962.470833333333</v>
          </cell>
          <cell r="B2486">
            <v>6575</v>
          </cell>
          <cell r="F2486" t="str">
            <v>CC-01852027</v>
          </cell>
          <cell r="J2486" t="str">
            <v>Sales Call</v>
          </cell>
          <cell r="R2486" t="str">
            <v>BTJD162016</v>
          </cell>
          <cell r="AB2486" t="str">
            <v>Sales call carried out for HMR update</v>
          </cell>
        </row>
        <row r="2487">
          <cell r="A2487">
            <v>45962.467361111114</v>
          </cell>
          <cell r="B2487">
            <v>9860</v>
          </cell>
          <cell r="F2487" t="str">
            <v>CC-01852011</v>
          </cell>
          <cell r="J2487" t="str">
            <v>Sales Call</v>
          </cell>
          <cell r="R2487" t="str">
            <v>BTED162231</v>
          </cell>
          <cell r="AB2487" t="str">
            <v>Sales call carried out for HMR update</v>
          </cell>
        </row>
        <row r="2488">
          <cell r="A2488">
            <v>45962.463194444441</v>
          </cell>
          <cell r="B2488">
            <v>11830</v>
          </cell>
          <cell r="F2488" t="str">
            <v>CC-01851997</v>
          </cell>
          <cell r="J2488" t="str">
            <v>Sales Call</v>
          </cell>
          <cell r="R2488" t="str">
            <v>BTGD162289</v>
          </cell>
          <cell r="AB2488" t="str">
            <v>Sales call carried out for HMR update</v>
          </cell>
        </row>
        <row r="2489">
          <cell r="A2489">
            <v>45961.630555555559</v>
          </cell>
          <cell r="B2489">
            <v>36994</v>
          </cell>
          <cell r="F2489" t="str">
            <v>CC-01851176</v>
          </cell>
          <cell r="J2489" t="str">
            <v>General Service</v>
          </cell>
          <cell r="R2489" t="str">
            <v>BRCC372871</v>
          </cell>
          <cell r="AB2489" t="str">
            <v>Today we attend the customer site for general visit so we check and found that compressor running ok but service due</v>
          </cell>
        </row>
        <row r="2490">
          <cell r="A2490">
            <v>45960.597916666666</v>
          </cell>
          <cell r="B2490">
            <v>1</v>
          </cell>
          <cell r="F2490" t="str">
            <v>CC-01849713</v>
          </cell>
          <cell r="J2490" t="str">
            <v>Commissioning</v>
          </cell>
          <cell r="R2490" t="str">
            <v>BYFD165254</v>
          </cell>
          <cell r="AB2490" t="str">
            <v>Commissioning done on dated 30-10-2025</v>
          </cell>
        </row>
        <row r="2491">
          <cell r="A2491">
            <v>45959.717361111114</v>
          </cell>
          <cell r="B2491">
            <v>0</v>
          </cell>
          <cell r="F2491" t="str">
            <v>CC-01848661</v>
          </cell>
          <cell r="J2491" t="str">
            <v>General Service</v>
          </cell>
          <cell r="R2491" t="str">
            <v>DUAL140235</v>
          </cell>
          <cell r="AB2491" t="str">
            <v>Today we attend the customer site for sheudle service so we change parts during service:- air filter and oil than start machine running ok</v>
          </cell>
        </row>
        <row r="2492">
          <cell r="A2492">
            <v>45958.678472222222</v>
          </cell>
          <cell r="B2492">
            <v>3790</v>
          </cell>
          <cell r="F2492" t="str">
            <v>CC-01847168</v>
          </cell>
          <cell r="J2492" t="str">
            <v>Schedule Service</v>
          </cell>
          <cell r="R2492" t="str">
            <v>BWFD163940</v>
          </cell>
          <cell r="AB2492" t="str">
            <v>Attend the site for scheduled service so drain oil from the cooler and drained oil from the tank total 37 liters oil drain. Then change the air filter for the compressor and engine both sides change the oil filter and ELGI air lube Plus oil 40 liters. Then start the unit found running ok.</v>
          </cell>
        </row>
        <row r="2493">
          <cell r="A2493">
            <v>45957.441666666666</v>
          </cell>
          <cell r="B2493">
            <v>71</v>
          </cell>
          <cell r="F2493" t="str">
            <v>CC-01845046</v>
          </cell>
          <cell r="J2493" t="str">
            <v>Complaint - Running With Problem</v>
          </cell>
          <cell r="R2493" t="str">
            <v>BYLD164914</v>
          </cell>
          <cell r="AB2493" t="str">
            <v>Attend the site for high drilling rpm so start the unit and check the unit found air leakage for pressure regulator clean the pressure regulator kit and reefited and check engine side actuator found moul functioning so clean the actuator kit and reefited then star the unit and drilling unit running good condition</v>
          </cell>
        </row>
        <row r="2494">
          <cell r="A2494">
            <v>45957.274305555555</v>
          </cell>
          <cell r="B2494">
            <v>42521</v>
          </cell>
          <cell r="F2494" t="str">
            <v>CC-01844752</v>
          </cell>
          <cell r="J2494" t="str">
            <v>Schedule Service - AMC</v>
          </cell>
          <cell r="R2494" t="str">
            <v>BMIS031759</v>
          </cell>
          <cell r="AB2494" t="str">
            <v>AMC visit carried out</v>
          </cell>
        </row>
        <row r="2495">
          <cell r="A2495">
            <v>45957.273611111108</v>
          </cell>
          <cell r="B2495">
            <v>23416</v>
          </cell>
          <cell r="F2495" t="str">
            <v>CC-01844744</v>
          </cell>
          <cell r="J2495" t="str">
            <v>Schedule Service - AMC</v>
          </cell>
          <cell r="R2495" t="str">
            <v>BVAS038005</v>
          </cell>
          <cell r="AB2495" t="str">
            <v>AMC visit carried out</v>
          </cell>
        </row>
        <row r="2496">
          <cell r="A2496">
            <v>45955.686111111114</v>
          </cell>
          <cell r="B2496">
            <v>6260</v>
          </cell>
          <cell r="F2496" t="str">
            <v>CC-01844228</v>
          </cell>
          <cell r="J2496" t="str">
            <v>Schedule Service</v>
          </cell>
          <cell r="R2496" t="str">
            <v>BSHD200586</v>
          </cell>
          <cell r="AB2496" t="str">
            <v>Customers are scheduled for service by themselves. Customer purchase services spares from local vendors and changes air filter for compressor side and ELGI air lube Plus oil 40 liters. Then start the unit found running ok.</v>
          </cell>
        </row>
        <row r="2497">
          <cell r="A2497">
            <v>45955.685416666667</v>
          </cell>
          <cell r="B2497">
            <v>9850</v>
          </cell>
          <cell r="F2497" t="str">
            <v>CC-01844224</v>
          </cell>
          <cell r="J2497" t="str">
            <v>Schedule Service</v>
          </cell>
          <cell r="R2497" t="str">
            <v>BMED200254</v>
          </cell>
          <cell r="AB2497" t="str">
            <v>Customers are scheduled for service by themselves. Customer purchase services spares from local vendors and changes air filter for compressor side and ELGI air lube Plus oil 40 liters. Then start the unit found running ok.</v>
          </cell>
        </row>
        <row r="2498">
          <cell r="A2498">
            <v>45955.684027777781</v>
          </cell>
          <cell r="B2498">
            <v>2160</v>
          </cell>
          <cell r="F2498" t="str">
            <v>CC-01844221</v>
          </cell>
          <cell r="J2498" t="str">
            <v>Schedule Service</v>
          </cell>
          <cell r="R2498" t="str">
            <v>BLGL160201</v>
          </cell>
          <cell r="AB2498" t="str">
            <v>Customers are scheduled for service by themselves. Customer purchase services spares from local vendors and changes air filter for compressor side and ELGI air lube Plus oil 40 liters. Then start the unit found running ok.</v>
          </cell>
        </row>
        <row r="2499">
          <cell r="A2499">
            <v>45955.683333333334</v>
          </cell>
          <cell r="B2499">
            <v>11990</v>
          </cell>
          <cell r="F2499" t="str">
            <v>CC-01844218</v>
          </cell>
          <cell r="J2499" t="str">
            <v>Schedule Service</v>
          </cell>
          <cell r="R2499" t="str">
            <v>BQJD200011</v>
          </cell>
          <cell r="AB2499" t="str">
            <v>Customers are scheduled for service by themselves. Customer purchase services spares from local vendors and changes air filter for compressor side and ELGI air lube Plus oil 40 liters. Then start the unit found running ok.</v>
          </cell>
        </row>
        <row r="2500">
          <cell r="A2500">
            <v>45955.681944444441</v>
          </cell>
          <cell r="B2500">
            <v>8830</v>
          </cell>
          <cell r="F2500" t="str">
            <v>CC-01844213</v>
          </cell>
          <cell r="J2500" t="str">
            <v>Schedule Service</v>
          </cell>
          <cell r="R2500" t="str">
            <v>BQKD200047</v>
          </cell>
          <cell r="AB2500" t="str">
            <v>Customers are scheduled for service by themselves. Customer purchase services spares from local vendors and changes air filter for compressor side and ELGI air lube Plus oil 40 liters. Then start the unit found running ok.</v>
          </cell>
        </row>
        <row r="2501">
          <cell r="A2501">
            <v>45955.681250000001</v>
          </cell>
          <cell r="B2501">
            <v>6680</v>
          </cell>
          <cell r="F2501" t="str">
            <v>CC-01844211</v>
          </cell>
          <cell r="J2501" t="str">
            <v>Schedule Service</v>
          </cell>
          <cell r="R2501" t="str">
            <v>BQBD160067</v>
          </cell>
          <cell r="AB2501" t="str">
            <v>Customers are scheduled for service by themselves. Customer purchase services spares from local vendors and changes air filter for compressor side and ELGI air lube Plus oil 40 liters. Then start the unit found running ok.</v>
          </cell>
        </row>
        <row r="2502">
          <cell r="A2502">
            <v>45955.680555555555</v>
          </cell>
          <cell r="B2502">
            <v>6000</v>
          </cell>
          <cell r="F2502" t="str">
            <v>CC-01844209</v>
          </cell>
          <cell r="J2502" t="str">
            <v>Schedule Service</v>
          </cell>
          <cell r="R2502" t="str">
            <v>BQKD200048</v>
          </cell>
          <cell r="AB2502" t="str">
            <v>Customers are scheduled for service by themselves. Customer purchase services spares from local vendors and changes air filter for compressor side and ELGI air lube Plus oil 40 liters. Then start the unit found running ok.</v>
          </cell>
        </row>
        <row r="2503">
          <cell r="A2503">
            <v>45955.679166666669</v>
          </cell>
          <cell r="B2503">
            <v>17145</v>
          </cell>
          <cell r="F2503" t="str">
            <v>CC-01844203</v>
          </cell>
          <cell r="J2503" t="str">
            <v>Schedule Service</v>
          </cell>
          <cell r="R2503" t="str">
            <v>BPJD200007</v>
          </cell>
          <cell r="AB2503" t="str">
            <v>Customers are scheduled for service by themselves. Customer purchase services spares from local vendors and changes air filter for compressor side and ELGI air lube Plus oil 40 liters. Then start the unit found running ok.</v>
          </cell>
        </row>
        <row r="2504">
          <cell r="A2504">
            <v>45955.678472222222</v>
          </cell>
          <cell r="B2504">
            <v>6920</v>
          </cell>
          <cell r="F2504" t="str">
            <v>CC-01844200</v>
          </cell>
          <cell r="J2504" t="str">
            <v>Schedule Service</v>
          </cell>
          <cell r="R2504" t="str">
            <v>BRED161124</v>
          </cell>
          <cell r="AB2504" t="str">
            <v>Customers are scheduled for service by themselves. Customer purchase services spares from local vendors and changes air filter for compressor side and ELGI air lube Plus oil 40 liters. Then start the unit found running ok.</v>
          </cell>
        </row>
        <row r="2505">
          <cell r="A2505">
            <v>45955.631944444445</v>
          </cell>
          <cell r="B2505">
            <v>1</v>
          </cell>
          <cell r="F2505" t="str">
            <v>CC-01844114</v>
          </cell>
          <cell r="J2505" t="str">
            <v>Commissioning</v>
          </cell>
          <cell r="R2505" t="str">
            <v>BYFD232840</v>
          </cell>
          <cell r="AB2505" t="str">
            <v>Commissioning done on dated 25-10-2025</v>
          </cell>
        </row>
        <row r="2506">
          <cell r="A2506">
            <v>45955.686111111114</v>
          </cell>
          <cell r="B2506">
            <v>6260</v>
          </cell>
          <cell r="F2506" t="str">
            <v>CC-01844228</v>
          </cell>
          <cell r="J2506" t="str">
            <v>Schedule Service</v>
          </cell>
          <cell r="R2506" t="str">
            <v>BSHD200586</v>
          </cell>
          <cell r="AB2506" t="str">
            <v>Customers are scheduled for service by themselves. Customer purchase services spares from local vendors and changes air filter for compressor side and ELGI air lube Plus oil 40 liters. Then start the unit found running ok.</v>
          </cell>
        </row>
        <row r="2507">
          <cell r="A2507">
            <v>45955.685416666667</v>
          </cell>
          <cell r="B2507">
            <v>9850</v>
          </cell>
          <cell r="F2507" t="str">
            <v>CC-01844224</v>
          </cell>
          <cell r="J2507" t="str">
            <v>Schedule Service</v>
          </cell>
          <cell r="R2507" t="str">
            <v>BMED200254</v>
          </cell>
          <cell r="AB2507" t="str">
            <v>Customers are scheduled for service by themselves. Customer purchase services spares from local vendors and changes air filter for compressor side and ELGI air lube Plus oil 40 liters. Then start the unit found running ok.</v>
          </cell>
        </row>
        <row r="2508">
          <cell r="A2508">
            <v>45955.684027777781</v>
          </cell>
          <cell r="B2508">
            <v>2160</v>
          </cell>
          <cell r="F2508" t="str">
            <v>CC-01844221</v>
          </cell>
          <cell r="J2508" t="str">
            <v>Schedule Service</v>
          </cell>
          <cell r="R2508" t="str">
            <v>BLGL160201</v>
          </cell>
          <cell r="AB2508" t="str">
            <v>Customers are scheduled for service by themselves. Customer purchase services spares from local vendors and changes air filter for compressor side and ELGI air lube Plus oil 40 liters. Then start the unit found running ok.</v>
          </cell>
        </row>
        <row r="2509">
          <cell r="A2509">
            <v>45955.683333333334</v>
          </cell>
          <cell r="B2509">
            <v>11990</v>
          </cell>
          <cell r="F2509" t="str">
            <v>CC-01844218</v>
          </cell>
          <cell r="J2509" t="str">
            <v>Schedule Service</v>
          </cell>
          <cell r="R2509" t="str">
            <v>BQJD200011</v>
          </cell>
          <cell r="AB2509" t="str">
            <v>Customers are scheduled for service by themselves. Customer purchase services spares from local vendors and changes air filter for compressor side and ELGI air lube Plus oil 40 liters. Then start the unit found running ok.</v>
          </cell>
        </row>
        <row r="2510">
          <cell r="A2510">
            <v>45955.681944444441</v>
          </cell>
          <cell r="B2510">
            <v>8830</v>
          </cell>
          <cell r="F2510" t="str">
            <v>CC-01844213</v>
          </cell>
          <cell r="J2510" t="str">
            <v>Schedule Service</v>
          </cell>
          <cell r="R2510" t="str">
            <v>BQKD200047</v>
          </cell>
          <cell r="AB2510" t="str">
            <v>Customers are scheduled for service by themselves. Customer purchase services spares from local vendors and changes air filter for compressor side and ELGI air lube Plus oil 40 liters. Then start the unit found running ok.</v>
          </cell>
        </row>
        <row r="2511">
          <cell r="A2511">
            <v>45955.681250000001</v>
          </cell>
          <cell r="B2511">
            <v>6680</v>
          </cell>
          <cell r="F2511" t="str">
            <v>CC-01844211</v>
          </cell>
          <cell r="J2511" t="str">
            <v>Schedule Service</v>
          </cell>
          <cell r="R2511" t="str">
            <v>BQBD160067</v>
          </cell>
          <cell r="AB2511" t="str">
            <v>Customers are scheduled for service by themselves. Customer purchase services spares from local vendors and changes air filter for compressor side and ELGI air lube Plus oil 40 liters. Then start the unit found running ok.</v>
          </cell>
        </row>
        <row r="2512">
          <cell r="A2512">
            <v>45955.680555555555</v>
          </cell>
          <cell r="B2512">
            <v>6000</v>
          </cell>
          <cell r="F2512" t="str">
            <v>CC-01844209</v>
          </cell>
          <cell r="J2512" t="str">
            <v>Schedule Service</v>
          </cell>
          <cell r="R2512" t="str">
            <v>BQKD200048</v>
          </cell>
          <cell r="AB2512" t="str">
            <v>Customers are scheduled for service by themselves. Customer purchase services spares from local vendors and changes air filter for compressor side and ELGI air lube Plus oil 40 liters. Then start the unit found running ok.</v>
          </cell>
        </row>
        <row r="2513">
          <cell r="A2513">
            <v>45955.679166666669</v>
          </cell>
          <cell r="B2513">
            <v>17145</v>
          </cell>
          <cell r="F2513" t="str">
            <v>CC-01844203</v>
          </cell>
          <cell r="J2513" t="str">
            <v>Schedule Service</v>
          </cell>
          <cell r="R2513" t="str">
            <v>BPJD200007</v>
          </cell>
          <cell r="AB2513" t="str">
            <v>Customers are scheduled for service by themselves. Customer purchase services spares from local vendors and changes air filter for compressor side and ELGI air lube Plus oil 40 liters. Then start the unit found running ok.</v>
          </cell>
        </row>
        <row r="2514">
          <cell r="A2514">
            <v>45955.678472222222</v>
          </cell>
          <cell r="B2514">
            <v>6920</v>
          </cell>
          <cell r="F2514" t="str">
            <v>CC-01844200</v>
          </cell>
          <cell r="J2514" t="str">
            <v>Schedule Service</v>
          </cell>
          <cell r="R2514" t="str">
            <v>BRED161124</v>
          </cell>
          <cell r="AB2514" t="str">
            <v>Customers are scheduled for service by themselves. Customer purchase services spares from local vendors and changes air filter for compressor side and ELGI air lube Plus oil 40 liters. Then start the unit found running ok.</v>
          </cell>
        </row>
        <row r="2515">
          <cell r="A2515">
            <v>45955.632083333301</v>
          </cell>
          <cell r="B2515">
            <v>1</v>
          </cell>
          <cell r="F2515" t="str">
            <v>CC-01844114</v>
          </cell>
          <cell r="J2515" t="str">
            <v>Commissioning</v>
          </cell>
          <cell r="R2515" t="str">
            <v>BYFD232840</v>
          </cell>
          <cell r="AB2515" t="str">
            <v>Commissioning done on dated 25-10-2025</v>
          </cell>
        </row>
        <row r="2516">
          <cell r="A2516">
            <v>45954.750694444447</v>
          </cell>
          <cell r="B2516">
            <v>4801</v>
          </cell>
          <cell r="F2516" t="str">
            <v>CC-01843354</v>
          </cell>
          <cell r="J2516" t="str">
            <v>Schedule Service</v>
          </cell>
          <cell r="R2516" t="str">
            <v>BVAC375308</v>
          </cell>
          <cell r="AB2516" t="str">
            <v>Today we attend the customer site for sheudle service so we change parts during service:- air filter, oil filter, oil, separator, belt and temperature sensor than start machine running ok</v>
          </cell>
        </row>
        <row r="2517">
          <cell r="A2517">
            <v>45954.742361111108</v>
          </cell>
          <cell r="B2517">
            <v>6500</v>
          </cell>
          <cell r="F2517" t="str">
            <v>CC-01843343</v>
          </cell>
          <cell r="J2517" t="str">
            <v>Schedule Service</v>
          </cell>
          <cell r="R2517" t="str">
            <v>AUKD230777</v>
          </cell>
          <cell r="AB2517" t="str">
            <v>Customers are scheduled for service by itself by local parts procured from local vendors. So they change the air filter for the compressor and engine both sides, oil filter and ELGI air lube Plus oil 40 liters.</v>
          </cell>
        </row>
        <row r="2518">
          <cell r="A2518">
            <v>45954.740972222222</v>
          </cell>
          <cell r="B2518">
            <v>3033</v>
          </cell>
          <cell r="F2518" t="str">
            <v>CC-01843341</v>
          </cell>
          <cell r="J2518" t="str">
            <v>Schedule Service</v>
          </cell>
          <cell r="R2518" t="str">
            <v>BTKD162083</v>
          </cell>
          <cell r="AB2518" t="str">
            <v>Customers are scheduled for service by itself by local parts procured from local vendors. So they change the air filter for the compressor and engine both sides, oil filter and ELGI air lube Plus oil 40 liters.</v>
          </cell>
        </row>
        <row r="2519">
          <cell r="A2519">
            <v>45954.740277777775</v>
          </cell>
          <cell r="B2519">
            <v>7625</v>
          </cell>
          <cell r="F2519" t="str">
            <v>CC-01843340</v>
          </cell>
          <cell r="J2519" t="str">
            <v>Schedule Service</v>
          </cell>
          <cell r="R2519" t="str">
            <v>BSBD161629</v>
          </cell>
          <cell r="AB2519" t="str">
            <v>Customers are scheduled for service by itself by local parts procured from local vendors. So they change the air filter for the compressor and engine both sides, oil filter and ELGI air lube Plus oil 40 liters.</v>
          </cell>
        </row>
        <row r="2520">
          <cell r="A2520">
            <v>45954.738888888889</v>
          </cell>
          <cell r="B2520">
            <v>9000</v>
          </cell>
          <cell r="F2520" t="str">
            <v>CC-01843336</v>
          </cell>
          <cell r="J2520" t="str">
            <v>Schedule Service</v>
          </cell>
          <cell r="R2520" t="str">
            <v>BTCD162159</v>
          </cell>
          <cell r="AB2520" t="str">
            <v>Customers are scheduled for service by itself by local parts procured from local vendors. So they change the air filter for the compressor and engine both sides, oil filter and ELGI air lube Plus oil 40 liters.</v>
          </cell>
        </row>
        <row r="2521">
          <cell r="A2521">
            <v>45954.738194444442</v>
          </cell>
          <cell r="B2521">
            <v>7230</v>
          </cell>
          <cell r="F2521" t="str">
            <v>CC-01843333</v>
          </cell>
          <cell r="J2521" t="str">
            <v>Schedule Service</v>
          </cell>
          <cell r="R2521" t="str">
            <v>BRAD160803</v>
          </cell>
          <cell r="AB2521" t="str">
            <v>Customers are scheduled for service by itself by local parts procured from local vendors. So they change the air filter for the compressor and engine both sides, oil filter and ELGI air lube Plus oil 40 liters.</v>
          </cell>
        </row>
        <row r="2522">
          <cell r="A2522">
            <v>45954.736111111109</v>
          </cell>
          <cell r="B2522">
            <v>6200</v>
          </cell>
          <cell r="F2522" t="str">
            <v>CC-01843331</v>
          </cell>
          <cell r="J2522" t="str">
            <v>Schedule Service</v>
          </cell>
          <cell r="R2522" t="str">
            <v>BRJD160577</v>
          </cell>
          <cell r="AB2522" t="str">
            <v>Customers are scheduled for service by itself by local parts procured from local vendors. So they change the air filter for the compressor and engine both sides, oil filter and ELGI air lube Plus oil 40 liters.</v>
          </cell>
        </row>
        <row r="2523">
          <cell r="A2523">
            <v>45954.73541666667</v>
          </cell>
          <cell r="B2523">
            <v>11810</v>
          </cell>
          <cell r="F2523" t="str">
            <v>CC-01843327</v>
          </cell>
          <cell r="J2523" t="str">
            <v>Schedule Service</v>
          </cell>
          <cell r="R2523" t="str">
            <v>BTKD162074</v>
          </cell>
          <cell r="AB2523" t="str">
            <v>Customers are scheduled for service by itself by local parts procured from local vendors. So they change the air filter for the compressor and engine both sides, oil filter and ELGI air lube Plus oil 40 liters.</v>
          </cell>
        </row>
        <row r="2524">
          <cell r="A2524">
            <v>45954.734027777777</v>
          </cell>
          <cell r="B2524">
            <v>4870</v>
          </cell>
          <cell r="F2524" t="str">
            <v>CC-01843323</v>
          </cell>
          <cell r="J2524" t="str">
            <v>Schedule Service</v>
          </cell>
          <cell r="R2524" t="str">
            <v>BSDD120664</v>
          </cell>
          <cell r="AB2524" t="str">
            <v>Customers are scheduled for service by itself by local parts procured from local vendors. So they change the air filter for the compressor and engine both sides, oil filter and ELGI air lube Plus oil 40 liters.</v>
          </cell>
        </row>
        <row r="2525">
          <cell r="A2525">
            <v>45954.732638888891</v>
          </cell>
          <cell r="B2525">
            <v>11340</v>
          </cell>
          <cell r="F2525" t="str">
            <v>CC-01843317</v>
          </cell>
          <cell r="J2525" t="str">
            <v>Schedule Service</v>
          </cell>
          <cell r="R2525" t="str">
            <v>BTFD162244</v>
          </cell>
          <cell r="AB2525" t="str">
            <v>Customers are scheduled for service by itself by local parts procured from local vendors. So they change the air filter for the compressor and engine both sides, oil filter and ELGI air lube Plus oil 40 liters.</v>
          </cell>
        </row>
        <row r="2526">
          <cell r="A2526">
            <v>45954.731944444444</v>
          </cell>
          <cell r="B2526">
            <v>11170</v>
          </cell>
          <cell r="F2526" t="str">
            <v>CC-01843314</v>
          </cell>
          <cell r="J2526" t="str">
            <v>Schedule Service</v>
          </cell>
          <cell r="R2526" t="str">
            <v>BQKD160076</v>
          </cell>
          <cell r="AB2526" t="str">
            <v>Customers are scheduled for service by itself by local parts procured from local vendors. So they change the air filter for the compressor and engine both sides, oil filter and ELGI air lube Plus oil 40 liters.</v>
          </cell>
        </row>
        <row r="2527">
          <cell r="A2527">
            <v>45954.730555555558</v>
          </cell>
          <cell r="B2527">
            <v>8475</v>
          </cell>
          <cell r="F2527" t="str">
            <v>CC-01843312</v>
          </cell>
          <cell r="J2527" t="str">
            <v>Schedule Service</v>
          </cell>
          <cell r="R2527" t="str">
            <v>BRHD161299</v>
          </cell>
          <cell r="AB2527" t="str">
            <v>Customers are scheduled for service by itself by local parts procured from local vendors. So they change the air filter for the compressor and engine both sides, oil filter and ELGI air lube Plus oil 40 liters.</v>
          </cell>
        </row>
        <row r="2528">
          <cell r="A2528">
            <v>45954.728472222225</v>
          </cell>
          <cell r="B2528">
            <v>5900</v>
          </cell>
          <cell r="F2528" t="str">
            <v>CC-01843308</v>
          </cell>
          <cell r="J2528" t="str">
            <v>Schedule Service</v>
          </cell>
          <cell r="R2528" t="str">
            <v>BQCD160098</v>
          </cell>
          <cell r="AB2528" t="str">
            <v>Customers are scheduled for service by itself by local parts procured from local vendors. So they change the air filter for the compressor and engine both sides, oil filter and ELGI air lube Plus oil 40 liters.</v>
          </cell>
        </row>
        <row r="2529">
          <cell r="A2529">
            <v>45954.727083333331</v>
          </cell>
          <cell r="B2529">
            <v>7890</v>
          </cell>
          <cell r="F2529" t="str">
            <v>CC-01843301</v>
          </cell>
          <cell r="J2529" t="str">
            <v>Schedule Service</v>
          </cell>
          <cell r="R2529" t="str">
            <v>BQID160499</v>
          </cell>
          <cell r="AB2529" t="str">
            <v>Customers are scheduled for service by itself by local parts procured from local vendors. So they change the air filter for the compressor and engine both sides, oil filter and ELGI air lube Plus oil 40 liters.</v>
          </cell>
        </row>
        <row r="2530">
          <cell r="A2530">
            <v>45954.726388888892</v>
          </cell>
          <cell r="B2530">
            <v>8255</v>
          </cell>
          <cell r="F2530" t="str">
            <v>CC-01843295</v>
          </cell>
          <cell r="J2530" t="str">
            <v>Schedule Service</v>
          </cell>
          <cell r="R2530" t="str">
            <v>BRBD160856</v>
          </cell>
          <cell r="AB2530" t="str">
            <v>Customers are scheduled for service by itself by local parts procured from local vendors. So they change the air filter for the compressor and engine both sides, oil filter and ELGI air lube Plus oil 40 liters.</v>
          </cell>
        </row>
        <row r="2531">
          <cell r="A2531">
            <v>45954.724999999999</v>
          </cell>
          <cell r="B2531">
            <v>8275</v>
          </cell>
          <cell r="F2531" t="str">
            <v>CC-01843290</v>
          </cell>
          <cell r="J2531" t="str">
            <v>Schedule Service</v>
          </cell>
          <cell r="R2531" t="str">
            <v>BQCD160106</v>
          </cell>
          <cell r="AB2531" t="str">
            <v>Customers are scheduled for service by itself by local parts procured from local vendors. So they change the air filter for the compressor and engine both sides, oil filter and ELGI air lube Plus oil 40 liters.</v>
          </cell>
        </row>
        <row r="2532">
          <cell r="A2532">
            <v>45954.723611111112</v>
          </cell>
          <cell r="B2532">
            <v>9985</v>
          </cell>
          <cell r="F2532" t="str">
            <v>CC-01843288</v>
          </cell>
          <cell r="J2532" t="str">
            <v>Schedule Service</v>
          </cell>
          <cell r="R2532" t="str">
            <v>BTED162217</v>
          </cell>
          <cell r="AB2532" t="str">
            <v>Customers are scheduled for service by itself by local parts procured from local vendors. So they change the air filter for the compressor and engine both sides, oil filter and ELGI air lube Plus oil 40 liters.</v>
          </cell>
        </row>
        <row r="2533">
          <cell r="A2533">
            <v>45954.722916666666</v>
          </cell>
          <cell r="B2533">
            <v>7640</v>
          </cell>
          <cell r="F2533" t="str">
            <v>CC-01843286</v>
          </cell>
          <cell r="J2533" t="str">
            <v>Schedule Service</v>
          </cell>
          <cell r="R2533" t="str">
            <v>BSDD161729</v>
          </cell>
          <cell r="AB2533" t="str">
            <v>Customers are scheduled for service by itself by local parts procured from local vendors. So they change the air filter for the compressor and engine both sides, oil filter and ELGI air lube Plus oil 40 liters.</v>
          </cell>
        </row>
        <row r="2534">
          <cell r="A2534">
            <v>45954.72152777778</v>
          </cell>
          <cell r="B2534">
            <v>6410</v>
          </cell>
          <cell r="F2534" t="str">
            <v>CC-01843284</v>
          </cell>
          <cell r="J2534" t="str">
            <v>Schedule Service</v>
          </cell>
          <cell r="R2534" t="str">
            <v>BQED160222</v>
          </cell>
          <cell r="AB2534" t="str">
            <v>Customers are scheduled for service by itself by local parts procured from local vendors. So they change the air filter for the compressor and engine both sides, oil filter and ELGI air lube Plus oil 40 liters.</v>
          </cell>
        </row>
        <row r="2535">
          <cell r="A2535">
            <v>45954.720138888886</v>
          </cell>
          <cell r="B2535">
            <v>6425</v>
          </cell>
          <cell r="F2535" t="str">
            <v>CC-01843281</v>
          </cell>
          <cell r="J2535" t="str">
            <v>Schedule Service</v>
          </cell>
          <cell r="R2535" t="str">
            <v>BSCD161704</v>
          </cell>
          <cell r="AB2535" t="str">
            <v>Customers are scheduled for service by itself by local parts procured from local vendors. So they change the air filter for the compressor and engine both sides, oil filter and ELGI air lube Plus oil 40 liters.</v>
          </cell>
        </row>
        <row r="2536">
          <cell r="A2536">
            <v>45954.57916666667</v>
          </cell>
          <cell r="B2536">
            <v>6800</v>
          </cell>
          <cell r="F2536" t="str">
            <v>CC-01842959</v>
          </cell>
          <cell r="J2536" t="str">
            <v>Schedule Service</v>
          </cell>
          <cell r="R2536" t="str">
            <v>BVED163244</v>
          </cell>
          <cell r="AB2536" t="str">
            <v>Service spares purchase from us and done scheduled service by itself and change air filter, oil filter, air oil separator, MPV KIT, BDV KIT, ARV KIT, PRESSURE REGULATOR SWITCH AND ELGI air lube Plus oil 40 liters.</v>
          </cell>
        </row>
        <row r="2537">
          <cell r="A2537">
            <v>45954.577777777777</v>
          </cell>
          <cell r="B2537">
            <v>9420</v>
          </cell>
          <cell r="F2537" t="str">
            <v>CC-01842957</v>
          </cell>
          <cell r="J2537" t="str">
            <v>Schedule Service</v>
          </cell>
          <cell r="R2537" t="str">
            <v>BTCD162162</v>
          </cell>
          <cell r="AB2537" t="str">
            <v>Service spares purchase from us and done scheduled service by itself and change air filter, oil filter, air oil separator, MPV KIT, BDV KIT, ARV KIT, PRESSURE REGULATOR SWITCH AND ELGI air lube Plus oil 40 liters.</v>
          </cell>
        </row>
        <row r="2538">
          <cell r="A2538">
            <v>45954.575694444444</v>
          </cell>
          <cell r="B2538">
            <v>4890</v>
          </cell>
          <cell r="F2538" t="str">
            <v>CC-01842955</v>
          </cell>
          <cell r="J2538" t="str">
            <v>Schedule Service</v>
          </cell>
          <cell r="R2538" t="str">
            <v>BVKD163026</v>
          </cell>
          <cell r="AB2538" t="str">
            <v>Service spares purchase from us and done scheduled service by itself and change air filter, oil filter, air oil separator, MPV KIT, BDV KIT, ARV KIT, PRESSURE REGULATOR SWITCH AND ELGI air lube Plus oil 40 liters.</v>
          </cell>
        </row>
        <row r="2539">
          <cell r="A2539">
            <v>45954.541666666664</v>
          </cell>
          <cell r="B2539">
            <v>13725</v>
          </cell>
          <cell r="F2539" t="str">
            <v>CC-01842873</v>
          </cell>
          <cell r="J2539" t="str">
            <v>Schedule Service</v>
          </cell>
          <cell r="R2539" t="str">
            <v>BULD162577</v>
          </cell>
          <cell r="AB2539" t="str">
            <v>Service spares purchase from us and done scheduled service by itself and change air filter, oil filter, air oil separator, MPV KIT, BDV KIT, ARV KIT, PRESSURE REGULATOR SWITCH AND ELGI air lube Plus oil 40 liters.</v>
          </cell>
        </row>
        <row r="2540">
          <cell r="A2540">
            <v>45954.540277777778</v>
          </cell>
          <cell r="B2540">
            <v>12415</v>
          </cell>
          <cell r="F2540" t="str">
            <v>CC-01842864</v>
          </cell>
          <cell r="J2540" t="str">
            <v>Schedule Service</v>
          </cell>
          <cell r="R2540" t="str">
            <v>BUKD162535</v>
          </cell>
          <cell r="AB2540" t="str">
            <v>Service spares purchase from us and done scheduled service by itself and change air filter, oil filter, air oil separator, MPV KIT, BDV KIT, ARV KIT, PRESSURE REGULATOR SWITCH AND ELGI air lube Plus oil 40 liters.</v>
          </cell>
        </row>
        <row r="2541">
          <cell r="A2541">
            <v>45954.538888888892</v>
          </cell>
          <cell r="B2541">
            <v>9505</v>
          </cell>
          <cell r="F2541" t="str">
            <v>CC-01842860</v>
          </cell>
          <cell r="J2541" t="str">
            <v>Schedule Service</v>
          </cell>
          <cell r="R2541" t="str">
            <v>BTDD162186</v>
          </cell>
          <cell r="AB2541" t="str">
            <v>Service spares purchase from us and done scheduled service by itself and change air filter, oil filter, air oil separator, MPV KIT, BDV KIT, ARV KIT, PRESSURE REGULATOR SWITCH AND ELGI air lube Plus oil 40 liters.</v>
          </cell>
        </row>
        <row r="2542">
          <cell r="A2542">
            <v>45954.536805555559</v>
          </cell>
          <cell r="B2542">
            <v>10015</v>
          </cell>
          <cell r="F2542" t="str">
            <v>CC-01842856</v>
          </cell>
          <cell r="J2542" t="str">
            <v>Schedule Service</v>
          </cell>
          <cell r="R2542" t="str">
            <v>BTJD162046</v>
          </cell>
          <cell r="AB2542" t="str">
            <v>Service spares purchase from us and done scheduled service by itself and change air filter, oil filter, air oil separator, MPV KIT, BDV KIT, ARV KIT, PRESSURE REGULATOR SWITCH AND ELGI air lube Plus oil 40 liters.</v>
          </cell>
        </row>
        <row r="2543">
          <cell r="A2543">
            <v>45954.535416666666</v>
          </cell>
          <cell r="B2543">
            <v>4775</v>
          </cell>
          <cell r="F2543" t="str">
            <v>CC-01842849</v>
          </cell>
          <cell r="J2543" t="str">
            <v>Schedule Service</v>
          </cell>
          <cell r="R2543" t="str">
            <v>BWKD163543</v>
          </cell>
          <cell r="AB2543" t="str">
            <v>Service spares purchase from us and done scheduled service by itself and change air filter, oil filter, air oil separator, MPV KIT, BDV KIT, ARV KIT, PRESSURE REGULATOR SWITCH AND ELGI air lube Plus oil 40 liters.</v>
          </cell>
        </row>
        <row r="2544">
          <cell r="A2544">
            <v>45954.53402777778</v>
          </cell>
          <cell r="B2544">
            <v>3090</v>
          </cell>
          <cell r="F2544" t="str">
            <v>CC-01842847</v>
          </cell>
          <cell r="J2544" t="str">
            <v>Schedule Service</v>
          </cell>
          <cell r="R2544" t="str">
            <v>BWKD163512</v>
          </cell>
          <cell r="AB2544" t="str">
            <v>Service spares purchase from us and done scheduled service by itself and change air filter, oil filter, air oil separator, MPV KIT, BDV KIT, ARV KIT, PRESSURE REGULATOR SWITCH AND ELGI air lube Plus oil 40 liters.</v>
          </cell>
        </row>
        <row r="2545">
          <cell r="A2545">
            <v>45954.45416666667</v>
          </cell>
          <cell r="B2545">
            <v>9171</v>
          </cell>
          <cell r="F2545" t="str">
            <v>CC-01842565</v>
          </cell>
          <cell r="J2545" t="str">
            <v>Schedule Service</v>
          </cell>
          <cell r="R2545" t="str">
            <v>BULC370861</v>
          </cell>
          <cell r="AB2545" t="str">
            <v>We visited site and change Air filter, Oil filter, Separator and oil and we also wash oil cooler after than start and check unit running well condition at the present time.</v>
          </cell>
        </row>
        <row r="2546">
          <cell r="A2546">
            <v>45954.441666666666</v>
          </cell>
          <cell r="B2546">
            <v>1504</v>
          </cell>
          <cell r="F2546" t="str">
            <v>CC-01842519</v>
          </cell>
          <cell r="J2546" t="str">
            <v>Schedule Service</v>
          </cell>
          <cell r="R2546" t="str">
            <v>BXDD232126</v>
          </cell>
          <cell r="AB2546" t="str">
            <v>Attend the site for 1500 hours shedule service so replace air oil separator filter actuator kit 3nos engine and compressor both side main pressure regulator kit water yeld presure regulator kit Speed regulator kit arv kit after shedule service done than start the unit running good condition no air leakeag no oil leakage unit running good condition all parameters work in under limit unit running satisfaction</v>
          </cell>
        </row>
        <row r="2547">
          <cell r="A2547">
            <v>45954.281944444447</v>
          </cell>
          <cell r="B2547">
            <v>7821</v>
          </cell>
          <cell r="F2547" t="str">
            <v>CC-01842328</v>
          </cell>
          <cell r="J2547" t="str">
            <v>Schedule Service</v>
          </cell>
          <cell r="R2547" t="str">
            <v>BSJD161406</v>
          </cell>
          <cell r="AB2547" t="str">
            <v>Attend the site for shedule service so following Job are done Oil drain from tank and cooler after cranking two times again oil drain from tank and cooler total drain oil is 24 litter after change parts oil Air lube plus 27 litter separator filter, actuator kit 1nos Oil filter 2nos 75 lpm air filter 1nos after shedule service done than start the unit running good condition no air leakeag no oil leakage unit running good condition</v>
          </cell>
        </row>
        <row r="2548">
          <cell r="A2548">
            <v>45953.722222222219</v>
          </cell>
          <cell r="B2548">
            <v>2346</v>
          </cell>
          <cell r="F2548" t="str">
            <v>CC-01842147</v>
          </cell>
          <cell r="J2548" t="str">
            <v>Schedule Service</v>
          </cell>
          <cell r="R2548" t="str">
            <v>BXCD164420</v>
          </cell>
          <cell r="AB2548" t="str">
            <v>Attend the site for schedule service abhishek soni urimari ramghar.So start the work oil drain from tank and cooler after crank interval 15 sec Total oil drain 36 litre.after change parts.oil air lube 40 litre.oil filter 2 nos.air filter 2 nos engine and compressor side. This service done by air lube oil with customer recommend. After all work done.start the unit running found satisfactory.all parameters working under limit.</v>
          </cell>
        </row>
        <row r="2549">
          <cell r="A2549">
            <v>45953.662013888897</v>
          </cell>
          <cell r="B2549">
            <v>7768</v>
          </cell>
          <cell r="F2549" t="str">
            <v>CC-01842030</v>
          </cell>
          <cell r="J2549" t="str">
            <v>Complaint - Breakdown</v>
          </cell>
          <cell r="R2549" t="str">
            <v>BUKD162500</v>
          </cell>
          <cell r="AB2549" t="str">
            <v>Attend the site as per customer complaint for oil solidification after attend the unit found seperator filter in burnt condition, oil in burnt condition so remove the failed parts MPV kit , arv kit and open all pipelines and oil cooler assembly and clean oil cooler by caustic soda and water, seperator tank clean by caustic soda and water, pipelines and tv block clean by water. After then fitted new separator filter, MPV kit, ARV kit, Fan assembly, thermal valve 150 and oil filter 90 lpm , fan belt retight, fitted all pipelines and hoses after cleaning. Filled oil in tank 45 litres with two dead cranks. After all work run the unit over night found unit runs satisfactorily and parameters are under limit.</v>
          </cell>
        </row>
        <row r="2550">
          <cell r="A2550">
            <v>45953.565636574102</v>
          </cell>
          <cell r="B2550">
            <v>1</v>
          </cell>
          <cell r="F2550" t="str">
            <v>CC-01841879</v>
          </cell>
          <cell r="J2550" t="str">
            <v>Commissioning</v>
          </cell>
          <cell r="R2550" t="str">
            <v>BYDD165173</v>
          </cell>
          <cell r="AB2550" t="str">
            <v>Commissioning done on dated 30-10-2025</v>
          </cell>
        </row>
        <row r="2551">
          <cell r="A2551">
            <v>45953.539583333331</v>
          </cell>
          <cell r="B2551">
            <v>8545</v>
          </cell>
          <cell r="F2551" t="str">
            <v>CC-01841815</v>
          </cell>
          <cell r="J2551" t="str">
            <v>Complaint - Running With Problem</v>
          </cell>
          <cell r="R2551" t="str">
            <v>BUFC372952</v>
          </cell>
          <cell r="AB2551" t="str">
            <v>We visited site check and found Oil level low so we top-up xd oil and Start unit running well condition at the present time.</v>
          </cell>
        </row>
        <row r="2552">
          <cell r="A2552">
            <v>45953.523611111108</v>
          </cell>
          <cell r="B2552">
            <v>49245</v>
          </cell>
          <cell r="F2552" t="str">
            <v>CC-01841783</v>
          </cell>
          <cell r="J2552" t="str">
            <v>Schedule Service</v>
          </cell>
          <cell r="R2552" t="str">
            <v>GOBF110094</v>
          </cell>
          <cell r="AB2552" t="str">
            <v>Today we attend the customer site for sheudle service so we change parts during service:- Air filter, oil filter, oil, separator,pre filter and grease than start machine running ok</v>
          </cell>
        </row>
        <row r="2553">
          <cell r="A2553">
            <v>45952.484722222223</v>
          </cell>
          <cell r="B2553">
            <v>49221</v>
          </cell>
          <cell r="F2553" t="str">
            <v>CC-01841011</v>
          </cell>
          <cell r="J2553" t="str">
            <v>Complaint - Running With Problem</v>
          </cell>
          <cell r="R2553" t="str">
            <v>GOBF110094</v>
          </cell>
          <cell r="AB2553" t="str">
            <v>Today we attend the customer site for complain air likage so we change black tube 6mm from pressure transmitter to moisture separator.now machine running ok but service due</v>
          </cell>
        </row>
        <row r="2554">
          <cell r="A2554">
            <v>45952.4621064815</v>
          </cell>
          <cell r="B2554">
            <v>1</v>
          </cell>
          <cell r="F2554" t="str">
            <v>CC-01840970</v>
          </cell>
          <cell r="J2554" t="str">
            <v>Commissioning</v>
          </cell>
          <cell r="R2554" t="str">
            <v>BYEC378350</v>
          </cell>
          <cell r="AB2554" t="str">
            <v>Commissioning done on dated 22-10-2025...Comm date-22-10-2025</v>
          </cell>
        </row>
        <row r="2555">
          <cell r="A2555">
            <v>45952.438194444447</v>
          </cell>
          <cell r="B2555">
            <v>0</v>
          </cell>
          <cell r="F2555" t="str">
            <v>CC-01840936</v>
          </cell>
          <cell r="J2555" t="str">
            <v>Commissioning</v>
          </cell>
          <cell r="R2555" t="str">
            <v>CYGE212342</v>
          </cell>
          <cell r="AB2555" t="str">
            <v>Commissioning done on dated 22-10-2025</v>
          </cell>
        </row>
        <row r="2556">
          <cell r="A2556">
            <v>45950.27847222222</v>
          </cell>
          <cell r="B2556">
            <v>16319</v>
          </cell>
          <cell r="F2556" t="str">
            <v>CC-01840262</v>
          </cell>
          <cell r="J2556" t="str">
            <v>Schedule Service - AMC</v>
          </cell>
          <cell r="R2556" t="str">
            <v>123054E</v>
          </cell>
          <cell r="AB2556" t="str">
            <v>AMC visit carried out</v>
          </cell>
        </row>
        <row r="2557">
          <cell r="A2557">
            <v>45948.7332986111</v>
          </cell>
          <cell r="B2557"/>
          <cell r="F2557" t="str">
            <v>CC-01839977</v>
          </cell>
          <cell r="J2557" t="str">
            <v>Complaint - Breakdown</v>
          </cell>
          <cell r="R2557"/>
          <cell r="AB2557" t="str">
            <v>duplicate call another old call already logged CC-0182938 Waiting for commercial reason 18-10-2025.............. 22-10-2025  ...................... 24-10-2025 ............................ 31-10-2025 ................ 07-11-2025  ..........15-11-2025  .............................. 22-11-2025   ................................... 29-11-2025 .............................. 05-12-2025 ....................... 13-12-2025</v>
          </cell>
        </row>
        <row r="2558">
          <cell r="A2558">
            <v>45948.609247685199</v>
          </cell>
          <cell r="B2558"/>
          <cell r="F2558" t="str">
            <v>CC-01839809</v>
          </cell>
          <cell r="J2558" t="str">
            <v>Complaint - Running With Problem</v>
          </cell>
          <cell r="R2558"/>
          <cell r="AB2558" t="str">
            <v>Service estimate shared with customer waiting for approval 21-10-2015  ...................... 24-10-2025</v>
          </cell>
        </row>
        <row r="2559">
          <cell r="A2559">
            <v>45948.558333333334</v>
          </cell>
          <cell r="B2559">
            <v>1208</v>
          </cell>
          <cell r="F2559" t="str">
            <v>CC-01839722</v>
          </cell>
          <cell r="J2559" t="str">
            <v>Schedule Service</v>
          </cell>
          <cell r="R2559" t="str">
            <v>BXCD164422</v>
          </cell>
          <cell r="AB2559"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2560">
          <cell r="A2560">
            <v>45948.474305555559</v>
          </cell>
          <cell r="B2560">
            <v>1</v>
          </cell>
          <cell r="F2560" t="str">
            <v>CC-01839438</v>
          </cell>
          <cell r="J2560" t="str">
            <v>Commissioning</v>
          </cell>
          <cell r="R2560" t="str">
            <v>BYGD232855</v>
          </cell>
          <cell r="AB2560" t="str">
            <v>Commissioning done on 18-10-2025</v>
          </cell>
        </row>
        <row r="2561">
          <cell r="A2561">
            <v>45948.456944444442</v>
          </cell>
          <cell r="B2561">
            <v>295</v>
          </cell>
          <cell r="F2561" t="str">
            <v>CC-01839385</v>
          </cell>
          <cell r="J2561" t="str">
            <v>Complaint - Running With Problem</v>
          </cell>
          <cell r="R2561" t="str">
            <v>BXAD231960</v>
          </cell>
          <cell r="AB2561" t="str">
            <v>Attend the site for drilling time pressure drop so start the work clean actuator compressor side and arv kit clean pressure regulator also clean and refitted same condition after Start the unit running good condition no air leakeag no oil leakage at present all parameters work in under limit and check drilling time pressure 300 psi at 1480 rpm found unit running satisfactory.</v>
          </cell>
        </row>
        <row r="2562">
          <cell r="A2562">
            <v>45947.55972222222</v>
          </cell>
          <cell r="B2562">
            <v>6495</v>
          </cell>
          <cell r="F2562" t="str">
            <v>CC-01838529</v>
          </cell>
          <cell r="J2562" t="str">
            <v>Schedule Service</v>
          </cell>
          <cell r="R2562" t="str">
            <v>BWAD163648</v>
          </cell>
          <cell r="AB2562" t="str">
            <v>Attend the site for shedule service so following Job are done Oil drain from tank and cooler after cranking two times again oil drain from tank and cooler total drain oil is 37 litter after change parts air oil separator filter,air filter 2 nos compressor and engine both side oil filter 2nos arv kit prv kit mpv kit bdv kit osv kit dcv kit Oil 40 litter topped in separator tank with one dead Crank after shedule service done than start the unit running good condition no air leakeag no oil leakage unit running satisfaction</v>
          </cell>
        </row>
        <row r="2563">
          <cell r="A2563">
            <v>45947.509027777778</v>
          </cell>
          <cell r="B2563">
            <v>871</v>
          </cell>
          <cell r="F2563" t="str">
            <v>CC-01838351</v>
          </cell>
          <cell r="J2563" t="str">
            <v>Complaint - Running With Problem</v>
          </cell>
          <cell r="R2563" t="str">
            <v>BYLD232523</v>
          </cell>
          <cell r="AB2563" t="str">
            <v>Attend the site for complaining of unit tripping so inspect the unit and found the pressure switch not working properly. So, replace the defective pressure switch with a new one. Then start the unit found running ok.</v>
          </cell>
        </row>
        <row r="2564">
          <cell r="A2564">
            <v>45946.708333333336</v>
          </cell>
          <cell r="B2564">
            <v>4400</v>
          </cell>
          <cell r="F2564" t="str">
            <v>CC-01837635</v>
          </cell>
          <cell r="J2564" t="str">
            <v>Schedule Service</v>
          </cell>
          <cell r="R2564" t="str">
            <v>BWAD163674</v>
          </cell>
          <cell r="AB2564" t="str">
            <v>Attend the site for schedule service so total drain oil from tank and oil cooler 38 litres, replace air filter kit engine and compressor both side, replace separator filter, oil filter 2nos, actuator kit 2nos., arv kit and main pressure regulator kit. Plugged in drain plugs and total fill oil in tank 40 litres with one crank. After all work done start and run the unit and adjust the idle pressure 240 psi at 1300 idle rpm, flushing rpm 2100 at 160 psi and check basic setting drilling rpm 1550 at 220 psi , unit is running in normal parameters.</v>
          </cell>
        </row>
        <row r="2565">
          <cell r="A2565">
            <v>45945.660416666666</v>
          </cell>
          <cell r="B2565">
            <v>15051</v>
          </cell>
          <cell r="F2565" t="str">
            <v>CC-01836020</v>
          </cell>
          <cell r="J2565" t="str">
            <v>Schedule Service</v>
          </cell>
          <cell r="R2565" t="str">
            <v>BRHS035337</v>
          </cell>
          <cell r="AB2565" t="str">
            <v>Attend the site for scheduled service so change air filter, oil filter, air oil separator, motor greasing and oil. Then start the unit found running ok.</v>
          </cell>
        </row>
        <row r="2566">
          <cell r="A2566">
            <v>45945.656944444447</v>
          </cell>
          <cell r="B2566">
            <v>0</v>
          </cell>
          <cell r="F2566" t="str">
            <v>CC-01836007</v>
          </cell>
          <cell r="J2566" t="str">
            <v>Commissioning</v>
          </cell>
          <cell r="R2566" t="str">
            <v>CYCE544738</v>
          </cell>
          <cell r="AB2566" t="str">
            <v>Commissioning done on dated 15-10-2025</v>
          </cell>
        </row>
        <row r="2567">
          <cell r="A2567">
            <v>45945.652777777781</v>
          </cell>
          <cell r="B2567">
            <v>2067</v>
          </cell>
          <cell r="F2567" t="str">
            <v>CC-01835999</v>
          </cell>
          <cell r="J2567" t="str">
            <v>Schedule Service</v>
          </cell>
          <cell r="R2567" t="str">
            <v>BYAS044775</v>
          </cell>
          <cell r="AB2567" t="str">
            <v>Attend the site for scheduled service so change air filter, oil filter and oil 1 liter. Then start the unit found running ok.</v>
          </cell>
        </row>
        <row r="2568">
          <cell r="A2568">
            <v>45945.631944444445</v>
          </cell>
          <cell r="B2568">
            <v>19032</v>
          </cell>
          <cell r="F2568" t="str">
            <v>CC-01835946</v>
          </cell>
          <cell r="J2568" t="str">
            <v>General Service</v>
          </cell>
          <cell r="R2568" t="str">
            <v>BUFS046839</v>
          </cell>
          <cell r="AB2568" t="str">
            <v>Today we attend the customer site for general visit so we check and found that compressor running ok</v>
          </cell>
        </row>
        <row r="2569">
          <cell r="A2569">
            <v>45945.564583333333</v>
          </cell>
          <cell r="B2569">
            <v>29272</v>
          </cell>
          <cell r="F2569" t="str">
            <v>CC-01835725</v>
          </cell>
          <cell r="J2569" t="str">
            <v>General Service</v>
          </cell>
          <cell r="R2569" t="str">
            <v>BKDS031405</v>
          </cell>
          <cell r="AB2569" t="str">
            <v>Today we attend the customer site for sheudle service so we change parts during service:- air filter and oil filter than start machine running ok</v>
          </cell>
        </row>
        <row r="2570">
          <cell r="A2570">
            <v>45945.540277777778</v>
          </cell>
          <cell r="B2570">
            <v>41963</v>
          </cell>
          <cell r="F2570" t="str">
            <v>CC-01835669</v>
          </cell>
          <cell r="J2570" t="str">
            <v>Schedule Service</v>
          </cell>
          <cell r="R2570" t="str">
            <v>BQFS031084</v>
          </cell>
          <cell r="AB2570" t="str">
            <v>Today we attend the customer site for sheudle service so we change parts during service:- air filter and oil filter than start machine running ok</v>
          </cell>
        </row>
        <row r="2571">
          <cell r="A2571">
            <v>45945.279861111114</v>
          </cell>
          <cell r="B2571">
            <v>11169</v>
          </cell>
          <cell r="F2571" t="str">
            <v>CC-01835250</v>
          </cell>
          <cell r="J2571" t="str">
            <v>Schedule Service - AMC</v>
          </cell>
          <cell r="R2571" t="str">
            <v>BWCS032720</v>
          </cell>
          <cell r="AB2571" t="str">
            <v>AMC visit carried out</v>
          </cell>
        </row>
        <row r="2572">
          <cell r="A2572">
            <v>45944.653472222199</v>
          </cell>
          <cell r="B2572"/>
          <cell r="F2572" t="str">
            <v>CC-01834809</v>
          </cell>
          <cell r="J2572" t="str">
            <v>Complaint - Running With Problem</v>
          </cell>
          <cell r="R2572"/>
          <cell r="AB2572" t="str">
            <v>Reason-High Engine oil Consumption .Al team test and found compression test result below its range due to bore piston clearance increase.
Action required- Customer demanding new engine but AL team ready for repair engine Under warranty. Jointly (Elgi &amp; AL) visited to customer to convince repaired engine but customer is not accepting
Support from HO-Yes
Expected closing date-30-11-2025 ................ 07-11-2025  ..........15-11-2025  .............................. 22-11-2025   .............................. 29-11-2025 .............................. 05-12-2025 ....................... 13-12-2025  ....................... 19-12-2025  ....................... 27-12-2025   .......................... 02-01-2026</v>
          </cell>
        </row>
        <row r="2573">
          <cell r="A2573">
            <v>45944.441666666666</v>
          </cell>
          <cell r="B2573">
            <v>39749</v>
          </cell>
          <cell r="F2573" t="str">
            <v>CC-01834205</v>
          </cell>
          <cell r="J2573" t="str">
            <v>Schedule Service</v>
          </cell>
          <cell r="R2573" t="str">
            <v>BRIS035838</v>
          </cell>
          <cell r="AB2573" t="str">
            <v>Attend the site for scheduled service so change air filter, oil filter. Then start the unit found running ok.</v>
          </cell>
        </row>
        <row r="2574">
          <cell r="A2574">
            <v>45944.440972222219</v>
          </cell>
          <cell r="B2574">
            <v>30245</v>
          </cell>
          <cell r="F2574" t="str">
            <v>CC-01834197</v>
          </cell>
          <cell r="J2574" t="str">
            <v>Schedule Service</v>
          </cell>
          <cell r="R2574" t="str">
            <v>BSLS036682</v>
          </cell>
          <cell r="AB2574" t="str">
            <v>Attend the site for scheduled service so change air filter, oil filter, air oil separator, motor greasing and oil. Then start the unit found running ok.</v>
          </cell>
        </row>
        <row r="2575">
          <cell r="A2575">
            <v>45944.438888888886</v>
          </cell>
          <cell r="B2575">
            <v>87439</v>
          </cell>
          <cell r="F2575" t="str">
            <v>CC-01834190</v>
          </cell>
          <cell r="J2575" t="str">
            <v>Schedule Service</v>
          </cell>
          <cell r="R2575" t="str">
            <v>BJGS031396</v>
          </cell>
          <cell r="AB2575" t="str">
            <v>Attend the site for scheduled service so change air filter, oil filter and oil. Then start the unit found running ok.</v>
          </cell>
        </row>
        <row r="2576">
          <cell r="A2576">
            <v>45944.380555555559</v>
          </cell>
          <cell r="B2576">
            <v>3485</v>
          </cell>
          <cell r="F2576" t="str">
            <v>CC-01834100</v>
          </cell>
          <cell r="J2576" t="str">
            <v>Field Campaign</v>
          </cell>
          <cell r="R2576" t="str">
            <v>BWED163871</v>
          </cell>
          <cell r="AB2576"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77">
          <cell r="A2577">
            <v>45944.379166666666</v>
          </cell>
          <cell r="B2577">
            <v>4200</v>
          </cell>
          <cell r="F2577" t="str">
            <v>CC-01834099</v>
          </cell>
          <cell r="J2577" t="str">
            <v>Field Campaign</v>
          </cell>
          <cell r="R2577" t="str">
            <v>BWHD164015</v>
          </cell>
          <cell r="AB2577"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78">
          <cell r="A2578">
            <v>45944.376388888886</v>
          </cell>
          <cell r="B2578">
            <v>3860</v>
          </cell>
          <cell r="F2578" t="str">
            <v>CC-01834097</v>
          </cell>
          <cell r="J2578" t="str">
            <v>Field Campaign</v>
          </cell>
          <cell r="R2578" t="str">
            <v>BWHD164004</v>
          </cell>
          <cell r="AB2578"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79">
          <cell r="A2579">
            <v>45944.373611111114</v>
          </cell>
          <cell r="B2579">
            <v>2200</v>
          </cell>
          <cell r="F2579" t="str">
            <v>CC-01834096</v>
          </cell>
          <cell r="J2579" t="str">
            <v>Field Campaign</v>
          </cell>
          <cell r="R2579" t="str">
            <v>BWHD164039</v>
          </cell>
          <cell r="AB2579"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80">
          <cell r="A2580">
            <v>45944.37222222222</v>
          </cell>
          <cell r="B2580">
            <v>1410</v>
          </cell>
          <cell r="F2580" t="str">
            <v>CC-01834095</v>
          </cell>
          <cell r="J2580" t="str">
            <v>Field Campaign</v>
          </cell>
          <cell r="R2580" t="str">
            <v>BWID164076</v>
          </cell>
          <cell r="AB2580"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81">
          <cell r="A2581">
            <v>45944.371527777781</v>
          </cell>
          <cell r="B2581">
            <v>1800</v>
          </cell>
          <cell r="F2581" t="str">
            <v>CC-01834094</v>
          </cell>
          <cell r="J2581" t="str">
            <v>Field Campaign</v>
          </cell>
          <cell r="R2581" t="str">
            <v>BWHD164003</v>
          </cell>
          <cell r="AB2581"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82">
          <cell r="A2582">
            <v>45944.370138888888</v>
          </cell>
          <cell r="B2582">
            <v>3130</v>
          </cell>
          <cell r="F2582" t="str">
            <v>CC-01834093</v>
          </cell>
          <cell r="J2582" t="str">
            <v>Field Campaign</v>
          </cell>
          <cell r="R2582" t="str">
            <v>BWID164096</v>
          </cell>
          <cell r="AB2582"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83">
          <cell r="A2583">
            <v>45944.368750000001</v>
          </cell>
          <cell r="B2583">
            <v>1400</v>
          </cell>
          <cell r="F2583" t="str">
            <v>CC-01834092</v>
          </cell>
          <cell r="J2583" t="str">
            <v>Field Campaign</v>
          </cell>
          <cell r="R2583" t="str">
            <v>BWID164086</v>
          </cell>
          <cell r="AB2583"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84">
          <cell r="A2584">
            <v>45944.366666666669</v>
          </cell>
          <cell r="B2584">
            <v>4675</v>
          </cell>
          <cell r="F2584" t="str">
            <v>CC-01834091</v>
          </cell>
          <cell r="J2584" t="str">
            <v>Field Campaign</v>
          </cell>
          <cell r="R2584" t="str">
            <v>BWED163889</v>
          </cell>
          <cell r="AB2584"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85">
          <cell r="A2585">
            <v>45944.365277777775</v>
          </cell>
          <cell r="B2585">
            <v>2995</v>
          </cell>
          <cell r="F2585" t="str">
            <v>CC-01834090</v>
          </cell>
          <cell r="J2585" t="str">
            <v>Field Campaign</v>
          </cell>
          <cell r="R2585" t="str">
            <v>BXJD164132</v>
          </cell>
          <cell r="AB2585"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86">
          <cell r="A2586">
            <v>45944.364583333336</v>
          </cell>
          <cell r="B2586">
            <v>2430</v>
          </cell>
          <cell r="F2586" t="str">
            <v>CC-01834089</v>
          </cell>
          <cell r="J2586" t="str">
            <v>Field Campaign</v>
          </cell>
          <cell r="R2586" t="str">
            <v>BWID164050</v>
          </cell>
          <cell r="AB2586"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87">
          <cell r="A2587">
            <v>45944.363194444442</v>
          </cell>
          <cell r="B2587">
            <v>1440</v>
          </cell>
          <cell r="F2587" t="str">
            <v>CC-01834088</v>
          </cell>
          <cell r="J2587" t="str">
            <v>Field Campaign</v>
          </cell>
          <cell r="R2587" t="str">
            <v>BXKD164166</v>
          </cell>
          <cell r="AB2587"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88">
          <cell r="A2588">
            <v>45944.361805555556</v>
          </cell>
          <cell r="B2588">
            <v>1450</v>
          </cell>
          <cell r="F2588" t="str">
            <v>CC-01834087</v>
          </cell>
          <cell r="J2588" t="str">
            <v>Field Campaign</v>
          </cell>
          <cell r="R2588" t="str">
            <v>BWFD163937</v>
          </cell>
          <cell r="AB2588"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89">
          <cell r="A2589">
            <v>45944.36041666667</v>
          </cell>
          <cell r="B2589">
            <v>2300</v>
          </cell>
          <cell r="F2589" t="str">
            <v>CC-01834086</v>
          </cell>
          <cell r="J2589" t="str">
            <v>Field Campaign</v>
          </cell>
          <cell r="R2589" t="str">
            <v>BWFD163947</v>
          </cell>
          <cell r="AB2589"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90">
          <cell r="A2590">
            <v>45944.359027777777</v>
          </cell>
          <cell r="B2590">
            <v>3770</v>
          </cell>
          <cell r="F2590" t="str">
            <v>CC-01834085</v>
          </cell>
          <cell r="J2590" t="str">
            <v>Field Campaign</v>
          </cell>
          <cell r="R2590" t="str">
            <v>BWFD163940</v>
          </cell>
          <cell r="AB2590"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91">
          <cell r="A2591">
            <v>45944.35833333333</v>
          </cell>
          <cell r="B2591">
            <v>3418</v>
          </cell>
          <cell r="F2591" t="str">
            <v>CC-01834084</v>
          </cell>
          <cell r="J2591" t="str">
            <v>Field Campaign</v>
          </cell>
          <cell r="R2591" t="str">
            <v>BWID164054</v>
          </cell>
          <cell r="AB2591"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92">
          <cell r="A2592">
            <v>45944.356944444444</v>
          </cell>
          <cell r="B2592">
            <v>1615</v>
          </cell>
          <cell r="F2592" t="str">
            <v>CC-01834083</v>
          </cell>
          <cell r="J2592" t="str">
            <v>Field Campaign</v>
          </cell>
          <cell r="R2592" t="str">
            <v>BXKD164174</v>
          </cell>
          <cell r="AB2592"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93">
          <cell r="A2593">
            <v>45944.355555555558</v>
          </cell>
          <cell r="B2593">
            <v>1375</v>
          </cell>
          <cell r="F2593" t="str">
            <v>CC-01834082</v>
          </cell>
          <cell r="J2593" t="str">
            <v>Field Campaign</v>
          </cell>
          <cell r="R2593" t="str">
            <v>BWID164091</v>
          </cell>
          <cell r="AB2593"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94">
          <cell r="A2594">
            <v>45944.354166666664</v>
          </cell>
          <cell r="B2594">
            <v>1685</v>
          </cell>
          <cell r="F2594" t="str">
            <v>CC-01834081</v>
          </cell>
          <cell r="J2594" t="str">
            <v>Field Campaign</v>
          </cell>
          <cell r="R2594" t="str">
            <v>BXBD164357</v>
          </cell>
          <cell r="AB2594"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95">
          <cell r="A2595">
            <v>45944.352777777778</v>
          </cell>
          <cell r="B2595">
            <v>510</v>
          </cell>
          <cell r="F2595" t="str">
            <v>CC-01834080</v>
          </cell>
          <cell r="J2595" t="str">
            <v>Field Campaign</v>
          </cell>
          <cell r="R2595" t="str">
            <v>BXCD164415</v>
          </cell>
          <cell r="AB2595"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96">
          <cell r="A2596">
            <v>45944.351388888892</v>
          </cell>
          <cell r="B2596">
            <v>465</v>
          </cell>
          <cell r="F2596" t="str">
            <v>CC-01834079</v>
          </cell>
          <cell r="J2596" t="str">
            <v>Field Campaign</v>
          </cell>
          <cell r="R2596" t="str">
            <v>BXCD164396</v>
          </cell>
          <cell r="AB2596"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97">
          <cell r="A2597">
            <v>45944.35</v>
          </cell>
          <cell r="B2597">
            <v>1665</v>
          </cell>
          <cell r="F2597" t="str">
            <v>CC-01834078</v>
          </cell>
          <cell r="J2597" t="str">
            <v>Field Campaign</v>
          </cell>
          <cell r="R2597" t="str">
            <v>BXAD164301</v>
          </cell>
          <cell r="AB2597"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98">
          <cell r="A2598">
            <v>45944.349305555559</v>
          </cell>
          <cell r="B2598">
            <v>3900</v>
          </cell>
          <cell r="F2598" t="str">
            <v>CC-01834077</v>
          </cell>
          <cell r="J2598" t="str">
            <v>Field Campaign</v>
          </cell>
          <cell r="R2598" t="str">
            <v>BWED163893</v>
          </cell>
          <cell r="AB2598"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599">
          <cell r="A2599">
            <v>45944.347916666666</v>
          </cell>
          <cell r="B2599">
            <v>3265</v>
          </cell>
          <cell r="F2599" t="str">
            <v>CC-01834076</v>
          </cell>
          <cell r="J2599" t="str">
            <v>Field Campaign</v>
          </cell>
          <cell r="R2599" t="str">
            <v>BXJD164143</v>
          </cell>
          <cell r="AB2599"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600">
          <cell r="A2600">
            <v>45944.34652777778</v>
          </cell>
          <cell r="B2600">
            <v>1670</v>
          </cell>
          <cell r="F2600" t="str">
            <v>CC-01834075</v>
          </cell>
          <cell r="J2600" t="str">
            <v>Field Campaign</v>
          </cell>
          <cell r="R2600" t="str">
            <v>BWHD163991</v>
          </cell>
          <cell r="AB2600"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601">
          <cell r="A2601">
            <v>45944.345138888886</v>
          </cell>
          <cell r="B2601">
            <v>2960</v>
          </cell>
          <cell r="F2601" t="str">
            <v>CC-01834074</v>
          </cell>
          <cell r="J2601" t="str">
            <v>Field Campaign</v>
          </cell>
          <cell r="R2601" t="str">
            <v>BXJD164130</v>
          </cell>
          <cell r="AB2601"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602">
          <cell r="A2602">
            <v>45944.34375</v>
          </cell>
          <cell r="B2602">
            <v>4530</v>
          </cell>
          <cell r="F2602" t="str">
            <v>CC-01834073</v>
          </cell>
          <cell r="J2602" t="str">
            <v>Field Campaign</v>
          </cell>
          <cell r="R2602" t="str">
            <v>BXKD164191</v>
          </cell>
          <cell r="AB2602"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603">
          <cell r="A2603">
            <v>45944.342361111114</v>
          </cell>
          <cell r="B2603">
            <v>275</v>
          </cell>
          <cell r="F2603" t="str">
            <v>CC-01834072</v>
          </cell>
          <cell r="J2603" t="str">
            <v>Field Campaign</v>
          </cell>
          <cell r="R2603" t="str">
            <v>BWHD164019</v>
          </cell>
          <cell r="AB2603"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604">
          <cell r="A2604">
            <v>45944.341666666667</v>
          </cell>
          <cell r="B2604">
            <v>1517</v>
          </cell>
          <cell r="F2604" t="str">
            <v>CC-01834071</v>
          </cell>
          <cell r="J2604" t="str">
            <v>Field Campaign</v>
          </cell>
          <cell r="R2604" t="str">
            <v>BXGD164662</v>
          </cell>
          <cell r="AB2604"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605">
          <cell r="A2605">
            <v>45944.340277777781</v>
          </cell>
          <cell r="B2605">
            <v>850</v>
          </cell>
          <cell r="F2605" t="str">
            <v>CC-01834070</v>
          </cell>
          <cell r="J2605" t="str">
            <v>Field Campaign</v>
          </cell>
          <cell r="R2605" t="str">
            <v>BXBD164381</v>
          </cell>
          <cell r="AB2605"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2606">
          <cell r="A2606">
            <v>45943.631944444445</v>
          </cell>
          <cell r="B2606">
            <v>0</v>
          </cell>
          <cell r="F2606" t="str">
            <v>CC-01833324</v>
          </cell>
          <cell r="J2606" t="str">
            <v>Commissioning</v>
          </cell>
          <cell r="R2606" t="str">
            <v>CYAE212295</v>
          </cell>
          <cell r="AB2606" t="str">
            <v>Commissioning done on dated 13-10-2025</v>
          </cell>
        </row>
        <row r="2607">
          <cell r="A2607">
            <v>45943.558333333334</v>
          </cell>
          <cell r="B2607">
            <v>1517</v>
          </cell>
          <cell r="F2607" t="str">
            <v>CC-01833122</v>
          </cell>
          <cell r="J2607" t="str">
            <v>Schedule Service</v>
          </cell>
          <cell r="R2607" t="str">
            <v>BXGD164662</v>
          </cell>
          <cell r="AB2607" t="str">
            <v>Attend the site for schedule service start the work oil drain tank and cooler after cranking 2 Time total oil drain 35 lit, replace the parts separate,oil ,oil filter,air filter, actuator kit, pressure regulator kit,arv kit after change the parts and start the unit unit running good condition all parameters proper work</v>
          </cell>
        </row>
        <row r="2608">
          <cell r="A2608">
            <v>45943.272916666669</v>
          </cell>
          <cell r="B2608">
            <v>49188</v>
          </cell>
          <cell r="F2608" t="str">
            <v>CC-01832292</v>
          </cell>
          <cell r="J2608" t="str">
            <v>Schedule Service - AMC</v>
          </cell>
          <cell r="R2608" t="str">
            <v>GPLS030458</v>
          </cell>
          <cell r="AB2608" t="str">
            <v>AMC visit carried out</v>
          </cell>
        </row>
        <row r="2609">
          <cell r="A2609">
            <v>45941.722916666666</v>
          </cell>
          <cell r="B2609">
            <v>6000</v>
          </cell>
          <cell r="F2609" t="str">
            <v>CC-01832008</v>
          </cell>
          <cell r="J2609" t="str">
            <v>Complaint - Breakdown</v>
          </cell>
          <cell r="R2609" t="str">
            <v>BQED160215</v>
          </cell>
          <cell r="AB2609" t="str">
            <v>Engineer Separator burnt issue, work done unit under observation.
Support required from HO-NO
Action required- Waiting for customer satisfaction.
Expected closing-13-10-25
Attend the site as per customer complaint for separator filter burnt so check the unit found oil in burnt condition , separator filter in burnt condition and moisture filter in burnt condition , remove all failed parts and clean pipelines and oil cooler with high pressure water and after then it cleaned by high air pressure, spares replaced are seperator filter, pressure regulator kit, actuator kit, OSV kit, MPV kit, moisture filter, air filter, oil filter and main ball valve, after fitment all recommended spares, fill oil in tank upto 20 litres after run the unit for 20 minutes after then flush out the oil and again fill oil in tank upto 40 litres. Run the unit in idle and load condition found unit is running satisfactory but with abnormal sound in airend.</v>
          </cell>
        </row>
        <row r="2610">
          <cell r="A2610">
            <v>45941.651388888888</v>
          </cell>
          <cell r="F2610" t="str">
            <v>CC-01831797</v>
          </cell>
          <cell r="J2610" t="str">
            <v>Complaint - Running With Problem</v>
          </cell>
          <cell r="AB2610" t="str">
            <v>As per discussion had with customer, we share parts &amp; service charges quotation waiting for approval 11-10-2025 ............. 13-10-2025.....waiting for till today , after that close the call...Pramod-17-10-2025</v>
          </cell>
        </row>
        <row r="2611">
          <cell r="A2611">
            <v>45941.630555555559</v>
          </cell>
          <cell r="B2611">
            <v>9500</v>
          </cell>
          <cell r="F2611" t="str">
            <v>CC-01831736</v>
          </cell>
          <cell r="J2611" t="str">
            <v>Complaint - Running With Problem</v>
          </cell>
          <cell r="R2611" t="str">
            <v>BUGS047120</v>
          </cell>
          <cell r="AB2611" t="str">
            <v>We visited site check and found unit tripping in high temperature so we found sump pressure low during unaloading time so we adjust sump pressure from BDV and check unit running well condition at the present time.</v>
          </cell>
        </row>
        <row r="2612">
          <cell r="A2612">
            <v>45941.594444444447</v>
          </cell>
          <cell r="B2612">
            <v>5500</v>
          </cell>
          <cell r="F2612" t="str">
            <v>CC-01831665</v>
          </cell>
          <cell r="J2612" t="str">
            <v>Sales Call</v>
          </cell>
          <cell r="R2612" t="str">
            <v>BWHD231642</v>
          </cell>
          <cell r="AB2612" t="str">
            <v>Sales call carried out for HMR update</v>
          </cell>
        </row>
        <row r="2613">
          <cell r="A2613">
            <v>45941.56527777778</v>
          </cell>
          <cell r="B2613">
            <v>3970</v>
          </cell>
          <cell r="F2613" t="str">
            <v>CC-01831588</v>
          </cell>
          <cell r="J2613" t="str">
            <v>Sales Call</v>
          </cell>
          <cell r="R2613" t="str">
            <v>BVFD163274</v>
          </cell>
          <cell r="AB2613" t="str">
            <v>Sales call carried out for HMR update</v>
          </cell>
        </row>
        <row r="2614">
          <cell r="A2614">
            <v>45941.5625</v>
          </cell>
          <cell r="B2614">
            <v>7350</v>
          </cell>
          <cell r="F2614" t="str">
            <v>CC-01831578</v>
          </cell>
          <cell r="J2614" t="str">
            <v>Sales Call</v>
          </cell>
          <cell r="R2614" t="str">
            <v>BSAD161563</v>
          </cell>
          <cell r="AB2614" t="str">
            <v>Sales call carried out for HMR update</v>
          </cell>
        </row>
        <row r="2615">
          <cell r="A2615">
            <v>45941.559027777781</v>
          </cell>
          <cell r="B2615">
            <v>8350</v>
          </cell>
          <cell r="F2615" t="str">
            <v>CC-01831570</v>
          </cell>
          <cell r="J2615" t="str">
            <v>Sales Call</v>
          </cell>
          <cell r="R2615" t="str">
            <v>BMKD120057</v>
          </cell>
          <cell r="AB2615" t="str">
            <v>Sales call carried out for HMR update</v>
          </cell>
        </row>
        <row r="2616">
          <cell r="A2616">
            <v>45941.556250000001</v>
          </cell>
          <cell r="B2616">
            <v>10970</v>
          </cell>
          <cell r="F2616" t="str">
            <v>CC-01831561</v>
          </cell>
          <cell r="J2616" t="str">
            <v>Sales Call</v>
          </cell>
          <cell r="R2616" t="str">
            <v>BRID161341</v>
          </cell>
          <cell r="AB2616" t="str">
            <v>Sales call carried out for HMR update</v>
          </cell>
        </row>
        <row r="2617">
          <cell r="A2617">
            <v>45941.554166666669</v>
          </cell>
          <cell r="B2617">
            <v>4300</v>
          </cell>
          <cell r="F2617" t="str">
            <v>CC-01831551</v>
          </cell>
          <cell r="J2617" t="str">
            <v>Sales Call</v>
          </cell>
          <cell r="R2617" t="str">
            <v>BVED163240</v>
          </cell>
          <cell r="AB2617" t="str">
            <v>Sales call carried out for HMR update</v>
          </cell>
        </row>
        <row r="2618">
          <cell r="A2618">
            <v>45941.550694444442</v>
          </cell>
          <cell r="B2618">
            <v>8725</v>
          </cell>
          <cell r="F2618" t="str">
            <v>CC-01831542</v>
          </cell>
          <cell r="J2618" t="str">
            <v>Sales Call</v>
          </cell>
          <cell r="R2618" t="str">
            <v>BRBD160859</v>
          </cell>
          <cell r="AB2618" t="str">
            <v>Sales call carried out for HMR update</v>
          </cell>
        </row>
        <row r="2619">
          <cell r="A2619">
            <v>45941.54791666667</v>
          </cell>
          <cell r="B2619">
            <v>7000</v>
          </cell>
          <cell r="F2619" t="str">
            <v>CC-01831531</v>
          </cell>
          <cell r="J2619" t="str">
            <v>Sales Call</v>
          </cell>
          <cell r="R2619" t="str">
            <v>BVGD163297</v>
          </cell>
          <cell r="AB2619" t="str">
            <v>Sales call carried out for HMR update...</v>
          </cell>
        </row>
        <row r="2620">
          <cell r="A2620">
            <v>45941.543749999997</v>
          </cell>
          <cell r="B2620">
            <v>2715</v>
          </cell>
          <cell r="F2620" t="str">
            <v>CC-01831515</v>
          </cell>
          <cell r="J2620" t="str">
            <v>Complaint - Running With Problem</v>
          </cell>
          <cell r="R2620" t="str">
            <v>BXLD231873</v>
          </cell>
          <cell r="AB2620" t="str">
            <v>Engineer completed the job and unit is in running condition, waiting for Warranty update in call .
Support required from HO-NO
Action required- waiting for Warranty update in call.
Expected closing-13-10-25
Attend the sit for drilling time pressure drop so start the work clean actuator compressor side and arv kit clean pressure regulator also clean and refitted sam condition after Start the unit running and check drilling time pressure 300 psi at 1480 rpm found unit running satisfactory.</v>
          </cell>
        </row>
        <row r="2621">
          <cell r="A2621">
            <v>45941.540972222225</v>
          </cell>
          <cell r="B2621">
            <v>5500</v>
          </cell>
          <cell r="F2621" t="str">
            <v>CC-01831504</v>
          </cell>
          <cell r="J2621" t="str">
            <v>Sales Call</v>
          </cell>
          <cell r="R2621" t="str">
            <v>BKID210531</v>
          </cell>
          <cell r="AB2621" t="str">
            <v>Sales call carried out for HMR update</v>
          </cell>
        </row>
        <row r="2622">
          <cell r="A2622">
            <v>45941.536111111112</v>
          </cell>
          <cell r="B2622">
            <v>3096</v>
          </cell>
          <cell r="F2622" t="str">
            <v>CC-01831491</v>
          </cell>
          <cell r="J2622" t="str">
            <v>Schedule Service</v>
          </cell>
          <cell r="R2622" t="str">
            <v>BXAD164317</v>
          </cell>
          <cell r="AB2622" t="str">
            <v>Attend the site for schedule service so following Job are done replace air oil separator filter ,arv kit ,prv kit, mpv kit,bdv kit ,osv kit, dcv assy, actuator kit 2nos both side after shedule service done than start the unit running good condition no air leakeag no oil leakage unit running good condition at present no air leakeag no oil leakage unit running satisfaction</v>
          </cell>
        </row>
        <row r="2623">
          <cell r="A2623">
            <v>45941.533333333333</v>
          </cell>
          <cell r="B2623">
            <v>10900</v>
          </cell>
          <cell r="F2623" t="str">
            <v>CC-01831484</v>
          </cell>
          <cell r="J2623" t="str">
            <v>Sales Call</v>
          </cell>
          <cell r="R2623" t="str">
            <v>BSKD161499</v>
          </cell>
          <cell r="AB2623" t="str">
            <v>Sales call carried out for HMR update</v>
          </cell>
        </row>
        <row r="2624">
          <cell r="A2624">
            <v>45941.530555555553</v>
          </cell>
          <cell r="B2624">
            <v>7415</v>
          </cell>
          <cell r="F2624" t="str">
            <v>CC-01831471</v>
          </cell>
          <cell r="J2624" t="str">
            <v>Sales Call</v>
          </cell>
          <cell r="R2624" t="str">
            <v>BWAD163687</v>
          </cell>
          <cell r="AB2624" t="str">
            <v>Sales call carried out for HMR update</v>
          </cell>
        </row>
        <row r="2625">
          <cell r="A2625">
            <v>45941.527777777781</v>
          </cell>
          <cell r="B2625">
            <v>4000</v>
          </cell>
          <cell r="F2625" t="str">
            <v>CC-01831459</v>
          </cell>
          <cell r="J2625" t="str">
            <v>Sales Call</v>
          </cell>
          <cell r="R2625" t="str">
            <v>BWBD163701</v>
          </cell>
          <cell r="AB2625" t="str">
            <v>Sales call carried out for HMR update</v>
          </cell>
        </row>
        <row r="2626">
          <cell r="A2626">
            <v>45941.525694444441</v>
          </cell>
          <cell r="B2626">
            <v>5100</v>
          </cell>
          <cell r="F2626" t="str">
            <v>CC-01831446</v>
          </cell>
          <cell r="J2626" t="str">
            <v>Sales Call</v>
          </cell>
          <cell r="R2626" t="str">
            <v>BWLD163586</v>
          </cell>
          <cell r="AB2626" t="str">
            <v>Sales call carried out for HMR update</v>
          </cell>
        </row>
        <row r="2627">
          <cell r="A2627">
            <v>45941.522916666669</v>
          </cell>
          <cell r="B2627">
            <v>4160</v>
          </cell>
          <cell r="F2627" t="str">
            <v>CC-01831438</v>
          </cell>
          <cell r="J2627" t="str">
            <v>Sales Call</v>
          </cell>
          <cell r="R2627" t="str">
            <v>BWAD163674</v>
          </cell>
          <cell r="AB2627" t="str">
            <v>Sales call carried out for HMR update</v>
          </cell>
        </row>
        <row r="2628">
          <cell r="A2628">
            <v>45941.518750000003</v>
          </cell>
          <cell r="B2628">
            <v>1632</v>
          </cell>
          <cell r="F2628" t="str">
            <v>CC-01831425</v>
          </cell>
          <cell r="J2628" t="str">
            <v>Sales Call</v>
          </cell>
          <cell r="R2628" t="str">
            <v>BWBD163738</v>
          </cell>
          <cell r="AB2628" t="str">
            <v>Sales call carried out for HMR update</v>
          </cell>
        </row>
        <row r="2629">
          <cell r="A2629">
            <v>45941.513888888891</v>
          </cell>
          <cell r="B2629">
            <v>1650</v>
          </cell>
          <cell r="F2629" t="str">
            <v>CC-01831414</v>
          </cell>
          <cell r="J2629" t="str">
            <v>Sales Call</v>
          </cell>
          <cell r="R2629" t="str">
            <v>BWJD163499</v>
          </cell>
          <cell r="AB2629" t="str">
            <v>Sales call carried out for HMR update</v>
          </cell>
        </row>
        <row r="2630">
          <cell r="A2630">
            <v>45941.511111111111</v>
          </cell>
          <cell r="B2630">
            <v>536</v>
          </cell>
          <cell r="F2630" t="str">
            <v>CC-01831411</v>
          </cell>
          <cell r="J2630" t="str">
            <v>Sales Call</v>
          </cell>
          <cell r="R2630" t="str">
            <v>BWJL153357</v>
          </cell>
          <cell r="AB2630" t="str">
            <v>Sales call carried out for HMR update</v>
          </cell>
        </row>
        <row r="2631">
          <cell r="A2631">
            <v>45941.508333333331</v>
          </cell>
          <cell r="B2631">
            <v>5120</v>
          </cell>
          <cell r="F2631" t="str">
            <v>CC-01831401</v>
          </cell>
          <cell r="J2631" t="str">
            <v>Sales Call</v>
          </cell>
          <cell r="R2631" t="str">
            <v>BWJL153355</v>
          </cell>
          <cell r="AB2631" t="str">
            <v>Sales call carried out for HMR update</v>
          </cell>
        </row>
        <row r="2632">
          <cell r="A2632">
            <v>45941.505555555559</v>
          </cell>
          <cell r="B2632">
            <v>2190</v>
          </cell>
          <cell r="F2632" t="str">
            <v>CC-01831389</v>
          </cell>
          <cell r="J2632" t="str">
            <v>Sales Call</v>
          </cell>
          <cell r="R2632" t="str">
            <v>BVID121544</v>
          </cell>
          <cell r="AB2632" t="str">
            <v>Sales call carried out for HMR update</v>
          </cell>
        </row>
        <row r="2633">
          <cell r="A2633">
            <v>45941.503472222219</v>
          </cell>
          <cell r="B2633">
            <v>2460</v>
          </cell>
          <cell r="F2633" t="str">
            <v>CC-01831382</v>
          </cell>
          <cell r="J2633" t="str">
            <v>Sales Call</v>
          </cell>
          <cell r="R2633" t="str">
            <v>BVID121541</v>
          </cell>
          <cell r="AB2633" t="str">
            <v>Sales call carried out for HMR update</v>
          </cell>
        </row>
        <row r="2634">
          <cell r="A2634">
            <v>45941.498611111114</v>
          </cell>
          <cell r="B2634">
            <v>2950</v>
          </cell>
          <cell r="F2634" t="str">
            <v>CC-01831370</v>
          </cell>
          <cell r="J2634" t="str">
            <v>Sales Call</v>
          </cell>
          <cell r="R2634" t="str">
            <v>BVIL161081</v>
          </cell>
          <cell r="AB2634" t="str">
            <v>Sales call carried out for HMR update</v>
          </cell>
        </row>
        <row r="2635">
          <cell r="A2635">
            <v>45941.488888888889</v>
          </cell>
          <cell r="B2635">
            <v>1850</v>
          </cell>
          <cell r="F2635" t="str">
            <v>CC-01831319</v>
          </cell>
          <cell r="J2635" t="str">
            <v>Sales Call</v>
          </cell>
          <cell r="R2635" t="str">
            <v>BVID121539</v>
          </cell>
          <cell r="AB2635" t="str">
            <v>Sales call carried out for HMR update</v>
          </cell>
        </row>
        <row r="2636">
          <cell r="A2636">
            <v>45941.486111111109</v>
          </cell>
          <cell r="B2636">
            <v>1300</v>
          </cell>
          <cell r="F2636" t="str">
            <v>CC-01831307</v>
          </cell>
          <cell r="J2636" t="str">
            <v>Sales Call</v>
          </cell>
          <cell r="R2636" t="str">
            <v>BVID121546</v>
          </cell>
          <cell r="AB2636" t="str">
            <v>Sales call carried out for HMR update</v>
          </cell>
        </row>
        <row r="2637">
          <cell r="A2637">
            <v>45941.48333333333</v>
          </cell>
          <cell r="B2637">
            <v>5085</v>
          </cell>
          <cell r="F2637" t="str">
            <v>CC-01831293</v>
          </cell>
          <cell r="J2637" t="str">
            <v>Sales Call</v>
          </cell>
          <cell r="R2637" t="str">
            <v>BVHD163374</v>
          </cell>
          <cell r="AB2637" t="str">
            <v>Sales call carried out for HMR update</v>
          </cell>
        </row>
        <row r="2638">
          <cell r="A2638">
            <v>45941.480555555558</v>
          </cell>
          <cell r="B2638">
            <v>3685</v>
          </cell>
          <cell r="F2638" t="str">
            <v>CC-01831283</v>
          </cell>
          <cell r="J2638" t="str">
            <v>Sales Call</v>
          </cell>
          <cell r="R2638" t="str">
            <v>BVLD163043</v>
          </cell>
          <cell r="AB2638" t="str">
            <v>Sales call carried out for HMR update</v>
          </cell>
        </row>
        <row r="2639">
          <cell r="A2639">
            <v>45941.47152777778</v>
          </cell>
          <cell r="B2639">
            <v>4900</v>
          </cell>
          <cell r="F2639" t="str">
            <v>CC-01831250</v>
          </cell>
          <cell r="J2639" t="str">
            <v>Sales Call</v>
          </cell>
          <cell r="R2639" t="str">
            <v>BVJD162958</v>
          </cell>
          <cell r="AB2639" t="str">
            <v>Sales call carried out for HMR update</v>
          </cell>
        </row>
        <row r="2640">
          <cell r="A2640">
            <v>45941.468055555553</v>
          </cell>
          <cell r="B2640">
            <v>8580</v>
          </cell>
          <cell r="F2640" t="str">
            <v>CC-01831232</v>
          </cell>
          <cell r="J2640" t="str">
            <v>Sales Call</v>
          </cell>
          <cell r="R2640" t="str">
            <v>BVCD163165</v>
          </cell>
          <cell r="AB2640" t="str">
            <v>Sales call carried out for HMR update</v>
          </cell>
        </row>
        <row r="2641">
          <cell r="A2641">
            <v>45941.465277777781</v>
          </cell>
          <cell r="B2641">
            <v>1300</v>
          </cell>
          <cell r="F2641" t="str">
            <v>CC-01831223</v>
          </cell>
          <cell r="J2641" t="str">
            <v>Sales Call</v>
          </cell>
          <cell r="R2641" t="str">
            <v>BSBD120631</v>
          </cell>
          <cell r="AB2641" t="str">
            <v>Sales call carried out for HMR update</v>
          </cell>
        </row>
        <row r="2642">
          <cell r="A2642">
            <v>45941.462500000001</v>
          </cell>
          <cell r="B2642">
            <v>1775</v>
          </cell>
          <cell r="F2642" t="str">
            <v>CC-01831216</v>
          </cell>
          <cell r="J2642" t="str">
            <v>Sales Call</v>
          </cell>
          <cell r="R2642" t="str">
            <v>BNJD120010</v>
          </cell>
          <cell r="AB2642" t="str">
            <v>Sales call carried out for HMR update</v>
          </cell>
        </row>
        <row r="2643">
          <cell r="A2643">
            <v>45941.459722222222</v>
          </cell>
          <cell r="B2643">
            <v>6800</v>
          </cell>
          <cell r="F2643" t="str">
            <v>CC-01831209</v>
          </cell>
          <cell r="J2643" t="str">
            <v>Sales Call</v>
          </cell>
          <cell r="R2643" t="str">
            <v>BTDD162190</v>
          </cell>
          <cell r="AB2643" t="str">
            <v>Sales call carried out for HMR update</v>
          </cell>
        </row>
        <row r="2644">
          <cell r="A2644">
            <v>45940.736805555556</v>
          </cell>
          <cell r="B2644">
            <v>1923</v>
          </cell>
          <cell r="F2644" t="str">
            <v>CC-01830792</v>
          </cell>
          <cell r="J2644" t="str">
            <v>Schedule Service</v>
          </cell>
          <cell r="R2644" t="str">
            <v>BXAD164288</v>
          </cell>
          <cell r="AB2644" t="str">
            <v>Attend the site for scheduled service so drain oil from the tank and drained oil from the cooler total 37 liters oil drain then change air filter for compressor and engine both sides, change oil filter, air oil separator and ELGI air lube Plus oil 40 liters. Then start the unit found running ok.</v>
          </cell>
        </row>
        <row r="2645">
          <cell r="A2645">
            <v>45940.727777777778</v>
          </cell>
          <cell r="B2645">
            <v>2170</v>
          </cell>
          <cell r="F2645" t="str">
            <v>CC-01830766</v>
          </cell>
          <cell r="J2645" t="str">
            <v>Sales Call</v>
          </cell>
          <cell r="R2645" t="str">
            <v>BSHD120752</v>
          </cell>
          <cell r="AB2645" t="str">
            <v>Sales call carried out for HMR update</v>
          </cell>
        </row>
        <row r="2646">
          <cell r="A2646">
            <v>45940.725694444445</v>
          </cell>
          <cell r="B2646">
            <v>2770</v>
          </cell>
          <cell r="F2646" t="str">
            <v>CC-01830763</v>
          </cell>
          <cell r="J2646" t="str">
            <v>Sales Call</v>
          </cell>
          <cell r="R2646" t="str">
            <v>BTKD200646</v>
          </cell>
          <cell r="AB2646" t="str">
            <v>Sales call carried out for HMR update</v>
          </cell>
        </row>
        <row r="2647">
          <cell r="A2647">
            <v>45940.722916666666</v>
          </cell>
          <cell r="B2647">
            <v>9900</v>
          </cell>
          <cell r="F2647" t="str">
            <v>CC-01830752</v>
          </cell>
          <cell r="J2647" t="str">
            <v>Sales Call</v>
          </cell>
          <cell r="R2647" t="str">
            <v>BVED163235</v>
          </cell>
          <cell r="AB2647" t="str">
            <v>Sales call carried out for HMR update</v>
          </cell>
        </row>
        <row r="2648">
          <cell r="A2648">
            <v>45940.720138888886</v>
          </cell>
          <cell r="B2648">
            <v>7090</v>
          </cell>
          <cell r="F2648" t="str">
            <v>CC-01830743</v>
          </cell>
          <cell r="J2648" t="str">
            <v>Sales Call</v>
          </cell>
          <cell r="R2648" t="str">
            <v>BVED163231</v>
          </cell>
          <cell r="AB2648" t="str">
            <v>Sales call carried out for HMR update</v>
          </cell>
        </row>
        <row r="2649">
          <cell r="A2649">
            <v>45940.718055555553</v>
          </cell>
          <cell r="B2649">
            <v>2520</v>
          </cell>
          <cell r="F2649" t="str">
            <v>CC-01830732</v>
          </cell>
          <cell r="J2649" t="str">
            <v>Sales Call</v>
          </cell>
          <cell r="R2649" t="str">
            <v>BVDD163198</v>
          </cell>
          <cell r="AB2649" t="str">
            <v>Sales call carried out for HMR update</v>
          </cell>
        </row>
        <row r="2650">
          <cell r="A2650">
            <v>45940.714583333334</v>
          </cell>
          <cell r="B2650">
            <v>2940</v>
          </cell>
          <cell r="F2650" t="str">
            <v>CC-01830721</v>
          </cell>
          <cell r="J2650" t="str">
            <v>Sales Call</v>
          </cell>
          <cell r="R2650" t="str">
            <v>BVAD121386</v>
          </cell>
          <cell r="AB2650" t="str">
            <v>Sales call carried out for HMR update</v>
          </cell>
        </row>
        <row r="2651">
          <cell r="A2651">
            <v>45940.711111111108</v>
          </cell>
          <cell r="B2651">
            <v>7680</v>
          </cell>
          <cell r="F2651" t="str">
            <v>CC-01830706</v>
          </cell>
          <cell r="J2651" t="str">
            <v>Sales Call</v>
          </cell>
          <cell r="R2651" t="str">
            <v>BTKD162080</v>
          </cell>
          <cell r="AB2651" t="str">
            <v>Sales call carried out for HMR update</v>
          </cell>
        </row>
        <row r="2652">
          <cell r="A2652">
            <v>45940.708333333336</v>
          </cell>
          <cell r="B2652">
            <v>5920</v>
          </cell>
          <cell r="F2652" t="str">
            <v>CC-01830695</v>
          </cell>
          <cell r="J2652" t="str">
            <v>Sales Call</v>
          </cell>
          <cell r="R2652" t="str">
            <v>BTJD162047</v>
          </cell>
          <cell r="AB2652" t="str">
            <v>Sales call carried out for HMR update</v>
          </cell>
        </row>
        <row r="2653">
          <cell r="A2653">
            <v>45940.706250000003</v>
          </cell>
          <cell r="B2653">
            <v>6935</v>
          </cell>
          <cell r="F2653" t="str">
            <v>CC-01830684</v>
          </cell>
          <cell r="J2653" t="str">
            <v>Sales Call</v>
          </cell>
          <cell r="R2653" t="str">
            <v>BSLD230361</v>
          </cell>
          <cell r="AB2653" t="str">
            <v>Sales call carried out for HMR update</v>
          </cell>
        </row>
        <row r="2654">
          <cell r="A2654">
            <v>45940.70208333333</v>
          </cell>
          <cell r="B2654">
            <v>5435</v>
          </cell>
          <cell r="F2654" t="str">
            <v>CC-01830669</v>
          </cell>
          <cell r="J2654" t="str">
            <v>Sales Call</v>
          </cell>
          <cell r="R2654" t="str">
            <v>BSLD200427</v>
          </cell>
          <cell r="AB2654" t="str">
            <v>Sales call carried out for HMR update</v>
          </cell>
        </row>
        <row r="2655">
          <cell r="A2655">
            <v>45940.698611111111</v>
          </cell>
          <cell r="B2655">
            <v>6435</v>
          </cell>
          <cell r="F2655" t="str">
            <v>CC-01830656</v>
          </cell>
          <cell r="J2655" t="str">
            <v>Sales Call</v>
          </cell>
          <cell r="R2655" t="str">
            <v>BSKD161500</v>
          </cell>
          <cell r="AB2655" t="str">
            <v>Sales call carried out for HMR update</v>
          </cell>
        </row>
        <row r="2656">
          <cell r="A2656">
            <v>45940.695833333331</v>
          </cell>
          <cell r="B2656">
            <v>8180</v>
          </cell>
          <cell r="F2656" t="str">
            <v>CC-01830645</v>
          </cell>
          <cell r="J2656" t="str">
            <v>Sales Call</v>
          </cell>
          <cell r="R2656" t="str">
            <v>BSJD161422</v>
          </cell>
          <cell r="AB2656" t="str">
            <v>Sales call carried out for HMR update</v>
          </cell>
        </row>
        <row r="2657">
          <cell r="A2657">
            <v>45940.693055555559</v>
          </cell>
          <cell r="B2657">
            <v>3240</v>
          </cell>
          <cell r="F2657" t="str">
            <v>CC-01830637</v>
          </cell>
          <cell r="J2657" t="str">
            <v>Sales Call</v>
          </cell>
          <cell r="R2657" t="str">
            <v>BSGL152296</v>
          </cell>
          <cell r="AB2657" t="str">
            <v>Sales call carried out for HMR update</v>
          </cell>
        </row>
        <row r="2658">
          <cell r="A2658">
            <v>45940.686805555553</v>
          </cell>
          <cell r="B2658">
            <v>4340</v>
          </cell>
          <cell r="F2658" t="str">
            <v>CC-01830605</v>
          </cell>
          <cell r="J2658" t="str">
            <v>Sales Call</v>
          </cell>
          <cell r="R2658" t="str">
            <v>BSGL152297</v>
          </cell>
          <cell r="AB2658" t="str">
            <v>Sales call carried out for HMR update</v>
          </cell>
        </row>
        <row r="2659">
          <cell r="A2659">
            <v>45940.684027777781</v>
          </cell>
          <cell r="B2659">
            <v>8345</v>
          </cell>
          <cell r="F2659" t="str">
            <v>CC-01830594</v>
          </cell>
          <cell r="J2659" t="str">
            <v>Sales Call</v>
          </cell>
          <cell r="R2659" t="str">
            <v>BRDD161036</v>
          </cell>
          <cell r="AB2659" t="str">
            <v>Sales call carried out for HMR update</v>
          </cell>
        </row>
        <row r="2660">
          <cell r="A2660">
            <v>45940.681944444441</v>
          </cell>
          <cell r="B2660">
            <v>5140</v>
          </cell>
          <cell r="F2660" t="str">
            <v>CC-01830587</v>
          </cell>
          <cell r="J2660" t="str">
            <v>Sales Call</v>
          </cell>
          <cell r="R2660" t="str">
            <v>BQGD160315</v>
          </cell>
          <cell r="AB2660" t="str">
            <v>Sales call carried out for HMR update</v>
          </cell>
        </row>
        <row r="2661">
          <cell r="A2661">
            <v>45940.679166666669</v>
          </cell>
          <cell r="B2661">
            <v>2130</v>
          </cell>
          <cell r="F2661" t="str">
            <v>CC-01830573</v>
          </cell>
          <cell r="J2661" t="str">
            <v>Sales Call</v>
          </cell>
          <cell r="R2661" t="str">
            <v>BLGL160201</v>
          </cell>
          <cell r="AB2661" t="str">
            <v>Sales call carried out for HMR update</v>
          </cell>
        </row>
        <row r="2662">
          <cell r="A2662">
            <v>45940.676388888889</v>
          </cell>
          <cell r="B2662">
            <v>7790</v>
          </cell>
          <cell r="F2662" t="str">
            <v>CC-01830562</v>
          </cell>
          <cell r="J2662" t="str">
            <v>Sales Call</v>
          </cell>
          <cell r="R2662" t="str">
            <v>BQBD160040</v>
          </cell>
          <cell r="AB2662" t="str">
            <v>Sales call carried out for HMR update</v>
          </cell>
        </row>
        <row r="2663">
          <cell r="A2663">
            <v>45940.67083333333</v>
          </cell>
          <cell r="B2663">
            <v>9855</v>
          </cell>
          <cell r="F2663" t="str">
            <v>CC-01830543</v>
          </cell>
          <cell r="J2663" t="str">
            <v>Sales Call</v>
          </cell>
          <cell r="R2663" t="str">
            <v>BPBD200118</v>
          </cell>
          <cell r="AB2663" t="str">
            <v>Sales call carried out for HMR update</v>
          </cell>
        </row>
        <row r="2664">
          <cell r="A2664">
            <v>45940.668749999997</v>
          </cell>
          <cell r="B2664">
            <v>9560</v>
          </cell>
          <cell r="F2664" t="str">
            <v>CC-01830533</v>
          </cell>
          <cell r="J2664" t="str">
            <v>Sales Call</v>
          </cell>
          <cell r="R2664" t="str">
            <v>BSGD161904</v>
          </cell>
          <cell r="AB2664" t="str">
            <v>Sales call carried out for HMR update</v>
          </cell>
        </row>
        <row r="2665">
          <cell r="A2665">
            <v>45940.665972222225</v>
          </cell>
          <cell r="B2665">
            <v>9200</v>
          </cell>
          <cell r="F2665" t="str">
            <v>CC-01830527</v>
          </cell>
          <cell r="J2665" t="str">
            <v>Sales Call</v>
          </cell>
          <cell r="R2665" t="str">
            <v>BSGD161898</v>
          </cell>
          <cell r="AB2665" t="str">
            <v>Sales call carried out for HMR update</v>
          </cell>
        </row>
        <row r="2666">
          <cell r="A2666">
            <v>45940.665104166699</v>
          </cell>
          <cell r="B2666">
            <v>24860</v>
          </cell>
          <cell r="F2666" t="str">
            <v>CC-01830523</v>
          </cell>
          <cell r="J2666" t="str">
            <v>Complaint - Running With Problem</v>
          </cell>
          <cell r="R2666" t="str">
            <v>BUGS035879</v>
          </cell>
          <cell r="AB2666" t="str">
            <v>Today we attend the customer site for complain compressor tripping so we check and found that pressure transmitter malfunctioning so change pressure transmitter unit under observation 11-10-2025...Yesterday again visit site and close the call today....Pramod-17-10-2025 call  closer confirmation not received from customer Attend the site for PLC change so the old defective PLC with new having sl no. A14239.Then start the unit found running ok.</v>
          </cell>
        </row>
        <row r="2667">
          <cell r="A2667">
            <v>45940.661805555559</v>
          </cell>
          <cell r="B2667">
            <v>6160</v>
          </cell>
          <cell r="F2667" t="str">
            <v>CC-01830519</v>
          </cell>
          <cell r="J2667" t="str">
            <v>Sales Call</v>
          </cell>
          <cell r="R2667" t="str">
            <v>BRJD160577</v>
          </cell>
          <cell r="AB2667" t="str">
            <v>Sales call carried out for HMR update</v>
          </cell>
        </row>
        <row r="2668">
          <cell r="A2668">
            <v>45940.659722222219</v>
          </cell>
          <cell r="B2668">
            <v>5920</v>
          </cell>
          <cell r="F2668" t="str">
            <v>CC-01830514</v>
          </cell>
          <cell r="J2668" t="str">
            <v>Sales Call</v>
          </cell>
          <cell r="R2668" t="str">
            <v>BQKD200048</v>
          </cell>
          <cell r="AB2668" t="str">
            <v>Sales call carried out for HMR update</v>
          </cell>
        </row>
        <row r="2669">
          <cell r="A2669">
            <v>45940.656944444447</v>
          </cell>
          <cell r="B2669">
            <v>8120</v>
          </cell>
          <cell r="F2669" t="str">
            <v>CC-01830507</v>
          </cell>
          <cell r="J2669" t="str">
            <v>Sales Call</v>
          </cell>
          <cell r="R2669" t="str">
            <v>BPLD200068</v>
          </cell>
          <cell r="AB2669" t="str">
            <v>Sales call carried out for HMR update</v>
          </cell>
        </row>
        <row r="2670">
          <cell r="A2670">
            <v>45940.654861111114</v>
          </cell>
          <cell r="B2670">
            <v>8780</v>
          </cell>
          <cell r="F2670" t="str">
            <v>CC-01830501</v>
          </cell>
          <cell r="J2670" t="str">
            <v>Sales Call</v>
          </cell>
          <cell r="R2670" t="str">
            <v>BQKD200047</v>
          </cell>
          <cell r="AB2670" t="str">
            <v>Sales call carried out for HMR update</v>
          </cell>
        </row>
        <row r="2671">
          <cell r="A2671">
            <v>45940.652083333334</v>
          </cell>
          <cell r="B2671">
            <v>10830</v>
          </cell>
          <cell r="F2671" t="str">
            <v>CC-01830494</v>
          </cell>
          <cell r="J2671" t="str">
            <v>Sales Call</v>
          </cell>
          <cell r="R2671" t="str">
            <v>BSKD161467</v>
          </cell>
          <cell r="AB2671" t="str">
            <v>Sales call carried out for HMR update</v>
          </cell>
        </row>
        <row r="2672">
          <cell r="A2672">
            <v>45940.649305555555</v>
          </cell>
          <cell r="B2672">
            <v>7170</v>
          </cell>
          <cell r="F2672" t="str">
            <v>CC-01830490</v>
          </cell>
          <cell r="J2672" t="str">
            <v>Sales Call</v>
          </cell>
          <cell r="R2672" t="str">
            <v>BQID160519</v>
          </cell>
          <cell r="AB2672" t="str">
            <v>Sales call carried out for HMR update</v>
          </cell>
        </row>
        <row r="2673">
          <cell r="A2673">
            <v>45940.646527777775</v>
          </cell>
          <cell r="B2673">
            <v>9595</v>
          </cell>
          <cell r="F2673" t="str">
            <v>CC-01830477</v>
          </cell>
          <cell r="J2673" t="str">
            <v>Sales Call</v>
          </cell>
          <cell r="R2673" t="str">
            <v>RJD230103</v>
          </cell>
          <cell r="AB2673" t="str">
            <v>Sales call carried out for HMR update</v>
          </cell>
        </row>
        <row r="2674">
          <cell r="A2674">
            <v>45940.644444444442</v>
          </cell>
          <cell r="B2674">
            <v>12420</v>
          </cell>
          <cell r="F2674" t="str">
            <v>CC-01830470</v>
          </cell>
          <cell r="J2674" t="str">
            <v>Sales Call</v>
          </cell>
          <cell r="R2674" t="str">
            <v>BSKD161477</v>
          </cell>
          <cell r="AB2674" t="str">
            <v>Sales call carried out for HMR update</v>
          </cell>
        </row>
        <row r="2675">
          <cell r="A2675">
            <v>45940.64166666667</v>
          </cell>
          <cell r="B2675">
            <v>5390</v>
          </cell>
          <cell r="F2675" t="str">
            <v>CC-01830462</v>
          </cell>
          <cell r="J2675" t="str">
            <v>Sales Call</v>
          </cell>
          <cell r="R2675" t="str">
            <v>GPBD160097</v>
          </cell>
          <cell r="AB2675" t="str">
            <v>Sales call carried out for HMR update</v>
          </cell>
        </row>
        <row r="2676">
          <cell r="A2676">
            <v>45940.63958333333</v>
          </cell>
          <cell r="B2676">
            <v>6190</v>
          </cell>
          <cell r="F2676" t="str">
            <v>CC-01830455</v>
          </cell>
          <cell r="J2676" t="str">
            <v>Sales Call</v>
          </cell>
          <cell r="R2676" t="str">
            <v>BSID161961</v>
          </cell>
          <cell r="AB2676" t="str">
            <v>Sales call carried out for HMR update</v>
          </cell>
        </row>
        <row r="2677">
          <cell r="A2677">
            <v>45940.636805555558</v>
          </cell>
          <cell r="B2677">
            <v>2100</v>
          </cell>
          <cell r="F2677" t="str">
            <v>CC-01830446</v>
          </cell>
          <cell r="J2677" t="str">
            <v>Sales Call</v>
          </cell>
          <cell r="R2677" t="str">
            <v>GPCD160123</v>
          </cell>
          <cell r="AB2677" t="str">
            <v>Sales call carried out for HMR update</v>
          </cell>
        </row>
        <row r="2678">
          <cell r="A2678">
            <v>45940.634722222225</v>
          </cell>
          <cell r="B2678">
            <v>3420</v>
          </cell>
          <cell r="F2678" t="str">
            <v>CC-01830436</v>
          </cell>
          <cell r="J2678" t="str">
            <v>Sales Call</v>
          </cell>
          <cell r="R2678" t="str">
            <v>BSCL152143</v>
          </cell>
          <cell r="AB2678" t="str">
            <v>Sales call carried out for HMR update</v>
          </cell>
        </row>
        <row r="2679">
          <cell r="A2679">
            <v>45940.626388888886</v>
          </cell>
          <cell r="B2679">
            <v>6300</v>
          </cell>
          <cell r="F2679" t="str">
            <v>CC-01830421</v>
          </cell>
          <cell r="J2679" t="str">
            <v>Sales Call</v>
          </cell>
          <cell r="R2679" t="str">
            <v>BSFD161830</v>
          </cell>
          <cell r="AB2679" t="str">
            <v>Sales call carried out for HMR update</v>
          </cell>
        </row>
        <row r="2680">
          <cell r="A2680">
            <v>45940.600694444445</v>
          </cell>
          <cell r="B2680">
            <v>7880</v>
          </cell>
          <cell r="F2680" t="str">
            <v>CC-01830369</v>
          </cell>
          <cell r="J2680" t="str">
            <v>Sales Call</v>
          </cell>
          <cell r="R2680" t="str">
            <v>BQID160499</v>
          </cell>
          <cell r="AB2680" t="str">
            <v>Sales call carried out for HMR update</v>
          </cell>
        </row>
        <row r="2681">
          <cell r="A2681">
            <v>45940.597916666666</v>
          </cell>
          <cell r="B2681">
            <v>6300</v>
          </cell>
          <cell r="F2681" t="str">
            <v>CC-01830358</v>
          </cell>
          <cell r="J2681" t="str">
            <v>Sales Call</v>
          </cell>
          <cell r="R2681" t="str">
            <v>BRHD120445</v>
          </cell>
          <cell r="AB2681" t="str">
            <v>Sales call carried out for HMR update</v>
          </cell>
        </row>
        <row r="2682">
          <cell r="A2682">
            <v>45940.595138888886</v>
          </cell>
          <cell r="B2682">
            <v>9880</v>
          </cell>
          <cell r="F2682" t="str">
            <v>CC-01830356</v>
          </cell>
          <cell r="J2682" t="str">
            <v>Sales Call</v>
          </cell>
          <cell r="R2682" t="str">
            <v>BOID200231</v>
          </cell>
          <cell r="AB2682" t="str">
            <v>Sales call carried out for HMR update</v>
          </cell>
        </row>
        <row r="2683">
          <cell r="A2683">
            <v>45940.592361111114</v>
          </cell>
          <cell r="B2683">
            <v>7600</v>
          </cell>
          <cell r="F2683" t="str">
            <v>CC-01830352</v>
          </cell>
          <cell r="J2683" t="str">
            <v>Sales Call</v>
          </cell>
          <cell r="R2683" t="str">
            <v>BQHD160418</v>
          </cell>
          <cell r="AB2683" t="str">
            <v>Sales call carried out for HMR update</v>
          </cell>
        </row>
        <row r="2684">
          <cell r="A2684">
            <v>45940.589583333334</v>
          </cell>
          <cell r="B2684">
            <v>5140</v>
          </cell>
          <cell r="F2684" t="str">
            <v>CC-01830347</v>
          </cell>
          <cell r="J2684" t="str">
            <v>Sales Call</v>
          </cell>
          <cell r="R2684" t="str">
            <v>BQDD160156</v>
          </cell>
          <cell r="AB2684" t="str">
            <v>Sales call carried out for HMR update</v>
          </cell>
        </row>
        <row r="2685">
          <cell r="A2685">
            <v>45940.586805555555</v>
          </cell>
          <cell r="B2685">
            <v>5650</v>
          </cell>
          <cell r="F2685" t="str">
            <v>CC-01830337</v>
          </cell>
          <cell r="J2685" t="str">
            <v>Sales Call</v>
          </cell>
          <cell r="R2685" t="str">
            <v>GOCD160022</v>
          </cell>
          <cell r="AB2685" t="str">
            <v>Sales call carried out for HMR update</v>
          </cell>
        </row>
        <row r="2686">
          <cell r="A2686">
            <v>45940.584027777775</v>
          </cell>
          <cell r="B2686">
            <v>6770</v>
          </cell>
          <cell r="F2686" t="str">
            <v>CC-01830323</v>
          </cell>
          <cell r="J2686" t="str">
            <v>Sales Call</v>
          </cell>
          <cell r="R2686" t="str">
            <v>BNID160316</v>
          </cell>
          <cell r="AB2686" t="str">
            <v>Sales call carried out for HMR update</v>
          </cell>
        </row>
        <row r="2687">
          <cell r="A2687">
            <v>45940.579861111109</v>
          </cell>
          <cell r="B2687">
            <v>8460</v>
          </cell>
          <cell r="F2687" t="str">
            <v>CC-01830312</v>
          </cell>
          <cell r="J2687" t="str">
            <v>Sales Call</v>
          </cell>
          <cell r="R2687" t="str">
            <v>BRHD161299</v>
          </cell>
          <cell r="AB2687" t="str">
            <v>Sales call carried out for HMR update</v>
          </cell>
        </row>
        <row r="2688">
          <cell r="A2688">
            <v>45940.57708333333</v>
          </cell>
          <cell r="B2688">
            <v>3430</v>
          </cell>
          <cell r="F2688" t="str">
            <v>CC-01830307</v>
          </cell>
          <cell r="J2688" t="str">
            <v>Sales Call</v>
          </cell>
          <cell r="R2688" t="str">
            <v>BSKD220275</v>
          </cell>
          <cell r="AB2688" t="str">
            <v>Sales call carried out for HMR update</v>
          </cell>
        </row>
        <row r="2689">
          <cell r="A2689">
            <v>45940.572916666664</v>
          </cell>
          <cell r="B2689">
            <v>4630</v>
          </cell>
          <cell r="F2689" t="str">
            <v>CC-01830299</v>
          </cell>
          <cell r="J2689" t="str">
            <v>Sales Call</v>
          </cell>
          <cell r="R2689" t="str">
            <v>BRKD120213</v>
          </cell>
          <cell r="AB2689" t="str">
            <v>Sales call carried out for HMR update</v>
          </cell>
        </row>
        <row r="2690">
          <cell r="A2690">
            <v>45940.570138888892</v>
          </cell>
          <cell r="B2690">
            <v>4485</v>
          </cell>
          <cell r="F2690" t="str">
            <v>CC-01830291</v>
          </cell>
          <cell r="J2690" t="str">
            <v>Sales Call</v>
          </cell>
          <cell r="R2690" t="str">
            <v>BSFD161799</v>
          </cell>
          <cell r="AB2690" t="str">
            <v>Sales call carried out for HMR update</v>
          </cell>
        </row>
        <row r="2691">
          <cell r="A2691">
            <v>45940.565972222219</v>
          </cell>
          <cell r="B2691">
            <v>5520</v>
          </cell>
          <cell r="F2691" t="str">
            <v>CC-01830279</v>
          </cell>
          <cell r="J2691" t="str">
            <v>Sales Call</v>
          </cell>
          <cell r="R2691" t="str">
            <v>BRHD161303</v>
          </cell>
          <cell r="AB2691" t="str">
            <v>Sales call carried out for HMR update</v>
          </cell>
        </row>
        <row r="2692">
          <cell r="A2692">
            <v>45940.560416666667</v>
          </cell>
          <cell r="B2692">
            <v>3365</v>
          </cell>
          <cell r="F2692" t="str">
            <v>CC-01830262</v>
          </cell>
          <cell r="J2692" t="str">
            <v>Sales Call</v>
          </cell>
          <cell r="R2692" t="str">
            <v>GPBD160107</v>
          </cell>
          <cell r="AB2692" t="str">
            <v>Sales call carried out for HMR update</v>
          </cell>
        </row>
        <row r="2693">
          <cell r="A2693">
            <v>45940.557638888888</v>
          </cell>
          <cell r="B2693">
            <v>7295</v>
          </cell>
          <cell r="F2693" t="str">
            <v>CC-01830256</v>
          </cell>
          <cell r="J2693" t="str">
            <v>Sales Call</v>
          </cell>
          <cell r="R2693" t="str">
            <v>GOBD160007</v>
          </cell>
          <cell r="AB2693" t="str">
            <v>Sales call carried out for HMR update</v>
          </cell>
        </row>
        <row r="2694">
          <cell r="A2694">
            <v>45940.554861111108</v>
          </cell>
          <cell r="B2694">
            <v>5790</v>
          </cell>
          <cell r="F2694" t="str">
            <v>CC-01830246</v>
          </cell>
          <cell r="J2694" t="str">
            <v>Sales Call</v>
          </cell>
          <cell r="R2694" t="str">
            <v>BOJD160012</v>
          </cell>
          <cell r="AB2694" t="str">
            <v>Sales call carried out for HMR update</v>
          </cell>
        </row>
        <row r="2695">
          <cell r="A2695">
            <v>45940.550694444442</v>
          </cell>
          <cell r="B2695">
            <v>6730</v>
          </cell>
          <cell r="F2695" t="str">
            <v>CC-01830235</v>
          </cell>
          <cell r="J2695" t="str">
            <v>Sales Call</v>
          </cell>
          <cell r="R2695" t="str">
            <v>BPED160082</v>
          </cell>
          <cell r="AB2695" t="str">
            <v>Sales call carried out for HMR update</v>
          </cell>
        </row>
        <row r="2696">
          <cell r="A2696">
            <v>45940.54791666667</v>
          </cell>
          <cell r="B2696">
            <v>5780</v>
          </cell>
          <cell r="F2696" t="str">
            <v>CC-01830226</v>
          </cell>
          <cell r="J2696" t="str">
            <v>Sales Call</v>
          </cell>
          <cell r="R2696" t="str">
            <v>BRHD161314</v>
          </cell>
          <cell r="AB2696" t="str">
            <v>Sales call carried out for HMR update</v>
          </cell>
        </row>
        <row r="2697">
          <cell r="A2697">
            <v>45940.544444444444</v>
          </cell>
          <cell r="B2697">
            <v>9970</v>
          </cell>
          <cell r="F2697" t="str">
            <v>CC-01830207</v>
          </cell>
          <cell r="J2697" t="str">
            <v>Sales Call</v>
          </cell>
          <cell r="R2697" t="str">
            <v>BNJD200008</v>
          </cell>
          <cell r="AB2697" t="str">
            <v>Sales call carried out for HMR update</v>
          </cell>
        </row>
        <row r="2698">
          <cell r="A2698">
            <v>45940.541666666664</v>
          </cell>
          <cell r="B2698">
            <v>5675</v>
          </cell>
          <cell r="F2698" t="str">
            <v>CC-01830191</v>
          </cell>
          <cell r="J2698" t="str">
            <v>Sales Call</v>
          </cell>
          <cell r="R2698" t="str">
            <v>BQHD160361</v>
          </cell>
          <cell r="AB2698" t="str">
            <v>Sales call carried out for HMR update</v>
          </cell>
        </row>
        <row r="2699">
          <cell r="A2699">
            <v>45940.538888888892</v>
          </cell>
          <cell r="B2699">
            <v>4300</v>
          </cell>
          <cell r="F2699" t="str">
            <v>CC-01830173</v>
          </cell>
          <cell r="J2699" t="str">
            <v>Sales Call</v>
          </cell>
          <cell r="R2699" t="str">
            <v>BQGD160344</v>
          </cell>
          <cell r="AB2699" t="str">
            <v>Sales call carried out for HMR update</v>
          </cell>
        </row>
        <row r="2700">
          <cell r="A2700">
            <v>45940.536111111112</v>
          </cell>
          <cell r="B2700">
            <v>8360</v>
          </cell>
          <cell r="F2700" t="str">
            <v>CC-01830161</v>
          </cell>
          <cell r="J2700" t="str">
            <v>Sales Call</v>
          </cell>
          <cell r="R2700" t="str">
            <v>BPKD200020</v>
          </cell>
          <cell r="AB2700" t="str">
            <v>Sales call carried out for HMR update</v>
          </cell>
        </row>
        <row r="2701">
          <cell r="A2701">
            <v>45940.498611111114</v>
          </cell>
          <cell r="B2701">
            <v>1</v>
          </cell>
          <cell r="F2701" t="str">
            <v>CC-01830006</v>
          </cell>
          <cell r="J2701" t="str">
            <v>General Service</v>
          </cell>
          <cell r="R2701" t="str">
            <v>CYKE661732</v>
          </cell>
          <cell r="AB2701" t="str">
            <v>Attend the site for scheduled service so change air filter and oil. Then start the unit found running ok.</v>
          </cell>
        </row>
        <row r="2702">
          <cell r="A2702">
            <v>45940.431944444441</v>
          </cell>
          <cell r="B2702">
            <v>1</v>
          </cell>
          <cell r="F2702" t="str">
            <v>CC-01829726</v>
          </cell>
          <cell r="J2702" t="str">
            <v>Commissioning</v>
          </cell>
          <cell r="R2702" t="str">
            <v>BYEC378348</v>
          </cell>
          <cell r="AB2702" t="str">
            <v>Commissioning done on dated 10-10-2025....Comm date-10-10-2025</v>
          </cell>
        </row>
        <row r="2703">
          <cell r="A2703">
            <v>45940.429861111108</v>
          </cell>
          <cell r="B2703">
            <v>8311</v>
          </cell>
          <cell r="F2703" t="str">
            <v>CC-01829722</v>
          </cell>
          <cell r="J2703" t="str">
            <v>Schedule Service</v>
          </cell>
          <cell r="R2703" t="str">
            <v>BWLS031913</v>
          </cell>
          <cell r="AB2703" t="str">
            <v>Attend the site for scheduled service so change air filter, oil filter, air oil separator, motor greasing, all valve kit and oil. Then start the unit found running ok.</v>
          </cell>
        </row>
        <row r="2704">
          <cell r="A2704">
            <v>45940.428472222222</v>
          </cell>
          <cell r="B2704">
            <v>4200</v>
          </cell>
          <cell r="F2704" t="str">
            <v>CC-01829720</v>
          </cell>
          <cell r="J2704" t="str">
            <v>Schedule Service</v>
          </cell>
          <cell r="R2704" t="str">
            <v>BWHD164015</v>
          </cell>
          <cell r="AB2704" t="str">
            <v>Attend the site for schedule service while draining the oil, oil colour found black in colour, dust entry found through air filter, also air filter both side found parker make which is not our recommendation, customer used this filter by there own. Also a whistle sound found through airend. Total drain oil from tank and oil cooler 38 litres. Replace the compressor side air filter by new elgi make and before replace the oil filter top up oil 20 litres and flush the entire circuit with 20 litres oil and drain the oil with three dead cranks. After the new oil filter 2nos replace and total topped up oil in tank 40 litres. After the work start and run the unit found unit is running in ok condition but with whistle sound in idle rpm and flushing rpm.</v>
          </cell>
        </row>
        <row r="2705">
          <cell r="A2705">
            <v>45939.801168981503</v>
          </cell>
          <cell r="B2705">
            <v>1450</v>
          </cell>
          <cell r="F2705" t="str">
            <v>CC-01829387</v>
          </cell>
          <cell r="J2705" t="str">
            <v>Complaint - Breakdown</v>
          </cell>
          <cell r="R2705" t="str">
            <v>BXID201595</v>
          </cell>
          <cell r="AB2705" t="str">
            <v>12.11.25, ECU amber light appeared so clean emergency puch button, clean arv kit and bdv kit, flushing rpm set to 1700, 14.11.25 CLOPS warning so by pass the switch and again do the same connection unit runs for two days normally, 16.11.25 tripping issue, clean deep see connector, and clean wiring connector and clean emergency switch connector and run the unit over night , next day 17.11.25 again run the unit over night unit runs satisfactorily, again observed the unit on 18.11.25 found unit run satisfactorily over night so leave the site on 19.11.25, 25.11.25 engineer visited the site for replacement of engine harness but not replaced due to wrong wiring harness so next visit will on dated after available of right engine harness6.12.25 again visit the site with correct engine harness and fitted the harness with volvo team and run the unit found unit is running satisfactorily. Identified and replaced malfunctioning Emergency Push Button (FOC). Replaced compressor-side wiring harness. CLOPS warning resolved; unit ran satisfactorily. Verified contact points, fuses, pressure/temperature switches, and mounting bolts. Unit ran for 15–20 hours. Cleaned Emergency Button, ARV kit, and BDV kit. Set flushing RPM to 1700. Deep cleaned Deep Sea connector, wiring connectors, and emergency switch connectors. Unit tested over several nights; satisfactory performance. Replaced engine harness in coordination with Volvo team. Unit confirmed running satisfactorily.</v>
          </cell>
        </row>
        <row r="2706">
          <cell r="A2706">
            <v>45939.719039351898</v>
          </cell>
          <cell r="B2706">
            <v>1760</v>
          </cell>
          <cell r="F2706" t="str">
            <v>CC-01829277</v>
          </cell>
          <cell r="J2706" t="str">
            <v>Complaint - Breakdown</v>
          </cell>
          <cell r="R2706" t="str">
            <v>BXLD164272</v>
          </cell>
          <cell r="AB2706" t="str">
            <v>Attend the site for engine fitment so ashok leyland engineer coupled the new engine with compressor then take load test. Its working good. New engine serial no RMHM107393.</v>
          </cell>
        </row>
        <row r="2707">
          <cell r="A2707">
            <v>45939.648611111108</v>
          </cell>
          <cell r="B2707">
            <v>8568</v>
          </cell>
          <cell r="F2707" t="str">
            <v>CC-01829032</v>
          </cell>
          <cell r="J2707" t="str">
            <v>Schedule Service</v>
          </cell>
          <cell r="R2707" t="str">
            <v>BXJF111817</v>
          </cell>
          <cell r="AB2707" t="str">
            <v>Today we attend the customer site for sheudle service so we change parts during service:- air filter, oil filter, oil and separator than start machine running ok</v>
          </cell>
        </row>
        <row r="2708">
          <cell r="A2708">
            <v>45939.647916666669</v>
          </cell>
          <cell r="B2708">
            <v>8568</v>
          </cell>
          <cell r="F2708" t="str">
            <v>CC-01829028</v>
          </cell>
          <cell r="J2708" t="str">
            <v>Sales Call</v>
          </cell>
          <cell r="R2708" t="str">
            <v>BXJF111817</v>
          </cell>
          <cell r="AB2708" t="str">
            <v>Sales call carried out for HMR update</v>
          </cell>
        </row>
        <row r="2709">
          <cell r="A2709">
            <v>45939.530555555553</v>
          </cell>
          <cell r="B2709">
            <v>1546</v>
          </cell>
          <cell r="F2709" t="str">
            <v>CC-01828666</v>
          </cell>
          <cell r="J2709" t="str">
            <v>Schedule Service</v>
          </cell>
          <cell r="R2709" t="str">
            <v>BUFC372853</v>
          </cell>
          <cell r="AB2709" t="str">
            <v>Today we attend the customer site for sheudle service so we change parts during service:- air filter, oil filter, oil and separator than start machine running ok</v>
          </cell>
        </row>
        <row r="2710">
          <cell r="A2710">
            <v>45939.527083333334</v>
          </cell>
          <cell r="B2710">
            <v>1</v>
          </cell>
          <cell r="F2710" t="str">
            <v>CC-01828638</v>
          </cell>
          <cell r="J2710" t="str">
            <v>Commissioning</v>
          </cell>
          <cell r="R2710" t="str">
            <v>BYFD165256</v>
          </cell>
          <cell r="AB2710" t="str">
            <v>Commissioning done on date 09-10-2025</v>
          </cell>
        </row>
        <row r="2711">
          <cell r="A2711">
            <v>45939.442361111112</v>
          </cell>
          <cell r="B2711">
            <v>0</v>
          </cell>
          <cell r="F2711" t="str">
            <v>CC-01828174</v>
          </cell>
          <cell r="J2711" t="str">
            <v>General Service</v>
          </cell>
          <cell r="R2711" t="str">
            <v>CSBE564479</v>
          </cell>
          <cell r="AB2711" t="str">
            <v>Attend the site for scheduled service so change air filter and oil. Then start the unit found running ok.</v>
          </cell>
        </row>
        <row r="2712">
          <cell r="A2712">
            <v>45939.438888888886</v>
          </cell>
          <cell r="B2712">
            <v>35</v>
          </cell>
          <cell r="F2712" t="str">
            <v>CC-01828163</v>
          </cell>
          <cell r="J2712" t="str">
            <v>General Service</v>
          </cell>
          <cell r="R2712" t="str">
            <v>CRIE663198</v>
          </cell>
          <cell r="AB2712" t="str">
            <v>Attend the site for scheduled service so change air filter and oil. Then start the unit found running ok.</v>
          </cell>
        </row>
        <row r="2713">
          <cell r="A2713">
            <v>45939.434027777781</v>
          </cell>
          <cell r="B2713">
            <v>6744</v>
          </cell>
          <cell r="F2713" t="str">
            <v>CC-01828150</v>
          </cell>
          <cell r="J2713" t="str">
            <v>Schedule Service</v>
          </cell>
          <cell r="R2713" t="str">
            <v>BTHC379417</v>
          </cell>
          <cell r="AB2713" t="str">
            <v>Attend the site for scheduled service so change air filter, oil filter, air oil separator, motor greasing, and thermal valve kit, intake valve kit, solenoid valve kit, MPV kit and oil. Then start the unit found running ok.</v>
          </cell>
        </row>
        <row r="2714">
          <cell r="A2714">
            <v>45938.772916666669</v>
          </cell>
          <cell r="B2714">
            <v>13560</v>
          </cell>
          <cell r="F2714" t="str">
            <v>CC-01827592</v>
          </cell>
          <cell r="J2714" t="str">
            <v>Sales Call</v>
          </cell>
          <cell r="R2714" t="str">
            <v>BRGL151464</v>
          </cell>
          <cell r="AB2714" t="str">
            <v>Sales call carried out for HMR update</v>
          </cell>
        </row>
        <row r="2715">
          <cell r="A2715">
            <v>45938.770833333336</v>
          </cell>
          <cell r="B2715">
            <v>9800</v>
          </cell>
          <cell r="F2715" t="str">
            <v>CC-01827588</v>
          </cell>
          <cell r="J2715" t="str">
            <v>Sales Call</v>
          </cell>
          <cell r="R2715" t="str">
            <v>BRBL150944</v>
          </cell>
          <cell r="AB2715" t="str">
            <v>Sales call carried out for HMR update</v>
          </cell>
        </row>
        <row r="2716">
          <cell r="A2716">
            <v>45938.768055555556</v>
          </cell>
          <cell r="B2716">
            <v>13340</v>
          </cell>
          <cell r="F2716" t="str">
            <v>CC-01827586</v>
          </cell>
          <cell r="J2716" t="str">
            <v>Sales Call</v>
          </cell>
          <cell r="R2716" t="str">
            <v>BRGL151468</v>
          </cell>
          <cell r="AB2716" t="str">
            <v>Sales call carried out for HMR update</v>
          </cell>
        </row>
        <row r="2717">
          <cell r="A2717">
            <v>45938.765277777777</v>
          </cell>
          <cell r="B2717">
            <v>18495</v>
          </cell>
          <cell r="F2717" t="str">
            <v>CC-01827580</v>
          </cell>
          <cell r="J2717" t="str">
            <v>Sales Call</v>
          </cell>
          <cell r="R2717" t="str">
            <v>BQHD160416</v>
          </cell>
          <cell r="AB2717" t="str">
            <v>Sales call carried out for HMR update</v>
          </cell>
        </row>
        <row r="2718">
          <cell r="A2718">
            <v>45938.762499999997</v>
          </cell>
          <cell r="B2718">
            <v>1560</v>
          </cell>
          <cell r="F2718" t="str">
            <v>CC-01827574</v>
          </cell>
          <cell r="J2718" t="str">
            <v>Sales Call</v>
          </cell>
          <cell r="R2718" t="str">
            <v>BSCD120656</v>
          </cell>
          <cell r="AB2718" t="str">
            <v>Sales call carried out for HMR update</v>
          </cell>
        </row>
        <row r="2719">
          <cell r="A2719">
            <v>45938.759722222225</v>
          </cell>
          <cell r="B2719">
            <v>7380</v>
          </cell>
          <cell r="F2719" t="str">
            <v>CC-01827565</v>
          </cell>
          <cell r="J2719" t="str">
            <v>Sales Call</v>
          </cell>
          <cell r="R2719" t="str">
            <v>BRJD160600</v>
          </cell>
          <cell r="AB2719" t="str">
            <v>Sales call carried out for HMR update</v>
          </cell>
        </row>
        <row r="2720">
          <cell r="A2720">
            <v>45938.757638888892</v>
          </cell>
          <cell r="B2720">
            <v>5670</v>
          </cell>
          <cell r="F2720" t="str">
            <v>CC-01827560</v>
          </cell>
          <cell r="J2720" t="str">
            <v>Sales Call</v>
          </cell>
          <cell r="R2720" t="str">
            <v>GPLL150106</v>
          </cell>
          <cell r="AB2720" t="str">
            <v>Sales call carried out for HMR update</v>
          </cell>
        </row>
        <row r="2721">
          <cell r="A2721">
            <v>45938.754861111112</v>
          </cell>
          <cell r="B2721">
            <v>8240</v>
          </cell>
          <cell r="F2721" t="str">
            <v>CC-01827556</v>
          </cell>
          <cell r="J2721" t="str">
            <v>Sales Call</v>
          </cell>
          <cell r="R2721" t="str">
            <v>BRBD160856</v>
          </cell>
          <cell r="AB2721" t="str">
            <v>Sales call carried out for HMR update</v>
          </cell>
        </row>
        <row r="2722">
          <cell r="A2722">
            <v>45938.752083333333</v>
          </cell>
          <cell r="B2722">
            <v>8275</v>
          </cell>
          <cell r="F2722" t="str">
            <v>CC-01827550</v>
          </cell>
          <cell r="J2722" t="str">
            <v>Sales Call</v>
          </cell>
          <cell r="R2722" t="str">
            <v>BRCD160978</v>
          </cell>
          <cell r="AB2722" t="str">
            <v>Sales call carried out for HMR update</v>
          </cell>
        </row>
        <row r="2723">
          <cell r="A2723">
            <v>45938.749305555553</v>
          </cell>
          <cell r="B2723">
            <v>5000</v>
          </cell>
          <cell r="F2723" t="str">
            <v>CC-01827545</v>
          </cell>
          <cell r="J2723" t="str">
            <v>Sales Call</v>
          </cell>
          <cell r="R2723" t="str">
            <v>BIED200036</v>
          </cell>
          <cell r="AB2723" t="str">
            <v>Sales call carried out for HMR update</v>
          </cell>
        </row>
        <row r="2724">
          <cell r="A2724">
            <v>45938.746527777781</v>
          </cell>
          <cell r="B2724">
            <v>5760</v>
          </cell>
          <cell r="F2724" t="str">
            <v>CC-01827538</v>
          </cell>
          <cell r="J2724" t="str">
            <v>Sales Call</v>
          </cell>
          <cell r="R2724" t="str">
            <v>BRED161131</v>
          </cell>
          <cell r="AB2724" t="str">
            <v>Sales call carried out for HMR update</v>
          </cell>
        </row>
        <row r="2725">
          <cell r="A2725">
            <v>45938.743750000001</v>
          </cell>
          <cell r="B2725">
            <v>5950</v>
          </cell>
          <cell r="F2725" t="str">
            <v>CC-01827528</v>
          </cell>
          <cell r="J2725" t="str">
            <v>Sales Call</v>
          </cell>
          <cell r="R2725" t="str">
            <v>BQED160215</v>
          </cell>
          <cell r="AB2725" t="str">
            <v>Sales call carried out for HMR update</v>
          </cell>
        </row>
        <row r="2726">
          <cell r="A2726">
            <v>45938.740972222222</v>
          </cell>
          <cell r="B2726">
            <v>6300</v>
          </cell>
          <cell r="F2726" t="str">
            <v>CC-01827521</v>
          </cell>
          <cell r="J2726" t="str">
            <v>Sales Call</v>
          </cell>
          <cell r="R2726" t="str">
            <v>BRKD160684</v>
          </cell>
          <cell r="AB2726" t="str">
            <v>Sales call carried out for HMR update</v>
          </cell>
        </row>
        <row r="2727">
          <cell r="A2727">
            <v>45938.737500000003</v>
          </cell>
          <cell r="B2727">
            <v>590</v>
          </cell>
          <cell r="F2727" t="str">
            <v>CC-01827512</v>
          </cell>
          <cell r="J2727" t="str">
            <v>Sales Call</v>
          </cell>
          <cell r="R2727" t="str">
            <v>BUAD121111</v>
          </cell>
          <cell r="AB2727" t="str">
            <v>Sales call carried out for HMR update</v>
          </cell>
        </row>
        <row r="2728">
          <cell r="A2728">
            <v>45938.734722222223</v>
          </cell>
          <cell r="B2728">
            <v>4230</v>
          </cell>
          <cell r="F2728" t="str">
            <v>CC-01827505</v>
          </cell>
          <cell r="J2728" t="str">
            <v>Sales Call</v>
          </cell>
          <cell r="R2728" t="str">
            <v>BVJD162957</v>
          </cell>
          <cell r="AB2728" t="str">
            <v>Sales call carried out for HMR update</v>
          </cell>
        </row>
        <row r="2729">
          <cell r="A2729">
            <v>45938.731944444444</v>
          </cell>
          <cell r="B2729">
            <v>7500</v>
          </cell>
          <cell r="F2729" t="str">
            <v>CC-01827496</v>
          </cell>
          <cell r="J2729" t="str">
            <v>Sales Call</v>
          </cell>
          <cell r="R2729" t="str">
            <v>BUAD162630</v>
          </cell>
          <cell r="AB2729" t="str">
            <v>Sales call carried out for HMR update</v>
          </cell>
        </row>
        <row r="2730">
          <cell r="A2730">
            <v>45938.679166666669</v>
          </cell>
          <cell r="B2730">
            <v>3198</v>
          </cell>
          <cell r="F2730" t="str">
            <v>CC-01827358</v>
          </cell>
          <cell r="J2730" t="str">
            <v>Schedule Service</v>
          </cell>
          <cell r="R2730" t="str">
            <v>BVES049148</v>
          </cell>
          <cell r="AB2730" t="str">
            <v>Today we attend the customer site for sheudle service so we change parts during service:- air filter, oil filter, oil and separator than start machine running ok</v>
          </cell>
        </row>
        <row r="2731">
          <cell r="A2731">
            <v>45938.678472222222</v>
          </cell>
          <cell r="B2731">
            <v>2039</v>
          </cell>
          <cell r="F2731" t="str">
            <v>CC-01827354</v>
          </cell>
          <cell r="J2731" t="str">
            <v>Schedule Service</v>
          </cell>
          <cell r="R2731" t="str">
            <v>BVES049149</v>
          </cell>
          <cell r="AB2731" t="str">
            <v>Attend the site for schedule service total drain oil from tank and oil cooler 38 litres, after then replace air filter engine and compressor both side, replace oil filter 2 nos, replace separator filter, valve kit replaced are actuator kit 2 nos, arv kit and main pressure regulator kit, after then plugged in the drain plugs and total topped up oil in tank 40 litres with one start up. Run the unit and regulate the line pressure to 240 psi at 1300 idle rpm. Unit running on load condition found unit is running in normal parameters.</v>
          </cell>
        </row>
        <row r="2732">
          <cell r="A2732">
            <v>45938.65</v>
          </cell>
          <cell r="B2732">
            <v>5425</v>
          </cell>
          <cell r="F2732" t="str">
            <v>CC-01827210</v>
          </cell>
          <cell r="J2732" t="str">
            <v>Sales Call</v>
          </cell>
          <cell r="R2732" t="str">
            <v>BUID162940</v>
          </cell>
          <cell r="AB2732" t="str">
            <v>Sales call carried out for HMR update</v>
          </cell>
        </row>
        <row r="2733">
          <cell r="A2733">
            <v>45938.645833333336</v>
          </cell>
          <cell r="B2733">
            <v>6690</v>
          </cell>
          <cell r="F2733" t="str">
            <v>CC-01827193</v>
          </cell>
          <cell r="J2733" t="str">
            <v>Sales Call</v>
          </cell>
          <cell r="R2733" t="str">
            <v>BUGD162852</v>
          </cell>
          <cell r="AB2733" t="str">
            <v>Sales call carried out for HMR update</v>
          </cell>
        </row>
        <row r="2734">
          <cell r="A2734">
            <v>45938.642361111109</v>
          </cell>
          <cell r="B2734">
            <v>4930</v>
          </cell>
          <cell r="F2734" t="str">
            <v>CC-01827184</v>
          </cell>
          <cell r="J2734" t="str">
            <v>Sales Call</v>
          </cell>
          <cell r="R2734" t="str">
            <v>BUHL152930</v>
          </cell>
          <cell r="AB2734" t="str">
            <v>Sales call carried out for HMR update</v>
          </cell>
        </row>
        <row r="2735">
          <cell r="A2735">
            <v>45938.632638888892</v>
          </cell>
          <cell r="B2735">
            <v>6210</v>
          </cell>
          <cell r="F2735" t="str">
            <v>CC-01827163</v>
          </cell>
          <cell r="J2735" t="str">
            <v>Sales Call</v>
          </cell>
          <cell r="R2735" t="str">
            <v>BUCD121174</v>
          </cell>
          <cell r="AB2735" t="str">
            <v>Sales call carried out for HMR update</v>
          </cell>
        </row>
        <row r="2736">
          <cell r="A2736">
            <v>45938.572916666664</v>
          </cell>
          <cell r="B2736">
            <v>5445</v>
          </cell>
          <cell r="F2736" t="str">
            <v>CC-01827017</v>
          </cell>
          <cell r="J2736" t="str">
            <v>Sales Call</v>
          </cell>
          <cell r="R2736" t="str">
            <v>BTHD162350</v>
          </cell>
          <cell r="AB2736" t="str">
            <v>Sales call carried out for HMR update</v>
          </cell>
        </row>
        <row r="2737">
          <cell r="A2737">
            <v>45938.570138888892</v>
          </cell>
          <cell r="B2737">
            <v>9980</v>
          </cell>
          <cell r="F2737" t="str">
            <v>CC-01827006</v>
          </cell>
          <cell r="J2737" t="str">
            <v>Sales Call</v>
          </cell>
          <cell r="R2737" t="str">
            <v>BUAD162625</v>
          </cell>
          <cell r="AB2737" t="str">
            <v>Sales call carried out for HMR update</v>
          </cell>
        </row>
        <row r="2738">
          <cell r="A2738">
            <v>45938.565972222219</v>
          </cell>
          <cell r="B2738">
            <v>6500</v>
          </cell>
          <cell r="F2738" t="str">
            <v>CC-01826993</v>
          </cell>
          <cell r="J2738" t="str">
            <v>Sales Call</v>
          </cell>
          <cell r="R2738" t="str">
            <v>BULL160564</v>
          </cell>
          <cell r="AB2738" t="str">
            <v>Sales call carried out for HMR update</v>
          </cell>
        </row>
        <row r="2739">
          <cell r="A2739">
            <v>45938.5625</v>
          </cell>
          <cell r="B2739">
            <v>12890</v>
          </cell>
          <cell r="F2739" t="str">
            <v>CC-01826986</v>
          </cell>
          <cell r="J2739" t="str">
            <v>Sales Call</v>
          </cell>
          <cell r="R2739" t="str">
            <v>BUAL160593</v>
          </cell>
          <cell r="AB2739" t="str">
            <v>Sales call carried out for HMR update</v>
          </cell>
        </row>
        <row r="2740">
          <cell r="A2740">
            <v>45938.559027777781</v>
          </cell>
          <cell r="B2740">
            <v>5960</v>
          </cell>
          <cell r="F2740" t="str">
            <v>CC-01826968</v>
          </cell>
          <cell r="J2740" t="str">
            <v>Sales Call</v>
          </cell>
          <cell r="R2740" t="str">
            <v>BUAL160594</v>
          </cell>
          <cell r="AB2740" t="str">
            <v>Sales call carried out for HMR update</v>
          </cell>
        </row>
        <row r="2741">
          <cell r="A2741">
            <v>45938.555555555555</v>
          </cell>
          <cell r="B2741">
            <v>16520</v>
          </cell>
          <cell r="F2741" t="str">
            <v>CC-01826952</v>
          </cell>
          <cell r="J2741" t="str">
            <v>Sales Call</v>
          </cell>
          <cell r="R2741" t="str">
            <v>BULL160559</v>
          </cell>
          <cell r="AB2741" t="str">
            <v>Sales call carried out for HMR update</v>
          </cell>
        </row>
        <row r="2742">
          <cell r="A2742">
            <v>45938.552777777775</v>
          </cell>
          <cell r="B2742">
            <v>11740</v>
          </cell>
          <cell r="F2742" t="str">
            <v>CC-01826943</v>
          </cell>
          <cell r="J2742" t="str">
            <v>Sales Call</v>
          </cell>
          <cell r="R2742" t="str">
            <v>BULD162559</v>
          </cell>
          <cell r="AB2742" t="str">
            <v>Sales call carried out for HMR update</v>
          </cell>
        </row>
        <row r="2743">
          <cell r="A2743">
            <v>45938.55</v>
          </cell>
          <cell r="B2743">
            <v>4450</v>
          </cell>
          <cell r="F2743" t="str">
            <v>CC-01826933</v>
          </cell>
          <cell r="J2743" t="str">
            <v>Sales Call</v>
          </cell>
          <cell r="R2743" t="str">
            <v>BUJD121019</v>
          </cell>
          <cell r="AB2743" t="str">
            <v>Sales call carried out for HMR update</v>
          </cell>
        </row>
        <row r="2744">
          <cell r="A2744">
            <v>45938.54791666667</v>
          </cell>
          <cell r="B2744">
            <v>6475</v>
          </cell>
          <cell r="F2744" t="str">
            <v>CC-01826927</v>
          </cell>
          <cell r="J2744" t="str">
            <v>Sales Call</v>
          </cell>
          <cell r="R2744" t="str">
            <v>AUKD230777</v>
          </cell>
          <cell r="AB2744" t="str">
            <v>Sales call carried out for HMR update</v>
          </cell>
        </row>
        <row r="2745">
          <cell r="A2745">
            <v>45938.543749999997</v>
          </cell>
          <cell r="B2745">
            <v>3945</v>
          </cell>
          <cell r="F2745" t="str">
            <v>CC-01826916</v>
          </cell>
          <cell r="J2745" t="str">
            <v>Sales Call</v>
          </cell>
          <cell r="R2745" t="str">
            <v>BUJD121040</v>
          </cell>
          <cell r="AB2745" t="str">
            <v>Sales call carried out for HMR update</v>
          </cell>
        </row>
        <row r="2746">
          <cell r="A2746">
            <v>45938.541666666664</v>
          </cell>
          <cell r="B2746">
            <v>4475</v>
          </cell>
          <cell r="F2746" t="str">
            <v>CC-01826908</v>
          </cell>
          <cell r="J2746" t="str">
            <v>Sales Call</v>
          </cell>
          <cell r="R2746" t="str">
            <v>BUKD162510</v>
          </cell>
          <cell r="AB2746" t="str">
            <v>Sales call carried out for HMR update</v>
          </cell>
        </row>
        <row r="2747">
          <cell r="A2747">
            <v>45938.538194444445</v>
          </cell>
          <cell r="B2747">
            <v>2950</v>
          </cell>
          <cell r="F2747" t="str">
            <v>CC-01826901</v>
          </cell>
          <cell r="J2747" t="str">
            <v>Sales Call</v>
          </cell>
          <cell r="R2747" t="str">
            <v>BULD121094</v>
          </cell>
          <cell r="AB2747" t="str">
            <v>Sales call carried out for HMR update</v>
          </cell>
        </row>
        <row r="2748">
          <cell r="A2748">
            <v>45938.534722222219</v>
          </cell>
          <cell r="B2748">
            <v>9460</v>
          </cell>
          <cell r="F2748" t="str">
            <v>CC-01826886</v>
          </cell>
          <cell r="J2748" t="str">
            <v>Sales Call</v>
          </cell>
          <cell r="R2748" t="str">
            <v>BTDD162186</v>
          </cell>
          <cell r="AB2748" t="str">
            <v>Sales call carried out for HMR update</v>
          </cell>
        </row>
        <row r="2749">
          <cell r="A2749">
            <v>45938.531944444447</v>
          </cell>
          <cell r="B2749">
            <v>9335</v>
          </cell>
          <cell r="F2749" t="str">
            <v>CC-01826876</v>
          </cell>
          <cell r="J2749" t="str">
            <v>Sales Call</v>
          </cell>
          <cell r="R2749" t="str">
            <v>BTDD162192</v>
          </cell>
          <cell r="AB2749" t="str">
            <v>Sales call carried out for HMR update</v>
          </cell>
        </row>
        <row r="2750">
          <cell r="A2750">
            <v>45938.529166666667</v>
          </cell>
          <cell r="B2750">
            <v>3070</v>
          </cell>
          <cell r="F2750" t="str">
            <v>CC-01826866</v>
          </cell>
          <cell r="J2750" t="str">
            <v>Sales Call</v>
          </cell>
          <cell r="R2750" t="str">
            <v>BTHD120971</v>
          </cell>
          <cell r="AB2750" t="str">
            <v>Sales call carried out for HMR update</v>
          </cell>
        </row>
        <row r="2751">
          <cell r="A2751">
            <v>45938.525694444441</v>
          </cell>
          <cell r="B2751">
            <v>8795</v>
          </cell>
          <cell r="F2751" t="str">
            <v>CC-01826838</v>
          </cell>
          <cell r="J2751" t="str">
            <v>Sales Call</v>
          </cell>
          <cell r="R2751" t="str">
            <v>BTFD162243</v>
          </cell>
          <cell r="AB2751" t="str">
            <v>Sales call carried out for HMR update</v>
          </cell>
        </row>
        <row r="2752">
          <cell r="A2752">
            <v>45938.522916666669</v>
          </cell>
          <cell r="B2752">
            <v>11210</v>
          </cell>
          <cell r="F2752" t="str">
            <v>CC-01826804</v>
          </cell>
          <cell r="J2752" t="str">
            <v>Sales Call</v>
          </cell>
          <cell r="R2752" t="str">
            <v>BTFD162244</v>
          </cell>
          <cell r="AB2752" t="str">
            <v>Sales call carried out for HMR update</v>
          </cell>
        </row>
        <row r="2753">
          <cell r="A2753">
            <v>45938.520833333336</v>
          </cell>
          <cell r="B2753">
            <v>9970</v>
          </cell>
          <cell r="F2753" t="str">
            <v>CC-01826774</v>
          </cell>
          <cell r="J2753" t="str">
            <v>Sales Call</v>
          </cell>
          <cell r="R2753" t="str">
            <v>BTED162217</v>
          </cell>
          <cell r="AB2753" t="str">
            <v>Sales call carried out for HMR update</v>
          </cell>
        </row>
        <row r="2754">
          <cell r="A2754">
            <v>45938.517361111109</v>
          </cell>
          <cell r="B2754">
            <v>4150</v>
          </cell>
          <cell r="F2754" t="str">
            <v>CC-01826734</v>
          </cell>
          <cell r="J2754" t="str">
            <v>Sales Call</v>
          </cell>
          <cell r="R2754" t="str">
            <v>BTJL152348</v>
          </cell>
          <cell r="AB2754" t="str">
            <v>Sales call carried out for HMR update</v>
          </cell>
        </row>
        <row r="2755">
          <cell r="A2755">
            <v>45938.513194444444</v>
          </cell>
          <cell r="B2755">
            <v>4060</v>
          </cell>
          <cell r="F2755" t="str">
            <v>CC-01826687</v>
          </cell>
          <cell r="J2755" t="str">
            <v>Sales Call</v>
          </cell>
          <cell r="R2755" t="str">
            <v>BTDD120878</v>
          </cell>
          <cell r="AB2755" t="str">
            <v>Sales call carried out for HMR update</v>
          </cell>
        </row>
        <row r="2756">
          <cell r="A2756">
            <v>45938.510416666664</v>
          </cell>
          <cell r="B2756">
            <v>6670</v>
          </cell>
          <cell r="F2756" t="str">
            <v>CC-01826678</v>
          </cell>
          <cell r="J2756" t="str">
            <v>Sales Call</v>
          </cell>
          <cell r="R2756" t="str">
            <v>BTEL160427</v>
          </cell>
          <cell r="AB2756" t="str">
            <v>Sales call carried out for HMR update</v>
          </cell>
        </row>
        <row r="2757">
          <cell r="A2757">
            <v>45938.506249999999</v>
          </cell>
          <cell r="B2757">
            <v>8180</v>
          </cell>
          <cell r="F2757" t="str">
            <v>CC-01826669</v>
          </cell>
          <cell r="J2757" t="str">
            <v>Sales Call</v>
          </cell>
          <cell r="R2757" t="str">
            <v>BTGL160455</v>
          </cell>
          <cell r="AB2757" t="str">
            <v>Sales call carried out for HMR update</v>
          </cell>
        </row>
        <row r="2758">
          <cell r="A2758">
            <v>45938.503472222219</v>
          </cell>
          <cell r="B2758">
            <v>6645</v>
          </cell>
          <cell r="F2758" t="str">
            <v>CC-01826658</v>
          </cell>
          <cell r="J2758" t="str">
            <v>Sales Call</v>
          </cell>
          <cell r="R2758" t="str">
            <v>BTGD162296</v>
          </cell>
          <cell r="AB2758" t="str">
            <v>Sales call carried out for HMR update</v>
          </cell>
        </row>
        <row r="2759">
          <cell r="A2759">
            <v>45938.415277777778</v>
          </cell>
          <cell r="B2759">
            <v>37200</v>
          </cell>
          <cell r="F2759" t="str">
            <v>CC-01826040</v>
          </cell>
          <cell r="J2759" t="str">
            <v>Schedule Service - AMC</v>
          </cell>
          <cell r="R2759" t="str">
            <v>BIGS030904</v>
          </cell>
          <cell r="AB2759" t="str">
            <v>AMC visit carried out</v>
          </cell>
        </row>
        <row r="2760">
          <cell r="A2760">
            <v>45938.295138888891</v>
          </cell>
          <cell r="B2760">
            <v>29637</v>
          </cell>
          <cell r="F2760" t="str">
            <v>CC-01825570</v>
          </cell>
          <cell r="J2760" t="str">
            <v>Schedule Service - AMC</v>
          </cell>
          <cell r="R2760" t="str">
            <v>BMKC370048</v>
          </cell>
          <cell r="AB2760" t="str">
            <v>AMC visit carried out</v>
          </cell>
        </row>
        <row r="2761">
          <cell r="A2761">
            <v>45937.660416666666</v>
          </cell>
          <cell r="B2761">
            <v>9950</v>
          </cell>
          <cell r="F2761" t="str">
            <v>CC-01824557</v>
          </cell>
          <cell r="J2761" t="str">
            <v>Sales Call</v>
          </cell>
          <cell r="R2761" t="str">
            <v>BTJD162046</v>
          </cell>
          <cell r="AB2761" t="str">
            <v>Sales call carried out for HMR update</v>
          </cell>
        </row>
        <row r="2762">
          <cell r="A2762">
            <v>45937.657638888886</v>
          </cell>
          <cell r="B2762">
            <v>9000</v>
          </cell>
          <cell r="F2762" t="str">
            <v>CC-01824529</v>
          </cell>
          <cell r="J2762" t="str">
            <v>Sales Call</v>
          </cell>
          <cell r="R2762" t="str">
            <v>BTCD162159</v>
          </cell>
          <cell r="AB2762" t="str">
            <v>Sales call carried out for HMR update</v>
          </cell>
        </row>
        <row r="2763">
          <cell r="A2763">
            <v>45937.654861111114</v>
          </cell>
          <cell r="B2763">
            <v>9050</v>
          </cell>
          <cell r="F2763" t="str">
            <v>CC-01824498</v>
          </cell>
          <cell r="J2763" t="str">
            <v>Sales Call</v>
          </cell>
          <cell r="R2763" t="str">
            <v>BSID161973</v>
          </cell>
          <cell r="AB2763" t="str">
            <v>Sales call carried out for HMR update</v>
          </cell>
        </row>
        <row r="2764">
          <cell r="A2764">
            <v>45937.649305555555</v>
          </cell>
          <cell r="B2764">
            <v>6255</v>
          </cell>
          <cell r="F2764" t="str">
            <v>CC-01824448</v>
          </cell>
          <cell r="J2764" t="str">
            <v>Sales Call</v>
          </cell>
          <cell r="R2764" t="str">
            <v>BSHD200586</v>
          </cell>
          <cell r="AB2764" t="str">
            <v>Sales call carried out for HMR update</v>
          </cell>
        </row>
        <row r="2765">
          <cell r="A2765">
            <v>45937.646527777775</v>
          </cell>
          <cell r="B2765">
            <v>8940</v>
          </cell>
          <cell r="F2765" t="str">
            <v>CC-01824410</v>
          </cell>
          <cell r="J2765" t="str">
            <v>Sales Call</v>
          </cell>
          <cell r="R2765" t="str">
            <v>BSKD161462</v>
          </cell>
          <cell r="AB2765" t="str">
            <v>Sales call carried out for HMR update</v>
          </cell>
        </row>
        <row r="2766">
          <cell r="A2766">
            <v>45937.590277777781</v>
          </cell>
          <cell r="B2766">
            <v>990</v>
          </cell>
          <cell r="F2766" t="str">
            <v>CC-01823982</v>
          </cell>
          <cell r="J2766" t="str">
            <v>Sales Call</v>
          </cell>
          <cell r="R2766" t="str">
            <v>BYLD232534</v>
          </cell>
          <cell r="AB2766" t="str">
            <v>Sales call carried out for HMR update</v>
          </cell>
        </row>
        <row r="2767">
          <cell r="A2767">
            <v>45937.587500000001</v>
          </cell>
          <cell r="B2767">
            <v>65</v>
          </cell>
          <cell r="F2767" t="str">
            <v>CC-01823967</v>
          </cell>
          <cell r="J2767" t="str">
            <v>Sales Call</v>
          </cell>
          <cell r="R2767" t="str">
            <v>BYED165208</v>
          </cell>
          <cell r="AB2767" t="str">
            <v>Sales call carried out for HMR update</v>
          </cell>
        </row>
        <row r="2768">
          <cell r="A2768">
            <v>45937.571527777778</v>
          </cell>
          <cell r="B2768">
            <v>180</v>
          </cell>
          <cell r="F2768" t="str">
            <v>CC-01823934</v>
          </cell>
          <cell r="J2768" t="str">
            <v>Sales Call</v>
          </cell>
          <cell r="R2768" t="str">
            <v>BYEL161723</v>
          </cell>
          <cell r="AB2768" t="str">
            <v>Sales call carried out for HMR update</v>
          </cell>
        </row>
        <row r="2769">
          <cell r="A2769">
            <v>45937.568749999999</v>
          </cell>
          <cell r="B2769">
            <v>130</v>
          </cell>
          <cell r="F2769" t="str">
            <v>CC-01823924</v>
          </cell>
          <cell r="J2769" t="str">
            <v>Sales Call</v>
          </cell>
          <cell r="R2769" t="str">
            <v>BXAD231960</v>
          </cell>
          <cell r="AB2769" t="str">
            <v>Sales call carried out for HMR update</v>
          </cell>
        </row>
        <row r="2770">
          <cell r="A2770">
            <v>45937.56527777778</v>
          </cell>
          <cell r="B2770">
            <v>110</v>
          </cell>
          <cell r="F2770" t="str">
            <v>CC-01823909</v>
          </cell>
          <cell r="J2770" t="str">
            <v>Sales Call</v>
          </cell>
          <cell r="R2770" t="str">
            <v>BYBL161686</v>
          </cell>
          <cell r="AB2770" t="str">
            <v>Sales call carried out for HMR update</v>
          </cell>
        </row>
        <row r="2771">
          <cell r="A2771">
            <v>45937.5625</v>
          </cell>
          <cell r="B2771">
            <v>100</v>
          </cell>
          <cell r="F2771" t="str">
            <v>CC-01823894</v>
          </cell>
          <cell r="J2771" t="str">
            <v>Sales Call</v>
          </cell>
          <cell r="R2771" t="str">
            <v>BYAL154188</v>
          </cell>
          <cell r="AB2771" t="str">
            <v>Sales call carried out for HMR update</v>
          </cell>
        </row>
        <row r="2772">
          <cell r="A2772">
            <v>45937.556944444441</v>
          </cell>
          <cell r="B2772">
            <v>25</v>
          </cell>
          <cell r="F2772" t="str">
            <v>CC-01823867</v>
          </cell>
          <cell r="J2772" t="str">
            <v>Sales Call</v>
          </cell>
          <cell r="R2772" t="str">
            <v>BYCL161693</v>
          </cell>
          <cell r="AB2772" t="str">
            <v>Sales call carried out for HMR update</v>
          </cell>
        </row>
        <row r="2773">
          <cell r="A2773">
            <v>45937.551388888889</v>
          </cell>
          <cell r="B2773">
            <v>1290</v>
          </cell>
          <cell r="F2773" t="str">
            <v>CC-01823818</v>
          </cell>
          <cell r="J2773" t="str">
            <v>Sales Call</v>
          </cell>
          <cell r="R2773" t="str">
            <v>BYJD232405</v>
          </cell>
          <cell r="AB2773" t="str">
            <v>Sales call carried out for HMR update</v>
          </cell>
        </row>
        <row r="2774">
          <cell r="A2774">
            <v>45937.548611111109</v>
          </cell>
          <cell r="B2774">
            <v>5960</v>
          </cell>
          <cell r="F2774" t="str">
            <v>CC-01823789</v>
          </cell>
          <cell r="J2774" t="str">
            <v>Sales Call</v>
          </cell>
          <cell r="R2774" t="str">
            <v>BWED163890</v>
          </cell>
          <cell r="AB2774" t="str">
            <v>Sales call carried out for HMR update</v>
          </cell>
        </row>
        <row r="2775">
          <cell r="A2775">
            <v>45937.544444444444</v>
          </cell>
          <cell r="B2775">
            <v>1110</v>
          </cell>
          <cell r="F2775" t="str">
            <v>CC-01823748</v>
          </cell>
          <cell r="J2775" t="str">
            <v>Sales Call</v>
          </cell>
          <cell r="R2775" t="str">
            <v>BXID201595</v>
          </cell>
          <cell r="AB2775" t="str">
            <v>Sales call carried out for HMR update</v>
          </cell>
        </row>
        <row r="2776">
          <cell r="A2776">
            <v>45937.541666666664</v>
          </cell>
          <cell r="B2776">
            <v>285</v>
          </cell>
          <cell r="F2776" t="str">
            <v>CC-01823713</v>
          </cell>
          <cell r="J2776" t="str">
            <v>Sales Call</v>
          </cell>
          <cell r="R2776" t="str">
            <v>BYLD164891</v>
          </cell>
          <cell r="AB2776" t="str">
            <v>Sales call carried out for HMR update</v>
          </cell>
        </row>
        <row r="2777">
          <cell r="A2777">
            <v>45937.538194444445</v>
          </cell>
          <cell r="B2777">
            <v>990</v>
          </cell>
          <cell r="F2777" t="str">
            <v>CC-01823686</v>
          </cell>
          <cell r="J2777" t="str">
            <v>Sales Call</v>
          </cell>
          <cell r="R2777" t="str">
            <v>BYLD201693</v>
          </cell>
          <cell r="AB2777" t="str">
            <v>Sales call carried out for HMR update</v>
          </cell>
        </row>
        <row r="2778">
          <cell r="A2778">
            <v>45937.535416666666</v>
          </cell>
          <cell r="B2778">
            <v>990</v>
          </cell>
          <cell r="F2778" t="str">
            <v>CC-01823651</v>
          </cell>
          <cell r="J2778" t="str">
            <v>Sales Call</v>
          </cell>
          <cell r="R2778" t="str">
            <v>BYAD164973</v>
          </cell>
          <cell r="AB2778" t="str">
            <v>Sales call carried out for HMR update</v>
          </cell>
        </row>
        <row r="2779">
          <cell r="A2779">
            <v>45937.53125</v>
          </cell>
          <cell r="B2779">
            <v>19246</v>
          </cell>
          <cell r="F2779" t="str">
            <v>CC-01823613</v>
          </cell>
          <cell r="J2779" t="str">
            <v>Schedule Service - AMC</v>
          </cell>
          <cell r="R2779" t="str">
            <v>BTIS032025</v>
          </cell>
          <cell r="AB2779" t="str">
            <v>AMC visit carried out</v>
          </cell>
        </row>
        <row r="2780">
          <cell r="A2780">
            <v>45937.529166666667</v>
          </cell>
          <cell r="B2780">
            <v>990</v>
          </cell>
          <cell r="F2780" t="str">
            <v>CC-01823596</v>
          </cell>
          <cell r="J2780" t="str">
            <v>Sales Call</v>
          </cell>
          <cell r="R2780" t="str">
            <v>BYLD164919</v>
          </cell>
          <cell r="AB2780" t="str">
            <v>Sales call carried out for HMR update</v>
          </cell>
        </row>
        <row r="2781">
          <cell r="A2781">
            <v>45937.526388888888</v>
          </cell>
          <cell r="B2781">
            <v>870</v>
          </cell>
          <cell r="F2781" t="str">
            <v>CC-01823583</v>
          </cell>
          <cell r="J2781" t="str">
            <v>Sales Call</v>
          </cell>
          <cell r="R2781" t="str">
            <v>BYLD232523</v>
          </cell>
          <cell r="AB2781" t="str">
            <v>Sales call carried out for HMR update</v>
          </cell>
        </row>
        <row r="2782">
          <cell r="A2782">
            <v>45937.522222222222</v>
          </cell>
          <cell r="B2782">
            <v>110</v>
          </cell>
          <cell r="F2782" t="str">
            <v>CC-01823569</v>
          </cell>
          <cell r="J2782" t="str">
            <v>Sales Call</v>
          </cell>
          <cell r="R2782" t="str">
            <v>BXHD232326</v>
          </cell>
          <cell r="AB2782" t="str">
            <v>Sales call carried out for HMR update</v>
          </cell>
        </row>
        <row r="2783">
          <cell r="A2783">
            <v>45937.519444444442</v>
          </cell>
          <cell r="B2783">
            <v>650</v>
          </cell>
          <cell r="F2783" t="str">
            <v>CC-01823555</v>
          </cell>
          <cell r="J2783" t="str">
            <v>Sales Call</v>
          </cell>
          <cell r="R2783" t="str">
            <v>BXIS038530</v>
          </cell>
          <cell r="AB2783" t="str">
            <v>Sales call carried out for HMR update</v>
          </cell>
        </row>
        <row r="2784">
          <cell r="A2784">
            <v>45937.51458333333</v>
          </cell>
          <cell r="B2784">
            <v>1150</v>
          </cell>
          <cell r="F2784" t="str">
            <v>CC-01823537</v>
          </cell>
          <cell r="J2784" t="str">
            <v>Sales Call</v>
          </cell>
          <cell r="R2784" t="str">
            <v>BXHD164673</v>
          </cell>
          <cell r="AB2784" t="str">
            <v>Sales call carried out for HMR update</v>
          </cell>
        </row>
        <row r="2785">
          <cell r="A2785">
            <v>45937.508333333331</v>
          </cell>
          <cell r="B2785">
            <v>465</v>
          </cell>
          <cell r="F2785" t="str">
            <v>CC-01823510</v>
          </cell>
          <cell r="J2785" t="str">
            <v>Sales Call</v>
          </cell>
          <cell r="R2785" t="str">
            <v>BXCD164396</v>
          </cell>
          <cell r="AB2785" t="str">
            <v>Sales call carried out for HMR update</v>
          </cell>
        </row>
        <row r="2786">
          <cell r="A2786">
            <v>45937.504861111112</v>
          </cell>
          <cell r="B2786">
            <v>770</v>
          </cell>
          <cell r="F2786" t="str">
            <v>CC-01823500</v>
          </cell>
          <cell r="J2786" t="str">
            <v>Sales Call</v>
          </cell>
          <cell r="R2786" t="str">
            <v>BYKD164879</v>
          </cell>
          <cell r="AB2786" t="str">
            <v>Sales call carried out for HMR update</v>
          </cell>
        </row>
        <row r="2787">
          <cell r="A2787">
            <v>45937.495833333334</v>
          </cell>
          <cell r="B2787">
            <v>290</v>
          </cell>
          <cell r="F2787" t="str">
            <v>CC-01823472</v>
          </cell>
          <cell r="J2787" t="str">
            <v>Sales Call</v>
          </cell>
          <cell r="R2787" t="str">
            <v>BYLD164901</v>
          </cell>
          <cell r="AB2787" t="str">
            <v>Sales call carried out for HMR update</v>
          </cell>
        </row>
        <row r="2788">
          <cell r="A2788">
            <v>45937.488888888889</v>
          </cell>
          <cell r="B2788">
            <v>1270</v>
          </cell>
          <cell r="F2788" t="str">
            <v>CC-01823442</v>
          </cell>
          <cell r="J2788" t="str">
            <v>Sales Call</v>
          </cell>
          <cell r="R2788" t="str">
            <v>BXHD232312</v>
          </cell>
          <cell r="AB2788" t="str">
            <v>Sales call carried out for HMR update</v>
          </cell>
        </row>
        <row r="2789">
          <cell r="A2789">
            <v>45937.484722222223</v>
          </cell>
          <cell r="B2789">
            <v>2390</v>
          </cell>
          <cell r="F2789" t="str">
            <v>CC-01823415</v>
          </cell>
          <cell r="J2789" t="str">
            <v>Sales Call</v>
          </cell>
          <cell r="R2789" t="str">
            <v>BXFD164587</v>
          </cell>
          <cell r="AB2789" t="str">
            <v>Sales call carried out for HMR update</v>
          </cell>
        </row>
        <row r="2790">
          <cell r="A2790">
            <v>45937.480555555558</v>
          </cell>
          <cell r="B2790">
            <v>2095</v>
          </cell>
          <cell r="F2790" t="str">
            <v>CC-01823391</v>
          </cell>
          <cell r="J2790" t="str">
            <v>Sales Call</v>
          </cell>
          <cell r="R2790" t="str">
            <v>BXBD164358</v>
          </cell>
          <cell r="AB2790" t="str">
            <v>Sales call carried out for HMR update</v>
          </cell>
        </row>
        <row r="2791">
          <cell r="A2791">
            <v>45937.477083333331</v>
          </cell>
          <cell r="B2791">
            <v>1560</v>
          </cell>
          <cell r="F2791" t="str">
            <v>CC-01823382</v>
          </cell>
          <cell r="J2791" t="str">
            <v>Sales Call</v>
          </cell>
          <cell r="R2791" t="str">
            <v>BXJD231749</v>
          </cell>
          <cell r="AB2791" t="str">
            <v>Sales call carried out for HMR update</v>
          </cell>
        </row>
        <row r="2792">
          <cell r="A2792">
            <v>45937.472916666666</v>
          </cell>
          <cell r="B2792">
            <v>1650</v>
          </cell>
          <cell r="F2792" t="str">
            <v>CC-01823364</v>
          </cell>
          <cell r="J2792" t="str">
            <v>Sales Call</v>
          </cell>
          <cell r="R2792" t="str">
            <v>BXJD231726</v>
          </cell>
          <cell r="AB2792" t="str">
            <v>Sales call carried out for HMR update</v>
          </cell>
        </row>
        <row r="2793">
          <cell r="A2793">
            <v>45937.470138888886</v>
          </cell>
          <cell r="B2793">
            <v>1270</v>
          </cell>
          <cell r="F2793" t="str">
            <v>CC-01823353</v>
          </cell>
          <cell r="J2793" t="str">
            <v>Sales Call</v>
          </cell>
          <cell r="R2793" t="str">
            <v>BXID164764</v>
          </cell>
          <cell r="AB2793" t="str">
            <v>Sales call carried out for HMR update</v>
          </cell>
        </row>
        <row r="2794">
          <cell r="A2794">
            <v>45937.466666666667</v>
          </cell>
          <cell r="B2794">
            <v>1555</v>
          </cell>
          <cell r="F2794" t="str">
            <v>CC-01823340</v>
          </cell>
          <cell r="J2794" t="str">
            <v>Sales Call</v>
          </cell>
          <cell r="R2794" t="str">
            <v>BXHD164701</v>
          </cell>
          <cell r="AB2794" t="str">
            <v>Sales call carried out for HMR update</v>
          </cell>
        </row>
        <row r="2795">
          <cell r="A2795">
            <v>45937.463194444441</v>
          </cell>
          <cell r="B2795">
            <v>1510</v>
          </cell>
          <cell r="F2795" t="str">
            <v>CC-01823322</v>
          </cell>
          <cell r="J2795" t="str">
            <v>Sales Call</v>
          </cell>
          <cell r="R2795" t="str">
            <v>BXGD164662</v>
          </cell>
          <cell r="AB2795" t="str">
            <v>Sales call carried out for HMR update</v>
          </cell>
        </row>
        <row r="2796">
          <cell r="A2796">
            <v>45937.459722222222</v>
          </cell>
          <cell r="B2796">
            <v>1330</v>
          </cell>
          <cell r="F2796" t="str">
            <v>CC-01823291</v>
          </cell>
          <cell r="J2796" t="str">
            <v>Sales Call</v>
          </cell>
          <cell r="R2796" t="str">
            <v>BXFD164605</v>
          </cell>
          <cell r="AB2796" t="str">
            <v>Sales call carried out for HMR update</v>
          </cell>
        </row>
        <row r="2797">
          <cell r="A2797">
            <v>45937.456944444442</v>
          </cell>
          <cell r="B2797">
            <v>1170</v>
          </cell>
          <cell r="F2797" t="str">
            <v>CC-01823279</v>
          </cell>
          <cell r="J2797" t="str">
            <v>Sales Call</v>
          </cell>
          <cell r="R2797" t="str">
            <v>BXID164737</v>
          </cell>
          <cell r="AB2797" t="str">
            <v>Sales call carried out for HMR update</v>
          </cell>
        </row>
        <row r="2798">
          <cell r="A2798">
            <v>45937.453472222223</v>
          </cell>
          <cell r="B2798">
            <v>330</v>
          </cell>
          <cell r="F2798" t="str">
            <v>CC-01823257</v>
          </cell>
          <cell r="J2798" t="str">
            <v>Sales Call</v>
          </cell>
          <cell r="R2798" t="str">
            <v>BXID164748</v>
          </cell>
          <cell r="AB2798" t="str">
            <v>Sales call carried out for HMR update</v>
          </cell>
        </row>
        <row r="2799">
          <cell r="A2799">
            <v>45936.932638888888</v>
          </cell>
          <cell r="B2799">
            <v>980</v>
          </cell>
          <cell r="F2799" t="str">
            <v>CC-01822849</v>
          </cell>
          <cell r="J2799" t="str">
            <v>Sales Call</v>
          </cell>
          <cell r="R2799" t="str">
            <v>BXCL153907</v>
          </cell>
          <cell r="AB2799" t="str">
            <v>Sales call carried out for HMR update</v>
          </cell>
        </row>
        <row r="2800">
          <cell r="A2800">
            <v>45936.839583333334</v>
          </cell>
          <cell r="B2800">
            <v>1230</v>
          </cell>
          <cell r="F2800" t="str">
            <v>CC-01822833</v>
          </cell>
          <cell r="J2800" t="str">
            <v>Sales Call</v>
          </cell>
          <cell r="R2800" t="str">
            <v>BXGD232278</v>
          </cell>
          <cell r="AB2800" t="str">
            <v>Sales call carried out for HMR update</v>
          </cell>
        </row>
        <row r="2801">
          <cell r="A2801">
            <v>45936.833333333336</v>
          </cell>
          <cell r="B2801">
            <v>1100</v>
          </cell>
          <cell r="F2801" t="str">
            <v>CC-01822832</v>
          </cell>
          <cell r="J2801" t="str">
            <v>Sales Call</v>
          </cell>
          <cell r="R2801" t="str">
            <v>BXGD164632</v>
          </cell>
          <cell r="AB2801" t="str">
            <v>Sales call carried out for HMR update</v>
          </cell>
        </row>
        <row r="2802">
          <cell r="A2802">
            <v>45936.827777777777</v>
          </cell>
          <cell r="B2802">
            <v>980</v>
          </cell>
          <cell r="F2802" t="str">
            <v>CC-01822831</v>
          </cell>
          <cell r="J2802" t="str">
            <v>Sales Call</v>
          </cell>
          <cell r="R2802" t="str">
            <v>BXCL153907</v>
          </cell>
          <cell r="AB2802" t="str">
            <v>Sales call carried out for HMR update</v>
          </cell>
        </row>
        <row r="2803">
          <cell r="A2803">
            <v>45936.770138888889</v>
          </cell>
          <cell r="B2803">
            <v>1400</v>
          </cell>
          <cell r="F2803" t="str">
            <v>CC-01822816</v>
          </cell>
          <cell r="J2803" t="str">
            <v>Sales Call</v>
          </cell>
          <cell r="R2803" t="str">
            <v>BXDD232126</v>
          </cell>
          <cell r="AB2803" t="str">
            <v>Sales call carried out for HMR update</v>
          </cell>
        </row>
        <row r="2804">
          <cell r="A2804">
            <v>45936.767361111109</v>
          </cell>
          <cell r="B2804">
            <v>1070</v>
          </cell>
          <cell r="F2804" t="str">
            <v>CC-01822812</v>
          </cell>
          <cell r="J2804" t="str">
            <v>Sales Call</v>
          </cell>
          <cell r="R2804" t="str">
            <v>BXBD164346</v>
          </cell>
          <cell r="AB2804" t="str">
            <v>Sales call carried out for HMR update</v>
          </cell>
        </row>
        <row r="2805">
          <cell r="A2805">
            <v>45936.76458333333</v>
          </cell>
          <cell r="B2805">
            <v>590</v>
          </cell>
          <cell r="F2805" t="str">
            <v>CC-01822807</v>
          </cell>
          <cell r="J2805" t="str">
            <v>Sales Call</v>
          </cell>
          <cell r="R2805" t="str">
            <v>BXAL153828</v>
          </cell>
          <cell r="AB2805" t="str">
            <v>Sales call carried out for HMR update</v>
          </cell>
        </row>
        <row r="2806">
          <cell r="A2806">
            <v>45936.755555555559</v>
          </cell>
          <cell r="B2806">
            <v>2710</v>
          </cell>
          <cell r="F2806" t="str">
            <v>CC-01822788</v>
          </cell>
          <cell r="J2806" t="str">
            <v>Sales Call</v>
          </cell>
          <cell r="R2806" t="str">
            <v>BXLD231873</v>
          </cell>
          <cell r="AB2806" t="str">
            <v>Sales call carried out for HMR update</v>
          </cell>
        </row>
        <row r="2807">
          <cell r="A2807">
            <v>45936.752083333333</v>
          </cell>
          <cell r="B2807">
            <v>1770</v>
          </cell>
          <cell r="F2807" t="str">
            <v>CC-01822783</v>
          </cell>
          <cell r="J2807" t="str">
            <v>Sales Call</v>
          </cell>
          <cell r="R2807" t="str">
            <v>BXKD164160</v>
          </cell>
          <cell r="AB2807" t="str">
            <v>Sales call carried out for HMR update</v>
          </cell>
        </row>
        <row r="2808">
          <cell r="A2808">
            <v>45936.749305555553</v>
          </cell>
          <cell r="B2808">
            <v>1125</v>
          </cell>
          <cell r="F2808" t="str">
            <v>CC-01822774</v>
          </cell>
          <cell r="J2808" t="str">
            <v>Sales Call</v>
          </cell>
          <cell r="R2808" t="str">
            <v>BXFD164599</v>
          </cell>
          <cell r="AB2808" t="str">
            <v>Sales call carried out for HMR update</v>
          </cell>
        </row>
        <row r="2809">
          <cell r="A2809">
            <v>45936.746527777781</v>
          </cell>
          <cell r="B2809">
            <v>2050</v>
          </cell>
          <cell r="F2809" t="str">
            <v>CC-01822762</v>
          </cell>
          <cell r="J2809" t="str">
            <v>Sales Call</v>
          </cell>
          <cell r="R2809" t="str">
            <v>BXCD164399</v>
          </cell>
          <cell r="AB2809" t="str">
            <v>Sales call carried out for HMR update</v>
          </cell>
        </row>
        <row r="2810">
          <cell r="A2810">
            <v>45936.743750000001</v>
          </cell>
          <cell r="B2810">
            <v>3095</v>
          </cell>
          <cell r="F2810" t="str">
            <v>CC-01822758</v>
          </cell>
          <cell r="J2810" t="str">
            <v>Sales Call</v>
          </cell>
          <cell r="R2810" t="str">
            <v>BXAD164317</v>
          </cell>
          <cell r="AB2810" t="str">
            <v>Sales call carried out for HMR update</v>
          </cell>
        </row>
        <row r="2811">
          <cell r="A2811">
            <v>45936.739583333336</v>
          </cell>
          <cell r="B2811">
            <v>850</v>
          </cell>
          <cell r="F2811" t="str">
            <v>CC-01822740</v>
          </cell>
          <cell r="J2811" t="str">
            <v>Sales Call</v>
          </cell>
          <cell r="R2811" t="str">
            <v>BXBD164381</v>
          </cell>
          <cell r="AB2811" t="str">
            <v>Sales call carried out for HMR update</v>
          </cell>
        </row>
        <row r="2812">
          <cell r="A2812">
            <v>45936.736805555556</v>
          </cell>
          <cell r="B2812">
            <v>1205</v>
          </cell>
          <cell r="F2812" t="str">
            <v>CC-01822729</v>
          </cell>
          <cell r="J2812" t="str">
            <v>Sales Call</v>
          </cell>
          <cell r="R2812" t="str">
            <v>BXCD164422</v>
          </cell>
          <cell r="AB2812" t="str">
            <v>Sales call carried out for HMR update</v>
          </cell>
        </row>
        <row r="2813">
          <cell r="A2813">
            <v>45936.73333333333</v>
          </cell>
          <cell r="B2813">
            <v>1685</v>
          </cell>
          <cell r="F2813" t="str">
            <v>CC-01822714</v>
          </cell>
          <cell r="J2813" t="str">
            <v>Sales Call</v>
          </cell>
          <cell r="R2813" t="str">
            <v>BXBD164357</v>
          </cell>
          <cell r="AB2813" t="str">
            <v>Sales call carried out for HMR update</v>
          </cell>
        </row>
        <row r="2814">
          <cell r="A2814">
            <v>45936.730555555558</v>
          </cell>
          <cell r="B2814">
            <v>4000</v>
          </cell>
          <cell r="F2814" t="str">
            <v>CC-01822701</v>
          </cell>
          <cell r="J2814" t="str">
            <v>Sales Call</v>
          </cell>
          <cell r="R2814" t="str">
            <v>BVHD163331</v>
          </cell>
          <cell r="AB2814" t="str">
            <v>Sales call carried out for HMR update</v>
          </cell>
        </row>
        <row r="2815">
          <cell r="A2815">
            <v>45936.72152777778</v>
          </cell>
          <cell r="B2815">
            <v>275</v>
          </cell>
          <cell r="F2815" t="str">
            <v>CC-01822675</v>
          </cell>
          <cell r="J2815" t="str">
            <v>Sales Call</v>
          </cell>
          <cell r="R2815" t="str">
            <v>BWHD164019</v>
          </cell>
          <cell r="AB2815" t="str">
            <v>Sales call carried out for HMR update</v>
          </cell>
        </row>
        <row r="2816">
          <cell r="A2816">
            <v>45936.719444444447</v>
          </cell>
          <cell r="B2816">
            <v>2210</v>
          </cell>
          <cell r="F2816" t="str">
            <v>CC-01822669</v>
          </cell>
          <cell r="J2816" t="str">
            <v>Sales Call</v>
          </cell>
          <cell r="R2816" t="str">
            <v>BWID231694</v>
          </cell>
          <cell r="AB2816" t="str">
            <v>Sales call carried out for HMR update</v>
          </cell>
        </row>
        <row r="2817">
          <cell r="A2817">
            <v>45936.71597222222</v>
          </cell>
          <cell r="B2817">
            <v>2345</v>
          </cell>
          <cell r="F2817" t="str">
            <v>CC-01822659</v>
          </cell>
          <cell r="J2817" t="str">
            <v>Sales Call</v>
          </cell>
          <cell r="R2817" t="str">
            <v>BXCD164420</v>
          </cell>
          <cell r="AB2817" t="str">
            <v>Sales call carried out for HMR update</v>
          </cell>
        </row>
        <row r="2818">
          <cell r="A2818">
            <v>45936.713194444441</v>
          </cell>
          <cell r="B2818">
            <v>625</v>
          </cell>
          <cell r="F2818" t="str">
            <v>CC-01822647</v>
          </cell>
          <cell r="J2818" t="str">
            <v>Sales Call</v>
          </cell>
          <cell r="R2818" t="str">
            <v>BXCD164464</v>
          </cell>
          <cell r="AB2818" t="str">
            <v>Sales call carried out for HMR update</v>
          </cell>
        </row>
        <row r="2819">
          <cell r="A2819">
            <v>45936.708333333336</v>
          </cell>
          <cell r="B2819">
            <v>1665</v>
          </cell>
          <cell r="F2819" t="str">
            <v>CC-01822629</v>
          </cell>
          <cell r="J2819" t="str">
            <v>Sales Call</v>
          </cell>
          <cell r="R2819" t="str">
            <v>BXAD164301</v>
          </cell>
          <cell r="AB2819" t="str">
            <v>Sales call carried out for HMR update</v>
          </cell>
        </row>
        <row r="2820">
          <cell r="A2820">
            <v>45936.703472222223</v>
          </cell>
          <cell r="B2820">
            <v>1400</v>
          </cell>
          <cell r="F2820" t="str">
            <v>CC-01822608</v>
          </cell>
          <cell r="J2820" t="str">
            <v>Sales Call</v>
          </cell>
          <cell r="R2820" t="str">
            <v>BXAD231957</v>
          </cell>
          <cell r="AB2820" t="str">
            <v>Sales call carried out for HMR update</v>
          </cell>
        </row>
        <row r="2821">
          <cell r="A2821">
            <v>45936.701388888891</v>
          </cell>
          <cell r="B2821">
            <v>510</v>
          </cell>
          <cell r="F2821" t="str">
            <v>CC-01822594</v>
          </cell>
          <cell r="J2821" t="str">
            <v>Sales Call</v>
          </cell>
          <cell r="R2821" t="str">
            <v>BXCD164415</v>
          </cell>
          <cell r="AB2821" t="str">
            <v>Sales call carried out for HMR update</v>
          </cell>
        </row>
        <row r="2822">
          <cell r="A2822">
            <v>45936.694444444445</v>
          </cell>
          <cell r="B2822">
            <v>1760</v>
          </cell>
          <cell r="F2822" t="str">
            <v>CC-01822571</v>
          </cell>
          <cell r="J2822" t="str">
            <v>Sales Call</v>
          </cell>
          <cell r="R2822" t="str">
            <v>BXLD164272</v>
          </cell>
          <cell r="AB2822" t="str">
            <v>Sales call carried out for HMR update</v>
          </cell>
        </row>
        <row r="2823">
          <cell r="A2823">
            <v>45936.691666666666</v>
          </cell>
          <cell r="B2823">
            <v>1800</v>
          </cell>
          <cell r="F2823" t="str">
            <v>CC-01822560</v>
          </cell>
          <cell r="J2823" t="str">
            <v>Sales Call</v>
          </cell>
          <cell r="R2823" t="str">
            <v>BWHD164003</v>
          </cell>
          <cell r="AB2823" t="str">
            <v>Sales call carried out for HMR update</v>
          </cell>
        </row>
        <row r="2824">
          <cell r="A2824">
            <v>45936.678472222222</v>
          </cell>
          <cell r="B2824">
            <v>1670</v>
          </cell>
          <cell r="F2824" t="str">
            <v>CC-01822511</v>
          </cell>
          <cell r="J2824" t="str">
            <v>Sales Call</v>
          </cell>
          <cell r="R2824" t="str">
            <v>BWHD163991</v>
          </cell>
          <cell r="AB2824" t="str">
            <v>Sales call carried out for HMR update</v>
          </cell>
        </row>
        <row r="2825">
          <cell r="A2825">
            <v>45936.674305555556</v>
          </cell>
          <cell r="B2825">
            <v>2350</v>
          </cell>
          <cell r="F2825" t="str">
            <v>CC-01822502</v>
          </cell>
          <cell r="J2825" t="str">
            <v>Sales Call</v>
          </cell>
          <cell r="R2825" t="str">
            <v>BXJD231746</v>
          </cell>
          <cell r="AB2825" t="str">
            <v>Sales call carried out for HMR update</v>
          </cell>
        </row>
        <row r="2826">
          <cell r="A2826">
            <v>45936.671527777777</v>
          </cell>
          <cell r="B2826">
            <v>2415</v>
          </cell>
          <cell r="F2826" t="str">
            <v>CC-01822489</v>
          </cell>
          <cell r="J2826" t="str">
            <v>Sales Call</v>
          </cell>
          <cell r="R2826" t="str">
            <v>BWID164050</v>
          </cell>
          <cell r="AB2826" t="str">
            <v>Sales call carried out for HMR update</v>
          </cell>
        </row>
        <row r="2827">
          <cell r="A2827">
            <v>45936.668749999997</v>
          </cell>
          <cell r="B2827">
            <v>1955</v>
          </cell>
          <cell r="F2827" t="str">
            <v>CC-01822481</v>
          </cell>
          <cell r="J2827" t="str">
            <v>Sales Call</v>
          </cell>
          <cell r="R2827" t="str">
            <v>BXLD121932</v>
          </cell>
          <cell r="AB2827" t="str">
            <v>Sales call carried out for HMR update</v>
          </cell>
        </row>
        <row r="2828">
          <cell r="A2828">
            <v>45936.665972222225</v>
          </cell>
          <cell r="B2828">
            <v>1710</v>
          </cell>
          <cell r="F2828" t="str">
            <v>CC-01822476</v>
          </cell>
          <cell r="J2828" t="str">
            <v>Sales Call</v>
          </cell>
          <cell r="R2828" t="str">
            <v>BXAD121939</v>
          </cell>
          <cell r="AB2828" t="str">
            <v>Sales call carried out for HMR update</v>
          </cell>
        </row>
        <row r="2829">
          <cell r="A2829">
            <v>45936.663194444445</v>
          </cell>
          <cell r="B2829">
            <v>2080</v>
          </cell>
          <cell r="F2829" t="str">
            <v>CC-01822467</v>
          </cell>
          <cell r="J2829" t="str">
            <v>Sales Call</v>
          </cell>
          <cell r="R2829" t="str">
            <v>BWID231682</v>
          </cell>
          <cell r="AB2829" t="str">
            <v>Sales call carried out for HMR update</v>
          </cell>
        </row>
        <row r="2830">
          <cell r="A2830">
            <v>45936.659722222219</v>
          </cell>
          <cell r="B2830">
            <v>1925</v>
          </cell>
          <cell r="F2830" t="str">
            <v>CC-01822459</v>
          </cell>
          <cell r="J2830" t="str">
            <v>Sales Call</v>
          </cell>
          <cell r="R2830" t="str">
            <v>BXLD164263</v>
          </cell>
          <cell r="AB2830" t="str">
            <v>Sales call carried out for HMR update</v>
          </cell>
        </row>
        <row r="2831">
          <cell r="A2831">
            <v>45936.657638888886</v>
          </cell>
          <cell r="B2831">
            <v>37328</v>
          </cell>
          <cell r="F2831" t="str">
            <v>CC-01822450</v>
          </cell>
          <cell r="J2831" t="str">
            <v>Schedule Service</v>
          </cell>
          <cell r="R2831" t="str">
            <v>BQBS033796</v>
          </cell>
          <cell r="AB2831" t="str">
            <v>We visited site and change Air filter, Oil filter and cooling fan because cooling fan faulty. After than start and check unit running well condition at the present time.</v>
          </cell>
        </row>
        <row r="2832">
          <cell r="A2832">
            <v>45936.65625</v>
          </cell>
          <cell r="B2832">
            <v>1900</v>
          </cell>
          <cell r="F2832" t="str">
            <v>CC-01822444</v>
          </cell>
          <cell r="J2832" t="str">
            <v>Sales Call</v>
          </cell>
          <cell r="R2832" t="str">
            <v>BXKD164219</v>
          </cell>
          <cell r="AB2832" t="str">
            <v>Sales call carried out for HMR update</v>
          </cell>
        </row>
        <row r="2833">
          <cell r="A2833">
            <v>45936.65347222222</v>
          </cell>
          <cell r="B2833">
            <v>1875</v>
          </cell>
          <cell r="F2833" t="str">
            <v>CC-01822439</v>
          </cell>
          <cell r="J2833" t="str">
            <v>Sales Call</v>
          </cell>
          <cell r="R2833" t="str">
            <v>BXAD164288</v>
          </cell>
          <cell r="AB2833" t="str">
            <v>Sales call carried out for HMR update</v>
          </cell>
        </row>
        <row r="2834">
          <cell r="A2834">
            <v>45936.563888888886</v>
          </cell>
          <cell r="B2834">
            <v>4610</v>
          </cell>
          <cell r="F2834" t="str">
            <v>CC-01822181</v>
          </cell>
          <cell r="J2834" t="str">
            <v>Sales Call</v>
          </cell>
          <cell r="R2834" t="str">
            <v>BXKD164206</v>
          </cell>
          <cell r="AB2834" t="str">
            <v>Sales call carried out for HMR update</v>
          </cell>
        </row>
        <row r="2835">
          <cell r="A2835">
            <v>45936.561111111114</v>
          </cell>
          <cell r="B2835">
            <v>3470</v>
          </cell>
          <cell r="F2835" t="str">
            <v>CC-01822174</v>
          </cell>
          <cell r="J2835" t="str">
            <v>Sales Call</v>
          </cell>
          <cell r="R2835" t="str">
            <v>BWED163871</v>
          </cell>
          <cell r="AB2835" t="str">
            <v>Sales call carried out for HMR update</v>
          </cell>
        </row>
        <row r="2836">
          <cell r="A2836">
            <v>45936.558333333334</v>
          </cell>
          <cell r="B2836">
            <v>1225</v>
          </cell>
          <cell r="F2836" t="str">
            <v>CC-01822167</v>
          </cell>
          <cell r="J2836" t="str">
            <v>Sales Call</v>
          </cell>
          <cell r="R2836" t="str">
            <v>BXLL153793</v>
          </cell>
          <cell r="AB2836" t="str">
            <v>Sales call carried out for HMR update</v>
          </cell>
        </row>
        <row r="2837">
          <cell r="A2837">
            <v>45936.555555555555</v>
          </cell>
          <cell r="B2837">
            <v>2490</v>
          </cell>
          <cell r="F2837" t="str">
            <v>CC-01822159</v>
          </cell>
          <cell r="J2837" t="str">
            <v>Sales Call</v>
          </cell>
          <cell r="R2837" t="str">
            <v>BXKD164199</v>
          </cell>
          <cell r="AB2837" t="str">
            <v>Sales call carried out for HMR updated</v>
          </cell>
        </row>
        <row r="2838">
          <cell r="A2838">
            <v>45936.506944444445</v>
          </cell>
          <cell r="B2838">
            <v>510</v>
          </cell>
          <cell r="F2838" t="str">
            <v>CC-01822034</v>
          </cell>
          <cell r="J2838" t="str">
            <v>Sales Call</v>
          </cell>
          <cell r="R2838" t="str">
            <v>BXKD121877</v>
          </cell>
          <cell r="AB2838" t="str">
            <v>Sales call carried out for HMR update</v>
          </cell>
        </row>
        <row r="2839">
          <cell r="A2839">
            <v>45936.50277777778</v>
          </cell>
          <cell r="B2839">
            <v>1440</v>
          </cell>
          <cell r="F2839" t="str">
            <v>CC-01822019</v>
          </cell>
          <cell r="J2839" t="str">
            <v>Sales Call</v>
          </cell>
          <cell r="R2839" t="str">
            <v>BXKD164166</v>
          </cell>
          <cell r="AB2839" t="str">
            <v>Sales call carried out for HMR update</v>
          </cell>
        </row>
        <row r="2840">
          <cell r="A2840">
            <v>45936.499305555553</v>
          </cell>
          <cell r="B2840">
            <v>3130</v>
          </cell>
          <cell r="F2840" t="str">
            <v>CC-01822012</v>
          </cell>
          <cell r="J2840" t="str">
            <v>Sales Call</v>
          </cell>
          <cell r="R2840" t="str">
            <v>BWID164096</v>
          </cell>
          <cell r="AB2840" t="str">
            <v>Sales call carried out for HMR update</v>
          </cell>
        </row>
        <row r="2841">
          <cell r="A2841">
            <v>45936.49722222222</v>
          </cell>
          <cell r="B2841">
            <v>210</v>
          </cell>
          <cell r="F2841" t="str">
            <v>CC-01822001</v>
          </cell>
          <cell r="J2841" t="str">
            <v>Sales Call</v>
          </cell>
          <cell r="R2841" t="str">
            <v>BXKS035317</v>
          </cell>
          <cell r="AB2841" t="str">
            <v>Sales call carried out for HMR update</v>
          </cell>
        </row>
        <row r="2842">
          <cell r="A2842">
            <v>45936.494444444441</v>
          </cell>
          <cell r="B2842">
            <v>1615</v>
          </cell>
          <cell r="F2842" t="str">
            <v>CC-01821989</v>
          </cell>
          <cell r="J2842" t="str">
            <v>Sales Call</v>
          </cell>
          <cell r="R2842" t="str">
            <v>BXKD164174</v>
          </cell>
          <cell r="AB2842" t="str">
            <v>Sales call carried out for HMR update</v>
          </cell>
        </row>
        <row r="2843">
          <cell r="A2843">
            <v>45936.490972222222</v>
          </cell>
          <cell r="B2843">
            <v>190</v>
          </cell>
          <cell r="F2843" t="str">
            <v>CC-01821973</v>
          </cell>
          <cell r="J2843" t="str">
            <v>Sales Call</v>
          </cell>
          <cell r="R2843" t="str">
            <v>BXJD121862</v>
          </cell>
          <cell r="AB2843" t="str">
            <v>Sales call carried out for HMR update</v>
          </cell>
        </row>
        <row r="2844">
          <cell r="A2844">
            <v>45936.488888888889</v>
          </cell>
          <cell r="B2844">
            <v>260</v>
          </cell>
          <cell r="F2844" t="str">
            <v>CC-01821964</v>
          </cell>
          <cell r="J2844" t="str">
            <v>Sales Call</v>
          </cell>
          <cell r="R2844" t="str">
            <v>BXKD231832</v>
          </cell>
          <cell r="AB2844" t="str">
            <v>Sales call carried out for HMR update</v>
          </cell>
        </row>
        <row r="2845">
          <cell r="A2845">
            <v>45936.48333333333</v>
          </cell>
          <cell r="B2845">
            <v>2200</v>
          </cell>
          <cell r="F2845" t="str">
            <v>CC-01821942</v>
          </cell>
          <cell r="J2845" t="str">
            <v>Sales Call</v>
          </cell>
          <cell r="R2845" t="str">
            <v>BWHD164039</v>
          </cell>
          <cell r="AB2845" t="str">
            <v>Sales call carried out for HMR update</v>
          </cell>
        </row>
        <row r="2846">
          <cell r="A2846">
            <v>45936.479861111111</v>
          </cell>
          <cell r="B2846">
            <v>2995</v>
          </cell>
          <cell r="F2846" t="str">
            <v>CC-01821933</v>
          </cell>
          <cell r="J2846" t="str">
            <v>Sales Call</v>
          </cell>
          <cell r="R2846" t="str">
            <v>BXJD164132</v>
          </cell>
          <cell r="AB2846" t="str">
            <v>Sales call carried out for HMR update</v>
          </cell>
        </row>
        <row r="2847">
          <cell r="A2847">
            <v>45936.47152777778</v>
          </cell>
          <cell r="B2847">
            <v>2960</v>
          </cell>
          <cell r="F2847" t="str">
            <v>CC-01821898</v>
          </cell>
          <cell r="J2847" t="str">
            <v>Sales Call</v>
          </cell>
          <cell r="R2847" t="str">
            <v>BXJD164130</v>
          </cell>
          <cell r="AB2847" t="str">
            <v>Sales call carried out for HMR update</v>
          </cell>
        </row>
        <row r="2848">
          <cell r="A2848">
            <v>45936.470833333333</v>
          </cell>
          <cell r="B2848">
            <v>4500</v>
          </cell>
          <cell r="F2848" t="str">
            <v>CC-01821895</v>
          </cell>
          <cell r="J2848" t="str">
            <v>Schedule Service</v>
          </cell>
          <cell r="R2848" t="str">
            <v>BXKD164191</v>
          </cell>
          <cell r="AB2848" t="str">
            <v>Attend the site for schedule service total drain oil from tank and oil cooler 38 litres, after then replace air filter engine and compressor both side, replace oil filter 2 nos, replace separator filter, valve kit replaced are actuator kit 2 nos, arv kit and main pressure regulator kit, after then plugged in the drain plugs and total topped up oil in tank 40 litres with one start up. Run the unit and regulate the line pressure to 240 psi at 1300 idle rpm. Unit running on load condition found unit is running in normal parameters.</v>
          </cell>
        </row>
        <row r="2849">
          <cell r="A2849">
            <v>45936.46875</v>
          </cell>
          <cell r="B2849">
            <v>800</v>
          </cell>
          <cell r="F2849" t="str">
            <v>CC-01821889</v>
          </cell>
          <cell r="J2849" t="str">
            <v>Complaint - Breakdown</v>
          </cell>
          <cell r="R2849" t="str">
            <v>BYLD164919</v>
          </cell>
          <cell r="AB2849" t="str">
            <v>Attend the site as per customer complaint for oil leakage through discharge hose assembly dcv to tank hose punched area , this leakage is happens during running time , no external force found between discharge hose and separator tank bolt tightness. As per order new discharge has been replaced under foc basis. After replacing the same start the unit and checked the unit in load condition found unit is running in normal condition. Separator tank bolt tightness is ok and radial outlet bolt tightness is in ok condition.</v>
          </cell>
        </row>
        <row r="2850">
          <cell r="A2850">
            <v>45936.465277777781</v>
          </cell>
          <cell r="B2850">
            <v>1106</v>
          </cell>
          <cell r="F2850" t="str">
            <v>CC-01821879</v>
          </cell>
          <cell r="J2850" t="str">
            <v>Schedule Service</v>
          </cell>
          <cell r="R2850" t="str">
            <v>BXID201595</v>
          </cell>
          <cell r="AB2850" t="str">
            <v>Attend the site for schrdie service so drain oil from tank and drain oil from cooler total 37 liters oil drained, then change air filter, oil filter and ELGI air lube plus oil 40 liters. then start the unit found running ok.</v>
          </cell>
        </row>
        <row r="2851">
          <cell r="A2851">
            <v>45936.460416666669</v>
          </cell>
          <cell r="B2851">
            <v>310</v>
          </cell>
          <cell r="F2851" t="str">
            <v>CC-01821858</v>
          </cell>
          <cell r="J2851" t="str">
            <v>Sales Call</v>
          </cell>
          <cell r="R2851" t="str">
            <v>BXKD231814</v>
          </cell>
          <cell r="AB2851" t="str">
            <v>Sales call carried out for HMR update</v>
          </cell>
        </row>
        <row r="2852">
          <cell r="A2852">
            <v>45936.457638888889</v>
          </cell>
          <cell r="B2852">
            <v>330</v>
          </cell>
          <cell r="F2852" t="str">
            <v>CC-01821842</v>
          </cell>
          <cell r="J2852" t="str">
            <v>Sales Call</v>
          </cell>
          <cell r="R2852" t="str">
            <v>BXKD121881</v>
          </cell>
          <cell r="AB2852" t="str">
            <v>Sales call carried out for HMR update</v>
          </cell>
        </row>
        <row r="2853">
          <cell r="A2853">
            <v>45936.454861111109</v>
          </cell>
          <cell r="B2853">
            <v>3235</v>
          </cell>
          <cell r="F2853" t="str">
            <v>CC-01821825</v>
          </cell>
          <cell r="J2853" t="str">
            <v>Sales Call</v>
          </cell>
          <cell r="R2853" t="str">
            <v>BXJD164143</v>
          </cell>
          <cell r="AB2853" t="str">
            <v>Sales call carried out for HMR update</v>
          </cell>
        </row>
        <row r="2854">
          <cell r="A2854">
            <v>45936.45208333333</v>
          </cell>
          <cell r="B2854">
            <v>1385</v>
          </cell>
          <cell r="F2854" t="str">
            <v>CC-01821812</v>
          </cell>
          <cell r="J2854" t="str">
            <v>Sales Call</v>
          </cell>
          <cell r="R2854" t="str">
            <v>BXJD121872</v>
          </cell>
          <cell r="AB2854" t="str">
            <v>Sales call carried out for HMR update</v>
          </cell>
        </row>
        <row r="2855">
          <cell r="A2855">
            <v>45936.447916666664</v>
          </cell>
          <cell r="B2855">
            <v>1410</v>
          </cell>
          <cell r="F2855" t="str">
            <v>CC-01821794</v>
          </cell>
          <cell r="J2855" t="str">
            <v>Sales Call</v>
          </cell>
          <cell r="R2855" t="str">
            <v>BWID164076</v>
          </cell>
          <cell r="AB2855" t="str">
            <v>Sales call carried out for HMR update</v>
          </cell>
        </row>
        <row r="2856">
          <cell r="A2856">
            <v>45936.443749999999</v>
          </cell>
          <cell r="B2856">
            <v>1375</v>
          </cell>
          <cell r="F2856" t="str">
            <v>CC-01821789</v>
          </cell>
          <cell r="J2856" t="str">
            <v>Sales Call</v>
          </cell>
          <cell r="R2856" t="str">
            <v>BWID164091</v>
          </cell>
          <cell r="AB2856" t="str">
            <v>Sales call carried out for HMR update</v>
          </cell>
        </row>
        <row r="2857">
          <cell r="A2857">
            <v>45934.822222222225</v>
          </cell>
          <cell r="B2857">
            <v>3418</v>
          </cell>
          <cell r="F2857" t="str">
            <v>CC-01821261</v>
          </cell>
          <cell r="J2857" t="str">
            <v>Sales Call</v>
          </cell>
          <cell r="R2857" t="str">
            <v>BWID164054</v>
          </cell>
          <cell r="AB2857" t="str">
            <v>Sales call carried out for HMR update</v>
          </cell>
        </row>
        <row r="2858">
          <cell r="A2858">
            <v>45934.81527777778</v>
          </cell>
          <cell r="B2858">
            <v>4675</v>
          </cell>
          <cell r="F2858" t="str">
            <v>CC-01821259</v>
          </cell>
          <cell r="J2858" t="str">
            <v>Sales Call</v>
          </cell>
          <cell r="R2858" t="str">
            <v>BWED163889</v>
          </cell>
          <cell r="AB2858" t="str">
            <v>Sales call carried out for HMR update</v>
          </cell>
        </row>
        <row r="2859">
          <cell r="A2859">
            <v>45934.80972222222</v>
          </cell>
          <cell r="B2859">
            <v>1400</v>
          </cell>
          <cell r="F2859" t="str">
            <v>CC-01821258</v>
          </cell>
          <cell r="J2859" t="str">
            <v>Sales Call</v>
          </cell>
          <cell r="R2859" t="str">
            <v>BWID164086</v>
          </cell>
          <cell r="AB2859" t="str">
            <v>Sales call carried out for HMR update</v>
          </cell>
        </row>
        <row r="2860">
          <cell r="A2860">
            <v>45934.656944444447</v>
          </cell>
          <cell r="B2860">
            <v>34617</v>
          </cell>
          <cell r="F2860" t="str">
            <v>CC-01820886</v>
          </cell>
          <cell r="J2860" t="str">
            <v>Complaint - Running With Problem</v>
          </cell>
          <cell r="R2860" t="str">
            <v>BRAS033261</v>
          </cell>
          <cell r="AB2860" t="str">
            <v>Today we attend the customer site for complain air not build up so we clean bvd, solenoid valve, actuator and change pressure regulator than start machine running ok</v>
          </cell>
        </row>
        <row r="2861">
          <cell r="A2861">
            <v>45934.51666666667</v>
          </cell>
          <cell r="B2861">
            <v>50485</v>
          </cell>
          <cell r="F2861" t="str">
            <v>CC-01820489</v>
          </cell>
          <cell r="J2861" t="str">
            <v>General Service</v>
          </cell>
          <cell r="R2861" t="str">
            <v>BQBS030091</v>
          </cell>
          <cell r="AB2861" t="str">
            <v>We visited the site and after checking we found that the machine is still working fine, still we cleaned and fitted its solenoid and started the machine, the machine is working fine but service is due. But machine already run 50000 hours and some noise from Airend side so also required Airend bearing.</v>
          </cell>
        </row>
        <row r="2862">
          <cell r="A2862">
            <v>45934.515277777777</v>
          </cell>
          <cell r="B2862">
            <v>49113</v>
          </cell>
          <cell r="F2862" t="str">
            <v>CC-01820482</v>
          </cell>
          <cell r="J2862" t="str">
            <v>Schedule Service</v>
          </cell>
          <cell r="R2862" t="str">
            <v>GPLS030458</v>
          </cell>
          <cell r="AB2862" t="str">
            <v>Attend the site for scheduled service so change air filter, oil filter and oil. Then start the unit found running ok.</v>
          </cell>
        </row>
        <row r="2863">
          <cell r="A2863">
            <v>45934.308333333334</v>
          </cell>
          <cell r="B2863">
            <v>7387</v>
          </cell>
          <cell r="F2863" t="str">
            <v>CC-01820229</v>
          </cell>
          <cell r="J2863" t="str">
            <v>Schedule Service - AMC</v>
          </cell>
          <cell r="R2863" t="str">
            <v>BWCC379947</v>
          </cell>
          <cell r="AB2863" t="str">
            <v>AMC visit carried out</v>
          </cell>
        </row>
        <row r="2864">
          <cell r="A2864">
            <v>45934.281944444447</v>
          </cell>
          <cell r="B2864">
            <v>10878</v>
          </cell>
          <cell r="F2864" t="str">
            <v>CC-01820034</v>
          </cell>
          <cell r="J2864" t="str">
            <v>Schedule Service - AMC</v>
          </cell>
          <cell r="R2864" t="str">
            <v>BWEC370314</v>
          </cell>
          <cell r="AB2864" t="str">
            <v>AMC visit carried out</v>
          </cell>
        </row>
        <row r="2865">
          <cell r="A2865">
            <v>45933.854861111111</v>
          </cell>
          <cell r="B2865">
            <v>2035</v>
          </cell>
          <cell r="F2865" t="str">
            <v>CC-01819948</v>
          </cell>
          <cell r="J2865" t="str">
            <v>Sales Call</v>
          </cell>
          <cell r="R2865" t="str">
            <v>BWID220970</v>
          </cell>
          <cell r="AB2865" t="str">
            <v>Sales call carried out for HMR update</v>
          </cell>
        </row>
        <row r="2866">
          <cell r="A2866">
            <v>45933.681944444441</v>
          </cell>
          <cell r="B2866">
            <v>4000</v>
          </cell>
          <cell r="F2866" t="str">
            <v>CC-01819732</v>
          </cell>
          <cell r="J2866" t="str">
            <v>Sales Call</v>
          </cell>
          <cell r="R2866" t="str">
            <v>BWHD163996</v>
          </cell>
          <cell r="AB2866" t="str">
            <v>Sales call carried out for HMR update</v>
          </cell>
        </row>
        <row r="2867">
          <cell r="A2867">
            <v>45933.678472222222</v>
          </cell>
          <cell r="B2867">
            <v>3860</v>
          </cell>
          <cell r="F2867" t="str">
            <v>CC-01819720</v>
          </cell>
          <cell r="J2867" t="str">
            <v>Sales Call</v>
          </cell>
          <cell r="R2867" t="str">
            <v>BWHD164004</v>
          </cell>
          <cell r="AB2867" t="str">
            <v>Sales call carried out for HMR update</v>
          </cell>
        </row>
        <row r="2868">
          <cell r="A2868">
            <v>45933.674305555556</v>
          </cell>
          <cell r="B2868">
            <v>2460</v>
          </cell>
          <cell r="F2868" t="str">
            <v>CC-01819709</v>
          </cell>
          <cell r="J2868" t="str">
            <v>Sales Call</v>
          </cell>
          <cell r="R2868" t="str">
            <v>BWHD121813</v>
          </cell>
          <cell r="AB2868" t="str">
            <v>Sales call carried out for HMR update</v>
          </cell>
        </row>
        <row r="2869">
          <cell r="A2869">
            <v>45933.667361111111</v>
          </cell>
          <cell r="B2869">
            <v>1534</v>
          </cell>
          <cell r="F2869" t="str">
            <v>CC-01819693</v>
          </cell>
          <cell r="J2869" t="str">
            <v>General Service</v>
          </cell>
          <cell r="R2869" t="str">
            <v>BXFC374338</v>
          </cell>
          <cell r="AB2869" t="str">
            <v>Today we attend the customer site for general visit so we check and found that compressor not start due to MCB fault than we change now machine running ok but service due</v>
          </cell>
        </row>
        <row r="2870">
          <cell r="A2870">
            <v>45933.65</v>
          </cell>
          <cell r="B2870">
            <v>1660</v>
          </cell>
          <cell r="F2870" t="str">
            <v>CC-01819649</v>
          </cell>
          <cell r="J2870" t="str">
            <v>Sales Call</v>
          </cell>
          <cell r="R2870" t="str">
            <v>BWFD163931</v>
          </cell>
          <cell r="AB2870" t="str">
            <v>Sales call carried out for HMR update</v>
          </cell>
        </row>
        <row r="2871">
          <cell r="A2871">
            <v>45933.646527777775</v>
          </cell>
          <cell r="B2871">
            <v>4035</v>
          </cell>
          <cell r="F2871" t="str">
            <v>CC-01819643</v>
          </cell>
          <cell r="J2871" t="str">
            <v>Sales Call</v>
          </cell>
          <cell r="R2871" t="str">
            <v>BWHD164015</v>
          </cell>
          <cell r="AB2871" t="str">
            <v>Sales call carried out for HMR update</v>
          </cell>
        </row>
        <row r="2872">
          <cell r="A2872">
            <v>45933.642361111109</v>
          </cell>
          <cell r="B2872">
            <v>2300</v>
          </cell>
          <cell r="F2872" t="str">
            <v>CC-01819629</v>
          </cell>
          <cell r="J2872" t="str">
            <v>Sales Call</v>
          </cell>
          <cell r="R2872" t="str">
            <v>BWFD163947</v>
          </cell>
          <cell r="AB2872" t="str">
            <v>Sales call carried out for HMR update</v>
          </cell>
        </row>
        <row r="2873">
          <cell r="A2873">
            <v>45933.638888888891</v>
          </cell>
          <cell r="B2873">
            <v>1450</v>
          </cell>
          <cell r="F2873" t="str">
            <v>CC-01819617</v>
          </cell>
          <cell r="J2873" t="str">
            <v>Sales Call</v>
          </cell>
          <cell r="R2873" t="str">
            <v>BWFD163937</v>
          </cell>
          <cell r="AB2873" t="str">
            <v>Sales call carried out for HMR update</v>
          </cell>
        </row>
        <row r="2874">
          <cell r="A2874">
            <v>45933.580555555556</v>
          </cell>
          <cell r="B2874">
            <v>3770</v>
          </cell>
          <cell r="F2874" t="str">
            <v>CC-01819458</v>
          </cell>
          <cell r="J2874" t="str">
            <v>Sales Call</v>
          </cell>
          <cell r="R2874" t="str">
            <v>BWFD163940</v>
          </cell>
          <cell r="AB2874" t="str">
            <v>Sales call carried out for HMR update</v>
          </cell>
        </row>
        <row r="2875">
          <cell r="A2875">
            <v>45933.575694444444</v>
          </cell>
          <cell r="B2875">
            <v>3900</v>
          </cell>
          <cell r="F2875" t="str">
            <v>CC-01819453</v>
          </cell>
          <cell r="J2875" t="str">
            <v>Sales Call</v>
          </cell>
          <cell r="R2875" t="str">
            <v>BWED163893</v>
          </cell>
          <cell r="AB2875" t="str">
            <v>Sales call carried out for HMR update</v>
          </cell>
        </row>
        <row r="2876">
          <cell r="A2876">
            <v>45933.569444444445</v>
          </cell>
          <cell r="B2876">
            <v>2910</v>
          </cell>
          <cell r="F2876" t="str">
            <v>CC-01819436</v>
          </cell>
          <cell r="J2876" t="str">
            <v>Sales Call</v>
          </cell>
          <cell r="R2876" t="str">
            <v>BWGD163984</v>
          </cell>
          <cell r="AB2876" t="str">
            <v>Sales call carried out for HMR update</v>
          </cell>
        </row>
        <row r="2877">
          <cell r="A2877">
            <v>45933.563888888886</v>
          </cell>
          <cell r="B2877">
            <v>1375</v>
          </cell>
          <cell r="F2877" t="str">
            <v>CC-01819423</v>
          </cell>
          <cell r="J2877" t="str">
            <v>Sales Call</v>
          </cell>
          <cell r="R2877" t="str">
            <v>BWFD121755</v>
          </cell>
          <cell r="AB2877" t="str">
            <v>Sales call carried out for HMR update</v>
          </cell>
        </row>
        <row r="2878">
          <cell r="A2878">
            <v>45933.559027777781</v>
          </cell>
          <cell r="B2878">
            <v>1920</v>
          </cell>
          <cell r="F2878" t="str">
            <v>CC-01819410</v>
          </cell>
          <cell r="J2878" t="str">
            <v>Sales Call</v>
          </cell>
          <cell r="R2878" t="str">
            <v>BWLS031915</v>
          </cell>
          <cell r="AB2878" t="str">
            <v>Sales call carried out for HMR update</v>
          </cell>
        </row>
        <row r="2879">
          <cell r="A2879">
            <v>45933.554861111108</v>
          </cell>
          <cell r="B2879">
            <v>3275</v>
          </cell>
          <cell r="F2879" t="str">
            <v>CC-01819395</v>
          </cell>
          <cell r="J2879" t="str">
            <v>Sales Call</v>
          </cell>
          <cell r="R2879" t="str">
            <v>BVIL161084</v>
          </cell>
          <cell r="AB2879" t="str">
            <v>Sales call carried out for HMR update</v>
          </cell>
        </row>
        <row r="2880">
          <cell r="A2880">
            <v>45933.550694444442</v>
          </cell>
          <cell r="B2880">
            <v>660</v>
          </cell>
          <cell r="F2880" t="str">
            <v>CC-01819383</v>
          </cell>
          <cell r="J2880" t="str">
            <v>Sales Call</v>
          </cell>
          <cell r="R2880" t="str">
            <v>BVID163429</v>
          </cell>
          <cell r="AB2880" t="str">
            <v>Sales call carried out for HMR update</v>
          </cell>
        </row>
        <row r="2881">
          <cell r="A2881">
            <v>45933.54583333333</v>
          </cell>
          <cell r="B2881">
            <v>4740</v>
          </cell>
          <cell r="F2881" t="str">
            <v>CC-01819369</v>
          </cell>
          <cell r="J2881" t="str">
            <v>Sales Call</v>
          </cell>
          <cell r="R2881" t="str">
            <v>BVGD121497</v>
          </cell>
          <cell r="AB2881" t="str">
            <v>Sales call carried out for HMR update</v>
          </cell>
        </row>
        <row r="2882">
          <cell r="A2882">
            <v>45933.51666666667</v>
          </cell>
          <cell r="B2882">
            <v>16504</v>
          </cell>
          <cell r="F2882" t="str">
            <v>CC-01819291</v>
          </cell>
          <cell r="J2882" t="str">
            <v>Schedule Service</v>
          </cell>
          <cell r="R2882" t="str">
            <v>BULL160559</v>
          </cell>
          <cell r="AB2882" t="str">
            <v>Attend the site for scheduled service so drain oil from the tank and drained oil from the cooler total 38 liters oil drain then change air filter for compressor side, change oil filter, change pressure regulator switch, change solenoid valve kit, change thermal valve and change 40 liters ELGi air lube Plus oil. Then start the unit found running ok.</v>
          </cell>
        </row>
        <row r="2883">
          <cell r="A2883">
            <v>45933.515972222223</v>
          </cell>
          <cell r="B2883">
            <v>12869</v>
          </cell>
          <cell r="F2883" t="str">
            <v>CC-01819288</v>
          </cell>
          <cell r="J2883" t="str">
            <v>Schedule Service</v>
          </cell>
          <cell r="R2883" t="str">
            <v>BUAL160593</v>
          </cell>
          <cell r="AB2883" t="str">
            <v>Attend the site for scheduled service so drain oil from the tank and drained oil from the cooler total 38.5 liters oil drain. Then change air filter for compressor side, change oil filter and ELGI air lube Plus oil 40 liters. Then start the unit found running ok.</v>
          </cell>
        </row>
        <row r="2884">
          <cell r="A2884">
            <v>45929.42291666667</v>
          </cell>
          <cell r="B2884">
            <v>0</v>
          </cell>
          <cell r="F2884" t="str">
            <v>CC-01815807</v>
          </cell>
          <cell r="J2884" t="str">
            <v>Commissioning</v>
          </cell>
          <cell r="R2884" t="str">
            <v>DYDL141374</v>
          </cell>
          <cell r="AB2884" t="str">
            <v>Commissioning done on dated 29-09-2025</v>
          </cell>
        </row>
        <row r="2885">
          <cell r="A2885">
            <v>45929.283333333333</v>
          </cell>
          <cell r="B2885">
            <v>49156</v>
          </cell>
          <cell r="F2885" t="str">
            <v>CC-01815659</v>
          </cell>
          <cell r="J2885" t="str">
            <v>Schedule Service - AMC</v>
          </cell>
          <cell r="R2885" t="str">
            <v>GOBF110094</v>
          </cell>
          <cell r="AB2885" t="str">
            <v>Today we attend the customer site for AMC visit so we check and found that compressor running ok but service due</v>
          </cell>
        </row>
        <row r="2886">
          <cell r="A2886">
            <v>45927.53125</v>
          </cell>
          <cell r="B2886">
            <v>4734</v>
          </cell>
          <cell r="F2886" t="str">
            <v>CC-01814715</v>
          </cell>
          <cell r="J2886" t="str">
            <v>Complaint - Running With Problem</v>
          </cell>
          <cell r="R2886" t="str">
            <v>BTFC378808</v>
          </cell>
          <cell r="AB2886" t="str">
            <v>Today we attend the customer site for complain belt broken.so ,we change parts:- belt, air filter, oil filter and oil than start machine running ok,,</v>
          </cell>
        </row>
        <row r="2887">
          <cell r="A2887">
            <v>45927.463888888888</v>
          </cell>
          <cell r="B2887">
            <v>1102</v>
          </cell>
          <cell r="F2887" t="str">
            <v>CC-01814515</v>
          </cell>
          <cell r="J2887" t="str">
            <v>Complaint - Running With Problem</v>
          </cell>
          <cell r="R2887" t="str">
            <v>BXID201595</v>
          </cell>
          <cell r="AB2887" t="str">
            <v>Attend the site as per customer complaint for oil leakage so observed the leakage area while running condition oil leakage found through pipe coupling near seperator tank. So open the pipe coupling element found in damaged condition so replaced the element pipe coupling under FOC basis. After then tank oil level observed low so topped up oil 9 litres to maintain the full guage level. After the work run the unit over night found unit runs satisfactorily.</v>
          </cell>
        </row>
        <row r="2888">
          <cell r="A2888">
            <v>45926.580555555556</v>
          </cell>
          <cell r="B2888">
            <v>4606</v>
          </cell>
          <cell r="F2888" t="str">
            <v>CC-01813619</v>
          </cell>
          <cell r="J2888" t="str">
            <v>Schedule Service</v>
          </cell>
          <cell r="R2888" t="str">
            <v>BXKD164206</v>
          </cell>
          <cell r="AB2888" t="str">
            <v>Attend the site for scheduled service so drail oil from tank and drained oil from cooler total 37 to the drain, then change air filter 2nos for compressor and engine both sides, change oil filter 2 nos, change air oil separator, change ARV kit, change actuators kit 2 nos, change pressure regulator switch 1 nos and change ELGI air lube Plus oil 40 liters. Then start the unit found running ok.</v>
          </cell>
        </row>
        <row r="2889">
          <cell r="A2889">
            <v>45925.68472222222</v>
          </cell>
          <cell r="B2889">
            <v>24665</v>
          </cell>
          <cell r="F2889" t="str">
            <v>CC-01812451</v>
          </cell>
          <cell r="J2889" t="str">
            <v>Schedule Service</v>
          </cell>
          <cell r="R2889" t="str">
            <v>BUGS035879</v>
          </cell>
          <cell r="AB2889" t="str">
            <v>Today we attend the customer site for sheudle service so we change parts during service:- air filter, oil filter, oil, separator and valve kit than start machine running ok</v>
          </cell>
        </row>
        <row r="2890">
          <cell r="A2890">
            <v>45925.640277777777</v>
          </cell>
          <cell r="B2890">
            <v>0</v>
          </cell>
          <cell r="F2890" t="str">
            <v>CC-01812298</v>
          </cell>
          <cell r="J2890" t="str">
            <v>Preservative Measures</v>
          </cell>
          <cell r="R2890" t="str">
            <v>DYLL141322</v>
          </cell>
          <cell r="AB2890" t="str">
            <v>Preservative maintenance work was carried out on the ELGi Air Compressor, Model SS02 LB-10 at Amarjeet Autobikes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 guidelines.</v>
          </cell>
        </row>
        <row r="2891">
          <cell r="A2891">
            <v>45925.625694444447</v>
          </cell>
          <cell r="B2891">
            <v>0</v>
          </cell>
          <cell r="F2891" t="str">
            <v>CC-01812229</v>
          </cell>
          <cell r="J2891" t="str">
            <v>Commissioning</v>
          </cell>
          <cell r="R2891" t="str">
            <v>DYLL141322</v>
          </cell>
          <cell r="AB2891" t="str">
            <v>Commissioning done on dated 25-09-2025</v>
          </cell>
        </row>
        <row r="2892">
          <cell r="A2892">
            <v>45925.552083333336</v>
          </cell>
          <cell r="B2892">
            <v>8396</v>
          </cell>
          <cell r="F2892" t="str">
            <v>CC-01812055</v>
          </cell>
          <cell r="J2892" t="str">
            <v>Schedule Service</v>
          </cell>
          <cell r="R2892" t="str">
            <v>BVCD163165</v>
          </cell>
          <cell r="AB2892" t="str">
            <v>Attend the site for schedule service, start the work oil drain tank and cooler after cranking 2 Time total oil drain 38 liter change parts-oil Air lube plus 40lit,oil filter 2 nos, air filter 2 nos fitted the parts and start the unit unit running good condition</v>
          </cell>
        </row>
        <row r="2893">
          <cell r="A2893">
            <v>45925.550694444442</v>
          </cell>
          <cell r="B2893">
            <v>26788</v>
          </cell>
          <cell r="F2893" t="str">
            <v>CC-01812053</v>
          </cell>
          <cell r="J2893" t="str">
            <v>Schedule Service</v>
          </cell>
          <cell r="R2893" t="str">
            <v>BUCS034287</v>
          </cell>
          <cell r="AB2893" t="str">
            <v>Attend the site for scheduled service so change air filter, oil filter, air oil separator, motor greasing all valve kit and oil. Then start the unit found running ok</v>
          </cell>
        </row>
        <row r="2894">
          <cell r="A2894">
            <v>45925.55</v>
          </cell>
          <cell r="B2894">
            <v>30211</v>
          </cell>
          <cell r="F2894" t="str">
            <v>CC-01812051</v>
          </cell>
          <cell r="J2894" t="str">
            <v>Schedule Service</v>
          </cell>
          <cell r="R2894" t="str">
            <v>BUBS033778</v>
          </cell>
          <cell r="AB2894" t="str">
            <v>Attend the site for scheduled service so change air filter, oil filter, air oil separator, motor greasing all valve kit and oil. Then start the unit found running ok</v>
          </cell>
        </row>
        <row r="2895">
          <cell r="A2895">
            <v>45924.70208333333</v>
          </cell>
          <cell r="B2895">
            <v>0</v>
          </cell>
          <cell r="F2895" t="str">
            <v>CC-01811001</v>
          </cell>
          <cell r="J2895" t="str">
            <v>Preservative Measures</v>
          </cell>
          <cell r="R2895" t="str">
            <v>DYLL141321</v>
          </cell>
          <cell r="AB2895" t="str">
            <v>Preservative maintenance work was carried out on the ELGi Air Compressor, Model SS02 LB-10 at Varnwal automobiles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 guidelines.</v>
          </cell>
        </row>
        <row r="2896">
          <cell r="A2896">
            <v>45924.605555555558</v>
          </cell>
          <cell r="B2896">
            <v>0</v>
          </cell>
          <cell r="F2896" t="str">
            <v>CC-01810710</v>
          </cell>
          <cell r="J2896" t="str">
            <v>Commissioning</v>
          </cell>
          <cell r="R2896" t="str">
            <v>DYLL141321</v>
          </cell>
          <cell r="AB2896" t="str">
            <v>Commissioning done on dated 24-09-2025</v>
          </cell>
        </row>
        <row r="2897">
          <cell r="A2897">
            <v>45924.531944444447</v>
          </cell>
          <cell r="B2897">
            <v>995</v>
          </cell>
          <cell r="F2897" t="str">
            <v>CC-01810521</v>
          </cell>
          <cell r="J2897" t="str">
            <v>Schedule Service</v>
          </cell>
          <cell r="R2897" t="str">
            <v>BXDC373827</v>
          </cell>
          <cell r="AB2897" t="str">
            <v>Call wrongly opened.</v>
          </cell>
        </row>
        <row r="2898">
          <cell r="A2898">
            <v>45924.530555555553</v>
          </cell>
          <cell r="B2898">
            <v>995</v>
          </cell>
          <cell r="F2898" t="str">
            <v>CC-01810509</v>
          </cell>
          <cell r="J2898" t="str">
            <v>Schedule Service</v>
          </cell>
          <cell r="R2898" t="str">
            <v>BXDC373827</v>
          </cell>
          <cell r="AB2898" t="str">
            <v>Today we attend the customer site for sheudle service so we change parts during service:- air filter, oil filter and oil than start machine running ok</v>
          </cell>
        </row>
        <row r="2899">
          <cell r="A2899">
            <v>45924.470833333333</v>
          </cell>
          <cell r="B2899">
            <v>1575</v>
          </cell>
          <cell r="F2899" t="str">
            <v>CC-01810305</v>
          </cell>
          <cell r="J2899" t="str">
            <v>Complaint - Running With Problem</v>
          </cell>
          <cell r="R2899" t="str">
            <v>BXAD164301</v>
          </cell>
          <cell r="AB2899" t="str">
            <v>Attend the site for customer complaint unit tripping so check the compressor flowing Job are done start the unit check both actuator kit found malfunctioning so open the both actuator kit clean and rifited same kit and open the pressure regulator kit clean and rifited same kit than start the unit found running good condition no air leakeag no oil leakage unit running satisfaction</v>
          </cell>
        </row>
        <row r="2900">
          <cell r="A2900">
            <v>45923.724999999999</v>
          </cell>
          <cell r="B2900">
            <v>8798</v>
          </cell>
          <cell r="F2900" t="str">
            <v>CC-01809829</v>
          </cell>
          <cell r="J2900" t="str">
            <v>Schedule Service</v>
          </cell>
          <cell r="R2900" t="str">
            <v>BXJS035074</v>
          </cell>
          <cell r="AB2900" t="str">
            <v>Today we attend the customer site for sheudle service so we change parts during service:- air filter, oil filter, oil and separator than start machine running ok</v>
          </cell>
        </row>
        <row r="2901">
          <cell r="A2901">
            <v>45923.636805555558</v>
          </cell>
          <cell r="B2901">
            <v>13311</v>
          </cell>
          <cell r="F2901" t="str">
            <v>CC-01809486</v>
          </cell>
          <cell r="J2901" t="str">
            <v>Schedule Service</v>
          </cell>
          <cell r="R2901" t="str">
            <v>BWLS032057</v>
          </cell>
          <cell r="AB2901" t="str">
            <v>Today we attend the customer site for sheudle service so we change parts during service:- valve kit, drive coupling element and pressure regulator than start machine running ok</v>
          </cell>
        </row>
        <row r="2902">
          <cell r="A2902">
            <v>45923.506249999999</v>
          </cell>
          <cell r="B2902">
            <v>2000</v>
          </cell>
          <cell r="F2902" t="str">
            <v>CC-01809038</v>
          </cell>
          <cell r="J2902" t="str">
            <v>Schedule Service</v>
          </cell>
          <cell r="R2902" t="str">
            <v>BXCD164399</v>
          </cell>
          <cell r="AB2902" t="str">
            <v>Attend the site for youges mining barharwa sahibganj So start the work oil drain from tank and cooler 39 litres after change parts oil filter 2nos oil air lube plus 40 litres air filter 2nos engine and compressor both side after start the unit found on any leckege all parameters working under limit now unit running satisfactory.</v>
          </cell>
        </row>
        <row r="2903">
          <cell r="A2903">
            <v>45923.433333333334</v>
          </cell>
          <cell r="B2903">
            <v>3996</v>
          </cell>
          <cell r="F2903" t="str">
            <v>CC-01808746</v>
          </cell>
          <cell r="J2903" t="str">
            <v>Complaint - Running With Problem</v>
          </cell>
          <cell r="R2903" t="str">
            <v>BWHD164015</v>
          </cell>
          <cell r="AB2903" t="str">
            <v>Attend the site for unit running with problem so check the compressor flowing Job are done strat the unit check on drilling Rpm high and pressure low so found so open the MPV ASSY and kit found not ok MPV ASSY stuck found so replace the MPV ASSY new one than start the unit running good condition no air leakeag no oil leakage unit running on drilling basic checkup 1550 rpm at 15.8 kg and idail rpm 1350 at 17.5 kg unit running satisfaction. Alternate mobile no 9693636241</v>
          </cell>
        </row>
        <row r="2904">
          <cell r="A2904">
            <v>45922.738055555601</v>
          </cell>
          <cell r="B2904"/>
          <cell r="F2904" t="str">
            <v>CC-01808355</v>
          </cell>
          <cell r="J2904" t="str">
            <v>Field Campaign</v>
          </cell>
          <cell r="R2904" t="str">
            <v>BXJS035074</v>
          </cell>
          <cell r="AB2904" t="str">
            <v>waiting for confirmation 23-09-2025 .......... 27-09-2025 .................. 03-10-2025  ........................ 10-10-2025 ........................ 17-10-2025 ...................... 24-10-2025 ............................ 31-10-2025 ................ 07-11-2025  ..........15-11-2025  .............................. 22-11-2025</v>
          </cell>
        </row>
        <row r="2905">
          <cell r="A2905">
            <v>45922.602962962999</v>
          </cell>
          <cell r="B2905"/>
          <cell r="F2905" t="str">
            <v>CC-01807950</v>
          </cell>
          <cell r="J2905" t="str">
            <v>Field Campaign</v>
          </cell>
          <cell r="R2905" t="str">
            <v>BWIS034586</v>
          </cell>
          <cell r="AB2905" t="str">
            <v>Reason for pending- This is under industrial already mail to ccs team for cancelation
Action required-Need to remove from portable account to industrial
HO support-no CCS support required
Expected closing date-This month end  ........................ 10-10-2025 ................. 17-10-2025  ...................... 24-10-2025 ............................ 31-10-2025 ................ 07-11-2025  ..........15-11-2025  .............................. 22-11-2025</v>
          </cell>
        </row>
        <row r="2906">
          <cell r="A2906">
            <v>45922.586412037002</v>
          </cell>
          <cell r="B2906">
            <v>2038</v>
          </cell>
          <cell r="F2906" t="str">
            <v>CC-01807902</v>
          </cell>
          <cell r="J2906" t="str">
            <v>Schedule Service</v>
          </cell>
          <cell r="R2906" t="str">
            <v>BXBD164358</v>
          </cell>
          <cell r="AB2906" t="str">
            <v>Attend the site for scheduled service so drain oil from the tank and drain oil from the cooler total 37 liters oil drain. Then change the air filter for the compressor and engine both sides change, change the oil filter and ELGI air lube Plus oil 40 liters. Then start the unit found running ok.</v>
          </cell>
        </row>
        <row r="2907">
          <cell r="A2907">
            <v>45922.582060185203</v>
          </cell>
          <cell r="B2907"/>
          <cell r="F2907" t="str">
            <v>CC-01807882</v>
          </cell>
          <cell r="J2907" t="str">
            <v>Field Campaign</v>
          </cell>
          <cell r="R2907" t="str">
            <v>BXBS036098</v>
          </cell>
          <cell r="AB2907" t="str">
            <v>waiting for confirmation 23-09-2025 .......... 27-09-2025 .................. 03-10-2025  ........................ 10-10-2025 ............................ 17-10-2025 ...................... 24-10-2025 ............................ 31-10-2025 ................ 07-11-2025  ..........15-11-2025  .............................. 22-11-2025</v>
          </cell>
        </row>
        <row r="2908">
          <cell r="A2908">
            <v>45922.515972222223</v>
          </cell>
          <cell r="B2908">
            <v>0</v>
          </cell>
          <cell r="F2908" t="str">
            <v>CC-01807687</v>
          </cell>
          <cell r="J2908" t="str">
            <v>Commissioning</v>
          </cell>
          <cell r="R2908" t="str">
            <v>DYLL141323</v>
          </cell>
          <cell r="AB2908" t="str">
            <v>Commissioning done on dated 22-09-2025</v>
          </cell>
        </row>
        <row r="2909">
          <cell r="A2909">
            <v>45922.296527777777</v>
          </cell>
          <cell r="B2909">
            <v>18218</v>
          </cell>
          <cell r="F2909" t="str">
            <v>CC-01807205</v>
          </cell>
          <cell r="J2909" t="str">
            <v>Schedule Service - AMC</v>
          </cell>
          <cell r="R2909" t="str">
            <v>BULS033141</v>
          </cell>
          <cell r="AB2909" t="str">
            <v>AMC visit carried out</v>
          </cell>
        </row>
        <row r="2910">
          <cell r="A2910">
            <v>45922.293055555558</v>
          </cell>
          <cell r="B2910">
            <v>18918</v>
          </cell>
          <cell r="F2910" t="str">
            <v>CC-01807178</v>
          </cell>
          <cell r="J2910" t="str">
            <v>Schedule Service - AMC</v>
          </cell>
          <cell r="R2910" t="str">
            <v>BTIS032020</v>
          </cell>
          <cell r="AB2910" t="str">
            <v>AMC visit carried out</v>
          </cell>
        </row>
        <row r="2911">
          <cell r="A2911">
            <v>45920.636805555558</v>
          </cell>
          <cell r="B2911">
            <v>8935</v>
          </cell>
          <cell r="F2911" t="str">
            <v>CC-01806470</v>
          </cell>
          <cell r="J2911" t="str">
            <v>Schedule Service</v>
          </cell>
          <cell r="R2911" t="str">
            <v>BXDS036842</v>
          </cell>
          <cell r="AB2911" t="str">
            <v>Today we attend the customer site for sheudle service so we change parts during service:- air filter, oil filter and valve kit than start machine running ok</v>
          </cell>
        </row>
        <row r="2912">
          <cell r="A2912">
            <v>45920.62777777778</v>
          </cell>
          <cell r="B2912">
            <v>12179</v>
          </cell>
          <cell r="F2912" t="str">
            <v>CC-01806452</v>
          </cell>
          <cell r="J2912" t="str">
            <v>Schedule Service</v>
          </cell>
          <cell r="R2912" t="str">
            <v>BSBC375535</v>
          </cell>
          <cell r="AB2912" t="str">
            <v>Attend the site for scheduled service so change air filter, oil filter, air oil separator, and oil change. Then start the unit found running ok.</v>
          </cell>
        </row>
        <row r="2913">
          <cell r="A2913">
            <v>45920.622916666667</v>
          </cell>
          <cell r="B2913">
            <v>1</v>
          </cell>
          <cell r="F2913" t="str">
            <v>CC-01806426</v>
          </cell>
          <cell r="J2913" t="str">
            <v>Commissioning</v>
          </cell>
          <cell r="R2913" t="str">
            <v>BXIC375236</v>
          </cell>
          <cell r="AB2913" t="str">
            <v>Commissioning done on dated 20-09-2025...comm date-20-09-2025</v>
          </cell>
        </row>
        <row r="2914">
          <cell r="A2914">
            <v>45920.574305555558</v>
          </cell>
          <cell r="B2914">
            <v>15380</v>
          </cell>
          <cell r="F2914" t="str">
            <v>CC-01806307</v>
          </cell>
          <cell r="J2914" t="str">
            <v>Schedule Service</v>
          </cell>
          <cell r="R2914" t="str">
            <v>BTDD162169</v>
          </cell>
          <cell r="AB2914" t="str">
            <v>Attend the sit for schedule service shiv mining lodna .so start the work oil drain from tank .oil drain from cooler Total oil drain 36 litre after change parts.oil filter 2nos.oil air lube plus 40 litre.air filter 2 nos engine and compressor side.after start the unit no any leckeg all parameters working under limit unit running satisfactory.</v>
          </cell>
        </row>
        <row r="2915">
          <cell r="A2915">
            <v>45920.4394791667</v>
          </cell>
          <cell r="B2915">
            <v>0</v>
          </cell>
          <cell r="F2915" t="str">
            <v>CC-01805828</v>
          </cell>
          <cell r="J2915" t="str">
            <v>Commissioning</v>
          </cell>
          <cell r="R2915" t="str">
            <v>CYCK010705</v>
          </cell>
          <cell r="AB2915" t="str">
            <v>Commissioning done on dated 20-09-2025 Commissioning photo attached drier photo attached photos are attached 11-10-2025</v>
          </cell>
        </row>
        <row r="2916">
          <cell r="A2916">
            <v>45920.432638888888</v>
          </cell>
          <cell r="B2916">
            <v>0</v>
          </cell>
          <cell r="F2916" t="str">
            <v>CC-01805821</v>
          </cell>
          <cell r="J2916" t="str">
            <v>Preservative Measures</v>
          </cell>
          <cell r="R2916" t="str">
            <v>BXIC375236</v>
          </cell>
          <cell r="AB2916" t="str">
            <v>Preservative maintenance was carried out on the EQ 7-10 Screw Air Compressor at Mithila Motors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2917">
          <cell r="A2917">
            <v>45919.524305555555</v>
          </cell>
          <cell r="B2917">
            <v>16982</v>
          </cell>
          <cell r="F2917" t="str">
            <v>CC-01804752</v>
          </cell>
          <cell r="J2917" t="str">
            <v>General Service</v>
          </cell>
          <cell r="R2917" t="str">
            <v>BVCC376207</v>
          </cell>
          <cell r="AB2917" t="str">
            <v>Courtesy visit carried out</v>
          </cell>
        </row>
        <row r="2918">
          <cell r="A2918">
            <v>45919.522916666669</v>
          </cell>
          <cell r="B2918">
            <v>21120</v>
          </cell>
          <cell r="F2918" t="str">
            <v>CC-01804746</v>
          </cell>
          <cell r="J2918" t="str">
            <v>General Service</v>
          </cell>
          <cell r="R2918" t="str">
            <v>BRCC373034</v>
          </cell>
          <cell r="AB2918" t="str">
            <v>Courtesy visit carried out</v>
          </cell>
        </row>
        <row r="2919">
          <cell r="A2919">
            <v>45919.520833333336</v>
          </cell>
          <cell r="B2919">
            <v>26513</v>
          </cell>
          <cell r="F2919" t="str">
            <v>CC-01804733</v>
          </cell>
          <cell r="J2919" t="str">
            <v>General Service</v>
          </cell>
          <cell r="R2919" t="str">
            <v>BSJS035946</v>
          </cell>
          <cell r="AB2919" t="str">
            <v>Courtesy visit carried out</v>
          </cell>
        </row>
        <row r="2920">
          <cell r="A2920">
            <v>45919.50277777778</v>
          </cell>
          <cell r="B2920">
            <v>5304</v>
          </cell>
          <cell r="F2920" t="str">
            <v>CC-01804639</v>
          </cell>
          <cell r="J2920" t="str">
            <v>General Service</v>
          </cell>
          <cell r="R2920" t="str">
            <v>BVEL062291</v>
          </cell>
          <cell r="AB2920" t="str">
            <v>Courtesy visit carried out</v>
          </cell>
        </row>
        <row r="2921">
          <cell r="A2921">
            <v>45919.479166666664</v>
          </cell>
          <cell r="B2921">
            <v>11116</v>
          </cell>
          <cell r="F2921" t="str">
            <v>CC-01804551</v>
          </cell>
          <cell r="J2921" t="str">
            <v>Schedule Service</v>
          </cell>
          <cell r="R2921" t="str">
            <v>BWCS032720</v>
          </cell>
          <cell r="AB2921" t="str">
            <v>Attend the site for scheduled service so change air filter, oil filter, air oil separator, motor greasing and oil. Then start the unit found running ok.</v>
          </cell>
        </row>
        <row r="2922">
          <cell r="A2922">
            <v>45919.470833333333</v>
          </cell>
          <cell r="B2922">
            <v>38434</v>
          </cell>
          <cell r="F2922" t="str">
            <v>CC-01804521</v>
          </cell>
          <cell r="J2922" t="str">
            <v>Schedule Service</v>
          </cell>
          <cell r="R2922" t="str">
            <v>BMFS031346</v>
          </cell>
          <cell r="AB2922" t="str">
            <v>Attend the site for scheduled service so change air filter, oil filter, air oil separator, motor greasing and oil. Then start the unit found running ok.</v>
          </cell>
        </row>
        <row r="2923">
          <cell r="A2923">
            <v>45919.462500000001</v>
          </cell>
          <cell r="B2923">
            <v>29509</v>
          </cell>
          <cell r="F2923" t="str">
            <v>CC-01804481</v>
          </cell>
          <cell r="J2923" t="str">
            <v>General Service</v>
          </cell>
          <cell r="R2923" t="str">
            <v>BMKC370048</v>
          </cell>
          <cell r="AB2923" t="str">
            <v>Courtesy visit carried out</v>
          </cell>
        </row>
        <row r="2924">
          <cell r="A2924">
            <v>45919.438888888886</v>
          </cell>
          <cell r="B2924">
            <v>0</v>
          </cell>
          <cell r="F2924" t="str">
            <v>CC-01804396</v>
          </cell>
          <cell r="J2924" t="str">
            <v>General Service</v>
          </cell>
          <cell r="R2924" t="str">
            <v>CXFS613761</v>
          </cell>
          <cell r="AB2924" t="str">
            <v>Attend the site for general service so change air filter 1 no and top up 1 liter ELGI recip oil. Then start the unit found running ok.</v>
          </cell>
        </row>
        <row r="2925">
          <cell r="A2925">
            <v>45918.660416666666</v>
          </cell>
          <cell r="B2925">
            <v>19265</v>
          </cell>
          <cell r="F2925" t="str">
            <v>CC-01803681</v>
          </cell>
          <cell r="J2925" t="str">
            <v>General Service</v>
          </cell>
          <cell r="R2925" t="str">
            <v>BPIC370386</v>
          </cell>
          <cell r="AB2925" t="str">
            <v>Today we attend the customer site for general visit so we check and found that compressor running ok</v>
          </cell>
        </row>
        <row r="2926">
          <cell r="A2926">
            <v>45918.649305555555</v>
          </cell>
          <cell r="B2926">
            <v>8307</v>
          </cell>
          <cell r="F2926" t="str">
            <v>CC-01803655</v>
          </cell>
          <cell r="J2926" t="str">
            <v>Schedule Service</v>
          </cell>
          <cell r="R2926" t="str">
            <v>BUFC372952</v>
          </cell>
          <cell r="AB2926" t="str">
            <v>We visited site and change Air filter, Oil filter, Oil and Valve kit after than start and check unit running well condition.</v>
          </cell>
        </row>
        <row r="2927">
          <cell r="A2927">
            <v>45918.609027777777</v>
          </cell>
          <cell r="B2927">
            <v>21343</v>
          </cell>
          <cell r="F2927" t="str">
            <v>CC-01803544</v>
          </cell>
          <cell r="J2927" t="str">
            <v>General Service</v>
          </cell>
          <cell r="R2927" t="str">
            <v>BSGC376577</v>
          </cell>
          <cell r="AB2927" t="str">
            <v>Today we attend the customer site for general visit so we check and found that compressor running ok but service due</v>
          </cell>
        </row>
        <row r="2928">
          <cell r="A2928">
            <v>45918.584027777775</v>
          </cell>
          <cell r="B2928">
            <v>17308</v>
          </cell>
          <cell r="F2928" t="str">
            <v>CC-01803481</v>
          </cell>
          <cell r="J2928" t="str">
            <v>General Service</v>
          </cell>
          <cell r="R2928" t="str">
            <v>BVIC378175</v>
          </cell>
          <cell r="AB2928" t="str">
            <v>Today we attend the customer site for general visit so we check and found that compressor running ok but customer use other company filter</v>
          </cell>
        </row>
        <row r="2929">
          <cell r="A2929">
            <v>45918.554166666669</v>
          </cell>
          <cell r="B2929">
            <v>1019</v>
          </cell>
          <cell r="F2929" t="str">
            <v>CC-01803408</v>
          </cell>
          <cell r="J2929" t="str">
            <v>Field Campaign</v>
          </cell>
          <cell r="R2929" t="str">
            <v>BXID201595</v>
          </cell>
          <cell r="AB2929" t="str">
            <v>Attend the site for field campaign so open the old hose tank to TVB and TVB to cooler in and implement new hose tank to TVB and TVB out to cooler in . After fitment start the unit any external oil leakage not found. Call closure email attached.</v>
          </cell>
        </row>
        <row r="2930">
          <cell r="A2930">
            <v>45918.520833333336</v>
          </cell>
          <cell r="B2930">
            <v>1546</v>
          </cell>
          <cell r="F2930" t="str">
            <v>CC-01803296</v>
          </cell>
          <cell r="J2930" t="str">
            <v>General Service</v>
          </cell>
          <cell r="R2930" t="str">
            <v>BUFC372853</v>
          </cell>
          <cell r="AB2930" t="str">
            <v>Today we attend the customer site for general visit so we check and found that compressor running ok</v>
          </cell>
        </row>
        <row r="2931">
          <cell r="A2931">
            <v>45918.486805555556</v>
          </cell>
          <cell r="B2931">
            <v>2733</v>
          </cell>
          <cell r="F2931" t="str">
            <v>CC-01803158</v>
          </cell>
          <cell r="J2931" t="str">
            <v>General Service</v>
          </cell>
          <cell r="R2931" t="str">
            <v>BWJC378261</v>
          </cell>
          <cell r="AB2931" t="str">
            <v>Today we attend the customer site for general visit so we check and found that compressor running ok compressor service time after 268 h</v>
          </cell>
        </row>
        <row r="2932">
          <cell r="A2932">
            <v>45918.481249999997</v>
          </cell>
          <cell r="B2932">
            <v>44593</v>
          </cell>
          <cell r="F2932" t="str">
            <v>CC-01803134</v>
          </cell>
          <cell r="J2932" t="str">
            <v>Schedule Service</v>
          </cell>
          <cell r="R2932" t="str">
            <v>BRIC374329</v>
          </cell>
          <cell r="AB2932" t="str">
            <v>Attend the site for scheduled service so change air filter, oil filter and oil. Then start the unit found running ok.</v>
          </cell>
        </row>
        <row r="2933">
          <cell r="A2933">
            <v>45918.475694444445</v>
          </cell>
          <cell r="B2933">
            <v>40780</v>
          </cell>
          <cell r="F2933" t="str">
            <v>CC-01803109</v>
          </cell>
          <cell r="J2933" t="str">
            <v>Schedule Service</v>
          </cell>
          <cell r="R2933" t="str">
            <v>BRAC372524</v>
          </cell>
          <cell r="AB2933" t="str">
            <v>Attend the site for scheduled service so change air filter, oil filter, air oil separator and oil. Then start the unit found running ok.</v>
          </cell>
        </row>
        <row r="2934">
          <cell r="A2934">
            <v>45918.474305555559</v>
          </cell>
          <cell r="B2934">
            <v>1622</v>
          </cell>
          <cell r="F2934" t="str">
            <v>CC-01803101</v>
          </cell>
          <cell r="J2934" t="str">
            <v>General Service</v>
          </cell>
          <cell r="R2934" t="str">
            <v>BYJS038729</v>
          </cell>
          <cell r="AB2934" t="str">
            <v>AMC visit carried out</v>
          </cell>
        </row>
        <row r="2935">
          <cell r="A2935">
            <v>45918.272916666669</v>
          </cell>
          <cell r="B2935">
            <v>125390</v>
          </cell>
          <cell r="F2935" t="str">
            <v>CC-01802618</v>
          </cell>
          <cell r="J2935" t="str">
            <v>Schedule Service - AMC</v>
          </cell>
          <cell r="R2935">
            <v>164253</v>
          </cell>
          <cell r="AB2935" t="str">
            <v>AMC visit carried out</v>
          </cell>
        </row>
        <row r="2936">
          <cell r="A2936">
            <v>45918.271527777775</v>
          </cell>
          <cell r="B2936">
            <v>22760</v>
          </cell>
          <cell r="F2936" t="str">
            <v>CC-01802605</v>
          </cell>
          <cell r="J2936" t="str">
            <v>Schedule Service - AMC</v>
          </cell>
          <cell r="R2936" t="str">
            <v>BTDS044304</v>
          </cell>
          <cell r="AB2936" t="str">
            <v>AMC visit carried out</v>
          </cell>
        </row>
        <row r="2937">
          <cell r="A2937">
            <v>45918.270833333336</v>
          </cell>
          <cell r="B2937">
            <v>22413</v>
          </cell>
          <cell r="F2937" t="str">
            <v>CC-01802604</v>
          </cell>
          <cell r="J2937" t="str">
            <v>Schedule Service - AMC</v>
          </cell>
          <cell r="R2937" t="str">
            <v>BTDS044313</v>
          </cell>
          <cell r="AB2937" t="str">
            <v>AMC visit carried out</v>
          </cell>
        </row>
        <row r="2938">
          <cell r="A2938">
            <v>45916.630555555559</v>
          </cell>
          <cell r="B2938">
            <v>8858</v>
          </cell>
          <cell r="F2938" t="str">
            <v>CC-01801028</v>
          </cell>
          <cell r="J2938" t="str">
            <v>Schedule Service</v>
          </cell>
          <cell r="R2938" t="str">
            <v>BXDS036842</v>
          </cell>
          <cell r="AB2938" t="str">
            <v>We visited site and change Air filter and Start and check unit running well condition.</v>
          </cell>
        </row>
        <row r="2939">
          <cell r="A2939">
            <v>45916.609027777777</v>
          </cell>
          <cell r="B2939">
            <v>34471</v>
          </cell>
          <cell r="F2939" t="str">
            <v>CC-01800962</v>
          </cell>
          <cell r="J2939" t="str">
            <v>Schedule Service</v>
          </cell>
          <cell r="R2939" t="str">
            <v>BRAS033261</v>
          </cell>
          <cell r="AB2939" t="str">
            <v>We visited site and change Air filter and Start and check unit running well condition.</v>
          </cell>
        </row>
        <row r="2940">
          <cell r="A2940">
            <v>45916.469444444447</v>
          </cell>
          <cell r="B2940">
            <v>41619</v>
          </cell>
          <cell r="F2940" t="str">
            <v>CC-01800527</v>
          </cell>
          <cell r="J2940" t="str">
            <v>Schedule Service</v>
          </cell>
          <cell r="R2940" t="str">
            <v>BSDS037710</v>
          </cell>
          <cell r="AB2940" t="str">
            <v>Today we attend the customer site for sheudle service so we change parts during service:- air filter and oil filter than start machine running ok</v>
          </cell>
        </row>
        <row r="2941">
          <cell r="A2941">
            <v>45915.688194444447</v>
          </cell>
          <cell r="B2941">
            <v>52471</v>
          </cell>
          <cell r="F2941" t="str">
            <v>CC-01799927</v>
          </cell>
          <cell r="J2941" t="str">
            <v>Schedule Service</v>
          </cell>
          <cell r="R2941" t="str">
            <v>BKAS030685</v>
          </cell>
          <cell r="AB2941" t="str">
            <v>We visited site and change Air filter, Oil filter, oil and oil injection pipe after than start and check unit running well condition.</v>
          </cell>
        </row>
        <row r="2942">
          <cell r="A2942">
            <v>45915.661805555559</v>
          </cell>
          <cell r="B2942">
            <v>1185</v>
          </cell>
          <cell r="F2942" t="str">
            <v>CC-01799807</v>
          </cell>
          <cell r="J2942" t="str">
            <v>Complaint - Running With Problem</v>
          </cell>
          <cell r="R2942" t="str">
            <v>BXHD232312</v>
          </cell>
          <cell r="AB2942" t="str">
            <v>Attend the site for high drilling rpm so first check the machine on drilling condition found drilling rpm 1670 at 290 psi , external air leakage not found, checked basic setting found idle rpm 1200 at 330 psi and 1650 rpm at 290 psi so open main pressure regulator and water yield regulator kit, clean both pressure regulator assembly kit and refitted the same and set line pressure 340 psi at 1250 idle rpm and set drilling rpm 1500 at 310 psi again run the unit on load condition found all parameters as per our setting and unit is running with normal parameters.</v>
          </cell>
        </row>
        <row r="2943">
          <cell r="A2943">
            <v>45915.306250000001</v>
          </cell>
          <cell r="B2943">
            <v>30068</v>
          </cell>
          <cell r="F2943" t="str">
            <v>CC-01798998</v>
          </cell>
          <cell r="J2943" t="str">
            <v>Schedule Service - AMC</v>
          </cell>
          <cell r="R2943" t="str">
            <v>BSLS036682</v>
          </cell>
          <cell r="AB2943" t="str">
            <v>AMC visit carried out</v>
          </cell>
        </row>
        <row r="2944">
          <cell r="A2944">
            <v>45915.29583333333</v>
          </cell>
          <cell r="B2944">
            <v>40780</v>
          </cell>
          <cell r="F2944" t="str">
            <v>CC-01798918</v>
          </cell>
          <cell r="J2944" t="str">
            <v>Schedule Service - AMC</v>
          </cell>
          <cell r="R2944" t="str">
            <v>BRAC372524</v>
          </cell>
          <cell r="AB2944" t="str">
            <v>AMC visit carried out</v>
          </cell>
        </row>
        <row r="2945">
          <cell r="A2945">
            <v>45915.292361111111</v>
          </cell>
          <cell r="B2945">
            <v>75990</v>
          </cell>
          <cell r="F2945" t="str">
            <v>CC-01798892</v>
          </cell>
          <cell r="J2945" t="str">
            <v>Schedule Service - AMC</v>
          </cell>
          <cell r="R2945" t="str">
            <v>BMBS030816</v>
          </cell>
          <cell r="AB2945" t="str">
            <v>AMC visit carried out</v>
          </cell>
        </row>
        <row r="2946">
          <cell r="A2946">
            <v>45915.287499999999</v>
          </cell>
          <cell r="B2946">
            <v>11099</v>
          </cell>
          <cell r="F2946" t="str">
            <v>CC-01798853</v>
          </cell>
          <cell r="J2946" t="str">
            <v>Schedule Service - AMC</v>
          </cell>
          <cell r="R2946" t="str">
            <v>BUFS046910</v>
          </cell>
          <cell r="AB2946" t="str">
            <v>AMC visit carried out</v>
          </cell>
        </row>
        <row r="2947">
          <cell r="A2947">
            <v>45913.55972222222</v>
          </cell>
          <cell r="B2947">
            <v>44522</v>
          </cell>
          <cell r="F2947" t="str">
            <v>CC-01797899</v>
          </cell>
          <cell r="J2947" t="str">
            <v>Schedule Service</v>
          </cell>
          <cell r="R2947" t="str">
            <v>BRIC374329</v>
          </cell>
          <cell r="AB2947" t="str">
            <v>Today we attend the customer site for general visit so we check and found that compressor running good but service due</v>
          </cell>
        </row>
        <row r="2948">
          <cell r="A2948">
            <v>45913.558333333334</v>
          </cell>
          <cell r="B2948">
            <v>7300</v>
          </cell>
          <cell r="F2948" t="str">
            <v>CC-01797894</v>
          </cell>
          <cell r="J2948" t="str">
            <v>Schedule Service</v>
          </cell>
          <cell r="R2948" t="str">
            <v>BWCC379947</v>
          </cell>
          <cell r="AB2948" t="str">
            <v>Today we attend the customer site for sheudle service so we change parts during service:- air filter, oil filter, oil, separator, intake valve, solenoid valve, mpv kit and thermal valve than start machine running ok</v>
          </cell>
        </row>
        <row r="2949">
          <cell r="A2949">
            <v>45913.557638888888</v>
          </cell>
          <cell r="B2949">
            <v>10832</v>
          </cell>
          <cell r="F2949" t="str">
            <v>CC-01797893</v>
          </cell>
          <cell r="J2949" t="str">
            <v>Schedule Service</v>
          </cell>
          <cell r="R2949" t="str">
            <v>BWEC370314</v>
          </cell>
          <cell r="AB2949" t="str">
            <v>Today we attend the customer site for sheudle service so we change parts during service:- air filter, oil filter, oil, separator, intake valve, solenoid valve, mpv kit and thermal valve than start machine running ok</v>
          </cell>
        </row>
        <row r="2950">
          <cell r="A2950">
            <v>45913.496527777781</v>
          </cell>
          <cell r="B2950">
            <v>1485</v>
          </cell>
          <cell r="F2950" t="str">
            <v>CC-01797740</v>
          </cell>
          <cell r="J2950" t="str">
            <v>Schedule Service</v>
          </cell>
          <cell r="R2950" t="str">
            <v>BXBD164388</v>
          </cell>
          <cell r="AB2950" t="str">
            <v>Attend the site for shedule service so following Job are done Oil drain from tank and cooler after cranking two times again oil drain from tank and cooler total drain oil is 36 litter after change parts oil Air lube plus 38 litter, Oil filter 2nos air filter engine and compressor both side arv kit,prv kit, actuator kit 2nos engine and compressor both side after shedule service done than start the unit running good condition no air leakeag no oil leakage unit running satisfaction</v>
          </cell>
        </row>
        <row r="2951">
          <cell r="A2951">
            <v>45913.494444444441</v>
          </cell>
          <cell r="B2951">
            <v>1367</v>
          </cell>
          <cell r="F2951" t="str">
            <v>CC-01797731</v>
          </cell>
          <cell r="J2951" t="str">
            <v>Schedule Service</v>
          </cell>
          <cell r="R2951" t="str">
            <v>BXHD164701</v>
          </cell>
          <cell r="AB2951" t="str">
            <v>Attend the site for schedule service so following Job are done Oil drain from tank and cooler after cranking two times again oil drain from tank and cooler total drain oil is 35 litter after change parts oil Air lube plus 38 litter oil filter 2nos air filter 2nos engine and compressor both side after shedule service done than start the unit running good condition no air leakeag no oil leakage unit running satisfaction</v>
          </cell>
        </row>
        <row r="2952">
          <cell r="A2952">
            <v>45913.4375</v>
          </cell>
          <cell r="B2952">
            <v>21557</v>
          </cell>
          <cell r="F2952" t="str">
            <v>CC-01797575</v>
          </cell>
          <cell r="J2952" t="str">
            <v>Schedule Service</v>
          </cell>
          <cell r="R2952" t="str">
            <v>GOHC370857</v>
          </cell>
          <cell r="AB2952" t="str">
            <v>Attend the site for scheduled service so change, air filter, oil filter air oil separator motor greasing, intake valve kit, solenoid valve kit, NPV kit, thermal valve kit and oil. Then start the unit found running ok.</v>
          </cell>
        </row>
        <row r="2953">
          <cell r="A2953">
            <v>45913.432638888888</v>
          </cell>
          <cell r="B2953">
            <v>13675</v>
          </cell>
          <cell r="F2953" t="str">
            <v>CC-01797564</v>
          </cell>
          <cell r="J2953" t="str">
            <v>General Service</v>
          </cell>
          <cell r="R2953" t="str">
            <v>BRKC371988</v>
          </cell>
          <cell r="AB2953" t="str">
            <v>Courtesy visit carried out</v>
          </cell>
        </row>
        <row r="2954">
          <cell r="A2954">
            <v>45913.431250000001</v>
          </cell>
          <cell r="B2954">
            <v>5000</v>
          </cell>
          <cell r="F2954" t="str">
            <v>CC-01797561</v>
          </cell>
          <cell r="J2954" t="str">
            <v>Schedule Service</v>
          </cell>
          <cell r="R2954" t="str">
            <v>BVAS038319</v>
          </cell>
          <cell r="AB2954" t="str">
            <v>Attend the site for scheduled service so change oil filter and oil. Then start the unit found running ok.</v>
          </cell>
        </row>
        <row r="2955">
          <cell r="A2955">
            <v>45913.429166666669</v>
          </cell>
          <cell r="B2955">
            <v>0</v>
          </cell>
          <cell r="F2955" t="str">
            <v>CC-01797556</v>
          </cell>
          <cell r="J2955" t="str">
            <v>General Service</v>
          </cell>
          <cell r="R2955" t="str">
            <v>CRDE571010</v>
          </cell>
          <cell r="AB2955" t="str">
            <v>Attend the site for general service so change the air filter, belt and RECIP Oil. Then start the unit found running ok.</v>
          </cell>
        </row>
        <row r="2956">
          <cell r="A2956">
            <v>45913.42083333333</v>
          </cell>
          <cell r="B2956">
            <v>0</v>
          </cell>
          <cell r="F2956" t="str">
            <v>CC-01797536</v>
          </cell>
          <cell r="J2956" t="str">
            <v>Commissioning</v>
          </cell>
          <cell r="R2956" t="str">
            <v>CYAE212284</v>
          </cell>
          <cell r="AB2956" t="str">
            <v>Commissioning done on dated 13-09-2025</v>
          </cell>
        </row>
        <row r="2957">
          <cell r="A2957">
            <v>45912.527083333334</v>
          </cell>
          <cell r="B2957">
            <v>103</v>
          </cell>
          <cell r="F2957" t="str">
            <v>CC-01796662</v>
          </cell>
          <cell r="J2957" t="str">
            <v>Complaint - Running With Problem</v>
          </cell>
          <cell r="R2957" t="str">
            <v>BYKC375893</v>
          </cell>
          <cell r="AB2957" t="str">
            <v>We visited site and change Air filter and Start and check unit running well condition.</v>
          </cell>
        </row>
        <row r="2958">
          <cell r="A2958">
            <v>45912.513888888891</v>
          </cell>
          <cell r="B2958">
            <v>1</v>
          </cell>
          <cell r="F2958" t="str">
            <v>CC-01796608</v>
          </cell>
          <cell r="J2958" t="str">
            <v>Commissioning</v>
          </cell>
          <cell r="R2958" t="str">
            <v>CYDE679753</v>
          </cell>
          <cell r="AB2958" t="str">
            <v>Commissioning done on dated 12-09-2025</v>
          </cell>
        </row>
        <row r="2959">
          <cell r="A2959">
            <v>45912.404166666667</v>
          </cell>
          <cell r="B2959">
            <v>0</v>
          </cell>
          <cell r="F2959" t="str">
            <v>CC-01796343</v>
          </cell>
          <cell r="J2959" t="str">
            <v>Complaint - Running With Problem</v>
          </cell>
          <cell r="R2959" t="str">
            <v>CWKE560153</v>
          </cell>
          <cell r="AB2959" t="str">
            <v>Parts and service quotation shared with customer, but customer did not approve our quotation. After getting approval from customer, we will log new call for the same. Quotation copy attached.</v>
          </cell>
        </row>
        <row r="2960">
          <cell r="A2960">
            <v>45912.395833333336</v>
          </cell>
          <cell r="B2960"/>
          <cell r="F2960" t="str">
            <v>CC-01796339</v>
          </cell>
          <cell r="J2960" t="str">
            <v>Complaint - Breakdown</v>
          </cell>
          <cell r="R2960"/>
          <cell r="AB2960" t="str">
            <v>Wrongly open two call for same customer. Already inform to ccs team for cancel one call.</v>
          </cell>
        </row>
        <row r="2961">
          <cell r="A2961">
            <v>45911.734722222223</v>
          </cell>
          <cell r="B2961">
            <v>25</v>
          </cell>
          <cell r="F2961" t="str">
            <v>CC-01795951</v>
          </cell>
          <cell r="J2961" t="str">
            <v>Sales Call</v>
          </cell>
          <cell r="R2961" t="str">
            <v>BYEL161723</v>
          </cell>
          <cell r="AB2961" t="str">
            <v>Sales call carried out for HMR update</v>
          </cell>
        </row>
        <row r="2962">
          <cell r="A2962">
            <v>45911.732638888891</v>
          </cell>
          <cell r="B2962">
            <v>1215</v>
          </cell>
          <cell r="F2962" t="str">
            <v>CC-01795947</v>
          </cell>
          <cell r="J2962" t="str">
            <v>Sales Call</v>
          </cell>
          <cell r="R2962" t="str">
            <v>BYJD232405</v>
          </cell>
          <cell r="AB2962" t="str">
            <v>Sales call carried out for HMR update</v>
          </cell>
        </row>
        <row r="2963">
          <cell r="A2963">
            <v>45911.729861111111</v>
          </cell>
          <cell r="B2963">
            <v>5860</v>
          </cell>
          <cell r="F2963" t="str">
            <v>CC-01795940</v>
          </cell>
          <cell r="J2963" t="str">
            <v>Sales Call</v>
          </cell>
          <cell r="R2963" t="str">
            <v>BWED163890</v>
          </cell>
          <cell r="AB2963" t="str">
            <v>Sales call carried out for HMR update</v>
          </cell>
        </row>
        <row r="2964">
          <cell r="A2964">
            <v>45911.725694444445</v>
          </cell>
          <cell r="B2964">
            <v>750</v>
          </cell>
          <cell r="F2964" t="str">
            <v>CC-01795929</v>
          </cell>
          <cell r="J2964" t="str">
            <v>Sales Call</v>
          </cell>
          <cell r="R2964" t="str">
            <v>BXID201595</v>
          </cell>
          <cell r="AB2964" t="str">
            <v>Sales call carried out for HMR update</v>
          </cell>
        </row>
        <row r="2965">
          <cell r="A2965">
            <v>45911.722916666666</v>
          </cell>
          <cell r="B2965">
            <v>260</v>
          </cell>
          <cell r="F2965" t="str">
            <v>CC-01795922</v>
          </cell>
          <cell r="J2965" t="str">
            <v>Sales Call</v>
          </cell>
          <cell r="R2965" t="str">
            <v>BYLD164891</v>
          </cell>
          <cell r="AB2965" t="str">
            <v>Sales call carried out for HMR update</v>
          </cell>
        </row>
        <row r="2966">
          <cell r="A2966">
            <v>45911.720138888886</v>
          </cell>
          <cell r="B2966">
            <v>790</v>
          </cell>
          <cell r="F2966" t="str">
            <v>CC-01795913</v>
          </cell>
          <cell r="J2966" t="str">
            <v>Sales Call</v>
          </cell>
          <cell r="R2966" t="str">
            <v>BYLD201693</v>
          </cell>
          <cell r="AB2966" t="str">
            <v>Sales call carried out for HMR update</v>
          </cell>
        </row>
        <row r="2967">
          <cell r="A2967">
            <v>45911.717361111114</v>
          </cell>
          <cell r="B2967">
            <v>890</v>
          </cell>
          <cell r="F2967" t="str">
            <v>CC-01795909</v>
          </cell>
          <cell r="J2967" t="str">
            <v>Sales Call</v>
          </cell>
          <cell r="R2967" t="str">
            <v>BYAD164973</v>
          </cell>
          <cell r="AB2967" t="str">
            <v>Sales call carried out for HMR update</v>
          </cell>
        </row>
        <row r="2968">
          <cell r="A2968">
            <v>45911.715277777781</v>
          </cell>
          <cell r="B2968">
            <v>790</v>
          </cell>
          <cell r="F2968" t="str">
            <v>CC-01795901</v>
          </cell>
          <cell r="J2968" t="str">
            <v>Sales Call</v>
          </cell>
          <cell r="R2968" t="str">
            <v>BYLD164919</v>
          </cell>
          <cell r="AB2968" t="str">
            <v>Sales call carried out for HMR update</v>
          </cell>
        </row>
        <row r="2969">
          <cell r="A2969">
            <v>45911.711805555555</v>
          </cell>
          <cell r="B2969">
            <v>770</v>
          </cell>
          <cell r="F2969" t="str">
            <v>CC-01795888</v>
          </cell>
          <cell r="J2969" t="str">
            <v>Sales Call</v>
          </cell>
          <cell r="R2969" t="str">
            <v>BYLD232523</v>
          </cell>
          <cell r="AB2969" t="str">
            <v>Sales call carried out for HMR update</v>
          </cell>
        </row>
        <row r="2970">
          <cell r="A2970">
            <v>45911.709722222222</v>
          </cell>
          <cell r="B2970">
            <v>85</v>
          </cell>
          <cell r="F2970" t="str">
            <v>CC-01795883</v>
          </cell>
          <cell r="J2970" t="str">
            <v>Sales Call</v>
          </cell>
          <cell r="R2970" t="str">
            <v>BXHD232326</v>
          </cell>
          <cell r="AB2970" t="str">
            <v>Sales call carried out for HMR update</v>
          </cell>
        </row>
        <row r="2971">
          <cell r="A2971">
            <v>45911.706944444442</v>
          </cell>
          <cell r="B2971">
            <v>650</v>
          </cell>
          <cell r="F2971" t="str">
            <v>CC-01795871</v>
          </cell>
          <cell r="J2971" t="str">
            <v>Sales Call</v>
          </cell>
          <cell r="R2971" t="str">
            <v>BXIS038530</v>
          </cell>
          <cell r="AB2971" t="str">
            <v>Sales call carried out for HMR update</v>
          </cell>
        </row>
        <row r="2972">
          <cell r="A2972">
            <v>45911.70416666667</v>
          </cell>
          <cell r="B2972">
            <v>950</v>
          </cell>
          <cell r="F2972" t="str">
            <v>CC-01795864</v>
          </cell>
          <cell r="J2972" t="str">
            <v>Sales Call</v>
          </cell>
          <cell r="R2972" t="str">
            <v>BXHD164673</v>
          </cell>
          <cell r="AB2972" t="str">
            <v>Sales call carried out for HMR update</v>
          </cell>
        </row>
        <row r="2973">
          <cell r="A2973">
            <v>45911.7</v>
          </cell>
          <cell r="B2973">
            <v>1990</v>
          </cell>
          <cell r="F2973" t="str">
            <v>CC-01795858</v>
          </cell>
          <cell r="J2973" t="str">
            <v>Sales Call</v>
          </cell>
          <cell r="R2973" t="str">
            <v>BXAD231963</v>
          </cell>
          <cell r="AB2973" t="str">
            <v>Sales call carried out for HMR update</v>
          </cell>
        </row>
        <row r="2974">
          <cell r="A2974">
            <v>45911.695138888892</v>
          </cell>
          <cell r="B2974">
            <v>1261</v>
          </cell>
          <cell r="F2974" t="str">
            <v>CC-01795845</v>
          </cell>
          <cell r="J2974" t="str">
            <v>Schedule Service</v>
          </cell>
          <cell r="R2974" t="str">
            <v>BXDD232126</v>
          </cell>
          <cell r="AB2974" t="str">
            <v>Attend the site for schedule service Total oil drain 110 lit,change parts oil 114 lit , spine on oil filter 2nos, oil filter 75 lpm 1 nos fitted the parts and start the unit unit running good condition</v>
          </cell>
        </row>
        <row r="2975">
          <cell r="A2975">
            <v>45911.691666666666</v>
          </cell>
          <cell r="B2975">
            <v>465</v>
          </cell>
          <cell r="F2975" t="str">
            <v>CC-01795829</v>
          </cell>
          <cell r="J2975" t="str">
            <v>Sales Call</v>
          </cell>
          <cell r="R2975" t="str">
            <v>BXCD164396</v>
          </cell>
          <cell r="AB2975" t="str">
            <v>Sales call carried out for HMR update</v>
          </cell>
        </row>
        <row r="2976">
          <cell r="A2976">
            <v>45911.688194444447</v>
          </cell>
          <cell r="B2976">
            <v>570</v>
          </cell>
          <cell r="F2976" t="str">
            <v>CC-01795820</v>
          </cell>
          <cell r="J2976" t="str">
            <v>Sales Call</v>
          </cell>
          <cell r="R2976" t="str">
            <v>BYKD164879</v>
          </cell>
          <cell r="AB2976" t="str">
            <v>Sales call carried out for HMR update</v>
          </cell>
        </row>
        <row r="2977">
          <cell r="A2977">
            <v>45911.68472222222</v>
          </cell>
          <cell r="B2977">
            <v>235</v>
          </cell>
          <cell r="F2977" t="str">
            <v>CC-01795809</v>
          </cell>
          <cell r="J2977" t="str">
            <v>Sales Call</v>
          </cell>
          <cell r="R2977" t="str">
            <v>BYLD164901</v>
          </cell>
          <cell r="AB2977" t="str">
            <v>Sales call carried out for HMR update</v>
          </cell>
        </row>
        <row r="2978">
          <cell r="A2978">
            <v>45911.681250000001</v>
          </cell>
          <cell r="B2978">
            <v>1180</v>
          </cell>
          <cell r="F2978" t="str">
            <v>CC-01795797</v>
          </cell>
          <cell r="J2978" t="str">
            <v>Sales Call</v>
          </cell>
          <cell r="R2978" t="str">
            <v>BXHD232312</v>
          </cell>
          <cell r="AB2978" t="str">
            <v>Sales call carried out for HMR update</v>
          </cell>
        </row>
        <row r="2979">
          <cell r="A2979">
            <v>45911.677777777775</v>
          </cell>
          <cell r="B2979">
            <v>2260</v>
          </cell>
          <cell r="F2979" t="str">
            <v>CC-01795788</v>
          </cell>
          <cell r="J2979" t="str">
            <v>Sales Call</v>
          </cell>
          <cell r="R2979" t="str">
            <v>BXFD164587</v>
          </cell>
          <cell r="AB2979" t="str">
            <v>Sales call carried out for HMR update</v>
          </cell>
        </row>
        <row r="2980">
          <cell r="A2980">
            <v>45911.675000000003</v>
          </cell>
          <cell r="B2980">
            <v>1970</v>
          </cell>
          <cell r="F2980" t="str">
            <v>CC-01795775</v>
          </cell>
          <cell r="J2980" t="str">
            <v>Sales Call</v>
          </cell>
          <cell r="R2980" t="str">
            <v>BXBD164358</v>
          </cell>
          <cell r="AB2980" t="str">
            <v>Sales call carried out for HMR update</v>
          </cell>
        </row>
        <row r="2981">
          <cell r="A2981">
            <v>45911.668749999997</v>
          </cell>
          <cell r="B2981">
            <v>1460</v>
          </cell>
          <cell r="F2981" t="str">
            <v>CC-01795744</v>
          </cell>
          <cell r="J2981" t="str">
            <v>Sales Call</v>
          </cell>
          <cell r="R2981" t="str">
            <v>BXJD231749</v>
          </cell>
          <cell r="AB2981" t="str">
            <v>Sales call carried out for HMR update</v>
          </cell>
        </row>
        <row r="2982">
          <cell r="A2982">
            <v>45911.665972222225</v>
          </cell>
          <cell r="B2982">
            <v>1600</v>
          </cell>
          <cell r="F2982" t="str">
            <v>CC-01795729</v>
          </cell>
          <cell r="J2982" t="str">
            <v>Sales Call</v>
          </cell>
          <cell r="R2982" t="str">
            <v>BXJD231726</v>
          </cell>
          <cell r="AB2982" t="str">
            <v>Sales call carried out for HMR update</v>
          </cell>
        </row>
        <row r="2983">
          <cell r="A2983">
            <v>45911.661111111112</v>
          </cell>
          <cell r="B2983">
            <v>1170</v>
          </cell>
          <cell r="F2983" t="str">
            <v>CC-01795717</v>
          </cell>
          <cell r="J2983" t="str">
            <v>Sales Call</v>
          </cell>
          <cell r="R2983" t="str">
            <v>BXID164764</v>
          </cell>
          <cell r="AB2983" t="str">
            <v>Sales call carried out for HMR update</v>
          </cell>
        </row>
        <row r="2984">
          <cell r="A2984">
            <v>45911.657638888886</v>
          </cell>
          <cell r="B2984">
            <v>1350</v>
          </cell>
          <cell r="F2984" t="str">
            <v>CC-01795702</v>
          </cell>
          <cell r="J2984" t="str">
            <v>Sales Call</v>
          </cell>
          <cell r="R2984" t="str">
            <v>BXHD164701</v>
          </cell>
          <cell r="AB2984" t="str">
            <v>Sales call carried out for HMR update</v>
          </cell>
        </row>
        <row r="2985">
          <cell r="A2985">
            <v>45911.654861111114</v>
          </cell>
          <cell r="B2985">
            <v>1310</v>
          </cell>
          <cell r="F2985" t="str">
            <v>CC-01795690</v>
          </cell>
          <cell r="J2985" t="str">
            <v>Sales Call</v>
          </cell>
          <cell r="R2985" t="str">
            <v>BXGD164662</v>
          </cell>
          <cell r="AB2985" t="str">
            <v>Sales call carried out for HMR update</v>
          </cell>
        </row>
        <row r="2986">
          <cell r="A2986">
            <v>45911.650694444441</v>
          </cell>
          <cell r="B2986">
            <v>1280</v>
          </cell>
          <cell r="F2986" t="str">
            <v>CC-01795680</v>
          </cell>
          <cell r="J2986" t="str">
            <v>Sales Call</v>
          </cell>
          <cell r="R2986" t="str">
            <v>BXFD164605</v>
          </cell>
          <cell r="AB2986" t="str">
            <v>Sales call carried out for HMR update</v>
          </cell>
        </row>
        <row r="2987">
          <cell r="A2987">
            <v>45911.647916666669</v>
          </cell>
          <cell r="B2987">
            <v>1075</v>
          </cell>
          <cell r="F2987" t="str">
            <v>CC-01795669</v>
          </cell>
          <cell r="J2987" t="str">
            <v>Sales Call</v>
          </cell>
          <cell r="R2987" t="str">
            <v>BXID164737</v>
          </cell>
          <cell r="AB2987" t="str">
            <v>Sales call carried out for HMR update</v>
          </cell>
        </row>
        <row r="2988">
          <cell r="A2988">
            <v>45911.643055555556</v>
          </cell>
          <cell r="B2988">
            <v>330</v>
          </cell>
          <cell r="F2988" t="str">
            <v>CC-01795644</v>
          </cell>
          <cell r="J2988" t="str">
            <v>Sales Call</v>
          </cell>
          <cell r="R2988" t="str">
            <v>BXID164748</v>
          </cell>
          <cell r="AB2988" t="str">
            <v>Sales call carried out for HMR update</v>
          </cell>
        </row>
        <row r="2989">
          <cell r="A2989">
            <v>45911.63958333333</v>
          </cell>
          <cell r="B2989">
            <v>1160</v>
          </cell>
          <cell r="F2989" t="str">
            <v>CC-01795625</v>
          </cell>
          <cell r="J2989" t="str">
            <v>Sales Call</v>
          </cell>
          <cell r="R2989" t="str">
            <v>BXGD232278</v>
          </cell>
          <cell r="AB2989" t="str">
            <v>Sales call carried out for HMR update</v>
          </cell>
        </row>
        <row r="2990">
          <cell r="A2990">
            <v>45911.636111111111</v>
          </cell>
          <cell r="B2990">
            <v>1030</v>
          </cell>
          <cell r="F2990" t="str">
            <v>CC-01795610</v>
          </cell>
          <cell r="J2990" t="str">
            <v>Sales Call</v>
          </cell>
          <cell r="R2990" t="str">
            <v>BXGD164632</v>
          </cell>
          <cell r="AB2990" t="str">
            <v>Sales call carried out for HMR update</v>
          </cell>
        </row>
        <row r="2991">
          <cell r="A2991">
            <v>45911.631249999999</v>
          </cell>
          <cell r="B2991">
            <v>860</v>
          </cell>
          <cell r="F2991" t="str">
            <v>CC-01795593</v>
          </cell>
          <cell r="J2991" t="str">
            <v>Sales Call</v>
          </cell>
          <cell r="R2991" t="str">
            <v>BXCL153907</v>
          </cell>
          <cell r="AB2991" t="str">
            <v>Sales call carried out for HMR update</v>
          </cell>
        </row>
        <row r="2992">
          <cell r="A2992">
            <v>45911.62777777778</v>
          </cell>
          <cell r="B2992">
            <v>1260</v>
          </cell>
          <cell r="F2992" t="str">
            <v>CC-01795585</v>
          </cell>
          <cell r="J2992" t="str">
            <v>Sales Call</v>
          </cell>
          <cell r="R2992" t="str">
            <v>BXDD232126</v>
          </cell>
          <cell r="AB2992" t="str">
            <v>Sales call carried out for HMR update</v>
          </cell>
        </row>
        <row r="2993">
          <cell r="A2993">
            <v>45911.625</v>
          </cell>
          <cell r="B2993">
            <v>1045</v>
          </cell>
          <cell r="F2993" t="str">
            <v>CC-01795574</v>
          </cell>
          <cell r="J2993" t="str">
            <v>Sales Call</v>
          </cell>
          <cell r="R2993" t="str">
            <v>BXBD164346</v>
          </cell>
          <cell r="AB2993" t="str">
            <v>Sales call carried out for HMR update</v>
          </cell>
        </row>
        <row r="2994">
          <cell r="A2994">
            <v>45911.621527777781</v>
          </cell>
          <cell r="B2994">
            <v>565</v>
          </cell>
          <cell r="F2994" t="str">
            <v>CC-01795565</v>
          </cell>
          <cell r="J2994" t="str">
            <v>Sales Call</v>
          </cell>
          <cell r="R2994" t="str">
            <v>BXAL153828</v>
          </cell>
          <cell r="AB2994" t="str">
            <v>Sales call carried out for HMR update</v>
          </cell>
        </row>
        <row r="2995">
          <cell r="A2995">
            <v>45911.611111111109</v>
          </cell>
          <cell r="B2995">
            <v>2564</v>
          </cell>
          <cell r="F2995" t="str">
            <v>CC-01795528</v>
          </cell>
          <cell r="J2995" t="str">
            <v>Sales Call</v>
          </cell>
          <cell r="R2995" t="str">
            <v>BXLD231873</v>
          </cell>
          <cell r="AB2995" t="str">
            <v>Sales call carried out for HMR update</v>
          </cell>
        </row>
        <row r="2996">
          <cell r="A2996">
            <v>45911.460416666669</v>
          </cell>
          <cell r="B2996"/>
          <cell r="F2996" t="str">
            <v>CC-01795095</v>
          </cell>
          <cell r="J2996" t="str">
            <v>Complaint - Running With Problem</v>
          </cell>
          <cell r="R2996"/>
          <cell r="AB2996" t="str">
            <v>Service Quotation shared with customer waiting for approval 12-09-2025 customer didn't reply to our call 12-09-2025</v>
          </cell>
        </row>
        <row r="2997">
          <cell r="A2997">
            <v>45910.731249999997</v>
          </cell>
          <cell r="B2997">
            <v>83</v>
          </cell>
          <cell r="F2997" t="str">
            <v>CC-01794501</v>
          </cell>
          <cell r="J2997" t="str">
            <v>Complaint - Running With Problem</v>
          </cell>
          <cell r="R2997" t="str">
            <v>BXHD232326</v>
          </cell>
          <cell r="AB2997" t="str">
            <v>Attend the site for complaint of unit training so inspect the unit found unit tripping during drilling condition also RPM hunting. We check BDV found damaged conditions and high temperatures. Check engine side belt damaged then Cummins engineer changed the engine side belt.. we change BDV kit under FOC basis then start the unit found running ok.</v>
          </cell>
        </row>
        <row r="2998">
          <cell r="A2998">
            <v>45910.727777777778</v>
          </cell>
          <cell r="B2998">
            <v>1480</v>
          </cell>
          <cell r="F2998" t="str">
            <v>CC-01794499</v>
          </cell>
          <cell r="J2998" t="str">
            <v>Complaint - Running With Problem</v>
          </cell>
          <cell r="R2998" t="str">
            <v>BXBD164388</v>
          </cell>
          <cell r="AB2998" t="str">
            <v>Attend the site for unit tripping issue so check the compressor found unit is tripping due to excessive line pressure in loading mode also found butterfly valve actuator malfunction so open the actuator assembly, clean and refitted the actuator assembly in same . After fitment start the unit and check the compressor on loading mode found unit is running without any tripping.</v>
          </cell>
        </row>
        <row r="2999">
          <cell r="A2999">
            <v>45910.722916666666</v>
          </cell>
          <cell r="B2999">
            <v>1770</v>
          </cell>
          <cell r="F2999" t="str">
            <v>CC-01794493</v>
          </cell>
          <cell r="J2999" t="str">
            <v>Sales Call</v>
          </cell>
          <cell r="R2999" t="str">
            <v>BXKD164160</v>
          </cell>
          <cell r="AB2999" t="str">
            <v>Sales call carried out for HMR update</v>
          </cell>
        </row>
        <row r="3000">
          <cell r="A3000">
            <v>45910.720833333333</v>
          </cell>
          <cell r="B3000">
            <v>1025</v>
          </cell>
          <cell r="F3000" t="str">
            <v>CC-01794489</v>
          </cell>
          <cell r="J3000" t="str">
            <v>Sales Call</v>
          </cell>
          <cell r="R3000" t="str">
            <v>BXFD164599</v>
          </cell>
          <cell r="AB3000" t="str">
            <v>Sales call carried out for HMR update</v>
          </cell>
        </row>
        <row r="3001">
          <cell r="A3001">
            <v>45910.71875</v>
          </cell>
          <cell r="B3001">
            <v>1775</v>
          </cell>
          <cell r="F3001" t="str">
            <v>CC-01794483</v>
          </cell>
          <cell r="J3001" t="str">
            <v>Sales Call</v>
          </cell>
          <cell r="R3001" t="str">
            <v>BXCD164399</v>
          </cell>
          <cell r="AB3001" t="str">
            <v>Sales call carried out for HMR update</v>
          </cell>
        </row>
        <row r="3002">
          <cell r="A3002">
            <v>45910.71597222222</v>
          </cell>
          <cell r="B3002">
            <v>2995</v>
          </cell>
          <cell r="F3002" t="str">
            <v>CC-01794480</v>
          </cell>
          <cell r="J3002" t="str">
            <v>Sales Call</v>
          </cell>
          <cell r="R3002" t="str">
            <v>BXAD164317</v>
          </cell>
          <cell r="AB3002" t="str">
            <v>Sales call carried out for HMR update</v>
          </cell>
        </row>
        <row r="3003">
          <cell r="A3003">
            <v>45910.713888888888</v>
          </cell>
          <cell r="B3003">
            <v>700</v>
          </cell>
          <cell r="F3003" t="str">
            <v>CC-01794475</v>
          </cell>
          <cell r="J3003" t="str">
            <v>Sales Call</v>
          </cell>
          <cell r="R3003" t="str">
            <v>BXBD164381</v>
          </cell>
          <cell r="AB3003" t="str">
            <v>Sales call carried out for HMR update</v>
          </cell>
        </row>
        <row r="3004">
          <cell r="A3004">
            <v>45910.711111111108</v>
          </cell>
          <cell r="B3004">
            <v>1002</v>
          </cell>
          <cell r="F3004" t="str">
            <v>CC-01794469</v>
          </cell>
          <cell r="J3004" t="str">
            <v>Sales Call</v>
          </cell>
          <cell r="R3004" t="str">
            <v>BXCD164422</v>
          </cell>
          <cell r="AB3004" t="str">
            <v>Sales call carried out for HMR update</v>
          </cell>
        </row>
        <row r="3005">
          <cell r="A3005">
            <v>45910.708333333336</v>
          </cell>
          <cell r="B3005">
            <v>1660</v>
          </cell>
          <cell r="F3005" t="str">
            <v>CC-01794454</v>
          </cell>
          <cell r="J3005" t="str">
            <v>Sales Call</v>
          </cell>
          <cell r="R3005" t="str">
            <v>BXBD164357</v>
          </cell>
          <cell r="AB3005" t="str">
            <v>Sales call carried out for HMR update</v>
          </cell>
        </row>
        <row r="3006">
          <cell r="A3006">
            <v>45910.706250000003</v>
          </cell>
          <cell r="B3006">
            <v>3845</v>
          </cell>
          <cell r="F3006" t="str">
            <v>CC-01794447</v>
          </cell>
          <cell r="J3006" t="str">
            <v>Sales Call</v>
          </cell>
          <cell r="R3006" t="str">
            <v>BVHD163331</v>
          </cell>
          <cell r="AB3006" t="str">
            <v>Sales call carried out for HMR update</v>
          </cell>
        </row>
        <row r="3007">
          <cell r="A3007">
            <v>45910.703472222223</v>
          </cell>
          <cell r="B3007">
            <v>275</v>
          </cell>
          <cell r="F3007" t="str">
            <v>CC-01794435</v>
          </cell>
          <cell r="J3007" t="str">
            <v>Sales Call</v>
          </cell>
          <cell r="R3007" t="str">
            <v>BWHD164019</v>
          </cell>
          <cell r="AB3007" t="str">
            <v>Sales call carried out for HMR update</v>
          </cell>
        </row>
        <row r="3008">
          <cell r="A3008">
            <v>45910.701388888891</v>
          </cell>
          <cell r="B3008">
            <v>2085</v>
          </cell>
          <cell r="F3008" t="str">
            <v>CC-01794426</v>
          </cell>
          <cell r="J3008" t="str">
            <v>Sales Call</v>
          </cell>
          <cell r="R3008" t="str">
            <v>BWID231694</v>
          </cell>
          <cell r="AB3008" t="str">
            <v>Sales call carried out for HMR update</v>
          </cell>
        </row>
        <row r="3009">
          <cell r="A3009">
            <v>45910.697916666664</v>
          </cell>
          <cell r="B3009">
            <v>2270</v>
          </cell>
          <cell r="F3009" t="str">
            <v>CC-01794416</v>
          </cell>
          <cell r="J3009" t="str">
            <v>Sales Call</v>
          </cell>
          <cell r="R3009" t="str">
            <v>BXCD164420</v>
          </cell>
          <cell r="AB3009" t="str">
            <v>Sales call carried out for HMR update</v>
          </cell>
        </row>
        <row r="3010">
          <cell r="A3010">
            <v>45910.691666666666</v>
          </cell>
          <cell r="B3010">
            <v>625</v>
          </cell>
          <cell r="F3010" t="str">
            <v>CC-01794396</v>
          </cell>
          <cell r="J3010" t="str">
            <v>Sales Call</v>
          </cell>
          <cell r="R3010" t="str">
            <v>BXCD164464</v>
          </cell>
          <cell r="AB3010" t="str">
            <v>Sales call carried out for HMR update</v>
          </cell>
        </row>
        <row r="3011">
          <cell r="A3011">
            <v>45910.684027777781</v>
          </cell>
          <cell r="B3011">
            <v>1550</v>
          </cell>
          <cell r="F3011" t="str">
            <v>CC-01794362</v>
          </cell>
          <cell r="J3011" t="str">
            <v>Sales Call</v>
          </cell>
          <cell r="R3011" t="str">
            <v>BXAD164301</v>
          </cell>
          <cell r="AB3011" t="str">
            <v>Sales call carried out for HMR update</v>
          </cell>
        </row>
        <row r="3012">
          <cell r="A3012">
            <v>45910.680555555555</v>
          </cell>
          <cell r="B3012">
            <v>1350</v>
          </cell>
          <cell r="F3012" t="str">
            <v>CC-01794350</v>
          </cell>
          <cell r="J3012" t="str">
            <v>Sales Call</v>
          </cell>
          <cell r="R3012" t="str">
            <v>BXAD231957</v>
          </cell>
          <cell r="AB3012" t="str">
            <v>Sales call carried out for HMR update</v>
          </cell>
        </row>
        <row r="3013">
          <cell r="A3013">
            <v>45910.677777777775</v>
          </cell>
          <cell r="B3013">
            <v>300</v>
          </cell>
          <cell r="F3013" t="str">
            <v>CC-01794342</v>
          </cell>
          <cell r="J3013" t="str">
            <v>Sales Call</v>
          </cell>
          <cell r="R3013" t="str">
            <v>BXCD164415</v>
          </cell>
          <cell r="AB3013" t="str">
            <v>Sales call carried out for HMR update</v>
          </cell>
        </row>
        <row r="3014">
          <cell r="A3014">
            <v>45910.675694444442</v>
          </cell>
          <cell r="B3014">
            <v>1760</v>
          </cell>
          <cell r="F3014" t="str">
            <v>CC-01794336</v>
          </cell>
          <cell r="J3014" t="str">
            <v>Sales Call</v>
          </cell>
          <cell r="R3014" t="str">
            <v>BXLD164272</v>
          </cell>
          <cell r="AB3014" t="str">
            <v>Sales call carried out for HMR update</v>
          </cell>
        </row>
        <row r="3015">
          <cell r="A3015">
            <v>45910.672222222223</v>
          </cell>
          <cell r="B3015">
            <v>1745</v>
          </cell>
          <cell r="F3015" t="str">
            <v>CC-01794326</v>
          </cell>
          <cell r="J3015" t="str">
            <v>Sales Call</v>
          </cell>
          <cell r="R3015" t="str">
            <v>BWHD164003</v>
          </cell>
          <cell r="AB3015" t="str">
            <v>Sales call carried out for HMR update</v>
          </cell>
        </row>
        <row r="3016">
          <cell r="A3016">
            <v>45910.669444444444</v>
          </cell>
          <cell r="B3016">
            <v>1670</v>
          </cell>
          <cell r="F3016" t="str">
            <v>CC-01794321</v>
          </cell>
          <cell r="J3016" t="str">
            <v>Sales Call</v>
          </cell>
          <cell r="R3016" t="str">
            <v>BWHD163991</v>
          </cell>
          <cell r="AB3016" t="str">
            <v>Sales call carried out for HMR update</v>
          </cell>
        </row>
        <row r="3017">
          <cell r="A3017">
            <v>45910.666666666664</v>
          </cell>
          <cell r="B3017">
            <v>2220</v>
          </cell>
          <cell r="F3017" t="str">
            <v>CC-01794312</v>
          </cell>
          <cell r="J3017" t="str">
            <v>Sales Call</v>
          </cell>
          <cell r="R3017" t="str">
            <v>BXJD231746</v>
          </cell>
          <cell r="AB3017" t="str">
            <v>Sales call carried out for HMR update</v>
          </cell>
        </row>
        <row r="3018">
          <cell r="A3018">
            <v>45910.663888888892</v>
          </cell>
          <cell r="B3018">
            <v>2365</v>
          </cell>
          <cell r="F3018" t="str">
            <v>CC-01794305</v>
          </cell>
          <cell r="J3018" t="str">
            <v>Sales Call</v>
          </cell>
          <cell r="R3018" t="str">
            <v>BWID164050</v>
          </cell>
          <cell r="AB3018" t="str">
            <v>Sales call carried out for HMR update</v>
          </cell>
        </row>
        <row r="3019">
          <cell r="A3019">
            <v>45910.661805555559</v>
          </cell>
          <cell r="B3019">
            <v>1955</v>
          </cell>
          <cell r="F3019" t="str">
            <v>CC-01794296</v>
          </cell>
          <cell r="J3019" t="str">
            <v>Sales Call</v>
          </cell>
          <cell r="R3019" t="str">
            <v>BXLD121932</v>
          </cell>
          <cell r="AB3019" t="str">
            <v>Sales call carried out for HMR update</v>
          </cell>
        </row>
        <row r="3020">
          <cell r="A3020">
            <v>45910.65902777778</v>
          </cell>
          <cell r="B3020">
            <v>1710</v>
          </cell>
          <cell r="F3020" t="str">
            <v>CC-01794284</v>
          </cell>
          <cell r="J3020" t="str">
            <v>Sales Call</v>
          </cell>
          <cell r="R3020" t="str">
            <v>BXAD121939</v>
          </cell>
          <cell r="AB3020" t="str">
            <v>Sales call carried out for HMR update</v>
          </cell>
        </row>
        <row r="3021">
          <cell r="A3021">
            <v>45910.65625</v>
          </cell>
          <cell r="B3021">
            <v>2080</v>
          </cell>
          <cell r="F3021" t="str">
            <v>CC-01794278</v>
          </cell>
          <cell r="J3021" t="str">
            <v>Sales Call</v>
          </cell>
          <cell r="R3021" t="str">
            <v>BWID231682</v>
          </cell>
          <cell r="AB3021" t="str">
            <v>Sales call carried out for HMR update</v>
          </cell>
        </row>
        <row r="3022">
          <cell r="A3022">
            <v>45910.65347222222</v>
          </cell>
          <cell r="B3022">
            <v>1875</v>
          </cell>
          <cell r="F3022" t="str">
            <v>CC-01794269</v>
          </cell>
          <cell r="J3022" t="str">
            <v>Sales Call</v>
          </cell>
          <cell r="R3022" t="str">
            <v>BXLD164263</v>
          </cell>
          <cell r="AB3022" t="str">
            <v>Sales call carried out for HMR update</v>
          </cell>
        </row>
        <row r="3023">
          <cell r="A3023">
            <v>45910.651388888888</v>
          </cell>
          <cell r="B3023">
            <v>1800</v>
          </cell>
          <cell r="F3023" t="str">
            <v>CC-01794265</v>
          </cell>
          <cell r="J3023" t="str">
            <v>Sales Call</v>
          </cell>
          <cell r="R3023" t="str">
            <v>BXKD164219</v>
          </cell>
          <cell r="AB3023" t="str">
            <v>Sales call carried out for HMR update</v>
          </cell>
        </row>
        <row r="3024">
          <cell r="A3024">
            <v>45910.648611111108</v>
          </cell>
          <cell r="B3024">
            <v>1675</v>
          </cell>
          <cell r="F3024" t="str">
            <v>CC-01794258</v>
          </cell>
          <cell r="J3024" t="str">
            <v>Sales Call</v>
          </cell>
          <cell r="R3024" t="str">
            <v>BXAD164288</v>
          </cell>
          <cell r="AB3024" t="str">
            <v>Sales call carried out for HMR update</v>
          </cell>
        </row>
        <row r="3025">
          <cell r="A3025">
            <v>45910.645833333336</v>
          </cell>
          <cell r="B3025">
            <v>4065</v>
          </cell>
          <cell r="F3025" t="str">
            <v>CC-01794248</v>
          </cell>
          <cell r="J3025" t="str">
            <v>Sales Call</v>
          </cell>
          <cell r="R3025" t="str">
            <v>BXKD164206</v>
          </cell>
          <cell r="AB3025" t="str">
            <v>Sales call carried out for HMR update</v>
          </cell>
        </row>
        <row r="3026">
          <cell r="A3026">
            <v>45910.643055555556</v>
          </cell>
          <cell r="B3026">
            <v>3420</v>
          </cell>
          <cell r="F3026" t="str">
            <v>CC-01794237</v>
          </cell>
          <cell r="J3026" t="str">
            <v>Sales Call</v>
          </cell>
          <cell r="R3026" t="str">
            <v>BWED163871</v>
          </cell>
          <cell r="AB3026" t="str">
            <v>Sales call carried out for HMR update</v>
          </cell>
        </row>
        <row r="3027">
          <cell r="A3027">
            <v>45910.640972222223</v>
          </cell>
          <cell r="B3027">
            <v>3680</v>
          </cell>
          <cell r="F3027" t="str">
            <v>CC-01794231</v>
          </cell>
          <cell r="J3027" t="str">
            <v>Sales Call</v>
          </cell>
          <cell r="R3027" t="str">
            <v>BWED163867</v>
          </cell>
          <cell r="AB3027" t="str">
            <v>Sales call carried out for HMR update</v>
          </cell>
        </row>
        <row r="3028">
          <cell r="A3028">
            <v>45910.638194444444</v>
          </cell>
          <cell r="B3028">
            <v>1200</v>
          </cell>
          <cell r="F3028" t="str">
            <v>CC-01794224</v>
          </cell>
          <cell r="J3028" t="str">
            <v>Sales Call</v>
          </cell>
          <cell r="R3028" t="str">
            <v>BXLL153793</v>
          </cell>
          <cell r="AB3028" t="str">
            <v>Sales call carried out for HMR update</v>
          </cell>
        </row>
        <row r="3029">
          <cell r="A3029">
            <v>45910.635416666664</v>
          </cell>
          <cell r="B3029">
            <v>2490</v>
          </cell>
          <cell r="F3029" t="str">
            <v>CC-01794216</v>
          </cell>
          <cell r="J3029" t="str">
            <v>Sales Call</v>
          </cell>
          <cell r="R3029" t="str">
            <v>BXKD164199</v>
          </cell>
          <cell r="AB3029" t="str">
            <v>Sales call carried out for HMR update</v>
          </cell>
        </row>
        <row r="3030">
          <cell r="A3030">
            <v>45910.633333333331</v>
          </cell>
          <cell r="B3030">
            <v>510</v>
          </cell>
          <cell r="F3030" t="str">
            <v>CC-01794210</v>
          </cell>
          <cell r="J3030" t="str">
            <v>Sales Call</v>
          </cell>
          <cell r="R3030" t="str">
            <v>BXKD121877</v>
          </cell>
          <cell r="AB3030" t="str">
            <v>Sales call carried out for HMR update</v>
          </cell>
        </row>
        <row r="3031">
          <cell r="A3031">
            <v>45910.630555555559</v>
          </cell>
          <cell r="B3031">
            <v>5100</v>
          </cell>
          <cell r="F3031" t="str">
            <v>CC-01794196</v>
          </cell>
          <cell r="J3031" t="str">
            <v>Sales Call</v>
          </cell>
          <cell r="R3031" t="str">
            <v>BXKD164191</v>
          </cell>
          <cell r="AB3031" t="str">
            <v>Sales call carried out for HMR update</v>
          </cell>
        </row>
        <row r="3032">
          <cell r="A3032">
            <v>45910.628472222219</v>
          </cell>
          <cell r="B3032">
            <v>1440</v>
          </cell>
          <cell r="F3032" t="str">
            <v>CC-01794187</v>
          </cell>
          <cell r="J3032" t="str">
            <v>Sales Call</v>
          </cell>
          <cell r="R3032" t="str">
            <v>BXKD164166</v>
          </cell>
          <cell r="AB3032" t="str">
            <v>Sales call carried out for HMR update</v>
          </cell>
        </row>
        <row r="3033">
          <cell r="A3033">
            <v>45910.625</v>
          </cell>
          <cell r="B3033">
            <v>2980</v>
          </cell>
          <cell r="F3033" t="str">
            <v>CC-01794176</v>
          </cell>
          <cell r="J3033" t="str">
            <v>Sales Call</v>
          </cell>
          <cell r="R3033" t="str">
            <v>BWID164096</v>
          </cell>
          <cell r="AB3033" t="str">
            <v>Sales call carried out for HMR update</v>
          </cell>
        </row>
        <row r="3034">
          <cell r="A3034">
            <v>45910.62222222222</v>
          </cell>
          <cell r="B3034">
            <v>210</v>
          </cell>
          <cell r="F3034" t="str">
            <v>CC-01794168</v>
          </cell>
          <cell r="J3034" t="str">
            <v>Sales Call</v>
          </cell>
          <cell r="R3034" t="str">
            <v>BXKS035317</v>
          </cell>
          <cell r="AB3034" t="str">
            <v>Sales call carried out for HMR update</v>
          </cell>
        </row>
        <row r="3035">
          <cell r="A3035">
            <v>45910.611111111109</v>
          </cell>
          <cell r="B3035">
            <v>1490</v>
          </cell>
          <cell r="F3035" t="str">
            <v>CC-01794127</v>
          </cell>
          <cell r="J3035" t="str">
            <v>Sales Call</v>
          </cell>
          <cell r="R3035" t="str">
            <v>BXKD164174</v>
          </cell>
          <cell r="AB3035" t="str">
            <v>Sales call carried out for HMR update</v>
          </cell>
        </row>
        <row r="3036">
          <cell r="A3036">
            <v>45910.60833333333</v>
          </cell>
          <cell r="B3036">
            <v>190</v>
          </cell>
          <cell r="F3036" t="str">
            <v>CC-01794122</v>
          </cell>
          <cell r="J3036" t="str">
            <v>Sales Call</v>
          </cell>
          <cell r="R3036" t="str">
            <v>BXJD121862</v>
          </cell>
          <cell r="AB3036" t="str">
            <v>Sales call carried out for HMR update</v>
          </cell>
        </row>
        <row r="3037">
          <cell r="A3037">
            <v>45910.604861111111</v>
          </cell>
          <cell r="B3037">
            <v>260</v>
          </cell>
          <cell r="F3037" t="str">
            <v>CC-01794112</v>
          </cell>
          <cell r="J3037" t="str">
            <v>Sales Call</v>
          </cell>
          <cell r="R3037" t="str">
            <v>BXKD231832</v>
          </cell>
          <cell r="AB3037" t="str">
            <v>Sales call carried out for HMR update</v>
          </cell>
        </row>
        <row r="3038">
          <cell r="A3038">
            <v>45910.601388888892</v>
          </cell>
          <cell r="B3038">
            <v>2100</v>
          </cell>
          <cell r="F3038" t="str">
            <v>CC-01794102</v>
          </cell>
          <cell r="J3038" t="str">
            <v>Sales Call</v>
          </cell>
          <cell r="R3038" t="str">
            <v>BWHD164039</v>
          </cell>
          <cell r="AB3038" t="str">
            <v>Sales call carried out for HMR update</v>
          </cell>
        </row>
        <row r="3039">
          <cell r="A3039">
            <v>45910.599305555559</v>
          </cell>
          <cell r="B3039">
            <v>2995</v>
          </cell>
          <cell r="F3039" t="str">
            <v>CC-01794087</v>
          </cell>
          <cell r="J3039" t="str">
            <v>Sales Call</v>
          </cell>
          <cell r="R3039" t="str">
            <v>BXJD164132</v>
          </cell>
          <cell r="AB3039" t="str">
            <v>Sales call carried out for HMR update</v>
          </cell>
        </row>
        <row r="3040">
          <cell r="A3040">
            <v>45910.597222222219</v>
          </cell>
          <cell r="B3040">
            <v>2960</v>
          </cell>
          <cell r="F3040" t="str">
            <v>CC-01794076</v>
          </cell>
          <cell r="J3040" t="str">
            <v>Sales Call</v>
          </cell>
          <cell r="R3040" t="str">
            <v>BXJD164130</v>
          </cell>
          <cell r="AB3040" t="str">
            <v>Sales call carried out for HMR update</v>
          </cell>
        </row>
        <row r="3041">
          <cell r="A3041">
            <v>45910.594444444447</v>
          </cell>
          <cell r="B3041">
            <v>310</v>
          </cell>
          <cell r="F3041" t="str">
            <v>CC-01794064</v>
          </cell>
          <cell r="J3041" t="str">
            <v>Sales Call</v>
          </cell>
          <cell r="R3041" t="str">
            <v>BXKD231814</v>
          </cell>
          <cell r="AB3041" t="str">
            <v>Sales call carried out for HMR update</v>
          </cell>
        </row>
        <row r="3042">
          <cell r="A3042">
            <v>45910.591666666667</v>
          </cell>
          <cell r="B3042">
            <v>330</v>
          </cell>
          <cell r="F3042" t="str">
            <v>CC-01794046</v>
          </cell>
          <cell r="J3042" t="str">
            <v>Sales Call</v>
          </cell>
          <cell r="R3042" t="str">
            <v>BXKD121881</v>
          </cell>
          <cell r="AB3042" t="str">
            <v>Sales call carried out for HMR update</v>
          </cell>
        </row>
        <row r="3043">
          <cell r="A3043">
            <v>45910.588888888888</v>
          </cell>
          <cell r="B3043">
            <v>3135</v>
          </cell>
          <cell r="F3043" t="str">
            <v>CC-01794036</v>
          </cell>
          <cell r="J3043" t="str">
            <v>Sales Call</v>
          </cell>
          <cell r="R3043" t="str">
            <v>BXJD164143</v>
          </cell>
          <cell r="AB3043" t="str">
            <v>Sales call carried out for HMR update</v>
          </cell>
        </row>
        <row r="3044">
          <cell r="A3044">
            <v>45910.586805555555</v>
          </cell>
          <cell r="B3044">
            <v>1335</v>
          </cell>
          <cell r="F3044" t="str">
            <v>CC-01794028</v>
          </cell>
          <cell r="J3044" t="str">
            <v>Sales Call</v>
          </cell>
          <cell r="R3044" t="str">
            <v>BXJD121872</v>
          </cell>
          <cell r="AB3044" t="str">
            <v>Sales call carried out for HMR update</v>
          </cell>
        </row>
        <row r="3045">
          <cell r="A3045">
            <v>45910.584027777775</v>
          </cell>
          <cell r="B3045">
            <v>1410</v>
          </cell>
          <cell r="F3045" t="str">
            <v>CC-01794019</v>
          </cell>
          <cell r="J3045" t="str">
            <v>Sales Call</v>
          </cell>
          <cell r="R3045" t="str">
            <v>BWID164076</v>
          </cell>
          <cell r="AB3045" t="str">
            <v>Sales call carried out for HMR update</v>
          </cell>
        </row>
        <row r="3046">
          <cell r="A3046">
            <v>45910.581944444442</v>
          </cell>
          <cell r="B3046">
            <v>1275</v>
          </cell>
          <cell r="F3046" t="str">
            <v>CC-01794014</v>
          </cell>
          <cell r="J3046" t="str">
            <v>Sales Call</v>
          </cell>
          <cell r="R3046" t="str">
            <v>BWID164091</v>
          </cell>
          <cell r="AB3046" t="str">
            <v>Sales call carried out for HMR update</v>
          </cell>
        </row>
        <row r="3047">
          <cell r="A3047">
            <v>45910.57916666667</v>
          </cell>
          <cell r="B3047">
            <v>3300</v>
          </cell>
          <cell r="F3047" t="str">
            <v>CC-01794002</v>
          </cell>
          <cell r="J3047" t="str">
            <v>Sales Call</v>
          </cell>
          <cell r="R3047" t="str">
            <v>BWID164054</v>
          </cell>
          <cell r="AB3047" t="str">
            <v>Sales call carried out for HMR update</v>
          </cell>
        </row>
        <row r="3048">
          <cell r="A3048">
            <v>45910.576388888891</v>
          </cell>
          <cell r="B3048">
            <v>4580</v>
          </cell>
          <cell r="F3048" t="str">
            <v>CC-01793992</v>
          </cell>
          <cell r="J3048" t="str">
            <v>Sales Call</v>
          </cell>
          <cell r="R3048" t="str">
            <v>BWED163889</v>
          </cell>
          <cell r="AB3048" t="str">
            <v>Sales call carried out for HMR update</v>
          </cell>
        </row>
        <row r="3049">
          <cell r="A3049">
            <v>45910.572222222225</v>
          </cell>
          <cell r="B3049">
            <v>1400</v>
          </cell>
          <cell r="F3049" t="str">
            <v>CC-01793969</v>
          </cell>
          <cell r="J3049" t="str">
            <v>Sales Call</v>
          </cell>
          <cell r="R3049" t="str">
            <v>BWID164086</v>
          </cell>
          <cell r="AB3049" t="str">
            <v>Sales call carried out for HMR update</v>
          </cell>
        </row>
        <row r="3050">
          <cell r="A3050">
            <v>45910.569444444445</v>
          </cell>
          <cell r="B3050">
            <v>2035</v>
          </cell>
          <cell r="F3050" t="str">
            <v>CC-01793962</v>
          </cell>
          <cell r="J3050" t="str">
            <v>Sales Call</v>
          </cell>
          <cell r="R3050" t="str">
            <v>BWID220970</v>
          </cell>
          <cell r="AB3050" t="str">
            <v>Sales call carried out for HMR update</v>
          </cell>
        </row>
        <row r="3051">
          <cell r="A3051">
            <v>45910.566666666666</v>
          </cell>
          <cell r="B3051">
            <v>5325</v>
          </cell>
          <cell r="F3051" t="str">
            <v>CC-01793954</v>
          </cell>
          <cell r="J3051" t="str">
            <v>Sales Call</v>
          </cell>
          <cell r="R3051" t="str">
            <v>BWHD231642</v>
          </cell>
          <cell r="AB3051" t="str">
            <v>Sales call carried out for HMR update</v>
          </cell>
        </row>
        <row r="3052">
          <cell r="A3052">
            <v>45910.563888888886</v>
          </cell>
          <cell r="B3052">
            <v>4000</v>
          </cell>
          <cell r="F3052" t="str">
            <v>CC-01793946</v>
          </cell>
          <cell r="J3052" t="str">
            <v>Sales Call</v>
          </cell>
          <cell r="R3052" t="str">
            <v>BWHD163996</v>
          </cell>
          <cell r="AB3052" t="str">
            <v>Sales call carried out for HMR update</v>
          </cell>
        </row>
        <row r="3053">
          <cell r="A3053">
            <v>45910.561111111114</v>
          </cell>
          <cell r="B3053">
            <v>3770</v>
          </cell>
          <cell r="F3053" t="str">
            <v>CC-01793939</v>
          </cell>
          <cell r="J3053" t="str">
            <v>Sales Call</v>
          </cell>
          <cell r="R3053" t="str">
            <v>BWHD164004</v>
          </cell>
          <cell r="AB3053" t="str">
            <v>Sales call carried out for HMR update</v>
          </cell>
        </row>
        <row r="3054">
          <cell r="A3054">
            <v>45910.558333333334</v>
          </cell>
          <cell r="B3054">
            <v>2415</v>
          </cell>
          <cell r="F3054" t="str">
            <v>CC-01793935</v>
          </cell>
          <cell r="J3054" t="str">
            <v>Sales Call</v>
          </cell>
          <cell r="R3054" t="str">
            <v>BWHD121813</v>
          </cell>
          <cell r="AB3054" t="str">
            <v>Sales call carried out for HMR update</v>
          </cell>
        </row>
        <row r="3055">
          <cell r="A3055">
            <v>45910.555555555555</v>
          </cell>
          <cell r="B3055">
            <v>1640</v>
          </cell>
          <cell r="F3055" t="str">
            <v>CC-01793925</v>
          </cell>
          <cell r="J3055" t="str">
            <v>Sales Call</v>
          </cell>
          <cell r="R3055" t="str">
            <v>BWFD163931</v>
          </cell>
          <cell r="AB3055" t="str">
            <v>Sales call carried out for HMR update</v>
          </cell>
        </row>
        <row r="3056">
          <cell r="A3056">
            <v>45910.552777777775</v>
          </cell>
          <cell r="B3056">
            <v>3995</v>
          </cell>
          <cell r="F3056" t="str">
            <v>CC-01793920</v>
          </cell>
          <cell r="J3056" t="str">
            <v>Sales Call</v>
          </cell>
          <cell r="R3056" t="str">
            <v>BWHD164015</v>
          </cell>
          <cell r="AB3056" t="str">
            <v>Sales call carried out for HMR update</v>
          </cell>
        </row>
        <row r="3057">
          <cell r="A3057">
            <v>45910.549305555556</v>
          </cell>
          <cell r="B3057">
            <v>2300</v>
          </cell>
          <cell r="F3057" t="str">
            <v>CC-01793905</v>
          </cell>
          <cell r="J3057" t="str">
            <v>Sales Call</v>
          </cell>
          <cell r="R3057" t="str">
            <v>BWFD163947</v>
          </cell>
          <cell r="AB3057" t="str">
            <v>Sales call carried out for HMR update</v>
          </cell>
        </row>
        <row r="3058">
          <cell r="A3058">
            <v>45910.546527777777</v>
          </cell>
          <cell r="B3058">
            <v>1450</v>
          </cell>
          <cell r="F3058" t="str">
            <v>CC-01793894</v>
          </cell>
          <cell r="J3058" t="str">
            <v>Sales Call</v>
          </cell>
          <cell r="R3058" t="str">
            <v>BWFD163937</v>
          </cell>
          <cell r="AB3058" t="str">
            <v>Sales call carried out for HMR update</v>
          </cell>
        </row>
        <row r="3059">
          <cell r="A3059">
            <v>45910.544444444444</v>
          </cell>
          <cell r="B3059">
            <v>3770</v>
          </cell>
          <cell r="F3059" t="str">
            <v>CC-01793884</v>
          </cell>
          <cell r="J3059" t="str">
            <v>Sales Call</v>
          </cell>
          <cell r="R3059" t="str">
            <v>BWFD163940</v>
          </cell>
          <cell r="AB3059" t="str">
            <v>Sales call carried out for HMR update</v>
          </cell>
        </row>
        <row r="3060">
          <cell r="A3060">
            <v>45910.541666666664</v>
          </cell>
          <cell r="B3060">
            <v>3900</v>
          </cell>
          <cell r="F3060" t="str">
            <v>CC-01793872</v>
          </cell>
          <cell r="J3060" t="str">
            <v>Sales Call</v>
          </cell>
          <cell r="R3060" t="str">
            <v>BWED163893</v>
          </cell>
          <cell r="AB3060" t="str">
            <v>Sales call carried out for HMR update</v>
          </cell>
        </row>
        <row r="3061">
          <cell r="A3061">
            <v>45910.538888888892</v>
          </cell>
          <cell r="B3061">
            <v>2910</v>
          </cell>
          <cell r="F3061" t="str">
            <v>CC-01793860</v>
          </cell>
          <cell r="J3061" t="str">
            <v>Sales Call</v>
          </cell>
          <cell r="R3061" t="str">
            <v>BWGD163984</v>
          </cell>
          <cell r="AB3061" t="str">
            <v>Sales call carried out for HMR update</v>
          </cell>
        </row>
        <row r="3062">
          <cell r="A3062">
            <v>45910.536111111112</v>
          </cell>
          <cell r="B3062">
            <v>1350</v>
          </cell>
          <cell r="F3062" t="str">
            <v>CC-01793849</v>
          </cell>
          <cell r="J3062" t="str">
            <v>Sales Call</v>
          </cell>
          <cell r="R3062" t="str">
            <v>BWFD121755</v>
          </cell>
          <cell r="AB3062" t="str">
            <v>Sales call carried out for HMR update</v>
          </cell>
        </row>
        <row r="3063">
          <cell r="A3063">
            <v>45910.533333333333</v>
          </cell>
          <cell r="B3063">
            <v>1920</v>
          </cell>
          <cell r="F3063" t="str">
            <v>CC-01793837</v>
          </cell>
          <cell r="J3063" t="str">
            <v>Sales Call</v>
          </cell>
          <cell r="R3063" t="str">
            <v>BWLS031915</v>
          </cell>
          <cell r="AB3063" t="str">
            <v>Sales call carried out for HMR update</v>
          </cell>
        </row>
        <row r="3064">
          <cell r="A3064">
            <v>45910.382638888892</v>
          </cell>
          <cell r="B3064">
            <v>603</v>
          </cell>
          <cell r="F3064" t="str">
            <v>CC-01793421</v>
          </cell>
          <cell r="J3064" t="str">
            <v>Complaint - Breakdown</v>
          </cell>
          <cell r="R3064" t="str">
            <v>BYKD164879</v>
          </cell>
          <cell r="AB3064" t="str">
            <v>Attend the site as per joint inspection will ashok leyland engineer for the issue of unit tripping over every one hour operation. As per previous report for the water temperatures sensor pin broken during fitment of new fan assembly AL engineer has replaced the sensor by the new under FOC basis. Aslo some dust particles found in diesel fuel stainer and diesel filter be new. During operator load idle RPM found below the 1250 so we load adjusted the FIP lever and maintain the idle RPM on 1200 to avoid taking load while operational condition during maseing and rod opening time. After doing these work unit running in ok condition without tripping. Also all parameters are found in normal idle RPM 1500 at 190 PSI drilling RPM 1500 @180 PSI and flushing RPM found 2100 @90 PSI. The diesel tank cleaned and remitted the diesel tank full. We suggest the customer if any foreign practical found in fuel the re clean the diesel tank to avoid any restriction in the fuel line. The unit checked two hours on operation unit run satisfactory without training. No parts have been changed.</v>
          </cell>
        </row>
        <row r="3065">
          <cell r="A3065">
            <v>45910.298611111109</v>
          </cell>
          <cell r="B3065">
            <v>4054</v>
          </cell>
          <cell r="F3065" t="str">
            <v>CC-01793364</v>
          </cell>
          <cell r="J3065" t="str">
            <v>Schedule Service - AMC</v>
          </cell>
          <cell r="R3065" t="str">
            <v>BWAS032167</v>
          </cell>
          <cell r="AB3065" t="str">
            <v>AMC visit carried out</v>
          </cell>
        </row>
        <row r="3066">
          <cell r="A3066">
            <v>45910.286111111112</v>
          </cell>
          <cell r="B3066">
            <v>26688</v>
          </cell>
          <cell r="F3066" t="str">
            <v>CC-01793270</v>
          </cell>
          <cell r="J3066" t="str">
            <v>Schedule Service - AMC</v>
          </cell>
          <cell r="R3066" t="str">
            <v>BUCS034287</v>
          </cell>
          <cell r="AB3066" t="str">
            <v>AMC visit carried out</v>
          </cell>
        </row>
        <row r="3067">
          <cell r="A3067">
            <v>45910.282638888886</v>
          </cell>
          <cell r="B3067">
            <v>7596</v>
          </cell>
          <cell r="F3067" t="str">
            <v>CC-01793246</v>
          </cell>
          <cell r="J3067" t="str">
            <v>Schedule Service - AMC</v>
          </cell>
          <cell r="R3067" t="str">
            <v>BWLS031873</v>
          </cell>
          <cell r="AB3067" t="str">
            <v>AMC visit carried out</v>
          </cell>
        </row>
        <row r="3068">
          <cell r="A3068">
            <v>45910.282638888886</v>
          </cell>
          <cell r="B3068">
            <v>2935</v>
          </cell>
          <cell r="F3068" t="str">
            <v>CC-01793245</v>
          </cell>
          <cell r="J3068" t="str">
            <v>Schedule Service - AMC</v>
          </cell>
          <cell r="R3068" t="str">
            <v>BWLC379048</v>
          </cell>
          <cell r="AB3068" t="str">
            <v>AMC visit carried out</v>
          </cell>
        </row>
        <row r="3069">
          <cell r="A3069">
            <v>45910.282638888886</v>
          </cell>
          <cell r="B3069">
            <v>9798</v>
          </cell>
          <cell r="F3069" t="str">
            <v>CC-01793244</v>
          </cell>
          <cell r="J3069" t="str">
            <v>Schedule Service - AMC</v>
          </cell>
          <cell r="R3069" t="str">
            <v>BWLS040546</v>
          </cell>
          <cell r="AB3069" t="str">
            <v>AMC visit carried out</v>
          </cell>
        </row>
        <row r="3070">
          <cell r="A3070">
            <v>45910.279861111114</v>
          </cell>
          <cell r="B3070">
            <v>30111</v>
          </cell>
          <cell r="F3070" t="str">
            <v>CC-01793223</v>
          </cell>
          <cell r="J3070" t="str">
            <v>Schedule Service - AMC</v>
          </cell>
          <cell r="R3070" t="str">
            <v>BUBS033778</v>
          </cell>
          <cell r="AB3070" t="str">
            <v>Attend the site for schedule service Total oil drain 110 lit,change parts oil 114 lit , spine on oil filter 2nos, oil filter 75 lpm 1 nos fitted the parts and start the unit unit running good condition</v>
          </cell>
        </row>
        <row r="3071">
          <cell r="A3071">
            <v>45909.732638888891</v>
          </cell>
          <cell r="B3071">
            <v>3250</v>
          </cell>
          <cell r="F3071" t="str">
            <v>CC-01793026</v>
          </cell>
          <cell r="J3071" t="str">
            <v>Sales Call</v>
          </cell>
          <cell r="R3071" t="str">
            <v>BVIL161084</v>
          </cell>
          <cell r="AB3071" t="str">
            <v>Sales call carried out for HMR update</v>
          </cell>
        </row>
        <row r="3072">
          <cell r="A3072">
            <v>45909.729861111111</v>
          </cell>
          <cell r="B3072">
            <v>660</v>
          </cell>
          <cell r="F3072" t="str">
            <v>CC-01793021</v>
          </cell>
          <cell r="J3072" t="str">
            <v>Sales Call</v>
          </cell>
          <cell r="R3072" t="str">
            <v>BVID163429</v>
          </cell>
          <cell r="AB3072" t="str">
            <v>Sales call carried out for HMR update</v>
          </cell>
        </row>
        <row r="3073">
          <cell r="A3073">
            <v>45909.725694444445</v>
          </cell>
          <cell r="B3073">
            <v>4740</v>
          </cell>
          <cell r="F3073" t="str">
            <v>CC-01793015</v>
          </cell>
          <cell r="J3073" t="str">
            <v>Sales Call</v>
          </cell>
          <cell r="R3073" t="str">
            <v>BVGD121497</v>
          </cell>
          <cell r="AB3073" t="str">
            <v>Sales call carried out for HMR update</v>
          </cell>
        </row>
        <row r="3074">
          <cell r="A3074">
            <v>45909.709027777775</v>
          </cell>
          <cell r="B3074">
            <v>1100</v>
          </cell>
          <cell r="F3074" t="str">
            <v>CC-01792998</v>
          </cell>
          <cell r="J3074" t="str">
            <v>Sales Call</v>
          </cell>
          <cell r="R3074" t="str">
            <v>BWLD163588</v>
          </cell>
          <cell r="AB3074" t="str">
            <v>Sales call carried out for HMR update</v>
          </cell>
        </row>
        <row r="3075">
          <cell r="A3075">
            <v>45909.705555555556</v>
          </cell>
          <cell r="B3075">
            <v>4090</v>
          </cell>
          <cell r="F3075" t="str">
            <v>CC-01792984</v>
          </cell>
          <cell r="J3075" t="str">
            <v>Sales Call</v>
          </cell>
          <cell r="R3075" t="str">
            <v>BVGD163301</v>
          </cell>
          <cell r="AB3075" t="str">
            <v>Sales call carried out for HMR update</v>
          </cell>
        </row>
        <row r="3076">
          <cell r="A3076">
            <v>45909.700694444444</v>
          </cell>
          <cell r="B3076">
            <v>1655</v>
          </cell>
          <cell r="F3076" t="str">
            <v>CC-01792972</v>
          </cell>
          <cell r="J3076" t="str">
            <v>Sales Call</v>
          </cell>
          <cell r="R3076" t="str">
            <v>BWJD163502</v>
          </cell>
          <cell r="AB3076" t="str">
            <v>Sales call carried out for HMR update</v>
          </cell>
        </row>
        <row r="3077">
          <cell r="A3077">
            <v>45909.645833333336</v>
          </cell>
          <cell r="B3077">
            <v>24081</v>
          </cell>
          <cell r="F3077" t="str">
            <v>CC-01792850</v>
          </cell>
          <cell r="J3077" t="str">
            <v>Schedule Service</v>
          </cell>
          <cell r="R3077" t="str">
            <v>BIFS040367</v>
          </cell>
          <cell r="AB3077" t="str">
            <v>Today we attend the customer site for sheudle service so we change parts during service:- air filter, oil filter and oil than start machine running ok</v>
          </cell>
        </row>
        <row r="3078">
          <cell r="A3078">
            <v>45909.620833333334</v>
          </cell>
          <cell r="B3078">
            <v>5515</v>
          </cell>
          <cell r="F3078" t="str">
            <v>CC-01792804</v>
          </cell>
          <cell r="J3078" t="str">
            <v>Sales Call</v>
          </cell>
          <cell r="R3078" t="str">
            <v>BVHD163388</v>
          </cell>
          <cell r="AB3078" t="str">
            <v>Sales call carried out for HMR update</v>
          </cell>
        </row>
        <row r="3079">
          <cell r="A3079">
            <v>45909.618055555555</v>
          </cell>
          <cell r="B3079">
            <v>4446</v>
          </cell>
          <cell r="F3079" t="str">
            <v>CC-01792795</v>
          </cell>
          <cell r="J3079" t="str">
            <v>Sales Call</v>
          </cell>
          <cell r="R3079" t="str">
            <v>BWLD231334</v>
          </cell>
          <cell r="AB3079" t="str">
            <v>Sales call carried out for HMR update</v>
          </cell>
        </row>
        <row r="3080">
          <cell r="A3080">
            <v>45909.615277777775</v>
          </cell>
          <cell r="B3080">
            <v>4465</v>
          </cell>
          <cell r="F3080" t="str">
            <v>CC-01792786</v>
          </cell>
          <cell r="J3080" t="str">
            <v>Sales Call</v>
          </cell>
          <cell r="R3080" t="str">
            <v>BWLD231345</v>
          </cell>
          <cell r="AB3080" t="str">
            <v>Sales call carried out for HMR update</v>
          </cell>
        </row>
        <row r="3081">
          <cell r="A3081">
            <v>45909.595138888886</v>
          </cell>
          <cell r="B3081">
            <v>2015</v>
          </cell>
          <cell r="F3081" t="str">
            <v>CC-01792725</v>
          </cell>
          <cell r="J3081" t="str">
            <v>Sales Call</v>
          </cell>
          <cell r="R3081" t="str">
            <v>BWCD121690</v>
          </cell>
          <cell r="AB3081" t="str">
            <v>Sales call carried out for HMR update</v>
          </cell>
        </row>
        <row r="3082">
          <cell r="A3082">
            <v>45909.591666666667</v>
          </cell>
          <cell r="B3082">
            <v>7055</v>
          </cell>
          <cell r="F3082" t="str">
            <v>CC-01792721</v>
          </cell>
          <cell r="J3082" t="str">
            <v>Sales Call</v>
          </cell>
          <cell r="R3082" t="str">
            <v>BRJD160605</v>
          </cell>
          <cell r="AB3082" t="str">
            <v>Sales call carried out for HMR update</v>
          </cell>
        </row>
        <row r="3083">
          <cell r="A3083">
            <v>45909.589583333334</v>
          </cell>
          <cell r="B3083">
            <v>5895</v>
          </cell>
          <cell r="F3083" t="str">
            <v>CC-01792713</v>
          </cell>
          <cell r="J3083" t="str">
            <v>Sales Call</v>
          </cell>
          <cell r="R3083" t="str">
            <v>BQCD160098</v>
          </cell>
          <cell r="AB3083" t="str">
            <v>Sales call carried out for HMR update</v>
          </cell>
        </row>
        <row r="3084">
          <cell r="A3084">
            <v>45909.586805555555</v>
          </cell>
          <cell r="B3084">
            <v>7000</v>
          </cell>
          <cell r="F3084" t="str">
            <v>CC-01792709</v>
          </cell>
          <cell r="J3084" t="str">
            <v>Sales Call</v>
          </cell>
          <cell r="R3084" t="str">
            <v>BRGD161212</v>
          </cell>
          <cell r="AB3084" t="str">
            <v>Sales call carried out for HMR update</v>
          </cell>
        </row>
        <row r="3085">
          <cell r="A3085">
            <v>45909.581944444442</v>
          </cell>
          <cell r="B3085">
            <v>1825</v>
          </cell>
          <cell r="F3085" t="str">
            <v>CC-01792701</v>
          </cell>
          <cell r="J3085" t="str">
            <v>Sales Call</v>
          </cell>
          <cell r="R3085" t="str">
            <v>BWBD163707</v>
          </cell>
          <cell r="AB3085" t="str">
            <v>Sales call carried out for HMR update</v>
          </cell>
        </row>
        <row r="3086">
          <cell r="A3086">
            <v>45909.578472222223</v>
          </cell>
          <cell r="B3086">
            <v>2160</v>
          </cell>
          <cell r="F3086" t="str">
            <v>CC-01792695</v>
          </cell>
          <cell r="J3086" t="str">
            <v>Sales Call</v>
          </cell>
          <cell r="R3086" t="str">
            <v>BWLD163608</v>
          </cell>
          <cell r="AB3086" t="str">
            <v>Sales call carried out for HMR update</v>
          </cell>
        </row>
        <row r="3087">
          <cell r="A3087">
            <v>45909.574999999997</v>
          </cell>
          <cell r="B3087">
            <v>4620</v>
          </cell>
          <cell r="F3087" t="str">
            <v>CC-01792691</v>
          </cell>
          <cell r="J3087" t="str">
            <v>Sales Call</v>
          </cell>
          <cell r="R3087" t="str">
            <v>BWAD163680</v>
          </cell>
          <cell r="AB3087" t="str">
            <v>Sales call carried out for HMR update</v>
          </cell>
        </row>
        <row r="3088">
          <cell r="A3088">
            <v>45909.571527777778</v>
          </cell>
          <cell r="B3088">
            <v>6620</v>
          </cell>
          <cell r="F3088" t="str">
            <v>CC-01792685</v>
          </cell>
          <cell r="J3088" t="str">
            <v>Sales Call</v>
          </cell>
          <cell r="R3088" t="str">
            <v>BVED163244</v>
          </cell>
          <cell r="AB3088" t="str">
            <v>Sales call carried out for HMR update</v>
          </cell>
        </row>
        <row r="3089">
          <cell r="A3089">
            <v>45909.568749999999</v>
          </cell>
          <cell r="B3089">
            <v>4685</v>
          </cell>
          <cell r="F3089" t="str">
            <v>CC-01792667</v>
          </cell>
          <cell r="J3089" t="str">
            <v>Sales Call</v>
          </cell>
          <cell r="R3089" t="str">
            <v>BWKD163543</v>
          </cell>
          <cell r="AB3089" t="str">
            <v>Sales call carried out for HMR update</v>
          </cell>
        </row>
        <row r="3090">
          <cell r="A3090">
            <v>45909.566666666666</v>
          </cell>
          <cell r="B3090">
            <v>2915</v>
          </cell>
          <cell r="F3090" t="str">
            <v>CC-01792653</v>
          </cell>
          <cell r="J3090" t="str">
            <v>Sales Call</v>
          </cell>
          <cell r="R3090" t="str">
            <v>BWKD163512</v>
          </cell>
          <cell r="AB3090" t="str">
            <v>Sales call carried out for HMR update</v>
          </cell>
        </row>
        <row r="3091">
          <cell r="A3091">
            <v>45909.563888888886</v>
          </cell>
          <cell r="B3091">
            <v>4250</v>
          </cell>
          <cell r="F3091" t="str">
            <v>CC-01792648</v>
          </cell>
          <cell r="J3091" t="str">
            <v>Sales Call</v>
          </cell>
          <cell r="R3091" t="str">
            <v>BVFD163261</v>
          </cell>
          <cell r="AB3091" t="str">
            <v>Sales call carried out for HMR update</v>
          </cell>
        </row>
        <row r="3092">
          <cell r="A3092">
            <v>45909.561111111114</v>
          </cell>
          <cell r="B3092">
            <v>4460</v>
          </cell>
          <cell r="F3092" t="str">
            <v>CC-01792644</v>
          </cell>
          <cell r="J3092" t="str">
            <v>Sales Call</v>
          </cell>
          <cell r="R3092" t="str">
            <v>BVGD163308</v>
          </cell>
          <cell r="AB3092" t="str">
            <v>Sales call carried out for HMR update</v>
          </cell>
        </row>
        <row r="3093">
          <cell r="A3093">
            <v>45909.559027777781</v>
          </cell>
          <cell r="B3093">
            <v>3090</v>
          </cell>
          <cell r="F3093" t="str">
            <v>CC-01792634</v>
          </cell>
          <cell r="J3093" t="str">
            <v>Sales Call</v>
          </cell>
          <cell r="R3093" t="str">
            <v>BVHD163336</v>
          </cell>
          <cell r="AB3093" t="str">
            <v>Sales call carried out for HMR update</v>
          </cell>
        </row>
        <row r="3094">
          <cell r="A3094">
            <v>45909.556250000001</v>
          </cell>
          <cell r="B3094">
            <v>3530</v>
          </cell>
          <cell r="F3094" t="str">
            <v>CC-01792628</v>
          </cell>
          <cell r="J3094" t="str">
            <v>Sales Call</v>
          </cell>
          <cell r="R3094" t="str">
            <v>BVHD163366</v>
          </cell>
          <cell r="AB3094" t="str">
            <v>Sales call carried out for HMR update</v>
          </cell>
        </row>
        <row r="3095">
          <cell r="A3095">
            <v>45909.552083333336</v>
          </cell>
          <cell r="B3095">
            <v>7330</v>
          </cell>
          <cell r="F3095" t="str">
            <v>CC-01792618</v>
          </cell>
          <cell r="J3095" t="str">
            <v>Sales Call</v>
          </cell>
          <cell r="R3095" t="str">
            <v>BUKD162491</v>
          </cell>
          <cell r="AB3095" t="str">
            <v>Sales call carried out for HMR update</v>
          </cell>
        </row>
        <row r="3096">
          <cell r="A3096">
            <v>45909.549305555556</v>
          </cell>
          <cell r="B3096">
            <v>6435</v>
          </cell>
          <cell r="F3096" t="str">
            <v>CC-01792612</v>
          </cell>
          <cell r="J3096" t="str">
            <v>Sales Call</v>
          </cell>
          <cell r="R3096" t="str">
            <v>BUKD162500</v>
          </cell>
          <cell r="AB3096" t="str">
            <v>Sales call carried out for HMR update</v>
          </cell>
        </row>
        <row r="3097">
          <cell r="A3097">
            <v>45909.546527777777</v>
          </cell>
          <cell r="B3097">
            <v>5790</v>
          </cell>
          <cell r="F3097" t="str">
            <v>CC-01792597</v>
          </cell>
          <cell r="J3097" t="str">
            <v>Sales Call</v>
          </cell>
          <cell r="R3097" t="str">
            <v>BQKD200046</v>
          </cell>
          <cell r="AB3097" t="str">
            <v>Sales call carried out for HMR update</v>
          </cell>
        </row>
        <row r="3098">
          <cell r="A3098">
            <v>45909.543749999997</v>
          </cell>
          <cell r="B3098">
            <v>14130</v>
          </cell>
          <cell r="F3098" t="str">
            <v>CC-01792587</v>
          </cell>
          <cell r="J3098" t="str">
            <v>Sales Call</v>
          </cell>
          <cell r="R3098" t="str">
            <v>BSCD161691</v>
          </cell>
          <cell r="AB3098" t="str">
            <v>Sales call carried out for HMR update</v>
          </cell>
        </row>
        <row r="3099">
          <cell r="A3099">
            <v>45909.541666666664</v>
          </cell>
          <cell r="B3099">
            <v>27025</v>
          </cell>
          <cell r="F3099" t="str">
            <v>CC-01792583</v>
          </cell>
          <cell r="J3099" t="str">
            <v>Sales Call</v>
          </cell>
          <cell r="R3099" t="str">
            <v>BMJD200014</v>
          </cell>
          <cell r="AB3099" t="str">
            <v>Sales call carried out for HMR update</v>
          </cell>
        </row>
        <row r="3100">
          <cell r="A3100">
            <v>45909.538194444445</v>
          </cell>
          <cell r="B3100">
            <v>496</v>
          </cell>
          <cell r="F3100" t="str">
            <v>CC-01792573</v>
          </cell>
          <cell r="J3100" t="str">
            <v>Sales Call</v>
          </cell>
          <cell r="R3100" t="str">
            <v>BSHD120743</v>
          </cell>
          <cell r="AB3100" t="str">
            <v>Sales call carried out for HMR update</v>
          </cell>
        </row>
        <row r="3101">
          <cell r="A3101">
            <v>45909.534722222219</v>
          </cell>
          <cell r="B3101">
            <v>496</v>
          </cell>
          <cell r="F3101" t="str">
            <v>CC-01792561</v>
          </cell>
          <cell r="J3101" t="str">
            <v>Sales Call</v>
          </cell>
          <cell r="R3101" t="str">
            <v>BSHD120746</v>
          </cell>
          <cell r="AB3101" t="str">
            <v>Sales call carried out for HMR update</v>
          </cell>
        </row>
        <row r="3102">
          <cell r="A3102">
            <v>45909.518750000003</v>
          </cell>
          <cell r="B3102">
            <v>8615</v>
          </cell>
          <cell r="F3102" t="str">
            <v>CC-01792488</v>
          </cell>
          <cell r="J3102" t="str">
            <v>Sales Call</v>
          </cell>
          <cell r="R3102" t="str">
            <v>BSFD161795</v>
          </cell>
          <cell r="AB3102" t="str">
            <v>Sales call carried out for HMR update</v>
          </cell>
        </row>
        <row r="3103">
          <cell r="A3103">
            <v>45909.515972222223</v>
          </cell>
          <cell r="B3103">
            <v>6005</v>
          </cell>
          <cell r="F3103" t="str">
            <v>CC-01792477</v>
          </cell>
          <cell r="J3103" t="str">
            <v>Sales Call</v>
          </cell>
          <cell r="R3103" t="str">
            <v>BTJD162038</v>
          </cell>
          <cell r="AB3103" t="str">
            <v>Sales call carried out for HMR update</v>
          </cell>
        </row>
        <row r="3104">
          <cell r="A3104">
            <v>45909.513194444444</v>
          </cell>
          <cell r="B3104">
            <v>6735</v>
          </cell>
          <cell r="F3104" t="str">
            <v>CC-01792466</v>
          </cell>
          <cell r="J3104" t="str">
            <v>Sales Call</v>
          </cell>
          <cell r="R3104" t="str">
            <v>BSKD200409</v>
          </cell>
          <cell r="AB3104" t="str">
            <v>Sales call carried out for HMR update</v>
          </cell>
        </row>
        <row r="3105">
          <cell r="A3105">
            <v>45909.511111111111</v>
          </cell>
          <cell r="B3105">
            <v>7310</v>
          </cell>
          <cell r="F3105" t="str">
            <v>CC-01792456</v>
          </cell>
          <cell r="J3105" t="str">
            <v>Sales Call</v>
          </cell>
          <cell r="R3105" t="str">
            <v>BVJD162972</v>
          </cell>
          <cell r="AB3105" t="str">
            <v>Sales call carried out for HMR update</v>
          </cell>
        </row>
        <row r="3106">
          <cell r="A3106">
            <v>45909.509027777778</v>
          </cell>
          <cell r="B3106">
            <v>9250</v>
          </cell>
          <cell r="F3106" t="str">
            <v>CC-01792448</v>
          </cell>
          <cell r="J3106" t="str">
            <v>Sales Call</v>
          </cell>
          <cell r="R3106" t="str">
            <v>BTCD162162</v>
          </cell>
          <cell r="AB3106" t="str">
            <v>Sales call carried out for HMR update</v>
          </cell>
        </row>
        <row r="3107">
          <cell r="A3107">
            <v>45909.505555555559</v>
          </cell>
          <cell r="B3107">
            <v>15280</v>
          </cell>
          <cell r="F3107" t="str">
            <v>CC-01792428</v>
          </cell>
          <cell r="J3107" t="str">
            <v>Sales Call</v>
          </cell>
          <cell r="R3107" t="str">
            <v>BTDD162169</v>
          </cell>
          <cell r="AB3107" t="str">
            <v>Sales call carried out for HMR update</v>
          </cell>
        </row>
        <row r="3108">
          <cell r="A3108">
            <v>45909.504166666666</v>
          </cell>
          <cell r="B3108">
            <v>1029</v>
          </cell>
          <cell r="F3108" t="str">
            <v>CC-01792424</v>
          </cell>
          <cell r="J3108" t="str">
            <v>Complaint - Running With Problem</v>
          </cell>
          <cell r="R3108" t="str">
            <v>BXGD164632</v>
          </cell>
          <cell r="AB3108" t="str">
            <v>We attended the customers site regarding a complaint of high drilling pressure. On inspection, it was observed that the pressure was increasing beyond the required level. We opened the pressure regulator and re-adjusted the pressure setting 1500 kgcmsq. After restarting the compressor, we found that the pressure is now stabilizing correctly and operating within the proper range... Under observation 10-09-2025 Attend the site for unit running with problem so check the unit unit training after 5 hole so clean the actuator kit engine and compressor sait and reafitted and start the unit and check after 10 hole unit not tripping so unit running good condition</v>
          </cell>
        </row>
        <row r="3109">
          <cell r="A3109">
            <v>45909.501388888886</v>
          </cell>
          <cell r="B3109">
            <v>8210</v>
          </cell>
          <cell r="F3109" t="str">
            <v>CC-01792410</v>
          </cell>
          <cell r="J3109" t="str">
            <v>Sales Call</v>
          </cell>
          <cell r="R3109" t="str">
            <v>BTKD162112</v>
          </cell>
          <cell r="AB3109" t="str">
            <v>Sales call carried out for HMR update</v>
          </cell>
        </row>
        <row r="3110">
          <cell r="A3110">
            <v>45909.498611111114</v>
          </cell>
          <cell r="B3110">
            <v>9710</v>
          </cell>
          <cell r="F3110" t="str">
            <v>CC-01792404</v>
          </cell>
          <cell r="J3110" t="str">
            <v>Sales Call</v>
          </cell>
          <cell r="R3110" t="str">
            <v>BTCD162149</v>
          </cell>
          <cell r="AB3110" t="str">
            <v>Sales call carried out for HMR update</v>
          </cell>
        </row>
        <row r="3111">
          <cell r="A3111">
            <v>45909.493055555555</v>
          </cell>
          <cell r="B3111">
            <v>4540</v>
          </cell>
          <cell r="F3111" t="str">
            <v>CC-01792383</v>
          </cell>
          <cell r="J3111" t="str">
            <v>Sales Call</v>
          </cell>
          <cell r="R3111" t="str">
            <v>BTJD162040</v>
          </cell>
          <cell r="AB3111" t="str">
            <v>Sales call carried out for HMR update</v>
          </cell>
        </row>
        <row r="3112">
          <cell r="A3112">
            <v>45909.486805555556</v>
          </cell>
          <cell r="B3112">
            <v>8140</v>
          </cell>
          <cell r="F3112" t="str">
            <v>CC-01792359</v>
          </cell>
          <cell r="J3112" t="str">
            <v>Sales Call</v>
          </cell>
          <cell r="R3112" t="str">
            <v>BSJD161378</v>
          </cell>
          <cell r="AB3112" t="str">
            <v>Sales call carried out for HMR update</v>
          </cell>
        </row>
        <row r="3113">
          <cell r="A3113">
            <v>45909.474999999999</v>
          </cell>
          <cell r="B3113">
            <v>4970</v>
          </cell>
          <cell r="F3113" t="str">
            <v>CC-01792317</v>
          </cell>
          <cell r="J3113" t="str">
            <v>Sales Call</v>
          </cell>
          <cell r="R3113" t="str">
            <v>BTKD162077</v>
          </cell>
          <cell r="AB3113" t="str">
            <v>Sales call carried out for HMR update</v>
          </cell>
        </row>
        <row r="3114">
          <cell r="A3114">
            <v>45909.472222222219</v>
          </cell>
          <cell r="B3114">
            <v>11680</v>
          </cell>
          <cell r="F3114" t="str">
            <v>CC-01792304</v>
          </cell>
          <cell r="J3114" t="str">
            <v>Sales Call</v>
          </cell>
          <cell r="R3114" t="str">
            <v>BTKD162074</v>
          </cell>
          <cell r="AB3114" t="str">
            <v>Sales call carried out for HMR update</v>
          </cell>
        </row>
        <row r="3115">
          <cell r="A3115">
            <v>45909.470138888886</v>
          </cell>
          <cell r="B3115">
            <v>3775</v>
          </cell>
          <cell r="F3115" t="str">
            <v>CC-01792296</v>
          </cell>
          <cell r="J3115" t="str">
            <v>Sales Call</v>
          </cell>
          <cell r="R3115" t="str">
            <v>BSHD161938</v>
          </cell>
          <cell r="AB3115" t="str">
            <v>Sales call carried out for HMR update</v>
          </cell>
        </row>
        <row r="3116">
          <cell r="A3116">
            <v>45909.467361111114</v>
          </cell>
          <cell r="B3116">
            <v>4890</v>
          </cell>
          <cell r="F3116" t="str">
            <v>CC-01792285</v>
          </cell>
          <cell r="J3116" t="str">
            <v>Sales Call</v>
          </cell>
          <cell r="R3116" t="str">
            <v>BSED161766</v>
          </cell>
          <cell r="AB3116" t="str">
            <v>Sales call carried out for HMR update</v>
          </cell>
        </row>
        <row r="3117">
          <cell r="A3117">
            <v>45909.465277777781</v>
          </cell>
          <cell r="B3117">
            <v>8170</v>
          </cell>
          <cell r="F3117" t="str">
            <v>CC-01792277</v>
          </cell>
          <cell r="J3117" t="str">
            <v>Sales Call</v>
          </cell>
          <cell r="R3117" t="str">
            <v>BSID161979</v>
          </cell>
          <cell r="AB3117" t="str">
            <v>Sales call carried out for HMR update</v>
          </cell>
        </row>
        <row r="3118">
          <cell r="A3118">
            <v>45909.461805555555</v>
          </cell>
          <cell r="B3118">
            <v>7050</v>
          </cell>
          <cell r="F3118" t="str">
            <v>CC-01792270</v>
          </cell>
          <cell r="J3118" t="str">
            <v>Sales Call</v>
          </cell>
          <cell r="R3118" t="str">
            <v>BSAD161582</v>
          </cell>
          <cell r="AB3118" t="str">
            <v>Sales call carried out for HMR update</v>
          </cell>
        </row>
        <row r="3119">
          <cell r="A3119">
            <v>45909.459027777775</v>
          </cell>
          <cell r="B3119">
            <v>14765</v>
          </cell>
          <cell r="F3119" t="str">
            <v>CC-01792259</v>
          </cell>
          <cell r="J3119" t="str">
            <v>Sales Call</v>
          </cell>
          <cell r="R3119" t="str">
            <v>BRGD161233</v>
          </cell>
          <cell r="AB3119" t="str">
            <v>Sales call carried out for HMR update</v>
          </cell>
        </row>
        <row r="3120">
          <cell r="A3120">
            <v>45909.456944444442</v>
          </cell>
          <cell r="B3120">
            <v>8775</v>
          </cell>
          <cell r="F3120" t="str">
            <v>CC-01792252</v>
          </cell>
          <cell r="J3120" t="str">
            <v>Sales Call</v>
          </cell>
          <cell r="R3120" t="str">
            <v>BRED161077</v>
          </cell>
          <cell r="AB3120" t="str">
            <v>Sales call carried out for HMR update</v>
          </cell>
        </row>
        <row r="3121">
          <cell r="A3121">
            <v>45909.453472222223</v>
          </cell>
          <cell r="B3121">
            <v>4360</v>
          </cell>
          <cell r="F3121" t="str">
            <v>CC-01792245</v>
          </cell>
          <cell r="J3121" t="str">
            <v>Sales Call</v>
          </cell>
          <cell r="R3121" t="str">
            <v>BSAD161576</v>
          </cell>
          <cell r="AB3121" t="str">
            <v>Sales call carried out for HMR update</v>
          </cell>
        </row>
        <row r="3122">
          <cell r="A3122">
            <v>45909.45</v>
          </cell>
          <cell r="B3122">
            <v>9180</v>
          </cell>
          <cell r="F3122" t="str">
            <v>CC-01792234</v>
          </cell>
          <cell r="J3122" t="str">
            <v>Sales Call</v>
          </cell>
          <cell r="R3122" t="str">
            <v>BSBD161624</v>
          </cell>
          <cell r="AB3122" t="str">
            <v>Sales call carried out for HMR update</v>
          </cell>
        </row>
        <row r="3123">
          <cell r="A3123">
            <v>45909.39166666667</v>
          </cell>
          <cell r="B3123">
            <v>1023</v>
          </cell>
          <cell r="F3123" t="str">
            <v>CC-01792145</v>
          </cell>
          <cell r="J3123" t="str">
            <v>Schedule Service</v>
          </cell>
          <cell r="R3123" t="str">
            <v>BXID164764</v>
          </cell>
          <cell r="AB3123" t="str">
            <v>Attend the site for scheduled service so drain oil from the tank and drain oil from the cooler, total 37 liters oil drain. Change air filter for compressor and engine both sides, change oil filter and ELGI air lube Plus oil 40 liters. Then start the unit found running ok.</v>
          </cell>
        </row>
        <row r="3124">
          <cell r="A3124">
            <v>45908.884722222225</v>
          </cell>
          <cell r="B3124">
            <v>7000</v>
          </cell>
          <cell r="F3124" t="str">
            <v>CC-01791895</v>
          </cell>
          <cell r="J3124" t="str">
            <v>Sales Call</v>
          </cell>
          <cell r="R3124" t="str">
            <v>BRLD160724</v>
          </cell>
          <cell r="AB3124" t="str">
            <v>Sales call carried out for HMR update</v>
          </cell>
        </row>
        <row r="3125">
          <cell r="A3125">
            <v>45908.869444444441</v>
          </cell>
          <cell r="B3125">
            <v>7830</v>
          </cell>
          <cell r="F3125" t="str">
            <v>CC-01791894</v>
          </cell>
          <cell r="J3125" t="str">
            <v>Sales Call</v>
          </cell>
          <cell r="R3125" t="str">
            <v>BRJD160606</v>
          </cell>
          <cell r="AB3125" t="str">
            <v>Sales call carried out for HMR update</v>
          </cell>
        </row>
        <row r="3126">
          <cell r="A3126">
            <v>45908.844444444447</v>
          </cell>
          <cell r="B3126">
            <v>7900</v>
          </cell>
          <cell r="F3126" t="str">
            <v>CC-01791889</v>
          </cell>
          <cell r="J3126" t="str">
            <v>Sales Call</v>
          </cell>
          <cell r="R3126" t="str">
            <v>BRDD161019</v>
          </cell>
          <cell r="AB3126" t="str">
            <v>Sales call carried out for HMR update</v>
          </cell>
        </row>
        <row r="3127">
          <cell r="A3127">
            <v>45908.836111111108</v>
          </cell>
          <cell r="B3127">
            <v>10485</v>
          </cell>
          <cell r="F3127" t="str">
            <v>CC-01791881</v>
          </cell>
          <cell r="J3127" t="str">
            <v>Sales Call</v>
          </cell>
          <cell r="R3127" t="str">
            <v>BRDD161021</v>
          </cell>
          <cell r="AB3127" t="str">
            <v>Sales call carried out for HMR update</v>
          </cell>
        </row>
        <row r="3128">
          <cell r="A3128">
            <v>45908.831250000003</v>
          </cell>
          <cell r="B3128">
            <v>6222</v>
          </cell>
          <cell r="F3128" t="str">
            <v>CC-01791876</v>
          </cell>
          <cell r="J3128" t="str">
            <v>Sales Call</v>
          </cell>
          <cell r="R3128" t="str">
            <v>BQJD120016</v>
          </cell>
          <cell r="AB3128" t="str">
            <v>Sales call carried out for HMR update</v>
          </cell>
        </row>
        <row r="3129">
          <cell r="A3129">
            <v>45908.82708333333</v>
          </cell>
          <cell r="B3129">
            <v>9810</v>
          </cell>
          <cell r="F3129" t="str">
            <v>CC-01791872</v>
          </cell>
          <cell r="J3129" t="str">
            <v>Sales Call</v>
          </cell>
          <cell r="R3129" t="str">
            <v>BMED200254</v>
          </cell>
          <cell r="AB3129" t="str">
            <v>Sales call carried out for HMR update</v>
          </cell>
        </row>
        <row r="3130">
          <cell r="A3130">
            <v>45908.757638888892</v>
          </cell>
          <cell r="B3130">
            <v>7230</v>
          </cell>
          <cell r="F3130" t="str">
            <v>CC-01791822</v>
          </cell>
          <cell r="J3130" t="str">
            <v>Sales Call</v>
          </cell>
          <cell r="R3130" t="str">
            <v>BRAD160803</v>
          </cell>
          <cell r="AB3130" t="str">
            <v>Sales call carried out for HMR update</v>
          </cell>
        </row>
        <row r="3131">
          <cell r="A3131">
            <v>45908.754166666666</v>
          </cell>
          <cell r="B3131">
            <v>6970</v>
          </cell>
          <cell r="F3131" t="str">
            <v>CC-01791819</v>
          </cell>
          <cell r="J3131" t="str">
            <v>Sales Call</v>
          </cell>
          <cell r="R3131" t="str">
            <v>BRGD230256</v>
          </cell>
          <cell r="AB3131" t="str">
            <v>Sales call carried out for HMR update</v>
          </cell>
        </row>
        <row r="3132">
          <cell r="A3132">
            <v>45908.751388888886</v>
          </cell>
          <cell r="B3132">
            <v>7625</v>
          </cell>
          <cell r="F3132" t="str">
            <v>CC-01791809</v>
          </cell>
          <cell r="J3132" t="str">
            <v>Sales Call</v>
          </cell>
          <cell r="R3132" t="str">
            <v>BSDD161729</v>
          </cell>
          <cell r="AB3132" t="str">
            <v>Sales call carried out for HMR update</v>
          </cell>
        </row>
        <row r="3133">
          <cell r="A3133">
            <v>45908.747916666667</v>
          </cell>
          <cell r="B3133">
            <v>7680</v>
          </cell>
          <cell r="F3133" t="str">
            <v>CC-01791798</v>
          </cell>
          <cell r="J3133" t="str">
            <v>Sales Call</v>
          </cell>
          <cell r="R3133" t="str">
            <v>BRAD160816</v>
          </cell>
          <cell r="AB3133" t="str">
            <v>Sales call carried out for HMR update</v>
          </cell>
        </row>
        <row r="3134">
          <cell r="A3134">
            <v>45908.745138888888</v>
          </cell>
          <cell r="B3134">
            <v>6825</v>
          </cell>
          <cell r="F3134" t="str">
            <v>CC-01791789</v>
          </cell>
          <cell r="J3134" t="str">
            <v>Sales Call</v>
          </cell>
          <cell r="R3134" t="str">
            <v>BRED161124</v>
          </cell>
          <cell r="AB3134" t="str">
            <v>Sales call carried out for HMR update</v>
          </cell>
        </row>
        <row r="3135">
          <cell r="A3135">
            <v>45908.742361111108</v>
          </cell>
          <cell r="B3135">
            <v>6700</v>
          </cell>
          <cell r="F3135" t="str">
            <v>CC-01791779</v>
          </cell>
          <cell r="J3135" t="str">
            <v>Sales Call</v>
          </cell>
          <cell r="R3135" t="str">
            <v>BQLD160182</v>
          </cell>
          <cell r="AB3135" t="str">
            <v>Sales call carried out for HMR update</v>
          </cell>
        </row>
        <row r="3136">
          <cell r="A3136">
            <v>45908.739583333336</v>
          </cell>
          <cell r="B3136">
            <v>8260</v>
          </cell>
          <cell r="F3136" t="str">
            <v>CC-01791772</v>
          </cell>
          <cell r="J3136" t="str">
            <v>Sales Call</v>
          </cell>
          <cell r="R3136" t="str">
            <v>BQCD160106</v>
          </cell>
          <cell r="AB3136" t="str">
            <v>Sales call carried out for HMR update</v>
          </cell>
        </row>
        <row r="3137">
          <cell r="A3137">
            <v>45908.737500000003</v>
          </cell>
          <cell r="B3137">
            <v>10680</v>
          </cell>
          <cell r="F3137" t="str">
            <v>CC-01791763</v>
          </cell>
          <cell r="J3137" t="str">
            <v>Sales Call</v>
          </cell>
          <cell r="R3137" t="str">
            <v>BPHD160162</v>
          </cell>
          <cell r="AB3137" t="str">
            <v>Sales call carried out for HMR update</v>
          </cell>
        </row>
        <row r="3138">
          <cell r="A3138">
            <v>45908.730555555558</v>
          </cell>
          <cell r="B3138">
            <v>1</v>
          </cell>
          <cell r="F3138" t="str">
            <v>CC-01791744</v>
          </cell>
          <cell r="J3138" t="str">
            <v>Commissioning</v>
          </cell>
          <cell r="R3138" t="str">
            <v>BYED165208</v>
          </cell>
          <cell r="AB3138" t="str">
            <v>Commissioning done on dated 15-09-2025</v>
          </cell>
        </row>
        <row r="3139">
          <cell r="A3139">
            <v>45908.719444444447</v>
          </cell>
          <cell r="B3139">
            <v>3196</v>
          </cell>
          <cell r="F3139" t="str">
            <v>CC-01791703</v>
          </cell>
          <cell r="J3139" t="str">
            <v>Schedule Service</v>
          </cell>
          <cell r="R3139" t="str">
            <v>BWCC379823</v>
          </cell>
          <cell r="AB3139" t="str">
            <v>Attend the site for scheduled service so change air filter, oil filter, air oil separator, motor greasing and oil. Then start the unit found running ok.</v>
          </cell>
        </row>
        <row r="3140">
          <cell r="A3140">
            <v>45908.714583333334</v>
          </cell>
          <cell r="B3140">
            <v>11030</v>
          </cell>
          <cell r="F3140" t="str">
            <v>CC-01791689</v>
          </cell>
          <cell r="J3140" t="str">
            <v>Sales Call</v>
          </cell>
          <cell r="R3140" t="str">
            <v>BQKD160076</v>
          </cell>
          <cell r="AB3140" t="str">
            <v>Sales call carried out for HMR update</v>
          </cell>
        </row>
        <row r="3141">
          <cell r="A3141">
            <v>45908.713194444441</v>
          </cell>
          <cell r="B3141">
            <v>2240</v>
          </cell>
          <cell r="F3141" t="str">
            <v>CC-01791682</v>
          </cell>
          <cell r="J3141" t="str">
            <v>Complaint - Running With Problem</v>
          </cell>
          <cell r="R3141" t="str">
            <v>BXCD164420</v>
          </cell>
          <cell r="AB3141" t="str">
            <v>Attend the site for complaining of high drilling RPM so remove the pressure regulator switch and clean it after cleaning, then tighten the fan belt. After then start the unit found running ok</v>
          </cell>
        </row>
        <row r="3142">
          <cell r="A3142">
            <v>45908.709722222222</v>
          </cell>
          <cell r="B3142">
            <v>8635</v>
          </cell>
          <cell r="F3142" t="str">
            <v>CC-01791672</v>
          </cell>
          <cell r="J3142" t="str">
            <v>Sales Call</v>
          </cell>
          <cell r="R3142" t="str">
            <v>BNDD160224</v>
          </cell>
          <cell r="AB3142" t="str">
            <v>Sales call carried out for HMR update</v>
          </cell>
        </row>
        <row r="3143">
          <cell r="A3143">
            <v>45908.705555555556</v>
          </cell>
          <cell r="B3143">
            <v>138220</v>
          </cell>
          <cell r="F3143" t="str">
            <v>CC-01791661</v>
          </cell>
          <cell r="J3143" t="str">
            <v>Sales Call</v>
          </cell>
          <cell r="R3143" t="str">
            <v>BQKD200034</v>
          </cell>
          <cell r="AB3143" t="str">
            <v>Sales call carried out for HMR update</v>
          </cell>
        </row>
        <row r="3144">
          <cell r="A3144">
            <v>45908.70208333333</v>
          </cell>
          <cell r="B3144">
            <v>17130</v>
          </cell>
          <cell r="F3144" t="str">
            <v>CC-01791649</v>
          </cell>
          <cell r="J3144" t="str">
            <v>Sales Call</v>
          </cell>
          <cell r="R3144" t="str">
            <v>BPJD200007</v>
          </cell>
          <cell r="AB3144" t="str">
            <v>Sales call carried out for HMR update</v>
          </cell>
        </row>
        <row r="3145">
          <cell r="A3145">
            <v>45908.699305555558</v>
          </cell>
          <cell r="B3145">
            <v>7230</v>
          </cell>
          <cell r="F3145" t="str">
            <v>CC-01791637</v>
          </cell>
          <cell r="J3145" t="str">
            <v>Sales Call</v>
          </cell>
          <cell r="R3145" t="str">
            <v>BRLD160756</v>
          </cell>
          <cell r="AB3145" t="str">
            <v>Sales call carried out for HMR update</v>
          </cell>
        </row>
        <row r="3146">
          <cell r="A3146">
            <v>45908.697222222225</v>
          </cell>
          <cell r="B3146">
            <v>7830</v>
          </cell>
          <cell r="F3146" t="str">
            <v>CC-01791625</v>
          </cell>
          <cell r="J3146" t="str">
            <v>Sales Call</v>
          </cell>
          <cell r="R3146" t="str">
            <v>GPGD160208</v>
          </cell>
          <cell r="AB3146" t="str">
            <v>Sales call carried out for HMR update</v>
          </cell>
        </row>
        <row r="3147">
          <cell r="A3147">
            <v>45908.695138888892</v>
          </cell>
          <cell r="B3147">
            <v>7820</v>
          </cell>
          <cell r="F3147" t="str">
            <v>CC-01791617</v>
          </cell>
          <cell r="J3147" t="str">
            <v>Sales Call</v>
          </cell>
          <cell r="R3147" t="str">
            <v>BSJD161406</v>
          </cell>
          <cell r="AB3147" t="str">
            <v>Sales call carried out for HMR update</v>
          </cell>
        </row>
        <row r="3148">
          <cell r="A3148">
            <v>45908.686805555553</v>
          </cell>
          <cell r="B3148">
            <v>7060</v>
          </cell>
          <cell r="F3148" t="str">
            <v>CC-01791589</v>
          </cell>
          <cell r="J3148" t="str">
            <v>Sales Call</v>
          </cell>
          <cell r="R3148" t="str">
            <v>BSGD161864</v>
          </cell>
          <cell r="AB3148" t="str">
            <v>Sales call carried out for HMR update</v>
          </cell>
        </row>
        <row r="3149">
          <cell r="A3149">
            <v>45908.684027777781</v>
          </cell>
          <cell r="B3149">
            <v>6660</v>
          </cell>
          <cell r="F3149" t="str">
            <v>CC-01791575</v>
          </cell>
          <cell r="J3149" t="str">
            <v>Sales Call</v>
          </cell>
          <cell r="R3149" t="str">
            <v>BQBD160067</v>
          </cell>
          <cell r="AB3149" t="str">
            <v>Sales call carried out for HMR update</v>
          </cell>
        </row>
        <row r="3150">
          <cell r="A3150">
            <v>45908.681250000001</v>
          </cell>
          <cell r="B3150">
            <v>5930</v>
          </cell>
          <cell r="F3150" t="str">
            <v>CC-01791556</v>
          </cell>
          <cell r="J3150" t="str">
            <v>Sales Call</v>
          </cell>
          <cell r="R3150" t="str">
            <v>BPED200181</v>
          </cell>
          <cell r="AB3150" t="str">
            <v>Sales call carried out for HMR update</v>
          </cell>
        </row>
        <row r="3151">
          <cell r="A3151">
            <v>45908.676388888889</v>
          </cell>
          <cell r="B3151">
            <v>6025</v>
          </cell>
          <cell r="F3151" t="str">
            <v>CC-01791539</v>
          </cell>
          <cell r="J3151" t="str">
            <v>Sales Call</v>
          </cell>
          <cell r="R3151" t="str">
            <v>BRGD161218</v>
          </cell>
          <cell r="AB3151" t="str">
            <v>Sales call carried out for HMR update</v>
          </cell>
        </row>
        <row r="3152">
          <cell r="A3152">
            <v>45908.673611111109</v>
          </cell>
          <cell r="B3152">
            <v>6420</v>
          </cell>
          <cell r="F3152" t="str">
            <v>CC-01791533</v>
          </cell>
          <cell r="J3152" t="str">
            <v>Sales Call</v>
          </cell>
          <cell r="R3152" t="str">
            <v>BSCD161704</v>
          </cell>
          <cell r="AB3152" t="str">
            <v>Sales call carried out for HMR update</v>
          </cell>
        </row>
        <row r="3153">
          <cell r="A3153">
            <v>45908.671527777777</v>
          </cell>
          <cell r="B3153">
            <v>7580</v>
          </cell>
          <cell r="F3153" t="str">
            <v>CC-01791526</v>
          </cell>
          <cell r="J3153" t="str">
            <v>Sales Call</v>
          </cell>
          <cell r="R3153" t="str">
            <v>BSBD161629</v>
          </cell>
          <cell r="AB3153" t="str">
            <v>Sales call carried out for HMR update</v>
          </cell>
        </row>
        <row r="3154">
          <cell r="A3154">
            <v>45908.667361111111</v>
          </cell>
          <cell r="B3154">
            <v>11420</v>
          </cell>
          <cell r="F3154" t="str">
            <v>CC-01791513</v>
          </cell>
          <cell r="J3154" t="str">
            <v>Sales Call</v>
          </cell>
          <cell r="R3154" t="str">
            <v>BPED200187</v>
          </cell>
          <cell r="AB3154" t="str">
            <v>Sales call carried out for HMR update</v>
          </cell>
        </row>
        <row r="3155">
          <cell r="A3155">
            <v>45908.665277777778</v>
          </cell>
          <cell r="B3155">
            <v>19630</v>
          </cell>
          <cell r="F3155" t="str">
            <v>CC-01791508</v>
          </cell>
          <cell r="J3155" t="str">
            <v>Sales Call</v>
          </cell>
          <cell r="R3155" t="str">
            <v>BOHD200197</v>
          </cell>
          <cell r="AB3155" t="str">
            <v>Sales call carried out for HMR update</v>
          </cell>
        </row>
        <row r="3156">
          <cell r="A3156">
            <v>45908.662499999999</v>
          </cell>
          <cell r="B3156">
            <v>9420</v>
          </cell>
          <cell r="F3156" t="str">
            <v>CC-01791500</v>
          </cell>
          <cell r="J3156" t="str">
            <v>Sales Call</v>
          </cell>
          <cell r="R3156" t="str">
            <v>BRAD160777</v>
          </cell>
          <cell r="AB3156" t="str">
            <v>Sales call carried out for HMR update</v>
          </cell>
        </row>
        <row r="3157">
          <cell r="A3157">
            <v>45908.660416666666</v>
          </cell>
          <cell r="B3157">
            <v>4660</v>
          </cell>
          <cell r="F3157" t="str">
            <v>CC-01791486</v>
          </cell>
          <cell r="J3157" t="str">
            <v>Sales Call</v>
          </cell>
          <cell r="R3157" t="str">
            <v>BRKD120212</v>
          </cell>
          <cell r="AB3157" t="str">
            <v>Sales call carried out for HMR update</v>
          </cell>
        </row>
        <row r="3158">
          <cell r="A3158">
            <v>45908.657638888886</v>
          </cell>
          <cell r="B3158">
            <v>5970</v>
          </cell>
          <cell r="F3158" t="str">
            <v>CC-01791470</v>
          </cell>
          <cell r="J3158" t="str">
            <v>Sales Call</v>
          </cell>
          <cell r="R3158" t="str">
            <v>BSGD161854</v>
          </cell>
          <cell r="AB3158" t="str">
            <v>Sales call carried out for HMR update</v>
          </cell>
        </row>
        <row r="3159">
          <cell r="A3159">
            <v>45908.655555555553</v>
          </cell>
          <cell r="B3159">
            <v>11970</v>
          </cell>
          <cell r="F3159" t="str">
            <v>CC-01791454</v>
          </cell>
          <cell r="J3159" t="str">
            <v>Sales Call</v>
          </cell>
          <cell r="R3159" t="str">
            <v>BQJD200011</v>
          </cell>
          <cell r="AB3159" t="str">
            <v>Sales call carried out for HMR update</v>
          </cell>
        </row>
        <row r="3160">
          <cell r="A3160">
            <v>45908.65347222222</v>
          </cell>
          <cell r="B3160">
            <v>19400</v>
          </cell>
          <cell r="F3160" t="str">
            <v>CC-01791443</v>
          </cell>
          <cell r="J3160" t="str">
            <v>Sales Call</v>
          </cell>
          <cell r="R3160" t="str">
            <v>BQJD160040</v>
          </cell>
          <cell r="AB3160" t="str">
            <v>Sales call carried out for HMR update</v>
          </cell>
        </row>
        <row r="3161">
          <cell r="A3161">
            <v>45908.650694444441</v>
          </cell>
          <cell r="B3161">
            <v>13600</v>
          </cell>
          <cell r="F3161" t="str">
            <v>CC-01791438</v>
          </cell>
          <cell r="J3161" t="str">
            <v>Sales Call</v>
          </cell>
          <cell r="R3161" t="str">
            <v>BQKD160099</v>
          </cell>
          <cell r="AB3161" t="str">
            <v>Sales call carried out for HMR update</v>
          </cell>
        </row>
        <row r="3162">
          <cell r="A3162">
            <v>45908.647916666669</v>
          </cell>
          <cell r="B3162">
            <v>13400</v>
          </cell>
          <cell r="F3162" t="str">
            <v>CC-01791431</v>
          </cell>
          <cell r="J3162" t="str">
            <v>Sales Call</v>
          </cell>
          <cell r="R3162" t="str">
            <v>BQKD160115</v>
          </cell>
          <cell r="AB3162" t="str">
            <v>Sales call carried out for HMR update</v>
          </cell>
        </row>
        <row r="3163">
          <cell r="A3163">
            <v>45908.645833333336</v>
          </cell>
          <cell r="B3163">
            <v>7980</v>
          </cell>
          <cell r="F3163" t="str">
            <v>CC-01791419</v>
          </cell>
          <cell r="J3163" t="str">
            <v>Sales Call</v>
          </cell>
          <cell r="R3163" t="str">
            <v>BQFD160263</v>
          </cell>
          <cell r="AB3163" t="str">
            <v>Sales call carried out for HMR update</v>
          </cell>
        </row>
        <row r="3164">
          <cell r="A3164">
            <v>45908.643055555556</v>
          </cell>
          <cell r="B3164">
            <v>5840</v>
          </cell>
          <cell r="F3164" t="str">
            <v>CC-01791406</v>
          </cell>
          <cell r="J3164" t="str">
            <v>Sales Call</v>
          </cell>
          <cell r="R3164" t="str">
            <v>BQBD160060</v>
          </cell>
          <cell r="AB3164" t="str">
            <v>Sales call carried out for HMR update</v>
          </cell>
        </row>
        <row r="3165">
          <cell r="A3165">
            <v>45908.640972222223</v>
          </cell>
          <cell r="B3165">
            <v>8465</v>
          </cell>
          <cell r="F3165" t="str">
            <v>CC-01791396</v>
          </cell>
          <cell r="J3165" t="str">
            <v>Sales Call</v>
          </cell>
          <cell r="R3165" t="str">
            <v>BOLD200057</v>
          </cell>
          <cell r="AB3165" t="str">
            <v>Sales call carried out for HMR update</v>
          </cell>
        </row>
        <row r="3166">
          <cell r="A3166">
            <v>45908.638888888891</v>
          </cell>
          <cell r="B3166">
            <v>7520</v>
          </cell>
          <cell r="F3166" t="str">
            <v>CC-01791389</v>
          </cell>
          <cell r="J3166" t="str">
            <v>Sales Call</v>
          </cell>
          <cell r="R3166" t="str">
            <v>BRJD160543</v>
          </cell>
          <cell r="AB3166" t="str">
            <v>Sales call carried out for HMR update</v>
          </cell>
        </row>
        <row r="3167">
          <cell r="A3167">
            <v>45908.625694444447</v>
          </cell>
          <cell r="B3167">
            <v>5790</v>
          </cell>
          <cell r="F3167" t="str">
            <v>CC-01791354</v>
          </cell>
          <cell r="J3167" t="str">
            <v>Sales Call</v>
          </cell>
          <cell r="R3167" t="str">
            <v>BQHD160412</v>
          </cell>
          <cell r="AB3167" t="str">
            <v>Sales call carried out for HMR update</v>
          </cell>
        </row>
        <row r="3168">
          <cell r="A3168">
            <v>45908.62222222222</v>
          </cell>
          <cell r="B3168">
            <v>21380</v>
          </cell>
          <cell r="F3168" t="str">
            <v>CC-01791338</v>
          </cell>
          <cell r="J3168" t="str">
            <v>Sales Call</v>
          </cell>
          <cell r="R3168" t="str">
            <v>BOID200223</v>
          </cell>
          <cell r="AB3168" t="str">
            <v>Sales call carried out for HMR update</v>
          </cell>
        </row>
        <row r="3169">
          <cell r="A3169">
            <v>45908.600694444445</v>
          </cell>
          <cell r="B3169">
            <v>10620</v>
          </cell>
          <cell r="F3169" t="str">
            <v>CC-01791277</v>
          </cell>
          <cell r="J3169" t="str">
            <v>Sales Call</v>
          </cell>
          <cell r="R3169" t="str">
            <v>BQBD200008</v>
          </cell>
          <cell r="AB3169" t="str">
            <v>Sales call carried out for HMR update</v>
          </cell>
        </row>
        <row r="3170">
          <cell r="A3170">
            <v>45908.598611111112</v>
          </cell>
          <cell r="B3170">
            <v>4325</v>
          </cell>
          <cell r="F3170" t="str">
            <v>CC-01791272</v>
          </cell>
          <cell r="J3170" t="str">
            <v>Sales Call</v>
          </cell>
          <cell r="R3170" t="str">
            <v>BSGD161861</v>
          </cell>
          <cell r="AB3170" t="str">
            <v>Sales call carried out for HMR update</v>
          </cell>
        </row>
        <row r="3171">
          <cell r="A3171">
            <v>45908.595833333333</v>
          </cell>
          <cell r="B3171">
            <v>4825</v>
          </cell>
          <cell r="F3171" t="str">
            <v>CC-01791264</v>
          </cell>
          <cell r="J3171" t="str">
            <v>Sales Call</v>
          </cell>
          <cell r="R3171" t="str">
            <v>BSDD120664</v>
          </cell>
          <cell r="AB3171" t="str">
            <v>Sales call carried out for HMR update</v>
          </cell>
        </row>
        <row r="3172">
          <cell r="A3172">
            <v>45908.59375</v>
          </cell>
          <cell r="B3172">
            <v>11080</v>
          </cell>
          <cell r="F3172" t="str">
            <v>CC-01791256</v>
          </cell>
          <cell r="J3172" t="str">
            <v>Sales Call</v>
          </cell>
          <cell r="R3172" t="str">
            <v>BQED160244</v>
          </cell>
          <cell r="AB3172" t="str">
            <v>Sales call carried out for HMR update</v>
          </cell>
        </row>
        <row r="3173">
          <cell r="A3173">
            <v>45908.59097222222</v>
          </cell>
          <cell r="B3173">
            <v>5670</v>
          </cell>
          <cell r="F3173" t="str">
            <v>CC-01791253</v>
          </cell>
          <cell r="J3173" t="str">
            <v>Sales Call</v>
          </cell>
          <cell r="R3173" t="str">
            <v>BRCD160998</v>
          </cell>
          <cell r="AB3173" t="str">
            <v>Sales call carried out for HMR update</v>
          </cell>
        </row>
        <row r="3174">
          <cell r="A3174">
            <v>45908.581944444442</v>
          </cell>
          <cell r="B3174">
            <v>3605</v>
          </cell>
          <cell r="F3174" t="str">
            <v>CC-01791240</v>
          </cell>
          <cell r="J3174" t="str">
            <v>Sales Call</v>
          </cell>
          <cell r="R3174" t="str">
            <v>BSKD161476</v>
          </cell>
          <cell r="AB3174" t="str">
            <v>Sales call carried out for HMR update</v>
          </cell>
        </row>
        <row r="3175">
          <cell r="A3175">
            <v>45908.57916666667</v>
          </cell>
          <cell r="B3175">
            <v>4600</v>
          </cell>
          <cell r="F3175" t="str">
            <v>CC-01791235</v>
          </cell>
          <cell r="J3175" t="str">
            <v>Sales Call</v>
          </cell>
          <cell r="R3175" t="str">
            <v>BSLD161503</v>
          </cell>
          <cell r="AB3175" t="str">
            <v>Sales call carried out for HMR update</v>
          </cell>
        </row>
        <row r="3176">
          <cell r="A3176">
            <v>45908.575694444444</v>
          </cell>
          <cell r="B3176">
            <v>9640</v>
          </cell>
          <cell r="F3176" t="str">
            <v>CC-01791228</v>
          </cell>
          <cell r="J3176" t="str">
            <v>Sales Call</v>
          </cell>
          <cell r="R3176" t="str">
            <v>BNBD160162</v>
          </cell>
          <cell r="AB3176" t="str">
            <v>Sales call carried out for HMR update</v>
          </cell>
        </row>
        <row r="3177">
          <cell r="A3177">
            <v>45908.572916666664</v>
          </cell>
          <cell r="B3177">
            <v>7670</v>
          </cell>
          <cell r="F3177" t="str">
            <v>CC-01791222</v>
          </cell>
          <cell r="J3177" t="str">
            <v>Sales Call</v>
          </cell>
          <cell r="R3177" t="str">
            <v>BRCD160948</v>
          </cell>
          <cell r="AB3177" t="str">
            <v>Sales call carried out for HMR update</v>
          </cell>
        </row>
        <row r="3178">
          <cell r="A3178">
            <v>45908.570138888892</v>
          </cell>
          <cell r="B3178">
            <v>3610</v>
          </cell>
          <cell r="F3178" t="str">
            <v>CC-01791218</v>
          </cell>
          <cell r="J3178" t="str">
            <v>Sales Call</v>
          </cell>
          <cell r="R3178" t="str">
            <v>BJGD200109</v>
          </cell>
          <cell r="AB3178" t="str">
            <v>Sales call carried out for HMR update</v>
          </cell>
        </row>
        <row r="3179">
          <cell r="A3179">
            <v>45908.567361111112</v>
          </cell>
          <cell r="B3179">
            <v>6400</v>
          </cell>
          <cell r="F3179" t="str">
            <v>CC-01791216</v>
          </cell>
          <cell r="J3179" t="str">
            <v>Sales Call</v>
          </cell>
          <cell r="R3179" t="str">
            <v>BQED160222</v>
          </cell>
          <cell r="AB3179" t="str">
            <v>Sales call carried out for HMR update</v>
          </cell>
        </row>
        <row r="3180">
          <cell r="A3180">
            <v>45908.56527777778</v>
          </cell>
          <cell r="B3180">
            <v>4790</v>
          </cell>
          <cell r="F3180" t="str">
            <v>CC-01791209</v>
          </cell>
          <cell r="J3180" t="str">
            <v>Sales Call</v>
          </cell>
          <cell r="R3180" t="str">
            <v>BRJD160598</v>
          </cell>
          <cell r="AB3180" t="str">
            <v>Sales call carried out for HMR update</v>
          </cell>
        </row>
        <row r="3181">
          <cell r="A3181">
            <v>45908.5625</v>
          </cell>
          <cell r="B3181">
            <v>8600</v>
          </cell>
          <cell r="F3181" t="str">
            <v>CC-01791200</v>
          </cell>
          <cell r="J3181" t="str">
            <v>Sales Call</v>
          </cell>
          <cell r="R3181" t="str">
            <v>BSFD161819</v>
          </cell>
          <cell r="AB3181" t="str">
            <v>Sales call carried out for HMR update</v>
          </cell>
        </row>
        <row r="3182">
          <cell r="A3182">
            <v>45908.553472222222</v>
          </cell>
          <cell r="B3182">
            <v>6315</v>
          </cell>
          <cell r="F3182" t="str">
            <v>CC-01791176</v>
          </cell>
          <cell r="J3182" t="str">
            <v>Sales Call</v>
          </cell>
          <cell r="R3182" t="str">
            <v>BRKD160653</v>
          </cell>
          <cell r="AB3182" t="str">
            <v>Sales call carried out for HMR update closed</v>
          </cell>
        </row>
        <row r="3183">
          <cell r="A3183">
            <v>45908.55</v>
          </cell>
          <cell r="B3183">
            <v>4800</v>
          </cell>
          <cell r="F3183" t="str">
            <v>CC-01791165</v>
          </cell>
          <cell r="J3183" t="str">
            <v>Sales Call</v>
          </cell>
          <cell r="R3183" t="str">
            <v>BVKD163026</v>
          </cell>
          <cell r="AB3183" t="str">
            <v>Sales call carried out for HMR update</v>
          </cell>
        </row>
        <row r="3184">
          <cell r="A3184">
            <v>45908.547222222223</v>
          </cell>
          <cell r="B3184">
            <v>5400</v>
          </cell>
          <cell r="F3184" t="str">
            <v>CC-01791155</v>
          </cell>
          <cell r="J3184" t="str">
            <v>Sales Call</v>
          </cell>
          <cell r="R3184" t="str">
            <v>BVKD163010</v>
          </cell>
          <cell r="AB3184" t="str">
            <v>Sales call carried out for HMR update</v>
          </cell>
        </row>
        <row r="3185">
          <cell r="A3185">
            <v>45908.545138888891</v>
          </cell>
          <cell r="B3185">
            <v>2540</v>
          </cell>
          <cell r="F3185" t="str">
            <v>CC-01791145</v>
          </cell>
          <cell r="J3185" t="str">
            <v>Sales Call</v>
          </cell>
          <cell r="R3185" t="str">
            <v>BTGD120943</v>
          </cell>
          <cell r="AB3185" t="str">
            <v>Sales call carried out for HMR update</v>
          </cell>
        </row>
        <row r="3186">
          <cell r="A3186">
            <v>45908.542361111111</v>
          </cell>
          <cell r="B3186">
            <v>8540</v>
          </cell>
          <cell r="F3186" t="str">
            <v>CC-01791138</v>
          </cell>
          <cell r="J3186" t="str">
            <v>Sales Call</v>
          </cell>
          <cell r="R3186" t="str">
            <v>BUID162912</v>
          </cell>
          <cell r="AB3186" t="str">
            <v>Sales call carried out for HMR update</v>
          </cell>
        </row>
        <row r="3187">
          <cell r="A3187">
            <v>45908.529861111114</v>
          </cell>
          <cell r="B3187">
            <v>7400</v>
          </cell>
          <cell r="F3187" t="str">
            <v>CC-01791093</v>
          </cell>
          <cell r="J3187" t="str">
            <v>Sales Call</v>
          </cell>
          <cell r="R3187" t="str">
            <v>BUAD162634</v>
          </cell>
          <cell r="AB3187" t="str">
            <v>sales call carried out for HMR update</v>
          </cell>
        </row>
        <row r="3188">
          <cell r="A3188">
            <v>45908.527083333334</v>
          </cell>
          <cell r="B3188">
            <v>7600</v>
          </cell>
          <cell r="F3188" t="str">
            <v>CC-01791087</v>
          </cell>
          <cell r="J3188" t="str">
            <v>Sales Call</v>
          </cell>
          <cell r="R3188" t="str">
            <v>BUID162953</v>
          </cell>
          <cell r="AB3188" t="str">
            <v>sales call carried out for HMR update</v>
          </cell>
        </row>
        <row r="3189">
          <cell r="A3189">
            <v>45908.525000000001</v>
          </cell>
          <cell r="B3189">
            <v>4925</v>
          </cell>
          <cell r="F3189" t="str">
            <v>CC-01791071</v>
          </cell>
          <cell r="J3189" t="str">
            <v>Sales Call</v>
          </cell>
          <cell r="R3189" t="str">
            <v>BUDD162719</v>
          </cell>
          <cell r="AB3189" t="str">
            <v>sales call carried out for HMR update</v>
          </cell>
        </row>
        <row r="3190">
          <cell r="A3190">
            <v>45908.522222222222</v>
          </cell>
          <cell r="B3190">
            <v>2930</v>
          </cell>
          <cell r="F3190" t="str">
            <v>CC-01791058</v>
          </cell>
          <cell r="J3190" t="str">
            <v>Sales Call</v>
          </cell>
          <cell r="R3190" t="str">
            <v>BUFL152860</v>
          </cell>
          <cell r="AB3190" t="str">
            <v>sales call carried out for HMR update</v>
          </cell>
        </row>
        <row r="3191">
          <cell r="A3191">
            <v>45908.519444444442</v>
          </cell>
          <cell r="B3191">
            <v>9925</v>
          </cell>
          <cell r="F3191" t="str">
            <v>CC-01791050</v>
          </cell>
          <cell r="J3191" t="str">
            <v>Sales Call</v>
          </cell>
          <cell r="R3191" t="str">
            <v>BUGD162826</v>
          </cell>
          <cell r="AB3191" t="str">
            <v>sales call carried out for HMR update</v>
          </cell>
        </row>
        <row r="3192">
          <cell r="A3192">
            <v>45908.51458333333</v>
          </cell>
          <cell r="B3192">
            <v>9550</v>
          </cell>
          <cell r="F3192" t="str">
            <v>CC-01791031</v>
          </cell>
          <cell r="J3192" t="str">
            <v>Sales Call</v>
          </cell>
          <cell r="R3192" t="str">
            <v>BUFD162814</v>
          </cell>
          <cell r="AB3192" t="str">
            <v>sales call carried out for HMR update</v>
          </cell>
        </row>
        <row r="3193">
          <cell r="A3193">
            <v>45908.511805555558</v>
          </cell>
          <cell r="B3193">
            <v>2225</v>
          </cell>
          <cell r="F3193" t="str">
            <v>CC-01791020</v>
          </cell>
          <cell r="J3193" t="str">
            <v>Sales Call</v>
          </cell>
          <cell r="R3193" t="str">
            <v>BUBD162649</v>
          </cell>
          <cell r="AB3193" t="str">
            <v>sales call carried out for HMR update</v>
          </cell>
        </row>
        <row r="3194">
          <cell r="A3194">
            <v>45908.508333333331</v>
          </cell>
          <cell r="B3194">
            <v>13590</v>
          </cell>
          <cell r="F3194" t="str">
            <v>CC-01791005</v>
          </cell>
          <cell r="J3194" t="str">
            <v>Sales Call</v>
          </cell>
          <cell r="R3194" t="str">
            <v>BULD162577</v>
          </cell>
          <cell r="AB3194" t="str">
            <v>sales call carried out for HMR update</v>
          </cell>
        </row>
        <row r="3195">
          <cell r="A3195">
            <v>45908.506249999999</v>
          </cell>
          <cell r="B3195">
            <v>7325</v>
          </cell>
          <cell r="F3195" t="str">
            <v>CC-01790997</v>
          </cell>
          <cell r="J3195" t="str">
            <v>Sales Call</v>
          </cell>
          <cell r="R3195" t="str">
            <v>BUCD162696</v>
          </cell>
          <cell r="AB3195" t="str">
            <v>sales call carried out for HMR update</v>
          </cell>
        </row>
        <row r="3196">
          <cell r="A3196">
            <v>45908.503472222219</v>
          </cell>
          <cell r="B3196">
            <v>10460</v>
          </cell>
          <cell r="F3196" t="str">
            <v>CC-01790986</v>
          </cell>
          <cell r="J3196" t="str">
            <v>Sales Call</v>
          </cell>
          <cell r="R3196" t="str">
            <v>BULD162568</v>
          </cell>
          <cell r="AB3196" t="str">
            <v>sales call carried out for HMR update</v>
          </cell>
        </row>
        <row r="3197">
          <cell r="A3197">
            <v>45908.501388888886</v>
          </cell>
          <cell r="B3197">
            <v>5400</v>
          </cell>
          <cell r="F3197" t="str">
            <v>CC-01790975</v>
          </cell>
          <cell r="J3197" t="str">
            <v>Sales Call</v>
          </cell>
          <cell r="R3197" t="str">
            <v>BUAL160585</v>
          </cell>
          <cell r="AB3197" t="str">
            <v>sales call carried out for HMR update</v>
          </cell>
        </row>
        <row r="3198">
          <cell r="A3198">
            <v>45908.499305555553</v>
          </cell>
          <cell r="B3198">
            <v>12280</v>
          </cell>
          <cell r="F3198" t="str">
            <v>CC-01790962</v>
          </cell>
          <cell r="J3198" t="str">
            <v>Sales Call</v>
          </cell>
          <cell r="R3198" t="str">
            <v>BUKD162535</v>
          </cell>
          <cell r="AB3198" t="str">
            <v>sales call carried out for HMR update</v>
          </cell>
        </row>
        <row r="3199">
          <cell r="A3199">
            <v>45908.495833333334</v>
          </cell>
          <cell r="B3199">
            <v>2615</v>
          </cell>
          <cell r="F3199" t="str">
            <v>CC-01790951</v>
          </cell>
          <cell r="J3199" t="str">
            <v>Sales Call</v>
          </cell>
          <cell r="R3199" t="str">
            <v>BULD162583</v>
          </cell>
          <cell r="AB3199" t="str">
            <v>Sales call carried out for HMR update</v>
          </cell>
        </row>
        <row r="3200">
          <cell r="A3200">
            <v>45908.493750000001</v>
          </cell>
          <cell r="B3200">
            <v>2920</v>
          </cell>
          <cell r="F3200" t="str">
            <v>CC-01790940</v>
          </cell>
          <cell r="J3200" t="str">
            <v>Sales Call</v>
          </cell>
          <cell r="R3200" t="str">
            <v>BULD162579</v>
          </cell>
          <cell r="AB3200" t="str">
            <v>sales call carried out for HMR update</v>
          </cell>
        </row>
        <row r="3201">
          <cell r="A3201">
            <v>45908.491666666669</v>
          </cell>
          <cell r="B3201">
            <v>4720</v>
          </cell>
          <cell r="F3201" t="str">
            <v>CC-01790933</v>
          </cell>
          <cell r="J3201" t="str">
            <v>Sales Call</v>
          </cell>
          <cell r="R3201" t="str">
            <v>BUJD121018</v>
          </cell>
          <cell r="AB3201" t="str">
            <v>sales call carried out for HMR update</v>
          </cell>
        </row>
        <row r="3202">
          <cell r="A3202">
            <v>45908.488888888889</v>
          </cell>
          <cell r="B3202">
            <v>2020</v>
          </cell>
          <cell r="F3202" t="str">
            <v>CC-01790918</v>
          </cell>
          <cell r="J3202" t="str">
            <v>Sales Call</v>
          </cell>
          <cell r="R3202" t="str">
            <v>BTID162377</v>
          </cell>
          <cell r="AB3202" t="str">
            <v>sales call carried out for HMR update</v>
          </cell>
        </row>
        <row r="3203">
          <cell r="A3203">
            <v>45908.486111111109</v>
          </cell>
          <cell r="B3203">
            <v>3505</v>
          </cell>
          <cell r="F3203" t="str">
            <v>CC-01790910</v>
          </cell>
          <cell r="J3203" t="str">
            <v>Sales Call</v>
          </cell>
          <cell r="R3203" t="str">
            <v>BTID162392</v>
          </cell>
          <cell r="AB3203" t="str">
            <v>sales call carried out for HMR update</v>
          </cell>
        </row>
        <row r="3204">
          <cell r="A3204">
            <v>45908.48333333333</v>
          </cell>
          <cell r="B3204">
            <v>2715</v>
          </cell>
          <cell r="F3204" t="str">
            <v>CC-01790900</v>
          </cell>
          <cell r="J3204" t="str">
            <v>Sales Call</v>
          </cell>
          <cell r="R3204" t="str">
            <v>BTHD120963</v>
          </cell>
          <cell r="AB3204" t="str">
            <v>sales call carried out for HMR update</v>
          </cell>
        </row>
        <row r="3205">
          <cell r="A3205">
            <v>45908.480555555558</v>
          </cell>
          <cell r="B3205">
            <v>2940</v>
          </cell>
          <cell r="F3205" t="str">
            <v>CC-01790888</v>
          </cell>
          <cell r="J3205" t="str">
            <v>Sales Call</v>
          </cell>
          <cell r="R3205" t="str">
            <v>BTKD162083</v>
          </cell>
          <cell r="AB3205" t="str">
            <v>sales call carried out for HMR update</v>
          </cell>
        </row>
        <row r="3206">
          <cell r="A3206">
            <v>45908.478472222225</v>
          </cell>
          <cell r="B3206">
            <v>6360</v>
          </cell>
          <cell r="F3206" t="str">
            <v>CC-01790882</v>
          </cell>
          <cell r="J3206" t="str">
            <v>Sales Call</v>
          </cell>
          <cell r="R3206" t="str">
            <v>BTJD162016</v>
          </cell>
          <cell r="AB3206" t="str">
            <v>sales call carried out for HMR update</v>
          </cell>
        </row>
        <row r="3207">
          <cell r="A3207">
            <v>45908.475694444445</v>
          </cell>
          <cell r="B3207">
            <v>9750</v>
          </cell>
          <cell r="F3207" t="str">
            <v>CC-01790875</v>
          </cell>
          <cell r="J3207" t="str">
            <v>Sales Call</v>
          </cell>
          <cell r="R3207" t="str">
            <v>BTED162231</v>
          </cell>
          <cell r="AB3207" t="str">
            <v>sales call carried out for HMR update</v>
          </cell>
        </row>
        <row r="3208">
          <cell r="A3208">
            <v>45908.472916666666</v>
          </cell>
          <cell r="B3208">
            <v>11400</v>
          </cell>
          <cell r="F3208" t="str">
            <v>CC-01790864</v>
          </cell>
          <cell r="J3208" t="str">
            <v>Sales Call</v>
          </cell>
          <cell r="R3208" t="str">
            <v>BTGD162289</v>
          </cell>
          <cell r="AB3208" t="str">
            <v>sales call carried out for HMR update</v>
          </cell>
        </row>
        <row r="3209">
          <cell r="A3209">
            <v>45908.456250000003</v>
          </cell>
          <cell r="B3209">
            <v>26932</v>
          </cell>
          <cell r="F3209" t="str">
            <v>CC-01790816</v>
          </cell>
          <cell r="J3209" t="str">
            <v>Schedule Service</v>
          </cell>
          <cell r="R3209" t="str">
            <v>BTIS044954</v>
          </cell>
          <cell r="AB3209" t="str">
            <v>Attend the site for scheduled service so change air filter, oil filter and pre filter. Then start the unit found running ok.</v>
          </cell>
        </row>
        <row r="3210">
          <cell r="A3210">
            <v>45908.455555555556</v>
          </cell>
          <cell r="B3210">
            <v>3647</v>
          </cell>
          <cell r="F3210" t="str">
            <v>CC-01790813</v>
          </cell>
          <cell r="J3210" t="str">
            <v>Schedule Service</v>
          </cell>
          <cell r="R3210" t="str">
            <v>BUGS047249</v>
          </cell>
          <cell r="AB3210" t="str">
            <v>Attend the site for scheduled service so change air filter, oil filter and pre filter. Then start the unit found running ok.</v>
          </cell>
        </row>
        <row r="3211">
          <cell r="A3211">
            <v>45908.279861111114</v>
          </cell>
          <cell r="B3211">
            <v>54815</v>
          </cell>
          <cell r="F3211" t="str">
            <v>CC-01790511</v>
          </cell>
          <cell r="J3211" t="str">
            <v>Schedule Service - AMC</v>
          </cell>
          <cell r="R3211" t="str">
            <v>BLGS040582</v>
          </cell>
          <cell r="AB3211" t="str">
            <v>AMC visit carried out</v>
          </cell>
        </row>
        <row r="3212">
          <cell r="A3212">
            <v>45906.702777777777</v>
          </cell>
          <cell r="B3212"/>
          <cell r="F3212" t="str">
            <v>CC-01790103</v>
          </cell>
          <cell r="J3212" t="str">
            <v>Complaint - Running With Problem</v>
          </cell>
          <cell r="R3212"/>
          <cell r="AB3212" t="str">
            <v>Service quotation shared with customer, waiting for Approval 08-09-2025.........11-09-2025 .................. 13-09-2025 .................. 20-09-2025</v>
          </cell>
        </row>
        <row r="3213">
          <cell r="A3213">
            <v>45906.590277777781</v>
          </cell>
          <cell r="B3213">
            <v>1241</v>
          </cell>
          <cell r="F3213" t="str">
            <v>CC-01789911</v>
          </cell>
          <cell r="J3213" t="str">
            <v>Schedule Service</v>
          </cell>
          <cell r="R3213" t="str">
            <v>BXKC372344</v>
          </cell>
          <cell r="AB3213" t="str">
            <v>We visited the site and completed the servicing work. During servicing, we changed the Air filter, Oil filter and Oil in this compressor. After that, we started the machine. The machine is working properly.</v>
          </cell>
        </row>
        <row r="3214">
          <cell r="A3214">
            <v>45906.556944444441</v>
          </cell>
          <cell r="B3214">
            <v>1</v>
          </cell>
          <cell r="F3214" t="str">
            <v>CC-01789853</v>
          </cell>
          <cell r="J3214" t="str">
            <v>Commissioning</v>
          </cell>
          <cell r="R3214" t="str">
            <v>BYEL161723</v>
          </cell>
          <cell r="AB3214" t="str">
            <v>Commissioning done on dated 06-09-2025..</v>
          </cell>
        </row>
        <row r="3215">
          <cell r="A3215">
            <v>45905.729166666664</v>
          </cell>
          <cell r="B3215">
            <v>16581</v>
          </cell>
          <cell r="F3215" t="str">
            <v>CC-01789271</v>
          </cell>
          <cell r="J3215" t="str">
            <v>Schedule Service</v>
          </cell>
          <cell r="R3215" t="str">
            <v>BSFC376459</v>
          </cell>
          <cell r="AB3215" t="str">
            <v>Today we attend the customer site for general visit so we check and found that compressor running ok but service due</v>
          </cell>
        </row>
        <row r="3216">
          <cell r="A3216">
            <v>45905.672222222223</v>
          </cell>
          <cell r="B3216">
            <v>4564</v>
          </cell>
          <cell r="F3216" t="str">
            <v>CC-01789099</v>
          </cell>
          <cell r="J3216" t="str">
            <v>Schedule Service</v>
          </cell>
          <cell r="R3216" t="str">
            <v>BWED163889</v>
          </cell>
          <cell r="AB3216" t="str">
            <v>Attend the site for scheduled service so drain oil from tank and drain oil from cooler total 37 liters oil drain then change air filter for compressor and engine both sides, change oil filter,change air oil separator and ELGI air lube Plus oil 40 liters. Then start the unit found running ok.</v>
          </cell>
        </row>
        <row r="3217">
          <cell r="A3217">
            <v>45905.654166666667</v>
          </cell>
          <cell r="B3217">
            <v>16595</v>
          </cell>
          <cell r="F3217" t="str">
            <v>CC-01789051</v>
          </cell>
          <cell r="J3217" t="str">
            <v>General Service</v>
          </cell>
          <cell r="R3217" t="str">
            <v>BRAC372352</v>
          </cell>
          <cell r="AB3217" t="str">
            <v>Today we attend the customer site for general visit so we check and found that compressor running ok but service due</v>
          </cell>
        </row>
        <row r="3218">
          <cell r="A3218">
            <v>45905.607638888891</v>
          </cell>
          <cell r="B3218">
            <v>50367</v>
          </cell>
          <cell r="F3218" t="str">
            <v>CC-01788918</v>
          </cell>
          <cell r="J3218" t="str">
            <v>General Service</v>
          </cell>
          <cell r="R3218" t="str">
            <v>BKAS040272</v>
          </cell>
          <cell r="AB3218" t="str">
            <v>Today we attend the customer site for general visit so we check and found that compressor running ok but service due</v>
          </cell>
        </row>
        <row r="3219">
          <cell r="A3219">
            <v>45905.546527777777</v>
          </cell>
          <cell r="B3219">
            <v>11258</v>
          </cell>
          <cell r="F3219" t="str">
            <v>CC-01788771</v>
          </cell>
          <cell r="J3219" t="str">
            <v>General Service</v>
          </cell>
          <cell r="R3219" t="str">
            <v>BULC371071</v>
          </cell>
          <cell r="AB3219" t="str">
            <v>Today we attend the customer site for general visit so we check and found that compressor running ok but service due</v>
          </cell>
        </row>
        <row r="3220">
          <cell r="A3220">
            <v>45905.467361111114</v>
          </cell>
          <cell r="B3220">
            <v>18342</v>
          </cell>
          <cell r="F3220" t="str">
            <v>CC-01788547</v>
          </cell>
          <cell r="J3220" t="str">
            <v>Schedule Service</v>
          </cell>
          <cell r="R3220" t="str">
            <v>BTLC377591</v>
          </cell>
          <cell r="AB3220" t="str">
            <v>Attend the site for scheduled service so change air filter, oil filter, air oil separator, motor greasing and oil. Then start the unit found running ok.</v>
          </cell>
        </row>
        <row r="3221">
          <cell r="A3221">
            <v>45905.462500000001</v>
          </cell>
          <cell r="B3221">
            <v>8806</v>
          </cell>
          <cell r="F3221" t="str">
            <v>CC-01788523</v>
          </cell>
          <cell r="J3221" t="str">
            <v>Schedule Service</v>
          </cell>
          <cell r="R3221" t="str">
            <v>BULC371019</v>
          </cell>
          <cell r="AB3221" t="str">
            <v>Attend the site for scheduled service so change air filter, oil filter, air oil separator, motor greasing, all valve and oil. Then start the unit found running ok.</v>
          </cell>
        </row>
        <row r="3222">
          <cell r="A3222">
            <v>45904.686111111114</v>
          </cell>
          <cell r="B3222">
            <v>0</v>
          </cell>
          <cell r="F3222" t="str">
            <v>CC-01787914</v>
          </cell>
          <cell r="J3222" t="str">
            <v>Commissioning</v>
          </cell>
          <cell r="R3222" t="str">
            <v>SN24TN03798</v>
          </cell>
          <cell r="AB3222" t="str">
            <v>Commissioning done on dated 04-09-2025, photos attached</v>
          </cell>
        </row>
        <row r="3223">
          <cell r="A3223">
            <v>45904.68472222222</v>
          </cell>
          <cell r="B3223">
            <v>1</v>
          </cell>
          <cell r="F3223" t="str">
            <v>CC-01787913</v>
          </cell>
          <cell r="J3223" t="str">
            <v>Commissioning</v>
          </cell>
          <cell r="R3223" t="str">
            <v>BYJC375693</v>
          </cell>
          <cell r="AB3223" t="str">
            <v>Commissioning done on dated 04-09-2025....comm date-04-09-2025</v>
          </cell>
        </row>
        <row r="3224">
          <cell r="A3224">
            <v>45904.645138888889</v>
          </cell>
          <cell r="B3224">
            <v>0</v>
          </cell>
          <cell r="F3224" t="str">
            <v>CC-01787772</v>
          </cell>
          <cell r="J3224" t="str">
            <v>Preservative Measures</v>
          </cell>
          <cell r="R3224" t="str">
            <v>SN24TN03798</v>
          </cell>
          <cell r="AB3224" t="str">
            <v>Prior to commissioning, preservative maintenance was carried out on the ELGI Air Drier, Model EGRD-080, at JBA INDUSTRIES site to ensure the unit remained in optimal condition during its idle period. The work included a thorough external and internal inspection to check for any signs of corrosion or physical damage. All moisture-prone areas were dried and treated with anti-rust solutions. Desiccant media and filters were checked and sealed to avoid moisture ingress. All metallic surfaces were coated with rust preventive oil, and electrical terminals were properly insulated and sealed. Inlet and outlet ports were capped with protective covers to prevent dust or humidity accumulation. The unit was then securely wrapped using industrial-grade weather-resistant material. These preservative measures were performed in line with OEM guidelines to protect the system integrity and to ensure a smooth commissioning process when ready for operation.</v>
          </cell>
        </row>
        <row r="3225">
          <cell r="A3225">
            <v>45904.634027777778</v>
          </cell>
          <cell r="B3225">
            <v>0</v>
          </cell>
          <cell r="F3225" t="str">
            <v>CC-01787724</v>
          </cell>
          <cell r="J3225" t="str">
            <v>Preservative Measures</v>
          </cell>
          <cell r="R3225" t="str">
            <v>BYJC375693</v>
          </cell>
          <cell r="AB3225" t="str">
            <v>Preservative maintenance was carried out on the EN 11-9.5 Screw Air Compressor at JBA INDUSTRIES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3226">
          <cell r="A3226">
            <v>45904.595138888886</v>
          </cell>
          <cell r="B3226">
            <v>2751</v>
          </cell>
          <cell r="F3226" t="str">
            <v>CC-01787599</v>
          </cell>
          <cell r="J3226" t="str">
            <v>Schedule Service</v>
          </cell>
          <cell r="R3226" t="str">
            <v>BXBS036231</v>
          </cell>
          <cell r="AB3226" t="str">
            <v>We visited site and change Air filter, Oil filter and Oil after than start and check unit running well condition at the present time.</v>
          </cell>
        </row>
        <row r="3227">
          <cell r="A3227">
            <v>45904.481944444444</v>
          </cell>
          <cell r="B3227">
            <v>2192</v>
          </cell>
          <cell r="F3227" t="str">
            <v>CC-01787262</v>
          </cell>
          <cell r="J3227" t="str">
            <v>Complaint - Running With Problem</v>
          </cell>
          <cell r="R3227" t="str">
            <v>BXJD231746</v>
          </cell>
          <cell r="AB3227" t="str">
            <v>Attend the site as per customer complaint for radiator and oil cooler mounting crack issue so as per observation found 5 nos. of anti vibration mounting in crack condition so replace the anti vibration mounting 6 nos. under FOC basis. After replacement of Mounting start and run the unit on load condition found unit is running in normal condition.</v>
          </cell>
        </row>
        <row r="3228">
          <cell r="A3228">
            <v>45904.473611111112</v>
          </cell>
          <cell r="B3228">
            <v>1</v>
          </cell>
          <cell r="F3228" t="str">
            <v>CC-01787230</v>
          </cell>
          <cell r="J3228" t="str">
            <v>Commissioning</v>
          </cell>
          <cell r="R3228" t="str">
            <v>BYDS030966</v>
          </cell>
          <cell r="AB3228" t="str">
            <v>Commissioning done on dated 04-09-2025.......Date-04-09-2025</v>
          </cell>
        </row>
        <row r="3229">
          <cell r="A3229">
            <v>45904.444444444445</v>
          </cell>
          <cell r="B3229">
            <v>4007</v>
          </cell>
          <cell r="F3229" t="str">
            <v>CC-01787159</v>
          </cell>
          <cell r="J3229" t="str">
            <v>Schedule Service</v>
          </cell>
          <cell r="R3229" t="str">
            <v>BXLS042397</v>
          </cell>
          <cell r="AB3229" t="str">
            <v>Attend the site for scheduled service so change air filter, oil filter, air oil separator, motor greasing and oil. Then start the unit found running ok.</v>
          </cell>
        </row>
        <row r="3230">
          <cell r="A3230">
            <v>45904.384027777778</v>
          </cell>
          <cell r="B3230">
            <v>538</v>
          </cell>
          <cell r="F3230" t="str">
            <v>CC-01787111</v>
          </cell>
          <cell r="J3230" t="str">
            <v>Complaint - Running With Problem</v>
          </cell>
          <cell r="R3230" t="str">
            <v>BYKD164879</v>
          </cell>
          <cell r="AB3230" t="str">
            <v>Attend the site for complain of fan broken so we inspect that what fan is broken so check and found water pump is end play that cause of broken the fan blade .we change broken fan with the new one under FOC basis. But as per Ashok Leyland engineer the water pump is working good and no need to change it. They fitted an old water pump. After then we start the unit found running ok.</v>
          </cell>
        </row>
        <row r="3231">
          <cell r="A3231">
            <v>45904.364583333336</v>
          </cell>
          <cell r="B3231">
            <v>500</v>
          </cell>
          <cell r="F3231" t="str">
            <v>CC-01787105</v>
          </cell>
          <cell r="J3231" t="str">
            <v>Schedule Service</v>
          </cell>
          <cell r="R3231" t="str">
            <v>BYKD164879</v>
          </cell>
          <cell r="AB3231" t="str">
            <v>Attend the site for scheduled service so drain oil from the tank and drain oil from the cooler total 37 liters oil drain. Then change air filter for compressor and engine both sides, change the oil filter and ELGI air lube Plus oil 40 liters....</v>
          </cell>
        </row>
        <row r="3232">
          <cell r="A3232">
            <v>45904.363194444442</v>
          </cell>
          <cell r="B3232">
            <v>3750</v>
          </cell>
          <cell r="F3232" t="str">
            <v>CC-01787104</v>
          </cell>
          <cell r="J3232" t="str">
            <v>Schedule Service</v>
          </cell>
          <cell r="R3232" t="str">
            <v>BWHD164004</v>
          </cell>
          <cell r="AB3232" t="str">
            <v>Attend the site for scheduled service so drain oil from the tank and drain oil from cooler total 38 liters oil drain, then change air filter for compressor and engine both sides, change oil filter and ELGI air lube Plus oil 40 liters. Then start the unit found running ok.</v>
          </cell>
        </row>
        <row r="3233">
          <cell r="A3233">
            <v>45904.36041666667</v>
          </cell>
          <cell r="B3233">
            <v>8779</v>
          </cell>
          <cell r="F3233" t="str">
            <v>CC-01787103</v>
          </cell>
          <cell r="J3233" t="str">
            <v>Schedule Service</v>
          </cell>
          <cell r="R3233" t="str">
            <v>BVDS039346</v>
          </cell>
          <cell r="AB3233" t="str">
            <v>Attend the site for scheduled service so change air filter, oil filter, air oil separator, motor greasing, all valve kit and oil. Then start the unit found running ok.</v>
          </cell>
        </row>
        <row r="3234">
          <cell r="A3234">
            <v>45904.359027777777</v>
          </cell>
          <cell r="B3234">
            <v>6650</v>
          </cell>
          <cell r="F3234" t="str">
            <v>CC-01787102</v>
          </cell>
          <cell r="J3234" t="str">
            <v>Schedule Service</v>
          </cell>
          <cell r="R3234" t="str">
            <v>BTEC378536</v>
          </cell>
          <cell r="AB3234" t="str">
            <v>Attend the site for scheduled service so change air filter, oil filter, air oil separator, motor greasing, all valve kit and oil. Then start the unit found running ok.</v>
          </cell>
        </row>
        <row r="3235">
          <cell r="A3235">
            <v>45904.357638888891</v>
          </cell>
          <cell r="B3235">
            <v>3714</v>
          </cell>
          <cell r="F3235" t="str">
            <v>CC-01787101</v>
          </cell>
          <cell r="J3235" t="str">
            <v>Schedule Service</v>
          </cell>
          <cell r="R3235" t="str">
            <v>BXLS042384</v>
          </cell>
          <cell r="AB3235" t="str">
            <v>Attend the site for scheduled service so change air filter, oil filter, air oil separator, motor greasing and oil. Then start the unit found running ok.</v>
          </cell>
        </row>
        <row r="3236">
          <cell r="A3236">
            <v>45904.289583333331</v>
          </cell>
          <cell r="B3236">
            <v>24497</v>
          </cell>
          <cell r="F3236" t="str">
            <v>CC-01787001</v>
          </cell>
          <cell r="J3236" t="str">
            <v>Schedule Service - AMC</v>
          </cell>
          <cell r="R3236" t="str">
            <v>BUES034926</v>
          </cell>
          <cell r="AB3236" t="str">
            <v>We visited site check and found unit running well but service due.</v>
          </cell>
        </row>
        <row r="3237">
          <cell r="A3237">
            <v>45903.686805555553</v>
          </cell>
          <cell r="B3237">
            <v>14866</v>
          </cell>
          <cell r="F3237" t="str">
            <v>CC-01786649</v>
          </cell>
          <cell r="J3237" t="str">
            <v>General Service</v>
          </cell>
          <cell r="R3237" t="str">
            <v>BRHS035337</v>
          </cell>
          <cell r="AB3237" t="str">
            <v>We visited site check and found unit running well condition but Separator service due.</v>
          </cell>
        </row>
        <row r="3238">
          <cell r="A3238">
            <v>45903.668749999997</v>
          </cell>
          <cell r="B3238">
            <v>20198</v>
          </cell>
          <cell r="F3238" t="str">
            <v>CC-01786600</v>
          </cell>
          <cell r="J3238" t="str">
            <v>General Service</v>
          </cell>
          <cell r="R3238" t="str">
            <v>GNDC370057</v>
          </cell>
          <cell r="AB3238" t="str">
            <v>We visited site check and found unit running well but service due.</v>
          </cell>
        </row>
        <row r="3239">
          <cell r="A3239">
            <v>45903.546527777777</v>
          </cell>
          <cell r="B3239">
            <v>4952</v>
          </cell>
          <cell r="F3239" t="str">
            <v>CC-01786301</v>
          </cell>
          <cell r="J3239" t="str">
            <v>Schedule Service</v>
          </cell>
          <cell r="R3239" t="str">
            <v>BWCC379950</v>
          </cell>
          <cell r="AB3239" t="str">
            <v>We visited site and completed the servicing work during servicing we changed Air filter, Oil filter and Oil after than start unit and check unit working well current time.</v>
          </cell>
        </row>
        <row r="3240">
          <cell r="A3240">
            <v>45903.545138888891</v>
          </cell>
          <cell r="B3240">
            <v>12505</v>
          </cell>
          <cell r="F3240" t="str">
            <v>CC-01786295</v>
          </cell>
          <cell r="J3240" t="str">
            <v>Schedule Service</v>
          </cell>
          <cell r="R3240" t="str">
            <v>BRJC371828</v>
          </cell>
          <cell r="AB3240" t="str">
            <v>We visited site and completed the servicing work during servicing we changed Air filter, Oil filter and Oil after than start unit and check unit working well current time.</v>
          </cell>
        </row>
        <row r="3241">
          <cell r="A3241">
            <v>45903.53402777778</v>
          </cell>
          <cell r="B3241">
            <v>1536</v>
          </cell>
          <cell r="F3241" t="str">
            <v>CC-01786258</v>
          </cell>
          <cell r="J3241" t="str">
            <v>Schedule Service</v>
          </cell>
          <cell r="R3241" t="str">
            <v>BXKC372444</v>
          </cell>
          <cell r="AB3241" t="str">
            <v>Attend the site for scheduled service so we change parts during service:- air filter and oil filter. Then start the unit found running ok.</v>
          </cell>
        </row>
        <row r="3242">
          <cell r="A3242">
            <v>45903.37222222222</v>
          </cell>
          <cell r="B3242">
            <v>97301</v>
          </cell>
          <cell r="F3242" t="str">
            <v>CC-01785969</v>
          </cell>
          <cell r="J3242" t="str">
            <v>Schedule Service</v>
          </cell>
          <cell r="R3242" t="str">
            <v>BPLF150007</v>
          </cell>
          <cell r="AB3242" t="str">
            <v>Attend the site for scheduled service so change air filter, oil filter, air oil separator, motor greasing and oil. Then start the unit found running ok.</v>
          </cell>
        </row>
        <row r="3243">
          <cell r="A3243">
            <v>45903.370138888888</v>
          </cell>
          <cell r="B3243">
            <v>35336</v>
          </cell>
          <cell r="F3243" t="str">
            <v>CC-01785968</v>
          </cell>
          <cell r="J3243" t="str">
            <v>Schedule Service</v>
          </cell>
          <cell r="R3243" t="str">
            <v>BTGS031205</v>
          </cell>
          <cell r="AB3243" t="str">
            <v>Attend the site for scheduled service so change air filter, oil filter, air oil separator, motor greasing, all valve kit and oil. Then start the unit found running ok.</v>
          </cell>
        </row>
        <row r="3244">
          <cell r="A3244">
            <v>45903.368750000001</v>
          </cell>
          <cell r="B3244">
            <v>40382</v>
          </cell>
          <cell r="F3244" t="str">
            <v>CC-01785967</v>
          </cell>
          <cell r="J3244" t="str">
            <v>General Service</v>
          </cell>
          <cell r="R3244" t="str">
            <v>BRAC372524</v>
          </cell>
          <cell r="AB3244" t="str">
            <v>Courtesy visit done</v>
          </cell>
        </row>
        <row r="3245">
          <cell r="A3245">
            <v>45903.368055555555</v>
          </cell>
          <cell r="B3245">
            <v>29811</v>
          </cell>
          <cell r="F3245" t="str">
            <v>CC-01785966</v>
          </cell>
          <cell r="J3245" t="str">
            <v>General Service</v>
          </cell>
          <cell r="R3245" t="str">
            <v>BQAC373734</v>
          </cell>
          <cell r="AB3245" t="str">
            <v>Courtesy visit done</v>
          </cell>
        </row>
        <row r="3246">
          <cell r="A3246">
            <v>45903.365972222222</v>
          </cell>
          <cell r="B3246">
            <v>7264</v>
          </cell>
          <cell r="F3246" t="str">
            <v>CC-01785965</v>
          </cell>
          <cell r="J3246" t="str">
            <v>General Service</v>
          </cell>
          <cell r="R3246" t="str">
            <v>BUDC372327</v>
          </cell>
          <cell r="AB3246" t="str">
            <v>Courtesy visit done</v>
          </cell>
        </row>
        <row r="3247">
          <cell r="A3247">
            <v>45903.365277777775</v>
          </cell>
          <cell r="B3247">
            <v>3012</v>
          </cell>
          <cell r="F3247" t="str">
            <v>CC-01785964</v>
          </cell>
          <cell r="J3247" t="str">
            <v>General Service</v>
          </cell>
          <cell r="R3247" t="str">
            <v>BWGC370777</v>
          </cell>
          <cell r="AB3247" t="str">
            <v>Courtesy visit done</v>
          </cell>
        </row>
        <row r="3248">
          <cell r="A3248">
            <v>45903.363888888889</v>
          </cell>
          <cell r="B3248">
            <v>1241</v>
          </cell>
          <cell r="F3248" t="str">
            <v>CC-01785963</v>
          </cell>
          <cell r="J3248" t="str">
            <v>General Service</v>
          </cell>
          <cell r="R3248" t="str">
            <v>BXKC372344</v>
          </cell>
          <cell r="AB3248" t="str">
            <v>Courtesy visit done</v>
          </cell>
        </row>
        <row r="3249">
          <cell r="A3249">
            <v>45903.362500000003</v>
          </cell>
          <cell r="B3249">
            <v>1536</v>
          </cell>
          <cell r="F3249" t="str">
            <v>CC-01785962</v>
          </cell>
          <cell r="J3249" t="str">
            <v>General Service</v>
          </cell>
          <cell r="R3249" t="str">
            <v>BXKC372444</v>
          </cell>
          <cell r="AB3249" t="str">
            <v>Courtesy visit done</v>
          </cell>
        </row>
        <row r="3250">
          <cell r="A3250">
            <v>45903.361111111109</v>
          </cell>
          <cell r="B3250">
            <v>25767</v>
          </cell>
          <cell r="F3250" t="str">
            <v>CC-01785961</v>
          </cell>
          <cell r="J3250" t="str">
            <v>General Service</v>
          </cell>
          <cell r="R3250" t="str">
            <v>BSAS036940</v>
          </cell>
          <cell r="AB3250" t="str">
            <v>Courtesy visit done</v>
          </cell>
        </row>
        <row r="3251">
          <cell r="A3251">
            <v>45903.359722222223</v>
          </cell>
          <cell r="B3251">
            <v>7812</v>
          </cell>
          <cell r="F3251" t="str">
            <v>CC-01785960</v>
          </cell>
          <cell r="J3251" t="str">
            <v>General Service</v>
          </cell>
          <cell r="R3251" t="str">
            <v>BXJC371965</v>
          </cell>
          <cell r="AB3251" t="str">
            <v>Courtesy visit done</v>
          </cell>
        </row>
        <row r="3252">
          <cell r="A3252">
            <v>45902.76666666667</v>
          </cell>
          <cell r="B3252">
            <v>250</v>
          </cell>
          <cell r="F3252" t="str">
            <v>CC-01785659</v>
          </cell>
          <cell r="J3252" t="str">
            <v>Field Campaign</v>
          </cell>
          <cell r="R3252" t="str">
            <v>BYLD164891</v>
          </cell>
          <cell r="AB3252" t="str">
            <v>Attend the site for pricol teampture switch modification so the following Job are done, Open the old pricol teampture switch then fitted new one pricol teampture switch 98c and EWTS conversion kit identified by the reference number 038400020 038400076, under a FOC basis. after change the switch then start the unit running good condition no air leakage no oil leakage unit running satisfaction all parameters work in under limit.</v>
          </cell>
        </row>
        <row r="3253">
          <cell r="A3253">
            <v>45902.730555555558</v>
          </cell>
          <cell r="B3253">
            <v>2896</v>
          </cell>
          <cell r="F3253" t="str">
            <v>CC-01785618</v>
          </cell>
          <cell r="J3253" t="str">
            <v>Schedule Service</v>
          </cell>
          <cell r="R3253" t="str">
            <v>BVAD121386</v>
          </cell>
          <cell r="AB3253" t="str">
            <v>Attend the site for scheduled service so change air filter for compressor and engine both sides, change oil filter , change air oil separator, change all valve kit and change ELGI air lube Plus oil 40 liters. Then start the unit found running ok.</v>
          </cell>
        </row>
        <row r="3254">
          <cell r="A3254">
            <v>45902.618750000001</v>
          </cell>
          <cell r="B3254">
            <v>3562</v>
          </cell>
          <cell r="F3254" t="str">
            <v>CC-01785324</v>
          </cell>
          <cell r="J3254" t="str">
            <v>Schedule Service</v>
          </cell>
          <cell r="R3254" t="str">
            <v>BTHC379543</v>
          </cell>
          <cell r="AB3254" t="str">
            <v>Today we attend the customer site for sheudle service so we change parts during service:- air filter, oil filter, oil and separator than start machine running ok</v>
          </cell>
        </row>
        <row r="3255">
          <cell r="A3255">
            <v>45902.604861111111</v>
          </cell>
          <cell r="B3255">
            <v>450</v>
          </cell>
          <cell r="F3255" t="str">
            <v>CC-01785283</v>
          </cell>
          <cell r="J3255" t="str">
            <v>Field Campaign</v>
          </cell>
          <cell r="R3255" t="str">
            <v>BYKD164879</v>
          </cell>
          <cell r="AB3255" t="str">
            <v>Attend the site for pricol teampture switch modification so the following Job are done, Open the old pricol teampture switch then fitted new one pricol teampture switch 98c and EWTS conversion kit identified by the reference number 038400020 038400076, under a FOC basis. after change the switch then start the unit running good condition no air leakage no oil leakage unit running satisfaction all parameters work in under limit.</v>
          </cell>
        </row>
        <row r="3256">
          <cell r="A3256">
            <v>45902.59097222222</v>
          </cell>
          <cell r="B3256">
            <v>4066</v>
          </cell>
          <cell r="F3256" t="str">
            <v>CC-01785253</v>
          </cell>
          <cell r="J3256" t="str">
            <v>Schedule Service</v>
          </cell>
          <cell r="R3256" t="str">
            <v>BXKD164191</v>
          </cell>
          <cell r="AB3256" t="str">
            <v>Attend the site for scheduled service so drain oil from the tank and drain oil from cooler total 37 liters oil drain. Then change 2 nos 90 lpm oil filter, change 2 nos air filter for compressor and engine both sides. Change 40 liters ELGi air lube Plus oil. Then start the unit found running ok.</v>
          </cell>
        </row>
        <row r="3257">
          <cell r="A3257">
            <v>45902.518750000003</v>
          </cell>
          <cell r="B3257">
            <v>2712</v>
          </cell>
          <cell r="F3257" t="str">
            <v>CC-01785006</v>
          </cell>
          <cell r="J3257" t="str">
            <v>General Service</v>
          </cell>
          <cell r="R3257" t="str">
            <v>BXBS036231</v>
          </cell>
          <cell r="AB3257" t="str">
            <v>Today we attend the customer site for complain general visit so we check and found that compressor running ok</v>
          </cell>
        </row>
        <row r="3258">
          <cell r="A3258">
            <v>45901.609722222223</v>
          </cell>
          <cell r="B3258">
            <v>2296</v>
          </cell>
          <cell r="F3258" t="str">
            <v>CC-01784215</v>
          </cell>
          <cell r="J3258" t="str">
            <v>Schedule Service</v>
          </cell>
          <cell r="R3258" t="str">
            <v>BXES037132</v>
          </cell>
          <cell r="AB3258" t="str">
            <v>We visited site and change Air filter, Oil filter, Separator and oil after than start and check unit running well condition at the present time.</v>
          </cell>
        </row>
        <row r="3259">
          <cell r="A3259">
            <v>45901.554861111108</v>
          </cell>
          <cell r="B3259">
            <v>4314</v>
          </cell>
          <cell r="F3259" t="str">
            <v>CC-01784101</v>
          </cell>
          <cell r="J3259" t="str">
            <v>Schedule Service</v>
          </cell>
          <cell r="R3259" t="str">
            <v>BVIC377970</v>
          </cell>
          <cell r="AB3259" t="str">
            <v>Today we attend the customer site for sheudle service so we change parts during service:- air filter, oil filter, oil and separator than start machine running ok</v>
          </cell>
        </row>
        <row r="3260">
          <cell r="A3260">
            <v>45901.493750000001</v>
          </cell>
          <cell r="B3260">
            <v>2191</v>
          </cell>
          <cell r="F3260" t="str">
            <v>CC-01783890</v>
          </cell>
          <cell r="J3260" t="str">
            <v>Field Campaign</v>
          </cell>
          <cell r="R3260" t="str">
            <v>BXJD231746</v>
          </cell>
          <cell r="AB3260" t="str">
            <v>Attend the site for field campaign in which shroud MTG Bracket modification work done. Firstly open the old shroud lift bail and O-mount L-H and R-H side. After then 12nos. of M-10 size drill done to fix up the new shroud MTG bracket on both side with 12 nos. of M-16 no. bolt with plain washer, spring washer and lock nut from back side of the shroud assembly. After the fix up the L-H and R-H side shroud lift bail with 8nos. of M-16 no. Bolt, plain washer and Spring washer. After modification work done start the excavator and march the unit for some distance found that the vibration of fan shroud with new MTG bracket is very less then the old O-mount bracket which also increase the life of cooler and radiator AVMs. Also in this field campaign we fitted the new split type Re circulating plate, so remove the louver door and remove the old re circulating plates both side, after then assemble the new split re-circulating plates with foam 4 nos. After installation fitted the louver door in same position.</v>
          </cell>
        </row>
        <row r="3261">
          <cell r="A3261">
            <v>45901.29583333333</v>
          </cell>
          <cell r="B3261">
            <v>37199</v>
          </cell>
          <cell r="F3261" t="str">
            <v>CC-01783630</v>
          </cell>
          <cell r="J3261" t="str">
            <v>Schedule Service - AMC</v>
          </cell>
          <cell r="R3261" t="str">
            <v>BIGS030904</v>
          </cell>
          <cell r="AB3261" t="str">
            <v>AMC visit carried out</v>
          </cell>
        </row>
        <row r="3262">
          <cell r="A3262">
            <v>45901.294444444444</v>
          </cell>
          <cell r="B3262">
            <v>40446</v>
          </cell>
          <cell r="F3262" t="str">
            <v>CC-01783617</v>
          </cell>
          <cell r="J3262" t="str">
            <v>Schedule Service - AMC</v>
          </cell>
          <cell r="R3262" t="str">
            <v>BRIS035698</v>
          </cell>
          <cell r="AB3262" t="str">
            <v>AMC visit carried out</v>
          </cell>
        </row>
        <row r="3263">
          <cell r="A3263">
            <v>45901.286111111112</v>
          </cell>
          <cell r="B3263">
            <v>25768</v>
          </cell>
          <cell r="F3263" t="str">
            <v>CC-01783553</v>
          </cell>
          <cell r="J3263" t="str">
            <v>Schedule Service - AMC</v>
          </cell>
          <cell r="R3263">
            <v>108441</v>
          </cell>
          <cell r="AB3263" t="str">
            <v>AMC visit carried out</v>
          </cell>
        </row>
        <row r="3264">
          <cell r="A3264">
            <v>45900.283287036997</v>
          </cell>
          <cell r="B3264">
            <v>1</v>
          </cell>
          <cell r="F3264" t="str">
            <v>CC-01783184</v>
          </cell>
          <cell r="J3264" t="str">
            <v>Schedule Service - AMC</v>
          </cell>
          <cell r="R3264" t="str">
            <v>CTCE665149</v>
          </cell>
          <cell r="AB3264" t="str">
            <v>AMC visit carried out</v>
          </cell>
        </row>
        <row r="3265">
          <cell r="A3265">
            <v>45900.271736111099</v>
          </cell>
          <cell r="B3265">
            <v>32360</v>
          </cell>
          <cell r="F3265" t="str">
            <v>CC-01783100</v>
          </cell>
          <cell r="J3265" t="str">
            <v>Schedule Service - AMC</v>
          </cell>
          <cell r="R3265" t="str">
            <v>BSDS043254</v>
          </cell>
          <cell r="AB3265" t="str">
            <v>AMC visit carried out</v>
          </cell>
        </row>
        <row r="3266">
          <cell r="A3266">
            <v>45899.7808449074</v>
          </cell>
          <cell r="B3266">
            <v>7462</v>
          </cell>
          <cell r="F3266" t="str">
            <v>CC-01783052</v>
          </cell>
          <cell r="J3266" t="str">
            <v>General Service</v>
          </cell>
          <cell r="R3266" t="str">
            <v>BVEC377128</v>
          </cell>
          <cell r="AB3266" t="str">
            <v>We visited site check and found unit running well condition but service due.</v>
          </cell>
        </row>
        <row r="3267">
          <cell r="A3267">
            <v>45899.679907407401</v>
          </cell>
          <cell r="B3267">
            <v>5987</v>
          </cell>
          <cell r="F3267" t="str">
            <v>CC-01782854</v>
          </cell>
          <cell r="J3267" t="str">
            <v>General Service</v>
          </cell>
          <cell r="R3267" t="str">
            <v>BSKC374901</v>
          </cell>
          <cell r="AB3267" t="str">
            <v>We visited the site and upon checking we found that the 3 phase incoming power pepper is not being received due to which the compressor is not starting and this machine has not been serviced for 1.5 years.</v>
          </cell>
        </row>
        <row r="3268">
          <cell r="A3268">
            <v>45899.554340277798</v>
          </cell>
          <cell r="B3268">
            <v>6278</v>
          </cell>
          <cell r="F3268" t="str">
            <v>CC-01782388</v>
          </cell>
          <cell r="J3268" t="str">
            <v>General Service</v>
          </cell>
          <cell r="R3268" t="str">
            <v>BVIC378165</v>
          </cell>
          <cell r="AB3268" t="str">
            <v>Today we attend the customer site for general visit so we check and found that compressor running ok but service due</v>
          </cell>
        </row>
        <row r="3269">
          <cell r="A3269">
            <v>45899.524687500001</v>
          </cell>
          <cell r="B3269">
            <v>12018</v>
          </cell>
          <cell r="F3269" t="str">
            <v>CC-01782299</v>
          </cell>
          <cell r="J3269" t="str">
            <v>General Service</v>
          </cell>
          <cell r="R3269" t="str">
            <v>BSBC375535</v>
          </cell>
          <cell r="AB3269" t="str">
            <v>Courtesy visit carried out</v>
          </cell>
        </row>
        <row r="3270">
          <cell r="A3270">
            <v>45898.733680555597</v>
          </cell>
          <cell r="B3270">
            <v>9080</v>
          </cell>
          <cell r="F3270" t="str">
            <v>CC-01781650</v>
          </cell>
          <cell r="J3270" t="str">
            <v>General Service</v>
          </cell>
          <cell r="R3270" t="str">
            <v>BUKC370622</v>
          </cell>
          <cell r="AB3270" t="str">
            <v>Courtesy visit carried out</v>
          </cell>
        </row>
        <row r="3271">
          <cell r="A3271">
            <v>45898.714537036998</v>
          </cell>
          <cell r="B3271">
            <v>1</v>
          </cell>
          <cell r="F3271" t="str">
            <v>CC-01781597</v>
          </cell>
          <cell r="J3271" t="str">
            <v>Commissioning</v>
          </cell>
          <cell r="R3271" t="str">
            <v>BYEC378148</v>
          </cell>
          <cell r="AB3271" t="str">
            <v>Commissioning done on dated 29-08-2025.......Comm date-29-08-2025</v>
          </cell>
        </row>
        <row r="3272">
          <cell r="A3272">
            <v>45898.708437499998</v>
          </cell>
          <cell r="B3272">
            <v>8627</v>
          </cell>
          <cell r="F3272" t="str">
            <v>CC-01781580</v>
          </cell>
          <cell r="J3272" t="str">
            <v>Schedule Service</v>
          </cell>
          <cell r="R3272" t="str">
            <v>BWJS031206</v>
          </cell>
          <cell r="AB3272" t="str">
            <v>We visited site and change Air filter, Oil filter, Separator, Oil and Valve kit after than start and check unit running well condition at the present time.</v>
          </cell>
        </row>
        <row r="3273">
          <cell r="A3273">
            <v>45898.646724537</v>
          </cell>
          <cell r="B3273"/>
          <cell r="F3273" t="str">
            <v>CC-01781365</v>
          </cell>
          <cell r="J3273" t="str">
            <v>Complaint - Breakdown</v>
          </cell>
          <cell r="R3273"/>
          <cell r="AB3273" t="str">
            <v>Parts Quotation shared with customer waiting for approval .................. 06-09-2025</v>
          </cell>
        </row>
        <row r="3274">
          <cell r="A3274">
            <v>45898.549837963001</v>
          </cell>
          <cell r="B3274">
            <v>0</v>
          </cell>
          <cell r="F3274" t="str">
            <v>CC-01781078</v>
          </cell>
          <cell r="J3274" t="str">
            <v>Commissioning</v>
          </cell>
          <cell r="R3274" t="str">
            <v>BYCK020328</v>
          </cell>
          <cell r="AB3274" t="str">
            <v>Commissioning done on dated 29-08-2025</v>
          </cell>
        </row>
        <row r="3275">
          <cell r="A3275">
            <v>45898.547650462999</v>
          </cell>
          <cell r="B3275">
            <v>1</v>
          </cell>
          <cell r="F3275" t="str">
            <v>CC-01781072</v>
          </cell>
          <cell r="J3275" t="str">
            <v>Commissioning</v>
          </cell>
          <cell r="R3275" t="str">
            <v>BYCS030580</v>
          </cell>
          <cell r="AB3275" t="str">
            <v>Commissioning done on dated 29-08-2025....Comm date-29-08-2025</v>
          </cell>
        </row>
        <row r="3276">
          <cell r="A3276">
            <v>45898.544861111099</v>
          </cell>
          <cell r="B3276">
            <v>0</v>
          </cell>
          <cell r="F3276" t="str">
            <v>CC-01781067</v>
          </cell>
          <cell r="J3276" t="str">
            <v>Commissioning</v>
          </cell>
          <cell r="R3276" t="str">
            <v>BYCK030297</v>
          </cell>
          <cell r="AB3276" t="str">
            <v>Commissioning done on dated 29-08-2025 DRIER PHOTO ATTACHED</v>
          </cell>
        </row>
        <row r="3277">
          <cell r="A3277">
            <v>45898.537928240701</v>
          </cell>
          <cell r="B3277">
            <v>1</v>
          </cell>
          <cell r="F3277" t="str">
            <v>CC-01781048</v>
          </cell>
          <cell r="J3277" t="str">
            <v>Commissioning</v>
          </cell>
          <cell r="R3277" t="str">
            <v>BYCS045058</v>
          </cell>
          <cell r="AB3277" t="str">
            <v>Commissioning done on dated 29-08-2024......Comm date-29-08-2025</v>
          </cell>
        </row>
        <row r="3278">
          <cell r="A3278">
            <v>45898.455208333296</v>
          </cell>
          <cell r="B3278">
            <v>3785</v>
          </cell>
          <cell r="F3278" t="str">
            <v>CC-01780805</v>
          </cell>
          <cell r="J3278" t="str">
            <v>Field Campaign</v>
          </cell>
          <cell r="R3278" t="str">
            <v>BWHD231603</v>
          </cell>
          <cell r="AB3278"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3279">
          <cell r="A3279">
            <v>45897.735613425903</v>
          </cell>
          <cell r="B3279">
            <v>4340</v>
          </cell>
          <cell r="F3279" t="str">
            <v>CC-01780373</v>
          </cell>
          <cell r="J3279" t="str">
            <v>Schedule Service</v>
          </cell>
          <cell r="R3279" t="str">
            <v>BXFC374369</v>
          </cell>
          <cell r="AB3279" t="str">
            <v>Attend the site for scheduled service so change air filter, oil filter, air oil separator, motor greasing and oil then start the unit found running ok.</v>
          </cell>
        </row>
        <row r="3280">
          <cell r="A3280">
            <v>45897.697013888901</v>
          </cell>
          <cell r="B3280">
            <v>2235</v>
          </cell>
          <cell r="F3280" t="str">
            <v>CC-01780280</v>
          </cell>
          <cell r="J3280" t="str">
            <v>Sales Call</v>
          </cell>
          <cell r="R3280" t="str">
            <v>BXCD164420</v>
          </cell>
          <cell r="AB3280" t="str">
            <v>Sales call carried out for HOR update</v>
          </cell>
        </row>
        <row r="3281">
          <cell r="A3281">
            <v>45897.6928819444</v>
          </cell>
          <cell r="B3281">
            <v>625</v>
          </cell>
          <cell r="F3281" t="str">
            <v>CC-01780266</v>
          </cell>
          <cell r="J3281" t="str">
            <v>Sales Call</v>
          </cell>
          <cell r="R3281" t="str">
            <v>BXCD164464</v>
          </cell>
          <cell r="AB3281" t="str">
            <v>Sales call carried out for HOR update</v>
          </cell>
        </row>
        <row r="3282">
          <cell r="A3282">
            <v>45897.681122685201</v>
          </cell>
          <cell r="B3282">
            <v>1550</v>
          </cell>
          <cell r="F3282" t="str">
            <v>CC-01780231</v>
          </cell>
          <cell r="J3282" t="str">
            <v>Sales Call</v>
          </cell>
          <cell r="R3282" t="str">
            <v>BXAD164301</v>
          </cell>
          <cell r="AB3282" t="str">
            <v>Sales call carried out for HMR update</v>
          </cell>
        </row>
        <row r="3283">
          <cell r="A3283">
            <v>45897.678032407399</v>
          </cell>
          <cell r="B3283">
            <v>1350</v>
          </cell>
          <cell r="F3283" t="str">
            <v>CC-01780224</v>
          </cell>
          <cell r="J3283" t="str">
            <v>Sales Call</v>
          </cell>
          <cell r="R3283" t="str">
            <v>BXAD231957</v>
          </cell>
          <cell r="AB3283" t="str">
            <v>Sales call carried out for HMR update</v>
          </cell>
        </row>
        <row r="3284">
          <cell r="A3284">
            <v>45897.675555555601</v>
          </cell>
          <cell r="B3284">
            <v>300</v>
          </cell>
          <cell r="F3284" t="str">
            <v>CC-01780217</v>
          </cell>
          <cell r="J3284" t="str">
            <v>Sales Call</v>
          </cell>
          <cell r="R3284" t="str">
            <v>BXCD164415</v>
          </cell>
          <cell r="AB3284" t="str">
            <v>Sales call carried out for HMR update</v>
          </cell>
        </row>
        <row r="3285">
          <cell r="A3285">
            <v>45897.671886574099</v>
          </cell>
          <cell r="B3285">
            <v>1760</v>
          </cell>
          <cell r="F3285" t="str">
            <v>CC-01780208</v>
          </cell>
          <cell r="J3285" t="str">
            <v>Sales Call</v>
          </cell>
          <cell r="R3285" t="str">
            <v>BXLD164272</v>
          </cell>
          <cell r="AB3285" t="str">
            <v>Sales call carried out for HMR update</v>
          </cell>
        </row>
        <row r="3286">
          <cell r="A3286">
            <v>45897.668217592603</v>
          </cell>
          <cell r="B3286">
            <v>1720</v>
          </cell>
          <cell r="F3286" t="str">
            <v>CC-01780196</v>
          </cell>
          <cell r="J3286" t="str">
            <v>Sales Call</v>
          </cell>
          <cell r="R3286" t="str">
            <v>BWHD164003</v>
          </cell>
          <cell r="AB3286" t="str">
            <v>Sales call carried out for HMR update</v>
          </cell>
        </row>
        <row r="3287">
          <cell r="A3287">
            <v>45897.665613425903</v>
          </cell>
          <cell r="B3287">
            <v>1670</v>
          </cell>
          <cell r="F3287" t="str">
            <v>CC-01780194</v>
          </cell>
          <cell r="J3287" t="str">
            <v>Sales Call</v>
          </cell>
          <cell r="R3287" t="str">
            <v>BWHD163991</v>
          </cell>
          <cell r="AB3287" t="str">
            <v>Sales call carried out for HMR update</v>
          </cell>
        </row>
        <row r="3288">
          <cell r="A3288">
            <v>45897.662685185198</v>
          </cell>
          <cell r="B3288">
            <v>2190</v>
          </cell>
          <cell r="F3288" t="str">
            <v>CC-01780182</v>
          </cell>
          <cell r="J3288" t="str">
            <v>Sales Call</v>
          </cell>
          <cell r="R3288" t="str">
            <v>BXJD231746</v>
          </cell>
          <cell r="AB3288" t="str">
            <v>Sales call carried out for HMR update</v>
          </cell>
        </row>
        <row r="3289">
          <cell r="A3289">
            <v>45897.659467592603</v>
          </cell>
          <cell r="B3289">
            <v>2340</v>
          </cell>
          <cell r="F3289" t="str">
            <v>CC-01780173</v>
          </cell>
          <cell r="J3289" t="str">
            <v>Sales Call</v>
          </cell>
          <cell r="R3289" t="str">
            <v>BWID164050</v>
          </cell>
          <cell r="AB3289" t="str">
            <v>Sales call carried out for HMR update</v>
          </cell>
        </row>
        <row r="3290">
          <cell r="A3290">
            <v>45897.631354166697</v>
          </cell>
          <cell r="B3290">
            <v>26191</v>
          </cell>
          <cell r="F3290" t="str">
            <v>CC-01780098</v>
          </cell>
          <cell r="J3290" t="str">
            <v>General Service</v>
          </cell>
          <cell r="R3290" t="str">
            <v>BTLS039793</v>
          </cell>
          <cell r="AB3290" t="str">
            <v>We visited the site and upon checking found that the machine was working properly and this unit would be serviced after 587 hours.</v>
          </cell>
        </row>
        <row r="3291">
          <cell r="A3291">
            <v>45897.630347222199</v>
          </cell>
          <cell r="B3291">
            <v>21058</v>
          </cell>
          <cell r="F3291" t="str">
            <v>CC-01780096</v>
          </cell>
          <cell r="J3291" t="str">
            <v>General Service</v>
          </cell>
          <cell r="R3291" t="str">
            <v>BTLS039787</v>
          </cell>
          <cell r="AB3291" t="str">
            <v>We visited the site and upon checking found that the machine was working properly.</v>
          </cell>
        </row>
        <row r="3292">
          <cell r="A3292">
            <v>45897.629259259302</v>
          </cell>
          <cell r="B3292">
            <v>23459</v>
          </cell>
          <cell r="F3292" t="str">
            <v>CC-01780091</v>
          </cell>
          <cell r="J3292" t="str">
            <v>General Service</v>
          </cell>
          <cell r="R3292" t="str">
            <v>BTLS039719</v>
          </cell>
          <cell r="AB3292" t="str">
            <v>We visited the site and upon checking found that the machine was working properly and this unit would be serviced after 420 hours.</v>
          </cell>
        </row>
        <row r="3293">
          <cell r="A3293">
            <v>45897.627708333297</v>
          </cell>
          <cell r="B3293">
            <v>24337</v>
          </cell>
          <cell r="F3293" t="str">
            <v>CC-01780085</v>
          </cell>
          <cell r="J3293" t="str">
            <v>General Service</v>
          </cell>
          <cell r="R3293" t="str">
            <v>BTLS039748</v>
          </cell>
          <cell r="AB3293" t="str">
            <v>We visited the site and upon checking found that the machine was working properly and this unit would be serviced after 588 hours.</v>
          </cell>
        </row>
        <row r="3294">
          <cell r="A3294">
            <v>45897.626180555599</v>
          </cell>
          <cell r="B3294">
            <v>24337</v>
          </cell>
          <cell r="F3294" t="str">
            <v>CC-01780080</v>
          </cell>
          <cell r="J3294" t="str">
            <v>General Service</v>
          </cell>
          <cell r="R3294" t="str">
            <v>BTLS039748</v>
          </cell>
          <cell r="AB3294" t="str">
            <v>Courtesy visit carried out</v>
          </cell>
        </row>
        <row r="3295">
          <cell r="A3295">
            <v>45897.622974537</v>
          </cell>
          <cell r="B3295">
            <v>23252</v>
          </cell>
          <cell r="F3295" t="str">
            <v>CC-01780070</v>
          </cell>
          <cell r="J3295" t="str">
            <v>General Service</v>
          </cell>
          <cell r="R3295" t="str">
            <v>BTLS039851</v>
          </cell>
          <cell r="AB3295" t="str">
            <v>We visited the site and upon checking found that the machine was working properly and this unit would be serviced after 453 hours.</v>
          </cell>
        </row>
        <row r="3296">
          <cell r="A3296">
            <v>45897.602800925903</v>
          </cell>
          <cell r="B3296">
            <v>850</v>
          </cell>
          <cell r="F3296" t="str">
            <v>CC-01780009</v>
          </cell>
          <cell r="J3296" t="str">
            <v>Complaint - Running With Problem</v>
          </cell>
          <cell r="R3296" t="str">
            <v>BYAS039931</v>
          </cell>
          <cell r="AB3296" t="str">
            <v>We visited the site and there was a complaint that the unit was tripping in high temperature repeatedly, so we checked and found that the unit was tripping at high temperature due to low sump pressure, then we adjusted the sump pressure with the BDV and started it, the machine is still working correctly.</v>
          </cell>
        </row>
        <row r="3297">
          <cell r="A3297">
            <v>45897.481817129599</v>
          </cell>
          <cell r="B3297">
            <v>8132</v>
          </cell>
          <cell r="F3297" t="str">
            <v>CC-01779676</v>
          </cell>
          <cell r="J3297" t="str">
            <v>General Service</v>
          </cell>
          <cell r="R3297" t="str">
            <v>BXJS035074</v>
          </cell>
          <cell r="AB3297" t="str">
            <v>Courtesy visit carried out</v>
          </cell>
        </row>
        <row r="3298">
          <cell r="A3298">
            <v>45896.742662037002</v>
          </cell>
          <cell r="B3298">
            <v>18317</v>
          </cell>
          <cell r="F3298" t="str">
            <v>CC-01779234</v>
          </cell>
          <cell r="J3298" t="str">
            <v>Schedule Service</v>
          </cell>
          <cell r="R3298" t="str">
            <v>BSGC376585</v>
          </cell>
          <cell r="AB3298" t="str">
            <v>We visited site and change oil filter, oil and solenoid valve after than start and check unit running well condition at the same.</v>
          </cell>
        </row>
        <row r="3299">
          <cell r="A3299">
            <v>45896.730312500003</v>
          </cell>
          <cell r="B3299">
            <v>14035</v>
          </cell>
          <cell r="F3299" t="str">
            <v>CC-01779215</v>
          </cell>
          <cell r="J3299" t="str">
            <v>General Service</v>
          </cell>
          <cell r="R3299" t="str">
            <v>BVEC376770</v>
          </cell>
          <cell r="AB3299" t="str">
            <v>Courtesy visit carried out</v>
          </cell>
        </row>
        <row r="3300">
          <cell r="A3300">
            <v>45896.726944444403</v>
          </cell>
          <cell r="B3300">
            <v>11616</v>
          </cell>
          <cell r="F3300" t="str">
            <v>CC-01779209</v>
          </cell>
          <cell r="J3300" t="str">
            <v>General Service</v>
          </cell>
          <cell r="R3300" t="str">
            <v>BTCC377923</v>
          </cell>
          <cell r="AB3300" t="str">
            <v>Courtesy visit carried out</v>
          </cell>
        </row>
        <row r="3301">
          <cell r="A3301">
            <v>45896.7253935185</v>
          </cell>
          <cell r="B3301">
            <v>21459</v>
          </cell>
          <cell r="F3301" t="str">
            <v>CC-01779203</v>
          </cell>
          <cell r="J3301" t="str">
            <v>General Service</v>
          </cell>
          <cell r="R3301" t="str">
            <v>GOHC370857</v>
          </cell>
          <cell r="AB3301" t="str">
            <v>Courtesy visit carried out</v>
          </cell>
        </row>
        <row r="3302">
          <cell r="A3302">
            <v>45896.723634259302</v>
          </cell>
          <cell r="B3302">
            <v>12480</v>
          </cell>
          <cell r="F3302" t="str">
            <v>CC-01779197</v>
          </cell>
          <cell r="J3302" t="str">
            <v>General Service</v>
          </cell>
          <cell r="R3302" t="str">
            <v>BRJC371828</v>
          </cell>
          <cell r="AB3302" t="str">
            <v>Courtesy visit carried out</v>
          </cell>
        </row>
        <row r="3303">
          <cell r="A3303">
            <v>45896.6787847222</v>
          </cell>
          <cell r="B3303">
            <v>9097</v>
          </cell>
          <cell r="F3303" t="str">
            <v>CC-01779115</v>
          </cell>
          <cell r="J3303" t="str">
            <v>Schedule Service</v>
          </cell>
          <cell r="R3303" t="str">
            <v>BXJS034965</v>
          </cell>
          <cell r="AB3303" t="str">
            <v>Today we attend the customer site for sheudle service so we change parts during service:- air filter, oil filter, oil and separator than start machine running ok</v>
          </cell>
        </row>
        <row r="3304">
          <cell r="A3304">
            <v>45896.660451388903</v>
          </cell>
          <cell r="B3304">
            <v>8191</v>
          </cell>
          <cell r="F3304" t="str">
            <v>CC-01779073</v>
          </cell>
          <cell r="J3304" t="str">
            <v>Schedule Service</v>
          </cell>
          <cell r="R3304" t="str">
            <v>EVLL062069</v>
          </cell>
          <cell r="AB3304" t="str">
            <v>Today we attend the customer site for sheudle service so we change parts during service:- air filter, oil filter, oil and separator than start machine running ok</v>
          </cell>
        </row>
        <row r="3305">
          <cell r="A3305">
            <v>45896.641354166699</v>
          </cell>
          <cell r="B3305">
            <v>16511</v>
          </cell>
          <cell r="F3305" t="str">
            <v>CC-01779037</v>
          </cell>
          <cell r="J3305" t="str">
            <v>General Service</v>
          </cell>
          <cell r="R3305" t="str">
            <v>BSFC376459</v>
          </cell>
          <cell r="AB3305" t="str">
            <v>We visited site check and found unit running well but service due.</v>
          </cell>
        </row>
        <row r="3306">
          <cell r="A3306">
            <v>45896.640150462998</v>
          </cell>
          <cell r="B3306">
            <v>2256</v>
          </cell>
          <cell r="F3306" t="str">
            <v>CC-01779036</v>
          </cell>
          <cell r="J3306" t="str">
            <v>General Service</v>
          </cell>
          <cell r="R3306" t="str">
            <v>BXES037132</v>
          </cell>
          <cell r="AB3306" t="str">
            <v>We visited site check and found unit running well but service due.</v>
          </cell>
        </row>
        <row r="3307">
          <cell r="A3307">
            <v>45896.6023263889</v>
          </cell>
          <cell r="B3307">
            <v>1930</v>
          </cell>
          <cell r="F3307" t="str">
            <v>CC-01778948</v>
          </cell>
          <cell r="J3307" t="str">
            <v>Sales Call</v>
          </cell>
          <cell r="R3307" t="str">
            <v>BXLD121932</v>
          </cell>
          <cell r="AB3307" t="str">
            <v>Sales call carried out for HMR update</v>
          </cell>
        </row>
        <row r="3308">
          <cell r="A3308">
            <v>45896.6000810185</v>
          </cell>
          <cell r="B3308">
            <v>1670</v>
          </cell>
          <cell r="F3308" t="str">
            <v>CC-01778943</v>
          </cell>
          <cell r="J3308" t="str">
            <v>Sales Call</v>
          </cell>
          <cell r="R3308" t="str">
            <v>BXAD121939</v>
          </cell>
          <cell r="AB3308" t="str">
            <v>Sales call carried out for HMR update</v>
          </cell>
        </row>
        <row r="3309">
          <cell r="A3309">
            <v>45896.596504629597</v>
          </cell>
          <cell r="B3309">
            <v>2080</v>
          </cell>
          <cell r="F3309" t="str">
            <v>CC-01778936</v>
          </cell>
          <cell r="J3309" t="str">
            <v>Sales Call</v>
          </cell>
          <cell r="R3309" t="str">
            <v>BWID231682</v>
          </cell>
          <cell r="AB3309" t="str">
            <v>Sales call carried out for HMR update</v>
          </cell>
        </row>
        <row r="3310">
          <cell r="A3310">
            <v>45896.5940625</v>
          </cell>
          <cell r="B3310">
            <v>1850</v>
          </cell>
          <cell r="F3310" t="str">
            <v>CC-01778927</v>
          </cell>
          <cell r="J3310" t="str">
            <v>Sales Call</v>
          </cell>
          <cell r="R3310" t="str">
            <v>BXLD164263</v>
          </cell>
          <cell r="AB3310" t="str">
            <v>Sales call carried out for HMR update</v>
          </cell>
        </row>
        <row r="3311">
          <cell r="A3311">
            <v>45896.591481481497</v>
          </cell>
          <cell r="B3311">
            <v>1750</v>
          </cell>
          <cell r="F3311" t="str">
            <v>CC-01778925</v>
          </cell>
          <cell r="J3311" t="str">
            <v>Sales Call</v>
          </cell>
          <cell r="R3311" t="str">
            <v>BXKD164219</v>
          </cell>
          <cell r="AB3311" t="str">
            <v>Sales call carried out for HMR update</v>
          </cell>
        </row>
        <row r="3312">
          <cell r="A3312">
            <v>45896.588692129597</v>
          </cell>
          <cell r="B3312">
            <v>1620</v>
          </cell>
          <cell r="F3312" t="str">
            <v>CC-01778922</v>
          </cell>
          <cell r="J3312" t="str">
            <v>Sales Call</v>
          </cell>
          <cell r="R3312" t="str">
            <v>BXAD164288</v>
          </cell>
          <cell r="AB3312" t="str">
            <v>Sales call carried out for HMR update</v>
          </cell>
        </row>
        <row r="3313">
          <cell r="A3313">
            <v>45896.577604166698</v>
          </cell>
          <cell r="B3313">
            <v>18098</v>
          </cell>
          <cell r="F3313" t="str">
            <v>CC-01778914</v>
          </cell>
          <cell r="J3313" t="str">
            <v>General Service</v>
          </cell>
          <cell r="R3313" t="str">
            <v>BUKS045388</v>
          </cell>
          <cell r="AB3313" t="str">
            <v>We visited site check and found unit running well condition. But valve service due.</v>
          </cell>
        </row>
        <row r="3314">
          <cell r="A3314">
            <v>45896.576724537001</v>
          </cell>
          <cell r="B3314">
            <v>15398</v>
          </cell>
          <cell r="F3314" t="str">
            <v>CC-01778911</v>
          </cell>
          <cell r="J3314" t="str">
            <v>General Service</v>
          </cell>
          <cell r="R3314" t="str">
            <v>BUKS045387</v>
          </cell>
          <cell r="AB3314" t="str">
            <v>We visited site check and found unit running well.</v>
          </cell>
        </row>
        <row r="3315">
          <cell r="A3315">
            <v>45896.558182870402</v>
          </cell>
          <cell r="B3315">
            <v>3740</v>
          </cell>
          <cell r="F3315" t="str">
            <v>CC-01778883</v>
          </cell>
          <cell r="J3315" t="str">
            <v>Sales Call</v>
          </cell>
          <cell r="R3315" t="str">
            <v>BXKD164206</v>
          </cell>
          <cell r="AB3315" t="str">
            <v>Sales call carried out for HMR update</v>
          </cell>
        </row>
        <row r="3316">
          <cell r="A3316">
            <v>45896.554907407401</v>
          </cell>
          <cell r="B3316">
            <v>3395</v>
          </cell>
          <cell r="F3316" t="str">
            <v>CC-01778878</v>
          </cell>
          <cell r="J3316" t="str">
            <v>Sales Call</v>
          </cell>
          <cell r="R3316" t="str">
            <v>BWED163871</v>
          </cell>
          <cell r="AB3316" t="str">
            <v>Sales call carried out for HMR update</v>
          </cell>
        </row>
        <row r="3317">
          <cell r="A3317">
            <v>45896.546724537002</v>
          </cell>
          <cell r="B3317">
            <v>39758</v>
          </cell>
          <cell r="F3317" t="str">
            <v>CC-01778862</v>
          </cell>
          <cell r="J3317" t="str">
            <v>General Service</v>
          </cell>
          <cell r="R3317" t="str">
            <v>BRGS035169</v>
          </cell>
          <cell r="AB3317" t="str">
            <v>We visited site check and found unit running well condition but valve kit service due.</v>
          </cell>
        </row>
        <row r="3318">
          <cell r="A3318">
            <v>45896.5383912037</v>
          </cell>
          <cell r="B3318">
            <v>3670</v>
          </cell>
          <cell r="F3318" t="str">
            <v>CC-01778843</v>
          </cell>
          <cell r="J3318" t="str">
            <v>Sales Call</v>
          </cell>
          <cell r="R3318" t="str">
            <v>BWED163867</v>
          </cell>
          <cell r="AB3318" t="str">
            <v>Sales call carried out for HMR update</v>
          </cell>
        </row>
        <row r="3319">
          <cell r="A3319">
            <v>45896.533703703702</v>
          </cell>
          <cell r="B3319">
            <v>1190</v>
          </cell>
          <cell r="F3319" t="str">
            <v>CC-01778827</v>
          </cell>
          <cell r="J3319" t="str">
            <v>Sales Call</v>
          </cell>
          <cell r="R3319" t="str">
            <v>BXLL153793</v>
          </cell>
          <cell r="AB3319" t="str">
            <v>Sales call carried out for HMR update</v>
          </cell>
        </row>
        <row r="3320">
          <cell r="A3320">
            <v>45896.5293634259</v>
          </cell>
          <cell r="B3320">
            <v>36871</v>
          </cell>
          <cell r="F3320" t="str">
            <v>CC-01778812</v>
          </cell>
          <cell r="J3320" t="str">
            <v>General Service</v>
          </cell>
          <cell r="R3320" t="str">
            <v>BQBS033796</v>
          </cell>
          <cell r="AB3320" t="str">
            <v>We visited site check and found unit running well condition.</v>
          </cell>
        </row>
        <row r="3321">
          <cell r="A3321">
            <v>45896.528090277803</v>
          </cell>
          <cell r="B3321">
            <v>46770</v>
          </cell>
          <cell r="F3321" t="str">
            <v>CC-01778807</v>
          </cell>
          <cell r="J3321" t="str">
            <v>General Service</v>
          </cell>
          <cell r="R3321" t="str">
            <v>BPCS030196</v>
          </cell>
          <cell r="AB3321" t="str">
            <v>We visited site check and found unit running well condition.</v>
          </cell>
        </row>
        <row r="3322">
          <cell r="A3322">
            <v>45896.522152777798</v>
          </cell>
          <cell r="B3322">
            <v>2490</v>
          </cell>
          <cell r="F3322" t="str">
            <v>CC-01778787</v>
          </cell>
          <cell r="J3322" t="str">
            <v>Sales Call</v>
          </cell>
          <cell r="R3322" t="str">
            <v>BXKD164199</v>
          </cell>
          <cell r="AB3322" t="str">
            <v>Sales call carried out for HMR update</v>
          </cell>
        </row>
        <row r="3323">
          <cell r="A3323">
            <v>45896.518958333298</v>
          </cell>
          <cell r="B3323">
            <v>510</v>
          </cell>
          <cell r="F3323" t="str">
            <v>CC-01778780</v>
          </cell>
          <cell r="J3323" t="str">
            <v>Sales Call</v>
          </cell>
          <cell r="R3323" t="str">
            <v>BXKD121877</v>
          </cell>
          <cell r="AB3323" t="str">
            <v>Sales call carried out for HMR update</v>
          </cell>
        </row>
        <row r="3324">
          <cell r="A3324">
            <v>45896.513368055603</v>
          </cell>
          <cell r="B3324">
            <v>4060</v>
          </cell>
          <cell r="F3324" t="str">
            <v>CC-01778767</v>
          </cell>
          <cell r="J3324" t="str">
            <v>Sales Call</v>
          </cell>
          <cell r="R3324" t="str">
            <v>BXKD164191</v>
          </cell>
          <cell r="AB3324" t="str">
            <v>Sales call carried out for HMR update</v>
          </cell>
        </row>
        <row r="3325">
          <cell r="A3325">
            <v>45896.510879629597</v>
          </cell>
          <cell r="B3325">
            <v>1440</v>
          </cell>
          <cell r="F3325" t="str">
            <v>CC-01778761</v>
          </cell>
          <cell r="J3325" t="str">
            <v>Sales Call</v>
          </cell>
          <cell r="R3325" t="str">
            <v>BXKD164166</v>
          </cell>
          <cell r="AB3325" t="str">
            <v>Sales call carried out for HMR update</v>
          </cell>
        </row>
        <row r="3326">
          <cell r="A3326">
            <v>45896.508449074099</v>
          </cell>
          <cell r="B3326">
            <v>2900</v>
          </cell>
          <cell r="F3326" t="str">
            <v>CC-01778756</v>
          </cell>
          <cell r="J3326" t="str">
            <v>Sales Call</v>
          </cell>
          <cell r="R3326" t="str">
            <v>BWID164096</v>
          </cell>
          <cell r="AB3326" t="str">
            <v>Sales call carried out for HMR update</v>
          </cell>
        </row>
        <row r="3327">
          <cell r="A3327">
            <v>45896.5062384259</v>
          </cell>
          <cell r="B3327">
            <v>210</v>
          </cell>
          <cell r="F3327" t="str">
            <v>CC-01778752</v>
          </cell>
          <cell r="J3327" t="str">
            <v>Sales Call</v>
          </cell>
          <cell r="R3327" t="str">
            <v>BXKS035317</v>
          </cell>
          <cell r="AB3327" t="str">
            <v>Sales call carried out for HMR update</v>
          </cell>
        </row>
        <row r="3328">
          <cell r="A3328">
            <v>45896.502719907403</v>
          </cell>
          <cell r="B3328">
            <v>1430</v>
          </cell>
          <cell r="F3328" t="str">
            <v>CC-01778745</v>
          </cell>
          <cell r="J3328" t="str">
            <v>Sales Call</v>
          </cell>
          <cell r="R3328" t="str">
            <v>BXKD164174</v>
          </cell>
          <cell r="AB3328" t="str">
            <v>Sales call carried out for HMR update</v>
          </cell>
        </row>
        <row r="3329">
          <cell r="A3329">
            <v>45896.5001388889</v>
          </cell>
          <cell r="B3329">
            <v>260</v>
          </cell>
          <cell r="F3329" t="str">
            <v>CC-01778738</v>
          </cell>
          <cell r="J3329" t="str">
            <v>Sales Call</v>
          </cell>
          <cell r="R3329" t="str">
            <v>BXKD231832</v>
          </cell>
          <cell r="AB3329" t="str">
            <v>Sales call carried out for HMR update</v>
          </cell>
        </row>
        <row r="3330">
          <cell r="A3330">
            <v>45896.496840277803</v>
          </cell>
          <cell r="B3330">
            <v>190</v>
          </cell>
          <cell r="F3330" t="str">
            <v>CC-01778730</v>
          </cell>
          <cell r="J3330" t="str">
            <v>Sales Call</v>
          </cell>
          <cell r="R3330" t="str">
            <v>BXJD121862</v>
          </cell>
          <cell r="AB3330" t="str">
            <v>Sales call carried out for HMR update</v>
          </cell>
        </row>
        <row r="3331">
          <cell r="A3331">
            <v>45896.494293981501</v>
          </cell>
          <cell r="B3331">
            <v>2050</v>
          </cell>
          <cell r="F3331" t="str">
            <v>CC-01778721</v>
          </cell>
          <cell r="J3331" t="str">
            <v>Sales Call</v>
          </cell>
          <cell r="R3331" t="str">
            <v>BWHD164039</v>
          </cell>
          <cell r="AB3331" t="str">
            <v>Sales call carried out for HMR update</v>
          </cell>
        </row>
        <row r="3332">
          <cell r="A3332">
            <v>45896.491817129601</v>
          </cell>
          <cell r="B3332">
            <v>2930</v>
          </cell>
          <cell r="F3332" t="str">
            <v>CC-01778711</v>
          </cell>
          <cell r="J3332" t="str">
            <v>Sales Call</v>
          </cell>
          <cell r="R3332" t="str">
            <v>BXJD164132</v>
          </cell>
          <cell r="AB3332" t="str">
            <v>Sales call carried out for HMR update</v>
          </cell>
        </row>
        <row r="3333">
          <cell r="A3333">
            <v>45896.489074074103</v>
          </cell>
          <cell r="B3333">
            <v>2960</v>
          </cell>
          <cell r="F3333" t="str">
            <v>CC-01778700</v>
          </cell>
          <cell r="J3333" t="str">
            <v>Sales Call</v>
          </cell>
          <cell r="R3333" t="str">
            <v>BXJD164130</v>
          </cell>
          <cell r="AB3333" t="str">
            <v>Sales call carried out for HMR update</v>
          </cell>
        </row>
        <row r="3334">
          <cell r="A3334">
            <v>45896.473020833299</v>
          </cell>
          <cell r="B3334">
            <v>18312</v>
          </cell>
          <cell r="F3334" t="str">
            <v>CC-01778653</v>
          </cell>
          <cell r="J3334" t="str">
            <v>General Service</v>
          </cell>
          <cell r="R3334" t="str">
            <v>BSGC376585</v>
          </cell>
          <cell r="AB3334" t="str">
            <v>We visited site check and found air not build up and service due.</v>
          </cell>
        </row>
        <row r="3335">
          <cell r="A3335">
            <v>45895.726956018501</v>
          </cell>
          <cell r="B3335">
            <v>13311</v>
          </cell>
          <cell r="F3335" t="str">
            <v>CC-01778104</v>
          </cell>
          <cell r="J3335" t="str">
            <v>General Service</v>
          </cell>
          <cell r="R3335" t="str">
            <v>BWLS032057</v>
          </cell>
          <cell r="AB3335" t="str">
            <v>We visited site check and found unit running well but valve kit service due.</v>
          </cell>
        </row>
        <row r="3336">
          <cell r="A3336">
            <v>45895.723032407397</v>
          </cell>
          <cell r="B3336">
            <v>2097</v>
          </cell>
          <cell r="F3336" t="str">
            <v>CC-01778091</v>
          </cell>
          <cell r="J3336" t="str">
            <v>General Service</v>
          </cell>
          <cell r="R3336" t="str">
            <v>BXFS037363</v>
          </cell>
          <cell r="AB3336" t="str">
            <v>We visited site check and found unit running well condition.</v>
          </cell>
        </row>
        <row r="3337">
          <cell r="A3337">
            <v>45895.675127314797</v>
          </cell>
          <cell r="B3337">
            <v>46778</v>
          </cell>
          <cell r="F3337" t="str">
            <v>CC-01777967</v>
          </cell>
          <cell r="J3337" t="str">
            <v>General Service</v>
          </cell>
          <cell r="R3337" t="str">
            <v>GNFS040092</v>
          </cell>
          <cell r="AB3337" t="str">
            <v>We visited site check and found unit running well but service due.</v>
          </cell>
        </row>
        <row r="3338">
          <cell r="A3338">
            <v>45895.6394560185</v>
          </cell>
          <cell r="B3338">
            <v>57760</v>
          </cell>
          <cell r="F3338" t="str">
            <v>CC-01777857</v>
          </cell>
          <cell r="J3338" t="str">
            <v>General Service</v>
          </cell>
          <cell r="R3338" t="str">
            <v>BPAS030126</v>
          </cell>
          <cell r="AB3338" t="str">
            <v>We visited site check and found unit running well but service due.</v>
          </cell>
        </row>
        <row r="3339">
          <cell r="A3339">
            <v>45895.639074074097</v>
          </cell>
          <cell r="B3339"/>
          <cell r="F3339" t="str">
            <v>CC-01777856</v>
          </cell>
          <cell r="J3339" t="str">
            <v>Sales Call</v>
          </cell>
          <cell r="R3339"/>
          <cell r="AB3339"/>
        </row>
        <row r="3340">
          <cell r="A3340">
            <v>45895.637835648202</v>
          </cell>
          <cell r="B3340">
            <v>33517</v>
          </cell>
          <cell r="F3340" t="str">
            <v>CC-01777852</v>
          </cell>
          <cell r="J3340" t="str">
            <v>General Service</v>
          </cell>
          <cell r="R3340" t="str">
            <v>BSIC376940</v>
          </cell>
          <cell r="AB3340" t="str">
            <v>We visited site check and found unit running well but service due.</v>
          </cell>
        </row>
        <row r="3341">
          <cell r="A3341">
            <v>45895.636817129598</v>
          </cell>
          <cell r="B3341">
            <v>38624</v>
          </cell>
          <cell r="F3341" t="str">
            <v>CC-01777848</v>
          </cell>
          <cell r="J3341" t="str">
            <v>General Service</v>
          </cell>
          <cell r="R3341" t="str">
            <v>BOKC370020</v>
          </cell>
          <cell r="AB3341" t="str">
            <v>We visited site and check unit running well but unit in standby condition.</v>
          </cell>
        </row>
        <row r="3342">
          <cell r="A3342">
            <v>45895.574201388903</v>
          </cell>
          <cell r="B3342">
            <v>35271</v>
          </cell>
          <cell r="F3342" t="str">
            <v>CC-01777671</v>
          </cell>
          <cell r="J3342" t="str">
            <v>General Service</v>
          </cell>
          <cell r="R3342" t="str">
            <v>BTGS031205</v>
          </cell>
          <cell r="AB3342" t="str">
            <v>Attend the site for a courtesy visit so check and found the compressor running in good condition .</v>
          </cell>
        </row>
        <row r="3343">
          <cell r="A3343">
            <v>45895.5716203704</v>
          </cell>
          <cell r="B3343">
            <v>8126</v>
          </cell>
          <cell r="F3343" t="str">
            <v>CC-01777667</v>
          </cell>
          <cell r="J3343" t="str">
            <v>General Service</v>
          </cell>
          <cell r="R3343" t="str">
            <v>BUFC372952</v>
          </cell>
          <cell r="AB3343" t="str">
            <v>Attend the site for a courtesy visit so check and found the compressor running in good condition .</v>
          </cell>
        </row>
        <row r="3344">
          <cell r="A3344">
            <v>45895.533900463</v>
          </cell>
          <cell r="B3344"/>
          <cell r="F3344" t="str">
            <v>CC-01777569</v>
          </cell>
          <cell r="J3344" t="str">
            <v>Commissioning</v>
          </cell>
          <cell r="R3344"/>
          <cell r="AB3344" t="str">
            <v>site not ready 15-10-2025 ....................... 17-10-2025</v>
          </cell>
        </row>
        <row r="3345">
          <cell r="A3345">
            <v>45895.304803240702</v>
          </cell>
          <cell r="B3345">
            <v>29272</v>
          </cell>
          <cell r="F3345" t="str">
            <v>CC-01777133</v>
          </cell>
          <cell r="J3345" t="str">
            <v>Schedule Service - AMC</v>
          </cell>
          <cell r="R3345" t="str">
            <v>BKDS031405</v>
          </cell>
          <cell r="AB3345" t="str">
            <v>AMC visit carried out</v>
          </cell>
        </row>
        <row r="3346">
          <cell r="A3346">
            <v>45894.737592592603</v>
          </cell>
          <cell r="B3346">
            <v>1</v>
          </cell>
          <cell r="F3346" t="str">
            <v>CC-01776761</v>
          </cell>
          <cell r="J3346" t="str">
            <v>Commissioning</v>
          </cell>
          <cell r="R3346" t="str">
            <v>BXAD231960</v>
          </cell>
          <cell r="AB3346" t="str">
            <v>Commissioning done on dated 25-08-2025...</v>
          </cell>
        </row>
        <row r="3347">
          <cell r="A3347">
            <v>45894.661446759303</v>
          </cell>
          <cell r="B3347">
            <v>182</v>
          </cell>
          <cell r="F3347" t="str">
            <v>CC-01776564</v>
          </cell>
          <cell r="J3347" t="str">
            <v>General Service</v>
          </cell>
          <cell r="R3347" t="str">
            <v>BXFC374337</v>
          </cell>
          <cell r="AB3347" t="str">
            <v>Today we attend the customer site for general visit so we check and found that compressor running ok</v>
          </cell>
        </row>
        <row r="3348">
          <cell r="A3348">
            <v>45894.595289351899</v>
          </cell>
          <cell r="B3348">
            <v>4314</v>
          </cell>
          <cell r="F3348" t="str">
            <v>CC-01776390</v>
          </cell>
          <cell r="J3348" t="str">
            <v>General Service</v>
          </cell>
          <cell r="R3348" t="str">
            <v>BVIC377970</v>
          </cell>
          <cell r="AB3348" t="str">
            <v>Today we attend the customer site for general visit so we check and found that compressor running ok but service required</v>
          </cell>
        </row>
        <row r="3349">
          <cell r="A3349">
            <v>45894.537071759303</v>
          </cell>
          <cell r="B3349">
            <v>8790</v>
          </cell>
          <cell r="F3349" t="str">
            <v>CC-01776245</v>
          </cell>
          <cell r="J3349" t="str">
            <v>General Service</v>
          </cell>
          <cell r="R3349" t="str">
            <v>BSFC376396</v>
          </cell>
          <cell r="AB3349" t="str">
            <v>Today we attend the customer site for general visit so we check and found that compressor running good condition</v>
          </cell>
        </row>
        <row r="3350">
          <cell r="A3350">
            <v>45894.425763888903</v>
          </cell>
          <cell r="B3350">
            <v>0</v>
          </cell>
          <cell r="F3350" t="str">
            <v>CC-01775877</v>
          </cell>
          <cell r="J3350" t="str">
            <v>Pre Commissioning</v>
          </cell>
          <cell r="R3350" t="str">
            <v>BXAD231960</v>
          </cell>
          <cell r="AB3350" t="str">
            <v>Attend the site for commissioning so check and found unit more then 1 year load so first drail oil from tank and cooler then chamge oil filter &amp; oil. Then commissining process done.</v>
          </cell>
        </row>
        <row r="3351">
          <cell r="A3351">
            <v>45894.288993055598</v>
          </cell>
          <cell r="B3351">
            <v>1</v>
          </cell>
          <cell r="F3351" t="str">
            <v>CC-01775736</v>
          </cell>
          <cell r="J3351" t="str">
            <v>Schedule Service - AMC</v>
          </cell>
          <cell r="R3351" t="str">
            <v>CMDE660812</v>
          </cell>
          <cell r="AB3351" t="str">
            <v>AMC visit carried out</v>
          </cell>
        </row>
        <row r="3352">
          <cell r="A3352">
            <v>45892.6426967593</v>
          </cell>
          <cell r="B3352">
            <v>1138</v>
          </cell>
          <cell r="F3352" t="str">
            <v>CC-01775075</v>
          </cell>
          <cell r="J3352" t="str">
            <v>Complaint - Running With Problem</v>
          </cell>
          <cell r="R3352" t="str">
            <v>BWFC370700</v>
          </cell>
          <cell r="AB3352" t="str">
            <v>Attend the site for complaints of tripping so check and found the air filter and oil filter are choked and low oil level. So we change the air filter, oil filter and oil. Then start the unit found running ok.</v>
          </cell>
        </row>
        <row r="3353">
          <cell r="A3353">
            <v>45892.622974537</v>
          </cell>
          <cell r="B3353">
            <v>1999</v>
          </cell>
          <cell r="F3353" t="str">
            <v>CC-01775030</v>
          </cell>
          <cell r="J3353" t="str">
            <v>Field Campaign</v>
          </cell>
          <cell r="R3353" t="str">
            <v>BWID231694</v>
          </cell>
          <cell r="AB3353" t="str">
            <v>Attend the site for field campaign in which shroud MTG Bracket modification work done. Firstly open the old shroud lift bail and O-mount L-H and R-H side. After then 12nos. of M-10 size drill done to fix up the new shroud MTG bracket on both side with 12 nos. of M-16 no. bolt with plain washer, spring washer and lock nut from back side of the shroud assembly. After the fix up the L-H and R-H side shroud lift bail with 8nos. of M-16 no. Bolt, plain washer and Spring washer. After modification work done start the excavator and march the unit for some distance found that the vibration of fan shroud with new MTG bracket is very less then the old O-mount bracket also give more life of cooler and radiator AVMs.</v>
          </cell>
        </row>
        <row r="3354">
          <cell r="A3354">
            <v>45892.581875000003</v>
          </cell>
          <cell r="B3354">
            <v>3783</v>
          </cell>
          <cell r="F3354" t="str">
            <v>CC-01774924</v>
          </cell>
          <cell r="J3354" t="str">
            <v>Complaint - Running With Problem</v>
          </cell>
          <cell r="R3354" t="str">
            <v>BWHD231603</v>
          </cell>
          <cell r="AB3354" t="str">
            <v>Attend the site as per customer complaint for low drilling rpm and low working pressure so check the unit found drilling rpm 1300 at 280 psi air pressure, so as per observation actuator kit 3 nos. replaced and replace main pressure regulator kit 1 no. After the fitment start the unit and set the line pressure to 340 psi at 1220 idle rpm and flushing pressure found 210 psi at 1800 flushing rpm. Drilling rpm set 1430 at 300 psi air pressure by adjusting the water yield regulator. Now unit is running as per our specification. Correct contact No. 86176 28112</v>
          </cell>
        </row>
        <row r="3355">
          <cell r="A3355">
            <v>45892.579363425903</v>
          </cell>
          <cell r="B3355">
            <v>310</v>
          </cell>
          <cell r="F3355" t="str">
            <v>CC-01774921</v>
          </cell>
          <cell r="J3355" t="str">
            <v>Sales Call</v>
          </cell>
          <cell r="R3355" t="str">
            <v>BXKD231814</v>
          </cell>
          <cell r="AB3355" t="str">
            <v>Sales call carried out for HMR update</v>
          </cell>
        </row>
        <row r="3356">
          <cell r="A3356">
            <v>45892.577129629601</v>
          </cell>
          <cell r="B3356">
            <v>330</v>
          </cell>
          <cell r="F3356" t="str">
            <v>CC-01774915</v>
          </cell>
          <cell r="J3356" t="str">
            <v>Sales Call</v>
          </cell>
          <cell r="R3356" t="str">
            <v>BXKD121881</v>
          </cell>
          <cell r="AB3356" t="str">
            <v>Sales call carried out for HMR update</v>
          </cell>
        </row>
        <row r="3357">
          <cell r="A3357">
            <v>45892.574756944399</v>
          </cell>
          <cell r="B3357">
            <v>3085</v>
          </cell>
          <cell r="F3357" t="str">
            <v>CC-01774911</v>
          </cell>
          <cell r="J3357" t="str">
            <v>Sales Call</v>
          </cell>
          <cell r="R3357" t="str">
            <v>BXJD164143</v>
          </cell>
          <cell r="AB3357" t="str">
            <v>Sales call carried out for HMR update</v>
          </cell>
        </row>
        <row r="3358">
          <cell r="A3358">
            <v>45892.572187500002</v>
          </cell>
          <cell r="B3358">
            <v>1300</v>
          </cell>
          <cell r="F3358" t="str">
            <v>CC-01774903</v>
          </cell>
          <cell r="J3358" t="str">
            <v>Sales Call</v>
          </cell>
          <cell r="R3358" t="str">
            <v>BXJD121872</v>
          </cell>
          <cell r="AB3358" t="str">
            <v>Sales call carried out for HMR update</v>
          </cell>
        </row>
        <row r="3359">
          <cell r="A3359">
            <v>45892.567766203698</v>
          </cell>
          <cell r="B3359">
            <v>1325</v>
          </cell>
          <cell r="F3359" t="str">
            <v>CC-01774893</v>
          </cell>
          <cell r="J3359" t="str">
            <v>Sales Call</v>
          </cell>
          <cell r="R3359" t="str">
            <v>BWID164076</v>
          </cell>
          <cell r="AB3359" t="str">
            <v>Sales call carried out for HMR update</v>
          </cell>
        </row>
        <row r="3360">
          <cell r="A3360">
            <v>45892.553865740701</v>
          </cell>
          <cell r="B3360">
            <v>1205</v>
          </cell>
          <cell r="F3360" t="str">
            <v>CC-01774861</v>
          </cell>
          <cell r="J3360" t="str">
            <v>Sales Call</v>
          </cell>
          <cell r="R3360" t="str">
            <v>BWID164091</v>
          </cell>
          <cell r="AB3360" t="str">
            <v>Sales call carried out for HMR update</v>
          </cell>
        </row>
        <row r="3361">
          <cell r="A3361">
            <v>45892.551249999997</v>
          </cell>
          <cell r="B3361">
            <v>3270</v>
          </cell>
          <cell r="F3361" t="str">
            <v>CC-01774855</v>
          </cell>
          <cell r="J3361" t="str">
            <v>Sales Call</v>
          </cell>
          <cell r="R3361" t="str">
            <v>BWID164054</v>
          </cell>
          <cell r="AB3361" t="str">
            <v>Sales call carried out for HMR update</v>
          </cell>
        </row>
        <row r="3362">
          <cell r="A3362">
            <v>45892.548935185201</v>
          </cell>
          <cell r="B3362">
            <v>4385</v>
          </cell>
          <cell r="F3362" t="str">
            <v>CC-01774848</v>
          </cell>
          <cell r="J3362" t="str">
            <v>Sales Call</v>
          </cell>
          <cell r="R3362" t="str">
            <v>BWED163889</v>
          </cell>
          <cell r="AB3362" t="str">
            <v>Sales call carried out for HMR update</v>
          </cell>
        </row>
        <row r="3363">
          <cell r="A3363">
            <v>45892.546620370398</v>
          </cell>
          <cell r="B3363">
            <v>1310</v>
          </cell>
          <cell r="F3363" t="str">
            <v>CC-01774841</v>
          </cell>
          <cell r="J3363" t="str">
            <v>Sales Call</v>
          </cell>
          <cell r="R3363" t="str">
            <v>BWID164086</v>
          </cell>
          <cell r="AB3363" t="str">
            <v>Sales call carried out for HMR update</v>
          </cell>
        </row>
        <row r="3364">
          <cell r="A3364">
            <v>45892.5444444444</v>
          </cell>
          <cell r="B3364">
            <v>2035</v>
          </cell>
          <cell r="F3364" t="str">
            <v>CC-01774834</v>
          </cell>
          <cell r="J3364" t="str">
            <v>Sales Call</v>
          </cell>
          <cell r="R3364" t="str">
            <v>BWID220970</v>
          </cell>
          <cell r="AB3364" t="str">
            <v>Sales call carried out for HMR update</v>
          </cell>
        </row>
        <row r="3365">
          <cell r="A3365">
            <v>45892.542071759301</v>
          </cell>
          <cell r="B3365">
            <v>5220</v>
          </cell>
          <cell r="F3365" t="str">
            <v>CC-01774826</v>
          </cell>
          <cell r="J3365" t="str">
            <v>Sales Call</v>
          </cell>
          <cell r="R3365" t="str">
            <v>BWHD231642</v>
          </cell>
          <cell r="AB3365" t="str">
            <v>Sales call carried out for HMR update</v>
          </cell>
        </row>
        <row r="3366">
          <cell r="A3366">
            <v>45892.538680555597</v>
          </cell>
          <cell r="B3366">
            <v>4000</v>
          </cell>
          <cell r="F3366" t="str">
            <v>CC-01774815</v>
          </cell>
          <cell r="J3366" t="str">
            <v>Sales Call</v>
          </cell>
          <cell r="R3366" t="str">
            <v>BWHD163996</v>
          </cell>
          <cell r="AB3366" t="str">
            <v>Sales call carried out for HMR update</v>
          </cell>
        </row>
        <row r="3367">
          <cell r="A3367">
            <v>45892.521724537</v>
          </cell>
          <cell r="B3367">
            <v>1625</v>
          </cell>
          <cell r="F3367" t="str">
            <v>CC-01774773</v>
          </cell>
          <cell r="J3367" t="str">
            <v>Sales Call</v>
          </cell>
          <cell r="R3367" t="str">
            <v>BWFD163931</v>
          </cell>
          <cell r="AB3367" t="str">
            <v>Sales call carried out for HMR update</v>
          </cell>
        </row>
        <row r="3368">
          <cell r="A3368">
            <v>45892.519340277802</v>
          </cell>
          <cell r="B3368">
            <v>3925</v>
          </cell>
          <cell r="F3368" t="str">
            <v>CC-01774767</v>
          </cell>
          <cell r="J3368" t="str">
            <v>Sales Call</v>
          </cell>
          <cell r="R3368" t="str">
            <v>BWHD164015</v>
          </cell>
          <cell r="AB3368" t="str">
            <v>Sales call carried out for HMR update</v>
          </cell>
        </row>
        <row r="3369">
          <cell r="A3369">
            <v>45892.516365740703</v>
          </cell>
          <cell r="B3369">
            <v>2300</v>
          </cell>
          <cell r="F3369" t="str">
            <v>CC-01774759</v>
          </cell>
          <cell r="J3369" t="str">
            <v>Sales Call</v>
          </cell>
          <cell r="R3369" t="str">
            <v>BWFD163947</v>
          </cell>
          <cell r="AB3369" t="str">
            <v>Sales call carried out for HMR update</v>
          </cell>
        </row>
        <row r="3370">
          <cell r="A3370">
            <v>45892.514062499999</v>
          </cell>
          <cell r="B3370">
            <v>1400</v>
          </cell>
          <cell r="F3370" t="str">
            <v>CC-01774754</v>
          </cell>
          <cell r="J3370" t="str">
            <v>Sales Call</v>
          </cell>
          <cell r="R3370" t="str">
            <v>BWFD163937</v>
          </cell>
          <cell r="AB3370" t="str">
            <v>Sales call carried out for HMR update</v>
          </cell>
        </row>
        <row r="3371">
          <cell r="A3371">
            <v>45892.511574074102</v>
          </cell>
          <cell r="B3371">
            <v>3770</v>
          </cell>
          <cell r="F3371" t="str">
            <v>CC-01774750</v>
          </cell>
          <cell r="J3371" t="str">
            <v>Sales Call</v>
          </cell>
          <cell r="R3371" t="str">
            <v>BWFD163940</v>
          </cell>
          <cell r="AB3371" t="str">
            <v>Sales call carried out for HMR update</v>
          </cell>
        </row>
        <row r="3372">
          <cell r="A3372">
            <v>45892.508796296301</v>
          </cell>
          <cell r="B3372">
            <v>3870</v>
          </cell>
          <cell r="F3372" t="str">
            <v>CC-01774744</v>
          </cell>
          <cell r="J3372" t="str">
            <v>Sales Call</v>
          </cell>
          <cell r="R3372" t="str">
            <v>BWED163893</v>
          </cell>
          <cell r="AB3372" t="str">
            <v>Sales call carried out for HMR update</v>
          </cell>
        </row>
        <row r="3373">
          <cell r="A3373">
            <v>45892.506296296298</v>
          </cell>
          <cell r="B3373">
            <v>2910</v>
          </cell>
          <cell r="F3373" t="str">
            <v>CC-01774741</v>
          </cell>
          <cell r="J3373" t="str">
            <v>Sales Call</v>
          </cell>
          <cell r="R3373" t="str">
            <v>BWGD163984</v>
          </cell>
          <cell r="AB3373" t="str">
            <v>Sales call carried out for HMR update</v>
          </cell>
        </row>
        <row r="3374">
          <cell r="A3374">
            <v>45892.503645833298</v>
          </cell>
          <cell r="B3374">
            <v>1335</v>
          </cell>
          <cell r="F3374" t="str">
            <v>CC-01774728</v>
          </cell>
          <cell r="J3374" t="str">
            <v>Sales Call</v>
          </cell>
          <cell r="R3374" t="str">
            <v>BWFD121755</v>
          </cell>
          <cell r="AB3374" t="str">
            <v>Sales call carried out for HMR update</v>
          </cell>
        </row>
        <row r="3375">
          <cell r="A3375">
            <v>45892.500231481499</v>
          </cell>
          <cell r="B3375">
            <v>1920</v>
          </cell>
          <cell r="F3375" t="str">
            <v>CC-01774721</v>
          </cell>
          <cell r="J3375" t="str">
            <v>Sales Call</v>
          </cell>
          <cell r="R3375" t="str">
            <v>BWLS031915</v>
          </cell>
          <cell r="AB3375" t="str">
            <v>Sales call carried out for HMR update</v>
          </cell>
        </row>
        <row r="3376">
          <cell r="A3376">
            <v>45892.486296296302</v>
          </cell>
          <cell r="B3376">
            <v>4380</v>
          </cell>
          <cell r="F3376" t="str">
            <v>CC-01774673</v>
          </cell>
          <cell r="J3376" t="str">
            <v>Sales Call</v>
          </cell>
          <cell r="R3376" t="str">
            <v>BWLD231334</v>
          </cell>
          <cell r="AB3376" t="str">
            <v>Sales call carried out for HMR update</v>
          </cell>
        </row>
        <row r="3377">
          <cell r="A3377">
            <v>45892.484039351897</v>
          </cell>
          <cell r="B3377">
            <v>3235</v>
          </cell>
          <cell r="F3377" t="str">
            <v>CC-01774667</v>
          </cell>
          <cell r="J3377" t="str">
            <v>Sales Call</v>
          </cell>
          <cell r="R3377" t="str">
            <v>BVIL161084</v>
          </cell>
          <cell r="AB3377" t="str">
            <v>Sales call carried out for HMR update</v>
          </cell>
        </row>
        <row r="3378">
          <cell r="A3378">
            <v>45892.480972222198</v>
          </cell>
          <cell r="B3378">
            <v>660</v>
          </cell>
          <cell r="F3378" t="str">
            <v>CC-01774658</v>
          </cell>
          <cell r="J3378" t="str">
            <v>Sales Call</v>
          </cell>
          <cell r="R3378" t="str">
            <v>BVID163429</v>
          </cell>
          <cell r="AB3378" t="str">
            <v>Sales call carried out for HMR update</v>
          </cell>
        </row>
        <row r="3379">
          <cell r="A3379">
            <v>45892.478125000001</v>
          </cell>
          <cell r="B3379">
            <v>4740</v>
          </cell>
          <cell r="F3379" t="str">
            <v>CC-01774648</v>
          </cell>
          <cell r="J3379" t="str">
            <v>Sales Call</v>
          </cell>
          <cell r="R3379" t="str">
            <v>BVGD121497</v>
          </cell>
          <cell r="AB3379" t="str">
            <v>Sales call carried out for HMR update</v>
          </cell>
        </row>
        <row r="3380">
          <cell r="A3380">
            <v>45891.748680555596</v>
          </cell>
          <cell r="B3380">
            <v>41265</v>
          </cell>
          <cell r="F3380" t="str">
            <v>CC-01774223</v>
          </cell>
          <cell r="J3380" t="str">
            <v>Schedule Service</v>
          </cell>
          <cell r="R3380" t="str">
            <v>BRFC373676</v>
          </cell>
          <cell r="AB3380" t="str">
            <v>Attend the site for valve kit change so change the valve kit. Then start the unit found running ok.</v>
          </cell>
        </row>
        <row r="3381">
          <cell r="A3381">
            <v>45891.7426851852</v>
          </cell>
          <cell r="B3381">
            <v>13111</v>
          </cell>
          <cell r="F3381" t="str">
            <v>CC-01774203</v>
          </cell>
          <cell r="J3381" t="str">
            <v>Schedule Service</v>
          </cell>
          <cell r="R3381" t="str">
            <v>BUFS046813</v>
          </cell>
          <cell r="AB3381" t="str">
            <v>Attend the site for scheduled service so change air filter, oil filter, air oil separator, motor greasing and oil. Then start the unit found running ok.</v>
          </cell>
        </row>
        <row r="3382">
          <cell r="A3382">
            <v>45891.6782060185</v>
          </cell>
          <cell r="B3382">
            <v>7155</v>
          </cell>
          <cell r="F3382" t="str">
            <v>CC-01774011</v>
          </cell>
          <cell r="J3382" t="str">
            <v>Sales Call</v>
          </cell>
          <cell r="R3382" t="str">
            <v>BSAD161563</v>
          </cell>
          <cell r="AB3382" t="str">
            <v>Sales call carried out for HMR update</v>
          </cell>
        </row>
        <row r="3383">
          <cell r="A3383">
            <v>45891.675127314797</v>
          </cell>
          <cell r="B3383">
            <v>8155</v>
          </cell>
          <cell r="F3383" t="str">
            <v>CC-01774000</v>
          </cell>
          <cell r="J3383" t="str">
            <v>Sales Call</v>
          </cell>
          <cell r="R3383" t="str">
            <v>BMKD120057</v>
          </cell>
          <cell r="AB3383" t="str">
            <v>Sales call carried out for HMR update</v>
          </cell>
        </row>
        <row r="3384">
          <cell r="A3384">
            <v>45891.672662037003</v>
          </cell>
          <cell r="B3384">
            <v>10675</v>
          </cell>
          <cell r="F3384" t="str">
            <v>CC-01773992</v>
          </cell>
          <cell r="J3384" t="str">
            <v>Sales Call</v>
          </cell>
          <cell r="R3384" t="str">
            <v>BRID161341</v>
          </cell>
          <cell r="AB3384" t="str">
            <v>Sales call carried out for HMR update</v>
          </cell>
        </row>
        <row r="3385">
          <cell r="A3385">
            <v>45891.669826388897</v>
          </cell>
          <cell r="B3385">
            <v>3980</v>
          </cell>
          <cell r="F3385" t="str">
            <v>CC-01773980</v>
          </cell>
          <cell r="J3385" t="str">
            <v>Sales Call</v>
          </cell>
          <cell r="R3385" t="str">
            <v>BVED163240</v>
          </cell>
          <cell r="AB3385" t="str">
            <v>Sales call carried out for HMR update</v>
          </cell>
        </row>
        <row r="3386">
          <cell r="A3386">
            <v>45891.667164351798</v>
          </cell>
          <cell r="B3386">
            <v>8575</v>
          </cell>
          <cell r="F3386" t="str">
            <v>CC-01773973</v>
          </cell>
          <cell r="J3386" t="str">
            <v>Sales Call</v>
          </cell>
          <cell r="R3386" t="str">
            <v>BRBD160859</v>
          </cell>
          <cell r="AB3386" t="str">
            <v>Sales call carried out for HMR update</v>
          </cell>
        </row>
        <row r="3387">
          <cell r="A3387">
            <v>45891.664282407401</v>
          </cell>
          <cell r="B3387">
            <v>2900</v>
          </cell>
          <cell r="F3387" t="str">
            <v>CC-01773964</v>
          </cell>
          <cell r="J3387" t="str">
            <v>Sales Call</v>
          </cell>
          <cell r="R3387" t="str">
            <v>BUCD121176</v>
          </cell>
          <cell r="AB3387" t="str">
            <v>Sales call carried out for HMR update</v>
          </cell>
        </row>
        <row r="3388">
          <cell r="A3388">
            <v>45891.661180555602</v>
          </cell>
          <cell r="B3388">
            <v>6060</v>
          </cell>
          <cell r="F3388" t="str">
            <v>CC-01773953</v>
          </cell>
          <cell r="J3388" t="str">
            <v>Sales Call</v>
          </cell>
          <cell r="R3388" t="str">
            <v>BVGD163297</v>
          </cell>
          <cell r="AB3388" t="str">
            <v>Sales call carried out for HMR update</v>
          </cell>
        </row>
        <row r="3389">
          <cell r="A3389">
            <v>45891.658333333296</v>
          </cell>
          <cell r="B3389">
            <v>5310</v>
          </cell>
          <cell r="F3389" t="str">
            <v>CC-01773939</v>
          </cell>
          <cell r="J3389" t="str">
            <v>Sales Call</v>
          </cell>
          <cell r="R3389" t="str">
            <v>BKID210531</v>
          </cell>
          <cell r="AB3389" t="str">
            <v>Sales call carried out for HMR update</v>
          </cell>
        </row>
        <row r="3390">
          <cell r="A3390">
            <v>45891.653981481497</v>
          </cell>
          <cell r="B3390">
            <v>10600</v>
          </cell>
          <cell r="F3390" t="str">
            <v>CC-01773923</v>
          </cell>
          <cell r="J3390" t="str">
            <v>Sales Call</v>
          </cell>
          <cell r="R3390" t="str">
            <v>BSKD161499</v>
          </cell>
          <cell r="AB3390" t="str">
            <v>Sales call carried out for HMR update</v>
          </cell>
        </row>
        <row r="3391">
          <cell r="A3391">
            <v>45891.651226851798</v>
          </cell>
          <cell r="B3391">
            <v>7220</v>
          </cell>
          <cell r="F3391" t="str">
            <v>CC-01773919</v>
          </cell>
          <cell r="J3391" t="str">
            <v>Sales Call</v>
          </cell>
          <cell r="R3391" t="str">
            <v>BWAD163687</v>
          </cell>
          <cell r="AB3391" t="str">
            <v>Sales call carried out for HMR update</v>
          </cell>
        </row>
        <row r="3392">
          <cell r="A3392">
            <v>45891.646608796298</v>
          </cell>
          <cell r="B3392">
            <v>3895</v>
          </cell>
          <cell r="F3392" t="str">
            <v>CC-01773900</v>
          </cell>
          <cell r="J3392" t="str">
            <v>Sales Call</v>
          </cell>
          <cell r="R3392" t="str">
            <v>BWBD163701</v>
          </cell>
          <cell r="AB3392" t="str">
            <v>Sales call carried out for HMR update</v>
          </cell>
        </row>
        <row r="3393">
          <cell r="A3393">
            <v>45891.643946759301</v>
          </cell>
          <cell r="B3393">
            <v>4950</v>
          </cell>
          <cell r="F3393" t="str">
            <v>CC-01773890</v>
          </cell>
          <cell r="J3393" t="str">
            <v>Sales Call</v>
          </cell>
          <cell r="R3393" t="str">
            <v>BWLD163586</v>
          </cell>
          <cell r="AB3393" t="str">
            <v>Sales call carried out for HMR update</v>
          </cell>
        </row>
        <row r="3394">
          <cell r="A3394">
            <v>45891.641354166699</v>
          </cell>
          <cell r="B3394">
            <v>4060</v>
          </cell>
          <cell r="F3394" t="str">
            <v>CC-01773870</v>
          </cell>
          <cell r="J3394" t="str">
            <v>Sales Call</v>
          </cell>
          <cell r="R3394" t="str">
            <v>BWAD163674</v>
          </cell>
          <cell r="AB3394" t="str">
            <v>Sales call carried out for HMR update</v>
          </cell>
        </row>
        <row r="3395">
          <cell r="A3395">
            <v>45891.638668981497</v>
          </cell>
          <cell r="B3395">
            <v>1632</v>
          </cell>
          <cell r="F3395" t="str">
            <v>CC-01773861</v>
          </cell>
          <cell r="J3395" t="str">
            <v>Sales Call</v>
          </cell>
          <cell r="R3395" t="str">
            <v>BWBD163738</v>
          </cell>
          <cell r="AB3395" t="str">
            <v>Sales call carried out for HMR update</v>
          </cell>
        </row>
        <row r="3396">
          <cell r="A3396">
            <v>45891.635543981502</v>
          </cell>
          <cell r="B3396">
            <v>1650</v>
          </cell>
          <cell r="F3396" t="str">
            <v>CC-01773849</v>
          </cell>
          <cell r="J3396" t="str">
            <v>Sales Call</v>
          </cell>
          <cell r="R3396" t="str">
            <v>BWJD163499</v>
          </cell>
          <cell r="AB3396" t="str">
            <v>Sales call carried out for HMR update</v>
          </cell>
        </row>
        <row r="3397">
          <cell r="A3397">
            <v>45891.632650462998</v>
          </cell>
          <cell r="B3397">
            <v>536</v>
          </cell>
          <cell r="F3397" t="str">
            <v>CC-01773836</v>
          </cell>
          <cell r="J3397" t="str">
            <v>Sales Call</v>
          </cell>
          <cell r="R3397" t="str">
            <v>BWJL153357</v>
          </cell>
          <cell r="AB3397" t="str">
            <v>Sales call carried out for HMR update</v>
          </cell>
        </row>
        <row r="3398">
          <cell r="A3398">
            <v>45891.629328703697</v>
          </cell>
          <cell r="B3398">
            <v>4725</v>
          </cell>
          <cell r="F3398" t="str">
            <v>CC-01773821</v>
          </cell>
          <cell r="J3398" t="str">
            <v>Sales Call</v>
          </cell>
          <cell r="R3398" t="str">
            <v>BWJL153355</v>
          </cell>
          <cell r="AB3398" t="str">
            <v>Sales call carried out for HMR update</v>
          </cell>
        </row>
        <row r="3399">
          <cell r="A3399">
            <v>45891.626273148097</v>
          </cell>
          <cell r="B3399">
            <v>2040</v>
          </cell>
          <cell r="F3399" t="str">
            <v>CC-01773809</v>
          </cell>
          <cell r="J3399" t="str">
            <v>Sales Call</v>
          </cell>
          <cell r="R3399" t="str">
            <v>BVID121544</v>
          </cell>
          <cell r="AB3399" t="str">
            <v>Sales call carried out for HMR update</v>
          </cell>
        </row>
        <row r="3400">
          <cell r="A3400">
            <v>45891.623576388898</v>
          </cell>
          <cell r="B3400">
            <v>2260</v>
          </cell>
          <cell r="F3400" t="str">
            <v>CC-01773803</v>
          </cell>
          <cell r="J3400" t="str">
            <v>Sales Call</v>
          </cell>
          <cell r="R3400" t="str">
            <v>BVID121541</v>
          </cell>
          <cell r="AB3400" t="str">
            <v>Sales call carried out for HMR update</v>
          </cell>
        </row>
        <row r="3401">
          <cell r="A3401">
            <v>45891.619537036997</v>
          </cell>
          <cell r="B3401">
            <v>2755</v>
          </cell>
          <cell r="F3401" t="str">
            <v>CC-01773794</v>
          </cell>
          <cell r="J3401" t="str">
            <v>Sales Call</v>
          </cell>
          <cell r="R3401" t="str">
            <v>BVIL161081</v>
          </cell>
          <cell r="AB3401" t="str">
            <v>Sales call carried out for HMR update</v>
          </cell>
        </row>
        <row r="3402">
          <cell r="A3402">
            <v>45891.6184953704</v>
          </cell>
          <cell r="B3402">
            <v>52005</v>
          </cell>
          <cell r="F3402" t="str">
            <v>CC-01773790</v>
          </cell>
          <cell r="J3402" t="str">
            <v>Complaint - Running With Problem</v>
          </cell>
          <cell r="R3402" t="str">
            <v>BKAS030685</v>
          </cell>
          <cell r="AB3402" t="str">
            <v>Today we attend the customer site for complain oil likage from oil returning pipe so we change, 6mm tube, ferrule and sleeve now no oil likage from oil returning line</v>
          </cell>
        </row>
        <row r="3403">
          <cell r="A3403">
            <v>45891.594004629602</v>
          </cell>
          <cell r="B3403">
            <v>1700</v>
          </cell>
          <cell r="F3403" t="str">
            <v>CC-01773723</v>
          </cell>
          <cell r="J3403" t="str">
            <v>Sales Call</v>
          </cell>
          <cell r="R3403" t="str">
            <v>BVID121539</v>
          </cell>
          <cell r="AB3403" t="str">
            <v>Sales call carried out for HMR update</v>
          </cell>
        </row>
        <row r="3404">
          <cell r="A3404">
            <v>45891.591759259303</v>
          </cell>
          <cell r="B3404">
            <v>1300</v>
          </cell>
          <cell r="F3404" t="str">
            <v>CC-01773711</v>
          </cell>
          <cell r="J3404" t="str">
            <v>Sales Call</v>
          </cell>
          <cell r="R3404" t="str">
            <v>BVID121546</v>
          </cell>
          <cell r="AB3404" t="str">
            <v>Sales call carried out for HMR update</v>
          </cell>
        </row>
        <row r="3405">
          <cell r="A3405">
            <v>45891.589456018497</v>
          </cell>
          <cell r="B3405">
            <v>4885</v>
          </cell>
          <cell r="F3405" t="str">
            <v>CC-01773705</v>
          </cell>
          <cell r="J3405" t="str">
            <v>Sales Call</v>
          </cell>
          <cell r="R3405" t="str">
            <v>BVHD163374</v>
          </cell>
          <cell r="AB3405" t="str">
            <v>Sales call carried out for HMR update</v>
          </cell>
        </row>
        <row r="3406">
          <cell r="A3406">
            <v>45891.5871527778</v>
          </cell>
          <cell r="B3406">
            <v>3485</v>
          </cell>
          <cell r="F3406" t="str">
            <v>CC-01773700</v>
          </cell>
          <cell r="J3406" t="str">
            <v>Sales Call</v>
          </cell>
          <cell r="R3406" t="str">
            <v>BVLD163043</v>
          </cell>
          <cell r="AB3406" t="str">
            <v>Sales call carried out for HMR update</v>
          </cell>
        </row>
        <row r="3407">
          <cell r="A3407">
            <v>45891.582835648202</v>
          </cell>
          <cell r="B3407">
            <v>4755</v>
          </cell>
          <cell r="F3407" t="str">
            <v>CC-01773688</v>
          </cell>
          <cell r="J3407" t="str">
            <v>Sales Call</v>
          </cell>
          <cell r="R3407" t="str">
            <v>BVJD162958</v>
          </cell>
          <cell r="AB3407" t="str">
            <v>Sales call carried out for HMR update</v>
          </cell>
        </row>
        <row r="3408">
          <cell r="A3408">
            <v>45891.580451388902</v>
          </cell>
          <cell r="B3408">
            <v>8395</v>
          </cell>
          <cell r="F3408" t="str">
            <v>CC-01773681</v>
          </cell>
          <cell r="J3408" t="str">
            <v>Sales Call</v>
          </cell>
          <cell r="R3408" t="str">
            <v>BVCD163165</v>
          </cell>
          <cell r="AB3408" t="str">
            <v>Sales call carried out for HMR update</v>
          </cell>
        </row>
        <row r="3409">
          <cell r="A3409">
            <v>45891.578287037002</v>
          </cell>
          <cell r="B3409">
            <v>1250</v>
          </cell>
          <cell r="F3409" t="str">
            <v>CC-01773672</v>
          </cell>
          <cell r="J3409" t="str">
            <v>Sales Call</v>
          </cell>
          <cell r="R3409" t="str">
            <v>BSBD120631</v>
          </cell>
          <cell r="AB3409" t="str">
            <v>Sales call carried out for HMR update</v>
          </cell>
        </row>
        <row r="3410">
          <cell r="A3410">
            <v>45891.575729166703</v>
          </cell>
          <cell r="B3410">
            <v>1725</v>
          </cell>
          <cell r="F3410" t="str">
            <v>CC-01773665</v>
          </cell>
          <cell r="J3410" t="str">
            <v>Sales Call</v>
          </cell>
          <cell r="R3410" t="str">
            <v>BNJD120010</v>
          </cell>
          <cell r="AB3410" t="str">
            <v>Sales call carried out for HMR update</v>
          </cell>
        </row>
        <row r="3411">
          <cell r="A3411">
            <v>45891.571412037003</v>
          </cell>
          <cell r="B3411">
            <v>6700</v>
          </cell>
          <cell r="F3411" t="str">
            <v>CC-01773660</v>
          </cell>
          <cell r="J3411" t="str">
            <v>Sales Call</v>
          </cell>
          <cell r="R3411" t="str">
            <v>BTDD162190</v>
          </cell>
          <cell r="AB3411" t="str">
            <v>Sales call carried out for HMR update</v>
          </cell>
        </row>
        <row r="3412">
          <cell r="A3412">
            <v>45891.568923611099</v>
          </cell>
          <cell r="B3412">
            <v>1935</v>
          </cell>
          <cell r="F3412" t="str">
            <v>CC-01773653</v>
          </cell>
          <cell r="J3412" t="str">
            <v>Sales Call</v>
          </cell>
          <cell r="R3412" t="str">
            <v>BSHD120752</v>
          </cell>
          <cell r="AB3412" t="str">
            <v>Sales call carried out for HMR update</v>
          </cell>
        </row>
        <row r="3413">
          <cell r="A3413">
            <v>45891.566388888903</v>
          </cell>
          <cell r="B3413">
            <v>2630</v>
          </cell>
          <cell r="F3413" t="str">
            <v>CC-01773643</v>
          </cell>
          <cell r="J3413" t="str">
            <v>Sales Call</v>
          </cell>
          <cell r="R3413" t="str">
            <v>BTKD200646</v>
          </cell>
          <cell r="AB3413" t="str">
            <v>Sales call carried out for HMR update</v>
          </cell>
        </row>
        <row r="3414">
          <cell r="A3414">
            <v>45891.5625</v>
          </cell>
          <cell r="B3414">
            <v>9500</v>
          </cell>
          <cell r="F3414" t="str">
            <v>CC-01773635</v>
          </cell>
          <cell r="J3414" t="str">
            <v>Sales Call</v>
          </cell>
          <cell r="R3414" t="str">
            <v>BVED163235</v>
          </cell>
          <cell r="AB3414" t="str">
            <v>Sales call carried out for HMR update</v>
          </cell>
        </row>
        <row r="3415">
          <cell r="A3415">
            <v>45891.558275463001</v>
          </cell>
          <cell r="B3415">
            <v>6700</v>
          </cell>
          <cell r="F3415" t="str">
            <v>CC-01773618</v>
          </cell>
          <cell r="J3415" t="str">
            <v>Sales Call</v>
          </cell>
          <cell r="R3415" t="str">
            <v>BVED163231</v>
          </cell>
          <cell r="AB3415" t="str">
            <v>Sales call carried out for HMR update</v>
          </cell>
        </row>
        <row r="3416">
          <cell r="A3416">
            <v>45891.553321759297</v>
          </cell>
          <cell r="B3416">
            <v>2375</v>
          </cell>
          <cell r="F3416" t="str">
            <v>CC-01773609</v>
          </cell>
          <cell r="J3416" t="str">
            <v>Sales Call</v>
          </cell>
          <cell r="R3416" t="str">
            <v>BVDD163198</v>
          </cell>
          <cell r="AB3416" t="str">
            <v>Sales call carried out for HMR update</v>
          </cell>
        </row>
        <row r="3417">
          <cell r="A3417">
            <v>45891.549722222197</v>
          </cell>
          <cell r="B3417">
            <v>2850</v>
          </cell>
          <cell r="F3417" t="str">
            <v>CC-01773600</v>
          </cell>
          <cell r="J3417" t="str">
            <v>Sales Call</v>
          </cell>
          <cell r="R3417" t="str">
            <v>BVAD121386</v>
          </cell>
          <cell r="AB3417" t="str">
            <v>Sales call carried out for HMR update</v>
          </cell>
        </row>
        <row r="3418">
          <cell r="A3418">
            <v>45891.546412037002</v>
          </cell>
          <cell r="B3418">
            <v>7485</v>
          </cell>
          <cell r="F3418" t="str">
            <v>CC-01773585</v>
          </cell>
          <cell r="J3418" t="str">
            <v>Sales Call</v>
          </cell>
          <cell r="R3418" t="str">
            <v>BTKD162080</v>
          </cell>
          <cell r="AB3418" t="str">
            <v>Sales call carried out for HMR update</v>
          </cell>
        </row>
        <row r="3419">
          <cell r="A3419">
            <v>45891.542071759301</v>
          </cell>
          <cell r="B3419">
            <v>5825</v>
          </cell>
          <cell r="F3419" t="str">
            <v>CC-01773575</v>
          </cell>
          <cell r="J3419" t="str">
            <v>Sales Call</v>
          </cell>
          <cell r="R3419" t="str">
            <v>BTJD162047</v>
          </cell>
          <cell r="AB3419" t="str">
            <v>Sales call carried out for HMR update</v>
          </cell>
        </row>
        <row r="3420">
          <cell r="A3420">
            <v>45891.538831018501</v>
          </cell>
          <cell r="B3420">
            <v>6790</v>
          </cell>
          <cell r="F3420" t="str">
            <v>CC-01773566</v>
          </cell>
          <cell r="J3420" t="str">
            <v>Sales Call</v>
          </cell>
          <cell r="R3420" t="str">
            <v>BSLD230361</v>
          </cell>
          <cell r="AB3420" t="str">
            <v>Sales call carried out for HMR update</v>
          </cell>
        </row>
        <row r="3421">
          <cell r="A3421">
            <v>45891.536064814798</v>
          </cell>
          <cell r="B3421">
            <v>5290</v>
          </cell>
          <cell r="F3421" t="str">
            <v>CC-01773553</v>
          </cell>
          <cell r="J3421" t="str">
            <v>Sales Call</v>
          </cell>
          <cell r="R3421" t="str">
            <v>BSLD200427</v>
          </cell>
          <cell r="AB3421" t="str">
            <v>Sales call carried out for HMR update</v>
          </cell>
        </row>
        <row r="3422">
          <cell r="A3422">
            <v>45891.533217592601</v>
          </cell>
          <cell r="B3422">
            <v>6290</v>
          </cell>
          <cell r="F3422" t="str">
            <v>CC-01773543</v>
          </cell>
          <cell r="J3422" t="str">
            <v>Sales Call</v>
          </cell>
          <cell r="R3422" t="str">
            <v>BSKD161500</v>
          </cell>
          <cell r="AB3422" t="str">
            <v>Sales call carried out for HMR update</v>
          </cell>
        </row>
        <row r="3423">
          <cell r="A3423">
            <v>45891.5289583333</v>
          </cell>
          <cell r="B3423">
            <v>7985</v>
          </cell>
          <cell r="F3423" t="str">
            <v>CC-01773530</v>
          </cell>
          <cell r="J3423" t="str">
            <v>Sales Call</v>
          </cell>
          <cell r="R3423" t="str">
            <v>BSJD161422</v>
          </cell>
          <cell r="AB3423" t="str">
            <v>Sales call carried out for HMR update</v>
          </cell>
        </row>
        <row r="3424">
          <cell r="A3424">
            <v>45891.523136574098</v>
          </cell>
          <cell r="B3424">
            <v>3190</v>
          </cell>
          <cell r="F3424" t="str">
            <v>CC-01773507</v>
          </cell>
          <cell r="J3424" t="str">
            <v>Sales Call</v>
          </cell>
          <cell r="R3424" t="str">
            <v>BSGL152296</v>
          </cell>
          <cell r="AB3424" t="str">
            <v>Sales call carried out for HMR update</v>
          </cell>
        </row>
        <row r="3425">
          <cell r="A3425">
            <v>45891.519513888903</v>
          </cell>
          <cell r="B3425">
            <v>4290</v>
          </cell>
          <cell r="F3425" t="str">
            <v>CC-01773490</v>
          </cell>
          <cell r="J3425" t="str">
            <v>Sales Call</v>
          </cell>
          <cell r="R3425" t="str">
            <v>BSGL152297</v>
          </cell>
          <cell r="AB3425" t="str">
            <v>Sales call carried out for HMR update</v>
          </cell>
        </row>
        <row r="3426">
          <cell r="A3426">
            <v>45891.516921296301</v>
          </cell>
          <cell r="B3426">
            <v>8175</v>
          </cell>
          <cell r="F3426" t="str">
            <v>CC-01773479</v>
          </cell>
          <cell r="J3426" t="str">
            <v>Sales Call</v>
          </cell>
          <cell r="R3426" t="str">
            <v>BRDD161036</v>
          </cell>
          <cell r="AB3426" t="str">
            <v>Sales call carried out for HMR update</v>
          </cell>
        </row>
        <row r="3427">
          <cell r="A3427">
            <v>45891.514085648101</v>
          </cell>
          <cell r="B3427">
            <v>4995</v>
          </cell>
          <cell r="F3427" t="str">
            <v>CC-01773465</v>
          </cell>
          <cell r="J3427" t="str">
            <v>Sales Call</v>
          </cell>
          <cell r="R3427" t="str">
            <v>BQGD160315</v>
          </cell>
          <cell r="AB3427" t="str">
            <v>Sales call carried out for HMR update</v>
          </cell>
        </row>
        <row r="3428">
          <cell r="A3428">
            <v>45891.511365740698</v>
          </cell>
          <cell r="B3428">
            <v>2035</v>
          </cell>
          <cell r="F3428" t="str">
            <v>CC-01773452</v>
          </cell>
          <cell r="J3428" t="str">
            <v>Sales Call</v>
          </cell>
          <cell r="R3428" t="str">
            <v>BLGL160201</v>
          </cell>
          <cell r="AB3428" t="str">
            <v>Sales call carried out for HMR update</v>
          </cell>
        </row>
        <row r="3429">
          <cell r="A3429">
            <v>45891.508726851898</v>
          </cell>
          <cell r="B3429">
            <v>7740</v>
          </cell>
          <cell r="F3429" t="str">
            <v>CC-01773440</v>
          </cell>
          <cell r="J3429" t="str">
            <v>Sales Call</v>
          </cell>
          <cell r="R3429" t="str">
            <v>BQBD160040</v>
          </cell>
          <cell r="AB3429" t="str">
            <v>Sales call carried out for HMR update</v>
          </cell>
        </row>
        <row r="3430">
          <cell r="A3430">
            <v>45891.506249999999</v>
          </cell>
          <cell r="B3430">
            <v>9710</v>
          </cell>
          <cell r="F3430" t="str">
            <v>CC-01773425</v>
          </cell>
          <cell r="J3430" t="str">
            <v>Sales Call</v>
          </cell>
          <cell r="R3430" t="str">
            <v>BPBD200118</v>
          </cell>
          <cell r="AB3430" t="str">
            <v>Sales call carried out for HMR update</v>
          </cell>
        </row>
        <row r="3431">
          <cell r="A3431">
            <v>45891.498981481498</v>
          </cell>
          <cell r="B3431">
            <v>14056</v>
          </cell>
          <cell r="F3431" t="str">
            <v>CC-01773407</v>
          </cell>
          <cell r="J3431" t="str">
            <v>Sales Call</v>
          </cell>
          <cell r="R3431" t="str">
            <v>BRBS033681</v>
          </cell>
          <cell r="AB3431" t="str">
            <v>Sales call carried out for HMR update</v>
          </cell>
        </row>
        <row r="3432">
          <cell r="A3432">
            <v>45891.494039351899</v>
          </cell>
          <cell r="B3432">
            <v>16078</v>
          </cell>
          <cell r="F3432" t="str">
            <v>CC-01773391</v>
          </cell>
          <cell r="J3432" t="str">
            <v>Sales Call</v>
          </cell>
          <cell r="R3432" t="str">
            <v>BRCS033813</v>
          </cell>
          <cell r="AB3432" t="str">
            <v>Sales call carried out for HMR update</v>
          </cell>
        </row>
        <row r="3433">
          <cell r="A3433">
            <v>45891.4786342593</v>
          </cell>
          <cell r="B3433">
            <v>19022</v>
          </cell>
          <cell r="F3433" t="str">
            <v>CC-01773350</v>
          </cell>
          <cell r="J3433" t="str">
            <v>Sales Call</v>
          </cell>
          <cell r="R3433" t="str">
            <v>BRCS033809</v>
          </cell>
          <cell r="AB3433" t="str">
            <v>Sales call carried out for HMR update</v>
          </cell>
        </row>
        <row r="3434">
          <cell r="A3434">
            <v>45890.669479166703</v>
          </cell>
          <cell r="B3434"/>
          <cell r="F3434" t="str">
            <v>CC-01772564</v>
          </cell>
          <cell r="J3434" t="str">
            <v>General Service</v>
          </cell>
          <cell r="R3434"/>
          <cell r="AB3434" t="str">
            <v>ELGI Compressor not installed, COBURG company compressor installed here, so call cancellation email sent to CCS 23-08-2025</v>
          </cell>
        </row>
        <row r="3435">
          <cell r="A3435">
            <v>45890.668148148201</v>
          </cell>
          <cell r="B3435">
            <v>9360</v>
          </cell>
          <cell r="F3435" t="str">
            <v>CC-01772555</v>
          </cell>
          <cell r="J3435" t="str">
            <v>Sales Call</v>
          </cell>
          <cell r="R3435" t="str">
            <v>BSGD161904</v>
          </cell>
          <cell r="AB3435" t="str">
            <v>Sales call carried out for HMR update</v>
          </cell>
        </row>
        <row r="3436">
          <cell r="A3436">
            <v>45890.665810185201</v>
          </cell>
          <cell r="B3436">
            <v>8810</v>
          </cell>
          <cell r="F3436" t="str">
            <v>CC-01772544</v>
          </cell>
          <cell r="J3436" t="str">
            <v>Sales Call</v>
          </cell>
          <cell r="R3436" t="str">
            <v>BSGD161898</v>
          </cell>
          <cell r="AB3436" t="str">
            <v>Sales call carried out for HMR update</v>
          </cell>
        </row>
        <row r="3437">
          <cell r="A3437">
            <v>45890.662835648101</v>
          </cell>
          <cell r="B3437">
            <v>6015</v>
          </cell>
          <cell r="F3437" t="str">
            <v>CC-01772529</v>
          </cell>
          <cell r="J3437" t="str">
            <v>Sales Call</v>
          </cell>
          <cell r="R3437" t="str">
            <v>BRJD160577</v>
          </cell>
          <cell r="AB3437" t="str">
            <v>Sales call carried out for HMR update</v>
          </cell>
        </row>
        <row r="3438">
          <cell r="A3438">
            <v>45890.520601851902</v>
          </cell>
          <cell r="B3438">
            <v>5780</v>
          </cell>
          <cell r="F3438" t="str">
            <v>CC-01771978</v>
          </cell>
          <cell r="J3438" t="str">
            <v>Complaint - Running With Problem</v>
          </cell>
          <cell r="R3438" t="str">
            <v>BWED163890</v>
          </cell>
          <cell r="AB3438" t="str">
            <v>Attend the site for High drilling Rpm so following Job are done check all hose pipe found ok check engine side actuator found malfunction so open the actuator kit clean and rifited same kit and idail rpm found 1600 then idail rpm reset 1300 than start the unit running good condition no air leakeag no oil leakage unit running good condition on drilling Rpm 1550 at 15.8 kg unit running satisfaction</v>
          </cell>
        </row>
        <row r="3439">
          <cell r="A3439">
            <v>45890.502442129597</v>
          </cell>
          <cell r="B3439">
            <v>5780</v>
          </cell>
          <cell r="F3439" t="str">
            <v>CC-01771925</v>
          </cell>
          <cell r="J3439" t="str">
            <v>Sales Call</v>
          </cell>
          <cell r="R3439" t="str">
            <v>BQKD200048</v>
          </cell>
          <cell r="AB3439" t="str">
            <v>Sales call carried out for HMR update</v>
          </cell>
        </row>
        <row r="3440">
          <cell r="A3440">
            <v>45890.4996875</v>
          </cell>
          <cell r="B3440">
            <v>7970</v>
          </cell>
          <cell r="F3440" t="str">
            <v>CC-01771918</v>
          </cell>
          <cell r="J3440" t="str">
            <v>Sales Call</v>
          </cell>
          <cell r="R3440" t="str">
            <v>BPLD200068</v>
          </cell>
          <cell r="AB3440" t="str">
            <v>Sales call carried out for HMR update</v>
          </cell>
        </row>
        <row r="3441">
          <cell r="A3441">
            <v>45890.497418981497</v>
          </cell>
          <cell r="B3441">
            <v>8610</v>
          </cell>
          <cell r="F3441" t="str">
            <v>CC-01771912</v>
          </cell>
          <cell r="J3441" t="str">
            <v>Sales Call</v>
          </cell>
          <cell r="R3441" t="str">
            <v>BQKD200047</v>
          </cell>
          <cell r="AB3441" t="str">
            <v>Sales call carried out for HMR update</v>
          </cell>
        </row>
        <row r="3442">
          <cell r="A3442">
            <v>45890.494780092602</v>
          </cell>
          <cell r="B3442">
            <v>10630</v>
          </cell>
          <cell r="F3442" t="str">
            <v>CC-01771901</v>
          </cell>
          <cell r="J3442" t="str">
            <v>Sales Call</v>
          </cell>
          <cell r="R3442" t="str">
            <v>BSKD161467</v>
          </cell>
          <cell r="AB3442" t="str">
            <v>Sales call carried out for HMR update</v>
          </cell>
        </row>
        <row r="3443">
          <cell r="A3443">
            <v>45890.492349537002</v>
          </cell>
          <cell r="B3443">
            <v>6970</v>
          </cell>
          <cell r="F3443" t="str">
            <v>CC-01771893</v>
          </cell>
          <cell r="J3443" t="str">
            <v>Sales Call</v>
          </cell>
          <cell r="R3443" t="str">
            <v>BQID160519</v>
          </cell>
          <cell r="AB3443" t="str">
            <v>Sales call carried out for HMR update</v>
          </cell>
        </row>
        <row r="3444">
          <cell r="A3444">
            <v>45890.481238425898</v>
          </cell>
          <cell r="B3444">
            <v>9395</v>
          </cell>
          <cell r="F3444" t="str">
            <v>CC-01771853</v>
          </cell>
          <cell r="J3444" t="str">
            <v>Sales Call</v>
          </cell>
          <cell r="R3444" t="str">
            <v>RJD230103</v>
          </cell>
          <cell r="AB3444" t="str">
            <v>Sales call carried out for HMR update</v>
          </cell>
        </row>
        <row r="3445">
          <cell r="A3445">
            <v>45890.478761574101</v>
          </cell>
          <cell r="B3445">
            <v>12225</v>
          </cell>
          <cell r="F3445" t="str">
            <v>CC-01771838</v>
          </cell>
          <cell r="J3445" t="str">
            <v>Sales Call</v>
          </cell>
          <cell r="R3445" t="str">
            <v>BSKD161477</v>
          </cell>
          <cell r="AB3445" t="str">
            <v>Sales call carried out for HMR update</v>
          </cell>
        </row>
        <row r="3446">
          <cell r="A3446">
            <v>45890.476458333302</v>
          </cell>
          <cell r="B3446">
            <v>5390</v>
          </cell>
          <cell r="F3446" t="str">
            <v>CC-01771832</v>
          </cell>
          <cell r="J3446" t="str">
            <v>Sales Call</v>
          </cell>
          <cell r="R3446" t="str">
            <v>GPBD160097</v>
          </cell>
          <cell r="AB3446" t="str">
            <v>Sales call carried out for HMR update</v>
          </cell>
        </row>
        <row r="3447">
          <cell r="A3447">
            <v>45890.4738194444</v>
          </cell>
          <cell r="B3447">
            <v>6140</v>
          </cell>
          <cell r="F3447" t="str">
            <v>CC-01771823</v>
          </cell>
          <cell r="J3447" t="str">
            <v>Sales Call</v>
          </cell>
          <cell r="R3447" t="str">
            <v>BSID161961</v>
          </cell>
          <cell r="AB3447" t="str">
            <v>Sales call carried out for HMR update</v>
          </cell>
        </row>
        <row r="3448">
          <cell r="A3448">
            <v>45890.458564814799</v>
          </cell>
          <cell r="B3448">
            <v>2005</v>
          </cell>
          <cell r="F3448" t="str">
            <v>CC-01771779</v>
          </cell>
          <cell r="J3448" t="str">
            <v>Sales Call</v>
          </cell>
          <cell r="R3448" t="str">
            <v>GPCD160123</v>
          </cell>
          <cell r="AB3448" t="str">
            <v>Sales call carried out for HMR update</v>
          </cell>
        </row>
        <row r="3449">
          <cell r="A3449">
            <v>45890.455717592602</v>
          </cell>
          <cell r="B3449">
            <v>3370</v>
          </cell>
          <cell r="F3449" t="str">
            <v>CC-01771768</v>
          </cell>
          <cell r="J3449" t="str">
            <v>Sales Call</v>
          </cell>
          <cell r="R3449" t="str">
            <v>BSCL152143</v>
          </cell>
          <cell r="AB3449" t="str">
            <v>Sales call carried out for HMR update</v>
          </cell>
        </row>
        <row r="3450">
          <cell r="A3450">
            <v>45890.4524537037</v>
          </cell>
          <cell r="B3450">
            <v>6300</v>
          </cell>
          <cell r="F3450" t="str">
            <v>CC-01771757</v>
          </cell>
          <cell r="J3450" t="str">
            <v>Sales Call</v>
          </cell>
          <cell r="R3450" t="str">
            <v>BSFD161830</v>
          </cell>
          <cell r="AB3450" t="str">
            <v>Sales call carried out for HMR update</v>
          </cell>
        </row>
        <row r="3451">
          <cell r="A3451">
            <v>45889.7008333333</v>
          </cell>
          <cell r="B3451">
            <v>1</v>
          </cell>
          <cell r="F3451" t="str">
            <v>CC-01771214</v>
          </cell>
          <cell r="J3451" t="str">
            <v>Commissioning</v>
          </cell>
          <cell r="R3451" t="str">
            <v>BXFS043344</v>
          </cell>
          <cell r="AB3451" t="str">
            <v>Commissioning done on dated 20-08-2025...Comm date-20-08-2025</v>
          </cell>
        </row>
        <row r="3452">
          <cell r="A3452">
            <v>45889.699942129599</v>
          </cell>
          <cell r="B3452">
            <v>0</v>
          </cell>
          <cell r="F3452" t="str">
            <v>CC-01771212</v>
          </cell>
          <cell r="J3452" t="str">
            <v>Preservative Measures</v>
          </cell>
          <cell r="R3452" t="str">
            <v>BXFS043344</v>
          </cell>
          <cell r="AB3452" t="str">
            <v>Preservative maintenance was carried out on the EG 30-15 Screw Air Compressor at Vishuram Namkeen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3453">
          <cell r="A3453">
            <v>45889.698865740698</v>
          </cell>
          <cell r="B3453">
            <v>0</v>
          </cell>
          <cell r="F3453" t="str">
            <v>CC-01771208</v>
          </cell>
          <cell r="J3453" t="str">
            <v>Commissioning</v>
          </cell>
          <cell r="R3453" t="str">
            <v>SN24TN01452</v>
          </cell>
          <cell r="AB3453" t="str">
            <v>Commissioning - Dryer commissioning done on dated 20-08-2025</v>
          </cell>
        </row>
        <row r="3454">
          <cell r="A3454">
            <v>45889.697592592602</v>
          </cell>
          <cell r="B3454">
            <v>0</v>
          </cell>
          <cell r="F3454" t="str">
            <v>CC-01771198</v>
          </cell>
          <cell r="J3454" t="str">
            <v>Preservative Measures</v>
          </cell>
          <cell r="R3454" t="str">
            <v>SN24TN01452</v>
          </cell>
          <cell r="AB3454" t="str">
            <v>Attend the site for commissioning so check and found EGRD 150 Air Drier is more then 1 year old and need preservative measures process. To carry out routine preservative maintenance on the EGRD 150 air drier unit to ensure optimal operational efficiency, mitigate risk of corrosion, and extend service life during idle or storage periods.Conducted a thorough inspection of external and internal components for signs of wear, rust, or contamination. No structural damage observed. Slight surface oxidation cleaned. Desiccant material checked and replaced as per schedule.Condensate drain valves tested and manually discharged. Compressed air lines purged to remove residual moisture. Applied anti-corrosive lubricant to all moving parts, including fan bearings and valve mechanisms. Ensured uniform distribution and wiped excess to avoid accumulation. All gaskets and seals inspected for cracks or dry rot. Applied silicone-based preservative coating to maintain flexibility. Rust-inhibiting coating applied to internal metallic components, especially around compressor inlet and outlet zones. External surfaces treated with anti-corrosive primer where paint had chipped. Control panel and circuit boards tested for continuity and insulated. Disconnected unit from power supply post-check and sealed junctions. Air drier securely covered using moisture-resistant industrial tarp. Silica gel packets placed inside control unit housing to absorb ambient humidity.</v>
          </cell>
        </row>
        <row r="3455">
          <cell r="A3455">
            <v>45889.583715277797</v>
          </cell>
          <cell r="B3455">
            <v>0</v>
          </cell>
          <cell r="F3455" t="str">
            <v>CC-01770816</v>
          </cell>
          <cell r="J3455" t="str">
            <v>Commissioning</v>
          </cell>
          <cell r="R3455" t="str">
            <v>DYJL141235</v>
          </cell>
          <cell r="AB3455" t="str">
            <v>Commissioning done on dated 20-08-2025</v>
          </cell>
        </row>
        <row r="3456">
          <cell r="A3456">
            <v>45889.581157407403</v>
          </cell>
          <cell r="B3456">
            <v>0</v>
          </cell>
          <cell r="F3456" t="str">
            <v>CC-01770809</v>
          </cell>
          <cell r="J3456" t="str">
            <v>Preservative Measures</v>
          </cell>
          <cell r="R3456" t="str">
            <v>DYJL141235</v>
          </cell>
          <cell r="AB3456" t="str">
            <v>Preservative maintenance was carried out on the SS03 reciprocating air compressor at Laxmi Auto needs prior to commissioning, to ensure the unit remains in optimal condition during its storage period. A detailed inspection was conducted to check for any signs of physical damage, corrosion, or contamination. All moving and metallic parts were treated with rust preventive oil, and the compressor was filled with preservative-grade lubricant to protect internal components. Moisture was drained from air lines and filters, while all inlet and outlet ports were securely sealed with desiccant-packed caps to prevent moisture and dust ingress. Electrical terminals were insulated and protected, and rubber components like hoses and gaskets were treated with silicone spray to maintain flexibility.</v>
          </cell>
        </row>
        <row r="3457">
          <cell r="A3457">
            <v>45889.543796296297</v>
          </cell>
          <cell r="B3457">
            <v>26018</v>
          </cell>
          <cell r="F3457" t="str">
            <v>CC-01770690</v>
          </cell>
          <cell r="J3457" t="str">
            <v>General Service</v>
          </cell>
          <cell r="R3457" t="str">
            <v>BUCS034287</v>
          </cell>
          <cell r="AB3457" t="str">
            <v>We visited site check and found service due.</v>
          </cell>
        </row>
        <row r="3458">
          <cell r="A3458">
            <v>45889.542083333297</v>
          </cell>
          <cell r="B3458">
            <v>29663</v>
          </cell>
          <cell r="F3458" t="str">
            <v>CC-01770683</v>
          </cell>
          <cell r="J3458" t="str">
            <v>General Service</v>
          </cell>
          <cell r="R3458" t="str">
            <v>BUBS033778</v>
          </cell>
          <cell r="AB3458" t="str">
            <v>We visited site check and found service due.</v>
          </cell>
        </row>
        <row r="3459">
          <cell r="A3459">
            <v>45889.533900463</v>
          </cell>
          <cell r="B3459">
            <v>7830</v>
          </cell>
          <cell r="F3459" t="str">
            <v>CC-01770655</v>
          </cell>
          <cell r="J3459" t="str">
            <v>Sales Call</v>
          </cell>
          <cell r="R3459" t="str">
            <v>BQID160499</v>
          </cell>
          <cell r="AB3459" t="str">
            <v>Sales call carried out for HMR update</v>
          </cell>
        </row>
        <row r="3460">
          <cell r="A3460">
            <v>45889.529340277797</v>
          </cell>
          <cell r="B3460">
            <v>6300</v>
          </cell>
          <cell r="F3460" t="str">
            <v>CC-01770641</v>
          </cell>
          <cell r="J3460" t="str">
            <v>Sales Call</v>
          </cell>
          <cell r="R3460" t="str">
            <v>BRHD120445</v>
          </cell>
          <cell r="AB3460" t="str">
            <v>Sales call carried out for HMR update.</v>
          </cell>
        </row>
        <row r="3461">
          <cell r="A3461">
            <v>45889.5249652778</v>
          </cell>
          <cell r="B3461">
            <v>9776</v>
          </cell>
          <cell r="F3461" t="str">
            <v>CC-01770628</v>
          </cell>
          <cell r="J3461" t="str">
            <v>Sales Call</v>
          </cell>
          <cell r="R3461" t="str">
            <v>BOID200231</v>
          </cell>
          <cell r="AB3461" t="str">
            <v>Sales call carried out for HMR update</v>
          </cell>
        </row>
        <row r="3462">
          <cell r="A3462">
            <v>45889.519641203697</v>
          </cell>
          <cell r="B3462">
            <v>7400</v>
          </cell>
          <cell r="F3462" t="str">
            <v>CC-01770609</v>
          </cell>
          <cell r="J3462" t="str">
            <v>Sales Call</v>
          </cell>
          <cell r="R3462" t="str">
            <v>BQHD160418</v>
          </cell>
          <cell r="AB3462" t="str">
            <v>Sales call carried out for HMR update</v>
          </cell>
        </row>
        <row r="3463">
          <cell r="A3463">
            <v>45889.433645833298</v>
          </cell>
          <cell r="B3463">
            <v>0</v>
          </cell>
          <cell r="F3463" t="str">
            <v>CC-01770368</v>
          </cell>
          <cell r="J3463" t="str">
            <v>Commissioning</v>
          </cell>
          <cell r="R3463" t="str">
            <v>DYCL141338</v>
          </cell>
          <cell r="AB3463" t="str">
            <v>Commissioning done on dated 20-08-2025</v>
          </cell>
        </row>
        <row r="3464">
          <cell r="A3464">
            <v>45889.428530092599</v>
          </cell>
          <cell r="B3464"/>
          <cell r="F3464" t="str">
            <v>CC-01770363</v>
          </cell>
          <cell r="J3464" t="str">
            <v>Commissioning</v>
          </cell>
          <cell r="R3464"/>
          <cell r="AB3464"/>
        </row>
        <row r="3465">
          <cell r="A3465">
            <v>45889.425555555601</v>
          </cell>
          <cell r="B3465">
            <v>0</v>
          </cell>
          <cell r="F3465" t="str">
            <v>CC-01770357</v>
          </cell>
          <cell r="J3465" t="str">
            <v>Preservative Measures</v>
          </cell>
          <cell r="R3465" t="str">
            <v>DXDL153933</v>
          </cell>
          <cell r="AB3465" t="str">
            <v>Preservative maintenance was carried out on the SS03 reciprocating air compressor at Sikandar Sahu prior to commissioning, to ensure the unit remains in optimal condition during its storage period. A detailed inspection was conducted to check for any signs of physical damage, corrosion, or contamination. All moving and metallic parts were treated with rust preventive oil, and the compressor was filled with preservative-grade lubricant to protect internal components. Moisture was drained from air lines and filters, while all inlet and outlet ports were securely sealed with desiccant-packed caps to prevent moisture and dust ingress. Electrical terminals were insulated and protected, and rubber components like hoses and gaskets were treated with silicone spray to maintain flexibility.</v>
          </cell>
        </row>
        <row r="3466">
          <cell r="A3466">
            <v>45888.533437500002</v>
          </cell>
          <cell r="B3466">
            <v>22303</v>
          </cell>
          <cell r="F3466" t="str">
            <v>CC-01769367</v>
          </cell>
          <cell r="J3466" t="str">
            <v>Complaint - Running With Problem</v>
          </cell>
          <cell r="R3466" t="str">
            <v>BNKS030423</v>
          </cell>
          <cell r="AB3466" t="str">
            <v>We visited the site and there was a complaint that the machine was tripping due to high temperature, so we started the machine and kept it in starting condition for about 1 to 1:30 hours and checked, the machine did not trip yet but the thermal valve was not working properly. Also the temperature sensor was not working properly. Parts quotation shared with customer waiting for approval after approval we log new call for the same.</v>
          </cell>
        </row>
        <row r="3467">
          <cell r="A3467">
            <v>45888.526840277802</v>
          </cell>
          <cell r="B3467">
            <v>27426</v>
          </cell>
          <cell r="F3467" t="str">
            <v>CC-01769346</v>
          </cell>
          <cell r="J3467" t="str">
            <v>Sales Call</v>
          </cell>
          <cell r="R3467" t="str">
            <v>BUKC370499</v>
          </cell>
          <cell r="AB3467" t="str">
            <v>Sales call carried out for HMR update</v>
          </cell>
        </row>
        <row r="3468">
          <cell r="A3468">
            <v>45888.517928240697</v>
          </cell>
          <cell r="B3468">
            <v>6625</v>
          </cell>
          <cell r="F3468" t="str">
            <v>CC-01769312</v>
          </cell>
          <cell r="J3468" t="str">
            <v>Sales Call</v>
          </cell>
          <cell r="R3468" t="str">
            <v>BTEC378536</v>
          </cell>
          <cell r="AB3468" t="str">
            <v>sales call carried out for HMR update</v>
          </cell>
        </row>
        <row r="3469">
          <cell r="A3469">
            <v>45888.481493055602</v>
          </cell>
          <cell r="B3469">
            <v>0</v>
          </cell>
          <cell r="F3469" t="str">
            <v>CC-01769188</v>
          </cell>
          <cell r="J3469" t="str">
            <v>Complaint - Breakdown</v>
          </cell>
          <cell r="R3469" t="str">
            <v>CYBE694501</v>
          </cell>
          <cell r="AB3469" t="str">
            <v>Attend the site for change of condor switch under FOC basis so remove old defective Condor switch with new one then start the unit found running ok.</v>
          </cell>
        </row>
        <row r="3470">
          <cell r="A3470">
            <v>45887.542523148099</v>
          </cell>
          <cell r="B3470">
            <v>24033</v>
          </cell>
          <cell r="F3470" t="str">
            <v>CC-01768086</v>
          </cell>
          <cell r="J3470" t="str">
            <v>Schedule Service</v>
          </cell>
          <cell r="R3470" t="str">
            <v>GOCC370465</v>
          </cell>
          <cell r="AB3470" t="str">
            <v>Attend the site for scheduled service so change air filter, oil filter, air oil separator, motor greasing and oil change. Then start the unit found running ok.</v>
          </cell>
        </row>
        <row r="3471">
          <cell r="A3471">
            <v>45887.494004629603</v>
          </cell>
          <cell r="B3471">
            <v>0</v>
          </cell>
          <cell r="F3471" t="str">
            <v>CC-01767884</v>
          </cell>
          <cell r="J3471" t="str">
            <v>Commissioning</v>
          </cell>
          <cell r="R3471" t="str">
            <v>DXDL153933</v>
          </cell>
          <cell r="AB3471" t="str">
            <v>Commissioning done on 18-08/2025</v>
          </cell>
        </row>
        <row r="3472">
          <cell r="A3472">
            <v>45887.306435185201</v>
          </cell>
          <cell r="B3472">
            <v>9760</v>
          </cell>
          <cell r="F3472" t="str">
            <v>CC-01767609</v>
          </cell>
          <cell r="J3472" t="str">
            <v>Schedule Service - AMC</v>
          </cell>
          <cell r="R3472" t="str">
            <v>BWEC370314</v>
          </cell>
          <cell r="AB3472" t="str">
            <v>AMC visit carried out</v>
          </cell>
        </row>
        <row r="3473">
          <cell r="A3473">
            <v>45887.291377314803</v>
          </cell>
          <cell r="B3473">
            <v>40763</v>
          </cell>
          <cell r="F3473" t="str">
            <v>CC-01767508</v>
          </cell>
          <cell r="J3473" t="str">
            <v>Schedule Service - AMC</v>
          </cell>
          <cell r="R3473" t="str">
            <v>GOIS031795</v>
          </cell>
          <cell r="AB3473" t="str">
            <v>AMC visit carried out</v>
          </cell>
        </row>
        <row r="3474">
          <cell r="A3474">
            <v>45887.2905439815</v>
          </cell>
          <cell r="B3474">
            <v>38434</v>
          </cell>
          <cell r="F3474" t="str">
            <v>CC-01767502</v>
          </cell>
          <cell r="J3474" t="str">
            <v>Schedule Service - AMC</v>
          </cell>
          <cell r="R3474" t="str">
            <v>BMFS031346</v>
          </cell>
          <cell r="AB3474" t="str">
            <v>AMC visit carried out</v>
          </cell>
        </row>
        <row r="3475">
          <cell r="A3475">
            <v>45887.284502314797</v>
          </cell>
          <cell r="B3475">
            <v>44964</v>
          </cell>
          <cell r="F3475" t="str">
            <v>CC-01767458</v>
          </cell>
          <cell r="J3475" t="str">
            <v>Schedule Service - AMC</v>
          </cell>
          <cell r="R3475" t="str">
            <v>BLFS031469</v>
          </cell>
          <cell r="AB3475" t="str">
            <v>AMC visit carried out</v>
          </cell>
        </row>
        <row r="3476">
          <cell r="A3476">
            <v>45887.279456018499</v>
          </cell>
          <cell r="B3476">
            <v>7011</v>
          </cell>
          <cell r="F3476" t="str">
            <v>CC-01767421</v>
          </cell>
          <cell r="J3476" t="str">
            <v>Schedule Service - AMC</v>
          </cell>
          <cell r="R3476" t="str">
            <v>BWCC379947</v>
          </cell>
          <cell r="AB3476" t="str">
            <v>AMC visit carried out</v>
          </cell>
        </row>
        <row r="3477">
          <cell r="A3477">
            <v>45885.652291666702</v>
          </cell>
          <cell r="B3477">
            <v>5140</v>
          </cell>
          <cell r="F3477" t="str">
            <v>CC-01766948</v>
          </cell>
          <cell r="J3477" t="str">
            <v>Sales Call</v>
          </cell>
          <cell r="R3477" t="str">
            <v>BQDD160156</v>
          </cell>
          <cell r="AB3477" t="str">
            <v>Sales call carried out for HMR update</v>
          </cell>
        </row>
        <row r="3478">
          <cell r="A3478">
            <v>45885.649988425903</v>
          </cell>
          <cell r="B3478">
            <v>5435</v>
          </cell>
          <cell r="F3478" t="str">
            <v>CC-01766946</v>
          </cell>
          <cell r="J3478" t="str">
            <v>Sales Call</v>
          </cell>
          <cell r="R3478" t="str">
            <v>GOCD160022</v>
          </cell>
          <cell r="AB3478" t="str">
            <v>Sales call carried out for HMR update</v>
          </cell>
        </row>
        <row r="3479">
          <cell r="A3479">
            <v>45885.647754629601</v>
          </cell>
          <cell r="B3479">
            <v>6660</v>
          </cell>
          <cell r="F3479" t="str">
            <v>CC-01766943</v>
          </cell>
          <cell r="J3479" t="str">
            <v>Sales Call</v>
          </cell>
          <cell r="R3479" t="str">
            <v>BNID160316</v>
          </cell>
          <cell r="AB3479" t="str">
            <v>Sales call carried out for HMR update</v>
          </cell>
        </row>
        <row r="3480">
          <cell r="A3480">
            <v>45885.645474536999</v>
          </cell>
          <cell r="B3480">
            <v>8140</v>
          </cell>
          <cell r="F3480" t="str">
            <v>CC-01766939</v>
          </cell>
          <cell r="J3480" t="str">
            <v>Sales Call</v>
          </cell>
          <cell r="R3480" t="str">
            <v>BRHD161299</v>
          </cell>
          <cell r="AB3480" t="str">
            <v>Sales call carried out for HMR update</v>
          </cell>
        </row>
        <row r="3481">
          <cell r="A3481">
            <v>45885.643206018503</v>
          </cell>
          <cell r="B3481">
            <v>3330</v>
          </cell>
          <cell r="F3481" t="str">
            <v>CC-01766936</v>
          </cell>
          <cell r="J3481" t="str">
            <v>Sales Call</v>
          </cell>
          <cell r="R3481" t="str">
            <v>BSKD220275</v>
          </cell>
          <cell r="AB3481" t="str">
            <v>Sales call carried out for HMR update</v>
          </cell>
        </row>
        <row r="3482">
          <cell r="A3482">
            <v>45885.640775462998</v>
          </cell>
          <cell r="B3482">
            <v>4415</v>
          </cell>
          <cell r="F3482" t="str">
            <v>CC-01766924</v>
          </cell>
          <cell r="J3482" t="str">
            <v>Sales Call</v>
          </cell>
          <cell r="R3482" t="str">
            <v>BRKD120213</v>
          </cell>
          <cell r="AB3482" t="str">
            <v>Sales call carried out for HMR update</v>
          </cell>
        </row>
        <row r="3483">
          <cell r="A3483">
            <v>45885.637905092597</v>
          </cell>
          <cell r="B3483">
            <v>4375</v>
          </cell>
          <cell r="F3483" t="str">
            <v>CC-01766913</v>
          </cell>
          <cell r="J3483" t="str">
            <v>Sales Call</v>
          </cell>
          <cell r="R3483" t="str">
            <v>BSFD161799</v>
          </cell>
          <cell r="AB3483" t="str">
            <v>Sales call carried out for HMR update</v>
          </cell>
        </row>
        <row r="3484">
          <cell r="A3484">
            <v>45885.635023148097</v>
          </cell>
          <cell r="B3484">
            <v>5520</v>
          </cell>
          <cell r="F3484" t="str">
            <v>CC-01766902</v>
          </cell>
          <cell r="J3484" t="str">
            <v>Sales Call</v>
          </cell>
          <cell r="R3484" t="str">
            <v>BRHD161303</v>
          </cell>
          <cell r="AB3484" t="str">
            <v>Sales call carried out for HMR update</v>
          </cell>
        </row>
        <row r="3485">
          <cell r="A3485">
            <v>45885.6328587963</v>
          </cell>
          <cell r="B3485">
            <v>3365</v>
          </cell>
          <cell r="F3485" t="str">
            <v>CC-01766897</v>
          </cell>
          <cell r="J3485" t="str">
            <v>Sales Call</v>
          </cell>
          <cell r="R3485" t="str">
            <v>GPBD160107</v>
          </cell>
          <cell r="AB3485" t="str">
            <v>Sales call carried out for HMR update</v>
          </cell>
        </row>
        <row r="3486">
          <cell r="A3486">
            <v>45885.630474537</v>
          </cell>
          <cell r="B3486">
            <v>7295</v>
          </cell>
          <cell r="F3486" t="str">
            <v>CC-01766888</v>
          </cell>
          <cell r="J3486" t="str">
            <v>Sales Call</v>
          </cell>
          <cell r="R3486" t="str">
            <v>GOBD160007</v>
          </cell>
          <cell r="AB3486" t="str">
            <v>Sales call carried out for HMR update</v>
          </cell>
        </row>
        <row r="3487">
          <cell r="A3487">
            <v>45885.626956018503</v>
          </cell>
          <cell r="B3487">
            <v>5790</v>
          </cell>
          <cell r="F3487" t="str">
            <v>CC-01766876</v>
          </cell>
          <cell r="J3487" t="str">
            <v>Sales Call</v>
          </cell>
          <cell r="R3487" t="str">
            <v>BOJD160012</v>
          </cell>
          <cell r="AB3487" t="str">
            <v>Sales call carried out for HMR update</v>
          </cell>
        </row>
        <row r="3488">
          <cell r="A3488">
            <v>45885.624837962998</v>
          </cell>
          <cell r="B3488">
            <v>6670</v>
          </cell>
          <cell r="F3488" t="str">
            <v>CC-01766870</v>
          </cell>
          <cell r="J3488" t="str">
            <v>Sales Call</v>
          </cell>
          <cell r="R3488" t="str">
            <v>BPED160082</v>
          </cell>
          <cell r="AB3488" t="str">
            <v>Sales call carried out for HMR update</v>
          </cell>
        </row>
        <row r="3489">
          <cell r="A3489">
            <v>45885.622546296298</v>
          </cell>
          <cell r="B3489">
            <v>5615</v>
          </cell>
          <cell r="F3489" t="str">
            <v>CC-01766867</v>
          </cell>
          <cell r="J3489" t="str">
            <v>Sales Call</v>
          </cell>
          <cell r="R3489" t="str">
            <v>BRHD161314</v>
          </cell>
          <cell r="AB3489" t="str">
            <v>Sales call carried out for HMR update</v>
          </cell>
        </row>
        <row r="3490">
          <cell r="A3490">
            <v>45885.6188541667</v>
          </cell>
          <cell r="B3490">
            <v>9860</v>
          </cell>
          <cell r="F3490" t="str">
            <v>CC-01766862</v>
          </cell>
          <cell r="J3490" t="str">
            <v>Sales Call</v>
          </cell>
          <cell r="R3490" t="str">
            <v>BNJD200008</v>
          </cell>
          <cell r="AB3490" t="str">
            <v>Sales call carried out for HMR update</v>
          </cell>
        </row>
        <row r="3491">
          <cell r="A3491">
            <v>45885.6161111111</v>
          </cell>
          <cell r="B3491">
            <v>5510</v>
          </cell>
          <cell r="F3491" t="str">
            <v>CC-01766858</v>
          </cell>
          <cell r="J3491" t="str">
            <v>Sales Call</v>
          </cell>
          <cell r="R3491" t="str">
            <v>BQHD160361</v>
          </cell>
          <cell r="AB3491" t="str">
            <v>Sales call carried out for HMR update</v>
          </cell>
        </row>
        <row r="3492">
          <cell r="A3492">
            <v>45885.5932060185</v>
          </cell>
          <cell r="B3492">
            <v>4245</v>
          </cell>
          <cell r="F3492" t="str">
            <v>CC-01766811</v>
          </cell>
          <cell r="J3492" t="str">
            <v>Sales Call</v>
          </cell>
          <cell r="R3492" t="str">
            <v>BQGD160344</v>
          </cell>
          <cell r="AB3492" t="str">
            <v>Sales call carried out for HMR update</v>
          </cell>
        </row>
        <row r="3493">
          <cell r="A3493">
            <v>45885.591041666703</v>
          </cell>
          <cell r="B3493">
            <v>8360</v>
          </cell>
          <cell r="F3493" t="str">
            <v>CC-01766809</v>
          </cell>
          <cell r="J3493" t="str">
            <v>Sales Call</v>
          </cell>
          <cell r="R3493" t="str">
            <v>BPKD200020</v>
          </cell>
          <cell r="AB3493" t="str">
            <v>Sales call carried out for HMR update</v>
          </cell>
        </row>
        <row r="3494">
          <cell r="A3494">
            <v>45885.588530092602</v>
          </cell>
          <cell r="B3494">
            <v>13560</v>
          </cell>
          <cell r="F3494" t="str">
            <v>CC-01766802</v>
          </cell>
          <cell r="J3494" t="str">
            <v>Sales Call</v>
          </cell>
          <cell r="R3494" t="str">
            <v>BRGL151464</v>
          </cell>
          <cell r="AB3494" t="str">
            <v>Sales call carried out for HMR update</v>
          </cell>
        </row>
        <row r="3495">
          <cell r="A3495">
            <v>45885.586041666698</v>
          </cell>
          <cell r="B3495">
            <v>9800</v>
          </cell>
          <cell r="F3495" t="str">
            <v>CC-01766797</v>
          </cell>
          <cell r="J3495" t="str">
            <v>Sales Call</v>
          </cell>
          <cell r="R3495" t="str">
            <v>BRBL150944</v>
          </cell>
          <cell r="AB3495" t="str">
            <v>Sales call carried out for HMR update</v>
          </cell>
        </row>
        <row r="3496">
          <cell r="A3496">
            <v>45885.583425925899</v>
          </cell>
          <cell r="B3496">
            <v>13340</v>
          </cell>
          <cell r="F3496" t="str">
            <v>CC-01766792</v>
          </cell>
          <cell r="J3496" t="str">
            <v>Sales Call</v>
          </cell>
          <cell r="R3496" t="str">
            <v>BRGL151468</v>
          </cell>
          <cell r="AB3496" t="str">
            <v>Sales call carried out for HMR update</v>
          </cell>
        </row>
        <row r="3497">
          <cell r="A3497">
            <v>45885.5805092593</v>
          </cell>
          <cell r="B3497">
            <v>18390</v>
          </cell>
          <cell r="F3497" t="str">
            <v>CC-01766786</v>
          </cell>
          <cell r="J3497" t="str">
            <v>Sales Call</v>
          </cell>
          <cell r="R3497" t="str">
            <v>BQHD160416</v>
          </cell>
          <cell r="AB3497" t="str">
            <v>Sales call carried out for HMR update</v>
          </cell>
        </row>
        <row r="3498">
          <cell r="A3498">
            <v>45885.577974537002</v>
          </cell>
          <cell r="B3498">
            <v>1505</v>
          </cell>
          <cell r="F3498" t="str">
            <v>CC-01766781</v>
          </cell>
          <cell r="J3498" t="str">
            <v>Sales Call</v>
          </cell>
          <cell r="R3498" t="str">
            <v>BSCD120656</v>
          </cell>
          <cell r="AB3498" t="str">
            <v>Sales call carried out for HMR update</v>
          </cell>
        </row>
        <row r="3499">
          <cell r="A3499">
            <v>45885.575567129599</v>
          </cell>
          <cell r="B3499">
            <v>7380</v>
          </cell>
          <cell r="F3499" t="str">
            <v>CC-01766779</v>
          </cell>
          <cell r="J3499" t="str">
            <v>Sales Call</v>
          </cell>
          <cell r="R3499" t="str">
            <v>BRJD160600</v>
          </cell>
          <cell r="AB3499" t="str">
            <v>Sales call carried out for HMR update</v>
          </cell>
        </row>
        <row r="3500">
          <cell r="A3500">
            <v>45885.572800925896</v>
          </cell>
          <cell r="B3500">
            <v>5510</v>
          </cell>
          <cell r="F3500" t="str">
            <v>CC-01766774</v>
          </cell>
          <cell r="J3500" t="str">
            <v>Sales Call</v>
          </cell>
          <cell r="R3500" t="str">
            <v>GPLL150106</v>
          </cell>
          <cell r="AB3500" t="str">
            <v>Sales call carried out for HMR update</v>
          </cell>
        </row>
        <row r="3501">
          <cell r="A3501">
            <v>45885.570370370398</v>
          </cell>
          <cell r="B3501">
            <v>8240</v>
          </cell>
          <cell r="F3501" t="str">
            <v>CC-01766769</v>
          </cell>
          <cell r="J3501" t="str">
            <v>Sales Call</v>
          </cell>
          <cell r="R3501" t="str">
            <v>BRBD160856</v>
          </cell>
          <cell r="AB3501" t="str">
            <v>Sales call carried out for HMR update</v>
          </cell>
        </row>
        <row r="3502">
          <cell r="A3502">
            <v>45885.5678819444</v>
          </cell>
          <cell r="B3502">
            <v>8120</v>
          </cell>
          <cell r="F3502" t="str">
            <v>CC-01766766</v>
          </cell>
          <cell r="J3502" t="str">
            <v>Sales Call</v>
          </cell>
          <cell r="R3502" t="str">
            <v>BRCD160978</v>
          </cell>
          <cell r="AB3502" t="str">
            <v>Sales call carried out for HMR update</v>
          </cell>
        </row>
        <row r="3503">
          <cell r="A3503">
            <v>45885.564652777801</v>
          </cell>
          <cell r="B3503">
            <v>4720</v>
          </cell>
          <cell r="F3503" t="str">
            <v>CC-01766761</v>
          </cell>
          <cell r="J3503" t="str">
            <v>Sales Call</v>
          </cell>
          <cell r="R3503" t="str">
            <v>BIED200036</v>
          </cell>
          <cell r="AB3503" t="str">
            <v>Sales call carried out for HMR update</v>
          </cell>
        </row>
        <row r="3504">
          <cell r="A3504">
            <v>45885.5619560185</v>
          </cell>
          <cell r="B3504">
            <v>5600</v>
          </cell>
          <cell r="F3504" t="str">
            <v>CC-01766759</v>
          </cell>
          <cell r="J3504" t="str">
            <v>Sales Call</v>
          </cell>
          <cell r="R3504" t="str">
            <v>BRED161131</v>
          </cell>
          <cell r="AB3504" t="str">
            <v>Sales call carried out for HMR update</v>
          </cell>
        </row>
        <row r="3505">
          <cell r="A3505">
            <v>45885.559733796297</v>
          </cell>
          <cell r="B3505">
            <v>5860</v>
          </cell>
          <cell r="F3505" t="str">
            <v>CC-01766755</v>
          </cell>
          <cell r="J3505" t="str">
            <v>Sales Call</v>
          </cell>
          <cell r="R3505" t="str">
            <v>BQED160215</v>
          </cell>
          <cell r="AB3505" t="str">
            <v>Sales call carried out for HMR update</v>
          </cell>
        </row>
        <row r="3506">
          <cell r="A3506">
            <v>45885.557418981502</v>
          </cell>
          <cell r="B3506">
            <v>6090</v>
          </cell>
          <cell r="F3506" t="str">
            <v>CC-01766749</v>
          </cell>
          <cell r="J3506" t="str">
            <v>Sales Call</v>
          </cell>
          <cell r="R3506" t="str">
            <v>BRKD160684</v>
          </cell>
          <cell r="AB3506" t="str">
            <v>Sales call carried out for HMR update</v>
          </cell>
        </row>
        <row r="3507">
          <cell r="A3507">
            <v>45885.554872685199</v>
          </cell>
          <cell r="B3507">
            <v>590</v>
          </cell>
          <cell r="F3507" t="str">
            <v>CC-01766738</v>
          </cell>
          <cell r="J3507" t="str">
            <v>Sales Call</v>
          </cell>
          <cell r="R3507" t="str">
            <v>BUAD121111</v>
          </cell>
          <cell r="AB3507" t="str">
            <v>Sales call carried out for HMR update</v>
          </cell>
        </row>
        <row r="3508">
          <cell r="A3508">
            <v>45885.5525694444</v>
          </cell>
          <cell r="B3508">
            <v>4020</v>
          </cell>
          <cell r="F3508" t="str">
            <v>CC-01766732</v>
          </cell>
          <cell r="J3508" t="str">
            <v>Sales Call</v>
          </cell>
          <cell r="R3508" t="str">
            <v>BVJD162957</v>
          </cell>
          <cell r="AB3508" t="str">
            <v>Sales call carried out for HMR update</v>
          </cell>
        </row>
        <row r="3509">
          <cell r="A3509">
            <v>45885.550370370402</v>
          </cell>
          <cell r="B3509">
            <v>7390</v>
          </cell>
          <cell r="F3509" t="str">
            <v>CC-01766727</v>
          </cell>
          <cell r="J3509" t="str">
            <v>Sales Call</v>
          </cell>
          <cell r="R3509" t="str">
            <v>BUAD162630</v>
          </cell>
          <cell r="AB3509" t="str">
            <v>Sales call carried out for HMR update</v>
          </cell>
        </row>
        <row r="3510">
          <cell r="A3510">
            <v>45885.544363425899</v>
          </cell>
          <cell r="B3510">
            <v>1</v>
          </cell>
          <cell r="F3510" t="str">
            <v>CC-01766718</v>
          </cell>
          <cell r="J3510" t="str">
            <v>Commissioning</v>
          </cell>
          <cell r="R3510" t="str">
            <v>BYCC377390</v>
          </cell>
          <cell r="AB3510" t="str">
            <v>Commissioning Done on dated 16-08-2025.....Comm date-16-08-2025</v>
          </cell>
        </row>
        <row r="3511">
          <cell r="A3511">
            <v>45885.540347222202</v>
          </cell>
          <cell r="B3511">
            <v>5215</v>
          </cell>
          <cell r="F3511" t="str">
            <v>CC-01766700</v>
          </cell>
          <cell r="J3511" t="str">
            <v>Sales Call</v>
          </cell>
          <cell r="R3511" t="str">
            <v>BUID162940</v>
          </cell>
          <cell r="AB3511" t="str">
            <v>Sales call carried out for HMR update</v>
          </cell>
        </row>
        <row r="3512">
          <cell r="A3512">
            <v>45885.537997685198</v>
          </cell>
          <cell r="B3512">
            <v>6475</v>
          </cell>
          <cell r="F3512" t="str">
            <v>CC-01766696</v>
          </cell>
          <cell r="J3512" t="str">
            <v>Sales Call</v>
          </cell>
          <cell r="R3512" t="str">
            <v>BUGD162852</v>
          </cell>
          <cell r="AB3512" t="str">
            <v>Sales call carried out for HMR update</v>
          </cell>
        </row>
        <row r="3513">
          <cell r="A3513">
            <v>45885.535752314798</v>
          </cell>
          <cell r="B3513">
            <v>4775</v>
          </cell>
          <cell r="F3513" t="str">
            <v>CC-01766691</v>
          </cell>
          <cell r="J3513" t="str">
            <v>Sales Call</v>
          </cell>
          <cell r="R3513" t="str">
            <v>BUHL152930</v>
          </cell>
          <cell r="AB3513" t="str">
            <v>Sales call carried out for HMR update</v>
          </cell>
        </row>
        <row r="3514">
          <cell r="A3514">
            <v>45885.533275463</v>
          </cell>
          <cell r="B3514">
            <v>6210</v>
          </cell>
          <cell r="F3514" t="str">
            <v>CC-01766682</v>
          </cell>
          <cell r="J3514" t="str">
            <v>Sales Call</v>
          </cell>
          <cell r="R3514" t="str">
            <v>BUCD121174</v>
          </cell>
          <cell r="AB3514" t="str">
            <v>Sales call carried out for HMR update</v>
          </cell>
        </row>
        <row r="3515">
          <cell r="A3515">
            <v>45885.530879629601</v>
          </cell>
          <cell r="B3515">
            <v>5235</v>
          </cell>
          <cell r="F3515" t="str">
            <v>CC-01766673</v>
          </cell>
          <cell r="J3515" t="str">
            <v>Sales Call</v>
          </cell>
          <cell r="R3515" t="str">
            <v>BTHD162350</v>
          </cell>
          <cell r="AB3515" t="str">
            <v>Sales call carried out for HMR update</v>
          </cell>
        </row>
        <row r="3516">
          <cell r="A3516">
            <v>45885.528680555602</v>
          </cell>
          <cell r="B3516">
            <v>9640</v>
          </cell>
          <cell r="F3516" t="str">
            <v>CC-01766663</v>
          </cell>
          <cell r="J3516" t="str">
            <v>Sales Call</v>
          </cell>
          <cell r="R3516" t="str">
            <v>BUAD162625</v>
          </cell>
          <cell r="AB3516" t="str">
            <v>Sales call carried out for HMR update</v>
          </cell>
        </row>
        <row r="3517">
          <cell r="A3517">
            <v>45885.525995370401</v>
          </cell>
          <cell r="B3517">
            <v>6340</v>
          </cell>
          <cell r="F3517" t="str">
            <v>CC-01766657</v>
          </cell>
          <cell r="J3517" t="str">
            <v>Sales Call</v>
          </cell>
          <cell r="R3517" t="str">
            <v>BULL160564</v>
          </cell>
          <cell r="AB3517" t="str">
            <v>Sales call carried out for HMR update</v>
          </cell>
        </row>
        <row r="3518">
          <cell r="A3518">
            <v>45885.523472222201</v>
          </cell>
          <cell r="B3518">
            <v>9130</v>
          </cell>
          <cell r="F3518" t="str">
            <v>CC-01766650</v>
          </cell>
          <cell r="J3518" t="str">
            <v>Sales Call</v>
          </cell>
          <cell r="R3518" t="str">
            <v>BUAL160593</v>
          </cell>
          <cell r="AB3518" t="str">
            <v>Sales call carried out for HMR update</v>
          </cell>
        </row>
        <row r="3519">
          <cell r="A3519">
            <v>45885.5211458333</v>
          </cell>
          <cell r="B3519">
            <v>5800</v>
          </cell>
          <cell r="F3519" t="str">
            <v>CC-01766644</v>
          </cell>
          <cell r="J3519" t="str">
            <v>Sales Call</v>
          </cell>
          <cell r="R3519" t="str">
            <v>BUAL160594</v>
          </cell>
          <cell r="AB3519" t="str">
            <v>Sales call carried out for HMR update</v>
          </cell>
        </row>
        <row r="3520">
          <cell r="A3520">
            <v>45885.518391203703</v>
          </cell>
          <cell r="B3520">
            <v>15260</v>
          </cell>
          <cell r="F3520" t="str">
            <v>CC-01766639</v>
          </cell>
          <cell r="J3520" t="str">
            <v>Sales Call</v>
          </cell>
          <cell r="R3520" t="str">
            <v>BULL160559</v>
          </cell>
          <cell r="AB3520" t="str">
            <v>Sales call carried out for HMR update</v>
          </cell>
        </row>
        <row r="3521">
          <cell r="A3521">
            <v>45885.516250000001</v>
          </cell>
          <cell r="B3521">
            <v>11530</v>
          </cell>
          <cell r="F3521" t="str">
            <v>CC-01766630</v>
          </cell>
          <cell r="J3521" t="str">
            <v>Sales Call</v>
          </cell>
          <cell r="R3521" t="str">
            <v>BULD162559</v>
          </cell>
          <cell r="AB3521" t="str">
            <v>Sales call carried out for HMR update</v>
          </cell>
        </row>
        <row r="3522">
          <cell r="A3522">
            <v>45885.513912037</v>
          </cell>
          <cell r="B3522">
            <v>4345</v>
          </cell>
          <cell r="F3522" t="str">
            <v>CC-01766627</v>
          </cell>
          <cell r="J3522" t="str">
            <v>Sales Call</v>
          </cell>
          <cell r="R3522" t="str">
            <v>BUJD121019</v>
          </cell>
          <cell r="AB3522" t="str">
            <v>Sales call carried out for HMR update</v>
          </cell>
        </row>
        <row r="3523">
          <cell r="A3523">
            <v>45885.511655092603</v>
          </cell>
          <cell r="B3523">
            <v>6315</v>
          </cell>
          <cell r="F3523" t="str">
            <v>CC-01766619</v>
          </cell>
          <cell r="J3523" t="str">
            <v>Sales Call</v>
          </cell>
          <cell r="R3523" t="str">
            <v>AUKD230777</v>
          </cell>
          <cell r="AB3523" t="str">
            <v>Sales call carried out for HMR update</v>
          </cell>
        </row>
        <row r="3524">
          <cell r="A3524">
            <v>45885.509004629603</v>
          </cell>
          <cell r="B3524">
            <v>3630</v>
          </cell>
          <cell r="F3524" t="str">
            <v>CC-01766614</v>
          </cell>
          <cell r="J3524" t="str">
            <v>Sales Call</v>
          </cell>
          <cell r="R3524" t="str">
            <v>BUJD121040</v>
          </cell>
          <cell r="AB3524" t="str">
            <v>Sales call carried out for HMR update</v>
          </cell>
        </row>
        <row r="3525">
          <cell r="A3525">
            <v>45885.5069097222</v>
          </cell>
          <cell r="B3525">
            <v>4210</v>
          </cell>
          <cell r="F3525" t="str">
            <v>CC-01766609</v>
          </cell>
          <cell r="J3525" t="str">
            <v>Sales Call</v>
          </cell>
          <cell r="R3525" t="str">
            <v>BUKD162510</v>
          </cell>
          <cell r="AB3525" t="str">
            <v>Sales call carried out for HMR update</v>
          </cell>
        </row>
        <row r="3526">
          <cell r="A3526">
            <v>45885.503865740699</v>
          </cell>
          <cell r="B3526">
            <v>2685</v>
          </cell>
          <cell r="F3526" t="str">
            <v>CC-01766604</v>
          </cell>
          <cell r="J3526" t="str">
            <v>Sales Call</v>
          </cell>
          <cell r="R3526" t="str">
            <v>BULD121094</v>
          </cell>
          <cell r="AB3526" t="str">
            <v>Sales call carried out for HMR update</v>
          </cell>
        </row>
        <row r="3527">
          <cell r="A3527">
            <v>45885.501400462999</v>
          </cell>
          <cell r="B3527">
            <v>9300</v>
          </cell>
          <cell r="F3527" t="str">
            <v>CC-01766600</v>
          </cell>
          <cell r="J3527" t="str">
            <v>Sales Call</v>
          </cell>
          <cell r="R3527" t="str">
            <v>BTDD162186</v>
          </cell>
          <cell r="AB3527" t="str">
            <v>Sales call carried out for HMR update</v>
          </cell>
        </row>
        <row r="3528">
          <cell r="A3528">
            <v>45885.4990972222</v>
          </cell>
          <cell r="B3528">
            <v>9125</v>
          </cell>
          <cell r="F3528" t="str">
            <v>CC-01766593</v>
          </cell>
          <cell r="J3528" t="str">
            <v>Sales Call</v>
          </cell>
          <cell r="R3528" t="str">
            <v>BTDD162192</v>
          </cell>
          <cell r="AB3528" t="str">
            <v>Sales call carried out for HMR update</v>
          </cell>
        </row>
        <row r="3529">
          <cell r="A3529">
            <v>45885.496921296297</v>
          </cell>
          <cell r="B3529">
            <v>3070</v>
          </cell>
          <cell r="F3529" t="str">
            <v>CC-01766588</v>
          </cell>
          <cell r="J3529" t="str">
            <v>Sales Call</v>
          </cell>
          <cell r="R3529" t="str">
            <v>BTHD120971</v>
          </cell>
          <cell r="AB3529" t="str">
            <v>Sales call carried out for HMR update</v>
          </cell>
        </row>
        <row r="3530">
          <cell r="A3530">
            <v>45885.494467592602</v>
          </cell>
          <cell r="B3530">
            <v>8610</v>
          </cell>
          <cell r="F3530" t="str">
            <v>CC-01766583</v>
          </cell>
          <cell r="J3530" t="str">
            <v>Sales Call</v>
          </cell>
          <cell r="R3530" t="str">
            <v>BTFD162243</v>
          </cell>
          <cell r="AB3530" t="str">
            <v>Sales call carried out for HMR update</v>
          </cell>
        </row>
        <row r="3531">
          <cell r="A3531">
            <v>45885.492071759298</v>
          </cell>
          <cell r="B3531">
            <v>10790</v>
          </cell>
          <cell r="F3531" t="str">
            <v>CC-01766565</v>
          </cell>
          <cell r="J3531" t="str">
            <v>Sales Call</v>
          </cell>
          <cell r="R3531" t="str">
            <v>BTFD162244</v>
          </cell>
          <cell r="AB3531" t="str">
            <v>Sales call carried out for HMR update</v>
          </cell>
        </row>
        <row r="3532">
          <cell r="A3532">
            <v>45885.489849537</v>
          </cell>
          <cell r="B3532">
            <v>9650</v>
          </cell>
          <cell r="F3532" t="str">
            <v>CC-01766560</v>
          </cell>
          <cell r="J3532" t="str">
            <v>Sales Call</v>
          </cell>
          <cell r="R3532" t="str">
            <v>BTED162217</v>
          </cell>
          <cell r="AB3532" t="str">
            <v>Sales call carried out for HMR update</v>
          </cell>
        </row>
        <row r="3533">
          <cell r="A3533">
            <v>45885.487291666701</v>
          </cell>
          <cell r="B3533">
            <v>3950</v>
          </cell>
          <cell r="F3533" t="str">
            <v>CC-01766552</v>
          </cell>
          <cell r="J3533" t="str">
            <v>Sales Call</v>
          </cell>
          <cell r="R3533" t="str">
            <v>BTJL152348</v>
          </cell>
          <cell r="AB3533" t="str">
            <v>Sales call carried out for HMR update</v>
          </cell>
        </row>
        <row r="3534">
          <cell r="A3534">
            <v>45885.485127314802</v>
          </cell>
          <cell r="B3534">
            <v>3850</v>
          </cell>
          <cell r="F3534" t="str">
            <v>CC-01766545</v>
          </cell>
          <cell r="J3534" t="str">
            <v>Sales Call</v>
          </cell>
          <cell r="R3534" t="str">
            <v>BTDD120878</v>
          </cell>
          <cell r="AB3534" t="str">
            <v>Sales call carried out for HMR update</v>
          </cell>
        </row>
        <row r="3535">
          <cell r="A3535">
            <v>45885.482997685198</v>
          </cell>
          <cell r="B3535">
            <v>6510</v>
          </cell>
          <cell r="F3535" t="str">
            <v>CC-01766542</v>
          </cell>
          <cell r="J3535" t="str">
            <v>Sales Call</v>
          </cell>
          <cell r="R3535" t="str">
            <v>BTEL160427</v>
          </cell>
          <cell r="AB3535" t="str">
            <v>Sales call carried out for HMR update</v>
          </cell>
        </row>
        <row r="3536">
          <cell r="A3536">
            <v>45885.480613425898</v>
          </cell>
          <cell r="B3536">
            <v>7760</v>
          </cell>
          <cell r="F3536" t="str">
            <v>CC-01766536</v>
          </cell>
          <cell r="J3536" t="str">
            <v>Sales Call</v>
          </cell>
          <cell r="R3536" t="str">
            <v>BTGL160455</v>
          </cell>
          <cell r="AB3536" t="str">
            <v>Sales call carried out for HMR update</v>
          </cell>
        </row>
        <row r="3537">
          <cell r="A3537">
            <v>45885.476412037002</v>
          </cell>
          <cell r="B3537">
            <v>6330</v>
          </cell>
          <cell r="F3537" t="str">
            <v>CC-01766522</v>
          </cell>
          <cell r="J3537" t="str">
            <v>Sales Call</v>
          </cell>
          <cell r="R3537" t="str">
            <v>BTGD162296</v>
          </cell>
          <cell r="AB3537" t="str">
            <v>Sales call carried out for HMR update</v>
          </cell>
        </row>
        <row r="3538">
          <cell r="A3538">
            <v>45885.474305555603</v>
          </cell>
          <cell r="B3538">
            <v>9725</v>
          </cell>
          <cell r="F3538" t="str">
            <v>CC-01766515</v>
          </cell>
          <cell r="J3538" t="str">
            <v>Sales Call</v>
          </cell>
          <cell r="R3538" t="str">
            <v>BTJD162046</v>
          </cell>
          <cell r="AB3538" t="str">
            <v>Sales call carried out for HMR update</v>
          </cell>
        </row>
        <row r="3539">
          <cell r="A3539">
            <v>45885.472094907404</v>
          </cell>
          <cell r="B3539">
            <v>8800</v>
          </cell>
          <cell r="F3539" t="str">
            <v>CC-01766508</v>
          </cell>
          <cell r="J3539" t="str">
            <v>Sales Call</v>
          </cell>
          <cell r="R3539" t="str">
            <v>BTCD162159</v>
          </cell>
          <cell r="AB3539" t="str">
            <v>Sales call carried out for HMR update</v>
          </cell>
        </row>
        <row r="3540">
          <cell r="A3540">
            <v>45885.469907407401</v>
          </cell>
          <cell r="B3540">
            <v>8950</v>
          </cell>
          <cell r="F3540" t="str">
            <v>CC-01766501</v>
          </cell>
          <cell r="J3540" t="str">
            <v>Sales Call</v>
          </cell>
          <cell r="R3540" t="str">
            <v>BSID161973</v>
          </cell>
          <cell r="AB3540" t="str">
            <v>Sales call carried out for HMR update</v>
          </cell>
        </row>
        <row r="3541">
          <cell r="A3541">
            <v>45885.4675810185</v>
          </cell>
          <cell r="B3541">
            <v>6100</v>
          </cell>
          <cell r="F3541" t="str">
            <v>CC-01766495</v>
          </cell>
          <cell r="J3541" t="str">
            <v>Sales Call</v>
          </cell>
          <cell r="R3541" t="str">
            <v>BSHD200586</v>
          </cell>
          <cell r="AB3541" t="str">
            <v>Sales call carried out for HMR update</v>
          </cell>
        </row>
        <row r="3542">
          <cell r="A3542">
            <v>45885.463344907403</v>
          </cell>
          <cell r="B3542">
            <v>8740</v>
          </cell>
          <cell r="F3542" t="str">
            <v>CC-01766487</v>
          </cell>
          <cell r="J3542" t="str">
            <v>Sales Call</v>
          </cell>
          <cell r="R3542" t="str">
            <v>BSKD161462</v>
          </cell>
          <cell r="AB3542" t="str">
            <v>Sales call carried out for HMR update</v>
          </cell>
        </row>
        <row r="3543">
          <cell r="A3543">
            <v>45885.287407407399</v>
          </cell>
          <cell r="B3543">
            <v>39971</v>
          </cell>
          <cell r="F3543" t="str">
            <v>CC-01766273</v>
          </cell>
          <cell r="J3543" t="str">
            <v>Schedule Service - AMC</v>
          </cell>
          <cell r="R3543" t="str">
            <v>BQFS031084</v>
          </cell>
          <cell r="AB3543" t="str">
            <v>AMC visit carried out</v>
          </cell>
        </row>
        <row r="3544">
          <cell r="A3544">
            <v>45885.276250000003</v>
          </cell>
          <cell r="B3544">
            <v>29240</v>
          </cell>
          <cell r="F3544" t="str">
            <v>CC-01766198</v>
          </cell>
          <cell r="J3544" t="str">
            <v>Schedule Service - AMC</v>
          </cell>
          <cell r="R3544" t="str">
            <v>BKDS031405</v>
          </cell>
          <cell r="AB3544" t="str">
            <v>AMC visit carried out</v>
          </cell>
        </row>
        <row r="3545">
          <cell r="A3545">
            <v>45883.724305555559</v>
          </cell>
          <cell r="B3545">
            <v>537</v>
          </cell>
          <cell r="F3545" t="str">
            <v>CC-01765780</v>
          </cell>
          <cell r="J3545" t="str">
            <v>Schedule Service</v>
          </cell>
          <cell r="R3545" t="str">
            <v>BXAL153828</v>
          </cell>
          <cell r="AB3545" t="str">
            <v>Attend the site for scheduled service so drain oil from tank 17 litres, drain oil from cooler 1 liters total 18 liters oil drain then change air filter 1 number, change oil filter 1 number and change ELGI elair lube Plus oil 20 liters. Then start the unit found running ok.</v>
          </cell>
        </row>
        <row r="3546">
          <cell r="A3546">
            <v>45883.720833333333</v>
          </cell>
          <cell r="B3546">
            <v>1</v>
          </cell>
          <cell r="F3546" t="str">
            <v>CC-01765772</v>
          </cell>
          <cell r="J3546" t="str">
            <v>Commissioning</v>
          </cell>
          <cell r="R3546" t="str">
            <v>BYBL161686</v>
          </cell>
          <cell r="AB3546" t="str">
            <v>Commissioning done on dated 14-08-2025</v>
          </cell>
        </row>
        <row r="3547">
          <cell r="A3547">
            <v>45883.715277777781</v>
          </cell>
          <cell r="B3547">
            <v>1</v>
          </cell>
          <cell r="F3547" t="str">
            <v>CC-01765758</v>
          </cell>
          <cell r="J3547" t="str">
            <v>Commissioning</v>
          </cell>
          <cell r="R3547" t="str">
            <v>BYAL154188</v>
          </cell>
          <cell r="AB3547" t="str">
            <v>Commissioning done on dated 14-08-2025</v>
          </cell>
        </row>
        <row r="3548">
          <cell r="A3548">
            <v>45883.69027777778</v>
          </cell>
          <cell r="B3548">
            <v>685</v>
          </cell>
          <cell r="F3548" t="str">
            <v>CC-01765685</v>
          </cell>
          <cell r="J3548" t="str">
            <v>Complaint - Breakdown</v>
          </cell>
          <cell r="R3548" t="str">
            <v>BVIS040024</v>
          </cell>
          <cell r="AB3548" t="str">
            <v>Attend the site for airend replacement so dismantle oil faulty airend and coupled new airend having fabrication number AYCA159344. Then fitted all fitting and start the unit found running ok. Attend the site for airend replacement so after airend replacement we done scheduled service so change air filter for compressor and engine both side, change oil filter, change air oil separator and change ELGI air lube Plus oil 40 20 liters. Then start the unit found running ok.</v>
          </cell>
        </row>
        <row r="3549">
          <cell r="A3549">
            <v>45883.472222222219</v>
          </cell>
          <cell r="B3549">
            <v>564</v>
          </cell>
          <cell r="F3549" t="str">
            <v>CC-01765042</v>
          </cell>
          <cell r="J3549" t="str">
            <v>Schedule Service</v>
          </cell>
          <cell r="R3549" t="str">
            <v>BYLD232534</v>
          </cell>
          <cell r="AB3549" t="str">
            <v>Attend the site for scheduled service so drain oil from the tank and drain oil from the cooler total 110 liters oil drain. Then change oil filter 75 lpm 1 number, spin on oil filter 2 numbers, air filter 1 number for compressor side only. Then change ELGI air lube Plus oil 115 liters. Then start the unit found running ok.</v>
          </cell>
        </row>
        <row r="3550">
          <cell r="A3550">
            <v>45883.431250000001</v>
          </cell>
          <cell r="B3550">
            <v>2815</v>
          </cell>
          <cell r="F3550" t="str">
            <v>CC-01764958</v>
          </cell>
          <cell r="J3550" t="str">
            <v>Schedule Service</v>
          </cell>
          <cell r="R3550" t="str">
            <v>BXDC373881</v>
          </cell>
          <cell r="AB3550" t="str">
            <v>Attend the site for scheduled service so change air filter, oil filter and oil. Then start the unit found running ok</v>
          </cell>
        </row>
        <row r="3551">
          <cell r="A3551">
            <v>45883.3125</v>
          </cell>
          <cell r="B3551">
            <v>85340</v>
          </cell>
          <cell r="F3551" t="str">
            <v>CC-01764889</v>
          </cell>
          <cell r="J3551" t="str">
            <v>Schedule Service - AMC</v>
          </cell>
          <cell r="R3551" t="str">
            <v>BJGS031396</v>
          </cell>
          <cell r="AB3551" t="str">
            <v>AMC visit carried out</v>
          </cell>
        </row>
        <row r="3552">
          <cell r="A3552">
            <v>45882.700694444444</v>
          </cell>
          <cell r="B3552">
            <v>1</v>
          </cell>
          <cell r="F3552" t="str">
            <v>CC-01764432</v>
          </cell>
          <cell r="J3552" t="str">
            <v>Commissioning</v>
          </cell>
          <cell r="R3552" t="str">
            <v>BYBS030219</v>
          </cell>
          <cell r="AB3552" t="str">
            <v>Commissioning Done on dated 13-08-2025...Comm date-13-08-2025</v>
          </cell>
        </row>
        <row r="3553">
          <cell r="A3553">
            <v>45882.620833333334</v>
          </cell>
          <cell r="B3553">
            <v>726</v>
          </cell>
          <cell r="F3553" t="str">
            <v>CC-01764198</v>
          </cell>
          <cell r="J3553" t="str">
            <v>Complaint - Running With Problem</v>
          </cell>
          <cell r="R3553" t="str">
            <v>BXHD164673</v>
          </cell>
          <cell r="AB3553" t="str">
            <v>Attend the site for customer complaint for unit tripping so start the work check werring connection found ok really both side found ok lop sensor found ok but solonid patcon working not working properly so check wire connection found not connecting properly so re tightenes after then start the unit found unit running satisfaction.and all parameters working under limit.</v>
          </cell>
        </row>
        <row r="3554">
          <cell r="A3554">
            <v>45882.60833333333</v>
          </cell>
          <cell r="B3554">
            <v>3500</v>
          </cell>
          <cell r="F3554" t="str">
            <v>CC-01764163</v>
          </cell>
          <cell r="J3554" t="str">
            <v>Schedule Service</v>
          </cell>
          <cell r="R3554" t="str">
            <v>BVFD163274</v>
          </cell>
          <cell r="AB3554" t="str">
            <v>Attend the site for schedule service so following Job are done Oil drain from tank and cooler after cranking two times oil drain from tank and cooler total drain oil is 38 litter then change parts Oil Air lube plus 40 litter Air filter 2nos engine and compressor both side oil filter 2nos after shedule service done than start the unit running good condition no air leakeag no oil leakage unit running satisfaction</v>
          </cell>
        </row>
        <row r="3555">
          <cell r="A3555">
            <v>45882.604861111111</v>
          </cell>
          <cell r="B3555">
            <v>564</v>
          </cell>
          <cell r="F3555" t="str">
            <v>CC-01764155</v>
          </cell>
          <cell r="J3555" t="str">
            <v>Schedule Service</v>
          </cell>
          <cell r="R3555" t="str">
            <v>BYLD164919</v>
          </cell>
          <cell r="AB3555" t="str">
            <v>Attend the site for schedule service so following Job are done Oil drain from tank and cooler after cranking two times after change parts oil Air lube plus 40 litter Air filter 2nos engine and compressor both side and and oil filter 2nos after shedule service done than start the unit running good condition no air leakeag no oil leakage unit running satisfaction</v>
          </cell>
        </row>
        <row r="3556">
          <cell r="A3556">
            <v>45882.602083333331</v>
          </cell>
          <cell r="B3556">
            <v>1069</v>
          </cell>
          <cell r="F3556" t="str">
            <v>CC-01764150</v>
          </cell>
          <cell r="J3556" t="str">
            <v>Schedule Service</v>
          </cell>
          <cell r="R3556" t="str">
            <v>BXHD232312</v>
          </cell>
          <cell r="AB3556" t="str">
            <v>Attend the site for scheduled service so drain oil from the tank and drain oil from the cooler total 110 liters oil drain then change the compressor side air filter, change 75lpm oil filter 1no. Change ELGI air lube Plus oil 115 liters. Then start the unit found running ok</v>
          </cell>
        </row>
        <row r="3557">
          <cell r="A3557">
            <v>45881.734722222223</v>
          </cell>
          <cell r="B3557">
            <v>3129</v>
          </cell>
          <cell r="F3557" t="str">
            <v>CC-01763207</v>
          </cell>
          <cell r="J3557" t="str">
            <v>Schedule Service</v>
          </cell>
          <cell r="R3557" t="str">
            <v>BWIC371555</v>
          </cell>
          <cell r="AB3557" t="str">
            <v>Attend the site for scheduled service so change air filter, oil filter, air oil separator, motor greasing and oil. Then start the unit found running ok.</v>
          </cell>
        </row>
        <row r="3558">
          <cell r="A3558">
            <v>45881.699097222197</v>
          </cell>
          <cell r="B3558">
            <v>0</v>
          </cell>
          <cell r="F3558" t="str">
            <v>CC-01763101</v>
          </cell>
          <cell r="J3558" t="str">
            <v>Complaint - Breakdown</v>
          </cell>
          <cell r="R3558" t="str">
            <v>DYJL141236</v>
          </cell>
          <cell r="AB3558" t="str">
            <v>Attend the site for complaints of not working so check and found air leakage occurred. So check the Pressure switch found malfunctioning then change with the new pressure switch found running ok.</v>
          </cell>
        </row>
        <row r="3559">
          <cell r="A3559">
            <v>45881.559027777781</v>
          </cell>
          <cell r="B3559">
            <v>62022</v>
          </cell>
          <cell r="F3559" t="str">
            <v>CC-01762658</v>
          </cell>
          <cell r="J3559" t="str">
            <v>Schedule Service</v>
          </cell>
          <cell r="R3559" t="str">
            <v>BMBL160078</v>
          </cell>
          <cell r="AB3559" t="str">
            <v>Today we attend the customer site for sheudle service so we change parts during service:- air filter, oil filter, oil and separator than start machine running ok</v>
          </cell>
        </row>
        <row r="3560">
          <cell r="A3560">
            <v>45880.716666666667</v>
          </cell>
          <cell r="B3560">
            <v>0</v>
          </cell>
          <cell r="F3560" t="str">
            <v>CC-01761846</v>
          </cell>
          <cell r="J3560" t="str">
            <v>Commissioning</v>
          </cell>
          <cell r="R3560" t="str">
            <v>CYCK010697</v>
          </cell>
          <cell r="AB3560" t="str">
            <v>Commissioning done on dated 11-08-2025</v>
          </cell>
        </row>
        <row r="3561">
          <cell r="A3561">
            <v>45880.462500000001</v>
          </cell>
          <cell r="B3561">
            <v>1550</v>
          </cell>
          <cell r="F3561" t="str">
            <v>CC-01761089</v>
          </cell>
          <cell r="J3561" t="str">
            <v>Schedule Service</v>
          </cell>
          <cell r="R3561" t="str">
            <v>BXBD164358</v>
          </cell>
          <cell r="AB3561" t="str">
            <v>Attend the site for scheduled service so drained oil from the tank and drail oil from the cooler total 37 liters oil drail. Then change the air filter for the compressor and engine both sides. Change oil filter 2 numbers, change air oil separator, chand BDV kit, MPV kit, Pressure regulator kit, actuators kit and change 40 liters ELGI air lube Plus oil. Then start the unit found running ok.</v>
          </cell>
        </row>
        <row r="3562">
          <cell r="A3562">
            <v>45880.461111111108</v>
          </cell>
          <cell r="B3562">
            <v>1140</v>
          </cell>
          <cell r="F3562" t="str">
            <v>CC-01761085</v>
          </cell>
          <cell r="J3562" t="str">
            <v>Schedule Service</v>
          </cell>
          <cell r="R3562" t="str">
            <v>BVIC378149</v>
          </cell>
          <cell r="AB3562" t="str">
            <v>Attend the site for scheduled service so change air filter, oil filter, air oil separator, motor greasing and oil change. Then start the unit found running ok.</v>
          </cell>
        </row>
        <row r="3563">
          <cell r="A3563">
            <v>45880.3</v>
          </cell>
          <cell r="B3563">
            <v>23865</v>
          </cell>
          <cell r="F3563" t="str">
            <v>CC-01760929</v>
          </cell>
          <cell r="J3563" t="str">
            <v>Schedule Service - AMC</v>
          </cell>
          <cell r="R3563" t="str">
            <v>BUGS035879</v>
          </cell>
          <cell r="AB3563" t="str">
            <v>AMC visit carried out</v>
          </cell>
        </row>
        <row r="3564">
          <cell r="A3564">
            <v>45880.295138888891</v>
          </cell>
          <cell r="B3564">
            <v>23065</v>
          </cell>
          <cell r="F3564" t="str">
            <v>CC-01760894</v>
          </cell>
          <cell r="J3564" t="str">
            <v>Schedule Service - AMC</v>
          </cell>
          <cell r="R3564" t="str">
            <v>BUGS035879</v>
          </cell>
          <cell r="AB3564" t="str">
            <v>AMC visit carried out</v>
          </cell>
        </row>
        <row r="3565">
          <cell r="A3565">
            <v>45880.290972222225</v>
          </cell>
          <cell r="B3565">
            <v>34820</v>
          </cell>
          <cell r="F3565" t="str">
            <v>CC-01760862</v>
          </cell>
          <cell r="J3565" t="str">
            <v>Schedule Service - AMC</v>
          </cell>
          <cell r="R3565" t="str">
            <v>BMFS031346</v>
          </cell>
          <cell r="AB3565" t="str">
            <v>AMC visit carried out</v>
          </cell>
        </row>
        <row r="3566">
          <cell r="A3566">
            <v>45880.272916666669</v>
          </cell>
          <cell r="B3566">
            <v>40680</v>
          </cell>
          <cell r="F3566" t="str">
            <v>CC-01760736</v>
          </cell>
          <cell r="J3566" t="str">
            <v>Schedule Service - AMC</v>
          </cell>
          <cell r="R3566" t="str">
            <v>GOIS031795</v>
          </cell>
          <cell r="AB3566" t="str">
            <v>AMC visit carried out</v>
          </cell>
        </row>
        <row r="3567">
          <cell r="A3567">
            <v>45880.272916666669</v>
          </cell>
          <cell r="B3567">
            <v>44829</v>
          </cell>
          <cell r="F3567" t="str">
            <v>CC-01760735</v>
          </cell>
          <cell r="J3567" t="str">
            <v>Schedule Service - AMC</v>
          </cell>
          <cell r="R3567" t="str">
            <v>BLFS031469</v>
          </cell>
          <cell r="AB3567" t="str">
            <v>AMC visit carried out</v>
          </cell>
        </row>
        <row r="3568">
          <cell r="A3568">
            <v>45877.605555555558</v>
          </cell>
          <cell r="B3568">
            <v>30677</v>
          </cell>
          <cell r="F3568" t="str">
            <v>CC-01759392</v>
          </cell>
          <cell r="J3568" t="str">
            <v>Schedule Service</v>
          </cell>
          <cell r="R3568" t="str">
            <v>BRCC373040</v>
          </cell>
          <cell r="AB3568" t="str">
            <v>Today we attend the customer site for sheudle service so we change parts during service:- air filter, oil filter, oil and separator than start machine running ok sp sl. 25 62 20 T</v>
          </cell>
        </row>
        <row r="3569">
          <cell r="A3569">
            <v>45877.450694444444</v>
          </cell>
          <cell r="B3569">
            <v>617</v>
          </cell>
          <cell r="F3569" t="str">
            <v>CC-01758943</v>
          </cell>
          <cell r="J3569" t="str">
            <v>Schedule Service</v>
          </cell>
          <cell r="R3569" t="str">
            <v>BXID201595</v>
          </cell>
          <cell r="AB3569" t="str">
            <v>Attend the site for schedule service so total drain oil from tank and oil cooler 55 litres with two dead cranks., after then replace main oil filter 3 nos., by pass oil filter 1no , and air filter engine and compressor both side. Plugged in the drain plugs and fill oil in tank upto full guage level, dead crank the unit one time and maintain the oil level upto half guage level. Total topped oil in separator tank 60 litres. After schedule service done start and run the unit on load condition found unit is running in normal parameters.</v>
          </cell>
        </row>
        <row r="3570">
          <cell r="A3570">
            <v>45876.712500000001</v>
          </cell>
          <cell r="B3570">
            <v>2479</v>
          </cell>
          <cell r="F3570" t="str">
            <v>CC-01758246</v>
          </cell>
          <cell r="J3570" t="str">
            <v>Schedule Service</v>
          </cell>
          <cell r="R3570" t="str">
            <v>BUGS047159</v>
          </cell>
          <cell r="AB3570" t="str">
            <v>Today we attend the customer site for sheudle service so we change parts during service:- Air filter and oil filter than start machine running ok</v>
          </cell>
        </row>
        <row r="3571">
          <cell r="A3571">
            <v>45876.477083333331</v>
          </cell>
          <cell r="B3571">
            <v>2348</v>
          </cell>
          <cell r="F3571" t="str">
            <v>CC-01757525</v>
          </cell>
          <cell r="J3571" t="str">
            <v>Schedule Service</v>
          </cell>
          <cell r="R3571" t="str">
            <v>BWHD121813</v>
          </cell>
          <cell r="AB3571" t="str">
            <v>Attend the site for scheduled service so drained oil from tank 17 liters, drain oil from cooler 1.5 liters total 18.5 liters oil drain. Then change the air filter for the compressor and engine both sides, change the oil filter 2 numbers and change ELGI air lube Plus oil 20 liters. Then start the unit found running ok.</v>
          </cell>
        </row>
        <row r="3572">
          <cell r="A3572">
            <v>45876.466666666667</v>
          </cell>
          <cell r="B3572">
            <v>0</v>
          </cell>
          <cell r="F3572" t="str">
            <v>CC-01757492</v>
          </cell>
          <cell r="J3572" t="str">
            <v>Commissioning</v>
          </cell>
          <cell r="R3572" t="str">
            <v>DYCL141337</v>
          </cell>
          <cell r="AB3572" t="str">
            <v>Commissioning done on dated 07-08-2025</v>
          </cell>
        </row>
        <row r="3573">
          <cell r="A3573">
            <v>45876.439583333333</v>
          </cell>
          <cell r="B3573">
            <v>46770</v>
          </cell>
          <cell r="F3573" t="str">
            <v>CC-01757424</v>
          </cell>
          <cell r="J3573" t="str">
            <v>Schedule Service</v>
          </cell>
          <cell r="R3573" t="str">
            <v>BPCS030196</v>
          </cell>
          <cell r="AB3573" t="str">
            <v>Attend the site for scheduled service so change the air filter and oil filter. Then start the unit found running ok.</v>
          </cell>
        </row>
        <row r="3574">
          <cell r="A3574">
            <v>45876.438888888886</v>
          </cell>
          <cell r="B3574">
            <v>39311</v>
          </cell>
          <cell r="F3574" t="str">
            <v>CC-01757422</v>
          </cell>
          <cell r="J3574" t="str">
            <v>Schedule Service</v>
          </cell>
          <cell r="R3574" t="str">
            <v>BRGS035169</v>
          </cell>
          <cell r="AB3574" t="str">
            <v>Attend the site for scheduled service so change the air filter and oil filter. Then start the unit found running ok.</v>
          </cell>
        </row>
        <row r="3575">
          <cell r="A3575">
            <v>45875.626388888886</v>
          </cell>
          <cell r="B3575">
            <v>3700</v>
          </cell>
          <cell r="F3575" t="str">
            <v>CC-01756543</v>
          </cell>
          <cell r="J3575" t="str">
            <v>Schedule Service</v>
          </cell>
          <cell r="R3575" t="str">
            <v>BXKD164206</v>
          </cell>
          <cell r="AB3575" t="str">
            <v>Total oil drain 30 lit, change parts -oil Air lube plus 40lit,oil filter 90lpm 2 nos,air filter 2 nos Fitted the parts and start the unit unit running good condition</v>
          </cell>
        </row>
        <row r="3576">
          <cell r="A3576">
            <v>45875.484722222223</v>
          </cell>
          <cell r="B3576">
            <v>22317</v>
          </cell>
          <cell r="F3576" t="str">
            <v>CC-01756133</v>
          </cell>
          <cell r="J3576" t="str">
            <v>Schedule Service</v>
          </cell>
          <cell r="R3576" t="str">
            <v>BSBC375530</v>
          </cell>
          <cell r="AB3576" t="str">
            <v>Attend the site for scheduled service so change all valve kit. Then start the unit found running ok</v>
          </cell>
        </row>
        <row r="3577">
          <cell r="A3577">
            <v>45875.481249999997</v>
          </cell>
          <cell r="B3577">
            <v>27192</v>
          </cell>
          <cell r="F3577" t="str">
            <v>CC-01756118</v>
          </cell>
          <cell r="J3577" t="str">
            <v>Schedule Service</v>
          </cell>
          <cell r="R3577" t="str">
            <v>BUKC370499</v>
          </cell>
          <cell r="AB3577" t="str">
            <v>Attend the site for scheduled service so change air filter, oil filter, air oil separator, motor greasing and oil. Then start the unit found running ok.</v>
          </cell>
        </row>
        <row r="3578">
          <cell r="A3578">
            <v>45874.841666666667</v>
          </cell>
          <cell r="B3578">
            <v>0</v>
          </cell>
          <cell r="F3578" t="str">
            <v>CC-01755459</v>
          </cell>
          <cell r="J3578" t="str">
            <v>Field Campaign</v>
          </cell>
          <cell r="R3578" t="str">
            <v>BWIS034586</v>
          </cell>
          <cell r="AB3578"/>
        </row>
        <row r="3579">
          <cell r="A3579">
            <v>45874.79583333333</v>
          </cell>
          <cell r="B3579">
            <v>6709</v>
          </cell>
          <cell r="F3579" t="str">
            <v>CC-01755435</v>
          </cell>
          <cell r="J3579" t="str">
            <v>Field Campaign</v>
          </cell>
          <cell r="R3579" t="str">
            <v>BXJS035074</v>
          </cell>
          <cell r="AB3579"/>
        </row>
        <row r="3580">
          <cell r="A3580">
            <v>45874.756249999999</v>
          </cell>
          <cell r="B3580">
            <v>7040</v>
          </cell>
          <cell r="F3580" t="str">
            <v>CC-01755401</v>
          </cell>
          <cell r="J3580" t="str">
            <v>Schedule Service</v>
          </cell>
          <cell r="R3580" t="str">
            <v>BVJD162972</v>
          </cell>
          <cell r="AB3580" t="str">
            <v>Total oil drain 38 liter, change parts-oil Air lube plus 38lit,oil filter 90lpm 2 nos,air filter 2 nos fitted the parts and start the unit unit running good condition</v>
          </cell>
        </row>
        <row r="3581">
          <cell r="A3581">
            <v>45874.616666666669</v>
          </cell>
          <cell r="B3581">
            <v>0</v>
          </cell>
          <cell r="F3581" t="str">
            <v>CC-01754913</v>
          </cell>
          <cell r="J3581" t="str">
            <v>Field Campaign</v>
          </cell>
          <cell r="R3581" t="str">
            <v>BXBS036098</v>
          </cell>
          <cell r="AB3581"/>
        </row>
        <row r="3582">
          <cell r="A3582">
            <v>45874.606249999997</v>
          </cell>
          <cell r="B3582">
            <v>0</v>
          </cell>
          <cell r="F3582" t="str">
            <v>CC-01754864</v>
          </cell>
          <cell r="J3582" t="str">
            <v>Commissioning</v>
          </cell>
          <cell r="R3582" t="str">
            <v>BYBK040218</v>
          </cell>
          <cell r="AB3582" t="str">
            <v>Commissioning done on dated 05-08-2025 Pre filter are not installed. Commissioning photos attached here.</v>
          </cell>
        </row>
        <row r="3583">
          <cell r="A3583">
            <v>45874.602777777778</v>
          </cell>
          <cell r="B3583">
            <v>1</v>
          </cell>
          <cell r="F3583" t="str">
            <v>CC-01754851</v>
          </cell>
          <cell r="J3583" t="str">
            <v>Commissioning</v>
          </cell>
          <cell r="R3583" t="str">
            <v>BYAS039710</v>
          </cell>
          <cell r="AB3583" t="str">
            <v>Commissioning done on dated 05-08-2025.....Comm date-05-08-2025</v>
          </cell>
        </row>
        <row r="3584">
          <cell r="A3584">
            <v>45874.479861111111</v>
          </cell>
          <cell r="B3584">
            <v>1399</v>
          </cell>
          <cell r="F3584" t="str">
            <v>CC-01754412</v>
          </cell>
          <cell r="J3584" t="str">
            <v>Complaint - Breakdown</v>
          </cell>
          <cell r="R3584" t="str">
            <v>BXBD164388</v>
          </cell>
          <cell r="AB3584" t="str">
            <v>Attend the site for customer complaints for unit tripping so check the compressor flowing Job are done.check the lop sensor found ok check power really found ok check key switch found ok check emergency switch found not properly work so Open the emergency wire connection re tightenes than start the unit running good condition no air leakeag no oil leakage unit running good condition All para meter work in under limit check the basic on drilling Rpm 1550 at 15.8 kg at idel rpm 1300 at 17.5 kg unit running satisfaction</v>
          </cell>
        </row>
        <row r="3585">
          <cell r="A3585">
            <v>45873.536111111112</v>
          </cell>
          <cell r="B3585">
            <v>0</v>
          </cell>
          <cell r="F3585" t="str">
            <v>CC-01753370</v>
          </cell>
          <cell r="J3585" t="str">
            <v>Commissioning</v>
          </cell>
          <cell r="R3585" t="str">
            <v>CYBE694501</v>
          </cell>
          <cell r="AB3585" t="str">
            <v>Commissioning done on dated 04-08-2025</v>
          </cell>
        </row>
        <row r="3586">
          <cell r="A3586">
            <v>45873.531944444447</v>
          </cell>
          <cell r="B3586">
            <v>1433</v>
          </cell>
          <cell r="F3586" t="str">
            <v>CC-01753356</v>
          </cell>
          <cell r="J3586" t="str">
            <v>Sales Call</v>
          </cell>
          <cell r="R3586" t="str">
            <v>BXCC373541</v>
          </cell>
          <cell r="AB3586" t="str">
            <v>Sales call carried out for HMR update</v>
          </cell>
        </row>
        <row r="3587">
          <cell r="A3587">
            <v>45873.529166666667</v>
          </cell>
          <cell r="B3587">
            <v>5519</v>
          </cell>
          <cell r="F3587" t="str">
            <v>CC-01753347</v>
          </cell>
          <cell r="J3587" t="str">
            <v>Sales Call</v>
          </cell>
          <cell r="R3587" t="str">
            <v>BVJC374285</v>
          </cell>
          <cell r="AB3587" t="str">
            <v>Sales call carried out for HMR update</v>
          </cell>
        </row>
        <row r="3588">
          <cell r="A3588">
            <v>45873.524305555555</v>
          </cell>
          <cell r="B3588">
            <v>8054</v>
          </cell>
          <cell r="F3588" t="str">
            <v>CC-01753336</v>
          </cell>
          <cell r="J3588" t="str">
            <v>Sales Call</v>
          </cell>
          <cell r="R3588" t="str">
            <v>BVDS039346</v>
          </cell>
          <cell r="AB3588" t="str">
            <v>Sales call carried out for HMR update</v>
          </cell>
        </row>
        <row r="3589">
          <cell r="A3589">
            <v>45873.519444444442</v>
          </cell>
          <cell r="B3589">
            <v>15711</v>
          </cell>
          <cell r="F3589" t="str">
            <v>CC-01753320</v>
          </cell>
          <cell r="J3589" t="str">
            <v>Sales Call</v>
          </cell>
          <cell r="R3589" t="str">
            <v>BVCC376207</v>
          </cell>
          <cell r="AB3589" t="str">
            <v>Sales call carried out for HMR update</v>
          </cell>
        </row>
        <row r="3590">
          <cell r="A3590">
            <v>45873.515972222223</v>
          </cell>
          <cell r="B3590">
            <v>3959</v>
          </cell>
          <cell r="F3590" t="str">
            <v>CC-01753302</v>
          </cell>
          <cell r="J3590" t="str">
            <v>Sales Call</v>
          </cell>
          <cell r="R3590" t="str">
            <v>BUIC373701</v>
          </cell>
          <cell r="AB3590" t="str">
            <v>Sales call carried out for HMR update</v>
          </cell>
        </row>
        <row r="3591">
          <cell r="A3591">
            <v>45873.511805555558</v>
          </cell>
          <cell r="B3591">
            <v>23784</v>
          </cell>
          <cell r="F3591" t="str">
            <v>CC-01753281</v>
          </cell>
          <cell r="J3591" t="str">
            <v>Sales Call</v>
          </cell>
          <cell r="R3591" t="str">
            <v>BUCS034287</v>
          </cell>
          <cell r="AB3591" t="str">
            <v>Sales call carried out for HMR update</v>
          </cell>
        </row>
        <row r="3592">
          <cell r="A3592">
            <v>45873.508333333331</v>
          </cell>
          <cell r="B3592">
            <v>7658</v>
          </cell>
          <cell r="F3592" t="str">
            <v>CC-01753261</v>
          </cell>
          <cell r="J3592" t="str">
            <v>Sales Call</v>
          </cell>
          <cell r="R3592" t="str">
            <v>BUAC371371</v>
          </cell>
          <cell r="AB3592" t="str">
            <v>Sales call carried out for HMR update</v>
          </cell>
        </row>
        <row r="3593">
          <cell r="A3593">
            <v>45873.504861111112</v>
          </cell>
          <cell r="B3593">
            <v>9358</v>
          </cell>
          <cell r="F3593" t="str">
            <v>CC-01753245</v>
          </cell>
          <cell r="J3593" t="str">
            <v>Sales Call</v>
          </cell>
          <cell r="R3593" t="str">
            <v>BSEC376103</v>
          </cell>
          <cell r="AB3593" t="str">
            <v>Sales call carried out for HMR update</v>
          </cell>
        </row>
        <row r="3594">
          <cell r="A3594">
            <v>45873.501388888886</v>
          </cell>
          <cell r="B3594">
            <v>32829</v>
          </cell>
          <cell r="F3594" t="str">
            <v>CC-01753231</v>
          </cell>
          <cell r="J3594" t="str">
            <v>Sales Call</v>
          </cell>
          <cell r="R3594" t="str">
            <v>BOCS040147</v>
          </cell>
          <cell r="AB3594" t="str">
            <v>Sales call carried out for HMR update</v>
          </cell>
        </row>
        <row r="3595">
          <cell r="A3595">
            <v>45871.678472222222</v>
          </cell>
          <cell r="B3595">
            <v>9858</v>
          </cell>
          <cell r="F3595" t="str">
            <v>CC-01752210</v>
          </cell>
          <cell r="J3595" t="str">
            <v>Schedule Service</v>
          </cell>
          <cell r="R3595" t="str">
            <v>BXKS035161</v>
          </cell>
          <cell r="AB3595" t="str">
            <v>Today we attend the customer site for sheudle service so we change parts during service:- air filter, oil filter, oil and separator than start machine running ok</v>
          </cell>
        </row>
        <row r="3596">
          <cell r="A3596">
            <v>45871.65902777778</v>
          </cell>
          <cell r="B3596">
            <v>29716</v>
          </cell>
          <cell r="F3596" t="str">
            <v>CC-01752140</v>
          </cell>
          <cell r="J3596" t="str">
            <v>Schedule Service</v>
          </cell>
          <cell r="R3596" t="str">
            <v>BSLS036682</v>
          </cell>
          <cell r="AB3596" t="str">
            <v>Today we attend the customer site for sheudle service so we change parts during service:- air filter, oil filter and drive coupling element than start machine running ok</v>
          </cell>
        </row>
        <row r="3597">
          <cell r="A3597">
            <v>45871.621527777781</v>
          </cell>
          <cell r="B3597">
            <v>46770</v>
          </cell>
          <cell r="F3597" t="str">
            <v>CC-01752021</v>
          </cell>
          <cell r="J3597" t="str">
            <v>Sales Call</v>
          </cell>
          <cell r="R3597" t="str">
            <v>BPCS030196</v>
          </cell>
          <cell r="AB3597" t="str">
            <v>Sales call carried out for HMR update</v>
          </cell>
        </row>
        <row r="3598">
          <cell r="A3598">
            <v>45871.618055555555</v>
          </cell>
          <cell r="B3598">
            <v>35963</v>
          </cell>
          <cell r="F3598" t="str">
            <v>CC-01752010</v>
          </cell>
          <cell r="J3598" t="str">
            <v>Sales Call</v>
          </cell>
          <cell r="R3598" t="str">
            <v>BQBS033796</v>
          </cell>
          <cell r="AB3598" t="str">
            <v>Sales call carried out for HMR update</v>
          </cell>
        </row>
        <row r="3599">
          <cell r="A3599">
            <v>45871.615277777775</v>
          </cell>
          <cell r="B3599">
            <v>38090</v>
          </cell>
          <cell r="F3599" t="str">
            <v>CC-01752001</v>
          </cell>
          <cell r="J3599" t="str">
            <v>Sales Call</v>
          </cell>
          <cell r="R3599" t="str">
            <v>BRGS035169</v>
          </cell>
          <cell r="AB3599" t="str">
            <v>Sales call carried out for HMR update</v>
          </cell>
        </row>
        <row r="3600">
          <cell r="A3600">
            <v>45871.61041666667</v>
          </cell>
          <cell r="B3600">
            <v>4478</v>
          </cell>
          <cell r="F3600" t="str">
            <v>CC-01751984</v>
          </cell>
          <cell r="J3600" t="str">
            <v>Sales Call</v>
          </cell>
          <cell r="R3600" t="str">
            <v>BWCC379947</v>
          </cell>
          <cell r="AB3600" t="str">
            <v>Sales call carried out for HMR update</v>
          </cell>
        </row>
        <row r="3601">
          <cell r="A3601">
            <v>45871.587500000001</v>
          </cell>
          <cell r="B3601">
            <v>6696</v>
          </cell>
          <cell r="F3601" t="str">
            <v>CC-01751914</v>
          </cell>
          <cell r="J3601" t="str">
            <v>Sales Call</v>
          </cell>
          <cell r="R3601" t="str">
            <v>BWEC370314</v>
          </cell>
          <cell r="AB3601" t="str">
            <v>Sales call carried out for HMR update</v>
          </cell>
        </row>
        <row r="3602">
          <cell r="A3602">
            <v>45871.584027777775</v>
          </cell>
          <cell r="B3602">
            <v>9716</v>
          </cell>
          <cell r="F3602" t="str">
            <v>CC-01751904</v>
          </cell>
          <cell r="J3602" t="str">
            <v>Sales Call</v>
          </cell>
          <cell r="R3602" t="str">
            <v>BWLS040546</v>
          </cell>
          <cell r="AB3602" t="str">
            <v>Sales call carried out for HMR update</v>
          </cell>
        </row>
        <row r="3603">
          <cell r="A3603">
            <v>45871.580555555556</v>
          </cell>
          <cell r="B3603">
            <v>45812</v>
          </cell>
          <cell r="F3603" t="str">
            <v>CC-01751891</v>
          </cell>
          <cell r="J3603" t="str">
            <v>Sales Call</v>
          </cell>
          <cell r="R3603" t="str">
            <v>GPLS030458</v>
          </cell>
          <cell r="AB3603" t="str">
            <v>Sales call carried out for HMR update</v>
          </cell>
        </row>
        <row r="3604">
          <cell r="A3604">
            <v>45871.57708333333</v>
          </cell>
          <cell r="B3604">
            <v>20198</v>
          </cell>
          <cell r="F3604" t="str">
            <v>CC-01751875</v>
          </cell>
          <cell r="J3604" t="str">
            <v>Sales Call</v>
          </cell>
          <cell r="R3604" t="str">
            <v>GNDC370057</v>
          </cell>
          <cell r="AB3604" t="str">
            <v>Sales call carried out for HMR update</v>
          </cell>
        </row>
        <row r="3605">
          <cell r="A3605">
            <v>45870.572222222225</v>
          </cell>
          <cell r="B3605">
            <v>12826</v>
          </cell>
          <cell r="F3605" t="str">
            <v>CC-01750299</v>
          </cell>
          <cell r="J3605" t="str">
            <v>General Service</v>
          </cell>
          <cell r="R3605" t="str">
            <v>BUFS046813</v>
          </cell>
          <cell r="AB3605" t="str">
            <v>Today we attend the customer site for general visit so we check and found that compressor running ok but service due</v>
          </cell>
        </row>
        <row r="3606">
          <cell r="A3606">
            <v>45870.517361111109</v>
          </cell>
          <cell r="B3606">
            <v>82723</v>
          </cell>
          <cell r="F3606" t="str">
            <v>CC-01750112</v>
          </cell>
          <cell r="J3606" t="str">
            <v>Schedule Service</v>
          </cell>
          <cell r="R3606" t="str">
            <v>BLGS031576</v>
          </cell>
          <cell r="AB3606" t="str">
            <v>Attend the site for scheduled service so change air filter, oil filter, air oil separator, motor greasing, all valve kit and oil. Then start the unit found running ok.</v>
          </cell>
        </row>
        <row r="3607">
          <cell r="A3607">
            <v>45869.695833333331</v>
          </cell>
          <cell r="B3607">
            <v>460</v>
          </cell>
          <cell r="F3607" t="str">
            <v>CC-01749386</v>
          </cell>
          <cell r="J3607" t="str">
            <v>Complaint - Breakdown</v>
          </cell>
          <cell r="R3607" t="str">
            <v>BYLD201693</v>
          </cell>
          <cell r="AB3607" t="str">
            <v>During a site visit to Abhishek Sonis location, I discovered an oil leak originating from a hose. To address this, I first drained 20 liters of oil from the separator tank and cooler, noting that approximately 50 liters had already been lost due to the leak. Although the remaining oil was still in good condition, the primary focus was on replacing the compromised parts. I replaced the leaking hose, specifically the TVB Out to Cooler IN part number 035305691, and also changed the hose from the separator tank to the TVB. To complete the service, I replaced the compressors air and oil filters and topped up the system with 40 liters of ELGI Air Lube Plus oil. Following these repairs, the machine is now operating effectively and in good condition. Schedule service symptoms created and closed.</v>
          </cell>
        </row>
        <row r="3608">
          <cell r="A3608">
            <v>45869.652083333334</v>
          </cell>
          <cell r="B3608">
            <v>3782</v>
          </cell>
          <cell r="F3608" t="str">
            <v>CC-01749285</v>
          </cell>
          <cell r="J3608" t="str">
            <v>Field Campaign</v>
          </cell>
          <cell r="R3608" t="str">
            <v>BWHD231603</v>
          </cell>
          <cell r="AB3608"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3609">
          <cell r="A3609">
            <v>45869.630555555559</v>
          </cell>
          <cell r="B3609">
            <v>1</v>
          </cell>
          <cell r="F3609" t="str">
            <v>CC-01749229</v>
          </cell>
          <cell r="J3609" t="str">
            <v>Commissioning</v>
          </cell>
          <cell r="R3609" t="str">
            <v>BXFS037389</v>
          </cell>
          <cell r="AB3609" t="str">
            <v>Commissioning done on dated 31-07-2025...comm date-31-07-2025</v>
          </cell>
        </row>
        <row r="3610">
          <cell r="A3610">
            <v>45869.629166666666</v>
          </cell>
          <cell r="B3610">
            <v>0</v>
          </cell>
          <cell r="F3610" t="str">
            <v>CC-01749224</v>
          </cell>
          <cell r="J3610" t="str">
            <v>Commissioning</v>
          </cell>
          <cell r="R3610" t="str">
            <v>SN24TN01065</v>
          </cell>
          <cell r="AB3610" t="str">
            <v>Commissioning done on dated 31-07-2025</v>
          </cell>
        </row>
        <row r="3611">
          <cell r="A3611">
            <v>45869.574999999997</v>
          </cell>
          <cell r="B3611">
            <v>0</v>
          </cell>
          <cell r="F3611" t="str">
            <v>CC-01749090</v>
          </cell>
          <cell r="J3611" t="str">
            <v>Preservative Measures</v>
          </cell>
          <cell r="R3611" t="str">
            <v>BXFS037389</v>
          </cell>
          <cell r="AB3611" t="str">
            <v>Preservative maintenance was carried out on the EG 22 at Vijay Trading Co.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3612">
          <cell r="A3612">
            <v>45869.573611111111</v>
          </cell>
          <cell r="B3612">
            <v>0</v>
          </cell>
          <cell r="F3612" t="str">
            <v>CC-01749086</v>
          </cell>
          <cell r="J3612" t="str">
            <v>Preservative Measures</v>
          </cell>
          <cell r="R3612" t="str">
            <v>SN24TN01065</v>
          </cell>
          <cell r="AB3612" t="str">
            <v>Preservative maintenance was carried out on the EGRD 200 DRIER at Vijay Trading Co.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3613">
          <cell r="A3613">
            <v>45869.522916666669</v>
          </cell>
          <cell r="B3613">
            <v>2461</v>
          </cell>
          <cell r="F3613" t="str">
            <v>CC-01748959</v>
          </cell>
          <cell r="J3613" t="str">
            <v>Complaint - Breakdown</v>
          </cell>
          <cell r="R3613" t="str">
            <v>BXKD164192</v>
          </cell>
          <cell r="AB3613" t="str">
            <v>Attend the site to complain of separator burnt so check and found the separator burnt and oil break found. Check BDV kit ok, check MPV kit burnt, check safety valve kit not working properly and pipe line are chocked. Then start cleaning work with caustic soda and water and clean the separator and pipe line. After then fitted a new separator, change oil filter 2 nos, change ELGI air lube Plus oil 40 liters, change actuators kit assembly under FOC basis. Then also change the safety valve kit, change the MPV kit. After all the parts change, the unit is found running ok.</v>
          </cell>
        </row>
        <row r="3614">
          <cell r="A3614">
            <v>45869.512499999997</v>
          </cell>
          <cell r="B3614">
            <v>605</v>
          </cell>
          <cell r="F3614" t="str">
            <v>CC-01748924</v>
          </cell>
          <cell r="J3614" t="str">
            <v>Field Campaign</v>
          </cell>
          <cell r="R3614" t="str">
            <v>BYLD232523</v>
          </cell>
          <cell r="AB3614"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3615">
          <cell r="A3615">
            <v>45869.511111111111</v>
          </cell>
          <cell r="B3615">
            <v>1090</v>
          </cell>
          <cell r="F3615" t="str">
            <v>CC-01748920</v>
          </cell>
          <cell r="J3615" t="str">
            <v>Field Campaign</v>
          </cell>
          <cell r="R3615" t="str">
            <v>BYJD232405</v>
          </cell>
          <cell r="AB3615"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3616">
          <cell r="A3616">
            <v>45869.510416666664</v>
          </cell>
          <cell r="B3616">
            <v>1530</v>
          </cell>
          <cell r="F3616" t="str">
            <v>CC-01748912</v>
          </cell>
          <cell r="J3616" t="str">
            <v>Field Campaign</v>
          </cell>
          <cell r="R3616" t="str">
            <v>BXFD232225</v>
          </cell>
          <cell r="AB3616"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3617">
          <cell r="A3617">
            <v>45869.509027777778</v>
          </cell>
          <cell r="B3617">
            <v>775</v>
          </cell>
          <cell r="F3617" t="str">
            <v>CC-01748906</v>
          </cell>
          <cell r="J3617" t="str">
            <v>Field Campaign</v>
          </cell>
          <cell r="R3617" t="str">
            <v>BXHD232312</v>
          </cell>
          <cell r="AB3617"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3618">
          <cell r="A3618">
            <v>45869.508333333331</v>
          </cell>
          <cell r="B3618">
            <v>990</v>
          </cell>
          <cell r="F3618" t="str">
            <v>CC-01748902</v>
          </cell>
          <cell r="J3618" t="str">
            <v>Field Campaign</v>
          </cell>
          <cell r="R3618" t="str">
            <v>BXGD232278</v>
          </cell>
          <cell r="AB3618"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3619">
          <cell r="A3619">
            <v>45869.506944444445</v>
          </cell>
          <cell r="B3619">
            <v>1880</v>
          </cell>
          <cell r="F3619" t="str">
            <v>CC-01748898</v>
          </cell>
          <cell r="J3619" t="str">
            <v>Field Campaign</v>
          </cell>
          <cell r="R3619" t="str">
            <v>BWID231694</v>
          </cell>
          <cell r="AB3619"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3620">
          <cell r="A3620">
            <v>45869.505555555559</v>
          </cell>
          <cell r="B3620">
            <v>1350</v>
          </cell>
          <cell r="F3620" t="str">
            <v>CC-01748894</v>
          </cell>
          <cell r="J3620" t="str">
            <v>Field Campaign</v>
          </cell>
          <cell r="R3620" t="str">
            <v>BXAD231957</v>
          </cell>
          <cell r="AB3620"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3621">
          <cell r="A3621">
            <v>45869.499305555553</v>
          </cell>
          <cell r="B3621">
            <v>1330</v>
          </cell>
          <cell r="F3621" t="str">
            <v>CC-01748878</v>
          </cell>
          <cell r="J3621" t="str">
            <v>Sales Call</v>
          </cell>
          <cell r="R3621" t="str">
            <v>BXAD231957</v>
          </cell>
          <cell r="AB3621" t="str">
            <v>Sales call carried out for HMR update</v>
          </cell>
        </row>
        <row r="3622">
          <cell r="A3622">
            <v>45869.497916666667</v>
          </cell>
          <cell r="B3622">
            <v>2080</v>
          </cell>
          <cell r="F3622" t="str">
            <v>CC-01748873</v>
          </cell>
          <cell r="J3622" t="str">
            <v>Field Campaign</v>
          </cell>
          <cell r="R3622" t="str">
            <v>BWID231682</v>
          </cell>
          <cell r="AB3622"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3623">
          <cell r="A3623">
            <v>45869.496527777781</v>
          </cell>
          <cell r="B3623">
            <v>2315</v>
          </cell>
          <cell r="F3623" t="str">
            <v>CC-01748869</v>
          </cell>
          <cell r="J3623" t="str">
            <v>Field Campaign</v>
          </cell>
          <cell r="R3623" t="str">
            <v>BXLD231873</v>
          </cell>
          <cell r="AB3623"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3624">
          <cell r="A3624">
            <v>45869.479861111111</v>
          </cell>
          <cell r="B3624">
            <v>8942</v>
          </cell>
          <cell r="F3624" t="str">
            <v>CC-01748812</v>
          </cell>
          <cell r="J3624" t="str">
            <v>Sales Call</v>
          </cell>
          <cell r="R3624" t="str">
            <v>BXJS034965</v>
          </cell>
          <cell r="AB3624" t="str">
            <v>Sales call carried out for HMR update</v>
          </cell>
        </row>
        <row r="3625">
          <cell r="A3625">
            <v>45869.474305555559</v>
          </cell>
          <cell r="B3625">
            <v>8801</v>
          </cell>
          <cell r="F3625" t="str">
            <v>CC-01748788</v>
          </cell>
          <cell r="J3625" t="str">
            <v>Sales Call</v>
          </cell>
          <cell r="R3625" t="str">
            <v>BUKC370622</v>
          </cell>
          <cell r="AB3625" t="str">
            <v>Sales call carried out for HMR update</v>
          </cell>
        </row>
        <row r="3626">
          <cell r="A3626">
            <v>45869.468055555553</v>
          </cell>
          <cell r="B3626">
            <v>97267</v>
          </cell>
          <cell r="F3626" t="str">
            <v>CC-01748771</v>
          </cell>
          <cell r="J3626" t="str">
            <v>Sales Call</v>
          </cell>
          <cell r="R3626" t="str">
            <v>BPLF150007</v>
          </cell>
          <cell r="AB3626" t="str">
            <v>Sales call carried out for HMR update</v>
          </cell>
        </row>
        <row r="3627">
          <cell r="A3627">
            <v>45869.45416666667</v>
          </cell>
          <cell r="B3627">
            <v>1990</v>
          </cell>
          <cell r="F3627" t="str">
            <v>CC-01748687</v>
          </cell>
          <cell r="J3627" t="str">
            <v>Field Campaign</v>
          </cell>
          <cell r="R3627" t="str">
            <v>BXAD231963</v>
          </cell>
          <cell r="AB3627"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3628">
          <cell r="A3628">
            <v>45869.452777777777</v>
          </cell>
          <cell r="B3628">
            <v>2296</v>
          </cell>
          <cell r="F3628" t="str">
            <v>CC-01748680</v>
          </cell>
          <cell r="J3628" t="str">
            <v>Field Campaign</v>
          </cell>
          <cell r="R3628" t="str">
            <v>BXLD231897</v>
          </cell>
          <cell r="AB3628"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3629">
          <cell r="A3629">
            <v>45869.451388888891</v>
          </cell>
          <cell r="B3629">
            <v>1300</v>
          </cell>
          <cell r="F3629" t="str">
            <v>CC-01748677</v>
          </cell>
          <cell r="J3629" t="str">
            <v>Field Campaign</v>
          </cell>
          <cell r="R3629" t="str">
            <v>BXJD231749</v>
          </cell>
          <cell r="AB3629"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3630">
          <cell r="A3630">
            <v>45869.45</v>
          </cell>
          <cell r="B3630">
            <v>1395</v>
          </cell>
          <cell r="F3630" t="str">
            <v>CC-01748672</v>
          </cell>
          <cell r="J3630" t="str">
            <v>Field Campaign</v>
          </cell>
          <cell r="R3630" t="str">
            <v>BXJD231726</v>
          </cell>
          <cell r="AB3630"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3631">
          <cell r="A3631">
            <v>45869.449305555558</v>
          </cell>
          <cell r="B3631">
            <v>2051</v>
          </cell>
          <cell r="F3631" t="str">
            <v>CC-01748668</v>
          </cell>
          <cell r="J3631" t="str">
            <v>Field Campaign</v>
          </cell>
          <cell r="R3631" t="str">
            <v>BXJD231746</v>
          </cell>
          <cell r="AB3631"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3632">
          <cell r="A3632">
            <v>45869.447916666664</v>
          </cell>
          <cell r="B3632">
            <v>5083</v>
          </cell>
          <cell r="F3632" t="str">
            <v>CC-01748660</v>
          </cell>
          <cell r="J3632" t="str">
            <v>Field Campaign</v>
          </cell>
          <cell r="R3632" t="str">
            <v>BWHD231642</v>
          </cell>
          <cell r="AB3632"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3633">
          <cell r="A3633">
            <v>45869.447222222225</v>
          </cell>
          <cell r="B3633">
            <v>4291</v>
          </cell>
          <cell r="F3633" t="str">
            <v>CC-01748659</v>
          </cell>
          <cell r="J3633" t="str">
            <v>Field Campaign</v>
          </cell>
          <cell r="R3633" t="str">
            <v>BWLD231334</v>
          </cell>
          <cell r="AB3633"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3634">
          <cell r="A3634">
            <v>45869.445833333331</v>
          </cell>
          <cell r="B3634">
            <v>4425</v>
          </cell>
          <cell r="F3634" t="str">
            <v>CC-01748653</v>
          </cell>
          <cell r="J3634" t="str">
            <v>Field Campaign</v>
          </cell>
          <cell r="R3634" t="str">
            <v>BWLD231345</v>
          </cell>
          <cell r="AB3634"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3635">
          <cell r="A3635">
            <v>45868.647222222222</v>
          </cell>
          <cell r="B3635">
            <v>16963</v>
          </cell>
          <cell r="F3635" t="str">
            <v>CC-01747979</v>
          </cell>
          <cell r="J3635" t="str">
            <v>Sales Call</v>
          </cell>
          <cell r="R3635" t="str">
            <v>BTJC377259</v>
          </cell>
          <cell r="AB3635" t="str">
            <v>Sales call carried out for HMR update</v>
          </cell>
        </row>
        <row r="3636">
          <cell r="A3636">
            <v>45868.642361111109</v>
          </cell>
          <cell r="B3636">
            <v>9544</v>
          </cell>
          <cell r="F3636" t="str">
            <v>CC-01747968</v>
          </cell>
          <cell r="J3636" t="str">
            <v>Sales Call</v>
          </cell>
          <cell r="R3636" t="str">
            <v>BRAF110427</v>
          </cell>
          <cell r="AB3636" t="str">
            <v>Sales call carried out for HMR update</v>
          </cell>
        </row>
        <row r="3637">
          <cell r="A3637">
            <v>45868.633333333331</v>
          </cell>
          <cell r="B3637">
            <v>1075</v>
          </cell>
          <cell r="F3637" t="str">
            <v>CC-01747934</v>
          </cell>
          <cell r="J3637" t="str">
            <v>Sales Call</v>
          </cell>
          <cell r="R3637" t="str">
            <v>BYJS038729</v>
          </cell>
          <cell r="AB3637" t="str">
            <v>Sales call carried out for HMR update</v>
          </cell>
        </row>
        <row r="3638">
          <cell r="A3638">
            <v>45868.519444444442</v>
          </cell>
          <cell r="B3638">
            <v>27338</v>
          </cell>
          <cell r="F3638" t="str">
            <v>CC-01747498</v>
          </cell>
          <cell r="J3638" t="str">
            <v>Sales Call</v>
          </cell>
          <cell r="R3638" t="str">
            <v>ONIC370102</v>
          </cell>
          <cell r="AB3638" t="str">
            <v>Sales call carried out for HMR update</v>
          </cell>
        </row>
        <row r="3639">
          <cell r="A3639">
            <v>45868.515972222223</v>
          </cell>
          <cell r="B3639">
            <v>46877</v>
          </cell>
          <cell r="F3639" t="str">
            <v>CC-01747473</v>
          </cell>
          <cell r="J3639" t="str">
            <v>Sales Call</v>
          </cell>
          <cell r="R3639" t="str">
            <v>GOGC370754</v>
          </cell>
          <cell r="AB3639" t="str">
            <v>Sales call carried out for HMR update</v>
          </cell>
        </row>
        <row r="3640">
          <cell r="A3640">
            <v>45868.511805555558</v>
          </cell>
          <cell r="B3640">
            <v>7152</v>
          </cell>
          <cell r="F3640" t="str">
            <v>CC-01747447</v>
          </cell>
          <cell r="J3640" t="str">
            <v>Sales Call</v>
          </cell>
          <cell r="R3640" t="str">
            <v>BWLS032007</v>
          </cell>
          <cell r="AB3640" t="str">
            <v>Sales call carried out for HMR update</v>
          </cell>
        </row>
        <row r="3641">
          <cell r="A3641">
            <v>45868.505555555559</v>
          </cell>
          <cell r="B3641">
            <v>13476</v>
          </cell>
          <cell r="F3641" t="str">
            <v>CC-01747405</v>
          </cell>
          <cell r="J3641" t="str">
            <v>Sales Call</v>
          </cell>
          <cell r="R3641" t="str">
            <v>BWLS031775</v>
          </cell>
          <cell r="AB3641" t="str">
            <v>Sales call carried out for HMR update</v>
          </cell>
        </row>
        <row r="3642">
          <cell r="A3642">
            <v>45868.502083333333</v>
          </cell>
          <cell r="B3642">
            <v>8356</v>
          </cell>
          <cell r="F3642" t="str">
            <v>CC-01747385</v>
          </cell>
          <cell r="J3642" t="str">
            <v>Sales Call</v>
          </cell>
          <cell r="R3642" t="str">
            <v>BWKS040406</v>
          </cell>
          <cell r="AB3642" t="str">
            <v>Sales call carried out for HMR update</v>
          </cell>
        </row>
        <row r="3643">
          <cell r="A3643">
            <v>45868.49722222222</v>
          </cell>
          <cell r="B3643">
            <v>11770</v>
          </cell>
          <cell r="F3643" t="str">
            <v>CC-01747366</v>
          </cell>
          <cell r="J3643" t="str">
            <v>Sales Call</v>
          </cell>
          <cell r="R3643" t="str">
            <v>BUFS046813</v>
          </cell>
          <cell r="AB3643" t="str">
            <v>Sales call carried out for HMR update</v>
          </cell>
        </row>
        <row r="3644">
          <cell r="A3644">
            <v>45868.493055555555</v>
          </cell>
          <cell r="B3644">
            <v>15788</v>
          </cell>
          <cell r="F3644" t="str">
            <v>CC-01747352</v>
          </cell>
          <cell r="J3644" t="str">
            <v>Sales Call</v>
          </cell>
          <cell r="R3644" t="str">
            <v>BSFC376459</v>
          </cell>
          <cell r="AB3644" t="str">
            <v>Sales call carried out for HMR update</v>
          </cell>
        </row>
        <row r="3645">
          <cell r="A3645">
            <v>45868.486805555556</v>
          </cell>
          <cell r="B3645">
            <v>11662</v>
          </cell>
          <cell r="F3645" t="str">
            <v>CC-01747325</v>
          </cell>
          <cell r="J3645" t="str">
            <v>Sales Call</v>
          </cell>
          <cell r="R3645" t="str">
            <v>BSBC375535</v>
          </cell>
          <cell r="AB3645" t="str">
            <v>Sales call carried out for HMR update</v>
          </cell>
        </row>
        <row r="3646">
          <cell r="A3646">
            <v>45868.470833333333</v>
          </cell>
          <cell r="B3646">
            <v>6760</v>
          </cell>
          <cell r="F3646" t="str">
            <v>CC-01747270</v>
          </cell>
          <cell r="J3646" t="str">
            <v>Sales Call</v>
          </cell>
          <cell r="R3646" t="str">
            <v>BSBC375532</v>
          </cell>
          <cell r="AB3646" t="str">
            <v>Sales call carried out for HMR update</v>
          </cell>
        </row>
        <row r="3647">
          <cell r="A3647">
            <v>45868.46597222222</v>
          </cell>
          <cell r="B3647">
            <v>14115</v>
          </cell>
          <cell r="F3647" t="str">
            <v>CC-01747258</v>
          </cell>
          <cell r="J3647" t="str">
            <v>Sales Call</v>
          </cell>
          <cell r="R3647" t="str">
            <v>BRHS035337</v>
          </cell>
          <cell r="AB3647" t="str">
            <v>Sales call carried out for HMR update</v>
          </cell>
        </row>
        <row r="3648">
          <cell r="A3648">
            <v>45868.461805555555</v>
          </cell>
          <cell r="B3648">
            <v>37384</v>
          </cell>
          <cell r="F3648" t="str">
            <v>CC-01747242</v>
          </cell>
          <cell r="J3648" t="str">
            <v>Sales Call</v>
          </cell>
          <cell r="R3648" t="str">
            <v>BRAC372524</v>
          </cell>
          <cell r="AB3648" t="str">
            <v>Sales call carried out for HMR update</v>
          </cell>
        </row>
        <row r="3649">
          <cell r="A3649">
            <v>45867.618750000001</v>
          </cell>
          <cell r="B3649">
            <v>2031</v>
          </cell>
          <cell r="F3649" t="str">
            <v>CC-01746262</v>
          </cell>
          <cell r="J3649" t="str">
            <v>Schedule Service</v>
          </cell>
          <cell r="R3649" t="str">
            <v>BXJD231746</v>
          </cell>
          <cell r="AB3649" t="str">
            <v>Attend the site for schedule service so following Job are done Oil drain from tank and cooler total drain oil is 108 liter with One dead Crank after change parts oil Air lube plus 113 litter oil filter 2nos spinon and 75 lpm 1nos after shedule service done than start the unit running good condition no air leakeag no oil leakage unit running satisfaction</v>
          </cell>
        </row>
        <row r="3650">
          <cell r="A3650">
            <v>45867.526388888888</v>
          </cell>
          <cell r="B3650">
            <v>13290</v>
          </cell>
          <cell r="F3650" t="str">
            <v>CC-01745989</v>
          </cell>
          <cell r="J3650" t="str">
            <v>Schedule Service</v>
          </cell>
          <cell r="R3650" t="str">
            <v>BTJC377158</v>
          </cell>
          <cell r="AB3650" t="str">
            <v>Today we attend the customer site for sheudle service so we change parts during service:- air filter and oil filter than start machine running ok</v>
          </cell>
        </row>
        <row r="3651">
          <cell r="A3651">
            <v>45867.506249999999</v>
          </cell>
          <cell r="B3651">
            <v>11996</v>
          </cell>
          <cell r="F3651" t="str">
            <v>CC-01745887</v>
          </cell>
          <cell r="J3651" t="str">
            <v>General Service</v>
          </cell>
          <cell r="R3651" t="str">
            <v>BQFC370869</v>
          </cell>
          <cell r="AB3651" t="str">
            <v>Today we attend the customer site for complain PLC not working so we change PLC than start machine running ok old plc sl. No. - B09704, NEW PLC SL. NO. - B34642</v>
          </cell>
        </row>
        <row r="3652">
          <cell r="A3652">
            <v>45867.42291666667</v>
          </cell>
          <cell r="B3652">
            <v>952</v>
          </cell>
          <cell r="F3652" t="str">
            <v>CC-01745631</v>
          </cell>
          <cell r="J3652" t="str">
            <v>Complaint - Running With Problem</v>
          </cell>
          <cell r="R3652" t="str">
            <v>BXCD164422</v>
          </cell>
          <cell r="AB3652" t="str">
            <v>Attend the site for a customer complaint unit running with a problem so check the compressor flowing Job are done start the unit found butterfly actuator not properly work and oil carry over through safety Valve after then open the butterfly actuator kit clean and rifited same and oil topped 3 litter than start the unit running good condition no air leakeag no oil leakage unit running good condition unit running satisfaction</v>
          </cell>
        </row>
        <row r="3653">
          <cell r="A3653">
            <v>45866.800694444442</v>
          </cell>
          <cell r="B3653">
            <v>430</v>
          </cell>
          <cell r="F3653" t="str">
            <v>CC-01745337</v>
          </cell>
          <cell r="J3653" t="str">
            <v>Field Campaign</v>
          </cell>
          <cell r="R3653" t="str">
            <v>BYLD201693</v>
          </cell>
          <cell r="AB3653" t="str">
            <v>A field campaign call has been successfully logged to address the change of the Hose TVB Out to Cooler IN, identified by the reference number 035305691,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3654">
          <cell r="A3654">
            <v>45866.783333333333</v>
          </cell>
          <cell r="B3654">
            <v>450</v>
          </cell>
          <cell r="F3654" t="str">
            <v>CC-01745333</v>
          </cell>
          <cell r="J3654" t="str">
            <v>Field Campaign</v>
          </cell>
          <cell r="R3654" t="str">
            <v>BXID201595</v>
          </cell>
          <cell r="AB3654" t="str">
            <v>A field campaign call has been successfully logged to address the change of the Hose TVB Out to Cooler IN, identified by the reference number 035305691,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3655">
          <cell r="A3655">
            <v>45866.71597222222</v>
          </cell>
          <cell r="B3655">
            <v>0</v>
          </cell>
          <cell r="F3655" t="str">
            <v>CC-01745151</v>
          </cell>
          <cell r="J3655" t="str">
            <v>Commissioning</v>
          </cell>
          <cell r="R3655" t="str">
            <v>DXHL141181</v>
          </cell>
          <cell r="AB3655" t="str">
            <v>Commissioning done on dated 28-07-2025</v>
          </cell>
        </row>
        <row r="3656">
          <cell r="A3656">
            <v>45866.675694444442</v>
          </cell>
          <cell r="B3656">
            <v>10650</v>
          </cell>
          <cell r="F3656" t="str">
            <v>CC-01745026</v>
          </cell>
          <cell r="J3656" t="str">
            <v>Complaint - Running With Problem</v>
          </cell>
          <cell r="R3656" t="str">
            <v>BTFD162244</v>
          </cell>
          <cell r="AB3656" t="str">
            <v>Call wrongly opened need to close. Not yet. Call cancellation mail sent just now.</v>
          </cell>
        </row>
        <row r="3657">
          <cell r="A3657">
            <v>45866.552083333336</v>
          </cell>
          <cell r="B3657">
            <v>3820</v>
          </cell>
          <cell r="F3657" t="str">
            <v>CC-01744691</v>
          </cell>
          <cell r="J3657" t="str">
            <v>Schedule Service</v>
          </cell>
          <cell r="R3657" t="str">
            <v>BWHD164015</v>
          </cell>
          <cell r="AB3657" t="str">
            <v>I started the Oil drain from tank and cooler and found that oil color is black. Then we ask customer to arrange 20 liter more ELGI air lube plus oil, so that we can clean it properly. So, customer bring extra 20 liters ELGI air lube plus oil. Then we drain oil from tank &amp; cooler and fill new oil then start the unit and run in idle condition for 5 – 6 minutes. Then again drain oil from tank and cooler after cranking 2 Time Total oil drain 38 liter and open the seperator tank and clean then change new sepretar fitted the tank and change oil 40 lit,oil filter,and air filter 1 nos fitted the parts and start the unit unit running good condition...</v>
          </cell>
        </row>
        <row r="3658">
          <cell r="A3658">
            <v>45866.547222222223</v>
          </cell>
          <cell r="B3658">
            <v>14096</v>
          </cell>
          <cell r="F3658" t="str">
            <v>CC-01744673</v>
          </cell>
          <cell r="J3658" t="str">
            <v>Schedule Service</v>
          </cell>
          <cell r="R3658" t="str">
            <v>BQLC370193</v>
          </cell>
          <cell r="AB3658" t="str">
            <v>Attend the site for scheduled service so change air filter, oil filter, air oil separator, motor greasing and oil. Then start the unit found running ok</v>
          </cell>
        </row>
        <row r="3659">
          <cell r="A3659">
            <v>45866.543749999997</v>
          </cell>
          <cell r="B3659">
            <v>0</v>
          </cell>
          <cell r="F3659" t="str">
            <v>CC-01744655</v>
          </cell>
          <cell r="J3659" t="str">
            <v>Commissioning</v>
          </cell>
          <cell r="R3659" t="str">
            <v>CYKE563221</v>
          </cell>
          <cell r="AB3659" t="str">
            <v>Commissioning done on dated 28-07-2025</v>
          </cell>
        </row>
        <row r="3660">
          <cell r="A3660">
            <v>45866.533333333333</v>
          </cell>
          <cell r="B3660">
            <v>3162</v>
          </cell>
          <cell r="F3660" t="str">
            <v>CC-01744615</v>
          </cell>
          <cell r="J3660" t="str">
            <v>Schedule Service</v>
          </cell>
          <cell r="R3660" t="str">
            <v>BXBS036173</v>
          </cell>
          <cell r="AB3660" t="str">
            <v>Attend the site for scheduled service so change the air filter and oil filter. Then start the unit found running ok.</v>
          </cell>
        </row>
        <row r="3661">
          <cell r="A3661">
            <v>45866.530555555553</v>
          </cell>
          <cell r="B3661">
            <v>0</v>
          </cell>
          <cell r="F3661" t="str">
            <v>CC-01744606</v>
          </cell>
          <cell r="J3661" t="str">
            <v>Preservative Measures</v>
          </cell>
          <cell r="R3661" t="str">
            <v>DXHL141181</v>
          </cell>
          <cell r="AB3661" t="str">
            <v>Preservative maintenance was carried out on the SS02 reciprocating air compressor at Surbhi Cycle prior to commissioning, to ensure the unit remains in optimal condition during its storage period. A detailed inspection was conducted to check for any signs of physical damage, corrosion, or contamination. All moving and metallic parts were treated with rust preventive oil, and the compressor was filled with preservative-grade lubricant to protect internal components. Moisture was drained from air lines and filters, while all inlet and outlet ports were securely sealed with desiccant-packed caps to prevent moisture and dust ingress. Electrical terminals were insulated and protected, and rubber components like hoses and gaskets were treated with silicone spray to maintain flexibility.</v>
          </cell>
        </row>
        <row r="3662">
          <cell r="A3662">
            <v>45866.525694444441</v>
          </cell>
          <cell r="B3662">
            <v>18050</v>
          </cell>
          <cell r="F3662" t="str">
            <v>CC-01744589</v>
          </cell>
          <cell r="J3662" t="str">
            <v>Schedule Service</v>
          </cell>
          <cell r="R3662" t="str">
            <v>BULS033141</v>
          </cell>
          <cell r="AB3662" t="str">
            <v>Attend the site for scheduled service so change air filter, oil filter, air oil separator, motor greasing and oil . Then start the unit found running ok.</v>
          </cell>
        </row>
        <row r="3663">
          <cell r="A3663">
            <v>45866.523611111108</v>
          </cell>
          <cell r="B3663">
            <v>18630</v>
          </cell>
          <cell r="F3663" t="str">
            <v>CC-01744585</v>
          </cell>
          <cell r="J3663" t="str">
            <v>Schedule Service</v>
          </cell>
          <cell r="R3663" t="str">
            <v>BTIS032025</v>
          </cell>
          <cell r="AB3663" t="str">
            <v>Attend the site for scheduled service so change air filter, oil filter, air oil separator, motor greasing, all valve kit and oil. Then start the unit found running ok.</v>
          </cell>
        </row>
        <row r="3664">
          <cell r="A3664">
            <v>45866.522222222222</v>
          </cell>
          <cell r="B3664">
            <v>18806</v>
          </cell>
          <cell r="F3664" t="str">
            <v>CC-01744580</v>
          </cell>
          <cell r="J3664" t="str">
            <v>Schedule Service</v>
          </cell>
          <cell r="R3664" t="str">
            <v>BTIS032020</v>
          </cell>
          <cell r="AB3664" t="str">
            <v>Attend the site for scheduled service so change air filter, oil filter, air oil separator, motor greasing, all valve kit and oil change. Then start the unit found running ok.</v>
          </cell>
        </row>
        <row r="3665">
          <cell r="A3665">
            <v>45866.475694444445</v>
          </cell>
          <cell r="B3665">
            <v>16682</v>
          </cell>
          <cell r="F3665" t="str">
            <v>CC-01744422</v>
          </cell>
          <cell r="J3665" t="str">
            <v>Complaint - Running With Problem</v>
          </cell>
          <cell r="R3665" t="str">
            <v>BTIS044954</v>
          </cell>
          <cell r="AB3665" t="str">
            <v>FOC-00043032 Raised for parts FOC having parts no. A880000. no any is being done. Call logged for AIR ALERT campaigning work. Approval email attached.</v>
          </cell>
        </row>
        <row r="3666">
          <cell r="A3666">
            <v>45865.295138888891</v>
          </cell>
          <cell r="B3666">
            <v>44427</v>
          </cell>
          <cell r="F3666" t="str">
            <v>CC-01743897</v>
          </cell>
          <cell r="J3666" t="str">
            <v>Schedule Service - AMC</v>
          </cell>
          <cell r="R3666" t="str">
            <v>BLES031356</v>
          </cell>
          <cell r="AB3666" t="str">
            <v>AMC visit carried out</v>
          </cell>
        </row>
        <row r="3667">
          <cell r="A3667">
            <v>45865.280555555553</v>
          </cell>
          <cell r="B3667">
            <v>362270</v>
          </cell>
          <cell r="F3667" t="str">
            <v>CC-01743795</v>
          </cell>
          <cell r="J3667" t="str">
            <v>Schedule Service - AMC</v>
          </cell>
          <cell r="R3667" t="str">
            <v>BLIS031950</v>
          </cell>
          <cell r="AB3667" t="str">
            <v>AMC visit done</v>
          </cell>
        </row>
        <row r="3668">
          <cell r="A3668">
            <v>45865.277083333334</v>
          </cell>
          <cell r="B3668">
            <v>26982</v>
          </cell>
          <cell r="F3668" t="str">
            <v>CC-01743768</v>
          </cell>
          <cell r="J3668" t="str">
            <v>Schedule Service - AMC</v>
          </cell>
          <cell r="R3668" t="str">
            <v>GOCS030806</v>
          </cell>
          <cell r="AB3668" t="str">
            <v>AMC visit done</v>
          </cell>
        </row>
        <row r="3669">
          <cell r="A3669">
            <v>45864.288888888892</v>
          </cell>
          <cell r="B3669">
            <v>5446</v>
          </cell>
          <cell r="F3669" t="str">
            <v>CC-01742782</v>
          </cell>
          <cell r="J3669" t="str">
            <v>Schedule Service - AMC</v>
          </cell>
          <cell r="R3669" t="str">
            <v>BUBF111245</v>
          </cell>
          <cell r="AB3669" t="str">
            <v>AMC visit carried out</v>
          </cell>
        </row>
        <row r="3670">
          <cell r="A3670">
            <v>45864.285416666666</v>
          </cell>
          <cell r="B3670">
            <v>6677</v>
          </cell>
          <cell r="F3670" t="str">
            <v>CC-01742754</v>
          </cell>
          <cell r="J3670" t="str">
            <v>Schedule Service - AMC</v>
          </cell>
          <cell r="R3670" t="str">
            <v>BUES035120</v>
          </cell>
          <cell r="AB3670" t="str">
            <v>AMC visit carried out</v>
          </cell>
        </row>
        <row r="3671">
          <cell r="A3671">
            <v>45864.284722222219</v>
          </cell>
          <cell r="B3671">
            <v>8075</v>
          </cell>
          <cell r="F3671" t="str">
            <v>CC-01742753</v>
          </cell>
          <cell r="J3671" t="str">
            <v>Schedule Service - AMC</v>
          </cell>
          <cell r="R3671" t="str">
            <v>BUAF111226</v>
          </cell>
          <cell r="AB3671" t="str">
            <v>AMC visit carried out</v>
          </cell>
        </row>
        <row r="3672">
          <cell r="A3672">
            <v>45864.275694444441</v>
          </cell>
          <cell r="B3672">
            <v>3418</v>
          </cell>
          <cell r="F3672" t="str">
            <v>CC-01742685</v>
          </cell>
          <cell r="J3672" t="str">
            <v>Schedule Service - AMC</v>
          </cell>
          <cell r="R3672" t="str">
            <v>BUES034992</v>
          </cell>
          <cell r="AB3672" t="str">
            <v>AMC visit carried out</v>
          </cell>
        </row>
        <row r="3673">
          <cell r="A3673">
            <v>45863.302083333336</v>
          </cell>
          <cell r="B3673">
            <v>21670</v>
          </cell>
          <cell r="F3673" t="str">
            <v>CC-01741606</v>
          </cell>
          <cell r="J3673" t="str">
            <v>Schedule Service - AMC</v>
          </cell>
          <cell r="R3673" t="str">
            <v>BVGF111615</v>
          </cell>
          <cell r="AB3673" t="str">
            <v>AMC visit carried out</v>
          </cell>
        </row>
        <row r="3674">
          <cell r="A3674">
            <v>45863.296527777777</v>
          </cell>
          <cell r="B3674">
            <v>20439</v>
          </cell>
          <cell r="F3674" t="str">
            <v>CC-01741557</v>
          </cell>
          <cell r="J3674" t="str">
            <v>Schedule Service - AMC</v>
          </cell>
          <cell r="R3674" t="str">
            <v>BVGF111611</v>
          </cell>
          <cell r="AB3674" t="str">
            <v>AMC visit carried out</v>
          </cell>
        </row>
        <row r="3675">
          <cell r="A3675">
            <v>45863.285416666666</v>
          </cell>
          <cell r="B3675">
            <v>17162</v>
          </cell>
          <cell r="F3675" t="str">
            <v>CC-01741462</v>
          </cell>
          <cell r="J3675" t="str">
            <v>Schedule Service - AMC</v>
          </cell>
          <cell r="R3675" t="str">
            <v>BUDS046275</v>
          </cell>
          <cell r="AB3675" t="str">
            <v>AMC visit carried out</v>
          </cell>
        </row>
        <row r="3676">
          <cell r="A3676">
            <v>45861.908333333333</v>
          </cell>
          <cell r="B3676">
            <v>0</v>
          </cell>
          <cell r="F3676" t="str">
            <v>CC-01739890</v>
          </cell>
          <cell r="J3676" t="str">
            <v>Field Campaign</v>
          </cell>
          <cell r="R3676" t="str">
            <v>BXID201595</v>
          </cell>
          <cell r="AB3676"/>
        </row>
        <row r="3677">
          <cell r="A3677">
            <v>45861.698611111111</v>
          </cell>
          <cell r="B3677">
            <v>0</v>
          </cell>
          <cell r="F3677" t="str">
            <v>CC-01739724</v>
          </cell>
          <cell r="J3677" t="str">
            <v>Complaint - Running With Problem</v>
          </cell>
          <cell r="R3677" t="str">
            <v>GOCS030806</v>
          </cell>
          <cell r="AB3677" t="str">
            <v>Wrongly open need to close the call 24-07-2025</v>
          </cell>
        </row>
        <row r="3678">
          <cell r="A3678">
            <v>45861.693055555559</v>
          </cell>
          <cell r="B3678">
            <v>40607</v>
          </cell>
          <cell r="F3678" t="str">
            <v>CC-01739708</v>
          </cell>
          <cell r="J3678" t="str">
            <v>Complaint - Running With Problem</v>
          </cell>
          <cell r="R3678" t="str">
            <v>GOIS031795</v>
          </cell>
          <cell r="AB3678" t="str">
            <v>We visited the site and upon checking found that the machine was running at high temperature. Upon checking we found that one fan of the cooler was faulty. So we changed the cooler fan and checked it and after starting it we saw that the machine is running properly now.</v>
          </cell>
        </row>
        <row r="3679">
          <cell r="A3679">
            <v>45861.631944444445</v>
          </cell>
          <cell r="B3679">
            <v>0</v>
          </cell>
          <cell r="F3679" t="str">
            <v>CC-01739522</v>
          </cell>
          <cell r="J3679" t="str">
            <v>Commissioning</v>
          </cell>
          <cell r="R3679">
            <v>25373303</v>
          </cell>
          <cell r="AB3679" t="str">
            <v>Commissioning done on dated 23-07-2025.....</v>
          </cell>
        </row>
        <row r="3680">
          <cell r="A3680">
            <v>45861.627083333333</v>
          </cell>
          <cell r="B3680">
            <v>1</v>
          </cell>
          <cell r="F3680" t="str">
            <v>CC-01739512</v>
          </cell>
          <cell r="J3680" t="str">
            <v>Commissioning</v>
          </cell>
          <cell r="R3680" t="str">
            <v>BYAS044711</v>
          </cell>
          <cell r="AB3680" t="str">
            <v>Commissioning done on dated 23-07-2025....comm date-23-07-2025</v>
          </cell>
        </row>
        <row r="3681">
          <cell r="A3681">
            <v>45861.464583333334</v>
          </cell>
          <cell r="B3681">
            <v>0</v>
          </cell>
          <cell r="F3681" t="str">
            <v>CC-01738948</v>
          </cell>
          <cell r="J3681" t="str">
            <v>Commissioning</v>
          </cell>
          <cell r="R3681" t="str">
            <v>CYLE563432</v>
          </cell>
          <cell r="AB3681" t="str">
            <v>Commissioning done on dated 23-07-2025</v>
          </cell>
        </row>
        <row r="3682">
          <cell r="A3682">
            <v>45861.292361111111</v>
          </cell>
          <cell r="B3682">
            <v>24766</v>
          </cell>
          <cell r="F3682" t="str">
            <v>CC-01738766</v>
          </cell>
          <cell r="J3682" t="str">
            <v>Schedule Service - AMC</v>
          </cell>
          <cell r="R3682" t="str">
            <v>BSCS037531</v>
          </cell>
          <cell r="AB3682" t="str">
            <v>AMC visit carried out</v>
          </cell>
        </row>
        <row r="3683">
          <cell r="A3683">
            <v>45860.763194444444</v>
          </cell>
          <cell r="B3683">
            <v>4701</v>
          </cell>
          <cell r="F3683" t="str">
            <v>CC-01738521</v>
          </cell>
          <cell r="J3683" t="str">
            <v>Sales Call</v>
          </cell>
          <cell r="R3683" t="str">
            <v>BVAS038319</v>
          </cell>
          <cell r="AB3683" t="str">
            <v>confirm tomorrow its urgent</v>
          </cell>
        </row>
        <row r="3684">
          <cell r="A3684">
            <v>45860.759722222225</v>
          </cell>
          <cell r="B3684">
            <v>151</v>
          </cell>
          <cell r="F3684" t="str">
            <v>CC-01738509</v>
          </cell>
          <cell r="J3684" t="str">
            <v>Sales Call</v>
          </cell>
          <cell r="R3684" t="str">
            <v>BYLC376414</v>
          </cell>
          <cell r="AB3684" t="str">
            <v>Sales call carried out for HMR update</v>
          </cell>
        </row>
        <row r="3685">
          <cell r="A3685">
            <v>45860.755555555559</v>
          </cell>
          <cell r="B3685">
            <v>3342</v>
          </cell>
          <cell r="F3685" t="str">
            <v>CC-01738505</v>
          </cell>
          <cell r="J3685" t="str">
            <v>Sales Call</v>
          </cell>
          <cell r="R3685" t="str">
            <v>BXKC372435</v>
          </cell>
          <cell r="AB3685" t="str">
            <v>Sales call carried out for HMR update</v>
          </cell>
        </row>
        <row r="3686">
          <cell r="A3686">
            <v>45860.752083333333</v>
          </cell>
          <cell r="B3686">
            <v>1103</v>
          </cell>
          <cell r="F3686" t="str">
            <v>CC-01738500</v>
          </cell>
          <cell r="J3686" t="str">
            <v>Sales Call</v>
          </cell>
          <cell r="R3686" t="str">
            <v>BXIS038394</v>
          </cell>
          <cell r="AB3686" t="str">
            <v>Sales call carried out for HMR update</v>
          </cell>
        </row>
        <row r="3687">
          <cell r="A3687">
            <v>45860.74722222222</v>
          </cell>
          <cell r="B3687">
            <v>313</v>
          </cell>
          <cell r="F3687" t="str">
            <v>CC-01738494</v>
          </cell>
          <cell r="J3687" t="str">
            <v>Sales Call</v>
          </cell>
          <cell r="R3687" t="str">
            <v>BXGC374746</v>
          </cell>
          <cell r="AB3687" t="str">
            <v>Sales call carried out for HMR update</v>
          </cell>
        </row>
        <row r="3688">
          <cell r="A3688">
            <v>45860.743750000001</v>
          </cell>
          <cell r="B3688">
            <v>2262</v>
          </cell>
          <cell r="F3688" t="str">
            <v>CC-01738490</v>
          </cell>
          <cell r="J3688" t="str">
            <v>Sales Call</v>
          </cell>
          <cell r="R3688" t="str">
            <v>BXDS036915</v>
          </cell>
          <cell r="AB3688" t="str">
            <v>Sales call carried out for HMR update</v>
          </cell>
        </row>
        <row r="3689">
          <cell r="A3689">
            <v>45860.738194444442</v>
          </cell>
          <cell r="B3689">
            <v>5901</v>
          </cell>
          <cell r="F3689" t="str">
            <v>CC-01738481</v>
          </cell>
          <cell r="J3689" t="str">
            <v>Sales Call</v>
          </cell>
          <cell r="R3689" t="str">
            <v>BXDS036842</v>
          </cell>
          <cell r="AB3689" t="str">
            <v>Sales call carried out for HMR update</v>
          </cell>
        </row>
        <row r="3690">
          <cell r="A3690">
            <v>45860.288888888892</v>
          </cell>
          <cell r="B3690">
            <v>28940</v>
          </cell>
          <cell r="F3690" t="str">
            <v>CC-01737429</v>
          </cell>
          <cell r="J3690" t="str">
            <v>Schedule Service - AMC</v>
          </cell>
          <cell r="R3690" t="str">
            <v>BMKC370048</v>
          </cell>
          <cell r="AB3690" t="str">
            <v>AMC visit carried out</v>
          </cell>
        </row>
        <row r="3691">
          <cell r="A3691">
            <v>45859.748611111114</v>
          </cell>
          <cell r="B3691">
            <v>2010</v>
          </cell>
          <cell r="F3691" t="str">
            <v>CC-01737252</v>
          </cell>
          <cell r="J3691" t="str">
            <v>Schedule Service</v>
          </cell>
          <cell r="R3691" t="str">
            <v>BXFD164587</v>
          </cell>
          <cell r="AB3691" t="str">
            <v>Attend the site for schedule service so drain oil from tank and oil cooler 38 litres, replace air filter engine and compressor both side, replace oil filter 2nos, total topped up oil in tank upto 40 litres with one dead crank. After schedule service done start and run the unit on load condition found unit is running in normal parameters.</v>
          </cell>
        </row>
        <row r="3692">
          <cell r="A3692">
            <v>45859.732638888891</v>
          </cell>
          <cell r="B3692">
            <v>0</v>
          </cell>
          <cell r="F3692" t="str">
            <v>CC-01737216</v>
          </cell>
          <cell r="J3692" t="str">
            <v>Complaint - Running With Problem</v>
          </cell>
          <cell r="R3692" t="str">
            <v>CXIE661501</v>
          </cell>
          <cell r="AB3692" t="str">
            <v>Today material dispatched to customer site 22-07-2025Attend the site for coustomer complaint of unit tripping so check and found condor switch not working so check AC line connection found ok all wiring are found ok but condor switch not working so. So replace with new one under FOC basis then start the unit found running ok</v>
          </cell>
        </row>
        <row r="3693">
          <cell r="A3693">
            <v>45859.595833333333</v>
          </cell>
          <cell r="B3693">
            <v>4595</v>
          </cell>
          <cell r="F3693" t="str">
            <v>CC-01736884</v>
          </cell>
          <cell r="J3693" t="str">
            <v>Schedule Service</v>
          </cell>
          <cell r="R3693" t="str">
            <v>BWGS033844</v>
          </cell>
          <cell r="AB3693" t="str">
            <v>Today we attend the customer site for sheudle service so we change parts during service:- air filter and oil filter than start machine running ok.we also change dryer controller DMC 35, now dryer working good condition</v>
          </cell>
        </row>
        <row r="3694">
          <cell r="A3694">
            <v>45859.568055555559</v>
          </cell>
          <cell r="B3694">
            <v>4559</v>
          </cell>
          <cell r="F3694" t="str">
            <v>CC-01736831</v>
          </cell>
          <cell r="J3694" t="str">
            <v>Sales Call</v>
          </cell>
          <cell r="R3694" t="str">
            <v>BXJC371965</v>
          </cell>
          <cell r="AB3694" t="str">
            <v>Sales call carried out for HMR update</v>
          </cell>
        </row>
        <row r="3695">
          <cell r="A3695">
            <v>45859.564583333333</v>
          </cell>
          <cell r="B3695">
            <v>65</v>
          </cell>
          <cell r="F3695" t="str">
            <v>CC-01736826</v>
          </cell>
          <cell r="J3695" t="str">
            <v>Sales Call</v>
          </cell>
          <cell r="R3695" t="str">
            <v>EVJL061995</v>
          </cell>
          <cell r="AB3695" t="str">
            <v>Sales call carried out for HMR update</v>
          </cell>
        </row>
        <row r="3696">
          <cell r="A3696">
            <v>45859.559027777781</v>
          </cell>
          <cell r="B3696">
            <v>6364</v>
          </cell>
          <cell r="F3696" t="str">
            <v>CC-01736807</v>
          </cell>
          <cell r="J3696" t="str">
            <v>Sales Call</v>
          </cell>
          <cell r="R3696" t="str">
            <v>EVLL062069</v>
          </cell>
          <cell r="AB3696" t="str">
            <v>Sales call carried out for HMR update</v>
          </cell>
        </row>
        <row r="3697">
          <cell r="A3697">
            <v>45859.518750000003</v>
          </cell>
          <cell r="B3697">
            <v>13415</v>
          </cell>
          <cell r="F3697" t="str">
            <v>CC-01736680</v>
          </cell>
          <cell r="J3697" t="str">
            <v>Schedule Service</v>
          </cell>
          <cell r="R3697" t="str">
            <v>BVKC374485</v>
          </cell>
          <cell r="AB3697" t="str">
            <v>Attend the site for scheduled service so change air filter, oil filter, motor greasing and oil change. Then start the unit found running ok.</v>
          </cell>
        </row>
        <row r="3698">
          <cell r="A3698">
            <v>45859.50277777778</v>
          </cell>
          <cell r="B3698">
            <v>150</v>
          </cell>
          <cell r="F3698" t="str">
            <v>CC-01736609</v>
          </cell>
          <cell r="J3698" t="str">
            <v>Field Campaign</v>
          </cell>
          <cell r="R3698" t="str">
            <v>BYLD164891</v>
          </cell>
          <cell r="AB3698" t="str">
            <v>Attend the site for pricol temperature switch field modification work so after the visit remove the old temperature switch, cut the black earth wire and tape it gently, install the new pricol temperature switch an joint new conversation kit with wire. Connect the wire with the new pricol temperature switch and run the unit found unit is running normally.</v>
          </cell>
        </row>
        <row r="3699">
          <cell r="A3699">
            <v>45859.291666666664</v>
          </cell>
          <cell r="B3699">
            <v>32271</v>
          </cell>
          <cell r="F3699" t="str">
            <v>CC-01736216</v>
          </cell>
          <cell r="J3699" t="str">
            <v>Schedule Service - AMC</v>
          </cell>
          <cell r="R3699" t="str">
            <v>BRAS033261</v>
          </cell>
          <cell r="AB3699" t="str">
            <v>AMC visit carried out</v>
          </cell>
        </row>
        <row r="3700">
          <cell r="A3700">
            <v>45859.288888888892</v>
          </cell>
          <cell r="B3700">
            <v>39871</v>
          </cell>
          <cell r="F3700" t="str">
            <v>CC-01736195</v>
          </cell>
          <cell r="J3700" t="str">
            <v>Schedule Service - AMC</v>
          </cell>
          <cell r="R3700" t="str">
            <v>BQFS031084</v>
          </cell>
          <cell r="AB3700" t="str">
            <v>AMC visit carried out</v>
          </cell>
        </row>
        <row r="3701">
          <cell r="A3701">
            <v>45859.279166666667</v>
          </cell>
          <cell r="B3701">
            <v>27033</v>
          </cell>
          <cell r="F3701" t="str">
            <v>CC-01736124</v>
          </cell>
          <cell r="J3701" t="str">
            <v>Schedule Service - AMC</v>
          </cell>
          <cell r="R3701" t="str">
            <v>BSCS037349</v>
          </cell>
          <cell r="AB3701" t="str">
            <v>AMC visit carried out</v>
          </cell>
        </row>
        <row r="3702">
          <cell r="A3702">
            <v>45857.62777777778</v>
          </cell>
          <cell r="B3702">
            <v>40358</v>
          </cell>
          <cell r="F3702" t="str">
            <v>CC-01735467</v>
          </cell>
          <cell r="J3702" t="str">
            <v>Schedule Service</v>
          </cell>
          <cell r="R3702" t="str">
            <v>BRIS035698</v>
          </cell>
          <cell r="AB3702" t="str">
            <v>Today we attend the customer site for sheudle service so we change parts during service:- air filter, oil filter, oil, separator and valve kit than start machine running ok</v>
          </cell>
        </row>
        <row r="3703">
          <cell r="A3703">
            <v>45857.581250000003</v>
          </cell>
          <cell r="B3703">
            <v>697</v>
          </cell>
          <cell r="F3703" t="str">
            <v>CC-01735337</v>
          </cell>
          <cell r="J3703" t="str">
            <v>Sales Call</v>
          </cell>
          <cell r="R3703" t="str">
            <v>BXDS036810</v>
          </cell>
          <cell r="AB3703" t="str">
            <v>Sales call carried out for HMR update</v>
          </cell>
        </row>
        <row r="3704">
          <cell r="A3704">
            <v>45857.578472222223</v>
          </cell>
          <cell r="B3704">
            <v>828</v>
          </cell>
          <cell r="F3704" t="str">
            <v>CC-01735329</v>
          </cell>
          <cell r="J3704" t="str">
            <v>Sales Call</v>
          </cell>
          <cell r="R3704" t="str">
            <v>BXDC373827</v>
          </cell>
          <cell r="AB3704" t="str">
            <v>Sales call carried out for HMR update</v>
          </cell>
        </row>
        <row r="3705">
          <cell r="A3705">
            <v>45857.574305555558</v>
          </cell>
          <cell r="B3705">
            <v>25536</v>
          </cell>
          <cell r="F3705" t="str">
            <v>CC-01735315</v>
          </cell>
          <cell r="J3705" t="str">
            <v>Sales Call</v>
          </cell>
          <cell r="R3705" t="str">
            <v>BUBS033778</v>
          </cell>
          <cell r="AB3705" t="str">
            <v>Sales call carried out for HMR update</v>
          </cell>
        </row>
        <row r="3706">
          <cell r="A3706">
            <v>45857.570833333331</v>
          </cell>
          <cell r="B3706">
            <v>6868</v>
          </cell>
          <cell r="F3706" t="str">
            <v>CC-01735304</v>
          </cell>
          <cell r="J3706" t="str">
            <v>Sales Call</v>
          </cell>
          <cell r="R3706" t="str">
            <v>BUDC372327</v>
          </cell>
          <cell r="AB3706" t="str">
            <v>Sales call carried out for HMR update</v>
          </cell>
        </row>
        <row r="3707">
          <cell r="A3707">
            <v>45857.567361111112</v>
          </cell>
          <cell r="B3707">
            <v>3418</v>
          </cell>
          <cell r="F3707" t="str">
            <v>CC-01735298</v>
          </cell>
          <cell r="J3707" t="str">
            <v>Sales Call</v>
          </cell>
          <cell r="R3707" t="str">
            <v>BUES034992</v>
          </cell>
          <cell r="AB3707" t="str">
            <v>Sales call carried out for HMR update</v>
          </cell>
        </row>
        <row r="3708">
          <cell r="A3708">
            <v>45857.563888888886</v>
          </cell>
          <cell r="B3708">
            <v>6657</v>
          </cell>
          <cell r="F3708" t="str">
            <v>CC-01735290</v>
          </cell>
          <cell r="J3708" t="str">
            <v>Sales Call</v>
          </cell>
          <cell r="R3708" t="str">
            <v>BUES035120</v>
          </cell>
          <cell r="AB3708" t="str">
            <v>Sales call carried out for HMR update</v>
          </cell>
        </row>
        <row r="3709">
          <cell r="A3709">
            <v>45857.559027777781</v>
          </cell>
          <cell r="B3709">
            <v>17827</v>
          </cell>
          <cell r="F3709" t="str">
            <v>CC-01735273</v>
          </cell>
          <cell r="J3709" t="str">
            <v>Sales Call</v>
          </cell>
          <cell r="R3709" t="str">
            <v>BUFS046839</v>
          </cell>
          <cell r="AB3709" t="str">
            <v>Sales call carried out for HMR update</v>
          </cell>
        </row>
        <row r="3710">
          <cell r="A3710">
            <v>45857.554861111108</v>
          </cell>
          <cell r="B3710">
            <v>163</v>
          </cell>
          <cell r="F3710" t="str">
            <v>CC-01735259</v>
          </cell>
          <cell r="J3710" t="str">
            <v>Sales Call</v>
          </cell>
          <cell r="R3710" t="str">
            <v>BUGS047159</v>
          </cell>
          <cell r="AB3710" t="str">
            <v>Sales call carried out for HMR update</v>
          </cell>
        </row>
        <row r="3711">
          <cell r="A3711">
            <v>45857.551388888889</v>
          </cell>
          <cell r="B3711">
            <v>1434</v>
          </cell>
          <cell r="F3711" t="str">
            <v>CC-01735253</v>
          </cell>
          <cell r="J3711" t="str">
            <v>Sales Call</v>
          </cell>
          <cell r="R3711" t="str">
            <v>BUGS047249</v>
          </cell>
          <cell r="AB3711" t="str">
            <v>Sales call carried out for HMR update</v>
          </cell>
        </row>
        <row r="3712">
          <cell r="A3712">
            <v>45857.547222222223</v>
          </cell>
          <cell r="B3712">
            <v>675</v>
          </cell>
          <cell r="F3712" t="str">
            <v>CC-01735240</v>
          </cell>
          <cell r="J3712" t="str">
            <v>Field Campaign</v>
          </cell>
          <cell r="R3712" t="str">
            <v>BYAD164973</v>
          </cell>
          <cell r="AB3712" t="str">
            <v>Attend the site for pricol teampture switch modification so the following Job are done, Open the old pricol teampture switch then fitted new one pricol teampture switch 98c and EWTS conversion kit identified by the reference number 038400020 &amp; 038400076, under a FOC basis. after change the switch then start the unit running good condition no air leakage no oil leakage unit running satisfaction all parameters work in under limit.</v>
          </cell>
        </row>
        <row r="3713">
          <cell r="A3713">
            <v>45857.523611111108</v>
          </cell>
          <cell r="B3713">
            <v>37111</v>
          </cell>
          <cell r="F3713" t="str">
            <v>CC-01735175</v>
          </cell>
          <cell r="J3713" t="str">
            <v>Sales Call</v>
          </cell>
          <cell r="R3713" t="str">
            <v>BIGS030904</v>
          </cell>
          <cell r="AB3713" t="str">
            <v>Sales call carried out for HMR update</v>
          </cell>
        </row>
        <row r="3714">
          <cell r="A3714">
            <v>45857.499305555553</v>
          </cell>
          <cell r="B3714">
            <v>2184</v>
          </cell>
          <cell r="F3714" t="str">
            <v>CC-01735076</v>
          </cell>
          <cell r="J3714" t="str">
            <v>Sales Call</v>
          </cell>
          <cell r="R3714" t="str">
            <v>BVDC376483</v>
          </cell>
          <cell r="AB3714" t="str">
            <v>Sales call carried out for HMR update</v>
          </cell>
        </row>
        <row r="3715">
          <cell r="A3715">
            <v>45857.495833333334</v>
          </cell>
          <cell r="B3715">
            <v>952</v>
          </cell>
          <cell r="F3715" t="str">
            <v>CC-01735065</v>
          </cell>
          <cell r="J3715" t="str">
            <v>Sales Call</v>
          </cell>
          <cell r="R3715" t="str">
            <v>BVES049149</v>
          </cell>
          <cell r="AB3715" t="str">
            <v>Sales call carried out for HMR update</v>
          </cell>
        </row>
        <row r="3716">
          <cell r="A3716">
            <v>45857.491666666669</v>
          </cell>
          <cell r="B3716">
            <v>5700</v>
          </cell>
          <cell r="F3716" t="str">
            <v>CC-01735052</v>
          </cell>
          <cell r="J3716" t="str">
            <v>Sales Call</v>
          </cell>
          <cell r="R3716" t="str">
            <v>BVFC377137</v>
          </cell>
          <cell r="AB3716" t="str">
            <v>Sales call carried out for HMR update</v>
          </cell>
        </row>
        <row r="3717">
          <cell r="A3717">
            <v>45857.487500000003</v>
          </cell>
          <cell r="B3717">
            <v>2116</v>
          </cell>
          <cell r="F3717" t="str">
            <v>CC-01735030</v>
          </cell>
          <cell r="J3717" t="str">
            <v>Sales Call</v>
          </cell>
          <cell r="R3717" t="str">
            <v>BVHC377855</v>
          </cell>
          <cell r="AB3717" t="str">
            <v>Sales call carried out for HMR update</v>
          </cell>
        </row>
        <row r="3718">
          <cell r="A3718">
            <v>45857.484722222223</v>
          </cell>
          <cell r="B3718">
            <v>501</v>
          </cell>
          <cell r="F3718" t="str">
            <v>CC-01735025</v>
          </cell>
          <cell r="J3718" t="str">
            <v>Field Campaign</v>
          </cell>
          <cell r="R3718" t="str">
            <v>BYLD164919</v>
          </cell>
          <cell r="AB3718" t="str">
            <v>Attend the site for pricol teampture switch modification so the following Job are done, Open the old pricol teampture switch then fitted new one pricol teampture switch 98c and EWTS conversion kit identified by the reference number 038400020 &amp; 038400076, under a FOC basis. after change the switch then start the unit running good condition no air leakage no oil leakage unit running satisfaction all parameters work in under limit.</v>
          </cell>
        </row>
        <row r="3719">
          <cell r="A3719">
            <v>45857.480555555558</v>
          </cell>
          <cell r="B3719">
            <v>14902</v>
          </cell>
          <cell r="F3719" t="str">
            <v>CC-01735008</v>
          </cell>
          <cell r="J3719" t="str">
            <v>Sales Call</v>
          </cell>
          <cell r="R3719" t="str">
            <v>BVIC378175</v>
          </cell>
          <cell r="AB3719" t="str">
            <v>Sales call carried out for HMR update</v>
          </cell>
        </row>
        <row r="3720">
          <cell r="A3720">
            <v>45857.477083333331</v>
          </cell>
          <cell r="B3720">
            <v>3889</v>
          </cell>
          <cell r="F3720" t="str">
            <v>CC-01735003</v>
          </cell>
          <cell r="J3720" t="str">
            <v>Sales Call</v>
          </cell>
          <cell r="R3720" t="str">
            <v>BWAS032167</v>
          </cell>
          <cell r="AB3720" t="str">
            <v>Sales call carried out for HMR update</v>
          </cell>
        </row>
        <row r="3721">
          <cell r="A3721">
            <v>45857.474305555559</v>
          </cell>
          <cell r="B3721">
            <v>12420</v>
          </cell>
          <cell r="F3721" t="str">
            <v>CC-01734992</v>
          </cell>
          <cell r="J3721" t="str">
            <v>Sales Call</v>
          </cell>
          <cell r="R3721" t="str">
            <v>BWCS032691</v>
          </cell>
          <cell r="AB3721" t="str">
            <v>Sales call carried out for HMR update</v>
          </cell>
        </row>
        <row r="3722">
          <cell r="A3722">
            <v>45857.47152777778</v>
          </cell>
          <cell r="B3722">
            <v>1717</v>
          </cell>
          <cell r="F3722" t="str">
            <v>CC-01734978</v>
          </cell>
          <cell r="J3722" t="str">
            <v>Sales Call</v>
          </cell>
          <cell r="R3722" t="str">
            <v>BWIC371523</v>
          </cell>
          <cell r="AB3722" t="str">
            <v>Sales call carried out for HMR update</v>
          </cell>
        </row>
        <row r="3723">
          <cell r="A3723">
            <v>45857.467361111114</v>
          </cell>
          <cell r="B3723">
            <v>2960</v>
          </cell>
          <cell r="F3723" t="str">
            <v>CC-01734961</v>
          </cell>
          <cell r="J3723" t="str">
            <v>Sales Call</v>
          </cell>
          <cell r="R3723" t="str">
            <v>BWIC371555</v>
          </cell>
          <cell r="AB3723" t="str">
            <v>Sales call carried out for HMR update</v>
          </cell>
        </row>
        <row r="3724">
          <cell r="A3724">
            <v>45857.463194444441</v>
          </cell>
          <cell r="B3724">
            <v>7266</v>
          </cell>
          <cell r="F3724" t="str">
            <v>CC-01734949</v>
          </cell>
          <cell r="J3724" t="str">
            <v>Sales Call</v>
          </cell>
          <cell r="R3724" t="str">
            <v>BWLS031873</v>
          </cell>
          <cell r="AB3724" t="str">
            <v>Sales call carried out for HMR update</v>
          </cell>
        </row>
        <row r="3725">
          <cell r="A3725">
            <v>45857.459722222222</v>
          </cell>
          <cell r="B3725">
            <v>2825</v>
          </cell>
          <cell r="F3725" t="str">
            <v>CC-01734941</v>
          </cell>
          <cell r="J3725" t="str">
            <v>Sales Call</v>
          </cell>
          <cell r="R3725" t="str">
            <v>BWLC379048</v>
          </cell>
          <cell r="AB3725" t="str">
            <v>Sales call carried out for HMR update</v>
          </cell>
        </row>
        <row r="3726">
          <cell r="A3726">
            <v>45856.553472222222</v>
          </cell>
          <cell r="B3726">
            <v>1596</v>
          </cell>
          <cell r="F3726" t="str">
            <v>CC-01734041</v>
          </cell>
          <cell r="J3726" t="str">
            <v>Schedule Service</v>
          </cell>
          <cell r="R3726" t="str">
            <v>BYJC375621</v>
          </cell>
          <cell r="AB3726" t="str">
            <v>Attend the site for scheduled service so change air filter and oil. Then start the unit found running ok.</v>
          </cell>
        </row>
        <row r="3727">
          <cell r="A3727">
            <v>45856.534722222219</v>
          </cell>
          <cell r="B3727">
            <v>1</v>
          </cell>
          <cell r="F3727" t="str">
            <v>CC-01733962</v>
          </cell>
          <cell r="J3727" t="str">
            <v>General Service</v>
          </cell>
          <cell r="R3727" t="str">
            <v>CSBE672630</v>
          </cell>
          <cell r="AB3727" t="str">
            <v>Attend the site for scheduled service so change air filter and oil. Then start the unit found running ok.</v>
          </cell>
        </row>
        <row r="3728">
          <cell r="A3728">
            <v>45856.53402777778</v>
          </cell>
          <cell r="B3728">
            <v>8701</v>
          </cell>
          <cell r="F3728" t="str">
            <v>CC-01733959</v>
          </cell>
          <cell r="J3728" t="str">
            <v>Schedule Service</v>
          </cell>
          <cell r="R3728" t="str">
            <v>BUGC373215</v>
          </cell>
          <cell r="AB3728" t="str">
            <v>Attend the site for scheduled service so change air filter, oil filter, air oil separator, motor greasing and oil. Then start the unit found running ok.</v>
          </cell>
        </row>
        <row r="3729">
          <cell r="A3729">
            <v>45856.529166666667</v>
          </cell>
          <cell r="B3729">
            <v>5107</v>
          </cell>
          <cell r="F3729" t="str">
            <v>CC-01733944</v>
          </cell>
          <cell r="J3729" t="str">
            <v>Sales Call</v>
          </cell>
          <cell r="R3729" t="str">
            <v>BSEC376083</v>
          </cell>
          <cell r="AB3729" t="str">
            <v>Sales call carried out for HMR update</v>
          </cell>
        </row>
        <row r="3730">
          <cell r="A3730">
            <v>45856.525694444441</v>
          </cell>
          <cell r="B3730">
            <v>16105</v>
          </cell>
          <cell r="F3730" t="str">
            <v>CC-01733928</v>
          </cell>
          <cell r="J3730" t="str">
            <v>Sales Call</v>
          </cell>
          <cell r="R3730" t="str">
            <v>BSDC375954</v>
          </cell>
          <cell r="AB3730" t="str">
            <v>Sales call carried out for HMR update</v>
          </cell>
        </row>
        <row r="3731">
          <cell r="A3731">
            <v>45856.522222222222</v>
          </cell>
          <cell r="B3731">
            <v>8600</v>
          </cell>
          <cell r="F3731" t="str">
            <v>CC-01733914</v>
          </cell>
          <cell r="J3731" t="str">
            <v>Sales Call</v>
          </cell>
          <cell r="R3731" t="str">
            <v>BSDC375892</v>
          </cell>
          <cell r="AB3731" t="str">
            <v>Sales call carried out for HMR update</v>
          </cell>
        </row>
        <row r="3732">
          <cell r="A3732">
            <v>45856.518750000003</v>
          </cell>
          <cell r="B3732">
            <v>25219</v>
          </cell>
          <cell r="F3732" t="str">
            <v>CC-01733899</v>
          </cell>
          <cell r="J3732" t="str">
            <v>Sales Call</v>
          </cell>
          <cell r="R3732" t="str">
            <v>BSCS037449</v>
          </cell>
          <cell r="AB3732" t="str">
            <v>Sales call carried out for HMR update</v>
          </cell>
        </row>
        <row r="3733">
          <cell r="A3733">
            <v>45856.515972222223</v>
          </cell>
          <cell r="B3733">
            <v>6991</v>
          </cell>
          <cell r="F3733" t="str">
            <v>CC-01733888</v>
          </cell>
          <cell r="J3733" t="str">
            <v>Sales Call</v>
          </cell>
          <cell r="R3733" t="str">
            <v>BSBC375571</v>
          </cell>
          <cell r="AB3733" t="str">
            <v>Sales call carried out for HMR update</v>
          </cell>
        </row>
        <row r="3734">
          <cell r="A3734">
            <v>45856.511111111111</v>
          </cell>
          <cell r="B3734">
            <v>24280</v>
          </cell>
          <cell r="F3734" t="str">
            <v>CC-01733874</v>
          </cell>
          <cell r="J3734" t="str">
            <v>Sales Call</v>
          </cell>
          <cell r="R3734" t="str">
            <v>BSAF110719</v>
          </cell>
          <cell r="AB3734" t="str">
            <v>Sales call carried out for HMR update</v>
          </cell>
        </row>
        <row r="3735">
          <cell r="A3735">
            <v>45856.506944444445</v>
          </cell>
          <cell r="B3735">
            <v>13674</v>
          </cell>
          <cell r="F3735" t="str">
            <v>CC-01733860</v>
          </cell>
          <cell r="J3735" t="str">
            <v>Sales Call</v>
          </cell>
          <cell r="R3735" t="str">
            <v>BRKC371988</v>
          </cell>
          <cell r="AB3735" t="str">
            <v>Sales call carried out for HMR update</v>
          </cell>
        </row>
        <row r="3736">
          <cell r="A3736">
            <v>45856.50277777778</v>
          </cell>
          <cell r="B3736">
            <v>35223</v>
          </cell>
          <cell r="F3736" t="str">
            <v>CC-01733846</v>
          </cell>
          <cell r="J3736" t="str">
            <v>Sales Call</v>
          </cell>
          <cell r="R3736" t="str">
            <v>BRJS040951</v>
          </cell>
          <cell r="AB3736" t="str">
            <v>Sales call carried out for HMR update</v>
          </cell>
        </row>
        <row r="3737">
          <cell r="A3737">
            <v>45856.498611111114</v>
          </cell>
          <cell r="B3737">
            <v>23281</v>
          </cell>
          <cell r="F3737" t="str">
            <v>CC-01733835</v>
          </cell>
          <cell r="J3737" t="str">
            <v>Sales Call</v>
          </cell>
          <cell r="R3737" t="str">
            <v>BRCC373040</v>
          </cell>
          <cell r="AB3737" t="str">
            <v>Sales call carried out for HMR update</v>
          </cell>
        </row>
        <row r="3738">
          <cell r="A3738">
            <v>45856.490277777775</v>
          </cell>
          <cell r="B3738">
            <v>35110</v>
          </cell>
          <cell r="F3738" t="str">
            <v>CC-01733812</v>
          </cell>
          <cell r="J3738" t="str">
            <v>Sales Call</v>
          </cell>
          <cell r="R3738" t="str">
            <v>BRCC372871</v>
          </cell>
          <cell r="AB3738" t="str">
            <v>Sales call carried out for HMR update</v>
          </cell>
        </row>
        <row r="3739">
          <cell r="A3739">
            <v>45856.486111111109</v>
          </cell>
          <cell r="B3739">
            <v>44403</v>
          </cell>
          <cell r="F3739" t="str">
            <v>CC-01733798</v>
          </cell>
          <cell r="J3739" t="str">
            <v>Sales Call</v>
          </cell>
          <cell r="R3739" t="str">
            <v>BLES031356</v>
          </cell>
          <cell r="AB3739" t="str">
            <v>Sales call carried out for HMR update</v>
          </cell>
        </row>
        <row r="3740">
          <cell r="A3740">
            <v>45856.287499999999</v>
          </cell>
          <cell r="B3740">
            <v>24081</v>
          </cell>
          <cell r="F3740" t="str">
            <v>CC-01733412</v>
          </cell>
          <cell r="J3740" t="str">
            <v>Schedule Service - AMC</v>
          </cell>
          <cell r="R3740" t="str">
            <v>BIFS040367</v>
          </cell>
          <cell r="AB3740" t="str">
            <v>AMC visit carried out</v>
          </cell>
        </row>
        <row r="3741">
          <cell r="A3741">
            <v>45856.287499999999</v>
          </cell>
          <cell r="B3741">
            <v>60187</v>
          </cell>
          <cell r="F3741" t="str">
            <v>CC-01733411</v>
          </cell>
          <cell r="J3741" t="str">
            <v>Schedule Service - AMC</v>
          </cell>
          <cell r="R3741" t="str">
            <v>BMBL160078</v>
          </cell>
          <cell r="AB3741" t="str">
            <v>AMC visit carried out</v>
          </cell>
        </row>
        <row r="3742">
          <cell r="A3742">
            <v>45855.696527777778</v>
          </cell>
          <cell r="B3742">
            <v>3015</v>
          </cell>
          <cell r="F3742" t="str">
            <v>CC-01733059</v>
          </cell>
          <cell r="J3742" t="str">
            <v>Schedule Service</v>
          </cell>
          <cell r="R3742" t="str">
            <v>BXCS042723</v>
          </cell>
          <cell r="AB3742" t="str">
            <v>Today we attend the customer site for sheudle service so we change parts during service:- Air filter, oil filter and pre filter than start machine running ok</v>
          </cell>
        </row>
        <row r="3743">
          <cell r="A3743">
            <v>45855.644444444442</v>
          </cell>
          <cell r="B3743">
            <v>0</v>
          </cell>
          <cell r="F3743" t="str">
            <v>CC-01732884</v>
          </cell>
          <cell r="J3743" t="str">
            <v>Commissioning</v>
          </cell>
          <cell r="R3743">
            <v>25336002</v>
          </cell>
          <cell r="AB3743" t="str">
            <v>Commissioning done on dated 17-07-2025</v>
          </cell>
        </row>
        <row r="3744">
          <cell r="A3744">
            <v>45855.640277777777</v>
          </cell>
          <cell r="B3744">
            <v>1</v>
          </cell>
          <cell r="F3744" t="str">
            <v>CC-01732871</v>
          </cell>
          <cell r="J3744" t="str">
            <v>Commissioning</v>
          </cell>
          <cell r="R3744" t="str">
            <v>BYKC375893</v>
          </cell>
          <cell r="AB3744" t="str">
            <v>Commissioning done on dated 17-07-2025....comm date-17-07-2025</v>
          </cell>
        </row>
        <row r="3745">
          <cell r="A3745">
            <v>45855.461805555555</v>
          </cell>
          <cell r="B3745">
            <v>0</v>
          </cell>
          <cell r="F3745" t="str">
            <v>CC-01732354</v>
          </cell>
          <cell r="J3745" t="str">
            <v>Complaint - Running With Problem</v>
          </cell>
          <cell r="R3745"/>
          <cell r="AB3745" t="str">
            <v>WAITING FOR FABRICATION NUMBER UPDATE 17-07-2025 Call Cancellation email sent 18-07-2025</v>
          </cell>
        </row>
        <row r="3746">
          <cell r="A3746">
            <v>45855.45208333333</v>
          </cell>
          <cell r="B3746">
            <v>1</v>
          </cell>
          <cell r="F3746" t="str">
            <v>CC-01732334</v>
          </cell>
          <cell r="J3746" t="str">
            <v>Commissioning</v>
          </cell>
          <cell r="R3746" t="str">
            <v>BYLC376417</v>
          </cell>
          <cell r="AB3746" t="str">
            <v>Commissioning done on dated 17-07-2025...attach comm photos. Commissioning Photos attached 19-07-2025......kindly check mail , about foundation....21-07-2025 foundation corrected by customer 23-07-2025....comm date-17-07-2025</v>
          </cell>
        </row>
        <row r="3747">
          <cell r="A3747">
            <v>45855.438888888886</v>
          </cell>
          <cell r="B3747">
            <v>16222</v>
          </cell>
          <cell r="F3747" t="str">
            <v>CC-01732296</v>
          </cell>
          <cell r="J3747" t="str">
            <v>Schedule Service</v>
          </cell>
          <cell r="R3747" t="str">
            <v>123054E</v>
          </cell>
          <cell r="AB3747" t="str">
            <v>Attend the site for scheduled service so change air filter oil filter, air oil separator, motor greasing and oil. Then start the unit found running ok.</v>
          </cell>
        </row>
        <row r="3748">
          <cell r="A3748">
            <v>45854.480555555558</v>
          </cell>
          <cell r="B3748">
            <v>1</v>
          </cell>
          <cell r="F3748" t="str">
            <v>CC-01731084</v>
          </cell>
          <cell r="J3748" t="str">
            <v>Commissioning</v>
          </cell>
          <cell r="R3748" t="str">
            <v>BXDC373793</v>
          </cell>
          <cell r="AB3748" t="str">
            <v>Commissioning done on dated 16-07-2025.......16-07-2025</v>
          </cell>
        </row>
        <row r="3749">
          <cell r="A3749">
            <v>45854.477777777778</v>
          </cell>
          <cell r="B3749">
            <v>26982</v>
          </cell>
          <cell r="F3749" t="str">
            <v>CC-01731073</v>
          </cell>
          <cell r="J3749" t="str">
            <v>Schedule Service</v>
          </cell>
          <cell r="R3749" t="str">
            <v>GOCS030806</v>
          </cell>
          <cell r="AB3749" t="str">
            <v>Attend the site for scheduled service so change air filter, oil filter, air oil separator and oil. Then start the unit found running ok.</v>
          </cell>
        </row>
        <row r="3750">
          <cell r="A3750">
            <v>45854.475694444445</v>
          </cell>
          <cell r="B3750">
            <v>23065</v>
          </cell>
          <cell r="F3750" t="str">
            <v>CC-01731061</v>
          </cell>
          <cell r="J3750" t="str">
            <v>Schedule Service</v>
          </cell>
          <cell r="R3750" t="str">
            <v>BUGS035879</v>
          </cell>
          <cell r="AB3750" t="str">
            <v>Attend the site for scheduled service so change air filter, oil filter, air oil separator and oil. Then start the unit found running ok.</v>
          </cell>
        </row>
        <row r="3751">
          <cell r="A3751">
            <v>45854.470138888886</v>
          </cell>
          <cell r="B3751">
            <v>5273</v>
          </cell>
          <cell r="F3751" t="str">
            <v>CC-01731040</v>
          </cell>
          <cell r="J3751" t="str">
            <v>Schedule Service</v>
          </cell>
          <cell r="R3751" t="str">
            <v>BWBC379643</v>
          </cell>
          <cell r="AB3751" t="str">
            <v>Attend the site for scheduled service so change air filter, oil filter, air oil, motor greasing and oil. Then start the unit found running ok.</v>
          </cell>
        </row>
        <row r="3752">
          <cell r="A3752">
            <v>45854.454861111109</v>
          </cell>
          <cell r="B3752">
            <v>0</v>
          </cell>
          <cell r="F3752" t="str">
            <v>CC-01730998</v>
          </cell>
          <cell r="J3752" t="str">
            <v>Preservative Measures</v>
          </cell>
          <cell r="R3752" t="str">
            <v>BXDC373793</v>
          </cell>
          <cell r="AB3752" t="str">
            <v>Preservative maintenance was carried out on the EN 11-9.5 Screw Air Compressor at Vishuram Namkeen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3753">
          <cell r="A3753">
            <v>45853.693055555559</v>
          </cell>
          <cell r="B3753">
            <v>0</v>
          </cell>
          <cell r="F3753" t="str">
            <v>CC-01730378</v>
          </cell>
          <cell r="J3753" t="str">
            <v>Commissioning</v>
          </cell>
          <cell r="R3753" t="str">
            <v>DWEL153591</v>
          </cell>
          <cell r="AB3753" t="str">
            <v>Commissioning done on dated 15-07-2025</v>
          </cell>
        </row>
        <row r="3754">
          <cell r="A3754">
            <v>45853.679166666669</v>
          </cell>
          <cell r="B3754">
            <v>0</v>
          </cell>
          <cell r="F3754" t="str">
            <v>CC-01730323</v>
          </cell>
          <cell r="J3754" t="str">
            <v>Complaint - Running With Problem</v>
          </cell>
          <cell r="R3754" t="str">
            <v>GOCS030806</v>
          </cell>
          <cell r="AB3754"/>
        </row>
        <row r="3755">
          <cell r="A3755">
            <v>45853.618750000001</v>
          </cell>
          <cell r="B3755">
            <v>2771</v>
          </cell>
          <cell r="F3755" t="str">
            <v>CC-01730115</v>
          </cell>
          <cell r="J3755" t="str">
            <v>Schedule Service</v>
          </cell>
          <cell r="R3755" t="str">
            <v>BXAD164317</v>
          </cell>
          <cell r="AB3755" t="str">
            <v>Attend the site for schedule service so total drain oil from tank and oil cooler 38 litres after then replace air filter engine and compressor both side, replace oil filter 2nos, topped up oil in tank upto full guage level. Start the unit for sometime and again maintain the oil level upto half guage level. Total topped up oil in tank upto 40 litres. After schedule service done start and run the unit found all parameters are under limit.</v>
          </cell>
        </row>
        <row r="3756">
          <cell r="A3756">
            <v>45853.616666666669</v>
          </cell>
          <cell r="B3756">
            <v>2006</v>
          </cell>
          <cell r="F3756" t="str">
            <v>CC-01730111</v>
          </cell>
          <cell r="J3756" t="str">
            <v>Complaint - Running With Problem</v>
          </cell>
          <cell r="R3756" t="str">
            <v>BXFD164587</v>
          </cell>
          <cell r="AB3756" t="str">
            <v>Attend the site for high drilling rpm check the unit on drilling condition found drilling rpm 1900 at 210 psi air pressure so inspect the problem found anti rumbling valve malfunctioning also air leakage found in anti rumbling valve assembly so open the ARV kit clean and refitted the same kit also open butterfly valve actuator and main pressure regulator kit, clean and refitted the same. After the work start the unit and set the line pressure 240 psi at 1300 idle rpm. Run the unit on drilling condition now drilling rpm found 1600 at 220 psi now unit is running in normal parameters.</v>
          </cell>
        </row>
        <row r="3757">
          <cell r="A3757">
            <v>45853.461111111108</v>
          </cell>
          <cell r="B3757">
            <v>1581</v>
          </cell>
          <cell r="F3757" t="str">
            <v>CC-01729620</v>
          </cell>
          <cell r="J3757" t="str">
            <v>Complaint - Running With Problem</v>
          </cell>
          <cell r="R3757" t="str">
            <v>BYJC375621</v>
          </cell>
          <cell r="AB3757" t="str">
            <v>Attend the site for complaints of oil leakage from the air oil separator so I checked and found oil leakage from the separator bottom area. So change the air  oil separator with a new one having batch no. 247120. After then start the unit found no oil leakage. Old air oil separator batch no. 246419.. Date of Commissioning 10-04-2025.</v>
          </cell>
        </row>
        <row r="3758">
          <cell r="A3758">
            <v>45853.453472222223</v>
          </cell>
          <cell r="B3758">
            <v>0</v>
          </cell>
          <cell r="F3758" t="str">
            <v>CC-01729600</v>
          </cell>
          <cell r="J3758" t="str">
            <v>Preservative Measures</v>
          </cell>
          <cell r="R3758" t="str">
            <v>DWEL153591</v>
          </cell>
          <cell r="AB3758" t="str">
            <v>Preservative maintenance was carried out on the SS03 reciprocating air compressor at Surbhi Cycle prior to commissioning, to ensure the unit remains in optimal condition during its storage period. A detailed inspection was conducted to check for any signs of physical damage, corrosion, or contamination. All moving and metallic parts were treated with rust preventive oil, and the compressor was filled with preservative-grade lubricant to protect internal components. Moisture was drained from air lines and filters, while all inlet and outlet ports were securely sealed with desiccant-packed caps to prevent moisture and dust ingress. Electrical terminals were insulated and protected, and rubber components like hoses and gaskets were treated with silicone spray to maintain flexibility.</v>
          </cell>
        </row>
        <row r="3759">
          <cell r="A3759">
            <v>45852.767361111109</v>
          </cell>
          <cell r="B3759">
            <v>362270</v>
          </cell>
          <cell r="F3759" t="str">
            <v>CC-01729217</v>
          </cell>
          <cell r="J3759" t="str">
            <v>Complaint - Breakdown</v>
          </cell>
          <cell r="R3759" t="str">
            <v>BLIS031950</v>
          </cell>
          <cell r="AB3759" t="str">
            <v>We visited site and change intake valve assembly after than start and check unit running well condition at the present time.</v>
          </cell>
        </row>
        <row r="3760">
          <cell r="A3760">
            <v>45852.629861111112</v>
          </cell>
          <cell r="B3760">
            <v>23189</v>
          </cell>
          <cell r="F3760" t="str">
            <v>CC-01728864</v>
          </cell>
          <cell r="J3760" t="str">
            <v>Schedule Service</v>
          </cell>
          <cell r="R3760" t="str">
            <v>BVAS038005</v>
          </cell>
          <cell r="AB3760" t="str">
            <v>Today we attend the customer site for sheudle service so we change parts during service:- Air filter, oil filter, oil and separator than start machine running ok</v>
          </cell>
        </row>
        <row r="3761">
          <cell r="A3761">
            <v>45852.273611111108</v>
          </cell>
          <cell r="B3761">
            <v>125266</v>
          </cell>
          <cell r="F3761" t="str">
            <v>CC-01727963</v>
          </cell>
          <cell r="J3761" t="str">
            <v>Schedule Service - AMC</v>
          </cell>
          <cell r="R3761">
            <v>164253</v>
          </cell>
          <cell r="AB3761" t="str">
            <v>AMC visit carried out</v>
          </cell>
        </row>
        <row r="3762">
          <cell r="A3762">
            <v>45852.270833333336</v>
          </cell>
          <cell r="B3762">
            <v>21662</v>
          </cell>
          <cell r="F3762" t="str">
            <v>CC-01727947</v>
          </cell>
          <cell r="J3762" t="str">
            <v>Schedule Service - AMC</v>
          </cell>
          <cell r="R3762" t="str">
            <v>BTDS044304</v>
          </cell>
          <cell r="AB3762" t="str">
            <v>AMC visit carried out</v>
          </cell>
        </row>
        <row r="3763">
          <cell r="A3763">
            <v>45852.270833333336</v>
          </cell>
          <cell r="B3763">
            <v>21393</v>
          </cell>
          <cell r="F3763" t="str">
            <v>CC-01727946</v>
          </cell>
          <cell r="J3763" t="str">
            <v>Schedule Service - AMC</v>
          </cell>
          <cell r="R3763" t="str">
            <v>BTDS044313</v>
          </cell>
          <cell r="AB3763" t="str">
            <v>AMC visit carried out</v>
          </cell>
        </row>
        <row r="3764">
          <cell r="A3764">
            <v>45850.689583333333</v>
          </cell>
          <cell r="B3764">
            <v>3387</v>
          </cell>
          <cell r="F3764" t="str">
            <v>CC-01727446</v>
          </cell>
          <cell r="J3764" t="str">
            <v>Sales Call</v>
          </cell>
          <cell r="R3764" t="str">
            <v>BRJL060367</v>
          </cell>
          <cell r="AB3764" t="str">
            <v>Sales call carried out for HMR update</v>
          </cell>
        </row>
        <row r="3765">
          <cell r="A3765">
            <v>45850.686111111114</v>
          </cell>
          <cell r="B3765">
            <v>11962</v>
          </cell>
          <cell r="F3765" t="str">
            <v>CC-01727435</v>
          </cell>
          <cell r="J3765" t="str">
            <v>Sales Call</v>
          </cell>
          <cell r="R3765" t="str">
            <v>BRJC371828</v>
          </cell>
          <cell r="AB3765" t="str">
            <v>Sales call carried out for HMR update</v>
          </cell>
        </row>
        <row r="3766">
          <cell r="A3766">
            <v>45850.679861111108</v>
          </cell>
          <cell r="B3766">
            <v>8182</v>
          </cell>
          <cell r="F3766" t="str">
            <v>CC-01727418</v>
          </cell>
          <cell r="J3766" t="str">
            <v>Sales Call</v>
          </cell>
          <cell r="R3766" t="str">
            <v>BRJC371742</v>
          </cell>
          <cell r="AB3766" t="str">
            <v>Sales call carried out for HMR update</v>
          </cell>
        </row>
        <row r="3767">
          <cell r="A3767">
            <v>45850.675694444442</v>
          </cell>
          <cell r="B3767">
            <v>10149</v>
          </cell>
          <cell r="F3767" t="str">
            <v>CC-01727409</v>
          </cell>
          <cell r="J3767" t="str">
            <v>Sales Call</v>
          </cell>
          <cell r="R3767" t="str">
            <v>BRJC371698</v>
          </cell>
          <cell r="AB3767" t="str">
            <v>Sales call carried out for HMR update</v>
          </cell>
        </row>
        <row r="3768">
          <cell r="A3768">
            <v>45850.673611111109</v>
          </cell>
          <cell r="B3768">
            <v>7711</v>
          </cell>
          <cell r="F3768" t="str">
            <v>CC-01727401</v>
          </cell>
          <cell r="J3768" t="str">
            <v>Sales Call</v>
          </cell>
          <cell r="R3768" t="str">
            <v>BRHC374102</v>
          </cell>
          <cell r="AB3768" t="str">
            <v>Sales call carried out for HMR update</v>
          </cell>
        </row>
        <row r="3769">
          <cell r="A3769">
            <v>45850.67083333333</v>
          </cell>
          <cell r="B3769">
            <v>9685</v>
          </cell>
          <cell r="F3769" t="str">
            <v>CC-01727394</v>
          </cell>
          <cell r="J3769" t="str">
            <v>Sales Call</v>
          </cell>
          <cell r="R3769" t="str">
            <v>BRGS035244</v>
          </cell>
          <cell r="AB3769" t="str">
            <v>Sales call carried out for HMR update</v>
          </cell>
        </row>
        <row r="3770">
          <cell r="A3770">
            <v>45850.668055555558</v>
          </cell>
          <cell r="B3770">
            <v>6519</v>
          </cell>
          <cell r="F3770" t="str">
            <v>CC-01727388</v>
          </cell>
          <cell r="J3770" t="str">
            <v>Sales Call</v>
          </cell>
          <cell r="R3770" t="str">
            <v>BRGC374007</v>
          </cell>
          <cell r="AB3770" t="str">
            <v>Sales call carried out for HMR update</v>
          </cell>
        </row>
        <row r="3771">
          <cell r="A3771">
            <v>45850.665277777778</v>
          </cell>
          <cell r="B3771">
            <v>11683</v>
          </cell>
          <cell r="F3771" t="str">
            <v>CC-01727382</v>
          </cell>
          <cell r="J3771" t="str">
            <v>Sales Call</v>
          </cell>
          <cell r="R3771" t="str">
            <v>BRGC373881</v>
          </cell>
          <cell r="AB3771" t="str">
            <v>Sales call carried out for HMR update</v>
          </cell>
        </row>
        <row r="3772">
          <cell r="A3772">
            <v>45850.662499999999</v>
          </cell>
          <cell r="B3772">
            <v>20853</v>
          </cell>
          <cell r="F3772" t="str">
            <v>CC-01727376</v>
          </cell>
          <cell r="J3772" t="str">
            <v>Sales Call</v>
          </cell>
          <cell r="R3772" t="str">
            <v>BRES034488</v>
          </cell>
          <cell r="AB3772" t="str">
            <v>Sales call carried out for HMR update</v>
          </cell>
        </row>
        <row r="3773">
          <cell r="A3773">
            <v>45850.659722222219</v>
          </cell>
          <cell r="B3773">
            <v>7411</v>
          </cell>
          <cell r="F3773" t="str">
            <v>CC-01727372</v>
          </cell>
          <cell r="J3773" t="str">
            <v>Sales Call</v>
          </cell>
          <cell r="R3773" t="str">
            <v>BREC373493</v>
          </cell>
          <cell r="AB3773" t="str">
            <v>Sales call carried out for HMR update</v>
          </cell>
        </row>
        <row r="3774">
          <cell r="A3774">
            <v>45850.656944444447</v>
          </cell>
          <cell r="B3774">
            <v>15668</v>
          </cell>
          <cell r="F3774" t="str">
            <v>CC-01727367</v>
          </cell>
          <cell r="J3774" t="str">
            <v>Sales Call</v>
          </cell>
          <cell r="R3774" t="str">
            <v>BRCS033813</v>
          </cell>
          <cell r="AB3774" t="str">
            <v>Sales call carried out for HMR update</v>
          </cell>
        </row>
        <row r="3775">
          <cell r="A3775">
            <v>45850.654166666667</v>
          </cell>
          <cell r="B3775">
            <v>18530</v>
          </cell>
          <cell r="F3775" t="str">
            <v>CC-01727360</v>
          </cell>
          <cell r="J3775" t="str">
            <v>Sales Call</v>
          </cell>
          <cell r="R3775" t="str">
            <v>BRCS033809</v>
          </cell>
          <cell r="AB3775" t="str">
            <v>Sales call carried out for HMR update</v>
          </cell>
        </row>
        <row r="3776">
          <cell r="A3776">
            <v>45850.651388888888</v>
          </cell>
          <cell r="B3776">
            <v>13605</v>
          </cell>
          <cell r="F3776" t="str">
            <v>CC-01727356</v>
          </cell>
          <cell r="J3776" t="str">
            <v>Sales Call</v>
          </cell>
          <cell r="R3776" t="str">
            <v>BRBS033681</v>
          </cell>
          <cell r="AB3776" t="str">
            <v>Sales call carried out for HMR update</v>
          </cell>
        </row>
        <row r="3777">
          <cell r="A3777">
            <v>45850.648611111108</v>
          </cell>
          <cell r="B3777">
            <v>14084</v>
          </cell>
          <cell r="F3777" t="str">
            <v>CC-01727339</v>
          </cell>
          <cell r="J3777" t="str">
            <v>Sales Call</v>
          </cell>
          <cell r="R3777" t="str">
            <v>BRAC372352</v>
          </cell>
          <cell r="AB3777" t="str">
            <v>Sales call carried out for HMR update</v>
          </cell>
        </row>
        <row r="3778">
          <cell r="A3778">
            <v>45850.645833333336</v>
          </cell>
          <cell r="B3778">
            <v>17157</v>
          </cell>
          <cell r="F3778" t="str">
            <v>CC-01727331</v>
          </cell>
          <cell r="J3778" t="str">
            <v>Sales Call</v>
          </cell>
          <cell r="R3778" t="str">
            <v>BQJF150001</v>
          </cell>
          <cell r="AB3778" t="str">
            <v>Sales call carried out for HMR update</v>
          </cell>
        </row>
        <row r="3779">
          <cell r="A3779">
            <v>45850.64166666667</v>
          </cell>
          <cell r="B3779">
            <v>22370</v>
          </cell>
          <cell r="F3779" t="str">
            <v>CC-01727318</v>
          </cell>
          <cell r="J3779" t="str">
            <v>Sales Call</v>
          </cell>
          <cell r="R3779" t="str">
            <v>BQIS040809</v>
          </cell>
          <cell r="AB3779" t="str">
            <v>Sales call carried out for HMR update</v>
          </cell>
        </row>
        <row r="3780">
          <cell r="A3780">
            <v>45850.588194444441</v>
          </cell>
          <cell r="B3780">
            <v>7942</v>
          </cell>
          <cell r="F3780" t="str">
            <v>CC-01727159</v>
          </cell>
          <cell r="J3780" t="str">
            <v>Schedule Service</v>
          </cell>
          <cell r="R3780" t="str">
            <v>BUGS047120</v>
          </cell>
          <cell r="AB3780" t="str">
            <v>Today we attend the customer site for sheudle service so we change parts during service:- valve kit than start machine running ok</v>
          </cell>
        </row>
        <row r="3781">
          <cell r="A3781">
            <v>45850.489583333336</v>
          </cell>
          <cell r="B3781">
            <v>22154</v>
          </cell>
          <cell r="F3781" t="str">
            <v>CC-01726877</v>
          </cell>
          <cell r="J3781" t="str">
            <v>Sales Call</v>
          </cell>
          <cell r="R3781" t="str">
            <v>BQIS031915</v>
          </cell>
          <cell r="AB3781" t="str">
            <v>Sales call carried out for HMR update</v>
          </cell>
        </row>
        <row r="3782">
          <cell r="A3782">
            <v>45850.486805555556</v>
          </cell>
          <cell r="B3782">
            <v>11332</v>
          </cell>
          <cell r="F3782" t="str">
            <v>CC-01726867</v>
          </cell>
          <cell r="J3782" t="str">
            <v>Sales Call</v>
          </cell>
          <cell r="R3782" t="str">
            <v>BQIC371495</v>
          </cell>
          <cell r="AB3782" t="str">
            <v>Sales call carried out for HMR update</v>
          </cell>
        </row>
        <row r="3783">
          <cell r="A3783">
            <v>45850.481944444444</v>
          </cell>
          <cell r="B3783">
            <v>38393</v>
          </cell>
          <cell r="F3783" t="str">
            <v>CC-01726849</v>
          </cell>
          <cell r="J3783" t="str">
            <v>Sales Call</v>
          </cell>
          <cell r="R3783" t="str">
            <v>BQHS040705</v>
          </cell>
          <cell r="AB3783" t="str">
            <v>Sales call carried out for HMR update</v>
          </cell>
        </row>
        <row r="3784">
          <cell r="A3784">
            <v>45850.478472222225</v>
          </cell>
          <cell r="B3784">
            <v>11136</v>
          </cell>
          <cell r="F3784" t="str">
            <v>CC-01726838</v>
          </cell>
          <cell r="J3784" t="str">
            <v>Sales Call</v>
          </cell>
          <cell r="R3784" t="str">
            <v>BQFC370928</v>
          </cell>
          <cell r="AB3784" t="str">
            <v>Sales call carried out for HMR update</v>
          </cell>
        </row>
        <row r="3785">
          <cell r="A3785">
            <v>45850.474999999999</v>
          </cell>
          <cell r="B3785">
            <v>11561</v>
          </cell>
          <cell r="F3785" t="str">
            <v>CC-01726827</v>
          </cell>
          <cell r="J3785" t="str">
            <v>Sales Call</v>
          </cell>
          <cell r="R3785" t="str">
            <v>BQFC370869</v>
          </cell>
          <cell r="AB3785" t="str">
            <v>Sales call carried out for HMR update</v>
          </cell>
        </row>
        <row r="3786">
          <cell r="A3786">
            <v>45849.647222222222</v>
          </cell>
          <cell r="B3786">
            <v>28660</v>
          </cell>
          <cell r="F3786" t="str">
            <v>CC-01726088</v>
          </cell>
          <cell r="J3786" t="str">
            <v>Sales Call</v>
          </cell>
          <cell r="R3786" t="str">
            <v>BQCS040170</v>
          </cell>
          <cell r="AB3786" t="str">
            <v>Sales call carried out for HMR update</v>
          </cell>
        </row>
        <row r="3787">
          <cell r="A3787">
            <v>45849.643750000003</v>
          </cell>
          <cell r="B3787">
            <v>28907</v>
          </cell>
          <cell r="F3787" t="str">
            <v>CC-01726080</v>
          </cell>
          <cell r="J3787" t="str">
            <v>Sales Call</v>
          </cell>
          <cell r="R3787" t="str">
            <v>BMKC370048</v>
          </cell>
          <cell r="AB3787" t="str">
            <v>Sales call carried out for HMR update</v>
          </cell>
        </row>
        <row r="3788">
          <cell r="A3788">
            <v>45849.640277777777</v>
          </cell>
          <cell r="B3788">
            <v>42171</v>
          </cell>
          <cell r="F3788" t="str">
            <v>CC-01726065</v>
          </cell>
          <cell r="J3788" t="str">
            <v>Sales Call</v>
          </cell>
          <cell r="R3788" t="str">
            <v>BMIS031759</v>
          </cell>
          <cell r="AB3788" t="str">
            <v>Sales call carried out for HMR update</v>
          </cell>
        </row>
        <row r="3789">
          <cell r="A3789">
            <v>45849.636111111111</v>
          </cell>
          <cell r="B3789">
            <v>44736</v>
          </cell>
          <cell r="F3789" t="str">
            <v>CC-01726049</v>
          </cell>
          <cell r="J3789" t="str">
            <v>Sales Call</v>
          </cell>
          <cell r="R3789" t="str">
            <v>BLFS031469</v>
          </cell>
          <cell r="AB3789" t="str">
            <v>Sales call carried out for HMR update</v>
          </cell>
        </row>
        <row r="3790">
          <cell r="A3790">
            <v>45849.633333333331</v>
          </cell>
          <cell r="B3790">
            <v>11281</v>
          </cell>
          <cell r="F3790" t="str">
            <v>CC-01726037</v>
          </cell>
          <cell r="J3790" t="str">
            <v>Sales Call</v>
          </cell>
          <cell r="R3790">
            <v>109279</v>
          </cell>
          <cell r="AB3790" t="str">
            <v>Sales call carried out for HMR update</v>
          </cell>
        </row>
        <row r="3791">
          <cell r="A3791">
            <v>45849.568055555559</v>
          </cell>
          <cell r="B3791">
            <v>1060</v>
          </cell>
          <cell r="F3791" t="str">
            <v>CC-01725868</v>
          </cell>
          <cell r="J3791" t="str">
            <v>Sales Call</v>
          </cell>
          <cell r="R3791" t="str">
            <v>BYJD232405</v>
          </cell>
          <cell r="AB3791" t="str">
            <v>Sales call carried out for HMR update</v>
          </cell>
        </row>
        <row r="3792">
          <cell r="A3792">
            <v>45849.565972222219</v>
          </cell>
          <cell r="B3792">
            <v>5760</v>
          </cell>
          <cell r="F3792" t="str">
            <v>CC-01725864</v>
          </cell>
          <cell r="J3792" t="str">
            <v>Sales Call</v>
          </cell>
          <cell r="R3792" t="str">
            <v>BWED163890</v>
          </cell>
          <cell r="AB3792" t="str">
            <v>Sales call carried out for HMR update</v>
          </cell>
        </row>
        <row r="3793">
          <cell r="A3793">
            <v>45849.5625</v>
          </cell>
          <cell r="B3793">
            <v>3770</v>
          </cell>
          <cell r="F3793" t="str">
            <v>CC-01725856</v>
          </cell>
          <cell r="J3793" t="str">
            <v>Sales Call</v>
          </cell>
          <cell r="R3793" t="str">
            <v>BWHD231603</v>
          </cell>
          <cell r="AB3793" t="str">
            <v>Sales call carried out for HMR update</v>
          </cell>
        </row>
        <row r="3794">
          <cell r="A3794">
            <v>45849.560416666667</v>
          </cell>
          <cell r="B3794">
            <v>415</v>
          </cell>
          <cell r="F3794" t="str">
            <v>CC-01725849</v>
          </cell>
          <cell r="J3794" t="str">
            <v>Sales Call</v>
          </cell>
          <cell r="R3794" t="str">
            <v>BXID201595</v>
          </cell>
          <cell r="AB3794" t="str">
            <v>Sales call carried out for HMR update</v>
          </cell>
        </row>
        <row r="3795">
          <cell r="A3795">
            <v>45849.557638888888</v>
          </cell>
          <cell r="B3795">
            <v>140</v>
          </cell>
          <cell r="F3795" t="str">
            <v>CC-01725844</v>
          </cell>
          <cell r="J3795" t="str">
            <v>Sales Call</v>
          </cell>
          <cell r="R3795" t="str">
            <v>BYLD164891</v>
          </cell>
          <cell r="AB3795" t="str">
            <v>Sales call carried out for HMR update</v>
          </cell>
        </row>
        <row r="3796">
          <cell r="A3796">
            <v>45849.554861111108</v>
          </cell>
          <cell r="B3796">
            <v>400</v>
          </cell>
          <cell r="F3796" t="str">
            <v>CC-01725834</v>
          </cell>
          <cell r="J3796" t="str">
            <v>Sales Call</v>
          </cell>
          <cell r="R3796" t="str">
            <v>BYLD201693</v>
          </cell>
          <cell r="AB3796" t="str">
            <v>Sales call carried out for HMR update</v>
          </cell>
        </row>
        <row r="3797">
          <cell r="A3797">
            <v>45849.552083333336</v>
          </cell>
          <cell r="B3797">
            <v>670</v>
          </cell>
          <cell r="F3797" t="str">
            <v>CC-01725825</v>
          </cell>
          <cell r="J3797" t="str">
            <v>Sales Call</v>
          </cell>
          <cell r="R3797" t="str">
            <v>BYAD164973</v>
          </cell>
          <cell r="AB3797" t="str">
            <v>Sales call carried out for HMR update</v>
          </cell>
        </row>
        <row r="3798">
          <cell r="A3798">
            <v>45849.548611111109</v>
          </cell>
          <cell r="B3798">
            <v>580</v>
          </cell>
          <cell r="F3798" t="str">
            <v>CC-01725819</v>
          </cell>
          <cell r="J3798" t="str">
            <v>Sales Call</v>
          </cell>
          <cell r="R3798" t="str">
            <v>BYLD232523</v>
          </cell>
          <cell r="AB3798" t="str">
            <v>Sales call carried out for HMR update</v>
          </cell>
        </row>
        <row r="3799">
          <cell r="A3799">
            <v>45849.546527777777</v>
          </cell>
          <cell r="B3799">
            <v>75</v>
          </cell>
          <cell r="F3799" t="str">
            <v>CC-01725810</v>
          </cell>
          <cell r="J3799" t="str">
            <v>Sales Call</v>
          </cell>
          <cell r="R3799" t="str">
            <v>BXHD232326</v>
          </cell>
          <cell r="AB3799" t="str">
            <v>Sales call carried out for HMR update</v>
          </cell>
        </row>
        <row r="3800">
          <cell r="A3800">
            <v>45849.543749999997</v>
          </cell>
          <cell r="B3800">
            <v>410</v>
          </cell>
          <cell r="F3800" t="str">
            <v>CC-01725803</v>
          </cell>
          <cell r="J3800" t="str">
            <v>Sales Call</v>
          </cell>
          <cell r="R3800" t="str">
            <v>BXIS038530</v>
          </cell>
          <cell r="AB3800" t="str">
            <v>Sales call carried out for HMR update</v>
          </cell>
        </row>
        <row r="3801">
          <cell r="A3801">
            <v>45849.541666666664</v>
          </cell>
          <cell r="B3801">
            <v>725</v>
          </cell>
          <cell r="F3801" t="str">
            <v>CC-01725795</v>
          </cell>
          <cell r="J3801" t="str">
            <v>Sales Call</v>
          </cell>
          <cell r="R3801" t="str">
            <v>BXHD164673</v>
          </cell>
          <cell r="AB3801" t="str">
            <v>Sales call carried out for HMR update</v>
          </cell>
        </row>
        <row r="3802">
          <cell r="A3802">
            <v>45849.538888888892</v>
          </cell>
          <cell r="B3802">
            <v>1970</v>
          </cell>
          <cell r="F3802" t="str">
            <v>CC-01725784</v>
          </cell>
          <cell r="J3802" t="str">
            <v>Sales Call</v>
          </cell>
          <cell r="R3802" t="str">
            <v>BXAD231963</v>
          </cell>
          <cell r="AB3802" t="str">
            <v>Sales call carried out for HMR update</v>
          </cell>
        </row>
        <row r="3803">
          <cell r="A3803">
            <v>45849.537499999999</v>
          </cell>
          <cell r="B3803">
            <v>5760</v>
          </cell>
          <cell r="F3803" t="str">
            <v>CC-01725776</v>
          </cell>
          <cell r="J3803" t="str">
            <v>General Service</v>
          </cell>
          <cell r="R3803" t="str">
            <v>BWED163890</v>
          </cell>
          <cell r="AB3803" t="str">
            <v>Attnd the site for SPM isit, so SPM done</v>
          </cell>
        </row>
        <row r="3804">
          <cell r="A3804">
            <v>45849.534722222219</v>
          </cell>
          <cell r="B3804">
            <v>465</v>
          </cell>
          <cell r="F3804" t="str">
            <v>CC-01725764</v>
          </cell>
          <cell r="J3804" t="str">
            <v>Sales Call</v>
          </cell>
          <cell r="R3804" t="str">
            <v>BXCD164396</v>
          </cell>
          <cell r="AB3804" t="str">
            <v>Sales call carried out for HMR update</v>
          </cell>
        </row>
        <row r="3805">
          <cell r="A3805">
            <v>45849.531944444447</v>
          </cell>
          <cell r="B3805">
            <v>250</v>
          </cell>
          <cell r="F3805" t="str">
            <v>CC-01725752</v>
          </cell>
          <cell r="J3805" t="str">
            <v>Sales Call</v>
          </cell>
          <cell r="R3805" t="str">
            <v>BYKD164879</v>
          </cell>
          <cell r="AB3805" t="str">
            <v>Sales call carried out for HMR update</v>
          </cell>
        </row>
        <row r="3806">
          <cell r="A3806">
            <v>45849.529166666667</v>
          </cell>
          <cell r="B3806">
            <v>115</v>
          </cell>
          <cell r="F3806" t="str">
            <v>CC-01725740</v>
          </cell>
          <cell r="J3806" t="str">
            <v>Sales Call</v>
          </cell>
          <cell r="R3806" t="str">
            <v>BYLD164901</v>
          </cell>
          <cell r="AB3806" t="str">
            <v>Sales call carried out for HMR update</v>
          </cell>
        </row>
        <row r="3807">
          <cell r="A3807">
            <v>45849.526388888888</v>
          </cell>
          <cell r="B3807">
            <v>755</v>
          </cell>
          <cell r="F3807" t="str">
            <v>CC-01725726</v>
          </cell>
          <cell r="J3807" t="str">
            <v>Sales Call</v>
          </cell>
          <cell r="R3807" t="str">
            <v>BXHD232312</v>
          </cell>
          <cell r="AB3807" t="str">
            <v>Sales call carried out for HMR update</v>
          </cell>
        </row>
        <row r="3808">
          <cell r="A3808">
            <v>45849.524305555555</v>
          </cell>
          <cell r="B3808">
            <v>2005</v>
          </cell>
          <cell r="F3808" t="str">
            <v>CC-01725713</v>
          </cell>
          <cell r="J3808" t="str">
            <v>Sales Call</v>
          </cell>
          <cell r="R3808" t="str">
            <v>BXFD164587</v>
          </cell>
          <cell r="AB3808" t="str">
            <v>Sales call carried out for HMR update</v>
          </cell>
        </row>
        <row r="3809">
          <cell r="A3809">
            <v>45849.521527777775</v>
          </cell>
          <cell r="B3809">
            <v>1105</v>
          </cell>
          <cell r="F3809" t="str">
            <v>CC-01725701</v>
          </cell>
          <cell r="J3809" t="str">
            <v>Sales Call</v>
          </cell>
          <cell r="R3809" t="str">
            <v>BXBD164358</v>
          </cell>
          <cell r="AB3809" t="str">
            <v>Sales call carried out for HMR update</v>
          </cell>
        </row>
        <row r="3810">
          <cell r="A3810">
            <v>45849.518055555556</v>
          </cell>
          <cell r="B3810">
            <v>1265</v>
          </cell>
          <cell r="F3810" t="str">
            <v>CC-01725685</v>
          </cell>
          <cell r="J3810" t="str">
            <v>Sales Call</v>
          </cell>
          <cell r="R3810" t="str">
            <v>BXJD231749</v>
          </cell>
          <cell r="AB3810" t="str">
            <v>Sales call carried out for HMR update</v>
          </cell>
        </row>
        <row r="3811">
          <cell r="A3811">
            <v>45849.515972222223</v>
          </cell>
          <cell r="B3811">
            <v>1385</v>
          </cell>
          <cell r="F3811" t="str">
            <v>CC-01725676</v>
          </cell>
          <cell r="J3811" t="str">
            <v>Sales Call</v>
          </cell>
          <cell r="R3811" t="str">
            <v>BXJD231726</v>
          </cell>
          <cell r="AB3811" t="str">
            <v>Sales call carried out for HMR update</v>
          </cell>
        </row>
        <row r="3812">
          <cell r="A3812">
            <v>45849.507638888892</v>
          </cell>
          <cell r="B3812">
            <v>925</v>
          </cell>
          <cell r="F3812" t="str">
            <v>CC-01725641</v>
          </cell>
          <cell r="J3812" t="str">
            <v>Sales Call</v>
          </cell>
          <cell r="R3812" t="str">
            <v>BXID164764</v>
          </cell>
          <cell r="AB3812" t="str">
            <v>Sales call carried out for HMR update</v>
          </cell>
        </row>
        <row r="3813">
          <cell r="A3813">
            <v>45849.504166666666</v>
          </cell>
          <cell r="B3813">
            <v>1200</v>
          </cell>
          <cell r="F3813" t="str">
            <v>CC-01725628</v>
          </cell>
          <cell r="J3813" t="str">
            <v>Sales Call</v>
          </cell>
          <cell r="R3813" t="str">
            <v>BXHD164701</v>
          </cell>
          <cell r="AB3813" t="str">
            <v>Sales call carried out for HMR update</v>
          </cell>
        </row>
        <row r="3814">
          <cell r="A3814">
            <v>45849.500694444447</v>
          </cell>
          <cell r="B3814">
            <v>1310</v>
          </cell>
          <cell r="F3814" t="str">
            <v>CC-01725618</v>
          </cell>
          <cell r="J3814" t="str">
            <v>Sales Call</v>
          </cell>
          <cell r="R3814" t="str">
            <v>BXGD164662</v>
          </cell>
          <cell r="AB3814" t="str">
            <v>Sales call carried out for HMR update</v>
          </cell>
        </row>
        <row r="3815">
          <cell r="A3815">
            <v>45849.497916666667</v>
          </cell>
          <cell r="B3815">
            <v>1015</v>
          </cell>
          <cell r="F3815" t="str">
            <v>CC-01725601</v>
          </cell>
          <cell r="J3815" t="str">
            <v>Sales Call</v>
          </cell>
          <cell r="R3815" t="str">
            <v>BXFD232225</v>
          </cell>
          <cell r="AB3815" t="str">
            <v>Sales call carried out for HMR update</v>
          </cell>
        </row>
        <row r="3816">
          <cell r="A3816">
            <v>45849.494444444441</v>
          </cell>
          <cell r="B3816">
            <v>1160</v>
          </cell>
          <cell r="F3816" t="str">
            <v>CC-01725591</v>
          </cell>
          <cell r="J3816" t="str">
            <v>Sales Call</v>
          </cell>
          <cell r="R3816" t="str">
            <v>BXFD164605</v>
          </cell>
          <cell r="AB3816" t="str">
            <v>Sales call carried out for HMR updated</v>
          </cell>
        </row>
        <row r="3817">
          <cell r="A3817">
            <v>45849.491666666669</v>
          </cell>
          <cell r="B3817">
            <v>830</v>
          </cell>
          <cell r="F3817" t="str">
            <v>CC-01725578</v>
          </cell>
          <cell r="J3817" t="str">
            <v>Sales Call</v>
          </cell>
          <cell r="R3817" t="str">
            <v>BXID164737</v>
          </cell>
          <cell r="AB3817" t="str">
            <v>Sales call carried out for HMR update</v>
          </cell>
        </row>
        <row r="3818">
          <cell r="A3818">
            <v>45849.488888888889</v>
          </cell>
          <cell r="B3818">
            <v>330</v>
          </cell>
          <cell r="F3818" t="str">
            <v>CC-01725572</v>
          </cell>
          <cell r="J3818" t="str">
            <v>Sales Call</v>
          </cell>
          <cell r="R3818" t="str">
            <v>BXID164748</v>
          </cell>
          <cell r="AB3818" t="str">
            <v>Sales call carried out for HMR update</v>
          </cell>
        </row>
        <row r="3819">
          <cell r="A3819">
            <v>45849.484027777777</v>
          </cell>
          <cell r="B3819">
            <v>975</v>
          </cell>
          <cell r="F3819" t="str">
            <v>CC-01725554</v>
          </cell>
          <cell r="J3819" t="str">
            <v>Sales Call</v>
          </cell>
          <cell r="R3819" t="str">
            <v>BXGD232278</v>
          </cell>
          <cell r="AB3819" t="str">
            <v>Sales call carried out for HMR update</v>
          </cell>
        </row>
        <row r="3820">
          <cell r="A3820">
            <v>45849.480555555558</v>
          </cell>
          <cell r="B3820">
            <v>830</v>
          </cell>
          <cell r="F3820" t="str">
            <v>CC-01725535</v>
          </cell>
          <cell r="J3820" t="str">
            <v>Sales Call</v>
          </cell>
          <cell r="R3820" t="str">
            <v>BXGD164632</v>
          </cell>
          <cell r="AB3820" t="str">
            <v>Sales call carried out for HMR update</v>
          </cell>
        </row>
        <row r="3821">
          <cell r="A3821">
            <v>45849.477777777778</v>
          </cell>
          <cell r="B3821">
            <v>550</v>
          </cell>
          <cell r="F3821" t="str">
            <v>CC-01725519</v>
          </cell>
          <cell r="J3821" t="str">
            <v>Sales Call</v>
          </cell>
          <cell r="R3821" t="str">
            <v>BXCL153907</v>
          </cell>
          <cell r="AB3821" t="str">
            <v>Sales call carried out for HMR update</v>
          </cell>
        </row>
        <row r="3822">
          <cell r="A3822">
            <v>45849.463888888888</v>
          </cell>
          <cell r="B3822">
            <v>900</v>
          </cell>
          <cell r="F3822" t="str">
            <v>CC-01725454</v>
          </cell>
          <cell r="J3822" t="str">
            <v>Sales Call</v>
          </cell>
          <cell r="R3822" t="str">
            <v>BXDD232126</v>
          </cell>
          <cell r="AB3822" t="str">
            <v>Sales call carried out for HMR update</v>
          </cell>
        </row>
        <row r="3823">
          <cell r="A3823">
            <v>45849.461111111108</v>
          </cell>
          <cell r="B3823">
            <v>720</v>
          </cell>
          <cell r="F3823" t="str">
            <v>CC-01725449</v>
          </cell>
          <cell r="J3823" t="str">
            <v>Sales Call</v>
          </cell>
          <cell r="R3823" t="str">
            <v>BXBD164346</v>
          </cell>
          <cell r="AB3823" t="str">
            <v>Sales call carried out for HMR update</v>
          </cell>
        </row>
        <row r="3824">
          <cell r="A3824">
            <v>45849.459027777775</v>
          </cell>
          <cell r="B3824">
            <v>280</v>
          </cell>
          <cell r="F3824" t="str">
            <v>CC-01725443</v>
          </cell>
          <cell r="J3824" t="str">
            <v>Sales Call</v>
          </cell>
          <cell r="R3824" t="str">
            <v>BXAL153828</v>
          </cell>
          <cell r="AB3824" t="str">
            <v>Sales call carried out for HMR update</v>
          </cell>
        </row>
        <row r="3825">
          <cell r="A3825">
            <v>45849.456250000003</v>
          </cell>
          <cell r="B3825">
            <v>2285</v>
          </cell>
          <cell r="F3825" t="str">
            <v>CC-01725436</v>
          </cell>
          <cell r="J3825" t="str">
            <v>Sales Call</v>
          </cell>
          <cell r="R3825" t="str">
            <v>BXLD231897</v>
          </cell>
          <cell r="AB3825" t="str">
            <v>Sales call carried out for HMR update</v>
          </cell>
        </row>
        <row r="3826">
          <cell r="A3826">
            <v>45849.453472222223</v>
          </cell>
          <cell r="B3826">
            <v>2280</v>
          </cell>
          <cell r="F3826" t="str">
            <v>CC-01725430</v>
          </cell>
          <cell r="J3826" t="str">
            <v>Sales Call</v>
          </cell>
          <cell r="R3826" t="str">
            <v>BXLD231873</v>
          </cell>
          <cell r="AB3826" t="str">
            <v>Sales call carried out for HMR update</v>
          </cell>
        </row>
        <row r="3827">
          <cell r="A3827">
            <v>45848.954861111109</v>
          </cell>
          <cell r="B3827">
            <v>1770</v>
          </cell>
          <cell r="F3827" t="str">
            <v>CC-01725064</v>
          </cell>
          <cell r="J3827" t="str">
            <v>Sales Call</v>
          </cell>
          <cell r="R3827" t="str">
            <v>BXKD164160</v>
          </cell>
          <cell r="AB3827" t="str">
            <v>Sales call carried out for HMR update</v>
          </cell>
        </row>
        <row r="3828">
          <cell r="A3828">
            <v>45848.950694444444</v>
          </cell>
          <cell r="B3828">
            <v>780</v>
          </cell>
          <cell r="F3828" t="str">
            <v>CC-01725063</v>
          </cell>
          <cell r="J3828" t="str">
            <v>Sales Call</v>
          </cell>
          <cell r="R3828" t="str">
            <v>BXFD164599</v>
          </cell>
          <cell r="AB3828" t="str">
            <v>Sales call carried out for HMR update</v>
          </cell>
        </row>
        <row r="3829">
          <cell r="A3829">
            <v>45848.946527777778</v>
          </cell>
          <cell r="B3829">
            <v>1530</v>
          </cell>
          <cell r="F3829" t="str">
            <v>CC-01725062</v>
          </cell>
          <cell r="J3829" t="str">
            <v>Sales Call</v>
          </cell>
          <cell r="R3829" t="str">
            <v>BXCD164399</v>
          </cell>
          <cell r="AB3829" t="str">
            <v>Sales call carried out for HMR update</v>
          </cell>
        </row>
        <row r="3830">
          <cell r="A3830">
            <v>45848.942361111112</v>
          </cell>
          <cell r="B3830">
            <v>2700</v>
          </cell>
          <cell r="F3830" t="str">
            <v>CC-01725061</v>
          </cell>
          <cell r="J3830" t="str">
            <v>Sales Call</v>
          </cell>
          <cell r="R3830" t="str">
            <v>BXAD164317</v>
          </cell>
          <cell r="AB3830" t="str">
            <v>Sales call carried out for HMR update</v>
          </cell>
        </row>
        <row r="3831">
          <cell r="A3831">
            <v>45848.938888888886</v>
          </cell>
          <cell r="B3831">
            <v>1610</v>
          </cell>
          <cell r="F3831" t="str">
            <v>CC-01725060</v>
          </cell>
          <cell r="J3831" t="str">
            <v>Sales Call</v>
          </cell>
          <cell r="R3831" t="str">
            <v>BXED122035</v>
          </cell>
          <cell r="AB3831" t="str">
            <v>Sales call carried out for HMR update</v>
          </cell>
        </row>
        <row r="3832">
          <cell r="A3832">
            <v>45848.935416666667</v>
          </cell>
          <cell r="B3832">
            <v>700</v>
          </cell>
          <cell r="F3832" t="str">
            <v>CC-01725059</v>
          </cell>
          <cell r="J3832" t="str">
            <v>Sales Call</v>
          </cell>
          <cell r="R3832" t="str">
            <v>BXBD164381</v>
          </cell>
          <cell r="AB3832" t="str">
            <v>Sales call carried out for HMR update</v>
          </cell>
        </row>
        <row r="3833">
          <cell r="A3833">
            <v>45848.921527777777</v>
          </cell>
          <cell r="B3833">
            <v>800</v>
          </cell>
          <cell r="F3833" t="str">
            <v>CC-01725058</v>
          </cell>
          <cell r="J3833" t="str">
            <v>Sales Call</v>
          </cell>
          <cell r="R3833" t="str">
            <v>BXCD164422</v>
          </cell>
          <cell r="AB3833" t="str">
            <v>Sales call carried out for HMR updated</v>
          </cell>
        </row>
        <row r="3834">
          <cell r="A3834">
            <v>45848.917361111111</v>
          </cell>
          <cell r="B3834">
            <v>1600</v>
          </cell>
          <cell r="F3834" t="str">
            <v>CC-01725057</v>
          </cell>
          <cell r="J3834" t="str">
            <v>Sales Call</v>
          </cell>
          <cell r="R3834" t="str">
            <v>BXBD164357</v>
          </cell>
          <cell r="AB3834" t="str">
            <v>Sales call carried out for HMR update</v>
          </cell>
        </row>
        <row r="3835">
          <cell r="A3835">
            <v>45848.913194444445</v>
          </cell>
          <cell r="B3835">
            <v>3480</v>
          </cell>
          <cell r="F3835" t="str">
            <v>CC-01725056</v>
          </cell>
          <cell r="J3835" t="str">
            <v>Sales Call</v>
          </cell>
          <cell r="R3835" t="str">
            <v>BVHD163331</v>
          </cell>
          <cell r="AB3835" t="str">
            <v>Sales call carried out for HMR update</v>
          </cell>
        </row>
        <row r="3836">
          <cell r="A3836">
            <v>45848.90902777778</v>
          </cell>
          <cell r="B3836">
            <v>275</v>
          </cell>
          <cell r="F3836" t="str">
            <v>CC-01725055</v>
          </cell>
          <cell r="J3836" t="str">
            <v>Sales Call</v>
          </cell>
          <cell r="R3836" t="str">
            <v>BWHD164019</v>
          </cell>
          <cell r="AB3836" t="str">
            <v>Sales call carried out for HMR update</v>
          </cell>
        </row>
        <row r="3837">
          <cell r="A3837">
            <v>45848.905555555553</v>
          </cell>
          <cell r="B3837">
            <v>1860</v>
          </cell>
          <cell r="F3837" t="str">
            <v>CC-01725054</v>
          </cell>
          <cell r="J3837" t="str">
            <v>Sales Call</v>
          </cell>
          <cell r="R3837" t="str">
            <v>BWID231694</v>
          </cell>
          <cell r="AB3837" t="str">
            <v>Sales call carried out for HMR update</v>
          </cell>
        </row>
        <row r="3838">
          <cell r="A3838">
            <v>45848.897916666669</v>
          </cell>
          <cell r="B3838">
            <v>2090</v>
          </cell>
          <cell r="F3838" t="str">
            <v>CC-01725052</v>
          </cell>
          <cell r="J3838" t="str">
            <v>Sales Call</v>
          </cell>
          <cell r="R3838" t="str">
            <v>BXCD164420</v>
          </cell>
          <cell r="AB3838" t="str">
            <v>Sales call carried out for HMR update</v>
          </cell>
        </row>
        <row r="3839">
          <cell r="A3839">
            <v>45848.736805555556</v>
          </cell>
          <cell r="B3839">
            <v>625</v>
          </cell>
          <cell r="F3839" t="str">
            <v>CC-01724950</v>
          </cell>
          <cell r="J3839" t="str">
            <v>Sales Call</v>
          </cell>
          <cell r="R3839" t="str">
            <v>BXCD164464</v>
          </cell>
          <cell r="AB3839" t="str">
            <v>Sales call carried out for HMR update</v>
          </cell>
        </row>
        <row r="3840">
          <cell r="A3840">
            <v>45848.73333333333</v>
          </cell>
          <cell r="B3840">
            <v>1550</v>
          </cell>
          <cell r="F3840" t="str">
            <v>CC-01724937</v>
          </cell>
          <cell r="J3840" t="str">
            <v>Sales Call</v>
          </cell>
          <cell r="R3840" t="str">
            <v>BXAD164301</v>
          </cell>
          <cell r="AB3840" t="str">
            <v>Sales call carried out for HMR update</v>
          </cell>
        </row>
        <row r="3841">
          <cell r="A3841">
            <v>45848.731249999997</v>
          </cell>
          <cell r="B3841">
            <v>1310</v>
          </cell>
          <cell r="F3841" t="str">
            <v>CC-01724927</v>
          </cell>
          <cell r="J3841" t="str">
            <v>Sales Call</v>
          </cell>
          <cell r="R3841" t="str">
            <v>BXAD231957</v>
          </cell>
          <cell r="AB3841" t="str">
            <v>Sales call carried out for HMR update</v>
          </cell>
        </row>
        <row r="3842">
          <cell r="A3842">
            <v>45848.726388888892</v>
          </cell>
          <cell r="B3842">
            <v>300</v>
          </cell>
          <cell r="F3842" t="str">
            <v>CC-01724912</v>
          </cell>
          <cell r="J3842" t="str">
            <v>Sales Call</v>
          </cell>
          <cell r="R3842" t="str">
            <v>BXCD164415</v>
          </cell>
          <cell r="AB3842" t="str">
            <v>Sales call carried out for HMR update</v>
          </cell>
        </row>
        <row r="3843">
          <cell r="A3843">
            <v>45848.72152777778</v>
          </cell>
          <cell r="B3843">
            <v>1760</v>
          </cell>
          <cell r="F3843" t="str">
            <v>CC-01724896</v>
          </cell>
          <cell r="J3843" t="str">
            <v>Sales Call</v>
          </cell>
          <cell r="R3843" t="str">
            <v>BXLD164272</v>
          </cell>
          <cell r="AB3843" t="str">
            <v>Sales call carried out for HMR update</v>
          </cell>
        </row>
        <row r="3844">
          <cell r="A3844">
            <v>45848.719444444447</v>
          </cell>
          <cell r="B3844">
            <v>1630</v>
          </cell>
          <cell r="F3844" t="str">
            <v>CC-01724892</v>
          </cell>
          <cell r="J3844" t="str">
            <v>Sales Call</v>
          </cell>
          <cell r="R3844" t="str">
            <v>BWHD164003</v>
          </cell>
          <cell r="AB3844" t="str">
            <v>Sales call carried out for HMR update</v>
          </cell>
        </row>
        <row r="3845">
          <cell r="A3845">
            <v>45848.71597222222</v>
          </cell>
          <cell r="B3845">
            <v>1670</v>
          </cell>
          <cell r="F3845" t="str">
            <v>CC-01724880</v>
          </cell>
          <cell r="J3845" t="str">
            <v>Sales Call</v>
          </cell>
          <cell r="R3845" t="str">
            <v>BWHD163991</v>
          </cell>
          <cell r="AB3845" t="str">
            <v>Sales call carried out for HMR update</v>
          </cell>
        </row>
        <row r="3846">
          <cell r="A3846">
            <v>45848.676388888889</v>
          </cell>
          <cell r="B3846">
            <v>2030</v>
          </cell>
          <cell r="F3846" t="str">
            <v>CC-01724744</v>
          </cell>
          <cell r="J3846" t="str">
            <v>Sales Call</v>
          </cell>
          <cell r="R3846" t="str">
            <v>BXJD231746</v>
          </cell>
          <cell r="AB3846" t="str">
            <v>Sales call carried out for HMR updated</v>
          </cell>
        </row>
        <row r="3847">
          <cell r="A3847">
            <v>45848.67291666667</v>
          </cell>
          <cell r="B3847">
            <v>2245</v>
          </cell>
          <cell r="F3847" t="str">
            <v>CC-01724735</v>
          </cell>
          <cell r="J3847" t="str">
            <v>Sales Call</v>
          </cell>
          <cell r="R3847" t="str">
            <v>BWID164050</v>
          </cell>
          <cell r="AB3847" t="str">
            <v>Sales call carried out for HMR update</v>
          </cell>
        </row>
        <row r="3848">
          <cell r="A3848">
            <v>45848.669444444444</v>
          </cell>
          <cell r="B3848">
            <v>1835</v>
          </cell>
          <cell r="F3848" t="str">
            <v>CC-01724732</v>
          </cell>
          <cell r="J3848" t="str">
            <v>Sales Call</v>
          </cell>
          <cell r="R3848" t="str">
            <v>BXLD121932</v>
          </cell>
          <cell r="AB3848" t="str">
            <v>Sales call carried out for HMR update</v>
          </cell>
        </row>
        <row r="3849">
          <cell r="A3849">
            <v>45848.667361111111</v>
          </cell>
          <cell r="B3849">
            <v>1530</v>
          </cell>
          <cell r="F3849" t="str">
            <v>CC-01724728</v>
          </cell>
          <cell r="J3849" t="str">
            <v>Sales Call</v>
          </cell>
          <cell r="R3849" t="str">
            <v>BXAD121939</v>
          </cell>
          <cell r="AB3849" t="str">
            <v>Sales call carried out for HMR update</v>
          </cell>
        </row>
        <row r="3850">
          <cell r="A3850">
            <v>45848.664583333331</v>
          </cell>
          <cell r="B3850">
            <v>2055</v>
          </cell>
          <cell r="F3850" t="str">
            <v>CC-01724722</v>
          </cell>
          <cell r="J3850" t="str">
            <v>Sales Call</v>
          </cell>
          <cell r="R3850" t="str">
            <v>BWID231682</v>
          </cell>
          <cell r="AB3850" t="str">
            <v>Sales call carried out for HMR update</v>
          </cell>
        </row>
        <row r="3851">
          <cell r="A3851">
            <v>45848.661111111112</v>
          </cell>
          <cell r="B3851">
            <v>1755</v>
          </cell>
          <cell r="F3851" t="str">
            <v>CC-01724710</v>
          </cell>
          <cell r="J3851" t="str">
            <v>Sales Call</v>
          </cell>
          <cell r="R3851" t="str">
            <v>BXLD164263</v>
          </cell>
          <cell r="AB3851" t="str">
            <v>Sales call carried out for HMR update</v>
          </cell>
        </row>
        <row r="3852">
          <cell r="A3852">
            <v>45848.65902777778</v>
          </cell>
          <cell r="B3852">
            <v>1560</v>
          </cell>
          <cell r="F3852" t="str">
            <v>CC-01724702</v>
          </cell>
          <cell r="J3852" t="str">
            <v>Sales Call</v>
          </cell>
          <cell r="R3852" t="str">
            <v>BXKD164219</v>
          </cell>
          <cell r="AB3852" t="str">
            <v>Sales call carried out for HMR update</v>
          </cell>
        </row>
        <row r="3853">
          <cell r="A3853">
            <v>45848.65625</v>
          </cell>
          <cell r="B3853">
            <v>1430</v>
          </cell>
          <cell r="F3853" t="str">
            <v>CC-01724696</v>
          </cell>
          <cell r="J3853" t="str">
            <v>Sales Call</v>
          </cell>
          <cell r="R3853" t="str">
            <v>BXAD164288</v>
          </cell>
          <cell r="AB3853" t="str">
            <v>Sales call carried out for HMR update</v>
          </cell>
        </row>
        <row r="3854">
          <cell r="A3854">
            <v>45848.654166666667</v>
          </cell>
          <cell r="B3854">
            <v>3695</v>
          </cell>
          <cell r="F3854" t="str">
            <v>CC-01724686</v>
          </cell>
          <cell r="J3854" t="str">
            <v>Sales Call</v>
          </cell>
          <cell r="R3854" t="str">
            <v>BXKD164206</v>
          </cell>
          <cell r="AB3854" t="str">
            <v>Sales call carried out for HMR update</v>
          </cell>
        </row>
        <row r="3855">
          <cell r="A3855">
            <v>45848.650694444441</v>
          </cell>
          <cell r="B3855">
            <v>3300</v>
          </cell>
          <cell r="F3855" t="str">
            <v>CC-01724676</v>
          </cell>
          <cell r="J3855" t="str">
            <v>Sales Call</v>
          </cell>
          <cell r="R3855" t="str">
            <v>BWED163871</v>
          </cell>
          <cell r="AB3855" t="str">
            <v>Sales call carried out for HMR update</v>
          </cell>
        </row>
        <row r="3856">
          <cell r="A3856">
            <v>45848.647916666669</v>
          </cell>
          <cell r="B3856">
            <v>3625</v>
          </cell>
          <cell r="F3856" t="str">
            <v>CC-01724667</v>
          </cell>
          <cell r="J3856" t="str">
            <v>Sales Call</v>
          </cell>
          <cell r="R3856" t="str">
            <v>BWED163867</v>
          </cell>
          <cell r="AB3856" t="str">
            <v>Sales call carried out for HMR update</v>
          </cell>
        </row>
        <row r="3857">
          <cell r="A3857">
            <v>45848.645833333336</v>
          </cell>
          <cell r="B3857">
            <v>1140</v>
          </cell>
          <cell r="F3857" t="str">
            <v>CC-01724661</v>
          </cell>
          <cell r="J3857" t="str">
            <v>Sales Call</v>
          </cell>
          <cell r="R3857" t="str">
            <v>BXLL153793</v>
          </cell>
          <cell r="AB3857" t="str">
            <v>Sales call carried out for HMR update</v>
          </cell>
        </row>
        <row r="3858">
          <cell r="A3858">
            <v>45848.643055555556</v>
          </cell>
          <cell r="B3858">
            <v>2490</v>
          </cell>
          <cell r="F3858" t="str">
            <v>CC-01724649</v>
          </cell>
          <cell r="J3858" t="str">
            <v>Sales Call</v>
          </cell>
          <cell r="R3858" t="str">
            <v>BXKD164199</v>
          </cell>
          <cell r="AB3858" t="str">
            <v>Sales call carried out for HMR update</v>
          </cell>
        </row>
        <row r="3859">
          <cell r="A3859">
            <v>45848.640277777777</v>
          </cell>
          <cell r="B3859">
            <v>510</v>
          </cell>
          <cell r="F3859" t="str">
            <v>CC-01724641</v>
          </cell>
          <cell r="J3859" t="str">
            <v>Sales Call</v>
          </cell>
          <cell r="R3859" t="str">
            <v>BXKD121877</v>
          </cell>
          <cell r="AB3859" t="str">
            <v>Sales call carried out for HMR update</v>
          </cell>
        </row>
        <row r="3860">
          <cell r="A3860">
            <v>45848.637499999997</v>
          </cell>
          <cell r="B3860">
            <v>3830</v>
          </cell>
          <cell r="F3860" t="str">
            <v>CC-01724632</v>
          </cell>
          <cell r="J3860" t="str">
            <v>Sales Call</v>
          </cell>
          <cell r="R3860" t="str">
            <v>BXKD164191</v>
          </cell>
          <cell r="AB3860" t="str">
            <v>Sales call carried out for HMR update</v>
          </cell>
        </row>
        <row r="3861">
          <cell r="A3861">
            <v>45848.634722222225</v>
          </cell>
          <cell r="B3861">
            <v>1440</v>
          </cell>
          <cell r="F3861" t="str">
            <v>CC-01724624</v>
          </cell>
          <cell r="J3861" t="str">
            <v>Sales Call</v>
          </cell>
          <cell r="R3861" t="str">
            <v>BXKD164166</v>
          </cell>
          <cell r="AB3861" t="str">
            <v>Sales call carried out for HMR update</v>
          </cell>
        </row>
        <row r="3862">
          <cell r="A3862">
            <v>45848.630555555559</v>
          </cell>
          <cell r="B3862">
            <v>2625</v>
          </cell>
          <cell r="F3862" t="str">
            <v>CC-01724604</v>
          </cell>
          <cell r="J3862" t="str">
            <v>Sales Call</v>
          </cell>
          <cell r="R3862" t="str">
            <v>BWID164096</v>
          </cell>
          <cell r="AB3862" t="str">
            <v>Sales call carried out for HMR update</v>
          </cell>
        </row>
        <row r="3863">
          <cell r="A3863">
            <v>45848.627083333333</v>
          </cell>
          <cell r="B3863">
            <v>210</v>
          </cell>
          <cell r="F3863" t="str">
            <v>CC-01724590</v>
          </cell>
          <cell r="J3863" t="str">
            <v>Sales Call</v>
          </cell>
          <cell r="R3863" t="str">
            <v>BXKS035317</v>
          </cell>
          <cell r="AB3863" t="str">
            <v>Sales call carried out for HMR update</v>
          </cell>
        </row>
        <row r="3864">
          <cell r="A3864">
            <v>45848.624305555553</v>
          </cell>
          <cell r="B3864">
            <v>1200</v>
          </cell>
          <cell r="F3864" t="str">
            <v>CC-01724585</v>
          </cell>
          <cell r="J3864" t="str">
            <v>Sales Call</v>
          </cell>
          <cell r="R3864" t="str">
            <v>BXKD164174</v>
          </cell>
          <cell r="AB3864" t="str">
            <v>Sales call carried out for HMR update</v>
          </cell>
        </row>
        <row r="3865">
          <cell r="A3865">
            <v>45848.62222222222</v>
          </cell>
          <cell r="B3865">
            <v>190</v>
          </cell>
          <cell r="F3865" t="str">
            <v>CC-01724578</v>
          </cell>
          <cell r="J3865" t="str">
            <v>Sales Call</v>
          </cell>
          <cell r="R3865" t="str">
            <v>BXJD121862</v>
          </cell>
          <cell r="AB3865" t="str">
            <v>Sales call carried out for HMR update</v>
          </cell>
        </row>
        <row r="3866">
          <cell r="A3866">
            <v>45848.620138888888</v>
          </cell>
          <cell r="B3866">
            <v>260</v>
          </cell>
          <cell r="F3866" t="str">
            <v>CC-01724570</v>
          </cell>
          <cell r="J3866" t="str">
            <v>Sales Call</v>
          </cell>
          <cell r="R3866" t="str">
            <v>BXKD231832</v>
          </cell>
          <cell r="AB3866" t="str">
            <v>Sales call carried out for HMR update</v>
          </cell>
        </row>
        <row r="3867">
          <cell r="A3867">
            <v>45848.618055555555</v>
          </cell>
          <cell r="B3867">
            <v>1860</v>
          </cell>
          <cell r="F3867" t="str">
            <v>CC-01724566</v>
          </cell>
          <cell r="J3867" t="str">
            <v>Sales Call</v>
          </cell>
          <cell r="R3867" t="str">
            <v>BWHD164039</v>
          </cell>
          <cell r="AB3867" t="str">
            <v>Sales call carried out for HMR update</v>
          </cell>
        </row>
        <row r="3868">
          <cell r="A3868">
            <v>45848.615277777775</v>
          </cell>
          <cell r="B3868">
            <v>2740</v>
          </cell>
          <cell r="F3868" t="str">
            <v>CC-01724563</v>
          </cell>
          <cell r="J3868" t="str">
            <v>Sales Call</v>
          </cell>
          <cell r="R3868" t="str">
            <v>BXJD164132</v>
          </cell>
          <cell r="AB3868" t="str">
            <v>Sales call carried out for HMR update</v>
          </cell>
        </row>
        <row r="3869">
          <cell r="A3869">
            <v>45848.609027777777</v>
          </cell>
          <cell r="B3869">
            <v>21604</v>
          </cell>
          <cell r="F3869" t="str">
            <v>CC-01724540</v>
          </cell>
          <cell r="J3869" t="str">
            <v>General Service</v>
          </cell>
          <cell r="R3869" t="str">
            <v>BVGF111615</v>
          </cell>
          <cell r="AB3869" t="str">
            <v>We visited site and change oil and Separator after than start and check unit running well condition at the same.</v>
          </cell>
        </row>
        <row r="3870">
          <cell r="A3870">
            <v>45848.60833333333</v>
          </cell>
          <cell r="B3870">
            <v>20329</v>
          </cell>
          <cell r="F3870" t="str">
            <v>CC-01724536</v>
          </cell>
          <cell r="J3870" t="str">
            <v>General Service</v>
          </cell>
          <cell r="R3870" t="str">
            <v>BVGF111611</v>
          </cell>
          <cell r="AB3870" t="str">
            <v>We visited site and change oil and air oil separator.</v>
          </cell>
        </row>
        <row r="3871">
          <cell r="A3871">
            <v>45848.546527777777</v>
          </cell>
          <cell r="B3871">
            <v>7708</v>
          </cell>
          <cell r="F3871" t="str">
            <v>CC-01724379</v>
          </cell>
          <cell r="J3871" t="str">
            <v>General Service</v>
          </cell>
          <cell r="R3871" t="str">
            <v>BVDS039458</v>
          </cell>
          <cell r="AB3871" t="str">
            <v>Today we attend the customer site for general visit so we change parts during service that compressor running ok but service due</v>
          </cell>
        </row>
        <row r="3872">
          <cell r="A3872">
            <v>45848.54583333333</v>
          </cell>
          <cell r="B3872">
            <v>32068</v>
          </cell>
          <cell r="F3872" t="str">
            <v>CC-01724377</v>
          </cell>
          <cell r="J3872" t="str">
            <v>General Service</v>
          </cell>
          <cell r="R3872" t="str">
            <v>BQBS033819</v>
          </cell>
          <cell r="AB3872" t="str">
            <v>Today we attend the customer site for general visit so we change parts during service that compressor running ok but service due</v>
          </cell>
        </row>
        <row r="3873">
          <cell r="A3873">
            <v>45848.491666666669</v>
          </cell>
          <cell r="B3873">
            <v>2960</v>
          </cell>
          <cell r="F3873" t="str">
            <v>CC-01724164</v>
          </cell>
          <cell r="J3873" t="str">
            <v>Sales Call</v>
          </cell>
          <cell r="R3873" t="str">
            <v>BXJD164130</v>
          </cell>
          <cell r="AB3873" t="str">
            <v>Sales call carried out for HMR update</v>
          </cell>
        </row>
        <row r="3874">
          <cell r="A3874">
            <v>45848.489583333336</v>
          </cell>
          <cell r="B3874">
            <v>310</v>
          </cell>
          <cell r="F3874" t="str">
            <v>CC-01724156</v>
          </cell>
          <cell r="J3874" t="str">
            <v>Sales Call</v>
          </cell>
          <cell r="R3874" t="str">
            <v>BXKD231814</v>
          </cell>
          <cell r="AB3874" t="str">
            <v>Sales call carried out for HMR update</v>
          </cell>
        </row>
        <row r="3875">
          <cell r="A3875">
            <v>45848.487500000003</v>
          </cell>
          <cell r="B3875">
            <v>330</v>
          </cell>
          <cell r="F3875" t="str">
            <v>CC-01724148</v>
          </cell>
          <cell r="J3875" t="str">
            <v>Sales Call</v>
          </cell>
          <cell r="R3875" t="str">
            <v>BXKD121881</v>
          </cell>
          <cell r="AB3875" t="str">
            <v>Sales call carried out for HMR update</v>
          </cell>
        </row>
        <row r="3876">
          <cell r="A3876">
            <v>45848.484722222223</v>
          </cell>
          <cell r="B3876">
            <v>2910</v>
          </cell>
          <cell r="F3876" t="str">
            <v>CC-01724137</v>
          </cell>
          <cell r="J3876" t="str">
            <v>Sales Call</v>
          </cell>
          <cell r="R3876" t="str">
            <v>BXJD164143</v>
          </cell>
          <cell r="AB3876" t="str">
            <v>Sales call carried out for HMR update</v>
          </cell>
        </row>
        <row r="3877">
          <cell r="A3877">
            <v>45848.482638888891</v>
          </cell>
          <cell r="B3877">
            <v>1215</v>
          </cell>
          <cell r="F3877" t="str">
            <v>CC-01724135</v>
          </cell>
          <cell r="J3877" t="str">
            <v>Sales Call</v>
          </cell>
          <cell r="R3877" t="str">
            <v>BXJD121872</v>
          </cell>
          <cell r="AB3877" t="str">
            <v>Sales call carried out for HMR update</v>
          </cell>
        </row>
        <row r="3878">
          <cell r="A3878">
            <v>45848.478472222225</v>
          </cell>
          <cell r="B3878">
            <v>1105</v>
          </cell>
          <cell r="F3878" t="str">
            <v>CC-01724122</v>
          </cell>
          <cell r="J3878" t="str">
            <v>Sales Call</v>
          </cell>
          <cell r="R3878" t="str">
            <v>BWID164076</v>
          </cell>
          <cell r="AB3878" t="str">
            <v>Sales call carried out for HMR update</v>
          </cell>
        </row>
        <row r="3879">
          <cell r="A3879">
            <v>45848.474999999999</v>
          </cell>
          <cell r="B3879">
            <v>860</v>
          </cell>
          <cell r="F3879" t="str">
            <v>CC-01724117</v>
          </cell>
          <cell r="J3879" t="str">
            <v>Sales Call</v>
          </cell>
          <cell r="R3879" t="str">
            <v>BWID164091</v>
          </cell>
          <cell r="AB3879" t="str">
            <v>Sales call carried out for HMR update</v>
          </cell>
        </row>
        <row r="3880">
          <cell r="A3880">
            <v>45848.47152777778</v>
          </cell>
          <cell r="B3880">
            <v>3140</v>
          </cell>
          <cell r="F3880" t="str">
            <v>CC-01724099</v>
          </cell>
          <cell r="J3880" t="str">
            <v>Sales Call</v>
          </cell>
          <cell r="R3880" t="str">
            <v>BWID164054</v>
          </cell>
          <cell r="AB3880" t="str">
            <v>Sales call carried out for HMR update</v>
          </cell>
        </row>
        <row r="3881">
          <cell r="A3881">
            <v>45848.468055555553</v>
          </cell>
          <cell r="B3881">
            <v>4210</v>
          </cell>
          <cell r="F3881" t="str">
            <v>CC-01724082</v>
          </cell>
          <cell r="J3881" t="str">
            <v>Sales Call</v>
          </cell>
          <cell r="R3881" t="str">
            <v>BWED163889</v>
          </cell>
          <cell r="AB3881" t="str">
            <v>Sales call carried out for HMR update</v>
          </cell>
        </row>
        <row r="3882">
          <cell r="A3882">
            <v>45848.461111111108</v>
          </cell>
          <cell r="B3882">
            <v>1090</v>
          </cell>
          <cell r="F3882" t="str">
            <v>CC-01724061</v>
          </cell>
          <cell r="J3882" t="str">
            <v>Sales Call</v>
          </cell>
          <cell r="R3882" t="str">
            <v>BWID164086</v>
          </cell>
          <cell r="AB3882" t="str">
            <v>Sales call carried out for HMR update</v>
          </cell>
        </row>
        <row r="3883">
          <cell r="A3883">
            <v>45848.450694444444</v>
          </cell>
          <cell r="B3883">
            <v>9316</v>
          </cell>
          <cell r="F3883" t="str">
            <v>CC-01724031</v>
          </cell>
          <cell r="J3883" t="str">
            <v>Schedule Service</v>
          </cell>
          <cell r="R3883" t="str">
            <v>BUFD162814</v>
          </cell>
          <cell r="AB3883" t="str">
            <v>Attend the site for schedule service so drain oil fromtank and drain oil from cooler total 37 liters oil drain. Then change air filter for compressor and engine both side, change oil filter change 40 liters ELGI airlube plus oil. Then start the unit found running ok.</v>
          </cell>
        </row>
        <row r="3884">
          <cell r="A3884">
            <v>45847.692361111112</v>
          </cell>
          <cell r="B3884">
            <v>2035</v>
          </cell>
          <cell r="F3884" t="str">
            <v>CC-01723493</v>
          </cell>
          <cell r="J3884" t="str">
            <v>Sales Call</v>
          </cell>
          <cell r="R3884" t="str">
            <v>BWID220970</v>
          </cell>
          <cell r="AB3884" t="str">
            <v>Sales call carried out for HMR update</v>
          </cell>
        </row>
        <row r="3885">
          <cell r="A3885">
            <v>45847.688888888886</v>
          </cell>
          <cell r="B3885">
            <v>5065</v>
          </cell>
          <cell r="F3885" t="str">
            <v>CC-01723485</v>
          </cell>
          <cell r="J3885" t="str">
            <v>Sales Call</v>
          </cell>
          <cell r="R3885" t="str">
            <v>BWHD231642</v>
          </cell>
          <cell r="AB3885" t="str">
            <v>Sales call carried out for HMR update</v>
          </cell>
        </row>
        <row r="3886">
          <cell r="A3886">
            <v>45847.686111111114</v>
          </cell>
          <cell r="B3886">
            <v>3740</v>
          </cell>
          <cell r="F3886" t="str">
            <v>CC-01723477</v>
          </cell>
          <cell r="J3886" t="str">
            <v>Sales Call</v>
          </cell>
          <cell r="R3886" t="str">
            <v>BWHD164004</v>
          </cell>
          <cell r="AB3886" t="str">
            <v>Sales call carried out for HMR update</v>
          </cell>
        </row>
        <row r="3887">
          <cell r="A3887">
            <v>45847.681944444441</v>
          </cell>
          <cell r="B3887">
            <v>1580</v>
          </cell>
          <cell r="F3887" t="str">
            <v>CC-01723461</v>
          </cell>
          <cell r="J3887" t="str">
            <v>Sales Call</v>
          </cell>
          <cell r="R3887" t="str">
            <v>BWFD163931</v>
          </cell>
          <cell r="AB3887" t="str">
            <v>Sales call carried out for HMR update</v>
          </cell>
        </row>
        <row r="3888">
          <cell r="A3888">
            <v>45847.679861111108</v>
          </cell>
          <cell r="B3888">
            <v>3450</v>
          </cell>
          <cell r="F3888" t="str">
            <v>CC-01723448</v>
          </cell>
          <cell r="J3888" t="str">
            <v>Sales Call</v>
          </cell>
          <cell r="R3888" t="str">
            <v>BWHD164015</v>
          </cell>
          <cell r="AB3888" t="str">
            <v>Sales call carried out for HMR update</v>
          </cell>
        </row>
        <row r="3889">
          <cell r="A3889">
            <v>45847.676388888889</v>
          </cell>
          <cell r="B3889">
            <v>2300</v>
          </cell>
          <cell r="F3889" t="str">
            <v>CC-01723427</v>
          </cell>
          <cell r="J3889" t="str">
            <v>Sales Call</v>
          </cell>
          <cell r="R3889" t="str">
            <v>BWFD163947</v>
          </cell>
          <cell r="AB3889" t="str">
            <v>Sales call carried out for HMR update</v>
          </cell>
        </row>
        <row r="3890">
          <cell r="A3890">
            <v>45847.673611111109</v>
          </cell>
          <cell r="B3890">
            <v>1180</v>
          </cell>
          <cell r="F3890" t="str">
            <v>CC-01723415</v>
          </cell>
          <cell r="J3890" t="str">
            <v>Sales Call</v>
          </cell>
          <cell r="R3890" t="str">
            <v>BWFD163937</v>
          </cell>
          <cell r="AB3890" t="str">
            <v>Sales call carried out for HMR update</v>
          </cell>
        </row>
        <row r="3891">
          <cell r="A3891">
            <v>45847.670138888891</v>
          </cell>
          <cell r="B3891">
            <v>3550</v>
          </cell>
          <cell r="F3891" t="str">
            <v>CC-01723408</v>
          </cell>
          <cell r="J3891" t="str">
            <v>Sales Call</v>
          </cell>
          <cell r="R3891" t="str">
            <v>BWFD163940</v>
          </cell>
          <cell r="AB3891" t="str">
            <v>Sales call carried out for HMR update</v>
          </cell>
        </row>
        <row r="3892">
          <cell r="A3892">
            <v>45847.666666666664</v>
          </cell>
          <cell r="B3892">
            <v>3780</v>
          </cell>
          <cell r="F3892" t="str">
            <v>CC-01723395</v>
          </cell>
          <cell r="J3892" t="str">
            <v>Sales Call</v>
          </cell>
          <cell r="R3892" t="str">
            <v>BWED163893</v>
          </cell>
          <cell r="AB3892" t="str">
            <v>Sales call carried out for HMR update</v>
          </cell>
        </row>
        <row r="3893">
          <cell r="A3893">
            <v>45847.663888888892</v>
          </cell>
          <cell r="B3893">
            <v>2690</v>
          </cell>
          <cell r="F3893" t="str">
            <v>CC-01723389</v>
          </cell>
          <cell r="J3893" t="str">
            <v>Sales Call</v>
          </cell>
          <cell r="R3893" t="str">
            <v>BWGD163984</v>
          </cell>
          <cell r="AB3893" t="str">
            <v>Sales call carried out for HMR update</v>
          </cell>
        </row>
        <row r="3894">
          <cell r="A3894">
            <v>45847.661805555559</v>
          </cell>
          <cell r="B3894">
            <v>1290</v>
          </cell>
          <cell r="F3894" t="str">
            <v>CC-01723381</v>
          </cell>
          <cell r="J3894" t="str">
            <v>Sales Call</v>
          </cell>
          <cell r="R3894" t="str">
            <v>BWFD121755</v>
          </cell>
          <cell r="AB3894" t="str">
            <v>Sales call carried out for HMR update</v>
          </cell>
        </row>
        <row r="3895">
          <cell r="A3895">
            <v>45847.65902777778</v>
          </cell>
          <cell r="B3895">
            <v>1700</v>
          </cell>
          <cell r="F3895" t="str">
            <v>CC-01723375</v>
          </cell>
          <cell r="J3895" t="str">
            <v>Sales Call</v>
          </cell>
          <cell r="R3895" t="str">
            <v>BWLS031915</v>
          </cell>
          <cell r="AB3895" t="str">
            <v>Sales call carried out for HMR update</v>
          </cell>
        </row>
        <row r="3896">
          <cell r="A3896">
            <v>45847.656944444447</v>
          </cell>
          <cell r="B3896">
            <v>4270</v>
          </cell>
          <cell r="F3896" t="str">
            <v>CC-01723369</v>
          </cell>
          <cell r="J3896" t="str">
            <v>Sales Call</v>
          </cell>
          <cell r="R3896" t="str">
            <v>BWLD231334</v>
          </cell>
          <cell r="AB3896" t="str">
            <v>Sales call carried out for HMR update</v>
          </cell>
        </row>
        <row r="3897">
          <cell r="A3897">
            <v>45847.654861111114</v>
          </cell>
          <cell r="B3897">
            <v>4415</v>
          </cell>
          <cell r="F3897" t="str">
            <v>CC-01723363</v>
          </cell>
          <cell r="J3897" t="str">
            <v>Sales Call</v>
          </cell>
          <cell r="R3897" t="str">
            <v>BWLD231345</v>
          </cell>
          <cell r="AB3897" t="str">
            <v>Sales call carried out for HMR update</v>
          </cell>
        </row>
        <row r="3898">
          <cell r="A3898">
            <v>45847.652777777781</v>
          </cell>
          <cell r="B3898">
            <v>1770</v>
          </cell>
          <cell r="F3898" t="str">
            <v>CC-01723356</v>
          </cell>
          <cell r="J3898" t="str">
            <v>Sales Call</v>
          </cell>
          <cell r="R3898" t="str">
            <v>BWCD121690</v>
          </cell>
          <cell r="AB3898" t="str">
            <v>Sales call carried out for HMR update</v>
          </cell>
        </row>
        <row r="3899">
          <cell r="A3899">
            <v>45847.65</v>
          </cell>
          <cell r="B3899">
            <v>3190</v>
          </cell>
          <cell r="F3899" t="str">
            <v>CC-01723346</v>
          </cell>
          <cell r="J3899" t="str">
            <v>Sales Call</v>
          </cell>
          <cell r="R3899" t="str">
            <v>BVIL161084</v>
          </cell>
          <cell r="AB3899" t="str">
            <v>Sales call carried out for HMR update</v>
          </cell>
        </row>
        <row r="3900">
          <cell r="A3900">
            <v>45847.647916666669</v>
          </cell>
          <cell r="B3900">
            <v>660</v>
          </cell>
          <cell r="F3900" t="str">
            <v>CC-01723335</v>
          </cell>
          <cell r="J3900" t="str">
            <v>Sales Call</v>
          </cell>
          <cell r="R3900" t="str">
            <v>BVID163429</v>
          </cell>
          <cell r="AB3900" t="str">
            <v>Sales call carried out for HMR update</v>
          </cell>
        </row>
        <row r="3901">
          <cell r="A3901">
            <v>45847.645138888889</v>
          </cell>
          <cell r="B3901">
            <v>4340</v>
          </cell>
          <cell r="F3901" t="str">
            <v>CC-01723317</v>
          </cell>
          <cell r="J3901" t="str">
            <v>Sales Call</v>
          </cell>
          <cell r="R3901" t="str">
            <v>BVGD121497</v>
          </cell>
          <cell r="AB3901" t="str">
            <v>Sales call carried out for HMR update</v>
          </cell>
        </row>
        <row r="3902">
          <cell r="A3902">
            <v>45847.63958333333</v>
          </cell>
          <cell r="B3902">
            <v>980</v>
          </cell>
          <cell r="F3902" t="str">
            <v>CC-01723299</v>
          </cell>
          <cell r="J3902" t="str">
            <v>Sales Call</v>
          </cell>
          <cell r="R3902" t="str">
            <v>BWLD163588</v>
          </cell>
          <cell r="AB3902" t="str">
            <v>Sales call carried out for HMR update</v>
          </cell>
        </row>
        <row r="3903">
          <cell r="A3903">
            <v>45847.621527777781</v>
          </cell>
          <cell r="B3903">
            <v>3844</v>
          </cell>
          <cell r="F3903" t="str">
            <v>CC-01723229</v>
          </cell>
          <cell r="J3903" t="str">
            <v>Sales Call</v>
          </cell>
          <cell r="R3903" t="str">
            <v>BVGD163301</v>
          </cell>
          <cell r="AB3903" t="str">
            <v>Sales call carried out for HMR update</v>
          </cell>
        </row>
        <row r="3904">
          <cell r="A3904">
            <v>45847.618055555555</v>
          </cell>
          <cell r="B3904">
            <v>1655</v>
          </cell>
          <cell r="F3904" t="str">
            <v>CC-01723216</v>
          </cell>
          <cell r="J3904" t="str">
            <v>Sales Call</v>
          </cell>
          <cell r="R3904" t="str">
            <v>BWJD163502</v>
          </cell>
          <cell r="AB3904" t="str">
            <v>Sales call carried out for HMR update</v>
          </cell>
        </row>
        <row r="3905">
          <cell r="A3905">
            <v>45847.611805555556</v>
          </cell>
          <cell r="B3905">
            <v>5085</v>
          </cell>
          <cell r="F3905" t="str">
            <v>CC-01723204</v>
          </cell>
          <cell r="J3905" t="str">
            <v>Sales Call</v>
          </cell>
          <cell r="R3905" t="str">
            <v>BVHD163388</v>
          </cell>
          <cell r="AB3905" t="str">
            <v>Sales call carried out for HMR update</v>
          </cell>
        </row>
        <row r="3906">
          <cell r="A3906">
            <v>45847.609027777777</v>
          </cell>
          <cell r="B3906">
            <v>6930</v>
          </cell>
          <cell r="F3906" t="str">
            <v>CC-01723197</v>
          </cell>
          <cell r="J3906" t="str">
            <v>Sales Call</v>
          </cell>
          <cell r="R3906" t="str">
            <v>BRJD160605</v>
          </cell>
          <cell r="AB3906" t="str">
            <v>Sales call carried out for HMR update</v>
          </cell>
        </row>
        <row r="3907">
          <cell r="A3907">
            <v>45847.604166666664</v>
          </cell>
          <cell r="B3907">
            <v>5710</v>
          </cell>
          <cell r="F3907" t="str">
            <v>CC-01723181</v>
          </cell>
          <cell r="J3907" t="str">
            <v>Sales Call</v>
          </cell>
          <cell r="R3907" t="str">
            <v>BQCD160098</v>
          </cell>
          <cell r="AB3907" t="str">
            <v>Sales call carried out for HMR update</v>
          </cell>
        </row>
        <row r="3908">
          <cell r="A3908">
            <v>45847.601388888892</v>
          </cell>
          <cell r="B3908">
            <v>6815</v>
          </cell>
          <cell r="F3908" t="str">
            <v>CC-01723172</v>
          </cell>
          <cell r="J3908" t="str">
            <v>Sales Call</v>
          </cell>
          <cell r="R3908" t="str">
            <v>BRGD161212</v>
          </cell>
          <cell r="AB3908" t="str">
            <v>Sales call carried out for HMR update</v>
          </cell>
        </row>
        <row r="3909">
          <cell r="A3909">
            <v>45847.598611111112</v>
          </cell>
          <cell r="B3909">
            <v>1765</v>
          </cell>
          <cell r="F3909" t="str">
            <v>CC-01723163</v>
          </cell>
          <cell r="J3909" t="str">
            <v>Sales Call</v>
          </cell>
          <cell r="R3909" t="str">
            <v>BWBD163707</v>
          </cell>
          <cell r="AB3909" t="str">
            <v>Sales call carried out for HMR update</v>
          </cell>
        </row>
        <row r="3910">
          <cell r="A3910">
            <v>45847.595833333333</v>
          </cell>
          <cell r="B3910">
            <v>2035</v>
          </cell>
          <cell r="F3910" t="str">
            <v>CC-01723156</v>
          </cell>
          <cell r="J3910" t="str">
            <v>Sales Call</v>
          </cell>
          <cell r="R3910" t="str">
            <v>BWLD163608</v>
          </cell>
          <cell r="AB3910" t="str">
            <v>Sales call carried out for HMR update</v>
          </cell>
        </row>
        <row r="3911">
          <cell r="A3911">
            <v>45847.593055555553</v>
          </cell>
          <cell r="B3911">
            <v>4435</v>
          </cell>
          <cell r="F3911" t="str">
            <v>CC-01723146</v>
          </cell>
          <cell r="J3911" t="str">
            <v>Sales Call</v>
          </cell>
          <cell r="R3911" t="str">
            <v>BWAD163680</v>
          </cell>
          <cell r="AB3911" t="str">
            <v>Sales call carried out for HMR update</v>
          </cell>
        </row>
        <row r="3912">
          <cell r="A3912">
            <v>45847.59097222222</v>
          </cell>
          <cell r="B3912">
            <v>0</v>
          </cell>
          <cell r="F3912" t="str">
            <v>CC-01723141</v>
          </cell>
          <cell r="J3912" t="str">
            <v>Complaint - Breakdown</v>
          </cell>
          <cell r="R3912"/>
          <cell r="AB3912" t="str">
            <v>The customer is not responding . We have mailed to ccs to provide alternate contact no. 09/07/25. Parts &amp; Service charges quotation shared with customer waiting for approval 16-07-2025</v>
          </cell>
        </row>
        <row r="3913">
          <cell r="A3913">
            <v>45847.590277777781</v>
          </cell>
          <cell r="B3913">
            <v>6375</v>
          </cell>
          <cell r="F3913" t="str">
            <v>CC-01723137</v>
          </cell>
          <cell r="J3913" t="str">
            <v>Sales Call</v>
          </cell>
          <cell r="R3913" t="str">
            <v>BVED163244</v>
          </cell>
          <cell r="AB3913" t="str">
            <v>Sales call carried out for HMR update</v>
          </cell>
        </row>
        <row r="3914">
          <cell r="A3914">
            <v>45847.588888888888</v>
          </cell>
          <cell r="B3914">
            <v>3977</v>
          </cell>
          <cell r="F3914" t="str">
            <v>CC-01723135</v>
          </cell>
          <cell r="J3914" t="str">
            <v>Schedule Service</v>
          </cell>
          <cell r="R3914" t="str">
            <v>BWAD163674</v>
          </cell>
          <cell r="AB3914" t="str">
            <v>Attend the site for schedule service so drain oil fromtank and drain oil from cooler total 38 liters oil drain. Then change air filter for compressor and engine both side, change oil filter change 40 liters ELGI airlube plus oil. Then start the unit found running ok.</v>
          </cell>
        </row>
        <row r="3915">
          <cell r="A3915">
            <v>45847.585416666669</v>
          </cell>
          <cell r="B3915">
            <v>4560</v>
          </cell>
          <cell r="F3915" t="str">
            <v>CC-01723133</v>
          </cell>
          <cell r="J3915" t="str">
            <v>Sales Call</v>
          </cell>
          <cell r="R3915" t="str">
            <v>BWKD163543</v>
          </cell>
          <cell r="AB3915" t="str">
            <v>Sales call carried out for HMR update</v>
          </cell>
        </row>
        <row r="3916">
          <cell r="A3916">
            <v>45847.582638888889</v>
          </cell>
          <cell r="B3916">
            <v>2915</v>
          </cell>
          <cell r="F3916" t="str">
            <v>CC-01723125</v>
          </cell>
          <cell r="J3916" t="str">
            <v>Sales Call</v>
          </cell>
          <cell r="R3916" t="str">
            <v>BWKD163512</v>
          </cell>
          <cell r="AB3916" t="str">
            <v>Sales call carried out for HMR update</v>
          </cell>
        </row>
        <row r="3917">
          <cell r="A3917">
            <v>45847.578472222223</v>
          </cell>
          <cell r="B3917">
            <v>4000</v>
          </cell>
          <cell r="F3917" t="str">
            <v>CC-01723111</v>
          </cell>
          <cell r="J3917" t="str">
            <v>Sales Call</v>
          </cell>
          <cell r="R3917" t="str">
            <v>BVFD163261</v>
          </cell>
          <cell r="AB3917" t="str">
            <v>Sales call carried out for HMR update</v>
          </cell>
        </row>
        <row r="3918">
          <cell r="A3918">
            <v>45847.575694444444</v>
          </cell>
          <cell r="B3918">
            <v>4215</v>
          </cell>
          <cell r="F3918" t="str">
            <v>CC-01723099</v>
          </cell>
          <cell r="J3918" t="str">
            <v>Sales Call</v>
          </cell>
          <cell r="R3918" t="str">
            <v>BVGD163308</v>
          </cell>
          <cell r="AB3918" t="str">
            <v>Sales call carried out for HMR update</v>
          </cell>
        </row>
        <row r="3919">
          <cell r="A3919">
            <v>45847.570833333331</v>
          </cell>
          <cell r="B3919">
            <v>3020</v>
          </cell>
          <cell r="F3919" t="str">
            <v>CC-01723086</v>
          </cell>
          <cell r="J3919" t="str">
            <v>Sales Call</v>
          </cell>
          <cell r="R3919" t="str">
            <v>BVHD163336</v>
          </cell>
          <cell r="AB3919" t="str">
            <v>Sales call carried out for HMR update</v>
          </cell>
        </row>
        <row r="3920">
          <cell r="A3920">
            <v>45847.486805555556</v>
          </cell>
          <cell r="B3920">
            <v>935</v>
          </cell>
          <cell r="F3920" t="str">
            <v>CC-01722799</v>
          </cell>
          <cell r="J3920" t="str">
            <v>Field Campaign</v>
          </cell>
          <cell r="R3920" t="str">
            <v>BXHS038093</v>
          </cell>
          <cell r="AB3920" t="str">
            <v>A field campaign call has been successfully logged to address the change of the KIT-ELGI GSM GW FOR NIII, identified by the reference number A880000,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3921">
          <cell r="A3921">
            <v>45847.48541666667</v>
          </cell>
          <cell r="B3921">
            <v>0</v>
          </cell>
          <cell r="F3921" t="str">
            <v>CC-01722796</v>
          </cell>
          <cell r="J3921" t="str">
            <v>Field Campaign</v>
          </cell>
          <cell r="R3921" t="str">
            <v>BXBS036231</v>
          </cell>
          <cell r="AB3921"/>
        </row>
        <row r="3922">
          <cell r="A3922">
            <v>45847.484722222223</v>
          </cell>
          <cell r="B3922">
            <v>0</v>
          </cell>
          <cell r="F3922" t="str">
            <v>CC-01722784</v>
          </cell>
          <cell r="J3922" t="str">
            <v>Field Campaign</v>
          </cell>
          <cell r="R3922" t="str">
            <v>BXGS043540</v>
          </cell>
          <cell r="AB3922"/>
        </row>
        <row r="3923">
          <cell r="A3923">
            <v>45847.460416666669</v>
          </cell>
          <cell r="B3923">
            <v>5058</v>
          </cell>
          <cell r="F3923" t="str">
            <v>CC-01722718</v>
          </cell>
          <cell r="J3923" t="str">
            <v>Schedule Service</v>
          </cell>
          <cell r="R3923" t="str">
            <v>BXHS037937</v>
          </cell>
          <cell r="AB3923" t="str">
            <v>Attend the site for scheduled service so change air filter, oil filter and pre filter. Then start the unit found running ok.</v>
          </cell>
        </row>
        <row r="3924">
          <cell r="A3924">
            <v>45847.302083333336</v>
          </cell>
          <cell r="B3924">
            <v>23049</v>
          </cell>
          <cell r="F3924" t="str">
            <v>CC-01722487</v>
          </cell>
          <cell r="J3924" t="str">
            <v>Schedule Service - AMC</v>
          </cell>
          <cell r="R3924" t="str">
            <v>BUES034926</v>
          </cell>
          <cell r="AB3924" t="str">
            <v>AMC visit carried out</v>
          </cell>
        </row>
        <row r="3925">
          <cell r="A3925">
            <v>45846.622916666667</v>
          </cell>
          <cell r="B3925">
            <v>48940</v>
          </cell>
          <cell r="F3925" t="str">
            <v>CC-01721736</v>
          </cell>
          <cell r="J3925" t="str">
            <v>Complaint - Running With Problem</v>
          </cell>
          <cell r="R3925" t="str">
            <v>GOBF110094</v>
          </cell>
          <cell r="AB3925" t="str">
            <v>We visited site check and found unit tripping in reverse rotation because reverse rotation switch not working properly so we changed it after than start and check unit running well condition.</v>
          </cell>
        </row>
        <row r="3926">
          <cell r="A3926">
            <v>45846.597222222219</v>
          </cell>
          <cell r="B3926">
            <v>3215</v>
          </cell>
          <cell r="F3926" t="str">
            <v>CC-01721661</v>
          </cell>
          <cell r="J3926" t="str">
            <v>Sales Call</v>
          </cell>
          <cell r="R3926" t="str">
            <v>BVHD163366</v>
          </cell>
          <cell r="AB3926" t="str">
            <v>Sales call carried out for HMR update</v>
          </cell>
        </row>
        <row r="3927">
          <cell r="A3927">
            <v>45846.586111111108</v>
          </cell>
          <cell r="B3927">
            <v>5555</v>
          </cell>
          <cell r="F3927" t="str">
            <v>CC-01721645</v>
          </cell>
          <cell r="J3927" t="str">
            <v>Sales Call</v>
          </cell>
          <cell r="R3927" t="str">
            <v>BUKD162491</v>
          </cell>
          <cell r="AB3927" t="str">
            <v>Sales call carried out for HMR update</v>
          </cell>
        </row>
        <row r="3928">
          <cell r="A3928">
            <v>45846.583333333336</v>
          </cell>
          <cell r="B3928">
            <v>6185</v>
          </cell>
          <cell r="F3928" t="str">
            <v>CC-01721637</v>
          </cell>
          <cell r="J3928" t="str">
            <v>Sales Call</v>
          </cell>
          <cell r="R3928" t="str">
            <v>BUKD162500</v>
          </cell>
          <cell r="AB3928" t="str">
            <v>Sales call carried out for HMR update</v>
          </cell>
        </row>
        <row r="3929">
          <cell r="A3929">
            <v>45846.580555555556</v>
          </cell>
          <cell r="B3929">
            <v>5600</v>
          </cell>
          <cell r="F3929" t="str">
            <v>CC-01721627</v>
          </cell>
          <cell r="J3929" t="str">
            <v>Sales Call</v>
          </cell>
          <cell r="R3929" t="str">
            <v>BQKD200046</v>
          </cell>
          <cell r="AB3929" t="str">
            <v>Sales call carried out for HMR update</v>
          </cell>
        </row>
        <row r="3930">
          <cell r="A3930">
            <v>45846.57708333333</v>
          </cell>
          <cell r="B3930">
            <v>13820</v>
          </cell>
          <cell r="F3930" t="str">
            <v>CC-01721619</v>
          </cell>
          <cell r="J3930" t="str">
            <v>Sales Call</v>
          </cell>
          <cell r="R3930" t="str">
            <v>BSCD161691</v>
          </cell>
          <cell r="AB3930" t="str">
            <v>Sales call carried out for HMR update</v>
          </cell>
        </row>
        <row r="3931">
          <cell r="A3931">
            <v>45846.572916666664</v>
          </cell>
          <cell r="B3931">
            <v>0</v>
          </cell>
          <cell r="F3931" t="str">
            <v>CC-01721609</v>
          </cell>
          <cell r="J3931" t="str">
            <v>Commissioning</v>
          </cell>
          <cell r="R3931" t="str">
            <v>CYLE679344</v>
          </cell>
          <cell r="AB3931" t="str">
            <v>Commissioning done on dated 08-07-2025</v>
          </cell>
        </row>
        <row r="3932">
          <cell r="A3932">
            <v>45846.565972222219</v>
          </cell>
          <cell r="B3932">
            <v>935</v>
          </cell>
          <cell r="F3932" t="str">
            <v>CC-01721585</v>
          </cell>
          <cell r="J3932" t="str">
            <v>Sales Call</v>
          </cell>
          <cell r="R3932" t="str">
            <v>BXHS038093</v>
          </cell>
          <cell r="AB3932" t="str">
            <v>Sales call carried out for HMR update</v>
          </cell>
        </row>
        <row r="3933">
          <cell r="A3933">
            <v>45846.563194444447</v>
          </cell>
          <cell r="B3933">
            <v>530</v>
          </cell>
          <cell r="F3933" t="str">
            <v>CC-01721568</v>
          </cell>
          <cell r="J3933" t="str">
            <v>Schedule Service</v>
          </cell>
          <cell r="R3933" t="str">
            <v>BXCL153907</v>
          </cell>
          <cell r="AB3933" t="str">
            <v>Attend the site for schedule service so drain oil from tank and drain oil from cooler total 19 liters oil drain. Then change oil filter 2 nos, change air filter 2 nos for compressor side only, and change ELGI air lube plus oil 20 liters. Then start the unit found running ok.</v>
          </cell>
        </row>
        <row r="3934">
          <cell r="A3934">
            <v>45846.553472222222</v>
          </cell>
          <cell r="B3934">
            <v>26900</v>
          </cell>
          <cell r="F3934" t="str">
            <v>CC-01721536</v>
          </cell>
          <cell r="J3934" t="str">
            <v>Sales Call</v>
          </cell>
          <cell r="R3934" t="str">
            <v>BMJD200014</v>
          </cell>
          <cell r="AB3934" t="str">
            <v>Sales call carried out for HMR update</v>
          </cell>
        </row>
        <row r="3935">
          <cell r="A3935">
            <v>45846.550694444442</v>
          </cell>
          <cell r="B3935">
            <v>496</v>
          </cell>
          <cell r="F3935" t="str">
            <v>CC-01721530</v>
          </cell>
          <cell r="J3935" t="str">
            <v>Sales Call</v>
          </cell>
          <cell r="R3935" t="str">
            <v>BSHD120743</v>
          </cell>
          <cell r="AB3935" t="str">
            <v>Sales call carried out for HMR update</v>
          </cell>
        </row>
        <row r="3936">
          <cell r="A3936">
            <v>45846.54791666667</v>
          </cell>
          <cell r="B3936">
            <v>496</v>
          </cell>
          <cell r="F3936" t="str">
            <v>CC-01721519</v>
          </cell>
          <cell r="J3936" t="str">
            <v>Sales Call</v>
          </cell>
          <cell r="R3936" t="str">
            <v>BSHD120746</v>
          </cell>
          <cell r="AB3936" t="str">
            <v>Sales call carried out for HMR update</v>
          </cell>
        </row>
        <row r="3937">
          <cell r="A3937">
            <v>45846.545138888891</v>
          </cell>
          <cell r="B3937">
            <v>8430</v>
          </cell>
          <cell r="F3937" t="str">
            <v>CC-01721508</v>
          </cell>
          <cell r="J3937" t="str">
            <v>Sales Call</v>
          </cell>
          <cell r="R3937" t="str">
            <v>BSFD161795</v>
          </cell>
          <cell r="AB3937" t="str">
            <v>Sales call carried out for HMR update</v>
          </cell>
        </row>
        <row r="3938">
          <cell r="A3938">
            <v>45846.543055555558</v>
          </cell>
          <cell r="B3938">
            <v>5820</v>
          </cell>
          <cell r="F3938" t="str">
            <v>CC-01721500</v>
          </cell>
          <cell r="J3938" t="str">
            <v>Sales Call</v>
          </cell>
          <cell r="R3938" t="str">
            <v>BTJD162038</v>
          </cell>
          <cell r="AB3938" t="str">
            <v>Sales call carried out for HMR update</v>
          </cell>
        </row>
        <row r="3939">
          <cell r="A3939">
            <v>45846.540277777778</v>
          </cell>
          <cell r="B3939">
            <v>6550</v>
          </cell>
          <cell r="F3939" t="str">
            <v>CC-01721488</v>
          </cell>
          <cell r="J3939" t="str">
            <v>Sales Call</v>
          </cell>
          <cell r="R3939" t="str">
            <v>BSKD200409</v>
          </cell>
          <cell r="AB3939" t="str">
            <v>Sales call carried out for HMR update</v>
          </cell>
        </row>
        <row r="3940">
          <cell r="A3940">
            <v>45846.536805555559</v>
          </cell>
          <cell r="B3940">
            <v>7020</v>
          </cell>
          <cell r="F3940" t="str">
            <v>CC-01721475</v>
          </cell>
          <cell r="J3940" t="str">
            <v>Sales Call</v>
          </cell>
          <cell r="R3940" t="str">
            <v>BVJD162972</v>
          </cell>
          <cell r="AB3940" t="str">
            <v>Sales call carried out for HMR update</v>
          </cell>
        </row>
        <row r="3941">
          <cell r="A3941">
            <v>45846.53402777778</v>
          </cell>
          <cell r="B3941">
            <v>9000</v>
          </cell>
          <cell r="F3941" t="str">
            <v>CC-01721467</v>
          </cell>
          <cell r="J3941" t="str">
            <v>Sales Call</v>
          </cell>
          <cell r="R3941" t="str">
            <v>BTCD162162</v>
          </cell>
          <cell r="AB3941" t="str">
            <v>Sales call carried out for HMR update</v>
          </cell>
        </row>
        <row r="3942">
          <cell r="A3942">
            <v>45846.531944444447</v>
          </cell>
          <cell r="B3942">
            <v>15280</v>
          </cell>
          <cell r="F3942" t="str">
            <v>CC-01721456</v>
          </cell>
          <cell r="J3942" t="str">
            <v>Sales Call</v>
          </cell>
          <cell r="R3942" t="str">
            <v>BTDD162169</v>
          </cell>
          <cell r="AB3942" t="str">
            <v>Sales call carried out for HMR update</v>
          </cell>
        </row>
        <row r="3943">
          <cell r="A3943">
            <v>45846.52847222222</v>
          </cell>
          <cell r="B3943">
            <v>8210</v>
          </cell>
          <cell r="F3943" t="str">
            <v>CC-01721446</v>
          </cell>
          <cell r="J3943" t="str">
            <v>Sales Call</v>
          </cell>
          <cell r="R3943" t="str">
            <v>BTKD162112</v>
          </cell>
          <cell r="AB3943" t="str">
            <v>Sales call carried out for HMR update</v>
          </cell>
        </row>
        <row r="3944">
          <cell r="A3944">
            <v>45846.513888888891</v>
          </cell>
          <cell r="B3944">
            <v>9710</v>
          </cell>
          <cell r="F3944" t="str">
            <v>CC-01721409</v>
          </cell>
          <cell r="J3944" t="str">
            <v>Sales Call</v>
          </cell>
          <cell r="R3944" t="str">
            <v>BTCD162149</v>
          </cell>
          <cell r="AB3944" t="str">
            <v>Sales call carried out for HMR update</v>
          </cell>
        </row>
        <row r="3945">
          <cell r="A3945">
            <v>45846.510416666664</v>
          </cell>
          <cell r="B3945">
            <v>4415</v>
          </cell>
          <cell r="F3945" t="str">
            <v>CC-01721387</v>
          </cell>
          <cell r="J3945" t="str">
            <v>Sales Call</v>
          </cell>
          <cell r="R3945" t="str">
            <v>BTJD162040</v>
          </cell>
          <cell r="AB3945" t="str">
            <v>Sales call carried out for HMR update</v>
          </cell>
        </row>
        <row r="3946">
          <cell r="A3946">
            <v>45846.507638888892</v>
          </cell>
          <cell r="B3946">
            <v>7890</v>
          </cell>
          <cell r="F3946" t="str">
            <v>CC-01721369</v>
          </cell>
          <cell r="J3946" t="str">
            <v>Sales Call</v>
          </cell>
          <cell r="R3946" t="str">
            <v>BSJD161378</v>
          </cell>
          <cell r="AB3946" t="str">
            <v>Sales call carried out for HMR update</v>
          </cell>
        </row>
        <row r="3947">
          <cell r="A3947">
            <v>45846.504861111112</v>
          </cell>
          <cell r="B3947">
            <v>4845</v>
          </cell>
          <cell r="F3947" t="str">
            <v>CC-01721365</v>
          </cell>
          <cell r="J3947" t="str">
            <v>Sales Call</v>
          </cell>
          <cell r="R3947" t="str">
            <v>BTKD162077</v>
          </cell>
          <cell r="AB3947" t="str">
            <v>Sales call carried out for HMR update</v>
          </cell>
        </row>
        <row r="3948">
          <cell r="A3948">
            <v>45846.497916666667</v>
          </cell>
          <cell r="B3948">
            <v>11490</v>
          </cell>
          <cell r="F3948" t="str">
            <v>CC-01721341</v>
          </cell>
          <cell r="J3948" t="str">
            <v>Sales Call</v>
          </cell>
          <cell r="R3948" t="str">
            <v>BTKD162074</v>
          </cell>
          <cell r="AB3948" t="str">
            <v>Sales call carried out for HMR update</v>
          </cell>
        </row>
        <row r="3949">
          <cell r="A3949">
            <v>45846.495833333334</v>
          </cell>
          <cell r="B3949">
            <v>3650</v>
          </cell>
          <cell r="F3949" t="str">
            <v>CC-01721332</v>
          </cell>
          <cell r="J3949" t="str">
            <v>Sales Call</v>
          </cell>
          <cell r="R3949" t="str">
            <v>BSHD161938</v>
          </cell>
          <cell r="AB3949" t="str">
            <v>Sales call carried out for HMR update</v>
          </cell>
        </row>
        <row r="3950">
          <cell r="A3950">
            <v>45846.489583333336</v>
          </cell>
          <cell r="B3950">
            <v>4700</v>
          </cell>
          <cell r="F3950" t="str">
            <v>CC-01721309</v>
          </cell>
          <cell r="J3950" t="str">
            <v>Sales Call</v>
          </cell>
          <cell r="R3950" t="str">
            <v>BSED161766</v>
          </cell>
          <cell r="AB3950" t="str">
            <v>Sales call carried out for HMR update</v>
          </cell>
        </row>
        <row r="3951">
          <cell r="A3951">
            <v>45846.459027777775</v>
          </cell>
          <cell r="B3951">
            <v>4330</v>
          </cell>
          <cell r="F3951" t="str">
            <v>CC-01721199</v>
          </cell>
          <cell r="J3951" t="str">
            <v>Schedule Service</v>
          </cell>
          <cell r="R3951" t="str">
            <v>BVGD121497</v>
          </cell>
          <cell r="AB3951" t="str">
            <v>Attend the site for schedule service so drain oil from tank and drain oil from cooler total 19 liters oil drain. Then change oil filter 2 nos, change air filter 2 nos for compressor and engine both side, and change ELGI air lube plus oil 20 liters. Then start the unit found running ok.</v>
          </cell>
        </row>
        <row r="3952">
          <cell r="A3952">
            <v>45845.710416666669</v>
          </cell>
          <cell r="B3952">
            <v>8040</v>
          </cell>
          <cell r="F3952" t="str">
            <v>CC-01720652</v>
          </cell>
          <cell r="J3952" t="str">
            <v>Sales Call</v>
          </cell>
          <cell r="R3952" t="str">
            <v>BSID161979</v>
          </cell>
          <cell r="AB3952" t="str">
            <v>Sales call carried out for HMR update</v>
          </cell>
        </row>
        <row r="3953">
          <cell r="A3953">
            <v>45845.708333333336</v>
          </cell>
          <cell r="B3953">
            <v>6925</v>
          </cell>
          <cell r="F3953" t="str">
            <v>CC-01720647</v>
          </cell>
          <cell r="J3953" t="str">
            <v>Sales Call</v>
          </cell>
          <cell r="R3953" t="str">
            <v>BSAD161582</v>
          </cell>
          <cell r="AB3953" t="str">
            <v>Sales call carried out for HMR update</v>
          </cell>
        </row>
        <row r="3954">
          <cell r="A3954">
            <v>45845.705555555556</v>
          </cell>
          <cell r="B3954">
            <v>14639</v>
          </cell>
          <cell r="F3954" t="str">
            <v>CC-01720637</v>
          </cell>
          <cell r="J3954" t="str">
            <v>Sales Call</v>
          </cell>
          <cell r="R3954" t="str">
            <v>BRGD161233</v>
          </cell>
          <cell r="AB3954" t="str">
            <v>Sales call carried out for HMR update</v>
          </cell>
        </row>
        <row r="3955">
          <cell r="A3955">
            <v>45845.702777777777</v>
          </cell>
          <cell r="B3955">
            <v>8710</v>
          </cell>
          <cell r="F3955" t="str">
            <v>CC-01720629</v>
          </cell>
          <cell r="J3955" t="str">
            <v>Sales Call</v>
          </cell>
          <cell r="R3955" t="str">
            <v>BRED161077</v>
          </cell>
          <cell r="AB3955" t="str">
            <v>Sales call carried out for HMR update</v>
          </cell>
        </row>
        <row r="3956">
          <cell r="A3956">
            <v>45845.700694444444</v>
          </cell>
          <cell r="B3956">
            <v>4360</v>
          </cell>
          <cell r="F3956" t="str">
            <v>CC-01720621</v>
          </cell>
          <cell r="J3956" t="str">
            <v>Sales Call</v>
          </cell>
          <cell r="R3956" t="str">
            <v>BSAD161576</v>
          </cell>
          <cell r="AB3956" t="str">
            <v>Sales call carried out for HMR update</v>
          </cell>
        </row>
        <row r="3957">
          <cell r="A3957">
            <v>45845.685416666667</v>
          </cell>
          <cell r="B3957">
            <v>1</v>
          </cell>
          <cell r="F3957" t="str">
            <v>CC-01720577</v>
          </cell>
          <cell r="J3957" t="str">
            <v>Commissioning</v>
          </cell>
          <cell r="R3957" t="str">
            <v>BYCL161693</v>
          </cell>
          <cell r="AB3957" t="str">
            <v>Commissioning done dated 07-07-2025</v>
          </cell>
        </row>
        <row r="3958">
          <cell r="A3958">
            <v>45845.683333333334</v>
          </cell>
          <cell r="B3958">
            <v>1605</v>
          </cell>
          <cell r="F3958" t="str">
            <v>CC-01720560</v>
          </cell>
          <cell r="J3958" t="str">
            <v>Complaint - Running With Problem</v>
          </cell>
          <cell r="R3958" t="str">
            <v>BXED122035</v>
          </cell>
          <cell r="AB3958" t="str">
            <v>Attend the site for complain of air drop problem, so check the unit while opening the main ball valve fully open condition line pressure is huntting in between 3 to 4 kg cm sq. also the line pressure found 8 kg cm sq. So, first clean the main pressure regulator valve and and retighten the sameand regulate the air pressure to 10.5 kg cm sq. at per our specification. After run the unit on operation found working pressure 8 kg cm sq. and customer is satisfied with the machine. This is correct no. 6204058763. As per customer he doesn't receive any call. please do needful.</v>
          </cell>
        </row>
        <row r="3959">
          <cell r="A3959">
            <v>45845.678472222222</v>
          </cell>
          <cell r="B3959">
            <v>9120</v>
          </cell>
          <cell r="F3959" t="str">
            <v>CC-01720546</v>
          </cell>
          <cell r="J3959" t="str">
            <v>Sales Call</v>
          </cell>
          <cell r="R3959" t="str">
            <v>BSBD161624</v>
          </cell>
          <cell r="AB3959" t="str">
            <v>Sales call carried out for HMR update</v>
          </cell>
        </row>
        <row r="3960">
          <cell r="A3960">
            <v>45845.669444444444</v>
          </cell>
          <cell r="B3960">
            <v>6875</v>
          </cell>
          <cell r="F3960" t="str">
            <v>CC-01720515</v>
          </cell>
          <cell r="J3960" t="str">
            <v>Sales Call</v>
          </cell>
          <cell r="R3960" t="str">
            <v>BRLD160724</v>
          </cell>
          <cell r="AB3960" t="str">
            <v>Sales call carried out for HMR update</v>
          </cell>
        </row>
        <row r="3961">
          <cell r="A3961">
            <v>45845.665277777778</v>
          </cell>
          <cell r="B3961">
            <v>7600</v>
          </cell>
          <cell r="F3961" t="str">
            <v>CC-01720496</v>
          </cell>
          <cell r="J3961" t="str">
            <v>Sales Call</v>
          </cell>
          <cell r="R3961" t="str">
            <v>BRJD160606</v>
          </cell>
          <cell r="AB3961" t="str">
            <v>Sales call carried out for HMR update</v>
          </cell>
        </row>
        <row r="3962">
          <cell r="A3962">
            <v>45845.662499999999</v>
          </cell>
          <cell r="B3962">
            <v>7775</v>
          </cell>
          <cell r="F3962" t="str">
            <v>CC-01720489</v>
          </cell>
          <cell r="J3962" t="str">
            <v>Sales Call</v>
          </cell>
          <cell r="R3962" t="str">
            <v>BRDD161019</v>
          </cell>
          <cell r="AB3962" t="str">
            <v>Sales call carried out for HMR update</v>
          </cell>
        </row>
        <row r="3963">
          <cell r="A3963">
            <v>45845.65902777778</v>
          </cell>
          <cell r="B3963">
            <v>10360</v>
          </cell>
          <cell r="F3963" t="str">
            <v>CC-01720478</v>
          </cell>
          <cell r="J3963" t="str">
            <v>Sales Call</v>
          </cell>
          <cell r="R3963" t="str">
            <v>BRDD161021</v>
          </cell>
          <cell r="AB3963" t="str">
            <v>Sales call carried out for HMR update</v>
          </cell>
        </row>
        <row r="3964">
          <cell r="A3964">
            <v>45845.65625</v>
          </cell>
          <cell r="B3964">
            <v>6222</v>
          </cell>
          <cell r="F3964" t="str">
            <v>CC-01720466</v>
          </cell>
          <cell r="J3964" t="str">
            <v>Sales Call</v>
          </cell>
          <cell r="R3964" t="str">
            <v>BQJD120016</v>
          </cell>
          <cell r="AB3964" t="str">
            <v>Sales call carried out for HMR update</v>
          </cell>
        </row>
        <row r="3965">
          <cell r="A3965">
            <v>45845.654166666667</v>
          </cell>
          <cell r="B3965">
            <v>9810</v>
          </cell>
          <cell r="F3965" t="str">
            <v>CC-01720462</v>
          </cell>
          <cell r="J3965" t="str">
            <v>Sales Call</v>
          </cell>
          <cell r="R3965" t="str">
            <v>BMED200254</v>
          </cell>
          <cell r="AB3965" t="str">
            <v>Sales call carried out for HMR update</v>
          </cell>
        </row>
        <row r="3966">
          <cell r="A3966">
            <v>45845.651388888888</v>
          </cell>
          <cell r="B3966">
            <v>7230</v>
          </cell>
          <cell r="F3966" t="str">
            <v>CC-01720452</v>
          </cell>
          <cell r="J3966" t="str">
            <v>Sales Call</v>
          </cell>
          <cell r="R3966" t="str">
            <v>BRAD160803</v>
          </cell>
          <cell r="AB3966" t="str">
            <v>Sales call carried out for HMR update</v>
          </cell>
        </row>
        <row r="3967">
          <cell r="A3967">
            <v>45845.648611111108</v>
          </cell>
          <cell r="B3967">
            <v>6720</v>
          </cell>
          <cell r="F3967" t="str">
            <v>CC-01720443</v>
          </cell>
          <cell r="J3967" t="str">
            <v>Sales Call</v>
          </cell>
          <cell r="R3967" t="str">
            <v>BRGD230256</v>
          </cell>
          <cell r="AB3967" t="str">
            <v>Sales call carried out for HMR update</v>
          </cell>
        </row>
        <row r="3968">
          <cell r="A3968">
            <v>45845.564583333333</v>
          </cell>
          <cell r="B3968">
            <v>7500</v>
          </cell>
          <cell r="F3968" t="str">
            <v>CC-01720230</v>
          </cell>
          <cell r="J3968" t="str">
            <v>Sales Call</v>
          </cell>
          <cell r="R3968" t="str">
            <v>BSDD161729</v>
          </cell>
          <cell r="AB3968" t="str">
            <v>Sales call carried out for HMR update</v>
          </cell>
        </row>
        <row r="3969">
          <cell r="A3969">
            <v>45845.561111111114</v>
          </cell>
          <cell r="B3969">
            <v>7430</v>
          </cell>
          <cell r="F3969" t="str">
            <v>CC-01720219</v>
          </cell>
          <cell r="J3969" t="str">
            <v>Sales Call</v>
          </cell>
          <cell r="R3969" t="str">
            <v>BRAD160816</v>
          </cell>
          <cell r="AB3969" t="str">
            <v>Sales call carried out for HMR update</v>
          </cell>
        </row>
        <row r="3970">
          <cell r="A3970">
            <v>45845.558333333334</v>
          </cell>
          <cell r="B3970">
            <v>6700</v>
          </cell>
          <cell r="F3970" t="str">
            <v>CC-01720216</v>
          </cell>
          <cell r="J3970" t="str">
            <v>Sales Call</v>
          </cell>
          <cell r="R3970" t="str">
            <v>BRED161124</v>
          </cell>
          <cell r="AB3970" t="str">
            <v>Sales call carried out for HMR update</v>
          </cell>
        </row>
        <row r="3971">
          <cell r="A3971">
            <v>45845.556250000001</v>
          </cell>
          <cell r="B3971">
            <v>6465</v>
          </cell>
          <cell r="F3971" t="str">
            <v>CC-01720210</v>
          </cell>
          <cell r="J3971" t="str">
            <v>Sales Call</v>
          </cell>
          <cell r="R3971" t="str">
            <v>BQLD160182</v>
          </cell>
          <cell r="AB3971" t="str">
            <v>Sales call carried out for HMR update</v>
          </cell>
        </row>
        <row r="3972">
          <cell r="A3972">
            <v>45845.553472222222</v>
          </cell>
          <cell r="B3972">
            <v>8010</v>
          </cell>
          <cell r="F3972" t="str">
            <v>CC-01720201</v>
          </cell>
          <cell r="J3972" t="str">
            <v>Sales Call</v>
          </cell>
          <cell r="R3972" t="str">
            <v>BQCD160106</v>
          </cell>
          <cell r="AB3972" t="str">
            <v>Sales call carried out for HMR update</v>
          </cell>
        </row>
        <row r="3973">
          <cell r="A3973">
            <v>45845.551388888889</v>
          </cell>
          <cell r="B3973">
            <v>10430</v>
          </cell>
          <cell r="F3973" t="str">
            <v>CC-01720190</v>
          </cell>
          <cell r="J3973" t="str">
            <v>Sales Call</v>
          </cell>
          <cell r="R3973" t="str">
            <v>BPHD160162</v>
          </cell>
          <cell r="AB3973" t="str">
            <v>Sales call carried out for HMR update</v>
          </cell>
        </row>
        <row r="3974">
          <cell r="A3974">
            <v>45845.548611111109</v>
          </cell>
          <cell r="B3974">
            <v>10840</v>
          </cell>
          <cell r="F3974" t="str">
            <v>CC-01720184</v>
          </cell>
          <cell r="J3974" t="str">
            <v>Sales Call</v>
          </cell>
          <cell r="R3974" t="str">
            <v>BQKD160076</v>
          </cell>
          <cell r="AB3974" t="str">
            <v>Sales call carried out for HMR update</v>
          </cell>
        </row>
        <row r="3975">
          <cell r="A3975">
            <v>45845.545138888891</v>
          </cell>
          <cell r="B3975">
            <v>8630</v>
          </cell>
          <cell r="F3975" t="str">
            <v>CC-01720172</v>
          </cell>
          <cell r="J3975" t="str">
            <v>Sales Call</v>
          </cell>
          <cell r="R3975" t="str">
            <v>BNDD160224</v>
          </cell>
          <cell r="AB3975" t="str">
            <v>Sales call carried out for HMR update</v>
          </cell>
        </row>
        <row r="3976">
          <cell r="A3976">
            <v>45845.543055555558</v>
          </cell>
          <cell r="B3976">
            <v>138220</v>
          </cell>
          <cell r="F3976" t="str">
            <v>CC-01720159</v>
          </cell>
          <cell r="J3976" t="str">
            <v>Sales Call</v>
          </cell>
          <cell r="R3976" t="str">
            <v>BQKD200034</v>
          </cell>
          <cell r="AB3976" t="str">
            <v>Sales call carried out for HMR update</v>
          </cell>
        </row>
        <row r="3977">
          <cell r="A3977">
            <v>45845.540972222225</v>
          </cell>
          <cell r="B3977">
            <v>17130</v>
          </cell>
          <cell r="F3977" t="str">
            <v>CC-01720144</v>
          </cell>
          <cell r="J3977" t="str">
            <v>Sales Call</v>
          </cell>
          <cell r="R3977" t="str">
            <v>BPJD200007</v>
          </cell>
          <cell r="AB3977" t="str">
            <v>Sales call carried out for HMR update</v>
          </cell>
        </row>
        <row r="3978">
          <cell r="A3978">
            <v>45845.537499999999</v>
          </cell>
          <cell r="B3978">
            <v>7105</v>
          </cell>
          <cell r="F3978" t="str">
            <v>CC-01720134</v>
          </cell>
          <cell r="J3978" t="str">
            <v>Sales Call</v>
          </cell>
          <cell r="R3978" t="str">
            <v>BRLD160756</v>
          </cell>
          <cell r="AB3978" t="str">
            <v>Sales call carried out for HMR update</v>
          </cell>
        </row>
        <row r="3979">
          <cell r="A3979">
            <v>45845.532638888886</v>
          </cell>
          <cell r="B3979">
            <v>7830</v>
          </cell>
          <cell r="F3979" t="str">
            <v>CC-01720110</v>
          </cell>
          <cell r="J3979" t="str">
            <v>Sales Call</v>
          </cell>
          <cell r="R3979" t="str">
            <v>GPGD160208</v>
          </cell>
          <cell r="AB3979" t="str">
            <v>Sales call carried out for HMR update</v>
          </cell>
        </row>
        <row r="3980">
          <cell r="A3980">
            <v>45845.529166666667</v>
          </cell>
          <cell r="B3980">
            <v>7760</v>
          </cell>
          <cell r="F3980" t="str">
            <v>CC-01720093</v>
          </cell>
          <cell r="J3980" t="str">
            <v>Sales Call</v>
          </cell>
          <cell r="R3980" t="str">
            <v>BSJD161406</v>
          </cell>
          <cell r="AB3980" t="str">
            <v>Sales call carried out for HMR update</v>
          </cell>
        </row>
        <row r="3981">
          <cell r="A3981">
            <v>45845.526388888888</v>
          </cell>
          <cell r="B3981">
            <v>7060</v>
          </cell>
          <cell r="F3981" t="str">
            <v>CC-01720083</v>
          </cell>
          <cell r="J3981" t="str">
            <v>Sales Call</v>
          </cell>
          <cell r="R3981" t="str">
            <v>BSGD161864</v>
          </cell>
          <cell r="AB3981" t="str">
            <v>Sales call carried out for HMR update</v>
          </cell>
        </row>
        <row r="3982">
          <cell r="A3982">
            <v>45845.524305555555</v>
          </cell>
          <cell r="B3982">
            <v>6470</v>
          </cell>
          <cell r="F3982" t="str">
            <v>CC-01720067</v>
          </cell>
          <cell r="J3982" t="str">
            <v>Sales Call</v>
          </cell>
          <cell r="R3982" t="str">
            <v>BQBD160067</v>
          </cell>
          <cell r="AB3982" t="str">
            <v>Sales call carried out for HMR update</v>
          </cell>
        </row>
        <row r="3983">
          <cell r="A3983">
            <v>45845.521527777775</v>
          </cell>
          <cell r="B3983">
            <v>5740</v>
          </cell>
          <cell r="F3983" t="str">
            <v>CC-01720054</v>
          </cell>
          <cell r="J3983" t="str">
            <v>Sales Call</v>
          </cell>
          <cell r="R3983" t="str">
            <v>BPED200181</v>
          </cell>
          <cell r="AB3983" t="str">
            <v>Sales call carried out for HMR update</v>
          </cell>
        </row>
        <row r="3984">
          <cell r="A3984">
            <v>45845.518750000003</v>
          </cell>
          <cell r="B3984">
            <v>5900</v>
          </cell>
          <cell r="F3984" t="str">
            <v>CC-01720034</v>
          </cell>
          <cell r="J3984" t="str">
            <v>Sales Call</v>
          </cell>
          <cell r="R3984" t="str">
            <v>BRGD161218</v>
          </cell>
          <cell r="AB3984" t="str">
            <v>Sales call carried out for HMR update</v>
          </cell>
        </row>
        <row r="3985">
          <cell r="A3985">
            <v>45845.51458333333</v>
          </cell>
          <cell r="B3985">
            <v>6170</v>
          </cell>
          <cell r="F3985" t="str">
            <v>CC-01720016</v>
          </cell>
          <cell r="J3985" t="str">
            <v>Sales Call</v>
          </cell>
          <cell r="R3985" t="str">
            <v>BSCD161704</v>
          </cell>
          <cell r="AB3985" t="str">
            <v>Sales call carried out for HMR update</v>
          </cell>
        </row>
        <row r="3986">
          <cell r="A3986">
            <v>45845.512499999997</v>
          </cell>
          <cell r="B3986">
            <v>7520</v>
          </cell>
          <cell r="F3986" t="str">
            <v>CC-01720007</v>
          </cell>
          <cell r="J3986" t="str">
            <v>Sales Call</v>
          </cell>
          <cell r="R3986" t="str">
            <v>BSBD161629</v>
          </cell>
          <cell r="AB3986" t="str">
            <v>Sales call carried out for HMR update</v>
          </cell>
        </row>
        <row r="3987">
          <cell r="A3987">
            <v>45845.509722222225</v>
          </cell>
          <cell r="B3987">
            <v>11360</v>
          </cell>
          <cell r="F3987" t="str">
            <v>CC-01719996</v>
          </cell>
          <cell r="J3987" t="str">
            <v>Sales Call</v>
          </cell>
          <cell r="R3987" t="str">
            <v>BPED200187</v>
          </cell>
          <cell r="AB3987" t="str">
            <v>Sales call carried out for HMR update</v>
          </cell>
        </row>
        <row r="3988">
          <cell r="A3988">
            <v>45845.506944444445</v>
          </cell>
          <cell r="B3988">
            <v>19505</v>
          </cell>
          <cell r="F3988" t="str">
            <v>CC-01719985</v>
          </cell>
          <cell r="J3988" t="str">
            <v>Sales Call</v>
          </cell>
          <cell r="R3988" t="str">
            <v>BOHD200197</v>
          </cell>
          <cell r="AB3988" t="str">
            <v>Sales call carried out for HMR update</v>
          </cell>
        </row>
        <row r="3989">
          <cell r="A3989">
            <v>45845.504166666666</v>
          </cell>
          <cell r="B3989">
            <v>9295</v>
          </cell>
          <cell r="F3989" t="str">
            <v>CC-01719974</v>
          </cell>
          <cell r="J3989" t="str">
            <v>Sales Call</v>
          </cell>
          <cell r="R3989" t="str">
            <v>BRAD160777</v>
          </cell>
          <cell r="AB3989" t="str">
            <v>Sales call carried out for HMR update</v>
          </cell>
        </row>
        <row r="3990">
          <cell r="A3990">
            <v>45845.500694444447</v>
          </cell>
          <cell r="B3990">
            <v>4660</v>
          </cell>
          <cell r="F3990" t="str">
            <v>CC-01719964</v>
          </cell>
          <cell r="J3990" t="str">
            <v>Sales Call</v>
          </cell>
          <cell r="R3990" t="str">
            <v>BRKD120212</v>
          </cell>
          <cell r="AB3990" t="str">
            <v>Sales call carried out for HMR update</v>
          </cell>
        </row>
        <row r="3991">
          <cell r="A3991">
            <v>45845.497916666667</v>
          </cell>
          <cell r="B3991">
            <v>5780</v>
          </cell>
          <cell r="F3991" t="str">
            <v>CC-01719944</v>
          </cell>
          <cell r="J3991" t="str">
            <v>Sales Call</v>
          </cell>
          <cell r="R3991" t="str">
            <v>BSGD161854</v>
          </cell>
          <cell r="AB3991" t="str">
            <v>Sales call carried out for HMR update</v>
          </cell>
        </row>
        <row r="3992">
          <cell r="A3992">
            <v>45843.758333333331</v>
          </cell>
          <cell r="B3992">
            <v>7403</v>
          </cell>
          <cell r="F3992" t="str">
            <v>CC-01719222</v>
          </cell>
          <cell r="J3992" t="str">
            <v>General Service</v>
          </cell>
          <cell r="R3992" t="str">
            <v>GOEC370640</v>
          </cell>
          <cell r="AB3992" t="str">
            <v>Service parts dispatched today, work will be done on tomorrow 08-07-2025 Attend the site for scheduled service so change air filter, oil filter, air oil separator, motor greasing and oil. Then start the unit found running ok.</v>
          </cell>
        </row>
        <row r="3993">
          <cell r="A3993">
            <v>45843.709027777775</v>
          </cell>
          <cell r="B3993">
            <v>11520</v>
          </cell>
          <cell r="F3993" t="str">
            <v>CC-01719110</v>
          </cell>
          <cell r="J3993" t="str">
            <v>Sales Call</v>
          </cell>
          <cell r="R3993" t="str">
            <v>BQJD200011</v>
          </cell>
          <cell r="AB3993" t="str">
            <v>Sales call carried out for HMR update</v>
          </cell>
        </row>
        <row r="3994">
          <cell r="A3994">
            <v>45843.706250000003</v>
          </cell>
          <cell r="B3994">
            <v>19140</v>
          </cell>
          <cell r="F3994" t="str">
            <v>CC-01719104</v>
          </cell>
          <cell r="J3994" t="str">
            <v>Sales Call</v>
          </cell>
          <cell r="R3994" t="str">
            <v>BQJD160040</v>
          </cell>
          <cell r="AB3994" t="str">
            <v>Sales call carried out for HMR update</v>
          </cell>
        </row>
        <row r="3995">
          <cell r="A3995">
            <v>45843.70416666667</v>
          </cell>
          <cell r="B3995">
            <v>13470</v>
          </cell>
          <cell r="F3995" t="str">
            <v>CC-01719098</v>
          </cell>
          <cell r="J3995" t="str">
            <v>Sales Call</v>
          </cell>
          <cell r="R3995" t="str">
            <v>BQKD160099</v>
          </cell>
          <cell r="AB3995" t="str">
            <v>Sales call carried out for HMR update</v>
          </cell>
        </row>
        <row r="3996">
          <cell r="A3996">
            <v>45843.70208333333</v>
          </cell>
          <cell r="B3996">
            <v>13340</v>
          </cell>
          <cell r="F3996" t="str">
            <v>CC-01719091</v>
          </cell>
          <cell r="J3996" t="str">
            <v>Sales Call</v>
          </cell>
          <cell r="R3996" t="str">
            <v>BQKD160115</v>
          </cell>
          <cell r="AB3996" t="str">
            <v>Sales call carried out for HMR update</v>
          </cell>
        </row>
        <row r="3997">
          <cell r="A3997">
            <v>45843.698611111111</v>
          </cell>
          <cell r="B3997">
            <v>7850</v>
          </cell>
          <cell r="F3997" t="str">
            <v>CC-01719084</v>
          </cell>
          <cell r="J3997" t="str">
            <v>Sales Call</v>
          </cell>
          <cell r="R3997" t="str">
            <v>BQFD160263</v>
          </cell>
          <cell r="AB3997" t="str">
            <v>Sales call carried out for HMR update</v>
          </cell>
        </row>
        <row r="3998">
          <cell r="A3998">
            <v>45843.695138888892</v>
          </cell>
          <cell r="B3998">
            <v>5710</v>
          </cell>
          <cell r="F3998" t="str">
            <v>CC-01719074</v>
          </cell>
          <cell r="J3998" t="str">
            <v>Sales Call</v>
          </cell>
          <cell r="R3998" t="str">
            <v>BQBD160060</v>
          </cell>
          <cell r="AB3998" t="str">
            <v>Sales call carried out for HMR update</v>
          </cell>
        </row>
        <row r="3999">
          <cell r="A3999">
            <v>45843.688194444447</v>
          </cell>
          <cell r="B3999">
            <v>8400</v>
          </cell>
          <cell r="F3999" t="str">
            <v>CC-01719051</v>
          </cell>
          <cell r="J3999" t="str">
            <v>Sales Call</v>
          </cell>
          <cell r="R3999" t="str">
            <v>BOLD200057</v>
          </cell>
          <cell r="AB3999" t="str">
            <v>Sales call carried out for HMR update</v>
          </cell>
        </row>
        <row r="4000">
          <cell r="A4000">
            <v>45843.685416666667</v>
          </cell>
          <cell r="B4000">
            <v>7265</v>
          </cell>
          <cell r="F4000" t="str">
            <v>CC-01719045</v>
          </cell>
          <cell r="J4000" t="str">
            <v>Sales Call</v>
          </cell>
          <cell r="R4000" t="str">
            <v>BRJD160543</v>
          </cell>
          <cell r="AB4000" t="str">
            <v>Sales call carried out for HMR update</v>
          </cell>
        </row>
        <row r="4001">
          <cell r="A4001">
            <v>45843.683333333334</v>
          </cell>
          <cell r="B4001">
            <v>5660</v>
          </cell>
          <cell r="F4001" t="str">
            <v>CC-01719042</v>
          </cell>
          <cell r="J4001" t="str">
            <v>Sales Call</v>
          </cell>
          <cell r="R4001" t="str">
            <v>BQHD160412</v>
          </cell>
          <cell r="AB4001" t="str">
            <v>Sales call carried out for HMR update</v>
          </cell>
        </row>
        <row r="4002">
          <cell r="A4002">
            <v>45843.680555555555</v>
          </cell>
          <cell r="B4002">
            <v>21185</v>
          </cell>
          <cell r="F4002" t="str">
            <v>CC-01719038</v>
          </cell>
          <cell r="J4002" t="str">
            <v>Sales Call</v>
          </cell>
          <cell r="R4002" t="str">
            <v>BOID200223</v>
          </cell>
          <cell r="AB4002" t="str">
            <v>Sales call carried out for HMR update</v>
          </cell>
        </row>
        <row r="4003">
          <cell r="A4003">
            <v>45843.677777777775</v>
          </cell>
          <cell r="B4003">
            <v>10560</v>
          </cell>
          <cell r="F4003" t="str">
            <v>CC-01719031</v>
          </cell>
          <cell r="J4003" t="str">
            <v>Sales Call</v>
          </cell>
          <cell r="R4003" t="str">
            <v>BQBD200008</v>
          </cell>
          <cell r="AB4003" t="str">
            <v>Sales call carried out for HMR update</v>
          </cell>
        </row>
        <row r="4004">
          <cell r="A4004">
            <v>45843.675694444442</v>
          </cell>
          <cell r="B4004">
            <v>4260</v>
          </cell>
          <cell r="F4004" t="str">
            <v>CC-01719022</v>
          </cell>
          <cell r="J4004" t="str">
            <v>Sales Call</v>
          </cell>
          <cell r="R4004" t="str">
            <v>BSGD161861</v>
          </cell>
          <cell r="AB4004" t="str">
            <v>Sales call carried out for HMR update</v>
          </cell>
        </row>
        <row r="4005">
          <cell r="A4005">
            <v>45843.670138888891</v>
          </cell>
          <cell r="B4005">
            <v>4760</v>
          </cell>
          <cell r="F4005" t="str">
            <v>CC-01719011</v>
          </cell>
          <cell r="J4005" t="str">
            <v>Sales Call</v>
          </cell>
          <cell r="R4005" t="str">
            <v>BSDD120664</v>
          </cell>
          <cell r="AB4005" t="str">
            <v>Sales call carried out for HMR update</v>
          </cell>
        </row>
        <row r="4006">
          <cell r="A4006">
            <v>45843.668055555558</v>
          </cell>
          <cell r="B4006">
            <v>10913</v>
          </cell>
          <cell r="F4006" t="str">
            <v>CC-01719001</v>
          </cell>
          <cell r="J4006" t="str">
            <v>Sales Call</v>
          </cell>
          <cell r="R4006" t="str">
            <v>BQED160244</v>
          </cell>
          <cell r="AB4006" t="str">
            <v>Sales call carried out for HMR update</v>
          </cell>
        </row>
        <row r="4007">
          <cell r="A4007">
            <v>45843.665277777778</v>
          </cell>
          <cell r="B4007">
            <v>5475</v>
          </cell>
          <cell r="F4007" t="str">
            <v>CC-01718996</v>
          </cell>
          <cell r="J4007" t="str">
            <v>Sales Call</v>
          </cell>
          <cell r="R4007" t="str">
            <v>BRCD160998</v>
          </cell>
          <cell r="AB4007" t="str">
            <v>Sales call carried out for HMR update</v>
          </cell>
        </row>
        <row r="4008">
          <cell r="A4008">
            <v>45843.662499999999</v>
          </cell>
          <cell r="B4008">
            <v>7885</v>
          </cell>
          <cell r="F4008" t="str">
            <v>CC-01718992</v>
          </cell>
          <cell r="J4008" t="str">
            <v>Sales Call</v>
          </cell>
          <cell r="R4008" t="str">
            <v>BQCD160106</v>
          </cell>
          <cell r="AB4008" t="str">
            <v>Sales call carried out for HMR update</v>
          </cell>
        </row>
        <row r="4009">
          <cell r="A4009">
            <v>45843.660416666666</v>
          </cell>
          <cell r="B4009">
            <v>3475</v>
          </cell>
          <cell r="F4009" t="str">
            <v>CC-01718985</v>
          </cell>
          <cell r="J4009" t="str">
            <v>Sales Call</v>
          </cell>
          <cell r="R4009" t="str">
            <v>BSKD161476</v>
          </cell>
          <cell r="AB4009" t="str">
            <v>Sales call carried out for HMR update</v>
          </cell>
        </row>
        <row r="4010">
          <cell r="A4010">
            <v>45843.658333333333</v>
          </cell>
          <cell r="B4010">
            <v>4415</v>
          </cell>
          <cell r="F4010" t="str">
            <v>CC-01718975</v>
          </cell>
          <cell r="J4010" t="str">
            <v>Sales Call</v>
          </cell>
          <cell r="R4010" t="str">
            <v>BSLD161503</v>
          </cell>
          <cell r="AB4010" t="str">
            <v>Sales call carried out for HMR update</v>
          </cell>
        </row>
        <row r="4011">
          <cell r="A4011">
            <v>45843.655555555553</v>
          </cell>
          <cell r="B4011">
            <v>9485</v>
          </cell>
          <cell r="F4011" t="str">
            <v>CC-01718969</v>
          </cell>
          <cell r="J4011" t="str">
            <v>Sales Call</v>
          </cell>
          <cell r="R4011" t="str">
            <v>BNBD160162</v>
          </cell>
          <cell r="AB4011" t="str">
            <v>Sales call carried out for HMR update</v>
          </cell>
        </row>
        <row r="4012">
          <cell r="A4012">
            <v>45843.654861111114</v>
          </cell>
          <cell r="B4012">
            <v>9327</v>
          </cell>
          <cell r="F4012" t="str">
            <v>CC-01718966</v>
          </cell>
          <cell r="J4012" t="str">
            <v>Schedule Service</v>
          </cell>
          <cell r="R4012" t="str">
            <v>BTEC378588</v>
          </cell>
          <cell r="AB4012" t="str">
            <v>Today we attend the customer site for sheudle service so we change parts during service:- Air filter and oil filter than start machine running ok</v>
          </cell>
        </row>
        <row r="4013">
          <cell r="A4013">
            <v>45843.652083333334</v>
          </cell>
          <cell r="B4013">
            <v>7480</v>
          </cell>
          <cell r="F4013" t="str">
            <v>CC-01718960</v>
          </cell>
          <cell r="J4013" t="str">
            <v>Sales Call</v>
          </cell>
          <cell r="R4013" t="str">
            <v>BRCD160948</v>
          </cell>
          <cell r="AB4013" t="str">
            <v>Sales call carried out for HMR update</v>
          </cell>
        </row>
        <row r="4014">
          <cell r="A4014">
            <v>45843.649305555555</v>
          </cell>
          <cell r="B4014">
            <v>3610</v>
          </cell>
          <cell r="F4014" t="str">
            <v>CC-01718958</v>
          </cell>
          <cell r="J4014" t="str">
            <v>Sales Call</v>
          </cell>
          <cell r="R4014" t="str">
            <v>BJGD200109</v>
          </cell>
          <cell r="AB4014" t="str">
            <v>Sales call carried out for HMR update</v>
          </cell>
        </row>
        <row r="4015">
          <cell r="A4015">
            <v>45843.646527777775</v>
          </cell>
          <cell r="B4015">
            <v>6400</v>
          </cell>
          <cell r="F4015" t="str">
            <v>CC-01718956</v>
          </cell>
          <cell r="J4015" t="str">
            <v>Sales Call</v>
          </cell>
          <cell r="R4015" t="str">
            <v>BQED160222</v>
          </cell>
          <cell r="AB4015" t="str">
            <v>Sales call carried out for HMR update</v>
          </cell>
        </row>
        <row r="4016">
          <cell r="A4016">
            <v>45843.644444444442</v>
          </cell>
          <cell r="B4016">
            <v>4780</v>
          </cell>
          <cell r="F4016" t="str">
            <v>CC-01718950</v>
          </cell>
          <cell r="J4016" t="str">
            <v>Sales Call</v>
          </cell>
          <cell r="R4016" t="str">
            <v>BRJD160598</v>
          </cell>
          <cell r="AB4016" t="str">
            <v>Sales call carried out for HMR update</v>
          </cell>
        </row>
        <row r="4017">
          <cell r="A4017">
            <v>45843.63958333333</v>
          </cell>
          <cell r="B4017">
            <v>8470</v>
          </cell>
          <cell r="F4017" t="str">
            <v>CC-01718936</v>
          </cell>
          <cell r="J4017" t="str">
            <v>Sales Call</v>
          </cell>
          <cell r="R4017" t="str">
            <v>BSFD161819</v>
          </cell>
          <cell r="AB4017" t="str">
            <v>Sales call carried out for HMR update</v>
          </cell>
        </row>
        <row r="4018">
          <cell r="A4018">
            <v>45843.637499999997</v>
          </cell>
          <cell r="B4018">
            <v>6250</v>
          </cell>
          <cell r="F4018" t="str">
            <v>CC-01718932</v>
          </cell>
          <cell r="J4018" t="str">
            <v>Sales Call</v>
          </cell>
          <cell r="R4018" t="str">
            <v>BRKD160653</v>
          </cell>
          <cell r="AB4018" t="str">
            <v>Sales call carried out for HMR update</v>
          </cell>
        </row>
        <row r="4019">
          <cell r="A4019">
            <v>45843.634722222225</v>
          </cell>
          <cell r="B4019">
            <v>4675</v>
          </cell>
          <cell r="F4019" t="str">
            <v>CC-01718922</v>
          </cell>
          <cell r="J4019" t="str">
            <v>Sales Call</v>
          </cell>
          <cell r="R4019" t="str">
            <v>BVKD163026</v>
          </cell>
          <cell r="AB4019" t="str">
            <v>Sales call carried out for HMR update</v>
          </cell>
        </row>
        <row r="4020">
          <cell r="A4020">
            <v>45843.575694444444</v>
          </cell>
          <cell r="B4020">
            <v>5090</v>
          </cell>
          <cell r="F4020" t="str">
            <v>CC-01718779</v>
          </cell>
          <cell r="J4020" t="str">
            <v>Sales Call</v>
          </cell>
          <cell r="R4020" t="str">
            <v>BVKD163010</v>
          </cell>
          <cell r="AB4020" t="str">
            <v>Sales call carried out for HMR update</v>
          </cell>
        </row>
        <row r="4021">
          <cell r="A4021">
            <v>45843.572916666664</v>
          </cell>
          <cell r="B4021">
            <v>2345</v>
          </cell>
          <cell r="F4021" t="str">
            <v>CC-01718769</v>
          </cell>
          <cell r="J4021" t="str">
            <v>Sales Call</v>
          </cell>
          <cell r="R4021" t="str">
            <v>BTGD120943</v>
          </cell>
          <cell r="AB4021" t="str">
            <v>Sales call carried out for HMR update</v>
          </cell>
        </row>
        <row r="4022">
          <cell r="A4022">
            <v>45843.570138888892</v>
          </cell>
          <cell r="B4022">
            <v>8410</v>
          </cell>
          <cell r="F4022" t="str">
            <v>CC-01718763</v>
          </cell>
          <cell r="J4022" t="str">
            <v>Sales Call</v>
          </cell>
          <cell r="R4022" t="str">
            <v>BUID162912</v>
          </cell>
          <cell r="AB4022" t="str">
            <v>Sales call carried out for HMR update</v>
          </cell>
        </row>
        <row r="4023">
          <cell r="A4023">
            <v>45843.568055555559</v>
          </cell>
          <cell r="B4023">
            <v>7210</v>
          </cell>
          <cell r="F4023" t="str">
            <v>CC-01718759</v>
          </cell>
          <cell r="J4023" t="str">
            <v>Sales Call</v>
          </cell>
          <cell r="R4023" t="str">
            <v>BUAD162634</v>
          </cell>
          <cell r="AB4023" t="str">
            <v>Sales call carried out for HMR update</v>
          </cell>
        </row>
        <row r="4024">
          <cell r="A4024">
            <v>45843.56527777778</v>
          </cell>
          <cell r="B4024">
            <v>7210</v>
          </cell>
          <cell r="F4024" t="str">
            <v>CC-01718753</v>
          </cell>
          <cell r="J4024" t="str">
            <v>Sales Call</v>
          </cell>
          <cell r="R4024" t="str">
            <v>BUID162953</v>
          </cell>
          <cell r="AB4024" t="str">
            <v>Sales call carried out for HMR update</v>
          </cell>
        </row>
        <row r="4025">
          <cell r="A4025">
            <v>45843.5625</v>
          </cell>
          <cell r="B4025">
            <v>4860</v>
          </cell>
          <cell r="F4025" t="str">
            <v>CC-01718745</v>
          </cell>
          <cell r="J4025" t="str">
            <v>Sales Call</v>
          </cell>
          <cell r="R4025" t="str">
            <v>BUDD162719</v>
          </cell>
          <cell r="AB4025" t="str">
            <v>Sales call carried out for HMR update.</v>
          </cell>
        </row>
        <row r="4026">
          <cell r="A4026">
            <v>45843.559027777781</v>
          </cell>
          <cell r="B4026">
            <v>2735</v>
          </cell>
          <cell r="F4026" t="str">
            <v>CC-01718740</v>
          </cell>
          <cell r="J4026" t="str">
            <v>Sales Call</v>
          </cell>
          <cell r="R4026" t="str">
            <v>BUFL152860</v>
          </cell>
          <cell r="AB4026" t="str">
            <v>Sales call carried out for HMR update</v>
          </cell>
        </row>
        <row r="4027">
          <cell r="A4027">
            <v>45843.556944444441</v>
          </cell>
          <cell r="B4027">
            <v>9410</v>
          </cell>
          <cell r="F4027" t="str">
            <v>CC-01718734</v>
          </cell>
          <cell r="J4027" t="str">
            <v>Sales Call</v>
          </cell>
          <cell r="R4027" t="str">
            <v>BUGD162826</v>
          </cell>
          <cell r="AB4027" t="str">
            <v>Sales call carried out for HMR update</v>
          </cell>
        </row>
        <row r="4028">
          <cell r="A4028">
            <v>45843.553472222222</v>
          </cell>
          <cell r="B4028">
            <v>8900</v>
          </cell>
          <cell r="F4028" t="str">
            <v>CC-01718724</v>
          </cell>
          <cell r="J4028" t="str">
            <v>Sales Call</v>
          </cell>
          <cell r="R4028" t="str">
            <v>BUFD162814</v>
          </cell>
          <cell r="AB4028" t="str">
            <v>Sales call carried out for HMR update</v>
          </cell>
        </row>
        <row r="4029">
          <cell r="A4029">
            <v>45843.551388888889</v>
          </cell>
          <cell r="B4029">
            <v>2160</v>
          </cell>
          <cell r="F4029" t="str">
            <v>CC-01718715</v>
          </cell>
          <cell r="J4029" t="str">
            <v>Sales Call</v>
          </cell>
          <cell r="R4029" t="str">
            <v>BUBD162649</v>
          </cell>
          <cell r="AB4029" t="str">
            <v>Sales call carried out for HMR update</v>
          </cell>
        </row>
        <row r="4030">
          <cell r="A4030">
            <v>45843.548611111109</v>
          </cell>
          <cell r="B4030">
            <v>12850</v>
          </cell>
          <cell r="F4030" t="str">
            <v>CC-01718708</v>
          </cell>
          <cell r="J4030" t="str">
            <v>Sales Call</v>
          </cell>
          <cell r="R4030" t="str">
            <v>BULD162577</v>
          </cell>
          <cell r="AB4030" t="str">
            <v>Sales call carried out for HMR update</v>
          </cell>
        </row>
        <row r="4031">
          <cell r="A4031">
            <v>45843.546527777777</v>
          </cell>
          <cell r="B4031">
            <v>7135</v>
          </cell>
          <cell r="F4031" t="str">
            <v>CC-01718703</v>
          </cell>
          <cell r="J4031" t="str">
            <v>Sales Call</v>
          </cell>
          <cell r="R4031" t="str">
            <v>BUCD162696</v>
          </cell>
          <cell r="AB4031" t="str">
            <v>Sales call carried out for HMR update</v>
          </cell>
        </row>
        <row r="4032">
          <cell r="A4032">
            <v>45843.543055555558</v>
          </cell>
          <cell r="B4032">
            <v>10070</v>
          </cell>
          <cell r="F4032" t="str">
            <v>CC-01718689</v>
          </cell>
          <cell r="J4032" t="str">
            <v>Sales Call</v>
          </cell>
          <cell r="R4032" t="str">
            <v>BULD162568</v>
          </cell>
          <cell r="AB4032" t="str">
            <v>Sales call carried out for HMR update</v>
          </cell>
        </row>
        <row r="4033">
          <cell r="A4033">
            <v>45843.539583333331</v>
          </cell>
          <cell r="B4033">
            <v>5140</v>
          </cell>
          <cell r="F4033" t="str">
            <v>CC-01718673</v>
          </cell>
          <cell r="J4033" t="str">
            <v>Sales Call</v>
          </cell>
          <cell r="R4033" t="str">
            <v>BUAL160585</v>
          </cell>
          <cell r="AB4033" t="str">
            <v>Sales call carried out for HMR update</v>
          </cell>
        </row>
        <row r="4034">
          <cell r="A4034">
            <v>45843.500694444447</v>
          </cell>
          <cell r="B4034">
            <v>12090</v>
          </cell>
          <cell r="F4034" t="str">
            <v>CC-01718558</v>
          </cell>
          <cell r="J4034" t="str">
            <v>Sales Call</v>
          </cell>
          <cell r="R4034" t="str">
            <v>BUKD162535</v>
          </cell>
          <cell r="AB4034" t="str">
            <v>Sales call carried out for HMR update</v>
          </cell>
        </row>
        <row r="4035">
          <cell r="A4035">
            <v>45843.496527777781</v>
          </cell>
          <cell r="B4035">
            <v>2550</v>
          </cell>
          <cell r="F4035" t="str">
            <v>CC-01718548</v>
          </cell>
          <cell r="J4035" t="str">
            <v>Sales Call</v>
          </cell>
          <cell r="R4035" t="str">
            <v>BULD162583</v>
          </cell>
          <cell r="AB4035" t="str">
            <v>Sales call carried out for HMR update</v>
          </cell>
        </row>
        <row r="4036">
          <cell r="A4036">
            <v>45843.48541666667</v>
          </cell>
          <cell r="B4036">
            <v>2790</v>
          </cell>
          <cell r="F4036" t="str">
            <v>CC-01718503</v>
          </cell>
          <cell r="J4036" t="str">
            <v>Sales Call</v>
          </cell>
          <cell r="R4036" t="str">
            <v>BULD162579</v>
          </cell>
          <cell r="AB4036" t="str">
            <v>Sales call carried out for HMR update</v>
          </cell>
        </row>
        <row r="4037">
          <cell r="A4037">
            <v>45843.480555555558</v>
          </cell>
          <cell r="B4037">
            <v>4590</v>
          </cell>
          <cell r="F4037" t="str">
            <v>CC-01718474</v>
          </cell>
          <cell r="J4037" t="str">
            <v>Sales Call</v>
          </cell>
          <cell r="R4037" t="str">
            <v>BUJD121018</v>
          </cell>
          <cell r="AB4037" t="str">
            <v>Sales call carried out for HMR update</v>
          </cell>
        </row>
        <row r="4038">
          <cell r="A4038">
            <v>45843.477777777778</v>
          </cell>
          <cell r="B4038">
            <v>2020</v>
          </cell>
          <cell r="F4038" t="str">
            <v>CC-01718467</v>
          </cell>
          <cell r="J4038" t="str">
            <v>Sales Call</v>
          </cell>
          <cell r="R4038" t="str">
            <v>BTID162377</v>
          </cell>
          <cell r="AB4038" t="str">
            <v>Sales call carried out for HMR update</v>
          </cell>
        </row>
        <row r="4039">
          <cell r="A4039">
            <v>45843.474999999999</v>
          </cell>
          <cell r="B4039">
            <v>3440</v>
          </cell>
          <cell r="F4039" t="str">
            <v>CC-01718459</v>
          </cell>
          <cell r="J4039" t="str">
            <v>Sales Call</v>
          </cell>
          <cell r="R4039" t="str">
            <v>BTID162392</v>
          </cell>
          <cell r="AB4039" t="str">
            <v>Sales call carried out for HMR update</v>
          </cell>
        </row>
        <row r="4040">
          <cell r="A4040">
            <v>45843.47152777778</v>
          </cell>
          <cell r="B4040">
            <v>2650</v>
          </cell>
          <cell r="F4040" t="str">
            <v>CC-01718437</v>
          </cell>
          <cell r="J4040" t="str">
            <v>Sales Call</v>
          </cell>
          <cell r="R4040" t="str">
            <v>BTHD120963</v>
          </cell>
          <cell r="AB4040" t="str">
            <v>Sales call carried out for HMR update</v>
          </cell>
        </row>
        <row r="4041">
          <cell r="A4041">
            <v>45843.46875</v>
          </cell>
          <cell r="B4041">
            <v>2810</v>
          </cell>
          <cell r="F4041" t="str">
            <v>CC-01718426</v>
          </cell>
          <cell r="J4041" t="str">
            <v>Sales Call</v>
          </cell>
          <cell r="R4041" t="str">
            <v>BTKD162083</v>
          </cell>
          <cell r="AB4041" t="str">
            <v>Sales call carried out for HMR update</v>
          </cell>
        </row>
        <row r="4042">
          <cell r="A4042">
            <v>45843.46597222222</v>
          </cell>
          <cell r="B4042">
            <v>6100</v>
          </cell>
          <cell r="F4042" t="str">
            <v>CC-01718421</v>
          </cell>
          <cell r="J4042" t="str">
            <v>Sales Call</v>
          </cell>
          <cell r="R4042" t="str">
            <v>BTJD162016</v>
          </cell>
          <cell r="AB4042" t="str">
            <v>Sales call carried out for HMR update</v>
          </cell>
        </row>
        <row r="4043">
          <cell r="A4043">
            <v>45843.462500000001</v>
          </cell>
          <cell r="B4043">
            <v>9230</v>
          </cell>
          <cell r="F4043" t="str">
            <v>CC-01718414</v>
          </cell>
          <cell r="J4043" t="str">
            <v>Sales Call</v>
          </cell>
          <cell r="R4043" t="str">
            <v>BTED162231</v>
          </cell>
          <cell r="AB4043" t="str">
            <v>Sales call carried out for HMR update</v>
          </cell>
        </row>
        <row r="4044">
          <cell r="A4044">
            <v>45843.456944444442</v>
          </cell>
          <cell r="B4044">
            <v>10890</v>
          </cell>
          <cell r="F4044" t="str">
            <v>CC-01718400</v>
          </cell>
          <cell r="J4044" t="str">
            <v>Sales Call</v>
          </cell>
          <cell r="R4044" t="str">
            <v>BTGD162289</v>
          </cell>
          <cell r="AB4044" t="str">
            <v>Sales call carried out for HMR update</v>
          </cell>
        </row>
        <row r="4045">
          <cell r="A4045">
            <v>45843.443055555559</v>
          </cell>
          <cell r="B4045">
            <v>1310</v>
          </cell>
          <cell r="F4045" t="str">
            <v>CC-01718374</v>
          </cell>
          <cell r="J4045" t="str">
            <v>Complaint - Running With Problem</v>
          </cell>
          <cell r="R4045" t="str">
            <v>BXBD164388</v>
          </cell>
          <cell r="AB4045" t="str">
            <v>Attend the site for high drilling rpm found during drilling time rpm 2000 at 210 psi air pressure so check the compressor control hose air leakages not found , open the pressure regulator assembly, clean the kit and refitted the same, open both actuator assembly and refitted the same, after the work run the unit found drilling rpm 1650 on hard face only for checking purpose, but customer demand for night supervision on drilling phase. So check the compressor in night in drilling phase found drilling rpm 1650 at 15.4 kg air pressure. So unit was under observation over night. As per the previous report unit was under observation over two days and unit ran under our specifications drilling rpm 1600 at 15.6 kg air pressure. Now customer is satisfied with the machine operation....</v>
          </cell>
        </row>
        <row r="4046">
          <cell r="A4046">
            <v>45842.572916666664</v>
          </cell>
          <cell r="B4046">
            <v>42868</v>
          </cell>
          <cell r="F4046" t="str">
            <v>CC-01717477</v>
          </cell>
          <cell r="J4046" t="str">
            <v>Schedule Service</v>
          </cell>
          <cell r="R4046" t="str">
            <v>BRIC374329</v>
          </cell>
          <cell r="AB4046" t="str">
            <v>Today we attend the customer site for sheudle service so we change parts during service so:- Air filter, oil filter, oil and separator than start machine running ok</v>
          </cell>
        </row>
        <row r="4047">
          <cell r="A4047">
            <v>45842.288888888892</v>
          </cell>
          <cell r="B4047">
            <v>1</v>
          </cell>
          <cell r="F4047" t="str">
            <v>CC-01716831</v>
          </cell>
          <cell r="J4047" t="str">
            <v>Schedule Service - AMC</v>
          </cell>
          <cell r="R4047" t="str">
            <v>CTCE665149</v>
          </cell>
          <cell r="AB4047" t="str">
            <v>AMC visit carried out</v>
          </cell>
        </row>
        <row r="4048">
          <cell r="A4048">
            <v>45842.272916666669</v>
          </cell>
          <cell r="B4048">
            <v>30880</v>
          </cell>
          <cell r="F4048" t="str">
            <v>CC-01716708</v>
          </cell>
          <cell r="J4048" t="str">
            <v>Schedule Service - AMC</v>
          </cell>
          <cell r="R4048" t="str">
            <v>BSDS043254</v>
          </cell>
          <cell r="AB4048" t="str">
            <v>AMC visit carried out</v>
          </cell>
        </row>
        <row r="4049">
          <cell r="A4049">
            <v>45841.709027777775</v>
          </cell>
          <cell r="B4049">
            <v>0</v>
          </cell>
          <cell r="F4049" t="str">
            <v>CC-01716568</v>
          </cell>
          <cell r="J4049" t="str">
            <v>Commissioning</v>
          </cell>
          <cell r="R4049" t="str">
            <v>SN24TN04110</v>
          </cell>
          <cell r="AB4049" t="str">
            <v>Commissioning done on dated 03-07-2025</v>
          </cell>
        </row>
        <row r="4050">
          <cell r="A4050">
            <v>45841.70416666667</v>
          </cell>
          <cell r="B4050">
            <v>1</v>
          </cell>
          <cell r="F4050" t="str">
            <v>CC-01716552</v>
          </cell>
          <cell r="J4050" t="str">
            <v>Commissioning</v>
          </cell>
          <cell r="R4050" t="str">
            <v>BYBS030225</v>
          </cell>
          <cell r="AB4050" t="str">
            <v>Commissioning done on dated 03-07-2025.....Comm date-03-07-2025</v>
          </cell>
        </row>
        <row r="4051">
          <cell r="A4051">
            <v>45841.563888888886</v>
          </cell>
          <cell r="B4051">
            <v>5298</v>
          </cell>
          <cell r="F4051" t="str">
            <v>CC-01716095</v>
          </cell>
          <cell r="J4051" t="str">
            <v>Schedule Service</v>
          </cell>
          <cell r="R4051" t="str">
            <v>BUBF111245</v>
          </cell>
          <cell r="AB4051" t="str">
            <v>Attend the site for scheduled service so change air filter, oil filter and actuators valve kit. Then start the unit found running ok.</v>
          </cell>
        </row>
        <row r="4052">
          <cell r="A4052">
            <v>45841.561805555553</v>
          </cell>
          <cell r="B4052">
            <v>7942</v>
          </cell>
          <cell r="F4052" t="str">
            <v>CC-01716089</v>
          </cell>
          <cell r="J4052" t="str">
            <v>Schedule Service</v>
          </cell>
          <cell r="R4052" t="str">
            <v>BUAF111226</v>
          </cell>
          <cell r="AB4052" t="str">
            <v>Attend the site for scheduled service so change oil filter. Then start the unit found running ok.</v>
          </cell>
        </row>
        <row r="4053">
          <cell r="A4053">
            <v>45840.654861111114</v>
          </cell>
          <cell r="B4053">
            <v>38514</v>
          </cell>
          <cell r="F4053" t="str">
            <v>CC-01714934</v>
          </cell>
          <cell r="J4053" t="str">
            <v>Schedule Service</v>
          </cell>
          <cell r="R4053" t="str">
            <v>BMJS040004</v>
          </cell>
          <cell r="AB4053" t="str">
            <v>Today we attend the customer site for sheudle service so we change parts during service:- air filter, oil filter, oil and separator than start machine running ok</v>
          </cell>
        </row>
        <row r="4054">
          <cell r="A4054">
            <v>45840.654166666667</v>
          </cell>
          <cell r="B4054">
            <v>7522</v>
          </cell>
          <cell r="F4054" t="str">
            <v>CC-01714932</v>
          </cell>
          <cell r="J4054" t="str">
            <v>Schedule Service</v>
          </cell>
          <cell r="R4054" t="str">
            <v>BWFC370723</v>
          </cell>
          <cell r="AB4054" t="str">
            <v>Today we attend the customer site for sheudle service so we change parts during service so:- Air filter, oil filter, oil and separator than start machine running ok</v>
          </cell>
        </row>
        <row r="4055">
          <cell r="A4055">
            <v>45839.73541666667</v>
          </cell>
          <cell r="B4055">
            <v>0</v>
          </cell>
          <cell r="F4055" t="str">
            <v>CC-01713933</v>
          </cell>
          <cell r="J4055" t="str">
            <v>General Service</v>
          </cell>
          <cell r="R4055"/>
          <cell r="AB4055" t="str">
            <v>unit not installed at site 02-07-2025 ................. 05-07-2025 .................... 12-07-2025</v>
          </cell>
        </row>
        <row r="4056">
          <cell r="A4056">
            <v>45839.645833333336</v>
          </cell>
          <cell r="B4056">
            <v>1</v>
          </cell>
          <cell r="F4056" t="str">
            <v>CC-01713661</v>
          </cell>
          <cell r="J4056" t="str">
            <v>Commissioning</v>
          </cell>
          <cell r="R4056" t="str">
            <v>BYBS030095</v>
          </cell>
          <cell r="AB4056" t="str">
            <v>Commissioning done on dated 01-07-2025.....Comm date-01-07-2025</v>
          </cell>
        </row>
        <row r="4057">
          <cell r="A4057">
            <v>45839.640972222223</v>
          </cell>
          <cell r="B4057">
            <v>0</v>
          </cell>
          <cell r="F4057" t="str">
            <v>CC-01713656</v>
          </cell>
          <cell r="J4057" t="str">
            <v>Commissioning</v>
          </cell>
          <cell r="R4057" t="str">
            <v>BYCK020336</v>
          </cell>
          <cell r="AB4057" t="str">
            <v>Commissioning done on dated 01-07-2025</v>
          </cell>
        </row>
        <row r="4058">
          <cell r="A4058">
            <v>45839.635416666664</v>
          </cell>
          <cell r="B4058">
            <v>1</v>
          </cell>
          <cell r="F4058" t="str">
            <v>CC-01713642</v>
          </cell>
          <cell r="J4058" t="str">
            <v>Commissioning</v>
          </cell>
          <cell r="R4058" t="str">
            <v>BYCS030413</v>
          </cell>
          <cell r="AB4058" t="str">
            <v>Commissioning done on dated 01-07-2025,,,,Comm date-02-06-2025</v>
          </cell>
        </row>
        <row r="4059">
          <cell r="A4059">
            <v>45839.447222222225</v>
          </cell>
          <cell r="B4059">
            <v>1070</v>
          </cell>
          <cell r="F4059" t="str">
            <v>CC-01713120</v>
          </cell>
          <cell r="J4059" t="str">
            <v>Schedule Service</v>
          </cell>
          <cell r="R4059" t="str">
            <v>BXBD164358</v>
          </cell>
          <cell r="AB4059" t="str">
            <v>Attend the site for schedule service so total Drain oil from tank and oil cooler 38 litres , after then replace air filter engine and compressor both side, replace oil filter 2nos. Plug in the drain plugs and total topped up oil in tank 40 litres with one dead crank. After schedule service done start and run the unit on load condition found unit is running in normal parameters.</v>
          </cell>
        </row>
        <row r="4060">
          <cell r="A4060">
            <v>45839.4375</v>
          </cell>
          <cell r="B4060">
            <v>3628</v>
          </cell>
          <cell r="F4060" t="str">
            <v>CC-01713106</v>
          </cell>
          <cell r="J4060" t="str">
            <v>Complaint - Running With Problem</v>
          </cell>
          <cell r="R4060" t="str">
            <v>BXKD164206</v>
          </cell>
          <cell r="AB4060" t="str">
            <v>Attend the site as per customer complaint for unit tripping check the unit found after by pass the solenoid patcon unit is running in ok condition so first clean the wiring harness terminals, check 5 pin relay found ok, voltage in solenoid patcon wire found 24 volt , solenoid patcon found faulty so replaced the solenoid patcon in chargeable basis. After replace the solenoid patcon start the run the on load condition found unit is running in normal condition.</v>
          </cell>
        </row>
        <row r="4061">
          <cell r="A4061">
            <v>45839.581250000003</v>
          </cell>
          <cell r="B4061">
            <v>1493</v>
          </cell>
          <cell r="F4061" t="str">
            <v>CC-01713509</v>
          </cell>
          <cell r="J4061" t="str">
            <v>Schedule Service</v>
          </cell>
          <cell r="R4061" t="str">
            <v>BXCD164399</v>
          </cell>
          <cell r="AB4061" t="str">
            <v>Attend the site for schedule service so total Drain oil from tank and oil cooler 38 litres , after then replace air filter engine and compressor both side, replace air oil separator, replace ARV kit, replaced PRV kit, replaced acctuator kit and replace oil filter 2nos. Plug in the drain plugs and total topped up oil in tank 40 litres with one dead crank. After schedule service done start and run the unit on load condition found unit is running in normal parameters.</v>
          </cell>
        </row>
        <row r="4062">
          <cell r="A4062">
            <v>45839.493750000001</v>
          </cell>
          <cell r="B4062">
            <v>2262</v>
          </cell>
          <cell r="F4062" t="str">
            <v>CC-01713295</v>
          </cell>
          <cell r="J4062" t="str">
            <v>Schedule Service</v>
          </cell>
          <cell r="R4062" t="str">
            <v>BXKD164192</v>
          </cell>
          <cell r="AB4062" t="str">
            <v>Attend the site for schedule service so, drain oil from tank and drail oil from cooler total 37 liters oil drain. Then change air filter for compressor and engine both side, change oil filter and change ELGI lube oil 40 liters. Then start the unit found running ok.</v>
          </cell>
        </row>
        <row r="4063">
          <cell r="A4063">
            <v>45839.490972222222</v>
          </cell>
          <cell r="B4063">
            <v>7776</v>
          </cell>
          <cell r="F4063" t="str">
            <v>CC-01713285</v>
          </cell>
          <cell r="J4063" t="str">
            <v>Schedule Service</v>
          </cell>
          <cell r="R4063" t="str">
            <v>BVCD163165</v>
          </cell>
          <cell r="AB4063" t="str">
            <v>Attend the site for schedule service so, drain oil from tank and drail oil from cooler total 37 liters oil drain. Then change air filter for compressor and engine both side, change oil filter, change air oil separator, change pressure regulator kit 2 nos. change acctuator kit 2 nos and change ELGI lube oil 40 liters. Then start the unit found running ok.</v>
          </cell>
        </row>
        <row r="4064">
          <cell r="A4064">
            <v>45838.746145833298</v>
          </cell>
          <cell r="B4064">
            <v>4172</v>
          </cell>
          <cell r="F4064" t="str">
            <v>CC-01712798</v>
          </cell>
          <cell r="J4064" t="str">
            <v>Schedule Service</v>
          </cell>
          <cell r="R4064" t="str">
            <v>BWED163889</v>
          </cell>
          <cell r="AB4064" t="str">
            <v>Attend the site for schedule service so, drain oil from tank and drail oil from cooler total 37 liters oil drain. Then change air filter for compressor and engine both side, change oil filter and change ELGI lube oil 40 liters. Then start the unit found running ok.</v>
          </cell>
        </row>
        <row r="4065">
          <cell r="A4065">
            <v>45838.671412037002</v>
          </cell>
          <cell r="B4065">
            <v>0</v>
          </cell>
          <cell r="F4065" t="str">
            <v>CC-01712578</v>
          </cell>
          <cell r="J4065" t="str">
            <v>Commissioning</v>
          </cell>
          <cell r="R4065" t="str">
            <v>DXKL140926</v>
          </cell>
          <cell r="AB4065" t="str">
            <v>Commissioning done on dated 30-06-2025</v>
          </cell>
        </row>
        <row r="4066">
          <cell r="A4066">
            <v>45838.668923611098</v>
          </cell>
          <cell r="B4066">
            <v>0</v>
          </cell>
          <cell r="F4066" t="str">
            <v>CC-01712569</v>
          </cell>
          <cell r="J4066" t="str">
            <v>Preservative Measures</v>
          </cell>
          <cell r="R4066" t="str">
            <v>DXKL140926</v>
          </cell>
          <cell r="AB4066" t="str">
            <v>Preservative maintenance work was carried out on the ELGi Air Compressor, Model SS02 LB-10 at Vishal Autobikes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 guidelines.</v>
          </cell>
        </row>
        <row r="4067">
          <cell r="A4067">
            <v>45838.664004629602</v>
          </cell>
          <cell r="B4067">
            <v>0</v>
          </cell>
          <cell r="F4067" t="str">
            <v>CC-01712553</v>
          </cell>
          <cell r="J4067" t="str">
            <v>Commissioning</v>
          </cell>
          <cell r="R4067" t="str">
            <v>DYKL141289</v>
          </cell>
          <cell r="AB4067" t="str">
            <v>Commissioning done on dated 30-06-2025</v>
          </cell>
        </row>
        <row r="4068">
          <cell r="A4068">
            <v>45838.659560185202</v>
          </cell>
          <cell r="B4068">
            <v>0</v>
          </cell>
          <cell r="F4068" t="str">
            <v>CC-01712541</v>
          </cell>
          <cell r="J4068" t="str">
            <v>Commissioning</v>
          </cell>
          <cell r="R4068" t="str">
            <v>DYJL141236</v>
          </cell>
          <cell r="AB4068" t="str">
            <v>Commissioning done on dated 30-06-2025</v>
          </cell>
        </row>
        <row r="4069">
          <cell r="A4069">
            <v>45838.587025462999</v>
          </cell>
          <cell r="B4069">
            <v>96</v>
          </cell>
          <cell r="F4069" t="str">
            <v>CC-01712365</v>
          </cell>
          <cell r="J4069" t="str">
            <v>Complaint - Breakdown</v>
          </cell>
          <cell r="R4069" t="str">
            <v>BYLD164891</v>
          </cell>
          <cell r="AB4069" t="str">
            <v>Attend the site as per customer complaint for unit tripping so checked the unit while operation found water temperature in under limit but water temperature switch is malfunctioning after by pass the water temperature switch unit is running in ok condition so replaced the water temperature switch under FOC basis. Now unit is running in ok condition......</v>
          </cell>
        </row>
        <row r="4070">
          <cell r="A4070">
            <v>45838.519699074102</v>
          </cell>
          <cell r="B4070">
            <v>1569</v>
          </cell>
          <cell r="F4070" t="str">
            <v>CC-01712176</v>
          </cell>
          <cell r="J4070" t="str">
            <v>Schedule Service</v>
          </cell>
          <cell r="R4070" t="str">
            <v>BWFC370687</v>
          </cell>
          <cell r="AB4070" t="str">
            <v>Today we attend the customer site for sheudle service so we change parts during service:- air filter and oil filter than start machine running ok</v>
          </cell>
        </row>
        <row r="4071">
          <cell r="A4071">
            <v>45838.496226851901</v>
          </cell>
          <cell r="B4071">
            <v>23022</v>
          </cell>
          <cell r="F4071" t="str">
            <v>CC-01712114</v>
          </cell>
          <cell r="J4071" t="str">
            <v>Schedule Service</v>
          </cell>
          <cell r="R4071" t="str">
            <v>BUES034926</v>
          </cell>
          <cell r="AB4071" t="str">
            <v>We visited site and change Air filter, Oil filter, Separator and oil after than start and check unit running well condition at the present time.</v>
          </cell>
        </row>
        <row r="4072">
          <cell r="A4072">
            <v>45838.446759259299</v>
          </cell>
          <cell r="B4072">
            <v>1</v>
          </cell>
          <cell r="F4072" t="str">
            <v>CC-01711953</v>
          </cell>
          <cell r="J4072" t="str">
            <v>Commissioning</v>
          </cell>
          <cell r="R4072" t="str">
            <v>BYAS039931</v>
          </cell>
          <cell r="AB4072" t="str">
            <v>Commissioning done on dated 30-06-2025....Comm date-30-06-2025</v>
          </cell>
        </row>
        <row r="4073">
          <cell r="A4073">
            <v>45838.444988425901</v>
          </cell>
          <cell r="B4073">
            <v>640</v>
          </cell>
          <cell r="F4073" t="str">
            <v>CC-01711943</v>
          </cell>
          <cell r="J4073" t="str">
            <v>Schedule Service</v>
          </cell>
          <cell r="R4073" t="str">
            <v>BXHD164673</v>
          </cell>
          <cell r="AB4073" t="str">
            <v>Attend the site for schedule service so, drain oil from tank and drail oil from cooler total 37 liters oil drain. Then change air filter for compressor and engine both side, change oil filter and change ELGI lube oil 40 liters. Then start the unit found running ok.</v>
          </cell>
        </row>
        <row r="4074">
          <cell r="A4074">
            <v>45838.442164351902</v>
          </cell>
          <cell r="B4074">
            <v>20355</v>
          </cell>
          <cell r="F4074" t="str">
            <v>CC-01711926</v>
          </cell>
          <cell r="J4074" t="str">
            <v>Schedule Service</v>
          </cell>
          <cell r="R4074" t="str">
            <v>BRCC373034</v>
          </cell>
          <cell r="AB4074" t="str">
            <v>Attend the site for scheduled service so change air filter, oil filter, air oil separator,all valve kit and oil. Then The unit found running ok.</v>
          </cell>
        </row>
        <row r="4075">
          <cell r="A4075">
            <v>45838.440937500003</v>
          </cell>
          <cell r="B4075">
            <v>22130</v>
          </cell>
          <cell r="F4075" t="str">
            <v>CC-01711920</v>
          </cell>
          <cell r="J4075" t="str">
            <v>Schedule Service</v>
          </cell>
          <cell r="R4075" t="str">
            <v>BSBC375530</v>
          </cell>
          <cell r="AB4075" t="str">
            <v>Attend the site for scheduled service so change air filter, oil filter, air oil separator and oil. Then start the unit found running ok.</v>
          </cell>
        </row>
        <row r="4076">
          <cell r="A4076">
            <v>45836.657303240703</v>
          </cell>
          <cell r="B4076">
            <v>39978</v>
          </cell>
          <cell r="F4076" t="str">
            <v>CC-01711027</v>
          </cell>
          <cell r="J4076" t="str">
            <v>General Service</v>
          </cell>
          <cell r="R4076" t="str">
            <v>BRIS035698</v>
          </cell>
          <cell r="AB4076" t="str">
            <v>After the visited site check and found service due.</v>
          </cell>
        </row>
        <row r="4077">
          <cell r="A4077">
            <v>45836.606087963002</v>
          </cell>
          <cell r="B4077">
            <v>54578</v>
          </cell>
          <cell r="F4077" t="str">
            <v>CC-01710861</v>
          </cell>
          <cell r="J4077" t="str">
            <v>Schedule Service</v>
          </cell>
          <cell r="R4077" t="str">
            <v>BLGS040582</v>
          </cell>
          <cell r="AB4077" t="str">
            <v>We visited site and change Air filter, Oil filter, Separator and oil after than start and check unit running well condition at the present time.</v>
          </cell>
        </row>
        <row r="4078">
          <cell r="A4078">
            <v>45836.539548611101</v>
          </cell>
          <cell r="B4078">
            <v>0</v>
          </cell>
          <cell r="F4078" t="str">
            <v>CC-01710668</v>
          </cell>
          <cell r="J4078" t="str">
            <v>Complaint - Breakdown</v>
          </cell>
          <cell r="R4078"/>
          <cell r="AB4078" t="str">
            <v>Visit confirmation pending 28-06-2025.....01-06-2025 ................. 05-07-2025 .................... 12-07-2025</v>
          </cell>
        </row>
        <row r="4079">
          <cell r="A4079">
            <v>45836.4462152778</v>
          </cell>
          <cell r="B4079">
            <v>11453</v>
          </cell>
          <cell r="F4079" t="str">
            <v>CC-01710386</v>
          </cell>
          <cell r="J4079" t="str">
            <v>Sales Call</v>
          </cell>
          <cell r="R4079" t="str">
            <v>BVKC374485</v>
          </cell>
          <cell r="AB4079" t="str">
            <v>Sales call carried out for HMR update</v>
          </cell>
        </row>
        <row r="4080">
          <cell r="A4080">
            <v>45836.441261574102</v>
          </cell>
          <cell r="B4080">
            <v>48597</v>
          </cell>
          <cell r="F4080" t="str">
            <v>CC-01710370</v>
          </cell>
          <cell r="J4080" t="str">
            <v>Sales Call</v>
          </cell>
          <cell r="R4080" t="str">
            <v>BKAS040272</v>
          </cell>
          <cell r="AB4080" t="str">
            <v>Sales call carried out for HMR update</v>
          </cell>
        </row>
        <row r="4081">
          <cell r="A4081">
            <v>45835.497430555602</v>
          </cell>
          <cell r="B4081">
            <v>0</v>
          </cell>
          <cell r="F4081" t="str">
            <v>CC-01709185</v>
          </cell>
          <cell r="J4081" t="str">
            <v>Commissioning</v>
          </cell>
          <cell r="R4081" t="str">
            <v>25321501</v>
          </cell>
          <cell r="AB4081" t="str">
            <v>Commissioning done on dated 27-06-2025</v>
          </cell>
        </row>
        <row r="4082">
          <cell r="A4082">
            <v>45835.496319444399</v>
          </cell>
          <cell r="B4082">
            <v>0</v>
          </cell>
          <cell r="F4082" t="str">
            <v>CC-01709180</v>
          </cell>
          <cell r="J4082" t="str">
            <v>Commissioning</v>
          </cell>
          <cell r="R4082" t="str">
            <v>25314201</v>
          </cell>
          <cell r="AB4082" t="str">
            <v>Commissioning done on dated 27-06-2025</v>
          </cell>
        </row>
        <row r="4083">
          <cell r="A4083">
            <v>45835.481562499997</v>
          </cell>
          <cell r="B4083">
            <v>40667</v>
          </cell>
          <cell r="F4083" t="str">
            <v>CC-01709132</v>
          </cell>
          <cell r="J4083" t="str">
            <v>Schedule Service</v>
          </cell>
          <cell r="R4083" t="str">
            <v>BRFC373676</v>
          </cell>
          <cell r="AB4083" t="str">
            <v>Today we attend the customer site for sheudle service so we change parts during service:- air filter, oil filter, oil and separator than start machine running ok</v>
          </cell>
        </row>
        <row r="4084">
          <cell r="A4084">
            <v>45835.442581018498</v>
          </cell>
          <cell r="B4084">
            <v>0</v>
          </cell>
          <cell r="F4084" t="str">
            <v>CC-01709012</v>
          </cell>
          <cell r="J4084" t="str">
            <v>Complaint - Breakdown</v>
          </cell>
          <cell r="R4084" t="str">
            <v>GPCE690210</v>
          </cell>
          <cell r="AB4084" t="str">
            <v>Attend the site for customer complaints of not working so check and found the unit needed overhauling. So dismantle the unit and change Crank shaft, cylinder 100 dia, cylinder 70 dia, piston, tune up kit, NRV, breather valve, oil seal, dry filter, valve disc assy. Oil indicator, and oil. After all the parts change, the unit is found running ok.</v>
          </cell>
        </row>
        <row r="4085">
          <cell r="A4085">
            <v>45834.771851851903</v>
          </cell>
          <cell r="B4085">
            <v>1</v>
          </cell>
          <cell r="F4085" t="str">
            <v>CC-01708572</v>
          </cell>
          <cell r="J4085" t="str">
            <v>Commissioning</v>
          </cell>
          <cell r="R4085" t="str">
            <v>BXIC375196</v>
          </cell>
          <cell r="AB4085" t="str">
            <v>Commissioning done on dated 26-06-2025.......Comm date-26-06-2025</v>
          </cell>
        </row>
        <row r="4086">
          <cell r="A4086">
            <v>45834.7336574074</v>
          </cell>
          <cell r="B4086">
            <v>24712</v>
          </cell>
          <cell r="F4086" t="str">
            <v>CC-01708501</v>
          </cell>
          <cell r="J4086" t="str">
            <v>Schedule Service</v>
          </cell>
          <cell r="R4086" t="str">
            <v>BSCS037531</v>
          </cell>
          <cell r="AB4086" t="str">
            <v>We visited site and change Air filter, Oil filter, and Oil after than start and check unit running well condition at the present time.</v>
          </cell>
        </row>
        <row r="4087">
          <cell r="A4087">
            <v>45834.732673611099</v>
          </cell>
          <cell r="B4087">
            <v>24035</v>
          </cell>
          <cell r="F4087" t="str">
            <v>CC-01708497</v>
          </cell>
          <cell r="J4087" t="str">
            <v>Schedule Service</v>
          </cell>
          <cell r="R4087" t="str">
            <v>BIFS040367</v>
          </cell>
          <cell r="AB4087" t="str">
            <v>We visited site and change Air filter, Oil filter, and Oil after than start and check unit running well condition at the present time.</v>
          </cell>
        </row>
        <row r="4088">
          <cell r="A4088">
            <v>45834.639733796299</v>
          </cell>
          <cell r="B4088">
            <v>17017</v>
          </cell>
          <cell r="F4088" t="str">
            <v>CC-01708161</v>
          </cell>
          <cell r="J4088" t="str">
            <v>Complaint - Breakdown</v>
          </cell>
          <cell r="R4088" t="str">
            <v>BSGC376585</v>
          </cell>
          <cell r="AB4088" t="str">
            <v>Today we attend the customer site for complain high temperature tripping so we check and found that compressor oil solidification so we clean cooler and airend by castic and thiner than change parts:- oil filter, oil and separator than start machine running ok Service parts oil filter , air oil separator and are replaced due to oil solidification issue.</v>
          </cell>
        </row>
        <row r="4089">
          <cell r="A4089">
            <v>45834.484849537002</v>
          </cell>
          <cell r="B4089">
            <v>0</v>
          </cell>
          <cell r="F4089" t="str">
            <v>CC-01707592</v>
          </cell>
          <cell r="J4089" t="str">
            <v>Commissioning</v>
          </cell>
          <cell r="R4089" t="str">
            <v>25329202</v>
          </cell>
          <cell r="AB4089" t="str">
            <v>Commissioning done on dated 26-06-2025</v>
          </cell>
        </row>
        <row r="4090">
          <cell r="A4090">
            <v>45834.479155092602</v>
          </cell>
          <cell r="B4090">
            <v>1</v>
          </cell>
          <cell r="F4090" t="str">
            <v>CC-01707575</v>
          </cell>
          <cell r="J4090" t="str">
            <v>Commissioning</v>
          </cell>
          <cell r="R4090" t="str">
            <v>BXGC374749</v>
          </cell>
          <cell r="AB4090" t="str">
            <v>Commissioning done on dated 26-06-2025......Comm date-26-06-2025</v>
          </cell>
        </row>
        <row r="4091">
          <cell r="A4091">
            <v>45834.469212962998</v>
          </cell>
          <cell r="B4091">
            <v>1</v>
          </cell>
          <cell r="F4091" t="str">
            <v>CC-01707537</v>
          </cell>
          <cell r="J4091" t="str">
            <v>Commissioning</v>
          </cell>
          <cell r="R4091" t="str">
            <v>BYKS044266</v>
          </cell>
          <cell r="AB4091" t="str">
            <v>Commissioning done on dated 26-06-2025......Comm date-26-06-2025</v>
          </cell>
        </row>
        <row r="4092">
          <cell r="A4092">
            <v>45834.454016203701</v>
          </cell>
          <cell r="B4092">
            <v>0</v>
          </cell>
          <cell r="F4092" t="str">
            <v>CC-01707461</v>
          </cell>
          <cell r="J4092" t="str">
            <v>Preservative Measures</v>
          </cell>
          <cell r="R4092" t="str">
            <v>BXGC374749</v>
          </cell>
          <cell r="AB4092" t="str">
            <v>Preservative maintenance work was carried out on the ELGi Air Compressor, Model EQ 5-10, at site prior to commissioning, to ensure the unit remains in optimal condition during the storage period. A detailed inspection was performed to check for any signs of damage or corrosion. All critical components were cleaned and treated with rust preventive oil. The compressor oil was topped up to the required level with preservative-grade lubricant to protect internal parts. Moisture traps and air filters were cleaned and sealed. All open ports, including suction and discharge lines, were securely capped to prevent dust or moisture ingress. Electrical terminals and control panels were insulated and sealed with protective wrapping. The entire unit was covered using industrial-grade, weather-resistant material to protect it from environmental exposure. These preventive actions were taken as per ELGis standard storage and preservation guidelines, ensuring the equipment remains fit for smooth commissioning when required.</v>
          </cell>
        </row>
        <row r="4093">
          <cell r="A4093">
            <v>45834.450092592597</v>
          </cell>
          <cell r="B4093">
            <v>0</v>
          </cell>
          <cell r="F4093" t="str">
            <v>CC-01707440</v>
          </cell>
          <cell r="J4093" t="str">
            <v>Preservative Measures</v>
          </cell>
          <cell r="R4093" t="str">
            <v>BXIC375196</v>
          </cell>
          <cell r="AB4093" t="str">
            <v>Preservative maintenance work was carried out on the ELGi Air Compressor, Model EQ 5-10, at site prior to commissioning, to ensure the unit remains in optimal condition during the storage period. A detailed inspection was performed to check for any signs of damage or corrosion. All critical components were cleaned and treated with rust preventive oil. The compressor oil was topped up to the required level with preservative-grade lubricant to protect internal parts. Moisture traps and air filters were cleaned and sealed. All open ports, including suction and discharge lines, were securely capped to prevent dust or moisture ingress. Electrical terminals and control panels were insulated and sealed with protective wrapping. The entire unit was covered using industrial-grade, weather-resistant material to protect it from environmental exposure. These preventive actions were taken as per ELGis standard storage and preservation guidelines, ensuring the equipment remains fit for smooth commissioning when required.</v>
          </cell>
        </row>
        <row r="4094">
          <cell r="A4094">
            <v>45833.6471296296</v>
          </cell>
          <cell r="B4094">
            <v>29997</v>
          </cell>
          <cell r="F4094" t="str">
            <v>CC-01706685</v>
          </cell>
          <cell r="J4094" t="str">
            <v>Schedule Service</v>
          </cell>
          <cell r="R4094" t="str">
            <v>BRHS035368</v>
          </cell>
          <cell r="AB4094" t="str">
            <v>We visited site and change oil filter after than start and check unit running well condition at the present time.</v>
          </cell>
        </row>
        <row r="4095">
          <cell r="A4095">
            <v>45833.637071759302</v>
          </cell>
          <cell r="B4095">
            <v>40866</v>
          </cell>
          <cell r="F4095" t="str">
            <v>CC-01706654</v>
          </cell>
          <cell r="J4095" t="str">
            <v>Schedule Service</v>
          </cell>
          <cell r="R4095" t="str">
            <v>GPJS030042</v>
          </cell>
          <cell r="AB4095" t="str">
            <v>We visited site and change Air filter, Oil filter, Separator and oil after than start and check unit running well condition at the present time.</v>
          </cell>
        </row>
        <row r="4096">
          <cell r="A4096">
            <v>45833.625868055598</v>
          </cell>
          <cell r="B4096">
            <v>1550</v>
          </cell>
          <cell r="F4096" t="str">
            <v>CC-01706616</v>
          </cell>
          <cell r="J4096" t="str">
            <v>Schedule Service</v>
          </cell>
          <cell r="R4096" t="str">
            <v>BWGC370765</v>
          </cell>
          <cell r="AB4096" t="str">
            <v>Attend the site for scheduled service so change air filter, oil filter and oil. Then start the unit found running ok.</v>
          </cell>
        </row>
        <row r="4097">
          <cell r="A4097">
            <v>45833.442766203698</v>
          </cell>
          <cell r="B4097">
            <v>0</v>
          </cell>
          <cell r="F4097" t="str">
            <v>CC-01705978</v>
          </cell>
          <cell r="J4097" t="str">
            <v>Complaint - Breakdown</v>
          </cell>
          <cell r="R4097" t="str">
            <v>SN23T000415</v>
          </cell>
          <cell r="AB4097" t="str">
            <v>We visited site and change temperature controller DMC 35 under of FOC basis.</v>
          </cell>
        </row>
        <row r="4098">
          <cell r="A4098">
            <v>45833.295162037</v>
          </cell>
          <cell r="B4098">
            <v>27033</v>
          </cell>
          <cell r="F4098" t="str">
            <v>CC-01705839</v>
          </cell>
          <cell r="J4098" t="str">
            <v>Schedule Service - AMC</v>
          </cell>
          <cell r="R4098" t="str">
            <v>BSCS037349</v>
          </cell>
          <cell r="AB4098" t="str">
            <v>AMC visit carried out</v>
          </cell>
        </row>
        <row r="4099">
          <cell r="A4099">
            <v>45833.278182870403</v>
          </cell>
          <cell r="B4099">
            <v>32193</v>
          </cell>
          <cell r="F4099" t="str">
            <v>CC-01705695</v>
          </cell>
          <cell r="J4099" t="str">
            <v>Schedule Service - AMC</v>
          </cell>
          <cell r="R4099" t="str">
            <v>BRAS033261</v>
          </cell>
          <cell r="AB4099" t="str">
            <v>AMC visit carried out</v>
          </cell>
        </row>
        <row r="4100">
          <cell r="A4100">
            <v>45832.711967592601</v>
          </cell>
          <cell r="B4100">
            <v>17235</v>
          </cell>
          <cell r="F4100" t="str">
            <v>CC-01705496</v>
          </cell>
          <cell r="J4100" t="str">
            <v>General Service</v>
          </cell>
          <cell r="R4100" t="str">
            <v>BUKS045388</v>
          </cell>
          <cell r="AB4100" t="str">
            <v>Today we attend the customer site for AMC visit so we check and found that compressor running ok</v>
          </cell>
        </row>
        <row r="4101">
          <cell r="A4101">
            <v>45832.711134259298</v>
          </cell>
          <cell r="B4101">
            <v>14238</v>
          </cell>
          <cell r="F4101" t="str">
            <v>CC-01705493</v>
          </cell>
          <cell r="J4101" t="str">
            <v>General Service</v>
          </cell>
          <cell r="R4101" t="str">
            <v>BUKS045387</v>
          </cell>
          <cell r="AB4101" t="str">
            <v>Today we attend the customer site for AMC visit so we check and found that compressor running ok</v>
          </cell>
        </row>
        <row r="4102">
          <cell r="A4102">
            <v>45832.679884259298</v>
          </cell>
          <cell r="B4102">
            <v>2694</v>
          </cell>
          <cell r="F4102" t="str">
            <v>CC-01705375</v>
          </cell>
          <cell r="J4102" t="str">
            <v>Complaint - Running With Problem</v>
          </cell>
          <cell r="R4102" t="str">
            <v>BXCS042723</v>
          </cell>
          <cell r="AB4102" t="str">
            <v>Today we attend the customer site for complain air likage so we check and found that air likage from pre filter auto drain valve. so we change auto drain valve under FOC now working good . Pf type:- AF0235P and sl. No.:- 10_24</v>
          </cell>
        </row>
        <row r="4103">
          <cell r="A4103">
            <v>45832.590798611098</v>
          </cell>
          <cell r="B4103">
            <v>7675</v>
          </cell>
          <cell r="F4103" t="str">
            <v>CC-01705114</v>
          </cell>
          <cell r="J4103" t="str">
            <v>Schedule Service</v>
          </cell>
          <cell r="R4103" t="str">
            <v>BXJC371867</v>
          </cell>
          <cell r="AB4103" t="str">
            <v>Today we attend the customer site for sheudle service so we change parts during service:-oil filter, oil, separator, intake valve and solenoid valve than start machine running ok</v>
          </cell>
        </row>
        <row r="4104">
          <cell r="A4104">
            <v>45832.467731481498</v>
          </cell>
          <cell r="B4104">
            <v>3500</v>
          </cell>
          <cell r="F4104" t="str">
            <v>CC-01704714</v>
          </cell>
          <cell r="J4104" t="str">
            <v>Schedule Service</v>
          </cell>
          <cell r="R4104" t="str">
            <v>BXKD164206</v>
          </cell>
          <cell r="AB4104" t="str">
            <v>Attend the site or schedule service so drain oil from tank and drain oil from cooler total 38 liters oil drain then change oil filter2 nos, change air filter for compressor and engine both side and change ELGI air lube plus oil 40 lietrs. Then start the unit found running ok.</v>
          </cell>
        </row>
        <row r="4105">
          <cell r="A4105">
            <v>45832.454189814802</v>
          </cell>
          <cell r="B4105">
            <v>6910</v>
          </cell>
          <cell r="F4105" t="str">
            <v>CC-01704667</v>
          </cell>
          <cell r="J4105" t="str">
            <v>Schedule Service</v>
          </cell>
          <cell r="R4105" t="str">
            <v>BVJD162972</v>
          </cell>
          <cell r="AB4105" t="str">
            <v>Attend the site or schedule service so drain oil from tank and drain oil from cooler total 38 liters oil drain then change oil filter21 nos, change air filter for compressor and engine both side and change ELGI air lube plus oil 40 lietrs. Then start the unit found running ok.</v>
          </cell>
        </row>
        <row r="4106">
          <cell r="A4106">
            <v>45832.427407407398</v>
          </cell>
          <cell r="B4106">
            <v>9742</v>
          </cell>
          <cell r="F4106" t="str">
            <v>CC-01704619</v>
          </cell>
          <cell r="J4106" t="str">
            <v>Schedule Service</v>
          </cell>
          <cell r="R4106" t="str">
            <v>BSLD230358</v>
          </cell>
          <cell r="AB4106" t="str">
            <v>Attend the site for schedule service so following jobs are done, total Drain oil from tank and oil cooler 130 litres, replace main oil filter 2nos, by pass oil filter 1no, replace separator filter. Plugged in the drain plugs and fill oil in tank upto full guage level, start the unit for sometime and again maintain the oil level upto half guage level. Total topped up oil 140 litres . After schedule service done start and run the unit found all parameters are under limit.</v>
          </cell>
        </row>
        <row r="4107">
          <cell r="A4107">
            <v>45832.291412036997</v>
          </cell>
          <cell r="B4107">
            <v>1</v>
          </cell>
          <cell r="F4107" t="str">
            <v>CC-01704494</v>
          </cell>
          <cell r="J4107" t="str">
            <v>Schedule Service - AMC</v>
          </cell>
          <cell r="R4107" t="str">
            <v>CTCE665149</v>
          </cell>
          <cell r="AB4107" t="str">
            <v>AMC visit carried out</v>
          </cell>
        </row>
        <row r="4108">
          <cell r="A4108">
            <v>45832.281643518501</v>
          </cell>
          <cell r="B4108">
            <v>30826</v>
          </cell>
          <cell r="F4108" t="str">
            <v>CC-01704409</v>
          </cell>
          <cell r="J4108" t="str">
            <v>Schedule Service - AMC</v>
          </cell>
          <cell r="R4108" t="str">
            <v>BSDS043254</v>
          </cell>
          <cell r="AB4108" t="str">
            <v>AMC visit carried out</v>
          </cell>
        </row>
        <row r="4109">
          <cell r="A4109">
            <v>45831.751504629603</v>
          </cell>
          <cell r="B4109">
            <v>40866</v>
          </cell>
          <cell r="F4109" t="str">
            <v>CC-01704277</v>
          </cell>
          <cell r="J4109" t="str">
            <v>Sales Call</v>
          </cell>
          <cell r="R4109" t="str">
            <v>GPJS030042</v>
          </cell>
          <cell r="AB4109" t="str">
            <v>Sales call carried out for HMR update</v>
          </cell>
        </row>
        <row r="4110">
          <cell r="A4110">
            <v>45831.745868055601</v>
          </cell>
          <cell r="B4110">
            <v>12070</v>
          </cell>
          <cell r="F4110" t="str">
            <v>CC-01704265</v>
          </cell>
          <cell r="J4110" t="str">
            <v>Sales Call</v>
          </cell>
          <cell r="R4110" t="str">
            <v>GPFC370737</v>
          </cell>
          <cell r="AB4110" t="str">
            <v>Sales call carried out for HMR update</v>
          </cell>
        </row>
        <row r="4111">
          <cell r="A4111">
            <v>45831.7428587963</v>
          </cell>
          <cell r="B4111">
            <v>25775</v>
          </cell>
          <cell r="F4111" t="str">
            <v>CC-01704259</v>
          </cell>
          <cell r="J4111" t="str">
            <v>Sales Call</v>
          </cell>
          <cell r="R4111" t="str">
            <v>GOCS030806</v>
          </cell>
          <cell r="AB4111" t="str">
            <v>Sales call carried out for HMR update</v>
          </cell>
        </row>
        <row r="4112">
          <cell r="A4112">
            <v>45831.738263888903</v>
          </cell>
          <cell r="B4112">
            <v>3471</v>
          </cell>
          <cell r="F4112" t="str">
            <v>CC-01704249</v>
          </cell>
          <cell r="J4112" t="str">
            <v>Sales Call</v>
          </cell>
          <cell r="R4112" t="str">
            <v>BXLS042384</v>
          </cell>
          <cell r="AB4112" t="str">
            <v>Sales call carried out for HMR update</v>
          </cell>
        </row>
        <row r="4113">
          <cell r="A4113">
            <v>45831.733530092599</v>
          </cell>
          <cell r="B4113">
            <v>3763</v>
          </cell>
          <cell r="F4113" t="str">
            <v>CC-01704237</v>
          </cell>
          <cell r="J4113" t="str">
            <v>Sales Call</v>
          </cell>
          <cell r="R4113" t="str">
            <v>BXLS042397</v>
          </cell>
          <cell r="AB4113" t="str">
            <v>Sales call carried out for HMR update</v>
          </cell>
        </row>
        <row r="4114">
          <cell r="A4114">
            <v>45831.723981481497</v>
          </cell>
          <cell r="B4114">
            <v>6895</v>
          </cell>
          <cell r="F4114" t="str">
            <v>CC-01704217</v>
          </cell>
          <cell r="J4114" t="str">
            <v>Sales Call</v>
          </cell>
          <cell r="R4114" t="str">
            <v>BXKS035161</v>
          </cell>
          <cell r="AB4114" t="str">
            <v>Sales call carried out for HMR update</v>
          </cell>
        </row>
        <row r="4115">
          <cell r="A4115">
            <v>45831.720115740703</v>
          </cell>
          <cell r="B4115">
            <v>5976</v>
          </cell>
          <cell r="F4115" t="str">
            <v>CC-01704206</v>
          </cell>
          <cell r="J4115" t="str">
            <v>Sales Call</v>
          </cell>
          <cell r="R4115" t="str">
            <v>BXJC371867</v>
          </cell>
          <cell r="AB4115" t="str">
            <v>Sales call carried out for HMR update</v>
          </cell>
        </row>
        <row r="4116">
          <cell r="A4116">
            <v>45831.715324074103</v>
          </cell>
          <cell r="B4116">
            <v>6378</v>
          </cell>
          <cell r="F4116" t="str">
            <v>CC-01704190</v>
          </cell>
          <cell r="J4116" t="str">
            <v>Sales Call</v>
          </cell>
          <cell r="R4116" t="str">
            <v>BWLS031913</v>
          </cell>
          <cell r="AB4116" t="str">
            <v>Sales call carried out for HMR update</v>
          </cell>
        </row>
        <row r="4117">
          <cell r="A4117">
            <v>45831.7121990741</v>
          </cell>
          <cell r="B4117">
            <v>4457</v>
          </cell>
          <cell r="F4117" t="str">
            <v>CC-01704183</v>
          </cell>
          <cell r="J4117" t="str">
            <v>Sales Call</v>
          </cell>
          <cell r="R4117" t="str">
            <v>BWHC371250</v>
          </cell>
          <cell r="AB4117" t="str">
            <v>Sales call carried out for HMR update</v>
          </cell>
        </row>
        <row r="4118">
          <cell r="A4118">
            <v>45831.708831018499</v>
          </cell>
          <cell r="B4118">
            <v>1187</v>
          </cell>
          <cell r="F4118" t="str">
            <v>CC-01704172</v>
          </cell>
          <cell r="J4118" t="str">
            <v>Sales Call</v>
          </cell>
          <cell r="R4118" t="str">
            <v>BWEC370313</v>
          </cell>
          <cell r="AB4118" t="str">
            <v>Sales call carried out for HMR update</v>
          </cell>
        </row>
        <row r="4119">
          <cell r="A4119">
            <v>45831.706585648099</v>
          </cell>
          <cell r="B4119">
            <v>6619</v>
          </cell>
          <cell r="F4119" t="str">
            <v>CC-01704167</v>
          </cell>
          <cell r="J4119" t="str">
            <v>Complaint - Running With Problem</v>
          </cell>
          <cell r="R4119" t="str">
            <v>BXJS035074</v>
          </cell>
          <cell r="AB4119" t="str">
            <v>Today we attend the customer site for complain oil getting into the air filter so so we check and found that intake valve plate open more so we adjust the plate than check no oil getting into air filter at present time</v>
          </cell>
        </row>
        <row r="4120">
          <cell r="A4120">
            <v>45831.630532407398</v>
          </cell>
          <cell r="B4120">
            <v>516</v>
          </cell>
          <cell r="F4120" t="str">
            <v>CC-01703891</v>
          </cell>
          <cell r="J4120" t="str">
            <v>Schedule Service</v>
          </cell>
          <cell r="R4120" t="str">
            <v>BYLD232523</v>
          </cell>
          <cell r="AB4120" t="str">
            <v>Attend the site or schedule service so drain oil from tank and drain oil from cooler total 105 liters oil drain then change oil filter 1 nos, change spin on filter 2 nos, change air filter for compressor side only and change ELGI air lube plus oil 120 lietrs. Then start the unit found running ok.</v>
          </cell>
        </row>
        <row r="4121">
          <cell r="A4121">
            <v>45831.593715277799</v>
          </cell>
          <cell r="B4121">
            <v>4952</v>
          </cell>
          <cell r="F4121" t="str">
            <v>CC-01703789</v>
          </cell>
          <cell r="J4121" t="str">
            <v>Sales Call</v>
          </cell>
          <cell r="R4121" t="str">
            <v>BWCC379950</v>
          </cell>
          <cell r="AB4121" t="str">
            <v>Sales call carried out for HMR update</v>
          </cell>
        </row>
        <row r="4122">
          <cell r="A4122">
            <v>45831.590821759302</v>
          </cell>
          <cell r="B4122">
            <v>9049</v>
          </cell>
          <cell r="F4122" t="str">
            <v>CC-01703781</v>
          </cell>
          <cell r="J4122" t="str">
            <v>Sales Call</v>
          </cell>
          <cell r="R4122" t="str">
            <v>BVKC374486</v>
          </cell>
          <cell r="AB4122" t="str">
            <v>Sales call carried out for HMR update</v>
          </cell>
        </row>
        <row r="4123">
          <cell r="A4123">
            <v>45831.587754629603</v>
          </cell>
          <cell r="B4123">
            <v>12751</v>
          </cell>
          <cell r="F4123" t="str">
            <v>CC-01703773</v>
          </cell>
          <cell r="J4123" t="str">
            <v>Sales Call</v>
          </cell>
          <cell r="R4123" t="str">
            <v>BVFS049426</v>
          </cell>
          <cell r="AB4123" t="str">
            <v>Sales call carried out for HMR update</v>
          </cell>
        </row>
        <row r="4124">
          <cell r="A4124">
            <v>45831.584340277797</v>
          </cell>
          <cell r="B4124">
            <v>3840</v>
          </cell>
          <cell r="F4124" t="str">
            <v>CC-01703763</v>
          </cell>
          <cell r="J4124" t="str">
            <v>Sales Call</v>
          </cell>
          <cell r="R4124" t="str">
            <v>BVEC377128</v>
          </cell>
          <cell r="AB4124" t="str">
            <v>Sales call carried out for HMR update</v>
          </cell>
        </row>
        <row r="4125">
          <cell r="A4125">
            <v>45831.581481481502</v>
          </cell>
          <cell r="B4125">
            <v>7601</v>
          </cell>
          <cell r="F4125" t="str">
            <v>CC-01703760</v>
          </cell>
          <cell r="J4125" t="str">
            <v>Sales Call</v>
          </cell>
          <cell r="R4125" t="str">
            <v>BVDS039458</v>
          </cell>
          <cell r="AB4125" t="str">
            <v>Sales call carried out for HMR update</v>
          </cell>
        </row>
        <row r="4126">
          <cell r="A4126">
            <v>45831.5786689815</v>
          </cell>
          <cell r="B4126">
            <v>8095</v>
          </cell>
          <cell r="F4126" t="str">
            <v>CC-01703756</v>
          </cell>
          <cell r="J4126" t="str">
            <v>Sales Call</v>
          </cell>
          <cell r="R4126" t="str">
            <v>BULC370861</v>
          </cell>
          <cell r="AB4126" t="str">
            <v>Sales call carried out for HMR update</v>
          </cell>
        </row>
        <row r="4127">
          <cell r="A4127">
            <v>45831.575405092597</v>
          </cell>
          <cell r="B4127">
            <v>742</v>
          </cell>
          <cell r="F4127" t="str">
            <v>CC-01703750</v>
          </cell>
          <cell r="J4127" t="str">
            <v>Sales Call</v>
          </cell>
          <cell r="R4127" t="str">
            <v>BUIS036656</v>
          </cell>
          <cell r="AB4127" t="str">
            <v>Sales call carried out for HMR update</v>
          </cell>
        </row>
        <row r="4128">
          <cell r="A4128">
            <v>45831.571273148104</v>
          </cell>
          <cell r="B4128">
            <v>21998</v>
          </cell>
          <cell r="F4128" t="str">
            <v>CC-01703742</v>
          </cell>
          <cell r="J4128" t="str">
            <v>Sales Call</v>
          </cell>
          <cell r="R4128" t="str">
            <v>BUGS035879</v>
          </cell>
          <cell r="AB4128" t="str">
            <v>Sales call carried out for HMR update</v>
          </cell>
        </row>
        <row r="4129">
          <cell r="A4129">
            <v>45831.567546296297</v>
          </cell>
          <cell r="B4129">
            <v>31207</v>
          </cell>
          <cell r="F4129" t="str">
            <v>CC-01703736</v>
          </cell>
          <cell r="J4129" t="str">
            <v>Sales Call</v>
          </cell>
          <cell r="R4129" t="str">
            <v>BTGS031205</v>
          </cell>
          <cell r="AB4129" t="str">
            <v>Sales call carried out for HMR update</v>
          </cell>
        </row>
        <row r="4130">
          <cell r="A4130">
            <v>45831.564409722203</v>
          </cell>
          <cell r="B4130">
            <v>9772</v>
          </cell>
          <cell r="F4130" t="str">
            <v>CC-01703731</v>
          </cell>
          <cell r="J4130" t="str">
            <v>Sales Call</v>
          </cell>
          <cell r="R4130" t="str">
            <v>BTFS031006</v>
          </cell>
          <cell r="AB4130" t="str">
            <v>Sales call carried out for HMR update</v>
          </cell>
        </row>
        <row r="4131">
          <cell r="A4131">
            <v>45831.560439814799</v>
          </cell>
          <cell r="B4131">
            <v>29214</v>
          </cell>
          <cell r="F4131" t="str">
            <v>CC-01703722</v>
          </cell>
          <cell r="J4131" t="str">
            <v>Sales Call</v>
          </cell>
          <cell r="R4131" t="str">
            <v>BSLS036682</v>
          </cell>
          <cell r="AB4131" t="str">
            <v>Sales call carried out for HMR update</v>
          </cell>
        </row>
        <row r="4132">
          <cell r="A4132">
            <v>45831.557349536997</v>
          </cell>
          <cell r="B4132">
            <v>21897</v>
          </cell>
          <cell r="F4132" t="str">
            <v>CC-01703698</v>
          </cell>
          <cell r="J4132" t="str">
            <v>Sales Call</v>
          </cell>
          <cell r="R4132" t="str">
            <v>BSBC375530</v>
          </cell>
          <cell r="AB4132" t="str">
            <v>Sales call carried out for HMR update</v>
          </cell>
        </row>
        <row r="4133">
          <cell r="A4133">
            <v>45831.5543287037</v>
          </cell>
          <cell r="B4133">
            <v>28049</v>
          </cell>
          <cell r="F4133" t="str">
            <v>CC-01703687</v>
          </cell>
          <cell r="J4133" t="str">
            <v>Sales Call</v>
          </cell>
          <cell r="R4133" t="str">
            <v>BRHS035368</v>
          </cell>
          <cell r="AB4133" t="str">
            <v>Sales call carried out for HMR update</v>
          </cell>
        </row>
        <row r="4134">
          <cell r="A4134">
            <v>45831.551400463002</v>
          </cell>
          <cell r="B4134">
            <v>8377</v>
          </cell>
          <cell r="F4134" t="str">
            <v>CC-01703672</v>
          </cell>
          <cell r="J4134" t="str">
            <v>Sales Call</v>
          </cell>
          <cell r="R4134" t="str">
            <v>BRDC373261</v>
          </cell>
          <cell r="AB4134" t="str">
            <v>Sales call carried out for HMR update</v>
          </cell>
        </row>
        <row r="4135">
          <cell r="A4135">
            <v>45831.546817129602</v>
          </cell>
          <cell r="B4135">
            <v>32068</v>
          </cell>
          <cell r="F4135" t="str">
            <v>CC-01703651</v>
          </cell>
          <cell r="J4135" t="str">
            <v>Sales Call</v>
          </cell>
          <cell r="R4135" t="str">
            <v>BQBS033819</v>
          </cell>
          <cell r="AB4135" t="str">
            <v>Sales call carried out for HMR update</v>
          </cell>
        </row>
        <row r="4136">
          <cell r="A4136">
            <v>45831.543842592597</v>
          </cell>
          <cell r="B4136">
            <v>27272</v>
          </cell>
          <cell r="F4136" t="str">
            <v>CC-01703635</v>
          </cell>
          <cell r="J4136" t="str">
            <v>Sales Call</v>
          </cell>
          <cell r="R4136" t="str">
            <v>BQAC373734</v>
          </cell>
          <cell r="AB4136" t="str">
            <v>Sales call carried out for HMR update</v>
          </cell>
        </row>
        <row r="4137">
          <cell r="A4137">
            <v>45831.5397337963</v>
          </cell>
          <cell r="B4137">
            <v>18372</v>
          </cell>
          <cell r="F4137" t="str">
            <v>CC-01703621</v>
          </cell>
          <cell r="J4137" t="str">
            <v>Sales Call</v>
          </cell>
          <cell r="R4137" t="str">
            <v>BPHS030467</v>
          </cell>
          <cell r="AB4137" t="str">
            <v>Sales call carried out for HMR update</v>
          </cell>
        </row>
        <row r="4138">
          <cell r="A4138">
            <v>45831.535879629599</v>
          </cell>
          <cell r="B4138">
            <v>22000</v>
          </cell>
          <cell r="F4138" t="str">
            <v>CC-01703607</v>
          </cell>
          <cell r="J4138" t="str">
            <v>Sales Call</v>
          </cell>
          <cell r="R4138" t="str">
            <v>BNKS030423</v>
          </cell>
          <cell r="AB4138" t="str">
            <v>Sales call carried out for HMR update</v>
          </cell>
        </row>
        <row r="4139">
          <cell r="A4139">
            <v>45831.532071759299</v>
          </cell>
          <cell r="B4139">
            <v>28254</v>
          </cell>
          <cell r="F4139" t="str">
            <v>CC-01703592</v>
          </cell>
          <cell r="J4139" t="str">
            <v>Sales Call</v>
          </cell>
          <cell r="R4139" t="str">
            <v>BMFC370445</v>
          </cell>
          <cell r="AB4139" t="str">
            <v>Sales call carried out for HMR update</v>
          </cell>
        </row>
        <row r="4140">
          <cell r="A4140">
            <v>45831.528969907398</v>
          </cell>
          <cell r="B4140">
            <v>23032</v>
          </cell>
          <cell r="F4140" t="str">
            <v>CC-01703582</v>
          </cell>
          <cell r="J4140" t="str">
            <v>Sales Call</v>
          </cell>
          <cell r="R4140" t="str">
            <v>BMDS031033</v>
          </cell>
          <cell r="AB4140" t="str">
            <v>Sales call carried out for HMR update</v>
          </cell>
        </row>
        <row r="4141">
          <cell r="A4141">
            <v>45831.524027777799</v>
          </cell>
          <cell r="B4141">
            <v>33426</v>
          </cell>
          <cell r="F4141" t="str">
            <v>CC-01703554</v>
          </cell>
          <cell r="J4141" t="str">
            <v>Sales Call</v>
          </cell>
          <cell r="R4141" t="str">
            <v>BMCS030957</v>
          </cell>
          <cell r="AB4141" t="str">
            <v>Sales call carried out for HMR update</v>
          </cell>
        </row>
        <row r="4142">
          <cell r="A4142">
            <v>45831.520601851902</v>
          </cell>
          <cell r="B4142">
            <v>75822</v>
          </cell>
          <cell r="F4142" t="str">
            <v>CC-01703546</v>
          </cell>
          <cell r="J4142" t="str">
            <v>Sales Call</v>
          </cell>
          <cell r="R4142" t="str">
            <v>BMBS030816</v>
          </cell>
          <cell r="AB4142" t="str">
            <v>Sales call carried out for HMR update</v>
          </cell>
        </row>
        <row r="4143">
          <cell r="A4143">
            <v>45831.5175578704</v>
          </cell>
          <cell r="B4143">
            <v>60135</v>
          </cell>
          <cell r="F4143" t="str">
            <v>CC-01703533</v>
          </cell>
          <cell r="J4143" t="str">
            <v>Sales Call</v>
          </cell>
          <cell r="R4143" t="str">
            <v>BMBL160078</v>
          </cell>
          <cell r="AB4143" t="str">
            <v>Sales call carried out for HMR update</v>
          </cell>
        </row>
        <row r="4144">
          <cell r="A4144">
            <v>45831.5139583333</v>
          </cell>
          <cell r="B4144">
            <v>22856</v>
          </cell>
          <cell r="F4144" t="str">
            <v>CC-01703518</v>
          </cell>
          <cell r="J4144" t="str">
            <v>Complaint - Running With Problem</v>
          </cell>
          <cell r="R4144" t="str">
            <v>BUES034926</v>
          </cell>
          <cell r="AB4144" t="str">
            <v>We visited site check and found cooling fan not running so found fan fuse burnt than we changed fan fuse and start unit running well condition.</v>
          </cell>
        </row>
        <row r="4145">
          <cell r="A4145">
            <v>45831.512453703697</v>
          </cell>
          <cell r="B4145">
            <v>36354</v>
          </cell>
          <cell r="F4145" t="str">
            <v>CC-01703513</v>
          </cell>
          <cell r="J4145" t="str">
            <v>Sales Call</v>
          </cell>
          <cell r="R4145" t="str">
            <v>BMBL050033</v>
          </cell>
          <cell r="AB4145" t="str">
            <v>Sales call carried out for HMR update</v>
          </cell>
        </row>
        <row r="4146">
          <cell r="A4146">
            <v>45831.5069560185</v>
          </cell>
          <cell r="B4146">
            <v>26826</v>
          </cell>
          <cell r="F4146" t="str">
            <v>CC-01703501</v>
          </cell>
          <cell r="J4146" t="str">
            <v>Sales Call</v>
          </cell>
          <cell r="R4146" t="str">
            <v>BLKS030250</v>
          </cell>
          <cell r="AB4146" t="str">
            <v>Sales call carried out for HMR update</v>
          </cell>
        </row>
        <row r="4147">
          <cell r="A4147">
            <v>45831.504004629598</v>
          </cell>
          <cell r="B4147">
            <v>36227</v>
          </cell>
          <cell r="F4147" t="str">
            <v>CC-01703487</v>
          </cell>
          <cell r="J4147" t="str">
            <v>Sales Call</v>
          </cell>
          <cell r="R4147" t="str">
            <v>BLIS031950</v>
          </cell>
          <cell r="AB4147" t="str">
            <v>Sales call carried out for HMR update</v>
          </cell>
        </row>
        <row r="4148">
          <cell r="A4148">
            <v>45831.499710648102</v>
          </cell>
          <cell r="B4148">
            <v>77195</v>
          </cell>
          <cell r="F4148" t="str">
            <v>CC-01703479</v>
          </cell>
          <cell r="J4148" t="str">
            <v>Sales Call</v>
          </cell>
          <cell r="R4148" t="str">
            <v>BLGS031576</v>
          </cell>
          <cell r="AB4148" t="str">
            <v>Sales call carried out for HMR update</v>
          </cell>
        </row>
        <row r="4149">
          <cell r="A4149">
            <v>45831.494537036997</v>
          </cell>
          <cell r="B4149">
            <v>57314</v>
          </cell>
          <cell r="F4149" t="str">
            <v>CC-01703459</v>
          </cell>
          <cell r="J4149" t="str">
            <v>Sales Call</v>
          </cell>
          <cell r="R4149" t="str">
            <v>BLFS040558</v>
          </cell>
          <cell r="AB4149" t="str">
            <v>Sales call carried out for HMR update</v>
          </cell>
        </row>
        <row r="4150">
          <cell r="A4150">
            <v>45831.491238425901</v>
          </cell>
          <cell r="B4150">
            <v>22491</v>
          </cell>
          <cell r="F4150" t="str">
            <v>CC-01703451</v>
          </cell>
          <cell r="J4150" t="str">
            <v>Sales Call</v>
          </cell>
          <cell r="R4150" t="str">
            <v>BKJS040077</v>
          </cell>
          <cell r="AB4150" t="str">
            <v>Sales call carried out for HMR update</v>
          </cell>
        </row>
        <row r="4151">
          <cell r="A4151">
            <v>45831.488067129598</v>
          </cell>
          <cell r="B4151">
            <v>35032</v>
          </cell>
          <cell r="F4151" t="str">
            <v>CC-01703435</v>
          </cell>
          <cell r="J4151" t="str">
            <v>Sales Call</v>
          </cell>
          <cell r="R4151" t="str">
            <v>BKJS030050</v>
          </cell>
          <cell r="AB4151" t="str">
            <v>Sales call carried out for HMR update</v>
          </cell>
        </row>
        <row r="4152">
          <cell r="A4152">
            <v>45831.484884259298</v>
          </cell>
          <cell r="B4152">
            <v>5846</v>
          </cell>
          <cell r="F4152" t="str">
            <v>CC-01703421</v>
          </cell>
          <cell r="J4152" t="str">
            <v>Sales Call</v>
          </cell>
          <cell r="R4152" t="str">
            <v>BKHET70130</v>
          </cell>
          <cell r="AB4152" t="str">
            <v>Sales call carried out for HMR update</v>
          </cell>
        </row>
        <row r="4153">
          <cell r="A4153">
            <v>45831.481180555602</v>
          </cell>
          <cell r="B4153">
            <v>47370</v>
          </cell>
          <cell r="F4153" t="str">
            <v>CC-01703403</v>
          </cell>
          <cell r="J4153" t="str">
            <v>Sales Call</v>
          </cell>
          <cell r="R4153" t="str">
            <v>BKCS040470</v>
          </cell>
          <cell r="AB4153" t="str">
            <v>Sales call carried out for HMR update</v>
          </cell>
        </row>
        <row r="4154">
          <cell r="A4154">
            <v>45831.477511574099</v>
          </cell>
          <cell r="B4154">
            <v>59540</v>
          </cell>
          <cell r="F4154" t="str">
            <v>CC-01703383</v>
          </cell>
          <cell r="J4154" t="str">
            <v>Sales Call</v>
          </cell>
          <cell r="R4154" t="str">
            <v>BKAS030601</v>
          </cell>
          <cell r="AB4154" t="str">
            <v>Sales call carried out for HMR update</v>
          </cell>
        </row>
        <row r="4155">
          <cell r="A4155">
            <v>45829.725671296299</v>
          </cell>
          <cell r="B4155">
            <v>38624</v>
          </cell>
          <cell r="F4155" t="str">
            <v>CC-01702655</v>
          </cell>
          <cell r="J4155" t="str">
            <v>Sales Call</v>
          </cell>
          <cell r="R4155" t="str">
            <v>BOKC370020</v>
          </cell>
          <cell r="AB4155" t="str">
            <v>Sales call carried out for HMR update</v>
          </cell>
        </row>
        <row r="4156">
          <cell r="A4156">
            <v>45829.722881944399</v>
          </cell>
          <cell r="B4156">
            <v>6410</v>
          </cell>
          <cell r="F4156" t="str">
            <v>CC-01702649</v>
          </cell>
          <cell r="J4156" t="str">
            <v>Sales Call</v>
          </cell>
          <cell r="R4156" t="str">
            <v>BOIS040238</v>
          </cell>
          <cell r="AB4156" t="str">
            <v>Sales call carried out for HMR update</v>
          </cell>
        </row>
        <row r="4157">
          <cell r="A4157">
            <v>45829.719884259299</v>
          </cell>
          <cell r="B4157">
            <v>21504</v>
          </cell>
          <cell r="F4157" t="str">
            <v>CC-01702634</v>
          </cell>
          <cell r="J4157" t="str">
            <v>Sales Call</v>
          </cell>
          <cell r="R4157" t="str">
            <v>BOGC370193</v>
          </cell>
          <cell r="AB4157" t="str">
            <v>Sales call carried out for HMR update</v>
          </cell>
        </row>
        <row r="4158">
          <cell r="A4158">
            <v>45829.716157407398</v>
          </cell>
          <cell r="B4158">
            <v>12316</v>
          </cell>
          <cell r="F4158" t="str">
            <v>CC-01702620</v>
          </cell>
          <cell r="J4158" t="str">
            <v>Sales Call</v>
          </cell>
          <cell r="R4158" t="str">
            <v>BNLS030573</v>
          </cell>
          <cell r="AB4158" t="str">
            <v>Sales call carried out for HMR update</v>
          </cell>
        </row>
        <row r="4159">
          <cell r="A4159">
            <v>45829.713020833296</v>
          </cell>
          <cell r="B4159">
            <v>3741</v>
          </cell>
          <cell r="F4159" t="str">
            <v>CC-01702612</v>
          </cell>
          <cell r="J4159" t="str">
            <v>Sales Call</v>
          </cell>
          <cell r="R4159" t="str">
            <v>BNJC370072</v>
          </cell>
          <cell r="AB4159" t="str">
            <v>Sales call carried out for HMR update</v>
          </cell>
        </row>
        <row r="4160">
          <cell r="A4160">
            <v>45829.710011574098</v>
          </cell>
          <cell r="B4160">
            <v>12141</v>
          </cell>
          <cell r="F4160" t="str">
            <v>CC-01702605</v>
          </cell>
          <cell r="J4160" t="str">
            <v>Sales Call</v>
          </cell>
          <cell r="R4160" t="str">
            <v>BNCS030884</v>
          </cell>
          <cell r="AB4160" t="str">
            <v>Sales call carried out for HMR update</v>
          </cell>
        </row>
        <row r="4161">
          <cell r="A4161">
            <v>45829.704421296301</v>
          </cell>
          <cell r="B4161">
            <v>79790</v>
          </cell>
          <cell r="F4161" t="str">
            <v>CC-01702588</v>
          </cell>
          <cell r="J4161" t="str">
            <v>Sales Call</v>
          </cell>
          <cell r="R4161" t="str">
            <v>BNCC370425</v>
          </cell>
          <cell r="AB4161" t="str">
            <v>Sales call carried out for HMR update</v>
          </cell>
        </row>
        <row r="4162">
          <cell r="A4162">
            <v>45829.675000000003</v>
          </cell>
          <cell r="B4162">
            <v>995</v>
          </cell>
          <cell r="F4162" t="str">
            <v>CC-01702505</v>
          </cell>
          <cell r="J4162" t="str">
            <v>Complaint - Running With Problem</v>
          </cell>
          <cell r="R4162" t="str">
            <v>BXBD164358</v>
          </cell>
          <cell r="AB4162" t="str">
            <v>Attend the site and inspect the problem found line pressure is increasing automatically in unload condition whine cause oil leakage through safety valve while giving loading valve. During the inspection found butterfly valve actuator malfunctioning. Open the actuator assembly clean and refitted the same kit. Fitted the actuator assembly in same position and adjust the butterfly valve to resist the automatically increasing pressure. After all adjustment work done start and run the unit on load condition found unit is running in normal condition.</v>
          </cell>
        </row>
        <row r="4163">
          <cell r="A4163">
            <v>45829.633946759299</v>
          </cell>
          <cell r="B4163">
            <v>24683</v>
          </cell>
          <cell r="F4163" t="str">
            <v>CC-01702403</v>
          </cell>
          <cell r="J4163" t="str">
            <v>Complaint - Running With Problem</v>
          </cell>
          <cell r="R4163" t="str">
            <v>BSAS036940</v>
          </cell>
          <cell r="AB4163" t="str">
            <v>We visited site and change shaft seal after than start and check unit running well condition at the present time.</v>
          </cell>
        </row>
        <row r="4164">
          <cell r="A4164">
            <v>45829.625520833302</v>
          </cell>
          <cell r="B4164">
            <v>54464</v>
          </cell>
          <cell r="F4164" t="str">
            <v>CC-01702370</v>
          </cell>
          <cell r="J4164" t="str">
            <v>General Service</v>
          </cell>
          <cell r="R4164" t="str">
            <v>BLGS040582</v>
          </cell>
          <cell r="AB4164" t="str">
            <v>Today we attend the customer site for sheudle service so we check and found that compressor running ok</v>
          </cell>
        </row>
        <row r="4165">
          <cell r="A4165">
            <v>45829.624722222201</v>
          </cell>
          <cell r="B4165">
            <v>10260</v>
          </cell>
          <cell r="F4165" t="str">
            <v>CC-01702368</v>
          </cell>
          <cell r="J4165" t="str">
            <v>General Service</v>
          </cell>
          <cell r="R4165" t="str">
            <v>BMFS040502</v>
          </cell>
          <cell r="AB4165" t="str">
            <v>Sales call carried out for HMR update</v>
          </cell>
        </row>
        <row r="4166">
          <cell r="A4166">
            <v>45829.6192592593</v>
          </cell>
          <cell r="B4166">
            <v>10260</v>
          </cell>
          <cell r="F4166" t="str">
            <v>CC-01702352</v>
          </cell>
          <cell r="J4166" t="str">
            <v>Sales Call</v>
          </cell>
          <cell r="R4166" t="str">
            <v>BMFS040502</v>
          </cell>
          <cell r="AB4166" t="str">
            <v>Sales call carried out for HMR update</v>
          </cell>
        </row>
        <row r="4167">
          <cell r="A4167">
            <v>45829.615335648101</v>
          </cell>
          <cell r="B4167">
            <v>23791</v>
          </cell>
          <cell r="F4167" t="str">
            <v>CC-01702344</v>
          </cell>
          <cell r="J4167" t="str">
            <v>Sales Call</v>
          </cell>
          <cell r="R4167" t="str">
            <v>BMFS031276</v>
          </cell>
          <cell r="AB4167" t="str">
            <v>Sales call carried out for HMR update</v>
          </cell>
        </row>
        <row r="4168">
          <cell r="A4168">
            <v>45829.544108796297</v>
          </cell>
          <cell r="B4168">
            <v>39915</v>
          </cell>
          <cell r="F4168" t="str">
            <v>CC-01702197</v>
          </cell>
          <cell r="J4168" t="str">
            <v>Schedule Service</v>
          </cell>
          <cell r="R4168" t="str">
            <v>GOIS031795</v>
          </cell>
          <cell r="AB4168" t="str">
            <v>Attend the site for scheduled service so change air filter, oil filter, air oil separator and oil. Then start the unit found running ok.</v>
          </cell>
        </row>
        <row r="4169">
          <cell r="A4169">
            <v>45829.495543981502</v>
          </cell>
          <cell r="B4169">
            <v>0</v>
          </cell>
          <cell r="F4169" t="str">
            <v>CC-01702055</v>
          </cell>
          <cell r="J4169" t="str">
            <v>General Service</v>
          </cell>
          <cell r="R4169" t="str">
            <v>CTCE665172</v>
          </cell>
          <cell r="AB4169" t="str">
            <v>Attend the site for scheduled service so change air filter and oil. Then start the unit found running ok.</v>
          </cell>
        </row>
        <row r="4170">
          <cell r="A4170">
            <v>45829.494270833296</v>
          </cell>
          <cell r="B4170">
            <v>0</v>
          </cell>
          <cell r="F4170" t="str">
            <v>CC-01702050</v>
          </cell>
          <cell r="J4170" t="str">
            <v>General Service</v>
          </cell>
          <cell r="R4170" t="str">
            <v>DXBL353591</v>
          </cell>
          <cell r="AB4170" t="str">
            <v>Attend the site for scheduled service so change air filter and oil also change NRV kit. Then start the unit found running ok.</v>
          </cell>
        </row>
        <row r="4171">
          <cell r="A4171">
            <v>45829.480324074102</v>
          </cell>
          <cell r="B4171">
            <v>7618</v>
          </cell>
          <cell r="F4171" t="str">
            <v>CC-01701986</v>
          </cell>
          <cell r="J4171" t="str">
            <v>Schedule Service</v>
          </cell>
          <cell r="R4171" t="str">
            <v>BUFC372952</v>
          </cell>
          <cell r="AB4171" t="str">
            <v>Attend the site for scheduled service so change air oil separator and oil. Then start the unit found running ok.</v>
          </cell>
        </row>
        <row r="4172">
          <cell r="A4172">
            <v>45828.683159722197</v>
          </cell>
          <cell r="B4172">
            <v>8000</v>
          </cell>
          <cell r="F4172" t="str">
            <v>CC-01701417</v>
          </cell>
          <cell r="J4172" t="str">
            <v>Schedule Service</v>
          </cell>
          <cell r="R4172" t="str">
            <v>BXJF111817</v>
          </cell>
          <cell r="AB4172" t="str">
            <v>Today we attend the customer site for sheudle service so we change parts during service:- air filter, oil filter, oil, separator and grease than start machine running ok</v>
          </cell>
        </row>
        <row r="4173">
          <cell r="A4173">
            <v>45828.666678240697</v>
          </cell>
          <cell r="B4173">
            <v>5083</v>
          </cell>
          <cell r="F4173" t="str">
            <v>CC-01701340</v>
          </cell>
          <cell r="J4173" t="str">
            <v>Schedule Service</v>
          </cell>
          <cell r="R4173" t="str">
            <v>BWLS031931</v>
          </cell>
          <cell r="AB4173" t="str">
            <v>We visited site and change Air filter and Oil filter after than start and check unit running well condition at the present time.</v>
          </cell>
        </row>
        <row r="4174">
          <cell r="A4174">
            <v>45828.604502314804</v>
          </cell>
          <cell r="B4174">
            <v>37163</v>
          </cell>
          <cell r="F4174" t="str">
            <v>CC-01701109</v>
          </cell>
          <cell r="J4174" t="str">
            <v>Schedule Service</v>
          </cell>
          <cell r="R4174" t="str">
            <v>BRIS035838</v>
          </cell>
          <cell r="AB4174" t="str">
            <v>We visited site and change Air filter, Oil filter, Separator and oil after than start and check unit running well condition at the same time.</v>
          </cell>
        </row>
        <row r="4175">
          <cell r="A4175">
            <v>45828.569803240702</v>
          </cell>
          <cell r="B4175">
            <v>85010</v>
          </cell>
          <cell r="F4175" t="str">
            <v>CC-01701021</v>
          </cell>
          <cell r="J4175" t="str">
            <v>Schedule Service</v>
          </cell>
          <cell r="R4175" t="str">
            <v>BJGS031396</v>
          </cell>
          <cell r="AB4175" t="str">
            <v>We visited site and change Air filter, Oil filter,Separator and oil after than start and check unit running well.</v>
          </cell>
        </row>
        <row r="4176">
          <cell r="A4176">
            <v>45828.561550925901</v>
          </cell>
          <cell r="B4176">
            <v>21124</v>
          </cell>
          <cell r="F4176" t="str">
            <v>CC-01700990</v>
          </cell>
          <cell r="J4176" t="str">
            <v>Schedule Service</v>
          </cell>
          <cell r="R4176" t="str">
            <v>BVGF111615</v>
          </cell>
          <cell r="AB4176" t="str">
            <v>Today we attend the customer site for sheudle service so we change parts during service:- air filter , oil filter and grease than start machine running ok</v>
          </cell>
        </row>
        <row r="4177">
          <cell r="A4177">
            <v>45828.560740740701</v>
          </cell>
          <cell r="B4177">
            <v>19854</v>
          </cell>
          <cell r="F4177" t="str">
            <v>CC-01700987</v>
          </cell>
          <cell r="J4177" t="str">
            <v>Schedule Service</v>
          </cell>
          <cell r="R4177" t="str">
            <v>BVGF111611</v>
          </cell>
          <cell r="AB4177" t="str">
            <v>oday we attend the customer site for sheudle service so we change parts during service:- air filter, oil filter and grease than start machine running ok and change dryer controller DMC 35 DRYER MODEL:- EGRD 100 SL.NO.22T003207</v>
          </cell>
        </row>
        <row r="4178">
          <cell r="A4178">
            <v>45827.723240740699</v>
          </cell>
          <cell r="B4178">
            <v>890</v>
          </cell>
          <cell r="F4178" t="str">
            <v>CC-01700170</v>
          </cell>
          <cell r="J4178" t="str">
            <v>Sales Call</v>
          </cell>
          <cell r="R4178" t="str">
            <v>BYJD232405</v>
          </cell>
          <cell r="AB4178" t="str">
            <v>Sales call carried out for HMR update</v>
          </cell>
        </row>
        <row r="4179">
          <cell r="A4179">
            <v>45827.722314814797</v>
          </cell>
          <cell r="B4179">
            <v>5570</v>
          </cell>
          <cell r="F4179" t="str">
            <v>CC-01700162</v>
          </cell>
          <cell r="J4179" t="str">
            <v>Sales Call</v>
          </cell>
          <cell r="R4179" t="str">
            <v>BWED163890</v>
          </cell>
          <cell r="AB4179" t="str">
            <v>Sales call carried out for HMR update</v>
          </cell>
        </row>
        <row r="4180">
          <cell r="A4180">
            <v>45827.720775463</v>
          </cell>
          <cell r="B4180">
            <v>3600</v>
          </cell>
          <cell r="F4180" t="str">
            <v>CC-01700159</v>
          </cell>
          <cell r="J4180" t="str">
            <v>Sales Call</v>
          </cell>
          <cell r="R4180" t="str">
            <v>BWHD231603</v>
          </cell>
          <cell r="AB4180" t="str">
            <v>Sales call carried out for HMR update</v>
          </cell>
        </row>
        <row r="4181">
          <cell r="A4181">
            <v>45827.7199189815</v>
          </cell>
          <cell r="B4181">
            <v>330</v>
          </cell>
          <cell r="F4181" t="str">
            <v>CC-01700153</v>
          </cell>
          <cell r="J4181" t="str">
            <v>Sales Call</v>
          </cell>
          <cell r="R4181" t="str">
            <v>BXID201595</v>
          </cell>
          <cell r="AB4181" t="str">
            <v>Sales call carried out for HMR update</v>
          </cell>
        </row>
        <row r="4182">
          <cell r="A4182">
            <v>45827.719004629602</v>
          </cell>
          <cell r="B4182">
            <v>95</v>
          </cell>
          <cell r="F4182" t="str">
            <v>CC-01700152</v>
          </cell>
          <cell r="J4182" t="str">
            <v>Sales Call</v>
          </cell>
          <cell r="R4182" t="str">
            <v>BYLD164891</v>
          </cell>
          <cell r="AB4182" t="str">
            <v>Sales call carried out for HMR update</v>
          </cell>
        </row>
        <row r="4183">
          <cell r="A4183">
            <v>45827.718055555597</v>
          </cell>
          <cell r="B4183">
            <v>120</v>
          </cell>
          <cell r="F4183" t="str">
            <v>CC-01700146</v>
          </cell>
          <cell r="J4183" t="str">
            <v>Sales Call</v>
          </cell>
          <cell r="R4183" t="str">
            <v>BYLD201693</v>
          </cell>
          <cell r="AB4183" t="str">
            <v>Sales call carried out for HMR update</v>
          </cell>
        </row>
        <row r="4184">
          <cell r="A4184">
            <v>45827.717071759304</v>
          </cell>
          <cell r="B4184">
            <v>585</v>
          </cell>
          <cell r="F4184" t="str">
            <v>CC-01700142</v>
          </cell>
          <cell r="J4184" t="str">
            <v>Sales Call</v>
          </cell>
          <cell r="R4184" t="str">
            <v>BYAD164973</v>
          </cell>
          <cell r="AB4184" t="str">
            <v>Sales call carried out for HMR update</v>
          </cell>
        </row>
        <row r="4185">
          <cell r="A4185">
            <v>45827.716157407398</v>
          </cell>
          <cell r="B4185">
            <v>180</v>
          </cell>
          <cell r="F4185" t="str">
            <v>CC-01700137</v>
          </cell>
          <cell r="J4185" t="str">
            <v>Sales Call</v>
          </cell>
          <cell r="R4185" t="str">
            <v>BYLD164919</v>
          </cell>
          <cell r="AB4185" t="str">
            <v>Sales call carried out for HMR update</v>
          </cell>
        </row>
        <row r="4186">
          <cell r="A4186">
            <v>45827.715173611097</v>
          </cell>
          <cell r="B4186">
            <v>275</v>
          </cell>
          <cell r="F4186" t="str">
            <v>CC-01700134</v>
          </cell>
          <cell r="J4186" t="str">
            <v>Sales Call</v>
          </cell>
          <cell r="R4186" t="str">
            <v>BYLD232523</v>
          </cell>
          <cell r="AB4186" t="str">
            <v>Sales call carried out for HMR update</v>
          </cell>
        </row>
        <row r="4187">
          <cell r="A4187">
            <v>45827.714282407404</v>
          </cell>
          <cell r="B4187">
            <v>55</v>
          </cell>
          <cell r="F4187" t="str">
            <v>CC-01700128</v>
          </cell>
          <cell r="J4187" t="str">
            <v>Sales Call</v>
          </cell>
          <cell r="R4187" t="str">
            <v>BXHD232326</v>
          </cell>
          <cell r="AB4187" t="str">
            <v>Sales call carried out for HMR update</v>
          </cell>
        </row>
        <row r="4188">
          <cell r="A4188">
            <v>45827.7133680556</v>
          </cell>
          <cell r="B4188">
            <v>325</v>
          </cell>
          <cell r="F4188" t="str">
            <v>CC-01700121</v>
          </cell>
          <cell r="J4188" t="str">
            <v>Sales Call</v>
          </cell>
          <cell r="R4188" t="str">
            <v>BXIS038530</v>
          </cell>
          <cell r="AB4188" t="str">
            <v>Sales call carried out for HMR update</v>
          </cell>
        </row>
        <row r="4189">
          <cell r="A4189">
            <v>45827.712500000001</v>
          </cell>
          <cell r="B4189">
            <v>460</v>
          </cell>
          <cell r="F4189" t="str">
            <v>CC-01700118</v>
          </cell>
          <cell r="J4189" t="str">
            <v>Sales Call</v>
          </cell>
          <cell r="R4189" t="str">
            <v>BXHD164673</v>
          </cell>
          <cell r="AB4189" t="str">
            <v>Sales call carried out for HMR update</v>
          </cell>
        </row>
        <row r="4190">
          <cell r="A4190">
            <v>45827.711354166699</v>
          </cell>
          <cell r="B4190">
            <v>1800</v>
          </cell>
          <cell r="F4190" t="str">
            <v>CC-01700111</v>
          </cell>
          <cell r="J4190" t="str">
            <v>Sales Call</v>
          </cell>
          <cell r="R4190" t="str">
            <v>BXAD231963</v>
          </cell>
          <cell r="AB4190" t="str">
            <v>Sales call carried out for HMR update</v>
          </cell>
        </row>
        <row r="4191">
          <cell r="A4191">
            <v>45827.7050115741</v>
          </cell>
          <cell r="B4191">
            <v>380</v>
          </cell>
          <cell r="F4191" t="str">
            <v>CC-01700092</v>
          </cell>
          <cell r="J4191" t="str">
            <v>Sales Call</v>
          </cell>
          <cell r="R4191" t="str">
            <v>BXCD164396</v>
          </cell>
          <cell r="AB4191" t="str">
            <v>Sales call carried out for HMR update</v>
          </cell>
        </row>
        <row r="4192">
          <cell r="A4192">
            <v>45827.702592592599</v>
          </cell>
          <cell r="B4192">
            <v>205</v>
          </cell>
          <cell r="F4192" t="str">
            <v>CC-01700085</v>
          </cell>
          <cell r="J4192" t="str">
            <v>Sales Call</v>
          </cell>
          <cell r="R4192" t="str">
            <v>BYKD164879</v>
          </cell>
          <cell r="AB4192" t="str">
            <v>Sales call carried out for HMR update</v>
          </cell>
        </row>
        <row r="4193">
          <cell r="A4193">
            <v>45827.699965277803</v>
          </cell>
          <cell r="B4193">
            <v>75</v>
          </cell>
          <cell r="F4193" t="str">
            <v>CC-01700076</v>
          </cell>
          <cell r="J4193" t="str">
            <v>Sales Call</v>
          </cell>
          <cell r="R4193" t="str">
            <v>BYLD164901</v>
          </cell>
          <cell r="AB4193" t="str">
            <v>Sales call carried out for HMR update</v>
          </cell>
        </row>
        <row r="4194">
          <cell r="A4194">
            <v>45827.697268518503</v>
          </cell>
          <cell r="B4194">
            <v>670</v>
          </cell>
          <cell r="F4194" t="str">
            <v>CC-01700064</v>
          </cell>
          <cell r="J4194" t="str">
            <v>Sales Call</v>
          </cell>
          <cell r="R4194" t="str">
            <v>BXHD232312</v>
          </cell>
          <cell r="AB4194" t="str">
            <v>Sales call carried out for HMR update</v>
          </cell>
        </row>
        <row r="4195">
          <cell r="A4195">
            <v>45827.6947685185</v>
          </cell>
          <cell r="B4195">
            <v>1900</v>
          </cell>
          <cell r="F4195" t="str">
            <v>CC-01700056</v>
          </cell>
          <cell r="J4195" t="str">
            <v>Sales Call</v>
          </cell>
          <cell r="R4195" t="str">
            <v>BXFD164587</v>
          </cell>
          <cell r="AB4195" t="str">
            <v>Sales call carried out for HMR update</v>
          </cell>
        </row>
        <row r="4196">
          <cell r="A4196">
            <v>45827.687557870398</v>
          </cell>
          <cell r="B4196">
            <v>690</v>
          </cell>
          <cell r="F4196" t="str">
            <v>CC-01700045</v>
          </cell>
          <cell r="J4196" t="str">
            <v>Sales Call</v>
          </cell>
          <cell r="R4196" t="str">
            <v>BXBD164358</v>
          </cell>
          <cell r="AB4196" t="str">
            <v>Sales call carried out for HMR update</v>
          </cell>
        </row>
        <row r="4197">
          <cell r="A4197">
            <v>45827.684386574103</v>
          </cell>
          <cell r="B4197">
            <v>1180</v>
          </cell>
          <cell r="F4197" t="str">
            <v>CC-01700033</v>
          </cell>
          <cell r="J4197" t="str">
            <v>Sales Call</v>
          </cell>
          <cell r="R4197" t="str">
            <v>BXJD231749</v>
          </cell>
          <cell r="AB4197" t="str">
            <v>Sales call carried out for HMR update</v>
          </cell>
        </row>
        <row r="4198">
          <cell r="A4198">
            <v>45827.681701388901</v>
          </cell>
          <cell r="B4198">
            <v>1280</v>
          </cell>
          <cell r="F4198" t="str">
            <v>CC-01700024</v>
          </cell>
          <cell r="J4198" t="str">
            <v>Sales Call</v>
          </cell>
          <cell r="R4198" t="str">
            <v>BXJD231726</v>
          </cell>
          <cell r="AB4198" t="str">
            <v>Sales call carried out for HMR update</v>
          </cell>
        </row>
        <row r="4199">
          <cell r="A4199">
            <v>45827.6793287037</v>
          </cell>
          <cell r="B4199">
            <v>840</v>
          </cell>
          <cell r="F4199" t="str">
            <v>CC-01700020</v>
          </cell>
          <cell r="J4199" t="str">
            <v>Sales Call</v>
          </cell>
          <cell r="R4199" t="str">
            <v>BXID164764</v>
          </cell>
          <cell r="AB4199" t="str">
            <v>Sales call carried out for HMR update</v>
          </cell>
        </row>
        <row r="4200">
          <cell r="A4200">
            <v>45827.676956018498</v>
          </cell>
          <cell r="B4200">
            <v>1025</v>
          </cell>
          <cell r="F4200" t="str">
            <v>CC-01700013</v>
          </cell>
          <cell r="J4200" t="str">
            <v>Sales Call</v>
          </cell>
          <cell r="R4200" t="str">
            <v>BXHD164701</v>
          </cell>
          <cell r="AB4200" t="str">
            <v>Sales call carried out for HMR update</v>
          </cell>
        </row>
        <row r="4201">
          <cell r="A4201">
            <v>45827.674745370401</v>
          </cell>
          <cell r="B4201">
            <v>1140</v>
          </cell>
          <cell r="F4201" t="str">
            <v>CC-01700007</v>
          </cell>
          <cell r="J4201" t="str">
            <v>Sales Call</v>
          </cell>
          <cell r="R4201" t="str">
            <v>BXGD164662</v>
          </cell>
          <cell r="AB4201" t="str">
            <v>Sales call carried out for HMR update</v>
          </cell>
        </row>
        <row r="4202">
          <cell r="A4202">
            <v>45827.671585648102</v>
          </cell>
          <cell r="B4202">
            <v>930</v>
          </cell>
          <cell r="F4202" t="str">
            <v>CC-01699992</v>
          </cell>
          <cell r="J4202" t="str">
            <v>Sales Call</v>
          </cell>
          <cell r="R4202" t="str">
            <v>BXFD232225</v>
          </cell>
          <cell r="AB4202" t="str">
            <v>Sales call carried out for HMR update</v>
          </cell>
        </row>
        <row r="4203">
          <cell r="A4203">
            <v>45827.668645833299</v>
          </cell>
          <cell r="B4203">
            <v>1120</v>
          </cell>
          <cell r="F4203" t="str">
            <v>CC-01699977</v>
          </cell>
          <cell r="J4203" t="str">
            <v>Sales Call</v>
          </cell>
          <cell r="R4203" t="str">
            <v>BXFD164605</v>
          </cell>
          <cell r="AB4203" t="str">
            <v>Sales call carried out for HMR update</v>
          </cell>
        </row>
        <row r="4204">
          <cell r="A4204">
            <v>45827.666087963</v>
          </cell>
          <cell r="B4204">
            <v>745</v>
          </cell>
          <cell r="F4204" t="str">
            <v>CC-01699970</v>
          </cell>
          <cell r="J4204" t="str">
            <v>Sales Call</v>
          </cell>
          <cell r="R4204" t="str">
            <v>BXID164737</v>
          </cell>
          <cell r="AB4204" t="str">
            <v>Sales call carried out for HMR update</v>
          </cell>
        </row>
        <row r="4205">
          <cell r="A4205">
            <v>45827.663310185198</v>
          </cell>
          <cell r="B4205">
            <v>290</v>
          </cell>
          <cell r="F4205" t="str">
            <v>CC-01699961</v>
          </cell>
          <cell r="J4205" t="str">
            <v>Sales Call</v>
          </cell>
          <cell r="R4205" t="str">
            <v>BXID164748</v>
          </cell>
          <cell r="AB4205" t="str">
            <v>Sales call carried out for HMR update</v>
          </cell>
        </row>
        <row r="4206">
          <cell r="A4206">
            <v>45827.660300925898</v>
          </cell>
          <cell r="B4206">
            <v>890</v>
          </cell>
          <cell r="F4206" t="str">
            <v>CC-01699947</v>
          </cell>
          <cell r="J4206" t="str">
            <v>Sales Call</v>
          </cell>
          <cell r="R4206" t="str">
            <v>BXGD232278</v>
          </cell>
          <cell r="AB4206" t="str">
            <v>Sales call carried out for HMR update</v>
          </cell>
        </row>
        <row r="4207">
          <cell r="A4207">
            <v>45827.657662037003</v>
          </cell>
          <cell r="B4207">
            <v>770</v>
          </cell>
          <cell r="F4207" t="str">
            <v>CC-01699936</v>
          </cell>
          <cell r="J4207" t="str">
            <v>Sales Call</v>
          </cell>
          <cell r="R4207" t="str">
            <v>BXGD164632</v>
          </cell>
          <cell r="AB4207" t="str">
            <v>Sales call carried out for HMR update</v>
          </cell>
        </row>
        <row r="4208">
          <cell r="A4208">
            <v>45827.654965277798</v>
          </cell>
          <cell r="B4208">
            <v>470</v>
          </cell>
          <cell r="F4208" t="str">
            <v>CC-01699929</v>
          </cell>
          <cell r="J4208" t="str">
            <v>Sales Call</v>
          </cell>
          <cell r="R4208" t="str">
            <v>BXCL153907</v>
          </cell>
          <cell r="AB4208" t="str">
            <v>Sales call carried out for HMR update</v>
          </cell>
        </row>
        <row r="4209">
          <cell r="A4209">
            <v>45827.652418981503</v>
          </cell>
          <cell r="B4209">
            <v>775</v>
          </cell>
          <cell r="F4209" t="str">
            <v>CC-01699918</v>
          </cell>
          <cell r="J4209" t="str">
            <v>Sales Call</v>
          </cell>
          <cell r="R4209" t="str">
            <v>BXDD232126</v>
          </cell>
          <cell r="AB4209" t="str">
            <v>Sales call carried out for HMR update</v>
          </cell>
        </row>
        <row r="4210">
          <cell r="A4210">
            <v>45827.648692129602</v>
          </cell>
          <cell r="B4210">
            <v>700</v>
          </cell>
          <cell r="F4210" t="str">
            <v>CC-01699906</v>
          </cell>
          <cell r="J4210" t="str">
            <v>Sales Call</v>
          </cell>
          <cell r="R4210" t="str">
            <v>BXBD164346</v>
          </cell>
          <cell r="AB4210" t="str">
            <v>Sales call carried out for HMR update</v>
          </cell>
        </row>
        <row r="4211">
          <cell r="A4211">
            <v>45827.646388888897</v>
          </cell>
          <cell r="B4211">
            <v>260</v>
          </cell>
          <cell r="F4211" t="str">
            <v>CC-01699899</v>
          </cell>
          <cell r="J4211" t="str">
            <v>Sales Call</v>
          </cell>
          <cell r="R4211" t="str">
            <v>BXAL153828</v>
          </cell>
          <cell r="AB4211" t="str">
            <v>Sales call carried out for HMR update</v>
          </cell>
        </row>
        <row r="4212">
          <cell r="A4212">
            <v>45827.643611111103</v>
          </cell>
          <cell r="B4212">
            <v>2220</v>
          </cell>
          <cell r="F4212" t="str">
            <v>CC-01699887</v>
          </cell>
          <cell r="J4212" t="str">
            <v>Sales Call</v>
          </cell>
          <cell r="R4212" t="str">
            <v>BXLD231897</v>
          </cell>
          <cell r="AB4212" t="str">
            <v>Sales call carried out for HMR update</v>
          </cell>
        </row>
        <row r="4213">
          <cell r="A4213">
            <v>45827.641238425902</v>
          </cell>
          <cell r="B4213">
            <v>2160</v>
          </cell>
          <cell r="F4213" t="str">
            <v>CC-01699876</v>
          </cell>
          <cell r="J4213" t="str">
            <v>Sales Call</v>
          </cell>
          <cell r="R4213" t="str">
            <v>BXLD231873</v>
          </cell>
          <cell r="AB4213" t="str">
            <v>Sales call carried out for HMR update</v>
          </cell>
        </row>
        <row r="4214">
          <cell r="A4214">
            <v>45827.638854166697</v>
          </cell>
          <cell r="B4214">
            <v>1770</v>
          </cell>
          <cell r="F4214" t="str">
            <v>CC-01699870</v>
          </cell>
          <cell r="J4214" t="str">
            <v>Sales Call</v>
          </cell>
          <cell r="R4214" t="str">
            <v>BXKD164160</v>
          </cell>
          <cell r="AB4214" t="str">
            <v>Sales call carried out for HMR update</v>
          </cell>
        </row>
        <row r="4215">
          <cell r="A4215">
            <v>45827.635671296302</v>
          </cell>
          <cell r="B4215">
            <v>700</v>
          </cell>
          <cell r="F4215" t="str">
            <v>CC-01699865</v>
          </cell>
          <cell r="J4215" t="str">
            <v>Sales Call</v>
          </cell>
          <cell r="R4215" t="str">
            <v>BXFD164599</v>
          </cell>
          <cell r="AB4215" t="str">
            <v>Sales call carried out for HMR update</v>
          </cell>
        </row>
        <row r="4216">
          <cell r="A4216">
            <v>45827.632743055598</v>
          </cell>
          <cell r="B4216">
            <v>2580</v>
          </cell>
          <cell r="F4216" t="str">
            <v>CC-01699858</v>
          </cell>
          <cell r="J4216" t="str">
            <v>Sales Call</v>
          </cell>
          <cell r="R4216" t="str">
            <v>BXAD164317</v>
          </cell>
          <cell r="AB4216" t="str">
            <v>Sales call carried out for HMR update</v>
          </cell>
        </row>
        <row r="4217">
          <cell r="A4217">
            <v>45827.630405092597</v>
          </cell>
          <cell r="B4217">
            <v>1600</v>
          </cell>
          <cell r="F4217" t="str">
            <v>CC-01699847</v>
          </cell>
          <cell r="J4217" t="str">
            <v>Sales Call</v>
          </cell>
          <cell r="R4217" t="str">
            <v>BXED122035</v>
          </cell>
          <cell r="AB4217" t="str">
            <v>Sales call carried out for HMR update</v>
          </cell>
        </row>
        <row r="4218">
          <cell r="A4218">
            <v>45827.628101851798</v>
          </cell>
          <cell r="B4218">
            <v>700</v>
          </cell>
          <cell r="F4218" t="str">
            <v>CC-01699836</v>
          </cell>
          <cell r="J4218" t="str">
            <v>Sales Call</v>
          </cell>
          <cell r="R4218" t="str">
            <v>BXBD164381</v>
          </cell>
          <cell r="AB4218" t="str">
            <v>Sales call carried out for HMR update</v>
          </cell>
        </row>
        <row r="4219">
          <cell r="A4219">
            <v>45827.625416666699</v>
          </cell>
          <cell r="B4219">
            <v>800</v>
          </cell>
          <cell r="F4219" t="str">
            <v>CC-01699827</v>
          </cell>
          <cell r="J4219" t="str">
            <v>Sales Call</v>
          </cell>
          <cell r="R4219" t="str">
            <v>BXCD164422</v>
          </cell>
          <cell r="AB4219" t="str">
            <v>Sales call carried out for HMR update</v>
          </cell>
        </row>
        <row r="4220">
          <cell r="A4220">
            <v>45827.622604166703</v>
          </cell>
          <cell r="B4220">
            <v>1580</v>
          </cell>
          <cell r="F4220" t="str">
            <v>CC-01699818</v>
          </cell>
          <cell r="J4220" t="str">
            <v>Sales Call</v>
          </cell>
          <cell r="R4220" t="str">
            <v>BXBD164357</v>
          </cell>
          <cell r="AB4220" t="str">
            <v>Sales call carried out for HMR update</v>
          </cell>
        </row>
        <row r="4221">
          <cell r="A4221">
            <v>45827.598553240699</v>
          </cell>
          <cell r="B4221">
            <v>3320</v>
          </cell>
          <cell r="F4221" t="str">
            <v>CC-01699752</v>
          </cell>
          <cell r="J4221" t="str">
            <v>Sales Call</v>
          </cell>
          <cell r="R4221" t="str">
            <v>BVHD163331</v>
          </cell>
          <cell r="AB4221" t="str">
            <v>Sales call carried out for HMR update</v>
          </cell>
        </row>
        <row r="4222">
          <cell r="A4222">
            <v>45827.595347222203</v>
          </cell>
          <cell r="B4222">
            <v>700</v>
          </cell>
          <cell r="F4222" t="str">
            <v>CC-01699741</v>
          </cell>
          <cell r="J4222" t="str">
            <v>Sales Call</v>
          </cell>
          <cell r="R4222" t="str">
            <v>BWID164091</v>
          </cell>
          <cell r="AB4222" t="str">
            <v>Sales call carried out for HMR update</v>
          </cell>
        </row>
        <row r="4223">
          <cell r="A4223">
            <v>45827.591782407399</v>
          </cell>
          <cell r="B4223">
            <v>1760</v>
          </cell>
          <cell r="F4223" t="str">
            <v>CC-01699728</v>
          </cell>
          <cell r="J4223" t="str">
            <v>Sales Call</v>
          </cell>
          <cell r="R4223" t="str">
            <v>BWID231694</v>
          </cell>
          <cell r="AB4223" t="str">
            <v>Sales call carried out for HMR update</v>
          </cell>
        </row>
        <row r="4224">
          <cell r="A4224">
            <v>45827.587962963</v>
          </cell>
          <cell r="B4224">
            <v>2032</v>
          </cell>
          <cell r="F4224" t="str">
            <v>CC-01699714</v>
          </cell>
          <cell r="J4224" t="str">
            <v>Sales Call</v>
          </cell>
          <cell r="R4224" t="str">
            <v>BXCD164420</v>
          </cell>
          <cell r="AB4224" t="str">
            <v>Sales call carried out for HMR update</v>
          </cell>
        </row>
        <row r="4225">
          <cell r="A4225">
            <v>45827.583923611099</v>
          </cell>
          <cell r="B4225">
            <v>625</v>
          </cell>
          <cell r="F4225" t="str">
            <v>CC-01699705</v>
          </cell>
          <cell r="J4225" t="str">
            <v>Sales Call</v>
          </cell>
          <cell r="R4225" t="str">
            <v>BXCD164464</v>
          </cell>
          <cell r="AB4225" t="str">
            <v>Sales call carried out for HMR update</v>
          </cell>
        </row>
        <row r="4226">
          <cell r="A4226">
            <v>45827.580856481502</v>
          </cell>
          <cell r="B4226">
            <v>1470</v>
          </cell>
          <cell r="F4226" t="str">
            <v>CC-01699696</v>
          </cell>
          <cell r="J4226" t="str">
            <v>Sales Call</v>
          </cell>
          <cell r="R4226" t="str">
            <v>BXAD164301</v>
          </cell>
          <cell r="AB4226" t="str">
            <v>Sales call carried out for HMR update</v>
          </cell>
        </row>
        <row r="4227">
          <cell r="A4227">
            <v>45827.577604166698</v>
          </cell>
          <cell r="B4227">
            <v>1290</v>
          </cell>
          <cell r="F4227" t="str">
            <v>CC-01699687</v>
          </cell>
          <cell r="J4227" t="str">
            <v>Sales Call</v>
          </cell>
          <cell r="R4227" t="str">
            <v>BXAD231957</v>
          </cell>
          <cell r="AB4227" t="str">
            <v>Sales call carried out for HMR update</v>
          </cell>
        </row>
        <row r="4228">
          <cell r="A4228">
            <v>45827.573379629597</v>
          </cell>
          <cell r="B4228">
            <v>300</v>
          </cell>
          <cell r="F4228" t="str">
            <v>CC-01699672</v>
          </cell>
          <cell r="J4228" t="str">
            <v>Sales Call</v>
          </cell>
          <cell r="R4228" t="str">
            <v>BXCD164415</v>
          </cell>
          <cell r="AB4228" t="str">
            <v>Sales call carried out for HMR update</v>
          </cell>
        </row>
        <row r="4229">
          <cell r="A4229">
            <v>45827.570069444402</v>
          </cell>
          <cell r="B4229">
            <v>1680</v>
          </cell>
          <cell r="F4229" t="str">
            <v>CC-01699663</v>
          </cell>
          <cell r="J4229" t="str">
            <v>Sales Call</v>
          </cell>
          <cell r="R4229" t="str">
            <v>BXLD164272</v>
          </cell>
          <cell r="AB4229" t="str">
            <v>Sales call carried out for HMR update</v>
          </cell>
        </row>
        <row r="4230">
          <cell r="A4230">
            <v>45827.566365740699</v>
          </cell>
          <cell r="B4230">
            <v>3470</v>
          </cell>
          <cell r="F4230" t="str">
            <v>CC-01699654</v>
          </cell>
          <cell r="J4230" t="str">
            <v>Sales Call</v>
          </cell>
          <cell r="R4230" t="str">
            <v>BVED163240</v>
          </cell>
          <cell r="AB4230" t="str">
            <v>Sales call carried out for HMR update</v>
          </cell>
        </row>
        <row r="4231">
          <cell r="A4231">
            <v>45827.557418981502</v>
          </cell>
          <cell r="B4231">
            <v>1590</v>
          </cell>
          <cell r="F4231" t="str">
            <v>CC-01699624</v>
          </cell>
          <cell r="J4231" t="str">
            <v>Sales Call</v>
          </cell>
          <cell r="R4231" t="str">
            <v>BWHD164003</v>
          </cell>
          <cell r="AB4231" t="str">
            <v>Sales call carried out for HMR update</v>
          </cell>
        </row>
        <row r="4232">
          <cell r="A4232">
            <v>45827.554259259297</v>
          </cell>
          <cell r="B4232">
            <v>1590</v>
          </cell>
          <cell r="F4232" t="str">
            <v>CC-01699618</v>
          </cell>
          <cell r="J4232" t="str">
            <v>Sales Call</v>
          </cell>
          <cell r="R4232" t="str">
            <v>BWHD163991</v>
          </cell>
          <cell r="AB4232" t="str">
            <v>Sales call carried out for HMR update</v>
          </cell>
        </row>
        <row r="4233">
          <cell r="A4233">
            <v>45827.544467592597</v>
          </cell>
          <cell r="B4233">
            <v>1926</v>
          </cell>
          <cell r="F4233" t="str">
            <v>CC-01699584</v>
          </cell>
          <cell r="J4233" t="str">
            <v>Sales Call</v>
          </cell>
          <cell r="R4233" t="str">
            <v>BXJD231746</v>
          </cell>
          <cell r="AB4233" t="str">
            <v>Sales call carried out for HMR update</v>
          </cell>
        </row>
        <row r="4234">
          <cell r="A4234">
            <v>45827.542106481502</v>
          </cell>
          <cell r="B4234">
            <v>2205</v>
          </cell>
          <cell r="F4234" t="str">
            <v>CC-01699577</v>
          </cell>
          <cell r="J4234" t="str">
            <v>Sales Call</v>
          </cell>
          <cell r="R4234" t="str">
            <v>BWID164050</v>
          </cell>
          <cell r="AB4234" t="str">
            <v>Sales call carried out for HMR update</v>
          </cell>
        </row>
        <row r="4235">
          <cell r="A4235">
            <v>45827.539629629602</v>
          </cell>
          <cell r="B4235">
            <v>1795</v>
          </cell>
          <cell r="F4235" t="str">
            <v>CC-01699564</v>
          </cell>
          <cell r="J4235" t="str">
            <v>Sales Call</v>
          </cell>
          <cell r="R4235" t="str">
            <v>BXLD121932</v>
          </cell>
          <cell r="AB4235" t="str">
            <v>Sales call carried out for HMR update</v>
          </cell>
        </row>
        <row r="4236">
          <cell r="A4236">
            <v>45827.5370833333</v>
          </cell>
          <cell r="B4236">
            <v>1470</v>
          </cell>
          <cell r="F4236" t="str">
            <v>CC-01699548</v>
          </cell>
          <cell r="J4236" t="str">
            <v>Sales Call</v>
          </cell>
          <cell r="R4236" t="str">
            <v>BXAD121939</v>
          </cell>
          <cell r="AB4236" t="str">
            <v>Sales call carried out for HMR update</v>
          </cell>
        </row>
        <row r="4237">
          <cell r="A4237">
            <v>45827.532164351898</v>
          </cell>
          <cell r="B4237">
            <v>1995</v>
          </cell>
          <cell r="F4237" t="str">
            <v>CC-01699518</v>
          </cell>
          <cell r="J4237" t="str">
            <v>Sales Call</v>
          </cell>
          <cell r="R4237" t="str">
            <v>BWID231682</v>
          </cell>
          <cell r="AB4237" t="str">
            <v>Sales call carried out for HMR update</v>
          </cell>
        </row>
        <row r="4238">
          <cell r="A4238">
            <v>45827.529525462996</v>
          </cell>
          <cell r="B4238">
            <v>1715</v>
          </cell>
          <cell r="F4238" t="str">
            <v>CC-01699500</v>
          </cell>
          <cell r="J4238" t="str">
            <v>Sales Call</v>
          </cell>
          <cell r="R4238" t="str">
            <v>BXLD164263</v>
          </cell>
          <cell r="AB4238" t="str">
            <v>Sales call carried out for HMR update</v>
          </cell>
        </row>
        <row r="4239">
          <cell r="A4239">
            <v>45827.525439814803</v>
          </cell>
          <cell r="B4239">
            <v>1560</v>
          </cell>
          <cell r="F4239" t="str">
            <v>CC-01699480</v>
          </cell>
          <cell r="J4239" t="str">
            <v>Sales Call</v>
          </cell>
          <cell r="R4239" t="str">
            <v>BXKD164219</v>
          </cell>
          <cell r="AB4239" t="str">
            <v>Sales call carried out for HMR update</v>
          </cell>
        </row>
        <row r="4240">
          <cell r="A4240">
            <v>45827.5225347222</v>
          </cell>
          <cell r="B4240">
            <v>1430</v>
          </cell>
          <cell r="F4240" t="str">
            <v>CC-01699470</v>
          </cell>
          <cell r="J4240" t="str">
            <v>Sales Call</v>
          </cell>
          <cell r="R4240" t="str">
            <v>BXAD164288</v>
          </cell>
          <cell r="AB4240" t="str">
            <v>Sales call carried out for HMR update</v>
          </cell>
        </row>
        <row r="4241">
          <cell r="A4241">
            <v>45827.519849536999</v>
          </cell>
          <cell r="B4241">
            <v>0</v>
          </cell>
          <cell r="F4241" t="str">
            <v>CC-01699457</v>
          </cell>
          <cell r="J4241" t="str">
            <v>General Service</v>
          </cell>
          <cell r="R4241"/>
          <cell r="AB4241" t="str">
            <v>This is with reference to Call No. CC-01699457. We have spoken to the customer, Ms. Jahnavi Rudrapati (Mobile: 8367690955), and as per the discussion, the call was mistakenly logged as a complaint.</v>
          </cell>
        </row>
        <row r="4242">
          <cell r="A4242">
            <v>45827.518240740697</v>
          </cell>
          <cell r="B4242">
            <v>3360</v>
          </cell>
          <cell r="F4242" t="str">
            <v>CC-01699450</v>
          </cell>
          <cell r="J4242" t="str">
            <v>Sales Call</v>
          </cell>
          <cell r="R4242" t="str">
            <v>BXKD164206</v>
          </cell>
          <cell r="AB4242" t="str">
            <v>Sales call carried out for HMR update</v>
          </cell>
        </row>
        <row r="4243">
          <cell r="A4243">
            <v>45827.5152662037</v>
          </cell>
          <cell r="B4243">
            <v>3140</v>
          </cell>
          <cell r="F4243" t="str">
            <v>CC-01699431</v>
          </cell>
          <cell r="J4243" t="str">
            <v>Sales Call</v>
          </cell>
          <cell r="R4243" t="str">
            <v>BWED163871</v>
          </cell>
          <cell r="AB4243" t="str">
            <v>Sales call carried out for HMR update</v>
          </cell>
        </row>
        <row r="4244">
          <cell r="A4244">
            <v>45827.510590277801</v>
          </cell>
          <cell r="B4244">
            <v>3460</v>
          </cell>
          <cell r="F4244" t="str">
            <v>CC-01699400</v>
          </cell>
          <cell r="J4244" t="str">
            <v>Sales Call</v>
          </cell>
          <cell r="R4244" t="str">
            <v>BWED163867</v>
          </cell>
          <cell r="AB4244" t="str">
            <v>Sales call carried out for HMR update</v>
          </cell>
        </row>
        <row r="4245">
          <cell r="A4245">
            <v>45827.507118055597</v>
          </cell>
          <cell r="B4245">
            <v>1120</v>
          </cell>
          <cell r="F4245" t="str">
            <v>CC-01699384</v>
          </cell>
          <cell r="J4245" t="str">
            <v>Sales Call</v>
          </cell>
          <cell r="R4245" t="str">
            <v>BXLL153793</v>
          </cell>
          <cell r="AB4245" t="str">
            <v>Sales call carried out for HMR update</v>
          </cell>
        </row>
        <row r="4246">
          <cell r="A4246">
            <v>45827.504594907397</v>
          </cell>
          <cell r="B4246">
            <v>2470</v>
          </cell>
          <cell r="F4246" t="str">
            <v>CC-01699373</v>
          </cell>
          <cell r="J4246" t="str">
            <v>Sales Call</v>
          </cell>
          <cell r="R4246" t="str">
            <v>BXKD164199</v>
          </cell>
          <cell r="AB4246" t="str">
            <v>Sales call carried out for HMR update</v>
          </cell>
        </row>
        <row r="4247">
          <cell r="A4247">
            <v>45827.502060185201</v>
          </cell>
          <cell r="B4247">
            <v>510</v>
          </cell>
          <cell r="F4247" t="str">
            <v>CC-01699360</v>
          </cell>
          <cell r="J4247" t="str">
            <v>Sales Call</v>
          </cell>
          <cell r="R4247" t="str">
            <v>BXKD121877</v>
          </cell>
          <cell r="AB4247" t="str">
            <v>Sales call carried out for HMR update</v>
          </cell>
        </row>
        <row r="4248">
          <cell r="A4248">
            <v>45827.499293981498</v>
          </cell>
          <cell r="B4248">
            <v>3730</v>
          </cell>
          <cell r="F4248" t="str">
            <v>CC-01699351</v>
          </cell>
          <cell r="J4248" t="str">
            <v>Sales Call</v>
          </cell>
          <cell r="R4248" t="str">
            <v>BXKD164191</v>
          </cell>
          <cell r="AB4248" t="str">
            <v>Sales call carried out for HMR update</v>
          </cell>
        </row>
        <row r="4249">
          <cell r="A4249">
            <v>45827.494780092602</v>
          </cell>
          <cell r="B4249">
            <v>1438</v>
          </cell>
          <cell r="F4249" t="str">
            <v>CC-01699334</v>
          </cell>
          <cell r="J4249" t="str">
            <v>Sales Call</v>
          </cell>
          <cell r="R4249" t="str">
            <v>BXKD164166</v>
          </cell>
          <cell r="AB4249" t="str">
            <v>Sales call carried out for HMR update</v>
          </cell>
        </row>
        <row r="4250">
          <cell r="A4250">
            <v>45827.489050925898</v>
          </cell>
          <cell r="B4250">
            <v>2502</v>
          </cell>
          <cell r="F4250" t="str">
            <v>CC-01699311</v>
          </cell>
          <cell r="J4250" t="str">
            <v>Sales Call</v>
          </cell>
          <cell r="R4250" t="str">
            <v>BWID164096</v>
          </cell>
          <cell r="AB4250" t="str">
            <v>Sales call carried out for HMR update</v>
          </cell>
        </row>
        <row r="4251">
          <cell r="A4251">
            <v>45827.486481481501</v>
          </cell>
          <cell r="B4251">
            <v>210</v>
          </cell>
          <cell r="F4251" t="str">
            <v>CC-01699303</v>
          </cell>
          <cell r="J4251" t="str">
            <v>Sales Call</v>
          </cell>
          <cell r="R4251" t="str">
            <v>BXKS035317</v>
          </cell>
          <cell r="AB4251" t="str">
            <v>Sales call carried out for HMR update</v>
          </cell>
        </row>
        <row r="4252">
          <cell r="A4252">
            <v>45827.481284722198</v>
          </cell>
          <cell r="B4252">
            <v>1100</v>
          </cell>
          <cell r="F4252" t="str">
            <v>CC-01699285</v>
          </cell>
          <cell r="J4252" t="str">
            <v>Sales Call</v>
          </cell>
          <cell r="R4252" t="str">
            <v>BXKD164174</v>
          </cell>
          <cell r="AB4252" t="str">
            <v>Sales call carried out for HMR update</v>
          </cell>
        </row>
        <row r="4253">
          <cell r="A4253">
            <v>45827.478715277801</v>
          </cell>
          <cell r="B4253">
            <v>190</v>
          </cell>
          <cell r="F4253" t="str">
            <v>CC-01699273</v>
          </cell>
          <cell r="J4253" t="str">
            <v>Sales Call</v>
          </cell>
          <cell r="R4253" t="str">
            <v>BXJD121862</v>
          </cell>
          <cell r="AB4253" t="str">
            <v>Sales call carried out for HMR update</v>
          </cell>
        </row>
        <row r="4254">
          <cell r="A4254">
            <v>45827.475601851896</v>
          </cell>
          <cell r="B4254">
            <v>260</v>
          </cell>
          <cell r="F4254" t="str">
            <v>CC-01699261</v>
          </cell>
          <cell r="J4254" t="str">
            <v>Sales Call</v>
          </cell>
          <cell r="R4254" t="str">
            <v>BXKD231832</v>
          </cell>
          <cell r="AB4254" t="str">
            <v>Sales call carried out for HMR update</v>
          </cell>
        </row>
        <row r="4255">
          <cell r="A4255">
            <v>45827.472638888903</v>
          </cell>
          <cell r="B4255">
            <v>1780</v>
          </cell>
          <cell r="F4255" t="str">
            <v>CC-01699252</v>
          </cell>
          <cell r="J4255" t="str">
            <v>Sales Call</v>
          </cell>
          <cell r="R4255" t="str">
            <v>BWHD164039</v>
          </cell>
          <cell r="AB4255" t="str">
            <v>Sales call carried out for HMR update</v>
          </cell>
        </row>
        <row r="4256">
          <cell r="A4256">
            <v>45827.467662037001</v>
          </cell>
          <cell r="B4256">
            <v>2660</v>
          </cell>
          <cell r="F4256" t="str">
            <v>CC-01699234</v>
          </cell>
          <cell r="J4256" t="str">
            <v>Sales Call</v>
          </cell>
          <cell r="R4256" t="str">
            <v>BXJD164132</v>
          </cell>
          <cell r="AB4256" t="str">
            <v>Sales call carried out for HMR update</v>
          </cell>
        </row>
        <row r="4257">
          <cell r="A4257">
            <v>45826.707175925898</v>
          </cell>
          <cell r="B4257">
            <v>2855</v>
          </cell>
          <cell r="F4257" t="str">
            <v>CC-01698645</v>
          </cell>
          <cell r="J4257" t="str">
            <v>Sales Call</v>
          </cell>
          <cell r="R4257" t="str">
            <v>BXJD164130</v>
          </cell>
          <cell r="AB4257" t="str">
            <v>Sales call carried out for HMR update</v>
          </cell>
        </row>
        <row r="4258">
          <cell r="A4258">
            <v>45826.704710648097</v>
          </cell>
          <cell r="B4258">
            <v>310</v>
          </cell>
          <cell r="F4258" t="str">
            <v>CC-01698638</v>
          </cell>
          <cell r="J4258" t="str">
            <v>Sales Call</v>
          </cell>
          <cell r="R4258" t="str">
            <v>BXKD231814</v>
          </cell>
          <cell r="AB4258" t="str">
            <v>Sales call carried out for HMR update</v>
          </cell>
        </row>
        <row r="4259">
          <cell r="A4259">
            <v>45826.7023148148</v>
          </cell>
          <cell r="B4259">
            <v>330</v>
          </cell>
          <cell r="F4259" t="str">
            <v>CC-01698629</v>
          </cell>
          <cell r="J4259" t="str">
            <v>Sales Call</v>
          </cell>
          <cell r="R4259" t="str">
            <v>BXKD121881</v>
          </cell>
          <cell r="AB4259" t="str">
            <v>Sales call carried out for HMR update</v>
          </cell>
        </row>
        <row r="4260">
          <cell r="A4260">
            <v>45826.699756944399</v>
          </cell>
          <cell r="B4260">
            <v>2825</v>
          </cell>
          <cell r="F4260" t="str">
            <v>CC-01698617</v>
          </cell>
          <cell r="J4260" t="str">
            <v>Sales Call</v>
          </cell>
          <cell r="R4260" t="str">
            <v>BXJD164143</v>
          </cell>
          <cell r="AB4260" t="str">
            <v>Sales call carried out for HMR update</v>
          </cell>
        </row>
        <row r="4261">
          <cell r="A4261">
            <v>45826.697280092601</v>
          </cell>
          <cell r="B4261">
            <v>1170</v>
          </cell>
          <cell r="F4261" t="str">
            <v>CC-01698610</v>
          </cell>
          <cell r="J4261" t="str">
            <v>Sales Call</v>
          </cell>
          <cell r="R4261" t="str">
            <v>BXJD121872</v>
          </cell>
          <cell r="AB4261" t="str">
            <v>Sales call carried out for HMR update</v>
          </cell>
        </row>
        <row r="4262">
          <cell r="A4262">
            <v>45826.693124999998</v>
          </cell>
          <cell r="B4262">
            <v>1000</v>
          </cell>
          <cell r="F4262" t="str">
            <v>CC-01698602</v>
          </cell>
          <cell r="J4262" t="str">
            <v>Sales Call</v>
          </cell>
          <cell r="R4262" t="str">
            <v>BWID164076</v>
          </cell>
          <cell r="AB4262" t="str">
            <v>Sales call carried out for HMR update</v>
          </cell>
        </row>
        <row r="4263">
          <cell r="A4263">
            <v>45826.690173611103</v>
          </cell>
          <cell r="B4263">
            <v>700</v>
          </cell>
          <cell r="F4263" t="str">
            <v>CC-01698595</v>
          </cell>
          <cell r="J4263" t="str">
            <v>Sales Call</v>
          </cell>
          <cell r="R4263" t="str">
            <v>BWID164091</v>
          </cell>
          <cell r="AB4263" t="str">
            <v>Sales call carried out for HMR update</v>
          </cell>
        </row>
        <row r="4264">
          <cell r="A4264">
            <v>45826.687511574099</v>
          </cell>
          <cell r="B4264">
            <v>3077</v>
          </cell>
          <cell r="F4264" t="str">
            <v>CC-01698582</v>
          </cell>
          <cell r="J4264" t="str">
            <v>Sales Call</v>
          </cell>
          <cell r="R4264" t="str">
            <v>BWID164054</v>
          </cell>
          <cell r="AB4264" t="str">
            <v>Sales call carried out for HMR update</v>
          </cell>
        </row>
        <row r="4265">
          <cell r="A4265">
            <v>45826.683298611097</v>
          </cell>
          <cell r="B4265">
            <v>3730</v>
          </cell>
          <cell r="F4265" t="str">
            <v>CC-01698567</v>
          </cell>
          <cell r="J4265" t="str">
            <v>Sales Call</v>
          </cell>
          <cell r="R4265" t="str">
            <v>BWED163889</v>
          </cell>
          <cell r="AB4265" t="str">
            <v>Sales call carried out for HMR update</v>
          </cell>
        </row>
        <row r="4266">
          <cell r="A4266">
            <v>45826.679849537002</v>
          </cell>
          <cell r="B4266">
            <v>980</v>
          </cell>
          <cell r="F4266" t="str">
            <v>CC-01698551</v>
          </cell>
          <cell r="J4266" t="str">
            <v>Sales Call</v>
          </cell>
          <cell r="R4266" t="str">
            <v>BWID164086</v>
          </cell>
          <cell r="AB4266" t="str">
            <v>Sales call carried out for HMR update</v>
          </cell>
        </row>
        <row r="4267">
          <cell r="A4267">
            <v>45826.677465277797</v>
          </cell>
          <cell r="B4267">
            <v>2035</v>
          </cell>
          <cell r="F4267" t="str">
            <v>CC-01698544</v>
          </cell>
          <cell r="J4267" t="str">
            <v>Sales Call</v>
          </cell>
          <cell r="R4267" t="str">
            <v>BWID220970</v>
          </cell>
          <cell r="AB4267" t="str">
            <v>Sales call carried out for HMR update</v>
          </cell>
        </row>
        <row r="4268">
          <cell r="A4268">
            <v>45826.674594907403</v>
          </cell>
          <cell r="B4268">
            <v>4943</v>
          </cell>
          <cell r="F4268" t="str">
            <v>CC-01698534</v>
          </cell>
          <cell r="J4268" t="str">
            <v>Sales Call</v>
          </cell>
          <cell r="R4268" t="str">
            <v>BWHD231642</v>
          </cell>
          <cell r="AB4268" t="str">
            <v>Sales call carried out for HMR update</v>
          </cell>
        </row>
        <row r="4269">
          <cell r="A4269">
            <v>45826.671527777798</v>
          </cell>
          <cell r="B4269">
            <v>4000</v>
          </cell>
          <cell r="F4269" t="str">
            <v>CC-01698523</v>
          </cell>
          <cell r="J4269" t="str">
            <v>Sales Call</v>
          </cell>
          <cell r="R4269" t="str">
            <v>BWHD163996</v>
          </cell>
          <cell r="AB4269" t="str">
            <v>Sales call carried out for HMR update</v>
          </cell>
        </row>
        <row r="4270">
          <cell r="A4270">
            <v>45826.666284722203</v>
          </cell>
          <cell r="B4270">
            <v>3660</v>
          </cell>
          <cell r="F4270" t="str">
            <v>CC-01698502</v>
          </cell>
          <cell r="J4270" t="str">
            <v>Sales Call</v>
          </cell>
          <cell r="R4270" t="str">
            <v>BWHD164004</v>
          </cell>
          <cell r="AB4270" t="str">
            <v>Sales call carried out for HMR update</v>
          </cell>
        </row>
        <row r="4271">
          <cell r="A4271">
            <v>45826.6632986111</v>
          </cell>
          <cell r="B4271">
            <v>1560</v>
          </cell>
          <cell r="F4271" t="str">
            <v>CC-01698485</v>
          </cell>
          <cell r="J4271" t="str">
            <v>Sales Call</v>
          </cell>
          <cell r="R4271" t="str">
            <v>BWFD163931</v>
          </cell>
          <cell r="AB4271" t="str">
            <v>Sales call carried out for HMR update</v>
          </cell>
        </row>
        <row r="4272">
          <cell r="A4272">
            <v>45826.660694444399</v>
          </cell>
          <cell r="B4272">
            <v>3370</v>
          </cell>
          <cell r="F4272" t="str">
            <v>CC-01698476</v>
          </cell>
          <cell r="J4272" t="str">
            <v>Sales Call</v>
          </cell>
          <cell r="R4272" t="str">
            <v>BWHD164015</v>
          </cell>
          <cell r="AB4272" t="str">
            <v>Sales call carried out for HMR update</v>
          </cell>
        </row>
        <row r="4273">
          <cell r="A4273">
            <v>45826.6558912037</v>
          </cell>
          <cell r="B4273">
            <v>2300</v>
          </cell>
          <cell r="F4273" t="str">
            <v>CC-01698464</v>
          </cell>
          <cell r="J4273" t="str">
            <v>Sales Call</v>
          </cell>
          <cell r="R4273" t="str">
            <v>BWFD163947</v>
          </cell>
          <cell r="AB4273" t="str">
            <v>Sales call carried out for HMR update</v>
          </cell>
        </row>
        <row r="4274">
          <cell r="A4274">
            <v>45826.653333333299</v>
          </cell>
          <cell r="B4274">
            <v>1080</v>
          </cell>
          <cell r="F4274" t="str">
            <v>CC-01698452</v>
          </cell>
          <cell r="J4274" t="str">
            <v>Sales Call</v>
          </cell>
          <cell r="R4274" t="str">
            <v>BWFD163937</v>
          </cell>
          <cell r="AB4274" t="str">
            <v>Sales call carried out for HMR update</v>
          </cell>
        </row>
        <row r="4275">
          <cell r="A4275">
            <v>45826.646111111098</v>
          </cell>
          <cell r="B4275">
            <v>3450</v>
          </cell>
          <cell r="F4275" t="str">
            <v>CC-01698441</v>
          </cell>
          <cell r="J4275" t="str">
            <v>Sales Call</v>
          </cell>
          <cell r="R4275" t="str">
            <v>BWFD163940</v>
          </cell>
          <cell r="AB4275" t="str">
            <v>Sales call carried out for HMR update</v>
          </cell>
        </row>
        <row r="4276">
          <cell r="A4276">
            <v>45826.643078703702</v>
          </cell>
          <cell r="B4276">
            <v>3660</v>
          </cell>
          <cell r="F4276" t="str">
            <v>CC-01698436</v>
          </cell>
          <cell r="J4276" t="str">
            <v>Sales Call</v>
          </cell>
          <cell r="R4276" t="str">
            <v>BWED163893</v>
          </cell>
          <cell r="AB4276" t="str">
            <v>Sales call carried out for HMR update</v>
          </cell>
        </row>
        <row r="4277">
          <cell r="A4277">
            <v>45826.6383333333</v>
          </cell>
          <cell r="B4277">
            <v>2590</v>
          </cell>
          <cell r="F4277" t="str">
            <v>CC-01698421</v>
          </cell>
          <cell r="J4277" t="str">
            <v>Sales Call</v>
          </cell>
          <cell r="R4277" t="str">
            <v>BWGD163984</v>
          </cell>
          <cell r="AB4277" t="str">
            <v>Sales call carried out for HMR update</v>
          </cell>
        </row>
        <row r="4278">
          <cell r="A4278">
            <v>45826.565972222197</v>
          </cell>
          <cell r="B4278">
            <v>1270</v>
          </cell>
          <cell r="F4278" t="str">
            <v>CC-01698246</v>
          </cell>
          <cell r="J4278" t="str">
            <v>Sales Call</v>
          </cell>
          <cell r="R4278" t="str">
            <v>BWFD121755</v>
          </cell>
          <cell r="AB4278" t="str">
            <v>Sales call carried out for HMR update</v>
          </cell>
        </row>
        <row r="4279">
          <cell r="A4279">
            <v>45826.562881944403</v>
          </cell>
          <cell r="B4279">
            <v>1081</v>
          </cell>
          <cell r="F4279" t="str">
            <v>CC-01698239</v>
          </cell>
          <cell r="J4279" t="str">
            <v>Schedule Service</v>
          </cell>
          <cell r="R4279" t="str">
            <v>BWFD163937</v>
          </cell>
          <cell r="AB4279" t="str">
            <v>Attend the site for schedule service so total amount of drain oil from tank and oil cooler 38 litres with one dead crank ,after then replace air filter engine and compressor both side, replace oil filter 2nos. Plugged in the drain plugs and total topped up oil in tank with one start up 40 litres. After schedule service done start and run the unit on load condition found unit is running in normal parameters.</v>
          </cell>
        </row>
        <row r="4280">
          <cell r="A4280">
            <v>45826.561261574097</v>
          </cell>
          <cell r="B4280">
            <v>26141</v>
          </cell>
          <cell r="F4280" t="str">
            <v>CC-01698236</v>
          </cell>
          <cell r="J4280" t="str">
            <v>Schedule Service</v>
          </cell>
          <cell r="R4280" t="str">
            <v>BUAS033580</v>
          </cell>
          <cell r="AB4280" t="str">
            <v>Today we attend the customer site for sheudle service so we change parts during service:- air filter, oil filter, oil, separator,pre filter and drive coupling element than start machine running ok.this is free service</v>
          </cell>
        </row>
        <row r="4281">
          <cell r="A4281">
            <v>45826.557847222197</v>
          </cell>
          <cell r="B4281">
            <v>1600</v>
          </cell>
          <cell r="F4281" t="str">
            <v>CC-01698229</v>
          </cell>
          <cell r="J4281" t="str">
            <v>Sales Call</v>
          </cell>
          <cell r="R4281" t="str">
            <v>BWLS031915</v>
          </cell>
          <cell r="AB4281" t="str">
            <v>Sales call carried out for HMR update</v>
          </cell>
        </row>
        <row r="4282">
          <cell r="A4282">
            <v>45826.555196759298</v>
          </cell>
          <cell r="B4282">
            <v>6960</v>
          </cell>
          <cell r="F4282" t="str">
            <v>CC-01698221</v>
          </cell>
          <cell r="J4282" t="str">
            <v>Sales Call</v>
          </cell>
          <cell r="R4282" t="str">
            <v>BWAD163687</v>
          </cell>
          <cell r="AB4282" t="str">
            <v>Sales call carried out for HMR update</v>
          </cell>
        </row>
        <row r="4283">
          <cell r="A4283">
            <v>45826.550046296303</v>
          </cell>
          <cell r="B4283">
            <v>4190</v>
          </cell>
          <cell r="F4283" t="str">
            <v>CC-01698202</v>
          </cell>
          <cell r="J4283" t="str">
            <v>Sales Call</v>
          </cell>
          <cell r="R4283" t="str">
            <v>BWLD231334</v>
          </cell>
          <cell r="AB4283" t="str">
            <v>Sales call carried out for HMR update</v>
          </cell>
        </row>
        <row r="4284">
          <cell r="A4284">
            <v>45826.545231481497</v>
          </cell>
          <cell r="B4284">
            <v>4395</v>
          </cell>
          <cell r="F4284" t="str">
            <v>CC-01698184</v>
          </cell>
          <cell r="J4284" t="str">
            <v>Sales Call</v>
          </cell>
          <cell r="R4284" t="str">
            <v>BWLD231345</v>
          </cell>
          <cell r="AB4284" t="str">
            <v>Sales call carried out for HMR update</v>
          </cell>
        </row>
        <row r="4285">
          <cell r="A4285">
            <v>45826.524189814802</v>
          </cell>
          <cell r="B4285">
            <v>1690</v>
          </cell>
          <cell r="F4285" t="str">
            <v>CC-01698097</v>
          </cell>
          <cell r="J4285" t="str">
            <v>Sales Call</v>
          </cell>
          <cell r="R4285" t="str">
            <v>BWCD121690</v>
          </cell>
          <cell r="AB4285" t="str">
            <v>Sales call carried out for HMR update</v>
          </cell>
        </row>
        <row r="4286">
          <cell r="A4286">
            <v>45826.520266203697</v>
          </cell>
          <cell r="B4286">
            <v>3765</v>
          </cell>
          <cell r="F4286" t="str">
            <v>CC-01698072</v>
          </cell>
          <cell r="J4286" t="str">
            <v>Sales Call</v>
          </cell>
          <cell r="R4286" t="str">
            <v>BWBD163701</v>
          </cell>
          <cell r="AB4286" t="str">
            <v>Sales call carried out for HMR update</v>
          </cell>
        </row>
        <row r="4287">
          <cell r="A4287">
            <v>45826.516967592601</v>
          </cell>
          <cell r="B4287">
            <v>4757</v>
          </cell>
          <cell r="F4287" t="str">
            <v>CC-01698057</v>
          </cell>
          <cell r="J4287" t="str">
            <v>Sales Call</v>
          </cell>
          <cell r="R4287" t="str">
            <v>BWLD163586</v>
          </cell>
          <cell r="AB4287" t="str">
            <v>Sales call carried out for HMR update</v>
          </cell>
        </row>
        <row r="4288">
          <cell r="A4288">
            <v>45826.513541666704</v>
          </cell>
          <cell r="B4288">
            <v>3675</v>
          </cell>
          <cell r="F4288" t="str">
            <v>CC-01698042</v>
          </cell>
          <cell r="J4288" t="str">
            <v>Sales Call</v>
          </cell>
          <cell r="R4288" t="str">
            <v>BWAD163674</v>
          </cell>
          <cell r="AB4288" t="str">
            <v>Sales call carried out for HMR update</v>
          </cell>
        </row>
        <row r="4289">
          <cell r="A4289">
            <v>45826.511932870402</v>
          </cell>
          <cell r="B4289">
            <v>329</v>
          </cell>
          <cell r="F4289" t="str">
            <v>CC-01698034</v>
          </cell>
          <cell r="J4289" t="str">
            <v>General Service</v>
          </cell>
          <cell r="R4289" t="str">
            <v>BXID201595</v>
          </cell>
          <cell r="AB4289" t="str">
            <v>Attend the site for engine and compressor inspection as per customer complaint for engine oil leakage near engine block so inspect the engine properly any kind of external engine oil leakage not found through engine block or engine head area. When customer complaint for the leakage that time coolant was in low level and EWT reached 92 to 94 deg.cel. while operation so as per discussion customer customer topped up coolant upto the level and now while in operational condition EWT found 85 to 87 deg.cel. Now unit is running in normal condition with any external leakages.</v>
          </cell>
        </row>
        <row r="4290">
          <cell r="A4290">
            <v>45826.502662036997</v>
          </cell>
          <cell r="B4290">
            <v>914</v>
          </cell>
          <cell r="F4290" t="str">
            <v>CC-01698000</v>
          </cell>
          <cell r="J4290" t="str">
            <v>Complaint - Running With Problem</v>
          </cell>
          <cell r="R4290" t="str">
            <v>BXFD232225</v>
          </cell>
          <cell r="AB4290" t="str">
            <v>Attend the site as per customer complaint for unit tripping so check the compressor found unit is not running electrically and in manual condition unit is running in normal condition so check engine water temperature switch and elop switch found ok check clops and high pressure switch found ok check high temperature switch found ok and ARS healthy is also found ok so open the wiring harness connector clean and refitted, check then relay found relay is not working so replaced the 4 pin relay by new one now unit is running in normal condition. As 4 pin relay replaced so complain category changed accordingly</v>
          </cell>
        </row>
        <row r="4291">
          <cell r="A4291">
            <v>45826.493923611102</v>
          </cell>
          <cell r="B4291">
            <v>1632</v>
          </cell>
          <cell r="F4291" t="str">
            <v>CC-01697974</v>
          </cell>
          <cell r="J4291" t="str">
            <v>Sales Call</v>
          </cell>
          <cell r="R4291" t="str">
            <v>BWBD163738</v>
          </cell>
          <cell r="AB4291" t="str">
            <v>Sales call carried out for HMR update</v>
          </cell>
        </row>
        <row r="4292">
          <cell r="A4292">
            <v>45826.491006944401</v>
          </cell>
          <cell r="B4292">
            <v>1650</v>
          </cell>
          <cell r="F4292" t="str">
            <v>CC-01697961</v>
          </cell>
          <cell r="J4292" t="str">
            <v>Sales Call</v>
          </cell>
          <cell r="R4292" t="str">
            <v>BWJD163499</v>
          </cell>
          <cell r="AB4292" t="str">
            <v>Sales call carried out for HMR update</v>
          </cell>
        </row>
        <row r="4293">
          <cell r="A4293">
            <v>45826.488495370402</v>
          </cell>
          <cell r="B4293">
            <v>3163</v>
          </cell>
          <cell r="F4293" t="str">
            <v>CC-01697955</v>
          </cell>
          <cell r="J4293" t="str">
            <v>Sales Call</v>
          </cell>
          <cell r="R4293" t="str">
            <v>BVIL161084</v>
          </cell>
          <cell r="AB4293" t="str">
            <v>Sales call carried out for HMR update</v>
          </cell>
        </row>
        <row r="4294">
          <cell r="A4294">
            <v>45826.4842361111</v>
          </cell>
          <cell r="B4294">
            <v>660</v>
          </cell>
          <cell r="F4294" t="str">
            <v>CC-01697934</v>
          </cell>
          <cell r="J4294" t="str">
            <v>Sales Call</v>
          </cell>
          <cell r="R4294" t="str">
            <v>BVID163429</v>
          </cell>
          <cell r="AB4294" t="str">
            <v>Sales call carried out for HMR update</v>
          </cell>
        </row>
        <row r="4295">
          <cell r="A4295">
            <v>45825.689606481501</v>
          </cell>
          <cell r="B4295">
            <v>0</v>
          </cell>
          <cell r="F4295" t="str">
            <v>CC-01697239</v>
          </cell>
          <cell r="J4295" t="str">
            <v>Complaint - Running With Problem</v>
          </cell>
          <cell r="R4295"/>
          <cell r="AB4295"/>
        </row>
        <row r="4296">
          <cell r="A4296">
            <v>45825.688726851899</v>
          </cell>
          <cell r="B4296">
            <v>0</v>
          </cell>
          <cell r="F4296" t="str">
            <v>CC-01697233</v>
          </cell>
          <cell r="J4296" t="str">
            <v>General Service</v>
          </cell>
          <cell r="R4296"/>
          <cell r="AB4296"/>
        </row>
        <row r="4297">
          <cell r="A4297">
            <v>45825.569745370398</v>
          </cell>
          <cell r="B4297">
            <v>580</v>
          </cell>
          <cell r="F4297" t="str">
            <v>CC-01696993</v>
          </cell>
          <cell r="J4297" t="str">
            <v>Field Campaign</v>
          </cell>
          <cell r="R4297" t="str">
            <v>BYAD164973</v>
          </cell>
          <cell r="AB4297" t="str">
            <v>Attend the site for change of new temperature guage under FOC basis ,so a field campaign call has been successfully logged to address the change of the temperature switch and EWTS conversion switch, identified by the reference number 038400020 &amp; 038400076, under a FOC basis. Consequently a call has been initiated and the FOC has been generated. Once the FOC parts received we had proceeded to facilitate the necessary changes.</v>
          </cell>
        </row>
        <row r="4298">
          <cell r="A4298">
            <v>45825.567453703698</v>
          </cell>
          <cell r="B4298">
            <v>160</v>
          </cell>
          <cell r="F4298" t="str">
            <v>CC-01696985</v>
          </cell>
          <cell r="J4298" t="str">
            <v>Field Campaign</v>
          </cell>
          <cell r="R4298" t="str">
            <v>BYLD164919</v>
          </cell>
          <cell r="AB4298" t="str">
            <v>Attend the site for change of new temperature guage under FOC basis ,so a field campaign call has been successfully logged to address the change of the temperature switch and EWTS conversion switch, identified by the reference number 038400020 &amp; 038400076, under a FOC basis. Consequently a call has been initiated and the FOC has been generated. Once the FOC parts received we had proceeded to facilitate the necessary changes.</v>
          </cell>
        </row>
        <row r="4299">
          <cell r="A4299">
            <v>45825.565115740697</v>
          </cell>
          <cell r="B4299">
            <v>70</v>
          </cell>
          <cell r="F4299" t="str">
            <v>CC-01696977</v>
          </cell>
          <cell r="J4299" t="str">
            <v>Field Campaign</v>
          </cell>
          <cell r="R4299" t="str">
            <v>BYLD164901</v>
          </cell>
          <cell r="AB4299" t="str">
            <v>Attend the site for change of new temperature guage under FOC basis ,so a field campaign call has been successfully logged to address the change of the temperature switch and EWTS conversion switch, identified by the reference number 038400020 &amp; 038400076, under a FOC basis. Consequently a call has been initiated and the FOC has been generated. Once the FOC parts received we had proceeded to facilitate the necessary changes.</v>
          </cell>
        </row>
        <row r="4300">
          <cell r="A4300">
            <v>45825.562789351898</v>
          </cell>
          <cell r="B4300">
            <v>95</v>
          </cell>
          <cell r="F4300" t="str">
            <v>CC-01696968</v>
          </cell>
          <cell r="J4300" t="str">
            <v>Field Campaign</v>
          </cell>
          <cell r="R4300" t="str">
            <v>BYLD164891</v>
          </cell>
          <cell r="AB4300" t="str">
            <v>Attend the site for change of new temperature guage under FOC basis ,so a field campaign call has been successfully logged to address the change of the temperature switch and EWTS conversion switch, identified by the reference number 038400020 &amp; 038400076, under a FOC basis. Consequently a call has been initiated and the FOC has been generated. Once the FOC parts received we had proceeded to facilitate the necessary changes.</v>
          </cell>
        </row>
        <row r="4301">
          <cell r="A4301">
            <v>45825.559050925898</v>
          </cell>
          <cell r="B4301">
            <v>200</v>
          </cell>
          <cell r="F4301" t="str">
            <v>CC-01696959</v>
          </cell>
          <cell r="J4301" t="str">
            <v>Field Campaign</v>
          </cell>
          <cell r="R4301" t="str">
            <v>BYKD164879</v>
          </cell>
          <cell r="AB4301" t="str">
            <v>Attend the site for change of new temperature guage under FOC basis ,so a field campaign call has been successfully logged to address the change of the temperature switch and EWTS conversion switch, identified by the reference number 038400020 &amp; 038400076, under a FOC basis. Consequently a call has been initiated and the FOC has been generated. Once the FOC parts received we had proceeded to facilitate the necessary changes.</v>
          </cell>
        </row>
        <row r="4302">
          <cell r="A4302">
            <v>45825.532685185201</v>
          </cell>
          <cell r="B4302">
            <v>42464</v>
          </cell>
          <cell r="F4302" t="str">
            <v>CC-01696884</v>
          </cell>
          <cell r="J4302" t="str">
            <v>Complaint - Running With Problem</v>
          </cell>
          <cell r="R4302" t="str">
            <v>BRIC374329</v>
          </cell>
          <cell r="AB4302" t="str">
            <v>Today we attend the customer site for complain belt broken so we change belt than start machine running ok</v>
          </cell>
        </row>
        <row r="4303">
          <cell r="A4303">
            <v>45824.7589351852</v>
          </cell>
          <cell r="B4303">
            <v>38288</v>
          </cell>
          <cell r="F4303" t="str">
            <v>CC-01696405</v>
          </cell>
          <cell r="J4303" t="str">
            <v>General Service</v>
          </cell>
          <cell r="R4303" t="str">
            <v>BMJS040004</v>
          </cell>
          <cell r="AB4303" t="str">
            <v>We visited site check and found service due.</v>
          </cell>
        </row>
        <row r="4304">
          <cell r="A4304">
            <v>45824.757824074099</v>
          </cell>
          <cell r="B4304">
            <v>7386</v>
          </cell>
          <cell r="F4304" t="str">
            <v>CC-01696404</v>
          </cell>
          <cell r="J4304" t="str">
            <v>General Service</v>
          </cell>
          <cell r="R4304" t="str">
            <v>BWFC370723</v>
          </cell>
          <cell r="AB4304" t="str">
            <v>We visited site check and found service due.</v>
          </cell>
        </row>
        <row r="4305">
          <cell r="A4305">
            <v>45824.587685185201</v>
          </cell>
          <cell r="B4305">
            <v>582</v>
          </cell>
          <cell r="F4305" t="str">
            <v>CC-01695945</v>
          </cell>
          <cell r="J4305" t="str">
            <v>Schedule Service</v>
          </cell>
          <cell r="R4305" t="str">
            <v>BWID164076</v>
          </cell>
          <cell r="AB4305" t="str">
            <v>Attend the site for schedule service, so drain oil from tank and drain oil from cooler total 38 liters oil drain, then change air filter for compressor and engine both side, change oil filter, change air oil separator and change ELGI air lube plus oil 40 liters. Then start the unit found running ok.</v>
          </cell>
        </row>
        <row r="4306">
          <cell r="A4306">
            <v>45824.565694444398</v>
          </cell>
          <cell r="B4306">
            <v>1</v>
          </cell>
          <cell r="F4306" t="str">
            <v>CC-01695895</v>
          </cell>
          <cell r="J4306" t="str">
            <v>Commissioning</v>
          </cell>
          <cell r="R4306" t="str">
            <v>BYKS039032</v>
          </cell>
          <cell r="AB4306" t="str">
            <v>Commissioning done on dated 16-06-2025...Comm date-16-06-2025....Comm date-16-06-2025</v>
          </cell>
        </row>
        <row r="4307">
          <cell r="A4307">
            <v>45824.564756944397</v>
          </cell>
          <cell r="B4307">
            <v>0</v>
          </cell>
          <cell r="F4307" t="str">
            <v>CC-01695893</v>
          </cell>
          <cell r="J4307" t="str">
            <v>Commissioning</v>
          </cell>
          <cell r="R4307" t="str">
            <v>SN24TN03572</v>
          </cell>
          <cell r="AB4307" t="str">
            <v>Commissioning done on dated 16-06-2025</v>
          </cell>
        </row>
        <row r="4308">
          <cell r="A4308">
            <v>45824.5554976852</v>
          </cell>
          <cell r="B4308">
            <v>0</v>
          </cell>
          <cell r="F4308" t="str">
            <v>CC-01695868</v>
          </cell>
          <cell r="J4308" t="str">
            <v>Preservative Measures</v>
          </cell>
          <cell r="R4308" t="str">
            <v>SN24TN03572</v>
          </cell>
          <cell r="AB4308" t="str">
            <v>Attend the site for commissioning so check and found the unit 8 months old and preservative measures required to be done. So done preservative measures by cleaning the unit and removing dust particles. Then start communicating work.</v>
          </cell>
        </row>
        <row r="4309">
          <cell r="A4309">
            <v>45824.553761574098</v>
          </cell>
          <cell r="B4309">
            <v>1</v>
          </cell>
          <cell r="F4309" t="str">
            <v>CC-01695860</v>
          </cell>
          <cell r="J4309" t="str">
            <v>Commissioning</v>
          </cell>
          <cell r="R4309" t="str">
            <v>BYLC376467</v>
          </cell>
          <cell r="AB4309" t="str">
            <v>Commissioning done on dated 16-06-2025....Comm date-16-06-2025</v>
          </cell>
        </row>
        <row r="4310">
          <cell r="A4310">
            <v>45824.5058796296</v>
          </cell>
          <cell r="B4310">
            <v>0</v>
          </cell>
          <cell r="F4310" t="str">
            <v>CC-01695679</v>
          </cell>
          <cell r="J4310" t="str">
            <v>Complaint - Breakdown</v>
          </cell>
          <cell r="R4310"/>
          <cell r="AB4310" t="str">
            <v>unit sold by M/S General Trading and unit still not commissioning, call transfer mail sent to ccs. 16-06-2025.....today engineer from General Trading visit site.....19-06-2025 ....................21-06-2025 .................... 28-06-2025</v>
          </cell>
        </row>
        <row r="4311">
          <cell r="A4311">
            <v>45824.4622453704</v>
          </cell>
          <cell r="B4311">
            <v>3467</v>
          </cell>
          <cell r="F4311" t="str">
            <v>CC-01695513</v>
          </cell>
          <cell r="J4311" t="str">
            <v>Complaint - Breakdown</v>
          </cell>
          <cell r="R4311" t="str">
            <v>BVED163240</v>
          </cell>
          <cell r="AB4311" t="str">
            <v>Attend the site as per customer complaint for seperator burnt, so inspect the unit found oil in burnt condition , seperator filter in burnt condition, mpv in broken condition, compressor side pre cleaner in burnt condition,ARV kit in burnt condition , discharge hose and control hose 3 no. found in burnt condition. This will happen may be any valve malfunction during operation and DOT sudden go high which cause for separator filter burnt. So open all hoses and cooler assembly clean cooler , tank and hoses internally, clean OSV,TV block and DCV assembly. Clean airend by new compressor oil with three dead cranks. After all cleaning procedure completed, fitted new seperator filter, oil filter, air filter, MPV assembly, actuator kit 2nos., ARV kit and fill oil in tank upto full guage level. Clean bdv assembly and pressure regulator assembly and refitted the same kit. Discharge hose and control hose arranged by customer locally, pre cleaner fitted by customer stock. Fan belt replaced by new from customer stock. After all work completed start and run the unit in operation found DOT is 85 deg.cel and all parameters are under limit.</v>
          </cell>
        </row>
        <row r="4312">
          <cell r="A4312">
            <v>45824.459328703699</v>
          </cell>
          <cell r="B4312">
            <v>13710</v>
          </cell>
          <cell r="F4312" t="str">
            <v>CC-01695504</v>
          </cell>
          <cell r="J4312" t="str">
            <v>Schedule Service</v>
          </cell>
          <cell r="R4312" t="str">
            <v>BSCD161691</v>
          </cell>
          <cell r="AB4312" t="str">
            <v>Attend the site for schedule service, so drain oil from tank and drain oil from cooler total 37 liters oil drain then change air filter for compressor and engine both side, change oil filter , change all valve kit, change air oil separator and change ELGI air lube plus oil 40 liters. Then start the unit found running ok.</v>
          </cell>
        </row>
        <row r="4313">
          <cell r="A4313">
            <v>45824.457071759301</v>
          </cell>
          <cell r="B4313">
            <v>4933</v>
          </cell>
          <cell r="F4313" t="str">
            <v>CC-01695493</v>
          </cell>
          <cell r="J4313" t="str">
            <v>Schedule Service</v>
          </cell>
          <cell r="R4313" t="str">
            <v>BWHD231642</v>
          </cell>
          <cell r="AB4313" t="str">
            <v>Attend the site for schedule service so following jobs are done, total drain oil from tank and oil cooler 110 litres, after then replace aircikter, main oil filters, by pass oil filter and separator filter. Actuator kit replaced 3 nos., pressure regulator kit replaced 3nos., and ARV kit. After service parts replaced plugged in the drain plugs and fill oil in tank upto full guage level. Start and stop the unit and maintain the oil level upto half guage level. Total topped up oil in tank 114 litres. After schedule service done start and run the unit on load condition found unit is running in normal parameters.</v>
          </cell>
        </row>
        <row r="4314">
          <cell r="A4314">
            <v>45823.518287036997</v>
          </cell>
          <cell r="B4314">
            <v>340</v>
          </cell>
          <cell r="F4314" t="str">
            <v>CC-01695132</v>
          </cell>
          <cell r="J4314" t="str">
            <v>Complaint - Breakdown</v>
          </cell>
          <cell r="R4314" t="str">
            <v>BYLD201693</v>
          </cell>
          <cell r="AB4314" t="str">
            <v>Attend the site and check compressor found coolant leakage so call VOLVO PENTA engineer they attend the site and change damaged hose with new one and fill coolant. After then check run engine upto 40 minuts and there was no coolant leakage. VOLVO PENTA FSR attached.</v>
          </cell>
        </row>
        <row r="4315">
          <cell r="A4315">
            <v>45822.646666666697</v>
          </cell>
          <cell r="B4315">
            <v>3548</v>
          </cell>
          <cell r="F4315" t="str">
            <v>CC-01694612</v>
          </cell>
          <cell r="J4315" t="str">
            <v>General Service</v>
          </cell>
          <cell r="R4315" t="str">
            <v>BVIC378165</v>
          </cell>
          <cell r="AB4315" t="str">
            <v>Attend the site for scheduled service so change air filter, oil filter and oil. Then start the unit found running ok.</v>
          </cell>
        </row>
        <row r="4316">
          <cell r="A4316">
            <v>45822.300243055601</v>
          </cell>
          <cell r="B4316">
            <v>37047</v>
          </cell>
          <cell r="F4316" t="str">
            <v>CC-01693983</v>
          </cell>
          <cell r="J4316" t="str">
            <v>Schedule Service - AMC</v>
          </cell>
          <cell r="R4316" t="str">
            <v>BIGS030904</v>
          </cell>
          <cell r="AB4316" t="str">
            <v>AMC visit carried out</v>
          </cell>
        </row>
        <row r="4317">
          <cell r="A4317">
            <v>45821.794976851903</v>
          </cell>
          <cell r="B4317">
            <v>2853</v>
          </cell>
          <cell r="F4317" t="str">
            <v>CC-01693729</v>
          </cell>
          <cell r="J4317" t="str">
            <v>Sales Call</v>
          </cell>
          <cell r="R4317" t="str">
            <v>BJBS040305</v>
          </cell>
          <cell r="AB4317" t="str">
            <v>Sales call carried out for HMR update</v>
          </cell>
        </row>
        <row r="4318">
          <cell r="A4318">
            <v>45821.791597222204</v>
          </cell>
          <cell r="B4318">
            <v>57526</v>
          </cell>
          <cell r="F4318" t="str">
            <v>CC-01693728</v>
          </cell>
          <cell r="J4318" t="str">
            <v>Sales Call</v>
          </cell>
          <cell r="R4318" t="str">
            <v>BILS030211</v>
          </cell>
          <cell r="AB4318" t="str">
            <v>Sales call carried out for HMR update</v>
          </cell>
        </row>
        <row r="4319">
          <cell r="A4319">
            <v>45821.787256944401</v>
          </cell>
          <cell r="B4319">
            <v>24035</v>
          </cell>
          <cell r="F4319" t="str">
            <v>CC-01693725</v>
          </cell>
          <cell r="J4319" t="str">
            <v>Sales Call</v>
          </cell>
          <cell r="R4319" t="str">
            <v>BIFS040367</v>
          </cell>
          <cell r="AB4319" t="str">
            <v>Sales call carried out for HMR update</v>
          </cell>
        </row>
        <row r="4320">
          <cell r="A4320">
            <v>45821.784050925897</v>
          </cell>
          <cell r="B4320">
            <v>13281</v>
          </cell>
          <cell r="F4320" t="str">
            <v>CC-01693723</v>
          </cell>
          <cell r="J4320" t="str">
            <v>Sales Call</v>
          </cell>
          <cell r="R4320" t="str">
            <v>BIBS040161</v>
          </cell>
          <cell r="AB4320" t="str">
            <v>Sales call carried out for HMR update</v>
          </cell>
        </row>
        <row r="4321">
          <cell r="A4321">
            <v>45821.779918981498</v>
          </cell>
          <cell r="B4321">
            <v>3602</v>
          </cell>
          <cell r="F4321" t="str">
            <v>CC-01693720</v>
          </cell>
          <cell r="J4321" t="str">
            <v>Sales Call</v>
          </cell>
          <cell r="R4321" t="str">
            <v>AUDC372226</v>
          </cell>
          <cell r="AB4321" t="str">
            <v>Sales call carried out for HMR update</v>
          </cell>
        </row>
        <row r="4322">
          <cell r="A4322">
            <v>45821.632696759298</v>
          </cell>
          <cell r="B4322">
            <v>4700</v>
          </cell>
          <cell r="F4322" t="str">
            <v>CC-01693405</v>
          </cell>
          <cell r="J4322" t="str">
            <v>Schedule Service</v>
          </cell>
          <cell r="R4322" t="str">
            <v>BWLD163586</v>
          </cell>
          <cell r="AB4322" t="str">
            <v>Attend the site for schedule service, so drain oil from tank and drain oil from cooler total 37 liters oil drain then change air filter for compressor and engine both side, change oil filter and change ELGI air lube plus oil 40 liters. Then start the unit found running ok.</v>
          </cell>
        </row>
        <row r="4323">
          <cell r="A4323">
            <v>45821.567187499997</v>
          </cell>
          <cell r="B4323">
            <v>24754</v>
          </cell>
          <cell r="F4323" t="str">
            <v>CC-01693235</v>
          </cell>
          <cell r="J4323" t="str">
            <v>Schedule Service</v>
          </cell>
          <cell r="R4323" t="str">
            <v>BQAC373617</v>
          </cell>
          <cell r="AB4323" t="str">
            <v>Today we attend the customer site for sheudle service so we change parts during service:- air filter, oil filter, oil and separator than start machine running ok</v>
          </cell>
        </row>
        <row r="4324">
          <cell r="A4324">
            <v>45821.441597222198</v>
          </cell>
          <cell r="B4324">
            <v>4183</v>
          </cell>
          <cell r="F4324" t="str">
            <v>CC-01692790</v>
          </cell>
          <cell r="J4324" t="str">
            <v>Complaint - Running With Problem</v>
          </cell>
          <cell r="R4324" t="str">
            <v>BWLD231334</v>
          </cell>
          <cell r="AB4324" t="str">
            <v>Attend the site sir customer complain of unit tripping so check and found ARS health not working properly, so checl all wiring found ok, check senson and found com low oil press switch not working. then change with new com low oil press switch. after then start the unit found running ok.</v>
          </cell>
        </row>
        <row r="4325">
          <cell r="A4325">
            <v>45821.438113425902</v>
          </cell>
          <cell r="B4325">
            <v>4270</v>
          </cell>
          <cell r="F4325" t="str">
            <v>CC-01692779</v>
          </cell>
          <cell r="J4325" t="str">
            <v>Complaint - Running With Problem</v>
          </cell>
          <cell r="R4325" t="str">
            <v>BWLD231345</v>
          </cell>
          <cell r="AB4325" t="str">
            <v>Attend the site for complain og unit tripping. So, start the unit and found BDV to ARV tee joint pipe leakage. So change the defective tee joint pipe wth new one and start the unit found hunting after start. then adjust butterfly actuator and water yield pressure regulator. Then start the unit found running ok.</v>
          </cell>
        </row>
        <row r="4326">
          <cell r="A4326">
            <v>45821.308969907397</v>
          </cell>
          <cell r="B4326">
            <v>46127</v>
          </cell>
          <cell r="F4326" t="str">
            <v>CC-01692672</v>
          </cell>
          <cell r="J4326" t="str">
            <v>Schedule Service - AMC</v>
          </cell>
          <cell r="R4326" t="str">
            <v>BKKS030393</v>
          </cell>
          <cell r="AB4326" t="str">
            <v>AMC visit carried out</v>
          </cell>
        </row>
        <row r="4327">
          <cell r="A4327">
            <v>45820.635300925896</v>
          </cell>
          <cell r="B4327">
            <v>20241</v>
          </cell>
          <cell r="F4327" t="str">
            <v>CC-01691937</v>
          </cell>
          <cell r="J4327" t="str">
            <v>Sales Call</v>
          </cell>
          <cell r="R4327" t="str">
            <v>BVJS047894</v>
          </cell>
          <cell r="AB4327" t="str">
            <v>Sales call carried out for HMR update</v>
          </cell>
        </row>
        <row r="4328">
          <cell r="A4328">
            <v>45820.632349537002</v>
          </cell>
          <cell r="B4328">
            <v>35684</v>
          </cell>
          <cell r="F4328" t="str">
            <v>CC-01691933</v>
          </cell>
          <cell r="J4328" t="str">
            <v>Sales Call</v>
          </cell>
          <cell r="R4328" t="str">
            <v>BSKS036366</v>
          </cell>
          <cell r="AB4328" t="str">
            <v>Sales call carried out for HMR update</v>
          </cell>
        </row>
        <row r="4329">
          <cell r="A4329">
            <v>45820.6273842593</v>
          </cell>
          <cell r="B4329">
            <v>36960</v>
          </cell>
          <cell r="F4329" t="str">
            <v>CC-01691913</v>
          </cell>
          <cell r="J4329" t="str">
            <v>Sales Call</v>
          </cell>
          <cell r="R4329" t="str">
            <v>BSDS037710</v>
          </cell>
          <cell r="AB4329" t="str">
            <v>Sales call carried out for HMR update</v>
          </cell>
        </row>
        <row r="4330">
          <cell r="A4330">
            <v>45820.616759259297</v>
          </cell>
          <cell r="B4330">
            <v>22847</v>
          </cell>
          <cell r="F4330" t="str">
            <v>CC-01691877</v>
          </cell>
          <cell r="J4330" t="str">
            <v>Sales Call</v>
          </cell>
          <cell r="R4330" t="str">
            <v>BSAS036940</v>
          </cell>
          <cell r="AB4330" t="str">
            <v>Sales call carried out for HMR update</v>
          </cell>
        </row>
        <row r="4331">
          <cell r="A4331">
            <v>45820.613483796304</v>
          </cell>
          <cell r="B4331">
            <v>12627</v>
          </cell>
          <cell r="F4331" t="str">
            <v>CC-01691870</v>
          </cell>
          <cell r="J4331" t="str">
            <v>Sales Call</v>
          </cell>
          <cell r="R4331" t="str">
            <v>BQAC373617</v>
          </cell>
          <cell r="AB4331" t="str">
            <v>Sales call carried out for HMR update</v>
          </cell>
        </row>
        <row r="4332">
          <cell r="A4332">
            <v>45820.610532407401</v>
          </cell>
          <cell r="B4332">
            <v>0</v>
          </cell>
          <cell r="F4332" t="str">
            <v>CC-01691860</v>
          </cell>
          <cell r="J4332" t="str">
            <v>Commissioning</v>
          </cell>
          <cell r="R4332" t="str">
            <v>CYKE563222</v>
          </cell>
          <cell r="AB4332" t="str">
            <v>Commissioning done on dated 12-06-2025</v>
          </cell>
        </row>
        <row r="4333">
          <cell r="A4333">
            <v>45820.591736111099</v>
          </cell>
          <cell r="B4333">
            <v>57374</v>
          </cell>
          <cell r="F4333" t="str">
            <v>CC-01691828</v>
          </cell>
          <cell r="J4333" t="str">
            <v>Sales Call</v>
          </cell>
          <cell r="R4333" t="str">
            <v>BKCS031162</v>
          </cell>
          <cell r="AB4333" t="str">
            <v>Sales call carried out for HMR update</v>
          </cell>
        </row>
        <row r="4334">
          <cell r="A4334">
            <v>45820.587835648097</v>
          </cell>
          <cell r="B4334">
            <v>16812</v>
          </cell>
          <cell r="F4334" t="str">
            <v>CC-01691815</v>
          </cell>
          <cell r="J4334" t="str">
            <v>Sales Call</v>
          </cell>
          <cell r="R4334" t="str">
            <v>BHKS030073</v>
          </cell>
          <cell r="AB4334" t="str">
            <v>Sales call carried out for HMR update</v>
          </cell>
        </row>
        <row r="4335">
          <cell r="A4335">
            <v>45820.519502314797</v>
          </cell>
          <cell r="B4335">
            <v>1</v>
          </cell>
          <cell r="F4335" t="str">
            <v>CC-01691633</v>
          </cell>
          <cell r="J4335" t="str">
            <v>Commissioning</v>
          </cell>
          <cell r="R4335" t="str">
            <v>BYJC375628</v>
          </cell>
          <cell r="AB4335" t="str">
            <v>Commissioning done on dated 12-06-2025.....12-06-2025</v>
          </cell>
        </row>
        <row r="4336">
          <cell r="A4336">
            <v>45820.293252314797</v>
          </cell>
          <cell r="B4336">
            <v>38082</v>
          </cell>
          <cell r="F4336" t="str">
            <v>CC-01691305</v>
          </cell>
          <cell r="J4336" t="str">
            <v>Schedule Service - AMC</v>
          </cell>
          <cell r="R4336" t="str">
            <v>BRIS035698</v>
          </cell>
          <cell r="AB4336" t="str">
            <v>AMC visit carried out</v>
          </cell>
        </row>
        <row r="4337">
          <cell r="A4337">
            <v>45819.7677430556</v>
          </cell>
          <cell r="B4337">
            <v>6870</v>
          </cell>
          <cell r="F4337" t="str">
            <v>CC-01691070</v>
          </cell>
          <cell r="J4337" t="str">
            <v>Sales Call</v>
          </cell>
          <cell r="R4337" t="str">
            <v>BSAD161563</v>
          </cell>
          <cell r="AB4337" t="str">
            <v>Sales call carried out for HMR update</v>
          </cell>
        </row>
        <row r="4338">
          <cell r="A4338">
            <v>45819.765509259298</v>
          </cell>
          <cell r="B4338">
            <v>7870</v>
          </cell>
          <cell r="F4338" t="str">
            <v>CC-01691066</v>
          </cell>
          <cell r="J4338" t="str">
            <v>Sales Call</v>
          </cell>
          <cell r="R4338" t="str">
            <v>BMKD120057</v>
          </cell>
          <cell r="AB4338" t="str">
            <v>Sales call carried out for HMR update</v>
          </cell>
        </row>
        <row r="4339">
          <cell r="A4339">
            <v>45819.763587963003</v>
          </cell>
          <cell r="B4339">
            <v>10250</v>
          </cell>
          <cell r="F4339" t="str">
            <v>CC-01691060</v>
          </cell>
          <cell r="J4339" t="str">
            <v>Sales Call</v>
          </cell>
          <cell r="R4339" t="str">
            <v>BRID161341</v>
          </cell>
          <cell r="AB4339" t="str">
            <v>Sales call carried out for HMR update</v>
          </cell>
        </row>
        <row r="4340">
          <cell r="A4340">
            <v>45819.760127314803</v>
          </cell>
          <cell r="B4340">
            <v>8360</v>
          </cell>
          <cell r="F4340" t="str">
            <v>CC-01691055</v>
          </cell>
          <cell r="J4340" t="str">
            <v>Sales Call</v>
          </cell>
          <cell r="R4340" t="str">
            <v>BRBD160859</v>
          </cell>
          <cell r="AB4340" t="str">
            <v>Sales call carried out for HMR update</v>
          </cell>
        </row>
        <row r="4341">
          <cell r="A4341">
            <v>45819.755497685197</v>
          </cell>
          <cell r="B4341">
            <v>4705</v>
          </cell>
          <cell r="F4341" t="str">
            <v>CC-01691048</v>
          </cell>
          <cell r="J4341" t="str">
            <v>Sales Call</v>
          </cell>
          <cell r="R4341" t="str">
            <v>BVGD163297</v>
          </cell>
          <cell r="AB4341" t="str">
            <v>Sales call carried out for HMR update</v>
          </cell>
        </row>
        <row r="4342">
          <cell r="A4342">
            <v>45819.716168981497</v>
          </cell>
          <cell r="B4342">
            <v>4955</v>
          </cell>
          <cell r="F4342" t="str">
            <v>CC-01690958</v>
          </cell>
          <cell r="J4342" t="str">
            <v>Sales Call</v>
          </cell>
          <cell r="R4342" t="str">
            <v>BKID210531</v>
          </cell>
          <cell r="AB4342" t="str">
            <v>Sales call carried out for HMR update</v>
          </cell>
        </row>
        <row r="4343">
          <cell r="A4343">
            <v>45819.713101851798</v>
          </cell>
          <cell r="B4343">
            <v>10030</v>
          </cell>
          <cell r="F4343" t="str">
            <v>CC-01690947</v>
          </cell>
          <cell r="J4343" t="str">
            <v>Sales Call</v>
          </cell>
          <cell r="R4343" t="str">
            <v>BSKD161499</v>
          </cell>
          <cell r="AB4343" t="str">
            <v>Sales call carried out for HMR update</v>
          </cell>
        </row>
        <row r="4344">
          <cell r="A4344">
            <v>45819.7097222222</v>
          </cell>
          <cell r="B4344">
            <v>536</v>
          </cell>
          <cell r="F4344" t="str">
            <v>CC-01690931</v>
          </cell>
          <cell r="J4344" t="str">
            <v>Sales Call</v>
          </cell>
          <cell r="R4344" t="str">
            <v>BWJL153357</v>
          </cell>
          <cell r="AB4344" t="str">
            <v>Sales call carried out for HMR update</v>
          </cell>
        </row>
        <row r="4345">
          <cell r="A4345">
            <v>45819.706805555601</v>
          </cell>
          <cell r="B4345">
            <v>4155</v>
          </cell>
          <cell r="F4345" t="str">
            <v>CC-01690924</v>
          </cell>
          <cell r="J4345" t="str">
            <v>Sales Call</v>
          </cell>
          <cell r="R4345" t="str">
            <v>BWJL153355</v>
          </cell>
          <cell r="AB4345" t="str">
            <v>Sales call carried out for HMR update</v>
          </cell>
        </row>
        <row r="4346">
          <cell r="A4346">
            <v>45819.7042013889</v>
          </cell>
          <cell r="B4346">
            <v>1825</v>
          </cell>
          <cell r="F4346" t="str">
            <v>CC-01690919</v>
          </cell>
          <cell r="J4346" t="str">
            <v>Sales Call</v>
          </cell>
          <cell r="R4346" t="str">
            <v>BVID121544</v>
          </cell>
          <cell r="AB4346" t="str">
            <v>Sales call carried out for HMR update</v>
          </cell>
        </row>
        <row r="4347">
          <cell r="A4347">
            <v>45819.701851851903</v>
          </cell>
          <cell r="B4347">
            <v>1975</v>
          </cell>
          <cell r="F4347" t="str">
            <v>CC-01690914</v>
          </cell>
          <cell r="J4347" t="str">
            <v>Sales Call</v>
          </cell>
          <cell r="R4347" t="str">
            <v>BVID121541</v>
          </cell>
          <cell r="AB4347" t="str">
            <v>Sales call carried out for HMR update</v>
          </cell>
        </row>
        <row r="4348">
          <cell r="A4348">
            <v>45819.699062500003</v>
          </cell>
          <cell r="B4348">
            <v>2470</v>
          </cell>
          <cell r="F4348" t="str">
            <v>CC-01690900</v>
          </cell>
          <cell r="J4348" t="str">
            <v>Sales Call</v>
          </cell>
          <cell r="R4348" t="str">
            <v>BVIL161081</v>
          </cell>
          <cell r="AB4348" t="str">
            <v>Sales call carried out for HMR update</v>
          </cell>
        </row>
        <row r="4349">
          <cell r="A4349">
            <v>45819.696666666699</v>
          </cell>
          <cell r="B4349">
            <v>1655</v>
          </cell>
          <cell r="F4349" t="str">
            <v>CC-01690895</v>
          </cell>
          <cell r="J4349" t="str">
            <v>Sales Call</v>
          </cell>
          <cell r="R4349" t="str">
            <v>BVID121539</v>
          </cell>
          <cell r="AB4349" t="str">
            <v>Sales call carried out for HMR update</v>
          </cell>
        </row>
        <row r="4350">
          <cell r="A4350">
            <v>45819.693715277797</v>
          </cell>
          <cell r="B4350">
            <v>1300</v>
          </cell>
          <cell r="F4350" t="str">
            <v>CC-01690882</v>
          </cell>
          <cell r="J4350" t="str">
            <v>Sales Call</v>
          </cell>
          <cell r="R4350" t="str">
            <v>BVID121546</v>
          </cell>
          <cell r="AB4350" t="str">
            <v>Sales call carried out for HMR update</v>
          </cell>
        </row>
        <row r="4351">
          <cell r="A4351">
            <v>45819.690798611096</v>
          </cell>
          <cell r="B4351">
            <v>4600</v>
          </cell>
          <cell r="F4351" t="str">
            <v>CC-01690870</v>
          </cell>
          <cell r="J4351" t="str">
            <v>Sales Call</v>
          </cell>
          <cell r="R4351" t="str">
            <v>BVHD163374</v>
          </cell>
          <cell r="AB4351" t="str">
            <v>Sales call carried out for HMR update</v>
          </cell>
        </row>
        <row r="4352">
          <cell r="A4352">
            <v>45819.688287037003</v>
          </cell>
          <cell r="B4352">
            <v>3200</v>
          </cell>
          <cell r="F4352" t="str">
            <v>CC-01690864</v>
          </cell>
          <cell r="J4352" t="str">
            <v>Sales Call</v>
          </cell>
          <cell r="R4352" t="str">
            <v>BVLD163043</v>
          </cell>
          <cell r="AB4352" t="str">
            <v>Sales call carried out for HMR update</v>
          </cell>
        </row>
        <row r="4353">
          <cell r="A4353">
            <v>45819.681655092601</v>
          </cell>
          <cell r="B4353">
            <v>4540</v>
          </cell>
          <cell r="F4353" t="str">
            <v>CC-01690839</v>
          </cell>
          <cell r="J4353" t="str">
            <v>Sales Call</v>
          </cell>
          <cell r="R4353" t="str">
            <v>BVJD162958</v>
          </cell>
          <cell r="AB4353" t="str">
            <v>Sales call carried out for HMR update</v>
          </cell>
        </row>
        <row r="4354">
          <cell r="A4354">
            <v>45819.679340277798</v>
          </cell>
          <cell r="B4354">
            <v>7580</v>
          </cell>
          <cell r="F4354" t="str">
            <v>CC-01690833</v>
          </cell>
          <cell r="J4354" t="str">
            <v>Sales Call</v>
          </cell>
          <cell r="R4354" t="str">
            <v>BVCD163165</v>
          </cell>
          <cell r="AB4354" t="str">
            <v>Sales call carried out for HMR update</v>
          </cell>
        </row>
        <row r="4355">
          <cell r="A4355">
            <v>45819.676747685196</v>
          </cell>
          <cell r="B4355">
            <v>1175</v>
          </cell>
          <cell r="F4355" t="str">
            <v>CC-01690827</v>
          </cell>
          <cell r="J4355" t="str">
            <v>Sales Call</v>
          </cell>
          <cell r="R4355" t="str">
            <v>BSBD120631</v>
          </cell>
          <cell r="AB4355" t="str">
            <v>Sales call carried out for HMR update</v>
          </cell>
        </row>
        <row r="4356">
          <cell r="A4356">
            <v>45819.674502314803</v>
          </cell>
          <cell r="B4356">
            <v>1655</v>
          </cell>
          <cell r="F4356" t="str">
            <v>CC-01690818</v>
          </cell>
          <cell r="J4356" t="str">
            <v>Sales Call</v>
          </cell>
          <cell r="R4356" t="str">
            <v>BNJD120010</v>
          </cell>
          <cell r="AB4356" t="str">
            <v>Sales call carried out for HMR update</v>
          </cell>
        </row>
        <row r="4357">
          <cell r="A4357">
            <v>45819.671574074098</v>
          </cell>
          <cell r="B4357">
            <v>6560</v>
          </cell>
          <cell r="F4357" t="str">
            <v>CC-01690810</v>
          </cell>
          <cell r="J4357" t="str">
            <v>Sales Call</v>
          </cell>
          <cell r="R4357" t="str">
            <v>BTDD162190</v>
          </cell>
          <cell r="AB4357" t="str">
            <v>Sales call carried out for HMR update</v>
          </cell>
        </row>
        <row r="4358">
          <cell r="A4358">
            <v>45819.669224537</v>
          </cell>
          <cell r="B4358">
            <v>1865</v>
          </cell>
          <cell r="F4358" t="str">
            <v>CC-01690795</v>
          </cell>
          <cell r="J4358" t="str">
            <v>Sales Call</v>
          </cell>
          <cell r="R4358" t="str">
            <v>BSHD120752</v>
          </cell>
          <cell r="AB4358" t="str">
            <v>Sales call carried out for HMR update</v>
          </cell>
        </row>
        <row r="4359">
          <cell r="A4359">
            <v>45819.666006944397</v>
          </cell>
          <cell r="B4359">
            <v>2485</v>
          </cell>
          <cell r="F4359" t="str">
            <v>CC-01690789</v>
          </cell>
          <cell r="J4359" t="str">
            <v>Sales Call</v>
          </cell>
          <cell r="R4359" t="str">
            <v>BTKD200646</v>
          </cell>
          <cell r="AB4359" t="str">
            <v>Sales call carried out for HMR update</v>
          </cell>
        </row>
        <row r="4360">
          <cell r="A4360">
            <v>45819.661516203698</v>
          </cell>
          <cell r="B4360">
            <v>8940</v>
          </cell>
          <cell r="F4360" t="str">
            <v>CC-01690779</v>
          </cell>
          <cell r="J4360" t="str">
            <v>Sales Call</v>
          </cell>
          <cell r="R4360" t="str">
            <v>BVED163235</v>
          </cell>
          <cell r="AB4360" t="str">
            <v>Sales call carried out for HMR updated</v>
          </cell>
        </row>
        <row r="4361">
          <cell r="A4361">
            <v>45819.658877314803</v>
          </cell>
          <cell r="B4361">
            <v>6140</v>
          </cell>
          <cell r="F4361" t="str">
            <v>CC-01690770</v>
          </cell>
          <cell r="J4361" t="str">
            <v>Sales Call</v>
          </cell>
          <cell r="R4361" t="str">
            <v>BVED163231</v>
          </cell>
          <cell r="AB4361" t="str">
            <v>Sales call carried out for HMR update</v>
          </cell>
        </row>
        <row r="4362">
          <cell r="A4362">
            <v>45819.6567939815</v>
          </cell>
          <cell r="B4362">
            <v>50625</v>
          </cell>
          <cell r="F4362" t="str">
            <v>CC-01690762</v>
          </cell>
          <cell r="J4362" t="str">
            <v>Schedule Service</v>
          </cell>
          <cell r="R4362" t="str">
            <v>BKAS030685</v>
          </cell>
          <cell r="AB4362" t="str">
            <v>Today we attend the customer site for sheudle service so we change parts during service:- air filter, oil filter, oil and separator than start machine running ok</v>
          </cell>
        </row>
        <row r="4363">
          <cell r="A4363">
            <v>45819.653807870403</v>
          </cell>
          <cell r="B4363">
            <v>2160</v>
          </cell>
          <cell r="F4363" t="str">
            <v>CC-01690750</v>
          </cell>
          <cell r="J4363" t="str">
            <v>Sales Call</v>
          </cell>
          <cell r="R4363" t="str">
            <v>BVDD163198</v>
          </cell>
          <cell r="AB4363" t="str">
            <v>Sales call carried out for HMR update</v>
          </cell>
        </row>
        <row r="4364">
          <cell r="A4364">
            <v>45819.651875000003</v>
          </cell>
          <cell r="B4364">
            <v>2480</v>
          </cell>
          <cell r="F4364" t="str">
            <v>CC-01690739</v>
          </cell>
          <cell r="J4364" t="str">
            <v>Sales Call</v>
          </cell>
          <cell r="R4364" t="str">
            <v>BVAD121386</v>
          </cell>
          <cell r="AB4364" t="str">
            <v>Sales call carried out for HMR update</v>
          </cell>
        </row>
        <row r="4365">
          <cell r="A4365">
            <v>45819.649826388901</v>
          </cell>
          <cell r="B4365">
            <v>7200</v>
          </cell>
          <cell r="F4365" t="str">
            <v>CC-01690726</v>
          </cell>
          <cell r="J4365" t="str">
            <v>Sales Call</v>
          </cell>
          <cell r="R4365" t="str">
            <v>BTKD162080</v>
          </cell>
          <cell r="AB4365" t="str">
            <v>Sales call carried out for HMR update</v>
          </cell>
        </row>
        <row r="4366">
          <cell r="A4366">
            <v>45819.647847222201</v>
          </cell>
          <cell r="B4366">
            <v>5680</v>
          </cell>
          <cell r="F4366" t="str">
            <v>CC-01690716</v>
          </cell>
          <cell r="J4366" t="str">
            <v>Sales Call</v>
          </cell>
          <cell r="R4366" t="str">
            <v>BTJD162047</v>
          </cell>
          <cell r="AB4366" t="str">
            <v>Sales call carried out for HMR update</v>
          </cell>
        </row>
        <row r="4367">
          <cell r="A4367">
            <v>45819.645775463003</v>
          </cell>
          <cell r="B4367">
            <v>6575</v>
          </cell>
          <cell r="F4367" t="str">
            <v>CC-01690710</v>
          </cell>
          <cell r="J4367" t="str">
            <v>Sales Call</v>
          </cell>
          <cell r="R4367" t="str">
            <v>BSLD230361</v>
          </cell>
          <cell r="AB4367" t="str">
            <v>Sales call carried out for HMR update</v>
          </cell>
        </row>
        <row r="4368">
          <cell r="A4368">
            <v>45819.643726851798</v>
          </cell>
          <cell r="B4368">
            <v>5075</v>
          </cell>
          <cell r="F4368" t="str">
            <v>CC-01690702</v>
          </cell>
          <cell r="J4368" t="str">
            <v>Sales Call</v>
          </cell>
          <cell r="R4368" t="str">
            <v>BSLD200427</v>
          </cell>
          <cell r="AB4368" t="str">
            <v>Sales call carried out for HMR update</v>
          </cell>
        </row>
        <row r="4369">
          <cell r="A4369">
            <v>45819.641377314802</v>
          </cell>
          <cell r="B4369">
            <v>6075</v>
          </cell>
          <cell r="F4369" t="str">
            <v>CC-01690691</v>
          </cell>
          <cell r="J4369" t="str">
            <v>Sales Call</v>
          </cell>
          <cell r="R4369" t="str">
            <v>BSKD161500</v>
          </cell>
          <cell r="AB4369" t="str">
            <v>Sales call carried out for HMR update</v>
          </cell>
        </row>
        <row r="4370">
          <cell r="A4370">
            <v>45819.639166666697</v>
          </cell>
          <cell r="B4370">
            <v>7700</v>
          </cell>
          <cell r="F4370" t="str">
            <v>CC-01690683</v>
          </cell>
          <cell r="J4370" t="str">
            <v>Sales Call</v>
          </cell>
          <cell r="R4370" t="str">
            <v>BSJD161422</v>
          </cell>
          <cell r="AB4370" t="str">
            <v>Sales call carried out for HMR update</v>
          </cell>
        </row>
        <row r="4371">
          <cell r="A4371">
            <v>45819.637037036999</v>
          </cell>
          <cell r="B4371">
            <v>3120</v>
          </cell>
          <cell r="F4371" t="str">
            <v>CC-01690671</v>
          </cell>
          <cell r="J4371" t="str">
            <v>Sales Call</v>
          </cell>
          <cell r="R4371" t="str">
            <v>BSGL152296</v>
          </cell>
          <cell r="AB4371" t="str">
            <v>Sales call carried out for HMR update</v>
          </cell>
        </row>
        <row r="4372">
          <cell r="A4372">
            <v>45819.6337152778</v>
          </cell>
          <cell r="B4372">
            <v>4220</v>
          </cell>
          <cell r="F4372" t="str">
            <v>CC-01690659</v>
          </cell>
          <cell r="J4372" t="str">
            <v>Sales Call</v>
          </cell>
          <cell r="R4372" t="str">
            <v>BSGL152297</v>
          </cell>
          <cell r="AB4372" t="str">
            <v>Sales call carried out for HMR update</v>
          </cell>
        </row>
        <row r="4373">
          <cell r="A4373">
            <v>45819.530694444402</v>
          </cell>
          <cell r="B4373">
            <v>7925</v>
          </cell>
          <cell r="F4373" t="str">
            <v>CC-01690363</v>
          </cell>
          <cell r="J4373" t="str">
            <v>Sales Call</v>
          </cell>
          <cell r="R4373" t="str">
            <v>BRDD161036</v>
          </cell>
          <cell r="AB4373" t="str">
            <v>Sales call carried out for HMR update</v>
          </cell>
        </row>
        <row r="4374">
          <cell r="A4374">
            <v>45819.526678240698</v>
          </cell>
          <cell r="B4374">
            <v>4780</v>
          </cell>
          <cell r="F4374" t="str">
            <v>CC-01690350</v>
          </cell>
          <cell r="J4374" t="str">
            <v>Sales Call</v>
          </cell>
          <cell r="R4374" t="str">
            <v>BQGD160315</v>
          </cell>
          <cell r="AB4374" t="str">
            <v>Sales call carried out for HMR update</v>
          </cell>
        </row>
        <row r="4375">
          <cell r="A4375">
            <v>45819.523877314801</v>
          </cell>
          <cell r="B4375">
            <v>1890</v>
          </cell>
          <cell r="F4375" t="str">
            <v>CC-01690339</v>
          </cell>
          <cell r="J4375" t="str">
            <v>Sales Call</v>
          </cell>
          <cell r="R4375" t="str">
            <v>BLGL160201</v>
          </cell>
          <cell r="AB4375" t="str">
            <v>Sales call carried out for HMR update</v>
          </cell>
        </row>
        <row r="4376">
          <cell r="A4376">
            <v>45819.520578703698</v>
          </cell>
          <cell r="B4376">
            <v>9495</v>
          </cell>
          <cell r="F4376" t="str">
            <v>CC-01690328</v>
          </cell>
          <cell r="J4376" t="str">
            <v>Sales Call</v>
          </cell>
          <cell r="R4376" t="str">
            <v>BPBD200118</v>
          </cell>
          <cell r="AB4376" t="str">
            <v>Sales call carried out for HMR update</v>
          </cell>
        </row>
        <row r="4377">
          <cell r="A4377">
            <v>45819.517777777801</v>
          </cell>
          <cell r="B4377">
            <v>9220</v>
          </cell>
          <cell r="F4377" t="str">
            <v>CC-01690320</v>
          </cell>
          <cell r="J4377" t="str">
            <v>Sales Call</v>
          </cell>
          <cell r="R4377" t="str">
            <v>BSGD161904</v>
          </cell>
          <cell r="AB4377" t="str">
            <v>Sales call carried out for HMR update</v>
          </cell>
        </row>
        <row r="4378">
          <cell r="A4378">
            <v>45819.515706018501</v>
          </cell>
          <cell r="B4378">
            <v>8250</v>
          </cell>
          <cell r="F4378" t="str">
            <v>CC-01690313</v>
          </cell>
          <cell r="J4378" t="str">
            <v>Sales Call</v>
          </cell>
          <cell r="R4378" t="str">
            <v>BSGD161898</v>
          </cell>
          <cell r="AB4378" t="str">
            <v>Sales call carried out for HMR update</v>
          </cell>
        </row>
        <row r="4379">
          <cell r="A4379">
            <v>45819.513715277797</v>
          </cell>
          <cell r="B4379">
            <v>5805</v>
          </cell>
          <cell r="F4379" t="str">
            <v>CC-01690303</v>
          </cell>
          <cell r="J4379" t="str">
            <v>Sales Call</v>
          </cell>
          <cell r="R4379" t="str">
            <v>BRJD160577</v>
          </cell>
          <cell r="AB4379" t="str">
            <v>Sales call carried out for HMR update</v>
          </cell>
        </row>
        <row r="4380">
          <cell r="A4380">
            <v>45819.511423611097</v>
          </cell>
          <cell r="B4380">
            <v>5590</v>
          </cell>
          <cell r="F4380" t="str">
            <v>CC-01690294</v>
          </cell>
          <cell r="J4380" t="str">
            <v>Sales Call</v>
          </cell>
          <cell r="R4380" t="str">
            <v>BQKD200048</v>
          </cell>
          <cell r="AB4380" t="str">
            <v>Sales call carried out for HMR update</v>
          </cell>
        </row>
        <row r="4381">
          <cell r="A4381">
            <v>45819.5094791667</v>
          </cell>
          <cell r="B4381">
            <v>7760</v>
          </cell>
          <cell r="F4381" t="str">
            <v>CC-01690289</v>
          </cell>
          <cell r="J4381" t="str">
            <v>Sales Call</v>
          </cell>
          <cell r="R4381" t="str">
            <v>BPLD200068</v>
          </cell>
          <cell r="AB4381" t="str">
            <v>Sales call carried out for HMR update</v>
          </cell>
        </row>
        <row r="4382">
          <cell r="A4382">
            <v>45819.507395833301</v>
          </cell>
          <cell r="B4382">
            <v>8370</v>
          </cell>
          <cell r="F4382" t="str">
            <v>CC-01690282</v>
          </cell>
          <cell r="J4382" t="str">
            <v>Sales Call</v>
          </cell>
          <cell r="R4382" t="str">
            <v>BQKD200047</v>
          </cell>
          <cell r="AB4382" t="str">
            <v>Sales call carried out for HMR update</v>
          </cell>
        </row>
        <row r="4383">
          <cell r="A4383">
            <v>45819.5050694444</v>
          </cell>
          <cell r="B4383">
            <v>10350</v>
          </cell>
          <cell r="F4383" t="str">
            <v>CC-01690270</v>
          </cell>
          <cell r="J4383" t="str">
            <v>Sales Call</v>
          </cell>
          <cell r="R4383" t="str">
            <v>BSKD161467</v>
          </cell>
          <cell r="AB4383" t="str">
            <v>Sales call carried out for HMR update</v>
          </cell>
        </row>
        <row r="4384">
          <cell r="A4384">
            <v>45819.502175925903</v>
          </cell>
          <cell r="B4384">
            <v>6690</v>
          </cell>
          <cell r="F4384" t="str">
            <v>CC-01690260</v>
          </cell>
          <cell r="J4384" t="str">
            <v>Sales Call</v>
          </cell>
          <cell r="R4384" t="str">
            <v>BQID160519</v>
          </cell>
          <cell r="AB4384" t="str">
            <v>Sales call carried out for HMR update</v>
          </cell>
        </row>
        <row r="4385">
          <cell r="A4385">
            <v>45819.468541666698</v>
          </cell>
          <cell r="B4385">
            <v>500</v>
          </cell>
          <cell r="F4385" t="str">
            <v>CC-01690137</v>
          </cell>
          <cell r="J4385" t="str">
            <v>Schedule Service</v>
          </cell>
          <cell r="R4385" t="str">
            <v>BYAD164973</v>
          </cell>
          <cell r="AB4385" t="str">
            <v>Attend the site for 500 hours service. So drain oil from tank and drain oil from cooler total 38 liters oil drain then change air filter for compressor and engine both site, change oil filter and change ELGI air lube plus oil 40 liters. Then start the unit found running ok.</v>
          </cell>
        </row>
        <row r="4386">
          <cell r="A4386">
            <v>45819.291689814803</v>
          </cell>
          <cell r="B4386">
            <v>24768</v>
          </cell>
          <cell r="F4386" t="str">
            <v>CC-01689909</v>
          </cell>
          <cell r="J4386" t="str">
            <v>Schedule Service - AMC</v>
          </cell>
          <cell r="R4386" t="str">
            <v>108441</v>
          </cell>
          <cell r="AB4386" t="str">
            <v>AMC visit carried out</v>
          </cell>
        </row>
        <row r="4387">
          <cell r="A4387">
            <v>45818.760833333297</v>
          </cell>
          <cell r="B4387">
            <v>9110</v>
          </cell>
          <cell r="F4387" t="str">
            <v>CC-01689683</v>
          </cell>
          <cell r="J4387" t="str">
            <v>Sales Call</v>
          </cell>
          <cell r="R4387" t="str">
            <v>RJD230103</v>
          </cell>
          <cell r="AB4387" t="str">
            <v>Sales call carried out for HMR update</v>
          </cell>
        </row>
        <row r="4388">
          <cell r="A4388">
            <v>45818.757777777799</v>
          </cell>
          <cell r="B4388">
            <v>11940</v>
          </cell>
          <cell r="F4388" t="str">
            <v>CC-01689679</v>
          </cell>
          <cell r="J4388" t="str">
            <v>Sales Call</v>
          </cell>
          <cell r="R4388" t="str">
            <v>BSKD161477</v>
          </cell>
          <cell r="AB4388" t="str">
            <v>Sales call carried out for HMR update</v>
          </cell>
        </row>
        <row r="4389">
          <cell r="A4389">
            <v>45818.748680555596</v>
          </cell>
          <cell r="B4389">
            <v>5390</v>
          </cell>
          <cell r="F4389" t="str">
            <v>CC-01689666</v>
          </cell>
          <cell r="J4389" t="str">
            <v>Sales Call</v>
          </cell>
          <cell r="R4389" t="str">
            <v>GPBD160097</v>
          </cell>
          <cell r="AB4389" t="str">
            <v>Sales call carried out for HMR update</v>
          </cell>
        </row>
        <row r="4390">
          <cell r="A4390">
            <v>45818.746388888903</v>
          </cell>
          <cell r="B4390">
            <v>6070</v>
          </cell>
          <cell r="F4390" t="str">
            <v>CC-01689663</v>
          </cell>
          <cell r="J4390" t="str">
            <v>Sales Call</v>
          </cell>
          <cell r="R4390" t="str">
            <v>BSID161961</v>
          </cell>
          <cell r="AB4390" t="str">
            <v>Sales call carried out for HMR update</v>
          </cell>
        </row>
        <row r="4391">
          <cell r="A4391">
            <v>45818.744027777801</v>
          </cell>
          <cell r="B4391">
            <v>1860</v>
          </cell>
          <cell r="F4391" t="str">
            <v>CC-01689658</v>
          </cell>
          <cell r="J4391" t="str">
            <v>Sales Call</v>
          </cell>
          <cell r="R4391" t="str">
            <v>GPCD160123</v>
          </cell>
          <cell r="AB4391" t="str">
            <v>Sales call carried out for HMR update</v>
          </cell>
        </row>
        <row r="4392">
          <cell r="A4392">
            <v>45818.741412037001</v>
          </cell>
          <cell r="B4392">
            <v>3300</v>
          </cell>
          <cell r="F4392" t="str">
            <v>CC-01689655</v>
          </cell>
          <cell r="J4392" t="str">
            <v>Sales Call</v>
          </cell>
          <cell r="R4392" t="str">
            <v>BSCL152143</v>
          </cell>
          <cell r="AB4392" t="str">
            <v>Sales call carried out for HMR update</v>
          </cell>
        </row>
        <row r="4393">
          <cell r="A4393">
            <v>45818.739027777803</v>
          </cell>
          <cell r="B4393">
            <v>6300</v>
          </cell>
          <cell r="F4393" t="str">
            <v>CC-01689648</v>
          </cell>
          <cell r="J4393" t="str">
            <v>Sales Call</v>
          </cell>
          <cell r="R4393" t="str">
            <v>BSFD161830</v>
          </cell>
          <cell r="AB4393" t="str">
            <v>Sales call carried out for HMR update</v>
          </cell>
        </row>
        <row r="4394">
          <cell r="A4394">
            <v>45818.733333333301</v>
          </cell>
          <cell r="B4394">
            <v>7760</v>
          </cell>
          <cell r="F4394" t="str">
            <v>CC-01689639</v>
          </cell>
          <cell r="J4394" t="str">
            <v>Sales Call</v>
          </cell>
          <cell r="R4394" t="str">
            <v>BQID160499</v>
          </cell>
          <cell r="AB4394" t="str">
            <v>Sales call carried out for HMR update</v>
          </cell>
        </row>
        <row r="4395">
          <cell r="A4395">
            <v>45818.731261574103</v>
          </cell>
          <cell r="B4395">
            <v>6095</v>
          </cell>
          <cell r="F4395" t="str">
            <v>CC-01689630</v>
          </cell>
          <cell r="J4395" t="str">
            <v>Sales Call</v>
          </cell>
          <cell r="R4395" t="str">
            <v>BRHD120445</v>
          </cell>
          <cell r="AB4395" t="str">
            <v>Sales call carried out for HMR update</v>
          </cell>
        </row>
        <row r="4396">
          <cell r="A4396">
            <v>45818.7288078704</v>
          </cell>
          <cell r="B4396">
            <v>9635</v>
          </cell>
          <cell r="F4396" t="str">
            <v>CC-01689621</v>
          </cell>
          <cell r="J4396" t="str">
            <v>Sales Call</v>
          </cell>
          <cell r="R4396" t="str">
            <v>BOID200231</v>
          </cell>
          <cell r="AB4396" t="str">
            <v>Sales call carried out for HMR update</v>
          </cell>
        </row>
        <row r="4397">
          <cell r="A4397">
            <v>45818.726689814801</v>
          </cell>
          <cell r="B4397">
            <v>7120</v>
          </cell>
          <cell r="F4397" t="str">
            <v>CC-01689616</v>
          </cell>
          <cell r="J4397" t="str">
            <v>Sales Call</v>
          </cell>
          <cell r="R4397" t="str">
            <v>BQHD160418</v>
          </cell>
          <cell r="AB4397" t="str">
            <v>Sales call carried out for HMR update</v>
          </cell>
        </row>
        <row r="4398">
          <cell r="A4398">
            <v>45818.722326388903</v>
          </cell>
          <cell r="B4398">
            <v>5010</v>
          </cell>
          <cell r="F4398" t="str">
            <v>CC-01689609</v>
          </cell>
          <cell r="J4398" t="str">
            <v>Sales Call</v>
          </cell>
          <cell r="R4398" t="str">
            <v>BQDD160156</v>
          </cell>
          <cell r="AB4398" t="str">
            <v>Sales call carried out for HMR update</v>
          </cell>
        </row>
        <row r="4399">
          <cell r="A4399">
            <v>45818.719768518502</v>
          </cell>
          <cell r="B4399">
            <v>5170</v>
          </cell>
          <cell r="F4399" t="str">
            <v>CC-01689603</v>
          </cell>
          <cell r="J4399" t="str">
            <v>Sales Call</v>
          </cell>
          <cell r="R4399" t="str">
            <v>GOCD160022</v>
          </cell>
          <cell r="AB4399" t="str">
            <v>Sales call carried out for HMR update</v>
          </cell>
        </row>
        <row r="4400">
          <cell r="A4400">
            <v>45818.716562499998</v>
          </cell>
          <cell r="B4400">
            <v>6530</v>
          </cell>
          <cell r="F4400" t="str">
            <v>CC-01689594</v>
          </cell>
          <cell r="J4400" t="str">
            <v>Sales Call</v>
          </cell>
          <cell r="R4400" t="str">
            <v>BNID160316</v>
          </cell>
          <cell r="AB4400" t="str">
            <v>Sales call carried our for HMR update</v>
          </cell>
        </row>
        <row r="4401">
          <cell r="A4401">
            <v>45818.714259259301</v>
          </cell>
          <cell r="B4401">
            <v>7740</v>
          </cell>
          <cell r="F4401" t="str">
            <v>CC-01689587</v>
          </cell>
          <cell r="J4401" t="str">
            <v>Sales Call</v>
          </cell>
          <cell r="R4401" t="str">
            <v>BRHD161299</v>
          </cell>
          <cell r="AB4401" t="str">
            <v>Sales call carried our for HMR update</v>
          </cell>
        </row>
        <row r="4402">
          <cell r="A4402">
            <v>45818.712303240703</v>
          </cell>
          <cell r="B4402">
            <v>3200</v>
          </cell>
          <cell r="F4402" t="str">
            <v>CC-01689580</v>
          </cell>
          <cell r="J4402" t="str">
            <v>Sales Call</v>
          </cell>
          <cell r="R4402" t="str">
            <v>BSKD220275</v>
          </cell>
          <cell r="AB4402" t="str">
            <v>Sales call carried our for HMR update</v>
          </cell>
        </row>
        <row r="4403">
          <cell r="A4403">
            <v>45818.709143518499</v>
          </cell>
          <cell r="B4403">
            <v>4150</v>
          </cell>
          <cell r="F4403" t="str">
            <v>CC-01689572</v>
          </cell>
          <cell r="J4403" t="str">
            <v>Sales Call</v>
          </cell>
          <cell r="R4403" t="str">
            <v>BRKD120213</v>
          </cell>
          <cell r="AB4403" t="str">
            <v>Sales call carried our for HMR update</v>
          </cell>
        </row>
        <row r="4404">
          <cell r="A4404">
            <v>45818.705856481502</v>
          </cell>
          <cell r="B4404">
            <v>4240</v>
          </cell>
          <cell r="F4404" t="str">
            <v>CC-01689560</v>
          </cell>
          <cell r="J4404" t="str">
            <v>Sales Call</v>
          </cell>
          <cell r="R4404" t="str">
            <v>BSFD161799</v>
          </cell>
          <cell r="AB4404" t="str">
            <v>Sales call carried our for HMR update</v>
          </cell>
        </row>
        <row r="4405">
          <cell r="A4405">
            <v>45818.689583333296</v>
          </cell>
          <cell r="B4405">
            <v>5385</v>
          </cell>
          <cell r="F4405" t="str">
            <v>CC-01689506</v>
          </cell>
          <cell r="J4405" t="str">
            <v>Sales Call</v>
          </cell>
          <cell r="R4405" t="str">
            <v>BRHD161303</v>
          </cell>
          <cell r="AB4405" t="str">
            <v>Sales call carried out for HMR update</v>
          </cell>
        </row>
        <row r="4406">
          <cell r="A4406">
            <v>45818.686261574097</v>
          </cell>
          <cell r="B4406">
            <v>3300</v>
          </cell>
          <cell r="F4406" t="str">
            <v>CC-01689491</v>
          </cell>
          <cell r="J4406" t="str">
            <v>Sales Call</v>
          </cell>
          <cell r="R4406" t="str">
            <v>GPBD160107</v>
          </cell>
          <cell r="AB4406" t="str">
            <v>Sales call carried out for HMR update</v>
          </cell>
        </row>
        <row r="4407">
          <cell r="A4407">
            <v>45818.683900463002</v>
          </cell>
          <cell r="B4407">
            <v>7230</v>
          </cell>
          <cell r="F4407" t="str">
            <v>CC-01689484</v>
          </cell>
          <cell r="J4407" t="str">
            <v>Sales Call</v>
          </cell>
          <cell r="R4407" t="str">
            <v>GOBD160007</v>
          </cell>
          <cell r="AB4407" t="str">
            <v>Sales call carried out for HMR update</v>
          </cell>
        </row>
        <row r="4408">
          <cell r="A4408">
            <v>45818.681342592601</v>
          </cell>
          <cell r="B4408">
            <v>5725</v>
          </cell>
          <cell r="F4408" t="str">
            <v>CC-01689477</v>
          </cell>
          <cell r="J4408" t="str">
            <v>Sales Call</v>
          </cell>
          <cell r="R4408" t="str">
            <v>BOJD160012</v>
          </cell>
          <cell r="AB4408" t="str">
            <v>Sales call carried out for HMR update</v>
          </cell>
        </row>
        <row r="4409">
          <cell r="A4409">
            <v>45818.663506944402</v>
          </cell>
          <cell r="B4409">
            <v>6605</v>
          </cell>
          <cell r="F4409" t="str">
            <v>CC-01689405</v>
          </cell>
          <cell r="J4409" t="str">
            <v>Sales Call</v>
          </cell>
          <cell r="R4409" t="str">
            <v>BPED160082</v>
          </cell>
          <cell r="AB4409" t="str">
            <v>Sales call carried out for HMT update</v>
          </cell>
        </row>
        <row r="4410">
          <cell r="A4410">
            <v>45818.661504629599</v>
          </cell>
          <cell r="B4410">
            <v>5415</v>
          </cell>
          <cell r="F4410" t="str">
            <v>CC-01689400</v>
          </cell>
          <cell r="J4410" t="str">
            <v>Sales Call</v>
          </cell>
          <cell r="R4410" t="str">
            <v>BRHD161314</v>
          </cell>
          <cell r="AB4410" t="str">
            <v>Sales call carried out for HMT update</v>
          </cell>
        </row>
        <row r="4411">
          <cell r="A4411">
            <v>45818.659016203703</v>
          </cell>
          <cell r="B4411">
            <v>9730</v>
          </cell>
          <cell r="F4411" t="str">
            <v>CC-01689387</v>
          </cell>
          <cell r="J4411" t="str">
            <v>Sales Call</v>
          </cell>
          <cell r="R4411" t="str">
            <v>BNJD200008</v>
          </cell>
          <cell r="AB4411" t="str">
            <v>Sales call carried out for HMT update</v>
          </cell>
        </row>
        <row r="4412">
          <cell r="A4412">
            <v>45818.644166666701</v>
          </cell>
          <cell r="B4412">
            <v>5310</v>
          </cell>
          <cell r="F4412" t="str">
            <v>CC-01689339</v>
          </cell>
          <cell r="J4412" t="str">
            <v>Sales Call</v>
          </cell>
          <cell r="R4412" t="str">
            <v>BQHD160361</v>
          </cell>
          <cell r="AB4412" t="str">
            <v>Sales call carried out for HMR update</v>
          </cell>
        </row>
        <row r="4413">
          <cell r="A4413">
            <v>45818.641307870399</v>
          </cell>
          <cell r="B4413">
            <v>4180</v>
          </cell>
          <cell r="F4413" t="str">
            <v>CC-01689333</v>
          </cell>
          <cell r="J4413" t="str">
            <v>Sales Call</v>
          </cell>
          <cell r="R4413" t="str">
            <v>BQGD160344</v>
          </cell>
          <cell r="AB4413" t="str">
            <v>Sales call carried out for HMR update</v>
          </cell>
        </row>
        <row r="4414">
          <cell r="A4414">
            <v>45818.638969907399</v>
          </cell>
          <cell r="B4414">
            <v>8360</v>
          </cell>
          <cell r="F4414" t="str">
            <v>CC-01689326</v>
          </cell>
          <cell r="J4414" t="str">
            <v>Sales Call</v>
          </cell>
          <cell r="R4414" t="str">
            <v>BPKD200020</v>
          </cell>
          <cell r="AB4414" t="str">
            <v>Sales call carried out for HMR update</v>
          </cell>
        </row>
        <row r="4415">
          <cell r="A4415">
            <v>45818.636747685203</v>
          </cell>
          <cell r="B4415">
            <v>13560</v>
          </cell>
          <cell r="F4415" t="str">
            <v>CC-01689312</v>
          </cell>
          <cell r="J4415" t="str">
            <v>Sales Call</v>
          </cell>
          <cell r="R4415" t="str">
            <v>BRGL151464</v>
          </cell>
          <cell r="AB4415" t="str">
            <v>Sales call carried out for HMR update</v>
          </cell>
        </row>
        <row r="4416">
          <cell r="A4416">
            <v>45818.634652777801</v>
          </cell>
          <cell r="B4416">
            <v>9800</v>
          </cell>
          <cell r="F4416" t="str">
            <v>CC-01689302</v>
          </cell>
          <cell r="J4416" t="str">
            <v>Sales Call</v>
          </cell>
          <cell r="R4416" t="str">
            <v>BRBL150944</v>
          </cell>
          <cell r="AB4416" t="str">
            <v>Sales call carried out for HMR update</v>
          </cell>
        </row>
        <row r="4417">
          <cell r="A4417">
            <v>45818.6324537037</v>
          </cell>
          <cell r="B4417">
            <v>13340</v>
          </cell>
          <cell r="F4417" t="str">
            <v>CC-01689293</v>
          </cell>
          <cell r="J4417" t="str">
            <v>Sales Call</v>
          </cell>
          <cell r="R4417" t="str">
            <v>BRGL151468</v>
          </cell>
          <cell r="AB4417" t="str">
            <v>Sales call carried out for HMR update</v>
          </cell>
        </row>
        <row r="4418">
          <cell r="A4418">
            <v>45818.630208333299</v>
          </cell>
          <cell r="B4418">
            <v>18260</v>
          </cell>
          <cell r="F4418" t="str">
            <v>CC-01689283</v>
          </cell>
          <cell r="J4418" t="str">
            <v>Sales Call</v>
          </cell>
          <cell r="R4418" t="str">
            <v>BQHD160416</v>
          </cell>
          <cell r="AB4418" t="str">
            <v>Sales call carried out for HMR update</v>
          </cell>
        </row>
        <row r="4419">
          <cell r="A4419">
            <v>45818.628090277802</v>
          </cell>
          <cell r="B4419">
            <v>1440</v>
          </cell>
          <cell r="F4419" t="str">
            <v>CC-01689274</v>
          </cell>
          <cell r="J4419" t="str">
            <v>Sales Call</v>
          </cell>
          <cell r="R4419" t="str">
            <v>BSCD120656</v>
          </cell>
          <cell r="AB4419" t="str">
            <v>Sales call carried out for HMR update</v>
          </cell>
        </row>
        <row r="4420">
          <cell r="A4420">
            <v>45818.6260763889</v>
          </cell>
          <cell r="B4420">
            <v>7115</v>
          </cell>
          <cell r="F4420" t="str">
            <v>CC-01689268</v>
          </cell>
          <cell r="J4420" t="str">
            <v>Sales Call</v>
          </cell>
          <cell r="R4420" t="str">
            <v>BRJD160600</v>
          </cell>
          <cell r="AB4420" t="str">
            <v>Sales call carried out for HMR update</v>
          </cell>
        </row>
        <row r="4421">
          <cell r="A4421">
            <v>45818.6238310185</v>
          </cell>
          <cell r="B4421">
            <v>8240</v>
          </cell>
          <cell r="F4421" t="str">
            <v>CC-01689261</v>
          </cell>
          <cell r="J4421" t="str">
            <v>Sales Call</v>
          </cell>
          <cell r="R4421" t="str">
            <v>BRBD160856</v>
          </cell>
          <cell r="AB4421" t="str">
            <v>Sales call carried out for HMR update</v>
          </cell>
        </row>
        <row r="4422">
          <cell r="A4422">
            <v>45818.595706018503</v>
          </cell>
          <cell r="B4422">
            <v>7920</v>
          </cell>
          <cell r="F4422" t="str">
            <v>CC-01689158</v>
          </cell>
          <cell r="J4422" t="str">
            <v>Sales Call</v>
          </cell>
          <cell r="R4422" t="str">
            <v>BRCD160978</v>
          </cell>
          <cell r="AB4422" t="str">
            <v>Sales call carried out for HMR update</v>
          </cell>
        </row>
        <row r="4423">
          <cell r="A4423">
            <v>45818.592650462997</v>
          </cell>
          <cell r="B4423">
            <v>3225</v>
          </cell>
          <cell r="F4423" t="str">
            <v>CC-01689145</v>
          </cell>
          <cell r="J4423" t="str">
            <v>Sales Call</v>
          </cell>
          <cell r="R4423" t="str">
            <v>BIED200036</v>
          </cell>
          <cell r="AB4423" t="str">
            <v>Sales call carried out for HMR update</v>
          </cell>
        </row>
        <row r="4424">
          <cell r="A4424">
            <v>45818.590185185203</v>
          </cell>
          <cell r="B4424">
            <v>5400</v>
          </cell>
          <cell r="F4424" t="str">
            <v>CC-01689136</v>
          </cell>
          <cell r="J4424" t="str">
            <v>Sales Call</v>
          </cell>
          <cell r="R4424" t="str">
            <v>BRED161131</v>
          </cell>
          <cell r="AB4424" t="str">
            <v>Sales call carried out for HMR update</v>
          </cell>
        </row>
        <row r="4425">
          <cell r="A4425">
            <v>45818.587835648097</v>
          </cell>
          <cell r="B4425">
            <v>5750</v>
          </cell>
          <cell r="F4425" t="str">
            <v>CC-01689131</v>
          </cell>
          <cell r="J4425" t="str">
            <v>Sales Call</v>
          </cell>
          <cell r="R4425" t="str">
            <v>BQED160215</v>
          </cell>
          <cell r="AB4425" t="str">
            <v>Sales call carried out for HMR update</v>
          </cell>
        </row>
        <row r="4426">
          <cell r="A4426">
            <v>45818.5857986111</v>
          </cell>
          <cell r="B4426">
            <v>5825</v>
          </cell>
          <cell r="F4426" t="str">
            <v>CC-01689127</v>
          </cell>
          <cell r="J4426" t="str">
            <v>Sales Call</v>
          </cell>
          <cell r="R4426" t="str">
            <v>BRKD160684</v>
          </cell>
          <cell r="AB4426" t="str">
            <v>Sales call carried out for HMR update</v>
          </cell>
        </row>
        <row r="4427">
          <cell r="A4427">
            <v>45818.581932870402</v>
          </cell>
          <cell r="B4427">
            <v>590</v>
          </cell>
          <cell r="F4427" t="str">
            <v>CC-01689121</v>
          </cell>
          <cell r="J4427" t="str">
            <v>Sales Call</v>
          </cell>
          <cell r="R4427" t="str">
            <v>BUAD121111</v>
          </cell>
          <cell r="AB4427" t="str">
            <v>Sales call carried out for HMR update</v>
          </cell>
        </row>
        <row r="4428">
          <cell r="A4428">
            <v>45818.578159722201</v>
          </cell>
          <cell r="B4428">
            <v>3755</v>
          </cell>
          <cell r="F4428" t="str">
            <v>CC-01689103</v>
          </cell>
          <cell r="J4428" t="str">
            <v>Sales Call</v>
          </cell>
          <cell r="R4428" t="str">
            <v>BVJD162957</v>
          </cell>
          <cell r="AB4428" t="str">
            <v>Sales call carried out for HMR update</v>
          </cell>
        </row>
        <row r="4429">
          <cell r="A4429">
            <v>45818.575509259303</v>
          </cell>
          <cell r="B4429">
            <v>7260</v>
          </cell>
          <cell r="F4429" t="str">
            <v>CC-01689096</v>
          </cell>
          <cell r="J4429" t="str">
            <v>Sales Call</v>
          </cell>
          <cell r="R4429" t="str">
            <v>BUAD162630</v>
          </cell>
          <cell r="AB4429" t="str">
            <v>Sales call carried out for HMR update</v>
          </cell>
        </row>
        <row r="4430">
          <cell r="A4430">
            <v>45818.573321759301</v>
          </cell>
          <cell r="B4430">
            <v>4950</v>
          </cell>
          <cell r="F4430" t="str">
            <v>CC-01689086</v>
          </cell>
          <cell r="J4430" t="str">
            <v>Sales Call</v>
          </cell>
          <cell r="R4430" t="str">
            <v>BUID162940</v>
          </cell>
          <cell r="AB4430" t="str">
            <v>Sales call carried out for HMR update</v>
          </cell>
        </row>
        <row r="4431">
          <cell r="A4431">
            <v>45818.5686921296</v>
          </cell>
          <cell r="B4431">
            <v>6210</v>
          </cell>
          <cell r="F4431" t="str">
            <v>CC-01689071</v>
          </cell>
          <cell r="J4431" t="str">
            <v>Sales Call</v>
          </cell>
          <cell r="R4431" t="str">
            <v>BUCD121174</v>
          </cell>
          <cell r="AB4431" t="str">
            <v>Sales call carried out for HMR update</v>
          </cell>
        </row>
        <row r="4432">
          <cell r="A4432">
            <v>45818.565949074102</v>
          </cell>
          <cell r="B4432">
            <v>6210</v>
          </cell>
          <cell r="F4432" t="str">
            <v>CC-01689063</v>
          </cell>
          <cell r="J4432" t="str">
            <v>Sales Call</v>
          </cell>
          <cell r="R4432" t="str">
            <v>BUGD162852</v>
          </cell>
          <cell r="AB4432" t="str">
            <v>Sales call carried out for HMR update</v>
          </cell>
        </row>
        <row r="4433">
          <cell r="A4433">
            <v>45818.5628587963</v>
          </cell>
          <cell r="B4433">
            <v>4575</v>
          </cell>
          <cell r="F4433" t="str">
            <v>CC-01689054</v>
          </cell>
          <cell r="J4433" t="str">
            <v>Sales Call</v>
          </cell>
          <cell r="R4433" t="str">
            <v>BUHL152930</v>
          </cell>
          <cell r="AB4433" t="str">
            <v>Sales call carried out for HMR updated</v>
          </cell>
        </row>
        <row r="4434">
          <cell r="A4434">
            <v>45818.559918981497</v>
          </cell>
          <cell r="B4434">
            <v>4970</v>
          </cell>
          <cell r="F4434" t="str">
            <v>CC-01689040</v>
          </cell>
          <cell r="J4434" t="str">
            <v>Sales Call</v>
          </cell>
          <cell r="R4434" t="str">
            <v>BTHD162350</v>
          </cell>
          <cell r="AB4434" t="str">
            <v>Sales call carried out for HMR update</v>
          </cell>
        </row>
        <row r="4435">
          <cell r="A4435">
            <v>45818.556944444397</v>
          </cell>
          <cell r="B4435">
            <v>9240</v>
          </cell>
          <cell r="F4435" t="str">
            <v>CC-01689032</v>
          </cell>
          <cell r="J4435" t="str">
            <v>Sales Call</v>
          </cell>
          <cell r="R4435" t="str">
            <v>BUAD162625</v>
          </cell>
          <cell r="AB4435" t="str">
            <v>Sales call carried out for HMR update</v>
          </cell>
        </row>
        <row r="4436">
          <cell r="A4436">
            <v>45818.534988425898</v>
          </cell>
          <cell r="B4436">
            <v>6145</v>
          </cell>
          <cell r="F4436" t="str">
            <v>CC-01688981</v>
          </cell>
          <cell r="J4436" t="str">
            <v>Sales Call</v>
          </cell>
          <cell r="R4436" t="str">
            <v>BULL160564</v>
          </cell>
          <cell r="AB4436" t="str">
            <v>Sales call carried out for HMR update</v>
          </cell>
        </row>
        <row r="4437">
          <cell r="A4437">
            <v>45818.5325115741</v>
          </cell>
          <cell r="B4437">
            <v>9000</v>
          </cell>
          <cell r="F4437" t="str">
            <v>CC-01688968</v>
          </cell>
          <cell r="J4437" t="str">
            <v>Sales Call</v>
          </cell>
          <cell r="R4437" t="str">
            <v>BUAL160593</v>
          </cell>
          <cell r="AB4437" t="str">
            <v>Sales call carried out for HMR update</v>
          </cell>
        </row>
        <row r="4438">
          <cell r="A4438">
            <v>45818.510486111103</v>
          </cell>
          <cell r="B4438">
            <v>5605</v>
          </cell>
          <cell r="F4438" t="str">
            <v>CC-01688879</v>
          </cell>
          <cell r="J4438" t="str">
            <v>Sales Call</v>
          </cell>
          <cell r="R4438" t="str">
            <v>BUAL160594</v>
          </cell>
          <cell r="AB4438" t="str">
            <v>Sales call carried out for HMR update</v>
          </cell>
        </row>
        <row r="4439">
          <cell r="A4439">
            <v>45818.507233796299</v>
          </cell>
          <cell r="B4439">
            <v>15000</v>
          </cell>
          <cell r="F4439" t="str">
            <v>CC-01688865</v>
          </cell>
          <cell r="J4439" t="str">
            <v>Sales Call</v>
          </cell>
          <cell r="R4439" t="str">
            <v>BULL160559</v>
          </cell>
          <cell r="AB4439" t="str">
            <v>Sales call carried out for HMR update</v>
          </cell>
        </row>
        <row r="4440">
          <cell r="A4440">
            <v>45818.504768518498</v>
          </cell>
          <cell r="B4440">
            <v>11270</v>
          </cell>
          <cell r="F4440" t="str">
            <v>CC-01688856</v>
          </cell>
          <cell r="J4440" t="str">
            <v>Sales Call</v>
          </cell>
          <cell r="R4440" t="str">
            <v>BULD162559</v>
          </cell>
          <cell r="AB4440" t="str">
            <v>Sales call carried out for HMR update</v>
          </cell>
        </row>
        <row r="4441">
          <cell r="A4441">
            <v>45818.5019791667</v>
          </cell>
          <cell r="B4441">
            <v>4215</v>
          </cell>
          <cell r="F4441" t="str">
            <v>CC-01688839</v>
          </cell>
          <cell r="J4441" t="str">
            <v>Sales Call</v>
          </cell>
          <cell r="R4441" t="str">
            <v>BUJD121019</v>
          </cell>
          <cell r="AB4441" t="str">
            <v>Sales call carried out for HMR update</v>
          </cell>
        </row>
        <row r="4442">
          <cell r="A4442">
            <v>45818.499918981499</v>
          </cell>
          <cell r="B4442">
            <v>4200</v>
          </cell>
          <cell r="F4442" t="str">
            <v>CC-01688833</v>
          </cell>
          <cell r="J4442" t="str">
            <v>Sales Call</v>
          </cell>
          <cell r="R4442" t="str">
            <v>BUJD121019</v>
          </cell>
          <cell r="AB4442" t="str">
            <v>Sales call carried out for HMR update</v>
          </cell>
        </row>
        <row r="4443">
          <cell r="A4443">
            <v>45818.497638888897</v>
          </cell>
          <cell r="B4443">
            <v>6115</v>
          </cell>
          <cell r="F4443" t="str">
            <v>CC-01688823</v>
          </cell>
          <cell r="J4443" t="str">
            <v>Sales Call</v>
          </cell>
          <cell r="R4443" t="str">
            <v>AUKD230777</v>
          </cell>
          <cell r="AB4443" t="str">
            <v>Sales call carried out for HMR update</v>
          </cell>
        </row>
        <row r="4444">
          <cell r="A4444">
            <v>45818.4925925926</v>
          </cell>
          <cell r="B4444">
            <v>3500</v>
          </cell>
          <cell r="F4444" t="str">
            <v>CC-01688808</v>
          </cell>
          <cell r="J4444" t="str">
            <v>Sales Call</v>
          </cell>
          <cell r="R4444" t="str">
            <v>BUJD121040</v>
          </cell>
          <cell r="AB4444" t="str">
            <v>Sales call carried out for HMR update</v>
          </cell>
        </row>
        <row r="4445">
          <cell r="A4445">
            <v>45818.490312499998</v>
          </cell>
          <cell r="B4445">
            <v>4145</v>
          </cell>
          <cell r="F4445" t="str">
            <v>CC-01688802</v>
          </cell>
          <cell r="J4445" t="str">
            <v>Sales Call</v>
          </cell>
          <cell r="R4445" t="str">
            <v>BUKD162510</v>
          </cell>
          <cell r="AB4445" t="str">
            <v>Sales call carried out for HMR update</v>
          </cell>
        </row>
        <row r="4446">
          <cell r="A4446">
            <v>45818.488229166702</v>
          </cell>
          <cell r="B4446">
            <v>2618</v>
          </cell>
          <cell r="F4446" t="str">
            <v>CC-01688796</v>
          </cell>
          <cell r="J4446" t="str">
            <v>Sales Call</v>
          </cell>
          <cell r="R4446" t="str">
            <v>BULD121094</v>
          </cell>
          <cell r="AB4446" t="str">
            <v>Sales call carried out for HMR update</v>
          </cell>
        </row>
        <row r="4447">
          <cell r="A4447">
            <v>45818.486145833303</v>
          </cell>
          <cell r="B4447">
            <v>9105</v>
          </cell>
          <cell r="F4447" t="str">
            <v>CC-01688783</v>
          </cell>
          <cell r="J4447" t="str">
            <v>Sales Call</v>
          </cell>
          <cell r="R4447" t="str">
            <v>BTDD162186</v>
          </cell>
          <cell r="AB4447" t="str">
            <v>Sales call carried out for HMR update</v>
          </cell>
        </row>
        <row r="4448">
          <cell r="A4448">
            <v>45818.4838310185</v>
          </cell>
          <cell r="B4448">
            <v>8860</v>
          </cell>
          <cell r="F4448" t="str">
            <v>CC-01688774</v>
          </cell>
          <cell r="J4448" t="str">
            <v>Sales Call</v>
          </cell>
          <cell r="R4448" t="str">
            <v>BTDD162192</v>
          </cell>
          <cell r="AB4448" t="str">
            <v>Sales call carried out for HMR update</v>
          </cell>
        </row>
        <row r="4449">
          <cell r="A4449">
            <v>45818.481909722199</v>
          </cell>
          <cell r="B4449">
            <v>3070</v>
          </cell>
          <cell r="F4449" t="str">
            <v>CC-01688770</v>
          </cell>
          <cell r="J4449" t="str">
            <v>Sales Call</v>
          </cell>
          <cell r="R4449" t="str">
            <v>BTHD120971</v>
          </cell>
          <cell r="AB4449" t="str">
            <v>Sales call carried out for HMR update</v>
          </cell>
        </row>
        <row r="4450">
          <cell r="A4450">
            <v>45818.479918981502</v>
          </cell>
          <cell r="B4450">
            <v>8380</v>
          </cell>
          <cell r="F4450" t="str">
            <v>CC-01688766</v>
          </cell>
          <cell r="J4450" t="str">
            <v>Sales Call</v>
          </cell>
          <cell r="R4450" t="str">
            <v>BTFD162243</v>
          </cell>
          <cell r="AB4450" t="str">
            <v>Sales call carried out for HMR update</v>
          </cell>
        </row>
        <row r="4451">
          <cell r="A4451">
            <v>45818.477662037003</v>
          </cell>
          <cell r="B4451">
            <v>10600</v>
          </cell>
          <cell r="F4451" t="str">
            <v>CC-01688755</v>
          </cell>
          <cell r="J4451" t="str">
            <v>Sales Call</v>
          </cell>
          <cell r="R4451" t="str">
            <v>BTFD162244</v>
          </cell>
          <cell r="AB4451" t="str">
            <v>Sales call carried out for HMR update</v>
          </cell>
        </row>
        <row r="4452">
          <cell r="A4452">
            <v>45818.475509259297</v>
          </cell>
          <cell r="B4452">
            <v>9650</v>
          </cell>
          <cell r="F4452" t="str">
            <v>CC-01688750</v>
          </cell>
          <cell r="J4452" t="str">
            <v>Sales Call</v>
          </cell>
          <cell r="R4452" t="str">
            <v>BTED162217</v>
          </cell>
          <cell r="AB4452" t="str">
            <v>Sales call carried out for HMR update</v>
          </cell>
        </row>
        <row r="4453">
          <cell r="A4453">
            <v>45818.472974536999</v>
          </cell>
          <cell r="B4453">
            <v>3700</v>
          </cell>
          <cell r="F4453" t="str">
            <v>CC-01688742</v>
          </cell>
          <cell r="J4453" t="str">
            <v>Sales Call</v>
          </cell>
          <cell r="R4453" t="str">
            <v>BTJL152348</v>
          </cell>
          <cell r="AB4453" t="str">
            <v>Sales call carried out for HMR update</v>
          </cell>
        </row>
        <row r="4454">
          <cell r="A4454">
            <v>45818.468171296299</v>
          </cell>
          <cell r="B4454">
            <v>3580</v>
          </cell>
          <cell r="F4454" t="str">
            <v>CC-01688724</v>
          </cell>
          <cell r="J4454" t="str">
            <v>Sales Call</v>
          </cell>
          <cell r="R4454" t="str">
            <v>BTDD120878</v>
          </cell>
          <cell r="AB4454" t="str">
            <v>Sales call carried out for HMR update</v>
          </cell>
        </row>
        <row r="4455">
          <cell r="A4455">
            <v>45818.464363425897</v>
          </cell>
          <cell r="B4455">
            <v>6310</v>
          </cell>
          <cell r="F4455" t="str">
            <v>CC-01688707</v>
          </cell>
          <cell r="J4455" t="str">
            <v>Sales Call</v>
          </cell>
          <cell r="R4455" t="str">
            <v>BTEL160427</v>
          </cell>
          <cell r="AB4455" t="str">
            <v>Sales call carried out for HMR update</v>
          </cell>
        </row>
        <row r="4456">
          <cell r="A4456">
            <v>45818.461898148104</v>
          </cell>
          <cell r="B4456">
            <v>7635</v>
          </cell>
          <cell r="F4456" t="str">
            <v>CC-01688702</v>
          </cell>
          <cell r="J4456" t="str">
            <v>Sales Call</v>
          </cell>
          <cell r="R4456" t="str">
            <v>BTGL160455</v>
          </cell>
          <cell r="AB4456" t="str">
            <v>Sales call carried out for HMR update</v>
          </cell>
        </row>
        <row r="4457">
          <cell r="A4457">
            <v>45818.459745370397</v>
          </cell>
          <cell r="B4457">
            <v>5940</v>
          </cell>
          <cell r="F4457" t="str">
            <v>CC-01688690</v>
          </cell>
          <cell r="J4457" t="str">
            <v>Sales Call</v>
          </cell>
          <cell r="R4457" t="str">
            <v>BTGD162296</v>
          </cell>
          <cell r="AB4457" t="str">
            <v>Sales call carried out for HMR update</v>
          </cell>
        </row>
        <row r="4458">
          <cell r="A4458">
            <v>45818.456064814804</v>
          </cell>
          <cell r="B4458">
            <v>9460</v>
          </cell>
          <cell r="F4458" t="str">
            <v>CC-01688668</v>
          </cell>
          <cell r="J4458" t="str">
            <v>Sales Call</v>
          </cell>
          <cell r="R4458" t="str">
            <v>BTJD162046</v>
          </cell>
          <cell r="AB4458" t="str">
            <v>Sales call carried out for HMR update</v>
          </cell>
        </row>
        <row r="4459">
          <cell r="A4459">
            <v>45818.453738425902</v>
          </cell>
          <cell r="B4459">
            <v>8600</v>
          </cell>
          <cell r="F4459" t="str">
            <v>CC-01688658</v>
          </cell>
          <cell r="J4459" t="str">
            <v>Sales Call</v>
          </cell>
          <cell r="R4459" t="str">
            <v>BTCD162159</v>
          </cell>
          <cell r="AB4459" t="str">
            <v>Sales call carried out for HMR update</v>
          </cell>
        </row>
        <row r="4460">
          <cell r="A4460">
            <v>45818.451377314799</v>
          </cell>
          <cell r="B4460">
            <v>8820</v>
          </cell>
          <cell r="F4460" t="str">
            <v>CC-01688644</v>
          </cell>
          <cell r="J4460" t="str">
            <v>Sales Call</v>
          </cell>
          <cell r="R4460" t="str">
            <v>BSID161973</v>
          </cell>
          <cell r="AB4460" t="str">
            <v>Sales call carried out for HMR update</v>
          </cell>
        </row>
        <row r="4461">
          <cell r="A4461">
            <v>45818.448946759301</v>
          </cell>
          <cell r="B4461">
            <v>5900</v>
          </cell>
          <cell r="F4461" t="str">
            <v>CC-01688640</v>
          </cell>
          <cell r="J4461" t="str">
            <v>Sales Call</v>
          </cell>
          <cell r="R4461" t="str">
            <v>BSHD200586</v>
          </cell>
          <cell r="AB4461" t="str">
            <v>Sales call carried out for HMR update</v>
          </cell>
        </row>
        <row r="4462">
          <cell r="A4462">
            <v>45818.4453587963</v>
          </cell>
          <cell r="B4462">
            <v>8474</v>
          </cell>
          <cell r="F4462" t="str">
            <v>CC-01688629</v>
          </cell>
          <cell r="J4462" t="str">
            <v>Sales Call</v>
          </cell>
          <cell r="R4462" t="str">
            <v>BSKD161462</v>
          </cell>
          <cell r="AB4462" t="str">
            <v>Sales call carried out for HMR update</v>
          </cell>
        </row>
        <row r="4463">
          <cell r="A4463">
            <v>45817.7599305556</v>
          </cell>
          <cell r="B4463">
            <v>2</v>
          </cell>
          <cell r="F4463" t="str">
            <v>CC-01688261</v>
          </cell>
          <cell r="J4463" t="str">
            <v>Commissioning</v>
          </cell>
          <cell r="R4463" t="str">
            <v>BYAS044618</v>
          </cell>
          <cell r="AB4463" t="str">
            <v>Commissioning done on dated 10-06-2025.</v>
          </cell>
        </row>
        <row r="4464">
          <cell r="A4464">
            <v>45817.723148148201</v>
          </cell>
          <cell r="B4464">
            <v>6208</v>
          </cell>
          <cell r="F4464" t="str">
            <v>CC-01688183</v>
          </cell>
          <cell r="J4464" t="str">
            <v>Complaint - Running With Problem</v>
          </cell>
          <cell r="R4464" t="str">
            <v>BVCC376206</v>
          </cell>
          <cell r="AB4464" t="str">
            <v>Today we attend the customer site for complain high temperature tripping so we clean cooler external and internal by castic and change Air filter and oil and than start machine running ok</v>
          </cell>
        </row>
        <row r="4465">
          <cell r="A4465">
            <v>45817.67083333333</v>
          </cell>
          <cell r="B4465">
            <v>182</v>
          </cell>
          <cell r="F4465" t="str">
            <v>CC-01688002</v>
          </cell>
          <cell r="J4465" t="str">
            <v>Sales Call</v>
          </cell>
          <cell r="R4465" t="str">
            <v>BXFC374337</v>
          </cell>
          <cell r="AB4465" t="str">
            <v>Sales call carried out for HMR update</v>
          </cell>
        </row>
        <row r="4466">
          <cell r="A4466">
            <v>45817.667361111111</v>
          </cell>
          <cell r="B4466">
            <v>1680</v>
          </cell>
          <cell r="F4466" t="str">
            <v>CC-01687982</v>
          </cell>
          <cell r="J4466" t="str">
            <v>Sales Call</v>
          </cell>
          <cell r="R4466" t="str">
            <v>BXAC372848</v>
          </cell>
          <cell r="AB4466" t="str">
            <v>Sales call carried out for HMR update</v>
          </cell>
        </row>
        <row r="4467">
          <cell r="A4467">
            <v>45817.664583333331</v>
          </cell>
          <cell r="B4467">
            <v>7804</v>
          </cell>
          <cell r="F4467" t="str">
            <v>CC-01687972</v>
          </cell>
          <cell r="J4467" t="str">
            <v>Sales Call</v>
          </cell>
          <cell r="R4467" t="str">
            <v>BWJC378352</v>
          </cell>
          <cell r="AB4467" t="str">
            <v>Sales call carried out for HMR update</v>
          </cell>
        </row>
        <row r="4468">
          <cell r="A4468">
            <v>45817.663993055598</v>
          </cell>
          <cell r="B4468">
            <v>12532</v>
          </cell>
          <cell r="F4468" t="str">
            <v>CC-01687966</v>
          </cell>
          <cell r="J4468" t="str">
            <v>Schedule Service</v>
          </cell>
          <cell r="R4468" t="str">
            <v>BVFS049407</v>
          </cell>
          <cell r="AB4468" t="str">
            <v>Attend the site for scheduled service so change air filter, oil filter, air oil separator, motor greasing, and oil. Then start the unit found running ok.</v>
          </cell>
        </row>
        <row r="4469">
          <cell r="A4469">
            <v>45817.661030092597</v>
          </cell>
          <cell r="B4469">
            <v>12615</v>
          </cell>
          <cell r="F4469" t="str">
            <v>CC-01687954</v>
          </cell>
          <cell r="J4469" t="str">
            <v>Schedule Service</v>
          </cell>
          <cell r="R4469" t="str">
            <v>BVFS049398</v>
          </cell>
          <cell r="AB4469" t="str">
            <v>Attend the site for scheduled service so change air filter and oil filter. Then start the unit found running ok.</v>
          </cell>
        </row>
        <row r="4470">
          <cell r="A4470">
            <v>45817.660231481503</v>
          </cell>
          <cell r="B4470">
            <v>11974</v>
          </cell>
          <cell r="F4470" t="str">
            <v>CC-01687953</v>
          </cell>
          <cell r="J4470" t="str">
            <v>Schedule Service</v>
          </cell>
          <cell r="R4470" t="str">
            <v>BVFS049421</v>
          </cell>
          <cell r="AB4470" t="str">
            <v>Attend the site for scheduled service so change air filter, oil filter, air oil separator and oil. Then start the unit found running ok.</v>
          </cell>
        </row>
        <row r="4471">
          <cell r="A4471">
            <v>45817.655555555553</v>
          </cell>
          <cell r="B4471">
            <v>39695</v>
          </cell>
          <cell r="F4471" t="str">
            <v>CC-01687941</v>
          </cell>
          <cell r="J4471" t="str">
            <v>Sales Call</v>
          </cell>
          <cell r="R4471" t="str">
            <v>BRIC374329</v>
          </cell>
          <cell r="AB4471" t="str">
            <v>Sales call carried out for HMR update</v>
          </cell>
        </row>
        <row r="4472">
          <cell r="A4472">
            <v>45817.652083333334</v>
          </cell>
          <cell r="B4472">
            <v>7573</v>
          </cell>
          <cell r="F4472" t="str">
            <v>CC-01687932</v>
          </cell>
          <cell r="J4472" t="str">
            <v>Sales Call</v>
          </cell>
          <cell r="R4472" t="str">
            <v>BREC373485</v>
          </cell>
          <cell r="AB4472" t="str">
            <v>Sales call carried out for HMR update</v>
          </cell>
        </row>
        <row r="4473">
          <cell r="A4473">
            <v>45817.651620370401</v>
          </cell>
          <cell r="B4473">
            <v>3281</v>
          </cell>
          <cell r="F4473" t="str">
            <v>CC-01687929</v>
          </cell>
          <cell r="J4473" t="str">
            <v>Schedule Service</v>
          </cell>
          <cell r="R4473" t="str">
            <v>BVHD163331</v>
          </cell>
          <cell r="AB4473" t="str">
            <v>Attend the site for shedule service so following Job are done oil drain from tank and cooler after Cranking two' time's again oil drain from tank and cooler total drain oil is 38 liters after change parts, Air filter 2nos compressor and engine both side oil filter 2nos separator filter.arv kit,bdv kit, MPV kit, pressure regulator kit,1 nos , actuator kit 1nos engine side,osv kit dcv, after overall oil topped in separator tank in 39 litter with One dead Crank after shedule service done than start the unit running good condition no air leakeag no oil leakage unit running satisfaction</v>
          </cell>
        </row>
        <row r="4474">
          <cell r="A4474">
            <v>45817.647222222222</v>
          </cell>
          <cell r="B4474">
            <v>18876</v>
          </cell>
          <cell r="F4474" t="str">
            <v>CC-01687918</v>
          </cell>
          <cell r="J4474" t="str">
            <v>Sales Call</v>
          </cell>
          <cell r="R4474" t="str">
            <v>BRCC373034</v>
          </cell>
          <cell r="AB4474" t="str">
            <v>Sales call carried out for HMR update</v>
          </cell>
        </row>
        <row r="4475">
          <cell r="A4475">
            <v>45817.631747685198</v>
          </cell>
          <cell r="B4475">
            <v>1532</v>
          </cell>
          <cell r="F4475" t="str">
            <v>CC-01687876</v>
          </cell>
          <cell r="J4475" t="str">
            <v>Schedule Service</v>
          </cell>
          <cell r="R4475" t="str">
            <v>BXCD164420</v>
          </cell>
          <cell r="AB4475" t="str">
            <v>Attend the site for schedule service so drail oil from tank and drain oil from cooler total 37 liters oil drain, change air filter for compreengine bchange oil filter, change A kit, Change BDV kit, change pressure regulator kit, change acctuator kit and change ELGI air lube plus oil 40 liters. the start the unit found running ok.</v>
          </cell>
        </row>
        <row r="4476">
          <cell r="A4476">
            <v>45817.567465277803</v>
          </cell>
          <cell r="B4476">
            <v>1432</v>
          </cell>
          <cell r="F4476" t="str">
            <v>CC-01687733</v>
          </cell>
          <cell r="J4476" t="str">
            <v>Validation</v>
          </cell>
          <cell r="R4476" t="str">
            <v>BXAD164301</v>
          </cell>
          <cell r="AB4476" t="str">
            <v>Attend the site for change of new temperature guage under FOC basis ,so a validation call has been successfully logged to address the change of the temperature guage and switch, identified by the reference number B002002910001, under a FOC basis. Consequently a call has been initiated and the FOC has been generated. Once the FOC parts received we had proceeded to facilitate the necessary changes. After proper replacement of the new temperature guage we taken the trail for 1 hours found DOT is under normal condition 88 deg.cel. Approval email attached.</v>
          </cell>
        </row>
        <row r="4477">
          <cell r="A4477">
            <v>45817.377974536997</v>
          </cell>
          <cell r="B4477">
            <v>0</v>
          </cell>
          <cell r="F4477" t="str">
            <v>CC-01687272</v>
          </cell>
          <cell r="J4477" t="str">
            <v>Complaint - Breakdown</v>
          </cell>
          <cell r="R4477"/>
          <cell r="AB4477" t="str">
            <v>Waiting for compressor &amp; company confirmation for quotation share 09-06-2025............................. 14-06-2025...Customer not responding advice dealer cancel the call ...Pramod-20-06-2025</v>
          </cell>
        </row>
        <row r="4478">
          <cell r="A4478">
            <v>45817.348020833299</v>
          </cell>
          <cell r="B4478">
            <v>1101</v>
          </cell>
          <cell r="F4478" t="str">
            <v>CC-01687271</v>
          </cell>
          <cell r="J4478" t="str">
            <v>Schedule Service</v>
          </cell>
          <cell r="R4478" t="str">
            <v>BXFD164605</v>
          </cell>
          <cell r="AB4478" t="str">
            <v>Attend the site or schedule service so start job as drain oil from tank and drain oil from cooler total 38 liters oil drain, change air filter for compressor and engine both side, change oil filter and ELGI air lube plus oil 40 liters. Then start the unit found running ok.</v>
          </cell>
        </row>
        <row r="4479">
          <cell r="A4479">
            <v>45817.297118055598</v>
          </cell>
          <cell r="B4479">
            <v>39801</v>
          </cell>
          <cell r="F4479" t="str">
            <v>CC-01687235</v>
          </cell>
          <cell r="J4479" t="str">
            <v>Schedule Service - AMC</v>
          </cell>
          <cell r="R4479" t="str">
            <v>BQFS031084</v>
          </cell>
          <cell r="AB4479" t="str">
            <v>AMC visit carried out</v>
          </cell>
        </row>
        <row r="4480">
          <cell r="A4480">
            <v>45817.281458333302</v>
          </cell>
          <cell r="B4480">
            <v>29120</v>
          </cell>
          <cell r="F4480" t="str">
            <v>CC-01687118</v>
          </cell>
          <cell r="J4480" t="str">
            <v>Schedule Service - AMC</v>
          </cell>
          <cell r="R4480" t="str">
            <v>BKDS031405</v>
          </cell>
          <cell r="AB4480" t="str">
            <v>AMC visit carried out</v>
          </cell>
        </row>
        <row r="4481">
          <cell r="A4481">
            <v>45817.279386574097</v>
          </cell>
          <cell r="B4481">
            <v>9782</v>
          </cell>
          <cell r="F4481" t="str">
            <v>CC-01687101</v>
          </cell>
          <cell r="J4481" t="str">
            <v>Schedule Service - AMC</v>
          </cell>
          <cell r="R4481" t="str">
            <v>BWCS032720</v>
          </cell>
          <cell r="AB4481" t="str">
            <v>AMC visit carried out</v>
          </cell>
        </row>
        <row r="4482">
          <cell r="A4482">
            <v>45817.275752314803</v>
          </cell>
          <cell r="B4482">
            <v>15684</v>
          </cell>
          <cell r="F4482" t="str">
            <v>CC-01687074</v>
          </cell>
          <cell r="J4482" t="str">
            <v>Schedule Service - AMC</v>
          </cell>
          <cell r="R4482" t="str">
            <v>BVFS039912</v>
          </cell>
          <cell r="AB4482" t="str">
            <v>AMC visit carried out</v>
          </cell>
        </row>
        <row r="4483">
          <cell r="A4483">
            <v>45817.274398148104</v>
          </cell>
          <cell r="B4483">
            <v>8993</v>
          </cell>
          <cell r="F4483" t="str">
            <v>CC-01687065</v>
          </cell>
          <cell r="J4483" t="str">
            <v>Schedule Service - AMC</v>
          </cell>
          <cell r="R4483" t="str">
            <v>BWEC370394</v>
          </cell>
          <cell r="AB4483" t="str">
            <v>AMC visit carried out</v>
          </cell>
        </row>
        <row r="4484">
          <cell r="A4484">
            <v>45815.525000000001</v>
          </cell>
          <cell r="B4484">
            <v>10587</v>
          </cell>
          <cell r="F4484" t="str">
            <v>CC-01686172</v>
          </cell>
          <cell r="J4484" t="str">
            <v>Schedule Service</v>
          </cell>
          <cell r="R4484" t="str">
            <v>BQAC373733</v>
          </cell>
          <cell r="AB4484" t="str">
            <v>Today we attend the customer site for sheudle service so we change parts during service:- Air filter, oil filter, oil and separator than start machine running ok</v>
          </cell>
        </row>
        <row r="4485">
          <cell r="A4485">
            <v>45814.571527777778</v>
          </cell>
          <cell r="B4485">
            <v>316</v>
          </cell>
          <cell r="F4485" t="str">
            <v>CC-01685218</v>
          </cell>
          <cell r="J4485" t="str">
            <v>Sales Call</v>
          </cell>
          <cell r="R4485" t="str">
            <v>BRJL060357</v>
          </cell>
          <cell r="AB4485" t="str">
            <v>Sales call carried out for HMR update</v>
          </cell>
        </row>
        <row r="4486">
          <cell r="A4486">
            <v>45814.563888888886</v>
          </cell>
          <cell r="B4486">
            <v>12543</v>
          </cell>
          <cell r="F4486" t="str">
            <v>CC-01685200</v>
          </cell>
          <cell r="J4486" t="str">
            <v>Sales Call</v>
          </cell>
          <cell r="R4486" t="str">
            <v>BHES030392</v>
          </cell>
          <cell r="AB4486" t="str">
            <v>Sales call carried out for HMR update</v>
          </cell>
        </row>
        <row r="4487">
          <cell r="A4487">
            <v>45814.547222222223</v>
          </cell>
          <cell r="B4487">
            <v>11823</v>
          </cell>
          <cell r="F4487" t="str">
            <v>CC-01685144</v>
          </cell>
          <cell r="J4487" t="str">
            <v>Sales Call</v>
          </cell>
          <cell r="R4487" t="str">
            <v>GPKC370119</v>
          </cell>
          <cell r="AB4487" t="str">
            <v>Sales call carried out for HMR update</v>
          </cell>
        </row>
        <row r="4488">
          <cell r="A4488">
            <v>45814.543055555558</v>
          </cell>
          <cell r="B4488">
            <v>12456</v>
          </cell>
          <cell r="F4488" t="str">
            <v>CC-01685127</v>
          </cell>
          <cell r="J4488" t="str">
            <v>Sales Call</v>
          </cell>
          <cell r="R4488" t="str">
            <v>GPGS031328</v>
          </cell>
          <cell r="AB4488" t="str">
            <v>Sales call carried out for HMR update</v>
          </cell>
        </row>
        <row r="4489">
          <cell r="A4489">
            <v>45814.539583333331</v>
          </cell>
          <cell r="B4489">
            <v>13305</v>
          </cell>
          <cell r="F4489" t="str">
            <v>CC-01685116</v>
          </cell>
          <cell r="J4489" t="str">
            <v>Sales Call</v>
          </cell>
          <cell r="R4489" t="str">
            <v>GPGC370774</v>
          </cell>
          <cell r="AB4489" t="str">
            <v>Sales call carried out for HMR update</v>
          </cell>
        </row>
        <row r="4490">
          <cell r="A4490">
            <v>45814.536111111112</v>
          </cell>
          <cell r="B4490">
            <v>18113</v>
          </cell>
          <cell r="F4490" t="str">
            <v>CC-01685107</v>
          </cell>
          <cell r="J4490" t="str">
            <v>Sales Call</v>
          </cell>
          <cell r="R4490" t="str">
            <v>GPGC370758</v>
          </cell>
          <cell r="AB4490" t="str">
            <v>Sales call carried out for HMR update</v>
          </cell>
        </row>
        <row r="4491">
          <cell r="A4491">
            <v>45814.53125</v>
          </cell>
          <cell r="B4491">
            <v>10636</v>
          </cell>
          <cell r="F4491" t="str">
            <v>CC-01685093</v>
          </cell>
          <cell r="J4491" t="str">
            <v>Sales Call</v>
          </cell>
          <cell r="R4491" t="str">
            <v>GPAC370341</v>
          </cell>
          <cell r="AB4491" t="str">
            <v>Sales call carried out for HMR update</v>
          </cell>
        </row>
        <row r="4492">
          <cell r="A4492">
            <v>45814.525694444441</v>
          </cell>
          <cell r="B4492">
            <v>20276</v>
          </cell>
          <cell r="F4492" t="str">
            <v>CC-01685066</v>
          </cell>
          <cell r="J4492" t="str">
            <v>Sales Call</v>
          </cell>
          <cell r="R4492" t="str">
            <v>GOHC370857</v>
          </cell>
          <cell r="AB4492" t="str">
            <v>Sales call carried out for HMR update</v>
          </cell>
        </row>
        <row r="4493">
          <cell r="A4493">
            <v>45814.520833333336</v>
          </cell>
          <cell r="B4493">
            <v>29672</v>
          </cell>
          <cell r="F4493" t="str">
            <v>CC-01685055</v>
          </cell>
          <cell r="J4493" t="str">
            <v>Sales Call</v>
          </cell>
          <cell r="R4493" t="str">
            <v>GOHC370805</v>
          </cell>
          <cell r="AB4493" t="str">
            <v>Sales call carried out for HMR update</v>
          </cell>
        </row>
        <row r="4494">
          <cell r="A4494">
            <v>45814.515972222223</v>
          </cell>
          <cell r="B4494">
            <v>7370</v>
          </cell>
          <cell r="F4494" t="str">
            <v>CC-01685033</v>
          </cell>
          <cell r="J4494" t="str">
            <v>Sales Call</v>
          </cell>
          <cell r="R4494" t="str">
            <v>GOEC370640</v>
          </cell>
          <cell r="AB4494" t="str">
            <v>Sales call carried out for HMR update</v>
          </cell>
        </row>
        <row r="4495">
          <cell r="A4495">
            <v>45814.511111111111</v>
          </cell>
          <cell r="B4495">
            <v>19402</v>
          </cell>
          <cell r="F4495" t="str">
            <v>CC-01685022</v>
          </cell>
          <cell r="J4495" t="str">
            <v>Sales Call</v>
          </cell>
          <cell r="R4495" t="str">
            <v>GOEC370631</v>
          </cell>
          <cell r="AB4495" t="str">
            <v>Sales call carried out for HMR update</v>
          </cell>
        </row>
        <row r="4496">
          <cell r="A4496">
            <v>45814.507638888892</v>
          </cell>
          <cell r="B4496">
            <v>23595</v>
          </cell>
          <cell r="F4496" t="str">
            <v>CC-01685009</v>
          </cell>
          <cell r="J4496" t="str">
            <v>Sales Call</v>
          </cell>
          <cell r="R4496" t="str">
            <v>GOCC370465</v>
          </cell>
          <cell r="AB4496" t="str">
            <v>Sales call carried out for HMR update</v>
          </cell>
        </row>
        <row r="4497">
          <cell r="A4497">
            <v>45814.504861111112</v>
          </cell>
          <cell r="B4497">
            <v>8794</v>
          </cell>
          <cell r="F4497" t="str">
            <v>CC-01684991</v>
          </cell>
          <cell r="J4497" t="str">
            <v>Sales Call</v>
          </cell>
          <cell r="R4497" t="str">
            <v>GOBS040228</v>
          </cell>
          <cell r="AB4497" t="str">
            <v>Sales call carried out for HMR update</v>
          </cell>
        </row>
        <row r="4498">
          <cell r="A4498">
            <v>45814.501388888886</v>
          </cell>
          <cell r="B4498">
            <v>46923</v>
          </cell>
          <cell r="F4498" t="str">
            <v>CC-01684975</v>
          </cell>
          <cell r="J4498" t="str">
            <v>Sales Call</v>
          </cell>
          <cell r="R4498" t="str">
            <v>GOBF110094</v>
          </cell>
          <cell r="AB4498" t="str">
            <v>Sales call carried out for HMR update</v>
          </cell>
        </row>
        <row r="4499">
          <cell r="A4499">
            <v>45814.498611111114</v>
          </cell>
          <cell r="B4499">
            <v>28774</v>
          </cell>
          <cell r="F4499" t="str">
            <v>CC-01684965</v>
          </cell>
          <cell r="J4499" t="str">
            <v>Sales Call</v>
          </cell>
          <cell r="R4499" t="str">
            <v>GOBC370298</v>
          </cell>
          <cell r="AB4499" t="str">
            <v>Sales call carried out for HMR update</v>
          </cell>
        </row>
        <row r="4500">
          <cell r="A4500">
            <v>45814.490972222222</v>
          </cell>
          <cell r="B4500">
            <v>20355</v>
          </cell>
          <cell r="F4500" t="str">
            <v>CC-01684925</v>
          </cell>
          <cell r="J4500" t="str">
            <v>Sales Call</v>
          </cell>
          <cell r="R4500" t="str">
            <v>GOAC370220</v>
          </cell>
          <cell r="AB4500" t="str">
            <v>Sales call carried out for HMR update</v>
          </cell>
        </row>
        <row r="4501">
          <cell r="A4501">
            <v>45814.489722222199</v>
          </cell>
          <cell r="B4501">
            <v>7509</v>
          </cell>
          <cell r="F4501" t="str">
            <v>CC-01684916</v>
          </cell>
          <cell r="J4501" t="str">
            <v>Schedule Service</v>
          </cell>
          <cell r="R4501" t="str">
            <v>BUFC372952</v>
          </cell>
          <cell r="AB4501" t="str">
            <v>Today we attend the customer site for sheudle service so we change parts during service :- air filter and oil filter than start machine running ok</v>
          </cell>
        </row>
        <row r="4502">
          <cell r="A4502">
            <v>45814.48541666667</v>
          </cell>
          <cell r="B4502">
            <v>19637</v>
          </cell>
          <cell r="F4502" t="str">
            <v>CC-01684899</v>
          </cell>
          <cell r="J4502" t="str">
            <v>Sales Call</v>
          </cell>
          <cell r="R4502" t="str">
            <v>GNGS030424</v>
          </cell>
          <cell r="AB4502" t="str">
            <v>Sales call carried out for HMR update</v>
          </cell>
        </row>
        <row r="4503">
          <cell r="A4503">
            <v>45814.481944444444</v>
          </cell>
          <cell r="B4503">
            <v>46778</v>
          </cell>
          <cell r="F4503" t="str">
            <v>CC-01684873</v>
          </cell>
          <cell r="J4503" t="str">
            <v>Sales Call</v>
          </cell>
          <cell r="R4503" t="str">
            <v>GNFS040092</v>
          </cell>
          <cell r="AB4503" t="str">
            <v>Sales call carried out for HMR update</v>
          </cell>
        </row>
        <row r="4504">
          <cell r="A4504">
            <v>45814.474999999999</v>
          </cell>
          <cell r="B4504">
            <v>1910</v>
          </cell>
          <cell r="F4504" t="str">
            <v>CC-01684852</v>
          </cell>
          <cell r="J4504" t="str">
            <v>Sales Call</v>
          </cell>
          <cell r="R4504" t="str">
            <v>EVKS047996</v>
          </cell>
          <cell r="AB4504" t="str">
            <v>Sales call carried out for HMR update</v>
          </cell>
        </row>
        <row r="4505">
          <cell r="A4505">
            <v>45814.472222222219</v>
          </cell>
          <cell r="B4505">
            <v>2970</v>
          </cell>
          <cell r="F4505" t="str">
            <v>CC-01684843</v>
          </cell>
          <cell r="J4505" t="str">
            <v>Sales Call</v>
          </cell>
          <cell r="R4505" t="str">
            <v>EVKS037236</v>
          </cell>
          <cell r="AB4505" t="str">
            <v>Sales call carried out for HMR update</v>
          </cell>
        </row>
        <row r="4506">
          <cell r="A4506">
            <v>45814.468055555553</v>
          </cell>
          <cell r="B4506">
            <v>2350</v>
          </cell>
          <cell r="F4506" t="str">
            <v>CC-01684832</v>
          </cell>
          <cell r="J4506" t="str">
            <v>Sales Call</v>
          </cell>
          <cell r="R4506" t="str">
            <v>EVJS037006</v>
          </cell>
          <cell r="AB4506" t="str">
            <v>Sales call carried out for HMR update</v>
          </cell>
        </row>
        <row r="4507">
          <cell r="A4507">
            <v>45814.459722222222</v>
          </cell>
          <cell r="B4507">
            <v>3803</v>
          </cell>
          <cell r="F4507" t="str">
            <v>CC-01684800</v>
          </cell>
          <cell r="J4507" t="str">
            <v>Sales Call</v>
          </cell>
          <cell r="R4507" t="str">
            <v>EUES046621</v>
          </cell>
          <cell r="AB4507" t="str">
            <v>Sales call carried out for HMR update</v>
          </cell>
        </row>
        <row r="4508">
          <cell r="A4508">
            <v>45814.456250000003</v>
          </cell>
          <cell r="B4508">
            <v>2048</v>
          </cell>
          <cell r="F4508" t="str">
            <v>CC-01684788</v>
          </cell>
          <cell r="J4508" t="str">
            <v>Sales Call</v>
          </cell>
          <cell r="R4508" t="str">
            <v>EUES035194</v>
          </cell>
          <cell r="AB4508" t="str">
            <v>Sales call carried out for HMR update</v>
          </cell>
        </row>
        <row r="4509">
          <cell r="A4509">
            <v>45814.45</v>
          </cell>
          <cell r="B4509">
            <v>1652</v>
          </cell>
          <cell r="F4509" t="str">
            <v>CC-01684771</v>
          </cell>
          <cell r="J4509" t="str">
            <v>Sales Call</v>
          </cell>
          <cell r="R4509" t="str">
            <v>EUCS034229</v>
          </cell>
          <cell r="AB4509" t="str">
            <v>Sales call carried out for HMR update</v>
          </cell>
        </row>
        <row r="4510">
          <cell r="A4510">
            <v>45814.437974537002</v>
          </cell>
          <cell r="B4510">
            <v>220</v>
          </cell>
          <cell r="F4510" t="str">
            <v>CC-01684721</v>
          </cell>
          <cell r="J4510" t="str">
            <v>Complaint - Running With Problem</v>
          </cell>
          <cell r="R4510" t="str">
            <v>BYLD232523</v>
          </cell>
          <cell r="AB4510" t="str">
            <v>Attend the site as per customer complaint for low drilling average so run the unit found drilling average 98 feet to 102 feet per hour in two bore where drilling rpm found 1534 to 1550 at 335 psi air pressure with 6 inch new hammer so after then we re set the air pressure to 340 psi at 1570 to 1590 drilling rpm and again check two bore with same hammer where drilling rpm found 1570 to 1580 at 340 psi and drilling average found 120 to 130 feet per hour. Now customer is satisfied with the drilling average. We talked with customer and now he is satisfied and agree to close call</v>
          </cell>
        </row>
        <row r="4511">
          <cell r="A4511">
            <v>45813.944444444445</v>
          </cell>
          <cell r="B4511">
            <v>30325</v>
          </cell>
          <cell r="F4511" t="str">
            <v>CC-01684381</v>
          </cell>
          <cell r="J4511" t="str">
            <v>Sales Call</v>
          </cell>
          <cell r="R4511" t="str">
            <v>GNES040048</v>
          </cell>
          <cell r="AB4511" t="str">
            <v>Sales call carried out for HMR update</v>
          </cell>
        </row>
        <row r="4512">
          <cell r="A4512">
            <v>45813.920138888891</v>
          </cell>
          <cell r="B4512">
            <v>1650</v>
          </cell>
          <cell r="F4512" t="str">
            <v>CC-01684373</v>
          </cell>
          <cell r="J4512" t="str">
            <v>Sales Call</v>
          </cell>
          <cell r="R4512" t="str">
            <v>EUCS034229</v>
          </cell>
          <cell r="AB4512" t="str">
            <v>Sales call carried out for HMR update</v>
          </cell>
        </row>
        <row r="4513">
          <cell r="A4513">
            <v>45813.704861111109</v>
          </cell>
          <cell r="B4513">
            <v>725</v>
          </cell>
          <cell r="F4513" t="str">
            <v>CC-01684216</v>
          </cell>
          <cell r="J4513" t="str">
            <v>Sales Call</v>
          </cell>
          <cell r="R4513" t="str">
            <v>BYJC375606</v>
          </cell>
          <cell r="AB4513" t="str">
            <v>Sales call carried out for HMR update</v>
          </cell>
        </row>
        <row r="4514">
          <cell r="A4514">
            <v>45813.70208333333</v>
          </cell>
          <cell r="B4514">
            <v>852</v>
          </cell>
          <cell r="F4514" t="str">
            <v>CC-01684212</v>
          </cell>
          <cell r="J4514" t="str">
            <v>Sales Call</v>
          </cell>
          <cell r="R4514" t="str">
            <v>BXKC372444</v>
          </cell>
          <cell r="AB4514" t="str">
            <v>Sales call carried out for HMR update</v>
          </cell>
        </row>
        <row r="4515">
          <cell r="A4515">
            <v>45813.697916666664</v>
          </cell>
          <cell r="B4515">
            <v>1221</v>
          </cell>
          <cell r="F4515" t="str">
            <v>CC-01684206</v>
          </cell>
          <cell r="J4515" t="str">
            <v>Sales Call</v>
          </cell>
          <cell r="R4515" t="str">
            <v>BXKC372344</v>
          </cell>
          <cell r="AB4515" t="str">
            <v>Sales call carried out for HMR update</v>
          </cell>
        </row>
        <row r="4516">
          <cell r="A4516">
            <v>45813.695138888892</v>
          </cell>
          <cell r="B4516">
            <v>2400</v>
          </cell>
          <cell r="F4516" t="str">
            <v>CC-01684194</v>
          </cell>
          <cell r="J4516" t="str">
            <v>Sales Call</v>
          </cell>
          <cell r="R4516" t="str">
            <v>BWFC370683</v>
          </cell>
          <cell r="AB4516" t="str">
            <v>Sales call carried out for HMR update</v>
          </cell>
        </row>
        <row r="4517">
          <cell r="A4517">
            <v>45813.68472222222</v>
          </cell>
          <cell r="B4517">
            <v>5235</v>
          </cell>
          <cell r="F4517" t="str">
            <v>CC-01684168</v>
          </cell>
          <cell r="J4517" t="str">
            <v>Sales Call</v>
          </cell>
          <cell r="R4517" t="str">
            <v>BVEL062302</v>
          </cell>
          <cell r="AB4517" t="str">
            <v>Sales call carried out for HMR update</v>
          </cell>
        </row>
        <row r="4518">
          <cell r="A4518">
            <v>45813.679861111108</v>
          </cell>
          <cell r="B4518">
            <v>3782</v>
          </cell>
          <cell r="F4518" t="str">
            <v>CC-01684153</v>
          </cell>
          <cell r="J4518" t="str">
            <v>Sales Call</v>
          </cell>
          <cell r="R4518" t="str">
            <v>BVEL062291</v>
          </cell>
          <cell r="AB4518" t="str">
            <v>Sales call carried out for HMR update</v>
          </cell>
        </row>
        <row r="4519">
          <cell r="A4519">
            <v>45813.677083333336</v>
          </cell>
          <cell r="B4519">
            <v>23944</v>
          </cell>
          <cell r="F4519" t="str">
            <v>CC-01684144</v>
          </cell>
          <cell r="J4519" t="str">
            <v>Sales Call</v>
          </cell>
          <cell r="R4519" t="str">
            <v>BUKC370499</v>
          </cell>
          <cell r="AB4519" t="str">
            <v>Sales call carried out for HMR update</v>
          </cell>
        </row>
        <row r="4520">
          <cell r="A4520">
            <v>45813.67291666667</v>
          </cell>
          <cell r="B4520">
            <v>15401</v>
          </cell>
          <cell r="F4520" t="str">
            <v>CC-01684132</v>
          </cell>
          <cell r="J4520" t="str">
            <v>Sales Call</v>
          </cell>
          <cell r="R4520" t="str">
            <v>BTIS045034</v>
          </cell>
          <cell r="AB4520" t="str">
            <v>Sales call carried out for HMR update</v>
          </cell>
        </row>
        <row r="4521">
          <cell r="A4521">
            <v>45813.669444444444</v>
          </cell>
          <cell r="B4521">
            <v>45473</v>
          </cell>
          <cell r="F4521" t="str">
            <v>CC-01684123</v>
          </cell>
          <cell r="J4521" t="str">
            <v>Sales Call</v>
          </cell>
          <cell r="R4521" t="str">
            <v>BSJS035917</v>
          </cell>
          <cell r="AB4521" t="str">
            <v>Sales call carried out for HMR update</v>
          </cell>
        </row>
        <row r="4522">
          <cell r="A4522">
            <v>45813.665972222225</v>
          </cell>
          <cell r="B4522">
            <v>38058</v>
          </cell>
          <cell r="F4522" t="str">
            <v>CC-01684110</v>
          </cell>
          <cell r="J4522" t="str">
            <v>Sales Call</v>
          </cell>
          <cell r="R4522" t="str">
            <v>BRIS035698</v>
          </cell>
          <cell r="AB4522" t="str">
            <v>Sales call carried out for HMR update</v>
          </cell>
        </row>
        <row r="4523">
          <cell r="A4523">
            <v>45813.663194444445</v>
          </cell>
          <cell r="B4523">
            <v>16110</v>
          </cell>
          <cell r="F4523" t="str">
            <v>CC-01684099</v>
          </cell>
          <cell r="J4523" t="str">
            <v>Sales Call</v>
          </cell>
          <cell r="R4523" t="str">
            <v>BQIS031848</v>
          </cell>
          <cell r="AB4523" t="str">
            <v>Sales call carried out for HMR update</v>
          </cell>
        </row>
        <row r="4524">
          <cell r="A4524">
            <v>45813.65902777778</v>
          </cell>
          <cell r="B4524">
            <v>49758</v>
          </cell>
          <cell r="F4524" t="str">
            <v>CC-01684083</v>
          </cell>
          <cell r="J4524" t="str">
            <v>Sales Call</v>
          </cell>
          <cell r="R4524" t="str">
            <v>BQBS030091</v>
          </cell>
          <cell r="AB4524" t="str">
            <v>Sales call carried out for HMR update</v>
          </cell>
        </row>
        <row r="4525">
          <cell r="A4525">
            <v>45813.654861111114</v>
          </cell>
          <cell r="B4525">
            <v>35708</v>
          </cell>
          <cell r="F4525" t="str">
            <v>CC-01684069</v>
          </cell>
          <cell r="J4525" t="str">
            <v>Sales Call</v>
          </cell>
          <cell r="R4525" t="str">
            <v>BKIS032164</v>
          </cell>
          <cell r="AB4525" t="str">
            <v>Sales call carried out for HMR update</v>
          </cell>
        </row>
        <row r="4526">
          <cell r="A4526">
            <v>45813.575694444444</v>
          </cell>
          <cell r="B4526">
            <v>2840</v>
          </cell>
          <cell r="F4526" t="str">
            <v>CC-01683867</v>
          </cell>
          <cell r="J4526" t="str">
            <v>Schedule Service</v>
          </cell>
          <cell r="R4526" t="str">
            <v>BWKC378709</v>
          </cell>
          <cell r="AB4526" t="str">
            <v>Today we attend the customer site for sheudle service so we change parts during service:- air filter, oil filter, oil and separator than start machine running ok</v>
          </cell>
        </row>
        <row r="4527">
          <cell r="A4527">
            <v>45813.48541666667</v>
          </cell>
          <cell r="B4527">
            <v>1272</v>
          </cell>
          <cell r="F4527" t="str">
            <v>CC-01683637</v>
          </cell>
          <cell r="J4527" t="str">
            <v>Schedule Service</v>
          </cell>
          <cell r="R4527" t="str">
            <v>BXAD231957</v>
          </cell>
          <cell r="AB4527" t="str">
            <v>Attend the site for schedule service so following jobs are done, total drain oil from tank and oil cooler 105 litres after then replace air filter kit, main oil filter 2nos, by pass oil filter 1no and separator filter. Plugged in the drain and fill oil in tank upto full guage level, total topped up oil 112 litres. After schedule service done start and run the unit on load condition found unit is running in normal parameters.</v>
          </cell>
        </row>
        <row r="4528">
          <cell r="A4528">
            <v>45813.48333333333</v>
          </cell>
          <cell r="B4528">
            <v>2421</v>
          </cell>
          <cell r="F4528" t="str">
            <v>CC-01683627</v>
          </cell>
          <cell r="J4528" t="str">
            <v>Schedule Service</v>
          </cell>
          <cell r="R4528" t="str">
            <v>BWID164096</v>
          </cell>
          <cell r="AB4528" t="str">
            <v>Attend the site for schedle service for 3000 hours service. So, drain oil from tank and drain oil from cooler total 37 liters oil drain also found oil burnt smell. So fill 25 liters oil and again drain 25 liters oil then with watter and air pressure clean pipe line and cooler too. Then change air filter for compressor and engine both side, change oil filter, change air oil separator, change OSV kit, ARV kit, Change actuator kit, change pressure regulator kit, change BDV kit, change ADV kit, Change DCV and change 40 liters ELGI air lube plus oil. Then start the unit found running ok.</v>
          </cell>
        </row>
        <row r="4529">
          <cell r="A4529">
            <v>45812.949305555558</v>
          </cell>
          <cell r="B4529">
            <v>3436</v>
          </cell>
          <cell r="F4529" t="str">
            <v>CC-01683161</v>
          </cell>
          <cell r="J4529" t="str">
            <v>Sales Call</v>
          </cell>
          <cell r="R4529" t="str">
            <v>BXJS035074</v>
          </cell>
          <cell r="AB4529" t="str">
            <v>Sales call carried out for HMR update</v>
          </cell>
        </row>
        <row r="4530">
          <cell r="A4530">
            <v>45812.943055555559</v>
          </cell>
          <cell r="B4530">
            <v>617</v>
          </cell>
          <cell r="F4530" t="str">
            <v>CC-01683159</v>
          </cell>
          <cell r="J4530" t="str">
            <v>Sales Call</v>
          </cell>
          <cell r="R4530" t="str">
            <v>BXJC372067</v>
          </cell>
          <cell r="AB4530" t="str">
            <v>Sales call carried out for HMR update</v>
          </cell>
        </row>
        <row r="4531">
          <cell r="A4531">
            <v>45812.936111111114</v>
          </cell>
          <cell r="B4531">
            <v>933</v>
          </cell>
          <cell r="F4531" t="str">
            <v>CC-01683157</v>
          </cell>
          <cell r="J4531" t="str">
            <v>Sales Call</v>
          </cell>
          <cell r="R4531" t="str">
            <v>BXIC375528</v>
          </cell>
          <cell r="AB4531" t="str">
            <v>Sales call carried out for HMR update</v>
          </cell>
        </row>
        <row r="4532">
          <cell r="A4532">
            <v>45812.929166666669</v>
          </cell>
          <cell r="B4532">
            <v>393</v>
          </cell>
          <cell r="F4532" t="str">
            <v>CC-01683156</v>
          </cell>
          <cell r="J4532" t="str">
            <v>Sales Call</v>
          </cell>
          <cell r="R4532" t="str">
            <v>BXFC374369</v>
          </cell>
          <cell r="AB4532" t="str">
            <v>Sales call carried out for HMR update</v>
          </cell>
        </row>
        <row r="4533">
          <cell r="A4533">
            <v>45812.771527777775</v>
          </cell>
          <cell r="B4533">
            <v>760</v>
          </cell>
          <cell r="F4533" t="str">
            <v>CC-01683119</v>
          </cell>
          <cell r="J4533" t="str">
            <v>Sales Call</v>
          </cell>
          <cell r="R4533" t="str">
            <v>BXFC374338</v>
          </cell>
          <cell r="AB4533" t="str">
            <v>Sales call carried out for HMR update</v>
          </cell>
        </row>
        <row r="4534">
          <cell r="A4534">
            <v>45812.768055555556</v>
          </cell>
          <cell r="B4534">
            <v>1164</v>
          </cell>
          <cell r="F4534" t="str">
            <v>CC-01683112</v>
          </cell>
          <cell r="J4534" t="str">
            <v>Sales Call</v>
          </cell>
          <cell r="R4534" t="str">
            <v>BXES037132</v>
          </cell>
          <cell r="AB4534" t="str">
            <v>Sales call carried out for HMR update</v>
          </cell>
        </row>
        <row r="4535">
          <cell r="A4535">
            <v>45812.76458333333</v>
          </cell>
          <cell r="B4535">
            <v>846</v>
          </cell>
          <cell r="F4535" t="str">
            <v>CC-01683103</v>
          </cell>
          <cell r="J4535" t="str">
            <v>Sales Call</v>
          </cell>
          <cell r="R4535" t="str">
            <v>BXES037106</v>
          </cell>
          <cell r="AB4535" t="str">
            <v>Sales call carried out for HMR update</v>
          </cell>
        </row>
        <row r="4536">
          <cell r="A4536">
            <v>45812.761111111111</v>
          </cell>
          <cell r="B4536">
            <v>1157</v>
          </cell>
          <cell r="F4536" t="str">
            <v>CC-01683099</v>
          </cell>
          <cell r="J4536" t="str">
            <v>Sales Call</v>
          </cell>
          <cell r="R4536" t="str">
            <v>BXES037065</v>
          </cell>
          <cell r="AB4536" t="str">
            <v>Sales call carried out for HMR update</v>
          </cell>
        </row>
        <row r="4537">
          <cell r="A4537">
            <v>45812.756944444445</v>
          </cell>
          <cell r="B4537">
            <v>1180</v>
          </cell>
          <cell r="F4537" t="str">
            <v>CC-01683089</v>
          </cell>
          <cell r="J4537" t="str">
            <v>Sales Call</v>
          </cell>
          <cell r="R4537" t="str">
            <v>BXDC373714</v>
          </cell>
          <cell r="AB4537" t="str">
            <v>Sales call carried out for HMR update</v>
          </cell>
        </row>
        <row r="4538">
          <cell r="A4538">
            <v>45812.754166666666</v>
          </cell>
          <cell r="B4538">
            <v>1220</v>
          </cell>
          <cell r="F4538" t="str">
            <v>CC-01683079</v>
          </cell>
          <cell r="J4538" t="str">
            <v>Sales Call</v>
          </cell>
          <cell r="R4538" t="str">
            <v>BXCS042723</v>
          </cell>
          <cell r="AB4538" t="str">
            <v>Sales call carried out for HMR update</v>
          </cell>
        </row>
        <row r="4539">
          <cell r="A4539">
            <v>45812.75</v>
          </cell>
          <cell r="B4539">
            <v>640</v>
          </cell>
          <cell r="F4539" t="str">
            <v>CC-01683066</v>
          </cell>
          <cell r="J4539" t="str">
            <v>Sales Call</v>
          </cell>
          <cell r="R4539" t="str">
            <v>BXBS036188</v>
          </cell>
          <cell r="AB4539" t="str">
            <v>Sales call carried out for HMR update</v>
          </cell>
        </row>
        <row r="4540">
          <cell r="A4540">
            <v>45812.746527777781</v>
          </cell>
          <cell r="B4540">
            <v>808</v>
          </cell>
          <cell r="F4540" t="str">
            <v>CC-01683054</v>
          </cell>
          <cell r="J4540" t="str">
            <v>Sales Call</v>
          </cell>
          <cell r="R4540" t="str">
            <v>BXBS036187</v>
          </cell>
          <cell r="AB4540" t="str">
            <v>Sales call carried out for HMR update</v>
          </cell>
        </row>
        <row r="4541">
          <cell r="A4541">
            <v>45812.742361111108</v>
          </cell>
          <cell r="B4541">
            <v>327</v>
          </cell>
          <cell r="F4541" t="str">
            <v>CC-01683048</v>
          </cell>
          <cell r="J4541" t="str">
            <v>Sales Call</v>
          </cell>
          <cell r="R4541" t="str">
            <v>BXBC373276</v>
          </cell>
          <cell r="AB4541" t="str">
            <v>Sales call carried out for HMR update</v>
          </cell>
        </row>
        <row r="4542">
          <cell r="A4542">
            <v>45812.738888888889</v>
          </cell>
          <cell r="B4542">
            <v>2924</v>
          </cell>
          <cell r="F4542" t="str">
            <v>CC-01683041</v>
          </cell>
          <cell r="J4542" t="str">
            <v>Sales Call</v>
          </cell>
          <cell r="R4542" t="str">
            <v>BXAC372845</v>
          </cell>
          <cell r="AB4542" t="str">
            <v>Sales call carried out for HMR update</v>
          </cell>
        </row>
        <row r="4543">
          <cell r="A4543">
            <v>45812.736111111109</v>
          </cell>
          <cell r="B4543">
            <v>7183</v>
          </cell>
          <cell r="F4543" t="str">
            <v>CC-01683034</v>
          </cell>
          <cell r="J4543" t="str">
            <v>Sales Call</v>
          </cell>
          <cell r="R4543" t="str">
            <v>BWLS032057</v>
          </cell>
          <cell r="AB4543" t="str">
            <v>Sales call carried out for HMR update</v>
          </cell>
        </row>
        <row r="4544">
          <cell r="A4544">
            <v>45812.731944444444</v>
          </cell>
          <cell r="B4544">
            <v>3941</v>
          </cell>
          <cell r="F4544" t="str">
            <v>CC-01683023</v>
          </cell>
          <cell r="J4544" t="str">
            <v>Sales Call</v>
          </cell>
          <cell r="R4544" t="str">
            <v>BWLS031931</v>
          </cell>
          <cell r="AB4544" t="str">
            <v>Sales call carried out for HMR update</v>
          </cell>
        </row>
        <row r="4545">
          <cell r="A4545">
            <v>45812.726388888892</v>
          </cell>
          <cell r="B4545">
            <v>11020</v>
          </cell>
          <cell r="F4545" t="str">
            <v>CC-01683009</v>
          </cell>
          <cell r="J4545" t="str">
            <v>Sales Call</v>
          </cell>
          <cell r="R4545" t="str">
            <v>BWKS040437</v>
          </cell>
          <cell r="AB4545" t="str">
            <v>Sales call carried out for HMR update</v>
          </cell>
        </row>
        <row r="4546">
          <cell r="A4546">
            <v>45812.72152777778</v>
          </cell>
          <cell r="B4546">
            <v>2840</v>
          </cell>
          <cell r="F4546" t="str">
            <v>CC-01682998</v>
          </cell>
          <cell r="J4546" t="str">
            <v>Sales Call</v>
          </cell>
          <cell r="R4546" t="str">
            <v>BWKC378709</v>
          </cell>
          <cell r="AB4546" t="str">
            <v>Sales call carried out for HMR update</v>
          </cell>
        </row>
        <row r="4547">
          <cell r="A4547">
            <v>45812.71597222222</v>
          </cell>
          <cell r="B4547">
            <v>2261</v>
          </cell>
          <cell r="F4547" t="str">
            <v>CC-01682986</v>
          </cell>
          <cell r="J4547" t="str">
            <v>Sales Call</v>
          </cell>
          <cell r="R4547" t="str">
            <v>BWKC378700</v>
          </cell>
          <cell r="AB4547" t="str">
            <v>Sales call carried out for HMR update</v>
          </cell>
        </row>
        <row r="4548">
          <cell r="A4548">
            <v>45812.712500000001</v>
          </cell>
          <cell r="B4548">
            <v>3707</v>
          </cell>
          <cell r="F4548" t="str">
            <v>CC-01682978</v>
          </cell>
          <cell r="J4548" t="str">
            <v>Sales Call</v>
          </cell>
          <cell r="R4548" t="str">
            <v>BWKC378694</v>
          </cell>
          <cell r="AB4548" t="str">
            <v>Sales call carried out for HMR update</v>
          </cell>
        </row>
        <row r="4549">
          <cell r="A4549">
            <v>45812.704861111109</v>
          </cell>
          <cell r="B4549">
            <v>5161</v>
          </cell>
          <cell r="F4549" t="str">
            <v>CC-01682952</v>
          </cell>
          <cell r="J4549" t="str">
            <v>Sales Call</v>
          </cell>
          <cell r="R4549" t="str">
            <v>BWJS031206</v>
          </cell>
          <cell r="AB4549" t="str">
            <v>Sales call carried out for HMR update</v>
          </cell>
        </row>
        <row r="4550">
          <cell r="A4550">
            <v>45812.699305555558</v>
          </cell>
          <cell r="B4550">
            <v>1572</v>
          </cell>
          <cell r="F4550" t="str">
            <v>CC-01682928</v>
          </cell>
          <cell r="J4550" t="str">
            <v>Schedule Service</v>
          </cell>
          <cell r="R4550" t="str">
            <v>BXED122035</v>
          </cell>
          <cell r="AB4550" t="str">
            <v>Attend the site for 1500 hours schedule service so drain oil from tank and drain oil from cooler, total 17 liters oil drain, change air oil separator, oil filter, change air filter for compressor and engine both site, change acctuator kit, pressure regulator kit, change 20 loters ELGI air lube plus oil. Then start the unit found running ok.</v>
          </cell>
        </row>
        <row r="4551">
          <cell r="A4551">
            <v>45812.693055555559</v>
          </cell>
          <cell r="B4551">
            <v>3800</v>
          </cell>
          <cell r="F4551" t="str">
            <v>CC-01682907</v>
          </cell>
          <cell r="J4551" t="str">
            <v>Sales Call</v>
          </cell>
          <cell r="R4551" t="str">
            <v>BWJC378445</v>
          </cell>
          <cell r="AB4551" t="str">
            <v>Sales call carried out for HMR update</v>
          </cell>
        </row>
        <row r="4552">
          <cell r="A4552">
            <v>45812.688194444447</v>
          </cell>
          <cell r="B4552">
            <v>1258</v>
          </cell>
          <cell r="F4552" t="str">
            <v>CC-01682894</v>
          </cell>
          <cell r="J4552" t="str">
            <v>Sales Call</v>
          </cell>
          <cell r="R4552" t="str">
            <v>BWHS034307</v>
          </cell>
          <cell r="AB4552" t="str">
            <v>Sales call carried out for HMR update</v>
          </cell>
        </row>
        <row r="4553">
          <cell r="A4553">
            <v>45812.677777777775</v>
          </cell>
          <cell r="B4553">
            <v>7664</v>
          </cell>
          <cell r="F4553" t="str">
            <v>CC-01682859</v>
          </cell>
          <cell r="J4553" t="str">
            <v>Sales Call</v>
          </cell>
          <cell r="R4553" t="str">
            <v>BWGS034071</v>
          </cell>
          <cell r="AB4553" t="str">
            <v>Sales call carried out for HMR update</v>
          </cell>
        </row>
        <row r="4554">
          <cell r="A4554">
            <v>45812.674305555556</v>
          </cell>
          <cell r="B4554">
            <v>2787</v>
          </cell>
          <cell r="F4554" t="str">
            <v>CC-01682840</v>
          </cell>
          <cell r="J4554" t="str">
            <v>Sales Call</v>
          </cell>
          <cell r="R4554" t="str">
            <v>BWGS033844</v>
          </cell>
          <cell r="AB4554" t="str">
            <v>Sales call carried out for HMR update</v>
          </cell>
        </row>
        <row r="4555">
          <cell r="A4555">
            <v>45812.67083333333</v>
          </cell>
          <cell r="B4555">
            <v>3494</v>
          </cell>
          <cell r="F4555" t="str">
            <v>CC-01682831</v>
          </cell>
          <cell r="J4555" t="str">
            <v>Schedule Service</v>
          </cell>
          <cell r="R4555" t="str">
            <v>BWFC370703</v>
          </cell>
          <cell r="AB4555" t="str">
            <v>Attend the site for scheduled service so change air filter, oil filter, air oil separator, motor greasing and oil. Then start the unit found running ok.</v>
          </cell>
        </row>
        <row r="4556">
          <cell r="A4556">
            <v>45812.654166666667</v>
          </cell>
          <cell r="B4556">
            <v>1645</v>
          </cell>
          <cell r="F4556" t="str">
            <v>CC-01682785</v>
          </cell>
          <cell r="J4556" t="str">
            <v>Schedule Service</v>
          </cell>
          <cell r="R4556" t="str">
            <v>BVES049148</v>
          </cell>
          <cell r="AB4556" t="str">
            <v>We visited site and change Air filter and Oil filter after than start and check unit running well condition at the same time.</v>
          </cell>
        </row>
        <row r="4557">
          <cell r="A4557">
            <v>45812.576388888891</v>
          </cell>
          <cell r="B4557">
            <v>1853</v>
          </cell>
          <cell r="F4557" t="str">
            <v>CC-01682579</v>
          </cell>
          <cell r="J4557" t="str">
            <v>Sales Call</v>
          </cell>
          <cell r="R4557" t="str">
            <v>BWGC370777</v>
          </cell>
          <cell r="AB4557" t="str">
            <v>Sales call carried out for HMR update</v>
          </cell>
        </row>
        <row r="4558">
          <cell r="A4558">
            <v>45812.573611111111</v>
          </cell>
          <cell r="B4558">
            <v>859</v>
          </cell>
          <cell r="F4558" t="str">
            <v>CC-01682572</v>
          </cell>
          <cell r="J4558" t="str">
            <v>Sales Call</v>
          </cell>
          <cell r="R4558" t="str">
            <v>BWGC370755</v>
          </cell>
          <cell r="AB4558" t="str">
            <v>Sales call carried out for HMR update</v>
          </cell>
        </row>
        <row r="4559">
          <cell r="A4559">
            <v>45812.570138888892</v>
          </cell>
          <cell r="B4559">
            <v>1954</v>
          </cell>
          <cell r="F4559" t="str">
            <v>CC-01682562</v>
          </cell>
          <cell r="J4559" t="str">
            <v>Sales Call</v>
          </cell>
          <cell r="R4559" t="str">
            <v>BWFS041479</v>
          </cell>
          <cell r="AB4559" t="str">
            <v>Sales call carried out for HMR update</v>
          </cell>
        </row>
        <row r="4560">
          <cell r="A4560">
            <v>45812.56527777778</v>
          </cell>
          <cell r="B4560">
            <v>5270</v>
          </cell>
          <cell r="F4560" t="str">
            <v>CC-01682543</v>
          </cell>
          <cell r="J4560" t="str">
            <v>Sales Call</v>
          </cell>
          <cell r="R4560" t="str">
            <v>BWFC370723</v>
          </cell>
          <cell r="AB4560" t="str">
            <v>Sales call carried out for HMR update</v>
          </cell>
        </row>
        <row r="4561">
          <cell r="A4561">
            <v>45812.563888888886</v>
          </cell>
          <cell r="B4561">
            <v>22712</v>
          </cell>
          <cell r="F4561" t="str">
            <v>CC-01682538</v>
          </cell>
          <cell r="J4561" t="str">
            <v>Complaint - Breakdown</v>
          </cell>
          <cell r="R4561" t="str">
            <v>BSCS037531</v>
          </cell>
          <cell r="AB4561" t="str">
            <v>We visited the site and upon checking we found that the VFD was not getting reset using the reset button due to which the machine was not starting. So we changed the LCP of the VFD and after resetting it started the machine. The machine is currently working properly.</v>
          </cell>
        </row>
        <row r="4562">
          <cell r="A4562">
            <v>45812.560416666667</v>
          </cell>
          <cell r="B4562">
            <v>3490</v>
          </cell>
          <cell r="F4562" t="str">
            <v>CC-01682529</v>
          </cell>
          <cell r="J4562" t="str">
            <v>Sales Call</v>
          </cell>
          <cell r="R4562" t="str">
            <v>BWFC370703</v>
          </cell>
          <cell r="AB4562" t="str">
            <v>Sales call carried out for HMR update</v>
          </cell>
        </row>
        <row r="4563">
          <cell r="A4563">
            <v>45812.554166666669</v>
          </cell>
          <cell r="B4563">
            <v>1138</v>
          </cell>
          <cell r="F4563" t="str">
            <v>CC-01682506</v>
          </cell>
          <cell r="J4563" t="str">
            <v>Sales Call</v>
          </cell>
          <cell r="R4563" t="str">
            <v>BWFC370700</v>
          </cell>
          <cell r="AB4563" t="str">
            <v>Sales call carried out for HMR update</v>
          </cell>
        </row>
        <row r="4564">
          <cell r="A4564">
            <v>45812.551388888889</v>
          </cell>
          <cell r="B4564">
            <v>210</v>
          </cell>
          <cell r="F4564" t="str">
            <v>CC-01682495</v>
          </cell>
          <cell r="J4564" t="str">
            <v>Sales Call</v>
          </cell>
          <cell r="R4564" t="str">
            <v>BWFC370687</v>
          </cell>
          <cell r="AB4564" t="str">
            <v>Sales call carried out for HMR update</v>
          </cell>
        </row>
        <row r="4565">
          <cell r="A4565">
            <v>45812.547222222223</v>
          </cell>
          <cell r="B4565">
            <v>8488</v>
          </cell>
          <cell r="F4565" t="str">
            <v>CC-01682477</v>
          </cell>
          <cell r="J4565" t="str">
            <v>Sales Call</v>
          </cell>
          <cell r="R4565" t="str">
            <v>BWES033256</v>
          </cell>
          <cell r="AB4565" t="str">
            <v>Sales call carried out for HMR update</v>
          </cell>
        </row>
        <row r="4566">
          <cell r="A4566">
            <v>45812.543749999997</v>
          </cell>
          <cell r="B4566">
            <v>2438</v>
          </cell>
          <cell r="F4566" t="str">
            <v>CC-01682458</v>
          </cell>
          <cell r="J4566" t="str">
            <v>Sales Call</v>
          </cell>
          <cell r="R4566" t="str">
            <v>BWCC379823</v>
          </cell>
          <cell r="AB4566" t="str">
            <v>Sales call carried out for HMR update</v>
          </cell>
        </row>
        <row r="4567">
          <cell r="A4567">
            <v>45812.538194444445</v>
          </cell>
          <cell r="B4567">
            <v>4538</v>
          </cell>
          <cell r="F4567" t="str">
            <v>CC-01682436</v>
          </cell>
          <cell r="J4567" t="str">
            <v>Sales Call</v>
          </cell>
          <cell r="R4567" t="str">
            <v>BWBC379643</v>
          </cell>
          <cell r="AB4567" t="str">
            <v>Sales call carried out for HMR update</v>
          </cell>
        </row>
        <row r="4568">
          <cell r="A4568">
            <v>45812.53402777778</v>
          </cell>
          <cell r="B4568">
            <v>1866</v>
          </cell>
          <cell r="F4568" t="str">
            <v>CC-01682418</v>
          </cell>
          <cell r="J4568" t="str">
            <v>Sales Call</v>
          </cell>
          <cell r="R4568" t="str">
            <v>BVKS037559</v>
          </cell>
          <cell r="AB4568" t="str">
            <v>Sales call carried out for HMR update</v>
          </cell>
        </row>
        <row r="4569">
          <cell r="A4569">
            <v>45812.529166666667</v>
          </cell>
          <cell r="B4569">
            <v>3287</v>
          </cell>
          <cell r="F4569" t="str">
            <v>CC-01682398</v>
          </cell>
          <cell r="J4569" t="str">
            <v>Sales Call</v>
          </cell>
          <cell r="R4569" t="str">
            <v>BVKS037240</v>
          </cell>
          <cell r="AB4569" t="str">
            <v>Sales call carried out for HMR update</v>
          </cell>
        </row>
        <row r="4570">
          <cell r="A4570">
            <v>45812.525694444441</v>
          </cell>
          <cell r="B4570">
            <v>1798</v>
          </cell>
          <cell r="F4570" t="str">
            <v>CC-01682375</v>
          </cell>
          <cell r="J4570" t="str">
            <v>Sales Call</v>
          </cell>
          <cell r="R4570" t="str">
            <v>BVKC374401</v>
          </cell>
          <cell r="AB4570" t="str">
            <v>Sales call carried out for HMR update</v>
          </cell>
        </row>
        <row r="4571">
          <cell r="A4571">
            <v>45812.521527777775</v>
          </cell>
          <cell r="B4571">
            <v>1666</v>
          </cell>
          <cell r="F4571" t="str">
            <v>CC-01682356</v>
          </cell>
          <cell r="J4571" t="str">
            <v>Sales Call</v>
          </cell>
          <cell r="R4571" t="str">
            <v>BVKC374370</v>
          </cell>
          <cell r="AB4571" t="str">
            <v>Sales call carried out for HMR update</v>
          </cell>
        </row>
        <row r="4572">
          <cell r="A4572">
            <v>45812.515972222223</v>
          </cell>
          <cell r="B4572">
            <v>3123</v>
          </cell>
          <cell r="F4572" t="str">
            <v>CC-01682335</v>
          </cell>
          <cell r="J4572" t="str">
            <v>Sales Call</v>
          </cell>
          <cell r="R4572" t="str">
            <v>BVJS036816</v>
          </cell>
          <cell r="AB4572" t="str">
            <v>Sales call carried out for HMR update</v>
          </cell>
        </row>
        <row r="4573">
          <cell r="A4573">
            <v>45812.42291666667</v>
          </cell>
          <cell r="B4573">
            <v>200</v>
          </cell>
          <cell r="F4573" t="str">
            <v>CC-01682061</v>
          </cell>
          <cell r="J4573" t="str">
            <v>Complaint - Running With Problem</v>
          </cell>
          <cell r="R4573" t="str">
            <v>BXID201595</v>
          </cell>
          <cell r="AB4573" t="str">
            <v>Attend the site for customer complaint regarding low drilling pressure, so I checked it by drilling at 1325 rpm at 17.5 kg And we saw that high pressure regulator was found molfction than high pressure regulator open and clean and fitted same kit and pressure set 22 after than run the unit running good condition no air leakeag no oil leakage at present unit running on drilling Rpm 1550 at 20 kg unit running satisfaction</v>
          </cell>
        </row>
        <row r="4574">
          <cell r="A4574">
            <v>45811.857638888891</v>
          </cell>
          <cell r="B4574">
            <v>2653</v>
          </cell>
          <cell r="F4574" t="str">
            <v>CC-01681749</v>
          </cell>
          <cell r="J4574" t="str">
            <v>Sales Call</v>
          </cell>
          <cell r="R4574" t="str">
            <v>BVJC374202</v>
          </cell>
          <cell r="AB4574" t="str">
            <v>Sales call carried out for HMR update</v>
          </cell>
        </row>
        <row r="4575">
          <cell r="A4575">
            <v>45811.852083333331</v>
          </cell>
          <cell r="B4575">
            <v>1652</v>
          </cell>
          <cell r="F4575" t="str">
            <v>CC-01681748</v>
          </cell>
          <cell r="J4575" t="str">
            <v>Sales Call</v>
          </cell>
          <cell r="R4575" t="str">
            <v>BVJC374173</v>
          </cell>
          <cell r="AB4575" t="str">
            <v>Sales call carried out for HMR update</v>
          </cell>
        </row>
        <row r="4576">
          <cell r="A4576">
            <v>45811.84652777778</v>
          </cell>
          <cell r="B4576">
            <v>1462</v>
          </cell>
          <cell r="F4576" t="str">
            <v>CC-01681746</v>
          </cell>
          <cell r="J4576" t="str">
            <v>Sales Call</v>
          </cell>
          <cell r="R4576" t="str">
            <v>BVJC374154</v>
          </cell>
          <cell r="AB4576" t="str">
            <v>Sales call carried out for HMR update</v>
          </cell>
        </row>
        <row r="4577">
          <cell r="A4577">
            <v>45811.841666666667</v>
          </cell>
          <cell r="B4577">
            <v>7354</v>
          </cell>
          <cell r="F4577" t="str">
            <v>CC-01681739</v>
          </cell>
          <cell r="J4577" t="str">
            <v>Sales Call</v>
          </cell>
          <cell r="R4577" t="str">
            <v>BVIS040049</v>
          </cell>
          <cell r="AB4577" t="str">
            <v>Sales call carried out for HMR update</v>
          </cell>
        </row>
        <row r="4578">
          <cell r="A4578">
            <v>45811.705300925903</v>
          </cell>
          <cell r="B4578">
            <v>11584</v>
          </cell>
          <cell r="F4578" t="str">
            <v>CC-01681596</v>
          </cell>
          <cell r="J4578" t="str">
            <v>Complaint - Breakdown</v>
          </cell>
          <cell r="R4578" t="str">
            <v>BWEC370334</v>
          </cell>
          <cell r="AB4578" t="str">
            <v>Engineer attended the site and found motor burnt @ 11584 hours of unit running. Warranty of motor is rejected and parts quotation shared with customer but approval not yet received. after approval we will log new call. Email copy attached.</v>
          </cell>
        </row>
        <row r="4579">
          <cell r="A4579">
            <v>45811.65</v>
          </cell>
          <cell r="B4579">
            <v>18395</v>
          </cell>
          <cell r="F4579" t="str">
            <v>CC-01681384</v>
          </cell>
          <cell r="J4579" t="str">
            <v>Schedule Service</v>
          </cell>
          <cell r="R4579" t="str">
            <v>BPIC370386</v>
          </cell>
          <cell r="AB4579" t="str">
            <v>Attend the site for scheduled service so change air filter, oil filter and oil. Then start the unit found running ok.</v>
          </cell>
        </row>
        <row r="4580">
          <cell r="A4580">
            <v>45811.631944444445</v>
          </cell>
          <cell r="B4580">
            <v>19033</v>
          </cell>
          <cell r="F4580" t="str">
            <v>CC-01681324</v>
          </cell>
          <cell r="J4580" t="str">
            <v>Field Campaign</v>
          </cell>
          <cell r="R4580" t="str">
            <v>GPBC370442</v>
          </cell>
          <cell r="AB4580" t="str">
            <v>Attend the site for complaints of oil leakage from the air oil separator then remove the damaged air oil separator batch no. 246529 and fitted new air filter oil having batch no. 247121 under parts warranty FOC basis. Then start the unit found running ok.</v>
          </cell>
        </row>
        <row r="4581">
          <cell r="A4581">
            <v>45811.470833333333</v>
          </cell>
          <cell r="B4581">
            <v>2376</v>
          </cell>
          <cell r="F4581" t="str">
            <v>CC-01680814</v>
          </cell>
          <cell r="J4581" t="str">
            <v>General Service</v>
          </cell>
          <cell r="R4581" t="str">
            <v>BWJC378261</v>
          </cell>
          <cell r="AB4581" t="str">
            <v>Today we attend the customer site for sheudle service so we check and found that compressor running ok</v>
          </cell>
        </row>
        <row r="4582">
          <cell r="A4582">
            <v>45810.742361111108</v>
          </cell>
          <cell r="B4582">
            <v>26</v>
          </cell>
          <cell r="F4582" t="str">
            <v>CC-01680370</v>
          </cell>
          <cell r="J4582" t="str">
            <v>Complaint - Running With Problem</v>
          </cell>
          <cell r="R4582" t="str">
            <v>BXHD232326</v>
          </cell>
          <cell r="AB4582" t="str">
            <v>As per customer complaint attended the site for same problem. Than check lube oil and coolant level found ok. Than check fan Pulley,belt tensioner found ok. Than replace New fan belt under warranty garuda power stoke. Than check all check point found ok. Than started the engine tested on load all parameters within limit.</v>
          </cell>
        </row>
        <row r="4583">
          <cell r="A4583">
            <v>45810.396527777775</v>
          </cell>
          <cell r="B4583">
            <v>2055</v>
          </cell>
          <cell r="F4583" t="str">
            <v>CC-01679477</v>
          </cell>
          <cell r="J4583" t="str">
            <v>Complaint - Breakdown</v>
          </cell>
          <cell r="R4583" t="str">
            <v>BXGS043540</v>
          </cell>
          <cell r="AB4583" t="str">
            <v>I attended the site to complain of high temperature tripping so I checked and found the machine was dusty and the radiator was also very dusty . Then clean the radiator with water and cosetic soda with the help of air pressure. Then change the air filter, oil filter, air oil separator, also the motor greasing done and change oil. Then start the unit found running ok.</v>
          </cell>
        </row>
        <row r="4584">
          <cell r="A4584">
            <v>45809.484027777777</v>
          </cell>
          <cell r="B4584">
            <v>16989</v>
          </cell>
          <cell r="F4584" t="str">
            <v>CC-01679204</v>
          </cell>
          <cell r="J4584" t="str">
            <v>Schedule Service</v>
          </cell>
          <cell r="R4584" t="str">
            <v>BUDS046275</v>
          </cell>
          <cell r="AB4584" t="str">
            <v>We visited site and change valve kit and motor regressing after than start and check unit running well condition at the same time.</v>
          </cell>
        </row>
        <row r="4585">
          <cell r="A4585">
            <v>45808.718055555553</v>
          </cell>
          <cell r="B4585">
            <v>1</v>
          </cell>
          <cell r="F4585" t="str">
            <v>CC-01678939</v>
          </cell>
          <cell r="J4585" t="str">
            <v>Complaint - Running With Problem</v>
          </cell>
          <cell r="R4585">
            <v>18535712</v>
          </cell>
          <cell r="AB4585" t="str">
            <v>Today we attend the customer site for complain dryer not working so we change auto drain valve and fill gas - 4 nos than start machine running ok</v>
          </cell>
        </row>
        <row r="4586">
          <cell r="A4586">
            <v>45808.717361111114</v>
          </cell>
          <cell r="B4586">
            <v>20695</v>
          </cell>
          <cell r="F4586" t="str">
            <v>CC-01678935</v>
          </cell>
          <cell r="J4586" t="str">
            <v>Schedule Service</v>
          </cell>
          <cell r="R4586" t="str">
            <v>BSAS036958</v>
          </cell>
          <cell r="AB4586" t="str">
            <v>Today we attend the customer site for sheudle service so we change parts during service:- air filter, oil filter, oil, separator and drive coupling element than start machine running ok</v>
          </cell>
        </row>
        <row r="4587">
          <cell r="A4587">
            <v>45808.631249999999</v>
          </cell>
          <cell r="B4587">
            <v>7112</v>
          </cell>
          <cell r="F4587" t="str">
            <v>CC-01678691</v>
          </cell>
          <cell r="J4587" t="str">
            <v>Schedule Service</v>
          </cell>
          <cell r="R4587" t="str">
            <v>BUGS047120</v>
          </cell>
          <cell r="AB4587" t="str">
            <v>We visited site and change Air filter, Oil filter, Separator, oil and motor regressing after than start and check unit running well.</v>
          </cell>
        </row>
        <row r="4588">
          <cell r="A4588">
            <v>45807.656944444447</v>
          </cell>
          <cell r="B4588">
            <v>0</v>
          </cell>
          <cell r="F4588" t="str">
            <v>CC-01677637</v>
          </cell>
          <cell r="J4588" t="str">
            <v>Complaint - Breakdown</v>
          </cell>
          <cell r="R4588"/>
          <cell r="AB4588" t="str">
            <v>Its ATS Elgi product, need call to be cancel and assign to ATS ELGI 31-05-2025</v>
          </cell>
        </row>
        <row r="4589">
          <cell r="A4589">
            <v>45807.560416666667</v>
          </cell>
          <cell r="B4589">
            <v>3436</v>
          </cell>
          <cell r="F4589" t="str">
            <v>CC-01677405</v>
          </cell>
          <cell r="J4589" t="str">
            <v>Complaint - Running With Problem</v>
          </cell>
          <cell r="R4589" t="str">
            <v>BWFD163940</v>
          </cell>
          <cell r="AB4589" t="str">
            <v>Attend the site for complain of oil burning smell in service line, so inspect the unit and found oil smelling. Then we clean the service line, tank and fill ELGI air lube plus oil 40 liters. Change air filter and oil filter. Then start the unit found running ok.</v>
          </cell>
        </row>
        <row r="4590">
          <cell r="A4590">
            <v>45807.555555555555</v>
          </cell>
          <cell r="B4590">
            <v>699</v>
          </cell>
          <cell r="F4590" t="str">
            <v>CC-01677389</v>
          </cell>
          <cell r="J4590" t="str">
            <v>Complaint - Running With Problem</v>
          </cell>
          <cell r="R4590" t="str">
            <v>BYJC375621</v>
          </cell>
          <cell r="AB4590" t="str">
            <v>Today we attend the customer site for complain high temperature tripping so we check and found that oil cooler chock so we clean by High air pressure than start machine running ok and running at 89 c and air filter change</v>
          </cell>
        </row>
        <row r="4591">
          <cell r="A4591">
            <v>45807.551388888889</v>
          </cell>
          <cell r="B4591">
            <v>725</v>
          </cell>
          <cell r="F4591" t="str">
            <v>CC-01677380</v>
          </cell>
          <cell r="J4591" t="str">
            <v>Sales Call</v>
          </cell>
          <cell r="R4591" t="str">
            <v>BVIC378177</v>
          </cell>
          <cell r="AB4591" t="str">
            <v>Sales call carried out for HMR update</v>
          </cell>
        </row>
        <row r="4592">
          <cell r="A4592">
            <v>45807.549305555556</v>
          </cell>
          <cell r="B4592">
            <v>3442</v>
          </cell>
          <cell r="F4592" t="str">
            <v>CC-01677374</v>
          </cell>
          <cell r="J4592" t="str">
            <v>Sales Call</v>
          </cell>
          <cell r="R4592" t="str">
            <v>BVIC378165</v>
          </cell>
          <cell r="AB4592" t="str">
            <v>Sales call carried out for HMR update</v>
          </cell>
        </row>
        <row r="4593">
          <cell r="A4593">
            <v>45807.545138888891</v>
          </cell>
          <cell r="B4593">
            <v>1070</v>
          </cell>
          <cell r="F4593" t="str">
            <v>CC-01677367</v>
          </cell>
          <cell r="J4593" t="str">
            <v>Sales Call</v>
          </cell>
          <cell r="R4593" t="str">
            <v>BVIC378149</v>
          </cell>
          <cell r="AB4593" t="str">
            <v>Sales call carried out for HMR update</v>
          </cell>
        </row>
        <row r="4594">
          <cell r="A4594">
            <v>45807.540277777778</v>
          </cell>
          <cell r="B4594">
            <v>4314</v>
          </cell>
          <cell r="F4594" t="str">
            <v>CC-01677352</v>
          </cell>
          <cell r="J4594" t="str">
            <v>Sales Call</v>
          </cell>
          <cell r="R4594" t="str">
            <v>BVIC377970</v>
          </cell>
          <cell r="AB4594" t="str">
            <v>Sales call carried out for HMR update</v>
          </cell>
        </row>
        <row r="4595">
          <cell r="A4595">
            <v>45807.53402777778</v>
          </cell>
          <cell r="B4595">
            <v>2232</v>
          </cell>
          <cell r="F4595" t="str">
            <v>CC-01677329</v>
          </cell>
          <cell r="J4595" t="str">
            <v>Sales Call</v>
          </cell>
          <cell r="R4595" t="str">
            <v>BVHS049699</v>
          </cell>
          <cell r="AB4595" t="str">
            <v>Sales call carried out for HMR update</v>
          </cell>
        </row>
        <row r="4596">
          <cell r="A4596">
            <v>45807.529861111114</v>
          </cell>
          <cell r="B4596">
            <v>1035</v>
          </cell>
          <cell r="F4596" t="str">
            <v>CC-01677320</v>
          </cell>
          <cell r="J4596" t="str">
            <v>Sales Call</v>
          </cell>
          <cell r="R4596" t="str">
            <v>BVGC377436</v>
          </cell>
          <cell r="AB4596" t="str">
            <v>Sales call carried out for HMR update</v>
          </cell>
        </row>
        <row r="4597">
          <cell r="A4597">
            <v>45807.526388888888</v>
          </cell>
          <cell r="B4597">
            <v>10794</v>
          </cell>
          <cell r="F4597" t="str">
            <v>CC-01677306</v>
          </cell>
          <cell r="J4597" t="str">
            <v>Sales Call</v>
          </cell>
          <cell r="R4597" t="str">
            <v>BVFS049398</v>
          </cell>
          <cell r="AB4597" t="str">
            <v>Sales call carried out for HMR update</v>
          </cell>
        </row>
        <row r="4598">
          <cell r="A4598">
            <v>45807.522916666669</v>
          </cell>
          <cell r="B4598">
            <v>10795</v>
          </cell>
          <cell r="F4598" t="str">
            <v>CC-01677295</v>
          </cell>
          <cell r="J4598" t="str">
            <v>Sales Call</v>
          </cell>
          <cell r="R4598" t="str">
            <v>BVFS049398</v>
          </cell>
          <cell r="AB4598" t="str">
            <v>Sales call carried out for HMR update</v>
          </cell>
        </row>
        <row r="4599">
          <cell r="A4599">
            <v>45807.51666666667</v>
          </cell>
          <cell r="B4599">
            <v>10502</v>
          </cell>
          <cell r="F4599" t="str">
            <v>CC-01677273</v>
          </cell>
          <cell r="J4599" t="str">
            <v>Sales Call</v>
          </cell>
          <cell r="R4599" t="str">
            <v>BVFS049365</v>
          </cell>
          <cell r="AB4599" t="str">
            <v>Sales call carried out for HMR update.</v>
          </cell>
        </row>
        <row r="4600">
          <cell r="A4600">
            <v>45807.497916666667</v>
          </cell>
          <cell r="B4600">
            <v>4678</v>
          </cell>
          <cell r="F4600" t="str">
            <v>CC-01677209</v>
          </cell>
          <cell r="J4600" t="str">
            <v>Schedule Service</v>
          </cell>
          <cell r="R4600" t="str">
            <v>BVGD163297</v>
          </cell>
          <cell r="AB4600" t="str">
            <v>Attend the site for schedule service so drain oil from tank and drain oil from cooler total 37 liters oil drain then change air oil separator, change air filter for compressor and engine both side, change oil filter 2 no. change accutuator kit, ARV kit, pressure regulator kit and oil. Then start the unit found running ok.</v>
          </cell>
        </row>
        <row r="4601">
          <cell r="A4601">
            <v>45807.49722222222</v>
          </cell>
          <cell r="B4601">
            <v>4318</v>
          </cell>
          <cell r="F4601" t="str">
            <v>CC-01677204</v>
          </cell>
          <cell r="J4601" t="str">
            <v>Schedule Service</v>
          </cell>
          <cell r="R4601" t="str">
            <v>BWAD163680</v>
          </cell>
          <cell r="AB4601" t="str">
            <v>Attend the site for schedule service so drain oil from tank and drain oil from cooler total 37 liters oil drain then change air filter for compressor and engine both side, change oil filter 2 no. change accutuator kit, ARV kit, pressure regulator kit and oil. Then start the unit found running ok.</v>
          </cell>
        </row>
        <row r="4602">
          <cell r="A4602">
            <v>45807.488888888889</v>
          </cell>
          <cell r="B4602">
            <v>639</v>
          </cell>
          <cell r="F4602" t="str">
            <v>CC-01677158</v>
          </cell>
          <cell r="J4602" t="str">
            <v>Complaint - Running With Problem</v>
          </cell>
          <cell r="R4602" t="str">
            <v>BXHD164672</v>
          </cell>
          <cell r="AB4602" t="str">
            <v>Attend the site for complain ot not working so check and found push button to kinrkung properly, so remove push button switch and clean it after then start the unit found running ok.</v>
          </cell>
        </row>
        <row r="4603">
          <cell r="A4603">
            <v>45806.745601851799</v>
          </cell>
          <cell r="B4603">
            <v>1</v>
          </cell>
          <cell r="F4603" t="str">
            <v>CC-01676653</v>
          </cell>
          <cell r="J4603" t="str">
            <v>Commissioning</v>
          </cell>
          <cell r="R4603" t="str">
            <v>BXFS037363</v>
          </cell>
          <cell r="AB4603" t="str">
            <v>Commissioning of the EG 75-8 air compressor was successfully carried out at Bihar Foundry. During the inspection and installation process, it was observed that the compressor door was damaged during transportation, which may affect operational safety and access for maintenance. All standard commissioning procedures—including alignment checks, electrical connections, oil level verification, and trial run—were completed, and the compressor was found to be functioning normally. However, we have advised the customer to repair the damaged door before putting the unit into regular operation to ensure safe and reliable use....Comm date-29-05-2025 As per call clarification we add seperate symptoms for transit damage. Canopy not replaced, however we advise customer to repair defective canopy then after starting the compressor.... arranging for door repair door repaired by customer and start the unit. now unit running in good condition. Commissioning done on dated 30-05-2025....Comm date  30-05-2025. Product team approval email attached to close call.  comm date 30-05-2025</v>
          </cell>
        </row>
        <row r="4604">
          <cell r="A4604">
            <v>45806.677083333336</v>
          </cell>
          <cell r="B4604">
            <v>9806</v>
          </cell>
          <cell r="F4604" t="str">
            <v>CC-01676479</v>
          </cell>
          <cell r="J4604" t="str">
            <v>Schedule Service</v>
          </cell>
          <cell r="R4604" t="str">
            <v>BWKS031684</v>
          </cell>
          <cell r="AB4604" t="str">
            <v>Today we attend the customer site for sheudle service so we change parts during service:- air filter, oil filter, oil and separator than start machine running ok</v>
          </cell>
        </row>
        <row r="4605">
          <cell r="A4605">
            <v>45806.584027777775</v>
          </cell>
          <cell r="B4605">
            <v>0</v>
          </cell>
          <cell r="F4605" t="str">
            <v>CC-01676230</v>
          </cell>
          <cell r="J4605" t="str">
            <v>Complaint - Breakdown</v>
          </cell>
          <cell r="R4605" t="str">
            <v>SN23T000415</v>
          </cell>
          <cell r="AB4605" t="str">
            <v>Today we attend the customer site for complain dryer breakdown so we check and found that controller not working so we change control DMC 35 than start machine running ok..  board burnt so we replace with new one.</v>
          </cell>
        </row>
        <row r="4606">
          <cell r="A4606">
            <v>45806.432638888888</v>
          </cell>
          <cell r="B4606">
            <v>0</v>
          </cell>
          <cell r="F4606" t="str">
            <v>CC-01675768</v>
          </cell>
          <cell r="J4606" t="str">
            <v>Preservative Measures</v>
          </cell>
          <cell r="R4606" t="str">
            <v>BXFS037363</v>
          </cell>
          <cell r="AB4606" t="str">
            <v>Attend the site for commissioning so I checked and found the unit kept idle for the last 10 months so preservative measures were done. Visually inspected entire compressor unit for signs of rust, moisture accumulation, or structural issues.  Surface dirt, grease, and particulates removed using industrial-grade degreasers and lint-free cloths. Compressed air receiver drained of all residual condensate.  Moisture traps and filters cleaned and replaced where necessary.  Desiccant-type moisture absorbers placed inside air inlet chambers and piping to prevent internal humidity buildup. Engine oil and compressor oil topped up to maximum safe levels Internal moving parts coated with rust-preventive oil spray, including pistons, rotors, and valves.  External metallic parts treated with an anti-corrosive compound (zinc-rich primer + protective topcoat) in high-exposure areas.  Inspected rubber hoses, gaskets, and O-rings for brittleness or cracking.  Applied silicone-based conditioner to all seals and flexible connectors to maintain elasticity during storage.  Electrical connections tested, then safely disconnected to prevent current leakage or shorting during idle period.  Control panel sealed using waterproof industrial plastic wrap and labeled for recommissioning sequence. Air intake and outlet flanges capped with desiccant-sealed covers to block entry of dirt, insects, or moisture.  Complete unit covered using breathable industrial-grade canvas with UV and dust protection properties.  Attached clear “Preserved Equipment – Do Not Operate” tag with date and technician credentials. Also, change air filter, oil filter, air oil separator and oil.</v>
          </cell>
        </row>
        <row r="4607">
          <cell r="A4607">
            <v>45805.763194444444</v>
          </cell>
          <cell r="B4607">
            <v>2958</v>
          </cell>
          <cell r="F4607" t="str">
            <v>CC-01675471</v>
          </cell>
          <cell r="J4607" t="str">
            <v>Sales Call</v>
          </cell>
          <cell r="R4607" t="str">
            <v>BVFS049364</v>
          </cell>
          <cell r="AB4607" t="str">
            <v>Sales call carried out for HMR update</v>
          </cell>
        </row>
        <row r="4608">
          <cell r="A4608">
            <v>45805.759722222225</v>
          </cell>
          <cell r="B4608">
            <v>6884</v>
          </cell>
          <cell r="F4608" t="str">
            <v>CC-01675467</v>
          </cell>
          <cell r="J4608" t="str">
            <v>Sales Call</v>
          </cell>
          <cell r="R4608" t="str">
            <v>BVFS049358</v>
          </cell>
          <cell r="AB4608" t="str">
            <v>Sales call carried out for HMR update</v>
          </cell>
        </row>
        <row r="4609">
          <cell r="A4609">
            <v>45805.756944444445</v>
          </cell>
          <cell r="B4609">
            <v>1757</v>
          </cell>
          <cell r="F4609" t="str">
            <v>CC-01675466</v>
          </cell>
          <cell r="J4609" t="str">
            <v>Sales Call</v>
          </cell>
          <cell r="R4609" t="str">
            <v>BVFC377422</v>
          </cell>
          <cell r="AB4609" t="str">
            <v>Sales call carried out for HMR update</v>
          </cell>
        </row>
        <row r="4610">
          <cell r="A4610">
            <v>45805.75277777778</v>
          </cell>
          <cell r="B4610">
            <v>3577</v>
          </cell>
          <cell r="F4610" t="str">
            <v>CC-01675459</v>
          </cell>
          <cell r="J4610" t="str">
            <v>Sales Call</v>
          </cell>
          <cell r="R4610" t="str">
            <v>BVEC376827</v>
          </cell>
          <cell r="AB4610" t="str">
            <v>Sales call carried out for HMR update</v>
          </cell>
        </row>
        <row r="4611">
          <cell r="A4611">
            <v>45805.75</v>
          </cell>
          <cell r="B4611">
            <v>8215</v>
          </cell>
          <cell r="F4611" t="str">
            <v>CC-01675452</v>
          </cell>
          <cell r="J4611" t="str">
            <v>Sales Call</v>
          </cell>
          <cell r="R4611" t="str">
            <v>BVEC376770</v>
          </cell>
          <cell r="AB4611" t="str">
            <v>Sales call carried out for HMR update</v>
          </cell>
        </row>
        <row r="4612">
          <cell r="A4612">
            <v>45805.746527777781</v>
          </cell>
          <cell r="B4612">
            <v>6916</v>
          </cell>
          <cell r="F4612" t="str">
            <v>CC-01675440</v>
          </cell>
          <cell r="J4612" t="str">
            <v>Sales Call</v>
          </cell>
          <cell r="R4612" t="str">
            <v>BVEC376812</v>
          </cell>
          <cell r="AB4612" t="str">
            <v>Sales call carried out for HMR update</v>
          </cell>
        </row>
        <row r="4613">
          <cell r="A4613">
            <v>45805.743055555555</v>
          </cell>
          <cell r="B4613">
            <v>3528</v>
          </cell>
          <cell r="F4613" t="str">
            <v>CC-01675432</v>
          </cell>
          <cell r="J4613" t="str">
            <v>Sales Call</v>
          </cell>
          <cell r="R4613" t="str">
            <v>BVDC376415</v>
          </cell>
          <cell r="AB4613" t="str">
            <v>Sales call carried out for HMR update</v>
          </cell>
        </row>
        <row r="4614">
          <cell r="A4614">
            <v>45805.739583333336</v>
          </cell>
          <cell r="B4614">
            <v>5081</v>
          </cell>
          <cell r="F4614" t="str">
            <v>CC-01675425</v>
          </cell>
          <cell r="J4614" t="str">
            <v>Sales Call</v>
          </cell>
          <cell r="R4614" t="str">
            <v>BUHC373622</v>
          </cell>
          <cell r="AB4614" t="str">
            <v>Sales call carried out for HMR update</v>
          </cell>
        </row>
        <row r="4615">
          <cell r="A4615">
            <v>45805.68472222222</v>
          </cell>
          <cell r="B4615">
            <v>4553</v>
          </cell>
          <cell r="F4615" t="str">
            <v>CC-01675245</v>
          </cell>
          <cell r="J4615" t="str">
            <v>Sales Call</v>
          </cell>
          <cell r="R4615" t="str">
            <v>BUGS047120</v>
          </cell>
          <cell r="AB4615" t="str">
            <v>Sales call carried out for HMR update</v>
          </cell>
        </row>
        <row r="4616">
          <cell r="A4616">
            <v>45805.677083333336</v>
          </cell>
          <cell r="B4616">
            <v>8296</v>
          </cell>
          <cell r="F4616" t="str">
            <v>CC-01675227</v>
          </cell>
          <cell r="J4616" t="str">
            <v>Sales Call</v>
          </cell>
          <cell r="R4616" t="str">
            <v>BTEC378588</v>
          </cell>
          <cell r="AB4616" t="str">
            <v>Sales call carried out for HMR update</v>
          </cell>
        </row>
        <row r="4617">
          <cell r="A4617">
            <v>45805.673611111109</v>
          </cell>
          <cell r="B4617">
            <v>26850</v>
          </cell>
          <cell r="F4617" t="str">
            <v>CC-01675216</v>
          </cell>
          <cell r="J4617" t="str">
            <v>Sales Call</v>
          </cell>
          <cell r="R4617" t="str">
            <v>BSKS036365</v>
          </cell>
          <cell r="AB4617" t="str">
            <v>Sales call carried out for HMR update</v>
          </cell>
        </row>
        <row r="4618">
          <cell r="A4618">
            <v>45805.670138888891</v>
          </cell>
          <cell r="B4618">
            <v>7376</v>
          </cell>
          <cell r="F4618" t="str">
            <v>CC-01675204</v>
          </cell>
          <cell r="J4618" t="str">
            <v>Sales Call</v>
          </cell>
          <cell r="R4618" t="str">
            <v>BSKS036261</v>
          </cell>
          <cell r="AB4618" t="str">
            <v>Sales call carried out for HMR update</v>
          </cell>
        </row>
        <row r="4619">
          <cell r="A4619">
            <v>45805.667361111111</v>
          </cell>
          <cell r="B4619">
            <v>19932</v>
          </cell>
          <cell r="F4619" t="str">
            <v>CC-01675193</v>
          </cell>
          <cell r="J4619" t="str">
            <v>Sales Call</v>
          </cell>
          <cell r="R4619" t="str">
            <v>BSGC376577</v>
          </cell>
          <cell r="AB4619" t="str">
            <v>Sales call carried out for HMR update</v>
          </cell>
        </row>
        <row r="4620">
          <cell r="A4620">
            <v>45805.663888888892</v>
          </cell>
          <cell r="B4620">
            <v>13410</v>
          </cell>
          <cell r="F4620" t="str">
            <v>CC-01675182</v>
          </cell>
          <cell r="J4620" t="str">
            <v>Sales Call</v>
          </cell>
          <cell r="R4620" t="str">
            <v>BQLC370193</v>
          </cell>
          <cell r="AB4620" t="str">
            <v>Sales call carried out for HMR update</v>
          </cell>
        </row>
        <row r="4621">
          <cell r="A4621">
            <v>45805.655555555553</v>
          </cell>
          <cell r="B4621">
            <v>21057</v>
          </cell>
          <cell r="F4621" t="str">
            <v>CC-01675161</v>
          </cell>
          <cell r="J4621" t="str">
            <v>Sales Call</v>
          </cell>
          <cell r="R4621" t="str">
            <v>BQGS031413</v>
          </cell>
          <cell r="AB4621" t="str">
            <v>Sales call carried out for HMR update</v>
          </cell>
        </row>
        <row r="4622">
          <cell r="A4622">
            <v>45805.649305555555</v>
          </cell>
          <cell r="B4622">
            <v>10587</v>
          </cell>
          <cell r="F4622" t="str">
            <v>CC-01675142</v>
          </cell>
          <cell r="J4622" t="str">
            <v>Sales Call</v>
          </cell>
          <cell r="R4622" t="str">
            <v>BQAC373733</v>
          </cell>
          <cell r="AB4622" t="str">
            <v>Sales call carried out for HMR update</v>
          </cell>
        </row>
        <row r="4623">
          <cell r="A4623">
            <v>45805.645833333336</v>
          </cell>
          <cell r="B4623">
            <v>49531</v>
          </cell>
          <cell r="F4623" t="str">
            <v>CC-01675125</v>
          </cell>
          <cell r="J4623" t="str">
            <v>Sales Call</v>
          </cell>
          <cell r="R4623" t="str">
            <v>BPAS030126</v>
          </cell>
          <cell r="AB4623" t="str">
            <v>Sales call carried out for HMR update</v>
          </cell>
        </row>
        <row r="4624">
          <cell r="A4624">
            <v>45805.609027777777</v>
          </cell>
          <cell r="B4624">
            <v>2755</v>
          </cell>
          <cell r="F4624" t="str">
            <v>CC-01675013</v>
          </cell>
          <cell r="J4624" t="str">
            <v>Sales Call</v>
          </cell>
          <cell r="R4624" t="str">
            <v>BVCS038776</v>
          </cell>
          <cell r="AB4624" t="str">
            <v>Sales call carried out for HMR update</v>
          </cell>
        </row>
        <row r="4625">
          <cell r="A4625">
            <v>45805.605555555558</v>
          </cell>
          <cell r="B4625">
            <v>6208</v>
          </cell>
          <cell r="F4625" t="str">
            <v>CC-01674999</v>
          </cell>
          <cell r="J4625" t="str">
            <v>Sales Call</v>
          </cell>
          <cell r="R4625" t="str">
            <v>BVCC376206</v>
          </cell>
          <cell r="AB4625" t="str">
            <v>Sales call carried out for HMR update</v>
          </cell>
        </row>
        <row r="4626">
          <cell r="A4626">
            <v>45805.602083333331</v>
          </cell>
          <cell r="B4626">
            <v>11680</v>
          </cell>
          <cell r="F4626" t="str">
            <v>CC-01674990</v>
          </cell>
          <cell r="J4626" t="str">
            <v>Sales Call</v>
          </cell>
          <cell r="R4626" t="str">
            <v>BVBS048555</v>
          </cell>
          <cell r="AB4626" t="str">
            <v>Sales call carried out for HMR update</v>
          </cell>
        </row>
        <row r="4627">
          <cell r="A4627">
            <v>45805.597222222219</v>
          </cell>
          <cell r="B4627">
            <v>4851</v>
          </cell>
          <cell r="F4627" t="str">
            <v>CC-01674983</v>
          </cell>
          <cell r="J4627" t="str">
            <v>Sales Call</v>
          </cell>
          <cell r="R4627" t="str">
            <v>BVBC375436</v>
          </cell>
          <cell r="AB4627" t="str">
            <v>Sales call carried out for HMR update</v>
          </cell>
        </row>
        <row r="4628">
          <cell r="A4628">
            <v>45805.59375</v>
          </cell>
          <cell r="B4628">
            <v>6250</v>
          </cell>
          <cell r="F4628" t="str">
            <v>CC-01674979</v>
          </cell>
          <cell r="J4628" t="str">
            <v>Sales Call</v>
          </cell>
          <cell r="R4628" t="str">
            <v>BVAC375345</v>
          </cell>
          <cell r="AB4628" t="str">
            <v>Sales call carried out for HMR update</v>
          </cell>
        </row>
        <row r="4629">
          <cell r="A4629">
            <v>45805.590277777781</v>
          </cell>
          <cell r="B4629">
            <v>4012</v>
          </cell>
          <cell r="F4629" t="str">
            <v>CC-01674967</v>
          </cell>
          <cell r="J4629" t="str">
            <v>Sales Call</v>
          </cell>
          <cell r="R4629" t="str">
            <v>BVAC375308</v>
          </cell>
          <cell r="AB4629" t="str">
            <v>Sales call carried out for HMR update</v>
          </cell>
        </row>
        <row r="4630">
          <cell r="A4630">
            <v>45805.586805555555</v>
          </cell>
          <cell r="B4630">
            <v>3471</v>
          </cell>
          <cell r="F4630" t="str">
            <v>CC-01674954</v>
          </cell>
          <cell r="J4630" t="str">
            <v>Sales Call</v>
          </cell>
          <cell r="R4630" t="str">
            <v>BVAC375102</v>
          </cell>
          <cell r="AB4630" t="str">
            <v>Sales call carried out for HMR update</v>
          </cell>
        </row>
        <row r="4631">
          <cell r="A4631">
            <v>45805.584027777775</v>
          </cell>
          <cell r="B4631">
            <v>10120</v>
          </cell>
          <cell r="F4631" t="str">
            <v>CC-01674937</v>
          </cell>
          <cell r="J4631" t="str">
            <v>Sales Call</v>
          </cell>
          <cell r="R4631" t="str">
            <v>BULC371071</v>
          </cell>
          <cell r="AB4631" t="str">
            <v>Sales call carried out for HMR update</v>
          </cell>
        </row>
        <row r="4632">
          <cell r="A4632">
            <v>45805.579861111109</v>
          </cell>
          <cell r="B4632">
            <v>0</v>
          </cell>
          <cell r="F4632" t="str">
            <v>CC-01674925</v>
          </cell>
          <cell r="J4632" t="str">
            <v>General Service</v>
          </cell>
          <cell r="R4632" t="str">
            <v>CXBE711367</v>
          </cell>
          <cell r="AB4632" t="str">
            <v>We visited site check and found unit running well but service due required parts for service Air filter, Oil and NRV KIT.</v>
          </cell>
        </row>
        <row r="4633">
          <cell r="A4633">
            <v>45805.57916666667</v>
          </cell>
          <cell r="B4633">
            <v>7202</v>
          </cell>
          <cell r="F4633" t="str">
            <v>CC-01674921</v>
          </cell>
          <cell r="J4633" t="str">
            <v>Sales Call</v>
          </cell>
          <cell r="R4633" t="str">
            <v>BULC371019</v>
          </cell>
          <cell r="AB4633" t="str">
            <v>Sales call carried out for HMR update</v>
          </cell>
        </row>
        <row r="4634">
          <cell r="A4634">
            <v>45805.575694444444</v>
          </cell>
          <cell r="B4634">
            <v>3436</v>
          </cell>
          <cell r="F4634" t="str">
            <v>CC-01674917</v>
          </cell>
          <cell r="J4634" t="str">
            <v>Sales Call</v>
          </cell>
          <cell r="R4634" t="str">
            <v>BULC370960</v>
          </cell>
          <cell r="AB4634" t="str">
            <v>Sales call carried out for HMR update</v>
          </cell>
        </row>
        <row r="4635">
          <cell r="A4635">
            <v>45805.566666666666</v>
          </cell>
          <cell r="B4635">
            <v>3278</v>
          </cell>
          <cell r="F4635" t="str">
            <v>CC-01674897</v>
          </cell>
          <cell r="J4635" t="str">
            <v>Sales Call</v>
          </cell>
          <cell r="R4635" t="str">
            <v>BUKC370657</v>
          </cell>
          <cell r="AB4635" t="str">
            <v>Sales call carried out for HMR update</v>
          </cell>
        </row>
        <row r="4636">
          <cell r="A4636">
            <v>45805.560416666667</v>
          </cell>
          <cell r="B4636">
            <v>4994</v>
          </cell>
          <cell r="F4636" t="str">
            <v>CC-01674882</v>
          </cell>
          <cell r="J4636" t="str">
            <v>Sales Call</v>
          </cell>
          <cell r="R4636" t="str">
            <v>BUKC370656</v>
          </cell>
          <cell r="AB4636" t="str">
            <v>Sales call carried out for HMR update</v>
          </cell>
        </row>
        <row r="4637">
          <cell r="A4637">
            <v>45805.559027777781</v>
          </cell>
          <cell r="B4637">
            <v>5571</v>
          </cell>
          <cell r="F4637" t="str">
            <v>CC-01674878</v>
          </cell>
          <cell r="J4637" t="str">
            <v>Schedule Service</v>
          </cell>
          <cell r="R4637" t="str">
            <v>BUEC372458</v>
          </cell>
          <cell r="AB4637" t="str">
            <v>Attend the site for scheduled service so change air filter, oil filter, air oil separator, motor greasing, all valve kit and ELGI XD oil. Then start the unit found running ok.</v>
          </cell>
        </row>
        <row r="4638">
          <cell r="A4638">
            <v>45805.554166666669</v>
          </cell>
          <cell r="B4638">
            <v>3375</v>
          </cell>
          <cell r="F4638" t="str">
            <v>CC-01674864</v>
          </cell>
          <cell r="J4638" t="str">
            <v>Sales Call</v>
          </cell>
          <cell r="R4638" t="str">
            <v>BUJS032230</v>
          </cell>
          <cell r="AB4638" t="str">
            <v>Sales call carried out for HMR update</v>
          </cell>
        </row>
        <row r="4639">
          <cell r="A4639">
            <v>45805.550694444442</v>
          </cell>
          <cell r="B4639">
            <v>5029</v>
          </cell>
          <cell r="F4639" t="str">
            <v>CC-01674854</v>
          </cell>
          <cell r="J4639" t="str">
            <v>Sales Call</v>
          </cell>
          <cell r="R4639" t="str">
            <v>BUJC370090</v>
          </cell>
          <cell r="AB4639" t="str">
            <v>Sales call carried out for HMR update</v>
          </cell>
        </row>
        <row r="4640">
          <cell r="A4640">
            <v>45805.530555555553</v>
          </cell>
          <cell r="B4640">
            <v>3745</v>
          </cell>
          <cell r="F4640" t="str">
            <v>CC-01674773</v>
          </cell>
          <cell r="J4640" t="str">
            <v>Sales Call</v>
          </cell>
          <cell r="R4640" t="str">
            <v>BUJC370052</v>
          </cell>
          <cell r="AB4640" t="str">
            <v>Sales call carried out for HMR update</v>
          </cell>
        </row>
        <row r="4641">
          <cell r="A4641">
            <v>45805.520833333336</v>
          </cell>
          <cell r="B4641">
            <v>2522</v>
          </cell>
          <cell r="F4641" t="str">
            <v>CC-01674741</v>
          </cell>
          <cell r="J4641" t="str">
            <v>Sales Call</v>
          </cell>
          <cell r="R4641" t="str">
            <v>BUIS036662</v>
          </cell>
          <cell r="AB4641" t="str">
            <v>Sales call carried out for HMR update</v>
          </cell>
        </row>
        <row r="4642">
          <cell r="A4642">
            <v>45805.517361111109</v>
          </cell>
          <cell r="B4642">
            <v>12284</v>
          </cell>
          <cell r="F4642" t="str">
            <v>CC-01674729</v>
          </cell>
          <cell r="J4642" t="str">
            <v>Sales Call</v>
          </cell>
          <cell r="R4642" t="str">
            <v>BUIS036401</v>
          </cell>
          <cell r="AB4642" t="str">
            <v>Sales call carried out for HMR update</v>
          </cell>
        </row>
        <row r="4643">
          <cell r="A4643">
            <v>45805.513888888891</v>
          </cell>
          <cell r="B4643">
            <v>5335</v>
          </cell>
          <cell r="F4643" t="str">
            <v>CC-01674711</v>
          </cell>
          <cell r="J4643" t="str">
            <v>Sales Call</v>
          </cell>
          <cell r="R4643" t="str">
            <v>BUIC373911</v>
          </cell>
          <cell r="AB4643" t="str">
            <v>Sales call carried out for HMR update</v>
          </cell>
        </row>
        <row r="4644">
          <cell r="A4644">
            <v>45805.510416666664</v>
          </cell>
          <cell r="B4644">
            <v>4481</v>
          </cell>
          <cell r="F4644" t="str">
            <v>CC-01674700</v>
          </cell>
          <cell r="J4644" t="str">
            <v>Sales Call</v>
          </cell>
          <cell r="R4644" t="str">
            <v>BUHS047551</v>
          </cell>
          <cell r="AB4644" t="str">
            <v>Sales call carried out for HMR update</v>
          </cell>
        </row>
        <row r="4645">
          <cell r="A4645">
            <v>45805.506944444445</v>
          </cell>
          <cell r="B4645">
            <v>8929</v>
          </cell>
          <cell r="F4645" t="str">
            <v>CC-01674685</v>
          </cell>
          <cell r="J4645" t="str">
            <v>Sales Call</v>
          </cell>
          <cell r="R4645" t="str">
            <v>BUGS047201</v>
          </cell>
          <cell r="AB4645" t="str">
            <v>Sales call carried out for HMR update</v>
          </cell>
        </row>
        <row r="4646">
          <cell r="A4646">
            <v>45805.504166666666</v>
          </cell>
          <cell r="B4646">
            <v>7259</v>
          </cell>
          <cell r="F4646" t="str">
            <v>CC-01674675</v>
          </cell>
          <cell r="J4646" t="str">
            <v>Sales Call</v>
          </cell>
          <cell r="R4646" t="str">
            <v>BUGC373215</v>
          </cell>
          <cell r="AB4646" t="str">
            <v>Sales call carried out for HMR update</v>
          </cell>
        </row>
        <row r="4647">
          <cell r="A4647">
            <v>45805.500694444447</v>
          </cell>
          <cell r="B4647">
            <v>4050</v>
          </cell>
          <cell r="F4647" t="str">
            <v>CC-01674669</v>
          </cell>
          <cell r="J4647" t="str">
            <v>Sales Call</v>
          </cell>
          <cell r="R4647" t="str">
            <v>BUGC373213</v>
          </cell>
          <cell r="AB4647" t="str">
            <v>Sales call carried out for HMR update</v>
          </cell>
        </row>
        <row r="4648">
          <cell r="A4648">
            <v>45805.49722222222</v>
          </cell>
          <cell r="B4648">
            <v>11099</v>
          </cell>
          <cell r="F4648" t="str">
            <v>CC-01674654</v>
          </cell>
          <cell r="J4648" t="str">
            <v>Sales Call</v>
          </cell>
          <cell r="R4648" t="str">
            <v>BUFS046910</v>
          </cell>
          <cell r="AB4648" t="str">
            <v>Sales call carried out for HMR update</v>
          </cell>
        </row>
        <row r="4649">
          <cell r="A4649">
            <v>45805.493750000001</v>
          </cell>
          <cell r="B4649">
            <v>2860</v>
          </cell>
          <cell r="F4649" t="str">
            <v>CC-01674647</v>
          </cell>
          <cell r="J4649" t="str">
            <v>Sales Call</v>
          </cell>
          <cell r="R4649" t="str">
            <v>BUFC372970</v>
          </cell>
          <cell r="AB4649" t="str">
            <v>Sales call carried out for HMR update</v>
          </cell>
        </row>
        <row r="4650">
          <cell r="A4650">
            <v>45805.473761574103</v>
          </cell>
          <cell r="B4650">
            <v>60</v>
          </cell>
          <cell r="F4650" t="str">
            <v>CC-01674584</v>
          </cell>
          <cell r="J4650" t="str">
            <v>Complaint - Breakdown</v>
          </cell>
          <cell r="R4650" t="str">
            <v>CWKE693252</v>
          </cell>
          <cell r="AB4650" t="str">
            <v>We submitted parts quotation to customer, but as per customer they will take time to approve quotation. So, after approval we log new call for the same</v>
          </cell>
        </row>
        <row r="4651">
          <cell r="A4651">
            <v>45805.458333333336</v>
          </cell>
          <cell r="B4651">
            <v>3575</v>
          </cell>
          <cell r="F4651" t="str">
            <v>CC-01674554</v>
          </cell>
          <cell r="J4651" t="str">
            <v>Complaint - Running With Problem</v>
          </cell>
          <cell r="R4651" t="str">
            <v>BWHD164004</v>
          </cell>
          <cell r="AB4651" t="str">
            <v>Upon arrival, performed a thorough inspection of the compressor unit. Identified oil leakage originating from the OSV (Oil Stop Valve) area. Opened and disassembled the OSV for closer examination. Found the OSV gasket damaged, causing the oil leakage. Removed the damaged gasket. Installed a new OSV gasket. Reassembled and securely refitted the OSV. Started the unit and observed its performance under operational conditions. No further oil leakage observed. Compressor running smoothly and within normal parameters. .....Complain category changed accordingly Customer Name - Ajay Kumar Mahto Contact No. 6204702963 &amp; 9939346438. CCS team we have mention the number air report also, pls. check the same &amp; as per your asked clarification you have not mention which number you have to discussed.</v>
          </cell>
        </row>
        <row r="4652">
          <cell r="A4652">
            <v>45805.436111111114</v>
          </cell>
          <cell r="B4652">
            <v>1</v>
          </cell>
          <cell r="F4652" t="str">
            <v>CC-01674503</v>
          </cell>
          <cell r="J4652" t="str">
            <v>Commissioning</v>
          </cell>
          <cell r="R4652" t="str">
            <v>BYAS044775</v>
          </cell>
          <cell r="AB4652" t="str">
            <v>Commissioning done on dated 28-05-2025,,,Comm date-28-05-2025</v>
          </cell>
        </row>
        <row r="4653">
          <cell r="A4653">
            <v>45804.775694444441</v>
          </cell>
          <cell r="B4653">
            <v>4136</v>
          </cell>
          <cell r="F4653" t="str">
            <v>CC-01674188</v>
          </cell>
          <cell r="J4653" t="str">
            <v>Sales Call</v>
          </cell>
          <cell r="R4653" t="str">
            <v>BUFC372967</v>
          </cell>
          <cell r="AB4653" t="str">
            <v>Sales call carried out for HMR update</v>
          </cell>
        </row>
        <row r="4654">
          <cell r="A4654">
            <v>45804.772222222222</v>
          </cell>
          <cell r="B4654">
            <v>1335</v>
          </cell>
          <cell r="F4654" t="str">
            <v>CC-01674185</v>
          </cell>
          <cell r="J4654" t="str">
            <v>Sales Call</v>
          </cell>
          <cell r="R4654" t="str">
            <v>BUFC372953</v>
          </cell>
          <cell r="AB4654" t="str">
            <v>Sales call carried out for HMR update</v>
          </cell>
        </row>
        <row r="4655">
          <cell r="A4655">
            <v>45804.768750000003</v>
          </cell>
          <cell r="B4655">
            <v>1546</v>
          </cell>
          <cell r="F4655" t="str">
            <v>CC-01674182</v>
          </cell>
          <cell r="J4655" t="str">
            <v>Sales Call</v>
          </cell>
          <cell r="R4655" t="str">
            <v>BUFC372853</v>
          </cell>
          <cell r="AB4655" t="str">
            <v>Sales call carried out for HMR update</v>
          </cell>
        </row>
        <row r="4656">
          <cell r="A4656">
            <v>45804.765277777777</v>
          </cell>
          <cell r="B4656">
            <v>2775</v>
          </cell>
          <cell r="F4656" t="str">
            <v>CC-01674181</v>
          </cell>
          <cell r="J4656" t="str">
            <v>Sales Call</v>
          </cell>
          <cell r="R4656" t="str">
            <v>BUFC372833</v>
          </cell>
          <cell r="AB4656" t="str">
            <v>Sales call carried out for HMR update</v>
          </cell>
        </row>
        <row r="4657">
          <cell r="A4657">
            <v>45804.759027777778</v>
          </cell>
          <cell r="B4657">
            <v>5318</v>
          </cell>
          <cell r="F4657" t="str">
            <v>CC-01674174</v>
          </cell>
          <cell r="J4657" t="str">
            <v>Sales Call</v>
          </cell>
          <cell r="R4657" t="str">
            <v>BUES035210</v>
          </cell>
          <cell r="AB4657" t="str">
            <v>Sales call carried out for HMR update</v>
          </cell>
        </row>
        <row r="4658">
          <cell r="A4658">
            <v>45804.754861111112</v>
          </cell>
          <cell r="B4658">
            <v>15823</v>
          </cell>
          <cell r="F4658" t="str">
            <v>CC-01674170</v>
          </cell>
          <cell r="J4658" t="str">
            <v>Sales Call</v>
          </cell>
          <cell r="R4658" t="str">
            <v>BUDS046275</v>
          </cell>
          <cell r="AB4658" t="str">
            <v>Sales call carried out for HMR update</v>
          </cell>
        </row>
        <row r="4659">
          <cell r="A4659">
            <v>45804.750694444447</v>
          </cell>
          <cell r="B4659">
            <v>4055</v>
          </cell>
          <cell r="F4659" t="str">
            <v>CC-01674167</v>
          </cell>
          <cell r="J4659" t="str">
            <v>Sales Call</v>
          </cell>
          <cell r="R4659" t="str">
            <v>BUDS034771</v>
          </cell>
          <cell r="AB4659" t="str">
            <v>Sales call carried out for HMR update</v>
          </cell>
        </row>
        <row r="4660">
          <cell r="A4660">
            <v>45804.745833333334</v>
          </cell>
          <cell r="B4660">
            <v>9050</v>
          </cell>
          <cell r="F4660" t="str">
            <v>CC-01674147</v>
          </cell>
          <cell r="J4660" t="str">
            <v>Sales Call</v>
          </cell>
          <cell r="R4660" t="str">
            <v>BUDS034763</v>
          </cell>
          <cell r="AB4660" t="str">
            <v>Sales call carried out for HMR update</v>
          </cell>
        </row>
        <row r="4661">
          <cell r="A4661">
            <v>45804.743055555555</v>
          </cell>
          <cell r="B4661">
            <v>27115</v>
          </cell>
          <cell r="F4661" t="str">
            <v>CC-01674140</v>
          </cell>
          <cell r="J4661" t="str">
            <v>Sales Call</v>
          </cell>
          <cell r="R4661" t="str">
            <v>BUDC372326</v>
          </cell>
          <cell r="AB4661" t="str">
            <v>Sales call carried out for HMR update</v>
          </cell>
        </row>
        <row r="4662">
          <cell r="A4662">
            <v>45804.647916666669</v>
          </cell>
          <cell r="B4662">
            <v>29453</v>
          </cell>
          <cell r="F4662" t="str">
            <v>CC-01673928</v>
          </cell>
          <cell r="J4662" t="str">
            <v>Sales Call</v>
          </cell>
          <cell r="R4662" t="str">
            <v>BSIC376940</v>
          </cell>
          <cell r="AB4662" t="str">
            <v>Sales call carried out for HMR update</v>
          </cell>
        </row>
        <row r="4663">
          <cell r="A4663">
            <v>45804.644444444442</v>
          </cell>
          <cell r="B4663">
            <v>18484</v>
          </cell>
          <cell r="F4663" t="str">
            <v>CC-01673916</v>
          </cell>
          <cell r="J4663" t="str">
            <v>Sales Call</v>
          </cell>
          <cell r="R4663" t="str">
            <v>BSAS036958</v>
          </cell>
          <cell r="AB4663" t="str">
            <v>Sales call carried out for HMR update</v>
          </cell>
        </row>
        <row r="4664">
          <cell r="A4664">
            <v>45804.640972222223</v>
          </cell>
          <cell r="B4664">
            <v>8557</v>
          </cell>
          <cell r="F4664" t="str">
            <v>CC-01673907</v>
          </cell>
          <cell r="J4664" t="str">
            <v>Sales Call</v>
          </cell>
          <cell r="R4664" t="str">
            <v>BRHC374105</v>
          </cell>
          <cell r="AB4664" t="str">
            <v>Sales call carried out for HMR update</v>
          </cell>
        </row>
        <row r="4665">
          <cell r="A4665">
            <v>45804.638194444444</v>
          </cell>
          <cell r="B4665">
            <v>38452</v>
          </cell>
          <cell r="F4665" t="str">
            <v>CC-01673895</v>
          </cell>
          <cell r="J4665" t="str">
            <v>Sales Call</v>
          </cell>
          <cell r="R4665" t="str">
            <v>BRFC373676</v>
          </cell>
          <cell r="AB4665" t="str">
            <v>Sales call carried out for HMR update</v>
          </cell>
        </row>
        <row r="4666">
          <cell r="A4666">
            <v>45804.634722222225</v>
          </cell>
          <cell r="B4666">
            <v>32193</v>
          </cell>
          <cell r="F4666" t="str">
            <v>CC-01673888</v>
          </cell>
          <cell r="J4666" t="str">
            <v>Sales Call</v>
          </cell>
          <cell r="R4666" t="str">
            <v>BRAS033261</v>
          </cell>
          <cell r="AB4666" t="str">
            <v>Sales call carried out for HMR update</v>
          </cell>
        </row>
        <row r="4667">
          <cell r="A4667">
            <v>45804.631944444445</v>
          </cell>
          <cell r="B4667">
            <v>8652</v>
          </cell>
          <cell r="F4667" t="str">
            <v>CC-01673879</v>
          </cell>
          <cell r="J4667" t="str">
            <v>Sales Call</v>
          </cell>
          <cell r="R4667" t="str">
            <v>BRAF110427</v>
          </cell>
          <cell r="AB4667" t="str">
            <v>Sales call carried out for HMR update</v>
          </cell>
        </row>
        <row r="4668">
          <cell r="A4668">
            <v>45804.629166666666</v>
          </cell>
          <cell r="B4668">
            <v>30044</v>
          </cell>
          <cell r="F4668" t="str">
            <v>CC-01673873</v>
          </cell>
          <cell r="J4668" t="str">
            <v>Sales Call</v>
          </cell>
          <cell r="R4668" t="str">
            <v>BQES030978</v>
          </cell>
          <cell r="AB4668" t="str">
            <v>Sales call carried out for HMR update</v>
          </cell>
        </row>
        <row r="4669">
          <cell r="A4669">
            <v>45804.626388888886</v>
          </cell>
          <cell r="B4669">
            <v>7330</v>
          </cell>
          <cell r="F4669" t="str">
            <v>CC-01673867</v>
          </cell>
          <cell r="J4669" t="str">
            <v>Sales Call</v>
          </cell>
          <cell r="R4669" t="str">
            <v>BPGC370231</v>
          </cell>
          <cell r="AB4669" t="str">
            <v>Sales call carried out for HMR update</v>
          </cell>
        </row>
        <row r="4670">
          <cell r="A4670">
            <v>45804.62222222222</v>
          </cell>
          <cell r="B4670">
            <v>34827</v>
          </cell>
          <cell r="F4670" t="str">
            <v>CC-01673853</v>
          </cell>
          <cell r="J4670" t="str">
            <v>Sales Call</v>
          </cell>
          <cell r="R4670" t="str">
            <v>BMJS040004</v>
          </cell>
          <cell r="AB4670" t="str">
            <v>Sales call carried out for HMR update</v>
          </cell>
        </row>
        <row r="4671">
          <cell r="A4671">
            <v>45804.618750000001</v>
          </cell>
          <cell r="B4671">
            <v>60596</v>
          </cell>
          <cell r="F4671" t="str">
            <v>CC-01673836</v>
          </cell>
          <cell r="J4671" t="str">
            <v>Sales Call</v>
          </cell>
          <cell r="R4671" t="str">
            <v>BLGS040605</v>
          </cell>
          <cell r="AB4671" t="str">
            <v>Sales call carried out for HMR update</v>
          </cell>
        </row>
        <row r="4672">
          <cell r="A4672">
            <v>45804.581250000003</v>
          </cell>
          <cell r="B4672">
            <v>1566</v>
          </cell>
          <cell r="F4672" t="str">
            <v>CC-01673747</v>
          </cell>
          <cell r="J4672" t="str">
            <v>General Service</v>
          </cell>
          <cell r="R4672" t="str">
            <v>BVES049148</v>
          </cell>
          <cell r="AB4672" t="str">
            <v>We visited site check and found service due</v>
          </cell>
        </row>
        <row r="4673">
          <cell r="A4673">
            <v>45804.45416666667</v>
          </cell>
          <cell r="B4673">
            <v>1</v>
          </cell>
          <cell r="F4673" t="str">
            <v>CC-01673364</v>
          </cell>
          <cell r="J4673" t="str">
            <v>Commissioning</v>
          </cell>
          <cell r="R4673" t="str">
            <v>BYJS038729</v>
          </cell>
          <cell r="AB4673" t="str">
            <v>Commissioning done on dated 27-05-2025....Comm date-28-05-2025</v>
          </cell>
        </row>
        <row r="4674">
          <cell r="A4674">
            <v>45803.740972222222</v>
          </cell>
          <cell r="B4674">
            <v>2515</v>
          </cell>
          <cell r="F4674" t="str">
            <v>CC-01672901</v>
          </cell>
          <cell r="J4674" t="str">
            <v>Complaint - Running With Problem</v>
          </cell>
          <cell r="R4674" t="str">
            <v>BWGD163984</v>
          </cell>
          <cell r="AB4674" t="str">
            <v>Attend the site for High drilling Rpm so following Job are done check compressor in idail rpm 1550 so high and arv ki molfctioning so open the actuator ki engine side clean and rifited same and clean arv kit fitted sam set the idail rpm 1350 than check on drilling machine running 1600 rpm at 15.5 kg unit running good condition at present no air leakeag no oil leakage unit running satisfaction</v>
          </cell>
        </row>
        <row r="4675">
          <cell r="A4675">
            <v>45803.675000000003</v>
          </cell>
          <cell r="B4675">
            <v>2116</v>
          </cell>
          <cell r="F4675" t="str">
            <v>CC-01672679</v>
          </cell>
          <cell r="J4675" t="str">
            <v>Complaint - Running With Problem</v>
          </cell>
          <cell r="R4675" t="str">
            <v>BXDC373881</v>
          </cell>
          <cell r="AB4675" t="str">
            <v>Attend the site for complaints of oil leakage. So, check and find oil leakage from the air oil separator bottom area. So, change with the new one under FOC basis, also change the oil 5 liters and air filter. Then start the unit found running ok. Old AOS Batch No. 246419 &amp; New AOS Batch No. 247121.</v>
          </cell>
        </row>
        <row r="4676">
          <cell r="A4676">
            <v>45803.650694444441</v>
          </cell>
          <cell r="B4676">
            <v>1</v>
          </cell>
          <cell r="F4676" t="str">
            <v>CC-01672597</v>
          </cell>
          <cell r="J4676" t="str">
            <v>Commissioning</v>
          </cell>
          <cell r="R4676" t="str">
            <v>BXAC372926</v>
          </cell>
          <cell r="AB4676" t="str">
            <v>Commissioning done on dated 26-05-2025...Comm date-26-05-2025</v>
          </cell>
        </row>
        <row r="4677">
          <cell r="A4677">
            <v>45803.643750000003</v>
          </cell>
          <cell r="B4677">
            <v>0</v>
          </cell>
          <cell r="F4677" t="str">
            <v>CC-01672569</v>
          </cell>
          <cell r="J4677" t="str">
            <v>Preservative Measures</v>
          </cell>
          <cell r="R4677" t="str">
            <v>BXAC372926</v>
          </cell>
          <cell r="AB4677" t="str">
            <v>Attend the site for commissioning so check and found EN11 Air Drier is more then 1 year old and need preservative measures process. To carry out routine preservative maintenance on the EN11-9.5 unit to ensure optimal operational efficiency, mitigate risk of corrosion, and extend service life during idle or storage periods.Conducted a thorough inspection of external and internal components for signs of wear, rust, or contamination. No structural damage observed. Slight surface oxidation cleaned. Desiccant material checked and replaced as per schedule.Condensate drain valves tested and manually discharged. Compressed air lines purged to remove residual moisture. Applied anti-corrosive lubricant to all moving parts, including fan bearings and valve mechanisms. Ensured uniform distribution and wiped excess to avoid accumulation. All gaskets and seals inspected for cracks or dry rot. Applied silicone-based preservative coating to maintain flexibility. Rust-inhibiting coating applied to internal metallic components, especially around compressor inlet and outlet zones. External surfaces treated with anti-corrosive primer where paint had chipped. Control panel and circuit boards tested for continuity and insulated. Disconnected unit from power supply post-check and sealed junctions. Air drier securely covered using moisture-resistant industrial tarp. Silica gel packets placed inside control unit housing to absorb ambient humidity.</v>
          </cell>
        </row>
        <row r="4678">
          <cell r="A4678">
            <v>45803.64166666667</v>
          </cell>
          <cell r="B4678">
            <v>1922</v>
          </cell>
          <cell r="F4678" t="str">
            <v>CC-01672561</v>
          </cell>
          <cell r="J4678" t="str">
            <v>Complaint - Running With Problem</v>
          </cell>
          <cell r="R4678" t="str">
            <v>BWCC379822</v>
          </cell>
          <cell r="AB4678" t="str">
            <v>Attend the site for complaints of oil leakage. So check and find oil leakage from the air oil separator bottom area. So change with the new one , also due to service time due we change air filter, oil filter and change the oil 5 liters. Then start the unit found running ok. Old AOS BATCH No. 246419 &amp; New AOS BATCH No. 247120.</v>
          </cell>
        </row>
        <row r="4679">
          <cell r="A4679">
            <v>45803.519907407397</v>
          </cell>
          <cell r="B4679">
            <v>1293</v>
          </cell>
          <cell r="F4679" t="str">
            <v>CC-01672178</v>
          </cell>
          <cell r="J4679" t="str">
            <v>Complaint - Breakdown</v>
          </cell>
          <cell r="R4679" t="str">
            <v>BXBD164346</v>
          </cell>
          <cell r="AB4679" t="str">
            <v>Reason for pending-
During commissioning, both the engine oil and compressor oil were found slightly low. The ELGi team topped up the oil at that time, but the AL team was not available. The following day, after informing the AL team, they checked the machine and confirmed that the oil level was low and required top up. However, oil was not available at that time. On their next visit (approximately at 50 engines running hours), the AL team topped up the engine oil. At 329 HMR, the engine oil level again went low. After the complaint, the AL team visited the site and conducted engine servicing, assuring that the oil level issue would not reoccur. At 829 HMR, the engine oil level again dropped below the lower level. After the complaint, the AL team again serviced the engine oil and assured that the issue was resolved. However, after just 200 hours (at 1049 HMR), the engine oil level was again found low, slightly above the lower level. Again on 20-09-25 joint inspection done by AL and elgi ,at that time Al team committed that on next schedule service if engine oil is low then Engine will be provided on Warranty .Al team taken oil  for sampling ,Elgi team also taking oil sample to cross check there report .On 22-09-2025 amount of oil top up which is taken for sampling. Now machine under observation.
Action required- Machine under observation.
HO support- YES
Expected closing date-
Attend the site with ashok Leyland team engineer ambika ji, for engine replacement work so remove the old engine RMHM107388 and fitted the new engine PEHM118327 . New engine level found in H mark and coolant topped up 8 litres to maintain the coolant level. After fitment of new engine recheck all mounting of engine and and compressor found ok and start the engine on load condition found engine is running in ok condition.</v>
          </cell>
        </row>
        <row r="4680">
          <cell r="A4680">
            <v>45803.481944444444</v>
          </cell>
          <cell r="B4680">
            <v>37004</v>
          </cell>
          <cell r="F4680" t="str">
            <v>CC-01672030</v>
          </cell>
          <cell r="J4680" t="str">
            <v>Sales Call</v>
          </cell>
          <cell r="R4680" t="str">
            <v>BIGS030904</v>
          </cell>
          <cell r="AB4680" t="str">
            <v>Sales call carried out for HMR update</v>
          </cell>
        </row>
        <row r="4681">
          <cell r="A4681">
            <v>45803.474999999999</v>
          </cell>
          <cell r="B4681">
            <v>15910</v>
          </cell>
          <cell r="F4681" t="str">
            <v>CC-01672007</v>
          </cell>
          <cell r="J4681" t="str">
            <v>Sales Call</v>
          </cell>
          <cell r="R4681" t="str">
            <v>123054E</v>
          </cell>
          <cell r="AB4681" t="str">
            <v>Sales call carried out for HMR update</v>
          </cell>
        </row>
        <row r="4682">
          <cell r="A4682">
            <v>45803.473611111112</v>
          </cell>
          <cell r="B4682">
            <v>21026</v>
          </cell>
          <cell r="F4682" t="str">
            <v>CC-01672004</v>
          </cell>
          <cell r="J4682" t="str">
            <v>Schedule Service</v>
          </cell>
          <cell r="R4682" t="str">
            <v>BTDS044304</v>
          </cell>
          <cell r="AB4682" t="str">
            <v>Attend the site for scheduled service so change air filter and oil filter. Then start the unit found running ok.</v>
          </cell>
        </row>
        <row r="4683">
          <cell r="A4683">
            <v>45803.472916666666</v>
          </cell>
          <cell r="B4683">
            <v>21217</v>
          </cell>
          <cell r="F4683" t="str">
            <v>CC-01672001</v>
          </cell>
          <cell r="J4683" t="str">
            <v>Schedule Service</v>
          </cell>
          <cell r="R4683" t="str">
            <v>BTDS044313</v>
          </cell>
          <cell r="AB4683" t="str">
            <v>Attend the site for scheduled service so change air filter, oil filter and motor greasing. Then start the unit found running ok.</v>
          </cell>
        </row>
        <row r="4684">
          <cell r="A4684">
            <v>45803.47152777778</v>
          </cell>
          <cell r="B4684">
            <v>124948</v>
          </cell>
          <cell r="F4684" t="str">
            <v>CC-01671998</v>
          </cell>
          <cell r="J4684" t="str">
            <v>Schedule Service</v>
          </cell>
          <cell r="R4684">
            <v>164253</v>
          </cell>
          <cell r="AB4684" t="str">
            <v>Attend the site for scheduled service so change air filter and oil filter. Then start the unit found running ok.</v>
          </cell>
        </row>
        <row r="4685">
          <cell r="A4685">
            <v>45803.46875</v>
          </cell>
          <cell r="B4685">
            <v>0</v>
          </cell>
          <cell r="F4685" t="str">
            <v>CC-01671983</v>
          </cell>
          <cell r="J4685" t="str">
            <v>Complaint - Running With Problem</v>
          </cell>
          <cell r="R4685" t="str">
            <v>CWCE620033</v>
          </cell>
          <cell r="AB4685" t="str">
            <v>Attend the site for complain of not working so change tune up kit, cylinder dia 90 2 nos. Piston dia 100 3 nos. Piston lou k 6 nos. Crank shaft with bearing 1 no. NRV assy 1 no. Oil level indicator 1 no. Breather valve 1 no. Rubber bush 3 nos. Disc valve 3 nos. Rubber beading 3 nos. Then start the unit found running ok.</v>
          </cell>
        </row>
        <row r="4686">
          <cell r="A4686">
            <v>45803.46597222222</v>
          </cell>
          <cell r="B4686">
            <v>34666</v>
          </cell>
          <cell r="F4686" t="str">
            <v>CC-01671970</v>
          </cell>
          <cell r="J4686" t="str">
            <v>Schedule Service</v>
          </cell>
          <cell r="R4686" t="str">
            <v>BMFS031346</v>
          </cell>
          <cell r="AB4686" t="str">
            <v>Attend the site for scheduled service so change air filter, oil filter, intake valve, BDV kit, Solenoide valve, then start the unit found running ok.</v>
          </cell>
        </row>
        <row r="4687">
          <cell r="A4687">
            <v>45803.459722222222</v>
          </cell>
          <cell r="B4687">
            <v>9610</v>
          </cell>
          <cell r="F4687" t="str">
            <v>CC-01671944</v>
          </cell>
          <cell r="J4687" t="str">
            <v>Schedule Service</v>
          </cell>
          <cell r="R4687" t="str">
            <v>BWCS032720</v>
          </cell>
          <cell r="AB4687" t="str">
            <v>Attend the site for scheduled service so change air filter, oil filter, air oil separator, motor greasing and oil. Then start the unit found running ok.</v>
          </cell>
        </row>
        <row r="4688">
          <cell r="A4688">
            <v>45801.762499999997</v>
          </cell>
          <cell r="B4688">
            <v>5568</v>
          </cell>
          <cell r="F4688" t="str">
            <v>CC-01671255</v>
          </cell>
          <cell r="J4688" t="str">
            <v>General Service</v>
          </cell>
          <cell r="R4688" t="str">
            <v>BUEC372458</v>
          </cell>
          <cell r="AB4688" t="str">
            <v>We visited site check and found service due required parts for service Air filter, Oil filter, Separator oil and thermal valve.</v>
          </cell>
        </row>
        <row r="4689">
          <cell r="A4689">
            <v>45800.755555555559</v>
          </cell>
          <cell r="B4689">
            <v>6193</v>
          </cell>
          <cell r="F4689" t="str">
            <v>CC-01670149</v>
          </cell>
          <cell r="J4689" t="str">
            <v>Sales Call</v>
          </cell>
          <cell r="R4689" t="str">
            <v>BUDS046497</v>
          </cell>
          <cell r="AB4689" t="str">
            <v>Sales call carried out for HMR update</v>
          </cell>
        </row>
        <row r="4690">
          <cell r="A4690">
            <v>45800.751388888886</v>
          </cell>
          <cell r="B4690">
            <v>4093</v>
          </cell>
          <cell r="F4690" t="str">
            <v>CC-01670147</v>
          </cell>
          <cell r="J4690" t="str">
            <v>Sales Call</v>
          </cell>
          <cell r="R4690" t="str">
            <v>BUDS046443</v>
          </cell>
          <cell r="AB4690" t="str">
            <v>Sales call carried out for HMR update</v>
          </cell>
        </row>
        <row r="4691">
          <cell r="A4691">
            <v>45800.746527777781</v>
          </cell>
          <cell r="B4691">
            <v>9013</v>
          </cell>
          <cell r="F4691" t="str">
            <v>CC-01670141</v>
          </cell>
          <cell r="J4691" t="str">
            <v>Sales Call</v>
          </cell>
          <cell r="R4691" t="str">
            <v>BUDS034880</v>
          </cell>
          <cell r="AB4691" t="str">
            <v>Sales call carried out for HMR update</v>
          </cell>
        </row>
        <row r="4692">
          <cell r="A4692">
            <v>45800.736805555556</v>
          </cell>
          <cell r="B4692">
            <v>9173</v>
          </cell>
          <cell r="F4692" t="str">
            <v>CC-01670114</v>
          </cell>
          <cell r="J4692" t="str">
            <v>Sales Call</v>
          </cell>
          <cell r="R4692" t="str">
            <v>BUDS034770</v>
          </cell>
          <cell r="AB4692" t="str">
            <v>Sales call carried out for HMR update</v>
          </cell>
        </row>
        <row r="4693">
          <cell r="A4693">
            <v>45800.73333333333</v>
          </cell>
          <cell r="B4693">
            <v>3530</v>
          </cell>
          <cell r="F4693" t="str">
            <v>CC-01670105</v>
          </cell>
          <cell r="J4693" t="str">
            <v>Sales Call</v>
          </cell>
          <cell r="R4693" t="str">
            <v>BVKS037427</v>
          </cell>
          <cell r="AB4693" t="str">
            <v>Sales call carried out for HMR update</v>
          </cell>
        </row>
        <row r="4694">
          <cell r="A4694">
            <v>45800.728472222225</v>
          </cell>
          <cell r="B4694">
            <v>3821</v>
          </cell>
          <cell r="F4694" t="str">
            <v>CC-01670096</v>
          </cell>
          <cell r="J4694" t="str">
            <v>Sales Call</v>
          </cell>
          <cell r="R4694" t="str">
            <v>BUCS034180</v>
          </cell>
          <cell r="AB4694" t="str">
            <v>Sales call carried out for HMR update</v>
          </cell>
        </row>
        <row r="4695">
          <cell r="A4695">
            <v>45800.724305555559</v>
          </cell>
          <cell r="B4695">
            <v>19711</v>
          </cell>
          <cell r="F4695" t="str">
            <v>CC-01670087</v>
          </cell>
          <cell r="J4695" t="str">
            <v>Sales Call</v>
          </cell>
          <cell r="R4695" t="str">
            <v>BUAS033580</v>
          </cell>
          <cell r="AB4695" t="str">
            <v>Sales call carried out for HMR update</v>
          </cell>
        </row>
        <row r="4696">
          <cell r="A4696">
            <v>45800.720138888886</v>
          </cell>
          <cell r="B4696">
            <v>19711</v>
          </cell>
          <cell r="F4696" t="str">
            <v>CC-01670078</v>
          </cell>
          <cell r="J4696" t="str">
            <v>Sales Call</v>
          </cell>
          <cell r="R4696" t="str">
            <v>CQAE550004</v>
          </cell>
          <cell r="AB4696" t="str">
            <v>Sales call carried out for HMR update</v>
          </cell>
        </row>
        <row r="4697">
          <cell r="A4697">
            <v>45800.716666666667</v>
          </cell>
          <cell r="B4697">
            <v>13483</v>
          </cell>
          <cell r="F4697" t="str">
            <v>CC-01670068</v>
          </cell>
          <cell r="J4697" t="str">
            <v>Sales Call</v>
          </cell>
          <cell r="R4697" t="str">
            <v>BTLS044130</v>
          </cell>
          <cell r="AB4697" t="str">
            <v>Sales call carried out for HMR update</v>
          </cell>
        </row>
        <row r="4698">
          <cell r="A4698">
            <v>45800.713194444441</v>
          </cell>
          <cell r="B4698">
            <v>17017</v>
          </cell>
          <cell r="F4698" t="str">
            <v>CC-01670056</v>
          </cell>
          <cell r="J4698" t="str">
            <v>Sales Call</v>
          </cell>
          <cell r="R4698" t="str">
            <v>BTLS039851</v>
          </cell>
          <cell r="AB4698" t="str">
            <v>Sales call carried out for HMR update</v>
          </cell>
        </row>
        <row r="4699">
          <cell r="A4699">
            <v>45800.709722222222</v>
          </cell>
          <cell r="B4699">
            <v>14801</v>
          </cell>
          <cell r="F4699" t="str">
            <v>CC-01670042</v>
          </cell>
          <cell r="J4699" t="str">
            <v>Sales Call</v>
          </cell>
          <cell r="R4699" t="str">
            <v>BTLS039793</v>
          </cell>
          <cell r="AB4699" t="str">
            <v>Sales call carried out for HMR update</v>
          </cell>
        </row>
        <row r="4700">
          <cell r="A4700">
            <v>45800.705555555556</v>
          </cell>
          <cell r="B4700">
            <v>13889</v>
          </cell>
          <cell r="F4700" t="str">
            <v>CC-01670027</v>
          </cell>
          <cell r="J4700" t="str">
            <v>Sales Call</v>
          </cell>
          <cell r="R4700" t="str">
            <v>BTLS039787</v>
          </cell>
          <cell r="AB4700" t="str">
            <v>Sales call carried out for HMR update</v>
          </cell>
        </row>
        <row r="4701">
          <cell r="A4701">
            <v>45800.699305555558</v>
          </cell>
          <cell r="B4701">
            <v>17886</v>
          </cell>
          <cell r="F4701" t="str">
            <v>CC-01670012</v>
          </cell>
          <cell r="J4701" t="str">
            <v>Sales Call</v>
          </cell>
          <cell r="R4701" t="str">
            <v>BTLS039748</v>
          </cell>
          <cell r="AB4701" t="str">
            <v>Sales call carried out for HMR update</v>
          </cell>
        </row>
        <row r="4702">
          <cell r="A4702">
            <v>45800.695833333331</v>
          </cell>
          <cell r="B4702">
            <v>18113</v>
          </cell>
          <cell r="F4702" t="str">
            <v>CC-01670005</v>
          </cell>
          <cell r="J4702" t="str">
            <v>Sales Call</v>
          </cell>
          <cell r="R4702" t="str">
            <v>BTLS039719</v>
          </cell>
          <cell r="AB4702" t="str">
            <v>Sales call carried out for HMR update</v>
          </cell>
        </row>
        <row r="4703">
          <cell r="A4703">
            <v>45800.668749999997</v>
          </cell>
          <cell r="B4703">
            <v>124400</v>
          </cell>
          <cell r="F4703" t="str">
            <v>CC-01669930</v>
          </cell>
          <cell r="J4703" t="str">
            <v>Sales Call</v>
          </cell>
          <cell r="R4703">
            <v>123399</v>
          </cell>
          <cell r="AB4703" t="str">
            <v>Sales call carried out for HMR update</v>
          </cell>
        </row>
        <row r="4704">
          <cell r="A4704">
            <v>45800.650694444441</v>
          </cell>
          <cell r="B4704">
            <v>16746</v>
          </cell>
          <cell r="F4704" t="str">
            <v>CC-01669877</v>
          </cell>
          <cell r="J4704" t="str">
            <v>Sales Call</v>
          </cell>
          <cell r="R4704" t="str">
            <v>BTLC377591</v>
          </cell>
          <cell r="AB4704" t="str">
            <v>Sales call carried out for HMR update</v>
          </cell>
        </row>
        <row r="4705">
          <cell r="A4705">
            <v>45800.645138888889</v>
          </cell>
          <cell r="B4705">
            <v>6852</v>
          </cell>
          <cell r="F4705" t="str">
            <v>CC-01669856</v>
          </cell>
          <cell r="J4705" t="str">
            <v>Sales Call</v>
          </cell>
          <cell r="R4705" t="str">
            <v>BTLC377584</v>
          </cell>
          <cell r="AB4705" t="str">
            <v>Sales call carried out for HMR update</v>
          </cell>
        </row>
        <row r="4706">
          <cell r="A4706">
            <v>45800.63958333333</v>
          </cell>
          <cell r="B4706">
            <v>5326</v>
          </cell>
          <cell r="F4706" t="str">
            <v>CC-01669837</v>
          </cell>
          <cell r="J4706" t="str">
            <v>Sales Call</v>
          </cell>
          <cell r="R4706" t="str">
            <v>BTJS043846</v>
          </cell>
          <cell r="AB4706" t="str">
            <v>Sales call carried out for HMR update</v>
          </cell>
        </row>
        <row r="4707">
          <cell r="A4707">
            <v>45800.635416666664</v>
          </cell>
          <cell r="B4707">
            <v>15331</v>
          </cell>
          <cell r="F4707" t="str">
            <v>CC-01669830</v>
          </cell>
          <cell r="J4707" t="str">
            <v>Sales Call</v>
          </cell>
          <cell r="R4707" t="str">
            <v>BTJC377259</v>
          </cell>
          <cell r="AB4707" t="str">
            <v>Sales call carried out for HMR update</v>
          </cell>
        </row>
        <row r="4708">
          <cell r="A4708">
            <v>45800.631944444445</v>
          </cell>
          <cell r="B4708">
            <v>826</v>
          </cell>
          <cell r="F4708" t="str">
            <v>CC-01669821</v>
          </cell>
          <cell r="J4708" t="str">
            <v>Complaint - Running With Problem</v>
          </cell>
          <cell r="R4708" t="str">
            <v>BXFD232225</v>
          </cell>
          <cell r="AB4708" t="str">
            <v>Attend the site for customer complaint unit starting problem so check the following Job are done check the compressor key switch found molfction key switch not properly work than change the key switch new one after change the key switch than start the unit running good condition no air leakeag no oil leakage all parameters work in under limit at present unit running satisfaction</v>
          </cell>
        </row>
        <row r="4709">
          <cell r="A4709">
            <v>45800.629166666666</v>
          </cell>
          <cell r="B4709">
            <v>11341</v>
          </cell>
          <cell r="F4709" t="str">
            <v>CC-01669807</v>
          </cell>
          <cell r="J4709" t="str">
            <v>Sales Call</v>
          </cell>
          <cell r="R4709" t="str">
            <v>BTIS031829</v>
          </cell>
          <cell r="AB4709" t="str">
            <v>Sales call carried out for HMR update</v>
          </cell>
        </row>
        <row r="4710">
          <cell r="A4710">
            <v>45800.620138888888</v>
          </cell>
          <cell r="B4710">
            <v>20489</v>
          </cell>
          <cell r="F4710" t="str">
            <v>CC-01669777</v>
          </cell>
          <cell r="J4710" t="str">
            <v>General Service</v>
          </cell>
          <cell r="R4710" t="str">
            <v>BVGF111615</v>
          </cell>
          <cell r="AB4710" t="str">
            <v>Courtesy visit carried out</v>
          </cell>
        </row>
        <row r="4711">
          <cell r="A4711">
            <v>45800.617361111108</v>
          </cell>
          <cell r="B4711">
            <v>192861</v>
          </cell>
          <cell r="F4711" t="str">
            <v>CC-01669768</v>
          </cell>
          <cell r="J4711" t="str">
            <v>General Service</v>
          </cell>
          <cell r="R4711" t="str">
            <v>BVGF111611</v>
          </cell>
          <cell r="AB4711" t="str">
            <v>We visited check and found service due.</v>
          </cell>
        </row>
        <row r="4712">
          <cell r="A4712">
            <v>45800.604861111111</v>
          </cell>
          <cell r="B4712">
            <v>3105</v>
          </cell>
          <cell r="F4712" t="str">
            <v>CC-01669743</v>
          </cell>
          <cell r="J4712" t="str">
            <v>Sales Call</v>
          </cell>
          <cell r="R4712" t="str">
            <v>BVJS047797</v>
          </cell>
          <cell r="AB4712" t="str">
            <v>Sales call carried out for HMR update</v>
          </cell>
        </row>
        <row r="4713">
          <cell r="A4713">
            <v>45800.594444444447</v>
          </cell>
          <cell r="B4713">
            <v>31818</v>
          </cell>
          <cell r="F4713" t="str">
            <v>CC-01669717</v>
          </cell>
          <cell r="J4713" t="str">
            <v>Sales Call</v>
          </cell>
          <cell r="R4713" t="str">
            <v>BTHS031467</v>
          </cell>
          <cell r="AB4713" t="str">
            <v>Sales call carried out for HMR update</v>
          </cell>
        </row>
        <row r="4714">
          <cell r="A4714">
            <v>45800.59097222222</v>
          </cell>
          <cell r="B4714">
            <v>4053</v>
          </cell>
          <cell r="F4714" t="str">
            <v>CC-01669704</v>
          </cell>
          <cell r="J4714" t="str">
            <v>Sales Call</v>
          </cell>
          <cell r="R4714" t="str">
            <v>BWKC378684</v>
          </cell>
          <cell r="AB4714" t="str">
            <v>Sales call carried out for HMR update</v>
          </cell>
        </row>
        <row r="4715">
          <cell r="A4715">
            <v>45800.588194444441</v>
          </cell>
          <cell r="B4715">
            <v>4785</v>
          </cell>
          <cell r="F4715" t="str">
            <v>CC-01669693</v>
          </cell>
          <cell r="J4715" t="str">
            <v>Sales Call</v>
          </cell>
          <cell r="R4715" t="str">
            <v>BULC370702</v>
          </cell>
          <cell r="AB4715" t="str">
            <v>Sales call carried out for HMR update</v>
          </cell>
        </row>
        <row r="4716">
          <cell r="A4716">
            <v>45800.571527777778</v>
          </cell>
          <cell r="B4716">
            <v>17238</v>
          </cell>
          <cell r="F4716" t="str">
            <v>CC-01669647</v>
          </cell>
          <cell r="J4716" t="str">
            <v>Sales Call</v>
          </cell>
          <cell r="R4716" t="str">
            <v>BTHC379544</v>
          </cell>
          <cell r="AB4716" t="str">
            <v>Sales call carried out for HMR update</v>
          </cell>
        </row>
        <row r="4717">
          <cell r="A4717">
            <v>45800.557638888888</v>
          </cell>
          <cell r="B4717">
            <v>3562</v>
          </cell>
          <cell r="F4717" t="str">
            <v>CC-01669627</v>
          </cell>
          <cell r="J4717" t="str">
            <v>Sales Call</v>
          </cell>
          <cell r="R4717" t="str">
            <v>BTHC379543</v>
          </cell>
          <cell r="AB4717" t="str">
            <v>Sales call carried out for HMR update</v>
          </cell>
        </row>
        <row r="4718">
          <cell r="A4718">
            <v>45800.554166666669</v>
          </cell>
          <cell r="B4718">
            <v>2152</v>
          </cell>
          <cell r="F4718" t="str">
            <v>CC-01669614</v>
          </cell>
          <cell r="J4718" t="str">
            <v>Sales Call</v>
          </cell>
          <cell r="R4718" t="str">
            <v>BXBS036173</v>
          </cell>
          <cell r="AB4718" t="str">
            <v>We visited site check and found unit running well but service due required parts for service Air filter and Oil filter.</v>
          </cell>
        </row>
        <row r="4719">
          <cell r="A4719">
            <v>45800.550694444442</v>
          </cell>
          <cell r="B4719">
            <v>6548</v>
          </cell>
          <cell r="F4719" t="str">
            <v>CC-01669609</v>
          </cell>
          <cell r="J4719" t="str">
            <v>Sales Call</v>
          </cell>
          <cell r="R4719" t="str">
            <v>BUKC370655</v>
          </cell>
          <cell r="AB4719" t="str">
            <v>Sales call carried out for HMR update</v>
          </cell>
        </row>
        <row r="4720">
          <cell r="A4720">
            <v>45800.546527777777</v>
          </cell>
          <cell r="B4720">
            <v>6740</v>
          </cell>
          <cell r="F4720" t="str">
            <v>CC-01669601</v>
          </cell>
          <cell r="J4720" t="str">
            <v>Sales Call</v>
          </cell>
          <cell r="R4720" t="str">
            <v>BTHC379417</v>
          </cell>
          <cell r="AB4720" t="str">
            <v>Sales call carried out for HMR update</v>
          </cell>
        </row>
        <row r="4721">
          <cell r="A4721">
            <v>45800.542361111111</v>
          </cell>
          <cell r="B4721">
            <v>16968</v>
          </cell>
          <cell r="F4721" t="str">
            <v>CC-01669590</v>
          </cell>
          <cell r="J4721" t="str">
            <v>Sales Call</v>
          </cell>
          <cell r="R4721" t="str">
            <v>BSBC375576</v>
          </cell>
          <cell r="AB4721" t="str">
            <v>Sales call carried out for HMR update</v>
          </cell>
        </row>
        <row r="4722">
          <cell r="A4722">
            <v>45800.538194444445</v>
          </cell>
          <cell r="B4722">
            <v>10044</v>
          </cell>
          <cell r="F4722" t="str">
            <v>CC-01669577</v>
          </cell>
          <cell r="J4722" t="str">
            <v>Sales Call</v>
          </cell>
          <cell r="R4722" t="str">
            <v>BTGC379081</v>
          </cell>
          <cell r="AB4722" t="str">
            <v>Sales call carried out for HMR update</v>
          </cell>
        </row>
        <row r="4723">
          <cell r="A4723">
            <v>45800.535416666666</v>
          </cell>
          <cell r="B4723">
            <v>3407</v>
          </cell>
          <cell r="F4723" t="str">
            <v>CC-01669560</v>
          </cell>
          <cell r="J4723" t="str">
            <v>Sales Call</v>
          </cell>
          <cell r="R4723" t="str">
            <v>BTFC378939</v>
          </cell>
          <cell r="AB4723" t="str">
            <v>Sales call carried out for HMR update</v>
          </cell>
        </row>
        <row r="4724">
          <cell r="A4724">
            <v>45800.53125</v>
          </cell>
          <cell r="B4724">
            <v>4734</v>
          </cell>
          <cell r="F4724" t="str">
            <v>CC-01669548</v>
          </cell>
          <cell r="J4724" t="str">
            <v>Sales Call</v>
          </cell>
          <cell r="R4724" t="str">
            <v>BTFC378808</v>
          </cell>
          <cell r="AB4724" t="str">
            <v>Sales call carried out for HMR update</v>
          </cell>
        </row>
        <row r="4725">
          <cell r="A4725">
            <v>45800.527777777781</v>
          </cell>
          <cell r="B4725">
            <v>3422</v>
          </cell>
          <cell r="F4725" t="str">
            <v>CC-01669531</v>
          </cell>
          <cell r="J4725" t="str">
            <v>Sales Call</v>
          </cell>
          <cell r="R4725" t="str">
            <v>BTFC378771</v>
          </cell>
          <cell r="AB4725" t="str">
            <v>Sales call carried out for HMR update</v>
          </cell>
        </row>
        <row r="4726">
          <cell r="A4726">
            <v>45800.523611111108</v>
          </cell>
          <cell r="B4726">
            <v>4414</v>
          </cell>
          <cell r="F4726" t="str">
            <v>CC-01669519</v>
          </cell>
          <cell r="J4726" t="str">
            <v>Sales Call</v>
          </cell>
          <cell r="R4726" t="str">
            <v>BVJC374172</v>
          </cell>
          <cell r="AB4726" t="str">
            <v>Sales call carried out for HMR update</v>
          </cell>
        </row>
        <row r="4727">
          <cell r="A4727">
            <v>45800.522222222222</v>
          </cell>
          <cell r="B4727">
            <v>17632</v>
          </cell>
          <cell r="F4727" t="str">
            <v>CC-01669515</v>
          </cell>
          <cell r="J4727" t="str">
            <v>General Service</v>
          </cell>
          <cell r="R4727" t="str">
            <v>BTIS032020</v>
          </cell>
          <cell r="AB4727" t="str">
            <v>We visited site check and found service due required service.</v>
          </cell>
        </row>
        <row r="4728">
          <cell r="A4728">
            <v>45800.520833333336</v>
          </cell>
          <cell r="B4728">
            <v>17675</v>
          </cell>
          <cell r="F4728" t="str">
            <v>CC-01669513</v>
          </cell>
          <cell r="J4728" t="str">
            <v>General Service</v>
          </cell>
          <cell r="R4728" t="str">
            <v>BTIS032025</v>
          </cell>
          <cell r="AB4728" t="str">
            <v>We visited site check and found service due required parts for service 1- Air filter,2-oil filter 3-Drive coupling element.</v>
          </cell>
        </row>
        <row r="4729">
          <cell r="A4729">
            <v>45800.520138888889</v>
          </cell>
          <cell r="B4729">
            <v>16735</v>
          </cell>
          <cell r="F4729" t="str">
            <v>CC-01669508</v>
          </cell>
          <cell r="J4729" t="str">
            <v>General Service</v>
          </cell>
          <cell r="R4729" t="str">
            <v>BULS033141</v>
          </cell>
          <cell r="AB4729" t="str">
            <v>We visited site check and found service due required parts for service 1- Air filter,2-oil filter 3-Drive coupling element.</v>
          </cell>
        </row>
        <row r="4730">
          <cell r="A4730">
            <v>45800.504861111112</v>
          </cell>
          <cell r="B4730">
            <v>2309</v>
          </cell>
          <cell r="F4730" t="str">
            <v>CC-01669468</v>
          </cell>
          <cell r="J4730" t="str">
            <v>Sales Call</v>
          </cell>
          <cell r="R4730" t="str">
            <v>BTJS039199</v>
          </cell>
          <cell r="AB4730" t="str">
            <v>Sales call carried out for HMR update</v>
          </cell>
        </row>
        <row r="4731">
          <cell r="A4731">
            <v>45800.498611111114</v>
          </cell>
          <cell r="B4731">
            <v>118279</v>
          </cell>
          <cell r="F4731" t="str">
            <v>CC-01669447</v>
          </cell>
          <cell r="J4731" t="str">
            <v>Sales Call</v>
          </cell>
          <cell r="R4731" t="str">
            <v>BTES044431</v>
          </cell>
          <cell r="AB4731" t="str">
            <v>Sales call carried out for HMR update</v>
          </cell>
        </row>
        <row r="4732">
          <cell r="A4732">
            <v>45800.495138888888</v>
          </cell>
          <cell r="B4732">
            <v>6097</v>
          </cell>
          <cell r="F4732" t="str">
            <v>CC-01669437</v>
          </cell>
          <cell r="J4732" t="str">
            <v>Sales Call</v>
          </cell>
          <cell r="R4732" t="str">
            <v>BTEC378536</v>
          </cell>
          <cell r="AB4732" t="str">
            <v>Sales call carried out for HMR update</v>
          </cell>
        </row>
        <row r="4733">
          <cell r="A4733">
            <v>45799.650694444441</v>
          </cell>
          <cell r="B4733">
            <v>5562</v>
          </cell>
          <cell r="F4733" t="str">
            <v>CC-01668639</v>
          </cell>
          <cell r="J4733" t="str">
            <v>Sales Call</v>
          </cell>
          <cell r="R4733" t="str">
            <v>BTEC378413</v>
          </cell>
          <cell r="AB4733" t="str">
            <v>Sales call carried out for HMR update</v>
          </cell>
        </row>
        <row r="4734">
          <cell r="A4734">
            <v>45799.647222222222</v>
          </cell>
          <cell r="B4734">
            <v>2782</v>
          </cell>
          <cell r="F4734" t="str">
            <v>CC-01668616</v>
          </cell>
          <cell r="J4734" t="str">
            <v>Sales Call</v>
          </cell>
          <cell r="R4734" t="str">
            <v>BUIC374043</v>
          </cell>
          <cell r="AB4734" t="str">
            <v>Sales call carried out for HMR update</v>
          </cell>
        </row>
        <row r="4735">
          <cell r="A4735">
            <v>45799.643750000003</v>
          </cell>
          <cell r="B4735">
            <v>6096</v>
          </cell>
          <cell r="F4735" t="str">
            <v>CC-01668601</v>
          </cell>
          <cell r="J4735" t="str">
            <v>Sales Call</v>
          </cell>
          <cell r="R4735" t="str">
            <v>BTDC378223</v>
          </cell>
          <cell r="AB4735" t="str">
            <v>Sales call carried out for HMR update</v>
          </cell>
        </row>
        <row r="4736">
          <cell r="A4736">
            <v>45799.638194444444</v>
          </cell>
          <cell r="B4736">
            <v>3807</v>
          </cell>
          <cell r="F4736" t="str">
            <v>CC-01668589</v>
          </cell>
          <cell r="J4736" t="str">
            <v>Sales Call</v>
          </cell>
          <cell r="R4736" t="str">
            <v>BTCS030119</v>
          </cell>
          <cell r="AB4736" t="str">
            <v>Sales call carried out for HMR update</v>
          </cell>
        </row>
        <row r="4737">
          <cell r="A4737">
            <v>45799.634027777778</v>
          </cell>
          <cell r="B4737">
            <v>9823</v>
          </cell>
          <cell r="F4737" t="str">
            <v>CC-01668572</v>
          </cell>
          <cell r="J4737" t="str">
            <v>Sales Call</v>
          </cell>
          <cell r="R4737" t="str">
            <v>BTCC377923</v>
          </cell>
          <cell r="AB4737" t="str">
            <v>Sales call carried out for HMR update</v>
          </cell>
        </row>
        <row r="4738">
          <cell r="A4738">
            <v>45799.630555555559</v>
          </cell>
          <cell r="B4738">
            <v>1521</v>
          </cell>
          <cell r="F4738" t="str">
            <v>CC-01668560</v>
          </cell>
          <cell r="J4738" t="str">
            <v>Sales Call</v>
          </cell>
          <cell r="R4738" t="str">
            <v>BSLC374986</v>
          </cell>
          <cell r="AB4738" t="str">
            <v>Sales call carried out for HMR update</v>
          </cell>
        </row>
        <row r="4739">
          <cell r="A4739">
            <v>45799.62777777778</v>
          </cell>
          <cell r="B4739">
            <v>2307</v>
          </cell>
          <cell r="F4739" t="str">
            <v>CC-01668551</v>
          </cell>
          <cell r="J4739" t="str">
            <v>Sales Call</v>
          </cell>
          <cell r="R4739" t="str">
            <v>BSLC374985</v>
          </cell>
          <cell r="AB4739" t="str">
            <v>Sales call carried out for HMR update</v>
          </cell>
        </row>
        <row r="4740">
          <cell r="A4740">
            <v>45799.623611111114</v>
          </cell>
          <cell r="B4740">
            <v>5987</v>
          </cell>
          <cell r="F4740" t="str">
            <v>CC-01668539</v>
          </cell>
          <cell r="J4740" t="str">
            <v>Sales Call</v>
          </cell>
          <cell r="R4740" t="str">
            <v>BSKC374901</v>
          </cell>
          <cell r="AB4740" t="str">
            <v>Sales call carried out for HMR update</v>
          </cell>
        </row>
        <row r="4741">
          <cell r="A4741">
            <v>45799.620138888888</v>
          </cell>
          <cell r="B4741">
            <v>17260</v>
          </cell>
          <cell r="F4741" t="str">
            <v>CC-01668525</v>
          </cell>
          <cell r="J4741" t="str">
            <v>Sales Call</v>
          </cell>
          <cell r="R4741" t="str">
            <v>BSJS035946</v>
          </cell>
          <cell r="AB4741" t="str">
            <v>Sales call carried out for HMR update</v>
          </cell>
        </row>
        <row r="4742">
          <cell r="A4742">
            <v>45799.612500000003</v>
          </cell>
          <cell r="B4742">
            <v>6433</v>
          </cell>
          <cell r="F4742" t="str">
            <v>CC-01668505</v>
          </cell>
          <cell r="J4742" t="str">
            <v>Sales Call</v>
          </cell>
          <cell r="R4742" t="str">
            <v>BSJC374595</v>
          </cell>
          <cell r="AB4742" t="str">
            <v>Sales call carried out for HMR update</v>
          </cell>
        </row>
        <row r="4743">
          <cell r="A4743">
            <v>45799.607638888891</v>
          </cell>
          <cell r="B4743">
            <v>24670</v>
          </cell>
          <cell r="F4743" t="str">
            <v>CC-01668490</v>
          </cell>
          <cell r="J4743" t="str">
            <v>Sales Call</v>
          </cell>
          <cell r="R4743" t="str">
            <v>BSHS038806</v>
          </cell>
          <cell r="AB4743" t="str">
            <v>Sales call carried out for HMR update</v>
          </cell>
        </row>
        <row r="4744">
          <cell r="A4744">
            <v>45799.586111111108</v>
          </cell>
          <cell r="B4744">
            <v>6673</v>
          </cell>
          <cell r="F4744" t="str">
            <v>CC-01668426</v>
          </cell>
          <cell r="J4744" t="str">
            <v>Sales Call</v>
          </cell>
          <cell r="R4744" t="str">
            <v>BSHC376807</v>
          </cell>
          <cell r="AB4744" t="str">
            <v>Sales call carried out for HMR update</v>
          </cell>
        </row>
        <row r="4745">
          <cell r="A4745">
            <v>45799.57916666667</v>
          </cell>
          <cell r="B4745">
            <v>19495</v>
          </cell>
          <cell r="F4745" t="str">
            <v>CC-01668404</v>
          </cell>
          <cell r="J4745" t="str">
            <v>Sales Call</v>
          </cell>
          <cell r="R4745" t="str">
            <v>BSGS043528</v>
          </cell>
          <cell r="AB4745" t="str">
            <v>Sales call carried out for HMR update</v>
          </cell>
        </row>
        <row r="4746">
          <cell r="A4746">
            <v>45799.574305555558</v>
          </cell>
          <cell r="B4746">
            <v>12828</v>
          </cell>
          <cell r="F4746" t="str">
            <v>CC-01668395</v>
          </cell>
          <cell r="J4746" t="str">
            <v>Sales Call</v>
          </cell>
          <cell r="R4746" t="str">
            <v>BSGS043527</v>
          </cell>
          <cell r="AB4746" t="str">
            <v>Sales call carried out for HMR update</v>
          </cell>
        </row>
        <row r="4747">
          <cell r="A4747">
            <v>45799.569444444445</v>
          </cell>
          <cell r="B4747">
            <v>15055</v>
          </cell>
          <cell r="F4747" t="str">
            <v>CC-01668386</v>
          </cell>
          <cell r="J4747" t="str">
            <v>Sales Call</v>
          </cell>
          <cell r="R4747" t="str">
            <v>BSGC376585</v>
          </cell>
          <cell r="AB4747" t="str">
            <v>Sales call carried out for HMR update</v>
          </cell>
        </row>
        <row r="4748">
          <cell r="A4748">
            <v>45799.56527777778</v>
          </cell>
          <cell r="B4748">
            <v>18875</v>
          </cell>
          <cell r="F4748" t="str">
            <v>CC-01668379</v>
          </cell>
          <cell r="J4748" t="str">
            <v>Sales Call</v>
          </cell>
          <cell r="R4748" t="str">
            <v>BSFS043411</v>
          </cell>
          <cell r="AB4748" t="str">
            <v>Sales call carried out for HMR update</v>
          </cell>
        </row>
        <row r="4749">
          <cell r="A4749">
            <v>45799.561805555553</v>
          </cell>
          <cell r="B4749">
            <v>8433</v>
          </cell>
          <cell r="F4749" t="str">
            <v>CC-01668370</v>
          </cell>
          <cell r="J4749" t="str">
            <v>Sales Call</v>
          </cell>
          <cell r="R4749" t="str">
            <v>BSFC376396</v>
          </cell>
          <cell r="AB4749" t="str">
            <v>Sales call carried out for HMR update</v>
          </cell>
        </row>
        <row r="4750">
          <cell r="A4750">
            <v>45799.558333333334</v>
          </cell>
          <cell r="B4750">
            <v>5969</v>
          </cell>
          <cell r="F4750" t="str">
            <v>CC-01668363</v>
          </cell>
          <cell r="J4750" t="str">
            <v>Sales Call</v>
          </cell>
          <cell r="R4750" t="str">
            <v>BSFC376340</v>
          </cell>
          <cell r="AB4750" t="str">
            <v>Sales call carried out for HMR update</v>
          </cell>
        </row>
        <row r="4751">
          <cell r="A4751">
            <v>45799.553472222222</v>
          </cell>
          <cell r="B4751">
            <v>10173</v>
          </cell>
          <cell r="F4751" t="str">
            <v>CC-01668357</v>
          </cell>
          <cell r="J4751" t="str">
            <v>Sales Call</v>
          </cell>
          <cell r="R4751" t="str">
            <v>BSES037922</v>
          </cell>
          <cell r="AB4751" t="str">
            <v>Sales call carried out for HMR update</v>
          </cell>
        </row>
        <row r="4752">
          <cell r="A4752">
            <v>45799.551388888889</v>
          </cell>
          <cell r="B4752">
            <v>0</v>
          </cell>
          <cell r="F4752" t="str">
            <v>CC-01668353</v>
          </cell>
          <cell r="J4752" t="str">
            <v>General Service</v>
          </cell>
          <cell r="R4752"/>
          <cell r="AB4752" t="str">
            <v>We talk with customer and as per him unit shifter from Delhi and is in idle condition from last 1 year. They planning to start the unit and confirm us with in two days    23-05-2025</v>
          </cell>
        </row>
        <row r="4753">
          <cell r="A4753">
            <v>45799.543055555558</v>
          </cell>
          <cell r="B4753">
            <v>608</v>
          </cell>
          <cell r="F4753" t="str">
            <v>CC-01668334</v>
          </cell>
          <cell r="J4753" t="str">
            <v>Complaint - Running With Problem</v>
          </cell>
          <cell r="R4753" t="str">
            <v>BXDD232126</v>
          </cell>
          <cell r="AB4753" t="str">
            <v>Attend the site complain of oil emulsification so check and found thermal valve faulty and not working properly. So change 2 numbers thermal valve under FOC basis. Then start the unit found running ok. Talked with customer now he satisfied and ready to close the call. Kindly call to site InCharge Mr. Azad - 9234615009</v>
          </cell>
        </row>
        <row r="4754">
          <cell r="A4754">
            <v>45799.535416666666</v>
          </cell>
          <cell r="B4754">
            <v>4882</v>
          </cell>
          <cell r="F4754" t="str">
            <v>CC-01668314</v>
          </cell>
          <cell r="J4754" t="str">
            <v>Sales Call</v>
          </cell>
          <cell r="R4754" t="str">
            <v>BSEC376140</v>
          </cell>
          <cell r="AB4754" t="str">
            <v>Sales call carried out for HMR update</v>
          </cell>
        </row>
        <row r="4755">
          <cell r="A4755">
            <v>45798.638194444444</v>
          </cell>
          <cell r="B4755">
            <v>3509</v>
          </cell>
          <cell r="F4755" t="str">
            <v>CC-01667356</v>
          </cell>
          <cell r="J4755" t="str">
            <v>Sales Call</v>
          </cell>
          <cell r="R4755" t="str">
            <v>BUIC373701</v>
          </cell>
          <cell r="AB4755" t="str">
            <v>Sales call carried out for HMR update</v>
          </cell>
        </row>
        <row r="4756">
          <cell r="A4756">
            <v>45798.628472222219</v>
          </cell>
          <cell r="B4756">
            <v>23484</v>
          </cell>
          <cell r="F4756" t="str">
            <v>CC-01667320</v>
          </cell>
          <cell r="J4756" t="str">
            <v>Schedule Service</v>
          </cell>
          <cell r="R4756" t="str">
            <v>BUCS034287</v>
          </cell>
          <cell r="AB4756" t="str">
            <v>Attend the site for scheduled service so change air filter oil filter, air oil separator and oil. Then start the unit found running ok.</v>
          </cell>
        </row>
        <row r="4757">
          <cell r="A4757">
            <v>45798.626388888886</v>
          </cell>
          <cell r="B4757">
            <v>1208</v>
          </cell>
          <cell r="F4757" t="str">
            <v>CC-01667313</v>
          </cell>
          <cell r="J4757" t="str">
            <v>Schedule Service</v>
          </cell>
          <cell r="R4757" t="str">
            <v>BXCC373541</v>
          </cell>
          <cell r="AB4757" t="str">
            <v>Attend the site for scheduled service so change air filter, oil filter and oil 3 liter. Then start the unit found running ok.</v>
          </cell>
        </row>
        <row r="4758">
          <cell r="A4758">
            <v>45798.616666666669</v>
          </cell>
          <cell r="B4758">
            <v>15636</v>
          </cell>
          <cell r="F4758" t="str">
            <v>CC-01667286</v>
          </cell>
          <cell r="J4758" t="str">
            <v>Sales Call</v>
          </cell>
          <cell r="R4758" t="str">
            <v>BVCC376207</v>
          </cell>
          <cell r="AB4758" t="str">
            <v>Sales call carried out for HMR update</v>
          </cell>
        </row>
        <row r="4759">
          <cell r="A4759">
            <v>45798.595833333333</v>
          </cell>
          <cell r="B4759">
            <v>7754</v>
          </cell>
          <cell r="F4759" t="str">
            <v>CC-01667234</v>
          </cell>
          <cell r="J4759" t="str">
            <v>Sales Call</v>
          </cell>
          <cell r="R4759" t="str">
            <v>BVDS039346</v>
          </cell>
          <cell r="AB4759" t="str">
            <v>Sales call carried out for HMR update</v>
          </cell>
        </row>
        <row r="4760">
          <cell r="A4760">
            <v>45798.578472222223</v>
          </cell>
          <cell r="B4760">
            <v>32754</v>
          </cell>
          <cell r="F4760" t="str">
            <v>CC-01667197</v>
          </cell>
          <cell r="J4760" t="str">
            <v>Sales Call</v>
          </cell>
          <cell r="R4760" t="str">
            <v>BOCS040147</v>
          </cell>
          <cell r="AB4760" t="str">
            <v>Sales call carried out for HMR update</v>
          </cell>
        </row>
        <row r="4761">
          <cell r="A4761">
            <v>45798.574999999997</v>
          </cell>
          <cell r="B4761">
            <v>31818</v>
          </cell>
          <cell r="F4761" t="str">
            <v>CC-01667192</v>
          </cell>
          <cell r="J4761" t="str">
            <v>Schedule Service</v>
          </cell>
          <cell r="R4761" t="str">
            <v>BTHS031467</v>
          </cell>
          <cell r="AB4761" t="str">
            <v>Attend the site for scheduled service so change air filter, oil filter and oil . Then start the unit found running ok.</v>
          </cell>
        </row>
        <row r="4762">
          <cell r="A4762">
            <v>45798.568749999999</v>
          </cell>
          <cell r="B4762">
            <v>5369</v>
          </cell>
          <cell r="F4762" t="str">
            <v>CC-01667176</v>
          </cell>
          <cell r="J4762" t="str">
            <v>Sales Call</v>
          </cell>
          <cell r="R4762" t="str">
            <v>BVJC374285</v>
          </cell>
          <cell r="AB4762" t="str">
            <v>Sales call carried out for HMR update</v>
          </cell>
        </row>
        <row r="4763">
          <cell r="A4763">
            <v>45798.56527777778</v>
          </cell>
          <cell r="B4763">
            <v>9208</v>
          </cell>
          <cell r="F4763" t="str">
            <v>CC-01667167</v>
          </cell>
          <cell r="J4763" t="str">
            <v>Sales Call</v>
          </cell>
          <cell r="R4763" t="str">
            <v>BSEC376103</v>
          </cell>
          <cell r="AB4763" t="str">
            <v>Sales call carried out for HMR update</v>
          </cell>
        </row>
        <row r="4764">
          <cell r="A4764">
            <v>45798.559027777781</v>
          </cell>
          <cell r="B4764">
            <v>7358</v>
          </cell>
          <cell r="F4764" t="str">
            <v>CC-01667142</v>
          </cell>
          <cell r="J4764" t="str">
            <v>Schedule Service</v>
          </cell>
          <cell r="R4764" t="str">
            <v>BUAC371371</v>
          </cell>
          <cell r="AB4764" t="str">
            <v>Attend the site for scheduled service so change air filter, oil filter, air oil separator, motor greasing and oil 5 liters. Then start the unit found running ok.</v>
          </cell>
        </row>
        <row r="4765">
          <cell r="A4765">
            <v>45798.50277777778</v>
          </cell>
          <cell r="B4765">
            <v>521</v>
          </cell>
          <cell r="F4765" t="str">
            <v>CC-01667010</v>
          </cell>
          <cell r="J4765" t="str">
            <v>Schedule Service</v>
          </cell>
          <cell r="R4765" t="str">
            <v>BXBD164346</v>
          </cell>
          <cell r="AB4765" t="str">
            <v>Attend the site for schedule service so drail oil from tank and drain oil from cooler total 38 liters oil drain then change air filter 2 nos for compressor andd engine both side, change oil filter 2 nos. then change 40 liters ELGI air lube plus oil. Then start the unit found running ok.</v>
          </cell>
        </row>
        <row r="4766">
          <cell r="A4766">
            <v>45798.480555555558</v>
          </cell>
          <cell r="B4766">
            <v>5570</v>
          </cell>
          <cell r="F4766" t="str">
            <v>CC-01666935</v>
          </cell>
          <cell r="J4766" t="str">
            <v>Schedule Service</v>
          </cell>
          <cell r="R4766" t="str">
            <v>BQHD160412</v>
          </cell>
          <cell r="AB4766" t="str">
            <v>Attend the site for schedule service so total amount of drain oil from tank and oil cooler 38 litres with one dead crank ,after then replace air filter engine and compressor both side, replace oil filter 2nos. Replaced air oil separator, replaved MPV kit, BDV kit 2nos, replaced pressure regulator Plugged in the drain plugs and total topped up oil in tank with one start up 40 litres. After schedule service done start and run the unit on load condition found unit is running in normal parameters.</v>
          </cell>
        </row>
        <row r="4767">
          <cell r="A4767">
            <v>45798.467361111114</v>
          </cell>
          <cell r="B4767">
            <v>0</v>
          </cell>
          <cell r="F4767" t="str">
            <v>CC-01666897</v>
          </cell>
          <cell r="J4767" t="str">
            <v>Commissioning</v>
          </cell>
          <cell r="R4767" t="str">
            <v>CYKE544593</v>
          </cell>
          <cell r="AB4767" t="str">
            <v>Commissioning done on dated 21-05-2025</v>
          </cell>
        </row>
        <row r="4768">
          <cell r="A4768">
            <v>45797.748194444401</v>
          </cell>
          <cell r="B4768">
            <v>0</v>
          </cell>
          <cell r="F4768" t="str">
            <v>CC-01666511</v>
          </cell>
          <cell r="J4768" t="str">
            <v>Complaint - Running With Problem</v>
          </cell>
          <cell r="R4768" t="str">
            <v>CXCE181089</v>
          </cell>
          <cell r="AB4768" t="str">
            <v>Parts quotation shared with customer but after several follow-up customer does not pay against our parts quotation. Hence, we are closing this call after payment we log new call for the same. follow up screen shot attached. parts estimate given to customer but they do not provide payment to carry work. Estimate and what's app conversation attached in call.</v>
          </cell>
        </row>
        <row r="4769">
          <cell r="A4769">
            <v>45796.706446759301</v>
          </cell>
          <cell r="B4769">
            <v>5317</v>
          </cell>
          <cell r="F4769" t="str">
            <v>CC-01665276</v>
          </cell>
          <cell r="J4769" t="str">
            <v>Sales Call</v>
          </cell>
          <cell r="R4769" t="str">
            <v>BWED163890</v>
          </cell>
          <cell r="AB4769" t="str">
            <v>Sales call carried out for HMR update</v>
          </cell>
        </row>
        <row r="4770">
          <cell r="A4770">
            <v>45796.703379629602</v>
          </cell>
          <cell r="B4770">
            <v>3356</v>
          </cell>
          <cell r="F4770" t="str">
            <v>CC-01665268</v>
          </cell>
          <cell r="J4770" t="str">
            <v>Sales Call</v>
          </cell>
          <cell r="R4770" t="str">
            <v>BWHD231603</v>
          </cell>
          <cell r="AB4770" t="str">
            <v>Sales call carried out for HMR update</v>
          </cell>
        </row>
        <row r="4771">
          <cell r="A4771">
            <v>45796.7011458333</v>
          </cell>
          <cell r="B4771">
            <v>20048</v>
          </cell>
          <cell r="F4771" t="str">
            <v>CC-01665262</v>
          </cell>
          <cell r="J4771" t="str">
            <v>General Service</v>
          </cell>
          <cell r="R4771" t="str">
            <v>GNDC370057</v>
          </cell>
          <cell r="AB4771" t="str">
            <v>We visited site and fitted rewinding motor and we also changed main contactor+thermal relay after than start and check unit running well condition at the same time.</v>
          </cell>
        </row>
        <row r="4772">
          <cell r="A4772">
            <v>45796.698622685202</v>
          </cell>
          <cell r="B4772">
            <v>35</v>
          </cell>
          <cell r="F4772" t="str">
            <v>CC-01665252</v>
          </cell>
          <cell r="J4772" t="str">
            <v>Sales Call</v>
          </cell>
          <cell r="R4772" t="str">
            <v>BXID201595</v>
          </cell>
          <cell r="AB4772" t="str">
            <v>Sales call carried out for HMR update</v>
          </cell>
        </row>
        <row r="4773">
          <cell r="A4773">
            <v>45796.6961689815</v>
          </cell>
          <cell r="B4773">
            <v>55</v>
          </cell>
          <cell r="F4773" t="str">
            <v>CC-01665246</v>
          </cell>
          <cell r="J4773" t="str">
            <v>Sales Call</v>
          </cell>
          <cell r="R4773" t="str">
            <v>BYLD164891</v>
          </cell>
          <cell r="AB4773" t="str">
            <v>Sales call carried out for HMR update</v>
          </cell>
        </row>
        <row r="4774">
          <cell r="A4774">
            <v>45796.693287037</v>
          </cell>
          <cell r="B4774">
            <v>100</v>
          </cell>
          <cell r="F4774" t="str">
            <v>CC-01665238</v>
          </cell>
          <cell r="J4774" t="str">
            <v>Sales Call</v>
          </cell>
          <cell r="R4774" t="str">
            <v>BYLD201693</v>
          </cell>
          <cell r="AB4774" t="str">
            <v>Sales call carried out for HMR update</v>
          </cell>
        </row>
        <row r="4775">
          <cell r="A4775">
            <v>45796.690729166701</v>
          </cell>
          <cell r="B4775">
            <v>120</v>
          </cell>
          <cell r="F4775" t="str">
            <v>CC-01665233</v>
          </cell>
          <cell r="J4775" t="str">
            <v>Sales Call</v>
          </cell>
          <cell r="R4775" t="str">
            <v>BYAD164973</v>
          </cell>
          <cell r="AB4775" t="str">
            <v>Sales call carried out for HMR update</v>
          </cell>
        </row>
        <row r="4776">
          <cell r="A4776">
            <v>45796.687754629602</v>
          </cell>
          <cell r="B4776">
            <v>150</v>
          </cell>
          <cell r="F4776" t="str">
            <v>CC-01665227</v>
          </cell>
          <cell r="J4776" t="str">
            <v>Sales Call</v>
          </cell>
          <cell r="R4776" t="str">
            <v>BYLD164919</v>
          </cell>
          <cell r="AB4776" t="str">
            <v>Sales call carried out for HMR update</v>
          </cell>
        </row>
        <row r="4777">
          <cell r="A4777">
            <v>45796.685046296298</v>
          </cell>
          <cell r="B4777">
            <v>50</v>
          </cell>
          <cell r="F4777" t="str">
            <v>CC-01665221</v>
          </cell>
          <cell r="J4777" t="str">
            <v>Sales Call</v>
          </cell>
          <cell r="R4777" t="str">
            <v>BXHD232326</v>
          </cell>
          <cell r="AB4777" t="str">
            <v>Sales call carried out for HMR update</v>
          </cell>
        </row>
        <row r="4778">
          <cell r="A4778">
            <v>45796.680393518502</v>
          </cell>
          <cell r="B4778">
            <v>275</v>
          </cell>
          <cell r="F4778" t="str">
            <v>CC-01665205</v>
          </cell>
          <cell r="J4778" t="str">
            <v>Sales Call</v>
          </cell>
          <cell r="R4778" t="str">
            <v>BXIS038530</v>
          </cell>
          <cell r="AB4778" t="str">
            <v>Sales call carried out for HMR update</v>
          </cell>
        </row>
        <row r="4779">
          <cell r="A4779">
            <v>45796.677847222199</v>
          </cell>
          <cell r="B4779">
            <v>275</v>
          </cell>
          <cell r="F4779" t="str">
            <v>CC-01665195</v>
          </cell>
          <cell r="J4779" t="str">
            <v>Sales Call</v>
          </cell>
          <cell r="R4779" t="str">
            <v>BXIS038530</v>
          </cell>
          <cell r="AB4779" t="str">
            <v>Sales call carried out for HMR update</v>
          </cell>
        </row>
        <row r="4780">
          <cell r="A4780">
            <v>45796.674282407403</v>
          </cell>
          <cell r="B4780">
            <v>400</v>
          </cell>
          <cell r="F4780" t="str">
            <v>CC-01665190</v>
          </cell>
          <cell r="J4780" t="str">
            <v>Sales Call</v>
          </cell>
          <cell r="R4780" t="str">
            <v>BXHD164673</v>
          </cell>
          <cell r="AB4780" t="str">
            <v>Sales call carried out for HMR update</v>
          </cell>
        </row>
        <row r="4781">
          <cell r="A4781">
            <v>45796.670821759297</v>
          </cell>
          <cell r="B4781">
            <v>1490</v>
          </cell>
          <cell r="F4781" t="str">
            <v>CC-01665180</v>
          </cell>
          <cell r="J4781" t="str">
            <v>Sales Call</v>
          </cell>
          <cell r="R4781" t="str">
            <v>BXAD231963</v>
          </cell>
          <cell r="AB4781" t="str">
            <v>Sales call carried out for HMR update</v>
          </cell>
        </row>
        <row r="4782">
          <cell r="A4782">
            <v>45796.665925925903</v>
          </cell>
          <cell r="B4782">
            <v>260</v>
          </cell>
          <cell r="F4782" t="str">
            <v>CC-01665166</v>
          </cell>
          <cell r="J4782" t="str">
            <v>Sales Call</v>
          </cell>
          <cell r="R4782" t="str">
            <v>BXCD164396</v>
          </cell>
          <cell r="AB4782" t="str">
            <v>Sales call carried out for HMR update</v>
          </cell>
        </row>
        <row r="4783">
          <cell r="A4783">
            <v>45796.660949074103</v>
          </cell>
          <cell r="B4783">
            <v>190</v>
          </cell>
          <cell r="F4783" t="str">
            <v>CC-01665159</v>
          </cell>
          <cell r="J4783" t="str">
            <v>Sales Call</v>
          </cell>
          <cell r="R4783" t="str">
            <v>BYKD164879</v>
          </cell>
          <cell r="AB4783" t="str">
            <v>Sales call carried out for HMR update</v>
          </cell>
        </row>
        <row r="4784">
          <cell r="A4784">
            <v>45796.655381944402</v>
          </cell>
          <cell r="B4784">
            <v>190</v>
          </cell>
          <cell r="F4784" t="str">
            <v>CC-01665142</v>
          </cell>
          <cell r="J4784" t="str">
            <v>Schedule Service</v>
          </cell>
          <cell r="R4784" t="str">
            <v>BYKD164879</v>
          </cell>
          <cell r="AB4784" t="str">
            <v>Sales call carried out for HMR update</v>
          </cell>
        </row>
        <row r="4785">
          <cell r="A4785">
            <v>45796.651041666701</v>
          </cell>
          <cell r="B4785">
            <v>550</v>
          </cell>
          <cell r="F4785" t="str">
            <v>CC-01665126</v>
          </cell>
          <cell r="J4785" t="str">
            <v>Sales Call</v>
          </cell>
          <cell r="R4785" t="str">
            <v>BXHD232312</v>
          </cell>
          <cell r="AB4785" t="str">
            <v>Sales call carried out for HMR update</v>
          </cell>
        </row>
        <row r="4786">
          <cell r="A4786">
            <v>45796.616909722201</v>
          </cell>
          <cell r="B4786">
            <v>1750</v>
          </cell>
          <cell r="F4786" t="str">
            <v>CC-01665009</v>
          </cell>
          <cell r="J4786" t="str">
            <v>Sales Call</v>
          </cell>
          <cell r="R4786" t="str">
            <v>BXFD164587</v>
          </cell>
          <cell r="AB4786" t="str">
            <v>Sales call carried out for HMR update</v>
          </cell>
        </row>
        <row r="4787">
          <cell r="A4787">
            <v>45796.607743055603</v>
          </cell>
          <cell r="B4787">
            <v>570</v>
          </cell>
          <cell r="F4787" t="str">
            <v>CC-01664972</v>
          </cell>
          <cell r="J4787" t="str">
            <v>Sales Call</v>
          </cell>
          <cell r="R4787" t="str">
            <v>BXBD164358</v>
          </cell>
          <cell r="AB4787" t="str">
            <v>Sales call carried out for HMR update</v>
          </cell>
        </row>
        <row r="4788">
          <cell r="A4788">
            <v>45796.604907407404</v>
          </cell>
          <cell r="B4788">
            <v>1060</v>
          </cell>
          <cell r="F4788" t="str">
            <v>CC-01664963</v>
          </cell>
          <cell r="J4788" t="str">
            <v>Sales Call</v>
          </cell>
          <cell r="R4788" t="str">
            <v>BXJD231749</v>
          </cell>
          <cell r="AB4788" t="str">
            <v>Sales call carried out for HMR update</v>
          </cell>
        </row>
        <row r="4789">
          <cell r="A4789">
            <v>45796.601493055598</v>
          </cell>
          <cell r="B4789">
            <v>1130</v>
          </cell>
          <cell r="F4789" t="str">
            <v>CC-01664949</v>
          </cell>
          <cell r="J4789" t="str">
            <v>Sales Call</v>
          </cell>
          <cell r="R4789" t="str">
            <v>BXJD231726</v>
          </cell>
          <cell r="AB4789" t="str">
            <v>Sales call carried out for HMR update</v>
          </cell>
        </row>
        <row r="4790">
          <cell r="A4790">
            <v>45796.598923611098</v>
          </cell>
          <cell r="B4790">
            <v>720</v>
          </cell>
          <cell r="F4790" t="str">
            <v>CC-01664944</v>
          </cell>
          <cell r="J4790" t="str">
            <v>Sales Call</v>
          </cell>
          <cell r="R4790" t="str">
            <v>BXID164764</v>
          </cell>
          <cell r="AB4790" t="str">
            <v>Sales call carried out for HMR update</v>
          </cell>
        </row>
        <row r="4791">
          <cell r="A4791">
            <v>45796.596759259301</v>
          </cell>
          <cell r="B4791">
            <v>1550</v>
          </cell>
          <cell r="F4791" t="str">
            <v>CC-01664938</v>
          </cell>
          <cell r="J4791" t="str">
            <v>Schedule Service</v>
          </cell>
          <cell r="R4791" t="str">
            <v>BXBD164357</v>
          </cell>
          <cell r="AB4791" t="str">
            <v>Attend the site for shedule service so following Job are done Oil drain from tank and cooler after Cranking two' time's again oil drain from tank and cooler total drain oil is 39 litter after replace separator filter, arv kit, Prv kit, actuator kit 2nos oil filter 2nos oil topped in tank 40 litter after shedule service done than start the unit running good condition no air leakeag no oil leakage unit running satisfaction</v>
          </cell>
        </row>
        <row r="4792">
          <cell r="A4792">
            <v>45796.595034722202</v>
          </cell>
          <cell r="B4792">
            <v>595</v>
          </cell>
          <cell r="F4792" t="str">
            <v>CC-01664934</v>
          </cell>
          <cell r="J4792" t="str">
            <v>Schedule Service</v>
          </cell>
          <cell r="R4792" t="str">
            <v>BXDD232126</v>
          </cell>
          <cell r="AB4792" t="str">
            <v>Attend the site for shedule service so following Job are done Oil drain from tank and cooler after Cranking one time again oil drain from tank and cooler total drain oil is 99 litter after replace oil filter 2nos 180 lpm ,75 lpm oil filter 1nos, oil topped in tank 114 litter with one dead Crank after shedule service done than start the unit running good condition no air leakeag no oil leakage unit running satisfaction</v>
          </cell>
        </row>
        <row r="4793">
          <cell r="A4793">
            <v>45796.591493055603</v>
          </cell>
          <cell r="B4793">
            <v>780</v>
          </cell>
          <cell r="F4793" t="str">
            <v>CC-01664922</v>
          </cell>
          <cell r="J4793" t="str">
            <v>Sales Call</v>
          </cell>
          <cell r="R4793" t="str">
            <v>BXHD164701</v>
          </cell>
          <cell r="AB4793" t="str">
            <v>Sales call carried out for HMR update</v>
          </cell>
        </row>
        <row r="4794">
          <cell r="A4794">
            <v>45796.588541666701</v>
          </cell>
          <cell r="B4794">
            <v>900</v>
          </cell>
          <cell r="F4794" t="str">
            <v>CC-01664915</v>
          </cell>
          <cell r="J4794" t="str">
            <v>Sales Call</v>
          </cell>
          <cell r="R4794" t="str">
            <v>BXGD164662</v>
          </cell>
          <cell r="AB4794" t="str">
            <v>Sales call carried out for HMR update</v>
          </cell>
        </row>
        <row r="4795">
          <cell r="A4795">
            <v>45796.581608796303</v>
          </cell>
          <cell r="B4795">
            <v>825</v>
          </cell>
          <cell r="F4795" t="str">
            <v>CC-01664903</v>
          </cell>
          <cell r="J4795" t="str">
            <v>Sales Call</v>
          </cell>
          <cell r="R4795" t="str">
            <v>BXFD232225</v>
          </cell>
          <cell r="AB4795" t="str">
            <v>Sales call carried out for HMR update</v>
          </cell>
        </row>
        <row r="4796">
          <cell r="A4796">
            <v>45796.577210648102</v>
          </cell>
          <cell r="B4796">
            <v>840</v>
          </cell>
          <cell r="F4796" t="str">
            <v>CC-01664899</v>
          </cell>
          <cell r="J4796" t="str">
            <v>Sales Call</v>
          </cell>
          <cell r="R4796" t="str">
            <v>BXFD164605</v>
          </cell>
          <cell r="AB4796" t="str">
            <v>Sales call carried out for HMR update</v>
          </cell>
        </row>
        <row r="4797">
          <cell r="A4797">
            <v>45796.574039351799</v>
          </cell>
          <cell r="B4797">
            <v>625</v>
          </cell>
          <cell r="F4797" t="str">
            <v>CC-01664892</v>
          </cell>
          <cell r="J4797" t="str">
            <v>Sales Call</v>
          </cell>
          <cell r="R4797" t="str">
            <v>BXID164737</v>
          </cell>
          <cell r="AB4797" t="str">
            <v>Sales call carried out for HMR update</v>
          </cell>
        </row>
        <row r="4798">
          <cell r="A4798">
            <v>45796.571273148104</v>
          </cell>
          <cell r="B4798">
            <v>230</v>
          </cell>
          <cell r="F4798" t="str">
            <v>CC-01664883</v>
          </cell>
          <cell r="J4798" t="str">
            <v>Sales Call</v>
          </cell>
          <cell r="R4798" t="str">
            <v>BXID164748</v>
          </cell>
          <cell r="AB4798" t="str">
            <v>Sales call carried out for HMR update</v>
          </cell>
        </row>
        <row r="4799">
          <cell r="A4799">
            <v>45796.567268518498</v>
          </cell>
          <cell r="B4799">
            <v>770</v>
          </cell>
          <cell r="F4799" t="str">
            <v>CC-01664872</v>
          </cell>
          <cell r="J4799" t="str">
            <v>Sales Call</v>
          </cell>
          <cell r="R4799" t="str">
            <v>BXGD232278</v>
          </cell>
          <cell r="AB4799" t="str">
            <v>Sales call carried out for HMR update</v>
          </cell>
        </row>
        <row r="4800">
          <cell r="A4800">
            <v>45796.564097222203</v>
          </cell>
          <cell r="B4800">
            <v>680</v>
          </cell>
          <cell r="F4800" t="str">
            <v>CC-01664866</v>
          </cell>
          <cell r="J4800" t="str">
            <v>Sales Call</v>
          </cell>
          <cell r="R4800" t="str">
            <v>BXGD164632</v>
          </cell>
          <cell r="AB4800" t="str">
            <v>Sales call carried out for HMR update</v>
          </cell>
        </row>
        <row r="4801">
          <cell r="A4801">
            <v>45796.559467592597</v>
          </cell>
          <cell r="B4801">
            <v>460</v>
          </cell>
          <cell r="F4801" t="str">
            <v>CC-01664859</v>
          </cell>
          <cell r="J4801" t="str">
            <v>Sales Call</v>
          </cell>
          <cell r="R4801" t="str">
            <v>BXFD232221</v>
          </cell>
          <cell r="AB4801" t="str">
            <v>Sales call carried out for HMR update</v>
          </cell>
        </row>
        <row r="4802">
          <cell r="A4802">
            <v>45796.554664351897</v>
          </cell>
          <cell r="B4802">
            <v>470</v>
          </cell>
          <cell r="F4802" t="str">
            <v>CC-01664845</v>
          </cell>
          <cell r="J4802" t="str">
            <v>Sales Call</v>
          </cell>
          <cell r="R4802" t="str">
            <v>BXCL153907</v>
          </cell>
          <cell r="AB4802" t="str">
            <v>Sales call carried out for HMR update</v>
          </cell>
        </row>
        <row r="4803">
          <cell r="A4803">
            <v>45796.550543981502</v>
          </cell>
          <cell r="B4803">
            <v>230</v>
          </cell>
          <cell r="F4803" t="str">
            <v>CC-01664836</v>
          </cell>
          <cell r="J4803" t="str">
            <v>Sales Call</v>
          </cell>
          <cell r="R4803" t="str">
            <v>BXAL153828</v>
          </cell>
          <cell r="AB4803" t="str">
            <v>Sales call carried out for HMR update</v>
          </cell>
        </row>
        <row r="4804">
          <cell r="A4804">
            <v>45796.546585648102</v>
          </cell>
          <cell r="B4804">
            <v>2130</v>
          </cell>
          <cell r="F4804" t="str">
            <v>CC-01664824</v>
          </cell>
          <cell r="J4804" t="str">
            <v>Sales Call</v>
          </cell>
          <cell r="R4804" t="str">
            <v>BXLD231897</v>
          </cell>
          <cell r="AB4804" t="str">
            <v>Sales call carried out for HMR update</v>
          </cell>
        </row>
        <row r="4805">
          <cell r="A4805">
            <v>45796.541550925896</v>
          </cell>
          <cell r="B4805">
            <v>1980</v>
          </cell>
          <cell r="F4805" t="str">
            <v>CC-01664810</v>
          </cell>
          <cell r="J4805" t="str">
            <v>Sales Call</v>
          </cell>
          <cell r="R4805" t="str">
            <v>BXLD231873</v>
          </cell>
          <cell r="AB4805" t="str">
            <v>Sales call carried out for HMR update</v>
          </cell>
        </row>
        <row r="4806">
          <cell r="A4806">
            <v>45796.538402777798</v>
          </cell>
          <cell r="B4806">
            <v>1120</v>
          </cell>
          <cell r="F4806" t="str">
            <v>CC-01664799</v>
          </cell>
          <cell r="J4806" t="str">
            <v>Sales Call</v>
          </cell>
          <cell r="R4806" t="str">
            <v>BXKD164160</v>
          </cell>
          <cell r="AB4806" t="str">
            <v>Sales call carried out for HMR update</v>
          </cell>
        </row>
        <row r="4807">
          <cell r="A4807">
            <v>45796.534398148098</v>
          </cell>
          <cell r="B4807">
            <v>580</v>
          </cell>
          <cell r="F4807" t="str">
            <v>CC-01664788</v>
          </cell>
          <cell r="J4807" t="str">
            <v>Sales Call</v>
          </cell>
          <cell r="R4807" t="str">
            <v>BXFD164599</v>
          </cell>
          <cell r="AB4807" t="str">
            <v>Sales call carried out for HMR update</v>
          </cell>
        </row>
        <row r="4808">
          <cell r="A4808">
            <v>45796.5312037037</v>
          </cell>
          <cell r="B4808">
            <v>2400</v>
          </cell>
          <cell r="F4808" t="str">
            <v>CC-01664772</v>
          </cell>
          <cell r="J4808" t="str">
            <v>Sales Call</v>
          </cell>
          <cell r="R4808" t="str">
            <v>BXAD164317</v>
          </cell>
          <cell r="AB4808" t="str">
            <v>Sales call carried out for HMR update</v>
          </cell>
        </row>
        <row r="4809">
          <cell r="A4809">
            <v>45796.528113425898</v>
          </cell>
          <cell r="B4809">
            <v>700</v>
          </cell>
          <cell r="F4809" t="str">
            <v>CC-01664757</v>
          </cell>
          <cell r="J4809" t="str">
            <v>Sales Call</v>
          </cell>
          <cell r="R4809" t="str">
            <v>BXBD164381</v>
          </cell>
          <cell r="AB4809" t="str">
            <v>Sales call carried out for HMR update</v>
          </cell>
        </row>
        <row r="4810">
          <cell r="A4810">
            <v>45796.524733796301</v>
          </cell>
          <cell r="B4810">
            <v>780</v>
          </cell>
          <cell r="F4810" t="str">
            <v>CC-01664743</v>
          </cell>
          <cell r="J4810" t="str">
            <v>Sales Call</v>
          </cell>
          <cell r="R4810" t="str">
            <v>BXCD164422</v>
          </cell>
          <cell r="AB4810" t="str">
            <v>Sales call carried out for HMR update</v>
          </cell>
        </row>
        <row r="4811">
          <cell r="A4811">
            <v>45796.518703703703</v>
          </cell>
          <cell r="B4811">
            <v>1450</v>
          </cell>
          <cell r="F4811" t="str">
            <v>CC-01664720</v>
          </cell>
          <cell r="J4811" t="str">
            <v>Sales Call</v>
          </cell>
          <cell r="R4811" t="str">
            <v>BXBD164357</v>
          </cell>
          <cell r="AB4811" t="str">
            <v>Sales call carried out for HMR update</v>
          </cell>
        </row>
        <row r="4812">
          <cell r="A4812">
            <v>45796.515995370399</v>
          </cell>
          <cell r="B4812">
            <v>3280</v>
          </cell>
          <cell r="F4812" t="str">
            <v>CC-01664711</v>
          </cell>
          <cell r="J4812" t="str">
            <v>Sales Call</v>
          </cell>
          <cell r="R4812" t="str">
            <v>BVHD163331</v>
          </cell>
          <cell r="AB4812" t="str">
            <v>Sales call carried out for HMR update</v>
          </cell>
        </row>
        <row r="4813">
          <cell r="A4813">
            <v>45796.513148148202</v>
          </cell>
          <cell r="B4813">
            <v>1610</v>
          </cell>
          <cell r="F4813" t="str">
            <v>CC-01664699</v>
          </cell>
          <cell r="J4813" t="str">
            <v>Sales Call</v>
          </cell>
          <cell r="R4813" t="str">
            <v>BWID231694</v>
          </cell>
          <cell r="AB4813" t="str">
            <v>Sales call carried out for HMR update</v>
          </cell>
        </row>
        <row r="4814">
          <cell r="A4814">
            <v>45796.509895833296</v>
          </cell>
          <cell r="B4814">
            <v>1940</v>
          </cell>
          <cell r="F4814" t="str">
            <v>CC-01664693</v>
          </cell>
          <cell r="J4814" t="str">
            <v>Sales Call</v>
          </cell>
          <cell r="R4814" t="str">
            <v>BXCD164420</v>
          </cell>
          <cell r="AB4814" t="str">
            <v>Sales call carried out for HMR update</v>
          </cell>
        </row>
        <row r="4815">
          <cell r="A4815">
            <v>45796.506666666697</v>
          </cell>
          <cell r="B4815">
            <v>625</v>
          </cell>
          <cell r="F4815" t="str">
            <v>CC-01664676</v>
          </cell>
          <cell r="J4815" t="str">
            <v>Sales Call</v>
          </cell>
          <cell r="R4815" t="str">
            <v>BXCD164464</v>
          </cell>
          <cell r="AB4815" t="str">
            <v>Sales call carried out for HMR update</v>
          </cell>
        </row>
        <row r="4816">
          <cell r="A4816">
            <v>45796.500416666699</v>
          </cell>
          <cell r="B4816">
            <v>1340</v>
          </cell>
          <cell r="F4816" t="str">
            <v>CC-01664649</v>
          </cell>
          <cell r="J4816" t="str">
            <v>Sales Call</v>
          </cell>
          <cell r="R4816" t="str">
            <v>BXAD164301</v>
          </cell>
          <cell r="AB4816" t="str">
            <v>Sales call carried out for HMR update</v>
          </cell>
        </row>
        <row r="4817">
          <cell r="A4817">
            <v>45796.497118055602</v>
          </cell>
          <cell r="B4817">
            <v>1125</v>
          </cell>
          <cell r="F4817" t="str">
            <v>CC-01664631</v>
          </cell>
          <cell r="J4817" t="str">
            <v>Sales Call</v>
          </cell>
          <cell r="R4817" t="str">
            <v>BXAD231957</v>
          </cell>
          <cell r="AB4817" t="str">
            <v>Sales call carried out for HMR update.</v>
          </cell>
        </row>
        <row r="4818">
          <cell r="A4818">
            <v>45796.493009259299</v>
          </cell>
          <cell r="B4818">
            <v>300</v>
          </cell>
          <cell r="F4818" t="str">
            <v>CC-01664618</v>
          </cell>
          <cell r="J4818" t="str">
            <v>Sales Call</v>
          </cell>
          <cell r="R4818" t="str">
            <v>BXCD164415</v>
          </cell>
          <cell r="AB4818" t="str">
            <v>Sales call carried out for HMR update.</v>
          </cell>
        </row>
        <row r="4819">
          <cell r="A4819">
            <v>45796.443564814799</v>
          </cell>
          <cell r="B4819">
            <v>11514</v>
          </cell>
          <cell r="F4819" t="str">
            <v>CC-01664492</v>
          </cell>
          <cell r="J4819" t="str">
            <v>Schedule Service</v>
          </cell>
          <cell r="R4819" t="str">
            <v>BWEC370334</v>
          </cell>
          <cell r="AB4819" t="str">
            <v>Attend the site for scheduled service so change air filter, oil filter, motor greasing, all valve kit and oil changed. Then start the unit found running ok.</v>
          </cell>
        </row>
        <row r="4820">
          <cell r="A4820">
            <v>45796.442430555602</v>
          </cell>
          <cell r="B4820">
            <v>9420</v>
          </cell>
          <cell r="F4820" t="str">
            <v>CC-01664488</v>
          </cell>
          <cell r="J4820" t="str">
            <v>Schedule Service</v>
          </cell>
          <cell r="R4820" t="str">
            <v>BWLS040546</v>
          </cell>
          <cell r="AB4820" t="str">
            <v>Attend the site for scheduled service so change air filter, oil filter, air oil separator, motor greasing and oil. Then start the unit found running ok.</v>
          </cell>
        </row>
        <row r="4821">
          <cell r="A4821">
            <v>45796.441597222198</v>
          </cell>
          <cell r="B4821">
            <v>45812</v>
          </cell>
          <cell r="F4821" t="str">
            <v>CC-01664485</v>
          </cell>
          <cell r="J4821" t="str">
            <v>Schedule Service</v>
          </cell>
          <cell r="R4821" t="str">
            <v>GPLS030458</v>
          </cell>
          <cell r="AB4821" t="str">
            <v>Attend the site for scheduled service so change air filter, oil filter, air oil separator, motor greasing and oil. Then start the unit found running ok.</v>
          </cell>
        </row>
        <row r="4822">
          <cell r="A4822">
            <v>45796.294351851902</v>
          </cell>
          <cell r="B4822">
            <v>4182</v>
          </cell>
          <cell r="F4822" t="str">
            <v>CC-01664405</v>
          </cell>
          <cell r="J4822" t="str">
            <v>Schedule Service - AMC</v>
          </cell>
          <cell r="R4822" t="str">
            <v>BWCC379947</v>
          </cell>
          <cell r="AB4822" t="str">
            <v>AMC visit carried out</v>
          </cell>
        </row>
        <row r="4823">
          <cell r="A4823">
            <v>45796.290243055599</v>
          </cell>
          <cell r="B4823">
            <v>35667</v>
          </cell>
          <cell r="F4823" t="str">
            <v>CC-01664373</v>
          </cell>
          <cell r="J4823" t="str">
            <v>Schedule Service - AMC</v>
          </cell>
          <cell r="R4823" t="str">
            <v>BQBS033796</v>
          </cell>
          <cell r="AB4823" t="str">
            <v>AMC visit carried out</v>
          </cell>
        </row>
        <row r="4824">
          <cell r="A4824">
            <v>45796.290115740703</v>
          </cell>
          <cell r="B4824">
            <v>12784</v>
          </cell>
          <cell r="F4824" t="str">
            <v>CC-01664372</v>
          </cell>
          <cell r="J4824" t="str">
            <v>Schedule Service - AMC</v>
          </cell>
          <cell r="R4824" t="str">
            <v>BUKS045387</v>
          </cell>
          <cell r="AB4824" t="str">
            <v>AMC visit carried out</v>
          </cell>
        </row>
        <row r="4825">
          <cell r="A4825">
            <v>45796.288958333302</v>
          </cell>
          <cell r="B4825">
            <v>44994</v>
          </cell>
          <cell r="F4825" t="str">
            <v>CC-01664363</v>
          </cell>
          <cell r="J4825" t="str">
            <v>Schedule Service - AMC</v>
          </cell>
          <cell r="R4825" t="str">
            <v>BPCS030196</v>
          </cell>
          <cell r="AB4825" t="str">
            <v>AMC visit carried out</v>
          </cell>
        </row>
        <row r="4826">
          <cell r="A4826">
            <v>45796.288854166698</v>
          </cell>
          <cell r="B4826">
            <v>37646</v>
          </cell>
          <cell r="F4826" t="str">
            <v>CC-01664362</v>
          </cell>
          <cell r="J4826" t="str">
            <v>Schedule Service - AMC</v>
          </cell>
          <cell r="R4826" t="str">
            <v>BRGS035169</v>
          </cell>
          <cell r="AB4826" t="str">
            <v>AMC visit carried out</v>
          </cell>
        </row>
        <row r="4827">
          <cell r="A4827">
            <v>45796.288715277798</v>
          </cell>
          <cell r="B4827">
            <v>15757</v>
          </cell>
          <cell r="F4827" t="str">
            <v>CC-01664361</v>
          </cell>
          <cell r="J4827" t="str">
            <v>Schedule Service - AMC</v>
          </cell>
          <cell r="R4827" t="str">
            <v>BUKS045388</v>
          </cell>
          <cell r="AB4827" t="str">
            <v>AMC visit carried out</v>
          </cell>
        </row>
        <row r="4828">
          <cell r="A4828">
            <v>45796.285555555602</v>
          </cell>
          <cell r="B4828">
            <v>6474</v>
          </cell>
          <cell r="F4828" t="str">
            <v>CC-01664336</v>
          </cell>
          <cell r="J4828" t="str">
            <v>Schedule Service - AMC</v>
          </cell>
          <cell r="R4828" t="str">
            <v>BWEC370314</v>
          </cell>
          <cell r="AB4828" t="str">
            <v>AMC visit carried out</v>
          </cell>
        </row>
        <row r="4829">
          <cell r="A4829">
            <v>45794.739270833299</v>
          </cell>
          <cell r="B4829">
            <v>1550</v>
          </cell>
          <cell r="F4829" t="str">
            <v>CC-01663929</v>
          </cell>
          <cell r="J4829" t="str">
            <v>Sales Call</v>
          </cell>
          <cell r="R4829" t="str">
            <v>BXLD164272</v>
          </cell>
          <cell r="AB4829" t="str">
            <v>Sales call carried out for HMR update.</v>
          </cell>
        </row>
        <row r="4830">
          <cell r="A4830">
            <v>45794.732824074097</v>
          </cell>
          <cell r="B4830">
            <v>3290</v>
          </cell>
          <cell r="F4830" t="str">
            <v>CC-01663917</v>
          </cell>
          <cell r="J4830" t="str">
            <v>Sales Call</v>
          </cell>
          <cell r="R4830" t="str">
            <v>BVED163240</v>
          </cell>
          <cell r="AB4830" t="str">
            <v>Sales call carried out for HMR update.</v>
          </cell>
        </row>
        <row r="4831">
          <cell r="A4831">
            <v>45794.730173611097</v>
          </cell>
          <cell r="B4831">
            <v>1525</v>
          </cell>
          <cell r="F4831" t="str">
            <v>CC-01663911</v>
          </cell>
          <cell r="J4831" t="str">
            <v>Sales Call</v>
          </cell>
          <cell r="R4831" t="str">
            <v>BWHD164003</v>
          </cell>
          <cell r="AB4831" t="str">
            <v>Sales call carried out for HMR update.</v>
          </cell>
        </row>
        <row r="4832">
          <cell r="A4832">
            <v>45794.727500000001</v>
          </cell>
          <cell r="B4832">
            <v>1460</v>
          </cell>
          <cell r="F4832" t="str">
            <v>CC-01663908</v>
          </cell>
          <cell r="J4832" t="str">
            <v>Sales Call</v>
          </cell>
          <cell r="R4832" t="str">
            <v>BWHD163991</v>
          </cell>
          <cell r="AB4832" t="str">
            <v>Sales call carried out for HMR update.</v>
          </cell>
        </row>
        <row r="4833">
          <cell r="A4833">
            <v>45794.724803240701</v>
          </cell>
          <cell r="B4833">
            <v>1765</v>
          </cell>
          <cell r="F4833" t="str">
            <v>CC-01663902</v>
          </cell>
          <cell r="J4833" t="str">
            <v>Sales Call</v>
          </cell>
          <cell r="R4833" t="str">
            <v>BXJD231746</v>
          </cell>
          <cell r="AB4833" t="str">
            <v>Sales call carried out for HMR update.</v>
          </cell>
        </row>
        <row r="4834">
          <cell r="A4834">
            <v>45794.721898148098</v>
          </cell>
          <cell r="B4834">
            <v>2140</v>
          </cell>
          <cell r="F4834" t="str">
            <v>CC-01663898</v>
          </cell>
          <cell r="J4834" t="str">
            <v>Sales Call</v>
          </cell>
          <cell r="R4834" t="str">
            <v>BWID164050</v>
          </cell>
          <cell r="AB4834" t="str">
            <v>Sales call carried out for HMR update.</v>
          </cell>
        </row>
        <row r="4835">
          <cell r="A4835">
            <v>45794.719340277799</v>
          </cell>
          <cell r="B4835">
            <v>1730</v>
          </cell>
          <cell r="F4835" t="str">
            <v>CC-01663893</v>
          </cell>
          <cell r="J4835" t="str">
            <v>Sales Call</v>
          </cell>
          <cell r="R4835" t="str">
            <v>BXLD121932</v>
          </cell>
          <cell r="AB4835" t="str">
            <v>Sales call carried out for HMR update.</v>
          </cell>
        </row>
        <row r="4836">
          <cell r="A4836">
            <v>45794.716747685197</v>
          </cell>
          <cell r="B4836">
            <v>1435</v>
          </cell>
          <cell r="F4836" t="str">
            <v>CC-01663888</v>
          </cell>
          <cell r="J4836" t="str">
            <v>Sales Call</v>
          </cell>
          <cell r="R4836" t="str">
            <v>BXAD121939</v>
          </cell>
          <cell r="AB4836" t="str">
            <v>Sales call carried out for HMR update.</v>
          </cell>
        </row>
        <row r="4837">
          <cell r="A4837">
            <v>45794.714062500003</v>
          </cell>
          <cell r="B4837">
            <v>1900</v>
          </cell>
          <cell r="F4837" t="str">
            <v>CC-01663885</v>
          </cell>
          <cell r="J4837" t="str">
            <v>Sales Call</v>
          </cell>
          <cell r="R4837" t="str">
            <v>BWID231682</v>
          </cell>
          <cell r="AB4837" t="str">
            <v>Sales call carried out for HMR update.</v>
          </cell>
        </row>
        <row r="4838">
          <cell r="A4838">
            <v>45794.711087962998</v>
          </cell>
          <cell r="B4838">
            <v>1650</v>
          </cell>
          <cell r="F4838" t="str">
            <v>CC-01663881</v>
          </cell>
          <cell r="J4838" t="str">
            <v>Sales Call</v>
          </cell>
          <cell r="R4838" t="str">
            <v>BXLD164263</v>
          </cell>
          <cell r="AB4838" t="str">
            <v>Sales call carried out for HMR update.</v>
          </cell>
        </row>
        <row r="4839">
          <cell r="A4839">
            <v>45794.708333333299</v>
          </cell>
          <cell r="B4839">
            <v>1560</v>
          </cell>
          <cell r="F4839" t="str">
            <v>CC-01663874</v>
          </cell>
          <cell r="J4839" t="str">
            <v>Sales Call</v>
          </cell>
          <cell r="R4839" t="str">
            <v>BXKD164219</v>
          </cell>
          <cell r="AB4839" t="str">
            <v>Sales call carried out for HMR update.</v>
          </cell>
        </row>
        <row r="4840">
          <cell r="A4840">
            <v>45794.705462963</v>
          </cell>
          <cell r="B4840">
            <v>1300</v>
          </cell>
          <cell r="F4840" t="str">
            <v>CC-01663865</v>
          </cell>
          <cell r="J4840" t="str">
            <v>Sales Call</v>
          </cell>
          <cell r="R4840" t="str">
            <v>BXAD164288</v>
          </cell>
          <cell r="AB4840" t="str">
            <v>Sales call carried out for HMR update.</v>
          </cell>
        </row>
        <row r="4841">
          <cell r="A4841">
            <v>45794.702847222201</v>
          </cell>
          <cell r="B4841">
            <v>3200</v>
          </cell>
          <cell r="F4841" t="str">
            <v>CC-01663856</v>
          </cell>
          <cell r="J4841" t="str">
            <v>Sales Call</v>
          </cell>
          <cell r="R4841" t="str">
            <v>BXKD164206</v>
          </cell>
          <cell r="AB4841" t="str">
            <v>Sales call carried out for HMR update.</v>
          </cell>
        </row>
        <row r="4842">
          <cell r="A4842">
            <v>45794.699513888903</v>
          </cell>
          <cell r="B4842">
            <v>3086</v>
          </cell>
          <cell r="F4842" t="str">
            <v>CC-01663841</v>
          </cell>
          <cell r="J4842" t="str">
            <v>Sales Call</v>
          </cell>
          <cell r="R4842" t="str">
            <v>BWED163871</v>
          </cell>
          <cell r="AB4842" t="str">
            <v>Sales call carried out for HMR update.</v>
          </cell>
        </row>
        <row r="4843">
          <cell r="A4843">
            <v>45794.696736111102</v>
          </cell>
          <cell r="B4843">
            <v>3200</v>
          </cell>
          <cell r="F4843" t="str">
            <v>CC-01663834</v>
          </cell>
          <cell r="J4843" t="str">
            <v>Sales Call</v>
          </cell>
          <cell r="R4843" t="str">
            <v>BWED163867</v>
          </cell>
          <cell r="AB4843" t="str">
            <v>Sales call carried out for HMR update.</v>
          </cell>
        </row>
        <row r="4844">
          <cell r="A4844">
            <v>45794.693773148101</v>
          </cell>
          <cell r="B4844">
            <v>1088</v>
          </cell>
          <cell r="F4844" t="str">
            <v>CC-01663819</v>
          </cell>
          <cell r="J4844" t="str">
            <v>Sales Call</v>
          </cell>
          <cell r="R4844" t="str">
            <v>BXLL153793</v>
          </cell>
          <cell r="AB4844" t="str">
            <v>Sales call carried out for HMR update.</v>
          </cell>
        </row>
        <row r="4845">
          <cell r="A4845">
            <v>45794.690925925897</v>
          </cell>
          <cell r="B4845">
            <v>2438</v>
          </cell>
          <cell r="F4845" t="str">
            <v>CC-01663806</v>
          </cell>
          <cell r="J4845" t="str">
            <v>Sales Call</v>
          </cell>
          <cell r="R4845" t="str">
            <v>BXKD164199</v>
          </cell>
          <cell r="AB4845" t="str">
            <v>Sales call carried out for HMR update.</v>
          </cell>
        </row>
        <row r="4846">
          <cell r="A4846">
            <v>45794.688148148103</v>
          </cell>
          <cell r="B4846">
            <v>510</v>
          </cell>
          <cell r="F4846" t="str">
            <v>CC-01663796</v>
          </cell>
          <cell r="J4846" t="str">
            <v>Sales Call</v>
          </cell>
          <cell r="R4846" t="str">
            <v>BXKD121877</v>
          </cell>
          <cell r="AB4846" t="str">
            <v>Sales call carried out for HMR update.</v>
          </cell>
        </row>
        <row r="4847">
          <cell r="A4847">
            <v>45794.670486111099</v>
          </cell>
          <cell r="B4847">
            <v>2700</v>
          </cell>
          <cell r="F4847" t="str">
            <v>CC-01663736</v>
          </cell>
          <cell r="J4847" t="str">
            <v>Validation</v>
          </cell>
          <cell r="R4847" t="str">
            <v>BXJD164130</v>
          </cell>
          <cell r="AB4847" t="str">
            <v>Attend the site for change of new temperature guage under FOC basis ,so a validation call has been successfully logged to address the change of the temperature guage and switch, identified by the reference number B002002910001, under a FOC basis. Consequently a call has been initiated and the FOC has been generated. Once the FOC parts received we had proceeded to facilitate the necessary changes. After proper replacement of the new temperature guage we taken the trail for 1 hours found DOT is under normal condition 88 deg.cel.</v>
          </cell>
        </row>
        <row r="4848">
          <cell r="A4848">
            <v>45794.666944444398</v>
          </cell>
          <cell r="B4848">
            <v>2700</v>
          </cell>
          <cell r="F4848" t="str">
            <v>CC-01663723</v>
          </cell>
          <cell r="J4848" t="str">
            <v>Validation</v>
          </cell>
          <cell r="R4848" t="str">
            <v>BXJD164143</v>
          </cell>
          <cell r="AB4848" t="str">
            <v>Attend the site for change of new temperature guage under FOC basis ,so a validation call has been successfully logged to address the change of the temperature guage and switch, identified by the reference number B002002910001, under a FOC basis. Consequently a call has been initiated and the FOC has been generated. Once the FOC parts received we had proceeded to facilitate the necessary changes. After proper replacement of the new temperature guage we taken the trail for 2 hours found DOT is under normal condition 90 deg.cel.</v>
          </cell>
        </row>
        <row r="4849">
          <cell r="A4849">
            <v>45794.641180555598</v>
          </cell>
          <cell r="B4849">
            <v>12944</v>
          </cell>
          <cell r="F4849" t="str">
            <v>CC-01663656</v>
          </cell>
          <cell r="J4849" t="str">
            <v>General Service</v>
          </cell>
          <cell r="R4849" t="str">
            <v>BTJC377158</v>
          </cell>
          <cell r="AB4849" t="str">
            <v>Attend the site for scheduled service so change air filter, oil filter, air oil separator, motor greasing. Then start the unit found running ok.</v>
          </cell>
        </row>
        <row r="4850">
          <cell r="A4850">
            <v>45794.539178240702</v>
          </cell>
          <cell r="B4850">
            <v>8501</v>
          </cell>
          <cell r="F4850" t="str">
            <v>CC-01663436</v>
          </cell>
          <cell r="J4850" t="str">
            <v>Complaint - Running With Problem</v>
          </cell>
          <cell r="R4850" t="str">
            <v>BUKC370622</v>
          </cell>
          <cell r="AB4850" t="str">
            <v>We visited site and change Air filter and we also clean cooler from high pressure air after than start and check unit running well condition at the same time.</v>
          </cell>
        </row>
        <row r="4851">
          <cell r="A4851">
            <v>45794.481030092596</v>
          </cell>
          <cell r="B4851">
            <v>0</v>
          </cell>
          <cell r="F4851" t="str">
            <v>CC-01663229</v>
          </cell>
          <cell r="J4851" t="str">
            <v>Complaint - Breakdown</v>
          </cell>
          <cell r="R4851"/>
          <cell r="AB4851" t="str">
            <v>Service charges quotation shared with customer waiting for approval 17-05-2025</v>
          </cell>
        </row>
        <row r="4852">
          <cell r="A4852">
            <v>45794.461631944403</v>
          </cell>
          <cell r="B4852">
            <v>1438</v>
          </cell>
          <cell r="F4852" t="str">
            <v>CC-01663139</v>
          </cell>
          <cell r="J4852" t="str">
            <v>Sales Call</v>
          </cell>
          <cell r="R4852" t="str">
            <v>BXKD164166</v>
          </cell>
          <cell r="AB4852" t="str">
            <v>Sales call carried out for HMR update.</v>
          </cell>
        </row>
        <row r="4853">
          <cell r="A4853">
            <v>45794.273553240702</v>
          </cell>
          <cell r="B4853">
            <v>97123</v>
          </cell>
          <cell r="F4853" t="str">
            <v>CC-01662790</v>
          </cell>
          <cell r="J4853" t="str">
            <v>Schedule Service - AMC</v>
          </cell>
          <cell r="R4853" t="str">
            <v>BPLF150007</v>
          </cell>
          <cell r="AB4853" t="str">
            <v>AMC visit carried out</v>
          </cell>
        </row>
        <row r="4854">
          <cell r="A4854">
            <v>45794.273275462998</v>
          </cell>
          <cell r="B4854">
            <v>7150</v>
          </cell>
          <cell r="F4854" t="str">
            <v>CC-01662789</v>
          </cell>
          <cell r="J4854" t="str">
            <v>Schedule Service - AMC</v>
          </cell>
          <cell r="R4854" t="str">
            <v>BXJS034965</v>
          </cell>
          <cell r="AB4854" t="str">
            <v>AMC visit carried out</v>
          </cell>
        </row>
        <row r="4855">
          <cell r="A4855">
            <v>45793.716793981497</v>
          </cell>
          <cell r="B4855">
            <v>2410</v>
          </cell>
          <cell r="F4855" t="str">
            <v>CC-01662646</v>
          </cell>
          <cell r="J4855" t="str">
            <v>Sales Call</v>
          </cell>
          <cell r="R4855" t="str">
            <v>BWID164096</v>
          </cell>
          <cell r="AB4855" t="str">
            <v>Sales call carried out for HMR update</v>
          </cell>
        </row>
        <row r="4856">
          <cell r="A4856">
            <v>45793.713530092602</v>
          </cell>
          <cell r="B4856">
            <v>210</v>
          </cell>
          <cell r="F4856" t="str">
            <v>CC-01662637</v>
          </cell>
          <cell r="J4856" t="str">
            <v>Sales Call</v>
          </cell>
          <cell r="R4856" t="str">
            <v>BXKS035317</v>
          </cell>
          <cell r="AB4856" t="str">
            <v>Sales call carried out for HMR update</v>
          </cell>
        </row>
        <row r="4857">
          <cell r="A4857">
            <v>45793.709664351903</v>
          </cell>
          <cell r="B4857">
            <v>1070</v>
          </cell>
          <cell r="F4857" t="str">
            <v>CC-01662626</v>
          </cell>
          <cell r="J4857" t="str">
            <v>Sales Call</v>
          </cell>
          <cell r="R4857" t="str">
            <v>BXKD164174</v>
          </cell>
          <cell r="AB4857" t="str">
            <v>Sales call carried out for HMR update</v>
          </cell>
        </row>
        <row r="4858">
          <cell r="A4858">
            <v>45793.706979166702</v>
          </cell>
          <cell r="B4858">
            <v>190</v>
          </cell>
          <cell r="F4858" t="str">
            <v>CC-01662617</v>
          </cell>
          <cell r="J4858" t="str">
            <v>Sales Call</v>
          </cell>
          <cell r="R4858" t="str">
            <v>BXJD121862</v>
          </cell>
          <cell r="AB4858" t="str">
            <v>Sales call carried out for HMR update</v>
          </cell>
        </row>
        <row r="4859">
          <cell r="A4859">
            <v>45793.704467592601</v>
          </cell>
          <cell r="B4859">
            <v>260</v>
          </cell>
          <cell r="F4859" t="str">
            <v>CC-01662608</v>
          </cell>
          <cell r="J4859" t="str">
            <v>Sales Call</v>
          </cell>
          <cell r="R4859" t="str">
            <v>BXKD231832</v>
          </cell>
          <cell r="AB4859" t="str">
            <v>Sales call carried out for HMR update</v>
          </cell>
        </row>
        <row r="4860">
          <cell r="A4860">
            <v>45793.701446759304</v>
          </cell>
          <cell r="B4860">
            <v>1640</v>
          </cell>
          <cell r="F4860" t="str">
            <v>CC-01662600</v>
          </cell>
          <cell r="J4860" t="str">
            <v>Sales Call</v>
          </cell>
          <cell r="R4860" t="str">
            <v>BWHD164039</v>
          </cell>
          <cell r="AB4860" t="str">
            <v>Sales call carried out for HMR update</v>
          </cell>
        </row>
        <row r="4861">
          <cell r="A4861">
            <v>45793.696562500001</v>
          </cell>
          <cell r="B4861">
            <v>2530</v>
          </cell>
          <cell r="F4861" t="str">
            <v>CC-01662583</v>
          </cell>
          <cell r="J4861" t="str">
            <v>Sales Call</v>
          </cell>
          <cell r="R4861" t="str">
            <v>BXJD164132</v>
          </cell>
          <cell r="AB4861" t="str">
            <v>Sales call carried out for HMR update</v>
          </cell>
        </row>
        <row r="4862">
          <cell r="A4862">
            <v>45793.692083333299</v>
          </cell>
          <cell r="B4862">
            <v>310</v>
          </cell>
          <cell r="F4862" t="str">
            <v>CC-01662572</v>
          </cell>
          <cell r="J4862" t="str">
            <v>Sales Call</v>
          </cell>
          <cell r="R4862" t="str">
            <v>BXKD231814</v>
          </cell>
          <cell r="AB4862" t="str">
            <v>Sales call carried out for HMR update</v>
          </cell>
        </row>
        <row r="4863">
          <cell r="A4863">
            <v>45793.689247685201</v>
          </cell>
          <cell r="B4863">
            <v>330</v>
          </cell>
          <cell r="F4863" t="str">
            <v>CC-01662559</v>
          </cell>
          <cell r="J4863" t="str">
            <v>Sales Call</v>
          </cell>
          <cell r="R4863" t="str">
            <v>BXKD121881</v>
          </cell>
          <cell r="AB4863" t="str">
            <v>Sales call carried out for HMR update</v>
          </cell>
        </row>
        <row r="4864">
          <cell r="A4864">
            <v>45793.685104166703</v>
          </cell>
          <cell r="B4864">
            <v>2680</v>
          </cell>
          <cell r="F4864" t="str">
            <v>CC-01662553</v>
          </cell>
          <cell r="J4864" t="str">
            <v>Sales Call</v>
          </cell>
          <cell r="R4864" t="str">
            <v>BXJD164130</v>
          </cell>
          <cell r="AB4864" t="str">
            <v>Sales call carried out for HMR update</v>
          </cell>
        </row>
        <row r="4865">
          <cell r="A4865">
            <v>45793.681006944404</v>
          </cell>
          <cell r="B4865">
            <v>2880</v>
          </cell>
          <cell r="F4865" t="str">
            <v>CC-01662544</v>
          </cell>
          <cell r="J4865" t="str">
            <v>Sales Call</v>
          </cell>
          <cell r="R4865" t="str">
            <v>BXJD164143</v>
          </cell>
          <cell r="AB4865" t="str">
            <v>Sales call carried out for HMR update</v>
          </cell>
        </row>
        <row r="4866">
          <cell r="A4866">
            <v>45793.678182870397</v>
          </cell>
          <cell r="B4866">
            <v>1105</v>
          </cell>
          <cell r="F4866" t="str">
            <v>CC-01662533</v>
          </cell>
          <cell r="J4866" t="str">
            <v>Sales Call</v>
          </cell>
          <cell r="R4866" t="str">
            <v>BXJD121872</v>
          </cell>
          <cell r="AB4866" t="str">
            <v>Sales call carried out for HMR update</v>
          </cell>
        </row>
        <row r="4867">
          <cell r="A4867">
            <v>45793.675671296303</v>
          </cell>
          <cell r="B4867">
            <v>990</v>
          </cell>
          <cell r="F4867" t="str">
            <v>CC-01662522</v>
          </cell>
          <cell r="J4867" t="str">
            <v>Sales Call</v>
          </cell>
          <cell r="R4867" t="str">
            <v>BWID164076</v>
          </cell>
          <cell r="AB4867" t="str">
            <v>Sales call carried out for HMR update</v>
          </cell>
        </row>
        <row r="4868">
          <cell r="A4868">
            <v>45793.6702546296</v>
          </cell>
          <cell r="B4868">
            <v>700</v>
          </cell>
          <cell r="F4868" t="str">
            <v>CC-01662511</v>
          </cell>
          <cell r="J4868" t="str">
            <v>Sales Call</v>
          </cell>
          <cell r="R4868" t="str">
            <v>BWID164091</v>
          </cell>
          <cell r="AB4868" t="str">
            <v>Sales call carried out for HMR update</v>
          </cell>
        </row>
        <row r="4869">
          <cell r="A4869">
            <v>45793.667476851799</v>
          </cell>
          <cell r="B4869">
            <v>2980</v>
          </cell>
          <cell r="F4869" t="str">
            <v>CC-01662499</v>
          </cell>
          <cell r="J4869" t="str">
            <v>Sales Call</v>
          </cell>
          <cell r="R4869" t="str">
            <v>BWID164054</v>
          </cell>
          <cell r="AB4869" t="str">
            <v>Sales call carried out for HMR update</v>
          </cell>
        </row>
        <row r="4870">
          <cell r="A4870">
            <v>45793.6645601852</v>
          </cell>
          <cell r="B4870">
            <v>3600</v>
          </cell>
          <cell r="F4870" t="str">
            <v>CC-01662485</v>
          </cell>
          <cell r="J4870" t="str">
            <v>Sales Call</v>
          </cell>
          <cell r="R4870" t="str">
            <v>BWED163889</v>
          </cell>
          <cell r="AB4870" t="str">
            <v>Sales call carried out for HMR update</v>
          </cell>
        </row>
        <row r="4871">
          <cell r="A4871">
            <v>45793.661840277797</v>
          </cell>
          <cell r="B4871">
            <v>820</v>
          </cell>
          <cell r="F4871" t="str">
            <v>CC-01662476</v>
          </cell>
          <cell r="J4871" t="str">
            <v>Sales Call</v>
          </cell>
          <cell r="R4871" t="str">
            <v>BWID164086</v>
          </cell>
          <cell r="AB4871" t="str">
            <v>Sales call carried out for HMR update</v>
          </cell>
        </row>
        <row r="4872">
          <cell r="A4872">
            <v>45793.659236111103</v>
          </cell>
          <cell r="B4872">
            <v>2035</v>
          </cell>
          <cell r="F4872" t="str">
            <v>CC-01662471</v>
          </cell>
          <cell r="J4872" t="str">
            <v>Sales Call</v>
          </cell>
          <cell r="R4872" t="str">
            <v>BWID220970</v>
          </cell>
          <cell r="AB4872" t="str">
            <v>Sales call carried out for HMR update</v>
          </cell>
        </row>
        <row r="4873">
          <cell r="A4873">
            <v>45793.656238425901</v>
          </cell>
          <cell r="B4873">
            <v>4485</v>
          </cell>
          <cell r="F4873" t="str">
            <v>CC-01662466</v>
          </cell>
          <cell r="J4873" t="str">
            <v>Sales Call</v>
          </cell>
          <cell r="R4873" t="str">
            <v>BWHD231642</v>
          </cell>
          <cell r="AB4873" t="str">
            <v>Sales call carried out for HMR update</v>
          </cell>
        </row>
        <row r="4874">
          <cell r="A4874">
            <v>45793.653472222199</v>
          </cell>
          <cell r="B4874">
            <v>4000</v>
          </cell>
          <cell r="F4874" t="str">
            <v>CC-01662459</v>
          </cell>
          <cell r="J4874" t="str">
            <v>Sales Call</v>
          </cell>
          <cell r="R4874" t="str">
            <v>BWHD163996</v>
          </cell>
          <cell r="AB4874" t="str">
            <v>Sales call carried out for HMR update</v>
          </cell>
        </row>
        <row r="4875">
          <cell r="A4875">
            <v>45793.650856481501</v>
          </cell>
          <cell r="B4875">
            <v>3175</v>
          </cell>
          <cell r="F4875" t="str">
            <v>CC-01662447</v>
          </cell>
          <cell r="J4875" t="str">
            <v>Sales Call</v>
          </cell>
          <cell r="R4875" t="str">
            <v>BWHD164004</v>
          </cell>
          <cell r="AB4875" t="str">
            <v>Sales call carried out for HMR update</v>
          </cell>
        </row>
        <row r="4876">
          <cell r="A4876">
            <v>45793.647997685199</v>
          </cell>
          <cell r="B4876">
            <v>1530</v>
          </cell>
          <cell r="F4876" t="str">
            <v>CC-01662430</v>
          </cell>
          <cell r="J4876" t="str">
            <v>Sales Call</v>
          </cell>
          <cell r="R4876" t="str">
            <v>BWFD163931</v>
          </cell>
          <cell r="AB4876" t="str">
            <v>Sales call carried out for HMR update</v>
          </cell>
        </row>
        <row r="4877">
          <cell r="A4877">
            <v>45793.645474536999</v>
          </cell>
          <cell r="B4877">
            <v>3245</v>
          </cell>
          <cell r="F4877" t="str">
            <v>CC-01662425</v>
          </cell>
          <cell r="J4877" t="str">
            <v>Sales Call</v>
          </cell>
          <cell r="R4877" t="str">
            <v>BWHD164015</v>
          </cell>
          <cell r="AB4877" t="str">
            <v>Sales call carried out for HMR update</v>
          </cell>
        </row>
        <row r="4878">
          <cell r="A4878">
            <v>45793.642928240697</v>
          </cell>
          <cell r="B4878">
            <v>2300</v>
          </cell>
          <cell r="F4878" t="str">
            <v>CC-01662417</v>
          </cell>
          <cell r="J4878" t="str">
            <v>Sales Call</v>
          </cell>
          <cell r="R4878" t="str">
            <v>BWFD163947</v>
          </cell>
          <cell r="AB4878" t="str">
            <v>Sales call carried out for HMR update</v>
          </cell>
        </row>
        <row r="4879">
          <cell r="A4879">
            <v>45793.639224537001</v>
          </cell>
          <cell r="B4879">
            <v>900</v>
          </cell>
          <cell r="F4879" t="str">
            <v>CC-01662401</v>
          </cell>
          <cell r="J4879" t="str">
            <v>Sales Call</v>
          </cell>
          <cell r="R4879" t="str">
            <v>BWFD163937</v>
          </cell>
          <cell r="AB4879" t="str">
            <v>Sales call carried out for HMR update</v>
          </cell>
        </row>
        <row r="4880">
          <cell r="A4880">
            <v>45793.635925925897</v>
          </cell>
          <cell r="B4880">
            <v>37616</v>
          </cell>
          <cell r="F4880" t="str">
            <v>CC-01662385</v>
          </cell>
          <cell r="J4880" t="str">
            <v>Schedule Service</v>
          </cell>
          <cell r="R4880" t="str">
            <v>BRGS035169</v>
          </cell>
          <cell r="AB4880" t="str">
            <v>We visited the site and completed the scheduled service work. During the service we changed both the air filter and the oil filter. After changing the machine, we started it and checked it. We found abnormal sounds from the air end. Also, the machine has been run for 37000+ hours, so it is necessary to change the bearing of both the air end and the motor.</v>
          </cell>
        </row>
        <row r="4881">
          <cell r="A4881">
            <v>45793.635185185201</v>
          </cell>
          <cell r="B4881">
            <v>3055</v>
          </cell>
          <cell r="F4881" t="str">
            <v>CC-01662380</v>
          </cell>
          <cell r="J4881" t="str">
            <v>Sales Call</v>
          </cell>
          <cell r="R4881" t="str">
            <v>BWFD163940</v>
          </cell>
          <cell r="AB4881" t="str">
            <v>Sales call carried out for HMR update</v>
          </cell>
        </row>
        <row r="4882">
          <cell r="A4882">
            <v>45793.629849536999</v>
          </cell>
          <cell r="B4882">
            <v>3470</v>
          </cell>
          <cell r="F4882" t="str">
            <v>CC-01662358</v>
          </cell>
          <cell r="J4882" t="str">
            <v>Sales Call</v>
          </cell>
          <cell r="R4882" t="str">
            <v>BWED163893</v>
          </cell>
          <cell r="AB4882" t="str">
            <v>Sales call carried out for HMR update</v>
          </cell>
        </row>
        <row r="4883">
          <cell r="A4883">
            <v>45793.6271180556</v>
          </cell>
          <cell r="B4883">
            <v>2105</v>
          </cell>
          <cell r="F4883" t="str">
            <v>CC-01662348</v>
          </cell>
          <cell r="J4883" t="str">
            <v>Sales Call</v>
          </cell>
          <cell r="R4883" t="str">
            <v>BWGD163984</v>
          </cell>
          <cell r="AB4883" t="str">
            <v>Sales call carried out for HMR update</v>
          </cell>
        </row>
        <row r="4884">
          <cell r="A4884">
            <v>45793.624664351897</v>
          </cell>
          <cell r="B4884">
            <v>1240</v>
          </cell>
          <cell r="F4884" t="str">
            <v>CC-01662343</v>
          </cell>
          <cell r="J4884" t="str">
            <v>Sales Call</v>
          </cell>
          <cell r="R4884" t="str">
            <v>BWFD121755</v>
          </cell>
          <cell r="AB4884" t="str">
            <v>Sales call carried out for HMR update</v>
          </cell>
        </row>
        <row r="4885">
          <cell r="A4885">
            <v>45793.622129629599</v>
          </cell>
          <cell r="B4885">
            <v>1600</v>
          </cell>
          <cell r="F4885" t="str">
            <v>CC-01662330</v>
          </cell>
          <cell r="J4885" t="str">
            <v>Sales Call</v>
          </cell>
          <cell r="R4885" t="str">
            <v>BWLS031915</v>
          </cell>
          <cell r="AB4885" t="str">
            <v>Sales call carried out for HMR update</v>
          </cell>
        </row>
        <row r="4886">
          <cell r="A4886">
            <v>45793.594861111102</v>
          </cell>
          <cell r="B4886">
            <v>6830</v>
          </cell>
          <cell r="F4886" t="str">
            <v>CC-01662216</v>
          </cell>
          <cell r="J4886" t="str">
            <v>Sales Call</v>
          </cell>
          <cell r="R4886" t="str">
            <v>BWAD163687</v>
          </cell>
          <cell r="AB4886" t="str">
            <v>Sales call carried out for HMR update</v>
          </cell>
        </row>
        <row r="4887">
          <cell r="A4887">
            <v>45793.591956018499</v>
          </cell>
          <cell r="B4887">
            <v>3890</v>
          </cell>
          <cell r="F4887" t="str">
            <v>CC-01662210</v>
          </cell>
          <cell r="J4887" t="str">
            <v>Sales Call</v>
          </cell>
          <cell r="R4887" t="str">
            <v>BWLD231334</v>
          </cell>
          <cell r="AB4887" t="str">
            <v>Sales call carried out for HMR update</v>
          </cell>
        </row>
        <row r="4888">
          <cell r="A4888">
            <v>45793.589074074102</v>
          </cell>
          <cell r="B4888">
            <v>4265</v>
          </cell>
          <cell r="F4888" t="str">
            <v>CC-01662202</v>
          </cell>
          <cell r="J4888" t="str">
            <v>Sales Call</v>
          </cell>
          <cell r="R4888" t="str">
            <v>BWLD231345</v>
          </cell>
          <cell r="AB4888" t="str">
            <v>Sales call carried out for HMR update</v>
          </cell>
        </row>
        <row r="4889">
          <cell r="A4889">
            <v>45793.586226851898</v>
          </cell>
          <cell r="B4889">
            <v>1560</v>
          </cell>
          <cell r="F4889" t="str">
            <v>CC-01662195</v>
          </cell>
          <cell r="J4889" t="str">
            <v>Sales Call</v>
          </cell>
          <cell r="R4889" t="str">
            <v>BWCD121690</v>
          </cell>
          <cell r="AB4889" t="str">
            <v>Sales call carried out for HMR update</v>
          </cell>
        </row>
        <row r="4890">
          <cell r="A4890">
            <v>45793.583356481497</v>
          </cell>
          <cell r="B4890">
            <v>3700</v>
          </cell>
          <cell r="F4890" t="str">
            <v>CC-01662184</v>
          </cell>
          <cell r="J4890" t="str">
            <v>Sales Call</v>
          </cell>
          <cell r="R4890" t="str">
            <v>BWBD163701</v>
          </cell>
          <cell r="AB4890" t="str">
            <v>Sales call carried out for HMR update</v>
          </cell>
        </row>
        <row r="4891">
          <cell r="A4891">
            <v>45793.579641203702</v>
          </cell>
          <cell r="B4891">
            <v>4660</v>
          </cell>
          <cell r="F4891" t="str">
            <v>CC-01662174</v>
          </cell>
          <cell r="J4891" t="str">
            <v>Sales Call</v>
          </cell>
          <cell r="R4891" t="str">
            <v>BWLD163586</v>
          </cell>
          <cell r="AB4891" t="str">
            <v>Sales call carried out for HMR update</v>
          </cell>
        </row>
        <row r="4892">
          <cell r="A4892">
            <v>45793.570787037002</v>
          </cell>
          <cell r="B4892">
            <v>3610</v>
          </cell>
          <cell r="F4892" t="str">
            <v>CC-01662155</v>
          </cell>
          <cell r="J4892" t="str">
            <v>Sales Call</v>
          </cell>
          <cell r="R4892" t="str">
            <v>BWAD163674</v>
          </cell>
          <cell r="AB4892" t="str">
            <v>Sales call carried out for HMR update</v>
          </cell>
        </row>
        <row r="4893">
          <cell r="A4893">
            <v>45793.561516203699</v>
          </cell>
          <cell r="B4893">
            <v>1632</v>
          </cell>
          <cell r="F4893" t="str">
            <v>CC-01662135</v>
          </cell>
          <cell r="J4893" t="str">
            <v>Sales Call</v>
          </cell>
          <cell r="R4893" t="str">
            <v>BWBD163738</v>
          </cell>
          <cell r="AB4893" t="str">
            <v>Sales call carried out for HMR update</v>
          </cell>
        </row>
        <row r="4894">
          <cell r="A4894">
            <v>45793.558506944399</v>
          </cell>
          <cell r="B4894">
            <v>1650</v>
          </cell>
          <cell r="F4894" t="str">
            <v>CC-01662124</v>
          </cell>
          <cell r="J4894" t="str">
            <v>Sales Call</v>
          </cell>
          <cell r="R4894" t="str">
            <v>BWJD163499</v>
          </cell>
          <cell r="AB4894" t="str">
            <v>Sales call carried out for HMR update</v>
          </cell>
        </row>
        <row r="4895">
          <cell r="A4895">
            <v>45793.555787037003</v>
          </cell>
          <cell r="B4895">
            <v>1710</v>
          </cell>
          <cell r="F4895" t="str">
            <v>CC-01662122</v>
          </cell>
          <cell r="J4895" t="str">
            <v>Sales Call</v>
          </cell>
          <cell r="R4895" t="str">
            <v>BWBD163707</v>
          </cell>
          <cell r="AB4895" t="str">
            <v>Sales call carried out for HMR update</v>
          </cell>
        </row>
        <row r="4896">
          <cell r="A4896">
            <v>45793.553055555603</v>
          </cell>
          <cell r="B4896">
            <v>1925</v>
          </cell>
          <cell r="F4896" t="str">
            <v>CC-01662113</v>
          </cell>
          <cell r="J4896" t="str">
            <v>Sales Call</v>
          </cell>
          <cell r="R4896" t="str">
            <v>BWLD163608</v>
          </cell>
          <cell r="AB4896" t="str">
            <v>Sales call carried out for HMR update</v>
          </cell>
        </row>
        <row r="4897">
          <cell r="A4897">
            <v>45793.550520833298</v>
          </cell>
          <cell r="B4897">
            <v>3055</v>
          </cell>
          <cell r="F4897" t="str">
            <v>CC-01662106</v>
          </cell>
          <cell r="J4897" t="str">
            <v>Sales Call</v>
          </cell>
          <cell r="R4897" t="str">
            <v>BWAD163680</v>
          </cell>
          <cell r="AB4897" t="str">
            <v>Sales call carried out for HMR update</v>
          </cell>
        </row>
        <row r="4898">
          <cell r="A4898">
            <v>45793.547916666699</v>
          </cell>
          <cell r="B4898">
            <v>3130</v>
          </cell>
          <cell r="F4898" t="str">
            <v>CC-01662097</v>
          </cell>
          <cell r="J4898" t="str">
            <v>Sales Call</v>
          </cell>
          <cell r="R4898" t="str">
            <v>BVIL161084</v>
          </cell>
          <cell r="AB4898" t="str">
            <v>Sales call carried out for HMR update</v>
          </cell>
        </row>
        <row r="4899">
          <cell r="A4899">
            <v>45793.545428240701</v>
          </cell>
          <cell r="B4899">
            <v>660</v>
          </cell>
          <cell r="F4899" t="str">
            <v>CC-01662089</v>
          </cell>
          <cell r="J4899" t="str">
            <v>Sales Call</v>
          </cell>
          <cell r="R4899" t="str">
            <v>BVID163429</v>
          </cell>
          <cell r="AB4899" t="str">
            <v>Sales call carried out for HMR update</v>
          </cell>
        </row>
        <row r="4900">
          <cell r="A4900">
            <v>45793.541076388901</v>
          </cell>
          <cell r="B4900">
            <v>4790</v>
          </cell>
          <cell r="F4900" t="str">
            <v>CC-01662072</v>
          </cell>
          <cell r="J4900" t="str">
            <v>Sales Call</v>
          </cell>
          <cell r="R4900" t="str">
            <v>BVKD163010</v>
          </cell>
          <cell r="AB4900" t="str">
            <v>Sales call carried out for HMR update</v>
          </cell>
        </row>
        <row r="4901">
          <cell r="A4901">
            <v>45793.534872685203</v>
          </cell>
          <cell r="B4901">
            <v>2900</v>
          </cell>
          <cell r="F4901" t="str">
            <v>CC-01662057</v>
          </cell>
          <cell r="J4901" t="str">
            <v>Sales Call</v>
          </cell>
          <cell r="R4901" t="str">
            <v>BUCD121176</v>
          </cell>
          <cell r="AB4901" t="str">
            <v>Sales call carried out for HMR update</v>
          </cell>
        </row>
        <row r="4902">
          <cell r="A4902">
            <v>45793.532083333303</v>
          </cell>
          <cell r="B4902">
            <v>880</v>
          </cell>
          <cell r="F4902" t="str">
            <v>CC-01662049</v>
          </cell>
          <cell r="J4902" t="str">
            <v>Sales Call</v>
          </cell>
          <cell r="R4902" t="str">
            <v>BWLD163588</v>
          </cell>
          <cell r="AB4902" t="str">
            <v>Sales call carried out for HMR update.</v>
          </cell>
        </row>
        <row r="4903">
          <cell r="A4903">
            <v>45793.529849537001</v>
          </cell>
          <cell r="B4903">
            <v>3630</v>
          </cell>
          <cell r="F4903" t="str">
            <v>CC-01662043</v>
          </cell>
          <cell r="J4903" t="str">
            <v>Sales Call</v>
          </cell>
          <cell r="R4903" t="str">
            <v>BVGD163301</v>
          </cell>
          <cell r="AB4903" t="str">
            <v>Sales call carried out for HMR update</v>
          </cell>
        </row>
        <row r="4904">
          <cell r="A4904">
            <v>45793.526956018497</v>
          </cell>
          <cell r="B4904">
            <v>1655</v>
          </cell>
          <cell r="F4904" t="str">
            <v>CC-01662036</v>
          </cell>
          <cell r="J4904" t="str">
            <v>Sales Call</v>
          </cell>
          <cell r="R4904" t="str">
            <v>BWJD163502</v>
          </cell>
          <cell r="AB4904" t="str">
            <v>Sales call carried out for HMR update</v>
          </cell>
        </row>
        <row r="4905">
          <cell r="A4905">
            <v>45793.524583333303</v>
          </cell>
          <cell r="B4905">
            <v>4710</v>
          </cell>
          <cell r="F4905" t="str">
            <v>CC-01662031</v>
          </cell>
          <cell r="J4905" t="str">
            <v>Sales Call</v>
          </cell>
          <cell r="R4905" t="str">
            <v>BVHD163388</v>
          </cell>
          <cell r="AB4905" t="str">
            <v>Sales call carried out for HMR update</v>
          </cell>
        </row>
        <row r="4906">
          <cell r="A4906">
            <v>45793.5067361111</v>
          </cell>
          <cell r="B4906">
            <v>15638</v>
          </cell>
          <cell r="F4906" t="str">
            <v>CC-01661956</v>
          </cell>
          <cell r="J4906" t="str">
            <v>General Service</v>
          </cell>
          <cell r="R4906" t="str">
            <v>BSFC376459</v>
          </cell>
          <cell r="AB4906" t="str">
            <v>We visited site and change PLC Controller and start unit running well condition at the same time.</v>
          </cell>
        </row>
        <row r="4907">
          <cell r="A4907">
            <v>45793.466724537</v>
          </cell>
          <cell r="B4907">
            <v>0</v>
          </cell>
          <cell r="F4907" t="str">
            <v>CC-01661819</v>
          </cell>
          <cell r="J4907" t="str">
            <v>Complaint - Breakdown</v>
          </cell>
          <cell r="R4907" t="str">
            <v>CWIE669929</v>
          </cell>
          <cell r="AB4907" t="str">
            <v>We submitted parts quotation to customer, but as per customer they will take time to approve quotation. So, after approval we log new call for the same.</v>
          </cell>
        </row>
        <row r="4908">
          <cell r="A4908">
            <v>45792.823969907397</v>
          </cell>
          <cell r="B4908">
            <v>30584</v>
          </cell>
          <cell r="F4908" t="str">
            <v>CC-01661473</v>
          </cell>
          <cell r="J4908" t="str">
            <v>Schedule Service</v>
          </cell>
          <cell r="R4908" t="str">
            <v>BSDS043254</v>
          </cell>
          <cell r="AB4908" t="str">
            <v>We visited the site and change Air filter Oil filter Separator oil and valve kit after than start and check unit running well condition at the same time.</v>
          </cell>
        </row>
        <row r="4909">
          <cell r="A4909">
            <v>45792.760717592602</v>
          </cell>
          <cell r="B4909">
            <v>6825</v>
          </cell>
          <cell r="F4909" t="str">
            <v>CC-01661417</v>
          </cell>
          <cell r="J4909" t="str">
            <v>Sales Call</v>
          </cell>
          <cell r="R4909" t="str">
            <v>BRJD160605</v>
          </cell>
          <cell r="AB4909" t="str">
            <v>Sales call carried out for HMR update</v>
          </cell>
        </row>
        <row r="4910">
          <cell r="A4910">
            <v>45792.7565046296</v>
          </cell>
          <cell r="B4910">
            <v>5550</v>
          </cell>
          <cell r="F4910" t="str">
            <v>CC-01661413</v>
          </cell>
          <cell r="J4910" t="str">
            <v>Sales Call</v>
          </cell>
          <cell r="R4910" t="str">
            <v>BQCD160098</v>
          </cell>
          <cell r="AB4910" t="str">
            <v>Sales call carried out for HMR update</v>
          </cell>
        </row>
        <row r="4911">
          <cell r="A4911">
            <v>45792.753437500003</v>
          </cell>
          <cell r="B4911">
            <v>6650</v>
          </cell>
          <cell r="F4911" t="str">
            <v>CC-01661409</v>
          </cell>
          <cell r="J4911" t="str">
            <v>Sales Call</v>
          </cell>
          <cell r="R4911" t="str">
            <v>BRGD161212</v>
          </cell>
          <cell r="AB4911" t="str">
            <v>Sales call carried out for HMR update</v>
          </cell>
        </row>
        <row r="4912">
          <cell r="A4912">
            <v>45792.7513078704</v>
          </cell>
          <cell r="B4912">
            <v>6160</v>
          </cell>
          <cell r="F4912" t="str">
            <v>CC-01661404</v>
          </cell>
          <cell r="J4912" t="str">
            <v>Sales Call</v>
          </cell>
          <cell r="R4912" t="str">
            <v>BVED163244</v>
          </cell>
          <cell r="AB4912" t="str">
            <v>Sales call carried out for HMR update</v>
          </cell>
        </row>
        <row r="4913">
          <cell r="A4913">
            <v>45792.749398148102</v>
          </cell>
          <cell r="B4913">
            <v>4451</v>
          </cell>
          <cell r="F4913" t="str">
            <v>CC-01661396</v>
          </cell>
          <cell r="J4913" t="str">
            <v>Sales Call</v>
          </cell>
          <cell r="R4913" t="str">
            <v>BWKD163543</v>
          </cell>
          <cell r="AB4913" t="str">
            <v>Sales call carried out for HMR update</v>
          </cell>
        </row>
        <row r="4914">
          <cell r="A4914">
            <v>45792.747210648202</v>
          </cell>
          <cell r="B4914">
            <v>2915</v>
          </cell>
          <cell r="F4914" t="str">
            <v>CC-01661389</v>
          </cell>
          <cell r="J4914" t="str">
            <v>Sales Call</v>
          </cell>
          <cell r="R4914" t="str">
            <v>BWKD163512</v>
          </cell>
          <cell r="AB4914" t="str">
            <v>Sales call carried out for HMR update</v>
          </cell>
        </row>
        <row r="4915">
          <cell r="A4915">
            <v>45792.7446180556</v>
          </cell>
          <cell r="B4915">
            <v>3780</v>
          </cell>
          <cell r="F4915" t="str">
            <v>CC-01661386</v>
          </cell>
          <cell r="J4915" t="str">
            <v>Sales Call</v>
          </cell>
          <cell r="R4915" t="str">
            <v>BVFD163261</v>
          </cell>
          <cell r="AB4915" t="str">
            <v>Sales call carried out for HMR update</v>
          </cell>
        </row>
        <row r="4916">
          <cell r="A4916">
            <v>45792.742106481499</v>
          </cell>
          <cell r="B4916">
            <v>4000</v>
          </cell>
          <cell r="F4916" t="str">
            <v>CC-01661379</v>
          </cell>
          <cell r="J4916" t="str">
            <v>Sales Call</v>
          </cell>
          <cell r="R4916" t="str">
            <v>BVGD163308</v>
          </cell>
          <cell r="AB4916" t="str">
            <v>Sales call carried out for HMR update</v>
          </cell>
        </row>
        <row r="4917">
          <cell r="A4917">
            <v>45792.740034722199</v>
          </cell>
          <cell r="B4917">
            <v>2965</v>
          </cell>
          <cell r="F4917" t="str">
            <v>CC-01661374</v>
          </cell>
          <cell r="J4917" t="str">
            <v>Sales Call</v>
          </cell>
          <cell r="R4917" t="str">
            <v>BVHD163336</v>
          </cell>
          <cell r="AB4917" t="str">
            <v>Sales call carried out for HMR update</v>
          </cell>
        </row>
        <row r="4918">
          <cell r="A4918">
            <v>45792.737916666701</v>
          </cell>
          <cell r="B4918">
            <v>2950</v>
          </cell>
          <cell r="F4918" t="str">
            <v>CC-01661370</v>
          </cell>
          <cell r="J4918" t="str">
            <v>Sales Call</v>
          </cell>
          <cell r="R4918" t="str">
            <v>BVHD163366</v>
          </cell>
          <cell r="AB4918" t="str">
            <v>Sales call carried out for HMR update</v>
          </cell>
        </row>
        <row r="4919">
          <cell r="A4919">
            <v>45792.7360416667</v>
          </cell>
          <cell r="B4919">
            <v>5555</v>
          </cell>
          <cell r="F4919" t="str">
            <v>CC-01661362</v>
          </cell>
          <cell r="J4919" t="str">
            <v>Sales Call</v>
          </cell>
          <cell r="R4919" t="str">
            <v>BUKD162491</v>
          </cell>
          <cell r="AB4919" t="str">
            <v>Sales call carried out for HMR update</v>
          </cell>
        </row>
        <row r="4920">
          <cell r="A4920">
            <v>45792.7340162037</v>
          </cell>
          <cell r="B4920">
            <v>5975</v>
          </cell>
          <cell r="F4920" t="str">
            <v>CC-01661346</v>
          </cell>
          <cell r="J4920" t="str">
            <v>Sales Call</v>
          </cell>
          <cell r="R4920" t="str">
            <v>BUKD162500</v>
          </cell>
          <cell r="AB4920" t="str">
            <v>Sales call carried out for HMR update</v>
          </cell>
        </row>
        <row r="4921">
          <cell r="A4921">
            <v>45792.731435185196</v>
          </cell>
          <cell r="B4921">
            <v>5440</v>
          </cell>
          <cell r="F4921" t="str">
            <v>CC-01661337</v>
          </cell>
          <cell r="J4921" t="str">
            <v>Sales Call</v>
          </cell>
          <cell r="R4921" t="str">
            <v>BQKD200046</v>
          </cell>
          <cell r="AB4921" t="str">
            <v>Sales call carried out for HMR update</v>
          </cell>
        </row>
        <row r="4922">
          <cell r="A4922">
            <v>45792.728888888902</v>
          </cell>
          <cell r="B4922">
            <v>13650</v>
          </cell>
          <cell r="F4922" t="str">
            <v>CC-01661323</v>
          </cell>
          <cell r="J4922" t="str">
            <v>Sales Call</v>
          </cell>
          <cell r="R4922" t="str">
            <v>BSCD161691</v>
          </cell>
          <cell r="AB4922" t="str">
            <v>Sales call carried out for HMR update</v>
          </cell>
        </row>
        <row r="4923">
          <cell r="A4923">
            <v>45792.710312499999</v>
          </cell>
          <cell r="B4923">
            <v>26793</v>
          </cell>
          <cell r="F4923" t="str">
            <v>CC-01661268</v>
          </cell>
          <cell r="J4923" t="str">
            <v>Sales Call</v>
          </cell>
          <cell r="R4923" t="str">
            <v>BMJD200014</v>
          </cell>
          <cell r="AB4923" t="str">
            <v>Sales call carried our for HMR update</v>
          </cell>
        </row>
        <row r="4924">
          <cell r="A4924">
            <v>45792.708321759303</v>
          </cell>
          <cell r="B4924">
            <v>496</v>
          </cell>
          <cell r="F4924" t="str">
            <v>CC-01661266</v>
          </cell>
          <cell r="J4924" t="str">
            <v>Sales Call</v>
          </cell>
          <cell r="R4924" t="str">
            <v>BSHD120743</v>
          </cell>
          <cell r="AB4924" t="str">
            <v>Sales call carried our for HMR update</v>
          </cell>
        </row>
        <row r="4925">
          <cell r="A4925">
            <v>45792.706423611096</v>
          </cell>
          <cell r="B4925">
            <v>496</v>
          </cell>
          <cell r="F4925" t="str">
            <v>CC-01661260</v>
          </cell>
          <cell r="J4925" t="str">
            <v>Sales Call</v>
          </cell>
          <cell r="R4925" t="str">
            <v>BSHD120746</v>
          </cell>
          <cell r="AB4925" t="str">
            <v>Sales call carried our for HMR update</v>
          </cell>
        </row>
        <row r="4926">
          <cell r="A4926">
            <v>45792.704398148097</v>
          </cell>
          <cell r="B4926">
            <v>8270</v>
          </cell>
          <cell r="F4926" t="str">
            <v>CC-01661255</v>
          </cell>
          <cell r="J4926" t="str">
            <v>Sales Call</v>
          </cell>
          <cell r="R4926" t="str">
            <v>BSFD161795</v>
          </cell>
          <cell r="AB4926" t="str">
            <v>Sales call carried our for HMR update</v>
          </cell>
        </row>
        <row r="4927">
          <cell r="A4927">
            <v>45792.702488425901</v>
          </cell>
          <cell r="B4927">
            <v>5660</v>
          </cell>
          <cell r="F4927" t="str">
            <v>CC-01661248</v>
          </cell>
          <cell r="J4927" t="str">
            <v>Sales Call</v>
          </cell>
          <cell r="R4927" t="str">
            <v>BTJD162038</v>
          </cell>
          <cell r="AB4927" t="str">
            <v>Sales call carried our for HMR update</v>
          </cell>
        </row>
        <row r="4928">
          <cell r="A4928">
            <v>45792.700462963003</v>
          </cell>
          <cell r="B4928">
            <v>6390</v>
          </cell>
          <cell r="F4928" t="str">
            <v>CC-01661244</v>
          </cell>
          <cell r="J4928" t="str">
            <v>Sales Call</v>
          </cell>
          <cell r="R4928" t="str">
            <v>BSKD200409</v>
          </cell>
          <cell r="AB4928" t="str">
            <v>Sales call carried our for HMR update</v>
          </cell>
        </row>
        <row r="4929">
          <cell r="A4929">
            <v>45792.698356481502</v>
          </cell>
          <cell r="B4929">
            <v>6825</v>
          </cell>
          <cell r="F4929" t="str">
            <v>CC-01661231</v>
          </cell>
          <cell r="J4929" t="str">
            <v>Sales Call</v>
          </cell>
          <cell r="R4929" t="str">
            <v>BVJD162972</v>
          </cell>
          <cell r="AB4929" t="str">
            <v>Sales call carried our for HMR update</v>
          </cell>
        </row>
        <row r="4930">
          <cell r="A4930">
            <v>45792.696180555598</v>
          </cell>
          <cell r="B4930">
            <v>8785</v>
          </cell>
          <cell r="F4930" t="str">
            <v>CC-01661217</v>
          </cell>
          <cell r="J4930" t="str">
            <v>Sales Call</v>
          </cell>
          <cell r="R4930" t="str">
            <v>BTCD162162</v>
          </cell>
          <cell r="AB4930" t="str">
            <v>Sales call carried our for HMR update</v>
          </cell>
        </row>
        <row r="4931">
          <cell r="A4931">
            <v>45792.694062499999</v>
          </cell>
          <cell r="B4931">
            <v>15280</v>
          </cell>
          <cell r="F4931" t="str">
            <v>CC-01661210</v>
          </cell>
          <cell r="J4931" t="str">
            <v>Sales Call</v>
          </cell>
          <cell r="R4931" t="str">
            <v>BTDD162169</v>
          </cell>
          <cell r="AB4931" t="str">
            <v>Sales call carried our for HMR update</v>
          </cell>
        </row>
        <row r="4932">
          <cell r="A4932">
            <v>45792.691423611097</v>
          </cell>
          <cell r="B4932">
            <v>8210</v>
          </cell>
          <cell r="F4932" t="str">
            <v>CC-01661206</v>
          </cell>
          <cell r="J4932" t="str">
            <v>Sales Call</v>
          </cell>
          <cell r="R4932" t="str">
            <v>BTKD162112</v>
          </cell>
          <cell r="AB4932" t="str">
            <v>Sales call carried our for HMR update.</v>
          </cell>
        </row>
        <row r="4933">
          <cell r="A4933">
            <v>45792.689421296302</v>
          </cell>
          <cell r="B4933">
            <v>9710</v>
          </cell>
          <cell r="F4933" t="str">
            <v>CC-01661203</v>
          </cell>
          <cell r="J4933" t="str">
            <v>Sales Call</v>
          </cell>
          <cell r="R4933" t="str">
            <v>BTCD162149</v>
          </cell>
          <cell r="AB4933" t="str">
            <v>Sales call carried our for HMR update</v>
          </cell>
        </row>
        <row r="4934">
          <cell r="A4934">
            <v>45792.687534722201</v>
          </cell>
          <cell r="B4934">
            <v>4310</v>
          </cell>
          <cell r="F4934" t="str">
            <v>CC-01661194</v>
          </cell>
          <cell r="J4934" t="str">
            <v>Sales Call</v>
          </cell>
          <cell r="R4934" t="str">
            <v>BTJD162040</v>
          </cell>
          <cell r="AB4934" t="str">
            <v>Sales call carried our for HMR update</v>
          </cell>
        </row>
        <row r="4935">
          <cell r="A4935">
            <v>45792.684062499997</v>
          </cell>
          <cell r="B4935">
            <v>7675</v>
          </cell>
          <cell r="F4935" t="str">
            <v>CC-01661175</v>
          </cell>
          <cell r="J4935" t="str">
            <v>Sales Call</v>
          </cell>
          <cell r="R4935" t="str">
            <v>BSJD161378</v>
          </cell>
          <cell r="AB4935" t="str">
            <v>Sales call carried our for HMR update</v>
          </cell>
        </row>
        <row r="4936">
          <cell r="A4936">
            <v>45792.681840277801</v>
          </cell>
          <cell r="B4936">
            <v>4740</v>
          </cell>
          <cell r="F4936" t="str">
            <v>CC-01661168</v>
          </cell>
          <cell r="J4936" t="str">
            <v>Sales Call</v>
          </cell>
          <cell r="R4936" t="str">
            <v>BTKD162077</v>
          </cell>
          <cell r="AB4936" t="str">
            <v>Sales call carried our for HMR update</v>
          </cell>
        </row>
        <row r="4937">
          <cell r="A4937">
            <v>45792.673298611102</v>
          </cell>
          <cell r="B4937">
            <v>530</v>
          </cell>
          <cell r="F4937" t="str">
            <v>CC-01661140</v>
          </cell>
          <cell r="J4937" t="str">
            <v>Schedule Service</v>
          </cell>
          <cell r="R4937" t="str">
            <v>BXHD164672</v>
          </cell>
          <cell r="AB4937" t="str">
            <v>Attend the site for shedule service so following Job are done Oil drain from tank and cooler after Cranking two' time's again oil drain from tank and cooler total drain oil is 38 litter after replace air filter compressor and engine both side oil filter and oil topped in tank 40 liter with one dead Crank after shedule service done than start the unit running good condition at present unit running satisfaction</v>
          </cell>
        </row>
        <row r="4938">
          <cell r="A4938">
            <v>45792.667048611103</v>
          </cell>
          <cell r="B4938">
            <v>11330</v>
          </cell>
          <cell r="F4938" t="str">
            <v>CC-01661124</v>
          </cell>
          <cell r="J4938" t="str">
            <v>Sales Call</v>
          </cell>
          <cell r="R4938" t="str">
            <v>BTKD162074</v>
          </cell>
          <cell r="AB4938" t="str">
            <v>Sales call carried out for HMR update</v>
          </cell>
        </row>
        <row r="4939">
          <cell r="A4939">
            <v>45792.664710648103</v>
          </cell>
          <cell r="B4939">
            <v>3540</v>
          </cell>
          <cell r="F4939" t="str">
            <v>CC-01661114</v>
          </cell>
          <cell r="J4939" t="str">
            <v>Sales Call</v>
          </cell>
          <cell r="R4939" t="str">
            <v>BSHD161938</v>
          </cell>
          <cell r="AB4939" t="str">
            <v>Sales call carried out for HMR update</v>
          </cell>
        </row>
        <row r="4940">
          <cell r="A4940">
            <v>45792.656226851897</v>
          </cell>
          <cell r="B4940">
            <v>4540</v>
          </cell>
          <cell r="F4940" t="str">
            <v>CC-01661086</v>
          </cell>
          <cell r="J4940" t="str">
            <v>Sales Call</v>
          </cell>
          <cell r="R4940" t="str">
            <v>BSED161766</v>
          </cell>
          <cell r="AB4940" t="str">
            <v>Sales call carried out for HMR update</v>
          </cell>
        </row>
        <row r="4941">
          <cell r="A4941">
            <v>45792.652141203696</v>
          </cell>
          <cell r="B4941">
            <v>7935</v>
          </cell>
          <cell r="F4941" t="str">
            <v>CC-01661071</v>
          </cell>
          <cell r="J4941" t="str">
            <v>Sales Call</v>
          </cell>
          <cell r="R4941" t="str">
            <v>BSID161979</v>
          </cell>
          <cell r="AB4941" t="str">
            <v>Sales call carried out for HMR update</v>
          </cell>
        </row>
        <row r="4942">
          <cell r="A4942">
            <v>45792.649583333303</v>
          </cell>
          <cell r="B4942">
            <v>6820</v>
          </cell>
          <cell r="F4942" t="str">
            <v>CC-01661059</v>
          </cell>
          <cell r="J4942" t="str">
            <v>Sales Call</v>
          </cell>
          <cell r="R4942" t="str">
            <v>BSAD161582</v>
          </cell>
          <cell r="AB4942" t="str">
            <v>Sales call carried out for HMR update</v>
          </cell>
        </row>
        <row r="4943">
          <cell r="A4943">
            <v>45792.647812499999</v>
          </cell>
          <cell r="B4943">
            <v>8660</v>
          </cell>
          <cell r="F4943" t="str">
            <v>CC-01661052</v>
          </cell>
          <cell r="J4943" t="str">
            <v>Sales Call</v>
          </cell>
          <cell r="R4943" t="str">
            <v>BRED161077</v>
          </cell>
          <cell r="AB4943" t="str">
            <v>Sales call carried out for HMR update</v>
          </cell>
        </row>
        <row r="4944">
          <cell r="A4944">
            <v>45792.646030092597</v>
          </cell>
          <cell r="B4944">
            <v>4360</v>
          </cell>
          <cell r="F4944" t="str">
            <v>CC-01661045</v>
          </cell>
          <cell r="J4944" t="str">
            <v>Sales Call</v>
          </cell>
          <cell r="R4944" t="str">
            <v>BSAD161576</v>
          </cell>
          <cell r="AB4944" t="str">
            <v>Sales call carried out for HMR update</v>
          </cell>
        </row>
        <row r="4945">
          <cell r="A4945">
            <v>45792.644131944398</v>
          </cell>
          <cell r="B4945">
            <v>9070</v>
          </cell>
          <cell r="F4945" t="str">
            <v>CC-01661037</v>
          </cell>
          <cell r="J4945" t="str">
            <v>Sales Call</v>
          </cell>
          <cell r="R4945" t="str">
            <v>BSBD161624</v>
          </cell>
          <cell r="AB4945" t="str">
            <v>Sales call carried out for HMR update</v>
          </cell>
        </row>
        <row r="4946">
          <cell r="A4946">
            <v>45792.642256944397</v>
          </cell>
          <cell r="B4946">
            <v>6770</v>
          </cell>
          <cell r="F4946" t="str">
            <v>CC-01661031</v>
          </cell>
          <cell r="J4946" t="str">
            <v>Sales Call</v>
          </cell>
          <cell r="R4946" t="str">
            <v>BRLD160724</v>
          </cell>
          <cell r="AB4946" t="str">
            <v>Sales call carried out for HMR update</v>
          </cell>
        </row>
        <row r="4947">
          <cell r="A4947">
            <v>45792.640381944402</v>
          </cell>
          <cell r="B4947">
            <v>7405</v>
          </cell>
          <cell r="F4947" t="str">
            <v>CC-01661026</v>
          </cell>
          <cell r="J4947" t="str">
            <v>Sales Call</v>
          </cell>
          <cell r="R4947" t="str">
            <v>BRJD160606</v>
          </cell>
          <cell r="AB4947" t="str">
            <v>Sales call carried out for HMR update</v>
          </cell>
        </row>
        <row r="4948">
          <cell r="A4948">
            <v>45792.638518518499</v>
          </cell>
          <cell r="B4948">
            <v>7670</v>
          </cell>
          <cell r="F4948" t="str">
            <v>CC-01661020</v>
          </cell>
          <cell r="J4948" t="str">
            <v>Sales Call</v>
          </cell>
          <cell r="R4948" t="str">
            <v>BRDD161019</v>
          </cell>
          <cell r="AB4948" t="str">
            <v>Sales call carried out for HMR update</v>
          </cell>
        </row>
        <row r="4949">
          <cell r="A4949">
            <v>45792.636261574102</v>
          </cell>
          <cell r="B4949">
            <v>7640</v>
          </cell>
          <cell r="F4949" t="str">
            <v>CC-01661010</v>
          </cell>
          <cell r="J4949" t="str">
            <v>Sales Call</v>
          </cell>
          <cell r="R4949" t="str">
            <v>BQBD160040</v>
          </cell>
          <cell r="AB4949" t="str">
            <v>Sales call carried out for HMR update</v>
          </cell>
        </row>
        <row r="4950">
          <cell r="A4950">
            <v>45792.634212962999</v>
          </cell>
          <cell r="B4950">
            <v>10360</v>
          </cell>
          <cell r="F4950" t="str">
            <v>CC-01661006</v>
          </cell>
          <cell r="J4950" t="str">
            <v>Sales Call</v>
          </cell>
          <cell r="R4950" t="str">
            <v>BRDD161021</v>
          </cell>
          <cell r="AB4950" t="str">
            <v>Sales call carried out for HMR update</v>
          </cell>
        </row>
        <row r="4951">
          <cell r="A4951">
            <v>45792.632060185198</v>
          </cell>
          <cell r="B4951">
            <v>6222</v>
          </cell>
          <cell r="F4951" t="str">
            <v>CC-01660998</v>
          </cell>
          <cell r="J4951" t="str">
            <v>Sales Call</v>
          </cell>
          <cell r="R4951" t="str">
            <v>BQJD120016</v>
          </cell>
          <cell r="AB4951" t="str">
            <v>Sales call carried out for HMR update</v>
          </cell>
        </row>
        <row r="4952">
          <cell r="A4952">
            <v>45792.630289351902</v>
          </cell>
          <cell r="B4952">
            <v>9810</v>
          </cell>
          <cell r="F4952" t="str">
            <v>CC-01660988</v>
          </cell>
          <cell r="J4952" t="str">
            <v>Sales Call</v>
          </cell>
          <cell r="R4952" t="str">
            <v>BMED200254</v>
          </cell>
          <cell r="AB4952" t="str">
            <v>Sales call carried out for HMR update</v>
          </cell>
        </row>
        <row r="4953">
          <cell r="A4953">
            <v>45792.628252314797</v>
          </cell>
          <cell r="B4953">
            <v>7230</v>
          </cell>
          <cell r="F4953" t="str">
            <v>CC-01660976</v>
          </cell>
          <cell r="J4953" t="str">
            <v>Sales Call</v>
          </cell>
          <cell r="R4953" t="str">
            <v>BRAD160803</v>
          </cell>
          <cell r="AB4953" t="str">
            <v>Sales call carried out for HMR update</v>
          </cell>
        </row>
        <row r="4954">
          <cell r="A4954">
            <v>45792.6261689815</v>
          </cell>
          <cell r="B4954">
            <v>6510</v>
          </cell>
          <cell r="F4954" t="str">
            <v>CC-01660962</v>
          </cell>
          <cell r="J4954" t="str">
            <v>Sales Call</v>
          </cell>
          <cell r="R4954" t="str">
            <v>BRGD230256</v>
          </cell>
          <cell r="AB4954" t="str">
            <v>Sales call carried out for HMR update</v>
          </cell>
        </row>
        <row r="4955">
          <cell r="A4955">
            <v>45792.624583333301</v>
          </cell>
          <cell r="B4955">
            <v>3730</v>
          </cell>
          <cell r="F4955" t="str">
            <v>CC-01660956</v>
          </cell>
          <cell r="J4955" t="str">
            <v>Complaint - Running With Problem</v>
          </cell>
          <cell r="R4955" t="str">
            <v>BXKD164191</v>
          </cell>
          <cell r="AB4955" t="str">
            <v>Attend the site as per customer complaint for unit tripping with high discharge oil temperature, so check the unit while drilling condition found DOT 120 and unit tripped while in operation so check air filter condition found ok, check compressor oil level in tank found ok, check oil cooler externally found in clean condition, check fan belt tension found in loosen condition and fan belt was in poor condition so replaced the fan belt by new from customer stock . Tightened the fan belt gently and run the unit in operation found in day time DOT is 100 and in night time DOT is 86 now unit is running under limit parameters without tripping..</v>
          </cell>
        </row>
        <row r="4956">
          <cell r="A4956">
            <v>45792.6039467593</v>
          </cell>
          <cell r="B4956">
            <v>7395</v>
          </cell>
          <cell r="F4956" t="str">
            <v>CC-01660861</v>
          </cell>
          <cell r="J4956" t="str">
            <v>Sales Call</v>
          </cell>
          <cell r="R4956" t="str">
            <v>BSDD161729</v>
          </cell>
          <cell r="AB4956" t="str">
            <v>Sales call carried out for HMR update</v>
          </cell>
        </row>
        <row r="4957">
          <cell r="A4957">
            <v>45792.601898148103</v>
          </cell>
          <cell r="B4957">
            <v>7220</v>
          </cell>
          <cell r="F4957" t="str">
            <v>CC-01660856</v>
          </cell>
          <cell r="J4957" t="str">
            <v>Sales Call</v>
          </cell>
          <cell r="R4957" t="str">
            <v>BRAD160816</v>
          </cell>
          <cell r="AB4957" t="str">
            <v>Sales call carried out for HMR update</v>
          </cell>
        </row>
        <row r="4958">
          <cell r="A4958">
            <v>45792.599837962996</v>
          </cell>
          <cell r="B4958">
            <v>6595</v>
          </cell>
          <cell r="F4958" t="str">
            <v>CC-01660854</v>
          </cell>
          <cell r="J4958" t="str">
            <v>Sales Call</v>
          </cell>
          <cell r="R4958" t="str">
            <v>BRED161124</v>
          </cell>
          <cell r="AB4958" t="str">
            <v>Sales call carried out for HMR update</v>
          </cell>
        </row>
        <row r="4959">
          <cell r="A4959">
            <v>45792.597696759301</v>
          </cell>
          <cell r="B4959">
            <v>6265</v>
          </cell>
          <cell r="F4959" t="str">
            <v>CC-01660850</v>
          </cell>
          <cell r="J4959" t="str">
            <v>Sales Call</v>
          </cell>
          <cell r="R4959" t="str">
            <v>BQLD160182</v>
          </cell>
          <cell r="AB4959" t="str">
            <v>Sales call carried out for HMR update</v>
          </cell>
        </row>
        <row r="4960">
          <cell r="A4960">
            <v>45792.583587963003</v>
          </cell>
          <cell r="B4960">
            <v>7800</v>
          </cell>
          <cell r="F4960" t="str">
            <v>CC-01660806</v>
          </cell>
          <cell r="J4960" t="str">
            <v>Sales Call</v>
          </cell>
          <cell r="R4960" t="str">
            <v>BQCD160106</v>
          </cell>
          <cell r="AB4960" t="str">
            <v>Sales call carried out for HMR update</v>
          </cell>
        </row>
        <row r="4961">
          <cell r="A4961">
            <v>45792.579826388901</v>
          </cell>
          <cell r="B4961">
            <v>10220</v>
          </cell>
          <cell r="F4961" t="str">
            <v>CC-01660792</v>
          </cell>
          <cell r="J4961" t="str">
            <v>Sales Call</v>
          </cell>
          <cell r="R4961" t="str">
            <v>BPHD160162</v>
          </cell>
          <cell r="AB4961" t="str">
            <v>Sales call carried out for HMR update</v>
          </cell>
        </row>
        <row r="4962">
          <cell r="A4962">
            <v>45792.5770486111</v>
          </cell>
          <cell r="B4962">
            <v>10682</v>
          </cell>
          <cell r="F4962" t="str">
            <v>CC-01660782</v>
          </cell>
          <cell r="J4962" t="str">
            <v>Sales Call</v>
          </cell>
          <cell r="R4962" t="str">
            <v>BQKD160076</v>
          </cell>
          <cell r="AB4962" t="str">
            <v>Sales call carried out for HMR update</v>
          </cell>
        </row>
        <row r="4963">
          <cell r="A4963">
            <v>45792.573310185202</v>
          </cell>
          <cell r="B4963">
            <v>8630</v>
          </cell>
          <cell r="F4963" t="str">
            <v>CC-01660774</v>
          </cell>
          <cell r="J4963" t="str">
            <v>Sales Call</v>
          </cell>
          <cell r="R4963" t="str">
            <v>BNDD160224</v>
          </cell>
          <cell r="AB4963" t="str">
            <v>Sales call carried out for HMR update</v>
          </cell>
        </row>
        <row r="4964">
          <cell r="A4964">
            <v>45792.5701736111</v>
          </cell>
          <cell r="B4964">
            <v>138220</v>
          </cell>
          <cell r="F4964" t="str">
            <v>CC-01660768</v>
          </cell>
          <cell r="J4964" t="str">
            <v>Sales Call</v>
          </cell>
          <cell r="R4964" t="str">
            <v>BQKD200034</v>
          </cell>
          <cell r="AB4964" t="str">
            <v>Sales call carried out for HMR update</v>
          </cell>
        </row>
        <row r="4965">
          <cell r="A4965">
            <v>45792.566747685203</v>
          </cell>
          <cell r="B4965">
            <v>17025</v>
          </cell>
          <cell r="F4965" t="str">
            <v>CC-01660757</v>
          </cell>
          <cell r="J4965" t="str">
            <v>Sales Call</v>
          </cell>
          <cell r="R4965" t="str">
            <v>BPJD200007</v>
          </cell>
          <cell r="AB4965" t="str">
            <v>Sales call carried out for HMR update</v>
          </cell>
        </row>
        <row r="4966">
          <cell r="A4966">
            <v>45792.562395833302</v>
          </cell>
          <cell r="B4966">
            <v>7000</v>
          </cell>
          <cell r="F4966" t="str">
            <v>CC-01660749</v>
          </cell>
          <cell r="J4966" t="str">
            <v>Sales Call</v>
          </cell>
          <cell r="R4966" t="str">
            <v>BRLD160756</v>
          </cell>
          <cell r="AB4966" t="str">
            <v>Sales call carried out for HMR update</v>
          </cell>
        </row>
        <row r="4967">
          <cell r="A4967">
            <v>45792.560173611098</v>
          </cell>
          <cell r="B4967">
            <v>7670</v>
          </cell>
          <cell r="F4967" t="str">
            <v>CC-01660745</v>
          </cell>
          <cell r="J4967" t="str">
            <v>Sales Call</v>
          </cell>
          <cell r="R4967" t="str">
            <v>GPGD160208</v>
          </cell>
          <cell r="AB4967" t="str">
            <v>Sales call carried out for HMR update</v>
          </cell>
        </row>
        <row r="4968">
          <cell r="A4968">
            <v>45792.557662036997</v>
          </cell>
          <cell r="B4968">
            <v>7710</v>
          </cell>
          <cell r="F4968" t="str">
            <v>CC-01660740</v>
          </cell>
          <cell r="J4968" t="str">
            <v>Sales Call</v>
          </cell>
          <cell r="R4968" t="str">
            <v>BSJD161406</v>
          </cell>
          <cell r="AB4968" t="str">
            <v>Sales call carried out for HMR update</v>
          </cell>
        </row>
        <row r="4969">
          <cell r="A4969">
            <v>45792.5551851852</v>
          </cell>
          <cell r="B4969">
            <v>6900</v>
          </cell>
          <cell r="F4969" t="str">
            <v>CC-01660735</v>
          </cell>
          <cell r="J4969" t="str">
            <v>Sales Call</v>
          </cell>
          <cell r="R4969" t="str">
            <v>BSGD161864</v>
          </cell>
          <cell r="AB4969" t="str">
            <v>Sales call carried out for HMR update</v>
          </cell>
        </row>
        <row r="4970">
          <cell r="A4970">
            <v>45792.5530208333</v>
          </cell>
          <cell r="B4970">
            <v>6310</v>
          </cell>
          <cell r="F4970" t="str">
            <v>CC-01660728</v>
          </cell>
          <cell r="J4970" t="str">
            <v>Sales Call</v>
          </cell>
          <cell r="R4970" t="str">
            <v>BQBD160067</v>
          </cell>
          <cell r="AB4970" t="str">
            <v>Sales call carried out for HMR update</v>
          </cell>
        </row>
        <row r="4971">
          <cell r="A4971">
            <v>45792.550914351901</v>
          </cell>
          <cell r="B4971">
            <v>5582</v>
          </cell>
          <cell r="F4971" t="str">
            <v>CC-01660724</v>
          </cell>
          <cell r="J4971" t="str">
            <v>Sales Call</v>
          </cell>
          <cell r="R4971" t="str">
            <v>BPED200181</v>
          </cell>
          <cell r="AB4971" t="str">
            <v>Sales call carried out for HMR update</v>
          </cell>
        </row>
        <row r="4972">
          <cell r="A4972">
            <v>45792.548668981501</v>
          </cell>
          <cell r="B4972">
            <v>5800</v>
          </cell>
          <cell r="F4972" t="str">
            <v>CC-01660717</v>
          </cell>
          <cell r="J4972" t="str">
            <v>Sales Call</v>
          </cell>
          <cell r="R4972" t="str">
            <v>BRGD161218</v>
          </cell>
          <cell r="AB4972" t="str">
            <v>Sales call carried out for HMR update</v>
          </cell>
        </row>
        <row r="4973">
          <cell r="A4973">
            <v>45792.546249999999</v>
          </cell>
          <cell r="B4973">
            <v>5960</v>
          </cell>
          <cell r="F4973" t="str">
            <v>CC-01660715</v>
          </cell>
          <cell r="J4973" t="str">
            <v>Sales Call</v>
          </cell>
          <cell r="R4973" t="str">
            <v>BSCD161704</v>
          </cell>
          <cell r="AB4973" t="str">
            <v>Sales call carried out for HMR update</v>
          </cell>
        </row>
        <row r="4974">
          <cell r="A4974">
            <v>45792.542222222197</v>
          </cell>
          <cell r="B4974">
            <v>7470</v>
          </cell>
          <cell r="F4974" t="str">
            <v>CC-01660706</v>
          </cell>
          <cell r="J4974" t="str">
            <v>Sales Call</v>
          </cell>
          <cell r="R4974" t="str">
            <v>BSBD161629</v>
          </cell>
          <cell r="AB4974" t="str">
            <v>Sales call carried out for HMR update</v>
          </cell>
        </row>
        <row r="4975">
          <cell r="A4975">
            <v>45792.525300925903</v>
          </cell>
          <cell r="B4975">
            <v>11310</v>
          </cell>
          <cell r="F4975" t="str">
            <v>CC-01660641</v>
          </cell>
          <cell r="J4975" t="str">
            <v>Sales Call</v>
          </cell>
          <cell r="R4975" t="str">
            <v>BPED200187</v>
          </cell>
          <cell r="AB4975" t="str">
            <v>Sales call carried out for HMR update</v>
          </cell>
        </row>
        <row r="4976">
          <cell r="A4976">
            <v>45792.523194444402</v>
          </cell>
          <cell r="B4976">
            <v>19400</v>
          </cell>
          <cell r="F4976" t="str">
            <v>CC-01660635</v>
          </cell>
          <cell r="J4976" t="str">
            <v>Sales Call</v>
          </cell>
          <cell r="R4976" t="str">
            <v>BOHD200197</v>
          </cell>
          <cell r="AB4976" t="str">
            <v>Sales call carried out for HMR update</v>
          </cell>
        </row>
        <row r="4977">
          <cell r="A4977">
            <v>45792.520925925899</v>
          </cell>
          <cell r="B4977">
            <v>9190</v>
          </cell>
          <cell r="F4977" t="str">
            <v>CC-01660629</v>
          </cell>
          <cell r="J4977" t="str">
            <v>Sales Call</v>
          </cell>
          <cell r="R4977" t="str">
            <v>BRAD160777</v>
          </cell>
          <cell r="AB4977" t="str">
            <v>Sales call carried out for HMR update</v>
          </cell>
        </row>
        <row r="4978">
          <cell r="A4978">
            <v>45792.517962963</v>
          </cell>
          <cell r="B4978">
            <v>4660</v>
          </cell>
          <cell r="F4978" t="str">
            <v>CC-01660621</v>
          </cell>
          <cell r="J4978" t="str">
            <v>Sales Call</v>
          </cell>
          <cell r="R4978" t="str">
            <v>BRKD120212</v>
          </cell>
          <cell r="AB4978" t="str">
            <v>Sales call carried out for HMR update</v>
          </cell>
        </row>
        <row r="4979">
          <cell r="A4979">
            <v>45792.515833333302</v>
          </cell>
          <cell r="B4979">
            <v>5630</v>
          </cell>
          <cell r="F4979" t="str">
            <v>CC-01660609</v>
          </cell>
          <cell r="J4979" t="str">
            <v>Sales Call</v>
          </cell>
          <cell r="R4979" t="str">
            <v>BSGD161854</v>
          </cell>
          <cell r="AB4979" t="str">
            <v>Sales call carried out for HMR update</v>
          </cell>
        </row>
        <row r="4980">
          <cell r="A4980">
            <v>45792.5136458333</v>
          </cell>
          <cell r="B4980">
            <v>11170</v>
          </cell>
          <cell r="F4980" t="str">
            <v>CC-01660600</v>
          </cell>
          <cell r="J4980" t="str">
            <v>Sales Call</v>
          </cell>
          <cell r="R4980" t="str">
            <v>BQJD200011</v>
          </cell>
          <cell r="AB4980" t="str">
            <v>Sales call carried out for HMR update</v>
          </cell>
        </row>
        <row r="4981">
          <cell r="A4981">
            <v>45792.511203703703</v>
          </cell>
          <cell r="B4981">
            <v>18940</v>
          </cell>
          <cell r="F4981" t="str">
            <v>CC-01660595</v>
          </cell>
          <cell r="J4981" t="str">
            <v>Sales Call</v>
          </cell>
          <cell r="R4981" t="str">
            <v>BQJD160040</v>
          </cell>
          <cell r="AB4981" t="str">
            <v>Sales call carried out for HMR update</v>
          </cell>
        </row>
        <row r="4982">
          <cell r="A4982">
            <v>45792.508923611102</v>
          </cell>
          <cell r="B4982">
            <v>13370</v>
          </cell>
          <cell r="F4982" t="str">
            <v>CC-01660586</v>
          </cell>
          <cell r="J4982" t="str">
            <v>Sales Call</v>
          </cell>
          <cell r="R4982" t="str">
            <v>BQKD160099</v>
          </cell>
          <cell r="AB4982" t="str">
            <v>Sales call carried out for HMR update</v>
          </cell>
        </row>
        <row r="4983">
          <cell r="A4983">
            <v>45792.506898148102</v>
          </cell>
          <cell r="B4983">
            <v>13290</v>
          </cell>
          <cell r="F4983" t="str">
            <v>CC-01660579</v>
          </cell>
          <cell r="J4983" t="str">
            <v>Sales Call</v>
          </cell>
          <cell r="R4983" t="str">
            <v>BQKD160115</v>
          </cell>
          <cell r="AB4983" t="str">
            <v>Sales call carried out for HMR update</v>
          </cell>
        </row>
        <row r="4984">
          <cell r="A4984">
            <v>45792.504826388897</v>
          </cell>
          <cell r="B4984">
            <v>7750</v>
          </cell>
          <cell r="F4984" t="str">
            <v>CC-01660571</v>
          </cell>
          <cell r="J4984" t="str">
            <v>Sales Call</v>
          </cell>
          <cell r="R4984" t="str">
            <v>BQFD160263</v>
          </cell>
          <cell r="AB4984" t="str">
            <v>Sales call carried out for HMR update</v>
          </cell>
        </row>
        <row r="4985">
          <cell r="A4985">
            <v>45792.502476851798</v>
          </cell>
          <cell r="B4985">
            <v>5610</v>
          </cell>
          <cell r="F4985" t="str">
            <v>CC-01660565</v>
          </cell>
          <cell r="J4985" t="str">
            <v>Sales Call</v>
          </cell>
          <cell r="R4985" t="str">
            <v>BQBD160060</v>
          </cell>
          <cell r="AB4985" t="str">
            <v>Sales call carried out for HMR update</v>
          </cell>
        </row>
        <row r="4986">
          <cell r="A4986">
            <v>45792.498854166697</v>
          </cell>
          <cell r="B4986">
            <v>8350</v>
          </cell>
          <cell r="F4986" t="str">
            <v>CC-01660551</v>
          </cell>
          <cell r="J4986" t="str">
            <v>Sales Call</v>
          </cell>
          <cell r="R4986" t="str">
            <v>BOLD200057</v>
          </cell>
          <cell r="AB4986" t="str">
            <v>Sales call carried out for HMR update</v>
          </cell>
        </row>
        <row r="4987">
          <cell r="A4987">
            <v>45792.495324074102</v>
          </cell>
          <cell r="B4987">
            <v>6544</v>
          </cell>
          <cell r="F4987" t="str">
            <v>CC-01660541</v>
          </cell>
          <cell r="J4987" t="str">
            <v>Schedule Service</v>
          </cell>
          <cell r="R4987" t="str">
            <v>BWLS032007</v>
          </cell>
          <cell r="AB4987" t="str">
            <v>Attend the site for scheduled service so change the air filter and oil filter. Then start the unit found running ok.</v>
          </cell>
        </row>
        <row r="4988">
          <cell r="A4988">
            <v>45792.453287037002</v>
          </cell>
          <cell r="B4988">
            <v>5975</v>
          </cell>
          <cell r="F4988" t="str">
            <v>CC-01660393</v>
          </cell>
          <cell r="J4988" t="str">
            <v>Complaint - Breakdown</v>
          </cell>
          <cell r="R4988" t="str">
            <v>BUKD162500</v>
          </cell>
          <cell r="AB4988" t="str">
            <v>Upon thorough inspection and dismantling of the VPR airend unit, the failure has been caused due to oil solidification. This issue has led to severe damage wherein the male rotor and bearing housing have overheated, melted, and eventually fused together. So, we change bearing kit and bearing housing.Then test the airend found running ok.</v>
          </cell>
        </row>
        <row r="4989">
          <cell r="A4989">
            <v>45792.4524074074</v>
          </cell>
          <cell r="B4989">
            <v>5980</v>
          </cell>
          <cell r="F4989" t="str">
            <v>CC-01660387</v>
          </cell>
          <cell r="J4989" t="str">
            <v>Complaint - Breakdown</v>
          </cell>
          <cell r="R4989" t="str">
            <v>BUKD162500</v>
          </cell>
          <cell r="AB4989" t="str">
            <v>Attend the site for air end fitment so couple all pipe line and couple repaired airen with engine. then tignthen all parts and then start the unit found running ok. After then change parts air filter for compressor end engine both side, change il filter and change ELGI air lube plus oil 40 liters. then start the unit found running ok. Contact person name Sandeep Contact No. 91336 66330</v>
          </cell>
        </row>
        <row r="4990">
          <cell r="A4990">
            <v>45792.300601851799</v>
          </cell>
          <cell r="B4990">
            <v>11618</v>
          </cell>
          <cell r="F4990" t="str">
            <v>CC-01660263</v>
          </cell>
          <cell r="J4990" t="str">
            <v>Schedule Service - AMC</v>
          </cell>
          <cell r="R4990" t="str">
            <v>BUFS046813</v>
          </cell>
          <cell r="AB4990" t="str">
            <v>Sales call carried out for HMR update</v>
          </cell>
        </row>
        <row r="4991">
          <cell r="A4991">
            <v>45791.928078703699</v>
          </cell>
          <cell r="B4991">
            <v>7060</v>
          </cell>
          <cell r="F4991" t="str">
            <v>CC-01660023</v>
          </cell>
          <cell r="J4991" t="str">
            <v>Sales Call</v>
          </cell>
          <cell r="R4991" t="str">
            <v>BRJD160543</v>
          </cell>
          <cell r="AB4991" t="str">
            <v>Sales call carried out for HMR update</v>
          </cell>
        </row>
        <row r="4992">
          <cell r="A4992">
            <v>45791.744976851798</v>
          </cell>
          <cell r="B4992">
            <v>5510</v>
          </cell>
          <cell r="F4992" t="str">
            <v>CC-01659944</v>
          </cell>
          <cell r="J4992" t="str">
            <v>Sales Call</v>
          </cell>
          <cell r="R4992" t="str">
            <v>BQHD160412</v>
          </cell>
          <cell r="AB4992" t="str">
            <v>Sales call carried out for HMR update</v>
          </cell>
        </row>
        <row r="4993">
          <cell r="A4993">
            <v>45791.742442129602</v>
          </cell>
          <cell r="B4993">
            <v>21030</v>
          </cell>
          <cell r="F4993" t="str">
            <v>CC-01659936</v>
          </cell>
          <cell r="J4993" t="str">
            <v>Sales Call</v>
          </cell>
          <cell r="R4993" t="str">
            <v>BOID200223</v>
          </cell>
          <cell r="AB4993" t="str">
            <v>Sales call carried out for HMR update</v>
          </cell>
        </row>
        <row r="4994">
          <cell r="A4994">
            <v>45791.738958333299</v>
          </cell>
          <cell r="B4994">
            <v>10510</v>
          </cell>
          <cell r="F4994" t="str">
            <v>CC-01659933</v>
          </cell>
          <cell r="J4994" t="str">
            <v>Sales Call</v>
          </cell>
          <cell r="R4994" t="str">
            <v>BQBD200008</v>
          </cell>
          <cell r="AB4994" t="str">
            <v>Sales call carried out for HMR update</v>
          </cell>
        </row>
        <row r="4995">
          <cell r="A4995">
            <v>45791.735462962999</v>
          </cell>
          <cell r="B4995">
            <v>4210</v>
          </cell>
          <cell r="F4995" t="str">
            <v>CC-01659927</v>
          </cell>
          <cell r="J4995" t="str">
            <v>Sales Call</v>
          </cell>
          <cell r="R4995" t="str">
            <v>BSGD161861</v>
          </cell>
          <cell r="AB4995" t="str">
            <v>Sales call carried out for HMR update</v>
          </cell>
        </row>
        <row r="4996">
          <cell r="A4996">
            <v>45791.733368055597</v>
          </cell>
          <cell r="B4996">
            <v>4710</v>
          </cell>
          <cell r="F4996" t="str">
            <v>CC-01659923</v>
          </cell>
          <cell r="J4996" t="str">
            <v>Sales Call</v>
          </cell>
          <cell r="R4996" t="str">
            <v>BSDD120664</v>
          </cell>
          <cell r="AB4996" t="str">
            <v>Sales call carried out for HMR update</v>
          </cell>
        </row>
        <row r="4997">
          <cell r="A4997">
            <v>45791.731180555602</v>
          </cell>
          <cell r="B4997">
            <v>10780</v>
          </cell>
          <cell r="F4997" t="str">
            <v>CC-01659917</v>
          </cell>
          <cell r="J4997" t="str">
            <v>Sales Call</v>
          </cell>
          <cell r="R4997" t="str">
            <v>BQED160244</v>
          </cell>
          <cell r="AB4997" t="str">
            <v>Sales call carried out for HMR update</v>
          </cell>
        </row>
        <row r="4998">
          <cell r="A4998">
            <v>45791.729027777801</v>
          </cell>
          <cell r="B4998">
            <v>5320</v>
          </cell>
          <cell r="F4998" t="str">
            <v>CC-01659913</v>
          </cell>
          <cell r="J4998" t="str">
            <v>Sales Call</v>
          </cell>
          <cell r="R4998" t="str">
            <v>BRCD160998</v>
          </cell>
          <cell r="AB4998" t="str">
            <v>Sales call carried out for HMR update</v>
          </cell>
        </row>
        <row r="4999">
          <cell r="A4999">
            <v>45791.726840277799</v>
          </cell>
          <cell r="B4999">
            <v>5230</v>
          </cell>
          <cell r="F4999" t="str">
            <v>CC-01659904</v>
          </cell>
          <cell r="J4999" t="str">
            <v>Sales Call</v>
          </cell>
          <cell r="R4999" t="str">
            <v>GPLL150106</v>
          </cell>
          <cell r="AB4999" t="str">
            <v>Sales call carried out for HMR update</v>
          </cell>
        </row>
        <row r="5000">
          <cell r="A5000">
            <v>45791.724606481497</v>
          </cell>
          <cell r="B5000">
            <v>3370</v>
          </cell>
          <cell r="F5000" t="str">
            <v>CC-01659899</v>
          </cell>
          <cell r="J5000" t="str">
            <v>Sales Call</v>
          </cell>
          <cell r="R5000" t="str">
            <v>BSKD161476</v>
          </cell>
          <cell r="AB5000" t="str">
            <v>Sales call carried out for HMR update</v>
          </cell>
        </row>
        <row r="5001">
          <cell r="A5001">
            <v>45791.720983796302</v>
          </cell>
          <cell r="B5001">
            <v>4260</v>
          </cell>
          <cell r="F5001" t="str">
            <v>CC-01659887</v>
          </cell>
          <cell r="J5001" t="str">
            <v>Sales Call</v>
          </cell>
          <cell r="R5001" t="str">
            <v>BSLD161503</v>
          </cell>
          <cell r="AB5001" t="str">
            <v>Sales call carried out for HMR update</v>
          </cell>
        </row>
        <row r="5002">
          <cell r="A5002">
            <v>45791.718668981499</v>
          </cell>
          <cell r="B5002">
            <v>9360</v>
          </cell>
          <cell r="F5002" t="str">
            <v>CC-01659879</v>
          </cell>
          <cell r="J5002" t="str">
            <v>Sales Call</v>
          </cell>
          <cell r="R5002" t="str">
            <v>BNBD160162</v>
          </cell>
          <cell r="AB5002" t="str">
            <v>Sales call carried out for HMR update</v>
          </cell>
        </row>
        <row r="5003">
          <cell r="A5003">
            <v>45791.716226851902</v>
          </cell>
          <cell r="B5003">
            <v>7330</v>
          </cell>
          <cell r="F5003" t="str">
            <v>CC-01659871</v>
          </cell>
          <cell r="J5003" t="str">
            <v>Sales Call</v>
          </cell>
          <cell r="R5003" t="str">
            <v>BRCD160948</v>
          </cell>
          <cell r="AB5003" t="str">
            <v>Sales call carried out for HMR update</v>
          </cell>
        </row>
        <row r="5004">
          <cell r="A5004">
            <v>45791.713773148098</v>
          </cell>
          <cell r="B5004">
            <v>3610</v>
          </cell>
          <cell r="F5004" t="str">
            <v>CC-01659861</v>
          </cell>
          <cell r="J5004" t="str">
            <v>Sales Call</v>
          </cell>
          <cell r="R5004" t="str">
            <v>BJGD200109</v>
          </cell>
          <cell r="AB5004" t="str">
            <v>Sales call carried out for HMR update</v>
          </cell>
        </row>
        <row r="5005">
          <cell r="A5005">
            <v>45791.711134259298</v>
          </cell>
          <cell r="B5005">
            <v>6400</v>
          </cell>
          <cell r="F5005" t="str">
            <v>CC-01659851</v>
          </cell>
          <cell r="J5005" t="str">
            <v>Sales Call</v>
          </cell>
          <cell r="R5005" t="str">
            <v>BQED160222</v>
          </cell>
          <cell r="AB5005" t="str">
            <v>Sales call carried out for HMR update</v>
          </cell>
        </row>
        <row r="5006">
          <cell r="A5006">
            <v>45791.708368055602</v>
          </cell>
          <cell r="B5006">
            <v>4780</v>
          </cell>
          <cell r="F5006" t="str">
            <v>CC-01659846</v>
          </cell>
          <cell r="J5006" t="str">
            <v>Sales Call</v>
          </cell>
          <cell r="R5006" t="str">
            <v>BRJD160598</v>
          </cell>
          <cell r="AB5006" t="str">
            <v>Sales call carried out for HMR update</v>
          </cell>
        </row>
        <row r="5007">
          <cell r="A5007">
            <v>45791.703692129602</v>
          </cell>
          <cell r="B5007">
            <v>8370</v>
          </cell>
          <cell r="F5007" t="str">
            <v>CC-01659839</v>
          </cell>
          <cell r="J5007" t="str">
            <v>Sales Call</v>
          </cell>
          <cell r="R5007" t="str">
            <v>BSFD161819</v>
          </cell>
          <cell r="AB5007" t="str">
            <v>Sales call carried out for HMR update</v>
          </cell>
        </row>
        <row r="5008">
          <cell r="A5008">
            <v>45791.701585648101</v>
          </cell>
          <cell r="B5008">
            <v>6200</v>
          </cell>
          <cell r="F5008" t="str">
            <v>CC-01659832</v>
          </cell>
          <cell r="J5008" t="str">
            <v>Sales Call</v>
          </cell>
          <cell r="R5008" t="str">
            <v>BRKD160653</v>
          </cell>
          <cell r="AB5008" t="str">
            <v>Sales call carried out for HMR update</v>
          </cell>
        </row>
        <row r="5009">
          <cell r="A5009">
            <v>45791.699409722198</v>
          </cell>
          <cell r="B5009">
            <v>4570</v>
          </cell>
          <cell r="F5009" t="str">
            <v>CC-01659831</v>
          </cell>
          <cell r="J5009" t="str">
            <v>Sales Call</v>
          </cell>
          <cell r="R5009" t="str">
            <v>BVKD163026</v>
          </cell>
          <cell r="AB5009" t="str">
            <v>Sales call carried out for HMR update</v>
          </cell>
        </row>
        <row r="5010">
          <cell r="A5010">
            <v>45791.603460648097</v>
          </cell>
          <cell r="B5010">
            <v>0</v>
          </cell>
          <cell r="F5010" t="str">
            <v>CC-01659562</v>
          </cell>
          <cell r="J5010" t="str">
            <v>Commissioning</v>
          </cell>
          <cell r="R5010" t="str">
            <v>24276112</v>
          </cell>
          <cell r="AB5010" t="str">
            <v>Commissioning done on dated 14-05-2025</v>
          </cell>
        </row>
        <row r="5011">
          <cell r="A5011">
            <v>45791.598553240699</v>
          </cell>
          <cell r="B5011">
            <v>0</v>
          </cell>
          <cell r="F5011" t="str">
            <v>CC-01659542</v>
          </cell>
          <cell r="J5011" t="str">
            <v>Commissioning</v>
          </cell>
          <cell r="R5011" t="str">
            <v>CYAE212289</v>
          </cell>
          <cell r="AB5011" t="str">
            <v>Commissioning done on dated 14-05-2025</v>
          </cell>
        </row>
        <row r="5012">
          <cell r="A5012">
            <v>45791.588194444397</v>
          </cell>
          <cell r="B5012">
            <v>2190</v>
          </cell>
          <cell r="F5012" t="str">
            <v>CC-01659511</v>
          </cell>
          <cell r="J5012" t="str">
            <v>Sales Call</v>
          </cell>
          <cell r="R5012" t="str">
            <v>BTGD120943</v>
          </cell>
          <cell r="AB5012" t="str">
            <v>Sales call carried out for HMR update</v>
          </cell>
        </row>
        <row r="5013">
          <cell r="A5013">
            <v>45791.584895833301</v>
          </cell>
          <cell r="B5013">
            <v>7940</v>
          </cell>
          <cell r="F5013" t="str">
            <v>CC-01659500</v>
          </cell>
          <cell r="J5013" t="str">
            <v>Sales Call</v>
          </cell>
          <cell r="R5013" t="str">
            <v>BUID162912</v>
          </cell>
          <cell r="AB5013" t="str">
            <v>Sales call carried out for HMR update</v>
          </cell>
        </row>
        <row r="5014">
          <cell r="A5014">
            <v>45791.580324074101</v>
          </cell>
          <cell r="B5014">
            <v>7050</v>
          </cell>
          <cell r="F5014" t="str">
            <v>CC-01659491</v>
          </cell>
          <cell r="J5014" t="str">
            <v>Sales Call</v>
          </cell>
          <cell r="R5014" t="str">
            <v>BUAD162634</v>
          </cell>
          <cell r="AB5014" t="str">
            <v>Sales call carried out for HMR update</v>
          </cell>
        </row>
        <row r="5015">
          <cell r="A5015">
            <v>45791.5776273148</v>
          </cell>
          <cell r="B5015">
            <v>6900</v>
          </cell>
          <cell r="F5015" t="str">
            <v>CC-01659483</v>
          </cell>
          <cell r="J5015" t="str">
            <v>Sales Call</v>
          </cell>
          <cell r="R5015" t="str">
            <v>BUID162953</v>
          </cell>
          <cell r="AB5015" t="str">
            <v>Sales call carried out for HMR update</v>
          </cell>
        </row>
        <row r="5016">
          <cell r="A5016">
            <v>45791.574965277803</v>
          </cell>
          <cell r="B5016">
            <v>4810</v>
          </cell>
          <cell r="F5016" t="str">
            <v>CC-01659468</v>
          </cell>
          <cell r="J5016" t="str">
            <v>Sales Call</v>
          </cell>
          <cell r="R5016" t="str">
            <v>BUDD162719</v>
          </cell>
          <cell r="AB5016" t="str">
            <v>Sales call carried out for HMR update</v>
          </cell>
        </row>
        <row r="5017">
          <cell r="A5017">
            <v>45791.5725578704</v>
          </cell>
          <cell r="B5017">
            <v>2580</v>
          </cell>
          <cell r="F5017" t="str">
            <v>CC-01659459</v>
          </cell>
          <cell r="J5017" t="str">
            <v>Sales Call</v>
          </cell>
          <cell r="R5017" t="str">
            <v>BUFL152860</v>
          </cell>
          <cell r="AB5017" t="str">
            <v>Sales call carried out for HMR update</v>
          </cell>
        </row>
        <row r="5018">
          <cell r="A5018">
            <v>45791.5695949074</v>
          </cell>
          <cell r="B5018">
            <v>9000</v>
          </cell>
          <cell r="F5018" t="str">
            <v>CC-01659448</v>
          </cell>
          <cell r="J5018" t="str">
            <v>Sales Call</v>
          </cell>
          <cell r="R5018" t="str">
            <v>BUGD162826</v>
          </cell>
          <cell r="AB5018" t="str">
            <v>Sales call carried out for HMR update</v>
          </cell>
        </row>
        <row r="5019">
          <cell r="A5019">
            <v>45791.544618055603</v>
          </cell>
          <cell r="B5019">
            <v>8700</v>
          </cell>
          <cell r="F5019" t="str">
            <v>CC-01659401</v>
          </cell>
          <cell r="J5019" t="str">
            <v>Sales Call</v>
          </cell>
          <cell r="R5019" t="str">
            <v>BUFD162814</v>
          </cell>
          <cell r="AB5019" t="str">
            <v>Sales call carried out for HMR update</v>
          </cell>
        </row>
        <row r="5020">
          <cell r="A5020">
            <v>45791.540972222203</v>
          </cell>
          <cell r="B5020">
            <v>2110</v>
          </cell>
          <cell r="F5020" t="str">
            <v>CC-01659383</v>
          </cell>
          <cell r="J5020" t="str">
            <v>Sales Call</v>
          </cell>
          <cell r="R5020" t="str">
            <v>BUBD162649</v>
          </cell>
          <cell r="AB5020" t="str">
            <v>Sales call carried out for HMR update</v>
          </cell>
        </row>
        <row r="5021">
          <cell r="A5021">
            <v>45791.538402777798</v>
          </cell>
          <cell r="B5021">
            <v>12700</v>
          </cell>
          <cell r="F5021" t="str">
            <v>CC-01659367</v>
          </cell>
          <cell r="J5021" t="str">
            <v>Sales Call</v>
          </cell>
          <cell r="R5021" t="str">
            <v>BULD162577</v>
          </cell>
          <cell r="AB5021" t="str">
            <v>Sales call carried out for HMR update</v>
          </cell>
        </row>
        <row r="5022">
          <cell r="A5022">
            <v>45791.535324074102</v>
          </cell>
          <cell r="B5022">
            <v>6980</v>
          </cell>
          <cell r="F5022" t="str">
            <v>CC-01659358</v>
          </cell>
          <cell r="J5022" t="str">
            <v>Sales Call</v>
          </cell>
          <cell r="R5022" t="str">
            <v>BUCD162696</v>
          </cell>
          <cell r="AB5022" t="str">
            <v>Sales call carried out for HMR update</v>
          </cell>
        </row>
        <row r="5023">
          <cell r="A5023">
            <v>45791.533159722203</v>
          </cell>
          <cell r="B5023">
            <v>9760</v>
          </cell>
          <cell r="F5023" t="str">
            <v>CC-01659351</v>
          </cell>
          <cell r="J5023" t="str">
            <v>Sales Call</v>
          </cell>
          <cell r="R5023" t="str">
            <v>BULD162568</v>
          </cell>
          <cell r="AB5023" t="str">
            <v>Sales call carried out for HMR update</v>
          </cell>
        </row>
        <row r="5024">
          <cell r="A5024">
            <v>45791.530231481498</v>
          </cell>
          <cell r="B5024">
            <v>4940</v>
          </cell>
          <cell r="F5024" t="str">
            <v>CC-01659343</v>
          </cell>
          <cell r="J5024" t="str">
            <v>Sales Call</v>
          </cell>
          <cell r="R5024" t="str">
            <v>BUAL160585</v>
          </cell>
          <cell r="AB5024" t="str">
            <v>Sales call carried out for HMR update</v>
          </cell>
        </row>
        <row r="5025">
          <cell r="A5025">
            <v>45791.527615740699</v>
          </cell>
          <cell r="B5025">
            <v>11940</v>
          </cell>
          <cell r="F5025" t="str">
            <v>CC-01659337</v>
          </cell>
          <cell r="J5025" t="str">
            <v>Sales Call</v>
          </cell>
          <cell r="R5025" t="str">
            <v>BUKD162535</v>
          </cell>
          <cell r="AB5025" t="str">
            <v>Sales call carried out for HMR update</v>
          </cell>
        </row>
        <row r="5026">
          <cell r="A5026">
            <v>45791.524988425903</v>
          </cell>
          <cell r="B5026">
            <v>2300</v>
          </cell>
          <cell r="F5026" t="str">
            <v>CC-01659331</v>
          </cell>
          <cell r="J5026" t="str">
            <v>Sales Call</v>
          </cell>
          <cell r="R5026" t="str">
            <v>BULD162583</v>
          </cell>
          <cell r="AB5026" t="str">
            <v>Sales call carried out for HMR update</v>
          </cell>
        </row>
        <row r="5027">
          <cell r="A5027">
            <v>45791.521874999999</v>
          </cell>
          <cell r="B5027">
            <v>2690</v>
          </cell>
          <cell r="F5027" t="str">
            <v>CC-01659324</v>
          </cell>
          <cell r="J5027" t="str">
            <v>Sales Call</v>
          </cell>
          <cell r="R5027" t="str">
            <v>BULD162579</v>
          </cell>
          <cell r="AB5027" t="str">
            <v>Sales call carried out for HMR update</v>
          </cell>
        </row>
        <row r="5028">
          <cell r="A5028">
            <v>45791.518530092602</v>
          </cell>
          <cell r="B5028">
            <v>1970</v>
          </cell>
          <cell r="F5028" t="str">
            <v>CC-01659308</v>
          </cell>
          <cell r="J5028" t="str">
            <v>Sales Call</v>
          </cell>
          <cell r="R5028" t="str">
            <v>BTID162377</v>
          </cell>
          <cell r="AB5028" t="str">
            <v>Sales call carried out for HMR update</v>
          </cell>
        </row>
        <row r="5029">
          <cell r="A5029">
            <v>45791.5160300926</v>
          </cell>
          <cell r="B5029">
            <v>3390</v>
          </cell>
          <cell r="F5029" t="str">
            <v>CC-01659297</v>
          </cell>
          <cell r="J5029" t="str">
            <v>Sales Call</v>
          </cell>
          <cell r="R5029" t="str">
            <v>BTID162392</v>
          </cell>
          <cell r="AB5029" t="str">
            <v>Sales call carried out for HMR update</v>
          </cell>
        </row>
        <row r="5030">
          <cell r="A5030">
            <v>45791.513055555602</v>
          </cell>
          <cell r="B5030">
            <v>2600</v>
          </cell>
          <cell r="F5030" t="str">
            <v>CC-01659286</v>
          </cell>
          <cell r="J5030" t="str">
            <v>Sales Call</v>
          </cell>
          <cell r="R5030" t="str">
            <v>BTHD120963</v>
          </cell>
          <cell r="AB5030" t="str">
            <v>Sales call carried out for HMR update</v>
          </cell>
        </row>
        <row r="5031">
          <cell r="A5031">
            <v>45791.508587962999</v>
          </cell>
          <cell r="B5031">
            <v>2710</v>
          </cell>
          <cell r="F5031" t="str">
            <v>CC-01659271</v>
          </cell>
          <cell r="J5031" t="str">
            <v>Sales Call</v>
          </cell>
          <cell r="R5031" t="str">
            <v>BTKD162083</v>
          </cell>
          <cell r="AB5031" t="str">
            <v>Sales call carried out for HMR update</v>
          </cell>
        </row>
        <row r="5032">
          <cell r="A5032">
            <v>45791.5056944444</v>
          </cell>
          <cell r="B5032">
            <v>5900</v>
          </cell>
          <cell r="F5032" t="str">
            <v>CC-01659260</v>
          </cell>
          <cell r="J5032" t="str">
            <v>Sales Call</v>
          </cell>
          <cell r="R5032" t="str">
            <v>BTJD162016</v>
          </cell>
          <cell r="AB5032" t="str">
            <v>Sales call carried out for HMR update</v>
          </cell>
        </row>
        <row r="5033">
          <cell r="A5033">
            <v>45791.502106481501</v>
          </cell>
          <cell r="B5033">
            <v>8820</v>
          </cell>
          <cell r="F5033" t="str">
            <v>CC-01659252</v>
          </cell>
          <cell r="J5033" t="str">
            <v>Sales Call</v>
          </cell>
          <cell r="R5033" t="str">
            <v>BTED162231</v>
          </cell>
          <cell r="AB5033" t="str">
            <v>Sales call carried out for HMR update</v>
          </cell>
        </row>
        <row r="5034">
          <cell r="A5034">
            <v>45791.485243055598</v>
          </cell>
          <cell r="B5034">
            <v>10480</v>
          </cell>
          <cell r="F5034" t="str">
            <v>CC-01659208</v>
          </cell>
          <cell r="J5034" t="str">
            <v>Sales Call</v>
          </cell>
          <cell r="R5034" t="str">
            <v>BTGD162289</v>
          </cell>
          <cell r="AB5034" t="str">
            <v>Sales call carried out for HMR update</v>
          </cell>
        </row>
        <row r="5035">
          <cell r="A5035">
            <v>45791.455729166701</v>
          </cell>
          <cell r="B5035">
            <v>0</v>
          </cell>
          <cell r="F5035" t="str">
            <v>CC-01659098</v>
          </cell>
          <cell r="J5035" t="str">
            <v>Complaint - Breakdown</v>
          </cell>
          <cell r="R5035"/>
          <cell r="AB5035" t="str">
            <v>waiting for approval 15-05-2025</v>
          </cell>
        </row>
        <row r="5036">
          <cell r="A5036">
            <v>45790.796539351897</v>
          </cell>
          <cell r="B5036">
            <v>6448</v>
          </cell>
          <cell r="F5036" t="str">
            <v>CC-01658682</v>
          </cell>
          <cell r="J5036" t="str">
            <v>Schedule Service</v>
          </cell>
          <cell r="R5036" t="str">
            <v>BSBC375532</v>
          </cell>
          <cell r="AB5036" t="str">
            <v>We visited site and change Air filter Oil filter Separator and change after than start and check unit running well.</v>
          </cell>
        </row>
        <row r="5037">
          <cell r="A5037">
            <v>45790.785335648201</v>
          </cell>
          <cell r="B5037">
            <v>11046</v>
          </cell>
          <cell r="F5037" t="str">
            <v>CC-01658679</v>
          </cell>
          <cell r="J5037" t="str">
            <v>Schedule Service</v>
          </cell>
          <cell r="R5037" t="str">
            <v>BSBC375535</v>
          </cell>
          <cell r="AB5037" t="str">
            <v>Wrong entry/Double entry</v>
          </cell>
        </row>
        <row r="5038">
          <cell r="A5038">
            <v>45790.528032407397</v>
          </cell>
          <cell r="B5038">
            <v>13320</v>
          </cell>
          <cell r="F5038" t="str">
            <v>CC-01657876</v>
          </cell>
          <cell r="J5038" t="str">
            <v>Schedule Service</v>
          </cell>
          <cell r="R5038" t="str">
            <v>BWLS031775</v>
          </cell>
          <cell r="AB5038" t="str">
            <v>Today we attend the customer site for sheudle service so we change parts during service:- air filter, oil filter, oil and separator than start machine running ok</v>
          </cell>
        </row>
        <row r="5039">
          <cell r="A5039">
            <v>45790.513865740701</v>
          </cell>
          <cell r="B5039">
            <v>3186</v>
          </cell>
          <cell r="F5039" t="str">
            <v>CC-01657820</v>
          </cell>
          <cell r="J5039" t="str">
            <v>Schedule Service</v>
          </cell>
          <cell r="R5039" t="str">
            <v>BXKD164206</v>
          </cell>
          <cell r="AB5039" t="str">
            <v>Attend the site for shedule service so following Job are done Oil drain from tank and cooler total drain oil is 37 litter after replace air filter compressor side, oil filter 180lpm and 75 lpm 1 nos,sparetor filter,arv kit,bdv kit,blow down valve kit,osv kit ,dcv kit, pressure regulator kit 3nos actuator kit 3nos, than oil topped in tank 39 litter after shedule service done than start the unit running good condition no air leakeag no oil leakage at present unit running satisfaction.. Running DOT 90 deg cel., idling DOT 75 deg.cel. loading ling pressure 340 psi at 1250 idle rpm</v>
          </cell>
        </row>
        <row r="5040">
          <cell r="A5040">
            <v>45790.402511574102</v>
          </cell>
          <cell r="B5040">
            <v>1586</v>
          </cell>
          <cell r="F5040" t="str">
            <v>CC-01657461</v>
          </cell>
          <cell r="J5040" t="str">
            <v>Schedule Service</v>
          </cell>
          <cell r="R5040" t="str">
            <v>BWHD164039</v>
          </cell>
          <cell r="AB5040" t="str">
            <v>Attend the site for shedule service so following Job are done Oil drain from tank and cooler total drain oil is 37 litter after replace air filter compressor and engine both side, oil filter 180lpm and 75 lpm 1 nos,sparetor filter,arv kit,bdv kit,blow down valve kit,osv kit ,dcv kit, pressure regulator kit 3nos actuator kit 3nos, than oil topped in tank 40 litter after shedule service done than start the unit running good condition no air leakeag no oil leakage at present unit running satisfaction.. Running DOT 90 deg cel., idling DOT 75 deg.cel. loading ling pressure 340 psi at 1250 idle</v>
          </cell>
        </row>
        <row r="5041">
          <cell r="A5041">
            <v>45790.308807870402</v>
          </cell>
          <cell r="B5041">
            <v>37150</v>
          </cell>
          <cell r="F5041" t="str">
            <v>CC-01657443</v>
          </cell>
          <cell r="J5041" t="str">
            <v>Schedule Service - AMC</v>
          </cell>
          <cell r="R5041" t="str">
            <v>BRAC372524</v>
          </cell>
          <cell r="AB5041" t="str">
            <v>AMV VISIT DONE</v>
          </cell>
        </row>
        <row r="5042">
          <cell r="A5042">
            <v>45790.298229166699</v>
          </cell>
          <cell r="B5042">
            <v>19146</v>
          </cell>
          <cell r="F5042" t="str">
            <v>CC-01657358</v>
          </cell>
          <cell r="J5042" t="str">
            <v>Schedule Service - AMC</v>
          </cell>
          <cell r="R5042" t="str">
            <v>BUES034926</v>
          </cell>
          <cell r="AB5042" t="str">
            <v>AMC VISIT CARRIED OUT</v>
          </cell>
        </row>
        <row r="5043">
          <cell r="A5043">
            <v>45789.785462963002</v>
          </cell>
          <cell r="B5043">
            <v>14036</v>
          </cell>
          <cell r="F5043" t="str">
            <v>CC-01657127</v>
          </cell>
          <cell r="J5043" t="str">
            <v>Schedule Service</v>
          </cell>
          <cell r="R5043" t="str">
            <v>BRHS035337</v>
          </cell>
          <cell r="AB5043" t="str">
            <v>We visited site and change Air filter Oil filter and Oil after than start and check unit running well condition.</v>
          </cell>
        </row>
        <row r="5044">
          <cell r="A5044">
            <v>45789.612951388903</v>
          </cell>
          <cell r="B5044">
            <v>39730</v>
          </cell>
          <cell r="F5044" t="str">
            <v>CC-01656785</v>
          </cell>
          <cell r="J5044" t="str">
            <v>Schedule Service</v>
          </cell>
          <cell r="R5044" t="str">
            <v>BQFS031084</v>
          </cell>
          <cell r="AB5044" t="str">
            <v>Attend the site for scheduled service so change air filter, oil filter, air oil separator, motor greasing and oil changed. Then start the unit found running ok</v>
          </cell>
        </row>
        <row r="5045">
          <cell r="A5045">
            <v>45789.559282407397</v>
          </cell>
          <cell r="B5045">
            <v>7235</v>
          </cell>
          <cell r="F5045" t="str">
            <v>CC-01656666</v>
          </cell>
          <cell r="J5045" t="str">
            <v>Schedule Service</v>
          </cell>
          <cell r="R5045" t="str">
            <v>BVCD163165</v>
          </cell>
          <cell r="AB5045" t="str">
            <v>Attend the site for schedule service so following Job are done Oil drain from tank and cooler after Cranking two' time's again oil drain from tank and cooler total drain oil is 37 litter after replace air filter compressor and engine both side oil filter and oil topped in tank 39 litter with one dead Crank after schedule service done than start the unit running good condition at present unit running satisfaction</v>
          </cell>
        </row>
        <row r="5046">
          <cell r="A5046">
            <v>45789.554837962998</v>
          </cell>
          <cell r="B5046">
            <v>5220</v>
          </cell>
          <cell r="F5046" t="str">
            <v>CC-01656655</v>
          </cell>
          <cell r="J5046" t="str">
            <v>Schedule Service</v>
          </cell>
          <cell r="R5046" t="str">
            <v>BWED163890</v>
          </cell>
          <cell r="AB5046" t="str">
            <v>Attend the site for shedule service so following Job are done Oil drain from tank and cooler after Cranking two' time's again oil drain from tank and cooler total drain oil is 38 litter after replace air filter compressor and engine both side oil filter and oil topped in tank 40 liter with one dead Crank after shedule service done than start the unit running good condition at present unit running satisfaction</v>
          </cell>
        </row>
        <row r="5047">
          <cell r="A5047">
            <v>45789.428622685198</v>
          </cell>
          <cell r="B5047">
            <v>4553</v>
          </cell>
          <cell r="F5047" t="str">
            <v>CC-01656267</v>
          </cell>
          <cell r="J5047" t="str">
            <v>Schedule Service</v>
          </cell>
          <cell r="R5047" t="str">
            <v>BVKD163010</v>
          </cell>
          <cell r="AB5047" t="str">
            <v>Attend the site for shedule service so following Job are done Oil drain from tank and cooler after Cranking two' time's again oil drain from tank and cooler total drain oil is 37 litter after replace air filter compressor and engine both side oil filter and oil topped in tank 39 litter with one dead Crank after shedule service done than start the unit running good condition at present unit running satisfaction</v>
          </cell>
        </row>
        <row r="5048">
          <cell r="A5048">
            <v>45789.286666666703</v>
          </cell>
          <cell r="B5048">
            <v>27338</v>
          </cell>
          <cell r="F5048" t="str">
            <v>CC-01656153</v>
          </cell>
          <cell r="J5048" t="str">
            <v>Schedule Service - AMC</v>
          </cell>
          <cell r="R5048" t="str">
            <v>ONIC370102</v>
          </cell>
          <cell r="AB5048" t="str">
            <v>Already visit carried out</v>
          </cell>
        </row>
        <row r="5049">
          <cell r="A5049">
            <v>45789.271874999999</v>
          </cell>
          <cell r="B5049">
            <v>46719</v>
          </cell>
          <cell r="F5049" t="str">
            <v>CC-01656058</v>
          </cell>
          <cell r="J5049" t="str">
            <v>Schedule Service - AMC</v>
          </cell>
          <cell r="R5049" t="str">
            <v>GOGC370754</v>
          </cell>
          <cell r="AB5049" t="str">
            <v>Already visit carried out</v>
          </cell>
        </row>
        <row r="5050">
          <cell r="A5050">
            <v>45787.699849536999</v>
          </cell>
          <cell r="B5050">
            <v>1</v>
          </cell>
          <cell r="F5050" t="str">
            <v>CC-01655744</v>
          </cell>
          <cell r="J5050" t="str">
            <v>Commissioning</v>
          </cell>
          <cell r="R5050" t="str">
            <v>BXID201595</v>
          </cell>
          <cell r="AB5050" t="str">
            <v>Attend the site for commissioning so check oil level found ok, check air filter condition found ok, check oil filter found ok, check engine oil level found ok, check coolant level found ok, check battery voltage 24volt found ok, all parts of compressor side are in good condition. After then start the unit found running ok.</v>
          </cell>
        </row>
        <row r="5051">
          <cell r="A5051">
            <v>45787.552928240701</v>
          </cell>
          <cell r="B5051">
            <v>0</v>
          </cell>
          <cell r="F5051" t="str">
            <v>CC-01655411</v>
          </cell>
          <cell r="J5051" t="str">
            <v>Complaint - Breakdown</v>
          </cell>
          <cell r="R5051"/>
          <cell r="AB5051" t="str">
            <v>Service charges quotation shared with customer waiting for approval 10-05-2025</v>
          </cell>
        </row>
        <row r="5052">
          <cell r="A5052">
            <v>45786.730960648201</v>
          </cell>
          <cell r="B5052">
            <v>0</v>
          </cell>
          <cell r="F5052" t="str">
            <v>CC-01654531</v>
          </cell>
          <cell r="J5052" t="str">
            <v>General Service</v>
          </cell>
          <cell r="R5052" t="str">
            <v>CXBE678116</v>
          </cell>
          <cell r="AB5052" t="str">
            <v>Attend the site for general service so change air filter 2 nos and RECIP oil 1 liter. Then start the unit found running ok.</v>
          </cell>
        </row>
        <row r="5053">
          <cell r="A5053">
            <v>45786.694120370397</v>
          </cell>
          <cell r="B5053">
            <v>196</v>
          </cell>
          <cell r="F5053" t="str">
            <v>CC-01654416</v>
          </cell>
          <cell r="J5053" t="str">
            <v>Complaint - Running With Problem</v>
          </cell>
          <cell r="R5053" t="str">
            <v>BYLD232523</v>
          </cell>
          <cell r="AB5053" t="str">
            <v>Found drilling rpm setting high 1620@340psi and water yield rpm is low 1405@360 from commissioning onwards. unit kept under observation based on customer confirmation unit has been insoected at point and during basic check found drilling rpm setting high 1620@340 and water yield rpm is low 1405@360 and drilling rpm corrected at drilling point by adjusting Main and water yield rpm actuator as per sop drilling rpm is 1550@340 psi and water yield rpm is 1563@360 psi.after correction unit checked-in drilling condition up to 380 feet penetration average is 135 feet found drilling parameters as per sop also customer agreed satisfied on compressor drilling performance. We talked with customer, and he is agreeing to close call.</v>
          </cell>
        </row>
        <row r="5054">
          <cell r="A5054">
            <v>45786.659247685202</v>
          </cell>
          <cell r="B5054">
            <v>6510</v>
          </cell>
          <cell r="F5054" t="str">
            <v>CC-01654289</v>
          </cell>
          <cell r="J5054" t="str">
            <v>Schedule Service</v>
          </cell>
          <cell r="R5054" t="str">
            <v>BRGD230256</v>
          </cell>
          <cell r="AB5054" t="str">
            <v>attend the site for schedule service so drain oil from tank and srain oil from cooler total 115 liters oil drain then change air filter for compressor side, change oil filter and oil 120 liters. Then start the unit found running ok.</v>
          </cell>
        </row>
        <row r="5055">
          <cell r="A5055">
            <v>45786.581909722197</v>
          </cell>
          <cell r="B5055">
            <v>3243</v>
          </cell>
          <cell r="F5055" t="str">
            <v>CC-01654051</v>
          </cell>
          <cell r="J5055" t="str">
            <v>Schedule Service</v>
          </cell>
          <cell r="R5055" t="str">
            <v>BWHD231603</v>
          </cell>
          <cell r="AB5055" t="str">
            <v>Attend the site for shedule service so following Job are done Oil drain from tank and cooler total drain oil is 107 litter after replace air filter compressor side, oil filter 180lpm and 75 lpm 1 nos,sparetor filter,arv kit,bdv kit,blow down valve kit,osv kit ,dcv kit, pressure regulator kit 3nos actuator kit 3nos, than oil topped in tank 113 litter after shedule service done than start the unit running good condition no air leakeag no oil leakage at present unit running satisfaction.. Running DOT 90 deg cel., idling DOT 75 deg.cel. loading ling pressure 340 psi at 1250 idle rpm</v>
          </cell>
        </row>
        <row r="5056">
          <cell r="A5056">
            <v>45786.527361111097</v>
          </cell>
          <cell r="B5056">
            <v>8192</v>
          </cell>
          <cell r="F5056" t="str">
            <v>CC-01653912</v>
          </cell>
          <cell r="J5056" t="str">
            <v>General Service</v>
          </cell>
          <cell r="R5056" t="str">
            <v>BWKS040406</v>
          </cell>
          <cell r="AB5056" t="str">
            <v>Courtesy visit carried out</v>
          </cell>
        </row>
        <row r="5057">
          <cell r="A5057">
            <v>45786.515138888899</v>
          </cell>
          <cell r="B5057">
            <v>1250</v>
          </cell>
          <cell r="F5057" t="str">
            <v>CC-01653864</v>
          </cell>
          <cell r="J5057" t="str">
            <v>Complaint - Breakdown</v>
          </cell>
          <cell r="R5057" t="str">
            <v>BXAD231957</v>
          </cell>
          <cell r="AB5057" t="str">
            <v>Attend the site to replace new radiator so open the old radiator and fitted the new radiator under FOC basis, connect the earthing wire and connect the coolant in and out pipe . Filled the same coolant upto H level. During the radiator fitment observe that silencer smoke near the silencer guard cover , so open the guard found silencer dummy in open condition so fitted the dummy nut properly and fitted the silencer guard. After the fitment found start and run the unit on load condition found unit is running in normal parameters. Radiator Sl. No. H250123873</v>
          </cell>
        </row>
        <row r="5058">
          <cell r="A5058">
            <v>45786.432395833297</v>
          </cell>
          <cell r="B5058">
            <v>2958</v>
          </cell>
          <cell r="F5058" t="str">
            <v>CC-01653605</v>
          </cell>
          <cell r="J5058" t="str">
            <v>Schedule Service</v>
          </cell>
          <cell r="R5058" t="str">
            <v>BWID164054</v>
          </cell>
          <cell r="AB5058" t="str">
            <v>The scheduled service was successfully conducted on the unit, which involved a comprehensive oil management procedure. Initially, a total of 37 litres of drain oil was extracted from the tank and oil cooler, accompanied by the removal of two dead cranks. Following this, the oil filter was replaced with two units rated at 90 litres per minute, ensuring optimal flow and filtration. In addition to the oil filter replacement, both the engine and compressor air filters were replaced to maintain air quality and efficiency. The BDV kit, ARV kit, APV kit, Pressure regulator kit, acctuator kit was also replaced as part of the service protocol. After completing these tasks, the drain plugs were securely plugged in, and the oil tank was topped up with 40 litres of oil, accommodating one dead crank. Upon completion of the scheduled service, the unit was started and operated under load conditions. It was observed that the unit was running within normal parameters, indicating that the service was effective and the unit is functioning optimally.</v>
          </cell>
        </row>
        <row r="5059">
          <cell r="A5059">
            <v>45785.621574074103</v>
          </cell>
          <cell r="B5059">
            <v>1662</v>
          </cell>
          <cell r="F5059" t="str">
            <v>CC-01652799</v>
          </cell>
          <cell r="J5059" t="str">
            <v>Schedule Service</v>
          </cell>
          <cell r="R5059" t="str">
            <v>BXDS036915</v>
          </cell>
          <cell r="AB5059" t="str">
            <v>Commissioning done on dated 08-05-2025</v>
          </cell>
        </row>
        <row r="5060">
          <cell r="A5060">
            <v>45785.5062847222</v>
          </cell>
          <cell r="B5060">
            <v>0</v>
          </cell>
          <cell r="F5060" t="str">
            <v>CC-01652459</v>
          </cell>
          <cell r="J5060" t="str">
            <v>Complaint - Running With Problem</v>
          </cell>
          <cell r="R5060"/>
          <cell r="AB5060" t="str">
            <v>Service charges quotation shared with customer waiting for approval 08-05-2025   ....................................... 09-05-2025  ................ 16-05-2025  ........................... 24-05-2025</v>
          </cell>
        </row>
        <row r="5061">
          <cell r="A5061">
            <v>45785.477766203701</v>
          </cell>
          <cell r="B5061">
            <v>3117</v>
          </cell>
          <cell r="F5061" t="str">
            <v>CC-01652362</v>
          </cell>
          <cell r="J5061" t="str">
            <v>Schedule Service</v>
          </cell>
          <cell r="R5061" t="str">
            <v>BXKC372435</v>
          </cell>
          <cell r="AB5061" t="str">
            <v>Attend the site for scheduled service so change the air filter and oil filter. Then start the unit found running ok.</v>
          </cell>
        </row>
        <row r="5062">
          <cell r="A5062">
            <v>45785.464282407404</v>
          </cell>
          <cell r="B5062">
            <v>0</v>
          </cell>
          <cell r="F5062" t="str">
            <v>CC-01652294</v>
          </cell>
          <cell r="J5062" t="str">
            <v>Commissioning</v>
          </cell>
          <cell r="R5062" t="str">
            <v>SN23TN04930</v>
          </cell>
          <cell r="AB5062" t="str">
            <v>Commissioning done on dated 08-05-2025</v>
          </cell>
        </row>
        <row r="5063">
          <cell r="A5063">
            <v>45785.451041666704</v>
          </cell>
          <cell r="B5063">
            <v>0</v>
          </cell>
          <cell r="F5063" t="str">
            <v>CC-01652252</v>
          </cell>
          <cell r="J5063" t="str">
            <v>Preservative Measures</v>
          </cell>
          <cell r="R5063" t="str">
            <v>SN23TN04930</v>
          </cell>
          <cell r="AB5063" t="str">
            <v>Attend the site for commissioning so check and found EGRL 080 Air Drier is more then 1 year old and need preservative measures process. To carry out routine preservative maintenance on the EGRD 080 air drier unit to ensure optimal operational efficiency, mitigate risk of corrosion, and extend service life during idle or storage periods.Conducted a thorough inspection of external and internal components for signs of wear, rust, or contamination. No structural damage observed. Slight surface oxidation cleaned. Desiccant material checked and replaced as per schedule.Condensate drain valves tested and manually discharged. Compressed air lines purged to remove residual moisture. Applied anti-corrosive lubricant to all moving parts, including fan bearings and valve mechanisms. Ensured uniform distribution and wiped excess to avoid accumulation. All gaskets and seals inspected for cracks or dry rot. Applied silicone-based preservative coating to maintain flexibility. Rust-inhibiting coating applied to internal metallic components, especially around compressor inlet and outlet zones. External surfaces treated with anti-corrosive primer where paint had chipped. Control panel and circuit boards tested for continuity and insulated. Disconnected unit from power supply post-check and sealed junctions. Air drier securely covered using moisture-resistant industrial tarp. Silica gel packets placed inside control unit housing to absorb ambient humidity.</v>
          </cell>
        </row>
        <row r="5064">
          <cell r="A5064">
            <v>45785.449502314797</v>
          </cell>
          <cell r="B5064">
            <v>1</v>
          </cell>
          <cell r="F5064" t="str">
            <v>CC-01652250</v>
          </cell>
          <cell r="J5064" t="str">
            <v>Commissioning</v>
          </cell>
          <cell r="R5064" t="str">
            <v>BYLC376414</v>
          </cell>
          <cell r="AB5064" t="str">
            <v>Commissioning done on dated 08-05-2025... Comm date-08-05-2025</v>
          </cell>
        </row>
        <row r="5065">
          <cell r="A5065">
            <v>45785.275671296302</v>
          </cell>
          <cell r="B5065">
            <v>124947</v>
          </cell>
          <cell r="F5065" t="str">
            <v>CC-01651881</v>
          </cell>
          <cell r="J5065" t="str">
            <v>Schedule Service - AMC</v>
          </cell>
          <cell r="R5065" t="str">
            <v>164253</v>
          </cell>
          <cell r="AB5065" t="str">
            <v>AMC visit carried out</v>
          </cell>
        </row>
        <row r="5066">
          <cell r="A5066">
            <v>45785.271724537</v>
          </cell>
          <cell r="B5066">
            <v>20985</v>
          </cell>
          <cell r="F5066" t="str">
            <v>CC-01651856</v>
          </cell>
          <cell r="J5066" t="str">
            <v>Schedule Service - AMC</v>
          </cell>
          <cell r="R5066" t="str">
            <v>BTDS044304</v>
          </cell>
          <cell r="AB5066" t="str">
            <v>AMC visit carried out</v>
          </cell>
        </row>
        <row r="5067">
          <cell r="A5067">
            <v>45785.271296296298</v>
          </cell>
          <cell r="B5067">
            <v>21116</v>
          </cell>
          <cell r="F5067" t="str">
            <v>CC-01651855</v>
          </cell>
          <cell r="J5067" t="str">
            <v>Schedule Service - AMC</v>
          </cell>
          <cell r="R5067" t="str">
            <v>BTDS044313</v>
          </cell>
          <cell r="AB5067" t="str">
            <v>AMC visit carried out</v>
          </cell>
        </row>
        <row r="5068">
          <cell r="A5068">
            <v>45784.655636574098</v>
          </cell>
          <cell r="B5068">
            <v>3590</v>
          </cell>
          <cell r="F5068" t="str">
            <v>CC-01651484</v>
          </cell>
          <cell r="J5068" t="str">
            <v>Schedule Service</v>
          </cell>
          <cell r="R5068" t="str">
            <v>BWAD163674</v>
          </cell>
          <cell r="AB5068" t="str">
            <v>The scheduled service was successfully conducted on the site, focusing on the comprehensive maintenance of the oil system. A total of 37 litres of drain oil was extracted from both the tank and the oil cooler, which included addressing two dead cranks. Following this, the oil filter was replaced with two units rated at 90 litres per minute. Additionally, the air filters for both the engine and compressor were replaced to ensure optimal performance. After securely plugging in the drain plugs, the oil tank was topped up with 40 litres of oil, accommodating one dead crank. Upon completion of the scheduled service, the unit was started and operated under load conditions. It was observed that the unit was functioning within normal parameters, indicating a successful maintenance operation.</v>
          </cell>
        </row>
        <row r="5069">
          <cell r="A5069">
            <v>45784.652939814798</v>
          </cell>
          <cell r="B5069">
            <v>526</v>
          </cell>
          <cell r="F5069" t="str">
            <v>CC-01651471</v>
          </cell>
          <cell r="J5069" t="str">
            <v>Schedule Service</v>
          </cell>
          <cell r="R5069" t="str">
            <v>BXBD164358</v>
          </cell>
          <cell r="AB5069" t="str">
            <v>Attend the site for shedule service so following Job are done Oil drain from tank and cooler after Cranking two' time's again oil drain from tank and cooler total drain oil is 37 litter after replace air filter compressor and engine both side oil filter and oil topped in tank 39 litter with one dead Crank after shedule service done than start the unit running good condition at present unit running satisfaction</v>
          </cell>
        </row>
        <row r="5070">
          <cell r="A5070">
            <v>45784.290115740703</v>
          </cell>
          <cell r="B5070">
            <v>1</v>
          </cell>
          <cell r="F5070" t="str">
            <v>CC-01650744</v>
          </cell>
          <cell r="J5070" t="str">
            <v>Schedule Service - AMC</v>
          </cell>
          <cell r="R5070" t="str">
            <v>CTCE665149</v>
          </cell>
          <cell r="AB5070" t="str">
            <v>AMC visit carried out</v>
          </cell>
        </row>
        <row r="5071">
          <cell r="A5071">
            <v>45784.2725810185</v>
          </cell>
          <cell r="B5071">
            <v>28421</v>
          </cell>
          <cell r="F5071" t="str">
            <v>CC-01650615</v>
          </cell>
          <cell r="J5071" t="str">
            <v>Schedule Service - AMC</v>
          </cell>
          <cell r="R5071" t="str">
            <v>BSDS043254</v>
          </cell>
          <cell r="AB5071" t="str">
            <v>AMC visit carried out</v>
          </cell>
        </row>
        <row r="5072">
          <cell r="A5072">
            <v>45783.712256944404</v>
          </cell>
          <cell r="B5072">
            <v>3883</v>
          </cell>
          <cell r="F5072" t="str">
            <v>CC-01650435</v>
          </cell>
          <cell r="J5072" t="str">
            <v>Schedule Service</v>
          </cell>
          <cell r="R5072" t="str">
            <v>BVAS038319</v>
          </cell>
          <cell r="AB5072" t="str">
            <v>Attend the site for scheduled service so change air filter, oil filter, air oil separator and oil. Then start the unit found running ok</v>
          </cell>
        </row>
        <row r="5073">
          <cell r="A5073">
            <v>45783.518935185202</v>
          </cell>
          <cell r="B5073">
            <v>540</v>
          </cell>
          <cell r="F5073" t="str">
            <v>CC-01649939</v>
          </cell>
          <cell r="J5073" t="str">
            <v>Schedule Service</v>
          </cell>
          <cell r="R5073" t="str">
            <v>BYJD232405</v>
          </cell>
          <cell r="AB5073" t="str">
            <v>The scheduled service was successfully conducted at the site, focusing on the essential maintenance of the oil system. A total of 115 liters of oil was drained from both the tank and the cooler, ensuring optimal performance and longevity of the equipment. Following the oil drainage, the compressor side air filter was replaced, along with the oil filter, which was specified at a flow rate of 75 LPM. Additionally, two spin-on oil filters were installed, and 120 liters of ELGI air lube plus oil were added to the system. Upon completion of these tasks, the unit was started and observed to be running smoothly, indicating that the service was effective and the equipment is functioning as intended.</v>
          </cell>
        </row>
        <row r="5074">
          <cell r="A5074">
            <v>45783.508553240703</v>
          </cell>
          <cell r="B5074">
            <v>1200</v>
          </cell>
          <cell r="F5074" t="str">
            <v>CC-01649896</v>
          </cell>
          <cell r="J5074" t="str">
            <v>Schedule Service</v>
          </cell>
          <cell r="R5074" t="str">
            <v>BXCD164399</v>
          </cell>
          <cell r="AB5074" t="str">
            <v>At 1200 hours, the scheduled service was conducted to perform essential maintenance on the unit. The procedure began with the draining of oil from the tank and cooler, which amounted to a total of 37 liters. Following this, the oil tank was replenished with one dead crank, and an additional 40 liters of oil was added. Next, the air filters for both the engine and compressor were replaced to ensure optimal performance. The oil filter was also changed, and ELGI AR lube was introduced, with a total of 40 liters applied. Upon completion of these tasks, the unit was started, and the air pressure was meticulously set to 17 kg at an idle RPM of 1300. The unit was then operated under load conditions, confirming that it was running within normal parameters, indicating a successful maintenance operation.</v>
          </cell>
        </row>
        <row r="5075">
          <cell r="A5075">
            <v>45783.4767013889</v>
          </cell>
          <cell r="B5075">
            <v>65</v>
          </cell>
          <cell r="F5075" t="str">
            <v>CC-01649770</v>
          </cell>
          <cell r="J5075" t="str">
            <v>Complaint - Running With Problem</v>
          </cell>
          <cell r="R5075" t="str">
            <v>EVJL061995</v>
          </cell>
          <cell r="AB5075" t="str">
            <v>Attend the site for customer complaints so there was a problem with the Servo Stabilizer. Then we called the servo engineer then they checked and found the Controller PCB damaged and found the y-q motor damaged. So, they change the same with the new one and start the unit running ok. OEM service report attached.</v>
          </cell>
        </row>
        <row r="5076">
          <cell r="A5076">
            <v>45782.594490740703</v>
          </cell>
          <cell r="B5076">
            <v>1</v>
          </cell>
          <cell r="F5076" t="str">
            <v>CC-01648982</v>
          </cell>
          <cell r="J5076" t="str">
            <v>Commissioning</v>
          </cell>
          <cell r="R5076" t="str">
            <v>BYLD164891</v>
          </cell>
          <cell r="AB5076" t="str">
            <v>Commissioning done on dated 05-05-2025</v>
          </cell>
        </row>
        <row r="5077">
          <cell r="A5077">
            <v>45780.613495370402</v>
          </cell>
          <cell r="B5077">
            <v>0</v>
          </cell>
          <cell r="F5077" t="str">
            <v>CC-01647757</v>
          </cell>
          <cell r="J5077" t="str">
            <v>Commissioning</v>
          </cell>
          <cell r="R5077" t="str">
            <v>22476104</v>
          </cell>
          <cell r="AB5077" t="str">
            <v>Commissioning done on dated 03-05-2025 During commissioning found no refrigerant gas so fill 134 refrigerant gas 2 cane under FOC basis.</v>
          </cell>
        </row>
        <row r="5078">
          <cell r="A5078">
            <v>45780.610208333303</v>
          </cell>
          <cell r="B5078">
            <v>0</v>
          </cell>
          <cell r="F5078" t="str">
            <v>CC-01647749</v>
          </cell>
          <cell r="J5078" t="str">
            <v>Commissioning</v>
          </cell>
          <cell r="R5078" t="str">
            <v>24093904</v>
          </cell>
          <cell r="AB5078" t="str">
            <v>Commissioning done on dated 03-05-2025</v>
          </cell>
        </row>
        <row r="5079">
          <cell r="A5079">
            <v>45780.568553240701</v>
          </cell>
          <cell r="B5079">
            <v>0</v>
          </cell>
          <cell r="F5079" t="str">
            <v>CC-01647673</v>
          </cell>
          <cell r="J5079" t="str">
            <v>Commissioning</v>
          </cell>
          <cell r="R5079"/>
          <cell r="AB5079"/>
        </row>
        <row r="5080">
          <cell r="A5080">
            <v>45780.564687500002</v>
          </cell>
          <cell r="B5080">
            <v>0</v>
          </cell>
          <cell r="F5080" t="str">
            <v>CC-01647666</v>
          </cell>
          <cell r="J5080" t="str">
            <v>Preservative Measures</v>
          </cell>
          <cell r="R5080" t="str">
            <v>22476104</v>
          </cell>
          <cell r="AB5080" t="str">
            <v>Attend the site for commissioning so check and found unit is more then 25 months old and kept in ideal condition so preservative measures done by open the compressor pack and keep the compressor on levelled floor surface, do the vertical inspection and clean dust and found ok after then start the compressor found running ok.</v>
          </cell>
        </row>
        <row r="5081">
          <cell r="A5081">
            <v>45780.561412037001</v>
          </cell>
          <cell r="B5081">
            <v>0</v>
          </cell>
          <cell r="F5081" t="str">
            <v>CC-01647660</v>
          </cell>
          <cell r="J5081" t="str">
            <v>Preservative Measures</v>
          </cell>
          <cell r="R5081" t="str">
            <v>24093904</v>
          </cell>
          <cell r="AB5081" t="str">
            <v>Attend the site for commissioning so check and found unit is more then 8 months old and kept in ideal condition so preservative measures done by open the compressor pack and keep the compressor on levelled floor surface, do the vertical inspection and clean dust and found ok after then start the compressor found running ok.</v>
          </cell>
        </row>
        <row r="5082">
          <cell r="A5082">
            <v>45780.557164351798</v>
          </cell>
          <cell r="B5082">
            <v>0</v>
          </cell>
          <cell r="F5082" t="str">
            <v>CC-01647653</v>
          </cell>
          <cell r="J5082" t="str">
            <v>Commissioning</v>
          </cell>
          <cell r="R5082" t="str">
            <v>25327401</v>
          </cell>
          <cell r="AB5082" t="str">
            <v>Commissioning done on dated 03-05-2025</v>
          </cell>
        </row>
        <row r="5083">
          <cell r="A5083">
            <v>45780.536886574097</v>
          </cell>
          <cell r="B5083">
            <v>14008</v>
          </cell>
          <cell r="F5083" t="str">
            <v>CC-01647604</v>
          </cell>
          <cell r="J5083" t="str">
            <v>General Service</v>
          </cell>
          <cell r="R5083" t="str">
            <v>BRHS035337</v>
          </cell>
          <cell r="AB5083" t="str">
            <v>Today we attend the customer for complain general visit so we check and found that compressor running ok but service due</v>
          </cell>
        </row>
        <row r="5084">
          <cell r="A5084">
            <v>45780.470092592601</v>
          </cell>
          <cell r="B5084">
            <v>24500</v>
          </cell>
          <cell r="F5084" t="str">
            <v>CC-01647460</v>
          </cell>
          <cell r="J5084" t="str">
            <v>Schedule Service</v>
          </cell>
          <cell r="R5084" t="str">
            <v>108441</v>
          </cell>
          <cell r="AB5084" t="str">
            <v>We visited site and change Air filter, Oil filter, Separator and oil after than start and check unit running well.</v>
          </cell>
        </row>
        <row r="5085">
          <cell r="A5085">
            <v>45780.464699074102</v>
          </cell>
          <cell r="B5085">
            <v>1</v>
          </cell>
          <cell r="F5085" t="str">
            <v>CC-01647450</v>
          </cell>
          <cell r="J5085" t="str">
            <v>Complaint - Breakdown</v>
          </cell>
          <cell r="R5085" t="str">
            <v>18516212</v>
          </cell>
          <cell r="AB5085" t="str">
            <v>We visited site and change Temperature controller, cooling fan, and fill 134 refrigerant gas 4 cane after than start unit and check unit running well. Controller Display failure</v>
          </cell>
        </row>
        <row r="5086">
          <cell r="A5086">
            <v>45779.739247685196</v>
          </cell>
          <cell r="B5086">
            <v>1</v>
          </cell>
          <cell r="F5086" t="str">
            <v>CC-01647055</v>
          </cell>
          <cell r="J5086" t="str">
            <v>Commissioning</v>
          </cell>
          <cell r="R5086" t="str">
            <v>BXGC374746</v>
          </cell>
          <cell r="AB5086" t="str">
            <v>Commissioning done on dated 02-05-2025.... Comm date-02-05-2025</v>
          </cell>
        </row>
        <row r="5087">
          <cell r="A5087">
            <v>45779.734606481499</v>
          </cell>
          <cell r="B5087">
            <v>0</v>
          </cell>
          <cell r="F5087" t="str">
            <v>CC-01647038</v>
          </cell>
          <cell r="J5087" t="str">
            <v>Preservative Measures</v>
          </cell>
          <cell r="R5087" t="str">
            <v>BXGC374746</v>
          </cell>
          <cell r="AB5087" t="str">
            <v>I attended the site for commissioning so check and find compress more than 6 months old, so we did preservative measures. Koop the compressor on the levelled floor surface, do the vertical inspection and clean dust and find it ok. Also change the air filter, oil filter, air oil separator and oil. Then done commissioning work.</v>
          </cell>
        </row>
        <row r="5088">
          <cell r="A5088">
            <v>45778.737546296303</v>
          </cell>
          <cell r="B5088">
            <v>0</v>
          </cell>
          <cell r="F5088" t="str">
            <v>CC-01645956</v>
          </cell>
          <cell r="J5088" t="str">
            <v>Commissioning</v>
          </cell>
          <cell r="R5088" t="str">
            <v>CXIE711560</v>
          </cell>
          <cell r="AB5088" t="str">
            <v>Commissioning done on dated 02-*05-2025</v>
          </cell>
        </row>
        <row r="5089">
          <cell r="A5089">
            <v>45778.711134259298</v>
          </cell>
          <cell r="B5089">
            <v>0</v>
          </cell>
          <cell r="F5089" t="str">
            <v>CC-01645924</v>
          </cell>
          <cell r="J5089" t="str">
            <v>Pre Commissioning</v>
          </cell>
          <cell r="R5089" t="str">
            <v>BYLC376414</v>
          </cell>
          <cell r="AB5089" t="str">
            <v>Pre commissioning done on dated 01-05-2025</v>
          </cell>
        </row>
        <row r="5090">
          <cell r="A5090">
            <v>45778.705347222203</v>
          </cell>
          <cell r="B5090">
            <v>1</v>
          </cell>
          <cell r="F5090" t="str">
            <v>CC-01645916</v>
          </cell>
          <cell r="J5090" t="str">
            <v>Commissioning</v>
          </cell>
          <cell r="R5090" t="str">
            <v>CYKE661732</v>
          </cell>
          <cell r="AB5090" t="str">
            <v>Commissioning done on dated 01-05-2025</v>
          </cell>
        </row>
        <row r="5091">
          <cell r="A5091">
            <v>45777.6691319444</v>
          </cell>
          <cell r="B5091">
            <v>14742</v>
          </cell>
          <cell r="F5091" t="str">
            <v>CC-01644920</v>
          </cell>
          <cell r="J5091" t="str">
            <v>General Service</v>
          </cell>
          <cell r="R5091" t="str">
            <v>BVIC378175</v>
          </cell>
          <cell r="AB5091" t="str">
            <v>Courtesy visit carried out</v>
          </cell>
        </row>
        <row r="5092">
          <cell r="A5092">
            <v>45777.566550925898</v>
          </cell>
          <cell r="B5092">
            <v>5735</v>
          </cell>
          <cell r="F5092" t="str">
            <v>CC-01644603</v>
          </cell>
          <cell r="J5092" t="str">
            <v>Schedule Service</v>
          </cell>
          <cell r="R5092" t="str">
            <v>BXDS036842</v>
          </cell>
          <cell r="AB5092" t="str">
            <v>Today we attend the customer site for sheudle service so we change parts during service:- air filter, oil filter and Pre filter than start machine running ok</v>
          </cell>
        </row>
        <row r="5093">
          <cell r="A5093">
            <v>45777.488668981503</v>
          </cell>
          <cell r="B5093">
            <v>2072</v>
          </cell>
          <cell r="F5093" t="str">
            <v>CC-01644391</v>
          </cell>
          <cell r="J5093" t="str">
            <v>Complaint - Running With Problem</v>
          </cell>
          <cell r="R5093" t="str">
            <v>BXLD231897</v>
          </cell>
          <cell r="AB5093" t="str">
            <v>Attend the site for high drilling rpm so check the compressor while drilling condition rpm found 1650 to 1680 at 340 psi. In basic check also found the same so reset the main pressure regulator to 390 psi idle rpm at 1240 . Adjust water yield regulator at 340 to 365 psi at 1550 rpm after adjustment run the unit on drilling condition found drilling rpm 1540 to 1570 at 340 psi after water yield 350 psi at 1550 rpm . Now unit is running as per our setting.</v>
          </cell>
        </row>
        <row r="5094">
          <cell r="A5094">
            <v>45777.297696759299</v>
          </cell>
          <cell r="B5094">
            <v>44259</v>
          </cell>
          <cell r="F5094" t="str">
            <v>CC-01644126</v>
          </cell>
          <cell r="J5094" t="str">
            <v>Schedule Service - AMC</v>
          </cell>
          <cell r="R5094" t="str">
            <v>BLES031356</v>
          </cell>
          <cell r="AB5094" t="str">
            <v>AMC visit carried out</v>
          </cell>
        </row>
        <row r="5095">
          <cell r="A5095">
            <v>45776.681145833303</v>
          </cell>
          <cell r="B5095">
            <v>625</v>
          </cell>
          <cell r="F5095" t="str">
            <v>CC-01643671</v>
          </cell>
          <cell r="J5095" t="str">
            <v>Schedule Service</v>
          </cell>
          <cell r="R5095" t="str">
            <v>BXHD164701</v>
          </cell>
          <cell r="AB5095" t="str">
            <v>Attend the site for schedule service so total amount of drain oil from tank and oil cooler 38 litres with one dead crank ,after then replace air filter engine and compressor both side, replace oil filter 2nos. Plugged in the drain plugs and total topped up oil in tank with one start up 42 litres. After schedule service done start and run the unit on load condition found unit is running in normal parameters.</v>
          </cell>
        </row>
        <row r="5096">
          <cell r="A5096">
            <v>45776.655567129601</v>
          </cell>
          <cell r="B5096">
            <v>3536</v>
          </cell>
          <cell r="F5096" t="str">
            <v>CC-01643585</v>
          </cell>
          <cell r="J5096" t="str">
            <v>Schedule Service</v>
          </cell>
          <cell r="R5096" t="str">
            <v>BWED163889</v>
          </cell>
          <cell r="AB5096" t="str">
            <v>The scheduled service was successfully conducted on the unit, which involved a comprehensive oil management procedure. Initially, a total of 37 litres of drain oil was extracted from the tank and oil cooler, accompanied by the removal of two dead cranks. Following this, the oil filter was replaced with two units rated at 90 litres per minute, ensuring optimal flow and filtration. In addition to the oil filter replacement, both the engine and compressor air filters were replaced to maintain air quality and efficiency. The BDV kit was also replaced as part of the service protocol. After completing these tasks, the drain plugs were securely plugged in, and the oil tank was topped up with 40 litres of oil, accommodating one dead crank. Upon completion of the scheduled service, the unit was started and operated under load conditions. It was observed that the unit was running within normal parameters, indicating that the service was effective and the unit is functioning optimally.	Yes</v>
          </cell>
        </row>
        <row r="5097">
          <cell r="A5097">
            <v>45776.651944444398</v>
          </cell>
          <cell r="B5097">
            <v>1</v>
          </cell>
          <cell r="F5097" t="str">
            <v>CC-01643569</v>
          </cell>
          <cell r="J5097" t="str">
            <v>Commissioning</v>
          </cell>
          <cell r="R5097" t="str">
            <v>BXBS036231</v>
          </cell>
          <cell r="AB5097" t="str">
            <v>Commissioning done on dated 29-04-2025.... Kindly attached power cable connection photo....Pramod-02-05-2025, main cable photo attached 02-05-2025.....Comm date-29-04-2025</v>
          </cell>
        </row>
        <row r="5098">
          <cell r="A5098">
            <v>45776.497187499997</v>
          </cell>
          <cell r="B5098">
            <v>34870</v>
          </cell>
          <cell r="F5098" t="str">
            <v>CC-01643162</v>
          </cell>
          <cell r="J5098" t="str">
            <v>Schedule Service</v>
          </cell>
          <cell r="R5098" t="str">
            <v>BRCC372871</v>
          </cell>
          <cell r="AB5098" t="str">
            <v>Today we attend the customer site for sheudle service so we change parts during service :- air filter, oil filter, oil and separator than start machine running ok</v>
          </cell>
        </row>
        <row r="5099">
          <cell r="A5099">
            <v>45776.481759259303</v>
          </cell>
          <cell r="B5099">
            <v>0</v>
          </cell>
          <cell r="F5099" t="str">
            <v>CC-01643115</v>
          </cell>
          <cell r="J5099" t="str">
            <v>Preservative Measures</v>
          </cell>
          <cell r="R5099" t="str">
            <v>BXBS036231</v>
          </cell>
          <cell r="AB5099"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5100">
          <cell r="A5100">
            <v>45776.435902777797</v>
          </cell>
          <cell r="B5100">
            <v>0</v>
          </cell>
          <cell r="F5100" t="str">
            <v>CC-01643009</v>
          </cell>
          <cell r="J5100" t="str">
            <v>Preservative Measures</v>
          </cell>
          <cell r="R5100" t="str">
            <v>22519006</v>
          </cell>
          <cell r="AB5100"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after then start the compressor foundrunningok.</v>
          </cell>
        </row>
        <row r="5101">
          <cell r="A5101">
            <v>45776.434895833299</v>
          </cell>
          <cell r="B5101">
            <v>0</v>
          </cell>
          <cell r="F5101" t="str">
            <v>CC-01643006</v>
          </cell>
          <cell r="J5101" t="str">
            <v>Preservative Measures</v>
          </cell>
          <cell r="R5101" t="str">
            <v>BUGS047159</v>
          </cell>
          <cell r="AB5101"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Change air filter, oil filter, air oil separator, all valve kit and oil, then start the compresso</v>
          </cell>
        </row>
        <row r="5102">
          <cell r="A5102">
            <v>45775.652418981503</v>
          </cell>
          <cell r="B5102">
            <v>0</v>
          </cell>
          <cell r="F5102" t="str">
            <v>CC-01642415</v>
          </cell>
          <cell r="J5102" t="str">
            <v>Commissioning</v>
          </cell>
          <cell r="R5102" t="str">
            <v>22519006</v>
          </cell>
          <cell r="AB5102" t="str">
            <v>Commissioning done on dated 28-04-2025</v>
          </cell>
        </row>
        <row r="5103">
          <cell r="A5103">
            <v>45775.643078703702</v>
          </cell>
          <cell r="B5103">
            <v>500</v>
          </cell>
          <cell r="F5103" t="str">
            <v>CC-01642390</v>
          </cell>
          <cell r="J5103" t="str">
            <v>Schedule Service</v>
          </cell>
          <cell r="R5103" t="str">
            <v>BXFD164599</v>
          </cell>
          <cell r="AB5103" t="str">
            <v>Attend the site for schedule service so total drain oil from tank and oil cooler 37 litres with two dead cranks, after then replace oil filter 90lpm 2nos, replace air filter engine and compressor both side, plugged in the drain plugs and total topped up oil in tank 40 litres with one dead crank. After schedule service done start and run the unit on load condition found unit is running in normal parameters.</v>
          </cell>
        </row>
        <row r="5104">
          <cell r="A5104">
            <v>45775.499259259297</v>
          </cell>
          <cell r="B5104">
            <v>12256</v>
          </cell>
          <cell r="F5104" t="str">
            <v>CC-01642049</v>
          </cell>
          <cell r="J5104" t="str">
            <v>Schedule Service</v>
          </cell>
          <cell r="R5104" t="str">
            <v>BWCS032691</v>
          </cell>
          <cell r="AB5104" t="str">
            <v>Today we attend the customer site for sheudle service so we change parts during service:- air filter, oil filter, oil and separator than start machine running ok</v>
          </cell>
        </row>
        <row r="5105">
          <cell r="A5105">
            <v>45775.459571759297</v>
          </cell>
          <cell r="B5105">
            <v>1</v>
          </cell>
          <cell r="F5105" t="str">
            <v>CC-01641871</v>
          </cell>
          <cell r="J5105" t="str">
            <v>Commissioning</v>
          </cell>
          <cell r="R5105" t="str">
            <v>BUGS047159</v>
          </cell>
          <cell r="AB5105" t="str">
            <v>Commissioning done on dated 28-04-2025...Comm date-28-04-2025</v>
          </cell>
        </row>
        <row r="5106">
          <cell r="A5106">
            <v>45775.449247685203</v>
          </cell>
          <cell r="B5106">
            <v>1610</v>
          </cell>
          <cell r="F5106" t="str">
            <v>CC-01641825</v>
          </cell>
          <cell r="J5106" t="str">
            <v>Schedule Service</v>
          </cell>
          <cell r="R5106" t="str">
            <v>BXLD164263</v>
          </cell>
          <cell r="AB5106" t="str">
            <v>Wrong call logged</v>
          </cell>
        </row>
        <row r="5107">
          <cell r="A5107">
            <v>45775.444606481498</v>
          </cell>
          <cell r="B5107">
            <v>543</v>
          </cell>
          <cell r="F5107" t="str">
            <v>CC-01641803</v>
          </cell>
          <cell r="J5107" t="str">
            <v>Schedule Service</v>
          </cell>
          <cell r="R5107" t="str">
            <v>BXID164737</v>
          </cell>
          <cell r="AB5107" t="str">
            <v>The scheduled service was successfully conducted on the site, focusing on the comprehensive maintenance of the oil system. Initially, a total of 37 litres of drain oil was extracted from both the tank and the oil cooler, which included addressing two dead cranks. Following this, the oil filter was replaced with two units rated at 90 litres per minute. In addition to the oil filter replacement, the air filters for both the engine and compressor were also replaced to ensure optimal performance. After securing the drain plugs, the oil tank was topped up with 40 litres of fresh oil, accommodating one dead crank. Upon completion of the scheduled service, the unit was started and operated under load conditions. It was observed that the unit was functioning within normal parameters, indicating a successful maintenance operation.</v>
          </cell>
        </row>
        <row r="5108">
          <cell r="A5108">
            <v>45775.402743055602</v>
          </cell>
          <cell r="B5108">
            <v>1014</v>
          </cell>
          <cell r="F5108" t="str">
            <v>CC-01641733</v>
          </cell>
          <cell r="J5108" t="str">
            <v>Complaint - Running With Problem</v>
          </cell>
          <cell r="R5108" t="str">
            <v>BXBD164388</v>
          </cell>
          <cell r="AB5108" t="str">
            <v>I attended the site due to customer complaint that the drilling RPM was high, so I checked it. At the time of drilling it was 13.5 kg at 2000 rpm. After that I cleaned and fitted both side actuator kits. After that cleaned and fitted arv kit, bdv kit, prv kit and again set the air pressure to 17.5 kg. After that checked the unit. At the time of drilling at 1550 rpm at 16 kg, the unit is running fine. There is no leakage and there is no oil leakage. Unit running good condition at present unit running satisfaction as well</v>
          </cell>
        </row>
        <row r="5109">
          <cell r="A5109">
            <v>45775.301666666703</v>
          </cell>
          <cell r="B5109">
            <v>3489</v>
          </cell>
          <cell r="F5109" t="str">
            <v>CC-01641679</v>
          </cell>
          <cell r="J5109" t="str">
            <v>Schedule Service - AMC</v>
          </cell>
          <cell r="R5109" t="str">
            <v>BWAS032167</v>
          </cell>
          <cell r="AB5109" t="str">
            <v>AMC visit carried out</v>
          </cell>
        </row>
        <row r="5110">
          <cell r="A5110">
            <v>45775.298391203702</v>
          </cell>
          <cell r="B5110">
            <v>4900</v>
          </cell>
          <cell r="F5110" t="str">
            <v>CC-01641652</v>
          </cell>
          <cell r="J5110" t="str">
            <v>Schedule Service - AMC</v>
          </cell>
          <cell r="R5110" t="str">
            <v>BUBF111245</v>
          </cell>
          <cell r="AB5110" t="str">
            <v>AMC visit carried out</v>
          </cell>
        </row>
        <row r="5111">
          <cell r="A5111">
            <v>45775.294027777803</v>
          </cell>
          <cell r="B5111">
            <v>21584</v>
          </cell>
          <cell r="F5111" t="str">
            <v>CC-01641620</v>
          </cell>
          <cell r="J5111" t="str">
            <v>Schedule Service - AMC</v>
          </cell>
          <cell r="R5111" t="str">
            <v>BUCS034287</v>
          </cell>
          <cell r="AB5111" t="str">
            <v>AMC visit carried out</v>
          </cell>
        </row>
        <row r="5112">
          <cell r="A5112">
            <v>45775.293414351901</v>
          </cell>
          <cell r="B5112">
            <v>6495</v>
          </cell>
          <cell r="F5112" t="str">
            <v>CC-01641615</v>
          </cell>
          <cell r="J5112" t="str">
            <v>Schedule Service - AMC</v>
          </cell>
          <cell r="R5112" t="str">
            <v>BUES035120</v>
          </cell>
          <cell r="AB5112" t="str">
            <v>AMC visit carried out</v>
          </cell>
        </row>
        <row r="5113">
          <cell r="A5113">
            <v>45775.293240740699</v>
          </cell>
          <cell r="B5113">
            <v>7893</v>
          </cell>
          <cell r="F5113" t="str">
            <v>CC-01641614</v>
          </cell>
          <cell r="J5113" t="str">
            <v>Schedule Service - AMC</v>
          </cell>
          <cell r="R5113" t="str">
            <v>BUAF111226</v>
          </cell>
          <cell r="AB5113" t="str">
            <v>AMC visit carried out</v>
          </cell>
        </row>
        <row r="5114">
          <cell r="A5114">
            <v>45775.2874884259</v>
          </cell>
          <cell r="B5114">
            <v>7266</v>
          </cell>
          <cell r="F5114" t="str">
            <v>CC-01641566</v>
          </cell>
          <cell r="J5114" t="str">
            <v>Schedule Service - AMC</v>
          </cell>
          <cell r="R5114" t="str">
            <v>BWLS031873</v>
          </cell>
          <cell r="AB5114" t="str">
            <v>AMC visit carried out</v>
          </cell>
        </row>
        <row r="5115">
          <cell r="A5115">
            <v>45775.287384259304</v>
          </cell>
          <cell r="B5115">
            <v>2425</v>
          </cell>
          <cell r="F5115" t="str">
            <v>CC-01641565</v>
          </cell>
          <cell r="J5115" t="str">
            <v>Schedule Service - AMC</v>
          </cell>
          <cell r="R5115" t="str">
            <v>BWLC379048</v>
          </cell>
          <cell r="AB5115" t="str">
            <v>AMC visit carried out</v>
          </cell>
        </row>
        <row r="5116">
          <cell r="A5116">
            <v>45775.287245370397</v>
          </cell>
          <cell r="B5116">
            <v>6944</v>
          </cell>
          <cell r="F5116" t="str">
            <v>CC-01641564</v>
          </cell>
          <cell r="J5116" t="str">
            <v>Schedule Service - AMC</v>
          </cell>
          <cell r="R5116" t="str">
            <v>BWLS040546</v>
          </cell>
          <cell r="AB5116" t="str">
            <v>AMC visit carried out</v>
          </cell>
        </row>
        <row r="5117">
          <cell r="A5117">
            <v>45775.283576388902</v>
          </cell>
          <cell r="B5117">
            <v>25376</v>
          </cell>
          <cell r="F5117" t="str">
            <v>CC-01641536</v>
          </cell>
          <cell r="J5117" t="str">
            <v>Schedule Service - AMC</v>
          </cell>
          <cell r="R5117" t="str">
            <v>BUBS033778</v>
          </cell>
          <cell r="AB5117" t="str">
            <v>AMC visit carried out</v>
          </cell>
        </row>
        <row r="5118">
          <cell r="A5118">
            <v>45775.275335648097</v>
          </cell>
          <cell r="B5118">
            <v>3418</v>
          </cell>
          <cell r="F5118" t="str">
            <v>CC-01641466</v>
          </cell>
          <cell r="J5118" t="str">
            <v>Schedule Service - AMC</v>
          </cell>
          <cell r="R5118" t="str">
            <v>BUES034992</v>
          </cell>
          <cell r="AB5118" t="str">
            <v>AMC visit carried out</v>
          </cell>
        </row>
        <row r="5119">
          <cell r="A5119">
            <v>45773.739618055602</v>
          </cell>
          <cell r="B5119">
            <v>1500</v>
          </cell>
          <cell r="F5119" t="str">
            <v>CC-01641055</v>
          </cell>
          <cell r="J5119" t="str">
            <v>Schedule Service</v>
          </cell>
          <cell r="R5119" t="str">
            <v>BWID231694</v>
          </cell>
          <cell r="AB5119" t="str">
            <v>Attend the site for schedule service so total drain oil from tank and oil cooler 102 litres, after then replace air filter compressor side, replace main oil filter 2nos, replace bearing oil filter 1no, replace separator filter, valve kit are replaced actuator kit 3nos, pressure regulator kit 3nos, ARV kit. After then plugged in the drain plug and total topped up oil in tank 112 litres with one dead crank , start the unit and set the load pressure to 330 psi at 1200 idle rpm. Schedule service work done ok unit running parameters are under limit.</v>
          </cell>
        </row>
        <row r="5120">
          <cell r="A5120">
            <v>45773.585509259297</v>
          </cell>
          <cell r="B5120">
            <v>12982</v>
          </cell>
          <cell r="F5120" t="str">
            <v>CC-01640708</v>
          </cell>
          <cell r="J5120" t="str">
            <v>General Service</v>
          </cell>
          <cell r="R5120" t="str">
            <v>BWLS031775</v>
          </cell>
          <cell r="AB5120" t="str">
            <v>Today we attend the customer site for general visit and abnormal sound so we check and found that compressor running ok no any sound in compressor</v>
          </cell>
        </row>
        <row r="5121">
          <cell r="A5121">
            <v>45773.516018518501</v>
          </cell>
          <cell r="B5121">
            <v>20</v>
          </cell>
          <cell r="F5121" t="str">
            <v>CC-01640535</v>
          </cell>
          <cell r="J5121" t="str">
            <v>Complaint - Running With Problem</v>
          </cell>
          <cell r="R5121" t="str">
            <v>BYLD201693</v>
          </cell>
          <cell r="AB5121" t="str">
            <v>Attend the site as per customer complaint for ARS healthy light blinking and coolant boiling and overflow so check the unit found after start up the unit ARS healthy light is blinking in starting mode also line pressure found 100 psi only so check the pressure switches terminals for loose contact found terminal wire tightness is good as per discussion little adjustment done to slight open the butterfly valve to reach line pressure 120 psi, after adjustment start the unit found line pressure pressure 120 psi also ARS healthy light is blowing properly. And for coolant over flow found coolant level is high in coolant tank also found coolant tank pressure cap in loose condition so as per discussion drain out the coolant from radiator, retightned the pressure cap and fill coolant in level. Tightened the coolant fill cap and run the unit for four hours in operation found unit ran in normal parameters. DOT 102 and water temperature found 86 to 88 deg.cel.</v>
          </cell>
        </row>
        <row r="5122">
          <cell r="A5122">
            <v>45772.273217592599</v>
          </cell>
          <cell r="B5122">
            <v>6993</v>
          </cell>
          <cell r="F5122" t="str">
            <v>CC-01638688</v>
          </cell>
          <cell r="J5122" t="str">
            <v>Schedule Service - AMC</v>
          </cell>
          <cell r="R5122" t="str">
            <v>BXJS034965</v>
          </cell>
          <cell r="AB5122" t="str">
            <v>AMC visit carried out</v>
          </cell>
        </row>
        <row r="5123">
          <cell r="A5123">
            <v>45771.651053240697</v>
          </cell>
          <cell r="B5123">
            <v>46684</v>
          </cell>
          <cell r="F5123" t="str">
            <v>CC-01638335</v>
          </cell>
          <cell r="J5123" t="str">
            <v>Schedule Service</v>
          </cell>
          <cell r="R5123" t="str">
            <v>GOGC370754</v>
          </cell>
          <cell r="AB5123" t="str">
            <v>Today we attend the customer site for sheudle service so we change parts during service:- air filter, oil filter, oil and separator than start machine running ok</v>
          </cell>
        </row>
        <row r="5124">
          <cell r="A5124">
            <v>45771.646157407398</v>
          </cell>
          <cell r="B5124">
            <v>27303</v>
          </cell>
          <cell r="F5124" t="str">
            <v>CC-01638320</v>
          </cell>
          <cell r="J5124" t="str">
            <v>Schedule Service</v>
          </cell>
          <cell r="R5124" t="str">
            <v>ONIC370102</v>
          </cell>
          <cell r="AB5124" t="str">
            <v>Today we attend the customer site for sheudle service so we change parts during service:- air filter and oil and than start machine running ok</v>
          </cell>
        </row>
        <row r="5125">
          <cell r="A5125">
            <v>45771.617870370399</v>
          </cell>
          <cell r="B5125">
            <v>1600</v>
          </cell>
          <cell r="F5125" t="str">
            <v>CC-01638225</v>
          </cell>
          <cell r="J5125" t="str">
            <v>Schedule Service</v>
          </cell>
          <cell r="R5125" t="str">
            <v>BXKD164192</v>
          </cell>
          <cell r="AB5125" t="str">
            <v>Attend the site for 1600 hours schedule service so oil drain from tank and cooler 37 litter overall topped oil in tank with One dead Crank 40 litter replace separator filter, actuator kit engine and compressor both side, main pressure regulator kit and ARV kit. After the job done, start theunit and set the air pressure to 17 kg at 1300 idle rpm. Run the unit on load condition found uniis running in normal parameters.</v>
          </cell>
        </row>
        <row r="5126">
          <cell r="A5126">
            <v>45771.601331018501</v>
          </cell>
          <cell r="B5126">
            <v>28679</v>
          </cell>
          <cell r="F5126" t="str">
            <v>CC-01638174</v>
          </cell>
          <cell r="J5126" t="str">
            <v>Complaint - Running With Problem</v>
          </cell>
          <cell r="R5126" t="str">
            <v>BMKC370048</v>
          </cell>
          <cell r="AB5126" t="str">
            <v>We visited site and clean air oil cooler from high pressure washing machine. After than fitted cooler and start unit running well condition at the same time. Only cooler cleaning done</v>
          </cell>
        </row>
        <row r="5127">
          <cell r="A5127">
            <v>45770.637048611097</v>
          </cell>
          <cell r="B5127">
            <v>41697</v>
          </cell>
          <cell r="F5127" t="str">
            <v>CC-01636901</v>
          </cell>
          <cell r="J5127" t="str">
            <v>Schedule Service</v>
          </cell>
          <cell r="R5127" t="str">
            <v>BMIS031759</v>
          </cell>
          <cell r="AB5127" t="str">
            <v>Today we attend the customer site for sheudle service so we change parts during service:- air filter, oil filter, oil and separator than start machine running ok</v>
          </cell>
        </row>
        <row r="5128">
          <cell r="A5128">
            <v>45770.593784722201</v>
          </cell>
          <cell r="B5128">
            <v>0</v>
          </cell>
          <cell r="F5128" t="str">
            <v>CC-01636760</v>
          </cell>
          <cell r="J5128" t="str">
            <v>Commissioning</v>
          </cell>
          <cell r="R5128" t="str">
            <v>SN24TN01899</v>
          </cell>
          <cell r="AB5128" t="str">
            <v>Commissioning done on dated 23-04-2025</v>
          </cell>
        </row>
        <row r="5129">
          <cell r="A5129">
            <v>45770.592731481498</v>
          </cell>
          <cell r="B5129">
            <v>1</v>
          </cell>
          <cell r="F5129" t="str">
            <v>CC-01636756</v>
          </cell>
          <cell r="J5129" t="str">
            <v>Commissioning</v>
          </cell>
          <cell r="R5129" t="str">
            <v>BXDS036810</v>
          </cell>
          <cell r="AB5129" t="str">
            <v>Commissioning done on dated 23-04-2025....Comm date-23-04-2025</v>
          </cell>
        </row>
        <row r="5130">
          <cell r="A5130">
            <v>45770.587766203702</v>
          </cell>
          <cell r="B5130">
            <v>21428</v>
          </cell>
          <cell r="F5130" t="str">
            <v>CC-01636748</v>
          </cell>
          <cell r="J5130" t="str">
            <v>Schedule Service</v>
          </cell>
          <cell r="R5130" t="str">
            <v>BVAS038005</v>
          </cell>
          <cell r="AB5130" t="str">
            <v>Today we attend the customer site for sheudle service so we change parts during service:- air filter, oil filter and drive coupling element than start machine running ok</v>
          </cell>
        </row>
        <row r="5131">
          <cell r="A5131">
            <v>45770.586273148103</v>
          </cell>
          <cell r="B5131">
            <v>2005</v>
          </cell>
          <cell r="F5131" t="str">
            <v>CC-01636743</v>
          </cell>
          <cell r="J5131" t="str">
            <v>Schedule Service</v>
          </cell>
          <cell r="R5131" t="str">
            <v>BXLD231897</v>
          </cell>
          <cell r="AB5131" t="str">
            <v>Attend the site for schedule service so following jobs are done, at first start the unit and check all parameters found under limit. Total Drain oil from tank and oil cooler 108 litres with one dead crank, qqafter then replace main oil filter 2nos, bearing oil filter 1no, replace air filter kit engine and compressor both side, also valve kit are replaced actuator kit 3nos, pressure regulator kit 3nos., ARV kit 1no., after replace the valve kit, plugged in the drain plugs and total topped oil in tank 112 litres with one start up. Start the unit and set the idle pressure to 390 psi at 1230 idle rpm. Check the unit on load condition found unit is running in limit parameters.</v>
          </cell>
        </row>
        <row r="5132">
          <cell r="A5132">
            <v>45770.556400463</v>
          </cell>
          <cell r="B5132">
            <v>0</v>
          </cell>
          <cell r="F5132" t="str">
            <v>CC-01636657</v>
          </cell>
          <cell r="J5132" t="str">
            <v>Preservative Measures</v>
          </cell>
          <cell r="R5132" t="str">
            <v>SN24TN01899</v>
          </cell>
          <cell r="AB5132" t="str">
            <v>Attend the site for commissioning so check and found unit is more then 8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foundrunningok.</v>
          </cell>
        </row>
        <row r="5133">
          <cell r="A5133">
            <v>45770.548692129603</v>
          </cell>
          <cell r="B5133">
            <v>1</v>
          </cell>
          <cell r="F5133" t="str">
            <v>CC-01636635</v>
          </cell>
          <cell r="J5133" t="str">
            <v>Preservative Measures</v>
          </cell>
          <cell r="R5133" t="str">
            <v>BXDS036810</v>
          </cell>
          <cell r="AB5133" t="str">
            <v>Attend the site for commissioning so check and found unit is more then 9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foundrunningok.</v>
          </cell>
        </row>
        <row r="5134">
          <cell r="A5134">
            <v>45770.497557870403</v>
          </cell>
          <cell r="B5134">
            <v>3</v>
          </cell>
          <cell r="F5134" t="str">
            <v>CC-01636432</v>
          </cell>
          <cell r="J5134" t="str">
            <v>Commissioning</v>
          </cell>
          <cell r="R5134" t="str">
            <v>BYLD201693</v>
          </cell>
          <cell r="AB5134" t="str">
            <v>Attend the site for commissioning so check oil level found ok, check air filter condition found ok, check oil filter found ok, check engine oil level found ok, check coolant level found ok, check battery voltage 24volt found ok, all parts of compressor side are in good condition. After then start the unit found running ok.</v>
          </cell>
        </row>
        <row r="5135">
          <cell r="A5135">
            <v>45770.425648148099</v>
          </cell>
          <cell r="B5135">
            <v>4176</v>
          </cell>
          <cell r="F5135" t="str">
            <v>CC-01636219</v>
          </cell>
          <cell r="J5135" t="str">
            <v>Schedule Service</v>
          </cell>
          <cell r="R5135" t="str">
            <v>BWLD231345</v>
          </cell>
          <cell r="AB5135" t="str">
            <v>Attend the site for shedule service 3700 so following Job are done Total drain Oil from tank and cooler 108 liters after replace air filter 1nos compressor side Oil filter 2nos and 75lpm oilfilter 1nos overall topped oil in tank 112 liters with One dead Crank after shedule service donthan start the unit running good condition no air leakeag no oil leakage at</v>
          </cell>
        </row>
        <row r="5136">
          <cell r="A5136">
            <v>45769.729837963001</v>
          </cell>
          <cell r="B5136">
            <v>300</v>
          </cell>
          <cell r="F5136" t="str">
            <v>CC-01635836</v>
          </cell>
          <cell r="J5136" t="str">
            <v>Sales Call</v>
          </cell>
          <cell r="R5136" t="str">
            <v>BXHS038093</v>
          </cell>
          <cell r="AB5136" t="str">
            <v>Sales call carried out for HMR update</v>
          </cell>
        </row>
        <row r="5137">
          <cell r="A5137">
            <v>45769.7281365741</v>
          </cell>
          <cell r="B5137">
            <v>4849</v>
          </cell>
          <cell r="F5137" t="str">
            <v>CC-01635828</v>
          </cell>
          <cell r="J5137" t="str">
            <v>Sales Call</v>
          </cell>
          <cell r="R5137" t="str">
            <v>BSEC376083</v>
          </cell>
          <cell r="AB5137" t="str">
            <v>Sales call carried out for HMR update</v>
          </cell>
        </row>
        <row r="5138">
          <cell r="A5138">
            <v>45769.726724537002</v>
          </cell>
          <cell r="B5138">
            <v>44499</v>
          </cell>
          <cell r="F5138" t="str">
            <v>CC-01635821</v>
          </cell>
          <cell r="J5138" t="str">
            <v>Sales Call</v>
          </cell>
          <cell r="R5138" t="str">
            <v>BLFS031469</v>
          </cell>
          <cell r="AB5138" t="str">
            <v>Sales call carried out for HMR update</v>
          </cell>
        </row>
        <row r="5139">
          <cell r="A5139">
            <v>45769.725555555597</v>
          </cell>
          <cell r="B5139">
            <v>12964</v>
          </cell>
          <cell r="F5139" t="str">
            <v>CC-01635818</v>
          </cell>
          <cell r="J5139" t="str">
            <v>Sales Call</v>
          </cell>
          <cell r="R5139" t="str">
            <v>BRHS035337</v>
          </cell>
          <cell r="AB5139" t="str">
            <v>Sales call carried out for HMR update</v>
          </cell>
        </row>
        <row r="5140">
          <cell r="A5140">
            <v>45769.723854166703</v>
          </cell>
          <cell r="B5140">
            <v>15583</v>
          </cell>
          <cell r="F5140" t="str">
            <v>CC-01635812</v>
          </cell>
          <cell r="J5140" t="str">
            <v>Sales Call</v>
          </cell>
          <cell r="R5140" t="str">
            <v>BSDC375954</v>
          </cell>
          <cell r="AB5140" t="str">
            <v>Sales call carried out for HMR update</v>
          </cell>
        </row>
        <row r="5141">
          <cell r="A5141">
            <v>45769.722453703696</v>
          </cell>
          <cell r="B5141">
            <v>7549</v>
          </cell>
          <cell r="F5141" t="str">
            <v>CC-01635809</v>
          </cell>
          <cell r="J5141" t="str">
            <v>Sales Call</v>
          </cell>
          <cell r="R5141" t="str">
            <v>BRHC374102</v>
          </cell>
          <cell r="AB5141" t="str">
            <v>Sales call carried out for HMR update</v>
          </cell>
        </row>
        <row r="5142">
          <cell r="A5142">
            <v>45769.720960648097</v>
          </cell>
          <cell r="B5142">
            <v>20529</v>
          </cell>
          <cell r="F5142" t="str">
            <v>CC-01635807</v>
          </cell>
          <cell r="J5142" t="str">
            <v>Sales Call</v>
          </cell>
          <cell r="R5142" t="str">
            <v>BRES034488</v>
          </cell>
          <cell r="AB5142" t="str">
            <v>Sales call carried out for HMR update</v>
          </cell>
        </row>
        <row r="5143">
          <cell r="A5143">
            <v>45769.719687500001</v>
          </cell>
          <cell r="B5143">
            <v>24871</v>
          </cell>
          <cell r="F5143" t="str">
            <v>CC-01635804</v>
          </cell>
          <cell r="J5143" t="str">
            <v>Sales Call</v>
          </cell>
          <cell r="R5143" t="str">
            <v>BSCS037449</v>
          </cell>
          <cell r="AB5143" t="str">
            <v>Sales call carried out for HMR update</v>
          </cell>
        </row>
        <row r="5144">
          <cell r="A5144">
            <v>45769.7180787037</v>
          </cell>
          <cell r="B5144">
            <v>23932</v>
          </cell>
          <cell r="F5144" t="str">
            <v>CC-01635798</v>
          </cell>
          <cell r="J5144" t="str">
            <v>Sales Call</v>
          </cell>
          <cell r="R5144" t="str">
            <v>BSAF110719</v>
          </cell>
          <cell r="AB5144" t="str">
            <v>Sales call carried out for HMR update</v>
          </cell>
        </row>
        <row r="5145">
          <cell r="A5145">
            <v>45769.716724537</v>
          </cell>
          <cell r="B5145">
            <v>6195</v>
          </cell>
          <cell r="F5145" t="str">
            <v>CC-01635797</v>
          </cell>
          <cell r="J5145" t="str">
            <v>Sales Call</v>
          </cell>
          <cell r="R5145" t="str">
            <v>BRGC374007</v>
          </cell>
          <cell r="AB5145" t="str">
            <v>Sales call carried out for HMR update</v>
          </cell>
        </row>
        <row r="5146">
          <cell r="A5146">
            <v>45769.715185185203</v>
          </cell>
          <cell r="B5146">
            <v>28420</v>
          </cell>
          <cell r="F5146" t="str">
            <v>CC-01635791</v>
          </cell>
          <cell r="J5146" t="str">
            <v>Sales Call</v>
          </cell>
          <cell r="R5146" t="str">
            <v>BQCS040170</v>
          </cell>
          <cell r="AB5146" t="str">
            <v>Sales call carried out for HMR update</v>
          </cell>
        </row>
        <row r="5147">
          <cell r="A5147">
            <v>45769.713414351798</v>
          </cell>
          <cell r="B5147">
            <v>8101</v>
          </cell>
          <cell r="F5147" t="str">
            <v>CC-01635786</v>
          </cell>
          <cell r="J5147" t="str">
            <v>Sales Call</v>
          </cell>
          <cell r="R5147" t="str">
            <v>BRJC371742</v>
          </cell>
          <cell r="AB5147" t="str">
            <v>Sales call carried out for HMR update</v>
          </cell>
        </row>
        <row r="5148">
          <cell r="A5148">
            <v>45769.711504629602</v>
          </cell>
          <cell r="B5148">
            <v>9987</v>
          </cell>
          <cell r="F5148" t="str">
            <v>CC-01635780</v>
          </cell>
          <cell r="J5148" t="str">
            <v>Sales Call</v>
          </cell>
          <cell r="R5148" t="str">
            <v>BRJC371698</v>
          </cell>
          <cell r="AB5148" t="str">
            <v>Sales call carried out for HMR update</v>
          </cell>
        </row>
        <row r="5149">
          <cell r="A5149">
            <v>45769.710243055597</v>
          </cell>
          <cell r="B5149">
            <v>13239</v>
          </cell>
          <cell r="F5149" t="str">
            <v>CC-01635775</v>
          </cell>
          <cell r="J5149" t="str">
            <v>Sales Call</v>
          </cell>
          <cell r="R5149" t="str">
            <v>BRKC371988</v>
          </cell>
          <cell r="AB5149" t="str">
            <v>Sales call carried out for HMR update</v>
          </cell>
        </row>
        <row r="5150">
          <cell r="A5150">
            <v>45769.708993055603</v>
          </cell>
          <cell r="B5150">
            <v>21911</v>
          </cell>
          <cell r="F5150" t="str">
            <v>CC-01635771</v>
          </cell>
          <cell r="J5150" t="str">
            <v>Sales Call</v>
          </cell>
          <cell r="R5150" t="str">
            <v>BQIS031915</v>
          </cell>
          <cell r="AB5150" t="str">
            <v>Sales call carried out for HMR update</v>
          </cell>
        </row>
        <row r="5151">
          <cell r="A5151">
            <v>45769.707268518498</v>
          </cell>
          <cell r="B5151">
            <v>11476</v>
          </cell>
          <cell r="F5151" t="str">
            <v>CC-01635766</v>
          </cell>
          <cell r="J5151" t="str">
            <v>Sales Call</v>
          </cell>
          <cell r="R5151" t="str">
            <v>BRJC371828</v>
          </cell>
          <cell r="AB5151" t="str">
            <v>Sales call carried out for HMR update</v>
          </cell>
        </row>
        <row r="5152">
          <cell r="A5152">
            <v>45769.705937500003</v>
          </cell>
          <cell r="B5152">
            <v>22370</v>
          </cell>
          <cell r="F5152" t="str">
            <v>CC-01635762</v>
          </cell>
          <cell r="J5152" t="str">
            <v>Sales Call</v>
          </cell>
          <cell r="R5152" t="str">
            <v>BQIS040809</v>
          </cell>
          <cell r="AB5152" t="str">
            <v>Sales call carried out for HMR update</v>
          </cell>
        </row>
        <row r="5153">
          <cell r="A5153">
            <v>45769.704641203702</v>
          </cell>
          <cell r="B5153">
            <v>16995</v>
          </cell>
          <cell r="F5153" t="str">
            <v>CC-01635760</v>
          </cell>
          <cell r="J5153" t="str">
            <v>Sales Call</v>
          </cell>
          <cell r="R5153" t="str">
            <v>BQJF150001</v>
          </cell>
          <cell r="AB5153" t="str">
            <v>Sales call carried out for HMR update</v>
          </cell>
        </row>
        <row r="5154">
          <cell r="A5154">
            <v>45769.703206018501</v>
          </cell>
          <cell r="B5154">
            <v>7168</v>
          </cell>
          <cell r="F5154" t="str">
            <v>CC-01635757</v>
          </cell>
          <cell r="J5154" t="str">
            <v>Sales Call</v>
          </cell>
          <cell r="R5154" t="str">
            <v>BREC373493</v>
          </cell>
          <cell r="AB5154" t="str">
            <v>Sales call carried out for HMR update</v>
          </cell>
        </row>
        <row r="5155">
          <cell r="A5155">
            <v>45769.701990740701</v>
          </cell>
          <cell r="B5155">
            <v>15506</v>
          </cell>
          <cell r="F5155" t="str">
            <v>CC-01635754</v>
          </cell>
          <cell r="J5155" t="str">
            <v>Sales Call</v>
          </cell>
          <cell r="R5155" t="str">
            <v>BRCS033813</v>
          </cell>
          <cell r="AB5155" t="str">
            <v>Sales call carried out for HMR update</v>
          </cell>
        </row>
        <row r="5156">
          <cell r="A5156">
            <v>45769.700393518498</v>
          </cell>
          <cell r="B5156">
            <v>18368</v>
          </cell>
          <cell r="F5156" t="str">
            <v>CC-01635749</v>
          </cell>
          <cell r="J5156" t="str">
            <v>Sales Call</v>
          </cell>
          <cell r="R5156" t="str">
            <v>BRCS033809</v>
          </cell>
          <cell r="AB5156" t="str">
            <v>Sales call carried out for HMR update</v>
          </cell>
        </row>
        <row r="5157">
          <cell r="A5157">
            <v>45769.699155092603</v>
          </cell>
          <cell r="B5157">
            <v>23107</v>
          </cell>
          <cell r="F5157" t="str">
            <v>CC-01635745</v>
          </cell>
          <cell r="J5157" t="str">
            <v>Sales Call</v>
          </cell>
          <cell r="R5157" t="str">
            <v>BRCC373040</v>
          </cell>
          <cell r="AB5157" t="str">
            <v>Sales call carried out for HMR update</v>
          </cell>
        </row>
        <row r="5158">
          <cell r="A5158">
            <v>45769.695115740702</v>
          </cell>
          <cell r="B5158">
            <v>13362</v>
          </cell>
          <cell r="F5158" t="str">
            <v>CC-01635731</v>
          </cell>
          <cell r="J5158" t="str">
            <v>Sales Call</v>
          </cell>
          <cell r="R5158" t="str">
            <v>BRBS033681</v>
          </cell>
          <cell r="AB5158" t="str">
            <v>Sales call carried out for HMR update</v>
          </cell>
        </row>
        <row r="5159">
          <cell r="A5159">
            <v>45769.693032407398</v>
          </cell>
          <cell r="B5159">
            <v>6014</v>
          </cell>
          <cell r="F5159" t="str">
            <v>CC-01635726</v>
          </cell>
          <cell r="J5159" t="str">
            <v>Sales Call</v>
          </cell>
          <cell r="R5159" t="str">
            <v>BSBC375532</v>
          </cell>
          <cell r="AB5159" t="str">
            <v>Sales call carried out for HMR update</v>
          </cell>
        </row>
        <row r="5160">
          <cell r="A5160">
            <v>45769.692430555602</v>
          </cell>
          <cell r="B5160">
            <v>6014</v>
          </cell>
          <cell r="F5160" t="str">
            <v>CC-01635722</v>
          </cell>
          <cell r="J5160" t="str">
            <v>Sales Call</v>
          </cell>
          <cell r="R5160" t="str">
            <v>BSBC375532</v>
          </cell>
          <cell r="AB5160" t="str">
            <v>Sales call carried out for HMR update</v>
          </cell>
        </row>
        <row r="5161">
          <cell r="A5161">
            <v>45769.690185185202</v>
          </cell>
          <cell r="B5161">
            <v>6817</v>
          </cell>
          <cell r="F5161" t="str">
            <v>CC-01635717</v>
          </cell>
          <cell r="J5161" t="str">
            <v>Sales Call</v>
          </cell>
          <cell r="R5161" t="str">
            <v>BSBC375571</v>
          </cell>
          <cell r="AB5161" t="str">
            <v>Sales call carried out for HMR update</v>
          </cell>
        </row>
        <row r="5162">
          <cell r="A5162">
            <v>45769.687835648103</v>
          </cell>
          <cell r="B5162">
            <v>9442</v>
          </cell>
          <cell r="F5162" t="str">
            <v>CC-01635711</v>
          </cell>
          <cell r="J5162" t="str">
            <v>Sales Call</v>
          </cell>
          <cell r="R5162" t="str">
            <v>BRGS035244</v>
          </cell>
          <cell r="AB5162" t="str">
            <v>Sales call carried out for HMR update</v>
          </cell>
        </row>
        <row r="5163">
          <cell r="A5163">
            <v>45769.685358796298</v>
          </cell>
          <cell r="B5163">
            <v>11521</v>
          </cell>
          <cell r="F5163" t="str">
            <v>CC-01635704</v>
          </cell>
          <cell r="J5163" t="str">
            <v>Sales Call</v>
          </cell>
          <cell r="R5163" t="str">
            <v>BRGC373881</v>
          </cell>
          <cell r="AB5163" t="str">
            <v>Sales call carried out for HMR update</v>
          </cell>
        </row>
        <row r="5164">
          <cell r="A5164">
            <v>45769.683460648099</v>
          </cell>
          <cell r="B5164">
            <v>34527</v>
          </cell>
          <cell r="F5164" t="str">
            <v>CC-01635699</v>
          </cell>
          <cell r="J5164" t="str">
            <v>Sales Call</v>
          </cell>
          <cell r="R5164" t="str">
            <v>BRJS040951</v>
          </cell>
          <cell r="AB5164" t="str">
            <v>Sales call carried out for HMR update</v>
          </cell>
        </row>
        <row r="5165">
          <cell r="A5165">
            <v>45769.680671296301</v>
          </cell>
          <cell r="B5165">
            <v>6252</v>
          </cell>
          <cell r="F5165" t="str">
            <v>CC-01635690</v>
          </cell>
          <cell r="J5165" t="str">
            <v>Sales Call</v>
          </cell>
          <cell r="R5165" t="str">
            <v>BUDC372327</v>
          </cell>
          <cell r="AB5165" t="str">
            <v>Sales call carried out for HMR update</v>
          </cell>
        </row>
        <row r="5166">
          <cell r="A5166">
            <v>45769.678993055597</v>
          </cell>
          <cell r="B5166">
            <v>300</v>
          </cell>
          <cell r="F5166" t="str">
            <v>CC-01635688</v>
          </cell>
          <cell r="J5166" t="str">
            <v>Sales Call</v>
          </cell>
          <cell r="R5166" t="str">
            <v>BXDC373827</v>
          </cell>
          <cell r="AB5166" t="str">
            <v>Sales call carried out for HMR update</v>
          </cell>
        </row>
        <row r="5167">
          <cell r="A5167">
            <v>45769.677222222199</v>
          </cell>
          <cell r="B5167">
            <v>8252</v>
          </cell>
          <cell r="F5167" t="str">
            <v>CC-01635678</v>
          </cell>
          <cell r="J5167" t="str">
            <v>Sales Call</v>
          </cell>
          <cell r="R5167" t="str">
            <v>BSDC375892</v>
          </cell>
          <cell r="AB5167" t="str">
            <v>Sales call carried out for HMR update</v>
          </cell>
        </row>
        <row r="5168">
          <cell r="A5168">
            <v>45769.675138888902</v>
          </cell>
          <cell r="B5168">
            <v>13922</v>
          </cell>
          <cell r="F5168" t="str">
            <v>CC-01635675</v>
          </cell>
          <cell r="J5168" t="str">
            <v>Sales Call</v>
          </cell>
          <cell r="R5168" t="str">
            <v>BRAC372352</v>
          </cell>
          <cell r="AB5168" t="str">
            <v>Sales call carried out for HMR update</v>
          </cell>
        </row>
        <row r="5169">
          <cell r="A5169">
            <v>45769.669826388897</v>
          </cell>
          <cell r="B5169">
            <v>10974</v>
          </cell>
          <cell r="F5169" t="str">
            <v>CC-01635655</v>
          </cell>
          <cell r="J5169" t="str">
            <v>Sales Call</v>
          </cell>
          <cell r="R5169" t="str">
            <v>BQFC370928</v>
          </cell>
          <cell r="AB5169" t="str">
            <v>Sales call carried out for HMR update</v>
          </cell>
        </row>
        <row r="5170">
          <cell r="A5170">
            <v>45769.664143518501</v>
          </cell>
          <cell r="B5170">
            <v>11318</v>
          </cell>
          <cell r="F5170" t="str">
            <v>CC-01635634</v>
          </cell>
          <cell r="J5170" t="str">
            <v>Sales Call</v>
          </cell>
          <cell r="R5170" t="str">
            <v>BQFC370869</v>
          </cell>
          <cell r="AB5170" t="str">
            <v>Sales call carried out for HMR update</v>
          </cell>
        </row>
        <row r="5171">
          <cell r="A5171">
            <v>45769.654409722199</v>
          </cell>
          <cell r="B5171">
            <v>3793</v>
          </cell>
          <cell r="F5171" t="str">
            <v>CC-01635614</v>
          </cell>
          <cell r="J5171" t="str">
            <v>Schedule Service</v>
          </cell>
          <cell r="R5171" t="str">
            <v>BWLD231334</v>
          </cell>
          <cell r="AB5171" t="str">
            <v>Attend the site for shedule service so following Job are done Total drain Oil from tankand cooler 105 liters after replace air filter 1nos compressor side Oil filter 2nos and 75lpm oil filter 1nos overall topped oil in tank 112 liters with One dead Crank after shedule service done than start the unit running good condition no air leakeag no oil leakage at</v>
          </cell>
        </row>
        <row r="5172">
          <cell r="A5172">
            <v>45769.6023263889</v>
          </cell>
          <cell r="B5172">
            <v>11121</v>
          </cell>
          <cell r="F5172" t="str">
            <v>CC-01635453</v>
          </cell>
          <cell r="J5172" t="str">
            <v>Sales Call</v>
          </cell>
          <cell r="R5172" t="str">
            <v>109279</v>
          </cell>
          <cell r="AB5172" t="str">
            <v>Sales call carried out for HMR update</v>
          </cell>
        </row>
        <row r="5173">
          <cell r="A5173">
            <v>45769.597442129598</v>
          </cell>
          <cell r="B5173">
            <v>4610</v>
          </cell>
          <cell r="F5173" t="str">
            <v>CC-01635440</v>
          </cell>
          <cell r="J5173" t="str">
            <v>Sales Call</v>
          </cell>
          <cell r="R5173" t="str">
            <v>BXDS036842</v>
          </cell>
          <cell r="AB5173" t="str">
            <v>Sales call carried out for HMR update</v>
          </cell>
        </row>
        <row r="5174">
          <cell r="A5174">
            <v>45769.590983796297</v>
          </cell>
          <cell r="B5174">
            <v>3542</v>
          </cell>
          <cell r="F5174" t="str">
            <v>CC-01635420</v>
          </cell>
          <cell r="J5174" t="str">
            <v>Validation</v>
          </cell>
          <cell r="R5174" t="str">
            <v>BXKD164191</v>
          </cell>
          <cell r="AB5174" t="str">
            <v>Attend the site for change of new temperature guage under FOC basis ,so a validation call has been successfully logged to address the change of the temperature guage and switch, identified by the reference number B002002910001, under a FOC basis. Consequently a call has been initiated and the FOC has been generated. Once the FOC parts received we had proceeded to facilitate the necessary changes. After proper replacement of the new temperature guage we taken the trail for 1 hours found DOT is under normal condition 85 deg.cel.</v>
          </cell>
        </row>
        <row r="5175">
          <cell r="A5175">
            <v>45769.582060185203</v>
          </cell>
          <cell r="B5175">
            <v>168</v>
          </cell>
          <cell r="F5175" t="str">
            <v>CC-01635394</v>
          </cell>
          <cell r="J5175" t="str">
            <v>Sales Call</v>
          </cell>
          <cell r="R5175" t="str">
            <v>BXIS038530</v>
          </cell>
          <cell r="AB5175" t="str">
            <v>Sales call carried out for HMR update</v>
          </cell>
        </row>
        <row r="5176">
          <cell r="A5176">
            <v>45769.576296296298</v>
          </cell>
          <cell r="B5176">
            <v>4379</v>
          </cell>
          <cell r="F5176" t="str">
            <v>CC-01635382</v>
          </cell>
          <cell r="J5176" t="str">
            <v>Sales Call</v>
          </cell>
          <cell r="R5176" t="str">
            <v>BXJC371965</v>
          </cell>
          <cell r="AB5176" t="str">
            <v>Sales call carried out for HMR update</v>
          </cell>
        </row>
        <row r="5177">
          <cell r="A5177">
            <v>45769.532164351898</v>
          </cell>
          <cell r="B5177">
            <v>3063</v>
          </cell>
          <cell r="F5177" t="str">
            <v>CC-01635234</v>
          </cell>
          <cell r="J5177" t="str">
            <v>Sales Call</v>
          </cell>
          <cell r="R5177" t="str">
            <v>BRJL060367</v>
          </cell>
          <cell r="AB5177" t="str">
            <v>Sales call carried out for HMR update</v>
          </cell>
        </row>
        <row r="5178">
          <cell r="A5178">
            <v>45769.527199074102</v>
          </cell>
          <cell r="B5178">
            <v>6364</v>
          </cell>
          <cell r="F5178" t="str">
            <v>CC-01635215</v>
          </cell>
          <cell r="J5178" t="str">
            <v>Sales Call</v>
          </cell>
          <cell r="R5178" t="str">
            <v>EVLL062069</v>
          </cell>
          <cell r="AB5178" t="str">
            <v>Sales call carried out for HMR update</v>
          </cell>
        </row>
        <row r="5179">
          <cell r="A5179">
            <v>45769.517442129603</v>
          </cell>
          <cell r="B5179">
            <v>375</v>
          </cell>
          <cell r="F5179" t="str">
            <v>CC-01635173</v>
          </cell>
          <cell r="J5179" t="str">
            <v>Sales Call</v>
          </cell>
          <cell r="R5179" t="str">
            <v>BXIS038394</v>
          </cell>
          <cell r="AB5179" t="str">
            <v>Sales call carried out for HMR update</v>
          </cell>
        </row>
        <row r="5180">
          <cell r="A5180">
            <v>45769.508460648103</v>
          </cell>
          <cell r="B5180">
            <v>11170</v>
          </cell>
          <cell r="F5180" t="str">
            <v>CC-01635141</v>
          </cell>
          <cell r="J5180" t="str">
            <v>Sales Call</v>
          </cell>
          <cell r="R5180" t="str">
            <v>BQIC371495</v>
          </cell>
          <cell r="AB5180" t="str">
            <v>Sales call carried out for HMR update</v>
          </cell>
        </row>
        <row r="5181">
          <cell r="A5181">
            <v>45769.504745370403</v>
          </cell>
          <cell r="B5181">
            <v>600</v>
          </cell>
          <cell r="F5181" t="str">
            <v>CC-01635123</v>
          </cell>
          <cell r="J5181" t="str">
            <v>Sales Call</v>
          </cell>
          <cell r="R5181" t="str">
            <v>BVES049149</v>
          </cell>
          <cell r="AB5181" t="str">
            <v>Sales call carried out for HMR update</v>
          </cell>
        </row>
        <row r="5182">
          <cell r="A5182">
            <v>45769.500995370399</v>
          </cell>
          <cell r="B5182">
            <v>4872</v>
          </cell>
          <cell r="F5182" t="str">
            <v>CC-01635107</v>
          </cell>
          <cell r="J5182" t="str">
            <v>Sales Call</v>
          </cell>
          <cell r="R5182" t="str">
            <v>BUBF111245</v>
          </cell>
          <cell r="AB5182" t="str">
            <v>Sales call carried out for HMR update</v>
          </cell>
        </row>
        <row r="5183">
          <cell r="A5183">
            <v>45769.493240740703</v>
          </cell>
          <cell r="B5183">
            <v>330</v>
          </cell>
          <cell r="F5183" t="str">
            <v>CC-01635084</v>
          </cell>
          <cell r="J5183" t="str">
            <v>Sales Call</v>
          </cell>
          <cell r="R5183" t="str">
            <v>BXDS036915</v>
          </cell>
          <cell r="AB5183" t="str">
            <v>Sales call carried out for HMR update</v>
          </cell>
        </row>
        <row r="5184">
          <cell r="A5184">
            <v>45769.488368055601</v>
          </cell>
          <cell r="B5184">
            <v>2520</v>
          </cell>
          <cell r="F5184" t="str">
            <v>CC-01635068</v>
          </cell>
          <cell r="J5184" t="str">
            <v>Sales Call</v>
          </cell>
          <cell r="R5184" t="str">
            <v>BWIC371555</v>
          </cell>
          <cell r="AB5184" t="str">
            <v>Sales call carried out for HMR update</v>
          </cell>
        </row>
        <row r="5185">
          <cell r="A5185">
            <v>45769.484085648102</v>
          </cell>
          <cell r="B5185">
            <v>813</v>
          </cell>
          <cell r="F5185" t="str">
            <v>CC-01635060</v>
          </cell>
          <cell r="J5185" t="str">
            <v>Sales Call</v>
          </cell>
          <cell r="R5185" t="str">
            <v>BWGC370765</v>
          </cell>
          <cell r="AB5185" t="str">
            <v>Sales call carried out for HMR update</v>
          </cell>
        </row>
        <row r="5186">
          <cell r="A5186">
            <v>45769.479861111096</v>
          </cell>
          <cell r="B5186">
            <v>1940</v>
          </cell>
          <cell r="F5186" t="str">
            <v>CC-01635043</v>
          </cell>
          <cell r="J5186" t="str">
            <v>Sales Call</v>
          </cell>
          <cell r="R5186" t="str">
            <v>BVHC377855</v>
          </cell>
          <cell r="AB5186" t="str">
            <v>Sales call carried out for HMR update</v>
          </cell>
        </row>
        <row r="5187">
          <cell r="A5187">
            <v>45769.471377314803</v>
          </cell>
          <cell r="B5187">
            <v>1846</v>
          </cell>
          <cell r="F5187" t="str">
            <v>CC-01635003</v>
          </cell>
          <cell r="J5187" t="str">
            <v>Sales Call</v>
          </cell>
          <cell r="R5187" t="str">
            <v>BVDC376483</v>
          </cell>
          <cell r="AB5187" t="str">
            <v>Sales call carried out for HMR update</v>
          </cell>
        </row>
        <row r="5188">
          <cell r="A5188">
            <v>45768.560173611098</v>
          </cell>
          <cell r="B5188">
            <v>3300</v>
          </cell>
          <cell r="F5188" t="str">
            <v>CC-01634122</v>
          </cell>
          <cell r="J5188" t="str">
            <v>Schedule Service</v>
          </cell>
          <cell r="R5188" t="str">
            <v>BUCD121174</v>
          </cell>
          <cell r="AB5188" t="str">
            <v>Upon attending the site for the airend fitment, the installation of the airend was successfully completed. Following this, a scheduled service was conducted, which included several essential maintenance tasks. The air filters for both the compressor and engine were replaced, ensuring optimal performance. Additionally, the oil filter was changed, and the air oil separator was also replaced to maintain system efficiency. Furthermore, 40 liters of ELGI air lube plus oil were added to the system. After completing these tasks, the unit was started and observed to be running smoothly, indicating that all maintenance procedures were effectively executed. This thorough approach not only enhances the reliability of the equipment but also extends its operational lifespan, ensuring that it continues to meet performance expectations.</v>
          </cell>
        </row>
        <row r="5189">
          <cell r="A5189">
            <v>45766.542175925897</v>
          </cell>
          <cell r="B5189">
            <v>3227</v>
          </cell>
          <cell r="F5189" t="str">
            <v>CC-01632802</v>
          </cell>
          <cell r="J5189" t="str">
            <v>Schedule Service</v>
          </cell>
          <cell r="R5189" t="str">
            <v>BXHS037937</v>
          </cell>
          <cell r="AB5189" t="str">
            <v>Today we attend the customer site for sheudle service so we change parts during service:- air filter, oil filter, oil, separator and Pre filter than start machine running ok</v>
          </cell>
        </row>
        <row r="5190">
          <cell r="A5190">
            <v>45766.487812500003</v>
          </cell>
          <cell r="B5190">
            <v>1535</v>
          </cell>
          <cell r="F5190" t="str">
            <v>CC-01632628</v>
          </cell>
          <cell r="J5190" t="str">
            <v>Schedule Service</v>
          </cell>
          <cell r="R5190" t="str">
            <v>BWIC371523</v>
          </cell>
          <cell r="AB5190" t="str">
            <v>Attend the site for scheduled service so change air filter, oil filter and oil. Then start the unit found running ok</v>
          </cell>
        </row>
        <row r="5191">
          <cell r="A5191">
            <v>45766.485833333303</v>
          </cell>
          <cell r="B5191">
            <v>3378</v>
          </cell>
          <cell r="F5191" t="str">
            <v>CC-01632624</v>
          </cell>
          <cell r="J5191" t="str">
            <v>Schedule Service</v>
          </cell>
          <cell r="R5191" t="str">
            <v>BUES034992</v>
          </cell>
          <cell r="AB5191" t="str">
            <v>Attend the site for scheduled service so change oil filter, air oil separator and oil. Then start the unit found running ok.</v>
          </cell>
        </row>
        <row r="5192">
          <cell r="A5192">
            <v>45766.476631944402</v>
          </cell>
          <cell r="B5192">
            <v>1</v>
          </cell>
          <cell r="F5192" t="str">
            <v>CC-01632579</v>
          </cell>
          <cell r="J5192" t="str">
            <v>Commissioning</v>
          </cell>
          <cell r="R5192" t="str">
            <v>BYAD164973</v>
          </cell>
          <cell r="AB5192" t="str">
            <v>Commissioning done on dated 19-04-2025</v>
          </cell>
        </row>
        <row r="5193">
          <cell r="A5193">
            <v>45765.762731481504</v>
          </cell>
          <cell r="B5193">
            <v>14980</v>
          </cell>
          <cell r="F5193" t="str">
            <v>CC-01632192</v>
          </cell>
          <cell r="J5193" t="str">
            <v>Schedule Service</v>
          </cell>
          <cell r="R5193" t="str">
            <v>BVFS039912</v>
          </cell>
          <cell r="AB5193" t="str">
            <v>Attend the site for scheduled service so change air filter, oil filter, motor greasing and all valve kit change.</v>
          </cell>
        </row>
        <row r="5194">
          <cell r="A5194">
            <v>45765.760358796302</v>
          </cell>
          <cell r="B5194">
            <v>8816</v>
          </cell>
          <cell r="F5194" t="str">
            <v>CC-01632189</v>
          </cell>
          <cell r="J5194" t="str">
            <v>Schedule Service</v>
          </cell>
          <cell r="R5194" t="str">
            <v>BWEC370394</v>
          </cell>
          <cell r="AB5194" t="str">
            <v>Attend the site for scheduled service so change air filter, oil filter, motor greasing, all valve kit. Then start the unit found running ok.</v>
          </cell>
        </row>
        <row r="5195">
          <cell r="A5195">
            <v>45765.521099537</v>
          </cell>
          <cell r="B5195">
            <v>5700</v>
          </cell>
          <cell r="F5195" t="str">
            <v>CC-01631659</v>
          </cell>
          <cell r="J5195" t="str">
            <v>Schedule Service</v>
          </cell>
          <cell r="R5195" t="str">
            <v>BVFC377137</v>
          </cell>
          <cell r="AB5195" t="str">
            <v>Attend the site for scheduled service so change air filter, oil filter, air oil separator, motor greasing and oil. Then start the unit found running ok.</v>
          </cell>
        </row>
        <row r="5196">
          <cell r="A5196">
            <v>45765.509583333303</v>
          </cell>
          <cell r="B5196">
            <v>5860</v>
          </cell>
          <cell r="F5196" t="str">
            <v>CC-01631613</v>
          </cell>
          <cell r="J5196" t="str">
            <v>Complaint - Breakdown</v>
          </cell>
          <cell r="R5196" t="str">
            <v>BSCD161704</v>
          </cell>
          <cell r="AB5196" t="str">
            <v>During our recent maintenance session, we dismantled the air end at our workshop for repairs. Upon opening the air end, we discovered that dust had infiltrated the housing, which was the primary cause of the jammed mechanism. To rectify this issue, we replaced the air end bearing kit with a new one and meticulously reassembled all components. Following the repairs, we conducted a thorough test of the air end and confirmed that it was operating smoothly and efficiently. Airend repaired at our workshop, report attached.</v>
          </cell>
        </row>
        <row r="5197">
          <cell r="A5197">
            <v>45765.477662037003</v>
          </cell>
          <cell r="B5197">
            <v>1450</v>
          </cell>
          <cell r="F5197" t="str">
            <v>CC-01631532</v>
          </cell>
          <cell r="J5197" t="str">
            <v>Schedule Service</v>
          </cell>
          <cell r="R5197" t="str">
            <v>BWCD121690</v>
          </cell>
          <cell r="AB5197" t="str">
            <v>Attend the site for 1450 hours schedule service so following Job are done Oil drain from tank and cooler 17 litter overall oil topped in separator tank 19 liters with One dead crank.repalce Air filter 2nos engine and compressor both side,oil filter 2nos separator filter,After shedule service done,strat the unit Runining good condition at present</v>
          </cell>
        </row>
        <row r="5198">
          <cell r="A5198">
            <v>45765.469456018502</v>
          </cell>
          <cell r="B5198">
            <v>1250</v>
          </cell>
          <cell r="F5198" t="str">
            <v>CC-01631511</v>
          </cell>
          <cell r="J5198" t="str">
            <v>Schedule Service</v>
          </cell>
          <cell r="R5198" t="str">
            <v>BXAD164301</v>
          </cell>
          <cell r="AB5198" t="str">
            <v>At 1250 hours, proceed to the site for the second scheduled service. Begin by draining oil from both the tank and the cooler, ensuring a total of 37 liters is removed. Following this, replace the air filters for both the compressor and the engine on each side. Additionally, change the oil filter and refill with 40 liters of ELGI air lube plus oil. Once all maintenance tasks are completed, start the unit and confirm that it is running smoothly.</v>
          </cell>
        </row>
        <row r="5199">
          <cell r="A5199">
            <v>45765.449780092596</v>
          </cell>
          <cell r="B5199">
            <v>6306</v>
          </cell>
          <cell r="F5199" t="str">
            <v>CC-01631479</v>
          </cell>
          <cell r="J5199" t="str">
            <v>Schedule Service</v>
          </cell>
          <cell r="R5199" t="str">
            <v>BSKD200409</v>
          </cell>
          <cell r="AB5199" t="str">
            <v>Upon attending the site, the scheduled service was conducted efficiently. The process began with the draining of oil from the tank and cooler, totaling 38 liters. Following this, the air filter on the compressor side was replaced to ensure optimal performance. Next, the oil filter was changed, and ELGI air lube was replenished with an additional 40 liters of oil. To enhance the system's functionality, the pressure regulator kit was also replaced. After completing these tasks, the unit was started and observed to be running smoothly, indicating that the service was successful and the equipment is now in good working condition.</v>
          </cell>
        </row>
        <row r="5200">
          <cell r="A5200">
            <v>45764.670104166697</v>
          </cell>
          <cell r="B5200">
            <v>37877</v>
          </cell>
          <cell r="F5200" t="str">
            <v>CC-01631002</v>
          </cell>
          <cell r="J5200" t="str">
            <v>General Service</v>
          </cell>
          <cell r="R5200" t="str">
            <v>BQHS040705</v>
          </cell>
          <cell r="AB5200" t="str">
            <v>We visited site check unit and found unit running well but service due.</v>
          </cell>
        </row>
        <row r="5201">
          <cell r="A5201">
            <v>45764.455023148097</v>
          </cell>
          <cell r="B5201">
            <v>0</v>
          </cell>
          <cell r="F5201" t="str">
            <v>CC-01630379</v>
          </cell>
          <cell r="J5201" t="str">
            <v>Complaint - Breakdown</v>
          </cell>
          <cell r="R5201" t="str">
            <v>DYLV400637</v>
          </cell>
          <cell r="AB5201" t="str">
            <v>Attend the site for complaints of unit not starting so check and again pressure switch burnt in running condition. Earlier on dated 09-04-2024 we change pressure switch part no B185108 under FOC basis but under 3 days again pressure switch got burnt. So we inspect the root cause of repeated failure and find that B185108 is not taking load and getting burnt. So we decided to change with another pressure switch part no. B001801540003 by changing some fittings. After fitted the new pressure switch under the FOC basis we ran the unit for almost 3 - 4 hours and found it running ok.</v>
          </cell>
        </row>
        <row r="5202">
          <cell r="A5202">
            <v>45763.770891203698</v>
          </cell>
          <cell r="B5202">
            <v>3511</v>
          </cell>
          <cell r="F5202" t="str">
            <v>CC-01630030</v>
          </cell>
          <cell r="J5202" t="str">
            <v>Schedule Service</v>
          </cell>
          <cell r="R5202" t="str">
            <v>BXKD164191</v>
          </cell>
          <cell r="AB5202" t="str">
            <v>Attend the site for schedule service so total drain oil from tank and oil cooler 37 litres with two dead cranks, after then replace air filter engine and compressor both side, replace oil filter 2nos, plugged in the drain plugs and fill oil in tank upto full guage level, dead crank the unit two times and maintain the oil level upto half guage level. Total topped up oil in tank 44 litres. After schedule service done check the basic setting found idle rpm 1300 at 17 bar, flushing rpm 2150 at 12 bar and on drilling rpm 1500 at 15.8 bar. All parameters found in normal condition.</v>
          </cell>
        </row>
        <row r="5203">
          <cell r="A5203">
            <v>45763.763460648202</v>
          </cell>
          <cell r="B5203">
            <v>4910</v>
          </cell>
          <cell r="F5203" t="str">
            <v>CC-01630023</v>
          </cell>
          <cell r="J5203" t="str">
            <v>Complaint - Breakdown</v>
          </cell>
          <cell r="R5203" t="str">
            <v>BSLD200427</v>
          </cell>
          <cell r="AB5203" t="str">
            <v>During our recent workshop session, we received an airend for repair. Upon disassembly, we discovered that the airend was in a jammed condition, primarily due to an obstruction caused by the air filter indicator. Additionally, we noted scoring marks on the male rotor, which contributed to the malfunction. To address these issues, we replaced the airend bearing with a new one. Following this, we meticulously reassembled all components of the airend. After completing the assembly, we conducted a thorough test and are pleased to report that the airend is now functioning properly. Airend FSR attached.</v>
          </cell>
        </row>
        <row r="5204">
          <cell r="A5204">
            <v>45763.762662036999</v>
          </cell>
          <cell r="B5204">
            <v>4910</v>
          </cell>
          <cell r="F5204" t="str">
            <v>CC-01630022</v>
          </cell>
          <cell r="J5204" t="str">
            <v>Complaint - Breakdown</v>
          </cell>
          <cell r="R5204" t="str">
            <v>BSLD200427</v>
          </cell>
          <cell r="AB5204" t="str">
            <v>The site visit for the airend fitment was successfully conducted, during which all hoses and pipe connections were meticulously fitted to the airend. Following the completion of these critical installations, the next step involved changing the ELGI air lube, with a total of 40 liters being replaced. Additionally, both the oil filter and air filter for the compressor and engine were changed to ensure optimal performance. Upon completing these maintenance tasks, the unit was started, and it was observed that it was running smoothly and efficiently. This successful operation underscores the importance of regular maintenance and proper fitment in ensuring the reliability of the equipment.</v>
          </cell>
        </row>
        <row r="5205">
          <cell r="A5205">
            <v>45763.759155092601</v>
          </cell>
          <cell r="B5205">
            <v>3295</v>
          </cell>
          <cell r="F5205" t="str">
            <v>CC-01630016</v>
          </cell>
          <cell r="J5205" t="str">
            <v>Complaint - Running With Problem</v>
          </cell>
          <cell r="R5205" t="str">
            <v>BUCD121174</v>
          </cell>
          <cell r="AB5205" t="str">
            <v>We recently received the airend for repair purposes. Upon disassembling the airend, we discovered that the bearing clearance had increased significantly, which ultimately led to the airend becoming jammed. To address this issue, we replaced the old bearings with new ones and proceeded to reassemble the airend. After completing the assembly, we started the unit and confirmed that it was running smoothly and effectively.</v>
          </cell>
        </row>
        <row r="5206">
          <cell r="A5206">
            <v>45763.692824074104</v>
          </cell>
          <cell r="B5206">
            <v>17451</v>
          </cell>
          <cell r="F5206" t="str">
            <v>CC-01629863</v>
          </cell>
          <cell r="J5206" t="str">
            <v>Schedule Service</v>
          </cell>
          <cell r="R5206" t="str">
            <v>BUFS046839</v>
          </cell>
          <cell r="AB5206" t="str">
            <v>Today we attend the customer site for sheudle service so we change parts during service:- air filter, oil filter oil, separator and Valve kit than start machine running ok</v>
          </cell>
        </row>
        <row r="5207">
          <cell r="A5207">
            <v>45763.4897569444</v>
          </cell>
          <cell r="B5207">
            <v>0</v>
          </cell>
          <cell r="F5207" t="str">
            <v>CC-01629334</v>
          </cell>
          <cell r="J5207" t="str">
            <v>Commissioning</v>
          </cell>
          <cell r="R5207" t="str">
            <v>CXIE678971</v>
          </cell>
          <cell r="AB5207" t="str">
            <v>Commissioning done on dated 16-04-2025</v>
          </cell>
        </row>
        <row r="5208">
          <cell r="A5208">
            <v>45763.472905092603</v>
          </cell>
          <cell r="B5208">
            <v>564</v>
          </cell>
          <cell r="F5208" t="str">
            <v>CC-01629281</v>
          </cell>
          <cell r="J5208" t="str">
            <v>Schedule Service</v>
          </cell>
          <cell r="R5208" t="str">
            <v>BXFD232225</v>
          </cell>
          <cell r="AB5208" t="str">
            <v>Attend the site for schedule service so total drain oil from tank and oil cooler 110 litres, after then replace air filter compressor side, replace main oil filter and replace bearing oil filter. Plugged in the drain plugs and fill oil in tank upto full guage level, dead crank the unit two times and maintain the oil level upto half guage level. Total topped up oil 112 litres. After schedule service done run the unit on load condition found unit is running in normal parameters.</v>
          </cell>
        </row>
        <row r="5209">
          <cell r="A5209">
            <v>45763.470775463</v>
          </cell>
          <cell r="B5209">
            <v>501</v>
          </cell>
          <cell r="F5209" t="str">
            <v>CC-01629275</v>
          </cell>
          <cell r="J5209" t="str">
            <v>Complaint - Running With Problem</v>
          </cell>
          <cell r="R5209" t="str">
            <v>BXBD164346</v>
          </cell>
          <cell r="AB5209" t="str">
            <v>Attended the site as per customer complaint for high drilling rpm so check the drilling rpm after casing with 5 inch hammer drilling rpm found 1620 at 15.5 bar air pressure so open the engine actuator assembly, clean internally and fitted the same kit and fitted the actuator in same place. After the work again check the drilling rpm found 1600 at 15.8 bar air pressure also sometimes drilling rpm was taking 1550 at same bore. So all parameters found in under limit, any adjustments or setting is not required in this unit. Attend present unit is running in normal condition.</v>
          </cell>
        </row>
        <row r="5210">
          <cell r="A5210">
            <v>45762.675960648201</v>
          </cell>
          <cell r="B5210">
            <v>0</v>
          </cell>
          <cell r="F5210" t="str">
            <v>CC-01628666</v>
          </cell>
          <cell r="J5210" t="str">
            <v>General Service</v>
          </cell>
          <cell r="R5210"/>
          <cell r="AB5210" t="str">
            <v>Parts quotation shared with customer waiting for approval 16-04-2025 ....................... 19-04-2025  ........................ 26-05-2025 .................. 03-05-2025   ....................................... 09-05-2025  ................ 16-05-2025  ........................... 24-05-2025</v>
          </cell>
        </row>
        <row r="5211">
          <cell r="A5211">
            <v>45762.457152777803</v>
          </cell>
          <cell r="B5211">
            <v>580</v>
          </cell>
          <cell r="F5211" t="str">
            <v>CC-01628042</v>
          </cell>
          <cell r="J5211" t="str">
            <v>Schedule Service</v>
          </cell>
          <cell r="R5211" t="str">
            <v>BXFD164584</v>
          </cell>
          <cell r="AB5211" t="str">
            <v>At 500 hours, proceed to the site for the second scheduled service. Begin by draining oil from both the tank and the cooler, ensuring a total of 37 liters is removed. Following this, replace the air filters for both the compressor and the engine on each side. Additionally, change the oil filter and refill with 40 liters of ELGI air lube plus oil. Once all maintenance tasks are completed, start the unit and confirm that it is running smoothly. SERVICE DONE</v>
          </cell>
        </row>
        <row r="5212">
          <cell r="A5212">
            <v>45762.2796296296</v>
          </cell>
          <cell r="B5212">
            <v>21246</v>
          </cell>
          <cell r="F5212" t="str">
            <v>CC-01627705</v>
          </cell>
          <cell r="J5212" t="str">
            <v>Schedule Service - AMC</v>
          </cell>
          <cell r="R5212" t="str">
            <v>BSCS037494</v>
          </cell>
          <cell r="AB5212" t="str">
            <v>AMC visit carried out</v>
          </cell>
        </row>
        <row r="5213">
          <cell r="A5213">
            <v>45762.271793981497</v>
          </cell>
          <cell r="B5213">
            <v>0</v>
          </cell>
          <cell r="F5213" t="str">
            <v>CC-01627646</v>
          </cell>
          <cell r="J5213" t="str">
            <v>Schedule Service - AMC</v>
          </cell>
          <cell r="R5213" t="str">
            <v>CMKE560286</v>
          </cell>
          <cell r="AB5213" t="str">
            <v>AMC visit carried out</v>
          </cell>
        </row>
        <row r="5214">
          <cell r="A5214">
            <v>45761.4906134259</v>
          </cell>
          <cell r="B5214">
            <v>1050</v>
          </cell>
          <cell r="F5214" t="str">
            <v>CC-01627107</v>
          </cell>
          <cell r="J5214" t="str">
            <v>Complaint - Breakdown</v>
          </cell>
          <cell r="R5214" t="str">
            <v>BUGS047249</v>
          </cell>
          <cell r="AB5214" t="str">
            <v>Unit supplied 2021 and commissioning date-01-03-2025 now motor burnt , and as per warranty terms unit is out of warranty, hence request customer repaired motor or arranged new motor...Warranty of motor is rejected and parts quotation shared with customer but approval not yet received. after approval we will log new call. Problem not resolved due to customer did not approve our estimate and want to change under FOC basis. Please see attached email copies. Waiting for approval 26-06-2025  ............................. 28-06-2025. This is to formally clarify the current status of the ELGI air compressor unit, which was kept idle by the customer for over three years. As per ELGI’s warranty terms and conditions, the warranty becomes void if the equipment remains unused or un-commissioned for such an extended duration. Hence, the motor failure in this case is not covered under warranty. Prior communication was sent to the customer via email regarding the motor issue and a quotation for its replacement was also provided. However, the customer has denied receiving any such communication or quotation. To clarify, we have a copy of the email delivery receipt, which confirms that the email was read by the customer on 09-06-2025. Despite our follow-up, the customer did not approve the quotation and has now fitted an alternate motor to bring the compressor into running condition. The faulty motor has been removed, and we have been informed that the customer’s operation has not been impacted by this breakdown.</v>
          </cell>
        </row>
        <row r="5215">
          <cell r="A5215">
            <v>45761.293831018498</v>
          </cell>
          <cell r="B5215">
            <v>34085</v>
          </cell>
          <cell r="F5215" t="str">
            <v>CC-01626848</v>
          </cell>
          <cell r="J5215" t="str">
            <v>Schedule Service - AMC</v>
          </cell>
          <cell r="R5215" t="str">
            <v>GOIS031795</v>
          </cell>
          <cell r="AB5215" t="str">
            <v>AMC visit carried out</v>
          </cell>
        </row>
        <row r="5216">
          <cell r="A5216">
            <v>45761.293009259301</v>
          </cell>
          <cell r="B5216">
            <v>30690</v>
          </cell>
          <cell r="F5216" t="str">
            <v>CC-01626843</v>
          </cell>
          <cell r="J5216" t="str">
            <v>Schedule Service - AMC</v>
          </cell>
          <cell r="R5216" t="str">
            <v>BMFS031346</v>
          </cell>
          <cell r="AB5216" t="str">
            <v>AMC visit carried out</v>
          </cell>
        </row>
        <row r="5217">
          <cell r="A5217">
            <v>45761.2871296296</v>
          </cell>
          <cell r="B5217">
            <v>44482</v>
          </cell>
          <cell r="F5217" t="str">
            <v>CC-01626796</v>
          </cell>
          <cell r="J5217" t="str">
            <v>Schedule Service - AMC</v>
          </cell>
          <cell r="R5217" t="str">
            <v>BLFS031469</v>
          </cell>
          <cell r="AB5217" t="str">
            <v>AMC visit carried out</v>
          </cell>
        </row>
        <row r="5218">
          <cell r="A5218">
            <v>45759.783530092602</v>
          </cell>
          <cell r="B5218">
            <v>0</v>
          </cell>
          <cell r="F5218" t="str">
            <v>CC-01626429</v>
          </cell>
          <cell r="J5218" t="str">
            <v>Complaint - Running With Problem</v>
          </cell>
          <cell r="R5218"/>
          <cell r="AB5218" t="str">
            <v>Waiting for approver service charges......17-04-2025 ....................... 19-04-2025..... Will close the call shortly. till customer not confirm...24-04-2025  ........................ 26-05-2025 .................. 03-05-2025   ....................................... 09-05-2025  ................ 16-05-2025</v>
          </cell>
        </row>
        <row r="5219">
          <cell r="A5219">
            <v>45759.751018518502</v>
          </cell>
          <cell r="B5219">
            <v>501</v>
          </cell>
          <cell r="F5219" t="str">
            <v>CC-01626422</v>
          </cell>
          <cell r="J5219" t="str">
            <v>Complaint - Breakdown</v>
          </cell>
          <cell r="R5219" t="str">
            <v>BXBD164346</v>
          </cell>
          <cell r="AB5219" t="str">
            <v>Upon attending the site to address the customer complaint, it was determined that the LLOP sensor was indeed faulty. The engineer from Ashok Leyland promptly replaced the defective sensor with a new LLOP unit. Following the installation, the unit was tested and found to be operating correctly, ensuring that the customer's concerns were resolved efficiently.</v>
          </cell>
        </row>
        <row r="5220">
          <cell r="A5220">
            <v>45759.596006944397</v>
          </cell>
          <cell r="B5220">
            <v>2</v>
          </cell>
          <cell r="F5220" t="str">
            <v>CC-01626094</v>
          </cell>
          <cell r="J5220" t="str">
            <v>Complaint - Running With Problem</v>
          </cell>
          <cell r="R5220" t="str">
            <v>BYLD232523</v>
          </cell>
          <cell r="AB5220" t="str">
            <v>During the commissioning day while the time of checking compressor side air filter we found sitting rubber in open condition of inner air filter so as per discussion we replaced the new air filter kit under FOC basis. After air filter replacement we done the commissioning job.</v>
          </cell>
        </row>
        <row r="5221">
          <cell r="A5221">
            <v>45759.563437500001</v>
          </cell>
          <cell r="B5221">
            <v>1800</v>
          </cell>
          <cell r="F5221" t="str">
            <v>CC-01626038</v>
          </cell>
          <cell r="J5221" t="str">
            <v>Sales Call</v>
          </cell>
          <cell r="R5221" t="str">
            <v>BWID231682</v>
          </cell>
          <cell r="AB5221" t="str">
            <v>Sales call carried out for HMR update</v>
          </cell>
        </row>
        <row r="5222">
          <cell r="A5222">
            <v>45759.5527546296</v>
          </cell>
          <cell r="B5222">
            <v>230</v>
          </cell>
          <cell r="F5222" t="str">
            <v>CC-01626027</v>
          </cell>
          <cell r="J5222" t="str">
            <v>Sales Call</v>
          </cell>
          <cell r="R5222" t="str">
            <v>BXHD164673</v>
          </cell>
          <cell r="AB5222" t="str">
            <v>Sales call carried out for HMR update</v>
          </cell>
        </row>
        <row r="5223">
          <cell r="A5223">
            <v>45759.549780092602</v>
          </cell>
          <cell r="B5223">
            <v>1350</v>
          </cell>
          <cell r="F5223" t="str">
            <v>CC-01626020</v>
          </cell>
          <cell r="J5223" t="str">
            <v>Sales Call</v>
          </cell>
          <cell r="R5223" t="str">
            <v>BXAD231963</v>
          </cell>
          <cell r="AB5223" t="str">
            <v>Sales call carried out for HMR update</v>
          </cell>
        </row>
        <row r="5224">
          <cell r="A5224">
            <v>45759.545844907399</v>
          </cell>
          <cell r="B5224">
            <v>120</v>
          </cell>
          <cell r="F5224" t="str">
            <v>CC-01626016</v>
          </cell>
          <cell r="J5224" t="str">
            <v>Sales Call</v>
          </cell>
          <cell r="R5224" t="str">
            <v>BXCD164396</v>
          </cell>
          <cell r="AB5224" t="str">
            <v>Sales call carried out for HMR update</v>
          </cell>
        </row>
        <row r="5225">
          <cell r="A5225">
            <v>45759.543240740699</v>
          </cell>
          <cell r="B5225">
            <v>115</v>
          </cell>
          <cell r="F5225" t="str">
            <v>CC-01626004</v>
          </cell>
          <cell r="J5225" t="str">
            <v>Sales Call</v>
          </cell>
          <cell r="R5225" t="str">
            <v>BYKD164879</v>
          </cell>
          <cell r="AB5225" t="str">
            <v>Sales call carried out for HMR update</v>
          </cell>
        </row>
        <row r="5226">
          <cell r="A5226">
            <v>45759.540520833303</v>
          </cell>
          <cell r="B5226">
            <v>45</v>
          </cell>
          <cell r="F5226" t="str">
            <v>CC-01625999</v>
          </cell>
          <cell r="J5226" t="str">
            <v>Sales Call</v>
          </cell>
          <cell r="R5226" t="str">
            <v>BYLD164901</v>
          </cell>
          <cell r="AB5226" t="str">
            <v>Sales call carried out for HMR update</v>
          </cell>
        </row>
        <row r="5227">
          <cell r="A5227">
            <v>45759.537951388898</v>
          </cell>
          <cell r="B5227">
            <v>400</v>
          </cell>
          <cell r="F5227" t="str">
            <v>CC-01625989</v>
          </cell>
          <cell r="J5227" t="str">
            <v>Sales Call</v>
          </cell>
          <cell r="R5227" t="str">
            <v>BXHD232312</v>
          </cell>
          <cell r="AB5227" t="str">
            <v>Sales call carried out for HMR update</v>
          </cell>
        </row>
        <row r="5228">
          <cell r="A5228">
            <v>45759.535405092603</v>
          </cell>
          <cell r="B5228">
            <v>1575</v>
          </cell>
          <cell r="F5228" t="str">
            <v>CC-01625983</v>
          </cell>
          <cell r="J5228" t="str">
            <v>Sales Call</v>
          </cell>
          <cell r="R5228" t="str">
            <v>BXFD164587</v>
          </cell>
          <cell r="AB5228" t="str">
            <v>Sales call carried out for HMR update</v>
          </cell>
        </row>
        <row r="5229">
          <cell r="A5229">
            <v>45759.532696759299</v>
          </cell>
          <cell r="B5229">
            <v>50</v>
          </cell>
          <cell r="F5229" t="str">
            <v>CC-01625977</v>
          </cell>
          <cell r="J5229" t="str">
            <v>Sales Call</v>
          </cell>
          <cell r="R5229" t="str">
            <v>BXBD164358</v>
          </cell>
          <cell r="AB5229" t="str">
            <v>Sales call carried out for HMR update</v>
          </cell>
        </row>
        <row r="5230">
          <cell r="A5230">
            <v>45758.679861111101</v>
          </cell>
          <cell r="B5230">
            <v>981</v>
          </cell>
          <cell r="F5230" t="str">
            <v>CC-01625237</v>
          </cell>
          <cell r="J5230" t="str">
            <v>Complaint - Breakdown</v>
          </cell>
          <cell r="R5230" t="str">
            <v>BXBD164388</v>
          </cell>
          <cell r="AB5230" t="str">
            <v>Upon opening the unit, we discovered that the shaft seal was in a damaged condition. This damage led to the presence of rust particles, which were identified as the primary cause for the seizing and jamming of the input shaft bearing. In response to this issue, we replaced the Airend bearing kit and the Input shaft at no additional cost. Following the replacement, we proceeded to assemble the airend. Subsequent testing confirmed that the airend was functioning properly. Customer Contact Person - T. Kumar (Raja) Contact No. 7363927732</v>
          </cell>
        </row>
        <row r="5231">
          <cell r="A5231">
            <v>45758.613113425898</v>
          </cell>
          <cell r="B5231">
            <v>48131</v>
          </cell>
          <cell r="F5231" t="str">
            <v>CC-01624979</v>
          </cell>
          <cell r="J5231" t="str">
            <v>Schedule Service</v>
          </cell>
          <cell r="R5231" t="str">
            <v>BKAS040272</v>
          </cell>
          <cell r="AB5231" t="str">
            <v>We visited site and change Air filter, Oil filter, Separator, oil and valve kit and we also clean oil cooler after than start and check unit running well.</v>
          </cell>
        </row>
        <row r="5232">
          <cell r="A5232">
            <v>45758.560034722199</v>
          </cell>
          <cell r="B5232">
            <v>490</v>
          </cell>
          <cell r="F5232" t="str">
            <v>CC-01624877</v>
          </cell>
          <cell r="J5232" t="str">
            <v>Schedule Service</v>
          </cell>
          <cell r="R5232" t="str">
            <v>BXHD232312</v>
          </cell>
          <cell r="AB5232" t="str">
            <v>Sales call carried out for HMR update</v>
          </cell>
        </row>
        <row r="5233">
          <cell r="A5233">
            <v>45758.306747685201</v>
          </cell>
          <cell r="B5233">
            <v>11143</v>
          </cell>
          <cell r="F5233" t="str">
            <v>CC-01624483</v>
          </cell>
          <cell r="J5233" t="str">
            <v>Schedule Service - AMC</v>
          </cell>
          <cell r="R5233" t="str">
            <v>BVKC374485</v>
          </cell>
          <cell r="AB5233" t="str">
            <v>AMC visit carried out</v>
          </cell>
        </row>
        <row r="5234">
          <cell r="A5234">
            <v>45757.691666666702</v>
          </cell>
          <cell r="B5234">
            <v>0</v>
          </cell>
          <cell r="F5234" t="str">
            <v>CC-01624017</v>
          </cell>
          <cell r="J5234" t="str">
            <v>Preservative Measures</v>
          </cell>
          <cell r="R5234" t="str">
            <v>SN24TN01018</v>
          </cell>
          <cell r="AB5234" t="str">
            <v>Attend the site for commissioning so check and found unit is more then 6 months old and kept in ideal condition so preservative measures done by open the compressor pack and keep the compressor on levelled floor surface, do the vertical inspection and clean dust and found ok.</v>
          </cell>
        </row>
        <row r="5235">
          <cell r="A5235">
            <v>45757.535057870402</v>
          </cell>
          <cell r="B5235">
            <v>0</v>
          </cell>
          <cell r="F5235" t="str">
            <v>CC-01623559</v>
          </cell>
          <cell r="J5235" t="str">
            <v>Commissioning</v>
          </cell>
          <cell r="R5235" t="str">
            <v>DYJL141229</v>
          </cell>
          <cell r="AB5235" t="str">
            <v>Commissioning done on dated 10-04-2025</v>
          </cell>
        </row>
        <row r="5236">
          <cell r="A5236">
            <v>45757.481828703698</v>
          </cell>
          <cell r="B5236">
            <v>0</v>
          </cell>
          <cell r="F5236" t="str">
            <v>CC-01623371</v>
          </cell>
          <cell r="J5236" t="str">
            <v>Commissioning</v>
          </cell>
          <cell r="R5236" t="str">
            <v>SN24TN01018</v>
          </cell>
          <cell r="AB5236" t="str">
            <v>Commissioning done on dated 10-04-2025</v>
          </cell>
        </row>
        <row r="5237">
          <cell r="A5237">
            <v>45757.478715277801</v>
          </cell>
          <cell r="B5237">
            <v>1</v>
          </cell>
          <cell r="F5237" t="str">
            <v>CC-01623357</v>
          </cell>
          <cell r="J5237" t="str">
            <v>Commissioning</v>
          </cell>
          <cell r="R5237" t="str">
            <v>BYJC375621</v>
          </cell>
          <cell r="AB5237" t="str">
            <v>Commissioning done on dated 10-04-2025....Comm date-10-04-2025</v>
          </cell>
        </row>
        <row r="5238">
          <cell r="A5238">
            <v>45756.716261574104</v>
          </cell>
          <cell r="B5238">
            <v>3100</v>
          </cell>
          <cell r="F5238" t="str">
            <v>CC-01622777</v>
          </cell>
          <cell r="J5238" t="str">
            <v>Schedule Service</v>
          </cell>
          <cell r="R5238" t="str">
            <v>BWHD164015</v>
          </cell>
          <cell r="AB5238" t="str">
            <v>Attend the site for schedule service so following jobs are done total drain oil from tank and oil cooler 37 litres after then replace oil filter, valve kit are replaced actuator kit engine side, butterfly actuator assembly was replaced in last problem visit, so butterfly valve actuator clean and refitted the same, after then replace pressure regulator kit BDV kit, ARV kit, OSV kit and DCV kit. After then total fill oil in tank 40 litres. After all work done start and run the unit found unit run satisfactorily.</v>
          </cell>
        </row>
        <row r="5239">
          <cell r="A5239">
            <v>45756.697650463</v>
          </cell>
          <cell r="B5239">
            <v>280</v>
          </cell>
          <cell r="F5239" t="str">
            <v>CC-01622719</v>
          </cell>
          <cell r="J5239" t="str">
            <v>Sales Call</v>
          </cell>
          <cell r="R5239" t="str">
            <v>BXHD164701</v>
          </cell>
          <cell r="AB5239" t="str">
            <v>Sales call carried out for HMR update</v>
          </cell>
        </row>
        <row r="5240">
          <cell r="A5240">
            <v>45756.6938310185</v>
          </cell>
          <cell r="B5240">
            <v>590</v>
          </cell>
          <cell r="F5240" t="str">
            <v>CC-01622705</v>
          </cell>
          <cell r="J5240" t="str">
            <v>Sales Call</v>
          </cell>
          <cell r="R5240" t="str">
            <v>BXGD164662</v>
          </cell>
          <cell r="AB5240" t="str">
            <v>Sales call carried out for HMR update</v>
          </cell>
        </row>
        <row r="5241">
          <cell r="A5241">
            <v>45756.690879629597</v>
          </cell>
          <cell r="B5241">
            <v>375</v>
          </cell>
          <cell r="F5241" t="str">
            <v>CC-01622693</v>
          </cell>
          <cell r="J5241" t="str">
            <v>Sales Call</v>
          </cell>
          <cell r="R5241" t="str">
            <v>BXFD232225</v>
          </cell>
          <cell r="AB5241" t="str">
            <v>Sales call carried out for HMR update</v>
          </cell>
        </row>
        <row r="5242">
          <cell r="A5242">
            <v>45756.661018518498</v>
          </cell>
          <cell r="B5242">
            <v>565</v>
          </cell>
          <cell r="F5242" t="str">
            <v>CC-01622578</v>
          </cell>
          <cell r="J5242" t="str">
            <v>Sales Call</v>
          </cell>
          <cell r="R5242" t="str">
            <v>BXID164764</v>
          </cell>
          <cell r="AB5242" t="str">
            <v>Sales call carried out for HMR update</v>
          </cell>
        </row>
        <row r="5243">
          <cell r="A5243">
            <v>45756.654780092598</v>
          </cell>
          <cell r="B5243">
            <v>780</v>
          </cell>
          <cell r="F5243" t="str">
            <v>CC-01622559</v>
          </cell>
          <cell r="J5243" t="str">
            <v>Sales Call</v>
          </cell>
          <cell r="R5243" t="str">
            <v>BXFD164605</v>
          </cell>
          <cell r="AB5243" t="str">
            <v>Sales call carried out for HMR update</v>
          </cell>
        </row>
        <row r="5244">
          <cell r="A5244">
            <v>45756.646261574097</v>
          </cell>
          <cell r="B5244">
            <v>310</v>
          </cell>
          <cell r="F5244" t="str">
            <v>CC-01622530</v>
          </cell>
          <cell r="J5244" t="str">
            <v>Sales Call</v>
          </cell>
          <cell r="R5244" t="str">
            <v>BXID164737</v>
          </cell>
          <cell r="AB5244" t="str">
            <v>Sales call carried out for HMR update</v>
          </cell>
        </row>
        <row r="5245">
          <cell r="A5245">
            <v>45756.622627314799</v>
          </cell>
          <cell r="B5245">
            <v>150</v>
          </cell>
          <cell r="F5245" t="str">
            <v>CC-01622464</v>
          </cell>
          <cell r="J5245" t="str">
            <v>Sales Call</v>
          </cell>
          <cell r="R5245" t="str">
            <v>BXID164748</v>
          </cell>
          <cell r="AB5245" t="str">
            <v>Sales call carried out for HMR update</v>
          </cell>
        </row>
        <row r="5246">
          <cell r="A5246">
            <v>45756.616840277798</v>
          </cell>
          <cell r="B5246">
            <v>200</v>
          </cell>
          <cell r="F5246" t="str">
            <v>CC-01622452</v>
          </cell>
          <cell r="J5246" t="str">
            <v>Sales Call</v>
          </cell>
          <cell r="R5246" t="str">
            <v>BXID122117</v>
          </cell>
          <cell r="AB5246" t="str">
            <v>Sales call carried out for HMR update</v>
          </cell>
        </row>
        <row r="5247">
          <cell r="A5247">
            <v>45756.612638888902</v>
          </cell>
          <cell r="B5247">
            <v>610</v>
          </cell>
          <cell r="F5247" t="str">
            <v>CC-01622439</v>
          </cell>
          <cell r="J5247" t="str">
            <v>Sales Call</v>
          </cell>
          <cell r="R5247" t="str">
            <v>BXGD232278</v>
          </cell>
          <cell r="AB5247" t="str">
            <v>Sales call carried out for HMR update</v>
          </cell>
        </row>
        <row r="5248">
          <cell r="A5248">
            <v>45756.606192129599</v>
          </cell>
          <cell r="B5248">
            <v>560</v>
          </cell>
          <cell r="F5248" t="str">
            <v>CC-01622423</v>
          </cell>
          <cell r="J5248" t="str">
            <v>Sales Call</v>
          </cell>
          <cell r="R5248" t="str">
            <v>BXGD164632</v>
          </cell>
          <cell r="AB5248" t="str">
            <v>Sales call carried out for HMR update</v>
          </cell>
        </row>
        <row r="5249">
          <cell r="A5249">
            <v>45756.605567129598</v>
          </cell>
          <cell r="B5249">
            <v>0</v>
          </cell>
          <cell r="F5249" t="str">
            <v>CC-01622420</v>
          </cell>
          <cell r="J5249" t="str">
            <v>Complaint - Breakdown</v>
          </cell>
          <cell r="R5249" t="str">
            <v>DYLV400637</v>
          </cell>
          <cell r="AB5249" t="str">
            <v>Engineer on the way to attend site 09-04-2025, engineer attended the site found, an inspection of the unit revealed that the pressure switch had sustained thermal damage, indicating a component failure due to overheating or electrical overload. Subsequently, a thorough examination of the unit's current line was performed. This inspection confirmed that the main power supply to the unit is functioning within acceptable parameters. Furthermore, all accessible wiring connections were inspected and found to be securely fastened and in good condition, with no evidence of loose terminations or insulation damage. Attend the site for complaining of the unit not working so, I checked and found the pressure switch got burnt. We check line voltage is ok. Due to the pressure switch the burnt unit is not working. Change faulty pressure switch with new one under FOC basis. Then start the unit found running ok.</v>
          </cell>
        </row>
        <row r="5250">
          <cell r="A5250">
            <v>45756.603379629603</v>
          </cell>
          <cell r="B5250">
            <v>350</v>
          </cell>
          <cell r="F5250" t="str">
            <v>CC-01622414</v>
          </cell>
          <cell r="J5250" t="str">
            <v>Sales Call</v>
          </cell>
          <cell r="R5250" t="str">
            <v>BXFD232221</v>
          </cell>
          <cell r="AB5250" t="str">
            <v>Sales call carried out for HMR update</v>
          </cell>
        </row>
        <row r="5251">
          <cell r="A5251">
            <v>45756.599305555603</v>
          </cell>
          <cell r="B5251">
            <v>350</v>
          </cell>
          <cell r="F5251" t="str">
            <v>CC-01622395</v>
          </cell>
          <cell r="J5251" t="str">
            <v>Sales Call</v>
          </cell>
          <cell r="R5251" t="str">
            <v>BXCL153907</v>
          </cell>
          <cell r="AB5251" t="str">
            <v>Sales call carried out for HMR update</v>
          </cell>
        </row>
        <row r="5252">
          <cell r="A5252">
            <v>45756.593148148102</v>
          </cell>
          <cell r="B5252">
            <v>355</v>
          </cell>
          <cell r="F5252" t="str">
            <v>CC-01622382</v>
          </cell>
          <cell r="J5252" t="str">
            <v>Sales Call</v>
          </cell>
          <cell r="R5252" t="str">
            <v>BXBD164346</v>
          </cell>
          <cell r="AB5252" t="str">
            <v>Sales call carried out for HMR update</v>
          </cell>
        </row>
        <row r="5253">
          <cell r="A5253">
            <v>45756.590266203697</v>
          </cell>
          <cell r="B5253">
            <v>190</v>
          </cell>
          <cell r="F5253" t="str">
            <v>CC-01622368</v>
          </cell>
          <cell r="J5253" t="str">
            <v>Sales Call</v>
          </cell>
          <cell r="R5253" t="str">
            <v>BXAL153828</v>
          </cell>
          <cell r="AB5253" t="str">
            <v>Sales call carried out for HMR update</v>
          </cell>
        </row>
        <row r="5254">
          <cell r="A5254">
            <v>45756.5848148148</v>
          </cell>
          <cell r="B5254">
            <v>1530</v>
          </cell>
          <cell r="F5254" t="str">
            <v>CC-01622351</v>
          </cell>
          <cell r="J5254" t="str">
            <v>Sales Call</v>
          </cell>
          <cell r="R5254" t="str">
            <v>BXLD231897</v>
          </cell>
          <cell r="AB5254" t="str">
            <v>Sales call carried out for HMR update</v>
          </cell>
        </row>
        <row r="5255">
          <cell r="A5255">
            <v>45756.581736111097</v>
          </cell>
          <cell r="B5255">
            <v>1740</v>
          </cell>
          <cell r="F5255" t="str">
            <v>CC-01622349</v>
          </cell>
          <cell r="J5255" t="str">
            <v>Sales Call</v>
          </cell>
          <cell r="R5255" t="str">
            <v>BXLD231873</v>
          </cell>
          <cell r="AB5255" t="str">
            <v>Sales call carried out for HMR update</v>
          </cell>
        </row>
        <row r="5256">
          <cell r="A5256">
            <v>45756.579212962999</v>
          </cell>
          <cell r="B5256">
            <v>925</v>
          </cell>
          <cell r="F5256" t="str">
            <v>CC-01622346</v>
          </cell>
          <cell r="J5256" t="str">
            <v>Sales Call</v>
          </cell>
          <cell r="R5256" t="str">
            <v>BXKD164160</v>
          </cell>
          <cell r="AB5256" t="str">
            <v>Sales call carried out for HMR update</v>
          </cell>
        </row>
        <row r="5257">
          <cell r="A5257">
            <v>45756.576041666704</v>
          </cell>
          <cell r="B5257">
            <v>350</v>
          </cell>
          <cell r="F5257" t="str">
            <v>CC-01622335</v>
          </cell>
          <cell r="J5257" t="str">
            <v>Sales Call</v>
          </cell>
          <cell r="R5257" t="str">
            <v>BXFD164599</v>
          </cell>
          <cell r="AB5257" t="str">
            <v>Sales call carried out for HMR update</v>
          </cell>
        </row>
        <row r="5258">
          <cell r="A5258">
            <v>45756.571469907401</v>
          </cell>
          <cell r="B5258">
            <v>930</v>
          </cell>
          <cell r="F5258" t="str">
            <v>CC-01622320</v>
          </cell>
          <cell r="J5258" t="str">
            <v>Sales Call</v>
          </cell>
          <cell r="R5258" t="str">
            <v>BXCD164399</v>
          </cell>
          <cell r="AB5258" t="str">
            <v>Sales call carried out for HMR update</v>
          </cell>
        </row>
        <row r="5259">
          <cell r="A5259">
            <v>45756.568101851903</v>
          </cell>
          <cell r="B5259">
            <v>2260</v>
          </cell>
          <cell r="F5259" t="str">
            <v>CC-01622310</v>
          </cell>
          <cell r="J5259" t="str">
            <v>Sales Call</v>
          </cell>
          <cell r="R5259" t="str">
            <v>BXAD164317</v>
          </cell>
          <cell r="AB5259" t="str">
            <v>Sales call carried out for HMR update</v>
          </cell>
        </row>
        <row r="5260">
          <cell r="A5260">
            <v>45756.5651967593</v>
          </cell>
          <cell r="B5260">
            <v>700</v>
          </cell>
          <cell r="F5260" t="str">
            <v>CC-01622300</v>
          </cell>
          <cell r="J5260" t="str">
            <v>Sales Call</v>
          </cell>
          <cell r="R5260" t="str">
            <v>BXBD164381</v>
          </cell>
          <cell r="AB5260" t="str">
            <v>Sales call carried out for HMR update</v>
          </cell>
        </row>
        <row r="5261">
          <cell r="A5261">
            <v>45756.559664351902</v>
          </cell>
          <cell r="B5261">
            <v>580</v>
          </cell>
          <cell r="F5261" t="str">
            <v>CC-01622293</v>
          </cell>
          <cell r="J5261" t="str">
            <v>Sales Call</v>
          </cell>
          <cell r="R5261" t="str">
            <v>BXCD164422</v>
          </cell>
          <cell r="AB5261" t="str">
            <v>Sales call carried out for HMR update</v>
          </cell>
        </row>
        <row r="5262">
          <cell r="A5262">
            <v>45756.557083333297</v>
          </cell>
          <cell r="B5262">
            <v>1110</v>
          </cell>
          <cell r="F5262" t="str">
            <v>CC-01622286</v>
          </cell>
          <cell r="J5262" t="str">
            <v>Sales Call</v>
          </cell>
          <cell r="R5262" t="str">
            <v>BXBD164357</v>
          </cell>
          <cell r="AB5262" t="str">
            <v>Sales call carried out for HMR update</v>
          </cell>
        </row>
        <row r="5263">
          <cell r="A5263">
            <v>45756.553738425901</v>
          </cell>
          <cell r="B5263">
            <v>2970</v>
          </cell>
          <cell r="F5263" t="str">
            <v>CC-01622276</v>
          </cell>
          <cell r="J5263" t="str">
            <v>Sales Call</v>
          </cell>
          <cell r="R5263" t="str">
            <v>BVHD163331</v>
          </cell>
          <cell r="AB5263" t="str">
            <v>Sales call carried out for HMR update</v>
          </cell>
        </row>
        <row r="5264">
          <cell r="A5264">
            <v>45756.551249999997</v>
          </cell>
          <cell r="B5264">
            <v>275</v>
          </cell>
          <cell r="F5264" t="str">
            <v>CC-01622269</v>
          </cell>
          <cell r="J5264" t="str">
            <v>Sales Call</v>
          </cell>
          <cell r="R5264" t="str">
            <v>BWHD164019</v>
          </cell>
          <cell r="AB5264" t="str">
            <v>Sales call carried out for HMR update</v>
          </cell>
        </row>
        <row r="5265">
          <cell r="A5265">
            <v>45756.548483796301</v>
          </cell>
          <cell r="B5265">
            <v>1225</v>
          </cell>
          <cell r="F5265" t="str">
            <v>CC-01622258</v>
          </cell>
          <cell r="J5265" t="str">
            <v>Sales Call</v>
          </cell>
          <cell r="R5265" t="str">
            <v>BWID231694</v>
          </cell>
          <cell r="AB5265" t="str">
            <v>Sales call carried out for HMR update</v>
          </cell>
        </row>
        <row r="5266">
          <cell r="A5266">
            <v>45756.545474537001</v>
          </cell>
          <cell r="B5266">
            <v>1820</v>
          </cell>
          <cell r="F5266" t="str">
            <v>CC-01622251</v>
          </cell>
          <cell r="J5266" t="str">
            <v>Sales Call</v>
          </cell>
          <cell r="R5266" t="str">
            <v>BXCD164420</v>
          </cell>
          <cell r="AB5266" t="str">
            <v>Sales call carried out for HMR update</v>
          </cell>
        </row>
        <row r="5267">
          <cell r="A5267">
            <v>45756.542662036998</v>
          </cell>
          <cell r="B5267">
            <v>625</v>
          </cell>
          <cell r="F5267" t="str">
            <v>CC-01622242</v>
          </cell>
          <cell r="J5267" t="str">
            <v>Sales Call</v>
          </cell>
          <cell r="R5267" t="str">
            <v>BXCD164464</v>
          </cell>
          <cell r="AB5267" t="str">
            <v>Sales call carried out for HMR update</v>
          </cell>
        </row>
        <row r="5268">
          <cell r="A5268">
            <v>45756.5399189815</v>
          </cell>
          <cell r="B5268">
            <v>1160</v>
          </cell>
          <cell r="F5268" t="str">
            <v>CC-01622235</v>
          </cell>
          <cell r="J5268" t="str">
            <v>Sales Call</v>
          </cell>
          <cell r="R5268" t="str">
            <v>BXAD164301</v>
          </cell>
          <cell r="AB5268" t="str">
            <v>Sales call carried out for HMR update</v>
          </cell>
        </row>
        <row r="5269">
          <cell r="A5269">
            <v>45756.5370833333</v>
          </cell>
          <cell r="B5269">
            <v>625</v>
          </cell>
          <cell r="F5269" t="str">
            <v>CC-01622228</v>
          </cell>
          <cell r="J5269" t="str">
            <v>Sales Call</v>
          </cell>
          <cell r="R5269" t="str">
            <v>BXAD231957</v>
          </cell>
          <cell r="AB5269" t="str">
            <v>Sales call carried out for HMR update</v>
          </cell>
        </row>
        <row r="5270">
          <cell r="A5270">
            <v>45756.534328703703</v>
          </cell>
          <cell r="B5270">
            <v>300</v>
          </cell>
          <cell r="F5270" t="str">
            <v>CC-01622222</v>
          </cell>
          <cell r="J5270" t="str">
            <v>Sales Call</v>
          </cell>
          <cell r="R5270" t="str">
            <v>BXCD164415</v>
          </cell>
          <cell r="AB5270" t="str">
            <v>Sales call carried out for HMR update</v>
          </cell>
        </row>
        <row r="5271">
          <cell r="A5271">
            <v>45756.531412037002</v>
          </cell>
          <cell r="B5271">
            <v>1400</v>
          </cell>
          <cell r="F5271" t="str">
            <v>CC-01622216</v>
          </cell>
          <cell r="J5271" t="str">
            <v>Sales Call</v>
          </cell>
          <cell r="R5271" t="str">
            <v>BXLD164272</v>
          </cell>
          <cell r="AB5271" t="str">
            <v>Sales call carried out for HMR update</v>
          </cell>
        </row>
        <row r="5272">
          <cell r="A5272">
            <v>45756.528483796297</v>
          </cell>
          <cell r="B5272">
            <v>2990</v>
          </cell>
          <cell r="F5272" t="str">
            <v>CC-01622204</v>
          </cell>
          <cell r="J5272" t="str">
            <v>Sales Call</v>
          </cell>
          <cell r="R5272" t="str">
            <v>BVED163240</v>
          </cell>
          <cell r="AB5272" t="str">
            <v>Sales call carried out for HMR update</v>
          </cell>
        </row>
        <row r="5273">
          <cell r="A5273">
            <v>45756.5235763889</v>
          </cell>
          <cell r="B5273">
            <v>1450</v>
          </cell>
          <cell r="F5273" t="str">
            <v>CC-01622187</v>
          </cell>
          <cell r="J5273" t="str">
            <v>Sales Call</v>
          </cell>
          <cell r="R5273" t="str">
            <v>BWHD164003</v>
          </cell>
          <cell r="AB5273" t="str">
            <v>Sales call carried out for HMR update</v>
          </cell>
        </row>
        <row r="5274">
          <cell r="A5274">
            <v>45756.521446759303</v>
          </cell>
          <cell r="B5274">
            <v>1200</v>
          </cell>
          <cell r="F5274" t="str">
            <v>CC-01622178</v>
          </cell>
          <cell r="J5274" t="str">
            <v>Schedule Service</v>
          </cell>
          <cell r="R5274" t="str">
            <v>BWHD163991</v>
          </cell>
          <cell r="AB5274" t="str">
            <v>To ensure optimal performance and maintenance of the equipment, please attend the site to carry out the scheduled service. The tasks include draining a total of 33 liters of oil from both the tank and the cooler. Following this, it is essential to replace the air filters for both the compressor and the engine on each side. Additionally, the oil filter should be changed, along with the air oil separator. Furthermore, please refill with 40 liters of ELGI air lube plus oil. After completing these maintenance tasks, start the unit to confirm that it is running smoothly and efficiently. This thorough service will help maintain the longevity and reliability of the equipment.</v>
          </cell>
        </row>
        <row r="5275">
          <cell r="A5275">
            <v>45756.519444444399</v>
          </cell>
          <cell r="B5275">
            <v>53133</v>
          </cell>
          <cell r="F5275" t="str">
            <v>CC-01622170</v>
          </cell>
          <cell r="J5275" t="str">
            <v>Schedule Service</v>
          </cell>
          <cell r="R5275" t="str">
            <v>BLGS040582</v>
          </cell>
          <cell r="AB5275" t="str">
            <v>Today we attend the customer site for sheudle service so we change parts during service:- air filter and oil filter than start machine running ok</v>
          </cell>
        </row>
        <row r="5276">
          <cell r="A5276">
            <v>45756.518854166701</v>
          </cell>
          <cell r="B5276">
            <v>1190</v>
          </cell>
          <cell r="F5276" t="str">
            <v>CC-01622168</v>
          </cell>
          <cell r="J5276" t="str">
            <v>Sales Call</v>
          </cell>
          <cell r="R5276" t="str">
            <v>BWHD163991</v>
          </cell>
          <cell r="AB5276" t="str">
            <v>Sales call carried out for HMR update</v>
          </cell>
        </row>
        <row r="5277">
          <cell r="A5277">
            <v>45756.5140509259</v>
          </cell>
          <cell r="B5277">
            <v>4645</v>
          </cell>
          <cell r="F5277" t="str">
            <v>CC-01622151</v>
          </cell>
          <cell r="J5277" t="str">
            <v>Sales Call</v>
          </cell>
          <cell r="R5277" t="str">
            <v>BKID210531</v>
          </cell>
          <cell r="AB5277" t="str">
            <v>Sales call carried out for HMR update</v>
          </cell>
        </row>
        <row r="5278">
          <cell r="A5278">
            <v>45756.511400463001</v>
          </cell>
          <cell r="B5278">
            <v>1580</v>
          </cell>
          <cell r="F5278" t="str">
            <v>CC-01622142</v>
          </cell>
          <cell r="J5278" t="str">
            <v>Sales Call</v>
          </cell>
          <cell r="R5278" t="str">
            <v>BXJD231746</v>
          </cell>
          <cell r="AB5278" t="str">
            <v>Sales call carried out for HMR update</v>
          </cell>
        </row>
        <row r="5279">
          <cell r="A5279">
            <v>45756.497800925899</v>
          </cell>
          <cell r="B5279">
            <v>2065</v>
          </cell>
          <cell r="F5279" t="str">
            <v>CC-01622105</v>
          </cell>
          <cell r="J5279" t="str">
            <v>Sales Call</v>
          </cell>
          <cell r="R5279" t="str">
            <v>BWID164050</v>
          </cell>
          <cell r="AB5279" t="str">
            <v>Sales call carried out for HMR update</v>
          </cell>
        </row>
        <row r="5280">
          <cell r="A5280">
            <v>45756.481238425898</v>
          </cell>
          <cell r="B5280">
            <v>21925</v>
          </cell>
          <cell r="F5280" t="str">
            <v>CC-01622070</v>
          </cell>
          <cell r="J5280" t="str">
            <v>Schedule Service</v>
          </cell>
          <cell r="R5280" t="str">
            <v>BNKS030423</v>
          </cell>
          <cell r="AB5280" t="str">
            <v>Attend the site for scheduled service so change air filter, oil filter, air oil separator, motor greasing and oil. Then start the unit found running.</v>
          </cell>
        </row>
        <row r="5281">
          <cell r="A5281">
            <v>45756.302071759303</v>
          </cell>
          <cell r="B5281">
            <v>8676</v>
          </cell>
          <cell r="F5281" t="str">
            <v>CC-01621844</v>
          </cell>
          <cell r="J5281" t="str">
            <v>Schedule Service - AMC</v>
          </cell>
          <cell r="R5281" t="str">
            <v>BVKC374486</v>
          </cell>
          <cell r="AB5281" t="str">
            <v>AMC visit carried out</v>
          </cell>
        </row>
        <row r="5282">
          <cell r="A5282">
            <v>45756.279803240701</v>
          </cell>
          <cell r="B5282">
            <v>17895</v>
          </cell>
          <cell r="F5282" t="str">
            <v>CC-01621657</v>
          </cell>
          <cell r="J5282" t="str">
            <v>Schedule Service - AMC</v>
          </cell>
          <cell r="R5282" t="str">
            <v>BPIC370386</v>
          </cell>
          <cell r="AB5282" t="str">
            <v>AMC visit carried out</v>
          </cell>
        </row>
        <row r="5283">
          <cell r="A5283">
            <v>45755.737025463</v>
          </cell>
          <cell r="B5283">
            <v>1660</v>
          </cell>
          <cell r="F5283" t="str">
            <v>CC-01621502</v>
          </cell>
          <cell r="J5283" t="str">
            <v>Sales Call</v>
          </cell>
          <cell r="R5283" t="str">
            <v>BXLD121932</v>
          </cell>
          <cell r="AB5283" t="str">
            <v>Sales call carried out for HMR update</v>
          </cell>
        </row>
        <row r="5284">
          <cell r="A5284">
            <v>45755.734259259298</v>
          </cell>
          <cell r="B5284">
            <v>1320</v>
          </cell>
          <cell r="F5284" t="str">
            <v>CC-01621499</v>
          </cell>
          <cell r="J5284" t="str">
            <v>Sales Call</v>
          </cell>
          <cell r="R5284" t="str">
            <v>BXAD121939</v>
          </cell>
          <cell r="AB5284" t="str">
            <v>Sales call carried out for HMR update</v>
          </cell>
        </row>
        <row r="5285">
          <cell r="A5285">
            <v>45755.7296180556</v>
          </cell>
          <cell r="B5285">
            <v>1800</v>
          </cell>
          <cell r="F5285" t="str">
            <v>CC-01621492</v>
          </cell>
          <cell r="J5285" t="str">
            <v>Sales Call</v>
          </cell>
          <cell r="R5285" t="str">
            <v>BWID231682</v>
          </cell>
          <cell r="AB5285" t="str">
            <v>Sales call carried out for HMR update</v>
          </cell>
        </row>
        <row r="5286">
          <cell r="A5286">
            <v>45755.725960648102</v>
          </cell>
          <cell r="B5286">
            <v>1591</v>
          </cell>
          <cell r="F5286" t="str">
            <v>CC-01621488</v>
          </cell>
          <cell r="J5286" t="str">
            <v>Sales Call</v>
          </cell>
          <cell r="R5286" t="str">
            <v>BXLD164263</v>
          </cell>
          <cell r="AB5286" t="str">
            <v>Sales call carried out for HMR update</v>
          </cell>
        </row>
        <row r="5287">
          <cell r="A5287">
            <v>45755.722638888903</v>
          </cell>
          <cell r="B5287">
            <v>1410</v>
          </cell>
          <cell r="F5287" t="str">
            <v>CC-01621476</v>
          </cell>
          <cell r="J5287" t="str">
            <v>Sales Call</v>
          </cell>
          <cell r="R5287" t="str">
            <v>BXKD164219</v>
          </cell>
          <cell r="AB5287" t="str">
            <v>Sales call carried out for HMR update</v>
          </cell>
        </row>
        <row r="5288">
          <cell r="A5288">
            <v>45755.719409722202</v>
          </cell>
          <cell r="B5288">
            <v>1150</v>
          </cell>
          <cell r="F5288" t="str">
            <v>CC-01621468</v>
          </cell>
          <cell r="J5288" t="str">
            <v>Sales Call</v>
          </cell>
          <cell r="R5288" t="str">
            <v>BXAD164288</v>
          </cell>
          <cell r="AB5288" t="str">
            <v>Sales call carried out for HMR update</v>
          </cell>
        </row>
        <row r="5289">
          <cell r="A5289">
            <v>45755.716666666704</v>
          </cell>
          <cell r="B5289">
            <v>2710</v>
          </cell>
          <cell r="F5289" t="str">
            <v>CC-01621465</v>
          </cell>
          <cell r="J5289" t="str">
            <v>Sales Call</v>
          </cell>
          <cell r="R5289" t="str">
            <v>BXKD164206</v>
          </cell>
          <cell r="AB5289" t="str">
            <v>Sales call carried out for HMR update</v>
          </cell>
        </row>
        <row r="5290">
          <cell r="A5290">
            <v>45755.713796296302</v>
          </cell>
          <cell r="B5290">
            <v>2780</v>
          </cell>
          <cell r="F5290" t="str">
            <v>CC-01621459</v>
          </cell>
          <cell r="J5290" t="str">
            <v>Sales Call</v>
          </cell>
          <cell r="R5290" t="str">
            <v>BWED163871</v>
          </cell>
          <cell r="AB5290" t="str">
            <v>Sales call carried out for HMR update</v>
          </cell>
        </row>
        <row r="5291">
          <cell r="A5291">
            <v>45755.710462962998</v>
          </cell>
          <cell r="B5291">
            <v>2900</v>
          </cell>
          <cell r="F5291" t="str">
            <v>CC-01621450</v>
          </cell>
          <cell r="J5291" t="str">
            <v>Sales Call</v>
          </cell>
          <cell r="R5291" t="str">
            <v>BWED163867</v>
          </cell>
          <cell r="AB5291" t="str">
            <v>Sales call carried out for HMR update</v>
          </cell>
        </row>
        <row r="5292">
          <cell r="A5292">
            <v>45755.707060185203</v>
          </cell>
          <cell r="B5292">
            <v>1050</v>
          </cell>
          <cell r="F5292" t="str">
            <v>CC-01621439</v>
          </cell>
          <cell r="J5292" t="str">
            <v>Sales Call</v>
          </cell>
          <cell r="R5292" t="str">
            <v>BXLL153793</v>
          </cell>
          <cell r="AB5292" t="str">
            <v>Sales call carried out for HMR update</v>
          </cell>
        </row>
        <row r="5293">
          <cell r="A5293">
            <v>45755.703865740703</v>
          </cell>
          <cell r="B5293">
            <v>2400</v>
          </cell>
          <cell r="F5293" t="str">
            <v>CC-01621431</v>
          </cell>
          <cell r="J5293" t="str">
            <v>Sales Call</v>
          </cell>
          <cell r="R5293" t="str">
            <v>BXKD164199</v>
          </cell>
          <cell r="AB5293" t="str">
            <v>Sales call carried out for HMR update</v>
          </cell>
        </row>
        <row r="5294">
          <cell r="A5294">
            <v>45755.700659722199</v>
          </cell>
          <cell r="B5294">
            <v>510</v>
          </cell>
          <cell r="F5294" t="str">
            <v>CC-01621426</v>
          </cell>
          <cell r="J5294" t="str">
            <v>Sales Call</v>
          </cell>
          <cell r="R5294" t="str">
            <v>BXKD121877</v>
          </cell>
          <cell r="AB5294" t="str">
            <v>Sales call carried out for HMR update</v>
          </cell>
        </row>
        <row r="5295">
          <cell r="A5295">
            <v>45755.697789351798</v>
          </cell>
          <cell r="B5295">
            <v>3240</v>
          </cell>
          <cell r="F5295" t="str">
            <v>CC-01621421</v>
          </cell>
          <cell r="J5295" t="str">
            <v>Sales Call</v>
          </cell>
          <cell r="R5295" t="str">
            <v>BXKD164191</v>
          </cell>
          <cell r="AB5295" t="str">
            <v>Sales call carried out for HMR update</v>
          </cell>
        </row>
        <row r="5296">
          <cell r="A5296">
            <v>45755.694803240702</v>
          </cell>
          <cell r="B5296">
            <v>1438</v>
          </cell>
          <cell r="F5296" t="str">
            <v>CC-01621415</v>
          </cell>
          <cell r="J5296" t="str">
            <v>Sales Call</v>
          </cell>
          <cell r="R5296" t="str">
            <v>BXKD164166</v>
          </cell>
          <cell r="AB5296" t="str">
            <v>Sales call carried out for HMR update</v>
          </cell>
        </row>
        <row r="5297">
          <cell r="A5297">
            <v>45755.691666666702</v>
          </cell>
          <cell r="B5297">
            <v>2190</v>
          </cell>
          <cell r="F5297" t="str">
            <v>CC-01621405</v>
          </cell>
          <cell r="J5297" t="str">
            <v>Sales Call</v>
          </cell>
          <cell r="R5297" t="str">
            <v>BWID164096</v>
          </cell>
          <cell r="AB5297" t="str">
            <v>Sales call carried out for HMR update</v>
          </cell>
        </row>
        <row r="5298">
          <cell r="A5298">
            <v>45755.689062500001</v>
          </cell>
          <cell r="B5298">
            <v>210</v>
          </cell>
          <cell r="F5298" t="str">
            <v>CC-01621398</v>
          </cell>
          <cell r="J5298" t="str">
            <v>Sales Call</v>
          </cell>
          <cell r="R5298" t="str">
            <v>BXKS035317</v>
          </cell>
          <cell r="AB5298" t="str">
            <v>Sales call carried out for HMR update</v>
          </cell>
        </row>
        <row r="5299">
          <cell r="A5299">
            <v>45755.686446759297</v>
          </cell>
          <cell r="B5299">
            <v>1035</v>
          </cell>
          <cell r="F5299" t="str">
            <v>CC-01621393</v>
          </cell>
          <cell r="J5299" t="str">
            <v>Sales Call</v>
          </cell>
          <cell r="R5299" t="str">
            <v>BXKD164174</v>
          </cell>
          <cell r="AB5299" t="str">
            <v>Sales call carried out for HMR update</v>
          </cell>
        </row>
        <row r="5300">
          <cell r="A5300">
            <v>45755.682916666701</v>
          </cell>
          <cell r="B5300">
            <v>190</v>
          </cell>
          <cell r="F5300" t="str">
            <v>CC-01621384</v>
          </cell>
          <cell r="J5300" t="str">
            <v>Sales Call</v>
          </cell>
          <cell r="R5300" t="str">
            <v>BXJD121862</v>
          </cell>
          <cell r="AB5300" t="str">
            <v>Sales call carried out for HMR update</v>
          </cell>
        </row>
        <row r="5301">
          <cell r="A5301">
            <v>45755.680196759298</v>
          </cell>
          <cell r="B5301">
            <v>260</v>
          </cell>
          <cell r="F5301" t="str">
            <v>CC-01621380</v>
          </cell>
          <cell r="J5301" t="str">
            <v>Sales Call</v>
          </cell>
          <cell r="R5301" t="str">
            <v>BXKD231832</v>
          </cell>
          <cell r="AB5301" t="str">
            <v>Sales call carried out for HMR update</v>
          </cell>
        </row>
        <row r="5302">
          <cell r="A5302">
            <v>45755.677766203698</v>
          </cell>
          <cell r="B5302">
            <v>1490</v>
          </cell>
          <cell r="F5302" t="str">
            <v>CC-01621376</v>
          </cell>
          <cell r="J5302" t="str">
            <v>Sales Call</v>
          </cell>
          <cell r="R5302" t="str">
            <v>BWHD164039</v>
          </cell>
          <cell r="AB5302" t="str">
            <v>Sales call carried out for HMR update</v>
          </cell>
        </row>
        <row r="5303">
          <cell r="A5303">
            <v>45755.675208333298</v>
          </cell>
          <cell r="B5303">
            <v>2380</v>
          </cell>
          <cell r="F5303" t="str">
            <v>CC-01621367</v>
          </cell>
          <cell r="J5303" t="str">
            <v>Sales Call</v>
          </cell>
          <cell r="R5303" t="str">
            <v>BXJD164132</v>
          </cell>
          <cell r="AB5303" t="str">
            <v>Sales call carried out for HMR update</v>
          </cell>
        </row>
        <row r="5304">
          <cell r="A5304">
            <v>45755.672210648103</v>
          </cell>
          <cell r="B5304">
            <v>2610</v>
          </cell>
          <cell r="F5304" t="str">
            <v>CC-01621359</v>
          </cell>
          <cell r="J5304" t="str">
            <v>Sales Call</v>
          </cell>
          <cell r="R5304" t="str">
            <v>BXJD164130</v>
          </cell>
          <cell r="AB5304" t="str">
            <v>Sales call carried out for HMR update</v>
          </cell>
        </row>
        <row r="5305">
          <cell r="A5305">
            <v>45755.667997685203</v>
          </cell>
          <cell r="B5305">
            <v>310</v>
          </cell>
          <cell r="F5305" t="str">
            <v>CC-01621346</v>
          </cell>
          <cell r="J5305" t="str">
            <v>Sales Call</v>
          </cell>
          <cell r="R5305" t="str">
            <v>BXKD231814</v>
          </cell>
          <cell r="AB5305" t="str">
            <v>Sales call carried out for HMR update</v>
          </cell>
        </row>
        <row r="5306">
          <cell r="A5306">
            <v>45755.665300925903</v>
          </cell>
          <cell r="B5306">
            <v>330</v>
          </cell>
          <cell r="F5306" t="str">
            <v>CC-01621340</v>
          </cell>
          <cell r="J5306" t="str">
            <v>Sales Call</v>
          </cell>
          <cell r="R5306" t="str">
            <v>BXKD121881</v>
          </cell>
          <cell r="AB5306" t="str">
            <v>Sales call carried out for HMR update</v>
          </cell>
        </row>
        <row r="5307">
          <cell r="A5307">
            <v>45755.662430555603</v>
          </cell>
          <cell r="B5307">
            <v>2730</v>
          </cell>
          <cell r="F5307" t="str">
            <v>CC-01621332</v>
          </cell>
          <cell r="J5307" t="str">
            <v>Sales Call</v>
          </cell>
          <cell r="R5307" t="str">
            <v>BXJD164143</v>
          </cell>
          <cell r="AB5307" t="str">
            <v>Sales call carried out for HMR update</v>
          </cell>
        </row>
        <row r="5308">
          <cell r="A5308">
            <v>45755.659710648099</v>
          </cell>
          <cell r="B5308">
            <v>1030</v>
          </cell>
          <cell r="F5308" t="str">
            <v>CC-01621324</v>
          </cell>
          <cell r="J5308" t="str">
            <v>Sales Call</v>
          </cell>
          <cell r="R5308" t="str">
            <v>BXJD121872</v>
          </cell>
          <cell r="AB5308" t="str">
            <v>Sales call carried out for HMR update</v>
          </cell>
        </row>
        <row r="5309">
          <cell r="A5309">
            <v>45755.6567939815</v>
          </cell>
          <cell r="B5309">
            <v>800</v>
          </cell>
          <cell r="F5309" t="str">
            <v>CC-01621313</v>
          </cell>
          <cell r="J5309" t="str">
            <v>Sales Call</v>
          </cell>
          <cell r="R5309" t="str">
            <v>BWID164076</v>
          </cell>
          <cell r="AB5309" t="str">
            <v>Sales call carried out for HMR update</v>
          </cell>
        </row>
        <row r="5310">
          <cell r="A5310">
            <v>45755.6541319444</v>
          </cell>
          <cell r="B5310">
            <v>700</v>
          </cell>
          <cell r="F5310" t="str">
            <v>CC-01621306</v>
          </cell>
          <cell r="J5310" t="str">
            <v>Sales Call</v>
          </cell>
          <cell r="R5310" t="str">
            <v>BWID164091</v>
          </cell>
          <cell r="AB5310" t="str">
            <v>Sales call carried out for HOR update</v>
          </cell>
        </row>
        <row r="5311">
          <cell r="A5311">
            <v>45755.650914351798</v>
          </cell>
          <cell r="B5311">
            <v>2515</v>
          </cell>
          <cell r="F5311" t="str">
            <v>CC-01621298</v>
          </cell>
          <cell r="J5311" t="str">
            <v>Sales Call</v>
          </cell>
          <cell r="R5311" t="str">
            <v>BWID164054</v>
          </cell>
          <cell r="AB5311" t="str">
            <v>Sales call carried out for HOR update</v>
          </cell>
        </row>
        <row r="5312">
          <cell r="A5312">
            <v>45755.648125</v>
          </cell>
          <cell r="B5312">
            <v>3190</v>
          </cell>
          <cell r="F5312" t="str">
            <v>CC-01621285</v>
          </cell>
          <cell r="J5312" t="str">
            <v>Sales Call</v>
          </cell>
          <cell r="R5312" t="str">
            <v>BWED163889</v>
          </cell>
          <cell r="AB5312" t="str">
            <v>Sales call carried out for HOR update</v>
          </cell>
        </row>
        <row r="5313">
          <cell r="A5313">
            <v>45755.644803240699</v>
          </cell>
          <cell r="B5313">
            <v>630</v>
          </cell>
          <cell r="F5313" t="str">
            <v>CC-01621275</v>
          </cell>
          <cell r="J5313" t="str">
            <v>Sales Call</v>
          </cell>
          <cell r="R5313" t="str">
            <v>BWID164086</v>
          </cell>
          <cell r="AB5313" t="str">
            <v>Sales call carried out for HOR update</v>
          </cell>
        </row>
        <row r="5314">
          <cell r="A5314">
            <v>45755.6182638889</v>
          </cell>
          <cell r="B5314">
            <v>11466</v>
          </cell>
          <cell r="F5314" t="str">
            <v>CC-01621168</v>
          </cell>
          <cell r="J5314" t="str">
            <v>Schedule Service</v>
          </cell>
          <cell r="R5314" t="str">
            <v>GPFC370737</v>
          </cell>
          <cell r="AB5314" t="str">
            <v>We visited site and change Air filter, Oil filter, Separator, oil and valve kit. We also changed repair controller after than start and check unit running well.</v>
          </cell>
        </row>
        <row r="5315">
          <cell r="A5315">
            <v>45755.6004398148</v>
          </cell>
          <cell r="B5315">
            <v>2035</v>
          </cell>
          <cell r="F5315" t="str">
            <v>CC-01621103</v>
          </cell>
          <cell r="J5315" t="str">
            <v>Sales Call</v>
          </cell>
          <cell r="R5315" t="str">
            <v>BWID220970</v>
          </cell>
          <cell r="AB5315" t="str">
            <v>Sales call carried out for HMR update</v>
          </cell>
        </row>
        <row r="5316">
          <cell r="A5316">
            <v>45755.592777777798</v>
          </cell>
          <cell r="B5316">
            <v>4260</v>
          </cell>
          <cell r="F5316" t="str">
            <v>CC-01621084</v>
          </cell>
          <cell r="J5316" t="str">
            <v>Sales Call</v>
          </cell>
          <cell r="R5316" t="str">
            <v>BWHD231642</v>
          </cell>
          <cell r="AB5316" t="str">
            <v>Sales call carried out for HMR update</v>
          </cell>
        </row>
        <row r="5317">
          <cell r="A5317">
            <v>45755.589664351799</v>
          </cell>
          <cell r="B5317">
            <v>4000</v>
          </cell>
          <cell r="F5317" t="str">
            <v>CC-01621077</v>
          </cell>
          <cell r="J5317" t="str">
            <v>Sales Call</v>
          </cell>
          <cell r="R5317" t="str">
            <v>BWHD163996</v>
          </cell>
          <cell r="AB5317" t="str">
            <v>Sales call carried out for HMR update</v>
          </cell>
        </row>
        <row r="5318">
          <cell r="A5318">
            <v>45755.586851851898</v>
          </cell>
          <cell r="B5318">
            <v>3025</v>
          </cell>
          <cell r="F5318" t="str">
            <v>CC-01621065</v>
          </cell>
          <cell r="J5318" t="str">
            <v>Sales Call</v>
          </cell>
          <cell r="R5318" t="str">
            <v>BWHD164004</v>
          </cell>
          <cell r="AB5318" t="str">
            <v>Sales call carried out for HMR update</v>
          </cell>
        </row>
        <row r="5319">
          <cell r="A5319">
            <v>45755.583749999998</v>
          </cell>
          <cell r="B5319">
            <v>1490</v>
          </cell>
          <cell r="F5319" t="str">
            <v>CC-01621057</v>
          </cell>
          <cell r="J5319" t="str">
            <v>Sales Call</v>
          </cell>
          <cell r="R5319" t="str">
            <v>BWFD163931</v>
          </cell>
          <cell r="AB5319" t="str">
            <v>Sales call carried out for HMR update</v>
          </cell>
        </row>
        <row r="5320">
          <cell r="A5320">
            <v>45755.580833333297</v>
          </cell>
          <cell r="B5320">
            <v>2300</v>
          </cell>
          <cell r="F5320" t="str">
            <v>CC-01621050</v>
          </cell>
          <cell r="J5320" t="str">
            <v>Sales Call</v>
          </cell>
          <cell r="R5320" t="str">
            <v>BWFD163947</v>
          </cell>
          <cell r="AB5320" t="str">
            <v>Sales call carried out for HMR update</v>
          </cell>
        </row>
        <row r="5321">
          <cell r="A5321">
            <v>45755.5676157407</v>
          </cell>
          <cell r="B5321">
            <v>825</v>
          </cell>
          <cell r="F5321" t="str">
            <v>CC-01621014</v>
          </cell>
          <cell r="J5321" t="str">
            <v>Sales Call</v>
          </cell>
          <cell r="R5321" t="str">
            <v>BWFD163937</v>
          </cell>
          <cell r="AB5321" t="str">
            <v>Sales call carried out for HMR update</v>
          </cell>
        </row>
        <row r="5322">
          <cell r="A5322">
            <v>45755.293090277803</v>
          </cell>
          <cell r="B5322">
            <v>19668</v>
          </cell>
          <cell r="F5322" t="str">
            <v>CC-01620522</v>
          </cell>
          <cell r="J5322" t="str">
            <v>Schedule Service - AMC</v>
          </cell>
          <cell r="R5322" t="str">
            <v>BVAS038005</v>
          </cell>
          <cell r="AB5322" t="str">
            <v>AMC visit carried out</v>
          </cell>
        </row>
        <row r="5323">
          <cell r="A5323">
            <v>45754.777881944399</v>
          </cell>
          <cell r="B5323">
            <v>2940</v>
          </cell>
          <cell r="F5323" t="str">
            <v>CC-01620292</v>
          </cell>
          <cell r="J5323" t="str">
            <v>Sales Call</v>
          </cell>
          <cell r="R5323" t="str">
            <v>BWFD163940</v>
          </cell>
          <cell r="AB5323" t="str">
            <v>Sales call carried out for HMR update</v>
          </cell>
        </row>
        <row r="5324">
          <cell r="A5324">
            <v>45754.775173611102</v>
          </cell>
          <cell r="B5324">
            <v>3240</v>
          </cell>
          <cell r="F5324" t="str">
            <v>CC-01620291</v>
          </cell>
          <cell r="J5324" t="str">
            <v>Sales Call</v>
          </cell>
          <cell r="R5324" t="str">
            <v>BWED163893</v>
          </cell>
          <cell r="AB5324" t="str">
            <v>Sales call carried out for HMR update</v>
          </cell>
        </row>
        <row r="5325">
          <cell r="A5325">
            <v>45754.772523148102</v>
          </cell>
          <cell r="B5325">
            <v>2030</v>
          </cell>
          <cell r="F5325" t="str">
            <v>CC-01620290</v>
          </cell>
          <cell r="J5325" t="str">
            <v>Sales Call</v>
          </cell>
          <cell r="R5325" t="str">
            <v>BWGD163984</v>
          </cell>
          <cell r="AB5325" t="str">
            <v>Sales call carried out for HMR update</v>
          </cell>
        </row>
        <row r="5326">
          <cell r="A5326">
            <v>45754.770057870403</v>
          </cell>
          <cell r="B5326">
            <v>1200</v>
          </cell>
          <cell r="F5326" t="str">
            <v>CC-01620287</v>
          </cell>
          <cell r="J5326" t="str">
            <v>Sales Call</v>
          </cell>
          <cell r="R5326" t="str">
            <v>BWFD121755</v>
          </cell>
          <cell r="AB5326" t="str">
            <v>Sales call carried out for HMR update</v>
          </cell>
        </row>
        <row r="5327">
          <cell r="A5327">
            <v>45754.767395833303</v>
          </cell>
          <cell r="B5327">
            <v>1410</v>
          </cell>
          <cell r="F5327" t="str">
            <v>CC-01620283</v>
          </cell>
          <cell r="J5327" t="str">
            <v>Sales Call</v>
          </cell>
          <cell r="R5327" t="str">
            <v>BWLS031915</v>
          </cell>
          <cell r="AB5327" t="str">
            <v>Sales call carried out for HMR update</v>
          </cell>
        </row>
        <row r="5328">
          <cell r="A5328">
            <v>45754.7647222222</v>
          </cell>
          <cell r="B5328">
            <v>6675</v>
          </cell>
          <cell r="F5328" t="str">
            <v>CC-01620280</v>
          </cell>
          <cell r="J5328" t="str">
            <v>Sales Call</v>
          </cell>
          <cell r="R5328" t="str">
            <v>BWAD163687</v>
          </cell>
          <cell r="AB5328" t="str">
            <v>Sales call carried out for HMR update</v>
          </cell>
        </row>
        <row r="5329">
          <cell r="A5329">
            <v>45754.756874999999</v>
          </cell>
          <cell r="B5329">
            <v>0</v>
          </cell>
          <cell r="F5329" t="str">
            <v>CC-01620270</v>
          </cell>
          <cell r="J5329" t="str">
            <v>Commissioning</v>
          </cell>
          <cell r="R5329" t="str">
            <v>DYLV400637</v>
          </cell>
          <cell r="AB5329" t="str">
            <v>Commissioning done on dated 08-04-2025</v>
          </cell>
        </row>
        <row r="5330">
          <cell r="A5330">
            <v>45754.7523842593</v>
          </cell>
          <cell r="B5330">
            <v>3614</v>
          </cell>
          <cell r="F5330" t="str">
            <v>CC-01620259</v>
          </cell>
          <cell r="J5330" t="str">
            <v>Schedule Service</v>
          </cell>
          <cell r="R5330" t="str">
            <v>BVEC377128</v>
          </cell>
          <cell r="AB5330" t="str">
            <v>Attend the site for scheduled service air filter, oil filter air oil separator and oil then start the unit found running ok.</v>
          </cell>
        </row>
        <row r="5331">
          <cell r="A5331">
            <v>45754.700324074103</v>
          </cell>
          <cell r="B5331">
            <v>3340</v>
          </cell>
          <cell r="F5331" t="str">
            <v>CC-01620162</v>
          </cell>
          <cell r="J5331" t="str">
            <v>Sales Call</v>
          </cell>
          <cell r="R5331" t="str">
            <v>BWLD231334</v>
          </cell>
          <cell r="AB5331" t="str">
            <v>Sales call carried out for HMR update</v>
          </cell>
        </row>
        <row r="5332">
          <cell r="A5332">
            <v>45754.6976041667</v>
          </cell>
          <cell r="B5332">
            <v>4175</v>
          </cell>
          <cell r="F5332" t="str">
            <v>CC-01620151</v>
          </cell>
          <cell r="J5332" t="str">
            <v>Sales Call</v>
          </cell>
          <cell r="R5332" t="str">
            <v>BWLD231345</v>
          </cell>
          <cell r="AB5332" t="str">
            <v>Sales call carried out for HMR update</v>
          </cell>
        </row>
        <row r="5333">
          <cell r="A5333">
            <v>45754.691620370402</v>
          </cell>
          <cell r="B5333">
            <v>1450</v>
          </cell>
          <cell r="F5333" t="str">
            <v>CC-01620140</v>
          </cell>
          <cell r="J5333" t="str">
            <v>Sales Call</v>
          </cell>
          <cell r="R5333" t="str">
            <v>BWCD121690</v>
          </cell>
          <cell r="AB5333" t="str">
            <v>Sales call carried out for HMR update</v>
          </cell>
        </row>
        <row r="5334">
          <cell r="A5334">
            <v>45754.687789351898</v>
          </cell>
          <cell r="B5334">
            <v>3625</v>
          </cell>
          <cell r="F5334" t="str">
            <v>CC-01620127</v>
          </cell>
          <cell r="J5334" t="str">
            <v>Sales Call</v>
          </cell>
          <cell r="R5334" t="str">
            <v>BWBD163701</v>
          </cell>
          <cell r="AB5334" t="str">
            <v>Sales call carried out for HMR update</v>
          </cell>
        </row>
        <row r="5335">
          <cell r="A5335">
            <v>45754.684224536999</v>
          </cell>
          <cell r="B5335">
            <v>4545</v>
          </cell>
          <cell r="F5335" t="str">
            <v>CC-01620123</v>
          </cell>
          <cell r="J5335" t="str">
            <v>Sales Call</v>
          </cell>
          <cell r="R5335" t="str">
            <v>BWLD163586</v>
          </cell>
          <cell r="AB5335" t="str">
            <v>Sales call carried out for HMR update</v>
          </cell>
        </row>
        <row r="5336">
          <cell r="A5336">
            <v>45754.6809027778</v>
          </cell>
          <cell r="B5336">
            <v>3085</v>
          </cell>
          <cell r="F5336" t="str">
            <v>CC-01620117</v>
          </cell>
          <cell r="J5336" t="str">
            <v>Sales Call</v>
          </cell>
          <cell r="R5336" t="str">
            <v>BWAD163674</v>
          </cell>
          <cell r="AB5336" t="str">
            <v>Sales call carried out for HMR update</v>
          </cell>
        </row>
        <row r="5337">
          <cell r="A5337">
            <v>45754.677245370403</v>
          </cell>
          <cell r="B5337">
            <v>1632</v>
          </cell>
          <cell r="F5337" t="str">
            <v>CC-01620107</v>
          </cell>
          <cell r="J5337" t="str">
            <v>Sales Call</v>
          </cell>
          <cell r="R5337" t="str">
            <v>BWBD163738</v>
          </cell>
          <cell r="AB5337" t="str">
            <v>Sales call carried out for HMR update</v>
          </cell>
        </row>
        <row r="5338">
          <cell r="A5338">
            <v>45754.671759259298</v>
          </cell>
          <cell r="B5338">
            <v>1650</v>
          </cell>
          <cell r="F5338" t="str">
            <v>CC-01620088</v>
          </cell>
          <cell r="J5338" t="str">
            <v>Sales Call</v>
          </cell>
          <cell r="R5338" t="str">
            <v>BWJD163499</v>
          </cell>
          <cell r="AB5338" t="str">
            <v>Sales call carried out for HMR update</v>
          </cell>
        </row>
        <row r="5339">
          <cell r="A5339">
            <v>45754.668009259301</v>
          </cell>
          <cell r="B5339">
            <v>1670</v>
          </cell>
          <cell r="F5339" t="str">
            <v>CC-01620080</v>
          </cell>
          <cell r="J5339" t="str">
            <v>Sales Call</v>
          </cell>
          <cell r="R5339" t="str">
            <v>BWBD163707</v>
          </cell>
          <cell r="AB5339" t="str">
            <v>Sales call carried out for HMR update</v>
          </cell>
        </row>
        <row r="5340">
          <cell r="A5340">
            <v>45754.664675925902</v>
          </cell>
          <cell r="B5340">
            <v>1850</v>
          </cell>
          <cell r="F5340" t="str">
            <v>CC-01620072</v>
          </cell>
          <cell r="J5340" t="str">
            <v>Sales Call</v>
          </cell>
          <cell r="R5340" t="str">
            <v>BWLD163608</v>
          </cell>
          <cell r="AB5340" t="str">
            <v>Sales call carried out for HMR update</v>
          </cell>
        </row>
        <row r="5341">
          <cell r="A5341">
            <v>45754.661064814798</v>
          </cell>
          <cell r="B5341">
            <v>2940</v>
          </cell>
          <cell r="F5341" t="str">
            <v>CC-01620053</v>
          </cell>
          <cell r="J5341" t="str">
            <v>Sales Call</v>
          </cell>
          <cell r="R5341" t="str">
            <v>BWAD163680</v>
          </cell>
          <cell r="AB5341" t="str">
            <v>Sales call carried out for HMR update</v>
          </cell>
        </row>
        <row r="5342">
          <cell r="A5342">
            <v>45754.658125000002</v>
          </cell>
          <cell r="B5342">
            <v>536</v>
          </cell>
          <cell r="F5342" t="str">
            <v>CC-01620044</v>
          </cell>
          <cell r="J5342" t="str">
            <v>Sales Call</v>
          </cell>
          <cell r="R5342" t="str">
            <v>BWJL153357</v>
          </cell>
          <cell r="AB5342" t="str">
            <v>Sales call carried out for HMR update</v>
          </cell>
        </row>
        <row r="5343">
          <cell r="A5343">
            <v>45754.6555787037</v>
          </cell>
          <cell r="B5343">
            <v>3090</v>
          </cell>
          <cell r="F5343" t="str">
            <v>CC-01620035</v>
          </cell>
          <cell r="J5343" t="str">
            <v>Sales Call</v>
          </cell>
          <cell r="R5343" t="str">
            <v>BVIL161084</v>
          </cell>
          <cell r="AB5343" t="str">
            <v>Sales call carried out for HMR update</v>
          </cell>
        </row>
        <row r="5344">
          <cell r="A5344">
            <v>45754.652673611097</v>
          </cell>
          <cell r="B5344">
            <v>660</v>
          </cell>
          <cell r="F5344" t="str">
            <v>CC-01620021</v>
          </cell>
          <cell r="J5344" t="str">
            <v>Sales Call</v>
          </cell>
          <cell r="R5344" t="str">
            <v>BVID163429</v>
          </cell>
          <cell r="AB5344" t="str">
            <v>Sales call carried out for HMR update</v>
          </cell>
        </row>
        <row r="5345">
          <cell r="A5345">
            <v>45754.642766203702</v>
          </cell>
          <cell r="B5345">
            <v>4755</v>
          </cell>
          <cell r="F5345" t="str">
            <v>CC-01619995</v>
          </cell>
          <cell r="J5345" t="str">
            <v>Sales Call</v>
          </cell>
          <cell r="R5345" t="str">
            <v>BVKD163010</v>
          </cell>
          <cell r="AB5345" t="str">
            <v>Sales call carried out for HMR update</v>
          </cell>
        </row>
        <row r="5346">
          <cell r="A5346">
            <v>45754.591145833299</v>
          </cell>
          <cell r="B5346">
            <v>630</v>
          </cell>
          <cell r="F5346" t="str">
            <v>CC-01619830</v>
          </cell>
          <cell r="J5346" t="str">
            <v>Schedule Service</v>
          </cell>
          <cell r="R5346" t="str">
            <v>BWID164086</v>
          </cell>
          <cell r="AB5346" t="str">
            <v>Attend the site for 524 hours shedule service so following Job are done total drain oil from tank and cooler 37 litter after replace air filter 2 nos engine and compressor both side Oil filter 2nos overall topped oil in tank 39 litter with One dead Crank after shedule service done than start the unit running good condition at present</v>
          </cell>
        </row>
        <row r="5347">
          <cell r="A5347">
            <v>45754.522476851896</v>
          </cell>
          <cell r="B5347">
            <v>6620</v>
          </cell>
          <cell r="F5347" t="str">
            <v>CC-01619673</v>
          </cell>
          <cell r="J5347" t="str">
            <v>Sales Call</v>
          </cell>
          <cell r="R5347" t="str">
            <v>BSAD161563</v>
          </cell>
          <cell r="AB5347" t="str">
            <v>Sales call carried out for HMR update</v>
          </cell>
        </row>
        <row r="5348">
          <cell r="A5348">
            <v>45754.518761574102</v>
          </cell>
          <cell r="B5348">
            <v>580</v>
          </cell>
          <cell r="F5348" t="str">
            <v>CC-01619659</v>
          </cell>
          <cell r="J5348" t="str">
            <v>Sales Call</v>
          </cell>
          <cell r="R5348" t="str">
            <v>BXCD164422</v>
          </cell>
          <cell r="AB5348" t="str">
            <v>Sales call carried out for HMR update</v>
          </cell>
        </row>
        <row r="5349">
          <cell r="A5349">
            <v>45754.515509259298</v>
          </cell>
          <cell r="B5349">
            <v>7610</v>
          </cell>
          <cell r="F5349" t="str">
            <v>CC-01619646</v>
          </cell>
          <cell r="J5349" t="str">
            <v>Sales Call</v>
          </cell>
          <cell r="R5349" t="str">
            <v>BMKD120057</v>
          </cell>
          <cell r="AB5349" t="str">
            <v>Sales call carried out for HMR update</v>
          </cell>
        </row>
        <row r="5350">
          <cell r="A5350">
            <v>45754.513483796298</v>
          </cell>
          <cell r="B5350">
            <v>9860</v>
          </cell>
          <cell r="F5350" t="str">
            <v>CC-01619639</v>
          </cell>
          <cell r="J5350" t="str">
            <v>Sales Call</v>
          </cell>
          <cell r="R5350" t="str">
            <v>BRID161341</v>
          </cell>
          <cell r="AB5350" t="str">
            <v>Sales call carried out for HMR update</v>
          </cell>
        </row>
        <row r="5351">
          <cell r="A5351">
            <v>45754.510405092602</v>
          </cell>
          <cell r="B5351">
            <v>8170</v>
          </cell>
          <cell r="F5351" t="str">
            <v>CC-01619628</v>
          </cell>
          <cell r="J5351" t="str">
            <v>Sales Call</v>
          </cell>
          <cell r="R5351" t="str">
            <v>BRBD160859</v>
          </cell>
          <cell r="AB5351" t="str">
            <v>Sales call carried out for HMR update</v>
          </cell>
        </row>
        <row r="5352">
          <cell r="A5352">
            <v>45754.507083333301</v>
          </cell>
          <cell r="B5352">
            <v>3480</v>
          </cell>
          <cell r="F5352" t="str">
            <v>CC-01619620</v>
          </cell>
          <cell r="J5352" t="str">
            <v>Sales Call</v>
          </cell>
          <cell r="R5352" t="str">
            <v>BVGD163297</v>
          </cell>
          <cell r="AB5352" t="str">
            <v>Sales call carried out for HMR update</v>
          </cell>
        </row>
        <row r="5353">
          <cell r="A5353">
            <v>45754.5024305556</v>
          </cell>
          <cell r="B5353">
            <v>4645</v>
          </cell>
          <cell r="F5353" t="str">
            <v>CC-01619599</v>
          </cell>
          <cell r="J5353" t="str">
            <v>Sales Call</v>
          </cell>
          <cell r="R5353" t="str">
            <v>BKID210531</v>
          </cell>
          <cell r="AB5353" t="str">
            <v>Sales call carried out for HMR update</v>
          </cell>
        </row>
        <row r="5354">
          <cell r="A5354">
            <v>45754.499803240702</v>
          </cell>
          <cell r="B5354">
            <v>9515</v>
          </cell>
          <cell r="F5354" t="str">
            <v>CC-01619583</v>
          </cell>
          <cell r="J5354" t="str">
            <v>Sales Call</v>
          </cell>
          <cell r="R5354" t="str">
            <v>BSKD161499</v>
          </cell>
          <cell r="AB5354" t="str">
            <v>Sales call carried out for HMR update</v>
          </cell>
        </row>
        <row r="5355">
          <cell r="A5355">
            <v>45754.496828703697</v>
          </cell>
          <cell r="B5355">
            <v>3640</v>
          </cell>
          <cell r="F5355" t="str">
            <v>CC-01619574</v>
          </cell>
          <cell r="J5355" t="str">
            <v>Sales Call</v>
          </cell>
          <cell r="R5355" t="str">
            <v>BWJL153355</v>
          </cell>
          <cell r="AB5355" t="str">
            <v>Sales call carried out for HMR update</v>
          </cell>
        </row>
        <row r="5356">
          <cell r="A5356">
            <v>45754.478310185201</v>
          </cell>
          <cell r="B5356">
            <v>1630</v>
          </cell>
          <cell r="F5356" t="str">
            <v>CC-01619515</v>
          </cell>
          <cell r="J5356" t="str">
            <v>Sales Call</v>
          </cell>
          <cell r="R5356" t="str">
            <v>BVID121544</v>
          </cell>
          <cell r="AB5356" t="str">
            <v>Sales call carried out for HMR update</v>
          </cell>
        </row>
        <row r="5357">
          <cell r="A5357">
            <v>45754.475358796299</v>
          </cell>
          <cell r="B5357">
            <v>1715</v>
          </cell>
          <cell r="F5357" t="str">
            <v>CC-01619506</v>
          </cell>
          <cell r="J5357" t="str">
            <v>Sales Call</v>
          </cell>
          <cell r="R5357" t="str">
            <v>BVID121541</v>
          </cell>
          <cell r="AB5357" t="str">
            <v>Sales call carried out for HMR update</v>
          </cell>
        </row>
        <row r="5358">
          <cell r="A5358">
            <v>45754.473159722198</v>
          </cell>
          <cell r="B5358">
            <v>2210</v>
          </cell>
          <cell r="F5358" t="str">
            <v>CC-01619500</v>
          </cell>
          <cell r="J5358" t="str">
            <v>Sales Call</v>
          </cell>
          <cell r="R5358" t="str">
            <v>BVIL161081</v>
          </cell>
          <cell r="AB5358" t="str">
            <v>Sales call carried out for HMR update</v>
          </cell>
        </row>
        <row r="5359">
          <cell r="A5359">
            <v>45754.470879629604</v>
          </cell>
          <cell r="B5359">
            <v>1460</v>
          </cell>
          <cell r="F5359" t="str">
            <v>CC-01619491</v>
          </cell>
          <cell r="J5359" t="str">
            <v>Sales Call</v>
          </cell>
          <cell r="R5359" t="str">
            <v>BVID121539</v>
          </cell>
          <cell r="AB5359" t="str">
            <v>Sales call carried out for HMR update</v>
          </cell>
        </row>
        <row r="5360">
          <cell r="A5360">
            <v>45754.468009259297</v>
          </cell>
          <cell r="B5360">
            <v>1300</v>
          </cell>
          <cell r="F5360" t="str">
            <v>CC-01619481</v>
          </cell>
          <cell r="J5360" t="str">
            <v>Sales Call</v>
          </cell>
          <cell r="R5360" t="str">
            <v>BVID121546</v>
          </cell>
          <cell r="AB5360" t="str">
            <v>Sales call carried out for HMR update</v>
          </cell>
        </row>
        <row r="5361">
          <cell r="A5361">
            <v>45754.465416666702</v>
          </cell>
          <cell r="B5361">
            <v>4600</v>
          </cell>
          <cell r="F5361" t="str">
            <v>CC-01619471</v>
          </cell>
          <cell r="J5361" t="str">
            <v>Sales Call</v>
          </cell>
          <cell r="R5361" t="str">
            <v>BVHD163374</v>
          </cell>
          <cell r="AB5361" t="str">
            <v>Sales call carried out for HMR update</v>
          </cell>
        </row>
        <row r="5362">
          <cell r="A5362">
            <v>45754.463298611103</v>
          </cell>
          <cell r="B5362">
            <v>2940</v>
          </cell>
          <cell r="F5362" t="str">
            <v>CC-01619465</v>
          </cell>
          <cell r="J5362" t="str">
            <v>Sales Call</v>
          </cell>
          <cell r="R5362" t="str">
            <v>BVLD163043</v>
          </cell>
          <cell r="AB5362" t="str">
            <v>Sales call carried out for HMR update</v>
          </cell>
        </row>
        <row r="5363">
          <cell r="A5363">
            <v>45754.461157407401</v>
          </cell>
          <cell r="B5363">
            <v>4350</v>
          </cell>
          <cell r="F5363" t="str">
            <v>CC-01619458</v>
          </cell>
          <cell r="J5363" t="str">
            <v>Sales Call</v>
          </cell>
          <cell r="R5363" t="str">
            <v>BVJD162958</v>
          </cell>
          <cell r="AB5363" t="str">
            <v>Sales call carried out for HMR update</v>
          </cell>
        </row>
        <row r="5364">
          <cell r="A5364">
            <v>45754.459085648101</v>
          </cell>
          <cell r="B5364">
            <v>6500</v>
          </cell>
          <cell r="F5364" t="str">
            <v>CC-01619447</v>
          </cell>
          <cell r="J5364" t="str">
            <v>Sales Call</v>
          </cell>
          <cell r="R5364" t="str">
            <v>BVCD163165</v>
          </cell>
          <cell r="AB5364" t="str">
            <v>Sales call carried out for HMR update</v>
          </cell>
        </row>
        <row r="5365">
          <cell r="A5365">
            <v>45754.456828703696</v>
          </cell>
          <cell r="B5365">
            <v>1110</v>
          </cell>
          <cell r="F5365" t="str">
            <v>CC-01619441</v>
          </cell>
          <cell r="J5365" t="str">
            <v>Sales Call</v>
          </cell>
          <cell r="R5365" t="str">
            <v>BSBD120631</v>
          </cell>
          <cell r="AB5365" t="str">
            <v>Sales call carried out for HMR update</v>
          </cell>
        </row>
        <row r="5366">
          <cell r="A5366">
            <v>45754.4523148148</v>
          </cell>
          <cell r="B5366">
            <v>1590</v>
          </cell>
          <cell r="F5366" t="str">
            <v>CC-01619428</v>
          </cell>
          <cell r="J5366" t="str">
            <v>Sales Call</v>
          </cell>
          <cell r="R5366" t="str">
            <v>BNJD120010</v>
          </cell>
          <cell r="AB5366" t="str">
            <v>Sales call carried out for HMR update</v>
          </cell>
        </row>
        <row r="5367">
          <cell r="A5367">
            <v>45752.746805555602</v>
          </cell>
          <cell r="B5367">
            <v>1125</v>
          </cell>
          <cell r="F5367" t="str">
            <v>CC-01618839</v>
          </cell>
          <cell r="J5367" t="str">
            <v>Complaint - Breakdown</v>
          </cell>
          <cell r="R5367" t="str">
            <v>BXKD164160</v>
          </cell>
          <cell r="AB5367" t="str">
            <v>Attend the site for not working complain so, overhauled engine cuple with ELGI compressor sucessfully and started the unit and found FIP not working well. Then AL engineer fitted new FIP and then start the unit founf working good. we check two point at Idle RPM 1300 and drilling RPM 1500. we run almost 18 hours and test the unit found working good. Unit under observation   Customer does not agree to close call. 06-06-2025 ........................... 14-06-2025  ....................21-06-2025 ................ 28-06-2025 Discussed with customer now he agrees to close call.</v>
          </cell>
        </row>
        <row r="5368">
          <cell r="A5368">
            <v>45752.628229166701</v>
          </cell>
          <cell r="B5368">
            <v>560</v>
          </cell>
          <cell r="F5368" t="str">
            <v>CC-01618624</v>
          </cell>
          <cell r="J5368" t="str">
            <v>Schedule Service</v>
          </cell>
          <cell r="R5368" t="str">
            <v>BXGD164662</v>
          </cell>
          <cell r="AB5368" t="str">
            <v>Upon attending the site, the scheduled service commenced with the draining of oil from both the tank and the cooler, totaling 38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was found to be running smoothly, indicating that the service was successful and effective.</v>
          </cell>
        </row>
        <row r="5369">
          <cell r="A5369">
            <v>45752.561493055597</v>
          </cell>
          <cell r="B5369">
            <v>1</v>
          </cell>
          <cell r="F5369" t="str">
            <v>CC-01618492</v>
          </cell>
          <cell r="J5369" t="str">
            <v>Commissioning</v>
          </cell>
          <cell r="R5369" t="str">
            <v>BYLD164919</v>
          </cell>
          <cell r="AB5369" t="str">
            <v>Commissioning done on dated 05-04-2025</v>
          </cell>
        </row>
        <row r="5370">
          <cell r="A5370">
            <v>45752.465381944399</v>
          </cell>
          <cell r="B5370">
            <v>551</v>
          </cell>
          <cell r="F5370" t="str">
            <v>CC-01618224</v>
          </cell>
          <cell r="J5370" t="str">
            <v>Schedule Service</v>
          </cell>
          <cell r="R5370" t="str">
            <v>BXGD164632</v>
          </cell>
          <cell r="AB5370"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found to be running smoothly, indicating that the service was successful and effective.</v>
          </cell>
        </row>
        <row r="5371">
          <cell r="A5371">
            <v>45752.422569444403</v>
          </cell>
          <cell r="B5371">
            <v>21605</v>
          </cell>
          <cell r="F5371" t="str">
            <v>CC-01618146</v>
          </cell>
          <cell r="J5371" t="str">
            <v>Schedule Service</v>
          </cell>
          <cell r="R5371" t="str">
            <v>BUGS035879</v>
          </cell>
          <cell r="AB5371" t="str">
            <v>Attend the site for scheduled service so change the air filter and oil filter. Then start the unit found running ok</v>
          </cell>
        </row>
        <row r="5372">
          <cell r="A5372">
            <v>45752.420856481498</v>
          </cell>
          <cell r="B5372">
            <v>28560</v>
          </cell>
          <cell r="F5372" t="str">
            <v>CC-01618144</v>
          </cell>
          <cell r="J5372" t="str">
            <v>Schedule Service</v>
          </cell>
          <cell r="R5372" t="str">
            <v>BMKC370048</v>
          </cell>
          <cell r="AB5372" t="str">
            <v>Attend the site for scheduled service so change air oil separator and oil. Then start the unit found running ok.</v>
          </cell>
        </row>
        <row r="5373">
          <cell r="A5373">
            <v>45752.294861111099</v>
          </cell>
          <cell r="B5373">
            <v>0</v>
          </cell>
          <cell r="F5373" t="str">
            <v>CC-01618090</v>
          </cell>
          <cell r="J5373" t="str">
            <v>Schedule Service - AMC</v>
          </cell>
          <cell r="R5373" t="str">
            <v>21077</v>
          </cell>
          <cell r="AB5373" t="str">
            <v>AMC visit carried out</v>
          </cell>
        </row>
        <row r="5374">
          <cell r="A5374">
            <v>45751.600046296298</v>
          </cell>
          <cell r="B5374">
            <v>0</v>
          </cell>
          <cell r="F5374" t="str">
            <v>CC-01617396</v>
          </cell>
          <cell r="J5374" t="str">
            <v>Commissioning</v>
          </cell>
          <cell r="R5374" t="str">
            <v>CXCE660672</v>
          </cell>
          <cell r="AB5374" t="str">
            <v>Commissioning done on dated 04-04-2025</v>
          </cell>
        </row>
        <row r="5375">
          <cell r="A5375">
            <v>45751.597916666702</v>
          </cell>
          <cell r="B5375">
            <v>0</v>
          </cell>
          <cell r="F5375" t="str">
            <v>CC-01617392</v>
          </cell>
          <cell r="J5375" t="str">
            <v>Preservative Measures</v>
          </cell>
          <cell r="R5375" t="str">
            <v>CXDS613610</v>
          </cell>
          <cell r="AB5375" t="str">
            <v>Attend the site for commissioning so check and found unit is more then 8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5376">
          <cell r="A5376">
            <v>45751.595740740697</v>
          </cell>
          <cell r="B5376">
            <v>0</v>
          </cell>
          <cell r="F5376" t="str">
            <v>CC-01617385</v>
          </cell>
          <cell r="J5376" t="str">
            <v>Commissioning</v>
          </cell>
          <cell r="R5376" t="str">
            <v>CXDS613610</v>
          </cell>
          <cell r="AB5376" t="str">
            <v>Commissioning done on dated 04-04-2025</v>
          </cell>
        </row>
        <row r="5377">
          <cell r="A5377">
            <v>45751.584328703699</v>
          </cell>
          <cell r="B5377">
            <v>1</v>
          </cell>
          <cell r="F5377" t="str">
            <v>CC-01617364</v>
          </cell>
          <cell r="J5377" t="str">
            <v>Commissioning</v>
          </cell>
          <cell r="R5377" t="str">
            <v>BYLD232523</v>
          </cell>
          <cell r="AB5377" t="str">
            <v>Commissioning done on dated 04-04-2025</v>
          </cell>
        </row>
        <row r="5378">
          <cell r="A5378">
            <v>45751.482789351903</v>
          </cell>
          <cell r="B5378">
            <v>0</v>
          </cell>
          <cell r="F5378" t="str">
            <v>CC-01617052</v>
          </cell>
          <cell r="J5378" t="str">
            <v>Preservative Measures</v>
          </cell>
          <cell r="R5378" t="str">
            <v>CXCE660672</v>
          </cell>
          <cell r="AB5378" t="str">
            <v>Attend the site for commissioning so check and found unit is more then 9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5379">
          <cell r="A5379">
            <v>45751.462476851899</v>
          </cell>
          <cell r="B5379">
            <v>578</v>
          </cell>
          <cell r="F5379" t="str">
            <v>CC-01616982</v>
          </cell>
          <cell r="J5379" t="str">
            <v>Schedule Service</v>
          </cell>
          <cell r="R5379" t="str">
            <v>BXCD164422</v>
          </cell>
          <cell r="AB5379"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found to be running smoothly, indicating that the service was successful and effective.</v>
          </cell>
        </row>
        <row r="5380">
          <cell r="A5380">
            <v>45751.456319444398</v>
          </cell>
          <cell r="B5380">
            <v>2950</v>
          </cell>
          <cell r="F5380" t="str">
            <v>CC-01616968</v>
          </cell>
          <cell r="J5380" t="str">
            <v>Schedule Service</v>
          </cell>
          <cell r="R5380" t="str">
            <v>BVED163240</v>
          </cell>
          <cell r="AB5380" t="str">
            <v>Attend the site for sechdul service so start the work oil drain tenk and cooler, after crank 2 time 5sec total oil drain 37lit change parts oil air lube plus, oil filter, Air filter 2nos, separator, actuator kit both side engine and compressor,BDV kit, ARV kit and pressure regulator kit change the parts and start the unit All parameters working under limit unit running good condition</v>
          </cell>
        </row>
        <row r="5381">
          <cell r="A5381">
            <v>45751.455138888901</v>
          </cell>
          <cell r="B5381">
            <v>6665</v>
          </cell>
          <cell r="F5381" t="str">
            <v>CC-01616965</v>
          </cell>
          <cell r="J5381" t="str">
            <v>Schedule Service</v>
          </cell>
          <cell r="R5381" t="str">
            <v>BWAD163687</v>
          </cell>
          <cell r="AB5381" t="str">
            <v>Attend the site for schedule service so drain oil 38 litres, drained oil found little red in colour with less odour so clean the cooler assembly externally by water service and clean cooler by air pressure internally, after then replace air filter engine and compressor both side, oil filter 2nos and seperator filter. After then plugged in the drain plugs and total full oil in tank 40 litres with two dead cranks. After schedule service done start and run the unit found unit is running in ok condition.</v>
          </cell>
        </row>
        <row r="5382">
          <cell r="A5382">
            <v>45751.453645833302</v>
          </cell>
          <cell r="B5382">
            <v>1581</v>
          </cell>
          <cell r="F5382" t="str">
            <v>CC-01616960</v>
          </cell>
          <cell r="J5382" t="str">
            <v>Schedule Service</v>
          </cell>
          <cell r="R5382" t="str">
            <v>BXLD164263</v>
          </cell>
          <cell r="AB5382" t="str">
            <v>Upon attending the site, the scheduled service commenced with the draining of oil from both the tank and the cooler, totaling 37 liters. Following this, the air filters for both the compressor and the engine were replaced to ensure optimal performance. The oil filter was also changed, along with the air oil separator, to maintain the integrity of the system. In addition, the actuator kit and pressure regulator kit were replaced, along with the ARV kit, to enhance the efficiency of the unit. A total of 40 liters of ELGI air lube plus oil was added to ensure proper lubrication throughout the system. After completing these tasks, the unit was started and found to be running smoothly, indicating that the service was successful and the equipment was in good working condition.</v>
          </cell>
        </row>
        <row r="5383">
          <cell r="A5383">
            <v>45751.452280092599</v>
          </cell>
          <cell r="B5383">
            <v>2054</v>
          </cell>
          <cell r="F5383" t="str">
            <v>CC-01616957</v>
          </cell>
          <cell r="J5383" t="str">
            <v>Schedule Service</v>
          </cell>
          <cell r="R5383" t="str">
            <v>BWID164050</v>
          </cell>
          <cell r="AB5383" t="str">
            <v>Upon attending the site for scheduled service, the following tasks were executed: a total of 37 liters of oil was drained from the tank and the cooler. Subsequently, both the oil filter and air filter for the compressor and engine were replaced. Additionally, 40 liters of ELGI air lube oil were introduced into the system. After completing these maintenance activities, the unit was started and found to be operating smoothly and efficiently.</v>
          </cell>
        </row>
        <row r="5384">
          <cell r="A5384">
            <v>45750.754432870403</v>
          </cell>
          <cell r="B5384">
            <v>901</v>
          </cell>
          <cell r="F5384" t="str">
            <v>CC-01616544</v>
          </cell>
          <cell r="J5384" t="str">
            <v>Schedule Service</v>
          </cell>
          <cell r="R5384" t="str">
            <v>BXJD231726</v>
          </cell>
          <cell r="AB5384" t="str">
            <v>Attend the site for shedule service 900 hours so following Job are done Total drain Oil from tank and cooler 105 liters after replace air filter 1nos compressor side Oil filter 2nos and 75lpm oil filter 1nos overall topped oil in tank 112 liters with One dead Crank after shedule service done than start the unit running good condition no air leakeag no oil leakage at</v>
          </cell>
        </row>
        <row r="5385">
          <cell r="A5385">
            <v>45750.636724536998</v>
          </cell>
          <cell r="B5385">
            <v>0</v>
          </cell>
          <cell r="F5385" t="str">
            <v>CC-01616203</v>
          </cell>
          <cell r="J5385" t="str">
            <v>General Service</v>
          </cell>
          <cell r="R5385" t="str">
            <v>CXFS613761</v>
          </cell>
          <cell r="AB5385" t="str">
            <v>Attend the site for scheduled service so change air filter and oil. Then start the unit found running ok.</v>
          </cell>
        </row>
        <row r="5386">
          <cell r="A5386">
            <v>45750.635138888902</v>
          </cell>
          <cell r="B5386">
            <v>1026</v>
          </cell>
          <cell r="F5386" t="str">
            <v>CC-01616192</v>
          </cell>
          <cell r="J5386" t="str">
            <v>Schedule Service</v>
          </cell>
          <cell r="R5386" t="str">
            <v>BWEC370313</v>
          </cell>
          <cell r="AB5386" t="str">
            <v>Attend the site for scheduled service so change air filter, oil filter and oil. Then start the unit found running ok.</v>
          </cell>
        </row>
        <row r="5387">
          <cell r="A5387">
            <v>45750.623703703699</v>
          </cell>
          <cell r="B5387">
            <v>6425</v>
          </cell>
          <cell r="F5387" t="str">
            <v>CC-01616160</v>
          </cell>
          <cell r="J5387" t="str">
            <v>Sales Call</v>
          </cell>
          <cell r="R5387" t="str">
            <v>BTDD162190</v>
          </cell>
          <cell r="AB5387" t="str">
            <v>Sales call carried out for HMR update</v>
          </cell>
        </row>
        <row r="5388">
          <cell r="A5388">
            <v>45750.608182870397</v>
          </cell>
          <cell r="B5388">
            <v>0</v>
          </cell>
          <cell r="F5388" t="str">
            <v>CC-01616106</v>
          </cell>
          <cell r="J5388" t="str">
            <v>General Service</v>
          </cell>
          <cell r="R5388"/>
          <cell r="AB5388" t="str">
            <v>Parts quotation shared with customer waiting for approval 04-04-2025 ............................ 04-04-2025 ......................... 12-04-2025 ....................... 19-04-2025  ........................ 26-05-2025 .................. 03-05-2025   ....................................... 09-05-2025  ................ 16-05-2025  ........................... 24-05-2025</v>
          </cell>
        </row>
        <row r="5389">
          <cell r="A5389">
            <v>45750.568969907399</v>
          </cell>
          <cell r="B5389">
            <v>1795</v>
          </cell>
          <cell r="F5389" t="str">
            <v>CC-01615995</v>
          </cell>
          <cell r="J5389" t="str">
            <v>Sales Call</v>
          </cell>
          <cell r="R5389" t="str">
            <v>BSHD120752</v>
          </cell>
          <cell r="AB5389" t="str">
            <v>Sales call carried out for HMR update</v>
          </cell>
        </row>
        <row r="5390">
          <cell r="A5390">
            <v>45750.565879629597</v>
          </cell>
          <cell r="B5390">
            <v>2350</v>
          </cell>
          <cell r="F5390" t="str">
            <v>CC-01615981</v>
          </cell>
          <cell r="J5390" t="str">
            <v>Sales Call</v>
          </cell>
          <cell r="R5390" t="str">
            <v>BTKD200646</v>
          </cell>
          <cell r="AB5390" t="str">
            <v>Sales call carried out for HMR update</v>
          </cell>
        </row>
        <row r="5391">
          <cell r="A5391">
            <v>45750.5633564815</v>
          </cell>
          <cell r="B5391">
            <v>8390</v>
          </cell>
          <cell r="F5391" t="str">
            <v>CC-01615974</v>
          </cell>
          <cell r="J5391" t="str">
            <v>Sales Call</v>
          </cell>
          <cell r="R5391" t="str">
            <v>BVED163235</v>
          </cell>
          <cell r="AB5391" t="str">
            <v>Sales call carried out for HMR update</v>
          </cell>
        </row>
        <row r="5392">
          <cell r="A5392">
            <v>45750.5614236111</v>
          </cell>
          <cell r="B5392">
            <v>5590</v>
          </cell>
          <cell r="F5392" t="str">
            <v>CC-01615969</v>
          </cell>
          <cell r="J5392" t="str">
            <v>Sales Call</v>
          </cell>
          <cell r="R5392" t="str">
            <v>BVED163231</v>
          </cell>
          <cell r="AB5392" t="str">
            <v>Sales call carried out for HMR update</v>
          </cell>
        </row>
        <row r="5393">
          <cell r="A5393">
            <v>45750.559108796297</v>
          </cell>
          <cell r="B5393">
            <v>1955</v>
          </cell>
          <cell r="F5393" t="str">
            <v>CC-01615962</v>
          </cell>
          <cell r="J5393" t="str">
            <v>Sales Call</v>
          </cell>
          <cell r="R5393" t="str">
            <v>BVDD163198</v>
          </cell>
          <cell r="AB5393" t="str">
            <v>Sales call carried out for HMR update</v>
          </cell>
        </row>
        <row r="5394">
          <cell r="A5394">
            <v>45750.556018518502</v>
          </cell>
          <cell r="B5394">
            <v>2415</v>
          </cell>
          <cell r="F5394" t="str">
            <v>CC-01615956</v>
          </cell>
          <cell r="J5394" t="str">
            <v>Sales Call</v>
          </cell>
          <cell r="R5394" t="str">
            <v>BVAD121386</v>
          </cell>
          <cell r="AB5394" t="str">
            <v>Sales call carried out for HMR update</v>
          </cell>
        </row>
        <row r="5395">
          <cell r="A5395">
            <v>45750.5534722222</v>
          </cell>
          <cell r="B5395">
            <v>6925</v>
          </cell>
          <cell r="F5395" t="str">
            <v>CC-01615948</v>
          </cell>
          <cell r="J5395" t="str">
            <v>Sales Call</v>
          </cell>
          <cell r="R5395" t="str">
            <v>BTKD162080</v>
          </cell>
          <cell r="AB5395" t="str">
            <v>Sales call carried out for HMR update</v>
          </cell>
        </row>
        <row r="5396">
          <cell r="A5396">
            <v>45750.550972222198</v>
          </cell>
          <cell r="B5396">
            <v>5545</v>
          </cell>
          <cell r="F5396" t="str">
            <v>CC-01615943</v>
          </cell>
          <cell r="J5396" t="str">
            <v>Sales Call</v>
          </cell>
          <cell r="R5396" t="str">
            <v>BTJD162047</v>
          </cell>
          <cell r="AB5396" t="str">
            <v>Sales call carried out for HMR update</v>
          </cell>
        </row>
        <row r="5397">
          <cell r="A5397">
            <v>45750.548657407402</v>
          </cell>
          <cell r="B5397">
            <v>6370</v>
          </cell>
          <cell r="F5397" t="str">
            <v>CC-01615939</v>
          </cell>
          <cell r="J5397" t="str">
            <v>Sales Call</v>
          </cell>
          <cell r="R5397" t="str">
            <v>BSLD230361</v>
          </cell>
          <cell r="AB5397" t="str">
            <v>Sales call carried out for HMR update</v>
          </cell>
        </row>
        <row r="5398">
          <cell r="A5398">
            <v>45750.5462037037</v>
          </cell>
          <cell r="B5398">
            <v>4910</v>
          </cell>
          <cell r="F5398" t="str">
            <v>CC-01615930</v>
          </cell>
          <cell r="J5398" t="str">
            <v>Sales Call</v>
          </cell>
          <cell r="R5398" t="str">
            <v>BSLD200427</v>
          </cell>
          <cell r="AB5398" t="str">
            <v>Sales call carried out for HMR update</v>
          </cell>
        </row>
        <row r="5399">
          <cell r="A5399">
            <v>45750.5441319444</v>
          </cell>
          <cell r="B5399">
            <v>5870</v>
          </cell>
          <cell r="F5399" t="str">
            <v>CC-01615925</v>
          </cell>
          <cell r="J5399" t="str">
            <v>Sales Call</v>
          </cell>
          <cell r="R5399" t="str">
            <v>BSKD161500</v>
          </cell>
          <cell r="AB5399" t="str">
            <v>Sales call carried out for HMR update</v>
          </cell>
        </row>
        <row r="5400">
          <cell r="A5400">
            <v>45750.542025463001</v>
          </cell>
          <cell r="B5400">
            <v>7430</v>
          </cell>
          <cell r="F5400" t="str">
            <v>CC-01615919</v>
          </cell>
          <cell r="J5400" t="str">
            <v>Sales Call</v>
          </cell>
          <cell r="R5400" t="str">
            <v>BSJD161422</v>
          </cell>
          <cell r="AB5400" t="str">
            <v>Sales call carried out for HMR update</v>
          </cell>
        </row>
        <row r="5401">
          <cell r="A5401">
            <v>45750.5394675926</v>
          </cell>
          <cell r="B5401">
            <v>3055</v>
          </cell>
          <cell r="F5401" t="str">
            <v>CC-01615911</v>
          </cell>
          <cell r="J5401" t="str">
            <v>Sales Call</v>
          </cell>
          <cell r="R5401" t="str">
            <v>BSGL152296</v>
          </cell>
          <cell r="AB5401" t="str">
            <v>Sales call carried out for HMR update</v>
          </cell>
        </row>
        <row r="5402">
          <cell r="A5402">
            <v>45750.536689814799</v>
          </cell>
          <cell r="B5402">
            <v>4155</v>
          </cell>
          <cell r="F5402" t="str">
            <v>CC-01615900</v>
          </cell>
          <cell r="J5402" t="str">
            <v>Sales Call</v>
          </cell>
          <cell r="R5402" t="str">
            <v>BSGL152297</v>
          </cell>
          <cell r="AB5402" t="str">
            <v>Sales call carried out for HMR update</v>
          </cell>
        </row>
        <row r="5403">
          <cell r="A5403">
            <v>45750.533564814803</v>
          </cell>
          <cell r="B5403">
            <v>14450</v>
          </cell>
          <cell r="F5403" t="str">
            <v>CC-01615890</v>
          </cell>
          <cell r="J5403" t="str">
            <v>Sales Call</v>
          </cell>
          <cell r="R5403" t="str">
            <v>BRGD161233</v>
          </cell>
          <cell r="AB5403" t="str">
            <v>Sales call carried out for HMR update</v>
          </cell>
        </row>
        <row r="5404">
          <cell r="A5404">
            <v>45750.530775462998</v>
          </cell>
          <cell r="B5404">
            <v>7685</v>
          </cell>
          <cell r="F5404" t="str">
            <v>CC-01615882</v>
          </cell>
          <cell r="J5404" t="str">
            <v>Sales Call</v>
          </cell>
          <cell r="R5404" t="str">
            <v>BRDD161036</v>
          </cell>
          <cell r="AB5404" t="str">
            <v>Sales call carried out for HMR update</v>
          </cell>
        </row>
        <row r="5405">
          <cell r="A5405">
            <v>45750.527604166702</v>
          </cell>
          <cell r="B5405">
            <v>4575</v>
          </cell>
          <cell r="F5405" t="str">
            <v>CC-01615872</v>
          </cell>
          <cell r="J5405" t="str">
            <v>Sales Call</v>
          </cell>
          <cell r="R5405" t="str">
            <v>BQGD160315</v>
          </cell>
          <cell r="AB5405" t="str">
            <v>Sales call carried out for HMR update</v>
          </cell>
        </row>
        <row r="5406">
          <cell r="A5406">
            <v>45750.510023148097</v>
          </cell>
          <cell r="B5406">
            <v>1750</v>
          </cell>
          <cell r="F5406" t="str">
            <v>CC-01615818</v>
          </cell>
          <cell r="J5406" t="str">
            <v>Sales Call</v>
          </cell>
          <cell r="R5406" t="str">
            <v>BLGL160201</v>
          </cell>
          <cell r="AB5406" t="str">
            <v>Sales call carried out for HMR update</v>
          </cell>
        </row>
        <row r="5407">
          <cell r="A5407">
            <v>45750.506805555597</v>
          </cell>
          <cell r="B5407">
            <v>9290</v>
          </cell>
          <cell r="F5407" t="str">
            <v>CC-01615800</v>
          </cell>
          <cell r="J5407" t="str">
            <v>Sales Call</v>
          </cell>
          <cell r="R5407" t="str">
            <v>BPBD200118</v>
          </cell>
          <cell r="AB5407" t="str">
            <v>Sales call carried out for HMR update</v>
          </cell>
        </row>
        <row r="5408">
          <cell r="A5408">
            <v>45750.504270833299</v>
          </cell>
          <cell r="B5408">
            <v>9080</v>
          </cell>
          <cell r="F5408" t="str">
            <v>CC-01615791</v>
          </cell>
          <cell r="J5408" t="str">
            <v>Sales Call</v>
          </cell>
          <cell r="R5408" t="str">
            <v>BSGD161904</v>
          </cell>
          <cell r="AB5408" t="str">
            <v>Sales call carried out for HMR update</v>
          </cell>
        </row>
        <row r="5409">
          <cell r="A5409">
            <v>45750.501967592601</v>
          </cell>
          <cell r="B5409">
            <v>3114</v>
          </cell>
          <cell r="F5409" t="str">
            <v>CC-01615784</v>
          </cell>
          <cell r="J5409" t="str">
            <v>General Service</v>
          </cell>
          <cell r="R5409" t="str">
            <v>CXAE693884</v>
          </cell>
          <cell r="AB5409" t="str">
            <v>Today we attend the customer site for sheudle service so we change parts during service:- air filter and oil and start machine running ok but oil likage from breather valve and oil level indicator</v>
          </cell>
        </row>
        <row r="5410">
          <cell r="A5410">
            <v>45750.500821759299</v>
          </cell>
          <cell r="B5410">
            <v>7772</v>
          </cell>
          <cell r="F5410" t="str">
            <v>CC-01615781</v>
          </cell>
          <cell r="J5410" t="str">
            <v>Schedule Service</v>
          </cell>
          <cell r="R5410" t="str">
            <v>BULC370861</v>
          </cell>
          <cell r="AB5410" t="str">
            <v>Today we attend the customer site for sheudle service so we change parts during service:- air filter and oil and than start machine running ok</v>
          </cell>
        </row>
        <row r="5411">
          <cell r="A5411">
            <v>45750.499560185199</v>
          </cell>
          <cell r="B5411">
            <v>7700</v>
          </cell>
          <cell r="F5411" t="str">
            <v>CC-01615776</v>
          </cell>
          <cell r="J5411" t="str">
            <v>Sales Call</v>
          </cell>
          <cell r="R5411" t="str">
            <v>BSGD161898</v>
          </cell>
          <cell r="AB5411" t="str">
            <v>Sales call carried out for HMR update</v>
          </cell>
        </row>
        <row r="5412">
          <cell r="A5412">
            <v>45750.497013888897</v>
          </cell>
          <cell r="B5412">
            <v>5600</v>
          </cell>
          <cell r="F5412" t="str">
            <v>CC-01615770</v>
          </cell>
          <cell r="J5412" t="str">
            <v>Sales Call</v>
          </cell>
          <cell r="R5412" t="str">
            <v>BRJD160577</v>
          </cell>
          <cell r="AB5412" t="str">
            <v>Sales call carried out for HMR update.</v>
          </cell>
        </row>
        <row r="5413">
          <cell r="A5413">
            <v>45750.494699074101</v>
          </cell>
          <cell r="B5413">
            <v>5100</v>
          </cell>
          <cell r="F5413" t="str">
            <v>CC-01615764</v>
          </cell>
          <cell r="J5413" t="str">
            <v>Sales Call</v>
          </cell>
          <cell r="R5413" t="str">
            <v>BQKD200048</v>
          </cell>
          <cell r="AB5413" t="str">
            <v>Sales call carried out for HMR update</v>
          </cell>
        </row>
        <row r="5414">
          <cell r="A5414">
            <v>45750.491875</v>
          </cell>
          <cell r="B5414">
            <v>7555</v>
          </cell>
          <cell r="F5414" t="str">
            <v>CC-01615756</v>
          </cell>
          <cell r="J5414" t="str">
            <v>Sales Call</v>
          </cell>
          <cell r="R5414" t="str">
            <v>BPLD200068</v>
          </cell>
          <cell r="AB5414" t="str">
            <v>Sales call carried out for HMR update</v>
          </cell>
        </row>
        <row r="5415">
          <cell r="A5415">
            <v>45750.489340277803</v>
          </cell>
          <cell r="B5415">
            <v>8140</v>
          </cell>
          <cell r="F5415" t="str">
            <v>CC-01615749</v>
          </cell>
          <cell r="J5415" t="str">
            <v>Sales Call</v>
          </cell>
          <cell r="R5415" t="str">
            <v>BQKD200047</v>
          </cell>
          <cell r="AB5415" t="str">
            <v>Sales call carried out for HMR update</v>
          </cell>
        </row>
        <row r="5416">
          <cell r="A5416">
            <v>45750.487025463</v>
          </cell>
          <cell r="B5416">
            <v>10080</v>
          </cell>
          <cell r="F5416" t="str">
            <v>CC-01615744</v>
          </cell>
          <cell r="J5416" t="str">
            <v>Sales Call</v>
          </cell>
          <cell r="R5416" t="str">
            <v>BSKD161467</v>
          </cell>
          <cell r="AB5416" t="str">
            <v>Sales call carried out for HMR update...</v>
          </cell>
        </row>
        <row r="5417">
          <cell r="A5417">
            <v>45750.463715277801</v>
          </cell>
          <cell r="B5417">
            <v>6420</v>
          </cell>
          <cell r="F5417" t="str">
            <v>CC-01615669</v>
          </cell>
          <cell r="J5417" t="str">
            <v>Sales Call</v>
          </cell>
          <cell r="R5417" t="str">
            <v>BQID160519</v>
          </cell>
          <cell r="AB5417" t="str">
            <v>Sales call carried out for HMR update</v>
          </cell>
        </row>
        <row r="5418">
          <cell r="A5418">
            <v>45750.461157407401</v>
          </cell>
          <cell r="B5418">
            <v>8840</v>
          </cell>
          <cell r="F5418" t="str">
            <v>CC-01615661</v>
          </cell>
          <cell r="J5418" t="str">
            <v>Sales Call</v>
          </cell>
          <cell r="R5418" t="str">
            <v>RJD230103</v>
          </cell>
          <cell r="AB5418" t="str">
            <v>Sales call carried out for HMR update</v>
          </cell>
        </row>
        <row r="5419">
          <cell r="A5419">
            <v>45750.457916666703</v>
          </cell>
          <cell r="B5419">
            <v>885</v>
          </cell>
          <cell r="F5419" t="str">
            <v>CC-01615652</v>
          </cell>
          <cell r="J5419" t="str">
            <v>Schedule Service</v>
          </cell>
          <cell r="R5419" t="str">
            <v>BXJD231749</v>
          </cell>
          <cell r="AB5419" t="str">
            <v>Attend the site for schedule service so following jobs are done total drain oil from tank and oil cooler 105 litres with one dead crank, after then replace air filter compressor side , replace main oil filter 2nos and bearing oil filter, plugged in the drain plugs and fill oil in tank upto full guage level. Start the unit for sometime and stop . Maintain the oil level in tank upto half guage level. Total topped up oil 112 litres. After schedule service done start and run the unit found unit is running in ok condition.</v>
          </cell>
        </row>
        <row r="5420">
          <cell r="A5420">
            <v>45750.4528587963</v>
          </cell>
          <cell r="B5420">
            <v>11670</v>
          </cell>
          <cell r="F5420" t="str">
            <v>CC-01615629</v>
          </cell>
          <cell r="J5420" t="str">
            <v>Sales Call</v>
          </cell>
          <cell r="R5420" t="str">
            <v>BSKD161477</v>
          </cell>
          <cell r="AB5420" t="str">
            <v>Sales call carried out for HMR update</v>
          </cell>
        </row>
        <row r="5421">
          <cell r="A5421">
            <v>45750.286840277797</v>
          </cell>
          <cell r="B5421">
            <v>17826</v>
          </cell>
          <cell r="F5421" t="str">
            <v>CC-01615396</v>
          </cell>
          <cell r="J5421" t="str">
            <v>Schedule Service - AMC</v>
          </cell>
          <cell r="R5421" t="str">
            <v>GPBC370442</v>
          </cell>
          <cell r="AB5421" t="str">
            <v>NH - 19 Old G T Road, Kurra Mohaniya, Kaimur Bihar</v>
          </cell>
        </row>
        <row r="5422">
          <cell r="A5422">
            <v>45750.2807523148</v>
          </cell>
          <cell r="B5422">
            <v>7411</v>
          </cell>
          <cell r="F5422" t="str">
            <v>CC-01615345</v>
          </cell>
          <cell r="J5422" t="str">
            <v>Schedule Service - AMC</v>
          </cell>
          <cell r="R5422" t="str">
            <v>BRDC373261</v>
          </cell>
          <cell r="AB5422" t="str">
            <v>AMC VISIT CARRIED OUT closed</v>
          </cell>
        </row>
        <row r="5423">
          <cell r="A5423">
            <v>45750.273900462998</v>
          </cell>
          <cell r="B5423">
            <v>0</v>
          </cell>
          <cell r="F5423" t="str">
            <v>CC-01615292</v>
          </cell>
          <cell r="J5423" t="str">
            <v>Schedule Service - AMC</v>
          </cell>
          <cell r="R5423" t="str">
            <v>CRHE563407</v>
          </cell>
          <cell r="AB5423" t="str">
            <v>AMC VISIT CARRIED OUT</v>
          </cell>
        </row>
        <row r="5424">
          <cell r="A5424">
            <v>45749.769618055601</v>
          </cell>
          <cell r="B5424">
            <v>3005</v>
          </cell>
          <cell r="F5424" t="str">
            <v>CC-01615224</v>
          </cell>
          <cell r="J5424" t="str">
            <v>Schedule Service</v>
          </cell>
          <cell r="R5424" t="str">
            <v>BWHD164004</v>
          </cell>
          <cell r="AB5424" t="str">
            <v>Attend the site for 3000 hours schedule service so total drain oil from tank and oil from 38 litres after then replace Air filter engine and compressor both side, replace separator filter, replace oil filter 2nos., valve kit are replaced actuator kit engine and compressor both side, main pressure regulator kit, BDV kit, ARV kit, OSV kit, MPV kit and DCV kit. After then plugged in the drain plugs and fill oil in tank upto full guage level. Dead crank the unit two times and again maintain the oil level upto half guage level. Total topped up oil 40 litres. After schedule service done start the unit and set the load idle pressure to 240 psi at 1300 idle rpm run the unit on load condition found unit is running in normal parameters.</v>
          </cell>
        </row>
        <row r="5425">
          <cell r="A5425">
            <v>45749.738923611098</v>
          </cell>
          <cell r="B5425">
            <v>7520</v>
          </cell>
          <cell r="F5425" t="str">
            <v>CC-01615201</v>
          </cell>
          <cell r="J5425" t="str">
            <v>Schedule Service</v>
          </cell>
          <cell r="R5425" t="str">
            <v>BVDS039458</v>
          </cell>
          <cell r="AB5425" t="str">
            <v>Today we attend the customer site for sheudle service so we change parts during service so we change parts during service:- air filter, oil filter, oil, separator and Valve kit than start machine running ok</v>
          </cell>
        </row>
        <row r="5426">
          <cell r="A5426">
            <v>45749.737465277802</v>
          </cell>
          <cell r="B5426">
            <v>31742</v>
          </cell>
          <cell r="F5426" t="str">
            <v>CC-01615197</v>
          </cell>
          <cell r="J5426" t="str">
            <v>Schedule Service</v>
          </cell>
          <cell r="R5426" t="str">
            <v>BQBS033819</v>
          </cell>
          <cell r="AB5426" t="str">
            <v>Today we attend the customer site for sheudle service so we change parts during service:- air filter, oil filter, oil, separator and oil injection hose than start machine running ok</v>
          </cell>
        </row>
        <row r="5427">
          <cell r="A5427">
            <v>45749.718622685199</v>
          </cell>
          <cell r="B5427">
            <v>5390</v>
          </cell>
          <cell r="F5427" t="str">
            <v>CC-01615156</v>
          </cell>
          <cell r="J5427" t="str">
            <v>Sales Call</v>
          </cell>
          <cell r="R5427" t="str">
            <v>GPBD160097</v>
          </cell>
          <cell r="AB5427" t="str">
            <v>Sales call carried out for HMR update</v>
          </cell>
        </row>
        <row r="5428">
          <cell r="A5428">
            <v>45749.716400463003</v>
          </cell>
          <cell r="B5428">
            <v>6000</v>
          </cell>
          <cell r="F5428" t="str">
            <v>CC-01615148</v>
          </cell>
          <cell r="J5428" t="str">
            <v>Sales Call</v>
          </cell>
          <cell r="R5428" t="str">
            <v>BSID161961</v>
          </cell>
          <cell r="AB5428" t="str">
            <v>Sales call carried out for HMR update</v>
          </cell>
        </row>
        <row r="5429">
          <cell r="A5429">
            <v>45749.714178240698</v>
          </cell>
          <cell r="B5429">
            <v>1720</v>
          </cell>
          <cell r="F5429" t="str">
            <v>CC-01615144</v>
          </cell>
          <cell r="J5429" t="str">
            <v>Sales Call</v>
          </cell>
          <cell r="R5429" t="str">
            <v>GPCD160123</v>
          </cell>
          <cell r="AB5429" t="str">
            <v>Sales call carried out for HMR update</v>
          </cell>
        </row>
        <row r="5430">
          <cell r="A5430">
            <v>45749.711562500001</v>
          </cell>
          <cell r="B5430">
            <v>3235</v>
          </cell>
          <cell r="F5430" t="str">
            <v>CC-01615136</v>
          </cell>
          <cell r="J5430" t="str">
            <v>Sales Call</v>
          </cell>
          <cell r="R5430" t="str">
            <v>BSCL152143</v>
          </cell>
          <cell r="AB5430" t="str">
            <v>Sales call carried out for HMR update</v>
          </cell>
        </row>
        <row r="5431">
          <cell r="A5431">
            <v>45749.709247685198</v>
          </cell>
          <cell r="B5431">
            <v>6300</v>
          </cell>
          <cell r="F5431" t="str">
            <v>CC-01615125</v>
          </cell>
          <cell r="J5431" t="str">
            <v>Sales Call</v>
          </cell>
          <cell r="R5431" t="str">
            <v>BSFD161830</v>
          </cell>
          <cell r="AB5431" t="str">
            <v>Sales call carried out for HMR update</v>
          </cell>
        </row>
        <row r="5432">
          <cell r="A5432">
            <v>45749.706342592603</v>
          </cell>
          <cell r="B5432">
            <v>11050</v>
          </cell>
          <cell r="F5432" t="str">
            <v>CC-01615117</v>
          </cell>
          <cell r="J5432" t="str">
            <v>Schedule Service</v>
          </cell>
          <cell r="R5432" t="str">
            <v>BRJC371828</v>
          </cell>
          <cell r="AB5432" t="str">
            <v>We visited site and change Air filter, Oil filter, Separator, oil and valve kit after than start and check unit running well.</v>
          </cell>
        </row>
        <row r="5433">
          <cell r="A5433">
            <v>45749.705324074101</v>
          </cell>
          <cell r="B5433">
            <v>3159</v>
          </cell>
          <cell r="F5433" t="str">
            <v>CC-01615113</v>
          </cell>
          <cell r="J5433" t="str">
            <v>Schedule Service</v>
          </cell>
          <cell r="R5433" t="str">
            <v>BWCC379950</v>
          </cell>
          <cell r="AB5433" t="str">
            <v>We visited site and change Air filter, Oil filter, Separator and oil after than start and check unit running well condition.</v>
          </cell>
        </row>
        <row r="5434">
          <cell r="A5434">
            <v>45749.704479166699</v>
          </cell>
          <cell r="B5434">
            <v>7690</v>
          </cell>
          <cell r="F5434" t="str">
            <v>CC-01615109</v>
          </cell>
          <cell r="J5434" t="str">
            <v>Sales Call</v>
          </cell>
          <cell r="R5434" t="str">
            <v>BQID160499</v>
          </cell>
          <cell r="AB5434" t="str">
            <v>Sales call carried out for HMR update</v>
          </cell>
        </row>
        <row r="5435">
          <cell r="A5435">
            <v>45749.7022685185</v>
          </cell>
          <cell r="B5435">
            <v>5890</v>
          </cell>
          <cell r="F5435" t="str">
            <v>CC-01615103</v>
          </cell>
          <cell r="J5435" t="str">
            <v>Sales Call</v>
          </cell>
          <cell r="R5435" t="str">
            <v>BRHD120445</v>
          </cell>
          <cell r="AB5435" t="str">
            <v>Sales call carried out for HMR update</v>
          </cell>
        </row>
        <row r="5436">
          <cell r="A5436">
            <v>45749.699849536999</v>
          </cell>
          <cell r="B5436">
            <v>9500</v>
          </cell>
          <cell r="F5436" t="str">
            <v>CC-01615098</v>
          </cell>
          <cell r="J5436" t="str">
            <v>Sales Call</v>
          </cell>
          <cell r="R5436" t="str">
            <v>BOID200231</v>
          </cell>
          <cell r="AB5436" t="str">
            <v>Sales call carried out for HMR update</v>
          </cell>
        </row>
        <row r="5437">
          <cell r="A5437">
            <v>45749.696712962999</v>
          </cell>
          <cell r="B5437">
            <v>6850</v>
          </cell>
          <cell r="F5437" t="str">
            <v>CC-01615090</v>
          </cell>
          <cell r="J5437" t="str">
            <v>Sales Call</v>
          </cell>
          <cell r="R5437" t="str">
            <v>BQHD160418</v>
          </cell>
          <cell r="AB5437" t="str">
            <v>Sales call carried out for HMR update</v>
          </cell>
        </row>
        <row r="5438">
          <cell r="A5438">
            <v>45749.694652777798</v>
          </cell>
          <cell r="B5438">
            <v>4875</v>
          </cell>
          <cell r="F5438" t="str">
            <v>CC-01615087</v>
          </cell>
          <cell r="J5438" t="str">
            <v>Sales Call</v>
          </cell>
          <cell r="R5438" t="str">
            <v>BQDD160156</v>
          </cell>
          <cell r="AB5438" t="str">
            <v>Sales call carried out for HMR update</v>
          </cell>
        </row>
        <row r="5439">
          <cell r="A5439">
            <v>45749.691550925898</v>
          </cell>
          <cell r="B5439">
            <v>4900</v>
          </cell>
          <cell r="F5439" t="str">
            <v>CC-01615076</v>
          </cell>
          <cell r="J5439" t="str">
            <v>Sales Call</v>
          </cell>
          <cell r="R5439" t="str">
            <v>GOCD160022</v>
          </cell>
          <cell r="AB5439" t="str">
            <v>Sales call carried out for HMR update</v>
          </cell>
        </row>
        <row r="5440">
          <cell r="A5440">
            <v>45749.689282407402</v>
          </cell>
          <cell r="B5440">
            <v>6390</v>
          </cell>
          <cell r="F5440" t="str">
            <v>CC-01615070</v>
          </cell>
          <cell r="J5440" t="str">
            <v>Sales Call</v>
          </cell>
          <cell r="R5440" t="str">
            <v>BNID160316</v>
          </cell>
          <cell r="AB5440" t="str">
            <v>Sales call carried out for HMR update</v>
          </cell>
        </row>
        <row r="5441">
          <cell r="A5441">
            <v>45749.686817129601</v>
          </cell>
          <cell r="B5441">
            <v>7330</v>
          </cell>
          <cell r="F5441" t="str">
            <v>CC-01615065</v>
          </cell>
          <cell r="J5441" t="str">
            <v>Sales Call</v>
          </cell>
          <cell r="R5441" t="str">
            <v>BRHD161299</v>
          </cell>
          <cell r="AB5441" t="str">
            <v>Sales call carried out for HMR update</v>
          </cell>
        </row>
        <row r="5442">
          <cell r="A5442">
            <v>45749.684884259303</v>
          </cell>
          <cell r="B5442">
            <v>3070</v>
          </cell>
          <cell r="F5442" t="str">
            <v>CC-01615063</v>
          </cell>
          <cell r="J5442" t="str">
            <v>Sales Call</v>
          </cell>
          <cell r="R5442" t="str">
            <v>BSKD220275</v>
          </cell>
          <cell r="AB5442" t="str">
            <v>Sales call carried out for HMR update</v>
          </cell>
        </row>
        <row r="5443">
          <cell r="A5443">
            <v>45749.682662036997</v>
          </cell>
          <cell r="B5443">
            <v>3880</v>
          </cell>
          <cell r="F5443" t="str">
            <v>CC-01615059</v>
          </cell>
          <cell r="J5443" t="str">
            <v>Sales Call</v>
          </cell>
          <cell r="R5443" t="str">
            <v>BRKD120213</v>
          </cell>
          <cell r="AB5443" t="str">
            <v>Sales call carried out for HMR update</v>
          </cell>
        </row>
        <row r="5444">
          <cell r="A5444">
            <v>45749.680335648103</v>
          </cell>
          <cell r="B5444">
            <v>4100</v>
          </cell>
          <cell r="F5444" t="str">
            <v>CC-01615050</v>
          </cell>
          <cell r="J5444" t="str">
            <v>Sales Call</v>
          </cell>
          <cell r="R5444" t="str">
            <v>BSFD161799</v>
          </cell>
          <cell r="AB5444" t="str">
            <v>Sales call carried out for HMR update</v>
          </cell>
        </row>
        <row r="5445">
          <cell r="A5445">
            <v>45749.678032407399</v>
          </cell>
          <cell r="B5445">
            <v>5250</v>
          </cell>
          <cell r="F5445" t="str">
            <v>CC-01615044</v>
          </cell>
          <cell r="J5445" t="str">
            <v>Sales Call</v>
          </cell>
          <cell r="R5445" t="str">
            <v>BRHD161303</v>
          </cell>
          <cell r="AB5445" t="str">
            <v>Sales call carried out for HMR update</v>
          </cell>
        </row>
        <row r="5446">
          <cell r="A5446">
            <v>45749.675937499997</v>
          </cell>
          <cell r="B5446">
            <v>3230</v>
          </cell>
          <cell r="F5446" t="str">
            <v>CC-01615039</v>
          </cell>
          <cell r="J5446" t="str">
            <v>Sales Call</v>
          </cell>
          <cell r="R5446" t="str">
            <v>GPBD160107</v>
          </cell>
          <cell r="AB5446" t="str">
            <v>Sales call carried out for HMR update</v>
          </cell>
        </row>
        <row r="5447">
          <cell r="A5447">
            <v>45749.673657407402</v>
          </cell>
          <cell r="B5447">
            <v>7160</v>
          </cell>
          <cell r="F5447" t="str">
            <v>CC-01615032</v>
          </cell>
          <cell r="J5447" t="str">
            <v>Sales Call</v>
          </cell>
          <cell r="R5447" t="str">
            <v>GOBD160007</v>
          </cell>
          <cell r="AB5447" t="str">
            <v>Sales call carried out for HMR update</v>
          </cell>
        </row>
        <row r="5448">
          <cell r="A5448">
            <v>45749.6713773148</v>
          </cell>
          <cell r="B5448">
            <v>5655</v>
          </cell>
          <cell r="F5448" t="str">
            <v>CC-01615028</v>
          </cell>
          <cell r="J5448" t="str">
            <v>Sales Call</v>
          </cell>
          <cell r="R5448" t="str">
            <v>BOJD160012</v>
          </cell>
          <cell r="AB5448" t="str">
            <v>Sales call carried out for HMR update</v>
          </cell>
        </row>
        <row r="5449">
          <cell r="A5449">
            <v>45749.669189814798</v>
          </cell>
          <cell r="B5449">
            <v>6535</v>
          </cell>
          <cell r="F5449" t="str">
            <v>CC-01615023</v>
          </cell>
          <cell r="J5449" t="str">
            <v>Sales Call</v>
          </cell>
          <cell r="R5449" t="str">
            <v>BPED160082</v>
          </cell>
          <cell r="AB5449" t="str">
            <v>Sales call carried out for HMR update</v>
          </cell>
        </row>
        <row r="5450">
          <cell r="A5450">
            <v>45749.665925925903</v>
          </cell>
          <cell r="B5450">
            <v>5210</v>
          </cell>
          <cell r="F5450" t="str">
            <v>CC-01615018</v>
          </cell>
          <cell r="J5450" t="str">
            <v>Sales Call</v>
          </cell>
          <cell r="R5450" t="str">
            <v>BRHD161314</v>
          </cell>
          <cell r="AB5450" t="str">
            <v>Sales call carried out for HMR update..</v>
          </cell>
        </row>
        <row r="5451">
          <cell r="A5451">
            <v>45749.6616319444</v>
          </cell>
          <cell r="B5451">
            <v>9590</v>
          </cell>
          <cell r="F5451" t="str">
            <v>CC-01615001</v>
          </cell>
          <cell r="J5451" t="str">
            <v>Sales Call</v>
          </cell>
          <cell r="R5451" t="str">
            <v>BNJD200008</v>
          </cell>
          <cell r="AB5451" t="str">
            <v>Sales call carried out for HMR update</v>
          </cell>
        </row>
        <row r="5452">
          <cell r="A5452">
            <v>45749.659097222197</v>
          </cell>
          <cell r="B5452">
            <v>5105</v>
          </cell>
          <cell r="F5452" t="str">
            <v>CC-01614995</v>
          </cell>
          <cell r="J5452" t="str">
            <v>Sales Call</v>
          </cell>
          <cell r="R5452" t="str">
            <v>BQHD160361</v>
          </cell>
          <cell r="AB5452" t="str">
            <v>Sales call carried out for HMR update</v>
          </cell>
        </row>
        <row r="5453">
          <cell r="A5453">
            <v>45749.656284722201</v>
          </cell>
          <cell r="B5453">
            <v>4115</v>
          </cell>
          <cell r="F5453" t="str">
            <v>CC-01614987</v>
          </cell>
          <cell r="J5453" t="str">
            <v>Sales Call</v>
          </cell>
          <cell r="R5453" t="str">
            <v>BQGD160344</v>
          </cell>
          <cell r="AB5453" t="str">
            <v>Sales call carried out for HMR update</v>
          </cell>
        </row>
        <row r="5454">
          <cell r="A5454">
            <v>45749.6541319444</v>
          </cell>
          <cell r="B5454">
            <v>8295</v>
          </cell>
          <cell r="F5454" t="str">
            <v>CC-01614980</v>
          </cell>
          <cell r="J5454" t="str">
            <v>Sales Call</v>
          </cell>
          <cell r="R5454" t="str">
            <v>BPKD200020</v>
          </cell>
          <cell r="AB5454" t="str">
            <v>Sales call carried out for HMR update</v>
          </cell>
        </row>
        <row r="5455">
          <cell r="A5455">
            <v>45749.651736111096</v>
          </cell>
          <cell r="B5455">
            <v>13425</v>
          </cell>
          <cell r="F5455" t="str">
            <v>CC-01614975</v>
          </cell>
          <cell r="J5455" t="str">
            <v>Sales Call</v>
          </cell>
          <cell r="R5455" t="str">
            <v>BRGL151464</v>
          </cell>
          <cell r="AB5455" t="str">
            <v>Sales call carried out for HMR update</v>
          </cell>
        </row>
        <row r="5456">
          <cell r="A5456">
            <v>45749.649548611102</v>
          </cell>
          <cell r="B5456">
            <v>9390</v>
          </cell>
          <cell r="F5456" t="str">
            <v>CC-01614969</v>
          </cell>
          <cell r="J5456" t="str">
            <v>Sales Call</v>
          </cell>
          <cell r="R5456" t="str">
            <v>BRBL150944</v>
          </cell>
          <cell r="AB5456" t="str">
            <v>Sales call carried out for HMR update</v>
          </cell>
        </row>
        <row r="5457">
          <cell r="A5457">
            <v>45749.646990740701</v>
          </cell>
          <cell r="B5457">
            <v>13070</v>
          </cell>
          <cell r="F5457" t="str">
            <v>CC-01614960</v>
          </cell>
          <cell r="J5457" t="str">
            <v>Sales Call</v>
          </cell>
          <cell r="R5457" t="str">
            <v>BRGL151468</v>
          </cell>
          <cell r="AB5457" t="str">
            <v>Sales call carried out for HMR update</v>
          </cell>
        </row>
        <row r="5458">
          <cell r="A5458">
            <v>45749.644641203697</v>
          </cell>
          <cell r="B5458">
            <v>18120</v>
          </cell>
          <cell r="F5458" t="str">
            <v>CC-01614951</v>
          </cell>
          <cell r="J5458" t="str">
            <v>Sales Call</v>
          </cell>
          <cell r="R5458" t="str">
            <v>BQHD160416</v>
          </cell>
          <cell r="AB5458" t="str">
            <v>Sales call carried out for HMR update</v>
          </cell>
        </row>
        <row r="5459">
          <cell r="A5459">
            <v>45749.642256944397</v>
          </cell>
          <cell r="B5459">
            <v>1375</v>
          </cell>
          <cell r="F5459" t="str">
            <v>CC-01614942</v>
          </cell>
          <cell r="J5459" t="str">
            <v>Sales Call</v>
          </cell>
          <cell r="R5459" t="str">
            <v>BSCD120656</v>
          </cell>
          <cell r="AB5459" t="str">
            <v>Sales call carried out for HMR update</v>
          </cell>
        </row>
        <row r="5460">
          <cell r="A5460">
            <v>45749.639918981498</v>
          </cell>
          <cell r="B5460">
            <v>6840</v>
          </cell>
          <cell r="F5460" t="str">
            <v>CC-01614934</v>
          </cell>
          <cell r="J5460" t="str">
            <v>Sales Call</v>
          </cell>
          <cell r="R5460" t="str">
            <v>BRJD160600</v>
          </cell>
          <cell r="AB5460" t="str">
            <v>Sales call carried out for HMR update</v>
          </cell>
        </row>
        <row r="5461">
          <cell r="A5461">
            <v>45749.637546296297</v>
          </cell>
          <cell r="B5461">
            <v>8240</v>
          </cell>
          <cell r="F5461" t="str">
            <v>CC-01614927</v>
          </cell>
          <cell r="J5461" t="str">
            <v>Sales Call</v>
          </cell>
          <cell r="R5461" t="str">
            <v>BRBD160856</v>
          </cell>
          <cell r="AB5461" t="str">
            <v>Sales call carried out for HMR update</v>
          </cell>
        </row>
        <row r="5462">
          <cell r="A5462">
            <v>45749.634953703702</v>
          </cell>
          <cell r="B5462">
            <v>7715</v>
          </cell>
          <cell r="F5462" t="str">
            <v>CC-01614922</v>
          </cell>
          <cell r="J5462" t="str">
            <v>Sales Call</v>
          </cell>
          <cell r="R5462" t="str">
            <v>BRCD160978</v>
          </cell>
          <cell r="AB5462" t="str">
            <v>Sales call carried out for HMR update</v>
          </cell>
        </row>
        <row r="5463">
          <cell r="A5463">
            <v>45749.631863425901</v>
          </cell>
          <cell r="B5463">
            <v>3020</v>
          </cell>
          <cell r="F5463" t="str">
            <v>CC-01614917</v>
          </cell>
          <cell r="J5463" t="str">
            <v>Sales Call</v>
          </cell>
          <cell r="R5463" t="str">
            <v>BIED200036</v>
          </cell>
          <cell r="AB5463" t="str">
            <v>Sales call carried out for HMR update</v>
          </cell>
        </row>
        <row r="5464">
          <cell r="A5464">
            <v>45749.623530092598</v>
          </cell>
          <cell r="B5464">
            <v>5200</v>
          </cell>
          <cell r="F5464" t="str">
            <v>CC-01614893</v>
          </cell>
          <cell r="J5464" t="str">
            <v>Sales Call</v>
          </cell>
          <cell r="R5464" t="str">
            <v>BRED161131</v>
          </cell>
          <cell r="AB5464" t="str">
            <v>Sales call carried out for HMR update</v>
          </cell>
        </row>
        <row r="5465">
          <cell r="A5465">
            <v>45749.618969907402</v>
          </cell>
          <cell r="B5465">
            <v>5630</v>
          </cell>
          <cell r="F5465" t="str">
            <v>CC-01614879</v>
          </cell>
          <cell r="J5465" t="str">
            <v>Sales Call</v>
          </cell>
          <cell r="R5465" t="str">
            <v>BQED160215</v>
          </cell>
          <cell r="AB5465" t="str">
            <v>Sales call carried out for HMR update</v>
          </cell>
        </row>
        <row r="5466">
          <cell r="A5466">
            <v>45749.616087962997</v>
          </cell>
          <cell r="B5466">
            <v>5550</v>
          </cell>
          <cell r="F5466" t="str">
            <v>CC-01614866</v>
          </cell>
          <cell r="J5466" t="str">
            <v>Sales Call</v>
          </cell>
          <cell r="R5466" t="str">
            <v>BRKD160684</v>
          </cell>
          <cell r="AB5466" t="str">
            <v>Sales call carried out for HMR update</v>
          </cell>
        </row>
        <row r="5467">
          <cell r="A5467">
            <v>45749.612314814804</v>
          </cell>
          <cell r="B5467">
            <v>590</v>
          </cell>
          <cell r="F5467" t="str">
            <v>CC-01614854</v>
          </cell>
          <cell r="J5467" t="str">
            <v>Sales Call</v>
          </cell>
          <cell r="R5467" t="str">
            <v>BUAD121111</v>
          </cell>
          <cell r="AB5467" t="str">
            <v>Sales call carried out for HMR update</v>
          </cell>
        </row>
        <row r="5468">
          <cell r="A5468">
            <v>45749.608009259297</v>
          </cell>
          <cell r="B5468">
            <v>3074</v>
          </cell>
          <cell r="F5468" t="str">
            <v>CC-01614833</v>
          </cell>
          <cell r="J5468" t="str">
            <v>Schedule Service</v>
          </cell>
          <cell r="R5468" t="str">
            <v>BWHD163996</v>
          </cell>
          <cell r="AB5468" t="str">
            <v>Upon attending the site, the scheduled service commenced with the draining of oil from both the tank and the cooler, totaling 38 liters. Following this, the air filters for both the compressor and the engine were replaced to ensure optimal performance. Additionally, the oil filter was changed, along with the air oil separator. A total of 40 liters of ELGI air lube plus oil was then introduced into the system. After completing these maintenance tasks, the unit was started and found to be operating smoothly, confirming the effectiveness of the service performed.</v>
          </cell>
        </row>
        <row r="5469">
          <cell r="A5469">
            <v>45749.589687500003</v>
          </cell>
          <cell r="B5469">
            <v>3480</v>
          </cell>
          <cell r="F5469" t="str">
            <v>CC-01614790</v>
          </cell>
          <cell r="J5469" t="str">
            <v>Sales Call</v>
          </cell>
          <cell r="R5469" t="str">
            <v>BVJD162957</v>
          </cell>
          <cell r="AB5469" t="str">
            <v>Sales call carried out for HMR update</v>
          </cell>
        </row>
        <row r="5470">
          <cell r="A5470">
            <v>45749.586562500001</v>
          </cell>
          <cell r="B5470">
            <v>7120</v>
          </cell>
          <cell r="F5470" t="str">
            <v>CC-01614784</v>
          </cell>
          <cell r="J5470" t="str">
            <v>Sales Call</v>
          </cell>
          <cell r="R5470" t="str">
            <v>BUAD162630</v>
          </cell>
          <cell r="AB5470" t="str">
            <v>Sales call carried out for HMR update</v>
          </cell>
        </row>
        <row r="5471">
          <cell r="A5471">
            <v>45749.577754629601</v>
          </cell>
          <cell r="B5471">
            <v>4680</v>
          </cell>
          <cell r="F5471" t="str">
            <v>CC-01614770</v>
          </cell>
          <cell r="J5471" t="str">
            <v>Sales Call</v>
          </cell>
          <cell r="R5471" t="str">
            <v>BUID162940</v>
          </cell>
          <cell r="AB5471" t="str">
            <v>Sales call carried out for HMR update</v>
          </cell>
        </row>
        <row r="5472">
          <cell r="A5472">
            <v>45749.5756944444</v>
          </cell>
          <cell r="B5472">
            <v>5940</v>
          </cell>
          <cell r="F5472" t="str">
            <v>CC-01614766</v>
          </cell>
          <cell r="J5472" t="str">
            <v>Sales Call</v>
          </cell>
          <cell r="R5472" t="str">
            <v>BUGD162852</v>
          </cell>
          <cell r="AB5472" t="str">
            <v>Sales call carried out for HMR update</v>
          </cell>
        </row>
        <row r="5473">
          <cell r="A5473">
            <v>45749.573599536998</v>
          </cell>
          <cell r="B5473">
            <v>4370</v>
          </cell>
          <cell r="F5473" t="str">
            <v>CC-01614759</v>
          </cell>
          <cell r="J5473" t="str">
            <v>Sales Call</v>
          </cell>
          <cell r="R5473" t="str">
            <v>BUHL152930</v>
          </cell>
          <cell r="AB5473" t="str">
            <v>Sales call carried out for HMR update</v>
          </cell>
        </row>
        <row r="5474">
          <cell r="A5474">
            <v>45749.571157407401</v>
          </cell>
          <cell r="B5474">
            <v>3290</v>
          </cell>
          <cell r="F5474" t="str">
            <v>CC-01614754</v>
          </cell>
          <cell r="J5474" t="str">
            <v>Sales Call</v>
          </cell>
          <cell r="R5474" t="str">
            <v>BUCD121174</v>
          </cell>
          <cell r="AB5474" t="str">
            <v>Sales call carried out for HMR update</v>
          </cell>
        </row>
        <row r="5475">
          <cell r="A5475">
            <v>45749.568113425899</v>
          </cell>
          <cell r="B5475">
            <v>4700</v>
          </cell>
          <cell r="F5475" t="str">
            <v>CC-01614742</v>
          </cell>
          <cell r="J5475" t="str">
            <v>Sales Call</v>
          </cell>
          <cell r="R5475" t="str">
            <v>BTHD162350</v>
          </cell>
          <cell r="AB5475" t="str">
            <v>Sales call carried out for HMR update</v>
          </cell>
        </row>
        <row r="5476">
          <cell r="A5476">
            <v>45749.566030092603</v>
          </cell>
          <cell r="B5476">
            <v>8830</v>
          </cell>
          <cell r="F5476" t="str">
            <v>CC-01614739</v>
          </cell>
          <cell r="J5476" t="str">
            <v>Sales Call</v>
          </cell>
          <cell r="R5476" t="str">
            <v>BUAD162625</v>
          </cell>
          <cell r="AB5476" t="str">
            <v>Sales call carried out for HMR update</v>
          </cell>
        </row>
        <row r="5477">
          <cell r="A5477">
            <v>45749.563842592601</v>
          </cell>
          <cell r="B5477">
            <v>5940</v>
          </cell>
          <cell r="F5477" t="str">
            <v>CC-01614735</v>
          </cell>
          <cell r="J5477" t="str">
            <v>Sales Call</v>
          </cell>
          <cell r="R5477" t="str">
            <v>BULL160564</v>
          </cell>
          <cell r="AB5477" t="str">
            <v>Sales call carried out for HMR update</v>
          </cell>
        </row>
        <row r="5478">
          <cell r="A5478">
            <v>45749.5616435185</v>
          </cell>
          <cell r="B5478">
            <v>8860</v>
          </cell>
          <cell r="F5478" t="str">
            <v>CC-01614727</v>
          </cell>
          <cell r="J5478" t="str">
            <v>Sales Call</v>
          </cell>
          <cell r="R5478" t="str">
            <v>BUAL160593</v>
          </cell>
          <cell r="AB5478" t="str">
            <v>Sales call carried out for HMR update</v>
          </cell>
        </row>
        <row r="5479">
          <cell r="A5479">
            <v>45749.559675925899</v>
          </cell>
          <cell r="B5479">
            <v>5400</v>
          </cell>
          <cell r="F5479" t="str">
            <v>CC-01614721</v>
          </cell>
          <cell r="J5479" t="str">
            <v>Sales Call</v>
          </cell>
          <cell r="R5479" t="str">
            <v>BUAL160594</v>
          </cell>
          <cell r="AB5479" t="str">
            <v>Sales call carried out for HMR update</v>
          </cell>
        </row>
        <row r="5480">
          <cell r="A5480">
            <v>45749.5573842593</v>
          </cell>
          <cell r="B5480">
            <v>14725</v>
          </cell>
          <cell r="F5480" t="str">
            <v>CC-01614711</v>
          </cell>
          <cell r="J5480" t="str">
            <v>Sales Call</v>
          </cell>
          <cell r="R5480" t="str">
            <v>BULL160559</v>
          </cell>
          <cell r="AB5480" t="str">
            <v>Sales call carried out for HMR update</v>
          </cell>
        </row>
        <row r="5481">
          <cell r="A5481">
            <v>45749.539363425902</v>
          </cell>
          <cell r="B5481">
            <v>10995</v>
          </cell>
          <cell r="F5481" t="str">
            <v>CC-01614637</v>
          </cell>
          <cell r="J5481" t="str">
            <v>Sales Call</v>
          </cell>
          <cell r="R5481" t="str">
            <v>BULD162559</v>
          </cell>
          <cell r="AB5481" t="str">
            <v>Sales call carried out for HMR update</v>
          </cell>
        </row>
        <row r="5482">
          <cell r="A5482">
            <v>45749.525277777801</v>
          </cell>
          <cell r="B5482">
            <v>3845</v>
          </cell>
          <cell r="F5482" t="str">
            <v>CC-01614574</v>
          </cell>
          <cell r="J5482" t="str">
            <v>Sales Call</v>
          </cell>
          <cell r="R5482" t="str">
            <v>BUJD121018</v>
          </cell>
          <cell r="AB5482" t="str">
            <v>Sales call carried out for HMR update..</v>
          </cell>
        </row>
        <row r="5483">
          <cell r="A5483">
            <v>45749.523067129601</v>
          </cell>
          <cell r="B5483">
            <v>4060</v>
          </cell>
          <cell r="F5483" t="str">
            <v>CC-01614566</v>
          </cell>
          <cell r="J5483" t="str">
            <v>Sales Call</v>
          </cell>
          <cell r="R5483" t="str">
            <v>BUJD121019</v>
          </cell>
          <cell r="AB5483" t="str">
            <v>Sales call carried out for HMR update</v>
          </cell>
        </row>
        <row r="5484">
          <cell r="A5484">
            <v>45749.520821759303</v>
          </cell>
          <cell r="B5484">
            <v>5910</v>
          </cell>
          <cell r="F5484" t="str">
            <v>CC-01614552</v>
          </cell>
          <cell r="J5484" t="str">
            <v>Sales Call</v>
          </cell>
          <cell r="R5484" t="str">
            <v>AUKD230777</v>
          </cell>
          <cell r="AB5484" t="str">
            <v>Sales call carried out for HMR update</v>
          </cell>
        </row>
        <row r="5485">
          <cell r="A5485">
            <v>45749.517685185201</v>
          </cell>
          <cell r="B5485">
            <v>3360</v>
          </cell>
          <cell r="F5485" t="str">
            <v>CC-01614540</v>
          </cell>
          <cell r="J5485" t="str">
            <v>Sales Call</v>
          </cell>
          <cell r="R5485" t="str">
            <v>BUJD121040</v>
          </cell>
          <cell r="AB5485" t="str">
            <v>Sales call carried out for HMR update</v>
          </cell>
        </row>
        <row r="5486">
          <cell r="A5486">
            <v>45749.515555555598</v>
          </cell>
          <cell r="B5486">
            <v>4080</v>
          </cell>
          <cell r="F5486" t="str">
            <v>CC-01614530</v>
          </cell>
          <cell r="J5486" t="str">
            <v>Sales Call</v>
          </cell>
          <cell r="R5486" t="str">
            <v>BUKD162510</v>
          </cell>
          <cell r="AB5486" t="str">
            <v>Sales call carried out for HMR update</v>
          </cell>
        </row>
        <row r="5487">
          <cell r="A5487">
            <v>45749.513263888897</v>
          </cell>
          <cell r="B5487">
            <v>2550</v>
          </cell>
          <cell r="F5487" t="str">
            <v>CC-01614522</v>
          </cell>
          <cell r="J5487" t="str">
            <v>Sales Call</v>
          </cell>
          <cell r="R5487" t="str">
            <v>BULD121094</v>
          </cell>
          <cell r="AB5487" t="str">
            <v>Sales call carried out for HMR update</v>
          </cell>
        </row>
        <row r="5488">
          <cell r="A5488">
            <v>45749.511087963001</v>
          </cell>
          <cell r="B5488">
            <v>8900</v>
          </cell>
          <cell r="F5488" t="str">
            <v>CC-01614515</v>
          </cell>
          <cell r="J5488" t="str">
            <v>Sales Call</v>
          </cell>
          <cell r="R5488" t="str">
            <v>BTDD162186</v>
          </cell>
          <cell r="AB5488" t="str">
            <v>Sales call carried out for HMR update</v>
          </cell>
        </row>
        <row r="5489">
          <cell r="A5489">
            <v>45749.508750000001</v>
          </cell>
          <cell r="B5489">
            <v>8590</v>
          </cell>
          <cell r="F5489" t="str">
            <v>CC-01614501</v>
          </cell>
          <cell r="J5489" t="str">
            <v>Sales Call</v>
          </cell>
          <cell r="R5489" t="str">
            <v>BTDD162192</v>
          </cell>
          <cell r="AB5489" t="str">
            <v>Sales call carried out for HMR update</v>
          </cell>
        </row>
        <row r="5490">
          <cell r="A5490">
            <v>45749.5065972222</v>
          </cell>
          <cell r="B5490">
            <v>3070</v>
          </cell>
          <cell r="F5490" t="str">
            <v>CC-01614493</v>
          </cell>
          <cell r="J5490" t="str">
            <v>Sales Call</v>
          </cell>
          <cell r="R5490" t="str">
            <v>BTHD120971</v>
          </cell>
          <cell r="AB5490" t="str">
            <v>Sales call carried out for HMR update</v>
          </cell>
        </row>
        <row r="5491">
          <cell r="A5491">
            <v>45749.504571759302</v>
          </cell>
          <cell r="B5491">
            <v>8140</v>
          </cell>
          <cell r="F5491" t="str">
            <v>CC-01614485</v>
          </cell>
          <cell r="J5491" t="str">
            <v>Sales Call</v>
          </cell>
          <cell r="R5491" t="str">
            <v>BTFD162243</v>
          </cell>
          <cell r="AB5491" t="str">
            <v>Sales call carried out for HMR update</v>
          </cell>
        </row>
        <row r="5492">
          <cell r="A5492">
            <v>45749.502152777801</v>
          </cell>
          <cell r="B5492">
            <v>10050</v>
          </cell>
          <cell r="F5492" t="str">
            <v>CC-01614479</v>
          </cell>
          <cell r="J5492" t="str">
            <v>Sales Call</v>
          </cell>
          <cell r="R5492" t="str">
            <v>BTFD162244</v>
          </cell>
          <cell r="AB5492" t="str">
            <v>Sales call carried out for HMR update</v>
          </cell>
        </row>
        <row r="5493">
          <cell r="A5493">
            <v>45749.494201388901</v>
          </cell>
          <cell r="B5493">
            <v>9650</v>
          </cell>
          <cell r="F5493" t="str">
            <v>CC-01614461</v>
          </cell>
          <cell r="J5493" t="str">
            <v>Sales Call</v>
          </cell>
          <cell r="R5493" t="str">
            <v>BTED162217</v>
          </cell>
          <cell r="AB5493" t="str">
            <v>Sales call carried out for HMR update</v>
          </cell>
        </row>
        <row r="5494">
          <cell r="A5494">
            <v>45749.491932870398</v>
          </cell>
          <cell r="B5494">
            <v>3445</v>
          </cell>
          <cell r="F5494" t="str">
            <v>CC-01614457</v>
          </cell>
          <cell r="J5494" t="str">
            <v>Sales Call</v>
          </cell>
          <cell r="R5494" t="str">
            <v>BTJL152348</v>
          </cell>
          <cell r="AB5494" t="str">
            <v>Sales call carried out for HMR update</v>
          </cell>
        </row>
        <row r="5495">
          <cell r="A5495">
            <v>45749.485833333303</v>
          </cell>
          <cell r="B5495">
            <v>3310</v>
          </cell>
          <cell r="F5495" t="str">
            <v>CC-01614440</v>
          </cell>
          <cell r="J5495" t="str">
            <v>Sales Call</v>
          </cell>
          <cell r="R5495" t="str">
            <v>BTDD120878</v>
          </cell>
          <cell r="AB5495" t="str">
            <v>Sales call carried out for HMR update</v>
          </cell>
        </row>
        <row r="5496">
          <cell r="A5496">
            <v>45749.483738425901</v>
          </cell>
          <cell r="B5496">
            <v>6110</v>
          </cell>
          <cell r="F5496" t="str">
            <v>CC-01614434</v>
          </cell>
          <cell r="J5496" t="str">
            <v>Sales Call</v>
          </cell>
          <cell r="R5496" t="str">
            <v>BTEL160427</v>
          </cell>
          <cell r="AB5496" t="str">
            <v>Sales call carried out for HMR update</v>
          </cell>
        </row>
        <row r="5497">
          <cell r="A5497">
            <v>45749.481238425898</v>
          </cell>
          <cell r="B5497">
            <v>7500</v>
          </cell>
          <cell r="F5497" t="str">
            <v>CC-01614421</v>
          </cell>
          <cell r="J5497" t="str">
            <v>Sales Call</v>
          </cell>
          <cell r="R5497" t="str">
            <v>BTGL160455</v>
          </cell>
          <cell r="AB5497" t="str">
            <v>Sales call carried out for HMR update</v>
          </cell>
        </row>
        <row r="5498">
          <cell r="A5498">
            <v>45749.477488425902</v>
          </cell>
          <cell r="B5498">
            <v>5530</v>
          </cell>
          <cell r="F5498" t="str">
            <v>CC-01614413</v>
          </cell>
          <cell r="J5498" t="str">
            <v>Sales Call</v>
          </cell>
          <cell r="R5498" t="str">
            <v>BTGD162296</v>
          </cell>
          <cell r="AB5498" t="str">
            <v>Sales call carried out for HMR update</v>
          </cell>
        </row>
        <row r="5499">
          <cell r="A5499">
            <v>45749.474618055603</v>
          </cell>
          <cell r="B5499">
            <v>9190</v>
          </cell>
          <cell r="F5499" t="str">
            <v>CC-01614407</v>
          </cell>
          <cell r="J5499" t="str">
            <v>Sales Call</v>
          </cell>
          <cell r="R5499" t="str">
            <v>BTJD162046</v>
          </cell>
          <cell r="AB5499" t="str">
            <v>Sales call carried out for HMR update</v>
          </cell>
        </row>
        <row r="5500">
          <cell r="A5500">
            <v>45749.472581018497</v>
          </cell>
          <cell r="B5500">
            <v>8400</v>
          </cell>
          <cell r="F5500" t="str">
            <v>CC-01614398</v>
          </cell>
          <cell r="J5500" t="str">
            <v>Sales Call</v>
          </cell>
          <cell r="R5500" t="str">
            <v>BTCD162159</v>
          </cell>
          <cell r="AB5500" t="str">
            <v>Sales call carried out for HMR update</v>
          </cell>
        </row>
        <row r="5501">
          <cell r="A5501">
            <v>45749.4686111111</v>
          </cell>
          <cell r="B5501">
            <v>8690</v>
          </cell>
          <cell r="F5501" t="str">
            <v>CC-01614388</v>
          </cell>
          <cell r="J5501" t="str">
            <v>Sales Call</v>
          </cell>
          <cell r="R5501" t="str">
            <v>BSID161973</v>
          </cell>
          <cell r="AB5501" t="str">
            <v>Sales call carried out for HMR update</v>
          </cell>
        </row>
        <row r="5502">
          <cell r="A5502">
            <v>45749.465717592597</v>
          </cell>
          <cell r="B5502">
            <v>5700</v>
          </cell>
          <cell r="F5502" t="str">
            <v>CC-01614379</v>
          </cell>
          <cell r="J5502" t="str">
            <v>Sales Call</v>
          </cell>
          <cell r="R5502" t="str">
            <v>BSHD200586</v>
          </cell>
          <cell r="AB5502" t="str">
            <v>Sales call carried out for HMR update</v>
          </cell>
        </row>
        <row r="5503">
          <cell r="A5503">
            <v>45749.460821759298</v>
          </cell>
          <cell r="B5503">
            <v>8200</v>
          </cell>
          <cell r="F5503" t="str">
            <v>CC-01614354</v>
          </cell>
          <cell r="J5503" t="str">
            <v>Sales Call</v>
          </cell>
          <cell r="R5503" t="str">
            <v>BSKD161462</v>
          </cell>
          <cell r="AB5503" t="str">
            <v>Sales call carried out for HMR update</v>
          </cell>
        </row>
        <row r="5504">
          <cell r="A5504">
            <v>45748.279849537001</v>
          </cell>
          <cell r="B5504">
            <v>35986</v>
          </cell>
          <cell r="F5504" t="str">
            <v>CC-01612994</v>
          </cell>
          <cell r="J5504" t="str">
            <v>Schedule Service - AMC</v>
          </cell>
          <cell r="R5504" t="str">
            <v>BLIS031950</v>
          </cell>
          <cell r="AB5504" t="str">
            <v>AMC visit done</v>
          </cell>
        </row>
        <row r="5505">
          <cell r="A5505">
            <v>45748.278182870403</v>
          </cell>
          <cell r="B5505">
            <v>25614</v>
          </cell>
          <cell r="F5505" t="str">
            <v>CC-01612980</v>
          </cell>
          <cell r="J5505" t="str">
            <v>Schedule Service - AMC</v>
          </cell>
          <cell r="R5505" t="str">
            <v>GOCS030806</v>
          </cell>
          <cell r="AB5505" t="str">
            <v>AMC visit done</v>
          </cell>
        </row>
        <row r="5506">
          <cell r="A5506">
            <v>45747.728877314803</v>
          </cell>
          <cell r="B5506">
            <v>1</v>
          </cell>
          <cell r="F5506" t="str">
            <v>CC-01612840</v>
          </cell>
          <cell r="J5506" t="str">
            <v>Commissioning</v>
          </cell>
          <cell r="R5506" t="str">
            <v>BXBD164358</v>
          </cell>
          <cell r="AB5506" t="str">
            <v>Commissioning done on dated 01-04-2025</v>
          </cell>
        </row>
        <row r="5507">
          <cell r="A5507">
            <v>45747.296851851897</v>
          </cell>
          <cell r="B5507">
            <v>21318</v>
          </cell>
          <cell r="F5507" t="str">
            <v>CC-01612109</v>
          </cell>
          <cell r="J5507" t="str">
            <v>Schedule Service - AMC</v>
          </cell>
          <cell r="R5507" t="str">
            <v>BUGS035879</v>
          </cell>
          <cell r="AB5507" t="str">
            <v>AMC visit carried out.</v>
          </cell>
        </row>
        <row r="5508">
          <cell r="A5508">
            <v>45747.2941319444</v>
          </cell>
          <cell r="B5508">
            <v>21315</v>
          </cell>
          <cell r="F5508" t="str">
            <v>CC-01612082</v>
          </cell>
          <cell r="J5508" t="str">
            <v>Schedule Service - AMC</v>
          </cell>
          <cell r="R5508" t="str">
            <v>BUGS035879</v>
          </cell>
          <cell r="AB5508" t="str">
            <v>AMC visit carried out.</v>
          </cell>
        </row>
        <row r="5509">
          <cell r="A5509">
            <v>45747.292025463001</v>
          </cell>
          <cell r="B5509">
            <v>30684</v>
          </cell>
          <cell r="F5509" t="str">
            <v>CC-01612063</v>
          </cell>
          <cell r="J5509" t="str">
            <v>Schedule Service - AMC</v>
          </cell>
          <cell r="R5509" t="str">
            <v>BMFS031346</v>
          </cell>
          <cell r="AB5509" t="str">
            <v>AMC visit carried out.</v>
          </cell>
        </row>
        <row r="5510">
          <cell r="A5510">
            <v>45747.274861111102</v>
          </cell>
          <cell r="B5510">
            <v>34015</v>
          </cell>
          <cell r="F5510" t="str">
            <v>CC-01611913</v>
          </cell>
          <cell r="J5510" t="str">
            <v>Schedule Service - AMC</v>
          </cell>
          <cell r="R5510" t="str">
            <v>GOIS031795</v>
          </cell>
          <cell r="AB5510" t="str">
            <v>AMC visit carried out.</v>
          </cell>
        </row>
        <row r="5511">
          <cell r="A5511">
            <v>45747.2747453704</v>
          </cell>
          <cell r="B5511">
            <v>44431</v>
          </cell>
          <cell r="F5511" t="str">
            <v>CC-01611912</v>
          </cell>
          <cell r="J5511" t="str">
            <v>Schedule Service - AMC</v>
          </cell>
          <cell r="R5511" t="str">
            <v>BLFS031469</v>
          </cell>
          <cell r="AB5511" t="str">
            <v>AMC visit carried out.</v>
          </cell>
        </row>
        <row r="5512">
          <cell r="A5512">
            <v>45745.690324074101</v>
          </cell>
          <cell r="B5512">
            <v>2642</v>
          </cell>
          <cell r="F5512" t="str">
            <v>CC-01611465</v>
          </cell>
          <cell r="J5512" t="str">
            <v>Schedule Service</v>
          </cell>
          <cell r="R5512" t="str">
            <v>BXKD164206</v>
          </cell>
          <cell r="AB5512" t="str">
            <v>Attend the site for schedule service so drain oil from tank and oil cooler 38 litres, after then hem replace air filter engine and compressor both side, replace oil filter 2 nos., plugged in the drain plugs and fill oil in tank upto full guage level, overall topped oil in tank 40 litres. After schedule service done start and run the unit on load condition found unit is running in normal parameters.</v>
          </cell>
        </row>
        <row r="5513">
          <cell r="A5513">
            <v>45745.451018518499</v>
          </cell>
          <cell r="B5513">
            <v>0</v>
          </cell>
          <cell r="F5513" t="str">
            <v>CC-01610804</v>
          </cell>
          <cell r="J5513" t="str">
            <v>Preservative Measures</v>
          </cell>
          <cell r="R5513" t="str">
            <v>CXBE678116</v>
          </cell>
          <cell r="AB5513" t="str">
            <v>Attend the site for commissioning so check and found unit is more then 09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5514">
          <cell r="A5514">
            <v>45744.772210648101</v>
          </cell>
          <cell r="B5514">
            <v>37014</v>
          </cell>
          <cell r="F5514" t="str">
            <v>CC-01610429</v>
          </cell>
          <cell r="J5514" t="str">
            <v>Schedule Service</v>
          </cell>
          <cell r="R5514" t="str">
            <v>BRAC372524</v>
          </cell>
          <cell r="AB5514" t="str">
            <v>Commissioning done on dated 28-03-2025</v>
          </cell>
        </row>
        <row r="5515">
          <cell r="A5515">
            <v>45744.660324074102</v>
          </cell>
          <cell r="B5515">
            <v>83166</v>
          </cell>
          <cell r="F5515" t="str">
            <v>CC-01610124</v>
          </cell>
          <cell r="J5515" t="str">
            <v>Schedule Service</v>
          </cell>
          <cell r="R5515" t="str">
            <v>BJGS031396</v>
          </cell>
          <cell r="AB5515" t="str">
            <v>We visited site and change Air filter, Oil filter and Oil after than start and check unit running well.</v>
          </cell>
        </row>
        <row r="5516">
          <cell r="A5516">
            <v>45744.659027777801</v>
          </cell>
          <cell r="B5516">
            <v>35243</v>
          </cell>
          <cell r="F5516" t="str">
            <v>CC-01610115</v>
          </cell>
          <cell r="J5516" t="str">
            <v>Schedule Service</v>
          </cell>
          <cell r="R5516" t="str">
            <v>BRIS035838</v>
          </cell>
          <cell r="AB5516" t="str">
            <v>We visited site and change Air filter and Oil after after than start and check unit running well.</v>
          </cell>
        </row>
        <row r="5517">
          <cell r="A5517">
            <v>45744.648865740703</v>
          </cell>
          <cell r="B5517">
            <v>0</v>
          </cell>
          <cell r="F5517" t="str">
            <v>CC-01610095</v>
          </cell>
          <cell r="J5517" t="str">
            <v>Complaint - Breakdown</v>
          </cell>
          <cell r="R5517" t="str">
            <v>SN23TN02939</v>
          </cell>
          <cell r="AB5517" t="str">
            <v>We visited site and changed Temperature controller DMC 35 under of warranty basis. After than start and check unit running well condition. cause of controller faulty is board burnt.</v>
          </cell>
        </row>
        <row r="5518">
          <cell r="A5518">
            <v>45744.624918981499</v>
          </cell>
          <cell r="B5518">
            <v>6895</v>
          </cell>
          <cell r="F5518" t="str">
            <v>CC-01610028</v>
          </cell>
          <cell r="J5518" t="str">
            <v>Schedule Service</v>
          </cell>
          <cell r="R5518" t="str">
            <v>BXKS035161</v>
          </cell>
          <cell r="AB5518" t="str">
            <v>We visited site and change Air filter and Oil filter after than start and check unit running well.</v>
          </cell>
        </row>
        <row r="5519">
          <cell r="A5519">
            <v>45744.623993055597</v>
          </cell>
          <cell r="B5519">
            <v>28954</v>
          </cell>
          <cell r="F5519" t="str">
            <v>CC-01610026</v>
          </cell>
          <cell r="J5519" t="str">
            <v>Schedule Service</v>
          </cell>
          <cell r="R5519" t="str">
            <v>BSLS036682</v>
          </cell>
          <cell r="AB5519" t="str">
            <v>We visited site and change Air filter, Oil filter, Separator and oil after than start and check unit running well.</v>
          </cell>
        </row>
        <row r="5520">
          <cell r="A5520">
            <v>45744.566203703696</v>
          </cell>
          <cell r="B5520">
            <v>0</v>
          </cell>
          <cell r="F5520" t="str">
            <v>CC-01609907</v>
          </cell>
          <cell r="J5520" t="str">
            <v>Commissioning</v>
          </cell>
          <cell r="R5520" t="str">
            <v>CXBE678116</v>
          </cell>
          <cell r="AB5520" t="str">
            <v>Commissioning done on dated 28-03-2025</v>
          </cell>
        </row>
        <row r="5521">
          <cell r="A5521">
            <v>45744.562314814801</v>
          </cell>
          <cell r="B5521">
            <v>0</v>
          </cell>
          <cell r="F5521" t="str">
            <v>CC-01609903</v>
          </cell>
          <cell r="J5521" t="str">
            <v>Commissioning</v>
          </cell>
          <cell r="R5521" t="str">
            <v>CXIE661399</v>
          </cell>
          <cell r="AB5521" t="str">
            <v>Commissioning done on dated 28-03-2025</v>
          </cell>
        </row>
        <row r="5522">
          <cell r="A5522">
            <v>45744.542662036998</v>
          </cell>
          <cell r="B5522">
            <v>7201</v>
          </cell>
          <cell r="F5522" t="str">
            <v>CC-01609874</v>
          </cell>
          <cell r="J5522" t="str">
            <v>Schedule Service</v>
          </cell>
          <cell r="R5522" t="str">
            <v>BWLS031873</v>
          </cell>
          <cell r="AB5522" t="str">
            <v>Attend the site for scheduled service so change air filter, oil filter, air oil separator, motor greasing and oil. Then start the unit found running ok.</v>
          </cell>
        </row>
        <row r="5523">
          <cell r="A5523">
            <v>45744.539861111101</v>
          </cell>
          <cell r="B5523">
            <v>4284</v>
          </cell>
          <cell r="F5523" t="str">
            <v>CC-01609864</v>
          </cell>
          <cell r="J5523" t="str">
            <v>Schedule Service</v>
          </cell>
          <cell r="R5523" t="str">
            <v>BWHC371250</v>
          </cell>
          <cell r="AB5523" t="str">
            <v>Attend the site for scheduled service so change air filter, oil filter, air oil separator, motor greasing and oil. Then start the unit found running ok.</v>
          </cell>
        </row>
        <row r="5524">
          <cell r="A5524">
            <v>45744.495532407404</v>
          </cell>
          <cell r="B5524">
            <v>21464</v>
          </cell>
          <cell r="F5524" t="str">
            <v>CC-01609751</v>
          </cell>
          <cell r="J5524" t="str">
            <v>Schedule Service</v>
          </cell>
          <cell r="R5524" t="str">
            <v>BSBC375530</v>
          </cell>
          <cell r="AB5524" t="str">
            <v>Attend the site for scheduled service so change air filter, oil filter and oil then start the unit found running ok.</v>
          </cell>
        </row>
        <row r="5525">
          <cell r="A5525">
            <v>45744.474479166704</v>
          </cell>
          <cell r="B5525">
            <v>8553</v>
          </cell>
          <cell r="F5525" t="str">
            <v>CC-01609697</v>
          </cell>
          <cell r="J5525" t="str">
            <v>Complaint - Running With Problem</v>
          </cell>
          <cell r="R5525" t="str">
            <v>BUFD162814</v>
          </cell>
          <cell r="AB5525" t="str">
            <v>Attend the site for customer complain of unit tripping on load condition so check and found solenoide valve not working properly. So change solenoide valve and stert the unit found running in good condition. We talked with customer, as per him he had problem in his other compressor. we clarify him and now he agree to close call.</v>
          </cell>
        </row>
        <row r="5526">
          <cell r="A5526">
            <v>45744.472777777803</v>
          </cell>
          <cell r="B5526">
            <v>3183</v>
          </cell>
          <cell r="F5526" t="str">
            <v>CC-01609691</v>
          </cell>
          <cell r="J5526" t="str">
            <v>Complaint - Breakdown</v>
          </cell>
          <cell r="R5526" t="str">
            <v>BWED163893</v>
          </cell>
          <cell r="AB5526" t="str">
            <v>Attend the site for customer complain of unit not starting so chack ans found starter push button found not working. So change with new one then stert the unit found running ok.</v>
          </cell>
        </row>
        <row r="5527">
          <cell r="A5527">
            <v>45744.470648148097</v>
          </cell>
          <cell r="B5527">
            <v>2913</v>
          </cell>
          <cell r="F5527" t="str">
            <v>CC-01609685</v>
          </cell>
          <cell r="J5527" t="str">
            <v>Schedule Service</v>
          </cell>
          <cell r="R5527" t="str">
            <v>BWFD163940</v>
          </cell>
          <cell r="AB5527" t="str">
            <v>Attend the site for schedule service so drain oil from tank and drain oil from cooler total 37 liters oil drain then change air filter for compressor and engine both side, change oil filter, change air oil separator, change all velve kit set and change ELGI air lube plus oil. Then start the unit found running ok.</v>
          </cell>
        </row>
        <row r="5528">
          <cell r="A5528">
            <v>45744.4686574074</v>
          </cell>
          <cell r="B5528">
            <v>345</v>
          </cell>
          <cell r="F5528" t="str">
            <v>CC-01609673</v>
          </cell>
          <cell r="J5528" t="str">
            <v>Complaint - Running With Problem</v>
          </cell>
          <cell r="R5528" t="str">
            <v>BXBD164346</v>
          </cell>
          <cell r="AB5528" t="str">
            <v>Attend the site as per customer complaint for high temperature issue so check the unit on drilling condition found DOT 100 deg.cel. So check the compressor found oil cooler externally chocked condition so clean the oil cooler through water service externally also check the fan belt found little loosen condition so tightened the fan belt and run the unit on load condition found DOT 88 deg.cel. Now unit is running in normal parameters. we talked with customer and now he agree to close call. we talked with customer and now he agree to close call.</v>
          </cell>
        </row>
        <row r="5529">
          <cell r="A5529">
            <v>45743.726388888899</v>
          </cell>
          <cell r="B5529">
            <v>1500</v>
          </cell>
          <cell r="F5529" t="str">
            <v>CC-01609199</v>
          </cell>
          <cell r="J5529" t="str">
            <v>Schedule Service</v>
          </cell>
          <cell r="R5529" t="str">
            <v>BXFD164587</v>
          </cell>
          <cell r="AB5529" t="str">
            <v>Attend the site for 1500 hours schedule service so replace separator filter, actuator kit engine and compressor both side, main pressure regulator kit and ARV kit. After the job done, start the unit and set the air pressure to 17 kg at 1300 idle rpm. Run the unit on load condition found unit is running in normal parameters.</v>
          </cell>
        </row>
        <row r="5530">
          <cell r="A5530">
            <v>45743.567013888904</v>
          </cell>
          <cell r="B5530">
            <v>9072</v>
          </cell>
          <cell r="F5530" t="str">
            <v>CC-01608690</v>
          </cell>
          <cell r="J5530" t="str">
            <v>Schedule Service</v>
          </cell>
          <cell r="R5530" t="str">
            <v>BTFS031006</v>
          </cell>
          <cell r="AB5530" t="str">
            <v>Attend the site for scheduled service so change air filter, oil filter, air oil separator, motor greasing and oil. Then start the unit found running ok.</v>
          </cell>
        </row>
        <row r="5531">
          <cell r="A5531">
            <v>45743.565706018497</v>
          </cell>
          <cell r="B5531">
            <v>2051</v>
          </cell>
          <cell r="F5531" t="str">
            <v>CC-01608684</v>
          </cell>
          <cell r="J5531" t="str">
            <v>Schedule Service</v>
          </cell>
          <cell r="R5531" t="str">
            <v>BXLS042397</v>
          </cell>
          <cell r="AB5531" t="str">
            <v>Attend the site for scheduled service so change air filter, oil filter. Then start the unit found running ok.</v>
          </cell>
        </row>
        <row r="5532">
          <cell r="A5532">
            <v>45743.564675925903</v>
          </cell>
          <cell r="B5532">
            <v>2278</v>
          </cell>
          <cell r="F5532" t="str">
            <v>CC-01608680</v>
          </cell>
          <cell r="J5532" t="str">
            <v>Schedule Service</v>
          </cell>
          <cell r="R5532" t="str">
            <v>BXLS042384</v>
          </cell>
          <cell r="AB5532" t="str">
            <v>Attend the site for scheduled service so change air filter and oil filter. Then start the unit found running ok.</v>
          </cell>
        </row>
        <row r="5533">
          <cell r="A5533">
            <v>45743.473483796297</v>
          </cell>
          <cell r="B5533">
            <v>1510</v>
          </cell>
          <cell r="F5533" t="str">
            <v>CC-01608343</v>
          </cell>
          <cell r="J5533" t="str">
            <v>Schedule Service</v>
          </cell>
          <cell r="R5533" t="str">
            <v>BXJD231746</v>
          </cell>
          <cell r="AB5533" t="str">
            <v>Attend the site for schedule service so following jobs are done - Replace separator filter, actuator kit 3nos., pressure regulator kit 3nos and ARV kit . After 1500 hours service kit replacement work done start and run the unit on load condition and set the load pressure to 24 kg at 1200 idle rpm. At present unit is running in normal parameters.</v>
          </cell>
        </row>
        <row r="5534">
          <cell r="A5534">
            <v>45742.655868055597</v>
          </cell>
          <cell r="B5534">
            <v>1800</v>
          </cell>
          <cell r="F5534" t="str">
            <v>CC-01607620</v>
          </cell>
          <cell r="J5534" t="str">
            <v>Validation</v>
          </cell>
          <cell r="R5534" t="str">
            <v>BXAD231963</v>
          </cell>
          <cell r="AB5534" t="str">
            <v>Attend the site for PG 1250 louver door replacement work under FOC basis, so open the old louver door from the unit and fitted the new louver door left and right side. Before replacement of door DOT is 100 and WT is 95 and replacing the new door DOT is 98 and WT is 93. Unit is running under limit .parameters. Approval email attached</v>
          </cell>
        </row>
        <row r="5535">
          <cell r="A5535">
            <v>45742.528784722199</v>
          </cell>
          <cell r="B5535">
            <v>49092</v>
          </cell>
          <cell r="F5535" t="str">
            <v>CC-01607219</v>
          </cell>
          <cell r="J5535" t="str">
            <v>Schedule Service</v>
          </cell>
          <cell r="R5535" t="str">
            <v>BKAS030685</v>
          </cell>
          <cell r="AB5535" t="str">
            <v>Today we attend the customer site for sheudle service so we change parts during service:- air filter, oil filter and oil than start machine running ok</v>
          </cell>
        </row>
        <row r="5536">
          <cell r="A5536">
            <v>45742.460416666698</v>
          </cell>
          <cell r="B5536">
            <v>2638</v>
          </cell>
          <cell r="F5536" t="str">
            <v>CC-01607004</v>
          </cell>
          <cell r="J5536" t="str">
            <v>Complaint - Running With Problem</v>
          </cell>
          <cell r="R5536" t="str">
            <v>BXHS037937</v>
          </cell>
          <cell r="AB5536" t="str">
            <v>I attended the site to complain of high sump pressure so I checked and found the actuator not working properly. So open the actuator and refit the cleaned actuator. Then start the unit found running ok.</v>
          </cell>
        </row>
        <row r="5537">
          <cell r="A5537">
            <v>45742.276712963001</v>
          </cell>
          <cell r="B5537">
            <v>14888</v>
          </cell>
          <cell r="F5537" t="str">
            <v>CC-01606715</v>
          </cell>
          <cell r="J5537" t="str">
            <v>Schedule Service - AMC</v>
          </cell>
          <cell r="R5537" t="str">
            <v>BVFS039912</v>
          </cell>
          <cell r="AB5537"/>
        </row>
        <row r="5538">
          <cell r="A5538">
            <v>45742.275231481501</v>
          </cell>
          <cell r="B5538">
            <v>8816</v>
          </cell>
          <cell r="F5538" t="str">
            <v>CC-01606704</v>
          </cell>
          <cell r="J5538" t="str">
            <v>Schedule Service - AMC</v>
          </cell>
          <cell r="R5538" t="str">
            <v>BWEC370394</v>
          </cell>
          <cell r="AB5538"/>
        </row>
        <row r="5539">
          <cell r="A5539">
            <v>45741.783067129603</v>
          </cell>
          <cell r="B5539">
            <v>595</v>
          </cell>
          <cell r="F5539" t="str">
            <v>CC-01606644</v>
          </cell>
          <cell r="J5539" t="str">
            <v>Complaint - Breakdown</v>
          </cell>
          <cell r="R5539" t="str">
            <v>BUIS036656</v>
          </cell>
          <cell r="AB5539" t="str">
            <v>Provided mobile number is wrong, so waiting for visit confirmation 26-03-2025 ...................... 29-03-2025 we arranged correct mobile of customer and as per customer again problem occurred in motor and again motor repair in under progress 31-03-2025</v>
          </cell>
        </row>
        <row r="5540">
          <cell r="A5540">
            <v>45741.732881944401</v>
          </cell>
          <cell r="B5540">
            <v>11267</v>
          </cell>
          <cell r="F5540" t="str">
            <v>CC-01606584</v>
          </cell>
          <cell r="J5540" t="str">
            <v>Sales Call</v>
          </cell>
          <cell r="R5540" t="str">
            <v>BWCS032691</v>
          </cell>
          <cell r="AB5540" t="str">
            <v>Sales call carried out for HMR update</v>
          </cell>
        </row>
        <row r="5541">
          <cell r="A5541">
            <v>45741.729317129597</v>
          </cell>
          <cell r="B5541">
            <v>6199</v>
          </cell>
          <cell r="F5541" t="str">
            <v>CC-01606576</v>
          </cell>
          <cell r="J5541" t="str">
            <v>Sales Call</v>
          </cell>
          <cell r="R5541" t="str">
            <v>BWLS031913</v>
          </cell>
          <cell r="AB5541" t="str">
            <v>Sales call carried out for HMR update</v>
          </cell>
        </row>
        <row r="5542">
          <cell r="A5542">
            <v>45741.7260185185</v>
          </cell>
          <cell r="B5542">
            <v>5797</v>
          </cell>
          <cell r="F5542" t="str">
            <v>CC-01606569</v>
          </cell>
          <cell r="J5542" t="str">
            <v>Sales Call</v>
          </cell>
          <cell r="R5542" t="str">
            <v>BXJC371867</v>
          </cell>
          <cell r="AB5542" t="str">
            <v>Sales call carried out for HMR update</v>
          </cell>
        </row>
        <row r="5543">
          <cell r="A5543">
            <v>45741.722210648099</v>
          </cell>
          <cell r="B5543">
            <v>30849</v>
          </cell>
          <cell r="F5543" t="str">
            <v>CC-01606560</v>
          </cell>
          <cell r="J5543" t="str">
            <v>Sales Call</v>
          </cell>
          <cell r="R5543" t="str">
            <v>BTGS031205</v>
          </cell>
          <cell r="AB5543" t="str">
            <v>Sales call carried out for HMR update</v>
          </cell>
        </row>
        <row r="5544">
          <cell r="A5544">
            <v>45741.718865740702</v>
          </cell>
          <cell r="B5544">
            <v>6694</v>
          </cell>
          <cell r="F5544" t="str">
            <v>CC-01606545</v>
          </cell>
          <cell r="J5544" t="str">
            <v>Sales Call</v>
          </cell>
          <cell r="R5544" t="str">
            <v>BUFC372952</v>
          </cell>
          <cell r="AB5544" t="str">
            <v>Sales call carried out for HMR update</v>
          </cell>
        </row>
        <row r="5545">
          <cell r="A5545">
            <v>45741.714988425898</v>
          </cell>
          <cell r="B5545">
            <v>37760</v>
          </cell>
          <cell r="F5545" t="str">
            <v>CC-01606538</v>
          </cell>
          <cell r="J5545" t="str">
            <v>Sales Call</v>
          </cell>
          <cell r="R5545" t="str">
            <v>BQFS031084</v>
          </cell>
          <cell r="AB5545" t="str">
            <v>Sales call carried out for HMR update</v>
          </cell>
        </row>
        <row r="5546">
          <cell r="A5546">
            <v>45741.7108912037</v>
          </cell>
          <cell r="B5546">
            <v>7392</v>
          </cell>
          <cell r="F5546" t="str">
            <v>CC-01606528</v>
          </cell>
          <cell r="J5546" t="str">
            <v>Sales Call</v>
          </cell>
          <cell r="R5546" t="str">
            <v>BRDC373261</v>
          </cell>
          <cell r="AB5546" t="str">
            <v>Sales call carried out for HMR update</v>
          </cell>
        </row>
        <row r="5547">
          <cell r="A5547">
            <v>45741.702939814801</v>
          </cell>
          <cell r="B5547">
            <v>17801</v>
          </cell>
          <cell r="F5547" t="str">
            <v>CC-01606506</v>
          </cell>
          <cell r="J5547" t="str">
            <v>Sales Call</v>
          </cell>
          <cell r="R5547" t="str">
            <v>BPIC370386</v>
          </cell>
          <cell r="AB5547" t="str">
            <v>Sales call carried out for HMR update</v>
          </cell>
        </row>
        <row r="5548">
          <cell r="A5548">
            <v>45741.688125000001</v>
          </cell>
          <cell r="B5548">
            <v>2594</v>
          </cell>
          <cell r="F5548" t="str">
            <v>CC-01606456</v>
          </cell>
          <cell r="J5548" t="str">
            <v>Validation</v>
          </cell>
          <cell r="R5548" t="str">
            <v>BXKD164206</v>
          </cell>
          <cell r="AB5548" t="str">
            <v>Attend the site for change of new temperature guage under FOC basis ,so a validation call has been successfully logged to address the change of the temperature guage and switch, identified by the reference number B002002910001, under a FOC basis. Consequently a call has been initiated and the FOC has been generated. Once the FOC parts received we had proceeded to facilitate the necessary changes. After proper replacement of the new temperature guage we taken the trail for 1 hours found DOT is under normal condition 85 deg.cel.</v>
          </cell>
        </row>
        <row r="5549">
          <cell r="A5549">
            <v>45741.656932870399</v>
          </cell>
          <cell r="B5549">
            <v>27003</v>
          </cell>
          <cell r="F5549" t="str">
            <v>CC-01606364</v>
          </cell>
          <cell r="J5549" t="str">
            <v>Sales Call</v>
          </cell>
          <cell r="R5549" t="str">
            <v>BQAC373734</v>
          </cell>
          <cell r="AB5549" t="str">
            <v>Sales call carried out for HMR update</v>
          </cell>
        </row>
        <row r="5550">
          <cell r="A5550">
            <v>45741.652557870402</v>
          </cell>
          <cell r="B5550">
            <v>16760</v>
          </cell>
          <cell r="F5550" t="str">
            <v>CC-01606353</v>
          </cell>
          <cell r="J5550" t="str">
            <v>Sales Call</v>
          </cell>
          <cell r="R5550" t="str">
            <v>BPHS030467</v>
          </cell>
          <cell r="AB5550" t="str">
            <v>Sales call carried out for HMR update</v>
          </cell>
        </row>
        <row r="5551">
          <cell r="A5551">
            <v>45741.649236111101</v>
          </cell>
          <cell r="B5551">
            <v>43660</v>
          </cell>
          <cell r="F5551" t="str">
            <v>CC-01606346</v>
          </cell>
          <cell r="J5551" t="str">
            <v>Sales Call</v>
          </cell>
          <cell r="R5551" t="str">
            <v>BPCS030196</v>
          </cell>
          <cell r="AB5551" t="str">
            <v>Sales call carried out for HMR update</v>
          </cell>
        </row>
        <row r="5552">
          <cell r="A5552">
            <v>45741.645624999997</v>
          </cell>
          <cell r="B5552">
            <v>38449</v>
          </cell>
          <cell r="F5552" t="str">
            <v>CC-01606334</v>
          </cell>
          <cell r="J5552" t="str">
            <v>Sales Call</v>
          </cell>
          <cell r="R5552" t="str">
            <v>BOKC370020</v>
          </cell>
          <cell r="AB5552" t="str">
            <v>Sales call carried out for HMR update</v>
          </cell>
        </row>
        <row r="5553">
          <cell r="A5553">
            <v>45741.641111111101</v>
          </cell>
          <cell r="B5553">
            <v>1</v>
          </cell>
          <cell r="F5553" t="str">
            <v>CC-01606313</v>
          </cell>
          <cell r="J5553" t="str">
            <v>Commissioning</v>
          </cell>
          <cell r="R5553" t="str">
            <v>BXHD232326</v>
          </cell>
          <cell r="AB5553" t="str">
            <v>Commissioning work under progress 25-03-2025. Govt project due to site not ready &amp; customer rig turbo got failed commissioning work is &amp; report sign up is pending because as per our sales team commitment 200 mtr trail at point. after complete the same customer sign the report &amp;  send call for classer. waiting for site ready 29-03-2025</v>
          </cell>
        </row>
        <row r="5554">
          <cell r="A5554">
            <v>45741.634224537003</v>
          </cell>
          <cell r="B5554">
            <v>6235</v>
          </cell>
          <cell r="F5554" t="str">
            <v>CC-01606283</v>
          </cell>
          <cell r="J5554" t="str">
            <v>Sales Call</v>
          </cell>
          <cell r="R5554" t="str">
            <v>BOIS040238</v>
          </cell>
          <cell r="AB5554" t="str">
            <v>Sales call carried out for HMR update</v>
          </cell>
        </row>
        <row r="5555">
          <cell r="A5555">
            <v>45741.628784722197</v>
          </cell>
          <cell r="B5555">
            <v>21737</v>
          </cell>
          <cell r="F5555" t="str">
            <v>CC-01606262</v>
          </cell>
          <cell r="J5555" t="str">
            <v>Sales Call</v>
          </cell>
          <cell r="R5555" t="str">
            <v>BNKS030423</v>
          </cell>
          <cell r="AB5555" t="str">
            <v>Sales call carried out for HMR update</v>
          </cell>
        </row>
        <row r="5556">
          <cell r="A5556">
            <v>45741.610960648097</v>
          </cell>
          <cell r="B5556">
            <v>20978</v>
          </cell>
          <cell r="F5556" t="str">
            <v>CC-01606201</v>
          </cell>
          <cell r="J5556" t="str">
            <v>Sales Call</v>
          </cell>
          <cell r="R5556" t="str">
            <v>BOGC370193</v>
          </cell>
          <cell r="AB5556" t="str">
            <v>Sales call carried out for HMR update</v>
          </cell>
        </row>
        <row r="5557">
          <cell r="A5557">
            <v>45741.606493055602</v>
          </cell>
          <cell r="B5557">
            <v>3215</v>
          </cell>
          <cell r="F5557" t="str">
            <v>CC-01606179</v>
          </cell>
          <cell r="J5557" t="str">
            <v>Sales Call</v>
          </cell>
          <cell r="R5557" t="str">
            <v>BNJC370072</v>
          </cell>
          <cell r="AB5557" t="str">
            <v>Sales call carried out for HMR update</v>
          </cell>
        </row>
        <row r="5558">
          <cell r="A5558">
            <v>45741.599189814799</v>
          </cell>
          <cell r="B5558">
            <v>78738</v>
          </cell>
          <cell r="F5558" t="str">
            <v>CC-01606163</v>
          </cell>
          <cell r="J5558" t="str">
            <v>Sales Call</v>
          </cell>
          <cell r="R5558" t="str">
            <v>BNCC370425</v>
          </cell>
          <cell r="AB5558" t="str">
            <v>Sales call carried out for HMR update</v>
          </cell>
        </row>
        <row r="5559">
          <cell r="A5559">
            <v>45741.585648148102</v>
          </cell>
          <cell r="B5559">
            <v>27674</v>
          </cell>
          <cell r="F5559" t="str">
            <v>CC-01606137</v>
          </cell>
          <cell r="J5559" t="str">
            <v>Sales Call</v>
          </cell>
          <cell r="R5559" t="str">
            <v>BMKC370048</v>
          </cell>
          <cell r="AB5559" t="str">
            <v>Sales call carried out for HMR update</v>
          </cell>
        </row>
        <row r="5560">
          <cell r="A5560">
            <v>45741.582013888903</v>
          </cell>
          <cell r="B5560">
            <v>11790</v>
          </cell>
          <cell r="F5560" t="str">
            <v>CC-01606132</v>
          </cell>
          <cell r="J5560" t="str">
            <v>Sales Call</v>
          </cell>
          <cell r="R5560" t="str">
            <v>BNLS030573</v>
          </cell>
          <cell r="AB5560" t="str">
            <v>Sales call carried out for HMR update</v>
          </cell>
        </row>
        <row r="5561">
          <cell r="A5561">
            <v>45741.577592592599</v>
          </cell>
          <cell r="B5561">
            <v>11790</v>
          </cell>
          <cell r="F5561" t="str">
            <v>CC-01606126</v>
          </cell>
          <cell r="J5561" t="str">
            <v>Sales Call</v>
          </cell>
          <cell r="R5561" t="str">
            <v>BNCS030884</v>
          </cell>
          <cell r="AB5561" t="str">
            <v>Sales call carried out for HMR update</v>
          </cell>
        </row>
        <row r="5562">
          <cell r="A5562">
            <v>45741.574386574102</v>
          </cell>
          <cell r="B5562">
            <v>23528</v>
          </cell>
          <cell r="F5562" t="str">
            <v>CC-01606118</v>
          </cell>
          <cell r="J5562" t="str">
            <v>Sales Call</v>
          </cell>
          <cell r="R5562" t="str">
            <v>BMFS031276</v>
          </cell>
          <cell r="AB5562" t="str">
            <v>Sales call carried out for HMR update</v>
          </cell>
        </row>
        <row r="5563">
          <cell r="A5563">
            <v>45741.570393518501</v>
          </cell>
          <cell r="B5563">
            <v>10085</v>
          </cell>
          <cell r="F5563" t="str">
            <v>CC-01606108</v>
          </cell>
          <cell r="J5563" t="str">
            <v>Sales Call</v>
          </cell>
          <cell r="R5563" t="str">
            <v>BMFS040502</v>
          </cell>
          <cell r="AB5563" t="str">
            <v>Sales call carried out for HMR update</v>
          </cell>
        </row>
        <row r="5564">
          <cell r="A5564">
            <v>45741.566990740699</v>
          </cell>
          <cell r="B5564">
            <v>75284</v>
          </cell>
          <cell r="F5564" t="str">
            <v>CC-01606100</v>
          </cell>
          <cell r="J5564" t="str">
            <v>Sales Call</v>
          </cell>
          <cell r="R5564" t="str">
            <v>BMBS030816</v>
          </cell>
          <cell r="AB5564" t="str">
            <v>Sales call carried out for HMR update</v>
          </cell>
        </row>
        <row r="5565">
          <cell r="A5565">
            <v>45741.5628587963</v>
          </cell>
          <cell r="B5565">
            <v>27716</v>
          </cell>
          <cell r="F5565" t="str">
            <v>CC-01606089</v>
          </cell>
          <cell r="J5565" t="str">
            <v>Sales Call</v>
          </cell>
          <cell r="R5565" t="str">
            <v>BMFC370445</v>
          </cell>
          <cell r="AB5565" t="str">
            <v>Sales call carried out for HMR update</v>
          </cell>
        </row>
        <row r="5566">
          <cell r="A5566">
            <v>45741.559259259302</v>
          </cell>
          <cell r="B5566">
            <v>30671</v>
          </cell>
          <cell r="F5566" t="str">
            <v>CC-01606079</v>
          </cell>
          <cell r="J5566" t="str">
            <v>Sales Call</v>
          </cell>
          <cell r="R5566" t="str">
            <v>BMFS031346</v>
          </cell>
          <cell r="AB5566" t="str">
            <v>Sales call carried out for HMR update</v>
          </cell>
        </row>
        <row r="5567">
          <cell r="A5567">
            <v>45741.555717592601</v>
          </cell>
          <cell r="B5567">
            <v>22763</v>
          </cell>
          <cell r="F5567" t="str">
            <v>CC-01606070</v>
          </cell>
          <cell r="J5567" t="str">
            <v>Sales Call</v>
          </cell>
          <cell r="R5567" t="str">
            <v>BMDS031033</v>
          </cell>
          <cell r="AB5567" t="str">
            <v>Sales call carried out for HMR update</v>
          </cell>
        </row>
        <row r="5568">
          <cell r="A5568">
            <v>45741.551261574103</v>
          </cell>
          <cell r="B5568">
            <v>33157</v>
          </cell>
          <cell r="F5568" t="str">
            <v>CC-01606064</v>
          </cell>
          <cell r="J5568" t="str">
            <v>Sales Call</v>
          </cell>
          <cell r="R5568" t="str">
            <v>BMCS030957</v>
          </cell>
          <cell r="AB5568" t="str">
            <v>Sales call carried out for HMR update</v>
          </cell>
        </row>
        <row r="5569">
          <cell r="A5569">
            <v>45741.546249999999</v>
          </cell>
          <cell r="B5569">
            <v>35278</v>
          </cell>
          <cell r="F5569" t="str">
            <v>CC-01606060</v>
          </cell>
          <cell r="J5569" t="str">
            <v>Sales Call</v>
          </cell>
          <cell r="R5569" t="str">
            <v>BMBL050033</v>
          </cell>
          <cell r="AB5569" t="str">
            <v>Sales call carried out for HMR update</v>
          </cell>
        </row>
        <row r="5570">
          <cell r="A5570">
            <v>45741.542442129597</v>
          </cell>
          <cell r="B5570">
            <v>56776</v>
          </cell>
          <cell r="F5570" t="str">
            <v>CC-01606046</v>
          </cell>
          <cell r="J5570" t="str">
            <v>Sales Call</v>
          </cell>
          <cell r="R5570" t="str">
            <v>BLFS040558</v>
          </cell>
          <cell r="AB5570" t="str">
            <v>Sales call carried out for HMR update</v>
          </cell>
        </row>
        <row r="5571">
          <cell r="A5571">
            <v>45741.537164351903</v>
          </cell>
          <cell r="B5571">
            <v>35958</v>
          </cell>
          <cell r="F5571" t="str">
            <v>CC-01606036</v>
          </cell>
          <cell r="J5571" t="str">
            <v>Sales Call</v>
          </cell>
          <cell r="R5571" t="str">
            <v>BLIS031950</v>
          </cell>
          <cell r="AB5571" t="str">
            <v>Sales call carried out for HMR update</v>
          </cell>
        </row>
        <row r="5572">
          <cell r="A5572">
            <v>45741.533402777801</v>
          </cell>
          <cell r="B5572">
            <v>76926</v>
          </cell>
          <cell r="F5572" t="str">
            <v>CC-01606025</v>
          </cell>
          <cell r="J5572" t="str">
            <v>Sales Call</v>
          </cell>
          <cell r="R5572" t="str">
            <v>BLGS031576</v>
          </cell>
          <cell r="AB5572" t="str">
            <v>Sales call carried out for HMR update</v>
          </cell>
        </row>
        <row r="5573">
          <cell r="A5573">
            <v>45741.529710648101</v>
          </cell>
          <cell r="B5573">
            <v>34314</v>
          </cell>
          <cell r="F5573" t="str">
            <v>CC-01606011</v>
          </cell>
          <cell r="J5573" t="str">
            <v>Sales Call</v>
          </cell>
          <cell r="R5573" t="str">
            <v>BKJS030050</v>
          </cell>
          <cell r="AB5573" t="str">
            <v>Sales call carried out for HMR update</v>
          </cell>
        </row>
        <row r="5574">
          <cell r="A5574">
            <v>45741.525925925896</v>
          </cell>
          <cell r="B5574">
            <v>22312</v>
          </cell>
          <cell r="F5574" t="str">
            <v>CC-01606004</v>
          </cell>
          <cell r="J5574" t="str">
            <v>Sales Call</v>
          </cell>
          <cell r="R5574" t="str">
            <v>BKJS040077</v>
          </cell>
          <cell r="AB5574" t="str">
            <v>Sales call carried out for HMR update</v>
          </cell>
        </row>
        <row r="5575">
          <cell r="A5575">
            <v>45741.522071759297</v>
          </cell>
          <cell r="B5575">
            <v>5846</v>
          </cell>
          <cell r="F5575" t="str">
            <v>CC-01605997</v>
          </cell>
          <cell r="J5575" t="str">
            <v>Sales Call</v>
          </cell>
          <cell r="R5575" t="str">
            <v>BKHET70130</v>
          </cell>
          <cell r="AB5575" t="str">
            <v>Sales call carried out for HMR update</v>
          </cell>
        </row>
        <row r="5576">
          <cell r="A5576">
            <v>45741.517222222203</v>
          </cell>
          <cell r="B5576">
            <v>28450</v>
          </cell>
          <cell r="F5576" t="str">
            <v>CC-01605980</v>
          </cell>
          <cell r="J5576" t="str">
            <v>Sales Call</v>
          </cell>
          <cell r="R5576" t="str">
            <v>BKDS031405</v>
          </cell>
          <cell r="AB5576" t="str">
            <v>Sales call carried out for HMR update</v>
          </cell>
        </row>
        <row r="5577">
          <cell r="A5577">
            <v>45741.4844212963</v>
          </cell>
          <cell r="B5577">
            <v>46922</v>
          </cell>
          <cell r="F5577" t="str">
            <v>CC-01605873</v>
          </cell>
          <cell r="J5577" t="str">
            <v>General Service</v>
          </cell>
          <cell r="R5577" t="str">
            <v>BKCS040470</v>
          </cell>
          <cell r="AB5577" t="str">
            <v>General visit carried out</v>
          </cell>
        </row>
        <row r="5578">
          <cell r="A5578">
            <v>45741.483379629601</v>
          </cell>
          <cell r="B5578">
            <v>27870</v>
          </cell>
          <cell r="F5578" t="str">
            <v>CC-01605869</v>
          </cell>
          <cell r="J5578" t="str">
            <v>Schedule Service</v>
          </cell>
          <cell r="R5578" t="str">
            <v>BRHS035368</v>
          </cell>
          <cell r="AB5578" t="str">
            <v>Attend the site for scheduled service so change air filter, oil filter, air oil separator, motor greasing and all valve kit. Then start the unit found running ok.</v>
          </cell>
        </row>
        <row r="5579">
          <cell r="A5579">
            <v>45741.4819444444</v>
          </cell>
          <cell r="B5579">
            <v>40150</v>
          </cell>
          <cell r="F5579" t="str">
            <v>CC-01605863</v>
          </cell>
          <cell r="J5579" t="str">
            <v>Schedule Service</v>
          </cell>
          <cell r="R5579" t="str">
            <v>GPJS030042</v>
          </cell>
          <cell r="AB5579" t="str">
            <v>Attend the site for scheduled service so change air filter, oil filter, air oil separator, motor greasing and all valve kit. Then start the unit found running ok.</v>
          </cell>
        </row>
        <row r="5580">
          <cell r="A5580">
            <v>45741.289618055598</v>
          </cell>
          <cell r="B5580">
            <v>41353</v>
          </cell>
          <cell r="F5580" t="str">
            <v>CC-01605660</v>
          </cell>
          <cell r="J5580" t="str">
            <v>Schedule Service - AMC</v>
          </cell>
          <cell r="R5580" t="str">
            <v>BMIS031759</v>
          </cell>
          <cell r="AB5580" t="str">
            <v>AMC visit carried out.</v>
          </cell>
        </row>
        <row r="5581">
          <cell r="A5581">
            <v>45740.613622685203</v>
          </cell>
          <cell r="B5581">
            <v>6415</v>
          </cell>
          <cell r="F5581" t="str">
            <v>CC-01605089</v>
          </cell>
          <cell r="J5581" t="str">
            <v>Schedule Service</v>
          </cell>
          <cell r="R5581" t="str">
            <v>BVJD162972</v>
          </cell>
          <cell r="AB5581"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ELGI air lube was replenished with 40 liters of oil. After completing these tasks, the unit was started and found to be running smoothly, indicating that the service was successful and effective.</v>
          </cell>
        </row>
        <row r="5582">
          <cell r="A5582">
            <v>45740.512488425898</v>
          </cell>
          <cell r="B5582">
            <v>0</v>
          </cell>
          <cell r="F5582" t="str">
            <v>CC-01604807</v>
          </cell>
          <cell r="J5582" t="str">
            <v>Complaint - Breakdown</v>
          </cell>
          <cell r="R5582" t="str">
            <v>CXKE561603</v>
          </cell>
          <cell r="AB5582" t="str">
            <v>Pending for service history from customer end 28-03-2025 ....................... 29-03-2025</v>
          </cell>
        </row>
        <row r="5583">
          <cell r="A5583">
            <v>45740.449398148201</v>
          </cell>
          <cell r="B5583">
            <v>4500</v>
          </cell>
          <cell r="F5583" t="str">
            <v>CC-01604578</v>
          </cell>
          <cell r="J5583" t="str">
            <v>Schedule Service</v>
          </cell>
          <cell r="R5583" t="str">
            <v>BWED163890</v>
          </cell>
          <cell r="AB5583" t="str">
            <v>Attend the site for schedule service so drain oil from tank and oil cooler 37 litres, after then replace separator filter, ARV kit, Actuator kit engine and compressor both side, main pressure regulator kit. Replace air filter engine and compressor both side. Plugged in the drain plugs and topped up oil in tank upto full guage level. Start the unit and stop it, main the oil level in tank upto half guage level. Total topped up oil 40 litres. After schedule service done run the unit on load condition found unit is running in normal parameters.</v>
          </cell>
        </row>
        <row r="5584">
          <cell r="A5584">
            <v>45740.448182870401</v>
          </cell>
          <cell r="B5584">
            <v>550</v>
          </cell>
          <cell r="F5584" t="str">
            <v>CC-01604573</v>
          </cell>
          <cell r="J5584" t="str">
            <v>Schedule Service</v>
          </cell>
          <cell r="R5584" t="str">
            <v>BXGD232278</v>
          </cell>
          <cell r="AB5584" t="str">
            <v>Attend the site for schedule service so total drain oil from tank and oil cooler 110 litres, after then replace compressor side air filter, main oil filter 2nos., bearing oil filter 1no. After replace all parts plugged in the drain plugs and fill oil tank upto full guage level, dead cranks the unit two times and maintain the oil level . Total topped up oil 120 litres. After schedule service done run the unit on load condition found unit is running in normal parameters.</v>
          </cell>
        </row>
        <row r="5585">
          <cell r="A5585">
            <v>45740.445520833302</v>
          </cell>
          <cell r="B5585">
            <v>1490</v>
          </cell>
          <cell r="F5585" t="str">
            <v>CC-01604560</v>
          </cell>
          <cell r="J5585" t="str">
            <v>Complaint - Running With Problem</v>
          </cell>
          <cell r="R5585" t="str">
            <v>BXJD231746</v>
          </cell>
          <cell r="AB5585" t="str">
            <v>As per customer complaint for high pressure buildup in unload condition 17 to 19 kg during check up found ARS healthy light is blowing when air pressure is reaching 17 kg in unload condition, so check load unload valve and hoses found in ok condition. With our loading valve air pressure is reaching 16 kg during start up and with cabin loading valve connection air pressure is reaching 17 to 18kg also unit is running normally while giving load to 24 kg at 1200 idle rpm. So re check the control system found 1.8 mm orifice in block condition with some foreign particles so clean the orifice and refitted the same, now with our loading valve minimum pressure is going 8 to 9 kg in unload condition and with cabin loading valve air pressure is going 10 to 11 kg in unload condition. Now unit is running normally with 24 kg idle pressure at 1200 idle rpm, drilling rpm 22 kg at 1430 to 1450 rpm and Flushing rpm 1880 at 16 kg air pressure.</v>
          </cell>
        </row>
        <row r="5586">
          <cell r="A5586">
            <v>45738.553194444401</v>
          </cell>
          <cell r="B5586">
            <v>10995</v>
          </cell>
          <cell r="F5586" t="str">
            <v>CC-01603479</v>
          </cell>
          <cell r="J5586" t="str">
            <v>Schedule Service</v>
          </cell>
          <cell r="R5586" t="str">
            <v>BULD162559</v>
          </cell>
          <cell r="AB5586" t="str">
            <v>Attend the site for sechdul service so oil drain from tank and cooler total oil drain 37lit and replace the parts oil air lube plus 39lit, air filter both side engine and compressor,oil filter 90 lpm 2 nos then Start the unit unit running good condition all parameters working under limit</v>
          </cell>
        </row>
        <row r="5587">
          <cell r="A5587">
            <v>45738.472094907404</v>
          </cell>
          <cell r="B5587">
            <v>3417</v>
          </cell>
          <cell r="F5587" t="str">
            <v>CC-01603256</v>
          </cell>
          <cell r="J5587" t="str">
            <v>Schedule Service</v>
          </cell>
          <cell r="R5587" t="str">
            <v>BVGD163297</v>
          </cell>
          <cell r="AB5587" t="str">
            <v>During the scheduled service visit, the following maintenance tasks were successfully completed: 1. **Oil Drainage**: A total of 37 liters of oil was drained from both the tank and the cooler, ensuring that the system is free from any contaminants and operating efficiently. 2. **Air Filter Replacement**: The air filters for both the compressor and the engine were replaced, enhancing the air quality and performance of the units. 3. **Oil Filter Change**: The oil filter was changed to maintain optimal lubrication and engine health. 4. **Oil Replacement**: An additional 40 liters of ELGI air lube oil was replaced, ensuring that the machinery is well-lubricated for smooth operation. After completing these tasks, the unit was started and found to be running smoothly, indicating that the service was effective and the equipment is in good working condition.</v>
          </cell>
        </row>
        <row r="5588">
          <cell r="A5588">
            <v>45737.525381944397</v>
          </cell>
          <cell r="B5588">
            <v>12376</v>
          </cell>
          <cell r="F5588" t="str">
            <v>CC-01602177</v>
          </cell>
          <cell r="J5588" t="str">
            <v>Schedule Service</v>
          </cell>
          <cell r="R5588" t="str">
            <v>BVFS049426</v>
          </cell>
          <cell r="AB5588" t="str">
            <v>Today we attend the customer site for sheudle service so we change parts during service:- air filter, oil filter and oil than start machine running ok</v>
          </cell>
        </row>
        <row r="5589">
          <cell r="A5589">
            <v>45737.523333333302</v>
          </cell>
          <cell r="B5589">
            <v>11387</v>
          </cell>
          <cell r="F5589" t="str">
            <v>CC-01602165</v>
          </cell>
          <cell r="J5589" t="str">
            <v>Complaint - Running With Problem</v>
          </cell>
          <cell r="R5589" t="str">
            <v>BVFS049407</v>
          </cell>
          <cell r="AB5589" t="str">
            <v>Today we attend the customer site for complain oil likage from shaft sheal so we change shaft sheal and sleeve than start machine running ok and no oil likage at present time</v>
          </cell>
        </row>
        <row r="5590">
          <cell r="A5590">
            <v>45737.487372685202</v>
          </cell>
          <cell r="B5590">
            <v>93</v>
          </cell>
          <cell r="F5590" t="str">
            <v>CC-01602017</v>
          </cell>
          <cell r="J5590" t="str">
            <v>Complaint - Running With Problem</v>
          </cell>
          <cell r="R5590" t="str">
            <v>BXCC373541</v>
          </cell>
          <cell r="AB5590" t="str">
            <v>Attend the customer site for complain of air leakage from the receiver tank, so we have identified the air leakage using a detergent powder and water mixture and have attached photos of the leakage for your review. Then remove the faulty gasket and change with the new one under the FOC basis. Then found no air leakage.</v>
          </cell>
        </row>
        <row r="5591">
          <cell r="A5591">
            <v>45737.447476851798</v>
          </cell>
          <cell r="B5591">
            <v>4450</v>
          </cell>
          <cell r="F5591" t="str">
            <v>CC-01601893</v>
          </cell>
          <cell r="J5591" t="str">
            <v>Complaint - Running With Problem</v>
          </cell>
          <cell r="R5591" t="str">
            <v>BWED163890</v>
          </cell>
          <cell r="AB5591" t="str">
            <v>Attend the site for high drilling rpm so check the compressor found drilling rpm 2000 at 15 kg air pressure so open the engine and butterfly valve actuator assembly, clean the assembly and refitted the same, open the pressure regulator assembly, clean the kit and refitted the same after then start the unit and adjust the air pressure 17 kg at 1300 idle rpm flushing rpm found 2200 so adjust the flushing rpm 2050, after the work run the unit in operation found Anti rumbling valve malfunction so open the ARV and clean the kit and refitted the same after then run the unit on drilling found drilling rpm 1600 at 15.5 kg air pressure. Now unit is running in normal parameters. We talked with customer; they satisfied and ready to close call</v>
          </cell>
        </row>
        <row r="5592">
          <cell r="A5592">
            <v>45736.4840625</v>
          </cell>
          <cell r="B5592">
            <v>2308</v>
          </cell>
          <cell r="F5592" t="str">
            <v>CC-01600816</v>
          </cell>
          <cell r="J5592" t="str">
            <v>Complaint - Running With Problem</v>
          </cell>
          <cell r="R5592" t="str">
            <v>BXJD164132</v>
          </cell>
          <cell r="AB5592" t="str">
            <v>Attend the site for high rpm issue so check for air leakages but no any external air leakage found in the unit , open the pressure regulator kit clean and refitted the same , readjust the air pressure to 17 kg at 1300 idle rpm, clean both engine and butterfly valve actuator assembly and refitted the same kit after then run the unit on drilling condition found 1700 rpm on drilling, recheck the unit properly found FIP lever in bend condition and actuator slider touching the washer of engine actuator pin which cause for unstable rpm in drilling condition, so open the FIP lever and straightened the FIP level and fit it into the same position. After the work done run the unit on load condition found drilling rpm 1500 to 1550 at 15.8 kg air pressure. Now unit is running in normal parameters.</v>
          </cell>
        </row>
        <row r="5593">
          <cell r="A5593">
            <v>45735.625625000001</v>
          </cell>
          <cell r="B5593">
            <v>391</v>
          </cell>
          <cell r="F5593" t="str">
            <v>CC-01600087</v>
          </cell>
          <cell r="J5593" t="str">
            <v>Complaint - Running With Problem</v>
          </cell>
          <cell r="R5593" t="str">
            <v>BXHD232312</v>
          </cell>
          <cell r="AB5593" t="str">
            <v>Upon attending the site to address the complaint regarding the unit tripping, an inspection revealed that the emergency switch was both dusty and slightly loose. To rectify the issue, the dusty area was thoroughly cleaned, and the emergency switch was tightened to ensure proper functionality. Following these maintenance actions, the unit was restarted and was found to be operating normally.</v>
          </cell>
        </row>
        <row r="5594">
          <cell r="A5594">
            <v>45735.6032291667</v>
          </cell>
          <cell r="B5594">
            <v>0</v>
          </cell>
          <cell r="F5594" t="str">
            <v>CC-01600031</v>
          </cell>
          <cell r="J5594" t="str">
            <v>General Service</v>
          </cell>
          <cell r="R5594" t="str">
            <v>CXEE678556</v>
          </cell>
          <cell r="AB5594" t="str">
            <v>Attend the site for general service so change filter and oil then start the unit found running ok.</v>
          </cell>
        </row>
        <row r="5595">
          <cell r="A5595">
            <v>45735.545671296299</v>
          </cell>
          <cell r="B5595">
            <v>3047</v>
          </cell>
          <cell r="F5595" t="str">
            <v>CC-01599879</v>
          </cell>
          <cell r="J5595" t="str">
            <v>Schedule Service</v>
          </cell>
          <cell r="R5595" t="str">
            <v>BWAD163674</v>
          </cell>
          <cell r="AB5595" t="str">
            <v>Attend the site for schedule service so following jobs are done drain oil from tank and oil cooler 38 litres after then replace air filter engine and compressor both side, replace oil filter , replace separator filter,replace ARV kit, BDV kit, MPV kit, OSV kit, DCV assembly, actuator kit both side and main pressure regulator kit, after then plugged in the drain plugs and fill oil in tank upto full guage level, start the unit and regulate the air pressure to 17 kg at 1300 idle rpm. Main the oil level upto half guage level, total topped up 40 litres. After all work done run the unit on load condition found unit is running with normal parameters.</v>
          </cell>
        </row>
        <row r="5596">
          <cell r="A5596">
            <v>45735.500567129602</v>
          </cell>
          <cell r="B5596">
            <v>1</v>
          </cell>
          <cell r="F5596" t="str">
            <v>CC-01599735</v>
          </cell>
          <cell r="J5596" t="str">
            <v>Commissioning</v>
          </cell>
          <cell r="R5596" t="str">
            <v>BYLD164901</v>
          </cell>
          <cell r="AB5596" t="str">
            <v>Commissioning done on dated 19-03-2025</v>
          </cell>
        </row>
        <row r="5597">
          <cell r="A5597">
            <v>45735.495891203696</v>
          </cell>
          <cell r="B5597">
            <v>26060</v>
          </cell>
          <cell r="F5597" t="str">
            <v>CC-01599719</v>
          </cell>
          <cell r="J5597" t="str">
            <v>Sales Call</v>
          </cell>
          <cell r="R5597" t="str">
            <v>BLKS030250</v>
          </cell>
          <cell r="AB5597" t="str">
            <v>Sales call carried out for HMR update</v>
          </cell>
        </row>
        <row r="5598">
          <cell r="A5598">
            <v>45735.492037037002</v>
          </cell>
          <cell r="B5598">
            <v>44162</v>
          </cell>
          <cell r="F5598" t="str">
            <v>CC-01599696</v>
          </cell>
          <cell r="J5598" t="str">
            <v>Sales Call</v>
          </cell>
          <cell r="R5598" t="str">
            <v>BLES031356</v>
          </cell>
          <cell r="AB5598" t="str">
            <v>Sales call carried out for HMR update</v>
          </cell>
        </row>
        <row r="5599">
          <cell r="A5599">
            <v>45735.477071759298</v>
          </cell>
          <cell r="B5599">
            <v>59444</v>
          </cell>
          <cell r="F5599" t="str">
            <v>CC-01599651</v>
          </cell>
          <cell r="J5599" t="str">
            <v>Sales Call</v>
          </cell>
          <cell r="R5599" t="str">
            <v>BKAS030601</v>
          </cell>
          <cell r="AB5599" t="str">
            <v>Sales call carried out for HMR update</v>
          </cell>
        </row>
        <row r="5600">
          <cell r="A5600">
            <v>45735.473576388897</v>
          </cell>
          <cell r="B5600">
            <v>2681</v>
          </cell>
          <cell r="F5600" t="str">
            <v>CC-01599641</v>
          </cell>
          <cell r="J5600" t="str">
            <v>Sales Call</v>
          </cell>
          <cell r="R5600" t="str">
            <v>BJBS040305</v>
          </cell>
          <cell r="AB5600" t="str">
            <v>Sales call carried out for HMR update</v>
          </cell>
        </row>
        <row r="5601">
          <cell r="A5601">
            <v>45735.4699652778</v>
          </cell>
          <cell r="B5601">
            <v>52090</v>
          </cell>
          <cell r="F5601" t="str">
            <v>CC-01599627</v>
          </cell>
          <cell r="J5601" t="str">
            <v>Sales Call</v>
          </cell>
          <cell r="R5601" t="str">
            <v>BLGS040582</v>
          </cell>
          <cell r="AB5601" t="str">
            <v>Sales call carried out for HMR update</v>
          </cell>
        </row>
        <row r="5602">
          <cell r="A5602">
            <v>45735.465740740699</v>
          </cell>
          <cell r="B5602">
            <v>57354</v>
          </cell>
          <cell r="F5602" t="str">
            <v>CC-01599613</v>
          </cell>
          <cell r="J5602" t="str">
            <v>Sales Call</v>
          </cell>
          <cell r="R5602" t="str">
            <v>BILS030211</v>
          </cell>
          <cell r="AB5602" t="str">
            <v>Sales call carried out for HMR update</v>
          </cell>
        </row>
        <row r="5603">
          <cell r="A5603">
            <v>45735.461782407401</v>
          </cell>
          <cell r="B5603">
            <v>12938</v>
          </cell>
          <cell r="F5603" t="str">
            <v>CC-01599603</v>
          </cell>
          <cell r="J5603" t="str">
            <v>Sales Call</v>
          </cell>
          <cell r="R5603" t="str">
            <v>BIBS040161</v>
          </cell>
          <cell r="AB5603" t="str">
            <v>Sales call carried out for HMR update</v>
          </cell>
        </row>
        <row r="5604">
          <cell r="A5604">
            <v>45735.457268518498</v>
          </cell>
          <cell r="B5604">
            <v>59943</v>
          </cell>
          <cell r="F5604" t="str">
            <v>CC-01599589</v>
          </cell>
          <cell r="J5604" t="str">
            <v>Sales Call</v>
          </cell>
          <cell r="R5604" t="str">
            <v>BMBL160078</v>
          </cell>
          <cell r="AB5604" t="str">
            <v>Sales call carried out for HMR update</v>
          </cell>
        </row>
        <row r="5605">
          <cell r="A5605">
            <v>45735.453587962998</v>
          </cell>
          <cell r="B5605">
            <v>23863</v>
          </cell>
          <cell r="F5605" t="str">
            <v>CC-01599582</v>
          </cell>
          <cell r="J5605" t="str">
            <v>Sales Call</v>
          </cell>
          <cell r="R5605" t="str">
            <v>BIFS040367</v>
          </cell>
          <cell r="AB5605" t="str">
            <v>Sales call carried out for HMR update</v>
          </cell>
        </row>
        <row r="5606">
          <cell r="A5606">
            <v>45735.448784722197</v>
          </cell>
          <cell r="B5606">
            <v>124947</v>
          </cell>
          <cell r="F5606" t="str">
            <v>CC-01599568</v>
          </cell>
          <cell r="J5606" t="str">
            <v>Sales Call</v>
          </cell>
          <cell r="R5606" t="str">
            <v>164253</v>
          </cell>
          <cell r="AB5606" t="str">
            <v>Sales call carried out for HMR update</v>
          </cell>
        </row>
        <row r="5607">
          <cell r="A5607">
            <v>45735.445520833302</v>
          </cell>
          <cell r="B5607">
            <v>124011</v>
          </cell>
          <cell r="F5607" t="str">
            <v>CC-01599556</v>
          </cell>
          <cell r="J5607" t="str">
            <v>Sales Call</v>
          </cell>
          <cell r="R5607" t="str">
            <v>123399</v>
          </cell>
          <cell r="AB5607" t="str">
            <v>Sales call carried out for HMR update</v>
          </cell>
        </row>
        <row r="5608">
          <cell r="A5608">
            <v>45735.442199074103</v>
          </cell>
          <cell r="B5608">
            <v>3430</v>
          </cell>
          <cell r="F5608" t="str">
            <v>CC-01599543</v>
          </cell>
          <cell r="J5608" t="str">
            <v>Sales Call</v>
          </cell>
          <cell r="R5608" t="str">
            <v>AUDC372226</v>
          </cell>
          <cell r="AB5608" t="str">
            <v>Sales call carried out for HMR update</v>
          </cell>
        </row>
        <row r="5609">
          <cell r="A5609">
            <v>45734.507106481498</v>
          </cell>
          <cell r="B5609">
            <v>31742</v>
          </cell>
          <cell r="F5609" t="str">
            <v>CC-01598569</v>
          </cell>
          <cell r="J5609" t="str">
            <v>General Service</v>
          </cell>
          <cell r="R5609" t="str">
            <v>BQBS033819</v>
          </cell>
          <cell r="AB5609" t="str">
            <v>Today we attend the customer site for general visit so we check and found that compressor running ok but service due</v>
          </cell>
        </row>
        <row r="5610">
          <cell r="A5610">
            <v>45734.506087962996</v>
          </cell>
          <cell r="B5610">
            <v>7230</v>
          </cell>
          <cell r="F5610" t="str">
            <v>CC-01598566</v>
          </cell>
          <cell r="J5610" t="str">
            <v>General Service</v>
          </cell>
          <cell r="R5610" t="str">
            <v>BVDS039458</v>
          </cell>
          <cell r="AB5610" t="str">
            <v>Today we attend the customer site for general visit so we check and found that compressor running ok but service due</v>
          </cell>
        </row>
        <row r="5611">
          <cell r="A5611">
            <v>45734.4597222222</v>
          </cell>
          <cell r="B5611">
            <v>478</v>
          </cell>
          <cell r="F5611" t="str">
            <v>CC-01598403</v>
          </cell>
          <cell r="J5611" t="str">
            <v>Schedule Service</v>
          </cell>
          <cell r="R5611" t="str">
            <v>BXID164764</v>
          </cell>
          <cell r="AB5611" t="str">
            <v>Upon attending the site, the scheduled service commenced with the draining of oil from both the tank and the cooler, totaling 37 liters. Following this, the oil filter was replaced to ensure optimal performance. Additionally, the air filters for both the compressor and the engine were changed to maintain efficiency on both sides. Subsequently, 40 liters of ELGI air lube plus oil were introduced into the system. After completing these maintenance tasks, the unit was started and observed to be running smoothly, indicating that the service was successful and the equipment was in good working condition.</v>
          </cell>
        </row>
        <row r="5612">
          <cell r="A5612">
            <v>45734.457719907397</v>
          </cell>
          <cell r="B5612">
            <v>3743</v>
          </cell>
          <cell r="F5612" t="str">
            <v>CC-01598396</v>
          </cell>
          <cell r="J5612" t="str">
            <v>Schedule Service</v>
          </cell>
          <cell r="R5612" t="str">
            <v>BWCC379947</v>
          </cell>
          <cell r="AB5612" t="str">
            <v>Attend the site for scheduled service so change air filter, oil filter air oil separator and oil. Then start the unit found running ok.</v>
          </cell>
        </row>
        <row r="5613">
          <cell r="A5613">
            <v>45734.290740740696</v>
          </cell>
          <cell r="B5613">
            <v>42718</v>
          </cell>
          <cell r="F5613" t="str">
            <v>CC-01598238</v>
          </cell>
          <cell r="J5613" t="str">
            <v>Schedule Service - AMC</v>
          </cell>
          <cell r="R5613" t="str">
            <v>GPLS030458</v>
          </cell>
          <cell r="AB5613" t="str">
            <v>AMC visit carried out</v>
          </cell>
        </row>
        <row r="5614">
          <cell r="A5614">
            <v>45734.281597222202</v>
          </cell>
          <cell r="B5614">
            <v>0</v>
          </cell>
          <cell r="F5614" t="str">
            <v>CC-01598161</v>
          </cell>
          <cell r="J5614" t="str">
            <v>Schedule Service - AMC</v>
          </cell>
          <cell r="R5614" t="str">
            <v>DUAL140235</v>
          </cell>
          <cell r="AB5614" t="str">
            <v>AMC visit carried out</v>
          </cell>
        </row>
        <row r="5615">
          <cell r="A5615">
            <v>45733.6097337963</v>
          </cell>
          <cell r="B5615">
            <v>2500</v>
          </cell>
          <cell r="F5615" t="str">
            <v>CC-01597680</v>
          </cell>
          <cell r="J5615" t="str">
            <v>Schedule Service</v>
          </cell>
          <cell r="R5615" t="str">
            <v>BXJD164130</v>
          </cell>
          <cell r="AB5615" t="str">
            <v>Attend the site for 2500 hours shedule service so following Job are done total drain oil from36 litter after replace air filter 2 nos compressor and engine both side oil filter 2nos overall topped oil in tank 38 liters with One dead after shedule service done than start the unit runing good condition</v>
          </cell>
        </row>
        <row r="5616">
          <cell r="A5616">
            <v>45733.6070833333</v>
          </cell>
          <cell r="B5616">
            <v>1341</v>
          </cell>
          <cell r="F5616" t="str">
            <v>CC-01597669</v>
          </cell>
          <cell r="J5616" t="str">
            <v>Schedule Service</v>
          </cell>
          <cell r="R5616" t="str">
            <v>BXLD164272</v>
          </cell>
          <cell r="AB5616" t="str">
            <v>Attend the site for sechdul service.so start the work oil drain from tank and cooler, total oil drain 37lit after change parts, oil air lube plus 40L, air filter 2nos compressor and engine said, oil filter 90 lpm 2 nos replace the parts and start the unit unit running good condition all parameters working under limit</v>
          </cell>
        </row>
        <row r="5617">
          <cell r="A5617">
            <v>45733.589270833298</v>
          </cell>
          <cell r="B5617">
            <v>4574</v>
          </cell>
          <cell r="F5617" t="str">
            <v>CC-01597630</v>
          </cell>
          <cell r="J5617" t="str">
            <v>Schedule Service</v>
          </cell>
          <cell r="R5617" t="str">
            <v>BXJF111817</v>
          </cell>
          <cell r="AB5617" t="str">
            <v>We visited the site and change Air filter, and Oil filter after than start and check unit running well.</v>
          </cell>
        </row>
        <row r="5618">
          <cell r="A5618">
            <v>45733.402025463001</v>
          </cell>
          <cell r="B5618">
            <v>64</v>
          </cell>
          <cell r="F5618" t="str">
            <v>CC-01597168</v>
          </cell>
          <cell r="J5618" t="str">
            <v>Complaint - Running With Problem</v>
          </cell>
          <cell r="R5618" t="str">
            <v>BYKD164879</v>
          </cell>
          <cell r="AB5618" t="str">
            <v>Upon attending the site to address the complaint regarding high drilling RPM, an inspection of the compressor revealed an RPM of 1500 and a pressure of 12.5 LG m². During the assessment of the drilling section, air leakage was identified, necessitating further investigation. The flushing RPM was set at 2200, while the idle RPM was confirmed to be 1300, both of which were found to be functioning correctly. To rectify the situation, the air leakage in the drilling section was promptly closed. Following this intervention, a subsequent check of the compressor indicated that it was operating normally. However, it was determined that the underlying issue persisted within the drilling section, warranting further attention to ensure optimal performance.</v>
          </cell>
        </row>
        <row r="5619">
          <cell r="A5619">
            <v>45733.2890625</v>
          </cell>
          <cell r="B5619">
            <v>19035</v>
          </cell>
          <cell r="F5619" t="str">
            <v>CC-01597087</v>
          </cell>
          <cell r="J5619" t="str">
            <v>Schedule Service - AMC</v>
          </cell>
          <cell r="R5619" t="str">
            <v>BUES034926</v>
          </cell>
          <cell r="AB5619" t="str">
            <v>AMC visit carried out</v>
          </cell>
        </row>
        <row r="5620">
          <cell r="A5620">
            <v>45729.597129629597</v>
          </cell>
          <cell r="B5620">
            <v>4110</v>
          </cell>
          <cell r="F5620" t="str">
            <v>CC-01594771</v>
          </cell>
          <cell r="J5620" t="str">
            <v>Schedule Service</v>
          </cell>
          <cell r="R5620" t="str">
            <v>BWHD231642</v>
          </cell>
          <cell r="AB5620" t="str">
            <v>Attend the site for schedule service so total drain oil from tank and oil cooler 110 litres. After then replace main oil filter 2 nos, bearing oil filter 1no, air filter condition is ok and need to replace within 50 hours. Drain oil condition is and modified oil filter condition is also good. Any abnormalities not found in oil and oil filters. After all check up plugged in the drain plugs and overall fill oil in tank 125 litres. After schedule service done start the unit and run on load condition found unit is running in normal parameters.</v>
          </cell>
        </row>
        <row r="5621">
          <cell r="A5621">
            <v>45729.593101851897</v>
          </cell>
          <cell r="B5621">
            <v>22575</v>
          </cell>
          <cell r="F5621" t="str">
            <v>CC-01594749</v>
          </cell>
          <cell r="J5621" t="str">
            <v>Sales Call</v>
          </cell>
          <cell r="R5621" t="str">
            <v>BSAS036940</v>
          </cell>
          <cell r="AB5621" t="str">
            <v>Sales call carried out for HMR update</v>
          </cell>
        </row>
        <row r="5622">
          <cell r="A5622">
            <v>45729.588356481501</v>
          </cell>
          <cell r="B5622">
            <v>10738</v>
          </cell>
          <cell r="F5622" t="str">
            <v>CC-01594724</v>
          </cell>
          <cell r="J5622" t="str">
            <v>Sales Call</v>
          </cell>
          <cell r="R5622" t="str">
            <v>BSBC375535</v>
          </cell>
          <cell r="AB5622" t="str">
            <v>Sales call carried out for HMR update</v>
          </cell>
        </row>
        <row r="5623">
          <cell r="A5623">
            <v>45729.584074074097</v>
          </cell>
          <cell r="B5623">
            <v>16449</v>
          </cell>
          <cell r="F5623" t="str">
            <v>CC-01594710</v>
          </cell>
          <cell r="J5623" t="str">
            <v>Sales Call</v>
          </cell>
          <cell r="R5623" t="str">
            <v>BHKS030073</v>
          </cell>
          <cell r="AB5623" t="str">
            <v>Sales call carried out for HMR update</v>
          </cell>
        </row>
        <row r="5624">
          <cell r="A5624">
            <v>45729.578460648103</v>
          </cell>
          <cell r="B5624">
            <v>57193</v>
          </cell>
          <cell r="F5624" t="str">
            <v>CC-01594700</v>
          </cell>
          <cell r="J5624" t="str">
            <v>Sales Call</v>
          </cell>
          <cell r="R5624" t="str">
            <v>BKCS031162</v>
          </cell>
          <cell r="AB5624" t="str">
            <v>Sales call carried out for HMR update</v>
          </cell>
        </row>
        <row r="5625">
          <cell r="A5625">
            <v>45729.562731481499</v>
          </cell>
          <cell r="B5625">
            <v>12355</v>
          </cell>
          <cell r="F5625" t="str">
            <v>CC-01594652</v>
          </cell>
          <cell r="J5625" t="str">
            <v>Sales Call</v>
          </cell>
          <cell r="R5625" t="str">
            <v>BQAC373617</v>
          </cell>
          <cell r="AB5625" t="str">
            <v>Sales call carried out for HMR update</v>
          </cell>
        </row>
        <row r="5626">
          <cell r="A5626">
            <v>45729.558634259301</v>
          </cell>
          <cell r="B5626">
            <v>36507</v>
          </cell>
          <cell r="F5626" t="str">
            <v>CC-01594642</v>
          </cell>
          <cell r="J5626" t="str">
            <v>Sales Call</v>
          </cell>
          <cell r="R5626" t="str">
            <v>BSDS037710</v>
          </cell>
          <cell r="AB5626" t="str">
            <v>Sales call carried out for HMR update</v>
          </cell>
        </row>
        <row r="5627">
          <cell r="A5627">
            <v>45729.554872685199</v>
          </cell>
          <cell r="B5627">
            <v>19668</v>
          </cell>
          <cell r="F5627" t="str">
            <v>CC-01594636</v>
          </cell>
          <cell r="J5627" t="str">
            <v>Sales Call</v>
          </cell>
          <cell r="R5627" t="str">
            <v>BVAS038005</v>
          </cell>
          <cell r="AB5627" t="str">
            <v>Sales call carried out for HMR update</v>
          </cell>
        </row>
        <row r="5628">
          <cell r="A5628">
            <v>45729.551030092603</v>
          </cell>
          <cell r="B5628">
            <v>19878</v>
          </cell>
          <cell r="F5628" t="str">
            <v>CC-01594619</v>
          </cell>
          <cell r="J5628" t="str">
            <v>Sales Call</v>
          </cell>
          <cell r="R5628" t="str">
            <v>BVJS047894</v>
          </cell>
          <cell r="AB5628" t="str">
            <v>Sales call carried out for HMR update</v>
          </cell>
        </row>
        <row r="5629">
          <cell r="A5629">
            <v>45729.5472800926</v>
          </cell>
          <cell r="B5629">
            <v>20048</v>
          </cell>
          <cell r="F5629" t="str">
            <v>CC-01594607</v>
          </cell>
          <cell r="J5629" t="str">
            <v>Sales Call</v>
          </cell>
          <cell r="R5629" t="str">
            <v>GNDC370057</v>
          </cell>
          <cell r="AB5629" t="str">
            <v>Sales call carried out for HMR update</v>
          </cell>
        </row>
        <row r="5630">
          <cell r="A5630">
            <v>45729.543333333299</v>
          </cell>
          <cell r="B5630">
            <v>21012</v>
          </cell>
          <cell r="F5630" t="str">
            <v>CC-01594598</v>
          </cell>
          <cell r="J5630" t="str">
            <v>Sales Call</v>
          </cell>
          <cell r="R5630" t="str">
            <v>BUGS035879</v>
          </cell>
          <cell r="AB5630" t="str">
            <v>Sales call carried out for HMR update</v>
          </cell>
        </row>
        <row r="5631">
          <cell r="A5631">
            <v>45729.539386574099</v>
          </cell>
          <cell r="B5631">
            <v>17784</v>
          </cell>
          <cell r="F5631" t="str">
            <v>CC-01594582</v>
          </cell>
          <cell r="J5631" t="str">
            <v>Sales Call</v>
          </cell>
          <cell r="R5631" t="str">
            <v>GPBC370442</v>
          </cell>
          <cell r="AB5631" t="str">
            <v>Sales call carried out for HMR update</v>
          </cell>
        </row>
        <row r="5632">
          <cell r="A5632">
            <v>45728.7182986111</v>
          </cell>
          <cell r="B5632">
            <v>1</v>
          </cell>
          <cell r="F5632" t="str">
            <v>CC-01593762</v>
          </cell>
          <cell r="J5632" t="str">
            <v>Commissioning</v>
          </cell>
          <cell r="R5632" t="str">
            <v>BXCD164396</v>
          </cell>
          <cell r="AB5632" t="str">
            <v>Commissioning done on dated 12-03-2025</v>
          </cell>
        </row>
        <row r="5633">
          <cell r="A5633">
            <v>45728.670960648102</v>
          </cell>
          <cell r="B5633">
            <v>0</v>
          </cell>
          <cell r="F5633" t="str">
            <v>CC-01593581</v>
          </cell>
          <cell r="J5633" t="str">
            <v>Commissioning</v>
          </cell>
          <cell r="R5633" t="str">
            <v>CXFE212231</v>
          </cell>
          <cell r="AB5633" t="str">
            <v>Commissioning done on dated 12-03-2025</v>
          </cell>
        </row>
        <row r="5634">
          <cell r="A5634">
            <v>45728.651747685202</v>
          </cell>
          <cell r="B5634">
            <v>35393</v>
          </cell>
          <cell r="F5634" t="str">
            <v>CC-01593512</v>
          </cell>
          <cell r="J5634" t="str">
            <v>Schedule Service</v>
          </cell>
          <cell r="R5634" t="str">
            <v>BQBS033796</v>
          </cell>
          <cell r="AB5634" t="str">
            <v>We visited site and change oil filter after than start and check unit running well.</v>
          </cell>
        </row>
        <row r="5635">
          <cell r="A5635">
            <v>45728.649872685201</v>
          </cell>
          <cell r="B5635">
            <v>36372</v>
          </cell>
          <cell r="F5635" t="str">
            <v>CC-01593497</v>
          </cell>
          <cell r="J5635" t="str">
            <v>Schedule Service</v>
          </cell>
          <cell r="R5635" t="str">
            <v>BRGS035169</v>
          </cell>
          <cell r="AB5635" t="str">
            <v>We visited site and change oil filter after than start and check unit running well.</v>
          </cell>
        </row>
        <row r="5636">
          <cell r="A5636">
            <v>45728.6072569444</v>
          </cell>
          <cell r="B5636">
            <v>35134</v>
          </cell>
          <cell r="F5636" t="str">
            <v>CC-01593374</v>
          </cell>
          <cell r="J5636" t="str">
            <v>Schedule Service</v>
          </cell>
          <cell r="R5636" t="str">
            <v>BSKS036366</v>
          </cell>
          <cell r="AB5636" t="str">
            <v>Today we attend the customer site for sheudle service so we change parts during service: Air filter, oil filter, oil, separator, drive coupling and valve kit than start machine running ok</v>
          </cell>
        </row>
        <row r="5637">
          <cell r="A5637">
            <v>45728.572627314803</v>
          </cell>
          <cell r="B5637">
            <v>15482</v>
          </cell>
          <cell r="F5637" t="str">
            <v>CC-01593268</v>
          </cell>
          <cell r="J5637" t="str">
            <v>Sales Call</v>
          </cell>
          <cell r="R5637" t="str">
            <v>BUKS045388</v>
          </cell>
          <cell r="AB5637" t="str">
            <v>Sales call carried out for HMR update</v>
          </cell>
        </row>
        <row r="5638">
          <cell r="A5638">
            <v>45728.5684259259</v>
          </cell>
          <cell r="B5638">
            <v>12647</v>
          </cell>
          <cell r="F5638" t="str">
            <v>CC-01593258</v>
          </cell>
          <cell r="J5638" t="str">
            <v>Sales Call</v>
          </cell>
          <cell r="R5638" t="str">
            <v>BUKS045387</v>
          </cell>
          <cell r="AB5638" t="str">
            <v>Sales call carried out for HMR update</v>
          </cell>
        </row>
        <row r="5639">
          <cell r="A5639">
            <v>45728.558194444398</v>
          </cell>
          <cell r="B5639">
            <v>6210</v>
          </cell>
          <cell r="F5639" t="str">
            <v>CC-01593236</v>
          </cell>
          <cell r="J5639" t="str">
            <v>Schedule Service</v>
          </cell>
          <cell r="R5639" t="str">
            <v>BUES035120</v>
          </cell>
          <cell r="AB5639" t="str">
            <v>Attend the site for scheduled service so change air filter and oil filter. Also motor greasing done</v>
          </cell>
        </row>
        <row r="5640">
          <cell r="A5640">
            <v>45728.5570717593</v>
          </cell>
          <cell r="B5640">
            <v>7750</v>
          </cell>
          <cell r="F5640" t="str">
            <v>CC-01593235</v>
          </cell>
          <cell r="J5640" t="str">
            <v>Schedule Service</v>
          </cell>
          <cell r="R5640" t="str">
            <v>BUAF111226</v>
          </cell>
          <cell r="AB5640" t="str">
            <v>Attend the site for scheduled service so change air filter and oil filter. Then start the unit found running ok.</v>
          </cell>
        </row>
        <row r="5641">
          <cell r="A5641">
            <v>45727.578125</v>
          </cell>
          <cell r="B5641">
            <v>2750</v>
          </cell>
          <cell r="F5641" t="str">
            <v>CC-01592008</v>
          </cell>
          <cell r="J5641" t="str">
            <v>Schedule Service</v>
          </cell>
          <cell r="R5641" t="str">
            <v>BVHD163331</v>
          </cell>
          <cell r="AB5641" t="str">
            <v>Attend the site for sechdul service.so start the work oil drain from tank and cooler, total oil drain 37lit after change parts, oil air lube plus 40L, air filter 2nos compressor and engine said, oil filter 90 lpm 2 nos replace the parts and start the unit unit running good condition all parameters working under limit</v>
          </cell>
        </row>
        <row r="5642">
          <cell r="A5642">
            <v>45727.561076388898</v>
          </cell>
          <cell r="B5642">
            <v>250</v>
          </cell>
          <cell r="F5642" t="str">
            <v>CC-01591947</v>
          </cell>
          <cell r="J5642" t="str">
            <v>Complaint - Running With Problem</v>
          </cell>
          <cell r="R5642" t="str">
            <v>BXHD164701</v>
          </cell>
          <cell r="AB5642" t="str">
            <v>Attend the site as per customer complaint for high drilling rpm 1700 at 15 kg air pressure so check the unit found the same during observation found air leakage through pressure regulator valve assembly and one hose found in little loosen condition of butterfly valve actuator assembly so tightened the hose and open the pressure regulator assembly. Clean the kit and retightned the pressure regulator assembly. Set the load pressure to 17 kg at 1300 idle rpm and Flushing rpm set 2100 at 8 kg air pressure. After the work check the unit on drilling condition found drilling rpm 1550 at 15.8 kg air pressure now unit is running in normal parameters.</v>
          </cell>
        </row>
        <row r="5643">
          <cell r="A5643">
            <v>45727.516006944403</v>
          </cell>
          <cell r="B5643">
            <v>1322</v>
          </cell>
          <cell r="F5643" t="str">
            <v>CC-01591809</v>
          </cell>
          <cell r="J5643" t="str">
            <v>Field Campaign</v>
          </cell>
          <cell r="R5643" t="str">
            <v>BXAC372848</v>
          </cell>
          <cell r="AB5643" t="str">
            <v>Attend the site for customer complaint of oil.leakge from AOS so check and found oil leakage from bottom portion of AOS so change with new one. Old AaoS batch no. 246118 and new AOS batch no. 246419. Also change air filter, oil filter and oil. Then start the unit found running ok.</v>
          </cell>
        </row>
        <row r="5644">
          <cell r="A5644">
            <v>45727.497083333299</v>
          </cell>
          <cell r="B5644">
            <v>21385</v>
          </cell>
          <cell r="F5644" t="str">
            <v>CC-01591723</v>
          </cell>
          <cell r="J5644" t="str">
            <v>Schedule Service</v>
          </cell>
          <cell r="R5644" t="str">
            <v>BUCS034287</v>
          </cell>
          <cell r="AB5644" t="str">
            <v>Attend the site for scheduled service so change air filter oil filter, air oil separator, pre filter and oil. Then start the unit found running ok.</v>
          </cell>
        </row>
        <row r="5645">
          <cell r="A5645">
            <v>45727.496168981503</v>
          </cell>
          <cell r="B5645">
            <v>25277</v>
          </cell>
          <cell r="F5645" t="str">
            <v>CC-01591720</v>
          </cell>
          <cell r="J5645" t="str">
            <v>Schedule Service</v>
          </cell>
          <cell r="R5645" t="str">
            <v>BUBS033778</v>
          </cell>
          <cell r="AB5645" t="str">
            <v>Attend the site for scheduled service so change air filter oil filter, air oil separator, pre filter and oil. Then start the unit found running ok.</v>
          </cell>
        </row>
        <row r="5646">
          <cell r="A5646">
            <v>45727.492442129602</v>
          </cell>
          <cell r="B5646">
            <v>3397</v>
          </cell>
          <cell r="F5646" t="str">
            <v>CC-01591707</v>
          </cell>
          <cell r="J5646" t="str">
            <v>Schedule Service</v>
          </cell>
          <cell r="R5646" t="str">
            <v>BVJD162957</v>
          </cell>
          <cell r="AB5646"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found to be running smoothly, indicating that the service was successful and the equipment was in good working condition.</v>
          </cell>
        </row>
        <row r="5647">
          <cell r="A5647">
            <v>45727.358240740701</v>
          </cell>
          <cell r="B5647">
            <v>18428</v>
          </cell>
          <cell r="F5647" t="str">
            <v>CC-01591433</v>
          </cell>
          <cell r="J5647" t="str">
            <v>Schedule Service</v>
          </cell>
          <cell r="R5647" t="str">
            <v>BRCC373034</v>
          </cell>
          <cell r="AB5647" t="str">
            <v>Attend the site for scheduled service so change air filter, oil filter, air oil separator and oil. Then start the unit found running ok</v>
          </cell>
        </row>
        <row r="5648">
          <cell r="A5648">
            <v>45727.356817129599</v>
          </cell>
          <cell r="B5648">
            <v>14605</v>
          </cell>
          <cell r="F5648" t="str">
            <v>CC-01591432</v>
          </cell>
          <cell r="J5648" t="str">
            <v>Schedule Service</v>
          </cell>
          <cell r="R5648" t="str">
            <v>BVCC376207</v>
          </cell>
          <cell r="AB5648" t="str">
            <v>Attend the site for scheduled service so change air filter, oil filter, air oil separator and oil. Then start the unit found running ok.</v>
          </cell>
        </row>
        <row r="5649">
          <cell r="A5649">
            <v>45727.355300925898</v>
          </cell>
          <cell r="B5649">
            <v>7445</v>
          </cell>
          <cell r="F5649" t="str">
            <v>CC-01591431</v>
          </cell>
          <cell r="J5649" t="str">
            <v>Schedule Service</v>
          </cell>
          <cell r="R5649" t="str">
            <v>BWJC378352</v>
          </cell>
          <cell r="AB5649" t="str">
            <v>Attend the site for scheduled service so change air filter, oil filter, air oil separator and oil. Then start the unit found running ok</v>
          </cell>
        </row>
        <row r="5650">
          <cell r="A5650">
            <v>45727.282974537004</v>
          </cell>
          <cell r="B5650">
            <v>39605</v>
          </cell>
          <cell r="F5650" t="str">
            <v>CC-01591311</v>
          </cell>
          <cell r="J5650" t="str">
            <v>Schedule Service - AMC</v>
          </cell>
          <cell r="R5650" t="str">
            <v>BRIC374329</v>
          </cell>
          <cell r="AB5650" t="str">
            <v>AMC visit carried out</v>
          </cell>
        </row>
        <row r="5651">
          <cell r="A5651">
            <v>45727.273587962998</v>
          </cell>
          <cell r="B5651">
            <v>96984</v>
          </cell>
          <cell r="F5651" t="str">
            <v>CC-01591234</v>
          </cell>
          <cell r="J5651" t="str">
            <v>Schedule Service - AMC</v>
          </cell>
          <cell r="R5651" t="str">
            <v>BPLF150007</v>
          </cell>
          <cell r="AB5651" t="str">
            <v>AMC visit carried out</v>
          </cell>
        </row>
        <row r="5652">
          <cell r="A5652">
            <v>45727.273495370398</v>
          </cell>
          <cell r="B5652">
            <v>6597</v>
          </cell>
          <cell r="F5652" t="str">
            <v>CC-01591233</v>
          </cell>
          <cell r="J5652" t="str">
            <v>Schedule Service - AMC</v>
          </cell>
          <cell r="R5652" t="str">
            <v>BXJS034965</v>
          </cell>
          <cell r="AB5652" t="str">
            <v>AMC visit carried out</v>
          </cell>
        </row>
        <row r="5653">
          <cell r="A5653">
            <v>45726.752256944397</v>
          </cell>
          <cell r="B5653">
            <v>1</v>
          </cell>
          <cell r="F5653" t="str">
            <v>CC-01591161</v>
          </cell>
          <cell r="J5653" t="str">
            <v>Commissioning</v>
          </cell>
          <cell r="R5653" t="str">
            <v>BXCC373541</v>
          </cell>
          <cell r="AB5653" t="str">
            <v>Commissioning done on dated 10-03-2025......Comm date-10-03-2025</v>
          </cell>
        </row>
        <row r="5654">
          <cell r="A5654">
            <v>45726.712696759299</v>
          </cell>
          <cell r="B5654">
            <v>6715</v>
          </cell>
          <cell r="F5654" t="str">
            <v>CC-01591040</v>
          </cell>
          <cell r="J5654" t="str">
            <v>Schedule Service</v>
          </cell>
          <cell r="R5654" t="str">
            <v>BUID162953</v>
          </cell>
          <cell r="AB5654" t="str">
            <v>Attend the site for sechdul service Oil drain from tank and cooler Total oil drain 37lit Change parts oil air lube plus 38lit, air filter 2nos compressor and engine said, oil filter 90 lpm 2 nos, replace the parts and start the unit unit running good condition all parameters working under limit</v>
          </cell>
        </row>
        <row r="5655">
          <cell r="A5655">
            <v>45726.670497685198</v>
          </cell>
          <cell r="B5655">
            <v>1</v>
          </cell>
          <cell r="F5655" t="str">
            <v>CC-01590902</v>
          </cell>
          <cell r="J5655" t="str">
            <v>Commissioning</v>
          </cell>
          <cell r="R5655" t="str">
            <v>BXFC374337</v>
          </cell>
          <cell r="AB5655" t="str">
            <v>Commissioning done on dated 10-03-2025...Comm date-10-03-2025</v>
          </cell>
        </row>
        <row r="5656">
          <cell r="A5656">
            <v>45726.578912037003</v>
          </cell>
          <cell r="B5656">
            <v>0</v>
          </cell>
          <cell r="F5656" t="str">
            <v>CC-01590603</v>
          </cell>
          <cell r="J5656" t="str">
            <v>Preservative Measures</v>
          </cell>
          <cell r="R5656" t="str">
            <v>BXCC373541</v>
          </cell>
          <cell r="AB5656" t="str">
            <v>Attend the site for commissioning so check and found unit is more then 8 months old and kept in ideal condition so prervative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5657">
          <cell r="A5657">
            <v>45726.474976851903</v>
          </cell>
          <cell r="B5657">
            <v>8134</v>
          </cell>
          <cell r="F5657" t="str">
            <v>CC-01590300</v>
          </cell>
          <cell r="J5657" t="str">
            <v>Schedule Service</v>
          </cell>
          <cell r="R5657" t="str">
            <v>BWKS031684</v>
          </cell>
          <cell r="AB5657" t="str">
            <v>Attend the site for scheduled service so change air filter, oil filter, air oil separator, motor greasing and all valve kit. Then start the unit found running ok.</v>
          </cell>
        </row>
        <row r="5658">
          <cell r="A5658">
            <v>45726.472106481502</v>
          </cell>
          <cell r="B5658">
            <v>8199</v>
          </cell>
          <cell r="F5658" t="str">
            <v>CC-01590289</v>
          </cell>
          <cell r="J5658" t="str">
            <v>Schedule Service</v>
          </cell>
          <cell r="R5658" t="str">
            <v>BWCS032720</v>
          </cell>
          <cell r="AB5658" t="str">
            <v>Attend the site for valve kit change so change actuator kit, solenoide valve kit, intak valve and auto drail valve. Then start the unit found running ok.</v>
          </cell>
        </row>
        <row r="5659">
          <cell r="A5659">
            <v>45726.470613425903</v>
          </cell>
          <cell r="B5659">
            <v>7392</v>
          </cell>
          <cell r="F5659" t="str">
            <v>CC-01590285</v>
          </cell>
          <cell r="J5659" t="str">
            <v>Schedule Service</v>
          </cell>
          <cell r="R5659" t="str">
            <v>BREC373485</v>
          </cell>
          <cell r="AB5659" t="str">
            <v>Attend the site for scheduled service so change air filter, oil filter, air oil separator and oil then start the unit found running ok.</v>
          </cell>
        </row>
        <row r="5660">
          <cell r="A5660">
            <v>45726.461134259298</v>
          </cell>
          <cell r="B5660">
            <v>0</v>
          </cell>
          <cell r="F5660" t="str">
            <v>CC-01590264</v>
          </cell>
          <cell r="J5660" t="str">
            <v>Preservative Measures</v>
          </cell>
          <cell r="R5660" t="str">
            <v>BXFC374337</v>
          </cell>
          <cell r="AB5660" t="str">
            <v>Attend the site for commissioning so check and found unit is more then 09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5661">
          <cell r="A5661">
            <v>45726.2891087963</v>
          </cell>
          <cell r="B5661">
            <v>1</v>
          </cell>
          <cell r="F5661" t="str">
            <v>CC-01590078</v>
          </cell>
          <cell r="J5661" t="str">
            <v>Schedule Service - AMC</v>
          </cell>
          <cell r="R5661" t="str">
            <v>CTCE665149</v>
          </cell>
          <cell r="AB5661" t="str">
            <v>AMC visit carried out</v>
          </cell>
        </row>
        <row r="5662">
          <cell r="A5662">
            <v>45726.272928240702</v>
          </cell>
          <cell r="B5662">
            <v>28082</v>
          </cell>
          <cell r="F5662" t="str">
            <v>CC-01589955</v>
          </cell>
          <cell r="J5662" t="str">
            <v>Schedule Service - AMC</v>
          </cell>
          <cell r="R5662" t="str">
            <v>BSDS043254</v>
          </cell>
          <cell r="AB5662" t="str">
            <v>AMC visit carried out</v>
          </cell>
        </row>
        <row r="5663">
          <cell r="A5663">
            <v>45724.672361111101</v>
          </cell>
          <cell r="B5663">
            <v>2422</v>
          </cell>
          <cell r="F5663" t="str">
            <v>CC-01589447</v>
          </cell>
          <cell r="J5663" t="str">
            <v>Schedule Service</v>
          </cell>
          <cell r="R5663" t="str">
            <v>BWID164054</v>
          </cell>
          <cell r="AB5663" t="str">
            <v>Upon attending the site, the scheduled service commenced with the draining of oil from both the tank and the cooler, totaling 36 liters. Following this, the air filters for both the compressor and the engine were replaced to ensure optimal performance. Additionally, the oil filter was changed, and 40 liters of ELGI air lube plus oil were introduced into the system. After completing these tasks, the unit was started and found to be running smoothly, indicating that the service was successful and effective.</v>
          </cell>
        </row>
        <row r="5664">
          <cell r="A5664">
            <v>45724.615682870397</v>
          </cell>
          <cell r="B5664">
            <v>676</v>
          </cell>
          <cell r="F5664" t="str">
            <v>CC-01589229</v>
          </cell>
          <cell r="J5664" t="str">
            <v>Complaint - Running With Problem</v>
          </cell>
          <cell r="R5664" t="str">
            <v>BXCD164399</v>
          </cell>
          <cell r="AB5664" t="str">
            <v>Attend the site as per customer complaint for oil leakage through safety valve so check the compressor found line pressure adjustment is more than 16 bar and while taking loading valve to load position which cause high pressure tripping issue and oil leakage through safety valve. So Re-adjust the line pressure to 13.5 kg at 1300 idle rpm. After the work start the unit and check the unit while operation found drilling rpm 1750 at 12.5 kg air pressure as per inspection found while basic check unit is running ok but while in operation drilling rpm goes high because heavy air leakage found in crawler drill near rotation motor , wrench motor, hoses, and van motor adaptors, so suggest the customer to repair their crawler drill first to get maximum output from the unit. we talked with customer now to agree to close call.</v>
          </cell>
        </row>
        <row r="5665">
          <cell r="A5665">
            <v>45724.575810185197</v>
          </cell>
          <cell r="B5665">
            <v>1973</v>
          </cell>
          <cell r="F5665" t="str">
            <v>CC-01589130</v>
          </cell>
          <cell r="J5665" t="str">
            <v>Schedule Service</v>
          </cell>
          <cell r="R5665" t="str">
            <v>BWGD163984</v>
          </cell>
          <cell r="AB5665" t="str">
            <v>Upon attending the site, the scheduled service commenced with the draining of oil from both the tank and the cooler, totaling an impressive 37 liters. Following this, the air filters for both the compressor and the engine were replaced to ensure optimal performance. Additionally, the oil filter was changed, and ELGI air lube was replenished with 40 liters of oil. After completing these essential maintenance tasks, the unit was started and found to be running smoothly, confirming the effectiveness of the service performed.</v>
          </cell>
        </row>
        <row r="5666">
          <cell r="A5666">
            <v>45724.482245370396</v>
          </cell>
          <cell r="B5666">
            <v>2006</v>
          </cell>
          <cell r="F5666" t="str">
            <v>CC-01588865</v>
          </cell>
          <cell r="J5666" t="str">
            <v>Schedule Service</v>
          </cell>
          <cell r="R5666" t="str">
            <v>BWID164096</v>
          </cell>
          <cell r="AB5666" t="str">
            <v>Attend the site for 1886 hours shedule service so following Job are done total drain oil from tank 36 litter after replace air filter 2 nos compressor and engine both side oil filter 2nos overall topped oil in tank 38 liters with One dead after shedule service done than start the unit running good condition.</v>
          </cell>
        </row>
        <row r="5667">
          <cell r="A5667">
            <v>45722.727997685201</v>
          </cell>
          <cell r="B5667">
            <v>1</v>
          </cell>
          <cell r="F5667" t="str">
            <v>CC-01587004</v>
          </cell>
          <cell r="J5667" t="str">
            <v>Commissioning</v>
          </cell>
          <cell r="R5667" t="str">
            <v>BYJC375606</v>
          </cell>
          <cell r="AB5667" t="str">
            <v>Commissioning done on dated 06-03-2025...Comm date-06-03-2025</v>
          </cell>
        </row>
        <row r="5668">
          <cell r="A5668">
            <v>45722.648125</v>
          </cell>
          <cell r="B5668">
            <v>33964</v>
          </cell>
          <cell r="F5668" t="str">
            <v>CC-01586764</v>
          </cell>
          <cell r="J5668" t="str">
            <v>Sales Call</v>
          </cell>
          <cell r="R5668" t="str">
            <v>GOIS031795</v>
          </cell>
          <cell r="AB5668" t="str">
            <v>Sales call carried out for HMR update</v>
          </cell>
        </row>
        <row r="5669">
          <cell r="A5669">
            <v>45722.644687499997</v>
          </cell>
          <cell r="B5669">
            <v>25557</v>
          </cell>
          <cell r="F5669" t="str">
            <v>CC-01586753</v>
          </cell>
          <cell r="J5669" t="str">
            <v>Sales Call</v>
          </cell>
          <cell r="R5669" t="str">
            <v>GOCS030806</v>
          </cell>
          <cell r="AB5669" t="str">
            <v>Sales call carried out for HMR update</v>
          </cell>
        </row>
        <row r="5670">
          <cell r="A5670">
            <v>45722.641400462999</v>
          </cell>
          <cell r="B5670">
            <v>35708</v>
          </cell>
          <cell r="F5670" t="str">
            <v>CC-01586741</v>
          </cell>
          <cell r="J5670" t="str">
            <v>Sales Call</v>
          </cell>
          <cell r="R5670" t="str">
            <v>BKIS032164</v>
          </cell>
          <cell r="AB5670" t="str">
            <v>Sales call carried out for HMR update</v>
          </cell>
        </row>
        <row r="5671">
          <cell r="A5671">
            <v>45722.637962963003</v>
          </cell>
          <cell r="B5671">
            <v>15929</v>
          </cell>
          <cell r="F5671" t="str">
            <v>CC-01586732</v>
          </cell>
          <cell r="J5671" t="str">
            <v>Sales Call</v>
          </cell>
          <cell r="R5671" t="str">
            <v>BQIS031848</v>
          </cell>
          <cell r="AB5671" t="str">
            <v>Sales call carried out for HMR update</v>
          </cell>
        </row>
        <row r="5672">
          <cell r="A5672">
            <v>45722.6333101852</v>
          </cell>
          <cell r="B5672">
            <v>3257</v>
          </cell>
          <cell r="F5672" t="str">
            <v>CC-01586710</v>
          </cell>
          <cell r="J5672" t="str">
            <v>Sales Call</v>
          </cell>
          <cell r="R5672" t="str">
            <v>BXJS035074</v>
          </cell>
          <cell r="AB5672" t="str">
            <v>Sales call carried out for HMR update</v>
          </cell>
        </row>
        <row r="5673">
          <cell r="A5673">
            <v>45722.624398148102</v>
          </cell>
          <cell r="B5673">
            <v>23219</v>
          </cell>
          <cell r="F5673" t="str">
            <v>CC-01586676</v>
          </cell>
          <cell r="J5673" t="str">
            <v>Sales Call</v>
          </cell>
          <cell r="R5673" t="str">
            <v>BUKC370499</v>
          </cell>
          <cell r="AB5673" t="str">
            <v>Sales call carried out for HMR update</v>
          </cell>
        </row>
        <row r="5674">
          <cell r="A5674">
            <v>45722.619247685201</v>
          </cell>
          <cell r="B5674">
            <v>45292</v>
          </cell>
          <cell r="F5674" t="str">
            <v>CC-01586653</v>
          </cell>
          <cell r="J5674" t="str">
            <v>Sales Call</v>
          </cell>
          <cell r="R5674" t="str">
            <v>BSJS035917</v>
          </cell>
          <cell r="AB5674" t="str">
            <v>Sales call carried out for HMR update</v>
          </cell>
        </row>
        <row r="5675">
          <cell r="A5675">
            <v>45722.613009259301</v>
          </cell>
          <cell r="B5675">
            <v>3403</v>
          </cell>
          <cell r="F5675" t="str">
            <v>CC-01586636</v>
          </cell>
          <cell r="J5675" t="str">
            <v>Sales Call</v>
          </cell>
          <cell r="R5675" t="str">
            <v>BWLS031931</v>
          </cell>
          <cell r="AB5675" t="str">
            <v>Sales call carried out for HMR update</v>
          </cell>
        </row>
        <row r="5676">
          <cell r="A5676">
            <v>45722.551203703697</v>
          </cell>
          <cell r="B5676">
            <v>1414</v>
          </cell>
          <cell r="F5676" t="str">
            <v>CC-01586475</v>
          </cell>
          <cell r="J5676" t="str">
            <v>Schedule Service</v>
          </cell>
          <cell r="R5676" t="str">
            <v>BXDC373881</v>
          </cell>
          <cell r="AB5676" t="str">
            <v>We visited site and change Air filter, Oil filter, Separator and oil after than start and check unit running well.</v>
          </cell>
        </row>
        <row r="5677">
          <cell r="A5677">
            <v>45721.789814814802</v>
          </cell>
          <cell r="B5677">
            <v>240</v>
          </cell>
          <cell r="F5677" t="str">
            <v>CC-01585708</v>
          </cell>
          <cell r="J5677" t="str">
            <v>Sales Call</v>
          </cell>
          <cell r="R5677" t="str">
            <v>BXID164764</v>
          </cell>
          <cell r="AB5677" t="str">
            <v>Sales call carried out for HMR update</v>
          </cell>
        </row>
        <row r="5678">
          <cell r="A5678">
            <v>45721.787361111099</v>
          </cell>
          <cell r="B5678">
            <v>170</v>
          </cell>
          <cell r="F5678" t="str">
            <v>CC-01585706</v>
          </cell>
          <cell r="J5678" t="str">
            <v>Sales Call</v>
          </cell>
          <cell r="R5678" t="str">
            <v>BXHD164701</v>
          </cell>
          <cell r="AB5678" t="str">
            <v>Sales call carried out for HMR update</v>
          </cell>
        </row>
        <row r="5679">
          <cell r="A5679">
            <v>45721.784942129598</v>
          </cell>
          <cell r="B5679">
            <v>290</v>
          </cell>
          <cell r="F5679" t="str">
            <v>CC-01585703</v>
          </cell>
          <cell r="J5679" t="str">
            <v>Sales Call</v>
          </cell>
          <cell r="R5679" t="str">
            <v>BXGD164662</v>
          </cell>
          <cell r="AB5679" t="str">
            <v>Sales call carried out for HMR update</v>
          </cell>
        </row>
        <row r="5680">
          <cell r="A5680">
            <v>45721.782245370399</v>
          </cell>
          <cell r="B5680">
            <v>300</v>
          </cell>
          <cell r="F5680" t="str">
            <v>CC-01585699</v>
          </cell>
          <cell r="J5680" t="str">
            <v>Sales Call</v>
          </cell>
          <cell r="R5680" t="str">
            <v>BXFD232225</v>
          </cell>
          <cell r="AB5680" t="str">
            <v>Sales call carried out for HMR update</v>
          </cell>
        </row>
        <row r="5681">
          <cell r="A5681">
            <v>45721.7796759259</v>
          </cell>
          <cell r="B5681">
            <v>230</v>
          </cell>
          <cell r="F5681" t="str">
            <v>CC-01585695</v>
          </cell>
          <cell r="J5681" t="str">
            <v>Sales Call</v>
          </cell>
          <cell r="R5681" t="str">
            <v>BXID164764</v>
          </cell>
          <cell r="AB5681" t="str">
            <v>Sales call carried out for HMR update</v>
          </cell>
        </row>
        <row r="5682">
          <cell r="A5682">
            <v>45721.777048611097</v>
          </cell>
          <cell r="B5682">
            <v>505</v>
          </cell>
          <cell r="F5682" t="str">
            <v>CC-01585692</v>
          </cell>
          <cell r="J5682" t="str">
            <v>Sales Call</v>
          </cell>
          <cell r="R5682" t="str">
            <v>BXFD164605</v>
          </cell>
          <cell r="AB5682" t="str">
            <v>Sales call carried out for HMR update</v>
          </cell>
        </row>
        <row r="5683">
          <cell r="A5683">
            <v>45721.774409722202</v>
          </cell>
          <cell r="B5683">
            <v>180</v>
          </cell>
          <cell r="F5683" t="str">
            <v>CC-01585691</v>
          </cell>
          <cell r="J5683" t="str">
            <v>Sales Call</v>
          </cell>
          <cell r="R5683" t="str">
            <v>BXID164737</v>
          </cell>
          <cell r="AB5683" t="str">
            <v>Sales call carried out for HMR update</v>
          </cell>
        </row>
        <row r="5684">
          <cell r="A5684">
            <v>45721.771759259304</v>
          </cell>
          <cell r="B5684">
            <v>95</v>
          </cell>
          <cell r="F5684" t="str">
            <v>CC-01585689</v>
          </cell>
          <cell r="J5684" t="str">
            <v>Sales Call</v>
          </cell>
          <cell r="R5684" t="str">
            <v>BXID164748</v>
          </cell>
          <cell r="AB5684" t="str">
            <v>Sales call carried out for HMR update</v>
          </cell>
        </row>
        <row r="5685">
          <cell r="A5685">
            <v>45721.769166666701</v>
          </cell>
          <cell r="B5685">
            <v>135</v>
          </cell>
          <cell r="F5685" t="str">
            <v>CC-01585686</v>
          </cell>
          <cell r="J5685" t="str">
            <v>Sales Call</v>
          </cell>
          <cell r="R5685" t="str">
            <v>BXID122117</v>
          </cell>
          <cell r="AB5685" t="str">
            <v>Sales call carried out for HMR update</v>
          </cell>
        </row>
        <row r="5686">
          <cell r="A5686">
            <v>45721.766203703701</v>
          </cell>
          <cell r="B5686">
            <v>250</v>
          </cell>
          <cell r="F5686" t="str">
            <v>CC-01585682</v>
          </cell>
          <cell r="J5686" t="str">
            <v>Sales Call</v>
          </cell>
          <cell r="R5686" t="str">
            <v>BXGD232278</v>
          </cell>
          <cell r="AB5686" t="str">
            <v>Sales call carried out for HMR update</v>
          </cell>
        </row>
        <row r="5687">
          <cell r="A5687">
            <v>45721.763275463003</v>
          </cell>
          <cell r="B5687">
            <v>225</v>
          </cell>
          <cell r="F5687" t="str">
            <v>CC-01585677</v>
          </cell>
          <cell r="J5687" t="str">
            <v>Sales Call</v>
          </cell>
          <cell r="R5687" t="str">
            <v>BXGD164632</v>
          </cell>
          <cell r="AB5687" t="str">
            <v>Sales call carried out for HMR update</v>
          </cell>
        </row>
        <row r="5688">
          <cell r="A5688">
            <v>45721.760844907403</v>
          </cell>
          <cell r="B5688">
            <v>300</v>
          </cell>
          <cell r="F5688" t="str">
            <v>CC-01585673</v>
          </cell>
          <cell r="J5688" t="str">
            <v>Sales Call</v>
          </cell>
          <cell r="R5688" t="str">
            <v>BXFD232221</v>
          </cell>
          <cell r="AB5688" t="str">
            <v>Sales call carried out for HMR update</v>
          </cell>
        </row>
        <row r="5689">
          <cell r="A5689">
            <v>45721.758229166699</v>
          </cell>
          <cell r="B5689">
            <v>210</v>
          </cell>
          <cell r="F5689" t="str">
            <v>CC-01585664</v>
          </cell>
          <cell r="J5689" t="str">
            <v>Sales Call</v>
          </cell>
          <cell r="R5689" t="str">
            <v>BXCL153907</v>
          </cell>
          <cell r="AB5689" t="str">
            <v>Sales call carried out for HMR update</v>
          </cell>
        </row>
        <row r="5690">
          <cell r="A5690">
            <v>45721.755821759303</v>
          </cell>
          <cell r="B5690">
            <v>450</v>
          </cell>
          <cell r="F5690" t="str">
            <v>CC-01585660</v>
          </cell>
          <cell r="J5690" t="str">
            <v>Sales Call</v>
          </cell>
          <cell r="R5690" t="str">
            <v>BXDD232126</v>
          </cell>
          <cell r="AB5690" t="str">
            <v>Sales call carried out for HMR update</v>
          </cell>
        </row>
        <row r="5691">
          <cell r="A5691">
            <v>45721.753078703703</v>
          </cell>
          <cell r="B5691">
            <v>210</v>
          </cell>
          <cell r="F5691" t="str">
            <v>CC-01585654</v>
          </cell>
          <cell r="J5691" t="str">
            <v>Sales Call</v>
          </cell>
          <cell r="R5691" t="str">
            <v>BXBD164346</v>
          </cell>
          <cell r="AB5691" t="str">
            <v>Sales call carried out for HMR update</v>
          </cell>
        </row>
        <row r="5692">
          <cell r="A5692">
            <v>45721.749918981499</v>
          </cell>
          <cell r="B5692">
            <v>160</v>
          </cell>
          <cell r="F5692" t="str">
            <v>CC-01585647</v>
          </cell>
          <cell r="J5692" t="str">
            <v>Sales Call</v>
          </cell>
          <cell r="R5692" t="str">
            <v>BXAL153828</v>
          </cell>
          <cell r="AB5692" t="str">
            <v>Sales call carried out for HMR update</v>
          </cell>
        </row>
        <row r="5693">
          <cell r="A5693">
            <v>45721.747222222199</v>
          </cell>
          <cell r="B5693">
            <v>1425</v>
          </cell>
          <cell r="F5693" t="str">
            <v>CC-01585637</v>
          </cell>
          <cell r="J5693" t="str">
            <v>Sales Call</v>
          </cell>
          <cell r="R5693" t="str">
            <v>BXLD231897</v>
          </cell>
          <cell r="AB5693" t="str">
            <v>Sales call carried out for HMR update</v>
          </cell>
        </row>
        <row r="5694">
          <cell r="A5694">
            <v>45721.744664351798</v>
          </cell>
          <cell r="B5694">
            <v>1660</v>
          </cell>
          <cell r="F5694" t="str">
            <v>CC-01585632</v>
          </cell>
          <cell r="J5694" t="str">
            <v>Sales Call</v>
          </cell>
          <cell r="R5694" t="str">
            <v>BXLD231873</v>
          </cell>
          <cell r="AB5694" t="str">
            <v>Sales call carried out for HMR update</v>
          </cell>
        </row>
        <row r="5695">
          <cell r="A5695">
            <v>45721.741608796299</v>
          </cell>
          <cell r="B5695">
            <v>925</v>
          </cell>
          <cell r="F5695" t="str">
            <v>CC-01585622</v>
          </cell>
          <cell r="J5695" t="str">
            <v>Sales Call</v>
          </cell>
          <cell r="R5695" t="str">
            <v>BXKD164160</v>
          </cell>
          <cell r="AB5695" t="str">
            <v>Sales call carried out for HMR update</v>
          </cell>
        </row>
        <row r="5696">
          <cell r="A5696">
            <v>45721.739201388897</v>
          </cell>
          <cell r="B5696">
            <v>300</v>
          </cell>
          <cell r="F5696" t="str">
            <v>CC-01585616</v>
          </cell>
          <cell r="J5696" t="str">
            <v>Sales Call</v>
          </cell>
          <cell r="R5696" t="str">
            <v>BXFD164599</v>
          </cell>
          <cell r="AB5696" t="str">
            <v>Sales call carried out for HMR update</v>
          </cell>
        </row>
        <row r="5697">
          <cell r="A5697">
            <v>45721.736168981501</v>
          </cell>
          <cell r="B5697">
            <v>2060</v>
          </cell>
          <cell r="F5697" t="str">
            <v>CC-01585607</v>
          </cell>
          <cell r="J5697" t="str">
            <v>Sales Call</v>
          </cell>
          <cell r="R5697" t="str">
            <v>BXAD164317</v>
          </cell>
          <cell r="AB5697" t="str">
            <v>Sales call carried out for HMR update</v>
          </cell>
        </row>
        <row r="5698">
          <cell r="A5698">
            <v>45721.733009259297</v>
          </cell>
          <cell r="B5698">
            <v>700</v>
          </cell>
          <cell r="F5698" t="str">
            <v>CC-01585602</v>
          </cell>
          <cell r="J5698" t="str">
            <v>Sales Call</v>
          </cell>
          <cell r="R5698" t="str">
            <v>BXBD164381</v>
          </cell>
          <cell r="AB5698" t="str">
            <v>Sales call carried out for HMR update</v>
          </cell>
        </row>
        <row r="5699">
          <cell r="A5699">
            <v>45721.730127314797</v>
          </cell>
          <cell r="B5699">
            <v>330</v>
          </cell>
          <cell r="F5699" t="str">
            <v>CC-01585597</v>
          </cell>
          <cell r="J5699" t="str">
            <v>Sales Call</v>
          </cell>
          <cell r="R5699" t="str">
            <v>BXCD164422</v>
          </cell>
          <cell r="AB5699" t="str">
            <v>Sales call carried out for HMR update</v>
          </cell>
        </row>
        <row r="5700">
          <cell r="A5700">
            <v>45721.7274189815</v>
          </cell>
          <cell r="B5700">
            <v>1075</v>
          </cell>
          <cell r="F5700" t="str">
            <v>CC-01585590</v>
          </cell>
          <cell r="J5700" t="str">
            <v>Sales Call</v>
          </cell>
          <cell r="R5700" t="str">
            <v>BXBD164357</v>
          </cell>
          <cell r="AB5700" t="str">
            <v>Sales call carried out for HMR update</v>
          </cell>
        </row>
        <row r="5701">
          <cell r="A5701">
            <v>45721.724606481497</v>
          </cell>
          <cell r="B5701">
            <v>2750</v>
          </cell>
          <cell r="F5701" t="str">
            <v>CC-01585585</v>
          </cell>
          <cell r="J5701" t="str">
            <v>Sales Call</v>
          </cell>
          <cell r="R5701" t="str">
            <v>BVHD163331</v>
          </cell>
          <cell r="AB5701" t="str">
            <v>Sales call carried out for HMR update</v>
          </cell>
        </row>
        <row r="5702">
          <cell r="A5702">
            <v>45721.721782407403</v>
          </cell>
          <cell r="B5702">
            <v>240</v>
          </cell>
          <cell r="F5702" t="str">
            <v>CC-01585578</v>
          </cell>
          <cell r="J5702" t="str">
            <v>Sales Call</v>
          </cell>
          <cell r="R5702" t="str">
            <v>BWHD164019</v>
          </cell>
          <cell r="AB5702" t="str">
            <v>Sales call carried out for HMR update</v>
          </cell>
        </row>
        <row r="5703">
          <cell r="A5703">
            <v>45721.718935185199</v>
          </cell>
          <cell r="B5703">
            <v>1055</v>
          </cell>
          <cell r="F5703" t="str">
            <v>CC-01585572</v>
          </cell>
          <cell r="J5703" t="str">
            <v>Sales Call</v>
          </cell>
          <cell r="R5703" t="str">
            <v>BWID231694</v>
          </cell>
          <cell r="AB5703" t="str">
            <v>Sales call carried out for HMR update</v>
          </cell>
        </row>
        <row r="5704">
          <cell r="A5704">
            <v>45721.716157407398</v>
          </cell>
          <cell r="B5704">
            <v>1715</v>
          </cell>
          <cell r="F5704" t="str">
            <v>CC-01585565</v>
          </cell>
          <cell r="J5704" t="str">
            <v>Sales Call</v>
          </cell>
          <cell r="R5704" t="str">
            <v>BXCD164420</v>
          </cell>
          <cell r="AB5704" t="str">
            <v>Sales call carried out for HMR update</v>
          </cell>
        </row>
        <row r="5705">
          <cell r="A5705">
            <v>45721.712905092601</v>
          </cell>
          <cell r="B5705">
            <v>625</v>
          </cell>
          <cell r="F5705" t="str">
            <v>CC-01585555</v>
          </cell>
          <cell r="J5705" t="str">
            <v>Sales Call</v>
          </cell>
          <cell r="R5705" t="str">
            <v>BXCD164464</v>
          </cell>
          <cell r="AB5705" t="str">
            <v>Sales call carried out for HMR update</v>
          </cell>
        </row>
        <row r="5706">
          <cell r="A5706">
            <v>45721.710150462997</v>
          </cell>
          <cell r="B5706">
            <v>855</v>
          </cell>
          <cell r="F5706" t="str">
            <v>CC-01585543</v>
          </cell>
          <cell r="J5706" t="str">
            <v>Sales Call</v>
          </cell>
          <cell r="R5706" t="str">
            <v>BXAD164301</v>
          </cell>
          <cell r="AB5706" t="str">
            <v>Sales call carried out for HMR update</v>
          </cell>
        </row>
        <row r="5707">
          <cell r="A5707">
            <v>45721.707569444399</v>
          </cell>
          <cell r="B5707">
            <v>590</v>
          </cell>
          <cell r="F5707" t="str">
            <v>CC-01585536</v>
          </cell>
          <cell r="J5707" t="str">
            <v>Sales Call</v>
          </cell>
          <cell r="R5707" t="str">
            <v>BXAD231957</v>
          </cell>
          <cell r="AB5707" t="str">
            <v>Sales call carried out for HMR update</v>
          </cell>
        </row>
        <row r="5708">
          <cell r="A5708">
            <v>45721.7052430556</v>
          </cell>
          <cell r="B5708">
            <v>225</v>
          </cell>
          <cell r="F5708" t="str">
            <v>CC-01585530</v>
          </cell>
          <cell r="J5708" t="str">
            <v>Sales Call</v>
          </cell>
          <cell r="R5708" t="str">
            <v>BXCD164415</v>
          </cell>
          <cell r="AB5708" t="str">
            <v>Sales call carried out for HMR update</v>
          </cell>
        </row>
        <row r="5709">
          <cell r="A5709">
            <v>45721.701701388898</v>
          </cell>
          <cell r="B5709">
            <v>1340</v>
          </cell>
          <cell r="F5709" t="str">
            <v>CC-01585521</v>
          </cell>
          <cell r="J5709" t="str">
            <v>Sales Call</v>
          </cell>
          <cell r="R5709" t="str">
            <v>BXLD164272</v>
          </cell>
          <cell r="AB5709" t="str">
            <v>Sales call carried out for HMR update</v>
          </cell>
        </row>
        <row r="5710">
          <cell r="A5710">
            <v>45721.699143518497</v>
          </cell>
          <cell r="B5710">
            <v>2240</v>
          </cell>
          <cell r="F5710" t="str">
            <v>CC-01585511</v>
          </cell>
          <cell r="J5710" t="str">
            <v>Sales Call</v>
          </cell>
          <cell r="R5710" t="str">
            <v>BVED163240</v>
          </cell>
          <cell r="AB5710" t="str">
            <v>Sales call carried out for HMR update</v>
          </cell>
        </row>
        <row r="5711">
          <cell r="A5711">
            <v>45721.696041666699</v>
          </cell>
          <cell r="B5711">
            <v>1385</v>
          </cell>
          <cell r="F5711" t="str">
            <v>CC-01585503</v>
          </cell>
          <cell r="J5711" t="str">
            <v>Sales Call</v>
          </cell>
          <cell r="R5711" t="str">
            <v>BWHD164003</v>
          </cell>
          <cell r="AB5711" t="str">
            <v>Sales call carried out for HMR update</v>
          </cell>
        </row>
        <row r="5712">
          <cell r="A5712">
            <v>45721.6922569444</v>
          </cell>
          <cell r="B5712">
            <v>970</v>
          </cell>
          <cell r="F5712" t="str">
            <v>CC-01585495</v>
          </cell>
          <cell r="J5712" t="str">
            <v>Sales Call</v>
          </cell>
          <cell r="R5712" t="str">
            <v>BWHD163991</v>
          </cell>
          <cell r="AB5712" t="str">
            <v>Sales call carried out for HMR update</v>
          </cell>
        </row>
        <row r="5713">
          <cell r="A5713">
            <v>45721.688645833303</v>
          </cell>
          <cell r="B5713">
            <v>1485</v>
          </cell>
          <cell r="F5713" t="str">
            <v>CC-01585481</v>
          </cell>
          <cell r="J5713" t="str">
            <v>Sales Call</v>
          </cell>
          <cell r="R5713" t="str">
            <v>BXJD231746</v>
          </cell>
          <cell r="AB5713" t="str">
            <v>Sales call carried out for HMR update</v>
          </cell>
        </row>
        <row r="5714">
          <cell r="A5714">
            <v>45721.685497685197</v>
          </cell>
          <cell r="B5714">
            <v>1690</v>
          </cell>
          <cell r="F5714" t="str">
            <v>CC-01585474</v>
          </cell>
          <cell r="J5714" t="str">
            <v>Sales Call</v>
          </cell>
          <cell r="R5714" t="str">
            <v>BWID164050</v>
          </cell>
          <cell r="AB5714" t="str">
            <v>Sales call carried out for HMR update</v>
          </cell>
        </row>
        <row r="5715">
          <cell r="A5715">
            <v>45721.682708333297</v>
          </cell>
          <cell r="B5715">
            <v>1595</v>
          </cell>
          <cell r="F5715" t="str">
            <v>CC-01585459</v>
          </cell>
          <cell r="J5715" t="str">
            <v>Sales Call</v>
          </cell>
          <cell r="R5715" t="str">
            <v>BXLD121932</v>
          </cell>
          <cell r="AB5715" t="str">
            <v>Sales call carried out for HMR update</v>
          </cell>
        </row>
        <row r="5716">
          <cell r="A5716">
            <v>45721.679907407401</v>
          </cell>
          <cell r="B5716">
            <v>1220</v>
          </cell>
          <cell r="F5716" t="str">
            <v>CC-01585447</v>
          </cell>
          <cell r="J5716" t="str">
            <v>Sales Call</v>
          </cell>
          <cell r="R5716" t="str">
            <v>BXAD121939</v>
          </cell>
          <cell r="AB5716" t="str">
            <v>Sales call carried out for HMR update</v>
          </cell>
        </row>
        <row r="5717">
          <cell r="A5717">
            <v>45721.677418981497</v>
          </cell>
          <cell r="B5717">
            <v>1697</v>
          </cell>
          <cell r="F5717" t="str">
            <v>CC-01585441</v>
          </cell>
          <cell r="J5717" t="str">
            <v>Sales Call</v>
          </cell>
          <cell r="R5717" t="str">
            <v>BWID231682</v>
          </cell>
          <cell r="AB5717" t="str">
            <v>Sales call carried out for HMR update</v>
          </cell>
        </row>
        <row r="5718">
          <cell r="A5718">
            <v>45721.6749305556</v>
          </cell>
          <cell r="B5718">
            <v>1066</v>
          </cell>
          <cell r="F5718" t="str">
            <v>CC-01585429</v>
          </cell>
          <cell r="J5718" t="str">
            <v>Sales Call</v>
          </cell>
          <cell r="R5718" t="str">
            <v>BXLD164263</v>
          </cell>
          <cell r="AB5718" t="str">
            <v>Sales call carried out for HMR update</v>
          </cell>
        </row>
        <row r="5719">
          <cell r="A5719">
            <v>45721.672094907401</v>
          </cell>
          <cell r="B5719">
            <v>1285</v>
          </cell>
          <cell r="F5719" t="str">
            <v>CC-01585418</v>
          </cell>
          <cell r="J5719" t="str">
            <v>Sales Call</v>
          </cell>
          <cell r="R5719" t="str">
            <v>BXKD164219</v>
          </cell>
          <cell r="AB5719" t="str">
            <v>Sales call carried out for HMR update</v>
          </cell>
        </row>
        <row r="5720">
          <cell r="A5720">
            <v>45721.668773148202</v>
          </cell>
          <cell r="B5720">
            <v>1015</v>
          </cell>
          <cell r="F5720" t="str">
            <v>CC-01585408</v>
          </cell>
          <cell r="J5720" t="str">
            <v>Sales Call</v>
          </cell>
          <cell r="R5720" t="str">
            <v>BXAD164288</v>
          </cell>
          <cell r="AB5720" t="str">
            <v>Sales call carried out for HMR update</v>
          </cell>
        </row>
        <row r="5721">
          <cell r="A5721">
            <v>45721.652939814798</v>
          </cell>
          <cell r="B5721">
            <v>2375</v>
          </cell>
          <cell r="F5721" t="str">
            <v>CC-01585359</v>
          </cell>
          <cell r="J5721" t="str">
            <v>Sales Call</v>
          </cell>
          <cell r="R5721" t="str">
            <v>BXKD164206</v>
          </cell>
          <cell r="AB5721" t="str">
            <v>Sales call carried out for HMR update</v>
          </cell>
        </row>
        <row r="5722">
          <cell r="A5722">
            <v>45721.649675925903</v>
          </cell>
          <cell r="B5722">
            <v>2520</v>
          </cell>
          <cell r="F5722" t="str">
            <v>CC-01585348</v>
          </cell>
          <cell r="J5722" t="str">
            <v>Sales Call</v>
          </cell>
          <cell r="R5722" t="str">
            <v>BWED163871</v>
          </cell>
          <cell r="AB5722" t="str">
            <v>Sales call carried out for HMR update</v>
          </cell>
        </row>
        <row r="5723">
          <cell r="A5723">
            <v>45721.646585648101</v>
          </cell>
          <cell r="B5723">
            <v>2660</v>
          </cell>
          <cell r="F5723" t="str">
            <v>CC-01585341</v>
          </cell>
          <cell r="J5723" t="str">
            <v>Sales Call</v>
          </cell>
          <cell r="R5723" t="str">
            <v>BWED163867</v>
          </cell>
          <cell r="AB5723" t="str">
            <v>Sales call carried out for HMR update</v>
          </cell>
        </row>
        <row r="5724">
          <cell r="A5724">
            <v>45721.643437500003</v>
          </cell>
          <cell r="B5724">
            <v>1018</v>
          </cell>
          <cell r="F5724" t="str">
            <v>CC-01585332</v>
          </cell>
          <cell r="J5724" t="str">
            <v>Sales Call</v>
          </cell>
          <cell r="R5724" t="str">
            <v>BXLL153793</v>
          </cell>
          <cell r="AB5724" t="str">
            <v>Sales call carried out for HMR update</v>
          </cell>
        </row>
        <row r="5725">
          <cell r="A5725">
            <v>45721.640601851897</v>
          </cell>
          <cell r="B5725">
            <v>2370</v>
          </cell>
          <cell r="F5725" t="str">
            <v>CC-01585314</v>
          </cell>
          <cell r="J5725" t="str">
            <v>Sales Call</v>
          </cell>
          <cell r="R5725" t="str">
            <v>BXKD164199</v>
          </cell>
          <cell r="AB5725" t="str">
            <v>Sales call carried out for HMR update</v>
          </cell>
        </row>
        <row r="5726">
          <cell r="A5726">
            <v>45721.637662036999</v>
          </cell>
          <cell r="B5726">
            <v>510</v>
          </cell>
          <cell r="F5726" t="str">
            <v>CC-01585296</v>
          </cell>
          <cell r="J5726" t="str">
            <v>Sales Call</v>
          </cell>
          <cell r="R5726" t="str">
            <v>BXKD121877</v>
          </cell>
          <cell r="AB5726" t="str">
            <v>Sales call carried out for HMR update</v>
          </cell>
        </row>
        <row r="5727">
          <cell r="A5727">
            <v>45721.634768518503</v>
          </cell>
          <cell r="B5727">
            <v>3075</v>
          </cell>
          <cell r="F5727" t="str">
            <v>CC-01585284</v>
          </cell>
          <cell r="J5727" t="str">
            <v>Sales Call</v>
          </cell>
          <cell r="R5727" t="str">
            <v>BXKD164191</v>
          </cell>
          <cell r="AB5727" t="str">
            <v>Sales call carried out for HMR update</v>
          </cell>
        </row>
        <row r="5728">
          <cell r="A5728">
            <v>45721.632037037001</v>
          </cell>
          <cell r="B5728">
            <v>1438</v>
          </cell>
          <cell r="F5728" t="str">
            <v>CC-01585275</v>
          </cell>
          <cell r="J5728" t="str">
            <v>Sales Call</v>
          </cell>
          <cell r="R5728" t="str">
            <v>BXKD164166</v>
          </cell>
          <cell r="AB5728" t="str">
            <v>Sales call carried out for HMR update</v>
          </cell>
        </row>
        <row r="5729">
          <cell r="A5729">
            <v>45721.628287036998</v>
          </cell>
          <cell r="B5729">
            <v>2005</v>
          </cell>
          <cell r="F5729" t="str">
            <v>CC-01585257</v>
          </cell>
          <cell r="J5729" t="str">
            <v>Sales Call</v>
          </cell>
          <cell r="R5729" t="str">
            <v>BWID164096</v>
          </cell>
          <cell r="AB5729" t="str">
            <v>Sales call carried out for HMR update</v>
          </cell>
        </row>
        <row r="5730">
          <cell r="A5730">
            <v>45721.624988425901</v>
          </cell>
          <cell r="B5730">
            <v>210</v>
          </cell>
          <cell r="F5730" t="str">
            <v>CC-01585244</v>
          </cell>
          <cell r="J5730" t="str">
            <v>Sales Call</v>
          </cell>
          <cell r="R5730" t="str">
            <v>BXKS035317</v>
          </cell>
          <cell r="AB5730" t="str">
            <v>Sales call carried out for HMR update</v>
          </cell>
        </row>
        <row r="5731">
          <cell r="A5731">
            <v>45721.622604166703</v>
          </cell>
          <cell r="B5731">
            <v>1002</v>
          </cell>
          <cell r="F5731" t="str">
            <v>CC-01585232</v>
          </cell>
          <cell r="J5731" t="str">
            <v>Sales Call</v>
          </cell>
          <cell r="R5731" t="str">
            <v>BXKD164174</v>
          </cell>
          <cell r="AB5731" t="str">
            <v>Sales call carried out for HMR update</v>
          </cell>
        </row>
        <row r="5732">
          <cell r="A5732">
            <v>45721.619953703703</v>
          </cell>
          <cell r="B5732">
            <v>190</v>
          </cell>
          <cell r="F5732" t="str">
            <v>CC-01585228</v>
          </cell>
          <cell r="J5732" t="str">
            <v>Sales Call</v>
          </cell>
          <cell r="R5732" t="str">
            <v>BXJD121862</v>
          </cell>
          <cell r="AB5732" t="str">
            <v>Sales call carried out for HMR update</v>
          </cell>
        </row>
        <row r="5733">
          <cell r="A5733">
            <v>45721.616712962998</v>
          </cell>
          <cell r="B5733">
            <v>260</v>
          </cell>
          <cell r="F5733" t="str">
            <v>CC-01585211</v>
          </cell>
          <cell r="J5733" t="str">
            <v>Sales Call</v>
          </cell>
          <cell r="R5733" t="str">
            <v>BXKD231832</v>
          </cell>
          <cell r="AB5733" t="str">
            <v>Sales call carried out for HMR update</v>
          </cell>
        </row>
        <row r="5734">
          <cell r="A5734">
            <v>45721.614004629599</v>
          </cell>
          <cell r="B5734">
            <v>1486</v>
          </cell>
          <cell r="F5734" t="str">
            <v>CC-01585202</v>
          </cell>
          <cell r="J5734" t="str">
            <v>Sales Call</v>
          </cell>
          <cell r="R5734" t="str">
            <v>BWHD164039</v>
          </cell>
          <cell r="AB5734" t="str">
            <v>Sales call carried out for HMR update</v>
          </cell>
        </row>
        <row r="5735">
          <cell r="A5735">
            <v>45721.611215277801</v>
          </cell>
          <cell r="B5735">
            <v>2090</v>
          </cell>
          <cell r="F5735" t="str">
            <v>CC-01585195</v>
          </cell>
          <cell r="J5735" t="str">
            <v>Sales Call</v>
          </cell>
          <cell r="R5735" t="str">
            <v>BXJD164132</v>
          </cell>
          <cell r="AB5735" t="str">
            <v>Sales call carried out for HMR update</v>
          </cell>
        </row>
        <row r="5736">
          <cell r="A5736">
            <v>45721.607870370397</v>
          </cell>
          <cell r="B5736">
            <v>2150</v>
          </cell>
          <cell r="F5736" t="str">
            <v>CC-01585184</v>
          </cell>
          <cell r="J5736" t="str">
            <v>Sales Call</v>
          </cell>
          <cell r="R5736" t="str">
            <v>BXJD164130</v>
          </cell>
          <cell r="AB5736" t="str">
            <v>Sales call carried out for HMR update</v>
          </cell>
        </row>
        <row r="5737">
          <cell r="A5737">
            <v>45721.604907407404</v>
          </cell>
          <cell r="B5737">
            <v>310</v>
          </cell>
          <cell r="F5737" t="str">
            <v>CC-01585171</v>
          </cell>
          <cell r="J5737" t="str">
            <v>Sales Call</v>
          </cell>
          <cell r="R5737" t="str">
            <v>BXKD231814</v>
          </cell>
          <cell r="AB5737" t="str">
            <v>Sales call carried out for HMR update</v>
          </cell>
        </row>
        <row r="5738">
          <cell r="A5738">
            <v>45721.602337962999</v>
          </cell>
          <cell r="B5738">
            <v>330</v>
          </cell>
          <cell r="F5738" t="str">
            <v>CC-01585162</v>
          </cell>
          <cell r="J5738" t="str">
            <v>Sales Call</v>
          </cell>
          <cell r="R5738" t="str">
            <v>BXKD121881</v>
          </cell>
          <cell r="AB5738" t="str">
            <v>Sales call carried out for HMR update</v>
          </cell>
        </row>
        <row r="5739">
          <cell r="A5739">
            <v>45721.599027777796</v>
          </cell>
          <cell r="B5739">
            <v>2600</v>
          </cell>
          <cell r="F5739" t="str">
            <v>CC-01585153</v>
          </cell>
          <cell r="J5739" t="str">
            <v>Sales Call</v>
          </cell>
          <cell r="R5739" t="str">
            <v>BXJD164143</v>
          </cell>
          <cell r="AB5739" t="str">
            <v>Sales call carried out for HMR update</v>
          </cell>
        </row>
        <row r="5740">
          <cell r="A5740">
            <v>45721.596342592602</v>
          </cell>
          <cell r="B5740">
            <v>960</v>
          </cell>
          <cell r="F5740" t="str">
            <v>CC-01585145</v>
          </cell>
          <cell r="J5740" t="str">
            <v>Sales Call</v>
          </cell>
          <cell r="R5740" t="str">
            <v>BXJD121872</v>
          </cell>
          <cell r="AB5740" t="str">
            <v>Sales call carried out for HMR update</v>
          </cell>
        </row>
        <row r="5741">
          <cell r="A5741">
            <v>45721.592962962997</v>
          </cell>
          <cell r="B5741">
            <v>635</v>
          </cell>
          <cell r="F5741" t="str">
            <v>CC-01585134</v>
          </cell>
          <cell r="J5741" t="str">
            <v>Sales Call</v>
          </cell>
          <cell r="R5741" t="str">
            <v>BWID164076</v>
          </cell>
          <cell r="AB5741" t="str">
            <v>Sales call carried out for HMR update</v>
          </cell>
        </row>
        <row r="5742">
          <cell r="A5742">
            <v>45721.590219907397</v>
          </cell>
          <cell r="B5742">
            <v>700</v>
          </cell>
          <cell r="F5742" t="str">
            <v>CC-01585127</v>
          </cell>
          <cell r="J5742" t="str">
            <v>Sales Call</v>
          </cell>
          <cell r="R5742" t="str">
            <v>BWID164091</v>
          </cell>
          <cell r="AB5742" t="str">
            <v>Sales call carried out for HMR update</v>
          </cell>
        </row>
        <row r="5743">
          <cell r="A5743">
            <v>45721.587291666699</v>
          </cell>
          <cell r="B5743">
            <v>2010</v>
          </cell>
          <cell r="F5743" t="str">
            <v>CC-01585121</v>
          </cell>
          <cell r="J5743" t="str">
            <v>Sales Call</v>
          </cell>
          <cell r="R5743" t="str">
            <v>BWID164054</v>
          </cell>
          <cell r="AB5743" t="str">
            <v>Sales call carried out for HMR update</v>
          </cell>
        </row>
        <row r="5744">
          <cell r="A5744">
            <v>45721.584733796299</v>
          </cell>
          <cell r="B5744">
            <v>3055</v>
          </cell>
          <cell r="F5744" t="str">
            <v>CC-01585116</v>
          </cell>
          <cell r="J5744" t="str">
            <v>Sales Call</v>
          </cell>
          <cell r="R5744" t="str">
            <v>BWED163889</v>
          </cell>
          <cell r="AB5744" t="str">
            <v>Sales call carried out for HMR update</v>
          </cell>
        </row>
        <row r="5745">
          <cell r="A5745">
            <v>45721.581574074102</v>
          </cell>
          <cell r="B5745">
            <v>630</v>
          </cell>
          <cell r="F5745" t="str">
            <v>CC-01585111</v>
          </cell>
          <cell r="J5745" t="str">
            <v>Sales Call</v>
          </cell>
          <cell r="R5745" t="str">
            <v>BWID164086</v>
          </cell>
          <cell r="AB5745" t="str">
            <v>Sales call carried out for HMR update</v>
          </cell>
        </row>
        <row r="5746">
          <cell r="A5746">
            <v>45721.578414351898</v>
          </cell>
          <cell r="B5746">
            <v>737</v>
          </cell>
          <cell r="F5746" t="str">
            <v>CC-01585106</v>
          </cell>
          <cell r="J5746" t="str">
            <v>Sales Call</v>
          </cell>
          <cell r="R5746" t="str">
            <v>BWLD163588</v>
          </cell>
          <cell r="AB5746" t="str">
            <v>Sales call carried out for HMR update</v>
          </cell>
        </row>
        <row r="5747">
          <cell r="A5747">
            <v>45721.575532407398</v>
          </cell>
          <cell r="B5747">
            <v>2035</v>
          </cell>
          <cell r="F5747" t="str">
            <v>CC-01585097</v>
          </cell>
          <cell r="J5747" t="str">
            <v>Sales Call</v>
          </cell>
          <cell r="R5747" t="str">
            <v>BWID220970</v>
          </cell>
          <cell r="AB5747" t="str">
            <v>Sales call carried out for HMR update</v>
          </cell>
        </row>
        <row r="5748">
          <cell r="A5748">
            <v>45721.573067129597</v>
          </cell>
          <cell r="B5748">
            <v>3790</v>
          </cell>
          <cell r="F5748" t="str">
            <v>CC-01585093</v>
          </cell>
          <cell r="J5748" t="str">
            <v>Sales Call</v>
          </cell>
          <cell r="R5748" t="str">
            <v>BWHD231642</v>
          </cell>
          <cell r="AB5748" t="str">
            <v>Sales call carried out for HMR update</v>
          </cell>
        </row>
        <row r="5749">
          <cell r="A5749">
            <v>45721.570127314801</v>
          </cell>
          <cell r="B5749">
            <v>2715</v>
          </cell>
          <cell r="F5749" t="str">
            <v>CC-01585085</v>
          </cell>
          <cell r="J5749" t="str">
            <v>Sales Call</v>
          </cell>
          <cell r="R5749" t="str">
            <v>BWHD163996</v>
          </cell>
          <cell r="AB5749" t="str">
            <v>Sales call carried out for HMR update</v>
          </cell>
        </row>
        <row r="5750">
          <cell r="A5750">
            <v>45721.567013888904</v>
          </cell>
          <cell r="B5750">
            <v>2690</v>
          </cell>
          <cell r="F5750" t="str">
            <v>CC-01585075</v>
          </cell>
          <cell r="J5750" t="str">
            <v>Sales Call</v>
          </cell>
          <cell r="R5750" t="str">
            <v>BWHD164004</v>
          </cell>
          <cell r="AB5750" t="str">
            <v>Sales call carried out for HMR update</v>
          </cell>
        </row>
        <row r="5751">
          <cell r="A5751">
            <v>45721.564768518503</v>
          </cell>
          <cell r="B5751">
            <v>1655</v>
          </cell>
          <cell r="F5751" t="str">
            <v>CC-01585072</v>
          </cell>
          <cell r="J5751" t="str">
            <v>Sales Call</v>
          </cell>
          <cell r="R5751" t="str">
            <v>BWJD163502</v>
          </cell>
          <cell r="AB5751" t="str">
            <v>Sales call carried out for HMR update</v>
          </cell>
        </row>
        <row r="5752">
          <cell r="A5752">
            <v>45721.561770833301</v>
          </cell>
          <cell r="B5752">
            <v>1460</v>
          </cell>
          <cell r="F5752" t="str">
            <v>CC-01585063</v>
          </cell>
          <cell r="J5752" t="str">
            <v>Sales Call</v>
          </cell>
          <cell r="R5752" t="str">
            <v>BWFD163931</v>
          </cell>
          <cell r="AB5752" t="str">
            <v>Sales call carried out for HMR update</v>
          </cell>
        </row>
        <row r="5753">
          <cell r="A5753">
            <v>45721.559062499997</v>
          </cell>
          <cell r="B5753">
            <v>2850</v>
          </cell>
          <cell r="F5753" t="str">
            <v>CC-01585053</v>
          </cell>
          <cell r="J5753" t="str">
            <v>Sales Call</v>
          </cell>
          <cell r="R5753" t="str">
            <v>BWHD164015</v>
          </cell>
          <cell r="AB5753" t="str">
            <v>Sales call carried out for HMR update</v>
          </cell>
        </row>
        <row r="5754">
          <cell r="A5754">
            <v>45721.556655092601</v>
          </cell>
          <cell r="B5754">
            <v>2300</v>
          </cell>
          <cell r="F5754" t="str">
            <v>CC-01585050</v>
          </cell>
          <cell r="J5754" t="str">
            <v>Sales Call</v>
          </cell>
          <cell r="R5754" t="str">
            <v>BWFD163947</v>
          </cell>
          <cell r="AB5754" t="str">
            <v>Sales call carried out for HMR update</v>
          </cell>
        </row>
        <row r="5755">
          <cell r="A5755">
            <v>45721.5541435185</v>
          </cell>
          <cell r="B5755">
            <v>757</v>
          </cell>
          <cell r="F5755" t="str">
            <v>CC-01585044</v>
          </cell>
          <cell r="J5755" t="str">
            <v>Sales Call</v>
          </cell>
          <cell r="R5755" t="str">
            <v>BWFD163937</v>
          </cell>
          <cell r="AB5755" t="str">
            <v>Sales call carried out for HMR update</v>
          </cell>
        </row>
        <row r="5756">
          <cell r="A5756">
            <v>45721.551504629599</v>
          </cell>
          <cell r="B5756">
            <v>2780</v>
          </cell>
          <cell r="F5756" t="str">
            <v>CC-01585041</v>
          </cell>
          <cell r="J5756" t="str">
            <v>Sales Call</v>
          </cell>
          <cell r="R5756" t="str">
            <v>BWFD163940</v>
          </cell>
          <cell r="AB5756" t="str">
            <v>Sales call carried out for HMR update</v>
          </cell>
        </row>
        <row r="5757">
          <cell r="A5757">
            <v>45721.548750000002</v>
          </cell>
          <cell r="B5757">
            <v>3030</v>
          </cell>
          <cell r="F5757" t="str">
            <v>CC-01585032</v>
          </cell>
          <cell r="J5757" t="str">
            <v>Sales Call</v>
          </cell>
          <cell r="R5757" t="str">
            <v>BWED163893</v>
          </cell>
          <cell r="AB5757" t="str">
            <v>Sales call carried out for HMR update</v>
          </cell>
        </row>
        <row r="5758">
          <cell r="A5758">
            <v>45721.5459722222</v>
          </cell>
          <cell r="B5758">
            <v>1875</v>
          </cell>
          <cell r="F5758" t="str">
            <v>CC-01585025</v>
          </cell>
          <cell r="J5758" t="str">
            <v>Sales Call</v>
          </cell>
          <cell r="R5758" t="str">
            <v>BWGD163984</v>
          </cell>
          <cell r="AB5758" t="str">
            <v>Sales call carried out for HMR update</v>
          </cell>
        </row>
        <row r="5759">
          <cell r="A5759">
            <v>45721.543356481503</v>
          </cell>
          <cell r="B5759">
            <v>1170</v>
          </cell>
          <cell r="F5759" t="str">
            <v>CC-01585015</v>
          </cell>
          <cell r="J5759" t="str">
            <v>Sales Call</v>
          </cell>
          <cell r="R5759" t="str">
            <v>BWFD121755</v>
          </cell>
          <cell r="AB5759" t="str">
            <v>Sales call carried out for HMR update</v>
          </cell>
        </row>
        <row r="5760">
          <cell r="A5760">
            <v>45721.540474537003</v>
          </cell>
          <cell r="B5760">
            <v>1340</v>
          </cell>
          <cell r="F5760" t="str">
            <v>CC-01585006</v>
          </cell>
          <cell r="J5760" t="str">
            <v>Sales Call</v>
          </cell>
          <cell r="R5760" t="str">
            <v>BWLS031915</v>
          </cell>
          <cell r="AB5760" t="str">
            <v>Sales call carried out for HMR update</v>
          </cell>
        </row>
        <row r="5761">
          <cell r="A5761">
            <v>45721.537777777798</v>
          </cell>
          <cell r="B5761">
            <v>6125</v>
          </cell>
          <cell r="F5761" t="str">
            <v>CC-01584990</v>
          </cell>
          <cell r="J5761" t="str">
            <v>Sales Call</v>
          </cell>
          <cell r="R5761" t="str">
            <v>BWAD163687</v>
          </cell>
          <cell r="AB5761" t="str">
            <v>Sales call carried out for HMR update</v>
          </cell>
        </row>
        <row r="5762">
          <cell r="A5762">
            <v>45721.535243055601</v>
          </cell>
          <cell r="B5762">
            <v>3210</v>
          </cell>
          <cell r="F5762" t="str">
            <v>CC-01584984</v>
          </cell>
          <cell r="J5762" t="str">
            <v>Sales Call</v>
          </cell>
          <cell r="R5762" t="str">
            <v>BWLD231334</v>
          </cell>
          <cell r="AB5762" t="str">
            <v>Sales call carried out for HMR update</v>
          </cell>
        </row>
        <row r="5763">
          <cell r="A5763">
            <v>45721.532696759299</v>
          </cell>
          <cell r="B5763">
            <v>4045</v>
          </cell>
          <cell r="F5763" t="str">
            <v>CC-01584976</v>
          </cell>
          <cell r="J5763" t="str">
            <v>Sales Call</v>
          </cell>
          <cell r="R5763" t="str">
            <v>BWLD231345</v>
          </cell>
          <cell r="AB5763" t="str">
            <v>Sales call carried out for HMR update</v>
          </cell>
        </row>
        <row r="5764">
          <cell r="A5764">
            <v>45721.521481481497</v>
          </cell>
          <cell r="B5764">
            <v>1450</v>
          </cell>
          <cell r="F5764" t="str">
            <v>CC-01584941</v>
          </cell>
          <cell r="J5764" t="str">
            <v>Sales Call</v>
          </cell>
          <cell r="R5764" t="str">
            <v>BWCD121690</v>
          </cell>
          <cell r="AB5764" t="str">
            <v>Sales call carried out for HMR update</v>
          </cell>
        </row>
        <row r="5765">
          <cell r="A5765">
            <v>45721.515393518501</v>
          </cell>
          <cell r="B5765">
            <v>3560</v>
          </cell>
          <cell r="F5765" t="str">
            <v>CC-01584921</v>
          </cell>
          <cell r="J5765" t="str">
            <v>Sales Call</v>
          </cell>
          <cell r="R5765" t="str">
            <v>BWBD163701</v>
          </cell>
          <cell r="AB5765" t="str">
            <v>Sales call carried out for HMR update</v>
          </cell>
        </row>
        <row r="5766">
          <cell r="A5766">
            <v>45721.512754629599</v>
          </cell>
          <cell r="B5766">
            <v>4450</v>
          </cell>
          <cell r="F5766" t="str">
            <v>CC-01584916</v>
          </cell>
          <cell r="J5766" t="str">
            <v>Sales Call</v>
          </cell>
          <cell r="R5766" t="str">
            <v>BWLD163586</v>
          </cell>
          <cell r="AB5766" t="str">
            <v>Sales call carried out for HMR update</v>
          </cell>
        </row>
        <row r="5767">
          <cell r="A5767">
            <v>45721.509837963</v>
          </cell>
          <cell r="B5767">
            <v>2830</v>
          </cell>
          <cell r="F5767" t="str">
            <v>CC-01584908</v>
          </cell>
          <cell r="J5767" t="str">
            <v>Sales Call</v>
          </cell>
          <cell r="R5767" t="str">
            <v>BWAD163674</v>
          </cell>
          <cell r="AB5767" t="str">
            <v>Sales call carried out for HMR update</v>
          </cell>
        </row>
        <row r="5768">
          <cell r="A5768">
            <v>45721.506435185198</v>
          </cell>
          <cell r="B5768">
            <v>1632</v>
          </cell>
          <cell r="F5768" t="str">
            <v>CC-01584899</v>
          </cell>
          <cell r="J5768" t="str">
            <v>Sales Call</v>
          </cell>
          <cell r="R5768" t="str">
            <v>BWBD163738</v>
          </cell>
          <cell r="AB5768" t="str">
            <v>Sales call carried out for HMR update</v>
          </cell>
        </row>
        <row r="5769">
          <cell r="A5769">
            <v>45721.496157407397</v>
          </cell>
          <cell r="B5769">
            <v>1650</v>
          </cell>
          <cell r="F5769" t="str">
            <v>CC-01584875</v>
          </cell>
          <cell r="J5769" t="str">
            <v>Sales Call</v>
          </cell>
          <cell r="R5769" t="str">
            <v>BWJD163499</v>
          </cell>
          <cell r="AB5769" t="str">
            <v>Sales call carried out for HMR update</v>
          </cell>
        </row>
        <row r="5770">
          <cell r="A5770">
            <v>45721.4937615741</v>
          </cell>
          <cell r="B5770">
            <v>1636</v>
          </cell>
          <cell r="F5770" t="str">
            <v>CC-01584865</v>
          </cell>
          <cell r="J5770" t="str">
            <v>Sales Call</v>
          </cell>
          <cell r="R5770" t="str">
            <v>BWBD163707</v>
          </cell>
          <cell r="AB5770" t="str">
            <v>Sales call carried out for HMR update</v>
          </cell>
        </row>
        <row r="5771">
          <cell r="A5771">
            <v>45721.490798611099</v>
          </cell>
          <cell r="B5771">
            <v>1785</v>
          </cell>
          <cell r="F5771" t="str">
            <v>CC-01584849</v>
          </cell>
          <cell r="J5771" t="str">
            <v>Sales Call</v>
          </cell>
          <cell r="R5771" t="str">
            <v>BWLD163608</v>
          </cell>
          <cell r="AB5771" t="str">
            <v>Sales call carried out for HMR update</v>
          </cell>
        </row>
        <row r="5772">
          <cell r="A5772">
            <v>45721.487534722197</v>
          </cell>
          <cell r="B5772">
            <v>2840</v>
          </cell>
          <cell r="F5772" t="str">
            <v>CC-01584833</v>
          </cell>
          <cell r="J5772" t="str">
            <v>Sales Call</v>
          </cell>
          <cell r="R5772" t="str">
            <v>BWAD163680</v>
          </cell>
          <cell r="AB5772" t="str">
            <v>Sales call carried out for HMR update</v>
          </cell>
        </row>
        <row r="5773">
          <cell r="A5773">
            <v>45721.484907407401</v>
          </cell>
          <cell r="B5773">
            <v>536</v>
          </cell>
          <cell r="F5773" t="str">
            <v>CC-01584817</v>
          </cell>
          <cell r="J5773" t="str">
            <v>Sales Call</v>
          </cell>
          <cell r="R5773" t="str">
            <v>BWJL153357</v>
          </cell>
          <cell r="AB5773" t="str">
            <v>Sales call carried out for HMR update</v>
          </cell>
        </row>
        <row r="5774">
          <cell r="A5774">
            <v>45721.482314814799</v>
          </cell>
          <cell r="B5774">
            <v>5880</v>
          </cell>
          <cell r="F5774" t="str">
            <v>CC-01584807</v>
          </cell>
          <cell r="J5774" t="str">
            <v>Sales Call</v>
          </cell>
          <cell r="R5774" t="str">
            <v>BVED163244</v>
          </cell>
          <cell r="AB5774" t="str">
            <v>Sales call carried out for HMR update</v>
          </cell>
        </row>
        <row r="5775">
          <cell r="A5775">
            <v>45721.478379629603</v>
          </cell>
          <cell r="B5775">
            <v>4310</v>
          </cell>
          <cell r="F5775" t="str">
            <v>CC-01584791</v>
          </cell>
          <cell r="J5775" t="str">
            <v>Sales Call</v>
          </cell>
          <cell r="R5775" t="str">
            <v>BWKD163543</v>
          </cell>
          <cell r="AB5775" t="str">
            <v>Sales call carried out for HMR update</v>
          </cell>
        </row>
        <row r="5776">
          <cell r="A5776">
            <v>45721.475219907399</v>
          </cell>
          <cell r="B5776">
            <v>2915</v>
          </cell>
          <cell r="F5776" t="str">
            <v>CC-01584776</v>
          </cell>
          <cell r="J5776" t="str">
            <v>Sales Call</v>
          </cell>
          <cell r="R5776" t="str">
            <v>BWKD163512</v>
          </cell>
          <cell r="AB5776" t="str">
            <v>Sales call carried out for HMR update</v>
          </cell>
        </row>
        <row r="5777">
          <cell r="A5777">
            <v>45721.471388888902</v>
          </cell>
          <cell r="B5777">
            <v>2995</v>
          </cell>
          <cell r="F5777" t="str">
            <v>CC-01584758</v>
          </cell>
          <cell r="J5777" t="str">
            <v>Sales Call</v>
          </cell>
          <cell r="R5777" t="str">
            <v>BVIL161084</v>
          </cell>
          <cell r="AB5777" t="str">
            <v>Sales call carried out for HMR update</v>
          </cell>
        </row>
        <row r="5778">
          <cell r="A5778">
            <v>45721.468599537002</v>
          </cell>
          <cell r="B5778">
            <v>660</v>
          </cell>
          <cell r="F5778" t="str">
            <v>CC-01584747</v>
          </cell>
          <cell r="J5778" t="str">
            <v>Sales Call</v>
          </cell>
          <cell r="R5778" t="str">
            <v>BVID163429</v>
          </cell>
          <cell r="AB5778" t="str">
            <v>Sales call carried out for HMR update</v>
          </cell>
        </row>
        <row r="5779">
          <cell r="A5779">
            <v>45721.465393518498</v>
          </cell>
          <cell r="B5779">
            <v>4560</v>
          </cell>
          <cell r="F5779" t="str">
            <v>CC-01584738</v>
          </cell>
          <cell r="J5779" t="str">
            <v>Sales Call</v>
          </cell>
          <cell r="R5779" t="str">
            <v>BVKD163010</v>
          </cell>
          <cell r="AB5779" t="str">
            <v>Sales call carried out for HMR update</v>
          </cell>
        </row>
        <row r="5780">
          <cell r="A5780">
            <v>45721.445636574099</v>
          </cell>
          <cell r="B5780">
            <v>0</v>
          </cell>
          <cell r="F5780" t="str">
            <v>CC-01584672</v>
          </cell>
          <cell r="J5780" t="str">
            <v>Preservative Measures</v>
          </cell>
          <cell r="R5780" t="str">
            <v>CXEE544328</v>
          </cell>
          <cell r="AB5780" t="str">
            <v>Attend the site for commissioning so check and found unit is more then 15 months old and kept in ideal condition so preservative measures done by open the compressor pack and keep the compressor on levelled floor surface, do the vertical inspection and clean dust and found ok then start the compressor found running ok</v>
          </cell>
        </row>
        <row r="5781">
          <cell r="A5781">
            <v>45720.722187500003</v>
          </cell>
          <cell r="B5781">
            <v>497</v>
          </cell>
          <cell r="F5781" t="str">
            <v>CC-01584252</v>
          </cell>
          <cell r="J5781" t="str">
            <v>Schedule Service</v>
          </cell>
          <cell r="R5781" t="str">
            <v>BXFD164605</v>
          </cell>
          <cell r="AB5781" t="str">
            <v>Upon attending the site, the scheduled service commenced with the draining of oil from the tank and coolant, totaling 38 liters. Following this, the oil filter was replaced, and ELGI air lube was added along with the new oil. After completing these tasks, the unit was started and found to be operating smoothly, confirming that the service was successful.</v>
          </cell>
        </row>
        <row r="5782">
          <cell r="A5782">
            <v>45720.667233796303</v>
          </cell>
          <cell r="B5782">
            <v>3340</v>
          </cell>
          <cell r="F5782" t="str">
            <v>CC-01584094</v>
          </cell>
          <cell r="J5782" t="str">
            <v>Sales Call</v>
          </cell>
          <cell r="R5782" t="str">
            <v>BVGD163301</v>
          </cell>
          <cell r="AB5782" t="str">
            <v>Sales call carried out for HMR update</v>
          </cell>
        </row>
        <row r="5783">
          <cell r="A5783">
            <v>45720.664710648103</v>
          </cell>
          <cell r="B5783">
            <v>4220</v>
          </cell>
          <cell r="F5783" t="str">
            <v>CC-01584087</v>
          </cell>
          <cell r="J5783" t="str">
            <v>Sales Call</v>
          </cell>
          <cell r="R5783" t="str">
            <v>BVHD163388</v>
          </cell>
          <cell r="AB5783" t="str">
            <v>Sales call carried out for HMR update</v>
          </cell>
        </row>
        <row r="5784">
          <cell r="A5784">
            <v>45720.647453703699</v>
          </cell>
          <cell r="B5784">
            <v>6680</v>
          </cell>
          <cell r="F5784" t="str">
            <v>CC-01584037</v>
          </cell>
          <cell r="J5784" t="str">
            <v>Sales Call</v>
          </cell>
          <cell r="R5784" t="str">
            <v>BRJD160605</v>
          </cell>
          <cell r="AB5784" t="str">
            <v>Sales call carried out for HMR update</v>
          </cell>
        </row>
        <row r="5785">
          <cell r="A5785">
            <v>45720.644664351901</v>
          </cell>
          <cell r="B5785">
            <v>5335</v>
          </cell>
          <cell r="F5785" t="str">
            <v>CC-01584027</v>
          </cell>
          <cell r="J5785" t="str">
            <v>Sales Call</v>
          </cell>
          <cell r="R5785" t="str">
            <v>BQCD160098</v>
          </cell>
          <cell r="AB5785" t="str">
            <v>Sales call carried out for HMR update</v>
          </cell>
        </row>
        <row r="5786">
          <cell r="A5786">
            <v>45720.642453703702</v>
          </cell>
          <cell r="B5786">
            <v>6435</v>
          </cell>
          <cell r="F5786" t="str">
            <v>CC-01584021</v>
          </cell>
          <cell r="J5786" t="str">
            <v>Sales Call</v>
          </cell>
          <cell r="R5786" t="str">
            <v>BRGD161212</v>
          </cell>
          <cell r="AB5786" t="str">
            <v>Sales call carried out for HMR update</v>
          </cell>
        </row>
        <row r="5787">
          <cell r="A5787">
            <v>45720.640185185199</v>
          </cell>
          <cell r="B5787">
            <v>3495</v>
          </cell>
          <cell r="F5787" t="str">
            <v>CC-01584011</v>
          </cell>
          <cell r="J5787" t="str">
            <v>Sales Call</v>
          </cell>
          <cell r="R5787" t="str">
            <v>BVFD163261</v>
          </cell>
          <cell r="AB5787" t="str">
            <v>Sales call carried out for HMR update</v>
          </cell>
        </row>
        <row r="5788">
          <cell r="A5788">
            <v>45720.637048611097</v>
          </cell>
          <cell r="B5788">
            <v>3712</v>
          </cell>
          <cell r="F5788" t="str">
            <v>CC-01584001</v>
          </cell>
          <cell r="J5788" t="str">
            <v>Sales Call</v>
          </cell>
          <cell r="R5788" t="str">
            <v>BVGD163308</v>
          </cell>
          <cell r="AB5788" t="str">
            <v>Sales call carried out for HMR update</v>
          </cell>
        </row>
        <row r="5789">
          <cell r="A5789">
            <v>45720.633958333303</v>
          </cell>
          <cell r="B5789">
            <v>2895</v>
          </cell>
          <cell r="F5789" t="str">
            <v>CC-01583992</v>
          </cell>
          <cell r="J5789" t="str">
            <v>Sales Call</v>
          </cell>
          <cell r="R5789" t="str">
            <v>BVHD163336</v>
          </cell>
          <cell r="AB5789" t="str">
            <v>Sales call carried out for HMR update</v>
          </cell>
        </row>
        <row r="5790">
          <cell r="A5790">
            <v>45720.631678240701</v>
          </cell>
          <cell r="B5790">
            <v>2600</v>
          </cell>
          <cell r="F5790" t="str">
            <v>CC-01583986</v>
          </cell>
          <cell r="J5790" t="str">
            <v>Sales Call</v>
          </cell>
          <cell r="R5790" t="str">
            <v>BVHD163366</v>
          </cell>
          <cell r="AB5790" t="str">
            <v>Sales call carried out for HMR update</v>
          </cell>
        </row>
        <row r="5791">
          <cell r="A5791">
            <v>45720.629594907397</v>
          </cell>
          <cell r="B5791">
            <v>5555</v>
          </cell>
          <cell r="F5791" t="str">
            <v>CC-01583980</v>
          </cell>
          <cell r="J5791" t="str">
            <v>Sales Call</v>
          </cell>
          <cell r="R5791" t="str">
            <v>BUKD162491</v>
          </cell>
          <cell r="AB5791" t="str">
            <v>Sales call carried out for HMR update</v>
          </cell>
        </row>
        <row r="5792">
          <cell r="A5792">
            <v>45720.627465277801</v>
          </cell>
          <cell r="B5792">
            <v>5690</v>
          </cell>
          <cell r="F5792" t="str">
            <v>CC-01583977</v>
          </cell>
          <cell r="J5792" t="str">
            <v>Sales Call</v>
          </cell>
          <cell r="R5792" t="str">
            <v>BUKD162500</v>
          </cell>
          <cell r="AB5792" t="str">
            <v>Sales call carried out for HMR update</v>
          </cell>
        </row>
        <row r="5793">
          <cell r="A5793">
            <v>45720.6252662037</v>
          </cell>
          <cell r="B5793">
            <v>5225</v>
          </cell>
          <cell r="F5793" t="str">
            <v>CC-01583970</v>
          </cell>
          <cell r="J5793" t="str">
            <v>Sales Call</v>
          </cell>
          <cell r="R5793" t="str">
            <v>BQKD200046</v>
          </cell>
          <cell r="AB5793" t="str">
            <v>Sales call carried out for HMR update</v>
          </cell>
        </row>
        <row r="5794">
          <cell r="A5794">
            <v>45720.622071759302</v>
          </cell>
          <cell r="B5794">
            <v>13295</v>
          </cell>
          <cell r="F5794" t="str">
            <v>CC-01583966</v>
          </cell>
          <cell r="J5794" t="str">
            <v>Sales Call</v>
          </cell>
          <cell r="R5794" t="str">
            <v>BSCD161691</v>
          </cell>
          <cell r="AB5794" t="str">
            <v>Sales call carried out for HMR update</v>
          </cell>
        </row>
        <row r="5795">
          <cell r="A5795">
            <v>45720.620069444398</v>
          </cell>
          <cell r="B5795">
            <v>26650</v>
          </cell>
          <cell r="F5795" t="str">
            <v>CC-01583961</v>
          </cell>
          <cell r="J5795" t="str">
            <v>Sales Call</v>
          </cell>
          <cell r="R5795" t="str">
            <v>BMJD200014</v>
          </cell>
          <cell r="AB5795" t="str">
            <v>Sales call carried out for HMR update</v>
          </cell>
        </row>
        <row r="5796">
          <cell r="A5796">
            <v>45720.617696759298</v>
          </cell>
          <cell r="B5796">
            <v>496</v>
          </cell>
          <cell r="F5796" t="str">
            <v>CC-01583953</v>
          </cell>
          <cell r="J5796" t="str">
            <v>Sales Call</v>
          </cell>
          <cell r="R5796" t="str">
            <v>BSHD120743</v>
          </cell>
          <cell r="AB5796" t="str">
            <v>Sales call carried out for HMR update</v>
          </cell>
        </row>
        <row r="5797">
          <cell r="A5797">
            <v>45720.6155671296</v>
          </cell>
          <cell r="B5797">
            <v>496</v>
          </cell>
          <cell r="F5797" t="str">
            <v>CC-01583944</v>
          </cell>
          <cell r="J5797" t="str">
            <v>Sales Call</v>
          </cell>
          <cell r="R5797" t="str">
            <v>BSHD120746</v>
          </cell>
          <cell r="AB5797" t="str">
            <v>Sales call carried out for HMR update</v>
          </cell>
        </row>
        <row r="5798">
          <cell r="A5798">
            <v>45720.613333333298</v>
          </cell>
          <cell r="B5798">
            <v>8055</v>
          </cell>
          <cell r="F5798" t="str">
            <v>CC-01583935</v>
          </cell>
          <cell r="J5798" t="str">
            <v>Sales Call</v>
          </cell>
          <cell r="R5798" t="str">
            <v>BSFD161795</v>
          </cell>
          <cell r="AB5798" t="str">
            <v>Sales call carried out for HMR update</v>
          </cell>
        </row>
        <row r="5799">
          <cell r="A5799">
            <v>45720.611180555599</v>
          </cell>
          <cell r="B5799">
            <v>5445</v>
          </cell>
          <cell r="F5799" t="str">
            <v>CC-01583931</v>
          </cell>
          <cell r="J5799" t="str">
            <v>Sales Call</v>
          </cell>
          <cell r="R5799" t="str">
            <v>BTJD162038</v>
          </cell>
          <cell r="AB5799" t="str">
            <v>Sales call carried out for HMR update.</v>
          </cell>
        </row>
        <row r="5800">
          <cell r="A5800">
            <v>45720.6089699074</v>
          </cell>
          <cell r="B5800">
            <v>6245</v>
          </cell>
          <cell r="F5800" t="str">
            <v>CC-01583920</v>
          </cell>
          <cell r="J5800" t="str">
            <v>Sales Call</v>
          </cell>
          <cell r="R5800" t="str">
            <v>BSKD200409</v>
          </cell>
          <cell r="AB5800" t="str">
            <v>Sales call carried out for HMR update</v>
          </cell>
        </row>
        <row r="5801">
          <cell r="A5801">
            <v>45720.607025463003</v>
          </cell>
          <cell r="B5801">
            <v>6275</v>
          </cell>
          <cell r="F5801" t="str">
            <v>CC-01583914</v>
          </cell>
          <cell r="J5801" t="str">
            <v>Sales Call</v>
          </cell>
          <cell r="R5801" t="str">
            <v>BVJD162972</v>
          </cell>
          <cell r="AB5801" t="str">
            <v>Sales call carried out for HMR update</v>
          </cell>
        </row>
        <row r="5802">
          <cell r="A5802">
            <v>45720.604988425897</v>
          </cell>
          <cell r="B5802">
            <v>8500</v>
          </cell>
          <cell r="F5802" t="str">
            <v>CC-01583909</v>
          </cell>
          <cell r="J5802" t="str">
            <v>Sales Call</v>
          </cell>
          <cell r="R5802" t="str">
            <v>BTCD162162</v>
          </cell>
          <cell r="AB5802" t="str">
            <v>Sales call carried out for HMR update</v>
          </cell>
        </row>
        <row r="5803">
          <cell r="A5803">
            <v>45720.603009259299</v>
          </cell>
          <cell r="B5803">
            <v>15280</v>
          </cell>
          <cell r="F5803" t="str">
            <v>CC-01583903</v>
          </cell>
          <cell r="J5803" t="str">
            <v>Sales Call</v>
          </cell>
          <cell r="R5803" t="str">
            <v>BTDD162169</v>
          </cell>
          <cell r="AB5803" t="str">
            <v>Sales call carried out for HMR update</v>
          </cell>
        </row>
        <row r="5804">
          <cell r="A5804">
            <v>45720.601030092599</v>
          </cell>
          <cell r="B5804">
            <v>8210</v>
          </cell>
          <cell r="F5804" t="str">
            <v>CC-01583898</v>
          </cell>
          <cell r="J5804" t="str">
            <v>Sales Call</v>
          </cell>
          <cell r="R5804" t="str">
            <v>BTKD162112</v>
          </cell>
          <cell r="AB5804" t="str">
            <v>Sales call carried out for HMR update</v>
          </cell>
        </row>
        <row r="5805">
          <cell r="A5805">
            <v>45720.598761574103</v>
          </cell>
          <cell r="B5805">
            <v>9710</v>
          </cell>
          <cell r="F5805" t="str">
            <v>CC-01583894</v>
          </cell>
          <cell r="J5805" t="str">
            <v>Sales Call</v>
          </cell>
          <cell r="R5805" t="str">
            <v>BTCD162149</v>
          </cell>
          <cell r="AB5805" t="str">
            <v>Sales call carried out for HMR update</v>
          </cell>
        </row>
        <row r="5806">
          <cell r="A5806">
            <v>45720.596782407403</v>
          </cell>
          <cell r="B5806">
            <v>4070</v>
          </cell>
          <cell r="F5806" t="str">
            <v>CC-01583883</v>
          </cell>
          <cell r="J5806" t="str">
            <v>Sales Call</v>
          </cell>
          <cell r="R5806" t="str">
            <v>BTJD162040</v>
          </cell>
          <cell r="AB5806" t="str">
            <v>Sales call carried out for HMR update</v>
          </cell>
        </row>
        <row r="5807">
          <cell r="A5807">
            <v>45720.594803240703</v>
          </cell>
          <cell r="B5807">
            <v>7391</v>
          </cell>
          <cell r="F5807" t="str">
            <v>CC-01583877</v>
          </cell>
          <cell r="J5807" t="str">
            <v>Sales Call</v>
          </cell>
          <cell r="R5807" t="str">
            <v>BSJD161378</v>
          </cell>
          <cell r="AB5807" t="str">
            <v>Sales call carried out for HMR update</v>
          </cell>
        </row>
        <row r="5808">
          <cell r="A5808">
            <v>45720.591747685197</v>
          </cell>
          <cell r="B5808">
            <v>4600</v>
          </cell>
          <cell r="F5808" t="str">
            <v>CC-01583873</v>
          </cell>
          <cell r="J5808" t="str">
            <v>Sales Call</v>
          </cell>
          <cell r="R5808" t="str">
            <v>BTKD162077</v>
          </cell>
          <cell r="AB5808" t="str">
            <v>Sales call carried out for HMR update</v>
          </cell>
        </row>
        <row r="5809">
          <cell r="A5809">
            <v>45720.588449074101</v>
          </cell>
          <cell r="B5809">
            <v>11116</v>
          </cell>
          <cell r="F5809" t="str">
            <v>CC-01583867</v>
          </cell>
          <cell r="J5809" t="str">
            <v>Sales Call</v>
          </cell>
          <cell r="R5809" t="str">
            <v>BTKD162074</v>
          </cell>
          <cell r="AB5809" t="str">
            <v>Sales call carried out for HMR update</v>
          </cell>
        </row>
        <row r="5810">
          <cell r="A5810">
            <v>45720.586423611101</v>
          </cell>
          <cell r="B5810">
            <v>3395</v>
          </cell>
          <cell r="F5810" t="str">
            <v>CC-01583862</v>
          </cell>
          <cell r="J5810" t="str">
            <v>Sales Call</v>
          </cell>
          <cell r="R5810" t="str">
            <v>BSHD161938</v>
          </cell>
          <cell r="AB5810" t="str">
            <v>Sales call carried out for HMR update</v>
          </cell>
        </row>
        <row r="5811">
          <cell r="A5811">
            <v>45720.584467592598</v>
          </cell>
          <cell r="B5811">
            <v>4325</v>
          </cell>
          <cell r="F5811" t="str">
            <v>CC-01583858</v>
          </cell>
          <cell r="J5811" t="str">
            <v>Sales Call</v>
          </cell>
          <cell r="R5811" t="str">
            <v>BSED161766</v>
          </cell>
          <cell r="AB5811" t="str">
            <v>Sales call carried out for HMR update</v>
          </cell>
        </row>
        <row r="5812">
          <cell r="A5812">
            <v>45720.582199074102</v>
          </cell>
          <cell r="B5812">
            <v>7790</v>
          </cell>
          <cell r="F5812" t="str">
            <v>CC-01583852</v>
          </cell>
          <cell r="J5812" t="str">
            <v>Sales Call</v>
          </cell>
          <cell r="R5812" t="str">
            <v>BSID161979</v>
          </cell>
          <cell r="AB5812" t="str">
            <v>Sales call carried out for HMR update</v>
          </cell>
        </row>
        <row r="5813">
          <cell r="A5813">
            <v>45720.573078703703</v>
          </cell>
          <cell r="B5813">
            <v>6675</v>
          </cell>
          <cell r="F5813" t="str">
            <v>CC-01583831</v>
          </cell>
          <cell r="J5813" t="str">
            <v>Sales Call</v>
          </cell>
          <cell r="R5813" t="str">
            <v>BSAD161582</v>
          </cell>
          <cell r="AB5813" t="str">
            <v>Sales call carried out for HMR update</v>
          </cell>
        </row>
        <row r="5814">
          <cell r="A5814">
            <v>45720.562615740702</v>
          </cell>
          <cell r="B5814">
            <v>8595</v>
          </cell>
          <cell r="F5814" t="str">
            <v>CC-01583809</v>
          </cell>
          <cell r="J5814" t="str">
            <v>Sales Call</v>
          </cell>
          <cell r="R5814" t="str">
            <v>BRED161077</v>
          </cell>
          <cell r="AB5814" t="str">
            <v>Sales call carried out for HMR update</v>
          </cell>
        </row>
        <row r="5815">
          <cell r="A5815">
            <v>45720.558958333299</v>
          </cell>
          <cell r="B5815">
            <v>4360</v>
          </cell>
          <cell r="F5815" t="str">
            <v>CC-01583802</v>
          </cell>
          <cell r="J5815" t="str">
            <v>Sales Call</v>
          </cell>
          <cell r="R5815" t="str">
            <v>BSAD161576</v>
          </cell>
          <cell r="AB5815" t="str">
            <v>Sales call carried out for HMR update.</v>
          </cell>
        </row>
        <row r="5816">
          <cell r="A5816">
            <v>45720.556782407402</v>
          </cell>
          <cell r="B5816">
            <v>8998</v>
          </cell>
          <cell r="F5816" t="str">
            <v>CC-01583796</v>
          </cell>
          <cell r="J5816" t="str">
            <v>Sales Call</v>
          </cell>
          <cell r="R5816" t="str">
            <v>BSBD161624</v>
          </cell>
          <cell r="AB5816" t="str">
            <v>Sales call carried out for HMR update</v>
          </cell>
        </row>
        <row r="5817">
          <cell r="A5817">
            <v>45720.5545949074</v>
          </cell>
          <cell r="B5817">
            <v>6630</v>
          </cell>
          <cell r="F5817" t="str">
            <v>CC-01583791</v>
          </cell>
          <cell r="J5817" t="str">
            <v>Sales Call</v>
          </cell>
          <cell r="R5817" t="str">
            <v>BRLD160724</v>
          </cell>
          <cell r="AB5817" t="str">
            <v>Sales call carried out for HMR update</v>
          </cell>
        </row>
        <row r="5818">
          <cell r="A5818">
            <v>45720.552523148202</v>
          </cell>
          <cell r="B5818">
            <v>7140</v>
          </cell>
          <cell r="F5818" t="str">
            <v>CC-01583789</v>
          </cell>
          <cell r="J5818" t="str">
            <v>Sales Call</v>
          </cell>
          <cell r="R5818" t="str">
            <v>BRJD160606</v>
          </cell>
          <cell r="AB5818" t="str">
            <v>Sales call carried out for HMR update</v>
          </cell>
        </row>
        <row r="5819">
          <cell r="A5819">
            <v>45720.550405092603</v>
          </cell>
          <cell r="B5819">
            <v>7530</v>
          </cell>
          <cell r="F5819" t="str">
            <v>CC-01583784</v>
          </cell>
          <cell r="J5819" t="str">
            <v>Sales Call</v>
          </cell>
          <cell r="R5819" t="str">
            <v>BRDD161019</v>
          </cell>
          <cell r="AB5819" t="str">
            <v>Sales call carried out for HMR update</v>
          </cell>
        </row>
        <row r="5820">
          <cell r="A5820">
            <v>45720.548263888901</v>
          </cell>
          <cell r="B5820">
            <v>7570</v>
          </cell>
          <cell r="F5820" t="str">
            <v>CC-01583781</v>
          </cell>
          <cell r="J5820" t="str">
            <v>Sales Call</v>
          </cell>
          <cell r="R5820" t="str">
            <v>BQBD160040</v>
          </cell>
          <cell r="AB5820" t="str">
            <v>Sales call carried out for HMR update</v>
          </cell>
        </row>
        <row r="5821">
          <cell r="A5821">
            <v>45720.544548611098</v>
          </cell>
          <cell r="B5821">
            <v>10220</v>
          </cell>
          <cell r="F5821" t="str">
            <v>CC-01583776</v>
          </cell>
          <cell r="J5821" t="str">
            <v>Sales Call</v>
          </cell>
          <cell r="R5821" t="str">
            <v>BRDD161021</v>
          </cell>
          <cell r="AB5821" t="str">
            <v>Sales call carried out for HMR update</v>
          </cell>
        </row>
        <row r="5822">
          <cell r="A5822">
            <v>45720.542407407404</v>
          </cell>
          <cell r="B5822">
            <v>6222</v>
          </cell>
          <cell r="F5822" t="str">
            <v>CC-01583774</v>
          </cell>
          <cell r="J5822" t="str">
            <v>Sales Call</v>
          </cell>
          <cell r="R5822" t="str">
            <v>BQJD120016</v>
          </cell>
          <cell r="AB5822" t="str">
            <v>Sales call carried out for HMR update</v>
          </cell>
        </row>
        <row r="5823">
          <cell r="A5823">
            <v>45720.5401388889</v>
          </cell>
          <cell r="B5823">
            <v>9810</v>
          </cell>
          <cell r="F5823" t="str">
            <v>CC-01583764</v>
          </cell>
          <cell r="J5823" t="str">
            <v>Sales Call</v>
          </cell>
          <cell r="R5823" t="str">
            <v>BMED200254</v>
          </cell>
          <cell r="AB5823" t="str">
            <v>Sales call carried out for HMR update</v>
          </cell>
        </row>
        <row r="5824">
          <cell r="A5824">
            <v>45720.538032407399</v>
          </cell>
          <cell r="B5824">
            <v>7230</v>
          </cell>
          <cell r="F5824" t="str">
            <v>CC-01583759</v>
          </cell>
          <cell r="J5824" t="str">
            <v>Sales Call</v>
          </cell>
          <cell r="R5824" t="str">
            <v>BRAD160803</v>
          </cell>
          <cell r="AB5824" t="str">
            <v>Sales call carried out for HMR update</v>
          </cell>
        </row>
        <row r="5825">
          <cell r="A5825">
            <v>45720.535300925898</v>
          </cell>
          <cell r="B5825">
            <v>6230</v>
          </cell>
          <cell r="F5825" t="str">
            <v>CC-01583749</v>
          </cell>
          <cell r="J5825" t="str">
            <v>Sales Call</v>
          </cell>
          <cell r="R5825" t="str">
            <v>BRGD230256</v>
          </cell>
          <cell r="AB5825" t="str">
            <v>Sales call carried out for HMR update</v>
          </cell>
        </row>
        <row r="5826">
          <cell r="A5826">
            <v>45720.4926851852</v>
          </cell>
          <cell r="B5826">
            <v>757</v>
          </cell>
          <cell r="F5826" t="str">
            <v>CC-01583597</v>
          </cell>
          <cell r="J5826" t="str">
            <v>Complaint - Running With Problem</v>
          </cell>
          <cell r="R5826" t="str">
            <v>BWFD163937</v>
          </cell>
          <cell r="AB5826" t="str">
            <v>Upon attending the site to address the complaint of oil leakage, a thorough inspection of the unit was conducted. It was determined that the oil hose injection was faulty, which was identified as the primary cause of the oil leakage. Further examination revealed that 18 bolts for the airend were missing. To rectify this issue, new bolts were fitted, ensuring the integrity of the assembly. Following these repairs, the unit was started and observed to be running smoothly, indicating that the issues had been successfully resolved.</v>
          </cell>
        </row>
        <row r="5827">
          <cell r="A5827">
            <v>45720.490358796298</v>
          </cell>
          <cell r="B5827">
            <v>1297</v>
          </cell>
          <cell r="F5827" t="str">
            <v>CC-01583590</v>
          </cell>
          <cell r="J5827" t="str">
            <v>Schedule Service</v>
          </cell>
          <cell r="R5827" t="str">
            <v>BXAD231963</v>
          </cell>
          <cell r="AB5827" t="str">
            <v>Upon attending the site, the scheduled service commenced with the draining of oil from both the tank and the cooler, totaling an impressive 109 liters. Following this, the air filter on the compressor side was replaced, ensuring optimal performance. Additionally, the oil filter was changed, and the ELGI air lube was replenished with 120 liters of fresh oil. After completing these essential maintenance tasks, the unit was started and was found to be operating smoothly and efficiently.</v>
          </cell>
        </row>
        <row r="5828">
          <cell r="A5828">
            <v>45720.301655092597</v>
          </cell>
          <cell r="B5828">
            <v>25624</v>
          </cell>
          <cell r="F5828" t="str">
            <v>CC-01583386</v>
          </cell>
          <cell r="J5828" t="str">
            <v>Schedule Service - AMC</v>
          </cell>
          <cell r="R5828" t="str">
            <v>BRHS035368</v>
          </cell>
          <cell r="AB5828" t="str">
            <v>AMC visit carried out</v>
          </cell>
        </row>
        <row r="5829">
          <cell r="A5829">
            <v>45719.743738425903</v>
          </cell>
          <cell r="B5829">
            <v>7250</v>
          </cell>
          <cell r="F5829" t="str">
            <v>CC-01583115</v>
          </cell>
          <cell r="J5829" t="str">
            <v>Sales Call</v>
          </cell>
          <cell r="R5829" t="str">
            <v>BSDD161729</v>
          </cell>
          <cell r="AB5829" t="str">
            <v>Sales call carried out for HMR update</v>
          </cell>
        </row>
        <row r="5830">
          <cell r="A5830">
            <v>45719.7414699074</v>
          </cell>
          <cell r="B5830">
            <v>6935</v>
          </cell>
          <cell r="F5830" t="str">
            <v>CC-01583113</v>
          </cell>
          <cell r="J5830" t="str">
            <v>Sales Call</v>
          </cell>
          <cell r="R5830" t="str">
            <v>BRAD160816</v>
          </cell>
          <cell r="AB5830" t="str">
            <v>Sales call carried out for HMR update</v>
          </cell>
        </row>
        <row r="5831">
          <cell r="A5831">
            <v>45719.739189814798</v>
          </cell>
          <cell r="B5831">
            <v>6450</v>
          </cell>
          <cell r="F5831" t="str">
            <v>CC-01583108</v>
          </cell>
          <cell r="J5831" t="str">
            <v>Sales Call</v>
          </cell>
          <cell r="R5831" t="str">
            <v>BRED161124</v>
          </cell>
          <cell r="AB5831" t="str">
            <v>Sales call carried out for HMR update</v>
          </cell>
        </row>
        <row r="5832">
          <cell r="A5832">
            <v>45719.7368055556</v>
          </cell>
          <cell r="B5832">
            <v>5990</v>
          </cell>
          <cell r="F5832" t="str">
            <v>CC-01583099</v>
          </cell>
          <cell r="J5832" t="str">
            <v>Sales Call</v>
          </cell>
          <cell r="R5832" t="str">
            <v>BQLD160182</v>
          </cell>
          <cell r="AB5832" t="str">
            <v>Sales call carried out for HMR update</v>
          </cell>
        </row>
        <row r="5833">
          <cell r="A5833">
            <v>45719.734456018501</v>
          </cell>
          <cell r="B5833">
            <v>7800</v>
          </cell>
          <cell r="F5833" t="str">
            <v>CC-01583097</v>
          </cell>
          <cell r="J5833" t="str">
            <v>Sales Call</v>
          </cell>
          <cell r="R5833" t="str">
            <v>BQCD160106</v>
          </cell>
          <cell r="AB5833" t="str">
            <v>Sales call carried out for HMR update</v>
          </cell>
        </row>
        <row r="5834">
          <cell r="A5834">
            <v>45719.732118055603</v>
          </cell>
          <cell r="B5834">
            <v>9930</v>
          </cell>
          <cell r="F5834" t="str">
            <v>CC-01583084</v>
          </cell>
          <cell r="J5834" t="str">
            <v>Sales Call</v>
          </cell>
          <cell r="R5834" t="str">
            <v>BPHD160162</v>
          </cell>
          <cell r="AB5834" t="str">
            <v>Sales call carried out for HMR update</v>
          </cell>
        </row>
        <row r="5835">
          <cell r="A5835">
            <v>45719.729872685202</v>
          </cell>
          <cell r="B5835">
            <v>10465</v>
          </cell>
          <cell r="F5835" t="str">
            <v>CC-01583066</v>
          </cell>
          <cell r="J5835" t="str">
            <v>Sales Call</v>
          </cell>
          <cell r="R5835" t="str">
            <v>BQKD160076</v>
          </cell>
          <cell r="AB5835" t="str">
            <v>Sales call carried out for HMR update</v>
          </cell>
        </row>
        <row r="5836">
          <cell r="A5836">
            <v>45719.727349537003</v>
          </cell>
          <cell r="B5836">
            <v>8460</v>
          </cell>
          <cell r="F5836" t="str">
            <v>CC-01583058</v>
          </cell>
          <cell r="J5836" t="str">
            <v>Sales Call</v>
          </cell>
          <cell r="R5836" t="str">
            <v>BNDD160224</v>
          </cell>
          <cell r="AB5836" t="str">
            <v>Sales call carried out for HMR update</v>
          </cell>
        </row>
        <row r="5837">
          <cell r="A5837">
            <v>45719.689687500002</v>
          </cell>
          <cell r="B5837">
            <v>1</v>
          </cell>
          <cell r="F5837" t="str">
            <v>CC-01582960</v>
          </cell>
          <cell r="J5837" t="str">
            <v>Commissioning</v>
          </cell>
          <cell r="R5837" t="str">
            <v>BXHD164673</v>
          </cell>
          <cell r="AB5837" t="str">
            <v>Commissioning done on dated 03-03-2025</v>
          </cell>
        </row>
        <row r="5838">
          <cell r="A5838">
            <v>45719.686504629601</v>
          </cell>
          <cell r="B5838">
            <v>138220</v>
          </cell>
          <cell r="F5838" t="str">
            <v>CC-01582947</v>
          </cell>
          <cell r="J5838" t="str">
            <v>Sales Call</v>
          </cell>
          <cell r="R5838" t="str">
            <v>BQKD200034</v>
          </cell>
          <cell r="AB5838" t="str">
            <v>Sales call carried out for HMR update</v>
          </cell>
        </row>
        <row r="5839">
          <cell r="A5839">
            <v>45719.684606481504</v>
          </cell>
          <cell r="B5839">
            <v>16880</v>
          </cell>
          <cell r="F5839" t="str">
            <v>CC-01582943</v>
          </cell>
          <cell r="J5839" t="str">
            <v>Sales Call</v>
          </cell>
          <cell r="R5839" t="str">
            <v>BPJD200007</v>
          </cell>
          <cell r="AB5839" t="str">
            <v>Sales call carried out for HMR update</v>
          </cell>
        </row>
        <row r="5840">
          <cell r="A5840">
            <v>45719.682372685202</v>
          </cell>
          <cell r="B5840">
            <v>6860</v>
          </cell>
          <cell r="F5840" t="str">
            <v>CC-01582935</v>
          </cell>
          <cell r="J5840" t="str">
            <v>Sales Call</v>
          </cell>
          <cell r="R5840" t="str">
            <v>BRLD160756</v>
          </cell>
          <cell r="AB5840" t="str">
            <v>Sales call carried out for HMR update</v>
          </cell>
        </row>
        <row r="5841">
          <cell r="A5841">
            <v>45719.680127314801</v>
          </cell>
          <cell r="B5841">
            <v>7455</v>
          </cell>
          <cell r="F5841" t="str">
            <v>CC-01582925</v>
          </cell>
          <cell r="J5841" t="str">
            <v>Sales Call</v>
          </cell>
          <cell r="R5841" t="str">
            <v>GPGD160208</v>
          </cell>
          <cell r="AB5841" t="str">
            <v>Sales call carried out for HMR update</v>
          </cell>
        </row>
        <row r="5842">
          <cell r="A5842">
            <v>45719.678078703699</v>
          </cell>
          <cell r="B5842">
            <v>7640</v>
          </cell>
          <cell r="F5842" t="str">
            <v>CC-01582922</v>
          </cell>
          <cell r="J5842" t="str">
            <v>Sales Call</v>
          </cell>
          <cell r="R5842" t="str">
            <v>BSJD161406</v>
          </cell>
          <cell r="AB5842" t="str">
            <v>Sales call carried out for HMR update</v>
          </cell>
        </row>
        <row r="5843">
          <cell r="A5843">
            <v>45719.675578703696</v>
          </cell>
          <cell r="B5843">
            <v>6695</v>
          </cell>
          <cell r="F5843" t="str">
            <v>CC-01582912</v>
          </cell>
          <cell r="J5843" t="str">
            <v>Sales Call</v>
          </cell>
          <cell r="R5843" t="str">
            <v>BSGD161864</v>
          </cell>
          <cell r="AB5843" t="str">
            <v>Sales call carried out for HMR update</v>
          </cell>
        </row>
        <row r="5844">
          <cell r="A5844">
            <v>45719.6734027778</v>
          </cell>
          <cell r="B5844">
            <v>6095</v>
          </cell>
          <cell r="F5844" t="str">
            <v>CC-01582905</v>
          </cell>
          <cell r="J5844" t="str">
            <v>Sales Call</v>
          </cell>
          <cell r="R5844" t="str">
            <v>BQBD160067</v>
          </cell>
          <cell r="AB5844" t="str">
            <v>Sales call carried out for HMR update</v>
          </cell>
        </row>
        <row r="5845">
          <cell r="A5845">
            <v>45719.671284722201</v>
          </cell>
          <cell r="B5845">
            <v>5365</v>
          </cell>
          <cell r="F5845" t="str">
            <v>CC-01582900</v>
          </cell>
          <cell r="J5845" t="str">
            <v>Sales Call</v>
          </cell>
          <cell r="R5845" t="str">
            <v>BPED200181</v>
          </cell>
          <cell r="AB5845" t="str">
            <v>Sales call carried out for HMR update</v>
          </cell>
        </row>
        <row r="5846">
          <cell r="A5846">
            <v>45719.669155092597</v>
          </cell>
          <cell r="B5846">
            <v>5660</v>
          </cell>
          <cell r="F5846" t="str">
            <v>CC-01582893</v>
          </cell>
          <cell r="J5846" t="str">
            <v>Sales Call</v>
          </cell>
          <cell r="R5846" t="str">
            <v>BRGD161218</v>
          </cell>
          <cell r="AB5846" t="str">
            <v>Sales call carried out for HMR update</v>
          </cell>
        </row>
        <row r="5847">
          <cell r="A5847">
            <v>45719.667175925897</v>
          </cell>
          <cell r="B5847">
            <v>7400</v>
          </cell>
          <cell r="F5847" t="str">
            <v>CC-01582884</v>
          </cell>
          <cell r="J5847" t="str">
            <v>Sales Call</v>
          </cell>
          <cell r="R5847" t="str">
            <v>BSBD161629</v>
          </cell>
          <cell r="AB5847" t="str">
            <v>Sales call carried out for HMR update</v>
          </cell>
        </row>
        <row r="5848">
          <cell r="A5848">
            <v>45719.665092592601</v>
          </cell>
          <cell r="B5848">
            <v>11240</v>
          </cell>
          <cell r="F5848" t="str">
            <v>CC-01582878</v>
          </cell>
          <cell r="J5848" t="str">
            <v>Sales Call</v>
          </cell>
          <cell r="R5848" t="str">
            <v>BPED200187</v>
          </cell>
          <cell r="AB5848" t="str">
            <v>Sales call carried out for HMR update</v>
          </cell>
        </row>
        <row r="5849">
          <cell r="A5849">
            <v>45719.662777777798</v>
          </cell>
          <cell r="B5849">
            <v>19255</v>
          </cell>
          <cell r="F5849" t="str">
            <v>CC-01582863</v>
          </cell>
          <cell r="J5849" t="str">
            <v>Sales Call</v>
          </cell>
          <cell r="R5849" t="str">
            <v>BOHD200197</v>
          </cell>
          <cell r="AB5849" t="str">
            <v>Sales call carried out for HMR update</v>
          </cell>
        </row>
        <row r="5850">
          <cell r="A5850">
            <v>45719.660659722198</v>
          </cell>
          <cell r="B5850">
            <v>9045</v>
          </cell>
          <cell r="F5850" t="str">
            <v>CC-01582856</v>
          </cell>
          <cell r="J5850" t="str">
            <v>Sales Call</v>
          </cell>
          <cell r="R5850" t="str">
            <v>BRAD160777</v>
          </cell>
          <cell r="AB5850" t="str">
            <v>Sales call carried out for HMR update</v>
          </cell>
        </row>
        <row r="5851">
          <cell r="A5851">
            <v>45719.658310185201</v>
          </cell>
          <cell r="B5851">
            <v>4660</v>
          </cell>
          <cell r="F5851" t="str">
            <v>CC-01582847</v>
          </cell>
          <cell r="J5851" t="str">
            <v>Sales Call</v>
          </cell>
          <cell r="R5851" t="str">
            <v>BRKD120212</v>
          </cell>
          <cell r="AB5851" t="str">
            <v>Sales call carried out for HMR update</v>
          </cell>
        </row>
        <row r="5852">
          <cell r="A5852">
            <v>45719.655682870398</v>
          </cell>
          <cell r="B5852">
            <v>5415</v>
          </cell>
          <cell r="F5852" t="str">
            <v>CC-01582838</v>
          </cell>
          <cell r="J5852" t="str">
            <v>Sales Call</v>
          </cell>
          <cell r="R5852" t="str">
            <v>BSGD161854</v>
          </cell>
          <cell r="AB5852" t="str">
            <v>Sales call carried out for HMR update</v>
          </cell>
        </row>
        <row r="5853">
          <cell r="A5853">
            <v>45719.653356481504</v>
          </cell>
          <cell r="B5853">
            <v>10670</v>
          </cell>
          <cell r="F5853" t="str">
            <v>CC-01582827</v>
          </cell>
          <cell r="J5853" t="str">
            <v>Sales Call</v>
          </cell>
          <cell r="R5853" t="str">
            <v>BQJD200011</v>
          </cell>
          <cell r="AB5853" t="str">
            <v>Sales call carried out for HMR update</v>
          </cell>
        </row>
        <row r="5854">
          <cell r="A5854">
            <v>45719.651053240697</v>
          </cell>
          <cell r="B5854">
            <v>18650</v>
          </cell>
          <cell r="F5854" t="str">
            <v>CC-01582819</v>
          </cell>
          <cell r="J5854" t="str">
            <v>Sales Call</v>
          </cell>
          <cell r="R5854" t="str">
            <v>BQJD160040</v>
          </cell>
          <cell r="AB5854" t="str">
            <v>Sales call carried out for HMR update</v>
          </cell>
        </row>
        <row r="5855">
          <cell r="A5855">
            <v>45719.627650463</v>
          </cell>
          <cell r="B5855">
            <v>13225</v>
          </cell>
          <cell r="F5855" t="str">
            <v>CC-01582756</v>
          </cell>
          <cell r="J5855" t="str">
            <v>Sales Call</v>
          </cell>
          <cell r="R5855" t="str">
            <v>BQKD160099</v>
          </cell>
          <cell r="AB5855" t="str">
            <v>Sales call carried out for HMR update</v>
          </cell>
        </row>
        <row r="5856">
          <cell r="A5856">
            <v>45719.625324074099</v>
          </cell>
          <cell r="B5856">
            <v>13220</v>
          </cell>
          <cell r="F5856" t="str">
            <v>CC-01582751</v>
          </cell>
          <cell r="J5856" t="str">
            <v>Sales Call</v>
          </cell>
          <cell r="R5856" t="str">
            <v>BQKD160115</v>
          </cell>
          <cell r="AB5856" t="str">
            <v>Sales call carried out for HMR updated.</v>
          </cell>
        </row>
        <row r="5857">
          <cell r="A5857">
            <v>45719.623206018499</v>
          </cell>
          <cell r="B5857">
            <v>7605</v>
          </cell>
          <cell r="F5857" t="str">
            <v>CC-01582747</v>
          </cell>
          <cell r="J5857" t="str">
            <v>Sales Call</v>
          </cell>
          <cell r="R5857" t="str">
            <v>BQFD160263</v>
          </cell>
          <cell r="AB5857" t="str">
            <v>Sales call carried out for HMR update</v>
          </cell>
        </row>
        <row r="5858">
          <cell r="A5858">
            <v>45719.620231481502</v>
          </cell>
          <cell r="B5858">
            <v>5470</v>
          </cell>
          <cell r="F5858" t="str">
            <v>CC-01582744</v>
          </cell>
          <cell r="J5858" t="str">
            <v>Sales Call</v>
          </cell>
          <cell r="R5858" t="str">
            <v>BQBD160060</v>
          </cell>
          <cell r="AB5858" t="str">
            <v>Sales call carried out for HMR update.</v>
          </cell>
        </row>
        <row r="5859">
          <cell r="A5859">
            <v>45719.6179513889</v>
          </cell>
          <cell r="B5859">
            <v>8280</v>
          </cell>
          <cell r="F5859" t="str">
            <v>CC-01582741</v>
          </cell>
          <cell r="J5859" t="str">
            <v>Sales Call</v>
          </cell>
          <cell r="R5859" t="str">
            <v>BOLD200057</v>
          </cell>
          <cell r="AB5859" t="str">
            <v>Sales call carried out for HMR update</v>
          </cell>
        </row>
        <row r="5860">
          <cell r="A5860">
            <v>45719.615347222199</v>
          </cell>
          <cell r="B5860">
            <v>6780</v>
          </cell>
          <cell r="F5860" t="str">
            <v>CC-01582735</v>
          </cell>
          <cell r="J5860" t="str">
            <v>Sales Call</v>
          </cell>
          <cell r="R5860" t="str">
            <v>BRJD160543</v>
          </cell>
          <cell r="AB5860" t="str">
            <v>Sales call carried out for HMR update</v>
          </cell>
        </row>
        <row r="5861">
          <cell r="A5861">
            <v>45719.613171296303</v>
          </cell>
          <cell r="B5861">
            <v>5370</v>
          </cell>
          <cell r="F5861" t="str">
            <v>CC-01582731</v>
          </cell>
          <cell r="J5861" t="str">
            <v>Sales Call</v>
          </cell>
          <cell r="R5861" t="str">
            <v>BQHD160412</v>
          </cell>
          <cell r="AB5861" t="str">
            <v>Sales call carried out for HMR update</v>
          </cell>
        </row>
        <row r="5862">
          <cell r="A5862">
            <v>45719.611076388901</v>
          </cell>
          <cell r="B5862">
            <v>20820</v>
          </cell>
          <cell r="F5862" t="str">
            <v>CC-01582722</v>
          </cell>
          <cell r="J5862" t="str">
            <v>Sales Call</v>
          </cell>
          <cell r="R5862" t="str">
            <v>BOID200223</v>
          </cell>
          <cell r="AB5862" t="str">
            <v>Sales call carried out for HMR update</v>
          </cell>
        </row>
        <row r="5863">
          <cell r="A5863">
            <v>45719.608912037002</v>
          </cell>
          <cell r="B5863">
            <v>10440</v>
          </cell>
          <cell r="F5863" t="str">
            <v>CC-01582718</v>
          </cell>
          <cell r="J5863" t="str">
            <v>Sales Call</v>
          </cell>
          <cell r="R5863" t="str">
            <v>BQBD200008</v>
          </cell>
          <cell r="AB5863" t="str">
            <v>Sales call carried out for HMR update</v>
          </cell>
        </row>
        <row r="5864">
          <cell r="A5864">
            <v>45719.606469907398</v>
          </cell>
          <cell r="B5864">
            <v>4140</v>
          </cell>
          <cell r="F5864" t="str">
            <v>CC-01582711</v>
          </cell>
          <cell r="J5864" t="str">
            <v>Sales Call</v>
          </cell>
          <cell r="R5864" t="str">
            <v>BSGD161861</v>
          </cell>
          <cell r="AB5864" t="str">
            <v>Sales call carried out for HMR update</v>
          </cell>
        </row>
        <row r="5865">
          <cell r="A5865">
            <v>45719.604155092602</v>
          </cell>
          <cell r="B5865">
            <v>4640</v>
          </cell>
          <cell r="F5865" t="str">
            <v>CC-01582705</v>
          </cell>
          <cell r="J5865" t="str">
            <v>Sales Call</v>
          </cell>
          <cell r="R5865" t="str">
            <v>BSDD120664</v>
          </cell>
          <cell r="AB5865" t="str">
            <v>Sales call carried out for HMR update</v>
          </cell>
        </row>
        <row r="5866">
          <cell r="A5866">
            <v>45719.601944444403</v>
          </cell>
          <cell r="B5866">
            <v>10600</v>
          </cell>
          <cell r="F5866" t="str">
            <v>CC-01582698</v>
          </cell>
          <cell r="J5866" t="str">
            <v>Sales Call</v>
          </cell>
          <cell r="R5866" t="str">
            <v>BQED160244</v>
          </cell>
          <cell r="AB5866" t="str">
            <v>Sales call carried out for HMR update</v>
          </cell>
        </row>
        <row r="5867">
          <cell r="A5867">
            <v>45719.599606481497</v>
          </cell>
          <cell r="B5867">
            <v>5110</v>
          </cell>
          <cell r="F5867" t="str">
            <v>CC-01582694</v>
          </cell>
          <cell r="J5867" t="str">
            <v>Sales Call</v>
          </cell>
          <cell r="R5867" t="str">
            <v>BRCD160998</v>
          </cell>
          <cell r="AB5867" t="str">
            <v>Sales call carried out for HMR update</v>
          </cell>
        </row>
        <row r="5868">
          <cell r="A5868">
            <v>45719.596828703703</v>
          </cell>
          <cell r="B5868">
            <v>5020</v>
          </cell>
          <cell r="F5868" t="str">
            <v>CC-01582684</v>
          </cell>
          <cell r="J5868" t="str">
            <v>Sales Call</v>
          </cell>
          <cell r="R5868" t="str">
            <v>GPLL150106</v>
          </cell>
          <cell r="AB5868" t="str">
            <v>Sales call carried out for HMR update</v>
          </cell>
        </row>
        <row r="5869">
          <cell r="A5869">
            <v>45719.594456018502</v>
          </cell>
          <cell r="B5869">
            <v>3230</v>
          </cell>
          <cell r="F5869" t="str">
            <v>CC-01582678</v>
          </cell>
          <cell r="J5869" t="str">
            <v>Sales Call</v>
          </cell>
          <cell r="R5869" t="str">
            <v>BSKD161476</v>
          </cell>
          <cell r="AB5869" t="str">
            <v>Sales call carried out for HMR update</v>
          </cell>
        </row>
        <row r="5870">
          <cell r="A5870">
            <v>45719.592048611099</v>
          </cell>
          <cell r="B5870">
            <v>4053</v>
          </cell>
          <cell r="F5870" t="str">
            <v>CC-01582673</v>
          </cell>
          <cell r="J5870" t="str">
            <v>Sales Call</v>
          </cell>
          <cell r="R5870" t="str">
            <v>BSLD161503</v>
          </cell>
          <cell r="AB5870" t="str">
            <v>Sales call carried out for HMR update</v>
          </cell>
        </row>
        <row r="5871">
          <cell r="A5871">
            <v>45719.590104166702</v>
          </cell>
          <cell r="B5871">
            <v>9195</v>
          </cell>
          <cell r="F5871" t="str">
            <v>CC-01582668</v>
          </cell>
          <cell r="J5871" t="str">
            <v>Sales Call</v>
          </cell>
          <cell r="R5871" t="str">
            <v>BNBD160162</v>
          </cell>
          <cell r="AB5871" t="str">
            <v>Sales call carried out for HMR update</v>
          </cell>
        </row>
        <row r="5872">
          <cell r="A5872">
            <v>45719.587928240697</v>
          </cell>
          <cell r="B5872">
            <v>7119</v>
          </cell>
          <cell r="F5872" t="str">
            <v>CC-01582662</v>
          </cell>
          <cell r="J5872" t="str">
            <v>Sales Call</v>
          </cell>
          <cell r="R5872" t="str">
            <v>BRCD160948</v>
          </cell>
          <cell r="AB5872" t="str">
            <v>Sales call carried out for HMR update</v>
          </cell>
        </row>
        <row r="5873">
          <cell r="A5873">
            <v>45719.585833333302</v>
          </cell>
          <cell r="B5873">
            <v>3610</v>
          </cell>
          <cell r="F5873" t="str">
            <v>CC-01582658</v>
          </cell>
          <cell r="J5873" t="str">
            <v>Sales Call</v>
          </cell>
          <cell r="R5873" t="str">
            <v>BJGD200109</v>
          </cell>
          <cell r="AB5873" t="str">
            <v>Sales call carried out for HMR update</v>
          </cell>
        </row>
        <row r="5874">
          <cell r="A5874">
            <v>45719.583749999998</v>
          </cell>
          <cell r="B5874">
            <v>6400</v>
          </cell>
          <cell r="F5874" t="str">
            <v>CC-01582650</v>
          </cell>
          <cell r="J5874" t="str">
            <v>Sales Call</v>
          </cell>
          <cell r="R5874" t="str">
            <v>BQED160222</v>
          </cell>
          <cell r="AB5874" t="str">
            <v>Sales call carried out for HMR update</v>
          </cell>
        </row>
        <row r="5875">
          <cell r="A5875">
            <v>45719.581759259301</v>
          </cell>
          <cell r="B5875">
            <v>4780</v>
          </cell>
          <cell r="F5875" t="str">
            <v>CC-01582645</v>
          </cell>
          <cell r="J5875" t="str">
            <v>Sales Call</v>
          </cell>
          <cell r="R5875" t="str">
            <v>BRJD160598</v>
          </cell>
          <cell r="AB5875" t="str">
            <v>Sales call carried out for HMR update</v>
          </cell>
        </row>
        <row r="5876">
          <cell r="A5876">
            <v>45719.578425925902</v>
          </cell>
          <cell r="B5876">
            <v>1782</v>
          </cell>
          <cell r="F5876" t="str">
            <v>CC-01582635</v>
          </cell>
          <cell r="J5876" t="str">
            <v>Schedule Service</v>
          </cell>
          <cell r="R5876" t="str">
            <v>BWLD163608</v>
          </cell>
          <cell r="AB5876" t="str">
            <v>To ensure optimal performance and maintenance of the equipment, the following service schedule was executed: 1. **Oil Drainage**: A total of 37 liters of oil was drained from the system, comprising 35 liters from the tank and 2 liters from the cooler. This step is crucial for maintaining the integrity and efficiency of the machinery. 2. **Filter Changes**: The air filters for both the compressor and engine were replaced to enhance air quality and performance. Additionally, the oil filter was changed to ensure that the lubrication system operates effectively. 3. **Oil Replacement**: The ELGI air lube plus oil was replenished with 40 liters of fresh oil, which is essential for the smooth operation of the machinery. 4. **Unit Start-Up**: After completing the maintenance tasks, the unit was started and observed to be running smoothly, indicating that the service was successful. This comprehensive service not only prolongs the life of the equipment but also ensures that it operates at peak efficiency. Regular maintenance is key to preventing unexpected breakdowns and ensuring reliability in operations.</v>
          </cell>
        </row>
        <row r="5877">
          <cell r="A5877">
            <v>45719.574629629598</v>
          </cell>
          <cell r="B5877">
            <v>8230</v>
          </cell>
          <cell r="F5877" t="str">
            <v>CC-01582630</v>
          </cell>
          <cell r="J5877" t="str">
            <v>Sales Call</v>
          </cell>
          <cell r="R5877" t="str">
            <v>BSFD161819</v>
          </cell>
          <cell r="AB5877" t="str">
            <v>Sales call carried out for HMR update</v>
          </cell>
        </row>
        <row r="5878">
          <cell r="A5878">
            <v>45719.5722453704</v>
          </cell>
          <cell r="B5878">
            <v>6130</v>
          </cell>
          <cell r="F5878" t="str">
            <v>CC-01582623</v>
          </cell>
          <cell r="J5878" t="str">
            <v>Sales Call</v>
          </cell>
          <cell r="R5878" t="str">
            <v>BRKD160653</v>
          </cell>
          <cell r="AB5878" t="str">
            <v>Sales call carried out for HMR update</v>
          </cell>
        </row>
        <row r="5879">
          <cell r="A5879">
            <v>45719.5697685185</v>
          </cell>
          <cell r="B5879">
            <v>4430</v>
          </cell>
          <cell r="F5879" t="str">
            <v>CC-01582616</v>
          </cell>
          <cell r="J5879" t="str">
            <v>Sales Call</v>
          </cell>
          <cell r="R5879" t="str">
            <v>BVKD163026</v>
          </cell>
          <cell r="AB5879" t="str">
            <v>Sales call carried out for HMR update</v>
          </cell>
        </row>
        <row r="5880">
          <cell r="A5880">
            <v>45719.567511574103</v>
          </cell>
          <cell r="B5880">
            <v>1980</v>
          </cell>
          <cell r="F5880" t="str">
            <v>CC-01582611</v>
          </cell>
          <cell r="J5880" t="str">
            <v>Sales Call</v>
          </cell>
          <cell r="R5880" t="str">
            <v>BTGD120943</v>
          </cell>
          <cell r="AB5880" t="str">
            <v>Sales call carried out for HMR update</v>
          </cell>
        </row>
        <row r="5881">
          <cell r="A5881">
            <v>45719.564398148097</v>
          </cell>
          <cell r="B5881">
            <v>7800</v>
          </cell>
          <cell r="F5881" t="str">
            <v>CC-01582602</v>
          </cell>
          <cell r="J5881" t="str">
            <v>Sales Call</v>
          </cell>
          <cell r="R5881" t="str">
            <v>BUID162912</v>
          </cell>
          <cell r="AB5881" t="str">
            <v>Sales call carried out for HMR update</v>
          </cell>
        </row>
        <row r="5882">
          <cell r="A5882">
            <v>45719.561412037001</v>
          </cell>
          <cell r="B5882">
            <v>6540</v>
          </cell>
          <cell r="F5882" t="str">
            <v>CC-01582592</v>
          </cell>
          <cell r="J5882" t="str">
            <v>Sales Call</v>
          </cell>
          <cell r="R5882" t="str">
            <v>BUAD162634</v>
          </cell>
          <cell r="AB5882" t="str">
            <v>Sales call carried out for HMR update</v>
          </cell>
        </row>
        <row r="5883">
          <cell r="A5883">
            <v>45719.544502314799</v>
          </cell>
          <cell r="B5883">
            <v>1</v>
          </cell>
          <cell r="F5883" t="str">
            <v>CC-01582538</v>
          </cell>
          <cell r="J5883" t="str">
            <v>Commissioning</v>
          </cell>
          <cell r="R5883" t="str">
            <v>BYKD164879</v>
          </cell>
          <cell r="AB5883" t="str">
            <v>Commissioning done on dated 05-03-2025</v>
          </cell>
        </row>
        <row r="5884">
          <cell r="A5884">
            <v>45719.541967592602</v>
          </cell>
          <cell r="B5884">
            <v>6480</v>
          </cell>
          <cell r="F5884" t="str">
            <v>CC-01582529</v>
          </cell>
          <cell r="J5884" t="str">
            <v>Sales Call</v>
          </cell>
          <cell r="R5884" t="str">
            <v>BUID162953</v>
          </cell>
          <cell r="AB5884" t="str">
            <v>Sales call carried out for HMR update</v>
          </cell>
        </row>
        <row r="5885">
          <cell r="A5885">
            <v>45719.538217592599</v>
          </cell>
          <cell r="B5885">
            <v>4740</v>
          </cell>
          <cell r="F5885" t="str">
            <v>CC-01582516</v>
          </cell>
          <cell r="J5885" t="str">
            <v>Sales Call</v>
          </cell>
          <cell r="R5885" t="str">
            <v>BUDD162719</v>
          </cell>
          <cell r="AB5885" t="str">
            <v>Sales call carried out for HMR update</v>
          </cell>
        </row>
        <row r="5886">
          <cell r="A5886">
            <v>45719.534513888902</v>
          </cell>
          <cell r="B5886">
            <v>2370</v>
          </cell>
          <cell r="F5886" t="str">
            <v>CC-01582508</v>
          </cell>
          <cell r="J5886" t="str">
            <v>Sales Call</v>
          </cell>
          <cell r="R5886" t="str">
            <v>BUFL152860</v>
          </cell>
          <cell r="AB5886" t="str">
            <v>Sales call carried out for HMR update</v>
          </cell>
        </row>
        <row r="5887">
          <cell r="A5887">
            <v>45719.531122685199</v>
          </cell>
          <cell r="B5887">
            <v>8430</v>
          </cell>
          <cell r="F5887" t="str">
            <v>CC-01582493</v>
          </cell>
          <cell r="J5887" t="str">
            <v>Sales Call</v>
          </cell>
          <cell r="R5887" t="str">
            <v>BUGD162826</v>
          </cell>
          <cell r="AB5887" t="str">
            <v>Sales call carried out for HMR update</v>
          </cell>
        </row>
        <row r="5888">
          <cell r="A5888">
            <v>45719.528113425898</v>
          </cell>
          <cell r="B5888">
            <v>8520</v>
          </cell>
          <cell r="F5888" t="str">
            <v>CC-01582479</v>
          </cell>
          <cell r="J5888" t="str">
            <v>Sales Call</v>
          </cell>
          <cell r="R5888" t="str">
            <v>BUFD162814</v>
          </cell>
          <cell r="AB5888" t="str">
            <v>Sales call carried out for HMR update</v>
          </cell>
        </row>
        <row r="5889">
          <cell r="A5889">
            <v>45719.525694444397</v>
          </cell>
          <cell r="B5889">
            <v>2040</v>
          </cell>
          <cell r="F5889" t="str">
            <v>CC-01582466</v>
          </cell>
          <cell r="J5889" t="str">
            <v>Sales Call</v>
          </cell>
          <cell r="R5889" t="str">
            <v>BUBD162649</v>
          </cell>
          <cell r="AB5889" t="str">
            <v>Sales call carried out for HMR update</v>
          </cell>
        </row>
        <row r="5890">
          <cell r="A5890">
            <v>45719.523148148102</v>
          </cell>
          <cell r="B5890">
            <v>12130</v>
          </cell>
          <cell r="F5890" t="str">
            <v>CC-01582457</v>
          </cell>
          <cell r="J5890" t="str">
            <v>Sales Call</v>
          </cell>
          <cell r="R5890" t="str">
            <v>BULD162577</v>
          </cell>
          <cell r="AB5890" t="str">
            <v>Sales call carried out for HMR update</v>
          </cell>
        </row>
        <row r="5891">
          <cell r="A5891">
            <v>45719.521018518499</v>
          </cell>
          <cell r="B5891">
            <v>6770</v>
          </cell>
          <cell r="F5891" t="str">
            <v>CC-01582453</v>
          </cell>
          <cell r="J5891" t="str">
            <v>Sales Call</v>
          </cell>
          <cell r="R5891" t="str">
            <v>BUCD162696</v>
          </cell>
          <cell r="AB5891" t="str">
            <v>Sales call carried out for HMR update</v>
          </cell>
        </row>
        <row r="5892">
          <cell r="A5892">
            <v>45719.518750000003</v>
          </cell>
          <cell r="B5892">
            <v>9540</v>
          </cell>
          <cell r="F5892" t="str">
            <v>CC-01582449</v>
          </cell>
          <cell r="J5892" t="str">
            <v>Sales Call</v>
          </cell>
          <cell r="R5892" t="str">
            <v>BULD162568</v>
          </cell>
          <cell r="AB5892" t="str">
            <v>Sales call carried out for HMR update</v>
          </cell>
        </row>
        <row r="5893">
          <cell r="A5893">
            <v>45719.515682870398</v>
          </cell>
          <cell r="B5893">
            <v>4660</v>
          </cell>
          <cell r="F5893" t="str">
            <v>CC-01582435</v>
          </cell>
          <cell r="J5893" t="str">
            <v>Sales Call</v>
          </cell>
          <cell r="R5893" t="str">
            <v>BUAL160585</v>
          </cell>
          <cell r="AB5893" t="str">
            <v>Sales call carried out for HMR update</v>
          </cell>
        </row>
        <row r="5894">
          <cell r="A5894">
            <v>45719.512951388897</v>
          </cell>
          <cell r="B5894">
            <v>11725</v>
          </cell>
          <cell r="F5894" t="str">
            <v>CC-01582424</v>
          </cell>
          <cell r="J5894" t="str">
            <v>Sales Call</v>
          </cell>
          <cell r="R5894" t="str">
            <v>BUKD162535</v>
          </cell>
          <cell r="AB5894" t="str">
            <v>Sales call carried out for HMR update</v>
          </cell>
        </row>
        <row r="5895">
          <cell r="A5895">
            <v>45719.510914351798</v>
          </cell>
          <cell r="B5895">
            <v>2250</v>
          </cell>
          <cell r="F5895" t="str">
            <v>CC-01582418</v>
          </cell>
          <cell r="J5895" t="str">
            <v>Sales Call</v>
          </cell>
          <cell r="R5895" t="str">
            <v>BULD162583</v>
          </cell>
          <cell r="AB5895" t="str">
            <v>Sales call carried out for HMR update</v>
          </cell>
        </row>
        <row r="5896">
          <cell r="A5896">
            <v>45719.508495370399</v>
          </cell>
          <cell r="B5896">
            <v>2150</v>
          </cell>
          <cell r="F5896" t="str">
            <v>CC-01582410</v>
          </cell>
          <cell r="J5896" t="str">
            <v>Sales Call</v>
          </cell>
          <cell r="R5896" t="str">
            <v>BULD162579</v>
          </cell>
          <cell r="AB5896" t="str">
            <v>Sales call carried out for HMR update</v>
          </cell>
        </row>
        <row r="5897">
          <cell r="A5897">
            <v>45719.505335648202</v>
          </cell>
          <cell r="B5897">
            <v>1900</v>
          </cell>
          <cell r="F5897" t="str">
            <v>CC-01582398</v>
          </cell>
          <cell r="J5897" t="str">
            <v>Sales Call</v>
          </cell>
          <cell r="R5897" t="str">
            <v>BTID162377</v>
          </cell>
          <cell r="AB5897" t="str">
            <v>Sales call carried out for HMR update</v>
          </cell>
        </row>
        <row r="5898">
          <cell r="A5898">
            <v>45719.503287036998</v>
          </cell>
          <cell r="B5898">
            <v>1001</v>
          </cell>
          <cell r="F5898" t="str">
            <v>CC-01582389</v>
          </cell>
          <cell r="J5898" t="str">
            <v>Schedule Service</v>
          </cell>
          <cell r="R5898" t="str">
            <v>BXKD164174</v>
          </cell>
          <cell r="AB5898" t="str">
            <v>Attend the site for 1000 hours shedule service so following Job are done total drain oil from tank 36 litter after replace air filter 2 nos compressor and engine both side oil filter 2nos overall topped oil in tank 38 liters with One dead after shedule service done than start the unit running good condition</v>
          </cell>
        </row>
        <row r="5899">
          <cell r="A5899">
            <v>45719.497893518499</v>
          </cell>
          <cell r="B5899">
            <v>3320</v>
          </cell>
          <cell r="F5899" t="str">
            <v>CC-01582361</v>
          </cell>
          <cell r="J5899" t="str">
            <v>Sales Call</v>
          </cell>
          <cell r="R5899" t="str">
            <v>BTID162392</v>
          </cell>
          <cell r="AB5899" t="str">
            <v>Sales call carried out for HMR update</v>
          </cell>
        </row>
        <row r="5900">
          <cell r="A5900">
            <v>45719.494687500002</v>
          </cell>
          <cell r="B5900">
            <v>2530</v>
          </cell>
          <cell r="F5900" t="str">
            <v>CC-01582353</v>
          </cell>
          <cell r="J5900" t="str">
            <v>Sales Call</v>
          </cell>
          <cell r="R5900" t="str">
            <v>BTHD120963</v>
          </cell>
          <cell r="AB5900" t="str">
            <v>Sales call carried out for HMR update</v>
          </cell>
        </row>
        <row r="5901">
          <cell r="A5901">
            <v>45719.490682870397</v>
          </cell>
          <cell r="B5901">
            <v>2570</v>
          </cell>
          <cell r="F5901" t="str">
            <v>CC-01582335</v>
          </cell>
          <cell r="J5901" t="str">
            <v>Sales Call</v>
          </cell>
          <cell r="R5901" t="str">
            <v>BTKD162083</v>
          </cell>
          <cell r="AB5901" t="str">
            <v>Sales call carried out for HMR update</v>
          </cell>
        </row>
        <row r="5902">
          <cell r="A5902">
            <v>45719.488206018497</v>
          </cell>
          <cell r="B5902">
            <v>5700</v>
          </cell>
          <cell r="F5902" t="str">
            <v>CC-01582327</v>
          </cell>
          <cell r="J5902" t="str">
            <v>Sales Call</v>
          </cell>
          <cell r="R5902" t="str">
            <v>BTJD162016</v>
          </cell>
          <cell r="AB5902" t="str">
            <v>Sales call carried out for HMR update</v>
          </cell>
        </row>
        <row r="5903">
          <cell r="A5903">
            <v>45719.485763888901</v>
          </cell>
          <cell r="B5903">
            <v>8600</v>
          </cell>
          <cell r="F5903" t="str">
            <v>CC-01582311</v>
          </cell>
          <cell r="J5903" t="str">
            <v>Sales Call</v>
          </cell>
          <cell r="R5903" t="str">
            <v>BTED162231</v>
          </cell>
          <cell r="AB5903" t="str">
            <v>Sales call carried out for HMR update</v>
          </cell>
        </row>
        <row r="5904">
          <cell r="A5904">
            <v>45719.482627314799</v>
          </cell>
          <cell r="B5904">
            <v>9680</v>
          </cell>
          <cell r="F5904" t="str">
            <v>CC-01582286</v>
          </cell>
          <cell r="J5904" t="str">
            <v>Sales Call</v>
          </cell>
          <cell r="R5904" t="str">
            <v>BTGD162289</v>
          </cell>
          <cell r="AB5904" t="str">
            <v>Sales call carried out for HMR update</v>
          </cell>
        </row>
        <row r="5905">
          <cell r="A5905">
            <v>45719.279525462996</v>
          </cell>
          <cell r="B5905">
            <v>124845</v>
          </cell>
          <cell r="F5905" t="str">
            <v>CC-01581898</v>
          </cell>
          <cell r="J5905" t="str">
            <v>Schedule Service - AMC</v>
          </cell>
          <cell r="R5905" t="str">
            <v>164253</v>
          </cell>
          <cell r="AB5905" t="str">
            <v>AMC visit carried out</v>
          </cell>
        </row>
        <row r="5906">
          <cell r="A5906">
            <v>45719.271585648101</v>
          </cell>
          <cell r="B5906">
            <v>19281</v>
          </cell>
          <cell r="F5906" t="str">
            <v>CC-01581844</v>
          </cell>
          <cell r="J5906" t="str">
            <v>Schedule Service - AMC</v>
          </cell>
          <cell r="R5906" t="str">
            <v>BTDS044304</v>
          </cell>
          <cell r="AB5906" t="str">
            <v>AMC visit carried out</v>
          </cell>
        </row>
        <row r="5907">
          <cell r="A5907">
            <v>45719.271296296298</v>
          </cell>
          <cell r="B5907">
            <v>18482</v>
          </cell>
          <cell r="F5907" t="str">
            <v>CC-01581843</v>
          </cell>
          <cell r="J5907" t="str">
            <v>Schedule Service - AMC</v>
          </cell>
          <cell r="R5907" t="str">
            <v>BTDS044313</v>
          </cell>
          <cell r="AB5907" t="str">
            <v>AMC visit carried out</v>
          </cell>
        </row>
        <row r="5908">
          <cell r="A5908">
            <v>45717.732604166697</v>
          </cell>
          <cell r="B5908">
            <v>3010</v>
          </cell>
          <cell r="F5908" t="str">
            <v>CC-01581501</v>
          </cell>
          <cell r="J5908" t="str">
            <v>Schedule Service</v>
          </cell>
          <cell r="R5908" t="str">
            <v>BWED163893</v>
          </cell>
          <cell r="AB5908" t="str">
            <v>Upon attending the site, the scheduled service commenced with the draining of oil from both the tank and the cooler, totaling 37 liters. Following this, the air filters for both the compressor and engine were replaced to ensure optimal performance. The oil filter was also changed, along with the BDV kit and ADV kit, which are crucial for maintaining system integrity. Additionally, the actuator for both the compressor and engine was replaced, and the pressure regulator kit was updated to enhance operational efficiency. Finally, 40 liters of ELGI air lube plus oil were added to the system. After completing these tasks, the unit was started and found to be running smoothly, indicating that the service was successful and the equipment is now functioning optimally.</v>
          </cell>
        </row>
        <row r="5909">
          <cell r="A5909">
            <v>45717.582696759302</v>
          </cell>
          <cell r="B5909">
            <v>22712</v>
          </cell>
          <cell r="F5909" t="str">
            <v>CC-01581150</v>
          </cell>
          <cell r="J5909" t="str">
            <v>Schedule Service</v>
          </cell>
          <cell r="R5909" t="str">
            <v>BSCS037531</v>
          </cell>
          <cell r="AB5909" t="str">
            <v>Today we attend the customer site for sheudle service so we change parts during service:- air filter and oil filter than start machine running ok</v>
          </cell>
        </row>
        <row r="5910">
          <cell r="A5910">
            <v>45716.751423611102</v>
          </cell>
          <cell r="B5910">
            <v>0</v>
          </cell>
          <cell r="F5910" t="str">
            <v>CC-01580502</v>
          </cell>
          <cell r="J5910" t="str">
            <v>Commissioning</v>
          </cell>
          <cell r="R5910" t="str">
            <v>21312910</v>
          </cell>
          <cell r="AB5910" t="str">
            <v>Commissioning done on dated 01-03-2025</v>
          </cell>
        </row>
        <row r="5911">
          <cell r="A5911">
            <v>45716.747777777797</v>
          </cell>
          <cell r="B5911">
            <v>0</v>
          </cell>
          <cell r="F5911" t="str">
            <v>CC-01580495</v>
          </cell>
          <cell r="J5911" t="str">
            <v>Preservative Measures</v>
          </cell>
          <cell r="R5911" t="str">
            <v>21312910</v>
          </cell>
          <cell r="AB5911" t="str">
            <v>Attend the site for commissioning so check and found unit is more then 4 years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5912">
          <cell r="A5912">
            <v>45716.741562499999</v>
          </cell>
          <cell r="B5912">
            <v>1</v>
          </cell>
          <cell r="F5912" t="str">
            <v>CC-01580480</v>
          </cell>
          <cell r="J5912" t="str">
            <v>Commissioning</v>
          </cell>
          <cell r="R5912" t="str">
            <v>BUGS047249</v>
          </cell>
          <cell r="AB5912" t="str">
            <v>Commissioning done on dated 01-03-2025,....Comm date-01-03-2025</v>
          </cell>
        </row>
        <row r="5913">
          <cell r="A5913">
            <v>45716.737719907404</v>
          </cell>
          <cell r="B5913">
            <v>0</v>
          </cell>
          <cell r="F5913" t="str">
            <v>CC-01580470</v>
          </cell>
          <cell r="J5913" t="str">
            <v>Preservative Measures</v>
          </cell>
          <cell r="R5913" t="str">
            <v>BUGS047249</v>
          </cell>
          <cell r="AB5913" t="str">
            <v>Attend the site for commissioning so check and found unit is more then 4 years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5914">
          <cell r="A5914">
            <v>45716.730462963002</v>
          </cell>
          <cell r="B5914">
            <v>1</v>
          </cell>
          <cell r="F5914" t="str">
            <v>CC-01580439</v>
          </cell>
          <cell r="J5914" t="str">
            <v>Commissioning</v>
          </cell>
          <cell r="R5914" t="str">
            <v>BXFC374338</v>
          </cell>
          <cell r="AB5914" t="str">
            <v>Commissioning done on dated 01-03-2025...comm date-01-03-2025</v>
          </cell>
        </row>
        <row r="5915">
          <cell r="A5915">
            <v>45716.7254398148</v>
          </cell>
          <cell r="B5915">
            <v>37866</v>
          </cell>
          <cell r="F5915" t="str">
            <v>CC-01580425</v>
          </cell>
          <cell r="J5915" t="str">
            <v>Schedule Service</v>
          </cell>
          <cell r="R5915" t="str">
            <v>BRIS035698</v>
          </cell>
          <cell r="AB5915" t="str">
            <v>Attend the site for scheduled service so change air filter, oil filter, air oil separator, pre liter and oil. Also the motor is greasing. Then start the unit found running ok.</v>
          </cell>
        </row>
        <row r="5916">
          <cell r="A5916">
            <v>45716.564004629603</v>
          </cell>
          <cell r="B5916">
            <v>3035</v>
          </cell>
          <cell r="F5916" t="str">
            <v>CC-01579971</v>
          </cell>
          <cell r="J5916" t="str">
            <v>Complaint - Running With Problem</v>
          </cell>
          <cell r="R5916" t="str">
            <v>BWED163889</v>
          </cell>
          <cell r="AB5916" t="str">
            <v>Upon attending the site to address the customer's complaint regarding the unit tripping, an inspection revealed that the line pressure was elevated. Further examination of the compressor side actuator indicated that it was not functioning properly. To resolve this issue, the actuator was replaced with a new unit. Following the installation, the unit was restarted and was found to be operating normally.</v>
          </cell>
        </row>
        <row r="5917">
          <cell r="A5917">
            <v>45716.549710648098</v>
          </cell>
          <cell r="B5917">
            <v>50</v>
          </cell>
          <cell r="F5917" t="str">
            <v>CC-01579930</v>
          </cell>
          <cell r="J5917" t="str">
            <v>Sales Call</v>
          </cell>
          <cell r="R5917" t="str">
            <v>BXGS043540</v>
          </cell>
          <cell r="AB5917" t="str">
            <v>Sales call carried out for HMR update</v>
          </cell>
        </row>
        <row r="5918">
          <cell r="A5918">
            <v>45716.541574074101</v>
          </cell>
          <cell r="B5918">
            <v>2733</v>
          </cell>
          <cell r="F5918" t="str">
            <v>CC-01579901</v>
          </cell>
          <cell r="J5918" t="str">
            <v>Sales Call</v>
          </cell>
          <cell r="R5918" t="str">
            <v>BXAC372845</v>
          </cell>
          <cell r="AB5918" t="str">
            <v>Sales call carried out for HMR update</v>
          </cell>
        </row>
        <row r="5919">
          <cell r="A5919">
            <v>45716.537118055603</v>
          </cell>
          <cell r="B5919">
            <v>11020</v>
          </cell>
          <cell r="F5919" t="str">
            <v>CC-01579883</v>
          </cell>
          <cell r="J5919" t="str">
            <v>Sales Call</v>
          </cell>
          <cell r="R5919" t="str">
            <v>BWKS040437</v>
          </cell>
          <cell r="AB5919" t="str">
            <v>Sales call carried out for HMR update</v>
          </cell>
        </row>
        <row r="5920">
          <cell r="A5920">
            <v>45716.5323263889</v>
          </cell>
          <cell r="B5920">
            <v>6972</v>
          </cell>
          <cell r="F5920" t="str">
            <v>CC-01579866</v>
          </cell>
          <cell r="J5920" t="str">
            <v>Sales Call</v>
          </cell>
          <cell r="R5920" t="str">
            <v>BWCS032720</v>
          </cell>
          <cell r="AB5920" t="str">
            <v>Sales call carried out for HMR update</v>
          </cell>
        </row>
        <row r="5921">
          <cell r="A5921">
            <v>45716.527962963002</v>
          </cell>
          <cell r="B5921">
            <v>4059</v>
          </cell>
          <cell r="F5921" t="str">
            <v>CC-01579851</v>
          </cell>
          <cell r="J5921" t="str">
            <v>Sales Call</v>
          </cell>
          <cell r="R5921" t="str">
            <v>BWBC379643</v>
          </cell>
          <cell r="AB5921" t="str">
            <v>Sales call carried out for HMR update</v>
          </cell>
        </row>
        <row r="5922">
          <cell r="A5922">
            <v>45716.526747685202</v>
          </cell>
          <cell r="B5922">
            <v>11164</v>
          </cell>
          <cell r="F5922" t="str">
            <v>CC-01579848</v>
          </cell>
          <cell r="J5922" t="str">
            <v>General Service</v>
          </cell>
          <cell r="R5922" t="str">
            <v>BUFS046813</v>
          </cell>
          <cell r="AB5922" t="str">
            <v>Today we attend the customer site for sheudle service so we change parts during service:- Pre filter,fine filter and carbon filter now running ok</v>
          </cell>
        </row>
        <row r="5923">
          <cell r="A5923">
            <v>45716.5233912037</v>
          </cell>
          <cell r="B5923">
            <v>2787</v>
          </cell>
          <cell r="F5923" t="str">
            <v>CC-01579840</v>
          </cell>
          <cell r="J5923" t="str">
            <v>Sales Call</v>
          </cell>
          <cell r="R5923" t="str">
            <v>BWGS033844</v>
          </cell>
          <cell r="AB5923" t="str">
            <v>Sales call carried out for HMR update</v>
          </cell>
        </row>
        <row r="5924">
          <cell r="A5924">
            <v>45716.518298611103</v>
          </cell>
          <cell r="B5924">
            <v>6151</v>
          </cell>
          <cell r="F5924" t="str">
            <v>CC-01579828</v>
          </cell>
          <cell r="J5924" t="str">
            <v>Sales Call</v>
          </cell>
          <cell r="R5924" t="str">
            <v>BWEC370314</v>
          </cell>
          <cell r="AB5924" t="str">
            <v>Sales call carried out for HMR update</v>
          </cell>
        </row>
        <row r="5925">
          <cell r="A5925">
            <v>45716.512245370403</v>
          </cell>
          <cell r="B5925">
            <v>8366</v>
          </cell>
          <cell r="F5925" t="str">
            <v>CC-01579764</v>
          </cell>
          <cell r="J5925" t="str">
            <v>Sales Call</v>
          </cell>
          <cell r="R5925" t="str">
            <v>BTFS031006</v>
          </cell>
          <cell r="AB5925" t="str">
            <v>Sales call carried out for HMR update</v>
          </cell>
        </row>
        <row r="5926">
          <cell r="A5926">
            <v>45716.504884259302</v>
          </cell>
          <cell r="B5926">
            <v>16005</v>
          </cell>
          <cell r="F5926" t="str">
            <v>CC-01579748</v>
          </cell>
          <cell r="J5926" t="str">
            <v>Sales Call</v>
          </cell>
          <cell r="R5926" t="str">
            <v>BTIS032025</v>
          </cell>
          <cell r="AB5926" t="str">
            <v>Sales call carried out for HMR update</v>
          </cell>
        </row>
        <row r="5927">
          <cell r="A5927">
            <v>45716.499606481499</v>
          </cell>
          <cell r="B5927">
            <v>16371</v>
          </cell>
          <cell r="F5927" t="str">
            <v>CC-01579723</v>
          </cell>
          <cell r="J5927" t="str">
            <v>Sales Call</v>
          </cell>
          <cell r="R5927" t="str">
            <v>BTIS032020</v>
          </cell>
          <cell r="AB5927" t="str">
            <v>Sales call carried out for HMR update</v>
          </cell>
        </row>
        <row r="5928">
          <cell r="A5928">
            <v>45716.493703703702</v>
          </cell>
          <cell r="B5928">
            <v>15111</v>
          </cell>
          <cell r="F5928" t="str">
            <v>CC-01579704</v>
          </cell>
          <cell r="J5928" t="str">
            <v>Sales Call</v>
          </cell>
          <cell r="R5928" t="str">
            <v>BTIS045034</v>
          </cell>
          <cell r="AB5928" t="str">
            <v>Sales call carried out for HMR update</v>
          </cell>
        </row>
        <row r="5929">
          <cell r="A5929">
            <v>45716.486099537004</v>
          </cell>
          <cell r="B5929">
            <v>11017</v>
          </cell>
          <cell r="F5929" t="str">
            <v>CC-01579685</v>
          </cell>
          <cell r="J5929" t="str">
            <v>Sales Call</v>
          </cell>
          <cell r="R5929" t="str">
            <v>BVKC374485</v>
          </cell>
          <cell r="AB5929" t="str">
            <v>Sales call carried out for HMR update</v>
          </cell>
        </row>
        <row r="5930">
          <cell r="A5930">
            <v>45716.4785416667</v>
          </cell>
          <cell r="B5930">
            <v>15259</v>
          </cell>
          <cell r="F5930" t="str">
            <v>CC-01579662</v>
          </cell>
          <cell r="J5930" t="str">
            <v>Sales Call</v>
          </cell>
          <cell r="R5930" t="str">
            <v>BUFS046839</v>
          </cell>
          <cell r="AB5930" t="str">
            <v>Sales call carried out for HMR update</v>
          </cell>
        </row>
        <row r="5931">
          <cell r="A5931">
            <v>45716.473807870403</v>
          </cell>
          <cell r="B5931">
            <v>37032</v>
          </cell>
          <cell r="F5931" t="str">
            <v>CC-01579653</v>
          </cell>
          <cell r="J5931" t="str">
            <v>Sales Call</v>
          </cell>
          <cell r="R5931" t="str">
            <v>BRIS035698</v>
          </cell>
          <cell r="AB5931" t="str">
            <v>Sales call carried out for HMR update</v>
          </cell>
        </row>
        <row r="5932">
          <cell r="A5932">
            <v>45716.469340277799</v>
          </cell>
          <cell r="B5932">
            <v>6352</v>
          </cell>
          <cell r="F5932" t="str">
            <v>CC-01579643</v>
          </cell>
          <cell r="J5932" t="str">
            <v>Sales Call</v>
          </cell>
          <cell r="R5932" t="str">
            <v>BVDS039458</v>
          </cell>
          <cell r="AB5932" t="str">
            <v>Sales call carried out for HMR update</v>
          </cell>
        </row>
        <row r="5933">
          <cell r="A5933">
            <v>45716.465381944399</v>
          </cell>
          <cell r="B5933">
            <v>30729</v>
          </cell>
          <cell r="F5933" t="str">
            <v>CC-01579631</v>
          </cell>
          <cell r="J5933" t="str">
            <v>Sales Call</v>
          </cell>
          <cell r="R5933" t="str">
            <v>BQBS033819</v>
          </cell>
          <cell r="AB5933" t="str">
            <v>Sales call carried out for HMR update</v>
          </cell>
        </row>
        <row r="5934">
          <cell r="A5934">
            <v>45715.7442592593</v>
          </cell>
          <cell r="B5934">
            <v>49056</v>
          </cell>
          <cell r="F5934" t="str">
            <v>CC-01579180</v>
          </cell>
          <cell r="J5934" t="str">
            <v>Sales Call</v>
          </cell>
          <cell r="R5934" t="str">
            <v>BQBS030091</v>
          </cell>
          <cell r="AB5934" t="str">
            <v>Sales call carried out for HMR update</v>
          </cell>
        </row>
        <row r="5935">
          <cell r="A5935">
            <v>45715.735937500001</v>
          </cell>
          <cell r="B5935">
            <v>9871</v>
          </cell>
          <cell r="F5935" t="str">
            <v>CC-01579160</v>
          </cell>
          <cell r="J5935" t="str">
            <v>Sales Call</v>
          </cell>
          <cell r="R5935" t="str">
            <v>BQAC373733</v>
          </cell>
          <cell r="AB5935" t="str">
            <v>Sales call carried out for HMR update</v>
          </cell>
        </row>
        <row r="5936">
          <cell r="A5936">
            <v>45715.731180555602</v>
          </cell>
          <cell r="B5936">
            <v>31583</v>
          </cell>
          <cell r="F5936" t="str">
            <v>CC-01579145</v>
          </cell>
          <cell r="J5936" t="str">
            <v>Sales Call</v>
          </cell>
          <cell r="R5936" t="str">
            <v>BOCS040147</v>
          </cell>
          <cell r="AB5936" t="str">
            <v>Sales call carried out for HMR update</v>
          </cell>
        </row>
        <row r="5937">
          <cell r="A5937">
            <v>45715.727476851898</v>
          </cell>
          <cell r="B5937">
            <v>47286</v>
          </cell>
          <cell r="F5937" t="str">
            <v>CC-01579141</v>
          </cell>
          <cell r="J5937" t="str">
            <v>Sales Call</v>
          </cell>
          <cell r="R5937" t="str">
            <v>BKAS030685</v>
          </cell>
          <cell r="AB5937" t="str">
            <v>Sales call carried out for HMR update</v>
          </cell>
        </row>
        <row r="5938">
          <cell r="A5938">
            <v>45715.7243171296</v>
          </cell>
          <cell r="B5938">
            <v>81078</v>
          </cell>
          <cell r="F5938" t="str">
            <v>CC-01579134</v>
          </cell>
          <cell r="J5938" t="str">
            <v>Sales Call</v>
          </cell>
          <cell r="R5938" t="str">
            <v>BJGS031396</v>
          </cell>
          <cell r="AB5938" t="str">
            <v>Sales call carried out for HMR update</v>
          </cell>
        </row>
        <row r="5939">
          <cell r="A5939">
            <v>45715.719930555599</v>
          </cell>
          <cell r="B5939">
            <v>35543</v>
          </cell>
          <cell r="F5939" t="str">
            <v>CC-01579122</v>
          </cell>
          <cell r="J5939" t="str">
            <v>Sales Call</v>
          </cell>
          <cell r="R5939" t="str">
            <v>BQHS040705</v>
          </cell>
          <cell r="AB5939" t="str">
            <v>Sales call carried out for HMR update</v>
          </cell>
        </row>
        <row r="5940">
          <cell r="A5940">
            <v>45715.716076388897</v>
          </cell>
          <cell r="B5940">
            <v>20788</v>
          </cell>
          <cell r="F5940" t="str">
            <v>CC-01579111</v>
          </cell>
          <cell r="J5940" t="str">
            <v>Sales Call</v>
          </cell>
          <cell r="R5940" t="str">
            <v>BQGS031413</v>
          </cell>
          <cell r="AB5940" t="str">
            <v>Sales call carried out for HMR update</v>
          </cell>
        </row>
        <row r="5941">
          <cell r="A5941">
            <v>45715.712997685201</v>
          </cell>
          <cell r="B5941">
            <v>1088</v>
          </cell>
          <cell r="F5941" t="str">
            <v>CC-01579101</v>
          </cell>
          <cell r="J5941" t="str">
            <v>Schedule Service</v>
          </cell>
          <cell r="R5941" t="str">
            <v>BWFD121746</v>
          </cell>
          <cell r="AB5941" t="str">
            <v>Upon attending the site, the scheduled service commenced with the draining of oil from both the tank and the cooler, totaling an impressive 16.5 liters. Following this, the air filter on the compressor side was replaced to ensure optimal performance. Additionally, the oil filter was changed, and ELGI air lube was added, along with 20 liters of fresh oil. After completing these essential maintenance tasks, the unit was started and was found to be running smoothly, indicating that the service was successful and effective.</v>
          </cell>
        </row>
        <row r="5942">
          <cell r="A5942">
            <v>45715.704594907402</v>
          </cell>
          <cell r="B5942">
            <v>8117</v>
          </cell>
          <cell r="F5942" t="str">
            <v>CC-01579081</v>
          </cell>
          <cell r="J5942" t="str">
            <v>Sales Call</v>
          </cell>
          <cell r="R5942" t="str">
            <v>BTEC378588</v>
          </cell>
          <cell r="AB5942" t="str">
            <v>Sales call carried out for HMR update</v>
          </cell>
        </row>
        <row r="5943">
          <cell r="A5943">
            <v>45715.701122685197</v>
          </cell>
          <cell r="B5943">
            <v>28954</v>
          </cell>
          <cell r="F5943" t="str">
            <v>CC-01579068</v>
          </cell>
          <cell r="J5943" t="str">
            <v>Sales Call</v>
          </cell>
          <cell r="R5943" t="str">
            <v>BSLS036682</v>
          </cell>
          <cell r="AB5943" t="str">
            <v>Sales call carried out for HMR update</v>
          </cell>
        </row>
        <row r="5944">
          <cell r="A5944">
            <v>45715.697395833296</v>
          </cell>
          <cell r="B5944">
            <v>25715</v>
          </cell>
          <cell r="F5944" t="str">
            <v>CC-01579055</v>
          </cell>
          <cell r="J5944" t="str">
            <v>Sales Call</v>
          </cell>
          <cell r="R5944" t="str">
            <v>ONIC370102</v>
          </cell>
          <cell r="AB5944" t="str">
            <v>Sales call carried out for HMR update</v>
          </cell>
        </row>
        <row r="5945">
          <cell r="A5945">
            <v>45715.692777777796</v>
          </cell>
          <cell r="B5945">
            <v>42680</v>
          </cell>
          <cell r="F5945" t="str">
            <v>CC-01579044</v>
          </cell>
          <cell r="J5945" t="str">
            <v>Sales Call</v>
          </cell>
          <cell r="R5945" t="str">
            <v>GPLS030458</v>
          </cell>
          <cell r="AB5945" t="str">
            <v>Sales call carried out for HMR update</v>
          </cell>
        </row>
        <row r="5946">
          <cell r="A5946">
            <v>45715.650937500002</v>
          </cell>
          <cell r="B5946">
            <v>1701</v>
          </cell>
          <cell r="F5946" t="str">
            <v>CC-01578900</v>
          </cell>
          <cell r="J5946" t="str">
            <v>Schedule Service</v>
          </cell>
          <cell r="R5946" t="str">
            <v>BXCD164420</v>
          </cell>
          <cell r="AB5946" t="str">
            <v>Attend the site for schedule service so total drain oil from tank and oil cooler 37 litres with two dead cranks. After then replace oil filter, air filter engine and compressor both side. Plugged in the drain plugs and total topped up oil in tank 40 litres. After schedule service done start and run the unit on load condition found unit is running in normal parameters.</v>
          </cell>
        </row>
        <row r="5947">
          <cell r="A5947">
            <v>45715.300613425898</v>
          </cell>
          <cell r="B5947">
            <v>39562</v>
          </cell>
          <cell r="F5947" t="str">
            <v>CC-01578242</v>
          </cell>
          <cell r="J5947" t="str">
            <v>Schedule Service - AMC</v>
          </cell>
          <cell r="R5947" t="str">
            <v>GPJS030042</v>
          </cell>
          <cell r="AB5947" t="str">
            <v>AMC visit carried out</v>
          </cell>
        </row>
        <row r="5948">
          <cell r="A5948">
            <v>45714.989293981504</v>
          </cell>
          <cell r="B5948">
            <v>4744</v>
          </cell>
          <cell r="F5948" t="str">
            <v>CC-01578023</v>
          </cell>
          <cell r="J5948" t="str">
            <v>Sales Call</v>
          </cell>
          <cell r="R5948" t="str">
            <v>BXKS035161</v>
          </cell>
          <cell r="AB5948" t="str">
            <v>Sales call carried out for HMR update</v>
          </cell>
        </row>
        <row r="5949">
          <cell r="A5949">
            <v>45714.979930555601</v>
          </cell>
          <cell r="B5949">
            <v>28004</v>
          </cell>
          <cell r="F5949" t="str">
            <v>CC-01578022</v>
          </cell>
          <cell r="J5949" t="str">
            <v>Sales Call</v>
          </cell>
          <cell r="R5949" t="str">
            <v>BSDS043254</v>
          </cell>
          <cell r="AB5949" t="str">
            <v>Sales call carried out for HMR update</v>
          </cell>
        </row>
        <row r="5950">
          <cell r="A5950">
            <v>45714.970046296301</v>
          </cell>
          <cell r="B5950">
            <v>18995</v>
          </cell>
          <cell r="F5950" t="str">
            <v>CC-01578021</v>
          </cell>
          <cell r="J5950" t="str">
            <v>Sales Call</v>
          </cell>
          <cell r="R5950" t="str">
            <v>BUES034926</v>
          </cell>
          <cell r="AB5950" t="str">
            <v>Sales call carried out for HMR update</v>
          </cell>
        </row>
        <row r="5951">
          <cell r="A5951">
            <v>45714.963437500002</v>
          </cell>
          <cell r="B5951">
            <v>19751</v>
          </cell>
          <cell r="F5951" t="str">
            <v>CC-01578019</v>
          </cell>
          <cell r="J5951" t="str">
            <v>Sales Call</v>
          </cell>
          <cell r="R5951" t="str">
            <v>BSGC376577</v>
          </cell>
          <cell r="AB5951" t="str">
            <v>Sales call carried out for HMR update</v>
          </cell>
        </row>
        <row r="5952">
          <cell r="A5952">
            <v>45714.955856481502</v>
          </cell>
          <cell r="B5952">
            <v>4245</v>
          </cell>
          <cell r="F5952" t="str">
            <v>CC-01578018</v>
          </cell>
          <cell r="J5952" t="str">
            <v>Sales Call</v>
          </cell>
          <cell r="R5952" t="str">
            <v>BVJC374172</v>
          </cell>
          <cell r="AB5952" t="str">
            <v>Sales call carried out for HMR update</v>
          </cell>
        </row>
        <row r="5953">
          <cell r="A5953">
            <v>45714.935277777797</v>
          </cell>
          <cell r="B5953">
            <v>4900</v>
          </cell>
          <cell r="F5953" t="str">
            <v>CC-01578017</v>
          </cell>
          <cell r="J5953" t="str">
            <v>Sales Call</v>
          </cell>
          <cell r="R5953" t="str">
            <v>BUHC373622</v>
          </cell>
          <cell r="AB5953" t="str">
            <v>Sales call carried out for HMR update</v>
          </cell>
        </row>
        <row r="5954">
          <cell r="A5954">
            <v>45714.926967592597</v>
          </cell>
          <cell r="B5954">
            <v>13229</v>
          </cell>
          <cell r="F5954" t="str">
            <v>CC-01578016</v>
          </cell>
          <cell r="J5954" t="str">
            <v>Sales Call</v>
          </cell>
          <cell r="R5954" t="str">
            <v>BQLC370193</v>
          </cell>
          <cell r="AB5954" t="str">
            <v>Sales call carried out for HMR update</v>
          </cell>
        </row>
        <row r="5955">
          <cell r="A5955">
            <v>45714.912106481497</v>
          </cell>
          <cell r="B5955">
            <v>20077</v>
          </cell>
          <cell r="F5955" t="str">
            <v>CC-01578015</v>
          </cell>
          <cell r="J5955" t="str">
            <v>Sales Call</v>
          </cell>
          <cell r="R5955" t="str">
            <v>GOHC370857</v>
          </cell>
          <cell r="AB5955" t="str">
            <v>Sales call carried out for HMR update</v>
          </cell>
        </row>
        <row r="5956">
          <cell r="A5956">
            <v>45714.904456018499</v>
          </cell>
          <cell r="B5956">
            <v>3811</v>
          </cell>
          <cell r="F5956" t="str">
            <v>CC-01578014</v>
          </cell>
          <cell r="J5956" t="str">
            <v>Sales Call</v>
          </cell>
          <cell r="R5956" t="str">
            <v>BUGS047120</v>
          </cell>
          <cell r="AB5956" t="str">
            <v>Sales call carried out for HMR update</v>
          </cell>
        </row>
        <row r="5957">
          <cell r="A5957">
            <v>45714.764224537001</v>
          </cell>
          <cell r="B5957">
            <v>43565</v>
          </cell>
          <cell r="F5957" t="str">
            <v>CC-01577993</v>
          </cell>
          <cell r="J5957" t="str">
            <v>Sales Call</v>
          </cell>
          <cell r="R5957" t="str">
            <v>GOGC370754</v>
          </cell>
          <cell r="AB5957" t="str">
            <v>Sales call carried out for HMR update</v>
          </cell>
        </row>
        <row r="5958">
          <cell r="A5958">
            <v>45714.760162036997</v>
          </cell>
          <cell r="B5958">
            <v>180</v>
          </cell>
          <cell r="F5958" t="str">
            <v>CC-01577990</v>
          </cell>
          <cell r="J5958" t="str">
            <v>Sales Call</v>
          </cell>
          <cell r="R5958" t="str">
            <v>BXBS036173</v>
          </cell>
          <cell r="AB5958" t="str">
            <v>Sales call carried out for HMR update</v>
          </cell>
        </row>
        <row r="5959">
          <cell r="A5959">
            <v>45714.754398148201</v>
          </cell>
          <cell r="B5959">
            <v>15429</v>
          </cell>
          <cell r="F5959" t="str">
            <v>CC-01577988</v>
          </cell>
          <cell r="J5959" t="str">
            <v>Sales Call</v>
          </cell>
          <cell r="R5959" t="str">
            <v>BULS033141</v>
          </cell>
          <cell r="AB5959" t="str">
            <v>Sales call carried out for HMR update</v>
          </cell>
        </row>
        <row r="5960">
          <cell r="A5960">
            <v>45714.748587962997</v>
          </cell>
          <cell r="B5960">
            <v>6210</v>
          </cell>
          <cell r="F5960" t="str">
            <v>CC-01577982</v>
          </cell>
          <cell r="J5960" t="str">
            <v>Sales Call</v>
          </cell>
          <cell r="R5960" t="str">
            <v>BUKC370655</v>
          </cell>
          <cell r="AB5960" t="str">
            <v>Sales call carried out for HMR update</v>
          </cell>
        </row>
        <row r="5961">
          <cell r="A5961">
            <v>45714.742199074099</v>
          </cell>
          <cell r="B5961">
            <v>4497</v>
          </cell>
          <cell r="F5961" t="str">
            <v>CC-01577970</v>
          </cell>
          <cell r="J5961" t="str">
            <v>Sales Call</v>
          </cell>
          <cell r="R5961" t="str">
            <v>BWLS032007</v>
          </cell>
          <cell r="AB5961" t="str">
            <v>Sales call carried out for HMR update</v>
          </cell>
        </row>
        <row r="5962">
          <cell r="A5962">
            <v>45714.738472222198</v>
          </cell>
          <cell r="B5962">
            <v>2022</v>
          </cell>
          <cell r="F5962" t="str">
            <v>CC-01577963</v>
          </cell>
          <cell r="J5962" t="str">
            <v>Sales Call</v>
          </cell>
          <cell r="R5962" t="str">
            <v>BWFC370703</v>
          </cell>
          <cell r="AB5962" t="str">
            <v>Sales call carried out for HMR update</v>
          </cell>
        </row>
        <row r="5963">
          <cell r="A5963">
            <v>45714.733819444402</v>
          </cell>
          <cell r="B5963">
            <v>16292</v>
          </cell>
          <cell r="F5963" t="str">
            <v>CC-01577959</v>
          </cell>
          <cell r="J5963" t="str">
            <v>Sales Call</v>
          </cell>
          <cell r="R5963" t="str">
            <v>BSBC375576</v>
          </cell>
          <cell r="AB5963" t="str">
            <v>Sales call carried out for HMR update</v>
          </cell>
        </row>
        <row r="5964">
          <cell r="A5964">
            <v>45714.7281828704</v>
          </cell>
          <cell r="B5964">
            <v>12538</v>
          </cell>
          <cell r="F5964" t="str">
            <v>CC-01577954</v>
          </cell>
          <cell r="J5964" t="str">
            <v>Schedule Service</v>
          </cell>
          <cell r="R5964" t="str">
            <v>BUKS045387</v>
          </cell>
          <cell r="AB5964" t="str">
            <v>We visited site check and found Due to heat the panel got burnt and the PLC controller also got burnt, so I rewired the burnt wire in the panel and changed the PLC and also got it serviced. During in service we changed the parts air filter, Oil filter, Separator and oil after than start and check unit running well.</v>
          </cell>
        </row>
        <row r="5965">
          <cell r="A5965">
            <v>45714.727175925902</v>
          </cell>
          <cell r="B5965">
            <v>15482</v>
          </cell>
          <cell r="F5965" t="str">
            <v>CC-01577953</v>
          </cell>
          <cell r="J5965" t="str">
            <v>Schedule Service</v>
          </cell>
          <cell r="R5965" t="str">
            <v>BUKS045388</v>
          </cell>
          <cell r="AB5965" t="str">
            <v>We visited site and change Air filter, Oil filter, Separator and oil after than start and check unit running well.</v>
          </cell>
        </row>
        <row r="5966">
          <cell r="A5966">
            <v>45714.704074074099</v>
          </cell>
          <cell r="B5966">
            <v>26578</v>
          </cell>
          <cell r="F5966" t="str">
            <v>CC-01577905</v>
          </cell>
          <cell r="J5966" t="str">
            <v>Schedule Service</v>
          </cell>
          <cell r="R5966" t="str">
            <v>BSKS036365</v>
          </cell>
          <cell r="AB5966" t="str">
            <v>To ensure optimal performance and longevity of the equipment, please proceed with the following scheduled service tasks at the site: 1. Replace the air filter for both the compressor and engine. 2. Change the oil filter. 3. Install a new BDV kit. 4. Replace the pressure regulator kit. 5. Change the actuator kit. 6. Replace the air oil separator. 7. Add 40 liters of ELGI Air Lube plus oil. After completing these tasks, start the unit and verify that it is operating correctly. This comprehensive maintenance will help maintain efficiency and prevent potential issues in the future.</v>
          </cell>
        </row>
        <row r="5967">
          <cell r="A5967">
            <v>45714.697164351899</v>
          </cell>
          <cell r="B5967">
            <v>6465</v>
          </cell>
          <cell r="F5967" t="str">
            <v>CC-01577893</v>
          </cell>
          <cell r="J5967" t="str">
            <v>Sales Call</v>
          </cell>
          <cell r="R5967" t="str">
            <v>BSAD161563</v>
          </cell>
          <cell r="AB5967" t="str">
            <v>Sales call carried out for HMR update</v>
          </cell>
        </row>
        <row r="5968">
          <cell r="A5968">
            <v>45714.694629629601</v>
          </cell>
          <cell r="B5968">
            <v>7450</v>
          </cell>
          <cell r="F5968" t="str">
            <v>CC-01577885</v>
          </cell>
          <cell r="J5968" t="str">
            <v>Sales Call</v>
          </cell>
          <cell r="R5968" t="str">
            <v>BMKD120057</v>
          </cell>
          <cell r="AB5968" t="str">
            <v>Sales call carried out for HMR update</v>
          </cell>
        </row>
        <row r="5969">
          <cell r="A5969">
            <v>45714.691678240699</v>
          </cell>
          <cell r="B5969">
            <v>9620</v>
          </cell>
          <cell r="F5969" t="str">
            <v>CC-01577881</v>
          </cell>
          <cell r="J5969" t="str">
            <v>Sales Call</v>
          </cell>
          <cell r="R5969" t="str">
            <v>BRID161341</v>
          </cell>
          <cell r="AB5969" t="str">
            <v>Sales call carried out for HMR update</v>
          </cell>
        </row>
        <row r="5970">
          <cell r="A5970">
            <v>45714.689317129603</v>
          </cell>
          <cell r="B5970">
            <v>8050</v>
          </cell>
          <cell r="F5970" t="str">
            <v>CC-01577874</v>
          </cell>
          <cell r="J5970" t="str">
            <v>Sales Call</v>
          </cell>
          <cell r="R5970" t="str">
            <v>BRBD160859</v>
          </cell>
          <cell r="AB5970" t="str">
            <v>Sales call carried out for HMR update</v>
          </cell>
        </row>
        <row r="5971">
          <cell r="A5971">
            <v>45714.6872337963</v>
          </cell>
          <cell r="B5971">
            <v>3335</v>
          </cell>
          <cell r="F5971" t="str">
            <v>CC-01577871</v>
          </cell>
          <cell r="J5971" t="str">
            <v>Sales Call</v>
          </cell>
          <cell r="R5971" t="str">
            <v>BVGD163297</v>
          </cell>
          <cell r="AB5971" t="str">
            <v>Sales call carried out for HMR update</v>
          </cell>
        </row>
        <row r="5972">
          <cell r="A5972">
            <v>45714.684351851902</v>
          </cell>
          <cell r="B5972">
            <v>4450</v>
          </cell>
          <cell r="F5972" t="str">
            <v>CC-01577866</v>
          </cell>
          <cell r="J5972" t="str">
            <v>Sales Call</v>
          </cell>
          <cell r="R5972" t="str">
            <v>BKID210531</v>
          </cell>
          <cell r="AB5972" t="str">
            <v>Sales call carried out for HMR update</v>
          </cell>
        </row>
        <row r="5973">
          <cell r="A5973">
            <v>45714.681956018503</v>
          </cell>
          <cell r="B5973">
            <v>9200</v>
          </cell>
          <cell r="F5973" t="str">
            <v>CC-01577858</v>
          </cell>
          <cell r="J5973" t="str">
            <v>Sales Call</v>
          </cell>
          <cell r="R5973" t="str">
            <v>BSKD161499</v>
          </cell>
          <cell r="AB5973" t="str">
            <v>Sales call carried out for HMR update</v>
          </cell>
        </row>
        <row r="5974">
          <cell r="A5974">
            <v>45714.679444444402</v>
          </cell>
          <cell r="B5974">
            <v>1510</v>
          </cell>
          <cell r="F5974" t="str">
            <v>CC-01577850</v>
          </cell>
          <cell r="J5974" t="str">
            <v>Sales Call</v>
          </cell>
          <cell r="R5974" t="str">
            <v>BVID121544</v>
          </cell>
          <cell r="AB5974" t="str">
            <v>Sales call carried out for HMR update</v>
          </cell>
        </row>
        <row r="5975">
          <cell r="A5975">
            <v>45714.677245370403</v>
          </cell>
          <cell r="B5975">
            <v>1560</v>
          </cell>
          <cell r="F5975" t="str">
            <v>CC-01577841</v>
          </cell>
          <cell r="J5975" t="str">
            <v>Sales Call</v>
          </cell>
          <cell r="R5975" t="str">
            <v>BVID121541</v>
          </cell>
          <cell r="AB5975" t="str">
            <v>Sales call carried out for HMR update</v>
          </cell>
        </row>
        <row r="5976">
          <cell r="A5976">
            <v>45714.674884259301</v>
          </cell>
          <cell r="B5976">
            <v>2055</v>
          </cell>
          <cell r="F5976" t="str">
            <v>CC-01577833</v>
          </cell>
          <cell r="J5976" t="str">
            <v>Sales Call</v>
          </cell>
          <cell r="R5976" t="str">
            <v>BVIL161081</v>
          </cell>
          <cell r="AB5976" t="str">
            <v>Sales call carried out for HMR update</v>
          </cell>
        </row>
        <row r="5977">
          <cell r="A5977">
            <v>45714.6726851852</v>
          </cell>
          <cell r="B5977">
            <v>1340</v>
          </cell>
          <cell r="F5977" t="str">
            <v>CC-01577825</v>
          </cell>
          <cell r="J5977" t="str">
            <v>Sales Call</v>
          </cell>
          <cell r="R5977" t="str">
            <v>BVID121539</v>
          </cell>
          <cell r="AB5977" t="str">
            <v>Sales call carried out for HMR update</v>
          </cell>
        </row>
        <row r="5978">
          <cell r="A5978">
            <v>45714.6706134259</v>
          </cell>
          <cell r="B5978">
            <v>4600</v>
          </cell>
          <cell r="F5978" t="str">
            <v>CC-01577819</v>
          </cell>
          <cell r="J5978" t="str">
            <v>Sales Call</v>
          </cell>
          <cell r="R5978" t="str">
            <v>BVHD163374</v>
          </cell>
          <cell r="AB5978" t="str">
            <v>Sales call carried out for HMR update</v>
          </cell>
        </row>
        <row r="5979">
          <cell r="A5979">
            <v>45714.668587963002</v>
          </cell>
          <cell r="B5979">
            <v>2780</v>
          </cell>
          <cell r="F5979" t="str">
            <v>CC-01577804</v>
          </cell>
          <cell r="J5979" t="str">
            <v>Sales Call</v>
          </cell>
          <cell r="R5979" t="str">
            <v>BVLD163043</v>
          </cell>
          <cell r="AB5979" t="str">
            <v>Sales call carried out for HMR update</v>
          </cell>
        </row>
        <row r="5980">
          <cell r="A5980">
            <v>45714.666377314803</v>
          </cell>
          <cell r="B5980">
            <v>4230</v>
          </cell>
          <cell r="F5980" t="str">
            <v>CC-01577793</v>
          </cell>
          <cell r="J5980" t="str">
            <v>Sales Call</v>
          </cell>
          <cell r="R5980" t="str">
            <v>BVJD162958</v>
          </cell>
          <cell r="AB5980" t="str">
            <v>Sales call carried out for HMR update</v>
          </cell>
        </row>
        <row r="5981">
          <cell r="A5981">
            <v>45714.665196759299</v>
          </cell>
          <cell r="B5981">
            <v>1580</v>
          </cell>
          <cell r="F5981" t="str">
            <v>CC-01577785</v>
          </cell>
          <cell r="J5981" t="str">
            <v>Schedule Service</v>
          </cell>
          <cell r="R5981" t="str">
            <v>BXLD121932</v>
          </cell>
          <cell r="AB5981" t="str">
            <v>To ensure optimal performance and longevity of the equipment, please proceed with the following scheduled service tasks at the site: 1. Replace the air filter for both the compressor and engine. 2. Change the oil filter. 3. Install a new BDV kit. 4. Replace the pressure regulator kit. 5. Change the actuator kit. 6. Replace the air oil separator. 7. Add 40 liters of ELGI Air Lube plus oil. After completing these tasks, start the unit and verify that it is operating correctly. This comprehensive maintenance will help maintain efficiency and prevent potential issues in the future.</v>
          </cell>
        </row>
        <row r="5982">
          <cell r="A5982">
            <v>45714.662407407399</v>
          </cell>
          <cell r="B5982">
            <v>6500</v>
          </cell>
          <cell r="F5982" t="str">
            <v>CC-01577778</v>
          </cell>
          <cell r="J5982" t="str">
            <v>Sales Call</v>
          </cell>
          <cell r="R5982" t="str">
            <v>BVCD163165</v>
          </cell>
          <cell r="AB5982" t="str">
            <v>Sales call carried out for HMR update</v>
          </cell>
        </row>
        <row r="5983">
          <cell r="A5983">
            <v>45714.659467592603</v>
          </cell>
          <cell r="B5983">
            <v>1070</v>
          </cell>
          <cell r="F5983" t="str">
            <v>CC-01577765</v>
          </cell>
          <cell r="J5983" t="str">
            <v>Sales Call</v>
          </cell>
          <cell r="R5983" t="str">
            <v>BSBD120631</v>
          </cell>
          <cell r="AB5983" t="str">
            <v>Sales call carried out for HMR update</v>
          </cell>
        </row>
        <row r="5984">
          <cell r="A5984">
            <v>45714.656666666699</v>
          </cell>
          <cell r="B5984">
            <v>1550</v>
          </cell>
          <cell r="F5984" t="str">
            <v>CC-01577754</v>
          </cell>
          <cell r="J5984" t="str">
            <v>Sales Call</v>
          </cell>
          <cell r="R5984" t="str">
            <v>BNJD120010</v>
          </cell>
          <cell r="AB5984" t="str">
            <v>Sales call carried out for HMR update.</v>
          </cell>
        </row>
        <row r="5985">
          <cell r="A5985">
            <v>45714.654340277797</v>
          </cell>
          <cell r="B5985">
            <v>6351</v>
          </cell>
          <cell r="F5985" t="str">
            <v>CC-01577748</v>
          </cell>
          <cell r="J5985" t="str">
            <v>Sales Call</v>
          </cell>
          <cell r="R5985" t="str">
            <v>BTDD162190</v>
          </cell>
          <cell r="AB5985" t="str">
            <v>Sales call carried out for HMR update</v>
          </cell>
        </row>
        <row r="5986">
          <cell r="A5986">
            <v>45714.652499999997</v>
          </cell>
          <cell r="B5986">
            <v>1760</v>
          </cell>
          <cell r="F5986" t="str">
            <v>CC-01577740</v>
          </cell>
          <cell r="J5986" t="str">
            <v>Sales Call</v>
          </cell>
          <cell r="R5986" t="str">
            <v>BSHD120752</v>
          </cell>
          <cell r="AB5986" t="str">
            <v>Sales call carried out for HMR update</v>
          </cell>
        </row>
        <row r="5987">
          <cell r="A5987">
            <v>45714.649826388901</v>
          </cell>
          <cell r="B5987">
            <v>2275</v>
          </cell>
          <cell r="F5987" t="str">
            <v>CC-01577730</v>
          </cell>
          <cell r="J5987" t="str">
            <v>Sales Call</v>
          </cell>
          <cell r="R5987" t="str">
            <v>BTKD200646</v>
          </cell>
          <cell r="AB5987" t="str">
            <v>Sales call carried out for HMR update</v>
          </cell>
        </row>
        <row r="5988">
          <cell r="A5988">
            <v>45714.6476736111</v>
          </cell>
          <cell r="B5988">
            <v>4840</v>
          </cell>
          <cell r="F5988" t="str">
            <v>CC-01577718</v>
          </cell>
          <cell r="J5988" t="str">
            <v>Sales Call</v>
          </cell>
          <cell r="R5988" t="str">
            <v>BVED231179</v>
          </cell>
          <cell r="AB5988" t="str">
            <v>Sales call carried out for HMR update</v>
          </cell>
        </row>
        <row r="5989">
          <cell r="A5989">
            <v>45714.644826388903</v>
          </cell>
          <cell r="B5989">
            <v>8390</v>
          </cell>
          <cell r="F5989" t="str">
            <v>CC-01577705</v>
          </cell>
          <cell r="J5989" t="str">
            <v>Sales Call</v>
          </cell>
          <cell r="R5989" t="str">
            <v>BVED163235</v>
          </cell>
          <cell r="AB5989" t="str">
            <v>Sales call carried out for HMR update</v>
          </cell>
        </row>
        <row r="5990">
          <cell r="A5990">
            <v>45714.642858796302</v>
          </cell>
          <cell r="B5990">
            <v>5590</v>
          </cell>
          <cell r="F5990" t="str">
            <v>CC-01577697</v>
          </cell>
          <cell r="J5990" t="str">
            <v>Sales Call</v>
          </cell>
          <cell r="R5990" t="str">
            <v>BVED163231</v>
          </cell>
          <cell r="AB5990" t="str">
            <v>Sales call carried out for HMR update</v>
          </cell>
        </row>
        <row r="5991">
          <cell r="A5991">
            <v>45714.631979166697</v>
          </cell>
          <cell r="B5991">
            <v>1850</v>
          </cell>
          <cell r="F5991" t="str">
            <v>CC-01577655</v>
          </cell>
          <cell r="J5991" t="str">
            <v>Sales Call</v>
          </cell>
          <cell r="R5991" t="str">
            <v>BVDD163198</v>
          </cell>
          <cell r="AB5991" t="str">
            <v>Sales call carried out for HMR update</v>
          </cell>
        </row>
        <row r="5992">
          <cell r="A5992">
            <v>45714.625208333302</v>
          </cell>
          <cell r="B5992">
            <v>2380</v>
          </cell>
          <cell r="F5992" t="str">
            <v>CC-01577634</v>
          </cell>
          <cell r="J5992" t="str">
            <v>Sales Call</v>
          </cell>
          <cell r="R5992" t="str">
            <v>BVAD121386</v>
          </cell>
          <cell r="AB5992" t="str">
            <v>Sales call carried out for HMR update</v>
          </cell>
        </row>
        <row r="5993">
          <cell r="A5993">
            <v>45714.608310185198</v>
          </cell>
          <cell r="B5993">
            <v>1200</v>
          </cell>
          <cell r="F5993" t="str">
            <v>CC-01577593</v>
          </cell>
          <cell r="J5993" t="str">
            <v>Schedule Service</v>
          </cell>
          <cell r="R5993" t="str">
            <v>BXAD121939</v>
          </cell>
          <cell r="AB5993" t="str">
            <v>To ensure optimal performance and longevity of the equipment, please proceed with the following scheduled service tasks at the site: 1. Replace the air filter for both the compressor and engine. 2. Change the oil filter. 3. Install a new BDV kit. 4. Replace the pressure regulator kit. 5. Change the actuator kit. 6. Replace the air oil separator. 7. Add 40 liters of ELGI Air Lube plus oil. After completing these tasks, start the unit and verify that it is operating correctly. This comprehensive maintenance will help maintain efficiency and prevent potential issues in the future.</v>
          </cell>
        </row>
        <row r="5994">
          <cell r="A5994">
            <v>45714.605810185203</v>
          </cell>
          <cell r="B5994">
            <v>3321</v>
          </cell>
          <cell r="F5994" t="str">
            <v>CC-01577589</v>
          </cell>
          <cell r="J5994" t="str">
            <v>Schedule Service</v>
          </cell>
          <cell r="R5994" t="str">
            <v>BQGD220072</v>
          </cell>
          <cell r="AB5994" t="str">
            <v>Upon attending the site for scheduled service, the following tasks were performed: the air filters for both the compressor and engine were replaced, and the oil filter was also changed. Additionally, 40 liters of ELGI air lube plus oil were added to ensure optimal performance. After completing these maintenance activities, the unit was started and found to be running smoothly, indicating that all services were successfully executed.</v>
          </cell>
        </row>
        <row r="5995">
          <cell r="A5995">
            <v>45714.6024189815</v>
          </cell>
          <cell r="B5995">
            <v>6780</v>
          </cell>
          <cell r="F5995" t="str">
            <v>CC-01577579</v>
          </cell>
          <cell r="J5995" t="str">
            <v>Sales Call</v>
          </cell>
          <cell r="R5995" t="str">
            <v>BTKD162080</v>
          </cell>
          <cell r="AB5995" t="str">
            <v>Sales call carried out for HMR update</v>
          </cell>
        </row>
        <row r="5996">
          <cell r="A5996">
            <v>45714.600196759297</v>
          </cell>
          <cell r="B5996">
            <v>5475</v>
          </cell>
          <cell r="F5996" t="str">
            <v>CC-01577570</v>
          </cell>
          <cell r="J5996" t="str">
            <v>Sales Call</v>
          </cell>
          <cell r="R5996" t="str">
            <v>BTJD162047</v>
          </cell>
          <cell r="AB5996" t="str">
            <v>Sales call carried out for HMR update</v>
          </cell>
        </row>
        <row r="5997">
          <cell r="A5997">
            <v>45714.597997685203</v>
          </cell>
          <cell r="B5997">
            <v>6265</v>
          </cell>
          <cell r="F5997" t="str">
            <v>CC-01577562</v>
          </cell>
          <cell r="J5997" t="str">
            <v>Sales Call</v>
          </cell>
          <cell r="R5997" t="str">
            <v>BSLD230361</v>
          </cell>
          <cell r="AB5997" t="str">
            <v>Sales call carried out for HMR update</v>
          </cell>
        </row>
        <row r="5998">
          <cell r="A5998">
            <v>45714.5958217593</v>
          </cell>
          <cell r="B5998">
            <v>4800</v>
          </cell>
          <cell r="F5998" t="str">
            <v>CC-01577559</v>
          </cell>
          <cell r="J5998" t="str">
            <v>Sales Call</v>
          </cell>
          <cell r="R5998" t="str">
            <v>BSLD200427</v>
          </cell>
          <cell r="AB5998" t="str">
            <v>Sales call carried out for HMR update</v>
          </cell>
        </row>
        <row r="5999">
          <cell r="A5999">
            <v>45714.593506944402</v>
          </cell>
          <cell r="B5999">
            <v>5760</v>
          </cell>
          <cell r="F5999" t="str">
            <v>CC-01577548</v>
          </cell>
          <cell r="J5999" t="str">
            <v>Sales Call</v>
          </cell>
          <cell r="R5999" t="str">
            <v>BSKD161500</v>
          </cell>
          <cell r="AB5999" t="str">
            <v>Sales call carried out for HMR update</v>
          </cell>
        </row>
        <row r="6000">
          <cell r="A6000">
            <v>45714.591203703698</v>
          </cell>
          <cell r="B6000">
            <v>7290</v>
          </cell>
          <cell r="F6000" t="str">
            <v>CC-01577540</v>
          </cell>
          <cell r="J6000" t="str">
            <v>Sales Call</v>
          </cell>
          <cell r="R6000" t="str">
            <v>BSJD161422</v>
          </cell>
          <cell r="AB6000" t="str">
            <v>Sales call carried out for HMR update</v>
          </cell>
        </row>
        <row r="6001">
          <cell r="A6001">
            <v>45714.589131944398</v>
          </cell>
          <cell r="B6001">
            <v>3020</v>
          </cell>
          <cell r="F6001" t="str">
            <v>CC-01577535</v>
          </cell>
          <cell r="J6001" t="str">
            <v>Sales Call</v>
          </cell>
          <cell r="R6001" t="str">
            <v>BSGL152296</v>
          </cell>
          <cell r="AB6001" t="str">
            <v>Sales call carried out for HMR update</v>
          </cell>
        </row>
        <row r="6002">
          <cell r="A6002">
            <v>45714.586122685199</v>
          </cell>
          <cell r="B6002">
            <v>4120</v>
          </cell>
          <cell r="F6002" t="str">
            <v>CC-01577527</v>
          </cell>
          <cell r="J6002" t="str">
            <v>Sales Call</v>
          </cell>
          <cell r="R6002" t="str">
            <v>BSGL152297</v>
          </cell>
          <cell r="AB6002" t="str">
            <v>Sales call carried out for HMR update</v>
          </cell>
        </row>
        <row r="6003">
          <cell r="A6003">
            <v>45714.583969907399</v>
          </cell>
          <cell r="B6003">
            <v>14380</v>
          </cell>
          <cell r="F6003" t="str">
            <v>CC-01577519</v>
          </cell>
          <cell r="J6003" t="str">
            <v>Sales Call</v>
          </cell>
          <cell r="R6003" t="str">
            <v>BRGD161233</v>
          </cell>
          <cell r="AB6003" t="str">
            <v>Sales call carried out for HMR update</v>
          </cell>
        </row>
        <row r="6004">
          <cell r="A6004">
            <v>45714.581608796303</v>
          </cell>
          <cell r="B6004">
            <v>7560</v>
          </cell>
          <cell r="F6004" t="str">
            <v>CC-01577514</v>
          </cell>
          <cell r="J6004" t="str">
            <v>Sales Call</v>
          </cell>
          <cell r="R6004" t="str">
            <v>BRDD161036</v>
          </cell>
          <cell r="AB6004" t="str">
            <v>Sales call carried out for HMR update</v>
          </cell>
        </row>
        <row r="6005">
          <cell r="A6005">
            <v>45714.5793402778</v>
          </cell>
          <cell r="B6005">
            <v>4470</v>
          </cell>
          <cell r="F6005" t="str">
            <v>CC-01577509</v>
          </cell>
          <cell r="J6005" t="str">
            <v>Sales Call</v>
          </cell>
          <cell r="R6005" t="str">
            <v>BQGD160315</v>
          </cell>
          <cell r="AB6005" t="str">
            <v>Sales call carried out for HMR update</v>
          </cell>
        </row>
        <row r="6006">
          <cell r="A6006">
            <v>45714.576874999999</v>
          </cell>
          <cell r="B6006">
            <v>1680</v>
          </cell>
          <cell r="F6006" t="str">
            <v>CC-01577506</v>
          </cell>
          <cell r="J6006" t="str">
            <v>Sales Call</v>
          </cell>
          <cell r="R6006" t="str">
            <v>BLGL160201</v>
          </cell>
          <cell r="AB6006" t="str">
            <v>Sales call carried out for HMR update</v>
          </cell>
        </row>
        <row r="6007">
          <cell r="A6007">
            <v>45714.574432870402</v>
          </cell>
          <cell r="B6007">
            <v>9185</v>
          </cell>
          <cell r="F6007" t="str">
            <v>CC-01577502</v>
          </cell>
          <cell r="J6007" t="str">
            <v>Sales Call</v>
          </cell>
          <cell r="R6007" t="str">
            <v>BPBD200118</v>
          </cell>
          <cell r="AB6007" t="str">
            <v>Sales call carried out for HMR update</v>
          </cell>
        </row>
        <row r="6008">
          <cell r="A6008">
            <v>45714.572303240697</v>
          </cell>
          <cell r="B6008">
            <v>9010</v>
          </cell>
          <cell r="F6008" t="str">
            <v>CC-01577497</v>
          </cell>
          <cell r="J6008" t="str">
            <v>Sales Call</v>
          </cell>
          <cell r="R6008" t="str">
            <v>BSGD161904</v>
          </cell>
          <cell r="AB6008" t="str">
            <v>Sales call carried out for HMR update</v>
          </cell>
        </row>
        <row r="6009">
          <cell r="A6009">
            <v>45714.5702199074</v>
          </cell>
          <cell r="B6009">
            <v>7500</v>
          </cell>
          <cell r="F6009" t="str">
            <v>CC-01577492</v>
          </cell>
          <cell r="J6009" t="str">
            <v>Sales Call</v>
          </cell>
          <cell r="R6009" t="str">
            <v>BSGD161898</v>
          </cell>
          <cell r="AB6009" t="str">
            <v>Sales call carried out for HMR update</v>
          </cell>
        </row>
        <row r="6010">
          <cell r="A6010">
            <v>45714.567777777796</v>
          </cell>
          <cell r="B6010">
            <v>5500</v>
          </cell>
          <cell r="F6010" t="str">
            <v>CC-01577483</v>
          </cell>
          <cell r="J6010" t="str">
            <v>Sales Call</v>
          </cell>
          <cell r="R6010" t="str">
            <v>BRJD160577</v>
          </cell>
          <cell r="AB6010" t="str">
            <v>Sales call carried out for HMR update</v>
          </cell>
        </row>
        <row r="6011">
          <cell r="A6011">
            <v>45714.565416666701</v>
          </cell>
          <cell r="B6011">
            <v>5000</v>
          </cell>
          <cell r="F6011" t="str">
            <v>CC-01577474</v>
          </cell>
          <cell r="J6011" t="str">
            <v>Sales Call</v>
          </cell>
          <cell r="R6011" t="str">
            <v>BQKD200048</v>
          </cell>
          <cell r="AB6011" t="str">
            <v>Sales call carried out for HMR update</v>
          </cell>
        </row>
        <row r="6012">
          <cell r="A6012">
            <v>45714.5614236111</v>
          </cell>
          <cell r="B6012">
            <v>7450</v>
          </cell>
          <cell r="F6012" t="str">
            <v>CC-01577466</v>
          </cell>
          <cell r="J6012" t="str">
            <v>Sales Call</v>
          </cell>
          <cell r="R6012" t="str">
            <v>BPLD200068</v>
          </cell>
          <cell r="AB6012" t="str">
            <v>Sales call carried out for HMR update</v>
          </cell>
        </row>
        <row r="6013">
          <cell r="A6013">
            <v>45714.536446759303</v>
          </cell>
          <cell r="B6013">
            <v>9940</v>
          </cell>
          <cell r="F6013" t="str">
            <v>CC-01577408</v>
          </cell>
          <cell r="J6013" t="str">
            <v>Sales Call</v>
          </cell>
          <cell r="R6013" t="str">
            <v>BSKD161467</v>
          </cell>
          <cell r="AB6013" t="str">
            <v>Sales call carried out for HMR update</v>
          </cell>
        </row>
        <row r="6014">
          <cell r="A6014">
            <v>45714.533402777801</v>
          </cell>
          <cell r="B6014">
            <v>6280</v>
          </cell>
          <cell r="F6014" t="str">
            <v>CC-01577405</v>
          </cell>
          <cell r="J6014" t="str">
            <v>Sales Call</v>
          </cell>
          <cell r="R6014" t="str">
            <v>BQID160519</v>
          </cell>
          <cell r="AB6014" t="str">
            <v>Sales call carried out for HMR update</v>
          </cell>
        </row>
        <row r="6015">
          <cell r="A6015">
            <v>45714.531145833302</v>
          </cell>
          <cell r="B6015">
            <v>8702</v>
          </cell>
          <cell r="F6015" t="str">
            <v>CC-01577400</v>
          </cell>
          <cell r="J6015" t="str">
            <v>Sales Call</v>
          </cell>
          <cell r="R6015" t="str">
            <v>RJD230103</v>
          </cell>
          <cell r="AB6015" t="str">
            <v>Sales call carried out for HMR update</v>
          </cell>
        </row>
        <row r="6016">
          <cell r="A6016">
            <v>45714.527905092596</v>
          </cell>
          <cell r="B6016">
            <v>11530</v>
          </cell>
          <cell r="F6016" t="str">
            <v>CC-01577398</v>
          </cell>
          <cell r="J6016" t="str">
            <v>Sales Call</v>
          </cell>
          <cell r="R6016" t="str">
            <v>BSKD161477</v>
          </cell>
          <cell r="AB6016" t="str">
            <v>Sales call carried out for HMR update</v>
          </cell>
        </row>
        <row r="6017">
          <cell r="A6017">
            <v>45714.525810185201</v>
          </cell>
          <cell r="B6017">
            <v>5390</v>
          </cell>
          <cell r="F6017" t="str">
            <v>CC-01577394</v>
          </cell>
          <cell r="J6017" t="str">
            <v>Sales Call</v>
          </cell>
          <cell r="R6017" t="str">
            <v>GPBD160097</v>
          </cell>
          <cell r="AB6017" t="str">
            <v>Sales call carried out for HMR update</v>
          </cell>
        </row>
        <row r="6018">
          <cell r="A6018">
            <v>45714.523402777799</v>
          </cell>
          <cell r="B6018">
            <v>5960</v>
          </cell>
          <cell r="F6018" t="str">
            <v>CC-01577387</v>
          </cell>
          <cell r="J6018" t="str">
            <v>Sales Call</v>
          </cell>
          <cell r="R6018" t="str">
            <v>BSID161961</v>
          </cell>
          <cell r="AB6018" t="str">
            <v>Sales call carried out for HMR update</v>
          </cell>
        </row>
        <row r="6019">
          <cell r="A6019">
            <v>45714.521134259303</v>
          </cell>
          <cell r="B6019">
            <v>1651</v>
          </cell>
          <cell r="F6019" t="str">
            <v>CC-01577381</v>
          </cell>
          <cell r="J6019" t="str">
            <v>Sales Call</v>
          </cell>
          <cell r="R6019" t="str">
            <v>GPCD160123</v>
          </cell>
          <cell r="AB6019" t="str">
            <v>Sales call carried out for HMR update</v>
          </cell>
        </row>
        <row r="6020">
          <cell r="A6020">
            <v>45714.517314814802</v>
          </cell>
          <cell r="B6020">
            <v>3200</v>
          </cell>
          <cell r="F6020" t="str">
            <v>CC-01577376</v>
          </cell>
          <cell r="J6020" t="str">
            <v>Sales Call</v>
          </cell>
          <cell r="R6020" t="str">
            <v>BSCL152143</v>
          </cell>
          <cell r="AB6020" t="str">
            <v>Sales call carried out for HMR update</v>
          </cell>
        </row>
        <row r="6021">
          <cell r="A6021">
            <v>45714.515011574098</v>
          </cell>
          <cell r="B6021">
            <v>6300</v>
          </cell>
          <cell r="F6021" t="str">
            <v>CC-01577368</v>
          </cell>
          <cell r="J6021" t="str">
            <v>Sales Call</v>
          </cell>
          <cell r="R6021" t="str">
            <v>BSFD161830</v>
          </cell>
          <cell r="AB6021" t="str">
            <v>Sales call carried out for HMR update</v>
          </cell>
        </row>
        <row r="6022">
          <cell r="A6022">
            <v>45714.511770833298</v>
          </cell>
          <cell r="B6022">
            <v>7660</v>
          </cell>
          <cell r="F6022" t="str">
            <v>CC-01577359</v>
          </cell>
          <cell r="J6022" t="str">
            <v>Sales Call</v>
          </cell>
          <cell r="R6022" t="str">
            <v>BQID160499</v>
          </cell>
          <cell r="AB6022" t="str">
            <v>Sales call carried out for HMR update</v>
          </cell>
        </row>
        <row r="6023">
          <cell r="A6023">
            <v>45714.509421296301</v>
          </cell>
          <cell r="B6023">
            <v>5790</v>
          </cell>
          <cell r="F6023" t="str">
            <v>CC-01577351</v>
          </cell>
          <cell r="J6023" t="str">
            <v>Sales Call</v>
          </cell>
          <cell r="R6023" t="str">
            <v>BRHD120445</v>
          </cell>
          <cell r="AB6023" t="str">
            <v>Sales call carried out for HMR update</v>
          </cell>
        </row>
        <row r="6024">
          <cell r="A6024">
            <v>45714.506805555597</v>
          </cell>
          <cell r="B6024">
            <v>9430</v>
          </cell>
          <cell r="F6024" t="str">
            <v>CC-01577340</v>
          </cell>
          <cell r="J6024" t="str">
            <v>Sales Call</v>
          </cell>
          <cell r="R6024" t="str">
            <v>BOID200231</v>
          </cell>
          <cell r="AB6024" t="str">
            <v>Sales call carried out for HMR update</v>
          </cell>
        </row>
        <row r="6025">
          <cell r="A6025">
            <v>45714.283391203702</v>
          </cell>
          <cell r="B6025">
            <v>45545</v>
          </cell>
          <cell r="F6025" t="str">
            <v>CC-01577056</v>
          </cell>
          <cell r="J6025" t="str">
            <v>Schedule Service - AMC</v>
          </cell>
          <cell r="R6025" t="str">
            <v>BKCS040470</v>
          </cell>
          <cell r="AB6025" t="str">
            <v>AMC visit carried out</v>
          </cell>
        </row>
        <row r="6026">
          <cell r="A6026">
            <v>45714.280902777798</v>
          </cell>
          <cell r="B6026">
            <v>7199</v>
          </cell>
          <cell r="F6026" t="str">
            <v>CC-01577035</v>
          </cell>
          <cell r="J6026" t="str">
            <v>Schedule Service - AMC</v>
          </cell>
          <cell r="R6026" t="str">
            <v>BSKS036261</v>
          </cell>
          <cell r="AB6026" t="str">
            <v>AMC visit carried out</v>
          </cell>
        </row>
        <row r="6027">
          <cell r="A6027">
            <v>45713.752500000002</v>
          </cell>
          <cell r="B6027">
            <v>4805</v>
          </cell>
          <cell r="F6027" t="str">
            <v>CC-01576901</v>
          </cell>
          <cell r="J6027" t="str">
            <v>Sales Call</v>
          </cell>
          <cell r="R6027" t="str">
            <v>BQDD160156</v>
          </cell>
          <cell r="AB6027" t="str">
            <v>Sales call carried out for HMR update</v>
          </cell>
        </row>
        <row r="6028">
          <cell r="A6028">
            <v>45713.749768518501</v>
          </cell>
          <cell r="B6028">
            <v>4760</v>
          </cell>
          <cell r="F6028" t="str">
            <v>CC-01576896</v>
          </cell>
          <cell r="J6028" t="str">
            <v>Sales Call</v>
          </cell>
          <cell r="R6028" t="str">
            <v>GOCD160022</v>
          </cell>
          <cell r="AB6028" t="str">
            <v>Sales call carried out for HMR update</v>
          </cell>
        </row>
        <row r="6029">
          <cell r="A6029">
            <v>45713.747430555602</v>
          </cell>
          <cell r="B6029">
            <v>6315</v>
          </cell>
          <cell r="F6029" t="str">
            <v>CC-01576892</v>
          </cell>
          <cell r="J6029" t="str">
            <v>Sales Call</v>
          </cell>
          <cell r="R6029" t="str">
            <v>BNID160316</v>
          </cell>
          <cell r="AB6029" t="str">
            <v>Sales call carried out for HMR update</v>
          </cell>
        </row>
        <row r="6030">
          <cell r="A6030">
            <v>45713.744409722203</v>
          </cell>
          <cell r="B6030">
            <v>7120</v>
          </cell>
          <cell r="F6030" t="str">
            <v>CC-01576885</v>
          </cell>
          <cell r="J6030" t="str">
            <v>Sales Call</v>
          </cell>
          <cell r="R6030" t="str">
            <v>BRHD161299</v>
          </cell>
          <cell r="AB6030" t="str">
            <v>Sales call carried out for HMR update</v>
          </cell>
        </row>
        <row r="6031">
          <cell r="A6031">
            <v>45713.742256944402</v>
          </cell>
          <cell r="B6031">
            <v>3000</v>
          </cell>
          <cell r="F6031" t="str">
            <v>CC-01576881</v>
          </cell>
          <cell r="J6031" t="str">
            <v>Sales Call</v>
          </cell>
          <cell r="R6031" t="str">
            <v>BSKD220275</v>
          </cell>
          <cell r="AB6031" t="str">
            <v>Sales call carried out for HMR update</v>
          </cell>
        </row>
        <row r="6032">
          <cell r="A6032">
            <v>45713.7399421296</v>
          </cell>
          <cell r="B6032">
            <v>3740</v>
          </cell>
          <cell r="F6032" t="str">
            <v>CC-01576876</v>
          </cell>
          <cell r="J6032" t="str">
            <v>Sales Call</v>
          </cell>
          <cell r="R6032" t="str">
            <v>BRKD120213</v>
          </cell>
          <cell r="AB6032" t="str">
            <v>Sales call carried out for HMR update</v>
          </cell>
        </row>
        <row r="6033">
          <cell r="A6033">
            <v>45713.736898148098</v>
          </cell>
          <cell r="B6033">
            <v>4030</v>
          </cell>
          <cell r="F6033" t="str">
            <v>CC-01576864</v>
          </cell>
          <cell r="J6033" t="str">
            <v>Sales Call</v>
          </cell>
          <cell r="R6033" t="str">
            <v>BSFD161799</v>
          </cell>
          <cell r="AB6033" t="str">
            <v>Sales call carried out for HMR update</v>
          </cell>
        </row>
        <row r="6034">
          <cell r="A6034">
            <v>45713.7345138889</v>
          </cell>
          <cell r="B6034">
            <v>5180</v>
          </cell>
          <cell r="F6034" t="str">
            <v>CC-01576857</v>
          </cell>
          <cell r="J6034" t="str">
            <v>Sales Call</v>
          </cell>
          <cell r="R6034" t="str">
            <v>BRHD161303</v>
          </cell>
          <cell r="AB6034" t="str">
            <v>Sales call carried out for HMR update</v>
          </cell>
        </row>
        <row r="6035">
          <cell r="A6035">
            <v>45713.731863425899</v>
          </cell>
          <cell r="B6035">
            <v>3198</v>
          </cell>
          <cell r="F6035" t="str">
            <v>CC-01576850</v>
          </cell>
          <cell r="J6035" t="str">
            <v>Sales Call</v>
          </cell>
          <cell r="R6035" t="str">
            <v>GPBD160107</v>
          </cell>
          <cell r="AB6035" t="str">
            <v>Sales call carried out for HMR update</v>
          </cell>
        </row>
        <row r="6036">
          <cell r="A6036">
            <v>45713.728356481501</v>
          </cell>
          <cell r="B6036">
            <v>7125</v>
          </cell>
          <cell r="F6036" t="str">
            <v>CC-01576843</v>
          </cell>
          <cell r="J6036" t="str">
            <v>Sales Call</v>
          </cell>
          <cell r="R6036" t="str">
            <v>GOBD160007</v>
          </cell>
          <cell r="AB6036" t="str">
            <v>Sales call carried out for HMR update</v>
          </cell>
        </row>
        <row r="6037">
          <cell r="A6037">
            <v>45713.7244907407</v>
          </cell>
          <cell r="B6037">
            <v>5620</v>
          </cell>
          <cell r="F6037" t="str">
            <v>CC-01576832</v>
          </cell>
          <cell r="J6037" t="str">
            <v>Sales Call</v>
          </cell>
          <cell r="R6037" t="str">
            <v>BOJD160012</v>
          </cell>
          <cell r="AB6037" t="str">
            <v>Sales call carried out for HMR update</v>
          </cell>
        </row>
        <row r="6038">
          <cell r="A6038">
            <v>45713.718530092599</v>
          </cell>
          <cell r="B6038">
            <v>6500</v>
          </cell>
          <cell r="F6038" t="str">
            <v>CC-01576811</v>
          </cell>
          <cell r="J6038" t="str">
            <v>Sales Call</v>
          </cell>
          <cell r="R6038" t="str">
            <v>BPED160082</v>
          </cell>
          <cell r="AB6038" t="str">
            <v>Sales call carried out for HMR update</v>
          </cell>
        </row>
        <row r="6039">
          <cell r="A6039">
            <v>45713.710115740701</v>
          </cell>
          <cell r="B6039">
            <v>5105</v>
          </cell>
          <cell r="F6039" t="str">
            <v>CC-01576796</v>
          </cell>
          <cell r="J6039" t="str">
            <v>Sales Call</v>
          </cell>
          <cell r="R6039" t="str">
            <v>BRHD161314</v>
          </cell>
          <cell r="AB6039" t="str">
            <v>Sales call carried out for HMR update</v>
          </cell>
        </row>
        <row r="6040">
          <cell r="A6040">
            <v>45713.708842592598</v>
          </cell>
          <cell r="B6040">
            <v>9520</v>
          </cell>
          <cell r="F6040" t="str">
            <v>CC-01576793</v>
          </cell>
          <cell r="J6040" t="str">
            <v>Sales Call</v>
          </cell>
          <cell r="R6040" t="str">
            <v>BNJD200008</v>
          </cell>
          <cell r="AB6040" t="str">
            <v>Sales call carried out for HMR update</v>
          </cell>
        </row>
        <row r="6041">
          <cell r="A6041">
            <v>45713.705706018503</v>
          </cell>
          <cell r="B6041">
            <v>5000</v>
          </cell>
          <cell r="F6041" t="str">
            <v>CC-01576785</v>
          </cell>
          <cell r="J6041" t="str">
            <v>Sales Call</v>
          </cell>
          <cell r="R6041" t="str">
            <v>BQHD160361</v>
          </cell>
          <cell r="AB6041" t="str">
            <v>Sales call carried out for HMR update</v>
          </cell>
        </row>
        <row r="6042">
          <cell r="A6042">
            <v>45713.703379629602</v>
          </cell>
          <cell r="B6042">
            <v>4080</v>
          </cell>
          <cell r="F6042" t="str">
            <v>CC-01576782</v>
          </cell>
          <cell r="J6042" t="str">
            <v>Sales Call</v>
          </cell>
          <cell r="R6042" t="str">
            <v>BQGD160344</v>
          </cell>
          <cell r="AB6042" t="str">
            <v>Sales call carried out for HMR update</v>
          </cell>
        </row>
        <row r="6043">
          <cell r="A6043">
            <v>45713.700486111098</v>
          </cell>
          <cell r="B6043">
            <v>8260</v>
          </cell>
          <cell r="F6043" t="str">
            <v>CC-01576772</v>
          </cell>
          <cell r="J6043" t="str">
            <v>Sales Call</v>
          </cell>
          <cell r="R6043" t="str">
            <v>BPKD200020</v>
          </cell>
          <cell r="AB6043" t="str">
            <v>Sales call carried out for HMR update</v>
          </cell>
        </row>
        <row r="6044">
          <cell r="A6044">
            <v>45713.698240740698</v>
          </cell>
          <cell r="B6044">
            <v>13355</v>
          </cell>
          <cell r="F6044" t="str">
            <v>CC-01576759</v>
          </cell>
          <cell r="J6044" t="str">
            <v>Sales Call</v>
          </cell>
          <cell r="R6044" t="str">
            <v>BRGL151464</v>
          </cell>
          <cell r="AB6044" t="str">
            <v>Sales call carried out for HMR update</v>
          </cell>
        </row>
        <row r="6045">
          <cell r="A6045">
            <v>45713.695891203701</v>
          </cell>
          <cell r="B6045">
            <v>9180</v>
          </cell>
          <cell r="F6045" t="str">
            <v>CC-01576754</v>
          </cell>
          <cell r="J6045" t="str">
            <v>Sales Call</v>
          </cell>
          <cell r="R6045" t="str">
            <v>BRBL150944</v>
          </cell>
          <cell r="AB6045" t="str">
            <v>Sales call carried out for HMR update</v>
          </cell>
        </row>
        <row r="6046">
          <cell r="A6046">
            <v>45713.693888888898</v>
          </cell>
          <cell r="B6046">
            <v>12930</v>
          </cell>
          <cell r="F6046" t="str">
            <v>CC-01576746</v>
          </cell>
          <cell r="J6046" t="str">
            <v>Sales Call</v>
          </cell>
          <cell r="R6046" t="str">
            <v>BRGL151468</v>
          </cell>
          <cell r="AB6046" t="str">
            <v>Sales call carried out for HMR update</v>
          </cell>
        </row>
        <row r="6047">
          <cell r="A6047">
            <v>45713.691400463002</v>
          </cell>
          <cell r="B6047">
            <v>18050</v>
          </cell>
          <cell r="F6047" t="str">
            <v>CC-01576740</v>
          </cell>
          <cell r="J6047" t="str">
            <v>Sales Call</v>
          </cell>
          <cell r="R6047" t="str">
            <v>BQHD160416</v>
          </cell>
          <cell r="AB6047" t="str">
            <v>Sales call carried out for HMR update</v>
          </cell>
        </row>
        <row r="6048">
          <cell r="A6048">
            <v>45713.689351851899</v>
          </cell>
          <cell r="B6048">
            <v>1340</v>
          </cell>
          <cell r="F6048" t="str">
            <v>CC-01576730</v>
          </cell>
          <cell r="J6048" t="str">
            <v>Sales Call</v>
          </cell>
          <cell r="R6048" t="str">
            <v>BSCD120656</v>
          </cell>
          <cell r="AB6048" t="str">
            <v>Sales call carried out for HMR update</v>
          </cell>
        </row>
        <row r="6049">
          <cell r="A6049">
            <v>45713.687291666698</v>
          </cell>
          <cell r="B6049">
            <v>6700</v>
          </cell>
          <cell r="F6049" t="str">
            <v>CC-01576726</v>
          </cell>
          <cell r="J6049" t="str">
            <v>Sales Call</v>
          </cell>
          <cell r="R6049" t="str">
            <v>BRJD160600</v>
          </cell>
          <cell r="AB6049" t="str">
            <v>Sales call carried out for HMR update</v>
          </cell>
        </row>
        <row r="6050">
          <cell r="A6050">
            <v>45713.685289351903</v>
          </cell>
          <cell r="B6050">
            <v>8240</v>
          </cell>
          <cell r="F6050" t="str">
            <v>CC-01576722</v>
          </cell>
          <cell r="J6050" t="str">
            <v>Sales Call</v>
          </cell>
          <cell r="R6050" t="str">
            <v>BRBD160856</v>
          </cell>
          <cell r="AB6050" t="str">
            <v>Sales call carried out for HMR update</v>
          </cell>
        </row>
        <row r="6051">
          <cell r="A6051">
            <v>45713.682511574101</v>
          </cell>
          <cell r="B6051">
            <v>7610</v>
          </cell>
          <cell r="F6051" t="str">
            <v>CC-01576713</v>
          </cell>
          <cell r="J6051" t="str">
            <v>Sales Call</v>
          </cell>
          <cell r="R6051" t="str">
            <v>BRCD160978</v>
          </cell>
          <cell r="AB6051" t="str">
            <v>Sales call carried out for HMR update</v>
          </cell>
        </row>
        <row r="6052">
          <cell r="A6052">
            <v>45713.661643518499</v>
          </cell>
          <cell r="B6052">
            <v>4428</v>
          </cell>
          <cell r="F6052" t="str">
            <v>CC-01576665</v>
          </cell>
          <cell r="J6052" t="str">
            <v>Schedule Service</v>
          </cell>
          <cell r="R6052" t="str">
            <v>BWLD163586</v>
          </cell>
          <cell r="AB6052" t="str">
            <v>Attend the site for 4468 hours shedule service so following Job are done -total drain oil from taand oil cooler 37 liters, after replace air filter 2nos engine and compressor both side oil filter 2nos,overall topped oil in tank 38 liters with One dead Crank after shedule service done than start unit running good condition no air leakeag no oil leakage unit running satisfactory</v>
          </cell>
        </row>
        <row r="6053">
          <cell r="A6053">
            <v>45713.639212962997</v>
          </cell>
          <cell r="B6053">
            <v>2910</v>
          </cell>
          <cell r="F6053" t="str">
            <v>CC-01576603</v>
          </cell>
          <cell r="J6053" t="str">
            <v>Sales Call</v>
          </cell>
          <cell r="R6053" t="str">
            <v>BIED200036</v>
          </cell>
          <cell r="AB6053" t="str">
            <v>Sales call carried out for HMR update</v>
          </cell>
        </row>
        <row r="6054">
          <cell r="A6054">
            <v>45713.635416666701</v>
          </cell>
          <cell r="B6054">
            <v>5095</v>
          </cell>
          <cell r="F6054" t="str">
            <v>CC-01576583</v>
          </cell>
          <cell r="J6054" t="str">
            <v>Sales Call</v>
          </cell>
          <cell r="R6054" t="str">
            <v>BRED161131</v>
          </cell>
          <cell r="AB6054" t="str">
            <v>Sales call carried out for HMR update</v>
          </cell>
        </row>
        <row r="6055">
          <cell r="A6055">
            <v>45713.6330787037</v>
          </cell>
          <cell r="B6055">
            <v>5570</v>
          </cell>
          <cell r="F6055" t="str">
            <v>CC-01576575</v>
          </cell>
          <cell r="J6055" t="str">
            <v>Sales Call</v>
          </cell>
          <cell r="R6055" t="str">
            <v>BQED160215</v>
          </cell>
          <cell r="AB6055" t="str">
            <v>Sales call carried out for HMR update</v>
          </cell>
        </row>
        <row r="6056">
          <cell r="A6056">
            <v>45713.630763888897</v>
          </cell>
          <cell r="B6056">
            <v>5410</v>
          </cell>
          <cell r="F6056" t="str">
            <v>CC-01576565</v>
          </cell>
          <cell r="J6056" t="str">
            <v>Sales Call</v>
          </cell>
          <cell r="R6056" t="str">
            <v>BRKD160684</v>
          </cell>
          <cell r="AB6056" t="str">
            <v>Sales call carried out for HMR update</v>
          </cell>
        </row>
        <row r="6057">
          <cell r="A6057">
            <v>45713.628078703703</v>
          </cell>
          <cell r="B6057">
            <v>590</v>
          </cell>
          <cell r="F6057" t="str">
            <v>CC-01576557</v>
          </cell>
          <cell r="J6057" t="str">
            <v>Sales Call</v>
          </cell>
          <cell r="R6057" t="str">
            <v>BUAD121111</v>
          </cell>
          <cell r="AB6057" t="str">
            <v>Sales call carried out for HMR update</v>
          </cell>
        </row>
        <row r="6058">
          <cell r="A6058">
            <v>45713.625162037002</v>
          </cell>
          <cell r="B6058">
            <v>3330</v>
          </cell>
          <cell r="F6058" t="str">
            <v>CC-01576548</v>
          </cell>
          <cell r="J6058" t="str">
            <v>Sales Call</v>
          </cell>
          <cell r="R6058" t="str">
            <v>BVJD162957</v>
          </cell>
          <cell r="AB6058" t="str">
            <v>Sales call carried out for HMR update</v>
          </cell>
        </row>
        <row r="6059">
          <cell r="A6059">
            <v>45713.622604166703</v>
          </cell>
          <cell r="B6059">
            <v>7050</v>
          </cell>
          <cell r="F6059" t="str">
            <v>CC-01576538</v>
          </cell>
          <cell r="J6059" t="str">
            <v>Sales Call</v>
          </cell>
          <cell r="R6059" t="str">
            <v>BUAD162630</v>
          </cell>
          <cell r="AB6059" t="str">
            <v>Sales call carried out for HMR update</v>
          </cell>
        </row>
        <row r="6060">
          <cell r="A6060">
            <v>45713.619710648098</v>
          </cell>
          <cell r="B6060">
            <v>4540</v>
          </cell>
          <cell r="F6060" t="str">
            <v>CC-01576528</v>
          </cell>
          <cell r="J6060" t="str">
            <v>Sales Call</v>
          </cell>
          <cell r="R6060" t="str">
            <v>BUID162940</v>
          </cell>
          <cell r="AB6060" t="str">
            <v>Sales call carried out for HMR update</v>
          </cell>
        </row>
        <row r="6061">
          <cell r="A6061">
            <v>45713.612662036998</v>
          </cell>
          <cell r="B6061">
            <v>5800</v>
          </cell>
          <cell r="F6061" t="str">
            <v>CC-01576504</v>
          </cell>
          <cell r="J6061" t="str">
            <v>Sales Call</v>
          </cell>
          <cell r="R6061" t="str">
            <v>BUGD162852</v>
          </cell>
          <cell r="AB6061" t="str">
            <v>Sales call carried out for HMR update</v>
          </cell>
        </row>
        <row r="6062">
          <cell r="A6062">
            <v>45713.605462963002</v>
          </cell>
          <cell r="B6062">
            <v>4265</v>
          </cell>
          <cell r="F6062" t="str">
            <v>CC-01576470</v>
          </cell>
          <cell r="J6062" t="str">
            <v>Sales Call</v>
          </cell>
          <cell r="R6062" t="str">
            <v>BUHL152930</v>
          </cell>
          <cell r="AB6062" t="str">
            <v>Sales call carried out for HMR update</v>
          </cell>
        </row>
        <row r="6063">
          <cell r="A6063">
            <v>45713.601388888899</v>
          </cell>
          <cell r="B6063">
            <v>4700</v>
          </cell>
          <cell r="F6063" t="str">
            <v>CC-01576454</v>
          </cell>
          <cell r="J6063" t="str">
            <v>Sales Call</v>
          </cell>
          <cell r="R6063" t="str">
            <v>BTHD162350</v>
          </cell>
          <cell r="AB6063" t="str">
            <v>Sales call carried out for HMR update</v>
          </cell>
        </row>
        <row r="6064">
          <cell r="A6064">
            <v>45713.598263888904</v>
          </cell>
          <cell r="B6064">
            <v>8620</v>
          </cell>
          <cell r="F6064" t="str">
            <v>CC-01576450</v>
          </cell>
          <cell r="J6064" t="str">
            <v>Sales Call</v>
          </cell>
          <cell r="R6064" t="str">
            <v>BUAD162625</v>
          </cell>
          <cell r="AB6064" t="str">
            <v>Sales call carried out for HMR update</v>
          </cell>
        </row>
        <row r="6065">
          <cell r="A6065">
            <v>45713.568171296298</v>
          </cell>
          <cell r="B6065">
            <v>5830</v>
          </cell>
          <cell r="F6065" t="str">
            <v>CC-01576382</v>
          </cell>
          <cell r="J6065" t="str">
            <v>Sales Call</v>
          </cell>
          <cell r="R6065" t="str">
            <v>BULL160564</v>
          </cell>
          <cell r="AB6065" t="str">
            <v>Sales call carried out for HMR update</v>
          </cell>
        </row>
        <row r="6066">
          <cell r="A6066">
            <v>45713.548831018503</v>
          </cell>
          <cell r="B6066">
            <v>8790</v>
          </cell>
          <cell r="F6066" t="str">
            <v>CC-01576337</v>
          </cell>
          <cell r="J6066" t="str">
            <v>Sales Call</v>
          </cell>
          <cell r="R6066" t="str">
            <v>BUAL160593</v>
          </cell>
          <cell r="AB6066" t="str">
            <v>Sales call carried out for HMR update</v>
          </cell>
        </row>
        <row r="6067">
          <cell r="A6067">
            <v>45713.546319444402</v>
          </cell>
          <cell r="B6067">
            <v>5400</v>
          </cell>
          <cell r="F6067" t="str">
            <v>CC-01576328</v>
          </cell>
          <cell r="J6067" t="str">
            <v>Sales Call</v>
          </cell>
          <cell r="R6067" t="str">
            <v>BUAL160594</v>
          </cell>
          <cell r="AB6067" t="str">
            <v>Sales call carried out for HMR update</v>
          </cell>
        </row>
        <row r="6068">
          <cell r="A6068">
            <v>45713.543310185203</v>
          </cell>
          <cell r="B6068">
            <v>14725</v>
          </cell>
          <cell r="F6068" t="str">
            <v>CC-01576318</v>
          </cell>
          <cell r="J6068" t="str">
            <v>Sales Call</v>
          </cell>
          <cell r="R6068" t="str">
            <v>BULL160559</v>
          </cell>
          <cell r="AB6068" t="str">
            <v>Sales call carried out for HMR update</v>
          </cell>
        </row>
        <row r="6069">
          <cell r="A6069">
            <v>45713.541377314803</v>
          </cell>
          <cell r="B6069">
            <v>10795</v>
          </cell>
          <cell r="F6069" t="str">
            <v>CC-01576309</v>
          </cell>
          <cell r="J6069" t="str">
            <v>Sales Call</v>
          </cell>
          <cell r="R6069" t="str">
            <v>BULD162559</v>
          </cell>
          <cell r="AB6069" t="str">
            <v>Sales call carried out for HMR update</v>
          </cell>
        </row>
        <row r="6070">
          <cell r="A6070">
            <v>45713.539120370398</v>
          </cell>
          <cell r="B6070">
            <v>3810</v>
          </cell>
          <cell r="F6070" t="str">
            <v>CC-01576297</v>
          </cell>
          <cell r="J6070" t="str">
            <v>Sales Call</v>
          </cell>
          <cell r="R6070" t="str">
            <v>BUJD121018</v>
          </cell>
          <cell r="AB6070" t="str">
            <v>Sales call carried out for HMR update</v>
          </cell>
        </row>
        <row r="6071">
          <cell r="A6071">
            <v>45713.536689814799</v>
          </cell>
          <cell r="B6071">
            <v>3990</v>
          </cell>
          <cell r="F6071" t="str">
            <v>CC-01576285</v>
          </cell>
          <cell r="J6071" t="str">
            <v>Sales Call</v>
          </cell>
          <cell r="R6071" t="str">
            <v>BUJD121019</v>
          </cell>
          <cell r="AB6071" t="str">
            <v>Sales call carried out for HMR update</v>
          </cell>
        </row>
        <row r="6072">
          <cell r="A6072">
            <v>45713.534560185202</v>
          </cell>
          <cell r="B6072">
            <v>5800</v>
          </cell>
          <cell r="F6072" t="str">
            <v>CC-01576270</v>
          </cell>
          <cell r="J6072" t="str">
            <v>Sales Call</v>
          </cell>
          <cell r="R6072" t="str">
            <v>AUKD230777</v>
          </cell>
          <cell r="AB6072" t="str">
            <v>Sales call carried out for HMR update</v>
          </cell>
        </row>
        <row r="6073">
          <cell r="A6073">
            <v>45713.529756944401</v>
          </cell>
          <cell r="B6073">
            <v>3290</v>
          </cell>
          <cell r="F6073" t="str">
            <v>CC-01576240</v>
          </cell>
          <cell r="J6073" t="str">
            <v>Sales Call</v>
          </cell>
          <cell r="R6073" t="str">
            <v>BUJD121040</v>
          </cell>
          <cell r="AB6073" t="str">
            <v>Sales call carried out for HMR update</v>
          </cell>
        </row>
        <row r="6074">
          <cell r="A6074">
            <v>45713.526817129597</v>
          </cell>
          <cell r="B6074">
            <v>4045</v>
          </cell>
          <cell r="F6074" t="str">
            <v>CC-01576229</v>
          </cell>
          <cell r="J6074" t="str">
            <v>Sales Call</v>
          </cell>
          <cell r="R6074" t="str">
            <v>BUKD162510</v>
          </cell>
          <cell r="AB6074" t="str">
            <v>Sales call carried out for HMR update</v>
          </cell>
        </row>
        <row r="6075">
          <cell r="A6075">
            <v>45713.5241087963</v>
          </cell>
          <cell r="B6075">
            <v>2515</v>
          </cell>
          <cell r="F6075" t="str">
            <v>CC-01576218</v>
          </cell>
          <cell r="J6075" t="str">
            <v>Sales Call</v>
          </cell>
          <cell r="R6075" t="str">
            <v>BULD121094</v>
          </cell>
          <cell r="AB6075" t="str">
            <v>Sales call carried out for HMR update</v>
          </cell>
        </row>
        <row r="6076">
          <cell r="A6076">
            <v>45713.521678240701</v>
          </cell>
          <cell r="B6076">
            <v>8800</v>
          </cell>
          <cell r="F6076" t="str">
            <v>CC-01576200</v>
          </cell>
          <cell r="J6076" t="str">
            <v>Sales Call</v>
          </cell>
          <cell r="R6076" t="str">
            <v>BTDD162186</v>
          </cell>
          <cell r="AB6076" t="str">
            <v>Sales call carried out for HMR update</v>
          </cell>
        </row>
        <row r="6077">
          <cell r="A6077">
            <v>45713.519189814797</v>
          </cell>
          <cell r="B6077">
            <v>8450</v>
          </cell>
          <cell r="F6077" t="str">
            <v>CC-01576189</v>
          </cell>
          <cell r="J6077" t="str">
            <v>Sales Call</v>
          </cell>
          <cell r="R6077" t="str">
            <v>BTDD162192</v>
          </cell>
          <cell r="AB6077" t="str">
            <v>Sales call carried out for HMR update</v>
          </cell>
        </row>
        <row r="6078">
          <cell r="A6078">
            <v>45713.515844907401</v>
          </cell>
          <cell r="B6078">
            <v>3070</v>
          </cell>
          <cell r="F6078" t="str">
            <v>CC-01576175</v>
          </cell>
          <cell r="J6078" t="str">
            <v>Sales Call</v>
          </cell>
          <cell r="R6078" t="str">
            <v>BTHD120971</v>
          </cell>
          <cell r="AB6078" t="str">
            <v>Sales call carried out for HMR update</v>
          </cell>
        </row>
        <row r="6079">
          <cell r="A6079">
            <v>45713.513321759303</v>
          </cell>
          <cell r="B6079">
            <v>8025</v>
          </cell>
          <cell r="F6079" t="str">
            <v>CC-01576165</v>
          </cell>
          <cell r="J6079" t="str">
            <v>Sales Call</v>
          </cell>
          <cell r="R6079" t="str">
            <v>BTFD162243</v>
          </cell>
          <cell r="AB6079" t="str">
            <v>Sales call carried out for HMR update</v>
          </cell>
        </row>
        <row r="6080">
          <cell r="A6080">
            <v>45713.511122685202</v>
          </cell>
          <cell r="B6080">
            <v>9750</v>
          </cell>
          <cell r="F6080" t="str">
            <v>CC-01576157</v>
          </cell>
          <cell r="J6080" t="str">
            <v>Sales Call</v>
          </cell>
          <cell r="R6080" t="str">
            <v>BTFD162244</v>
          </cell>
          <cell r="AB6080" t="str">
            <v>Sales call carried out for HMR update</v>
          </cell>
        </row>
        <row r="6081">
          <cell r="A6081">
            <v>45713.509004629603</v>
          </cell>
          <cell r="B6081">
            <v>9650</v>
          </cell>
          <cell r="F6081" t="str">
            <v>CC-01576152</v>
          </cell>
          <cell r="J6081" t="str">
            <v>Sales Call</v>
          </cell>
          <cell r="R6081" t="str">
            <v>BTED162217</v>
          </cell>
          <cell r="AB6081" t="str">
            <v>Sales call carried out for HMR update</v>
          </cell>
        </row>
        <row r="6082">
          <cell r="A6082">
            <v>45713.5065972222</v>
          </cell>
          <cell r="B6082">
            <v>3310</v>
          </cell>
          <cell r="F6082" t="str">
            <v>CC-01576144</v>
          </cell>
          <cell r="J6082" t="str">
            <v>Sales Call</v>
          </cell>
          <cell r="R6082" t="str">
            <v>BTJL152348</v>
          </cell>
          <cell r="AB6082" t="str">
            <v>Sales call carried out for HMR update</v>
          </cell>
        </row>
        <row r="6083">
          <cell r="A6083">
            <v>45713.505497685197</v>
          </cell>
          <cell r="B6083">
            <v>1023</v>
          </cell>
          <cell r="F6083" t="str">
            <v>CC-01576140</v>
          </cell>
          <cell r="J6083" t="str">
            <v>General Service</v>
          </cell>
          <cell r="R6083" t="str">
            <v>BXCS042723</v>
          </cell>
          <cell r="AB6083" t="str">
            <v>We visited site check and found unit running well.</v>
          </cell>
        </row>
        <row r="6084">
          <cell r="A6084">
            <v>45713.495138888902</v>
          </cell>
          <cell r="B6084">
            <v>0</v>
          </cell>
          <cell r="F6084" t="str">
            <v>CC-01576093</v>
          </cell>
          <cell r="J6084" t="str">
            <v>Complaint - Breakdown</v>
          </cell>
          <cell r="R6084" t="str">
            <v>24162306</v>
          </cell>
          <cell r="AB6084" t="str">
            <v>We visited site check and found fan fuse burnt so we changed fuse after than start and check unit running well.</v>
          </cell>
        </row>
        <row r="6085">
          <cell r="A6085">
            <v>45713.4920486111</v>
          </cell>
          <cell r="B6085">
            <v>3175</v>
          </cell>
          <cell r="F6085" t="str">
            <v>CC-01576089</v>
          </cell>
          <cell r="J6085" t="str">
            <v>Sales Call</v>
          </cell>
          <cell r="R6085" t="str">
            <v>BTDD120878</v>
          </cell>
          <cell r="AB6085" t="str">
            <v>Sales call carried out for HMR update</v>
          </cell>
        </row>
        <row r="6086">
          <cell r="A6086">
            <v>45713.480381944399</v>
          </cell>
          <cell r="B6086">
            <v>6005</v>
          </cell>
          <cell r="F6086" t="str">
            <v>CC-01576033</v>
          </cell>
          <cell r="J6086" t="str">
            <v>Sales Call</v>
          </cell>
          <cell r="R6086" t="str">
            <v>BTEL160427</v>
          </cell>
          <cell r="AB6086" t="str">
            <v>Sales call carried out for HMR update</v>
          </cell>
        </row>
        <row r="6087">
          <cell r="A6087">
            <v>45713.4778240741</v>
          </cell>
          <cell r="B6087">
            <v>7425</v>
          </cell>
          <cell r="F6087" t="str">
            <v>CC-01576028</v>
          </cell>
          <cell r="J6087" t="str">
            <v>Sales Call</v>
          </cell>
          <cell r="R6087" t="str">
            <v>BTGL160455</v>
          </cell>
          <cell r="AB6087" t="str">
            <v>Sales call carried out for HMR update</v>
          </cell>
        </row>
        <row r="6088">
          <cell r="A6088">
            <v>45713.475208333301</v>
          </cell>
          <cell r="B6088">
            <v>5320</v>
          </cell>
          <cell r="F6088" t="str">
            <v>CC-01576017</v>
          </cell>
          <cell r="J6088" t="str">
            <v>Sales Call</v>
          </cell>
          <cell r="R6088" t="str">
            <v>BTGD162296</v>
          </cell>
          <cell r="AB6088" t="str">
            <v>Sales call carried out for HMR update</v>
          </cell>
        </row>
        <row r="6089">
          <cell r="A6089">
            <v>45713.472858796304</v>
          </cell>
          <cell r="B6089">
            <v>9050</v>
          </cell>
          <cell r="F6089" t="str">
            <v>CC-01576013</v>
          </cell>
          <cell r="J6089" t="str">
            <v>Sales Call</v>
          </cell>
          <cell r="R6089" t="str">
            <v>BTJD162046</v>
          </cell>
          <cell r="AB6089" t="str">
            <v>Sales call carried out for HMR update</v>
          </cell>
        </row>
        <row r="6090">
          <cell r="A6090">
            <v>45713.470069444404</v>
          </cell>
          <cell r="B6090">
            <v>8295</v>
          </cell>
          <cell r="F6090" t="str">
            <v>CC-01576002</v>
          </cell>
          <cell r="J6090" t="str">
            <v>Sales Call</v>
          </cell>
          <cell r="R6090" t="str">
            <v>BTCD162159</v>
          </cell>
          <cell r="AB6090" t="str">
            <v>Sales call carried out for HMR update</v>
          </cell>
        </row>
        <row r="6091">
          <cell r="A6091">
            <v>45713.467696759297</v>
          </cell>
          <cell r="B6091">
            <v>4610</v>
          </cell>
          <cell r="F6091" t="str">
            <v>CC-01575994</v>
          </cell>
          <cell r="J6091" t="str">
            <v>Sales Call</v>
          </cell>
          <cell r="R6091" t="str">
            <v>BSID161973</v>
          </cell>
          <cell r="AB6091" t="str">
            <v>Sales call carried out for HMR update</v>
          </cell>
        </row>
        <row r="6092">
          <cell r="A6092">
            <v>45713.464745370402</v>
          </cell>
          <cell r="B6092">
            <v>5600</v>
          </cell>
          <cell r="F6092" t="str">
            <v>CC-01575980</v>
          </cell>
          <cell r="J6092" t="str">
            <v>Sales Call</v>
          </cell>
          <cell r="R6092" t="str">
            <v>BSHD200586</v>
          </cell>
          <cell r="AB6092" t="str">
            <v>Sales call carried out for HMR update</v>
          </cell>
        </row>
        <row r="6093">
          <cell r="A6093">
            <v>45713.461759259299</v>
          </cell>
          <cell r="B6093">
            <v>8080</v>
          </cell>
          <cell r="F6093" t="str">
            <v>CC-01575974</v>
          </cell>
          <cell r="J6093" t="str">
            <v>Sales Call</v>
          </cell>
          <cell r="R6093" t="str">
            <v>BSKD161462</v>
          </cell>
          <cell r="AB6093" t="str">
            <v>Sales call carried out for HMR update</v>
          </cell>
        </row>
        <row r="6094">
          <cell r="A6094">
            <v>45712.771157407398</v>
          </cell>
          <cell r="B6094">
            <v>120</v>
          </cell>
          <cell r="F6094" t="str">
            <v>CC-01575596</v>
          </cell>
          <cell r="J6094" t="str">
            <v>Sales Call</v>
          </cell>
          <cell r="R6094" t="str">
            <v>BXID122117</v>
          </cell>
          <cell r="AB6094" t="str">
            <v>Sales call carried out for HMR update</v>
          </cell>
        </row>
        <row r="6095">
          <cell r="A6095">
            <v>45712.768576388902</v>
          </cell>
          <cell r="B6095">
            <v>150</v>
          </cell>
          <cell r="F6095" t="str">
            <v>CC-01575592</v>
          </cell>
          <cell r="J6095" t="str">
            <v>Sales Call</v>
          </cell>
          <cell r="R6095" t="str">
            <v>BXAL153828</v>
          </cell>
          <cell r="AB6095" t="str">
            <v>Sales call carried out for HMR update</v>
          </cell>
        </row>
        <row r="6096">
          <cell r="A6096">
            <v>45712.765555555598</v>
          </cell>
          <cell r="B6096">
            <v>1370</v>
          </cell>
          <cell r="F6096" t="str">
            <v>CC-01575585</v>
          </cell>
          <cell r="J6096" t="str">
            <v>Sales Call</v>
          </cell>
          <cell r="R6096" t="str">
            <v>BWHD164003</v>
          </cell>
          <cell r="AB6096" t="str">
            <v>Sales call carried out for HMR update</v>
          </cell>
        </row>
        <row r="6097">
          <cell r="A6097">
            <v>45712.762905092597</v>
          </cell>
          <cell r="B6097">
            <v>960</v>
          </cell>
          <cell r="F6097" t="str">
            <v>CC-01575577</v>
          </cell>
          <cell r="J6097" t="str">
            <v>Sales Call</v>
          </cell>
          <cell r="R6097" t="str">
            <v>BWHD163991</v>
          </cell>
          <cell r="AB6097" t="str">
            <v>Sales call carried out for HMR update</v>
          </cell>
        </row>
        <row r="6098">
          <cell r="A6098">
            <v>45712.7601967593</v>
          </cell>
          <cell r="B6098">
            <v>1125</v>
          </cell>
          <cell r="F6098" t="str">
            <v>CC-01575573</v>
          </cell>
          <cell r="J6098" t="str">
            <v>Sales Call</v>
          </cell>
          <cell r="R6098" t="str">
            <v>BXAD121939</v>
          </cell>
          <cell r="AB6098" t="str">
            <v>Sales call carried out for HMR update</v>
          </cell>
        </row>
        <row r="6099">
          <cell r="A6099">
            <v>45712.757685185199</v>
          </cell>
          <cell r="B6099">
            <v>1050</v>
          </cell>
          <cell r="F6099" t="str">
            <v>CC-01575566</v>
          </cell>
          <cell r="J6099" t="str">
            <v>Sales Call</v>
          </cell>
          <cell r="R6099" t="str">
            <v>BXLD164263</v>
          </cell>
          <cell r="AB6099" t="str">
            <v>Sales call carried out for HMR update</v>
          </cell>
        </row>
        <row r="6100">
          <cell r="A6100">
            <v>45712.753854166702</v>
          </cell>
          <cell r="B6100">
            <v>1010</v>
          </cell>
          <cell r="F6100" t="str">
            <v>CC-01575551</v>
          </cell>
          <cell r="J6100" t="str">
            <v>Sales Call</v>
          </cell>
          <cell r="R6100" t="str">
            <v>BXLL153793</v>
          </cell>
          <cell r="AB6100" t="str">
            <v>Sales call carried out for HMR update</v>
          </cell>
        </row>
        <row r="6101">
          <cell r="A6101">
            <v>45712.751053240703</v>
          </cell>
          <cell r="B6101">
            <v>2360</v>
          </cell>
          <cell r="F6101" t="str">
            <v>CC-01575540</v>
          </cell>
          <cell r="J6101" t="str">
            <v>Sales Call</v>
          </cell>
          <cell r="R6101" t="str">
            <v>BXKD164199</v>
          </cell>
          <cell r="AB6101" t="str">
            <v>Sales call carried out for HMR update</v>
          </cell>
        </row>
        <row r="6102">
          <cell r="A6102">
            <v>45712.748437499999</v>
          </cell>
          <cell r="B6102">
            <v>210</v>
          </cell>
          <cell r="F6102" t="str">
            <v>CC-01575533</v>
          </cell>
          <cell r="J6102" t="str">
            <v>Sales Call</v>
          </cell>
          <cell r="R6102" t="str">
            <v>BXKS035317</v>
          </cell>
          <cell r="AB6102" t="str">
            <v>Sales call carried out for HMR update</v>
          </cell>
        </row>
        <row r="6103">
          <cell r="A6103">
            <v>45712.745937500003</v>
          </cell>
          <cell r="B6103">
            <v>190</v>
          </cell>
          <cell r="F6103" t="str">
            <v>CC-01575526</v>
          </cell>
          <cell r="J6103" t="str">
            <v>Sales Call</v>
          </cell>
          <cell r="R6103" t="str">
            <v>BXJD121862</v>
          </cell>
          <cell r="AB6103" t="str">
            <v>Sales call carried out for HMR update</v>
          </cell>
        </row>
        <row r="6104">
          <cell r="A6104">
            <v>45712.743460648097</v>
          </cell>
          <cell r="B6104">
            <v>260</v>
          </cell>
          <cell r="F6104" t="str">
            <v>CC-01575516</v>
          </cell>
          <cell r="J6104" t="str">
            <v>Sales Call</v>
          </cell>
          <cell r="R6104" t="str">
            <v>BXKD231832</v>
          </cell>
          <cell r="AB6104" t="str">
            <v>Sales call carried out for HMR update</v>
          </cell>
        </row>
        <row r="6105">
          <cell r="A6105">
            <v>45712.740451388898</v>
          </cell>
          <cell r="B6105">
            <v>310</v>
          </cell>
          <cell r="F6105" t="str">
            <v>CC-01575504</v>
          </cell>
          <cell r="J6105" t="str">
            <v>Sales Call</v>
          </cell>
          <cell r="R6105" t="str">
            <v>BXKD231814</v>
          </cell>
          <cell r="AB6105" t="str">
            <v>Sales call carried out for HMR update</v>
          </cell>
        </row>
        <row r="6106">
          <cell r="A6106">
            <v>45712.733796296299</v>
          </cell>
          <cell r="B6106">
            <v>330</v>
          </cell>
          <cell r="F6106" t="str">
            <v>CC-01575479</v>
          </cell>
          <cell r="J6106" t="str">
            <v>Sales Call</v>
          </cell>
          <cell r="R6106" t="str">
            <v>BXKD121881</v>
          </cell>
          <cell r="AB6106" t="str">
            <v>Sales call carried out for HMR update</v>
          </cell>
        </row>
        <row r="6107">
          <cell r="A6107">
            <v>45712.704444444404</v>
          </cell>
          <cell r="B6107">
            <v>940</v>
          </cell>
          <cell r="F6107" t="str">
            <v>CC-01575352</v>
          </cell>
          <cell r="J6107" t="str">
            <v>Sales Call</v>
          </cell>
          <cell r="R6107" t="str">
            <v>BXJD121872</v>
          </cell>
          <cell r="AB6107" t="str">
            <v>Sales call carried out for HMR update</v>
          </cell>
        </row>
        <row r="6108">
          <cell r="A6108">
            <v>45712.701620370397</v>
          </cell>
          <cell r="B6108">
            <v>690</v>
          </cell>
          <cell r="F6108" t="str">
            <v>CC-01575342</v>
          </cell>
          <cell r="J6108" t="str">
            <v>Sales Call</v>
          </cell>
          <cell r="R6108" t="str">
            <v>BWID164091</v>
          </cell>
          <cell r="AB6108" t="str">
            <v>Sales call carried out for HMR update</v>
          </cell>
        </row>
        <row r="6109">
          <cell r="A6109">
            <v>45712.698958333298</v>
          </cell>
          <cell r="B6109">
            <v>720</v>
          </cell>
          <cell r="F6109" t="str">
            <v>CC-01575332</v>
          </cell>
          <cell r="J6109" t="str">
            <v>Sales Call</v>
          </cell>
          <cell r="R6109" t="str">
            <v>BWLD163588</v>
          </cell>
          <cell r="AB6109" t="str">
            <v>Sales call carried out for HMR update</v>
          </cell>
        </row>
        <row r="6110">
          <cell r="A6110">
            <v>45712.6958564815</v>
          </cell>
          <cell r="B6110">
            <v>1160</v>
          </cell>
          <cell r="F6110" t="str">
            <v>CC-01575320</v>
          </cell>
          <cell r="J6110" t="str">
            <v>Sales Call</v>
          </cell>
          <cell r="R6110" t="str">
            <v>BWFD121755</v>
          </cell>
          <cell r="AB6110" t="str">
            <v>Sales call carried out for HMR update</v>
          </cell>
        </row>
        <row r="6111">
          <cell r="A6111">
            <v>45712.693055555603</v>
          </cell>
          <cell r="B6111">
            <v>1300</v>
          </cell>
          <cell r="F6111" t="str">
            <v>CC-01575314</v>
          </cell>
          <cell r="J6111" t="str">
            <v>Sales Call</v>
          </cell>
          <cell r="R6111" t="str">
            <v>BWLS031915</v>
          </cell>
          <cell r="AB6111" t="str">
            <v>Sales call carried out for HMR update</v>
          </cell>
        </row>
        <row r="6112">
          <cell r="A6112">
            <v>45712.690439814804</v>
          </cell>
          <cell r="B6112">
            <v>1760</v>
          </cell>
          <cell r="F6112" t="str">
            <v>CC-01575300</v>
          </cell>
          <cell r="J6112" t="str">
            <v>Sales Call</v>
          </cell>
          <cell r="R6112" t="str">
            <v>BWLD163608</v>
          </cell>
          <cell r="AB6112" t="str">
            <v>Sales call carried out for HMR update</v>
          </cell>
        </row>
        <row r="6113">
          <cell r="A6113">
            <v>45712.687847222202</v>
          </cell>
          <cell r="B6113">
            <v>3310</v>
          </cell>
          <cell r="F6113" t="str">
            <v>CC-01575292</v>
          </cell>
          <cell r="J6113" t="str">
            <v>Sales Call</v>
          </cell>
          <cell r="R6113" t="str">
            <v>BWJL153355</v>
          </cell>
          <cell r="AB6113" t="str">
            <v>Sales call carried out for HMR update</v>
          </cell>
        </row>
        <row r="6114">
          <cell r="A6114">
            <v>45712.685543981497</v>
          </cell>
          <cell r="B6114">
            <v>1300</v>
          </cell>
          <cell r="F6114" t="str">
            <v>CC-01575277</v>
          </cell>
          <cell r="J6114" t="str">
            <v>Sales Call</v>
          </cell>
          <cell r="R6114" t="str">
            <v>BVID121546</v>
          </cell>
          <cell r="AB6114" t="str">
            <v>Sales call carried out for HMR update</v>
          </cell>
        </row>
        <row r="6115">
          <cell r="A6115">
            <v>45712.682777777802</v>
          </cell>
          <cell r="B6115">
            <v>200</v>
          </cell>
          <cell r="F6115" t="str">
            <v>CC-01575264</v>
          </cell>
          <cell r="J6115" t="str">
            <v>Sales Call</v>
          </cell>
          <cell r="R6115" t="str">
            <v>BXID164764</v>
          </cell>
          <cell r="AB6115" t="str">
            <v>Sales call carried out for HMR update</v>
          </cell>
        </row>
        <row r="6116">
          <cell r="A6116">
            <v>45712.680196759298</v>
          </cell>
          <cell r="B6116">
            <v>110</v>
          </cell>
          <cell r="F6116" t="str">
            <v>CC-01575255</v>
          </cell>
          <cell r="J6116" t="str">
            <v>Sales Call</v>
          </cell>
          <cell r="R6116" t="str">
            <v>BXHD164701</v>
          </cell>
          <cell r="AB6116" t="str">
            <v>Sales call carried out for HMR update</v>
          </cell>
        </row>
        <row r="6117">
          <cell r="A6117">
            <v>45712.677199074104</v>
          </cell>
          <cell r="B6117">
            <v>240</v>
          </cell>
          <cell r="F6117" t="str">
            <v>CC-01575240</v>
          </cell>
          <cell r="J6117" t="str">
            <v>Sales Call</v>
          </cell>
          <cell r="R6117" t="str">
            <v>BXGD164662</v>
          </cell>
          <cell r="AB6117" t="str">
            <v>Sales call carried out for HMR update</v>
          </cell>
        </row>
        <row r="6118">
          <cell r="A6118">
            <v>45712.674131944397</v>
          </cell>
          <cell r="B6118">
            <v>230</v>
          </cell>
          <cell r="F6118" t="str">
            <v>CC-01575229</v>
          </cell>
          <cell r="J6118" t="str">
            <v>Sales Call</v>
          </cell>
          <cell r="R6118" t="str">
            <v>BXFD232225</v>
          </cell>
          <cell r="AB6118" t="str">
            <v>Sales call carried out for HMR update</v>
          </cell>
        </row>
        <row r="6119">
          <cell r="A6119">
            <v>45712.671041666697</v>
          </cell>
          <cell r="B6119">
            <v>160</v>
          </cell>
          <cell r="F6119" t="str">
            <v>CC-01575215</v>
          </cell>
          <cell r="J6119" t="str">
            <v>Sales Call</v>
          </cell>
          <cell r="R6119" t="str">
            <v>BXFD164605</v>
          </cell>
          <cell r="AB6119" t="str">
            <v>Sales call carried out for HMR update</v>
          </cell>
        </row>
        <row r="6120">
          <cell r="A6120">
            <v>45712.668472222198</v>
          </cell>
          <cell r="B6120">
            <v>175</v>
          </cell>
          <cell r="F6120" t="str">
            <v>CC-01575207</v>
          </cell>
          <cell r="J6120" t="str">
            <v>Sales Call</v>
          </cell>
          <cell r="R6120" t="str">
            <v>BXID164737</v>
          </cell>
          <cell r="AB6120" t="str">
            <v>Sales call carried out for HMR update</v>
          </cell>
        </row>
        <row r="6121">
          <cell r="A6121">
            <v>45712.665659722203</v>
          </cell>
          <cell r="B6121">
            <v>75</v>
          </cell>
          <cell r="F6121" t="str">
            <v>CC-01575199</v>
          </cell>
          <cell r="J6121" t="str">
            <v>Sales Call</v>
          </cell>
          <cell r="R6121" t="str">
            <v>BXID164748</v>
          </cell>
          <cell r="AB6121" t="str">
            <v>Sales call carried out for HMR update</v>
          </cell>
        </row>
        <row r="6122">
          <cell r="A6122">
            <v>45712.6347453704</v>
          </cell>
          <cell r="B6122">
            <v>220</v>
          </cell>
          <cell r="F6122" t="str">
            <v>CC-01575114</v>
          </cell>
          <cell r="J6122" t="str">
            <v>Sales Call</v>
          </cell>
          <cell r="R6122" t="str">
            <v>BXGD232278</v>
          </cell>
          <cell r="AB6122" t="str">
            <v>Sales call carried out for HMR update</v>
          </cell>
        </row>
        <row r="6123">
          <cell r="A6123">
            <v>45712.631030092598</v>
          </cell>
          <cell r="B6123">
            <v>200</v>
          </cell>
          <cell r="F6123" t="str">
            <v>CC-01575105</v>
          </cell>
          <cell r="J6123" t="str">
            <v>Sales Call</v>
          </cell>
          <cell r="R6123" t="str">
            <v>BXGD164632</v>
          </cell>
          <cell r="AB6123" t="str">
            <v>Sales call carried out for HMR update</v>
          </cell>
        </row>
        <row r="6124">
          <cell r="A6124">
            <v>45712.627337963</v>
          </cell>
          <cell r="B6124">
            <v>240</v>
          </cell>
          <cell r="F6124" t="str">
            <v>CC-01575095</v>
          </cell>
          <cell r="J6124" t="str">
            <v>Sales Call</v>
          </cell>
          <cell r="R6124" t="str">
            <v>BXFD232221</v>
          </cell>
          <cell r="AB6124" t="str">
            <v>Sales call carried out for HMR update</v>
          </cell>
        </row>
        <row r="6125">
          <cell r="A6125">
            <v>45712.624201388899</v>
          </cell>
          <cell r="B6125">
            <v>175</v>
          </cell>
          <cell r="F6125" t="str">
            <v>CC-01575085</v>
          </cell>
          <cell r="J6125" t="str">
            <v>Sales Call</v>
          </cell>
          <cell r="R6125" t="str">
            <v>BXCL153907</v>
          </cell>
          <cell r="AB6125" t="str">
            <v>Sales call carried out for HMR update</v>
          </cell>
        </row>
        <row r="6126">
          <cell r="A6126">
            <v>45712.620891203696</v>
          </cell>
          <cell r="B6126">
            <v>400</v>
          </cell>
          <cell r="F6126" t="str">
            <v>CC-01575071</v>
          </cell>
          <cell r="J6126" t="str">
            <v>Sales Call</v>
          </cell>
          <cell r="R6126" t="str">
            <v>BXDD232126</v>
          </cell>
          <cell r="AB6126" t="str">
            <v>Sales call carried out for HMR update</v>
          </cell>
        </row>
        <row r="6127">
          <cell r="A6127">
            <v>45712.618182870399</v>
          </cell>
          <cell r="B6127">
            <v>202</v>
          </cell>
          <cell r="F6127" t="str">
            <v>CC-01575059</v>
          </cell>
          <cell r="J6127" t="str">
            <v>Sales Call</v>
          </cell>
          <cell r="R6127" t="str">
            <v>BXBD164346</v>
          </cell>
          <cell r="AB6127" t="str">
            <v>Sales call carried out for HMR update</v>
          </cell>
        </row>
        <row r="6128">
          <cell r="A6128">
            <v>45712.615486111099</v>
          </cell>
          <cell r="B6128">
            <v>1400</v>
          </cell>
          <cell r="F6128" t="str">
            <v>CC-01575053</v>
          </cell>
          <cell r="J6128" t="str">
            <v>Sales Call</v>
          </cell>
          <cell r="R6128" t="str">
            <v>BXLD231897</v>
          </cell>
          <cell r="AB6128" t="str">
            <v>Sales call carried out for HMR update</v>
          </cell>
        </row>
        <row r="6129">
          <cell r="A6129">
            <v>45712.612291666701</v>
          </cell>
          <cell r="B6129">
            <v>1610</v>
          </cell>
          <cell r="F6129" t="str">
            <v>CC-01575046</v>
          </cell>
          <cell r="J6129" t="str">
            <v>Sales Call</v>
          </cell>
          <cell r="R6129" t="str">
            <v>BXLD231873</v>
          </cell>
          <cell r="AB6129" t="str">
            <v>Sales call carried out for HMR update</v>
          </cell>
        </row>
        <row r="6130">
          <cell r="A6130">
            <v>45712.609085648102</v>
          </cell>
          <cell r="B6130">
            <v>880</v>
          </cell>
          <cell r="F6130" t="str">
            <v>CC-01575041</v>
          </cell>
          <cell r="J6130" t="str">
            <v>Sales Call</v>
          </cell>
          <cell r="R6130" t="str">
            <v>BXKD164160</v>
          </cell>
          <cell r="AB6130" t="str">
            <v>Sales call carried out for HMR update</v>
          </cell>
        </row>
        <row r="6131">
          <cell r="A6131">
            <v>45712.606365740699</v>
          </cell>
          <cell r="B6131">
            <v>260</v>
          </cell>
          <cell r="F6131" t="str">
            <v>CC-01575025</v>
          </cell>
          <cell r="J6131" t="str">
            <v>Sales Call</v>
          </cell>
          <cell r="R6131" t="str">
            <v>BXFD164599</v>
          </cell>
          <cell r="AB6131" t="str">
            <v>Sales call carried out for HMR update</v>
          </cell>
        </row>
        <row r="6132">
          <cell r="A6132">
            <v>45712.6036342593</v>
          </cell>
          <cell r="B6132">
            <v>2010</v>
          </cell>
          <cell r="F6132" t="str">
            <v>CC-01575012</v>
          </cell>
          <cell r="J6132" t="str">
            <v>Sales Call</v>
          </cell>
          <cell r="R6132" t="str">
            <v>BXAD164317</v>
          </cell>
          <cell r="AB6132" t="str">
            <v>Sales call carried out for HMR update</v>
          </cell>
        </row>
        <row r="6133">
          <cell r="A6133">
            <v>45712.600555555597</v>
          </cell>
          <cell r="B6133">
            <v>700</v>
          </cell>
          <cell r="F6133" t="str">
            <v>CC-01575005</v>
          </cell>
          <cell r="J6133" t="str">
            <v>Sales Call</v>
          </cell>
          <cell r="R6133" t="str">
            <v>BXBD164381</v>
          </cell>
          <cell r="AB6133" t="str">
            <v>Sales call carried out for HMR update</v>
          </cell>
        </row>
        <row r="6134">
          <cell r="A6134">
            <v>45712.597824074102</v>
          </cell>
          <cell r="B6134">
            <v>300</v>
          </cell>
          <cell r="F6134" t="str">
            <v>CC-01574998</v>
          </cell>
          <cell r="J6134" t="str">
            <v>Sales Call</v>
          </cell>
          <cell r="R6134" t="str">
            <v>BXCD164422</v>
          </cell>
          <cell r="AB6134" t="str">
            <v>Sales call carried out for HMR update</v>
          </cell>
        </row>
        <row r="6135">
          <cell r="A6135">
            <v>45712.595393518503</v>
          </cell>
          <cell r="B6135">
            <v>2680</v>
          </cell>
          <cell r="F6135" t="str">
            <v>CC-01574991</v>
          </cell>
          <cell r="J6135" t="str">
            <v>Sales Call</v>
          </cell>
          <cell r="R6135" t="str">
            <v>BVHD163331</v>
          </cell>
          <cell r="AB6135" t="str">
            <v>Sales call carried out for HMR update</v>
          </cell>
        </row>
        <row r="6136">
          <cell r="A6136">
            <v>45712.591724537</v>
          </cell>
          <cell r="B6136">
            <v>230</v>
          </cell>
          <cell r="F6136" t="str">
            <v>CC-01574980</v>
          </cell>
          <cell r="J6136" t="str">
            <v>Sales Call</v>
          </cell>
          <cell r="R6136" t="str">
            <v>BWHD164019</v>
          </cell>
          <cell r="AB6136" t="str">
            <v>Sales call carried out for HMR update</v>
          </cell>
        </row>
        <row r="6137">
          <cell r="A6137">
            <v>45712.588472222204</v>
          </cell>
          <cell r="B6137">
            <v>1010</v>
          </cell>
          <cell r="F6137" t="str">
            <v>CC-01574976</v>
          </cell>
          <cell r="J6137" t="str">
            <v>Sales Call</v>
          </cell>
          <cell r="R6137" t="str">
            <v>BWID231694</v>
          </cell>
          <cell r="AB6137" t="str">
            <v>Sales call carried out for HMR update</v>
          </cell>
        </row>
        <row r="6138">
          <cell r="A6138">
            <v>45712.586122685199</v>
          </cell>
          <cell r="B6138">
            <v>940</v>
          </cell>
          <cell r="F6138" t="str">
            <v>CC-01574970</v>
          </cell>
          <cell r="J6138" t="str">
            <v>Sales Call</v>
          </cell>
          <cell r="R6138" t="str">
            <v>BXCD164420</v>
          </cell>
          <cell r="AB6138" t="str">
            <v>Sales call carried out for HMR update</v>
          </cell>
        </row>
        <row r="6139">
          <cell r="A6139">
            <v>45712.583159722199</v>
          </cell>
          <cell r="B6139">
            <v>600</v>
          </cell>
          <cell r="F6139" t="str">
            <v>CC-01574960</v>
          </cell>
          <cell r="J6139" t="str">
            <v>Sales Call</v>
          </cell>
          <cell r="R6139" t="str">
            <v>BXCD164464</v>
          </cell>
          <cell r="AB6139" t="str">
            <v>Sales call carried out for HMR update</v>
          </cell>
        </row>
        <row r="6140">
          <cell r="A6140">
            <v>45712.579641203702</v>
          </cell>
          <cell r="B6140">
            <v>830</v>
          </cell>
          <cell r="F6140" t="str">
            <v>CC-01574954</v>
          </cell>
          <cell r="J6140" t="str">
            <v>Sales Call</v>
          </cell>
          <cell r="R6140" t="str">
            <v>BXAD164301</v>
          </cell>
          <cell r="AB6140" t="str">
            <v>Sales call carried out for HMR update</v>
          </cell>
        </row>
        <row r="6141">
          <cell r="A6141">
            <v>45712.5768171296</v>
          </cell>
          <cell r="B6141">
            <v>580</v>
          </cell>
          <cell r="F6141" t="str">
            <v>CC-01574945</v>
          </cell>
          <cell r="J6141" t="str">
            <v>Sales Call</v>
          </cell>
          <cell r="R6141" t="str">
            <v>BXAD231957</v>
          </cell>
          <cell r="AB6141" t="str">
            <v>Sales call carried out for HMR update</v>
          </cell>
        </row>
        <row r="6142">
          <cell r="A6142">
            <v>45712.574317129598</v>
          </cell>
          <cell r="B6142">
            <v>225</v>
          </cell>
          <cell r="F6142" t="str">
            <v>CC-01574937</v>
          </cell>
          <cell r="J6142" t="str">
            <v>Sales Call</v>
          </cell>
          <cell r="R6142" t="str">
            <v>BXCD164415</v>
          </cell>
          <cell r="AB6142" t="str">
            <v>Sales call carried out for HMR update</v>
          </cell>
        </row>
        <row r="6143">
          <cell r="A6143">
            <v>45712.570115740702</v>
          </cell>
          <cell r="B6143">
            <v>1300</v>
          </cell>
          <cell r="F6143" t="str">
            <v>CC-01574929</v>
          </cell>
          <cell r="J6143" t="str">
            <v>Sales Call</v>
          </cell>
          <cell r="R6143" t="str">
            <v>BXLD164272</v>
          </cell>
          <cell r="AB6143" t="str">
            <v>Sales call carried out for HMR update</v>
          </cell>
        </row>
        <row r="6144">
          <cell r="A6144">
            <v>45712.567222222198</v>
          </cell>
          <cell r="B6144">
            <v>2240</v>
          </cell>
          <cell r="F6144" t="str">
            <v>CC-01574923</v>
          </cell>
          <cell r="J6144" t="str">
            <v>Sales Call</v>
          </cell>
          <cell r="R6144" t="str">
            <v>BVED163240</v>
          </cell>
          <cell r="AB6144" t="str">
            <v>Sales call carried out for HMR update</v>
          </cell>
        </row>
        <row r="6145">
          <cell r="A6145">
            <v>45712.564293981501</v>
          </cell>
          <cell r="B6145">
            <v>1440</v>
          </cell>
          <cell r="F6145" t="str">
            <v>CC-01574920</v>
          </cell>
          <cell r="J6145" t="str">
            <v>Sales Call</v>
          </cell>
          <cell r="R6145" t="str">
            <v>BXJD231746</v>
          </cell>
          <cell r="AB6145" t="str">
            <v>Sales call carried out for HMR update</v>
          </cell>
        </row>
        <row r="6146">
          <cell r="A6146">
            <v>45712.5611921296</v>
          </cell>
          <cell r="B6146">
            <v>1670</v>
          </cell>
          <cell r="F6146" t="str">
            <v>CC-01574913</v>
          </cell>
          <cell r="J6146" t="str">
            <v>Sales Call</v>
          </cell>
          <cell r="R6146" t="str">
            <v>BWID164050</v>
          </cell>
          <cell r="AB6146" t="str">
            <v>Sales call carried out for HMR update</v>
          </cell>
        </row>
        <row r="6147">
          <cell r="A6147">
            <v>45711.929791666698</v>
          </cell>
          <cell r="B6147">
            <v>1670</v>
          </cell>
          <cell r="F6147" t="str">
            <v>CC-01574309</v>
          </cell>
          <cell r="J6147" t="str">
            <v>Sales Call</v>
          </cell>
          <cell r="R6147" t="str">
            <v>BWID231682</v>
          </cell>
          <cell r="AB6147" t="str">
            <v>Sales call carried out for HMR update</v>
          </cell>
        </row>
        <row r="6148">
          <cell r="A6148">
            <v>45711.928009259304</v>
          </cell>
          <cell r="B6148">
            <v>1250</v>
          </cell>
          <cell r="F6148" t="str">
            <v>CC-01574307</v>
          </cell>
          <cell r="J6148" t="str">
            <v>Sales Call</v>
          </cell>
          <cell r="R6148" t="str">
            <v>BXKD164219</v>
          </cell>
          <cell r="AB6148" t="str">
            <v>Sales call carried out for HMR update</v>
          </cell>
        </row>
        <row r="6149">
          <cell r="A6149">
            <v>45711.926354166702</v>
          </cell>
          <cell r="B6149">
            <v>980</v>
          </cell>
          <cell r="F6149" t="str">
            <v>CC-01574305</v>
          </cell>
          <cell r="J6149" t="str">
            <v>Sales Call</v>
          </cell>
          <cell r="R6149" t="str">
            <v>BXAD164288</v>
          </cell>
          <cell r="AB6149" t="str">
            <v>Sales call carried out for HMR update</v>
          </cell>
        </row>
        <row r="6150">
          <cell r="A6150">
            <v>45711.924756944398</v>
          </cell>
          <cell r="B6150">
            <v>2300</v>
          </cell>
          <cell r="F6150" t="str">
            <v>CC-01574304</v>
          </cell>
          <cell r="J6150" t="str">
            <v>Sales Call</v>
          </cell>
          <cell r="R6150" t="str">
            <v>BXKD164206</v>
          </cell>
          <cell r="AB6150" t="str">
            <v>Sales call carried out for HMR update</v>
          </cell>
        </row>
        <row r="6151">
          <cell r="A6151">
            <v>45711.923032407401</v>
          </cell>
          <cell r="B6151">
            <v>2445</v>
          </cell>
          <cell r="F6151" t="str">
            <v>CC-01574303</v>
          </cell>
          <cell r="J6151" t="str">
            <v>Sales Call</v>
          </cell>
          <cell r="R6151" t="str">
            <v>BWED163871</v>
          </cell>
          <cell r="AB6151" t="str">
            <v>Sales call carried out for HMR update</v>
          </cell>
        </row>
        <row r="6152">
          <cell r="A6152">
            <v>45711.921550925901</v>
          </cell>
          <cell r="B6152">
            <v>2595</v>
          </cell>
          <cell r="F6152" t="str">
            <v>CC-01574302</v>
          </cell>
          <cell r="J6152" t="str">
            <v>Sales Call</v>
          </cell>
          <cell r="R6152" t="str">
            <v>BWED163867</v>
          </cell>
          <cell r="AB6152" t="str">
            <v>Sales call carried out for HMR update</v>
          </cell>
        </row>
        <row r="6153">
          <cell r="A6153">
            <v>45711.919791666704</v>
          </cell>
          <cell r="B6153">
            <v>510</v>
          </cell>
          <cell r="F6153" t="str">
            <v>CC-01574300</v>
          </cell>
          <cell r="J6153" t="str">
            <v>Sales Call</v>
          </cell>
          <cell r="R6153" t="str">
            <v>BXKD121877</v>
          </cell>
          <cell r="AB6153" t="str">
            <v>Sales call carried out for HMR update</v>
          </cell>
        </row>
        <row r="6154">
          <cell r="A6154">
            <v>45711.911331018498</v>
          </cell>
          <cell r="B6154">
            <v>3030</v>
          </cell>
          <cell r="F6154" t="str">
            <v>CC-01574299</v>
          </cell>
          <cell r="J6154" t="str">
            <v>Sales Call</v>
          </cell>
          <cell r="R6154" t="str">
            <v>BXKD164191</v>
          </cell>
          <cell r="AB6154" t="str">
            <v>Sales call carried out for HMR update</v>
          </cell>
        </row>
        <row r="6155">
          <cell r="A6155">
            <v>45711.909629629597</v>
          </cell>
          <cell r="B6155">
            <v>1420</v>
          </cell>
          <cell r="F6155" t="str">
            <v>CC-01574298</v>
          </cell>
          <cell r="J6155" t="str">
            <v>Sales Call</v>
          </cell>
          <cell r="R6155" t="str">
            <v>BXKD164166</v>
          </cell>
          <cell r="AB6155" t="str">
            <v>Sales call carried out for HMR update</v>
          </cell>
        </row>
        <row r="6156">
          <cell r="A6156">
            <v>45711.908356481501</v>
          </cell>
          <cell r="B6156">
            <v>1950</v>
          </cell>
          <cell r="F6156" t="str">
            <v>CC-01574297</v>
          </cell>
          <cell r="J6156" t="str">
            <v>Sales Call</v>
          </cell>
          <cell r="R6156" t="str">
            <v>BWID164096</v>
          </cell>
          <cell r="AB6156" t="str">
            <v>Sales call carried out for HMR update</v>
          </cell>
        </row>
        <row r="6157">
          <cell r="A6157">
            <v>45711.906712962998</v>
          </cell>
          <cell r="B6157">
            <v>740</v>
          </cell>
          <cell r="F6157" t="str">
            <v>CC-01574296</v>
          </cell>
          <cell r="J6157" t="str">
            <v>Sales Call</v>
          </cell>
          <cell r="R6157" t="str">
            <v>BXKD164174</v>
          </cell>
          <cell r="AB6157" t="str">
            <v>Sales call carried out for HMR update</v>
          </cell>
        </row>
        <row r="6158">
          <cell r="A6158">
            <v>45711.902326388903</v>
          </cell>
          <cell r="B6158">
            <v>1450</v>
          </cell>
          <cell r="F6158" t="str">
            <v>CC-01574295</v>
          </cell>
          <cell r="J6158" t="str">
            <v>Sales Call</v>
          </cell>
          <cell r="R6158" t="str">
            <v>BWHD164039</v>
          </cell>
          <cell r="AB6158" t="str">
            <v>Sales call carried out for HMR update</v>
          </cell>
        </row>
        <row r="6159">
          <cell r="A6159">
            <v>45711.685543981497</v>
          </cell>
          <cell r="B6159">
            <v>2050</v>
          </cell>
          <cell r="F6159" t="str">
            <v>CC-01574279</v>
          </cell>
          <cell r="J6159" t="str">
            <v>Sales Call</v>
          </cell>
          <cell r="R6159" t="str">
            <v>BXJD164132</v>
          </cell>
          <cell r="AB6159" t="str">
            <v>Sales call carried out for HMR update</v>
          </cell>
        </row>
        <row r="6160">
          <cell r="A6160">
            <v>45711.680439814802</v>
          </cell>
          <cell r="B6160">
            <v>2100</v>
          </cell>
          <cell r="F6160" t="str">
            <v>CC-01574278</v>
          </cell>
          <cell r="J6160" t="str">
            <v>Sales Call</v>
          </cell>
          <cell r="R6160" t="str">
            <v>BXJD164130</v>
          </cell>
          <cell r="AB6160" t="str">
            <v>Sales call carried out for HMR update</v>
          </cell>
        </row>
        <row r="6161">
          <cell r="A6161">
            <v>45711.675659722197</v>
          </cell>
          <cell r="B6161">
            <v>2560</v>
          </cell>
          <cell r="F6161" t="str">
            <v>CC-01574277</v>
          </cell>
          <cell r="J6161" t="str">
            <v>Sales Call</v>
          </cell>
          <cell r="R6161" t="str">
            <v>BXJD164143</v>
          </cell>
          <cell r="AB6161" t="str">
            <v>Sales call carried out for HMR update</v>
          </cell>
        </row>
        <row r="6162">
          <cell r="A6162">
            <v>45711.671122685198</v>
          </cell>
          <cell r="B6162">
            <v>625</v>
          </cell>
          <cell r="F6162" t="str">
            <v>CC-01574276</v>
          </cell>
          <cell r="J6162" t="str">
            <v>Sales Call</v>
          </cell>
          <cell r="R6162" t="str">
            <v>BWID164076</v>
          </cell>
          <cell r="AB6162" t="str">
            <v>Sales call carried out for HMR update</v>
          </cell>
        </row>
        <row r="6163">
          <cell r="A6163">
            <v>45711.665625000001</v>
          </cell>
          <cell r="B6163">
            <v>1980</v>
          </cell>
          <cell r="F6163" t="str">
            <v>CC-01574275</v>
          </cell>
          <cell r="J6163" t="str">
            <v>Sales Call</v>
          </cell>
          <cell r="R6163" t="str">
            <v>BWID164054</v>
          </cell>
          <cell r="AB6163" t="str">
            <v>Sales call carried out for HMR update</v>
          </cell>
        </row>
        <row r="6164">
          <cell r="A6164">
            <v>45711.659953703696</v>
          </cell>
          <cell r="B6164">
            <v>2930</v>
          </cell>
          <cell r="F6164" t="str">
            <v>CC-01574273</v>
          </cell>
          <cell r="J6164" t="str">
            <v>Sales Call</v>
          </cell>
          <cell r="R6164" t="str">
            <v>BWED163889</v>
          </cell>
          <cell r="AB6164" t="str">
            <v>Sales call carried out for HMR update</v>
          </cell>
        </row>
        <row r="6165">
          <cell r="A6165">
            <v>45710.696099537003</v>
          </cell>
          <cell r="B6165">
            <v>15645</v>
          </cell>
          <cell r="F6165" t="str">
            <v>CC-01573865</v>
          </cell>
          <cell r="J6165" t="str">
            <v>Schedule Service</v>
          </cell>
          <cell r="R6165" t="str">
            <v>BUDS046275</v>
          </cell>
          <cell r="AB6165" t="str">
            <v>We visited site and change Air filter, Oil filter, Separator and oil after than start and check unit running well.</v>
          </cell>
        </row>
        <row r="6166">
          <cell r="A6166">
            <v>45710.672048611101</v>
          </cell>
          <cell r="B6166">
            <v>6200</v>
          </cell>
          <cell r="F6166" t="str">
            <v>CC-01573788</v>
          </cell>
          <cell r="J6166" t="str">
            <v>Complaint - Running With Problem</v>
          </cell>
          <cell r="R6166" t="str">
            <v>BVJD162972</v>
          </cell>
          <cell r="AB6166" t="str">
            <v>Attend the site as per customer complaint for oil leakage through hose discharge so check the unit found oil leakage through hose discharge while running condition. No any external hit found in discharge hose. After then check all AVM 8 nos. found in ok condition, check engine , compressor and separator tank mounting found in ok condition. Also vibration and hunting not found in the unit. After the inspection done open the old discharge hose batch no FT18122021 and fitted new discharge hose batch no FT30122023. After fitment start and run the unit on load condition found unit is running in under limit parameters. Any external oil leakage not found in the unit. Correct contact no. 7644045555</v>
          </cell>
        </row>
        <row r="6167">
          <cell r="A6167">
            <v>45710.566932870403</v>
          </cell>
          <cell r="B6167">
            <v>18498</v>
          </cell>
          <cell r="F6167" t="str">
            <v>CC-01573516</v>
          </cell>
          <cell r="J6167" t="str">
            <v>Schedule Service</v>
          </cell>
          <cell r="R6167" t="str">
            <v>BVGF111615</v>
          </cell>
          <cell r="AB6167" t="str">
            <v>We visited the site and change Air filter, Oil filter, Separator and oil after than start and check unit running well.</v>
          </cell>
        </row>
        <row r="6168">
          <cell r="A6168">
            <v>45710.565740740698</v>
          </cell>
          <cell r="B6168">
            <v>17449</v>
          </cell>
          <cell r="F6168" t="str">
            <v>CC-01573513</v>
          </cell>
          <cell r="J6168" t="str">
            <v>Schedule Service</v>
          </cell>
          <cell r="R6168" t="str">
            <v>BVGF111611</v>
          </cell>
          <cell r="AB6168" t="str">
            <v>We visited the site and change Air filter, Oil filter, Separator and oil after than start and check unit running well.</v>
          </cell>
        </row>
        <row r="6169">
          <cell r="A6169">
            <v>45710.558055555601</v>
          </cell>
          <cell r="B6169">
            <v>630</v>
          </cell>
          <cell r="F6169" t="str">
            <v>CC-01573501</v>
          </cell>
          <cell r="J6169" t="str">
            <v>Sales Call</v>
          </cell>
          <cell r="R6169" t="str">
            <v>BWID164086</v>
          </cell>
          <cell r="AB6169" t="str">
            <v>Sales call carried out for HMR update</v>
          </cell>
        </row>
        <row r="6170">
          <cell r="A6170">
            <v>45710.5554050926</v>
          </cell>
          <cell r="B6170">
            <v>2035</v>
          </cell>
          <cell r="F6170" t="str">
            <v>CC-01573497</v>
          </cell>
          <cell r="J6170" t="str">
            <v>Sales Call</v>
          </cell>
          <cell r="R6170" t="str">
            <v>BWID220970</v>
          </cell>
          <cell r="AB6170" t="str">
            <v>Sales call carried out for HMR update</v>
          </cell>
        </row>
        <row r="6171">
          <cell r="A6171">
            <v>45710.550729166702</v>
          </cell>
          <cell r="B6171">
            <v>3780</v>
          </cell>
          <cell r="F6171" t="str">
            <v>CC-01573491</v>
          </cell>
          <cell r="J6171" t="str">
            <v>Sales Call</v>
          </cell>
          <cell r="R6171" t="str">
            <v>BWHD231642</v>
          </cell>
          <cell r="AB6171" t="str">
            <v>Sales call carried out for HMR update</v>
          </cell>
        </row>
        <row r="6172">
          <cell r="A6172">
            <v>45710.519583333298</v>
          </cell>
          <cell r="B6172">
            <v>2670</v>
          </cell>
          <cell r="F6172" t="str">
            <v>CC-01573384</v>
          </cell>
          <cell r="J6172" t="str">
            <v>Sales Call</v>
          </cell>
          <cell r="R6172" t="str">
            <v>BWHD163996</v>
          </cell>
          <cell r="AB6172" t="str">
            <v>Sales call carried out for HMR update</v>
          </cell>
        </row>
        <row r="6173">
          <cell r="A6173">
            <v>45710.516400462999</v>
          </cell>
          <cell r="B6173">
            <v>2650</v>
          </cell>
          <cell r="F6173" t="str">
            <v>CC-01573375</v>
          </cell>
          <cell r="J6173" t="str">
            <v>Sales Call</v>
          </cell>
          <cell r="R6173" t="str">
            <v>BWHD164004</v>
          </cell>
          <cell r="AB6173" t="str">
            <v>Sales call carried out for HMR update</v>
          </cell>
        </row>
        <row r="6174">
          <cell r="A6174">
            <v>45710.511967592603</v>
          </cell>
          <cell r="B6174">
            <v>1655</v>
          </cell>
          <cell r="F6174" t="str">
            <v>CC-01573364</v>
          </cell>
          <cell r="J6174" t="str">
            <v>Sales Call</v>
          </cell>
          <cell r="R6174" t="str">
            <v>BWJD163502</v>
          </cell>
          <cell r="AB6174" t="str">
            <v>Sales call carried out for HMR update</v>
          </cell>
        </row>
        <row r="6175">
          <cell r="A6175">
            <v>45710.495914351799</v>
          </cell>
          <cell r="B6175">
            <v>1450</v>
          </cell>
          <cell r="F6175" t="str">
            <v>CC-01573328</v>
          </cell>
          <cell r="J6175" t="str">
            <v>Sales Call</v>
          </cell>
          <cell r="R6175" t="str">
            <v>BWFD163931</v>
          </cell>
          <cell r="AB6175" t="str">
            <v>Sales call carried out for HMR update</v>
          </cell>
        </row>
        <row r="6176">
          <cell r="A6176">
            <v>45710.474953703699</v>
          </cell>
          <cell r="B6176">
            <v>2810</v>
          </cell>
          <cell r="F6176" t="str">
            <v>CC-01573258</v>
          </cell>
          <cell r="J6176" t="str">
            <v>Sales Call</v>
          </cell>
          <cell r="R6176" t="str">
            <v>BWHD164015</v>
          </cell>
          <cell r="AB6176" t="str">
            <v>Sales call carried out for HMR update</v>
          </cell>
        </row>
        <row r="6177">
          <cell r="A6177">
            <v>45710.471875000003</v>
          </cell>
          <cell r="B6177">
            <v>2300</v>
          </cell>
          <cell r="F6177" t="str">
            <v>CC-01573250</v>
          </cell>
          <cell r="J6177" t="str">
            <v>Sales Call</v>
          </cell>
          <cell r="R6177" t="str">
            <v>BWFD163947</v>
          </cell>
          <cell r="AB6177" t="str">
            <v>Sales call carried out for HMR update</v>
          </cell>
        </row>
        <row r="6178">
          <cell r="A6178">
            <v>45710.469178240703</v>
          </cell>
          <cell r="B6178">
            <v>745</v>
          </cell>
          <cell r="F6178" t="str">
            <v>CC-01573240</v>
          </cell>
          <cell r="J6178" t="str">
            <v>Sales Call</v>
          </cell>
          <cell r="R6178" t="str">
            <v>BWFD163937</v>
          </cell>
          <cell r="AB6178" t="str">
            <v>Sales call carried out for HMR update</v>
          </cell>
        </row>
        <row r="6179">
          <cell r="A6179">
            <v>45710.4663657407</v>
          </cell>
          <cell r="B6179">
            <v>2750</v>
          </cell>
          <cell r="F6179" t="str">
            <v>CC-01573233</v>
          </cell>
          <cell r="J6179" t="str">
            <v>Sales Call</v>
          </cell>
          <cell r="R6179" t="str">
            <v>BWFD163940</v>
          </cell>
          <cell r="AB6179" t="str">
            <v>Sales call carried out for HMR update</v>
          </cell>
        </row>
        <row r="6180">
          <cell r="A6180">
            <v>45710.4617013889</v>
          </cell>
          <cell r="B6180">
            <v>2710</v>
          </cell>
          <cell r="F6180" t="str">
            <v>CC-01573218</v>
          </cell>
          <cell r="J6180" t="str">
            <v>Sales Call</v>
          </cell>
          <cell r="R6180" t="str">
            <v>BWED163893</v>
          </cell>
          <cell r="AB6180" t="str">
            <v>Sales call carried out for HMR update</v>
          </cell>
        </row>
        <row r="6181">
          <cell r="A6181">
            <v>45710.443148148202</v>
          </cell>
          <cell r="B6181">
            <v>202</v>
          </cell>
          <cell r="F6181" t="str">
            <v>CC-01573183</v>
          </cell>
          <cell r="J6181" t="str">
            <v>Complaint - Breakdown</v>
          </cell>
          <cell r="R6181" t="str">
            <v>BXBD164346</v>
          </cell>
          <cell r="AB6181" t="str">
            <v>Upon attending the site to address the customer's complaint regarding low oil levels and high drilling RPM, a thorough inspection was conducted. It was determined that the oil level was satisfactory, and no leaks were detected in the compressor system. Additionally, the temperature observed during operation was recorded at 86 degrees Celsius, indicating that the equipment was functioning within expected parameters. This assessment suggests that the initial concerns may not be related to oil levels or compressor integrity, and further investigation may be warranted to identify the root cause of the high drilling RPM.</v>
          </cell>
        </row>
        <row r="6182">
          <cell r="A6182">
            <v>45709.634560185201</v>
          </cell>
          <cell r="B6182">
            <v>1850</v>
          </cell>
          <cell r="F6182" t="str">
            <v>CC-01572425</v>
          </cell>
          <cell r="J6182" t="str">
            <v>Sales Call</v>
          </cell>
          <cell r="R6182" t="str">
            <v>BWGD163984</v>
          </cell>
          <cell r="AB6182" t="str">
            <v>Sales call carried out for HMR update</v>
          </cell>
        </row>
        <row r="6183">
          <cell r="A6183">
            <v>45709.631863425901</v>
          </cell>
          <cell r="B6183">
            <v>6080</v>
          </cell>
          <cell r="F6183" t="str">
            <v>CC-01572411</v>
          </cell>
          <cell r="J6183" t="str">
            <v>Sales Call</v>
          </cell>
          <cell r="R6183" t="str">
            <v>BWAD163687</v>
          </cell>
          <cell r="AB6183" t="str">
            <v>Sales call carried out for HMR update</v>
          </cell>
        </row>
        <row r="6184">
          <cell r="A6184">
            <v>45709.629490740699</v>
          </cell>
          <cell r="B6184">
            <v>3165</v>
          </cell>
          <cell r="F6184" t="str">
            <v>CC-01572396</v>
          </cell>
          <cell r="J6184" t="str">
            <v>Sales Call</v>
          </cell>
          <cell r="R6184" t="str">
            <v>BWLD231334</v>
          </cell>
          <cell r="AB6184" t="str">
            <v>Sales call carried out for HMR update</v>
          </cell>
        </row>
        <row r="6185">
          <cell r="A6185">
            <v>45709.626956018503</v>
          </cell>
          <cell r="B6185">
            <v>4000</v>
          </cell>
          <cell r="F6185" t="str">
            <v>CC-01572382</v>
          </cell>
          <cell r="J6185" t="str">
            <v>Sales Call</v>
          </cell>
          <cell r="R6185" t="str">
            <v>BWLD231345</v>
          </cell>
          <cell r="AB6185" t="str">
            <v>Sales call carried out for HMR update</v>
          </cell>
        </row>
        <row r="6186">
          <cell r="A6186">
            <v>45709.624629629601</v>
          </cell>
          <cell r="B6186">
            <v>1450</v>
          </cell>
          <cell r="F6186" t="str">
            <v>CC-01572372</v>
          </cell>
          <cell r="J6186" t="str">
            <v>Sales Call</v>
          </cell>
          <cell r="R6186" t="str">
            <v>BWCD121690</v>
          </cell>
          <cell r="AB6186" t="str">
            <v>Sales call carried out for HMR update</v>
          </cell>
        </row>
        <row r="6187">
          <cell r="A6187">
            <v>45709.622210648202</v>
          </cell>
          <cell r="B6187">
            <v>3540</v>
          </cell>
          <cell r="F6187" t="str">
            <v>CC-01572363</v>
          </cell>
          <cell r="J6187" t="str">
            <v>Sales Call</v>
          </cell>
          <cell r="R6187" t="str">
            <v>BWBD163701</v>
          </cell>
          <cell r="AB6187" t="str">
            <v>Sales call carried out for HMR update</v>
          </cell>
        </row>
        <row r="6188">
          <cell r="A6188">
            <v>45709.619803240697</v>
          </cell>
          <cell r="B6188">
            <v>4150</v>
          </cell>
          <cell r="F6188" t="str">
            <v>CC-01572358</v>
          </cell>
          <cell r="J6188" t="str">
            <v>Sales Call</v>
          </cell>
          <cell r="R6188" t="str">
            <v>BWLD163586</v>
          </cell>
          <cell r="AB6188" t="str">
            <v>Sales call carried out for HMR update</v>
          </cell>
        </row>
        <row r="6189">
          <cell r="A6189">
            <v>45709.617106481499</v>
          </cell>
          <cell r="B6189">
            <v>2810</v>
          </cell>
          <cell r="F6189" t="str">
            <v>CC-01572348</v>
          </cell>
          <cell r="J6189" t="str">
            <v>Sales Call</v>
          </cell>
          <cell r="R6189" t="str">
            <v>BWAD163674</v>
          </cell>
          <cell r="AB6189" t="str">
            <v>Sales call carried out for HMR update</v>
          </cell>
        </row>
        <row r="6190">
          <cell r="A6190">
            <v>45709.537303240701</v>
          </cell>
          <cell r="B6190">
            <v>1632</v>
          </cell>
          <cell r="F6190" t="str">
            <v>CC-01572132</v>
          </cell>
          <cell r="J6190" t="str">
            <v>Sales Call</v>
          </cell>
          <cell r="R6190" t="str">
            <v>BWBD163738</v>
          </cell>
          <cell r="AB6190" t="str">
            <v>Sales call carried out for HMR update</v>
          </cell>
        </row>
        <row r="6191">
          <cell r="A6191">
            <v>45709.533784722204</v>
          </cell>
          <cell r="B6191">
            <v>1650</v>
          </cell>
          <cell r="F6191" t="str">
            <v>CC-01572124</v>
          </cell>
          <cell r="J6191" t="str">
            <v>Sales Call</v>
          </cell>
          <cell r="R6191" t="str">
            <v>BWJD163499</v>
          </cell>
          <cell r="AB6191" t="str">
            <v>Sales call carried out for HMR update</v>
          </cell>
        </row>
        <row r="6192">
          <cell r="A6192">
            <v>45709.531006944402</v>
          </cell>
          <cell r="B6192">
            <v>1625</v>
          </cell>
          <cell r="F6192" t="str">
            <v>CC-01572117</v>
          </cell>
          <cell r="J6192" t="str">
            <v>Sales Call</v>
          </cell>
          <cell r="R6192" t="str">
            <v>BWBD163707</v>
          </cell>
          <cell r="AB6192" t="str">
            <v>Sales call carried out for HMR update</v>
          </cell>
        </row>
        <row r="6193">
          <cell r="A6193">
            <v>45709.5281944444</v>
          </cell>
          <cell r="B6193">
            <v>2810</v>
          </cell>
          <cell r="F6193" t="str">
            <v>CC-01572108</v>
          </cell>
          <cell r="J6193" t="str">
            <v>Sales Call</v>
          </cell>
          <cell r="R6193" t="str">
            <v>BWAD163680</v>
          </cell>
          <cell r="AB6193" t="str">
            <v>Sales call carried out for HMR update</v>
          </cell>
        </row>
        <row r="6194">
          <cell r="A6194">
            <v>45709.5250578704</v>
          </cell>
          <cell r="B6194">
            <v>536</v>
          </cell>
          <cell r="F6194" t="str">
            <v>CC-01572097</v>
          </cell>
          <cell r="J6194" t="str">
            <v>Sales Call</v>
          </cell>
          <cell r="R6194" t="str">
            <v>BWJL153357</v>
          </cell>
          <cell r="AB6194" t="str">
            <v>Sales call carried out for HMR update</v>
          </cell>
        </row>
        <row r="6195">
          <cell r="A6195">
            <v>45709.492349537002</v>
          </cell>
          <cell r="B6195">
            <v>0</v>
          </cell>
          <cell r="F6195" t="str">
            <v>CC-01571981</v>
          </cell>
          <cell r="J6195" t="str">
            <v>Commissioning</v>
          </cell>
          <cell r="R6195" t="str">
            <v>CXHE711535</v>
          </cell>
          <cell r="AB6195" t="str">
            <v>Commissioning done on dated 21-02-2025</v>
          </cell>
        </row>
        <row r="6196">
          <cell r="A6196">
            <v>45709.486979166701</v>
          </cell>
          <cell r="B6196">
            <v>0</v>
          </cell>
          <cell r="F6196" t="str">
            <v>CC-01571950</v>
          </cell>
          <cell r="J6196" t="str">
            <v>Commissioning</v>
          </cell>
          <cell r="R6196" t="str">
            <v>CXFE212225</v>
          </cell>
          <cell r="AB6196" t="str">
            <v>Commissioning done on dated 21-02-2025</v>
          </cell>
        </row>
        <row r="6197">
          <cell r="A6197">
            <v>45709.479456018496</v>
          </cell>
          <cell r="B6197">
            <v>0</v>
          </cell>
          <cell r="F6197" t="str">
            <v>CC-01571919</v>
          </cell>
          <cell r="J6197" t="str">
            <v>Commissioning</v>
          </cell>
          <cell r="R6197" t="str">
            <v>CXIE661501</v>
          </cell>
          <cell r="AB6197" t="str">
            <v>Commissioning done on dated 21-02-2025</v>
          </cell>
        </row>
        <row r="6198">
          <cell r="A6198">
            <v>45708.723124999997</v>
          </cell>
          <cell r="B6198">
            <v>5830</v>
          </cell>
          <cell r="F6198" t="str">
            <v>CC-01571359</v>
          </cell>
          <cell r="J6198" t="str">
            <v>Sales Call</v>
          </cell>
          <cell r="R6198" t="str">
            <v>BVED163244</v>
          </cell>
          <cell r="AB6198" t="str">
            <v>Sales call carried out for HMR update</v>
          </cell>
        </row>
        <row r="6199">
          <cell r="A6199">
            <v>45708.720347222203</v>
          </cell>
          <cell r="B6199">
            <v>4285</v>
          </cell>
          <cell r="F6199" t="str">
            <v>CC-01571349</v>
          </cell>
          <cell r="J6199" t="str">
            <v>Sales Call</v>
          </cell>
          <cell r="R6199" t="str">
            <v>BWKD163543</v>
          </cell>
          <cell r="AB6199" t="str">
            <v>Sales call carried out for HMR update</v>
          </cell>
        </row>
        <row r="6200">
          <cell r="A6200">
            <v>45708.716689814799</v>
          </cell>
          <cell r="B6200">
            <v>2915</v>
          </cell>
          <cell r="F6200" t="str">
            <v>CC-01571341</v>
          </cell>
          <cell r="J6200" t="str">
            <v>Sales Call</v>
          </cell>
          <cell r="R6200" t="str">
            <v>BWKD163512</v>
          </cell>
          <cell r="AB6200" t="str">
            <v>Sales call carried out for HMR update</v>
          </cell>
        </row>
        <row r="6201">
          <cell r="A6201">
            <v>45708.713668981502</v>
          </cell>
          <cell r="B6201">
            <v>3420</v>
          </cell>
          <cell r="F6201" t="str">
            <v>CC-01571328</v>
          </cell>
          <cell r="J6201" t="str">
            <v>Sales Call</v>
          </cell>
          <cell r="R6201" t="str">
            <v>BVFD163261</v>
          </cell>
          <cell r="AB6201" t="str">
            <v>Sales call carried out for HMR update</v>
          </cell>
        </row>
        <row r="6202">
          <cell r="A6202">
            <v>45708.710104166697</v>
          </cell>
          <cell r="B6202">
            <v>2960</v>
          </cell>
          <cell r="F6202" t="str">
            <v>CC-01571316</v>
          </cell>
          <cell r="J6202" t="str">
            <v>Sales Call</v>
          </cell>
          <cell r="R6202" t="str">
            <v>BVIL161084</v>
          </cell>
          <cell r="AB6202" t="str">
            <v>Sales call carried out for HMR update</v>
          </cell>
        </row>
        <row r="6203">
          <cell r="A6203">
            <v>45708.705625000002</v>
          </cell>
          <cell r="B6203">
            <v>660</v>
          </cell>
          <cell r="F6203" t="str">
            <v>CC-01571303</v>
          </cell>
          <cell r="J6203" t="str">
            <v>Sales Call</v>
          </cell>
          <cell r="R6203" t="str">
            <v>BVID163429</v>
          </cell>
          <cell r="AB6203" t="str">
            <v>Sales call carried out for HMR update</v>
          </cell>
        </row>
        <row r="6204">
          <cell r="A6204">
            <v>45708.702592592599</v>
          </cell>
          <cell r="B6204">
            <v>4485</v>
          </cell>
          <cell r="F6204" t="str">
            <v>CC-01571294</v>
          </cell>
          <cell r="J6204" t="str">
            <v>Sales Call</v>
          </cell>
          <cell r="R6204" t="str">
            <v>BVKD163010</v>
          </cell>
          <cell r="AB6204" t="str">
            <v>Sales call carried out for HMR update</v>
          </cell>
        </row>
        <row r="6205">
          <cell r="A6205">
            <v>45708.674583333297</v>
          </cell>
          <cell r="B6205">
            <v>595</v>
          </cell>
          <cell r="F6205" t="str">
            <v>CC-01571216</v>
          </cell>
          <cell r="J6205" t="str">
            <v>Complaint - Breakdown</v>
          </cell>
          <cell r="R6205" t="str">
            <v>BUIS036656</v>
          </cell>
          <cell r="AB6205" t="str">
            <v>Attend the site to complain about the motor burnt so the fitted required motor and change over load relay with the new one. Then start the unit found running ok..</v>
          </cell>
        </row>
        <row r="6206">
          <cell r="A6206">
            <v>45708.6581365741</v>
          </cell>
          <cell r="B6206">
            <v>31915</v>
          </cell>
          <cell r="F6206" t="str">
            <v>CC-01571154</v>
          </cell>
          <cell r="J6206" t="str">
            <v>General Service</v>
          </cell>
          <cell r="R6206" t="str">
            <v>BRAS033261</v>
          </cell>
          <cell r="AB6206" t="str">
            <v>We visited site and SPM DONE. And also  change Pipe coupling because Oil leakage from pipe coupling. After than start and check unit running well.</v>
          </cell>
        </row>
        <row r="6207">
          <cell r="A6207">
            <v>45708.396666666697</v>
          </cell>
          <cell r="B6207">
            <v>213</v>
          </cell>
          <cell r="F6207" t="str">
            <v>CC-01570411</v>
          </cell>
          <cell r="J6207" t="str">
            <v>Complaint - Running With Problem</v>
          </cell>
          <cell r="R6207" t="str">
            <v>BXGD164662</v>
          </cell>
          <cell r="AB6207" t="str">
            <v>Attend the site for running with problem so check and found running time unit tripping.so found both side accurate not working properly .so clean both side accurate and refitted and adjusted.after Start the unit found running good condition with all parameters working under limit.</v>
          </cell>
        </row>
        <row r="6208">
          <cell r="A6208">
            <v>45707.6195717593</v>
          </cell>
          <cell r="B6208">
            <v>0</v>
          </cell>
          <cell r="F6208" t="str">
            <v>CC-01569650</v>
          </cell>
          <cell r="J6208" t="str">
            <v>Commissioning</v>
          </cell>
          <cell r="R6208" t="str">
            <v>CXCE544244</v>
          </cell>
          <cell r="AB6208" t="str">
            <v>Commissioning done on dated 19-02-2025</v>
          </cell>
        </row>
        <row r="6209">
          <cell r="A6209">
            <v>45707.500150462998</v>
          </cell>
          <cell r="B6209">
            <v>7250</v>
          </cell>
          <cell r="F6209" t="str">
            <v>CC-01569291</v>
          </cell>
          <cell r="J6209" t="str">
            <v>Sales Call</v>
          </cell>
          <cell r="R6209" t="str">
            <v>BWGS034071</v>
          </cell>
          <cell r="AB6209" t="str">
            <v>Sales call carried out for HMR update</v>
          </cell>
        </row>
        <row r="6210">
          <cell r="A6210">
            <v>45707.470312500001</v>
          </cell>
          <cell r="B6210">
            <v>0</v>
          </cell>
          <cell r="F6210" t="str">
            <v>CC-01569171</v>
          </cell>
          <cell r="J6210" t="str">
            <v>Preservative Measures</v>
          </cell>
          <cell r="R6210" t="str">
            <v>CXCE544244</v>
          </cell>
          <cell r="AB6210" t="str">
            <v>Attend the site for commissioning so check and found unit is more then 8 months old and kept in ideal condition so preservative measures done by open the compressor pack and keep the compressor on levelled floor surface, do the vertical inspection and clean dust and found ok</v>
          </cell>
        </row>
        <row r="6211">
          <cell r="A6211">
            <v>45707.371087963002</v>
          </cell>
          <cell r="B6211">
            <v>200</v>
          </cell>
          <cell r="F6211" t="str">
            <v>CC-01569012</v>
          </cell>
          <cell r="J6211" t="str">
            <v>Complaint - Running With Problem</v>
          </cell>
          <cell r="R6211" t="str">
            <v>BXFD232225</v>
          </cell>
          <cell r="AB6211" t="str">
            <v>Attend the site for High pressure buildup.so check and found pressure buildup in unload condition.so butterfly valve accurate clean.and pressure regulator open found rusty so clean and refitted.after start the unit found no pressure buildup.and all parameters working under limit.now unit running good condition.</v>
          </cell>
        </row>
        <row r="6212">
          <cell r="A6212">
            <v>45706.775636574101</v>
          </cell>
          <cell r="B6212">
            <v>320</v>
          </cell>
          <cell r="F6212" t="str">
            <v>CC-01568787</v>
          </cell>
          <cell r="J6212" t="str">
            <v>Sales Call</v>
          </cell>
          <cell r="R6212" t="str">
            <v>BXES037132</v>
          </cell>
          <cell r="AB6212" t="str">
            <v>Sales call carried out for HMR update</v>
          </cell>
        </row>
        <row r="6213">
          <cell r="A6213">
            <v>45706.772106481498</v>
          </cell>
          <cell r="B6213">
            <v>2857</v>
          </cell>
          <cell r="F6213" t="str">
            <v>CC-01568785</v>
          </cell>
          <cell r="J6213" t="str">
            <v>Sales Call</v>
          </cell>
          <cell r="R6213" t="str">
            <v>BXJF111817</v>
          </cell>
          <cell r="AB6213" t="str">
            <v>Sales call carried out for HMR update</v>
          </cell>
        </row>
        <row r="6214">
          <cell r="A6214">
            <v>45706.767766203702</v>
          </cell>
          <cell r="B6214">
            <v>4739</v>
          </cell>
          <cell r="F6214" t="str">
            <v>CC-01568775</v>
          </cell>
          <cell r="J6214" t="str">
            <v>Sales Call</v>
          </cell>
          <cell r="R6214" t="str">
            <v>BWJS031206</v>
          </cell>
          <cell r="AB6214" t="str">
            <v>Sales call carried out for HMR update</v>
          </cell>
        </row>
        <row r="6215">
          <cell r="A6215">
            <v>45706.7645023148</v>
          </cell>
          <cell r="B6215">
            <v>260</v>
          </cell>
          <cell r="F6215" t="str">
            <v>CC-01568770</v>
          </cell>
          <cell r="J6215" t="str">
            <v>Sales Call</v>
          </cell>
          <cell r="R6215" t="str">
            <v>BVES049148</v>
          </cell>
          <cell r="AB6215" t="str">
            <v>Sales call carried out for HMR update</v>
          </cell>
        </row>
        <row r="6216">
          <cell r="A6216">
            <v>45706.760231481501</v>
          </cell>
          <cell r="B6216">
            <v>60029</v>
          </cell>
          <cell r="F6216" t="str">
            <v>CC-01568767</v>
          </cell>
          <cell r="J6216" t="str">
            <v>Sales Call</v>
          </cell>
          <cell r="R6216" t="str">
            <v>BLGS040605</v>
          </cell>
          <cell r="AB6216" t="str">
            <v>Sales call carried out for HMR update</v>
          </cell>
        </row>
        <row r="6217">
          <cell r="A6217">
            <v>45706.5852662037</v>
          </cell>
          <cell r="B6217">
            <v>0</v>
          </cell>
          <cell r="F6217" t="str">
            <v>CC-01568270</v>
          </cell>
          <cell r="J6217" t="str">
            <v>Sales Call</v>
          </cell>
          <cell r="R6217" t="str">
            <v>24230010</v>
          </cell>
          <cell r="AB6217" t="str">
            <v>wrongly open this call need to be cancel mail sent to ccs for cancellation 18-02-2025</v>
          </cell>
        </row>
        <row r="6218">
          <cell r="A6218">
            <v>45705.762638888897</v>
          </cell>
          <cell r="B6218">
            <v>2997</v>
          </cell>
          <cell r="F6218" t="str">
            <v>CC-01567486</v>
          </cell>
          <cell r="J6218" t="str">
            <v>Schedule Service</v>
          </cell>
          <cell r="R6218" t="str">
            <v>BXKD164191</v>
          </cell>
          <cell r="AB6218" t="str">
            <v>Attend the site for shedule service so following Job are done -total drain oil from tank 37 liters after replace air filter 2nos engine and compressor both side oil filter 2nos separator filter,arv kit,bdv kit, mpv kit, dcv kit,osv kit, actuator kit engine and compressor both side, pressure regulator kit 1nos,overall topped oil intank 39 liter with One dead Crank after shedule service done than start the unit running good condition no air leakeag no oil leakage at present unit running satisfactory</v>
          </cell>
        </row>
        <row r="6219">
          <cell r="A6219">
            <v>45705.6272916667</v>
          </cell>
          <cell r="B6219">
            <v>0</v>
          </cell>
          <cell r="F6219" t="str">
            <v>CC-01567144</v>
          </cell>
          <cell r="J6219" t="str">
            <v>Commissioning</v>
          </cell>
          <cell r="R6219" t="str">
            <v>CXFE212227</v>
          </cell>
          <cell r="AB6219" t="str">
            <v>Commissioning done on dated 17-02-2024</v>
          </cell>
        </row>
        <row r="6220">
          <cell r="A6220">
            <v>45705.618831018503</v>
          </cell>
          <cell r="B6220">
            <v>206</v>
          </cell>
          <cell r="F6220" t="str">
            <v>CC-01567108</v>
          </cell>
          <cell r="J6220" t="str">
            <v>Sales Call</v>
          </cell>
          <cell r="R6220" t="str">
            <v>BXES037106</v>
          </cell>
          <cell r="AB6220" t="str">
            <v>Sales call carried out for HMR update</v>
          </cell>
        </row>
        <row r="6221">
          <cell r="A6221">
            <v>45705.614849537</v>
          </cell>
          <cell r="B6221">
            <v>540</v>
          </cell>
          <cell r="F6221" t="str">
            <v>CC-01567087</v>
          </cell>
          <cell r="J6221" t="str">
            <v>Sales Call</v>
          </cell>
          <cell r="R6221" t="str">
            <v>BXDC373714</v>
          </cell>
          <cell r="AB6221" t="str">
            <v>Sales call carried out for HMR update</v>
          </cell>
        </row>
        <row r="6222">
          <cell r="A6222">
            <v>45705.610358796301</v>
          </cell>
          <cell r="B6222">
            <v>210</v>
          </cell>
          <cell r="F6222" t="str">
            <v>CC-01567081</v>
          </cell>
          <cell r="J6222" t="str">
            <v>Sales Call</v>
          </cell>
          <cell r="R6222" t="str">
            <v>BWFC370687</v>
          </cell>
          <cell r="AB6222" t="str">
            <v>Sales call carried out for HMR update</v>
          </cell>
        </row>
        <row r="6223">
          <cell r="A6223">
            <v>45705.605428240699</v>
          </cell>
          <cell r="B6223">
            <v>6452</v>
          </cell>
          <cell r="F6223" t="str">
            <v>CC-01567064</v>
          </cell>
          <cell r="J6223" t="str">
            <v>Sales Call</v>
          </cell>
          <cell r="R6223" t="str">
            <v>BWKS031684</v>
          </cell>
          <cell r="AB6223" t="str">
            <v>Sales call carried out for HMR update</v>
          </cell>
        </row>
        <row r="6224">
          <cell r="A6224">
            <v>45705.600960648102</v>
          </cell>
          <cell r="B6224">
            <v>190</v>
          </cell>
          <cell r="F6224" t="str">
            <v>CC-01567047</v>
          </cell>
          <cell r="J6224" t="str">
            <v>Sales Call</v>
          </cell>
          <cell r="R6224" t="str">
            <v>BXJC372067</v>
          </cell>
          <cell r="AB6224" t="str">
            <v>Sales call carried out for HMR update</v>
          </cell>
        </row>
        <row r="6225">
          <cell r="A6225">
            <v>45705.597280092603</v>
          </cell>
          <cell r="B6225">
            <v>6064</v>
          </cell>
          <cell r="F6225" t="str">
            <v>CC-01567040</v>
          </cell>
          <cell r="J6225" t="str">
            <v>Sales Call</v>
          </cell>
          <cell r="R6225" t="str">
            <v>BWKS040406</v>
          </cell>
          <cell r="AB6225" t="str">
            <v>Sales call carried out for HMR update</v>
          </cell>
        </row>
        <row r="6226">
          <cell r="A6226">
            <v>45705.5937037037</v>
          </cell>
          <cell r="B6226">
            <v>2175</v>
          </cell>
          <cell r="F6226" t="str">
            <v>CC-01567037</v>
          </cell>
          <cell r="J6226" t="str">
            <v>Sales Call</v>
          </cell>
          <cell r="R6226" t="str">
            <v>BVAS038319</v>
          </cell>
          <cell r="AB6226" t="str">
            <v>Sales call carried out for HMR update</v>
          </cell>
        </row>
        <row r="6227">
          <cell r="A6227">
            <v>45705.587476851899</v>
          </cell>
          <cell r="B6227">
            <v>19266</v>
          </cell>
          <cell r="F6227" t="str">
            <v>CC-01567022</v>
          </cell>
          <cell r="J6227" t="str">
            <v>Sales Call</v>
          </cell>
          <cell r="R6227" t="str">
            <v>BTDS044304</v>
          </cell>
          <cell r="AB6227" t="str">
            <v>Sales call carried out for HMR update</v>
          </cell>
        </row>
        <row r="6228">
          <cell r="A6228">
            <v>45705.582245370402</v>
          </cell>
          <cell r="B6228">
            <v>18101</v>
          </cell>
          <cell r="F6228" t="str">
            <v>CC-01567013</v>
          </cell>
          <cell r="J6228" t="str">
            <v>Sales Call</v>
          </cell>
          <cell r="R6228" t="str">
            <v>BSAS036958</v>
          </cell>
          <cell r="AB6228" t="str">
            <v>Sales call carried out for HMR update</v>
          </cell>
        </row>
        <row r="6229">
          <cell r="A6229">
            <v>45705.577071759297</v>
          </cell>
          <cell r="B6229">
            <v>29470</v>
          </cell>
          <cell r="F6229" t="str">
            <v>CC-01567000</v>
          </cell>
          <cell r="J6229" t="str">
            <v>Sales Call</v>
          </cell>
          <cell r="R6229" t="str">
            <v>BQES030978</v>
          </cell>
          <cell r="AB6229" t="str">
            <v>Sales call carried out for HMR update</v>
          </cell>
        </row>
        <row r="6230">
          <cell r="A6230">
            <v>45705.573391203703</v>
          </cell>
          <cell r="B6230">
            <v>33255</v>
          </cell>
          <cell r="F6230" t="str">
            <v>CC-01566993</v>
          </cell>
          <cell r="J6230" t="str">
            <v>Sales Call</v>
          </cell>
          <cell r="R6230" t="str">
            <v>BRCC372871</v>
          </cell>
          <cell r="AB6230" t="str">
            <v>Sales call carried out for HMR update</v>
          </cell>
        </row>
        <row r="6231">
          <cell r="A6231">
            <v>45705.569120370397</v>
          </cell>
          <cell r="B6231">
            <v>37687</v>
          </cell>
          <cell r="F6231" t="str">
            <v>CC-01566981</v>
          </cell>
          <cell r="J6231" t="str">
            <v>Sales Call</v>
          </cell>
          <cell r="R6231" t="str">
            <v>BRFC373676</v>
          </cell>
          <cell r="AB6231" t="str">
            <v>Sales call carried out for HMR update</v>
          </cell>
        </row>
        <row r="6232">
          <cell r="A6232">
            <v>45705.565567129597</v>
          </cell>
          <cell r="B6232">
            <v>7139</v>
          </cell>
          <cell r="F6232" t="str">
            <v>CC-01566974</v>
          </cell>
          <cell r="J6232" t="str">
            <v>Sales Call</v>
          </cell>
          <cell r="R6232" t="str">
            <v>BPGC370231</v>
          </cell>
          <cell r="AB6232" t="str">
            <v>Sales call carried out for HMR update</v>
          </cell>
        </row>
        <row r="6233">
          <cell r="A6233">
            <v>45705.561967592599</v>
          </cell>
          <cell r="B6233">
            <v>49033</v>
          </cell>
          <cell r="F6233" t="str">
            <v>CC-01566972</v>
          </cell>
          <cell r="J6233" t="str">
            <v>Sales Call</v>
          </cell>
          <cell r="R6233" t="str">
            <v>BPAS030126</v>
          </cell>
          <cell r="AB6233" t="str">
            <v>Sales call carried out for HMR update</v>
          </cell>
        </row>
        <row r="6234">
          <cell r="A6234">
            <v>45705.558067129597</v>
          </cell>
          <cell r="B6234">
            <v>34636</v>
          </cell>
          <cell r="F6234" t="str">
            <v>CC-01566965</v>
          </cell>
          <cell r="J6234" t="str">
            <v>Sales Call</v>
          </cell>
          <cell r="R6234" t="str">
            <v>BMJS040004</v>
          </cell>
          <cell r="AB6234" t="str">
            <v>Sales call carried out for HMR update</v>
          </cell>
        </row>
        <row r="6235">
          <cell r="A6235">
            <v>45705.553622685198</v>
          </cell>
          <cell r="B6235">
            <v>46153</v>
          </cell>
          <cell r="F6235" t="str">
            <v>CC-01566957</v>
          </cell>
          <cell r="J6235" t="str">
            <v>Sales Call</v>
          </cell>
          <cell r="R6235" t="str">
            <v>BKAS040272</v>
          </cell>
          <cell r="AB6235" t="str">
            <v>Sales call carried out for HMR update</v>
          </cell>
        </row>
        <row r="6236">
          <cell r="A6236">
            <v>45705.5492592593</v>
          </cell>
          <cell r="B6236">
            <v>36813</v>
          </cell>
          <cell r="F6236" t="str">
            <v>CC-01566949</v>
          </cell>
          <cell r="J6236" t="str">
            <v>Sales Call</v>
          </cell>
          <cell r="R6236" t="str">
            <v>BIGS030904</v>
          </cell>
          <cell r="AB6236" t="str">
            <v>Sales call carried out for HMR update</v>
          </cell>
        </row>
        <row r="6237">
          <cell r="A6237">
            <v>45705.543993055602</v>
          </cell>
          <cell r="B6237">
            <v>23226</v>
          </cell>
          <cell r="F6237" t="str">
            <v>CC-01566931</v>
          </cell>
          <cell r="J6237" t="str">
            <v>Sales Call</v>
          </cell>
          <cell r="R6237" t="str">
            <v>108441</v>
          </cell>
          <cell r="AB6237" t="str">
            <v>Sales call carried out for HMR update</v>
          </cell>
        </row>
        <row r="6238">
          <cell r="A6238">
            <v>45705.539178240702</v>
          </cell>
          <cell r="B6238">
            <v>7983</v>
          </cell>
          <cell r="F6238" t="str">
            <v>CC-01566919</v>
          </cell>
          <cell r="J6238" t="str">
            <v>Sales Call</v>
          </cell>
          <cell r="R6238" t="str">
            <v>BRHC374105</v>
          </cell>
          <cell r="AB6238" t="str">
            <v>Sales call carried out for HMR update</v>
          </cell>
        </row>
        <row r="6239">
          <cell r="A6239">
            <v>45705.533576388902</v>
          </cell>
          <cell r="B6239">
            <v>8461</v>
          </cell>
          <cell r="F6239" t="str">
            <v>CC-01566898</v>
          </cell>
          <cell r="J6239" t="str">
            <v>Sales Call</v>
          </cell>
          <cell r="R6239" t="str">
            <v>BRAF110427</v>
          </cell>
          <cell r="AB6239" t="str">
            <v>Sales call carried out for HMR update</v>
          </cell>
        </row>
        <row r="6240">
          <cell r="A6240">
            <v>45705.5297685185</v>
          </cell>
          <cell r="B6240">
            <v>180</v>
          </cell>
          <cell r="F6240" t="str">
            <v>CC-01566887</v>
          </cell>
          <cell r="J6240" t="str">
            <v>Sales Call</v>
          </cell>
          <cell r="R6240" t="str">
            <v>BXFC374369</v>
          </cell>
          <cell r="AB6240" t="str">
            <v>Sales call carried out for HMR update</v>
          </cell>
        </row>
        <row r="6241">
          <cell r="A6241">
            <v>45705.492337962998</v>
          </cell>
          <cell r="B6241">
            <v>28879</v>
          </cell>
          <cell r="F6241" t="str">
            <v>CC-01566765</v>
          </cell>
          <cell r="J6241" t="str">
            <v>Sales Call</v>
          </cell>
          <cell r="R6241" t="str">
            <v>BSIC376940</v>
          </cell>
          <cell r="AB6241" t="str">
            <v>Sales call carried out for HMR update</v>
          </cell>
        </row>
        <row r="6242">
          <cell r="A6242">
            <v>45705.486840277801</v>
          </cell>
          <cell r="B6242">
            <v>20138</v>
          </cell>
          <cell r="F6242" t="str">
            <v>CC-01566745</v>
          </cell>
          <cell r="J6242" t="str">
            <v>Sales Call</v>
          </cell>
          <cell r="R6242" t="str">
            <v>GOAC370220</v>
          </cell>
          <cell r="AB6242" t="str">
            <v>Sales call carried out for HMR update</v>
          </cell>
        </row>
        <row r="6243">
          <cell r="A6243">
            <v>45705.481874999998</v>
          </cell>
          <cell r="B6243">
            <v>7634</v>
          </cell>
          <cell r="F6243" t="str">
            <v>CC-01566729</v>
          </cell>
          <cell r="J6243" t="str">
            <v>Sales Call</v>
          </cell>
          <cell r="R6243" t="str">
            <v>BWES033256</v>
          </cell>
          <cell r="AB6243" t="str">
            <v>Sales call carried out for HMR update</v>
          </cell>
        </row>
        <row r="6244">
          <cell r="A6244">
            <v>45705.477523148104</v>
          </cell>
          <cell r="B6244">
            <v>15335</v>
          </cell>
          <cell r="F6244" t="str">
            <v>CC-01566709</v>
          </cell>
          <cell r="J6244" t="str">
            <v>Sales Call</v>
          </cell>
          <cell r="R6244" t="str">
            <v>123054E</v>
          </cell>
          <cell r="AB6244" t="str">
            <v>Sales call carried out for HMR update</v>
          </cell>
        </row>
        <row r="6245">
          <cell r="A6245">
            <v>45705.463761574101</v>
          </cell>
          <cell r="B6245">
            <v>2078</v>
          </cell>
          <cell r="F6245" t="str">
            <v>CC-01566679</v>
          </cell>
          <cell r="J6245" t="str">
            <v>Complaint - Running With Problem</v>
          </cell>
          <cell r="R6245" t="str">
            <v>BXJD164130</v>
          </cell>
          <cell r="AB6245" t="str">
            <v>Attend the site for unit running with problem.so i check all warning found ok . check solonid patcon working properly but engine not started properly.i suggest the customer please contact ashok leyland engineer.found FIP lever broken and locking key found missing replace both items with new one after unit running good condition. Engine side service report attached to close the call. Complaint category changed.</v>
          </cell>
        </row>
        <row r="6246">
          <cell r="A6246">
            <v>45705.461863425902</v>
          </cell>
          <cell r="B6246">
            <v>2535</v>
          </cell>
          <cell r="F6246" t="str">
            <v>CC-01566677</v>
          </cell>
          <cell r="J6246" t="str">
            <v>Schedule Service</v>
          </cell>
          <cell r="R6246" t="str">
            <v>BXJD164143</v>
          </cell>
          <cell r="AB6246" t="str">
            <v>Attend the site for schedule service.so start the work. Oil drain from tank and cooler . Total oil drain 37 litres.after change parts.oil air lube Plus 40 litres,oil filter 2nos.air filter engine and compressor both side 2nos, actuator assembly 1nos after schedule service done start the unit found running good condition.</v>
          </cell>
        </row>
        <row r="6247">
          <cell r="A6247">
            <v>45705.287881944401</v>
          </cell>
          <cell r="B6247">
            <v>1</v>
          </cell>
          <cell r="F6247" t="str">
            <v>CC-01566518</v>
          </cell>
          <cell r="J6247" t="str">
            <v>Schedule Service - AMC</v>
          </cell>
          <cell r="R6247" t="str">
            <v>CTCE665149</v>
          </cell>
          <cell r="AB6247" t="str">
            <v>AMC visit carried out</v>
          </cell>
        </row>
        <row r="6248">
          <cell r="A6248">
            <v>45705.2796296296</v>
          </cell>
          <cell r="B6248">
            <v>28004</v>
          </cell>
          <cell r="F6248" t="str">
            <v>CC-01566456</v>
          </cell>
          <cell r="J6248" t="str">
            <v>Schedule Service - AMC</v>
          </cell>
          <cell r="R6248" t="str">
            <v>BSDS043254</v>
          </cell>
          <cell r="AB6248" t="str">
            <v>AMC visit carried out</v>
          </cell>
        </row>
        <row r="6249">
          <cell r="A6249">
            <v>45703.768692129597</v>
          </cell>
          <cell r="B6249">
            <v>11823</v>
          </cell>
          <cell r="F6249" t="str">
            <v>CC-01566049</v>
          </cell>
          <cell r="J6249" t="str">
            <v>Sales Call</v>
          </cell>
          <cell r="R6249" t="str">
            <v>GPKC370119</v>
          </cell>
          <cell r="AB6249" t="str">
            <v>Sales call carried out for HMR update</v>
          </cell>
        </row>
        <row r="6250">
          <cell r="A6250">
            <v>45703.765208333301</v>
          </cell>
          <cell r="B6250">
            <v>11572</v>
          </cell>
          <cell r="F6250" t="str">
            <v>CC-01566044</v>
          </cell>
          <cell r="J6250" t="str">
            <v>Sales Call</v>
          </cell>
          <cell r="R6250" t="str">
            <v>GPGS031328</v>
          </cell>
          <cell r="AB6250" t="str">
            <v>Sales call carried out for HMR update</v>
          </cell>
        </row>
        <row r="6251">
          <cell r="A6251">
            <v>45703.762256944399</v>
          </cell>
          <cell r="B6251">
            <v>13305</v>
          </cell>
          <cell r="F6251" t="str">
            <v>CC-01566040</v>
          </cell>
          <cell r="J6251" t="str">
            <v>Sales Call</v>
          </cell>
          <cell r="R6251" t="str">
            <v>GPGC370774</v>
          </cell>
          <cell r="AB6251" t="str">
            <v>Sales call carried out for HMR update</v>
          </cell>
        </row>
        <row r="6252">
          <cell r="A6252">
            <v>45703.759259259299</v>
          </cell>
          <cell r="B6252">
            <v>18113</v>
          </cell>
          <cell r="F6252" t="str">
            <v>CC-01566035</v>
          </cell>
          <cell r="J6252" t="str">
            <v>Sales Call</v>
          </cell>
          <cell r="R6252" t="str">
            <v>GPGC370758</v>
          </cell>
          <cell r="AB6252" t="str">
            <v>Sales call carried out for HMR update</v>
          </cell>
        </row>
        <row r="6253">
          <cell r="A6253">
            <v>45703.755416666703</v>
          </cell>
          <cell r="B6253">
            <v>11466</v>
          </cell>
          <cell r="F6253" t="str">
            <v>CC-01566026</v>
          </cell>
          <cell r="J6253" t="str">
            <v>Sales Call</v>
          </cell>
          <cell r="R6253" t="str">
            <v>GPFC370737</v>
          </cell>
          <cell r="AB6253" t="str">
            <v>Sales call carried out for HMR update</v>
          </cell>
        </row>
        <row r="6254">
          <cell r="A6254">
            <v>45703.751805555599</v>
          </cell>
          <cell r="B6254">
            <v>10636</v>
          </cell>
          <cell r="F6254" t="str">
            <v>CC-01566019</v>
          </cell>
          <cell r="J6254" t="str">
            <v>Sales Call</v>
          </cell>
          <cell r="R6254" t="str">
            <v>GPAC370341</v>
          </cell>
          <cell r="AB6254" t="str">
            <v>Sales call carried out for HMR update</v>
          </cell>
        </row>
        <row r="6255">
          <cell r="A6255">
            <v>45703.747812499998</v>
          </cell>
          <cell r="B6255">
            <v>29341</v>
          </cell>
          <cell r="F6255" t="str">
            <v>CC-01566013</v>
          </cell>
          <cell r="J6255" t="str">
            <v>Sales Call</v>
          </cell>
          <cell r="R6255" t="str">
            <v>GOHC370805</v>
          </cell>
          <cell r="AB6255" t="str">
            <v>Sales call carried out for HMR update</v>
          </cell>
        </row>
        <row r="6256">
          <cell r="A6256">
            <v>45703.744895833297</v>
          </cell>
          <cell r="B6256">
            <v>7260</v>
          </cell>
          <cell r="F6256" t="str">
            <v>CC-01566005</v>
          </cell>
          <cell r="J6256" t="str">
            <v>Sales Call</v>
          </cell>
          <cell r="R6256" t="str">
            <v>GOEC370640</v>
          </cell>
          <cell r="AB6256" t="str">
            <v>Sales call carried out for HMR update</v>
          </cell>
        </row>
        <row r="6257">
          <cell r="A6257">
            <v>45703.741747685199</v>
          </cell>
          <cell r="B6257">
            <v>18960</v>
          </cell>
          <cell r="F6257" t="str">
            <v>CC-01566004</v>
          </cell>
          <cell r="J6257" t="str">
            <v>Sales Call</v>
          </cell>
          <cell r="R6257" t="str">
            <v>GOEC370631</v>
          </cell>
          <cell r="AB6257" t="str">
            <v>Sales call carried out for HMR update</v>
          </cell>
        </row>
        <row r="6258">
          <cell r="A6258">
            <v>45703.737916666701</v>
          </cell>
          <cell r="B6258">
            <v>23374</v>
          </cell>
          <cell r="F6258" t="str">
            <v>CC-01565996</v>
          </cell>
          <cell r="J6258" t="str">
            <v>Sales Call</v>
          </cell>
          <cell r="R6258" t="str">
            <v>GOCC370465</v>
          </cell>
          <cell r="AB6258" t="str">
            <v>Sales call carried out for HMR update</v>
          </cell>
        </row>
        <row r="6259">
          <cell r="A6259">
            <v>45703.7335185185</v>
          </cell>
          <cell r="B6259">
            <v>8573</v>
          </cell>
          <cell r="F6259" t="str">
            <v>CC-01565987</v>
          </cell>
          <cell r="J6259" t="str">
            <v>Sales Call</v>
          </cell>
          <cell r="R6259" t="str">
            <v>GOBS040228</v>
          </cell>
          <cell r="AB6259" t="str">
            <v>Sales call carried out for HMR update</v>
          </cell>
        </row>
        <row r="6260">
          <cell r="A6260">
            <v>45703.7296180556</v>
          </cell>
          <cell r="B6260">
            <v>28553</v>
          </cell>
          <cell r="F6260" t="str">
            <v>CC-01565979</v>
          </cell>
          <cell r="J6260" t="str">
            <v>Sales Call</v>
          </cell>
          <cell r="R6260" t="str">
            <v>GOBC370298</v>
          </cell>
          <cell r="AB6260" t="str">
            <v>Sales call carried out for HMR update</v>
          </cell>
        </row>
        <row r="6261">
          <cell r="A6261">
            <v>45703.725046296298</v>
          </cell>
          <cell r="B6261">
            <v>46557</v>
          </cell>
          <cell r="F6261" t="str">
            <v>CC-01565968</v>
          </cell>
          <cell r="J6261" t="str">
            <v>Sales Call</v>
          </cell>
          <cell r="R6261" t="str">
            <v>GNFS040092</v>
          </cell>
          <cell r="AB6261" t="str">
            <v>Sales call carried out for HMR update</v>
          </cell>
        </row>
        <row r="6262">
          <cell r="A6262">
            <v>45703.7214467593</v>
          </cell>
          <cell r="B6262">
            <v>30106</v>
          </cell>
          <cell r="F6262" t="str">
            <v>CC-01565960</v>
          </cell>
          <cell r="J6262" t="str">
            <v>Sales Call</v>
          </cell>
          <cell r="R6262" t="str">
            <v>GNES040048</v>
          </cell>
          <cell r="AB6262" t="str">
            <v>Sales call carried out for HMR update</v>
          </cell>
        </row>
        <row r="6263">
          <cell r="A6263">
            <v>45703.651770833298</v>
          </cell>
          <cell r="B6263">
            <v>39605</v>
          </cell>
          <cell r="F6263" t="str">
            <v>CC-01565777</v>
          </cell>
          <cell r="J6263" t="str">
            <v>Schedule Service</v>
          </cell>
          <cell r="R6263" t="str">
            <v>BRIC374329</v>
          </cell>
          <cell r="AB6263" t="str">
            <v>We visited site and change Air filter, Oil filter, Separator, oil and valve kit after than start and check unit running well.</v>
          </cell>
        </row>
        <row r="6264">
          <cell r="A6264">
            <v>45703.650115740696</v>
          </cell>
          <cell r="B6264">
            <v>139</v>
          </cell>
          <cell r="F6264" t="str">
            <v>CC-01565773</v>
          </cell>
          <cell r="J6264" t="str">
            <v>Complaint - Running With Problem</v>
          </cell>
          <cell r="R6264" t="str">
            <v>BXAL153828</v>
          </cell>
          <cell r="AB6264" t="str">
            <v>Upon attending the site to address the customer complaint regarding insufficient pressure build-up, a thorough inspection of the unit was conducted. It was observed that the operating environment was notably dusty, which likely contributed to the issue at hand. During the assessment, the solenoid valve was found to be covered in dust, necessitating a cleaning procedure. After ensuring the solenoid valve was free of debris, attention was turned to the BDV kit, which also exhibited significant dust accumulation. This component was similarly cleaned to restore its functionality. Furthermore, the pressure regulator kit was removed and cleaned meticulously to ensure optimal performance. Once all components were thoroughly cleaned, they were carefully reassembled and refitted to the unit. Upon restarting the unit, it was confirmed that it was operating correctly, resolving the initial complaint regarding pressure build-up. The maintenance actions taken have effectively restored the unit to its proper working condition.</v>
          </cell>
        </row>
        <row r="6265">
          <cell r="A6265">
            <v>45702.788240740701</v>
          </cell>
          <cell r="B6265">
            <v>1907</v>
          </cell>
          <cell r="F6265" t="str">
            <v>CC-01564940</v>
          </cell>
          <cell r="J6265" t="str">
            <v>Sales Call</v>
          </cell>
          <cell r="R6265" t="str">
            <v>EVKS047996</v>
          </cell>
          <cell r="AB6265" t="str">
            <v>Sales call carried out for HMR update</v>
          </cell>
        </row>
        <row r="6266">
          <cell r="A6266">
            <v>45702.785335648201</v>
          </cell>
          <cell r="B6266">
            <v>2970</v>
          </cell>
          <cell r="F6266" t="str">
            <v>CC-01564939</v>
          </cell>
          <cell r="J6266" t="str">
            <v>Sales Call</v>
          </cell>
          <cell r="R6266" t="str">
            <v>EVKS037236</v>
          </cell>
          <cell r="AB6266" t="str">
            <v>Sales call carried out for HMR update</v>
          </cell>
        </row>
        <row r="6267">
          <cell r="A6267">
            <v>45702.782164351898</v>
          </cell>
          <cell r="B6267">
            <v>2350</v>
          </cell>
          <cell r="F6267" t="str">
            <v>CC-01564937</v>
          </cell>
          <cell r="J6267" t="str">
            <v>Sales Call</v>
          </cell>
          <cell r="R6267" t="str">
            <v>EVJS037006</v>
          </cell>
          <cell r="AB6267" t="str">
            <v>Sales call carried out for HMR update</v>
          </cell>
        </row>
        <row r="6268">
          <cell r="A6268">
            <v>45702.778356481504</v>
          </cell>
          <cell r="B6268">
            <v>3803</v>
          </cell>
          <cell r="F6268" t="str">
            <v>CC-01564935</v>
          </cell>
          <cell r="J6268" t="str">
            <v>Sales Call</v>
          </cell>
          <cell r="R6268" t="str">
            <v>EUES046621</v>
          </cell>
          <cell r="AB6268" t="str">
            <v>Sales call carried out for HMR update</v>
          </cell>
        </row>
        <row r="6269">
          <cell r="A6269">
            <v>45702.774456018502</v>
          </cell>
          <cell r="B6269">
            <v>2048</v>
          </cell>
          <cell r="F6269" t="str">
            <v>CC-01564932</v>
          </cell>
          <cell r="J6269" t="str">
            <v>Sales Call</v>
          </cell>
          <cell r="R6269" t="str">
            <v>EUES035194</v>
          </cell>
          <cell r="AB6269" t="str">
            <v>Sales call carried out for HMR update</v>
          </cell>
        </row>
        <row r="6270">
          <cell r="A6270">
            <v>45702.770856481497</v>
          </cell>
          <cell r="B6270">
            <v>1429</v>
          </cell>
          <cell r="F6270" t="str">
            <v>CC-01564931</v>
          </cell>
          <cell r="J6270" t="str">
            <v>Sales Call</v>
          </cell>
          <cell r="R6270" t="str">
            <v>EUCS034229</v>
          </cell>
          <cell r="AB6270" t="str">
            <v>Sales call carried out for HMR update</v>
          </cell>
        </row>
        <row r="6271">
          <cell r="A6271">
            <v>45702.746423611097</v>
          </cell>
          <cell r="B6271">
            <v>100</v>
          </cell>
          <cell r="F6271" t="str">
            <v>CC-01564911</v>
          </cell>
          <cell r="J6271" t="str">
            <v>Sales Call</v>
          </cell>
          <cell r="R6271" t="str">
            <v>BXLS042397</v>
          </cell>
          <cell r="AB6271" t="str">
            <v>Sales call carried out for HMR update</v>
          </cell>
        </row>
        <row r="6272">
          <cell r="A6272">
            <v>45702.743553240703</v>
          </cell>
          <cell r="B6272">
            <v>400</v>
          </cell>
          <cell r="F6272" t="str">
            <v>CC-01564904</v>
          </cell>
          <cell r="J6272" t="str">
            <v>Sales Call</v>
          </cell>
          <cell r="R6272" t="str">
            <v>BXLS042384</v>
          </cell>
          <cell r="AB6272" t="str">
            <v>Sales call carried out for HMR update</v>
          </cell>
        </row>
        <row r="6273">
          <cell r="A6273">
            <v>45702.740497685198</v>
          </cell>
          <cell r="B6273">
            <v>300</v>
          </cell>
          <cell r="F6273" t="str">
            <v>CC-01564899</v>
          </cell>
          <cell r="J6273" t="str">
            <v>Sales Call</v>
          </cell>
          <cell r="R6273" t="str">
            <v>BXKC372444</v>
          </cell>
          <cell r="AB6273" t="str">
            <v>Sales call carried out for HMR update</v>
          </cell>
        </row>
        <row r="6274">
          <cell r="A6274">
            <v>45702.737534722197</v>
          </cell>
          <cell r="B6274">
            <v>1000</v>
          </cell>
          <cell r="F6274" t="str">
            <v>CC-01564893</v>
          </cell>
          <cell r="J6274" t="str">
            <v>Sales Call</v>
          </cell>
          <cell r="R6274" t="str">
            <v>BXKC372344</v>
          </cell>
          <cell r="AB6274" t="str">
            <v>Sales call carried out for HMR update</v>
          </cell>
        </row>
        <row r="6275">
          <cell r="A6275">
            <v>45702.734027777798</v>
          </cell>
          <cell r="B6275">
            <v>500</v>
          </cell>
          <cell r="F6275" t="str">
            <v>CC-01564877</v>
          </cell>
          <cell r="J6275" t="str">
            <v>Sales Call</v>
          </cell>
          <cell r="R6275" t="str">
            <v>BXES037065</v>
          </cell>
          <cell r="AB6275" t="str">
            <v>Sales call carried out for HMR update</v>
          </cell>
        </row>
        <row r="6276">
          <cell r="A6276">
            <v>45702.730416666702</v>
          </cell>
          <cell r="B6276">
            <v>300</v>
          </cell>
          <cell r="F6276" t="str">
            <v>CC-01564875</v>
          </cell>
          <cell r="J6276" t="str">
            <v>Sales Call</v>
          </cell>
          <cell r="R6276" t="str">
            <v>BXDC373881</v>
          </cell>
          <cell r="AB6276" t="str">
            <v>Sales call carried out for HMR update</v>
          </cell>
        </row>
        <row r="6277">
          <cell r="A6277">
            <v>45702.7269212963</v>
          </cell>
          <cell r="B6277">
            <v>200</v>
          </cell>
          <cell r="F6277" t="str">
            <v>CC-01564865</v>
          </cell>
          <cell r="J6277" t="str">
            <v>Sales Call</v>
          </cell>
          <cell r="R6277" t="str">
            <v>BXBS036188</v>
          </cell>
          <cell r="AB6277" t="str">
            <v>Sales call carried out for HMR update</v>
          </cell>
        </row>
        <row r="6278">
          <cell r="A6278">
            <v>45702.721620370401</v>
          </cell>
          <cell r="B6278">
            <v>370</v>
          </cell>
          <cell r="F6278" t="str">
            <v>CC-01564853</v>
          </cell>
          <cell r="J6278" t="str">
            <v>Sales Call</v>
          </cell>
          <cell r="R6278" t="str">
            <v>BXBS036187</v>
          </cell>
          <cell r="AB6278" t="str">
            <v>Sales call carried out for HMR update</v>
          </cell>
        </row>
        <row r="6279">
          <cell r="A6279">
            <v>45702.717094907399</v>
          </cell>
          <cell r="B6279">
            <v>327</v>
          </cell>
          <cell r="F6279" t="str">
            <v>CC-01564846</v>
          </cell>
          <cell r="J6279" t="str">
            <v>Sales Call</v>
          </cell>
          <cell r="R6279" t="str">
            <v>BXBC373276</v>
          </cell>
          <cell r="AB6279" t="str">
            <v>Sales call carried out for HMR update</v>
          </cell>
        </row>
        <row r="6280">
          <cell r="A6280">
            <v>45702.713900463001</v>
          </cell>
          <cell r="B6280">
            <v>413</v>
          </cell>
          <cell r="F6280" t="str">
            <v>CC-01564839</v>
          </cell>
          <cell r="J6280" t="str">
            <v>Sales Call</v>
          </cell>
          <cell r="R6280" t="str">
            <v>BXAC372848</v>
          </cell>
          <cell r="AB6280" t="str">
            <v>Sales call carried out for HMR update</v>
          </cell>
        </row>
        <row r="6281">
          <cell r="A6281">
            <v>45702.709687499999</v>
          </cell>
          <cell r="B6281">
            <v>6964</v>
          </cell>
          <cell r="F6281" t="str">
            <v>CC-01564823</v>
          </cell>
          <cell r="J6281" t="str">
            <v>Sales Call</v>
          </cell>
          <cell r="R6281" t="str">
            <v>BWLS032057</v>
          </cell>
          <cell r="AB6281" t="str">
            <v>Sales call carried out for HMR update</v>
          </cell>
        </row>
        <row r="6282">
          <cell r="A6282">
            <v>45702.704872685201</v>
          </cell>
          <cell r="B6282">
            <v>2511</v>
          </cell>
          <cell r="F6282" t="str">
            <v>CC-01564811</v>
          </cell>
          <cell r="J6282" t="str">
            <v>Sales Call</v>
          </cell>
          <cell r="R6282" t="str">
            <v>BWKC378709</v>
          </cell>
          <cell r="AB6282" t="str">
            <v>Sales call carried out for HMR update</v>
          </cell>
        </row>
        <row r="6283">
          <cell r="A6283">
            <v>45702.7011458333</v>
          </cell>
          <cell r="B6283">
            <v>1823</v>
          </cell>
          <cell r="F6283" t="str">
            <v>CC-01564797</v>
          </cell>
          <cell r="J6283" t="str">
            <v>Sales Call</v>
          </cell>
          <cell r="R6283" t="str">
            <v>BWKC378700</v>
          </cell>
          <cell r="AB6283" t="str">
            <v>Sales call carried out for HMR update</v>
          </cell>
        </row>
        <row r="6284">
          <cell r="A6284">
            <v>45702.693796296298</v>
          </cell>
          <cell r="B6284">
            <v>3707</v>
          </cell>
          <cell r="F6284" t="str">
            <v>CC-01564765</v>
          </cell>
          <cell r="J6284" t="str">
            <v>Sales Call</v>
          </cell>
          <cell r="R6284" t="str">
            <v>BWKC378694</v>
          </cell>
          <cell r="AB6284" t="str">
            <v>Sales call carried out for HMR update</v>
          </cell>
        </row>
        <row r="6285">
          <cell r="A6285">
            <v>45702.689537036997</v>
          </cell>
          <cell r="B6285">
            <v>3474</v>
          </cell>
          <cell r="F6285" t="str">
            <v>CC-01564752</v>
          </cell>
          <cell r="J6285" t="str">
            <v>Sales Call</v>
          </cell>
          <cell r="R6285" t="str">
            <v>BWJC378445</v>
          </cell>
          <cell r="AB6285" t="str">
            <v>Sales call carried out for HMR update</v>
          </cell>
        </row>
        <row r="6286">
          <cell r="A6286">
            <v>45702.6809953704</v>
          </cell>
          <cell r="B6286">
            <v>2852</v>
          </cell>
          <cell r="F6286" t="str">
            <v>CC-01564712</v>
          </cell>
          <cell r="J6286" t="str">
            <v>Sales Call</v>
          </cell>
          <cell r="R6286" t="str">
            <v>BWJC378352</v>
          </cell>
          <cell r="AB6286" t="str">
            <v>Sales call carried out for HMR update</v>
          </cell>
        </row>
        <row r="6287">
          <cell r="A6287">
            <v>45702.676886574103</v>
          </cell>
          <cell r="B6287">
            <v>1833</v>
          </cell>
          <cell r="F6287" t="str">
            <v>CC-01564693</v>
          </cell>
          <cell r="J6287" t="str">
            <v>Sales Call</v>
          </cell>
          <cell r="R6287" t="str">
            <v>BWJC378261</v>
          </cell>
          <cell r="AB6287" t="str">
            <v>Sales call carried out for HMR update</v>
          </cell>
        </row>
        <row r="6288">
          <cell r="A6288">
            <v>45702.672905092601</v>
          </cell>
          <cell r="B6288">
            <v>702</v>
          </cell>
          <cell r="F6288" t="str">
            <v>CC-01564680</v>
          </cell>
          <cell r="J6288" t="str">
            <v>Sales Call</v>
          </cell>
          <cell r="R6288" t="str">
            <v>BWIC371523</v>
          </cell>
          <cell r="AB6288" t="str">
            <v>Sales call carried out for HMR update</v>
          </cell>
        </row>
        <row r="6289">
          <cell r="A6289">
            <v>45702.668773148202</v>
          </cell>
          <cell r="B6289">
            <v>820</v>
          </cell>
          <cell r="F6289" t="str">
            <v>CC-01564661</v>
          </cell>
          <cell r="J6289" t="str">
            <v>Sales Call</v>
          </cell>
          <cell r="R6289" t="str">
            <v>BWHS034307</v>
          </cell>
          <cell r="AB6289" t="str">
            <v>Sales call carried out for HMR update</v>
          </cell>
        </row>
        <row r="6290">
          <cell r="A6290">
            <v>45702.646724537</v>
          </cell>
          <cell r="B6290">
            <v>2773</v>
          </cell>
          <cell r="F6290" t="str">
            <v>CC-01564590</v>
          </cell>
          <cell r="J6290" t="str">
            <v>Sales Call</v>
          </cell>
          <cell r="R6290" t="str">
            <v>BWHC371250</v>
          </cell>
          <cell r="AB6290" t="str">
            <v>Sales call carried out for HMR update</v>
          </cell>
        </row>
        <row r="6291">
          <cell r="A6291">
            <v>45702.639641203699</v>
          </cell>
          <cell r="B6291">
            <v>1415</v>
          </cell>
          <cell r="F6291" t="str">
            <v>CC-01564559</v>
          </cell>
          <cell r="J6291" t="str">
            <v>Sales Call</v>
          </cell>
          <cell r="R6291" t="str">
            <v>BWGC370777</v>
          </cell>
          <cell r="AB6291" t="str">
            <v>Sales call carried out for HMR update</v>
          </cell>
        </row>
        <row r="6292">
          <cell r="A6292">
            <v>45702.635625000003</v>
          </cell>
          <cell r="B6292">
            <v>530</v>
          </cell>
          <cell r="F6292" t="str">
            <v>CC-01564540</v>
          </cell>
          <cell r="J6292" t="str">
            <v>Sales Call</v>
          </cell>
          <cell r="R6292" t="str">
            <v>BWGC370755</v>
          </cell>
          <cell r="AB6292" t="str">
            <v>Sales call carried out for HMR update</v>
          </cell>
        </row>
        <row r="6293">
          <cell r="A6293">
            <v>45702.630937499998</v>
          </cell>
          <cell r="B6293">
            <v>1516</v>
          </cell>
          <cell r="F6293" t="str">
            <v>CC-01564527</v>
          </cell>
          <cell r="J6293" t="str">
            <v>Sales Call</v>
          </cell>
          <cell r="R6293" t="str">
            <v>BWFS041479</v>
          </cell>
          <cell r="AB6293" t="str">
            <v>Sales call carried out for HMR update</v>
          </cell>
        </row>
        <row r="6294">
          <cell r="A6294">
            <v>45702.626273148097</v>
          </cell>
          <cell r="B6294">
            <v>4832</v>
          </cell>
          <cell r="F6294" t="str">
            <v>CC-01564511</v>
          </cell>
          <cell r="J6294" t="str">
            <v>Sales Call</v>
          </cell>
          <cell r="R6294" t="str">
            <v>BWFC370723</v>
          </cell>
          <cell r="AB6294" t="str">
            <v>Sales call carried out for HMR update</v>
          </cell>
        </row>
        <row r="6295">
          <cell r="A6295">
            <v>45702.622037036999</v>
          </cell>
          <cell r="B6295">
            <v>700</v>
          </cell>
          <cell r="F6295" t="str">
            <v>CC-01564495</v>
          </cell>
          <cell r="J6295" t="str">
            <v>Sales Call</v>
          </cell>
          <cell r="R6295" t="str">
            <v>BWFC370700</v>
          </cell>
          <cell r="AB6295" t="str">
            <v>Sales call carried out for HMR update</v>
          </cell>
        </row>
        <row r="6296">
          <cell r="A6296">
            <v>45702.618240740703</v>
          </cell>
          <cell r="B6296">
            <v>1958</v>
          </cell>
          <cell r="F6296" t="str">
            <v>CC-01564485</v>
          </cell>
          <cell r="J6296" t="str">
            <v>Sales Call</v>
          </cell>
          <cell r="R6296" t="str">
            <v>BWFC370683</v>
          </cell>
          <cell r="AB6296" t="str">
            <v>Sales call carried out for HMR update</v>
          </cell>
        </row>
        <row r="6297">
          <cell r="A6297">
            <v>45702.614386574103</v>
          </cell>
          <cell r="B6297">
            <v>7505</v>
          </cell>
          <cell r="F6297" t="str">
            <v>CC-01564473</v>
          </cell>
          <cell r="J6297" t="str">
            <v>Sales Call</v>
          </cell>
          <cell r="R6297" t="str">
            <v>BWEC370334</v>
          </cell>
          <cell r="AB6297" t="str">
            <v>Sales call carried out for HMR update</v>
          </cell>
        </row>
        <row r="6298">
          <cell r="A6298">
            <v>45702.610787037003</v>
          </cell>
          <cell r="B6298">
            <v>250</v>
          </cell>
          <cell r="F6298" t="str">
            <v>CC-01564466</v>
          </cell>
          <cell r="J6298" t="str">
            <v>Sales Call</v>
          </cell>
          <cell r="R6298" t="str">
            <v>BWEC370313</v>
          </cell>
          <cell r="AB6298" t="str">
            <v>Sales call carried out for HMR update</v>
          </cell>
        </row>
        <row r="6299">
          <cell r="A6299">
            <v>45702.607696759304</v>
          </cell>
          <cell r="B6299">
            <v>1540</v>
          </cell>
          <cell r="F6299" t="str">
            <v>CC-01564458</v>
          </cell>
          <cell r="J6299" t="str">
            <v>Sales Call</v>
          </cell>
          <cell r="R6299" t="str">
            <v>BWCC379950</v>
          </cell>
          <cell r="AB6299" t="str">
            <v>Sales call carried out for HMR update</v>
          </cell>
        </row>
        <row r="6300">
          <cell r="A6300">
            <v>45702.603055555599</v>
          </cell>
          <cell r="B6300">
            <v>1316</v>
          </cell>
          <cell r="F6300" t="str">
            <v>CC-01564442</v>
          </cell>
          <cell r="J6300" t="str">
            <v>Sales Call</v>
          </cell>
          <cell r="R6300" t="str">
            <v>BWCC379947</v>
          </cell>
          <cell r="AB6300" t="str">
            <v>Sales call carried out for HMR update</v>
          </cell>
        </row>
        <row r="6301">
          <cell r="A6301">
            <v>45702.597893518498</v>
          </cell>
          <cell r="B6301">
            <v>1537</v>
          </cell>
          <cell r="F6301" t="str">
            <v>CC-01564428</v>
          </cell>
          <cell r="J6301" t="str">
            <v>Sales Call</v>
          </cell>
          <cell r="R6301" t="str">
            <v>BVKS037559</v>
          </cell>
          <cell r="AB6301" t="str">
            <v>Sales call carried out for HMR update</v>
          </cell>
        </row>
        <row r="6302">
          <cell r="A6302">
            <v>45702.564849536997</v>
          </cell>
          <cell r="B6302">
            <v>1744</v>
          </cell>
          <cell r="F6302" t="str">
            <v>CC-01564322</v>
          </cell>
          <cell r="J6302" t="str">
            <v>Schedule Service</v>
          </cell>
          <cell r="R6302" t="str">
            <v>BXHS037937</v>
          </cell>
          <cell r="AB6302" t="str">
            <v>Today we attend the customer site for sheudle service so we change parts during service:- Air filter, oil filter and pre filter than start machine running</v>
          </cell>
        </row>
        <row r="6303">
          <cell r="A6303">
            <v>45702.524942129603</v>
          </cell>
          <cell r="B6303">
            <v>1841</v>
          </cell>
          <cell r="F6303" t="str">
            <v>CC-01564204</v>
          </cell>
          <cell r="J6303" t="str">
            <v>Complaint - Running With Problem</v>
          </cell>
          <cell r="R6303" t="str">
            <v>BWGD163984</v>
          </cell>
          <cell r="AB6303" t="str">
            <v>Attend the site for High drilling Rpm so following Job are done check the compressor runing time High drilling Rpm at 2000 butterfly actuator and engine side actuator found not properly work after open both actuator kit clean and fitted same kit than start the unit running good condition no air leakeag no oil leakage unit running on basic checkup 1550 rpm at 15.8 kg unit running good condition. Correct customer contact number +918102075973. We talked with customer now he is satisfied and unit running in good condition.</v>
          </cell>
        </row>
        <row r="6304">
          <cell r="A6304">
            <v>45701.784849536998</v>
          </cell>
          <cell r="B6304">
            <v>3136</v>
          </cell>
          <cell r="F6304" t="str">
            <v>CC-01563461</v>
          </cell>
          <cell r="J6304" t="str">
            <v>Sales Call</v>
          </cell>
          <cell r="R6304" t="str">
            <v>BVKS037427</v>
          </cell>
          <cell r="AB6304" t="str">
            <v>Sales call carried out for HMR update</v>
          </cell>
        </row>
        <row r="6305">
          <cell r="A6305">
            <v>45701.780636574098</v>
          </cell>
          <cell r="B6305">
            <v>2845</v>
          </cell>
          <cell r="F6305" t="str">
            <v>CC-01563458</v>
          </cell>
          <cell r="J6305" t="str">
            <v>Sales Call</v>
          </cell>
          <cell r="R6305" t="str">
            <v>BVKS037240</v>
          </cell>
          <cell r="AB6305" t="str">
            <v>Sales call carried out for HMR update</v>
          </cell>
        </row>
        <row r="6306">
          <cell r="A6306">
            <v>45701.776215277801</v>
          </cell>
          <cell r="B6306">
            <v>8566</v>
          </cell>
          <cell r="F6306" t="str">
            <v>CC-01563456</v>
          </cell>
          <cell r="J6306" t="str">
            <v>Sales Call</v>
          </cell>
          <cell r="R6306" t="str">
            <v>BVKC374486</v>
          </cell>
          <cell r="AB6306" t="str">
            <v>Sales call carried out for HMR update</v>
          </cell>
        </row>
        <row r="6307">
          <cell r="A6307">
            <v>45701.772743055597</v>
          </cell>
          <cell r="B6307">
            <v>1577</v>
          </cell>
          <cell r="F6307" t="str">
            <v>CC-01563454</v>
          </cell>
          <cell r="J6307" t="str">
            <v>Sales Call</v>
          </cell>
          <cell r="R6307" t="str">
            <v>BVKC374401</v>
          </cell>
          <cell r="AB6307" t="str">
            <v>Sales call carried out for HMR update</v>
          </cell>
        </row>
        <row r="6308">
          <cell r="A6308">
            <v>45701.769317129598</v>
          </cell>
          <cell r="B6308">
            <v>1666</v>
          </cell>
          <cell r="F6308" t="str">
            <v>CC-01563451</v>
          </cell>
          <cell r="J6308" t="str">
            <v>Sales Call</v>
          </cell>
          <cell r="R6308" t="str">
            <v>BVKC374370</v>
          </cell>
          <cell r="AB6308" t="str">
            <v>Sales call carried out for HMR update</v>
          </cell>
        </row>
        <row r="6309">
          <cell r="A6309">
            <v>45701.7655787037</v>
          </cell>
          <cell r="B6309">
            <v>2460</v>
          </cell>
          <cell r="F6309" t="str">
            <v>CC-01563448</v>
          </cell>
          <cell r="J6309" t="str">
            <v>Sales Call</v>
          </cell>
          <cell r="R6309" t="str">
            <v>BVJS036816</v>
          </cell>
          <cell r="AB6309" t="str">
            <v>Sales call carried out for HMR update</v>
          </cell>
        </row>
        <row r="6310">
          <cell r="A6310">
            <v>45701.761412036998</v>
          </cell>
          <cell r="B6310">
            <v>3250</v>
          </cell>
          <cell r="F6310" t="str">
            <v>CC-01563445</v>
          </cell>
          <cell r="J6310" t="str">
            <v>Sales Call</v>
          </cell>
          <cell r="R6310" t="str">
            <v>BVJC374285</v>
          </cell>
          <cell r="AB6310" t="str">
            <v>Sales call carried out for HMR update</v>
          </cell>
        </row>
        <row r="6311">
          <cell r="A6311">
            <v>45701.757129629601</v>
          </cell>
          <cell r="B6311">
            <v>2653</v>
          </cell>
          <cell r="F6311" t="str">
            <v>CC-01563438</v>
          </cell>
          <cell r="J6311" t="str">
            <v>Sales Call</v>
          </cell>
          <cell r="R6311" t="str">
            <v>BVJC374202</v>
          </cell>
          <cell r="AB6311" t="str">
            <v>Sales call carried out for HMR update</v>
          </cell>
        </row>
        <row r="6312">
          <cell r="A6312">
            <v>45701.752997685202</v>
          </cell>
          <cell r="B6312">
            <v>1433</v>
          </cell>
          <cell r="F6312" t="str">
            <v>CC-01563430</v>
          </cell>
          <cell r="J6312" t="str">
            <v>Sales Call</v>
          </cell>
          <cell r="R6312" t="str">
            <v>BVJC374173</v>
          </cell>
          <cell r="AB6312" t="str">
            <v>Sales call carried out for HMR update</v>
          </cell>
        </row>
        <row r="6313">
          <cell r="A6313">
            <v>45701.749444444402</v>
          </cell>
          <cell r="B6313">
            <v>1353</v>
          </cell>
          <cell r="F6313" t="str">
            <v>CC-01563423</v>
          </cell>
          <cell r="J6313" t="str">
            <v>Sales Call</v>
          </cell>
          <cell r="R6313" t="str">
            <v>BVJC374154</v>
          </cell>
          <cell r="AB6313" t="str">
            <v>Sales call carried out for HMR update</v>
          </cell>
        </row>
        <row r="6314">
          <cell r="A6314">
            <v>45701.746064814797</v>
          </cell>
          <cell r="B6314">
            <v>7026</v>
          </cell>
          <cell r="F6314" t="str">
            <v>CC-01563418</v>
          </cell>
          <cell r="J6314" t="str">
            <v>Sales Call</v>
          </cell>
          <cell r="R6314" t="str">
            <v>BVIS040049</v>
          </cell>
          <cell r="AB6314" t="str">
            <v>Sales call carried out for HMR update</v>
          </cell>
        </row>
        <row r="6315">
          <cell r="A6315">
            <v>45701.742291666698</v>
          </cell>
          <cell r="B6315">
            <v>514</v>
          </cell>
          <cell r="F6315" t="str">
            <v>CC-01563410</v>
          </cell>
          <cell r="J6315" t="str">
            <v>Sales Call</v>
          </cell>
          <cell r="R6315" t="str">
            <v>BVIC378177</v>
          </cell>
          <cell r="AB6315" t="str">
            <v>Sales call carried out for HMR update</v>
          </cell>
        </row>
        <row r="6316">
          <cell r="A6316">
            <v>45701.738831018498</v>
          </cell>
          <cell r="B6316">
            <v>7055</v>
          </cell>
          <cell r="F6316" t="str">
            <v>CC-01563399</v>
          </cell>
          <cell r="J6316" t="str">
            <v>Sales Call</v>
          </cell>
          <cell r="R6316" t="str">
            <v>BVIC378175</v>
          </cell>
          <cell r="AB6316" t="str">
            <v>Sales call carried out for HMR update</v>
          </cell>
        </row>
        <row r="6317">
          <cell r="A6317">
            <v>45701.735219907401</v>
          </cell>
          <cell r="B6317">
            <v>3231</v>
          </cell>
          <cell r="F6317" t="str">
            <v>CC-01563395</v>
          </cell>
          <cell r="J6317" t="str">
            <v>Sales Call</v>
          </cell>
          <cell r="R6317" t="str">
            <v>BVIC378165</v>
          </cell>
          <cell r="AB6317" t="str">
            <v>Sales call carried out for HMR update</v>
          </cell>
        </row>
        <row r="6318">
          <cell r="A6318">
            <v>45701.731261574103</v>
          </cell>
          <cell r="B6318">
            <v>2171</v>
          </cell>
          <cell r="F6318" t="str">
            <v>CC-01563390</v>
          </cell>
          <cell r="J6318" t="str">
            <v>Sales Call</v>
          </cell>
          <cell r="R6318" t="str">
            <v>BVIC378160</v>
          </cell>
          <cell r="AB6318" t="str">
            <v>Sales call carried out for HMR update</v>
          </cell>
        </row>
        <row r="6319">
          <cell r="A6319">
            <v>45701.727673611102</v>
          </cell>
          <cell r="B6319">
            <v>1070</v>
          </cell>
          <cell r="F6319" t="str">
            <v>CC-01563384</v>
          </cell>
          <cell r="J6319" t="str">
            <v>Sales Call</v>
          </cell>
          <cell r="R6319" t="str">
            <v>BVIC378149</v>
          </cell>
          <cell r="AB6319" t="str">
            <v>Sales call carried out for HMR update</v>
          </cell>
        </row>
        <row r="6320">
          <cell r="A6320">
            <v>45701.723182870403</v>
          </cell>
          <cell r="B6320">
            <v>3681</v>
          </cell>
          <cell r="F6320" t="str">
            <v>CC-01563370</v>
          </cell>
          <cell r="J6320" t="str">
            <v>Sales Call</v>
          </cell>
          <cell r="R6320" t="str">
            <v>BVIC377970</v>
          </cell>
          <cell r="AB6320" t="str">
            <v>Sales call carried out for HMR update</v>
          </cell>
        </row>
        <row r="6321">
          <cell r="A6321">
            <v>45701.719583333303</v>
          </cell>
          <cell r="B6321">
            <v>1810</v>
          </cell>
          <cell r="F6321" t="str">
            <v>CC-01563360</v>
          </cell>
          <cell r="J6321" t="str">
            <v>Sales Call</v>
          </cell>
          <cell r="R6321" t="str">
            <v>BVHS049699</v>
          </cell>
          <cell r="AB6321" t="str">
            <v>Sales call carried out for HMR update</v>
          </cell>
        </row>
        <row r="6322">
          <cell r="A6322">
            <v>45701.714930555601</v>
          </cell>
          <cell r="B6322">
            <v>11066</v>
          </cell>
          <cell r="F6322" t="str">
            <v>CC-01563351</v>
          </cell>
          <cell r="J6322" t="str">
            <v>Sales Call</v>
          </cell>
          <cell r="R6322" t="str">
            <v>BVFS049426</v>
          </cell>
          <cell r="AB6322" t="str">
            <v>Sales call carried out for HMR update</v>
          </cell>
        </row>
        <row r="6323">
          <cell r="A6323">
            <v>45701.7109375</v>
          </cell>
          <cell r="B6323">
            <v>9000</v>
          </cell>
          <cell r="F6323" t="str">
            <v>CC-01563340</v>
          </cell>
          <cell r="J6323" t="str">
            <v>Sales Call</v>
          </cell>
          <cell r="R6323" t="str">
            <v>BVFS049421</v>
          </cell>
          <cell r="AB6323" t="str">
            <v>Sales call carried out for HMR update</v>
          </cell>
        </row>
        <row r="6324">
          <cell r="A6324">
            <v>45701.706967592603</v>
          </cell>
          <cell r="B6324">
            <v>9841</v>
          </cell>
          <cell r="F6324" t="str">
            <v>CC-01563334</v>
          </cell>
          <cell r="J6324" t="str">
            <v>Sales Call</v>
          </cell>
          <cell r="R6324" t="str">
            <v>BVFS049407</v>
          </cell>
          <cell r="AB6324" t="str">
            <v>Sales call carried out for HMR update</v>
          </cell>
        </row>
        <row r="6325">
          <cell r="A6325">
            <v>45701.702835648102</v>
          </cell>
          <cell r="B6325">
            <v>9869</v>
          </cell>
          <cell r="F6325" t="str">
            <v>CC-01563330</v>
          </cell>
          <cell r="J6325" t="str">
            <v>Sales Call</v>
          </cell>
          <cell r="R6325" t="str">
            <v>BVFS049398</v>
          </cell>
          <cell r="AB6325" t="str">
            <v>Sales call carried out for HMR update</v>
          </cell>
        </row>
        <row r="6326">
          <cell r="A6326">
            <v>45701.699189814797</v>
          </cell>
          <cell r="B6326">
            <v>2164</v>
          </cell>
          <cell r="F6326" t="str">
            <v>CC-01563317</v>
          </cell>
          <cell r="J6326" t="str">
            <v>Sales Call</v>
          </cell>
          <cell r="R6326" t="str">
            <v>BVFS049365</v>
          </cell>
          <cell r="AB6326" t="str">
            <v>Sales call carried out for HMR update</v>
          </cell>
        </row>
        <row r="6327">
          <cell r="A6327">
            <v>45701.695104166698</v>
          </cell>
          <cell r="B6327">
            <v>2544</v>
          </cell>
          <cell r="F6327" t="str">
            <v>CC-01563309</v>
          </cell>
          <cell r="J6327" t="str">
            <v>Sales Call</v>
          </cell>
          <cell r="R6327" t="str">
            <v>BVFS049364</v>
          </cell>
          <cell r="AB6327" t="str">
            <v>Sales call carried out for HMR update</v>
          </cell>
        </row>
        <row r="6328">
          <cell r="A6328">
            <v>45701.690694444398</v>
          </cell>
          <cell r="B6328">
            <v>6470</v>
          </cell>
          <cell r="F6328" t="str">
            <v>CC-01563296</v>
          </cell>
          <cell r="J6328" t="str">
            <v>Sales Call</v>
          </cell>
          <cell r="R6328" t="str">
            <v>BVFS049358</v>
          </cell>
          <cell r="AB6328" t="str">
            <v>Sales call carried out for HMR update</v>
          </cell>
        </row>
        <row r="6329">
          <cell r="A6329">
            <v>45701.680057870399</v>
          </cell>
          <cell r="B6329">
            <v>929</v>
          </cell>
          <cell r="F6329" t="str">
            <v>CC-01563249</v>
          </cell>
          <cell r="J6329" t="str">
            <v>Sales Call</v>
          </cell>
          <cell r="R6329" t="str">
            <v>BVGC377436</v>
          </cell>
          <cell r="AB6329" t="str">
            <v>Sales call carried out for HMR update</v>
          </cell>
        </row>
        <row r="6330">
          <cell r="A6330">
            <v>45701.676030092603</v>
          </cell>
          <cell r="B6330">
            <v>1550</v>
          </cell>
          <cell r="F6330" t="str">
            <v>CC-01563230</v>
          </cell>
          <cell r="J6330" t="str">
            <v>Sales Call</v>
          </cell>
          <cell r="R6330" t="str">
            <v>BVFC377422</v>
          </cell>
          <cell r="AB6330" t="str">
            <v>Sales call carried out for HMR update</v>
          </cell>
        </row>
        <row r="6331">
          <cell r="A6331">
            <v>45701.660694444399</v>
          </cell>
          <cell r="B6331">
            <v>3435</v>
          </cell>
          <cell r="F6331" t="str">
            <v>CC-01563140</v>
          </cell>
          <cell r="J6331" t="str">
            <v>Sales Call</v>
          </cell>
          <cell r="R6331" t="str">
            <v>BVFC377137</v>
          </cell>
          <cell r="AB6331" t="str">
            <v>Sales call carried out for HMR update</v>
          </cell>
        </row>
        <row r="6332">
          <cell r="A6332">
            <v>45701.654930555596</v>
          </cell>
          <cell r="B6332">
            <v>2792</v>
          </cell>
          <cell r="F6332" t="str">
            <v>CC-01563107</v>
          </cell>
          <cell r="J6332" t="str">
            <v>Sales Call</v>
          </cell>
          <cell r="R6332" t="str">
            <v>BVEC377128</v>
          </cell>
          <cell r="AB6332" t="str">
            <v>Sales call carried out for HMR update</v>
          </cell>
        </row>
        <row r="6333">
          <cell r="A6333">
            <v>45701.648472222201</v>
          </cell>
          <cell r="B6333">
            <v>2956</v>
          </cell>
          <cell r="F6333" t="str">
            <v>CC-01563094</v>
          </cell>
          <cell r="J6333" t="str">
            <v>Sales Call</v>
          </cell>
          <cell r="R6333" t="str">
            <v>BVEC376827</v>
          </cell>
          <cell r="AB6333" t="str">
            <v>Sales call carried out for HMR update</v>
          </cell>
        </row>
        <row r="6334">
          <cell r="A6334">
            <v>45701.644375000003</v>
          </cell>
          <cell r="B6334">
            <v>6812</v>
          </cell>
          <cell r="F6334" t="str">
            <v>CC-01563078</v>
          </cell>
          <cell r="J6334" t="str">
            <v>Sales Call</v>
          </cell>
          <cell r="R6334" t="str">
            <v>BVEC376812</v>
          </cell>
          <cell r="AB6334" t="str">
            <v>Sales call carried out for HMR update</v>
          </cell>
        </row>
        <row r="6335">
          <cell r="A6335">
            <v>45701.641192129602</v>
          </cell>
          <cell r="B6335">
            <v>7801</v>
          </cell>
          <cell r="F6335" t="str">
            <v>CC-01563067</v>
          </cell>
          <cell r="J6335" t="str">
            <v>Sales Call</v>
          </cell>
          <cell r="R6335" t="str">
            <v>BVEC376770</v>
          </cell>
          <cell r="AB6335" t="str">
            <v>Sales call carried out for HMR update</v>
          </cell>
        </row>
        <row r="6336">
          <cell r="A6336">
            <v>45701.636874999997</v>
          </cell>
          <cell r="B6336">
            <v>3902</v>
          </cell>
          <cell r="F6336" t="str">
            <v>CC-01563053</v>
          </cell>
          <cell r="J6336" t="str">
            <v>Sales Call</v>
          </cell>
          <cell r="R6336" t="str">
            <v>BVDS039346</v>
          </cell>
          <cell r="AB6336" t="str">
            <v>Sales call carried out for HMR update</v>
          </cell>
        </row>
        <row r="6337">
          <cell r="A6337">
            <v>45701.6332175926</v>
          </cell>
          <cell r="B6337">
            <v>3528</v>
          </cell>
          <cell r="F6337" t="str">
            <v>CC-01563037</v>
          </cell>
          <cell r="J6337" t="str">
            <v>Sales Call</v>
          </cell>
          <cell r="R6337" t="str">
            <v>BVDC376415</v>
          </cell>
          <cell r="AB6337" t="str">
            <v>Sales call carried out for HMR update</v>
          </cell>
        </row>
        <row r="6338">
          <cell r="A6338">
            <v>45701.632650462998</v>
          </cell>
          <cell r="B6338">
            <v>0</v>
          </cell>
          <cell r="F6338" t="str">
            <v>CC-01563034</v>
          </cell>
          <cell r="J6338" t="str">
            <v>Commissioning</v>
          </cell>
          <cell r="R6338" t="str">
            <v>CYJE544533</v>
          </cell>
          <cell r="AB6338" t="str">
            <v>Commissioning done on dated 14-02-2025</v>
          </cell>
        </row>
        <row r="6339">
          <cell r="A6339">
            <v>45701.628425925897</v>
          </cell>
          <cell r="B6339">
            <v>2655</v>
          </cell>
          <cell r="F6339" t="str">
            <v>CC-01563012</v>
          </cell>
          <cell r="J6339" t="str">
            <v>Sales Call</v>
          </cell>
          <cell r="R6339" t="str">
            <v>BVCS038776</v>
          </cell>
          <cell r="AB6339" t="str">
            <v>Sales call carried out for HMR update</v>
          </cell>
        </row>
        <row r="6340">
          <cell r="A6340">
            <v>45701.5446296296</v>
          </cell>
          <cell r="B6340">
            <v>563</v>
          </cell>
          <cell r="F6340" t="str">
            <v>CC-01562799</v>
          </cell>
          <cell r="J6340" t="str">
            <v>Schedule Service</v>
          </cell>
          <cell r="R6340" t="str">
            <v>BXFD164587</v>
          </cell>
          <cell r="AB6340" t="str">
            <v>Attend the site for shedule service so following Job are done -total drain oil from tank 37 liters after replace air filter 2nos engine and compressor both side oil filter 2nos overall topped oil in tank 39 liter with One dead Crank after shedule service done than start the unit running good condition no air leakeag no oil leakage at present unit running satisfactory</v>
          </cell>
        </row>
        <row r="6341">
          <cell r="A6341">
            <v>45701.532523148097</v>
          </cell>
          <cell r="B6341">
            <v>2216</v>
          </cell>
          <cell r="F6341" t="str">
            <v>CC-01562760</v>
          </cell>
          <cell r="J6341" t="str">
            <v>Schedule Service</v>
          </cell>
          <cell r="R6341" t="str">
            <v>BXKD164206</v>
          </cell>
          <cell r="AB6341" t="str">
            <v>Attend the site for sechdul service so start the work oil drain from tank and cooler.total oil drain 37lit Change parts oil air lube plus 40L,air filter both side engine and compressor,oil filter 90 lpm 2 nos Fitted the new parts and start the unit unit running good condition all parameters working under limit.</v>
          </cell>
        </row>
        <row r="6342">
          <cell r="A6342">
            <v>45701.474328703698</v>
          </cell>
          <cell r="B6342">
            <v>1550</v>
          </cell>
          <cell r="F6342" t="str">
            <v>CC-01562502</v>
          </cell>
          <cell r="J6342" t="str">
            <v>Schedule Service</v>
          </cell>
          <cell r="R6342" t="str">
            <v>BXLD231873</v>
          </cell>
          <cell r="AB6342" t="str">
            <v>Attend the site for shedule service 1500 hours so following Job are done replace separator filter, actuator kit engine and compressor both side 3nos, pressure regulator kit both 3nos,arv kit, after shedule service done than start the unit running good condition at present no air leakeag no oil leakage at unit running satisfactory</v>
          </cell>
        </row>
        <row r="6343">
          <cell r="A6343">
            <v>45700.758009259298</v>
          </cell>
          <cell r="B6343">
            <v>822</v>
          </cell>
          <cell r="F6343" t="str">
            <v>CC-01561945</v>
          </cell>
          <cell r="J6343" t="str">
            <v>Complaint - Running With Problem</v>
          </cell>
          <cell r="R6343" t="str">
            <v>BXKD164160</v>
          </cell>
          <cell r="AB6343" t="str">
            <v>Visited customer site with AL team, as per customer complaint for engine not starting and high low lube oil consumption we have did following jobs, first clean the diesel tank because dust particles found in diesel thats why we have clean the diesel tank, clean diesel line hose, clean the strainer found ok, replaced diesel line cloth fuel filter, check both air filter found ok. During engine oil level check found above high level guage so drain 1.6 litres excess oil from engine. Radiator and oil cooler found in totally chocked condition so we have done the water service to clean the radiator and oil cooler. Re tightened the fan belt. Diesel seapage found in diesel hose near benzo washer so new benzo washer fitted by AL team , engine oil leakage found near ELOP sensor bottom side so new washer fitted to rectify the engine oil leakage. Fuel pump timing was checked by AL team pump timing found in ok condition also checked the tapet setting found slight mismatch then they corrected the same. After doing all jobs we have started the compressor and put in operation . First bore done 270 feet unit ran smoothly without any tripping but little black smoke found through silencer. Next day second point we have checked the unit in operation there is no any external leakages found from any where also unit ran smoothly. Engine side FSR Attached.</v>
          </cell>
        </row>
        <row r="6344">
          <cell r="A6344">
            <v>45700.701099537</v>
          </cell>
          <cell r="B6344">
            <v>46698</v>
          </cell>
          <cell r="F6344" t="str">
            <v>CC-01561776</v>
          </cell>
          <cell r="J6344" t="str">
            <v>Schedule Service</v>
          </cell>
          <cell r="R6344" t="str">
            <v>GOBF110094</v>
          </cell>
          <cell r="AB6344" t="str">
            <v>Attend the site for schedule service So change air filter , oil filter, air oil separator, all valve kit and oil. then start the unit found running ok.</v>
          </cell>
        </row>
        <row r="6345">
          <cell r="A6345">
            <v>45700.603148148097</v>
          </cell>
          <cell r="B6345">
            <v>11819</v>
          </cell>
          <cell r="F6345" t="str">
            <v>CC-01561411</v>
          </cell>
          <cell r="J6345" t="str">
            <v>General Service</v>
          </cell>
          <cell r="R6345" t="str">
            <v>BWLS031775</v>
          </cell>
          <cell r="AB6345" t="str">
            <v>We visited site and change Primary Air filter after than start and check unit running well. We changed primary Air filter because this chocked.</v>
          </cell>
        </row>
        <row r="6346">
          <cell r="A6346">
            <v>45700.313553240703</v>
          </cell>
          <cell r="B6346">
            <v>1940</v>
          </cell>
          <cell r="F6346" t="str">
            <v>CC-01560842</v>
          </cell>
          <cell r="J6346" t="str">
            <v>Schedule Service</v>
          </cell>
          <cell r="R6346" t="str">
            <v>BXAD164317</v>
          </cell>
          <cell r="AB6346" t="str">
            <v>Attend the site for 2000 hours shedule service so following Job are done -total drain oil from tank and oil cooler 37 liters, after replace air filter 2nos engine and compressor both side oil filter 2 nos,overall topped oil in tank 38 liters with One dead Crank after shedule service done than start the unit running good condition no air leakeag no oil leakage unit running satisfactory</v>
          </cell>
        </row>
        <row r="6347">
          <cell r="A6347">
            <v>45699.656666666699</v>
          </cell>
          <cell r="B6347">
            <v>9730</v>
          </cell>
          <cell r="F6347" t="str">
            <v>CC-01560236</v>
          </cell>
          <cell r="J6347" t="str">
            <v>Complaint - Running With Problem</v>
          </cell>
          <cell r="R6347" t="str">
            <v>BULC371071</v>
          </cell>
          <cell r="AB6347" t="str">
            <v>Today we attend the customer site for sheudle service so we change parts during service:- air filter, oil filter, oil, separator, intake valve, solenoid valve,mpv and thermal valve than start machine running ok</v>
          </cell>
        </row>
        <row r="6348">
          <cell r="A6348">
            <v>45699.644930555602</v>
          </cell>
          <cell r="B6348">
            <v>15638</v>
          </cell>
          <cell r="F6348" t="str">
            <v>CC-01560187</v>
          </cell>
          <cell r="J6348" t="str">
            <v>Schedule Service</v>
          </cell>
          <cell r="R6348" t="str">
            <v>BSFC376459</v>
          </cell>
          <cell r="AB6348" t="str">
            <v>Attend the site for schedule service So change air filter, oil filter, air oil separator, and oil changed. Also motor greasing done. Then start the unit found running ok.</v>
          </cell>
        </row>
        <row r="6349">
          <cell r="A6349">
            <v>45699.503807870402</v>
          </cell>
          <cell r="B6349">
            <v>15638</v>
          </cell>
          <cell r="F6349" t="str">
            <v>CC-01559737</v>
          </cell>
          <cell r="J6349" t="str">
            <v>Complaint - Breakdown</v>
          </cell>
          <cell r="R6349" t="str">
            <v>BSFC376459</v>
          </cell>
          <cell r="AB6349" t="str">
            <v>Attend the site for new airend fitment so decoupled all connection and fitted new airend. New airend serial number - AWHI734914.</v>
          </cell>
        </row>
        <row r="6350">
          <cell r="A6350">
            <v>45699.457222222198</v>
          </cell>
          <cell r="B6350">
            <v>11286</v>
          </cell>
          <cell r="F6350" t="str">
            <v>CC-01559575</v>
          </cell>
          <cell r="J6350" t="str">
            <v>Schedule Service</v>
          </cell>
          <cell r="R6350" t="str">
            <v>BVBS048555</v>
          </cell>
          <cell r="AB6350" t="str">
            <v>Attend the site for schedule service do change all valve kit smd motor greasing. Then start the unit found running ok</v>
          </cell>
        </row>
        <row r="6351">
          <cell r="A6351">
            <v>45698.483935185199</v>
          </cell>
          <cell r="B6351">
            <v>1</v>
          </cell>
          <cell r="F6351" t="str">
            <v>CC-01558423</v>
          </cell>
          <cell r="J6351" t="str">
            <v>Commissioning</v>
          </cell>
          <cell r="R6351" t="str">
            <v>BXHD164701</v>
          </cell>
          <cell r="AB6351" t="str">
            <v>Commissioning done on dated 10-02-2025</v>
          </cell>
        </row>
        <row r="6352">
          <cell r="A6352">
            <v>45697.544166666703</v>
          </cell>
          <cell r="B6352">
            <v>566</v>
          </cell>
          <cell r="F6352" t="str">
            <v>CC-01557977</v>
          </cell>
          <cell r="J6352" t="str">
            <v>Complaint - Breakdown</v>
          </cell>
          <cell r="R6352" t="str">
            <v>BXAD231957</v>
          </cell>
          <cell r="AB6352" t="str">
            <v>Attend the site for fan hub assembly broken issue which is may happened due to bearing failure, there is no any external hiting mark noticed on fan hub, fan assembly is ok no any other damage noticed. New fan hub and 3 nos., fan belt replaced under Cummins warranty. After then started the engine and checked the performance found under range. Engine oil level and coolant level found normal. Unit is running satisfactory.</v>
          </cell>
        </row>
        <row r="6353">
          <cell r="A6353">
            <v>45696.6465046296</v>
          </cell>
          <cell r="B6353">
            <v>3300</v>
          </cell>
          <cell r="F6353" t="str">
            <v>CC-01557269</v>
          </cell>
          <cell r="J6353" t="str">
            <v>Complaint - Running With Problem</v>
          </cell>
          <cell r="R6353" t="str">
            <v>BUCD121174</v>
          </cell>
          <cell r="AB6353" t="str">
            <v>Service charges quotation shared with customer waiting for approval   08-02-2025...</v>
          </cell>
        </row>
        <row r="6354">
          <cell r="A6354">
            <v>45696.453750000001</v>
          </cell>
          <cell r="B6354">
            <v>1268</v>
          </cell>
          <cell r="F6354" t="str">
            <v>CC-01556685</v>
          </cell>
          <cell r="J6354" t="str">
            <v>Sales Call</v>
          </cell>
          <cell r="R6354" t="str">
            <v>BWCC379822</v>
          </cell>
          <cell r="AB6354" t="str">
            <v>Sales call carried out for HMR update</v>
          </cell>
        </row>
        <row r="6355">
          <cell r="A6355">
            <v>45696.451944444401</v>
          </cell>
          <cell r="B6355">
            <v>2207</v>
          </cell>
          <cell r="F6355" t="str">
            <v>CC-01556680</v>
          </cell>
          <cell r="J6355" t="str">
            <v>Schedule Service</v>
          </cell>
          <cell r="R6355" t="str">
            <v>BWCC379823</v>
          </cell>
          <cell r="AB6355" t="str">
            <v>Attend the site for schedule service so change air filter, oil filter amd oil. Then start the unit found running ok.</v>
          </cell>
        </row>
        <row r="6356">
          <cell r="A6356">
            <v>45695.741261574098</v>
          </cell>
          <cell r="B6356">
            <v>5786</v>
          </cell>
          <cell r="F6356" t="str">
            <v>CC-01556256</v>
          </cell>
          <cell r="J6356" t="str">
            <v>Sales Call</v>
          </cell>
          <cell r="R6356" t="str">
            <v>BVCC376206</v>
          </cell>
          <cell r="AB6356" t="str">
            <v>Sales call carried out for HMR update</v>
          </cell>
        </row>
        <row r="6357">
          <cell r="A6357">
            <v>45695.737037036997</v>
          </cell>
          <cell r="B6357">
            <v>4535</v>
          </cell>
          <cell r="F6357" t="str">
            <v>CC-01556248</v>
          </cell>
          <cell r="J6357" t="str">
            <v>Sales Call</v>
          </cell>
          <cell r="R6357" t="str">
            <v>BVBC375436</v>
          </cell>
          <cell r="AB6357" t="str">
            <v>Sales call carried out for HMR update</v>
          </cell>
        </row>
        <row r="6358">
          <cell r="A6358">
            <v>45695.733553240701</v>
          </cell>
          <cell r="B6358">
            <v>5934</v>
          </cell>
          <cell r="F6358" t="str">
            <v>CC-01556239</v>
          </cell>
          <cell r="J6358" t="str">
            <v>Sales Call</v>
          </cell>
          <cell r="R6358" t="str">
            <v>BVAC375345</v>
          </cell>
          <cell r="AB6358" t="str">
            <v>Sales call carried out for HMR update</v>
          </cell>
        </row>
        <row r="6359">
          <cell r="A6359">
            <v>45695.730497685203</v>
          </cell>
          <cell r="B6359">
            <v>3260</v>
          </cell>
          <cell r="F6359" t="str">
            <v>CC-01556234</v>
          </cell>
          <cell r="J6359" t="str">
            <v>Sales Call</v>
          </cell>
          <cell r="R6359" t="str">
            <v>BVAC375102</v>
          </cell>
          <cell r="AB6359" t="str">
            <v>Sales call carried out for HMR update</v>
          </cell>
        </row>
        <row r="6360">
          <cell r="A6360">
            <v>45695.7266550926</v>
          </cell>
          <cell r="B6360">
            <v>3638</v>
          </cell>
          <cell r="F6360" t="str">
            <v>CC-01556222</v>
          </cell>
          <cell r="J6360" t="str">
            <v>Sales Call</v>
          </cell>
          <cell r="R6360" t="str">
            <v>BULC371071</v>
          </cell>
          <cell r="AB6360" t="str">
            <v>Sales call carried out for HMR update</v>
          </cell>
        </row>
        <row r="6361">
          <cell r="A6361">
            <v>45695.7192939815</v>
          </cell>
          <cell r="B6361">
            <v>6780</v>
          </cell>
          <cell r="F6361" t="str">
            <v>CC-01556201</v>
          </cell>
          <cell r="J6361" t="str">
            <v>Sales Call</v>
          </cell>
          <cell r="R6361" t="str">
            <v>BULC371019</v>
          </cell>
          <cell r="AB6361" t="str">
            <v>Sales call carried out for HMR update</v>
          </cell>
        </row>
        <row r="6362">
          <cell r="A6362">
            <v>45695.716203703698</v>
          </cell>
          <cell r="B6362">
            <v>3225</v>
          </cell>
          <cell r="F6362" t="str">
            <v>CC-01556197</v>
          </cell>
          <cell r="J6362" t="str">
            <v>Sales Call</v>
          </cell>
          <cell r="R6362" t="str">
            <v>BULC370960</v>
          </cell>
          <cell r="AB6362" t="str">
            <v>Sales call carried out for HMR update</v>
          </cell>
        </row>
        <row r="6363">
          <cell r="A6363">
            <v>45695.7117939815</v>
          </cell>
          <cell r="B6363">
            <v>6505</v>
          </cell>
          <cell r="F6363" t="str">
            <v>CC-01556182</v>
          </cell>
          <cell r="J6363" t="str">
            <v>Sales Call</v>
          </cell>
          <cell r="R6363" t="str">
            <v>BULC370861</v>
          </cell>
          <cell r="AB6363" t="str">
            <v>Sales call carried out for HMR update</v>
          </cell>
        </row>
        <row r="6364">
          <cell r="A6364">
            <v>45695.708124999997</v>
          </cell>
          <cell r="B6364">
            <v>2856</v>
          </cell>
          <cell r="F6364" t="str">
            <v>CC-01556168</v>
          </cell>
          <cell r="J6364" t="str">
            <v>Sales Call</v>
          </cell>
          <cell r="R6364" t="str">
            <v>BUKC370657</v>
          </cell>
          <cell r="AB6364" t="str">
            <v>Sales call carried out for HMR update</v>
          </cell>
        </row>
        <row r="6365">
          <cell r="A6365">
            <v>45695.703541666699</v>
          </cell>
          <cell r="B6365">
            <v>4150</v>
          </cell>
          <cell r="F6365" t="str">
            <v>CC-01556142</v>
          </cell>
          <cell r="J6365" t="str">
            <v>Sales Call</v>
          </cell>
          <cell r="R6365" t="str">
            <v>BUKC370656</v>
          </cell>
          <cell r="AB6365" t="str">
            <v>Sales call carried out for HMR update</v>
          </cell>
        </row>
        <row r="6366">
          <cell r="A6366">
            <v>45695.699525463002</v>
          </cell>
          <cell r="B6366">
            <v>3375</v>
          </cell>
          <cell r="F6366" t="str">
            <v>CC-01556131</v>
          </cell>
          <cell r="J6366" t="str">
            <v>Sales Call</v>
          </cell>
          <cell r="R6366" t="str">
            <v>BUJS032230</v>
          </cell>
          <cell r="AB6366" t="str">
            <v>Sales call carried out for HMR update</v>
          </cell>
        </row>
        <row r="6367">
          <cell r="A6367">
            <v>45695.695416666698</v>
          </cell>
          <cell r="B6367">
            <v>4818</v>
          </cell>
          <cell r="F6367" t="str">
            <v>CC-01556120</v>
          </cell>
          <cell r="J6367" t="str">
            <v>Sales Call</v>
          </cell>
          <cell r="R6367" t="str">
            <v>BUJC370090</v>
          </cell>
          <cell r="AB6367" t="str">
            <v>Sales call carried out for HMR update</v>
          </cell>
        </row>
        <row r="6368">
          <cell r="A6368">
            <v>45695.687708333302</v>
          </cell>
          <cell r="B6368">
            <v>3112</v>
          </cell>
          <cell r="F6368" t="str">
            <v>CC-01556085</v>
          </cell>
          <cell r="J6368" t="str">
            <v>Sales Call</v>
          </cell>
          <cell r="R6368" t="str">
            <v>BUJC370052</v>
          </cell>
          <cell r="AB6368" t="str">
            <v>Sales call carried out for HMR update</v>
          </cell>
        </row>
        <row r="6369">
          <cell r="A6369">
            <v>45695.683310185203</v>
          </cell>
          <cell r="B6369">
            <v>2416</v>
          </cell>
          <cell r="F6369" t="str">
            <v>CC-01556073</v>
          </cell>
          <cell r="J6369" t="str">
            <v>Sales Call</v>
          </cell>
          <cell r="R6369" t="str">
            <v>BUIS036662</v>
          </cell>
          <cell r="AB6369" t="str">
            <v>Sales call carried out for HMR update</v>
          </cell>
        </row>
        <row r="6370">
          <cell r="A6370">
            <v>45695.6786111111</v>
          </cell>
          <cell r="B6370">
            <v>11651</v>
          </cell>
          <cell r="F6370" t="str">
            <v>CC-01556060</v>
          </cell>
          <cell r="J6370" t="str">
            <v>Sales Call</v>
          </cell>
          <cell r="R6370" t="str">
            <v>BUIS036401</v>
          </cell>
          <cell r="AB6370" t="str">
            <v>Sales call carried out for HMR update</v>
          </cell>
        </row>
        <row r="6371">
          <cell r="A6371">
            <v>45695.674814814804</v>
          </cell>
          <cell r="B6371">
            <v>5018</v>
          </cell>
          <cell r="F6371" t="str">
            <v>CC-01556051</v>
          </cell>
          <cell r="J6371" t="str">
            <v>Sales Call</v>
          </cell>
          <cell r="R6371" t="str">
            <v>BUIC373911</v>
          </cell>
          <cell r="AB6371" t="str">
            <v>Sales call carried out for HMR update</v>
          </cell>
        </row>
        <row r="6372">
          <cell r="A6372">
            <v>45695.670902777798</v>
          </cell>
          <cell r="B6372">
            <v>3509</v>
          </cell>
          <cell r="F6372" t="str">
            <v>CC-01556034</v>
          </cell>
          <cell r="J6372" t="str">
            <v>Sales Call</v>
          </cell>
          <cell r="R6372" t="str">
            <v>BUIC373701</v>
          </cell>
          <cell r="AB6372" t="str">
            <v>Sales call carried out for HMR update</v>
          </cell>
        </row>
        <row r="6373">
          <cell r="A6373">
            <v>45695.667094907403</v>
          </cell>
          <cell r="B6373">
            <v>4164</v>
          </cell>
          <cell r="F6373" t="str">
            <v>CC-01556020</v>
          </cell>
          <cell r="J6373" t="str">
            <v>Sales Call</v>
          </cell>
          <cell r="R6373" t="str">
            <v>BUHS047551</v>
          </cell>
          <cell r="AB6373" t="str">
            <v>Sales call carried out for HMR update</v>
          </cell>
        </row>
        <row r="6374">
          <cell r="A6374">
            <v>45695.662638888898</v>
          </cell>
          <cell r="B6374">
            <v>8401</v>
          </cell>
          <cell r="F6374" t="str">
            <v>CC-01556003</v>
          </cell>
          <cell r="J6374" t="str">
            <v>Sales Call</v>
          </cell>
          <cell r="R6374" t="str">
            <v>BUGS047201</v>
          </cell>
          <cell r="AB6374" t="str">
            <v>Sales call carried out for HMR update</v>
          </cell>
        </row>
        <row r="6375">
          <cell r="A6375">
            <v>45695.659340277802</v>
          </cell>
          <cell r="B6375">
            <v>6837</v>
          </cell>
          <cell r="F6375" t="str">
            <v>CC-01555993</v>
          </cell>
          <cell r="J6375" t="str">
            <v>Sales Call</v>
          </cell>
          <cell r="R6375" t="str">
            <v>BUGC373215</v>
          </cell>
          <cell r="AB6375" t="str">
            <v>Sales call carried out for HMR update</v>
          </cell>
        </row>
        <row r="6376">
          <cell r="A6376">
            <v>45695.655381944402</v>
          </cell>
          <cell r="B6376">
            <v>1153</v>
          </cell>
          <cell r="F6376" t="str">
            <v>CC-01555977</v>
          </cell>
          <cell r="J6376" t="str">
            <v>Sales Call</v>
          </cell>
          <cell r="R6376" t="str">
            <v>BXKC372435</v>
          </cell>
          <cell r="AB6376" t="str">
            <v>Sales call carried out for HMR update</v>
          </cell>
        </row>
        <row r="6377">
          <cell r="A6377">
            <v>45695.652534722198</v>
          </cell>
          <cell r="B6377">
            <v>3839</v>
          </cell>
          <cell r="F6377" t="str">
            <v>CC-01555964</v>
          </cell>
          <cell r="J6377" t="str">
            <v>Sales Call</v>
          </cell>
          <cell r="R6377" t="str">
            <v>BUGC373213</v>
          </cell>
          <cell r="AB6377" t="str">
            <v>Sales call carried out for HMR update</v>
          </cell>
        </row>
        <row r="6378">
          <cell r="A6378">
            <v>45695.647997685199</v>
          </cell>
          <cell r="B6378">
            <v>10888</v>
          </cell>
          <cell r="F6378" t="str">
            <v>CC-01555947</v>
          </cell>
          <cell r="J6378" t="str">
            <v>Sales Call</v>
          </cell>
          <cell r="R6378" t="str">
            <v>BUFS046910</v>
          </cell>
          <cell r="AB6378" t="str">
            <v>Sales call carried out for HMR update</v>
          </cell>
        </row>
        <row r="6379">
          <cell r="A6379">
            <v>45695.644305555601</v>
          </cell>
          <cell r="B6379">
            <v>2543</v>
          </cell>
          <cell r="F6379" t="str">
            <v>CC-01555930</v>
          </cell>
          <cell r="J6379" t="str">
            <v>Sales Call</v>
          </cell>
          <cell r="R6379" t="str">
            <v>BUFC372970</v>
          </cell>
          <cell r="AB6379" t="str">
            <v>Sales call carried out for HMR update</v>
          </cell>
        </row>
        <row r="6380">
          <cell r="A6380">
            <v>45695.641284722202</v>
          </cell>
          <cell r="B6380">
            <v>3502</v>
          </cell>
          <cell r="F6380" t="str">
            <v>CC-01555914</v>
          </cell>
          <cell r="J6380" t="str">
            <v>Sales Call</v>
          </cell>
          <cell r="R6380" t="str">
            <v>BUFC372967</v>
          </cell>
          <cell r="AB6380" t="str">
            <v>Sales call carried out for HMR update</v>
          </cell>
        </row>
        <row r="6381">
          <cell r="A6381">
            <v>45695.638310185197</v>
          </cell>
          <cell r="B6381">
            <v>1335</v>
          </cell>
          <cell r="F6381" t="str">
            <v>CC-01555902</v>
          </cell>
          <cell r="J6381" t="str">
            <v>Sales Call</v>
          </cell>
          <cell r="R6381" t="str">
            <v>BUFC372853</v>
          </cell>
          <cell r="AB6381" t="str">
            <v>Sales call carried out for HMR update</v>
          </cell>
        </row>
        <row r="6382">
          <cell r="A6382">
            <v>45695.635370370401</v>
          </cell>
          <cell r="B6382">
            <v>1124</v>
          </cell>
          <cell r="F6382" t="str">
            <v>CC-01555894</v>
          </cell>
          <cell r="J6382" t="str">
            <v>Sales Call</v>
          </cell>
          <cell r="R6382" t="str">
            <v>BUFC372953</v>
          </cell>
          <cell r="AB6382" t="str">
            <v>Sales call carried out for HMR update</v>
          </cell>
        </row>
        <row r="6383">
          <cell r="A6383">
            <v>45695.632476851897</v>
          </cell>
          <cell r="B6383">
            <v>2775</v>
          </cell>
          <cell r="F6383" t="str">
            <v>CC-01555888</v>
          </cell>
          <cell r="J6383" t="str">
            <v>Sales Call</v>
          </cell>
          <cell r="R6383" t="str">
            <v>BUFC372833</v>
          </cell>
          <cell r="AB6383" t="str">
            <v>Sales call carried out for HMR update</v>
          </cell>
        </row>
        <row r="6384">
          <cell r="A6384">
            <v>45695.628553240698</v>
          </cell>
          <cell r="B6384">
            <v>5001</v>
          </cell>
          <cell r="F6384" t="str">
            <v>CC-01555876</v>
          </cell>
          <cell r="J6384" t="str">
            <v>Sales Call</v>
          </cell>
          <cell r="R6384" t="str">
            <v>BUES035210</v>
          </cell>
          <cell r="AB6384" t="str">
            <v>Sales call carried out for HMR update</v>
          </cell>
        </row>
        <row r="6385">
          <cell r="A6385">
            <v>45695.620682870402</v>
          </cell>
          <cell r="B6385">
            <v>4530</v>
          </cell>
          <cell r="F6385" t="str">
            <v>CC-01555850</v>
          </cell>
          <cell r="J6385" t="str">
            <v>Sales Call</v>
          </cell>
          <cell r="R6385" t="str">
            <v>BUEC372458</v>
          </cell>
          <cell r="AB6385" t="str">
            <v>Sales call carried out for HMR update</v>
          </cell>
        </row>
        <row r="6386">
          <cell r="A6386">
            <v>45695.583634259303</v>
          </cell>
          <cell r="B6386">
            <v>1</v>
          </cell>
          <cell r="F6386" t="str">
            <v>CC-01555752</v>
          </cell>
          <cell r="J6386" t="str">
            <v>Commissioning</v>
          </cell>
          <cell r="R6386" t="str">
            <v>BXIC375528</v>
          </cell>
          <cell r="AB6386" t="str">
            <v>Commissioning done on dated 07-02-2025....Comm date-07-02-2025</v>
          </cell>
        </row>
        <row r="6387">
          <cell r="A6387">
            <v>45695.574293981503</v>
          </cell>
          <cell r="B6387">
            <v>12894</v>
          </cell>
          <cell r="F6387" t="str">
            <v>CC-01555737</v>
          </cell>
          <cell r="J6387" t="str">
            <v>Sales Call</v>
          </cell>
          <cell r="R6387" t="str">
            <v>BUDS046275</v>
          </cell>
          <cell r="AB6387" t="str">
            <v>Sales call carried out for HMR update</v>
          </cell>
        </row>
        <row r="6388">
          <cell r="A6388">
            <v>45695.571006944403</v>
          </cell>
          <cell r="B6388">
            <v>3315</v>
          </cell>
          <cell r="F6388" t="str">
            <v>CC-01555726</v>
          </cell>
          <cell r="J6388" t="str">
            <v>Sales Call</v>
          </cell>
          <cell r="R6388" t="str">
            <v>BUDS034771</v>
          </cell>
          <cell r="AB6388" t="str">
            <v>Sales call carried out for HMR update</v>
          </cell>
        </row>
        <row r="6389">
          <cell r="A6389">
            <v>45695.567997685197</v>
          </cell>
          <cell r="B6389">
            <v>5460</v>
          </cell>
          <cell r="F6389" t="str">
            <v>CC-01555720</v>
          </cell>
          <cell r="J6389" t="str">
            <v>Sales Call</v>
          </cell>
          <cell r="R6389" t="str">
            <v>BUDS046497</v>
          </cell>
          <cell r="AB6389" t="str">
            <v>Sales call carried out for HMR update</v>
          </cell>
        </row>
        <row r="6390">
          <cell r="A6390">
            <v>45695.564699074101</v>
          </cell>
          <cell r="B6390">
            <v>3256</v>
          </cell>
          <cell r="F6390" t="str">
            <v>CC-01555717</v>
          </cell>
          <cell r="J6390" t="str">
            <v>Sales Call</v>
          </cell>
          <cell r="R6390" t="str">
            <v>BUDS046443</v>
          </cell>
          <cell r="AB6390" t="str">
            <v>Sales call carried out for HMR update</v>
          </cell>
        </row>
        <row r="6391">
          <cell r="A6391">
            <v>45695.5611921296</v>
          </cell>
          <cell r="B6391">
            <v>8385</v>
          </cell>
          <cell r="F6391" t="str">
            <v>CC-01555708</v>
          </cell>
          <cell r="J6391" t="str">
            <v>Sales Call</v>
          </cell>
          <cell r="R6391" t="str">
            <v>BUDS034880</v>
          </cell>
          <cell r="AB6391" t="str">
            <v>Sales call carried out for HMR update</v>
          </cell>
        </row>
        <row r="6392">
          <cell r="A6392">
            <v>45695.557928240698</v>
          </cell>
          <cell r="B6392">
            <v>8336</v>
          </cell>
          <cell r="F6392" t="str">
            <v>CC-01555699</v>
          </cell>
          <cell r="J6392" t="str">
            <v>Sales Call</v>
          </cell>
          <cell r="R6392" t="str">
            <v>BUDS034770</v>
          </cell>
          <cell r="AB6392" t="str">
            <v>Sales call carried out for HMR update</v>
          </cell>
        </row>
        <row r="6393">
          <cell r="A6393">
            <v>45695.554386574098</v>
          </cell>
          <cell r="B6393">
            <v>9046</v>
          </cell>
          <cell r="F6393" t="str">
            <v>CC-01555689</v>
          </cell>
          <cell r="J6393" t="str">
            <v>Sales Call</v>
          </cell>
          <cell r="R6393" t="str">
            <v>BUDS034763</v>
          </cell>
          <cell r="AB6393" t="str">
            <v>Sales call carried out for HMR update</v>
          </cell>
        </row>
        <row r="6394">
          <cell r="A6394">
            <v>45695.551157407397</v>
          </cell>
          <cell r="B6394">
            <v>26904</v>
          </cell>
          <cell r="F6394" t="str">
            <v>CC-01555682</v>
          </cell>
          <cell r="J6394" t="str">
            <v>Sales Call</v>
          </cell>
          <cell r="R6394" t="str">
            <v>BUDC372326</v>
          </cell>
          <cell r="AB6394" t="str">
            <v>Sales call carried out for HMR update</v>
          </cell>
        </row>
        <row r="6395">
          <cell r="A6395">
            <v>45695.5452083333</v>
          </cell>
          <cell r="B6395">
            <v>3114</v>
          </cell>
          <cell r="F6395" t="str">
            <v>CC-01555661</v>
          </cell>
          <cell r="J6395" t="str">
            <v>Sales Call</v>
          </cell>
          <cell r="R6395" t="str">
            <v>BVKS037427</v>
          </cell>
          <cell r="AB6395" t="str">
            <v>Sales call carried out for HMR update</v>
          </cell>
        </row>
        <row r="6396">
          <cell r="A6396">
            <v>45695.541400463</v>
          </cell>
          <cell r="B6396">
            <v>3507</v>
          </cell>
          <cell r="F6396" t="str">
            <v>CC-01555643</v>
          </cell>
          <cell r="J6396" t="str">
            <v>Sales Call</v>
          </cell>
          <cell r="R6396" t="str">
            <v>BUCS034180</v>
          </cell>
          <cell r="AB6396" t="str">
            <v>Sales call carried out for HMR update</v>
          </cell>
        </row>
        <row r="6397">
          <cell r="A6397">
            <v>45695.5317476852</v>
          </cell>
          <cell r="B6397">
            <v>19397</v>
          </cell>
          <cell r="F6397" t="str">
            <v>CC-01555606</v>
          </cell>
          <cell r="J6397" t="str">
            <v>Sales Call</v>
          </cell>
          <cell r="R6397" t="str">
            <v>BUAS033580</v>
          </cell>
          <cell r="AB6397" t="str">
            <v>Sales call carried out for HMR update</v>
          </cell>
        </row>
        <row r="6398">
          <cell r="A6398">
            <v>45695.527928240699</v>
          </cell>
          <cell r="B6398">
            <v>6210</v>
          </cell>
          <cell r="F6398" t="str">
            <v>CC-01555588</v>
          </cell>
          <cell r="J6398" t="str">
            <v>Sales Call</v>
          </cell>
          <cell r="R6398" t="str">
            <v>BUES035120</v>
          </cell>
          <cell r="AB6398" t="str">
            <v>Sales call carried out for HMR update</v>
          </cell>
        </row>
        <row r="6399">
          <cell r="A6399">
            <v>45695.524085648103</v>
          </cell>
          <cell r="B6399">
            <v>3376</v>
          </cell>
          <cell r="F6399" t="str">
            <v>CC-01555573</v>
          </cell>
          <cell r="J6399" t="str">
            <v>Sales Call</v>
          </cell>
          <cell r="R6399" t="str">
            <v>BUES034992</v>
          </cell>
          <cell r="AB6399" t="str">
            <v>Sales call carried out for HMR update</v>
          </cell>
        </row>
        <row r="6400">
          <cell r="A6400">
            <v>45695.519363425898</v>
          </cell>
          <cell r="B6400">
            <v>7748</v>
          </cell>
          <cell r="F6400" t="str">
            <v>CC-01555554</v>
          </cell>
          <cell r="J6400" t="str">
            <v>Sales Call</v>
          </cell>
          <cell r="R6400" t="str">
            <v>BUAF111226</v>
          </cell>
          <cell r="AB6400" t="str">
            <v>Sales call carried out for HMR update</v>
          </cell>
        </row>
        <row r="6401">
          <cell r="A6401">
            <v>45695.515428240702</v>
          </cell>
          <cell r="B6401">
            <v>5746</v>
          </cell>
          <cell r="F6401" t="str">
            <v>CC-01555535</v>
          </cell>
          <cell r="J6401" t="str">
            <v>Sales Call</v>
          </cell>
          <cell r="R6401" t="str">
            <v>BUAC371371</v>
          </cell>
          <cell r="AB6401" t="str">
            <v>Sales call carried out for HMR update</v>
          </cell>
        </row>
        <row r="6402">
          <cell r="A6402">
            <v>45695.512291666702</v>
          </cell>
          <cell r="B6402">
            <v>13378</v>
          </cell>
          <cell r="F6402" t="str">
            <v>CC-01555516</v>
          </cell>
          <cell r="J6402" t="str">
            <v>Sales Call</v>
          </cell>
          <cell r="R6402" t="str">
            <v>BTLS044130</v>
          </cell>
          <cell r="AB6402" t="str">
            <v>Sales call carried out for HMR update</v>
          </cell>
        </row>
        <row r="6403">
          <cell r="A6403">
            <v>45695.508553240703</v>
          </cell>
          <cell r="B6403">
            <v>16118</v>
          </cell>
          <cell r="F6403" t="str">
            <v>CC-01555494</v>
          </cell>
          <cell r="J6403" t="str">
            <v>Sales Call</v>
          </cell>
          <cell r="R6403" t="str">
            <v>BTLC377591</v>
          </cell>
          <cell r="AB6403" t="str">
            <v>Sales call carried out for HMR update</v>
          </cell>
        </row>
        <row r="6404">
          <cell r="A6404">
            <v>45695.505358796298</v>
          </cell>
          <cell r="B6404">
            <v>6643</v>
          </cell>
          <cell r="F6404" t="str">
            <v>CC-01555476</v>
          </cell>
          <cell r="J6404" t="str">
            <v>Sales Call</v>
          </cell>
          <cell r="R6404" t="str">
            <v>BTLC377584</v>
          </cell>
          <cell r="AB6404" t="str">
            <v>Sales call carried out for HMR update</v>
          </cell>
        </row>
        <row r="6405">
          <cell r="A6405">
            <v>45695.502060185201</v>
          </cell>
          <cell r="B6405">
            <v>4698</v>
          </cell>
          <cell r="F6405" t="str">
            <v>CC-01555456</v>
          </cell>
          <cell r="J6405" t="str">
            <v>Sales Call</v>
          </cell>
          <cell r="R6405" t="str">
            <v>BTJS043846</v>
          </cell>
          <cell r="AB6405" t="str">
            <v>Sales call carried out for HMR update</v>
          </cell>
        </row>
        <row r="6406">
          <cell r="A6406">
            <v>45695.498541666697</v>
          </cell>
          <cell r="B6406">
            <v>117968</v>
          </cell>
          <cell r="F6406" t="str">
            <v>CC-01555444</v>
          </cell>
          <cell r="J6406" t="str">
            <v>Sales Call</v>
          </cell>
          <cell r="R6406" t="str">
            <v>BTES044431</v>
          </cell>
          <cell r="AB6406" t="str">
            <v>Sales call carried out for HMR update</v>
          </cell>
        </row>
        <row r="6407">
          <cell r="A6407">
            <v>45695.493506944404</v>
          </cell>
          <cell r="B6407">
            <v>1998</v>
          </cell>
          <cell r="F6407" t="str">
            <v>CC-01555419</v>
          </cell>
          <cell r="J6407" t="str">
            <v>Sales Call</v>
          </cell>
          <cell r="R6407" t="str">
            <v>BTJS039199</v>
          </cell>
          <cell r="AB6407" t="str">
            <v>Sales call carried out for HMR update</v>
          </cell>
        </row>
        <row r="6408">
          <cell r="A6408">
            <v>45695.489849537</v>
          </cell>
          <cell r="B6408">
            <v>14703</v>
          </cell>
          <cell r="F6408" t="str">
            <v>CC-01555404</v>
          </cell>
          <cell r="J6408" t="str">
            <v>Sales Call</v>
          </cell>
          <cell r="R6408" t="str">
            <v>BTJC377259</v>
          </cell>
          <cell r="AB6408" t="str">
            <v>Sales call carried out for HMR update</v>
          </cell>
        </row>
        <row r="6409">
          <cell r="A6409">
            <v>45695.479861111096</v>
          </cell>
          <cell r="B6409">
            <v>21287</v>
          </cell>
          <cell r="F6409" t="str">
            <v>CC-01555352</v>
          </cell>
          <cell r="J6409" t="str">
            <v>Sales Call</v>
          </cell>
          <cell r="R6409" t="str">
            <v>BUCS034287</v>
          </cell>
          <cell r="AB6409" t="str">
            <v>Sales call carried out for HMR update</v>
          </cell>
        </row>
        <row r="6410">
          <cell r="A6410">
            <v>45695.463599536997</v>
          </cell>
          <cell r="B6410">
            <v>25169</v>
          </cell>
          <cell r="F6410" t="str">
            <v>CC-01555270</v>
          </cell>
          <cell r="J6410" t="str">
            <v>Sales Call</v>
          </cell>
          <cell r="R6410" t="str">
            <v>BUBS033778</v>
          </cell>
          <cell r="AB6410" t="str">
            <v>Sales call carried out for HMR update</v>
          </cell>
        </row>
        <row r="6411">
          <cell r="A6411">
            <v>45695.458634259303</v>
          </cell>
          <cell r="B6411">
            <v>2180</v>
          </cell>
          <cell r="F6411" t="str">
            <v>CC-01555251</v>
          </cell>
          <cell r="J6411" t="str">
            <v>Sales Call</v>
          </cell>
          <cell r="R6411" t="str">
            <v>BWLC379048</v>
          </cell>
          <cell r="AB6411" t="str">
            <v>Sales call carried out for HMR update</v>
          </cell>
        </row>
        <row r="6412">
          <cell r="A6412">
            <v>45695.453761574099</v>
          </cell>
          <cell r="B6412">
            <v>6944</v>
          </cell>
          <cell r="F6412" t="str">
            <v>CC-01555234</v>
          </cell>
          <cell r="J6412" t="str">
            <v>Sales Call</v>
          </cell>
          <cell r="R6412" t="str">
            <v>BWLS040546</v>
          </cell>
          <cell r="AB6412" t="str">
            <v>Sales call carried out for HMR update</v>
          </cell>
        </row>
        <row r="6413">
          <cell r="A6413">
            <v>45695.450405092597</v>
          </cell>
          <cell r="B6413">
            <v>6496</v>
          </cell>
          <cell r="F6413" t="str">
            <v>CC-01555223</v>
          </cell>
          <cell r="J6413" t="str">
            <v>Sales Call</v>
          </cell>
          <cell r="R6413" t="str">
            <v>BWLS031873</v>
          </cell>
          <cell r="AB6413" t="str">
            <v>Sales call carried out for HMR update</v>
          </cell>
        </row>
        <row r="6414">
          <cell r="A6414">
            <v>45695.445497685199</v>
          </cell>
          <cell r="B6414">
            <v>3489</v>
          </cell>
          <cell r="F6414" t="str">
            <v>CC-01555210</v>
          </cell>
          <cell r="J6414" t="str">
            <v>Sales Call</v>
          </cell>
          <cell r="R6414" t="str">
            <v>BWAS032167</v>
          </cell>
          <cell r="AB6414" t="str">
            <v>Sales call carried out for HMR update</v>
          </cell>
        </row>
        <row r="6415">
          <cell r="A6415">
            <v>45695.2731712963</v>
          </cell>
          <cell r="B6415">
            <v>0</v>
          </cell>
          <cell r="F6415" t="str">
            <v>CC-01554890</v>
          </cell>
          <cell r="J6415" t="str">
            <v>Schedule Service - AMC</v>
          </cell>
          <cell r="R6415" t="str">
            <v>CMKE560286</v>
          </cell>
          <cell r="AB6415" t="str">
            <v>AMC visit carried out</v>
          </cell>
        </row>
        <row r="6416">
          <cell r="A6416">
            <v>45694.745127314804</v>
          </cell>
          <cell r="B6416">
            <v>3373</v>
          </cell>
          <cell r="F6416" t="str">
            <v>CC-01554786</v>
          </cell>
          <cell r="J6416" t="str">
            <v>Sales Call</v>
          </cell>
          <cell r="R6416" t="str">
            <v>BVAC375308</v>
          </cell>
          <cell r="AB6416" t="str">
            <v>Sales call carried out for HMR update</v>
          </cell>
        </row>
        <row r="6417">
          <cell r="A6417">
            <v>45694.7414699074</v>
          </cell>
          <cell r="B6417">
            <v>12739</v>
          </cell>
          <cell r="F6417" t="str">
            <v>CC-01554780</v>
          </cell>
          <cell r="J6417" t="str">
            <v>Sales Call</v>
          </cell>
          <cell r="R6417" t="str">
            <v>BTJC377158</v>
          </cell>
          <cell r="AB6417" t="str">
            <v>Sales call carried out for HMR update</v>
          </cell>
        </row>
        <row r="6418">
          <cell r="A6418">
            <v>45694.730150463001</v>
          </cell>
          <cell r="B6418">
            <v>11130</v>
          </cell>
          <cell r="F6418" t="str">
            <v>CC-01554747</v>
          </cell>
          <cell r="J6418" t="str">
            <v>Sales Call</v>
          </cell>
          <cell r="R6418" t="str">
            <v>BTIS031829</v>
          </cell>
          <cell r="AB6418" t="str">
            <v>Sales call carried out for HMR update</v>
          </cell>
        </row>
        <row r="6419">
          <cell r="A6419">
            <v>45694.7264699074</v>
          </cell>
          <cell r="B6419">
            <v>2904</v>
          </cell>
          <cell r="F6419" t="str">
            <v>CC-01554735</v>
          </cell>
          <cell r="J6419" t="str">
            <v>Sales Call</v>
          </cell>
          <cell r="R6419" t="str">
            <v>BWKC378684</v>
          </cell>
          <cell r="AB6419" t="str">
            <v>Sales call carried out for HMR update</v>
          </cell>
        </row>
        <row r="6420">
          <cell r="A6420">
            <v>45694.721817129597</v>
          </cell>
          <cell r="B6420">
            <v>4262</v>
          </cell>
          <cell r="F6420" t="str">
            <v>CC-01554716</v>
          </cell>
          <cell r="J6420" t="str">
            <v>Sales Call</v>
          </cell>
          <cell r="R6420" t="str">
            <v>BULC370702</v>
          </cell>
          <cell r="AB6420" t="str">
            <v>Sales call carried out for HMR update</v>
          </cell>
        </row>
        <row r="6421">
          <cell r="A6421">
            <v>45694.717141203699</v>
          </cell>
          <cell r="B6421">
            <v>16820</v>
          </cell>
          <cell r="F6421" t="str">
            <v>CC-01554704</v>
          </cell>
          <cell r="J6421" t="str">
            <v>Sales Call</v>
          </cell>
          <cell r="R6421" t="str">
            <v>BTHC379544</v>
          </cell>
          <cell r="AB6421" t="str">
            <v>Sales call carried out for HMR update</v>
          </cell>
        </row>
        <row r="6422">
          <cell r="A6422">
            <v>45694.710520833301</v>
          </cell>
          <cell r="B6422">
            <v>3353</v>
          </cell>
          <cell r="F6422" t="str">
            <v>CC-01554681</v>
          </cell>
          <cell r="J6422" t="str">
            <v>Sales Call</v>
          </cell>
          <cell r="R6422" t="str">
            <v>BTHC379543</v>
          </cell>
          <cell r="AB6422" t="str">
            <v>Sales call carried out for HMR update</v>
          </cell>
        </row>
        <row r="6423">
          <cell r="A6423">
            <v>45694.706261574102</v>
          </cell>
          <cell r="B6423">
            <v>5904</v>
          </cell>
          <cell r="F6423" t="str">
            <v>CC-01554665</v>
          </cell>
          <cell r="J6423" t="str">
            <v>Sales Call</v>
          </cell>
          <cell r="R6423" t="str">
            <v>BTHC379417</v>
          </cell>
          <cell r="AB6423" t="str">
            <v>Sales call carried out for HMR update</v>
          </cell>
        </row>
        <row r="6424">
          <cell r="A6424">
            <v>45694.702037037001</v>
          </cell>
          <cell r="B6424">
            <v>9417</v>
          </cell>
          <cell r="F6424" t="str">
            <v>CC-01554653</v>
          </cell>
          <cell r="J6424" t="str">
            <v>Sales Call</v>
          </cell>
          <cell r="R6424" t="str">
            <v>BTGC379081</v>
          </cell>
          <cell r="AB6424" t="str">
            <v>Sales call carried out for HMR update</v>
          </cell>
        </row>
        <row r="6425">
          <cell r="A6425">
            <v>45694.696041666699</v>
          </cell>
          <cell r="B6425">
            <v>3198</v>
          </cell>
          <cell r="F6425" t="str">
            <v>CC-01554640</v>
          </cell>
          <cell r="J6425" t="str">
            <v>Sales Call</v>
          </cell>
          <cell r="R6425" t="str">
            <v>BTFC378939</v>
          </cell>
          <cell r="AB6425" t="str">
            <v>Sales call carried out for HMR update</v>
          </cell>
        </row>
        <row r="6426">
          <cell r="A6426">
            <v>45694.688101851898</v>
          </cell>
          <cell r="B6426">
            <v>4525</v>
          </cell>
          <cell r="F6426" t="str">
            <v>CC-01554619</v>
          </cell>
          <cell r="J6426" t="str">
            <v>Sales Call</v>
          </cell>
          <cell r="R6426" t="str">
            <v>BTFC378808</v>
          </cell>
          <cell r="AB6426" t="str">
            <v>Sales call carried out for HMR update</v>
          </cell>
        </row>
        <row r="6427">
          <cell r="A6427">
            <v>45694.684664351902</v>
          </cell>
          <cell r="B6427">
            <v>2167</v>
          </cell>
          <cell r="F6427" t="str">
            <v>CC-01554607</v>
          </cell>
          <cell r="J6427" t="str">
            <v>Sales Call</v>
          </cell>
          <cell r="R6427" t="str">
            <v>BTFC378771</v>
          </cell>
          <cell r="AB6427" t="str">
            <v>Sales call carried out for HMR update</v>
          </cell>
        </row>
        <row r="6428">
          <cell r="A6428">
            <v>45694.682847222197</v>
          </cell>
          <cell r="B6428">
            <v>6100</v>
          </cell>
          <cell r="F6428" t="str">
            <v>CC-01554594</v>
          </cell>
          <cell r="J6428" t="str">
            <v>Complaint - Breakdown</v>
          </cell>
          <cell r="R6428" t="str">
            <v>BVJD162972</v>
          </cell>
          <cell r="AB6428" t="str">
            <v>Attend the site as per customer complaint for main gate valve burst issue so check the compressor found oil in burnt condition also separator filter fired, this was happened because oil cooler was totally chocked by dust and oil temperature goes high more than 120 deg cel. After attending open all hose line , separator filter and clean cooler assembly and separator tank by caustic soda and water, clean all hose, discharge hose ,TV block and OSV assembly, after then replace 3000 hours service kit, and oil 46 litres. After all fitment work done topped up oil in airend 3 litres and over all topped up oil in tank 45 litres. Start the unit and run the unit on load condition found DOT 80 deg.cel., idle rpm 1300 at 14.5 bar air pressure, Flushing rpm 1800 at 10 bar and drilling rpm found 1550 at 14 bar air pressure. New is running in normal parameters.</v>
          </cell>
        </row>
        <row r="6429">
          <cell r="A6429">
            <v>45694.678506944401</v>
          </cell>
          <cell r="B6429">
            <v>5783</v>
          </cell>
          <cell r="F6429" t="str">
            <v>CC-01554583</v>
          </cell>
          <cell r="J6429" t="str">
            <v>Sales Call</v>
          </cell>
          <cell r="R6429" t="str">
            <v>BTEC378536</v>
          </cell>
          <cell r="AB6429" t="str">
            <v>Sales call carried out for HMR update</v>
          </cell>
        </row>
        <row r="6430">
          <cell r="A6430">
            <v>45694.675428240698</v>
          </cell>
          <cell r="B6430">
            <v>1946</v>
          </cell>
          <cell r="F6430" t="str">
            <v>CC-01554572</v>
          </cell>
          <cell r="J6430" t="str">
            <v>Sales Call</v>
          </cell>
          <cell r="R6430" t="str">
            <v>BUIC374043</v>
          </cell>
          <cell r="AB6430" t="str">
            <v>Sales call carried out for HMR update</v>
          </cell>
        </row>
        <row r="6431">
          <cell r="A6431">
            <v>45694.672557870399</v>
          </cell>
          <cell r="B6431">
            <v>4726</v>
          </cell>
          <cell r="F6431" t="str">
            <v>CC-01554560</v>
          </cell>
          <cell r="J6431" t="str">
            <v>Sales Call</v>
          </cell>
          <cell r="R6431" t="str">
            <v>BTEC378413</v>
          </cell>
          <cell r="AB6431" t="str">
            <v>Sales call carried out for HMR update</v>
          </cell>
        </row>
        <row r="6432">
          <cell r="A6432">
            <v>45694.667812500003</v>
          </cell>
          <cell r="B6432">
            <v>18405</v>
          </cell>
          <cell r="F6432" t="str">
            <v>CC-01554544</v>
          </cell>
          <cell r="J6432" t="str">
            <v>Sales Call</v>
          </cell>
          <cell r="R6432" t="str">
            <v>BTDS044313</v>
          </cell>
          <cell r="AB6432" t="str">
            <v>Sales call carried out for HMR update</v>
          </cell>
        </row>
        <row r="6433">
          <cell r="A6433">
            <v>45694.663854166698</v>
          </cell>
          <cell r="B6433">
            <v>5782</v>
          </cell>
          <cell r="F6433" t="str">
            <v>CC-01554526</v>
          </cell>
          <cell r="J6433" t="str">
            <v>Sales Call</v>
          </cell>
          <cell r="R6433" t="str">
            <v>BTDC378223</v>
          </cell>
          <cell r="AB6433" t="str">
            <v>Sales call carried out for HMR update</v>
          </cell>
        </row>
        <row r="6434">
          <cell r="A6434">
            <v>45694.660046296303</v>
          </cell>
          <cell r="B6434">
            <v>3389</v>
          </cell>
          <cell r="F6434" t="str">
            <v>CC-01554511</v>
          </cell>
          <cell r="J6434" t="str">
            <v>Sales Call</v>
          </cell>
          <cell r="R6434" t="str">
            <v>BTCS030119</v>
          </cell>
          <cell r="AB6434" t="str">
            <v>Sales call carried out for HMR update</v>
          </cell>
        </row>
        <row r="6435">
          <cell r="A6435">
            <v>45694.656979166699</v>
          </cell>
          <cell r="B6435">
            <v>9614</v>
          </cell>
          <cell r="F6435" t="str">
            <v>CC-01554505</v>
          </cell>
          <cell r="J6435" t="str">
            <v>Sales Call</v>
          </cell>
          <cell r="R6435" t="str">
            <v>BTCC377923</v>
          </cell>
          <cell r="AB6435" t="str">
            <v>Sales call carried out for HMR update</v>
          </cell>
        </row>
        <row r="6436">
          <cell r="A6436">
            <v>45694.653981481497</v>
          </cell>
          <cell r="B6436">
            <v>1207</v>
          </cell>
          <cell r="F6436" t="str">
            <v>CC-01554490</v>
          </cell>
          <cell r="J6436" t="str">
            <v>Sales Call</v>
          </cell>
          <cell r="R6436" t="str">
            <v>BSLC374986</v>
          </cell>
          <cell r="AB6436" t="str">
            <v>Sales call carried out for HMR update</v>
          </cell>
        </row>
        <row r="6437">
          <cell r="A6437">
            <v>45694.650462963</v>
          </cell>
          <cell r="B6437">
            <v>1889</v>
          </cell>
          <cell r="F6437" t="str">
            <v>CC-01554476</v>
          </cell>
          <cell r="J6437" t="str">
            <v>Sales Call</v>
          </cell>
          <cell r="R6437" t="str">
            <v>BSLC374985</v>
          </cell>
          <cell r="AB6437" t="str">
            <v>Sales call carried out for HMR update</v>
          </cell>
        </row>
        <row r="6438">
          <cell r="A6438">
            <v>45694.646921296298</v>
          </cell>
          <cell r="B6438">
            <v>30925</v>
          </cell>
          <cell r="F6438" t="str">
            <v>CC-01554464</v>
          </cell>
          <cell r="J6438" t="str">
            <v>Sales Call</v>
          </cell>
          <cell r="R6438" t="str">
            <v>BSKS036366</v>
          </cell>
          <cell r="AB6438" t="str">
            <v>Sales call carried out for HMR update</v>
          </cell>
        </row>
        <row r="6439">
          <cell r="A6439">
            <v>45694.643726851798</v>
          </cell>
          <cell r="B6439">
            <v>21203</v>
          </cell>
          <cell r="F6439" t="str">
            <v>CC-01554449</v>
          </cell>
          <cell r="J6439" t="str">
            <v>Sales Call</v>
          </cell>
          <cell r="R6439" t="str">
            <v>BSKS036365</v>
          </cell>
          <cell r="AB6439" t="str">
            <v>Sales call carried out for HMR update</v>
          </cell>
        </row>
        <row r="6440">
          <cell r="A6440">
            <v>45694.640381944402</v>
          </cell>
          <cell r="B6440">
            <v>5673</v>
          </cell>
          <cell r="F6440" t="str">
            <v>CC-01554436</v>
          </cell>
          <cell r="J6440" t="str">
            <v>Sales Call</v>
          </cell>
          <cell r="R6440" t="str">
            <v>BSKC374901</v>
          </cell>
          <cell r="AB6440" t="str">
            <v>Sales call carried out for HMR update</v>
          </cell>
        </row>
        <row r="6441">
          <cell r="A6441">
            <v>45694.636446759301</v>
          </cell>
          <cell r="B6441">
            <v>17155</v>
          </cell>
          <cell r="F6441" t="str">
            <v>CC-01554419</v>
          </cell>
          <cell r="J6441" t="str">
            <v>Sales Call</v>
          </cell>
          <cell r="R6441" t="str">
            <v>BSJS035946</v>
          </cell>
          <cell r="AB6441" t="str">
            <v>Sales call carried out for HMR update</v>
          </cell>
        </row>
        <row r="6442">
          <cell r="A6442">
            <v>45694.6311921296</v>
          </cell>
          <cell r="B6442">
            <v>6119</v>
          </cell>
          <cell r="F6442" t="str">
            <v>CC-01554397</v>
          </cell>
          <cell r="J6442" t="str">
            <v>Sales Call</v>
          </cell>
          <cell r="R6442" t="str">
            <v>BSJC374595</v>
          </cell>
          <cell r="AB6442" t="str">
            <v>Sales call carried out for HMR update</v>
          </cell>
        </row>
        <row r="6443">
          <cell r="A6443">
            <v>45694.602951388901</v>
          </cell>
          <cell r="B6443">
            <v>24042</v>
          </cell>
          <cell r="F6443" t="str">
            <v>CC-01554329</v>
          </cell>
          <cell r="J6443" t="str">
            <v>Sales Call</v>
          </cell>
          <cell r="R6443" t="str">
            <v>BSHS038806</v>
          </cell>
          <cell r="AB6443" t="str">
            <v>Sales call carried out for HMR update</v>
          </cell>
        </row>
        <row r="6444">
          <cell r="A6444">
            <v>45694.598680555602</v>
          </cell>
          <cell r="B6444">
            <v>6160</v>
          </cell>
          <cell r="F6444" t="str">
            <v>CC-01554316</v>
          </cell>
          <cell r="J6444" t="str">
            <v>Sales Call</v>
          </cell>
          <cell r="R6444" t="str">
            <v>BSHC376807</v>
          </cell>
          <cell r="AB6444" t="str">
            <v>Sales call carried out for HMR update</v>
          </cell>
        </row>
        <row r="6445">
          <cell r="A6445">
            <v>45694.595497685201</v>
          </cell>
          <cell r="B6445">
            <v>15749</v>
          </cell>
          <cell r="F6445" t="str">
            <v>CC-01554313</v>
          </cell>
          <cell r="J6445" t="str">
            <v>Sales Call</v>
          </cell>
          <cell r="R6445" t="str">
            <v>BTLS039851</v>
          </cell>
          <cell r="AB6445" t="str">
            <v>Sales call carried out for HMR update</v>
          </cell>
        </row>
        <row r="6446">
          <cell r="A6446">
            <v>45694.591400463003</v>
          </cell>
          <cell r="B6446">
            <v>14590</v>
          </cell>
          <cell r="F6446" t="str">
            <v>CC-01554304</v>
          </cell>
          <cell r="J6446" t="str">
            <v>Sales Call</v>
          </cell>
          <cell r="R6446" t="str">
            <v>BTLS039793</v>
          </cell>
          <cell r="AB6446" t="str">
            <v>Sales call carried out for HMR update</v>
          </cell>
        </row>
        <row r="6447">
          <cell r="A6447">
            <v>45694.585185185198</v>
          </cell>
          <cell r="B6447">
            <v>13361</v>
          </cell>
          <cell r="F6447" t="str">
            <v>CC-01554289</v>
          </cell>
          <cell r="J6447" t="str">
            <v>Sales Call</v>
          </cell>
          <cell r="R6447" t="str">
            <v>BTLS039787</v>
          </cell>
          <cell r="AB6447" t="str">
            <v>Sales call carried out for HMR update</v>
          </cell>
        </row>
        <row r="6448">
          <cell r="A6448">
            <v>45694.578402777799</v>
          </cell>
          <cell r="B6448">
            <v>17675</v>
          </cell>
          <cell r="F6448" t="str">
            <v>CC-01554266</v>
          </cell>
          <cell r="J6448" t="str">
            <v>Sales Call</v>
          </cell>
          <cell r="R6448" t="str">
            <v>BTLS039748</v>
          </cell>
          <cell r="AB6448" t="str">
            <v>Sales call carried out for HMR update</v>
          </cell>
        </row>
        <row r="6449">
          <cell r="A6449">
            <v>45694.574791666702</v>
          </cell>
          <cell r="B6449">
            <v>17690</v>
          </cell>
          <cell r="F6449" t="str">
            <v>CC-01554259</v>
          </cell>
          <cell r="J6449" t="str">
            <v>Sales Call</v>
          </cell>
          <cell r="R6449" t="str">
            <v>BTLS039719</v>
          </cell>
          <cell r="AB6449" t="str">
            <v>Sales call carried out for HMR update</v>
          </cell>
        </row>
        <row r="6450">
          <cell r="A6450">
            <v>45694.571724537003</v>
          </cell>
          <cell r="B6450">
            <v>19392</v>
          </cell>
          <cell r="F6450" t="str">
            <v>CC-01554250</v>
          </cell>
          <cell r="J6450" t="str">
            <v>Sales Call</v>
          </cell>
          <cell r="R6450" t="str">
            <v>BSGS043528</v>
          </cell>
          <cell r="AB6450" t="str">
            <v>Sales call carried out for HMR update</v>
          </cell>
        </row>
        <row r="6451">
          <cell r="A6451">
            <v>45694.568287037</v>
          </cell>
          <cell r="B6451">
            <v>12109</v>
          </cell>
          <cell r="F6451" t="str">
            <v>CC-01554238</v>
          </cell>
          <cell r="J6451" t="str">
            <v>Sales Call</v>
          </cell>
          <cell r="R6451" t="str">
            <v>BSGS043527</v>
          </cell>
          <cell r="AB6451" t="str">
            <v>Sales call carried out for HMR update</v>
          </cell>
        </row>
        <row r="6452">
          <cell r="A6452">
            <v>45694.563020833302</v>
          </cell>
          <cell r="B6452">
            <v>14747</v>
          </cell>
          <cell r="F6452" t="str">
            <v>CC-01554218</v>
          </cell>
          <cell r="J6452" t="str">
            <v>Sales Call</v>
          </cell>
          <cell r="R6452" t="str">
            <v>BSGC376585</v>
          </cell>
          <cell r="AB6452" t="str">
            <v>Sales call carried out for HMR update</v>
          </cell>
        </row>
        <row r="6453">
          <cell r="A6453">
            <v>45694.559120370403</v>
          </cell>
          <cell r="B6453">
            <v>2682</v>
          </cell>
          <cell r="F6453" t="str">
            <v>CC-01554204</v>
          </cell>
          <cell r="J6453" t="str">
            <v>Sales Call</v>
          </cell>
          <cell r="R6453" t="str">
            <v>BVJS047797</v>
          </cell>
          <cell r="AB6453" t="str">
            <v>Sales call carried out for HMR update</v>
          </cell>
        </row>
        <row r="6454">
          <cell r="A6454">
            <v>45694.554965277799</v>
          </cell>
          <cell r="B6454">
            <v>18167</v>
          </cell>
          <cell r="F6454" t="str">
            <v>CC-01554190</v>
          </cell>
          <cell r="J6454" t="str">
            <v>Sales Call</v>
          </cell>
          <cell r="R6454" t="str">
            <v>BTHS031467</v>
          </cell>
          <cell r="AB6454" t="str">
            <v>Sales call carried out for HMR update</v>
          </cell>
        </row>
        <row r="6455">
          <cell r="A6455">
            <v>45694.547210648103</v>
          </cell>
          <cell r="B6455">
            <v>18670</v>
          </cell>
          <cell r="F6455" t="str">
            <v>CC-01554168</v>
          </cell>
          <cell r="J6455" t="str">
            <v>Sales Call</v>
          </cell>
          <cell r="R6455" t="str">
            <v>BSFS043411</v>
          </cell>
          <cell r="AB6455" t="str">
            <v>Sales call carried out for HMR update</v>
          </cell>
        </row>
        <row r="6456">
          <cell r="A6456">
            <v>45694.541319444397</v>
          </cell>
          <cell r="B6456">
            <v>19398</v>
          </cell>
          <cell r="F6456" t="str">
            <v>CC-01554158</v>
          </cell>
          <cell r="J6456" t="str">
            <v>Sales Call</v>
          </cell>
          <cell r="R6456" t="str">
            <v>GNGS030424</v>
          </cell>
          <cell r="AB6456" t="str">
            <v>Sales call carried out for HMR update</v>
          </cell>
        </row>
        <row r="6457">
          <cell r="A6457">
            <v>45694.536064814798</v>
          </cell>
          <cell r="B6457">
            <v>13788</v>
          </cell>
          <cell r="F6457" t="str">
            <v>CC-01554145</v>
          </cell>
          <cell r="J6457" t="str">
            <v>Sales Call</v>
          </cell>
          <cell r="R6457" t="str">
            <v>BSFC376459</v>
          </cell>
          <cell r="AB6457" t="str">
            <v>Sales call carried out for HMR update</v>
          </cell>
        </row>
        <row r="6458">
          <cell r="A6458">
            <v>45694.532256944403</v>
          </cell>
          <cell r="B6458">
            <v>7817</v>
          </cell>
          <cell r="F6458" t="str">
            <v>CC-01554132</v>
          </cell>
          <cell r="J6458" t="str">
            <v>Sales Call</v>
          </cell>
          <cell r="R6458" t="str">
            <v>BSFC376396</v>
          </cell>
          <cell r="AB6458" t="str">
            <v>Sales call carried out for HMR update</v>
          </cell>
        </row>
        <row r="6459">
          <cell r="A6459">
            <v>45694.528888888897</v>
          </cell>
          <cell r="B6459">
            <v>5764</v>
          </cell>
          <cell r="F6459" t="str">
            <v>CC-01554110</v>
          </cell>
          <cell r="J6459" t="str">
            <v>Sales Call</v>
          </cell>
          <cell r="R6459" t="str">
            <v>BSFC376340</v>
          </cell>
          <cell r="AB6459" t="str">
            <v>Sales call carried out for HMR update</v>
          </cell>
        </row>
        <row r="6460">
          <cell r="A6460">
            <v>45694.520370370403</v>
          </cell>
          <cell r="B6460">
            <v>9968</v>
          </cell>
          <cell r="F6460" t="str">
            <v>CC-01554082</v>
          </cell>
          <cell r="J6460" t="str">
            <v>Sales Call</v>
          </cell>
          <cell r="R6460" t="str">
            <v>BSES037922</v>
          </cell>
          <cell r="AB6460" t="str">
            <v>Sales call carried out for HMR update</v>
          </cell>
        </row>
        <row r="6461">
          <cell r="A6461">
            <v>45694.511064814797</v>
          </cell>
          <cell r="B6461">
            <v>4574</v>
          </cell>
          <cell r="F6461" t="str">
            <v>CC-01554044</v>
          </cell>
          <cell r="J6461" t="str">
            <v>Sales Call</v>
          </cell>
          <cell r="R6461" t="str">
            <v>BSEC376140</v>
          </cell>
          <cell r="AB6461" t="str">
            <v>Sales call carried out for HMR update</v>
          </cell>
        </row>
        <row r="6462">
          <cell r="A6462">
            <v>45694.506817129601</v>
          </cell>
          <cell r="B6462">
            <v>8905</v>
          </cell>
          <cell r="F6462" t="str">
            <v>CC-01554012</v>
          </cell>
          <cell r="J6462" t="str">
            <v>Sales Call</v>
          </cell>
          <cell r="R6462" t="str">
            <v>BSEC376103</v>
          </cell>
          <cell r="AB6462" t="str">
            <v>Sales call carried out for HMR update</v>
          </cell>
        </row>
        <row r="6463">
          <cell r="A6463">
            <v>45694.491053240701</v>
          </cell>
          <cell r="B6463">
            <v>3760</v>
          </cell>
          <cell r="F6463" t="str">
            <v>CC-01553944</v>
          </cell>
          <cell r="J6463" t="str">
            <v>Complaint - Breakdown</v>
          </cell>
          <cell r="R6463" t="str">
            <v>BWHD231642</v>
          </cell>
          <cell r="AB6463" t="str">
            <v>Attend the site for fan hub assembly broken issue, so Cummins engineer opened the old fan hub assembly after then new fan hub assembly and new fan belt fitted which is taken from G.P.P.L Ranchi. Adjust the fan belt tention. Check engine oil level ,coolant level found ok , started the engine at present unit is working satisfactory.</v>
          </cell>
        </row>
        <row r="6464">
          <cell r="A6464">
            <v>45694.484409722201</v>
          </cell>
          <cell r="B6464">
            <v>7554</v>
          </cell>
          <cell r="F6464" t="str">
            <v>CC-01553901</v>
          </cell>
          <cell r="J6464" t="str">
            <v>Schedule Service</v>
          </cell>
          <cell r="R6464" t="str">
            <v>BRCD160978</v>
          </cell>
          <cell r="AB6464" t="str">
            <v>Upon attending the site, the scheduled service commenced with the draining of oil from both the tank and the cooler, totaling 38 liters. Following this, the air filters for both the compressor and the engine were replaced to ensure optimal performance. Additionally, the oil filter was changed, and ELGI air lube was replenished with 40 liters of oil. After completing these tasks, the unit was started and found to be running smoothly, indicating that the service was successful and effective.</v>
          </cell>
        </row>
        <row r="6465">
          <cell r="A6465">
            <v>45694.482858796298</v>
          </cell>
          <cell r="B6465">
            <v>7712</v>
          </cell>
          <cell r="F6465" t="str">
            <v>CC-01553892</v>
          </cell>
          <cell r="J6465" t="str">
            <v>Schedule Service</v>
          </cell>
          <cell r="R6465" t="str">
            <v>BUKC370622</v>
          </cell>
          <cell r="AB6465" t="str">
            <v>Attend the site for schedule service so change air filter, oil filter, air oil separator and oil. Then start the unit found running ok.</v>
          </cell>
        </row>
        <row r="6466">
          <cell r="A6466">
            <v>45693.736562500002</v>
          </cell>
          <cell r="B6466">
            <v>888</v>
          </cell>
          <cell r="F6466" t="str">
            <v>CC-01553315</v>
          </cell>
          <cell r="J6466" t="str">
            <v>Complaint - Running With Problem</v>
          </cell>
          <cell r="R6466" t="str">
            <v>BXCD164420</v>
          </cell>
          <cell r="AB6466" t="str">
            <v>Attend the site as per customer complaint for oil carry over so check the compressor found due to high line pressure buildup oil leakage through safety valve, while operation found butterfly valve malfunction so open the actuator assembly. Cup seal found in play condition so replace the actuator kit under FOC basis. After replace the kit fitted the actuator assembly on same and start the unit found line pressure 17 kg at 1300 rpm and Flushing rpm 2100 at 10 kg. Now there is no any oil leakage and unit is running in normal parameters.</v>
          </cell>
        </row>
        <row r="6467">
          <cell r="A6467">
            <v>45693.720983796302</v>
          </cell>
          <cell r="B6467">
            <v>0</v>
          </cell>
          <cell r="F6467" t="str">
            <v>CC-01553282</v>
          </cell>
          <cell r="J6467" t="str">
            <v>Commissioning</v>
          </cell>
          <cell r="R6467" t="str">
            <v>CXCE544243</v>
          </cell>
          <cell r="AB6467" t="str">
            <v>Commissioning done on dated 05-02-2024</v>
          </cell>
        </row>
        <row r="6468">
          <cell r="A6468">
            <v>45693.714328703703</v>
          </cell>
          <cell r="B6468">
            <v>15432</v>
          </cell>
          <cell r="F6468" t="str">
            <v>CC-01553261</v>
          </cell>
          <cell r="J6468" t="str">
            <v>Sales Call</v>
          </cell>
          <cell r="R6468" t="str">
            <v>BSDC375954</v>
          </cell>
          <cell r="AB6468" t="str">
            <v>Sales call carried out for HMR update</v>
          </cell>
        </row>
        <row r="6469">
          <cell r="A6469">
            <v>45693.709930555597</v>
          </cell>
          <cell r="B6469">
            <v>7950</v>
          </cell>
          <cell r="F6469" t="str">
            <v>CC-01553249</v>
          </cell>
          <cell r="J6469" t="str">
            <v>Sales Call</v>
          </cell>
          <cell r="R6469" t="str">
            <v>BSDC375892</v>
          </cell>
          <cell r="AB6469" t="str">
            <v>Sales call carried out for HMR update</v>
          </cell>
        </row>
        <row r="6470">
          <cell r="A6470">
            <v>45693.705486111103</v>
          </cell>
          <cell r="B6470">
            <v>24720</v>
          </cell>
          <cell r="F6470" t="str">
            <v>CC-01553240</v>
          </cell>
          <cell r="J6470" t="str">
            <v>Sales Call</v>
          </cell>
          <cell r="R6470" t="str">
            <v>BSCS037449</v>
          </cell>
          <cell r="AB6470" t="str">
            <v>Sales call carried out for HMR update</v>
          </cell>
        </row>
        <row r="6471">
          <cell r="A6471">
            <v>45693.7011458333</v>
          </cell>
          <cell r="B6471">
            <v>4466</v>
          </cell>
          <cell r="F6471" t="str">
            <v>CC-01553221</v>
          </cell>
          <cell r="J6471" t="str">
            <v>Sales Call</v>
          </cell>
          <cell r="R6471" t="str">
            <v>BSEC376083</v>
          </cell>
          <cell r="AB6471" t="str">
            <v>Sales call carried out for HMR update</v>
          </cell>
        </row>
        <row r="6472">
          <cell r="A6472">
            <v>45693.696909722203</v>
          </cell>
          <cell r="B6472">
            <v>6515</v>
          </cell>
          <cell r="F6472" t="str">
            <v>CC-01553207</v>
          </cell>
          <cell r="J6472" t="str">
            <v>Sales Call</v>
          </cell>
          <cell r="R6472" t="str">
            <v>BSBC375571</v>
          </cell>
          <cell r="AB6472" t="str">
            <v>Sales call carried out for HMR update</v>
          </cell>
        </row>
        <row r="6473">
          <cell r="A6473">
            <v>45693.693622685198</v>
          </cell>
          <cell r="B6473">
            <v>5787</v>
          </cell>
          <cell r="F6473" t="str">
            <v>CC-01553197</v>
          </cell>
          <cell r="J6473" t="str">
            <v>Sales Call</v>
          </cell>
          <cell r="R6473" t="str">
            <v>BSBC375532</v>
          </cell>
          <cell r="AB6473" t="str">
            <v>Sales call carried out for HMR update</v>
          </cell>
        </row>
        <row r="6474">
          <cell r="A6474">
            <v>45693.652141203696</v>
          </cell>
          <cell r="B6474">
            <v>0</v>
          </cell>
          <cell r="F6474" t="str">
            <v>CC-01553091</v>
          </cell>
          <cell r="J6474" t="str">
            <v>Complaint - Breakdown</v>
          </cell>
          <cell r="R6474" t="str">
            <v>SN24TN01398</v>
          </cell>
          <cell r="AB6474" t="str">
            <v>Attend the site for change of controller so remove defective controller and fitted new controller under FOC basis. Then start the unit found running ok. Controller board burnt, so replaced with new one.</v>
          </cell>
        </row>
        <row r="6475">
          <cell r="A6475">
            <v>45693.5758333333</v>
          </cell>
          <cell r="B6475">
            <v>19555</v>
          </cell>
          <cell r="F6475" t="str">
            <v>CC-01552925</v>
          </cell>
          <cell r="J6475" t="str">
            <v>Sales Call</v>
          </cell>
          <cell r="R6475" t="str">
            <v>BSBC375530</v>
          </cell>
          <cell r="AB6475" t="str">
            <v>Sales call carried out for HMR update</v>
          </cell>
        </row>
        <row r="6476">
          <cell r="A6476">
            <v>45693.570428240702</v>
          </cell>
          <cell r="B6476">
            <v>23327</v>
          </cell>
          <cell r="F6476" t="str">
            <v>CC-01552913</v>
          </cell>
          <cell r="J6476" t="str">
            <v>Sales Call</v>
          </cell>
          <cell r="R6476" t="str">
            <v>BSAF110719</v>
          </cell>
          <cell r="AB6476" t="str">
            <v>Sales call carried out for HMR update</v>
          </cell>
        </row>
        <row r="6477">
          <cell r="A6477">
            <v>45693.563472222202</v>
          </cell>
          <cell r="B6477">
            <v>12936</v>
          </cell>
          <cell r="F6477" t="str">
            <v>CC-01552905</v>
          </cell>
          <cell r="J6477" t="str">
            <v>Sales Call</v>
          </cell>
          <cell r="R6477" t="str">
            <v>BRKC371988</v>
          </cell>
          <cell r="AB6477" t="str">
            <v>Sales call carried out for HMR update</v>
          </cell>
        </row>
        <row r="6478">
          <cell r="A6478">
            <v>45693.559675925899</v>
          </cell>
          <cell r="B6478">
            <v>34451</v>
          </cell>
          <cell r="F6478" t="str">
            <v>CC-01552899</v>
          </cell>
          <cell r="J6478" t="str">
            <v>Sales Call</v>
          </cell>
          <cell r="R6478" t="str">
            <v>BRJS040951</v>
          </cell>
          <cell r="AB6478" t="str">
            <v>Sales call carried out for HMR update</v>
          </cell>
        </row>
        <row r="6479">
          <cell r="A6479">
            <v>45693.556041666699</v>
          </cell>
          <cell r="B6479">
            <v>11022</v>
          </cell>
          <cell r="F6479" t="str">
            <v>CC-01552894</v>
          </cell>
          <cell r="J6479" t="str">
            <v>Sales Call</v>
          </cell>
          <cell r="R6479" t="str">
            <v>BRJC371828</v>
          </cell>
          <cell r="AB6479" t="str">
            <v>Sales call carried out for HMR update</v>
          </cell>
        </row>
        <row r="6480">
          <cell r="A6480">
            <v>45693.5522569444</v>
          </cell>
          <cell r="B6480">
            <v>8025</v>
          </cell>
          <cell r="F6480" t="str">
            <v>CC-01552883</v>
          </cell>
          <cell r="J6480" t="str">
            <v>Sales Call</v>
          </cell>
          <cell r="R6480" t="str">
            <v>BRJC371742</v>
          </cell>
          <cell r="AB6480" t="str">
            <v>Sales call carried out for HMR update</v>
          </cell>
        </row>
        <row r="6481">
          <cell r="A6481">
            <v>45693.547314814801</v>
          </cell>
          <cell r="B6481">
            <v>31096</v>
          </cell>
          <cell r="F6481" t="str">
            <v>CC-01552870</v>
          </cell>
          <cell r="J6481" t="str">
            <v>Sales Call</v>
          </cell>
          <cell r="R6481" t="str">
            <v>BRIS035838</v>
          </cell>
          <cell r="AB6481" t="str">
            <v>Sales call carried out for HMR update</v>
          </cell>
        </row>
        <row r="6482">
          <cell r="A6482">
            <v>45693.543206018498</v>
          </cell>
          <cell r="B6482">
            <v>39517</v>
          </cell>
          <cell r="F6482" t="str">
            <v>CC-01552858</v>
          </cell>
          <cell r="J6482" t="str">
            <v>Sales Call</v>
          </cell>
          <cell r="R6482" t="str">
            <v>GPJS030042</v>
          </cell>
          <cell r="AB6482" t="str">
            <v>Sales call carried out for HMR update</v>
          </cell>
        </row>
        <row r="6483">
          <cell r="A6483">
            <v>45693.539652777799</v>
          </cell>
          <cell r="B6483">
            <v>7154</v>
          </cell>
          <cell r="F6483" t="str">
            <v>CC-01552846</v>
          </cell>
          <cell r="J6483" t="str">
            <v>Sales Call</v>
          </cell>
          <cell r="R6483" t="str">
            <v>BSKS036261</v>
          </cell>
          <cell r="AB6483" t="str">
            <v>Sales call carried out for HMR update</v>
          </cell>
        </row>
        <row r="6484">
          <cell r="A6484">
            <v>45693.535613425898</v>
          </cell>
          <cell r="B6484">
            <v>25571</v>
          </cell>
          <cell r="F6484" t="str">
            <v>CC-01552831</v>
          </cell>
          <cell r="J6484" t="str">
            <v>Sales Call</v>
          </cell>
          <cell r="R6484" t="str">
            <v>BRHS035368</v>
          </cell>
          <cell r="AB6484" t="str">
            <v>Sales call carried out for HMR update</v>
          </cell>
        </row>
        <row r="6485">
          <cell r="A6485">
            <v>45693.5312037037</v>
          </cell>
          <cell r="B6485">
            <v>12887</v>
          </cell>
          <cell r="F6485" t="str">
            <v>CC-01552815</v>
          </cell>
          <cell r="J6485" t="str">
            <v>Sales Call</v>
          </cell>
          <cell r="R6485" t="str">
            <v>BRHS035337</v>
          </cell>
          <cell r="AB6485" t="str">
            <v>Sales call carried out for HMR update</v>
          </cell>
        </row>
        <row r="6486">
          <cell r="A6486">
            <v>45693.527025463001</v>
          </cell>
          <cell r="B6486">
            <v>7398</v>
          </cell>
          <cell r="F6486" t="str">
            <v>CC-01552805</v>
          </cell>
          <cell r="J6486" t="str">
            <v>Sales Call</v>
          </cell>
          <cell r="R6486" t="str">
            <v>BRHC374102</v>
          </cell>
          <cell r="AB6486" t="str">
            <v>Sales call carried out for HMR update</v>
          </cell>
        </row>
        <row r="6487">
          <cell r="A6487">
            <v>45693.522071759297</v>
          </cell>
          <cell r="B6487">
            <v>9442</v>
          </cell>
          <cell r="F6487" t="str">
            <v>CC-01552782</v>
          </cell>
          <cell r="J6487" t="str">
            <v>Sales Call</v>
          </cell>
          <cell r="R6487" t="str">
            <v>BRGS035244</v>
          </cell>
          <cell r="AB6487" t="str">
            <v>Sales call carried out for HMR update</v>
          </cell>
        </row>
        <row r="6488">
          <cell r="A6488">
            <v>45693.518472222197</v>
          </cell>
          <cell r="B6488">
            <v>5892</v>
          </cell>
          <cell r="F6488" t="str">
            <v>CC-01552768</v>
          </cell>
          <cell r="J6488" t="str">
            <v>Sales Call</v>
          </cell>
          <cell r="R6488" t="str">
            <v>BRGC374007</v>
          </cell>
          <cell r="AB6488" t="str">
            <v>Sales call carried out for HMR update</v>
          </cell>
        </row>
        <row r="6489">
          <cell r="A6489">
            <v>45693.507118055597</v>
          </cell>
          <cell r="B6489">
            <v>11370</v>
          </cell>
          <cell r="F6489" t="str">
            <v>CC-01552736</v>
          </cell>
          <cell r="J6489" t="str">
            <v>Sales Call</v>
          </cell>
          <cell r="R6489" t="str">
            <v>BRGC373881</v>
          </cell>
          <cell r="AB6489" t="str">
            <v>Sales call carried out for HMR update</v>
          </cell>
        </row>
        <row r="6490">
          <cell r="A6490">
            <v>45693.505300925899</v>
          </cell>
          <cell r="B6490">
            <v>18091</v>
          </cell>
          <cell r="F6490" t="str">
            <v>CC-01552731</v>
          </cell>
          <cell r="J6490" t="str">
            <v>General Service</v>
          </cell>
          <cell r="R6490" t="str">
            <v>BVGF111615</v>
          </cell>
          <cell r="AB6490" t="str">
            <v>We visited site check and found unit running well but service due.</v>
          </cell>
        </row>
        <row r="6491">
          <cell r="A6491">
            <v>45693.504398148201</v>
          </cell>
          <cell r="B6491">
            <v>17073</v>
          </cell>
          <cell r="F6491" t="str">
            <v>CC-01552728</v>
          </cell>
          <cell r="J6491" t="str">
            <v>General Service</v>
          </cell>
          <cell r="R6491" t="str">
            <v>BVGF111611</v>
          </cell>
          <cell r="AB6491" t="str">
            <v>We visited site check and found unit running well but service due.</v>
          </cell>
        </row>
        <row r="6492">
          <cell r="A6492">
            <v>45693.502048611103</v>
          </cell>
          <cell r="B6492">
            <v>9836</v>
          </cell>
          <cell r="F6492" t="str">
            <v>CC-01552718</v>
          </cell>
          <cell r="J6492" t="str">
            <v>Sales Call</v>
          </cell>
          <cell r="R6492" t="str">
            <v>BRJC371698</v>
          </cell>
          <cell r="AB6492" t="str">
            <v>Sales call carried out for HMR update</v>
          </cell>
        </row>
        <row r="6493">
          <cell r="A6493">
            <v>45693.497905092598</v>
          </cell>
          <cell r="B6493">
            <v>20226</v>
          </cell>
          <cell r="F6493" t="str">
            <v>CC-01552697</v>
          </cell>
          <cell r="J6493" t="str">
            <v>Sales Call</v>
          </cell>
          <cell r="R6493" t="str">
            <v>BRES034488</v>
          </cell>
          <cell r="AB6493" t="str">
            <v>Sales call carried out for HMR update</v>
          </cell>
        </row>
        <row r="6494">
          <cell r="A6494">
            <v>45693.4942592593</v>
          </cell>
          <cell r="B6494">
            <v>6941</v>
          </cell>
          <cell r="F6494" t="str">
            <v>CC-01552690</v>
          </cell>
          <cell r="J6494" t="str">
            <v>Sales Call</v>
          </cell>
          <cell r="R6494" t="str">
            <v>BREC373493</v>
          </cell>
          <cell r="AB6494" t="str">
            <v>Sales call carried out for HMR update</v>
          </cell>
        </row>
        <row r="6495">
          <cell r="A6495">
            <v>45693.486932870401</v>
          </cell>
          <cell r="B6495">
            <v>7294</v>
          </cell>
          <cell r="F6495" t="str">
            <v>CC-01552672</v>
          </cell>
          <cell r="J6495" t="str">
            <v>Sales Call</v>
          </cell>
          <cell r="R6495" t="str">
            <v>BREC373485</v>
          </cell>
          <cell r="AB6495" t="str">
            <v>Sales call carried out for HMR update</v>
          </cell>
        </row>
        <row r="6496">
          <cell r="A6496">
            <v>45693.480277777802</v>
          </cell>
          <cell r="B6496">
            <v>0</v>
          </cell>
          <cell r="F6496" t="str">
            <v>CC-01552655</v>
          </cell>
          <cell r="J6496" t="str">
            <v>Commissioning</v>
          </cell>
          <cell r="R6496" t="str">
            <v>CXFE212230</v>
          </cell>
          <cell r="AB6496" t="str">
            <v>Commissioning done on dated 05-02-2024</v>
          </cell>
        </row>
        <row r="6497">
          <cell r="A6497">
            <v>45693.469363425902</v>
          </cell>
          <cell r="B6497">
            <v>0</v>
          </cell>
          <cell r="F6497" t="str">
            <v>CC-01552621</v>
          </cell>
          <cell r="J6497" t="str">
            <v>Preservative Measures</v>
          </cell>
          <cell r="R6497" t="str">
            <v>CXCE544243</v>
          </cell>
          <cell r="AB6497" t="str">
            <v>Attend the site for commissioning so check and found unit is more then 15 months old and kept in ideal condition so preservative measures done by open the compressor pack and keep the compressor on levelled floor surface, do the vertical inspection and clean dust and found ok</v>
          </cell>
        </row>
        <row r="6498">
          <cell r="A6498">
            <v>45692.546759259298</v>
          </cell>
          <cell r="B6498">
            <v>44266</v>
          </cell>
          <cell r="F6498" t="str">
            <v>CC-01551587</v>
          </cell>
          <cell r="J6498" t="str">
            <v>Schedule Service</v>
          </cell>
          <cell r="R6498" t="str">
            <v>BLFS031469</v>
          </cell>
          <cell r="AB6498" t="str">
            <v>Attend the site for schedule service so change air filter, oil filter, air oil separator, motor greasing, and oil change. Then start the unit found running ok.</v>
          </cell>
        </row>
        <row r="6499">
          <cell r="A6499">
            <v>45692.529143518499</v>
          </cell>
          <cell r="B6499">
            <v>6175</v>
          </cell>
          <cell r="F6499" t="str">
            <v>CC-01551528</v>
          </cell>
          <cell r="J6499" t="str">
            <v>Schedule Service</v>
          </cell>
          <cell r="R6499" t="str">
            <v>BUDC372327</v>
          </cell>
          <cell r="AB6499" t="str">
            <v>Attend the site for schedule service so change air filter, oil filter, air oil separator, motor greasing and oil. Then start the unit found running ok.</v>
          </cell>
        </row>
        <row r="6500">
          <cell r="A6500">
            <v>45692.526550925897</v>
          </cell>
          <cell r="B6500">
            <v>2424</v>
          </cell>
          <cell r="F6500" t="str">
            <v>CC-01551520</v>
          </cell>
          <cell r="J6500" t="str">
            <v>Schedule Service</v>
          </cell>
          <cell r="R6500" t="str">
            <v>BWHD163996</v>
          </cell>
          <cell r="AB6500"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found to be running smoothly, indicating that the service was successful and effective.</v>
          </cell>
        </row>
        <row r="6501">
          <cell r="A6501">
            <v>45692.513321759303</v>
          </cell>
          <cell r="B6501">
            <v>5786</v>
          </cell>
          <cell r="F6501" t="str">
            <v>CC-01551468</v>
          </cell>
          <cell r="J6501" t="str">
            <v>Schedule Service</v>
          </cell>
          <cell r="R6501" t="str">
            <v>BVCC376206</v>
          </cell>
          <cell r="AB6501" t="str">
            <v>Attend the site for schedule service so change air filter, oil filter, air.oil separator and oil. Also motor greasing done</v>
          </cell>
        </row>
        <row r="6502">
          <cell r="A6502">
            <v>45692.499166666697</v>
          </cell>
          <cell r="B6502">
            <v>2207</v>
          </cell>
          <cell r="F6502" t="str">
            <v>CC-01551415</v>
          </cell>
          <cell r="J6502" t="str">
            <v>Schedule Service</v>
          </cell>
          <cell r="R6502" t="str">
            <v>BWCC379823</v>
          </cell>
          <cell r="AB6502" t="str">
            <v>Attend the dite for schedule service so change air filter, oil filter and oil. Then start the unit found running ok.</v>
          </cell>
        </row>
        <row r="6503">
          <cell r="A6503">
            <v>45691.651724536998</v>
          </cell>
          <cell r="B6503">
            <v>1</v>
          </cell>
          <cell r="F6503" t="str">
            <v>CC-01550649</v>
          </cell>
          <cell r="J6503" t="str">
            <v>Commissioning</v>
          </cell>
          <cell r="R6503" t="str">
            <v>BXHS038093</v>
          </cell>
          <cell r="AB6503" t="str">
            <v>Commissioning done on dated 03-02-2025....Comm date-03-02-2025</v>
          </cell>
        </row>
        <row r="6504">
          <cell r="A6504">
            <v>45691.639733796299</v>
          </cell>
          <cell r="B6504">
            <v>4130</v>
          </cell>
          <cell r="F6504" t="str">
            <v>CC-01550619</v>
          </cell>
          <cell r="J6504" t="str">
            <v>Complaint - Running With Problem</v>
          </cell>
          <cell r="R6504" t="str">
            <v>BWED163890</v>
          </cell>
          <cell r="AB6504" t="str">
            <v>Upon attending the site to address the complaint regarding oil carryover through the safety valve, a thorough inspection of the unit was conducted. The actuator on the compressor side was opened, and the kit was meticulously cleaned before being refitted. Following this, the pressure regulator kit was also opened, cleaned, and reassembled with care. After completing these maintenance tasks, the unit was started and observed to be running smoothly, indicating that the issues had been effectively resolved..</v>
          </cell>
        </row>
        <row r="6505">
          <cell r="A6505">
            <v>45691.560532407399</v>
          </cell>
          <cell r="B6505">
            <v>22952</v>
          </cell>
          <cell r="F6505" t="str">
            <v>CC-01550433</v>
          </cell>
          <cell r="J6505" t="str">
            <v>Sales Call</v>
          </cell>
          <cell r="R6505" t="str">
            <v>BRCC373040</v>
          </cell>
          <cell r="AB6505" t="str">
            <v>Sales call carried out for HMR update</v>
          </cell>
        </row>
        <row r="6506">
          <cell r="A6506">
            <v>45691.557187500002</v>
          </cell>
          <cell r="B6506">
            <v>13070</v>
          </cell>
          <cell r="F6506" t="str">
            <v>CC-01550424</v>
          </cell>
          <cell r="J6506" t="str">
            <v>Sales Call</v>
          </cell>
          <cell r="R6506" t="str">
            <v>BVCC376207</v>
          </cell>
          <cell r="AB6506" t="str">
            <v>Sales call carried out for HMR update</v>
          </cell>
        </row>
        <row r="6507">
          <cell r="A6507">
            <v>45691.553576388898</v>
          </cell>
          <cell r="B6507">
            <v>16428</v>
          </cell>
          <cell r="F6507" t="str">
            <v>CC-01550418</v>
          </cell>
          <cell r="J6507" t="str">
            <v>Sales Call</v>
          </cell>
          <cell r="R6507" t="str">
            <v>BRCC373034</v>
          </cell>
          <cell r="AB6507" t="str">
            <v>Sales call carried out for HMR update</v>
          </cell>
        </row>
        <row r="6508">
          <cell r="A6508">
            <v>45691.548842592601</v>
          </cell>
          <cell r="B6508">
            <v>15506</v>
          </cell>
          <cell r="F6508" t="str">
            <v>CC-01550404</v>
          </cell>
          <cell r="J6508" t="str">
            <v>Sales Call</v>
          </cell>
          <cell r="R6508" t="str">
            <v>BRCS033813</v>
          </cell>
          <cell r="AB6508" t="str">
            <v>Sales call carried out for HMR update</v>
          </cell>
        </row>
        <row r="6509">
          <cell r="A6509">
            <v>45691.544930555603</v>
          </cell>
          <cell r="B6509">
            <v>18213</v>
          </cell>
          <cell r="F6509" t="str">
            <v>CC-01550389</v>
          </cell>
          <cell r="J6509" t="str">
            <v>Sales Call</v>
          </cell>
          <cell r="R6509" t="str">
            <v>BRCS033809</v>
          </cell>
          <cell r="AB6509" t="str">
            <v>Sales call carried out for HMR update</v>
          </cell>
        </row>
        <row r="6510">
          <cell r="A6510">
            <v>45691.540983796302</v>
          </cell>
          <cell r="B6510">
            <v>13129</v>
          </cell>
          <cell r="F6510" t="str">
            <v>CC-01550371</v>
          </cell>
          <cell r="J6510" t="str">
            <v>Sales Call</v>
          </cell>
          <cell r="R6510" t="str">
            <v>BRBS033681</v>
          </cell>
          <cell r="AB6510" t="str">
            <v>Sales call carried out for HMR update</v>
          </cell>
        </row>
        <row r="6511">
          <cell r="A6511">
            <v>45691.536793981497</v>
          </cell>
          <cell r="B6511">
            <v>34442</v>
          </cell>
          <cell r="F6511" t="str">
            <v>CC-01550362</v>
          </cell>
          <cell r="J6511" t="str">
            <v>Sales Call</v>
          </cell>
          <cell r="R6511" t="str">
            <v>BRAC372524</v>
          </cell>
          <cell r="AB6511" t="str">
            <v>Sales call carried out for HMR update</v>
          </cell>
        </row>
        <row r="6512">
          <cell r="A6512">
            <v>45691.532638888901</v>
          </cell>
          <cell r="B6512">
            <v>13767</v>
          </cell>
          <cell r="F6512" t="str">
            <v>CC-01550346</v>
          </cell>
          <cell r="J6512" t="str">
            <v>Sales Call</v>
          </cell>
          <cell r="R6512" t="str">
            <v>BRAC372352</v>
          </cell>
          <cell r="AB6512" t="str">
            <v>Sales call carried out for HMR update</v>
          </cell>
        </row>
        <row r="6513">
          <cell r="A6513">
            <v>45691.527789351901</v>
          </cell>
          <cell r="B6513">
            <v>16840</v>
          </cell>
          <cell r="F6513" t="str">
            <v>CC-01550328</v>
          </cell>
          <cell r="J6513" t="str">
            <v>Sales Call</v>
          </cell>
          <cell r="R6513" t="str">
            <v>BQJF150001</v>
          </cell>
          <cell r="AB6513" t="str">
            <v>Sales call carried out for HMR update</v>
          </cell>
        </row>
        <row r="6514">
          <cell r="A6514">
            <v>45691.524166666699</v>
          </cell>
          <cell r="B6514">
            <v>22370</v>
          </cell>
          <cell r="F6514" t="str">
            <v>CC-01550313</v>
          </cell>
          <cell r="J6514" t="str">
            <v>Sales Call</v>
          </cell>
          <cell r="R6514" t="str">
            <v>BQIS040809</v>
          </cell>
          <cell r="AB6514" t="str">
            <v>Sales call carried out for HMR update</v>
          </cell>
        </row>
        <row r="6515">
          <cell r="A6515">
            <v>45691.520520833299</v>
          </cell>
          <cell r="B6515">
            <v>21678</v>
          </cell>
          <cell r="F6515" t="str">
            <v>CC-01550303</v>
          </cell>
          <cell r="J6515" t="str">
            <v>Sales Call</v>
          </cell>
          <cell r="R6515" t="str">
            <v>BQIS031915</v>
          </cell>
          <cell r="AB6515" t="str">
            <v>Sales call carried out for HMR update</v>
          </cell>
        </row>
        <row r="6516">
          <cell r="A6516">
            <v>45691.516516203701</v>
          </cell>
          <cell r="B6516">
            <v>10819</v>
          </cell>
          <cell r="F6516" t="str">
            <v>CC-01550284</v>
          </cell>
          <cell r="J6516" t="str">
            <v>Sales Call</v>
          </cell>
          <cell r="R6516" t="str">
            <v>BQFC370928</v>
          </cell>
          <cell r="AB6516" t="str">
            <v>Sales call carried out for HMR update</v>
          </cell>
        </row>
        <row r="6517">
          <cell r="A6517">
            <v>45691.512824074103</v>
          </cell>
          <cell r="B6517">
            <v>11085</v>
          </cell>
          <cell r="F6517" t="str">
            <v>CC-01550273</v>
          </cell>
          <cell r="J6517" t="str">
            <v>Sales Call</v>
          </cell>
          <cell r="R6517" t="str">
            <v>BQFC370869</v>
          </cell>
          <cell r="AB6517" t="str">
            <v>Sales call carried out for HMR update</v>
          </cell>
        </row>
        <row r="6518">
          <cell r="A6518">
            <v>45691.503657407397</v>
          </cell>
          <cell r="B6518">
            <v>28187</v>
          </cell>
          <cell r="F6518" t="str">
            <v>CC-01550224</v>
          </cell>
          <cell r="J6518" t="str">
            <v>Sales Call</v>
          </cell>
          <cell r="R6518" t="str">
            <v>BQCS040170</v>
          </cell>
          <cell r="AB6518" t="str">
            <v>Sales call carried out for HMR update</v>
          </cell>
        </row>
        <row r="6519">
          <cell r="A6519">
            <v>45691.496979166703</v>
          </cell>
          <cell r="B6519">
            <v>2850</v>
          </cell>
          <cell r="F6519" t="str">
            <v>CC-01550190</v>
          </cell>
          <cell r="J6519" t="str">
            <v>Schedule Service</v>
          </cell>
          <cell r="R6519" t="str">
            <v>BWED163889</v>
          </cell>
          <cell r="AB6519" t="str">
            <v>To ensure optimal performance and maintenance of the equipment, a comprehensive service was conducted on-site. The procedure involved draining oil from both the tank and cooler, totaling 37 oil drains. Following this, the air filters for both the compressor and engine were replaced to enhance air quality and efficiency. In addition to the air filters, the oil filter was also changed, along with the air oil separator. The maintenance included the replacement of several critical kits: the MPV Kit, BDV Kit, ARV Kit, and Pressure Regulator Kit. Furthermore, the Actuator Kit for both the compressor and engine was replaced to ensure seamless operation. To complete the service, 40 liters of ELGI air lube plus oil were added. After all parts were successfully changed, the unit was started and found to be running smoothly, indicating that the maintenance was effective and the equipment is now in optimal condition.</v>
          </cell>
        </row>
        <row r="6520">
          <cell r="A6520">
            <v>45689.334826388898</v>
          </cell>
          <cell r="B6520">
            <v>1</v>
          </cell>
          <cell r="F6520" t="str">
            <v>CC-01549171</v>
          </cell>
          <cell r="J6520" t="str">
            <v>Commissioning</v>
          </cell>
          <cell r="R6520" t="str">
            <v>BXDC373827</v>
          </cell>
          <cell r="AB6520" t="str">
            <v>Commissioning done on dated 01-02-2025.....Comm date-01-02-2025</v>
          </cell>
        </row>
        <row r="6521">
          <cell r="A6521">
            <v>45689.333159722199</v>
          </cell>
          <cell r="B6521">
            <v>0</v>
          </cell>
          <cell r="F6521" t="str">
            <v>CC-01549170</v>
          </cell>
          <cell r="J6521" t="str">
            <v>Preservative Measures</v>
          </cell>
          <cell r="R6521" t="str">
            <v>BXDC373827</v>
          </cell>
          <cell r="AB6521" t="str">
            <v>Attend the site for commissioning so check and found unit is more then 15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6522">
          <cell r="A6522">
            <v>45689.329872685201</v>
          </cell>
          <cell r="B6522">
            <v>0</v>
          </cell>
          <cell r="F6522" t="str">
            <v>CC-01549169</v>
          </cell>
          <cell r="J6522" t="str">
            <v>Commissioning</v>
          </cell>
          <cell r="R6522" t="str">
            <v>DXEL141087</v>
          </cell>
          <cell r="AB6522" t="str">
            <v>Commissioning done on dated 01-02-2025</v>
          </cell>
        </row>
        <row r="6523">
          <cell r="A6523">
            <v>45689.325196759302</v>
          </cell>
          <cell r="B6523">
            <v>0</v>
          </cell>
          <cell r="F6523" t="str">
            <v>CC-01549168</v>
          </cell>
          <cell r="J6523" t="str">
            <v>Commissioning</v>
          </cell>
          <cell r="R6523" t="str">
            <v>CXLE561775</v>
          </cell>
          <cell r="AB6523" t="str">
            <v>Commissioning done on dated 01-02-2025</v>
          </cell>
        </row>
        <row r="6524">
          <cell r="A6524">
            <v>45689.323113425897</v>
          </cell>
          <cell r="B6524">
            <v>0</v>
          </cell>
          <cell r="F6524" t="str">
            <v>CC-01549167</v>
          </cell>
          <cell r="J6524" t="str">
            <v>Preservative Measures</v>
          </cell>
          <cell r="R6524" t="str">
            <v>CXLE561775</v>
          </cell>
          <cell r="AB6524" t="str">
            <v>Attend the site for commissioning so check and found unit is more then 15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6525">
          <cell r="A6525">
            <v>45688.782662037003</v>
          </cell>
          <cell r="B6525">
            <v>26846</v>
          </cell>
          <cell r="F6525" t="str">
            <v>CC-01548890</v>
          </cell>
          <cell r="J6525" t="str">
            <v>Sales Call</v>
          </cell>
          <cell r="R6525" t="str">
            <v>BQAC373734</v>
          </cell>
          <cell r="AB6525" t="str">
            <v>Sales call carried out for HMR update</v>
          </cell>
        </row>
        <row r="6526">
          <cell r="A6526">
            <v>45688.777905092596</v>
          </cell>
          <cell r="B6526">
            <v>12232</v>
          </cell>
          <cell r="F6526" t="str">
            <v>CC-01548888</v>
          </cell>
          <cell r="J6526" t="str">
            <v>Sales Call</v>
          </cell>
          <cell r="R6526" t="str">
            <v>BQAC373617</v>
          </cell>
          <cell r="AB6526" t="str">
            <v>Sales call carried out for HMR update</v>
          </cell>
        </row>
        <row r="6527">
          <cell r="A6527">
            <v>45688.774120370399</v>
          </cell>
          <cell r="B6527">
            <v>15816</v>
          </cell>
          <cell r="F6527" t="str">
            <v>CC-01548885</v>
          </cell>
          <cell r="J6527" t="str">
            <v>Sales Call</v>
          </cell>
          <cell r="R6527" t="str">
            <v>BPHS030467</v>
          </cell>
          <cell r="AB6527" t="str">
            <v>Sales call carried out for HMR update</v>
          </cell>
        </row>
        <row r="6528">
          <cell r="A6528">
            <v>45688.768078703702</v>
          </cell>
          <cell r="B6528">
            <v>15862</v>
          </cell>
          <cell r="F6528" t="str">
            <v>CC-01548878</v>
          </cell>
          <cell r="J6528" t="str">
            <v>Sales Call</v>
          </cell>
          <cell r="R6528" t="str">
            <v>BQIS031848</v>
          </cell>
          <cell r="AB6528" t="str">
            <v>Sales call carried out for HMR update</v>
          </cell>
        </row>
        <row r="6529">
          <cell r="A6529">
            <v>45688.763576388897</v>
          </cell>
          <cell r="B6529">
            <v>38344</v>
          </cell>
          <cell r="F6529" t="str">
            <v>CC-01548874</v>
          </cell>
          <cell r="J6529" t="str">
            <v>Sales Call</v>
          </cell>
          <cell r="R6529" t="str">
            <v>BOKC370020</v>
          </cell>
          <cell r="AB6529" t="str">
            <v>Sales call carried out for HMR update</v>
          </cell>
        </row>
        <row r="6530">
          <cell r="A6530">
            <v>45688.6648726852</v>
          </cell>
          <cell r="B6530">
            <v>19966</v>
          </cell>
          <cell r="F6530" t="str">
            <v>CC-01548577</v>
          </cell>
          <cell r="J6530" t="str">
            <v>Complaint - Running With Problem</v>
          </cell>
          <cell r="R6530" t="str">
            <v>GNDC370057</v>
          </cell>
          <cell r="AB6530" t="str">
            <v>We visited site check and found Star contactor exolary not working properly so we change exolary after than start and check unit running well.</v>
          </cell>
        </row>
        <row r="6531">
          <cell r="A6531">
            <v>45688.660856481503</v>
          </cell>
          <cell r="B6531">
            <v>6130</v>
          </cell>
          <cell r="F6531" t="str">
            <v>CC-01548564</v>
          </cell>
          <cell r="J6531" t="str">
            <v>Sales Call</v>
          </cell>
          <cell r="R6531" t="str">
            <v>BOIS040238</v>
          </cell>
          <cell r="AB6531" t="str">
            <v>Sales call carried out for HMR update</v>
          </cell>
        </row>
        <row r="6532">
          <cell r="A6532">
            <v>45688.656736111101</v>
          </cell>
          <cell r="B6532">
            <v>20663</v>
          </cell>
          <cell r="F6532" t="str">
            <v>CC-01548551</v>
          </cell>
          <cell r="J6532" t="str">
            <v>Sales Call</v>
          </cell>
          <cell r="R6532" t="str">
            <v>BOGC370193</v>
          </cell>
          <cell r="AB6532" t="str">
            <v>Sales call carried out for HMR update</v>
          </cell>
        </row>
        <row r="6533">
          <cell r="A6533">
            <v>45688.653287036999</v>
          </cell>
          <cell r="B6533">
            <v>7595</v>
          </cell>
          <cell r="F6533" t="str">
            <v>CC-01548542</v>
          </cell>
          <cell r="J6533" t="str">
            <v>Sales Call</v>
          </cell>
          <cell r="R6533" t="str">
            <v>BNLS030573</v>
          </cell>
          <cell r="AB6533" t="str">
            <v>Sales call carried out for HMR update</v>
          </cell>
        </row>
        <row r="6534">
          <cell r="A6534">
            <v>45688.649722222202</v>
          </cell>
          <cell r="B6534">
            <v>21684</v>
          </cell>
          <cell r="F6534" t="str">
            <v>CC-01548530</v>
          </cell>
          <cell r="J6534" t="str">
            <v>Sales Call</v>
          </cell>
          <cell r="R6534" t="str">
            <v>BNKS030423</v>
          </cell>
          <cell r="AB6534" t="str">
            <v>Sales call carried out for HMR update</v>
          </cell>
        </row>
        <row r="6535">
          <cell r="A6535">
            <v>45688.645798611098</v>
          </cell>
          <cell r="B6535">
            <v>2900</v>
          </cell>
          <cell r="F6535" t="str">
            <v>CC-01548513</v>
          </cell>
          <cell r="J6535" t="str">
            <v>Sales Call</v>
          </cell>
          <cell r="R6535" t="str">
            <v>BNJC370072</v>
          </cell>
          <cell r="AB6535" t="str">
            <v>Sales call carried out for HMR update</v>
          </cell>
        </row>
        <row r="6536">
          <cell r="A6536">
            <v>45688.641157407401</v>
          </cell>
          <cell r="B6536">
            <v>11580</v>
          </cell>
          <cell r="F6536" t="str">
            <v>CC-01548494</v>
          </cell>
          <cell r="J6536" t="str">
            <v>Sales Call</v>
          </cell>
          <cell r="R6536" t="str">
            <v>BNCS030884</v>
          </cell>
          <cell r="AB6536" t="str">
            <v>Sales call carried out for HMR update</v>
          </cell>
        </row>
        <row r="6537">
          <cell r="A6537">
            <v>45688.636354166701</v>
          </cell>
          <cell r="B6537">
            <v>74832</v>
          </cell>
          <cell r="F6537" t="str">
            <v>CC-01548479</v>
          </cell>
          <cell r="J6537" t="str">
            <v>Sales Call</v>
          </cell>
          <cell r="R6537" t="str">
            <v>BNCC370425</v>
          </cell>
          <cell r="AB6537" t="str">
            <v>Sales call carried out for HMR update</v>
          </cell>
        </row>
        <row r="6538">
          <cell r="A6538">
            <v>45688.632939814801</v>
          </cell>
          <cell r="B6538">
            <v>27674</v>
          </cell>
          <cell r="F6538" t="str">
            <v>CC-01548472</v>
          </cell>
          <cell r="J6538" t="str">
            <v>Sales Call</v>
          </cell>
          <cell r="R6538" t="str">
            <v>BMKC370048</v>
          </cell>
          <cell r="AB6538" t="str">
            <v>Sales call carried out for HMR update</v>
          </cell>
        </row>
        <row r="6539">
          <cell r="A6539">
            <v>45688.628819444399</v>
          </cell>
          <cell r="B6539">
            <v>9980</v>
          </cell>
          <cell r="F6539" t="str">
            <v>CC-01548464</v>
          </cell>
          <cell r="J6539" t="str">
            <v>Sales Call</v>
          </cell>
          <cell r="R6539" t="str">
            <v>BMFS040502</v>
          </cell>
          <cell r="AB6539" t="str">
            <v>Sales call carried out for HMR update</v>
          </cell>
        </row>
        <row r="6540">
          <cell r="A6540">
            <v>45688.594178240703</v>
          </cell>
          <cell r="B6540">
            <v>30566</v>
          </cell>
          <cell r="F6540" t="str">
            <v>CC-01548379</v>
          </cell>
          <cell r="J6540" t="str">
            <v>Sales Call</v>
          </cell>
          <cell r="R6540" t="str">
            <v>BMFS031346</v>
          </cell>
          <cell r="AB6540" t="str">
            <v>Sales call carried out for HMR update</v>
          </cell>
        </row>
        <row r="6541">
          <cell r="A6541">
            <v>45688.5875578704</v>
          </cell>
          <cell r="B6541">
            <v>23370</v>
          </cell>
          <cell r="F6541" t="str">
            <v>CC-01548369</v>
          </cell>
          <cell r="J6541" t="str">
            <v>Sales Call</v>
          </cell>
          <cell r="R6541" t="str">
            <v>BMFS031276</v>
          </cell>
          <cell r="AB6541" t="str">
            <v>Sales call carried out for HMR update</v>
          </cell>
        </row>
        <row r="6542">
          <cell r="A6542">
            <v>45688.583460648202</v>
          </cell>
          <cell r="B6542">
            <v>27400</v>
          </cell>
          <cell r="F6542" t="str">
            <v>CC-01548365</v>
          </cell>
          <cell r="J6542" t="str">
            <v>Sales Call</v>
          </cell>
          <cell r="R6542" t="str">
            <v>BMFC370445</v>
          </cell>
          <cell r="AB6542" t="str">
            <v>Sales call carried out for HMR update</v>
          </cell>
        </row>
        <row r="6543">
          <cell r="A6543">
            <v>45688.579421296301</v>
          </cell>
          <cell r="B6543">
            <v>22605</v>
          </cell>
          <cell r="F6543" t="str">
            <v>CC-01548360</v>
          </cell>
          <cell r="J6543" t="str">
            <v>Sales Call</v>
          </cell>
          <cell r="R6543" t="str">
            <v>BMDS031033</v>
          </cell>
          <cell r="AB6543" t="str">
            <v>Sales call carried out for HMR update</v>
          </cell>
        </row>
        <row r="6544">
          <cell r="A6544">
            <v>45688.570729166699</v>
          </cell>
          <cell r="B6544">
            <v>32999</v>
          </cell>
          <cell r="F6544" t="str">
            <v>CC-01548342</v>
          </cell>
          <cell r="J6544" t="str">
            <v>Sales Call</v>
          </cell>
          <cell r="R6544" t="str">
            <v>BMCS030957</v>
          </cell>
          <cell r="AB6544" t="str">
            <v>Sales call carried out for HMR update</v>
          </cell>
        </row>
        <row r="6545">
          <cell r="A6545">
            <v>45688.558738425898</v>
          </cell>
          <cell r="B6545">
            <v>74968</v>
          </cell>
          <cell r="F6545" t="str">
            <v>CC-01548314</v>
          </cell>
          <cell r="J6545" t="str">
            <v>Sales Call</v>
          </cell>
          <cell r="R6545" t="str">
            <v>BMBS030816</v>
          </cell>
          <cell r="AB6545" t="str">
            <v>Sales call carried out for HMR update</v>
          </cell>
        </row>
        <row r="6546">
          <cell r="A6546">
            <v>45688.5535648148</v>
          </cell>
          <cell r="B6546">
            <v>34646</v>
          </cell>
          <cell r="F6546" t="str">
            <v>CC-01548300</v>
          </cell>
          <cell r="J6546" t="str">
            <v>Sales Call</v>
          </cell>
          <cell r="R6546" t="str">
            <v>BMBL050033</v>
          </cell>
          <cell r="AB6546" t="str">
            <v>Sales call carried out for HMR update</v>
          </cell>
        </row>
        <row r="6547">
          <cell r="A6547">
            <v>45688.547673611101</v>
          </cell>
          <cell r="B6547">
            <v>25919</v>
          </cell>
          <cell r="F6547" t="str">
            <v>CC-01548283</v>
          </cell>
          <cell r="J6547" t="str">
            <v>Sales Call</v>
          </cell>
          <cell r="R6547" t="str">
            <v>BLKS030250</v>
          </cell>
          <cell r="AB6547" t="str">
            <v>Sales call carried out for HMR update</v>
          </cell>
        </row>
        <row r="6548">
          <cell r="A6548">
            <v>45688.540856481501</v>
          </cell>
          <cell r="B6548">
            <v>76768</v>
          </cell>
          <cell r="F6548" t="str">
            <v>CC-01548262</v>
          </cell>
          <cell r="J6548" t="str">
            <v>Sales Call</v>
          </cell>
          <cell r="R6548" t="str">
            <v>BLGS031576</v>
          </cell>
          <cell r="AB6548" t="str">
            <v>Sales call carried out for HMR update</v>
          </cell>
        </row>
        <row r="6549">
          <cell r="A6549">
            <v>45688.537071759303</v>
          </cell>
          <cell r="B6549">
            <v>56460</v>
          </cell>
          <cell r="F6549" t="str">
            <v>CC-01548248</v>
          </cell>
          <cell r="J6549" t="str">
            <v>Sales Call</v>
          </cell>
          <cell r="R6549" t="str">
            <v>BLFS040558</v>
          </cell>
          <cell r="AB6549" t="str">
            <v>Sales call carried out for HMR update</v>
          </cell>
        </row>
        <row r="6550">
          <cell r="A6550">
            <v>45688.533379629604</v>
          </cell>
          <cell r="B6550">
            <v>44266</v>
          </cell>
          <cell r="F6550" t="str">
            <v>CC-01548230</v>
          </cell>
          <cell r="J6550" t="str">
            <v>Sales Call</v>
          </cell>
          <cell r="R6550" t="str">
            <v>BLFS031469</v>
          </cell>
          <cell r="AB6550" t="str">
            <v>Sales call carried out for HMR update</v>
          </cell>
        </row>
        <row r="6551">
          <cell r="A6551">
            <v>45688.531863425902</v>
          </cell>
          <cell r="B6551">
            <v>2239</v>
          </cell>
          <cell r="F6551" t="str">
            <v>CC-01548224</v>
          </cell>
          <cell r="J6551" t="str">
            <v>Schedule Service</v>
          </cell>
          <cell r="R6551" t="str">
            <v>BVED163240</v>
          </cell>
          <cell r="AB6551" t="str">
            <v>Attend the site for 2239 hours schedule service so following jobs are done - Total drain oil from tank and oil cooler 37 litres, after then replace air filter engine and compressor both side, replace oil filter 2nos, Overall topped up oil in tank 40 litres with one dead crank. After schedule service done start the unit and run on load condition found unit is running in normal condition.</v>
          </cell>
        </row>
        <row r="6552">
          <cell r="A6552">
            <v>45688.527210648099</v>
          </cell>
          <cell r="B6552">
            <v>44021</v>
          </cell>
          <cell r="F6552" t="str">
            <v>CC-01548207</v>
          </cell>
          <cell r="J6552" t="str">
            <v>Sales Call</v>
          </cell>
          <cell r="R6552" t="str">
            <v>BLES031356</v>
          </cell>
          <cell r="AB6552" t="str">
            <v>Sales call carried out for HMR update</v>
          </cell>
        </row>
        <row r="6553">
          <cell r="A6553">
            <v>45688.523587962998</v>
          </cell>
          <cell r="B6553">
            <v>22207</v>
          </cell>
          <cell r="F6553" t="str">
            <v>CC-01548193</v>
          </cell>
          <cell r="J6553" t="str">
            <v>Sales Call</v>
          </cell>
          <cell r="R6553" t="str">
            <v>BKJS040077</v>
          </cell>
          <cell r="AB6553" t="str">
            <v>Sales call carried out for HMR update</v>
          </cell>
        </row>
        <row r="6554">
          <cell r="A6554">
            <v>45688.520092592596</v>
          </cell>
          <cell r="B6554">
            <v>33892</v>
          </cell>
          <cell r="F6554" t="str">
            <v>CC-01548183</v>
          </cell>
          <cell r="J6554" t="str">
            <v>Sales Call</v>
          </cell>
          <cell r="R6554" t="str">
            <v>BKJS030050</v>
          </cell>
          <cell r="AB6554" t="str">
            <v>Sales call carried out for HMR update</v>
          </cell>
        </row>
        <row r="6555">
          <cell r="A6555">
            <v>45688.515462962998</v>
          </cell>
          <cell r="B6555">
            <v>35438</v>
          </cell>
          <cell r="F6555" t="str">
            <v>CC-01548169</v>
          </cell>
          <cell r="J6555" t="str">
            <v>Sales Call</v>
          </cell>
          <cell r="R6555" t="str">
            <v>BKIS032164</v>
          </cell>
          <cell r="AB6555" t="str">
            <v>Sales call carried out for HMR update</v>
          </cell>
        </row>
        <row r="6556">
          <cell r="A6556">
            <v>45688.511365740698</v>
          </cell>
          <cell r="B6556">
            <v>5846</v>
          </cell>
          <cell r="F6556" t="str">
            <v>CC-01548156</v>
          </cell>
          <cell r="J6556" t="str">
            <v>Sales Call</v>
          </cell>
          <cell r="R6556" t="str">
            <v>BKHET70130</v>
          </cell>
          <cell r="AB6556" t="str">
            <v>Sales call carried out for HMR update</v>
          </cell>
        </row>
        <row r="6557">
          <cell r="A6557">
            <v>45688.505995370397</v>
          </cell>
          <cell r="B6557">
            <v>45517</v>
          </cell>
          <cell r="F6557" t="str">
            <v>CC-01548136</v>
          </cell>
          <cell r="J6557" t="str">
            <v>Sales Call</v>
          </cell>
          <cell r="R6557" t="str">
            <v>BKCS040470</v>
          </cell>
          <cell r="AB6557" t="str">
            <v>Sales call carried out for HMR update</v>
          </cell>
        </row>
        <row r="6558">
          <cell r="A6558">
            <v>45688.504259259302</v>
          </cell>
          <cell r="B6558">
            <v>6000</v>
          </cell>
          <cell r="F6558" t="str">
            <v>CC-01548130</v>
          </cell>
          <cell r="J6558" t="str">
            <v>Schedule Service</v>
          </cell>
          <cell r="R6558" t="str">
            <v>BWAD163687</v>
          </cell>
          <cell r="AB6558" t="str">
            <v>Attend the site for 6000 hours schedule service so following jobs are done - Total drain oil from tank and oil cooler 38 litres, after then replace air filter engine and compressor both side, replace oil filter 2nos, Overall topped up oil in tank 40 litres with one dead crank. After schedule service done start the unit and run on load condition found unit is running in normal condition.</v>
          </cell>
        </row>
        <row r="6559">
          <cell r="A6559">
            <v>45688.498900462997</v>
          </cell>
          <cell r="B6559">
            <v>56947</v>
          </cell>
          <cell r="F6559" t="str">
            <v>CC-01548111</v>
          </cell>
          <cell r="J6559" t="str">
            <v>Sales Call</v>
          </cell>
          <cell r="R6559" t="str">
            <v>BKCS031162</v>
          </cell>
          <cell r="AB6559" t="str">
            <v>Sales call carried out for HMR update</v>
          </cell>
        </row>
        <row r="6560">
          <cell r="A6560">
            <v>45688.493032407401</v>
          </cell>
          <cell r="B6560">
            <v>59350</v>
          </cell>
          <cell r="F6560" t="str">
            <v>CC-01548088</v>
          </cell>
          <cell r="J6560" t="str">
            <v>Sales Call</v>
          </cell>
          <cell r="R6560" t="str">
            <v>BKAS030601</v>
          </cell>
          <cell r="AB6560" t="str">
            <v>Sales call carried out for HMR update</v>
          </cell>
        </row>
        <row r="6561">
          <cell r="A6561">
            <v>45688.488217592603</v>
          </cell>
          <cell r="B6561">
            <v>2587</v>
          </cell>
          <cell r="F6561" t="str">
            <v>CC-01548064</v>
          </cell>
          <cell r="J6561" t="str">
            <v>Sales Call</v>
          </cell>
          <cell r="R6561" t="str">
            <v>BJBS040305</v>
          </cell>
          <cell r="AB6561" t="str">
            <v>Sales call carried out for HMR update</v>
          </cell>
        </row>
        <row r="6562">
          <cell r="A6562">
            <v>45688.481770833299</v>
          </cell>
          <cell r="B6562">
            <v>57166</v>
          </cell>
          <cell r="F6562" t="str">
            <v>CC-01548031</v>
          </cell>
          <cell r="J6562" t="str">
            <v>Sales Call</v>
          </cell>
          <cell r="R6562" t="str">
            <v>BILS030211</v>
          </cell>
          <cell r="AB6562" t="str">
            <v>Sales call carried out for HMR update</v>
          </cell>
        </row>
        <row r="6563">
          <cell r="A6563">
            <v>45688.475810185198</v>
          </cell>
          <cell r="B6563">
            <v>12656</v>
          </cell>
          <cell r="F6563" t="str">
            <v>CC-01547999</v>
          </cell>
          <cell r="J6563" t="str">
            <v>Sales Call</v>
          </cell>
          <cell r="R6563" t="str">
            <v>BIBS040161</v>
          </cell>
          <cell r="AB6563" t="str">
            <v>Sales call carried out for HMR update</v>
          </cell>
        </row>
        <row r="6564">
          <cell r="A6564">
            <v>45688.470613425903</v>
          </cell>
          <cell r="B6564">
            <v>16367</v>
          </cell>
          <cell r="F6564" t="str">
            <v>CC-01547978</v>
          </cell>
          <cell r="J6564" t="str">
            <v>Sales Call</v>
          </cell>
          <cell r="R6564" t="str">
            <v>BHKS030073</v>
          </cell>
          <cell r="AB6564" t="str">
            <v>Sales call carried out for HMR update</v>
          </cell>
        </row>
        <row r="6565">
          <cell r="A6565">
            <v>45688.466030092597</v>
          </cell>
          <cell r="B6565">
            <v>3101</v>
          </cell>
          <cell r="F6565" t="str">
            <v>CC-01547955</v>
          </cell>
          <cell r="J6565" t="str">
            <v>Sales Call</v>
          </cell>
          <cell r="R6565" t="str">
            <v>AUDC372226</v>
          </cell>
          <cell r="AB6565" t="str">
            <v>Sales call carried out for HMR update</v>
          </cell>
        </row>
        <row r="6566">
          <cell r="A6566">
            <v>45687.7477083333</v>
          </cell>
          <cell r="B6566">
            <v>190</v>
          </cell>
          <cell r="F6566" t="str">
            <v>CC-01547437</v>
          </cell>
          <cell r="J6566" t="str">
            <v>Sales Call</v>
          </cell>
          <cell r="R6566" t="str">
            <v>BXGD232278</v>
          </cell>
          <cell r="AB6566" t="str">
            <v>Sales call carried out for HMR update</v>
          </cell>
        </row>
        <row r="6567">
          <cell r="A6567">
            <v>45687.745011574101</v>
          </cell>
          <cell r="B6567">
            <v>120</v>
          </cell>
          <cell r="F6567" t="str">
            <v>CC-01547432</v>
          </cell>
          <cell r="J6567" t="str">
            <v>Sales Call</v>
          </cell>
          <cell r="R6567" t="str">
            <v>BXGD164632</v>
          </cell>
          <cell r="AB6567" t="str">
            <v>Sales call carried out for HMR update</v>
          </cell>
        </row>
        <row r="6568">
          <cell r="A6568">
            <v>45687.7421412037</v>
          </cell>
          <cell r="B6568">
            <v>150</v>
          </cell>
          <cell r="F6568" t="str">
            <v>CC-01547429</v>
          </cell>
          <cell r="J6568" t="str">
            <v>Sales Call</v>
          </cell>
          <cell r="R6568" t="str">
            <v>BXFD232221</v>
          </cell>
          <cell r="AB6568" t="str">
            <v>Sales call carried out for HMR update</v>
          </cell>
        </row>
        <row r="6569">
          <cell r="A6569">
            <v>45687.739409722199</v>
          </cell>
          <cell r="B6569">
            <v>170</v>
          </cell>
          <cell r="F6569" t="str">
            <v>CC-01547421</v>
          </cell>
          <cell r="J6569" t="str">
            <v>Sales Call</v>
          </cell>
          <cell r="R6569" t="str">
            <v>BXCL153907</v>
          </cell>
          <cell r="AB6569" t="str">
            <v>Sales call carried out for HMR update</v>
          </cell>
        </row>
        <row r="6570">
          <cell r="A6570">
            <v>45687.736782407403</v>
          </cell>
          <cell r="B6570">
            <v>275</v>
          </cell>
          <cell r="F6570" t="str">
            <v>CC-01547412</v>
          </cell>
          <cell r="J6570" t="str">
            <v>Sales Call</v>
          </cell>
          <cell r="R6570" t="str">
            <v>BXDD232126</v>
          </cell>
          <cell r="AB6570" t="str">
            <v>Sales call carried out for HMR update</v>
          </cell>
        </row>
        <row r="6571">
          <cell r="A6571">
            <v>45687.733993055597</v>
          </cell>
          <cell r="B6571">
            <v>200</v>
          </cell>
          <cell r="F6571" t="str">
            <v>CC-01547405</v>
          </cell>
          <cell r="J6571" t="str">
            <v>Sales Call</v>
          </cell>
          <cell r="R6571" t="str">
            <v>BXBD164346</v>
          </cell>
          <cell r="AB6571" t="str">
            <v>Sales call carried out for HMR update</v>
          </cell>
        </row>
        <row r="6572">
          <cell r="A6572">
            <v>45687.730787036999</v>
          </cell>
          <cell r="B6572">
            <v>1330</v>
          </cell>
          <cell r="F6572" t="str">
            <v>CC-01547395</v>
          </cell>
          <cell r="J6572" t="str">
            <v>Sales Call</v>
          </cell>
          <cell r="R6572" t="str">
            <v>BXLD231897</v>
          </cell>
          <cell r="AB6572" t="str">
            <v>Sales call carried out for HMR update</v>
          </cell>
        </row>
        <row r="6573">
          <cell r="A6573">
            <v>45687.7274189815</v>
          </cell>
          <cell r="B6573">
            <v>1340</v>
          </cell>
          <cell r="F6573" t="str">
            <v>CC-01547385</v>
          </cell>
          <cell r="J6573" t="str">
            <v>Sales Call</v>
          </cell>
          <cell r="R6573" t="str">
            <v>BXLD231873</v>
          </cell>
          <cell r="AB6573" t="str">
            <v>Sales call carried out for HMR update</v>
          </cell>
        </row>
        <row r="6574">
          <cell r="A6574">
            <v>45687.723553240699</v>
          </cell>
          <cell r="B6574">
            <v>815</v>
          </cell>
          <cell r="F6574" t="str">
            <v>CC-01547376</v>
          </cell>
          <cell r="J6574" t="str">
            <v>Sales Call</v>
          </cell>
          <cell r="R6574" t="str">
            <v>BXKD164160</v>
          </cell>
          <cell r="AB6574" t="str">
            <v>Sales call carried out for HMR update</v>
          </cell>
        </row>
        <row r="6575">
          <cell r="A6575">
            <v>45687.716493055603</v>
          </cell>
          <cell r="B6575">
            <v>1700</v>
          </cell>
          <cell r="F6575" t="str">
            <v>CC-01547347</v>
          </cell>
          <cell r="J6575" t="str">
            <v>Sales Call</v>
          </cell>
          <cell r="R6575" t="str">
            <v>BXAD164317</v>
          </cell>
          <cell r="AB6575" t="str">
            <v>Sales call carried out for HMR update</v>
          </cell>
        </row>
        <row r="6576">
          <cell r="A6576">
            <v>45687.712812500002</v>
          </cell>
          <cell r="B6576">
            <v>700</v>
          </cell>
          <cell r="F6576" t="str">
            <v>CC-01547334</v>
          </cell>
          <cell r="J6576" t="str">
            <v>Sales Call</v>
          </cell>
          <cell r="R6576" t="str">
            <v>BXBD164381</v>
          </cell>
          <cell r="AB6576" t="str">
            <v>Sales call carried out for HMR update</v>
          </cell>
        </row>
        <row r="6577">
          <cell r="A6577">
            <v>45687.709340277797</v>
          </cell>
          <cell r="B6577">
            <v>300</v>
          </cell>
          <cell r="F6577" t="str">
            <v>CC-01547321</v>
          </cell>
          <cell r="J6577" t="str">
            <v>Sales Call</v>
          </cell>
          <cell r="R6577" t="str">
            <v>BXCD164422</v>
          </cell>
          <cell r="AB6577" t="str">
            <v>Sales call carried out for HMR update</v>
          </cell>
        </row>
        <row r="6578">
          <cell r="A6578">
            <v>45687.706689814797</v>
          </cell>
          <cell r="B6578">
            <v>1040</v>
          </cell>
          <cell r="F6578" t="str">
            <v>CC-01547312</v>
          </cell>
          <cell r="J6578" t="str">
            <v>Sales Call</v>
          </cell>
          <cell r="R6578" t="str">
            <v>BXBD164357</v>
          </cell>
          <cell r="AB6578" t="str">
            <v>Sales call carried out for HMR update</v>
          </cell>
        </row>
        <row r="6579">
          <cell r="A6579">
            <v>45687.703136574099</v>
          </cell>
          <cell r="B6579">
            <v>2485</v>
          </cell>
          <cell r="F6579" t="str">
            <v>CC-01547299</v>
          </cell>
          <cell r="J6579" t="str">
            <v>Sales Call</v>
          </cell>
          <cell r="R6579" t="str">
            <v>BVHD163331</v>
          </cell>
          <cell r="AB6579" t="str">
            <v>Sales call carried out for HMR update</v>
          </cell>
        </row>
        <row r="6580">
          <cell r="A6580">
            <v>45687.700034722198</v>
          </cell>
          <cell r="B6580">
            <v>205</v>
          </cell>
          <cell r="F6580" t="str">
            <v>CC-01547285</v>
          </cell>
          <cell r="J6580" t="str">
            <v>Sales Call</v>
          </cell>
          <cell r="R6580" t="str">
            <v>BWHD164019</v>
          </cell>
          <cell r="AB6580" t="str">
            <v>Sales call carried out for HMR update</v>
          </cell>
        </row>
        <row r="6581">
          <cell r="A6581">
            <v>45687.697048611102</v>
          </cell>
          <cell r="B6581">
            <v>890</v>
          </cell>
          <cell r="F6581" t="str">
            <v>CC-01547272</v>
          </cell>
          <cell r="J6581" t="str">
            <v>Sales Call</v>
          </cell>
          <cell r="R6581" t="str">
            <v>BWID231694</v>
          </cell>
          <cell r="AB6581" t="str">
            <v>Sales call carried out for HMR update</v>
          </cell>
        </row>
        <row r="6582">
          <cell r="A6582">
            <v>45687.694479166697</v>
          </cell>
          <cell r="B6582">
            <v>705</v>
          </cell>
          <cell r="F6582" t="str">
            <v>CC-01547262</v>
          </cell>
          <cell r="J6582" t="str">
            <v>Sales Call</v>
          </cell>
          <cell r="R6582" t="str">
            <v>BXCD164420</v>
          </cell>
          <cell r="AB6582" t="str">
            <v>Sales call carried out for HMR update</v>
          </cell>
        </row>
        <row r="6583">
          <cell r="A6583">
            <v>45687.689212963</v>
          </cell>
          <cell r="B6583">
            <v>555</v>
          </cell>
          <cell r="F6583" t="str">
            <v>CC-01547244</v>
          </cell>
          <cell r="J6583" t="str">
            <v>Sales Call</v>
          </cell>
          <cell r="R6583" t="str">
            <v>BXCD164464</v>
          </cell>
          <cell r="AB6583" t="str">
            <v>Sales call carried out for HMR update</v>
          </cell>
        </row>
        <row r="6584">
          <cell r="A6584">
            <v>45687.675914351901</v>
          </cell>
          <cell r="B6584">
            <v>465</v>
          </cell>
          <cell r="F6584" t="str">
            <v>CC-01547185</v>
          </cell>
          <cell r="J6584" t="str">
            <v>Sales Call</v>
          </cell>
          <cell r="R6584" t="str">
            <v>BXKD220975</v>
          </cell>
          <cell r="AB6584" t="str">
            <v>Sales call carried out for HMR update</v>
          </cell>
        </row>
        <row r="6585">
          <cell r="A6585">
            <v>45687.671689814801</v>
          </cell>
          <cell r="B6585">
            <v>760</v>
          </cell>
          <cell r="F6585" t="str">
            <v>CC-01547160</v>
          </cell>
          <cell r="J6585" t="str">
            <v>Sales Call</v>
          </cell>
          <cell r="R6585" t="str">
            <v>BXAD164301</v>
          </cell>
          <cell r="AB6585" t="str">
            <v>Sales call carried out for HMR update</v>
          </cell>
        </row>
        <row r="6586">
          <cell r="A6586">
            <v>45687.667326388902</v>
          </cell>
          <cell r="B6586">
            <v>510</v>
          </cell>
          <cell r="F6586" t="str">
            <v>CC-01547143</v>
          </cell>
          <cell r="J6586" t="str">
            <v>Sales Call</v>
          </cell>
          <cell r="R6586" t="str">
            <v>BXAD231957</v>
          </cell>
          <cell r="AB6586" t="str">
            <v>Sales call carried out for HMR update</v>
          </cell>
        </row>
        <row r="6587">
          <cell r="A6587">
            <v>45687.664351851898</v>
          </cell>
          <cell r="B6587">
            <v>225</v>
          </cell>
          <cell r="F6587" t="str">
            <v>CC-01547132</v>
          </cell>
          <cell r="J6587" t="str">
            <v>Sales Call</v>
          </cell>
          <cell r="R6587" t="str">
            <v>BXCD164415</v>
          </cell>
          <cell r="AB6587" t="str">
            <v>Sales call carried out for HMR update</v>
          </cell>
        </row>
        <row r="6588">
          <cell r="A6588">
            <v>45687.661655092597</v>
          </cell>
          <cell r="B6588">
            <v>1200</v>
          </cell>
          <cell r="F6588" t="str">
            <v>CC-01547122</v>
          </cell>
          <cell r="J6588" t="str">
            <v>Sales Call</v>
          </cell>
          <cell r="R6588" t="str">
            <v>BXLD164272</v>
          </cell>
          <cell r="AB6588" t="str">
            <v>Sales call carried out for HMR update</v>
          </cell>
        </row>
        <row r="6589">
          <cell r="A6589">
            <v>45687.658379629604</v>
          </cell>
          <cell r="B6589">
            <v>1700</v>
          </cell>
          <cell r="F6589" t="str">
            <v>CC-01547113</v>
          </cell>
          <cell r="J6589" t="str">
            <v>Sales Call</v>
          </cell>
          <cell r="R6589" t="str">
            <v>BVED163240</v>
          </cell>
          <cell r="AB6589" t="str">
            <v>Sales call carried out for HMR update</v>
          </cell>
        </row>
        <row r="6590">
          <cell r="A6590">
            <v>45687.655312499999</v>
          </cell>
          <cell r="B6590">
            <v>1320</v>
          </cell>
          <cell r="F6590" t="str">
            <v>CC-01547100</v>
          </cell>
          <cell r="J6590" t="str">
            <v>Sales Call</v>
          </cell>
          <cell r="R6590" t="str">
            <v>BXJD231746</v>
          </cell>
          <cell r="AB6590" t="str">
            <v>Sales call carried out for HMR update</v>
          </cell>
        </row>
        <row r="6591">
          <cell r="A6591">
            <v>45687.651886574102</v>
          </cell>
          <cell r="B6591">
            <v>1620</v>
          </cell>
          <cell r="F6591" t="str">
            <v>CC-01547089</v>
          </cell>
          <cell r="J6591" t="str">
            <v>Sales Call</v>
          </cell>
          <cell r="R6591" t="str">
            <v>BWID164050</v>
          </cell>
          <cell r="AB6591" t="str">
            <v>Sales call carried out for HMR update</v>
          </cell>
        </row>
        <row r="6592">
          <cell r="A6592">
            <v>45687.647974537002</v>
          </cell>
          <cell r="B6592">
            <v>715</v>
          </cell>
          <cell r="F6592" t="str">
            <v>CC-01547073</v>
          </cell>
          <cell r="J6592" t="str">
            <v>Sales Call</v>
          </cell>
          <cell r="R6592" t="str">
            <v>BWID231682</v>
          </cell>
          <cell r="AB6592" t="str">
            <v>Sales call carried out for HMR update</v>
          </cell>
        </row>
        <row r="6593">
          <cell r="A6593">
            <v>45687.644687499997</v>
          </cell>
          <cell r="B6593">
            <v>1160</v>
          </cell>
          <cell r="F6593" t="str">
            <v>CC-01547055</v>
          </cell>
          <cell r="J6593" t="str">
            <v>Sales Call</v>
          </cell>
          <cell r="R6593" t="str">
            <v>BXKD164219</v>
          </cell>
          <cell r="AB6593" t="str">
            <v>Sales call carried out for HMR update</v>
          </cell>
        </row>
        <row r="6594">
          <cell r="A6594">
            <v>45687.634583333303</v>
          </cell>
          <cell r="B6594">
            <v>733</v>
          </cell>
          <cell r="F6594" t="str">
            <v>CC-01547017</v>
          </cell>
          <cell r="J6594" t="str">
            <v>Sales Call</v>
          </cell>
          <cell r="R6594" t="str">
            <v>BXAD164288</v>
          </cell>
          <cell r="AB6594" t="str">
            <v>Sales call carried out for HMR update</v>
          </cell>
        </row>
        <row r="6595">
          <cell r="A6595">
            <v>45687.631724537001</v>
          </cell>
          <cell r="B6595">
            <v>1870</v>
          </cell>
          <cell r="F6595" t="str">
            <v>CC-01547002</v>
          </cell>
          <cell r="J6595" t="str">
            <v>Sales Call</v>
          </cell>
          <cell r="R6595" t="str">
            <v>BXKD164206</v>
          </cell>
          <cell r="AB6595" t="str">
            <v>Sales call carried out for HMR update</v>
          </cell>
        </row>
        <row r="6596">
          <cell r="A6596">
            <v>45687.628668981502</v>
          </cell>
          <cell r="B6596">
            <v>2250</v>
          </cell>
          <cell r="F6596" t="str">
            <v>CC-01546989</v>
          </cell>
          <cell r="J6596" t="str">
            <v>Sales Call</v>
          </cell>
          <cell r="R6596" t="str">
            <v>BWED163871</v>
          </cell>
          <cell r="AB6596" t="str">
            <v>Sales call carried out for HMR update</v>
          </cell>
        </row>
        <row r="6597">
          <cell r="A6597">
            <v>45687.624560185199</v>
          </cell>
          <cell r="B6597">
            <v>2400</v>
          </cell>
          <cell r="F6597" t="str">
            <v>CC-01546976</v>
          </cell>
          <cell r="J6597" t="str">
            <v>Sales Call</v>
          </cell>
          <cell r="R6597" t="str">
            <v>BWED163867</v>
          </cell>
          <cell r="AB6597" t="str">
            <v>Sales call carried out for HMR update</v>
          </cell>
        </row>
        <row r="6598">
          <cell r="A6598">
            <v>45687.6233333333</v>
          </cell>
          <cell r="B6598">
            <v>59655</v>
          </cell>
          <cell r="F6598" t="str">
            <v>CC-01546967</v>
          </cell>
          <cell r="J6598" t="str">
            <v>General Service</v>
          </cell>
          <cell r="R6598" t="str">
            <v>BMBL160078</v>
          </cell>
          <cell r="AB6598" t="str">
            <v>SPM visit carried out</v>
          </cell>
        </row>
        <row r="6599">
          <cell r="A6599">
            <v>45687.6222569444</v>
          </cell>
          <cell r="B6599">
            <v>59654</v>
          </cell>
          <cell r="F6599" t="str">
            <v>CC-01546960</v>
          </cell>
          <cell r="J6599" t="str">
            <v>Schedule Service</v>
          </cell>
          <cell r="R6599" t="str">
            <v>BMBL160078</v>
          </cell>
          <cell r="AB6599" t="str">
            <v>We visited site and change Air filter, Oil filter, Separator and oil after than start and check unit running well.</v>
          </cell>
        </row>
        <row r="6600">
          <cell r="A6600">
            <v>45687.621180555601</v>
          </cell>
          <cell r="B6600">
            <v>21148</v>
          </cell>
          <cell r="F6600" t="str">
            <v>CC-01546955</v>
          </cell>
          <cell r="J6600" t="str">
            <v>General Service</v>
          </cell>
          <cell r="R6600" t="str">
            <v>BSCS037531</v>
          </cell>
          <cell r="AB6600" t="str">
            <v>SPM visit carried out</v>
          </cell>
        </row>
        <row r="6601">
          <cell r="A6601">
            <v>45687.619976851798</v>
          </cell>
          <cell r="B6601">
            <v>23683</v>
          </cell>
          <cell r="F6601" t="str">
            <v>CC-01546948</v>
          </cell>
          <cell r="J6601" t="str">
            <v>General Service</v>
          </cell>
          <cell r="R6601" t="str">
            <v>BIFS040367</v>
          </cell>
          <cell r="AB6601" t="str">
            <v>SPM visit carried out</v>
          </cell>
        </row>
        <row r="6602">
          <cell r="A6602">
            <v>45687.6188078704</v>
          </cell>
          <cell r="B6602">
            <v>23683</v>
          </cell>
          <cell r="F6602" t="str">
            <v>CC-01546945</v>
          </cell>
          <cell r="J6602" t="str">
            <v>Schedule Service</v>
          </cell>
          <cell r="R6602" t="str">
            <v>BIFS040367</v>
          </cell>
          <cell r="AB6602" t="str">
            <v>We visited site and change Air filter Oil filter and Oil after than start and check unit running well.</v>
          </cell>
        </row>
        <row r="6603">
          <cell r="A6603">
            <v>45687.615486111099</v>
          </cell>
          <cell r="B6603">
            <v>510</v>
          </cell>
          <cell r="F6603" t="str">
            <v>CC-01546933</v>
          </cell>
          <cell r="J6603" t="str">
            <v>Sales Call</v>
          </cell>
          <cell r="R6603" t="str">
            <v>BXKD121877</v>
          </cell>
          <cell r="AB6603" t="str">
            <v>Sales call carried out for HMR update</v>
          </cell>
        </row>
        <row r="6604">
          <cell r="A6604">
            <v>45687.612164351798</v>
          </cell>
          <cell r="B6604">
            <v>2680</v>
          </cell>
          <cell r="F6604" t="str">
            <v>CC-01546925</v>
          </cell>
          <cell r="J6604" t="str">
            <v>Sales Call</v>
          </cell>
          <cell r="R6604" t="str">
            <v>BXKD164191</v>
          </cell>
          <cell r="AB6604" t="str">
            <v>Sales call carried out for HMR update</v>
          </cell>
        </row>
        <row r="6605">
          <cell r="A6605">
            <v>45687.608368055597</v>
          </cell>
          <cell r="B6605">
            <v>1370</v>
          </cell>
          <cell r="F6605" t="str">
            <v>CC-01546905</v>
          </cell>
          <cell r="J6605" t="str">
            <v>Sales Call</v>
          </cell>
          <cell r="R6605" t="str">
            <v>BXKD164166</v>
          </cell>
          <cell r="AB6605" t="str">
            <v>Sales call carried out for HMR update</v>
          </cell>
        </row>
        <row r="6606">
          <cell r="A6606">
            <v>45687.604664351798</v>
          </cell>
          <cell r="B6606">
            <v>1810</v>
          </cell>
          <cell r="F6606" t="str">
            <v>CC-01546885</v>
          </cell>
          <cell r="J6606" t="str">
            <v>Sales Call</v>
          </cell>
          <cell r="R6606" t="str">
            <v>BWID164096</v>
          </cell>
          <cell r="AB6606" t="str">
            <v>Sales call carried out for HMR update</v>
          </cell>
        </row>
        <row r="6607">
          <cell r="A6607">
            <v>45687.601631944402</v>
          </cell>
          <cell r="B6607">
            <v>715</v>
          </cell>
          <cell r="F6607" t="str">
            <v>CC-01546871</v>
          </cell>
          <cell r="J6607" t="str">
            <v>Sales Call</v>
          </cell>
          <cell r="R6607" t="str">
            <v>BXKD164174</v>
          </cell>
          <cell r="AB6607" t="str">
            <v>Sales call carried out for HMR update</v>
          </cell>
        </row>
        <row r="6608">
          <cell r="A6608">
            <v>45687.598587963003</v>
          </cell>
          <cell r="B6608">
            <v>1410</v>
          </cell>
          <cell r="F6608" t="str">
            <v>CC-01546863</v>
          </cell>
          <cell r="J6608" t="str">
            <v>Sales Call</v>
          </cell>
          <cell r="R6608" t="str">
            <v>BWHD164039</v>
          </cell>
          <cell r="AB6608" t="str">
            <v>Sales call carried out for HMR update</v>
          </cell>
        </row>
        <row r="6609">
          <cell r="A6609">
            <v>45686.792974536998</v>
          </cell>
          <cell r="B6609">
            <v>1310</v>
          </cell>
          <cell r="F6609" t="str">
            <v>CC-01546122</v>
          </cell>
          <cell r="J6609" t="str">
            <v>Sales Call</v>
          </cell>
          <cell r="R6609" t="str">
            <v>BWCD163769</v>
          </cell>
          <cell r="AB6609" t="str">
            <v>Sales call carried out for HMR updateSales call carried out for HMR update</v>
          </cell>
        </row>
        <row r="6610">
          <cell r="A6610">
            <v>45686.789768518502</v>
          </cell>
          <cell r="B6610">
            <v>1950</v>
          </cell>
          <cell r="F6610" t="str">
            <v>CC-01546121</v>
          </cell>
          <cell r="J6610" t="str">
            <v>Sales Call</v>
          </cell>
          <cell r="R6610" t="str">
            <v>BXJD164132</v>
          </cell>
          <cell r="AB6610" t="str">
            <v>Sales call carried out for HMR update</v>
          </cell>
        </row>
        <row r="6611">
          <cell r="A6611">
            <v>45686.785208333298</v>
          </cell>
          <cell r="B6611">
            <v>2230</v>
          </cell>
          <cell r="F6611" t="str">
            <v>CC-01546119</v>
          </cell>
          <cell r="J6611" t="str">
            <v>Sales Call</v>
          </cell>
          <cell r="R6611" t="str">
            <v>BXJD164143</v>
          </cell>
          <cell r="AB6611" t="str">
            <v>Sales call carried out for HMR update.</v>
          </cell>
        </row>
        <row r="6612">
          <cell r="A6612">
            <v>45686.782314814802</v>
          </cell>
          <cell r="B6612">
            <v>600</v>
          </cell>
          <cell r="F6612" t="str">
            <v>CC-01546118</v>
          </cell>
          <cell r="J6612" t="str">
            <v>Sales Call</v>
          </cell>
          <cell r="R6612" t="str">
            <v>BWID164076</v>
          </cell>
          <cell r="AB6612" t="str">
            <v>Sales call carried out for HMR update</v>
          </cell>
        </row>
        <row r="6613">
          <cell r="A6613">
            <v>45686.779421296298</v>
          </cell>
          <cell r="B6613">
            <v>1905</v>
          </cell>
          <cell r="F6613" t="str">
            <v>CC-01546116</v>
          </cell>
          <cell r="J6613" t="str">
            <v>Sales Call</v>
          </cell>
          <cell r="R6613" t="str">
            <v>BWID164054</v>
          </cell>
          <cell r="AB6613" t="str">
            <v>Sales call carried out for HMR update</v>
          </cell>
        </row>
        <row r="6614">
          <cell r="A6614">
            <v>45686.776759259301</v>
          </cell>
          <cell r="B6614">
            <v>2540</v>
          </cell>
          <cell r="F6614" t="str">
            <v>CC-01546113</v>
          </cell>
          <cell r="J6614" t="str">
            <v>Sales Call</v>
          </cell>
          <cell r="R6614" t="str">
            <v>BWED163889</v>
          </cell>
          <cell r="AB6614" t="str">
            <v>Sales call carried out for HMR update</v>
          </cell>
        </row>
        <row r="6615">
          <cell r="A6615">
            <v>45686.774189814802</v>
          </cell>
          <cell r="B6615">
            <v>630</v>
          </cell>
          <cell r="F6615" t="str">
            <v>CC-01546110</v>
          </cell>
          <cell r="J6615" t="str">
            <v>Sales Call</v>
          </cell>
          <cell r="R6615" t="str">
            <v>BWID164086</v>
          </cell>
          <cell r="AB6615" t="str">
            <v>Sales call carried out for HMR update</v>
          </cell>
        </row>
        <row r="6616">
          <cell r="A6616">
            <v>45686.771620370397</v>
          </cell>
          <cell r="B6616">
            <v>2035</v>
          </cell>
          <cell r="F6616" t="str">
            <v>CC-01546108</v>
          </cell>
          <cell r="J6616" t="str">
            <v>Sales Call</v>
          </cell>
          <cell r="R6616" t="str">
            <v>BWID220970</v>
          </cell>
          <cell r="AB6616" t="str">
            <v>Sales call carried out for HMR update</v>
          </cell>
        </row>
        <row r="6617">
          <cell r="A6617">
            <v>45686.768912036998</v>
          </cell>
          <cell r="B6617">
            <v>3251</v>
          </cell>
          <cell r="F6617" t="str">
            <v>CC-01546105</v>
          </cell>
          <cell r="J6617" t="str">
            <v>Sales Call</v>
          </cell>
          <cell r="R6617" t="str">
            <v>BWHD231642</v>
          </cell>
          <cell r="AB6617" t="str">
            <v>Sales call carried out for HMR update</v>
          </cell>
        </row>
        <row r="6618">
          <cell r="A6618">
            <v>45686.764108796298</v>
          </cell>
          <cell r="B6618">
            <v>2200</v>
          </cell>
          <cell r="F6618" t="str">
            <v>CC-01546100</v>
          </cell>
          <cell r="J6618" t="str">
            <v>Sales Call</v>
          </cell>
          <cell r="R6618" t="str">
            <v>BWHD163996</v>
          </cell>
          <cell r="AB6618" t="str">
            <v>Sales call carried out for HMR update</v>
          </cell>
        </row>
        <row r="6619">
          <cell r="A6619">
            <v>45686.760902777802</v>
          </cell>
          <cell r="B6619">
            <v>2560</v>
          </cell>
          <cell r="F6619" t="str">
            <v>CC-01546098</v>
          </cell>
          <cell r="J6619" t="str">
            <v>Sales Call</v>
          </cell>
          <cell r="R6619" t="str">
            <v>BWHD164004</v>
          </cell>
          <cell r="AB6619" t="str">
            <v>Sales call carried out for HMR update</v>
          </cell>
        </row>
        <row r="6620">
          <cell r="A6620">
            <v>45686.757083333301</v>
          </cell>
          <cell r="B6620">
            <v>1655</v>
          </cell>
          <cell r="F6620" t="str">
            <v>CC-01546090</v>
          </cell>
          <cell r="J6620" t="str">
            <v>Sales Call</v>
          </cell>
          <cell r="R6620" t="str">
            <v>BWJD163502</v>
          </cell>
          <cell r="AB6620" t="str">
            <v>Sales call carried out for HMR update</v>
          </cell>
        </row>
        <row r="6621">
          <cell r="A6621">
            <v>45686.753807870402</v>
          </cell>
          <cell r="B6621">
            <v>1430</v>
          </cell>
          <cell r="F6621" t="str">
            <v>CC-01546084</v>
          </cell>
          <cell r="J6621" t="str">
            <v>Sales Call</v>
          </cell>
          <cell r="R6621" t="str">
            <v>BWFD163931</v>
          </cell>
          <cell r="AB6621" t="str">
            <v>Sales call carried out for HMR update</v>
          </cell>
        </row>
        <row r="6622">
          <cell r="A6622">
            <v>45686.730671296304</v>
          </cell>
          <cell r="B6622">
            <v>2720</v>
          </cell>
          <cell r="F6622" t="str">
            <v>CC-01546033</v>
          </cell>
          <cell r="J6622" t="str">
            <v>Sales Call</v>
          </cell>
          <cell r="R6622" t="str">
            <v>BWHD164015</v>
          </cell>
          <cell r="AB6622" t="str">
            <v>Sales call carried out for HMR update</v>
          </cell>
        </row>
        <row r="6623">
          <cell r="A6623">
            <v>45686.727766203701</v>
          </cell>
          <cell r="B6623">
            <v>2300</v>
          </cell>
          <cell r="F6623" t="str">
            <v>CC-01546016</v>
          </cell>
          <cell r="J6623" t="str">
            <v>Sales Call</v>
          </cell>
          <cell r="R6623" t="str">
            <v>BWFD163947</v>
          </cell>
          <cell r="AB6623" t="str">
            <v>Sales call carried out for HMR update</v>
          </cell>
        </row>
        <row r="6624">
          <cell r="A6624">
            <v>45686.724166666703</v>
          </cell>
          <cell r="B6624">
            <v>700</v>
          </cell>
          <cell r="F6624" t="str">
            <v>CC-01546004</v>
          </cell>
          <cell r="J6624" t="str">
            <v>Sales Call</v>
          </cell>
          <cell r="R6624" t="str">
            <v>BWFD163937</v>
          </cell>
          <cell r="AB6624" t="str">
            <v>Sales call carried out for HMR update</v>
          </cell>
        </row>
        <row r="6625">
          <cell r="A6625">
            <v>45686.720046296301</v>
          </cell>
          <cell r="B6625">
            <v>2681</v>
          </cell>
          <cell r="F6625" t="str">
            <v>CC-01545987</v>
          </cell>
          <cell r="J6625" t="str">
            <v>Sales Call</v>
          </cell>
          <cell r="R6625" t="str">
            <v>BWFD163940</v>
          </cell>
          <cell r="AB6625" t="str">
            <v>Sales call carried out for HMR update</v>
          </cell>
        </row>
        <row r="6626">
          <cell r="A6626">
            <v>45686.712326388901</v>
          </cell>
          <cell r="B6626">
            <v>2570</v>
          </cell>
          <cell r="F6626" t="str">
            <v>CC-01545967</v>
          </cell>
          <cell r="J6626" t="str">
            <v>Sales Call</v>
          </cell>
          <cell r="R6626" t="str">
            <v>BWED163893</v>
          </cell>
          <cell r="AB6626" t="str">
            <v>Sales call carried out for HMR update</v>
          </cell>
        </row>
        <row r="6627">
          <cell r="A6627">
            <v>45686.703344907401</v>
          </cell>
          <cell r="B6627">
            <v>1840</v>
          </cell>
          <cell r="F6627" t="str">
            <v>CC-01545940</v>
          </cell>
          <cell r="J6627" t="str">
            <v>Sales Call</v>
          </cell>
          <cell r="R6627" t="str">
            <v>BWGD163984</v>
          </cell>
          <cell r="AB6627" t="str">
            <v>Sales call carried out for HMR update</v>
          </cell>
        </row>
        <row r="6628">
          <cell r="A6628">
            <v>45686.700682870403</v>
          </cell>
          <cell r="B6628">
            <v>3985</v>
          </cell>
          <cell r="F6628" t="str">
            <v>CC-01545933</v>
          </cell>
          <cell r="J6628" t="str">
            <v>Sales Call</v>
          </cell>
          <cell r="R6628" t="str">
            <v>BVHD163388</v>
          </cell>
          <cell r="AB6628" t="str">
            <v>Sales call carried out for HMR update</v>
          </cell>
        </row>
        <row r="6629">
          <cell r="A6629">
            <v>45686.685740740701</v>
          </cell>
          <cell r="B6629">
            <v>5140</v>
          </cell>
          <cell r="F6629" t="str">
            <v>CC-01545889</v>
          </cell>
          <cell r="J6629" t="str">
            <v>Sales Call</v>
          </cell>
          <cell r="R6629" t="str">
            <v>BWAD163687</v>
          </cell>
          <cell r="AB6629" t="str">
            <v>Sales call carried out for HMR update</v>
          </cell>
        </row>
        <row r="6630">
          <cell r="A6630">
            <v>45686.682858796303</v>
          </cell>
          <cell r="B6630">
            <v>3076</v>
          </cell>
          <cell r="F6630" t="str">
            <v>CC-01545875</v>
          </cell>
          <cell r="J6630" t="str">
            <v>Sales Call</v>
          </cell>
          <cell r="R6630" t="str">
            <v>BWLD231334</v>
          </cell>
          <cell r="AB6630" t="str">
            <v>Sales call carried out for HMR update</v>
          </cell>
        </row>
        <row r="6631">
          <cell r="A6631">
            <v>45686.679444444402</v>
          </cell>
          <cell r="B6631">
            <v>3510</v>
          </cell>
          <cell r="F6631" t="str">
            <v>CC-01545861</v>
          </cell>
          <cell r="J6631" t="str">
            <v>Sales Call</v>
          </cell>
          <cell r="R6631" t="str">
            <v>BWLD231345</v>
          </cell>
          <cell r="AB6631" t="str">
            <v>Sales call carried out for HMR update</v>
          </cell>
        </row>
        <row r="6632">
          <cell r="A6632">
            <v>45686.673483796301</v>
          </cell>
          <cell r="B6632">
            <v>2940</v>
          </cell>
          <cell r="F6632" t="str">
            <v>CC-01545840</v>
          </cell>
          <cell r="J6632" t="str">
            <v>Complaint - Running With Problem</v>
          </cell>
          <cell r="R6632" t="str">
            <v>BWLL153411</v>
          </cell>
          <cell r="AB6632" t="str">
            <v>Upon attending the site to address the reported issues with the loading and unloading process, an inspection of the unit revealed that the actuator kit was not functioning properly. Consequently, the decision was made to remove both the actuator kit and the solenoid valve kit for further examination. After carefully disassembling the components, both parts were thoroughly cleaned to ensure optimal performance. Once the cleaning process was completed, the cleaned actuator kit and solenoid valve kit were reinstalled into the unit. Following the reassembly. Also schedule service done by changing AOS &amp; Valve kit, the unit was started, and it was observed that it was operating smoothly and effectively.</v>
          </cell>
        </row>
        <row r="6633">
          <cell r="A6633">
            <v>45686.663217592599</v>
          </cell>
          <cell r="B6633">
            <v>3510</v>
          </cell>
          <cell r="F6633" t="str">
            <v>CC-01545794</v>
          </cell>
          <cell r="J6633" t="str">
            <v>Schedule Service</v>
          </cell>
          <cell r="R6633" t="str">
            <v>BWLD231345</v>
          </cell>
          <cell r="AB6633" t="str">
            <v>Sales call carried out for HMR update</v>
          </cell>
        </row>
        <row r="6634">
          <cell r="A6634">
            <v>45685.687175925901</v>
          </cell>
          <cell r="B6634">
            <v>665</v>
          </cell>
          <cell r="F6634" t="str">
            <v>CC-01544731</v>
          </cell>
          <cell r="J6634" t="str">
            <v>Schedule Service</v>
          </cell>
          <cell r="R6634" t="str">
            <v>BWID164091</v>
          </cell>
          <cell r="AB6634" t="str">
            <v>During the scheduled service visit, the team successfully drained a total of 37 liters of oil from both the tank and the cooler. Following this, the air filters for the compressor engine on both sides were replaced, ensuring optimal performance. Additionally, the oil filter was changed, and 40 liters of ELGI air lube oil were added to the system. After completing these tasks, the unit was started and found to be running smoothly, indicating that the service was effective and the equipment is functioning as intended.</v>
          </cell>
        </row>
        <row r="6635">
          <cell r="A6635">
            <v>45685.672766203701</v>
          </cell>
          <cell r="B6635">
            <v>0</v>
          </cell>
          <cell r="F6635" t="str">
            <v>CC-01544696</v>
          </cell>
          <cell r="J6635" t="str">
            <v>Commissioning</v>
          </cell>
          <cell r="R6635" t="str">
            <v>24297812</v>
          </cell>
          <cell r="AB6635" t="str">
            <v>Commissioning done on Dated 28-01-2025</v>
          </cell>
        </row>
        <row r="6636">
          <cell r="A6636">
            <v>45685.665972222203</v>
          </cell>
          <cell r="B6636">
            <v>1</v>
          </cell>
          <cell r="F6636" t="str">
            <v>CC-01544675</v>
          </cell>
          <cell r="J6636" t="str">
            <v>Commissioning</v>
          </cell>
          <cell r="R6636" t="str">
            <v>BXIS038530</v>
          </cell>
          <cell r="AB6636" t="str">
            <v>Commissioning done on dated 28-01-2025.....Comm date-28-01-2025</v>
          </cell>
        </row>
        <row r="6637">
          <cell r="A6637">
            <v>45685.661342592597</v>
          </cell>
          <cell r="B6637">
            <v>1450</v>
          </cell>
          <cell r="F6637" t="str">
            <v>CC-01544665</v>
          </cell>
          <cell r="J6637" t="str">
            <v>Sales Call</v>
          </cell>
          <cell r="R6637" t="str">
            <v>BWCD121690</v>
          </cell>
          <cell r="AB6637" t="str">
            <v>Sales call carried out for HMR update</v>
          </cell>
        </row>
        <row r="6638">
          <cell r="A6638">
            <v>45685.657094907401</v>
          </cell>
          <cell r="B6638">
            <v>3500</v>
          </cell>
          <cell r="F6638" t="str">
            <v>CC-01544652</v>
          </cell>
          <cell r="J6638" t="str">
            <v>Sales Call</v>
          </cell>
          <cell r="R6638" t="str">
            <v>BWBD163701</v>
          </cell>
          <cell r="AB6638" t="str">
            <v>Sales call carried out for HMR update</v>
          </cell>
        </row>
        <row r="6639">
          <cell r="A6639">
            <v>45685.653888888897</v>
          </cell>
          <cell r="B6639">
            <v>4080</v>
          </cell>
          <cell r="F6639" t="str">
            <v>CC-01544643</v>
          </cell>
          <cell r="J6639" t="str">
            <v>Sales Call</v>
          </cell>
          <cell r="R6639" t="str">
            <v>BWLD163586</v>
          </cell>
          <cell r="AB6639" t="str">
            <v>Sales call carried out for HMR update</v>
          </cell>
        </row>
        <row r="6640">
          <cell r="A6640">
            <v>45685.650185185201</v>
          </cell>
          <cell r="B6640">
            <v>2764</v>
          </cell>
          <cell r="F6640" t="str">
            <v>CC-01544625</v>
          </cell>
          <cell r="J6640" t="str">
            <v>Sales Call</v>
          </cell>
          <cell r="R6640" t="str">
            <v>BWAD163674</v>
          </cell>
          <cell r="AB6640" t="str">
            <v>Sales call carried out for HMR update</v>
          </cell>
        </row>
        <row r="6641">
          <cell r="A6641">
            <v>45685.646030092597</v>
          </cell>
          <cell r="B6641">
            <v>1650</v>
          </cell>
          <cell r="F6641" t="str">
            <v>CC-01544613</v>
          </cell>
          <cell r="J6641" t="str">
            <v>Sales Call</v>
          </cell>
          <cell r="R6641" t="str">
            <v>BWJD163499</v>
          </cell>
          <cell r="AB6641" t="str">
            <v>Sales call carried out for HMR update</v>
          </cell>
        </row>
        <row r="6642">
          <cell r="A6642">
            <v>45685.6406712963</v>
          </cell>
          <cell r="B6642">
            <v>1600</v>
          </cell>
          <cell r="F6642" t="str">
            <v>CC-01544601</v>
          </cell>
          <cell r="J6642" t="str">
            <v>Sales Call</v>
          </cell>
          <cell r="R6642" t="str">
            <v>BWBD163707</v>
          </cell>
          <cell r="AB6642" t="str">
            <v>Sales call carried out for HMR update</v>
          </cell>
        </row>
        <row r="6643">
          <cell r="A6643">
            <v>45685.637013888903</v>
          </cell>
          <cell r="B6643">
            <v>2740</v>
          </cell>
          <cell r="F6643" t="str">
            <v>CC-01544591</v>
          </cell>
          <cell r="J6643" t="str">
            <v>Sales Call</v>
          </cell>
          <cell r="R6643" t="str">
            <v>BWAD163680</v>
          </cell>
          <cell r="AB6643" t="str">
            <v>Sales call carried out for HMR update</v>
          </cell>
        </row>
        <row r="6644">
          <cell r="A6644">
            <v>45685.607939814799</v>
          </cell>
          <cell r="B6644">
            <v>536</v>
          </cell>
          <cell r="F6644" t="str">
            <v>CC-01544505</v>
          </cell>
          <cell r="J6644" t="str">
            <v>Sales Call</v>
          </cell>
          <cell r="R6644" t="str">
            <v>BWJL153357</v>
          </cell>
          <cell r="AB6644" t="str">
            <v>Sales call carried out for HMR update</v>
          </cell>
        </row>
        <row r="6645">
          <cell r="A6645">
            <v>45685.604733796303</v>
          </cell>
          <cell r="B6645">
            <v>5740</v>
          </cell>
          <cell r="F6645" t="str">
            <v>CC-01544496</v>
          </cell>
          <cell r="J6645" t="str">
            <v>Sales Call</v>
          </cell>
          <cell r="R6645" t="str">
            <v>BVED163244</v>
          </cell>
          <cell r="AB6645" t="str">
            <v>Sales call carried out for HMR update</v>
          </cell>
        </row>
        <row r="6646">
          <cell r="A6646">
            <v>45685.601307870398</v>
          </cell>
          <cell r="B6646">
            <v>4240</v>
          </cell>
          <cell r="F6646" t="str">
            <v>CC-01544484</v>
          </cell>
          <cell r="J6646" t="str">
            <v>Sales Call</v>
          </cell>
          <cell r="R6646" t="str">
            <v>BWKD163543</v>
          </cell>
          <cell r="AB6646" t="str">
            <v>Sales call carried out for HMR update</v>
          </cell>
        </row>
        <row r="6647">
          <cell r="A6647">
            <v>45685.598136574103</v>
          </cell>
          <cell r="B6647">
            <v>2915</v>
          </cell>
          <cell r="F6647" t="str">
            <v>CC-01544473</v>
          </cell>
          <cell r="J6647" t="str">
            <v>Sales Call</v>
          </cell>
          <cell r="R6647" t="str">
            <v>BWKD163512</v>
          </cell>
          <cell r="AB6647" t="str">
            <v>Sales call carried out for HMR update</v>
          </cell>
        </row>
        <row r="6648">
          <cell r="A6648">
            <v>45685.594768518502</v>
          </cell>
          <cell r="B6648">
            <v>3330</v>
          </cell>
          <cell r="F6648" t="str">
            <v>CC-01544464</v>
          </cell>
          <cell r="J6648" t="str">
            <v>Sales Call</v>
          </cell>
          <cell r="R6648" t="str">
            <v>BVFD163261</v>
          </cell>
          <cell r="AB6648" t="str">
            <v>Sales call carried out for HMR update</v>
          </cell>
        </row>
        <row r="6649">
          <cell r="A6649">
            <v>45685.591574074097</v>
          </cell>
          <cell r="B6649">
            <v>2900</v>
          </cell>
          <cell r="F6649" t="str">
            <v>CC-01544463</v>
          </cell>
          <cell r="J6649" t="str">
            <v>Sales Call</v>
          </cell>
          <cell r="R6649" t="str">
            <v>BVIL161084</v>
          </cell>
          <cell r="AB6649" t="str">
            <v>Sales call carried out for HMR update</v>
          </cell>
        </row>
        <row r="6650">
          <cell r="A6650">
            <v>45685.587939814803</v>
          </cell>
          <cell r="B6650">
            <v>660</v>
          </cell>
          <cell r="F6650" t="str">
            <v>CC-01544456</v>
          </cell>
          <cell r="J6650" t="str">
            <v>Sales Call</v>
          </cell>
          <cell r="R6650" t="str">
            <v>BVID163429</v>
          </cell>
          <cell r="AB6650" t="str">
            <v>Sales call carried out for HMR update</v>
          </cell>
        </row>
        <row r="6651">
          <cell r="A6651">
            <v>45685.4750347222</v>
          </cell>
          <cell r="B6651">
            <v>4350</v>
          </cell>
          <cell r="F6651" t="str">
            <v>CC-01544150</v>
          </cell>
          <cell r="J6651" t="str">
            <v>Sales Call</v>
          </cell>
          <cell r="R6651" t="str">
            <v>BVKD163010</v>
          </cell>
          <cell r="AB6651" t="str">
            <v>Sales call carried out for HMR update</v>
          </cell>
        </row>
        <row r="6652">
          <cell r="A6652">
            <v>45685.472245370402</v>
          </cell>
          <cell r="B6652">
            <v>1615</v>
          </cell>
          <cell r="F6652" t="str">
            <v>CC-01544136</v>
          </cell>
          <cell r="J6652" t="str">
            <v>Schedule Service</v>
          </cell>
          <cell r="R6652" t="str">
            <v>BWID164050</v>
          </cell>
          <cell r="AB6652" t="str">
            <v>To ensure optimal performance and reliability, please attend the site to schedule the following service tasks: 1. Replace all valve kits. 2. Change the actuator kits for both the compressor and engine sides. 3. Install a new pressure regulator. 4. Replace the MPV kit. 5. Change the DCV kit. Once all valve kits have been replaced, initiate the unit to confirm that it is running smoothly and efficiently. This comprehensive maintenance will help in sustaining the operational integrity of the equipment.</v>
          </cell>
        </row>
        <row r="6653">
          <cell r="A6653">
            <v>45684.776446759301</v>
          </cell>
          <cell r="B6653">
            <v>124845</v>
          </cell>
          <cell r="F6653" t="str">
            <v>CC-01543716</v>
          </cell>
          <cell r="J6653" t="str">
            <v>Sales Call</v>
          </cell>
          <cell r="R6653" t="str">
            <v>164253</v>
          </cell>
          <cell r="AB6653" t="str">
            <v>Sales call carried out for HMR update</v>
          </cell>
        </row>
        <row r="6654">
          <cell r="A6654">
            <v>45684.772905092599</v>
          </cell>
          <cell r="B6654">
            <v>123909</v>
          </cell>
          <cell r="F6654" t="str">
            <v>CC-01543713</v>
          </cell>
          <cell r="J6654" t="str">
            <v>Sales Call</v>
          </cell>
          <cell r="R6654" t="str">
            <v>123399</v>
          </cell>
          <cell r="AB6654" t="str">
            <v>Sales call carried out for HMR update</v>
          </cell>
        </row>
        <row r="6655">
          <cell r="A6655">
            <v>45684.768275463</v>
          </cell>
          <cell r="B6655">
            <v>10952</v>
          </cell>
          <cell r="F6655" t="str">
            <v>CC-01543712</v>
          </cell>
          <cell r="J6655" t="str">
            <v>Sales Call</v>
          </cell>
          <cell r="R6655" t="str">
            <v>109279</v>
          </cell>
          <cell r="AB6655" t="str">
            <v>Sales call carried out for HMR update</v>
          </cell>
        </row>
        <row r="6656">
          <cell r="A6656">
            <v>45684.7136342593</v>
          </cell>
          <cell r="B6656">
            <v>3290</v>
          </cell>
          <cell r="F6656" t="str">
            <v>CC-01543606</v>
          </cell>
          <cell r="J6656" t="str">
            <v>Sales Call</v>
          </cell>
          <cell r="R6656" t="str">
            <v>BUCD121174</v>
          </cell>
          <cell r="AB6656" t="str">
            <v>Sales call carried out for HMR update</v>
          </cell>
        </row>
        <row r="6657">
          <cell r="A6657">
            <v>45684.710509259297</v>
          </cell>
          <cell r="B6657">
            <v>2400</v>
          </cell>
          <cell r="F6657" t="str">
            <v>CC-01543603</v>
          </cell>
          <cell r="J6657" t="str">
            <v>Sales Call</v>
          </cell>
          <cell r="R6657" t="str">
            <v>BTHD120963</v>
          </cell>
          <cell r="AB6657" t="str">
            <v>Sales call carried out for HMR update</v>
          </cell>
        </row>
        <row r="6658">
          <cell r="A6658">
            <v>45684.706435185202</v>
          </cell>
          <cell r="B6658">
            <v>20</v>
          </cell>
          <cell r="F6658" t="str">
            <v>CC-01543596</v>
          </cell>
          <cell r="J6658" t="str">
            <v>Sales Call</v>
          </cell>
          <cell r="R6658" t="str">
            <v>BXID164748</v>
          </cell>
          <cell r="AB6658" t="str">
            <v>Sales call carried out for HMR update</v>
          </cell>
        </row>
        <row r="6659">
          <cell r="A6659">
            <v>45684.7035763889</v>
          </cell>
          <cell r="B6659">
            <v>2900</v>
          </cell>
          <cell r="F6659" t="str">
            <v>CC-01543588</v>
          </cell>
          <cell r="J6659" t="str">
            <v>Sales Call</v>
          </cell>
          <cell r="R6659" t="str">
            <v>BUCD121176</v>
          </cell>
          <cell r="AB6659" t="str">
            <v>Sales call carried out for HMR update</v>
          </cell>
        </row>
        <row r="6660">
          <cell r="A6660">
            <v>45684.7015509259</v>
          </cell>
          <cell r="B6660">
            <v>3200</v>
          </cell>
          <cell r="F6660" t="str">
            <v>CC-01543583</v>
          </cell>
          <cell r="J6660" t="str">
            <v>Sales Call</v>
          </cell>
          <cell r="R6660" t="str">
            <v>BVGD163301</v>
          </cell>
          <cell r="AB6660" t="str">
            <v>Sales carried out for HMR update</v>
          </cell>
        </row>
        <row r="6661">
          <cell r="A6661">
            <v>45684.698692129597</v>
          </cell>
          <cell r="B6661">
            <v>6610</v>
          </cell>
          <cell r="F6661" t="str">
            <v>CC-01543574</v>
          </cell>
          <cell r="J6661" t="str">
            <v>Sales Call</v>
          </cell>
          <cell r="R6661" t="str">
            <v>BRJD160605</v>
          </cell>
          <cell r="AB6661" t="str">
            <v>Sales call carried out for HMR update</v>
          </cell>
        </row>
        <row r="6662">
          <cell r="A6662">
            <v>45684.696192129602</v>
          </cell>
          <cell r="B6662">
            <v>5230</v>
          </cell>
          <cell r="F6662" t="str">
            <v>CC-01543564</v>
          </cell>
          <cell r="J6662" t="str">
            <v>Sales Call</v>
          </cell>
          <cell r="R6662" t="str">
            <v>BQCD160098</v>
          </cell>
          <cell r="AB6662" t="str">
            <v>Sales call carried out for HMR update</v>
          </cell>
        </row>
        <row r="6663">
          <cell r="A6663">
            <v>45684.693495370397</v>
          </cell>
          <cell r="B6663">
            <v>6330</v>
          </cell>
          <cell r="F6663" t="str">
            <v>CC-01543558</v>
          </cell>
          <cell r="J6663" t="str">
            <v>Sales Call</v>
          </cell>
          <cell r="R6663" t="str">
            <v>BRGD161212</v>
          </cell>
          <cell r="AB6663" t="str">
            <v>Sales call carried out for HMR update</v>
          </cell>
        </row>
        <row r="6664">
          <cell r="A6664">
            <v>45684.6901967593</v>
          </cell>
          <cell r="B6664">
            <v>3712</v>
          </cell>
          <cell r="F6664" t="str">
            <v>CC-01543547</v>
          </cell>
          <cell r="J6664" t="str">
            <v>Sales Call</v>
          </cell>
          <cell r="R6664" t="str">
            <v>BVGD163308</v>
          </cell>
          <cell r="AB6664" t="str">
            <v>Sales call carried out for HMR update</v>
          </cell>
        </row>
        <row r="6665">
          <cell r="A6665">
            <v>45684.6873611111</v>
          </cell>
          <cell r="B6665">
            <v>2860</v>
          </cell>
          <cell r="F6665" t="str">
            <v>CC-01543532</v>
          </cell>
          <cell r="J6665" t="str">
            <v>Sales Call</v>
          </cell>
          <cell r="R6665" t="str">
            <v>BVHD163336</v>
          </cell>
          <cell r="AB6665" t="str">
            <v>Sales call carried out for HMR update</v>
          </cell>
        </row>
        <row r="6666">
          <cell r="A6666">
            <v>45684.684548611098</v>
          </cell>
          <cell r="B6666">
            <v>2430</v>
          </cell>
          <cell r="F6666" t="str">
            <v>CC-01543519</v>
          </cell>
          <cell r="J6666" t="str">
            <v>Sales Call</v>
          </cell>
          <cell r="R6666" t="str">
            <v>BVHD163366</v>
          </cell>
          <cell r="AB6666" t="str">
            <v>Sales call carried out for HMR update</v>
          </cell>
        </row>
        <row r="6667">
          <cell r="A6667">
            <v>45684.681701388901</v>
          </cell>
          <cell r="B6667">
            <v>5555</v>
          </cell>
          <cell r="F6667" t="str">
            <v>CC-01543510</v>
          </cell>
          <cell r="J6667" t="str">
            <v>Sales Call</v>
          </cell>
          <cell r="R6667" t="str">
            <v>BUKD162491</v>
          </cell>
          <cell r="AB6667" t="str">
            <v>Sales call carried out for HMR update</v>
          </cell>
        </row>
        <row r="6668">
          <cell r="A6668">
            <v>45684.677766203698</v>
          </cell>
          <cell r="B6668">
            <v>5550</v>
          </cell>
          <cell r="F6668" t="str">
            <v>CC-01543498</v>
          </cell>
          <cell r="J6668" t="str">
            <v>Sales Call</v>
          </cell>
          <cell r="R6668" t="str">
            <v>BUKD162500</v>
          </cell>
          <cell r="AB6668" t="str">
            <v>Sales call carried out for HMR update</v>
          </cell>
        </row>
        <row r="6669">
          <cell r="A6669">
            <v>45684.674907407403</v>
          </cell>
          <cell r="B6669">
            <v>5120</v>
          </cell>
          <cell r="F6669" t="str">
            <v>CC-01543489</v>
          </cell>
          <cell r="J6669" t="str">
            <v>Sales Call</v>
          </cell>
          <cell r="R6669" t="str">
            <v>BQKD200046</v>
          </cell>
          <cell r="AB6669" t="str">
            <v>Sales call carried out for HMR update</v>
          </cell>
        </row>
        <row r="6670">
          <cell r="A6670">
            <v>45684.672094907401</v>
          </cell>
          <cell r="B6670">
            <v>13120</v>
          </cell>
          <cell r="F6670" t="str">
            <v>CC-01543479</v>
          </cell>
          <cell r="J6670" t="str">
            <v>Sales Call</v>
          </cell>
          <cell r="R6670" t="str">
            <v>BSCD161691</v>
          </cell>
          <cell r="AB6670" t="str">
            <v>Sales call carried out for HMR update</v>
          </cell>
        </row>
        <row r="6671">
          <cell r="A6671">
            <v>45684.669074074103</v>
          </cell>
          <cell r="B6671">
            <v>26580</v>
          </cell>
          <cell r="F6671" t="str">
            <v>CC-01543471</v>
          </cell>
          <cell r="J6671" t="str">
            <v>Sales Call</v>
          </cell>
          <cell r="R6671" t="str">
            <v>BMJD200014</v>
          </cell>
          <cell r="AB6671" t="str">
            <v>Sales call carried out for HMR update</v>
          </cell>
        </row>
        <row r="6672">
          <cell r="A6672">
            <v>45684.665671296301</v>
          </cell>
          <cell r="B6672">
            <v>496</v>
          </cell>
          <cell r="F6672" t="str">
            <v>CC-01543459</v>
          </cell>
          <cell r="J6672" t="str">
            <v>Sales Call</v>
          </cell>
          <cell r="R6672" t="str">
            <v>BSHD120743</v>
          </cell>
          <cell r="AB6672" t="str">
            <v>Sales call carried out for HMR update</v>
          </cell>
        </row>
        <row r="6673">
          <cell r="A6673">
            <v>45684.662789351903</v>
          </cell>
          <cell r="B6673">
            <v>496</v>
          </cell>
          <cell r="F6673" t="str">
            <v>CC-01543450</v>
          </cell>
          <cell r="J6673" t="str">
            <v>Sales Call</v>
          </cell>
          <cell r="R6673" t="str">
            <v>BSHD120746</v>
          </cell>
          <cell r="AB6673" t="str">
            <v>Sales call carried out for HMR update</v>
          </cell>
        </row>
        <row r="6674">
          <cell r="A6674">
            <v>45684.659976851799</v>
          </cell>
          <cell r="B6674">
            <v>7950</v>
          </cell>
          <cell r="F6674" t="str">
            <v>CC-01543443</v>
          </cell>
          <cell r="J6674" t="str">
            <v>Sales Call</v>
          </cell>
          <cell r="R6674" t="str">
            <v>BSFD161795</v>
          </cell>
          <cell r="AB6674" t="str">
            <v>Sales call carried out for HMR update</v>
          </cell>
        </row>
        <row r="6675">
          <cell r="A6675">
            <v>45684.6573263889</v>
          </cell>
          <cell r="B6675">
            <v>5340</v>
          </cell>
          <cell r="F6675" t="str">
            <v>CC-01543433</v>
          </cell>
          <cell r="J6675" t="str">
            <v>Sales Call</v>
          </cell>
          <cell r="R6675" t="str">
            <v>BTJD162038</v>
          </cell>
          <cell r="AB6675" t="str">
            <v>Sales call carried out for HMR update</v>
          </cell>
        </row>
        <row r="6676">
          <cell r="A6676">
            <v>45684.654641203699</v>
          </cell>
          <cell r="B6676">
            <v>6140</v>
          </cell>
          <cell r="F6676" t="str">
            <v>CC-01543426</v>
          </cell>
          <cell r="J6676" t="str">
            <v>Sales Call</v>
          </cell>
          <cell r="R6676" t="str">
            <v>BSKD200409</v>
          </cell>
          <cell r="AB6676" t="str">
            <v>Sales call carried out for HMR update</v>
          </cell>
        </row>
        <row r="6677">
          <cell r="A6677">
            <v>45684.652106481502</v>
          </cell>
          <cell r="B6677">
            <v>6040</v>
          </cell>
          <cell r="F6677" t="str">
            <v>CC-01543422</v>
          </cell>
          <cell r="J6677" t="str">
            <v>Sales Call</v>
          </cell>
          <cell r="R6677" t="str">
            <v>BVJD162972</v>
          </cell>
          <cell r="AB6677" t="str">
            <v>Sales call carried out for HMR update</v>
          </cell>
        </row>
        <row r="6678">
          <cell r="A6678">
            <v>45684.649456018502</v>
          </cell>
          <cell r="B6678">
            <v>8360</v>
          </cell>
          <cell r="F6678" t="str">
            <v>CC-01543417</v>
          </cell>
          <cell r="J6678" t="str">
            <v>Sales Call</v>
          </cell>
          <cell r="R6678" t="str">
            <v>BTCD162162</v>
          </cell>
          <cell r="AB6678" t="str">
            <v>Sales call carried out for HMR update</v>
          </cell>
        </row>
        <row r="6679">
          <cell r="A6679">
            <v>45684.646793981497</v>
          </cell>
          <cell r="B6679">
            <v>15280</v>
          </cell>
          <cell r="F6679" t="str">
            <v>CC-01543411</v>
          </cell>
          <cell r="J6679" t="str">
            <v>Sales Call</v>
          </cell>
          <cell r="R6679" t="str">
            <v>BTDD162169</v>
          </cell>
          <cell r="AB6679" t="str">
            <v>Sales call carried out for HMR update</v>
          </cell>
        </row>
        <row r="6680">
          <cell r="A6680">
            <v>45684.644340277802</v>
          </cell>
          <cell r="B6680">
            <v>1</v>
          </cell>
          <cell r="F6680" t="str">
            <v>CC-01543404</v>
          </cell>
          <cell r="J6680" t="str">
            <v>Commissioning</v>
          </cell>
          <cell r="R6680" t="str">
            <v>BXGD164662</v>
          </cell>
          <cell r="AB6680" t="str">
            <v>Commissioning done on dated 28-01-2025 Commissioning photos attached.</v>
          </cell>
        </row>
        <row r="6681">
          <cell r="A6681">
            <v>45684.6409375</v>
          </cell>
          <cell r="B6681">
            <v>8210</v>
          </cell>
          <cell r="F6681" t="str">
            <v>CC-01543392</v>
          </cell>
          <cell r="J6681" t="str">
            <v>Sales Call</v>
          </cell>
          <cell r="R6681" t="str">
            <v>BTKD162112</v>
          </cell>
          <cell r="AB6681" t="str">
            <v>Sales call carried out for HMR update</v>
          </cell>
        </row>
        <row r="6682">
          <cell r="A6682">
            <v>45684.638321759303</v>
          </cell>
          <cell r="B6682">
            <v>9710</v>
          </cell>
          <cell r="F6682" t="str">
            <v>CC-01543388</v>
          </cell>
          <cell r="J6682" t="str">
            <v>Sales Call</v>
          </cell>
          <cell r="R6682" t="str">
            <v>BTCD162149</v>
          </cell>
          <cell r="AB6682" t="str">
            <v>Sales call carried out for HMR update</v>
          </cell>
        </row>
        <row r="6683">
          <cell r="A6683">
            <v>45684.635833333297</v>
          </cell>
          <cell r="B6683">
            <v>4000</v>
          </cell>
          <cell r="F6683" t="str">
            <v>CC-01543382</v>
          </cell>
          <cell r="J6683" t="str">
            <v>Sales Call</v>
          </cell>
          <cell r="R6683" t="str">
            <v>BTJD162040</v>
          </cell>
          <cell r="AB6683" t="str">
            <v>Sales call carried out for HMR update</v>
          </cell>
        </row>
        <row r="6684">
          <cell r="A6684">
            <v>45684.632928240702</v>
          </cell>
          <cell r="B6684">
            <v>7250</v>
          </cell>
          <cell r="F6684" t="str">
            <v>CC-01543369</v>
          </cell>
          <cell r="J6684" t="str">
            <v>Sales Call</v>
          </cell>
          <cell r="R6684" t="str">
            <v>BSJD161378</v>
          </cell>
          <cell r="AB6684" t="str">
            <v>Sales call carried out for HMR update</v>
          </cell>
        </row>
        <row r="6685">
          <cell r="A6685">
            <v>45684.623587962997</v>
          </cell>
          <cell r="B6685">
            <v>4530</v>
          </cell>
          <cell r="F6685" t="str">
            <v>CC-01543344</v>
          </cell>
          <cell r="J6685" t="str">
            <v>Sales Call</v>
          </cell>
          <cell r="R6685" t="str">
            <v>BTKD162077</v>
          </cell>
          <cell r="AB6685" t="str">
            <v>Sales call carried out for HMR update</v>
          </cell>
        </row>
        <row r="6686">
          <cell r="A6686">
            <v>45684.620474536998</v>
          </cell>
          <cell r="B6686">
            <v>11010</v>
          </cell>
          <cell r="F6686" t="str">
            <v>CC-01543331</v>
          </cell>
          <cell r="J6686" t="str">
            <v>Sales Call</v>
          </cell>
          <cell r="R6686" t="str">
            <v>BTKD162074</v>
          </cell>
          <cell r="AB6686" t="str">
            <v>Sales call carried out for HMR update</v>
          </cell>
        </row>
        <row r="6687">
          <cell r="A6687">
            <v>45684.605543981503</v>
          </cell>
          <cell r="B6687">
            <v>19453</v>
          </cell>
          <cell r="F6687" t="str">
            <v>CC-01543302</v>
          </cell>
          <cell r="J6687" t="str">
            <v>Schedule Service</v>
          </cell>
          <cell r="R6687" t="str">
            <v>BVAS038005</v>
          </cell>
          <cell r="AB6687" t="str">
            <v>Today we attend the customer site for sheudle service so we change parts during service:- air filter, oil filter, oil, separator and pre filter than start machine running ok</v>
          </cell>
        </row>
        <row r="6688">
          <cell r="A6688">
            <v>45684.589699074102</v>
          </cell>
          <cell r="B6688">
            <v>750</v>
          </cell>
          <cell r="F6688" t="str">
            <v>CC-01543270</v>
          </cell>
          <cell r="J6688" t="str">
            <v>Validation</v>
          </cell>
          <cell r="R6688" t="str">
            <v>BXAD164301</v>
          </cell>
          <cell r="AB6688" t="str">
            <v>A validation call has been successfully logged to address the change of the temperature gauge and switch, identified by the reference number B002002910001,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6689">
          <cell r="A6689">
            <v>45684.588449074101</v>
          </cell>
          <cell r="B6689">
            <v>1850</v>
          </cell>
          <cell r="F6689" t="str">
            <v>CC-01543268</v>
          </cell>
          <cell r="J6689" t="str">
            <v>Validation</v>
          </cell>
          <cell r="R6689" t="str">
            <v>BXKD164206</v>
          </cell>
          <cell r="AB6689" t="str">
            <v>A validation call has been successfully logged to address the change of the temperature gauge and switch, identified by the reference number B002002910001,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6690">
          <cell r="A6690">
            <v>45684.5874652778</v>
          </cell>
          <cell r="B6690">
            <v>2680</v>
          </cell>
          <cell r="F6690" t="str">
            <v>CC-01543266</v>
          </cell>
          <cell r="J6690" t="str">
            <v>Validation</v>
          </cell>
          <cell r="R6690" t="str">
            <v>BXKD164191</v>
          </cell>
          <cell r="AB6690" t="str">
            <v>A validation call has been successfully logged to address the change of the temperature gauge and switch, identified by the reference number B002002910001,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6691">
          <cell r="A6691">
            <v>45684.585821759298</v>
          </cell>
          <cell r="B6691">
            <v>2230</v>
          </cell>
          <cell r="F6691" t="str">
            <v>CC-01543262</v>
          </cell>
          <cell r="J6691" t="str">
            <v>Validation</v>
          </cell>
          <cell r="R6691" t="str">
            <v>BXJD164143</v>
          </cell>
          <cell r="AB6691" t="str">
            <v>A validation call has been successfully logged to address the change of the temperature gauge and switch, identified by the reference number B002002910001,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6692">
          <cell r="A6692">
            <v>45684.584305555603</v>
          </cell>
          <cell r="B6692">
            <v>2075</v>
          </cell>
          <cell r="F6692" t="str">
            <v>CC-01543260</v>
          </cell>
          <cell r="J6692" t="str">
            <v>Validation</v>
          </cell>
          <cell r="R6692" t="str">
            <v>BXJD164130</v>
          </cell>
          <cell r="AB6692" t="str">
            <v>A validation call has been successfully logged to address the change of the temperature gauge and switch, identified by the reference number B002002910001,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6693">
          <cell r="A6693">
            <v>45684.501250000001</v>
          </cell>
          <cell r="B6693">
            <v>500</v>
          </cell>
          <cell r="F6693" t="str">
            <v>CC-01543031</v>
          </cell>
          <cell r="J6693" t="str">
            <v>Schedule Service</v>
          </cell>
          <cell r="R6693" t="str">
            <v>BXAD231957</v>
          </cell>
          <cell r="AB6693"/>
        </row>
        <row r="6694">
          <cell r="A6694">
            <v>45684.498009259303</v>
          </cell>
          <cell r="B6694">
            <v>3320</v>
          </cell>
          <cell r="F6694" t="str">
            <v>CC-01543022</v>
          </cell>
          <cell r="J6694" t="str">
            <v>Sales Call</v>
          </cell>
          <cell r="R6694" t="str">
            <v>BSHD161938</v>
          </cell>
          <cell r="AB6694" t="str">
            <v>Sales call carried out for HMR update</v>
          </cell>
        </row>
        <row r="6695">
          <cell r="A6695">
            <v>45684.495069444398</v>
          </cell>
          <cell r="B6695">
            <v>4220</v>
          </cell>
          <cell r="F6695" t="str">
            <v>CC-01543013</v>
          </cell>
          <cell r="J6695" t="str">
            <v>Sales Call</v>
          </cell>
          <cell r="R6695" t="str">
            <v>BSED161766</v>
          </cell>
          <cell r="AB6695" t="str">
            <v>Sales call carried out for HMR update</v>
          </cell>
        </row>
        <row r="6696">
          <cell r="A6696">
            <v>45684.472812499997</v>
          </cell>
          <cell r="B6696">
            <v>7720</v>
          </cell>
          <cell r="F6696" t="str">
            <v>CC-01542960</v>
          </cell>
          <cell r="J6696" t="str">
            <v>Sales Call</v>
          </cell>
          <cell r="R6696" t="str">
            <v>BSID161979</v>
          </cell>
          <cell r="AB6696" t="str">
            <v>Sales call carried our for HMR update</v>
          </cell>
        </row>
        <row r="6697">
          <cell r="A6697">
            <v>45684.281215277799</v>
          </cell>
          <cell r="B6697">
            <v>3184</v>
          </cell>
          <cell r="F6697" t="str">
            <v>CC-01542644</v>
          </cell>
          <cell r="J6697" t="str">
            <v>Schedule Service - AMC</v>
          </cell>
          <cell r="R6697" t="str">
            <v>BWLS031931</v>
          </cell>
          <cell r="AB6697" t="str">
            <v>Already visit carried out</v>
          </cell>
        </row>
        <row r="6698">
          <cell r="A6698">
            <v>45684.274039351898</v>
          </cell>
          <cell r="B6698">
            <v>2487</v>
          </cell>
          <cell r="F6698" t="str">
            <v>CC-01542583</v>
          </cell>
          <cell r="J6698" t="str">
            <v>Schedule Service - AMC</v>
          </cell>
          <cell r="R6698" t="str">
            <v>BXJS034965</v>
          </cell>
          <cell r="AB6698" t="str">
            <v>Already visit carried out</v>
          </cell>
        </row>
        <row r="6699">
          <cell r="A6699">
            <v>45682.734050925901</v>
          </cell>
          <cell r="B6699">
            <v>36327</v>
          </cell>
          <cell r="F6699" t="str">
            <v>CC-01542321</v>
          </cell>
          <cell r="J6699" t="str">
            <v>Schedule Service</v>
          </cell>
          <cell r="R6699" t="str">
            <v>BSDS037710</v>
          </cell>
          <cell r="AB6699" t="str">
            <v>We visited site and change Air filter, Oil filter, Separator, oil and valve kit after than start and check unit running well.</v>
          </cell>
        </row>
        <row r="6700">
          <cell r="A6700">
            <v>45682.6082986111</v>
          </cell>
          <cell r="B6700">
            <v>2547</v>
          </cell>
          <cell r="F6700" t="str">
            <v>CC-01541984</v>
          </cell>
          <cell r="J6700" t="str">
            <v>Schedule Service</v>
          </cell>
          <cell r="R6700" t="str">
            <v>BWHD164004</v>
          </cell>
          <cell r="AB6700" t="str">
            <v>Please be informed that a scheduled service was conducted on-site, which included the complete oil drain from the tank and cooler, totaling 37 liters. Following the replacement of parts, an additional 40 liters of oil was added, along with two oil filters rated at 90 liters per minute and air filters for both the engine and compressor. Upon completion of all tasks, the unit was started and is now operating in good condition, with all parameters functioning within acceptable limits.</v>
          </cell>
        </row>
        <row r="6701">
          <cell r="A6701">
            <v>45681.729722222197</v>
          </cell>
          <cell r="B6701">
            <v>4117</v>
          </cell>
          <cell r="F6701" t="str">
            <v>CC-01540953</v>
          </cell>
          <cell r="J6701" t="str">
            <v>Schedule Service</v>
          </cell>
          <cell r="R6701" t="str">
            <v>BXJC371965</v>
          </cell>
          <cell r="AB6701" t="str">
            <v>Attend the site for schedule service so change air filter, oil filter, air oil separator and oil. Then start the unit found running ok.</v>
          </cell>
        </row>
        <row r="6702">
          <cell r="A6702">
            <v>45681.636273148099</v>
          </cell>
          <cell r="B6702">
            <v>19383</v>
          </cell>
          <cell r="F6702" t="str">
            <v>CC-01540640</v>
          </cell>
          <cell r="J6702" t="str">
            <v>General Service</v>
          </cell>
          <cell r="R6702" t="str">
            <v>BVAS038005</v>
          </cell>
          <cell r="AB6702" t="str">
            <v>Today we attend the customer site for general visit so we check and found that compressor running ok but service due</v>
          </cell>
        </row>
        <row r="6703">
          <cell r="A6703">
            <v>45681.634849536997</v>
          </cell>
          <cell r="B6703">
            <v>40957</v>
          </cell>
          <cell r="F6703" t="str">
            <v>CC-01540637</v>
          </cell>
          <cell r="J6703" t="str">
            <v>General Service</v>
          </cell>
          <cell r="R6703" t="str">
            <v>BMIS031759</v>
          </cell>
          <cell r="AB6703" t="str">
            <v>Today we attend the customer site for general visit so we check and found that compressor running ok but due</v>
          </cell>
        </row>
        <row r="6704">
          <cell r="A6704">
            <v>45681.589664351799</v>
          </cell>
          <cell r="B6704">
            <v>4021</v>
          </cell>
          <cell r="F6704" t="str">
            <v>CC-01540517</v>
          </cell>
          <cell r="J6704" t="str">
            <v>Schedule Service</v>
          </cell>
          <cell r="R6704" t="str">
            <v>BWED163890</v>
          </cell>
          <cell r="AB6704" t="str">
            <v>The scheduled service for the oil drain from the tank and cooler has been successfully completed. A total of 37 liters of oil was drained following the replacement of parts. Subsequently, 40 liters of oil air lube was added, along with two oil filters rated at 90 liters per minute. Additionally, two air filters for both the compressor and engine were installed.
Upon completion of all maintenance tasks, the unit was started in load mode. It was observed that the unit is operating in good condition, with all parameters remaining within acceptable limits. This successful service ensures optimal performance and reliability moving forward.</v>
          </cell>
        </row>
        <row r="6705">
          <cell r="A6705">
            <v>45681.570034722201</v>
          </cell>
          <cell r="B6705">
            <v>30789</v>
          </cell>
          <cell r="F6705" t="str">
            <v>CC-01540468</v>
          </cell>
          <cell r="J6705" t="str">
            <v>General Service</v>
          </cell>
          <cell r="R6705" t="str">
            <v>BTGS031205</v>
          </cell>
          <cell r="AB6705" t="str">
            <v>SPM visit carried out</v>
          </cell>
        </row>
        <row r="6706">
          <cell r="A6706">
            <v>45681.568773148101</v>
          </cell>
          <cell r="B6706">
            <v>30789</v>
          </cell>
          <cell r="F6706" t="str">
            <v>CC-01540463</v>
          </cell>
          <cell r="J6706" t="str">
            <v>Schedule Service</v>
          </cell>
          <cell r="R6706" t="str">
            <v>BTGS031205</v>
          </cell>
          <cell r="AB6706" t="str">
            <v>We visited site and change Air filter, Oil filter, Separator and oil after than start and check unit running well.</v>
          </cell>
        </row>
        <row r="6707">
          <cell r="A6707">
            <v>45681.567592592597</v>
          </cell>
          <cell r="B6707">
            <v>96756</v>
          </cell>
          <cell r="F6707" t="str">
            <v>CC-01540461</v>
          </cell>
          <cell r="J6707" t="str">
            <v>General Service</v>
          </cell>
          <cell r="R6707" t="str">
            <v>BPLF150007</v>
          </cell>
          <cell r="AB6707" t="str">
            <v>SPM visit carried out</v>
          </cell>
        </row>
        <row r="6708">
          <cell r="A6708">
            <v>45681.542314814797</v>
          </cell>
          <cell r="B6708">
            <v>3558</v>
          </cell>
          <cell r="F6708" t="str">
            <v>CC-01540395</v>
          </cell>
          <cell r="J6708" t="str">
            <v>Schedule Service</v>
          </cell>
          <cell r="R6708" t="str">
            <v>BXDS036842</v>
          </cell>
          <cell r="AB6708" t="str">
            <v>Today we attend the customer site for sheudle service so we change parts during service:- air filter, oil filter and pre filter than start machine running ok.</v>
          </cell>
        </row>
        <row r="6709">
          <cell r="A6709">
            <v>45681.518738425897</v>
          </cell>
          <cell r="B6709">
            <v>6600</v>
          </cell>
          <cell r="F6709" t="str">
            <v>CC-01540317</v>
          </cell>
          <cell r="J6709" t="str">
            <v>Sales Call</v>
          </cell>
          <cell r="R6709" t="str">
            <v>BSAD161582</v>
          </cell>
          <cell r="AB6709" t="str">
            <v>Sales call carried out for HMR update</v>
          </cell>
        </row>
        <row r="6710">
          <cell r="A6710">
            <v>45681.514837962997</v>
          </cell>
          <cell r="B6710">
            <v>8560</v>
          </cell>
          <cell r="F6710" t="str">
            <v>CC-01540303</v>
          </cell>
          <cell r="J6710" t="str">
            <v>Sales Call</v>
          </cell>
          <cell r="R6710" t="str">
            <v>BRED161077</v>
          </cell>
          <cell r="AB6710" t="str">
            <v>Sales call carried out for HMR update</v>
          </cell>
        </row>
        <row r="6711">
          <cell r="A6711">
            <v>45681.509016203701</v>
          </cell>
          <cell r="B6711">
            <v>4360</v>
          </cell>
          <cell r="F6711" t="str">
            <v>CC-01540282</v>
          </cell>
          <cell r="J6711" t="str">
            <v>Sales Call</v>
          </cell>
          <cell r="R6711" t="str">
            <v>BSAD161576</v>
          </cell>
          <cell r="AB6711" t="str">
            <v>Sales call carried out for HMR update</v>
          </cell>
        </row>
        <row r="6712">
          <cell r="A6712">
            <v>45681.506388888898</v>
          </cell>
          <cell r="B6712">
            <v>8960</v>
          </cell>
          <cell r="F6712" t="str">
            <v>CC-01540269</v>
          </cell>
          <cell r="J6712" t="str">
            <v>Sales Call</v>
          </cell>
          <cell r="R6712" t="str">
            <v>BSBD161624</v>
          </cell>
          <cell r="AB6712" t="str">
            <v>Sales call carried out for HMR update</v>
          </cell>
        </row>
        <row r="6713">
          <cell r="A6713">
            <v>45681.502002314803</v>
          </cell>
          <cell r="B6713">
            <v>6550</v>
          </cell>
          <cell r="F6713" t="str">
            <v>CC-01540258</v>
          </cell>
          <cell r="J6713" t="str">
            <v>Sales Call</v>
          </cell>
          <cell r="R6713" t="str">
            <v>BRLD160724</v>
          </cell>
          <cell r="AB6713" t="str">
            <v>Sales call carried out for HMR update</v>
          </cell>
        </row>
        <row r="6714">
          <cell r="A6714">
            <v>45681.499571759297</v>
          </cell>
          <cell r="B6714">
            <v>7000</v>
          </cell>
          <cell r="F6714" t="str">
            <v>CC-01540249</v>
          </cell>
          <cell r="J6714" t="str">
            <v>Sales Call</v>
          </cell>
          <cell r="R6714" t="str">
            <v>BRJD160606</v>
          </cell>
          <cell r="AB6714" t="str">
            <v>Sales call carried out for HMR update</v>
          </cell>
        </row>
        <row r="6715">
          <cell r="A6715">
            <v>45681.493321759299</v>
          </cell>
          <cell r="B6715">
            <v>7460</v>
          </cell>
          <cell r="F6715" t="str">
            <v>CC-01540222</v>
          </cell>
          <cell r="J6715" t="str">
            <v>Sales Call</v>
          </cell>
          <cell r="R6715" t="str">
            <v>BRDD161019</v>
          </cell>
          <cell r="AB6715" t="str">
            <v>Sales call carried out for HMR update</v>
          </cell>
        </row>
        <row r="6716">
          <cell r="A6716">
            <v>45680.634039351899</v>
          </cell>
          <cell r="B6716">
            <v>7530</v>
          </cell>
          <cell r="F6716" t="str">
            <v>CC-01539428</v>
          </cell>
          <cell r="J6716" t="str">
            <v>Sales Call</v>
          </cell>
          <cell r="R6716" t="str">
            <v>BQBD160040</v>
          </cell>
          <cell r="AB6716" t="str">
            <v>Sales call carried out for HMR update</v>
          </cell>
        </row>
        <row r="6717">
          <cell r="A6717">
            <v>45680.631203703699</v>
          </cell>
          <cell r="B6717">
            <v>10150</v>
          </cell>
          <cell r="F6717" t="str">
            <v>CC-01539420</v>
          </cell>
          <cell r="J6717" t="str">
            <v>Sales Call</v>
          </cell>
          <cell r="R6717" t="str">
            <v>BRDD161021</v>
          </cell>
          <cell r="AB6717" t="str">
            <v>Sales call carried out for HMR update</v>
          </cell>
        </row>
        <row r="6718">
          <cell r="A6718">
            <v>45680.612314814804</v>
          </cell>
          <cell r="B6718">
            <v>6222</v>
          </cell>
          <cell r="F6718" t="str">
            <v>CC-01539359</v>
          </cell>
          <cell r="J6718" t="str">
            <v>Sales Call</v>
          </cell>
          <cell r="R6718" t="str">
            <v>BQJD120016</v>
          </cell>
          <cell r="AB6718" t="str">
            <v>Sales call carried out for HMR update</v>
          </cell>
        </row>
        <row r="6719">
          <cell r="A6719">
            <v>45680.6097337963</v>
          </cell>
          <cell r="B6719">
            <v>9810</v>
          </cell>
          <cell r="F6719" t="str">
            <v>CC-01539347</v>
          </cell>
          <cell r="J6719" t="str">
            <v>Sales Call</v>
          </cell>
          <cell r="R6719" t="str">
            <v>BMED200254</v>
          </cell>
          <cell r="AB6719" t="str">
            <v>Sales call carried out for HMR update</v>
          </cell>
        </row>
        <row r="6720">
          <cell r="A6720">
            <v>45680.6073958333</v>
          </cell>
          <cell r="B6720">
            <v>7230</v>
          </cell>
          <cell r="F6720" t="str">
            <v>CC-01539335</v>
          </cell>
          <cell r="J6720" t="str">
            <v>Sales Call</v>
          </cell>
          <cell r="R6720" t="str">
            <v>BRAD160803</v>
          </cell>
          <cell r="AB6720" t="str">
            <v>Sales call carried out for HMR update</v>
          </cell>
        </row>
        <row r="6721">
          <cell r="A6721">
            <v>45680.604768518497</v>
          </cell>
          <cell r="B6721">
            <v>6230</v>
          </cell>
          <cell r="F6721" t="str">
            <v>CC-01539323</v>
          </cell>
          <cell r="J6721" t="str">
            <v>Sales Call</v>
          </cell>
          <cell r="R6721" t="str">
            <v>BRGD230256</v>
          </cell>
          <cell r="AB6721" t="str">
            <v>Sales call carried out for HMR update</v>
          </cell>
        </row>
        <row r="6722">
          <cell r="A6722">
            <v>45680.595312500001</v>
          </cell>
          <cell r="B6722">
            <v>7175</v>
          </cell>
          <cell r="F6722" t="str">
            <v>CC-01539313</v>
          </cell>
          <cell r="J6722" t="str">
            <v>Sales Call</v>
          </cell>
          <cell r="R6722" t="str">
            <v>BSDD161729</v>
          </cell>
          <cell r="AB6722" t="str">
            <v>Sales call carried out for HMR update closed</v>
          </cell>
        </row>
        <row r="6723">
          <cell r="A6723">
            <v>45680.592754629601</v>
          </cell>
          <cell r="B6723">
            <v>6780</v>
          </cell>
          <cell r="F6723" t="str">
            <v>CC-01539301</v>
          </cell>
          <cell r="J6723" t="str">
            <v>Sales Call</v>
          </cell>
          <cell r="R6723" t="str">
            <v>BRAD160816</v>
          </cell>
          <cell r="AB6723" t="str">
            <v>Sales call carried out for HMR update</v>
          </cell>
        </row>
        <row r="6724">
          <cell r="A6724">
            <v>45680.590335648201</v>
          </cell>
          <cell r="B6724">
            <v>6375</v>
          </cell>
          <cell r="F6724" t="str">
            <v>CC-01539289</v>
          </cell>
          <cell r="J6724" t="str">
            <v>Sales Call</v>
          </cell>
          <cell r="R6724" t="str">
            <v>BRED161124</v>
          </cell>
          <cell r="AB6724" t="str">
            <v>Sales call carried out for HMR update</v>
          </cell>
        </row>
        <row r="6725">
          <cell r="A6725">
            <v>45680.587280092601</v>
          </cell>
          <cell r="B6725">
            <v>5845</v>
          </cell>
          <cell r="F6725" t="str">
            <v>CC-01539278</v>
          </cell>
          <cell r="J6725" t="str">
            <v>Sales Call</v>
          </cell>
          <cell r="R6725" t="str">
            <v>BQLD160182</v>
          </cell>
          <cell r="AB6725" t="str">
            <v>Sales call carried out for HMR update</v>
          </cell>
        </row>
        <row r="6726">
          <cell r="A6726">
            <v>45680.584803240701</v>
          </cell>
          <cell r="B6726">
            <v>7650</v>
          </cell>
          <cell r="F6726" t="str">
            <v>CC-01539271</v>
          </cell>
          <cell r="J6726" t="str">
            <v>Sales Call</v>
          </cell>
          <cell r="R6726" t="str">
            <v>BQCD160106</v>
          </cell>
          <cell r="AB6726" t="str">
            <v>Sales call carried out for HMR update</v>
          </cell>
        </row>
        <row r="6727">
          <cell r="A6727">
            <v>45680.581944444399</v>
          </cell>
          <cell r="B6727">
            <v>9780</v>
          </cell>
          <cell r="F6727" t="str">
            <v>CC-01539258</v>
          </cell>
          <cell r="J6727" t="str">
            <v>Sales Call</v>
          </cell>
          <cell r="R6727" t="str">
            <v>BPHD160162</v>
          </cell>
          <cell r="AB6727" t="str">
            <v>Sales call carried out for HMR update</v>
          </cell>
        </row>
        <row r="6728">
          <cell r="A6728">
            <v>45680.579467592601</v>
          </cell>
          <cell r="B6728">
            <v>10350</v>
          </cell>
          <cell r="F6728" t="str">
            <v>CC-01539252</v>
          </cell>
          <cell r="J6728" t="str">
            <v>Sales Call</v>
          </cell>
          <cell r="R6728" t="str">
            <v>BQKD160076</v>
          </cell>
          <cell r="AB6728" t="str">
            <v>Sales call carried out for HMR update</v>
          </cell>
        </row>
        <row r="6729">
          <cell r="A6729">
            <v>45680.575289351902</v>
          </cell>
          <cell r="B6729">
            <v>8395</v>
          </cell>
          <cell r="F6729" t="str">
            <v>CC-01539240</v>
          </cell>
          <cell r="J6729" t="str">
            <v>Sales Call</v>
          </cell>
          <cell r="R6729" t="str">
            <v>BNDD160224</v>
          </cell>
          <cell r="AB6729" t="str">
            <v>Sales call carried out for HMR update</v>
          </cell>
        </row>
        <row r="6730">
          <cell r="A6730">
            <v>45680.572418981501</v>
          </cell>
          <cell r="B6730">
            <v>138220</v>
          </cell>
          <cell r="F6730" t="str">
            <v>CC-01539231</v>
          </cell>
          <cell r="J6730" t="str">
            <v>Sales Call</v>
          </cell>
          <cell r="R6730" t="str">
            <v>BQKD200034</v>
          </cell>
          <cell r="AB6730" t="str">
            <v>Sales call carried out for HMR update</v>
          </cell>
        </row>
        <row r="6731">
          <cell r="A6731">
            <v>45680.569884259297</v>
          </cell>
          <cell r="B6731">
            <v>16800</v>
          </cell>
          <cell r="F6731" t="str">
            <v>CC-01539220</v>
          </cell>
          <cell r="J6731" t="str">
            <v>Sales Call</v>
          </cell>
          <cell r="R6731" t="str">
            <v>BPJD200007</v>
          </cell>
          <cell r="AB6731" t="str">
            <v>Sales call carried out for HMR update</v>
          </cell>
        </row>
        <row r="6732">
          <cell r="A6732">
            <v>45680.565000000002</v>
          </cell>
          <cell r="B6732">
            <v>6785</v>
          </cell>
          <cell r="F6732" t="str">
            <v>CC-01539202</v>
          </cell>
          <cell r="J6732" t="str">
            <v>Sales Call</v>
          </cell>
          <cell r="R6732" t="str">
            <v>BRLD160756</v>
          </cell>
          <cell r="AB6732" t="str">
            <v>Sales call carried out for HMR update</v>
          </cell>
        </row>
        <row r="6733">
          <cell r="A6733">
            <v>45680.562534722201</v>
          </cell>
          <cell r="B6733">
            <v>7340</v>
          </cell>
          <cell r="F6733" t="str">
            <v>CC-01539197</v>
          </cell>
          <cell r="J6733" t="str">
            <v>Sales Call</v>
          </cell>
          <cell r="R6733" t="str">
            <v>GPGD160208</v>
          </cell>
          <cell r="AB6733" t="str">
            <v>Sales call carried out for HMR update</v>
          </cell>
        </row>
        <row r="6734">
          <cell r="A6734">
            <v>45680.560011574104</v>
          </cell>
          <cell r="B6734">
            <v>7600</v>
          </cell>
          <cell r="F6734" t="str">
            <v>CC-01539186</v>
          </cell>
          <cell r="J6734" t="str">
            <v>Sales Call</v>
          </cell>
          <cell r="R6734" t="str">
            <v>BSJD161406</v>
          </cell>
          <cell r="AB6734" t="str">
            <v>Sales call carried out for HMR update</v>
          </cell>
        </row>
        <row r="6735">
          <cell r="A6735">
            <v>45680.5573842593</v>
          </cell>
          <cell r="B6735">
            <v>6580</v>
          </cell>
          <cell r="F6735" t="str">
            <v>CC-01539176</v>
          </cell>
          <cell r="J6735" t="str">
            <v>Sales Call</v>
          </cell>
          <cell r="R6735" t="str">
            <v>BSGD161864</v>
          </cell>
          <cell r="AB6735" t="str">
            <v>Sales call carried out for HMR update</v>
          </cell>
        </row>
        <row r="6736">
          <cell r="A6736">
            <v>45680.553194444401</v>
          </cell>
          <cell r="B6736">
            <v>5980</v>
          </cell>
          <cell r="F6736" t="str">
            <v>CC-01539163</v>
          </cell>
          <cell r="J6736" t="str">
            <v>Sales Call</v>
          </cell>
          <cell r="R6736" t="str">
            <v>BQBD160067</v>
          </cell>
          <cell r="AB6736" t="str">
            <v>Sales call carried out for HMR update</v>
          </cell>
        </row>
        <row r="6737">
          <cell r="A6737">
            <v>45680.550717592603</v>
          </cell>
          <cell r="B6737">
            <v>5250</v>
          </cell>
          <cell r="F6737" t="str">
            <v>CC-01539154</v>
          </cell>
          <cell r="J6737" t="str">
            <v>Sales Call</v>
          </cell>
          <cell r="R6737" t="str">
            <v>BPED200181</v>
          </cell>
          <cell r="AB6737" t="str">
            <v>Sales call carried out for HMR update</v>
          </cell>
        </row>
        <row r="6738">
          <cell r="A6738">
            <v>45680.5479976852</v>
          </cell>
          <cell r="B6738">
            <v>5580</v>
          </cell>
          <cell r="F6738" t="str">
            <v>CC-01539140</v>
          </cell>
          <cell r="J6738" t="str">
            <v>Sales Call</v>
          </cell>
          <cell r="R6738" t="str">
            <v>BRGD161218</v>
          </cell>
          <cell r="AB6738" t="str">
            <v>Sales call carried out for HMR update</v>
          </cell>
        </row>
        <row r="6739">
          <cell r="A6739">
            <v>45680.541701388902</v>
          </cell>
          <cell r="B6739">
            <v>4021</v>
          </cell>
          <cell r="F6739" t="str">
            <v>CC-01539112</v>
          </cell>
          <cell r="J6739" t="str">
            <v>Schedule Service</v>
          </cell>
          <cell r="R6739" t="str">
            <v>BWED163890</v>
          </cell>
          <cell r="AB6739" t="str">
            <v>Attend the site for sechdul service oil drain from tank and cooler tolal oil drain 37lit after change parts ,oil air lube plus 40 lit,oil filter 90 lpm 2 nos, air filter 2nos compressor and engine said , after all work done Start the unit on load mode found running good condition all parameters under limit</v>
          </cell>
        </row>
        <row r="6740">
          <cell r="A6740">
            <v>45680.534074074101</v>
          </cell>
          <cell r="B6740">
            <v>7330</v>
          </cell>
          <cell r="F6740" t="str">
            <v>CC-01539076</v>
          </cell>
          <cell r="J6740" t="str">
            <v>Sales Call</v>
          </cell>
          <cell r="R6740" t="str">
            <v>BSBD161629</v>
          </cell>
          <cell r="AB6740" t="str">
            <v>Sales call carried out for HMR update</v>
          </cell>
        </row>
        <row r="6741">
          <cell r="A6741">
            <v>45680.5309837963</v>
          </cell>
          <cell r="B6741">
            <v>11200</v>
          </cell>
          <cell r="F6741" t="str">
            <v>CC-01539064</v>
          </cell>
          <cell r="J6741" t="str">
            <v>Sales Call</v>
          </cell>
          <cell r="R6741" t="str">
            <v>BPED200187</v>
          </cell>
          <cell r="AB6741" t="str">
            <v>Sales call carried out for HMR update</v>
          </cell>
        </row>
        <row r="6742">
          <cell r="A6742">
            <v>45680.528240740699</v>
          </cell>
          <cell r="B6742">
            <v>51650</v>
          </cell>
          <cell r="F6742" t="str">
            <v>CC-01539052</v>
          </cell>
          <cell r="J6742" t="str">
            <v>General Service</v>
          </cell>
          <cell r="R6742" t="str">
            <v>BLGS040582</v>
          </cell>
          <cell r="AB6742" t="str">
            <v>We visited site and SPM done.And check and found oil leakage from Oil returned line so We changed transparent tube + ferrul sleeve after than start and check unit running well</v>
          </cell>
        </row>
        <row r="6743">
          <cell r="A6743">
            <v>45680.526979166701</v>
          </cell>
          <cell r="B6743">
            <v>19180</v>
          </cell>
          <cell r="F6743" t="str">
            <v>CC-01539041</v>
          </cell>
          <cell r="J6743" t="str">
            <v>Sales Call</v>
          </cell>
          <cell r="R6743" t="str">
            <v>BOHD200197</v>
          </cell>
          <cell r="AB6743" t="str">
            <v>Sales call carried out for HMR update</v>
          </cell>
        </row>
        <row r="6744">
          <cell r="A6744">
            <v>45680.523090277798</v>
          </cell>
          <cell r="B6744">
            <v>8970</v>
          </cell>
          <cell r="F6744" t="str">
            <v>CC-01539018</v>
          </cell>
          <cell r="J6744" t="str">
            <v>Sales Call</v>
          </cell>
          <cell r="R6744" t="str">
            <v>BRAD160777</v>
          </cell>
          <cell r="AB6744" t="str">
            <v>Sales call carried out for HMR update</v>
          </cell>
        </row>
        <row r="6745">
          <cell r="A6745">
            <v>45680.520231481503</v>
          </cell>
          <cell r="B6745">
            <v>4660</v>
          </cell>
          <cell r="F6745" t="str">
            <v>CC-01539005</v>
          </cell>
          <cell r="J6745" t="str">
            <v>Sales Call</v>
          </cell>
          <cell r="R6745" t="str">
            <v>BRKD120212</v>
          </cell>
          <cell r="AB6745" t="str">
            <v>Sales call carried out for HMR update</v>
          </cell>
        </row>
        <row r="6746">
          <cell r="A6746">
            <v>45680.517546296302</v>
          </cell>
          <cell r="B6746">
            <v>5300</v>
          </cell>
          <cell r="F6746" t="str">
            <v>CC-01538988</v>
          </cell>
          <cell r="J6746" t="str">
            <v>Sales Call</v>
          </cell>
          <cell r="R6746" t="str">
            <v>BSGD161854</v>
          </cell>
          <cell r="AB6746" t="str">
            <v>Sales call carried out for HMR update</v>
          </cell>
        </row>
        <row r="6747">
          <cell r="A6747">
            <v>45680.5143171296</v>
          </cell>
          <cell r="B6747">
            <v>10000</v>
          </cell>
          <cell r="F6747" t="str">
            <v>CC-01538969</v>
          </cell>
          <cell r="J6747" t="str">
            <v>Sales Call</v>
          </cell>
          <cell r="R6747" t="str">
            <v>BQJD200011</v>
          </cell>
          <cell r="AB6747" t="str">
            <v>Sales call carried out for HMR update</v>
          </cell>
        </row>
        <row r="6748">
          <cell r="A6748">
            <v>45680.510451388902</v>
          </cell>
          <cell r="B6748">
            <v>18500</v>
          </cell>
          <cell r="F6748" t="str">
            <v>CC-01538949</v>
          </cell>
          <cell r="J6748" t="str">
            <v>Sales Call</v>
          </cell>
          <cell r="R6748" t="str">
            <v>BQJD160040</v>
          </cell>
          <cell r="AB6748" t="str">
            <v>Sales call carried out for HMR update</v>
          </cell>
        </row>
        <row r="6749">
          <cell r="A6749">
            <v>45680.507534722201</v>
          </cell>
          <cell r="B6749">
            <v>13150</v>
          </cell>
          <cell r="F6749" t="str">
            <v>CC-01538940</v>
          </cell>
          <cell r="J6749" t="str">
            <v>Sales Call</v>
          </cell>
          <cell r="R6749" t="str">
            <v>BQKD160099</v>
          </cell>
          <cell r="AB6749" t="str">
            <v>Sales call carried out for HMR update</v>
          </cell>
        </row>
        <row r="6750">
          <cell r="A6750">
            <v>45680.504826388897</v>
          </cell>
          <cell r="B6750">
            <v>13180</v>
          </cell>
          <cell r="F6750" t="str">
            <v>CC-01538925</v>
          </cell>
          <cell r="J6750" t="str">
            <v>Sales Call</v>
          </cell>
          <cell r="R6750" t="str">
            <v>BQKD160115</v>
          </cell>
          <cell r="AB6750" t="str">
            <v>Sales call carried out for HMR update</v>
          </cell>
        </row>
        <row r="6751">
          <cell r="A6751">
            <v>45680.5012615741</v>
          </cell>
          <cell r="B6751">
            <v>7530</v>
          </cell>
          <cell r="F6751" t="str">
            <v>CC-01538908</v>
          </cell>
          <cell r="J6751" t="str">
            <v>Sales Call</v>
          </cell>
          <cell r="R6751" t="str">
            <v>BQFD160263</v>
          </cell>
          <cell r="AB6751" t="str">
            <v>Sales call carried out for HMR update</v>
          </cell>
        </row>
        <row r="6752">
          <cell r="A6752">
            <v>45680.498287037</v>
          </cell>
          <cell r="B6752">
            <v>5400</v>
          </cell>
          <cell r="F6752" t="str">
            <v>CC-01538885</v>
          </cell>
          <cell r="J6752" t="str">
            <v>Sales Call</v>
          </cell>
          <cell r="R6752" t="str">
            <v>BQBD160060</v>
          </cell>
          <cell r="AB6752" t="str">
            <v>Sales call carried out for HMR update</v>
          </cell>
        </row>
        <row r="6753">
          <cell r="A6753">
            <v>45680.493518518502</v>
          </cell>
          <cell r="B6753">
            <v>10400</v>
          </cell>
          <cell r="F6753" t="str">
            <v>CC-01538858</v>
          </cell>
          <cell r="J6753" t="str">
            <v>Sales Call</v>
          </cell>
          <cell r="R6753" t="str">
            <v>BQBD200008</v>
          </cell>
          <cell r="AB6753" t="str">
            <v>Sales call carried out for HMR update</v>
          </cell>
        </row>
        <row r="6754">
          <cell r="A6754">
            <v>45680.489780092597</v>
          </cell>
          <cell r="B6754">
            <v>8250</v>
          </cell>
          <cell r="F6754" t="str">
            <v>CC-01538841</v>
          </cell>
          <cell r="J6754" t="str">
            <v>Sales Call</v>
          </cell>
          <cell r="R6754" t="str">
            <v>BOLD200057</v>
          </cell>
          <cell r="AB6754" t="str">
            <v>Sales call carried out for HMR update</v>
          </cell>
        </row>
        <row r="6755">
          <cell r="A6755">
            <v>45680.485474537003</v>
          </cell>
          <cell r="B6755">
            <v>6630</v>
          </cell>
          <cell r="F6755" t="str">
            <v>CC-01538818</v>
          </cell>
          <cell r="J6755" t="str">
            <v>Sales Call</v>
          </cell>
          <cell r="R6755" t="str">
            <v>BRJD160543</v>
          </cell>
          <cell r="AB6755" t="str">
            <v>Sales call carried out for HMR update</v>
          </cell>
        </row>
        <row r="6756">
          <cell r="A6756">
            <v>45680.478321759299</v>
          </cell>
          <cell r="B6756">
            <v>5300</v>
          </cell>
          <cell r="F6756" t="str">
            <v>CC-01538787</v>
          </cell>
          <cell r="J6756" t="str">
            <v>Sales Call</v>
          </cell>
          <cell r="R6756" t="str">
            <v>BQHD160412</v>
          </cell>
          <cell r="AB6756" t="str">
            <v>Sales call carried out for HMR update</v>
          </cell>
        </row>
        <row r="6757">
          <cell r="A6757">
            <v>45680.475879629601</v>
          </cell>
          <cell r="B6757">
            <v>20700</v>
          </cell>
          <cell r="F6757" t="str">
            <v>CC-01538778</v>
          </cell>
          <cell r="J6757" t="str">
            <v>Sales Call</v>
          </cell>
          <cell r="R6757" t="str">
            <v>BOID200223</v>
          </cell>
          <cell r="AB6757" t="str">
            <v>Sales call carried out for HMR update</v>
          </cell>
        </row>
        <row r="6758">
          <cell r="A6758">
            <v>45680.471365740697</v>
          </cell>
          <cell r="B6758">
            <v>10400</v>
          </cell>
          <cell r="F6758" t="str">
            <v>CC-01538761</v>
          </cell>
          <cell r="J6758" t="str">
            <v>Sales Call</v>
          </cell>
          <cell r="R6758" t="str">
            <v>BQBD200008</v>
          </cell>
          <cell r="AB6758" t="str">
            <v>Sales call carried out for HMR update</v>
          </cell>
        </row>
        <row r="6759">
          <cell r="A6759">
            <v>45680.467337962997</v>
          </cell>
          <cell r="B6759">
            <v>4100</v>
          </cell>
          <cell r="F6759" t="str">
            <v>CC-01538752</v>
          </cell>
          <cell r="J6759" t="str">
            <v>Sales Call</v>
          </cell>
          <cell r="R6759" t="str">
            <v>BSGD161861</v>
          </cell>
          <cell r="AB6759" t="str">
            <v>Sales call carried out for HMR update</v>
          </cell>
        </row>
        <row r="6760">
          <cell r="A6760">
            <v>45680.464421296303</v>
          </cell>
          <cell r="B6760">
            <v>4600</v>
          </cell>
          <cell r="F6760" t="str">
            <v>CC-01538744</v>
          </cell>
          <cell r="J6760" t="str">
            <v>Sales Call</v>
          </cell>
          <cell r="R6760" t="str">
            <v>BSDD120664</v>
          </cell>
          <cell r="AB6760" t="str">
            <v>Sales call carried out for HMR update</v>
          </cell>
        </row>
        <row r="6761">
          <cell r="A6761">
            <v>45680.461921296301</v>
          </cell>
          <cell r="B6761">
            <v>10500</v>
          </cell>
          <cell r="F6761" t="str">
            <v>CC-01538737</v>
          </cell>
          <cell r="J6761" t="str">
            <v>Sales Call</v>
          </cell>
          <cell r="R6761" t="str">
            <v>BQED160244</v>
          </cell>
          <cell r="AB6761" t="str">
            <v>Sales call carried out for HMR update</v>
          </cell>
        </row>
        <row r="6762">
          <cell r="A6762">
            <v>45680.459131944401</v>
          </cell>
          <cell r="B6762">
            <v>5000</v>
          </cell>
          <cell r="F6762" t="str">
            <v>CC-01538732</v>
          </cell>
          <cell r="J6762" t="str">
            <v>Sales Call</v>
          </cell>
          <cell r="R6762" t="str">
            <v>BRCD160998</v>
          </cell>
          <cell r="AB6762" t="str">
            <v>Sales call carried out for HMR update</v>
          </cell>
        </row>
        <row r="6763">
          <cell r="A6763">
            <v>45680.446689814802</v>
          </cell>
          <cell r="B6763">
            <v>3500</v>
          </cell>
          <cell r="F6763" t="str">
            <v>CC-01538697</v>
          </cell>
          <cell r="J6763" t="str">
            <v>Schedule Service</v>
          </cell>
          <cell r="R6763" t="str">
            <v>BWLD231345</v>
          </cell>
          <cell r="AB6763" t="str">
            <v>Attend the site for 3000 hours service kit replacement work so following jobs are done, replace separator filter, BDV kit, ARV kit, OSV kit, MPV kit, DCV kit, Blow down valve kit, Pressure regulator valve kit 3nos, Actuator kit 3 nos. After valve kit replacement work done start the unit and set the idle pressure to 24 bar at 1200 idle rpm but after 30 second idle pressure reaches to 25 bar, Flushing rpm found 1850 at 17 bar , and drilling rpm found 1430 to 1450 at 22 bar air pressure. Now unit is running in same parameters but customer says as customer voice please set idle pressure to 24 bar which is not possible after too many attempts.</v>
          </cell>
        </row>
        <row r="6764">
          <cell r="A6764">
            <v>45679.755011574103</v>
          </cell>
          <cell r="B6764">
            <v>10338</v>
          </cell>
          <cell r="F6764" t="str">
            <v>CC-01538369</v>
          </cell>
          <cell r="J6764" t="str">
            <v>Schedule Service</v>
          </cell>
          <cell r="R6764" t="str">
            <v>BSBC375535</v>
          </cell>
          <cell r="AB6764" t="str">
            <v>Attend the site for schedule service so change air filter, oil after, air oil separator, motor greasing, pre filter and oil. Then start the unit found running ok.</v>
          </cell>
        </row>
        <row r="6765">
          <cell r="A6765">
            <v>45679.6124305556</v>
          </cell>
          <cell r="B6765">
            <v>11446</v>
          </cell>
          <cell r="F6765" t="str">
            <v>CC-01538007</v>
          </cell>
          <cell r="J6765" t="str">
            <v>Schedule Service</v>
          </cell>
          <cell r="R6765" t="str">
            <v>BWLS031775</v>
          </cell>
          <cell r="AB6765" t="str">
            <v>Today we attend the customer site for sheudle service so we change parts during service: air filter, oil filter and grease than start machine running ok</v>
          </cell>
        </row>
        <row r="6766">
          <cell r="A6766">
            <v>45679.596712963001</v>
          </cell>
          <cell r="B6766">
            <v>4900</v>
          </cell>
          <cell r="F6766" t="str">
            <v>CC-01537959</v>
          </cell>
          <cell r="J6766" t="str">
            <v>Sales Call</v>
          </cell>
          <cell r="R6766" t="str">
            <v>GPLL150106</v>
          </cell>
          <cell r="AB6766" t="str">
            <v>Sales call carried out for HMR update</v>
          </cell>
        </row>
        <row r="6767">
          <cell r="A6767">
            <v>45679.589004629597</v>
          </cell>
          <cell r="B6767">
            <v>3150</v>
          </cell>
          <cell r="F6767" t="str">
            <v>CC-01537938</v>
          </cell>
          <cell r="J6767" t="str">
            <v>Sales Call</v>
          </cell>
          <cell r="R6767" t="str">
            <v>BSKD161476</v>
          </cell>
          <cell r="AB6767" t="str">
            <v>Sales call carried out for HMR update</v>
          </cell>
        </row>
        <row r="6768">
          <cell r="A6768">
            <v>45679.586180555598</v>
          </cell>
          <cell r="B6768">
            <v>3935</v>
          </cell>
          <cell r="F6768" t="str">
            <v>CC-01537929</v>
          </cell>
          <cell r="J6768" t="str">
            <v>Sales Call</v>
          </cell>
          <cell r="R6768" t="str">
            <v>BSLD161503</v>
          </cell>
          <cell r="AB6768" t="str">
            <v>Sales call carried out for HMR update</v>
          </cell>
        </row>
        <row r="6769">
          <cell r="A6769">
            <v>45679.489664351902</v>
          </cell>
          <cell r="B6769">
            <v>9100</v>
          </cell>
          <cell r="F6769" t="str">
            <v>CC-01537556</v>
          </cell>
          <cell r="J6769" t="str">
            <v>Sales Call</v>
          </cell>
          <cell r="R6769" t="str">
            <v>BNBD160162</v>
          </cell>
          <cell r="AB6769" t="str">
            <v>Slaes call carried out for HMR update</v>
          </cell>
        </row>
        <row r="6770">
          <cell r="A6770">
            <v>45679.485150462999</v>
          </cell>
          <cell r="B6770">
            <v>7000</v>
          </cell>
          <cell r="F6770" t="str">
            <v>CC-01537539</v>
          </cell>
          <cell r="J6770" t="str">
            <v>Sales Call</v>
          </cell>
          <cell r="R6770" t="str">
            <v>BRCD160948</v>
          </cell>
          <cell r="AB6770" t="str">
            <v>Sales call carried out for HMR update</v>
          </cell>
        </row>
        <row r="6771">
          <cell r="A6771">
            <v>45679.460972222201</v>
          </cell>
          <cell r="B6771">
            <v>22428</v>
          </cell>
          <cell r="F6771" t="str">
            <v>CC-01537449</v>
          </cell>
          <cell r="J6771" t="str">
            <v>Schedule Service</v>
          </cell>
          <cell r="R6771" t="str">
            <v>BSAS036940</v>
          </cell>
          <cell r="AB6771" t="str">
            <v>Attend the site for schedule service so change air filter, oil after, air oil separator, motor greasing, pre filter and oil. Then start the unit found running ok.</v>
          </cell>
        </row>
        <row r="6772">
          <cell r="A6772">
            <v>45678.682314814803</v>
          </cell>
          <cell r="B6772">
            <v>6074</v>
          </cell>
          <cell r="F6772" t="str">
            <v>CC-01536842</v>
          </cell>
          <cell r="J6772" t="str">
            <v>Schedule Service</v>
          </cell>
          <cell r="R6772" t="str">
            <v>BWLS031913</v>
          </cell>
          <cell r="AB6772" t="str">
            <v>Today we attend the customer site for sheudle service so we change parts during service: air filter, oil filter and pre filter than start machine running ok</v>
          </cell>
        </row>
        <row r="6773">
          <cell r="A6773">
            <v>45678.6812152778</v>
          </cell>
          <cell r="B6773">
            <v>36234</v>
          </cell>
          <cell r="F6773" t="str">
            <v>CC-01536838</v>
          </cell>
          <cell r="J6773" t="str">
            <v>General Service</v>
          </cell>
          <cell r="R6773" t="str">
            <v>BSDS037710</v>
          </cell>
          <cell r="AB6773" t="str">
            <v>SPM visit carried out</v>
          </cell>
        </row>
        <row r="6774">
          <cell r="A6774">
            <v>45678.680011574099</v>
          </cell>
          <cell r="B6774">
            <v>45118</v>
          </cell>
          <cell r="F6774" t="str">
            <v>CC-01536834</v>
          </cell>
          <cell r="J6774" t="str">
            <v>General Service</v>
          </cell>
          <cell r="R6774" t="str">
            <v>BSJS035917</v>
          </cell>
          <cell r="AB6774" t="str">
            <v>SPM DONE BEARING KIT REQUIRED.</v>
          </cell>
        </row>
        <row r="6775">
          <cell r="A6775">
            <v>45678.678819444402</v>
          </cell>
          <cell r="B6775">
            <v>45118</v>
          </cell>
          <cell r="F6775" t="str">
            <v>CC-01536830</v>
          </cell>
          <cell r="J6775" t="str">
            <v>Schedule Service</v>
          </cell>
          <cell r="R6775" t="str">
            <v>BSJS035917</v>
          </cell>
          <cell r="AB6775" t="str">
            <v>We visited the site and change 8000 hours service kit . Changed valve kit.</v>
          </cell>
        </row>
        <row r="6776">
          <cell r="A6776">
            <v>45678.664618055598</v>
          </cell>
          <cell r="B6776">
            <v>3056</v>
          </cell>
          <cell r="F6776" t="str">
            <v>CC-01536795</v>
          </cell>
          <cell r="J6776" t="str">
            <v>Schedule Service</v>
          </cell>
          <cell r="R6776" t="str">
            <v>BWLD231334</v>
          </cell>
          <cell r="AB6776" t="str">
            <v>Attend the site for 3000 hours service kit so following jobs are done. Replace separator filter, BDV kit, ARV kit, OSV kit, MPV kit, DCV kit, Blow down valve kit, Pressure regulator valve kit 3nos., Actuator kit 3 nos. After valve kit replacement work done start the unit and set the idle pressure to 24 bar at 1200 idle rpm, Flushing rpm found 1850 at 18 bar air pressure and drilling rpm found 1400 to 1450 at 22 bar air pressure. Unit running found satisfactory .</v>
          </cell>
        </row>
        <row r="6777">
          <cell r="A6777">
            <v>45678.539976851898</v>
          </cell>
          <cell r="B6777">
            <v>3610</v>
          </cell>
          <cell r="F6777" t="str">
            <v>CC-01536445</v>
          </cell>
          <cell r="J6777" t="str">
            <v>Sales Call</v>
          </cell>
          <cell r="R6777" t="str">
            <v>BJGD200109</v>
          </cell>
          <cell r="AB6777" t="str">
            <v>Sales call carried out for HMR update</v>
          </cell>
        </row>
        <row r="6778">
          <cell r="A6778">
            <v>45678.537789351903</v>
          </cell>
          <cell r="B6778">
            <v>6400</v>
          </cell>
          <cell r="F6778" t="str">
            <v>CC-01536439</v>
          </cell>
          <cell r="J6778" t="str">
            <v>Sales Call</v>
          </cell>
          <cell r="R6778" t="str">
            <v>BQED160222</v>
          </cell>
          <cell r="AB6778" t="str">
            <v>Sales call carried out for HMR update</v>
          </cell>
        </row>
        <row r="6779">
          <cell r="A6779">
            <v>45678.534803240698</v>
          </cell>
          <cell r="B6779">
            <v>4780</v>
          </cell>
          <cell r="F6779" t="str">
            <v>CC-01536427</v>
          </cell>
          <cell r="J6779" t="str">
            <v>Sales Call</v>
          </cell>
          <cell r="R6779" t="str">
            <v>BRJD160598</v>
          </cell>
          <cell r="AB6779" t="str">
            <v>Sales call carried out for HMR update</v>
          </cell>
        </row>
        <row r="6780">
          <cell r="A6780">
            <v>45678.530787037002</v>
          </cell>
          <cell r="B6780">
            <v>8155</v>
          </cell>
          <cell r="F6780" t="str">
            <v>CC-01536415</v>
          </cell>
          <cell r="J6780" t="str">
            <v>Sales Call</v>
          </cell>
          <cell r="R6780" t="str">
            <v>BSFD161819</v>
          </cell>
          <cell r="AB6780" t="str">
            <v>Sales call carried out for HMR update</v>
          </cell>
        </row>
        <row r="6781">
          <cell r="A6781">
            <v>45678.527060185203</v>
          </cell>
          <cell r="B6781">
            <v>6090</v>
          </cell>
          <cell r="F6781" t="str">
            <v>CC-01536403</v>
          </cell>
          <cell r="J6781" t="str">
            <v>Sales Call</v>
          </cell>
          <cell r="R6781" t="str">
            <v>BRKD160653</v>
          </cell>
          <cell r="AB6781" t="str">
            <v>Sales call carried out for HMR update</v>
          </cell>
        </row>
        <row r="6782">
          <cell r="A6782">
            <v>45678.524907407402</v>
          </cell>
          <cell r="B6782">
            <v>4350</v>
          </cell>
          <cell r="F6782" t="str">
            <v>CC-01536395</v>
          </cell>
          <cell r="J6782" t="str">
            <v>Sales Call</v>
          </cell>
          <cell r="R6782" t="str">
            <v>BVKD163026</v>
          </cell>
          <cell r="AB6782" t="str">
            <v>Sales call carried out for HMR update</v>
          </cell>
        </row>
        <row r="6783">
          <cell r="A6783">
            <v>45678.521296296298</v>
          </cell>
          <cell r="B6783">
            <v>1860</v>
          </cell>
          <cell r="F6783" t="str">
            <v>CC-01536381</v>
          </cell>
          <cell r="J6783" t="str">
            <v>Sales Call</v>
          </cell>
          <cell r="R6783" t="str">
            <v>BTGD120943</v>
          </cell>
          <cell r="AB6783" t="str">
            <v>Sales call carried out for HMR update</v>
          </cell>
        </row>
        <row r="6784">
          <cell r="A6784">
            <v>45678.518425925897</v>
          </cell>
          <cell r="B6784">
            <v>7720</v>
          </cell>
          <cell r="F6784" t="str">
            <v>CC-01536371</v>
          </cell>
          <cell r="J6784" t="str">
            <v>Sales Call</v>
          </cell>
          <cell r="R6784" t="str">
            <v>BUID162912</v>
          </cell>
          <cell r="AB6784" t="str">
            <v>Sales call carried out for HMR update</v>
          </cell>
        </row>
        <row r="6785">
          <cell r="A6785">
            <v>45678.516111111101</v>
          </cell>
          <cell r="B6785">
            <v>6420</v>
          </cell>
          <cell r="F6785" t="str">
            <v>CC-01536360</v>
          </cell>
          <cell r="J6785" t="str">
            <v>Sales Call</v>
          </cell>
          <cell r="R6785" t="str">
            <v>BUAD162634</v>
          </cell>
          <cell r="AB6785" t="str">
            <v>Sales call carried out for HMR update</v>
          </cell>
        </row>
        <row r="6786">
          <cell r="A6786">
            <v>45678.5133796296</v>
          </cell>
          <cell r="B6786">
            <v>6245</v>
          </cell>
          <cell r="F6786" t="str">
            <v>CC-01536351</v>
          </cell>
          <cell r="J6786" t="str">
            <v>Sales Call</v>
          </cell>
          <cell r="R6786" t="str">
            <v>BUID162953</v>
          </cell>
          <cell r="AB6786" t="str">
            <v>Sales call carried out for HMR update</v>
          </cell>
        </row>
        <row r="6787">
          <cell r="A6787">
            <v>45678.510914351798</v>
          </cell>
          <cell r="B6787">
            <v>4270</v>
          </cell>
          <cell r="F6787" t="str">
            <v>CC-01536342</v>
          </cell>
          <cell r="J6787" t="str">
            <v>Sales Call</v>
          </cell>
          <cell r="R6787" t="str">
            <v>BUDD162719</v>
          </cell>
          <cell r="AB6787" t="str">
            <v>Sales call carried out for HMR update</v>
          </cell>
        </row>
        <row r="6788">
          <cell r="A6788">
            <v>45678.487291666701</v>
          </cell>
          <cell r="B6788">
            <v>8186</v>
          </cell>
          <cell r="F6788" t="str">
            <v>CC-01536241</v>
          </cell>
          <cell r="J6788" t="str">
            <v>Complaint - Breakdown</v>
          </cell>
          <cell r="R6788" t="str">
            <v>BUFD162814</v>
          </cell>
          <cell r="AB6788" t="str">
            <v>Upon receiving a customer complaint regarding a non-working unit, we promptly conducted an inspection and discovered that the airend was jammed. We advised the customer to send the unit to our Service Center for a thorough inspection and check-up. At our workshop, we dismantled the airend and identified that it was jammed due to a broken DCV that had entered the airend. Notably, this DCV had been recently replaced on 14th November 2024 at 8225 hours. The presence of the broken DCV was the primary cause of the airend's malfunction. To rectify the issue, we replaced the broken DCV with a new one and also changed the air filter, oil filter, and added 40 liters of ELGI air lube plus oil. After reassembling the airend and fitting all parts, we started the unit and confirmed that it was running smoothly.</v>
          </cell>
        </row>
        <row r="6789">
          <cell r="A6789">
            <v>45678.472245370402</v>
          </cell>
          <cell r="B6789">
            <v>19674</v>
          </cell>
          <cell r="F6789" t="str">
            <v>CC-01536179</v>
          </cell>
          <cell r="J6789" t="str">
            <v>Schedule Service</v>
          </cell>
          <cell r="R6789" t="str">
            <v>BVJS047894</v>
          </cell>
          <cell r="AB6789" t="str">
            <v>Attend the site for schedule service so change air filter, oil filter, air oil separator, motor greasing and oil than start the unit found running ok.</v>
          </cell>
        </row>
        <row r="6790">
          <cell r="A6790">
            <v>45677.630821759303</v>
          </cell>
          <cell r="B6790">
            <v>1280</v>
          </cell>
          <cell r="F6790" t="str">
            <v>CC-01535484</v>
          </cell>
          <cell r="J6790" t="str">
            <v>Field Campaign</v>
          </cell>
          <cell r="R6790" t="str">
            <v>BXJD231746</v>
          </cell>
          <cell r="AB6790" t="str">
            <v>Attend the site for replenishment of cooler and radiator AVM so removed the old AVM 6 nos. under FOC basis, and fitted new AVM part no 22037506A 6nos., . After fitment unit handed over to the customer for operation.</v>
          </cell>
        </row>
        <row r="6791">
          <cell r="A6791">
            <v>45677.531423611101</v>
          </cell>
          <cell r="B6791">
            <v>2250</v>
          </cell>
          <cell r="F6791" t="str">
            <v>CC-01535179</v>
          </cell>
          <cell r="J6791" t="str">
            <v>Sales Call</v>
          </cell>
          <cell r="R6791" t="str">
            <v>BUFL152860</v>
          </cell>
          <cell r="AB6791" t="str">
            <v>Sales call carried out for HMR update</v>
          </cell>
        </row>
        <row r="6792">
          <cell r="A6792">
            <v>45677.519791666702</v>
          </cell>
          <cell r="B6792">
            <v>8100</v>
          </cell>
          <cell r="F6792" t="str">
            <v>CC-01535137</v>
          </cell>
          <cell r="J6792" t="str">
            <v>Sales Call</v>
          </cell>
          <cell r="R6792" t="str">
            <v>BUGD162826</v>
          </cell>
          <cell r="AB6792" t="str">
            <v>Sales call carried out for HMR update</v>
          </cell>
        </row>
        <row r="6793">
          <cell r="A6793">
            <v>45677.515914351898</v>
          </cell>
          <cell r="B6793">
            <v>8490</v>
          </cell>
          <cell r="F6793" t="str">
            <v>CC-01535127</v>
          </cell>
          <cell r="J6793" t="str">
            <v>Sales Call</v>
          </cell>
          <cell r="R6793" t="str">
            <v>BUFD162814</v>
          </cell>
          <cell r="AB6793" t="str">
            <v>Sales call carried out for HMR update</v>
          </cell>
        </row>
        <row r="6794">
          <cell r="A6794">
            <v>45677.5135069444</v>
          </cell>
          <cell r="B6794">
            <v>2000</v>
          </cell>
          <cell r="F6794" t="str">
            <v>CC-01535114</v>
          </cell>
          <cell r="J6794" t="str">
            <v>Sales Call</v>
          </cell>
          <cell r="R6794" t="str">
            <v>BUBD162649</v>
          </cell>
          <cell r="AB6794" t="str">
            <v>Sales call carried out for HMR update</v>
          </cell>
        </row>
        <row r="6795">
          <cell r="A6795">
            <v>45677.509733796302</v>
          </cell>
          <cell r="B6795">
            <v>11800</v>
          </cell>
          <cell r="F6795" t="str">
            <v>CC-01535100</v>
          </cell>
          <cell r="J6795" t="str">
            <v>Sales Call</v>
          </cell>
          <cell r="R6795" t="str">
            <v>BULD162577</v>
          </cell>
          <cell r="AB6795" t="str">
            <v>Sales call carried out for HMR update.</v>
          </cell>
        </row>
        <row r="6796">
          <cell r="A6796">
            <v>45677.507488425901</v>
          </cell>
          <cell r="B6796">
            <v>6650</v>
          </cell>
          <cell r="F6796" t="str">
            <v>CC-01535090</v>
          </cell>
          <cell r="J6796" t="str">
            <v>Sales Call</v>
          </cell>
          <cell r="R6796" t="str">
            <v>BUCD162696</v>
          </cell>
          <cell r="AB6796" t="str">
            <v>Sales call carried out for HMR update</v>
          </cell>
        </row>
        <row r="6797">
          <cell r="A6797">
            <v>45677.505023148202</v>
          </cell>
          <cell r="B6797">
            <v>9300</v>
          </cell>
          <cell r="F6797" t="str">
            <v>CC-01535071</v>
          </cell>
          <cell r="J6797" t="str">
            <v>Sales Call</v>
          </cell>
          <cell r="R6797" t="str">
            <v>BULD162568</v>
          </cell>
          <cell r="AB6797" t="str">
            <v>Sales call carried out for HMR update</v>
          </cell>
        </row>
        <row r="6798">
          <cell r="A6798">
            <v>45677.502303240697</v>
          </cell>
          <cell r="B6798">
            <v>4500</v>
          </cell>
          <cell r="F6798" t="str">
            <v>CC-01535051</v>
          </cell>
          <cell r="J6798" t="str">
            <v>Sales Call</v>
          </cell>
          <cell r="R6798" t="str">
            <v>BUAL160585</v>
          </cell>
          <cell r="AB6798" t="str">
            <v>Sales call carried out for HMR update</v>
          </cell>
        </row>
        <row r="6799">
          <cell r="A6799">
            <v>45677.499837962998</v>
          </cell>
          <cell r="B6799">
            <v>11600</v>
          </cell>
          <cell r="F6799" t="str">
            <v>CC-01535041</v>
          </cell>
          <cell r="J6799" t="str">
            <v>Sales Call</v>
          </cell>
          <cell r="R6799" t="str">
            <v>BUKD162535</v>
          </cell>
          <cell r="AB6799" t="str">
            <v>Sales call carried out for HMR update</v>
          </cell>
        </row>
        <row r="6800">
          <cell r="A6800">
            <v>45677.497696759303</v>
          </cell>
          <cell r="B6800">
            <v>2000</v>
          </cell>
          <cell r="F6800" t="str">
            <v>CC-01535030</v>
          </cell>
          <cell r="J6800" t="str">
            <v>Sales Call</v>
          </cell>
          <cell r="R6800" t="str">
            <v>BULD162583</v>
          </cell>
          <cell r="AB6800" t="str">
            <v>Sales call carried out for HMR update</v>
          </cell>
        </row>
        <row r="6801">
          <cell r="A6801">
            <v>45677.493541666699</v>
          </cell>
          <cell r="B6801">
            <v>1900</v>
          </cell>
          <cell r="F6801" t="str">
            <v>CC-01535012</v>
          </cell>
          <cell r="J6801" t="str">
            <v>Sales Call</v>
          </cell>
          <cell r="R6801" t="str">
            <v>BULD162579</v>
          </cell>
          <cell r="AB6801" t="str">
            <v>Sales call carried out for HMR update</v>
          </cell>
        </row>
        <row r="6802">
          <cell r="A6802">
            <v>45677.491249999999</v>
          </cell>
          <cell r="B6802">
            <v>1870</v>
          </cell>
          <cell r="F6802" t="str">
            <v>CC-01535006</v>
          </cell>
          <cell r="J6802" t="str">
            <v>Sales Call</v>
          </cell>
          <cell r="R6802" t="str">
            <v>BTID162377</v>
          </cell>
          <cell r="AB6802" t="str">
            <v>Sales call carried out for HMR update</v>
          </cell>
        </row>
        <row r="6803">
          <cell r="A6803">
            <v>45677.483541666697</v>
          </cell>
          <cell r="B6803">
            <v>1</v>
          </cell>
          <cell r="F6803" t="str">
            <v>CC-01534990</v>
          </cell>
          <cell r="J6803" t="str">
            <v>Commissioning</v>
          </cell>
          <cell r="R6803" t="str">
            <v>BXFD232225</v>
          </cell>
          <cell r="AB6803" t="str">
            <v>Commissioning done on dated 20-01-2025</v>
          </cell>
        </row>
        <row r="6804">
          <cell r="A6804">
            <v>45677.477094907401</v>
          </cell>
          <cell r="B6804">
            <v>3280</v>
          </cell>
          <cell r="F6804" t="str">
            <v>CC-01534963</v>
          </cell>
          <cell r="J6804" t="str">
            <v>Sales Call</v>
          </cell>
          <cell r="R6804" t="str">
            <v>BTID162392</v>
          </cell>
          <cell r="AB6804" t="str">
            <v>Sales call carried out for HMR update</v>
          </cell>
        </row>
        <row r="6805">
          <cell r="A6805">
            <v>45677.474791666697</v>
          </cell>
          <cell r="B6805">
            <v>2490</v>
          </cell>
          <cell r="F6805" t="str">
            <v>CC-01534952</v>
          </cell>
          <cell r="J6805" t="str">
            <v>Sales Call</v>
          </cell>
          <cell r="R6805" t="str">
            <v>BTKD162083</v>
          </cell>
          <cell r="AB6805" t="str">
            <v>Sales call carried out for HMR update</v>
          </cell>
        </row>
        <row r="6806">
          <cell r="A6806">
            <v>45677.472361111097</v>
          </cell>
          <cell r="B6806">
            <v>5550</v>
          </cell>
          <cell r="F6806" t="str">
            <v>CC-01534935</v>
          </cell>
          <cell r="J6806" t="str">
            <v>Sales Call</v>
          </cell>
          <cell r="R6806" t="str">
            <v>BTJD162016</v>
          </cell>
          <cell r="AB6806" t="str">
            <v>Sales call carried out for HMR update</v>
          </cell>
        </row>
        <row r="6807">
          <cell r="A6807">
            <v>45677.470104166699</v>
          </cell>
          <cell r="B6807">
            <v>8300</v>
          </cell>
          <cell r="F6807" t="str">
            <v>CC-01534928</v>
          </cell>
          <cell r="J6807" t="str">
            <v>Sales Call</v>
          </cell>
          <cell r="R6807" t="str">
            <v>BTED162231</v>
          </cell>
          <cell r="AB6807" t="str">
            <v>Sales call carried out for HMR update</v>
          </cell>
        </row>
        <row r="6808">
          <cell r="A6808">
            <v>45677.467210648101</v>
          </cell>
          <cell r="B6808">
            <v>9600</v>
          </cell>
          <cell r="F6808" t="str">
            <v>CC-01534917</v>
          </cell>
          <cell r="J6808" t="str">
            <v>Sales Call</v>
          </cell>
          <cell r="R6808" t="str">
            <v>BTGD162289</v>
          </cell>
          <cell r="AB6808" t="str">
            <v>Sales call carried out for HMR update</v>
          </cell>
        </row>
        <row r="6809">
          <cell r="A6809">
            <v>45677.454884259299</v>
          </cell>
          <cell r="B6809">
            <v>51585</v>
          </cell>
          <cell r="F6809" t="str">
            <v>CC-01534877</v>
          </cell>
          <cell r="J6809" t="str">
            <v>Schedule Service</v>
          </cell>
          <cell r="R6809" t="str">
            <v>BLGS040582</v>
          </cell>
          <cell r="AB6809" t="str">
            <v>Today we attend the customer site for sheudle service so we change parts during service:- air filter, oil filter, oil and separator than start machine running ok</v>
          </cell>
        </row>
        <row r="6810">
          <cell r="A6810">
            <v>45675.475023148101</v>
          </cell>
          <cell r="B6810">
            <v>0</v>
          </cell>
          <cell r="F6810" t="str">
            <v>CC-01533738</v>
          </cell>
          <cell r="J6810" t="str">
            <v>Commissioning</v>
          </cell>
          <cell r="R6810" t="str">
            <v>SN24TN03990</v>
          </cell>
          <cell r="AB6810" t="str">
            <v>Commissioning done on dated 18-01-2025</v>
          </cell>
        </row>
        <row r="6811">
          <cell r="A6811">
            <v>45675.472928240699</v>
          </cell>
          <cell r="B6811">
            <v>1</v>
          </cell>
          <cell r="F6811" t="str">
            <v>CC-01533731</v>
          </cell>
          <cell r="J6811" t="str">
            <v>Commissioning</v>
          </cell>
          <cell r="R6811" t="str">
            <v>BXIS038394</v>
          </cell>
          <cell r="AB6811" t="str">
            <v>Commissioning done on dated 18-01-2025,,,,Comm date-18-01-2025</v>
          </cell>
        </row>
        <row r="6812">
          <cell r="A6812">
            <v>45675.441030092603</v>
          </cell>
          <cell r="B6812">
            <v>1270</v>
          </cell>
          <cell r="F6812" t="str">
            <v>CC-01533639</v>
          </cell>
          <cell r="J6812" t="str">
            <v>Schedule Service</v>
          </cell>
          <cell r="R6812" t="str">
            <v>BXJD231746</v>
          </cell>
          <cell r="AB6812" t="str">
            <v>Attend the site for schedule service so drain oil from tank and oil cooler 110 litres, after change parts main oil filter air filter compressor side and oil air lube Plus 115 litres after all work done start the unit and give the lode found unit running is good condition.</v>
          </cell>
        </row>
        <row r="6813">
          <cell r="A6813">
            <v>45674.5525694444</v>
          </cell>
          <cell r="B6813">
            <v>96756</v>
          </cell>
          <cell r="F6813" t="str">
            <v>CC-01532719</v>
          </cell>
          <cell r="J6813" t="str">
            <v>General Service</v>
          </cell>
          <cell r="R6813" t="str">
            <v>BPLF150007</v>
          </cell>
          <cell r="AB6813" t="str">
            <v>Courtesy visit done</v>
          </cell>
        </row>
        <row r="6814">
          <cell r="A6814">
            <v>45674.551215277803</v>
          </cell>
          <cell r="B6814">
            <v>30631</v>
          </cell>
          <cell r="F6814" t="str">
            <v>CC-01532717</v>
          </cell>
          <cell r="J6814" t="str">
            <v>General Service</v>
          </cell>
          <cell r="R6814" t="str">
            <v>BTGS031205</v>
          </cell>
          <cell r="AB6814" t="str">
            <v>We visited site check and found unit running well but service due.</v>
          </cell>
        </row>
        <row r="6815">
          <cell r="A6815">
            <v>45674.495185185202</v>
          </cell>
          <cell r="B6815">
            <v>10676</v>
          </cell>
          <cell r="F6815" t="str">
            <v>CC-01532512</v>
          </cell>
          <cell r="J6815" t="str">
            <v>Schedule Service</v>
          </cell>
          <cell r="R6815" t="str">
            <v>BUFS046813</v>
          </cell>
          <cell r="AB6815" t="str">
            <v>Today we attend the customer site for sheudle service so we change parts during service: - air filter, oil filter and pre filter than start machine running ok</v>
          </cell>
        </row>
        <row r="6816">
          <cell r="A6816">
            <v>45674.454039351898</v>
          </cell>
          <cell r="B6816">
            <v>4350</v>
          </cell>
          <cell r="F6816" t="str">
            <v>CC-01532335</v>
          </cell>
          <cell r="J6816" t="str">
            <v>Schedule Service</v>
          </cell>
          <cell r="R6816" t="str">
            <v>BVKD163010</v>
          </cell>
          <cell r="AB6816" t="str">
            <v>Upon attending the site, the scheduled service commenced with the draining of oil from both the tank and the cooler, totaling an impressive 36 liters. Following this, the air filters for both the compressor and engine were replaced to ensure optimal performance. Additionally, the oil filter was changed, along with the air oil separator, to maintain the integrity of the system. A total of 40 liters of ELGI air lube oil was then introduced to the unit. After completing these essential maintenance tasks, the unit was started and found to be running smoothly, indicating a successful service intervention.</v>
          </cell>
        </row>
        <row r="6817">
          <cell r="A6817">
            <v>45674.2896064815</v>
          </cell>
          <cell r="B6817">
            <v>0</v>
          </cell>
          <cell r="F6817" t="str">
            <v>CC-01532200</v>
          </cell>
          <cell r="J6817" t="str">
            <v>Schedule Service - AMC</v>
          </cell>
          <cell r="R6817" t="str">
            <v>21077</v>
          </cell>
          <cell r="AB6817" t="str">
            <v>AMC visit carried out</v>
          </cell>
        </row>
        <row r="6818">
          <cell r="A6818">
            <v>45673.658923611103</v>
          </cell>
          <cell r="B6818">
            <v>6491</v>
          </cell>
          <cell r="F6818" t="str">
            <v>CC-01531774</v>
          </cell>
          <cell r="J6818" t="str">
            <v>Schedule Service</v>
          </cell>
          <cell r="R6818" t="str">
            <v>BUFC372952</v>
          </cell>
          <cell r="AB6818" t="str">
            <v>Today we attend the customer site for sheudle service so we change parts during service:- oil, oil filter and separator than start machine running ok</v>
          </cell>
        </row>
        <row r="6819">
          <cell r="A6819">
            <v>45673.297106481499</v>
          </cell>
          <cell r="B6819">
            <v>34196</v>
          </cell>
          <cell r="F6819" t="str">
            <v>CC-01531067</v>
          </cell>
          <cell r="J6819" t="str">
            <v>Schedule Service - AMC</v>
          </cell>
          <cell r="R6819" t="str">
            <v>BQBS033796</v>
          </cell>
          <cell r="AB6819" t="str">
            <v>AMC visit carried out</v>
          </cell>
        </row>
        <row r="6820">
          <cell r="A6820">
            <v>45673.296990740702</v>
          </cell>
          <cell r="B6820">
            <v>12538</v>
          </cell>
          <cell r="F6820" t="str">
            <v>CC-01531066</v>
          </cell>
          <cell r="J6820" t="str">
            <v>Schedule Service - AMC</v>
          </cell>
          <cell r="R6820" t="str">
            <v>BUKS045387</v>
          </cell>
          <cell r="AB6820" t="str">
            <v>AMC visit carried out</v>
          </cell>
        </row>
        <row r="6821">
          <cell r="A6821">
            <v>45672.708807870396</v>
          </cell>
          <cell r="B6821">
            <v>0</v>
          </cell>
          <cell r="F6821" t="str">
            <v>CC-01530729</v>
          </cell>
          <cell r="J6821" t="str">
            <v>Commissioning</v>
          </cell>
          <cell r="R6821" t="str">
            <v>SN24TN01841</v>
          </cell>
          <cell r="AB6821" t="str">
            <v>Commissioning done on dated 15-01-2024</v>
          </cell>
        </row>
        <row r="6822">
          <cell r="A6822">
            <v>45672.665671296301</v>
          </cell>
          <cell r="B6822">
            <v>3158</v>
          </cell>
          <cell r="F6822" t="str">
            <v>CC-01530645</v>
          </cell>
          <cell r="J6822" t="str">
            <v>Complaint - Running With Problem</v>
          </cell>
          <cell r="R6822" t="str">
            <v>BXJS035074</v>
          </cell>
          <cell r="AB6822" t="str">
            <v>We visited site check and found unit tripping in high temperature and abnormal noise in unloading time so we found sum pressure low so we adjusted sum pressure and Star unit checked and found unit running well.</v>
          </cell>
        </row>
        <row r="6823">
          <cell r="A6823">
            <v>45672.485625000001</v>
          </cell>
          <cell r="B6823">
            <v>31534</v>
          </cell>
          <cell r="F6823" t="str">
            <v>CC-01530226</v>
          </cell>
          <cell r="J6823" t="str">
            <v>Schedule Service</v>
          </cell>
          <cell r="R6823" t="str">
            <v>BRAS033261</v>
          </cell>
          <cell r="AB6823" t="str">
            <v>Attend the site for schedule service so change air filter and Oil filter . Then start the unit found running ok.</v>
          </cell>
        </row>
        <row r="6824">
          <cell r="A6824">
            <v>45672.483634259297</v>
          </cell>
          <cell r="B6824">
            <v>11061</v>
          </cell>
          <cell r="F6824" t="str">
            <v>CC-01530221</v>
          </cell>
          <cell r="J6824" t="str">
            <v>Schedule Service</v>
          </cell>
          <cell r="R6824" t="str">
            <v>BWCS032691</v>
          </cell>
          <cell r="AB6824" t="str">
            <v>Attend the site for schedule service so change air filter and oil filter. Then start the unit found running ok.</v>
          </cell>
        </row>
        <row r="6825">
          <cell r="A6825">
            <v>45672.480914351901</v>
          </cell>
          <cell r="B6825">
            <v>33865</v>
          </cell>
          <cell r="F6825" t="str">
            <v>CC-01530216</v>
          </cell>
          <cell r="J6825" t="str">
            <v>Schedule Service</v>
          </cell>
          <cell r="R6825" t="str">
            <v>GOIS031795</v>
          </cell>
          <cell r="AB6825" t="str">
            <v>Attend the site for schedule service so change air filter, oil filter, air oil separator and oil. Then start the unit found running ok.</v>
          </cell>
        </row>
        <row r="6826">
          <cell r="A6826">
            <v>45672.477766203701</v>
          </cell>
          <cell r="B6826">
            <v>20043</v>
          </cell>
          <cell r="F6826" t="str">
            <v>CC-01530207</v>
          </cell>
          <cell r="J6826" t="str">
            <v>Schedule Service</v>
          </cell>
          <cell r="R6826" t="str">
            <v>BUGS035879</v>
          </cell>
          <cell r="AB6826" t="str">
            <v>Attend the site for schedule service so change air filter, oil filter, air oil separator and oil. Then start the unit found running ok.</v>
          </cell>
        </row>
        <row r="6827">
          <cell r="A6827">
            <v>45672.4586921296</v>
          </cell>
          <cell r="B6827">
            <v>35755</v>
          </cell>
          <cell r="F6827" t="str">
            <v>CC-01530163</v>
          </cell>
          <cell r="J6827" t="str">
            <v>Complaint - Breakdown</v>
          </cell>
          <cell r="R6827" t="str">
            <v>BLIS031950</v>
          </cell>
          <cell r="AB6827" t="str">
            <v>Attend the site for airend change so dismentle defective air end and disconnect all connection then fitted new air end having serial number AVGE100081. And fitted all connection then change air filter, oil filter, air oil separator, motor greasing and oil . Then start the unit gound running ok.	Y</v>
          </cell>
        </row>
        <row r="6828">
          <cell r="A6828">
            <v>45672.291331018503</v>
          </cell>
          <cell r="B6828">
            <v>43317</v>
          </cell>
          <cell r="F6828" t="str">
            <v>CC-01530006</v>
          </cell>
          <cell r="J6828" t="str">
            <v>Schedule Service - AMC</v>
          </cell>
          <cell r="R6828" t="str">
            <v>BPCS030196</v>
          </cell>
          <cell r="AB6828" t="str">
            <v>AMC visit carried out</v>
          </cell>
        </row>
        <row r="6829">
          <cell r="A6829">
            <v>45672.291215277801</v>
          </cell>
          <cell r="B6829">
            <v>34889</v>
          </cell>
          <cell r="F6829" t="str">
            <v>CC-01530005</v>
          </cell>
          <cell r="J6829" t="str">
            <v>Schedule Service - AMC</v>
          </cell>
          <cell r="R6829" t="str">
            <v>BRGS035169</v>
          </cell>
          <cell r="AB6829" t="str">
            <v>AMC visit carried out</v>
          </cell>
        </row>
        <row r="6830">
          <cell r="A6830">
            <v>45672.291111111103</v>
          </cell>
          <cell r="B6830">
            <v>13252</v>
          </cell>
          <cell r="F6830" t="str">
            <v>CC-01530004</v>
          </cell>
          <cell r="J6830" t="str">
            <v>Schedule Service - AMC</v>
          </cell>
          <cell r="R6830" t="str">
            <v>BUKS045388</v>
          </cell>
          <cell r="AB6830" t="str">
            <v>AMC visit carried out</v>
          </cell>
        </row>
        <row r="6831">
          <cell r="A6831">
            <v>45670.722719907397</v>
          </cell>
          <cell r="B6831">
            <v>1</v>
          </cell>
          <cell r="F6831" t="str">
            <v>CC-01529003</v>
          </cell>
          <cell r="J6831" t="str">
            <v>Commissioning</v>
          </cell>
          <cell r="R6831" t="str">
            <v>BXID164764</v>
          </cell>
          <cell r="AB6831" t="str">
            <v>Attend the site for commissioning so check compressor oil level found ok, check engine oil level found ok, check coolant level found ok, 8 no unit u-clamp, 4 nos to install the compressor with. Elbow rubber tightness found ok, both side and all hose pipe and clamp alsotightness found ok. seperator tank mounting found ok, engine mounting found ok, both side compressor and engine side air filter found ok, no external internal damages found in compressor.After all necessary check up start the unit found running ok.</v>
          </cell>
        </row>
        <row r="6832">
          <cell r="A6832">
            <v>45670.698020833297</v>
          </cell>
          <cell r="B6832">
            <v>1</v>
          </cell>
          <cell r="F6832" t="str">
            <v>CC-01528944</v>
          </cell>
          <cell r="J6832" t="str">
            <v>Commissioning</v>
          </cell>
          <cell r="R6832" t="str">
            <v>BXFD164605</v>
          </cell>
          <cell r="AB6832" t="str">
            <v>Attend the site for commissioning so check compressor oil level found ok, check engine oil level found ok, check coolant level found ok, 8 no unit u-clamp, 4 nos to install the compressor with. Elbow rubber tightness found ok, both side and all hose pipe and clamp alsotightness found ok. seperator tank mounting found ok, engine mounting found ok, both side compressor and engine side air filter found ok, no external internal damages found in compressor.After all necessary check up start the unit found running ok.. PLEASE NOTE THAT THIS UNIT RUNNING IN BOREWELL SEGEMENT HENCE PRODUCT CATEGORY AND WARRANTY NEED TO BE UPDATE.</v>
          </cell>
        </row>
        <row r="6833">
          <cell r="A6833">
            <v>45670.680428240703</v>
          </cell>
          <cell r="B6833">
            <v>22921</v>
          </cell>
          <cell r="F6833" t="str">
            <v>CC-01528898</v>
          </cell>
          <cell r="J6833" t="str">
            <v>Schedule Service</v>
          </cell>
          <cell r="R6833" t="str">
            <v>BUKC370499</v>
          </cell>
          <cell r="AB6833" t="str">
            <v>Attend the dite for schedule service so change air filter, oil filter, air oil separator and oil then start the unit found running ok.</v>
          </cell>
        </row>
        <row r="6834">
          <cell r="A6834">
            <v>45670.5226273148</v>
          </cell>
          <cell r="B6834">
            <v>1620</v>
          </cell>
          <cell r="F6834" t="str">
            <v>CC-01528594</v>
          </cell>
          <cell r="J6834" t="str">
            <v>Schedule Service</v>
          </cell>
          <cell r="R6834" t="str">
            <v>BXAD164317</v>
          </cell>
          <cell r="AB6834" t="str">
            <v>Attend the site for 1620 hours shedule service so replace oil separator filter, actuator kit engine and compressor both side,prv kit.arv kit after shedule service done than start the unit running good condition at present no air leakage no oil leakage unit running satisfactory</v>
          </cell>
        </row>
        <row r="6835">
          <cell r="A6835">
            <v>45670.286249999997</v>
          </cell>
          <cell r="B6835">
            <v>17666</v>
          </cell>
          <cell r="F6835" t="str">
            <v>CC-01528171</v>
          </cell>
          <cell r="J6835" t="str">
            <v>Schedule Service - AMC</v>
          </cell>
          <cell r="R6835" t="str">
            <v>GPBC370442</v>
          </cell>
          <cell r="AB6835" t="str">
            <v>AMC visit carried out</v>
          </cell>
        </row>
        <row r="6836">
          <cell r="A6836">
            <v>45670.279687499999</v>
          </cell>
          <cell r="B6836">
            <v>7251</v>
          </cell>
          <cell r="F6836" t="str">
            <v>CC-01528113</v>
          </cell>
          <cell r="J6836" t="str">
            <v>Schedule Service - AMC</v>
          </cell>
          <cell r="R6836" t="str">
            <v>BRDC373261</v>
          </cell>
          <cell r="AB6836" t="str">
            <v>AMC visit carried out</v>
          </cell>
        </row>
        <row r="6837">
          <cell r="A6837">
            <v>45670.273807870399</v>
          </cell>
          <cell r="B6837">
            <v>0</v>
          </cell>
          <cell r="F6837" t="str">
            <v>CC-01528060</v>
          </cell>
          <cell r="J6837" t="str">
            <v>Schedule Service - AMC</v>
          </cell>
          <cell r="R6837" t="str">
            <v>CRHE563407</v>
          </cell>
          <cell r="AB6837" t="str">
            <v>AMC visit carried out</v>
          </cell>
        </row>
        <row r="6838">
          <cell r="A6838">
            <v>45669.749895833302</v>
          </cell>
          <cell r="B6838">
            <v>25752</v>
          </cell>
          <cell r="F6838" t="str">
            <v>CC-01528028</v>
          </cell>
          <cell r="J6838" t="str">
            <v>Schedule Service</v>
          </cell>
          <cell r="R6838" t="str">
            <v>GOCS030806</v>
          </cell>
          <cell r="AB6838" t="str">
            <v>We visited site and change Air filter and Oil filter after than start and check unit running well.</v>
          </cell>
        </row>
        <row r="6839">
          <cell r="A6839">
            <v>45668.644039351799</v>
          </cell>
          <cell r="B6839">
            <v>1253</v>
          </cell>
          <cell r="F6839" t="str">
            <v>CC-01527375</v>
          </cell>
          <cell r="J6839" t="str">
            <v>Schedule Service</v>
          </cell>
          <cell r="R6839" t="str">
            <v>BXLD231873</v>
          </cell>
          <cell r="AB6839" t="str">
            <v>Upon attending the site, the scheduled service commenced with the draining of oil from the tank and cooler, totaling 118 liters. Following this, the air filter on the compressor side was replaced, ensuring optimal performance. Additionally, the oil filter was changed, and ELGI air lube oil was replenished with an additional 120 liters. After completing these tasks, the unit was started and found to be running smoothly, indicating that the service was successful and the equipment is functioning as intended.</v>
          </cell>
        </row>
        <row r="6840">
          <cell r="A6840">
            <v>45668.571238425902</v>
          </cell>
          <cell r="B6840">
            <v>1</v>
          </cell>
          <cell r="F6840" t="str">
            <v>CC-01527239</v>
          </cell>
          <cell r="J6840" t="str">
            <v>Commissioning</v>
          </cell>
          <cell r="R6840" t="str">
            <v>BXID164737</v>
          </cell>
          <cell r="AB6840" t="str">
            <v>Attend the site for commissioning so check compressor oil level found ok, check engine oil level found ok, check coolant level found ok, all AVM mounting found ok, 8 no unit u-clamp, 4 nos to install the compressor with. Elbow rubber tightness found ok, both side and all hose pipe and clamp alsotightness found ok. seperator tank mounting found ok, engine mounting found ok, both side compressor and engine side air filter found ok, no external internal damages found in compressor. But Panel Base Board found totaly damaged condition. After all necessary check up start the unit found running ok.</v>
          </cell>
        </row>
        <row r="6841">
          <cell r="A6841">
            <v>45668.462291666699</v>
          </cell>
          <cell r="B6841">
            <v>5975</v>
          </cell>
          <cell r="F6841" t="str">
            <v>CC-01526924</v>
          </cell>
          <cell r="J6841" t="str">
            <v>General Service</v>
          </cell>
          <cell r="R6841" t="str">
            <v>BWLS031913</v>
          </cell>
          <cell r="AB6841" t="str">
            <v>Courtesy visit done</v>
          </cell>
        </row>
        <row r="6842">
          <cell r="A6842">
            <v>45668.395266203697</v>
          </cell>
          <cell r="B6842">
            <v>5304</v>
          </cell>
          <cell r="F6842" t="str">
            <v>CC-01526803</v>
          </cell>
          <cell r="J6842" t="str">
            <v>General Service</v>
          </cell>
          <cell r="R6842" t="str">
            <v>BXJC371867</v>
          </cell>
          <cell r="AB6842" t="str">
            <v>We visited the site and change Air filter, Oil filter and Oil after the start and check unit running well.</v>
          </cell>
        </row>
        <row r="6843">
          <cell r="A6843">
            <v>45667.653217592597</v>
          </cell>
          <cell r="B6843">
            <v>1</v>
          </cell>
          <cell r="F6843" t="str">
            <v>CC-01526175</v>
          </cell>
          <cell r="J6843" t="str">
            <v>Commissioning</v>
          </cell>
          <cell r="R6843" t="str">
            <v>BWGC370765</v>
          </cell>
          <cell r="AB6843" t="str">
            <v>Commissioning done on dated 10-01-2025.... Comm date-10-01-2025</v>
          </cell>
        </row>
        <row r="6844">
          <cell r="A6844">
            <v>45667.594629629602</v>
          </cell>
          <cell r="B6844">
            <v>0</v>
          </cell>
          <cell r="F6844" t="str">
            <v>CC-01526027</v>
          </cell>
          <cell r="J6844" t="str">
            <v>Preservative Measures</v>
          </cell>
          <cell r="R6844" t="str">
            <v>BWGC370765</v>
          </cell>
          <cell r="AB6844" t="str">
            <v>Attend the site for commissioning so check and found unit is more then 15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6845">
          <cell r="A6845">
            <v>45667.289409722202</v>
          </cell>
          <cell r="B6845">
            <v>11779</v>
          </cell>
          <cell r="F6845" t="str">
            <v>CC-01525280</v>
          </cell>
          <cell r="J6845" t="str">
            <v>Schedule Service - AMC</v>
          </cell>
          <cell r="R6845" t="str">
            <v>BVFS039912</v>
          </cell>
          <cell r="AB6845" t="str">
            <v>AMC visit carried out</v>
          </cell>
        </row>
        <row r="6846">
          <cell r="A6846">
            <v>45667.286400463003</v>
          </cell>
          <cell r="B6846">
            <v>5101</v>
          </cell>
          <cell r="F6846" t="str">
            <v>CC-01525251</v>
          </cell>
          <cell r="J6846" t="str">
            <v>Schedule Service - AMC</v>
          </cell>
          <cell r="R6846" t="str">
            <v>BWEC370394</v>
          </cell>
          <cell r="AB6846" t="str">
            <v>AMC visit carried out</v>
          </cell>
        </row>
        <row r="6847">
          <cell r="A6847">
            <v>45666.754143518498</v>
          </cell>
          <cell r="B6847">
            <v>0</v>
          </cell>
          <cell r="F6847" t="str">
            <v>CC-01525044</v>
          </cell>
          <cell r="J6847" t="str">
            <v>Complaint - Running With Problem</v>
          </cell>
          <cell r="R6847" t="str">
            <v>DWEL153590</v>
          </cell>
          <cell r="AB6847" t="str">
            <v>Attend the site for complaint of not working so change NRV and then start the unit found running ok.</v>
          </cell>
        </row>
        <row r="6848">
          <cell r="A6848">
            <v>45666.645983796298</v>
          </cell>
          <cell r="B6848">
            <v>17367</v>
          </cell>
          <cell r="F6848" t="str">
            <v>CC-01524799</v>
          </cell>
          <cell r="J6848" t="str">
            <v>Complaint - Running With Problem</v>
          </cell>
          <cell r="R6848" t="str">
            <v>BPIC370386</v>
          </cell>
          <cell r="AB6848" t="str">
            <v>We visited site check and found air leakage from pressure transmitter nylon tube so We changed nylon tube, ferrul and sleev after than start and check unit running well. Correct contact person Mr. Prakash Jee 8709740232</v>
          </cell>
        </row>
        <row r="6849">
          <cell r="A6849">
            <v>45665.697905092602</v>
          </cell>
          <cell r="B6849">
            <v>0</v>
          </cell>
          <cell r="F6849" t="str">
            <v>CC-01523690</v>
          </cell>
          <cell r="J6849" t="str">
            <v>Pre Commissioning</v>
          </cell>
          <cell r="R6849" t="str">
            <v>SN24TN03990</v>
          </cell>
          <cell r="AB6849" t="str">
            <v>Pre commissioning done on dated 08-01-2025</v>
          </cell>
        </row>
        <row r="6850">
          <cell r="A6850">
            <v>45665.694618055597</v>
          </cell>
          <cell r="B6850">
            <v>0</v>
          </cell>
          <cell r="F6850" t="str">
            <v>CC-01523679</v>
          </cell>
          <cell r="J6850" t="str">
            <v>Pre Commissioning</v>
          </cell>
          <cell r="R6850" t="str">
            <v>BXIS038394</v>
          </cell>
          <cell r="AB6850" t="str">
            <v>Pre commissioning done on dated 08-01-2025</v>
          </cell>
        </row>
        <row r="6851">
          <cell r="A6851">
            <v>45665.621631944399</v>
          </cell>
          <cell r="B6851">
            <v>3141</v>
          </cell>
          <cell r="F6851" t="str">
            <v>CC-01523465</v>
          </cell>
          <cell r="J6851" t="str">
            <v>Schedule Service</v>
          </cell>
          <cell r="R6851" t="str">
            <v>BVGD163297</v>
          </cell>
          <cell r="AB6851" t="str">
            <v>Please visit the site to perform scheduled maintenance, which includes draining 38 liters of oil from both the tank and cooler. Additionally, replace the air filters for both the compressor and engine, as well as the oil filter. Ensure to add 40 liters of ELGI air lube oil. After completing these tasks, start the unit and verify that it is operating correctly.</v>
          </cell>
        </row>
        <row r="6852">
          <cell r="A6852">
            <v>45665.620162036997</v>
          </cell>
          <cell r="B6852">
            <v>2689</v>
          </cell>
          <cell r="F6852" t="str">
            <v>CC-01523458</v>
          </cell>
          <cell r="J6852" t="str">
            <v>Schedule Service</v>
          </cell>
          <cell r="R6852" t="str">
            <v>BWAD163680</v>
          </cell>
          <cell r="AB6852" t="str">
            <v>To ensure optimal performance and maintenance of the equipment, the following service schedule will be executed: 1. **Oil Drainage**: Begin by draining oil from the tank and cooler, targeting a total of 38 liters. This step is crucial for maintaining the integrity of the system and preventing any potential damage from old oil. 2. **Filter Changes**: Proceed to replace the air filters for both the compressor and engine. Clean air intake is vital for efficient operation and longevity of the machinery. 3. **Oil Filter Replacement**: Change the oil filter to ensure that the new oil remains uncontaminated and that the system operates smoothly. 4. **Kit Replacements**: - Replace the ARV (Automatic Relief Valve) kit to maintain pressure regulation. - Change the BDV (Blow Down Valve) kit to ensure proper drainage and prevent any blockages. - Replace the actuator kit to ensure responsive operation of the system. - Change the pressure regulator kit to maintain consistent pressure levels. 5. **Lubrication**: Finally, add 40 liters of ELGI air lube plus oil to ensure that all moving parts are adequately lubricated, reducing wear and tear. After completing these tasks, start the unit and verify that it is running smoothly. This comprehensive maintenance will enhance the reliability and efficiency of the equipment.</v>
          </cell>
        </row>
        <row r="6853">
          <cell r="A6853">
            <v>45665.5161689815</v>
          </cell>
          <cell r="B6853">
            <v>85</v>
          </cell>
          <cell r="F6853" t="str">
            <v>CC-01523169</v>
          </cell>
          <cell r="J6853" t="str">
            <v>Complaint - Running With Problem</v>
          </cell>
          <cell r="R6853" t="str">
            <v>BXCL153907</v>
          </cell>
          <cell r="AB6853" t="str">
            <v>Attend the site to change mains contractor so change the mains contractor 1 no. from customer stock. So change with new one and then start the unit found running ok.</v>
          </cell>
        </row>
        <row r="6854">
          <cell r="A6854">
            <v>45665.470243055599</v>
          </cell>
          <cell r="B6854">
            <v>485</v>
          </cell>
          <cell r="F6854" t="str">
            <v>CC-01523004</v>
          </cell>
          <cell r="J6854" t="str">
            <v>General Service</v>
          </cell>
          <cell r="R6854" t="str">
            <v>BWDD121722</v>
          </cell>
          <cell r="AB6854" t="str">
            <v>The service material has not yet received approval from the customer. Once we obtain the necessary approval, we will proceed to log a new call to carry out the job efficiently. This ensures that all work aligns with the customer's expectations and requirements, maintaining our commitment to quality and satisfaction.</v>
          </cell>
        </row>
        <row r="6855">
          <cell r="A6855">
            <v>45664.435104166703</v>
          </cell>
          <cell r="B6855">
            <v>2500</v>
          </cell>
          <cell r="F6855" t="str">
            <v>CC-01521658</v>
          </cell>
          <cell r="J6855" t="str">
            <v>Schedule Service</v>
          </cell>
          <cell r="R6855" t="str">
            <v>BXKD164191</v>
          </cell>
          <cell r="AB6855" t="str">
            <v>Attend the site for schedule service so total drain oil from tank and oil cooler 37 litres with two dead crank, replace oil filter 2nos and replace air filter engine and compressor both side, plugged in the drain plugs and topped up oil in tank upto full guage level . Dead crank the unit two times and maintain the oil level in tank upto half guage level. Overall topped up oil 40 litres. After schedule service done start and run the unit found unit is running in ok condition and parameters are in normal condition.</v>
          </cell>
        </row>
        <row r="6856">
          <cell r="A6856">
            <v>45663.626990740697</v>
          </cell>
          <cell r="B6856">
            <v>1014</v>
          </cell>
          <cell r="F6856" t="str">
            <v>CC-01521133</v>
          </cell>
          <cell r="J6856" t="str">
            <v>Schedule Service</v>
          </cell>
          <cell r="R6856" t="str">
            <v>BXBD164357</v>
          </cell>
          <cell r="AB6856" t="str">
            <v>Attend the site for 1000 hours shedule service so replace oil,oil filter, air filter engine and compressor both side.overall Darin oil is 39 liters with three dead crank also oil condition is good.overall oil topped up oil in tank 40 liters with one dead crank.After shedule service done Start the unit running good condition at present all para meter work in under limit</v>
          </cell>
        </row>
        <row r="6857">
          <cell r="A6857">
            <v>45663.616631944402</v>
          </cell>
          <cell r="B6857">
            <v>0</v>
          </cell>
          <cell r="F6857" t="str">
            <v>CC-01521105</v>
          </cell>
          <cell r="J6857" t="str">
            <v>General Service</v>
          </cell>
          <cell r="R6857"/>
          <cell r="AB6857" t="str">
            <v>Service quotation shared with customer waiting for approval 07-01-2025 engineer visited the site and as per service report parts quotation shared with customer 11-01-2025</v>
          </cell>
        </row>
        <row r="6858">
          <cell r="A6858">
            <v>45663.545081018499</v>
          </cell>
          <cell r="B6858">
            <v>2309</v>
          </cell>
          <cell r="F6858" t="str">
            <v>CC-01520893</v>
          </cell>
          <cell r="J6858" t="str">
            <v>Field Campaign</v>
          </cell>
          <cell r="R6858" t="str">
            <v>BWIC371555</v>
          </cell>
          <cell r="AB6858" t="str">
            <v>Today we attend the customer site for complain oil likage from separator so we check and found that oil likage from separator punch so we change separator under foc new separator batch no:- 24 64 19 and old separator batch no:- 24 6626</v>
          </cell>
        </row>
        <row r="6859">
          <cell r="A6859">
            <v>45663.530868055597</v>
          </cell>
          <cell r="B6859">
            <v>3184</v>
          </cell>
          <cell r="F6859" t="str">
            <v>CC-01520859</v>
          </cell>
          <cell r="J6859" t="str">
            <v>Schedule Service</v>
          </cell>
          <cell r="R6859" t="str">
            <v>BWLS031931</v>
          </cell>
          <cell r="AB6859" t="str">
            <v>Today we attend the customer site for sheudle service so we change parts during service:- air filter, oil filter, oil and separator than start machine running ok</v>
          </cell>
        </row>
        <row r="6860">
          <cell r="A6860">
            <v>45662.292500000003</v>
          </cell>
          <cell r="B6860">
            <v>10447</v>
          </cell>
          <cell r="F6860" t="str">
            <v>CC-01520364</v>
          </cell>
          <cell r="J6860" t="str">
            <v>Schedule Service - AMC</v>
          </cell>
          <cell r="R6860" t="str">
            <v>BUFS046813</v>
          </cell>
          <cell r="AB6860" t="str">
            <v>AMC visit carried out</v>
          </cell>
        </row>
        <row r="6861">
          <cell r="A6861">
            <v>45661.731793981497</v>
          </cell>
          <cell r="B6861">
            <v>0</v>
          </cell>
          <cell r="F6861" t="str">
            <v>CC-01520086</v>
          </cell>
          <cell r="J6861" t="str">
            <v>Pre Commissioning</v>
          </cell>
          <cell r="R6861" t="str">
            <v>BXFS043344</v>
          </cell>
          <cell r="AB6861" t="str">
            <v>Attend the site for commissioning so check and found site is not ready for commissioning. Compressor is in packed conditions and pipe line and current ot availabe at site. So we done pre-commissioning advice customer to ready pipe line connection, 3 phase line connection should be done with unit earting, zeri level foundation need to be done, alectrical item are need to be arranged 100 A fuse, copper cable 4C x 25, earting cable with lugs. After proper installation please call us for commissioning. Actual date of pre-commissioning 07-01-2025</v>
          </cell>
        </row>
        <row r="6862">
          <cell r="A6862">
            <v>45661.730601851901</v>
          </cell>
          <cell r="B6862">
            <v>0</v>
          </cell>
          <cell r="F6862" t="str">
            <v>CC-01520085</v>
          </cell>
          <cell r="J6862" t="str">
            <v>Pre Commissioning</v>
          </cell>
          <cell r="R6862" t="str">
            <v>SN24TN01452</v>
          </cell>
          <cell r="AB6862" t="str">
            <v>Attend the site for commissioning so check and found site is not ready for commissioning. Compressor is in packed conditions and pipe line and current ot availabe at site. So we done pre-commissioning advice customer to ready pipe line connection, 3 phase line connection should be done with unit earting, zeri level foundation need to be done, alectrical item are need to be arranged 100 A fuse, copper cable 4C x 25, earting cable with lugs. After proper installation please call us for commissioning. Actual date of pre-commissioning 07-01-2025</v>
          </cell>
        </row>
        <row r="6863">
          <cell r="A6863">
            <v>45661.562245370398</v>
          </cell>
          <cell r="B6863">
            <v>37601</v>
          </cell>
          <cell r="F6863" t="str">
            <v>CC-01519616</v>
          </cell>
          <cell r="J6863" t="str">
            <v>Schedule Service</v>
          </cell>
          <cell r="R6863" t="str">
            <v>BQFS031084</v>
          </cell>
          <cell r="AB6863" t="str">
            <v>Today we attend the customer site for sheudle service so we change parts during service:- air filter, oil filter, oil and separator than start machine running ok</v>
          </cell>
        </row>
        <row r="6864">
          <cell r="A6864">
            <v>45661.561296296299</v>
          </cell>
          <cell r="B6864">
            <v>27813</v>
          </cell>
          <cell r="F6864" t="str">
            <v>CC-01519614</v>
          </cell>
          <cell r="J6864" t="str">
            <v>Schedule Service</v>
          </cell>
          <cell r="R6864" t="str">
            <v>BKDS031405</v>
          </cell>
          <cell r="AB6864" t="str">
            <v>Today we attend the customer site for sheudle service so we change parts during service: air filter, oil filter and oil than start machine running ok</v>
          </cell>
        </row>
        <row r="6865">
          <cell r="A6865">
            <v>45661.4361921296</v>
          </cell>
          <cell r="B6865">
            <v>0</v>
          </cell>
          <cell r="F6865" t="str">
            <v>CC-01519261</v>
          </cell>
          <cell r="J6865" t="str">
            <v>General Service</v>
          </cell>
          <cell r="R6865" t="str">
            <v>CMKE560286</v>
          </cell>
          <cell r="AB6865" t="str">
            <v>Attend the site for general service so change air filter and oil then start the unit found running ok.</v>
          </cell>
        </row>
        <row r="6866">
          <cell r="A6866">
            <v>45661.434571759302</v>
          </cell>
          <cell r="B6866">
            <v>0</v>
          </cell>
          <cell r="F6866" t="str">
            <v>CC-01519256</v>
          </cell>
          <cell r="J6866" t="str">
            <v>General Service</v>
          </cell>
          <cell r="R6866" t="str">
            <v>DXAL153839</v>
          </cell>
          <cell r="AB6866" t="str">
            <v>Attend the site for general service so change air filter and oil. Then start the unit found running ok.</v>
          </cell>
        </row>
        <row r="6867">
          <cell r="A6867">
            <v>45660.445335648103</v>
          </cell>
          <cell r="B6867">
            <v>6180</v>
          </cell>
          <cell r="F6867" t="str">
            <v>CC-01517897</v>
          </cell>
          <cell r="J6867" t="str">
            <v>Complaint - Running With Problem</v>
          </cell>
          <cell r="R6867" t="str">
            <v>BUID162953</v>
          </cell>
          <cell r="AB6867" t="str">
            <v>Attend the site for customer complaint for oil leakage so check the compressor found in hose oil injector pipe lekeage open the hose pipe and fitted the New one hose injector pipe after fitted the hose than start the unit now running good condition no air leakeag no oil leakage at present all para meter work in under limit unit running satisfactory</v>
          </cell>
        </row>
        <row r="6868">
          <cell r="A6868">
            <v>45660.273993055598</v>
          </cell>
          <cell r="B6868">
            <v>96756</v>
          </cell>
          <cell r="F6868" t="str">
            <v>CC-01517558</v>
          </cell>
          <cell r="J6868" t="str">
            <v>Schedule Service - AMC</v>
          </cell>
          <cell r="R6868" t="str">
            <v>BPLF150007</v>
          </cell>
          <cell r="AB6868" t="str">
            <v>AMC visit carried out</v>
          </cell>
        </row>
        <row r="6869">
          <cell r="A6869">
            <v>45660.273877314801</v>
          </cell>
          <cell r="B6869">
            <v>2487</v>
          </cell>
          <cell r="F6869" t="str">
            <v>CC-01517557</v>
          </cell>
          <cell r="J6869" t="str">
            <v>Schedule Service - AMC</v>
          </cell>
          <cell r="R6869" t="str">
            <v>BXJS034965</v>
          </cell>
          <cell r="AB6869" t="str">
            <v>AMC visit carried out</v>
          </cell>
        </row>
        <row r="6870">
          <cell r="A6870">
            <v>45659.683171296303</v>
          </cell>
          <cell r="B6870">
            <v>1251</v>
          </cell>
          <cell r="F6870" t="str">
            <v>CC-01517339</v>
          </cell>
          <cell r="J6870" t="str">
            <v>Schedule Service</v>
          </cell>
          <cell r="R6870" t="str">
            <v>BXLD231897</v>
          </cell>
          <cell r="AB6870" t="str">
            <v>Attend the site for 1250 hours service so drain oil from tank and oil cooler 110 litres, replace main oil filter 2nos., replace bearing oil filter 1no., air filter found in ok condition so it remains the same and air filter must be replace in 1500 hours or as per requirement when vacuum indicator shows red. Pluged in the drain plugs and total topped up oil in tank 120 litres with one crank. After schedule service done start and run the unit on load condition found unit is running in normal parameters.</v>
          </cell>
        </row>
        <row r="6871">
          <cell r="A6871">
            <v>45659.595844907402</v>
          </cell>
          <cell r="B6871">
            <v>0</v>
          </cell>
          <cell r="F6871" t="str">
            <v>CC-01517084</v>
          </cell>
          <cell r="J6871" t="str">
            <v>Complaint - Running With Problem</v>
          </cell>
          <cell r="R6871" t="str">
            <v>CXDE212211</v>
          </cell>
          <cell r="AB6871" t="str">
            <v>Attend the site for customer complaint of pressure not build up so start the unit about 8 minute then check found compressor make sufficient pressure as pet his capacity 175 psi because of compressor model is TS 05 and tank capacity is 220 pitega so it gives 175 psi pressure but customer requirement is 250psi that is not possible with this unit. So advice customer to procure TS10 unit for higher pressure. Customers need 250 psi pressure that is not possible with TS 05 compressor, so we check pressure in front of customer and tell him that he need TS 10 compressor. Waiting for product team approval 04-01-2025.... Today sand mail product team for approval ....Pramod-10-01-2025. Product team approval email attached in call</v>
          </cell>
        </row>
        <row r="6872">
          <cell r="A6872">
            <v>45659.564953703702</v>
          </cell>
          <cell r="B6872">
            <v>0</v>
          </cell>
          <cell r="F6872" t="str">
            <v>CC-01517021</v>
          </cell>
          <cell r="J6872" t="str">
            <v>Commissioning</v>
          </cell>
          <cell r="R6872" t="str">
            <v>24246010</v>
          </cell>
          <cell r="AB6872" t="str">
            <v>Commissioning done on dated 02-01-2025</v>
          </cell>
        </row>
        <row r="6873">
          <cell r="A6873">
            <v>45659.562222222201</v>
          </cell>
          <cell r="B6873">
            <v>0</v>
          </cell>
          <cell r="F6873" t="str">
            <v>CC-01517011</v>
          </cell>
          <cell r="J6873" t="str">
            <v>Commissioning</v>
          </cell>
          <cell r="R6873" t="str">
            <v>SN24TN01050</v>
          </cell>
          <cell r="AB6873" t="str">
            <v>Commissioning done on dated 02-01-2025</v>
          </cell>
        </row>
        <row r="6874">
          <cell r="A6874">
            <v>45659.561134259297</v>
          </cell>
          <cell r="B6874">
            <v>1</v>
          </cell>
          <cell r="F6874" t="str">
            <v>CC-01517008</v>
          </cell>
          <cell r="J6874" t="str">
            <v>Commissioning</v>
          </cell>
          <cell r="R6874" t="str">
            <v>BXDS036915</v>
          </cell>
          <cell r="AB6874" t="str">
            <v>Commissioning done on dated 02-01-2025.... Comm date-02-01-2025</v>
          </cell>
        </row>
        <row r="6875">
          <cell r="A6875">
            <v>45659.534351851798</v>
          </cell>
          <cell r="B6875">
            <v>0</v>
          </cell>
          <cell r="F6875" t="str">
            <v>CC-01516944</v>
          </cell>
          <cell r="J6875" t="str">
            <v>General Service</v>
          </cell>
          <cell r="R6875"/>
          <cell r="AB6875" t="str">
            <v>Quotation shared with customer waiting for approval 04-01-2025 ............. 11-01-2025</v>
          </cell>
        </row>
        <row r="6876">
          <cell r="A6876">
            <v>45659.454282407401</v>
          </cell>
          <cell r="B6876">
            <v>0</v>
          </cell>
          <cell r="F6876" t="str">
            <v>CC-01516680</v>
          </cell>
          <cell r="J6876" t="str">
            <v>Preservative Measures</v>
          </cell>
          <cell r="R6876" t="str">
            <v>SN24TN01050</v>
          </cell>
          <cell r="AB6876"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Also change oil after then start the compressor found running ok.</v>
          </cell>
        </row>
        <row r="6877">
          <cell r="A6877">
            <v>45659.434421296297</v>
          </cell>
          <cell r="B6877">
            <v>1</v>
          </cell>
          <cell r="F6877" t="str">
            <v>CC-01516643</v>
          </cell>
          <cell r="J6877" t="str">
            <v>Preservative Measures</v>
          </cell>
          <cell r="R6877" t="str">
            <v>BXDS036915</v>
          </cell>
          <cell r="AB6877"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6878">
          <cell r="A6878">
            <v>45657.645659722199</v>
          </cell>
          <cell r="B6878">
            <v>10549</v>
          </cell>
          <cell r="F6878" t="str">
            <v>CC-01515352</v>
          </cell>
          <cell r="J6878" t="str">
            <v>Schedule Service</v>
          </cell>
          <cell r="R6878" t="str">
            <v>BVKC374485</v>
          </cell>
          <cell r="AB6878" t="str">
            <v>Attend the site for schedule service so change air filter, oil filter, air oil separator, motor greasing and oil. Then start the unit found running ok</v>
          </cell>
        </row>
        <row r="6879">
          <cell r="A6879">
            <v>45657.637245370403</v>
          </cell>
          <cell r="B6879">
            <v>585</v>
          </cell>
          <cell r="F6879" t="str">
            <v>CC-01515330</v>
          </cell>
          <cell r="J6879" t="str">
            <v>Schedule Service</v>
          </cell>
          <cell r="R6879" t="str">
            <v>BUIS036656</v>
          </cell>
          <cell r="AB6879" t="str">
            <v>Attend the site for schedule service so change air filter, oil filter, air oil separator,  motor greasing and oil then start the unit found running ok.</v>
          </cell>
        </row>
        <row r="6880">
          <cell r="A6880">
            <v>45657.474386574097</v>
          </cell>
          <cell r="B6880">
            <v>13245</v>
          </cell>
          <cell r="F6880" t="str">
            <v>CC-01514837</v>
          </cell>
          <cell r="J6880" t="str">
            <v>Schedule Service</v>
          </cell>
          <cell r="R6880" t="str">
            <v>BRGL151464</v>
          </cell>
          <cell r="AB6880" t="str">
            <v>And the site for schedule service so drain oil from tank and drain oil from cooler total 18 liters oil drain then change air filter, oil filter and ELGI air lube plus oil 20 liters. Then start the unit found running ok.</v>
          </cell>
        </row>
        <row r="6881">
          <cell r="A6881">
            <v>45657.473460648202</v>
          </cell>
          <cell r="B6881">
            <v>8850</v>
          </cell>
          <cell r="F6881" t="str">
            <v>CC-01514833</v>
          </cell>
          <cell r="J6881" t="str">
            <v>Schedule Service</v>
          </cell>
          <cell r="R6881" t="str">
            <v>BRBL150944</v>
          </cell>
          <cell r="AB6881" t="str">
            <v>And the site for schedule service so drain oil from tank and drain oil from cooler total 18 liters oil drain then change air filter, oil filter, separator tank to BDV hose, oil retarining hose and ELGI air lube plus oil 20 liters. Then start the unit found running ok.</v>
          </cell>
        </row>
        <row r="6882">
          <cell r="A6882">
            <v>45657.4674884259</v>
          </cell>
          <cell r="B6882">
            <v>12710</v>
          </cell>
          <cell r="F6882" t="str">
            <v>CC-01514815</v>
          </cell>
          <cell r="J6882" t="str">
            <v>Schedule Service</v>
          </cell>
          <cell r="R6882" t="str">
            <v>BRGL151468</v>
          </cell>
          <cell r="AB6882" t="str">
            <v>And the site for schedule service so drain oil from tank and drain oil from cooler total 18 liters oil drain then change air filter, oil filter and ELGI air lube plus oil 20 liters. Then start the unit found running ok.</v>
          </cell>
        </row>
        <row r="6883">
          <cell r="A6883">
            <v>45657.463159722203</v>
          </cell>
          <cell r="B6883">
            <v>2494</v>
          </cell>
          <cell r="F6883" t="str">
            <v>CC-01514807</v>
          </cell>
          <cell r="J6883" t="str">
            <v>Schedule Service</v>
          </cell>
          <cell r="R6883" t="str">
            <v>BWGS033844</v>
          </cell>
          <cell r="AB6883" t="str">
            <v>Attend the site for schedule service So change air filter, oil filter, air oil separator and oil. Then start the unit found running ok.</v>
          </cell>
        </row>
        <row r="6884">
          <cell r="A6884">
            <v>45656.730798611097</v>
          </cell>
          <cell r="B6884">
            <v>3780</v>
          </cell>
          <cell r="F6884" t="str">
            <v>CC-01514328</v>
          </cell>
          <cell r="J6884" t="str">
            <v>Schedule Service</v>
          </cell>
          <cell r="R6884" t="str">
            <v>BVHD163388</v>
          </cell>
          <cell r="AB6884" t="str">
            <v>Attend the site for 3780 hours schedule service so following jobs are done - Total drain oil from tank and oil cooler 38 litres, after then replace air filter engine and compressor both side, replace WORKDONE oil filter 2nos, Overall topped up oil in tank 40 litres with one dead crank. After schedule service done start the unit and run on load condition found unit is running in normal condition.</v>
          </cell>
        </row>
        <row r="6885">
          <cell r="A6885">
            <v>45656.612777777802</v>
          </cell>
          <cell r="B6885">
            <v>1829</v>
          </cell>
          <cell r="F6885" t="str">
            <v>CC-01513972</v>
          </cell>
          <cell r="J6885" t="str">
            <v>Schedule Service</v>
          </cell>
          <cell r="R6885" t="str">
            <v>BXJD164132</v>
          </cell>
          <cell r="AB6885" t="str">
            <v>Attend the site for schedule service so replace saprator filter, air filter engine and compressor both side, oil filter, oil 40 litres , arv kit , main pressure regulator kit and actuator kit engine and compressor both side. After schedule service done start and run the unit on load condition found unit is running in ok condition with all parameters under limit.</v>
          </cell>
        </row>
        <row r="6886">
          <cell r="A6886">
            <v>45656.548611111102</v>
          </cell>
          <cell r="B6886">
            <v>4382</v>
          </cell>
          <cell r="F6886" t="str">
            <v>CC-01513800</v>
          </cell>
          <cell r="J6886" t="str">
            <v>Schedule Service</v>
          </cell>
          <cell r="R6886" t="str">
            <v>BWLS032007</v>
          </cell>
          <cell r="AB6886" t="str">
            <v>Today we attend the customer site for sheudle service so we change parts during service:- air filter, oil filter, oil,pre filter and separator than start machine running ok</v>
          </cell>
        </row>
        <row r="6887">
          <cell r="A6887">
            <v>45656.294837963003</v>
          </cell>
          <cell r="B6887">
            <v>25598</v>
          </cell>
          <cell r="F6887" t="str">
            <v>CC-01513392</v>
          </cell>
          <cell r="J6887" t="str">
            <v>Schedule Service - AMC</v>
          </cell>
          <cell r="R6887" t="str">
            <v>ONIC370102</v>
          </cell>
          <cell r="AB6887" t="str">
            <v>AMC visit carried out</v>
          </cell>
        </row>
        <row r="6888">
          <cell r="A6888">
            <v>45656.2722222222</v>
          </cell>
          <cell r="B6888">
            <v>43450</v>
          </cell>
          <cell r="F6888" t="str">
            <v>CC-01513167</v>
          </cell>
          <cell r="J6888" t="str">
            <v>Schedule Service - AMC</v>
          </cell>
          <cell r="R6888" t="str">
            <v>GOGC370754</v>
          </cell>
          <cell r="AB6888" t="str">
            <v>AMC visit carried out</v>
          </cell>
        </row>
        <row r="6889">
          <cell r="A6889">
            <v>45654.734085648102</v>
          </cell>
          <cell r="B6889">
            <v>14373</v>
          </cell>
          <cell r="F6889" t="str">
            <v>CC-01512751</v>
          </cell>
          <cell r="J6889" t="str">
            <v>Complaint - Running With Problem</v>
          </cell>
          <cell r="R6889" t="str">
            <v>BTIS045034</v>
          </cell>
          <cell r="AB6889" t="str">
            <v>We visited site check and found oil leakage from saft seal and bearing housing so We changed saft seal and pest bearing housing after than start and check unit running well condition at the present time.</v>
          </cell>
        </row>
        <row r="6890">
          <cell r="A6890">
            <v>45654.6390046296</v>
          </cell>
          <cell r="B6890">
            <v>42559</v>
          </cell>
          <cell r="F6890" t="str">
            <v>CC-01512444</v>
          </cell>
          <cell r="J6890" t="str">
            <v>Schedule Service</v>
          </cell>
          <cell r="R6890" t="str">
            <v>GPLS030458</v>
          </cell>
          <cell r="AB6890" t="str">
            <v>Attend the site for schedule service so change air filter, oil filter and oil Then start the unit found running ok.</v>
          </cell>
        </row>
        <row r="6891">
          <cell r="A6891">
            <v>45654.5554050926</v>
          </cell>
          <cell r="B6891">
            <v>0</v>
          </cell>
          <cell r="F6891" t="str">
            <v>CC-01512253</v>
          </cell>
          <cell r="J6891" t="str">
            <v>General Service</v>
          </cell>
          <cell r="R6891"/>
          <cell r="AB6891"/>
        </row>
        <row r="6892">
          <cell r="A6892">
            <v>45654.5242939815</v>
          </cell>
          <cell r="B6892">
            <v>1</v>
          </cell>
          <cell r="F6892" t="str">
            <v>CC-01512148</v>
          </cell>
          <cell r="J6892" t="str">
            <v>Commissioning</v>
          </cell>
          <cell r="R6892" t="str">
            <v>BXID164748</v>
          </cell>
          <cell r="AB6892" t="str">
            <v>Commissioning done on dated 28-12-2024</v>
          </cell>
        </row>
        <row r="6893">
          <cell r="A6893">
            <v>45654.516041666699</v>
          </cell>
          <cell r="B6893">
            <v>3454</v>
          </cell>
          <cell r="F6893" t="str">
            <v>CC-01512104</v>
          </cell>
          <cell r="J6893" t="str">
            <v>Schedule Service</v>
          </cell>
          <cell r="R6893" t="str">
            <v>BUGS047120</v>
          </cell>
          <cell r="AB6893" t="str">
            <v>Attend the site for schedule service so change air filter, oil filter and.motor greasing. Then start the unit found running ok</v>
          </cell>
        </row>
        <row r="6894">
          <cell r="A6894">
            <v>45654.504062499997</v>
          </cell>
          <cell r="B6894">
            <v>465</v>
          </cell>
          <cell r="F6894" t="str">
            <v>CC-01512052</v>
          </cell>
          <cell r="J6894" t="str">
            <v>Complaint - Breakdown</v>
          </cell>
          <cell r="R6894" t="str">
            <v>BXKD220975</v>
          </cell>
          <cell r="AB6894" t="str">
            <v>Upon receiving a customer complaint regarding a non-operational unit, an inspection was conducted which revealed significant rust accumulation within the diesel tank. The tank was opened, and the extent of the rust was confirmed. To address this issue, the diesel tank was drained completely and thoroughly cleaned using a mixture of surfactant and water. Following the initial cleaning, the tank was rinsed with diesel to ensure any remaining contaminants were removed. Once the tank was cleaned and inspected for any further issues, it was refilled with fresh, clean diesel. After completing these steps, the unit was restarted and successfully returned to operational status, indicating that the cleaning process was effective in resolving the initial complaint. Work is being done Please note customer correct mobile no.  9438348720..... Talk with customer now unit running in good condition Correct contact person Mr. K P Jha - 9438348720</v>
          </cell>
        </row>
        <row r="6895">
          <cell r="A6895">
            <v>45654.492488425902</v>
          </cell>
          <cell r="B6895">
            <v>80</v>
          </cell>
          <cell r="F6895" t="str">
            <v>CC-01511996</v>
          </cell>
          <cell r="J6895" t="str">
            <v>Complaint - Running With Problem</v>
          </cell>
          <cell r="R6895" t="str">
            <v>BXDD232126</v>
          </cell>
          <cell r="AB6895" t="str">
            <v>Attend the site as per customer demand for line pressure 22 kg on drilling time so I set the idle pressure to 24 kg on idle time and run the unit found drilling rpm 1370 to 1410 at 22 kg air pressure.</v>
          </cell>
        </row>
        <row r="6896">
          <cell r="A6896">
            <v>45653.649004629602</v>
          </cell>
          <cell r="B6896">
            <v>2586</v>
          </cell>
          <cell r="F6896" t="str">
            <v>CC-01511322</v>
          </cell>
          <cell r="J6896" t="str">
            <v>Schedule Service</v>
          </cell>
          <cell r="R6896" t="str">
            <v>BWFD163940</v>
          </cell>
          <cell r="AB6896" t="str">
            <v>Attend the site for schedule service so drain oil from tank 28 liters and drain oil from cooler 11 liters total 39 liters oil drain. Then change air filter for compressor and engine both side, change oil filter and ELGI air lube plus oil 40 liters. Then start the unit found running ok.</v>
          </cell>
        </row>
        <row r="6897">
          <cell r="A6897">
            <v>45653.529560185198</v>
          </cell>
          <cell r="B6897">
            <v>0</v>
          </cell>
          <cell r="F6897" t="str">
            <v>CC-01511035</v>
          </cell>
          <cell r="J6897" t="str">
            <v>Complaint - Breakdown</v>
          </cell>
          <cell r="R6897"/>
          <cell r="AB6897" t="str">
            <v>Service Quotation Shared with customer waiting for approval 27-12-2024    04-01-2025</v>
          </cell>
        </row>
        <row r="6898">
          <cell r="A6898">
            <v>45653.509282407402</v>
          </cell>
          <cell r="B6898">
            <v>2701</v>
          </cell>
          <cell r="F6898" t="str">
            <v>CC-01510982</v>
          </cell>
          <cell r="J6898" t="str">
            <v>Schedule Service</v>
          </cell>
          <cell r="R6898" t="str">
            <v>BWAD163674</v>
          </cell>
          <cell r="AB6898" t="str">
            <v>Attend the site for 2500 hours schedule service so total drain oil from tank and oil cooler 34 litres, after then replace oil filter 90 lpm 2nos., air filter engine and compressor both side, plugin the drain plugs and overall topped up in tank 40 litres. After schedule service done start and run the unit on load condition found unit is running in ok condition with all parameters under limit.</v>
          </cell>
        </row>
        <row r="6899">
          <cell r="A6899">
            <v>45652.703113425901</v>
          </cell>
          <cell r="B6899">
            <v>6659</v>
          </cell>
          <cell r="F6899" t="str">
            <v>CC-01510036</v>
          </cell>
          <cell r="J6899" t="str">
            <v>Schedule Service</v>
          </cell>
          <cell r="R6899" t="str">
            <v>BWCS032720</v>
          </cell>
          <cell r="AB6899" t="str">
            <v>Attend the site for schedule service So change air filter,  oil filter,  air oil separator and oil.  Then start the unit found running ok.</v>
          </cell>
        </row>
        <row r="6900">
          <cell r="A6900">
            <v>45652.700659722199</v>
          </cell>
          <cell r="B6900">
            <v>0</v>
          </cell>
          <cell r="F6900" t="str">
            <v>CC-01510025</v>
          </cell>
          <cell r="J6900" t="str">
            <v>Commissioning</v>
          </cell>
          <cell r="R6900" t="str">
            <v>24246210</v>
          </cell>
          <cell r="AB6900" t="str">
            <v>Commissioning done on dated 26-12-2024</v>
          </cell>
        </row>
        <row r="6901">
          <cell r="A6901">
            <v>45652.697187500002</v>
          </cell>
          <cell r="B6901">
            <v>0</v>
          </cell>
          <cell r="F6901" t="str">
            <v>CC-01510011</v>
          </cell>
          <cell r="J6901" t="str">
            <v>Commissioning</v>
          </cell>
          <cell r="R6901" t="str">
            <v>CXEE678556</v>
          </cell>
          <cell r="AB6901" t="str">
            <v>Commissioning done on dated 26-12-2024</v>
          </cell>
        </row>
        <row r="6902">
          <cell r="A6902">
            <v>45652.683171296303</v>
          </cell>
          <cell r="B6902">
            <v>1</v>
          </cell>
          <cell r="F6902" t="str">
            <v>CC-01509973</v>
          </cell>
          <cell r="J6902" t="str">
            <v>Commissioning</v>
          </cell>
          <cell r="R6902" t="str">
            <v>BXID122117</v>
          </cell>
          <cell r="AB6902" t="str">
            <v>Commissioning done on dated 26-12-2024.</v>
          </cell>
        </row>
        <row r="6903">
          <cell r="A6903">
            <v>45652.627326388902</v>
          </cell>
          <cell r="B6903">
            <v>19962</v>
          </cell>
          <cell r="F6903" t="str">
            <v>CC-01509852</v>
          </cell>
          <cell r="J6903" t="str">
            <v>Field Campaign</v>
          </cell>
          <cell r="R6903" t="str">
            <v>GOHC370857</v>
          </cell>
          <cell r="AB6903" t="str">
            <v>We visited site and change oil separator under of FOC basis batch no new separator -246529and old separator batch no-246216. And we also change Air filter, Oil filter and Oil after than start and check unit running well.</v>
          </cell>
        </row>
        <row r="6904">
          <cell r="A6904">
            <v>45652.544340277796</v>
          </cell>
          <cell r="B6904">
            <v>51067</v>
          </cell>
          <cell r="F6904" t="str">
            <v>CC-01509663</v>
          </cell>
          <cell r="J6904" t="str">
            <v>General Service</v>
          </cell>
          <cell r="R6904" t="str">
            <v>BLGS040582</v>
          </cell>
          <cell r="AB6904" t="str">
            <v>Today we attend the customer site for AMC visit so we check and found that compressor running ok</v>
          </cell>
        </row>
        <row r="6905">
          <cell r="A6905">
            <v>45651.651863425897</v>
          </cell>
          <cell r="B6905">
            <v>100</v>
          </cell>
          <cell r="F6905" t="str">
            <v>CC-01508860</v>
          </cell>
          <cell r="J6905" t="str">
            <v>Sales Call</v>
          </cell>
          <cell r="R6905" t="str">
            <v>BXBD164346</v>
          </cell>
          <cell r="AB6905" t="str">
            <v>Sales call carried out for HMR update</v>
          </cell>
        </row>
        <row r="6906">
          <cell r="A6906">
            <v>45651.646400463003</v>
          </cell>
          <cell r="B6906">
            <v>1080</v>
          </cell>
          <cell r="F6906" t="str">
            <v>CC-01508853</v>
          </cell>
          <cell r="J6906" t="str">
            <v>Sales Call</v>
          </cell>
          <cell r="R6906" t="str">
            <v>BXLD231897</v>
          </cell>
          <cell r="AB6906" t="str">
            <v>Sales call carried out for HMR update</v>
          </cell>
        </row>
        <row r="6907">
          <cell r="A6907">
            <v>45651.643923611096</v>
          </cell>
          <cell r="B6907">
            <v>750</v>
          </cell>
          <cell r="F6907" t="str">
            <v>CC-01508849</v>
          </cell>
          <cell r="J6907" t="str">
            <v>Sales Call</v>
          </cell>
          <cell r="R6907" t="str">
            <v>BXLD231873</v>
          </cell>
          <cell r="AB6907" t="str">
            <v>Sales call carried out for HMR update</v>
          </cell>
        </row>
        <row r="6908">
          <cell r="A6908">
            <v>45651.641377314802</v>
          </cell>
          <cell r="B6908">
            <v>815</v>
          </cell>
          <cell r="F6908" t="str">
            <v>CC-01508844</v>
          </cell>
          <cell r="J6908" t="str">
            <v>Sales Call</v>
          </cell>
          <cell r="R6908" t="str">
            <v>BXKD164160</v>
          </cell>
          <cell r="AB6908" t="str">
            <v>Sales call carried out for HMR update</v>
          </cell>
        </row>
        <row r="6909">
          <cell r="A6909">
            <v>45651.638124999998</v>
          </cell>
          <cell r="B6909">
            <v>20</v>
          </cell>
          <cell r="F6909" t="str">
            <v>CC-01508836</v>
          </cell>
          <cell r="J6909" t="str">
            <v>Sales Call</v>
          </cell>
          <cell r="R6909" t="str">
            <v>BXFD164599</v>
          </cell>
          <cell r="AB6909" t="str">
            <v>Sales call carried out for HMR update</v>
          </cell>
        </row>
        <row r="6910">
          <cell r="A6910">
            <v>45651.629039351901</v>
          </cell>
          <cell r="B6910">
            <v>1315</v>
          </cell>
          <cell r="F6910" t="str">
            <v>CC-01508821</v>
          </cell>
          <cell r="J6910" t="str">
            <v>Sales Call</v>
          </cell>
          <cell r="R6910" t="str">
            <v>BXAD164317</v>
          </cell>
          <cell r="AB6910" t="str">
            <v>Sales call carried out for HMR update</v>
          </cell>
        </row>
        <row r="6911">
          <cell r="A6911">
            <v>45651.624837962998</v>
          </cell>
          <cell r="B6911">
            <v>1600</v>
          </cell>
          <cell r="F6911" t="str">
            <v>CC-01508818</v>
          </cell>
          <cell r="J6911" t="str">
            <v>Schedule Service</v>
          </cell>
          <cell r="R6911" t="str">
            <v>BWID164096</v>
          </cell>
          <cell r="AB6911" t="str">
            <v>Attend the site for 1500 hours service so following parts are replaced actuator kit engine and compressor both side, main pressure regulator kit and arv kit.</v>
          </cell>
        </row>
        <row r="6912">
          <cell r="A6912">
            <v>45651.624212962997</v>
          </cell>
          <cell r="B6912">
            <v>700</v>
          </cell>
          <cell r="F6912" t="str">
            <v>CC-01508815</v>
          </cell>
          <cell r="J6912" t="str">
            <v>Sales Call</v>
          </cell>
          <cell r="R6912" t="str">
            <v>BXBD164381</v>
          </cell>
          <cell r="AB6912" t="str">
            <v>Sales call carried out for HMR update</v>
          </cell>
        </row>
        <row r="6913">
          <cell r="A6913">
            <v>45651.617824074099</v>
          </cell>
          <cell r="B6913">
            <v>300</v>
          </cell>
          <cell r="F6913" t="str">
            <v>CC-01508804</v>
          </cell>
          <cell r="J6913" t="str">
            <v>Sales Call</v>
          </cell>
          <cell r="R6913" t="str">
            <v>BXCD164422</v>
          </cell>
          <cell r="AB6913" t="str">
            <v>Sales call carried out for HMR update</v>
          </cell>
        </row>
        <row r="6914">
          <cell r="A6914">
            <v>45651.558263888903</v>
          </cell>
          <cell r="B6914">
            <v>420</v>
          </cell>
          <cell r="F6914" t="str">
            <v>CC-01508670</v>
          </cell>
          <cell r="J6914" t="str">
            <v>Sales Call</v>
          </cell>
          <cell r="R6914" t="str">
            <v>BXBD164357</v>
          </cell>
          <cell r="AB6914" t="str">
            <v>Sales call carried out for HMR update</v>
          </cell>
        </row>
        <row r="6915">
          <cell r="A6915">
            <v>45651.555381944403</v>
          </cell>
          <cell r="B6915">
            <v>2200</v>
          </cell>
          <cell r="F6915" t="str">
            <v>CC-01508664</v>
          </cell>
          <cell r="J6915" t="str">
            <v>Sales Call</v>
          </cell>
          <cell r="R6915" t="str">
            <v>BVHD163331</v>
          </cell>
          <cell r="AB6915" t="str">
            <v>Sales call carried out for HMR update</v>
          </cell>
        </row>
        <row r="6916">
          <cell r="A6916">
            <v>45651.552245370403</v>
          </cell>
          <cell r="B6916">
            <v>170</v>
          </cell>
          <cell r="F6916" t="str">
            <v>CC-01508659</v>
          </cell>
          <cell r="J6916" t="str">
            <v>Sales Call</v>
          </cell>
          <cell r="R6916" t="str">
            <v>BWHD164019</v>
          </cell>
          <cell r="AB6916" t="str">
            <v>Sales call carried out for HMR update</v>
          </cell>
        </row>
        <row r="6917">
          <cell r="A6917">
            <v>45651.549004629604</v>
          </cell>
          <cell r="B6917">
            <v>740</v>
          </cell>
          <cell r="F6917" t="str">
            <v>CC-01508648</v>
          </cell>
          <cell r="J6917" t="str">
            <v>Sales Call</v>
          </cell>
          <cell r="R6917" t="str">
            <v>BWID231694</v>
          </cell>
          <cell r="AB6917" t="str">
            <v>Sales call carried out for HMR update</v>
          </cell>
        </row>
        <row r="6918">
          <cell r="A6918">
            <v>45651.545428240701</v>
          </cell>
          <cell r="B6918">
            <v>600</v>
          </cell>
          <cell r="F6918" t="str">
            <v>CC-01508638</v>
          </cell>
          <cell r="J6918" t="str">
            <v>Sales Call</v>
          </cell>
          <cell r="R6918" t="str">
            <v>BXCD164420</v>
          </cell>
          <cell r="AB6918" t="str">
            <v>Sales call carried out for HMR update</v>
          </cell>
        </row>
        <row r="6919">
          <cell r="A6919">
            <v>45651.541562500002</v>
          </cell>
          <cell r="B6919">
            <v>555</v>
          </cell>
          <cell r="F6919" t="str">
            <v>CC-01508625</v>
          </cell>
          <cell r="J6919" t="str">
            <v>Sales Call</v>
          </cell>
          <cell r="R6919" t="str">
            <v>BXCD164464</v>
          </cell>
          <cell r="AB6919" t="str">
            <v>Sales call carried out for HMR update</v>
          </cell>
        </row>
        <row r="6920">
          <cell r="A6920">
            <v>45651.538541666698</v>
          </cell>
          <cell r="B6920">
            <v>465</v>
          </cell>
          <cell r="F6920" t="str">
            <v>CC-01508612</v>
          </cell>
          <cell r="J6920" t="str">
            <v>Sales Call</v>
          </cell>
          <cell r="R6920" t="str">
            <v>BXKD220975</v>
          </cell>
          <cell r="AB6920" t="str">
            <v>Sales call carried out for HMR update</v>
          </cell>
        </row>
        <row r="6921">
          <cell r="A6921">
            <v>45651.535752314798</v>
          </cell>
          <cell r="B6921">
            <v>700</v>
          </cell>
          <cell r="F6921" t="str">
            <v>CC-01508602</v>
          </cell>
          <cell r="J6921" t="str">
            <v>Sales Call</v>
          </cell>
          <cell r="R6921" t="str">
            <v>BXAD164301</v>
          </cell>
          <cell r="AB6921" t="str">
            <v>Sales call carried out for HMR update</v>
          </cell>
        </row>
        <row r="6922">
          <cell r="A6922">
            <v>45651.530277777798</v>
          </cell>
          <cell r="B6922">
            <v>460</v>
          </cell>
          <cell r="F6922" t="str">
            <v>CC-01508584</v>
          </cell>
          <cell r="J6922" t="str">
            <v>Sales Call</v>
          </cell>
          <cell r="R6922" t="str">
            <v>BXAD231957</v>
          </cell>
          <cell r="AB6922" t="str">
            <v>Sales call carried out for HMR update</v>
          </cell>
        </row>
        <row r="6923">
          <cell r="A6923">
            <v>45651.527557870402</v>
          </cell>
          <cell r="B6923">
            <v>185</v>
          </cell>
          <cell r="F6923" t="str">
            <v>CC-01508572</v>
          </cell>
          <cell r="J6923" t="str">
            <v>Sales Call</v>
          </cell>
          <cell r="R6923" t="str">
            <v>BXCD164415</v>
          </cell>
          <cell r="AB6923" t="str">
            <v>Sales call carried out for HMR update</v>
          </cell>
        </row>
        <row r="6924">
          <cell r="A6924">
            <v>45651.523136574098</v>
          </cell>
          <cell r="B6924">
            <v>2865</v>
          </cell>
          <cell r="F6924" t="str">
            <v>CC-01508550</v>
          </cell>
          <cell r="J6924" t="str">
            <v>Schedule Service</v>
          </cell>
          <cell r="R6924" t="str">
            <v>BWLD231345</v>
          </cell>
          <cell r="AB6924" t="str">
            <v>Attend the site for schedule service so overall drain oil from tank and oil cooler 112 litres after then replace main oil filter, by pass oil filter, air filter . Topped up oil in tank upto full guage level. Start the unit and Stop it, again maintain the oil. Total topped up oil 112 litres</v>
          </cell>
        </row>
        <row r="6925">
          <cell r="A6925">
            <v>45651.519849536999</v>
          </cell>
          <cell r="B6925">
            <v>1110</v>
          </cell>
          <cell r="F6925" t="str">
            <v>CC-01508542</v>
          </cell>
          <cell r="J6925" t="str">
            <v>Sales Call</v>
          </cell>
          <cell r="R6925" t="str">
            <v>BXLD164272</v>
          </cell>
          <cell r="AB6925" t="str">
            <v>Sales call carried out for HMR update</v>
          </cell>
        </row>
        <row r="6926">
          <cell r="A6926">
            <v>45651.516805555599</v>
          </cell>
          <cell r="B6926">
            <v>1700</v>
          </cell>
          <cell r="F6926" t="str">
            <v>CC-01508532</v>
          </cell>
          <cell r="J6926" t="str">
            <v>Sales Call</v>
          </cell>
          <cell r="R6926" t="str">
            <v>BVED163240</v>
          </cell>
          <cell r="AB6926" t="str">
            <v>Sales call carried out for HMR update</v>
          </cell>
        </row>
        <row r="6927">
          <cell r="A6927">
            <v>45651.512627314798</v>
          </cell>
          <cell r="B6927">
            <v>1315</v>
          </cell>
          <cell r="F6927" t="str">
            <v>CC-01508521</v>
          </cell>
          <cell r="J6927" t="str">
            <v>Sales Call</v>
          </cell>
          <cell r="R6927" t="str">
            <v>BWID164050</v>
          </cell>
          <cell r="AB6927" t="str">
            <v>Sales call carried out for HMR update</v>
          </cell>
        </row>
        <row r="6928">
          <cell r="A6928">
            <v>45651.508009259298</v>
          </cell>
          <cell r="B6928">
            <v>610</v>
          </cell>
          <cell r="F6928" t="str">
            <v>CC-01508506</v>
          </cell>
          <cell r="J6928" t="str">
            <v>Sales Call</v>
          </cell>
          <cell r="R6928" t="str">
            <v>BWID231682</v>
          </cell>
          <cell r="AB6928" t="str">
            <v>Sales call carried out for HMR update</v>
          </cell>
        </row>
        <row r="6929">
          <cell r="A6929">
            <v>45651.504618055602</v>
          </cell>
          <cell r="B6929">
            <v>1020</v>
          </cell>
          <cell r="F6929" t="str">
            <v>CC-01508499</v>
          </cell>
          <cell r="J6929" t="str">
            <v>Sales Call</v>
          </cell>
          <cell r="R6929" t="str">
            <v>BXKD164219</v>
          </cell>
          <cell r="AB6929" t="str">
            <v>Sales call carried out for HMR update</v>
          </cell>
        </row>
        <row r="6930">
          <cell r="A6930">
            <v>45651.501192129603</v>
          </cell>
          <cell r="B6930">
            <v>733</v>
          </cell>
          <cell r="F6930" t="str">
            <v>CC-01508494</v>
          </cell>
          <cell r="J6930" t="str">
            <v>Sales Call</v>
          </cell>
          <cell r="R6930" t="str">
            <v>BXAD164288</v>
          </cell>
          <cell r="AB6930" t="str">
            <v>Sales call carried out for HMR update</v>
          </cell>
        </row>
        <row r="6931">
          <cell r="A6931">
            <v>45651.498356481497</v>
          </cell>
          <cell r="B6931">
            <v>1730</v>
          </cell>
          <cell r="F6931" t="str">
            <v>CC-01508487</v>
          </cell>
          <cell r="J6931" t="str">
            <v>Sales Call</v>
          </cell>
          <cell r="R6931" t="str">
            <v>BXKD164206</v>
          </cell>
          <cell r="AB6931" t="str">
            <v>Sales call carried out for HMR update</v>
          </cell>
        </row>
        <row r="6932">
          <cell r="A6932">
            <v>45651.494282407402</v>
          </cell>
          <cell r="B6932">
            <v>2000</v>
          </cell>
          <cell r="F6932" t="str">
            <v>CC-01508477</v>
          </cell>
          <cell r="J6932" t="str">
            <v>Sales Call</v>
          </cell>
          <cell r="R6932" t="str">
            <v>BWED163871</v>
          </cell>
          <cell r="AB6932" t="str">
            <v>Sales call carried out for HMR update</v>
          </cell>
        </row>
        <row r="6933">
          <cell r="A6933">
            <v>45651.489768518499</v>
          </cell>
          <cell r="B6933">
            <v>2260</v>
          </cell>
          <cell r="F6933" t="str">
            <v>CC-01508467</v>
          </cell>
          <cell r="J6933" t="str">
            <v>Sales Call</v>
          </cell>
          <cell r="R6933" t="str">
            <v>BWED163867</v>
          </cell>
          <cell r="AB6933" t="str">
            <v>Sales call carried out for HMR update</v>
          </cell>
        </row>
        <row r="6934">
          <cell r="A6934">
            <v>45651.487037036997</v>
          </cell>
          <cell r="B6934">
            <v>510</v>
          </cell>
          <cell r="F6934" t="str">
            <v>CC-01508455</v>
          </cell>
          <cell r="J6934" t="str">
            <v>Sales Call</v>
          </cell>
          <cell r="R6934" t="str">
            <v>BXKD121877</v>
          </cell>
          <cell r="AB6934" t="str">
            <v>Sales call carried out for HMR update</v>
          </cell>
        </row>
        <row r="6935">
          <cell r="A6935">
            <v>45651.4823958333</v>
          </cell>
          <cell r="B6935">
            <v>2300</v>
          </cell>
          <cell r="F6935" t="str">
            <v>CC-01508442</v>
          </cell>
          <cell r="J6935" t="str">
            <v>Sales Call</v>
          </cell>
          <cell r="R6935" t="str">
            <v>BXKD164199</v>
          </cell>
          <cell r="AB6935" t="str">
            <v>Sales call carried out for HMR update</v>
          </cell>
        </row>
        <row r="6936">
          <cell r="A6936">
            <v>45651.478194444397</v>
          </cell>
          <cell r="B6936">
            <v>1300</v>
          </cell>
          <cell r="F6936" t="str">
            <v>CC-01508433</v>
          </cell>
          <cell r="J6936" t="str">
            <v>Sales Call</v>
          </cell>
          <cell r="R6936" t="str">
            <v>BXKD164166</v>
          </cell>
          <cell r="AB6936" t="str">
            <v>Sales call carried out for HMR update</v>
          </cell>
        </row>
        <row r="6937">
          <cell r="A6937">
            <v>45651.472280092603</v>
          </cell>
          <cell r="B6937">
            <v>1595</v>
          </cell>
          <cell r="F6937" t="str">
            <v>CC-01508421</v>
          </cell>
          <cell r="J6937" t="str">
            <v>Sales Call</v>
          </cell>
          <cell r="R6937" t="str">
            <v>BWID164096</v>
          </cell>
          <cell r="AB6937" t="str">
            <v>Sales call carried out for HMR update</v>
          </cell>
        </row>
        <row r="6938">
          <cell r="A6938">
            <v>45651.468993055598</v>
          </cell>
          <cell r="B6938">
            <v>680</v>
          </cell>
          <cell r="F6938" t="str">
            <v>CC-01508410</v>
          </cell>
          <cell r="J6938" t="str">
            <v>Sales Call</v>
          </cell>
          <cell r="R6938" t="str">
            <v>BXKD164174</v>
          </cell>
          <cell r="AB6938" t="str">
            <v>Sales call carried out for HMR update</v>
          </cell>
        </row>
        <row r="6939">
          <cell r="A6939">
            <v>45651.464583333298</v>
          </cell>
          <cell r="B6939">
            <v>1300</v>
          </cell>
          <cell r="F6939" t="str">
            <v>CC-01508401</v>
          </cell>
          <cell r="J6939" t="str">
            <v>Sales Call</v>
          </cell>
          <cell r="R6939" t="str">
            <v>BWHD164039</v>
          </cell>
          <cell r="AB6939" t="str">
            <v>Sales call carried out for HMR update</v>
          </cell>
        </row>
        <row r="6940">
          <cell r="A6940">
            <v>45651.461828703701</v>
          </cell>
          <cell r="B6940">
            <v>1310</v>
          </cell>
          <cell r="F6940" t="str">
            <v>CC-01508397</v>
          </cell>
          <cell r="J6940" t="str">
            <v>Sales Call</v>
          </cell>
          <cell r="R6940" t="str">
            <v>BWCD163769</v>
          </cell>
          <cell r="AB6940" t="str">
            <v>Sales call carried out for HMR update</v>
          </cell>
        </row>
        <row r="6941">
          <cell r="A6941">
            <v>45651.458888888897</v>
          </cell>
          <cell r="B6941">
            <v>1510</v>
          </cell>
          <cell r="F6941" t="str">
            <v>CC-01508391</v>
          </cell>
          <cell r="J6941" t="str">
            <v>Sales Call</v>
          </cell>
          <cell r="R6941" t="str">
            <v>BXJD164132</v>
          </cell>
          <cell r="AB6941" t="str">
            <v>Sales call carried out for HMR update</v>
          </cell>
        </row>
        <row r="6942">
          <cell r="A6942">
            <v>45651.455590277801</v>
          </cell>
          <cell r="B6942">
            <v>2000</v>
          </cell>
          <cell r="F6942" t="str">
            <v>CC-01508383</v>
          </cell>
          <cell r="J6942" t="str">
            <v>Sales Call</v>
          </cell>
          <cell r="R6942" t="str">
            <v>BXJD164130</v>
          </cell>
          <cell r="AB6942" t="str">
            <v>Sales call carried out for HMR update</v>
          </cell>
        </row>
        <row r="6943">
          <cell r="A6943">
            <v>45651.451377314799</v>
          </cell>
          <cell r="B6943">
            <v>2050</v>
          </cell>
          <cell r="F6943" t="str">
            <v>CC-01508379</v>
          </cell>
          <cell r="J6943" t="str">
            <v>Sales Call</v>
          </cell>
          <cell r="R6943" t="str">
            <v>BXJD164143</v>
          </cell>
          <cell r="AB6943" t="str">
            <v>Sales call carried out for HMR update</v>
          </cell>
        </row>
        <row r="6944">
          <cell r="A6944">
            <v>45651.448668981502</v>
          </cell>
          <cell r="B6944">
            <v>560</v>
          </cell>
          <cell r="F6944" t="str">
            <v>CC-01508376</v>
          </cell>
          <cell r="J6944" t="str">
            <v>Sales Call</v>
          </cell>
          <cell r="R6944" t="str">
            <v>BWID164076</v>
          </cell>
          <cell r="AB6944" t="str">
            <v>Sales call carried out for HMR update</v>
          </cell>
        </row>
        <row r="6945">
          <cell r="A6945">
            <v>45651.445682870399</v>
          </cell>
          <cell r="B6945">
            <v>1800</v>
          </cell>
          <cell r="F6945" t="str">
            <v>CC-01508368</v>
          </cell>
          <cell r="J6945" t="str">
            <v>Sales Call</v>
          </cell>
          <cell r="R6945" t="str">
            <v>BWID164054</v>
          </cell>
          <cell r="AB6945" t="str">
            <v>Sales call carried out for HMR update</v>
          </cell>
        </row>
        <row r="6946">
          <cell r="A6946">
            <v>45651.442812499998</v>
          </cell>
          <cell r="B6946">
            <v>2400</v>
          </cell>
          <cell r="F6946" t="str">
            <v>CC-01508365</v>
          </cell>
          <cell r="J6946" t="str">
            <v>Sales Call</v>
          </cell>
          <cell r="R6946" t="str">
            <v>BWED163889</v>
          </cell>
          <cell r="AB6946" t="str">
            <v>Sales call carried out for HMR update</v>
          </cell>
        </row>
        <row r="6947">
          <cell r="A6947">
            <v>45651.4394791667</v>
          </cell>
          <cell r="B6947">
            <v>630</v>
          </cell>
          <cell r="F6947" t="str">
            <v>CC-01508360</v>
          </cell>
          <cell r="J6947" t="str">
            <v>Sales Call</v>
          </cell>
          <cell r="R6947" t="str">
            <v>BWID164086</v>
          </cell>
          <cell r="AB6947" t="str">
            <v>Sales call carried out for HMR update</v>
          </cell>
        </row>
        <row r="6948">
          <cell r="A6948">
            <v>45650.788495370398</v>
          </cell>
          <cell r="B6948">
            <v>2035</v>
          </cell>
          <cell r="F6948" t="str">
            <v>CC-01508102</v>
          </cell>
          <cell r="J6948" t="str">
            <v>Sales Call</v>
          </cell>
          <cell r="R6948" t="str">
            <v>BWID220970</v>
          </cell>
          <cell r="AB6948" t="str">
            <v>Sales call carried out for HMR update</v>
          </cell>
        </row>
        <row r="6949">
          <cell r="A6949">
            <v>45650.785891203697</v>
          </cell>
          <cell r="B6949">
            <v>3251</v>
          </cell>
          <cell r="F6949" t="str">
            <v>CC-01508099</v>
          </cell>
          <cell r="J6949" t="str">
            <v>Sales Call</v>
          </cell>
          <cell r="R6949" t="str">
            <v>BWHD231642</v>
          </cell>
          <cell r="AB6949" t="str">
            <v>Sales call carried out for HMR update</v>
          </cell>
        </row>
        <row r="6950">
          <cell r="A6950">
            <v>45650.783009259299</v>
          </cell>
          <cell r="B6950">
            <v>2060</v>
          </cell>
          <cell r="F6950" t="str">
            <v>CC-01508096</v>
          </cell>
          <cell r="J6950" t="str">
            <v>Sales Call</v>
          </cell>
          <cell r="R6950" t="str">
            <v>BWHD163996</v>
          </cell>
          <cell r="AB6950" t="str">
            <v>Sales call carried out for HMR update</v>
          </cell>
        </row>
        <row r="6951">
          <cell r="A6951">
            <v>45650.780046296299</v>
          </cell>
          <cell r="B6951">
            <v>2320</v>
          </cell>
          <cell r="F6951" t="str">
            <v>CC-01508092</v>
          </cell>
          <cell r="J6951" t="str">
            <v>Sales Call</v>
          </cell>
          <cell r="R6951" t="str">
            <v>BWHD164004</v>
          </cell>
          <cell r="AB6951" t="str">
            <v>Sales call carried out for HMR update</v>
          </cell>
        </row>
        <row r="6952">
          <cell r="A6952">
            <v>45650.775810185201</v>
          </cell>
          <cell r="B6952">
            <v>1655</v>
          </cell>
          <cell r="F6952" t="str">
            <v>CC-01508088</v>
          </cell>
          <cell r="J6952" t="str">
            <v>Sales Call</v>
          </cell>
          <cell r="R6952" t="str">
            <v>BWJD163502</v>
          </cell>
          <cell r="AB6952" t="str">
            <v>Sales call carried out for HMR update</v>
          </cell>
        </row>
        <row r="6953">
          <cell r="A6953">
            <v>45650.772476851896</v>
          </cell>
          <cell r="B6953">
            <v>2580</v>
          </cell>
          <cell r="F6953" t="str">
            <v>CC-01508085</v>
          </cell>
          <cell r="J6953" t="str">
            <v>Sales Call</v>
          </cell>
          <cell r="R6953" t="str">
            <v>BWHD164015</v>
          </cell>
          <cell r="AB6953" t="str">
            <v>Sales call carried out for HMR update</v>
          </cell>
        </row>
        <row r="6954">
          <cell r="A6954">
            <v>45650.769722222198</v>
          </cell>
          <cell r="B6954">
            <v>2290</v>
          </cell>
          <cell r="F6954" t="str">
            <v>CC-01508080</v>
          </cell>
          <cell r="J6954" t="str">
            <v>Sales Call</v>
          </cell>
          <cell r="R6954" t="str">
            <v>BWFD163947</v>
          </cell>
          <cell r="AB6954" t="str">
            <v>Sales call carried out for HMR update</v>
          </cell>
        </row>
        <row r="6955">
          <cell r="A6955">
            <v>45650.766516203701</v>
          </cell>
          <cell r="B6955">
            <v>645</v>
          </cell>
          <cell r="F6955" t="str">
            <v>CC-01508077</v>
          </cell>
          <cell r="J6955" t="str">
            <v>Sales Call</v>
          </cell>
          <cell r="R6955" t="str">
            <v>BWFD163937</v>
          </cell>
          <cell r="AB6955" t="str">
            <v>Sales call carried out for HMR update</v>
          </cell>
        </row>
        <row r="6956">
          <cell r="A6956">
            <v>45650.762719907398</v>
          </cell>
          <cell r="B6956">
            <v>2550</v>
          </cell>
          <cell r="F6956" t="str">
            <v>CC-01508069</v>
          </cell>
          <cell r="J6956" t="str">
            <v>Sales Call</v>
          </cell>
          <cell r="R6956" t="str">
            <v>BWFD163940</v>
          </cell>
          <cell r="AB6956" t="str">
            <v>Sales call carried out for HMR update</v>
          </cell>
        </row>
        <row r="6957">
          <cell r="A6957">
            <v>45650.753310185202</v>
          </cell>
          <cell r="B6957">
            <v>2360</v>
          </cell>
          <cell r="F6957" t="str">
            <v>CC-01508060</v>
          </cell>
          <cell r="J6957" t="str">
            <v>Sales Call</v>
          </cell>
          <cell r="R6957" t="str">
            <v>BWED163893</v>
          </cell>
          <cell r="AB6957" t="str">
            <v>Sales call carried out for HMR update</v>
          </cell>
        </row>
        <row r="6958">
          <cell r="A6958">
            <v>45650.749699074098</v>
          </cell>
          <cell r="B6958">
            <v>1770</v>
          </cell>
          <cell r="F6958" t="str">
            <v>CC-01508056</v>
          </cell>
          <cell r="J6958" t="str">
            <v>Sales Call</v>
          </cell>
          <cell r="R6958" t="str">
            <v>BWGD163984</v>
          </cell>
          <cell r="AB6958" t="str">
            <v>Sales call carried out for HMR update</v>
          </cell>
        </row>
        <row r="6959">
          <cell r="A6959">
            <v>45650.746747685203</v>
          </cell>
          <cell r="B6959">
            <v>3560</v>
          </cell>
          <cell r="F6959" t="str">
            <v>CC-01508052</v>
          </cell>
          <cell r="J6959" t="str">
            <v>Sales Call</v>
          </cell>
          <cell r="R6959" t="str">
            <v>BVHD163388</v>
          </cell>
          <cell r="AB6959" t="str">
            <v>Sales call carried out for HMR update</v>
          </cell>
        </row>
        <row r="6960">
          <cell r="A6960">
            <v>45650.742164351897</v>
          </cell>
          <cell r="B6960">
            <v>5000</v>
          </cell>
          <cell r="F6960" t="str">
            <v>CC-01508043</v>
          </cell>
          <cell r="J6960" t="str">
            <v>Sales Call</v>
          </cell>
          <cell r="R6960" t="str">
            <v>BWAD163687</v>
          </cell>
          <cell r="AB6960" t="str">
            <v>Sales call carried out for HMR update</v>
          </cell>
        </row>
        <row r="6961">
          <cell r="A6961">
            <v>45650.737997685203</v>
          </cell>
          <cell r="B6961">
            <v>2860</v>
          </cell>
          <cell r="F6961" t="str">
            <v>CC-01508037</v>
          </cell>
          <cell r="J6961" t="str">
            <v>Sales Call</v>
          </cell>
          <cell r="R6961" t="str">
            <v>BWLD231334</v>
          </cell>
          <cell r="AB6961" t="str">
            <v>Sales call carried out for HMR update</v>
          </cell>
        </row>
        <row r="6962">
          <cell r="A6962">
            <v>45650.735393518502</v>
          </cell>
          <cell r="B6962">
            <v>1450</v>
          </cell>
          <cell r="F6962" t="str">
            <v>CC-01508031</v>
          </cell>
          <cell r="J6962" t="str">
            <v>Sales Call</v>
          </cell>
          <cell r="R6962" t="str">
            <v>BWCD121690</v>
          </cell>
          <cell r="AB6962" t="str">
            <v>Sales call carried out for HMR update</v>
          </cell>
        </row>
        <row r="6963">
          <cell r="A6963">
            <v>45650.732638888898</v>
          </cell>
          <cell r="B6963">
            <v>3440</v>
          </cell>
          <cell r="F6963" t="str">
            <v>CC-01508022</v>
          </cell>
          <cell r="J6963" t="str">
            <v>Sales Call</v>
          </cell>
          <cell r="R6963" t="str">
            <v>BWBD163701</v>
          </cell>
          <cell r="AB6963" t="str">
            <v>Sales call carried out for HMR update</v>
          </cell>
        </row>
        <row r="6964">
          <cell r="A6964">
            <v>45650.729768518497</v>
          </cell>
          <cell r="B6964">
            <v>3980</v>
          </cell>
          <cell r="F6964" t="str">
            <v>CC-01508015</v>
          </cell>
          <cell r="J6964" t="str">
            <v>Sales Call</v>
          </cell>
          <cell r="R6964" t="str">
            <v>BWLD163586</v>
          </cell>
          <cell r="AB6964" t="str">
            <v>Sales call carried out for HMR update</v>
          </cell>
        </row>
        <row r="6965">
          <cell r="A6965">
            <v>45650.727071759298</v>
          </cell>
          <cell r="B6965">
            <v>2700</v>
          </cell>
          <cell r="F6965" t="str">
            <v>CC-01508006</v>
          </cell>
          <cell r="J6965" t="str">
            <v>Sales Call</v>
          </cell>
          <cell r="R6965" t="str">
            <v>BWAD163674</v>
          </cell>
          <cell r="AB6965" t="str">
            <v>Sales call carried out for HMR update</v>
          </cell>
        </row>
        <row r="6966">
          <cell r="A6966">
            <v>45650.725810185198</v>
          </cell>
          <cell r="B6966">
            <v>2861</v>
          </cell>
          <cell r="F6966" t="str">
            <v>CC-01508002</v>
          </cell>
          <cell r="J6966" t="str">
            <v>Schedule Service</v>
          </cell>
          <cell r="R6966" t="str">
            <v>BWLD231334</v>
          </cell>
          <cell r="AB6966" t="str">
            <v>Attend the site for schedule service so total drain oil from tank and oil cooler 112 litres, after then replace air filter, main oil filter 2nos, bearing oil filter 1 no. Topped up oil in tank upto full guage level. Start and stop the unit again maintain the oil level upto half guage level. Overall topped up oil 115 litres. After schedule service done start and run the unit on load condition found unit is running in normal parameters</v>
          </cell>
        </row>
        <row r="6967">
          <cell r="A6967">
            <v>45650.722847222198</v>
          </cell>
          <cell r="B6967">
            <v>1632</v>
          </cell>
          <cell r="F6967" t="str">
            <v>CC-01507995</v>
          </cell>
          <cell r="J6967" t="str">
            <v>Sales Call</v>
          </cell>
          <cell r="R6967" t="str">
            <v>BWBD163738</v>
          </cell>
          <cell r="AB6967" t="str">
            <v>Sales call carried out for HMR update</v>
          </cell>
        </row>
        <row r="6968">
          <cell r="A6968">
            <v>45650.720185185201</v>
          </cell>
          <cell r="B6968">
            <v>1650</v>
          </cell>
          <cell r="F6968" t="str">
            <v>CC-01507991</v>
          </cell>
          <cell r="J6968" t="str">
            <v>Sales Call</v>
          </cell>
          <cell r="R6968" t="str">
            <v>BWJD163499</v>
          </cell>
          <cell r="AB6968" t="str">
            <v>Sales call carried out for HMR update</v>
          </cell>
        </row>
        <row r="6969">
          <cell r="A6969">
            <v>45650.7172222222</v>
          </cell>
          <cell r="B6969">
            <v>1570</v>
          </cell>
          <cell r="F6969" t="str">
            <v>CC-01507985</v>
          </cell>
          <cell r="J6969" t="str">
            <v>Sales Call</v>
          </cell>
          <cell r="R6969" t="str">
            <v>BWBD163707</v>
          </cell>
          <cell r="AB6969" t="str">
            <v>Sales call carried out for HMR update</v>
          </cell>
        </row>
        <row r="6970">
          <cell r="A6970">
            <v>45650.714675925898</v>
          </cell>
          <cell r="B6970">
            <v>2380</v>
          </cell>
          <cell r="F6970" t="str">
            <v>CC-01507981</v>
          </cell>
          <cell r="J6970" t="str">
            <v>Sales Call</v>
          </cell>
          <cell r="R6970" t="str">
            <v>BWAD163680</v>
          </cell>
          <cell r="AB6970" t="str">
            <v>Sales call carried out for HMR update</v>
          </cell>
        </row>
        <row r="6971">
          <cell r="A6971">
            <v>45650.7112037037</v>
          </cell>
          <cell r="B6971">
            <v>536</v>
          </cell>
          <cell r="F6971" t="str">
            <v>CC-01507976</v>
          </cell>
          <cell r="J6971" t="str">
            <v>Sales Call</v>
          </cell>
          <cell r="R6971" t="str">
            <v>BWJL153357</v>
          </cell>
          <cell r="AB6971" t="str">
            <v>Sales call carried out for HMR update</v>
          </cell>
        </row>
        <row r="6972">
          <cell r="A6972">
            <v>45650.707199074102</v>
          </cell>
          <cell r="B6972">
            <v>5600</v>
          </cell>
          <cell r="F6972" t="str">
            <v>CC-01507958</v>
          </cell>
          <cell r="J6972" t="str">
            <v>Sales Call</v>
          </cell>
          <cell r="R6972" t="str">
            <v>BVED163244</v>
          </cell>
          <cell r="AB6972" t="str">
            <v>Sales call carried out for HMR update</v>
          </cell>
        </row>
        <row r="6973">
          <cell r="A6973">
            <v>45650.703865740703</v>
          </cell>
          <cell r="B6973">
            <v>4170</v>
          </cell>
          <cell r="F6973" t="str">
            <v>CC-01507945</v>
          </cell>
          <cell r="J6973" t="str">
            <v>Sales Call</v>
          </cell>
          <cell r="R6973" t="str">
            <v>BWKD163543</v>
          </cell>
          <cell r="AB6973" t="str">
            <v>Sales call carried out for HMR update</v>
          </cell>
        </row>
        <row r="6974">
          <cell r="A6974">
            <v>45650.701157407399</v>
          </cell>
          <cell r="B6974">
            <v>2915</v>
          </cell>
          <cell r="F6974" t="str">
            <v>CC-01507937</v>
          </cell>
          <cell r="J6974" t="str">
            <v>Sales Call</v>
          </cell>
          <cell r="R6974" t="str">
            <v>BWKD163512</v>
          </cell>
          <cell r="AB6974" t="str">
            <v>Sales call carried out for HMR update</v>
          </cell>
        </row>
        <row r="6975">
          <cell r="A6975">
            <v>45650.698553240698</v>
          </cell>
          <cell r="B6975">
            <v>3200</v>
          </cell>
          <cell r="F6975" t="str">
            <v>CC-01507925</v>
          </cell>
          <cell r="J6975" t="str">
            <v>Sales Call</v>
          </cell>
          <cell r="R6975" t="str">
            <v>BVFD163261</v>
          </cell>
          <cell r="AB6975" t="str">
            <v>Sales call carried out for HMR update</v>
          </cell>
        </row>
        <row r="6976">
          <cell r="A6976">
            <v>45650.695625</v>
          </cell>
          <cell r="B6976">
            <v>2800</v>
          </cell>
          <cell r="F6976" t="str">
            <v>CC-01507914</v>
          </cell>
          <cell r="J6976" t="str">
            <v>Sales Call</v>
          </cell>
          <cell r="R6976" t="str">
            <v>BVIL161084</v>
          </cell>
          <cell r="AB6976" t="str">
            <v>Sales call carried out for HMR update</v>
          </cell>
        </row>
        <row r="6977">
          <cell r="A6977">
            <v>45650.692523148202</v>
          </cell>
          <cell r="B6977">
            <v>660</v>
          </cell>
          <cell r="F6977" t="str">
            <v>CC-01507903</v>
          </cell>
          <cell r="J6977" t="str">
            <v>Sales Call</v>
          </cell>
          <cell r="R6977" t="str">
            <v>BVID163429</v>
          </cell>
          <cell r="AB6977" t="str">
            <v>Sales call carried out for HMR update</v>
          </cell>
        </row>
        <row r="6978">
          <cell r="A6978">
            <v>45650.6894791667</v>
          </cell>
          <cell r="B6978">
            <v>3580</v>
          </cell>
          <cell r="F6978" t="str">
            <v>CC-01507889</v>
          </cell>
          <cell r="J6978" t="str">
            <v>Sales Call</v>
          </cell>
          <cell r="R6978" t="str">
            <v>BVHD163393</v>
          </cell>
          <cell r="AB6978" t="str">
            <v>Sales call carried out for HMR update</v>
          </cell>
        </row>
        <row r="6979">
          <cell r="A6979">
            <v>45650.686354166697</v>
          </cell>
          <cell r="B6979">
            <v>4600</v>
          </cell>
          <cell r="F6979" t="str">
            <v>CC-01507870</v>
          </cell>
          <cell r="J6979" t="str">
            <v>Sales Call</v>
          </cell>
          <cell r="R6979" t="str">
            <v>BVHD163374</v>
          </cell>
          <cell r="AB6979" t="str">
            <v>Sales call carried out for HMR update</v>
          </cell>
        </row>
        <row r="6980">
          <cell r="A6980">
            <v>45650.684039351901</v>
          </cell>
          <cell r="B6980">
            <v>2525</v>
          </cell>
          <cell r="F6980" t="str">
            <v>CC-01507862</v>
          </cell>
          <cell r="J6980" t="str">
            <v>Sales Call</v>
          </cell>
          <cell r="R6980" t="str">
            <v>BVLD163043</v>
          </cell>
          <cell r="AB6980" t="str">
            <v>Sales call carried out for HMR update</v>
          </cell>
        </row>
        <row r="6981">
          <cell r="A6981">
            <v>45650.653761574104</v>
          </cell>
          <cell r="B6981">
            <v>50</v>
          </cell>
          <cell r="F6981" t="str">
            <v>CC-01507771</v>
          </cell>
          <cell r="J6981" t="str">
            <v>Sales Call</v>
          </cell>
          <cell r="R6981" t="str">
            <v>BXAL153828</v>
          </cell>
          <cell r="AB6981" t="str">
            <v>Sales call carried out for HMR update</v>
          </cell>
        </row>
        <row r="6982">
          <cell r="A6982">
            <v>45650.651145833297</v>
          </cell>
          <cell r="B6982">
            <v>200</v>
          </cell>
          <cell r="F6982" t="str">
            <v>CC-01507761</v>
          </cell>
          <cell r="J6982" t="str">
            <v>Sales Call</v>
          </cell>
          <cell r="R6982" t="str">
            <v>BXED122035</v>
          </cell>
          <cell r="AB6982" t="str">
            <v>Sales call carried out for HMR update</v>
          </cell>
        </row>
        <row r="6983">
          <cell r="A6983">
            <v>45650.647951388899</v>
          </cell>
          <cell r="B6983">
            <v>1245</v>
          </cell>
          <cell r="F6983" t="str">
            <v>CC-01507755</v>
          </cell>
          <cell r="J6983" t="str">
            <v>Sales Call</v>
          </cell>
          <cell r="R6983" t="str">
            <v>BWHD164003</v>
          </cell>
          <cell r="AB6983" t="str">
            <v>Sales call carried out for HMR update</v>
          </cell>
        </row>
        <row r="6984">
          <cell r="A6984">
            <v>45650.645231481503</v>
          </cell>
          <cell r="B6984">
            <v>900</v>
          </cell>
          <cell r="F6984" t="str">
            <v>CC-01507740</v>
          </cell>
          <cell r="J6984" t="str">
            <v>Sales Call</v>
          </cell>
          <cell r="R6984" t="str">
            <v>BWHD163991</v>
          </cell>
          <cell r="AB6984" t="str">
            <v>Sales call carried out for HMR update</v>
          </cell>
        </row>
        <row r="6985">
          <cell r="A6985">
            <v>45650.642453703702</v>
          </cell>
          <cell r="B6985">
            <v>780</v>
          </cell>
          <cell r="F6985" t="str">
            <v>CC-01507727</v>
          </cell>
          <cell r="J6985" t="str">
            <v>Sales Call</v>
          </cell>
          <cell r="R6985" t="str">
            <v>BXLD121932</v>
          </cell>
          <cell r="AB6985" t="str">
            <v>Sales call carried out for HMR update</v>
          </cell>
        </row>
        <row r="6986">
          <cell r="A6986">
            <v>45650.639675925901</v>
          </cell>
          <cell r="B6986">
            <v>940</v>
          </cell>
          <cell r="F6986" t="str">
            <v>CC-01507722</v>
          </cell>
          <cell r="J6986" t="str">
            <v>Sales Call</v>
          </cell>
          <cell r="R6986" t="str">
            <v>BXAD121939</v>
          </cell>
          <cell r="AB6986" t="str">
            <v>Sales call carried out for HMR update</v>
          </cell>
        </row>
        <row r="6987">
          <cell r="A6987">
            <v>45650.636967592603</v>
          </cell>
          <cell r="B6987">
            <v>930</v>
          </cell>
          <cell r="F6987" t="str">
            <v>CC-01507714</v>
          </cell>
          <cell r="J6987" t="str">
            <v>Sales Call</v>
          </cell>
          <cell r="R6987" t="str">
            <v>BXLD164263</v>
          </cell>
          <cell r="AB6987" t="str">
            <v>Sales call carried out for HMR update</v>
          </cell>
        </row>
        <row r="6988">
          <cell r="A6988">
            <v>45650.633206018501</v>
          </cell>
          <cell r="B6988">
            <v>956</v>
          </cell>
          <cell r="F6988" t="str">
            <v>CC-01507703</v>
          </cell>
          <cell r="J6988" t="str">
            <v>Sales Call</v>
          </cell>
          <cell r="R6988" t="str">
            <v>BXLL153793</v>
          </cell>
          <cell r="AB6988" t="str">
            <v>Sales call carried out for HMR update</v>
          </cell>
        </row>
        <row r="6989">
          <cell r="A6989">
            <v>45650.630081018498</v>
          </cell>
          <cell r="B6989">
            <v>770</v>
          </cell>
          <cell r="F6989" t="str">
            <v>CC-01507693</v>
          </cell>
          <cell r="J6989" t="str">
            <v>Sales Call</v>
          </cell>
          <cell r="R6989" t="str">
            <v>BXKD164199</v>
          </cell>
          <cell r="AB6989" t="str">
            <v>Sales call carried out for HMR update</v>
          </cell>
        </row>
        <row r="6990">
          <cell r="A6990">
            <v>45650.6110416667</v>
          </cell>
          <cell r="B6990">
            <v>210</v>
          </cell>
          <cell r="F6990" t="str">
            <v>CC-01507645</v>
          </cell>
          <cell r="J6990" t="str">
            <v>Sales Call</v>
          </cell>
          <cell r="R6990" t="str">
            <v>BXKS035317</v>
          </cell>
          <cell r="AB6990" t="str">
            <v>Sales call carried out for HMR update</v>
          </cell>
        </row>
        <row r="6991">
          <cell r="A6991">
            <v>45650.6082060185</v>
          </cell>
          <cell r="B6991">
            <v>190</v>
          </cell>
          <cell r="F6991" t="str">
            <v>CC-01507633</v>
          </cell>
          <cell r="J6991" t="str">
            <v>Sales Call</v>
          </cell>
          <cell r="R6991" t="str">
            <v>BXJD121862</v>
          </cell>
          <cell r="AB6991" t="str">
            <v>Sales call carried out for HMR update</v>
          </cell>
        </row>
        <row r="6992">
          <cell r="A6992">
            <v>45650.605358796303</v>
          </cell>
          <cell r="B6992">
            <v>260</v>
          </cell>
          <cell r="F6992" t="str">
            <v>CC-01507624</v>
          </cell>
          <cell r="J6992" t="str">
            <v>Sales Call</v>
          </cell>
          <cell r="R6992" t="str">
            <v>BXKD231832</v>
          </cell>
          <cell r="AB6992" t="str">
            <v>Sales call carried out for HMR update</v>
          </cell>
        </row>
        <row r="6993">
          <cell r="A6993">
            <v>45650.602812500001</v>
          </cell>
          <cell r="B6993">
            <v>310</v>
          </cell>
          <cell r="F6993" t="str">
            <v>CC-01507617</v>
          </cell>
          <cell r="J6993" t="str">
            <v>Sales Call</v>
          </cell>
          <cell r="R6993" t="str">
            <v>BXKD231814</v>
          </cell>
          <cell r="AB6993" t="str">
            <v>Sales call carried out for HMR update</v>
          </cell>
        </row>
        <row r="6994">
          <cell r="A6994">
            <v>45650.6002546296</v>
          </cell>
          <cell r="B6994">
            <v>330</v>
          </cell>
          <cell r="F6994" t="str">
            <v>CC-01507606</v>
          </cell>
          <cell r="J6994" t="str">
            <v>Sales Call</v>
          </cell>
          <cell r="R6994" t="str">
            <v>BXKD121881</v>
          </cell>
          <cell r="AB6994" t="str">
            <v>Sales call carried out for HMR update</v>
          </cell>
        </row>
        <row r="6995">
          <cell r="A6995">
            <v>45650.597465277802</v>
          </cell>
          <cell r="B6995">
            <v>820</v>
          </cell>
          <cell r="F6995" t="str">
            <v>CC-01507598</v>
          </cell>
          <cell r="J6995" t="str">
            <v>Sales Call</v>
          </cell>
          <cell r="R6995" t="str">
            <v>BXJD121872</v>
          </cell>
          <cell r="AB6995" t="str">
            <v>Sales call carried out for HMR update</v>
          </cell>
        </row>
        <row r="6996">
          <cell r="A6996">
            <v>45650.594571759299</v>
          </cell>
          <cell r="B6996">
            <v>660</v>
          </cell>
          <cell r="F6996" t="str">
            <v>CC-01507591</v>
          </cell>
          <cell r="J6996" t="str">
            <v>Sales Call</v>
          </cell>
          <cell r="R6996" t="str">
            <v>BWID164091</v>
          </cell>
          <cell r="AB6996" t="str">
            <v>Sales call carried out for HMR update</v>
          </cell>
        </row>
        <row r="6997">
          <cell r="A6997">
            <v>45650.5915046296</v>
          </cell>
          <cell r="B6997">
            <v>600</v>
          </cell>
          <cell r="F6997" t="str">
            <v>CC-01507581</v>
          </cell>
          <cell r="J6997" t="str">
            <v>Sales Call</v>
          </cell>
          <cell r="R6997" t="str">
            <v>BWLD163588</v>
          </cell>
          <cell r="AB6997" t="str">
            <v>Sales call carried out for HMR update</v>
          </cell>
        </row>
        <row r="6998">
          <cell r="A6998">
            <v>45650.588576388902</v>
          </cell>
          <cell r="B6998">
            <v>1590</v>
          </cell>
          <cell r="F6998" t="str">
            <v>CC-01507570</v>
          </cell>
          <cell r="J6998" t="str">
            <v>Sales Call</v>
          </cell>
          <cell r="R6998" t="str">
            <v>BWHD121813</v>
          </cell>
          <cell r="AB6998" t="str">
            <v>Sales call carried out for HMR update</v>
          </cell>
        </row>
        <row r="6999">
          <cell r="A6999">
            <v>45650.585706018501</v>
          </cell>
          <cell r="B6999">
            <v>1100</v>
          </cell>
          <cell r="F6999" t="str">
            <v>CC-01507562</v>
          </cell>
          <cell r="J6999" t="str">
            <v>Sales Call</v>
          </cell>
          <cell r="R6999" t="str">
            <v>BWFD121755</v>
          </cell>
          <cell r="AB6999" t="str">
            <v>Sales call carried out for HMR update</v>
          </cell>
        </row>
        <row r="7000">
          <cell r="A7000">
            <v>45650.582986111098</v>
          </cell>
          <cell r="B7000">
            <v>1210</v>
          </cell>
          <cell r="F7000" t="str">
            <v>CC-01507556</v>
          </cell>
          <cell r="J7000" t="str">
            <v>Sales Call</v>
          </cell>
          <cell r="R7000" t="str">
            <v>BWLS031915</v>
          </cell>
          <cell r="AB7000" t="str">
            <v>Sales call carried out for HMR update</v>
          </cell>
        </row>
        <row r="7001">
          <cell r="A7001">
            <v>45650.579317129603</v>
          </cell>
          <cell r="B7001">
            <v>1640</v>
          </cell>
          <cell r="F7001" t="str">
            <v>CC-01507549</v>
          </cell>
          <cell r="J7001" t="str">
            <v>Sales Call</v>
          </cell>
          <cell r="R7001" t="str">
            <v>BWLD163608</v>
          </cell>
          <cell r="AB7001" t="str">
            <v>Sales call carried out for HMR update</v>
          </cell>
        </row>
        <row r="7002">
          <cell r="A7002">
            <v>45650.576655092598</v>
          </cell>
          <cell r="B7002">
            <v>2820</v>
          </cell>
          <cell r="F7002" t="str">
            <v>CC-01507539</v>
          </cell>
          <cell r="J7002" t="str">
            <v>Sales Call</v>
          </cell>
          <cell r="R7002" t="str">
            <v>BWJL153355</v>
          </cell>
          <cell r="AB7002" t="str">
            <v>Sales call carried out for HMR update</v>
          </cell>
        </row>
        <row r="7003">
          <cell r="A7003">
            <v>45650.573854166701</v>
          </cell>
          <cell r="B7003">
            <v>1320</v>
          </cell>
          <cell r="F7003" t="str">
            <v>CC-01507524</v>
          </cell>
          <cell r="J7003" t="str">
            <v>Sales Call</v>
          </cell>
          <cell r="R7003" t="str">
            <v>BVID121544</v>
          </cell>
          <cell r="AB7003" t="str">
            <v>Sales call carried out for HMR update</v>
          </cell>
        </row>
        <row r="7004">
          <cell r="A7004">
            <v>45650.571354166699</v>
          </cell>
          <cell r="B7004">
            <v>1310</v>
          </cell>
          <cell r="F7004" t="str">
            <v>CC-01507514</v>
          </cell>
          <cell r="J7004" t="str">
            <v>Sales Call</v>
          </cell>
          <cell r="R7004" t="str">
            <v>BVID121541</v>
          </cell>
          <cell r="AB7004" t="str">
            <v>Sales call carried out for HMR update</v>
          </cell>
        </row>
        <row r="7005">
          <cell r="A7005">
            <v>45650.567141203697</v>
          </cell>
          <cell r="B7005">
            <v>1800</v>
          </cell>
          <cell r="F7005" t="str">
            <v>CC-01507497</v>
          </cell>
          <cell r="J7005" t="str">
            <v>Sales Call</v>
          </cell>
          <cell r="R7005" t="str">
            <v>BVIL161081</v>
          </cell>
          <cell r="AB7005" t="str">
            <v>Sales call carried out for HMR update</v>
          </cell>
        </row>
        <row r="7006">
          <cell r="A7006">
            <v>45650.563865740703</v>
          </cell>
          <cell r="B7006">
            <v>1150</v>
          </cell>
          <cell r="F7006" t="str">
            <v>CC-01507491</v>
          </cell>
          <cell r="J7006" t="str">
            <v>Sales Call</v>
          </cell>
          <cell r="R7006" t="str">
            <v>BVID121539</v>
          </cell>
          <cell r="AB7006" t="str">
            <v>Sales call carried out for HMR update</v>
          </cell>
        </row>
        <row r="7007">
          <cell r="A7007">
            <v>45650.5602083333</v>
          </cell>
          <cell r="B7007">
            <v>1150</v>
          </cell>
          <cell r="F7007" t="str">
            <v>CC-01507485</v>
          </cell>
          <cell r="J7007" t="str">
            <v>Schedule Service</v>
          </cell>
          <cell r="R7007" t="str">
            <v>BVID121539</v>
          </cell>
          <cell r="AB7007" t="str">
            <v>Sales call carried out for HMR update</v>
          </cell>
        </row>
        <row r="7008">
          <cell r="A7008">
            <v>45650.557731481502</v>
          </cell>
          <cell r="B7008">
            <v>1300</v>
          </cell>
          <cell r="F7008" t="str">
            <v>CC-01507476</v>
          </cell>
          <cell r="J7008" t="str">
            <v>Sales Call</v>
          </cell>
          <cell r="R7008" t="str">
            <v>BVID121546</v>
          </cell>
          <cell r="AB7008" t="str">
            <v>Sales call carried out for HMR update</v>
          </cell>
        </row>
        <row r="7009">
          <cell r="A7009">
            <v>45650.554606481499</v>
          </cell>
          <cell r="B7009">
            <v>2560</v>
          </cell>
          <cell r="F7009" t="str">
            <v>CC-01507468</v>
          </cell>
          <cell r="J7009" t="str">
            <v>Sales Call</v>
          </cell>
          <cell r="R7009" t="str">
            <v>BVGD121497</v>
          </cell>
          <cell r="AB7009" t="str">
            <v>Sales call carried out for HMR update</v>
          </cell>
        </row>
        <row r="7010">
          <cell r="A7010">
            <v>45650.492777777799</v>
          </cell>
          <cell r="B7010">
            <v>0</v>
          </cell>
          <cell r="F7010" t="str">
            <v>CC-01507292</v>
          </cell>
          <cell r="J7010" t="str">
            <v>Schedule Service</v>
          </cell>
          <cell r="R7010" t="str">
            <v>DWCL153521</v>
          </cell>
          <cell r="AB7010" t="str">
            <v>Attend the site for schedule service So change air filter and oil. Then start the unit found ok.</v>
          </cell>
        </row>
        <row r="7011">
          <cell r="A7011">
            <v>45650.295914351896</v>
          </cell>
          <cell r="B7011">
            <v>6225</v>
          </cell>
          <cell r="F7011" t="str">
            <v>CC-01507097</v>
          </cell>
          <cell r="J7011" t="str">
            <v>Schedule Service - AMC</v>
          </cell>
          <cell r="R7011" t="str">
            <v>BVDS039458</v>
          </cell>
          <cell r="AB7011" t="str">
            <v>AMC visit carried out</v>
          </cell>
        </row>
        <row r="7012">
          <cell r="A7012">
            <v>45650.295810185198</v>
          </cell>
          <cell r="B7012">
            <v>30093</v>
          </cell>
          <cell r="F7012" t="str">
            <v>CC-01507096</v>
          </cell>
          <cell r="J7012" t="str">
            <v>Schedule Service - AMC</v>
          </cell>
          <cell r="R7012" t="str">
            <v>BQBS033819</v>
          </cell>
          <cell r="AB7012" t="str">
            <v>AMC visit carried out</v>
          </cell>
        </row>
        <row r="7013">
          <cell r="A7013">
            <v>45649.740763888898</v>
          </cell>
          <cell r="B7013">
            <v>6225</v>
          </cell>
          <cell r="F7013" t="str">
            <v>CC-01506811</v>
          </cell>
          <cell r="J7013" t="str">
            <v>Complaint - Running With Problem</v>
          </cell>
          <cell r="R7013" t="str">
            <v>BVDS039458</v>
          </cell>
          <cell r="AB7013" t="str">
            <v>We visited site and change Controlling transformer and oil after than start and check unit running well</v>
          </cell>
        </row>
        <row r="7014">
          <cell r="A7014">
            <v>45649.6870949074</v>
          </cell>
          <cell r="B7014">
            <v>5768</v>
          </cell>
          <cell r="F7014" t="str">
            <v>CC-01506677</v>
          </cell>
          <cell r="J7014" t="str">
            <v>Schedule Service</v>
          </cell>
          <cell r="R7014" t="str">
            <v>BVJD162972</v>
          </cell>
          <cell r="AB7014" t="str">
            <v>Attend the site for schedule service so drain oil from tank and drain oil from cooler total 37 liters oil drain then change air filter for compressor and engine both side, then change oil filter and ELGI air lube plus oil 40 liters. Then start the unit found running ok,.</v>
          </cell>
        </row>
        <row r="7015">
          <cell r="A7015">
            <v>45649.685798611099</v>
          </cell>
          <cell r="B7015">
            <v>10795</v>
          </cell>
          <cell r="F7015" t="str">
            <v>CC-01506672</v>
          </cell>
          <cell r="J7015" t="str">
            <v>Schedule Service</v>
          </cell>
          <cell r="R7015" t="str">
            <v>BULD162559</v>
          </cell>
          <cell r="AB7015" t="str">
            <v>Attend the site for schedule service so drain oil from tank and drain oil from cooler total 38 liters oil drain then change air filter for compressor and engine both side, then change oil filter and ELGI air lube plus oil 40 liters. Then start the unit found running ok,.</v>
          </cell>
        </row>
        <row r="7016">
          <cell r="A7016">
            <v>45649.550590277802</v>
          </cell>
          <cell r="B7016">
            <v>17236</v>
          </cell>
          <cell r="F7016" t="str">
            <v>CC-01506355</v>
          </cell>
          <cell r="J7016" t="str">
            <v>Complaint - Running With Problem</v>
          </cell>
          <cell r="R7016" t="str">
            <v>BPIC370386</v>
          </cell>
          <cell r="AB7016" t="str">
            <v>Today we attend the customer site for complain air not build up so we check and found that compressor air build up properly.compressor 500 ltr tank fill in 5:20 sec , so we advised customer check air pipe line or consumingtion,</v>
          </cell>
        </row>
        <row r="7017">
          <cell r="A7017">
            <v>45649.521967592598</v>
          </cell>
          <cell r="B7017">
            <v>956</v>
          </cell>
          <cell r="F7017" t="str">
            <v>CC-01506290</v>
          </cell>
          <cell r="J7017" t="str">
            <v>Schedule Service</v>
          </cell>
          <cell r="R7017" t="str">
            <v>BXLL153793</v>
          </cell>
          <cell r="AB7017" t="str">
            <v>Attend the site for schedule service so drain oil from tank and drain oil from cooler total 17 liters oil drain then change air filter for compressor and engine both side, then change oil filter and ELGI air lube plus oil 20 liters. Then start the unit found running ok,.</v>
          </cell>
        </row>
        <row r="7018">
          <cell r="A7018">
            <v>45649.479432870401</v>
          </cell>
          <cell r="B7018">
            <v>3250</v>
          </cell>
          <cell r="F7018" t="str">
            <v>CC-01506179</v>
          </cell>
          <cell r="J7018" t="str">
            <v>Field Campaign</v>
          </cell>
          <cell r="R7018" t="str">
            <v>BWHD231642</v>
          </cell>
          <cell r="AB7018" t="str">
            <v>Attend the site for field campaign in which oil filter modification has been done so start the work , first removed cooler in and out pipe , removed TV block and oil filter block with stand, remove tank to tee pipe. After then oil filter modification kit installed. In which new pipe oc in , oc out and tank to tee replaced by new. New oil filter 180 LPM fitted with new stand. Connect all pipelines with new O- Ring kit. as per engineering team suggestion we did this modification &amp; approval mail is attached.</v>
          </cell>
        </row>
        <row r="7019">
          <cell r="A7019">
            <v>45649.448414351798</v>
          </cell>
          <cell r="B7019">
            <v>45</v>
          </cell>
          <cell r="F7019" t="str">
            <v>CC-01506104</v>
          </cell>
          <cell r="J7019" t="str">
            <v>Complaint - Breakdown</v>
          </cell>
          <cell r="R7019" t="str">
            <v>BXGS043540</v>
          </cell>
          <cell r="AB7019" t="str">
            <v>We visited the site to check and found that the machine was repeatedly tripping due to VFD error. We checked the VFD and found that there was a mains failure in the VFD. Then we talked to the VFD representative or he did a setting on the VFD. After completing the setting, we ran the machine for about 12 hours and observed that the machine is running in perfect condition till the current time.</v>
          </cell>
        </row>
        <row r="7020">
          <cell r="A7020">
            <v>45649.273541666698</v>
          </cell>
          <cell r="B7020">
            <v>21148</v>
          </cell>
          <cell r="F7020" t="str">
            <v>CC-01505780</v>
          </cell>
          <cell r="J7020" t="str">
            <v>Schedule Service - AMC</v>
          </cell>
          <cell r="R7020" t="str">
            <v>BSCS037531</v>
          </cell>
          <cell r="AB7020" t="str">
            <v>AMC visit carried out</v>
          </cell>
        </row>
        <row r="7021">
          <cell r="A7021">
            <v>45647.593090277798</v>
          </cell>
          <cell r="B7021">
            <v>0</v>
          </cell>
          <cell r="F7021" t="str">
            <v>CC-01505114</v>
          </cell>
          <cell r="J7021" t="str">
            <v>Commissioning</v>
          </cell>
          <cell r="R7021" t="str">
            <v>24084803</v>
          </cell>
          <cell r="AB7021" t="str">
            <v>Commissioning done on dated 21-12-2024</v>
          </cell>
        </row>
        <row r="7022">
          <cell r="A7022">
            <v>45647.590520833299</v>
          </cell>
          <cell r="B7022">
            <v>0</v>
          </cell>
          <cell r="F7022" t="str">
            <v>CC-01505109</v>
          </cell>
          <cell r="J7022" t="str">
            <v>Preservative Measures</v>
          </cell>
          <cell r="R7022" t="str">
            <v>24084803</v>
          </cell>
          <cell r="AB7022"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v>
          </cell>
        </row>
        <row r="7023">
          <cell r="A7023">
            <v>45647.586319444403</v>
          </cell>
          <cell r="B7023">
            <v>0</v>
          </cell>
          <cell r="F7023" t="str">
            <v>CC-01505100</v>
          </cell>
          <cell r="J7023" t="str">
            <v>Commissioning</v>
          </cell>
          <cell r="R7023" t="str">
            <v>SN24TN01445</v>
          </cell>
          <cell r="AB7023" t="str">
            <v>Commissioning done on dated 21-12-2024</v>
          </cell>
        </row>
        <row r="7024">
          <cell r="A7024">
            <v>45647.569965277798</v>
          </cell>
          <cell r="B7024">
            <v>563</v>
          </cell>
          <cell r="F7024" t="str">
            <v>CC-01505058</v>
          </cell>
          <cell r="J7024" t="str">
            <v>Schedule Service</v>
          </cell>
          <cell r="R7024" t="str">
            <v>BXFD164587</v>
          </cell>
          <cell r="AB7024" t="str">
            <v>Attend the site for schedule service so drain oil from tank and drain oil from cooler total 38 liters oil drain then change air filter for compressor and engine both side, then change oil filter and ELGI air lube plus oil 40 liters. Then start the unit found running ok,.</v>
          </cell>
        </row>
        <row r="7025">
          <cell r="A7025">
            <v>45646.751469907402</v>
          </cell>
          <cell r="B7025">
            <v>1</v>
          </cell>
          <cell r="F7025" t="str">
            <v>CC-01504250</v>
          </cell>
          <cell r="J7025" t="str">
            <v>Commissioning</v>
          </cell>
          <cell r="R7025" t="str">
            <v>BXBS036173</v>
          </cell>
          <cell r="AB7025" t="str">
            <v>Commissioning done on dated 21-12-2024. Call closer request sent to lock in engineer... Comm date-21-12-2024</v>
          </cell>
        </row>
        <row r="7026">
          <cell r="A7026">
            <v>45646.747685185197</v>
          </cell>
          <cell r="B7026">
            <v>1</v>
          </cell>
          <cell r="F7026" t="str">
            <v>CC-01504248</v>
          </cell>
          <cell r="J7026" t="str">
            <v>Preservative Measures</v>
          </cell>
          <cell r="R7026" t="str">
            <v>BXBS036173</v>
          </cell>
          <cell r="AB7026"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7027">
          <cell r="A7027">
            <v>45646.692766203698</v>
          </cell>
          <cell r="B7027">
            <v>2435</v>
          </cell>
          <cell r="F7027" t="str">
            <v>CC-01504081</v>
          </cell>
          <cell r="J7027" t="str">
            <v>Field Campaign</v>
          </cell>
          <cell r="R7027" t="str">
            <v>BWHD231603</v>
          </cell>
          <cell r="AB7027" t="str">
            <v>Attend the site for field campaign in which oil filter modification has been done so start the work , first removed cooler in and out pipe , removed TV block and oil filter block with stand, remove tank to tee pipe. After then oil filter modification kit installed. In which new pipe oc in , oc out and tank to tee replaced by new. New oil filter 180 LPM fitted with new stand. Connect all pipelines with new O- Ring kit. as per engineering team suggestion we did this modification &amp; approval mail is attached. Approval mail is already attached in call</v>
          </cell>
        </row>
        <row r="7028">
          <cell r="A7028">
            <v>45646.681076388901</v>
          </cell>
          <cell r="B7028">
            <v>13094</v>
          </cell>
          <cell r="F7028" t="str">
            <v>CC-01504051</v>
          </cell>
          <cell r="J7028" t="str">
            <v>Schedule Service</v>
          </cell>
          <cell r="R7028" t="str">
            <v>BQLC370193</v>
          </cell>
          <cell r="AB7028" t="str">
            <v>Attend the site for schedule service so change air filter, oil filter, air oil separator, motor greasing and oil. Then start the unit found running ok.</v>
          </cell>
        </row>
        <row r="7029">
          <cell r="A7029">
            <v>45646.675798611097</v>
          </cell>
          <cell r="B7029">
            <v>5940</v>
          </cell>
          <cell r="F7029" t="str">
            <v>CC-01504028</v>
          </cell>
          <cell r="J7029" t="str">
            <v>Schedule Service</v>
          </cell>
          <cell r="R7029" t="str">
            <v>BUKC370655</v>
          </cell>
          <cell r="AB7029" t="str">
            <v>Attend the site for schedule service so change air filter and air oil separator. Then start the unit found running ok.</v>
          </cell>
        </row>
        <row r="7030">
          <cell r="A7030">
            <v>45646.6574652778</v>
          </cell>
          <cell r="B7030">
            <v>1</v>
          </cell>
          <cell r="F7030" t="str">
            <v>CC-01503980</v>
          </cell>
          <cell r="J7030" t="str">
            <v>Commissioning</v>
          </cell>
          <cell r="R7030" t="str">
            <v>BXFD232221</v>
          </cell>
          <cell r="AB7030" t="str">
            <v>Commissioning done on dated 20-12-2024.</v>
          </cell>
        </row>
        <row r="7031">
          <cell r="A7031">
            <v>45646.602314814802</v>
          </cell>
          <cell r="B7031">
            <v>1</v>
          </cell>
          <cell r="F7031" t="str">
            <v>CC-01503829</v>
          </cell>
          <cell r="J7031" t="str">
            <v>Commissioning</v>
          </cell>
          <cell r="R7031" t="str">
            <v>BXGD164632</v>
          </cell>
          <cell r="AB7031" t="str">
            <v>Attend the site for commissioning so check compressor oil level found ok, check engine oil level found ok, check coolant level found ok, all AVM mounting found ok, 8 no unit u-clamp, 4 nos to install the compressor withtata hitachi excavator by velson. Elbow rubber tightness found ok, both side and all hose pipe and clamp alsotightness found ok. seperator tank mounting found ok, engine mounting found ok, both side compressor and engine side air filter found ok, no external internal damages found in compressor. Turbocharger cleaner for engine side found missing. After all necessary check up start the unit found running ok.</v>
          </cell>
        </row>
        <row r="7032">
          <cell r="A7032">
            <v>45646.4848263889</v>
          </cell>
          <cell r="B7032">
            <v>2524</v>
          </cell>
          <cell r="F7032" t="str">
            <v>CC-01503513</v>
          </cell>
          <cell r="J7032" t="str">
            <v>Schedule Service</v>
          </cell>
          <cell r="R7032" t="str">
            <v>BXAC372845</v>
          </cell>
          <cell r="AB7032" t="str">
            <v>Attend the site for schedule service so change air filter, oil filter, air oil separator and oil 5 liters. Then start the unit found running ok.</v>
          </cell>
        </row>
        <row r="7033">
          <cell r="A7033">
            <v>45646.447106481501</v>
          </cell>
          <cell r="B7033">
            <v>28611</v>
          </cell>
          <cell r="F7033" t="str">
            <v>CC-01503394</v>
          </cell>
          <cell r="J7033" t="str">
            <v>Schedule Service</v>
          </cell>
          <cell r="R7033" t="str">
            <v>BSLS036682</v>
          </cell>
          <cell r="AB7033" t="str">
            <v>Attend the site for schedule service So change air filter, oil filter, air oil separator, motor greasing and oil change. Then start the unit found running ok.</v>
          </cell>
        </row>
        <row r="7034">
          <cell r="A7034">
            <v>45646.4451736111</v>
          </cell>
          <cell r="B7034">
            <v>80941</v>
          </cell>
          <cell r="F7034" t="str">
            <v>CC-01503390</v>
          </cell>
          <cell r="J7034" t="str">
            <v>Schedule Service</v>
          </cell>
          <cell r="R7034" t="str">
            <v>BJGS031396</v>
          </cell>
          <cell r="AB7034" t="str">
            <v>Attend the site for schedule service So change air filter, oil filter, air oil separator, motor greasing and oil change. Then start the unit found running ok.</v>
          </cell>
        </row>
        <row r="7035">
          <cell r="A7035">
            <v>45646.443148148202</v>
          </cell>
          <cell r="B7035">
            <v>4609</v>
          </cell>
          <cell r="F7035" t="str">
            <v>CC-01503388</v>
          </cell>
          <cell r="J7035" t="str">
            <v>Schedule Service</v>
          </cell>
          <cell r="R7035" t="str">
            <v>BXKS035161</v>
          </cell>
          <cell r="AB7035" t="str">
            <v>Attend the site for schedule service So change air filter, oil filter, air oil separator, motor greasing and oil change. Then start the unit found running ok.</v>
          </cell>
        </row>
        <row r="7036">
          <cell r="A7036">
            <v>45644.6980555556</v>
          </cell>
          <cell r="B7036">
            <v>5390</v>
          </cell>
          <cell r="F7036" t="str">
            <v>CC-01502068</v>
          </cell>
          <cell r="J7036" t="str">
            <v>Sales Call</v>
          </cell>
          <cell r="R7036" t="str">
            <v>GPBD160097</v>
          </cell>
          <cell r="AB7036" t="str">
            <v>Sales call carried out for HMR update..</v>
          </cell>
        </row>
        <row r="7037">
          <cell r="A7037">
            <v>45644.6950462963</v>
          </cell>
          <cell r="B7037">
            <v>5890</v>
          </cell>
          <cell r="F7037" t="str">
            <v>CC-01502061</v>
          </cell>
          <cell r="J7037" t="str">
            <v>Sales Call</v>
          </cell>
          <cell r="R7037" t="str">
            <v>BSID161961</v>
          </cell>
          <cell r="AB7037" t="str">
            <v>Sales call carried out for HMR update</v>
          </cell>
        </row>
        <row r="7038">
          <cell r="A7038">
            <v>45644.685462963003</v>
          </cell>
          <cell r="B7038">
            <v>3130</v>
          </cell>
          <cell r="F7038" t="str">
            <v>CC-01502039</v>
          </cell>
          <cell r="J7038" t="str">
            <v>Sales Call</v>
          </cell>
          <cell r="R7038" t="str">
            <v>BSCL152143</v>
          </cell>
          <cell r="AB7038" t="str">
            <v>Sales call carried out for HMR update</v>
          </cell>
        </row>
        <row r="7039">
          <cell r="A7039">
            <v>45644.674016203702</v>
          </cell>
          <cell r="B7039">
            <v>47145</v>
          </cell>
          <cell r="F7039" t="str">
            <v>CC-01502012</v>
          </cell>
          <cell r="J7039" t="str">
            <v>Schedule Service</v>
          </cell>
          <cell r="R7039" t="str">
            <v>BKAS030685</v>
          </cell>
          <cell r="AB7039" t="str">
            <v>Today we attend the customer site for complain not working and sheudle service so we change parts:- PLC, air filter, oil filter, oil and separator than start machine running ok</v>
          </cell>
        </row>
        <row r="7040">
          <cell r="A7040">
            <v>45644.667349536998</v>
          </cell>
          <cell r="B7040">
            <v>5580</v>
          </cell>
          <cell r="F7040" t="str">
            <v>CC-01501987</v>
          </cell>
          <cell r="J7040" t="str">
            <v>Sales Call</v>
          </cell>
          <cell r="R7040" t="str">
            <v>BRHD120445</v>
          </cell>
          <cell r="AB7040" t="str">
            <v>Sales call carried out for HMR update</v>
          </cell>
        </row>
        <row r="7041">
          <cell r="A7041">
            <v>45644.664224537002</v>
          </cell>
          <cell r="B7041">
            <v>4670</v>
          </cell>
          <cell r="F7041" t="str">
            <v>CC-01501978</v>
          </cell>
          <cell r="J7041" t="str">
            <v>Sales Call</v>
          </cell>
          <cell r="R7041" t="str">
            <v>BQDD160156</v>
          </cell>
          <cell r="AB7041" t="str">
            <v>Sales call carried out for HMR update</v>
          </cell>
        </row>
        <row r="7042">
          <cell r="A7042">
            <v>45644.6618171296</v>
          </cell>
          <cell r="B7042">
            <v>4490</v>
          </cell>
          <cell r="F7042" t="str">
            <v>CC-01501970</v>
          </cell>
          <cell r="J7042" t="str">
            <v>Sales Call</v>
          </cell>
          <cell r="R7042" t="str">
            <v>GOCD160022</v>
          </cell>
          <cell r="AB7042" t="str">
            <v>Sales call carried out for HMR update</v>
          </cell>
        </row>
        <row r="7043">
          <cell r="A7043">
            <v>45644.657592592601</v>
          </cell>
          <cell r="B7043">
            <v>6180</v>
          </cell>
          <cell r="F7043" t="str">
            <v>CC-01501957</v>
          </cell>
          <cell r="J7043" t="str">
            <v>Sales Call</v>
          </cell>
          <cell r="R7043" t="str">
            <v>BNID160316</v>
          </cell>
          <cell r="AB7043" t="str">
            <v>Sales call carried out for HMR update</v>
          </cell>
        </row>
        <row r="7044">
          <cell r="A7044">
            <v>45644.655462962997</v>
          </cell>
          <cell r="B7044">
            <v>2865</v>
          </cell>
          <cell r="F7044" t="str">
            <v>CC-01501951</v>
          </cell>
          <cell r="J7044" t="str">
            <v>Sales Call</v>
          </cell>
          <cell r="R7044" t="str">
            <v>BSKD220275</v>
          </cell>
          <cell r="AB7044" t="str">
            <v>Sales call carried out for HMR update</v>
          </cell>
        </row>
        <row r="7045">
          <cell r="A7045">
            <v>45644.653310185196</v>
          </cell>
          <cell r="B7045">
            <v>3895</v>
          </cell>
          <cell r="F7045" t="str">
            <v>CC-01501944</v>
          </cell>
          <cell r="J7045" t="str">
            <v>Sales Call</v>
          </cell>
          <cell r="R7045" t="str">
            <v>BSFD161799</v>
          </cell>
          <cell r="AB7045" t="str">
            <v>Sales call carried out for HMR update</v>
          </cell>
        </row>
        <row r="7046">
          <cell r="A7046">
            <v>45644.651331018496</v>
          </cell>
          <cell r="B7046">
            <v>5045</v>
          </cell>
          <cell r="F7046" t="str">
            <v>CC-01501935</v>
          </cell>
          <cell r="J7046" t="str">
            <v>Sales Call</v>
          </cell>
          <cell r="R7046" t="str">
            <v>BRHD161303</v>
          </cell>
          <cell r="AB7046" t="str">
            <v>Sales call carried out for HMR update</v>
          </cell>
        </row>
        <row r="7047">
          <cell r="A7047">
            <v>45644.649270833303</v>
          </cell>
          <cell r="B7047">
            <v>3130</v>
          </cell>
          <cell r="F7047" t="str">
            <v>CC-01501927</v>
          </cell>
          <cell r="J7047" t="str">
            <v>Sales Call</v>
          </cell>
          <cell r="R7047" t="str">
            <v>GPBD160107</v>
          </cell>
          <cell r="AB7047" t="str">
            <v>Sales call carried out for HMR update</v>
          </cell>
        </row>
        <row r="7048">
          <cell r="A7048">
            <v>45644.647210648101</v>
          </cell>
          <cell r="B7048">
            <v>7060</v>
          </cell>
          <cell r="F7048" t="str">
            <v>CC-01501919</v>
          </cell>
          <cell r="J7048" t="str">
            <v>Sales Call</v>
          </cell>
          <cell r="R7048" t="str">
            <v>GOBD160007</v>
          </cell>
          <cell r="AB7048" t="str">
            <v>Sales call carried out for HMR update</v>
          </cell>
        </row>
        <row r="7049">
          <cell r="A7049">
            <v>45644.645069444399</v>
          </cell>
          <cell r="B7049">
            <v>5550</v>
          </cell>
          <cell r="F7049" t="str">
            <v>CC-01501908</v>
          </cell>
          <cell r="J7049" t="str">
            <v>Sales Call</v>
          </cell>
          <cell r="R7049" t="str">
            <v>BOJD160012</v>
          </cell>
          <cell r="AB7049" t="str">
            <v>Sales call carried out for HMR update</v>
          </cell>
        </row>
        <row r="7050">
          <cell r="A7050">
            <v>45644.642708333296</v>
          </cell>
          <cell r="B7050">
            <v>6440</v>
          </cell>
          <cell r="F7050" t="str">
            <v>CC-01501897</v>
          </cell>
          <cell r="J7050" t="str">
            <v>Sales Call</v>
          </cell>
          <cell r="R7050" t="str">
            <v>BPED160082</v>
          </cell>
          <cell r="AB7050" t="str">
            <v>Sales call carried out for HMR update</v>
          </cell>
        </row>
        <row r="7051">
          <cell r="A7051">
            <v>45644.640034722201</v>
          </cell>
          <cell r="B7051">
            <v>4900</v>
          </cell>
          <cell r="F7051" t="str">
            <v>CC-01501886</v>
          </cell>
          <cell r="J7051" t="str">
            <v>Sales Call</v>
          </cell>
          <cell r="R7051" t="str">
            <v>BRHD161314</v>
          </cell>
          <cell r="AB7051" t="str">
            <v>Sales call carried out for HMR update</v>
          </cell>
        </row>
        <row r="7052">
          <cell r="A7052">
            <v>45644.637916666703</v>
          </cell>
          <cell r="B7052">
            <v>4795</v>
          </cell>
          <cell r="F7052" t="str">
            <v>CC-01501878</v>
          </cell>
          <cell r="J7052" t="str">
            <v>Sales Call</v>
          </cell>
          <cell r="R7052" t="str">
            <v>BQHD160361</v>
          </cell>
          <cell r="AB7052" t="str">
            <v>Sales call carried out for HMR update</v>
          </cell>
        </row>
        <row r="7053">
          <cell r="A7053">
            <v>45644.635821759301</v>
          </cell>
          <cell r="B7053">
            <v>4010</v>
          </cell>
          <cell r="F7053" t="str">
            <v>CC-01501866</v>
          </cell>
          <cell r="J7053" t="str">
            <v>Sales Call</v>
          </cell>
          <cell r="R7053" t="str">
            <v>BQGD160344</v>
          </cell>
          <cell r="AB7053" t="str">
            <v>Sales call carried out for HMR update</v>
          </cell>
        </row>
        <row r="7054">
          <cell r="A7054">
            <v>45644.6336689815</v>
          </cell>
          <cell r="B7054">
            <v>8195</v>
          </cell>
          <cell r="F7054" t="str">
            <v>CC-01501856</v>
          </cell>
          <cell r="J7054" t="str">
            <v>Sales Call</v>
          </cell>
          <cell r="R7054" t="str">
            <v>BPKD200020</v>
          </cell>
          <cell r="AB7054" t="str">
            <v>Sales call carried out for HMR update</v>
          </cell>
        </row>
        <row r="7055">
          <cell r="A7055">
            <v>45644.631701388898</v>
          </cell>
          <cell r="B7055">
            <v>1270</v>
          </cell>
          <cell r="F7055" t="str">
            <v>CC-01501850</v>
          </cell>
          <cell r="J7055" t="str">
            <v>Sales Call</v>
          </cell>
          <cell r="R7055" t="str">
            <v>BSCD120656</v>
          </cell>
          <cell r="AB7055" t="str">
            <v>Sales call carried out for HMR update</v>
          </cell>
        </row>
        <row r="7056">
          <cell r="A7056">
            <v>45644.629467592596</v>
          </cell>
          <cell r="B7056">
            <v>4890</v>
          </cell>
          <cell r="F7056" t="str">
            <v>CC-01501840</v>
          </cell>
          <cell r="J7056" t="str">
            <v>Sales Call</v>
          </cell>
          <cell r="R7056" t="str">
            <v>BRED161131</v>
          </cell>
          <cell r="AB7056" t="str">
            <v>Sales call carried out for HMR update</v>
          </cell>
        </row>
        <row r="7057">
          <cell r="A7057">
            <v>45644.6272916667</v>
          </cell>
          <cell r="B7057">
            <v>4060</v>
          </cell>
          <cell r="F7057" t="str">
            <v>CC-01501834</v>
          </cell>
          <cell r="J7057" t="str">
            <v>Sales Call</v>
          </cell>
          <cell r="R7057" t="str">
            <v>BUHL152930</v>
          </cell>
          <cell r="AB7057" t="str">
            <v>Sales call carried out for HMR update</v>
          </cell>
        </row>
        <row r="7058">
          <cell r="A7058">
            <v>45644.597615740699</v>
          </cell>
          <cell r="B7058">
            <v>8660</v>
          </cell>
          <cell r="F7058" t="str">
            <v>CC-01501749</v>
          </cell>
          <cell r="J7058" t="str">
            <v>Sales Call</v>
          </cell>
          <cell r="R7058" t="str">
            <v>BUAL160593</v>
          </cell>
          <cell r="AB7058" t="str">
            <v>Sales call carried out for HMR update</v>
          </cell>
        </row>
        <row r="7059">
          <cell r="A7059">
            <v>45644.595138888901</v>
          </cell>
          <cell r="B7059">
            <v>14450</v>
          </cell>
          <cell r="F7059" t="str">
            <v>CC-01501742</v>
          </cell>
          <cell r="J7059" t="str">
            <v>Sales Call</v>
          </cell>
          <cell r="R7059" t="str">
            <v>BULL160559</v>
          </cell>
          <cell r="AB7059" t="str">
            <v>Sales call carried out for HMR update</v>
          </cell>
        </row>
        <row r="7060">
          <cell r="A7060">
            <v>45644.592094907399</v>
          </cell>
          <cell r="B7060">
            <v>3750</v>
          </cell>
          <cell r="F7060" t="str">
            <v>CC-01501735</v>
          </cell>
          <cell r="J7060" t="str">
            <v>Sales Call</v>
          </cell>
          <cell r="R7060" t="str">
            <v>BUJD121018</v>
          </cell>
          <cell r="AB7060" t="str">
            <v>Sales call carried out for HMR update</v>
          </cell>
        </row>
        <row r="7061">
          <cell r="A7061">
            <v>45644.589953703697</v>
          </cell>
          <cell r="B7061">
            <v>3855</v>
          </cell>
          <cell r="F7061" t="str">
            <v>CC-01501733</v>
          </cell>
          <cell r="J7061" t="str">
            <v>Sales Call</v>
          </cell>
          <cell r="R7061" t="str">
            <v>BUJD121019</v>
          </cell>
          <cell r="AB7061" t="str">
            <v>Sales call carried out for HMR update</v>
          </cell>
        </row>
        <row r="7062">
          <cell r="A7062">
            <v>45644.587488425903</v>
          </cell>
          <cell r="B7062">
            <v>2600</v>
          </cell>
          <cell r="F7062" t="str">
            <v>CC-01501728</v>
          </cell>
          <cell r="J7062" t="str">
            <v>Sales Call</v>
          </cell>
          <cell r="R7062" t="str">
            <v>AUKD230777</v>
          </cell>
          <cell r="AB7062" t="str">
            <v>Sales call carried out for HMR update</v>
          </cell>
        </row>
        <row r="7063">
          <cell r="A7063">
            <v>45644.585370370398</v>
          </cell>
          <cell r="B7063">
            <v>3155</v>
          </cell>
          <cell r="F7063" t="str">
            <v>CC-01501722</v>
          </cell>
          <cell r="J7063" t="str">
            <v>Sales Call</v>
          </cell>
          <cell r="R7063" t="str">
            <v>BUJD121040</v>
          </cell>
          <cell r="AB7063" t="str">
            <v>Sales call carried out for HMR update</v>
          </cell>
        </row>
        <row r="7064">
          <cell r="A7064">
            <v>45644.583148148202</v>
          </cell>
          <cell r="B7064">
            <v>3975</v>
          </cell>
          <cell r="F7064" t="str">
            <v>CC-01501716</v>
          </cell>
          <cell r="J7064" t="str">
            <v>Sales Call</v>
          </cell>
          <cell r="R7064" t="str">
            <v>BUKD162510</v>
          </cell>
          <cell r="AB7064" t="str">
            <v>Sales call carried out for HMR update</v>
          </cell>
        </row>
        <row r="7065">
          <cell r="A7065">
            <v>45644.580937500003</v>
          </cell>
          <cell r="B7065">
            <v>2445</v>
          </cell>
          <cell r="F7065" t="str">
            <v>CC-01501714</v>
          </cell>
          <cell r="J7065" t="str">
            <v>Sales Call</v>
          </cell>
          <cell r="R7065" t="str">
            <v>BULD121094</v>
          </cell>
          <cell r="AB7065" t="str">
            <v>Sales call carried out for HMR update</v>
          </cell>
        </row>
        <row r="7066">
          <cell r="A7066">
            <v>45644.5786689815</v>
          </cell>
          <cell r="B7066">
            <v>3070</v>
          </cell>
          <cell r="F7066" t="str">
            <v>CC-01501710</v>
          </cell>
          <cell r="J7066" t="str">
            <v>Sales Call</v>
          </cell>
          <cell r="R7066" t="str">
            <v>BTHD120971</v>
          </cell>
          <cell r="AB7066" t="str">
            <v>Sales call carried out for HMR update</v>
          </cell>
        </row>
        <row r="7067">
          <cell r="A7067">
            <v>45644.575925925899</v>
          </cell>
          <cell r="B7067">
            <v>3050</v>
          </cell>
          <cell r="F7067" t="str">
            <v>CC-01501704</v>
          </cell>
          <cell r="J7067" t="str">
            <v>Sales Call</v>
          </cell>
          <cell r="R7067" t="str">
            <v>BTJL152348</v>
          </cell>
          <cell r="AB7067" t="str">
            <v>Sales call carried out for HMR update</v>
          </cell>
        </row>
        <row r="7068">
          <cell r="A7068">
            <v>45644.573807870402</v>
          </cell>
          <cell r="B7068">
            <v>2900</v>
          </cell>
          <cell r="F7068" t="str">
            <v>CC-01501697</v>
          </cell>
          <cell r="J7068" t="str">
            <v>Sales Call</v>
          </cell>
          <cell r="R7068" t="str">
            <v>BTDD120878</v>
          </cell>
          <cell r="AB7068" t="str">
            <v>Sales call carried out for HMR update</v>
          </cell>
        </row>
        <row r="7069">
          <cell r="A7069">
            <v>45644.571608796301</v>
          </cell>
          <cell r="B7069">
            <v>5800</v>
          </cell>
          <cell r="F7069" t="str">
            <v>CC-01501694</v>
          </cell>
          <cell r="J7069" t="str">
            <v>Sales Call</v>
          </cell>
          <cell r="R7069" t="str">
            <v>BTEL160427</v>
          </cell>
          <cell r="AB7069" t="str">
            <v>Sales call carried out for HMR update</v>
          </cell>
        </row>
        <row r="7070">
          <cell r="A7070">
            <v>45644.569386574098</v>
          </cell>
          <cell r="B7070">
            <v>7290</v>
          </cell>
          <cell r="F7070" t="str">
            <v>CC-01501689</v>
          </cell>
          <cell r="J7070" t="str">
            <v>Sales Call</v>
          </cell>
          <cell r="R7070" t="str">
            <v>BTGL160455</v>
          </cell>
          <cell r="AB7070" t="str">
            <v>Sales call carried out for HMR update</v>
          </cell>
        </row>
        <row r="7071">
          <cell r="A7071">
            <v>45644.566504629598</v>
          </cell>
          <cell r="B7071">
            <v>6188</v>
          </cell>
          <cell r="F7071" t="str">
            <v>CC-01501682</v>
          </cell>
          <cell r="J7071" t="str">
            <v>Sales Call</v>
          </cell>
          <cell r="R7071" t="str">
            <v>BSAD161563</v>
          </cell>
          <cell r="AB7071" t="str">
            <v>Sales call carried out for HMR update</v>
          </cell>
        </row>
        <row r="7072">
          <cell r="A7072">
            <v>45644.563530092601</v>
          </cell>
          <cell r="B7072">
            <v>7200</v>
          </cell>
          <cell r="F7072" t="str">
            <v>CC-01501676</v>
          </cell>
          <cell r="J7072" t="str">
            <v>Sales Call</v>
          </cell>
          <cell r="R7072" t="str">
            <v>BMKD120057</v>
          </cell>
          <cell r="AB7072" t="str">
            <v>Sales call carried out for HMR update</v>
          </cell>
        </row>
        <row r="7073">
          <cell r="A7073">
            <v>45644.5606134259</v>
          </cell>
          <cell r="B7073">
            <v>9200</v>
          </cell>
          <cell r="F7073" t="str">
            <v>CC-01501672</v>
          </cell>
          <cell r="J7073" t="str">
            <v>Sales Call</v>
          </cell>
          <cell r="R7073" t="str">
            <v>BRID161341</v>
          </cell>
          <cell r="AB7073" t="str">
            <v>Sales call carried out for HMR update</v>
          </cell>
        </row>
        <row r="7074">
          <cell r="A7074">
            <v>45644.557881944398</v>
          </cell>
          <cell r="B7074">
            <v>1000</v>
          </cell>
          <cell r="F7074" t="str">
            <v>CC-01501667</v>
          </cell>
          <cell r="J7074" t="str">
            <v>Sales Call</v>
          </cell>
          <cell r="R7074" t="str">
            <v>BSBD120631</v>
          </cell>
          <cell r="AB7074" t="str">
            <v>Sales call carried out for HMR update</v>
          </cell>
        </row>
        <row r="7075">
          <cell r="A7075">
            <v>45644.555671296301</v>
          </cell>
          <cell r="B7075">
            <v>1480</v>
          </cell>
          <cell r="F7075" t="str">
            <v>CC-01501661</v>
          </cell>
          <cell r="J7075" t="str">
            <v>Sales Call</v>
          </cell>
          <cell r="R7075" t="str">
            <v>BNJD120010</v>
          </cell>
          <cell r="AB7075" t="str">
            <v>Sales call carried out for HMR update</v>
          </cell>
        </row>
        <row r="7076">
          <cell r="A7076">
            <v>45644.553240740701</v>
          </cell>
          <cell r="B7076">
            <v>1690</v>
          </cell>
          <cell r="F7076" t="str">
            <v>CC-01501652</v>
          </cell>
          <cell r="J7076" t="str">
            <v>Sales Call</v>
          </cell>
          <cell r="R7076" t="str">
            <v>BSHD120752</v>
          </cell>
          <cell r="AB7076" t="str">
            <v>Sales call carried out for HMR update</v>
          </cell>
        </row>
        <row r="7077">
          <cell r="A7077">
            <v>45644.550856481503</v>
          </cell>
          <cell r="B7077">
            <v>1650</v>
          </cell>
          <cell r="F7077" t="str">
            <v>CC-01501648</v>
          </cell>
          <cell r="J7077" t="str">
            <v>Sales Call</v>
          </cell>
          <cell r="R7077" t="str">
            <v>BVDD163198</v>
          </cell>
          <cell r="AB7077" t="str">
            <v>Sales call carried out for HMR update</v>
          </cell>
        </row>
        <row r="7078">
          <cell r="A7078">
            <v>45644.548483796301</v>
          </cell>
          <cell r="B7078">
            <v>6500</v>
          </cell>
          <cell r="F7078" t="str">
            <v>CC-01501642</v>
          </cell>
          <cell r="J7078" t="str">
            <v>Sales Call</v>
          </cell>
          <cell r="R7078" t="str">
            <v>BTKD162080</v>
          </cell>
          <cell r="AB7078" t="str">
            <v>Sales call carried out for HMR update</v>
          </cell>
        </row>
        <row r="7079">
          <cell r="A7079">
            <v>45644.546261574098</v>
          </cell>
          <cell r="B7079">
            <v>5550</v>
          </cell>
          <cell r="F7079" t="str">
            <v>CC-01501637</v>
          </cell>
          <cell r="J7079" t="str">
            <v>Sales Call</v>
          </cell>
          <cell r="R7079" t="str">
            <v>BSKD161500</v>
          </cell>
          <cell r="AB7079" t="str">
            <v>Sales call carried out for HMR update</v>
          </cell>
        </row>
        <row r="7080">
          <cell r="A7080">
            <v>45644.543518518498</v>
          </cell>
          <cell r="B7080">
            <v>2950</v>
          </cell>
          <cell r="F7080" t="str">
            <v>CC-01501633</v>
          </cell>
          <cell r="J7080" t="str">
            <v>Sales Call</v>
          </cell>
          <cell r="R7080" t="str">
            <v>BSGL152296</v>
          </cell>
          <cell r="AB7080" t="str">
            <v>Sales call carried out for HMR update</v>
          </cell>
        </row>
        <row r="7081">
          <cell r="A7081">
            <v>45644.540497685201</v>
          </cell>
          <cell r="B7081">
            <v>4050</v>
          </cell>
          <cell r="F7081" t="str">
            <v>CC-01501627</v>
          </cell>
          <cell r="J7081" t="str">
            <v>Sales Call</v>
          </cell>
          <cell r="R7081" t="str">
            <v>BSGL152297</v>
          </cell>
          <cell r="AB7081" t="str">
            <v>Sales call carried out for HMR update</v>
          </cell>
        </row>
        <row r="7082">
          <cell r="A7082">
            <v>45644.537337962996</v>
          </cell>
          <cell r="B7082">
            <v>5300</v>
          </cell>
          <cell r="F7082" t="str">
            <v>CC-01501617</v>
          </cell>
          <cell r="J7082" t="str">
            <v>Sales Call</v>
          </cell>
          <cell r="R7082" t="str">
            <v>BRJD160577</v>
          </cell>
          <cell r="AB7082" t="str">
            <v>Sales call carried out for HMR update</v>
          </cell>
        </row>
        <row r="7083">
          <cell r="A7083">
            <v>45644.453506944403</v>
          </cell>
          <cell r="B7083">
            <v>7840</v>
          </cell>
          <cell r="F7083" t="str">
            <v>CC-01501408</v>
          </cell>
          <cell r="J7083" t="str">
            <v>Sales Call</v>
          </cell>
          <cell r="R7083" t="str">
            <v>BRBD160859</v>
          </cell>
          <cell r="AB7083" t="str">
            <v>Sales call carried out for HMR update</v>
          </cell>
        </row>
        <row r="7084">
          <cell r="A7084">
            <v>45644.451377314799</v>
          </cell>
          <cell r="B7084">
            <v>2560</v>
          </cell>
          <cell r="F7084" t="str">
            <v>CC-01501402</v>
          </cell>
          <cell r="J7084" t="str">
            <v>Sales Call</v>
          </cell>
          <cell r="R7084" t="str">
            <v>BVGD163297</v>
          </cell>
          <cell r="AB7084" t="str">
            <v>Sales call carried out for HMR update</v>
          </cell>
        </row>
        <row r="7085">
          <cell r="A7085">
            <v>45644.449293981503</v>
          </cell>
          <cell r="B7085">
            <v>4100</v>
          </cell>
          <cell r="F7085" t="str">
            <v>CC-01501397</v>
          </cell>
          <cell r="J7085" t="str">
            <v>Sales Call</v>
          </cell>
          <cell r="R7085" t="str">
            <v>BKID210531</v>
          </cell>
          <cell r="AB7085" t="str">
            <v>Sales call carried out for HMR update</v>
          </cell>
        </row>
        <row r="7086">
          <cell r="A7086">
            <v>45644.447118055599</v>
          </cell>
          <cell r="B7086">
            <v>2030</v>
          </cell>
          <cell r="F7086" t="str">
            <v>CC-01501395</v>
          </cell>
          <cell r="J7086" t="str">
            <v>Sales Call</v>
          </cell>
          <cell r="R7086" t="str">
            <v>BVBD121409</v>
          </cell>
          <cell r="AB7086" t="str">
            <v>Sales call carried out for HMR update</v>
          </cell>
        </row>
        <row r="7087">
          <cell r="A7087">
            <v>45644.445081018501</v>
          </cell>
          <cell r="B7087">
            <v>8980</v>
          </cell>
          <cell r="F7087" t="str">
            <v>CC-01501392</v>
          </cell>
          <cell r="J7087" t="str">
            <v>Sales Call</v>
          </cell>
          <cell r="R7087" t="str">
            <v>BSKD161499</v>
          </cell>
          <cell r="AB7087" t="str">
            <v>Sales call carried out for HMR update</v>
          </cell>
        </row>
        <row r="7088">
          <cell r="A7088">
            <v>45644.4425694444</v>
          </cell>
          <cell r="B7088">
            <v>4120</v>
          </cell>
          <cell r="F7088" t="str">
            <v>CC-01501387</v>
          </cell>
          <cell r="J7088" t="str">
            <v>Sales Call</v>
          </cell>
          <cell r="R7088" t="str">
            <v>BVJD162958</v>
          </cell>
          <cell r="AB7088" t="str">
            <v>Sales call carried out for HMR update</v>
          </cell>
        </row>
        <row r="7089">
          <cell r="A7089">
            <v>45644.439942129597</v>
          </cell>
          <cell r="B7089">
            <v>6500</v>
          </cell>
          <cell r="F7089" t="str">
            <v>CC-01501381</v>
          </cell>
          <cell r="J7089" t="str">
            <v>Sales Call</v>
          </cell>
          <cell r="R7089" t="str">
            <v>BVCD163165</v>
          </cell>
          <cell r="AB7089" t="str">
            <v>Sales call carried out for HMR update</v>
          </cell>
        </row>
        <row r="7090">
          <cell r="A7090">
            <v>45643.721400463</v>
          </cell>
          <cell r="B7090">
            <v>0</v>
          </cell>
          <cell r="F7090" t="str">
            <v>CC-01500959</v>
          </cell>
          <cell r="J7090" t="str">
            <v>Preservative Measures</v>
          </cell>
          <cell r="R7090" t="str">
            <v>CXBE711367</v>
          </cell>
          <cell r="AB7090"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Then start the compressor found running ok.</v>
          </cell>
        </row>
        <row r="7091">
          <cell r="A7091">
            <v>45643.702118055597</v>
          </cell>
          <cell r="B7091">
            <v>0</v>
          </cell>
          <cell r="F7091" t="str">
            <v>CC-01500883</v>
          </cell>
          <cell r="J7091" t="str">
            <v>Overhauling</v>
          </cell>
          <cell r="R7091" t="str">
            <v>2582</v>
          </cell>
          <cell r="AB7091" t="str">
            <v>e site for overhaulung work so dismental the top block, change cylinder heat 100 dia, piston 100 dia, cylinder 60 dia, piston 60 dia, valve plate 10 and 60 dia, breather valve and tune up kit. Then start the unit found running</v>
          </cell>
        </row>
        <row r="7092">
          <cell r="A7092">
            <v>45643.700254629599</v>
          </cell>
          <cell r="B7092">
            <v>6210</v>
          </cell>
          <cell r="F7092" t="str">
            <v>CC-01500876</v>
          </cell>
          <cell r="J7092" t="str">
            <v>Sales Call</v>
          </cell>
          <cell r="R7092" t="str">
            <v>BTDD162190</v>
          </cell>
          <cell r="AB7092" t="str">
            <v>Sales call carried out for HMR update</v>
          </cell>
        </row>
        <row r="7093">
          <cell r="A7093">
            <v>45643.695798611101</v>
          </cell>
          <cell r="B7093">
            <v>2135</v>
          </cell>
          <cell r="F7093" t="str">
            <v>CC-01500858</v>
          </cell>
          <cell r="J7093" t="str">
            <v>Sales Call</v>
          </cell>
          <cell r="R7093" t="str">
            <v>BTKD200646</v>
          </cell>
          <cell r="AB7093" t="str">
            <v>Sales call carried out for HMR update</v>
          </cell>
        </row>
        <row r="7094">
          <cell r="A7094">
            <v>45643.691990740699</v>
          </cell>
          <cell r="B7094">
            <v>4700</v>
          </cell>
          <cell r="F7094" t="str">
            <v>CC-01500845</v>
          </cell>
          <cell r="J7094" t="str">
            <v>Sales Call</v>
          </cell>
          <cell r="R7094" t="str">
            <v>BVED231179</v>
          </cell>
          <cell r="AB7094" t="str">
            <v>Sales call carried out for HMR update</v>
          </cell>
        </row>
        <row r="7095">
          <cell r="A7095">
            <v>45643.665625000001</v>
          </cell>
          <cell r="B7095">
            <v>93</v>
          </cell>
          <cell r="F7095" t="str">
            <v>CC-01500776</v>
          </cell>
          <cell r="J7095" t="str">
            <v>Complaint - Breakdown</v>
          </cell>
          <cell r="R7095" t="str">
            <v>BUIS036656</v>
          </cell>
          <cell r="AB7095" t="str">
            <v>Attend the site for schedule service so change air filter, oil filter, air oil separator,  motor greasing and oil then start the unit found running ok.</v>
          </cell>
        </row>
        <row r="7096">
          <cell r="A7096">
            <v>45643.660185185203</v>
          </cell>
          <cell r="B7096">
            <v>8390</v>
          </cell>
          <cell r="F7096" t="str">
            <v>CC-01500758</v>
          </cell>
          <cell r="J7096" t="str">
            <v>Sales Call</v>
          </cell>
          <cell r="R7096" t="str">
            <v>BVED163235</v>
          </cell>
          <cell r="AB7096" t="str">
            <v>Sales call carried out for HMR update.</v>
          </cell>
        </row>
        <row r="7097">
          <cell r="A7097">
            <v>45643.6583217593</v>
          </cell>
          <cell r="B7097">
            <v>532</v>
          </cell>
          <cell r="F7097" t="str">
            <v>CC-01500750</v>
          </cell>
          <cell r="J7097" t="str">
            <v>Schedule Service</v>
          </cell>
          <cell r="R7097" t="str">
            <v>BWFD163937</v>
          </cell>
          <cell r="AB7097" t="str">
            <v>Attend the site for schedule service so drain oil from tank and drain oil from cooler total 39 liters oil drain then change air filter for compressor and engine both side, change oil filter and change ELGI air lube plus oil 40 liters. Then start the unit found running ok.</v>
          </cell>
        </row>
        <row r="7098">
          <cell r="A7098">
            <v>45643.6557986111</v>
          </cell>
          <cell r="B7098">
            <v>34715</v>
          </cell>
          <cell r="F7098" t="str">
            <v>CC-01500743</v>
          </cell>
          <cell r="J7098" t="str">
            <v>General Service</v>
          </cell>
          <cell r="R7098" t="str">
            <v>BRGS035169</v>
          </cell>
          <cell r="AB7098" t="str">
            <v>SPM visit carried out</v>
          </cell>
        </row>
        <row r="7099">
          <cell r="A7099">
            <v>45643.653090277803</v>
          </cell>
          <cell r="B7099">
            <v>5590</v>
          </cell>
          <cell r="F7099" t="str">
            <v>CC-01500735</v>
          </cell>
          <cell r="J7099" t="str">
            <v>Sales Call</v>
          </cell>
          <cell r="R7099" t="str">
            <v>BVED163231</v>
          </cell>
          <cell r="AB7099" t="str">
            <v>Sales call carried out for HMR update</v>
          </cell>
        </row>
        <row r="7100">
          <cell r="A7100">
            <v>45643.650196759299</v>
          </cell>
          <cell r="B7100">
            <v>2310</v>
          </cell>
          <cell r="F7100" t="str">
            <v>CC-01500722</v>
          </cell>
          <cell r="J7100" t="str">
            <v>Sales Call</v>
          </cell>
          <cell r="R7100" t="str">
            <v>BVAD121386</v>
          </cell>
          <cell r="AB7100" t="str">
            <v>Sales call carried out for HMR update</v>
          </cell>
        </row>
        <row r="7101">
          <cell r="A7101">
            <v>45643.647928240702</v>
          </cell>
          <cell r="B7101">
            <v>5335</v>
          </cell>
          <cell r="F7101" t="str">
            <v>CC-01500708</v>
          </cell>
          <cell r="J7101" t="str">
            <v>Sales Call</v>
          </cell>
          <cell r="R7101" t="str">
            <v>BTJD162047</v>
          </cell>
          <cell r="AB7101" t="str">
            <v>Sales call carried out for HMR update</v>
          </cell>
        </row>
        <row r="7102">
          <cell r="A7102">
            <v>45643.645937499998</v>
          </cell>
          <cell r="B7102">
            <v>6055</v>
          </cell>
          <cell r="F7102" t="str">
            <v>CC-01500700</v>
          </cell>
          <cell r="J7102" t="str">
            <v>Sales Call</v>
          </cell>
          <cell r="R7102" t="str">
            <v>BSLD230361</v>
          </cell>
          <cell r="AB7102" t="str">
            <v>Sales call carried out for HMR update</v>
          </cell>
        </row>
        <row r="7103">
          <cell r="A7103">
            <v>45643.643761574102</v>
          </cell>
          <cell r="B7103">
            <v>4590</v>
          </cell>
          <cell r="F7103" t="str">
            <v>CC-01500693</v>
          </cell>
          <cell r="J7103" t="str">
            <v>Sales Call</v>
          </cell>
          <cell r="R7103" t="str">
            <v>BSLD200427</v>
          </cell>
          <cell r="AB7103" t="str">
            <v>Sales call carried out for HMR update</v>
          </cell>
        </row>
        <row r="7104">
          <cell r="A7104">
            <v>45643.641516203701</v>
          </cell>
          <cell r="B7104">
            <v>7010</v>
          </cell>
          <cell r="F7104" t="str">
            <v>CC-01500683</v>
          </cell>
          <cell r="J7104" t="str">
            <v>Sales Call</v>
          </cell>
          <cell r="R7104" t="str">
            <v>BSJD161422</v>
          </cell>
          <cell r="AB7104" t="str">
            <v>Sales call carried out for HMR update</v>
          </cell>
        </row>
        <row r="7105">
          <cell r="A7105">
            <v>45643.639525462997</v>
          </cell>
          <cell r="B7105">
            <v>13820</v>
          </cell>
          <cell r="F7105" t="str">
            <v>CC-01500669</v>
          </cell>
          <cell r="J7105" t="str">
            <v>Sales Call</v>
          </cell>
          <cell r="R7105" t="str">
            <v>BRGD161233</v>
          </cell>
          <cell r="AB7105" t="str">
            <v>Sales call carried out for HMT update</v>
          </cell>
        </row>
        <row r="7106">
          <cell r="A7106">
            <v>45643.637326388904</v>
          </cell>
          <cell r="B7106">
            <v>7320</v>
          </cell>
          <cell r="F7106" t="str">
            <v>CC-01500658</v>
          </cell>
          <cell r="J7106" t="str">
            <v>Sales Call</v>
          </cell>
          <cell r="R7106" t="str">
            <v>BRDD161036</v>
          </cell>
          <cell r="AB7106" t="str">
            <v>Sales call carried out for HMT update</v>
          </cell>
        </row>
        <row r="7107">
          <cell r="A7107">
            <v>45643.635115740697</v>
          </cell>
          <cell r="B7107">
            <v>4260</v>
          </cell>
          <cell r="F7107" t="str">
            <v>CC-01500642</v>
          </cell>
          <cell r="J7107" t="str">
            <v>Sales Call</v>
          </cell>
          <cell r="R7107" t="str">
            <v>BQGD160315</v>
          </cell>
          <cell r="AB7107" t="str">
            <v>Sales call carried out for HMT update</v>
          </cell>
        </row>
        <row r="7108">
          <cell r="A7108">
            <v>45643.633865740703</v>
          </cell>
          <cell r="B7108">
            <v>34046</v>
          </cell>
          <cell r="F7108" t="str">
            <v>CC-01500632</v>
          </cell>
          <cell r="J7108" t="str">
            <v>Schedule Service</v>
          </cell>
          <cell r="R7108" t="str">
            <v>BQBS033796</v>
          </cell>
          <cell r="AB7108" t="str">
            <v>We visited the site and change Air filter, Separator and oil and we also SPM test done found data of SPM male inlet dBi- 19, dBc-3,2,4, dBm-14,14,15, male outlet dBi-19, dBc-3,5,2, dBm-15,16,15, female inlet dBi-15, dBc-11,11,13, dBm-24,23,23 , female out let dBi-16, dBc-5,6,6, dBm-18,19,19</v>
          </cell>
        </row>
        <row r="7109">
          <cell r="A7109">
            <v>45643.630497685197</v>
          </cell>
          <cell r="B7109">
            <v>1540</v>
          </cell>
          <cell r="F7109" t="str">
            <v>CC-01500616</v>
          </cell>
          <cell r="J7109" t="str">
            <v>Sales Call</v>
          </cell>
          <cell r="R7109" t="str">
            <v>BLGL160201</v>
          </cell>
          <cell r="AB7109" t="str">
            <v>Sales call carried out for HMT update</v>
          </cell>
        </row>
        <row r="7110">
          <cell r="A7110">
            <v>45643.624780092599</v>
          </cell>
          <cell r="B7110">
            <v>43288</v>
          </cell>
          <cell r="F7110" t="str">
            <v>CC-01500585</v>
          </cell>
          <cell r="J7110" t="str">
            <v>General Service</v>
          </cell>
          <cell r="R7110" t="str">
            <v>BPCS030196</v>
          </cell>
          <cell r="AB7110" t="str">
            <v>We visited site and SPM test done</v>
          </cell>
        </row>
        <row r="7111">
          <cell r="A7111">
            <v>45643.567557870403</v>
          </cell>
          <cell r="B7111">
            <v>8870</v>
          </cell>
          <cell r="F7111" t="str">
            <v>CC-01500437</v>
          </cell>
          <cell r="J7111" t="str">
            <v>Sales Call</v>
          </cell>
          <cell r="R7111" t="str">
            <v>BSGD161904</v>
          </cell>
          <cell r="AB7111" t="str">
            <v>Sales call carried out for HMR update</v>
          </cell>
        </row>
        <row r="7112">
          <cell r="A7112">
            <v>45643.557592592602</v>
          </cell>
          <cell r="B7112">
            <v>7230</v>
          </cell>
          <cell r="F7112" t="str">
            <v>CC-01500414</v>
          </cell>
          <cell r="J7112" t="str">
            <v>Sales Call</v>
          </cell>
          <cell r="R7112" t="str">
            <v>BSGD161898</v>
          </cell>
          <cell r="AB7112" t="str">
            <v>Sales call carried out for HMR update</v>
          </cell>
        </row>
        <row r="7113">
          <cell r="A7113">
            <v>45643.551932870403</v>
          </cell>
          <cell r="B7113">
            <v>4800</v>
          </cell>
          <cell r="F7113" t="str">
            <v>CC-01500397</v>
          </cell>
          <cell r="J7113" t="str">
            <v>Sales Call</v>
          </cell>
          <cell r="R7113" t="str">
            <v>BQKD200048</v>
          </cell>
          <cell r="AB7113" t="str">
            <v>Sales call carried out for HMR update</v>
          </cell>
        </row>
        <row r="7114">
          <cell r="A7114">
            <v>45643.547106481499</v>
          </cell>
          <cell r="B7114">
            <v>7240</v>
          </cell>
          <cell r="F7114" t="str">
            <v>CC-01500384</v>
          </cell>
          <cell r="J7114" t="str">
            <v>Sales Call</v>
          </cell>
          <cell r="R7114" t="str">
            <v>BPLD200068</v>
          </cell>
          <cell r="AB7114" t="str">
            <v>Sales call carried out for HMR update</v>
          </cell>
        </row>
        <row r="7115">
          <cell r="A7115">
            <v>45643.542916666702</v>
          </cell>
          <cell r="B7115">
            <v>7780</v>
          </cell>
          <cell r="F7115" t="str">
            <v>CC-01500372</v>
          </cell>
          <cell r="J7115" t="str">
            <v>Sales Call</v>
          </cell>
          <cell r="R7115" t="str">
            <v>BQKD200047</v>
          </cell>
          <cell r="AB7115" t="str">
            <v>Sales call carried out for HMR update</v>
          </cell>
        </row>
        <row r="7116">
          <cell r="A7116">
            <v>45643.539710648103</v>
          </cell>
          <cell r="B7116">
            <v>9655</v>
          </cell>
          <cell r="F7116" t="str">
            <v>CC-01500365</v>
          </cell>
          <cell r="J7116" t="str">
            <v>Sales Call</v>
          </cell>
          <cell r="R7116" t="str">
            <v>BSKD161467</v>
          </cell>
          <cell r="AB7116" t="str">
            <v>Sales call carried out for HMR update</v>
          </cell>
        </row>
        <row r="7117">
          <cell r="A7117">
            <v>45643.536932870396</v>
          </cell>
          <cell r="B7117">
            <v>6000</v>
          </cell>
          <cell r="F7117" t="str">
            <v>CC-01500351</v>
          </cell>
          <cell r="J7117" t="str">
            <v>Sales Call</v>
          </cell>
          <cell r="R7117" t="str">
            <v>BQID160519</v>
          </cell>
          <cell r="AB7117" t="str">
            <v>Sales call carried out for HMR update</v>
          </cell>
        </row>
        <row r="7118">
          <cell r="A7118">
            <v>45643.534328703703</v>
          </cell>
          <cell r="B7118">
            <v>8420</v>
          </cell>
          <cell r="F7118" t="str">
            <v>CC-01500338</v>
          </cell>
          <cell r="J7118" t="str">
            <v>Sales Call</v>
          </cell>
          <cell r="R7118" t="str">
            <v>RJD230103</v>
          </cell>
          <cell r="AB7118" t="str">
            <v>Sales call carried out for HMR update</v>
          </cell>
        </row>
        <row r="7119">
          <cell r="A7119">
            <v>45643.532071759299</v>
          </cell>
          <cell r="B7119">
            <v>11248</v>
          </cell>
          <cell r="F7119" t="str">
            <v>CC-01500335</v>
          </cell>
          <cell r="J7119" t="str">
            <v>Sales Call</v>
          </cell>
          <cell r="R7119" t="str">
            <v>BSKD161477</v>
          </cell>
          <cell r="AB7119" t="str">
            <v>Sales call carried out for HMR update</v>
          </cell>
        </row>
        <row r="7120">
          <cell r="A7120">
            <v>45643.5297685185</v>
          </cell>
          <cell r="B7120">
            <v>1510</v>
          </cell>
          <cell r="F7120" t="str">
            <v>CC-01500325</v>
          </cell>
          <cell r="J7120" t="str">
            <v>Sales Call</v>
          </cell>
          <cell r="R7120" t="str">
            <v>GPCD160123</v>
          </cell>
          <cell r="AB7120" t="str">
            <v>Sales call carried out for HMR update</v>
          </cell>
        </row>
        <row r="7121">
          <cell r="A7121">
            <v>45643.526331018496</v>
          </cell>
          <cell r="B7121">
            <v>6300</v>
          </cell>
          <cell r="F7121" t="str">
            <v>CC-01500313</v>
          </cell>
          <cell r="J7121" t="str">
            <v>Sales Call</v>
          </cell>
          <cell r="R7121" t="str">
            <v>BSFD161830</v>
          </cell>
          <cell r="AB7121" t="str">
            <v>Sales call carried out for HMR update</v>
          </cell>
        </row>
        <row r="7122">
          <cell r="A7122">
            <v>45643.5237962963</v>
          </cell>
          <cell r="B7122">
            <v>7590</v>
          </cell>
          <cell r="F7122" t="str">
            <v>CC-01500303</v>
          </cell>
          <cell r="J7122" t="str">
            <v>Sales Call</v>
          </cell>
          <cell r="R7122" t="str">
            <v>BQID160499</v>
          </cell>
          <cell r="AB7122" t="str">
            <v>Sales call carried out for HMR update</v>
          </cell>
        </row>
        <row r="7123">
          <cell r="A7123">
            <v>45643.500173611101</v>
          </cell>
          <cell r="B7123">
            <v>36814</v>
          </cell>
          <cell r="F7123" t="str">
            <v>CC-01500205</v>
          </cell>
          <cell r="J7123" t="str">
            <v>Schedule Service</v>
          </cell>
          <cell r="R7123" t="str">
            <v>BRIS035698</v>
          </cell>
          <cell r="AB7123" t="str">
            <v>Attend the dite gor schedule service so change oil filter and air filter. Aldo change pre filter. Then start the unit found running ok.</v>
          </cell>
        </row>
        <row r="7124">
          <cell r="A7124">
            <v>45643.498414351903</v>
          </cell>
          <cell r="B7124">
            <v>4104</v>
          </cell>
          <cell r="F7124" t="str">
            <v>CC-01500197</v>
          </cell>
          <cell r="J7124" t="str">
            <v>Schedule Service</v>
          </cell>
          <cell r="R7124" t="str">
            <v>BVJC374172</v>
          </cell>
          <cell r="AB7124" t="str">
            <v>Attend the site for schedule service so change air filter, oil filter, air oil separator and oil. Then start unit found running ok.</v>
          </cell>
        </row>
        <row r="7125">
          <cell r="A7125">
            <v>45643.424942129597</v>
          </cell>
          <cell r="B7125">
            <v>1270</v>
          </cell>
          <cell r="F7125" t="str">
            <v>CC-01500015</v>
          </cell>
          <cell r="J7125" t="str">
            <v>Schedule Service</v>
          </cell>
          <cell r="R7125" t="str">
            <v>BXAD164317</v>
          </cell>
          <cell r="AB7125" t="str">
            <v>Attend the site for schedule service so drain oil from tank and drain oil from cooler total 38 liters oil drain then change air filter for compressor and engine both side, change oil filter and change ELGI air lube plus oil 40 liters. Then start the unit found running ok.</v>
          </cell>
        </row>
        <row r="7126">
          <cell r="A7126">
            <v>45642.564525463</v>
          </cell>
          <cell r="B7126">
            <v>15719</v>
          </cell>
          <cell r="F7126" t="str">
            <v>CC-01499231</v>
          </cell>
          <cell r="J7126" t="str">
            <v>Schedule Service</v>
          </cell>
          <cell r="R7126" t="str">
            <v>BSBC375576</v>
          </cell>
          <cell r="AB7126" t="str">
            <v>Today we attend the customer site for sheudle service so we change parts during service: air filter, oil filter, oil and separator than start machine running ok</v>
          </cell>
        </row>
        <row r="7127">
          <cell r="A7127">
            <v>45642.541666666701</v>
          </cell>
          <cell r="B7127">
            <v>1879</v>
          </cell>
          <cell r="F7127" t="str">
            <v>CC-01499151</v>
          </cell>
          <cell r="J7127" t="str">
            <v>Schedule Service</v>
          </cell>
          <cell r="R7127" t="str">
            <v>BWFC370703</v>
          </cell>
          <cell r="AB7127" t="str">
            <v>We visited the site and change Air filter, Oil filter and Oil after than start and check unit running well.</v>
          </cell>
        </row>
        <row r="7128">
          <cell r="A7128">
            <v>45642.529490740701</v>
          </cell>
          <cell r="B7128">
            <v>0</v>
          </cell>
          <cell r="F7128" t="str">
            <v>CC-01499087</v>
          </cell>
          <cell r="J7128" t="str">
            <v>General Service</v>
          </cell>
          <cell r="R7128" t="str">
            <v>DXKL361343</v>
          </cell>
          <cell r="AB7128" t="str">
            <v>Attend the site for general service so change air filter and oil. Then start the unit found running ok.</v>
          </cell>
        </row>
        <row r="7129">
          <cell r="A7129">
            <v>45642.523472222201</v>
          </cell>
          <cell r="B7129">
            <v>0</v>
          </cell>
          <cell r="F7129" t="str">
            <v>CC-01499067</v>
          </cell>
          <cell r="J7129" t="str">
            <v>Commissioning</v>
          </cell>
          <cell r="R7129" t="str">
            <v>CXBE711367</v>
          </cell>
          <cell r="AB7129" t="str">
            <v>Commissioning done on dated 17-12-2024</v>
          </cell>
        </row>
        <row r="7130">
          <cell r="A7130">
            <v>45642.519247685203</v>
          </cell>
          <cell r="B7130">
            <v>1771</v>
          </cell>
          <cell r="F7130" t="str">
            <v>CC-01499054</v>
          </cell>
          <cell r="J7130" t="str">
            <v>Schedule Service</v>
          </cell>
          <cell r="R7130" t="str">
            <v>BWID164054</v>
          </cell>
          <cell r="AB7130" t="str">
            <v>Attend the site for schedule service so following jobs are done replace air filter engine and compressor both side replace oil filter. Total drained oil 39 litres and total topped up oil in tank 40 litres. After schedule service done start and run the unit on load condition found unit is running in normal parameters.</v>
          </cell>
        </row>
        <row r="7131">
          <cell r="A7131">
            <v>45641.291377314803</v>
          </cell>
          <cell r="B7131">
            <v>35253</v>
          </cell>
          <cell r="F7131" t="str">
            <v>CC-01498321</v>
          </cell>
          <cell r="J7131" t="str">
            <v>Schedule Service - AMC</v>
          </cell>
          <cell r="R7131" t="str">
            <v>BQHS040705</v>
          </cell>
          <cell r="AB7131" t="str">
            <v>Already visit carried out</v>
          </cell>
        </row>
        <row r="7132">
          <cell r="A7132">
            <v>45640.713263888902</v>
          </cell>
          <cell r="B7132">
            <v>27563</v>
          </cell>
          <cell r="F7132" t="str">
            <v>CC-01498065</v>
          </cell>
          <cell r="J7132" t="str">
            <v>Schedule Service</v>
          </cell>
          <cell r="R7132" t="str">
            <v>BSDS043254</v>
          </cell>
          <cell r="AB7132" t="str">
            <v>We visited site and change Air filter, Oil filter and Oil after than start and check unit running well.</v>
          </cell>
        </row>
        <row r="7133">
          <cell r="A7133">
            <v>45639.678761574098</v>
          </cell>
          <cell r="B7133">
            <v>1</v>
          </cell>
          <cell r="F7133" t="str">
            <v>CC-01496974</v>
          </cell>
          <cell r="J7133" t="str">
            <v>Commissioning</v>
          </cell>
          <cell r="R7133" t="str">
            <v>BXGD232278</v>
          </cell>
          <cell r="AB7133" t="str">
            <v>Commissioning done on dated 13-12-2024</v>
          </cell>
        </row>
        <row r="7134">
          <cell r="A7134">
            <v>45639.535034722197</v>
          </cell>
          <cell r="B7134">
            <v>5921</v>
          </cell>
          <cell r="F7134" t="str">
            <v>CC-01496496</v>
          </cell>
          <cell r="J7134" t="str">
            <v>Schedule Service</v>
          </cell>
          <cell r="R7134" t="str">
            <v>BWEC370314</v>
          </cell>
          <cell r="AB7134" t="str">
            <v>Attend the site for schedule service so change air filter, oil filter, air oil separator and oil. Then start the unit found running ok.</v>
          </cell>
        </row>
        <row r="7135">
          <cell r="A7135">
            <v>45639.444293981498</v>
          </cell>
          <cell r="B7135">
            <v>10867</v>
          </cell>
          <cell r="F7135" t="str">
            <v>CC-01496166</v>
          </cell>
          <cell r="J7135" t="str">
            <v>Schedule Service</v>
          </cell>
          <cell r="R7135" t="str">
            <v>BWKS040437</v>
          </cell>
          <cell r="AB7135" t="str">
            <v>Attend the site for schedule service so change air filter, oil filter, air oil separator and oil. Then start the unit found running ok.</v>
          </cell>
        </row>
        <row r="7136">
          <cell r="A7136">
            <v>45639.4428819444</v>
          </cell>
          <cell r="B7136">
            <v>47127</v>
          </cell>
          <cell r="F7136" t="str">
            <v>CC-01496160</v>
          </cell>
          <cell r="J7136" t="str">
            <v>General Service</v>
          </cell>
          <cell r="R7136" t="str">
            <v>BKAS030685</v>
          </cell>
          <cell r="AB7136" t="str">
            <v>Courtesy visit done</v>
          </cell>
        </row>
        <row r="7137">
          <cell r="A7137">
            <v>45639.440659722197</v>
          </cell>
          <cell r="B7137">
            <v>36694</v>
          </cell>
          <cell r="F7137" t="str">
            <v>CC-01496157</v>
          </cell>
          <cell r="J7137" t="str">
            <v>General Service</v>
          </cell>
          <cell r="R7137" t="str">
            <v>BRIS035698</v>
          </cell>
          <cell r="AB7137" t="str">
            <v>Courtesy visit done</v>
          </cell>
        </row>
        <row r="7138">
          <cell r="A7138">
            <v>45639.4315740741</v>
          </cell>
          <cell r="B7138">
            <v>2351</v>
          </cell>
          <cell r="F7138" t="str">
            <v>CC-01496148</v>
          </cell>
          <cell r="J7138" t="str">
            <v>Complaint - Running With Problem</v>
          </cell>
          <cell r="R7138" t="str">
            <v>BWAD163680</v>
          </cell>
          <cell r="AB7138" t="str">
            <v>Attend the site for complain of oil back flow so check and found idle pressure got increases @ 12.9 bar that cause of safty valve open repeateadly and butterfly valve found in play condition so open and clean safety valve and refitted cleaned safety valve. Then open the butterfly valve and clean it. Then start the unit found running ok in good condition.. BDV replaced from customer stock</v>
          </cell>
        </row>
        <row r="7139">
          <cell r="A7139">
            <v>45638.710520833301</v>
          </cell>
          <cell r="B7139">
            <v>1</v>
          </cell>
          <cell r="F7139" t="str">
            <v>CC-01495729</v>
          </cell>
          <cell r="J7139" t="str">
            <v>Commissioning</v>
          </cell>
          <cell r="R7139" t="str">
            <v>BXCL153907</v>
          </cell>
          <cell r="AB7139" t="str">
            <v>Commissioning done on dated 12-12-2024</v>
          </cell>
        </row>
        <row r="7140">
          <cell r="A7140">
            <v>45638.647916666698</v>
          </cell>
          <cell r="B7140">
            <v>3951</v>
          </cell>
          <cell r="F7140" t="str">
            <v>CC-01495495</v>
          </cell>
          <cell r="J7140" t="str">
            <v>Complaint - Running With Problem</v>
          </cell>
          <cell r="R7140" t="str">
            <v>BWED163890</v>
          </cell>
          <cell r="AB7140" t="str">
            <v>Attend the site as per customer complaint for high drilling rpm so check the compressor found bdv fitting pipe in crack condition , also air leakage found near the fitting so opened the pipe and removed the broken thread of that pipe. After then arranged one pipe from sanitary shop and fitted the bdv assembly. Also check ARV kit found in ok condition and clean both actuator assembly. After the work start the unit found flushing rpm 1850 so adjust the flushing rpm to 2000. Now check the basic setting found flushing rpm 2000 at 10 bar, drilling rpm found 1550 at 16 bar and idle rpm 1300 at 17 bar air pressure. Now the unit running in good condition with limited parameters.</v>
          </cell>
        </row>
        <row r="7141">
          <cell r="A7141">
            <v>45638.461689814802</v>
          </cell>
          <cell r="B7141">
            <v>2290</v>
          </cell>
          <cell r="F7141" t="str">
            <v>CC-01494890</v>
          </cell>
          <cell r="J7141" t="str">
            <v>Schedule Service</v>
          </cell>
          <cell r="R7141" t="str">
            <v>BWED163893</v>
          </cell>
          <cell r="AB7141" t="str">
            <v>Attend the site for schedule service so drain oil from tank and drain oil from cooler totak 37 liters oil drain then change air filter for compressor and engine both side, change oil filter, change air oil seperator and ELGI air lube plus oil 40 liters. Then start the unit found running ok.</v>
          </cell>
        </row>
        <row r="7142">
          <cell r="A7142">
            <v>45637.618553240703</v>
          </cell>
          <cell r="B7142">
            <v>6199</v>
          </cell>
          <cell r="F7142" t="str">
            <v>CC-01494095</v>
          </cell>
          <cell r="J7142" t="str">
            <v>Complaint - Running With Problem</v>
          </cell>
          <cell r="R7142" t="str">
            <v>BUFC372952</v>
          </cell>
          <cell r="AB7142" t="str">
            <v>We visited site check and found unit tripping in high temperature so we wash oil cooler and oil top up after than start and check unit running well. NRV chocked that cause of oil move to service line. so we clean NRV and refit the cleaned NRV and top up oil.</v>
          </cell>
        </row>
        <row r="7143">
          <cell r="A7143">
            <v>45637.5933449074</v>
          </cell>
          <cell r="B7143">
            <v>2093</v>
          </cell>
          <cell r="F7143" t="str">
            <v>CC-01494021</v>
          </cell>
          <cell r="J7143" t="str">
            <v>Schedule Service</v>
          </cell>
          <cell r="R7143" t="str">
            <v>BVHD163331</v>
          </cell>
          <cell r="AB7143" t="str">
            <v>Attend the site for schedule service so following jobs are done, total drain oil 38 litres, after then replace air filter engine and compressor both side, replace oil filter, plugged in the drain plugs and total topped up oil in tank upto 40 litres with two dead cranks. After schedule service service done start and run the unit on load condition found unit is running in normal parameters.</v>
          </cell>
        </row>
        <row r="7144">
          <cell r="A7144">
            <v>45637.576296296298</v>
          </cell>
          <cell r="B7144">
            <v>3940</v>
          </cell>
          <cell r="F7144" t="str">
            <v>CC-01493986</v>
          </cell>
          <cell r="J7144" t="str">
            <v>Schedule Service</v>
          </cell>
          <cell r="R7144" t="str">
            <v>BWLD163586</v>
          </cell>
          <cell r="AB7144" t="str">
            <v>Attend the site for schedule service so drain oil from tank and drain oil from cooler total 37 liters oil drain then chamge air filter for compressor and engine both side, change oil filter &amp; ELGI air lube plus oil 40 liters. Then start the unit found running ok.</v>
          </cell>
        </row>
        <row r="7145">
          <cell r="A7145">
            <v>45637.569884259297</v>
          </cell>
          <cell r="B7145">
            <v>9280</v>
          </cell>
          <cell r="F7145" t="str">
            <v>CC-01493968</v>
          </cell>
          <cell r="J7145" t="str">
            <v>Sales Call</v>
          </cell>
          <cell r="R7145" t="str">
            <v>BOID200231</v>
          </cell>
          <cell r="AB7145" t="str">
            <v>Sales call carried out for HMR update</v>
          </cell>
        </row>
        <row r="7146">
          <cell r="A7146">
            <v>45637.561585648102</v>
          </cell>
          <cell r="B7146">
            <v>6400</v>
          </cell>
          <cell r="F7146" t="str">
            <v>CC-01493953</v>
          </cell>
          <cell r="J7146" t="str">
            <v>Sales Call</v>
          </cell>
          <cell r="R7146" t="str">
            <v>BQHD160418</v>
          </cell>
          <cell r="AB7146" t="str">
            <v>Sales call carried out for HMR update</v>
          </cell>
        </row>
        <row r="7147">
          <cell r="A7147">
            <v>45637.559074074103</v>
          </cell>
          <cell r="B7147">
            <v>6670</v>
          </cell>
          <cell r="F7147" t="str">
            <v>CC-01493948</v>
          </cell>
          <cell r="J7147" t="str">
            <v>Sales Call</v>
          </cell>
          <cell r="R7147" t="str">
            <v>BRHD161299</v>
          </cell>
          <cell r="AB7147" t="str">
            <v>Sales call carried out for HMR update</v>
          </cell>
        </row>
        <row r="7148">
          <cell r="A7148">
            <v>45637.5569328704</v>
          </cell>
          <cell r="B7148">
            <v>3440</v>
          </cell>
          <cell r="F7148" t="str">
            <v>CC-01493943</v>
          </cell>
          <cell r="J7148" t="str">
            <v>Sales Call</v>
          </cell>
          <cell r="R7148" t="str">
            <v>BRKD120213</v>
          </cell>
          <cell r="AB7148" t="str">
            <v>Sales call carried out for HMR update</v>
          </cell>
        </row>
        <row r="7149">
          <cell r="A7149">
            <v>45637.5547337963</v>
          </cell>
          <cell r="B7149">
            <v>13230</v>
          </cell>
          <cell r="F7149" t="str">
            <v>CC-01493938</v>
          </cell>
          <cell r="J7149" t="str">
            <v>Sales Call</v>
          </cell>
          <cell r="R7149" t="str">
            <v>BRGL151464</v>
          </cell>
          <cell r="AB7149" t="str">
            <v>Sales call carried out for HMR update</v>
          </cell>
        </row>
        <row r="7150">
          <cell r="A7150">
            <v>45637.552418981497</v>
          </cell>
          <cell r="B7150">
            <v>8700</v>
          </cell>
          <cell r="F7150" t="str">
            <v>CC-01493935</v>
          </cell>
          <cell r="J7150" t="str">
            <v>Sales Call</v>
          </cell>
          <cell r="R7150" t="str">
            <v>BRBL150944</v>
          </cell>
          <cell r="AB7150" t="str">
            <v>Sales call carried out for HMR update</v>
          </cell>
        </row>
        <row r="7151">
          <cell r="A7151">
            <v>45637.549270833297</v>
          </cell>
          <cell r="B7151">
            <v>12710</v>
          </cell>
          <cell r="F7151" t="str">
            <v>CC-01493928</v>
          </cell>
          <cell r="J7151" t="str">
            <v>Sales Call</v>
          </cell>
          <cell r="R7151" t="str">
            <v>BRGL151468</v>
          </cell>
          <cell r="AB7151" t="str">
            <v>Sales call carried out for HMR update</v>
          </cell>
        </row>
        <row r="7152">
          <cell r="A7152">
            <v>45637.545960648102</v>
          </cell>
          <cell r="B7152">
            <v>17900</v>
          </cell>
          <cell r="F7152" t="str">
            <v>CC-01493918</v>
          </cell>
          <cell r="J7152" t="str">
            <v>Sales Call</v>
          </cell>
          <cell r="R7152" t="str">
            <v>BQHD160416</v>
          </cell>
          <cell r="AB7152" t="str">
            <v>Sales call carried out for HMR update</v>
          </cell>
        </row>
        <row r="7153">
          <cell r="A7153">
            <v>45637.543622685203</v>
          </cell>
          <cell r="B7153">
            <v>8240</v>
          </cell>
          <cell r="F7153" t="str">
            <v>CC-01493904</v>
          </cell>
          <cell r="J7153" t="str">
            <v>Sales Call</v>
          </cell>
          <cell r="R7153" t="str">
            <v>BRBD160856</v>
          </cell>
          <cell r="AB7153" t="str">
            <v>Sales call carried out for HMR update</v>
          </cell>
        </row>
        <row r="7154">
          <cell r="A7154">
            <v>45637.541168981501</v>
          </cell>
          <cell r="B7154">
            <v>5735</v>
          </cell>
          <cell r="F7154" t="str">
            <v>CC-01493896</v>
          </cell>
          <cell r="J7154" t="str">
            <v>Sales Call</v>
          </cell>
          <cell r="R7154" t="str">
            <v>BRCD160978</v>
          </cell>
          <cell r="AB7154" t="str">
            <v>Sales call carried out for HMR update</v>
          </cell>
        </row>
        <row r="7155">
          <cell r="A7155">
            <v>45637.538541666698</v>
          </cell>
          <cell r="B7155">
            <v>2685</v>
          </cell>
          <cell r="F7155" t="str">
            <v>CC-01493885</v>
          </cell>
          <cell r="J7155" t="str">
            <v>Sales Call</v>
          </cell>
          <cell r="R7155" t="str">
            <v>BIED200036</v>
          </cell>
          <cell r="AB7155" t="str">
            <v>Sales call carried out for HMR update</v>
          </cell>
        </row>
        <row r="7156">
          <cell r="A7156">
            <v>45637.536446759303</v>
          </cell>
          <cell r="B7156">
            <v>5445</v>
          </cell>
          <cell r="F7156" t="str">
            <v>CC-01493876</v>
          </cell>
          <cell r="J7156" t="str">
            <v>Sales Call</v>
          </cell>
          <cell r="R7156" t="str">
            <v>BQED160215</v>
          </cell>
          <cell r="AB7156" t="str">
            <v>Sales call carried out for HMR update</v>
          </cell>
        </row>
        <row r="7157">
          <cell r="A7157">
            <v>45637.534004629597</v>
          </cell>
          <cell r="B7157">
            <v>5110</v>
          </cell>
          <cell r="F7157" t="str">
            <v>CC-01493869</v>
          </cell>
          <cell r="J7157" t="str">
            <v>Sales Call</v>
          </cell>
          <cell r="R7157" t="str">
            <v>BRKD160684</v>
          </cell>
          <cell r="AB7157" t="str">
            <v>Sales call carried out for HMR update</v>
          </cell>
        </row>
        <row r="7158">
          <cell r="A7158">
            <v>45637.531840277799</v>
          </cell>
          <cell r="B7158">
            <v>590</v>
          </cell>
          <cell r="F7158" t="str">
            <v>CC-01493860</v>
          </cell>
          <cell r="J7158" t="str">
            <v>Sales Call</v>
          </cell>
          <cell r="R7158" t="str">
            <v>BUAD121111</v>
          </cell>
          <cell r="AB7158" t="str">
            <v>Sales call carried out for HMR update</v>
          </cell>
        </row>
        <row r="7159">
          <cell r="A7159">
            <v>45637.529074074097</v>
          </cell>
          <cell r="B7159">
            <v>3030</v>
          </cell>
          <cell r="F7159" t="str">
            <v>CC-01493846</v>
          </cell>
          <cell r="J7159" t="str">
            <v>Sales Call</v>
          </cell>
          <cell r="R7159" t="str">
            <v>BVJD162957</v>
          </cell>
          <cell r="AB7159" t="str">
            <v>Sales call carried out for HMR update</v>
          </cell>
        </row>
        <row r="7160">
          <cell r="A7160">
            <v>45637.527789351901</v>
          </cell>
          <cell r="B7160">
            <v>14787</v>
          </cell>
          <cell r="F7160" t="str">
            <v>CC-01493839</v>
          </cell>
          <cell r="J7160" t="str">
            <v>Schedule Service</v>
          </cell>
          <cell r="R7160" t="str">
            <v>BUFS046839</v>
          </cell>
          <cell r="AB7160" t="str">
            <v>Today we attend the customer site for sheudle service so we change parts during service:- Air filter, oil filter and pre filter than start machine running ok</v>
          </cell>
        </row>
        <row r="7161">
          <cell r="A7161">
            <v>45637.510995370401</v>
          </cell>
          <cell r="B7161">
            <v>6900</v>
          </cell>
          <cell r="F7161" t="str">
            <v>CC-01493777</v>
          </cell>
          <cell r="J7161" t="str">
            <v>Sales Call</v>
          </cell>
          <cell r="R7161" t="str">
            <v>BUAD162630</v>
          </cell>
          <cell r="AB7161" t="str">
            <v>Sales call carried out for HMR update</v>
          </cell>
        </row>
        <row r="7162">
          <cell r="A7162">
            <v>45637.5090277778</v>
          </cell>
          <cell r="B7162">
            <v>4245</v>
          </cell>
          <cell r="F7162" t="str">
            <v>CC-01493765</v>
          </cell>
          <cell r="J7162" t="str">
            <v>Sales Call</v>
          </cell>
          <cell r="R7162" t="str">
            <v>BUID162940</v>
          </cell>
          <cell r="AB7162" t="str">
            <v>Sales call carried out for HMR update</v>
          </cell>
        </row>
        <row r="7163">
          <cell r="A7163">
            <v>45637.5067361111</v>
          </cell>
          <cell r="B7163">
            <v>5500</v>
          </cell>
          <cell r="F7163" t="str">
            <v>CC-01493754</v>
          </cell>
          <cell r="J7163" t="str">
            <v>Sales Call</v>
          </cell>
          <cell r="R7163" t="str">
            <v>BUGD162852</v>
          </cell>
          <cell r="AB7163" t="str">
            <v>Sales call carried out for HMR update</v>
          </cell>
        </row>
        <row r="7164">
          <cell r="A7164">
            <v>45637.503842592603</v>
          </cell>
          <cell r="B7164">
            <v>4700</v>
          </cell>
          <cell r="F7164" t="str">
            <v>CC-01493747</v>
          </cell>
          <cell r="J7164" t="str">
            <v>Sales Call</v>
          </cell>
          <cell r="R7164" t="str">
            <v>BTHD162350</v>
          </cell>
          <cell r="AB7164" t="str">
            <v>Sales call carried out for HMR update</v>
          </cell>
        </row>
        <row r="7165">
          <cell r="A7165">
            <v>45637.501863425903</v>
          </cell>
          <cell r="B7165">
            <v>8170</v>
          </cell>
          <cell r="F7165" t="str">
            <v>CC-01493744</v>
          </cell>
          <cell r="J7165" t="str">
            <v>Sales Call</v>
          </cell>
          <cell r="R7165" t="str">
            <v>BUAD162625</v>
          </cell>
          <cell r="AB7165" t="str">
            <v>Sales call carried out for HMR update</v>
          </cell>
        </row>
        <row r="7166">
          <cell r="A7166">
            <v>45637.499965277799</v>
          </cell>
          <cell r="B7166">
            <v>5600</v>
          </cell>
          <cell r="F7166" t="str">
            <v>CC-01493731</v>
          </cell>
          <cell r="J7166" t="str">
            <v>Sales Call</v>
          </cell>
          <cell r="R7166" t="str">
            <v>BULL160564</v>
          </cell>
          <cell r="AB7166" t="str">
            <v>Sales call carried out for HMR update</v>
          </cell>
        </row>
        <row r="7167">
          <cell r="A7167">
            <v>45637.497743055603</v>
          </cell>
          <cell r="B7167">
            <v>5400</v>
          </cell>
          <cell r="F7167" t="str">
            <v>CC-01493719</v>
          </cell>
          <cell r="J7167" t="str">
            <v>Sales Call</v>
          </cell>
          <cell r="R7167" t="str">
            <v>BUAL160594</v>
          </cell>
          <cell r="AB7167" t="str">
            <v>Sales call carried out for HMR update</v>
          </cell>
        </row>
        <row r="7168">
          <cell r="A7168">
            <v>45637.489178240699</v>
          </cell>
          <cell r="B7168">
            <v>10790</v>
          </cell>
          <cell r="F7168" t="str">
            <v>CC-01493694</v>
          </cell>
          <cell r="J7168" t="str">
            <v>Sales Call</v>
          </cell>
          <cell r="R7168" t="str">
            <v>BULD162559</v>
          </cell>
          <cell r="AB7168" t="str">
            <v>Sales call carried out for HMR update</v>
          </cell>
        </row>
        <row r="7169">
          <cell r="A7169">
            <v>45637.482060185197</v>
          </cell>
          <cell r="B7169">
            <v>8580</v>
          </cell>
          <cell r="F7169" t="str">
            <v>CC-01493672</v>
          </cell>
          <cell r="J7169" t="str">
            <v>Sales Call</v>
          </cell>
          <cell r="R7169" t="str">
            <v>BTDD162186</v>
          </cell>
          <cell r="AB7169" t="str">
            <v>Sales call carried out for HMR update</v>
          </cell>
        </row>
        <row r="7170">
          <cell r="A7170">
            <v>45637.478379629603</v>
          </cell>
          <cell r="B7170">
            <v>8450</v>
          </cell>
          <cell r="F7170" t="str">
            <v>CC-01493659</v>
          </cell>
          <cell r="J7170" t="str">
            <v>Sales Call</v>
          </cell>
          <cell r="R7170" t="str">
            <v>BTDD162192</v>
          </cell>
          <cell r="AB7170" t="str">
            <v>Sales call carried out for HMR update</v>
          </cell>
        </row>
        <row r="7171">
          <cell r="A7171">
            <v>45637.4749884259</v>
          </cell>
          <cell r="B7171">
            <v>7760</v>
          </cell>
          <cell r="F7171" t="str">
            <v>CC-01493647</v>
          </cell>
          <cell r="J7171" t="str">
            <v>Sales Call</v>
          </cell>
          <cell r="R7171" t="str">
            <v>BTFD162243</v>
          </cell>
          <cell r="AB7171" t="str">
            <v>Sales call carried out for HMR update</v>
          </cell>
        </row>
        <row r="7172">
          <cell r="A7172">
            <v>45637.471712963001</v>
          </cell>
          <cell r="B7172">
            <v>9450</v>
          </cell>
          <cell r="F7172" t="str">
            <v>CC-01493634</v>
          </cell>
          <cell r="J7172" t="str">
            <v>Sales Call</v>
          </cell>
          <cell r="R7172" t="str">
            <v>BTFD162244</v>
          </cell>
          <cell r="AB7172" t="str">
            <v>Sales call carried out for HMR update</v>
          </cell>
        </row>
        <row r="7173">
          <cell r="A7173">
            <v>45637.469259259298</v>
          </cell>
          <cell r="B7173">
            <v>9650</v>
          </cell>
          <cell r="F7173" t="str">
            <v>CC-01493629</v>
          </cell>
          <cell r="J7173" t="str">
            <v>Sales Call</v>
          </cell>
          <cell r="R7173" t="str">
            <v>BTED162217</v>
          </cell>
          <cell r="AB7173" t="str">
            <v>Sales call carried out for HMR update</v>
          </cell>
        </row>
        <row r="7174">
          <cell r="A7174">
            <v>45637.464456018497</v>
          </cell>
          <cell r="B7174">
            <v>4870</v>
          </cell>
          <cell r="F7174" t="str">
            <v>CC-01493621</v>
          </cell>
          <cell r="J7174" t="str">
            <v>Sales Call</v>
          </cell>
          <cell r="R7174" t="str">
            <v>BTGD162296</v>
          </cell>
          <cell r="AB7174" t="str">
            <v>Sales call carried out for HMR update</v>
          </cell>
        </row>
        <row r="7175">
          <cell r="A7175">
            <v>45637.462500000001</v>
          </cell>
          <cell r="B7175">
            <v>8750</v>
          </cell>
          <cell r="F7175" t="str">
            <v>CC-01493617</v>
          </cell>
          <cell r="J7175" t="str">
            <v>Sales Call</v>
          </cell>
          <cell r="R7175" t="str">
            <v>BTJD162046</v>
          </cell>
          <cell r="AB7175" t="str">
            <v>Sales call carried out for HMR update</v>
          </cell>
        </row>
        <row r="7176">
          <cell r="A7176">
            <v>45637.460405092599</v>
          </cell>
          <cell r="B7176">
            <v>8070</v>
          </cell>
          <cell r="F7176" t="str">
            <v>CC-01493610</v>
          </cell>
          <cell r="J7176" t="str">
            <v>Sales Call</v>
          </cell>
          <cell r="R7176" t="str">
            <v>BTCD162159</v>
          </cell>
          <cell r="AB7176" t="str">
            <v>Sales call carried out for HMR update</v>
          </cell>
        </row>
        <row r="7177">
          <cell r="A7177">
            <v>45637.458171296297</v>
          </cell>
          <cell r="B7177">
            <v>4460</v>
          </cell>
          <cell r="F7177" t="str">
            <v>CC-01493605</v>
          </cell>
          <cell r="J7177" t="str">
            <v>Sales Call</v>
          </cell>
          <cell r="R7177" t="str">
            <v>BSID161973</v>
          </cell>
          <cell r="AB7177" t="str">
            <v>Sales call carried out for HMR update</v>
          </cell>
        </row>
        <row r="7178">
          <cell r="A7178">
            <v>45637.455266203702</v>
          </cell>
          <cell r="B7178">
            <v>5370</v>
          </cell>
          <cell r="F7178" t="str">
            <v>CC-01493594</v>
          </cell>
          <cell r="J7178" t="str">
            <v>Sales Call</v>
          </cell>
          <cell r="R7178" t="str">
            <v>BSHD200586</v>
          </cell>
          <cell r="AB7178" t="str">
            <v>Sales call carried out for HMR update</v>
          </cell>
        </row>
        <row r="7179">
          <cell r="A7179">
            <v>45637.451990740701</v>
          </cell>
          <cell r="B7179">
            <v>7780</v>
          </cell>
          <cell r="F7179" t="str">
            <v>CC-01493577</v>
          </cell>
          <cell r="J7179" t="str">
            <v>Sales Call</v>
          </cell>
          <cell r="R7179" t="str">
            <v>BSKD161462</v>
          </cell>
          <cell r="AB7179" t="str">
            <v>Sales call carried out for HMR update</v>
          </cell>
        </row>
        <row r="7180">
          <cell r="A7180">
            <v>45636.808275463001</v>
          </cell>
          <cell r="B7180">
            <v>0</v>
          </cell>
          <cell r="F7180" t="str">
            <v>CC-01493223</v>
          </cell>
          <cell r="J7180" t="str">
            <v>General Service</v>
          </cell>
          <cell r="R7180"/>
          <cell r="AB7180" t="str">
            <v>Service Quotation shared with customer waiting for approval 11-12-2024.......... 14-12-2024 .......... 21-12-2024 ..........28-12-2024    04-01-2025    04-01-2025</v>
          </cell>
        </row>
        <row r="7181">
          <cell r="A7181">
            <v>45636.686053240701</v>
          </cell>
          <cell r="B7181">
            <v>4150</v>
          </cell>
          <cell r="F7181" t="str">
            <v>CC-01493028</v>
          </cell>
          <cell r="J7181" t="str">
            <v>Schedule Service</v>
          </cell>
          <cell r="R7181" t="str">
            <v>BWKD163543</v>
          </cell>
          <cell r="AB7181" t="str">
            <v>Attend the site for schedule service so following jobs are done replace air filter engine and compressor both side replace oil filter. Total drained oil 39 litres and total topped up oil in tank 40 litres. After schedule service done start and run the unit on load condition found unit is running in normal parameters.</v>
          </cell>
        </row>
        <row r="7182">
          <cell r="A7182">
            <v>45636.574143518497</v>
          </cell>
          <cell r="B7182">
            <v>4589</v>
          </cell>
          <cell r="F7182" t="str">
            <v>CC-01492622</v>
          </cell>
          <cell r="J7182" t="str">
            <v>Schedule Service</v>
          </cell>
          <cell r="R7182" t="str">
            <v>BUHC373622</v>
          </cell>
          <cell r="AB7182" t="str">
            <v>Today we attend the customer site for complain High temperature tripping and sheudle service so we change parts during service:- oil filter, oil and separator than start machine running ok</v>
          </cell>
        </row>
        <row r="7183">
          <cell r="A7183">
            <v>45636.525127314802</v>
          </cell>
          <cell r="B7183">
            <v>48427</v>
          </cell>
          <cell r="F7183" t="str">
            <v>CC-01492495</v>
          </cell>
          <cell r="J7183" t="str">
            <v>Schedule Service</v>
          </cell>
          <cell r="R7183" t="str">
            <v>BQBS030091</v>
          </cell>
          <cell r="AB7183" t="str">
            <v>Today we attend the customer site for sheudle service so we change parts during service:- air filter and oil filter than start machine running ok</v>
          </cell>
        </row>
        <row r="7184">
          <cell r="A7184">
            <v>45635.611365740697</v>
          </cell>
          <cell r="B7184">
            <v>18838</v>
          </cell>
          <cell r="F7184" t="str">
            <v>CC-01491504</v>
          </cell>
          <cell r="J7184" t="str">
            <v>Schedule Service</v>
          </cell>
          <cell r="R7184" t="str">
            <v>BUES034926</v>
          </cell>
          <cell r="AB7184" t="str">
            <v>Today we attend the customer site for sheudle service so we change parts during service:- air filter, oil filter, oil,separator, valve kit and pre filter than start machine running ok</v>
          </cell>
        </row>
        <row r="7185">
          <cell r="A7185">
            <v>45635.583437499998</v>
          </cell>
          <cell r="B7185">
            <v>31265</v>
          </cell>
          <cell r="F7185" t="str">
            <v>CC-01491451</v>
          </cell>
          <cell r="J7185" t="str">
            <v>General Service</v>
          </cell>
          <cell r="R7185" t="str">
            <v>BOCS040147</v>
          </cell>
          <cell r="AB7185" t="str">
            <v>Attend the site for general visit so check and found air filter chocked and oil filter also need to be change. So change oil filter and air filter. Then start the unit found running ok.</v>
          </cell>
        </row>
        <row r="7186">
          <cell r="A7186">
            <v>45635.577916666698</v>
          </cell>
          <cell r="B7186">
            <v>15272</v>
          </cell>
          <cell r="F7186" t="str">
            <v>CC-01491442</v>
          </cell>
          <cell r="J7186" t="str">
            <v>Complaint - Running With Problem</v>
          </cell>
          <cell r="R7186" t="str">
            <v>BULS033141</v>
          </cell>
          <cell r="AB7186" t="str">
            <v>We visited site and change Drive coupling element and start for checking unit running well condition.</v>
          </cell>
        </row>
        <row r="7187">
          <cell r="A7187">
            <v>45635.5336342593</v>
          </cell>
          <cell r="B7187">
            <v>900</v>
          </cell>
          <cell r="F7187" t="str">
            <v>CC-01491306</v>
          </cell>
          <cell r="J7187" t="str">
            <v>Schedule Service</v>
          </cell>
          <cell r="R7187" t="str">
            <v>BXAD121939</v>
          </cell>
          <cell r="AB7187" t="str">
            <v>Attend the site for schedule service so drain oil from tank 12 liter and drain oil from cooler 2 liters total 14 litera oil drain then change air filter for compressor and engine both side, change oil filter @ ELGI air lube plus oil 20 liters. Then start the unit found running ok.</v>
          </cell>
        </row>
        <row r="7188">
          <cell r="A7188">
            <v>45635.532719907402</v>
          </cell>
          <cell r="B7188">
            <v>750</v>
          </cell>
          <cell r="F7188" t="str">
            <v>CC-01491303</v>
          </cell>
          <cell r="J7188" t="str">
            <v>Schedule Service</v>
          </cell>
          <cell r="R7188" t="str">
            <v>BXLD121932</v>
          </cell>
          <cell r="AB7188" t="str">
            <v>Attend the site for schedule service so drain oil from tank 16 liters, drain oil from cooler 2 liters total 18 liters oil drain. Then change air filter for compressor and engine both side, change oil filter and change ELGI air lube plus oil 20 liters. Then start the unit found running ok</v>
          </cell>
        </row>
        <row r="7189">
          <cell r="A7189">
            <v>45635.507071759297</v>
          </cell>
          <cell r="B7189">
            <v>1</v>
          </cell>
          <cell r="F7189" t="str">
            <v>CC-01491226</v>
          </cell>
          <cell r="J7189" t="str">
            <v>Commissioning</v>
          </cell>
          <cell r="R7189" t="str">
            <v>BXCS042723</v>
          </cell>
          <cell r="AB7189" t="str">
            <v>Commissioning done on dated 09-12-2024....Comm date-10-12-2024</v>
          </cell>
        </row>
        <row r="7190">
          <cell r="A7190">
            <v>45635.499270833301</v>
          </cell>
          <cell r="B7190">
            <v>0</v>
          </cell>
          <cell r="F7190" t="str">
            <v>CC-01491194</v>
          </cell>
          <cell r="J7190" t="str">
            <v>Commissioning</v>
          </cell>
          <cell r="R7190" t="str">
            <v>24162306</v>
          </cell>
          <cell r="AB7190" t="str">
            <v>Commissioning done on dated 09-12-2024</v>
          </cell>
        </row>
        <row r="7191">
          <cell r="A7191">
            <v>45633.7011921296</v>
          </cell>
          <cell r="B7191">
            <v>44076</v>
          </cell>
          <cell r="F7191" t="str">
            <v>CC-01490155</v>
          </cell>
          <cell r="J7191" t="str">
            <v>Schedule Service</v>
          </cell>
          <cell r="R7191" t="str">
            <v>BSJS035917</v>
          </cell>
          <cell r="AB7191" t="str">
            <v>Today we attend the customer site for sheudle service so we change parts during service:- air filter, oil filter, oil and separator than start machine running ok</v>
          </cell>
        </row>
        <row r="7192">
          <cell r="A7192">
            <v>45633.700034722198</v>
          </cell>
          <cell r="B7192">
            <v>35156</v>
          </cell>
          <cell r="F7192" t="str">
            <v>CC-01490151</v>
          </cell>
          <cell r="J7192" t="str">
            <v>Schedule Service</v>
          </cell>
          <cell r="R7192" t="str">
            <v>BSDS037710</v>
          </cell>
          <cell r="AB7192" t="str">
            <v>Today we attend the customer site for sheudle service so we change parts during service:- Air filter, oil filter and drive coupling element than start machine running ok</v>
          </cell>
        </row>
        <row r="7193">
          <cell r="A7193">
            <v>45633.659791666701</v>
          </cell>
          <cell r="B7193">
            <v>0</v>
          </cell>
          <cell r="F7193" t="str">
            <v>CC-01489995</v>
          </cell>
          <cell r="J7193" t="str">
            <v>Commissioning</v>
          </cell>
          <cell r="R7193" t="str">
            <v>CWCE677177</v>
          </cell>
          <cell r="AB7193" t="str">
            <v>Commissioning done on dated 07-12-2024</v>
          </cell>
        </row>
        <row r="7194">
          <cell r="A7194">
            <v>45633.658888888902</v>
          </cell>
          <cell r="B7194">
            <v>0</v>
          </cell>
          <cell r="F7194" t="str">
            <v>CC-01489992</v>
          </cell>
          <cell r="J7194" t="str">
            <v>Preservative Measures</v>
          </cell>
          <cell r="R7194" t="str">
            <v>CWCE677177</v>
          </cell>
          <cell r="AB7194" t="str">
            <v>Attend the site for commissioning so check and found unit is more then 19 months old and kept in ideal condition so preservative measures done by open the compressor pack and keep the compressor on levelled floor surface, do the vertical inspection and clean dust and found ok. Also change oil filter and oil after then start the compressor found running ok.</v>
          </cell>
        </row>
        <row r="7195">
          <cell r="A7195">
            <v>45633.504432870403</v>
          </cell>
          <cell r="B7195">
            <v>1556</v>
          </cell>
          <cell r="F7195" t="str">
            <v>CC-01489574</v>
          </cell>
          <cell r="J7195" t="str">
            <v>Schedule Service</v>
          </cell>
          <cell r="R7195" t="str">
            <v>BWHD121813</v>
          </cell>
          <cell r="AB7195" t="str">
            <v>Attend the site for schedule service so drai oil from tank 14 liters and drainl from cooler - 2 liters total 16 liters oil drain. Then change air filter for compressor and engine both side, change oil filter, change actuator kit, BDV kit, air oil seperator, oil stop valve, pressure regulator kit, and ELGI air lube plus oil 20 liters. After then start the unit found running ok.</v>
          </cell>
        </row>
        <row r="7196">
          <cell r="A7196">
            <v>45633.471574074101</v>
          </cell>
          <cell r="B7196">
            <v>1833</v>
          </cell>
          <cell r="F7196" t="str">
            <v>CC-01489500</v>
          </cell>
          <cell r="J7196" t="str">
            <v>Complaint - Running With Problem</v>
          </cell>
          <cell r="R7196" t="str">
            <v>BWKD163559</v>
          </cell>
          <cell r="AB7196" t="str">
            <v>Attend the site as per customer complaint for oil burning smell so check the compressor oil level found ok, drain some oil from tank found in little reddish with less burning smell. Last service was done on dated 2.7.24 at 1660 hmr and during last service we had cleaned coole assembly and pipelines also replaced separator filter, oil, oil filter, MPV assembly, arv in FOC basis. In last service work we had suggested the customer to replace oil and oil filter in 100 hours but customer did not replace the same on time. So this time we discussed with the customer to replace oil and oil filter first. As per discussion we drain the oil from tank and oil cooler 38 litres with three dead cranks. After then replace oil filter 90 LPM 2nos., fill oil in tank upto full guage level . Start the unit for sometime and again maintain the oil level upto half guage level. Total topped up oil in tank 43 litres. Start and run the unit on load condition found DOT 80 deg.cel. and other parameters found in normal condition. Oil filter &amp; oil are changed in this call. So work done.</v>
          </cell>
        </row>
        <row r="7197">
          <cell r="A7197">
            <v>45632.724050925899</v>
          </cell>
          <cell r="B7197">
            <v>18821</v>
          </cell>
          <cell r="F7197" t="str">
            <v>CC-01489058</v>
          </cell>
          <cell r="J7197" t="str">
            <v>General Service</v>
          </cell>
          <cell r="R7197" t="str">
            <v>BUES034926</v>
          </cell>
          <cell r="AB7197" t="str">
            <v>Today we attend the customer site for general visit so we check and found that compressor running ok but service due</v>
          </cell>
        </row>
        <row r="7198">
          <cell r="A7198">
            <v>45632.637453703697</v>
          </cell>
          <cell r="B7198">
            <v>15754</v>
          </cell>
          <cell r="F7198" t="str">
            <v>CC-01488780</v>
          </cell>
          <cell r="J7198" t="str">
            <v>General Service</v>
          </cell>
          <cell r="R7198" t="str">
            <v>BTIS032025</v>
          </cell>
          <cell r="AB7198" t="str">
            <v>Today we attend the customer site general visit so we check and found that compressor running ok but service due</v>
          </cell>
        </row>
        <row r="7199">
          <cell r="A7199">
            <v>45632.636319444398</v>
          </cell>
          <cell r="B7199">
            <v>15702</v>
          </cell>
          <cell r="F7199" t="str">
            <v>CC-01488777</v>
          </cell>
          <cell r="J7199" t="str">
            <v>Schedule Service</v>
          </cell>
          <cell r="R7199" t="str">
            <v>BTIS032020</v>
          </cell>
          <cell r="AB7199" t="str">
            <v>Today we attend the customer site for sheudle service so we change parts during service:- air filter, oil filter, oil xd, separator and drive coupling element than start machine running</v>
          </cell>
        </row>
        <row r="7200">
          <cell r="A7200">
            <v>45632.607210648202</v>
          </cell>
          <cell r="B7200">
            <v>15230</v>
          </cell>
          <cell r="F7200" t="str">
            <v>CC-01488710</v>
          </cell>
          <cell r="J7200" t="str">
            <v>Schedule Service</v>
          </cell>
          <cell r="R7200" t="str">
            <v>BULS033141</v>
          </cell>
          <cell r="AB7200" t="str">
            <v>Today we attend the customer site for sheudle service so we change parts during service:- air filter, oil filter, oil xd and separator than start machine running ok</v>
          </cell>
        </row>
        <row r="7201">
          <cell r="A7201">
            <v>45632.605486111097</v>
          </cell>
          <cell r="B7201">
            <v>0</v>
          </cell>
          <cell r="F7201" t="str">
            <v>CC-01488706</v>
          </cell>
          <cell r="J7201" t="str">
            <v>Complaint - Running With Problem</v>
          </cell>
          <cell r="R7201" t="str">
            <v>CWHE561207</v>
          </cell>
          <cell r="AB7201" t="str">
            <v>Attend the site for complain of cut off so check the unit found condor pressure switch not working properly. So change the defective condor pressure switch with new one. Then start unit found running ok. As per email BATCH photo attached.</v>
          </cell>
        </row>
        <row r="7202">
          <cell r="A7202">
            <v>45631.929571759298</v>
          </cell>
          <cell r="B7202">
            <v>0</v>
          </cell>
          <cell r="F7202" t="str">
            <v>CC-01487987</v>
          </cell>
          <cell r="J7202" t="str">
            <v>Commissioning</v>
          </cell>
          <cell r="R7202" t="str">
            <v>CXDE212211</v>
          </cell>
          <cell r="AB7202" t="str">
            <v>Commissioning done on dated 17-12-2024</v>
          </cell>
        </row>
        <row r="7203">
          <cell r="A7203">
            <v>45631.680844907401</v>
          </cell>
          <cell r="B7203">
            <v>1</v>
          </cell>
          <cell r="F7203" t="str">
            <v>CC-01487741</v>
          </cell>
          <cell r="J7203" t="str">
            <v>Commissioning</v>
          </cell>
          <cell r="R7203"/>
          <cell r="AB7203" t="str">
            <v>Commissioning done on dated 05-12-2024.... Please check mail....09-12-2024 SITE NOT READY 11-12-2024 .......... 14-12-2024 .......... 21-12-2024 ..........28-12-2024  .................. 06-01-2024 ............ 11-01-2025 .......... 18-01-2025 .......... 25-01-2025 ............ 03-02-2025 ........... 08-02-2025 .................. 15-02-2025 .............. 22-02-2025 ........... 01-03-2025 .......... 08-03-2025 ..........15-03-2025 ............ 22-03-2025 ...................... 29-03-2025 ....................... 04-04-2025 ......................... 12-04-2025 ....................... 19-04-2025</v>
          </cell>
        </row>
        <row r="7204">
          <cell r="A7204">
            <v>45631.603611111103</v>
          </cell>
          <cell r="B7204">
            <v>2510</v>
          </cell>
          <cell r="F7204" t="str">
            <v>CC-01487478</v>
          </cell>
          <cell r="J7204" t="str">
            <v>Schedule Service</v>
          </cell>
          <cell r="R7204" t="str">
            <v>BWHD164015</v>
          </cell>
          <cell r="AB7204" t="str">
            <v>Attend the site for schedule service so drain oil from tank and drain oil from cooler total 37 liters oil drain then change air filter for compressor and engine both side, change oil filter and ELGI air lube plus oil 40 liters. Then start the unit found running ok.</v>
          </cell>
        </row>
        <row r="7205">
          <cell r="A7205">
            <v>45631.599699074097</v>
          </cell>
          <cell r="B7205">
            <v>20287</v>
          </cell>
          <cell r="F7205" t="str">
            <v>CC-01487474</v>
          </cell>
          <cell r="J7205" t="str">
            <v>General Service</v>
          </cell>
          <cell r="R7205" t="str">
            <v>BQGS031413</v>
          </cell>
          <cell r="AB7205" t="str">
            <v>We visited the site and found that the compressor is not available in the site but found that the customer has sold the machine out of state</v>
          </cell>
        </row>
        <row r="7206">
          <cell r="A7206">
            <v>45631.585810185199</v>
          </cell>
          <cell r="B7206">
            <v>35253</v>
          </cell>
          <cell r="F7206" t="str">
            <v>CC-01487447</v>
          </cell>
          <cell r="J7206" t="str">
            <v>Schedule Service</v>
          </cell>
          <cell r="R7206" t="str">
            <v>BQHS040705</v>
          </cell>
          <cell r="AB7206" t="str">
            <v>We visited site and change oil and separator and we also change down stream filter FF , PF and CF after than start and check unit running well.</v>
          </cell>
        </row>
        <row r="7207">
          <cell r="A7207">
            <v>45630.725335648101</v>
          </cell>
          <cell r="B7207">
            <v>0</v>
          </cell>
          <cell r="F7207" t="str">
            <v>CC-01486683</v>
          </cell>
          <cell r="J7207" t="str">
            <v>Commissioning</v>
          </cell>
          <cell r="R7207" t="str">
            <v>24241310</v>
          </cell>
          <cell r="AB7207" t="str">
            <v>Commissioning done on dated 05-12-2024</v>
          </cell>
        </row>
        <row r="7208">
          <cell r="A7208">
            <v>45630.722638888903</v>
          </cell>
          <cell r="B7208">
            <v>1</v>
          </cell>
          <cell r="F7208" t="str">
            <v>CC-01486680</v>
          </cell>
          <cell r="J7208" t="str">
            <v>Commissioning</v>
          </cell>
          <cell r="R7208" t="str">
            <v>BXGS043540</v>
          </cell>
          <cell r="AB7208" t="str">
            <v>Commissioning done on dated 05-12-2024....Comm date-05-12-2024</v>
          </cell>
        </row>
        <row r="7209">
          <cell r="A7209">
            <v>45630.686273148101</v>
          </cell>
          <cell r="B7209">
            <v>9702</v>
          </cell>
          <cell r="F7209" t="str">
            <v>CC-01486574</v>
          </cell>
          <cell r="J7209" t="str">
            <v>General Service</v>
          </cell>
          <cell r="R7209" t="str">
            <v>BQAC373733</v>
          </cell>
          <cell r="AB7209" t="str">
            <v>Courtesy visit carried out</v>
          </cell>
        </row>
        <row r="7210">
          <cell r="A7210">
            <v>45630.682418981502</v>
          </cell>
          <cell r="B7210">
            <v>17084</v>
          </cell>
          <cell r="F7210" t="str">
            <v>CC-01486562</v>
          </cell>
          <cell r="J7210" t="str">
            <v>Schedule Service</v>
          </cell>
          <cell r="R7210" t="str">
            <v>BPIC370386</v>
          </cell>
          <cell r="AB7210" t="str">
            <v>Attend the site for schedule service so change air filter only. Then start the unit found running ok.</v>
          </cell>
        </row>
        <row r="7211">
          <cell r="A7211">
            <v>45630.643344907403</v>
          </cell>
          <cell r="B7211">
            <v>19584</v>
          </cell>
          <cell r="F7211" t="str">
            <v>CC-01486452</v>
          </cell>
          <cell r="J7211" t="str">
            <v>Schedule Service</v>
          </cell>
          <cell r="R7211" t="str">
            <v>BSGC376577</v>
          </cell>
          <cell r="AB7211" t="str">
            <v>We visited site and change Air filter, Oil filter, Separator and oil after than start and check unit running well.</v>
          </cell>
        </row>
        <row r="7212">
          <cell r="A7212">
            <v>45630.513252314799</v>
          </cell>
          <cell r="B7212">
            <v>5869</v>
          </cell>
          <cell r="F7212" t="str">
            <v>CC-01486131</v>
          </cell>
          <cell r="J7212" t="str">
            <v>General Service</v>
          </cell>
          <cell r="R7212" t="str">
            <v>BUDC372327</v>
          </cell>
          <cell r="AB7212" t="str">
            <v>We visited site check and found service due so required parts for service air filter Oil filter Separator and valve kit as soon as possible.</v>
          </cell>
        </row>
        <row r="7213">
          <cell r="A7213">
            <v>45630.504895833299</v>
          </cell>
          <cell r="B7213">
            <v>7263</v>
          </cell>
          <cell r="F7213" t="str">
            <v>CC-01486096</v>
          </cell>
          <cell r="J7213" t="str">
            <v>Schedule Service</v>
          </cell>
          <cell r="R7213" t="str">
            <v>BTGL160455</v>
          </cell>
          <cell r="AB7213" t="str">
            <v>Attend the site for schedule service so drain oil from tand and drail oil from cooler total 32 liters oil drain then change air filter for complressor side, oil filter, air oil seperator, pressure regulator kit, MPV kit, acctuator kit, stainer ass., intake valve, BDV, solenoide valve, and 35 liters ELGI air lube plus oil. .Then start the unit found running ok.</v>
          </cell>
        </row>
        <row r="7214">
          <cell r="A7214">
            <v>45630.491898148102</v>
          </cell>
          <cell r="B7214">
            <v>7863</v>
          </cell>
          <cell r="F7214" t="str">
            <v>CC-01486033</v>
          </cell>
          <cell r="J7214" t="str">
            <v>General Service</v>
          </cell>
          <cell r="R7214" t="str">
            <v>BTEC378588</v>
          </cell>
          <cell r="AB7214" t="str">
            <v>We visited site and check unit running well. During running well checked loading unloading ok Current ok and no any problem in unit running time and machine running well presente time.</v>
          </cell>
        </row>
        <row r="7215">
          <cell r="A7215">
            <v>45629.662685185198</v>
          </cell>
          <cell r="B7215">
            <v>1</v>
          </cell>
          <cell r="F7215" t="str">
            <v>CC-01485278</v>
          </cell>
          <cell r="J7215" t="str">
            <v>Commissioning</v>
          </cell>
          <cell r="R7215" t="str">
            <v>BXHS037937</v>
          </cell>
          <cell r="AB7215" t="str">
            <v>Commissioning done on dated 03-12-2024...Comm date-03-12-2024</v>
          </cell>
        </row>
        <row r="7216">
          <cell r="A7216">
            <v>45628.6469097222</v>
          </cell>
          <cell r="B7216">
            <v>1550</v>
          </cell>
          <cell r="F7216" t="str">
            <v>CC-01483977</v>
          </cell>
          <cell r="J7216" t="str">
            <v>Schedule Service</v>
          </cell>
          <cell r="R7216" t="str">
            <v>BXKD164206</v>
          </cell>
          <cell r="AB7216" t="str">
            <v>Attend the site for schedule service so following jobs are done, replace air filter engine and compressor both side, replace oil filter, replace separator filter, arv kit, pressure regulator kit, actuator kit both side. Topped up oil in tank total 40 litres with one dead crank. After schedule service done start the unit and adjust the line pressure to 17 bar at 1300 idle rpm, run the unit on load condition found unit is running in normal parameters.</v>
          </cell>
        </row>
        <row r="7217">
          <cell r="A7217">
            <v>45628.572106481501</v>
          </cell>
          <cell r="B7217">
            <v>4001</v>
          </cell>
          <cell r="F7217" t="str">
            <v>CC-01483815</v>
          </cell>
          <cell r="J7217" t="str">
            <v>Field Campaign</v>
          </cell>
          <cell r="R7217" t="str">
            <v>BWHD231642</v>
          </cell>
          <cell r="AB7217" t="str">
            <v>Attend the site for field campaign in which shroud MTG Bracket modification work done. Firstly open the old shroud lift bail and O-mount L-H and R-H side. After then 12nos. of M-10 size drill done to fix up the new shroud MTG bracket on both side with 12 nos. of M-16 no. bolt with plain washer, spring washer and lock nut from back side of the shroud assembly. After the fix up the L-H and R-H side shroud lift bail with 8nos. of M-16 no. Bolt, plain washer and Spring washer. After modification work done start the excavator and march the unit for some distance found that the vibration of fan shroud with new MTG bracket is very less then the old O-mount bracket which may also effect more life of cooler and radiator AVMs. Approval email attached</v>
          </cell>
        </row>
        <row r="7218">
          <cell r="A7218">
            <v>45628.452835648102</v>
          </cell>
          <cell r="B7218">
            <v>0</v>
          </cell>
          <cell r="F7218" t="str">
            <v>CC-01483512</v>
          </cell>
          <cell r="J7218" t="str">
            <v>Commissioning</v>
          </cell>
          <cell r="R7218" t="str">
            <v>CXGE694154</v>
          </cell>
          <cell r="AB7218" t="str">
            <v>Commissoning done on dated 02-12-2024</v>
          </cell>
        </row>
        <row r="7219">
          <cell r="A7219">
            <v>45628.444629629601</v>
          </cell>
          <cell r="B7219">
            <v>8191</v>
          </cell>
          <cell r="F7219" t="str">
            <v>CC-01483490</v>
          </cell>
          <cell r="J7219" t="str">
            <v>Schedule Service</v>
          </cell>
          <cell r="R7219" t="str">
            <v>BTFS031006</v>
          </cell>
          <cell r="AB7219" t="str">
            <v>Attend the site for schedule service so change air filter, oil filter and V belt 3 nos. Then start the unit found running ok.</v>
          </cell>
        </row>
        <row r="7220">
          <cell r="A7220">
            <v>45628.442546296297</v>
          </cell>
          <cell r="B7220">
            <v>22517</v>
          </cell>
          <cell r="F7220" t="str">
            <v>CC-01483487</v>
          </cell>
          <cell r="J7220" t="str">
            <v>General Service</v>
          </cell>
          <cell r="R7220" t="str">
            <v>BREC373538</v>
          </cell>
          <cell r="AB7220" t="str">
            <v>Courtesy visit carried out</v>
          </cell>
        </row>
        <row r="7221">
          <cell r="A7221">
            <v>45628.441145833298</v>
          </cell>
          <cell r="B7221">
            <v>3708</v>
          </cell>
          <cell r="F7221" t="str">
            <v>CC-01483481</v>
          </cell>
          <cell r="J7221" t="str">
            <v>Schedule Service</v>
          </cell>
          <cell r="R7221" t="str">
            <v>BWBC379643</v>
          </cell>
          <cell r="AB7221" t="str">
            <v>Attend the site for schedule service So change air oil separator and air filter. Then start the unit found running ok.</v>
          </cell>
        </row>
        <row r="7222">
          <cell r="A7222">
            <v>45628.439236111102</v>
          </cell>
          <cell r="B7222">
            <v>4309</v>
          </cell>
          <cell r="F7222" t="str">
            <v>CC-01483475</v>
          </cell>
          <cell r="J7222" t="str">
            <v>Schedule Service</v>
          </cell>
          <cell r="R7222" t="str">
            <v>BUBF111245</v>
          </cell>
          <cell r="AB7222" t="str">
            <v>Attend the site for schedule service so change air oil separator. then start the unit found running ok.</v>
          </cell>
        </row>
        <row r="7223">
          <cell r="A7223">
            <v>45628.408750000002</v>
          </cell>
          <cell r="B7223">
            <v>0</v>
          </cell>
          <cell r="F7223" t="str">
            <v>CC-01483444</v>
          </cell>
          <cell r="J7223" t="str">
            <v>Complaint - Running With Problem</v>
          </cell>
          <cell r="R7223"/>
          <cell r="AB7223" t="str">
            <v>Service Charges quotation shared with customer waiting for approval 02-12-2024....Till date not confirm...Pramod-06-12-2024 ........ 07-12-2024</v>
          </cell>
        </row>
        <row r="7224">
          <cell r="A7224">
            <v>45627.273472222201</v>
          </cell>
          <cell r="B7224">
            <v>0</v>
          </cell>
          <cell r="F7224" t="str">
            <v>CC-01482490</v>
          </cell>
          <cell r="J7224" t="str">
            <v>Schedule Service - AMC</v>
          </cell>
          <cell r="R7224" t="str">
            <v>CMKE560286</v>
          </cell>
          <cell r="AB7224"/>
        </row>
        <row r="7225">
          <cell r="A7225">
            <v>45627.273310185199</v>
          </cell>
          <cell r="B7225">
            <v>0</v>
          </cell>
          <cell r="F7225" t="str">
            <v>CC-01482487</v>
          </cell>
          <cell r="J7225" t="str">
            <v>Schedule Service - AMC</v>
          </cell>
          <cell r="R7225" t="str">
            <v>CMKE560286</v>
          </cell>
          <cell r="AB7225" t="str">
            <v>AMC visit carried out</v>
          </cell>
        </row>
        <row r="7226">
          <cell r="A7226">
            <v>45626.594143518501</v>
          </cell>
          <cell r="B7226">
            <v>2277</v>
          </cell>
          <cell r="F7226" t="str">
            <v>CC-01481955</v>
          </cell>
          <cell r="J7226" t="str">
            <v>Complaint - Running With Problem</v>
          </cell>
          <cell r="R7226" t="str">
            <v>BWAD163680</v>
          </cell>
          <cell r="AB7226" t="str">
            <v>Attend the site for complain of oil back flow so check and found idle pressure got increases @ 12.9 bar that cause of safty valve open repeateadly and butterfly valve found in play condition so open and clean safety valve and refitted cleaned safety valve. Then open the butterfly valve and clean it. Then start the unit found running ok in good condition.</v>
          </cell>
        </row>
        <row r="7227">
          <cell r="A7227">
            <v>45625.6015162037</v>
          </cell>
          <cell r="B7227">
            <v>4417</v>
          </cell>
          <cell r="F7227" t="str">
            <v>CC-01480483</v>
          </cell>
          <cell r="J7227" t="str">
            <v>Complaint - Running With Problem</v>
          </cell>
          <cell r="R7227" t="str">
            <v>BWJS031206</v>
          </cell>
          <cell r="AB7227" t="str">
            <v>We visited site and checked unit tripping in high temperature so adjust sum pressure setting after than start and check unit running well. Sump pressure adjust from Blow Down Valve.</v>
          </cell>
        </row>
        <row r="7228">
          <cell r="A7228">
            <v>45624.722939814797</v>
          </cell>
          <cell r="B7228">
            <v>3061</v>
          </cell>
          <cell r="F7228" t="str">
            <v>CC-01479642</v>
          </cell>
          <cell r="J7228" t="str">
            <v>Field Campaign</v>
          </cell>
          <cell r="R7228" t="str">
            <v>BXJC371965</v>
          </cell>
          <cell r="AB7228" t="str">
            <v>Attend the site for complaint of oil leakage through air oil separators so check and found oil leakage from bottom part of separators. So, change old air oil separators batch no. 246528 with new air oil separators batch no. 246419. After then start the unit found running ok. Earlier AOS changed on dated 02-09-2024 @ 1372 Hours. photos are video are attached in call.</v>
          </cell>
        </row>
        <row r="7229">
          <cell r="A7229">
            <v>45624.714502314797</v>
          </cell>
          <cell r="B7229">
            <v>0</v>
          </cell>
          <cell r="F7229" t="str">
            <v>CC-01479625</v>
          </cell>
          <cell r="J7229" t="str">
            <v>Complaint - Running With Problem</v>
          </cell>
          <cell r="R7229" t="str">
            <v>22674812</v>
          </cell>
          <cell r="AB7229" t="str">
            <v>Attend site to change dryer controller, so change the same with new one. Then start the dryer running ok. Controller Display failure.</v>
          </cell>
        </row>
        <row r="7230">
          <cell r="A7230">
            <v>45624.445960648103</v>
          </cell>
          <cell r="B7230">
            <v>1</v>
          </cell>
          <cell r="F7230" t="str">
            <v>CC-01478900</v>
          </cell>
          <cell r="J7230" t="str">
            <v>Commissioning</v>
          </cell>
          <cell r="R7230" t="str">
            <v>BXES037132</v>
          </cell>
          <cell r="AB7230" t="str">
            <v>Commissioning done on dated 28-11-2024.....Comm date-28-11-2024</v>
          </cell>
        </row>
        <row r="7231">
          <cell r="A7231">
            <v>45623.572905092602</v>
          </cell>
          <cell r="B7231">
            <v>1</v>
          </cell>
          <cell r="F7231" t="str">
            <v>CC-01478026</v>
          </cell>
          <cell r="J7231" t="str">
            <v>Commissioning</v>
          </cell>
          <cell r="R7231" t="str">
            <v>BXDD232126</v>
          </cell>
          <cell r="AB7231" t="str">
            <v>Commissioning done on dated 27-11-2024</v>
          </cell>
        </row>
        <row r="7232">
          <cell r="A7232">
            <v>45623.557731481502</v>
          </cell>
          <cell r="B7232">
            <v>2211</v>
          </cell>
          <cell r="F7232" t="str">
            <v>CC-01478000</v>
          </cell>
          <cell r="J7232" t="str">
            <v>Complaint - Running With Problem</v>
          </cell>
          <cell r="R7232" t="str">
            <v>BWAD163680</v>
          </cell>
          <cell r="AB7232" t="str">
            <v>Attend the site for complain of oil back flow so set pressure @ 13.2 from pressure regulator and start the unit found running ok in good condition.</v>
          </cell>
        </row>
        <row r="7233">
          <cell r="A7233">
            <v>45623.555081018501</v>
          </cell>
          <cell r="B7233">
            <v>59781</v>
          </cell>
          <cell r="F7233" t="str">
            <v>CC-01477991</v>
          </cell>
          <cell r="J7233" t="str">
            <v>Schedule Service</v>
          </cell>
          <cell r="R7233" t="str">
            <v>BLGS040605</v>
          </cell>
          <cell r="AB7233" t="str">
            <v>Attend the site for schedule service so change air filter, oil filter, air oil separator and oil. Then start the unit found running ok.</v>
          </cell>
        </row>
        <row r="7234">
          <cell r="A7234">
            <v>45622.6266203704</v>
          </cell>
          <cell r="B7234">
            <v>1370</v>
          </cell>
          <cell r="F7234" t="str">
            <v>CC-01477129</v>
          </cell>
          <cell r="J7234" t="str">
            <v>Schedule Service</v>
          </cell>
          <cell r="R7234" t="str">
            <v>BWFD163931</v>
          </cell>
          <cell r="AB7234" t="str">
            <v>Attend the site for schedule service so drain oil from tank and drain oil from cooler total 38 liters oil drain. Then change air filter for compressor and engine both side, change oil filter and change 40 liters ELGI air lube oil plus. Then start the unit found running ok.</v>
          </cell>
        </row>
        <row r="7235">
          <cell r="A7235">
            <v>45622.609363425901</v>
          </cell>
          <cell r="B7235">
            <v>6489</v>
          </cell>
          <cell r="F7235" t="str">
            <v>CC-01477076</v>
          </cell>
          <cell r="J7235" t="str">
            <v>Complaint - Running With Problem</v>
          </cell>
          <cell r="R7235" t="str">
            <v>BUCD162696</v>
          </cell>
          <cell r="AB7235" t="str">
            <v>Attend the site for complain of air not biuld up so check the unit for air not build up then remove airend and found coupling broken so start the work change new coupling and also found airend mounting bolt missing. Then change airend mounting bolt with new one and fitted all pipe line and tighten all bolt. Then check unit air build up properly..</v>
          </cell>
        </row>
        <row r="7236">
          <cell r="A7236">
            <v>45622.601574074099</v>
          </cell>
          <cell r="B7236">
            <v>0</v>
          </cell>
          <cell r="F7236" t="str">
            <v>CC-01477047</v>
          </cell>
          <cell r="J7236" t="str">
            <v>Pre Commissioning</v>
          </cell>
          <cell r="R7236" t="str">
            <v>24230010</v>
          </cell>
          <cell r="AB7236"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v>
          </cell>
        </row>
        <row r="7237">
          <cell r="A7237">
            <v>45622.597615740699</v>
          </cell>
          <cell r="B7237">
            <v>0</v>
          </cell>
          <cell r="F7237" t="str">
            <v>CC-01477034</v>
          </cell>
          <cell r="J7237" t="str">
            <v>Pre Commissioning</v>
          </cell>
          <cell r="R7237" t="str">
            <v>BXGC374721</v>
          </cell>
          <cell r="AB7237"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v>
          </cell>
        </row>
        <row r="7238">
          <cell r="A7238">
            <v>45621.492569444403</v>
          </cell>
          <cell r="B7238">
            <v>1188</v>
          </cell>
          <cell r="F7238" t="str">
            <v>CC-01475536</v>
          </cell>
          <cell r="J7238" t="str">
            <v>Schedule Service</v>
          </cell>
          <cell r="R7238" t="str">
            <v>BWHD164003</v>
          </cell>
          <cell r="AB7238" t="str">
            <v>Attend the site for schedule service so, drain oil from tank and drain oil from cooler total 38 liters oil drain. Then Change air filter for compressor and engine both side, change oil filter and change ELGI air lube oil please 40 liters. Then start the unit found running ok.</v>
          </cell>
        </row>
        <row r="7239">
          <cell r="A7239">
            <v>45621.434236111098</v>
          </cell>
          <cell r="B7239">
            <v>614</v>
          </cell>
          <cell r="F7239" t="str">
            <v>CC-01475414</v>
          </cell>
          <cell r="J7239" t="str">
            <v>Schedule Service</v>
          </cell>
          <cell r="R7239" t="str">
            <v>BXAD164301</v>
          </cell>
          <cell r="AB7239" t="str">
            <v>Attend the site for schedule service so, drain oil from tank and drain oil from cooler total 38 liters oil drain. Then Change air filter for compressor and engine both side, change oil filter and change ELGI air lube oil please 40 liters. Then start the unit found running ok.</v>
          </cell>
        </row>
        <row r="7240">
          <cell r="A7240">
            <v>45619.688657407401</v>
          </cell>
          <cell r="B7240">
            <v>2294</v>
          </cell>
          <cell r="F7240" t="str">
            <v>CC-01474743</v>
          </cell>
          <cell r="J7240" t="str">
            <v>Schedule Service</v>
          </cell>
          <cell r="R7240" t="str">
            <v>BWED163889</v>
          </cell>
          <cell r="AB7240" t="str">
            <v>Attend the site for schedule service so drain oil from tank and drain oil from cooler total 37 liters oil drain, then change air filter for compresso and engine both side, change oil filter and change ELGI air lube plus oil 40 liters. then start the unit found running ok.</v>
          </cell>
        </row>
        <row r="7241">
          <cell r="A7241">
            <v>45619.664224537002</v>
          </cell>
          <cell r="B7241">
            <v>0</v>
          </cell>
          <cell r="F7241" t="str">
            <v>CC-01474692</v>
          </cell>
          <cell r="J7241" t="str">
            <v>Preservative Measures</v>
          </cell>
          <cell r="R7241" t="str">
            <v>22563408</v>
          </cell>
          <cell r="AB7241" t="str">
            <v>Attend the site for commissioning so check and found unit is more then 21 months old and kept in ideal condition so preservative measures done by open the compressor pack and keep the compressor on levelled floor surface, do the vertical inspection and clean dust and found ok.</v>
          </cell>
        </row>
        <row r="7242">
          <cell r="A7242">
            <v>45619.663287037001</v>
          </cell>
          <cell r="B7242">
            <v>0</v>
          </cell>
          <cell r="F7242" t="str">
            <v>CC-01474690</v>
          </cell>
          <cell r="J7242" t="str">
            <v>Preservative Measures</v>
          </cell>
          <cell r="R7242" t="str">
            <v>22561908</v>
          </cell>
          <cell r="AB7242" t="str">
            <v>Attend the site for commissioning so check and found unit is more then 21 months old and kept in ideal condition so preservative measures done by open the compressor pack and keep the compressor on levelled floor surface, do the vertical inspection and clean dust and found ok.</v>
          </cell>
        </row>
        <row r="7243">
          <cell r="A7243">
            <v>45619.529108796298</v>
          </cell>
          <cell r="B7243">
            <v>2167</v>
          </cell>
          <cell r="F7243" t="str">
            <v>CC-01474398</v>
          </cell>
          <cell r="J7243" t="str">
            <v>Complaint - Running With Problem</v>
          </cell>
          <cell r="R7243" t="str">
            <v>BWED163893</v>
          </cell>
          <cell r="AB7243" t="str">
            <v>Attend the site as per customer complaint for oil carry over through safety valve so check the compressor found butterfly valve actuator malfunction which cause for high line pressure build up so open the actuator assembly,clean the kit and refitted the same after then open the main pressure regulator assembly, clean the kit and refitted the same, after then run the unit and set the line pressure on load condition 17.0 bar at 1300 idle rpm now unit is running in ok condition without any oil leakage or carry over.</v>
          </cell>
        </row>
        <row r="7244">
          <cell r="A7244">
            <v>45619.4515046296</v>
          </cell>
          <cell r="B7244">
            <v>0</v>
          </cell>
          <cell r="F7244" t="str">
            <v>CC-01474200</v>
          </cell>
          <cell r="J7244" t="str">
            <v>Commissioning</v>
          </cell>
          <cell r="R7244" t="str">
            <v>22561908</v>
          </cell>
          <cell r="AB7244" t="str">
            <v>Commissioning done on dated 23-11-2024</v>
          </cell>
        </row>
        <row r="7245">
          <cell r="A7245">
            <v>45619.450416666703</v>
          </cell>
          <cell r="B7245">
            <v>0</v>
          </cell>
          <cell r="F7245" t="str">
            <v>CC-01474199</v>
          </cell>
          <cell r="J7245" t="str">
            <v>Commissioning</v>
          </cell>
          <cell r="R7245" t="str">
            <v>22563408</v>
          </cell>
          <cell r="AB7245" t="str">
            <v>Commissioning done on dated 23-11-2024</v>
          </cell>
        </row>
        <row r="7246">
          <cell r="A7246">
            <v>45618.660289351901</v>
          </cell>
          <cell r="B7246">
            <v>1</v>
          </cell>
          <cell r="F7246" t="str">
            <v>CC-01473631</v>
          </cell>
          <cell r="J7246" t="str">
            <v>Commissioning</v>
          </cell>
          <cell r="R7246" t="str">
            <v>BVES049148</v>
          </cell>
          <cell r="AB7246" t="str">
            <v>Commissioning done on dated 23-11-2024...Comm date-23-11-2024</v>
          </cell>
        </row>
        <row r="7247">
          <cell r="A7247">
            <v>45618.659155092602</v>
          </cell>
          <cell r="B7247">
            <v>1</v>
          </cell>
          <cell r="F7247" t="str">
            <v>CC-01473625</v>
          </cell>
          <cell r="J7247" t="str">
            <v>Preservative Measures</v>
          </cell>
          <cell r="R7247" t="str">
            <v>BVES049148</v>
          </cell>
          <cell r="AB7247" t="str">
            <v>Attend the site for commissioning so check and found unit is more then 21 months old and kept in ideal condition so preservative measures done by open the compressor pack and keep the compressor on levelled floor surface, do the vertical inspection and clean dust and found ok. Also change oil filter, air oil separator and oil after then start the compressor found running ok.</v>
          </cell>
        </row>
        <row r="7248">
          <cell r="A7248">
            <v>45618.658020833303</v>
          </cell>
          <cell r="B7248">
            <v>1</v>
          </cell>
          <cell r="F7248" t="str">
            <v>CC-01473618</v>
          </cell>
          <cell r="J7248" t="str">
            <v>Commissioning</v>
          </cell>
          <cell r="R7248" t="str">
            <v>BVES049149</v>
          </cell>
          <cell r="AB7248" t="str">
            <v>Commissioning done on dated 23-11-2024.... Comm date-23-11-2023</v>
          </cell>
        </row>
        <row r="7249">
          <cell r="A7249">
            <v>45618.656909722202</v>
          </cell>
          <cell r="B7249">
            <v>1</v>
          </cell>
          <cell r="F7249" t="str">
            <v>CC-01473613</v>
          </cell>
          <cell r="J7249" t="str">
            <v>Preservative Measures</v>
          </cell>
          <cell r="R7249" t="str">
            <v>BVES049149</v>
          </cell>
          <cell r="AB7249" t="str">
            <v>Attend the site for commissioning so check and found unit is more then 21 months old and kept in ideal condition so preservative measures done by open the compressor pack and keep the compressor on levelled floor surface, do the vertical inspection and clean dust and found ok. Also change oil filter, air oil separator and oil after then start the compressor found running ok.</v>
          </cell>
        </row>
        <row r="7250">
          <cell r="A7250">
            <v>45618.650960648098</v>
          </cell>
          <cell r="B7250">
            <v>18</v>
          </cell>
          <cell r="F7250" t="str">
            <v>CC-01473589</v>
          </cell>
          <cell r="J7250" t="str">
            <v>Complaint - Running With Problem</v>
          </cell>
          <cell r="R7250" t="str">
            <v>BXBD164346</v>
          </cell>
          <cell r="AB7250" t="str">
            <v>Attend the site for complain of high drilling RPM so check and found high pressure build uo 18kg in idle mode. So adjust the pressure 17kg in idle mode. After check on drilling time  found 15.6 kg 1550 RPM. Now unit running in good condition. RPM adjusted from pressure regulator.</v>
          </cell>
        </row>
        <row r="7251">
          <cell r="A7251">
            <v>45618.451377314799</v>
          </cell>
          <cell r="B7251">
            <v>525</v>
          </cell>
          <cell r="F7251" t="str">
            <v>CC-01473075</v>
          </cell>
          <cell r="J7251" t="str">
            <v>Schedule Service</v>
          </cell>
          <cell r="R7251" t="str">
            <v>BWID164076</v>
          </cell>
          <cell r="AB7251" t="str">
            <v>Attend the site for schedule service so drain oil fromtank and drain oil from cooler total 28 liters oil drain. Then change air filter for compressor nd engine both side, change oil filter and change 40 liters ELGI air lube oil plus. Thetart the unit found running ok...</v>
          </cell>
        </row>
        <row r="7252">
          <cell r="A7252">
            <v>45617.708356481497</v>
          </cell>
          <cell r="B7252">
            <v>2010</v>
          </cell>
          <cell r="F7252" t="str">
            <v>CC-01472569</v>
          </cell>
          <cell r="J7252" t="str">
            <v>Schedule Service</v>
          </cell>
          <cell r="R7252" t="str">
            <v>BXKD164191</v>
          </cell>
          <cell r="AB7252" t="str">
            <v>Attend the site for schedule service so drain oil from tank and drain oil from cooler total 39 liters oil drain then change air filter for compreoor and engine both side then change oil filter and ELGI air lube plus oil 40 liters. Then start the unit found running ok.</v>
          </cell>
        </row>
        <row r="7253">
          <cell r="A7253">
            <v>45617.545543981498</v>
          </cell>
          <cell r="B7253">
            <v>0</v>
          </cell>
          <cell r="F7253" t="str">
            <v>CC-01472160</v>
          </cell>
          <cell r="J7253" t="str">
            <v>Complaint - Running With Problem</v>
          </cell>
          <cell r="R7253" t="str">
            <v>DXKL140927</v>
          </cell>
          <cell r="AB7253" t="str">
            <v>Attend the site for complaint of unit tripping so check and found dol solenoid relay not working properly then remove relay and refitted after cleaning. Snd start the unit found running ok. But after 2 - 3 hours of running again unit tripping issue occured. Then again remove relay and refitted after cleaning and start the unit found running ok. But again unit unit tripping occurred after some time. Then matter taken up with Land T engineer. Then he issue dol solenoid relay under warranty. After then we change the new dol solenoid relay under warranty basis. Then start the unit found running ok.</v>
          </cell>
        </row>
        <row r="7254">
          <cell r="A7254">
            <v>45617.543703703697</v>
          </cell>
          <cell r="B7254">
            <v>2680</v>
          </cell>
          <cell r="F7254" t="str">
            <v>CC-01472155</v>
          </cell>
          <cell r="J7254" t="str">
            <v>Schedule Service</v>
          </cell>
          <cell r="R7254" t="str">
            <v>BXJF111817</v>
          </cell>
          <cell r="AB7254" t="str">
            <v>Today we attend the customer site for sheudle service so we change parts during service:- air filter, oil filter, oil, separator and pre filter than start machine running ok</v>
          </cell>
        </row>
        <row r="7255">
          <cell r="A7255">
            <v>45617.530671296299</v>
          </cell>
          <cell r="B7255">
            <v>987</v>
          </cell>
          <cell r="F7255" t="str">
            <v>CC-01472121</v>
          </cell>
          <cell r="J7255" t="str">
            <v>Complaint - Running With Problem</v>
          </cell>
          <cell r="R7255" t="str">
            <v>BXLD231897</v>
          </cell>
          <cell r="AB7255" t="str">
            <v>Attend the site as per customer complaint for unit tripping and ready indicator is not blowing continuously, so check the sensors found water temperature sensor wire is being cut and being touched with the engine body which cause for no signal in ready indicator so rectified the short circuit and tapped the wire gently. After the work found unit is starting very well but while giving load ready indicator starts blinking and unit sudden tripping, again checked the wiring harness found supply line from battery to isolator and supply line from isolator to self starter found rusted condition so removed all rust from the terminals and terminal washer and bolts. Retightend all terminals positive and negetive wires, tightened the isolator terminals, and checked the unit found now unit is running in normal condition and parameters are normal. no any parts changed, so complain category updated accordingly.</v>
          </cell>
        </row>
        <row r="7256">
          <cell r="A7256">
            <v>45616.678900462997</v>
          </cell>
          <cell r="B7256">
            <v>10865</v>
          </cell>
          <cell r="F7256" t="str">
            <v>CC-01471348</v>
          </cell>
          <cell r="J7256" t="str">
            <v>Schedule Service</v>
          </cell>
          <cell r="R7256" t="str">
            <v>BQIC371495</v>
          </cell>
          <cell r="AB7256" t="str">
            <v>Attend the site for schedule service so change air filter, air oil separator, oil filter and oil. Then start the unit found running ok.</v>
          </cell>
        </row>
        <row r="7257">
          <cell r="A7257">
            <v>45616.676782407398</v>
          </cell>
          <cell r="B7257">
            <v>733</v>
          </cell>
          <cell r="F7257" t="str">
            <v>CC-01471341</v>
          </cell>
          <cell r="J7257" t="str">
            <v>Schedule Service</v>
          </cell>
          <cell r="R7257" t="str">
            <v>BXAD164288</v>
          </cell>
          <cell r="AB7257" t="str">
            <v>Attend the site for schedule service so drain oil fom tank and drain oil from cooler, total 37 liters oil drain then change air filter for compressor and engine both side, change oil frilter and change 40 liters ELGI air lube plus . Then start the unit and found running ok..</v>
          </cell>
        </row>
        <row r="7258">
          <cell r="A7258">
            <v>45616.647256944401</v>
          </cell>
          <cell r="B7258">
            <v>739</v>
          </cell>
          <cell r="F7258" t="str">
            <v>CC-01471263</v>
          </cell>
          <cell r="J7258" t="str">
            <v>Complaint - Running With Problem</v>
          </cell>
          <cell r="R7258" t="str">
            <v>BXLL153793</v>
          </cell>
          <cell r="AB7258" t="str">
            <v>Attend the site for complaint of unit tripping so check air filter found dusty, so clean Air filter by air pressure. Also open pressure regulator, solenoide valve kit, acctuator kit and aftercleaning we refitted cleaned parts. Then start the unit found running ok.</v>
          </cell>
        </row>
        <row r="7259">
          <cell r="A7259">
            <v>45616.493599537003</v>
          </cell>
          <cell r="B7259">
            <v>0</v>
          </cell>
          <cell r="F7259" t="str">
            <v>CC-01470856</v>
          </cell>
          <cell r="J7259" t="str">
            <v>Pre Commissioning</v>
          </cell>
          <cell r="R7259" t="str">
            <v>BXGS043605</v>
          </cell>
          <cell r="AB7259"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v>
          </cell>
        </row>
        <row r="7260">
          <cell r="A7260">
            <v>45615.566585648201</v>
          </cell>
          <cell r="B7260">
            <v>5885</v>
          </cell>
          <cell r="F7260" t="str">
            <v>CC-01470014</v>
          </cell>
          <cell r="J7260" t="str">
            <v>Complaint - Running With Problem</v>
          </cell>
          <cell r="R7260" t="str">
            <v>BWKS040406</v>
          </cell>
          <cell r="AB7260" t="str">
            <v>Attend the site for complaint of oil solidification so clean airend and separator tank. Also all pipe line cleaned and cooler cleaned. Then change air filter, oil filter, air oil separator and oil changed. Then start the unit found running ok. Correct mobile no. 9693768894</v>
          </cell>
        </row>
        <row r="7261">
          <cell r="A7261">
            <v>45614.699976851902</v>
          </cell>
          <cell r="B7261">
            <v>0</v>
          </cell>
          <cell r="F7261" t="str">
            <v>CC-01469314</v>
          </cell>
          <cell r="J7261" t="str">
            <v>Complaint - Running With Problem</v>
          </cell>
          <cell r="R7261"/>
          <cell r="AB7261" t="str">
            <v>Machine under observation 19-11-2024, parts quotation shared with customer waiting for approval 21-11-2024</v>
          </cell>
        </row>
        <row r="7262">
          <cell r="A7262">
            <v>45614.685173611098</v>
          </cell>
          <cell r="B7262">
            <v>6194</v>
          </cell>
          <cell r="F7262" t="str">
            <v>CC-01469276</v>
          </cell>
          <cell r="J7262" t="str">
            <v>Schedule Service</v>
          </cell>
          <cell r="R7262" t="str">
            <v>BUID162953</v>
          </cell>
          <cell r="AB7262" t="str">
            <v>Attend the site for schedule service so drain oil from tank and drain oil from cooler total 37 liters oil drain then change air filter for compressor and engine both side, change air oil separator, change oil filter, change MPV, BDV kit, ARV kit, PRV kit, Actuator kitand oil 40 liters. Then start the unit found running ok.</v>
          </cell>
        </row>
        <row r="7263">
          <cell r="A7263">
            <v>45614.652106481502</v>
          </cell>
          <cell r="B7263">
            <v>494</v>
          </cell>
          <cell r="F7263" t="str">
            <v>CC-01469186</v>
          </cell>
          <cell r="J7263" t="str">
            <v>Schedule Service</v>
          </cell>
          <cell r="R7263" t="str">
            <v>BXCD164420</v>
          </cell>
          <cell r="AB7263" t="str">
            <v>Attend the site foe schedule service so drain oil from tank and drain oil from cooler total 37 liters oil drain then change air filter for compressor and engine both side then change oil filter and ELGI air lube plus oil 40 liters. Then start the unit found running ok.</v>
          </cell>
        </row>
        <row r="7264">
          <cell r="A7264">
            <v>45614.609189814801</v>
          </cell>
          <cell r="B7264">
            <v>1139</v>
          </cell>
          <cell r="F7264" t="str">
            <v>CC-01469069</v>
          </cell>
          <cell r="J7264" t="str">
            <v>Complaint - Breakdown</v>
          </cell>
          <cell r="R7264" t="str">
            <v>BXJD231746</v>
          </cell>
          <cell r="AB7264" t="str">
            <v>Attend the site for complaint of pressure not built up, so check and found ARV piton seat failure. Son change ARV piston seat under FOC basis. Then start the unit found running ok. MACHINE UNDER OBSERVATION 19-11-2024, now customer satisfied.</v>
          </cell>
        </row>
        <row r="7265">
          <cell r="A7265">
            <v>45614.598530092597</v>
          </cell>
          <cell r="B7265">
            <v>0</v>
          </cell>
          <cell r="F7265" t="str">
            <v>CC-01469057</v>
          </cell>
          <cell r="J7265" t="str">
            <v>Commissioning</v>
          </cell>
          <cell r="R7265" t="str">
            <v>DWJL140600</v>
          </cell>
          <cell r="AB7265" t="str">
            <v>Commissioning done on dated 18-11-2024</v>
          </cell>
        </row>
        <row r="7266">
          <cell r="A7266">
            <v>45614.529050925899</v>
          </cell>
          <cell r="B7266">
            <v>1</v>
          </cell>
          <cell r="F7266" t="str">
            <v>CC-01468923</v>
          </cell>
          <cell r="J7266" t="str">
            <v>Commissioning</v>
          </cell>
          <cell r="R7266" t="str">
            <v>BXDC373714</v>
          </cell>
          <cell r="AB7266" t="str">
            <v>Commissioning done on dated 18-11-2024. Commissioning Photos attached in call....Comm date-18-11-2024</v>
          </cell>
        </row>
        <row r="7267">
          <cell r="A7267">
            <v>45614.499317129601</v>
          </cell>
          <cell r="B7267">
            <v>0</v>
          </cell>
          <cell r="F7267" t="str">
            <v>CC-01468820</v>
          </cell>
          <cell r="J7267" t="str">
            <v>Preservative Measures</v>
          </cell>
          <cell r="R7267" t="str">
            <v>DWJL140600</v>
          </cell>
          <cell r="AB7267" t="str">
            <v>Attend the site for commissioning so check and found unit is more then 20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7268">
          <cell r="A7268">
            <v>45614.491365740701</v>
          </cell>
          <cell r="B7268">
            <v>0</v>
          </cell>
          <cell r="F7268" t="str">
            <v>CC-01468794</v>
          </cell>
          <cell r="J7268" t="str">
            <v>Commissioning</v>
          </cell>
          <cell r="R7268" t="str">
            <v>SN24TN03756</v>
          </cell>
          <cell r="AB7268" t="str">
            <v>Commissioning done on dated 18-11-2024</v>
          </cell>
        </row>
        <row r="7269">
          <cell r="A7269">
            <v>45614.480439814797</v>
          </cell>
          <cell r="B7269">
            <v>1</v>
          </cell>
          <cell r="F7269" t="str">
            <v>CC-01468749</v>
          </cell>
          <cell r="J7269" t="str">
            <v>Commissioning</v>
          </cell>
          <cell r="R7269" t="str">
            <v>BXFC374369</v>
          </cell>
          <cell r="AB7269" t="str">
            <v>Commissioning done on dated 18-11-2024.....Comm photo-18-11-2024</v>
          </cell>
        </row>
        <row r="7270">
          <cell r="A7270">
            <v>45614.458020833299</v>
          </cell>
          <cell r="B7270">
            <v>1</v>
          </cell>
          <cell r="F7270" t="str">
            <v>CC-01468691</v>
          </cell>
          <cell r="J7270" t="str">
            <v>Commissioning</v>
          </cell>
          <cell r="R7270" t="str">
            <v>BXBD164346</v>
          </cell>
          <cell r="AB7270" t="str">
            <v>Commissioning done on dated 18-11-2024</v>
          </cell>
        </row>
        <row r="7271">
          <cell r="A7271">
            <v>45614.406574074099</v>
          </cell>
          <cell r="B7271">
            <v>4000</v>
          </cell>
          <cell r="F7271" t="str">
            <v>CC-01468631</v>
          </cell>
          <cell r="J7271" t="str">
            <v>Complaint - Breakdown</v>
          </cell>
          <cell r="R7271" t="str">
            <v>BWHD231642</v>
          </cell>
          <cell r="AB7271" t="str">
            <v>Work under progress ........ 30-11-2024
Work completed
Updated</v>
          </cell>
        </row>
        <row r="7272">
          <cell r="A7272">
            <v>45614.404861111099</v>
          </cell>
          <cell r="B7272">
            <v>3077</v>
          </cell>
          <cell r="F7272" t="str">
            <v>CC-01468630</v>
          </cell>
          <cell r="J7272" t="str">
            <v>Complaint - Breakdown</v>
          </cell>
          <cell r="R7272" t="str">
            <v>BWHD231642</v>
          </cell>
          <cell r="AB7272" t="str">
            <v>Attend the site as per customer complaint for compressor not starting so check the oil colour found in dusty condition, minor dust entry found in oil. Decoupled the airend and lay down to the ground level found airend in fully jammed condition. So deliver the air to hydrabad for repairing purpose. Elgi decided to give new airend to the customer. So after recieved new airend to the site we checked the engine rotation found in ok condition. After then we clean all pipelines, separator tank, OSV assembly, TV block, oil cooler. After all cleaning recoupled the new airend with engine and connect all connec all pipelines, air filter assemblies and other components. Fitted new air filter engine and compressor both side, fitted new separator filter, oil filter,MPV kit, OSV kit, bdv kit, arv kit, auto blow down valve kit, pressure regulator kit 3nos, and actuator kit 3nos. 6 litres oil topped up in airend and connect butterfly valve assembly and elbow rubber. Filled oil in tank upto full guage level and start the unit in idle condition for sometime and again maintain the oil level upto half guage level. Total filled oil 130 litres. After the start the unit and adjust the line pressure to 24 bar at 1220 idle rpm. Run the unit on load condition found unit is running in normal parameters. Drilling rpm 1450 at 22 bar air pressure and flushing rpm 1800 at 16 bar air pressure. Old Airend Serial No. BWHAT11290 New Airend Serial No. UXHAT11939</v>
          </cell>
        </row>
        <row r="7273">
          <cell r="A7273">
            <v>45614.2918055556</v>
          </cell>
          <cell r="B7273">
            <v>5764</v>
          </cell>
          <cell r="F7273" t="str">
            <v>CC-01468581</v>
          </cell>
          <cell r="J7273" t="str">
            <v>Schedule Service - AMC</v>
          </cell>
          <cell r="R7273" t="str">
            <v>BVDS039458</v>
          </cell>
          <cell r="AB7273" t="str">
            <v>AMC visit carried out</v>
          </cell>
        </row>
        <row r="7274">
          <cell r="A7274">
            <v>45614.285208333298</v>
          </cell>
          <cell r="B7274">
            <v>29865</v>
          </cell>
          <cell r="F7274" t="str">
            <v>CC-01468523</v>
          </cell>
          <cell r="J7274" t="str">
            <v>Schedule Service - AMC</v>
          </cell>
          <cell r="R7274" t="str">
            <v>BQBS033819</v>
          </cell>
          <cell r="AB7274" t="str">
            <v>AMC visit carried out</v>
          </cell>
        </row>
        <row r="7275">
          <cell r="A7275">
            <v>45612.582847222198</v>
          </cell>
          <cell r="B7275">
            <v>2170</v>
          </cell>
          <cell r="F7275" t="str">
            <v>CC-01467788</v>
          </cell>
          <cell r="J7275" t="str">
            <v>Complaint - Running With Problem</v>
          </cell>
          <cell r="R7275" t="str">
            <v>BWHD164004</v>
          </cell>
          <cell r="AB7275" t="str">
            <v>Attend the site as per customer complaint for high drilling rpm so check the compressor found idle pressure is ok but drilling pressure is 15.2 bar with drilling rpm 1700 so open the butterfly valve actuator, clean and refitted the same, open the main pressure regulator, clean the kit and refitted the same. After the work start the unit and readjust the load pressure to 17 bar and run the unit on load condition found unit is running in condition with drilling rpm 1550 at 16 bar air pressure</v>
          </cell>
        </row>
        <row r="7276">
          <cell r="A7276">
            <v>45612.457650463002</v>
          </cell>
          <cell r="B7276">
            <v>0</v>
          </cell>
          <cell r="F7276" t="str">
            <v>CC-01467461</v>
          </cell>
          <cell r="J7276" t="str">
            <v>Complaint - Running With Problem</v>
          </cell>
          <cell r="R7276" t="str">
            <v>DXKL361343</v>
          </cell>
          <cell r="AB7276" t="str">
            <v>Attend the site for complaint of air leakage so check and found air leakage from NRV. Then open NRV and clean it Then start unit found still air leakage persist then fitted new NRV under FOC basis then start the unit found running ok without air leakage</v>
          </cell>
        </row>
        <row r="7277">
          <cell r="A7277">
            <v>45612.4398842593</v>
          </cell>
          <cell r="B7277">
            <v>3077</v>
          </cell>
          <cell r="F7277" t="str">
            <v>CC-01467433</v>
          </cell>
          <cell r="J7277" t="str">
            <v>Complaint - Breakdown</v>
          </cell>
          <cell r="R7277" t="str">
            <v>BWHD231642</v>
          </cell>
          <cell r="AB7277" t="str">
            <v>Attend the site as per customer complaint for compressor not starting so check the oil colour found in dusty condition, minor dust entry found in oil. Decoupled the airend and lay down to the ground level found airend in fully jammed condition. So deliver the air to hydrabad for repairing purpose. Elgi decided to give new airend to the customer. So after recieved new airend to the site we checked the engine rotation found in ok condition. After then we clean all pipelines, separator tank, OSV assembly, TV block, oil cooler. After all cleaning recoupled the new airend with engine and connect all connec all pipelines, air filter assemblies and other components. Fitted new air filter engine and compressor both side, fitted new separator filter, oil filter,MPV kit, OSV kit, bdv kit, arv kit, auto blow down valve kit, pressure regulator kit 3nos, and actuator kit 3nos. 6 litres oil topped up in airend and connect butterfly valve assembly and elbow rubber. Filled oil in tank upto full guage level and start the unit in idle condition for sometime and again maintain the oil level upto half guage level. Total filled oil 130 litres. After the start the unit and adjust the line pressure to 24 bar at 1220 idle rpm. Run the unit on load condition found unit is running in normal parameters. Drilling rpm 1450 at 22 bar air pressure and flushing rpm 1800 at 16 bar air pressure. Old Airend Serial No. BWHAT11290 New Airend Serial No. UXHAT11939</v>
          </cell>
        </row>
        <row r="7278">
          <cell r="A7278">
            <v>45612.437280092599</v>
          </cell>
          <cell r="B7278">
            <v>0</v>
          </cell>
          <cell r="F7278" t="str">
            <v>CC-01467428</v>
          </cell>
          <cell r="J7278" t="str">
            <v>Commissioning</v>
          </cell>
          <cell r="R7278" t="str">
            <v>CWHE561207</v>
          </cell>
          <cell r="AB7278" t="str">
            <v>Commissioning done on dated 16-11-2024</v>
          </cell>
        </row>
        <row r="7279">
          <cell r="A7279">
            <v>45612.430729166699</v>
          </cell>
          <cell r="B7279">
            <v>0</v>
          </cell>
          <cell r="F7279" t="str">
            <v>CC-01467421</v>
          </cell>
          <cell r="J7279" t="str">
            <v>Preservative Measures</v>
          </cell>
          <cell r="R7279" t="str">
            <v>CWHE561207</v>
          </cell>
          <cell r="AB7279" t="str">
            <v>Attend the site for commissioning so check and found unit is more then 12 months old and kept in ideal condition so preservative measures done by open the compressor pack and keep the compressor on levelled floor surface, do the vertical inspection and clean dust and found ok. Also change air filter and oil after then start the compressor found running ok.</v>
          </cell>
        </row>
        <row r="7280">
          <cell r="A7280">
            <v>45612.428807870398</v>
          </cell>
          <cell r="B7280">
            <v>0</v>
          </cell>
          <cell r="F7280" t="str">
            <v>CC-01467416</v>
          </cell>
          <cell r="J7280" t="str">
            <v>Complaint - Breakdown</v>
          </cell>
          <cell r="R7280" t="str">
            <v>SN24TN00562</v>
          </cell>
          <cell r="AB7280" t="str">
            <v>Today we attend the customer site for complain dryer not working so we check and found that controller DMC35 due to Board burnt and auto drain valve not working so we change both parts under foc.now dryer working properly. CONTROLLER BOARD BURNT. NO MULTIPLE SYMPTOMES OCCURED, ONLY DRIER CONTROLLER BURNT SYMPTOM. Another symptom created and closed</v>
          </cell>
        </row>
        <row r="7281">
          <cell r="A7281">
            <v>45610.640254629601</v>
          </cell>
          <cell r="B7281">
            <v>512</v>
          </cell>
          <cell r="F7281" t="str">
            <v>CC-01465736</v>
          </cell>
          <cell r="J7281" t="str">
            <v>Schedule Service</v>
          </cell>
          <cell r="R7281" t="str">
            <v>BXLD231873</v>
          </cell>
          <cell r="AB7281" t="str">
            <v>Attend the site for schedule service so drain oil from tank and drain oil from cooler total 110 liters oil drain. Then change air filter for compressor side, change oil filter and chaange 120 liters oil. Then start the unit found running ok.</v>
          </cell>
        </row>
        <row r="7282">
          <cell r="A7282">
            <v>45610.637002314797</v>
          </cell>
          <cell r="B7282">
            <v>536</v>
          </cell>
          <cell r="F7282" t="str">
            <v>CC-01465724</v>
          </cell>
          <cell r="J7282" t="str">
            <v>Schedule Service</v>
          </cell>
          <cell r="R7282" t="str">
            <v>BWID231694</v>
          </cell>
          <cell r="AB7282" t="str">
            <v>Attend the site for schedule service so drain oil from tank and drain oil from cooler total 110 liters oil drain. Then change air filter for compressor side, change oil filter and chaange 120 liters oil. Then start the unit found running ok.</v>
          </cell>
        </row>
        <row r="7283">
          <cell r="A7283">
            <v>45610.5015740741</v>
          </cell>
          <cell r="B7283">
            <v>1</v>
          </cell>
          <cell r="F7283" t="str">
            <v>CC-01465317</v>
          </cell>
          <cell r="J7283" t="str">
            <v>Complaint - Breakdown</v>
          </cell>
          <cell r="R7283" t="str">
            <v>SN21T001993</v>
          </cell>
          <cell r="AB7283" t="str">
            <v>Took long time to supply Dryer condenser from GSC team..After fitment of new Dryer Compressor along with Condenser ,found newly supplied Dryer Compressor is defective. Now raised FOC for Dryer Compressor. However Dealer repaired another  defective Dryer available at Customer place &amp; installed as an Stand by support, still existing Dryer is not rectify...RKC (26-02-25); Waiting for correct part no of Dryer Compressor from HO..RKC (11-03-25)..Dealer raised indent with correct P/N today. AO no-250018532-490 (RKC)-17-03-25 Due to festival holyday engineer will attend the site on 01-04-2025  Dated- 31-03-2025 COMPRESSOR UNSER TESTING FOR BETTER PERFORMANCE 08-04-2025...Now pr. transduce  defective and raise BD ,Part- B000506530525 (5622NN010 Pressure Transducer, AO no. 242053784, waiting for dispatched.....16-04-2025 We visited site and change rotory compressor, condenser, fan gride, fan blade, fan motor fill 407c gas after than start and check unit running well. job completed Compressor failure</v>
          </cell>
        </row>
        <row r="7284">
          <cell r="A7284">
            <v>45610.476585648103</v>
          </cell>
          <cell r="B7284">
            <v>8225</v>
          </cell>
          <cell r="F7284" t="str">
            <v>CC-01465244</v>
          </cell>
          <cell r="J7284" t="str">
            <v>Complaint - Breakdown</v>
          </cell>
          <cell r="R7284" t="str">
            <v>BUFD162814</v>
          </cell>
          <cell r="AB7284" t="str">
            <v>Attend the site for complaint of oil leakage from DVC hose, then check and found DVC hose damaged. So we remove the DCV and we the damaged area from local market and refitted the welded DCV hose. Then start the unit found running ok and there is no any leakage. Complaint category Selected</v>
          </cell>
        </row>
        <row r="7285">
          <cell r="A7285">
            <v>45610.465208333299</v>
          </cell>
          <cell r="B7285">
            <v>494</v>
          </cell>
          <cell r="F7285" t="str">
            <v>CC-01465213</v>
          </cell>
          <cell r="J7285" t="str">
            <v>Schedule Service</v>
          </cell>
          <cell r="R7285" t="str">
            <v>BWID231682</v>
          </cell>
          <cell r="AB7285" t="str">
            <v>Attend the site for schedule service so drain oil from tank and drain oil from cooler total 110 liters oil drain. Then change air filter for compressor side, change oil filter and chaange 120 liters oil. Then start the unit found running ok.</v>
          </cell>
        </row>
        <row r="7286">
          <cell r="A7286">
            <v>45608.693703703699</v>
          </cell>
          <cell r="B7286">
            <v>1230</v>
          </cell>
          <cell r="F7286" t="str">
            <v>CC-01463206</v>
          </cell>
          <cell r="J7286" t="str">
            <v>Schedule Service</v>
          </cell>
          <cell r="R7286" t="str">
            <v>BWID164050</v>
          </cell>
          <cell r="AB7286" t="str">
            <v>Attend the site for schedule service so drain oil from tank and drain oil from cooler total 37 liters oil drain then change air filter for compressor and engine both side, change oil and change 40 liters oil. Then start the unit found running ok.</v>
          </cell>
        </row>
        <row r="7287">
          <cell r="A7287">
            <v>45608.659398148098</v>
          </cell>
          <cell r="B7287">
            <v>1640</v>
          </cell>
          <cell r="F7287" t="str">
            <v>CC-01463120</v>
          </cell>
          <cell r="J7287" t="str">
            <v>Schedule Service</v>
          </cell>
          <cell r="R7287" t="str">
            <v>BWID164054</v>
          </cell>
          <cell r="AB7287" t="str">
            <v>Attend the site for schedule service so change air oil separator and all valve kit, then start the unit found running ok</v>
          </cell>
        </row>
        <row r="7288">
          <cell r="A7288">
            <v>45608.655810185199</v>
          </cell>
          <cell r="B7288">
            <v>34346</v>
          </cell>
          <cell r="F7288" t="str">
            <v>CC-01463111</v>
          </cell>
          <cell r="J7288" t="str">
            <v>Schedule Service</v>
          </cell>
          <cell r="R7288" t="str">
            <v>BMJS040004</v>
          </cell>
          <cell r="AB7288" t="str">
            <v>Today we attend the customer site for sheudle service so we change parts during service:- air filter, oil filter, oil and separator than start machine running ok</v>
          </cell>
        </row>
        <row r="7289">
          <cell r="A7289">
            <v>45608.642268518503</v>
          </cell>
          <cell r="B7289">
            <v>1</v>
          </cell>
          <cell r="F7289" t="str">
            <v>CC-01463085</v>
          </cell>
          <cell r="J7289" t="str">
            <v>Commissioning</v>
          </cell>
          <cell r="R7289" t="str">
            <v>BXJC372067</v>
          </cell>
          <cell r="AB7289" t="str">
            <v>Commissioning done on dated 12-11-2024...Comm date-12-11-2024</v>
          </cell>
        </row>
        <row r="7290">
          <cell r="A7290">
            <v>45608.637222222198</v>
          </cell>
          <cell r="B7290">
            <v>0</v>
          </cell>
          <cell r="F7290" t="str">
            <v>CC-01463063</v>
          </cell>
          <cell r="J7290" t="str">
            <v>Preservative Measures</v>
          </cell>
          <cell r="R7290" t="str">
            <v>BXJC372067</v>
          </cell>
          <cell r="AB7290" t="str">
            <v>Attend the site for commissioning so check and found unit is more then 11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7291">
          <cell r="A7291">
            <v>45608.6328587963</v>
          </cell>
          <cell r="B7291">
            <v>0</v>
          </cell>
          <cell r="F7291" t="str">
            <v>CC-01463049</v>
          </cell>
          <cell r="J7291" t="str">
            <v>Commissioning</v>
          </cell>
          <cell r="R7291" t="str">
            <v>CXFE562518</v>
          </cell>
          <cell r="AB7291" t="str">
            <v>Commissioning done on dated 12-11-2024</v>
          </cell>
        </row>
        <row r="7292">
          <cell r="A7292">
            <v>45608.5367708333</v>
          </cell>
          <cell r="B7292">
            <v>5839</v>
          </cell>
          <cell r="F7292" t="str">
            <v>CC-01462796</v>
          </cell>
          <cell r="J7292" t="str">
            <v>Sales Call</v>
          </cell>
          <cell r="R7292" t="str">
            <v>BWKS040406</v>
          </cell>
          <cell r="AB7292" t="str">
            <v>Sales call carried out for HMR update</v>
          </cell>
        </row>
        <row r="7293">
          <cell r="A7293">
            <v>45608.535347222198</v>
          </cell>
          <cell r="B7293">
            <v>4169</v>
          </cell>
          <cell r="F7293" t="str">
            <v>CC-01462788</v>
          </cell>
          <cell r="J7293" t="str">
            <v>Sales Call</v>
          </cell>
          <cell r="R7293" t="str">
            <v>BWJS031206</v>
          </cell>
          <cell r="AB7293" t="str">
            <v>Sales call carried out for HMR update</v>
          </cell>
        </row>
        <row r="7294">
          <cell r="A7294">
            <v>45608.533587963</v>
          </cell>
          <cell r="B7294">
            <v>19169</v>
          </cell>
          <cell r="F7294" t="str">
            <v>CC-01462782</v>
          </cell>
          <cell r="J7294" t="str">
            <v>Sales Call</v>
          </cell>
          <cell r="R7294" t="str">
            <v>BTDS044304</v>
          </cell>
          <cell r="AB7294" t="str">
            <v>Sales call carried out for HMR update</v>
          </cell>
        </row>
        <row r="7295">
          <cell r="A7295">
            <v>45608.532453703701</v>
          </cell>
          <cell r="B7295">
            <v>18004</v>
          </cell>
          <cell r="F7295" t="str">
            <v>CC-01462779</v>
          </cell>
          <cell r="J7295" t="str">
            <v>Sales Call</v>
          </cell>
          <cell r="R7295" t="str">
            <v>BSAS036958</v>
          </cell>
          <cell r="AB7295" t="str">
            <v>Sales call carried out for HMR update</v>
          </cell>
        </row>
        <row r="7296">
          <cell r="A7296">
            <v>45608.5312962963</v>
          </cell>
          <cell r="B7296">
            <v>6946</v>
          </cell>
          <cell r="F7296" t="str">
            <v>CC-01462772</v>
          </cell>
          <cell r="J7296" t="str">
            <v>Sales Call</v>
          </cell>
          <cell r="R7296" t="str">
            <v>BPGC370231</v>
          </cell>
          <cell r="AB7296" t="str">
            <v>Sales call carried out for HMR update</v>
          </cell>
        </row>
        <row r="7297">
          <cell r="A7297">
            <v>45608.530428240701</v>
          </cell>
          <cell r="B7297">
            <v>48936</v>
          </cell>
          <cell r="F7297" t="str">
            <v>CC-01462770</v>
          </cell>
          <cell r="J7297" t="str">
            <v>Sales Call</v>
          </cell>
          <cell r="R7297" t="str">
            <v>BPAS030126</v>
          </cell>
          <cell r="AB7297" t="str">
            <v>Sales call carried out for HMR update</v>
          </cell>
        </row>
        <row r="7298">
          <cell r="A7298">
            <v>45608.529027777797</v>
          </cell>
          <cell r="B7298">
            <v>36426</v>
          </cell>
          <cell r="F7298" t="str">
            <v>CC-01462760</v>
          </cell>
          <cell r="J7298" t="str">
            <v>Sales Call</v>
          </cell>
          <cell r="R7298" t="str">
            <v>BIGS030904</v>
          </cell>
          <cell r="AB7298" t="str">
            <v>Sales call carried out for HMR updated</v>
          </cell>
        </row>
        <row r="7299">
          <cell r="A7299">
            <v>45608.528032407397</v>
          </cell>
          <cell r="B7299">
            <v>23073</v>
          </cell>
          <cell r="F7299" t="str">
            <v>CC-01462756</v>
          </cell>
          <cell r="J7299" t="str">
            <v>Sales Call</v>
          </cell>
          <cell r="R7299" t="str">
            <v>108441</v>
          </cell>
          <cell r="AB7299" t="str">
            <v>Sales call carried out for HMR update</v>
          </cell>
        </row>
        <row r="7300">
          <cell r="A7300">
            <v>45608.526898148099</v>
          </cell>
          <cell r="B7300">
            <v>25307</v>
          </cell>
          <cell r="F7300" t="str">
            <v>CC-01462752</v>
          </cell>
          <cell r="J7300" t="str">
            <v>Sales Call</v>
          </cell>
          <cell r="R7300" t="str">
            <v>BSDS043254</v>
          </cell>
          <cell r="AB7300" t="str">
            <v>Sales call carried out for HMR update</v>
          </cell>
        </row>
        <row r="7301">
          <cell r="A7301">
            <v>45608.525648148097</v>
          </cell>
          <cell r="B7301">
            <v>28299</v>
          </cell>
          <cell r="F7301" t="str">
            <v>CC-01462748</v>
          </cell>
          <cell r="J7301" t="str">
            <v>Sales Call</v>
          </cell>
          <cell r="R7301" t="str">
            <v>BSIC376940</v>
          </cell>
          <cell r="AB7301" t="str">
            <v>Sales call carried out for HMR update</v>
          </cell>
        </row>
        <row r="7302">
          <cell r="A7302">
            <v>45608.524143518502</v>
          </cell>
          <cell r="B7302">
            <v>29848</v>
          </cell>
          <cell r="F7302" t="str">
            <v>CC-01462743</v>
          </cell>
          <cell r="J7302" t="str">
            <v>Sales Call</v>
          </cell>
          <cell r="R7302" t="str">
            <v>BRAS033261</v>
          </cell>
          <cell r="AB7302" t="str">
            <v>Sales call carried out for HMR update</v>
          </cell>
        </row>
        <row r="7303">
          <cell r="A7303">
            <v>45608.286736111098</v>
          </cell>
          <cell r="B7303">
            <v>35546</v>
          </cell>
          <cell r="F7303" t="str">
            <v>CC-01462348</v>
          </cell>
          <cell r="J7303" t="str">
            <v>Schedule Service - AMC</v>
          </cell>
          <cell r="R7303" t="str">
            <v>BRIC374329</v>
          </cell>
          <cell r="AB7303" t="str">
            <v>AMC visit carried out</v>
          </cell>
        </row>
        <row r="7304">
          <cell r="A7304">
            <v>45607.719456018502</v>
          </cell>
          <cell r="B7304">
            <v>6854</v>
          </cell>
          <cell r="F7304" t="str">
            <v>CC-01462117</v>
          </cell>
          <cell r="J7304" t="str">
            <v>Sales Call</v>
          </cell>
          <cell r="R7304" t="str">
            <v>BWES033256</v>
          </cell>
          <cell r="AB7304" t="str">
            <v>Sales call carried out for HMR update</v>
          </cell>
        </row>
        <row r="7305">
          <cell r="A7305">
            <v>45607.709745370397</v>
          </cell>
          <cell r="B7305">
            <v>7230</v>
          </cell>
          <cell r="F7305" t="str">
            <v>CC-01462097</v>
          </cell>
          <cell r="J7305" t="str">
            <v>Sales Call</v>
          </cell>
          <cell r="R7305" t="str">
            <v>BUKC370622</v>
          </cell>
          <cell r="AB7305" t="str">
            <v>Sales call carried out for HMR update</v>
          </cell>
        </row>
        <row r="7306">
          <cell r="A7306">
            <v>45607.635844907403</v>
          </cell>
          <cell r="B7306">
            <v>32669</v>
          </cell>
          <cell r="F7306" t="str">
            <v>CC-01461866</v>
          </cell>
          <cell r="J7306" t="str">
            <v>Schedule Service</v>
          </cell>
          <cell r="R7306" t="str">
            <v>BRCC372871</v>
          </cell>
          <cell r="AB7306" t="str">
            <v>We visited the site and change Air filter, Oil filter, Separator, oil and valve kit after than start and check unit running well.</v>
          </cell>
        </row>
        <row r="7307">
          <cell r="A7307">
            <v>45607.516493055598</v>
          </cell>
          <cell r="B7307">
            <v>6257</v>
          </cell>
          <cell r="F7307" t="str">
            <v>CC-01461524</v>
          </cell>
          <cell r="J7307" t="str">
            <v>Schedule Service</v>
          </cell>
          <cell r="R7307" t="str">
            <v>BWKS031684</v>
          </cell>
          <cell r="AB7307" t="str">
            <v>Today we attend the customer site for sheudle service so we change parts during service:- air filter, oil filter, oil,pre filter and separator than start machine running ok</v>
          </cell>
        </row>
        <row r="7308">
          <cell r="A7308">
            <v>45607.507997685199</v>
          </cell>
          <cell r="B7308">
            <v>3712</v>
          </cell>
          <cell r="F7308" t="str">
            <v>CC-01461501</v>
          </cell>
          <cell r="J7308" t="str">
            <v>Schedule Service</v>
          </cell>
          <cell r="R7308" t="str">
            <v>BVGD163308</v>
          </cell>
          <cell r="AB7308" t="str">
            <v>Attend the site for schedule service so replace oil 40litres , oil filter, air filter engine and compressor both side. Total drain oil 37 litres. After schedule service done start and run the unit on load condition found unit is running in normal condition.</v>
          </cell>
        </row>
        <row r="7309">
          <cell r="A7309">
            <v>45607.471319444398</v>
          </cell>
          <cell r="B7309">
            <v>600</v>
          </cell>
          <cell r="F7309" t="str">
            <v>CC-01461371</v>
          </cell>
          <cell r="J7309" t="str">
            <v>Complaint - Running With Problem</v>
          </cell>
          <cell r="R7309" t="str">
            <v>BXCD164399</v>
          </cell>
          <cell r="AB7309" t="str">
            <v>Attend the site as per customer complaint for oil carry over through safety valve and unit tripping so check the compressor found butterfly valve actuator malfunction so open the actuator assembly and check the kit found piston cup seal in worn out condition so replace the kit under FOC basis. After replace the kit actuator assembly fitted in same and start the unit found line pressure is as per sated and it is not increasing more then the sated pressure. Run the unit on load condition found unit is running in ok condition without any leakages.</v>
          </cell>
        </row>
        <row r="7310">
          <cell r="A7310">
            <v>45606.287523148101</v>
          </cell>
          <cell r="B7310">
            <v>29115</v>
          </cell>
          <cell r="F7310" t="str">
            <v>CC-01460830</v>
          </cell>
          <cell r="J7310" t="str">
            <v>Schedule Service - AMC</v>
          </cell>
          <cell r="R7310" t="str">
            <v>BQES030978</v>
          </cell>
          <cell r="AB7310" t="str">
            <v>AMC visit carried out</v>
          </cell>
        </row>
        <row r="7311">
          <cell r="A7311">
            <v>45605.703564814801</v>
          </cell>
          <cell r="B7311">
            <v>34031</v>
          </cell>
          <cell r="F7311" t="str">
            <v>CC-01460583</v>
          </cell>
          <cell r="J7311" t="str">
            <v>Schedule Service</v>
          </cell>
          <cell r="R7311" t="str">
            <v>BRGS035169</v>
          </cell>
          <cell r="AB7311" t="str">
            <v>We visited site and change Air filter and Oil filter. And we also change Drive coupling element and Pipe coupling after than start and check unit running well..</v>
          </cell>
        </row>
        <row r="7312">
          <cell r="A7312">
            <v>45605.611747685201</v>
          </cell>
          <cell r="B7312">
            <v>0</v>
          </cell>
          <cell r="F7312" t="str">
            <v>CC-01460362</v>
          </cell>
          <cell r="J7312" t="str">
            <v>Complaint - Breakdown</v>
          </cell>
          <cell r="R7312" t="str">
            <v>SN23T004771</v>
          </cell>
          <cell r="AB7312" t="str">
            <v>Attend the site for complaint of not working so check and found controller not working so check main line voltage found 210 volt seems normal. Then change the controller with new one then change with new one. Then start the unit found running ok. controller board burnt....Job done</v>
          </cell>
        </row>
        <row r="7313">
          <cell r="A7313">
            <v>45605.4835185185</v>
          </cell>
          <cell r="B7313">
            <v>590</v>
          </cell>
          <cell r="F7313" t="str">
            <v>CC-01460040</v>
          </cell>
          <cell r="J7313" t="str">
            <v>Schedule Service</v>
          </cell>
          <cell r="R7313" t="str">
            <v>BXCD164399</v>
          </cell>
          <cell r="AB7313" t="str">
            <v>Attend the site for 500 hours schedule service so replace air filter engine and compressor both side, replace oil filter and oil 40 litres. Total drained oil 37 litres and total filled oil 40 litres. After schedule service check the compressor on load condition found unit is running in normal parameters.</v>
          </cell>
        </row>
        <row r="7314">
          <cell r="A7314">
            <v>45604.585509259297</v>
          </cell>
          <cell r="B7314">
            <v>0</v>
          </cell>
          <cell r="F7314" t="str">
            <v>CC-01459151</v>
          </cell>
          <cell r="J7314" t="str">
            <v>General Service</v>
          </cell>
          <cell r="R7314"/>
          <cell r="AB7314" t="str">
            <v>call to customer but call forwarded to another no and there no response. 09-11-2024 Service charges quotation shared with customer waiting for approval 11-11-2024  .......... 14-11-2024</v>
          </cell>
        </row>
        <row r="7315">
          <cell r="A7315">
            <v>45603.556851851798</v>
          </cell>
          <cell r="B7315">
            <v>32625</v>
          </cell>
          <cell r="F7315" t="str">
            <v>CC-01457582</v>
          </cell>
          <cell r="J7315" t="str">
            <v>General Service</v>
          </cell>
          <cell r="R7315" t="str">
            <v>BRCC372871</v>
          </cell>
          <cell r="AB7315" t="str">
            <v>We visited site check the points Oil level ok, discharge temperature ok, loading unloading ok , line voltage ok load unload current ok. All parts working well.</v>
          </cell>
        </row>
        <row r="7316">
          <cell r="A7316">
            <v>45603.5552314815</v>
          </cell>
          <cell r="B7316">
            <v>37077</v>
          </cell>
          <cell r="F7316" t="str">
            <v>CC-01457579</v>
          </cell>
          <cell r="J7316" t="str">
            <v>General Service</v>
          </cell>
          <cell r="R7316" t="str">
            <v>BRFC373676</v>
          </cell>
          <cell r="AB7316" t="str">
            <v>We visited site check the points Oil level ok, discharge temperature ok, loading unloading ok , line voltage ok load unload current ok. All parts working well.</v>
          </cell>
        </row>
        <row r="7317">
          <cell r="A7317">
            <v>45603.497384259303</v>
          </cell>
          <cell r="B7317">
            <v>2600</v>
          </cell>
          <cell r="F7317" t="str">
            <v>CC-01457416</v>
          </cell>
          <cell r="J7317" t="str">
            <v>Sales Call</v>
          </cell>
          <cell r="R7317" t="str">
            <v>BUCD121176</v>
          </cell>
          <cell r="AB7317" t="str">
            <v>Sales call carried out for HMR uodate</v>
          </cell>
        </row>
        <row r="7318">
          <cell r="A7318">
            <v>45603.488946759302</v>
          </cell>
          <cell r="B7318">
            <v>6450</v>
          </cell>
          <cell r="F7318" t="str">
            <v>CC-01457393</v>
          </cell>
          <cell r="J7318" t="str">
            <v>Sales Call</v>
          </cell>
          <cell r="R7318" t="str">
            <v>BRJD160605</v>
          </cell>
          <cell r="AB7318" t="str">
            <v>Sales call carried out for HMR update</v>
          </cell>
        </row>
        <row r="7319">
          <cell r="A7319">
            <v>45603.485798611102</v>
          </cell>
          <cell r="B7319">
            <v>4990</v>
          </cell>
          <cell r="F7319" t="str">
            <v>CC-01457379</v>
          </cell>
          <cell r="J7319" t="str">
            <v>Sales Call</v>
          </cell>
          <cell r="R7319" t="str">
            <v>BQCD160098</v>
          </cell>
          <cell r="AB7319" t="str">
            <v>Sales call carried out for HMR update</v>
          </cell>
        </row>
        <row r="7320">
          <cell r="A7320">
            <v>45603.481874999998</v>
          </cell>
          <cell r="B7320">
            <v>6090</v>
          </cell>
          <cell r="F7320" t="str">
            <v>CC-01457369</v>
          </cell>
          <cell r="J7320" t="str">
            <v>Sales Call</v>
          </cell>
          <cell r="R7320" t="str">
            <v>BRGD161212</v>
          </cell>
          <cell r="AB7320" t="str">
            <v>Sales call carried out for HMR update</v>
          </cell>
        </row>
        <row r="7321">
          <cell r="A7321">
            <v>45603.479479166701</v>
          </cell>
          <cell r="B7321">
            <v>5555</v>
          </cell>
          <cell r="F7321" t="str">
            <v>CC-01457354</v>
          </cell>
          <cell r="J7321" t="str">
            <v>Sales Call</v>
          </cell>
          <cell r="R7321" t="str">
            <v>BUKD162491</v>
          </cell>
          <cell r="AB7321" t="str">
            <v>Sales call carried out for HMR update</v>
          </cell>
        </row>
        <row r="7322">
          <cell r="A7322">
            <v>45603.476631944402</v>
          </cell>
          <cell r="B7322">
            <v>5230</v>
          </cell>
          <cell r="F7322" t="str">
            <v>CC-01457344</v>
          </cell>
          <cell r="J7322" t="str">
            <v>Sales Call</v>
          </cell>
          <cell r="R7322" t="str">
            <v>BUKD162500</v>
          </cell>
          <cell r="AB7322" t="str">
            <v>Sales call carried out for HMR update</v>
          </cell>
        </row>
        <row r="7323">
          <cell r="A7323">
            <v>45603.4742708333</v>
          </cell>
          <cell r="B7323">
            <v>4925</v>
          </cell>
          <cell r="F7323" t="str">
            <v>CC-01457332</v>
          </cell>
          <cell r="J7323" t="str">
            <v>Sales Call</v>
          </cell>
          <cell r="R7323" t="str">
            <v>BQKD200046</v>
          </cell>
          <cell r="AB7323" t="str">
            <v>Sales call carried out for HMR update</v>
          </cell>
        </row>
        <row r="7324">
          <cell r="A7324">
            <v>45603.472129629597</v>
          </cell>
          <cell r="B7324">
            <v>12980</v>
          </cell>
          <cell r="F7324" t="str">
            <v>CC-01457323</v>
          </cell>
          <cell r="J7324" t="str">
            <v>Sales Call</v>
          </cell>
          <cell r="R7324" t="str">
            <v>BSCD161691</v>
          </cell>
          <cell r="AB7324" t="str">
            <v>Sales call carried out for HMR update</v>
          </cell>
        </row>
        <row r="7325">
          <cell r="A7325">
            <v>45603.469884259299</v>
          </cell>
          <cell r="B7325">
            <v>26420</v>
          </cell>
          <cell r="F7325" t="str">
            <v>CC-01457314</v>
          </cell>
          <cell r="J7325" t="str">
            <v>Sales Call</v>
          </cell>
          <cell r="R7325" t="str">
            <v>BMJD200014</v>
          </cell>
          <cell r="AB7325" t="str">
            <v>Sales call carried out for HMR update</v>
          </cell>
        </row>
        <row r="7326">
          <cell r="A7326">
            <v>45603.467638888898</v>
          </cell>
          <cell r="B7326">
            <v>496</v>
          </cell>
          <cell r="F7326" t="str">
            <v>CC-01457307</v>
          </cell>
          <cell r="J7326" t="str">
            <v>Sales Call</v>
          </cell>
          <cell r="R7326" t="str">
            <v>BSHD120743</v>
          </cell>
          <cell r="AB7326" t="str">
            <v>Sales call carried out for HMR update</v>
          </cell>
        </row>
        <row r="7327">
          <cell r="A7327">
            <v>45603.465393518498</v>
          </cell>
          <cell r="B7327">
            <v>496</v>
          </cell>
          <cell r="F7327" t="str">
            <v>CC-01457300</v>
          </cell>
          <cell r="J7327" t="str">
            <v>Sales Call</v>
          </cell>
          <cell r="R7327" t="str">
            <v>BSHD120746</v>
          </cell>
          <cell r="AB7327" t="str">
            <v>Sales call carried out for HMR update</v>
          </cell>
        </row>
        <row r="7328">
          <cell r="A7328">
            <v>45603.462893518503</v>
          </cell>
          <cell r="B7328">
            <v>7710</v>
          </cell>
          <cell r="F7328" t="str">
            <v>CC-01457285</v>
          </cell>
          <cell r="J7328" t="str">
            <v>Sales Call</v>
          </cell>
          <cell r="R7328" t="str">
            <v>BSFD161795</v>
          </cell>
          <cell r="AB7328" t="str">
            <v>Sales call carried out for HMR update</v>
          </cell>
        </row>
        <row r="7329">
          <cell r="A7329">
            <v>45603.460474537002</v>
          </cell>
          <cell r="B7329">
            <v>5100</v>
          </cell>
          <cell r="F7329" t="str">
            <v>CC-01457279</v>
          </cell>
          <cell r="J7329" t="str">
            <v>Sales Call</v>
          </cell>
          <cell r="R7329" t="str">
            <v>BTJD162038</v>
          </cell>
          <cell r="AB7329" t="str">
            <v>Sales call carried out for HMR update</v>
          </cell>
        </row>
        <row r="7330">
          <cell r="A7330">
            <v>45603.457800925898</v>
          </cell>
          <cell r="B7330">
            <v>5900</v>
          </cell>
          <cell r="F7330" t="str">
            <v>CC-01457268</v>
          </cell>
          <cell r="J7330" t="str">
            <v>Sales Call</v>
          </cell>
          <cell r="R7330" t="str">
            <v>BSKD200409</v>
          </cell>
          <cell r="AB7330" t="str">
            <v>Sales call carried out for HMR update</v>
          </cell>
        </row>
        <row r="7331">
          <cell r="A7331">
            <v>45603.455277777801</v>
          </cell>
          <cell r="B7331">
            <v>5700</v>
          </cell>
          <cell r="F7331" t="str">
            <v>CC-01457262</v>
          </cell>
          <cell r="J7331" t="str">
            <v>Sales Call</v>
          </cell>
          <cell r="R7331" t="str">
            <v>BVJD162972</v>
          </cell>
          <cell r="AB7331" t="str">
            <v>Sales call carried out for HMR update</v>
          </cell>
        </row>
        <row r="7332">
          <cell r="A7332">
            <v>45603.452534722201</v>
          </cell>
          <cell r="B7332">
            <v>8140</v>
          </cell>
          <cell r="F7332" t="str">
            <v>CC-01457256</v>
          </cell>
          <cell r="J7332" t="str">
            <v>Sales Call</v>
          </cell>
          <cell r="R7332" t="str">
            <v>BTCD162162</v>
          </cell>
          <cell r="AB7332" t="str">
            <v>Sales call carried out for HMR update</v>
          </cell>
        </row>
        <row r="7333">
          <cell r="A7333">
            <v>45602.725833333301</v>
          </cell>
          <cell r="B7333">
            <v>15280</v>
          </cell>
          <cell r="F7333" t="str">
            <v>CC-01456877</v>
          </cell>
          <cell r="J7333" t="str">
            <v>Sales Call</v>
          </cell>
          <cell r="R7333" t="str">
            <v>BTDD162169</v>
          </cell>
          <cell r="AB7333" t="str">
            <v>Sales call carried out for HMR update</v>
          </cell>
        </row>
        <row r="7334">
          <cell r="A7334">
            <v>45602.723263888904</v>
          </cell>
          <cell r="B7334">
            <v>8210</v>
          </cell>
          <cell r="F7334" t="str">
            <v>CC-01456869</v>
          </cell>
          <cell r="J7334" t="str">
            <v>Sales Call</v>
          </cell>
          <cell r="R7334" t="str">
            <v>BTKD162112</v>
          </cell>
          <cell r="AB7334" t="str">
            <v>Sales call carried out for HMR update</v>
          </cell>
        </row>
        <row r="7335">
          <cell r="A7335">
            <v>45602.720763888901</v>
          </cell>
          <cell r="B7335">
            <v>9710</v>
          </cell>
          <cell r="F7335" t="str">
            <v>CC-01456858</v>
          </cell>
          <cell r="J7335" t="str">
            <v>Sales Call</v>
          </cell>
          <cell r="R7335" t="str">
            <v>BTCD162149</v>
          </cell>
          <cell r="AB7335" t="str">
            <v>Sales call carried out for HMR update</v>
          </cell>
        </row>
        <row r="7336">
          <cell r="A7336">
            <v>45602.718622685199</v>
          </cell>
          <cell r="B7336">
            <v>3850</v>
          </cell>
          <cell r="F7336" t="str">
            <v>CC-01456851</v>
          </cell>
          <cell r="J7336" t="str">
            <v>Sales Call</v>
          </cell>
          <cell r="R7336" t="str">
            <v>BTJD162040</v>
          </cell>
          <cell r="AB7336" t="str">
            <v>Sales call carried out for HMR update</v>
          </cell>
        </row>
        <row r="7337">
          <cell r="A7337">
            <v>45602.716550925899</v>
          </cell>
          <cell r="B7337">
            <v>6950</v>
          </cell>
          <cell r="F7337" t="str">
            <v>CC-01456843</v>
          </cell>
          <cell r="J7337" t="str">
            <v>Sales Call</v>
          </cell>
          <cell r="R7337" t="str">
            <v>BSJD161378</v>
          </cell>
          <cell r="AB7337" t="str">
            <v>Sales call carried out for HMR update</v>
          </cell>
        </row>
        <row r="7338">
          <cell r="A7338">
            <v>45602.714548611097</v>
          </cell>
          <cell r="B7338">
            <v>4370</v>
          </cell>
          <cell r="F7338" t="str">
            <v>CC-01456838</v>
          </cell>
          <cell r="J7338" t="str">
            <v>Sales Call</v>
          </cell>
          <cell r="R7338" t="str">
            <v>BTKD162077</v>
          </cell>
          <cell r="AB7338" t="str">
            <v>Sales call carried out for HMR update</v>
          </cell>
        </row>
        <row r="7339">
          <cell r="A7339">
            <v>45602.712372685201</v>
          </cell>
          <cell r="B7339">
            <v>10780</v>
          </cell>
          <cell r="F7339" t="str">
            <v>CC-01456828</v>
          </cell>
          <cell r="J7339" t="str">
            <v>Sales Call</v>
          </cell>
          <cell r="R7339" t="str">
            <v>BTKD162074</v>
          </cell>
          <cell r="AB7339" t="str">
            <v>Sales call carried out for HMR update</v>
          </cell>
        </row>
        <row r="7340">
          <cell r="A7340">
            <v>45602.710243055597</v>
          </cell>
          <cell r="B7340">
            <v>3160</v>
          </cell>
          <cell r="F7340" t="str">
            <v>CC-01456819</v>
          </cell>
          <cell r="J7340" t="str">
            <v>Sales Call</v>
          </cell>
          <cell r="R7340" t="str">
            <v>BSHD161938</v>
          </cell>
          <cell r="AB7340" t="str">
            <v>Sales call carried out for HMR update</v>
          </cell>
        </row>
        <row r="7341">
          <cell r="A7341">
            <v>45602.707465277803</v>
          </cell>
          <cell r="B7341">
            <v>4030</v>
          </cell>
          <cell r="F7341" t="str">
            <v>CC-01456810</v>
          </cell>
          <cell r="J7341" t="str">
            <v>Sales Call</v>
          </cell>
          <cell r="R7341" t="str">
            <v>BSED161766</v>
          </cell>
          <cell r="AB7341" t="str">
            <v>Sales call carried out for HMR update</v>
          </cell>
        </row>
        <row r="7342">
          <cell r="A7342">
            <v>45602.705532407403</v>
          </cell>
          <cell r="B7342">
            <v>7560</v>
          </cell>
          <cell r="F7342" t="str">
            <v>CC-01456804</v>
          </cell>
          <cell r="J7342" t="str">
            <v>Sales Call</v>
          </cell>
          <cell r="R7342" t="str">
            <v>BSID161979</v>
          </cell>
          <cell r="AB7342" t="str">
            <v>Sales call carried out for HMR update</v>
          </cell>
        </row>
        <row r="7343">
          <cell r="A7343">
            <v>45602.702256944402</v>
          </cell>
          <cell r="B7343">
            <v>6410</v>
          </cell>
          <cell r="F7343" t="str">
            <v>CC-01456797</v>
          </cell>
          <cell r="J7343" t="str">
            <v>Sales Call</v>
          </cell>
          <cell r="R7343" t="str">
            <v>BSAD161582</v>
          </cell>
          <cell r="AB7343" t="str">
            <v>Sales call carried out for HMR update</v>
          </cell>
        </row>
        <row r="7344">
          <cell r="A7344">
            <v>45602.700300925899</v>
          </cell>
          <cell r="B7344">
            <v>8480</v>
          </cell>
          <cell r="F7344" t="str">
            <v>CC-01456790</v>
          </cell>
          <cell r="J7344" t="str">
            <v>Sales Call</v>
          </cell>
          <cell r="R7344" t="str">
            <v>BRED161077</v>
          </cell>
          <cell r="AB7344" t="str">
            <v>Sales call carried out for HMR update</v>
          </cell>
        </row>
        <row r="7345">
          <cell r="A7345">
            <v>45602.698402777802</v>
          </cell>
          <cell r="B7345">
            <v>4360</v>
          </cell>
          <cell r="F7345" t="str">
            <v>CC-01456782</v>
          </cell>
          <cell r="J7345" t="str">
            <v>Sales Call</v>
          </cell>
          <cell r="R7345" t="str">
            <v>BSAD161576</v>
          </cell>
          <cell r="AB7345" t="str">
            <v>Sales call carried out for HMR update</v>
          </cell>
        </row>
        <row r="7346">
          <cell r="A7346">
            <v>45602.696354166699</v>
          </cell>
          <cell r="B7346">
            <v>8885</v>
          </cell>
          <cell r="F7346" t="str">
            <v>CC-01456777</v>
          </cell>
          <cell r="J7346" t="str">
            <v>Sales Call</v>
          </cell>
          <cell r="R7346" t="str">
            <v>BSBD161624</v>
          </cell>
          <cell r="AB7346" t="str">
            <v>Sales call carried out for HMR update</v>
          </cell>
        </row>
        <row r="7347">
          <cell r="A7347">
            <v>45602.694108796299</v>
          </cell>
          <cell r="B7347">
            <v>6395</v>
          </cell>
          <cell r="F7347" t="str">
            <v>CC-01456772</v>
          </cell>
          <cell r="J7347" t="str">
            <v>Sales Call</v>
          </cell>
          <cell r="R7347" t="str">
            <v>BRLD160724</v>
          </cell>
          <cell r="AB7347" t="str">
            <v>Sales call carried out for HMR update</v>
          </cell>
        </row>
        <row r="7348">
          <cell r="A7348">
            <v>45602.691759259302</v>
          </cell>
          <cell r="B7348">
            <v>6810</v>
          </cell>
          <cell r="F7348" t="str">
            <v>CC-01456770</v>
          </cell>
          <cell r="J7348" t="str">
            <v>Sales Call</v>
          </cell>
          <cell r="R7348" t="str">
            <v>BRJD160606</v>
          </cell>
          <cell r="AB7348" t="str">
            <v>Sales call carried out for HMR update</v>
          </cell>
        </row>
        <row r="7349">
          <cell r="A7349">
            <v>45602.689664351798</v>
          </cell>
          <cell r="B7349">
            <v>7310</v>
          </cell>
          <cell r="F7349" t="str">
            <v>CC-01456762</v>
          </cell>
          <cell r="J7349" t="str">
            <v>Sales Call</v>
          </cell>
          <cell r="R7349" t="str">
            <v>BRDD161019</v>
          </cell>
          <cell r="AB7349" t="str">
            <v>Sales call carried out for HMR update</v>
          </cell>
        </row>
        <row r="7350">
          <cell r="A7350">
            <v>45602.687013888899</v>
          </cell>
          <cell r="B7350">
            <v>7450</v>
          </cell>
          <cell r="F7350" t="str">
            <v>CC-01456756</v>
          </cell>
          <cell r="J7350" t="str">
            <v>Sales Call</v>
          </cell>
          <cell r="R7350" t="str">
            <v>BQBD160040</v>
          </cell>
          <cell r="AB7350" t="str">
            <v>Sales call carried out for HMR update</v>
          </cell>
        </row>
        <row r="7351">
          <cell r="A7351">
            <v>45602.684791666703</v>
          </cell>
          <cell r="B7351">
            <v>9995</v>
          </cell>
          <cell r="F7351" t="str">
            <v>CC-01456748</v>
          </cell>
          <cell r="J7351" t="str">
            <v>Sales Call</v>
          </cell>
          <cell r="R7351" t="str">
            <v>BRDD161021</v>
          </cell>
          <cell r="AB7351" t="str">
            <v>Sales call carried out for HMR update</v>
          </cell>
        </row>
        <row r="7352">
          <cell r="A7352">
            <v>45602.681921296302</v>
          </cell>
          <cell r="B7352">
            <v>6222</v>
          </cell>
          <cell r="F7352" t="str">
            <v>CC-01456743</v>
          </cell>
          <cell r="J7352" t="str">
            <v>Sales Call</v>
          </cell>
          <cell r="R7352" t="str">
            <v>BQJD120016</v>
          </cell>
          <cell r="AB7352" t="str">
            <v>Sales call carried out for HMR update</v>
          </cell>
        </row>
        <row r="7353">
          <cell r="A7353">
            <v>45602.679756944402</v>
          </cell>
          <cell r="B7353">
            <v>9810</v>
          </cell>
          <cell r="F7353" t="str">
            <v>CC-01456732</v>
          </cell>
          <cell r="J7353" t="str">
            <v>Sales Call</v>
          </cell>
          <cell r="R7353" t="str">
            <v>BMED200254</v>
          </cell>
          <cell r="AB7353" t="str">
            <v>Sales call carried out for HMR update</v>
          </cell>
        </row>
        <row r="7354">
          <cell r="A7354">
            <v>45602.677592592598</v>
          </cell>
          <cell r="B7354">
            <v>8850</v>
          </cell>
          <cell r="F7354" t="str">
            <v>CC-01456724</v>
          </cell>
          <cell r="J7354" t="str">
            <v>Sales Call</v>
          </cell>
          <cell r="R7354" t="str">
            <v>BPBD200118</v>
          </cell>
          <cell r="AB7354" t="str">
            <v>Sales call carried out for HMR update</v>
          </cell>
        </row>
        <row r="7355">
          <cell r="A7355">
            <v>45602.675532407397</v>
          </cell>
          <cell r="B7355">
            <v>7230</v>
          </cell>
          <cell r="F7355" t="str">
            <v>CC-01456721</v>
          </cell>
          <cell r="J7355" t="str">
            <v>Sales Call</v>
          </cell>
          <cell r="R7355" t="str">
            <v>BRAD160803</v>
          </cell>
          <cell r="AB7355" t="str">
            <v>Sales call carried out for HMR update</v>
          </cell>
        </row>
        <row r="7356">
          <cell r="A7356">
            <v>45602.673020833303</v>
          </cell>
          <cell r="B7356">
            <v>6230</v>
          </cell>
          <cell r="F7356" t="str">
            <v>CC-01456716</v>
          </cell>
          <cell r="J7356" t="str">
            <v>Sales Call</v>
          </cell>
          <cell r="R7356" t="str">
            <v>BRGD230256</v>
          </cell>
          <cell r="AB7356" t="str">
            <v>Sales call carried out for HMR update</v>
          </cell>
        </row>
        <row r="7357">
          <cell r="A7357">
            <v>45602.669976851903</v>
          </cell>
          <cell r="B7357">
            <v>7020</v>
          </cell>
          <cell r="F7357" t="str">
            <v>CC-01456707</v>
          </cell>
          <cell r="J7357" t="str">
            <v>Sales Call</v>
          </cell>
          <cell r="R7357" t="str">
            <v>BSDD161729</v>
          </cell>
          <cell r="AB7357" t="str">
            <v>Sales call carried out for HMR update</v>
          </cell>
        </row>
        <row r="7358">
          <cell r="A7358">
            <v>45602.655046296299</v>
          </cell>
          <cell r="B7358">
            <v>6470</v>
          </cell>
          <cell r="F7358" t="str">
            <v>CC-01456672</v>
          </cell>
          <cell r="J7358" t="str">
            <v>Sales Call</v>
          </cell>
          <cell r="R7358" t="str">
            <v>BRAD160816</v>
          </cell>
          <cell r="AB7358" t="str">
            <v>Sales call carried out for HMR update</v>
          </cell>
        </row>
        <row r="7359">
          <cell r="A7359">
            <v>45602.651006944398</v>
          </cell>
          <cell r="B7359">
            <v>6220</v>
          </cell>
          <cell r="F7359" t="str">
            <v>CC-01456665</v>
          </cell>
          <cell r="J7359" t="str">
            <v>Sales Call</v>
          </cell>
          <cell r="R7359" t="str">
            <v>BRED161124</v>
          </cell>
          <cell r="AB7359" t="str">
            <v>Sales call carried out for HMR update</v>
          </cell>
        </row>
        <row r="7360">
          <cell r="A7360">
            <v>45602.649004629602</v>
          </cell>
          <cell r="B7360">
            <v>5550</v>
          </cell>
          <cell r="F7360" t="str">
            <v>CC-01456660</v>
          </cell>
          <cell r="J7360" t="str">
            <v>Sales Call</v>
          </cell>
          <cell r="R7360" t="str">
            <v>BQLD160182</v>
          </cell>
          <cell r="AB7360" t="str">
            <v>Sales call carried out for HMR update</v>
          </cell>
        </row>
        <row r="7361">
          <cell r="A7361">
            <v>45602.646921296298</v>
          </cell>
          <cell r="B7361">
            <v>7340</v>
          </cell>
          <cell r="F7361" t="str">
            <v>CC-01456650</v>
          </cell>
          <cell r="J7361" t="str">
            <v>Sales Call</v>
          </cell>
          <cell r="R7361" t="str">
            <v>BQCD160106</v>
          </cell>
          <cell r="AB7361" t="str">
            <v>Sales call carried out for HMR update</v>
          </cell>
        </row>
        <row r="7362">
          <cell r="A7362">
            <v>45602.644571759301</v>
          </cell>
          <cell r="B7362">
            <v>9470</v>
          </cell>
          <cell r="F7362" t="str">
            <v>CC-01456639</v>
          </cell>
          <cell r="J7362" t="str">
            <v>Sales Call</v>
          </cell>
          <cell r="R7362" t="str">
            <v>BPHD160162</v>
          </cell>
          <cell r="AB7362" t="str">
            <v>Sales call carried out for HMR update</v>
          </cell>
        </row>
        <row r="7363">
          <cell r="A7363">
            <v>45602.642395833303</v>
          </cell>
          <cell r="B7363">
            <v>10120</v>
          </cell>
          <cell r="F7363" t="str">
            <v>CC-01456632</v>
          </cell>
          <cell r="J7363" t="str">
            <v>Sales Call</v>
          </cell>
          <cell r="R7363" t="str">
            <v>BQKD160076</v>
          </cell>
          <cell r="AB7363" t="str">
            <v>Sales call carried out for HMR update</v>
          </cell>
        </row>
        <row r="7364">
          <cell r="A7364">
            <v>45602.640034722201</v>
          </cell>
          <cell r="B7364">
            <v>8390</v>
          </cell>
          <cell r="F7364" t="str">
            <v>CC-01456623</v>
          </cell>
          <cell r="J7364" t="str">
            <v>Sales Call</v>
          </cell>
          <cell r="R7364" t="str">
            <v>BNDD160224</v>
          </cell>
          <cell r="AB7364" t="str">
            <v>Sales call carried out for HMR update</v>
          </cell>
        </row>
        <row r="7365">
          <cell r="A7365">
            <v>45602.637395833299</v>
          </cell>
          <cell r="B7365">
            <v>138220</v>
          </cell>
          <cell r="F7365" t="str">
            <v>CC-01456609</v>
          </cell>
          <cell r="J7365" t="str">
            <v>Sales Call</v>
          </cell>
          <cell r="R7365" t="str">
            <v>BQKD200034</v>
          </cell>
          <cell r="AB7365" t="str">
            <v>Sales call carried out for HMR update</v>
          </cell>
        </row>
        <row r="7366">
          <cell r="A7366">
            <v>45602.634687500002</v>
          </cell>
          <cell r="B7366">
            <v>16645</v>
          </cell>
          <cell r="F7366" t="str">
            <v>CC-01456603</v>
          </cell>
          <cell r="J7366" t="str">
            <v>Sales Call</v>
          </cell>
          <cell r="R7366" t="str">
            <v>BPJD200007</v>
          </cell>
          <cell r="AB7366" t="str">
            <v>Sales call carried out for HMR update</v>
          </cell>
        </row>
        <row r="7367">
          <cell r="A7367">
            <v>45602.632060185198</v>
          </cell>
          <cell r="B7367">
            <v>6630</v>
          </cell>
          <cell r="F7367" t="str">
            <v>CC-01456597</v>
          </cell>
          <cell r="J7367" t="str">
            <v>Sales Call</v>
          </cell>
          <cell r="R7367" t="str">
            <v>BRLD160756</v>
          </cell>
          <cell r="AB7367" t="str">
            <v>Sales call carried out for HMR update</v>
          </cell>
        </row>
        <row r="7368">
          <cell r="A7368">
            <v>45602.629942129599</v>
          </cell>
          <cell r="B7368">
            <v>7110</v>
          </cell>
          <cell r="F7368" t="str">
            <v>CC-01456590</v>
          </cell>
          <cell r="J7368" t="str">
            <v>Sales Call</v>
          </cell>
          <cell r="R7368" t="str">
            <v>GPGD160208</v>
          </cell>
          <cell r="AB7368" t="str">
            <v>Sales call carried out for HMR update</v>
          </cell>
        </row>
        <row r="7369">
          <cell r="A7369">
            <v>45602.627974536997</v>
          </cell>
          <cell r="B7369">
            <v>7530</v>
          </cell>
          <cell r="F7369" t="str">
            <v>CC-01456584</v>
          </cell>
          <cell r="J7369" t="str">
            <v>Sales Call</v>
          </cell>
          <cell r="R7369" t="str">
            <v>BSJD161406</v>
          </cell>
          <cell r="AB7369" t="str">
            <v>Sales call carried out for HMR update</v>
          </cell>
        </row>
        <row r="7370">
          <cell r="A7370">
            <v>45602.625844907401</v>
          </cell>
          <cell r="B7370">
            <v>6350</v>
          </cell>
          <cell r="F7370" t="str">
            <v>CC-01456574</v>
          </cell>
          <cell r="J7370" t="str">
            <v>Sales Call</v>
          </cell>
          <cell r="R7370" t="str">
            <v>BSGD161864</v>
          </cell>
          <cell r="AB7370" t="str">
            <v>Sales call carried out for HMR update</v>
          </cell>
        </row>
        <row r="7371">
          <cell r="A7371">
            <v>45602.622951388897</v>
          </cell>
          <cell r="B7371">
            <v>5750</v>
          </cell>
          <cell r="F7371" t="str">
            <v>CC-01456561</v>
          </cell>
          <cell r="J7371" t="str">
            <v>Sales Call</v>
          </cell>
          <cell r="R7371" t="str">
            <v>BQBD160067</v>
          </cell>
          <cell r="AB7371" t="str">
            <v>Sales call carried out for HMR update</v>
          </cell>
        </row>
        <row r="7372">
          <cell r="A7372">
            <v>45602.569699074098</v>
          </cell>
          <cell r="B7372">
            <v>0</v>
          </cell>
          <cell r="F7372" t="str">
            <v>CC-01456435</v>
          </cell>
          <cell r="J7372" t="str">
            <v>Commissioning</v>
          </cell>
          <cell r="R7372" t="str">
            <v>SN24TN01273</v>
          </cell>
          <cell r="AB7372" t="str">
            <v>Commissioning done on dated 06-11-2024</v>
          </cell>
        </row>
        <row r="7373">
          <cell r="A7373">
            <v>45602.566932870403</v>
          </cell>
          <cell r="B7373">
            <v>1</v>
          </cell>
          <cell r="F7373" t="str">
            <v>CC-01456428</v>
          </cell>
          <cell r="J7373" t="str">
            <v>Commissioning</v>
          </cell>
          <cell r="R7373" t="str">
            <v>BXES037106</v>
          </cell>
          <cell r="AB7373" t="str">
            <v>Commissioning done on dated 06-11-2024....Comm date-07-11-2024</v>
          </cell>
        </row>
        <row r="7374">
          <cell r="A7374">
            <v>45602.5390162037</v>
          </cell>
          <cell r="B7374">
            <v>0</v>
          </cell>
          <cell r="F7374" t="str">
            <v>CC-01456353</v>
          </cell>
          <cell r="J7374" t="str">
            <v>Complaint - Breakdown</v>
          </cell>
          <cell r="R7374"/>
          <cell r="AB7374" t="str">
            <v>Service Charges quotation shared with customer waiting for approval 06-11-2024</v>
          </cell>
        </row>
        <row r="7375">
          <cell r="A7375">
            <v>45601.743564814802</v>
          </cell>
          <cell r="B7375">
            <v>500</v>
          </cell>
          <cell r="F7375" t="str">
            <v>CC-01455733</v>
          </cell>
          <cell r="J7375" t="str">
            <v>Schedule Service</v>
          </cell>
          <cell r="R7375" t="str">
            <v>BXBD164381</v>
          </cell>
          <cell r="AB7375" t="str">
            <v>Attend the site for schedule service so replace oil, oil filter and air filter engine and compressor both side. Total drained oil 39 litres and total topped up oil 40 litres. after schedule service done start and run the unit found unit parameters are under normal condition.</v>
          </cell>
        </row>
        <row r="7376">
          <cell r="A7376">
            <v>45601.7054166667</v>
          </cell>
          <cell r="B7376">
            <v>5180</v>
          </cell>
          <cell r="F7376" t="str">
            <v>CC-01455668</v>
          </cell>
          <cell r="J7376" t="str">
            <v>Sales Call</v>
          </cell>
          <cell r="R7376" t="str">
            <v>BPED200181</v>
          </cell>
          <cell r="AB7376" t="str">
            <v>Sales call carried out for HMR update</v>
          </cell>
        </row>
        <row r="7377">
          <cell r="A7377">
            <v>45601.701342592598</v>
          </cell>
          <cell r="B7377">
            <v>5430</v>
          </cell>
          <cell r="F7377" t="str">
            <v>CC-01455661</v>
          </cell>
          <cell r="J7377" t="str">
            <v>Sales Call</v>
          </cell>
          <cell r="R7377" t="str">
            <v>BRGD161218</v>
          </cell>
          <cell r="AB7377" t="str">
            <v>Sales call carried out for HMR update</v>
          </cell>
        </row>
        <row r="7378">
          <cell r="A7378">
            <v>45601.685300925899</v>
          </cell>
          <cell r="B7378">
            <v>0</v>
          </cell>
          <cell r="F7378" t="str">
            <v>CC-01455623</v>
          </cell>
          <cell r="J7378" t="str">
            <v>Preservative Measures</v>
          </cell>
          <cell r="R7378" t="str">
            <v>BWFC370687</v>
          </cell>
          <cell r="AB7378" t="str">
            <v>Attend the site for commissioning so check and found unit is more then 12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7379">
          <cell r="A7379">
            <v>45601.679814814801</v>
          </cell>
          <cell r="B7379">
            <v>1</v>
          </cell>
          <cell r="F7379" t="str">
            <v>CC-01455608</v>
          </cell>
          <cell r="J7379" t="str">
            <v>Commissioning</v>
          </cell>
          <cell r="R7379" t="str">
            <v>BWFC370687</v>
          </cell>
          <cell r="AB7379" t="str">
            <v>Commissioning done on dated 05-11-2024 PLEASE NOTE BODY EARTHING PROVIDED IN COMPRESSOR PANNEL BOARD...Comm date-05-11-2024</v>
          </cell>
        </row>
        <row r="7380">
          <cell r="A7380">
            <v>45601.671365740702</v>
          </cell>
          <cell r="B7380">
            <v>2071</v>
          </cell>
          <cell r="F7380" t="str">
            <v>CC-01455580</v>
          </cell>
          <cell r="J7380" t="str">
            <v>Schedule Service</v>
          </cell>
          <cell r="R7380" t="str">
            <v>BVAS038319</v>
          </cell>
          <cell r="AB7380" t="str">
            <v>We visited the site and change Air filter and Oil filter after than start and check unit running well.</v>
          </cell>
        </row>
        <row r="7381">
          <cell r="A7381">
            <v>45601.562673611101</v>
          </cell>
          <cell r="B7381">
            <v>7255</v>
          </cell>
          <cell r="F7381" t="str">
            <v>CC-01455308</v>
          </cell>
          <cell r="J7381" t="str">
            <v>Sales Call</v>
          </cell>
          <cell r="R7381" t="str">
            <v>BSBD161629</v>
          </cell>
          <cell r="AB7381" t="str">
            <v>Sales call carried out for HMR update</v>
          </cell>
        </row>
        <row r="7382">
          <cell r="A7382">
            <v>45601.542129629597</v>
          </cell>
          <cell r="B7382">
            <v>7776</v>
          </cell>
          <cell r="F7382" t="str">
            <v>CC-01455247</v>
          </cell>
          <cell r="J7382" t="str">
            <v>Schedule Service</v>
          </cell>
          <cell r="R7382" t="str">
            <v>BRHC374105</v>
          </cell>
          <cell r="AB7382" t="str">
            <v>Today we attend the customer site for sheudle service so we change parts during service:- Air filter, oil filter, oil and separator than start machine running</v>
          </cell>
        </row>
        <row r="7383">
          <cell r="A7383">
            <v>45601.518553240698</v>
          </cell>
          <cell r="B7383">
            <v>11140</v>
          </cell>
          <cell r="F7383" t="str">
            <v>CC-01455168</v>
          </cell>
          <cell r="J7383" t="str">
            <v>Sales Call</v>
          </cell>
          <cell r="R7383" t="str">
            <v>BPED200187</v>
          </cell>
          <cell r="AB7383" t="str">
            <v>Sales call carried out for HMR update</v>
          </cell>
        </row>
        <row r="7384">
          <cell r="A7384">
            <v>45601.507870370398</v>
          </cell>
          <cell r="B7384">
            <v>19180</v>
          </cell>
          <cell r="F7384" t="str">
            <v>CC-01455143</v>
          </cell>
          <cell r="J7384" t="str">
            <v>Sales Call</v>
          </cell>
          <cell r="R7384" t="str">
            <v>BOHD200197</v>
          </cell>
          <cell r="AB7384" t="str">
            <v>Sales call carried out for HMR update</v>
          </cell>
        </row>
        <row r="7385">
          <cell r="A7385">
            <v>45601.505555555603</v>
          </cell>
          <cell r="B7385">
            <v>8820</v>
          </cell>
          <cell r="F7385" t="str">
            <v>CC-01455134</v>
          </cell>
          <cell r="J7385" t="str">
            <v>Sales Call</v>
          </cell>
          <cell r="R7385" t="str">
            <v>BRAD160777</v>
          </cell>
          <cell r="AB7385" t="str">
            <v>Sales call carried out for HMR update</v>
          </cell>
        </row>
        <row r="7386">
          <cell r="A7386">
            <v>45601.498437499999</v>
          </cell>
          <cell r="B7386">
            <v>4660</v>
          </cell>
          <cell r="F7386" t="str">
            <v>CC-01455122</v>
          </cell>
          <cell r="J7386" t="str">
            <v>Sales Call</v>
          </cell>
          <cell r="R7386" t="str">
            <v>BRKD120212</v>
          </cell>
          <cell r="AB7386" t="str">
            <v>Sales call carried out for HMR update</v>
          </cell>
        </row>
        <row r="7387">
          <cell r="A7387">
            <v>45601.4952430556</v>
          </cell>
          <cell r="B7387">
            <v>5140</v>
          </cell>
          <cell r="F7387" t="str">
            <v>CC-01455103</v>
          </cell>
          <cell r="J7387" t="str">
            <v>Sales Call</v>
          </cell>
          <cell r="R7387" t="str">
            <v>BSGD161854</v>
          </cell>
          <cell r="AB7387" t="str">
            <v>Sales call carried out for HMR update</v>
          </cell>
        </row>
        <row r="7388">
          <cell r="A7388">
            <v>45601.491817129601</v>
          </cell>
          <cell r="B7388">
            <v>9970</v>
          </cell>
          <cell r="F7388" t="str">
            <v>CC-01455088</v>
          </cell>
          <cell r="J7388" t="str">
            <v>Sales Call</v>
          </cell>
          <cell r="R7388" t="str">
            <v>BQJD200011</v>
          </cell>
          <cell r="AB7388" t="str">
            <v>Sales call carried out for HMR update</v>
          </cell>
        </row>
        <row r="7389">
          <cell r="A7389">
            <v>45601.486678240697</v>
          </cell>
          <cell r="B7389">
            <v>18500</v>
          </cell>
          <cell r="F7389" t="str">
            <v>CC-01455069</v>
          </cell>
          <cell r="J7389" t="str">
            <v>Sales Call</v>
          </cell>
          <cell r="R7389" t="str">
            <v>BQJD160040</v>
          </cell>
          <cell r="AB7389" t="str">
            <v>Sales call carried out for HMR update</v>
          </cell>
        </row>
        <row r="7390">
          <cell r="A7390">
            <v>45601.483854166698</v>
          </cell>
          <cell r="B7390">
            <v>13000</v>
          </cell>
          <cell r="F7390" t="str">
            <v>CC-01455057</v>
          </cell>
          <cell r="J7390" t="str">
            <v>Sales Call</v>
          </cell>
          <cell r="R7390" t="str">
            <v>BQKD160099</v>
          </cell>
          <cell r="AB7390" t="str">
            <v>Sales call carried out for HMR update</v>
          </cell>
        </row>
        <row r="7391">
          <cell r="A7391">
            <v>45601.481331018498</v>
          </cell>
          <cell r="B7391">
            <v>13100</v>
          </cell>
          <cell r="F7391" t="str">
            <v>CC-01455050</v>
          </cell>
          <cell r="J7391" t="str">
            <v>Sales Call</v>
          </cell>
          <cell r="R7391" t="str">
            <v>BQKD160115</v>
          </cell>
          <cell r="AB7391" t="str">
            <v>Sales call carried out for HMR update</v>
          </cell>
        </row>
        <row r="7392">
          <cell r="A7392">
            <v>45601.479270833297</v>
          </cell>
          <cell r="B7392">
            <v>7380</v>
          </cell>
          <cell r="F7392" t="str">
            <v>CC-01455043</v>
          </cell>
          <cell r="J7392" t="str">
            <v>Sales Call</v>
          </cell>
          <cell r="R7392" t="str">
            <v>BQFD160263</v>
          </cell>
          <cell r="AB7392" t="str">
            <v>Sales call carried out for HMR update</v>
          </cell>
        </row>
        <row r="7393">
          <cell r="A7393">
            <v>45601.478321759299</v>
          </cell>
          <cell r="B7393">
            <v>0</v>
          </cell>
          <cell r="F7393" t="str">
            <v>CC-01455034</v>
          </cell>
          <cell r="J7393" t="str">
            <v>Complaint - Breakdown</v>
          </cell>
          <cell r="R7393"/>
          <cell r="AB7393" t="str">
            <v>Due to out of warranty unit we shared Service Charges quotation with customer waiting for approval 05-11-2024 08-11-2024......Till date not confirm, today sand mail for cancellation .....Pramod-11-11-2024</v>
          </cell>
        </row>
        <row r="7394">
          <cell r="A7394">
            <v>45601.4760648148</v>
          </cell>
          <cell r="B7394">
            <v>5270</v>
          </cell>
          <cell r="F7394" t="str">
            <v>CC-01455026</v>
          </cell>
          <cell r="J7394" t="str">
            <v>Sales Call</v>
          </cell>
          <cell r="R7394" t="str">
            <v>BQBD160060</v>
          </cell>
          <cell r="AB7394" t="str">
            <v>Sales call carried out for HMR update</v>
          </cell>
        </row>
        <row r="7395">
          <cell r="A7395">
            <v>45601.473923611098</v>
          </cell>
          <cell r="B7395">
            <v>9300</v>
          </cell>
          <cell r="F7395" t="str">
            <v>CC-01455017</v>
          </cell>
          <cell r="J7395" t="str">
            <v>Sales Call</v>
          </cell>
          <cell r="R7395" t="str">
            <v>BNJD200008</v>
          </cell>
          <cell r="AB7395" t="str">
            <v>Sales call carried out for HMR update</v>
          </cell>
        </row>
        <row r="7396">
          <cell r="A7396">
            <v>45601.471967592603</v>
          </cell>
          <cell r="B7396">
            <v>8180</v>
          </cell>
          <cell r="F7396" t="str">
            <v>CC-01455012</v>
          </cell>
          <cell r="J7396" t="str">
            <v>Sales Call</v>
          </cell>
          <cell r="R7396" t="str">
            <v>BOLD200057</v>
          </cell>
          <cell r="AB7396" t="str">
            <v>Sales call carried out for HMR update</v>
          </cell>
        </row>
        <row r="7397">
          <cell r="A7397">
            <v>45601.4691550926</v>
          </cell>
          <cell r="B7397">
            <v>6320</v>
          </cell>
          <cell r="F7397" t="str">
            <v>CC-01455001</v>
          </cell>
          <cell r="J7397" t="str">
            <v>Sales Call</v>
          </cell>
          <cell r="R7397" t="str">
            <v>BRJD160543</v>
          </cell>
          <cell r="AB7397" t="str">
            <v>Sales call carried out for HMR update</v>
          </cell>
        </row>
        <row r="7398">
          <cell r="A7398">
            <v>45601.466944444401</v>
          </cell>
          <cell r="B7398">
            <v>5170</v>
          </cell>
          <cell r="F7398" t="str">
            <v>CC-01454996</v>
          </cell>
          <cell r="J7398" t="str">
            <v>Sales Call</v>
          </cell>
          <cell r="R7398" t="str">
            <v>BQHD160412</v>
          </cell>
          <cell r="AB7398" t="str">
            <v>Sales call carried out for HMR update</v>
          </cell>
        </row>
        <row r="7399">
          <cell r="A7399">
            <v>45601.463784722197</v>
          </cell>
          <cell r="B7399">
            <v>20700</v>
          </cell>
          <cell r="F7399" t="str">
            <v>CC-01454992</v>
          </cell>
          <cell r="J7399" t="str">
            <v>Sales Call</v>
          </cell>
          <cell r="R7399" t="str">
            <v>BOID200223</v>
          </cell>
          <cell r="AB7399" t="str">
            <v>Sales call carried out for HMR update</v>
          </cell>
        </row>
        <row r="7400">
          <cell r="A7400">
            <v>45601.4609837963</v>
          </cell>
          <cell r="B7400">
            <v>10320</v>
          </cell>
          <cell r="F7400" t="str">
            <v>CC-01454984</v>
          </cell>
          <cell r="J7400" t="str">
            <v>Sales Call</v>
          </cell>
          <cell r="R7400" t="str">
            <v>BQBD200008</v>
          </cell>
          <cell r="AB7400" t="str">
            <v>Sales call carried out for HMR update</v>
          </cell>
        </row>
        <row r="7401">
          <cell r="A7401">
            <v>45601.3828587963</v>
          </cell>
          <cell r="B7401">
            <v>0</v>
          </cell>
          <cell r="F7401" t="str">
            <v>CC-01454904</v>
          </cell>
          <cell r="J7401" t="str">
            <v>Complaint - Running With Problem</v>
          </cell>
          <cell r="R7401"/>
          <cell r="AB7401" t="str">
            <v>Call cancellation mail sent, waiting for call cancellation 05-11-2024</v>
          </cell>
        </row>
        <row r="7402">
          <cell r="A7402">
            <v>45600.713437500002</v>
          </cell>
          <cell r="B7402">
            <v>4090</v>
          </cell>
          <cell r="F7402" t="str">
            <v>CC-01454619</v>
          </cell>
          <cell r="J7402" t="str">
            <v>Sales Call</v>
          </cell>
          <cell r="R7402" t="str">
            <v>BSGD161861</v>
          </cell>
          <cell r="AB7402" t="str">
            <v>Sales call carried out for HMR update</v>
          </cell>
        </row>
        <row r="7403">
          <cell r="A7403">
            <v>45600.708888888897</v>
          </cell>
          <cell r="B7403">
            <v>4530</v>
          </cell>
          <cell r="F7403" t="str">
            <v>CC-01454611</v>
          </cell>
          <cell r="J7403" t="str">
            <v>Sales Call</v>
          </cell>
          <cell r="R7403" t="str">
            <v>BSDD120664</v>
          </cell>
          <cell r="AB7403" t="str">
            <v>Sales call carried out for HMR update</v>
          </cell>
        </row>
        <row r="7404">
          <cell r="A7404">
            <v>45600.704710648097</v>
          </cell>
          <cell r="B7404">
            <v>10430</v>
          </cell>
          <cell r="F7404" t="str">
            <v>CC-01454606</v>
          </cell>
          <cell r="J7404" t="str">
            <v>Sales Call</v>
          </cell>
          <cell r="R7404" t="str">
            <v>BQED160244</v>
          </cell>
          <cell r="AB7404" t="str">
            <v>Sales call carried out for HMR update</v>
          </cell>
        </row>
        <row r="7405">
          <cell r="A7405">
            <v>45600.671574074098</v>
          </cell>
          <cell r="B7405">
            <v>6250</v>
          </cell>
          <cell r="F7405" t="str">
            <v>CC-01454540</v>
          </cell>
          <cell r="J7405" t="str">
            <v>Sales Call</v>
          </cell>
          <cell r="R7405" t="str">
            <v>BRJD160600</v>
          </cell>
          <cell r="AB7405" t="str">
            <v>Sales call carried out for HMR update</v>
          </cell>
        </row>
        <row r="7406">
          <cell r="A7406">
            <v>45600.660833333299</v>
          </cell>
          <cell r="B7406">
            <v>4850</v>
          </cell>
          <cell r="F7406" t="str">
            <v>CC-01454524</v>
          </cell>
          <cell r="J7406" t="str">
            <v>Sales Call</v>
          </cell>
          <cell r="R7406" t="str">
            <v>BRCD160998</v>
          </cell>
          <cell r="AB7406" t="str">
            <v>Sales call carried out for HMR update</v>
          </cell>
        </row>
        <row r="7407">
          <cell r="A7407">
            <v>45600.655729166698</v>
          </cell>
          <cell r="B7407">
            <v>4690</v>
          </cell>
          <cell r="F7407" t="str">
            <v>CC-01454514</v>
          </cell>
          <cell r="J7407" t="str">
            <v>Sales Call</v>
          </cell>
          <cell r="R7407" t="str">
            <v>GPLL150106</v>
          </cell>
          <cell r="AB7407" t="str">
            <v>Sales call carried out for HMR update</v>
          </cell>
        </row>
        <row r="7408">
          <cell r="A7408">
            <v>45600.652962963002</v>
          </cell>
          <cell r="B7408">
            <v>3070</v>
          </cell>
          <cell r="F7408" t="str">
            <v>CC-01454505</v>
          </cell>
          <cell r="J7408" t="str">
            <v>Sales Call</v>
          </cell>
          <cell r="R7408" t="str">
            <v>BSKD161476</v>
          </cell>
          <cell r="AB7408" t="str">
            <v>Sales call carried out for HMR update.</v>
          </cell>
        </row>
        <row r="7409">
          <cell r="A7409">
            <v>45600.650092592601</v>
          </cell>
          <cell r="B7409">
            <v>3700</v>
          </cell>
          <cell r="F7409" t="str">
            <v>CC-01454496</v>
          </cell>
          <cell r="J7409" t="str">
            <v>Sales Call</v>
          </cell>
          <cell r="R7409" t="str">
            <v>BSLD161503</v>
          </cell>
          <cell r="AB7409" t="str">
            <v>Sales call carried out for HMR update</v>
          </cell>
        </row>
        <row r="7410">
          <cell r="A7410">
            <v>45600.6480324074</v>
          </cell>
          <cell r="B7410">
            <v>8930</v>
          </cell>
          <cell r="F7410" t="str">
            <v>CC-01454492</v>
          </cell>
          <cell r="J7410" t="str">
            <v>Sales Call</v>
          </cell>
          <cell r="R7410" t="str">
            <v>BNBD160162</v>
          </cell>
          <cell r="AB7410" t="str">
            <v>Sales call carried out for HMR update</v>
          </cell>
        </row>
        <row r="7411">
          <cell r="A7411">
            <v>45600.645590277803</v>
          </cell>
          <cell r="B7411">
            <v>6875</v>
          </cell>
          <cell r="F7411" t="str">
            <v>CC-01454486</v>
          </cell>
          <cell r="J7411" t="str">
            <v>Sales Call</v>
          </cell>
          <cell r="R7411" t="str">
            <v>BRCD160948</v>
          </cell>
          <cell r="AB7411" t="str">
            <v>Sales call carried out for HMR update</v>
          </cell>
        </row>
        <row r="7412">
          <cell r="A7412">
            <v>45600.644131944398</v>
          </cell>
          <cell r="B7412">
            <v>43426</v>
          </cell>
          <cell r="F7412" t="str">
            <v>CC-01454482</v>
          </cell>
          <cell r="J7412" t="str">
            <v>Schedule Service</v>
          </cell>
          <cell r="R7412" t="str">
            <v>GOGC370754</v>
          </cell>
          <cell r="AB7412" t="str">
            <v>Today we attend the customer site for complain sheudle service so we change parts during service:- air filter, oil filter, oil, separator, pressure relief valve and hose airend to cooler than start machine running ok</v>
          </cell>
        </row>
        <row r="7413">
          <cell r="A7413">
            <v>45600.643159722204</v>
          </cell>
          <cell r="B7413">
            <v>25598</v>
          </cell>
          <cell r="F7413" t="str">
            <v>CC-01454479</v>
          </cell>
          <cell r="J7413" t="str">
            <v>Schedule Service</v>
          </cell>
          <cell r="R7413" t="str">
            <v>ONIC370102</v>
          </cell>
          <cell r="AB7413" t="str">
            <v>Today we attend the customer site for complain sheudle service so we change parts during service:- air filter, oil filter, oil, separator, pressure relief valve and hose airend to cooler than start machine running ok</v>
          </cell>
        </row>
        <row r="7414">
          <cell r="A7414">
            <v>45600.642013888901</v>
          </cell>
          <cell r="B7414">
            <v>25598</v>
          </cell>
          <cell r="F7414" t="str">
            <v>CC-01454474</v>
          </cell>
          <cell r="J7414" t="str">
            <v>Sales Call</v>
          </cell>
          <cell r="R7414" t="str">
            <v>ONIC370102</v>
          </cell>
          <cell r="AB7414" t="str">
            <v>Sales call carried out for HMR update</v>
          </cell>
        </row>
        <row r="7415">
          <cell r="A7415">
            <v>45600.639490740701</v>
          </cell>
          <cell r="B7415">
            <v>6400</v>
          </cell>
          <cell r="F7415" t="str">
            <v>CC-01454464</v>
          </cell>
          <cell r="J7415" t="str">
            <v>Sales Call</v>
          </cell>
          <cell r="R7415" t="str">
            <v>BQED160222</v>
          </cell>
          <cell r="AB7415" t="str">
            <v>Sales call carried out for HMR update</v>
          </cell>
        </row>
        <row r="7416">
          <cell r="A7416">
            <v>45600.637094907397</v>
          </cell>
          <cell r="B7416">
            <v>4780</v>
          </cell>
          <cell r="F7416" t="str">
            <v>CC-01454457</v>
          </cell>
          <cell r="J7416" t="str">
            <v>Sales Call</v>
          </cell>
          <cell r="R7416" t="str">
            <v>BRJD160598</v>
          </cell>
          <cell r="AB7416" t="str">
            <v>Sales call carried out for HMR update</v>
          </cell>
        </row>
        <row r="7417">
          <cell r="A7417">
            <v>45600.635069444397</v>
          </cell>
          <cell r="B7417">
            <v>8000</v>
          </cell>
          <cell r="F7417" t="str">
            <v>CC-01454450</v>
          </cell>
          <cell r="J7417" t="str">
            <v>Sales Call</v>
          </cell>
          <cell r="R7417" t="str">
            <v>BSFD161819</v>
          </cell>
          <cell r="AB7417" t="str">
            <v>Sales call carried out for HMR update</v>
          </cell>
        </row>
        <row r="7418">
          <cell r="A7418">
            <v>45600.633067129602</v>
          </cell>
          <cell r="B7418">
            <v>6010</v>
          </cell>
          <cell r="F7418" t="str">
            <v>CC-01454443</v>
          </cell>
          <cell r="J7418" t="str">
            <v>Sales Call</v>
          </cell>
          <cell r="R7418" t="str">
            <v>BRKD160653</v>
          </cell>
          <cell r="AB7418" t="str">
            <v>Sales call carried out for HMR update</v>
          </cell>
        </row>
        <row r="7419">
          <cell r="A7419">
            <v>45600.630011574103</v>
          </cell>
          <cell r="B7419">
            <v>4225</v>
          </cell>
          <cell r="F7419" t="str">
            <v>CC-01454437</v>
          </cell>
          <cell r="J7419" t="str">
            <v>Sales Call</v>
          </cell>
          <cell r="R7419" t="str">
            <v>BVKD163026</v>
          </cell>
          <cell r="AB7419" t="str">
            <v>Sales call carried out for HMR update</v>
          </cell>
        </row>
        <row r="7420">
          <cell r="A7420">
            <v>45600.5631712963</v>
          </cell>
          <cell r="B7420">
            <v>5530</v>
          </cell>
          <cell r="F7420" t="str">
            <v>CC-01454317</v>
          </cell>
          <cell r="J7420" t="str">
            <v>Sales Call</v>
          </cell>
          <cell r="R7420" t="str">
            <v>BVLD163067</v>
          </cell>
          <cell r="AB7420" t="str">
            <v>Sales call carried out for HMR update</v>
          </cell>
        </row>
        <row r="7421">
          <cell r="A7421">
            <v>45600.558819444399</v>
          </cell>
          <cell r="B7421">
            <v>1630</v>
          </cell>
          <cell r="F7421" t="str">
            <v>CC-01454308</v>
          </cell>
          <cell r="J7421" t="str">
            <v>Sales Call</v>
          </cell>
          <cell r="R7421" t="str">
            <v>BTGD120943</v>
          </cell>
          <cell r="AB7421" t="str">
            <v>Sales call carried out for HMR update</v>
          </cell>
        </row>
        <row r="7422">
          <cell r="A7422">
            <v>45600.556400463</v>
          </cell>
          <cell r="B7422">
            <v>7565</v>
          </cell>
          <cell r="F7422" t="str">
            <v>CC-01454302</v>
          </cell>
          <cell r="J7422" t="str">
            <v>Sales Call</v>
          </cell>
          <cell r="R7422" t="str">
            <v>BUID162912</v>
          </cell>
          <cell r="AB7422" t="str">
            <v>Sales call carried out for HMR update</v>
          </cell>
        </row>
        <row r="7423">
          <cell r="A7423">
            <v>45600.5538773148</v>
          </cell>
          <cell r="B7423">
            <v>5640</v>
          </cell>
          <cell r="F7423" t="str">
            <v>CC-01454298</v>
          </cell>
          <cell r="J7423" t="str">
            <v>Sales Call</v>
          </cell>
          <cell r="R7423" t="str">
            <v>BUAD162634</v>
          </cell>
          <cell r="AB7423" t="str">
            <v>Sales call carried out for HMR update</v>
          </cell>
        </row>
        <row r="7424">
          <cell r="A7424">
            <v>45600.550069444398</v>
          </cell>
          <cell r="B7424">
            <v>5980</v>
          </cell>
          <cell r="F7424" t="str">
            <v>CC-01454292</v>
          </cell>
          <cell r="J7424" t="str">
            <v>Sales Call</v>
          </cell>
          <cell r="R7424" t="str">
            <v>BUID162953</v>
          </cell>
          <cell r="AB7424" t="str">
            <v>Sales call carried out for HMR update</v>
          </cell>
        </row>
        <row r="7425">
          <cell r="A7425">
            <v>45600.5225810185</v>
          </cell>
          <cell r="B7425">
            <v>4200</v>
          </cell>
          <cell r="F7425" t="str">
            <v>CC-01454216</v>
          </cell>
          <cell r="J7425" t="str">
            <v>Sales Call</v>
          </cell>
          <cell r="R7425" t="str">
            <v>BUDD162719</v>
          </cell>
          <cell r="AB7425" t="str">
            <v>Sales call carried out for HMR update</v>
          </cell>
        </row>
        <row r="7426">
          <cell r="A7426">
            <v>45600.512916666703</v>
          </cell>
          <cell r="B7426">
            <v>2030</v>
          </cell>
          <cell r="F7426" t="str">
            <v>CC-01454191</v>
          </cell>
          <cell r="J7426" t="str">
            <v>Sales Call</v>
          </cell>
          <cell r="R7426" t="str">
            <v>BUFL152860</v>
          </cell>
          <cell r="AB7426" t="str">
            <v>Sales call carried out for HMR update</v>
          </cell>
        </row>
        <row r="7427">
          <cell r="A7427">
            <v>45600.507523148102</v>
          </cell>
          <cell r="B7427">
            <v>7910</v>
          </cell>
          <cell r="F7427" t="str">
            <v>CC-01454170</v>
          </cell>
          <cell r="J7427" t="str">
            <v>Sales Call</v>
          </cell>
          <cell r="R7427" t="str">
            <v>BUGD162826</v>
          </cell>
          <cell r="AB7427" t="str">
            <v>Sales call carried out for HMR update</v>
          </cell>
        </row>
        <row r="7428">
          <cell r="A7428">
            <v>45600.503495370402</v>
          </cell>
          <cell r="B7428">
            <v>1925</v>
          </cell>
          <cell r="F7428" t="str">
            <v>CC-01454158</v>
          </cell>
          <cell r="J7428" t="str">
            <v>Sales Call</v>
          </cell>
          <cell r="R7428" t="str">
            <v>BUBD162649</v>
          </cell>
          <cell r="AB7428" t="str">
            <v>Sales call carried out for HMR update</v>
          </cell>
        </row>
        <row r="7429">
          <cell r="A7429">
            <v>45600.499537037002</v>
          </cell>
          <cell r="B7429">
            <v>11500</v>
          </cell>
          <cell r="F7429" t="str">
            <v>CC-01454135</v>
          </cell>
          <cell r="J7429" t="str">
            <v>Sales Call</v>
          </cell>
          <cell r="R7429" t="str">
            <v>BULD162577</v>
          </cell>
          <cell r="AB7429" t="str">
            <v>Sales call carried out for HMR update</v>
          </cell>
        </row>
        <row r="7430">
          <cell r="A7430">
            <v>45600.496527777803</v>
          </cell>
          <cell r="B7430">
            <v>6250</v>
          </cell>
          <cell r="F7430" t="str">
            <v>CC-01454122</v>
          </cell>
          <cell r="J7430" t="str">
            <v>Sales Call</v>
          </cell>
          <cell r="R7430" t="str">
            <v>BUCD162696</v>
          </cell>
          <cell r="AB7430" t="str">
            <v>Sales call carried out for HMR update</v>
          </cell>
        </row>
        <row r="7431">
          <cell r="A7431">
            <v>45600.494108796302</v>
          </cell>
          <cell r="B7431">
            <v>8845</v>
          </cell>
          <cell r="F7431" t="str">
            <v>CC-01454113</v>
          </cell>
          <cell r="J7431" t="str">
            <v>Sales Call</v>
          </cell>
          <cell r="R7431" t="str">
            <v>BULD162568</v>
          </cell>
          <cell r="AB7431" t="str">
            <v>Sales call carried out for HMR update</v>
          </cell>
        </row>
        <row r="7432">
          <cell r="A7432">
            <v>45600.491076388898</v>
          </cell>
          <cell r="B7432">
            <v>4230</v>
          </cell>
          <cell r="F7432" t="str">
            <v>CC-01454103</v>
          </cell>
          <cell r="J7432" t="str">
            <v>Sales Call</v>
          </cell>
          <cell r="R7432" t="str">
            <v>BUAL160585</v>
          </cell>
          <cell r="AB7432" t="str">
            <v>Sales call carried out for HMR update</v>
          </cell>
        </row>
        <row r="7433">
          <cell r="A7433">
            <v>45600.488171296303</v>
          </cell>
          <cell r="B7433">
            <v>11430</v>
          </cell>
          <cell r="F7433" t="str">
            <v>CC-01454091</v>
          </cell>
          <cell r="J7433" t="str">
            <v>Sales Call</v>
          </cell>
          <cell r="R7433" t="str">
            <v>BUKD162535</v>
          </cell>
          <cell r="AB7433" t="str">
            <v>Sales call carried out for HMR update</v>
          </cell>
        </row>
        <row r="7434">
          <cell r="A7434">
            <v>45600.485775462999</v>
          </cell>
          <cell r="B7434">
            <v>1665</v>
          </cell>
          <cell r="F7434" t="str">
            <v>CC-01454085</v>
          </cell>
          <cell r="J7434" t="str">
            <v>Sales Call</v>
          </cell>
          <cell r="R7434" t="str">
            <v>BULD162583</v>
          </cell>
          <cell r="AB7434" t="str">
            <v>Sales call carried out for HMR update</v>
          </cell>
        </row>
        <row r="7435">
          <cell r="A7435">
            <v>45600.481793981497</v>
          </cell>
          <cell r="B7435">
            <v>1750</v>
          </cell>
          <cell r="F7435" t="str">
            <v>CC-01454071</v>
          </cell>
          <cell r="J7435" t="str">
            <v>Sales Call</v>
          </cell>
          <cell r="R7435" t="str">
            <v>BULD162579</v>
          </cell>
          <cell r="AB7435" t="str">
            <v>Sales call carried out for HMR update</v>
          </cell>
        </row>
        <row r="7436">
          <cell r="A7436">
            <v>45600.479363425897</v>
          </cell>
          <cell r="B7436">
            <v>1790</v>
          </cell>
          <cell r="F7436" t="str">
            <v>CC-01454063</v>
          </cell>
          <cell r="J7436" t="str">
            <v>Sales Call</v>
          </cell>
          <cell r="R7436" t="str">
            <v>BTID162377</v>
          </cell>
          <cell r="AB7436" t="str">
            <v>Sales call carried out for HMR update</v>
          </cell>
        </row>
        <row r="7437">
          <cell r="A7437">
            <v>45600.476736111101</v>
          </cell>
          <cell r="B7437">
            <v>3200</v>
          </cell>
          <cell r="F7437" t="str">
            <v>CC-01454057</v>
          </cell>
          <cell r="J7437" t="str">
            <v>Sales Call</v>
          </cell>
          <cell r="R7437" t="str">
            <v>BTID162392</v>
          </cell>
          <cell r="AB7437" t="str">
            <v>Sales call carried out for HMR update</v>
          </cell>
        </row>
        <row r="7438">
          <cell r="A7438">
            <v>45600.474143518499</v>
          </cell>
          <cell r="B7438">
            <v>2340</v>
          </cell>
          <cell r="F7438" t="str">
            <v>CC-01454052</v>
          </cell>
          <cell r="J7438" t="str">
            <v>Sales Call</v>
          </cell>
          <cell r="R7438" t="str">
            <v>BTKD162083</v>
          </cell>
          <cell r="AB7438" t="str">
            <v>Sales call carried out for HMR update</v>
          </cell>
        </row>
        <row r="7439">
          <cell r="A7439">
            <v>45600.471620370401</v>
          </cell>
          <cell r="B7439">
            <v>5430</v>
          </cell>
          <cell r="F7439" t="str">
            <v>CC-01454043</v>
          </cell>
          <cell r="J7439" t="str">
            <v>Sales Call</v>
          </cell>
          <cell r="R7439" t="str">
            <v>BTJD162016</v>
          </cell>
          <cell r="AB7439" t="str">
            <v>Sales call carried out for HMR update</v>
          </cell>
        </row>
        <row r="7440">
          <cell r="A7440">
            <v>45600.468692129602</v>
          </cell>
          <cell r="B7440">
            <v>8150</v>
          </cell>
          <cell r="F7440" t="str">
            <v>CC-01454033</v>
          </cell>
          <cell r="J7440" t="str">
            <v>Sales Call</v>
          </cell>
          <cell r="R7440" t="str">
            <v>BTED162231</v>
          </cell>
          <cell r="AB7440" t="str">
            <v>Sales call carried out for HMR update</v>
          </cell>
        </row>
        <row r="7441">
          <cell r="A7441">
            <v>45600.464108796303</v>
          </cell>
          <cell r="B7441">
            <v>9450</v>
          </cell>
          <cell r="F7441" t="str">
            <v>CC-01454031</v>
          </cell>
          <cell r="J7441" t="str">
            <v>Sales Call</v>
          </cell>
          <cell r="R7441" t="str">
            <v>BTGD162289</v>
          </cell>
          <cell r="AB7441" t="str">
            <v>Sales call carried out for HMR update</v>
          </cell>
        </row>
        <row r="7442">
          <cell r="A7442">
            <v>45598.571851851899</v>
          </cell>
          <cell r="B7442">
            <v>500</v>
          </cell>
          <cell r="F7442" t="str">
            <v>CC-01453436</v>
          </cell>
          <cell r="J7442" t="str">
            <v>Sales Call</v>
          </cell>
          <cell r="R7442" t="str">
            <v>BXLD231897</v>
          </cell>
          <cell r="AB7442" t="str">
            <v>Sales call carried out for HMR update</v>
          </cell>
        </row>
        <row r="7443">
          <cell r="A7443">
            <v>45598.569259259297</v>
          </cell>
          <cell r="B7443">
            <v>270</v>
          </cell>
          <cell r="F7443" t="str">
            <v>CC-01453435</v>
          </cell>
          <cell r="J7443" t="str">
            <v>Sales Call</v>
          </cell>
          <cell r="R7443" t="str">
            <v>BXLD231873</v>
          </cell>
          <cell r="AB7443" t="str">
            <v>Sales call carried out for HMR update</v>
          </cell>
        </row>
        <row r="7444">
          <cell r="A7444">
            <v>45598.566238425898</v>
          </cell>
          <cell r="B7444">
            <v>810</v>
          </cell>
          <cell r="F7444" t="str">
            <v>CC-01453431</v>
          </cell>
          <cell r="J7444" t="str">
            <v>Sales Call</v>
          </cell>
          <cell r="R7444" t="str">
            <v>BXKD164160</v>
          </cell>
          <cell r="AB7444" t="str">
            <v>Sales call carried out for HMR update</v>
          </cell>
        </row>
        <row r="7445">
          <cell r="A7445">
            <v>45598.563692129603</v>
          </cell>
          <cell r="B7445">
            <v>20</v>
          </cell>
          <cell r="F7445" t="str">
            <v>CC-01453426</v>
          </cell>
          <cell r="J7445" t="str">
            <v>Sales Call</v>
          </cell>
          <cell r="R7445" t="str">
            <v>BXFD164599</v>
          </cell>
          <cell r="AB7445" t="str">
            <v>Sales call carried out for HMR update</v>
          </cell>
        </row>
        <row r="7446">
          <cell r="A7446">
            <v>45598.560046296298</v>
          </cell>
          <cell r="B7446">
            <v>280</v>
          </cell>
          <cell r="F7446" t="str">
            <v>CC-01453423</v>
          </cell>
          <cell r="J7446" t="str">
            <v>Sales Call</v>
          </cell>
          <cell r="R7446" t="str">
            <v>BXCD164422</v>
          </cell>
          <cell r="AB7446" t="str">
            <v>Sales call carried out for HMR update</v>
          </cell>
        </row>
        <row r="7447">
          <cell r="A7447">
            <v>45598.557453703703</v>
          </cell>
          <cell r="B7447">
            <v>475</v>
          </cell>
          <cell r="F7447" t="str">
            <v>CC-01453420</v>
          </cell>
          <cell r="J7447" t="str">
            <v>Sales Call</v>
          </cell>
          <cell r="R7447" t="str">
            <v>BXCD164399</v>
          </cell>
          <cell r="AB7447" t="str">
            <v>Sales call carried out for HMR update</v>
          </cell>
        </row>
        <row r="7448">
          <cell r="A7448">
            <v>45598.554675925901</v>
          </cell>
          <cell r="B7448">
            <v>620</v>
          </cell>
          <cell r="F7448" t="str">
            <v>CC-01453418</v>
          </cell>
          <cell r="J7448" t="str">
            <v>Sales Call</v>
          </cell>
          <cell r="R7448" t="str">
            <v>BXAD164317</v>
          </cell>
          <cell r="AB7448" t="str">
            <v>Sales call carried out for HMR update</v>
          </cell>
        </row>
        <row r="7449">
          <cell r="A7449">
            <v>45598.551655092597</v>
          </cell>
          <cell r="B7449">
            <v>1000</v>
          </cell>
          <cell r="F7449" t="str">
            <v>CC-01453416</v>
          </cell>
          <cell r="J7449" t="str">
            <v>Sales Call</v>
          </cell>
          <cell r="R7449" t="str">
            <v>BWCD163785</v>
          </cell>
          <cell r="AB7449" t="str">
            <v>Sales call carried out for HMR update</v>
          </cell>
        </row>
        <row r="7450">
          <cell r="A7450">
            <v>45598.548553240696</v>
          </cell>
          <cell r="B7450">
            <v>450</v>
          </cell>
          <cell r="F7450" t="str">
            <v>CC-01453415</v>
          </cell>
          <cell r="J7450" t="str">
            <v>Sales Call</v>
          </cell>
          <cell r="R7450" t="str">
            <v>BXBD164381</v>
          </cell>
          <cell r="AB7450" t="str">
            <v>Sales call carried out for HMR update</v>
          </cell>
        </row>
        <row r="7451">
          <cell r="A7451">
            <v>45598.545914351896</v>
          </cell>
          <cell r="B7451">
            <v>250</v>
          </cell>
          <cell r="F7451" t="str">
            <v>CC-01453414</v>
          </cell>
          <cell r="J7451" t="str">
            <v>Sales Call</v>
          </cell>
          <cell r="R7451" t="str">
            <v>BXCD164422</v>
          </cell>
          <cell r="AB7451" t="str">
            <v>Sales call carried out for HMR update</v>
          </cell>
        </row>
        <row r="7452">
          <cell r="A7452">
            <v>45598.542870370402</v>
          </cell>
          <cell r="B7452">
            <v>370</v>
          </cell>
          <cell r="F7452" t="str">
            <v>CC-01453411</v>
          </cell>
          <cell r="J7452" t="str">
            <v>Sales Call</v>
          </cell>
          <cell r="R7452" t="str">
            <v>BXBD164357</v>
          </cell>
          <cell r="AB7452" t="str">
            <v>Sales call carried out for HMR update</v>
          </cell>
        </row>
        <row r="7453">
          <cell r="A7453">
            <v>45598.540208333303</v>
          </cell>
          <cell r="B7453">
            <v>1700</v>
          </cell>
          <cell r="F7453" t="str">
            <v>CC-01453409</v>
          </cell>
          <cell r="J7453" t="str">
            <v>Sales Call</v>
          </cell>
          <cell r="R7453" t="str">
            <v>BVHD163331</v>
          </cell>
          <cell r="AB7453" t="str">
            <v>Sales call carried out for HMR update</v>
          </cell>
        </row>
        <row r="7454">
          <cell r="A7454">
            <v>45598.534016203703</v>
          </cell>
          <cell r="B7454">
            <v>125</v>
          </cell>
          <cell r="F7454" t="str">
            <v>CC-01453406</v>
          </cell>
          <cell r="J7454" t="str">
            <v>Sales Call</v>
          </cell>
          <cell r="R7454" t="str">
            <v>BWHD164019</v>
          </cell>
          <cell r="AB7454" t="str">
            <v>Sales call carried out for HMR update</v>
          </cell>
        </row>
        <row r="7455">
          <cell r="A7455">
            <v>45598.529872685198</v>
          </cell>
          <cell r="B7455">
            <v>510</v>
          </cell>
          <cell r="F7455" t="str">
            <v>CC-01453402</v>
          </cell>
          <cell r="J7455" t="str">
            <v>Sales Call</v>
          </cell>
          <cell r="R7455" t="str">
            <v>BWID231694</v>
          </cell>
          <cell r="AB7455" t="str">
            <v>Sales call carried out for HMR update</v>
          </cell>
        </row>
        <row r="7456">
          <cell r="A7456">
            <v>45598.527164351799</v>
          </cell>
          <cell r="B7456">
            <v>375</v>
          </cell>
          <cell r="F7456" t="str">
            <v>CC-01453400</v>
          </cell>
          <cell r="J7456" t="str">
            <v>Sales Call</v>
          </cell>
          <cell r="R7456" t="str">
            <v>BXCD164420</v>
          </cell>
          <cell r="AB7456" t="str">
            <v>Sales call carried out for HMR update</v>
          </cell>
        </row>
        <row r="7457">
          <cell r="A7457">
            <v>45598.524189814802</v>
          </cell>
          <cell r="B7457">
            <v>400</v>
          </cell>
          <cell r="F7457" t="str">
            <v>CC-01453394</v>
          </cell>
          <cell r="J7457" t="str">
            <v>Sales Call</v>
          </cell>
          <cell r="R7457" t="str">
            <v>BXCD164464</v>
          </cell>
          <cell r="AB7457" t="str">
            <v>Sales call carried out for HMR update</v>
          </cell>
        </row>
        <row r="7458">
          <cell r="A7458">
            <v>45598.520636574103</v>
          </cell>
          <cell r="B7458">
            <v>360</v>
          </cell>
          <cell r="F7458" t="str">
            <v>CC-01453389</v>
          </cell>
          <cell r="J7458" t="str">
            <v>Sales Call</v>
          </cell>
          <cell r="R7458" t="str">
            <v>BXKD220975</v>
          </cell>
          <cell r="AB7458" t="str">
            <v>Sales call carried out for HMR update</v>
          </cell>
        </row>
        <row r="7459">
          <cell r="A7459">
            <v>45598.517893518503</v>
          </cell>
          <cell r="B7459">
            <v>400</v>
          </cell>
          <cell r="F7459" t="str">
            <v>CC-01453385</v>
          </cell>
          <cell r="J7459" t="str">
            <v>Sales Call</v>
          </cell>
          <cell r="R7459" t="str">
            <v>BXAD164301</v>
          </cell>
          <cell r="AB7459" t="str">
            <v>Sales call carried out for HMR update</v>
          </cell>
        </row>
        <row r="7460">
          <cell r="A7460">
            <v>45598.512384259302</v>
          </cell>
          <cell r="B7460">
            <v>410</v>
          </cell>
          <cell r="F7460" t="str">
            <v>CC-01453379</v>
          </cell>
          <cell r="J7460" t="str">
            <v>Sales Call</v>
          </cell>
          <cell r="R7460" t="str">
            <v>BXAD231957</v>
          </cell>
          <cell r="AB7460" t="str">
            <v>Sales call carried out for HMR update</v>
          </cell>
        </row>
        <row r="7461">
          <cell r="A7461">
            <v>45598.5082175926</v>
          </cell>
          <cell r="B7461">
            <v>185</v>
          </cell>
          <cell r="F7461" t="str">
            <v>CC-01453378</v>
          </cell>
          <cell r="J7461" t="str">
            <v>Sales Call</v>
          </cell>
          <cell r="R7461" t="str">
            <v>BXCD164415</v>
          </cell>
          <cell r="AB7461" t="str">
            <v>Sales call carried out for HMR update</v>
          </cell>
        </row>
        <row r="7462">
          <cell r="A7462">
            <v>45598.502407407403</v>
          </cell>
          <cell r="B7462">
            <v>900</v>
          </cell>
          <cell r="F7462" t="str">
            <v>CC-01453371</v>
          </cell>
          <cell r="J7462" t="str">
            <v>Sales Call</v>
          </cell>
          <cell r="R7462" t="str">
            <v>BXLD164272</v>
          </cell>
          <cell r="AB7462" t="str">
            <v>Sales call carried out for HMR update</v>
          </cell>
        </row>
        <row r="7463">
          <cell r="A7463">
            <v>45598.4983796296</v>
          </cell>
          <cell r="B7463">
            <v>540</v>
          </cell>
          <cell r="F7463" t="str">
            <v>CC-01453367</v>
          </cell>
          <cell r="J7463" t="str">
            <v>Sales Call</v>
          </cell>
          <cell r="R7463" t="str">
            <v>BXAD231954</v>
          </cell>
          <cell r="AB7463" t="str">
            <v>Sales call carried out for HMR update</v>
          </cell>
        </row>
        <row r="7464">
          <cell r="A7464">
            <v>45598.4948842593</v>
          </cell>
          <cell r="B7464">
            <v>1680</v>
          </cell>
          <cell r="F7464" t="str">
            <v>CC-01453362</v>
          </cell>
          <cell r="J7464" t="str">
            <v>Sales Call</v>
          </cell>
          <cell r="R7464" t="str">
            <v>BVED163240</v>
          </cell>
          <cell r="AB7464" t="str">
            <v>Sales call carried out for HMR update</v>
          </cell>
        </row>
        <row r="7465">
          <cell r="A7465">
            <v>45598.491793981499</v>
          </cell>
          <cell r="B7465">
            <v>1230</v>
          </cell>
          <cell r="F7465" t="str">
            <v>CC-01453359</v>
          </cell>
          <cell r="J7465" t="str">
            <v>Sales Call</v>
          </cell>
          <cell r="R7465" t="str">
            <v>BWID164050</v>
          </cell>
          <cell r="AB7465" t="str">
            <v>Sales call carried out for HMR update</v>
          </cell>
        </row>
        <row r="7466">
          <cell r="A7466">
            <v>45598.489097222198</v>
          </cell>
          <cell r="B7466">
            <v>490</v>
          </cell>
          <cell r="F7466" t="str">
            <v>CC-01453355</v>
          </cell>
          <cell r="J7466" t="str">
            <v>Sales Call</v>
          </cell>
          <cell r="R7466" t="str">
            <v>BWID231682</v>
          </cell>
          <cell r="AB7466" t="str">
            <v>Sales call carried out for HMR update</v>
          </cell>
        </row>
        <row r="7467">
          <cell r="A7467">
            <v>45598.485798611102</v>
          </cell>
          <cell r="B7467">
            <v>812</v>
          </cell>
          <cell r="F7467" t="str">
            <v>CC-01453352</v>
          </cell>
          <cell r="J7467" t="str">
            <v>Sales Call</v>
          </cell>
          <cell r="R7467" t="str">
            <v>BXKD164219</v>
          </cell>
          <cell r="AB7467" t="str">
            <v>Sales call carried out for HMR update</v>
          </cell>
        </row>
        <row r="7468">
          <cell r="A7468">
            <v>45598.482974537001</v>
          </cell>
          <cell r="B7468">
            <v>580</v>
          </cell>
          <cell r="F7468" t="str">
            <v>CC-01453345</v>
          </cell>
          <cell r="J7468" t="str">
            <v>Sales Call</v>
          </cell>
          <cell r="R7468" t="str">
            <v>BXAD164288</v>
          </cell>
          <cell r="AB7468" t="str">
            <v>Sales call carried out for HMR update</v>
          </cell>
        </row>
        <row r="7469">
          <cell r="A7469">
            <v>45598.479490740698</v>
          </cell>
          <cell r="B7469">
            <v>1380</v>
          </cell>
          <cell r="F7469" t="str">
            <v>CC-01453339</v>
          </cell>
          <cell r="J7469" t="str">
            <v>Sales Call</v>
          </cell>
          <cell r="R7469" t="str">
            <v>BXKD164206</v>
          </cell>
          <cell r="AB7469" t="str">
            <v>Sales call carried out for HMR update</v>
          </cell>
        </row>
        <row r="7470">
          <cell r="A7470">
            <v>45598.4762037037</v>
          </cell>
          <cell r="B7470">
            <v>1790</v>
          </cell>
          <cell r="F7470" t="str">
            <v>CC-01453332</v>
          </cell>
          <cell r="J7470" t="str">
            <v>Sales Call</v>
          </cell>
          <cell r="R7470" t="str">
            <v>BWED163871</v>
          </cell>
          <cell r="AB7470" t="str">
            <v>Sales call carried out for HMR update</v>
          </cell>
        </row>
        <row r="7471">
          <cell r="A7471">
            <v>45598.462951388901</v>
          </cell>
          <cell r="B7471">
            <v>2050</v>
          </cell>
          <cell r="F7471" t="str">
            <v>CC-01453316</v>
          </cell>
          <cell r="J7471" t="str">
            <v>Sales Call</v>
          </cell>
          <cell r="R7471" t="str">
            <v>BWED163867</v>
          </cell>
          <cell r="AB7471" t="str">
            <v>Sales call carried out for HMR update</v>
          </cell>
        </row>
        <row r="7472">
          <cell r="A7472">
            <v>45598.459131944401</v>
          </cell>
          <cell r="B7472">
            <v>510</v>
          </cell>
          <cell r="F7472" t="str">
            <v>CC-01453314</v>
          </cell>
          <cell r="J7472" t="str">
            <v>Sales Call</v>
          </cell>
          <cell r="R7472" t="str">
            <v>BXKD121877</v>
          </cell>
          <cell r="AB7472" t="str">
            <v>Sales call carried out for HMR update</v>
          </cell>
        </row>
        <row r="7473">
          <cell r="A7473">
            <v>45598.454918981501</v>
          </cell>
          <cell r="B7473">
            <v>1770</v>
          </cell>
          <cell r="F7473" t="str">
            <v>CC-01453311</v>
          </cell>
          <cell r="J7473" t="str">
            <v>Sales Call</v>
          </cell>
          <cell r="R7473" t="str">
            <v>BXKD164191</v>
          </cell>
          <cell r="AB7473" t="str">
            <v>Sales call carried out for HMR update</v>
          </cell>
        </row>
        <row r="7474">
          <cell r="A7474">
            <v>45597.726180555597</v>
          </cell>
          <cell r="B7474">
            <v>1220</v>
          </cell>
          <cell r="F7474" t="str">
            <v>CC-01453038</v>
          </cell>
          <cell r="J7474" t="str">
            <v>Sales Call</v>
          </cell>
          <cell r="R7474" t="str">
            <v>BXKD164166</v>
          </cell>
          <cell r="AB7474" t="str">
            <v>Sales call carried out for HMR update</v>
          </cell>
        </row>
        <row r="7475">
          <cell r="A7475">
            <v>45597.721990740698</v>
          </cell>
          <cell r="B7475">
            <v>1475</v>
          </cell>
          <cell r="F7475" t="str">
            <v>CC-01453036</v>
          </cell>
          <cell r="J7475" t="str">
            <v>Sales Call</v>
          </cell>
          <cell r="R7475" t="str">
            <v>BWID164096</v>
          </cell>
          <cell r="AB7475" t="str">
            <v>Sales call carried out for HMR update</v>
          </cell>
        </row>
        <row r="7476">
          <cell r="A7476">
            <v>45597.717824074098</v>
          </cell>
          <cell r="B7476">
            <v>625</v>
          </cell>
          <cell r="F7476" t="str">
            <v>CC-01453034</v>
          </cell>
          <cell r="J7476" t="str">
            <v>Sales Call</v>
          </cell>
          <cell r="R7476" t="str">
            <v>BXKD164174</v>
          </cell>
          <cell r="AB7476" t="str">
            <v>Sales call carried out for HMR update</v>
          </cell>
        </row>
        <row r="7477">
          <cell r="A7477">
            <v>45597.714849536998</v>
          </cell>
          <cell r="B7477">
            <v>1160</v>
          </cell>
          <cell r="F7477" t="str">
            <v>CC-01453032</v>
          </cell>
          <cell r="J7477" t="str">
            <v>Sales Call</v>
          </cell>
          <cell r="R7477" t="str">
            <v>BWHD164039</v>
          </cell>
          <cell r="AB7477" t="str">
            <v>Sales call carried out for HMR update</v>
          </cell>
        </row>
        <row r="7478">
          <cell r="A7478">
            <v>45597.7121064815</v>
          </cell>
          <cell r="B7478">
            <v>1310</v>
          </cell>
          <cell r="F7478" t="str">
            <v>CC-01453031</v>
          </cell>
          <cell r="J7478" t="str">
            <v>Sales Call</v>
          </cell>
          <cell r="R7478" t="str">
            <v>BWCD163769</v>
          </cell>
          <cell r="AB7478" t="str">
            <v>Sales call carried out for HMR update</v>
          </cell>
        </row>
        <row r="7479">
          <cell r="A7479">
            <v>45597.709074074097</v>
          </cell>
          <cell r="B7479">
            <v>1450</v>
          </cell>
          <cell r="F7479" t="str">
            <v>CC-01453028</v>
          </cell>
          <cell r="J7479" t="str">
            <v>Sales Call</v>
          </cell>
          <cell r="R7479" t="str">
            <v>BXJD164132</v>
          </cell>
          <cell r="AB7479" t="str">
            <v>Sales call carried out for HMR update</v>
          </cell>
        </row>
        <row r="7480">
          <cell r="A7480">
            <v>45597.705393518503</v>
          </cell>
          <cell r="B7480">
            <v>1710</v>
          </cell>
          <cell r="F7480" t="str">
            <v>CC-01453023</v>
          </cell>
          <cell r="J7480" t="str">
            <v>Sales Call</v>
          </cell>
          <cell r="R7480" t="str">
            <v>BXJD164130</v>
          </cell>
          <cell r="AB7480" t="str">
            <v>Sales call carried out for HMR update</v>
          </cell>
        </row>
        <row r="7481">
          <cell r="A7481">
            <v>45597.702395833301</v>
          </cell>
          <cell r="B7481">
            <v>1840</v>
          </cell>
          <cell r="F7481" t="str">
            <v>CC-01453019</v>
          </cell>
          <cell r="J7481" t="str">
            <v>Sales Call</v>
          </cell>
          <cell r="R7481" t="str">
            <v>BXJD164143</v>
          </cell>
          <cell r="AB7481" t="str">
            <v>Sales call carried out for HMR update</v>
          </cell>
        </row>
        <row r="7482">
          <cell r="A7482">
            <v>45597.699664351901</v>
          </cell>
          <cell r="B7482">
            <v>1640</v>
          </cell>
          <cell r="F7482" t="str">
            <v>CC-01453017</v>
          </cell>
          <cell r="J7482" t="str">
            <v>Sales Call</v>
          </cell>
          <cell r="R7482" t="str">
            <v>BWID164054</v>
          </cell>
          <cell r="AB7482" t="str">
            <v>Sales call carried out for HMR update</v>
          </cell>
        </row>
        <row r="7483">
          <cell r="A7483">
            <v>45597.6953125</v>
          </cell>
          <cell r="B7483">
            <v>2180</v>
          </cell>
          <cell r="F7483" t="str">
            <v>CC-01453012</v>
          </cell>
          <cell r="J7483" t="str">
            <v>Sales Call</v>
          </cell>
          <cell r="R7483" t="str">
            <v>BWED163889</v>
          </cell>
          <cell r="AB7483" t="str">
            <v>Sales call carried out for HMR update</v>
          </cell>
        </row>
        <row r="7484">
          <cell r="A7484">
            <v>45597.6925694444</v>
          </cell>
          <cell r="B7484">
            <v>630</v>
          </cell>
          <cell r="F7484" t="str">
            <v>CC-01453011</v>
          </cell>
          <cell r="J7484" t="str">
            <v>Sales Call</v>
          </cell>
          <cell r="R7484" t="str">
            <v>BWID164086</v>
          </cell>
          <cell r="AB7484" t="str">
            <v>Sales call carried out for HMR update</v>
          </cell>
        </row>
        <row r="7485">
          <cell r="A7485">
            <v>45597.689664351798</v>
          </cell>
          <cell r="B7485">
            <v>2860</v>
          </cell>
          <cell r="F7485" t="str">
            <v>CC-01453010</v>
          </cell>
          <cell r="J7485" t="str">
            <v>Sales Call</v>
          </cell>
          <cell r="R7485" t="str">
            <v>BVGD163301</v>
          </cell>
          <cell r="AB7485" t="str">
            <v>Sales call carried out for HMR update</v>
          </cell>
        </row>
        <row r="7486">
          <cell r="A7486">
            <v>45597.686261574097</v>
          </cell>
          <cell r="B7486">
            <v>2570</v>
          </cell>
          <cell r="F7486" t="str">
            <v>CC-01453007</v>
          </cell>
          <cell r="J7486" t="str">
            <v>Sales Call</v>
          </cell>
          <cell r="R7486" t="str">
            <v>BWHD231642</v>
          </cell>
          <cell r="AB7486" t="str">
            <v>Sales call carried out for HMR update</v>
          </cell>
        </row>
        <row r="7487">
          <cell r="A7487">
            <v>45597.683472222197</v>
          </cell>
          <cell r="B7487">
            <v>1850</v>
          </cell>
          <cell r="F7487" t="str">
            <v>CC-01453003</v>
          </cell>
          <cell r="J7487" t="str">
            <v>Sales Call</v>
          </cell>
          <cell r="R7487" t="str">
            <v>BWHD163996</v>
          </cell>
          <cell r="AB7487" t="str">
            <v>Sales call carried out for HMR update</v>
          </cell>
        </row>
        <row r="7488">
          <cell r="A7488">
            <v>45597.680682870399</v>
          </cell>
          <cell r="B7488">
            <v>2100</v>
          </cell>
          <cell r="F7488" t="str">
            <v>CC-01453001</v>
          </cell>
          <cell r="J7488" t="str">
            <v>Sales Call</v>
          </cell>
          <cell r="R7488" t="str">
            <v>BWHD164004</v>
          </cell>
          <cell r="AB7488" t="str">
            <v>Sales call carried out for HMR update</v>
          </cell>
        </row>
        <row r="7489">
          <cell r="A7489">
            <v>45597.678055555603</v>
          </cell>
          <cell r="B7489">
            <v>1550</v>
          </cell>
          <cell r="F7489" t="str">
            <v>CC-01452997</v>
          </cell>
          <cell r="J7489" t="str">
            <v>Sales Call</v>
          </cell>
          <cell r="R7489" t="str">
            <v>BWJD163502</v>
          </cell>
          <cell r="AB7489" t="str">
            <v>Sales call carried out for HMR update</v>
          </cell>
        </row>
        <row r="7490">
          <cell r="A7490">
            <v>45597.675104166701</v>
          </cell>
          <cell r="B7490">
            <v>1370</v>
          </cell>
          <cell r="F7490" t="str">
            <v>CC-01452992</v>
          </cell>
          <cell r="J7490" t="str">
            <v>Sales Call</v>
          </cell>
          <cell r="R7490" t="str">
            <v>BWFD163931</v>
          </cell>
          <cell r="AB7490" t="str">
            <v>Sales call carried out for HMR update</v>
          </cell>
        </row>
        <row r="7491">
          <cell r="A7491">
            <v>45597.671724537002</v>
          </cell>
          <cell r="B7491">
            <v>1965</v>
          </cell>
          <cell r="F7491" t="str">
            <v>CC-01452985</v>
          </cell>
          <cell r="J7491" t="str">
            <v>Sales Call</v>
          </cell>
          <cell r="R7491" t="str">
            <v>BWHD164015</v>
          </cell>
          <cell r="AB7491" t="str">
            <v>Sales call carried out for HMR update</v>
          </cell>
        </row>
        <row r="7492">
          <cell r="A7492">
            <v>45597.669097222199</v>
          </cell>
          <cell r="B7492">
            <v>2080</v>
          </cell>
          <cell r="F7492" t="str">
            <v>CC-01452982</v>
          </cell>
          <cell r="J7492" t="str">
            <v>Sales Call</v>
          </cell>
          <cell r="R7492" t="str">
            <v>BWFD163947</v>
          </cell>
          <cell r="AB7492" t="str">
            <v>Sales call carried out for HMR update</v>
          </cell>
        </row>
        <row r="7493">
          <cell r="A7493">
            <v>45597.666435185201</v>
          </cell>
          <cell r="B7493">
            <v>610</v>
          </cell>
          <cell r="F7493" t="str">
            <v>CC-01452981</v>
          </cell>
          <cell r="J7493" t="str">
            <v>Sales Call</v>
          </cell>
          <cell r="R7493" t="str">
            <v>BWFD163937</v>
          </cell>
          <cell r="AB7493" t="str">
            <v>Sales call carried out for HMR update</v>
          </cell>
        </row>
        <row r="7494">
          <cell r="A7494">
            <v>45597.663935185199</v>
          </cell>
          <cell r="B7494">
            <v>2390</v>
          </cell>
          <cell r="F7494" t="str">
            <v>CC-01452978</v>
          </cell>
          <cell r="J7494" t="str">
            <v>Sales Call</v>
          </cell>
          <cell r="R7494" t="str">
            <v>BWFD163940</v>
          </cell>
          <cell r="AB7494" t="str">
            <v>Sales call carried out for HMR update</v>
          </cell>
        </row>
        <row r="7495">
          <cell r="A7495">
            <v>45597.661180555602</v>
          </cell>
          <cell r="B7495">
            <v>1970</v>
          </cell>
          <cell r="F7495" t="str">
            <v>CC-01452975</v>
          </cell>
          <cell r="J7495" t="str">
            <v>Sales Call</v>
          </cell>
          <cell r="R7495" t="str">
            <v>BWED163893</v>
          </cell>
          <cell r="AB7495" t="str">
            <v>Sales call carried out for HMR update</v>
          </cell>
        </row>
        <row r="7496">
          <cell r="A7496">
            <v>45597.658773148098</v>
          </cell>
          <cell r="B7496">
            <v>1665</v>
          </cell>
          <cell r="F7496" t="str">
            <v>CC-01452973</v>
          </cell>
          <cell r="J7496" t="str">
            <v>Sales Call</v>
          </cell>
          <cell r="R7496" t="str">
            <v>BWGD163984</v>
          </cell>
          <cell r="AB7496" t="str">
            <v>Sales call carried out for HMR update</v>
          </cell>
        </row>
        <row r="7497">
          <cell r="A7497">
            <v>45597.656168981499</v>
          </cell>
          <cell r="B7497">
            <v>3200</v>
          </cell>
          <cell r="F7497" t="str">
            <v>CC-01452971</v>
          </cell>
          <cell r="J7497" t="str">
            <v>Sales Call</v>
          </cell>
          <cell r="R7497" t="str">
            <v>BVHD163388</v>
          </cell>
          <cell r="AB7497" t="str">
            <v>Sales call carried out for HMR update</v>
          </cell>
        </row>
        <row r="7498">
          <cell r="A7498">
            <v>45597.652696759302</v>
          </cell>
          <cell r="B7498">
            <v>4870</v>
          </cell>
          <cell r="F7498" t="str">
            <v>CC-01452970</v>
          </cell>
          <cell r="J7498" t="str">
            <v>Sales Call</v>
          </cell>
          <cell r="R7498" t="str">
            <v>BWAD163687</v>
          </cell>
          <cell r="AB7498" t="str">
            <v>Sales call carried out for HMR update</v>
          </cell>
        </row>
        <row r="7499">
          <cell r="A7499">
            <v>45597.649004629602</v>
          </cell>
          <cell r="B7499">
            <v>2210</v>
          </cell>
          <cell r="F7499" t="str">
            <v>CC-01452967</v>
          </cell>
          <cell r="J7499" t="str">
            <v>Sales Call</v>
          </cell>
          <cell r="R7499" t="str">
            <v>BWLD231334</v>
          </cell>
          <cell r="AB7499" t="str">
            <v>Sales call carried out for HMR update</v>
          </cell>
        </row>
        <row r="7500">
          <cell r="A7500">
            <v>45597.645868055602</v>
          </cell>
          <cell r="B7500">
            <v>2325</v>
          </cell>
          <cell r="F7500" t="str">
            <v>CC-01452961</v>
          </cell>
          <cell r="J7500" t="str">
            <v>Sales Call</v>
          </cell>
          <cell r="R7500" t="str">
            <v>BWLD231345</v>
          </cell>
          <cell r="AB7500" t="str">
            <v>Sales call carried out for HMR update</v>
          </cell>
        </row>
        <row r="7501">
          <cell r="A7501">
            <v>45597.643379629597</v>
          </cell>
          <cell r="B7501">
            <v>1300</v>
          </cell>
          <cell r="F7501" t="str">
            <v>CC-01452960</v>
          </cell>
          <cell r="J7501" t="str">
            <v>Sales Call</v>
          </cell>
          <cell r="R7501" t="str">
            <v>BWCD121690</v>
          </cell>
          <cell r="AB7501" t="str">
            <v>Sales call carried out for HMR update</v>
          </cell>
        </row>
        <row r="7502">
          <cell r="A7502">
            <v>45597.640706018501</v>
          </cell>
          <cell r="B7502">
            <v>3335</v>
          </cell>
          <cell r="F7502" t="str">
            <v>CC-01452956</v>
          </cell>
          <cell r="J7502" t="str">
            <v>Sales Call</v>
          </cell>
          <cell r="R7502" t="str">
            <v>BWBD163701</v>
          </cell>
          <cell r="AB7502" t="str">
            <v>Sales call carried out for HMR update</v>
          </cell>
        </row>
        <row r="7503">
          <cell r="A7503">
            <v>45597.636655092603</v>
          </cell>
          <cell r="B7503">
            <v>480</v>
          </cell>
          <cell r="F7503" t="str">
            <v>CC-01452952</v>
          </cell>
          <cell r="J7503" t="str">
            <v>Schedule Service</v>
          </cell>
          <cell r="R7503" t="str">
            <v>BWBD163695</v>
          </cell>
          <cell r="AB7503" t="str">
            <v>Attend the site for schedule service so drain oil from tank and train oil from cooler total 37 liters oil drain then change oil filter, air oil seperator and oil 40 liters. Then start the unit found running ok.</v>
          </cell>
        </row>
        <row r="7504">
          <cell r="A7504">
            <v>45597.613506944399</v>
          </cell>
          <cell r="B7504">
            <v>3630</v>
          </cell>
          <cell r="F7504" t="str">
            <v>CC-01452937</v>
          </cell>
          <cell r="J7504" t="str">
            <v>Sales Call</v>
          </cell>
          <cell r="R7504" t="str">
            <v>BWLD163586</v>
          </cell>
          <cell r="AB7504" t="str">
            <v>Sales call carried out for HMR update</v>
          </cell>
        </row>
        <row r="7505">
          <cell r="A7505">
            <v>45597.609097222201</v>
          </cell>
          <cell r="B7505">
            <v>2600</v>
          </cell>
          <cell r="F7505" t="str">
            <v>CC-01452930</v>
          </cell>
          <cell r="J7505" t="str">
            <v>Sales Call</v>
          </cell>
          <cell r="R7505" t="str">
            <v>BWAD163674</v>
          </cell>
          <cell r="AB7505" t="str">
            <v>Sales call carried our for HMR update</v>
          </cell>
        </row>
        <row r="7506">
          <cell r="A7506">
            <v>45597.606249999997</v>
          </cell>
          <cell r="B7506">
            <v>1632</v>
          </cell>
          <cell r="F7506" t="str">
            <v>CC-01452929</v>
          </cell>
          <cell r="J7506" t="str">
            <v>Sales Call</v>
          </cell>
          <cell r="R7506" t="str">
            <v>BWBD163738</v>
          </cell>
          <cell r="AB7506" t="str">
            <v>Sales call carried our for HMR update</v>
          </cell>
        </row>
        <row r="7507">
          <cell r="A7507">
            <v>45597.603310185201</v>
          </cell>
          <cell r="B7507">
            <v>1650</v>
          </cell>
          <cell r="F7507" t="str">
            <v>CC-01452928</v>
          </cell>
          <cell r="J7507" t="str">
            <v>Sales Call</v>
          </cell>
          <cell r="R7507" t="str">
            <v>BWJD163499</v>
          </cell>
          <cell r="AB7507" t="str">
            <v>Sales call carried our for HMR update</v>
          </cell>
        </row>
        <row r="7508">
          <cell r="A7508">
            <v>45597.600914351897</v>
          </cell>
          <cell r="B7508">
            <v>1515</v>
          </cell>
          <cell r="F7508" t="str">
            <v>CC-01452926</v>
          </cell>
          <cell r="J7508" t="str">
            <v>Sales Call</v>
          </cell>
          <cell r="R7508" t="str">
            <v>BWBD163707</v>
          </cell>
          <cell r="AB7508" t="str">
            <v>Sales call carried our for HMR update</v>
          </cell>
        </row>
        <row r="7509">
          <cell r="A7509">
            <v>45597.595150462999</v>
          </cell>
          <cell r="B7509">
            <v>1995</v>
          </cell>
          <cell r="F7509" t="str">
            <v>CC-01452924</v>
          </cell>
          <cell r="J7509" t="str">
            <v>Sales Call</v>
          </cell>
          <cell r="R7509" t="str">
            <v>BWAD163680</v>
          </cell>
          <cell r="AB7509" t="str">
            <v>Sales call carried out for HMR update</v>
          </cell>
        </row>
        <row r="7510">
          <cell r="A7510">
            <v>45597.591516203698</v>
          </cell>
          <cell r="B7510">
            <v>536</v>
          </cell>
          <cell r="F7510" t="str">
            <v>CC-01452923</v>
          </cell>
          <cell r="J7510" t="str">
            <v>Sales Call</v>
          </cell>
          <cell r="R7510" t="str">
            <v>BWJL153357</v>
          </cell>
          <cell r="AB7510" t="str">
            <v>Sales call carried out for HMR update</v>
          </cell>
        </row>
        <row r="7511">
          <cell r="A7511">
            <v>45597.588472222204</v>
          </cell>
          <cell r="B7511">
            <v>5330</v>
          </cell>
          <cell r="F7511" t="str">
            <v>CC-01452922</v>
          </cell>
          <cell r="J7511" t="str">
            <v>Sales Call</v>
          </cell>
          <cell r="R7511" t="str">
            <v>BVED163244</v>
          </cell>
          <cell r="AB7511" t="str">
            <v>Sales call carried out for HMR update</v>
          </cell>
        </row>
        <row r="7512">
          <cell r="A7512">
            <v>45597.582951388897</v>
          </cell>
          <cell r="B7512">
            <v>3735</v>
          </cell>
          <cell r="F7512" t="str">
            <v>CC-01452920</v>
          </cell>
          <cell r="J7512" t="str">
            <v>Sales Call</v>
          </cell>
          <cell r="R7512" t="str">
            <v>BWKD163543</v>
          </cell>
          <cell r="AB7512" t="str">
            <v>Sales call carried out for HMR update</v>
          </cell>
        </row>
        <row r="7513">
          <cell r="A7513">
            <v>45597.580208333296</v>
          </cell>
          <cell r="B7513">
            <v>2915</v>
          </cell>
          <cell r="F7513" t="str">
            <v>CC-01452917</v>
          </cell>
          <cell r="J7513" t="str">
            <v>Sales Call</v>
          </cell>
          <cell r="R7513" t="str">
            <v>BWKD163512</v>
          </cell>
          <cell r="AB7513" t="str">
            <v>Sales call carried out for HMR update</v>
          </cell>
        </row>
        <row r="7514">
          <cell r="A7514">
            <v>45597.577592592599</v>
          </cell>
          <cell r="B7514">
            <v>2990</v>
          </cell>
          <cell r="F7514" t="str">
            <v>CC-01452916</v>
          </cell>
          <cell r="J7514" t="str">
            <v>Sales Call</v>
          </cell>
          <cell r="R7514" t="str">
            <v>BVFD163261</v>
          </cell>
          <cell r="AB7514" t="str">
            <v>Sales call carried out for HMR update</v>
          </cell>
        </row>
        <row r="7515">
          <cell r="A7515">
            <v>45597.574062500003</v>
          </cell>
          <cell r="B7515">
            <v>2680</v>
          </cell>
          <cell r="F7515" t="str">
            <v>CC-01452915</v>
          </cell>
          <cell r="J7515" t="str">
            <v>Sales Call</v>
          </cell>
          <cell r="R7515" t="str">
            <v>BVIL161084</v>
          </cell>
          <cell r="AB7515" t="str">
            <v>Sales call carried out for HMR update</v>
          </cell>
        </row>
        <row r="7516">
          <cell r="A7516">
            <v>45597.571099537003</v>
          </cell>
          <cell r="B7516">
            <v>660</v>
          </cell>
          <cell r="F7516" t="str">
            <v>CC-01452914</v>
          </cell>
          <cell r="J7516" t="str">
            <v>Sales Call</v>
          </cell>
          <cell r="R7516" t="str">
            <v>BVID163429</v>
          </cell>
          <cell r="AB7516" t="str">
            <v>Sales call carried out for HMR update</v>
          </cell>
        </row>
        <row r="7517">
          <cell r="A7517">
            <v>45597.568090277797</v>
          </cell>
          <cell r="B7517">
            <v>3475</v>
          </cell>
          <cell r="F7517" t="str">
            <v>CC-01452913</v>
          </cell>
          <cell r="J7517" t="str">
            <v>Sales Call</v>
          </cell>
          <cell r="R7517" t="str">
            <v>BVHD163393</v>
          </cell>
          <cell r="AB7517" t="str">
            <v>Sales call carried out for HMR update</v>
          </cell>
        </row>
        <row r="7518">
          <cell r="A7518">
            <v>45597.5639814815</v>
          </cell>
          <cell r="B7518">
            <v>4600</v>
          </cell>
          <cell r="F7518" t="str">
            <v>CC-01452912</v>
          </cell>
          <cell r="J7518" t="str">
            <v>Sales Call</v>
          </cell>
          <cell r="R7518" t="str">
            <v>BVHD163374</v>
          </cell>
          <cell r="AB7518" t="str">
            <v>Sales call carried out for HMR update</v>
          </cell>
        </row>
        <row r="7519">
          <cell r="A7519">
            <v>45597.560335648202</v>
          </cell>
          <cell r="B7519">
            <v>2520</v>
          </cell>
          <cell r="F7519" t="str">
            <v>CC-01452911</v>
          </cell>
          <cell r="J7519" t="str">
            <v>Sales Call</v>
          </cell>
          <cell r="R7519" t="str">
            <v>BVLD163043</v>
          </cell>
          <cell r="AB7519" t="str">
            <v>Sales call carried out for HMR update</v>
          </cell>
        </row>
        <row r="7520">
          <cell r="A7520">
            <v>45597.557210648098</v>
          </cell>
          <cell r="B7520">
            <v>3670</v>
          </cell>
          <cell r="F7520" t="str">
            <v>CC-01452910</v>
          </cell>
          <cell r="J7520" t="str">
            <v>Sales Call</v>
          </cell>
          <cell r="R7520" t="str">
            <v>BVGD163308</v>
          </cell>
          <cell r="AB7520" t="str">
            <v>Sales call carried out for HMR update</v>
          </cell>
        </row>
        <row r="7521">
          <cell r="A7521">
            <v>45597.554166666698</v>
          </cell>
          <cell r="B7521">
            <v>2780</v>
          </cell>
          <cell r="F7521" t="str">
            <v>CC-01452908</v>
          </cell>
          <cell r="J7521" t="str">
            <v>Sales Call</v>
          </cell>
          <cell r="R7521" t="str">
            <v>BVHD163336</v>
          </cell>
          <cell r="AB7521" t="str">
            <v>Sales call carried out for HMR update</v>
          </cell>
        </row>
        <row r="7522">
          <cell r="A7522">
            <v>45597.551180555602</v>
          </cell>
          <cell r="B7522">
            <v>2000</v>
          </cell>
          <cell r="F7522" t="str">
            <v>CC-01452906</v>
          </cell>
          <cell r="J7522" t="str">
            <v>Sales Call</v>
          </cell>
          <cell r="R7522" t="str">
            <v>BVHD163366</v>
          </cell>
          <cell r="AB7522" t="str">
            <v>Sales call carried out for HMR update</v>
          </cell>
        </row>
        <row r="7523">
          <cell r="A7523">
            <v>45597.548171296301</v>
          </cell>
          <cell r="B7523">
            <v>4350</v>
          </cell>
          <cell r="F7523" t="str">
            <v>CC-01452904</v>
          </cell>
          <cell r="J7523" t="str">
            <v>Sales Call</v>
          </cell>
          <cell r="R7523" t="str">
            <v>BVKD163010</v>
          </cell>
          <cell r="AB7523" t="str">
            <v>Sales call carried out for HMR update</v>
          </cell>
        </row>
        <row r="7524">
          <cell r="A7524">
            <v>45597.543842592597</v>
          </cell>
          <cell r="B7524">
            <v>8220</v>
          </cell>
          <cell r="F7524" t="str">
            <v>CC-01452902</v>
          </cell>
          <cell r="J7524" t="str">
            <v>Sales Call</v>
          </cell>
          <cell r="R7524" t="str">
            <v>BUFD162814</v>
          </cell>
          <cell r="AB7524" t="str">
            <v>Sales call carried out for HMR update</v>
          </cell>
        </row>
        <row r="7525">
          <cell r="A7525">
            <v>45597.494340277801</v>
          </cell>
          <cell r="B7525">
            <v>0</v>
          </cell>
          <cell r="F7525" t="str">
            <v>CC-01452883</v>
          </cell>
          <cell r="J7525" t="str">
            <v>Complaint - Breakdown</v>
          </cell>
          <cell r="R7525" t="str">
            <v>DUAL140235</v>
          </cell>
          <cell r="AB7525" t="str">
            <v>Attend the site against customer complaint of not working so check and found pressure not build up that cause unit not getting started also NRV need to be change. However we set pressure then start the unit found running ok.</v>
          </cell>
        </row>
        <row r="7526">
          <cell r="A7526">
            <v>45595.474884259304</v>
          </cell>
          <cell r="B7526">
            <v>117368</v>
          </cell>
          <cell r="F7526" t="str">
            <v>CC-01451886</v>
          </cell>
          <cell r="J7526" t="str">
            <v>Schedule Service</v>
          </cell>
          <cell r="R7526" t="str">
            <v>BTES044431</v>
          </cell>
          <cell r="AB7526" t="str">
            <v>Attend the site for schedule service so change air filter, oil filter, air oil separator, all valve kit and UT synthetic oil. Then start the unit found running ok.</v>
          </cell>
        </row>
        <row r="7527">
          <cell r="A7527">
            <v>45594.706944444442</v>
          </cell>
          <cell r="B7527">
            <v>1757</v>
          </cell>
          <cell r="F7527" t="str">
            <v>CC-01451512</v>
          </cell>
          <cell r="J7527" t="str">
            <v>Schedule Service</v>
          </cell>
          <cell r="R7527" t="str">
            <v>BWED163871</v>
          </cell>
          <cell r="AB7527" t="str">
            <v>Attend the site for schedule service so replace oil , oil filter, air filter and separator filter. Overall drained oil 39 litres, and total topped up oil 42 litres.After schedule service done start and run the unit on load condition found unit is running in normal parameters.</v>
          </cell>
        </row>
        <row r="7528">
          <cell r="A7528">
            <v>45594.706250000003</v>
          </cell>
          <cell r="B7528">
            <v>2032</v>
          </cell>
          <cell r="F7528" t="str">
            <v>CC-01451506</v>
          </cell>
          <cell r="J7528" t="str">
            <v>Schedule Service</v>
          </cell>
          <cell r="R7528" t="str">
            <v>BWED163867</v>
          </cell>
          <cell r="AB7528" t="str">
            <v>Attend the site for schedule service so replace oil , oil filter, air filter and separator filter. Overall drained oil 39 litres, and total topped up oil 42 litres.After schedule service done start and run the unit on load condition found unit is running in normal parameters.</v>
          </cell>
        </row>
        <row r="7529">
          <cell r="A7529">
            <v>45594.511805555558</v>
          </cell>
          <cell r="B7529">
            <v>1</v>
          </cell>
          <cell r="F7529" t="str">
            <v>CC-01451070</v>
          </cell>
          <cell r="J7529" t="str">
            <v>Commissioning</v>
          </cell>
          <cell r="R7529" t="str">
            <v>BXAL153828</v>
          </cell>
          <cell r="AB7529" t="str">
            <v>Commissioning done on dated 29-10-2024</v>
          </cell>
        </row>
        <row r="7530">
          <cell r="A7530">
            <v>45594.498611111114</v>
          </cell>
          <cell r="B7530">
            <v>5371</v>
          </cell>
          <cell r="F7530" t="str">
            <v>CC-01451039</v>
          </cell>
          <cell r="J7530" t="str">
            <v>Schedule Service</v>
          </cell>
          <cell r="R7530" t="str">
            <v>BWCS032720</v>
          </cell>
          <cell r="AB7530" t="str">
            <v>Attend the site for schedule service so change air filter, oil filter then start the unit found running ok.</v>
          </cell>
        </row>
        <row r="7531">
          <cell r="A7531">
            <v>45593.659594907404</v>
          </cell>
          <cell r="B7531">
            <v>1</v>
          </cell>
          <cell r="F7531" t="str">
            <v>CC-01450372</v>
          </cell>
          <cell r="J7531" t="str">
            <v>Commissioning</v>
          </cell>
          <cell r="R7531" t="str">
            <v>BXBC373276</v>
          </cell>
          <cell r="AB7531" t="str">
            <v>Commissioning done on dated 28-10-2024...comm phototincomplete.. Missing photo attached in call....Comm date-28-10-2024</v>
          </cell>
        </row>
        <row r="7532">
          <cell r="A7532">
            <v>45593.275000000001</v>
          </cell>
          <cell r="B7532">
            <v>11601</v>
          </cell>
          <cell r="F7532" t="str">
            <v>CC-01449537</v>
          </cell>
          <cell r="J7532" t="str">
            <v>Schedule Service - AMC</v>
          </cell>
          <cell r="R7532" t="str">
            <v>BVFS039912</v>
          </cell>
          <cell r="AB7532" t="str">
            <v>AMC Visit carried out</v>
          </cell>
        </row>
        <row r="7533">
          <cell r="A7533">
            <v>45593.275000000001</v>
          </cell>
          <cell r="B7533">
            <v>4745</v>
          </cell>
          <cell r="F7533" t="str">
            <v>CC-01449536</v>
          </cell>
          <cell r="J7533" t="str">
            <v>Schedule Service - AMC</v>
          </cell>
          <cell r="R7533" t="str">
            <v>BWEC370394</v>
          </cell>
          <cell r="AB7533" t="str">
            <v>AMC visit carried out</v>
          </cell>
        </row>
        <row r="7534">
          <cell r="A7534">
            <v>45593.272916666669</v>
          </cell>
          <cell r="B7534">
            <v>96540</v>
          </cell>
          <cell r="F7534" t="str">
            <v>CC-01449515</v>
          </cell>
          <cell r="J7534" t="str">
            <v>Schedule Service - AMC</v>
          </cell>
          <cell r="R7534" t="str">
            <v>BPLF150007</v>
          </cell>
          <cell r="AB7534" t="str">
            <v>AMC visit carried out</v>
          </cell>
        </row>
        <row r="7535">
          <cell r="A7535">
            <v>45593.272222222222</v>
          </cell>
          <cell r="B7535">
            <v>2199</v>
          </cell>
          <cell r="F7535" t="str">
            <v>CC-01449514</v>
          </cell>
          <cell r="J7535" t="str">
            <v>Schedule Service - AMC</v>
          </cell>
          <cell r="R7535" t="str">
            <v>BXJS034965</v>
          </cell>
          <cell r="AB7535" t="str">
            <v>AMC visit carried out</v>
          </cell>
        </row>
        <row r="7536">
          <cell r="A7536">
            <v>45591.529861111114</v>
          </cell>
          <cell r="B7536">
            <v>5300</v>
          </cell>
          <cell r="F7536" t="str">
            <v>CC-01448692</v>
          </cell>
          <cell r="J7536" t="str">
            <v>Schedule Service</v>
          </cell>
          <cell r="R7536" t="str">
            <v>BVED163244</v>
          </cell>
          <cell r="AB7536" t="str">
            <v>Attend the site for schedule service so start the work oil drain 38lit tank and cooler Change parts oil air lube plus 40 litres, air filter 2nos,oil filter 2nos 90lpm, then replace the Parts and start the unit found unit running good condition.</v>
          </cell>
        </row>
        <row r="7537">
          <cell r="A7537">
            <v>45591.527777777781</v>
          </cell>
          <cell r="B7537">
            <v>4850</v>
          </cell>
          <cell r="F7537" t="str">
            <v>CC-01448684</v>
          </cell>
          <cell r="J7537" t="str">
            <v>Schedule Service</v>
          </cell>
          <cell r="R7537" t="str">
            <v>BWAD163687</v>
          </cell>
          <cell r="AB7537" t="str">
            <v>Attend the site for schedule service so following jobs are done replace air filter, oil filter, oil 42 litres, separator filter, arv kit , actuator kit and pressure regulator kit. After replace all service parts start the unit and run on load condition and set the air pressure to 17.0 bar. Unit parameters are under normal whole condition.</v>
          </cell>
        </row>
        <row r="7538">
          <cell r="A7538">
            <v>45591.461805555555</v>
          </cell>
          <cell r="B7538">
            <v>0</v>
          </cell>
          <cell r="F7538" t="str">
            <v>CC-01448467</v>
          </cell>
          <cell r="J7538" t="str">
            <v>Schedule Service</v>
          </cell>
          <cell r="R7538" t="str">
            <v>CMKE560286</v>
          </cell>
          <cell r="AB7538" t="str">
            <v>Attend the site for schedule service so change air filter and oil. Then start the unit found running ok.</v>
          </cell>
        </row>
        <row r="7539">
          <cell r="A7539">
            <v>45590.51666666667</v>
          </cell>
          <cell r="B7539">
            <v>2054</v>
          </cell>
          <cell r="F7539" t="str">
            <v>CC-01447466</v>
          </cell>
          <cell r="J7539" t="str">
            <v>Complaint - Running With Problem</v>
          </cell>
          <cell r="R7539" t="str">
            <v>BWFD163947</v>
          </cell>
          <cell r="AB7539" t="str">
            <v>Attend the site as per customer complaint for unit running with problem so check the compressor found butterfly valve actuator malfunction work because actuator back bush body found in damage condition which cause for high pressure build up and engine oil pressure guage not in working condition so replace the engine oil electrical pressure guage and one actuator assembly compressor side. After replace the same parts start the unit found unit is running in ok condition.</v>
          </cell>
        </row>
        <row r="7540">
          <cell r="A7540">
            <v>45589.743055555555</v>
          </cell>
          <cell r="B7540">
            <v>0</v>
          </cell>
          <cell r="F7540" t="str">
            <v>CC-01446831</v>
          </cell>
          <cell r="J7540" t="str">
            <v>Commissioning</v>
          </cell>
          <cell r="R7540" t="str">
            <v>SN24TN01238</v>
          </cell>
          <cell r="AB7540" t="str">
            <v>Commissioning done on dated 24-10-2024.</v>
          </cell>
        </row>
        <row r="7541">
          <cell r="A7541">
            <v>45589.741840277798</v>
          </cell>
          <cell r="B7541">
            <v>1</v>
          </cell>
          <cell r="F7541" t="str">
            <v>CC-01446827</v>
          </cell>
          <cell r="J7541" t="str">
            <v>Commissioning</v>
          </cell>
          <cell r="R7541" t="str">
            <v>BXES037065</v>
          </cell>
          <cell r="AB7541" t="str">
            <v>Commissioning done on dated 24-10-2024....Comm date-24-10-2024</v>
          </cell>
        </row>
        <row r="7542">
          <cell r="A7542">
            <v>45589.591736111099</v>
          </cell>
          <cell r="B7542">
            <v>220</v>
          </cell>
          <cell r="F7542" t="str">
            <v>CC-01446283</v>
          </cell>
          <cell r="J7542" t="str">
            <v>Sales Call</v>
          </cell>
          <cell r="R7542" t="str">
            <v>BXLD231873</v>
          </cell>
          <cell r="AB7542" t="str">
            <v>Sales call carried out for HMR update</v>
          </cell>
        </row>
        <row r="7543">
          <cell r="A7543">
            <v>45589.589664351799</v>
          </cell>
          <cell r="B7543">
            <v>2390</v>
          </cell>
          <cell r="F7543" t="str">
            <v>CC-01446278</v>
          </cell>
          <cell r="J7543" t="str">
            <v>Schedule Service</v>
          </cell>
          <cell r="R7543" t="str">
            <v>BWFD163940</v>
          </cell>
          <cell r="AB7543" t="str">
            <v>Visit the site to schedule a service appointment. Upon inspection, identified a clogged air filter. Replaced the air filter for both the compressor and engine. Subsequently, initiated the unit and confirmed it is operating smoothly.</v>
          </cell>
        </row>
        <row r="7544">
          <cell r="A7544">
            <v>45589.5862037037</v>
          </cell>
          <cell r="B7544">
            <v>1973</v>
          </cell>
          <cell r="F7544" t="str">
            <v>CC-01446268</v>
          </cell>
          <cell r="J7544" t="str">
            <v>Schedule Service</v>
          </cell>
          <cell r="R7544" t="str">
            <v>BWAD163680</v>
          </cell>
          <cell r="AB7544" t="str">
            <v>Visit the site to schedule a service for draining oil from the tank and cooler, totaling 37 liters of oil. Replace the oil filter, air oil separator, air filter, compressor, and engine on both sides. Proceed to change the oil with 40 liters and ensure the unit runs smoothly upon startup.</v>
          </cell>
        </row>
        <row r="7545">
          <cell r="A7545">
            <v>45589.585300925901</v>
          </cell>
          <cell r="B7545">
            <v>2344</v>
          </cell>
          <cell r="F7545" t="str">
            <v>CC-01446266</v>
          </cell>
          <cell r="J7545" t="str">
            <v>Schedule Service</v>
          </cell>
          <cell r="R7545" t="str">
            <v>BVGD163297</v>
          </cell>
          <cell r="AB7545" t="str">
            <v>Visit the site to schedule a service for draining oil from the tank and cooler, totaling 37 liters of oil. Replace the oil filter, air filter, compressor, and engine on both sides. Proceed to change the oil with 40 liters and ensure the unit runs smoothly upon startup.</v>
          </cell>
        </row>
        <row r="7546">
          <cell r="A7546">
            <v>45589.560671296298</v>
          </cell>
          <cell r="B7546">
            <v>1640</v>
          </cell>
          <cell r="F7546" t="str">
            <v>CC-01446196</v>
          </cell>
          <cell r="J7546" t="str">
            <v>Schedule Service</v>
          </cell>
          <cell r="R7546" t="str">
            <v>BXJD164130</v>
          </cell>
          <cell r="AB7546" t="str">
            <v>Visit the location to schedule maintenance service, including draining 37 liters of oil from the tank and cooler. Replace the oil filter, air oil separator, and add 40 liters of new oil. Finally, initiate the unit and verify that it is operating correctly.</v>
          </cell>
        </row>
        <row r="7547">
          <cell r="A7547">
            <v>45589.558622685203</v>
          </cell>
          <cell r="B7547">
            <v>1813</v>
          </cell>
          <cell r="F7547" t="str">
            <v>CC-01446191</v>
          </cell>
          <cell r="J7547" t="str">
            <v>Schedule Service</v>
          </cell>
          <cell r="R7547" t="str">
            <v>BXJD164143</v>
          </cell>
          <cell r="AB7547" t="str">
            <v>Visit the location to schedule maintenance service, including draining 37 liters of oil from the tank and cooler. Replace the oil filter, air oil separator, and add 40 liters of new oil. Finally, initiate the unit and verify that it is operating correctly.</v>
          </cell>
        </row>
        <row r="7548">
          <cell r="A7548">
            <v>45589.555312500001</v>
          </cell>
          <cell r="B7548">
            <v>571</v>
          </cell>
          <cell r="F7548" t="str">
            <v>CC-01446185</v>
          </cell>
          <cell r="J7548" t="str">
            <v>Schedule Service</v>
          </cell>
          <cell r="R7548" t="str">
            <v>BXAD164317</v>
          </cell>
          <cell r="AB7548" t="str">
            <v>Visit the site to schedule service, drain 37 liters of oil from the tank and cooler, replace the air filter for both the compressor and engine, change the oil filter, add 40 liters of ELGI air lube oil, and finally, start the unit to ensure it is running properly.</v>
          </cell>
        </row>
        <row r="7549">
          <cell r="A7549">
            <v>45589.479918981502</v>
          </cell>
          <cell r="B7549">
            <v>1650</v>
          </cell>
          <cell r="F7549" t="str">
            <v>CC-01445924</v>
          </cell>
          <cell r="J7549" t="str">
            <v>Schedule Service</v>
          </cell>
          <cell r="R7549" t="str">
            <v>BWGD163984</v>
          </cell>
          <cell r="AB7549" t="str">
            <v>Visit the site to schedule a service to drain 37 liters of oil from the tank and cooler, replace the air oil separator and all valve kits. After completing the service, start the unit and ensure it is running smoothly.</v>
          </cell>
        </row>
        <row r="7550">
          <cell r="A7550">
            <v>45588.762245370403</v>
          </cell>
          <cell r="B7550">
            <v>16700</v>
          </cell>
          <cell r="F7550" t="str">
            <v>CC-01445468</v>
          </cell>
          <cell r="J7550" t="str">
            <v>Complaint - Breakdown</v>
          </cell>
          <cell r="R7550" t="str">
            <v>BPJD200007</v>
          </cell>
          <cell r="AB7550" t="str">
            <v>Attend the site as per customer complaint for compressor not starting so check the unit found engine is not starting so decoupled the airend for confirmation found engine is not rotating and fully jammed, airend manually rotated found airend in ok condition. After confirming customer repaired their engine from local engine mechanic. After engine overhauling recoupled the airend with engine and start the engine found compressor is running in ok condition and parameters are under normal conditions.</v>
          </cell>
        </row>
        <row r="7551">
          <cell r="A7551">
            <v>45588.581493055601</v>
          </cell>
          <cell r="B7551">
            <v>16796</v>
          </cell>
          <cell r="F7551" t="str">
            <v>CC-01445010</v>
          </cell>
          <cell r="J7551" t="str">
            <v>Schedule Service</v>
          </cell>
          <cell r="R7551" t="str">
            <v>BPIC370386</v>
          </cell>
          <cell r="AB7551" t="str">
            <v>Today we attend the customer site for sheudle service so we change parts during service:- air filter, oil filter, oil, separator and PLC than start machine running ok old PLC sl no B00720 and new PLC sl no: B34623</v>
          </cell>
        </row>
        <row r="7552">
          <cell r="A7552">
            <v>45588.537662037001</v>
          </cell>
          <cell r="B7552">
            <v>16796</v>
          </cell>
          <cell r="F7552" t="str">
            <v>CC-01444909</v>
          </cell>
          <cell r="J7552" t="str">
            <v>Sales Call</v>
          </cell>
          <cell r="R7552" t="str">
            <v>BPIC370386</v>
          </cell>
          <cell r="AB7552" t="str">
            <v>Sales call carried out for HMR update</v>
          </cell>
        </row>
        <row r="7553">
          <cell r="A7553">
            <v>45588.522256944401</v>
          </cell>
          <cell r="B7553">
            <v>939</v>
          </cell>
          <cell r="F7553" t="str">
            <v>CC-01444873</v>
          </cell>
          <cell r="J7553" t="str">
            <v>Sales Call</v>
          </cell>
          <cell r="R7553" t="str">
            <v>BXKC372435</v>
          </cell>
          <cell r="AB7553" t="str">
            <v>Sales call carried out for HMR update</v>
          </cell>
        </row>
        <row r="7554">
          <cell r="A7554">
            <v>45588.520914351902</v>
          </cell>
          <cell r="B7554">
            <v>485</v>
          </cell>
          <cell r="F7554" t="str">
            <v>CC-01444867</v>
          </cell>
          <cell r="J7554" t="str">
            <v>Sales Call</v>
          </cell>
          <cell r="R7554" t="str">
            <v>BXJF111817</v>
          </cell>
          <cell r="AB7554" t="str">
            <v>Sales call carried out for HMR update</v>
          </cell>
        </row>
        <row r="7555">
          <cell r="A7555">
            <v>45588.520011574103</v>
          </cell>
          <cell r="B7555">
            <v>1074</v>
          </cell>
          <cell r="F7555" t="str">
            <v>CC-01444866</v>
          </cell>
          <cell r="J7555" t="str">
            <v>Sales Call</v>
          </cell>
          <cell r="R7555" t="str">
            <v>BWGC370777</v>
          </cell>
          <cell r="AB7555" t="str">
            <v>Sales call carried out for HMR update</v>
          </cell>
        </row>
        <row r="7556">
          <cell r="A7556">
            <v>45588.519108796303</v>
          </cell>
          <cell r="B7556">
            <v>1946</v>
          </cell>
          <cell r="F7556" t="str">
            <v>CC-01444865</v>
          </cell>
          <cell r="J7556" t="str">
            <v>Sales Call</v>
          </cell>
          <cell r="R7556" t="str">
            <v>BVIC378160</v>
          </cell>
          <cell r="AB7556" t="str">
            <v>Sales call carried out for HMR update</v>
          </cell>
        </row>
        <row r="7557">
          <cell r="A7557">
            <v>45588.518206018503</v>
          </cell>
          <cell r="B7557">
            <v>4801</v>
          </cell>
          <cell r="F7557" t="str">
            <v>CC-01444862</v>
          </cell>
          <cell r="J7557" t="str">
            <v>Sales Call</v>
          </cell>
          <cell r="R7557" t="str">
            <v>BWLS031913</v>
          </cell>
          <cell r="AB7557" t="str">
            <v>Sales call carried out for HMR update</v>
          </cell>
        </row>
        <row r="7558">
          <cell r="A7558">
            <v>45588.517094907402</v>
          </cell>
          <cell r="B7558">
            <v>7576</v>
          </cell>
          <cell r="F7558" t="str">
            <v>CC-01444857</v>
          </cell>
          <cell r="J7558" t="str">
            <v>Sales Call</v>
          </cell>
          <cell r="R7558" t="str">
            <v>BVEC376770</v>
          </cell>
          <cell r="AB7558" t="str">
            <v>Sales call carried out for HMR update</v>
          </cell>
        </row>
        <row r="7559">
          <cell r="A7559">
            <v>45588.516099537002</v>
          </cell>
          <cell r="B7559">
            <v>2167</v>
          </cell>
          <cell r="F7559" t="str">
            <v>CC-01444853</v>
          </cell>
          <cell r="J7559" t="str">
            <v>Sales Call</v>
          </cell>
          <cell r="R7559" t="str">
            <v>BTFC378771</v>
          </cell>
          <cell r="AB7559" t="str">
            <v>Sales call carried out for HMR update</v>
          </cell>
        </row>
        <row r="7560">
          <cell r="A7560">
            <v>45588.515057870398</v>
          </cell>
          <cell r="B7560">
            <v>35344</v>
          </cell>
          <cell r="F7560" t="str">
            <v>CC-01444849</v>
          </cell>
          <cell r="J7560" t="str">
            <v>Sales Call</v>
          </cell>
          <cell r="R7560" t="str">
            <v>BQFS031084</v>
          </cell>
          <cell r="AB7560" t="str">
            <v>Sales call carried out for HMR update</v>
          </cell>
        </row>
        <row r="7561">
          <cell r="A7561">
            <v>45588.514039351903</v>
          </cell>
          <cell r="B7561">
            <v>29059</v>
          </cell>
          <cell r="F7561" t="str">
            <v>CC-01444844</v>
          </cell>
          <cell r="J7561" t="str">
            <v>Sales Call</v>
          </cell>
          <cell r="R7561" t="str">
            <v>BQES030978</v>
          </cell>
          <cell r="AB7561" t="str">
            <v>Sales call carried out for HMR update</v>
          </cell>
        </row>
        <row r="7562">
          <cell r="A7562">
            <v>45588.513078703698</v>
          </cell>
          <cell r="B7562">
            <v>31418</v>
          </cell>
          <cell r="F7562" t="str">
            <v>CC-01444840</v>
          </cell>
          <cell r="J7562" t="str">
            <v>Sales Call</v>
          </cell>
          <cell r="R7562" t="str">
            <v>BQBS033796</v>
          </cell>
          <cell r="AB7562" t="str">
            <v>Sales call carried out for HMR update</v>
          </cell>
        </row>
        <row r="7563">
          <cell r="A7563">
            <v>45588.511469907397</v>
          </cell>
          <cell r="B7563">
            <v>74832</v>
          </cell>
          <cell r="F7563" t="str">
            <v>CC-01444828</v>
          </cell>
          <cell r="J7563" t="str">
            <v>Sales Call</v>
          </cell>
          <cell r="R7563" t="str">
            <v>BNCC370425</v>
          </cell>
          <cell r="AB7563" t="str">
            <v>Sales call carried out for HMR update</v>
          </cell>
        </row>
        <row r="7564">
          <cell r="A7564">
            <v>45588.510451388902</v>
          </cell>
          <cell r="B7564">
            <v>33133</v>
          </cell>
          <cell r="F7564" t="str">
            <v>CC-01444818</v>
          </cell>
          <cell r="J7564" t="str">
            <v>Sales Call</v>
          </cell>
          <cell r="R7564" t="str">
            <v>BMJS040004</v>
          </cell>
          <cell r="AB7564" t="str">
            <v>Sales call carried out for HMR update</v>
          </cell>
        </row>
        <row r="7565">
          <cell r="A7565">
            <v>45588.509131944404</v>
          </cell>
          <cell r="B7565">
            <v>27099</v>
          </cell>
          <cell r="F7565" t="str">
            <v>CC-01444808</v>
          </cell>
          <cell r="J7565" t="str">
            <v>Sales Call</v>
          </cell>
          <cell r="R7565" t="str">
            <v>BMFC370445</v>
          </cell>
          <cell r="AB7565" t="str">
            <v>Sales call carried out for HMR update</v>
          </cell>
        </row>
        <row r="7566">
          <cell r="A7566">
            <v>45588.5075</v>
          </cell>
          <cell r="B7566">
            <v>45570</v>
          </cell>
          <cell r="F7566" t="str">
            <v>CC-01444802</v>
          </cell>
          <cell r="J7566" t="str">
            <v>Sales Call</v>
          </cell>
          <cell r="R7566" t="str">
            <v>BKAS040272</v>
          </cell>
          <cell r="AB7566" t="str">
            <v>Sales call carried out for HMR update</v>
          </cell>
        </row>
        <row r="7567">
          <cell r="A7567">
            <v>45588.294687499998</v>
          </cell>
          <cell r="B7567">
            <v>9587</v>
          </cell>
          <cell r="F7567" t="str">
            <v>CC-01444479</v>
          </cell>
          <cell r="J7567" t="str">
            <v>Schedule Service - AMC</v>
          </cell>
          <cell r="R7567" t="str">
            <v>BVFS049398</v>
          </cell>
          <cell r="AB7567" t="str">
            <v>AMC visit done</v>
          </cell>
        </row>
        <row r="7568">
          <cell r="A7568">
            <v>45587.704120370399</v>
          </cell>
          <cell r="B7568">
            <v>0</v>
          </cell>
          <cell r="F7568" t="str">
            <v>CC-01444090</v>
          </cell>
          <cell r="J7568" t="str">
            <v>Commissioning</v>
          </cell>
          <cell r="R7568" t="str">
            <v>CXFS613761</v>
          </cell>
          <cell r="AB7568" t="str">
            <v>Commissioning done on dated 22-10-2024</v>
          </cell>
        </row>
        <row r="7569">
          <cell r="A7569">
            <v>45587.6632523148</v>
          </cell>
          <cell r="B7569">
            <v>26677</v>
          </cell>
          <cell r="F7569" t="str">
            <v>CC-01444011</v>
          </cell>
          <cell r="J7569" t="str">
            <v>Sales Call</v>
          </cell>
          <cell r="R7569" t="str">
            <v>BKDS031405</v>
          </cell>
          <cell r="AB7569" t="str">
            <v>Sales call carried out for HMR update</v>
          </cell>
        </row>
        <row r="7570">
          <cell r="A7570">
            <v>45587.6618171296</v>
          </cell>
          <cell r="B7570">
            <v>46547</v>
          </cell>
          <cell r="F7570" t="str">
            <v>CC-01444008</v>
          </cell>
          <cell r="J7570" t="str">
            <v>Sales Call</v>
          </cell>
          <cell r="R7570" t="str">
            <v>BKAS030685</v>
          </cell>
          <cell r="AB7570" t="str">
            <v>Sales call carried out for HMR update</v>
          </cell>
        </row>
        <row r="7571">
          <cell r="A7571">
            <v>45587.660173611097</v>
          </cell>
          <cell r="B7571">
            <v>30672</v>
          </cell>
          <cell r="F7571" t="str">
            <v>CC-01444002</v>
          </cell>
          <cell r="J7571" t="str">
            <v>Sales Call</v>
          </cell>
          <cell r="R7571" t="str">
            <v>BRIS035838</v>
          </cell>
          <cell r="AB7571" t="str">
            <v>Sales call carried out for HMR update</v>
          </cell>
        </row>
        <row r="7572">
          <cell r="A7572">
            <v>45587.658402777801</v>
          </cell>
          <cell r="B7572">
            <v>14703</v>
          </cell>
          <cell r="F7572" t="str">
            <v>CC-01443997</v>
          </cell>
          <cell r="J7572" t="str">
            <v>Sales Call</v>
          </cell>
          <cell r="R7572" t="str">
            <v>BTJC377259</v>
          </cell>
          <cell r="AB7572" t="str">
            <v>Sales call carried out for HMR update</v>
          </cell>
        </row>
        <row r="7573">
          <cell r="A7573">
            <v>45587.6561574074</v>
          </cell>
          <cell r="B7573">
            <v>11895</v>
          </cell>
          <cell r="F7573" t="str">
            <v>CC-01443990</v>
          </cell>
          <cell r="J7573" t="str">
            <v>Sales Call</v>
          </cell>
          <cell r="R7573" t="str">
            <v>BSGS043527</v>
          </cell>
          <cell r="AB7573" t="str">
            <v>Sales call carried out for HMR update</v>
          </cell>
        </row>
        <row r="7574">
          <cell r="A7574">
            <v>45587.654791666697</v>
          </cell>
          <cell r="B7574">
            <v>17461</v>
          </cell>
          <cell r="F7574" t="str">
            <v>CC-01443985</v>
          </cell>
          <cell r="J7574" t="str">
            <v>Sales Call</v>
          </cell>
          <cell r="R7574" t="str">
            <v>BTLS039748</v>
          </cell>
          <cell r="AB7574" t="str">
            <v>Sales call carried out for HMR update</v>
          </cell>
        </row>
        <row r="7575">
          <cell r="A7575">
            <v>45587.653298611098</v>
          </cell>
          <cell r="B7575">
            <v>24093</v>
          </cell>
          <cell r="F7575" t="str">
            <v>CC-01443980</v>
          </cell>
          <cell r="J7575" t="str">
            <v>Sales Call</v>
          </cell>
          <cell r="R7575" t="str">
            <v>GOCS030806</v>
          </cell>
          <cell r="AB7575" t="str">
            <v>Sales call carried out for HMR update</v>
          </cell>
        </row>
        <row r="7576">
          <cell r="A7576">
            <v>45587.651574074102</v>
          </cell>
          <cell r="B7576">
            <v>22370</v>
          </cell>
          <cell r="F7576" t="str">
            <v>CC-01443976</v>
          </cell>
          <cell r="J7576" t="str">
            <v>Sales Call</v>
          </cell>
          <cell r="R7576" t="str">
            <v>BQIS040809</v>
          </cell>
          <cell r="AB7576" t="str">
            <v>Sales call carried out for HMR update</v>
          </cell>
        </row>
        <row r="7577">
          <cell r="A7577">
            <v>45587.586053240702</v>
          </cell>
          <cell r="B7577">
            <v>27472</v>
          </cell>
          <cell r="F7577" t="str">
            <v>CC-01443794</v>
          </cell>
          <cell r="J7577" t="str">
            <v>Schedule Service</v>
          </cell>
          <cell r="R7577" t="str">
            <v>BMKC370048</v>
          </cell>
          <cell r="AB7577" t="str">
            <v>Attend the site for schedule service so change air filter., oil filter, air oil separator, motor greasing, all valve kit and oil. Then start the unit found running ok.</v>
          </cell>
        </row>
        <row r="7578">
          <cell r="A7578">
            <v>45587.5625</v>
          </cell>
          <cell r="B7578">
            <v>3950</v>
          </cell>
          <cell r="F7578" t="str">
            <v>CC-01443726</v>
          </cell>
          <cell r="J7578" t="str">
            <v>Sales Call</v>
          </cell>
          <cell r="R7578" t="str">
            <v>BVJD162958</v>
          </cell>
          <cell r="AB7578" t="str">
            <v>Sales call carried out for HMR update</v>
          </cell>
        </row>
        <row r="7579">
          <cell r="A7579">
            <v>45587.559374999997</v>
          </cell>
          <cell r="B7579">
            <v>6100</v>
          </cell>
          <cell r="F7579" t="str">
            <v>CC-01443720</v>
          </cell>
          <cell r="J7579" t="str">
            <v>Sales Call</v>
          </cell>
          <cell r="R7579" t="str">
            <v>BTDD162190</v>
          </cell>
          <cell r="AB7579" t="str">
            <v>Sales call carried out for HMR update</v>
          </cell>
        </row>
        <row r="7580">
          <cell r="A7580">
            <v>45587.5569791667</v>
          </cell>
          <cell r="B7580">
            <v>5225</v>
          </cell>
          <cell r="F7580" t="str">
            <v>CC-01443711</v>
          </cell>
          <cell r="J7580" t="str">
            <v>Sales Call</v>
          </cell>
          <cell r="R7580" t="str">
            <v>BTJD162047</v>
          </cell>
          <cell r="AB7580" t="str">
            <v>Sales call carried out for HMR update</v>
          </cell>
        </row>
        <row r="7581">
          <cell r="A7581">
            <v>45587.554224537002</v>
          </cell>
          <cell r="B7581">
            <v>4425</v>
          </cell>
          <cell r="F7581" t="str">
            <v>CC-01443702</v>
          </cell>
          <cell r="J7581" t="str">
            <v>Sales Call</v>
          </cell>
          <cell r="R7581" t="str">
            <v>BSLD200427</v>
          </cell>
          <cell r="AB7581" t="str">
            <v>Sales call carried out for HMR update</v>
          </cell>
        </row>
        <row r="7582">
          <cell r="A7582">
            <v>45587.551331018498</v>
          </cell>
          <cell r="B7582">
            <v>4100</v>
          </cell>
          <cell r="F7582" t="str">
            <v>CC-01443688</v>
          </cell>
          <cell r="J7582" t="str">
            <v>Sales Call</v>
          </cell>
          <cell r="R7582" t="str">
            <v>BQGD160315</v>
          </cell>
          <cell r="AB7582" t="str">
            <v>Sales call carried out for HMR update</v>
          </cell>
        </row>
        <row r="7583">
          <cell r="A7583">
            <v>45587.541898148098</v>
          </cell>
          <cell r="B7583">
            <v>1435</v>
          </cell>
          <cell r="F7583" t="str">
            <v>CC-01443655</v>
          </cell>
          <cell r="J7583" t="str">
            <v>Sales Call</v>
          </cell>
          <cell r="R7583" t="str">
            <v>BLGL160201</v>
          </cell>
          <cell r="AB7583" t="str">
            <v>Sales call carried out for HMR update</v>
          </cell>
        </row>
        <row r="7584">
          <cell r="A7584">
            <v>45587.533807870401</v>
          </cell>
          <cell r="B7584">
            <v>8100</v>
          </cell>
          <cell r="F7584" t="str">
            <v>CC-01443621</v>
          </cell>
          <cell r="J7584" t="str">
            <v>Complaint - Breakdown</v>
          </cell>
          <cell r="R7584" t="str">
            <v>BTED162231</v>
          </cell>
          <cell r="AB7584" t="str">
            <v>As per customer unit breakdown issue we found due to dust entry airend has been jammed and many of the scratches found in male and female rotor section. So customer denied to repair the airend and they repaired one another airend of there another unit airend of PG 600-200 unit in which Gear housing and gear replaced in our service centre. After then we installed that airend in the unit. Before installation of the airend we clean separator tank, all pipelines, oil cooler, discharge system and OSV assembly. Clean both actuator assembly, pressure regulator assembly, arv assembly and bdv kit. Refitted the same kits. Recoupled the airend with engine. After then fitted new separator filter, oil filter, air filter and fill oil in tank upto full guage level, fill 4 litres of oil in airend. After all workdone dead crank the unit two times and maintain the oil level upto half guage level. Totally topped up oil in tank 45 litres. After then run the unit on load condition found unit run in ok condition.</v>
          </cell>
        </row>
        <row r="7585">
          <cell r="A7585">
            <v>45587.529166666704</v>
          </cell>
          <cell r="B7585">
            <v>2822</v>
          </cell>
          <cell r="F7585" t="str">
            <v>CC-01443606</v>
          </cell>
          <cell r="J7585" t="str">
            <v>Complaint - Breakdown</v>
          </cell>
          <cell r="R7585" t="str">
            <v>BVGD163301</v>
          </cell>
          <cell r="AB7585" t="str">
            <v>Attend the site as per customer complaint for MPV crack, so inspect the unit found there was metal pipe installed in between the MPV outlet to service gate valve, there is no any flexible hose used in between them. So while running condition of the unit while machine marching condition total thrust affect to MPV assemble and it damaged our MPV assembly. So first we remove the iron pipe and fitted the service gate valve near the MPV outlet and after the main gate valve we use one 2 metre flexible rubber hose in service line. After then we fitted the new MPV assembly as purchased by customer only. For customer satisfaction we putted the unit for one day observation found unit runs satisfactorily and now there is no any type of problem found in that.....</v>
          </cell>
        </row>
        <row r="7586">
          <cell r="A7586">
            <v>45587.524814814802</v>
          </cell>
          <cell r="B7586">
            <v>4650</v>
          </cell>
          <cell r="F7586" t="str">
            <v>CC-01443595</v>
          </cell>
          <cell r="J7586" t="str">
            <v>Sales Call</v>
          </cell>
          <cell r="R7586" t="str">
            <v>BQKD200048</v>
          </cell>
          <cell r="AB7586" t="str">
            <v>Sales call carried out for HMR update</v>
          </cell>
        </row>
        <row r="7587">
          <cell r="A7587">
            <v>45587.518437500003</v>
          </cell>
          <cell r="B7587">
            <v>7075</v>
          </cell>
          <cell r="F7587" t="str">
            <v>CC-01443579</v>
          </cell>
          <cell r="J7587" t="str">
            <v>Sales Call</v>
          </cell>
          <cell r="R7587" t="str">
            <v>BPLD200068</v>
          </cell>
          <cell r="AB7587" t="str">
            <v>Sales call carried out for HMR update</v>
          </cell>
        </row>
        <row r="7588">
          <cell r="A7588">
            <v>45587.511643518497</v>
          </cell>
          <cell r="B7588">
            <v>7593</v>
          </cell>
          <cell r="F7588" t="str">
            <v>CC-01443557</v>
          </cell>
          <cell r="J7588" t="str">
            <v>Sales Call</v>
          </cell>
          <cell r="R7588" t="str">
            <v>BQKD200047</v>
          </cell>
          <cell r="AB7588" t="str">
            <v>Sales call carried out for HMR update.</v>
          </cell>
        </row>
        <row r="7589">
          <cell r="A7589">
            <v>45587.5075</v>
          </cell>
          <cell r="B7589">
            <v>8200</v>
          </cell>
          <cell r="F7589" t="str">
            <v>CC-01443542</v>
          </cell>
          <cell r="J7589" t="str">
            <v>Sales Call</v>
          </cell>
          <cell r="R7589" t="str">
            <v>RJD230103</v>
          </cell>
          <cell r="AB7589" t="str">
            <v>Sales call carried out for HMR update</v>
          </cell>
        </row>
        <row r="7590">
          <cell r="A7590">
            <v>45587.504849536999</v>
          </cell>
          <cell r="B7590">
            <v>1400</v>
          </cell>
          <cell r="F7590" t="str">
            <v>CC-01443533</v>
          </cell>
          <cell r="J7590" t="str">
            <v>Sales Call</v>
          </cell>
          <cell r="R7590" t="str">
            <v>GPCD160123</v>
          </cell>
          <cell r="AB7590" t="str">
            <v>Sales call carried out for HMR update</v>
          </cell>
        </row>
        <row r="7591">
          <cell r="A7591">
            <v>45587.501157407401</v>
          </cell>
          <cell r="B7591">
            <v>6300</v>
          </cell>
          <cell r="F7591" t="str">
            <v>CC-01443525</v>
          </cell>
          <cell r="J7591" t="str">
            <v>Sales Call</v>
          </cell>
          <cell r="R7591" t="str">
            <v>BSFD161830</v>
          </cell>
          <cell r="AB7591" t="str">
            <v>Sales call carried out for HMR update</v>
          </cell>
        </row>
        <row r="7592">
          <cell r="A7592">
            <v>45587.498645833301</v>
          </cell>
          <cell r="B7592">
            <v>9180</v>
          </cell>
          <cell r="F7592" t="str">
            <v>CC-01443521</v>
          </cell>
          <cell r="J7592" t="str">
            <v>Sales Call</v>
          </cell>
          <cell r="R7592" t="str">
            <v>BOID200231</v>
          </cell>
          <cell r="AB7592" t="str">
            <v>Sales call carried out for HMR update</v>
          </cell>
        </row>
        <row r="7593">
          <cell r="A7593">
            <v>45587.496435185203</v>
          </cell>
          <cell r="B7593">
            <v>6208</v>
          </cell>
          <cell r="F7593" t="str">
            <v>CC-01443518</v>
          </cell>
          <cell r="J7593" t="str">
            <v>Sales Call</v>
          </cell>
          <cell r="R7593" t="str">
            <v>BQHD160418</v>
          </cell>
          <cell r="AB7593" t="str">
            <v>Sales call carried out for HMR update</v>
          </cell>
        </row>
        <row r="7594">
          <cell r="A7594">
            <v>45587.4922337963</v>
          </cell>
          <cell r="B7594">
            <v>5400</v>
          </cell>
          <cell r="F7594" t="str">
            <v>CC-01443507</v>
          </cell>
          <cell r="J7594" t="str">
            <v>Sales Call</v>
          </cell>
          <cell r="R7594" t="str">
            <v>BUAL160594</v>
          </cell>
          <cell r="AB7594" t="str">
            <v>Sales call carried out for HMR update</v>
          </cell>
        </row>
        <row r="7595">
          <cell r="A7595">
            <v>45587.488611111097</v>
          </cell>
          <cell r="B7595">
            <v>558058</v>
          </cell>
          <cell r="F7595" t="str">
            <v>CC-01443494</v>
          </cell>
          <cell r="J7595" t="str">
            <v>General Service</v>
          </cell>
          <cell r="R7595" t="str">
            <v>EVLL062069</v>
          </cell>
          <cell r="AB7595" t="str">
            <v>We visited the site or checked the unit and found that the unit was running in good condition or the unit had run for 5817 hours so far but it had been more than 2 years since the machine was started which means 2 years of service had been due.Required item : valve kit , separator, air filter, Oil, filter, Grease and oil.</v>
          </cell>
        </row>
        <row r="7596">
          <cell r="A7596">
            <v>45586.849432870396</v>
          </cell>
          <cell r="B7596">
            <v>0</v>
          </cell>
          <cell r="F7596" t="str">
            <v>CC-01443071</v>
          </cell>
          <cell r="J7596" t="str">
            <v>Pre Commissioning</v>
          </cell>
          <cell r="R7596"/>
          <cell r="AB7596" t="str">
            <v>Site not ready Unit not reached at site 23-10-2024 ..........26-10-2024 ......................... 01-11-2024 ..........09-11-2024  .......... 14-11-2024</v>
          </cell>
        </row>
        <row r="7597">
          <cell r="A7597">
            <v>45586.847835648201</v>
          </cell>
          <cell r="B7597">
            <v>0</v>
          </cell>
          <cell r="F7597" t="str">
            <v>CC-01443070</v>
          </cell>
          <cell r="J7597" t="str">
            <v>Pre Commissioning</v>
          </cell>
          <cell r="R7597"/>
          <cell r="AB7597" t="str">
            <v>Site not ready Unit not reached at site 23-10-2024 ..........26-10-2024 ......................... 01-11-2024.        09-11-2024  .......... 14-11-2024</v>
          </cell>
        </row>
        <row r="7598">
          <cell r="A7598">
            <v>45584.681481481501</v>
          </cell>
          <cell r="B7598">
            <v>0</v>
          </cell>
          <cell r="F7598" t="str">
            <v>CC-01441407</v>
          </cell>
          <cell r="J7598" t="str">
            <v>Schedule Service</v>
          </cell>
          <cell r="R7598" t="str">
            <v>CSAE672610</v>
          </cell>
          <cell r="AB7598" t="str">
            <v>Service charges quotation shared with customer waiting for approval after approval we log new call for service.</v>
          </cell>
        </row>
        <row r="7599">
          <cell r="A7599">
            <v>45584.667291666701</v>
          </cell>
          <cell r="B7599">
            <v>7670</v>
          </cell>
          <cell r="F7599" t="str">
            <v>CC-01441372</v>
          </cell>
          <cell r="J7599" t="str">
            <v>Sales Call</v>
          </cell>
          <cell r="R7599" t="str">
            <v>BRBD160859</v>
          </cell>
          <cell r="AB7599" t="str">
            <v>Sales call carried out for HMR update</v>
          </cell>
        </row>
        <row r="7600">
          <cell r="A7600">
            <v>45584.665011574099</v>
          </cell>
          <cell r="B7600">
            <v>3800</v>
          </cell>
          <cell r="F7600" t="str">
            <v>CC-01441368</v>
          </cell>
          <cell r="J7600" t="str">
            <v>Sales Call</v>
          </cell>
          <cell r="R7600" t="str">
            <v>BKID210531</v>
          </cell>
          <cell r="AB7600" t="str">
            <v>Sales call carried out for HMR update</v>
          </cell>
        </row>
        <row r="7601">
          <cell r="A7601">
            <v>45584.661724537</v>
          </cell>
          <cell r="B7601">
            <v>1910</v>
          </cell>
          <cell r="F7601" t="str">
            <v>CC-01441362</v>
          </cell>
          <cell r="J7601" t="str">
            <v>Sales Call</v>
          </cell>
          <cell r="R7601" t="str">
            <v>BVBD121409</v>
          </cell>
          <cell r="AB7601" t="str">
            <v>Sales call carried out for HMR update</v>
          </cell>
        </row>
        <row r="7602">
          <cell r="A7602">
            <v>45584.513078703698</v>
          </cell>
          <cell r="B7602">
            <v>8510</v>
          </cell>
          <cell r="F7602" t="str">
            <v>CC-01441038</v>
          </cell>
          <cell r="J7602" t="str">
            <v>Sales Call</v>
          </cell>
          <cell r="R7602" t="str">
            <v>BSKD161499</v>
          </cell>
          <cell r="AB7602" t="str">
            <v>Sales call carried out for HMR update</v>
          </cell>
        </row>
        <row r="7603">
          <cell r="A7603">
            <v>45584.510127314803</v>
          </cell>
          <cell r="B7603">
            <v>6500</v>
          </cell>
          <cell r="F7603" t="str">
            <v>CC-01441030</v>
          </cell>
          <cell r="J7603" t="str">
            <v>Sales Call</v>
          </cell>
          <cell r="R7603" t="str">
            <v>BVCD163165</v>
          </cell>
          <cell r="AB7603" t="str">
            <v>Sales call carried out for HMR update</v>
          </cell>
        </row>
        <row r="7604">
          <cell r="A7604">
            <v>45584.506701388898</v>
          </cell>
          <cell r="B7604">
            <v>2020</v>
          </cell>
          <cell r="F7604" t="str">
            <v>CC-01441020</v>
          </cell>
          <cell r="J7604" t="str">
            <v>Sales Call</v>
          </cell>
          <cell r="R7604" t="str">
            <v>BTKD200646</v>
          </cell>
          <cell r="AB7604" t="str">
            <v>Sales call carried out for HMR update</v>
          </cell>
        </row>
        <row r="7605">
          <cell r="A7605">
            <v>45584.487986111097</v>
          </cell>
          <cell r="B7605">
            <v>2253</v>
          </cell>
          <cell r="F7605" t="str">
            <v>CC-01440956</v>
          </cell>
          <cell r="J7605" t="str">
            <v>Sales Call</v>
          </cell>
          <cell r="R7605" t="str">
            <v>BVAD121386</v>
          </cell>
          <cell r="AB7605" t="str">
            <v>Sales call carried out for HMR update.</v>
          </cell>
        </row>
        <row r="7606">
          <cell r="A7606">
            <v>45584.477534722202</v>
          </cell>
          <cell r="B7606">
            <v>5880</v>
          </cell>
          <cell r="F7606" t="str">
            <v>CC-01440914</v>
          </cell>
          <cell r="J7606" t="str">
            <v>Sales Call</v>
          </cell>
          <cell r="R7606" t="str">
            <v>BSLD230361</v>
          </cell>
          <cell r="AB7606" t="str">
            <v>Sales call carried out for HMR update</v>
          </cell>
        </row>
        <row r="7607">
          <cell r="A7607">
            <v>45584.474641203698</v>
          </cell>
          <cell r="B7607">
            <v>6780</v>
          </cell>
          <cell r="F7607" t="str">
            <v>CC-01440909</v>
          </cell>
          <cell r="J7607" t="str">
            <v>Sales Call</v>
          </cell>
          <cell r="R7607" t="str">
            <v>BSJD161422</v>
          </cell>
          <cell r="AB7607" t="str">
            <v>Sales call carried out for HMR update</v>
          </cell>
        </row>
        <row r="7608">
          <cell r="A7608">
            <v>45584.472314814797</v>
          </cell>
          <cell r="B7608">
            <v>13250</v>
          </cell>
          <cell r="F7608" t="str">
            <v>CC-01440904</v>
          </cell>
          <cell r="J7608" t="str">
            <v>Sales Call</v>
          </cell>
          <cell r="R7608" t="str">
            <v>BRGD161233</v>
          </cell>
          <cell r="AB7608" t="str">
            <v>Sales call carried out for HMR update</v>
          </cell>
        </row>
        <row r="7609">
          <cell r="A7609">
            <v>45584.469942129603</v>
          </cell>
          <cell r="B7609">
            <v>7117</v>
          </cell>
          <cell r="F7609" t="str">
            <v>CC-01440901</v>
          </cell>
          <cell r="J7609" t="str">
            <v>Sales Call</v>
          </cell>
          <cell r="R7609" t="str">
            <v>BRDD161036</v>
          </cell>
          <cell r="AB7609" t="str">
            <v>Sales call carried out for HMR update</v>
          </cell>
        </row>
        <row r="7610">
          <cell r="A7610">
            <v>45584.4663657407</v>
          </cell>
          <cell r="B7610">
            <v>8750</v>
          </cell>
          <cell r="F7610" t="str">
            <v>CC-01440887</v>
          </cell>
          <cell r="J7610" t="str">
            <v>Sales Call</v>
          </cell>
          <cell r="R7610" t="str">
            <v>BSGD161904</v>
          </cell>
          <cell r="AB7610" t="str">
            <v>Sales call carried out for HMR update</v>
          </cell>
        </row>
        <row r="7611">
          <cell r="A7611">
            <v>45584.464027777802</v>
          </cell>
          <cell r="B7611">
            <v>6760</v>
          </cell>
          <cell r="F7611" t="str">
            <v>CC-01440882</v>
          </cell>
          <cell r="J7611" t="str">
            <v>Sales Call</v>
          </cell>
          <cell r="R7611" t="str">
            <v>BSGD161898</v>
          </cell>
          <cell r="AB7611" t="str">
            <v>Sales call carried out for HMR update</v>
          </cell>
        </row>
        <row r="7612">
          <cell r="A7612">
            <v>45584.460416666698</v>
          </cell>
          <cell r="B7612">
            <v>9420</v>
          </cell>
          <cell r="F7612" t="str">
            <v>CC-01440876</v>
          </cell>
          <cell r="J7612" t="str">
            <v>Sales Call</v>
          </cell>
          <cell r="R7612" t="str">
            <v>BSKD161467</v>
          </cell>
          <cell r="AB7612" t="str">
            <v>Sales call carried out for HMR update</v>
          </cell>
        </row>
        <row r="7613">
          <cell r="A7613">
            <v>45584.453761574099</v>
          </cell>
          <cell r="B7613">
            <v>3186</v>
          </cell>
          <cell r="F7613" t="str">
            <v>CC-01440868</v>
          </cell>
          <cell r="J7613" t="str">
            <v>Field Campaign</v>
          </cell>
          <cell r="R7613" t="str">
            <v>BXJC371867</v>
          </cell>
          <cell r="AB7613" t="str">
            <v>Today we attend the customer site for complain oil leakage, so we check and found that oil leakage from separator, so we change separator under foc at present no Oil leakage old separator batch no 246319 new separator batch no 246319. Earlier on dated14-06-2024 @ 478 HMR we change AOS under Field Campaign, later on dated 28-08-2024 @ 1960 HMR we change AOS under field campaign and today 19-10-2024 @ 3186 hours again we change AOS under field campaign FOC basis.</v>
          </cell>
        </row>
        <row r="7614">
          <cell r="A7614">
            <v>45584.285879629599</v>
          </cell>
          <cell r="B7614">
            <v>8658</v>
          </cell>
          <cell r="F7614" t="str">
            <v>CC-01440751</v>
          </cell>
          <cell r="J7614" t="str">
            <v>Schedule Service - AMC</v>
          </cell>
          <cell r="R7614" t="str">
            <v>BVFS049421</v>
          </cell>
          <cell r="AB7614" t="str">
            <v>AMC visit carried out</v>
          </cell>
        </row>
        <row r="7615">
          <cell r="A7615">
            <v>45584.285439814797</v>
          </cell>
          <cell r="B7615">
            <v>9387</v>
          </cell>
          <cell r="F7615" t="str">
            <v>CC-01440748</v>
          </cell>
          <cell r="J7615" t="str">
            <v>Schedule Service - AMC</v>
          </cell>
          <cell r="R7615" t="str">
            <v>BVFS049407</v>
          </cell>
          <cell r="AB7615" t="str">
            <v>AMC visit carried out</v>
          </cell>
        </row>
        <row r="7616">
          <cell r="A7616">
            <v>45583.702025462997</v>
          </cell>
          <cell r="B7616">
            <v>5465</v>
          </cell>
          <cell r="F7616" t="str">
            <v>CC-01440454</v>
          </cell>
          <cell r="J7616" t="str">
            <v>Schedule Service</v>
          </cell>
          <cell r="R7616" t="str">
            <v>BVLD163067</v>
          </cell>
          <cell r="AB7616" t="str">
            <v>Attend the site for schedule service so following jobs are done, drain oil from tank and oil cooler 38 litres, replace oil filter, air filter engine and compressor both side. Plugged in the drain plugs and fill oil in tank upto full guage level. Start the unit for sometime and again maintain the oil level upto half guage level. Overall topped up oil in tank 40 litres. After schedule service done start the unit and checked on load condition found unit is running in normal parameters.</v>
          </cell>
        </row>
        <row r="7617">
          <cell r="A7617">
            <v>45583.700752314799</v>
          </cell>
          <cell r="B7617">
            <v>15614</v>
          </cell>
          <cell r="F7617" t="str">
            <v>CC-01440451</v>
          </cell>
          <cell r="J7617" t="str">
            <v>Schedule Service</v>
          </cell>
          <cell r="R7617" t="str">
            <v>BVGF111615</v>
          </cell>
          <cell r="AB7617" t="str">
            <v>Today we attend the customer site for sheudle service so we change parts during service:- air filter, oil filter, oil, separator and Valve kit than start machine running ok</v>
          </cell>
        </row>
        <row r="7618">
          <cell r="A7618">
            <v>45583.698981481502</v>
          </cell>
          <cell r="B7618">
            <v>14808</v>
          </cell>
          <cell r="F7618" t="str">
            <v>CC-01440446</v>
          </cell>
          <cell r="J7618" t="str">
            <v>Schedule Service</v>
          </cell>
          <cell r="R7618" t="str">
            <v>BVGF111611</v>
          </cell>
          <cell r="AB7618" t="str">
            <v>Today we attend the customer site for sheudle service so we change parts during service:- air filter, oil filter, oil, separator and Valve kit than start machine running ok.</v>
          </cell>
        </row>
        <row r="7619">
          <cell r="A7619">
            <v>45583.644363425898</v>
          </cell>
          <cell r="B7619">
            <v>0</v>
          </cell>
          <cell r="F7619" t="str">
            <v>CC-01440326</v>
          </cell>
          <cell r="J7619" t="str">
            <v>Commissioning</v>
          </cell>
          <cell r="R7619" t="str">
            <v>SN24TN01113</v>
          </cell>
          <cell r="AB7619" t="str">
            <v>Commissioning done on dated 18-10-2024</v>
          </cell>
        </row>
        <row r="7620">
          <cell r="A7620">
            <v>45583.516817129603</v>
          </cell>
          <cell r="B7620">
            <v>5760</v>
          </cell>
          <cell r="F7620" t="str">
            <v>CC-01439955</v>
          </cell>
          <cell r="J7620" t="str">
            <v>Sales Call</v>
          </cell>
          <cell r="R7620" t="str">
            <v>BQID160519</v>
          </cell>
          <cell r="AB7620" t="str">
            <v>Sales call carried out for HMR update</v>
          </cell>
        </row>
        <row r="7621">
          <cell r="A7621">
            <v>45583.514479166697</v>
          </cell>
          <cell r="B7621">
            <v>11390</v>
          </cell>
          <cell r="F7621" t="str">
            <v>CC-01439943</v>
          </cell>
          <cell r="J7621" t="str">
            <v>Sales Call</v>
          </cell>
          <cell r="R7621" t="str">
            <v>BQGD230029</v>
          </cell>
          <cell r="AB7621" t="str">
            <v>Sales call carried out for HMR update</v>
          </cell>
        </row>
        <row r="7622">
          <cell r="A7622">
            <v>45583.511435185203</v>
          </cell>
          <cell r="B7622">
            <v>11010</v>
          </cell>
          <cell r="F7622" t="str">
            <v>CC-01439929</v>
          </cell>
          <cell r="J7622" t="str">
            <v>Sales Call</v>
          </cell>
          <cell r="R7622" t="str">
            <v>BSKD161477</v>
          </cell>
          <cell r="AB7622" t="str">
            <v>Sales call carried out for HMR update</v>
          </cell>
        </row>
        <row r="7623">
          <cell r="A7623">
            <v>45583.503888888903</v>
          </cell>
          <cell r="B7623">
            <v>7530</v>
          </cell>
          <cell r="F7623" t="str">
            <v>CC-01439899</v>
          </cell>
          <cell r="J7623" t="str">
            <v>Sales Call</v>
          </cell>
          <cell r="R7623" t="str">
            <v>BQID160499</v>
          </cell>
          <cell r="AB7623" t="str">
            <v>Sales call carried out for HMR update</v>
          </cell>
        </row>
        <row r="7624">
          <cell r="A7624">
            <v>45583.501238425903</v>
          </cell>
          <cell r="B7624">
            <v>6350</v>
          </cell>
          <cell r="F7624" t="str">
            <v>CC-01439885</v>
          </cell>
          <cell r="J7624" t="str">
            <v>Sales Call</v>
          </cell>
          <cell r="R7624" t="str">
            <v>BRHD161299</v>
          </cell>
          <cell r="AB7624" t="str">
            <v>Sales call carried out for HMR update</v>
          </cell>
        </row>
        <row r="7625">
          <cell r="A7625">
            <v>45583.4987847222</v>
          </cell>
          <cell r="B7625">
            <v>3230</v>
          </cell>
          <cell r="F7625" t="str">
            <v>CC-01439875</v>
          </cell>
          <cell r="J7625" t="str">
            <v>Sales Call</v>
          </cell>
          <cell r="R7625" t="str">
            <v>BRKD120213</v>
          </cell>
          <cell r="AB7625" t="str">
            <v>Sales call carried out for HMR update</v>
          </cell>
        </row>
        <row r="7626">
          <cell r="A7626">
            <v>45583.495902777802</v>
          </cell>
          <cell r="B7626">
            <v>13120</v>
          </cell>
          <cell r="F7626" t="str">
            <v>CC-01439863</v>
          </cell>
          <cell r="J7626" t="str">
            <v>Sales Call</v>
          </cell>
          <cell r="R7626" t="str">
            <v>BRGL151464</v>
          </cell>
          <cell r="AB7626" t="str">
            <v>Sales call carried out for HMR update</v>
          </cell>
        </row>
        <row r="7627">
          <cell r="A7627">
            <v>45583.493634259299</v>
          </cell>
          <cell r="B7627">
            <v>8390</v>
          </cell>
          <cell r="F7627" t="str">
            <v>CC-01439852</v>
          </cell>
          <cell r="J7627" t="str">
            <v>Sales Call</v>
          </cell>
          <cell r="R7627" t="str">
            <v>BRBL150944</v>
          </cell>
          <cell r="AB7627" t="str">
            <v>Sales call carried out for HMR update</v>
          </cell>
        </row>
        <row r="7628">
          <cell r="A7628">
            <v>45583.491481481498</v>
          </cell>
          <cell r="B7628">
            <v>12500</v>
          </cell>
          <cell r="F7628" t="str">
            <v>CC-01439846</v>
          </cell>
          <cell r="J7628" t="str">
            <v>Sales Call</v>
          </cell>
          <cell r="R7628" t="str">
            <v>BRGL151468</v>
          </cell>
          <cell r="AB7628" t="str">
            <v>Sales call carried out for HMR update</v>
          </cell>
        </row>
        <row r="7629">
          <cell r="A7629">
            <v>45583.488993055602</v>
          </cell>
          <cell r="B7629">
            <v>17800</v>
          </cell>
          <cell r="F7629" t="str">
            <v>CC-01439839</v>
          </cell>
          <cell r="J7629" t="str">
            <v>Sales Call</v>
          </cell>
          <cell r="R7629" t="str">
            <v>BQHD160416</v>
          </cell>
          <cell r="AB7629" t="str">
            <v>Sales call carried out for HMR update</v>
          </cell>
        </row>
        <row r="7630">
          <cell r="A7630">
            <v>45583.486018518503</v>
          </cell>
          <cell r="B7630">
            <v>8240</v>
          </cell>
          <cell r="F7630" t="str">
            <v>CC-01439827</v>
          </cell>
          <cell r="J7630" t="str">
            <v>Sales Call</v>
          </cell>
          <cell r="R7630" t="str">
            <v>BRBD160856</v>
          </cell>
          <cell r="AB7630" t="str">
            <v>Sales call carried out for HMR update</v>
          </cell>
        </row>
        <row r="7631">
          <cell r="A7631">
            <v>45583.483287037001</v>
          </cell>
          <cell r="B7631">
            <v>5575</v>
          </cell>
          <cell r="F7631" t="str">
            <v>CC-01439820</v>
          </cell>
          <cell r="J7631" t="str">
            <v>Sales Call</v>
          </cell>
          <cell r="R7631" t="str">
            <v>BRCD160978</v>
          </cell>
          <cell r="AB7631" t="str">
            <v>Sales call carried out for HMR update</v>
          </cell>
        </row>
        <row r="7632">
          <cell r="A7632">
            <v>45583.480787036999</v>
          </cell>
          <cell r="B7632">
            <v>2525</v>
          </cell>
          <cell r="F7632" t="str">
            <v>CC-01439811</v>
          </cell>
          <cell r="J7632" t="str">
            <v>Sales Call</v>
          </cell>
          <cell r="R7632" t="str">
            <v>BIED200036</v>
          </cell>
          <cell r="AB7632" t="str">
            <v>Sales call carried out for HMR update</v>
          </cell>
        </row>
        <row r="7633">
          <cell r="A7633">
            <v>45583.477557870399</v>
          </cell>
          <cell r="B7633">
            <v>5350</v>
          </cell>
          <cell r="F7633" t="str">
            <v>CC-01439808</v>
          </cell>
          <cell r="J7633" t="str">
            <v>Sales Call</v>
          </cell>
          <cell r="R7633" t="str">
            <v>BQED160215</v>
          </cell>
          <cell r="AB7633" t="str">
            <v>Sales call carried out for HMR update</v>
          </cell>
        </row>
        <row r="7634">
          <cell r="A7634">
            <v>45583.475277777798</v>
          </cell>
          <cell r="B7634">
            <v>4900</v>
          </cell>
          <cell r="F7634" t="str">
            <v>CC-01439803</v>
          </cell>
          <cell r="J7634" t="str">
            <v>Sales Call</v>
          </cell>
          <cell r="R7634" t="str">
            <v>BRKD160684</v>
          </cell>
          <cell r="AB7634" t="str">
            <v>Sales call carried out for HMR update</v>
          </cell>
        </row>
        <row r="7635">
          <cell r="A7635">
            <v>45583.472847222198</v>
          </cell>
          <cell r="B7635">
            <v>590</v>
          </cell>
          <cell r="F7635" t="str">
            <v>CC-01439795</v>
          </cell>
          <cell r="J7635" t="str">
            <v>Sales Call</v>
          </cell>
          <cell r="R7635" t="str">
            <v>BUAD121111</v>
          </cell>
          <cell r="AB7635" t="str">
            <v>Sales call carried out for HMR update</v>
          </cell>
        </row>
        <row r="7636">
          <cell r="A7636">
            <v>45583.465671296297</v>
          </cell>
          <cell r="B7636">
            <v>2920</v>
          </cell>
          <cell r="F7636" t="str">
            <v>CC-01439782</v>
          </cell>
          <cell r="J7636" t="str">
            <v>Sales Call</v>
          </cell>
          <cell r="R7636" t="str">
            <v>BVJD162957</v>
          </cell>
          <cell r="AB7636" t="str">
            <v>Sales call carried out for HMR update</v>
          </cell>
        </row>
        <row r="7637">
          <cell r="A7637">
            <v>45583.462002314802</v>
          </cell>
          <cell r="B7637">
            <v>6810</v>
          </cell>
          <cell r="F7637" t="str">
            <v>CC-01439770</v>
          </cell>
          <cell r="J7637" t="str">
            <v>Sales Call</v>
          </cell>
          <cell r="R7637" t="str">
            <v>BUAD162630</v>
          </cell>
          <cell r="AB7637" t="str">
            <v>Sales call carried out for HMR update</v>
          </cell>
        </row>
        <row r="7638">
          <cell r="A7638">
            <v>45583.459606481498</v>
          </cell>
          <cell r="B7638">
            <v>4030</v>
          </cell>
          <cell r="F7638" t="str">
            <v>CC-01439765</v>
          </cell>
          <cell r="J7638" t="str">
            <v>Sales Call</v>
          </cell>
          <cell r="R7638" t="str">
            <v>BUID162940</v>
          </cell>
          <cell r="AB7638" t="str">
            <v>Sales call carried out for HMR update</v>
          </cell>
        </row>
        <row r="7639">
          <cell r="A7639">
            <v>45583.456655092603</v>
          </cell>
          <cell r="B7639">
            <v>4850</v>
          </cell>
          <cell r="F7639" t="str">
            <v>CC-01439758</v>
          </cell>
          <cell r="J7639" t="str">
            <v>Sales Call</v>
          </cell>
          <cell r="R7639" t="str">
            <v>BUGD162852</v>
          </cell>
          <cell r="AB7639" t="str">
            <v>Sales call carried out for HMR update</v>
          </cell>
        </row>
        <row r="7640">
          <cell r="A7640">
            <v>45583.453900462999</v>
          </cell>
          <cell r="B7640">
            <v>7850</v>
          </cell>
          <cell r="F7640" t="str">
            <v>CC-01439753</v>
          </cell>
          <cell r="J7640" t="str">
            <v>Sales Call</v>
          </cell>
          <cell r="R7640" t="str">
            <v>BUAD162625</v>
          </cell>
          <cell r="AB7640" t="str">
            <v>Sales call carried out for HMR update</v>
          </cell>
        </row>
        <row r="7641">
          <cell r="A7641">
            <v>45583.450115740699</v>
          </cell>
          <cell r="B7641">
            <v>5450</v>
          </cell>
          <cell r="F7641" t="str">
            <v>CC-01439743</v>
          </cell>
          <cell r="J7641" t="str">
            <v>Sales Call</v>
          </cell>
          <cell r="R7641" t="str">
            <v>BULL160564</v>
          </cell>
          <cell r="AB7641" t="str">
            <v>Sales call carried out for HMR update</v>
          </cell>
        </row>
        <row r="7642">
          <cell r="A7642">
            <v>45583.286180555602</v>
          </cell>
          <cell r="B7642">
            <v>12678</v>
          </cell>
          <cell r="F7642" t="str">
            <v>CC-01439552</v>
          </cell>
          <cell r="J7642" t="str">
            <v>Schedule Service - AMC</v>
          </cell>
          <cell r="R7642" t="str">
            <v>BUDS046275</v>
          </cell>
          <cell r="AB7642" t="str">
            <v>AMC visit carried out</v>
          </cell>
        </row>
        <row r="7643">
          <cell r="A7643">
            <v>45582.595740740697</v>
          </cell>
          <cell r="B7643">
            <v>10026</v>
          </cell>
          <cell r="F7643" t="str">
            <v>CC-01438931</v>
          </cell>
          <cell r="J7643" t="str">
            <v>Sales Call</v>
          </cell>
          <cell r="R7643" t="str">
            <v>BULD162559</v>
          </cell>
          <cell r="AB7643" t="str">
            <v>Sales call carried out for HMR update</v>
          </cell>
        </row>
        <row r="7644">
          <cell r="A7644">
            <v>45582.593530092599</v>
          </cell>
          <cell r="B7644">
            <v>8420</v>
          </cell>
          <cell r="F7644" t="str">
            <v>CC-01438923</v>
          </cell>
          <cell r="J7644" t="str">
            <v>Sales Call</v>
          </cell>
          <cell r="R7644" t="str">
            <v>BTDD162186</v>
          </cell>
          <cell r="AB7644" t="str">
            <v>Sales call carried out for HMR update</v>
          </cell>
        </row>
        <row r="7645">
          <cell r="A7645">
            <v>45582.591527777797</v>
          </cell>
          <cell r="B7645">
            <v>8230</v>
          </cell>
          <cell r="F7645" t="str">
            <v>CC-01438916</v>
          </cell>
          <cell r="J7645" t="str">
            <v>Sales Call</v>
          </cell>
          <cell r="R7645" t="str">
            <v>BTDD162192</v>
          </cell>
          <cell r="AB7645" t="str">
            <v>Sales call carried out for HMR update</v>
          </cell>
        </row>
        <row r="7646">
          <cell r="A7646">
            <v>45582.589386574102</v>
          </cell>
          <cell r="B7646">
            <v>7570</v>
          </cell>
          <cell r="F7646" t="str">
            <v>CC-01438913</v>
          </cell>
          <cell r="J7646" t="str">
            <v>Sales Call</v>
          </cell>
          <cell r="R7646" t="str">
            <v>BTFD162243</v>
          </cell>
          <cell r="AB7646" t="str">
            <v>Sales call carried out for HMR update</v>
          </cell>
        </row>
        <row r="7647">
          <cell r="A7647">
            <v>45582.5871527778</v>
          </cell>
          <cell r="B7647">
            <v>9230</v>
          </cell>
          <cell r="F7647" t="str">
            <v>CC-01438908</v>
          </cell>
          <cell r="J7647" t="str">
            <v>Sales Call</v>
          </cell>
          <cell r="R7647" t="str">
            <v>BTFD162244</v>
          </cell>
          <cell r="AB7647" t="str">
            <v>Sales call carried out for HMR update</v>
          </cell>
        </row>
        <row r="7648">
          <cell r="A7648">
            <v>45582.584780092599</v>
          </cell>
          <cell r="B7648">
            <v>9430</v>
          </cell>
          <cell r="F7648" t="str">
            <v>CC-01438901</v>
          </cell>
          <cell r="J7648" t="str">
            <v>Sales Call</v>
          </cell>
          <cell r="R7648" t="str">
            <v>BTED162217</v>
          </cell>
          <cell r="AB7648" t="str">
            <v>Sales call carried out for HMR update</v>
          </cell>
        </row>
        <row r="7649">
          <cell r="A7649">
            <v>45582.582800925898</v>
          </cell>
          <cell r="B7649">
            <v>4545</v>
          </cell>
          <cell r="F7649" t="str">
            <v>CC-01438897</v>
          </cell>
          <cell r="J7649" t="str">
            <v>Sales Call</v>
          </cell>
          <cell r="R7649" t="str">
            <v>BTGD162296</v>
          </cell>
          <cell r="AB7649" t="str">
            <v>Sales call carried out for HMR update</v>
          </cell>
        </row>
        <row r="7650">
          <cell r="A7650">
            <v>45582.580601851798</v>
          </cell>
          <cell r="B7650">
            <v>8530</v>
          </cell>
          <cell r="F7650" t="str">
            <v>CC-01438889</v>
          </cell>
          <cell r="J7650" t="str">
            <v>Sales Call</v>
          </cell>
          <cell r="R7650" t="str">
            <v>BTJD162046</v>
          </cell>
          <cell r="AB7650" t="str">
            <v>Sales call carried out for HMR update</v>
          </cell>
        </row>
        <row r="7651">
          <cell r="A7651">
            <v>45582.5786226852</v>
          </cell>
          <cell r="B7651">
            <v>7910</v>
          </cell>
          <cell r="F7651" t="str">
            <v>CC-01438888</v>
          </cell>
          <cell r="J7651" t="str">
            <v>Sales Call</v>
          </cell>
          <cell r="R7651" t="str">
            <v>BTCD162159</v>
          </cell>
          <cell r="AB7651" t="str">
            <v>Sales call carried out for HMR update</v>
          </cell>
        </row>
        <row r="7652">
          <cell r="A7652">
            <v>45582.5761921296</v>
          </cell>
          <cell r="B7652">
            <v>4350</v>
          </cell>
          <cell r="F7652" t="str">
            <v>CC-01438885</v>
          </cell>
          <cell r="J7652" t="str">
            <v>Sales Call</v>
          </cell>
          <cell r="R7652" t="str">
            <v>BSID161973</v>
          </cell>
          <cell r="AB7652" t="str">
            <v>Sales call carried out for HMR update</v>
          </cell>
        </row>
        <row r="7653">
          <cell r="A7653">
            <v>45582.574062500003</v>
          </cell>
          <cell r="B7653">
            <v>7100</v>
          </cell>
          <cell r="F7653" t="str">
            <v>CC-01438878</v>
          </cell>
          <cell r="J7653" t="str">
            <v>Sales Call</v>
          </cell>
          <cell r="R7653" t="str">
            <v>BSAD230391</v>
          </cell>
          <cell r="AB7653" t="str">
            <v>Sales call carried out for HMR update</v>
          </cell>
        </row>
        <row r="7654">
          <cell r="A7654">
            <v>45582.571041666699</v>
          </cell>
          <cell r="B7654">
            <v>5210</v>
          </cell>
          <cell r="F7654" t="str">
            <v>CC-01438870</v>
          </cell>
          <cell r="J7654" t="str">
            <v>Sales Call</v>
          </cell>
          <cell r="R7654" t="str">
            <v>BSHD200586</v>
          </cell>
          <cell r="AB7654" t="str">
            <v>Sales call carried out for HMR update</v>
          </cell>
        </row>
        <row r="7655">
          <cell r="A7655">
            <v>45582.567685185197</v>
          </cell>
          <cell r="B7655">
            <v>7520</v>
          </cell>
          <cell r="F7655" t="str">
            <v>CC-01438860</v>
          </cell>
          <cell r="J7655" t="str">
            <v>Sales Call</v>
          </cell>
          <cell r="R7655" t="str">
            <v>BSKD161462</v>
          </cell>
          <cell r="AB7655" t="str">
            <v>Sales call carried out for HMR update</v>
          </cell>
        </row>
        <row r="7656">
          <cell r="A7656">
            <v>45582.516134259298</v>
          </cell>
          <cell r="B7656">
            <v>400</v>
          </cell>
          <cell r="F7656" t="str">
            <v>CC-01438701</v>
          </cell>
          <cell r="J7656" t="str">
            <v>Sales Call</v>
          </cell>
          <cell r="R7656" t="str">
            <v>BXBD164381</v>
          </cell>
          <cell r="AB7656" t="str">
            <v>Sales call carried out for HMR update</v>
          </cell>
        </row>
        <row r="7657">
          <cell r="A7657">
            <v>45582.513159722199</v>
          </cell>
          <cell r="B7657">
            <v>120</v>
          </cell>
          <cell r="F7657" t="str">
            <v>CC-01438692</v>
          </cell>
          <cell r="J7657" t="str">
            <v>Sales Call</v>
          </cell>
          <cell r="R7657" t="str">
            <v>BXCD164422</v>
          </cell>
          <cell r="AB7657" t="str">
            <v>Sales call carried out for HMR update</v>
          </cell>
        </row>
        <row r="7658">
          <cell r="A7658">
            <v>45582.510324074101</v>
          </cell>
          <cell r="B7658">
            <v>310</v>
          </cell>
          <cell r="F7658" t="str">
            <v>CC-01438681</v>
          </cell>
          <cell r="J7658" t="str">
            <v>Sales Call</v>
          </cell>
          <cell r="R7658" t="str">
            <v>BXBD164357</v>
          </cell>
          <cell r="AB7658" t="str">
            <v>Sales call carried out for HMR update</v>
          </cell>
        </row>
        <row r="7659">
          <cell r="A7659">
            <v>45582.507511574098</v>
          </cell>
          <cell r="B7659">
            <v>110</v>
          </cell>
          <cell r="F7659" t="str">
            <v>CC-01438667</v>
          </cell>
          <cell r="J7659" t="str">
            <v>Sales Call</v>
          </cell>
          <cell r="R7659" t="str">
            <v>BWHD164019</v>
          </cell>
          <cell r="AB7659" t="str">
            <v>Sales call carried out for HMR update</v>
          </cell>
        </row>
        <row r="7660">
          <cell r="A7660">
            <v>45582.503807870402</v>
          </cell>
          <cell r="B7660">
            <v>490</v>
          </cell>
          <cell r="F7660" t="str">
            <v>CC-01438657</v>
          </cell>
          <cell r="J7660" t="str">
            <v>Sales Call</v>
          </cell>
          <cell r="R7660" t="str">
            <v>BWID231694</v>
          </cell>
          <cell r="AB7660" t="str">
            <v>Sales call carried out for HMR update</v>
          </cell>
        </row>
        <row r="7661">
          <cell r="A7661">
            <v>45582.500682870399</v>
          </cell>
          <cell r="B7661">
            <v>330</v>
          </cell>
          <cell r="F7661" t="str">
            <v>CC-01438643</v>
          </cell>
          <cell r="J7661" t="str">
            <v>Sales Call</v>
          </cell>
          <cell r="R7661" t="str">
            <v>BXCD164420</v>
          </cell>
          <cell r="AB7661" t="str">
            <v>Sales call carried out for HMR update</v>
          </cell>
        </row>
        <row r="7662">
          <cell r="A7662">
            <v>45582.497326388897</v>
          </cell>
          <cell r="B7662">
            <v>360</v>
          </cell>
          <cell r="F7662" t="str">
            <v>CC-01438629</v>
          </cell>
          <cell r="J7662" t="str">
            <v>Sales Call</v>
          </cell>
          <cell r="R7662" t="str">
            <v>BXCD164464</v>
          </cell>
          <cell r="AB7662" t="str">
            <v>Sales call carried out for HMR update</v>
          </cell>
        </row>
        <row r="7663">
          <cell r="A7663">
            <v>45582.494594907403</v>
          </cell>
          <cell r="B7663">
            <v>325</v>
          </cell>
          <cell r="F7663" t="str">
            <v>CC-01438618</v>
          </cell>
          <cell r="J7663" t="str">
            <v>Sales Call</v>
          </cell>
          <cell r="R7663" t="str">
            <v>BXKD220975</v>
          </cell>
          <cell r="AB7663" t="str">
            <v>Sales call carried out for HMR update</v>
          </cell>
        </row>
        <row r="7664">
          <cell r="A7664">
            <v>45582.492118055598</v>
          </cell>
          <cell r="B7664">
            <v>360</v>
          </cell>
          <cell r="F7664" t="str">
            <v>CC-01438603</v>
          </cell>
          <cell r="J7664" t="str">
            <v>Sales Call</v>
          </cell>
          <cell r="R7664" t="str">
            <v>BXAD164301</v>
          </cell>
          <cell r="AB7664" t="str">
            <v>Sales call carried out for HMR update</v>
          </cell>
        </row>
        <row r="7665">
          <cell r="A7665">
            <v>45582.489456018498</v>
          </cell>
          <cell r="B7665">
            <v>350</v>
          </cell>
          <cell r="F7665" t="str">
            <v>CC-01438593</v>
          </cell>
          <cell r="J7665" t="str">
            <v>Sales Call</v>
          </cell>
          <cell r="R7665" t="str">
            <v>BXAD231957</v>
          </cell>
          <cell r="AB7665" t="str">
            <v>Sales call carried out for HMR update</v>
          </cell>
        </row>
        <row r="7666">
          <cell r="A7666">
            <v>45582.4867592593</v>
          </cell>
          <cell r="B7666">
            <v>185</v>
          </cell>
          <cell r="F7666" t="str">
            <v>CC-01438580</v>
          </cell>
          <cell r="J7666" t="str">
            <v>Sales Call</v>
          </cell>
          <cell r="R7666" t="str">
            <v>BXCD164415</v>
          </cell>
          <cell r="AB7666" t="str">
            <v>Sales call carried out for HMR update</v>
          </cell>
        </row>
        <row r="7667">
          <cell r="A7667">
            <v>45582.4835648148</v>
          </cell>
          <cell r="B7667">
            <v>450</v>
          </cell>
          <cell r="F7667" t="str">
            <v>CC-01438565</v>
          </cell>
          <cell r="J7667" t="str">
            <v>Sales Call</v>
          </cell>
          <cell r="R7667" t="str">
            <v>BXLD164272</v>
          </cell>
          <cell r="AB7667" t="str">
            <v>Sales call carried out for HMR update</v>
          </cell>
        </row>
        <row r="7668">
          <cell r="A7668">
            <v>45582.480474536998</v>
          </cell>
          <cell r="B7668">
            <v>480</v>
          </cell>
          <cell r="F7668" t="str">
            <v>CC-01438550</v>
          </cell>
          <cell r="J7668" t="str">
            <v>Sales Call</v>
          </cell>
          <cell r="R7668" t="str">
            <v>BXAD231954</v>
          </cell>
          <cell r="AB7668" t="str">
            <v>Sales call carried out for HMR update</v>
          </cell>
        </row>
        <row r="7669">
          <cell r="A7669">
            <v>45582.477256944403</v>
          </cell>
          <cell r="B7669">
            <v>1650</v>
          </cell>
          <cell r="F7669" t="str">
            <v>CC-01438536</v>
          </cell>
          <cell r="J7669" t="str">
            <v>Sales Call</v>
          </cell>
          <cell r="R7669" t="str">
            <v>BVED163240</v>
          </cell>
          <cell r="AB7669" t="str">
            <v>Sales call carried out for HMR update</v>
          </cell>
        </row>
        <row r="7670">
          <cell r="A7670">
            <v>45582.474363425899</v>
          </cell>
          <cell r="B7670">
            <v>2100</v>
          </cell>
          <cell r="F7670" t="str">
            <v>CC-01438520</v>
          </cell>
          <cell r="J7670" t="str">
            <v>Sales Call</v>
          </cell>
          <cell r="R7670" t="str">
            <v>BVGD163297</v>
          </cell>
          <cell r="AB7670" t="str">
            <v>Sales call carried out for HMR update</v>
          </cell>
        </row>
        <row r="7671">
          <cell r="A7671">
            <v>45582.471284722204</v>
          </cell>
          <cell r="B7671">
            <v>1205</v>
          </cell>
          <cell r="F7671" t="str">
            <v>CC-01438504</v>
          </cell>
          <cell r="J7671" t="str">
            <v>Sales Call</v>
          </cell>
          <cell r="R7671" t="str">
            <v>BWID164050</v>
          </cell>
          <cell r="AB7671" t="str">
            <v>Sales call carried out for HMR update</v>
          </cell>
        </row>
        <row r="7672">
          <cell r="A7672">
            <v>45582.4682986111</v>
          </cell>
          <cell r="B7672">
            <v>480</v>
          </cell>
          <cell r="F7672" t="str">
            <v>CC-01438489</v>
          </cell>
          <cell r="J7672" t="str">
            <v>Sales Call</v>
          </cell>
          <cell r="R7672" t="str">
            <v>BWID231682</v>
          </cell>
          <cell r="AB7672" t="str">
            <v>Sales call carried out for HMR update</v>
          </cell>
        </row>
        <row r="7673">
          <cell r="A7673">
            <v>45582.463668981502</v>
          </cell>
          <cell r="B7673">
            <v>750</v>
          </cell>
          <cell r="F7673" t="str">
            <v>CC-01438478</v>
          </cell>
          <cell r="J7673" t="str">
            <v>Sales Call</v>
          </cell>
          <cell r="R7673" t="str">
            <v>BXKD164219</v>
          </cell>
          <cell r="AB7673" t="str">
            <v>Sales call carried out for HMR update</v>
          </cell>
        </row>
        <row r="7674">
          <cell r="A7674">
            <v>45582.4604861111</v>
          </cell>
          <cell r="B7674">
            <v>580</v>
          </cell>
          <cell r="F7674" t="str">
            <v>CC-01438470</v>
          </cell>
          <cell r="J7674" t="str">
            <v>Sales Call</v>
          </cell>
          <cell r="R7674" t="str">
            <v>BXAD164288</v>
          </cell>
          <cell r="AB7674" t="str">
            <v>Sales call carried out for HMR update</v>
          </cell>
        </row>
        <row r="7675">
          <cell r="A7675">
            <v>45582.457152777803</v>
          </cell>
          <cell r="B7675">
            <v>1450</v>
          </cell>
          <cell r="F7675" t="str">
            <v>CC-01438463</v>
          </cell>
          <cell r="J7675" t="str">
            <v>Sales Call</v>
          </cell>
          <cell r="R7675" t="str">
            <v>BWED163871</v>
          </cell>
          <cell r="AB7675" t="str">
            <v>Sales call carried out for HMR update</v>
          </cell>
        </row>
        <row r="7676">
          <cell r="A7676">
            <v>45582.451446759304</v>
          </cell>
          <cell r="B7676">
            <v>1220</v>
          </cell>
          <cell r="F7676" t="str">
            <v>CC-01438442</v>
          </cell>
          <cell r="J7676" t="str">
            <v>Sales Call</v>
          </cell>
          <cell r="R7676" t="str">
            <v>BWED163867</v>
          </cell>
          <cell r="AB7676" t="str">
            <v>Sales call carried out for HMR update</v>
          </cell>
        </row>
        <row r="7677">
          <cell r="A7677">
            <v>45582.448321759301</v>
          </cell>
          <cell r="B7677">
            <v>1310</v>
          </cell>
          <cell r="F7677" t="str">
            <v>CC-01438435</v>
          </cell>
          <cell r="J7677" t="str">
            <v>Sales Call</v>
          </cell>
          <cell r="R7677" t="str">
            <v>BWCD163769</v>
          </cell>
          <cell r="AB7677" t="str">
            <v>Sales call carried out for HMR update</v>
          </cell>
        </row>
        <row r="7678">
          <cell r="A7678">
            <v>45582.4456712963</v>
          </cell>
          <cell r="B7678">
            <v>1640</v>
          </cell>
          <cell r="F7678" t="str">
            <v>CC-01438429</v>
          </cell>
          <cell r="J7678" t="str">
            <v>Sales Call</v>
          </cell>
          <cell r="R7678" t="str">
            <v>BXJD164130</v>
          </cell>
          <cell r="AB7678" t="str">
            <v>Sales call carried out for HMR update</v>
          </cell>
        </row>
        <row r="7679">
          <cell r="A7679">
            <v>45582.442430555602</v>
          </cell>
          <cell r="B7679">
            <v>850</v>
          </cell>
          <cell r="F7679" t="str">
            <v>CC-01438417</v>
          </cell>
          <cell r="J7679" t="str">
            <v>Sales Call</v>
          </cell>
          <cell r="R7679" t="str">
            <v>BXJD164143</v>
          </cell>
          <cell r="AB7679" t="str">
            <v>Sales call carried out for HMR update</v>
          </cell>
        </row>
        <row r="7680">
          <cell r="A7680">
            <v>45581.7182986111</v>
          </cell>
          <cell r="B7680">
            <v>475</v>
          </cell>
          <cell r="F7680" t="str">
            <v>CC-01438068</v>
          </cell>
          <cell r="J7680" t="str">
            <v>General Service</v>
          </cell>
          <cell r="R7680" t="str">
            <v>BXCD164399</v>
          </cell>
          <cell r="AB7680" t="str">
            <v>General service done</v>
          </cell>
        </row>
        <row r="7681">
          <cell r="A7681">
            <v>45581.687800925902</v>
          </cell>
          <cell r="B7681">
            <v>1904</v>
          </cell>
          <cell r="F7681" t="str">
            <v>CC-01437980</v>
          </cell>
          <cell r="J7681" t="str">
            <v>Complaint - Running With Problem</v>
          </cell>
          <cell r="R7681" t="str">
            <v>BWHD164015</v>
          </cell>
          <cell r="AB7681" t="str">
            <v>Attend the site to investigate unit tripping issues. Upon inspection, identified that the compressor's butterfly valve actuator assembly bush area is in a worn-out condition, leading to operational malfunctions. Replaced the actuator assembly under FOC basis. Additionally, identified a faulty solenoid petcon, which was promptly replaced with a new one from customer stock. Conducted maintenance by changing the air filter on the compressor side, as well as replacing the oil filter and adding 40 liters of oil. Following these replacements, started the unit and observed idle RPM at 1300 under 16.8 bar pressure, and during flushing, RPM was at 2100 under 8 bar air pressure. The unit is now operational without any tripping occurrences.</v>
          </cell>
        </row>
        <row r="7682">
          <cell r="A7682">
            <v>45581.678298611099</v>
          </cell>
          <cell r="B7682">
            <v>10187</v>
          </cell>
          <cell r="F7682" t="str">
            <v>CC-01437963</v>
          </cell>
          <cell r="J7682" t="str">
            <v>Schedule Service</v>
          </cell>
          <cell r="R7682" t="str">
            <v>BWLS031775</v>
          </cell>
          <cell r="AB7682" t="str">
            <v>Attend the site for schedule service so change air oil separator amd oil then start the unit found running ok.</v>
          </cell>
        </row>
        <row r="7683">
          <cell r="A7683">
            <v>45581.542893518497</v>
          </cell>
          <cell r="B7683">
            <v>13547</v>
          </cell>
          <cell r="F7683" t="str">
            <v>CC-01437574</v>
          </cell>
          <cell r="J7683" t="str">
            <v>Schedule Service</v>
          </cell>
          <cell r="R7683" t="str">
            <v>BRAC372352</v>
          </cell>
          <cell r="AB7683" t="str">
            <v>Today we attend the customer site for sheudle service so we change parts during service:- Air filter, oil filter, oil and separator than start machine running ok</v>
          </cell>
        </row>
        <row r="7684">
          <cell r="A7684">
            <v>45581.505891203698</v>
          </cell>
          <cell r="B7684">
            <v>0</v>
          </cell>
          <cell r="F7684" t="str">
            <v>CC-01437473</v>
          </cell>
          <cell r="J7684" t="str">
            <v>General Service</v>
          </cell>
          <cell r="R7684"/>
          <cell r="AB7684"/>
        </row>
        <row r="7685">
          <cell r="A7685">
            <v>45580.695185185199</v>
          </cell>
          <cell r="B7685">
            <v>1</v>
          </cell>
          <cell r="F7685" t="str">
            <v>CC-01436851</v>
          </cell>
          <cell r="J7685" t="str">
            <v>Commissioning</v>
          </cell>
          <cell r="R7685" t="str">
            <v>BXFD164599</v>
          </cell>
          <cell r="AB7685" t="str">
            <v>Commissioning done on dated 15-10-2024</v>
          </cell>
        </row>
        <row r="7686">
          <cell r="A7686">
            <v>45580.586041666698</v>
          </cell>
          <cell r="B7686">
            <v>9588</v>
          </cell>
          <cell r="F7686" t="str">
            <v>CC-01436606</v>
          </cell>
          <cell r="J7686" t="str">
            <v>Complaint - Breakdown</v>
          </cell>
          <cell r="R7686" t="str">
            <v>BVFS049398</v>
          </cell>
          <cell r="AB7686" t="str">
            <v>As per customer complaint of motor burnt with in 3 weeks so check the fault history we found that the machine showing low voltage tripping again and again along with main motor overload tripping again and again. Come to our customer request that is when everbid fault occures in the machine two times, we should be informed immediately or the machine should be off in the condition. Our side OLR working well, pannel ok, all contactors ok. customer reminded motor by itself. Now motor is in working condition.</v>
          </cell>
        </row>
        <row r="7687">
          <cell r="A7687">
            <v>45580.517928240697</v>
          </cell>
          <cell r="B7687">
            <v>10343</v>
          </cell>
          <cell r="F7687" t="str">
            <v>CC-01436472</v>
          </cell>
          <cell r="J7687" t="str">
            <v>Schedule Service</v>
          </cell>
          <cell r="R7687" t="str">
            <v>BVFS049426</v>
          </cell>
          <cell r="AB7687" t="str">
            <v>Today we attend the customer site for sheudle service so we change parts during service:- air filter and oil filter than start machine running ok</v>
          </cell>
        </row>
        <row r="7688">
          <cell r="A7688">
            <v>45580.471388888902</v>
          </cell>
          <cell r="B7688">
            <v>40801</v>
          </cell>
          <cell r="F7688" t="str">
            <v>CC-01436336</v>
          </cell>
          <cell r="J7688" t="str">
            <v>Schedule Service</v>
          </cell>
          <cell r="R7688" t="str">
            <v>GPLS030458</v>
          </cell>
          <cell r="AB7688" t="str">
            <v>Today we attend the customer site for sheudle service so we change parts during service:- air filter, oil filter, oil and separator than start machine running ok</v>
          </cell>
        </row>
        <row r="7689">
          <cell r="A7689">
            <v>45579.750081018501</v>
          </cell>
          <cell r="B7689">
            <v>2255</v>
          </cell>
          <cell r="F7689" t="str">
            <v>CC-01435930</v>
          </cell>
          <cell r="J7689" t="str">
            <v>Sales Call</v>
          </cell>
          <cell r="R7689" t="str">
            <v>BWLD231345</v>
          </cell>
          <cell r="AB7689" t="str">
            <v>Sales call carried out for HMR update</v>
          </cell>
        </row>
        <row r="7690">
          <cell r="A7690">
            <v>45579.749363425901</v>
          </cell>
          <cell r="B7690">
            <v>2150</v>
          </cell>
          <cell r="F7690" t="str">
            <v>CC-01435927</v>
          </cell>
          <cell r="J7690" t="str">
            <v>Sales Call</v>
          </cell>
          <cell r="R7690" t="str">
            <v>BWLD231334</v>
          </cell>
          <cell r="AB7690" t="str">
            <v>Sales call carried out for HMR update</v>
          </cell>
        </row>
        <row r="7691">
          <cell r="A7691">
            <v>45579.7484259259</v>
          </cell>
          <cell r="B7691">
            <v>1250</v>
          </cell>
          <cell r="F7691" t="str">
            <v>CC-01435924</v>
          </cell>
          <cell r="J7691" t="str">
            <v>Sales Call</v>
          </cell>
          <cell r="R7691" t="str">
            <v>BWCD121690</v>
          </cell>
          <cell r="AB7691" t="str">
            <v>Sales call carried out for HMR update</v>
          </cell>
        </row>
        <row r="7692">
          <cell r="A7692">
            <v>45579.747534722199</v>
          </cell>
          <cell r="B7692">
            <v>3300</v>
          </cell>
          <cell r="F7692" t="str">
            <v>CC-01435920</v>
          </cell>
          <cell r="J7692" t="str">
            <v>Sales Call</v>
          </cell>
          <cell r="R7692" t="str">
            <v>BWBD163701</v>
          </cell>
          <cell r="AB7692" t="str">
            <v>Sales call carried out for HMR update</v>
          </cell>
        </row>
        <row r="7693">
          <cell r="A7693">
            <v>45579.746678240699</v>
          </cell>
          <cell r="B7693">
            <v>3580</v>
          </cell>
          <cell r="F7693" t="str">
            <v>CC-01435915</v>
          </cell>
          <cell r="J7693" t="str">
            <v>Sales Call</v>
          </cell>
          <cell r="R7693" t="str">
            <v>BWLD163586</v>
          </cell>
          <cell r="AB7693" t="str">
            <v>Sales call carried out for HMR update</v>
          </cell>
        </row>
        <row r="7694">
          <cell r="A7694">
            <v>45579.745844907397</v>
          </cell>
          <cell r="B7694">
            <v>2510</v>
          </cell>
          <cell r="F7694" t="str">
            <v>CC-01435908</v>
          </cell>
          <cell r="J7694" t="str">
            <v>Sales Call</v>
          </cell>
          <cell r="R7694" t="str">
            <v>BWAD163674</v>
          </cell>
          <cell r="AB7694" t="str">
            <v>Sales call carried out for HMR update</v>
          </cell>
        </row>
        <row r="7695">
          <cell r="A7695">
            <v>45579.745034722197</v>
          </cell>
          <cell r="B7695">
            <v>1632</v>
          </cell>
          <cell r="F7695" t="str">
            <v>CC-01435906</v>
          </cell>
          <cell r="J7695" t="str">
            <v>Sales Call</v>
          </cell>
          <cell r="R7695" t="str">
            <v>BWBD163738</v>
          </cell>
          <cell r="AB7695" t="str">
            <v>Sales call carried out for HMR update</v>
          </cell>
        </row>
        <row r="7696">
          <cell r="A7696">
            <v>45579.744201388901</v>
          </cell>
          <cell r="B7696">
            <v>1650</v>
          </cell>
          <cell r="F7696" t="str">
            <v>CC-01435900</v>
          </cell>
          <cell r="J7696" t="str">
            <v>Sales Call</v>
          </cell>
          <cell r="R7696" t="str">
            <v>BWJD163499</v>
          </cell>
          <cell r="AB7696" t="str">
            <v>Sales call carried out for HMR update</v>
          </cell>
        </row>
        <row r="7697">
          <cell r="A7697">
            <v>45579.743379629603</v>
          </cell>
          <cell r="B7697">
            <v>1480</v>
          </cell>
          <cell r="F7697" t="str">
            <v>CC-01435896</v>
          </cell>
          <cell r="J7697" t="str">
            <v>Sales Call</v>
          </cell>
          <cell r="R7697" t="str">
            <v>BWBD163707</v>
          </cell>
          <cell r="AB7697" t="str">
            <v>Sales call carried out for HMR update</v>
          </cell>
        </row>
        <row r="7698">
          <cell r="A7698">
            <v>45579.742534722202</v>
          </cell>
          <cell r="B7698">
            <v>1880</v>
          </cell>
          <cell r="F7698" t="str">
            <v>CC-01435892</v>
          </cell>
          <cell r="J7698" t="str">
            <v>Sales Call</v>
          </cell>
          <cell r="R7698" t="str">
            <v>BWAD163680</v>
          </cell>
          <cell r="AB7698" t="str">
            <v>Sales call carried out for HMR update</v>
          </cell>
        </row>
        <row r="7699">
          <cell r="A7699">
            <v>45579.741759259297</v>
          </cell>
          <cell r="B7699">
            <v>536</v>
          </cell>
          <cell r="F7699" t="str">
            <v>CC-01435890</v>
          </cell>
          <cell r="J7699" t="str">
            <v>Sales Call</v>
          </cell>
          <cell r="R7699" t="str">
            <v>BWJL153357</v>
          </cell>
          <cell r="AB7699" t="str">
            <v>Sales call carried out for HMR update</v>
          </cell>
        </row>
        <row r="7700">
          <cell r="A7700">
            <v>45579.740821759297</v>
          </cell>
          <cell r="B7700">
            <v>4890</v>
          </cell>
          <cell r="F7700" t="str">
            <v>CC-01435887</v>
          </cell>
          <cell r="J7700" t="str">
            <v>Sales Call</v>
          </cell>
          <cell r="R7700" t="str">
            <v>BVED163244</v>
          </cell>
          <cell r="AB7700" t="str">
            <v>Sales call carried out for HMR update</v>
          </cell>
        </row>
        <row r="7701">
          <cell r="A7701">
            <v>45579.644745370402</v>
          </cell>
          <cell r="B7701">
            <v>3700</v>
          </cell>
          <cell r="F7701" t="str">
            <v>CC-01435682</v>
          </cell>
          <cell r="J7701" t="str">
            <v>Sales Call</v>
          </cell>
          <cell r="R7701" t="str">
            <v>BWKD163543</v>
          </cell>
          <cell r="AB7701" t="str">
            <v>Sales call carried out for HMR update</v>
          </cell>
        </row>
        <row r="7702">
          <cell r="A7702">
            <v>45579.640289351897</v>
          </cell>
          <cell r="B7702">
            <v>2915</v>
          </cell>
          <cell r="F7702" t="str">
            <v>CC-01435667</v>
          </cell>
          <cell r="J7702" t="str">
            <v>Sales Call</v>
          </cell>
          <cell r="R7702" t="str">
            <v>BWKD163512</v>
          </cell>
          <cell r="AB7702" t="str">
            <v>Sales call carried out for HMR update</v>
          </cell>
        </row>
        <row r="7703">
          <cell r="A7703">
            <v>45579.637141203697</v>
          </cell>
          <cell r="B7703">
            <v>2920</v>
          </cell>
          <cell r="F7703" t="str">
            <v>CC-01435656</v>
          </cell>
          <cell r="J7703" t="str">
            <v>Sales Call</v>
          </cell>
          <cell r="R7703" t="str">
            <v>BVFD163261</v>
          </cell>
          <cell r="AB7703" t="str">
            <v>Sales call carried out for HMR update</v>
          </cell>
        </row>
        <row r="7704">
          <cell r="A7704">
            <v>45579.633125</v>
          </cell>
          <cell r="B7704">
            <v>2630</v>
          </cell>
          <cell r="F7704" t="str">
            <v>CC-01435646</v>
          </cell>
          <cell r="J7704" t="str">
            <v>Sales Call</v>
          </cell>
          <cell r="R7704" t="str">
            <v>BVIL161084</v>
          </cell>
          <cell r="AB7704" t="str">
            <v>Sales call carried out for HMR update</v>
          </cell>
        </row>
        <row r="7705">
          <cell r="A7705">
            <v>45579.629560185203</v>
          </cell>
          <cell r="B7705">
            <v>660</v>
          </cell>
          <cell r="F7705" t="str">
            <v>CC-01435635</v>
          </cell>
          <cell r="J7705" t="str">
            <v>Sales Call</v>
          </cell>
          <cell r="R7705" t="str">
            <v>BVID163429</v>
          </cell>
          <cell r="AB7705" t="str">
            <v>Sales call carried out for HMR update</v>
          </cell>
        </row>
        <row r="7706">
          <cell r="A7706">
            <v>45579.626805555599</v>
          </cell>
          <cell r="B7706">
            <v>3440</v>
          </cell>
          <cell r="F7706" t="str">
            <v>CC-01435626</v>
          </cell>
          <cell r="J7706" t="str">
            <v>Sales Call</v>
          </cell>
          <cell r="R7706" t="str">
            <v>BVHD163393</v>
          </cell>
          <cell r="AB7706" t="str">
            <v>Sales call carried out for HMR update</v>
          </cell>
        </row>
        <row r="7707">
          <cell r="A7707">
            <v>45579.606192129599</v>
          </cell>
          <cell r="B7707">
            <v>4570</v>
          </cell>
          <cell r="F7707" t="str">
            <v>CC-01435586</v>
          </cell>
          <cell r="J7707" t="str">
            <v>Sales Call</v>
          </cell>
          <cell r="R7707" t="str">
            <v>BVHD163374</v>
          </cell>
          <cell r="AB7707" t="str">
            <v>Sales call carried out for HMR update</v>
          </cell>
        </row>
        <row r="7708">
          <cell r="A7708">
            <v>45579.603263888901</v>
          </cell>
          <cell r="B7708">
            <v>2450</v>
          </cell>
          <cell r="F7708" t="str">
            <v>CC-01435580</v>
          </cell>
          <cell r="J7708" t="str">
            <v>Sales Call</v>
          </cell>
          <cell r="R7708" t="str">
            <v>BVLD163043</v>
          </cell>
          <cell r="AB7708" t="str">
            <v>Sales call carried out for HMR update</v>
          </cell>
        </row>
        <row r="7709">
          <cell r="A7709">
            <v>45579.600636574098</v>
          </cell>
          <cell r="B7709">
            <v>3600</v>
          </cell>
          <cell r="F7709" t="str">
            <v>CC-01435572</v>
          </cell>
          <cell r="J7709" t="str">
            <v>Sales Call</v>
          </cell>
          <cell r="R7709" t="str">
            <v>BVGD163308</v>
          </cell>
          <cell r="AB7709" t="str">
            <v>Sales call carried out for HMR update</v>
          </cell>
        </row>
        <row r="7710">
          <cell r="A7710">
            <v>45579.597916666702</v>
          </cell>
          <cell r="B7710">
            <v>2700</v>
          </cell>
          <cell r="F7710" t="str">
            <v>CC-01435569</v>
          </cell>
          <cell r="J7710" t="str">
            <v>Sales Call</v>
          </cell>
          <cell r="R7710" t="str">
            <v>BVHD163336</v>
          </cell>
          <cell r="AB7710" t="str">
            <v>Sales call carried out for HMR update</v>
          </cell>
        </row>
        <row r="7711">
          <cell r="A7711">
            <v>45579.585428240702</v>
          </cell>
          <cell r="B7711">
            <v>4575</v>
          </cell>
          <cell r="F7711" t="str">
            <v>CC-01435540</v>
          </cell>
          <cell r="J7711" t="str">
            <v>Sales Call</v>
          </cell>
          <cell r="R7711" t="str">
            <v>BVED231179</v>
          </cell>
          <cell r="AB7711" t="str">
            <v>Sales call carried out for HMR update</v>
          </cell>
        </row>
        <row r="7712">
          <cell r="A7712">
            <v>45579.581932870402</v>
          </cell>
          <cell r="B7712">
            <v>8390</v>
          </cell>
          <cell r="F7712" t="str">
            <v>CC-01435534</v>
          </cell>
          <cell r="J7712" t="str">
            <v>Sales Call</v>
          </cell>
          <cell r="R7712" t="str">
            <v>BVED163235</v>
          </cell>
          <cell r="AB7712" t="str">
            <v>Sales call carried out for HMR update</v>
          </cell>
        </row>
        <row r="7713">
          <cell r="A7713">
            <v>45579.577106481498</v>
          </cell>
          <cell r="B7713">
            <v>5590</v>
          </cell>
          <cell r="F7713" t="str">
            <v>CC-01435522</v>
          </cell>
          <cell r="J7713" t="str">
            <v>Sales Call</v>
          </cell>
          <cell r="R7713" t="str">
            <v>BVED163231</v>
          </cell>
          <cell r="AB7713" t="str">
            <v>Sales call carried out for HMR update</v>
          </cell>
        </row>
        <row r="7714">
          <cell r="A7714">
            <v>45579.569756944402</v>
          </cell>
          <cell r="B7714">
            <v>4300</v>
          </cell>
          <cell r="F7714" t="str">
            <v>CC-01435512</v>
          </cell>
          <cell r="J7714" t="str">
            <v>Sales Call</v>
          </cell>
          <cell r="R7714" t="str">
            <v>BVKD163010</v>
          </cell>
          <cell r="AB7714" t="str">
            <v>Sales call carried out for HMR update</v>
          </cell>
        </row>
        <row r="7715">
          <cell r="A7715">
            <v>45579.564733796302</v>
          </cell>
          <cell r="B7715">
            <v>8150</v>
          </cell>
          <cell r="F7715" t="str">
            <v>CC-01435498</v>
          </cell>
          <cell r="J7715" t="str">
            <v>Sales Call</v>
          </cell>
          <cell r="R7715" t="str">
            <v>BUFD162814</v>
          </cell>
          <cell r="AB7715" t="str">
            <v>Sales call carried out for HMR update</v>
          </cell>
        </row>
        <row r="7716">
          <cell r="A7716">
            <v>45574.582604166702</v>
          </cell>
          <cell r="B7716">
            <v>0</v>
          </cell>
          <cell r="F7716" t="str">
            <v>CC-01431780</v>
          </cell>
          <cell r="J7716" t="str">
            <v>Commissioning</v>
          </cell>
          <cell r="R7716" t="str">
            <v>CXDE212208</v>
          </cell>
          <cell r="AB7716" t="str">
            <v>Commissioning done on dated 09-10-2024</v>
          </cell>
        </row>
        <row r="7717">
          <cell r="A7717">
            <v>45574.537962962997</v>
          </cell>
          <cell r="B7717">
            <v>0</v>
          </cell>
          <cell r="F7717" t="str">
            <v>CC-01431686</v>
          </cell>
          <cell r="J7717" t="str">
            <v>Commissioning</v>
          </cell>
          <cell r="R7717" t="str">
            <v>DXDL153922</v>
          </cell>
          <cell r="AB7717" t="str">
            <v>Commissioning done on dated 09-10-2024</v>
          </cell>
        </row>
        <row r="7718">
          <cell r="A7718">
            <v>45574.536296296297</v>
          </cell>
          <cell r="B7718">
            <v>0</v>
          </cell>
          <cell r="F7718" t="str">
            <v>CC-01431680</v>
          </cell>
          <cell r="J7718" t="str">
            <v>Commissioning</v>
          </cell>
          <cell r="R7718" t="str">
            <v>CXFE661073</v>
          </cell>
          <cell r="AB7718" t="str">
            <v>Commissioning done on dated 09-10-2024</v>
          </cell>
        </row>
        <row r="7719">
          <cell r="A7719">
            <v>45574.524548611102</v>
          </cell>
          <cell r="B7719">
            <v>42415</v>
          </cell>
          <cell r="F7719" t="str">
            <v>CC-01431643</v>
          </cell>
          <cell r="J7719" t="str">
            <v>Schedule Service</v>
          </cell>
          <cell r="R7719" t="str">
            <v>BPCS030196</v>
          </cell>
          <cell r="AB7719" t="str">
            <v>Attend the site for schedule service so change air oil separator and ut synthetic oil. Then start the unit found running ok.</v>
          </cell>
        </row>
        <row r="7720">
          <cell r="A7720">
            <v>45574.293298611097</v>
          </cell>
          <cell r="B7720">
            <v>34045</v>
          </cell>
          <cell r="F7720" t="str">
            <v>CC-01431261</v>
          </cell>
          <cell r="J7720" t="str">
            <v>Schedule Service - AMC</v>
          </cell>
          <cell r="R7720" t="str">
            <v>BQHS040705</v>
          </cell>
          <cell r="AB7720" t="str">
            <v>AMC visit carried out</v>
          </cell>
        </row>
        <row r="7721">
          <cell r="A7721">
            <v>45573.630127314798</v>
          </cell>
          <cell r="B7721">
            <v>1511</v>
          </cell>
          <cell r="F7721" t="str">
            <v>CC-01430538</v>
          </cell>
          <cell r="J7721" t="str">
            <v>Schedule Service</v>
          </cell>
          <cell r="R7721" t="str">
            <v>BVHD163331</v>
          </cell>
          <cell r="AB7721"/>
        </row>
        <row r="7722">
          <cell r="A7722">
            <v>45573.589386574102</v>
          </cell>
          <cell r="B7722">
            <v>26616</v>
          </cell>
          <cell r="F7722" t="str">
            <v>CC-01430410</v>
          </cell>
          <cell r="J7722" t="str">
            <v>Schedule Service</v>
          </cell>
          <cell r="R7722" t="str">
            <v>BQAC373734</v>
          </cell>
          <cell r="AB7722"/>
        </row>
        <row r="7723">
          <cell r="A7723">
            <v>45573.585763888899</v>
          </cell>
          <cell r="B7723">
            <v>33498</v>
          </cell>
          <cell r="F7723" t="str">
            <v>CC-01430402</v>
          </cell>
          <cell r="J7723" t="str">
            <v>Schedule Service</v>
          </cell>
          <cell r="R7723" t="str">
            <v>BRAC372524</v>
          </cell>
          <cell r="AB7723" t="str">
            <v>We visited the site and change Air filter Oil filter, Separator,oil , MPV, BDV, Solenoid valve, Intact valve and we also change Drive belts after than start and check unit running well.</v>
          </cell>
        </row>
        <row r="7724">
          <cell r="A7724">
            <v>45572.695428240702</v>
          </cell>
          <cell r="B7724">
            <v>1178</v>
          </cell>
          <cell r="F7724" t="str">
            <v>CC-01429087</v>
          </cell>
          <cell r="J7724" t="str">
            <v>Sales Call</v>
          </cell>
          <cell r="R7724" t="str">
            <v>BXKD164206</v>
          </cell>
          <cell r="AB7724" t="str">
            <v>Sales call carried out for HMR update</v>
          </cell>
        </row>
        <row r="7725">
          <cell r="A7725">
            <v>45572.687418981499</v>
          </cell>
          <cell r="B7725">
            <v>510</v>
          </cell>
          <cell r="F7725" t="str">
            <v>CC-01429056</v>
          </cell>
          <cell r="J7725" t="str">
            <v>Sales Call</v>
          </cell>
          <cell r="R7725" t="str">
            <v>BXKD121877</v>
          </cell>
          <cell r="AB7725" t="str">
            <v>Sales call carried out for HMR update</v>
          </cell>
        </row>
        <row r="7726">
          <cell r="A7726">
            <v>45572.684143518498</v>
          </cell>
          <cell r="B7726">
            <v>1500</v>
          </cell>
          <cell r="F7726" t="str">
            <v>CC-01429040</v>
          </cell>
          <cell r="J7726" t="str">
            <v>Sales Call</v>
          </cell>
          <cell r="R7726" t="str">
            <v>BXKD164191</v>
          </cell>
          <cell r="AB7726" t="str">
            <v>Sales call carried out for HMR update</v>
          </cell>
        </row>
        <row r="7727">
          <cell r="A7727">
            <v>45572.678680555597</v>
          </cell>
          <cell r="B7727">
            <v>1170</v>
          </cell>
          <cell r="F7727" t="str">
            <v>CC-01429021</v>
          </cell>
          <cell r="J7727" t="str">
            <v>Sales Call</v>
          </cell>
          <cell r="R7727" t="str">
            <v>BXKD164166</v>
          </cell>
          <cell r="AB7727" t="str">
            <v>Sales call carried out for HMR update</v>
          </cell>
        </row>
        <row r="7728">
          <cell r="A7728">
            <v>45572.674699074101</v>
          </cell>
          <cell r="B7728">
            <v>1330</v>
          </cell>
          <cell r="F7728" t="str">
            <v>CC-01429000</v>
          </cell>
          <cell r="J7728" t="str">
            <v>Sales Call</v>
          </cell>
          <cell r="R7728" t="str">
            <v>BWID164096</v>
          </cell>
          <cell r="AB7728" t="str">
            <v>Sales call carried out for HMR update</v>
          </cell>
        </row>
        <row r="7729">
          <cell r="A7729">
            <v>45572.667754629598</v>
          </cell>
          <cell r="B7729">
            <v>600</v>
          </cell>
          <cell r="F7729" t="str">
            <v>CC-01428978</v>
          </cell>
          <cell r="J7729" t="str">
            <v>Sales Call</v>
          </cell>
          <cell r="R7729" t="str">
            <v>BXKD164174</v>
          </cell>
          <cell r="AB7729" t="str">
            <v>Sales call carried out for HMR update</v>
          </cell>
        </row>
        <row r="7730">
          <cell r="A7730">
            <v>45572.664340277799</v>
          </cell>
          <cell r="B7730">
            <v>1069</v>
          </cell>
          <cell r="F7730" t="str">
            <v>CC-01428955</v>
          </cell>
          <cell r="J7730" t="str">
            <v>Sales Call</v>
          </cell>
          <cell r="R7730" t="str">
            <v>BWHD164039</v>
          </cell>
          <cell r="AB7730" t="str">
            <v>Sales call carried out for HMR update</v>
          </cell>
        </row>
        <row r="7731">
          <cell r="A7731">
            <v>45572.661111111098</v>
          </cell>
          <cell r="B7731">
            <v>1360</v>
          </cell>
          <cell r="F7731" t="str">
            <v>CC-01428938</v>
          </cell>
          <cell r="J7731" t="str">
            <v>Sales Call</v>
          </cell>
          <cell r="R7731" t="str">
            <v>BXJD164132</v>
          </cell>
          <cell r="AB7731" t="str">
            <v>Sales call carried out for HMR update</v>
          </cell>
        </row>
        <row r="7732">
          <cell r="A7732">
            <v>45572.656550925902</v>
          </cell>
          <cell r="B7732">
            <v>525</v>
          </cell>
          <cell r="F7732" t="str">
            <v>CC-01428921</v>
          </cell>
          <cell r="J7732" t="str">
            <v>Sales Call</v>
          </cell>
          <cell r="R7732" t="str">
            <v>BWID164076</v>
          </cell>
          <cell r="AB7732" t="str">
            <v>Sales call carried out for HMR update</v>
          </cell>
        </row>
        <row r="7733">
          <cell r="A7733">
            <v>45572.601932870399</v>
          </cell>
          <cell r="B7733">
            <v>2390</v>
          </cell>
          <cell r="F7733" t="str">
            <v>CC-01428721</v>
          </cell>
          <cell r="J7733" t="str">
            <v>Complaint - Running With Problem</v>
          </cell>
          <cell r="R7733" t="str">
            <v>BVGD163301</v>
          </cell>
          <cell r="AB7733" t="str">
            <v>Attend the site as per customer complaint for oil carry over through safety valve so check the compressor found butterfly valve actuator malfunction which cause for high line pressure build up so open the actuator assembly,clean the kit and refitted the same after then open the main pressure regulator assembly, clean the kit and refitted the same, after then run the unit and set the line pressure on load condition 17.0 bar at 1300 idle rpm now unit is running in ok condition without any oil leakage or carry over.</v>
          </cell>
        </row>
        <row r="7734">
          <cell r="A7734">
            <v>45572.581851851799</v>
          </cell>
          <cell r="B7734">
            <v>1570</v>
          </cell>
          <cell r="F7734" t="str">
            <v>CC-01428678</v>
          </cell>
          <cell r="J7734" t="str">
            <v>Sales Call</v>
          </cell>
          <cell r="R7734" t="str">
            <v>BWID164054</v>
          </cell>
          <cell r="AB7734" t="str">
            <v>Sales call carried out for HMR update</v>
          </cell>
        </row>
        <row r="7735">
          <cell r="A7735">
            <v>45572.575439814798</v>
          </cell>
          <cell r="B7735">
            <v>2090</v>
          </cell>
          <cell r="F7735" t="str">
            <v>CC-01428665</v>
          </cell>
          <cell r="J7735" t="str">
            <v>Sales Call</v>
          </cell>
          <cell r="R7735" t="str">
            <v>BWED163889</v>
          </cell>
          <cell r="AB7735" t="str">
            <v>Sales call carried out for HMR update</v>
          </cell>
        </row>
        <row r="7736">
          <cell r="A7736">
            <v>45572.565659722197</v>
          </cell>
          <cell r="B7736">
            <v>630</v>
          </cell>
          <cell r="F7736" t="str">
            <v>CC-01428635</v>
          </cell>
          <cell r="J7736" t="str">
            <v>Sales Call</v>
          </cell>
          <cell r="R7736" t="str">
            <v>BWID164086</v>
          </cell>
          <cell r="AB7736" t="str">
            <v>Sales call carried out for HMR update</v>
          </cell>
        </row>
        <row r="7737">
          <cell r="A7737">
            <v>45572.553136574097</v>
          </cell>
          <cell r="B7737">
            <v>2035</v>
          </cell>
          <cell r="F7737" t="str">
            <v>CC-01428605</v>
          </cell>
          <cell r="J7737" t="str">
            <v>Sales Call</v>
          </cell>
          <cell r="R7737" t="str">
            <v>BWID220970</v>
          </cell>
          <cell r="AB7737" t="str">
            <v>Sales call carried out for HMR update</v>
          </cell>
        </row>
        <row r="7738">
          <cell r="A7738">
            <v>45572.543206018498</v>
          </cell>
          <cell r="B7738">
            <v>2545</v>
          </cell>
          <cell r="F7738" t="str">
            <v>CC-01428575</v>
          </cell>
          <cell r="J7738" t="str">
            <v>Sales Call</v>
          </cell>
          <cell r="R7738" t="str">
            <v>BWHD231642</v>
          </cell>
          <cell r="AB7738" t="str">
            <v>Sales call carried out for HMR update</v>
          </cell>
        </row>
        <row r="7739">
          <cell r="A7739">
            <v>45572.539571759298</v>
          </cell>
          <cell r="B7739">
            <v>1780</v>
          </cell>
          <cell r="F7739" t="str">
            <v>CC-01428565</v>
          </cell>
          <cell r="J7739" t="str">
            <v>Sales Call</v>
          </cell>
          <cell r="R7739" t="str">
            <v>BWHD163996</v>
          </cell>
          <cell r="AB7739" t="str">
            <v>Sales call carried out for HMR update</v>
          </cell>
        </row>
        <row r="7740">
          <cell r="A7740">
            <v>45572.535115740699</v>
          </cell>
          <cell r="B7740">
            <v>2000</v>
          </cell>
          <cell r="F7740" t="str">
            <v>CC-01428545</v>
          </cell>
          <cell r="J7740" t="str">
            <v>Sales Call</v>
          </cell>
          <cell r="R7740" t="str">
            <v>BWHD164004</v>
          </cell>
          <cell r="AB7740" t="str">
            <v>Sales call carried out for HMR update</v>
          </cell>
        </row>
        <row r="7741">
          <cell r="A7741">
            <v>45572.531932870399</v>
          </cell>
          <cell r="B7741">
            <v>1510</v>
          </cell>
          <cell r="F7741" t="str">
            <v>CC-01428531</v>
          </cell>
          <cell r="J7741" t="str">
            <v>Sales Call</v>
          </cell>
          <cell r="R7741" t="str">
            <v>BWJD163502</v>
          </cell>
          <cell r="AB7741" t="str">
            <v>Sales call carried out for HMR update</v>
          </cell>
        </row>
        <row r="7742">
          <cell r="A7742">
            <v>45572.524120370399</v>
          </cell>
          <cell r="B7742">
            <v>1300</v>
          </cell>
          <cell r="F7742" t="str">
            <v>CC-01428482</v>
          </cell>
          <cell r="J7742" t="str">
            <v>Sales Call</v>
          </cell>
          <cell r="R7742" t="str">
            <v>BWFD163931</v>
          </cell>
          <cell r="AB7742" t="str">
            <v>Sales call carried out for HMR update</v>
          </cell>
        </row>
        <row r="7743">
          <cell r="A7743">
            <v>45572.518113425896</v>
          </cell>
          <cell r="B7743">
            <v>1760</v>
          </cell>
          <cell r="F7743" t="str">
            <v>CC-01428460</v>
          </cell>
          <cell r="J7743" t="str">
            <v>Sales Call</v>
          </cell>
          <cell r="R7743" t="str">
            <v>BWHD164015</v>
          </cell>
          <cell r="AB7743" t="str">
            <v>Sales call carried out for HMR update</v>
          </cell>
        </row>
        <row r="7744">
          <cell r="A7744">
            <v>45572.514583333301</v>
          </cell>
          <cell r="B7744">
            <v>1950</v>
          </cell>
          <cell r="F7744" t="str">
            <v>CC-01428445</v>
          </cell>
          <cell r="J7744" t="str">
            <v>Sales Call</v>
          </cell>
          <cell r="R7744" t="str">
            <v>BWFD163947</v>
          </cell>
          <cell r="AB7744" t="str">
            <v>Sales call carried out for HMR update</v>
          </cell>
        </row>
        <row r="7745">
          <cell r="A7745">
            <v>45572.511631944399</v>
          </cell>
          <cell r="B7745">
            <v>1501</v>
          </cell>
          <cell r="F7745" t="str">
            <v>CC-01428431</v>
          </cell>
          <cell r="J7745" t="str">
            <v>Schedule Service</v>
          </cell>
          <cell r="R7745" t="str">
            <v>BXKD164191</v>
          </cell>
          <cell r="AB7745" t="str">
            <v>Attend the site for schedule service so following jobs are done, overall drained oil from tank and oil cooler 38 litres, after then replace separator filter, oil filter,air filter, actuator kit both side, main pressure regulator kit 1pcs and arv kit. Plugged in the drain plugs and fill oil in tank upto full guage level. Start the unit and stop it and again maintain the oil level upto half guage level. Overall topped up oil in tank 40 litres. Run the unit on load condition and set the line pressure to 17 bar at 1300 idle rpm. Unit running parameters are under normal conditions.</v>
          </cell>
        </row>
        <row r="7746">
          <cell r="A7746">
            <v>45570.442499999997</v>
          </cell>
          <cell r="B7746">
            <v>5107</v>
          </cell>
          <cell r="F7746" t="str">
            <v>CC-01426623</v>
          </cell>
          <cell r="J7746" t="str">
            <v>Schedule Service</v>
          </cell>
          <cell r="R7746" t="str">
            <v>BUKD162500</v>
          </cell>
          <cell r="AB7746" t="str">
            <v>Visit the site to schedule service, drain 34 liters of oil from the tank and cooler, replace the oil filter, air oil separator, BDV kit, ARV kit, MPV kit, and PRV kit, along with 38 liters of oil. Finally, initiate the unit and verify that it is operating correctly.</v>
          </cell>
        </row>
        <row r="7747">
          <cell r="A7747">
            <v>45569.751469907402</v>
          </cell>
          <cell r="B7747">
            <v>1992</v>
          </cell>
          <cell r="F7747" t="str">
            <v>CC-01426277</v>
          </cell>
          <cell r="J7747" t="str">
            <v>Schedule Service</v>
          </cell>
          <cell r="R7747" t="str">
            <v>BWHD164004</v>
          </cell>
          <cell r="AB7747" t="str">
            <v>Visit the site to schedule service, drain 35 liters of oil from the tank and cooler, replace the air filter and oil filter, add 40 liters of oil, and ensure the unit is running properly.</v>
          </cell>
        </row>
        <row r="7748">
          <cell r="A7748">
            <v>45569.504189814797</v>
          </cell>
          <cell r="B7748">
            <v>555</v>
          </cell>
          <cell r="F7748" t="str">
            <v>CC-01425556</v>
          </cell>
          <cell r="J7748" t="str">
            <v>Sales Call</v>
          </cell>
          <cell r="R7748" t="str">
            <v>BWFD163937</v>
          </cell>
          <cell r="AB7748" t="str">
            <v>Sales call carried out for HMR update</v>
          </cell>
        </row>
        <row r="7749">
          <cell r="A7749">
            <v>45569.500995370399</v>
          </cell>
          <cell r="B7749">
            <v>2390</v>
          </cell>
          <cell r="F7749" t="str">
            <v>CC-01425547</v>
          </cell>
          <cell r="J7749" t="str">
            <v>Sales Call</v>
          </cell>
          <cell r="R7749" t="str">
            <v>BWFD163940</v>
          </cell>
          <cell r="AB7749" t="str">
            <v>Sales call carried out for HMR update</v>
          </cell>
        </row>
        <row r="7750">
          <cell r="A7750">
            <v>45569.492824074099</v>
          </cell>
          <cell r="B7750">
            <v>1875</v>
          </cell>
          <cell r="F7750" t="str">
            <v>CC-01425527</v>
          </cell>
          <cell r="J7750" t="str">
            <v>Sales Call</v>
          </cell>
          <cell r="R7750" t="str">
            <v>BWED163893</v>
          </cell>
          <cell r="AB7750" t="str">
            <v>Sales call carried out for HMR update</v>
          </cell>
        </row>
        <row r="7751">
          <cell r="A7751">
            <v>45569.489687499998</v>
          </cell>
          <cell r="B7751">
            <v>1650</v>
          </cell>
          <cell r="F7751" t="str">
            <v>CC-01425516</v>
          </cell>
          <cell r="J7751" t="str">
            <v>Sales Call</v>
          </cell>
          <cell r="R7751" t="str">
            <v>BWGD163984</v>
          </cell>
          <cell r="AB7751" t="str">
            <v>Sales call carried out for HMR update</v>
          </cell>
        </row>
        <row r="7752">
          <cell r="A7752">
            <v>45569.486921296302</v>
          </cell>
          <cell r="B7752">
            <v>3105</v>
          </cell>
          <cell r="F7752" t="str">
            <v>CC-01425505</v>
          </cell>
          <cell r="J7752" t="str">
            <v>Sales Call</v>
          </cell>
          <cell r="R7752" t="str">
            <v>BVHD163388</v>
          </cell>
          <cell r="AB7752" t="str">
            <v>Sales call carried out for HMR update</v>
          </cell>
        </row>
        <row r="7753">
          <cell r="A7753">
            <v>45569.483842592599</v>
          </cell>
          <cell r="B7753">
            <v>4270</v>
          </cell>
          <cell r="F7753" t="str">
            <v>CC-01425494</v>
          </cell>
          <cell r="J7753" t="str">
            <v>Sales Call</v>
          </cell>
          <cell r="R7753" t="str">
            <v>BWAD163687</v>
          </cell>
          <cell r="AB7753" t="str">
            <v>Sales call carried out for HMR update</v>
          </cell>
        </row>
        <row r="7754">
          <cell r="A7754">
            <v>45569.454583333303</v>
          </cell>
          <cell r="B7754">
            <v>1</v>
          </cell>
          <cell r="F7754" t="str">
            <v>CC-01425414</v>
          </cell>
          <cell r="J7754" t="str">
            <v>Commissioning</v>
          </cell>
          <cell r="R7754" t="str">
            <v>BXKC372344</v>
          </cell>
          <cell r="AB7754" t="str">
            <v>Commissioning done on dated 04-10-2024....Comm date-04-10-2024</v>
          </cell>
        </row>
        <row r="7755">
          <cell r="A7755">
            <v>45569.450150463003</v>
          </cell>
          <cell r="B7755">
            <v>0</v>
          </cell>
          <cell r="F7755" t="str">
            <v>CC-01425399</v>
          </cell>
          <cell r="J7755" t="str">
            <v>General Service</v>
          </cell>
          <cell r="R7755" t="str">
            <v>CWES612611</v>
          </cell>
          <cell r="AB7755" t="str">
            <v>Attend the site for general service so change air filter and oil. Then start the unit found running ok.</v>
          </cell>
        </row>
        <row r="7756">
          <cell r="A7756">
            <v>45569.437025462998</v>
          </cell>
          <cell r="B7756">
            <v>0</v>
          </cell>
          <cell r="F7756" t="str">
            <v>CC-01425365</v>
          </cell>
          <cell r="J7756" t="str">
            <v>Preservative Measures</v>
          </cell>
          <cell r="R7756" t="str">
            <v>BXKC372344</v>
          </cell>
          <cell r="AB7756" t="str">
            <v>Attend the site for commissioning so check and found unit is more then 9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7757">
          <cell r="A7757">
            <v>45569.434456018498</v>
          </cell>
          <cell r="B7757">
            <v>12330</v>
          </cell>
          <cell r="F7757" t="str">
            <v>CC-01425357</v>
          </cell>
          <cell r="J7757" t="str">
            <v>Schedule Service</v>
          </cell>
          <cell r="R7757" t="str">
            <v>BUKS045387</v>
          </cell>
          <cell r="AB7757" t="str">
            <v>Attend the site for schedule service so change air filter and oil filter. Then start the unit found running ok.</v>
          </cell>
        </row>
        <row r="7758">
          <cell r="A7758">
            <v>45569.430381944403</v>
          </cell>
          <cell r="B7758">
            <v>12840</v>
          </cell>
          <cell r="F7758" t="str">
            <v>CC-01425349</v>
          </cell>
          <cell r="J7758" t="str">
            <v>Schedule Service</v>
          </cell>
          <cell r="R7758" t="str">
            <v>BUKS045388</v>
          </cell>
          <cell r="AB7758" t="str">
            <v>Attend the site for schedule service so change air filter and oil filter. Then start the unit found running ok.</v>
          </cell>
        </row>
        <row r="7759">
          <cell r="A7759">
            <v>45569.426956018498</v>
          </cell>
          <cell r="B7759">
            <v>42317</v>
          </cell>
          <cell r="F7759" t="str">
            <v>CC-01425338</v>
          </cell>
          <cell r="J7759" t="str">
            <v>Schedule Service</v>
          </cell>
          <cell r="R7759" t="str">
            <v>BPCS030196</v>
          </cell>
          <cell r="AB7759" t="str">
            <v>Attend the site for schedule service so change air filter and oil filter. Then start the unit found running ok.</v>
          </cell>
        </row>
        <row r="7760">
          <cell r="A7760">
            <v>45568.438252314802</v>
          </cell>
          <cell r="B7760">
            <v>2246</v>
          </cell>
          <cell r="F7760" t="str">
            <v>CC-01423995</v>
          </cell>
          <cell r="J7760" t="str">
            <v>Field Campaign</v>
          </cell>
          <cell r="R7760" t="str">
            <v>BWLD231345</v>
          </cell>
          <cell r="AB7760" t="str">
            <v>Attend the site for field campaign in which shroud MTG Bracket modification work done. Firstly open the old shroud lift bail and O-mount L-H and R-H side. After then 12nos. of M-10 size drill done to fix up the new shroud MTG bracket on both side with 12 nos. of M-16 no. bolt with plain washer, spring washer and lock nut from back side of the shroud assembly. After the fix up the L-H and R-H side shroud lift bail with 8nos. of M-16 no. Bolt, plain washer and Spring washer. After modification work done start the excavator and march the unit for some distance found that the vibration of fan shroud with new MTG bracket is very less then the old O-mount bracket which may also effect more life of cooler and radiator AVMs. Foam was pasted with Fevicol on both the sides of the cooler and radiator so that the hot air  from the fan dose not escape outside. Approval mail copy attached in call</v>
          </cell>
        </row>
        <row r="7761">
          <cell r="A7761">
            <v>45568.436354166697</v>
          </cell>
          <cell r="B7761">
            <v>2145</v>
          </cell>
          <cell r="F7761" t="str">
            <v>CC-01423993</v>
          </cell>
          <cell r="J7761" t="str">
            <v>Field Campaign</v>
          </cell>
          <cell r="R7761" t="str">
            <v>BWLD231334</v>
          </cell>
          <cell r="AB7761" t="str">
            <v>Attend the site for field campaign in which shroud MTG Bracket modification work done. Firstly open the old shroud lift bail and O-mount L-H and R-H side. After then 12nos. of M-10 size drill done to fix up the new shroud MTG bracket on both side with 12 nos. of M-16 no. bolt with plain washer, spring washer and lock nut from back side of the shroud assembly. After the fix up the L-H and R-H side shroud lift bail with 8nos. of M-16 no. Bolt, plain washer and Spring washer. After modification work done start the excavator and march the unit for some distance found that the vibration of fan shroud with new MTG bracket is very less then the old O-mount bracket which may also effect more life of cooler and radiator AVMs. Foam was pasted with Fevicol on both the sides of the cooler and radiator so that the hot air from the fan dose not escape outside.</v>
          </cell>
        </row>
        <row r="7762">
          <cell r="A7762">
            <v>45568.433726851901</v>
          </cell>
          <cell r="B7762">
            <v>3102</v>
          </cell>
          <cell r="F7762" t="str">
            <v>CC-01423989</v>
          </cell>
          <cell r="J7762" t="str">
            <v>Schedule Service</v>
          </cell>
          <cell r="R7762" t="str">
            <v>BVHD163388</v>
          </cell>
          <cell r="AB7762" t="str">
            <v>Attend the site for 3000 hours schedule service so following jobs are done, drain oil from tank and oil cooler 39 litres, replace air filter engine and compressor both side, replace oil filter, replace separator filter, replace actuator kit both side, replace arv kit, replace main regulator kit and speed regulator kit, replace OSV kit and MPV kit, replace BDV kit. Plugged in the drain plugs and overall topped up oil in tank 40 litres with one dead crank. After all work done start the unit and checked on load condition found unit is running in ok condition.</v>
          </cell>
        </row>
        <row r="7763">
          <cell r="A7763">
            <v>45567.516261574099</v>
          </cell>
          <cell r="B7763">
            <v>39</v>
          </cell>
          <cell r="F7763" t="str">
            <v>CC-01423405</v>
          </cell>
          <cell r="J7763" t="str">
            <v>Complaint - Running With Problem</v>
          </cell>
          <cell r="R7763" t="str">
            <v>BWIC371523</v>
          </cell>
          <cell r="AB7763" t="str">
            <v>Attend the site for complaint of pressure transmission not working so check and found pressure sensor not working properly so remove pressure sensor and clean it. After cleaning refitted the same but still pressure not buildup pressure showing 2.2 bar. Then change with new pressure sensor under FOC basis. Then start the unit found running ok and now pressure buildup properly.</v>
          </cell>
        </row>
        <row r="7764">
          <cell r="A7764">
            <v>45566.625729166699</v>
          </cell>
          <cell r="B7764">
            <v>2540</v>
          </cell>
          <cell r="F7764" t="str">
            <v>CC-01422642</v>
          </cell>
          <cell r="J7764" t="str">
            <v>Schedule Service</v>
          </cell>
          <cell r="R7764" t="str">
            <v>BWHD231642</v>
          </cell>
          <cell r="AB7764" t="str">
            <v>Visit the site to schedule service, drain 115 liters of oil from the tank and cooler, replace the oil filter and air filter on the compressor side, add 117 liters of oil, and ensure the unit is running properly.</v>
          </cell>
        </row>
        <row r="7765">
          <cell r="A7765">
            <v>45566.572083333303</v>
          </cell>
          <cell r="B7765">
            <v>1765</v>
          </cell>
          <cell r="F7765" t="str">
            <v>CC-01422539</v>
          </cell>
          <cell r="J7765" t="str">
            <v>Schedule Service</v>
          </cell>
          <cell r="R7765" t="str">
            <v>BWHD163996</v>
          </cell>
          <cell r="AB7765" t="str">
            <v>Visit the site to schedule service for draining oil from the tank and cooler, totaling 38 liters of oil drained. Proceed to replace the oil filter, air oil separator, MPV kit, ARV kit, BDV kit, Actuator kit, pressure regulator kit, and add 40 liters of ELGI air lube plus oil. Finally, start the unit and ensure it is running smoothly...</v>
          </cell>
        </row>
        <row r="7766">
          <cell r="A7766">
            <v>45566.534687500003</v>
          </cell>
          <cell r="B7766">
            <v>0</v>
          </cell>
          <cell r="F7766" t="str">
            <v>CC-01422462</v>
          </cell>
          <cell r="J7766" t="str">
            <v>Commissioning</v>
          </cell>
          <cell r="R7766" t="str">
            <v>SN24TN01398</v>
          </cell>
          <cell r="AB7766" t="str">
            <v>Commissioning done on dated 26-09-2024</v>
          </cell>
        </row>
        <row r="7767">
          <cell r="A7767">
            <v>45565.461574074099</v>
          </cell>
          <cell r="B7767">
            <v>45517</v>
          </cell>
          <cell r="F7767" t="str">
            <v>CC-01420996</v>
          </cell>
          <cell r="J7767" t="str">
            <v>Schedule Service</v>
          </cell>
          <cell r="R7767" t="str">
            <v>BKCS040470</v>
          </cell>
          <cell r="AB7767" t="str">
            <v>Attend the site for schedule service so change the air filter,  oil filter and ut Synthetic oil. Then start the unit found running ok.</v>
          </cell>
        </row>
        <row r="7768">
          <cell r="A7768">
            <v>45565.460694444402</v>
          </cell>
          <cell r="B7768">
            <v>39261</v>
          </cell>
          <cell r="F7768" t="str">
            <v>CC-01420993</v>
          </cell>
          <cell r="J7768" t="str">
            <v>Schedule Service</v>
          </cell>
          <cell r="R7768" t="str">
            <v>GPJS030042</v>
          </cell>
          <cell r="AB7768" t="str">
            <v>Attend the site for schedule service so change the air filter and oil filter Then start the unit found running ok.</v>
          </cell>
        </row>
        <row r="7769">
          <cell r="A7769">
            <v>45565.459212962996</v>
          </cell>
          <cell r="B7769">
            <v>25315</v>
          </cell>
          <cell r="F7769" t="str">
            <v>CC-01420989</v>
          </cell>
          <cell r="J7769" t="str">
            <v>Schedule Service</v>
          </cell>
          <cell r="R7769" t="str">
            <v>BRHS035368</v>
          </cell>
          <cell r="AB7769" t="str">
            <v>Attend the site for schedule service so change the air filter and oil filter. Then start the unit found running ok.</v>
          </cell>
        </row>
        <row r="7770">
          <cell r="A7770">
            <v>45563.653761574104</v>
          </cell>
          <cell r="B7770">
            <v>7593</v>
          </cell>
          <cell r="F7770" t="str">
            <v>CC-01419619</v>
          </cell>
          <cell r="J7770" t="str">
            <v>Complaint - Breakdown</v>
          </cell>
          <cell r="R7770" t="str">
            <v>BQKD200047</v>
          </cell>
          <cell r="AB7770" t="str">
            <v>nsure that we investigate the site in response to a customer complaint regarding oil leakage from the DVC hose. Upon inspection, it was determined that the oil leakage originated from the welding section of the DCV. Subsequently, the customer engaged a local welding vendor to repair the damaged area. Following the repair, a reevaluation confirmed that the leakage issue had been successfully resolved.</v>
          </cell>
        </row>
        <row r="7771">
          <cell r="A7771">
            <v>45563.588622685202</v>
          </cell>
          <cell r="B7771">
            <v>14130</v>
          </cell>
          <cell r="F7771" t="str">
            <v>CC-01419477</v>
          </cell>
          <cell r="J7771" t="str">
            <v>Schedule Service</v>
          </cell>
          <cell r="R7771" t="str">
            <v>BULL160559</v>
          </cell>
          <cell r="AB7771" t="str">
            <v>Visit the site to schedule service for draining 37.5 liters of oil from the tank and cooler. Replace the air filter for the compressor engine on both sides, as well as the oil filter, air oil separator and 40 liters of oil. Finally, initiate the unit and ensure it is running smoothly.</v>
          </cell>
        </row>
        <row r="7772">
          <cell r="A7772">
            <v>45563.5863888889</v>
          </cell>
          <cell r="B7772">
            <v>23940</v>
          </cell>
          <cell r="F7772" t="str">
            <v>CC-01419471</v>
          </cell>
          <cell r="J7772" t="str">
            <v>Schedule Service</v>
          </cell>
          <cell r="R7772" t="str">
            <v>BSCS037449</v>
          </cell>
          <cell r="AB7772" t="str">
            <v>Today we attend the customer site for sheudle service so we change parts during service:- air filter and oil filter than start machine running ok at present</v>
          </cell>
        </row>
        <row r="7773">
          <cell r="A7773">
            <v>45563.562118055597</v>
          </cell>
          <cell r="B7773">
            <v>3535</v>
          </cell>
          <cell r="F7773" t="str">
            <v>CC-01419439</v>
          </cell>
          <cell r="J7773" t="str">
            <v>Complaint - Running With Problem</v>
          </cell>
          <cell r="R7773" t="str">
            <v>BWLD163586</v>
          </cell>
          <cell r="AB7773" t="str">
            <v>Attend the site for unit tripping issue so check the fuses found ok, check wiring harness found solenoid wire cut near the solenoid patcon so replace the solenoid patcon by new . After replacement start the unit and checked on load condition found unit is running in ok condition.</v>
          </cell>
        </row>
        <row r="7774">
          <cell r="A7774">
            <v>45563.546909722201</v>
          </cell>
          <cell r="B7774">
            <v>2233</v>
          </cell>
          <cell r="F7774" t="str">
            <v>CC-01419418</v>
          </cell>
          <cell r="J7774" t="str">
            <v>Schedule Service</v>
          </cell>
          <cell r="R7774" t="str">
            <v>BVAD121386</v>
          </cell>
          <cell r="AB7774" t="str">
            <v>Visit the site to schedule service for draining 17 liters of oil from the tank and cooler. Replace the air filter for the compressor engine on both sides, as well as the oil filter and 20 liters of oil. Finally, initiate the unit and ensure it is running smoothly.</v>
          </cell>
        </row>
        <row r="7775">
          <cell r="A7775">
            <v>45563.5455671296</v>
          </cell>
          <cell r="B7775">
            <v>7065</v>
          </cell>
          <cell r="F7775" t="str">
            <v>CC-01419415</v>
          </cell>
          <cell r="J7775" t="str">
            <v>Schedule Service</v>
          </cell>
          <cell r="R7775" t="str">
            <v>BPLD200068</v>
          </cell>
          <cell r="AB7775" t="str">
            <v>Visit the site to schedule service for draining 55 liters of oil from the tank and cooler. Replace the air filter for the compressor engine on both sides, as well as the oil filter and 60 liters of oil. Finally, initiate the unit and ensure it is running smoothly.</v>
          </cell>
        </row>
        <row r="7776">
          <cell r="A7776">
            <v>45563.544282407398</v>
          </cell>
          <cell r="B7776">
            <v>2621</v>
          </cell>
          <cell r="F7776" t="str">
            <v>CC-01419414</v>
          </cell>
          <cell r="J7776" t="str">
            <v>Schedule Service</v>
          </cell>
          <cell r="R7776" t="str">
            <v>BXJC371867</v>
          </cell>
          <cell r="AB7776" t="str">
            <v>Attend the site for schedule service so change air filter, oil filter and oil. Then start the unit found running ok.</v>
          </cell>
        </row>
        <row r="7777">
          <cell r="A7777">
            <v>45563.486388888901</v>
          </cell>
          <cell r="B7777">
            <v>0</v>
          </cell>
          <cell r="F7777" t="str">
            <v>CC-01419253</v>
          </cell>
          <cell r="J7777" t="str">
            <v>Complaint - Breakdown</v>
          </cell>
          <cell r="R7777"/>
          <cell r="AB7777" t="str">
            <v>Talked with customer not provided complete information 28-09-2024.... Bargarh cements works  may at Odisa... customer say in Jharkhand... we ask to customer provide compressor details... till date waiting for compressor details....Pramod-01-10-2024</v>
          </cell>
        </row>
        <row r="7778">
          <cell r="A7778">
            <v>45562.712997685201</v>
          </cell>
          <cell r="B7778">
            <v>4250</v>
          </cell>
          <cell r="F7778" t="str">
            <v>CC-01418631</v>
          </cell>
          <cell r="J7778" t="str">
            <v>Schedule Service</v>
          </cell>
          <cell r="R7778" t="str">
            <v>BWAD163687</v>
          </cell>
          <cell r="AB7778" t="str">
            <v>Attend the site for schedule service so following jobs are done replace oil 40 litres, oil filter 2 nos., air filter engine and compressor both side. After schedule service start the unit and checked on load condition found unit parameters are in ok condition.</v>
          </cell>
        </row>
        <row r="7779">
          <cell r="A7779">
            <v>45562.712094907401</v>
          </cell>
          <cell r="B7779">
            <v>4780</v>
          </cell>
          <cell r="F7779" t="str">
            <v>CC-01418630</v>
          </cell>
          <cell r="J7779" t="str">
            <v>Schedule Service</v>
          </cell>
          <cell r="R7779" t="str">
            <v>BVED163244</v>
          </cell>
          <cell r="AB7779" t="str">
            <v>Attend the site for schedule service so following jobs are done, total drain oil from tank and oil cooler 38 litres , after then replace oil filter, air filter engine and compressor both side , separator filter, valve kit are replaced actuator kit both side, arv kit, pressure regulator kit. Plugged in the drain plugs and fill oil in tank upto full guage level, start the unit and stop it again fill oil in tank upto half guage level. Overall topped up oil in tank 40 litres. After all work done start the unit and checked on load condition found unit is running in ok condition.</v>
          </cell>
        </row>
        <row r="7780">
          <cell r="A7780">
            <v>45562.680370370399</v>
          </cell>
          <cell r="B7780">
            <v>1</v>
          </cell>
          <cell r="F7780" t="str">
            <v>CC-01418526</v>
          </cell>
          <cell r="J7780" t="str">
            <v>Commissioning</v>
          </cell>
          <cell r="R7780" t="str">
            <v>BWEC370313</v>
          </cell>
          <cell r="AB7780" t="str">
            <v>Commissioning done on dated 2-09-2024....Comm date-02-10-2024</v>
          </cell>
        </row>
        <row r="7781">
          <cell r="A7781">
            <v>45562.674606481502</v>
          </cell>
          <cell r="B7781">
            <v>0</v>
          </cell>
          <cell r="F7781" t="str">
            <v>CC-01418509</v>
          </cell>
          <cell r="J7781" t="str">
            <v>Preservative Measures</v>
          </cell>
          <cell r="R7781" t="str">
            <v>BWEC370313</v>
          </cell>
          <cell r="AB7781" t="str">
            <v>Attend the site for commissioning so check and found unit is more then 11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7782">
          <cell r="A7782">
            <v>45562.527719907397</v>
          </cell>
          <cell r="B7782">
            <v>8150</v>
          </cell>
          <cell r="F7782" t="str">
            <v>CC-01418067</v>
          </cell>
          <cell r="J7782" t="str">
            <v>Schedule Service</v>
          </cell>
          <cell r="R7782" t="str">
            <v>BVKC374486</v>
          </cell>
          <cell r="AB7782" t="str">
            <v>We visited the site and change Air filter, Oil filter, Separator and oil after than start and check unit running well.</v>
          </cell>
        </row>
        <row r="7783">
          <cell r="A7783">
            <v>45562.496365740699</v>
          </cell>
          <cell r="B7783">
            <v>33997</v>
          </cell>
          <cell r="F7783" t="str">
            <v>CC-01417950</v>
          </cell>
          <cell r="J7783" t="str">
            <v>Schedule Service</v>
          </cell>
          <cell r="R7783" t="str">
            <v>BQHS040705</v>
          </cell>
          <cell r="AB7783" t="str">
            <v>Today we attend the customer site for sheudle service so we change parts during service:- air filter oil filter than start machine running ok</v>
          </cell>
        </row>
        <row r="7784">
          <cell r="A7784">
            <v>45562.493101851898</v>
          </cell>
          <cell r="B7784">
            <v>8677</v>
          </cell>
          <cell r="F7784" t="str">
            <v>CC-01417940</v>
          </cell>
          <cell r="J7784" t="str">
            <v>Schedule Service</v>
          </cell>
          <cell r="R7784" t="str">
            <v>BWCS032691</v>
          </cell>
          <cell r="AB7784" t="str">
            <v>Attend the site for schedule service so change air filter, oil filter, air oil separators, motor greasing and all valve kit. then start the unit found running ok.</v>
          </cell>
        </row>
        <row r="7785">
          <cell r="A7785">
            <v>45562.490462962996</v>
          </cell>
          <cell r="B7785">
            <v>1941</v>
          </cell>
          <cell r="F7785" t="str">
            <v>CC-01417932</v>
          </cell>
          <cell r="J7785" t="str">
            <v>Complaint - Running With Problem</v>
          </cell>
          <cell r="R7785" t="str">
            <v>BWFD163947</v>
          </cell>
          <cell r="AB7785" t="str">
            <v>Attend the site as per customer complaint for unit tripping when engine getting idle condition so check the compressor found idle rpm is below 1200, so open both actuator assembly clean and refitted the same kit, readjust the idle to 1300 on load condition at 17.0 bar air pressure. After adjustment start the unit and checked on load condition found unit is running in ok condition without any tripping.</v>
          </cell>
        </row>
        <row r="7786">
          <cell r="A7786">
            <v>45561.699444444399</v>
          </cell>
          <cell r="B7786">
            <v>11537</v>
          </cell>
          <cell r="F7786" t="str">
            <v>CC-01417360</v>
          </cell>
          <cell r="J7786" t="str">
            <v>Schedule Service</v>
          </cell>
          <cell r="R7786" t="str">
            <v>BVFS039912</v>
          </cell>
          <cell r="AB7786" t="str">
            <v>Attend the site for schedule service so change air filter, oil filter,  air oil separator and oil then start the unit found running ok..</v>
          </cell>
        </row>
        <row r="7787">
          <cell r="A7787">
            <v>45560.5379398148</v>
          </cell>
          <cell r="B7787">
            <v>1649</v>
          </cell>
          <cell r="F7787" t="str">
            <v>CC-01415698</v>
          </cell>
          <cell r="J7787" t="str">
            <v>Complaint - Running With Problem</v>
          </cell>
          <cell r="R7787" t="str">
            <v>BWIC371555</v>
          </cell>
          <cell r="AB7787" t="str">
            <v>We visited site check unit and found drive belts broken so we change drive belts after than start and check unit running well.</v>
          </cell>
        </row>
        <row r="7788">
          <cell r="A7788">
            <v>45560.519097222197</v>
          </cell>
          <cell r="B7788">
            <v>1649</v>
          </cell>
          <cell r="F7788" t="str">
            <v>CC-01415633</v>
          </cell>
          <cell r="J7788" t="str">
            <v>Field Campaign</v>
          </cell>
          <cell r="R7788" t="str">
            <v>BWIC371555</v>
          </cell>
          <cell r="AB7788" t="str">
            <v>We visited site and change Air oil separator under of spare warranty old separator batch no :24 62 16 and new separator batch no: 24 66 26.after than we top-up oil after than start and check unit running well. Earlier on dated 14-06-2024 we change AOS under FOC basis having batch no. 26 62 16 but today our engineer visit site for belt change and found oil leakage from bottom part of AOS to he change with new one.</v>
          </cell>
        </row>
        <row r="7789">
          <cell r="A7789">
            <v>45560.298321759299</v>
          </cell>
          <cell r="B7789">
            <v>58872</v>
          </cell>
          <cell r="F7789" t="str">
            <v>CC-01415307</v>
          </cell>
          <cell r="J7789" t="str">
            <v>Schedule Service - AMC</v>
          </cell>
          <cell r="R7789" t="str">
            <v>BMBL160078</v>
          </cell>
          <cell r="AB7789" t="str">
            <v>Attend the site for schedule service so change air filter, oil filter and oil then start the unit found running ok.</v>
          </cell>
        </row>
        <row r="7790">
          <cell r="A7790">
            <v>45560.298020833303</v>
          </cell>
          <cell r="B7790">
            <v>23683</v>
          </cell>
          <cell r="F7790" t="str">
            <v>CC-01415304</v>
          </cell>
          <cell r="J7790" t="str">
            <v>Schedule Service - AMC</v>
          </cell>
          <cell r="R7790" t="str">
            <v>BIFS040367</v>
          </cell>
          <cell r="AB7790" t="str">
            <v>AMC visit carried out</v>
          </cell>
        </row>
        <row r="7791">
          <cell r="A7791">
            <v>45560.297511574099</v>
          </cell>
          <cell r="B7791">
            <v>5680</v>
          </cell>
          <cell r="F7791" t="str">
            <v>CC-01415300</v>
          </cell>
          <cell r="J7791" t="str">
            <v>Schedule Service - AMC</v>
          </cell>
          <cell r="R7791" t="str">
            <v>BVDS039458</v>
          </cell>
          <cell r="AB7791" t="str">
            <v>AMC visit carried out</v>
          </cell>
        </row>
        <row r="7792">
          <cell r="A7792">
            <v>45560.297384259298</v>
          </cell>
          <cell r="B7792">
            <v>29781</v>
          </cell>
          <cell r="F7792" t="str">
            <v>CC-01415299</v>
          </cell>
          <cell r="J7792" t="str">
            <v>Schedule Service - AMC</v>
          </cell>
          <cell r="R7792" t="str">
            <v>BQBS033819</v>
          </cell>
          <cell r="AB7792" t="str">
            <v>AMC visit done</v>
          </cell>
        </row>
        <row r="7793">
          <cell r="A7793">
            <v>45560.274525462999</v>
          </cell>
          <cell r="B7793">
            <v>20992</v>
          </cell>
          <cell r="F7793" t="str">
            <v>CC-01415110</v>
          </cell>
          <cell r="J7793" t="str">
            <v>Schedule Service - AMC</v>
          </cell>
          <cell r="R7793" t="str">
            <v>BSCS037531</v>
          </cell>
          <cell r="AB7793" t="str">
            <v>Attend the site for 1500 hours schedule service so following jobs are done - Total drain oil from tank and oil cooler 38 litres, after then replace air filter engine and compressor both side, replace oil filter, separator filter, actuator kit both side, arv kit and main pressure regulator kit. Overall topped up oil in tank 40 litres with one dead crank. After schedule service done start the unit and run on load condition found unit is running in normal condition.</v>
          </cell>
        </row>
        <row r="7794">
          <cell r="A7794">
            <v>45560.273877314801</v>
          </cell>
          <cell r="B7794">
            <v>0</v>
          </cell>
          <cell r="F7794" t="str">
            <v>CC-01415104</v>
          </cell>
          <cell r="J7794" t="str">
            <v>Schedule Service - AMC</v>
          </cell>
          <cell r="R7794" t="str">
            <v>CMKE560286</v>
          </cell>
          <cell r="AB7794" t="str">
            <v>AMC visit carried out</v>
          </cell>
        </row>
        <row r="7795">
          <cell r="A7795">
            <v>45559.691504629598</v>
          </cell>
          <cell r="B7795">
            <v>1</v>
          </cell>
          <cell r="F7795" t="str">
            <v>CC-01414783</v>
          </cell>
          <cell r="J7795" t="str">
            <v>Commissioning</v>
          </cell>
          <cell r="R7795" t="str">
            <v>BWIC371523</v>
          </cell>
          <cell r="AB7795" t="str">
            <v>Commissioning done on dat 26-09-2024.....Comm date-26-09-2024</v>
          </cell>
        </row>
        <row r="7796">
          <cell r="A7796">
            <v>45559.683298611097</v>
          </cell>
          <cell r="B7796">
            <v>0</v>
          </cell>
          <cell r="F7796" t="str">
            <v>CC-01414750</v>
          </cell>
          <cell r="J7796" t="str">
            <v>Preservative Measures</v>
          </cell>
          <cell r="R7796" t="str">
            <v>BWIC371523</v>
          </cell>
          <cell r="AB7796" t="str">
            <v>Attend the site for commissioning so check and found unit is more then 9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7797">
          <cell r="A7797">
            <v>45559.666435185201</v>
          </cell>
          <cell r="B7797">
            <v>6236</v>
          </cell>
          <cell r="F7797" t="str">
            <v>CC-01414692</v>
          </cell>
          <cell r="J7797" t="str">
            <v>Schedule Service</v>
          </cell>
          <cell r="R7797" t="str">
            <v>BULC371019</v>
          </cell>
          <cell r="AB7797" t="str">
            <v>Today we attend the customer site for schedule service so we change separator than start machine running ok</v>
          </cell>
        </row>
        <row r="7798">
          <cell r="A7798">
            <v>45559.538819444402</v>
          </cell>
          <cell r="B7798">
            <v>1078</v>
          </cell>
          <cell r="F7798" t="str">
            <v>CC-01414318</v>
          </cell>
          <cell r="J7798" t="str">
            <v>Schedule Service</v>
          </cell>
          <cell r="R7798" t="str">
            <v>BXKD164206</v>
          </cell>
          <cell r="AB7798" t="str">
            <v>Visit the site to schedule service for draining oil from the tank and cooler, totaling 37 liters. Proceed to replace the air filter for both the compressor and engine, followed by changing the oil filter and adding 40 liters of oil. Finally, start the unit to ensure it is running smoothly.</v>
          </cell>
        </row>
        <row r="7799">
          <cell r="A7799">
            <v>45559.528807870403</v>
          </cell>
          <cell r="B7799">
            <v>0</v>
          </cell>
          <cell r="F7799" t="str">
            <v>CC-01414289</v>
          </cell>
          <cell r="J7799" t="str">
            <v>Preservative Measures</v>
          </cell>
          <cell r="R7799" t="str">
            <v>CXLE693857</v>
          </cell>
          <cell r="AB7799" t="str">
            <v>Attend the site for commissioning so check and found unit is more then 9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7800">
          <cell r="A7800">
            <v>45559.522731481498</v>
          </cell>
          <cell r="B7800">
            <v>15302</v>
          </cell>
          <cell r="F7800" t="str">
            <v>CC-01414274</v>
          </cell>
          <cell r="J7800" t="str">
            <v>Schedule Service</v>
          </cell>
          <cell r="R7800" t="str">
            <v>BTLC377591</v>
          </cell>
          <cell r="AB7800" t="str">
            <v>Today we attend the customer site for sheudle service so we change parts during service:- air filter, oil filter, oil, intake valve, solenoid valve, MPV and thermal valve than start machine running ok</v>
          </cell>
        </row>
        <row r="7801">
          <cell r="A7801">
            <v>45559.519502314797</v>
          </cell>
          <cell r="B7801">
            <v>15302</v>
          </cell>
          <cell r="F7801" t="str">
            <v>CC-01414263</v>
          </cell>
          <cell r="J7801" t="str">
            <v>Field Campaign</v>
          </cell>
          <cell r="R7801" t="str">
            <v>BTLC377591</v>
          </cell>
          <cell r="AB7801" t="str">
            <v>Today we attend the customer site for complain oil likage so we check and found that oil leakage from separator punch so we change separator under foc old separator batch no:- 24 62 16 New separator batch no:- 246319</v>
          </cell>
        </row>
        <row r="7802">
          <cell r="A7802">
            <v>45559.472638888903</v>
          </cell>
          <cell r="B7802">
            <v>0</v>
          </cell>
          <cell r="F7802" t="str">
            <v>CC-01414089</v>
          </cell>
          <cell r="J7802" t="str">
            <v>Complaint - Breakdown</v>
          </cell>
          <cell r="R7802" t="str">
            <v>CWES612611</v>
          </cell>
          <cell r="AB7802" t="str">
            <v>Attend the site for complaint of unit starting so check and found that carbon found in starting panel pin. So clean the carbon from starting panel and start the unit found running ok.</v>
          </cell>
        </row>
        <row r="7803">
          <cell r="A7803">
            <v>45558.682627314804</v>
          </cell>
          <cell r="B7803">
            <v>1639</v>
          </cell>
          <cell r="F7803" t="str">
            <v>CC-01413373</v>
          </cell>
          <cell r="J7803" t="str">
            <v>Complaint - Breakdown</v>
          </cell>
          <cell r="R7803" t="str">
            <v>BXJD164130</v>
          </cell>
          <cell r="AB7803" t="str">
            <v>Attend the site for complain of unit tripping so check and found pressure switch malfunctioning that cause of unit tripping. So advice customer to change pressure switch. we chases quotation for pressure switch but customer not approve our quote. After quotation approvale we log new for the same. Alternate mobile no. Failed part not covered under warranty replacement, so er share quotation to customer to procure the same. But customer not provide PO to us to change the parts.</v>
          </cell>
        </row>
        <row r="7804">
          <cell r="A7804">
            <v>45558.527557870402</v>
          </cell>
          <cell r="B7804">
            <v>0</v>
          </cell>
          <cell r="F7804" t="str">
            <v>CC-01412926</v>
          </cell>
          <cell r="J7804" t="str">
            <v>Commissioning</v>
          </cell>
          <cell r="R7804" t="str">
            <v>DXBL353591</v>
          </cell>
          <cell r="AB7804" t="str">
            <v>Commissioning done on dated 23-09-2024</v>
          </cell>
        </row>
        <row r="7805">
          <cell r="A7805">
            <v>45558.501296296301</v>
          </cell>
          <cell r="B7805">
            <v>8316</v>
          </cell>
          <cell r="F7805" t="str">
            <v>CC-01412813</v>
          </cell>
          <cell r="J7805" t="str">
            <v>Schedule Service</v>
          </cell>
          <cell r="R7805" t="str">
            <v>BSLD230358</v>
          </cell>
          <cell r="AB7805" t="str">
            <v>Attend the site for schedule service so drain oil from tank and oil cooler with one dead crank 125 litres. After then replace main oil filter 2nos., replace return oil filter 1 no., replace separator filter. Plugged in the drain plugs and fill oil in tank upto full guage level. Dead crank the unit one time and maintain the oil level. Overall topped up oil in tank 145 litres.</v>
          </cell>
        </row>
        <row r="7806">
          <cell r="A7806">
            <v>45558.4550578704</v>
          </cell>
          <cell r="B7806">
            <v>3400</v>
          </cell>
          <cell r="F7806" t="str">
            <v>CC-01412665</v>
          </cell>
          <cell r="J7806" t="str">
            <v>Schedule Service</v>
          </cell>
          <cell r="R7806" t="str">
            <v>BVHD163393</v>
          </cell>
          <cell r="AB7806" t="str">
            <v>Attend the site for schedule service so following jobs are done- Drain oil from tank and oil cooler 38 litres, replace oil filter 2nos., replace air filter engine and compressor both side. Valve kit are replaced- Actuator kit 2 nos., BDV kit, ARV kit, MPV kit, OSV kit and discharge check valve. Plugged in the drain plugs and fill oil in tank upto full guage level. Dead crank the unit one time and maintain the oil level upto half guage level. Overall topped oil 40 litres. Start the unit and run on load condition found unit is running in ok condition.</v>
          </cell>
        </row>
        <row r="7807">
          <cell r="A7807">
            <v>45558.449976851902</v>
          </cell>
          <cell r="B7807">
            <v>0</v>
          </cell>
          <cell r="F7807" t="str">
            <v>CC-01412644</v>
          </cell>
          <cell r="J7807" t="str">
            <v>Complaint - Breakdown</v>
          </cell>
          <cell r="R7807" t="str">
            <v>DUAL140235</v>
          </cell>
          <cell r="AB7807" t="str">
            <v>Attend the site for customer complaint of not starting so check and found carbon found in starting panel so clean the starting panel and start the unit found running ok. After then done general service bye change air filter and oil. Symptom for general service created and closed.</v>
          </cell>
        </row>
        <row r="7808">
          <cell r="A7808">
            <v>45557.279560185198</v>
          </cell>
          <cell r="B7808">
            <v>27122</v>
          </cell>
          <cell r="F7808" t="str">
            <v>CC-01412062</v>
          </cell>
          <cell r="J7808" t="str">
            <v>Schedule Service - AMC</v>
          </cell>
          <cell r="R7808" t="str">
            <v>BMKC370048</v>
          </cell>
          <cell r="AB7808" t="str">
            <v>AMC visit carried out</v>
          </cell>
        </row>
        <row r="7809">
          <cell r="A7809">
            <v>45555.567199074103</v>
          </cell>
          <cell r="B7809">
            <v>294</v>
          </cell>
          <cell r="F7809" t="str">
            <v>CC-01409988</v>
          </cell>
          <cell r="J7809" t="str">
            <v>Complaint - Running With Problem</v>
          </cell>
          <cell r="R7809" t="str">
            <v>BXBD164381</v>
          </cell>
          <cell r="AB7809" t="str">
            <v>Inspect the site for complaints regarding oil seepage through the air filter and high drilling RPM. Upon examination, identify oil leakage through the air filter and diagnose a malfunctioning butterfly valve. Adjust the butterfly valve accordingly and verify that the unit is functioning properly with no oil leakage. Proceed to adjust the pressure and RPM settings. Initiate the unit and confirm the drilling RPM at 1550. Upon starting the unit, ensure smooth operation is maintained.</v>
          </cell>
        </row>
        <row r="7810">
          <cell r="A7810">
            <v>45555.503784722197</v>
          </cell>
          <cell r="B7810">
            <v>1</v>
          </cell>
          <cell r="F7810" t="str">
            <v>CC-01409792</v>
          </cell>
          <cell r="J7810" t="str">
            <v>Commissioning</v>
          </cell>
          <cell r="R7810" t="str">
            <v>BXED122035</v>
          </cell>
          <cell r="AB7810" t="str">
            <v>Commissioning done on dated 20-09-2024</v>
          </cell>
        </row>
        <row r="7811">
          <cell r="A7811">
            <v>45555.483414351896</v>
          </cell>
          <cell r="B7811">
            <v>0</v>
          </cell>
          <cell r="F7811" t="str">
            <v>CC-01409735</v>
          </cell>
          <cell r="J7811" t="str">
            <v>Complaint - Running With Problem</v>
          </cell>
          <cell r="R7811" t="str">
            <v>DWKL140617</v>
          </cell>
          <cell r="AB7811" t="str">
            <v>As per customer complaint we talk to customer for service charges to attend site but customer denied to pay service charges. As per him they done job by local service providers. Hence we close the call.</v>
          </cell>
        </row>
        <row r="7812">
          <cell r="A7812">
            <v>45554.859722222202</v>
          </cell>
          <cell r="B7812">
            <v>0</v>
          </cell>
          <cell r="F7812" t="str">
            <v>CC-01409335</v>
          </cell>
          <cell r="J7812" t="str">
            <v>Complaint - Running With Problem</v>
          </cell>
          <cell r="R7812" t="str">
            <v>DUGL351526</v>
          </cell>
          <cell r="AB7812" t="str">
            <v>Attend the site for complaint of air leakage so check and found pressure switch not working properly and NRV faulty. So change the same with new one and start the unit found running ok.</v>
          </cell>
        </row>
        <row r="7813">
          <cell r="A7813">
            <v>45554.7572685185</v>
          </cell>
          <cell r="B7813">
            <v>1953</v>
          </cell>
          <cell r="F7813" t="str">
            <v>CC-01409238</v>
          </cell>
          <cell r="J7813" t="str">
            <v>Schedule Service</v>
          </cell>
          <cell r="R7813" t="str">
            <v>BXJS035074</v>
          </cell>
          <cell r="AB7813" t="str">
            <v>Today we attend the customer site for sheudle service so we change parts during service:- air filter and oil filter than start machine running ok</v>
          </cell>
        </row>
        <row r="7814">
          <cell r="A7814">
            <v>45554.755092592597</v>
          </cell>
          <cell r="B7814">
            <v>2050</v>
          </cell>
          <cell r="F7814" t="str">
            <v>CC-01409237</v>
          </cell>
          <cell r="J7814" t="str">
            <v>Schedule Service</v>
          </cell>
          <cell r="R7814" t="str">
            <v>BWLD231334</v>
          </cell>
          <cell r="AB7814" t="str">
            <v>Attend the site for schedule service so following jobs are done - Overall drain oil from tank and oil cooler 115 litres, replace main oil filter and return oil filter, replace compressor side air filter. Engine side air filter found in ok condition. Plugged in the drain plugs and overall topped up in tank 118 litres with one dead crank. After schedule service done start the unit and checked on load condition found unit is running in ok condition, all parameters are found in normal condition.</v>
          </cell>
        </row>
        <row r="7815">
          <cell r="A7815">
            <v>45554.665671296301</v>
          </cell>
          <cell r="B7815">
            <v>0</v>
          </cell>
          <cell r="F7815" t="str">
            <v>CC-01409022</v>
          </cell>
          <cell r="J7815" t="str">
            <v>Complaint - Running With Problem</v>
          </cell>
          <cell r="R7815" t="str">
            <v>DUGL351526</v>
          </cell>
          <cell r="AB7815" t="str">
            <v>Service charge question share with customer waiting for approval 20-09-2024  .........21-09-2024 waiting for DOC update in call</v>
          </cell>
        </row>
        <row r="7816">
          <cell r="A7816">
            <v>45554.458842592598</v>
          </cell>
          <cell r="B7816">
            <v>4241</v>
          </cell>
          <cell r="F7816" t="str">
            <v>CC-01408454</v>
          </cell>
          <cell r="J7816" t="str">
            <v>Schedule Service</v>
          </cell>
          <cell r="R7816" t="str">
            <v>BWFC370723</v>
          </cell>
          <cell r="AB7816" t="str">
            <v>Attend the site for schedule service so change air filter, oil filter, AOS and oil. then start the unit found running ok.</v>
          </cell>
        </row>
        <row r="7817">
          <cell r="A7817">
            <v>45553.894583333298</v>
          </cell>
          <cell r="B7817">
            <v>0</v>
          </cell>
          <cell r="F7817" t="str">
            <v>CC-01408098</v>
          </cell>
          <cell r="J7817" t="str">
            <v>General Service</v>
          </cell>
          <cell r="R7817" t="str">
            <v>DWHL361190</v>
          </cell>
          <cell r="AB7817" t="str">
            <v>Attend the site for service so change oil and start the unit found running ok.</v>
          </cell>
        </row>
        <row r="7818">
          <cell r="A7818">
            <v>45553.522002314799</v>
          </cell>
          <cell r="B7818">
            <v>0</v>
          </cell>
          <cell r="F7818" t="str">
            <v>CC-01407352</v>
          </cell>
          <cell r="J7818" t="str">
            <v>Commissioning</v>
          </cell>
          <cell r="R7818" t="str">
            <v>CXLE693857</v>
          </cell>
          <cell r="AB7818" t="str">
            <v>Commissioning done on dated 24-09-2024</v>
          </cell>
        </row>
        <row r="7819">
          <cell r="A7819">
            <v>45552.576365740701</v>
          </cell>
          <cell r="B7819">
            <v>1</v>
          </cell>
          <cell r="F7819" t="str">
            <v>CC-01406412</v>
          </cell>
          <cell r="J7819" t="str">
            <v>Commissioning</v>
          </cell>
          <cell r="R7819" t="str">
            <v>BXDC373881</v>
          </cell>
          <cell r="AB7819" t="str">
            <v>Commissioning done on dated 17-08-2024...comm date-17-09-2024</v>
          </cell>
        </row>
        <row r="7820">
          <cell r="A7820">
            <v>45552.277071759301</v>
          </cell>
          <cell r="B7820">
            <v>18995</v>
          </cell>
          <cell r="F7820" t="str">
            <v>CC-01405872</v>
          </cell>
          <cell r="J7820" t="str">
            <v>Schedule Service - AMC</v>
          </cell>
          <cell r="R7820" t="str">
            <v>BSBC375530</v>
          </cell>
          <cell r="AB7820" t="str">
            <v>AMC visit is already fine on dated 13-09-2024 having call tracking number CC-01402652</v>
          </cell>
        </row>
        <row r="7821">
          <cell r="A7821">
            <v>45551.677546296298</v>
          </cell>
          <cell r="B7821">
            <v>1206</v>
          </cell>
          <cell r="F7821" t="str">
            <v>CC-01405600</v>
          </cell>
          <cell r="J7821" t="str">
            <v>Schedule Service</v>
          </cell>
          <cell r="R7821" t="str">
            <v>BWID164096</v>
          </cell>
          <cell r="AB7821" t="str">
            <v>Attend the site for schedule service so drain oil from tank and drain oil from cooler total 39 loiters oil drain then change air filter for compressor both side, oil filter and oil 40 liters. then start the uinit found running ok.</v>
          </cell>
        </row>
        <row r="7822">
          <cell r="A7822">
            <v>45551.616851851897</v>
          </cell>
          <cell r="B7822">
            <v>2</v>
          </cell>
          <cell r="F7822" t="str">
            <v>CC-01405453</v>
          </cell>
          <cell r="J7822" t="str">
            <v>Complaint - Running With Problem</v>
          </cell>
          <cell r="R7822" t="str">
            <v>BXKC372444</v>
          </cell>
          <cell r="AB7822" t="str">
            <v>Today we attend the customer site for complain air likage from receiver tank sefty valve so we check and found that sefty valve broken so change sefty valve under FOC basis. Photo attached.</v>
          </cell>
        </row>
        <row r="7823">
          <cell r="A7823">
            <v>45551.509155092601</v>
          </cell>
          <cell r="B7823">
            <v>195</v>
          </cell>
          <cell r="F7823" t="str">
            <v>CC-01405064</v>
          </cell>
          <cell r="J7823" t="str">
            <v>Sales Call</v>
          </cell>
          <cell r="R7823" t="str">
            <v>BXAC372845</v>
          </cell>
          <cell r="AB7823" t="str">
            <v>Sales call carried out for HMR update</v>
          </cell>
        </row>
        <row r="7824">
          <cell r="A7824">
            <v>45551.508182870399</v>
          </cell>
          <cell r="B7824">
            <v>3027</v>
          </cell>
          <cell r="F7824" t="str">
            <v>CC-01405060</v>
          </cell>
          <cell r="J7824" t="str">
            <v>Sales Call</v>
          </cell>
          <cell r="R7824" t="str">
            <v>BWFC370723</v>
          </cell>
          <cell r="AB7824" t="str">
            <v>Sales call carried out for HMR update</v>
          </cell>
        </row>
        <row r="7825">
          <cell r="A7825">
            <v>45551.507384259297</v>
          </cell>
          <cell r="B7825">
            <v>217</v>
          </cell>
          <cell r="F7825" t="str">
            <v>CC-01405056</v>
          </cell>
          <cell r="J7825" t="str">
            <v>Sales Call</v>
          </cell>
          <cell r="R7825" t="str">
            <v>BWHS034307</v>
          </cell>
          <cell r="AB7825" t="str">
            <v>Sales call carried out for HMR update</v>
          </cell>
        </row>
        <row r="7826">
          <cell r="A7826">
            <v>45551.506388888898</v>
          </cell>
          <cell r="B7826">
            <v>6427</v>
          </cell>
          <cell r="F7826" t="str">
            <v>CC-01405048</v>
          </cell>
          <cell r="J7826" t="str">
            <v>Sales Call</v>
          </cell>
          <cell r="R7826" t="str">
            <v>BVIS040049</v>
          </cell>
          <cell r="AB7826" t="str">
            <v>Sales call carried out for HMR update</v>
          </cell>
        </row>
        <row r="7827">
          <cell r="A7827">
            <v>45551.5053819444</v>
          </cell>
          <cell r="B7827">
            <v>8452</v>
          </cell>
          <cell r="F7827" t="str">
            <v>CC-01405041</v>
          </cell>
          <cell r="J7827" t="str">
            <v>Sales Call</v>
          </cell>
          <cell r="R7827" t="str">
            <v>BUFS046813</v>
          </cell>
          <cell r="AB7827" t="str">
            <v>Sales call carried out for HMR update</v>
          </cell>
        </row>
        <row r="7828">
          <cell r="A7828">
            <v>45551.504467592596</v>
          </cell>
          <cell r="B7828">
            <v>12723</v>
          </cell>
          <cell r="F7828" t="str">
            <v>CC-01405034</v>
          </cell>
          <cell r="J7828" t="str">
            <v>Sales Call</v>
          </cell>
          <cell r="R7828" t="str">
            <v>BRAC372352</v>
          </cell>
          <cell r="AB7828" t="str">
            <v>Sales call carried out for HMR update</v>
          </cell>
        </row>
        <row r="7829">
          <cell r="A7829">
            <v>45551.503240740698</v>
          </cell>
          <cell r="B7829">
            <v>34977</v>
          </cell>
          <cell r="F7829" t="str">
            <v>CC-01405026</v>
          </cell>
          <cell r="J7829" t="str">
            <v>Sales Call</v>
          </cell>
          <cell r="R7829" t="str">
            <v>BLIS031950</v>
          </cell>
          <cell r="AB7829" t="str">
            <v>Sales call carried out for HMR update</v>
          </cell>
        </row>
        <row r="7830">
          <cell r="A7830">
            <v>45551.5023842593</v>
          </cell>
          <cell r="B7830">
            <v>44782</v>
          </cell>
          <cell r="F7830" t="str">
            <v>CC-01405018</v>
          </cell>
          <cell r="J7830" t="str">
            <v>Sales Call</v>
          </cell>
          <cell r="R7830" t="str">
            <v>BKCS040470</v>
          </cell>
          <cell r="AB7830" t="str">
            <v>Sales call carried out for HMR update</v>
          </cell>
        </row>
        <row r="7831">
          <cell r="A7831">
            <v>45551.501435185201</v>
          </cell>
          <cell r="B7831">
            <v>17976</v>
          </cell>
          <cell r="F7831" t="str">
            <v>CC-01405016</v>
          </cell>
          <cell r="J7831" t="str">
            <v>Sales Call</v>
          </cell>
          <cell r="R7831" t="str">
            <v>BTDS044313</v>
          </cell>
          <cell r="AB7831" t="str">
            <v>Sales call carried out for HMR update</v>
          </cell>
        </row>
        <row r="7832">
          <cell r="A7832">
            <v>45551.500347222202</v>
          </cell>
          <cell r="B7832">
            <v>14249</v>
          </cell>
          <cell r="F7832" t="str">
            <v>CC-01405010</v>
          </cell>
          <cell r="J7832" t="str">
            <v>Sales Call</v>
          </cell>
          <cell r="R7832" t="str">
            <v>BUES034926</v>
          </cell>
          <cell r="AB7832" t="str">
            <v>Sales call carried out for HMR update</v>
          </cell>
        </row>
        <row r="7833">
          <cell r="A7833">
            <v>45551.499479166698</v>
          </cell>
          <cell r="B7833">
            <v>16148</v>
          </cell>
          <cell r="F7833" t="str">
            <v>CC-01405004</v>
          </cell>
          <cell r="J7833" t="str">
            <v>Sales Call</v>
          </cell>
          <cell r="R7833" t="str">
            <v>BRCC373034</v>
          </cell>
          <cell r="AB7833" t="str">
            <v>Sales call carried out for HMR update</v>
          </cell>
        </row>
        <row r="7834">
          <cell r="A7834">
            <v>45551.498437499999</v>
          </cell>
          <cell r="B7834">
            <v>37977</v>
          </cell>
          <cell r="F7834" t="str">
            <v>CC-01404999</v>
          </cell>
          <cell r="J7834" t="str">
            <v>Sales Call</v>
          </cell>
          <cell r="R7834" t="str">
            <v>GPJS030042</v>
          </cell>
          <cell r="AB7834" t="str">
            <v>Sales call carried out for HMR update</v>
          </cell>
        </row>
        <row r="7835">
          <cell r="A7835">
            <v>45551.497627314799</v>
          </cell>
          <cell r="B7835">
            <v>23727</v>
          </cell>
          <cell r="F7835" t="str">
            <v>CC-01404997</v>
          </cell>
          <cell r="J7835" t="str">
            <v>Sales Call</v>
          </cell>
          <cell r="R7835" t="str">
            <v>BRHS035368</v>
          </cell>
          <cell r="AB7835" t="str">
            <v>Sales call carried out for HMR update</v>
          </cell>
        </row>
        <row r="7836">
          <cell r="A7836">
            <v>45551.496226851901</v>
          </cell>
          <cell r="B7836">
            <v>11086</v>
          </cell>
          <cell r="F7836" t="str">
            <v>CC-01404992</v>
          </cell>
          <cell r="J7836" t="str">
            <v>Sales Call</v>
          </cell>
          <cell r="R7836" t="str">
            <v>BRGC373881</v>
          </cell>
          <cell r="AB7836" t="str">
            <v>Sales call carried out for HMR update</v>
          </cell>
        </row>
        <row r="7837">
          <cell r="A7837">
            <v>45551.482372685197</v>
          </cell>
          <cell r="B7837">
            <v>0</v>
          </cell>
          <cell r="F7837" t="str">
            <v>CC-01404947</v>
          </cell>
          <cell r="J7837" t="str">
            <v>Complaint - Breakdown</v>
          </cell>
          <cell r="R7837" t="str">
            <v>CJBE210110</v>
          </cell>
          <cell r="AB7837" t="str">
            <v>Spare quotation shared with customer, but approval not received. Hence after approval we log new call for the same.</v>
          </cell>
        </row>
        <row r="7838">
          <cell r="A7838">
            <v>45551.469942129603</v>
          </cell>
          <cell r="B7838">
            <v>0</v>
          </cell>
          <cell r="F7838" t="str">
            <v>CC-01404901</v>
          </cell>
          <cell r="J7838" t="str">
            <v>Complaint - Breakdown</v>
          </cell>
          <cell r="R7838"/>
          <cell r="AB7838" t="str">
            <v>Talked with customer there is no complain occurred 16-09-2024 20-09-2024  .........21-09-2024</v>
          </cell>
        </row>
        <row r="7839">
          <cell r="A7839">
            <v>45549.629456018498</v>
          </cell>
          <cell r="B7839">
            <v>47606</v>
          </cell>
          <cell r="F7839" t="str">
            <v>CC-01404082</v>
          </cell>
          <cell r="J7839" t="str">
            <v>Schedule Service</v>
          </cell>
          <cell r="R7839" t="str">
            <v>BQBS030091</v>
          </cell>
          <cell r="AB7839" t="str">
            <v>Today we attend the customer site for sheudle service so we change parts during service:- separator and hose bdv to separator tank than start machine running</v>
          </cell>
        </row>
        <row r="7840">
          <cell r="A7840">
            <v>45549.453333333302</v>
          </cell>
          <cell r="B7840">
            <v>1</v>
          </cell>
          <cell r="F7840" t="str">
            <v>CC-01403645</v>
          </cell>
          <cell r="J7840" t="str">
            <v>Complaint - Breakdown</v>
          </cell>
          <cell r="R7840" t="str">
            <v>CTJE664810</v>
          </cell>
          <cell r="AB7840" t="str">
            <v>Attend the site for tob block overhauling, so dismental the tob block and repair the same by top block overhauling and change NRV kit. After overhauling we refitted the top block and start the unit found running ok.</v>
          </cell>
        </row>
        <row r="7841">
          <cell r="A7841">
            <v>45548.577199074098</v>
          </cell>
          <cell r="B7841">
            <v>2286</v>
          </cell>
          <cell r="F7841" t="str">
            <v>CC-01402851</v>
          </cell>
          <cell r="J7841" t="str">
            <v>Schedule Service</v>
          </cell>
          <cell r="R7841" t="str">
            <v>BUDS034771</v>
          </cell>
          <cell r="AB7841" t="str">
            <v>We visited the site and change Air filter, Oil filter, Separator and oil after than start and check unit running well.</v>
          </cell>
        </row>
        <row r="7842">
          <cell r="A7842">
            <v>45548.491585648102</v>
          </cell>
          <cell r="B7842">
            <v>18993</v>
          </cell>
          <cell r="F7842" t="str">
            <v>CC-01402652</v>
          </cell>
          <cell r="J7842" t="str">
            <v>Schedule Service</v>
          </cell>
          <cell r="R7842" t="str">
            <v>BSBC375530</v>
          </cell>
          <cell r="AB7842" t="str">
            <v>Attend the site for schedule service so change air filter, oil filter, air oil separators, motor greasing, pre filter chand and oil change. Then start the unit found running ok.</v>
          </cell>
        </row>
        <row r="7843">
          <cell r="A7843">
            <v>45548.489143518498</v>
          </cell>
          <cell r="B7843">
            <v>1</v>
          </cell>
          <cell r="F7843" t="str">
            <v>CC-01402639</v>
          </cell>
          <cell r="J7843" t="str">
            <v>Complaint - Running With Problem</v>
          </cell>
          <cell r="R7843" t="str">
            <v>SN21T001750</v>
          </cell>
          <cell r="AB7843" t="str">
            <v>Attend the site for complaint of drier not working so change DMC 35 controller, fan motor, Fan, and auto drain valve. Then start the unit found running ok. No multiple symptoms were occurred, however we create one more symptom for controller faulty. Due to voltage fluctuation DMC controller burnt and ADV damaged that is the cause we change both parts with new one.</v>
          </cell>
        </row>
        <row r="7844">
          <cell r="A7844">
            <v>45548.436006944401</v>
          </cell>
          <cell r="B7844">
            <v>13427</v>
          </cell>
          <cell r="F7844" t="str">
            <v>CC-01402442</v>
          </cell>
          <cell r="J7844" t="str">
            <v>Schedule Service</v>
          </cell>
          <cell r="R7844" t="str">
            <v>BTIS045032</v>
          </cell>
          <cell r="AB7844" t="str">
            <v>Attend the site for schedule service so change air filter and oil filter.  Then start the unit found running ok.</v>
          </cell>
        </row>
        <row r="7845">
          <cell r="A7845">
            <v>45547.729050925896</v>
          </cell>
          <cell r="B7845">
            <v>6003</v>
          </cell>
          <cell r="F7845" t="str">
            <v>CC-01401976</v>
          </cell>
          <cell r="J7845" t="str">
            <v>Schedule Service</v>
          </cell>
          <cell r="R7845" t="str">
            <v>BUHS047439</v>
          </cell>
          <cell r="AB7845" t="str">
            <v>Attend the site for schedule service so change air filter,  oil filter,  air oil separators,  motor greasing, pre filter change, all valve kit, intake valve, solenoid valve, BDV, ADV, MPV, Actuator and oil change.  Then start the unit found running ok.</v>
          </cell>
        </row>
        <row r="7846">
          <cell r="A7846">
            <v>45547.7257060185</v>
          </cell>
          <cell r="B7846">
            <v>13726</v>
          </cell>
          <cell r="F7846" t="str">
            <v>CC-01401965</v>
          </cell>
          <cell r="J7846" t="str">
            <v>Schedule Service</v>
          </cell>
          <cell r="R7846" t="str">
            <v>BTIS045034</v>
          </cell>
          <cell r="AB7846" t="str">
            <v>Attend the site for schedule service so change air filter,  oil filter,  air oil separators,  motor greasing, pre filter chand, all valve kit, intake valve, solenoid valve, BDV, ADV, MPV, Actuator and oil change.  Then start the unit found running ok.</v>
          </cell>
        </row>
        <row r="7847">
          <cell r="A7847">
            <v>45547.722951388903</v>
          </cell>
          <cell r="B7847">
            <v>7666</v>
          </cell>
          <cell r="F7847" t="str">
            <v>CC-01401952</v>
          </cell>
          <cell r="J7847" t="str">
            <v>Schedule Service</v>
          </cell>
          <cell r="R7847" t="str">
            <v>BUGS047201</v>
          </cell>
          <cell r="AB7847" t="str">
            <v>Attend the site for schedule service so change air filter, oil filter, air oil separators, motor greasing, pre filter chand, all valve kit, intake valve, solenoid valve, BDV, ADV, MPV, Actuator and oil change. Then start the unit found running ok.</v>
          </cell>
        </row>
        <row r="7848">
          <cell r="A7848">
            <v>45547.720081018502</v>
          </cell>
          <cell r="B7848">
            <v>7131</v>
          </cell>
          <cell r="F7848" t="str">
            <v>CC-01401941</v>
          </cell>
          <cell r="J7848" t="str">
            <v>Schedule Service</v>
          </cell>
          <cell r="R7848" t="str">
            <v>BTIS044981</v>
          </cell>
          <cell r="AB7848" t="str">
            <v>Attend the site for schedule service so change air filter,  oil filter,  air oil separators,  motor greasing, pre filter chand, all valve kit, intake valve, solenoid valve, BDV, ADV, MPV, Actuator and oil change.  Then start the unit found running ok.</v>
          </cell>
        </row>
        <row r="7849">
          <cell r="A7849">
            <v>45547.716782407399</v>
          </cell>
          <cell r="B7849">
            <v>7924</v>
          </cell>
          <cell r="F7849" t="str">
            <v>CC-01401930</v>
          </cell>
          <cell r="J7849" t="str">
            <v>Schedule Service</v>
          </cell>
          <cell r="R7849" t="str">
            <v>BTIS044982</v>
          </cell>
          <cell r="AB7849" t="str">
            <v>Attend the site for schedule service so change air filter, oil filter, air oil separators, motor greasing, pre filter chand, all valve kit, intake valve, solenoid valve, BDV, ADV, MPV, Actuator and oil change. Then start the unit found running ok.</v>
          </cell>
        </row>
        <row r="7850">
          <cell r="A7850">
            <v>45547.555312500001</v>
          </cell>
          <cell r="B7850">
            <v>35</v>
          </cell>
          <cell r="F7850" t="str">
            <v>CC-01401530</v>
          </cell>
          <cell r="J7850" t="str">
            <v>Complaint - Running With Problem</v>
          </cell>
          <cell r="R7850" t="str">
            <v>CRIE663198</v>
          </cell>
          <cell r="AB7850" t="str">
            <v>Attend the site for complaint of air not build up so inspect the unit and found some parts need to be change. Then dis mental the unit and change tune up kit, oil level indicator , piston 100 dia, piston 90 dia, head and valve plate gasket. After all parts change start the unit found running ok</v>
          </cell>
        </row>
        <row r="7851">
          <cell r="A7851">
            <v>45547.553055555603</v>
          </cell>
          <cell r="B7851">
            <v>0</v>
          </cell>
          <cell r="F7851" t="str">
            <v>CC-01401528</v>
          </cell>
          <cell r="J7851" t="str">
            <v>Complaint - Breakdown</v>
          </cell>
          <cell r="R7851" t="str">
            <v>CSBE564479</v>
          </cell>
          <cell r="AB7851" t="str">
            <v>Attend the site for complaint of compressor not working so check and found some parts are damaged and need to change so dis mental the compressor and change crank shaft, piston 90 dia, piston 50 dia, cylinder 90 dia, cylinder 50 dia, tune up kit, oil seal and oil. After all parts change start the unit found running ok.</v>
          </cell>
        </row>
        <row r="7852">
          <cell r="A7852">
            <v>45547.505081018498</v>
          </cell>
          <cell r="B7852">
            <v>0</v>
          </cell>
          <cell r="F7852" t="str">
            <v>CC-01401339</v>
          </cell>
          <cell r="J7852" t="str">
            <v>Complaint - Running With Problem</v>
          </cell>
          <cell r="R7852" t="str">
            <v>CVIE710704</v>
          </cell>
          <cell r="AB7852" t="str">
            <v>Attend the site for complain of air leakage,, so visited the site and check found air leakage from NRV and then open NRV and clean it after cleaning re fitted the same and start the unit found still air leakage from NRV. So change with new one. Then ster the unit running ok. Also change oil 1 liter.</v>
          </cell>
        </row>
        <row r="7853">
          <cell r="A7853">
            <v>45547.4927314815</v>
          </cell>
          <cell r="B7853">
            <v>3079</v>
          </cell>
          <cell r="F7853" t="str">
            <v>CC-01401299</v>
          </cell>
          <cell r="J7853" t="str">
            <v>Field Campaign</v>
          </cell>
          <cell r="R7853" t="str">
            <v>BVAC375308</v>
          </cell>
          <cell r="AB7853" t="str">
            <v>Attend the aite for complain of oil leakage so check and found oil leakage from bottom portion of AOS. So change the same under FOC basis. Oil AOS batch no. 236829 and New AOS batch no. 246319.</v>
          </cell>
        </row>
        <row r="7854">
          <cell r="A7854">
            <v>45547.4822569444</v>
          </cell>
          <cell r="B7854">
            <v>10325</v>
          </cell>
          <cell r="F7854" t="str">
            <v>CC-01401261</v>
          </cell>
          <cell r="J7854" t="str">
            <v>Complaint - Running With Problem</v>
          </cell>
          <cell r="R7854" t="str">
            <v>GPAC370341</v>
          </cell>
          <cell r="AB7854" t="str">
            <v>Attend the site for complain of pressure not build up so check and found valve kit proper not working and solenoid wire is in loose condition.  Then tighten the solenoid wire. After then start the unit found running in good condition.</v>
          </cell>
        </row>
        <row r="7855">
          <cell r="A7855">
            <v>45547.469849537003</v>
          </cell>
          <cell r="B7855">
            <v>2324</v>
          </cell>
          <cell r="F7855" t="str">
            <v>CC-01401216</v>
          </cell>
          <cell r="J7855" t="str">
            <v>Complaint - Running With Problem</v>
          </cell>
          <cell r="R7855" t="str">
            <v>BVLD163043</v>
          </cell>
          <cell r="AB7855" t="str">
            <v>Visit the site to address a customer complaint regarding unit tripping. Upon inspection, identified the issue to be a clogged diesel main line and mud filter leading to the unit tripping. Cleaned the diesel tank filter and mud filter, resulting in the unit running smoothly. Additionally, adjusted the line pressure to 12.2 kg and idle RPM to 1300 for optimal performance..</v>
          </cell>
        </row>
        <row r="7856">
          <cell r="A7856">
            <v>45547.459398148101</v>
          </cell>
          <cell r="B7856">
            <v>2031</v>
          </cell>
          <cell r="F7856" t="str">
            <v>CC-01401153</v>
          </cell>
          <cell r="J7856" t="str">
            <v>Schedule Service</v>
          </cell>
          <cell r="R7856" t="str">
            <v>BXKS035161</v>
          </cell>
          <cell r="AB7856" t="str">
            <v>Attend the site for schedule service so change air filter and oil filter changed. After then start the unit found running ok.</v>
          </cell>
        </row>
        <row r="7857">
          <cell r="A7857">
            <v>45547.457453703697</v>
          </cell>
          <cell r="B7857">
            <v>28032</v>
          </cell>
          <cell r="F7857" t="str">
            <v>CC-01401144</v>
          </cell>
          <cell r="J7857" t="str">
            <v>Schedule Service</v>
          </cell>
          <cell r="R7857" t="str">
            <v>BSLS036682</v>
          </cell>
          <cell r="AB7857" t="str">
            <v>Attend the site for schedule service so change oil filter, air filter, air oil separators and oil. Then start the unit found running ok.</v>
          </cell>
        </row>
        <row r="7858">
          <cell r="A7858">
            <v>45546.532766203702</v>
          </cell>
          <cell r="B7858">
            <v>0</v>
          </cell>
          <cell r="F7858" t="str">
            <v>CC-01400189</v>
          </cell>
          <cell r="J7858" t="str">
            <v>Preservative Measures</v>
          </cell>
          <cell r="R7858" t="str">
            <v>BXKC372444</v>
          </cell>
          <cell r="AB7858"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7859">
          <cell r="A7859">
            <v>45546.529259259303</v>
          </cell>
          <cell r="B7859">
            <v>0</v>
          </cell>
          <cell r="F7859" t="str">
            <v>CC-01400178</v>
          </cell>
          <cell r="J7859" t="str">
            <v>Commissioning</v>
          </cell>
          <cell r="R7859" t="str">
            <v>BXKC372444</v>
          </cell>
          <cell r="AB7859" t="str">
            <v>Commissioning done on dated 11-09-2024....comm date-11-09-2024</v>
          </cell>
        </row>
        <row r="7860">
          <cell r="A7860">
            <v>45545.777349536998</v>
          </cell>
          <cell r="B7860">
            <v>5580</v>
          </cell>
          <cell r="F7860" t="str">
            <v>CC-01399480</v>
          </cell>
          <cell r="J7860" t="str">
            <v>Sales Call</v>
          </cell>
          <cell r="R7860" t="str">
            <v>BQBD160067</v>
          </cell>
          <cell r="AB7860" t="str">
            <v>Sales call carried out for HMR update</v>
          </cell>
        </row>
        <row r="7861">
          <cell r="A7861">
            <v>45545.776423611103</v>
          </cell>
          <cell r="B7861">
            <v>5015</v>
          </cell>
          <cell r="F7861" t="str">
            <v>CC-01399479</v>
          </cell>
          <cell r="J7861" t="str">
            <v>Sales Call</v>
          </cell>
          <cell r="R7861" t="str">
            <v>BPED200181</v>
          </cell>
          <cell r="AB7861" t="str">
            <v>Sales call carried out for HMR update</v>
          </cell>
        </row>
        <row r="7862">
          <cell r="A7862">
            <v>45545.775462963</v>
          </cell>
          <cell r="B7862">
            <v>5320</v>
          </cell>
          <cell r="F7862" t="str">
            <v>CC-01399478</v>
          </cell>
          <cell r="J7862" t="str">
            <v>Sales Call</v>
          </cell>
          <cell r="R7862" t="str">
            <v>BRGD161218</v>
          </cell>
          <cell r="AB7862" t="str">
            <v>Sales call carried out for HMR update</v>
          </cell>
        </row>
        <row r="7863">
          <cell r="A7863">
            <v>45545.774259259299</v>
          </cell>
          <cell r="B7863">
            <v>7025</v>
          </cell>
          <cell r="F7863" t="str">
            <v>CC-01399477</v>
          </cell>
          <cell r="J7863" t="str">
            <v>Sales Call</v>
          </cell>
          <cell r="R7863" t="str">
            <v>BSBD161629</v>
          </cell>
          <cell r="AB7863" t="str">
            <v>Sales call carried out for HMR update</v>
          </cell>
        </row>
        <row r="7864">
          <cell r="A7864">
            <v>45545.773402777799</v>
          </cell>
          <cell r="B7864">
            <v>11020</v>
          </cell>
          <cell r="F7864" t="str">
            <v>CC-01399476</v>
          </cell>
          <cell r="J7864" t="str">
            <v>Sales Call</v>
          </cell>
          <cell r="R7864" t="str">
            <v>BPED200187</v>
          </cell>
          <cell r="AB7864" t="str">
            <v>Sales call carried out for HMR update</v>
          </cell>
        </row>
        <row r="7865">
          <cell r="A7865">
            <v>45545.772557870398</v>
          </cell>
          <cell r="B7865">
            <v>19070</v>
          </cell>
          <cell r="F7865" t="str">
            <v>CC-01399475</v>
          </cell>
          <cell r="J7865" t="str">
            <v>Sales Call</v>
          </cell>
          <cell r="R7865" t="str">
            <v>BOHD200197</v>
          </cell>
          <cell r="AB7865" t="str">
            <v>Sales call carried out for HMR update</v>
          </cell>
        </row>
        <row r="7866">
          <cell r="A7866">
            <v>45545.771608796298</v>
          </cell>
          <cell r="B7866">
            <v>8710</v>
          </cell>
          <cell r="F7866" t="str">
            <v>CC-01399474</v>
          </cell>
          <cell r="J7866" t="str">
            <v>Sales Call</v>
          </cell>
          <cell r="R7866" t="str">
            <v>BRAD160777</v>
          </cell>
          <cell r="AB7866" t="str">
            <v>Sales call carried out for HMR update</v>
          </cell>
        </row>
        <row r="7867">
          <cell r="A7867">
            <v>45545.770312499997</v>
          </cell>
          <cell r="B7867">
            <v>4975</v>
          </cell>
          <cell r="F7867" t="str">
            <v>CC-01399473</v>
          </cell>
          <cell r="J7867" t="str">
            <v>Sales Call</v>
          </cell>
          <cell r="R7867" t="str">
            <v>BSGD161854</v>
          </cell>
          <cell r="AB7867" t="str">
            <v>Sales call carried out for HMR update</v>
          </cell>
        </row>
        <row r="7868">
          <cell r="A7868">
            <v>45545.769525463002</v>
          </cell>
          <cell r="B7868">
            <v>9590</v>
          </cell>
          <cell r="F7868" t="str">
            <v>CC-01399472</v>
          </cell>
          <cell r="J7868" t="str">
            <v>Sales Call</v>
          </cell>
          <cell r="R7868" t="str">
            <v>BQJD200011</v>
          </cell>
          <cell r="AB7868" t="str">
            <v>Sales call carried out for HMR update</v>
          </cell>
        </row>
        <row r="7869">
          <cell r="A7869">
            <v>45545.768472222197</v>
          </cell>
          <cell r="B7869">
            <v>7060</v>
          </cell>
          <cell r="F7869" t="str">
            <v>CC-01399471</v>
          </cell>
          <cell r="J7869" t="str">
            <v>Sales Call</v>
          </cell>
          <cell r="R7869" t="str">
            <v>BQFD160263</v>
          </cell>
          <cell r="AB7869" t="str">
            <v>Sales call carried out for HMR update</v>
          </cell>
        </row>
        <row r="7870">
          <cell r="A7870">
            <v>45545.7661226852</v>
          </cell>
          <cell r="B7870">
            <v>5160</v>
          </cell>
          <cell r="F7870" t="str">
            <v>CC-01399465</v>
          </cell>
          <cell r="J7870" t="str">
            <v>Sales Call</v>
          </cell>
          <cell r="R7870" t="str">
            <v>BQBD160060</v>
          </cell>
          <cell r="AB7870" t="str">
            <v>Sales call carried out for HMR update</v>
          </cell>
        </row>
        <row r="7871">
          <cell r="A7871">
            <v>45545.7649537037</v>
          </cell>
          <cell r="B7871">
            <v>9191</v>
          </cell>
          <cell r="F7871" t="str">
            <v>CC-01399464</v>
          </cell>
          <cell r="J7871" t="str">
            <v>Sales Call</v>
          </cell>
          <cell r="R7871" t="str">
            <v>BNJD200008</v>
          </cell>
          <cell r="AB7871" t="str">
            <v>Sales call carried out for HMR update</v>
          </cell>
        </row>
        <row r="7872">
          <cell r="A7872">
            <v>45545.7629282407</v>
          </cell>
          <cell r="B7872">
            <v>8125</v>
          </cell>
          <cell r="F7872" t="str">
            <v>CC-01399462</v>
          </cell>
          <cell r="J7872" t="str">
            <v>Sales Call</v>
          </cell>
          <cell r="R7872" t="str">
            <v>BOLD200057</v>
          </cell>
          <cell r="AB7872" t="str">
            <v>Sales call carried out for HMR update</v>
          </cell>
        </row>
        <row r="7873">
          <cell r="A7873">
            <v>45545.762094907397</v>
          </cell>
          <cell r="B7873">
            <v>6170</v>
          </cell>
          <cell r="F7873" t="str">
            <v>CC-01399461</v>
          </cell>
          <cell r="J7873" t="str">
            <v>Sales Call</v>
          </cell>
          <cell r="R7873" t="str">
            <v>BRJD160543</v>
          </cell>
          <cell r="AB7873" t="str">
            <v>Sales call carried out for HMR update</v>
          </cell>
        </row>
        <row r="7874">
          <cell r="A7874">
            <v>45545.759722222203</v>
          </cell>
          <cell r="B7874">
            <v>5060</v>
          </cell>
          <cell r="F7874" t="str">
            <v>CC-01399460</v>
          </cell>
          <cell r="J7874" t="str">
            <v>Sales Call</v>
          </cell>
          <cell r="R7874" t="str">
            <v>BQHD160412</v>
          </cell>
          <cell r="AB7874" t="str">
            <v>Sales call carried out for HMR update</v>
          </cell>
        </row>
        <row r="7875">
          <cell r="A7875">
            <v>45545.758819444403</v>
          </cell>
          <cell r="B7875">
            <v>4040</v>
          </cell>
          <cell r="F7875" t="str">
            <v>CC-01399457</v>
          </cell>
          <cell r="J7875" t="str">
            <v>Sales Call</v>
          </cell>
          <cell r="R7875" t="str">
            <v>BSGD161861</v>
          </cell>
          <cell r="AB7875" t="str">
            <v>Sales call carried out for HMR update</v>
          </cell>
        </row>
        <row r="7876">
          <cell r="A7876">
            <v>45545.757881944402</v>
          </cell>
          <cell r="B7876">
            <v>4530</v>
          </cell>
          <cell r="F7876" t="str">
            <v>CC-01399455</v>
          </cell>
          <cell r="J7876" t="str">
            <v>Sales Call</v>
          </cell>
          <cell r="R7876" t="str">
            <v>GPLL150106</v>
          </cell>
          <cell r="AB7876" t="str">
            <v>Sales call carried out for HMR update</v>
          </cell>
        </row>
        <row r="7877">
          <cell r="A7877">
            <v>45545.757060185198</v>
          </cell>
          <cell r="B7877">
            <v>4670</v>
          </cell>
          <cell r="F7877" t="str">
            <v>CC-01399452</v>
          </cell>
          <cell r="J7877" t="str">
            <v>Sales Call</v>
          </cell>
          <cell r="R7877" t="str">
            <v>BRJD160598</v>
          </cell>
          <cell r="AB7877" t="str">
            <v>Sales call carried out for HMR update</v>
          </cell>
        </row>
        <row r="7878">
          <cell r="A7878">
            <v>45545.756168981497</v>
          </cell>
          <cell r="B7878">
            <v>7815</v>
          </cell>
          <cell r="F7878" t="str">
            <v>CC-01399450</v>
          </cell>
          <cell r="J7878" t="str">
            <v>Sales Call</v>
          </cell>
          <cell r="R7878" t="str">
            <v>BSFD161819</v>
          </cell>
          <cell r="AB7878" t="str">
            <v>Sales call carried out for HMR update</v>
          </cell>
        </row>
        <row r="7879">
          <cell r="A7879">
            <v>45545.755370370403</v>
          </cell>
          <cell r="B7879">
            <v>1340</v>
          </cell>
          <cell r="F7879" t="str">
            <v>CC-01399449</v>
          </cell>
          <cell r="J7879" t="str">
            <v>Sales Call</v>
          </cell>
          <cell r="R7879" t="str">
            <v>BULD162583</v>
          </cell>
          <cell r="AB7879" t="str">
            <v>Sales call carried out for HMR update</v>
          </cell>
        </row>
        <row r="7880">
          <cell r="A7880">
            <v>45545.754479166702</v>
          </cell>
          <cell r="B7880">
            <v>1425</v>
          </cell>
          <cell r="F7880" t="str">
            <v>CC-01399448</v>
          </cell>
          <cell r="J7880" t="str">
            <v>Sales Call</v>
          </cell>
          <cell r="R7880" t="str">
            <v>BULD162579</v>
          </cell>
          <cell r="AB7880" t="str">
            <v>Sales call carried out for HMR update</v>
          </cell>
        </row>
        <row r="7881">
          <cell r="A7881">
            <v>45545.7530555556</v>
          </cell>
          <cell r="B7881">
            <v>5360</v>
          </cell>
          <cell r="F7881" t="str">
            <v>CC-01399447</v>
          </cell>
          <cell r="J7881" t="str">
            <v>Sales Call</v>
          </cell>
          <cell r="R7881" t="str">
            <v>BTJD162016</v>
          </cell>
          <cell r="AB7881" t="str">
            <v>Sales call carried out for HMR update</v>
          </cell>
        </row>
        <row r="7882">
          <cell r="A7882">
            <v>45545.531261574099</v>
          </cell>
          <cell r="B7882">
            <v>17094</v>
          </cell>
          <cell r="F7882" t="str">
            <v>CC-01398911</v>
          </cell>
          <cell r="J7882" t="str">
            <v>Complaint - Breakdown</v>
          </cell>
          <cell r="R7882" t="str">
            <v>BTLS039719</v>
          </cell>
          <cell r="AB7882" t="str">
            <v>Attend the site for repaired aired figment, so as per customer they repair aiernd locally from their end and to us for fitment. So we fitted repaired airend and done schedule service so change air filter oil filter and oil. Then after all fitment start the unit found running ok.</v>
          </cell>
        </row>
        <row r="7883">
          <cell r="A7883">
            <v>45545.487673611096</v>
          </cell>
          <cell r="B7883">
            <v>35996</v>
          </cell>
          <cell r="F7883" t="str">
            <v>CC-01398774</v>
          </cell>
          <cell r="J7883" t="str">
            <v>Field Campaign</v>
          </cell>
          <cell r="R7883" t="str">
            <v>BRFC373676</v>
          </cell>
          <cell r="AB7883" t="str">
            <v>Today we attend the customer site for complain oil likage and sheudle service so we check and found that compressor Oil likage from separator so we change separator under foc and change other parts during service:- air filter, oil filter, oil, thermal valve, solenoid valve, intake valve and MPV than start machine running ok old separator batch no :- 246216 New separator batch no :- 246528. All photos, AOS Purchases invoice and AOS Sales invoice attached in call</v>
          </cell>
        </row>
        <row r="7884">
          <cell r="A7884">
            <v>45544.715717592597</v>
          </cell>
          <cell r="B7884">
            <v>1310</v>
          </cell>
          <cell r="F7884" t="str">
            <v>CC-01398147</v>
          </cell>
          <cell r="J7884" t="str">
            <v>Sales Call</v>
          </cell>
          <cell r="R7884" t="str">
            <v>BVHD163331</v>
          </cell>
          <cell r="AB7884" t="str">
            <v>Sales call carried out for HMR update</v>
          </cell>
        </row>
        <row r="7885">
          <cell r="A7885">
            <v>45544.714745370402</v>
          </cell>
          <cell r="B7885">
            <v>70</v>
          </cell>
          <cell r="F7885" t="str">
            <v>CC-01398145</v>
          </cell>
          <cell r="J7885" t="str">
            <v>Sales Call</v>
          </cell>
          <cell r="R7885" t="str">
            <v>BWHD164019</v>
          </cell>
          <cell r="AB7885" t="str">
            <v>Sales call carried out for HMR update</v>
          </cell>
        </row>
        <row r="7886">
          <cell r="A7886">
            <v>45544.713796296302</v>
          </cell>
          <cell r="B7886">
            <v>470</v>
          </cell>
          <cell r="F7886" t="str">
            <v>CC-01398143</v>
          </cell>
          <cell r="J7886" t="str">
            <v>Sales Call</v>
          </cell>
          <cell r="R7886" t="str">
            <v>BWID231694</v>
          </cell>
          <cell r="AB7886" t="str">
            <v>Sales call carried out for HMR update</v>
          </cell>
        </row>
        <row r="7887">
          <cell r="A7887">
            <v>45544.712581018503</v>
          </cell>
          <cell r="B7887">
            <v>250</v>
          </cell>
          <cell r="F7887" t="str">
            <v>CC-01398138</v>
          </cell>
          <cell r="J7887" t="str">
            <v>Sales Call</v>
          </cell>
          <cell r="R7887" t="str">
            <v>BXCD164464</v>
          </cell>
          <cell r="AB7887" t="str">
            <v>Sales call carried out for HMR update</v>
          </cell>
        </row>
        <row r="7888">
          <cell r="A7888">
            <v>45544.711574074099</v>
          </cell>
          <cell r="B7888">
            <v>250</v>
          </cell>
          <cell r="F7888" t="str">
            <v>CC-01398136</v>
          </cell>
          <cell r="J7888" t="str">
            <v>Sales Call</v>
          </cell>
          <cell r="R7888" t="str">
            <v>BXKD220975</v>
          </cell>
          <cell r="AB7888" t="str">
            <v>Sales call carried out for HMR update</v>
          </cell>
        </row>
        <row r="7889">
          <cell r="A7889">
            <v>45544.710243055597</v>
          </cell>
          <cell r="B7889">
            <v>250</v>
          </cell>
          <cell r="F7889" t="str">
            <v>CC-01398131</v>
          </cell>
          <cell r="J7889" t="str">
            <v>Sales Call</v>
          </cell>
          <cell r="R7889" t="str">
            <v>BXAD164301</v>
          </cell>
          <cell r="AB7889" t="str">
            <v>Sales call carried out for HMR update</v>
          </cell>
        </row>
        <row r="7890">
          <cell r="A7890">
            <v>45544.709282407399</v>
          </cell>
          <cell r="B7890">
            <v>280</v>
          </cell>
          <cell r="F7890" t="str">
            <v>CC-01398129</v>
          </cell>
          <cell r="J7890" t="str">
            <v>Sales Call</v>
          </cell>
          <cell r="R7890" t="str">
            <v>BXAD231957</v>
          </cell>
          <cell r="AB7890" t="str">
            <v>Sales call carried out for HMR update</v>
          </cell>
        </row>
        <row r="7891">
          <cell r="A7891">
            <v>45544.708101851902</v>
          </cell>
          <cell r="B7891">
            <v>182</v>
          </cell>
          <cell r="F7891" t="str">
            <v>CC-01398126</v>
          </cell>
          <cell r="J7891" t="str">
            <v>Sales Call</v>
          </cell>
          <cell r="R7891" t="str">
            <v>BXCD164415</v>
          </cell>
          <cell r="AB7891" t="str">
            <v>Sales call carried out for HMR update</v>
          </cell>
        </row>
        <row r="7892">
          <cell r="A7892">
            <v>45544.707083333298</v>
          </cell>
          <cell r="B7892">
            <v>420</v>
          </cell>
          <cell r="F7892" t="str">
            <v>CC-01398124</v>
          </cell>
          <cell r="J7892" t="str">
            <v>Sales Call</v>
          </cell>
          <cell r="R7892" t="str">
            <v>BXLD164272</v>
          </cell>
          <cell r="AB7892" t="str">
            <v>Sales call carried out for HMR update</v>
          </cell>
        </row>
        <row r="7893">
          <cell r="A7893">
            <v>45544.706053240698</v>
          </cell>
          <cell r="B7893">
            <v>480</v>
          </cell>
          <cell r="F7893" t="str">
            <v>CC-01398120</v>
          </cell>
          <cell r="J7893" t="str">
            <v>Sales Call</v>
          </cell>
          <cell r="R7893" t="str">
            <v>BXAD231954</v>
          </cell>
          <cell r="AB7893" t="str">
            <v>Sales call carried out for HMR update</v>
          </cell>
        </row>
        <row r="7894">
          <cell r="A7894">
            <v>45544.705127314803</v>
          </cell>
          <cell r="B7894">
            <v>1620</v>
          </cell>
          <cell r="F7894" t="str">
            <v>CC-01398116</v>
          </cell>
          <cell r="J7894" t="str">
            <v>Sales Call</v>
          </cell>
          <cell r="R7894" t="str">
            <v>BVED163240</v>
          </cell>
          <cell r="AB7894" t="str">
            <v>Sales call carried out for HMR update</v>
          </cell>
        </row>
        <row r="7895">
          <cell r="A7895">
            <v>45544.704039351898</v>
          </cell>
          <cell r="B7895">
            <v>1950</v>
          </cell>
          <cell r="F7895" t="str">
            <v>CC-01398115</v>
          </cell>
          <cell r="J7895" t="str">
            <v>Sales Call</v>
          </cell>
          <cell r="R7895" t="str">
            <v>BVGD163297</v>
          </cell>
          <cell r="AB7895" t="str">
            <v>Sales call carried out for HMR update</v>
          </cell>
        </row>
        <row r="7896">
          <cell r="A7896">
            <v>45544.702835648102</v>
          </cell>
          <cell r="B7896">
            <v>1012</v>
          </cell>
          <cell r="F7896" t="str">
            <v>CC-01398112</v>
          </cell>
          <cell r="J7896" t="str">
            <v>Sales Call</v>
          </cell>
          <cell r="R7896" t="str">
            <v>BXJD231746</v>
          </cell>
          <cell r="AB7896" t="str">
            <v>Sales call carried out for HMR update</v>
          </cell>
        </row>
        <row r="7897">
          <cell r="A7897">
            <v>45544.701886574097</v>
          </cell>
          <cell r="B7897">
            <v>1130</v>
          </cell>
          <cell r="F7897" t="str">
            <v>CC-01398110</v>
          </cell>
          <cell r="J7897" t="str">
            <v>Sales Call</v>
          </cell>
          <cell r="R7897" t="str">
            <v>BWID164050</v>
          </cell>
          <cell r="AB7897" t="str">
            <v>Sales call carried out for HMR update</v>
          </cell>
        </row>
        <row r="7898">
          <cell r="A7898">
            <v>45544.7010069444</v>
          </cell>
          <cell r="B7898">
            <v>453</v>
          </cell>
          <cell r="F7898" t="str">
            <v>CC-01398106</v>
          </cell>
          <cell r="J7898" t="str">
            <v>Sales Call</v>
          </cell>
          <cell r="R7898" t="str">
            <v>BWID231682</v>
          </cell>
          <cell r="AB7898" t="str">
            <v>Sales call carried out for HMR update</v>
          </cell>
        </row>
        <row r="7899">
          <cell r="A7899">
            <v>45544.700057870403</v>
          </cell>
          <cell r="B7899">
            <v>720</v>
          </cell>
          <cell r="F7899" t="str">
            <v>CC-01398102</v>
          </cell>
          <cell r="J7899" t="str">
            <v>Sales Call</v>
          </cell>
          <cell r="R7899" t="str">
            <v>BXKD164219</v>
          </cell>
          <cell r="AB7899" t="str">
            <v>Sales call carried out for HMR update</v>
          </cell>
        </row>
        <row r="7900">
          <cell r="A7900">
            <v>45544.699201388903</v>
          </cell>
          <cell r="B7900">
            <v>532</v>
          </cell>
          <cell r="F7900" t="str">
            <v>CC-01398100</v>
          </cell>
          <cell r="J7900" t="str">
            <v>Sales Call</v>
          </cell>
          <cell r="R7900" t="str">
            <v>BXAD164288</v>
          </cell>
          <cell r="AB7900" t="str">
            <v>Sales call carried out for HMR update</v>
          </cell>
        </row>
        <row r="7901">
          <cell r="A7901">
            <v>45544.698298611103</v>
          </cell>
          <cell r="B7901">
            <v>900</v>
          </cell>
          <cell r="F7901" t="str">
            <v>CC-01398097</v>
          </cell>
          <cell r="J7901" t="str">
            <v>Sales Call</v>
          </cell>
          <cell r="R7901" t="str">
            <v>BXKD164206</v>
          </cell>
          <cell r="AB7901" t="str">
            <v>Sales call carried out for HMR update</v>
          </cell>
        </row>
        <row r="7902">
          <cell r="A7902">
            <v>45544.697118055599</v>
          </cell>
          <cell r="B7902">
            <v>1400</v>
          </cell>
          <cell r="F7902" t="str">
            <v>CC-01398094</v>
          </cell>
          <cell r="J7902" t="str">
            <v>Sales Call</v>
          </cell>
          <cell r="R7902" t="str">
            <v>BWED163871</v>
          </cell>
          <cell r="AB7902" t="str">
            <v>Sales call carried out for HMR update</v>
          </cell>
        </row>
        <row r="7903">
          <cell r="A7903">
            <v>45544.696226851898</v>
          </cell>
          <cell r="B7903">
            <v>1220</v>
          </cell>
          <cell r="F7903" t="str">
            <v>CC-01398090</v>
          </cell>
          <cell r="J7903" t="str">
            <v>Sales Call</v>
          </cell>
          <cell r="R7903" t="str">
            <v>BWED163867</v>
          </cell>
          <cell r="AB7903" t="str">
            <v>Sales call carried out for HMR update</v>
          </cell>
        </row>
        <row r="7904">
          <cell r="A7904">
            <v>45544.695011574098</v>
          </cell>
          <cell r="B7904">
            <v>510</v>
          </cell>
          <cell r="F7904" t="str">
            <v>CC-01398089</v>
          </cell>
          <cell r="J7904" t="str">
            <v>Sales Call</v>
          </cell>
          <cell r="R7904" t="str">
            <v>BXKD121877</v>
          </cell>
          <cell r="AB7904" t="str">
            <v>Sales call carried out for HMR update</v>
          </cell>
        </row>
        <row r="7905">
          <cell r="A7905">
            <v>45544.694074074097</v>
          </cell>
          <cell r="B7905">
            <v>1198</v>
          </cell>
          <cell r="F7905" t="str">
            <v>CC-01398085</v>
          </cell>
          <cell r="J7905" t="str">
            <v>Sales Call</v>
          </cell>
          <cell r="R7905" t="str">
            <v>BXKD164191</v>
          </cell>
          <cell r="AB7905" t="str">
            <v>Sales call carried out for HMR update</v>
          </cell>
        </row>
        <row r="7906">
          <cell r="A7906">
            <v>45544.692835648202</v>
          </cell>
          <cell r="B7906">
            <v>1116</v>
          </cell>
          <cell r="F7906" t="str">
            <v>CC-01398082</v>
          </cell>
          <cell r="J7906" t="str">
            <v>Sales Call</v>
          </cell>
          <cell r="R7906" t="str">
            <v>BXKD164166</v>
          </cell>
          <cell r="AB7906" t="str">
            <v>Sales call carried out for HMR update</v>
          </cell>
        </row>
        <row r="7907">
          <cell r="A7907">
            <v>45544.691967592596</v>
          </cell>
          <cell r="B7907">
            <v>1613</v>
          </cell>
          <cell r="F7907" t="str">
            <v>CC-01398080</v>
          </cell>
          <cell r="J7907" t="str">
            <v>Sales Call</v>
          </cell>
          <cell r="R7907" t="str">
            <v>BWID164096</v>
          </cell>
          <cell r="AB7907" t="str">
            <v>Sales call carried out for HMR update</v>
          </cell>
        </row>
        <row r="7908">
          <cell r="A7908">
            <v>45544.691053240698</v>
          </cell>
          <cell r="B7908">
            <v>574</v>
          </cell>
          <cell r="F7908" t="str">
            <v>CC-01398079</v>
          </cell>
          <cell r="J7908" t="str">
            <v>Sales Call</v>
          </cell>
          <cell r="R7908" t="str">
            <v>BXKD164174</v>
          </cell>
          <cell r="AB7908" t="str">
            <v>Sales call carried out for HMR update</v>
          </cell>
        </row>
        <row r="7909">
          <cell r="A7909">
            <v>45544.690081018503</v>
          </cell>
          <cell r="B7909">
            <v>960</v>
          </cell>
          <cell r="F7909" t="str">
            <v>CC-01398075</v>
          </cell>
          <cell r="J7909" t="str">
            <v>Sales Call</v>
          </cell>
          <cell r="R7909" t="str">
            <v>BWHD164039</v>
          </cell>
          <cell r="AB7909" t="str">
            <v>Sales call carried out for HMR update</v>
          </cell>
        </row>
        <row r="7910">
          <cell r="A7910">
            <v>45544.6887152778</v>
          </cell>
          <cell r="B7910">
            <v>1310</v>
          </cell>
          <cell r="F7910" t="str">
            <v>CC-01398066</v>
          </cell>
          <cell r="J7910" t="str">
            <v>Sales Call</v>
          </cell>
          <cell r="R7910" t="str">
            <v>BWCD163769</v>
          </cell>
          <cell r="AB7910" t="str">
            <v>Sales call carried out for HMR update</v>
          </cell>
        </row>
        <row r="7911">
          <cell r="A7911">
            <v>45544.687731481499</v>
          </cell>
          <cell r="B7911">
            <v>1250</v>
          </cell>
          <cell r="F7911" t="str">
            <v>CC-01398063</v>
          </cell>
          <cell r="J7911" t="str">
            <v>Sales Call</v>
          </cell>
          <cell r="R7911" t="str">
            <v>BXJD164132</v>
          </cell>
          <cell r="AB7911" t="str">
            <v>Sales call carried out for HMR update..</v>
          </cell>
        </row>
        <row r="7912">
          <cell r="A7912">
            <v>45544.686793981498</v>
          </cell>
          <cell r="B7912">
            <v>1195</v>
          </cell>
          <cell r="F7912" t="str">
            <v>CC-01398059</v>
          </cell>
          <cell r="J7912" t="str">
            <v>Sales Call</v>
          </cell>
          <cell r="R7912" t="str">
            <v>BXJD164130</v>
          </cell>
          <cell r="AB7912" t="str">
            <v>Sales call carried out for HMR update</v>
          </cell>
        </row>
        <row r="7913">
          <cell r="A7913">
            <v>45544.685636574097</v>
          </cell>
          <cell r="B7913">
            <v>830</v>
          </cell>
          <cell r="F7913" t="str">
            <v>CC-01398053</v>
          </cell>
          <cell r="J7913" t="str">
            <v>Sales Call</v>
          </cell>
          <cell r="R7913" t="str">
            <v>BXJD164143</v>
          </cell>
          <cell r="AB7913" t="str">
            <v>Sales call carried out for HMR update</v>
          </cell>
        </row>
        <row r="7914">
          <cell r="A7914">
            <v>45544.684641203698</v>
          </cell>
          <cell r="B7914">
            <v>524</v>
          </cell>
          <cell r="F7914" t="str">
            <v>CC-01398046</v>
          </cell>
          <cell r="J7914" t="str">
            <v>Sales Call</v>
          </cell>
          <cell r="R7914" t="str">
            <v>BWID164076</v>
          </cell>
          <cell r="AB7914" t="str">
            <v>Sales call carried out for HMR update</v>
          </cell>
        </row>
        <row r="7915">
          <cell r="A7915">
            <v>45544.683587963002</v>
          </cell>
          <cell r="B7915">
            <v>1490</v>
          </cell>
          <cell r="F7915" t="str">
            <v>CC-01398040</v>
          </cell>
          <cell r="J7915" t="str">
            <v>Sales Call</v>
          </cell>
          <cell r="R7915" t="str">
            <v>BWID164054</v>
          </cell>
          <cell r="AB7915" t="str">
            <v>Sales call carried out for HMR update</v>
          </cell>
        </row>
        <row r="7916">
          <cell r="A7916">
            <v>45544.682638888902</v>
          </cell>
          <cell r="B7916">
            <v>1980</v>
          </cell>
          <cell r="F7916" t="str">
            <v>CC-01398034</v>
          </cell>
          <cell r="J7916" t="str">
            <v>Sales Call</v>
          </cell>
          <cell r="R7916" t="str">
            <v>BWED163889</v>
          </cell>
          <cell r="AB7916" t="str">
            <v>Sales call carried out for HMR update</v>
          </cell>
        </row>
        <row r="7917">
          <cell r="A7917">
            <v>45544.6816203704</v>
          </cell>
          <cell r="B7917">
            <v>630</v>
          </cell>
          <cell r="F7917" t="str">
            <v>CC-01398030</v>
          </cell>
          <cell r="J7917" t="str">
            <v>Sales Call</v>
          </cell>
          <cell r="R7917" t="str">
            <v>BWID164086</v>
          </cell>
          <cell r="AB7917" t="str">
            <v>Sales call carried out for HMR update</v>
          </cell>
        </row>
        <row r="7918">
          <cell r="A7918">
            <v>45544.680196759298</v>
          </cell>
          <cell r="B7918">
            <v>2034</v>
          </cell>
          <cell r="F7918" t="str">
            <v>CC-01398025</v>
          </cell>
          <cell r="J7918" t="str">
            <v>Sales Call</v>
          </cell>
          <cell r="R7918" t="str">
            <v>BWID220970</v>
          </cell>
          <cell r="AB7918" t="str">
            <v>Sales call carried out for HMR update</v>
          </cell>
        </row>
        <row r="7919">
          <cell r="A7919">
            <v>45544.678900462997</v>
          </cell>
          <cell r="B7919">
            <v>2250</v>
          </cell>
          <cell r="F7919" t="str">
            <v>CC-01398023</v>
          </cell>
          <cell r="J7919" t="str">
            <v>Sales Call</v>
          </cell>
          <cell r="R7919" t="str">
            <v>BVGD163301</v>
          </cell>
          <cell r="AB7919" t="str">
            <v>Sales call carried out for HMR update</v>
          </cell>
        </row>
        <row r="7920">
          <cell r="A7920">
            <v>45544.677152777796</v>
          </cell>
          <cell r="B7920">
            <v>1950</v>
          </cell>
          <cell r="F7920" t="str">
            <v>CC-01398019</v>
          </cell>
          <cell r="J7920" t="str">
            <v>Sales Call</v>
          </cell>
          <cell r="R7920" t="str">
            <v>BWHD231642</v>
          </cell>
          <cell r="AB7920" t="str">
            <v>Sales call carried out for HMR update</v>
          </cell>
        </row>
        <row r="7921">
          <cell r="A7921">
            <v>45544.676203703697</v>
          </cell>
          <cell r="B7921">
            <v>1600</v>
          </cell>
          <cell r="F7921" t="str">
            <v>CC-01398016</v>
          </cell>
          <cell r="J7921" t="str">
            <v>Sales Call</v>
          </cell>
          <cell r="R7921" t="str">
            <v>BWHD163996</v>
          </cell>
          <cell r="AB7921" t="str">
            <v>Sales call carried out for HMR update</v>
          </cell>
        </row>
        <row r="7922">
          <cell r="A7922">
            <v>45544.675208333298</v>
          </cell>
          <cell r="B7922">
            <v>1798</v>
          </cell>
          <cell r="F7922" t="str">
            <v>CC-01398015</v>
          </cell>
          <cell r="J7922" t="str">
            <v>Sales Call</v>
          </cell>
          <cell r="R7922" t="str">
            <v>BWHD164004</v>
          </cell>
          <cell r="AB7922" t="str">
            <v>Sales call carried out for HMR update</v>
          </cell>
        </row>
        <row r="7923">
          <cell r="A7923">
            <v>45544.6741666667</v>
          </cell>
          <cell r="B7923">
            <v>1500</v>
          </cell>
          <cell r="F7923" t="str">
            <v>CC-01398009</v>
          </cell>
          <cell r="J7923" t="str">
            <v>Sales Call</v>
          </cell>
          <cell r="R7923" t="str">
            <v>BWJD163502</v>
          </cell>
          <cell r="AB7923" t="str">
            <v>Sales call carried out for HMR update</v>
          </cell>
        </row>
        <row r="7924">
          <cell r="A7924">
            <v>45544.673171296301</v>
          </cell>
          <cell r="B7924">
            <v>1250</v>
          </cell>
          <cell r="F7924" t="str">
            <v>CC-01398007</v>
          </cell>
          <cell r="J7924" t="str">
            <v>Sales Call</v>
          </cell>
          <cell r="R7924" t="str">
            <v>BWFD163931</v>
          </cell>
          <cell r="AB7924" t="str">
            <v>Sales call carried out for HMR update</v>
          </cell>
        </row>
        <row r="7925">
          <cell r="A7925">
            <v>45544.672291666699</v>
          </cell>
          <cell r="B7925">
            <v>1415</v>
          </cell>
          <cell r="F7925" t="str">
            <v>CC-01398004</v>
          </cell>
          <cell r="J7925" t="str">
            <v>Sales Call</v>
          </cell>
          <cell r="R7925" t="str">
            <v>BWHD164015</v>
          </cell>
          <cell r="AB7925" t="str">
            <v>Sales call carried out for HMR update</v>
          </cell>
        </row>
        <row r="7926">
          <cell r="A7926">
            <v>45544.671400462998</v>
          </cell>
          <cell r="B7926">
            <v>1810</v>
          </cell>
          <cell r="F7926" t="str">
            <v>CC-01398000</v>
          </cell>
          <cell r="J7926" t="str">
            <v>Sales Call</v>
          </cell>
          <cell r="R7926" t="str">
            <v>BWFD163947</v>
          </cell>
          <cell r="AB7926" t="str">
            <v>Sales call carried out for HMR update</v>
          </cell>
        </row>
        <row r="7927">
          <cell r="A7927">
            <v>45544.6702546296</v>
          </cell>
          <cell r="B7927">
            <v>550</v>
          </cell>
          <cell r="F7927" t="str">
            <v>CC-01397997</v>
          </cell>
          <cell r="J7927" t="str">
            <v>Sales Call</v>
          </cell>
          <cell r="R7927" t="str">
            <v>BWFD163937</v>
          </cell>
          <cell r="AB7927" t="str">
            <v>Sales call carried out for HMR update</v>
          </cell>
        </row>
        <row r="7928">
          <cell r="A7928">
            <v>45544.669317129599</v>
          </cell>
          <cell r="B7928">
            <v>2320</v>
          </cell>
          <cell r="F7928" t="str">
            <v>CC-01397992</v>
          </cell>
          <cell r="J7928" t="str">
            <v>Sales Call</v>
          </cell>
          <cell r="R7928" t="str">
            <v>BWFD163940</v>
          </cell>
          <cell r="AB7928" t="str">
            <v>Sales call carried out for HMR update</v>
          </cell>
        </row>
        <row r="7929">
          <cell r="A7929">
            <v>45544.668414351901</v>
          </cell>
          <cell r="B7929">
            <v>2420</v>
          </cell>
          <cell r="F7929" t="str">
            <v>CC-01397988</v>
          </cell>
          <cell r="J7929" t="str">
            <v>Sales Call</v>
          </cell>
          <cell r="R7929" t="str">
            <v>BWJD163475</v>
          </cell>
          <cell r="AB7929" t="str">
            <v>Sales call carried out for HMR update</v>
          </cell>
        </row>
        <row r="7930">
          <cell r="A7930">
            <v>45544.667453703703</v>
          </cell>
          <cell r="B7930">
            <v>1850</v>
          </cell>
          <cell r="F7930" t="str">
            <v>CC-01397985</v>
          </cell>
          <cell r="J7930" t="str">
            <v>Sales Call</v>
          </cell>
          <cell r="R7930" t="str">
            <v>BWED163893</v>
          </cell>
          <cell r="AB7930" t="str">
            <v>Sales call carried out for HMR update</v>
          </cell>
        </row>
        <row r="7931">
          <cell r="A7931">
            <v>45544.666516203702</v>
          </cell>
          <cell r="B7931">
            <v>1600</v>
          </cell>
          <cell r="F7931" t="str">
            <v>CC-01397978</v>
          </cell>
          <cell r="J7931" t="str">
            <v>Sales Call</v>
          </cell>
          <cell r="R7931" t="str">
            <v>BWGD163984</v>
          </cell>
          <cell r="AB7931" t="str">
            <v>Sales call carried out for HMR update</v>
          </cell>
        </row>
        <row r="7932">
          <cell r="A7932">
            <v>45544.665532407402</v>
          </cell>
          <cell r="B7932">
            <v>3100</v>
          </cell>
          <cell r="F7932" t="str">
            <v>CC-01397975</v>
          </cell>
          <cell r="J7932" t="str">
            <v>Sales Call</v>
          </cell>
          <cell r="R7932" t="str">
            <v>BVHD163388</v>
          </cell>
          <cell r="AB7932" t="str">
            <v>Sales call carried out for HMR update.</v>
          </cell>
        </row>
        <row r="7933">
          <cell r="A7933">
            <v>45544.6644212963</v>
          </cell>
          <cell r="B7933">
            <v>4230</v>
          </cell>
          <cell r="F7933" t="str">
            <v>CC-01397967</v>
          </cell>
          <cell r="J7933" t="str">
            <v>Sales Call</v>
          </cell>
          <cell r="R7933" t="str">
            <v>BWAD163687</v>
          </cell>
          <cell r="AB7933" t="str">
            <v>Sales call carried out for HMR update</v>
          </cell>
        </row>
        <row r="7934">
          <cell r="A7934">
            <v>45544.663449074098</v>
          </cell>
          <cell r="B7934">
            <v>1920</v>
          </cell>
          <cell r="F7934" t="str">
            <v>CC-01397962</v>
          </cell>
          <cell r="J7934" t="str">
            <v>Sales Call</v>
          </cell>
          <cell r="R7934" t="str">
            <v>BWLD231334</v>
          </cell>
          <cell r="AB7934" t="str">
            <v>Sales call carried out for HMR update</v>
          </cell>
        </row>
        <row r="7935">
          <cell r="A7935">
            <v>45544.662384259304</v>
          </cell>
          <cell r="B7935">
            <v>2245</v>
          </cell>
          <cell r="F7935" t="str">
            <v>CC-01397958</v>
          </cell>
          <cell r="J7935" t="str">
            <v>Sales Call</v>
          </cell>
          <cell r="R7935" t="str">
            <v>BWLD231345</v>
          </cell>
          <cell r="AB7935" t="str">
            <v>Sales call carried out for HMR update</v>
          </cell>
        </row>
        <row r="7936">
          <cell r="A7936">
            <v>45544.661354166703</v>
          </cell>
          <cell r="B7936">
            <v>1150</v>
          </cell>
          <cell r="F7936" t="str">
            <v>CC-01397955</v>
          </cell>
          <cell r="J7936" t="str">
            <v>Sales Call</v>
          </cell>
          <cell r="R7936" t="str">
            <v>BWCD121690</v>
          </cell>
          <cell r="AB7936" t="str">
            <v>Sales call carried out for HMR update</v>
          </cell>
        </row>
        <row r="7937">
          <cell r="A7937">
            <v>45544.660428240699</v>
          </cell>
          <cell r="B7937">
            <v>3488</v>
          </cell>
          <cell r="F7937" t="str">
            <v>CC-01397949</v>
          </cell>
          <cell r="J7937" t="str">
            <v>Sales Call</v>
          </cell>
          <cell r="R7937" t="str">
            <v>BWLD163586</v>
          </cell>
          <cell r="AB7937" t="str">
            <v>Sales call carried out for HMR update</v>
          </cell>
        </row>
        <row r="7938">
          <cell r="A7938">
            <v>45544.659467592603</v>
          </cell>
          <cell r="B7938">
            <v>2300</v>
          </cell>
          <cell r="F7938" t="str">
            <v>CC-01397943</v>
          </cell>
          <cell r="J7938" t="str">
            <v>Sales Call</v>
          </cell>
          <cell r="R7938" t="str">
            <v>BWAD163674</v>
          </cell>
          <cell r="AB7938" t="str">
            <v>Sales call carried out for HMR update</v>
          </cell>
        </row>
        <row r="7939">
          <cell r="A7939">
            <v>45544.658506944397</v>
          </cell>
          <cell r="B7939">
            <v>1650</v>
          </cell>
          <cell r="F7939" t="str">
            <v>CC-01397940</v>
          </cell>
          <cell r="J7939" t="str">
            <v>Sales Call</v>
          </cell>
          <cell r="R7939" t="str">
            <v>BWJD163499</v>
          </cell>
          <cell r="AB7939" t="str">
            <v>Sales call carried out for HMR update</v>
          </cell>
        </row>
        <row r="7940">
          <cell r="A7940">
            <v>45544.6575115741</v>
          </cell>
          <cell r="B7940">
            <v>1410</v>
          </cell>
          <cell r="F7940" t="str">
            <v>CC-01397936</v>
          </cell>
          <cell r="J7940" t="str">
            <v>Sales Call</v>
          </cell>
          <cell r="R7940" t="str">
            <v>BWBD163707</v>
          </cell>
          <cell r="AB7940" t="str">
            <v>Sales call carried out for HMR update</v>
          </cell>
        </row>
        <row r="7941">
          <cell r="A7941">
            <v>45544.656527777799</v>
          </cell>
          <cell r="B7941">
            <v>1780</v>
          </cell>
          <cell r="F7941" t="str">
            <v>CC-01397931</v>
          </cell>
          <cell r="J7941" t="str">
            <v>Sales Call</v>
          </cell>
          <cell r="R7941" t="str">
            <v>BWAD163680</v>
          </cell>
          <cell r="AB7941" t="str">
            <v>Sales call carried out for HMR update</v>
          </cell>
        </row>
        <row r="7942">
          <cell r="A7942">
            <v>45544.6553935185</v>
          </cell>
          <cell r="B7942">
            <v>536</v>
          </cell>
          <cell r="F7942" t="str">
            <v>CC-01397926</v>
          </cell>
          <cell r="J7942" t="str">
            <v>Sales Call</v>
          </cell>
          <cell r="R7942" t="str">
            <v>BWJL153357</v>
          </cell>
          <cell r="AB7942" t="str">
            <v>Sales call carried out for HMR update.</v>
          </cell>
        </row>
        <row r="7943">
          <cell r="A7943">
            <v>45544.654386574097</v>
          </cell>
          <cell r="B7943">
            <v>4765</v>
          </cell>
          <cell r="F7943" t="str">
            <v>CC-01397921</v>
          </cell>
          <cell r="J7943" t="str">
            <v>Sales Call</v>
          </cell>
          <cell r="R7943" t="str">
            <v>BVED163244</v>
          </cell>
          <cell r="AB7943" t="str">
            <v>Sales call carried out for HMR update</v>
          </cell>
        </row>
        <row r="7944">
          <cell r="A7944">
            <v>45544.653495370403</v>
          </cell>
          <cell r="B7944">
            <v>3680</v>
          </cell>
          <cell r="F7944" t="str">
            <v>CC-01397916</v>
          </cell>
          <cell r="J7944" t="str">
            <v>Sales Call</v>
          </cell>
          <cell r="R7944" t="str">
            <v>BWKD163543</v>
          </cell>
          <cell r="AB7944" t="str">
            <v>Sales call carried out for HMR update</v>
          </cell>
        </row>
        <row r="7945">
          <cell r="A7945">
            <v>45544.652511574102</v>
          </cell>
          <cell r="B7945">
            <v>2915</v>
          </cell>
          <cell r="F7945" t="str">
            <v>CC-01397910</v>
          </cell>
          <cell r="J7945" t="str">
            <v>Sales Call</v>
          </cell>
          <cell r="R7945" t="str">
            <v>BWKD163512</v>
          </cell>
          <cell r="AB7945" t="str">
            <v>Sales call carried out for HMR update</v>
          </cell>
        </row>
        <row r="7946">
          <cell r="A7946">
            <v>45544.651597222197</v>
          </cell>
          <cell r="B7946">
            <v>2640</v>
          </cell>
          <cell r="F7946" t="str">
            <v>CC-01397907</v>
          </cell>
          <cell r="J7946" t="str">
            <v>Sales Call</v>
          </cell>
          <cell r="R7946" t="str">
            <v>BVFD163261</v>
          </cell>
          <cell r="AB7946" t="str">
            <v>Sales call carried out for HMR update</v>
          </cell>
        </row>
        <row r="7947">
          <cell r="A7947">
            <v>45544.650648148097</v>
          </cell>
          <cell r="B7947">
            <v>2525</v>
          </cell>
          <cell r="F7947" t="str">
            <v>CC-01397905</v>
          </cell>
          <cell r="J7947" t="str">
            <v>Sales Call</v>
          </cell>
          <cell r="R7947" t="str">
            <v>BVIL161084</v>
          </cell>
          <cell r="AB7947" t="str">
            <v>Sales call carried out for HMR update</v>
          </cell>
        </row>
        <row r="7948">
          <cell r="A7948">
            <v>45544.6496990741</v>
          </cell>
          <cell r="B7948">
            <v>660</v>
          </cell>
          <cell r="F7948" t="str">
            <v>CC-01397903</v>
          </cell>
          <cell r="J7948" t="str">
            <v>Sales Call</v>
          </cell>
          <cell r="R7948" t="str">
            <v>BVID163429</v>
          </cell>
          <cell r="AB7948" t="str">
            <v>Sales call carried out for HMR update</v>
          </cell>
        </row>
        <row r="7949">
          <cell r="A7949">
            <v>45544.648240740702</v>
          </cell>
          <cell r="B7949">
            <v>3360</v>
          </cell>
          <cell r="F7949" t="str">
            <v>CC-01397891</v>
          </cell>
          <cell r="J7949" t="str">
            <v>Sales Call</v>
          </cell>
          <cell r="R7949" t="str">
            <v>BVHD163393</v>
          </cell>
          <cell r="AB7949" t="str">
            <v>Sales call carried out for HMR update</v>
          </cell>
        </row>
        <row r="7950">
          <cell r="A7950">
            <v>45544.647037037001</v>
          </cell>
          <cell r="B7950">
            <v>4475</v>
          </cell>
          <cell r="F7950" t="str">
            <v>CC-01397888</v>
          </cell>
          <cell r="J7950" t="str">
            <v>Sales Call</v>
          </cell>
          <cell r="R7950" t="str">
            <v>BVHD163374</v>
          </cell>
          <cell r="AB7950" t="str">
            <v>Sales call carried out for HMR update</v>
          </cell>
        </row>
        <row r="7951">
          <cell r="A7951">
            <v>45544.645057870403</v>
          </cell>
          <cell r="B7951">
            <v>3560</v>
          </cell>
          <cell r="F7951" t="str">
            <v>CC-01397879</v>
          </cell>
          <cell r="J7951" t="str">
            <v>Sales Call</v>
          </cell>
          <cell r="R7951" t="str">
            <v>BVGD163308</v>
          </cell>
          <cell r="AB7951" t="str">
            <v>Sales call carried out for HMR update</v>
          </cell>
        </row>
        <row r="7952">
          <cell r="A7952">
            <v>45544.644120370402</v>
          </cell>
          <cell r="B7952">
            <v>2530</v>
          </cell>
          <cell r="F7952" t="str">
            <v>CC-01397870</v>
          </cell>
          <cell r="J7952" t="str">
            <v>Sales Call</v>
          </cell>
          <cell r="R7952" t="str">
            <v>BVHD163336</v>
          </cell>
          <cell r="AB7952" t="str">
            <v>Sales call carried out for HMR update</v>
          </cell>
        </row>
        <row r="7953">
          <cell r="A7953">
            <v>45544.643275463</v>
          </cell>
          <cell r="B7953">
            <v>1890</v>
          </cell>
          <cell r="F7953" t="str">
            <v>CC-01397863</v>
          </cell>
          <cell r="J7953" t="str">
            <v>Sales Call</v>
          </cell>
          <cell r="R7953" t="str">
            <v>BVHD163366</v>
          </cell>
          <cell r="AB7953" t="str">
            <v>Sales call carried out for HMR update</v>
          </cell>
        </row>
        <row r="7954">
          <cell r="A7954">
            <v>45544.642326388901</v>
          </cell>
          <cell r="B7954">
            <v>4570</v>
          </cell>
          <cell r="F7954" t="str">
            <v>CC-01397860</v>
          </cell>
          <cell r="J7954" t="str">
            <v>Sales Call</v>
          </cell>
          <cell r="R7954" t="str">
            <v>BVED231179</v>
          </cell>
          <cell r="AB7954" t="str">
            <v>Sales call carried out for HMR update</v>
          </cell>
        </row>
        <row r="7955">
          <cell r="A7955">
            <v>45544.6413888889</v>
          </cell>
          <cell r="B7955">
            <v>8390</v>
          </cell>
          <cell r="F7955" t="str">
            <v>CC-01397856</v>
          </cell>
          <cell r="J7955" t="str">
            <v>Sales Call</v>
          </cell>
          <cell r="R7955" t="str">
            <v>BVED163235</v>
          </cell>
          <cell r="AB7955" t="str">
            <v>Sales call carried out for HMR update</v>
          </cell>
        </row>
        <row r="7956">
          <cell r="A7956">
            <v>45544.6404861111</v>
          </cell>
          <cell r="B7956">
            <v>5590</v>
          </cell>
          <cell r="F7956" t="str">
            <v>CC-01397853</v>
          </cell>
          <cell r="J7956" t="str">
            <v>Sales Call</v>
          </cell>
          <cell r="R7956" t="str">
            <v>BVED163231</v>
          </cell>
          <cell r="AB7956" t="str">
            <v>Sales call carried out for HMR update</v>
          </cell>
        </row>
        <row r="7957">
          <cell r="A7957">
            <v>45544.6394560185</v>
          </cell>
          <cell r="B7957">
            <v>4110</v>
          </cell>
          <cell r="F7957" t="str">
            <v>CC-01397842</v>
          </cell>
          <cell r="J7957" t="str">
            <v>Sales Call</v>
          </cell>
          <cell r="R7957" t="str">
            <v>BVKD163010</v>
          </cell>
          <cell r="AB7957" t="str">
            <v>Sales call carried out for HMR update</v>
          </cell>
        </row>
        <row r="7958">
          <cell r="A7958">
            <v>45544.638287037</v>
          </cell>
          <cell r="B7958">
            <v>8130</v>
          </cell>
          <cell r="F7958" t="str">
            <v>CC-01397834</v>
          </cell>
          <cell r="J7958" t="str">
            <v>Sales Call</v>
          </cell>
          <cell r="R7958" t="str">
            <v>BUFD162814</v>
          </cell>
          <cell r="AB7958" t="str">
            <v>Sales call carried out for HMR update</v>
          </cell>
        </row>
        <row r="7959">
          <cell r="A7959">
            <v>45544.587847222203</v>
          </cell>
          <cell r="B7959">
            <v>1796</v>
          </cell>
          <cell r="F7959" t="str">
            <v>CC-01397662</v>
          </cell>
          <cell r="J7959" t="str">
            <v>Schedule Service</v>
          </cell>
          <cell r="R7959" t="str">
            <v>BUIC374043</v>
          </cell>
          <cell r="AB7959" t="str">
            <v>Attend the site for schedule service so change air filter, oil filter, air oil separator, motor treading ans oil change. Then start the unit found running Ok.</v>
          </cell>
        </row>
        <row r="7960">
          <cell r="A7960">
            <v>45544.568865740701</v>
          </cell>
          <cell r="B7960">
            <v>2003</v>
          </cell>
          <cell r="F7960" t="str">
            <v>CC-01397601</v>
          </cell>
          <cell r="J7960" t="str">
            <v>Schedule Service</v>
          </cell>
          <cell r="R7960" t="str">
            <v>BXJS034965</v>
          </cell>
          <cell r="AB7960" t="str">
            <v>Attend the site for repaired airend figment, so as per customer they repair aiernd locally from their end and to us for fitment. So we fitted repaired airend and done schedule service so change air filter oil filter and oil. Then after all fitment start the unit found running ok.</v>
          </cell>
        </row>
        <row r="7961">
          <cell r="A7961">
            <v>45544.289525462998</v>
          </cell>
          <cell r="B7961">
            <v>2346</v>
          </cell>
          <cell r="F7961" t="str">
            <v>CC-01397026</v>
          </cell>
          <cell r="J7961" t="str">
            <v>Schedule Service - AMC</v>
          </cell>
          <cell r="R7961" t="str">
            <v>BWLS031931</v>
          </cell>
          <cell r="AB7961" t="str">
            <v>Today we attend the customer site for AMC visit so we check and found that compressor running well</v>
          </cell>
        </row>
        <row r="7962">
          <cell r="A7962">
            <v>45542.6789699074</v>
          </cell>
          <cell r="B7962">
            <v>17094</v>
          </cell>
          <cell r="F7962" t="str">
            <v>CC-01396507</v>
          </cell>
          <cell r="J7962" t="str">
            <v>Complaint - Breakdown</v>
          </cell>
          <cell r="R7962" t="str">
            <v>BTLS039719</v>
          </cell>
          <cell r="AB7962" t="str">
            <v>Attend the site for repaired airend figment, so as per customer they repair aiernd locally from their end and to us for fitment. So we fitted repaired airend and done schedule service so change air filter oil filter and oil. Then after all fitment start the unit found running ok.</v>
          </cell>
        </row>
        <row r="7963">
          <cell r="A7963">
            <v>45542.609502314801</v>
          </cell>
          <cell r="B7963">
            <v>30</v>
          </cell>
          <cell r="F7963" t="str">
            <v>CC-01396395</v>
          </cell>
          <cell r="J7963" t="str">
            <v>Sales Call</v>
          </cell>
          <cell r="R7963" t="str">
            <v>BXCD164422</v>
          </cell>
          <cell r="AB7963" t="str">
            <v>Sales call carried out for HMR update</v>
          </cell>
        </row>
        <row r="7964">
          <cell r="A7964">
            <v>45542.608530092599</v>
          </cell>
          <cell r="B7964">
            <v>150</v>
          </cell>
          <cell r="F7964" t="str">
            <v>CC-01396392</v>
          </cell>
          <cell r="J7964" t="str">
            <v>Sales Call</v>
          </cell>
          <cell r="R7964" t="str">
            <v>BXBD164357</v>
          </cell>
          <cell r="AB7964" t="str">
            <v>Sales call carried out for HMR update</v>
          </cell>
        </row>
        <row r="7965">
          <cell r="A7965">
            <v>45542.607384259303</v>
          </cell>
          <cell r="B7965">
            <v>210</v>
          </cell>
          <cell r="F7965" t="str">
            <v>CC-01396389</v>
          </cell>
          <cell r="J7965" t="str">
            <v>Sales Call</v>
          </cell>
          <cell r="R7965" t="str">
            <v>BXCD164420</v>
          </cell>
          <cell r="AB7965" t="str">
            <v>Sales call carried out for HMR update</v>
          </cell>
        </row>
        <row r="7966">
          <cell r="A7966">
            <v>45542.605532407397</v>
          </cell>
          <cell r="B7966">
            <v>6330</v>
          </cell>
          <cell r="F7966" t="str">
            <v>CC-01396386</v>
          </cell>
          <cell r="J7966" t="str">
            <v>Sales Call</v>
          </cell>
          <cell r="R7966" t="str">
            <v>BRJD160605</v>
          </cell>
          <cell r="AB7966" t="str">
            <v>Sales call carried out for HMR update</v>
          </cell>
        </row>
        <row r="7967">
          <cell r="A7967">
            <v>45542.604386574101</v>
          </cell>
          <cell r="B7967">
            <v>4810</v>
          </cell>
          <cell r="F7967" t="str">
            <v>CC-01396384</v>
          </cell>
          <cell r="J7967" t="str">
            <v>Sales Call</v>
          </cell>
          <cell r="R7967" t="str">
            <v>BQCD160098</v>
          </cell>
          <cell r="AB7967" t="str">
            <v>Sales call carried out for HMR update</v>
          </cell>
        </row>
        <row r="7968">
          <cell r="A7968">
            <v>45542.603113425903</v>
          </cell>
          <cell r="B7968">
            <v>5911</v>
          </cell>
          <cell r="F7968" t="str">
            <v>CC-01396380</v>
          </cell>
          <cell r="J7968" t="str">
            <v>Sales Call</v>
          </cell>
          <cell r="R7968" t="str">
            <v>BRGD161212</v>
          </cell>
          <cell r="AB7968" t="str">
            <v>Sales call carried out for HMR update</v>
          </cell>
        </row>
        <row r="7969">
          <cell r="A7969">
            <v>45542.602222222202</v>
          </cell>
          <cell r="B7969">
            <v>3230</v>
          </cell>
          <cell r="F7969" t="str">
            <v>CC-01396379</v>
          </cell>
          <cell r="J7969" t="str">
            <v>Sales Call</v>
          </cell>
          <cell r="R7969" t="str">
            <v>BWBD163701</v>
          </cell>
          <cell r="AB7969"/>
        </row>
        <row r="7970">
          <cell r="A7970">
            <v>45542.6014236111</v>
          </cell>
          <cell r="B7970">
            <v>1632</v>
          </cell>
          <cell r="F7970" t="str">
            <v>CC-01396378</v>
          </cell>
          <cell r="J7970" t="str">
            <v>Sales Call</v>
          </cell>
          <cell r="R7970" t="str">
            <v>BWBD163738</v>
          </cell>
          <cell r="AB7970" t="str">
            <v>Sales call carried out for HMR update</v>
          </cell>
        </row>
        <row r="7971">
          <cell r="A7971">
            <v>45542.599606481497</v>
          </cell>
          <cell r="B7971">
            <v>5255</v>
          </cell>
          <cell r="F7971" t="str">
            <v>CC-01396377</v>
          </cell>
          <cell r="J7971" t="str">
            <v>Sales Call</v>
          </cell>
          <cell r="R7971" t="str">
            <v>BUKD162491</v>
          </cell>
          <cell r="AB7971" t="str">
            <v>Sales call carried out for HMR update</v>
          </cell>
        </row>
        <row r="7972">
          <cell r="A7972">
            <v>45542.597442129598</v>
          </cell>
          <cell r="B7972">
            <v>33724</v>
          </cell>
          <cell r="F7972" t="str">
            <v>CC-01396372</v>
          </cell>
          <cell r="J7972" t="str">
            <v>General Service</v>
          </cell>
          <cell r="R7972" t="str">
            <v>BQHS040705</v>
          </cell>
          <cell r="AB7972" t="str">
            <v>AMC Visit done</v>
          </cell>
        </row>
        <row r="7973">
          <cell r="A7973">
            <v>45542.595787036997</v>
          </cell>
          <cell r="B7973">
            <v>5005</v>
          </cell>
          <cell r="F7973" t="str">
            <v>CC-01396370</v>
          </cell>
          <cell r="J7973" t="str">
            <v>Sales Call</v>
          </cell>
          <cell r="R7973" t="str">
            <v>BUKD162500</v>
          </cell>
          <cell r="AB7973" t="str">
            <v>Sales call carried out for HMR update</v>
          </cell>
        </row>
        <row r="7974">
          <cell r="A7974">
            <v>45542.594525462999</v>
          </cell>
          <cell r="B7974">
            <v>4754</v>
          </cell>
          <cell r="F7974" t="str">
            <v>CC-01396369</v>
          </cell>
          <cell r="J7974" t="str">
            <v>Sales Call</v>
          </cell>
          <cell r="R7974" t="str">
            <v>BQKD200046</v>
          </cell>
          <cell r="AB7974" t="str">
            <v>Sales call carried out for HMR update</v>
          </cell>
        </row>
        <row r="7975">
          <cell r="A7975">
            <v>45542.593460648102</v>
          </cell>
          <cell r="B7975">
            <v>12830</v>
          </cell>
          <cell r="F7975" t="str">
            <v>CC-01396367</v>
          </cell>
          <cell r="J7975" t="str">
            <v>Sales Call</v>
          </cell>
          <cell r="R7975" t="str">
            <v>BSCD161691</v>
          </cell>
          <cell r="AB7975" t="str">
            <v>Sales call carried out for HMR update</v>
          </cell>
        </row>
        <row r="7976">
          <cell r="A7976">
            <v>45542.592476851903</v>
          </cell>
          <cell r="B7976">
            <v>26300</v>
          </cell>
          <cell r="F7976" t="str">
            <v>CC-01396366</v>
          </cell>
          <cell r="J7976" t="str">
            <v>Sales Call</v>
          </cell>
          <cell r="R7976" t="str">
            <v>BMJD200014</v>
          </cell>
          <cell r="AB7976" t="str">
            <v>Sales call carried out for HMR update</v>
          </cell>
        </row>
        <row r="7977">
          <cell r="A7977">
            <v>45542.591249999998</v>
          </cell>
          <cell r="B7977">
            <v>5685</v>
          </cell>
          <cell r="F7977" t="str">
            <v>CC-01396364</v>
          </cell>
          <cell r="J7977" t="str">
            <v>Sales Call</v>
          </cell>
          <cell r="R7977" t="str">
            <v>BVJD162972</v>
          </cell>
          <cell r="AB7977" t="str">
            <v>Sales call carried out for HMR update</v>
          </cell>
        </row>
        <row r="7978">
          <cell r="A7978">
            <v>45542.589699074102</v>
          </cell>
          <cell r="B7978">
            <v>7955</v>
          </cell>
          <cell r="F7978" t="str">
            <v>CC-01396362</v>
          </cell>
          <cell r="J7978" t="str">
            <v>Sales Call</v>
          </cell>
          <cell r="R7978" t="str">
            <v>BTCD162162</v>
          </cell>
          <cell r="AB7978" t="str">
            <v>Sales call carried out for HMR update</v>
          </cell>
        </row>
        <row r="7979">
          <cell r="A7979">
            <v>45542.588657407403</v>
          </cell>
          <cell r="B7979">
            <v>15045</v>
          </cell>
          <cell r="F7979" t="str">
            <v>CC-01396359</v>
          </cell>
          <cell r="J7979" t="str">
            <v>Sales Call</v>
          </cell>
          <cell r="R7979" t="str">
            <v>BTDD162169</v>
          </cell>
          <cell r="AB7979" t="str">
            <v>Sales call carried out for HMR update</v>
          </cell>
        </row>
        <row r="7980">
          <cell r="A7980">
            <v>45542.587696759299</v>
          </cell>
          <cell r="B7980">
            <v>8040</v>
          </cell>
          <cell r="F7980" t="str">
            <v>CC-01396357</v>
          </cell>
          <cell r="J7980" t="str">
            <v>Sales Call</v>
          </cell>
          <cell r="R7980" t="str">
            <v>BTKD162112</v>
          </cell>
          <cell r="AB7980" t="str">
            <v>Sales call carried out for HMR update</v>
          </cell>
        </row>
        <row r="7981">
          <cell r="A7981">
            <v>45542.5856712963</v>
          </cell>
          <cell r="B7981">
            <v>9550</v>
          </cell>
          <cell r="F7981" t="str">
            <v>CC-01396352</v>
          </cell>
          <cell r="J7981" t="str">
            <v>Sales Call</v>
          </cell>
          <cell r="R7981" t="str">
            <v>BTCD162149</v>
          </cell>
          <cell r="AB7981" t="str">
            <v>Sales call carried out for HMR update</v>
          </cell>
        </row>
        <row r="7982">
          <cell r="A7982">
            <v>45542.584652777798</v>
          </cell>
          <cell r="B7982">
            <v>4250</v>
          </cell>
          <cell r="F7982" t="str">
            <v>CC-01396349</v>
          </cell>
          <cell r="J7982" t="str">
            <v>Sales Call</v>
          </cell>
          <cell r="R7982" t="str">
            <v>BTKD162077</v>
          </cell>
          <cell r="AB7982" t="str">
            <v>Sales call carried out for HMR update</v>
          </cell>
        </row>
        <row r="7983">
          <cell r="A7983">
            <v>45542.583356481497</v>
          </cell>
          <cell r="B7983">
            <v>10730</v>
          </cell>
          <cell r="F7983" t="str">
            <v>CC-01396346</v>
          </cell>
          <cell r="J7983" t="str">
            <v>Sales Call</v>
          </cell>
          <cell r="R7983" t="str">
            <v>BTKD162074</v>
          </cell>
          <cell r="AB7983" t="str">
            <v>Sales call carried out for HMR update</v>
          </cell>
        </row>
        <row r="7984">
          <cell r="A7984">
            <v>45542.582581018498</v>
          </cell>
          <cell r="B7984">
            <v>8345</v>
          </cell>
          <cell r="F7984" t="str">
            <v>CC-01396345</v>
          </cell>
          <cell r="J7984" t="str">
            <v>Sales Call</v>
          </cell>
          <cell r="R7984" t="str">
            <v>BRED161077</v>
          </cell>
          <cell r="AB7984" t="str">
            <v>Sales call carried out for HMR update</v>
          </cell>
        </row>
        <row r="7985">
          <cell r="A7985">
            <v>45542.581608796303</v>
          </cell>
          <cell r="B7985">
            <v>7395</v>
          </cell>
          <cell r="F7985" t="str">
            <v>CC-01396342</v>
          </cell>
          <cell r="J7985" t="str">
            <v>Sales Call</v>
          </cell>
          <cell r="R7985" t="str">
            <v>BQBD160040</v>
          </cell>
          <cell r="AB7985" t="str">
            <v>Sales call carried out for HMR update</v>
          </cell>
        </row>
        <row r="7986">
          <cell r="A7986">
            <v>45542.580347222203</v>
          </cell>
          <cell r="B7986">
            <v>4480</v>
          </cell>
          <cell r="F7986" t="str">
            <v>CC-01396338</v>
          </cell>
          <cell r="J7986" t="str">
            <v>Sales Call</v>
          </cell>
          <cell r="R7986" t="str">
            <v>BSDD120664</v>
          </cell>
          <cell r="AB7986" t="str">
            <v>Sales call carried out for HMR update</v>
          </cell>
        </row>
        <row r="7987">
          <cell r="A7987">
            <v>45542.579305555599</v>
          </cell>
          <cell r="B7987">
            <v>4110</v>
          </cell>
          <cell r="F7987" t="str">
            <v>CC-01396337</v>
          </cell>
          <cell r="J7987" t="str">
            <v>Sales Call</v>
          </cell>
          <cell r="R7987" t="str">
            <v>BVKD163026</v>
          </cell>
          <cell r="AB7987" t="str">
            <v>Sales call carried out for HMR update</v>
          </cell>
        </row>
        <row r="7988">
          <cell r="A7988">
            <v>45542.578460648103</v>
          </cell>
          <cell r="B7988">
            <v>5300</v>
          </cell>
          <cell r="F7988" t="str">
            <v>CC-01396335</v>
          </cell>
          <cell r="J7988" t="str">
            <v>Sales Call</v>
          </cell>
          <cell r="R7988" t="str">
            <v>BVLD163067</v>
          </cell>
          <cell r="AB7988" t="str">
            <v>Sales call carried out for HMR update</v>
          </cell>
        </row>
        <row r="7989">
          <cell r="A7989">
            <v>45542.577442129601</v>
          </cell>
          <cell r="B7989">
            <v>1600</v>
          </cell>
          <cell r="F7989" t="str">
            <v>CC-01396333</v>
          </cell>
          <cell r="J7989" t="str">
            <v>Sales Call</v>
          </cell>
          <cell r="R7989" t="str">
            <v>BTGD120943</v>
          </cell>
          <cell r="AB7989" t="str">
            <v>Sales call carried out for HMR update</v>
          </cell>
        </row>
        <row r="7990">
          <cell r="A7990">
            <v>45542.576585648101</v>
          </cell>
          <cell r="B7990">
            <v>7450</v>
          </cell>
          <cell r="F7990" t="str">
            <v>CC-01396329</v>
          </cell>
          <cell r="J7990" t="str">
            <v>Sales Call</v>
          </cell>
          <cell r="R7990" t="str">
            <v>BUID162912</v>
          </cell>
          <cell r="AB7990" t="str">
            <v>Sales call carried out for HMR update</v>
          </cell>
        </row>
        <row r="7991">
          <cell r="A7991">
            <v>45542.575092592597</v>
          </cell>
          <cell r="B7991">
            <v>5495</v>
          </cell>
          <cell r="F7991" t="str">
            <v>CC-01396326</v>
          </cell>
          <cell r="J7991" t="str">
            <v>Sales Call</v>
          </cell>
          <cell r="R7991" t="str">
            <v>BUAD162634</v>
          </cell>
          <cell r="AB7991" t="str">
            <v>Sales call carried out for HMR update</v>
          </cell>
        </row>
        <row r="7992">
          <cell r="A7992">
            <v>45542.573900463001</v>
          </cell>
          <cell r="B7992">
            <v>5680</v>
          </cell>
          <cell r="F7992" t="str">
            <v>CC-01396325</v>
          </cell>
          <cell r="J7992" t="str">
            <v>Sales Call</v>
          </cell>
          <cell r="R7992" t="str">
            <v>BUID162953</v>
          </cell>
          <cell r="AB7992" t="str">
            <v>Sales call carried out for HMR update</v>
          </cell>
        </row>
        <row r="7993">
          <cell r="A7993">
            <v>45542.572685185201</v>
          </cell>
          <cell r="B7993">
            <v>4050</v>
          </cell>
          <cell r="F7993" t="str">
            <v>CC-01396323</v>
          </cell>
          <cell r="J7993" t="str">
            <v>Sales Call</v>
          </cell>
          <cell r="R7993" t="str">
            <v>BUDD162719</v>
          </cell>
          <cell r="AB7993" t="str">
            <v>Sales call carried out for HMR update</v>
          </cell>
        </row>
        <row r="7994">
          <cell r="A7994">
            <v>45542.5704513889</v>
          </cell>
          <cell r="B7994">
            <v>1890</v>
          </cell>
          <cell r="F7994" t="str">
            <v>CC-01396315</v>
          </cell>
          <cell r="J7994" t="str">
            <v>Sales Call</v>
          </cell>
          <cell r="R7994" t="str">
            <v>BUFL152860</v>
          </cell>
          <cell r="AB7994" t="str">
            <v>Sales call carried out for HMR update</v>
          </cell>
        </row>
        <row r="7995">
          <cell r="A7995">
            <v>45542.567754629599</v>
          </cell>
          <cell r="B7995">
            <v>7710</v>
          </cell>
          <cell r="F7995" t="str">
            <v>CC-01396312</v>
          </cell>
          <cell r="J7995" t="str">
            <v>Sales Call</v>
          </cell>
          <cell r="R7995" t="str">
            <v>BUGD162826</v>
          </cell>
          <cell r="AB7995" t="str">
            <v>Sales call carried out for HMR update</v>
          </cell>
        </row>
        <row r="7996">
          <cell r="A7996">
            <v>45542.565428240698</v>
          </cell>
          <cell r="B7996">
            <v>1870</v>
          </cell>
          <cell r="F7996" t="str">
            <v>CC-01396310</v>
          </cell>
          <cell r="J7996" t="str">
            <v>Sales Call</v>
          </cell>
          <cell r="R7996" t="str">
            <v>BUBD162649</v>
          </cell>
          <cell r="AB7996" t="str">
            <v>Sales call carried out for HMR update</v>
          </cell>
        </row>
        <row r="7997">
          <cell r="A7997">
            <v>45542.563229166699</v>
          </cell>
          <cell r="B7997">
            <v>11040</v>
          </cell>
          <cell r="F7997" t="str">
            <v>CC-01396304</v>
          </cell>
          <cell r="J7997" t="str">
            <v>Sales Call</v>
          </cell>
          <cell r="R7997" t="str">
            <v>BULD162577</v>
          </cell>
          <cell r="AB7997" t="str">
            <v>Sales call carried out for HMR update</v>
          </cell>
        </row>
        <row r="7998">
          <cell r="A7998">
            <v>45542.5604282407</v>
          </cell>
          <cell r="B7998">
            <v>6080</v>
          </cell>
          <cell r="F7998" t="str">
            <v>CC-01396297</v>
          </cell>
          <cell r="J7998" t="str">
            <v>Sales Call</v>
          </cell>
          <cell r="R7998" t="str">
            <v>BUCD162696</v>
          </cell>
          <cell r="AB7998" t="str">
            <v>Sales call carried out for HMR update</v>
          </cell>
        </row>
        <row r="7999">
          <cell r="A7999">
            <v>45542.555266203701</v>
          </cell>
          <cell r="B7999">
            <v>8740</v>
          </cell>
          <cell r="F7999" t="str">
            <v>CC-01396283</v>
          </cell>
          <cell r="J7999" t="str">
            <v>Sales Call</v>
          </cell>
          <cell r="R7999" t="str">
            <v>BULD162568</v>
          </cell>
          <cell r="AB7999" t="str">
            <v>Sales call carried out for HMR update</v>
          </cell>
        </row>
        <row r="8000">
          <cell r="A8000">
            <v>45542.553333333301</v>
          </cell>
          <cell r="B8000">
            <v>4000</v>
          </cell>
          <cell r="F8000" t="str">
            <v>CC-01396277</v>
          </cell>
          <cell r="J8000" t="str">
            <v>Sales Call</v>
          </cell>
          <cell r="R8000" t="str">
            <v>BUAL160585</v>
          </cell>
          <cell r="AB8000" t="str">
            <v>Sales call carried out for HMR update</v>
          </cell>
        </row>
        <row r="8001">
          <cell r="A8001">
            <v>45542.551331018498</v>
          </cell>
          <cell r="B8001">
            <v>11025</v>
          </cell>
          <cell r="F8001" t="str">
            <v>CC-01396273</v>
          </cell>
          <cell r="J8001" t="str">
            <v>Sales Call</v>
          </cell>
          <cell r="R8001" t="str">
            <v>BUKD162535</v>
          </cell>
          <cell r="AB8001" t="str">
            <v>Sales call carried out for HMR update</v>
          </cell>
        </row>
        <row r="8002">
          <cell r="A8002">
            <v>45542.5489467593</v>
          </cell>
          <cell r="B8002">
            <v>8080</v>
          </cell>
          <cell r="F8002" t="str">
            <v>CC-01396270</v>
          </cell>
          <cell r="J8002" t="str">
            <v>Sales Call</v>
          </cell>
          <cell r="R8002" t="str">
            <v>BTED162231</v>
          </cell>
          <cell r="AB8002" t="str">
            <v>Sales call carried out for HMR update</v>
          </cell>
        </row>
        <row r="8003">
          <cell r="A8003">
            <v>45542.546296296299</v>
          </cell>
          <cell r="B8003">
            <v>9268</v>
          </cell>
          <cell r="F8003" t="str">
            <v>CC-01396266</v>
          </cell>
          <cell r="J8003" t="str">
            <v>Sales Call</v>
          </cell>
          <cell r="R8003" t="str">
            <v>BTGD162289</v>
          </cell>
          <cell r="AB8003" t="str">
            <v>Sales call carried out for HMR update</v>
          </cell>
        </row>
        <row r="8004">
          <cell r="A8004">
            <v>45542.501631944397</v>
          </cell>
          <cell r="B8004">
            <v>3488</v>
          </cell>
          <cell r="F8004" t="str">
            <v>CC-01396181</v>
          </cell>
          <cell r="J8004" t="str">
            <v>Complaint - Running With Problem</v>
          </cell>
          <cell r="R8004" t="str">
            <v>BWLD163586</v>
          </cell>
          <cell r="AB8004" t="str">
            <v>Attend the site for unit tripping issue so check the compressor found solenoid patcon malfuntion and butterfly valve actuator malfunction so open the actuator clean the assembly and refitted the same kit. Clean and refitted the wiring harness connector of solenoid patcon. After then run the unit and checked on load condition found unit is running in ok condition.</v>
          </cell>
        </row>
        <row r="8005">
          <cell r="A8005">
            <v>45542.499513888899</v>
          </cell>
          <cell r="B8005">
            <v>480</v>
          </cell>
          <cell r="F8005" t="str">
            <v>CC-01396176</v>
          </cell>
          <cell r="J8005" t="str">
            <v>Schedule Service</v>
          </cell>
          <cell r="R8005" t="str">
            <v>BXLD121932</v>
          </cell>
          <cell r="AB8005" t="str">
            <v>Attend the site for schedule service so drain oil from tank and drain oil from cooler to tal 15 liters oil drain then chamge air filter for compressor and engine both site, change oil filter and change oil 20 liters. Then start the unit found running ok.</v>
          </cell>
        </row>
        <row r="8006">
          <cell r="A8006">
            <v>45542.4981134259</v>
          </cell>
          <cell r="B8006">
            <v>350</v>
          </cell>
          <cell r="F8006" t="str">
            <v>CC-01396173</v>
          </cell>
          <cell r="J8006" t="str">
            <v>Schedule Service</v>
          </cell>
          <cell r="R8006" t="str">
            <v>BXAD121939</v>
          </cell>
          <cell r="AB8006" t="str">
            <v>Attend the site for schedule service so drain oil from tank and drain oil from cooler to tal 15 liters oil drain then chamge air filter for compressor and engine both site, change oil filter and change oil 20 liters. Then start the unit found running ok.</v>
          </cell>
        </row>
        <row r="8007">
          <cell r="A8007">
            <v>45542.460636574098</v>
          </cell>
          <cell r="B8007">
            <v>4082</v>
          </cell>
          <cell r="F8007" t="str">
            <v>CC-01396090</v>
          </cell>
          <cell r="J8007" t="str">
            <v>Schedule Service</v>
          </cell>
          <cell r="R8007" t="str">
            <v>BVBC375436</v>
          </cell>
          <cell r="AB8007" t="str">
            <v>Attend the site for schedule service so change air filter, oil filter, air oil separator, motor treading and oil change. Then start the unit found running ok.</v>
          </cell>
        </row>
        <row r="8008">
          <cell r="A8008">
            <v>45541.810011574104</v>
          </cell>
          <cell r="B8008">
            <v>9575</v>
          </cell>
          <cell r="F8008" t="str">
            <v>CC-01395782</v>
          </cell>
          <cell r="J8008" t="str">
            <v>Sales Call</v>
          </cell>
          <cell r="R8008" t="str">
            <v>BMED200254</v>
          </cell>
          <cell r="AB8008" t="str">
            <v>Sales call carried out for HMR update</v>
          </cell>
        </row>
        <row r="8009">
          <cell r="A8009">
            <v>45541.809108796297</v>
          </cell>
          <cell r="B8009">
            <v>5995</v>
          </cell>
          <cell r="F8009" t="str">
            <v>CC-01395781</v>
          </cell>
          <cell r="J8009" t="str">
            <v>Sales Call</v>
          </cell>
          <cell r="R8009" t="str">
            <v>BRGD230256</v>
          </cell>
          <cell r="AB8009" t="str">
            <v>Sales call carried out for HMR update</v>
          </cell>
        </row>
        <row r="8010">
          <cell r="A8010">
            <v>45541.808240740698</v>
          </cell>
          <cell r="B8010">
            <v>6900</v>
          </cell>
          <cell r="F8010" t="str">
            <v>CC-01395779</v>
          </cell>
          <cell r="J8010" t="str">
            <v>Sales Call</v>
          </cell>
          <cell r="R8010" t="str">
            <v>BSDD161729</v>
          </cell>
          <cell r="AB8010" t="str">
            <v>Sales call carried out for HMR update</v>
          </cell>
        </row>
        <row r="8011">
          <cell r="A8011">
            <v>45541.807465277801</v>
          </cell>
          <cell r="B8011">
            <v>6070</v>
          </cell>
          <cell r="F8011" t="str">
            <v>CC-01395778</v>
          </cell>
          <cell r="J8011" t="str">
            <v>Sales Call</v>
          </cell>
          <cell r="R8011" t="str">
            <v>BRED161124</v>
          </cell>
          <cell r="AB8011" t="str">
            <v>Sales call carried out for HMR update</v>
          </cell>
        </row>
        <row r="8012">
          <cell r="A8012">
            <v>45541.806585648097</v>
          </cell>
          <cell r="B8012">
            <v>6170</v>
          </cell>
          <cell r="F8012" t="str">
            <v>CC-01395777</v>
          </cell>
          <cell r="J8012" t="str">
            <v>Sales Call</v>
          </cell>
          <cell r="R8012" t="str">
            <v>BSGD161864</v>
          </cell>
          <cell r="AB8012" t="str">
            <v>Sales call carried out for HMR update</v>
          </cell>
        </row>
        <row r="8013">
          <cell r="A8013">
            <v>45541.805381944403</v>
          </cell>
          <cell r="B8013">
            <v>4660</v>
          </cell>
          <cell r="F8013" t="str">
            <v>CC-01395776</v>
          </cell>
          <cell r="J8013" t="str">
            <v>Sales Call</v>
          </cell>
          <cell r="R8013" t="str">
            <v>BRKD120212</v>
          </cell>
          <cell r="AB8013" t="str">
            <v>Sales call carried out for HMR update</v>
          </cell>
        </row>
        <row r="8014">
          <cell r="A8014">
            <v>45541.804444444402</v>
          </cell>
          <cell r="B8014">
            <v>18260</v>
          </cell>
          <cell r="F8014" t="str">
            <v>CC-01395775</v>
          </cell>
          <cell r="J8014" t="str">
            <v>Sales Call</v>
          </cell>
          <cell r="R8014" t="str">
            <v>BQJD160040</v>
          </cell>
          <cell r="AB8014" t="str">
            <v>Sales call carried out for HMR update</v>
          </cell>
        </row>
        <row r="8015">
          <cell r="A8015">
            <v>45541.803437499999</v>
          </cell>
          <cell r="B8015">
            <v>12520</v>
          </cell>
          <cell r="F8015" t="str">
            <v>CC-01395774</v>
          </cell>
          <cell r="J8015" t="str">
            <v>Sales Call</v>
          </cell>
          <cell r="R8015" t="str">
            <v>BQKD160099</v>
          </cell>
          <cell r="AB8015" t="str">
            <v>Sales call carried out for HMR update</v>
          </cell>
        </row>
        <row r="8016">
          <cell r="A8016">
            <v>45541.802604166704</v>
          </cell>
          <cell r="B8016">
            <v>12805</v>
          </cell>
          <cell r="F8016" t="str">
            <v>CC-01395773</v>
          </cell>
          <cell r="J8016" t="str">
            <v>Sales Call</v>
          </cell>
          <cell r="R8016" t="str">
            <v>BQKD160115</v>
          </cell>
          <cell r="AB8016" t="str">
            <v>Sales call carried out for HMR update</v>
          </cell>
        </row>
        <row r="8017">
          <cell r="A8017">
            <v>45541.801319444399</v>
          </cell>
          <cell r="B8017">
            <v>20520</v>
          </cell>
          <cell r="F8017" t="str">
            <v>CC-01395772</v>
          </cell>
          <cell r="J8017" t="str">
            <v>Sales Call</v>
          </cell>
          <cell r="R8017" t="str">
            <v>BOID200223</v>
          </cell>
          <cell r="AB8017" t="str">
            <v>Sales call carried out for HMR update</v>
          </cell>
        </row>
        <row r="8018">
          <cell r="A8018">
            <v>45541.776342592602</v>
          </cell>
          <cell r="B8018">
            <v>7045</v>
          </cell>
          <cell r="F8018" t="str">
            <v>CC-01395764</v>
          </cell>
          <cell r="J8018" t="str">
            <v>Sales Call</v>
          </cell>
          <cell r="R8018" t="str">
            <v>BMKD120057</v>
          </cell>
          <cell r="AB8018" t="str">
            <v>Sales call carried out for HMR update</v>
          </cell>
        </row>
        <row r="8019">
          <cell r="A8019">
            <v>45541.773206018501</v>
          </cell>
          <cell r="B8019">
            <v>9038</v>
          </cell>
          <cell r="F8019" t="str">
            <v>CC-01395763</v>
          </cell>
          <cell r="J8019" t="str">
            <v>Sales Call</v>
          </cell>
          <cell r="R8019" t="str">
            <v>BRID161341</v>
          </cell>
          <cell r="AB8019" t="str">
            <v>Sales call carried out for HMR update</v>
          </cell>
        </row>
        <row r="8020">
          <cell r="A8020">
            <v>45541.770613425899</v>
          </cell>
          <cell r="B8020">
            <v>8570</v>
          </cell>
          <cell r="F8020" t="str">
            <v>CC-01395761</v>
          </cell>
          <cell r="J8020" t="str">
            <v>Sales Call</v>
          </cell>
          <cell r="R8020" t="str">
            <v>BQDD160190</v>
          </cell>
          <cell r="AB8020" t="str">
            <v>Sales call carried out for HMR update</v>
          </cell>
        </row>
        <row r="8021">
          <cell r="A8021">
            <v>45541.7679166667</v>
          </cell>
          <cell r="B8021">
            <v>1780</v>
          </cell>
          <cell r="F8021" t="str">
            <v>CC-01395760</v>
          </cell>
          <cell r="J8021" t="str">
            <v>Sales Call</v>
          </cell>
          <cell r="R8021" t="str">
            <v>BUID220797</v>
          </cell>
          <cell r="AB8021" t="str">
            <v>Sales call carried out for HMR update</v>
          </cell>
        </row>
        <row r="8022">
          <cell r="A8022">
            <v>45541.765706018501</v>
          </cell>
          <cell r="B8022">
            <v>5270</v>
          </cell>
          <cell r="F8022" t="str">
            <v>CC-01395756</v>
          </cell>
          <cell r="J8022" t="str">
            <v>Sales Call</v>
          </cell>
          <cell r="R8022" t="str">
            <v>BSKD161500</v>
          </cell>
          <cell r="AB8022" t="str">
            <v>Sales call carried out for HMR update</v>
          </cell>
        </row>
        <row r="8023">
          <cell r="A8023">
            <v>45541.763564814799</v>
          </cell>
          <cell r="B8023">
            <v>2875</v>
          </cell>
          <cell r="F8023" t="str">
            <v>CC-01395754</v>
          </cell>
          <cell r="J8023" t="str">
            <v>Sales Call</v>
          </cell>
          <cell r="R8023" t="str">
            <v>BSGL152296</v>
          </cell>
          <cell r="AB8023" t="str">
            <v>Sales call carried out for HMR update</v>
          </cell>
        </row>
        <row r="8024">
          <cell r="A8024">
            <v>45541.758819444403</v>
          </cell>
          <cell r="B8024">
            <v>4840</v>
          </cell>
          <cell r="F8024" t="str">
            <v>CC-01395749</v>
          </cell>
          <cell r="J8024" t="str">
            <v>Sales Call</v>
          </cell>
          <cell r="R8024" t="str">
            <v>BRHD161303</v>
          </cell>
          <cell r="AB8024" t="str">
            <v>Sales call carried out for HMR update</v>
          </cell>
        </row>
        <row r="8025">
          <cell r="A8025">
            <v>45541.6895717593</v>
          </cell>
          <cell r="B8025">
            <v>4580</v>
          </cell>
          <cell r="F8025" t="str">
            <v>CC-01395567</v>
          </cell>
          <cell r="J8025" t="str">
            <v>Sales Call</v>
          </cell>
          <cell r="R8025" t="str">
            <v>BRED161131</v>
          </cell>
          <cell r="AB8025" t="str">
            <v>Sales call carried out for HMR update</v>
          </cell>
        </row>
        <row r="8026">
          <cell r="A8026">
            <v>45541.685451388897</v>
          </cell>
          <cell r="B8026">
            <v>8455</v>
          </cell>
          <cell r="F8026" t="str">
            <v>CC-01395557</v>
          </cell>
          <cell r="J8026" t="str">
            <v>Sales Call</v>
          </cell>
          <cell r="R8026" t="str">
            <v>BUAL160593</v>
          </cell>
          <cell r="AB8026" t="str">
            <v>Sales call carried out for HMR update</v>
          </cell>
        </row>
        <row r="8027">
          <cell r="A8027">
            <v>45541.6807638889</v>
          </cell>
          <cell r="B8027">
            <v>14128</v>
          </cell>
          <cell r="F8027" t="str">
            <v>CC-01395541</v>
          </cell>
          <cell r="J8027" t="str">
            <v>Sales Call</v>
          </cell>
          <cell r="R8027" t="str">
            <v>BULL160559</v>
          </cell>
          <cell r="AB8027" t="str">
            <v>Sales call carried out for HMR update</v>
          </cell>
        </row>
        <row r="8028">
          <cell r="A8028">
            <v>45541.674328703702</v>
          </cell>
          <cell r="B8028">
            <v>3648</v>
          </cell>
          <cell r="F8028" t="str">
            <v>CC-01395528</v>
          </cell>
          <cell r="J8028" t="str">
            <v>Sales Call</v>
          </cell>
          <cell r="R8028" t="str">
            <v>BUJD121018</v>
          </cell>
          <cell r="AB8028" t="str">
            <v>Sales call carried out for HMR update..</v>
          </cell>
        </row>
        <row r="8029">
          <cell r="A8029">
            <v>45541.670740740701</v>
          </cell>
          <cell r="B8029">
            <v>3650</v>
          </cell>
          <cell r="F8029" t="str">
            <v>CC-01395525</v>
          </cell>
          <cell r="J8029" t="str">
            <v>Sales Call</v>
          </cell>
          <cell r="R8029" t="str">
            <v>BUJD121019</v>
          </cell>
          <cell r="AB8029" t="str">
            <v>Sales call carried out for HMR update</v>
          </cell>
        </row>
        <row r="8030">
          <cell r="A8030">
            <v>45541.667523148099</v>
          </cell>
          <cell r="B8030">
            <v>2420</v>
          </cell>
          <cell r="F8030" t="str">
            <v>CC-01395520</v>
          </cell>
          <cell r="J8030" t="str">
            <v>Sales Call</v>
          </cell>
          <cell r="R8030" t="str">
            <v>AUKD230777</v>
          </cell>
          <cell r="AB8030" t="str">
            <v>Sales call carried out for HMR update</v>
          </cell>
        </row>
        <row r="8031">
          <cell r="A8031">
            <v>45541.664745370399</v>
          </cell>
          <cell r="B8031">
            <v>2950</v>
          </cell>
          <cell r="F8031" t="str">
            <v>CC-01395515</v>
          </cell>
          <cell r="J8031" t="str">
            <v>Sales Call</v>
          </cell>
          <cell r="R8031" t="str">
            <v>BUJD121040</v>
          </cell>
          <cell r="AB8031" t="str">
            <v>Sales call carried out for HMR update</v>
          </cell>
        </row>
        <row r="8032">
          <cell r="A8032">
            <v>45541.661805555603</v>
          </cell>
          <cell r="B8032">
            <v>3870</v>
          </cell>
          <cell r="F8032" t="str">
            <v>CC-01395508</v>
          </cell>
          <cell r="J8032" t="str">
            <v>Sales Call</v>
          </cell>
          <cell r="R8032" t="str">
            <v>BUKD162510</v>
          </cell>
          <cell r="AB8032" t="str">
            <v>Sales call carried out for HMR update</v>
          </cell>
        </row>
        <row r="8033">
          <cell r="A8033">
            <v>45541.658923611103</v>
          </cell>
          <cell r="B8033">
            <v>2330</v>
          </cell>
          <cell r="F8033" t="str">
            <v>CC-01395501</v>
          </cell>
          <cell r="J8033" t="str">
            <v>Sales Call</v>
          </cell>
          <cell r="R8033" t="str">
            <v>BULD121094</v>
          </cell>
          <cell r="AB8033" t="str">
            <v>Sales call carried out for HMR update</v>
          </cell>
        </row>
        <row r="8034">
          <cell r="A8034">
            <v>45541.656122685199</v>
          </cell>
          <cell r="B8034">
            <v>3070</v>
          </cell>
          <cell r="F8034" t="str">
            <v>CC-01395495</v>
          </cell>
          <cell r="J8034" t="str">
            <v>Sales Call</v>
          </cell>
          <cell r="R8034" t="str">
            <v>BTHD120971</v>
          </cell>
          <cell r="AB8034" t="str">
            <v>Sales call carried out for HMR update</v>
          </cell>
        </row>
        <row r="8035">
          <cell r="A8035">
            <v>45541.653472222199</v>
          </cell>
          <cell r="B8035">
            <v>2810</v>
          </cell>
          <cell r="F8035" t="str">
            <v>CC-01395487</v>
          </cell>
          <cell r="J8035" t="str">
            <v>Sales Call</v>
          </cell>
          <cell r="R8035" t="str">
            <v>BTJL152348</v>
          </cell>
          <cell r="AB8035" t="str">
            <v>Sales call carried out for HMR update</v>
          </cell>
        </row>
        <row r="8036">
          <cell r="A8036">
            <v>45541.648773148103</v>
          </cell>
          <cell r="B8036">
            <v>21836</v>
          </cell>
          <cell r="F8036" t="str">
            <v>CC-01395472</v>
          </cell>
          <cell r="J8036" t="str">
            <v>Schedule Service</v>
          </cell>
          <cell r="R8036" t="str">
            <v>BUBS033778</v>
          </cell>
          <cell r="AB8036" t="str">
            <v>Today we attend the customer site for sheudle service so we change parts during service:- Air filter, oil filter, oil , separator than start machine running ok</v>
          </cell>
        </row>
        <row r="8037">
          <cell r="A8037">
            <v>45541.647557870398</v>
          </cell>
          <cell r="B8037">
            <v>18004</v>
          </cell>
          <cell r="F8037" t="str">
            <v>CC-01395468</v>
          </cell>
          <cell r="J8037" t="str">
            <v>Schedule Service</v>
          </cell>
          <cell r="R8037" t="str">
            <v>BUCS034287</v>
          </cell>
          <cell r="AB8037" t="str">
            <v>Today we attend the customer site for sheudle service so we change parts during service:- Air filter, oil filter, oil , separator than start machine running ok</v>
          </cell>
        </row>
        <row r="8038">
          <cell r="A8038">
            <v>45541.644803240699</v>
          </cell>
          <cell r="B8038">
            <v>2784</v>
          </cell>
          <cell r="F8038" t="str">
            <v>CC-01395458</v>
          </cell>
          <cell r="J8038" t="str">
            <v>Sales Call</v>
          </cell>
          <cell r="R8038" t="str">
            <v>BTDD120878</v>
          </cell>
          <cell r="AB8038" t="str">
            <v>Sales call carried out for HMR update</v>
          </cell>
        </row>
        <row r="8039">
          <cell r="A8039">
            <v>45541.641585648104</v>
          </cell>
          <cell r="B8039">
            <v>5500</v>
          </cell>
          <cell r="F8039" t="str">
            <v>CC-01395436</v>
          </cell>
          <cell r="J8039" t="str">
            <v>Sales Call</v>
          </cell>
          <cell r="R8039" t="str">
            <v>BTEL160427</v>
          </cell>
          <cell r="AB8039" t="str">
            <v>Sales call carried out for HMR update</v>
          </cell>
        </row>
        <row r="8040">
          <cell r="A8040">
            <v>45541.637152777803</v>
          </cell>
          <cell r="B8040">
            <v>2260</v>
          </cell>
          <cell r="F8040" t="str">
            <v>CC-01395413</v>
          </cell>
          <cell r="J8040" t="str">
            <v>Sales Call</v>
          </cell>
          <cell r="R8040" t="str">
            <v>BTHD120963</v>
          </cell>
          <cell r="AB8040" t="str">
            <v>Sales call carried out for HMR update</v>
          </cell>
        </row>
        <row r="8041">
          <cell r="A8041">
            <v>45541.619710648098</v>
          </cell>
          <cell r="B8041">
            <v>496</v>
          </cell>
          <cell r="F8041" t="str">
            <v>CC-01395357</v>
          </cell>
          <cell r="J8041" t="str">
            <v>Sales Call</v>
          </cell>
          <cell r="R8041" t="str">
            <v>BSHD120743</v>
          </cell>
          <cell r="AB8041" t="str">
            <v>Sales call carried out for HMR update</v>
          </cell>
        </row>
        <row r="8042">
          <cell r="A8042">
            <v>45541.616932870398</v>
          </cell>
          <cell r="B8042">
            <v>496</v>
          </cell>
          <cell r="F8042" t="str">
            <v>CC-01395349</v>
          </cell>
          <cell r="J8042" t="str">
            <v>Sales Call</v>
          </cell>
          <cell r="R8042" t="str">
            <v>BSHD120746</v>
          </cell>
          <cell r="AB8042" t="str">
            <v>Sales call carried out for HMR update</v>
          </cell>
        </row>
        <row r="8043">
          <cell r="A8043">
            <v>45541.614189814798</v>
          </cell>
          <cell r="B8043">
            <v>7530</v>
          </cell>
          <cell r="F8043" t="str">
            <v>CC-01395344</v>
          </cell>
          <cell r="J8043" t="str">
            <v>Sales Call</v>
          </cell>
          <cell r="R8043" t="str">
            <v>BSFD161795</v>
          </cell>
          <cell r="AB8043" t="str">
            <v>Sales call carried out for HMR update</v>
          </cell>
        </row>
        <row r="8044">
          <cell r="A8044">
            <v>45541.610810185201</v>
          </cell>
          <cell r="B8044">
            <v>4920</v>
          </cell>
          <cell r="F8044" t="str">
            <v>CC-01395339</v>
          </cell>
          <cell r="J8044" t="str">
            <v>Sales Call</v>
          </cell>
          <cell r="R8044" t="str">
            <v>BTJD162038</v>
          </cell>
          <cell r="AB8044" t="str">
            <v>Sales call carried out for HMR update</v>
          </cell>
        </row>
        <row r="8045">
          <cell r="A8045">
            <v>45541.607881944401</v>
          </cell>
          <cell r="B8045">
            <v>5717</v>
          </cell>
          <cell r="F8045" t="str">
            <v>CC-01395333</v>
          </cell>
          <cell r="J8045" t="str">
            <v>Sales Call</v>
          </cell>
          <cell r="R8045" t="str">
            <v>BSKD200409</v>
          </cell>
          <cell r="AB8045" t="str">
            <v>Sales call carried out for HMR update</v>
          </cell>
        </row>
        <row r="8046">
          <cell r="A8046">
            <v>45541.605347222197</v>
          </cell>
          <cell r="B8046">
            <v>3730</v>
          </cell>
          <cell r="F8046" t="str">
            <v>CC-01395326</v>
          </cell>
          <cell r="J8046" t="str">
            <v>Sales Call</v>
          </cell>
          <cell r="R8046" t="str">
            <v>BTJD162040</v>
          </cell>
          <cell r="AB8046" t="str">
            <v>Sales call carried out for HMR update</v>
          </cell>
        </row>
        <row r="8047">
          <cell r="A8047">
            <v>45541.602569444403</v>
          </cell>
          <cell r="B8047">
            <v>6708</v>
          </cell>
          <cell r="F8047" t="str">
            <v>CC-01395310</v>
          </cell>
          <cell r="J8047" t="str">
            <v>Sales Call</v>
          </cell>
          <cell r="R8047" t="str">
            <v>BSJD161378</v>
          </cell>
          <cell r="AB8047" t="str">
            <v>Sales call carried out for HMR update</v>
          </cell>
        </row>
        <row r="8048">
          <cell r="A8048">
            <v>45541.6000347222</v>
          </cell>
          <cell r="B8048">
            <v>3045</v>
          </cell>
          <cell r="F8048" t="str">
            <v>CC-01395298</v>
          </cell>
          <cell r="J8048" t="str">
            <v>Sales Call</v>
          </cell>
          <cell r="R8048" t="str">
            <v>BSHD161938</v>
          </cell>
          <cell r="AB8048" t="str">
            <v>Sales call carried out for HMR update</v>
          </cell>
        </row>
        <row r="8049">
          <cell r="A8049">
            <v>45541.597222222197</v>
          </cell>
          <cell r="B8049">
            <v>3852</v>
          </cell>
          <cell r="F8049" t="str">
            <v>CC-01395291</v>
          </cell>
          <cell r="J8049" t="str">
            <v>Sales Call</v>
          </cell>
          <cell r="R8049" t="str">
            <v>BSED161766</v>
          </cell>
          <cell r="AB8049" t="str">
            <v>Sales call carried out for HMR update</v>
          </cell>
        </row>
        <row r="8050">
          <cell r="A8050">
            <v>45541.593171296299</v>
          </cell>
          <cell r="B8050">
            <v>7279</v>
          </cell>
          <cell r="F8050" t="str">
            <v>CC-01395282</v>
          </cell>
          <cell r="J8050" t="str">
            <v>Sales Call</v>
          </cell>
          <cell r="R8050" t="str">
            <v>BSID161979</v>
          </cell>
          <cell r="AB8050" t="str">
            <v>Sales call carried out for HMR update</v>
          </cell>
        </row>
        <row r="8051">
          <cell r="A8051">
            <v>45541.590266203697</v>
          </cell>
          <cell r="B8051">
            <v>6220</v>
          </cell>
          <cell r="F8051" t="str">
            <v>CC-01395272</v>
          </cell>
          <cell r="J8051" t="str">
            <v>Sales Call</v>
          </cell>
          <cell r="R8051" t="str">
            <v>BSAD161582</v>
          </cell>
          <cell r="AB8051" t="str">
            <v>Sales call carried out for HMR update</v>
          </cell>
        </row>
        <row r="8052">
          <cell r="A8052">
            <v>45541.587337962999</v>
          </cell>
          <cell r="B8052">
            <v>8785</v>
          </cell>
          <cell r="F8052" t="str">
            <v>CC-01395265</v>
          </cell>
          <cell r="J8052" t="str">
            <v>Sales Call</v>
          </cell>
          <cell r="R8052" t="str">
            <v>BSBD161624</v>
          </cell>
          <cell r="AB8052" t="str">
            <v>Sales call carried out for HMR update</v>
          </cell>
        </row>
        <row r="8053">
          <cell r="A8053">
            <v>45541.584293981497</v>
          </cell>
          <cell r="B8053">
            <v>6242</v>
          </cell>
          <cell r="F8053" t="str">
            <v>CC-01395261</v>
          </cell>
          <cell r="J8053" t="str">
            <v>Sales Call</v>
          </cell>
          <cell r="R8053" t="str">
            <v>BRLD160724</v>
          </cell>
          <cell r="AB8053" t="str">
            <v>Sales call carried out for HMR update</v>
          </cell>
        </row>
        <row r="8054">
          <cell r="A8054">
            <v>45541.581261574102</v>
          </cell>
          <cell r="B8054">
            <v>6660</v>
          </cell>
          <cell r="F8054" t="str">
            <v>CC-01395253</v>
          </cell>
          <cell r="J8054" t="str">
            <v>Sales Call</v>
          </cell>
          <cell r="R8054" t="str">
            <v>BRJD160606</v>
          </cell>
          <cell r="AB8054" t="str">
            <v>Sales call carried out for HMR update</v>
          </cell>
        </row>
        <row r="8055">
          <cell r="A8055">
            <v>45541.577754629601</v>
          </cell>
          <cell r="B8055">
            <v>7150</v>
          </cell>
          <cell r="F8055" t="str">
            <v>CC-01395241</v>
          </cell>
          <cell r="J8055" t="str">
            <v>Sales Call</v>
          </cell>
          <cell r="R8055" t="str">
            <v>BRDD161019</v>
          </cell>
          <cell r="AB8055" t="str">
            <v>Sales call carried out for HMR update</v>
          </cell>
        </row>
        <row r="8056">
          <cell r="A8056">
            <v>45541.573553240698</v>
          </cell>
          <cell r="B8056">
            <v>9895</v>
          </cell>
          <cell r="F8056" t="str">
            <v>CC-01395238</v>
          </cell>
          <cell r="J8056" t="str">
            <v>Sales Call</v>
          </cell>
          <cell r="R8056" t="str">
            <v>BRDD161021</v>
          </cell>
          <cell r="AB8056" t="str">
            <v>Sales call carried out for HMR update</v>
          </cell>
        </row>
        <row r="8057">
          <cell r="A8057">
            <v>45541.570150462998</v>
          </cell>
          <cell r="B8057">
            <v>6222</v>
          </cell>
          <cell r="F8057" t="str">
            <v>CC-01395228</v>
          </cell>
          <cell r="J8057" t="str">
            <v>Sales Call</v>
          </cell>
          <cell r="R8057" t="str">
            <v>BQJD120016</v>
          </cell>
          <cell r="AB8057" t="str">
            <v>Sales call carried out for HMR update</v>
          </cell>
        </row>
        <row r="8058">
          <cell r="A8058">
            <v>45541.567511574103</v>
          </cell>
          <cell r="B8058">
            <v>8670</v>
          </cell>
          <cell r="F8058" t="str">
            <v>CC-01395219</v>
          </cell>
          <cell r="J8058" t="str">
            <v>Sales Call</v>
          </cell>
          <cell r="R8058" t="str">
            <v>BPBD200118</v>
          </cell>
          <cell r="AB8058" t="str">
            <v>Sales call carried out for HMR update</v>
          </cell>
        </row>
        <row r="8059">
          <cell r="A8059">
            <v>45541.564837963</v>
          </cell>
          <cell r="B8059">
            <v>6995</v>
          </cell>
          <cell r="F8059" t="str">
            <v>CC-01395214</v>
          </cell>
          <cell r="J8059" t="str">
            <v>Sales Call</v>
          </cell>
          <cell r="R8059" t="str">
            <v>BRAD160803</v>
          </cell>
          <cell r="AB8059" t="str">
            <v>Sales call carried out for HMR update</v>
          </cell>
        </row>
        <row r="8060">
          <cell r="A8060">
            <v>45541.562337962998</v>
          </cell>
          <cell r="B8060">
            <v>6230</v>
          </cell>
          <cell r="F8060" t="str">
            <v>CC-01395206</v>
          </cell>
          <cell r="J8060" t="str">
            <v>Sales Call</v>
          </cell>
          <cell r="R8060" t="str">
            <v>BRAD160816</v>
          </cell>
          <cell r="AB8060" t="str">
            <v>Sales call carried out for HMR update</v>
          </cell>
        </row>
        <row r="8061">
          <cell r="A8061">
            <v>45541.559814814798</v>
          </cell>
          <cell r="B8061">
            <v>5320</v>
          </cell>
          <cell r="F8061" t="str">
            <v>CC-01395198</v>
          </cell>
          <cell r="J8061" t="str">
            <v>Sales Call</v>
          </cell>
          <cell r="R8061" t="str">
            <v>BQLD160182</v>
          </cell>
          <cell r="AB8061" t="str">
            <v>Sales call carried out for HMR update</v>
          </cell>
        </row>
        <row r="8062">
          <cell r="A8062">
            <v>45541.556817129604</v>
          </cell>
          <cell r="B8062">
            <v>7100</v>
          </cell>
          <cell r="F8062" t="str">
            <v>CC-01395191</v>
          </cell>
          <cell r="J8062" t="str">
            <v>Sales Call</v>
          </cell>
          <cell r="R8062" t="str">
            <v>BQCD160106</v>
          </cell>
          <cell r="AB8062" t="str">
            <v>Sales call carried out for HMR update</v>
          </cell>
        </row>
        <row r="8063">
          <cell r="A8063">
            <v>45541.5537847222</v>
          </cell>
          <cell r="B8063">
            <v>9230</v>
          </cell>
          <cell r="F8063" t="str">
            <v>CC-01395178</v>
          </cell>
          <cell r="J8063" t="str">
            <v>Sales Call</v>
          </cell>
          <cell r="R8063" t="str">
            <v>BPHD160162</v>
          </cell>
          <cell r="AB8063" t="str">
            <v>Sales call carried out for HMR update</v>
          </cell>
        </row>
        <row r="8064">
          <cell r="A8064">
            <v>45541.549317129597</v>
          </cell>
          <cell r="B8064">
            <v>9965</v>
          </cell>
          <cell r="F8064" t="str">
            <v>CC-01395162</v>
          </cell>
          <cell r="J8064" t="str">
            <v>Sales Call</v>
          </cell>
          <cell r="R8064" t="str">
            <v>BQKD160076</v>
          </cell>
          <cell r="AB8064" t="str">
            <v>Sales call carried out for HMR update</v>
          </cell>
        </row>
        <row r="8065">
          <cell r="A8065">
            <v>45541.546122685198</v>
          </cell>
          <cell r="B8065">
            <v>8370</v>
          </cell>
          <cell r="F8065" t="str">
            <v>CC-01395152</v>
          </cell>
          <cell r="J8065" t="str">
            <v>Sales Call</v>
          </cell>
          <cell r="R8065" t="str">
            <v>BNDD160224</v>
          </cell>
          <cell r="AB8065" t="str">
            <v>Sales call carried out for HMR update</v>
          </cell>
        </row>
        <row r="8066">
          <cell r="A8066">
            <v>45541.543206018498</v>
          </cell>
          <cell r="B8066">
            <v>138040</v>
          </cell>
          <cell r="F8066" t="str">
            <v>CC-01395145</v>
          </cell>
          <cell r="J8066" t="str">
            <v>Sales Call</v>
          </cell>
          <cell r="R8066" t="str">
            <v>BQKD200034</v>
          </cell>
          <cell r="AB8066" t="str">
            <v>Sales call carried out for HMR update</v>
          </cell>
        </row>
        <row r="8067">
          <cell r="A8067">
            <v>45541.540104166699</v>
          </cell>
          <cell r="B8067">
            <v>16645</v>
          </cell>
          <cell r="F8067" t="str">
            <v>CC-01395133</v>
          </cell>
          <cell r="J8067" t="str">
            <v>Sales Call</v>
          </cell>
          <cell r="R8067" t="str">
            <v>BPJD200007</v>
          </cell>
          <cell r="AB8067" t="str">
            <v>Sales call carried out for HMR update</v>
          </cell>
        </row>
        <row r="8068">
          <cell r="A8068">
            <v>45541.524675925903</v>
          </cell>
          <cell r="B8068">
            <v>6535</v>
          </cell>
          <cell r="F8068" t="str">
            <v>CC-01395084</v>
          </cell>
          <cell r="J8068" t="str">
            <v>Sales Call</v>
          </cell>
          <cell r="R8068" t="str">
            <v>BRLD160756</v>
          </cell>
          <cell r="AB8068" t="str">
            <v>Sales call carried out for HMR update</v>
          </cell>
        </row>
        <row r="8069">
          <cell r="A8069">
            <v>45541.5221759259</v>
          </cell>
          <cell r="B8069">
            <v>6930</v>
          </cell>
          <cell r="F8069" t="str">
            <v>CC-01395074</v>
          </cell>
          <cell r="J8069" t="str">
            <v>Sales Call</v>
          </cell>
          <cell r="R8069" t="str">
            <v>GPGD160208</v>
          </cell>
          <cell r="AB8069" t="str">
            <v>Sales call carried out for HMR update</v>
          </cell>
        </row>
        <row r="8070">
          <cell r="A8070">
            <v>45541.517037037003</v>
          </cell>
          <cell r="B8070">
            <v>7230</v>
          </cell>
          <cell r="F8070" t="str">
            <v>CC-01395056</v>
          </cell>
          <cell r="J8070" t="str">
            <v>Sales Call</v>
          </cell>
          <cell r="R8070" t="str">
            <v>BSJD161406</v>
          </cell>
          <cell r="AB8070" t="str">
            <v>Sales call carried out for HMR update.</v>
          </cell>
        </row>
        <row r="8071">
          <cell r="A8071">
            <v>45541.514074074097</v>
          </cell>
          <cell r="B8071">
            <v>10022</v>
          </cell>
          <cell r="F8071" t="str">
            <v>CC-01395045</v>
          </cell>
          <cell r="J8071" t="str">
            <v>Sales Call</v>
          </cell>
          <cell r="R8071" t="str">
            <v>BQBD200008</v>
          </cell>
          <cell r="AB8071" t="str">
            <v>Sales call carried out for HMR update</v>
          </cell>
        </row>
        <row r="8072">
          <cell r="A8072">
            <v>45541.511539351799</v>
          </cell>
          <cell r="B8072">
            <v>10280</v>
          </cell>
          <cell r="F8072" t="str">
            <v>CC-01395037</v>
          </cell>
          <cell r="J8072" t="str">
            <v>Sales Call</v>
          </cell>
          <cell r="R8072" t="str">
            <v>BQED160244</v>
          </cell>
          <cell r="AB8072" t="str">
            <v>Sales call carried out for HMR update</v>
          </cell>
        </row>
        <row r="8073">
          <cell r="A8073">
            <v>45541.5084837963</v>
          </cell>
          <cell r="B8073">
            <v>6145</v>
          </cell>
          <cell r="F8073" t="str">
            <v>CC-01395029</v>
          </cell>
          <cell r="J8073" t="str">
            <v>Sales Call</v>
          </cell>
          <cell r="R8073" t="str">
            <v>BRJD160600</v>
          </cell>
          <cell r="AB8073" t="str">
            <v>Sales call carried out for HMR update</v>
          </cell>
        </row>
        <row r="8074">
          <cell r="A8074">
            <v>45541.505092592597</v>
          </cell>
          <cell r="B8074">
            <v>4777</v>
          </cell>
          <cell r="F8074" t="str">
            <v>CC-01395005</v>
          </cell>
          <cell r="J8074" t="str">
            <v>Sales Call</v>
          </cell>
          <cell r="R8074" t="str">
            <v>BRCD160998</v>
          </cell>
          <cell r="AB8074" t="str">
            <v>Sales call carried out for HMR update</v>
          </cell>
        </row>
        <row r="8075">
          <cell r="A8075">
            <v>45541.501145833303</v>
          </cell>
          <cell r="B8075">
            <v>2955</v>
          </cell>
          <cell r="F8075" t="str">
            <v>CC-01394980</v>
          </cell>
          <cell r="J8075" t="str">
            <v>Sales Call</v>
          </cell>
          <cell r="R8075" t="str">
            <v>BSKD161476</v>
          </cell>
          <cell r="AB8075" t="str">
            <v>Sales call carried out for HMR update</v>
          </cell>
        </row>
        <row r="8076">
          <cell r="A8076">
            <v>45541.497048611098</v>
          </cell>
          <cell r="B8076">
            <v>3530</v>
          </cell>
          <cell r="F8076" t="str">
            <v>CC-01394961</v>
          </cell>
          <cell r="J8076" t="str">
            <v>Sales Call</v>
          </cell>
          <cell r="R8076" t="str">
            <v>BSLD161503</v>
          </cell>
          <cell r="AB8076" t="str">
            <v>Sales call carried out for HMR update</v>
          </cell>
        </row>
        <row r="8077">
          <cell r="A8077">
            <v>45541.4938078704</v>
          </cell>
          <cell r="B8077">
            <v>8790</v>
          </cell>
          <cell r="F8077" t="str">
            <v>CC-01394947</v>
          </cell>
          <cell r="J8077" t="str">
            <v>Sales Call</v>
          </cell>
          <cell r="R8077" t="str">
            <v>BNBD160162</v>
          </cell>
          <cell r="AB8077" t="str">
            <v>Sales call carried out for HMR update</v>
          </cell>
        </row>
        <row r="8078">
          <cell r="A8078">
            <v>45541.490347222199</v>
          </cell>
          <cell r="B8078">
            <v>6700</v>
          </cell>
          <cell r="F8078" t="str">
            <v>CC-01394932</v>
          </cell>
          <cell r="J8078" t="str">
            <v>Sales Call</v>
          </cell>
          <cell r="R8078" t="str">
            <v>BRCD160948</v>
          </cell>
          <cell r="AB8078" t="str">
            <v>Sales call carried out for HMR update</v>
          </cell>
        </row>
        <row r="8079">
          <cell r="A8079">
            <v>45541.487847222197</v>
          </cell>
          <cell r="B8079">
            <v>3610</v>
          </cell>
          <cell r="F8079" t="str">
            <v>CC-01394920</v>
          </cell>
          <cell r="J8079" t="str">
            <v>Sales Call</v>
          </cell>
          <cell r="R8079" t="str">
            <v>BJGD200109</v>
          </cell>
          <cell r="AB8079" t="str">
            <v>Sales call carried out for HMR update</v>
          </cell>
        </row>
        <row r="8080">
          <cell r="A8080">
            <v>45541.484907407401</v>
          </cell>
          <cell r="B8080">
            <v>6385</v>
          </cell>
          <cell r="F8080" t="str">
            <v>CC-01394909</v>
          </cell>
          <cell r="J8080" t="str">
            <v>Sales Call</v>
          </cell>
          <cell r="R8080" t="str">
            <v>BQED160222</v>
          </cell>
          <cell r="AB8080" t="str">
            <v>Sales call carried out for HMR update</v>
          </cell>
        </row>
        <row r="8081">
          <cell r="A8081">
            <v>45541.482071759303</v>
          </cell>
          <cell r="B8081">
            <v>5870</v>
          </cell>
          <cell r="F8081" t="str">
            <v>CC-01394902</v>
          </cell>
          <cell r="J8081" t="str">
            <v>Sales Call</v>
          </cell>
          <cell r="R8081" t="str">
            <v>BRKD160653</v>
          </cell>
          <cell r="AB8081" t="str">
            <v>Sales call carried out for HMR update.</v>
          </cell>
        </row>
        <row r="8082">
          <cell r="A8082">
            <v>45541.479236111103</v>
          </cell>
          <cell r="B8082">
            <v>1730</v>
          </cell>
          <cell r="F8082" t="str">
            <v>CC-01394893</v>
          </cell>
          <cell r="J8082" t="str">
            <v>Sales Call</v>
          </cell>
          <cell r="R8082" t="str">
            <v>BTID162377</v>
          </cell>
          <cell r="AB8082" t="str">
            <v>Sales call carried out for HMR update</v>
          </cell>
        </row>
        <row r="8083">
          <cell r="A8083">
            <v>45541.476481481499</v>
          </cell>
          <cell r="B8083">
            <v>3150</v>
          </cell>
          <cell r="F8083" t="str">
            <v>CC-01394881</v>
          </cell>
          <cell r="J8083" t="str">
            <v>Sales Call</v>
          </cell>
          <cell r="R8083" t="str">
            <v>BTID162392</v>
          </cell>
          <cell r="AB8083" t="str">
            <v>Sales call carried out for HMR update</v>
          </cell>
        </row>
        <row r="8084">
          <cell r="A8084">
            <v>45541.473796296297</v>
          </cell>
          <cell r="B8084">
            <v>2270</v>
          </cell>
          <cell r="F8084" t="str">
            <v>CC-01394872</v>
          </cell>
          <cell r="J8084" t="str">
            <v>Sales Call</v>
          </cell>
          <cell r="R8084" t="str">
            <v>BTKD162083</v>
          </cell>
          <cell r="AB8084" t="str">
            <v>Sales call carried out for HMR update</v>
          </cell>
        </row>
        <row r="8085">
          <cell r="A8085">
            <v>45541.463622685202</v>
          </cell>
          <cell r="B8085">
            <v>1173</v>
          </cell>
          <cell r="F8085" t="str">
            <v>CC-01394829</v>
          </cell>
          <cell r="J8085" t="str">
            <v>Schedule Service</v>
          </cell>
          <cell r="R8085" t="str">
            <v>BWFC370703</v>
          </cell>
          <cell r="AB8085" t="str">
            <v>Attend the site for schedule service so change air filter and oil filter. Then start the unit found running ok.</v>
          </cell>
        </row>
        <row r="8086">
          <cell r="A8086">
            <v>45540.767858796302</v>
          </cell>
          <cell r="B8086">
            <v>0</v>
          </cell>
          <cell r="F8086" t="str">
            <v>CC-01394483</v>
          </cell>
          <cell r="J8086" t="str">
            <v>Commissioning</v>
          </cell>
          <cell r="R8086" t="str">
            <v>CXKE561603</v>
          </cell>
          <cell r="AB8086" t="str">
            <v>Commissioning done on dated 06-09-2024</v>
          </cell>
        </row>
        <row r="8087">
          <cell r="A8087">
            <v>45540.727858796301</v>
          </cell>
          <cell r="B8087">
            <v>17094</v>
          </cell>
          <cell r="F8087" t="str">
            <v>CC-01394398</v>
          </cell>
          <cell r="J8087" t="str">
            <v>Complaint - Breakdown</v>
          </cell>
          <cell r="R8087" t="str">
            <v>BTLS039719</v>
          </cell>
          <cell r="AB8087" t="str">
            <v>We visited the and fitted repaired Airend during fitted Airend we also change Oil filter and oil after than start and check unit running well and no any problem in present time. Repaired Airend model:X990508 and Sl no : BTKA224773
Unit under observation As per call clarification we logged child call having call tracking number CC-01396507, again we send mail to log child with within this call and child call open as CC-01398911.</v>
          </cell>
        </row>
        <row r="8088">
          <cell r="A8088">
            <v>45540.722453703696</v>
          </cell>
          <cell r="B8088">
            <v>0</v>
          </cell>
          <cell r="F8088" t="str">
            <v>CC-01394389</v>
          </cell>
          <cell r="J8088" t="str">
            <v>Preservative Measures</v>
          </cell>
          <cell r="R8088" t="str">
            <v>CXKE561603</v>
          </cell>
          <cell r="AB8088"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v>
          </cell>
        </row>
        <row r="8089">
          <cell r="A8089">
            <v>45540.683344907397</v>
          </cell>
          <cell r="B8089">
            <v>0</v>
          </cell>
          <cell r="F8089" t="str">
            <v>CC-01394283</v>
          </cell>
          <cell r="J8089" t="str">
            <v>Commissioning</v>
          </cell>
          <cell r="R8089" t="str">
            <v>CXDS613609</v>
          </cell>
          <cell r="AB8089" t="str">
            <v>Commissioning done on dated 05-09-2024</v>
          </cell>
        </row>
        <row r="8090">
          <cell r="A8090">
            <v>45540.677673611099</v>
          </cell>
          <cell r="B8090">
            <v>1212</v>
          </cell>
          <cell r="F8090" t="str">
            <v>CC-01394260</v>
          </cell>
          <cell r="J8090" t="str">
            <v>Schedule Service</v>
          </cell>
          <cell r="R8090" t="str">
            <v>BXJD164132</v>
          </cell>
          <cell r="AB8090" t="str">
            <v>Attend the site for schedule service so following jobs are done . Drain oil from tank and oil cooler with two dead cranks over all drained oil 30 litres. After then replace air filter engine and compressor both side, replace oil filter 2nos. Plugged in the drain plugs and topped up oil in tank upto full guage level. Start the unit for sometime and stop it. Again maintain the oil level upto half guage level. Overall topped up oil in tank 39 litres. Start the unit and checked on load condition found unit is running with normal parameters.</v>
          </cell>
        </row>
        <row r="8091">
          <cell r="A8091">
            <v>45540.6320023148</v>
          </cell>
          <cell r="B8091">
            <v>5284</v>
          </cell>
          <cell r="F8091" t="str">
            <v>CC-01394118</v>
          </cell>
          <cell r="J8091" t="str">
            <v>Schedule Service</v>
          </cell>
          <cell r="R8091" t="str">
            <v>BRGC374007</v>
          </cell>
          <cell r="AB8091" t="str">
            <v>Attend the site for schedule service so change air filter, oil filter, air oil separators and oil. Then start the unit found running ok.</v>
          </cell>
        </row>
        <row r="8092">
          <cell r="A8092">
            <v>45540.4999074074</v>
          </cell>
          <cell r="B8092">
            <v>182</v>
          </cell>
          <cell r="F8092" t="str">
            <v>CC-01393760</v>
          </cell>
          <cell r="J8092" t="str">
            <v>Complaint - Running With Problem</v>
          </cell>
          <cell r="R8092" t="str">
            <v>BXCD164415</v>
          </cell>
          <cell r="AB8092" t="str">
            <v>Attend the site for High drilling rpm issue so check the compressor found drilling rpm 1800 at 11.7 bar pressure so open the both actuator assembly clean and refitted the same. Readjust the air pressure to 12.5 bar at 1300 idle rpm. No run the unit on hard phase found drilling rpm 1550 at 12.0 bar pressure. Now unit is running in ok condition and all Parameters are under normal.</v>
          </cell>
        </row>
        <row r="8093">
          <cell r="A8093">
            <v>45540.497083333299</v>
          </cell>
          <cell r="B8093">
            <v>980</v>
          </cell>
          <cell r="F8093" t="str">
            <v>CC-01393745</v>
          </cell>
          <cell r="J8093" t="str">
            <v>Complaint - Running With Problem</v>
          </cell>
          <cell r="R8093" t="str">
            <v>BXKD164206</v>
          </cell>
          <cell r="AB8093" t="str">
            <v>Attend the site as per customer complaint for oil carry over through air filter so check the compressor found butterfly valve actuator malfunction also check the dcv assembly found in ok condition . Open the actuator clean and refitted the same. Actuator bush found in worn out condition so replace the new bush from customer availablity. After the work stop the unit on load condition oil carry over not found. Unit is running in normal parameters. As per call clarification we change call symptoms accordingly.</v>
          </cell>
        </row>
        <row r="8094">
          <cell r="A8094">
            <v>45539.653298611098</v>
          </cell>
          <cell r="B8094">
            <v>1536</v>
          </cell>
          <cell r="F8094" t="str">
            <v>CC-01392900</v>
          </cell>
          <cell r="J8094" t="str">
            <v>Schedule Service</v>
          </cell>
          <cell r="R8094" t="str">
            <v>BWIC371555</v>
          </cell>
          <cell r="AB8094" t="str">
            <v>Attend the site for schedule service so change air filter, oil filter and oil. Then start the unit found running ok.</v>
          </cell>
        </row>
        <row r="8095">
          <cell r="A8095">
            <v>45539.573067129597</v>
          </cell>
          <cell r="B8095">
            <v>6742</v>
          </cell>
          <cell r="F8095" t="str">
            <v>CC-01392723</v>
          </cell>
          <cell r="J8095" t="str">
            <v>Complaint - Running With Problem</v>
          </cell>
          <cell r="R8095" t="str">
            <v>BWEC370334</v>
          </cell>
          <cell r="AB8095" t="str">
            <v>Attend the site for complaint of compressor load unload issue so check and found solenoid valve nor working good and need to be change. So change the faulty with new one under FOC basis. After changing start the unit found running ok. Solenoid valve change with new one</v>
          </cell>
        </row>
        <row r="8096">
          <cell r="A8096">
            <v>45538.6505555556</v>
          </cell>
          <cell r="B8096">
            <v>5486</v>
          </cell>
          <cell r="F8096" t="str">
            <v>CC-01391678</v>
          </cell>
          <cell r="J8096" t="str">
            <v>Schedule Service</v>
          </cell>
          <cell r="R8096" t="str">
            <v>BUFC372952</v>
          </cell>
          <cell r="AB8096" t="str">
            <v>Today we attend the customer site for sheudle service so we change parts during service:- air filter and oil filter than start machine running ok</v>
          </cell>
        </row>
        <row r="8097">
          <cell r="A8097">
            <v>45538.640833333302</v>
          </cell>
          <cell r="B8097">
            <v>0</v>
          </cell>
          <cell r="F8097" t="str">
            <v>CC-01391633</v>
          </cell>
          <cell r="J8097" t="str">
            <v>Complaint - Running With Problem</v>
          </cell>
          <cell r="R8097" t="str">
            <v>CWHE721140</v>
          </cell>
          <cell r="AB8097" t="str">
            <v>Attend the site for complaint of air leakage so check and found connect piece alu damaged and need to be change so change the damaged parts with new one under FOC basis. After then start the unit found running ok. Complain is air leakage so change and found air leakage from Connection piece ALU Pipe and change the same under FOC basis</v>
          </cell>
        </row>
        <row r="8098">
          <cell r="A8098">
            <v>45538.508807870399</v>
          </cell>
          <cell r="B8098">
            <v>1506</v>
          </cell>
          <cell r="F8098" t="str">
            <v>CC-01391232</v>
          </cell>
          <cell r="J8098" t="str">
            <v>Schedule Service</v>
          </cell>
          <cell r="R8098" t="str">
            <v>BWJC378261</v>
          </cell>
          <cell r="AB8098" t="str">
            <v>Today we attend the customer site for sheudle service so we change parts during service:- air filter and oil filter than start machine running ok</v>
          </cell>
        </row>
        <row r="8099">
          <cell r="A8099">
            <v>45537.527395833298</v>
          </cell>
          <cell r="B8099">
            <v>6369</v>
          </cell>
          <cell r="F8099" t="str">
            <v>CC-01390091</v>
          </cell>
          <cell r="J8099" t="str">
            <v>Sales Call</v>
          </cell>
          <cell r="R8099" t="str">
            <v>BWCS032691</v>
          </cell>
          <cell r="AB8099" t="str">
            <v>Sales call carried out for HMR update</v>
          </cell>
        </row>
        <row r="8100">
          <cell r="A8100">
            <v>45537.526423611103</v>
          </cell>
          <cell r="B8100">
            <v>23610</v>
          </cell>
          <cell r="F8100" t="str">
            <v>CC-01390090</v>
          </cell>
          <cell r="J8100" t="str">
            <v>Sales Call</v>
          </cell>
          <cell r="R8100" t="str">
            <v>BSCS037449</v>
          </cell>
          <cell r="AB8100" t="str">
            <v>Sales call carried out for HMR update</v>
          </cell>
        </row>
        <row r="8101">
          <cell r="A8101">
            <v>45537.525381944397</v>
          </cell>
          <cell r="B8101">
            <v>19040</v>
          </cell>
          <cell r="F8101" t="str">
            <v>CC-01390086</v>
          </cell>
          <cell r="J8101" t="str">
            <v>Sales Call</v>
          </cell>
          <cell r="R8101" t="str">
            <v>GOHC370857</v>
          </cell>
          <cell r="AB8101" t="str">
            <v>Sales call carried out for HMR update</v>
          </cell>
        </row>
        <row r="8102">
          <cell r="A8102">
            <v>45537.511400463001</v>
          </cell>
          <cell r="B8102">
            <v>12425</v>
          </cell>
          <cell r="F8102" t="str">
            <v>CC-01390048</v>
          </cell>
          <cell r="J8102" t="str">
            <v>Sales Call</v>
          </cell>
          <cell r="R8102" t="str">
            <v>BTJC377158</v>
          </cell>
          <cell r="AB8102" t="str">
            <v>Sales call carried out for HMR update</v>
          </cell>
        </row>
        <row r="8103">
          <cell r="A8103">
            <v>45537.509363425903</v>
          </cell>
          <cell r="B8103">
            <v>11880</v>
          </cell>
          <cell r="F8103" t="str">
            <v>CC-01390044</v>
          </cell>
          <cell r="J8103" t="str">
            <v>Sales Call</v>
          </cell>
          <cell r="R8103" t="str">
            <v>BULS033141</v>
          </cell>
          <cell r="AB8103" t="str">
            <v>Sales call carried out for HMR update</v>
          </cell>
        </row>
        <row r="8104">
          <cell r="A8104">
            <v>45537.473715277803</v>
          </cell>
          <cell r="B8104">
            <v>2215</v>
          </cell>
          <cell r="F8104" t="str">
            <v>CC-01389951</v>
          </cell>
          <cell r="J8104" t="str">
            <v>Schedule Service</v>
          </cell>
          <cell r="R8104" t="str">
            <v>BWLD231345</v>
          </cell>
          <cell r="AB8104" t="str">
            <v>Attend the site for schedule service so start the unit found unit parameters are running in ok condition . After the drain oil from tank and oil cooler 115 litres overall drained after then replace main oil filter and return oil filter, replace air filter compressor side . Plugged in drain plugs and topped up oil in tank upto full guage level. Dead crank the unit one time and again maintain the oil level intank upto half guage level. Total topped up oil 118 litres. After schedule service done start the unit and checked on load condition found unit is running in ok condition.</v>
          </cell>
        </row>
        <row r="8105">
          <cell r="A8105">
            <v>45537.462256944404</v>
          </cell>
          <cell r="B8105">
            <v>2939</v>
          </cell>
          <cell r="F8105" t="str">
            <v>CC-01389916</v>
          </cell>
          <cell r="J8105" t="str">
            <v>Schedule Service</v>
          </cell>
          <cell r="R8105" t="str">
            <v>BWBC379643</v>
          </cell>
          <cell r="AB8105" t="str">
            <v>Attend the site for schedule service so change air filter, oil filter air oil separators and oil. Then start the unit found running ok.</v>
          </cell>
        </row>
        <row r="8106">
          <cell r="A8106">
            <v>45537.458055555602</v>
          </cell>
          <cell r="B8106">
            <v>1372</v>
          </cell>
          <cell r="F8106" t="str">
            <v>CC-01389911</v>
          </cell>
          <cell r="J8106" t="str">
            <v>Field Campaign</v>
          </cell>
          <cell r="R8106" t="str">
            <v>BXJC371965</v>
          </cell>
          <cell r="AB8106" t="str">
            <v>Attend the site for complaint of oil leakage through air oil separators so check and found oil leakage from bottom part of separators so change oil air oil separators batch no. 246216 with new air oil separators batch no. 246528. After then start the unit found running ok.</v>
          </cell>
        </row>
        <row r="8107">
          <cell r="A8107">
            <v>45537.454097222202</v>
          </cell>
          <cell r="B8107">
            <v>6462</v>
          </cell>
          <cell r="F8107" t="str">
            <v>CC-01389897</v>
          </cell>
          <cell r="J8107" t="str">
            <v>Schedule Service</v>
          </cell>
          <cell r="R8107" t="str">
            <v>BWEC370334</v>
          </cell>
          <cell r="AB8107" t="str">
            <v>Attend the site for schedule service so change air oil separators and oil. Then start the unit found running ok.</v>
          </cell>
        </row>
        <row r="8108">
          <cell r="A8108">
            <v>45534.759282407402</v>
          </cell>
          <cell r="B8108">
            <v>527</v>
          </cell>
          <cell r="F8108" t="str">
            <v>CC-01388067</v>
          </cell>
          <cell r="J8108" t="str">
            <v>Schedule Service</v>
          </cell>
          <cell r="R8108" t="str">
            <v>BXLL153793</v>
          </cell>
          <cell r="AB8108" t="str">
            <v>Attend the site for schedule service so, drain oil from tank and drain oil from cooler total 18 liters oil drain. Then change air filter, oil filter &amp; oil 20 liters. Then start the unit found running ok.</v>
          </cell>
        </row>
        <row r="8109">
          <cell r="A8109">
            <v>45534.667465277802</v>
          </cell>
          <cell r="B8109">
            <v>16073</v>
          </cell>
          <cell r="F8109" t="str">
            <v>CC-01387856</v>
          </cell>
          <cell r="J8109" t="str">
            <v>Schedule Service</v>
          </cell>
          <cell r="R8109" t="str">
            <v>BVAS038005</v>
          </cell>
          <cell r="AB8109" t="str">
            <v>We visited site and change Air filter, Oil filter, Separator and oil and We also change valve kit after than start and check unit running well.</v>
          </cell>
        </row>
        <row r="8110">
          <cell r="A8110">
            <v>45534.479328703703</v>
          </cell>
          <cell r="B8110">
            <v>2474</v>
          </cell>
          <cell r="F8110" t="str">
            <v>CC-01387277</v>
          </cell>
          <cell r="J8110" t="str">
            <v>Schedule Service</v>
          </cell>
          <cell r="R8110" t="str">
            <v>BVHD163336</v>
          </cell>
          <cell r="AB8110" t="str">
            <v>Attend the site for schedule service so drain oil fron tank and drain oil from cooler total 37 liters oil drain then change air filter for compressor and engine both side then change oil filter and oil 40 liters. Then start the unit found running ok.</v>
          </cell>
        </row>
        <row r="8111">
          <cell r="A8111">
            <v>45533.815532407403</v>
          </cell>
          <cell r="B8111">
            <v>2743</v>
          </cell>
          <cell r="F8111" t="str">
            <v>CC-01386859</v>
          </cell>
          <cell r="J8111" t="str">
            <v>Complaint - Running With Problem</v>
          </cell>
          <cell r="R8111" t="str">
            <v>BVIC378165</v>
          </cell>
          <cell r="AB8111" t="str">
            <v>We chake and found today this compressor service .So change same service parts .1 Air filter .2 Oil filter. 3 separator 4 Oil .and start the machine good running .</v>
          </cell>
        </row>
        <row r="8112">
          <cell r="A8112">
            <v>45533.689594907402</v>
          </cell>
          <cell r="B8112">
            <v>12122</v>
          </cell>
          <cell r="F8112" t="str">
            <v>CC-01386663</v>
          </cell>
          <cell r="J8112" t="str">
            <v>Schedule Service</v>
          </cell>
          <cell r="R8112" t="str">
            <v>BVCC376207</v>
          </cell>
          <cell r="AB8112" t="str">
            <v>Attend the site for schedule service so change air filter,  oil filter, air oil separator and oil. Then start the unit found running ok.</v>
          </cell>
        </row>
        <row r="8113">
          <cell r="A8113">
            <v>45533.5387037037</v>
          </cell>
          <cell r="B8113">
            <v>48939</v>
          </cell>
          <cell r="F8113" t="str">
            <v>CC-01386253</v>
          </cell>
          <cell r="J8113" t="str">
            <v>Schedule Service</v>
          </cell>
          <cell r="R8113" t="str">
            <v>BLGS040582</v>
          </cell>
          <cell r="AB8113" t="str">
            <v>Attend the site for schedule service so change air oil separators, ferrule, sleeve, NRV and oil. Then start the unit found running ok.</v>
          </cell>
        </row>
        <row r="8114">
          <cell r="A8114">
            <v>45533.498993055597</v>
          </cell>
          <cell r="B8114">
            <v>124</v>
          </cell>
          <cell r="F8114" t="str">
            <v>CC-01386147</v>
          </cell>
          <cell r="J8114" t="str">
            <v>Complaint - Running With Problem</v>
          </cell>
          <cell r="R8114" t="str">
            <v>BXBD164381</v>
          </cell>
          <cell r="AB8114" t="str">
            <v>Attend the site as per customer complaint for high drilling rpm so check the compressor found air leakage through pressure regulator assembly body and compressor side actuator assembly malfunction so open the pressure regulator assembly and both actuator assembly. Clean and and refitted the same kit of pressure regulator and actuator assembly. After the work done start the unit and run the unit on drilling condition found drilling rpm 1500 at 15.8 bar air pressure. Now unit is running in ok condition.</v>
          </cell>
        </row>
        <row r="8115">
          <cell r="A8115">
            <v>45533.431678240697</v>
          </cell>
          <cell r="B8115">
            <v>7943</v>
          </cell>
          <cell r="F8115" t="str">
            <v>CC-01385977</v>
          </cell>
          <cell r="J8115" t="str">
            <v>Sales Call</v>
          </cell>
          <cell r="R8115" t="str">
            <v>BTFS031006</v>
          </cell>
          <cell r="AB8115" t="str">
            <v>Sales call carried out for HMR update</v>
          </cell>
        </row>
        <row r="8116">
          <cell r="A8116">
            <v>45533.430509259299</v>
          </cell>
          <cell r="B8116">
            <v>74968</v>
          </cell>
          <cell r="F8116" t="str">
            <v>CC-01385973</v>
          </cell>
          <cell r="J8116" t="str">
            <v>Sales Call</v>
          </cell>
          <cell r="R8116" t="str">
            <v>BMBS030816</v>
          </cell>
          <cell r="AB8116" t="str">
            <v>Sales call carried out for HMR update</v>
          </cell>
        </row>
        <row r="8117">
          <cell r="A8117">
            <v>45533.429224537002</v>
          </cell>
          <cell r="B8117">
            <v>76667</v>
          </cell>
          <cell r="F8117" t="str">
            <v>CC-01385967</v>
          </cell>
          <cell r="J8117" t="str">
            <v>Sales Call</v>
          </cell>
          <cell r="R8117" t="str">
            <v>BJGS031396</v>
          </cell>
          <cell r="AB8117" t="str">
            <v>Sales call carried out for HMR update</v>
          </cell>
        </row>
        <row r="8118">
          <cell r="A8118">
            <v>45532.779895833301</v>
          </cell>
          <cell r="B8118">
            <v>5422</v>
          </cell>
          <cell r="F8118" t="str">
            <v>CC-01385648</v>
          </cell>
          <cell r="J8118" t="str">
            <v>Sales Call</v>
          </cell>
          <cell r="R8118" t="str">
            <v>BUFC372952</v>
          </cell>
          <cell r="AB8118" t="str">
            <v>Sales call carried out for HMR update</v>
          </cell>
        </row>
        <row r="8119">
          <cell r="A8119">
            <v>45532.729756944398</v>
          </cell>
          <cell r="B8119">
            <v>3000</v>
          </cell>
          <cell r="F8119" t="str">
            <v>CC-01385589</v>
          </cell>
          <cell r="J8119" t="str">
            <v>Schedule Service</v>
          </cell>
          <cell r="R8119" t="str">
            <v>BWLD163586</v>
          </cell>
          <cell r="AB8119" t="str">
            <v>Attend the site schedule service so drain oil from tank and drain oil from cooler total 36 liters oil drain then chamge air filter for compressor and engine both site, change oil filter, change air oil separator, change, MPV kit, PRV kit, ARC kit, BDV kit, actuator kit for compressor end engine both seide, change OSV kit, change DCV and oil 39 liters. Then start the unit found running ok.</v>
          </cell>
        </row>
        <row r="8120">
          <cell r="A8120">
            <v>45532.692662037</v>
          </cell>
          <cell r="B8120">
            <v>9442</v>
          </cell>
          <cell r="F8120" t="str">
            <v>CC-01385493</v>
          </cell>
          <cell r="J8120" t="str">
            <v>Schedule Service</v>
          </cell>
          <cell r="R8120" t="str">
            <v>BRGS035244</v>
          </cell>
          <cell r="AB8120" t="str">
            <v>Today we attend the customer site for sheudle service so we change parts during service:- air filter, oil filter, oil, separator, driver coupling and valve kit than start machine running ok.</v>
          </cell>
        </row>
        <row r="8121">
          <cell r="A8121">
            <v>45532.690729166701</v>
          </cell>
          <cell r="B8121">
            <v>76768</v>
          </cell>
          <cell r="F8121" t="str">
            <v>CC-01385487</v>
          </cell>
          <cell r="J8121" t="str">
            <v>Schedule Service</v>
          </cell>
          <cell r="R8121" t="str">
            <v>BLGS031576</v>
          </cell>
          <cell r="AB8121" t="str">
            <v>Today we attend the customer site for sheudle service so we change parts during service:- air filter, oil filter, oil , ferrule, sleeve,6mm black tube and separator than start machine running ok.</v>
          </cell>
        </row>
        <row r="8122">
          <cell r="A8122">
            <v>45532.650115740696</v>
          </cell>
          <cell r="B8122">
            <v>1960</v>
          </cell>
          <cell r="F8122" t="str">
            <v>CC-01385362</v>
          </cell>
          <cell r="J8122" t="str">
            <v>Field Campaign</v>
          </cell>
          <cell r="R8122" t="str">
            <v>BXJC371867</v>
          </cell>
          <cell r="AB8122" t="str">
            <v>Spare Quotation Shared with customer waiting for approval 29-08-2024.We visited the site and the customer complained that there was oil leakage in the unit. On checking, we found that the oil was leaking from the body of the separator. So required air oil separator.</v>
          </cell>
        </row>
        <row r="8123">
          <cell r="A8123">
            <v>45532.575925925899</v>
          </cell>
          <cell r="B8123">
            <v>0</v>
          </cell>
          <cell r="F8123" t="str">
            <v>CC-01385166</v>
          </cell>
          <cell r="J8123" t="str">
            <v>Commissioning</v>
          </cell>
          <cell r="R8123" t="str">
            <v>CWIE669928</v>
          </cell>
          <cell r="AB8123" t="str">
            <v>Commissioning done on dated 28-08-2024</v>
          </cell>
        </row>
        <row r="8124">
          <cell r="A8124">
            <v>45532.519444444399</v>
          </cell>
          <cell r="B8124">
            <v>0</v>
          </cell>
          <cell r="F8124" t="str">
            <v>CC-01385033</v>
          </cell>
          <cell r="J8124" t="str">
            <v>Preservative Measures</v>
          </cell>
          <cell r="R8124" t="str">
            <v>CWIE669928</v>
          </cell>
          <cell r="AB8124" t="str">
            <v>Attend the site for commissioning so check and found unit is more then 10 months old and kept in ideal condition so preservative measures done by open the compressor pack and keep the compressor on levelled floor surface, do the vertical inspection and clean dust and found ok. Also change oil filter and oil after then start the compressor found running ok..</v>
          </cell>
        </row>
        <row r="8125">
          <cell r="A8125">
            <v>45532.512951388897</v>
          </cell>
          <cell r="B8125">
            <v>0</v>
          </cell>
          <cell r="F8125" t="str">
            <v>CC-01385020</v>
          </cell>
          <cell r="J8125" t="str">
            <v>Commissioning</v>
          </cell>
          <cell r="R8125" t="str">
            <v>CXCE660671</v>
          </cell>
          <cell r="AB8125" t="str">
            <v>Commissioning done on dated 28-08-2024</v>
          </cell>
        </row>
        <row r="8126">
          <cell r="A8126">
            <v>45531.703414351898</v>
          </cell>
          <cell r="B8126">
            <v>279</v>
          </cell>
          <cell r="F8126" t="str">
            <v>CC-01384439</v>
          </cell>
          <cell r="J8126" t="str">
            <v>Sales Call</v>
          </cell>
          <cell r="R8126" t="str">
            <v>BWAS032167</v>
          </cell>
          <cell r="AB8126" t="str">
            <v>Sales call carried out for HMR update</v>
          </cell>
        </row>
        <row r="8127">
          <cell r="A8127">
            <v>45531.7024074074</v>
          </cell>
          <cell r="B8127">
            <v>4621</v>
          </cell>
          <cell r="F8127" t="str">
            <v>CC-01384434</v>
          </cell>
          <cell r="J8127" t="str">
            <v>Sales Call</v>
          </cell>
          <cell r="R8127" t="str">
            <v>BWEC370394</v>
          </cell>
          <cell r="AB8127" t="str">
            <v>Sales call carried out for HMR update.</v>
          </cell>
        </row>
        <row r="8128">
          <cell r="A8128">
            <v>45531.7012384259</v>
          </cell>
          <cell r="B8128">
            <v>361</v>
          </cell>
          <cell r="F8128" t="str">
            <v>CC-01384428</v>
          </cell>
          <cell r="J8128" t="str">
            <v>Sales Call</v>
          </cell>
          <cell r="R8128" t="str">
            <v>BWFC370700</v>
          </cell>
          <cell r="AB8128" t="str">
            <v>Sales call carried out for HMR update</v>
          </cell>
        </row>
        <row r="8129">
          <cell r="A8129">
            <v>45531.699675925898</v>
          </cell>
          <cell r="B8129">
            <v>1796</v>
          </cell>
          <cell r="F8129" t="str">
            <v>CC-01384423</v>
          </cell>
          <cell r="J8129" t="str">
            <v>Sales Call</v>
          </cell>
          <cell r="R8129" t="str">
            <v>BUIC374043</v>
          </cell>
          <cell r="AB8129" t="str">
            <v>Sales call carried out for HMR update</v>
          </cell>
        </row>
        <row r="8130">
          <cell r="A8130">
            <v>45531.698553240698</v>
          </cell>
          <cell r="B8130">
            <v>15502</v>
          </cell>
          <cell r="F8130" t="str">
            <v>CC-01384418</v>
          </cell>
          <cell r="J8130" t="str">
            <v>Sales Call</v>
          </cell>
          <cell r="R8130" t="str">
            <v>BPHS030467</v>
          </cell>
          <cell r="AB8130" t="str">
            <v>Sales call carried out for HMR update</v>
          </cell>
        </row>
        <row r="8131">
          <cell r="A8131">
            <v>45531.6971990741</v>
          </cell>
          <cell r="B8131">
            <v>7124</v>
          </cell>
          <cell r="F8131" t="str">
            <v>CC-01384415</v>
          </cell>
          <cell r="J8131" t="str">
            <v>Sales Call</v>
          </cell>
          <cell r="R8131" t="str">
            <v>BNLS030573</v>
          </cell>
          <cell r="AB8131" t="str">
            <v>Sales call carried out for HMR updated</v>
          </cell>
        </row>
        <row r="8132">
          <cell r="A8132">
            <v>45531.696064814802</v>
          </cell>
          <cell r="B8132">
            <v>22425</v>
          </cell>
          <cell r="F8132" t="str">
            <v>CC-01384405</v>
          </cell>
          <cell r="J8132" t="str">
            <v>Sales Call</v>
          </cell>
          <cell r="R8132" t="str">
            <v>BMFS031276</v>
          </cell>
          <cell r="AB8132" t="str">
            <v>Sales call carried out for HMR updated</v>
          </cell>
        </row>
        <row r="8133">
          <cell r="A8133">
            <v>45531.695023148102</v>
          </cell>
          <cell r="B8133">
            <v>25448</v>
          </cell>
          <cell r="F8133" t="str">
            <v>CC-01384400</v>
          </cell>
          <cell r="J8133" t="str">
            <v>Sales Call</v>
          </cell>
          <cell r="R8133" t="str">
            <v>BLKS030250</v>
          </cell>
          <cell r="AB8133" t="str">
            <v>Sales call carried out for HMR update</v>
          </cell>
        </row>
        <row r="8134">
          <cell r="A8134">
            <v>45531.693912037001</v>
          </cell>
          <cell r="B8134">
            <v>68238</v>
          </cell>
          <cell r="F8134" t="str">
            <v>CC-01384398</v>
          </cell>
          <cell r="J8134" t="str">
            <v>Sales Call</v>
          </cell>
          <cell r="R8134" t="str">
            <v>BLGS031576</v>
          </cell>
          <cell r="AB8134" t="str">
            <v>Sales call carried out for HMR update</v>
          </cell>
        </row>
        <row r="8135">
          <cell r="A8135">
            <v>45531.692847222199</v>
          </cell>
          <cell r="B8135">
            <v>33892</v>
          </cell>
          <cell r="F8135" t="str">
            <v>CC-01384396</v>
          </cell>
          <cell r="J8135" t="str">
            <v>Sales Call</v>
          </cell>
          <cell r="R8135" t="str">
            <v>BKJS030050</v>
          </cell>
          <cell r="AB8135" t="str">
            <v>Sales call carried out for HMR update</v>
          </cell>
        </row>
        <row r="8136">
          <cell r="A8136">
            <v>45531.691527777803</v>
          </cell>
          <cell r="B8136">
            <v>43550</v>
          </cell>
          <cell r="F8136" t="str">
            <v>CC-01384390</v>
          </cell>
          <cell r="J8136" t="str">
            <v>Sales Call</v>
          </cell>
          <cell r="R8136" t="str">
            <v>BLES031356</v>
          </cell>
          <cell r="AB8136" t="str">
            <v>Sales call carried out for HMR update</v>
          </cell>
        </row>
        <row r="8137">
          <cell r="A8137">
            <v>45531.690601851798</v>
          </cell>
          <cell r="B8137">
            <v>5846</v>
          </cell>
          <cell r="F8137" t="str">
            <v>CC-01384386</v>
          </cell>
          <cell r="J8137" t="str">
            <v>Sales Call</v>
          </cell>
          <cell r="R8137" t="str">
            <v>BKHET70130</v>
          </cell>
          <cell r="AB8137" t="str">
            <v>Sales call carried out for HMR update</v>
          </cell>
        </row>
        <row r="8138">
          <cell r="A8138">
            <v>45531.689594907402</v>
          </cell>
          <cell r="B8138">
            <v>18417</v>
          </cell>
          <cell r="F8138" t="str">
            <v>CC-01384381</v>
          </cell>
          <cell r="J8138" t="str">
            <v>Sales Call</v>
          </cell>
          <cell r="R8138" t="str">
            <v>BSAS036940</v>
          </cell>
          <cell r="AB8138" t="str">
            <v>Sales call carried out for HMR update</v>
          </cell>
        </row>
        <row r="8139">
          <cell r="A8139">
            <v>45531.688368055598</v>
          </cell>
          <cell r="B8139">
            <v>10200</v>
          </cell>
          <cell r="F8139" t="str">
            <v>CC-01384377</v>
          </cell>
          <cell r="J8139" t="str">
            <v>Sales Call</v>
          </cell>
          <cell r="R8139" t="str">
            <v>GPGS031328</v>
          </cell>
          <cell r="AB8139" t="str">
            <v>Sales call carried out for HMR update</v>
          </cell>
        </row>
        <row r="8140">
          <cell r="A8140">
            <v>45531.6866898148</v>
          </cell>
          <cell r="B8140">
            <v>11123</v>
          </cell>
          <cell r="F8140" t="str">
            <v>CC-01384369</v>
          </cell>
          <cell r="J8140" t="str">
            <v>Sales Call</v>
          </cell>
          <cell r="R8140" t="str">
            <v>GPFC370737</v>
          </cell>
          <cell r="AB8140" t="str">
            <v>Sales call carried out for HMR update</v>
          </cell>
        </row>
        <row r="8141">
          <cell r="A8141">
            <v>45531.685462963003</v>
          </cell>
          <cell r="B8141">
            <v>23031</v>
          </cell>
          <cell r="F8141" t="str">
            <v>CC-01384364</v>
          </cell>
          <cell r="J8141" t="str">
            <v>Sales Call</v>
          </cell>
          <cell r="R8141" t="str">
            <v>GOCC370465</v>
          </cell>
          <cell r="AB8141" t="str">
            <v>Sales call carried out for HMR update</v>
          </cell>
        </row>
        <row r="8142">
          <cell r="A8142">
            <v>45531.684131944399</v>
          </cell>
          <cell r="B8142">
            <v>28998</v>
          </cell>
          <cell r="F8142" t="str">
            <v>CC-01384362</v>
          </cell>
          <cell r="J8142" t="str">
            <v>Sales Call</v>
          </cell>
          <cell r="R8142" t="str">
            <v>GOHC370805</v>
          </cell>
          <cell r="AB8142" t="str">
            <v>Sales call carried out for HMR update</v>
          </cell>
        </row>
        <row r="8143">
          <cell r="A8143">
            <v>45531.683171296303</v>
          </cell>
          <cell r="B8143">
            <v>11907</v>
          </cell>
          <cell r="F8143" t="str">
            <v>CC-01384359</v>
          </cell>
          <cell r="J8143" t="str">
            <v>Sales Call</v>
          </cell>
          <cell r="R8143" t="str">
            <v>GNGS030424</v>
          </cell>
          <cell r="AB8143" t="str">
            <v>Sales call carried out for HMR update</v>
          </cell>
        </row>
        <row r="8144">
          <cell r="A8144">
            <v>45531.682037036997</v>
          </cell>
          <cell r="B8144">
            <v>28210</v>
          </cell>
          <cell r="F8144" t="str">
            <v>CC-01384354</v>
          </cell>
          <cell r="J8144" t="str">
            <v>Sales Call</v>
          </cell>
          <cell r="R8144" t="str">
            <v>GOBC370298</v>
          </cell>
          <cell r="AB8144" t="str">
            <v>Sales call carried out for HMR update</v>
          </cell>
        </row>
        <row r="8145">
          <cell r="A8145">
            <v>45531.6809027778</v>
          </cell>
          <cell r="B8145">
            <v>7863</v>
          </cell>
          <cell r="F8145" t="str">
            <v>CC-01384349</v>
          </cell>
          <cell r="J8145" t="str">
            <v>Sales Call</v>
          </cell>
          <cell r="R8145" t="str">
            <v>BRJC371742</v>
          </cell>
          <cell r="AB8145" t="str">
            <v>Sales call carried out for HMR update</v>
          </cell>
        </row>
        <row r="8146">
          <cell r="A8146">
            <v>45531.680127314801</v>
          </cell>
          <cell r="B8146">
            <v>1890</v>
          </cell>
          <cell r="F8146" t="str">
            <v>CC-01384344</v>
          </cell>
          <cell r="J8146" t="str">
            <v>Sales Call</v>
          </cell>
          <cell r="R8146" t="str">
            <v>BQIC371495</v>
          </cell>
          <cell r="AB8146" t="str">
            <v>Sales call carried out for HMR update</v>
          </cell>
        </row>
        <row r="8147">
          <cell r="A8147">
            <v>45531.6789699074</v>
          </cell>
          <cell r="B8147">
            <v>2030</v>
          </cell>
          <cell r="F8147" t="str">
            <v>CC-01384340</v>
          </cell>
          <cell r="J8147" t="str">
            <v>Sales Call</v>
          </cell>
          <cell r="R8147" t="str">
            <v>BVJS047797</v>
          </cell>
          <cell r="AB8147" t="str">
            <v>Sales call carried out for HMR update</v>
          </cell>
        </row>
        <row r="8148">
          <cell r="A8148">
            <v>45531.6778009259</v>
          </cell>
          <cell r="B8148">
            <v>1506</v>
          </cell>
          <cell r="F8148" t="str">
            <v>CC-01384333</v>
          </cell>
          <cell r="J8148" t="str">
            <v>Sales Call</v>
          </cell>
          <cell r="R8148" t="str">
            <v>BTJS039199</v>
          </cell>
          <cell r="AB8148" t="str">
            <v>Sales call carried out for HMR update</v>
          </cell>
        </row>
        <row r="8149">
          <cell r="A8149">
            <v>45531.676805555602</v>
          </cell>
          <cell r="B8149">
            <v>4490</v>
          </cell>
          <cell r="F8149" t="str">
            <v>CC-01384327</v>
          </cell>
          <cell r="J8149" t="str">
            <v>Sales Call</v>
          </cell>
          <cell r="R8149" t="str">
            <v>BUJC370090</v>
          </cell>
          <cell r="AB8149" t="str">
            <v>Sales call carried out for HMR update</v>
          </cell>
        </row>
        <row r="8150">
          <cell r="A8150">
            <v>45531.675659722197</v>
          </cell>
          <cell r="B8150">
            <v>18206</v>
          </cell>
          <cell r="F8150" t="str">
            <v>CC-01384319</v>
          </cell>
          <cell r="J8150" t="str">
            <v>Sales Call</v>
          </cell>
          <cell r="R8150" t="str">
            <v>BVJS047894</v>
          </cell>
          <cell r="AB8150" t="str">
            <v>Sales call carried out for HMR update</v>
          </cell>
        </row>
        <row r="8151">
          <cell r="A8151">
            <v>45531.674849536997</v>
          </cell>
          <cell r="B8151">
            <v>1655</v>
          </cell>
          <cell r="F8151" t="str">
            <v>CC-01384315</v>
          </cell>
          <cell r="J8151" t="str">
            <v>Sales Call</v>
          </cell>
          <cell r="R8151" t="str">
            <v>BUCS046173</v>
          </cell>
          <cell r="AB8151" t="str">
            <v>Sales call carried out for HMR update</v>
          </cell>
        </row>
        <row r="8152">
          <cell r="A8152">
            <v>45531.674016203702</v>
          </cell>
          <cell r="B8152">
            <v>3511</v>
          </cell>
          <cell r="F8152" t="str">
            <v>CC-01384310</v>
          </cell>
          <cell r="J8152" t="str">
            <v>Sales Call</v>
          </cell>
          <cell r="R8152" t="str">
            <v>BUGC373213</v>
          </cell>
          <cell r="AB8152" t="str">
            <v>Sales call carried out for HMR update</v>
          </cell>
        </row>
        <row r="8153">
          <cell r="A8153">
            <v>45531.672928240703</v>
          </cell>
          <cell r="B8153">
            <v>10560</v>
          </cell>
          <cell r="F8153" t="str">
            <v>CC-01384307</v>
          </cell>
          <cell r="J8153" t="str">
            <v>Sales Call</v>
          </cell>
          <cell r="R8153" t="str">
            <v>BUFS046910</v>
          </cell>
          <cell r="AB8153" t="str">
            <v>Sales call carried out for HMR update</v>
          </cell>
        </row>
        <row r="8154">
          <cell r="A8154">
            <v>45531.6714236111</v>
          </cell>
          <cell r="B8154">
            <v>489</v>
          </cell>
          <cell r="F8154" t="str">
            <v>CC-01384301</v>
          </cell>
          <cell r="J8154" t="str">
            <v>Sales Call</v>
          </cell>
          <cell r="R8154" t="str">
            <v>BXKS035161</v>
          </cell>
          <cell r="AB8154" t="str">
            <v>Sales call carried out for HMR update</v>
          </cell>
        </row>
        <row r="8155">
          <cell r="A8155">
            <v>45531.5932986111</v>
          </cell>
          <cell r="B8155">
            <v>559</v>
          </cell>
          <cell r="F8155" t="str">
            <v>CC-01384126</v>
          </cell>
          <cell r="J8155" t="str">
            <v>Sales Call</v>
          </cell>
          <cell r="R8155" t="str">
            <v>BVIC378149</v>
          </cell>
          <cell r="AB8155" t="str">
            <v>Sales call carried out for HMR update</v>
          </cell>
        </row>
        <row r="8156">
          <cell r="A8156">
            <v>45531.592187499999</v>
          </cell>
          <cell r="B8156">
            <v>633</v>
          </cell>
          <cell r="F8156" t="str">
            <v>CC-01384124</v>
          </cell>
          <cell r="J8156" t="str">
            <v>Sales Call</v>
          </cell>
          <cell r="R8156" t="str">
            <v>BWCC379947</v>
          </cell>
          <cell r="AB8156" t="str">
            <v>Sales call carried out for HMR update</v>
          </cell>
        </row>
        <row r="8157">
          <cell r="A8157">
            <v>45531.590844907398</v>
          </cell>
          <cell r="B8157">
            <v>940</v>
          </cell>
          <cell r="F8157" t="str">
            <v>CC-01384122</v>
          </cell>
          <cell r="J8157" t="str">
            <v>Sales Call</v>
          </cell>
          <cell r="R8157" t="str">
            <v>BWIC371555</v>
          </cell>
          <cell r="AB8157" t="str">
            <v>Sales call carried out for HMR update</v>
          </cell>
        </row>
        <row r="8158">
          <cell r="A8158">
            <v>45531.441516203697</v>
          </cell>
          <cell r="B8158">
            <v>8138</v>
          </cell>
          <cell r="F8158" t="str">
            <v>CC-01383724</v>
          </cell>
          <cell r="J8158" t="str">
            <v>Complaint - Running With Problem</v>
          </cell>
          <cell r="R8158" t="str">
            <v>BSLD230358</v>
          </cell>
          <cell r="AB8158" t="str">
            <v>Attend the site and checked the compressor found rpm and pressure hunting during drilling condition so inspect the problem actuator malfunction, arv not working properly condition and auto blow down malfunction work. So some parts replaced are compressor side actuator kit, bdv kit, main pressure regulator and blow down valve kit. ARV kit and MPV kit clean and refitted the same. After then set the line pressure to 370 psi at 1200 idle rpm and set flushing rpm 1920 at 220 psi after then run the unit found drilling rpm 1645 at 335 psi and after water yeild rpm found 1520 at 345 psi. Hunting and tripping issue resolved and now unit is running in ok condition.</v>
          </cell>
        </row>
        <row r="8159">
          <cell r="A8159">
            <v>45530.956435185202</v>
          </cell>
          <cell r="B8159">
            <v>594</v>
          </cell>
          <cell r="F8159" t="str">
            <v>CC-01383439</v>
          </cell>
          <cell r="J8159" t="str">
            <v>Sales Call</v>
          </cell>
          <cell r="R8159" t="str">
            <v>BXJC371965</v>
          </cell>
          <cell r="AB8159" t="str">
            <v>Sales call carried out for HMR update</v>
          </cell>
        </row>
        <row r="8160">
          <cell r="A8160">
            <v>45530.954826388901</v>
          </cell>
          <cell r="B8160">
            <v>6321</v>
          </cell>
          <cell r="F8160" t="str">
            <v>CC-01383438</v>
          </cell>
          <cell r="J8160" t="str">
            <v>Sales Call</v>
          </cell>
          <cell r="R8160" t="str">
            <v>BWKS040437</v>
          </cell>
          <cell r="AB8160" t="str">
            <v>Sales call carried out for HMR update</v>
          </cell>
        </row>
        <row r="8161">
          <cell r="A8161">
            <v>45530.953229166698</v>
          </cell>
          <cell r="B8161">
            <v>6623</v>
          </cell>
          <cell r="F8161" t="str">
            <v>CC-01383437</v>
          </cell>
          <cell r="J8161" t="str">
            <v>Sales Call</v>
          </cell>
          <cell r="R8161" t="str">
            <v>BWLS032057</v>
          </cell>
          <cell r="AB8161" t="str">
            <v>Sales call carried out for HMR update</v>
          </cell>
        </row>
        <row r="8162">
          <cell r="A8162">
            <v>45530.951377314799</v>
          </cell>
          <cell r="B8162">
            <v>665</v>
          </cell>
          <cell r="F8162" t="str">
            <v>CC-01383436</v>
          </cell>
          <cell r="J8162" t="str">
            <v>Sales Call</v>
          </cell>
          <cell r="R8162" t="str">
            <v>BVAS038319</v>
          </cell>
          <cell r="AB8162" t="str">
            <v>Sales call carried out for HMR update</v>
          </cell>
        </row>
        <row r="8163">
          <cell r="A8163">
            <v>45530.949895833299</v>
          </cell>
          <cell r="B8163">
            <v>10967</v>
          </cell>
          <cell r="F8163" t="str">
            <v>CC-01383435</v>
          </cell>
          <cell r="J8163" t="str">
            <v>Sales Call</v>
          </cell>
          <cell r="R8163" t="str">
            <v>BTIS031829</v>
          </cell>
          <cell r="AB8163" t="str">
            <v>Sales call carried out for HMR update</v>
          </cell>
        </row>
        <row r="8164">
          <cell r="A8164">
            <v>45530.948391203703</v>
          </cell>
          <cell r="B8164">
            <v>21349</v>
          </cell>
          <cell r="F8164" t="str">
            <v>CC-01383434</v>
          </cell>
          <cell r="J8164" t="str">
            <v>Sales Call</v>
          </cell>
          <cell r="R8164" t="str">
            <v>BMDS031033</v>
          </cell>
          <cell r="AB8164" t="str">
            <v>Sales call carried out for HMR updated</v>
          </cell>
        </row>
        <row r="8165">
          <cell r="A8165">
            <v>45530.946944444397</v>
          </cell>
          <cell r="B8165">
            <v>34182</v>
          </cell>
          <cell r="F8165" t="str">
            <v>CC-01383432</v>
          </cell>
          <cell r="J8165" t="str">
            <v>Sales Call</v>
          </cell>
          <cell r="R8165" t="str">
            <v>BKIS032164</v>
          </cell>
          <cell r="AB8165" t="str">
            <v>Sales call carried out for HMR update</v>
          </cell>
        </row>
        <row r="8166">
          <cell r="A8166">
            <v>45530.945381944402</v>
          </cell>
          <cell r="B8166">
            <v>16053</v>
          </cell>
          <cell r="F8166" t="str">
            <v>CC-01383431</v>
          </cell>
          <cell r="J8166" t="str">
            <v>Sales Call</v>
          </cell>
          <cell r="R8166" t="str">
            <v>BHKS030073</v>
          </cell>
          <cell r="AB8166" t="str">
            <v>Sales call carried out for HMR update</v>
          </cell>
        </row>
        <row r="8167">
          <cell r="A8167">
            <v>45530.943935185198</v>
          </cell>
          <cell r="B8167">
            <v>11930</v>
          </cell>
          <cell r="F8167" t="str">
            <v>CC-01383430</v>
          </cell>
          <cell r="J8167" t="str">
            <v>Sales Call</v>
          </cell>
          <cell r="R8167" t="str">
            <v>BQLC370193</v>
          </cell>
          <cell r="AB8167" t="str">
            <v>Sales call carried out for HMR update</v>
          </cell>
        </row>
        <row r="8168">
          <cell r="A8168">
            <v>45530.941053240698</v>
          </cell>
          <cell r="B8168">
            <v>19966</v>
          </cell>
          <cell r="F8168" t="str">
            <v>CC-01383429</v>
          </cell>
          <cell r="J8168" t="str">
            <v>Sales Call</v>
          </cell>
          <cell r="R8168" t="str">
            <v>GNDC370057</v>
          </cell>
          <cell r="AB8168" t="str">
            <v>Sales call carried out for HMR update</v>
          </cell>
        </row>
        <row r="8169">
          <cell r="A8169">
            <v>45530.939259259299</v>
          </cell>
          <cell r="B8169">
            <v>12288</v>
          </cell>
          <cell r="F8169" t="str">
            <v>CC-01383428</v>
          </cell>
          <cell r="J8169" t="str">
            <v>Sales Call</v>
          </cell>
          <cell r="R8169" t="str">
            <v>BRKC371988</v>
          </cell>
          <cell r="AB8169" t="str">
            <v>Sales call carried out for HMR update</v>
          </cell>
        </row>
        <row r="8170">
          <cell r="A8170">
            <v>45530.937418981499</v>
          </cell>
          <cell r="B8170">
            <v>6455</v>
          </cell>
          <cell r="F8170" t="str">
            <v>CC-01383427</v>
          </cell>
          <cell r="J8170" t="str">
            <v>Sales Call</v>
          </cell>
          <cell r="R8170" t="str">
            <v>BREC373493</v>
          </cell>
          <cell r="AB8170" t="str">
            <v>Sales call carried out for HMR update</v>
          </cell>
        </row>
        <row r="8171">
          <cell r="A8171">
            <v>45530.935856481497</v>
          </cell>
          <cell r="B8171">
            <v>18344</v>
          </cell>
          <cell r="F8171" t="str">
            <v>CC-01383426</v>
          </cell>
          <cell r="J8171" t="str">
            <v>Sales Call</v>
          </cell>
          <cell r="R8171" t="str">
            <v>BSFS043411</v>
          </cell>
          <cell r="AB8171" t="str">
            <v>Sales call carried out for HMR updated</v>
          </cell>
        </row>
        <row r="8172">
          <cell r="A8172">
            <v>45530.934479166703</v>
          </cell>
          <cell r="B8172">
            <v>4085</v>
          </cell>
          <cell r="F8172" t="str">
            <v>CC-01383425</v>
          </cell>
          <cell r="J8172" t="str">
            <v>Sales Call</v>
          </cell>
          <cell r="R8172" t="str">
            <v>BSEC376140</v>
          </cell>
          <cell r="AB8172" t="str">
            <v>Sales call carried out for HMR update</v>
          </cell>
        </row>
        <row r="8173">
          <cell r="A8173">
            <v>45530.932766203703</v>
          </cell>
          <cell r="B8173">
            <v>6830</v>
          </cell>
          <cell r="F8173" t="str">
            <v>CC-01383424</v>
          </cell>
          <cell r="J8173" t="str">
            <v>Sales Call</v>
          </cell>
          <cell r="R8173" t="str">
            <v>BSKS036261</v>
          </cell>
          <cell r="AB8173" t="str">
            <v>Sales call carried out for HMR update</v>
          </cell>
        </row>
        <row r="8174">
          <cell r="A8174">
            <v>45530.930983796301</v>
          </cell>
          <cell r="B8174">
            <v>8390</v>
          </cell>
          <cell r="F8174" t="str">
            <v>CC-01383420</v>
          </cell>
          <cell r="J8174" t="str">
            <v>Sales Call</v>
          </cell>
          <cell r="R8174" t="str">
            <v>BUDS034763</v>
          </cell>
          <cell r="AB8174" t="str">
            <v>Sales call carried out for HMR update</v>
          </cell>
        </row>
        <row r="8175">
          <cell r="A8175">
            <v>45530.928692129601</v>
          </cell>
          <cell r="B8175">
            <v>2286</v>
          </cell>
          <cell r="F8175" t="str">
            <v>CC-01383416</v>
          </cell>
          <cell r="J8175" t="str">
            <v>Sales Call</v>
          </cell>
          <cell r="R8175" t="str">
            <v>BUDS034771</v>
          </cell>
          <cell r="AB8175" t="str">
            <v>Sales call carried out for HMR update</v>
          </cell>
        </row>
        <row r="8176">
          <cell r="A8176">
            <v>45530.927048611098</v>
          </cell>
          <cell r="B8176">
            <v>26576</v>
          </cell>
          <cell r="F8176" t="str">
            <v>CC-01383414</v>
          </cell>
          <cell r="J8176" t="str">
            <v>Sales Call</v>
          </cell>
          <cell r="R8176" t="str">
            <v>BUDC372326</v>
          </cell>
          <cell r="AB8176" t="str">
            <v>Sales call carried out for HMR update</v>
          </cell>
        </row>
        <row r="8177">
          <cell r="A8177">
            <v>45529.996504629598</v>
          </cell>
          <cell r="B8177">
            <v>3494</v>
          </cell>
          <cell r="F8177" t="str">
            <v>CC-01382452</v>
          </cell>
          <cell r="J8177" t="str">
            <v>Sales Call</v>
          </cell>
          <cell r="R8177" t="str">
            <v>BWKS031684</v>
          </cell>
          <cell r="AB8177" t="str">
            <v>Sales call carried out for HMR update</v>
          </cell>
        </row>
        <row r="8178">
          <cell r="A8178">
            <v>45529.994351851798</v>
          </cell>
          <cell r="B8178">
            <v>343</v>
          </cell>
          <cell r="F8178" t="str">
            <v>CC-01382451</v>
          </cell>
          <cell r="J8178" t="str">
            <v>Sales Call</v>
          </cell>
          <cell r="R8178" t="str">
            <v>BVIC378177</v>
          </cell>
          <cell r="AB8178" t="str">
            <v>Sales call carried out for HMR update</v>
          </cell>
        </row>
        <row r="8179">
          <cell r="A8179">
            <v>45529.992395833302</v>
          </cell>
          <cell r="B8179">
            <v>8616</v>
          </cell>
          <cell r="F8179" t="str">
            <v>CC-01382450</v>
          </cell>
          <cell r="J8179" t="str">
            <v>Sales Call</v>
          </cell>
          <cell r="R8179" t="str">
            <v>BVFS039912</v>
          </cell>
          <cell r="AB8179" t="str">
            <v>Sales call carried out for HMR update</v>
          </cell>
        </row>
        <row r="8180">
          <cell r="A8180">
            <v>45529.990138888897</v>
          </cell>
          <cell r="B8180">
            <v>173</v>
          </cell>
          <cell r="F8180" t="str">
            <v>CC-01382449</v>
          </cell>
          <cell r="J8180" t="str">
            <v>Sales Call</v>
          </cell>
          <cell r="R8180" t="str">
            <v>BWCC379822</v>
          </cell>
          <cell r="AB8180" t="str">
            <v>Sales call carried out for HMR update</v>
          </cell>
        </row>
        <row r="8181">
          <cell r="A8181">
            <v>45529.988460648201</v>
          </cell>
          <cell r="B8181">
            <v>530</v>
          </cell>
          <cell r="F8181" t="str">
            <v>CC-01382448</v>
          </cell>
          <cell r="J8181" t="str">
            <v>Sales Call</v>
          </cell>
          <cell r="R8181" t="str">
            <v>BXJS034965</v>
          </cell>
          <cell r="AB8181" t="str">
            <v>Sales call carried out for HMR update</v>
          </cell>
        </row>
        <row r="8182">
          <cell r="A8182">
            <v>45529.986550925903</v>
          </cell>
          <cell r="B8182">
            <v>3061</v>
          </cell>
          <cell r="F8182" t="str">
            <v>CC-01382447</v>
          </cell>
          <cell r="J8182" t="str">
            <v>Sales Call</v>
          </cell>
          <cell r="R8182" t="str">
            <v>BTCS030119</v>
          </cell>
          <cell r="AB8182" t="str">
            <v>Sales call carried out for HMR update</v>
          </cell>
        </row>
        <row r="8183">
          <cell r="A8183">
            <v>45529.984201388899</v>
          </cell>
          <cell r="B8183">
            <v>17839</v>
          </cell>
          <cell r="F8183" t="str">
            <v>CC-01382446</v>
          </cell>
          <cell r="J8183" t="str">
            <v>Sales Call</v>
          </cell>
          <cell r="R8183" t="str">
            <v>BTHS031467</v>
          </cell>
          <cell r="AB8183" t="str">
            <v>Sales call carried out for HMR update</v>
          </cell>
        </row>
        <row r="8184">
          <cell r="A8184">
            <v>45529.982280092598</v>
          </cell>
          <cell r="B8184">
            <v>7161</v>
          </cell>
          <cell r="F8184" t="str">
            <v>CC-01382445</v>
          </cell>
          <cell r="J8184" t="str">
            <v>Sales Call</v>
          </cell>
          <cell r="R8184" t="str">
            <v>BVKC374485</v>
          </cell>
          <cell r="AB8184" t="str">
            <v>Sales call carried out for HMR update</v>
          </cell>
        </row>
        <row r="8185">
          <cell r="A8185">
            <v>45529.979375000003</v>
          </cell>
          <cell r="B8185">
            <v>8925</v>
          </cell>
          <cell r="F8185" t="str">
            <v>CC-01382444</v>
          </cell>
          <cell r="J8185" t="str">
            <v>Sales Call</v>
          </cell>
          <cell r="R8185" t="str">
            <v>BTGC379081</v>
          </cell>
          <cell r="AB8185" t="str">
            <v>Sales call carried out for HMR update.</v>
          </cell>
        </row>
        <row r="8186">
          <cell r="A8186">
            <v>45529.977673611102</v>
          </cell>
          <cell r="B8186">
            <v>17617</v>
          </cell>
          <cell r="F8186" t="str">
            <v>CC-01382443</v>
          </cell>
          <cell r="J8186" t="str">
            <v>Sales Call</v>
          </cell>
          <cell r="R8186" t="str">
            <v>BSBC375530</v>
          </cell>
          <cell r="AB8186" t="str">
            <v>Sales call carried out for HMR update</v>
          </cell>
        </row>
        <row r="8187">
          <cell r="A8187">
            <v>45529.975775462997</v>
          </cell>
          <cell r="B8187">
            <v>5345</v>
          </cell>
          <cell r="F8187" t="str">
            <v>CC-01382442</v>
          </cell>
          <cell r="J8187" t="str">
            <v>Sales Call</v>
          </cell>
          <cell r="R8187" t="str">
            <v>BSKC374901</v>
          </cell>
          <cell r="AB8187" t="str">
            <v>Sales call carried out for HMR update</v>
          </cell>
        </row>
        <row r="8188">
          <cell r="A8188">
            <v>45529.973715277803</v>
          </cell>
          <cell r="B8188">
            <v>6805</v>
          </cell>
          <cell r="F8188" t="str">
            <v>CC-01382441</v>
          </cell>
          <cell r="J8188" t="str">
            <v>Sales Call</v>
          </cell>
          <cell r="R8188" t="str">
            <v>BREC373485</v>
          </cell>
          <cell r="AB8188" t="str">
            <v>Sales call carried out for HMR update</v>
          </cell>
        </row>
        <row r="8189">
          <cell r="A8189">
            <v>45529.972106481502</v>
          </cell>
          <cell r="B8189">
            <v>56460</v>
          </cell>
          <cell r="F8189" t="str">
            <v>CC-01382440</v>
          </cell>
          <cell r="J8189" t="str">
            <v>Sales Call</v>
          </cell>
          <cell r="R8189" t="str">
            <v>BLFS040558</v>
          </cell>
          <cell r="AB8189" t="str">
            <v>Sales call carried out for HMR update</v>
          </cell>
        </row>
        <row r="8190">
          <cell r="A8190">
            <v>45529.970451388901</v>
          </cell>
          <cell r="B8190">
            <v>22207</v>
          </cell>
          <cell r="F8190" t="str">
            <v>CC-01382439</v>
          </cell>
          <cell r="J8190" t="str">
            <v>Sales Call</v>
          </cell>
          <cell r="R8190" t="str">
            <v>BKJS040077</v>
          </cell>
          <cell r="AB8190" t="str">
            <v>Sales call carried out for HMR update</v>
          </cell>
        </row>
        <row r="8191">
          <cell r="A8191">
            <v>45529.968773148103</v>
          </cell>
          <cell r="B8191">
            <v>59307</v>
          </cell>
          <cell r="F8191" t="str">
            <v>CC-01382438</v>
          </cell>
          <cell r="J8191" t="str">
            <v>Sales Call</v>
          </cell>
          <cell r="R8191" t="str">
            <v>BKAS030601</v>
          </cell>
          <cell r="AB8191" t="str">
            <v>Sales call carried out for HMR update</v>
          </cell>
        </row>
        <row r="8192">
          <cell r="A8192">
            <v>45529.966736111099</v>
          </cell>
          <cell r="B8192">
            <v>11909</v>
          </cell>
          <cell r="F8192" t="str">
            <v>CC-01382437</v>
          </cell>
          <cell r="J8192" t="str">
            <v>Sales Call</v>
          </cell>
          <cell r="R8192" t="str">
            <v>BRHS035337</v>
          </cell>
          <cell r="AB8192" t="str">
            <v>Sales call carried out for HMR update</v>
          </cell>
        </row>
        <row r="8193">
          <cell r="A8193">
            <v>45529.965115740699</v>
          </cell>
          <cell r="B8193">
            <v>7776</v>
          </cell>
          <cell r="F8193" t="str">
            <v>CC-01382436</v>
          </cell>
          <cell r="J8193" t="str">
            <v>Sales Call</v>
          </cell>
          <cell r="R8193" t="str">
            <v>BRHC374105</v>
          </cell>
          <cell r="AB8193" t="str">
            <v>Sales call carried out for HMR update</v>
          </cell>
        </row>
        <row r="8194">
          <cell r="A8194">
            <v>45529.963252314803</v>
          </cell>
          <cell r="B8194">
            <v>2959</v>
          </cell>
          <cell r="F8194" t="str">
            <v>CC-01382435</v>
          </cell>
          <cell r="J8194" t="str">
            <v>Sales Call</v>
          </cell>
          <cell r="R8194" t="str">
            <v>BUEC372458</v>
          </cell>
          <cell r="AB8194" t="str">
            <v>we never expressed about engine as engine don’t have any problem.</v>
          </cell>
        </row>
        <row r="8195">
          <cell r="A8195">
            <v>45529.961574074099</v>
          </cell>
          <cell r="B8195">
            <v>1069</v>
          </cell>
          <cell r="F8195" t="str">
            <v>CC-01382434</v>
          </cell>
          <cell r="J8195" t="str">
            <v>Sales Call</v>
          </cell>
          <cell r="R8195" t="str">
            <v>BSLC374985</v>
          </cell>
          <cell r="AB8195" t="str">
            <v>we never expressed about engine as engine don’t have any problem.</v>
          </cell>
        </row>
        <row r="8196">
          <cell r="A8196">
            <v>45529.960046296299</v>
          </cell>
          <cell r="B8196">
            <v>10490</v>
          </cell>
          <cell r="F8196" t="str">
            <v>CC-01382433</v>
          </cell>
          <cell r="J8196" t="str">
            <v>Sales Call</v>
          </cell>
          <cell r="R8196" t="str">
            <v>109279</v>
          </cell>
          <cell r="AB8196" t="str">
            <v>we never expressed about engine as engine don’t have any problem.</v>
          </cell>
        </row>
        <row r="8197">
          <cell r="A8197">
            <v>45529.958495370403</v>
          </cell>
          <cell r="B8197">
            <v>37457</v>
          </cell>
          <cell r="F8197" t="str">
            <v>CC-01382432</v>
          </cell>
          <cell r="J8197" t="str">
            <v>Sales Call</v>
          </cell>
          <cell r="R8197" t="str">
            <v>GOBF110094</v>
          </cell>
          <cell r="AB8197" t="str">
            <v>Sales call carried out for HMR update.</v>
          </cell>
        </row>
        <row r="8198">
          <cell r="A8198">
            <v>45529.956712963001</v>
          </cell>
          <cell r="B8198">
            <v>16518</v>
          </cell>
          <cell r="F8198" t="str">
            <v>CC-01382431</v>
          </cell>
          <cell r="J8198" t="str">
            <v>Sales Call</v>
          </cell>
          <cell r="R8198" t="str">
            <v>BQJF150001</v>
          </cell>
          <cell r="AB8198" t="str">
            <v>Sales call carried out for HMR update</v>
          </cell>
        </row>
        <row r="8199">
          <cell r="A8199">
            <v>45529.955266203702</v>
          </cell>
          <cell r="B8199">
            <v>16991</v>
          </cell>
          <cell r="F8199" t="str">
            <v>CC-01382430</v>
          </cell>
          <cell r="J8199" t="str">
            <v>Sales Call</v>
          </cell>
          <cell r="R8199" t="str">
            <v>BSJS035946</v>
          </cell>
          <cell r="AB8199" t="str">
            <v>Sales call carried out for HMR update</v>
          </cell>
        </row>
        <row r="8200">
          <cell r="A8200">
            <v>45529.953923611101</v>
          </cell>
          <cell r="B8200">
            <v>11758</v>
          </cell>
          <cell r="F8200" t="str">
            <v>CC-01382429</v>
          </cell>
          <cell r="J8200" t="str">
            <v>Sales Call</v>
          </cell>
          <cell r="R8200" t="str">
            <v>BQAC373617</v>
          </cell>
          <cell r="AB8200" t="str">
            <v>Sales call carried out for HMR update</v>
          </cell>
        </row>
        <row r="8201">
          <cell r="A8201">
            <v>45529.952604166698</v>
          </cell>
          <cell r="B8201">
            <v>22630</v>
          </cell>
          <cell r="F8201" t="str">
            <v>CC-01382428</v>
          </cell>
          <cell r="J8201" t="str">
            <v>Sales Call</v>
          </cell>
          <cell r="R8201" t="str">
            <v>BRCC373040</v>
          </cell>
          <cell r="AB8201" t="str">
            <v>Sales call carried out for HMR update</v>
          </cell>
        </row>
        <row r="8202">
          <cell r="A8202">
            <v>45529.951215277797</v>
          </cell>
          <cell r="B8202">
            <v>5298</v>
          </cell>
          <cell r="F8202" t="str">
            <v>CC-01382427</v>
          </cell>
          <cell r="J8202" t="str">
            <v>Sales Call</v>
          </cell>
          <cell r="R8202" t="str">
            <v>BSBC375532</v>
          </cell>
          <cell r="AB8202" t="str">
            <v>Sales call carried out for HMR update.</v>
          </cell>
        </row>
        <row r="8203">
          <cell r="A8203">
            <v>45529.949930555602</v>
          </cell>
          <cell r="B8203">
            <v>34288</v>
          </cell>
          <cell r="F8203" t="str">
            <v>CC-01382426</v>
          </cell>
          <cell r="J8203" t="str">
            <v>Sales Call</v>
          </cell>
          <cell r="R8203" t="str">
            <v>BRJS040951</v>
          </cell>
          <cell r="AB8203" t="str">
            <v>Sales call carried out for HMR update</v>
          </cell>
        </row>
        <row r="8204">
          <cell r="A8204">
            <v>45529.948634259301</v>
          </cell>
          <cell r="B8204">
            <v>3442</v>
          </cell>
          <cell r="F8204" t="str">
            <v>CC-01382425</v>
          </cell>
          <cell r="J8204" t="str">
            <v>Sales Call</v>
          </cell>
          <cell r="R8204" t="str">
            <v>BULC370702</v>
          </cell>
          <cell r="AB8204" t="str">
            <v>Sales call carried out for HMR update</v>
          </cell>
        </row>
        <row r="8205">
          <cell r="A8205">
            <v>45529.947175925903</v>
          </cell>
          <cell r="B8205">
            <v>3669</v>
          </cell>
          <cell r="F8205" t="str">
            <v>CC-01382424</v>
          </cell>
          <cell r="J8205" t="str">
            <v>Sales Call</v>
          </cell>
          <cell r="R8205" t="str">
            <v>BUHS047551</v>
          </cell>
          <cell r="AB8205" t="str">
            <v>Sales call carried out for HMR update</v>
          </cell>
        </row>
        <row r="8206">
          <cell r="A8206">
            <v>45529.9458101852</v>
          </cell>
          <cell r="B8206">
            <v>280</v>
          </cell>
          <cell r="F8206" t="str">
            <v>CC-01382423</v>
          </cell>
          <cell r="J8206" t="str">
            <v>Sales Call</v>
          </cell>
          <cell r="R8206" t="str">
            <v>BWFC370703</v>
          </cell>
          <cell r="AB8206" t="str">
            <v>Sales call carried out for HMR update.</v>
          </cell>
        </row>
        <row r="8207">
          <cell r="A8207">
            <v>45529.944155092599</v>
          </cell>
          <cell r="B8207">
            <v>2484</v>
          </cell>
          <cell r="F8207" t="str">
            <v>CC-01382422</v>
          </cell>
          <cell r="J8207" t="str">
            <v>Sales Call</v>
          </cell>
          <cell r="R8207" t="str">
            <v>BVCS038776</v>
          </cell>
          <cell r="AB8207" t="str">
            <v>Sales call carried out for HMR update</v>
          </cell>
        </row>
        <row r="8208">
          <cell r="A8208">
            <v>45528.635891203703</v>
          </cell>
          <cell r="B8208">
            <v>8911</v>
          </cell>
          <cell r="F8208" t="str">
            <v>CC-01381900</v>
          </cell>
          <cell r="J8208" t="str">
            <v>Sales Call</v>
          </cell>
          <cell r="R8208" t="str">
            <v>BWLS031775</v>
          </cell>
          <cell r="AB8208" t="str">
            <v>Sales call carried out for HMR update</v>
          </cell>
        </row>
        <row r="8209">
          <cell r="A8209">
            <v>45528.635000000002</v>
          </cell>
          <cell r="B8209">
            <v>5780</v>
          </cell>
          <cell r="F8209" t="str">
            <v>CC-01381896</v>
          </cell>
          <cell r="J8209" t="str">
            <v>Sales Call</v>
          </cell>
          <cell r="R8209" t="str">
            <v>BVFS049358</v>
          </cell>
          <cell r="AB8209" t="str">
            <v>Sales call carried out for HMR update.</v>
          </cell>
        </row>
        <row r="8210">
          <cell r="A8210">
            <v>45528.634131944404</v>
          </cell>
          <cell r="B8210">
            <v>1465</v>
          </cell>
          <cell r="F8210" t="str">
            <v>CC-01381893</v>
          </cell>
          <cell r="J8210" t="str">
            <v>Sales Call</v>
          </cell>
          <cell r="R8210" t="str">
            <v>BVHS049699</v>
          </cell>
          <cell r="AB8210" t="str">
            <v>Sales call carried out for HMR update</v>
          </cell>
        </row>
        <row r="8211">
          <cell r="A8211">
            <v>45528.633298611101</v>
          </cell>
          <cell r="B8211">
            <v>1474</v>
          </cell>
          <cell r="F8211" t="str">
            <v>CC-01381890</v>
          </cell>
          <cell r="J8211" t="str">
            <v>Sales Call</v>
          </cell>
          <cell r="R8211" t="str">
            <v>BVFS049365</v>
          </cell>
          <cell r="AB8211" t="str">
            <v>Sales call carried out for HMR update</v>
          </cell>
        </row>
        <row r="8212">
          <cell r="A8212">
            <v>45528.6320949074</v>
          </cell>
          <cell r="B8212">
            <v>1854</v>
          </cell>
          <cell r="F8212" t="str">
            <v>CC-01381884</v>
          </cell>
          <cell r="J8212" t="str">
            <v>Sales Call</v>
          </cell>
          <cell r="R8212" t="str">
            <v>BVFS049364</v>
          </cell>
          <cell r="AB8212" t="str">
            <v>Sales call carried out for HMR update</v>
          </cell>
        </row>
        <row r="8213">
          <cell r="A8213">
            <v>45528.631180555603</v>
          </cell>
          <cell r="B8213">
            <v>926</v>
          </cell>
          <cell r="F8213" t="str">
            <v>CC-01381879</v>
          </cell>
          <cell r="J8213" t="str">
            <v>Sales Call</v>
          </cell>
          <cell r="R8213" t="str">
            <v>BWGS033844</v>
          </cell>
          <cell r="AB8213" t="str">
            <v>Sales call carried out for HMR update</v>
          </cell>
        </row>
        <row r="8214">
          <cell r="A8214">
            <v>45528.630254629599</v>
          </cell>
          <cell r="B8214">
            <v>920</v>
          </cell>
          <cell r="F8214" t="str">
            <v>CC-01381877</v>
          </cell>
          <cell r="J8214" t="str">
            <v>Sales Call</v>
          </cell>
          <cell r="R8214" t="str">
            <v>BWLS031873</v>
          </cell>
          <cell r="AB8214" t="str">
            <v>Sales call carried out for HMR update</v>
          </cell>
        </row>
        <row r="8215">
          <cell r="A8215">
            <v>45528.629456018498</v>
          </cell>
          <cell r="B8215">
            <v>2707</v>
          </cell>
          <cell r="F8215" t="str">
            <v>CC-01381876</v>
          </cell>
          <cell r="J8215" t="str">
            <v>Sales Call</v>
          </cell>
          <cell r="R8215" t="str">
            <v>BUJS032230</v>
          </cell>
          <cell r="AB8215" t="str">
            <v>Sales call carried out for HMR update</v>
          </cell>
        </row>
        <row r="8216">
          <cell r="A8216">
            <v>45528.628379629597</v>
          </cell>
          <cell r="B8216">
            <v>1942</v>
          </cell>
          <cell r="F8216" t="str">
            <v>CC-01381870</v>
          </cell>
          <cell r="J8216" t="str">
            <v>Sales Call</v>
          </cell>
          <cell r="R8216" t="str">
            <v>BUIS036515</v>
          </cell>
          <cell r="AB8216" t="str">
            <v>Sales call carried out for HMR update</v>
          </cell>
        </row>
        <row r="8217">
          <cell r="A8217">
            <v>45528.627314814803</v>
          </cell>
          <cell r="B8217">
            <v>1942</v>
          </cell>
          <cell r="F8217" t="str">
            <v>CC-01381867</v>
          </cell>
          <cell r="J8217" t="str">
            <v>Sales Call</v>
          </cell>
          <cell r="R8217" t="str">
            <v>BVJS036816</v>
          </cell>
          <cell r="AB8217" t="str">
            <v>Sales call carried out for HMR update</v>
          </cell>
        </row>
        <row r="8218">
          <cell r="A8218">
            <v>45528.626064814802</v>
          </cell>
          <cell r="B8218">
            <v>11239</v>
          </cell>
          <cell r="F8218" t="str">
            <v>CC-01381865</v>
          </cell>
          <cell r="J8218" t="str">
            <v>Sales Call</v>
          </cell>
          <cell r="R8218" t="str">
            <v>BUFS046839</v>
          </cell>
          <cell r="AB8218" t="str">
            <v>Sales call carried out for HMR update</v>
          </cell>
        </row>
        <row r="8219">
          <cell r="A8219">
            <v>45528.612986111097</v>
          </cell>
          <cell r="B8219">
            <v>114325</v>
          </cell>
          <cell r="F8219" t="str">
            <v>CC-01381836</v>
          </cell>
          <cell r="J8219" t="str">
            <v>Sales Call</v>
          </cell>
          <cell r="R8219" t="str">
            <v>BTES044431</v>
          </cell>
          <cell r="AB8219" t="str">
            <v>Sales call carried out for HMR update</v>
          </cell>
        </row>
        <row r="8220">
          <cell r="A8220">
            <v>45528.612060185202</v>
          </cell>
          <cell r="B8220">
            <v>1701</v>
          </cell>
          <cell r="F8220" t="str">
            <v>CC-01381833</v>
          </cell>
          <cell r="J8220" t="str">
            <v>Sales Call</v>
          </cell>
          <cell r="R8220" t="str">
            <v>EUES035194</v>
          </cell>
          <cell r="AB8220" t="str">
            <v>Sales call carried out for HMR update</v>
          </cell>
        </row>
        <row r="8221">
          <cell r="A8221">
            <v>45528.611203703702</v>
          </cell>
          <cell r="B8221">
            <v>96215</v>
          </cell>
          <cell r="F8221" t="str">
            <v>CC-01381830</v>
          </cell>
          <cell r="J8221" t="str">
            <v>Sales Call</v>
          </cell>
          <cell r="R8221" t="str">
            <v>BPLF150007</v>
          </cell>
          <cell r="AB8221" t="str">
            <v>Sales call carried out for HMR update</v>
          </cell>
        </row>
        <row r="8222">
          <cell r="A8222">
            <v>45528.610081018502</v>
          </cell>
          <cell r="B8222">
            <v>21684</v>
          </cell>
          <cell r="F8222" t="str">
            <v>CC-01381823</v>
          </cell>
          <cell r="J8222" t="str">
            <v>Sales Call</v>
          </cell>
          <cell r="R8222" t="str">
            <v>BNKS030423</v>
          </cell>
          <cell r="AB8222" t="str">
            <v>Sales call carried out for HMR update</v>
          </cell>
        </row>
        <row r="8223">
          <cell r="A8223">
            <v>45528.609178240702</v>
          </cell>
          <cell r="B8223">
            <v>28492</v>
          </cell>
          <cell r="F8223" t="str">
            <v>CC-01381819</v>
          </cell>
          <cell r="J8223" t="str">
            <v>Sales Call</v>
          </cell>
          <cell r="R8223" t="str">
            <v>BOCS040147</v>
          </cell>
          <cell r="AB8223" t="str">
            <v>Sales call carried out for HMR update</v>
          </cell>
        </row>
        <row r="8224">
          <cell r="A8224">
            <v>45528.6082986111</v>
          </cell>
          <cell r="B8224">
            <v>40945</v>
          </cell>
          <cell r="F8224" t="str">
            <v>CC-01381816</v>
          </cell>
          <cell r="J8224" t="str">
            <v>Sales Call</v>
          </cell>
          <cell r="R8224" t="str">
            <v>BMIS031759</v>
          </cell>
          <cell r="AB8224" t="str">
            <v>Sales call carried out for HMR update</v>
          </cell>
        </row>
        <row r="8225">
          <cell r="A8225">
            <v>45528.607384259303</v>
          </cell>
          <cell r="B8225">
            <v>10620</v>
          </cell>
          <cell r="F8225" t="str">
            <v>CC-01381813</v>
          </cell>
          <cell r="J8225" t="str">
            <v>Sales Call</v>
          </cell>
          <cell r="R8225" t="str">
            <v>BNCS030884</v>
          </cell>
          <cell r="AB8225" t="str">
            <v>Sales call carried out for HMR update</v>
          </cell>
        </row>
        <row r="8226">
          <cell r="A8226">
            <v>45528.606458333299</v>
          </cell>
          <cell r="B8226">
            <v>9660</v>
          </cell>
          <cell r="F8226" t="str">
            <v>CC-01381811</v>
          </cell>
          <cell r="J8226" t="str">
            <v>Sales Call</v>
          </cell>
          <cell r="R8226" t="str">
            <v>BMFS040502</v>
          </cell>
          <cell r="AB8226" t="str">
            <v>Sales call carried out for HMR update</v>
          </cell>
        </row>
        <row r="8227">
          <cell r="A8227">
            <v>45528.605590277803</v>
          </cell>
          <cell r="B8227">
            <v>31079</v>
          </cell>
          <cell r="F8227" t="str">
            <v>CC-01381806</v>
          </cell>
          <cell r="J8227" t="str">
            <v>Sales Call</v>
          </cell>
          <cell r="R8227" t="str">
            <v>BMCS030957</v>
          </cell>
          <cell r="AB8227" t="str">
            <v>Sales call carried out for HMR update</v>
          </cell>
        </row>
        <row r="8228">
          <cell r="A8228">
            <v>45528.604675925897</v>
          </cell>
          <cell r="B8228">
            <v>3557</v>
          </cell>
          <cell r="F8228" t="str">
            <v>CC-01381804</v>
          </cell>
          <cell r="J8228" t="str">
            <v>Sales Call</v>
          </cell>
          <cell r="R8228" t="str">
            <v>BVDS039346</v>
          </cell>
          <cell r="AB8228" t="str">
            <v>Sales call carried out for HMR update</v>
          </cell>
        </row>
        <row r="8229">
          <cell r="A8229">
            <v>45528.6038541667</v>
          </cell>
          <cell r="B8229">
            <v>58801</v>
          </cell>
          <cell r="F8229" t="str">
            <v>CC-01381802</v>
          </cell>
          <cell r="J8229" t="str">
            <v>Sales Call</v>
          </cell>
          <cell r="R8229" t="str">
            <v>BLGS040605</v>
          </cell>
          <cell r="AB8229" t="str">
            <v>Sales call carried out for HMR update</v>
          </cell>
        </row>
        <row r="8230">
          <cell r="A8230">
            <v>45528.602812500001</v>
          </cell>
          <cell r="B8230">
            <v>2587</v>
          </cell>
          <cell r="F8230" t="str">
            <v>CC-01381799</v>
          </cell>
          <cell r="J8230" t="str">
            <v>Sales Call</v>
          </cell>
          <cell r="R8230" t="str">
            <v>BJBS040305</v>
          </cell>
          <cell r="AB8230" t="str">
            <v>Sales call carried out for HMR update</v>
          </cell>
        </row>
        <row r="8231">
          <cell r="A8231">
            <v>45528.6019212963</v>
          </cell>
          <cell r="B8231">
            <v>56526</v>
          </cell>
          <cell r="F8231" t="str">
            <v>CC-01381796</v>
          </cell>
          <cell r="J8231" t="str">
            <v>Sales Call</v>
          </cell>
          <cell r="R8231" t="str">
            <v>BILS030211</v>
          </cell>
          <cell r="AB8231" t="str">
            <v>Sales call carried out for HMR update</v>
          </cell>
        </row>
        <row r="8232">
          <cell r="A8232">
            <v>45528.600937499999</v>
          </cell>
          <cell r="B8232">
            <v>11696</v>
          </cell>
          <cell r="F8232" t="str">
            <v>CC-01381795</v>
          </cell>
          <cell r="J8232" t="str">
            <v>Sales Call</v>
          </cell>
          <cell r="R8232" t="str">
            <v>BIBS040161</v>
          </cell>
          <cell r="AB8232" t="str">
            <v>Sales call carried out for HMR update</v>
          </cell>
        </row>
        <row r="8233">
          <cell r="A8233">
            <v>45528.599699074097</v>
          </cell>
          <cell r="B8233">
            <v>23591</v>
          </cell>
          <cell r="F8233" t="str">
            <v>CC-01381794</v>
          </cell>
          <cell r="J8233" t="str">
            <v>Sales Call</v>
          </cell>
          <cell r="R8233" t="str">
            <v>BIFS040367</v>
          </cell>
          <cell r="AB8233" t="str">
            <v>Sales call carried out for HMR update</v>
          </cell>
        </row>
        <row r="8234">
          <cell r="A8234">
            <v>45527.792916666702</v>
          </cell>
          <cell r="B8234">
            <v>5154</v>
          </cell>
          <cell r="F8234" t="str">
            <v>CC-01381011</v>
          </cell>
          <cell r="J8234" t="str">
            <v>Sales Call</v>
          </cell>
          <cell r="R8234" t="str">
            <v>164253</v>
          </cell>
          <cell r="AB8234" t="str">
            <v>Sales call carried out for HMR update</v>
          </cell>
        </row>
        <row r="8235">
          <cell r="A8235">
            <v>45527.791967592602</v>
          </cell>
          <cell r="B8235">
            <v>123909</v>
          </cell>
          <cell r="F8235" t="str">
            <v>CC-01381010</v>
          </cell>
          <cell r="J8235" t="str">
            <v>Sales Call</v>
          </cell>
          <cell r="R8235" t="str">
            <v>123399</v>
          </cell>
          <cell r="AB8235" t="str">
            <v>Sales call carried out for HMR update</v>
          </cell>
        </row>
        <row r="8236">
          <cell r="A8236">
            <v>45527.791215277801</v>
          </cell>
          <cell r="B8236">
            <v>20871</v>
          </cell>
          <cell r="F8236" t="str">
            <v>CC-01381009</v>
          </cell>
          <cell r="J8236" t="str">
            <v>Sales Call</v>
          </cell>
          <cell r="R8236" t="str">
            <v>BSKS036365</v>
          </cell>
          <cell r="AB8236" t="str">
            <v>Sales call carried out for HMR update</v>
          </cell>
        </row>
        <row r="8237">
          <cell r="A8237">
            <v>45527.790486111102</v>
          </cell>
          <cell r="B8237">
            <v>20287</v>
          </cell>
          <cell r="F8237" t="str">
            <v>CC-01381008</v>
          </cell>
          <cell r="J8237" t="str">
            <v>Sales Call</v>
          </cell>
          <cell r="R8237" t="str">
            <v>BQGS031413</v>
          </cell>
          <cell r="AB8237" t="str">
            <v>Sales call carried out for HMR update</v>
          </cell>
        </row>
        <row r="8238">
          <cell r="A8238">
            <v>45527.789722222202</v>
          </cell>
          <cell r="B8238">
            <v>19401</v>
          </cell>
          <cell r="F8238" t="str">
            <v>CC-01381007</v>
          </cell>
          <cell r="J8238" t="str">
            <v>Sales Call</v>
          </cell>
          <cell r="R8238" t="str">
            <v>BRES034488</v>
          </cell>
          <cell r="AB8238" t="str">
            <v>Sales call carried out for HMR update</v>
          </cell>
        </row>
        <row r="8239">
          <cell r="A8239">
            <v>45527.788912037002</v>
          </cell>
          <cell r="B8239">
            <v>4667</v>
          </cell>
          <cell r="F8239" t="str">
            <v>CC-01381006</v>
          </cell>
          <cell r="J8239" t="str">
            <v>Sales Call</v>
          </cell>
          <cell r="R8239" t="str">
            <v>BUES035210</v>
          </cell>
          <cell r="AB8239" t="str">
            <v>Sales call carried out for HMR update</v>
          </cell>
        </row>
        <row r="8240">
          <cell r="A8240">
            <v>45527.788101851896</v>
          </cell>
          <cell r="B8240">
            <v>2984</v>
          </cell>
          <cell r="F8240" t="str">
            <v>CC-01381005</v>
          </cell>
          <cell r="J8240" t="str">
            <v>Sales Call</v>
          </cell>
          <cell r="R8240" t="str">
            <v>BUCS034128</v>
          </cell>
          <cell r="AB8240" t="str">
            <v>Sales call carried out for HMR update</v>
          </cell>
        </row>
        <row r="8241">
          <cell r="A8241">
            <v>45527.787291666697</v>
          </cell>
          <cell r="B8241">
            <v>3822</v>
          </cell>
          <cell r="F8241" t="str">
            <v>CC-01381004</v>
          </cell>
          <cell r="J8241" t="str">
            <v>Sales Call</v>
          </cell>
          <cell r="R8241" t="str">
            <v>BUAS033747</v>
          </cell>
          <cell r="AB8241" t="str">
            <v>Sales call carried out for HMR update</v>
          </cell>
        </row>
        <row r="8242">
          <cell r="A8242">
            <v>45527.786504629599</v>
          </cell>
          <cell r="B8242">
            <v>16097</v>
          </cell>
          <cell r="F8242" t="str">
            <v>CC-01381003</v>
          </cell>
          <cell r="J8242" t="str">
            <v>Sales Call</v>
          </cell>
          <cell r="R8242" t="str">
            <v>BUBS033778</v>
          </cell>
          <cell r="AB8242" t="str">
            <v>Sales call carried out for HMR update</v>
          </cell>
        </row>
        <row r="8243">
          <cell r="A8243">
            <v>45527.785590277803</v>
          </cell>
          <cell r="B8243">
            <v>23327</v>
          </cell>
          <cell r="F8243" t="str">
            <v>CC-01381001</v>
          </cell>
          <cell r="J8243" t="str">
            <v>Sales Call</v>
          </cell>
          <cell r="R8243" t="str">
            <v>BSAF110719</v>
          </cell>
          <cell r="AB8243" t="str">
            <v>Sales call carried out for HMR update</v>
          </cell>
        </row>
        <row r="8244">
          <cell r="A8244">
            <v>45527.784780092603</v>
          </cell>
          <cell r="B8244">
            <v>56947</v>
          </cell>
          <cell r="F8244" t="str">
            <v>CC-01381000</v>
          </cell>
          <cell r="J8244" t="str">
            <v>Sales Call</v>
          </cell>
          <cell r="R8244" t="str">
            <v>BKCS031162</v>
          </cell>
          <cell r="AB8244" t="str">
            <v>Sales call carried out for HMR update.</v>
          </cell>
        </row>
        <row r="8245">
          <cell r="A8245">
            <v>45527.783969907403</v>
          </cell>
          <cell r="B8245">
            <v>27698</v>
          </cell>
          <cell r="F8245" t="str">
            <v>CC-01380999</v>
          </cell>
          <cell r="J8245" t="str">
            <v>Sales Call</v>
          </cell>
          <cell r="R8245" t="str">
            <v>BQCS040170</v>
          </cell>
          <cell r="AB8245" t="str">
            <v>Sales call carried out for HMR update</v>
          </cell>
        </row>
        <row r="8246">
          <cell r="A8246">
            <v>45527.7831365741</v>
          </cell>
          <cell r="B8246">
            <v>7524</v>
          </cell>
          <cell r="F8246" t="str">
            <v>CC-01380998</v>
          </cell>
          <cell r="J8246" t="str">
            <v>Sales Call</v>
          </cell>
          <cell r="R8246" t="str">
            <v>GOBS040228</v>
          </cell>
          <cell r="AB8246" t="str">
            <v>Sales call carried out for HMR update</v>
          </cell>
        </row>
        <row r="8247">
          <cell r="A8247">
            <v>45527.782268518502</v>
          </cell>
          <cell r="B8247">
            <v>29756</v>
          </cell>
          <cell r="F8247" t="str">
            <v>CC-01380997</v>
          </cell>
          <cell r="J8247" t="str">
            <v>Sales Call</v>
          </cell>
          <cell r="R8247" t="str">
            <v>GNES040048</v>
          </cell>
          <cell r="AB8247" t="str">
            <v>Sales call carried out for HMR update</v>
          </cell>
        </row>
        <row r="8248">
          <cell r="A8248">
            <v>45527.781319444402</v>
          </cell>
          <cell r="B8248">
            <v>46557</v>
          </cell>
          <cell r="F8248" t="str">
            <v>CC-01380996</v>
          </cell>
          <cell r="J8248" t="str">
            <v>Sales Call</v>
          </cell>
          <cell r="R8248" t="str">
            <v>GNFS040092</v>
          </cell>
          <cell r="AB8248" t="str">
            <v>Sales call carried out for HMR update</v>
          </cell>
        </row>
        <row r="8249">
          <cell r="A8249">
            <v>45527.780474537001</v>
          </cell>
          <cell r="B8249">
            <v>20700</v>
          </cell>
          <cell r="F8249" t="str">
            <v>CC-01380995</v>
          </cell>
          <cell r="J8249" t="str">
            <v>Sales Call</v>
          </cell>
          <cell r="R8249" t="str">
            <v>BQIS031915</v>
          </cell>
          <cell r="AB8249" t="str">
            <v>Sales call carried out for HMR update</v>
          </cell>
        </row>
        <row r="8250">
          <cell r="A8250">
            <v>45527.779386574097</v>
          </cell>
          <cell r="B8250">
            <v>15542</v>
          </cell>
          <cell r="F8250" t="str">
            <v>CC-01380994</v>
          </cell>
          <cell r="J8250" t="str">
            <v>Sales Call</v>
          </cell>
          <cell r="R8250" t="str">
            <v>BQIS031848</v>
          </cell>
          <cell r="AB8250" t="str">
            <v>Sales call carried out for HMR update</v>
          </cell>
        </row>
        <row r="8251">
          <cell r="A8251">
            <v>45527.7785069444</v>
          </cell>
          <cell r="B8251">
            <v>2167</v>
          </cell>
          <cell r="F8251" t="str">
            <v>CC-01380993</v>
          </cell>
          <cell r="J8251" t="str">
            <v>Sales Call</v>
          </cell>
          <cell r="R8251" t="str">
            <v>BUCS046101</v>
          </cell>
          <cell r="AB8251" t="str">
            <v>Sales call carried out for HMR update</v>
          </cell>
        </row>
        <row r="8252">
          <cell r="A8252">
            <v>45527.777465277803</v>
          </cell>
          <cell r="B8252">
            <v>15506</v>
          </cell>
          <cell r="F8252" t="str">
            <v>CC-01380992</v>
          </cell>
          <cell r="J8252" t="str">
            <v>Sales Call</v>
          </cell>
          <cell r="R8252" t="str">
            <v>BRCS033813</v>
          </cell>
          <cell r="AB8252" t="str">
            <v>Sales call carried out for HMR update</v>
          </cell>
        </row>
        <row r="8253">
          <cell r="A8253">
            <v>45527.776631944398</v>
          </cell>
          <cell r="B8253">
            <v>18213</v>
          </cell>
          <cell r="F8253" t="str">
            <v>CC-01380991</v>
          </cell>
          <cell r="J8253" t="str">
            <v>Sales Call</v>
          </cell>
          <cell r="R8253" t="str">
            <v>BRCS033809</v>
          </cell>
          <cell r="AB8253" t="str">
            <v>Sales call carried out for HMR update</v>
          </cell>
        </row>
        <row r="8254">
          <cell r="A8254">
            <v>45527.7755092593</v>
          </cell>
          <cell r="B8254">
            <v>13129</v>
          </cell>
          <cell r="F8254" t="str">
            <v>CC-01380990</v>
          </cell>
          <cell r="J8254" t="str">
            <v>Sales Call</v>
          </cell>
          <cell r="R8254" t="str">
            <v>BRBS033681</v>
          </cell>
          <cell r="AB8254" t="str">
            <v>Sales call carried out for HMR update</v>
          </cell>
        </row>
        <row r="8255">
          <cell r="A8255">
            <v>45527.7745138889</v>
          </cell>
          <cell r="B8255">
            <v>13211</v>
          </cell>
          <cell r="F8255" t="str">
            <v>CC-01380989</v>
          </cell>
          <cell r="J8255" t="str">
            <v>Sales Call</v>
          </cell>
          <cell r="R8255" t="str">
            <v>BTLS044130</v>
          </cell>
          <cell r="AB8255" t="str">
            <v>Sales call carried out for HMR update</v>
          </cell>
        </row>
        <row r="8256">
          <cell r="A8256">
            <v>45527.773287037002</v>
          </cell>
          <cell r="B8256">
            <v>9304</v>
          </cell>
          <cell r="F8256" t="str">
            <v>CC-01380988</v>
          </cell>
          <cell r="J8256" t="str">
            <v>Sales Call</v>
          </cell>
          <cell r="R8256" t="str">
            <v>BRGS035244</v>
          </cell>
          <cell r="AB8256" t="str">
            <v>Sales call carried out for HMR update</v>
          </cell>
        </row>
        <row r="8257">
          <cell r="A8257">
            <v>45527.772199074097</v>
          </cell>
          <cell r="B8257">
            <v>703</v>
          </cell>
          <cell r="F8257" t="str">
            <v>CC-01380987</v>
          </cell>
          <cell r="J8257" t="str">
            <v>Sales Call</v>
          </cell>
          <cell r="R8257" t="str">
            <v>BUES035163</v>
          </cell>
          <cell r="AB8257" t="str">
            <v>Sales call carried out for HMR update.</v>
          </cell>
        </row>
        <row r="8258">
          <cell r="A8258">
            <v>45527.771249999998</v>
          </cell>
          <cell r="B8258">
            <v>13757</v>
          </cell>
          <cell r="F8258" t="str">
            <v>CC-01380986</v>
          </cell>
          <cell r="J8258" t="str">
            <v>Sales Call</v>
          </cell>
          <cell r="R8258" t="str">
            <v>BTLS039851</v>
          </cell>
          <cell r="AB8258" t="str">
            <v>Sales call carried out for HMR update</v>
          </cell>
        </row>
        <row r="8259">
          <cell r="A8259">
            <v>45527.770300925898</v>
          </cell>
          <cell r="B8259">
            <v>14258</v>
          </cell>
          <cell r="F8259" t="str">
            <v>CC-01380985</v>
          </cell>
          <cell r="J8259" t="str">
            <v>Sales Call</v>
          </cell>
          <cell r="R8259" t="str">
            <v>BTLS039793</v>
          </cell>
          <cell r="AB8259" t="str">
            <v>Sales call carried out for HMR update</v>
          </cell>
        </row>
        <row r="8260">
          <cell r="A8260">
            <v>45527.769456018497</v>
          </cell>
          <cell r="B8260">
            <v>12531</v>
          </cell>
          <cell r="F8260" t="str">
            <v>CC-01380984</v>
          </cell>
          <cell r="J8260" t="str">
            <v>Sales Call</v>
          </cell>
          <cell r="R8260" t="str">
            <v>BTLS039787</v>
          </cell>
          <cell r="AB8260" t="str">
            <v>Sales call carried out for HMR update</v>
          </cell>
        </row>
        <row r="8261">
          <cell r="A8261">
            <v>45527.768599536997</v>
          </cell>
          <cell r="B8261">
            <v>19226</v>
          </cell>
          <cell r="F8261" t="str">
            <v>CC-01380981</v>
          </cell>
          <cell r="J8261" t="str">
            <v>Sales Call</v>
          </cell>
          <cell r="R8261" t="str">
            <v>BSGS043528</v>
          </cell>
          <cell r="AB8261" t="str">
            <v>Sales call carried out for HMR update</v>
          </cell>
        </row>
        <row r="8262">
          <cell r="A8262">
            <v>45527.767592592601</v>
          </cell>
          <cell r="B8262">
            <v>2930</v>
          </cell>
          <cell r="F8262" t="str">
            <v>CC-01380980</v>
          </cell>
          <cell r="J8262" t="str">
            <v>Sales Call</v>
          </cell>
          <cell r="R8262" t="str">
            <v>BUBS046035</v>
          </cell>
          <cell r="AB8262" t="str">
            <v>Sales call carried out for HMR update</v>
          </cell>
        </row>
        <row r="8263">
          <cell r="A8263">
            <v>45527.766597222202</v>
          </cell>
          <cell r="B8263">
            <v>2620</v>
          </cell>
          <cell r="F8263" t="str">
            <v>CC-01380977</v>
          </cell>
          <cell r="J8263" t="str">
            <v>Sales Call</v>
          </cell>
          <cell r="R8263" t="str">
            <v>BUCS046063</v>
          </cell>
          <cell r="AB8263" t="str">
            <v>Sales call carried out for HMR update</v>
          </cell>
        </row>
        <row r="8264">
          <cell r="A8264">
            <v>45527.765659722201</v>
          </cell>
          <cell r="B8264">
            <v>4364</v>
          </cell>
          <cell r="F8264" t="str">
            <v>CC-01380976</v>
          </cell>
          <cell r="J8264" t="str">
            <v>Sales Call</v>
          </cell>
          <cell r="R8264" t="str">
            <v>BTJS043846</v>
          </cell>
          <cell r="AB8264" t="str">
            <v>Sales call carried out for HMR update</v>
          </cell>
        </row>
        <row r="8265">
          <cell r="A8265">
            <v>45527.764629629601</v>
          </cell>
          <cell r="B8265">
            <v>9636</v>
          </cell>
          <cell r="F8265" t="str">
            <v>CC-01380975</v>
          </cell>
          <cell r="J8265" t="str">
            <v>Sales Call</v>
          </cell>
          <cell r="R8265" t="str">
            <v>BSES037922</v>
          </cell>
          <cell r="AB8265" t="str">
            <v>Sales call carried out for HMR update</v>
          </cell>
        </row>
        <row r="8266">
          <cell r="A8266">
            <v>45527.7637384259</v>
          </cell>
          <cell r="B8266">
            <v>13711</v>
          </cell>
          <cell r="F8266" t="str">
            <v>CC-01380973</v>
          </cell>
          <cell r="J8266" t="str">
            <v>Sales Call</v>
          </cell>
          <cell r="R8266" t="str">
            <v>BTLS039719</v>
          </cell>
          <cell r="AB8266" t="str">
            <v>Sales call carried out for HMR update</v>
          </cell>
        </row>
        <row r="8267">
          <cell r="A8267">
            <v>45527.7629282407</v>
          </cell>
          <cell r="B8267">
            <v>6808</v>
          </cell>
          <cell r="F8267" t="str">
            <v>CC-01380972</v>
          </cell>
          <cell r="J8267" t="str">
            <v>Sales Call</v>
          </cell>
          <cell r="R8267" t="str">
            <v>BUBS046036</v>
          </cell>
          <cell r="AB8267" t="str">
            <v>Sales call carried out for HMR update</v>
          </cell>
        </row>
        <row r="8268">
          <cell r="A8268">
            <v>45527.761608796303</v>
          </cell>
          <cell r="B8268">
            <v>14527</v>
          </cell>
          <cell r="F8268" t="str">
            <v>CC-01380970</v>
          </cell>
          <cell r="J8268" t="str">
            <v>Sales Call</v>
          </cell>
          <cell r="R8268" t="str">
            <v>BUCS034287</v>
          </cell>
          <cell r="AB8268" t="str">
            <v>Sales call carried out for HMR update</v>
          </cell>
        </row>
        <row r="8269">
          <cell r="A8269">
            <v>45527.6769444444</v>
          </cell>
          <cell r="B8269">
            <v>5600</v>
          </cell>
          <cell r="F8269" t="str">
            <v>CC-01380769</v>
          </cell>
          <cell r="J8269" t="str">
            <v>Schedule Service</v>
          </cell>
          <cell r="R8269" t="str">
            <v>BUID162953</v>
          </cell>
          <cell r="AB8269" t="str">
            <v>ATTEND THE SITE FOR SCHEDULE SERVICE SO DRAIN OIL FROM TANK AND DRAIN OIL FROM COOLER TOTAL 38 LITERS OIL DRAIN THEN CHANGE AIR FILTER FOR COMPRESSOR ENGINE BOTH SIDE THEN CHAMGE OIL FILTER &amp; OIL 40 LITERS THEN START THE UNIT FOUND RUNNING OK.</v>
          </cell>
        </row>
        <row r="8270">
          <cell r="A8270">
            <v>45527.569710648102</v>
          </cell>
          <cell r="B8270">
            <v>14025</v>
          </cell>
          <cell r="F8270" t="str">
            <v>CC-01380483</v>
          </cell>
          <cell r="J8270" t="str">
            <v>Schedule Service</v>
          </cell>
          <cell r="R8270" t="str">
            <v>BTIS032025</v>
          </cell>
          <cell r="AB8270" t="str">
            <v>We visited site and change Air filter, Oil filter, Separator and oil after than start and check unit running well.</v>
          </cell>
        </row>
        <row r="8271">
          <cell r="A8271">
            <v>45527.5646180556</v>
          </cell>
          <cell r="B8271">
            <v>13635</v>
          </cell>
          <cell r="F8271" t="str">
            <v>CC-01380471</v>
          </cell>
          <cell r="J8271" t="str">
            <v>Schedule Service</v>
          </cell>
          <cell r="R8271" t="str">
            <v>BTIS032020</v>
          </cell>
          <cell r="AB8271" t="str">
            <v>We visited site and check unit running well but service due.</v>
          </cell>
        </row>
        <row r="8272">
          <cell r="A8272">
            <v>45526.998449074097</v>
          </cell>
          <cell r="B8272">
            <v>2442</v>
          </cell>
          <cell r="F8272" t="str">
            <v>CC-01379828</v>
          </cell>
          <cell r="J8272" t="str">
            <v>Sales Call</v>
          </cell>
          <cell r="R8272" t="str">
            <v>BVKS037427</v>
          </cell>
          <cell r="AB8272" t="str">
            <v>Sales call carried out for HMR update</v>
          </cell>
        </row>
        <row r="8273">
          <cell r="A8273">
            <v>45526.996018518497</v>
          </cell>
          <cell r="B8273">
            <v>2000</v>
          </cell>
          <cell r="F8273" t="str">
            <v>CC-01379827</v>
          </cell>
          <cell r="J8273" t="str">
            <v>Sales Call</v>
          </cell>
          <cell r="R8273" t="str">
            <v>EVJS037006</v>
          </cell>
          <cell r="AB8273" t="str">
            <v>Sales call carried out for HMR update</v>
          </cell>
        </row>
        <row r="8274">
          <cell r="A8274">
            <v>45526.9944328704</v>
          </cell>
          <cell r="B8274">
            <v>3803</v>
          </cell>
          <cell r="F8274" t="str">
            <v>CC-01379826</v>
          </cell>
          <cell r="J8274" t="str">
            <v>Sales Call</v>
          </cell>
          <cell r="R8274" t="str">
            <v>EUES046621</v>
          </cell>
          <cell r="AB8274" t="str">
            <v>Sales call carried out for HMR update</v>
          </cell>
        </row>
        <row r="8275">
          <cell r="A8275">
            <v>45526.992511574099</v>
          </cell>
          <cell r="B8275">
            <v>13501</v>
          </cell>
          <cell r="F8275" t="str">
            <v>CC-01379825</v>
          </cell>
          <cell r="J8275" t="str">
            <v>Sales Call</v>
          </cell>
          <cell r="R8275" t="str">
            <v>BVKS048107</v>
          </cell>
          <cell r="AB8275" t="str">
            <v>Sales call carried out for HMR update</v>
          </cell>
        </row>
        <row r="8276">
          <cell r="A8276">
            <v>45526.9891319444</v>
          </cell>
          <cell r="B8276">
            <v>2248</v>
          </cell>
          <cell r="F8276" t="str">
            <v>CC-01379824</v>
          </cell>
          <cell r="J8276" t="str">
            <v>Sales Call</v>
          </cell>
          <cell r="R8276" t="str">
            <v>BUIS036662</v>
          </cell>
          <cell r="AB8276" t="str">
            <v>Sales call carried out for HMR update</v>
          </cell>
        </row>
        <row r="8277">
          <cell r="A8277">
            <v>45526.987337963001</v>
          </cell>
          <cell r="B8277">
            <v>10643</v>
          </cell>
          <cell r="F8277" t="str">
            <v>CC-01379823</v>
          </cell>
          <cell r="J8277" t="str">
            <v>Sales Call</v>
          </cell>
          <cell r="R8277" t="str">
            <v>BUIS036401</v>
          </cell>
          <cell r="AB8277" t="str">
            <v>Sales call carried out for HMR update</v>
          </cell>
        </row>
        <row r="8278">
          <cell r="A8278">
            <v>45526.985601851899</v>
          </cell>
          <cell r="B8278">
            <v>2920</v>
          </cell>
          <cell r="F8278" t="str">
            <v>CC-01379822</v>
          </cell>
          <cell r="J8278" t="str">
            <v>Sales Call</v>
          </cell>
          <cell r="R8278" t="str">
            <v>BUDS046443</v>
          </cell>
          <cell r="AB8278" t="str">
            <v>Sales call carried out for HMR update</v>
          </cell>
        </row>
        <row r="8279">
          <cell r="A8279">
            <v>45526.983414351896</v>
          </cell>
          <cell r="B8279">
            <v>7832</v>
          </cell>
          <cell r="F8279" t="str">
            <v>CC-01379821</v>
          </cell>
          <cell r="J8279" t="str">
            <v>Sales Call</v>
          </cell>
          <cell r="R8279" t="str">
            <v>BUDS034770</v>
          </cell>
          <cell r="AB8279" t="str">
            <v>Sales call carried out for HMR update</v>
          </cell>
        </row>
        <row r="8280">
          <cell r="A8280">
            <v>45526.981666666703</v>
          </cell>
          <cell r="B8280">
            <v>7377</v>
          </cell>
          <cell r="F8280" t="str">
            <v>CC-01379820</v>
          </cell>
          <cell r="J8280" t="str">
            <v>Sales Call</v>
          </cell>
          <cell r="R8280" t="str">
            <v>BUDS034880</v>
          </cell>
          <cell r="AB8280" t="str">
            <v>Sales call carried out for HMR update</v>
          </cell>
        </row>
        <row r="8281">
          <cell r="A8281">
            <v>45526.979606481502</v>
          </cell>
          <cell r="B8281">
            <v>5124</v>
          </cell>
          <cell r="F8281" t="str">
            <v>CC-01379819</v>
          </cell>
          <cell r="J8281" t="str">
            <v>Sales Call</v>
          </cell>
          <cell r="R8281" t="str">
            <v>BUDS046497</v>
          </cell>
          <cell r="AB8281" t="str">
            <v>Sales call carried out for HMR update</v>
          </cell>
        </row>
        <row r="8282">
          <cell r="A8282">
            <v>45526.9778240741</v>
          </cell>
          <cell r="B8282">
            <v>2151</v>
          </cell>
          <cell r="F8282" t="str">
            <v>CC-01379818</v>
          </cell>
          <cell r="J8282" t="str">
            <v>Sales Call</v>
          </cell>
          <cell r="R8282" t="str">
            <v>BVKS037240</v>
          </cell>
          <cell r="AB8282" t="str">
            <v>Sales call carried out for HMR update</v>
          </cell>
        </row>
        <row r="8283">
          <cell r="A8283">
            <v>45526.975972222201</v>
          </cell>
          <cell r="B8283">
            <v>3003</v>
          </cell>
          <cell r="F8283" t="str">
            <v>CC-01379817</v>
          </cell>
          <cell r="J8283" t="str">
            <v>Sales Call</v>
          </cell>
          <cell r="R8283" t="str">
            <v>BUCS034180</v>
          </cell>
          <cell r="AB8283" t="str">
            <v>Sales call carried out for HMR update</v>
          </cell>
        </row>
        <row r="8284">
          <cell r="A8284">
            <v>45526.974479166704</v>
          </cell>
          <cell r="B8284">
            <v>6266</v>
          </cell>
          <cell r="F8284" t="str">
            <v>CC-01379816</v>
          </cell>
          <cell r="J8284" t="str">
            <v>Sales Call</v>
          </cell>
          <cell r="R8284" t="str">
            <v>BUBS045933</v>
          </cell>
          <cell r="AB8284" t="str">
            <v>Sales call carried out for HMR update</v>
          </cell>
        </row>
        <row r="8285">
          <cell r="A8285">
            <v>45526.972546296303</v>
          </cell>
          <cell r="B8285">
            <v>11259</v>
          </cell>
          <cell r="F8285" t="str">
            <v>CC-01379815</v>
          </cell>
          <cell r="J8285" t="str">
            <v>Sales Call</v>
          </cell>
          <cell r="R8285" t="str">
            <v>BUKS045387</v>
          </cell>
          <cell r="AB8285" t="str">
            <v>Sales call carried out for HMR update</v>
          </cell>
        </row>
        <row r="8286">
          <cell r="A8286">
            <v>45526.970405092601</v>
          </cell>
          <cell r="B8286">
            <v>7297</v>
          </cell>
          <cell r="F8286" t="str">
            <v>CC-01379814</v>
          </cell>
          <cell r="J8286" t="str">
            <v>Sales Call</v>
          </cell>
          <cell r="R8286" t="str">
            <v>BUBS045931</v>
          </cell>
          <cell r="AB8286" t="str">
            <v>Sales call carried out for HMR update</v>
          </cell>
        </row>
        <row r="8287">
          <cell r="A8287">
            <v>45526.968356481499</v>
          </cell>
          <cell r="B8287">
            <v>11421</v>
          </cell>
          <cell r="F8287" t="str">
            <v>CC-01379813</v>
          </cell>
          <cell r="J8287" t="str">
            <v>Sales Call</v>
          </cell>
          <cell r="R8287" t="str">
            <v>BVKS048013</v>
          </cell>
          <cell r="AB8287" t="str">
            <v>Sales call carried out for HMR update</v>
          </cell>
        </row>
        <row r="8288">
          <cell r="A8288">
            <v>45526.966307870403</v>
          </cell>
          <cell r="B8288">
            <v>891</v>
          </cell>
          <cell r="F8288" t="str">
            <v>CC-01379812</v>
          </cell>
          <cell r="J8288" t="str">
            <v>Sales Call</v>
          </cell>
          <cell r="R8288" t="str">
            <v>BVKS037293</v>
          </cell>
          <cell r="AB8288" t="str">
            <v>Sales call carried out for HMR update</v>
          </cell>
        </row>
        <row r="8289">
          <cell r="A8289">
            <v>45526.963692129597</v>
          </cell>
          <cell r="B8289">
            <v>5750</v>
          </cell>
          <cell r="F8289" t="str">
            <v>CC-01379811</v>
          </cell>
          <cell r="J8289" t="str">
            <v>Sales Call</v>
          </cell>
          <cell r="R8289" t="str">
            <v>BUBS045901</v>
          </cell>
          <cell r="AB8289" t="str">
            <v>Sales call carried out for HMR update</v>
          </cell>
        </row>
        <row r="8290">
          <cell r="A8290">
            <v>45526.959502314799</v>
          </cell>
          <cell r="B8290">
            <v>1013</v>
          </cell>
          <cell r="F8290" t="str">
            <v>CC-01379810</v>
          </cell>
          <cell r="J8290" t="str">
            <v>Sales Call</v>
          </cell>
          <cell r="R8290" t="str">
            <v>BVKS037559</v>
          </cell>
          <cell r="AB8290" t="str">
            <v>Sales call carried out for HMR update</v>
          </cell>
        </row>
        <row r="8291">
          <cell r="A8291">
            <v>45526.956956018497</v>
          </cell>
          <cell r="B8291">
            <v>476</v>
          </cell>
          <cell r="F8291" t="str">
            <v>CC-01379809</v>
          </cell>
          <cell r="J8291" t="str">
            <v>Sales Call</v>
          </cell>
          <cell r="R8291" t="str">
            <v>BUIS036656</v>
          </cell>
          <cell r="AB8291" t="str">
            <v>Sales call carried out for HMR update</v>
          </cell>
        </row>
        <row r="8292">
          <cell r="A8292">
            <v>45526.954375000001</v>
          </cell>
          <cell r="B8292">
            <v>2704</v>
          </cell>
          <cell r="F8292" t="str">
            <v>CC-01379808</v>
          </cell>
          <cell r="J8292" t="str">
            <v>Sales Call</v>
          </cell>
          <cell r="R8292" t="str">
            <v>BUES034992</v>
          </cell>
          <cell r="AB8292" t="str">
            <v>Sales call carried out for HMR update</v>
          </cell>
        </row>
        <row r="8293">
          <cell r="A8293">
            <v>45526.951782407399</v>
          </cell>
          <cell r="B8293">
            <v>2259</v>
          </cell>
          <cell r="F8293" t="str">
            <v>CC-01379807</v>
          </cell>
          <cell r="J8293" t="str">
            <v>Sales Call</v>
          </cell>
          <cell r="R8293" t="str">
            <v>BUES035290</v>
          </cell>
          <cell r="AB8293" t="str">
            <v>Sales call carried out for HMR update</v>
          </cell>
        </row>
        <row r="8294">
          <cell r="A8294">
            <v>45526.949884259302</v>
          </cell>
          <cell r="B8294">
            <v>2768</v>
          </cell>
          <cell r="F8294" t="str">
            <v>CC-01379806</v>
          </cell>
          <cell r="J8294" t="str">
            <v>Sales Call</v>
          </cell>
          <cell r="R8294" t="str">
            <v>BUDS046356</v>
          </cell>
          <cell r="AB8294" t="str">
            <v>Sales call carried out for HMR update</v>
          </cell>
        </row>
        <row r="8295">
          <cell r="A8295">
            <v>45526.9468402778</v>
          </cell>
          <cell r="B8295">
            <v>14269</v>
          </cell>
          <cell r="F8295" t="str">
            <v>CC-01379805</v>
          </cell>
          <cell r="J8295" t="str">
            <v>Sales Call</v>
          </cell>
          <cell r="R8295" t="str">
            <v>123054E</v>
          </cell>
          <cell r="AB8295" t="str">
            <v>Sales call carried out for HMR update</v>
          </cell>
        </row>
        <row r="8296">
          <cell r="A8296">
            <v>45526.9451736111</v>
          </cell>
          <cell r="B8296">
            <v>2281</v>
          </cell>
          <cell r="F8296" t="str">
            <v>CC-01379804</v>
          </cell>
          <cell r="J8296" t="str">
            <v>Sales Call</v>
          </cell>
          <cell r="R8296" t="str">
            <v>BWLS032007</v>
          </cell>
          <cell r="AB8296" t="str">
            <v>Sales call carried out for HMR update.</v>
          </cell>
        </row>
        <row r="8297">
          <cell r="A8297">
            <v>45526.943483796298</v>
          </cell>
          <cell r="B8297">
            <v>638</v>
          </cell>
          <cell r="F8297" t="str">
            <v>CC-01379803</v>
          </cell>
          <cell r="J8297" t="str">
            <v>Sales Call</v>
          </cell>
          <cell r="R8297" t="str">
            <v>BWLS040546</v>
          </cell>
          <cell r="AB8297" t="str">
            <v>Sales call carried out for HMR update</v>
          </cell>
        </row>
        <row r="8298">
          <cell r="A8298">
            <v>45526.941886574103</v>
          </cell>
          <cell r="B8298">
            <v>9713</v>
          </cell>
          <cell r="F8298" t="str">
            <v>CC-01379802</v>
          </cell>
          <cell r="J8298" t="str">
            <v>Sales Call</v>
          </cell>
          <cell r="R8298" t="str">
            <v>BUKS045388</v>
          </cell>
          <cell r="AB8298" t="str">
            <v>Sales call carried out for HMR update</v>
          </cell>
        </row>
        <row r="8299">
          <cell r="A8299">
            <v>45526.940266203703</v>
          </cell>
          <cell r="B8299">
            <v>1080</v>
          </cell>
          <cell r="F8299" t="str">
            <v>CC-01379801</v>
          </cell>
          <cell r="J8299" t="str">
            <v>Sales Call</v>
          </cell>
          <cell r="R8299" t="str">
            <v>EUCS034229</v>
          </cell>
          <cell r="AB8299" t="str">
            <v>Sales call carried out for HMR update</v>
          </cell>
        </row>
        <row r="8300">
          <cell r="A8300">
            <v>45526.938009259298</v>
          </cell>
          <cell r="B8300">
            <v>3521</v>
          </cell>
          <cell r="F8300" t="str">
            <v>CC-01379799</v>
          </cell>
          <cell r="J8300" t="str">
            <v>Sales Call</v>
          </cell>
          <cell r="R8300" t="str">
            <v>BUBS034006</v>
          </cell>
          <cell r="AB8300" t="str">
            <v>Sales call carried out for HMR update</v>
          </cell>
        </row>
        <row r="8301">
          <cell r="A8301">
            <v>45526.936666666697</v>
          </cell>
          <cell r="B8301">
            <v>1558</v>
          </cell>
          <cell r="F8301" t="str">
            <v>CC-01379798</v>
          </cell>
          <cell r="J8301" t="str">
            <v>Sales Call</v>
          </cell>
          <cell r="R8301" t="str">
            <v>EVKS047996</v>
          </cell>
          <cell r="AB8301" t="str">
            <v>Sales call carried out for HMR update</v>
          </cell>
        </row>
        <row r="8302">
          <cell r="A8302">
            <v>45526.934930555602</v>
          </cell>
          <cell r="B8302">
            <v>2622</v>
          </cell>
          <cell r="F8302" t="str">
            <v>CC-01379797</v>
          </cell>
          <cell r="J8302" t="str">
            <v>Sales Call</v>
          </cell>
          <cell r="R8302" t="str">
            <v>EVKS037236</v>
          </cell>
          <cell r="AB8302" t="str">
            <v>Sales call carried out for HMR update</v>
          </cell>
        </row>
        <row r="8303">
          <cell r="A8303">
            <v>45526.933206018497</v>
          </cell>
          <cell r="B8303">
            <v>9688</v>
          </cell>
          <cell r="F8303" t="str">
            <v>CC-01379796</v>
          </cell>
          <cell r="J8303" t="str">
            <v>Sales Call</v>
          </cell>
          <cell r="R8303" t="str">
            <v>BVAS038005</v>
          </cell>
          <cell r="AB8303" t="str">
            <v>Sales call carried out for HMR update.</v>
          </cell>
        </row>
        <row r="8304">
          <cell r="A8304">
            <v>45526.931018518502</v>
          </cell>
          <cell r="B8304">
            <v>1752</v>
          </cell>
          <cell r="F8304" t="str">
            <v>CC-01379795</v>
          </cell>
          <cell r="J8304" t="str">
            <v>Sales Call</v>
          </cell>
          <cell r="R8304" t="str">
            <v>BVBF111508</v>
          </cell>
          <cell r="AB8304" t="str">
            <v>Sales call carried out for HMR update</v>
          </cell>
        </row>
        <row r="8305">
          <cell r="A8305">
            <v>45526.727546296301</v>
          </cell>
          <cell r="B8305">
            <v>34668</v>
          </cell>
          <cell r="F8305" t="str">
            <v>CC-01379710</v>
          </cell>
          <cell r="J8305" t="str">
            <v>Schedule Service</v>
          </cell>
          <cell r="R8305" t="str">
            <v>BRIS035698</v>
          </cell>
          <cell r="AB8305" t="str">
            <v>Today we attend the customer site for sheudle service so we change parts during service:- air filter, oil filter, oil, separator and Pre filter than start machine running ok</v>
          </cell>
        </row>
        <row r="8306">
          <cell r="A8306">
            <v>45526.679930555598</v>
          </cell>
          <cell r="B8306">
            <v>3181</v>
          </cell>
          <cell r="F8306" t="str">
            <v>CC-01379601</v>
          </cell>
          <cell r="J8306" t="str">
            <v>Sales Call</v>
          </cell>
          <cell r="R8306" t="str">
            <v>BWKC378694</v>
          </cell>
          <cell r="AB8306" t="str">
            <v>Sales call carried out for HMR update</v>
          </cell>
        </row>
        <row r="8307">
          <cell r="A8307">
            <v>45526.6780208333</v>
          </cell>
          <cell r="B8307">
            <v>3086</v>
          </cell>
          <cell r="F8307" t="str">
            <v>CC-01379592</v>
          </cell>
          <cell r="J8307" t="str">
            <v>Sales Call</v>
          </cell>
          <cell r="R8307" t="str">
            <v>BVFC377137</v>
          </cell>
          <cell r="AB8307" t="str">
            <v>Sales call carried out for HMR update</v>
          </cell>
        </row>
        <row r="8308">
          <cell r="A8308">
            <v>45526.675960648201</v>
          </cell>
          <cell r="B8308">
            <v>2443</v>
          </cell>
          <cell r="F8308" t="str">
            <v>CC-01379584</v>
          </cell>
          <cell r="J8308" t="str">
            <v>Sales Call</v>
          </cell>
          <cell r="R8308" t="str">
            <v>BVEC377128</v>
          </cell>
          <cell r="AB8308" t="str">
            <v>Sales call carried out for HMR update</v>
          </cell>
        </row>
        <row r="8309">
          <cell r="A8309">
            <v>45526.673796296302</v>
          </cell>
          <cell r="B8309">
            <v>2421</v>
          </cell>
          <cell r="F8309" t="str">
            <v>CC-01379577</v>
          </cell>
          <cell r="J8309" t="str">
            <v>Sales Call</v>
          </cell>
          <cell r="R8309" t="str">
            <v>BWJC378445</v>
          </cell>
          <cell r="AB8309" t="str">
            <v>Sales call carried out for HMR update</v>
          </cell>
        </row>
        <row r="8310">
          <cell r="A8310">
            <v>45526.672210648103</v>
          </cell>
          <cell r="B8310">
            <v>520</v>
          </cell>
          <cell r="F8310" t="str">
            <v>CC-01379573</v>
          </cell>
          <cell r="J8310" t="str">
            <v>Sales Call</v>
          </cell>
          <cell r="R8310" t="str">
            <v>BWLC379048</v>
          </cell>
          <cell r="AB8310" t="str">
            <v>Sales call carried out for HMR update</v>
          </cell>
        </row>
        <row r="8311">
          <cell r="A8311">
            <v>45526.670428240701</v>
          </cell>
          <cell r="B8311">
            <v>3158</v>
          </cell>
          <cell r="F8311" t="str">
            <v>CC-01379564</v>
          </cell>
          <cell r="J8311" t="str">
            <v>Sales Call</v>
          </cell>
          <cell r="R8311" t="str">
            <v>BVIC377970</v>
          </cell>
          <cell r="AB8311" t="str">
            <v>Sales call carried out for HMR update.</v>
          </cell>
        </row>
        <row r="8312">
          <cell r="A8312">
            <v>45526.668969907398</v>
          </cell>
          <cell r="B8312">
            <v>580</v>
          </cell>
          <cell r="F8312" t="str">
            <v>CC-01379560</v>
          </cell>
          <cell r="J8312" t="str">
            <v>Sales Call</v>
          </cell>
          <cell r="R8312" t="str">
            <v>BVGC377436</v>
          </cell>
          <cell r="AB8312" t="str">
            <v>Sales call carried out for HMR update</v>
          </cell>
        </row>
        <row r="8313">
          <cell r="A8313">
            <v>45526.667395833298</v>
          </cell>
          <cell r="B8313">
            <v>2501</v>
          </cell>
          <cell r="F8313" t="str">
            <v>CC-01379552</v>
          </cell>
          <cell r="J8313" t="str">
            <v>Sales Call</v>
          </cell>
          <cell r="R8313" t="str">
            <v>BWJC378352</v>
          </cell>
          <cell r="AB8313" t="str">
            <v>Sales call carried out for HMR update.</v>
          </cell>
        </row>
        <row r="8314">
          <cell r="A8314">
            <v>45526.665983796302</v>
          </cell>
          <cell r="B8314">
            <v>1482</v>
          </cell>
          <cell r="F8314" t="str">
            <v>CC-01379547</v>
          </cell>
          <cell r="J8314" t="str">
            <v>Sales Call</v>
          </cell>
          <cell r="R8314" t="str">
            <v>BWJC378261</v>
          </cell>
          <cell r="AB8314" t="str">
            <v>Sales call carried out for HMR update.</v>
          </cell>
        </row>
        <row r="8315">
          <cell r="A8315">
            <v>45526.6641087963</v>
          </cell>
          <cell r="B8315">
            <v>1262</v>
          </cell>
          <cell r="F8315" t="str">
            <v>CC-01379535</v>
          </cell>
          <cell r="J8315" t="str">
            <v>Sales Call</v>
          </cell>
          <cell r="R8315" t="str">
            <v>BVIC378165</v>
          </cell>
          <cell r="AB8315" t="str">
            <v>Sales call carried out for HMR update</v>
          </cell>
        </row>
        <row r="8316">
          <cell r="A8316">
            <v>45526.6619907407</v>
          </cell>
          <cell r="B8316">
            <v>1472</v>
          </cell>
          <cell r="F8316" t="str">
            <v>CC-01379530</v>
          </cell>
          <cell r="J8316" t="str">
            <v>Sales Call</v>
          </cell>
          <cell r="R8316" t="str">
            <v>BWKC378700</v>
          </cell>
          <cell r="AB8316" t="str">
            <v>Sales call carried out for HMR update</v>
          </cell>
        </row>
        <row r="8317">
          <cell r="A8317">
            <v>45526.659502314797</v>
          </cell>
          <cell r="B8317">
            <v>938</v>
          </cell>
          <cell r="F8317" t="str">
            <v>CC-01379520</v>
          </cell>
          <cell r="J8317" t="str">
            <v>Sales Call</v>
          </cell>
          <cell r="R8317" t="str">
            <v>BWCC379950</v>
          </cell>
          <cell r="AB8317" t="str">
            <v>Sales call carried out for HMR update.</v>
          </cell>
        </row>
        <row r="8318">
          <cell r="A8318">
            <v>45526.657847222203</v>
          </cell>
          <cell r="B8318">
            <v>1500</v>
          </cell>
          <cell r="F8318" t="str">
            <v>CC-01379515</v>
          </cell>
          <cell r="J8318" t="str">
            <v>Sales Call</v>
          </cell>
          <cell r="R8318" t="str">
            <v>BWBC379643</v>
          </cell>
          <cell r="AB8318" t="str">
            <v>Sales call carried out for HMR update</v>
          </cell>
        </row>
        <row r="8319">
          <cell r="A8319">
            <v>45526.6562037037</v>
          </cell>
          <cell r="B8319">
            <v>1607</v>
          </cell>
          <cell r="F8319" t="str">
            <v>CC-01379510</v>
          </cell>
          <cell r="J8319" t="str">
            <v>Sales Call</v>
          </cell>
          <cell r="R8319" t="str">
            <v>BWFC370683</v>
          </cell>
          <cell r="AB8319" t="str">
            <v>Sales call carried out for HMR update</v>
          </cell>
        </row>
        <row r="8320">
          <cell r="A8320">
            <v>45526.654560185198</v>
          </cell>
          <cell r="B8320">
            <v>2400</v>
          </cell>
          <cell r="F8320" t="str">
            <v>CC-01379505</v>
          </cell>
          <cell r="J8320" t="str">
            <v>Sales Call</v>
          </cell>
          <cell r="R8320" t="str">
            <v>BWKC378684</v>
          </cell>
          <cell r="AB8320" t="str">
            <v>Sales call carried out for HMR update</v>
          </cell>
        </row>
        <row r="8321">
          <cell r="A8321">
            <v>45525.984664351898</v>
          </cell>
          <cell r="B8321">
            <v>6357</v>
          </cell>
          <cell r="F8321" t="str">
            <v>CC-01378716</v>
          </cell>
          <cell r="J8321" t="str">
            <v>Sales Call</v>
          </cell>
          <cell r="R8321" t="str">
            <v>BVIC378175</v>
          </cell>
          <cell r="AB8321" t="str">
            <v>Sales call carried out for HMR update</v>
          </cell>
        </row>
        <row r="8322">
          <cell r="A8322">
            <v>45525.983124999999</v>
          </cell>
          <cell r="B8322">
            <v>6357</v>
          </cell>
          <cell r="F8322" t="str">
            <v>CC-01378715</v>
          </cell>
          <cell r="J8322" t="str">
            <v>Sales Call</v>
          </cell>
          <cell r="R8322" t="str">
            <v>BVIC378175</v>
          </cell>
          <cell r="AB8322" t="str">
            <v>Sales call carried out for HMR update</v>
          </cell>
        </row>
        <row r="8323">
          <cell r="A8323">
            <v>45525.981377314798</v>
          </cell>
          <cell r="B8323">
            <v>1106</v>
          </cell>
          <cell r="F8323" t="str">
            <v>CC-01378714</v>
          </cell>
          <cell r="J8323" t="str">
            <v>Sales Call</v>
          </cell>
          <cell r="R8323" t="str">
            <v>BWKC378709</v>
          </cell>
          <cell r="AB8323" t="str">
            <v>Sales call carried out for HMR update</v>
          </cell>
        </row>
        <row r="8324">
          <cell r="A8324">
            <v>45525.979814814797</v>
          </cell>
          <cell r="B8324">
            <v>1350</v>
          </cell>
          <cell r="F8324" t="str">
            <v>CC-01378713</v>
          </cell>
          <cell r="J8324" t="str">
            <v>Sales Call</v>
          </cell>
          <cell r="R8324" t="str">
            <v>BVFC377422</v>
          </cell>
          <cell r="AB8324" t="str">
            <v>Sales call carried out for HMR update</v>
          </cell>
        </row>
        <row r="8325">
          <cell r="A8325">
            <v>45525.977500000001</v>
          </cell>
          <cell r="B8325">
            <v>3429</v>
          </cell>
          <cell r="F8325" t="str">
            <v>CC-01378712</v>
          </cell>
          <cell r="J8325" t="str">
            <v>Sales Call</v>
          </cell>
          <cell r="R8325" t="str">
            <v>BWEC370314</v>
          </cell>
          <cell r="AB8325" t="str">
            <v>Sales call carried out for HMR update</v>
          </cell>
        </row>
        <row r="8326">
          <cell r="A8326">
            <v>45525.975787037001</v>
          </cell>
          <cell r="B8326">
            <v>5258</v>
          </cell>
          <cell r="F8326" t="str">
            <v>CC-01378711</v>
          </cell>
          <cell r="J8326" t="str">
            <v>Sales Call</v>
          </cell>
          <cell r="R8326" t="str">
            <v>BVAC375345</v>
          </cell>
          <cell r="AB8326" t="str">
            <v>Sales call carried out for HMR update</v>
          </cell>
        </row>
        <row r="8327">
          <cell r="A8327">
            <v>45525.973159722198</v>
          </cell>
          <cell r="B8327">
            <v>1342</v>
          </cell>
          <cell r="F8327" t="str">
            <v>CC-01378710</v>
          </cell>
          <cell r="J8327" t="str">
            <v>Sales Call</v>
          </cell>
          <cell r="R8327" t="str">
            <v>BVAC375308</v>
          </cell>
          <cell r="AB8327" t="str">
            <v>Sales call carried out for HMR update</v>
          </cell>
        </row>
        <row r="8328">
          <cell r="A8328">
            <v>45525.971400463</v>
          </cell>
          <cell r="B8328">
            <v>2821</v>
          </cell>
          <cell r="F8328" t="str">
            <v>CC-01378709</v>
          </cell>
          <cell r="J8328" t="str">
            <v>Sales Call</v>
          </cell>
          <cell r="R8328" t="str">
            <v>BVCC376206</v>
          </cell>
          <cell r="AB8328" t="str">
            <v>Sales call carried out for HMR update</v>
          </cell>
        </row>
        <row r="8329">
          <cell r="A8329">
            <v>45525.969699074099</v>
          </cell>
          <cell r="B8329">
            <v>2480</v>
          </cell>
          <cell r="F8329" t="str">
            <v>CC-01378708</v>
          </cell>
          <cell r="J8329" t="str">
            <v>Sales Call</v>
          </cell>
          <cell r="R8329" t="str">
            <v>BVDC376415</v>
          </cell>
          <cell r="AB8329" t="str">
            <v>Sales call carried out for HMR update</v>
          </cell>
        </row>
        <row r="8330">
          <cell r="A8330">
            <v>45525.967118055603</v>
          </cell>
          <cell r="B8330">
            <v>8942</v>
          </cell>
          <cell r="F8330" t="str">
            <v>CC-01378707</v>
          </cell>
          <cell r="J8330" t="str">
            <v>Sales Call</v>
          </cell>
          <cell r="R8330" t="str">
            <v>BTCC377923</v>
          </cell>
          <cell r="AB8330" t="str">
            <v>Sales call carried out for HMR update.</v>
          </cell>
        </row>
        <row r="8331">
          <cell r="A8331">
            <v>45525.964236111096</v>
          </cell>
          <cell r="B8331">
            <v>2681</v>
          </cell>
          <cell r="F8331" t="str">
            <v>CC-01378705</v>
          </cell>
          <cell r="J8331" t="str">
            <v>Sales Call</v>
          </cell>
          <cell r="R8331" t="str">
            <v>BTHC379543</v>
          </cell>
          <cell r="AB8331" t="str">
            <v>Sales call carried out for HMR update</v>
          </cell>
        </row>
        <row r="8332">
          <cell r="A8332">
            <v>45525.962731481501</v>
          </cell>
          <cell r="B8332">
            <v>3888</v>
          </cell>
          <cell r="F8332" t="str">
            <v>CC-01378704</v>
          </cell>
          <cell r="J8332" t="str">
            <v>Sales Call</v>
          </cell>
          <cell r="R8332" t="str">
            <v>BTHC379417</v>
          </cell>
          <cell r="AB8332" t="str">
            <v>Sales call carried out for HMR update</v>
          </cell>
        </row>
        <row r="8333">
          <cell r="A8333">
            <v>45525.960752314801</v>
          </cell>
          <cell r="B8333">
            <v>4439</v>
          </cell>
          <cell r="F8333" t="str">
            <v>CC-01378703</v>
          </cell>
          <cell r="J8333" t="str">
            <v>Sales Call</v>
          </cell>
          <cell r="R8333" t="str">
            <v>BTEC378536</v>
          </cell>
          <cell r="AB8333" t="str">
            <v>Sales call carried out for HMR update</v>
          </cell>
        </row>
        <row r="8334">
          <cell r="A8334">
            <v>45525.957569444399</v>
          </cell>
          <cell r="B8334">
            <v>4390</v>
          </cell>
          <cell r="F8334" t="str">
            <v>CC-01378702</v>
          </cell>
          <cell r="J8334" t="str">
            <v>Sales Call</v>
          </cell>
          <cell r="R8334" t="str">
            <v>BTEC378413</v>
          </cell>
          <cell r="AB8334" t="str">
            <v>Sales call carried out for HMR update</v>
          </cell>
        </row>
        <row r="8335">
          <cell r="A8335">
            <v>45525.955381944397</v>
          </cell>
          <cell r="B8335">
            <v>4021</v>
          </cell>
          <cell r="F8335" t="str">
            <v>CC-01378701</v>
          </cell>
          <cell r="J8335" t="str">
            <v>Sales Call</v>
          </cell>
          <cell r="R8335" t="str">
            <v>BTFC378808</v>
          </cell>
          <cell r="AB8335" t="str">
            <v>Sales call carried out for HMR update</v>
          </cell>
        </row>
        <row r="8336">
          <cell r="A8336">
            <v>45525.953495370399</v>
          </cell>
          <cell r="B8336">
            <v>2694</v>
          </cell>
          <cell r="F8336" t="str">
            <v>CC-01378700</v>
          </cell>
          <cell r="J8336" t="str">
            <v>Sales Call</v>
          </cell>
          <cell r="R8336" t="str">
            <v>BTFC378939</v>
          </cell>
          <cell r="AB8336" t="str">
            <v>Sales call carried out for HMR update</v>
          </cell>
        </row>
        <row r="8337">
          <cell r="A8337">
            <v>45525.951064814799</v>
          </cell>
          <cell r="B8337">
            <v>5446</v>
          </cell>
          <cell r="F8337" t="str">
            <v>CC-01378699</v>
          </cell>
          <cell r="J8337" t="str">
            <v>Sales Call</v>
          </cell>
          <cell r="R8337" t="str">
            <v>BTDC378223</v>
          </cell>
          <cell r="AB8337" t="str">
            <v>Sales call carried out for HMR update</v>
          </cell>
        </row>
        <row r="8338">
          <cell r="A8338">
            <v>45525.949247685203</v>
          </cell>
          <cell r="B8338">
            <v>4004</v>
          </cell>
          <cell r="F8338" t="str">
            <v>CC-01378698</v>
          </cell>
          <cell r="J8338" t="str">
            <v>Sales Call</v>
          </cell>
          <cell r="R8338" t="str">
            <v>BUIC373911</v>
          </cell>
          <cell r="AB8338" t="str">
            <v>Sales call carried out for HMR update</v>
          </cell>
        </row>
        <row r="8339">
          <cell r="A8339">
            <v>45525.947673611103</v>
          </cell>
          <cell r="B8339">
            <v>7305</v>
          </cell>
          <cell r="F8339" t="str">
            <v>CC-01378697</v>
          </cell>
          <cell r="J8339" t="str">
            <v>Sales Call</v>
          </cell>
          <cell r="R8339" t="str">
            <v>BVKC374486</v>
          </cell>
          <cell r="AB8339" t="str">
            <v>Sales call carried out for HMR update</v>
          </cell>
        </row>
        <row r="8340">
          <cell r="A8340">
            <v>45525.9460300926</v>
          </cell>
          <cell r="B8340">
            <v>2203</v>
          </cell>
          <cell r="F8340" t="str">
            <v>CC-01378696</v>
          </cell>
          <cell r="J8340" t="str">
            <v>Sales Call</v>
          </cell>
          <cell r="R8340" t="str">
            <v>BUFC372970</v>
          </cell>
          <cell r="AB8340" t="str">
            <v>Sales call carried out for HMR update</v>
          </cell>
        </row>
        <row r="8341">
          <cell r="A8341">
            <v>45525.944363425901</v>
          </cell>
          <cell r="B8341">
            <v>16484</v>
          </cell>
          <cell r="F8341" t="str">
            <v>CC-01378695</v>
          </cell>
          <cell r="J8341" t="str">
            <v>Sales Call</v>
          </cell>
          <cell r="R8341" t="str">
            <v>BTHC379544</v>
          </cell>
          <cell r="AB8341" t="str">
            <v>Sales call carried out for HMR update</v>
          </cell>
        </row>
        <row r="8342">
          <cell r="A8342">
            <v>45525.942685185197</v>
          </cell>
          <cell r="B8342">
            <v>2995</v>
          </cell>
          <cell r="F8342" t="str">
            <v>CC-01378693</v>
          </cell>
          <cell r="J8342" t="str">
            <v>Sales Call</v>
          </cell>
          <cell r="R8342" t="str">
            <v>BUFC372967</v>
          </cell>
          <cell r="AB8342" t="str">
            <v>Sales call carried out for HMR update</v>
          </cell>
        </row>
        <row r="8343">
          <cell r="A8343">
            <v>45525.940532407403</v>
          </cell>
          <cell r="B8343">
            <v>7449</v>
          </cell>
          <cell r="F8343" t="str">
            <v>CC-01378692</v>
          </cell>
          <cell r="J8343" t="str">
            <v>Sales Call</v>
          </cell>
          <cell r="R8343" t="str">
            <v>BSDC375892</v>
          </cell>
          <cell r="AB8343" t="str">
            <v>Sales call carried out for HMR update</v>
          </cell>
        </row>
        <row r="8344">
          <cell r="A8344">
            <v>45525.938680555599</v>
          </cell>
          <cell r="B8344">
            <v>6763</v>
          </cell>
          <cell r="F8344" t="str">
            <v>CC-01378691</v>
          </cell>
          <cell r="J8344" t="str">
            <v>Sales Call</v>
          </cell>
          <cell r="R8344" t="str">
            <v>BRDC373261</v>
          </cell>
          <cell r="AB8344" t="str">
            <v>Sales call carried out for HMR update</v>
          </cell>
        </row>
        <row r="8345">
          <cell r="A8345">
            <v>45525.936921296299</v>
          </cell>
          <cell r="B8345">
            <v>10324</v>
          </cell>
          <cell r="F8345" t="str">
            <v>CC-01378690</v>
          </cell>
          <cell r="J8345" t="str">
            <v>Sales Call</v>
          </cell>
          <cell r="R8345" t="str">
            <v>BQFC370928</v>
          </cell>
          <cell r="AB8345" t="str">
            <v>Sales call carried out for HMR update</v>
          </cell>
        </row>
        <row r="8346">
          <cell r="A8346">
            <v>45525.935277777797</v>
          </cell>
          <cell r="B8346">
            <v>31904</v>
          </cell>
          <cell r="F8346" t="str">
            <v>CC-01378689</v>
          </cell>
          <cell r="J8346" t="str">
            <v>Sales Call</v>
          </cell>
          <cell r="R8346" t="str">
            <v>BRAC372524</v>
          </cell>
          <cell r="AB8346" t="str">
            <v>Sales call carried out for HMR update</v>
          </cell>
        </row>
        <row r="8347">
          <cell r="A8347">
            <v>45525.933460648099</v>
          </cell>
          <cell r="B8347">
            <v>10095</v>
          </cell>
          <cell r="F8347" t="str">
            <v>CC-01378688</v>
          </cell>
          <cell r="J8347" t="str">
            <v>Sales Call</v>
          </cell>
          <cell r="R8347" t="str">
            <v>BQFC370869</v>
          </cell>
          <cell r="AB8347" t="str">
            <v>Sales call carried out for HMR update</v>
          </cell>
        </row>
        <row r="8348">
          <cell r="A8348">
            <v>45525.931458333303</v>
          </cell>
          <cell r="B8348">
            <v>33947</v>
          </cell>
          <cell r="F8348" t="str">
            <v>CC-01378687</v>
          </cell>
          <cell r="J8348" t="str">
            <v>Sales Call</v>
          </cell>
          <cell r="R8348" t="str">
            <v>BRFC373676</v>
          </cell>
          <cell r="AB8348" t="str">
            <v>Sales call carried out for HMR update</v>
          </cell>
        </row>
        <row r="8349">
          <cell r="A8349">
            <v>45525.9280671296</v>
          </cell>
          <cell r="B8349">
            <v>24915</v>
          </cell>
          <cell r="F8349" t="str">
            <v>CC-01378686</v>
          </cell>
          <cell r="J8349" t="str">
            <v>Sales Call</v>
          </cell>
          <cell r="R8349" t="str">
            <v>BQAC373734</v>
          </cell>
          <cell r="AB8349" t="str">
            <v>Sales call carried out for HMR update</v>
          </cell>
        </row>
        <row r="8350">
          <cell r="A8350">
            <v>45525.926539351902</v>
          </cell>
          <cell r="B8350">
            <v>7694</v>
          </cell>
          <cell r="F8350" t="str">
            <v>CC-01378685</v>
          </cell>
          <cell r="J8350" t="str">
            <v>Sales Call</v>
          </cell>
          <cell r="R8350" t="str">
            <v>BQAC373733</v>
          </cell>
          <cell r="AB8350" t="str">
            <v>Sales call carried out for HMR update</v>
          </cell>
        </row>
        <row r="8351">
          <cell r="A8351">
            <v>45525.924756944398</v>
          </cell>
          <cell r="B8351">
            <v>37372</v>
          </cell>
          <cell r="F8351" t="str">
            <v>CC-01378684</v>
          </cell>
          <cell r="J8351" t="str">
            <v>Sales Call</v>
          </cell>
          <cell r="R8351" t="str">
            <v>BOKC370020</v>
          </cell>
          <cell r="AB8351" t="str">
            <v>Sales call carried out for HMR update</v>
          </cell>
        </row>
        <row r="8352">
          <cell r="A8352">
            <v>45525.922129629602</v>
          </cell>
          <cell r="B8352">
            <v>19691</v>
          </cell>
          <cell r="F8352" t="str">
            <v>CC-01378683</v>
          </cell>
          <cell r="J8352" t="str">
            <v>Sales Call</v>
          </cell>
          <cell r="R8352" t="str">
            <v>BOGC370193</v>
          </cell>
          <cell r="AB8352" t="str">
            <v>Sales call carried out for HMR update</v>
          </cell>
        </row>
        <row r="8353">
          <cell r="A8353">
            <v>45525.919212963003</v>
          </cell>
          <cell r="B8353">
            <v>26754</v>
          </cell>
          <cell r="F8353" t="str">
            <v>CC-01378682</v>
          </cell>
          <cell r="J8353" t="str">
            <v>Sales Call</v>
          </cell>
          <cell r="R8353" t="str">
            <v>BMKC370048</v>
          </cell>
          <cell r="AB8353" t="str">
            <v>Sales call carried out for HMR update</v>
          </cell>
        </row>
        <row r="8354">
          <cell r="A8354">
            <v>45525.916423611103</v>
          </cell>
          <cell r="B8354">
            <v>2261</v>
          </cell>
          <cell r="F8354" t="str">
            <v>CC-01378681</v>
          </cell>
          <cell r="J8354" t="str">
            <v>Sales Call</v>
          </cell>
          <cell r="R8354" t="str">
            <v>BNJC370072</v>
          </cell>
          <cell r="AB8354" t="str">
            <v>Sales call carried out for HMR update.</v>
          </cell>
        </row>
        <row r="8355">
          <cell r="A8355">
            <v>45525.65625</v>
          </cell>
          <cell r="B8355">
            <v>2078</v>
          </cell>
          <cell r="F8355" t="str">
            <v>CC-01378474</v>
          </cell>
          <cell r="J8355" t="str">
            <v>Sales Call</v>
          </cell>
          <cell r="R8355" t="str">
            <v>BVEC376827</v>
          </cell>
          <cell r="AB8355" t="str">
            <v>Sales call carried out for HMR update</v>
          </cell>
        </row>
        <row r="8356">
          <cell r="A8356">
            <v>45525.654861111114</v>
          </cell>
          <cell r="B8356">
            <v>6110</v>
          </cell>
          <cell r="F8356" t="str">
            <v>CC-01378472</v>
          </cell>
          <cell r="J8356" t="str">
            <v>Sales Call</v>
          </cell>
          <cell r="R8356" t="str">
            <v>BVEC376812</v>
          </cell>
          <cell r="AB8356" t="str">
            <v>Sales call carried out for HMR update</v>
          </cell>
        </row>
        <row r="8357">
          <cell r="A8357">
            <v>45525.654166666667</v>
          </cell>
          <cell r="B8357">
            <v>6894</v>
          </cell>
          <cell r="F8357" t="str">
            <v>CC-01378468</v>
          </cell>
          <cell r="J8357" t="str">
            <v>Sales Call</v>
          </cell>
          <cell r="R8357" t="str">
            <v>BRHC374102</v>
          </cell>
          <cell r="AB8357" t="str">
            <v>Sales call carried out for HMR update.</v>
          </cell>
        </row>
        <row r="8358">
          <cell r="A8358">
            <v>45525.652777777781</v>
          </cell>
          <cell r="B8358">
            <v>5950</v>
          </cell>
          <cell r="F8358" t="str">
            <v>CC-01378465</v>
          </cell>
          <cell r="J8358" t="str">
            <v>Sales Call</v>
          </cell>
          <cell r="R8358" t="str">
            <v>BSJC374595</v>
          </cell>
          <cell r="AB8358" t="str">
            <v>Sales call carried out for HMR update</v>
          </cell>
        </row>
        <row r="8359">
          <cell r="A8359">
            <v>45525.652083333334</v>
          </cell>
          <cell r="B8359">
            <v>14928</v>
          </cell>
          <cell r="F8359" t="str">
            <v>CC-01378463</v>
          </cell>
          <cell r="J8359" t="str">
            <v>Sales Call</v>
          </cell>
          <cell r="R8359" t="str">
            <v>BSDC375954</v>
          </cell>
          <cell r="AB8359" t="str">
            <v>Sales call carried out for HMR update</v>
          </cell>
        </row>
        <row r="8360">
          <cell r="A8360">
            <v>45525.650694444441</v>
          </cell>
          <cell r="B8360">
            <v>4130</v>
          </cell>
          <cell r="F8360" t="str">
            <v>CC-01378456</v>
          </cell>
          <cell r="J8360" t="str">
            <v>Sales Call</v>
          </cell>
          <cell r="R8360" t="str">
            <v>BSEC376083</v>
          </cell>
          <cell r="AB8360" t="str">
            <v>Sales call carried out for HMR update</v>
          </cell>
        </row>
        <row r="8361">
          <cell r="A8361">
            <v>45525.649305555555</v>
          </cell>
          <cell r="B8361">
            <v>784</v>
          </cell>
          <cell r="F8361" t="str">
            <v>CC-01378454</v>
          </cell>
          <cell r="J8361" t="str">
            <v>Sales Call</v>
          </cell>
          <cell r="R8361" t="str">
            <v>BUFC372953</v>
          </cell>
          <cell r="AB8361" t="str">
            <v>Sales call carried out for HMR update</v>
          </cell>
        </row>
        <row r="8362">
          <cell r="A8362">
            <v>45525.647916666669</v>
          </cell>
          <cell r="B8362">
            <v>7085</v>
          </cell>
          <cell r="F8362" t="str">
            <v>CC-01378450</v>
          </cell>
          <cell r="J8362" t="str">
            <v>Sales Call</v>
          </cell>
          <cell r="R8362" t="str">
            <v>BTEC378588</v>
          </cell>
          <cell r="AB8362" t="str">
            <v>Sales call carried out for HMR update</v>
          </cell>
        </row>
        <row r="8363">
          <cell r="A8363">
            <v>45525.646527777775</v>
          </cell>
          <cell r="B8363">
            <v>1960</v>
          </cell>
          <cell r="F8363" t="str">
            <v>CC-01378446</v>
          </cell>
          <cell r="J8363" t="str">
            <v>Sales Call</v>
          </cell>
          <cell r="R8363" t="str">
            <v>AUDC372226</v>
          </cell>
          <cell r="AB8363" t="str">
            <v>Sales call carried out for HMR update</v>
          </cell>
        </row>
        <row r="8364">
          <cell r="A8364">
            <v>45525.645833333336</v>
          </cell>
          <cell r="B8364">
            <v>2920</v>
          </cell>
          <cell r="F8364" t="str">
            <v>CC-01378438</v>
          </cell>
          <cell r="J8364" t="str">
            <v>Sales Call</v>
          </cell>
          <cell r="R8364" t="str">
            <v>BVAC375102</v>
          </cell>
          <cell r="AB8364" t="str">
            <v>Sales call carried out for HMR update</v>
          </cell>
        </row>
        <row r="8365">
          <cell r="A8365">
            <v>45525.644444444442</v>
          </cell>
          <cell r="B8365">
            <v>700</v>
          </cell>
          <cell r="F8365" t="str">
            <v>CC-01378432</v>
          </cell>
          <cell r="J8365" t="str">
            <v>Sales Call</v>
          </cell>
          <cell r="R8365" t="str">
            <v>BSLC374986</v>
          </cell>
          <cell r="AB8365" t="str">
            <v>Sales call carried out for HMR update</v>
          </cell>
        </row>
        <row r="8366">
          <cell r="A8366">
            <v>45525.643750000003</v>
          </cell>
          <cell r="B8366">
            <v>8285</v>
          </cell>
          <cell r="F8366" t="str">
            <v>CC-01378425</v>
          </cell>
          <cell r="J8366" t="str">
            <v>Sales Call</v>
          </cell>
          <cell r="R8366" t="str">
            <v>BSBC375535</v>
          </cell>
          <cell r="AB8366" t="str">
            <v>Sales call carried out for HMR update</v>
          </cell>
        </row>
        <row r="8367">
          <cell r="A8367">
            <v>45525.642361111109</v>
          </cell>
          <cell r="B8367">
            <v>4653</v>
          </cell>
          <cell r="F8367" t="str">
            <v>CC-01378419</v>
          </cell>
          <cell r="J8367" t="str">
            <v>Sales Call</v>
          </cell>
          <cell r="R8367" t="str">
            <v>BRGC374007</v>
          </cell>
          <cell r="AB8367" t="str">
            <v>Sales call carried out for HMR update</v>
          </cell>
        </row>
        <row r="8368">
          <cell r="A8368">
            <v>45525.636111111111</v>
          </cell>
          <cell r="B8368">
            <v>22713</v>
          </cell>
          <cell r="F8368" t="str">
            <v>CC-01378399</v>
          </cell>
          <cell r="J8368" t="str">
            <v>Sales Call</v>
          </cell>
          <cell r="R8368" t="str">
            <v>ONIC370102</v>
          </cell>
          <cell r="AB8368" t="str">
            <v>Sales call carried out for HMR update</v>
          </cell>
        </row>
        <row r="8369">
          <cell r="A8369">
            <v>45525.634722222225</v>
          </cell>
          <cell r="B8369">
            <v>10757</v>
          </cell>
          <cell r="F8369" t="str">
            <v>CC-01378392</v>
          </cell>
          <cell r="J8369" t="str">
            <v>Sales Call</v>
          </cell>
          <cell r="R8369" t="str">
            <v>GPKC370119</v>
          </cell>
          <cell r="AB8369" t="str">
            <v>Sales call carried out for HMR update</v>
          </cell>
        </row>
        <row r="8370">
          <cell r="A8370">
            <v>45525.630555555559</v>
          </cell>
          <cell r="B8370">
            <v>12950</v>
          </cell>
          <cell r="F8370" t="str">
            <v>CC-01378383</v>
          </cell>
          <cell r="J8370" t="str">
            <v>Sales Call</v>
          </cell>
          <cell r="R8370" t="str">
            <v>GPGC370774</v>
          </cell>
          <cell r="AB8370" t="str">
            <v>Sales call carried out for HMR update</v>
          </cell>
        </row>
        <row r="8371">
          <cell r="A8371">
            <v>45525.597824074102</v>
          </cell>
          <cell r="B8371">
            <v>1</v>
          </cell>
          <cell r="F8371" t="str">
            <v>CC-01378316</v>
          </cell>
          <cell r="J8371" t="str">
            <v>Commissioning</v>
          </cell>
          <cell r="R8371" t="str">
            <v>BXDS036842</v>
          </cell>
          <cell r="AB8371" t="str">
            <v>Commissioning done on dated 21-08-2024....Comm date-21-08-2024</v>
          </cell>
        </row>
        <row r="8372">
          <cell r="A8372">
            <v>45525.590601851902</v>
          </cell>
          <cell r="B8372">
            <v>17758</v>
          </cell>
          <cell r="F8372" t="str">
            <v>CC-01378296</v>
          </cell>
          <cell r="J8372" t="str">
            <v>Schedule Service</v>
          </cell>
          <cell r="R8372" t="str">
            <v>GPGC370758</v>
          </cell>
          <cell r="AB8372" t="str">
            <v>Attend the site for schedule service so change air filter, oil filter and oil then start the unit found running ok.</v>
          </cell>
        </row>
        <row r="8373">
          <cell r="A8373">
            <v>45525.582928240699</v>
          </cell>
          <cell r="B8373">
            <v>1</v>
          </cell>
          <cell r="F8373" t="str">
            <v>CC-01378274</v>
          </cell>
          <cell r="J8373" t="str">
            <v>Commissioning</v>
          </cell>
          <cell r="R8373" t="str">
            <v>BWGC370755</v>
          </cell>
          <cell r="AB8373" t="str">
            <v>Commissioning done on dated 21-08-2024......Comm date-21-08-2-24</v>
          </cell>
        </row>
        <row r="8374">
          <cell r="A8374">
            <v>45525.574097222197</v>
          </cell>
          <cell r="B8374">
            <v>0</v>
          </cell>
          <cell r="F8374" t="str">
            <v>CC-01378257</v>
          </cell>
          <cell r="J8374" t="str">
            <v>Preservative Measures</v>
          </cell>
          <cell r="R8374" t="str">
            <v>BWGC370755</v>
          </cell>
          <cell r="AB8374" t="str">
            <v>Attend the site for commissioning so check and found unit is more then 10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8375">
          <cell r="A8375">
            <v>45525.527083333334</v>
          </cell>
          <cell r="B8375">
            <v>1737</v>
          </cell>
          <cell r="F8375" t="str">
            <v>CC-01378159</v>
          </cell>
          <cell r="J8375" t="str">
            <v>Schedule Service</v>
          </cell>
          <cell r="R8375" t="str">
            <v>BWED163893</v>
          </cell>
          <cell r="AB8375" t="str">
            <v>Attend the site for schedule service so drain oil from tank and drain oil from cooler total 37 liters oil drain, then change oil filter air filter filter for compressor and engine both side then change oil 40 liters. Then start the unit found running ok.</v>
          </cell>
        </row>
        <row r="8376">
          <cell r="A8376">
            <v>45525.495833333334</v>
          </cell>
          <cell r="B8376">
            <v>17545</v>
          </cell>
          <cell r="F8376" t="str">
            <v>CC-01378059</v>
          </cell>
          <cell r="J8376" t="str">
            <v>Sales Call</v>
          </cell>
          <cell r="R8376" t="str">
            <v>GPBC370442</v>
          </cell>
          <cell r="AB8376" t="str">
            <v>Sales call carried out for HMR update</v>
          </cell>
        </row>
        <row r="8377">
          <cell r="A8377">
            <v>45525.493055555555</v>
          </cell>
          <cell r="B8377">
            <v>19060</v>
          </cell>
          <cell r="F8377" t="str">
            <v>CC-01378046</v>
          </cell>
          <cell r="J8377" t="str">
            <v>Sales Call</v>
          </cell>
          <cell r="R8377" t="str">
            <v>GOAC370220</v>
          </cell>
          <cell r="AB8377" t="str">
            <v>Sales call carried out for HMR update</v>
          </cell>
        </row>
        <row r="8378">
          <cell r="A8378">
            <v>45525.490972222222</v>
          </cell>
          <cell r="B8378">
            <v>33289</v>
          </cell>
          <cell r="F8378" t="str">
            <v>CC-01378037</v>
          </cell>
          <cell r="J8378" t="str">
            <v>Sales Call</v>
          </cell>
          <cell r="R8378" t="str">
            <v>GOGC370754</v>
          </cell>
          <cell r="AB8378" t="str">
            <v>Sales call carried out for HMR update</v>
          </cell>
        </row>
        <row r="8379">
          <cell r="A8379">
            <v>45525.488194444442</v>
          </cell>
          <cell r="B8379">
            <v>6905</v>
          </cell>
          <cell r="F8379" t="str">
            <v>CC-01378025</v>
          </cell>
          <cell r="J8379" t="str">
            <v>Sales Call</v>
          </cell>
          <cell r="R8379" t="str">
            <v>GOEC370640</v>
          </cell>
          <cell r="AB8379" t="str">
            <v>Sales call carried out for HMR update</v>
          </cell>
        </row>
        <row r="8380">
          <cell r="A8380">
            <v>45525.486111111109</v>
          </cell>
          <cell r="B8380">
            <v>18605</v>
          </cell>
          <cell r="F8380" t="str">
            <v>CC-01378016</v>
          </cell>
          <cell r="J8380" t="str">
            <v>Sales Call</v>
          </cell>
          <cell r="R8380" t="str">
            <v>GOEC370631</v>
          </cell>
          <cell r="AB8380" t="str">
            <v>Sales call carried out for HMR update</v>
          </cell>
        </row>
        <row r="8381">
          <cell r="A8381">
            <v>45524.973611111112</v>
          </cell>
          <cell r="B8381">
            <v>10008</v>
          </cell>
          <cell r="F8381" t="str">
            <v>CC-01377662</v>
          </cell>
          <cell r="J8381" t="str">
            <v>Sales Call</v>
          </cell>
          <cell r="R8381" t="str">
            <v>BRJC371828</v>
          </cell>
          <cell r="AB8381" t="str">
            <v>Sales call carried out for HMR update</v>
          </cell>
        </row>
        <row r="8382">
          <cell r="A8382">
            <v>45524.970833333333</v>
          </cell>
          <cell r="B8382">
            <v>9498</v>
          </cell>
          <cell r="F8382" t="str">
            <v>CC-01377660</v>
          </cell>
          <cell r="J8382" t="str">
            <v>Sales Call</v>
          </cell>
          <cell r="R8382" t="str">
            <v>BRJC371698</v>
          </cell>
          <cell r="AB8382" t="str">
            <v>Sales call carried out for HMR update</v>
          </cell>
        </row>
        <row r="8383">
          <cell r="A8383">
            <v>45524.96875</v>
          </cell>
          <cell r="B8383">
            <v>8905</v>
          </cell>
          <cell r="F8383" t="str">
            <v>CC-01377659</v>
          </cell>
          <cell r="J8383" t="str">
            <v>Sales Call</v>
          </cell>
          <cell r="R8383" t="str">
            <v>BSEC376103</v>
          </cell>
          <cell r="AB8383" t="str">
            <v>Sales call carried out for HMR update</v>
          </cell>
        </row>
        <row r="8384">
          <cell r="A8384">
            <v>45524.966666666667</v>
          </cell>
          <cell r="B8384">
            <v>1080</v>
          </cell>
          <cell r="F8384" t="str">
            <v>CC-01377658</v>
          </cell>
          <cell r="J8384" t="str">
            <v>Sales Call</v>
          </cell>
          <cell r="R8384" t="str">
            <v>BVJC374173</v>
          </cell>
          <cell r="AB8384" t="str">
            <v>Sales call carried out for HMR update</v>
          </cell>
        </row>
        <row r="8385">
          <cell r="A8385">
            <v>45524.964583333334</v>
          </cell>
          <cell r="B8385">
            <v>12407</v>
          </cell>
          <cell r="F8385" t="str">
            <v>CC-01377657</v>
          </cell>
          <cell r="J8385" t="str">
            <v>Sales Call</v>
          </cell>
          <cell r="R8385" t="str">
            <v>BSBC375576</v>
          </cell>
          <cell r="AB8385" t="str">
            <v>Sales call carried out for HMR update</v>
          </cell>
        </row>
        <row r="8386">
          <cell r="A8386">
            <v>45524.958333333336</v>
          </cell>
          <cell r="B8386">
            <v>5424</v>
          </cell>
          <cell r="F8386" t="str">
            <v>CC-01377656</v>
          </cell>
          <cell r="J8386" t="str">
            <v>Sales Call</v>
          </cell>
          <cell r="R8386" t="str">
            <v>BSFC376340</v>
          </cell>
          <cell r="AB8386" t="str">
            <v>Sales call carried out for HMR update</v>
          </cell>
        </row>
        <row r="8387">
          <cell r="A8387">
            <v>45524.955555555556</v>
          </cell>
          <cell r="B8387">
            <v>14267</v>
          </cell>
          <cell r="F8387" t="str">
            <v>CC-01377655</v>
          </cell>
          <cell r="J8387" t="str">
            <v>Sales Call</v>
          </cell>
          <cell r="R8387" t="str">
            <v>BTLC377591</v>
          </cell>
          <cell r="AB8387" t="str">
            <v>Sales call carried out for HMR update</v>
          </cell>
        </row>
        <row r="8388">
          <cell r="A8388">
            <v>45524.953472222223</v>
          </cell>
          <cell r="B8388">
            <v>1177</v>
          </cell>
          <cell r="F8388" t="str">
            <v>CC-01377654</v>
          </cell>
          <cell r="J8388" t="str">
            <v>Sales Call</v>
          </cell>
          <cell r="R8388" t="str">
            <v>BVJC374154</v>
          </cell>
          <cell r="AB8388" t="str">
            <v>Sales call carried out for HMR update</v>
          </cell>
        </row>
        <row r="8389">
          <cell r="A8389">
            <v>45524.951388888891</v>
          </cell>
          <cell r="B8389">
            <v>5839</v>
          </cell>
          <cell r="F8389" t="str">
            <v>CC-01377653</v>
          </cell>
          <cell r="J8389" t="str">
            <v>Sales Call</v>
          </cell>
          <cell r="R8389" t="str">
            <v>BSBC375571</v>
          </cell>
          <cell r="AB8389" t="str">
            <v>Sales call carried out for HMR update</v>
          </cell>
        </row>
        <row r="8390">
          <cell r="A8390">
            <v>45524.948611111111</v>
          </cell>
          <cell r="B8390">
            <v>6301</v>
          </cell>
          <cell r="F8390" t="str">
            <v>CC-01377652</v>
          </cell>
          <cell r="J8390" t="str">
            <v>Sales Call</v>
          </cell>
          <cell r="R8390" t="str">
            <v>BTLC377584</v>
          </cell>
          <cell r="AB8390" t="str">
            <v>Sales call carried out for HMR update</v>
          </cell>
        </row>
        <row r="8391">
          <cell r="A8391">
            <v>45524.946527777778</v>
          </cell>
          <cell r="B8391">
            <v>19584</v>
          </cell>
          <cell r="F8391" t="str">
            <v>CC-01377651</v>
          </cell>
          <cell r="J8391" t="str">
            <v>Sales Call</v>
          </cell>
          <cell r="R8391" t="str">
            <v>BSGC376577</v>
          </cell>
          <cell r="AB8391" t="str">
            <v>Sales call carried out for HMR update</v>
          </cell>
        </row>
        <row r="8392">
          <cell r="A8392">
            <v>45524.943749999999</v>
          </cell>
          <cell r="B8392">
            <v>14237</v>
          </cell>
          <cell r="F8392" t="str">
            <v>CC-01377650</v>
          </cell>
          <cell r="J8392" t="str">
            <v>Sales Call</v>
          </cell>
          <cell r="R8392" t="str">
            <v>BSGC376585</v>
          </cell>
          <cell r="AB8392" t="str">
            <v>Sales call carried out for HMR update</v>
          </cell>
        </row>
        <row r="8393">
          <cell r="A8393">
            <v>45524.733391203699</v>
          </cell>
          <cell r="B8393">
            <v>7500</v>
          </cell>
          <cell r="F8393" t="str">
            <v>CC-01377607</v>
          </cell>
          <cell r="J8393" t="str">
            <v>Sales Call</v>
          </cell>
          <cell r="R8393" t="str">
            <v>BRBD160859</v>
          </cell>
          <cell r="AB8393" t="str">
            <v>Sales call carried out for HMR update.</v>
          </cell>
        </row>
        <row r="8394">
          <cell r="A8394">
            <v>45524.730474536998</v>
          </cell>
          <cell r="B8394">
            <v>1800</v>
          </cell>
          <cell r="F8394" t="str">
            <v>CC-01377603</v>
          </cell>
          <cell r="J8394" t="str">
            <v>Sales Call</v>
          </cell>
          <cell r="R8394" t="str">
            <v>BVBD121409</v>
          </cell>
          <cell r="AB8394" t="str">
            <v>Sales call carried out for HMR update</v>
          </cell>
        </row>
        <row r="8395">
          <cell r="A8395">
            <v>45524.727800925903</v>
          </cell>
          <cell r="B8395">
            <v>8350</v>
          </cell>
          <cell r="F8395" t="str">
            <v>CC-01377596</v>
          </cell>
          <cell r="J8395" t="str">
            <v>Sales Call</v>
          </cell>
          <cell r="R8395" t="str">
            <v>BSKD161499</v>
          </cell>
          <cell r="AB8395" t="str">
            <v>Sales call carried out for HMR update</v>
          </cell>
        </row>
        <row r="8396">
          <cell r="A8396">
            <v>45524.724872685198</v>
          </cell>
          <cell r="B8396">
            <v>1900</v>
          </cell>
          <cell r="F8396" t="str">
            <v>CC-01377586</v>
          </cell>
          <cell r="J8396" t="str">
            <v>Sales Call</v>
          </cell>
          <cell r="R8396" t="str">
            <v>BTKD200646</v>
          </cell>
          <cell r="AB8396" t="str">
            <v>Sales call carried out for HMR update</v>
          </cell>
        </row>
        <row r="8397">
          <cell r="A8397">
            <v>45524.722233796303</v>
          </cell>
          <cell r="B8397">
            <v>5705</v>
          </cell>
          <cell r="F8397" t="str">
            <v>CC-01377576</v>
          </cell>
          <cell r="J8397" t="str">
            <v>Sales Call</v>
          </cell>
          <cell r="R8397" t="str">
            <v>BSLD230361</v>
          </cell>
          <cell r="AB8397" t="str">
            <v>Sales call carried out for HMR update</v>
          </cell>
        </row>
        <row r="8398">
          <cell r="A8398">
            <v>45524.719849537003</v>
          </cell>
          <cell r="B8398">
            <v>6550</v>
          </cell>
          <cell r="F8398" t="str">
            <v>CC-01377569</v>
          </cell>
          <cell r="J8398" t="str">
            <v>Sales Call</v>
          </cell>
          <cell r="R8398" t="str">
            <v>BSJD161422</v>
          </cell>
          <cell r="AB8398" t="str">
            <v>Sales call carried out for HMR update</v>
          </cell>
        </row>
        <row r="8399">
          <cell r="A8399">
            <v>45524.717002314799</v>
          </cell>
          <cell r="B8399">
            <v>12980</v>
          </cell>
          <cell r="F8399" t="str">
            <v>CC-01377564</v>
          </cell>
          <cell r="J8399" t="str">
            <v>Sales Call</v>
          </cell>
          <cell r="R8399" t="str">
            <v>BRGD161233</v>
          </cell>
          <cell r="AB8399" t="str">
            <v>Sales call carried out for HMR update</v>
          </cell>
        </row>
        <row r="8400">
          <cell r="A8400">
            <v>45524.714490740698</v>
          </cell>
          <cell r="B8400">
            <v>6910</v>
          </cell>
          <cell r="F8400" t="str">
            <v>CC-01377558</v>
          </cell>
          <cell r="J8400" t="str">
            <v>Sales Call</v>
          </cell>
          <cell r="R8400" t="str">
            <v>BRDD161036</v>
          </cell>
          <cell r="AB8400" t="str">
            <v>Sales call carried out for HMR update</v>
          </cell>
        </row>
        <row r="8401">
          <cell r="A8401">
            <v>45524.711331018501</v>
          </cell>
          <cell r="B8401">
            <v>8630</v>
          </cell>
          <cell r="F8401" t="str">
            <v>CC-01377550</v>
          </cell>
          <cell r="J8401" t="str">
            <v>Sales Call</v>
          </cell>
          <cell r="R8401" t="str">
            <v>BSGD161904</v>
          </cell>
          <cell r="AB8401" t="str">
            <v>Sales call carried out for HMR update.</v>
          </cell>
        </row>
        <row r="8402">
          <cell r="A8402">
            <v>45524.708356481497</v>
          </cell>
          <cell r="B8402">
            <v>6580</v>
          </cell>
          <cell r="F8402" t="str">
            <v>CC-01377544</v>
          </cell>
          <cell r="J8402" t="str">
            <v>Sales Call</v>
          </cell>
          <cell r="R8402" t="str">
            <v>BSGD161898</v>
          </cell>
          <cell r="AB8402" t="str">
            <v>Sales call carried out for HMR update</v>
          </cell>
        </row>
        <row r="8403">
          <cell r="A8403">
            <v>45524.706203703703</v>
          </cell>
          <cell r="B8403">
            <v>4480</v>
          </cell>
          <cell r="F8403" t="str">
            <v>CC-01377536</v>
          </cell>
          <cell r="J8403" t="str">
            <v>Sales Call</v>
          </cell>
          <cell r="R8403" t="str">
            <v>BQKD200048</v>
          </cell>
          <cell r="AB8403" t="str">
            <v>Sales call carried out for HMR update</v>
          </cell>
        </row>
        <row r="8404">
          <cell r="A8404">
            <v>45524.703912037003</v>
          </cell>
          <cell r="B8404">
            <v>7350</v>
          </cell>
          <cell r="F8404" t="str">
            <v>CC-01377530</v>
          </cell>
          <cell r="J8404" t="str">
            <v>Sales Call</v>
          </cell>
          <cell r="R8404" t="str">
            <v>BQKD200047</v>
          </cell>
          <cell r="AB8404" t="str">
            <v>Sales call carried out for HMR update</v>
          </cell>
        </row>
        <row r="8405">
          <cell r="A8405">
            <v>45524.7015046296</v>
          </cell>
          <cell r="B8405">
            <v>9275</v>
          </cell>
          <cell r="F8405" t="str">
            <v>CC-01377526</v>
          </cell>
          <cell r="J8405" t="str">
            <v>Sales Call</v>
          </cell>
          <cell r="R8405" t="str">
            <v>BSKD161467</v>
          </cell>
          <cell r="AB8405" t="str">
            <v>Sales call carried out for HMR update.</v>
          </cell>
        </row>
        <row r="8406">
          <cell r="A8406">
            <v>45524.699270833298</v>
          </cell>
          <cell r="B8406">
            <v>5535</v>
          </cell>
          <cell r="F8406" t="str">
            <v>CC-01377522</v>
          </cell>
          <cell r="J8406" t="str">
            <v>Sales Call</v>
          </cell>
          <cell r="R8406" t="str">
            <v>BQID160519</v>
          </cell>
          <cell r="AB8406" t="str">
            <v>Sales call carried out for HMR update</v>
          </cell>
        </row>
        <row r="8407">
          <cell r="A8407">
            <v>45524.696585648097</v>
          </cell>
          <cell r="B8407">
            <v>11200</v>
          </cell>
          <cell r="F8407" t="str">
            <v>CC-01377517</v>
          </cell>
          <cell r="J8407" t="str">
            <v>Sales Call</v>
          </cell>
          <cell r="R8407" t="str">
            <v>BQGD230029</v>
          </cell>
          <cell r="AB8407" t="str">
            <v>Sales call carried out for HMR update</v>
          </cell>
        </row>
        <row r="8408">
          <cell r="A8408">
            <v>45524.693472222199</v>
          </cell>
          <cell r="B8408">
            <v>6000</v>
          </cell>
          <cell r="F8408" t="str">
            <v>CC-01377509</v>
          </cell>
          <cell r="J8408" t="str">
            <v>Sales Call</v>
          </cell>
          <cell r="R8408" t="str">
            <v>BRHD161299</v>
          </cell>
          <cell r="AB8408" t="str">
            <v>Sales call carried out for HMR update</v>
          </cell>
        </row>
        <row r="8409">
          <cell r="A8409">
            <v>45524.690787036998</v>
          </cell>
          <cell r="B8409">
            <v>3000</v>
          </cell>
          <cell r="F8409" t="str">
            <v>CC-01377505</v>
          </cell>
          <cell r="J8409" t="str">
            <v>Sales Call</v>
          </cell>
          <cell r="R8409" t="str">
            <v>BRKD120213</v>
          </cell>
          <cell r="AB8409" t="str">
            <v>Sales call carried out for HMR update</v>
          </cell>
        </row>
        <row r="8410">
          <cell r="A8410">
            <v>45524.6884027778</v>
          </cell>
          <cell r="B8410">
            <v>13000</v>
          </cell>
          <cell r="F8410" t="str">
            <v>CC-01377496</v>
          </cell>
          <cell r="J8410" t="str">
            <v>Sales Call</v>
          </cell>
          <cell r="R8410" t="str">
            <v>BRGL151464</v>
          </cell>
          <cell r="AB8410" t="str">
            <v>Sales call carried out for HMR update</v>
          </cell>
        </row>
        <row r="8411">
          <cell r="A8411">
            <v>45524.685752314799</v>
          </cell>
          <cell r="B8411">
            <v>8040</v>
          </cell>
          <cell r="F8411" t="str">
            <v>CC-01377485</v>
          </cell>
          <cell r="J8411" t="str">
            <v>Sales Call</v>
          </cell>
          <cell r="R8411" t="str">
            <v>BRBL150944</v>
          </cell>
          <cell r="AB8411" t="str">
            <v>Sales call carried out for HMR update</v>
          </cell>
        </row>
        <row r="8412">
          <cell r="A8412">
            <v>45524.682951388902</v>
          </cell>
          <cell r="B8412">
            <v>7800</v>
          </cell>
          <cell r="F8412" t="str">
            <v>CC-01377481</v>
          </cell>
          <cell r="J8412" t="str">
            <v>Sales Call</v>
          </cell>
          <cell r="R8412" t="str">
            <v>BRBD160856</v>
          </cell>
          <cell r="AB8412" t="str">
            <v>Sales call carried out for HMR update</v>
          </cell>
        </row>
        <row r="8413">
          <cell r="A8413">
            <v>45524.679976851898</v>
          </cell>
          <cell r="B8413">
            <v>5400</v>
          </cell>
          <cell r="F8413" t="str">
            <v>CC-01377473</v>
          </cell>
          <cell r="J8413" t="str">
            <v>Sales Call</v>
          </cell>
          <cell r="R8413" t="str">
            <v>BRCD160978</v>
          </cell>
          <cell r="AB8413" t="str">
            <v>Sales call carried out for HMR update</v>
          </cell>
        </row>
        <row r="8414">
          <cell r="A8414">
            <v>45524.677743055603</v>
          </cell>
          <cell r="B8414">
            <v>2350</v>
          </cell>
          <cell r="F8414" t="str">
            <v>CC-01377471</v>
          </cell>
          <cell r="J8414" t="str">
            <v>Sales Call</v>
          </cell>
          <cell r="R8414" t="str">
            <v>BIED200036</v>
          </cell>
          <cell r="AB8414" t="str">
            <v>Sales call carried out for HMR update</v>
          </cell>
        </row>
        <row r="8415">
          <cell r="A8415">
            <v>45524.675173611096</v>
          </cell>
          <cell r="B8415">
            <v>5260</v>
          </cell>
          <cell r="F8415" t="str">
            <v>CC-01377461</v>
          </cell>
          <cell r="J8415" t="str">
            <v>Sales Call</v>
          </cell>
          <cell r="R8415" t="str">
            <v>BQED160215</v>
          </cell>
          <cell r="AB8415" t="str">
            <v>Sales call carried out for HMR update</v>
          </cell>
        </row>
        <row r="8416">
          <cell r="A8416">
            <v>45524.672476851898</v>
          </cell>
          <cell r="B8416">
            <v>4850</v>
          </cell>
          <cell r="F8416" t="str">
            <v>CC-01377454</v>
          </cell>
          <cell r="J8416" t="str">
            <v>Sales Call</v>
          </cell>
          <cell r="R8416" t="str">
            <v>BRKD160684</v>
          </cell>
          <cell r="AB8416" t="str">
            <v>Sales call carried out for HMR update</v>
          </cell>
        </row>
        <row r="8417">
          <cell r="A8417">
            <v>45524.669837963003</v>
          </cell>
          <cell r="B8417">
            <v>6700</v>
          </cell>
          <cell r="F8417" t="str">
            <v>CC-01377449</v>
          </cell>
          <cell r="J8417" t="str">
            <v>Sales Call</v>
          </cell>
          <cell r="R8417" t="str">
            <v>BUAD162630</v>
          </cell>
          <cell r="AB8417" t="str">
            <v>Sales call carried out for HMR update</v>
          </cell>
        </row>
        <row r="8418">
          <cell r="A8418">
            <v>45524.666921296302</v>
          </cell>
          <cell r="B8418">
            <v>3800</v>
          </cell>
          <cell r="F8418" t="str">
            <v>CC-01377440</v>
          </cell>
          <cell r="J8418" t="str">
            <v>Sales Call</v>
          </cell>
          <cell r="R8418" t="str">
            <v>BUID162940</v>
          </cell>
          <cell r="AB8418" t="str">
            <v>Sales call carried out for HMR update</v>
          </cell>
        </row>
        <row r="8419">
          <cell r="A8419">
            <v>45524.6645138889</v>
          </cell>
          <cell r="B8419">
            <v>4150</v>
          </cell>
          <cell r="F8419" t="str">
            <v>CC-01377431</v>
          </cell>
          <cell r="J8419" t="str">
            <v>Sales Call</v>
          </cell>
          <cell r="R8419" t="str">
            <v>BUGD162852</v>
          </cell>
          <cell r="AB8419" t="str">
            <v>Sales call carried out for HMR update</v>
          </cell>
        </row>
        <row r="8420">
          <cell r="A8420">
            <v>45524.661435185197</v>
          </cell>
          <cell r="B8420">
            <v>4700</v>
          </cell>
          <cell r="F8420" t="str">
            <v>CC-01377419</v>
          </cell>
          <cell r="J8420" t="str">
            <v>Sales Call</v>
          </cell>
          <cell r="R8420" t="str">
            <v>BTHD162350</v>
          </cell>
          <cell r="AB8420" t="str">
            <v>Sales call carried out for HMR update</v>
          </cell>
        </row>
        <row r="8421">
          <cell r="A8421">
            <v>45524.635462963</v>
          </cell>
          <cell r="B8421">
            <v>1190</v>
          </cell>
          <cell r="F8421" t="str">
            <v>CC-01377353</v>
          </cell>
          <cell r="J8421" t="str">
            <v>Complaint - Breakdown</v>
          </cell>
          <cell r="R8421" t="str">
            <v>BWID164096</v>
          </cell>
          <cell r="AB8421" t="str">
            <v>Attend the site for schedule service so after drain the oil from tank , oil found in red condition with burning smell,so full drain the from tank and oil cooler, only 22 litres of oil drained out. After then we open the separator tank and pull outthe separator filter, separator filter condition is not good which may cause for oil carry over through service line. After then open oil cooler assembly, TV block, pipeline, discharge hose and radial outlet. Clean these item and refitted the same. Seperator tank clean by caustic soda and water. After all cleaning process done new separator filter fitted in FOC Basis. Oil 47 litres, oil filter 90 lpm 2nos., and air filter engine and compressor side replaced in chargeable basis. After all fitment and service job done start the unit and put under observation for some days. Now as per customer voice unit is running in ok condition and all parameters are under normal conditions.</v>
          </cell>
        </row>
        <row r="8422">
          <cell r="A8422">
            <v>45524.609988425902</v>
          </cell>
          <cell r="B8422">
            <v>7500</v>
          </cell>
          <cell r="F8422" t="str">
            <v>CC-01377303</v>
          </cell>
          <cell r="J8422" t="str">
            <v>Sales Call</v>
          </cell>
          <cell r="R8422" t="str">
            <v>BUAD162625</v>
          </cell>
          <cell r="AB8422" t="str">
            <v>Sales call carried out for HMR update</v>
          </cell>
        </row>
        <row r="8423">
          <cell r="A8423">
            <v>45524.607060185197</v>
          </cell>
          <cell r="B8423">
            <v>5300</v>
          </cell>
          <cell r="F8423" t="str">
            <v>CC-01377293</v>
          </cell>
          <cell r="J8423" t="str">
            <v>Sales Call</v>
          </cell>
          <cell r="R8423" t="str">
            <v>BULL160564</v>
          </cell>
          <cell r="AB8423" t="str">
            <v>Sales call carried out for HMR update</v>
          </cell>
        </row>
        <row r="8424">
          <cell r="A8424">
            <v>45524.603402777801</v>
          </cell>
          <cell r="B8424">
            <v>5400</v>
          </cell>
          <cell r="F8424" t="str">
            <v>CC-01377286</v>
          </cell>
          <cell r="J8424" t="str">
            <v>Sales Call</v>
          </cell>
          <cell r="R8424" t="str">
            <v>BUAL160594</v>
          </cell>
          <cell r="AB8424" t="str">
            <v>Sales call carried out for HMR update.</v>
          </cell>
        </row>
        <row r="8425">
          <cell r="A8425">
            <v>45524.6010648148</v>
          </cell>
          <cell r="B8425">
            <v>8000</v>
          </cell>
          <cell r="F8425" t="str">
            <v>CC-01377283</v>
          </cell>
          <cell r="J8425" t="str">
            <v>Sales Call</v>
          </cell>
          <cell r="R8425" t="str">
            <v>BTDD162192</v>
          </cell>
          <cell r="AB8425" t="str">
            <v>Sales call carried out for HMR update</v>
          </cell>
        </row>
        <row r="8426">
          <cell r="A8426">
            <v>45524.597858796304</v>
          </cell>
          <cell r="B8426">
            <v>9000</v>
          </cell>
          <cell r="F8426" t="str">
            <v>CC-01377274</v>
          </cell>
          <cell r="J8426" t="str">
            <v>Sales Call</v>
          </cell>
          <cell r="R8426" t="str">
            <v>BTFD162244</v>
          </cell>
          <cell r="AB8426" t="str">
            <v>Sales call carried out for HMR update.</v>
          </cell>
        </row>
        <row r="8427">
          <cell r="A8427">
            <v>45524.595092592601</v>
          </cell>
          <cell r="B8427">
            <v>9200</v>
          </cell>
          <cell r="F8427" t="str">
            <v>CC-01377267</v>
          </cell>
          <cell r="J8427" t="str">
            <v>Sales Call</v>
          </cell>
          <cell r="R8427" t="str">
            <v>BTED162217</v>
          </cell>
          <cell r="AB8427" t="str">
            <v>Sales call carried out for HMR update</v>
          </cell>
        </row>
        <row r="8428">
          <cell r="A8428">
            <v>45524.592604166697</v>
          </cell>
          <cell r="B8428">
            <v>4200</v>
          </cell>
          <cell r="F8428" t="str">
            <v>CC-01377263</v>
          </cell>
          <cell r="J8428" t="str">
            <v>Sales Call</v>
          </cell>
          <cell r="R8428" t="str">
            <v>BTGD162296</v>
          </cell>
          <cell r="AB8428" t="str">
            <v>Sales call carried out for HMR update</v>
          </cell>
        </row>
        <row r="8429">
          <cell r="A8429">
            <v>45524.589976851901</v>
          </cell>
          <cell r="B8429">
            <v>8300</v>
          </cell>
          <cell r="F8429" t="str">
            <v>CC-01377262</v>
          </cell>
          <cell r="J8429" t="str">
            <v>Sales Call</v>
          </cell>
          <cell r="R8429" t="str">
            <v>BTJD162046</v>
          </cell>
          <cell r="AB8429" t="str">
            <v>Sales call carried out for HMR update</v>
          </cell>
        </row>
        <row r="8430">
          <cell r="A8430">
            <v>45524.587488425903</v>
          </cell>
          <cell r="B8430">
            <v>7745</v>
          </cell>
          <cell r="F8430" t="str">
            <v>CC-01377256</v>
          </cell>
          <cell r="J8430" t="str">
            <v>Sales Call</v>
          </cell>
          <cell r="R8430" t="str">
            <v>BTCD162159</v>
          </cell>
          <cell r="AB8430" t="str">
            <v>Sales call carried out for HMR update</v>
          </cell>
        </row>
        <row r="8431">
          <cell r="A8431">
            <v>45524.584432870397</v>
          </cell>
          <cell r="B8431">
            <v>5036</v>
          </cell>
          <cell r="F8431" t="str">
            <v>CC-01377250</v>
          </cell>
          <cell r="J8431" t="str">
            <v>Sales Call</v>
          </cell>
          <cell r="R8431" t="str">
            <v>BSHD200586</v>
          </cell>
          <cell r="AB8431" t="str">
            <v>Sales call carried out for HMR update</v>
          </cell>
        </row>
        <row r="8432">
          <cell r="A8432">
            <v>45524.581412036998</v>
          </cell>
          <cell r="B8432">
            <v>7490</v>
          </cell>
          <cell r="F8432" t="str">
            <v>CC-01377243</v>
          </cell>
          <cell r="J8432" t="str">
            <v>Sales Call</v>
          </cell>
          <cell r="R8432" t="str">
            <v>BSKD161462</v>
          </cell>
          <cell r="AB8432" t="str">
            <v>Sales call carried out for HMR update</v>
          </cell>
        </row>
        <row r="8433">
          <cell r="A8433">
            <v>45524.578518518501</v>
          </cell>
          <cell r="B8433">
            <v>3512</v>
          </cell>
          <cell r="F8433" t="str">
            <v>CC-01377236</v>
          </cell>
          <cell r="J8433" t="str">
            <v>Sales Call</v>
          </cell>
          <cell r="R8433" t="str">
            <v>BKID210531</v>
          </cell>
          <cell r="AB8433" t="str">
            <v>Sales call carried out for HMR update</v>
          </cell>
        </row>
        <row r="8434">
          <cell r="A8434">
            <v>45524.575671296298</v>
          </cell>
          <cell r="B8434">
            <v>2006</v>
          </cell>
          <cell r="F8434" t="str">
            <v>CC-01377229</v>
          </cell>
          <cell r="J8434" t="str">
            <v>Sales Call</v>
          </cell>
          <cell r="R8434" t="str">
            <v>BVAD121386</v>
          </cell>
          <cell r="AB8434" t="str">
            <v>Sales call carried out for HMR update</v>
          </cell>
        </row>
        <row r="8435">
          <cell r="A8435">
            <v>45524.572106481501</v>
          </cell>
          <cell r="B8435">
            <v>7060</v>
          </cell>
          <cell r="F8435" t="str">
            <v>CC-01377219</v>
          </cell>
          <cell r="J8435" t="str">
            <v>Sales Call</v>
          </cell>
          <cell r="R8435" t="str">
            <v>BPLD200068</v>
          </cell>
          <cell r="AB8435" t="str">
            <v>Sales call carried out for HMR update</v>
          </cell>
        </row>
        <row r="8436">
          <cell r="A8436">
            <v>45524.568773148101</v>
          </cell>
          <cell r="B8436">
            <v>10875</v>
          </cell>
          <cell r="F8436" t="str">
            <v>CC-01377210</v>
          </cell>
          <cell r="J8436" t="str">
            <v>Sales Call</v>
          </cell>
          <cell r="R8436" t="str">
            <v>BSKD161477</v>
          </cell>
          <cell r="AB8436" t="str">
            <v>Sales call carried out for HMR update</v>
          </cell>
        </row>
        <row r="8437">
          <cell r="A8437">
            <v>45524.565729166701</v>
          </cell>
          <cell r="B8437">
            <v>7380</v>
          </cell>
          <cell r="F8437" t="str">
            <v>CC-01377206</v>
          </cell>
          <cell r="J8437" t="str">
            <v>Sales Call</v>
          </cell>
          <cell r="R8437" t="str">
            <v>BQID160499</v>
          </cell>
          <cell r="AB8437" t="str">
            <v>Sales call carried out for HMR update</v>
          </cell>
        </row>
        <row r="8438">
          <cell r="A8438">
            <v>45524.563101851898</v>
          </cell>
          <cell r="B8438">
            <v>12272</v>
          </cell>
          <cell r="F8438" t="str">
            <v>CC-01377201</v>
          </cell>
          <cell r="J8438" t="str">
            <v>Sales Call</v>
          </cell>
          <cell r="R8438" t="str">
            <v>BRGL151468</v>
          </cell>
          <cell r="AB8438" t="str">
            <v>Sales call carried out for HMR update</v>
          </cell>
        </row>
        <row r="8439">
          <cell r="A8439">
            <v>45524.559780092597</v>
          </cell>
          <cell r="B8439">
            <v>17764</v>
          </cell>
          <cell r="F8439" t="str">
            <v>CC-01377196</v>
          </cell>
          <cell r="J8439" t="str">
            <v>Sales Call</v>
          </cell>
          <cell r="R8439" t="str">
            <v>BQHD160416</v>
          </cell>
          <cell r="AB8439" t="str">
            <v>Sales call carried out for HMR update</v>
          </cell>
        </row>
        <row r="8440">
          <cell r="A8440">
            <v>45524.523668981499</v>
          </cell>
          <cell r="B8440">
            <v>7013</v>
          </cell>
          <cell r="F8440" t="str">
            <v>CC-01377110</v>
          </cell>
          <cell r="J8440" t="str">
            <v>Schedule Service</v>
          </cell>
          <cell r="R8440" t="str">
            <v>BTEC378588</v>
          </cell>
          <cell r="AB8440" t="str">
            <v>Attend the site for schedule service so change air filter, oil filter and oil. Then start the unit found running ok.</v>
          </cell>
        </row>
        <row r="8441">
          <cell r="A8441">
            <v>45523.666921296302</v>
          </cell>
          <cell r="B8441">
            <v>27122</v>
          </cell>
          <cell r="F8441" t="str">
            <v>CC-01376595</v>
          </cell>
          <cell r="J8441" t="str">
            <v>Schedule Service</v>
          </cell>
          <cell r="R8441" t="str">
            <v>BTGS031205</v>
          </cell>
          <cell r="AB8441" t="str">
            <v>We visited site and change saft seal and inner ring because oil leakage from saft seal and we also service done during service we change the parts Oil , Oil filter,Air filter and drive Coupling element after than start and check unit running well.</v>
          </cell>
        </row>
        <row r="8442">
          <cell r="A8442">
            <v>45523.650694444397</v>
          </cell>
          <cell r="B8442">
            <v>590</v>
          </cell>
          <cell r="F8442" t="str">
            <v>CC-01376582</v>
          </cell>
          <cell r="J8442" t="str">
            <v>Sales Call</v>
          </cell>
          <cell r="R8442" t="str">
            <v>BUAD121111</v>
          </cell>
          <cell r="AB8442" t="str">
            <v>Sales call carried out for HMR Update</v>
          </cell>
        </row>
        <row r="8443">
          <cell r="A8443">
            <v>45523.647604166697</v>
          </cell>
          <cell r="B8443">
            <v>2679</v>
          </cell>
          <cell r="F8443" t="str">
            <v>CC-01376580</v>
          </cell>
          <cell r="J8443" t="str">
            <v>Sales Call</v>
          </cell>
          <cell r="R8443" t="str">
            <v>BVJD162957</v>
          </cell>
          <cell r="AB8443" t="str">
            <v>Sales call carried out for HMR Update</v>
          </cell>
        </row>
        <row r="8444">
          <cell r="A8444">
            <v>45523.644745370402</v>
          </cell>
          <cell r="B8444">
            <v>9851</v>
          </cell>
          <cell r="F8444" t="str">
            <v>CC-01376576</v>
          </cell>
          <cell r="J8444" t="str">
            <v>Sales Call</v>
          </cell>
          <cell r="R8444" t="str">
            <v>BULD162559</v>
          </cell>
          <cell r="AB8444" t="str">
            <v>Sales call carried out for HMR Update</v>
          </cell>
        </row>
        <row r="8445">
          <cell r="A8445">
            <v>45523.641828703701</v>
          </cell>
          <cell r="B8445">
            <v>8246</v>
          </cell>
          <cell r="F8445" t="str">
            <v>CC-01376571</v>
          </cell>
          <cell r="J8445" t="str">
            <v>Sales Call</v>
          </cell>
          <cell r="R8445" t="str">
            <v>BTDD162186</v>
          </cell>
          <cell r="AB8445" t="str">
            <v>Sales call carried out for HMR Update</v>
          </cell>
        </row>
        <row r="8446">
          <cell r="A8446">
            <v>45523.639270833301</v>
          </cell>
          <cell r="B8446">
            <v>7564</v>
          </cell>
          <cell r="F8446" t="str">
            <v>CC-01376568</v>
          </cell>
          <cell r="J8446" t="str">
            <v>Sales Call</v>
          </cell>
          <cell r="R8446" t="str">
            <v>BTFD162243</v>
          </cell>
          <cell r="AB8446" t="str">
            <v>Sales call carried out for HMR Update</v>
          </cell>
        </row>
        <row r="8447">
          <cell r="A8447">
            <v>45523.636643518497</v>
          </cell>
          <cell r="B8447">
            <v>4231</v>
          </cell>
          <cell r="F8447" t="str">
            <v>CC-01376565</v>
          </cell>
          <cell r="J8447" t="str">
            <v>Sales Call</v>
          </cell>
          <cell r="R8447" t="str">
            <v>BSID161973</v>
          </cell>
          <cell r="AB8447" t="str">
            <v>Sales call carried out for HMR Update</v>
          </cell>
        </row>
        <row r="8448">
          <cell r="A8448">
            <v>45523.633506944403</v>
          </cell>
          <cell r="B8448">
            <v>6966</v>
          </cell>
          <cell r="F8448" t="str">
            <v>CC-01376561</v>
          </cell>
          <cell r="J8448" t="str">
            <v>Sales Call</v>
          </cell>
          <cell r="R8448" t="str">
            <v>BSAD230391</v>
          </cell>
          <cell r="AB8448" t="str">
            <v>Sales call carried out for HMR Update</v>
          </cell>
        </row>
        <row r="8449">
          <cell r="A8449">
            <v>45523.280555555553</v>
          </cell>
          <cell r="B8449">
            <v>18881</v>
          </cell>
          <cell r="F8449" t="str">
            <v>CC-01376114</v>
          </cell>
          <cell r="J8449" t="str">
            <v>Schedule Service - AMC</v>
          </cell>
          <cell r="R8449" t="str">
            <v>BUAS033580</v>
          </cell>
          <cell r="AB8449" t="str">
            <v>AMC visit carried out</v>
          </cell>
        </row>
        <row r="8450">
          <cell r="A8450">
            <v>45523.280555555553</v>
          </cell>
          <cell r="B8450">
            <v>46905</v>
          </cell>
          <cell r="F8450" t="str">
            <v>CC-01376113</v>
          </cell>
          <cell r="J8450" t="str">
            <v>Schedule Service - AMC</v>
          </cell>
          <cell r="R8450" t="str">
            <v>BQBS030091</v>
          </cell>
          <cell r="AB8450" t="str">
            <v>AMC visit carried out</v>
          </cell>
        </row>
        <row r="8451">
          <cell r="A8451">
            <v>45523.279166666667</v>
          </cell>
          <cell r="B8451">
            <v>23016</v>
          </cell>
          <cell r="F8451" t="str">
            <v>CC-01376100</v>
          </cell>
          <cell r="J8451" t="str">
            <v>Schedule Service - AMC</v>
          </cell>
          <cell r="R8451" t="str">
            <v>BSHS038806</v>
          </cell>
          <cell r="AB8451" t="str">
            <v>AMC visit carried out</v>
          </cell>
        </row>
        <row r="8452">
          <cell r="A8452">
            <v>45523.277777777781</v>
          </cell>
          <cell r="B8452">
            <v>32798</v>
          </cell>
          <cell r="F8452" t="str">
            <v>CC-01376088</v>
          </cell>
          <cell r="J8452" t="str">
            <v>Schedule Service - AMC</v>
          </cell>
          <cell r="R8452" t="str">
            <v>BSDS037710</v>
          </cell>
          <cell r="AB8452" t="str">
            <v>AMC visit carried out</v>
          </cell>
        </row>
        <row r="8453">
          <cell r="A8453">
            <v>45523.272916666669</v>
          </cell>
          <cell r="B8453">
            <v>39553</v>
          </cell>
          <cell r="F8453" t="str">
            <v>CC-01376046</v>
          </cell>
          <cell r="J8453" t="str">
            <v>Schedule Service - AMC</v>
          </cell>
          <cell r="R8453" t="str">
            <v>BSJS035917</v>
          </cell>
          <cell r="AB8453" t="str">
            <v>AMC visit carried out</v>
          </cell>
        </row>
        <row r="8454">
          <cell r="A8454">
            <v>45522.966666666667</v>
          </cell>
          <cell r="B8454">
            <v>13104</v>
          </cell>
          <cell r="F8454" t="str">
            <v>CC-01376038</v>
          </cell>
          <cell r="J8454" t="str">
            <v>Sales Call</v>
          </cell>
          <cell r="R8454" t="str">
            <v>BSFC376459</v>
          </cell>
          <cell r="AB8454" t="str">
            <v>Sales call carried out for HMR update</v>
          </cell>
        </row>
        <row r="8455">
          <cell r="A8455">
            <v>45522.964583333334</v>
          </cell>
          <cell r="B8455">
            <v>6791</v>
          </cell>
          <cell r="F8455" t="str">
            <v>CC-01376037</v>
          </cell>
          <cell r="J8455" t="str">
            <v>Sales Call</v>
          </cell>
          <cell r="R8455" t="str">
            <v>BSFC376396</v>
          </cell>
          <cell r="AB8455" t="str">
            <v>Sales call carried out for HMR update</v>
          </cell>
        </row>
        <row r="8456">
          <cell r="A8456">
            <v>45522.963194444441</v>
          </cell>
          <cell r="B8456">
            <v>2950</v>
          </cell>
          <cell r="F8456" t="str">
            <v>CC-01376036</v>
          </cell>
          <cell r="J8456" t="str">
            <v>Sales Call</v>
          </cell>
          <cell r="R8456" t="str">
            <v>BULC371071</v>
          </cell>
          <cell r="AB8456" t="str">
            <v>Sales call carried out for HMR update</v>
          </cell>
        </row>
        <row r="8457">
          <cell r="A8457">
            <v>45522.921527777777</v>
          </cell>
          <cell r="B8457">
            <v>5305</v>
          </cell>
          <cell r="F8457" t="str">
            <v>CC-01376035</v>
          </cell>
          <cell r="J8457" t="str">
            <v>Sales Call</v>
          </cell>
          <cell r="R8457" t="str">
            <v>BSHC376807</v>
          </cell>
          <cell r="AB8457" t="str">
            <v>Sales call carried out for HMR update</v>
          </cell>
        </row>
        <row r="8458">
          <cell r="A8458">
            <v>45522.920138888891</v>
          </cell>
          <cell r="B8458">
            <v>2080</v>
          </cell>
          <cell r="F8458" t="str">
            <v>CC-01376034</v>
          </cell>
          <cell r="J8458" t="str">
            <v>Sales Call</v>
          </cell>
          <cell r="R8458" t="str">
            <v>BUJC370052</v>
          </cell>
          <cell r="AB8458" t="str">
            <v>Sales call carried out for HMR update</v>
          </cell>
        </row>
        <row r="8459">
          <cell r="A8459">
            <v>45522.918055555558</v>
          </cell>
          <cell r="B8459">
            <v>9215</v>
          </cell>
          <cell r="F8459" t="str">
            <v>CC-01376033</v>
          </cell>
          <cell r="J8459" t="str">
            <v>Sales Call</v>
          </cell>
          <cell r="R8459" t="str">
            <v>BVCC376207</v>
          </cell>
          <cell r="AB8459" t="str">
            <v>Sales call carried out for HMR update</v>
          </cell>
        </row>
        <row r="8460">
          <cell r="A8460">
            <v>45522.916666666664</v>
          </cell>
          <cell r="B8460">
            <v>3250</v>
          </cell>
          <cell r="F8460" t="str">
            <v>CC-01376032</v>
          </cell>
          <cell r="J8460" t="str">
            <v>Sales Call</v>
          </cell>
          <cell r="R8460" t="str">
            <v>BVJC374285</v>
          </cell>
          <cell r="AB8460" t="str">
            <v>Sales call carried out for HMR update</v>
          </cell>
        </row>
        <row r="8461">
          <cell r="A8461">
            <v>45522.914583333331</v>
          </cell>
          <cell r="B8461">
            <v>2653</v>
          </cell>
          <cell r="F8461" t="str">
            <v>CC-01376031</v>
          </cell>
          <cell r="J8461" t="str">
            <v>Sales Call</v>
          </cell>
          <cell r="R8461" t="str">
            <v>BVJC374202</v>
          </cell>
          <cell r="AB8461" t="str">
            <v>Sales call carried out for HMR update</v>
          </cell>
        </row>
        <row r="8462">
          <cell r="A8462">
            <v>45522.913194444445</v>
          </cell>
          <cell r="B8462">
            <v>1222</v>
          </cell>
          <cell r="F8462" t="str">
            <v>CC-01376030</v>
          </cell>
          <cell r="J8462" t="str">
            <v>Sales Call</v>
          </cell>
          <cell r="R8462" t="str">
            <v>BVKC374401</v>
          </cell>
          <cell r="AB8462" t="str">
            <v>Sales call carried out for HMR update</v>
          </cell>
        </row>
        <row r="8463">
          <cell r="A8463">
            <v>45522.911111111112</v>
          </cell>
          <cell r="B8463">
            <v>3217</v>
          </cell>
          <cell r="F8463" t="str">
            <v>CC-01376029</v>
          </cell>
          <cell r="J8463" t="str">
            <v>Sales Call</v>
          </cell>
          <cell r="R8463" t="str">
            <v>BUIC373701</v>
          </cell>
          <cell r="AB8463" t="str">
            <v>Sales call carried out for HMR update</v>
          </cell>
        </row>
        <row r="8464">
          <cell r="A8464">
            <v>45522.90902777778</v>
          </cell>
          <cell r="B8464">
            <v>2868</v>
          </cell>
          <cell r="F8464" t="str">
            <v>CC-01376028</v>
          </cell>
          <cell r="J8464" t="str">
            <v>Sales Call</v>
          </cell>
          <cell r="R8464" t="str">
            <v>BVJC374172</v>
          </cell>
          <cell r="AB8464" t="str">
            <v>Sales call carried out for HMR update</v>
          </cell>
        </row>
        <row r="8465">
          <cell r="A8465">
            <v>45522.907638888886</v>
          </cell>
          <cell r="B8465">
            <v>4045</v>
          </cell>
          <cell r="F8465" t="str">
            <v>CC-01376027</v>
          </cell>
          <cell r="J8465" t="str">
            <v>Sales Call</v>
          </cell>
          <cell r="R8465" t="str">
            <v>BUHC373622</v>
          </cell>
          <cell r="AB8465" t="str">
            <v>Sales call carried out for HMR update</v>
          </cell>
        </row>
        <row r="8466">
          <cell r="A8466">
            <v>45522.905555555553</v>
          </cell>
          <cell r="B8466">
            <v>4990</v>
          </cell>
          <cell r="F8466" t="str">
            <v>CC-01376026</v>
          </cell>
          <cell r="J8466" t="str">
            <v>Sales Call</v>
          </cell>
          <cell r="R8466" t="str">
            <v>BUDC372327</v>
          </cell>
          <cell r="AB8466" t="str">
            <v>Sales call carried out for HMR update</v>
          </cell>
        </row>
        <row r="8467">
          <cell r="A8467">
            <v>45521.610810185201</v>
          </cell>
          <cell r="B8467">
            <v>6141</v>
          </cell>
          <cell r="F8467" t="str">
            <v>CC-01375556</v>
          </cell>
          <cell r="J8467" t="str">
            <v>Sales Call</v>
          </cell>
          <cell r="R8467" t="str">
            <v>BUGC373215</v>
          </cell>
          <cell r="AB8467" t="str">
            <v>Sales call carried out for HMR update</v>
          </cell>
        </row>
        <row r="8468">
          <cell r="A8468">
            <v>45521.609907407401</v>
          </cell>
          <cell r="B8468">
            <v>5398</v>
          </cell>
          <cell r="F8468" t="str">
            <v>CC-01375551</v>
          </cell>
          <cell r="J8468" t="str">
            <v>Sales Call</v>
          </cell>
          <cell r="R8468" t="str">
            <v>BUAC371371</v>
          </cell>
          <cell r="AB8468" t="str">
            <v>Sales call carried out for HMR update</v>
          </cell>
        </row>
        <row r="8469">
          <cell r="A8469">
            <v>45521.609050925901</v>
          </cell>
          <cell r="B8469">
            <v>987</v>
          </cell>
          <cell r="F8469" t="str">
            <v>CC-01375544</v>
          </cell>
          <cell r="J8469" t="str">
            <v>Sales Call</v>
          </cell>
          <cell r="R8469" t="str">
            <v>BUFC372853</v>
          </cell>
          <cell r="AB8469" t="str">
            <v>Sales call carried out for HMR update</v>
          </cell>
        </row>
        <row r="8470">
          <cell r="A8470">
            <v>45521.6082986111</v>
          </cell>
          <cell r="B8470">
            <v>1666</v>
          </cell>
          <cell r="F8470" t="str">
            <v>CC-01375541</v>
          </cell>
          <cell r="J8470" t="str">
            <v>Sales Call</v>
          </cell>
          <cell r="R8470" t="str">
            <v>BVKC374370</v>
          </cell>
          <cell r="AB8470" t="str">
            <v>Sales call carried out for HMR update</v>
          </cell>
        </row>
        <row r="8471">
          <cell r="A8471">
            <v>45521.607314814799</v>
          </cell>
          <cell r="B8471">
            <v>3577</v>
          </cell>
          <cell r="F8471" t="str">
            <v>CC-01375536</v>
          </cell>
          <cell r="J8471" t="str">
            <v>Sales Call</v>
          </cell>
          <cell r="R8471" t="str">
            <v>BUDC372146</v>
          </cell>
          <cell r="AB8471" t="str">
            <v>Sales call carried out for HMR update</v>
          </cell>
        </row>
        <row r="8472">
          <cell r="A8472">
            <v>45521.606516203698</v>
          </cell>
          <cell r="B8472">
            <v>6108</v>
          </cell>
          <cell r="F8472" t="str">
            <v>CC-01375534</v>
          </cell>
          <cell r="J8472" t="str">
            <v>Sales Call</v>
          </cell>
          <cell r="R8472" t="str">
            <v>BULC371019</v>
          </cell>
          <cell r="AB8472" t="str">
            <v>Sales call carried out for HMR update</v>
          </cell>
        </row>
        <row r="8473">
          <cell r="A8473">
            <v>45521.605405092603</v>
          </cell>
          <cell r="B8473">
            <v>2877</v>
          </cell>
          <cell r="F8473" t="str">
            <v>CC-01375526</v>
          </cell>
          <cell r="J8473" t="str">
            <v>Sales Call</v>
          </cell>
          <cell r="R8473" t="str">
            <v>BULC370960</v>
          </cell>
          <cell r="AB8473" t="str">
            <v>Sales call carried out for HMR update</v>
          </cell>
        </row>
        <row r="8474">
          <cell r="A8474">
            <v>45521.604513888902</v>
          </cell>
          <cell r="B8474">
            <v>2775</v>
          </cell>
          <cell r="F8474" t="str">
            <v>CC-01375522</v>
          </cell>
          <cell r="J8474" t="str">
            <v>Sales Call</v>
          </cell>
          <cell r="R8474" t="str">
            <v>BUFC372833</v>
          </cell>
          <cell r="AB8474" t="str">
            <v>Sales call carried out for HMR update</v>
          </cell>
        </row>
        <row r="8475">
          <cell r="A8475">
            <v>45521.603692129604</v>
          </cell>
          <cell r="B8475">
            <v>5983</v>
          </cell>
          <cell r="F8475" t="str">
            <v>CC-01375519</v>
          </cell>
          <cell r="J8475" t="str">
            <v>Sales Call</v>
          </cell>
          <cell r="R8475" t="str">
            <v>BULC370861</v>
          </cell>
          <cell r="AB8475" t="str">
            <v>Sales call carried out for HMR update</v>
          </cell>
        </row>
        <row r="8476">
          <cell r="A8476">
            <v>45521.602766203701</v>
          </cell>
          <cell r="B8476">
            <v>5228</v>
          </cell>
          <cell r="F8476" t="str">
            <v>CC-01375517</v>
          </cell>
          <cell r="J8476" t="str">
            <v>Sales Call</v>
          </cell>
          <cell r="R8476" t="str">
            <v>BUKC370655</v>
          </cell>
          <cell r="AB8476" t="str">
            <v>Sales call carried out for HMR update</v>
          </cell>
        </row>
        <row r="8477">
          <cell r="A8477">
            <v>45521.601875</v>
          </cell>
          <cell r="B8477">
            <v>18320</v>
          </cell>
          <cell r="F8477" t="str">
            <v>CC-01375513</v>
          </cell>
          <cell r="J8477" t="str">
            <v>Sales Call</v>
          </cell>
          <cell r="R8477" t="str">
            <v>BUKC370499</v>
          </cell>
          <cell r="AB8477" t="str">
            <v>Sales call carried out for HMR update</v>
          </cell>
        </row>
        <row r="8478">
          <cell r="A8478">
            <v>45521.600972222201</v>
          </cell>
          <cell r="B8478">
            <v>774</v>
          </cell>
          <cell r="F8478" t="str">
            <v>CC-01375509</v>
          </cell>
          <cell r="J8478" t="str">
            <v>Sales Call</v>
          </cell>
          <cell r="R8478" t="str">
            <v>BWCC379823</v>
          </cell>
          <cell r="AB8478" t="str">
            <v>Sales call carried out for HMR update</v>
          </cell>
        </row>
        <row r="8479">
          <cell r="A8479">
            <v>45521.587708333303</v>
          </cell>
          <cell r="B8479">
            <v>2760</v>
          </cell>
          <cell r="F8479" t="str">
            <v>CC-01375484</v>
          </cell>
          <cell r="J8479" t="str">
            <v>Sales Call</v>
          </cell>
          <cell r="R8479" t="str">
            <v>BUKC370656</v>
          </cell>
          <cell r="AB8479" t="str">
            <v>SALES CALL CARRIED OUT FOR HMER UPDATE</v>
          </cell>
        </row>
        <row r="8480">
          <cell r="A8480">
            <v>45521.575775463003</v>
          </cell>
          <cell r="B8480">
            <v>2160</v>
          </cell>
          <cell r="F8480" t="str">
            <v>CC-01375468</v>
          </cell>
          <cell r="J8480" t="str">
            <v>Sales Call</v>
          </cell>
          <cell r="R8480" t="str">
            <v>BUKC370657</v>
          </cell>
          <cell r="AB8480" t="str">
            <v>SALES CALL CARRIED OUT FOR HMER UPDATE</v>
          </cell>
        </row>
        <row r="8481">
          <cell r="A8481">
            <v>45521.5526157407</v>
          </cell>
          <cell r="B8481">
            <v>5128</v>
          </cell>
          <cell r="F8481" t="str">
            <v>CC-01375418</v>
          </cell>
          <cell r="J8481" t="str">
            <v>Complaint - Breakdown</v>
          </cell>
          <cell r="R8481" t="str">
            <v>BOIS040238</v>
          </cell>
          <cell r="AB8481" t="str">
            <v>Attend the site for complaint of fan not working so check and found sucker fan got jammed and.not moving so it need to be changed with new one. As per customer purchases this fan on dated 18-06-2024 and need to be change under FOC basi so we change Sucker fan on FOC badis under parts warranty..</v>
          </cell>
        </row>
        <row r="8482">
          <cell r="A8482">
            <v>45521.524270833303</v>
          </cell>
          <cell r="B8482">
            <v>4044</v>
          </cell>
          <cell r="F8482" t="str">
            <v>CC-01375324</v>
          </cell>
          <cell r="J8482" t="str">
            <v>Schedule Service</v>
          </cell>
          <cell r="R8482" t="str">
            <v>BUHC373622</v>
          </cell>
          <cell r="AB8482" t="str">
            <v>Attend the site for schedule service so change air oil separators Batch No. 246327, air filter, oil filter and oil. Then start the unit found running ok.</v>
          </cell>
        </row>
        <row r="8483">
          <cell r="A8483">
            <v>45520.660416666702</v>
          </cell>
          <cell r="B8483">
            <v>1</v>
          </cell>
          <cell r="F8483" t="str">
            <v>CC-01374627</v>
          </cell>
          <cell r="J8483" t="str">
            <v>Commissioning</v>
          </cell>
          <cell r="R8483" t="str">
            <v>BXBD164381</v>
          </cell>
          <cell r="AB8483" t="str">
            <v>commissioning done on dated 16-08-2024</v>
          </cell>
        </row>
        <row r="8484">
          <cell r="A8484">
            <v>45520.595833333333</v>
          </cell>
          <cell r="B8484">
            <v>35354</v>
          </cell>
          <cell r="F8484" t="str">
            <v>CC-01374434</v>
          </cell>
          <cell r="J8484" t="str">
            <v>Schedule Service</v>
          </cell>
          <cell r="R8484" t="str">
            <v>BRIC374329</v>
          </cell>
          <cell r="AB8484" t="str">
            <v>Attend the site for schedule service so change air filter,  oil filter, air oil separators and oil. Then start the unit found running Ok</v>
          </cell>
        </row>
        <row r="8485">
          <cell r="A8485">
            <v>45520.575694444444</v>
          </cell>
          <cell r="B8485">
            <v>32798</v>
          </cell>
          <cell r="F8485" t="str">
            <v>CC-01374389</v>
          </cell>
          <cell r="J8485" t="str">
            <v>Schedule Service</v>
          </cell>
          <cell r="R8485" t="str">
            <v>BSDS037710</v>
          </cell>
          <cell r="AB8485" t="str">
            <v>Today we attend the customer site for sheudle service so we change parts during service:- air filter and oil filter than start machine running ok</v>
          </cell>
        </row>
        <row r="8486">
          <cell r="A8486">
            <v>45520.519467592603</v>
          </cell>
          <cell r="B8486">
            <v>342</v>
          </cell>
          <cell r="F8486" t="str">
            <v>CC-01374254</v>
          </cell>
          <cell r="J8486" t="str">
            <v>Schedule Service</v>
          </cell>
          <cell r="R8486" t="str">
            <v>BWLD163588</v>
          </cell>
          <cell r="AB8486" t="str">
            <v>Attend the site for schedule service so oil drain by tank, oil drain from cooler to 32 liters oil drain then change oil filter and 48 liters oil. Then start the unit found running ok.</v>
          </cell>
        </row>
        <row r="8487">
          <cell r="A8487">
            <v>45520.470833333333</v>
          </cell>
          <cell r="B8487">
            <v>2390</v>
          </cell>
          <cell r="F8487" t="str">
            <v>CC-01374112</v>
          </cell>
          <cell r="J8487" t="str">
            <v>Schedule Service</v>
          </cell>
          <cell r="R8487" t="str">
            <v>BVGD121497</v>
          </cell>
          <cell r="AB8487" t="str">
            <v>Attend the site for schedule service so drain oil from separator tank 14 liters, oil drain from cooler side 2 liters, after then cranking one time oil drain from separator tank 1 liter oil drain rom cooler side 1/2 liters total oil drain 17.5 liters top up 18 liters oil and change oil filter air filter for compressor and engine both side . Then start the unit found running ok</v>
          </cell>
        </row>
        <row r="8488">
          <cell r="A8488">
            <v>45520.46875</v>
          </cell>
          <cell r="B8488">
            <v>2541</v>
          </cell>
          <cell r="F8488" t="str">
            <v>CC-01374104</v>
          </cell>
          <cell r="J8488" t="str">
            <v>Schedule Service</v>
          </cell>
          <cell r="R8488" t="str">
            <v>BVFD163261</v>
          </cell>
          <cell r="AB8488" t="str">
            <v>Please visit the site to schedule the service. Begin by draining 37 liters of oil from the tank and cooler. Proceed to replace the air filters for both the compressor and engine. After that, replace the oil filter and add 40 liters of oil. Finally, start the unit to ensure it is running properly.</v>
          </cell>
        </row>
        <row r="8489">
          <cell r="A8489">
            <v>45520.393113425896</v>
          </cell>
          <cell r="B8489">
            <v>1985</v>
          </cell>
          <cell r="F8489" t="str">
            <v>CC-01373992</v>
          </cell>
          <cell r="J8489" t="str">
            <v>Complaint - Breakdown</v>
          </cell>
          <cell r="R8489" t="str">
            <v>BWED163889</v>
          </cell>
          <cell r="AB8489" t="str">
            <v>Attend the site for New Engine fitment so decouple the oil engine - PHHM111582 and coupled the new engine RHHM116796. After all fitment Start the unit found running ok. AL Service Report attached</v>
          </cell>
        </row>
        <row r="8490">
          <cell r="A8490">
            <v>45520.277777777781</v>
          </cell>
          <cell r="B8490">
            <v>43258</v>
          </cell>
          <cell r="F8490" t="str">
            <v>CC-01373886</v>
          </cell>
          <cell r="J8490" t="str">
            <v>Schedule Service - AMC</v>
          </cell>
          <cell r="R8490" t="str">
            <v>BLFS031469</v>
          </cell>
          <cell r="AB8490" t="str">
            <v>AMC visit carried out</v>
          </cell>
        </row>
        <row r="8491">
          <cell r="A8491">
            <v>45520.276388888888</v>
          </cell>
          <cell r="B8491">
            <v>33664</v>
          </cell>
          <cell r="F8491" t="str">
            <v>CC-01373869</v>
          </cell>
          <cell r="J8491" t="str">
            <v>Schedule Service - AMC</v>
          </cell>
          <cell r="R8491" t="str">
            <v>GOIS031795</v>
          </cell>
          <cell r="AB8491" t="str">
            <v>AMC visit carried out</v>
          </cell>
        </row>
        <row r="8492">
          <cell r="A8492">
            <v>45520.272916666669</v>
          </cell>
          <cell r="B8492">
            <v>30230</v>
          </cell>
          <cell r="F8492" t="str">
            <v>CC-01373837</v>
          </cell>
          <cell r="J8492" t="str">
            <v>Schedule Service - AMC</v>
          </cell>
          <cell r="R8492" t="str">
            <v>BMFS031346</v>
          </cell>
          <cell r="AB8492" t="str">
            <v>AMC visit carried out</v>
          </cell>
        </row>
        <row r="8493">
          <cell r="A8493">
            <v>45520.272916666669</v>
          </cell>
          <cell r="B8493">
            <v>117158</v>
          </cell>
          <cell r="F8493" t="str">
            <v>CC-01373836</v>
          </cell>
          <cell r="J8493" t="str">
            <v>Schedule Service - AMC</v>
          </cell>
          <cell r="R8493" t="str">
            <v>BUGS035879</v>
          </cell>
          <cell r="AB8493" t="str">
            <v>AMC visit carried out</v>
          </cell>
        </row>
        <row r="8494">
          <cell r="A8494">
            <v>45518.510416666664</v>
          </cell>
          <cell r="B8494">
            <v>5228</v>
          </cell>
          <cell r="F8494" t="str">
            <v>CC-01372887</v>
          </cell>
          <cell r="J8494" t="str">
            <v>Schedule Service</v>
          </cell>
          <cell r="R8494" t="str">
            <v>BUKC370655</v>
          </cell>
          <cell r="AB8494" t="str">
            <v>Attend the site for schedule service so done air filter and oil filter then start the unit found running ok</v>
          </cell>
        </row>
        <row r="8495">
          <cell r="A8495">
            <v>45518.508333333331</v>
          </cell>
          <cell r="B8495">
            <v>30573</v>
          </cell>
          <cell r="F8495" t="str">
            <v>CC-01372880</v>
          </cell>
          <cell r="J8495" t="str">
            <v>Schedule Service</v>
          </cell>
          <cell r="R8495" t="str">
            <v>BSKS036366</v>
          </cell>
          <cell r="AB8495" t="str">
            <v>Attend the site for schedule service so change air filter, oil filter, sir oil separators, motor greasing and oil. Then start the unit found running ok.</v>
          </cell>
        </row>
        <row r="8496">
          <cell r="A8496">
            <v>45518.506249999999</v>
          </cell>
          <cell r="B8496">
            <v>2379</v>
          </cell>
          <cell r="F8496" t="str">
            <v>CC-01372871</v>
          </cell>
          <cell r="J8496" t="str">
            <v>Schedule Service</v>
          </cell>
          <cell r="R8496" t="str">
            <v>BVEC377128</v>
          </cell>
          <cell r="AB8496" t="str">
            <v>Attend the site for schedule service so change air filter, oil filter, air oil separators and oil then start the unit found running ok.</v>
          </cell>
        </row>
        <row r="8497">
          <cell r="A8497">
            <v>45518.474398148202</v>
          </cell>
          <cell r="B8497">
            <v>1</v>
          </cell>
          <cell r="F8497" t="str">
            <v>CC-01372754</v>
          </cell>
          <cell r="J8497" t="str">
            <v>Commissioning</v>
          </cell>
          <cell r="R8497" t="str">
            <v>BXCD164422</v>
          </cell>
          <cell r="AB8497" t="str">
            <v>Commissioning done on dated 14-08-2024.</v>
          </cell>
        </row>
        <row r="8498">
          <cell r="A8498">
            <v>45518.471550925897</v>
          </cell>
          <cell r="B8498">
            <v>1</v>
          </cell>
          <cell r="F8498" t="str">
            <v>CC-01372746</v>
          </cell>
          <cell r="J8498" t="str">
            <v>Commissioning</v>
          </cell>
          <cell r="R8498" t="str">
            <v>BXBD164357</v>
          </cell>
          <cell r="AB8498" t="str">
            <v>Commissioning done on dated 14-08-2024</v>
          </cell>
        </row>
        <row r="8499">
          <cell r="A8499">
            <v>45518.286805555559</v>
          </cell>
          <cell r="B8499">
            <v>12540</v>
          </cell>
          <cell r="F8499" t="str">
            <v>CC-01372482</v>
          </cell>
          <cell r="J8499" t="str">
            <v>Schedule Service - AMC</v>
          </cell>
          <cell r="R8499" t="str">
            <v>BUDS046275</v>
          </cell>
          <cell r="AB8499" t="str">
            <v>AMC visit carried out</v>
          </cell>
        </row>
        <row r="8500">
          <cell r="A8500">
            <v>45517.27847222222</v>
          </cell>
          <cell r="B8500">
            <v>33947</v>
          </cell>
          <cell r="F8500" t="str">
            <v>CC-01371207</v>
          </cell>
          <cell r="J8500" t="str">
            <v>Schedule Service - AMC</v>
          </cell>
          <cell r="R8500" t="str">
            <v>BRFC373676</v>
          </cell>
          <cell r="AB8500" t="str">
            <v>AMC visit carried out</v>
          </cell>
        </row>
        <row r="8501">
          <cell r="A8501">
            <v>45517.272916666669</v>
          </cell>
          <cell r="B8501">
            <v>30808</v>
          </cell>
          <cell r="F8501" t="str">
            <v>CC-01371159</v>
          </cell>
          <cell r="J8501" t="str">
            <v>Schedule Service - AMC</v>
          </cell>
          <cell r="R8501" t="str">
            <v>BRCC372871</v>
          </cell>
          <cell r="AB8501" t="str">
            <v>AMC visit carried out</v>
          </cell>
        </row>
        <row r="8502">
          <cell r="A8502">
            <v>45516.677094907398</v>
          </cell>
          <cell r="B8502">
            <v>1</v>
          </cell>
          <cell r="F8502" t="str">
            <v>CC-01370866</v>
          </cell>
          <cell r="J8502" t="str">
            <v>Commissioning</v>
          </cell>
          <cell r="R8502" t="str">
            <v>BXBS036188</v>
          </cell>
          <cell r="AB8502" t="str">
            <v>Commissioning done on dated 13-08-2024....Kindly correct comm photo ( Clean and clear )Complete and lug photo not ok.
Commissioning done on dated 13-08-2024 Updated / modified commissioning photo attached.......Comm date-13-08-2024</v>
          </cell>
        </row>
        <row r="8503">
          <cell r="A8503">
            <v>45516.675844907397</v>
          </cell>
          <cell r="B8503">
            <v>1</v>
          </cell>
          <cell r="F8503" t="str">
            <v>CC-01370862</v>
          </cell>
          <cell r="J8503" t="str">
            <v>Commissioning</v>
          </cell>
          <cell r="R8503" t="str">
            <v>BXBS036187</v>
          </cell>
          <cell r="AB8503" t="str">
            <v>Commissioning done on dated 13-08-2024 Updated / modified commissioning photo attached....Comm date-13-08-2024</v>
          </cell>
        </row>
        <row r="8504">
          <cell r="A8504">
            <v>45516.613194444442</v>
          </cell>
          <cell r="B8504">
            <v>39132</v>
          </cell>
          <cell r="F8504" t="str">
            <v>CC-01370686</v>
          </cell>
          <cell r="J8504" t="str">
            <v>Schedule Service</v>
          </cell>
          <cell r="R8504" t="str">
            <v>GPLS030458</v>
          </cell>
          <cell r="AB8504" t="str">
            <v>Attend the site for schedule service so change air oil separators,  air filter,  oil filter,  motor greasing, and oil then start the unit found running ok..</v>
          </cell>
        </row>
        <row r="8505">
          <cell r="A8505">
            <v>45514.629861111112</v>
          </cell>
          <cell r="B8505">
            <v>16</v>
          </cell>
          <cell r="F8505" t="str">
            <v>CC-01369322</v>
          </cell>
          <cell r="J8505" t="str">
            <v>Complaint - Running With Problem</v>
          </cell>
          <cell r="R8505" t="str">
            <v>BWHD164019</v>
          </cell>
          <cell r="AB8505" t="str">
            <v>Attend the site for complaint of unit tripping so check and found oil level ok, discharge temperature at 82 degree celsius, coolant level found ok. We check discharge temperature switch and water temperature switch found water temperature damaged. So we replace damage water temperature switch under FOC basis snd start the unit found running ok.</v>
          </cell>
        </row>
        <row r="8506">
          <cell r="A8506">
            <v>45513.700694444444</v>
          </cell>
          <cell r="B8506">
            <v>1010</v>
          </cell>
          <cell r="F8506" t="str">
            <v>CC-01368368</v>
          </cell>
          <cell r="J8506" t="str">
            <v>Schedule Service</v>
          </cell>
          <cell r="R8506" t="str">
            <v>BXKD164191</v>
          </cell>
          <cell r="AB8506" t="str">
            <v>Attend the site for 1000 schedule service so replace oil.oil filter air filter engine and compressor both side.Overall drain oil is 36.5 litres with three dead cranks also oil condition is good.Overall topped up oil in tank 40 litres with one dead crank . after schedule service done than start the unit found running in good condition with all parameters under limit.</v>
          </cell>
        </row>
        <row r="8507">
          <cell r="A8507">
            <v>45513.28125</v>
          </cell>
          <cell r="B8507">
            <v>37323</v>
          </cell>
          <cell r="F8507" t="str">
            <v>CC-01367261</v>
          </cell>
          <cell r="J8507" t="str">
            <v>Schedule Service - AMC</v>
          </cell>
          <cell r="R8507" t="str">
            <v>BOKC370020</v>
          </cell>
          <cell r="AB8507" t="str">
            <v>AMC visit carried out</v>
          </cell>
        </row>
        <row r="8508">
          <cell r="A8508">
            <v>45513.280555555553</v>
          </cell>
          <cell r="B8508">
            <v>48752</v>
          </cell>
          <cell r="F8508" t="str">
            <v>CC-01367257</v>
          </cell>
          <cell r="J8508" t="str">
            <v>Schedule Service - AMC</v>
          </cell>
          <cell r="R8508" t="str">
            <v>BPAS030126</v>
          </cell>
          <cell r="AB8508" t="str">
            <v>AMC visit carried out</v>
          </cell>
        </row>
        <row r="8509">
          <cell r="A8509">
            <v>45512.539583333331</v>
          </cell>
          <cell r="B8509">
            <v>20744</v>
          </cell>
          <cell r="F8509" t="str">
            <v>CC-01366527</v>
          </cell>
          <cell r="J8509" t="str">
            <v>Schedule Service</v>
          </cell>
          <cell r="R8509" t="str">
            <v>BSCS037531</v>
          </cell>
          <cell r="AB8509" t="str">
            <v>Today we attend the customer site for sheudle service so we change parts during service:- air filter, oil filter, oil and separator than start machine running ok</v>
          </cell>
        </row>
        <row r="8510">
          <cell r="A8510">
            <v>45512.288888888892</v>
          </cell>
          <cell r="B8510">
            <v>25023</v>
          </cell>
          <cell r="F8510" t="str">
            <v>CC-01365897</v>
          </cell>
          <cell r="J8510" t="str">
            <v>Schedule Service - AMC</v>
          </cell>
          <cell r="R8510" t="str">
            <v>BSIC376940</v>
          </cell>
          <cell r="AB8510" t="str">
            <v>AMC visit carried out</v>
          </cell>
        </row>
        <row r="8511">
          <cell r="A8511">
            <v>45511.739583333336</v>
          </cell>
          <cell r="B8511">
            <v>932</v>
          </cell>
          <cell r="F8511" t="str">
            <v>CC-01365676</v>
          </cell>
          <cell r="J8511" t="str">
            <v>Complaint - Running With Problem</v>
          </cell>
          <cell r="R8511" t="str">
            <v>BWID164050</v>
          </cell>
          <cell r="AB8511" t="str">
            <v>..Attend the site as per customer complaint for unit tripping so check the compressor line pressure found 18 bar also found compressor side actuator malfunction so open the actuator assembly clean and refitted the same, adjust line pressure to 17 bar and run the unit found unit is running in good condition without any tripping.</v>
          </cell>
        </row>
        <row r="8512">
          <cell r="A8512">
            <v>45511.682638888888</v>
          </cell>
          <cell r="B8512">
            <v>541</v>
          </cell>
          <cell r="F8512" t="str">
            <v>CC-01365548</v>
          </cell>
          <cell r="J8512" t="str">
            <v>Schedule Service</v>
          </cell>
          <cell r="R8512" t="str">
            <v>BXKD164174</v>
          </cell>
          <cell r="AB8512" t="str">
            <v>Attend the site for schedule service so start the work Oil drain from tank and cooler after cranck 2 times in 5sec total oil drain 39 liter after change parts .oil air lube plus 45liter ,oil filter 2 nos ,air filter 2 nos engine and commpessor side After start thae unit found all parameters working under limit running good condition</v>
          </cell>
        </row>
        <row r="8513">
          <cell r="A8513">
            <v>45511.589583333334</v>
          </cell>
          <cell r="B8513">
            <v>48551</v>
          </cell>
          <cell r="F8513" t="str">
            <v>CC-01365291</v>
          </cell>
          <cell r="J8513" t="str">
            <v>Schedule Service</v>
          </cell>
          <cell r="R8513" t="str">
            <v>BLGS040582</v>
          </cell>
          <cell r="AB8513" t="str">
            <v>Today we attend the customer site for sheudle service so we change parts during service:- air filter, oil filter and oil than start machine running ok.</v>
          </cell>
        </row>
        <row r="8514">
          <cell r="A8514">
            <v>45510.725150462997</v>
          </cell>
          <cell r="B8514">
            <v>60</v>
          </cell>
          <cell r="F8514" t="str">
            <v>CC-01364472</v>
          </cell>
          <cell r="J8514" t="str">
            <v>Sales Call</v>
          </cell>
          <cell r="R8514" t="str">
            <v>BWHD164019</v>
          </cell>
          <cell r="AB8514" t="str">
            <v>HMR remaining hours collected</v>
          </cell>
        </row>
        <row r="8515">
          <cell r="A8515">
            <v>45510.722280092603</v>
          </cell>
          <cell r="B8515">
            <v>70</v>
          </cell>
          <cell r="F8515" t="str">
            <v>CC-01364466</v>
          </cell>
          <cell r="J8515" t="str">
            <v>Sales Call</v>
          </cell>
          <cell r="R8515" t="str">
            <v>BWID231694</v>
          </cell>
          <cell r="AB8515" t="str">
            <v>HMR remaining hours collected</v>
          </cell>
        </row>
        <row r="8516">
          <cell r="A8516">
            <v>45510.7192939815</v>
          </cell>
          <cell r="B8516">
            <v>60</v>
          </cell>
          <cell r="F8516" t="str">
            <v>CC-01364459</v>
          </cell>
          <cell r="J8516" t="str">
            <v>Sales Call</v>
          </cell>
          <cell r="R8516" t="str">
            <v>BXCD220990</v>
          </cell>
          <cell r="AB8516" t="str">
            <v>HMR remaining hours collected</v>
          </cell>
        </row>
        <row r="8517">
          <cell r="A8517">
            <v>45510.716493055603</v>
          </cell>
          <cell r="B8517">
            <v>50</v>
          </cell>
          <cell r="F8517" t="str">
            <v>CC-01364453</v>
          </cell>
          <cell r="J8517" t="str">
            <v>Sales Call</v>
          </cell>
          <cell r="R8517" t="str">
            <v>BXCD164464</v>
          </cell>
          <cell r="AB8517" t="str">
            <v>HMR remaining hours collected</v>
          </cell>
        </row>
        <row r="8518">
          <cell r="A8518">
            <v>45510.713263888902</v>
          </cell>
          <cell r="B8518">
            <v>80</v>
          </cell>
          <cell r="F8518" t="str">
            <v>CC-01364439</v>
          </cell>
          <cell r="J8518" t="str">
            <v>Sales Call</v>
          </cell>
          <cell r="R8518" t="str">
            <v>BXKD220975</v>
          </cell>
          <cell r="AB8518" t="str">
            <v>HMR remaining hours collected</v>
          </cell>
        </row>
        <row r="8519">
          <cell r="A8519">
            <v>45510.710613425901</v>
          </cell>
          <cell r="B8519">
            <v>100</v>
          </cell>
          <cell r="F8519" t="str">
            <v>CC-01364428</v>
          </cell>
          <cell r="J8519" t="str">
            <v>Sales Call</v>
          </cell>
          <cell r="R8519" t="str">
            <v>BXAD164301</v>
          </cell>
          <cell r="AB8519" t="str">
            <v>HMR remaining hours collected</v>
          </cell>
        </row>
        <row r="8520">
          <cell r="A8520">
            <v>45510.707997685196</v>
          </cell>
          <cell r="B8520">
            <v>150</v>
          </cell>
          <cell r="F8520" t="str">
            <v>CC-01364417</v>
          </cell>
          <cell r="J8520" t="str">
            <v>Sales Call</v>
          </cell>
          <cell r="R8520" t="str">
            <v>BXAD231957</v>
          </cell>
          <cell r="AB8520" t="str">
            <v>HMR remaining hours collected</v>
          </cell>
        </row>
        <row r="8521">
          <cell r="A8521">
            <v>45510.704976851899</v>
          </cell>
          <cell r="B8521">
            <v>180</v>
          </cell>
          <cell r="F8521" t="str">
            <v>CC-01364407</v>
          </cell>
          <cell r="J8521" t="str">
            <v>Sales Call</v>
          </cell>
          <cell r="R8521" t="str">
            <v>BXCD164415</v>
          </cell>
          <cell r="AB8521" t="str">
            <v>HMR remaining hours collected</v>
          </cell>
        </row>
        <row r="8522">
          <cell r="A8522">
            <v>45510.701932870397</v>
          </cell>
          <cell r="B8522">
            <v>290</v>
          </cell>
          <cell r="F8522" t="str">
            <v>CC-01364386</v>
          </cell>
          <cell r="J8522" t="str">
            <v>Sales Call</v>
          </cell>
          <cell r="R8522" t="str">
            <v>BXLD164272</v>
          </cell>
          <cell r="AB8522" t="str">
            <v>HMR remaining hours collected</v>
          </cell>
        </row>
        <row r="8523">
          <cell r="A8523">
            <v>45510.698344907403</v>
          </cell>
          <cell r="B8523">
            <v>380</v>
          </cell>
          <cell r="F8523" t="str">
            <v>CC-01364367</v>
          </cell>
          <cell r="J8523" t="str">
            <v>Sales Call</v>
          </cell>
          <cell r="R8523" t="str">
            <v>BXAD231954</v>
          </cell>
          <cell r="AB8523" t="str">
            <v>HMR remaining hours collected</v>
          </cell>
        </row>
        <row r="8524">
          <cell r="A8524">
            <v>45510.695636574099</v>
          </cell>
          <cell r="B8524">
            <v>1550</v>
          </cell>
          <cell r="F8524" t="str">
            <v>CC-01364354</v>
          </cell>
          <cell r="J8524" t="str">
            <v>Sales Call</v>
          </cell>
          <cell r="R8524" t="str">
            <v>BVED163240</v>
          </cell>
          <cell r="AB8524" t="str">
            <v>HMR remaining hours collected</v>
          </cell>
        </row>
        <row r="8525">
          <cell r="A8525">
            <v>45510.692337963003</v>
          </cell>
          <cell r="B8525">
            <v>350</v>
          </cell>
          <cell r="F8525" t="str">
            <v>CC-01364340</v>
          </cell>
          <cell r="J8525" t="str">
            <v>Sales Call</v>
          </cell>
          <cell r="R8525" t="str">
            <v>BWID231682</v>
          </cell>
          <cell r="AB8525" t="str">
            <v>HMR remaining hours collected</v>
          </cell>
        </row>
        <row r="8526">
          <cell r="A8526">
            <v>45510.689317129603</v>
          </cell>
          <cell r="B8526">
            <v>395</v>
          </cell>
          <cell r="F8526" t="str">
            <v>CC-01364331</v>
          </cell>
          <cell r="J8526" t="str">
            <v>Sales Call</v>
          </cell>
          <cell r="R8526" t="str">
            <v>BXAD164288</v>
          </cell>
          <cell r="AB8526" t="str">
            <v>HMR remaining hours collected</v>
          </cell>
        </row>
        <row r="8527">
          <cell r="A8527">
            <v>45510.686030092598</v>
          </cell>
          <cell r="B8527">
            <v>1300</v>
          </cell>
          <cell r="F8527" t="str">
            <v>CC-01364317</v>
          </cell>
          <cell r="J8527" t="str">
            <v>Sales Call</v>
          </cell>
          <cell r="R8527" t="str">
            <v>BWED163871</v>
          </cell>
          <cell r="AB8527" t="str">
            <v>HMR remaining hours collected</v>
          </cell>
        </row>
        <row r="8528">
          <cell r="A8528">
            <v>45510.682997685202</v>
          </cell>
          <cell r="B8528">
            <v>1220</v>
          </cell>
          <cell r="F8528" t="str">
            <v>CC-01364308</v>
          </cell>
          <cell r="J8528" t="str">
            <v>Sales Call</v>
          </cell>
          <cell r="R8528" t="str">
            <v>BWED163867</v>
          </cell>
          <cell r="AB8528" t="str">
            <v>HMR remaining hours collected</v>
          </cell>
        </row>
        <row r="8529">
          <cell r="A8529">
            <v>45510.680011574099</v>
          </cell>
          <cell r="B8529">
            <v>510</v>
          </cell>
          <cell r="F8529" t="str">
            <v>CC-01364296</v>
          </cell>
          <cell r="J8529" t="str">
            <v>Sales Call</v>
          </cell>
          <cell r="R8529" t="str">
            <v>BXKD121877</v>
          </cell>
          <cell r="AB8529" t="str">
            <v>HMR remaining hours collected</v>
          </cell>
        </row>
        <row r="8530">
          <cell r="A8530">
            <v>45510.677175925899</v>
          </cell>
          <cell r="B8530">
            <v>910</v>
          </cell>
          <cell r="F8530" t="str">
            <v>CC-01364283</v>
          </cell>
          <cell r="J8530" t="str">
            <v>Sales Call</v>
          </cell>
          <cell r="R8530" t="str">
            <v>BXKD164166</v>
          </cell>
          <cell r="AB8530" t="str">
            <v>HMR remaining hours collected</v>
          </cell>
        </row>
        <row r="8531">
          <cell r="A8531">
            <v>45510.674421296302</v>
          </cell>
          <cell r="B8531">
            <v>960</v>
          </cell>
          <cell r="F8531" t="str">
            <v>CC-01364277</v>
          </cell>
          <cell r="J8531" t="str">
            <v>Sales Call</v>
          </cell>
          <cell r="R8531" t="str">
            <v>BWID164096</v>
          </cell>
          <cell r="AB8531" t="str">
            <v>HMR remaining hours collected</v>
          </cell>
        </row>
        <row r="8532">
          <cell r="A8532">
            <v>45510.667708333298</v>
          </cell>
          <cell r="B8532">
            <v>540</v>
          </cell>
          <cell r="F8532" t="str">
            <v>CC-01364262</v>
          </cell>
          <cell r="J8532" t="str">
            <v>Sales Call</v>
          </cell>
          <cell r="R8532" t="str">
            <v>BXKD164174</v>
          </cell>
          <cell r="AB8532" t="str">
            <v>HMR remaining hours collected</v>
          </cell>
        </row>
        <row r="8533">
          <cell r="A8533">
            <v>45510.665034722202</v>
          </cell>
          <cell r="B8533">
            <v>825</v>
          </cell>
          <cell r="F8533" t="str">
            <v>CC-01364257</v>
          </cell>
          <cell r="J8533" t="str">
            <v>Sales Call</v>
          </cell>
          <cell r="R8533" t="str">
            <v>BWHD164039</v>
          </cell>
          <cell r="AB8533" t="str">
            <v>HMR remaining hours collected</v>
          </cell>
        </row>
        <row r="8534">
          <cell r="A8534">
            <v>45510.662164351903</v>
          </cell>
          <cell r="B8534">
            <v>1310</v>
          </cell>
          <cell r="F8534" t="str">
            <v>CC-01364251</v>
          </cell>
          <cell r="J8534" t="str">
            <v>Sales Call</v>
          </cell>
          <cell r="R8534" t="str">
            <v>BWCD163769</v>
          </cell>
          <cell r="AB8534" t="str">
            <v>HMR remaining hours collected</v>
          </cell>
        </row>
        <row r="8535">
          <cell r="A8535">
            <v>45510.658576388902</v>
          </cell>
          <cell r="B8535">
            <v>1200</v>
          </cell>
          <cell r="F8535" t="str">
            <v>CC-01364243</v>
          </cell>
          <cell r="J8535" t="str">
            <v>Sales Call</v>
          </cell>
          <cell r="R8535" t="str">
            <v>BXJD164132</v>
          </cell>
          <cell r="AB8535" t="str">
            <v>HMR remaining hours collected</v>
          </cell>
        </row>
        <row r="8536">
          <cell r="A8536">
            <v>45510.655567129601</v>
          </cell>
          <cell r="B8536">
            <v>1058</v>
          </cell>
          <cell r="F8536" t="str">
            <v>CC-01364235</v>
          </cell>
          <cell r="J8536" t="str">
            <v>Sales Call</v>
          </cell>
          <cell r="R8536" t="str">
            <v>BXJD164130</v>
          </cell>
          <cell r="AB8536" t="str">
            <v>HMR remaining hours collected</v>
          </cell>
        </row>
        <row r="8537">
          <cell r="A8537">
            <v>45510.649826388901</v>
          </cell>
          <cell r="B8537">
            <v>490</v>
          </cell>
          <cell r="F8537" t="str">
            <v>CC-01364210</v>
          </cell>
          <cell r="J8537" t="str">
            <v>Sales Call</v>
          </cell>
          <cell r="R8537" t="str">
            <v>BWID164076</v>
          </cell>
          <cell r="AB8537" t="str">
            <v>HMR remaining hours collected</v>
          </cell>
        </row>
        <row r="8538">
          <cell r="A8538">
            <v>45510.646874999999</v>
          </cell>
          <cell r="B8538">
            <v>630</v>
          </cell>
          <cell r="F8538" t="str">
            <v>CC-01364197</v>
          </cell>
          <cell r="J8538" t="str">
            <v>Sales Call</v>
          </cell>
          <cell r="R8538" t="str">
            <v>BWID164086</v>
          </cell>
          <cell r="AB8538" t="str">
            <v>HMR remaining hours collected</v>
          </cell>
        </row>
        <row r="8539">
          <cell r="A8539">
            <v>45510.643773148098</v>
          </cell>
          <cell r="B8539">
            <v>2034</v>
          </cell>
          <cell r="F8539" t="str">
            <v>CC-01364182</v>
          </cell>
          <cell r="J8539" t="str">
            <v>Sales Call</v>
          </cell>
          <cell r="R8539" t="str">
            <v>BWID220970</v>
          </cell>
          <cell r="AB8539" t="str">
            <v>HMR remaining hours collected</v>
          </cell>
        </row>
        <row r="8540">
          <cell r="A8540">
            <v>45510.638796296298</v>
          </cell>
          <cell r="B8540">
            <v>1490</v>
          </cell>
          <cell r="F8540" t="str">
            <v>CC-01364167</v>
          </cell>
          <cell r="J8540" t="str">
            <v>Sales Call</v>
          </cell>
          <cell r="R8540" t="str">
            <v>BWJD163502</v>
          </cell>
          <cell r="AB8540" t="str">
            <v>HMR remaining hours collected</v>
          </cell>
        </row>
        <row r="8541">
          <cell r="A8541">
            <v>45510.635416666701</v>
          </cell>
          <cell r="B8541">
            <v>1115</v>
          </cell>
          <cell r="F8541" t="str">
            <v>CC-01364160</v>
          </cell>
          <cell r="J8541" t="str">
            <v>Sales Call</v>
          </cell>
          <cell r="R8541" t="str">
            <v>BWFD163931</v>
          </cell>
          <cell r="AB8541" t="str">
            <v>HMR remaining hours collected</v>
          </cell>
        </row>
        <row r="8542">
          <cell r="A8542">
            <v>45510.631851851896</v>
          </cell>
          <cell r="B8542">
            <v>530</v>
          </cell>
          <cell r="F8542" t="str">
            <v>CC-01364153</v>
          </cell>
          <cell r="J8542" t="str">
            <v>Sales Call</v>
          </cell>
          <cell r="R8542" t="str">
            <v>BWFD163937</v>
          </cell>
          <cell r="AB8542" t="str">
            <v>HMR remaining hours collected</v>
          </cell>
        </row>
        <row r="8543">
          <cell r="A8543">
            <v>45510.599212963003</v>
          </cell>
          <cell r="B8543">
            <v>2385</v>
          </cell>
          <cell r="F8543" t="str">
            <v>CC-01364061</v>
          </cell>
          <cell r="J8543" t="str">
            <v>Sales Call</v>
          </cell>
          <cell r="R8543" t="str">
            <v>BWJD163475</v>
          </cell>
          <cell r="AB8543" t="str">
            <v>HMR remaining hours collected</v>
          </cell>
        </row>
        <row r="8544">
          <cell r="A8544">
            <v>45510.5959953704</v>
          </cell>
          <cell r="B8544">
            <v>4100</v>
          </cell>
          <cell r="F8544" t="str">
            <v>CC-01364049</v>
          </cell>
          <cell r="J8544" t="str">
            <v>Sales Call</v>
          </cell>
          <cell r="R8544" t="str">
            <v>BWAD163687</v>
          </cell>
          <cell r="AB8544" t="str">
            <v>HMR remaining hours collected</v>
          </cell>
        </row>
        <row r="8545">
          <cell r="A8545">
            <v>45510.591886574097</v>
          </cell>
          <cell r="B8545">
            <v>1045</v>
          </cell>
          <cell r="F8545" t="str">
            <v>CC-01364041</v>
          </cell>
          <cell r="J8545" t="str">
            <v>Sales Call</v>
          </cell>
          <cell r="R8545" t="str">
            <v>BWCD121690</v>
          </cell>
          <cell r="AB8545" t="str">
            <v>HMR remaining hours collected</v>
          </cell>
        </row>
        <row r="8546">
          <cell r="A8546">
            <v>45510.588877314804</v>
          </cell>
          <cell r="B8546">
            <v>2800</v>
          </cell>
          <cell r="F8546" t="str">
            <v>CC-01364036</v>
          </cell>
          <cell r="J8546" t="str">
            <v>Sales Call</v>
          </cell>
          <cell r="R8546" t="str">
            <v>BWLD163586</v>
          </cell>
          <cell r="AB8546" t="str">
            <v>HMR remaining hours collected</v>
          </cell>
        </row>
        <row r="8547">
          <cell r="A8547">
            <v>45510.558726851901</v>
          </cell>
          <cell r="B8547">
            <v>1035</v>
          </cell>
          <cell r="F8547" t="str">
            <v>CC-01363950</v>
          </cell>
          <cell r="J8547" t="str">
            <v>Sales Call</v>
          </cell>
          <cell r="R8547" t="str">
            <v>BVHD163331</v>
          </cell>
          <cell r="AB8547" t="str">
            <v>HMR remaining hours collected</v>
          </cell>
        </row>
        <row r="8548">
          <cell r="A8548">
            <v>45510.555694444403</v>
          </cell>
          <cell r="B8548">
            <v>1640</v>
          </cell>
          <cell r="F8548" t="str">
            <v>CC-01363940</v>
          </cell>
          <cell r="J8548" t="str">
            <v>Sales Call</v>
          </cell>
          <cell r="R8548" t="str">
            <v>BVGD163297</v>
          </cell>
          <cell r="AB8548" t="str">
            <v>HMR remaining hours collected</v>
          </cell>
        </row>
        <row r="8549">
          <cell r="A8549">
            <v>45510.552199074104</v>
          </cell>
          <cell r="B8549">
            <v>840</v>
          </cell>
          <cell r="F8549" t="str">
            <v>CC-01363928</v>
          </cell>
          <cell r="J8549" t="str">
            <v>Sales Call</v>
          </cell>
          <cell r="R8549" t="str">
            <v>BXJD231746</v>
          </cell>
          <cell r="AB8549" t="str">
            <v>HMR remaining hours collected</v>
          </cell>
        </row>
        <row r="8550">
          <cell r="A8550">
            <v>45510.548576388901</v>
          </cell>
          <cell r="B8550">
            <v>840</v>
          </cell>
          <cell r="F8550" t="str">
            <v>CC-01363912</v>
          </cell>
          <cell r="J8550" t="str">
            <v>Sales Call</v>
          </cell>
          <cell r="R8550" t="str">
            <v>BWID164050</v>
          </cell>
          <cell r="AB8550" t="str">
            <v>HMR remaining hours collected</v>
          </cell>
        </row>
        <row r="8551">
          <cell r="A8551">
            <v>45510.545671296299</v>
          </cell>
          <cell r="B8551">
            <v>580</v>
          </cell>
          <cell r="F8551" t="str">
            <v>CC-01363905</v>
          </cell>
          <cell r="J8551" t="str">
            <v>Sales Call</v>
          </cell>
          <cell r="R8551" t="str">
            <v>BXKD164219</v>
          </cell>
          <cell r="AB8551" t="str">
            <v>HMR remaining hours collected</v>
          </cell>
        </row>
        <row r="8552">
          <cell r="A8552">
            <v>45510.542743055601</v>
          </cell>
          <cell r="B8552">
            <v>830</v>
          </cell>
          <cell r="F8552" t="str">
            <v>CC-01363895</v>
          </cell>
          <cell r="J8552" t="str">
            <v>Sales Call</v>
          </cell>
          <cell r="R8552" t="str">
            <v>BXKD164206</v>
          </cell>
          <cell r="AB8552" t="str">
            <v>HMR remaining hours collected</v>
          </cell>
        </row>
        <row r="8553">
          <cell r="A8553">
            <v>45510.540011574099</v>
          </cell>
          <cell r="B8553">
            <v>875</v>
          </cell>
          <cell r="F8553" t="str">
            <v>CC-01363884</v>
          </cell>
          <cell r="J8553" t="str">
            <v>Sales Call</v>
          </cell>
          <cell r="R8553" t="str">
            <v>BXKD164191</v>
          </cell>
          <cell r="AB8553" t="str">
            <v>HMR remaining hours collected</v>
          </cell>
        </row>
        <row r="8554">
          <cell r="A8554">
            <v>45510.536828703698</v>
          </cell>
          <cell r="B8554">
            <v>695</v>
          </cell>
          <cell r="F8554" t="str">
            <v>CC-01363876</v>
          </cell>
          <cell r="J8554" t="str">
            <v>Sales Call</v>
          </cell>
          <cell r="R8554" t="str">
            <v>BXJD164143</v>
          </cell>
          <cell r="AB8554" t="str">
            <v>HMR remaining hours collected</v>
          </cell>
        </row>
        <row r="8555">
          <cell r="A8555">
            <v>45510.5339467593</v>
          </cell>
          <cell r="B8555">
            <v>1390</v>
          </cell>
          <cell r="F8555" t="str">
            <v>CC-01363862</v>
          </cell>
          <cell r="J8555" t="str">
            <v>Sales Call</v>
          </cell>
          <cell r="R8555" t="str">
            <v>BWID164054</v>
          </cell>
          <cell r="AB8555" t="str">
            <v>HMR remaining hours collected</v>
          </cell>
        </row>
        <row r="8556">
          <cell r="A8556">
            <v>45510.530868055597</v>
          </cell>
          <cell r="B8556">
            <v>1810</v>
          </cell>
          <cell r="F8556" t="str">
            <v>CC-01363846</v>
          </cell>
          <cell r="J8556" t="str">
            <v>Sales Call</v>
          </cell>
          <cell r="R8556" t="str">
            <v>BWED163889</v>
          </cell>
          <cell r="AB8556" t="str">
            <v>HMR remaining hours collected</v>
          </cell>
        </row>
        <row r="8557">
          <cell r="A8557">
            <v>45510.527951388904</v>
          </cell>
          <cell r="B8557">
            <v>2110</v>
          </cell>
          <cell r="F8557" t="str">
            <v>CC-01363829</v>
          </cell>
          <cell r="J8557" t="str">
            <v>Sales Call</v>
          </cell>
          <cell r="R8557" t="str">
            <v>BVGD163301</v>
          </cell>
          <cell r="AB8557" t="str">
            <v>HMR remaining hours collected</v>
          </cell>
        </row>
        <row r="8558">
          <cell r="A8558">
            <v>45510.5234375</v>
          </cell>
          <cell r="B8558">
            <v>1920</v>
          </cell>
          <cell r="F8558" t="str">
            <v>CC-01363806</v>
          </cell>
          <cell r="J8558" t="str">
            <v>Sales Call</v>
          </cell>
          <cell r="R8558" t="str">
            <v>BWHD231642</v>
          </cell>
          <cell r="AB8558" t="str">
            <v>HMR remaining hours collected</v>
          </cell>
        </row>
        <row r="8559">
          <cell r="A8559">
            <v>45510.522071759297</v>
          </cell>
          <cell r="B8559">
            <v>8596</v>
          </cell>
          <cell r="F8559" t="str">
            <v>CC-01363800</v>
          </cell>
          <cell r="J8559" t="str">
            <v>General Service</v>
          </cell>
          <cell r="R8559" t="str">
            <v>BVFS049398</v>
          </cell>
          <cell r="AB8559" t="str">
            <v>Today we attend the customer site for general visit so we check and found that compressor running good condition</v>
          </cell>
        </row>
        <row r="8560">
          <cell r="A8560">
            <v>45510.521076388897</v>
          </cell>
          <cell r="B8560">
            <v>9106</v>
          </cell>
          <cell r="F8560" t="str">
            <v>CC-01363796</v>
          </cell>
          <cell r="J8560" t="str">
            <v>General Service</v>
          </cell>
          <cell r="R8560" t="str">
            <v>BVFS049426</v>
          </cell>
          <cell r="AB8560" t="str">
            <v>Today we attend the customer site for general visit so we check and found that compressor running good condition</v>
          </cell>
        </row>
        <row r="8561">
          <cell r="A8561">
            <v>45510.520057870403</v>
          </cell>
          <cell r="B8561">
            <v>8504</v>
          </cell>
          <cell r="F8561" t="str">
            <v>CC-01363791</v>
          </cell>
          <cell r="J8561" t="str">
            <v>Schedule Service</v>
          </cell>
          <cell r="R8561" t="str">
            <v>BVFS049421</v>
          </cell>
          <cell r="AB8561" t="str">
            <v>Today we attend the customer site for sheudle service so we change parts during service:- air filter, oil filter and valve kit than start machine running ok</v>
          </cell>
        </row>
        <row r="8562">
          <cell r="A8562">
            <v>45510.517372685201</v>
          </cell>
          <cell r="B8562">
            <v>8647</v>
          </cell>
          <cell r="F8562" t="str">
            <v>CC-01363781</v>
          </cell>
          <cell r="J8562" t="str">
            <v>Schedule Service</v>
          </cell>
          <cell r="R8562" t="str">
            <v>BVFS049407</v>
          </cell>
          <cell r="AB8562" t="str">
            <v>Today we attend the customer site for sheudle service so we change parts during service:- air filter, oil filter and valve kit than start machine running ok</v>
          </cell>
        </row>
        <row r="8563">
          <cell r="A8563">
            <v>45510.513668981497</v>
          </cell>
          <cell r="B8563">
            <v>1465</v>
          </cell>
          <cell r="F8563" t="str">
            <v>CC-01363767</v>
          </cell>
          <cell r="J8563" t="str">
            <v>Sales Call</v>
          </cell>
          <cell r="R8563" t="str">
            <v>BWHD163996</v>
          </cell>
          <cell r="AB8563" t="str">
            <v>HMR remaining hours collected</v>
          </cell>
        </row>
        <row r="8564">
          <cell r="A8564">
            <v>45510.510370370401</v>
          </cell>
          <cell r="B8564">
            <v>1660</v>
          </cell>
          <cell r="F8564" t="str">
            <v>CC-01363754</v>
          </cell>
          <cell r="J8564" t="str">
            <v>Sales Call</v>
          </cell>
          <cell r="R8564" t="str">
            <v>BWHD164004</v>
          </cell>
          <cell r="AB8564" t="str">
            <v>HMR remaining hours collected</v>
          </cell>
        </row>
        <row r="8565">
          <cell r="A8565">
            <v>45510.5074074074</v>
          </cell>
          <cell r="B8565">
            <v>1275</v>
          </cell>
          <cell r="F8565" t="str">
            <v>CC-01363734</v>
          </cell>
          <cell r="J8565" t="str">
            <v>Sales Call</v>
          </cell>
          <cell r="R8565" t="str">
            <v>BWHD164015</v>
          </cell>
          <cell r="AB8565" t="str">
            <v>HMR remaining hours collected</v>
          </cell>
        </row>
        <row r="8566">
          <cell r="A8566">
            <v>45510.504131944399</v>
          </cell>
          <cell r="B8566">
            <v>1670</v>
          </cell>
          <cell r="F8566" t="str">
            <v>CC-01363723</v>
          </cell>
          <cell r="J8566" t="str">
            <v>Sales Call</v>
          </cell>
          <cell r="R8566" t="str">
            <v>BWFD163947</v>
          </cell>
          <cell r="AB8566" t="str">
            <v>HMR remaining hours collected</v>
          </cell>
        </row>
        <row r="8567">
          <cell r="A8567">
            <v>45510.5002662037</v>
          </cell>
          <cell r="B8567">
            <v>2040</v>
          </cell>
          <cell r="F8567" t="str">
            <v>CC-01363705</v>
          </cell>
          <cell r="J8567" t="str">
            <v>Sales Call</v>
          </cell>
          <cell r="R8567" t="str">
            <v>BWFD163940</v>
          </cell>
          <cell r="AB8567" t="str">
            <v>HMR remaining hours collected</v>
          </cell>
        </row>
        <row r="8568">
          <cell r="A8568">
            <v>45510.497164351902</v>
          </cell>
          <cell r="B8568">
            <v>1735</v>
          </cell>
          <cell r="F8568" t="str">
            <v>CC-01363691</v>
          </cell>
          <cell r="J8568" t="str">
            <v>Sales Call</v>
          </cell>
          <cell r="R8568" t="str">
            <v>BWED163893</v>
          </cell>
          <cell r="AB8568" t="str">
            <v>HMR remaining hours collected</v>
          </cell>
        </row>
        <row r="8569">
          <cell r="A8569">
            <v>45510.494131944397</v>
          </cell>
          <cell r="B8569">
            <v>1400</v>
          </cell>
          <cell r="F8569" t="str">
            <v>CC-01363676</v>
          </cell>
          <cell r="J8569" t="str">
            <v>Sales Call</v>
          </cell>
          <cell r="R8569" t="str">
            <v>BWGD163984</v>
          </cell>
          <cell r="AB8569" t="str">
            <v>HMR remaining hours collected</v>
          </cell>
        </row>
        <row r="8570">
          <cell r="A8570">
            <v>45510.4906597222</v>
          </cell>
          <cell r="B8570">
            <v>2860</v>
          </cell>
          <cell r="F8570" t="str">
            <v>CC-01363665</v>
          </cell>
          <cell r="J8570" t="str">
            <v>Sales Call</v>
          </cell>
          <cell r="R8570" t="str">
            <v>BVHD163388</v>
          </cell>
          <cell r="AB8570" t="str">
            <v>HMR remaining hours collected</v>
          </cell>
        </row>
        <row r="8571">
          <cell r="A8571">
            <v>45510.486539351798</v>
          </cell>
          <cell r="B8571">
            <v>1790</v>
          </cell>
          <cell r="F8571" t="str">
            <v>CC-01363653</v>
          </cell>
          <cell r="J8571" t="str">
            <v>Sales Call</v>
          </cell>
          <cell r="R8571" t="str">
            <v>BWLD231334</v>
          </cell>
          <cell r="AB8571" t="str">
            <v>HMR remaining hours collected</v>
          </cell>
        </row>
        <row r="8572">
          <cell r="A8572">
            <v>45510.481863425899</v>
          </cell>
          <cell r="B8572">
            <v>2210</v>
          </cell>
          <cell r="F8572" t="str">
            <v>CC-01363635</v>
          </cell>
          <cell r="J8572" t="str">
            <v>Sales Call</v>
          </cell>
          <cell r="R8572" t="str">
            <v>BWLD231345</v>
          </cell>
          <cell r="AB8572" t="str">
            <v>HMR remaining hours collected</v>
          </cell>
        </row>
        <row r="8573">
          <cell r="A8573">
            <v>45510.462361111102</v>
          </cell>
          <cell r="B8573">
            <v>3627</v>
          </cell>
          <cell r="F8573" t="str">
            <v>CC-01363552</v>
          </cell>
          <cell r="J8573" t="str">
            <v>Schedule Service</v>
          </cell>
          <cell r="R8573" t="str">
            <v>BWCS032720</v>
          </cell>
          <cell r="AB8573" t="str">
            <v xml:space="preserve">Attend the site for schedule service so change air filter, oil filter, air oil separators, motor greasing and oil change. Then start the unit found running ok.	
</v>
          </cell>
        </row>
        <row r="8574">
          <cell r="A8574">
            <v>45507.656423611101</v>
          </cell>
          <cell r="B8574">
            <v>30808</v>
          </cell>
          <cell r="F8574" t="str">
            <v>CC-01361692</v>
          </cell>
          <cell r="J8574" t="str">
            <v>Schedule Service</v>
          </cell>
          <cell r="R8574" t="str">
            <v>BRCC372871</v>
          </cell>
          <cell r="AB8574" t="str">
            <v>We visited site and change Air filter, Oil filter, Oil and Air oil separator after Han start and check unit running well.</v>
          </cell>
        </row>
        <row r="8575">
          <cell r="A8575">
            <v>45507.464050925897</v>
          </cell>
          <cell r="B8575">
            <v>1995</v>
          </cell>
          <cell r="F8575" t="str">
            <v>CC-01361085</v>
          </cell>
          <cell r="J8575" t="str">
            <v>Schedule Service</v>
          </cell>
          <cell r="R8575" t="str">
            <v>BWHC371250</v>
          </cell>
          <cell r="AB8575" t="str">
            <v>Attend the site for schedule service so change air filter, oil filter, air oil separators, motor greasing and oil. Then start the unit found running ok</v>
          </cell>
        </row>
        <row r="8576">
          <cell r="A8576">
            <v>45507.294120370403</v>
          </cell>
          <cell r="B8576">
            <v>32269</v>
          </cell>
          <cell r="F8576" t="str">
            <v>CC-01360966</v>
          </cell>
          <cell r="J8576" t="str">
            <v>Schedule Service - AMC</v>
          </cell>
          <cell r="R8576" t="str">
            <v>BQHS040705</v>
          </cell>
          <cell r="AB8576" t="str">
            <v>AMC visit carried out</v>
          </cell>
        </row>
        <row r="8577">
          <cell r="A8577">
            <v>45506.834918981498</v>
          </cell>
          <cell r="B8577">
            <v>0</v>
          </cell>
          <cell r="F8577" t="str">
            <v>CC-01360723</v>
          </cell>
          <cell r="J8577" t="str">
            <v>Complaint - Breakdown</v>
          </cell>
          <cell r="R8577"/>
          <cell r="AB8577" t="str">
            <v>Waiting for visit confirmation, call to customer but customer did not receive our call 03-08-2024 ...............03-08-2024</v>
          </cell>
        </row>
        <row r="8578">
          <cell r="A8578">
            <v>45506.684039351901</v>
          </cell>
          <cell r="B8578">
            <v>2074</v>
          </cell>
          <cell r="F8578" t="str">
            <v>CC-01360490</v>
          </cell>
          <cell r="J8578" t="str">
            <v>Sales Call</v>
          </cell>
          <cell r="R8578" t="str">
            <v>BWAD163674</v>
          </cell>
          <cell r="AB8578" t="str">
            <v>HMR remaining hours collected</v>
          </cell>
        </row>
        <row r="8579">
          <cell r="A8579">
            <v>45506.679756944402</v>
          </cell>
          <cell r="B8579">
            <v>1650</v>
          </cell>
          <cell r="F8579" t="str">
            <v>CC-01360465</v>
          </cell>
          <cell r="J8579" t="str">
            <v>Sales Call</v>
          </cell>
          <cell r="R8579" t="str">
            <v>BWJD163499</v>
          </cell>
          <cell r="AB8579" t="str">
            <v>HMR remaining hours collected</v>
          </cell>
        </row>
        <row r="8580">
          <cell r="A8580">
            <v>45506.673483796301</v>
          </cell>
          <cell r="B8580">
            <v>1330</v>
          </cell>
          <cell r="F8580" t="str">
            <v>CC-01360428</v>
          </cell>
          <cell r="J8580" t="str">
            <v>Sales Call</v>
          </cell>
          <cell r="R8580" t="str">
            <v>BWBD163707</v>
          </cell>
          <cell r="AB8580" t="str">
            <v>HMR remaining hours collected</v>
          </cell>
        </row>
        <row r="8581">
          <cell r="A8581">
            <v>45506.670162037</v>
          </cell>
          <cell r="B8581">
            <v>1550</v>
          </cell>
          <cell r="F8581" t="str">
            <v>CC-01360415</v>
          </cell>
          <cell r="J8581" t="str">
            <v>Sales Call</v>
          </cell>
          <cell r="R8581" t="str">
            <v>BWAD163680</v>
          </cell>
          <cell r="AB8581" t="str">
            <v>HMR remaining hours collected</v>
          </cell>
        </row>
        <row r="8582">
          <cell r="A8582">
            <v>45506.667650463001</v>
          </cell>
          <cell r="B8582">
            <v>536</v>
          </cell>
          <cell r="F8582" t="str">
            <v>CC-01360401</v>
          </cell>
          <cell r="J8582" t="str">
            <v>Sales Call</v>
          </cell>
          <cell r="R8582" t="str">
            <v>BWJL153357</v>
          </cell>
          <cell r="AB8582" t="str">
            <v>HMR remaining hours collected</v>
          </cell>
        </row>
        <row r="8583">
          <cell r="A8583">
            <v>45506.664490740703</v>
          </cell>
          <cell r="B8583">
            <v>4230</v>
          </cell>
          <cell r="F8583" t="str">
            <v>CC-01360389</v>
          </cell>
          <cell r="J8583" t="str">
            <v>Sales Call</v>
          </cell>
          <cell r="R8583" t="str">
            <v>BVED163244</v>
          </cell>
          <cell r="AB8583" t="str">
            <v>HMR remaining hours collected</v>
          </cell>
        </row>
        <row r="8584">
          <cell r="A8584">
            <v>45506.661655092597</v>
          </cell>
          <cell r="B8584">
            <v>3600</v>
          </cell>
          <cell r="F8584" t="str">
            <v>CC-01360379</v>
          </cell>
          <cell r="J8584" t="str">
            <v>Sales Call</v>
          </cell>
          <cell r="R8584" t="str">
            <v>BWKD163543</v>
          </cell>
          <cell r="AB8584" t="str">
            <v>HMR remaining hours collected</v>
          </cell>
        </row>
        <row r="8585">
          <cell r="A8585">
            <v>45506.6585416667</v>
          </cell>
          <cell r="B8585">
            <v>2800</v>
          </cell>
          <cell r="F8585" t="str">
            <v>CC-01360369</v>
          </cell>
          <cell r="J8585" t="str">
            <v>Sales Call</v>
          </cell>
          <cell r="R8585" t="str">
            <v>BWKD163512</v>
          </cell>
          <cell r="AB8585" t="str">
            <v>HMR remaining hours collected</v>
          </cell>
        </row>
        <row r="8586">
          <cell r="A8586">
            <v>45506.654918981498</v>
          </cell>
          <cell r="B8586">
            <v>2380</v>
          </cell>
          <cell r="F8586" t="str">
            <v>CC-01360359</v>
          </cell>
          <cell r="J8586" t="str">
            <v>Sales Call</v>
          </cell>
          <cell r="R8586" t="str">
            <v>BVFD163261</v>
          </cell>
          <cell r="AB8586" t="str">
            <v>HMR remaining hours collected</v>
          </cell>
        </row>
        <row r="8587">
          <cell r="A8587">
            <v>45506.651539351798</v>
          </cell>
          <cell r="B8587">
            <v>2410</v>
          </cell>
          <cell r="F8587" t="str">
            <v>CC-01360344</v>
          </cell>
          <cell r="J8587" t="str">
            <v>Sales Call</v>
          </cell>
          <cell r="R8587" t="str">
            <v>BVIL161084</v>
          </cell>
          <cell r="AB8587" t="str">
            <v>HMR remaining hours collected</v>
          </cell>
        </row>
        <row r="8588">
          <cell r="A8588">
            <v>45506.604432870401</v>
          </cell>
          <cell r="B8588">
            <v>660</v>
          </cell>
          <cell r="F8588" t="str">
            <v>CC-01360190</v>
          </cell>
          <cell r="J8588" t="str">
            <v>Sales Call</v>
          </cell>
          <cell r="R8588" t="str">
            <v>BVID163429</v>
          </cell>
          <cell r="AB8588" t="str">
            <v>HMR remaining hours collected.</v>
          </cell>
        </row>
        <row r="8589">
          <cell r="A8589">
            <v>45506.6000810185</v>
          </cell>
          <cell r="B8589">
            <v>3280</v>
          </cell>
          <cell r="F8589" t="str">
            <v>CC-01360176</v>
          </cell>
          <cell r="J8589" t="str">
            <v>Sales Call</v>
          </cell>
          <cell r="R8589" t="str">
            <v>BVHD163393</v>
          </cell>
          <cell r="AB8589" t="str">
            <v>HMR remaining hours collected.</v>
          </cell>
        </row>
        <row r="8590">
          <cell r="A8590">
            <v>45506.596284722204</v>
          </cell>
          <cell r="B8590">
            <v>4360</v>
          </cell>
          <cell r="F8590" t="str">
            <v>CC-01360164</v>
          </cell>
          <cell r="J8590" t="str">
            <v>Sales Call</v>
          </cell>
          <cell r="R8590" t="str">
            <v>BVHD163374</v>
          </cell>
          <cell r="AB8590" t="str">
            <v>HMR remaining hours collected.</v>
          </cell>
        </row>
        <row r="8591">
          <cell r="A8591">
            <v>45506.592974537001</v>
          </cell>
          <cell r="B8591">
            <v>3410</v>
          </cell>
          <cell r="F8591" t="str">
            <v>CC-01360152</v>
          </cell>
          <cell r="J8591" t="str">
            <v>Sales Call</v>
          </cell>
          <cell r="R8591" t="str">
            <v>BVGD163308</v>
          </cell>
          <cell r="AB8591" t="str">
            <v>HMR remaining hours collected.</v>
          </cell>
        </row>
        <row r="8592">
          <cell r="A8592">
            <v>45506.589432870402</v>
          </cell>
          <cell r="B8592">
            <v>2400</v>
          </cell>
          <cell r="F8592" t="str">
            <v>CC-01360145</v>
          </cell>
          <cell r="J8592" t="str">
            <v>Sales Call</v>
          </cell>
          <cell r="R8592" t="str">
            <v>BVHD163336</v>
          </cell>
          <cell r="AB8592" t="str">
            <v>HMR remaining hours collected.</v>
          </cell>
        </row>
        <row r="8593">
          <cell r="A8593">
            <v>45506.585682870398</v>
          </cell>
          <cell r="B8593">
            <v>1695</v>
          </cell>
          <cell r="F8593" t="str">
            <v>CC-01360138</v>
          </cell>
          <cell r="J8593" t="str">
            <v>Sales Call</v>
          </cell>
          <cell r="R8593" t="str">
            <v>BVHD163366</v>
          </cell>
          <cell r="AB8593" t="str">
            <v>HMR remaining hours collected.</v>
          </cell>
        </row>
        <row r="8594">
          <cell r="A8594">
            <v>45506.582372685203</v>
          </cell>
          <cell r="B8594">
            <v>6190</v>
          </cell>
          <cell r="F8594" t="str">
            <v>CC-01360129</v>
          </cell>
          <cell r="J8594" t="str">
            <v>Sales Call</v>
          </cell>
          <cell r="R8594" t="str">
            <v>BVCD163165</v>
          </cell>
          <cell r="AB8594" t="str">
            <v>HMR remaining hours collected.</v>
          </cell>
        </row>
        <row r="8595">
          <cell r="A8595">
            <v>45506.579074074099</v>
          </cell>
          <cell r="B8595">
            <v>4500</v>
          </cell>
          <cell r="F8595" t="str">
            <v>CC-01360117</v>
          </cell>
          <cell r="J8595" t="str">
            <v>Sales Call</v>
          </cell>
          <cell r="R8595" t="str">
            <v>BVED231179</v>
          </cell>
          <cell r="AB8595" t="str">
            <v>HMR remaining hours collected.</v>
          </cell>
        </row>
        <row r="8596">
          <cell r="A8596">
            <v>45506.574872685203</v>
          </cell>
          <cell r="B8596">
            <v>4350</v>
          </cell>
          <cell r="F8596" t="str">
            <v>CC-01360104</v>
          </cell>
          <cell r="J8596" t="str">
            <v>Sales Call</v>
          </cell>
          <cell r="R8596" t="str">
            <v>BVED163235</v>
          </cell>
          <cell r="AB8596" t="str">
            <v>HMR remaining hours collected.</v>
          </cell>
        </row>
        <row r="8597">
          <cell r="A8597">
            <v>45506.571377314802</v>
          </cell>
          <cell r="B8597">
            <v>5590</v>
          </cell>
          <cell r="F8597" t="str">
            <v>CC-01360095</v>
          </cell>
          <cell r="J8597" t="str">
            <v>Sales Call</v>
          </cell>
          <cell r="R8597" t="str">
            <v>BVED163231</v>
          </cell>
          <cell r="AB8597" t="str">
            <v>HMR remaining hours collected.</v>
          </cell>
        </row>
        <row r="8598">
          <cell r="A8598">
            <v>45506.5686458333</v>
          </cell>
          <cell r="B8598">
            <v>3880</v>
          </cell>
          <cell r="F8598" t="str">
            <v>CC-01360085</v>
          </cell>
          <cell r="J8598" t="str">
            <v>Sales Call</v>
          </cell>
          <cell r="R8598" t="str">
            <v>BVKD163010</v>
          </cell>
          <cell r="AB8598" t="str">
            <v>HMR remaining hours collected.</v>
          </cell>
        </row>
        <row r="8599">
          <cell r="A8599">
            <v>45506.565949074102</v>
          </cell>
          <cell r="B8599">
            <v>7980</v>
          </cell>
          <cell r="F8599" t="str">
            <v>CC-01360078</v>
          </cell>
          <cell r="J8599" t="str">
            <v>Sales Call</v>
          </cell>
          <cell r="R8599" t="str">
            <v>BUFD162814</v>
          </cell>
          <cell r="AB8599" t="str">
            <v>HMR remaining hours collected.</v>
          </cell>
        </row>
        <row r="8600">
          <cell r="A8600">
            <v>45506.468414351897</v>
          </cell>
          <cell r="B8600">
            <v>28577</v>
          </cell>
          <cell r="F8600" t="str">
            <v>CC-01359750</v>
          </cell>
          <cell r="J8600" t="str">
            <v>Schedule Service</v>
          </cell>
          <cell r="R8600" t="str">
            <v>BSKS036366</v>
          </cell>
          <cell r="AB8600" t="str">
            <v>Attend the site for schedule service so change air filter, oil filter, air oil separators, motor greasing and oil. Then start the unit found running ok</v>
          </cell>
        </row>
        <row r="8601">
          <cell r="A8601">
            <v>45506.466493055603</v>
          </cell>
          <cell r="B8601">
            <v>3967</v>
          </cell>
          <cell r="F8601" t="str">
            <v>CC-01359740</v>
          </cell>
          <cell r="J8601" t="str">
            <v>Schedule Service</v>
          </cell>
          <cell r="R8601" t="str">
            <v>BWJS031206</v>
          </cell>
          <cell r="AB8601" t="str">
            <v>Attend the site for schedule service so change air filter, oil filter, air oil separators, motor greasing and oil. Then start the unit found running ok</v>
          </cell>
        </row>
        <row r="8602">
          <cell r="A8602">
            <v>45505.764074074097</v>
          </cell>
          <cell r="B8602">
            <v>0</v>
          </cell>
          <cell r="F8602" t="str">
            <v>CC-01359238</v>
          </cell>
          <cell r="J8602" t="str">
            <v>Preservative Measures</v>
          </cell>
          <cell r="R8602" t="str">
            <v>CWES612611</v>
          </cell>
          <cell r="AB8602"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v>
          </cell>
        </row>
        <row r="8603">
          <cell r="A8603">
            <v>45505.725138888898</v>
          </cell>
          <cell r="B8603">
            <v>0</v>
          </cell>
          <cell r="F8603" t="str">
            <v>CC-01359174</v>
          </cell>
          <cell r="J8603" t="str">
            <v>Commissioning</v>
          </cell>
          <cell r="R8603" t="str">
            <v>CWES612611</v>
          </cell>
          <cell r="AB8603" t="str">
            <v>Commissioning done on dated 02-08-2024</v>
          </cell>
        </row>
        <row r="8604">
          <cell r="A8604">
            <v>45505.635405092602</v>
          </cell>
          <cell r="B8604">
            <v>6242</v>
          </cell>
          <cell r="F8604" t="str">
            <v>CC-01358934</v>
          </cell>
          <cell r="J8604" t="str">
            <v>General Service</v>
          </cell>
          <cell r="R8604" t="str">
            <v>BWES033256</v>
          </cell>
          <cell r="AB8604" t="str">
            <v>Courtesy visit carried out</v>
          </cell>
        </row>
        <row r="8605">
          <cell r="A8605">
            <v>45505.633391203701</v>
          </cell>
          <cell r="B8605">
            <v>730</v>
          </cell>
          <cell r="F8605" t="str">
            <v>CC-01358928</v>
          </cell>
          <cell r="J8605" t="str">
            <v>Complaint - Breakdown</v>
          </cell>
          <cell r="R8605" t="str">
            <v>BWFS041479</v>
          </cell>
          <cell r="AB8605" t="str">
            <v xml:space="preserve">Attend the site for complaint of compressor not working so check and found PLV not working. PLC screen got blank nothing showing in PLC. PLC replaced with new one having sl. No. B18919.	
</v>
          </cell>
        </row>
        <row r="8606">
          <cell r="A8606">
            <v>45505.610370370399</v>
          </cell>
          <cell r="B8606">
            <v>25105</v>
          </cell>
          <cell r="F8606" t="str">
            <v>CC-01358849</v>
          </cell>
          <cell r="J8606" t="str">
            <v>Schedule Service</v>
          </cell>
          <cell r="R8606" t="str">
            <v>BSDS043254</v>
          </cell>
          <cell r="AB8606" t="str">
            <v>Attend the site for schedule service so change air filter, oil filter, air oil separators, motor greasing and oil. Then start the unit found running ok</v>
          </cell>
        </row>
        <row r="8607">
          <cell r="A8607">
            <v>45505.557812500003</v>
          </cell>
          <cell r="B8607">
            <v>0</v>
          </cell>
          <cell r="F8607" t="str">
            <v>CC-01358712</v>
          </cell>
          <cell r="J8607" t="str">
            <v>Commissioning</v>
          </cell>
          <cell r="R8607"/>
          <cell r="AB8607"/>
        </row>
        <row r="8608">
          <cell r="A8608">
            <v>45505.530289351896</v>
          </cell>
          <cell r="B8608">
            <v>998</v>
          </cell>
          <cell r="F8608" t="str">
            <v>CC-01358657</v>
          </cell>
          <cell r="J8608" t="str">
            <v>Schedule Service</v>
          </cell>
          <cell r="R8608" t="str">
            <v>BVHD163331</v>
          </cell>
          <cell r="AB8608" t="str">
            <v>Please ensure to visit the site to perform scheduled maintenance tasks, including draining 37 liters of oil from the tank and cooler. Additionally, replace the air filters for both the compressor and engine, change 2 oil filters, and add 40 liters of ELGI air lube plus oil. Finally, start the unit to confirm it is running smoothly.</v>
          </cell>
        </row>
        <row r="8609">
          <cell r="A8609">
            <v>45504.403576388897</v>
          </cell>
          <cell r="B8609">
            <v>60</v>
          </cell>
          <cell r="F8609" t="str">
            <v>CC-01357231</v>
          </cell>
          <cell r="J8609" t="str">
            <v>Complaint - Running With Problem</v>
          </cell>
          <cell r="R8609" t="str">
            <v>BXCD164420</v>
          </cell>
          <cell r="AB8609" t="str">
            <v>Joint visit done with the Ashok Leyland Engineer as per customer complaint for abnormal sound from engine silencer so first we check the unit abnormal sound found from silencer during idle and load condition. Observe that the silencer exhaust pipe exceeded by customer for mounting purpose, high diesel pressure from nozel no 3.,air filter found in ok condition and dust entry not found in intake. On dated 1.8.24 we attend the site and open silencer and exhaust pipe and start the unit but found the same abnormal sound also some high pressure in diesel line found in nozel no 3. So request the customer to run the unit over night after then we replace the nozel next day. On dated 3.8.24- we again visited the site with nozel and stand by FIP. Customer report that abnormal sound more than the previous we also found the same, we open the nozel found carbon in the bottom of the nozel,so we replace the nozel no 3 first and start the engine. Any type of abnormal sound not found in the unit. We check other nozel also found all nozels are in good condition. Check engine oil found it is over then the H-level also it was assumed that diesel mix with the engine oil. So we drain the engine oil from chamber and oil filter and replace the engine oil by new and old oil filter fitted</v>
          </cell>
        </row>
        <row r="8610">
          <cell r="A8610">
            <v>45504.306655092601</v>
          </cell>
          <cell r="B8610">
            <v>5242</v>
          </cell>
          <cell r="F8610" t="str">
            <v>CC-01357213</v>
          </cell>
          <cell r="J8610" t="str">
            <v>Schedule Service</v>
          </cell>
          <cell r="R8610" t="str">
            <v>BWEC370334</v>
          </cell>
          <cell r="AB8610" t="str">
            <v>Attend the site for schedule service so check and found air filter chocked so change with new air filter. Then start the unit found running ok.</v>
          </cell>
        </row>
        <row r="8611">
          <cell r="A8611">
            <v>45504.302523148202</v>
          </cell>
          <cell r="B8611">
            <v>18757</v>
          </cell>
          <cell r="F8611" t="str">
            <v>CC-01357212</v>
          </cell>
          <cell r="J8611" t="str">
            <v>Schedule Service</v>
          </cell>
          <cell r="R8611" t="str">
            <v>BTDS044304</v>
          </cell>
          <cell r="AB8611" t="str">
            <v>Attend the site for schedule service so change air filter, oil filter, air oil separators, motor greasing, all valve kit change and ut synthetic oil changed. Then start the unit found running ok</v>
          </cell>
        </row>
        <row r="8612">
          <cell r="A8612">
            <v>45504.300277777802</v>
          </cell>
          <cell r="B8612">
            <v>5620</v>
          </cell>
          <cell r="F8612" t="str">
            <v>CC-01357211</v>
          </cell>
          <cell r="J8612" t="str">
            <v>Schedule Service</v>
          </cell>
          <cell r="R8612" t="str">
            <v>BPGC370231</v>
          </cell>
          <cell r="AB8612" t="str">
            <v>Attend the site for schedule service so change air oil, oil filter , air oil separators, motor greasing and oil. Then start the unit found running Ok.</v>
          </cell>
        </row>
        <row r="8613">
          <cell r="A8613">
            <v>45504.296956018501</v>
          </cell>
          <cell r="B8613">
            <v>17592</v>
          </cell>
          <cell r="F8613" t="str">
            <v>CC-01357210</v>
          </cell>
          <cell r="J8613" t="str">
            <v>Schedule Service</v>
          </cell>
          <cell r="R8613" t="str">
            <v>BSAS036958</v>
          </cell>
          <cell r="AB8613" t="str">
            <v>Attend the site for schedule service so change air filter, oil filter, air oil separators, motor greasing, all valve kit and oil. Then start the unit found running ok</v>
          </cell>
        </row>
        <row r="8614">
          <cell r="A8614">
            <v>45503.689097222203</v>
          </cell>
          <cell r="B8614">
            <v>3593</v>
          </cell>
          <cell r="F8614" t="str">
            <v>CC-01356864</v>
          </cell>
          <cell r="J8614" t="str">
            <v>Schedule Service</v>
          </cell>
          <cell r="R8614" t="str">
            <v>BWKD163543</v>
          </cell>
          <cell r="AB8614" t="str">
            <v>Attend the site for schedule service so drain oil from tank and drain oil from cooler total 35 liters oil drain then crank 2 times after then again drain oil from tank and drain oil from cooler total 3 liters oil drain so toral 38 liters oil drain then change air filter for compressor and engine both side, change oil filter 2 nos and change 40 liters oil. Then staer the unit found running ok.</v>
          </cell>
        </row>
        <row r="8615">
          <cell r="A8615">
            <v>45503.6306944444</v>
          </cell>
          <cell r="B8615">
            <v>527</v>
          </cell>
          <cell r="F8615" t="str">
            <v>CC-01356734</v>
          </cell>
          <cell r="J8615" t="str">
            <v>Schedule Service</v>
          </cell>
          <cell r="R8615" t="str">
            <v>BXJD121872</v>
          </cell>
          <cell r="AB8615" t="str">
            <v>Attend the site for schedule service so drain oil from tank and drain oil from cooler total 18 liters oil drain then change air filter for compressor side, change oil filter and 20 liters oil. Then start the unit found running ok..</v>
          </cell>
        </row>
        <row r="8616">
          <cell r="A8616">
            <v>45503.474189814799</v>
          </cell>
          <cell r="B8616">
            <v>2087</v>
          </cell>
          <cell r="F8616" t="str">
            <v>CC-01356298</v>
          </cell>
          <cell r="J8616" t="str">
            <v>Schedule Service</v>
          </cell>
          <cell r="R8616" t="str">
            <v>BVGD163301</v>
          </cell>
          <cell r="AB8616" t="str">
            <v>Please visit the site to schedule a service appointment. The service includes draining 37 liters of oil from the tank and cooler, replacing the air filter for both the compressor and engine, changing the oil filter, replacing the air oil separator, performing the 1500 hours service kit, and adding 40 liters of oil. After completion, the unit was tested and found to be running smoothly.</v>
          </cell>
        </row>
        <row r="8617">
          <cell r="A8617">
            <v>45503.447592592602</v>
          </cell>
          <cell r="B8617">
            <v>1</v>
          </cell>
          <cell r="F8617" t="str">
            <v>CC-01356226</v>
          </cell>
          <cell r="J8617" t="str">
            <v>Commissioning</v>
          </cell>
          <cell r="R8617" t="str">
            <v>BXLS042397</v>
          </cell>
          <cell r="AB8617" t="str">
            <v>Commissioning done on dated 30-07-2024....comm date-30-07-2024</v>
          </cell>
        </row>
        <row r="8618">
          <cell r="A8618">
            <v>45503.445474537002</v>
          </cell>
          <cell r="B8618">
            <v>1</v>
          </cell>
          <cell r="F8618" t="str">
            <v>CC-01356224</v>
          </cell>
          <cell r="J8618" t="str">
            <v>Commissioning</v>
          </cell>
          <cell r="R8618" t="str">
            <v>BXLS042384</v>
          </cell>
          <cell r="AB8618" t="str">
            <v>Commissioning done on dated 30-07-2024...comm date-30-07-2924</v>
          </cell>
        </row>
        <row r="8619">
          <cell r="A8619">
            <v>45502.726400462998</v>
          </cell>
          <cell r="B8619">
            <v>29373</v>
          </cell>
          <cell r="F8619" t="str">
            <v>CC-01355825</v>
          </cell>
          <cell r="J8619" t="str">
            <v>Schedule Service</v>
          </cell>
          <cell r="R8619" t="str">
            <v>BRAS033261</v>
          </cell>
          <cell r="AB8619" t="str">
            <v>Today we attend the customer site for sheudle service so we change parts during service:- air filter, oil filter, oil, separator, intake valve, solenoid valve, actuator assembly,blow down valve ,MPV and auto drain valve than start machine running ok</v>
          </cell>
        </row>
        <row r="8620">
          <cell r="A8620">
            <v>45502.552430555603</v>
          </cell>
          <cell r="B8620">
            <v>25100</v>
          </cell>
          <cell r="F8620" t="str">
            <v>CC-01355377</v>
          </cell>
          <cell r="J8620" t="str">
            <v>General Service</v>
          </cell>
          <cell r="R8620" t="str">
            <v>BSDS043254</v>
          </cell>
          <cell r="AB8620" t="str">
            <v>General visit carried out</v>
          </cell>
        </row>
        <row r="8621">
          <cell r="A8621">
            <v>45502.512662036999</v>
          </cell>
          <cell r="B8621">
            <v>32439</v>
          </cell>
          <cell r="F8621" t="str">
            <v>CC-01355229</v>
          </cell>
          <cell r="J8621" t="str">
            <v>Schedule Service</v>
          </cell>
          <cell r="R8621" t="str">
            <v>BRGS035169</v>
          </cell>
          <cell r="AB8621" t="str">
            <v>Today we attend the customer site for sheudle service so we change parts during service:- air filter and oil filter than start machine running ok</v>
          </cell>
        </row>
        <row r="8622">
          <cell r="A8622">
            <v>45501.797604166699</v>
          </cell>
          <cell r="B8622">
            <v>1244</v>
          </cell>
          <cell r="F8622" t="str">
            <v>CC-01354648</v>
          </cell>
          <cell r="J8622" t="str">
            <v>Schedule Service</v>
          </cell>
          <cell r="R8622" t="str">
            <v>BWHD164015</v>
          </cell>
          <cell r="AB8622" t="str">
            <v>Attend the site for schedule service so check and found oil is in black colour so drain oil from separators tank total 35 liters oil drain then clean separators tank. Then change fitted new air oil separators and change air filter for compressor and engine both side then change oil filter and ELGI air lube plus 45 liters. Then start the unit found running ok.</v>
          </cell>
        </row>
        <row r="8623">
          <cell r="A8623">
            <v>45500.767569444397</v>
          </cell>
          <cell r="B8623">
            <v>1590</v>
          </cell>
          <cell r="F8623" t="str">
            <v>CC-01354323</v>
          </cell>
          <cell r="J8623" t="str">
            <v>Complaint - Running With Problem</v>
          </cell>
          <cell r="R8623" t="str">
            <v>BVDC376483</v>
          </cell>
          <cell r="AB8623" t="str">
            <v>Attend the site force customer complaint of unit tripping so check and found unit tripping due to service due so change air filter, oil filter, air oil separators and oil then start the unit found running ok.</v>
          </cell>
        </row>
        <row r="8624">
          <cell r="A8624">
            <v>45500.277233796303</v>
          </cell>
          <cell r="B8624">
            <v>22449</v>
          </cell>
          <cell r="F8624" t="str">
            <v>CC-01353446</v>
          </cell>
          <cell r="J8624" t="str">
            <v>Schedule Service - AMC</v>
          </cell>
          <cell r="R8624" t="str">
            <v>108441</v>
          </cell>
          <cell r="AB8624" t="str">
            <v>AMC visit carried out</v>
          </cell>
        </row>
        <row r="8625">
          <cell r="A8625">
            <v>45500.277118055601</v>
          </cell>
          <cell r="B8625">
            <v>32432</v>
          </cell>
          <cell r="F8625" t="str">
            <v>CC-01353445</v>
          </cell>
          <cell r="J8625" t="str">
            <v>Schedule Service - AMC</v>
          </cell>
          <cell r="R8625" t="str">
            <v>BRIS035698</v>
          </cell>
          <cell r="AB8625" t="str">
            <v>AMC visit carried out</v>
          </cell>
        </row>
        <row r="8626">
          <cell r="A8626">
            <v>45500.273819444403</v>
          </cell>
          <cell r="B8626">
            <v>46127</v>
          </cell>
          <cell r="F8626" t="str">
            <v>CC-01353413</v>
          </cell>
          <cell r="J8626" t="str">
            <v>Schedule Service - AMC</v>
          </cell>
          <cell r="R8626" t="str">
            <v>BKKS030393</v>
          </cell>
          <cell r="AB8626" t="str">
            <v>AMC visit carried out</v>
          </cell>
        </row>
        <row r="8627">
          <cell r="A8627">
            <v>45500.273726851898</v>
          </cell>
          <cell r="B8627">
            <v>36218</v>
          </cell>
          <cell r="F8627" t="str">
            <v>CC-01353412</v>
          </cell>
          <cell r="J8627" t="str">
            <v>Schedule Service - AMC</v>
          </cell>
          <cell r="R8627" t="str">
            <v>BIGS030904</v>
          </cell>
          <cell r="AB8627" t="str">
            <v>AMC visit carried out</v>
          </cell>
        </row>
        <row r="8628">
          <cell r="A8628">
            <v>45498.6703935185</v>
          </cell>
          <cell r="B8628">
            <v>2030</v>
          </cell>
          <cell r="F8628" t="str">
            <v>CC-01352093</v>
          </cell>
          <cell r="J8628" t="str">
            <v>Schedule Service</v>
          </cell>
          <cell r="R8628" t="str">
            <v>BWAD163674</v>
          </cell>
          <cell r="AB8628" t="str">
            <v>Att nd the site for schedule service so overall drain oil from tank and oil cooler 38 litres after replace oil filter, air filter engine and compressor both side, plugged in the drain plug and fill oil in tank full guage level , start the unit and stop it and maintain the oil level. Overall topped up oil 39 litres. Checked the machine on load condition unit is running in normal parameters.</v>
          </cell>
        </row>
        <row r="8629">
          <cell r="A8629">
            <v>45498.449236111097</v>
          </cell>
          <cell r="B8629">
            <v>1647</v>
          </cell>
          <cell r="F8629" t="str">
            <v>CC-01351461</v>
          </cell>
          <cell r="J8629" t="str">
            <v>Schedule Service</v>
          </cell>
          <cell r="R8629" t="str">
            <v>BWFD163947</v>
          </cell>
          <cell r="AB8629" t="str">
            <v>Please visit the site to schedule a service for draining 37 liters of oil from the tank and cooler. Additionally, replace the air filter for both the compressor and engine. Proceed to change the oil filter, air oil separator, actuator kit, pressure regulator kit, ARV kit, and refill with 40 liters of oil. Finally, start the unit to ensure it is running smoothly.</v>
          </cell>
        </row>
        <row r="8630">
          <cell r="A8630">
            <v>45497.502083333333</v>
          </cell>
          <cell r="B8630">
            <v>6973</v>
          </cell>
          <cell r="F8630" t="str">
            <v>CC-01350547</v>
          </cell>
          <cell r="J8630" t="str">
            <v>Field Campaign</v>
          </cell>
          <cell r="R8630" t="str">
            <v>BTEC378588</v>
          </cell>
          <cell r="AB8630" t="str">
            <v>Attend the site for complaint of oil leakage from air oil separators so check and found air leakage from separators bottom part batch no. 236718. so change with new separators under FOC basis.</v>
          </cell>
        </row>
        <row r="8631">
          <cell r="A8631">
            <v>45496.607638888891</v>
          </cell>
          <cell r="B8631">
            <v>755</v>
          </cell>
          <cell r="F8631" t="str">
            <v>CC-01349652</v>
          </cell>
          <cell r="J8631" t="str">
            <v>Schedule Service</v>
          </cell>
          <cell r="R8631" t="str">
            <v>BXKC372435</v>
          </cell>
          <cell r="AB8631" t="str">
            <v>Today we attend the customer site for sheudle service so we change parts during service:- Air filter, oil filter, oil and separator than start machine running ok</v>
          </cell>
        </row>
        <row r="8632">
          <cell r="A8632">
            <v>45496.527083333334</v>
          </cell>
          <cell r="B8632">
            <v>13772</v>
          </cell>
          <cell r="F8632" t="str">
            <v>CC-01349447</v>
          </cell>
          <cell r="J8632" t="str">
            <v>Schedule Service</v>
          </cell>
          <cell r="R8632" t="str">
            <v>BULL160559</v>
          </cell>
          <cell r="AB8632" t="str">
            <v>Please visit the site to schedule a service for draining 18 liters of oil from the tank and cooler. Additionally, replace the air filter on the compressor side, oil filter and add 20 liters of oil. After completing these tasks, start the unit to ensure it is running properly.</v>
          </cell>
        </row>
        <row r="8633">
          <cell r="A8633">
            <v>45496.525694444441</v>
          </cell>
          <cell r="B8633">
            <v>8210</v>
          </cell>
          <cell r="F8633" t="str">
            <v>CC-01349443</v>
          </cell>
          <cell r="J8633" t="str">
            <v>Schedule Service</v>
          </cell>
          <cell r="R8633" t="str">
            <v>BUAL160593</v>
          </cell>
          <cell r="AB8633" t="str">
            <v>Please visit the site to schedule a service for draining 18 liters of oil from the tank and cooler. Additionally, replace the air filter on the compressor side, oil filter, BDV kit, solenoid valve kit, actuator kit, and add 20 liters of oil. After completing these tasks, start the unit to ensure it is running properly.</v>
          </cell>
        </row>
        <row r="8634">
          <cell r="A8634">
            <v>45495.773611111108</v>
          </cell>
          <cell r="B8634">
            <v>117153</v>
          </cell>
          <cell r="F8634" t="str">
            <v>CC-01348928</v>
          </cell>
          <cell r="J8634" t="str">
            <v>Schedule Service</v>
          </cell>
          <cell r="R8634" t="str">
            <v>BUGS035879</v>
          </cell>
          <cell r="AB8634" t="str">
            <v>Today we attend the customer site for sheudle service so we change parts during service:- Air filter, oil filter, intake valve, solenoid solenoid,bdv, ADV, MPV and actuator than start machine running ok</v>
          </cell>
        </row>
        <row r="8635">
          <cell r="A8635">
            <v>45495.763888888891</v>
          </cell>
          <cell r="B8635">
            <v>1</v>
          </cell>
          <cell r="F8635" t="str">
            <v>CC-01348915</v>
          </cell>
          <cell r="J8635" t="str">
            <v>Commissioning</v>
          </cell>
          <cell r="R8635" t="str">
            <v>BWID231694</v>
          </cell>
          <cell r="AB8635" t="str">
            <v>Commissioning done on dated 23-07-2024.</v>
          </cell>
        </row>
        <row r="8636">
          <cell r="A8636">
            <v>45495.750393518501</v>
          </cell>
          <cell r="B8636">
            <v>1</v>
          </cell>
          <cell r="F8636" t="str">
            <v>CC-01348907</v>
          </cell>
          <cell r="J8636" t="str">
            <v>Commissioning</v>
          </cell>
          <cell r="R8636" t="str">
            <v>BXAC372848</v>
          </cell>
          <cell r="AB8636" t="str">
            <v>Commissioning done on dated 23-07-2024....comm date-23-07-2024</v>
          </cell>
        </row>
        <row r="8637">
          <cell r="A8637">
            <v>45495.660416666666</v>
          </cell>
          <cell r="B8637">
            <v>1</v>
          </cell>
          <cell r="F8637" t="str">
            <v>CC-01348628</v>
          </cell>
          <cell r="J8637" t="str">
            <v>Commissioning</v>
          </cell>
          <cell r="R8637" t="str">
            <v>BWHD164019</v>
          </cell>
          <cell r="AB8637" t="str">
            <v>Attend the site for commissioning so check and found unit 7 months old and kept in idle condition. So check air filter found ok, check oil filter rusty then we change oil filter &amp; oil 40 liters to start the unit  After then commissioning job done. Commissioning done on dated 23-07-2024.</v>
          </cell>
        </row>
        <row r="8638">
          <cell r="A8638">
            <v>45495.555555555555</v>
          </cell>
          <cell r="B8638">
            <v>7260</v>
          </cell>
          <cell r="F8638" t="str">
            <v>CC-01348340</v>
          </cell>
          <cell r="J8638" t="str">
            <v>Schedule Service</v>
          </cell>
          <cell r="R8638" t="str">
            <v>BQKD200047</v>
          </cell>
          <cell r="AB8638" t="str">
            <v>To schedule the service, kindly visit the website. The process involves draining 35 liters of oil from the tank and cooler. Next, replace the air filter on the compressor side, followed by replacing the oil filter and adding 40 liters of oil. Finally, start the unit to confirm smooth operation.</v>
          </cell>
        </row>
        <row r="8639">
          <cell r="A8639">
            <v>45495.55</v>
          </cell>
          <cell r="B8639">
            <v>24001</v>
          </cell>
          <cell r="F8639" t="str">
            <v>CC-01348333</v>
          </cell>
          <cell r="J8639" t="str">
            <v>Schedule Service</v>
          </cell>
          <cell r="R8639" t="str">
            <v>GOCS030806</v>
          </cell>
          <cell r="AB8639" t="str">
            <v>Today we attend the customer site for sheudle service so we change parts during service:- air filter, oil filter, oil and separator than start machine running</v>
          </cell>
        </row>
        <row r="8640">
          <cell r="A8640">
            <v>45495.521527777775</v>
          </cell>
          <cell r="B8640">
            <v>1511</v>
          </cell>
          <cell r="F8640" t="str">
            <v>CC-01348254</v>
          </cell>
          <cell r="J8640" t="str">
            <v>Schedule Service</v>
          </cell>
          <cell r="R8640" t="str">
            <v>BVGD163297</v>
          </cell>
          <cell r="AB8640" t="str">
            <v>Please visit the site to schedule the service for draining 35 liters of oil from the tank and cooler. Additionally, replace the air filter for both the compressor and engine, as well as the oil filter, BDV kit, actuator kit, pressure regulator kit, MPV kit, air oil separator, and add 40 liters of oil. Finally, start the unit to ensure it is running properly.</v>
          </cell>
        </row>
        <row r="8641">
          <cell r="A8641">
            <v>45495.520138888889</v>
          </cell>
          <cell r="B8641">
            <v>6797</v>
          </cell>
          <cell r="F8641" t="str">
            <v>CC-01348250</v>
          </cell>
          <cell r="J8641" t="str">
            <v>Schedule Service</v>
          </cell>
          <cell r="R8641" t="str">
            <v>GPGD160208</v>
          </cell>
          <cell r="AB8641" t="str">
            <v>Please visit the site to schedule the service for draining 35 liters of oil from the tank and cooler. Additionally, replace the air filter for both the compressor and engine, as well as the oil filter, BDV kit, actuator kit, pressure regulator kit, MPV kit, air oil separator, and add 40 liters of oil. Finally, start the unit to ensure it is running properly.</v>
          </cell>
        </row>
        <row r="8642">
          <cell r="A8642">
            <v>45495.481249999997</v>
          </cell>
          <cell r="B8642">
            <v>1</v>
          </cell>
          <cell r="F8642" t="str">
            <v>CC-01348159</v>
          </cell>
          <cell r="J8642" t="str">
            <v>Commissioning</v>
          </cell>
          <cell r="R8642" t="str">
            <v>BXCD164420</v>
          </cell>
          <cell r="AB8642" t="str">
            <v>Commissioning done on dated 22-07-2024</v>
          </cell>
        </row>
        <row r="8643">
          <cell r="A8643">
            <v>45493.728472222225</v>
          </cell>
          <cell r="B8643">
            <v>1746</v>
          </cell>
          <cell r="F8643" t="str">
            <v>CC-01347498</v>
          </cell>
          <cell r="J8643" t="str">
            <v>Schedule Service</v>
          </cell>
          <cell r="R8643" t="str">
            <v>BWED163889</v>
          </cell>
          <cell r="AB8643" t="str">
            <v>Please visit the site to schedule the service. Begin by draining 35 liters of oil from the tank and cooler. Proceed to replace the air filter for both the compressor and engine. After that, replace the oil filter and add 40 liters of oil. Finally, start the unit to ensure it is running smoothly.</v>
          </cell>
        </row>
        <row r="8644">
          <cell r="A8644">
            <v>45493.702777777777</v>
          </cell>
          <cell r="B8644">
            <v>0</v>
          </cell>
          <cell r="F8644" t="str">
            <v>CC-01347444</v>
          </cell>
          <cell r="J8644" t="str">
            <v>Pre Commissioning</v>
          </cell>
          <cell r="R8644" t="str">
            <v>BXLS042397</v>
          </cell>
          <cell r="AB8644" t="str">
            <v>Pre commissioning done</v>
          </cell>
        </row>
        <row r="8645">
          <cell r="A8645">
            <v>45493.70208333333</v>
          </cell>
          <cell r="B8645">
            <v>0</v>
          </cell>
          <cell r="F8645" t="str">
            <v>CC-01347442</v>
          </cell>
          <cell r="J8645" t="str">
            <v>Pre Commissioning</v>
          </cell>
          <cell r="R8645" t="str">
            <v>BXLS042384</v>
          </cell>
          <cell r="AB8645" t="str">
            <v>Pre commissioning done</v>
          </cell>
        </row>
        <row r="8646">
          <cell r="A8646">
            <v>45493.680555555555</v>
          </cell>
          <cell r="B8646">
            <v>4011</v>
          </cell>
          <cell r="F8646" t="str">
            <v>CC-01347409</v>
          </cell>
          <cell r="J8646" t="str">
            <v>Schedule Service</v>
          </cell>
          <cell r="R8646" t="str">
            <v>BWKS040406</v>
          </cell>
          <cell r="AB8646" t="str">
            <v>Today we attend the customer site for sheudle service so we change parts during service:- Air filter, oil filter, oil and separator than start machine running ok</v>
          </cell>
        </row>
        <row r="8647">
          <cell r="A8647">
            <v>45493.470833333333</v>
          </cell>
          <cell r="B8647">
            <v>0</v>
          </cell>
          <cell r="F8647" t="str">
            <v>CC-01346804</v>
          </cell>
          <cell r="J8647" t="str">
            <v>Preservative Measures</v>
          </cell>
          <cell r="R8647" t="str">
            <v>CXJE561480</v>
          </cell>
          <cell r="AB8647"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v>
          </cell>
        </row>
        <row r="8648">
          <cell r="A8648">
            <v>45493.469444444447</v>
          </cell>
          <cell r="B8648">
            <v>0</v>
          </cell>
          <cell r="F8648" t="str">
            <v>CC-01346799</v>
          </cell>
          <cell r="J8648" t="str">
            <v>Commissioning</v>
          </cell>
          <cell r="R8648" t="str">
            <v>CXJE561480</v>
          </cell>
          <cell r="AB8648" t="str">
            <v>Commissioning done on dated 20-07-2024</v>
          </cell>
        </row>
        <row r="8649">
          <cell r="A8649">
            <v>45491.509027777778</v>
          </cell>
          <cell r="B8649">
            <v>12146</v>
          </cell>
          <cell r="F8649" t="str">
            <v>CC-01344622</v>
          </cell>
          <cell r="J8649" t="str">
            <v>Schedule Service</v>
          </cell>
          <cell r="R8649" t="str">
            <v>BRGL151468</v>
          </cell>
          <cell r="AB8649" t="str">
            <v>Attend the site for air end fitting so fitted the air end and done schedule service. Change air filter, oil filter, air oil separators, all valve kit and oil. Then start the unit found running Ok.</v>
          </cell>
        </row>
        <row r="8650">
          <cell r="A8650">
            <v>45490.777777777781</v>
          </cell>
          <cell r="B8650">
            <v>0</v>
          </cell>
          <cell r="F8650" t="str">
            <v>CC-01344115</v>
          </cell>
          <cell r="J8650" t="str">
            <v>Complaint - Breakdown</v>
          </cell>
          <cell r="R8650" t="str">
            <v>DWJL140568</v>
          </cell>
          <cell r="AB8650" t="str">
            <v>ttend the site for complaint of not working so check and found condenser not working properly so advice customer to arrange from market. Then customer provided new condenser from local market ans fitted the same. Then start the unit found running ok. Condenser changed from customer stock.</v>
          </cell>
        </row>
        <row r="8651">
          <cell r="A8651">
            <v>45490.583333333336</v>
          </cell>
          <cell r="B8651">
            <v>1900</v>
          </cell>
          <cell r="F8651" t="str">
            <v>CC-01343727</v>
          </cell>
          <cell r="J8651" t="str">
            <v>Complaint - Breakdown</v>
          </cell>
          <cell r="R8651" t="str">
            <v>BWHD231642</v>
          </cell>
          <cell r="AB8651" t="str">
            <v>Attend the site as per customer complaint for coolant leakage from radiator check the compressor there is no any type of leakage found in radiator or oil cooler, also 4nos., of radiator and cooler avm found in damaged condition so replace the 4nos. of avm under FOC basis. After replacement of avm check the compressor while running condition found unit is running in ok condition.</v>
          </cell>
        </row>
        <row r="8652">
          <cell r="A8652">
            <v>45490.53125</v>
          </cell>
          <cell r="B8652">
            <v>12146</v>
          </cell>
          <cell r="F8652" t="str">
            <v>CC-01343624</v>
          </cell>
          <cell r="J8652" t="str">
            <v>Complaint - Breakdown</v>
          </cell>
          <cell r="R8652" t="str">
            <v>BRGL151468</v>
          </cell>
          <cell r="AB8652" t="str">
            <v>Received Attend at our service centre for overhauling, so dismantle airend and check found outlet housing and shaft real damaged. So we change bearing housing and bearing kit. Then manually rotate Attend found ok.</v>
          </cell>
        </row>
        <row r="8653">
          <cell r="A8653">
            <v>45490.508333333331</v>
          </cell>
          <cell r="B8653">
            <v>304</v>
          </cell>
          <cell r="F8653" t="str">
            <v>CC-01343555</v>
          </cell>
          <cell r="J8653" t="str">
            <v>Complaint - Breakdown</v>
          </cell>
          <cell r="R8653" t="str">
            <v>BXAD231954</v>
          </cell>
          <cell r="AB8653" t="str">
            <v>Attend the site as per customer complaint for cooler and radiator mounting avm break so check and found 3nos. of avm in broken condition so replace the avm under FOC basis.</v>
          </cell>
        </row>
        <row r="8654">
          <cell r="A8654">
            <v>45490.504166666666</v>
          </cell>
          <cell r="B8654">
            <v>1</v>
          </cell>
          <cell r="F8654" t="str">
            <v>CC-01343540</v>
          </cell>
          <cell r="J8654" t="str">
            <v>Commissioning</v>
          </cell>
          <cell r="R8654" t="str">
            <v>BXCD220990</v>
          </cell>
          <cell r="AB8654" t="str">
            <v>Commissioning done on dated 17-07-2024 Sorry for mistake actual date of commissioning in 17-07-2024</v>
          </cell>
        </row>
        <row r="8655">
          <cell r="A8655">
            <v>45489.730555555558</v>
          </cell>
          <cell r="B8655">
            <v>3355</v>
          </cell>
          <cell r="F8655" t="str">
            <v>CC-01343102</v>
          </cell>
          <cell r="J8655" t="str">
            <v>Schedule Service</v>
          </cell>
          <cell r="R8655" t="str">
            <v>BWEC370314</v>
          </cell>
          <cell r="AB8655" t="str">
            <v>Today we attend the customer site for sheudle service so we change parts during service:- air filter, oil filter than start machine running ok but separator time due</v>
          </cell>
        </row>
        <row r="8656">
          <cell r="A8656">
            <v>45489.655555555553</v>
          </cell>
          <cell r="B8656">
            <v>0</v>
          </cell>
          <cell r="F8656" t="str">
            <v>CC-01342928</v>
          </cell>
          <cell r="J8656" t="str">
            <v>Field Campaign</v>
          </cell>
          <cell r="R8656" t="str">
            <v>DWJL140568</v>
          </cell>
          <cell r="AB8656" t="str">
            <v>Attend the site for complaint of air leakage so check and found NRV not working properly so remove faulty NRV and fitted new NRV also change oil and air filter. Then start the unit found running ok.</v>
          </cell>
        </row>
        <row r="8657">
          <cell r="A8657">
            <v>45489.628321759301</v>
          </cell>
          <cell r="B8657">
            <v>6973</v>
          </cell>
          <cell r="F8657" t="str">
            <v>CC-01342859</v>
          </cell>
          <cell r="J8657" t="str">
            <v>Complaint - Running With Problem</v>
          </cell>
          <cell r="R8657" t="str">
            <v>BTEC378588</v>
          </cell>
          <cell r="AB8657" t="str">
            <v>Attend the site for complaint of oil leaked from separators so removed faulty air oil separators and change with new air oil separators under FOC basis. Separator Batch No 236718</v>
          </cell>
        </row>
        <row r="8658">
          <cell r="A8658">
            <v>45489.541666666664</v>
          </cell>
          <cell r="B8658">
            <v>1896</v>
          </cell>
          <cell r="F8658" t="str">
            <v>CC-01342702</v>
          </cell>
          <cell r="J8658" t="str">
            <v>Schedule Service</v>
          </cell>
          <cell r="R8658" t="str">
            <v>BWHD231642</v>
          </cell>
          <cell r="AB8658" t="str">
            <v>Attend the site for schedule service so replace separator filter, and valve kit are replace , arv kit , actuator kit 3 nos., pressure regulator kit 3 nos. After replace the parts start the unit found unit is running in good condition.</v>
          </cell>
        </row>
        <row r="8659">
          <cell r="A8659">
            <v>45489.290972222225</v>
          </cell>
          <cell r="B8659">
            <v>5510</v>
          </cell>
          <cell r="F8659" t="str">
            <v>CC-01342249</v>
          </cell>
          <cell r="J8659" t="str">
            <v>Schedule Service - AMC</v>
          </cell>
          <cell r="R8659" t="str">
            <v>BVDS039458</v>
          </cell>
          <cell r="AB8659" t="str">
            <v>AMC visit carried out</v>
          </cell>
        </row>
        <row r="8660">
          <cell r="A8660">
            <v>45489.285416666666</v>
          </cell>
          <cell r="B8660">
            <v>29611</v>
          </cell>
          <cell r="F8660" t="str">
            <v>CC-01342197</v>
          </cell>
          <cell r="J8660" t="str">
            <v>Schedule Service - AMC</v>
          </cell>
          <cell r="R8660" t="str">
            <v>BQBS033819</v>
          </cell>
          <cell r="AB8660" t="str">
            <v>AMC visit carried out</v>
          </cell>
        </row>
        <row r="8661">
          <cell r="A8661">
            <v>45488.548020833303</v>
          </cell>
          <cell r="B8661">
            <v>1</v>
          </cell>
          <cell r="F8661" t="str">
            <v>CC-01341505</v>
          </cell>
          <cell r="J8661" t="str">
            <v>Complaint - Running With Problem</v>
          </cell>
          <cell r="R8661" t="str">
            <v>DVGL153301</v>
          </cell>
          <cell r="AB8661" t="str">
            <v>Attend the site for complaint of unit not working so check and found starter not working and service time due so change starter and change service kit, oil 1 liter, NRV assembly then start the unit found running ok. CLOSED</v>
          </cell>
        </row>
        <row r="8662">
          <cell r="A8662">
            <v>45488.538194444445</v>
          </cell>
          <cell r="B8662">
            <v>2750</v>
          </cell>
          <cell r="F8662" t="str">
            <v>CC-01341478</v>
          </cell>
          <cell r="J8662" t="str">
            <v>Complaint - Breakdown</v>
          </cell>
          <cell r="R8662" t="str">
            <v>BWKD163512</v>
          </cell>
          <cell r="AB8662" t="str">
            <v>As per customer complaint for oil leakage through cooler out pipeline and wiring harness burnt of charging alternator so need new wiring harness, check the compressor found cooler pipeline in loosen condition and charging alternator wiring found in burnt condition. Solenoid patcon wire also found some worn out condition but in working condition ,fan belt found in burnt condition, fan belt thickness found ok. Only 5 litre oil found in tank. Oil condition is ok. Required parts wiring harness, O-ring for cooler out pipeline, oil 40 litres. After availablity of parts we fitted the new wiring harness, o-ring and topped up 38 litres. After work done start the unit and run for 20 minutes on load condition found unit parameters are under limit. After then clean cooler assembly with surf water and air pressure externally . And run the unit in drilling condition found unit is running in ok condition.</v>
          </cell>
        </row>
        <row r="8663">
          <cell r="A8663">
            <v>45488.413194444445</v>
          </cell>
          <cell r="B8663">
            <v>26505</v>
          </cell>
          <cell r="F8663" t="str">
            <v>CC-01341114</v>
          </cell>
          <cell r="J8663" t="str">
            <v>Complaint - Breakdown</v>
          </cell>
          <cell r="R8663" t="str">
            <v>BMFC370445</v>
          </cell>
          <cell r="AB8663" t="str">
            <v>We visited site check and found oil leakage from oil cooler drain bolt so we change drainage nut after than start and check unit running well.. Work done working good.....</v>
          </cell>
        </row>
        <row r="8664">
          <cell r="A8664">
            <v>45487.28125</v>
          </cell>
          <cell r="B8664">
            <v>12098</v>
          </cell>
          <cell r="F8664" t="str">
            <v>CC-01340607</v>
          </cell>
          <cell r="J8664" t="str">
            <v>Schedule Service - AMC</v>
          </cell>
          <cell r="R8664" t="str">
            <v>BVGF111611</v>
          </cell>
          <cell r="AB8664" t="str">
            <v>Already visit carried out</v>
          </cell>
        </row>
        <row r="8665">
          <cell r="A8665">
            <v>45487.279166666667</v>
          </cell>
          <cell r="B8665">
            <v>12525</v>
          </cell>
          <cell r="F8665" t="str">
            <v>CC-01340587</v>
          </cell>
          <cell r="J8665" t="str">
            <v>Schedule Service - AMC</v>
          </cell>
          <cell r="R8665" t="str">
            <v>BVGF111615</v>
          </cell>
          <cell r="AB8665" t="str">
            <v>Already visit carried out</v>
          </cell>
        </row>
        <row r="8666">
          <cell r="A8666">
            <v>45486.640277777777</v>
          </cell>
          <cell r="B8666">
            <v>0</v>
          </cell>
          <cell r="F8666" t="str">
            <v>CC-01340203</v>
          </cell>
          <cell r="J8666" t="str">
            <v>Complaint - Breakdown</v>
          </cell>
          <cell r="R8666"/>
          <cell r="AB8666" t="str">
            <v>SERVICE ESTIMATE SHARED WITH CUSTOMER WAITING FOR APPROVAL 13-07-2024</v>
          </cell>
        </row>
        <row r="8667">
          <cell r="A8667">
            <v>45486.54583333333</v>
          </cell>
          <cell r="B8667">
            <v>4155</v>
          </cell>
          <cell r="F8667" t="str">
            <v>CC-01340002</v>
          </cell>
          <cell r="J8667" t="str">
            <v>Schedule Service</v>
          </cell>
          <cell r="R8667" t="str">
            <v>BVED163244</v>
          </cell>
          <cell r="AB8667" t="str">
            <v>Attend the site for schedule service so total drain oil 37 litres after then then replace oil filter 2nos. Replace air filter engine and compressor both of. Plugged in the drain plugs and over all fill oil in tank upto 41 litres with two dead cranks. After schedule service done start the unit and checked on load condition found unit is running in normal parameters.</v>
          </cell>
        </row>
        <row r="8668">
          <cell r="A8668">
            <v>45486.538888888892</v>
          </cell>
          <cell r="B8668">
            <v>22067</v>
          </cell>
          <cell r="F8668" t="str">
            <v>CC-01339982</v>
          </cell>
          <cell r="J8668" t="str">
            <v>Complaint - Running With Problem</v>
          </cell>
          <cell r="R8668" t="str">
            <v>BQIS040809</v>
          </cell>
          <cell r="AB8668" t="str">
            <v>Today we attend the customer site for complain air not buildup so we check and found that solenoid valve not working. so, we change solenoid valve and clean bdv and intake valve than start machine running ok</v>
          </cell>
        </row>
        <row r="8669">
          <cell r="A8669">
            <v>45486.504861111112</v>
          </cell>
          <cell r="B8669">
            <v>870</v>
          </cell>
          <cell r="F8669" t="str">
            <v>CC-01339909</v>
          </cell>
          <cell r="J8669" t="str">
            <v>General Service</v>
          </cell>
          <cell r="R8669" t="str">
            <v>BWGC370777</v>
          </cell>
          <cell r="AB8669" t="str">
            <v>General service carried out</v>
          </cell>
        </row>
        <row r="8670">
          <cell r="A8670">
            <v>45486.499305555553</v>
          </cell>
          <cell r="B8670">
            <v>0</v>
          </cell>
          <cell r="F8670" t="str">
            <v>CC-01339892</v>
          </cell>
          <cell r="J8670" t="str">
            <v>General Service</v>
          </cell>
          <cell r="R8670" t="str">
            <v>DWEL153592</v>
          </cell>
          <cell r="AB8670" t="str">
            <v>Attend the site for schedule service so change air filter and recipe oil. Then start the unit found running ok.</v>
          </cell>
        </row>
        <row r="8671">
          <cell r="A8671">
            <v>45485.893055555556</v>
          </cell>
          <cell r="B8671">
            <v>1</v>
          </cell>
          <cell r="F8671" t="str">
            <v>CC-01339436</v>
          </cell>
          <cell r="J8671" t="str">
            <v>Commissioning</v>
          </cell>
          <cell r="R8671" t="str">
            <v>BXCD164464</v>
          </cell>
          <cell r="AB8671" t="str">
            <v>Customers give appointment for dated 15-07-2024.</v>
          </cell>
        </row>
        <row r="8672">
          <cell r="A8672">
            <v>45485.686111111114</v>
          </cell>
          <cell r="B8672">
            <v>3358</v>
          </cell>
          <cell r="F8672" t="str">
            <v>CC-01339179</v>
          </cell>
          <cell r="J8672" t="str">
            <v>General Service</v>
          </cell>
          <cell r="R8672" t="str">
            <v>BOIS040238</v>
          </cell>
          <cell r="AB8672" t="str">
            <v>Attend the site for complaint of fan damaged so remove damaged fan and fitted new fan from customer stock.</v>
          </cell>
        </row>
        <row r="8673">
          <cell r="A8673">
            <v>45485.60833333333</v>
          </cell>
          <cell r="B8673">
            <v>2167</v>
          </cell>
          <cell r="F8673" t="str">
            <v>CC-01338885</v>
          </cell>
          <cell r="J8673" t="str">
            <v>Schedule Service</v>
          </cell>
          <cell r="R8673" t="str">
            <v>BTFC378771</v>
          </cell>
          <cell r="AB8673" t="str">
            <v>We visited site and change Air filter Oil filter Separator and oil after than start and check unit running well.</v>
          </cell>
        </row>
        <row r="8674">
          <cell r="A8674">
            <v>45485.577777777777</v>
          </cell>
          <cell r="B8674">
            <v>0</v>
          </cell>
          <cell r="F8674" t="str">
            <v>CC-01338826</v>
          </cell>
          <cell r="J8674" t="str">
            <v>Commissioning</v>
          </cell>
          <cell r="R8674" t="str">
            <v>CXLE212171</v>
          </cell>
          <cell r="AB8674" t="str">
            <v>Commissioning done on dated 12-07-2024</v>
          </cell>
        </row>
        <row r="8675">
          <cell r="A8675">
            <v>45485.417361111111</v>
          </cell>
          <cell r="B8675">
            <v>57853</v>
          </cell>
          <cell r="F8675" t="str">
            <v>CC-01338327</v>
          </cell>
          <cell r="J8675" t="str">
            <v>Schedule Service</v>
          </cell>
          <cell r="R8675" t="str">
            <v>BMBL160078</v>
          </cell>
          <cell r="AB8675" t="str">
            <v>Attend the site for schedule service so change air filter,  oil filter,  air oil separators and oil. Then start the unit found running ok.</v>
          </cell>
        </row>
        <row r="8676">
          <cell r="A8676">
            <v>45485.415277777778</v>
          </cell>
          <cell r="B8676">
            <v>2351</v>
          </cell>
          <cell r="F8676" t="str">
            <v>CC-01338320</v>
          </cell>
          <cell r="J8676" t="str">
            <v>Schedule Service</v>
          </cell>
          <cell r="R8676" t="str">
            <v>BVIL161084</v>
          </cell>
          <cell r="AB8676" t="str">
            <v>Visit the site to schedule a service to drain oil from the tank and cooler, totaling 17 liters of oil. Replace the air filter for both the compressor and engine, followed by changing the oil filter and adding 20 liters of oil. Finally, start the unit and ensure it is running smoothly</v>
          </cell>
        </row>
        <row r="8677">
          <cell r="A8677">
            <v>45485.409722222219</v>
          </cell>
          <cell r="B8677">
            <v>12413</v>
          </cell>
          <cell r="F8677" t="str">
            <v>CC-01338310</v>
          </cell>
          <cell r="J8677" t="str">
            <v>General Service</v>
          </cell>
          <cell r="R8677" t="str">
            <v>BUDS046275</v>
          </cell>
          <cell r="AB8677" t="str">
            <v>We visited site and change Air filter , Oil filter and we also done motor regressing after than start and check unit running well.</v>
          </cell>
        </row>
        <row r="8678">
          <cell r="A8678">
            <v>45484.533333333333</v>
          </cell>
          <cell r="B8678">
            <v>31736</v>
          </cell>
          <cell r="F8678" t="str">
            <v>CC-01337436</v>
          </cell>
          <cell r="J8678" t="str">
            <v>General Service</v>
          </cell>
          <cell r="R8678" t="str">
            <v>BRAC372524</v>
          </cell>
          <cell r="AB8678" t="str">
            <v>Today we attend the customer site for AMC visit so we check and found that compressor running well but service time over</v>
          </cell>
        </row>
        <row r="8679">
          <cell r="A8679">
            <v>45484.526388888888</v>
          </cell>
          <cell r="B8679">
            <v>0</v>
          </cell>
          <cell r="F8679" t="str">
            <v>CC-01337422</v>
          </cell>
          <cell r="J8679" t="str">
            <v>Complaint - Running With Problem</v>
          </cell>
          <cell r="R8679" t="str">
            <v>DWJL140568</v>
          </cell>
          <cell r="AB8679" t="str">
            <v>Attend the site for complaint of air leakage so check and found NRV not working properly so remove faulty NRV and fitted new NRV also change oil and air filter. Then start the found running ok.</v>
          </cell>
        </row>
        <row r="8680">
          <cell r="A8680">
            <v>45484.294444444444</v>
          </cell>
          <cell r="B8680">
            <v>4950</v>
          </cell>
          <cell r="F8680" t="str">
            <v>CC-01337019</v>
          </cell>
          <cell r="J8680" t="str">
            <v>Schedule Service - AMC</v>
          </cell>
          <cell r="R8680" t="str">
            <v>BUES035120</v>
          </cell>
          <cell r="AB8680" t="str">
            <v>AMC visit carried out</v>
          </cell>
        </row>
        <row r="8681">
          <cell r="A8681">
            <v>45484.290277777778</v>
          </cell>
          <cell r="B8681">
            <v>4245</v>
          </cell>
          <cell r="F8681" t="str">
            <v>CC-01336979</v>
          </cell>
          <cell r="J8681" t="str">
            <v>Schedule Service - AMC</v>
          </cell>
          <cell r="R8681" t="str">
            <v>BUBF111245</v>
          </cell>
          <cell r="AB8681" t="str">
            <v>AMC visit carried out</v>
          </cell>
        </row>
        <row r="8682">
          <cell r="A8682">
            <v>45484.288888888892</v>
          </cell>
          <cell r="B8682">
            <v>7118</v>
          </cell>
          <cell r="F8682" t="str">
            <v>CC-01336961</v>
          </cell>
          <cell r="J8682" t="str">
            <v>Schedule Service - AMC</v>
          </cell>
          <cell r="R8682" t="str">
            <v>BUAF111226</v>
          </cell>
          <cell r="AB8682" t="str">
            <v>AMC visit carried out</v>
          </cell>
        </row>
        <row r="8683">
          <cell r="A8683">
            <v>45483.852777777778</v>
          </cell>
          <cell r="B8683">
            <v>0</v>
          </cell>
          <cell r="F8683" t="str">
            <v>CC-01336779</v>
          </cell>
          <cell r="J8683" t="str">
            <v>Complaint - Running With Problem</v>
          </cell>
          <cell r="R8683"/>
          <cell r="AB8683" t="str">
            <v>Machine under observation 11-07-2024</v>
          </cell>
        </row>
        <row r="8684">
          <cell r="A8684">
            <v>45483.804166666669</v>
          </cell>
          <cell r="B8684">
            <v>619</v>
          </cell>
          <cell r="F8684" t="str">
            <v>CC-01336712</v>
          </cell>
          <cell r="J8684" t="str">
            <v>Complaint - Running With Problem</v>
          </cell>
          <cell r="R8684" t="str">
            <v>BXKD164206</v>
          </cell>
          <cell r="AB8684" t="str">
            <v>Attend the site for unit tripping issue so check the compressor found butterfly valve actuator assembly bush area found in work out condition which causes for malfunction work so replace the actuator assembly under FOC basis. After replace the same start the unit and checked on load condition found idle rpm 1300 at 16.8 bar and during flushing condition rpm found 2100 at 8 bar air pressure now unit is running without any tripping..</v>
          </cell>
        </row>
        <row r="8685">
          <cell r="A8685">
            <v>45483.568749999999</v>
          </cell>
          <cell r="B8685">
            <v>4135</v>
          </cell>
          <cell r="F8685" t="str">
            <v>CC-01336158</v>
          </cell>
          <cell r="J8685" t="str">
            <v>Complaint - Running With Problem</v>
          </cell>
          <cell r="R8685" t="str">
            <v>BVED163244</v>
          </cell>
          <cell r="AB8685" t="str">
            <v>Attend the site as per customer complaint for compressor chassis crack so check the compressor found chassis crack near airend mounting and separator tank mounting so decoupled the airend and leydown to the ground after then as per discussion with HO team crack portion welded the same. After welding we recoupled the airend and the other parts. Run the unit found unit is running with limited parameters.</v>
          </cell>
        </row>
        <row r="8686">
          <cell r="A8686">
            <v>45483.525000000001</v>
          </cell>
          <cell r="B8686">
            <v>476</v>
          </cell>
          <cell r="F8686" t="str">
            <v>CC-01336007</v>
          </cell>
          <cell r="J8686" t="str">
            <v>Schedule Service</v>
          </cell>
          <cell r="R8686" t="str">
            <v>BXKD164219</v>
          </cell>
          <cell r="AB8686" t="str">
            <v>Visit the location to schedule a service to drain oil from the tank and cooler, totaling 34 liters of oil. Replace the oil filter and add 40 liters of fresh oil. Afterwards, start the unit and ensure it is running smoothly.</v>
          </cell>
        </row>
        <row r="8687">
          <cell r="A8687">
            <v>45483.484722222223</v>
          </cell>
          <cell r="B8687">
            <v>1</v>
          </cell>
          <cell r="F8687" t="str">
            <v>CC-01335836</v>
          </cell>
          <cell r="J8687" t="str">
            <v>Commissioning</v>
          </cell>
          <cell r="R8687" t="str">
            <v>BXKD220975</v>
          </cell>
          <cell r="AB8687" t="str">
            <v>Commissioning done on dated 10-07-2024.</v>
          </cell>
        </row>
        <row r="8688">
          <cell r="A8688">
            <v>45483.447222222225</v>
          </cell>
          <cell r="B8688">
            <v>598</v>
          </cell>
          <cell r="F8688" t="str">
            <v>CC-01335739</v>
          </cell>
          <cell r="J8688" t="str">
            <v>Schedule Service</v>
          </cell>
          <cell r="R8688" t="str">
            <v>BXLD164263</v>
          </cell>
          <cell r="AB8688" t="str">
            <v>Visit the site to schedule a service. Begin by draining 37 liters of oil from the tank and cooler. Next, replace the air filter for both the compressor and engine on-site. After that, change the oil filter and add 40 liters of oil. Finally, start the unit and ensure it is running smoothly.</v>
          </cell>
        </row>
        <row r="8689">
          <cell r="A8689">
            <v>45482.449097222197</v>
          </cell>
          <cell r="B8689">
            <v>1663</v>
          </cell>
          <cell r="F8689" t="str">
            <v>CC-01334242</v>
          </cell>
          <cell r="J8689" t="str">
            <v>Complaint - Breakdown</v>
          </cell>
          <cell r="R8689" t="str">
            <v>BXJS035074</v>
          </cell>
          <cell r="AB8689" t="str">
            <v>We visited site and fitted rewinding motor and change main and delta contactors main contacts 12 moving + 6 non moving all contacts both work motor winding and contactors contacts change under of FOC basis. After than start and check unit running well. We also check line voltage ok and loading unloading current ok.</v>
          </cell>
        </row>
        <row r="8690">
          <cell r="A8690">
            <v>45481.75277777778</v>
          </cell>
          <cell r="B8690">
            <v>0</v>
          </cell>
          <cell r="F8690" t="str">
            <v>CC-01333859</v>
          </cell>
          <cell r="J8690" t="str">
            <v>Commissioning</v>
          </cell>
          <cell r="R8690" t="str">
            <v>DXAL153839</v>
          </cell>
          <cell r="AB8690" t="str">
            <v>Commissioning done on dated 09-07-2024</v>
          </cell>
        </row>
        <row r="8691">
          <cell r="A8691">
            <v>45481.723611111112</v>
          </cell>
          <cell r="B8691">
            <v>35</v>
          </cell>
          <cell r="F8691" t="str">
            <v>CC-01333778</v>
          </cell>
          <cell r="J8691" t="str">
            <v>Complaint - Running With Problem</v>
          </cell>
          <cell r="R8691" t="str">
            <v>BXCD164399</v>
          </cell>
          <cell r="AB8691" t="str">
            <v>Attend the site as per customer complaint for high drilling rpm so check the compressor found rpm metre needle in hunting condition so the wiring harness found alternator rpm signal wire in loosen condition so open the wire and tighten the clip and refit in same position. Now unit is running within our limited parameters. no temperature sensor not replaced work done for high drilling RPM.</v>
          </cell>
        </row>
        <row r="8692">
          <cell r="A8692">
            <v>45481.720833333333</v>
          </cell>
          <cell r="B8692">
            <v>5900</v>
          </cell>
          <cell r="F8692" t="str">
            <v>CC-01333770</v>
          </cell>
          <cell r="J8692" t="str">
            <v>Complaint - Breakdown</v>
          </cell>
          <cell r="R8692" t="str">
            <v>BUCD162696</v>
          </cell>
          <cell r="AB8692" t="str">
            <v>Attend the site as per complaint for oil burning smell so check the compressor found oil in red and burning smell, open separator filter found burnt condition also cooler internal chocked condition so open all pipelines, and cooler assembly and clean the tank and cooler assembly 3 times by caustic soda and water, clean osv assembly, radial outlet, discharge hose, pipelines and TV block, after all cleaning fitted new separator filter, actuator kit both side, osv kit, arv kit, pressure regulator kit, discharge temperature metre, oil filter, air filter, air filter engine and compressor side, thermal valve. After all fitment flushing process done with 20 litre new oil after then new oil filled 40 litres and run the unit 30 minutes found DOT 80 deg.cel. also unit run over night with limited parameters.</v>
          </cell>
        </row>
        <row r="8693">
          <cell r="A8693">
            <v>45481.560416666667</v>
          </cell>
          <cell r="B8693">
            <v>1685</v>
          </cell>
          <cell r="F8693" t="str">
            <v>CC-01333217</v>
          </cell>
          <cell r="J8693" t="str">
            <v>General Service</v>
          </cell>
          <cell r="R8693" t="str">
            <v>BWKD163559</v>
          </cell>
          <cell r="AB8693" t="str">
            <v>General visit carried out..</v>
          </cell>
        </row>
        <row r="8694">
          <cell r="A8694">
            <v>45481.522916666669</v>
          </cell>
          <cell r="B8694">
            <v>1</v>
          </cell>
          <cell r="F8694" t="str">
            <v>CC-01333049</v>
          </cell>
          <cell r="J8694" t="str">
            <v>Commissioning</v>
          </cell>
          <cell r="R8694" t="str">
            <v>BXAD164301</v>
          </cell>
          <cell r="AB8694" t="str">
            <v>Commissioning done on dated 08-07-2024</v>
          </cell>
        </row>
        <row r="8695">
          <cell r="A8695">
            <v>45481.477777777778</v>
          </cell>
          <cell r="B8695">
            <v>996</v>
          </cell>
          <cell r="F8695" t="str">
            <v>CC-01332857</v>
          </cell>
          <cell r="J8695" t="str">
            <v>Complaint - Running With Problem</v>
          </cell>
          <cell r="R8695" t="str">
            <v>BWCD163785</v>
          </cell>
          <cell r="AB8695" t="str">
            <v>Visit the site to address a customer complaint about the unit tripping. Upon inspection, discovered a clogged air filter on the compressor side and identified high idle RPM. Made necessary adjustments to the pressure, resulting in the unit running smoothly with no air leakage. Operating at a drilling RPM of 1550 at 15.8 kg cm sq.. no air filter changed</v>
          </cell>
        </row>
        <row r="8696">
          <cell r="A8696">
            <v>45481.462500000001</v>
          </cell>
          <cell r="B8696">
            <v>4373</v>
          </cell>
          <cell r="F8696" t="str">
            <v>CC-01332799</v>
          </cell>
          <cell r="J8696" t="str">
            <v>Schedule Service</v>
          </cell>
          <cell r="R8696" t="str">
            <v>BWLS031913</v>
          </cell>
          <cell r="AB8696" t="str">
            <v>Attend the site for schedule service so change air oil separators, air filter, ol filter and oil. Then start the unit found running ok.</v>
          </cell>
        </row>
        <row r="8697">
          <cell r="A8697">
            <v>45481.430555555555</v>
          </cell>
          <cell r="B8697">
            <v>7362</v>
          </cell>
          <cell r="F8697" t="str">
            <v>CC-01332732</v>
          </cell>
          <cell r="J8697" t="str">
            <v>Schedule Service</v>
          </cell>
          <cell r="R8697" t="str">
            <v>BVEC376770</v>
          </cell>
          <cell r="AB8697" t="str">
            <v>Attend the site for schedule service so change air filter, oil filter, air oil separators, motor greasing and oil . then start the unit found running ok.</v>
          </cell>
        </row>
        <row r="8698">
          <cell r="A8698">
            <v>45479.759722222225</v>
          </cell>
          <cell r="B8698">
            <v>937</v>
          </cell>
          <cell r="F8698" t="str">
            <v>CC-01332254</v>
          </cell>
          <cell r="J8698" t="str">
            <v>Complaint - Running With Problem</v>
          </cell>
          <cell r="R8698" t="str">
            <v>BXJD164130</v>
          </cell>
          <cell r="AB8698" t="str">
            <v>Attend the site for complaint of actuator broken so change the broken actuator with new one under FOC basis..</v>
          </cell>
        </row>
        <row r="8699">
          <cell r="A8699">
            <v>45479.709444444401</v>
          </cell>
          <cell r="B8699">
            <v>60</v>
          </cell>
          <cell r="F8699" t="str">
            <v>CC-01332180</v>
          </cell>
          <cell r="J8699" t="str">
            <v>Sales Call</v>
          </cell>
          <cell r="R8699" t="str">
            <v>BXCD164415</v>
          </cell>
          <cell r="AB8699" t="str">
            <v>HMR remaining hours collected.</v>
          </cell>
        </row>
        <row r="8700">
          <cell r="A8700">
            <v>45479.706793981502</v>
          </cell>
          <cell r="B8700">
            <v>170</v>
          </cell>
          <cell r="F8700" t="str">
            <v>CC-01332178</v>
          </cell>
          <cell r="J8700" t="str">
            <v>Sales Call</v>
          </cell>
          <cell r="R8700" t="str">
            <v>BXLD164272</v>
          </cell>
          <cell r="AB8700" t="str">
            <v>HMR remaining hours collected.</v>
          </cell>
        </row>
        <row r="8701">
          <cell r="A8701">
            <v>45479.703634259298</v>
          </cell>
          <cell r="B8701">
            <v>190</v>
          </cell>
          <cell r="F8701" t="str">
            <v>CC-01332172</v>
          </cell>
          <cell r="J8701" t="str">
            <v>Sales Call</v>
          </cell>
          <cell r="R8701" t="str">
            <v>BXAD231954</v>
          </cell>
          <cell r="AB8701" t="str">
            <v>HMR remaining hours collected.</v>
          </cell>
        </row>
        <row r="8702">
          <cell r="A8702">
            <v>45479.700995370396</v>
          </cell>
          <cell r="B8702">
            <v>1530</v>
          </cell>
          <cell r="F8702" t="str">
            <v>CC-01332164</v>
          </cell>
          <cell r="J8702" t="str">
            <v>Sales Call</v>
          </cell>
          <cell r="R8702" t="str">
            <v>BVED163240</v>
          </cell>
          <cell r="AB8702" t="str">
            <v>HMR remaining hours collected.</v>
          </cell>
        </row>
        <row r="8703">
          <cell r="A8703">
            <v>45479.698125000003</v>
          </cell>
          <cell r="B8703">
            <v>1445</v>
          </cell>
          <cell r="F8703" t="str">
            <v>CC-01332155</v>
          </cell>
          <cell r="J8703" t="str">
            <v>Sales Call</v>
          </cell>
          <cell r="R8703" t="str">
            <v>BVGD163297</v>
          </cell>
          <cell r="AB8703" t="str">
            <v>HMR remaining hours collected.</v>
          </cell>
        </row>
        <row r="8704">
          <cell r="A8704">
            <v>45479.6954513889</v>
          </cell>
          <cell r="B8704">
            <v>985</v>
          </cell>
          <cell r="F8704" t="str">
            <v>CC-01332154</v>
          </cell>
          <cell r="J8704" t="str">
            <v>Sales Call</v>
          </cell>
          <cell r="R8704" t="str">
            <v>BWHD164003</v>
          </cell>
          <cell r="AB8704" t="str">
            <v>HMR remaining hours collected.</v>
          </cell>
        </row>
        <row r="8705">
          <cell r="A8705">
            <v>45479.692592592597</v>
          </cell>
          <cell r="B8705">
            <v>733</v>
          </cell>
          <cell r="F8705" t="str">
            <v>CC-01332144</v>
          </cell>
          <cell r="J8705" t="str">
            <v>Sales Call</v>
          </cell>
          <cell r="R8705" t="str">
            <v>BWHD163991</v>
          </cell>
          <cell r="AB8705" t="str">
            <v>HMR remaining hours collected.</v>
          </cell>
        </row>
        <row r="8706">
          <cell r="A8706">
            <v>45479.6895717593</v>
          </cell>
          <cell r="B8706">
            <v>690</v>
          </cell>
          <cell r="F8706" t="str">
            <v>CC-01332139</v>
          </cell>
          <cell r="J8706" t="str">
            <v>Sales Call</v>
          </cell>
          <cell r="R8706" t="str">
            <v>BXJD231746</v>
          </cell>
          <cell r="AB8706" t="str">
            <v>HMR remaining hours collected.</v>
          </cell>
        </row>
        <row r="8707">
          <cell r="A8707">
            <v>45479.680717592601</v>
          </cell>
          <cell r="B8707">
            <v>660</v>
          </cell>
          <cell r="F8707" t="str">
            <v>CC-01332120</v>
          </cell>
          <cell r="J8707" t="str">
            <v>Sales Call</v>
          </cell>
          <cell r="R8707" t="str">
            <v>BWID164050</v>
          </cell>
          <cell r="AB8707" t="str">
            <v>HMR remaining hours collected.</v>
          </cell>
        </row>
        <row r="8708">
          <cell r="A8708">
            <v>45479.677905092598</v>
          </cell>
          <cell r="B8708">
            <v>285</v>
          </cell>
          <cell r="F8708" t="str">
            <v>CC-01332115</v>
          </cell>
          <cell r="J8708" t="str">
            <v>Sales Call</v>
          </cell>
          <cell r="R8708" t="str">
            <v>BXLD121932</v>
          </cell>
          <cell r="AB8708" t="str">
            <v>HMR remaining hours collected.</v>
          </cell>
        </row>
        <row r="8709">
          <cell r="A8709">
            <v>45479.675266203703</v>
          </cell>
          <cell r="B8709">
            <v>305</v>
          </cell>
          <cell r="F8709" t="str">
            <v>CC-01332108</v>
          </cell>
          <cell r="J8709" t="str">
            <v>Sales Call</v>
          </cell>
          <cell r="R8709" t="str">
            <v>BXAD121939</v>
          </cell>
          <cell r="AB8709" t="str">
            <v>HMR remaining hours collected.</v>
          </cell>
        </row>
        <row r="8710">
          <cell r="A8710">
            <v>45479.6726851852</v>
          </cell>
          <cell r="B8710">
            <v>300</v>
          </cell>
          <cell r="F8710" t="str">
            <v>CC-01332100</v>
          </cell>
          <cell r="J8710" t="str">
            <v>Sales Call</v>
          </cell>
          <cell r="R8710" t="str">
            <v>BWID231682</v>
          </cell>
          <cell r="AB8710" t="str">
            <v>HMR remaining hours collected.</v>
          </cell>
        </row>
        <row r="8711">
          <cell r="A8711">
            <v>45479.669560185197</v>
          </cell>
          <cell r="B8711">
            <v>250</v>
          </cell>
          <cell r="F8711" t="str">
            <v>CC-01332094</v>
          </cell>
          <cell r="J8711" t="str">
            <v>Sales Call</v>
          </cell>
          <cell r="R8711" t="str">
            <v>BXLD164263</v>
          </cell>
          <cell r="AB8711" t="str">
            <v>HMR remaining hours collected.</v>
          </cell>
        </row>
        <row r="8712">
          <cell r="A8712">
            <v>45479.666701388902</v>
          </cell>
          <cell r="B8712">
            <v>425</v>
          </cell>
          <cell r="F8712" t="str">
            <v>CC-01332091</v>
          </cell>
          <cell r="J8712" t="str">
            <v>Sales Call</v>
          </cell>
          <cell r="R8712" t="str">
            <v>BXKD164219</v>
          </cell>
          <cell r="AB8712" t="str">
            <v>HMR remaining hours collected.</v>
          </cell>
        </row>
        <row r="8713">
          <cell r="A8713">
            <v>45479.6640162037</v>
          </cell>
          <cell r="B8713">
            <v>275</v>
          </cell>
          <cell r="F8713" t="str">
            <v>CC-01332085</v>
          </cell>
          <cell r="J8713" t="str">
            <v>Sales Call</v>
          </cell>
          <cell r="R8713" t="str">
            <v>BXAD164288</v>
          </cell>
          <cell r="AB8713" t="str">
            <v>HMR remaining hours collected.</v>
          </cell>
        </row>
        <row r="8714">
          <cell r="A8714">
            <v>45479.660914351902</v>
          </cell>
          <cell r="B8714">
            <v>560</v>
          </cell>
          <cell r="F8714" t="str">
            <v>CC-01332072</v>
          </cell>
          <cell r="J8714" t="str">
            <v>Sales Call</v>
          </cell>
          <cell r="R8714" t="str">
            <v>BXKD164206</v>
          </cell>
          <cell r="AB8714" t="str">
            <v>HMR remaining hours collected.</v>
          </cell>
        </row>
        <row r="8715">
          <cell r="A8715">
            <v>45479.658009259299</v>
          </cell>
          <cell r="B8715">
            <v>1210</v>
          </cell>
          <cell r="F8715" t="str">
            <v>CC-01332061</v>
          </cell>
          <cell r="J8715" t="str">
            <v>Sales Call</v>
          </cell>
          <cell r="R8715" t="str">
            <v>BWED163871</v>
          </cell>
          <cell r="AB8715" t="str">
            <v>HMR remaining hours collected.</v>
          </cell>
        </row>
        <row r="8716">
          <cell r="A8716">
            <v>45479.655416666697</v>
          </cell>
          <cell r="B8716">
            <v>1220</v>
          </cell>
          <cell r="F8716" t="str">
            <v>CC-01332055</v>
          </cell>
          <cell r="J8716" t="str">
            <v>Sales Call</v>
          </cell>
          <cell r="R8716" t="str">
            <v>BWED163867</v>
          </cell>
          <cell r="AB8716" t="str">
            <v>HMR remaining hours collected.</v>
          </cell>
        </row>
        <row r="8717">
          <cell r="A8717">
            <v>45479.652164351799</v>
          </cell>
          <cell r="B8717">
            <v>310</v>
          </cell>
          <cell r="F8717" t="str">
            <v>CC-01332048</v>
          </cell>
          <cell r="J8717" t="str">
            <v>Sales Call</v>
          </cell>
          <cell r="R8717" t="str">
            <v>BXLL153793</v>
          </cell>
          <cell r="AB8717" t="str">
            <v>HMR remaining hours collected.</v>
          </cell>
        </row>
        <row r="8718">
          <cell r="A8718">
            <v>45479.648564814801</v>
          </cell>
          <cell r="B8718">
            <v>600</v>
          </cell>
          <cell r="F8718" t="str">
            <v>CC-01332040</v>
          </cell>
          <cell r="J8718" t="str">
            <v>Sales Call</v>
          </cell>
          <cell r="R8718" t="str">
            <v>BXKD164199</v>
          </cell>
          <cell r="AB8718" t="str">
            <v>HMR remaining hours collected.</v>
          </cell>
        </row>
        <row r="8719">
          <cell r="A8719">
            <v>45479.629016203697</v>
          </cell>
          <cell r="B8719">
            <v>510</v>
          </cell>
          <cell r="F8719" t="str">
            <v>CC-01331981</v>
          </cell>
          <cell r="J8719" t="str">
            <v>Sales Call</v>
          </cell>
          <cell r="R8719" t="str">
            <v>BXKD121877</v>
          </cell>
          <cell r="AB8719" t="str">
            <v>HMR remaining hours collected.</v>
          </cell>
        </row>
        <row r="8720">
          <cell r="A8720">
            <v>45479.625127314801</v>
          </cell>
          <cell r="B8720">
            <v>695</v>
          </cell>
          <cell r="F8720" t="str">
            <v>CC-01331972</v>
          </cell>
          <cell r="J8720" t="str">
            <v>Sales Call</v>
          </cell>
          <cell r="R8720" t="str">
            <v>BXKD164191</v>
          </cell>
          <cell r="AB8720" t="str">
            <v>HMR remaining hours collected.</v>
          </cell>
        </row>
        <row r="8721">
          <cell r="A8721">
            <v>45479.5768171296</v>
          </cell>
          <cell r="B8721">
            <v>725</v>
          </cell>
          <cell r="F8721" t="str">
            <v>CC-01331860</v>
          </cell>
          <cell r="J8721" t="str">
            <v>Sales Call</v>
          </cell>
          <cell r="R8721" t="str">
            <v>BXKD164166</v>
          </cell>
          <cell r="AB8721" t="str">
            <v>HMR remaining hours collected.</v>
          </cell>
        </row>
        <row r="8722">
          <cell r="A8722">
            <v>45479.574178240699</v>
          </cell>
          <cell r="B8722">
            <v>780</v>
          </cell>
          <cell r="F8722" t="str">
            <v>CC-01331856</v>
          </cell>
          <cell r="J8722" t="str">
            <v>Sales Call</v>
          </cell>
          <cell r="R8722" t="str">
            <v>BWID164096</v>
          </cell>
          <cell r="AB8722" t="str">
            <v>HMR remaining hours collected.</v>
          </cell>
        </row>
        <row r="8723">
          <cell r="A8723">
            <v>45479.570474537002</v>
          </cell>
          <cell r="B8723">
            <v>210</v>
          </cell>
          <cell r="F8723" t="str">
            <v>CC-01331850</v>
          </cell>
          <cell r="J8723" t="str">
            <v>Sales Call</v>
          </cell>
          <cell r="R8723" t="str">
            <v>BXKS035317</v>
          </cell>
          <cell r="AB8723" t="str">
            <v>HMR remaining hours collected.</v>
          </cell>
        </row>
        <row r="8724">
          <cell r="A8724">
            <v>45479.567546296297</v>
          </cell>
          <cell r="B8724">
            <v>510</v>
          </cell>
          <cell r="F8724" t="str">
            <v>CC-01331848</v>
          </cell>
          <cell r="J8724" t="str">
            <v>Sales Call</v>
          </cell>
          <cell r="R8724" t="str">
            <v>BXKD164174</v>
          </cell>
          <cell r="AB8724" t="str">
            <v>HMR remaining hours collected.</v>
          </cell>
        </row>
        <row r="8725">
          <cell r="A8725">
            <v>45479.5640740741</v>
          </cell>
          <cell r="B8725">
            <v>190</v>
          </cell>
          <cell r="F8725" t="str">
            <v>CC-01331836</v>
          </cell>
          <cell r="J8725" t="str">
            <v>Sales Call</v>
          </cell>
          <cell r="R8725" t="str">
            <v>BXJD121862</v>
          </cell>
          <cell r="AB8725" t="str">
            <v>HMR remaining hours collected.</v>
          </cell>
        </row>
        <row r="8726">
          <cell r="A8726">
            <v>45479.554004629601</v>
          </cell>
          <cell r="B8726">
            <v>260</v>
          </cell>
          <cell r="F8726" t="str">
            <v>CC-01331823</v>
          </cell>
          <cell r="J8726" t="str">
            <v>Sales Call</v>
          </cell>
          <cell r="R8726" t="str">
            <v>BXKD231832</v>
          </cell>
          <cell r="AB8726" t="str">
            <v>HMR remaining hours collected.</v>
          </cell>
        </row>
        <row r="8727">
          <cell r="A8727">
            <v>45479.550972222198</v>
          </cell>
          <cell r="B8727">
            <v>704</v>
          </cell>
          <cell r="F8727" t="str">
            <v>CC-01331817</v>
          </cell>
          <cell r="J8727" t="str">
            <v>Sales Call</v>
          </cell>
          <cell r="R8727" t="str">
            <v>BWHD164039</v>
          </cell>
          <cell r="AB8727" t="str">
            <v>HMR remaining hours collected.</v>
          </cell>
        </row>
        <row r="8728">
          <cell r="A8728">
            <v>45479.548171296301</v>
          </cell>
          <cell r="B8728">
            <v>1310</v>
          </cell>
          <cell r="F8728" t="str">
            <v>CC-01331810</v>
          </cell>
          <cell r="J8728" t="str">
            <v>Sales Call</v>
          </cell>
          <cell r="R8728" t="str">
            <v>BWCD163769</v>
          </cell>
          <cell r="AB8728" t="str">
            <v>HMR remaining hours collected.</v>
          </cell>
        </row>
        <row r="8729">
          <cell r="A8729">
            <v>45479.545416666697</v>
          </cell>
          <cell r="B8729">
            <v>1005</v>
          </cell>
          <cell r="F8729" t="str">
            <v>CC-01331806</v>
          </cell>
          <cell r="J8729" t="str">
            <v>Sales Call</v>
          </cell>
          <cell r="R8729" t="str">
            <v>BXJD164132</v>
          </cell>
          <cell r="AB8729" t="str">
            <v>HMR remaining hours collected.</v>
          </cell>
        </row>
        <row r="8730">
          <cell r="A8730">
            <v>45479.542546296303</v>
          </cell>
          <cell r="B8730">
            <v>730</v>
          </cell>
          <cell r="F8730" t="str">
            <v>CC-01331802</v>
          </cell>
          <cell r="J8730" t="str">
            <v>Sales Call</v>
          </cell>
          <cell r="R8730" t="str">
            <v>BXJD164130</v>
          </cell>
          <cell r="AB8730" t="str">
            <v>HMR remaining hours collected.</v>
          </cell>
        </row>
        <row r="8731">
          <cell r="A8731">
            <v>45479.539490740703</v>
          </cell>
          <cell r="B8731">
            <v>310</v>
          </cell>
          <cell r="F8731" t="str">
            <v>CC-01331796</v>
          </cell>
          <cell r="J8731" t="str">
            <v>Sales Call</v>
          </cell>
          <cell r="R8731" t="str">
            <v>BXKD231814</v>
          </cell>
          <cell r="AB8731" t="str">
            <v>HMR remaining hours collected.</v>
          </cell>
        </row>
        <row r="8732">
          <cell r="A8732">
            <v>45479.514270833301</v>
          </cell>
          <cell r="B8732">
            <v>330</v>
          </cell>
          <cell r="F8732" t="str">
            <v>CC-01331735</v>
          </cell>
          <cell r="J8732" t="str">
            <v>Sales Call</v>
          </cell>
          <cell r="R8732" t="str">
            <v>BXKD121881</v>
          </cell>
          <cell r="AB8732" t="str">
            <v>HMR remaining hours collected..</v>
          </cell>
        </row>
        <row r="8733">
          <cell r="A8733">
            <v>45479.510949074102</v>
          </cell>
          <cell r="B8733">
            <v>573</v>
          </cell>
          <cell r="F8733" t="str">
            <v>CC-01331721</v>
          </cell>
          <cell r="J8733" t="str">
            <v>Sales Call</v>
          </cell>
          <cell r="R8733" t="str">
            <v>BXJD164143</v>
          </cell>
          <cell r="AB8733" t="str">
            <v>HMR remaining hours collected..</v>
          </cell>
        </row>
        <row r="8734">
          <cell r="A8734">
            <v>45479.5082175926</v>
          </cell>
          <cell r="B8734">
            <v>450</v>
          </cell>
          <cell r="F8734" t="str">
            <v>CC-01331712</v>
          </cell>
          <cell r="J8734" t="str">
            <v>Sales Call</v>
          </cell>
          <cell r="R8734" t="str">
            <v>BXJD121872</v>
          </cell>
          <cell r="AB8734" t="str">
            <v>HMR remaining hours collected..</v>
          </cell>
        </row>
        <row r="8735">
          <cell r="A8735">
            <v>45479.505405092597</v>
          </cell>
          <cell r="B8735">
            <v>460</v>
          </cell>
          <cell r="F8735" t="str">
            <v>CC-01331704</v>
          </cell>
          <cell r="J8735" t="str">
            <v>Sales Call</v>
          </cell>
          <cell r="R8735" t="str">
            <v>BWID164076</v>
          </cell>
          <cell r="AB8735" t="str">
            <v>HMR remaining hours collected..</v>
          </cell>
        </row>
        <row r="8736">
          <cell r="A8736">
            <v>45479.502557870401</v>
          </cell>
          <cell r="B8736">
            <v>490</v>
          </cell>
          <cell r="F8736" t="str">
            <v>CC-01331690</v>
          </cell>
          <cell r="J8736" t="str">
            <v>Sales Call</v>
          </cell>
          <cell r="R8736" t="str">
            <v>BWID164091</v>
          </cell>
          <cell r="AB8736" t="str">
            <v>HMR remaining hours collected..</v>
          </cell>
        </row>
        <row r="8737">
          <cell r="A8737">
            <v>45479.499618055597</v>
          </cell>
          <cell r="B8737">
            <v>1300</v>
          </cell>
          <cell r="F8737" t="str">
            <v>CC-01331682</v>
          </cell>
          <cell r="J8737" t="str">
            <v>Sales Call</v>
          </cell>
          <cell r="R8737" t="str">
            <v>BWID164054</v>
          </cell>
          <cell r="AB8737" t="str">
            <v>HMR remaining hours collected..</v>
          </cell>
        </row>
        <row r="8738">
          <cell r="A8738">
            <v>45479.495752314797</v>
          </cell>
          <cell r="B8738">
            <v>1510</v>
          </cell>
          <cell r="F8738" t="str">
            <v>CC-01331667</v>
          </cell>
          <cell r="J8738" t="str">
            <v>Sales Call</v>
          </cell>
          <cell r="R8738" t="str">
            <v>BWED163889</v>
          </cell>
          <cell r="AB8738" t="str">
            <v>HMR remaining hours collected..</v>
          </cell>
        </row>
        <row r="8739">
          <cell r="A8739">
            <v>45479.491666666698</v>
          </cell>
          <cell r="B8739">
            <v>630</v>
          </cell>
          <cell r="F8739" t="str">
            <v>CC-01331650</v>
          </cell>
          <cell r="J8739" t="str">
            <v>Sales Call</v>
          </cell>
          <cell r="R8739" t="str">
            <v>BWID164086</v>
          </cell>
          <cell r="AB8739" t="str">
            <v>HMR remaining hours collected..</v>
          </cell>
        </row>
        <row r="8740">
          <cell r="A8740">
            <v>45479.488819444399</v>
          </cell>
          <cell r="B8740">
            <v>280</v>
          </cell>
          <cell r="F8740" t="str">
            <v>CC-01331643</v>
          </cell>
          <cell r="J8740" t="str">
            <v>Sales Call</v>
          </cell>
          <cell r="R8740" t="str">
            <v>BWLD163588</v>
          </cell>
          <cell r="AB8740" t="str">
            <v>HMR remaining hours collected..</v>
          </cell>
        </row>
        <row r="8741">
          <cell r="A8741">
            <v>45479.4847337963</v>
          </cell>
          <cell r="B8741">
            <v>2034</v>
          </cell>
          <cell r="F8741" t="str">
            <v>CC-01331629</v>
          </cell>
          <cell r="J8741" t="str">
            <v>Sales Call</v>
          </cell>
          <cell r="R8741" t="str">
            <v>BWID220970</v>
          </cell>
          <cell r="AB8741" t="str">
            <v>HMR remaining hours collected..</v>
          </cell>
        </row>
        <row r="8742">
          <cell r="A8742">
            <v>45478.7172685185</v>
          </cell>
          <cell r="B8742">
            <v>1691</v>
          </cell>
          <cell r="F8742" t="str">
            <v>CC-01331160</v>
          </cell>
          <cell r="J8742" t="str">
            <v>Sales Call</v>
          </cell>
          <cell r="R8742" t="str">
            <v>BWHD231642</v>
          </cell>
          <cell r="AB8742" t="str">
            <v>HMR remaining hours collected..</v>
          </cell>
        </row>
        <row r="8743">
          <cell r="A8743">
            <v>45478.713472222204</v>
          </cell>
          <cell r="B8743">
            <v>1340</v>
          </cell>
          <cell r="F8743" t="str">
            <v>CC-01331149</v>
          </cell>
          <cell r="J8743" t="str">
            <v>Sales Call</v>
          </cell>
          <cell r="R8743" t="str">
            <v>BWHD163996</v>
          </cell>
          <cell r="AB8743" t="str">
            <v>HMR remaining hours collected..</v>
          </cell>
        </row>
        <row r="8744">
          <cell r="A8744">
            <v>45478.708981481497</v>
          </cell>
          <cell r="B8744">
            <v>1536</v>
          </cell>
          <cell r="F8744" t="str">
            <v>CC-01331135</v>
          </cell>
          <cell r="J8744" t="str">
            <v>Sales Call</v>
          </cell>
          <cell r="R8744" t="str">
            <v>BWHD164004</v>
          </cell>
          <cell r="AB8744" t="str">
            <v>HMR remaining hours collected..</v>
          </cell>
        </row>
        <row r="8745">
          <cell r="A8745">
            <v>45478.707233796304</v>
          </cell>
          <cell r="B8745">
            <v>1490</v>
          </cell>
          <cell r="F8745" t="str">
            <v>CC-01331127</v>
          </cell>
          <cell r="J8745" t="str">
            <v>Sales Call</v>
          </cell>
          <cell r="R8745" t="str">
            <v>BWJD163502</v>
          </cell>
          <cell r="AB8745" t="str">
            <v>HMR remaining hours collected..</v>
          </cell>
        </row>
        <row r="8746">
          <cell r="A8746">
            <v>45478.702893518501</v>
          </cell>
          <cell r="B8746">
            <v>1490</v>
          </cell>
          <cell r="F8746" t="str">
            <v>CC-01331114</v>
          </cell>
          <cell r="J8746" t="str">
            <v>Validation</v>
          </cell>
          <cell r="R8746" t="str">
            <v>BWJD163502</v>
          </cell>
          <cell r="AB8746" t="str">
            <v>HMR remaining hours collected.. Validation</v>
          </cell>
        </row>
        <row r="8747">
          <cell r="A8747">
            <v>45478.697881944398</v>
          </cell>
          <cell r="B8747">
            <v>990</v>
          </cell>
          <cell r="F8747" t="str">
            <v>CC-01331097</v>
          </cell>
          <cell r="J8747" t="str">
            <v>Sales Call</v>
          </cell>
          <cell r="R8747" t="str">
            <v>BWFD163931</v>
          </cell>
          <cell r="AB8747" t="str">
            <v>HMR remaining hours collected..</v>
          </cell>
        </row>
        <row r="8748">
          <cell r="A8748">
            <v>45478.694374999999</v>
          </cell>
          <cell r="B8748">
            <v>1005</v>
          </cell>
          <cell r="F8748" t="str">
            <v>CC-01331088</v>
          </cell>
          <cell r="J8748" t="str">
            <v>Sales Call</v>
          </cell>
          <cell r="R8748" t="str">
            <v>BWHD164015</v>
          </cell>
          <cell r="AB8748" t="str">
            <v>HMR remaining hours collected..</v>
          </cell>
        </row>
        <row r="8749">
          <cell r="A8749">
            <v>45478.690034722204</v>
          </cell>
          <cell r="B8749">
            <v>1375</v>
          </cell>
          <cell r="F8749" t="str">
            <v>CC-01331080</v>
          </cell>
          <cell r="J8749" t="str">
            <v>Sales Call</v>
          </cell>
          <cell r="R8749" t="str">
            <v>BWFD163947</v>
          </cell>
          <cell r="AB8749" t="str">
            <v>HMR remaining hours collected..</v>
          </cell>
        </row>
        <row r="8750">
          <cell r="A8750">
            <v>45478.687164351897</v>
          </cell>
          <cell r="B8750">
            <v>11407</v>
          </cell>
          <cell r="F8750" t="str">
            <v>CC-01331071</v>
          </cell>
          <cell r="J8750" t="str">
            <v>General Service</v>
          </cell>
          <cell r="R8750" t="str">
            <v>BSGS043527</v>
          </cell>
          <cell r="AB8750" t="str">
            <v>Visit the site to install the repaired airend, we installed the repaired airend and all components. After that, we initiated the unit and confirmed it is running smoothly.</v>
          </cell>
        </row>
        <row r="8751">
          <cell r="A8751">
            <v>45478.684664351902</v>
          </cell>
          <cell r="B8751">
            <v>465</v>
          </cell>
          <cell r="F8751" t="str">
            <v>CC-01331065</v>
          </cell>
          <cell r="J8751" t="str">
            <v>Sales Call</v>
          </cell>
          <cell r="R8751" t="str">
            <v>BWFD163937</v>
          </cell>
          <cell r="AB8751" t="str">
            <v>HMR remaining hours collected..</v>
          </cell>
        </row>
        <row r="8752">
          <cell r="A8752">
            <v>45478.681423611102</v>
          </cell>
          <cell r="B8752">
            <v>1809</v>
          </cell>
          <cell r="F8752" t="str">
            <v>CC-01331056</v>
          </cell>
          <cell r="J8752" t="str">
            <v>Sales Call</v>
          </cell>
          <cell r="R8752" t="str">
            <v>BWFD163940</v>
          </cell>
          <cell r="AB8752" t="str">
            <v>HMR remaining hours collected..</v>
          </cell>
        </row>
        <row r="8753">
          <cell r="A8753">
            <v>45478.676712963003</v>
          </cell>
          <cell r="B8753">
            <v>2355</v>
          </cell>
          <cell r="F8753" t="str">
            <v>CC-01331044</v>
          </cell>
          <cell r="J8753" t="str">
            <v>Sales Call</v>
          </cell>
          <cell r="R8753" t="str">
            <v>BWJD163475</v>
          </cell>
          <cell r="AB8753" t="str">
            <v>HMR remaining hours collected..</v>
          </cell>
        </row>
        <row r="8754">
          <cell r="A8754">
            <v>45478.671701388899</v>
          </cell>
          <cell r="B8754">
            <v>1548</v>
          </cell>
          <cell r="F8754" t="str">
            <v>CC-01331028</v>
          </cell>
          <cell r="J8754" t="str">
            <v>Sales Call</v>
          </cell>
          <cell r="R8754" t="str">
            <v>BWED163893</v>
          </cell>
          <cell r="AB8754" t="str">
            <v>HMR remaining hours collected..</v>
          </cell>
        </row>
        <row r="8755">
          <cell r="A8755">
            <v>45478.668761574103</v>
          </cell>
          <cell r="B8755">
            <v>1230</v>
          </cell>
          <cell r="F8755" t="str">
            <v>CC-01331022</v>
          </cell>
          <cell r="J8755" t="str">
            <v>Sales Call</v>
          </cell>
          <cell r="R8755" t="str">
            <v>BWGD163984</v>
          </cell>
          <cell r="AB8755" t="str">
            <v>HMR remaining hours collected..</v>
          </cell>
        </row>
        <row r="8756">
          <cell r="A8756">
            <v>45478.665000000001</v>
          </cell>
          <cell r="B8756">
            <v>2640</v>
          </cell>
          <cell r="F8756" t="str">
            <v>CC-01331016</v>
          </cell>
          <cell r="J8756" t="str">
            <v>Sales Call</v>
          </cell>
          <cell r="R8756" t="str">
            <v>BVHD163388</v>
          </cell>
          <cell r="AB8756" t="str">
            <v>HMR remaining hours collected..</v>
          </cell>
        </row>
        <row r="8757">
          <cell r="A8757">
            <v>45478.622592592597</v>
          </cell>
          <cell r="B8757">
            <v>2666</v>
          </cell>
          <cell r="F8757" t="str">
            <v>CC-01330907</v>
          </cell>
          <cell r="J8757" t="str">
            <v>Complaint - Running With Problem</v>
          </cell>
          <cell r="R8757" t="str">
            <v>BWKD163512</v>
          </cell>
          <cell r="AB8757" t="str">
            <v>Visit the site to address a customer complaint about oil carry over. Upon inspection, identified oil carry over through BDV. Proceeded to open and clean the BDV kit, refitted it after cleaning, and started the unit under load. Verified that it is running smoothly.</v>
          </cell>
        </row>
        <row r="8758">
          <cell r="A8758">
            <v>45478.589710648099</v>
          </cell>
          <cell r="B8758">
            <v>1500</v>
          </cell>
          <cell r="F8758" t="str">
            <v>CC-01330830</v>
          </cell>
          <cell r="J8758" t="str">
            <v>Schedule Service</v>
          </cell>
          <cell r="R8758" t="str">
            <v>BWLD163608</v>
          </cell>
          <cell r="AB8758" t="str">
            <v>Visit the location for scheduled maintenance. Begin by draining 37 liters of oil from the tank and cooler. Proceed to replace the air filter for both the compressor and engine. Next, swap out the oil filter, air oil separator, BDV kit, ARV kit, pressure regulator kit, MPV, pressure switch, and add 40 liters of oil. Finally, start the unit to ensure it is running smoothly.</v>
          </cell>
        </row>
        <row r="8759">
          <cell r="A8759">
            <v>45478.580428240697</v>
          </cell>
          <cell r="B8759">
            <v>3851</v>
          </cell>
          <cell r="F8759" t="str">
            <v>CC-01330806</v>
          </cell>
          <cell r="J8759" t="str">
            <v>Sales Call</v>
          </cell>
          <cell r="R8759" t="str">
            <v>BWAD163687</v>
          </cell>
          <cell r="AB8759" t="str">
            <v>HMR remaining hours collected..</v>
          </cell>
        </row>
        <row r="8760">
          <cell r="A8760">
            <v>45478.574525463002</v>
          </cell>
          <cell r="B8760">
            <v>1660</v>
          </cell>
          <cell r="F8760" t="str">
            <v>CC-01330795</v>
          </cell>
          <cell r="J8760" t="str">
            <v>Sales Call</v>
          </cell>
          <cell r="R8760" t="str">
            <v>BWLD231334</v>
          </cell>
          <cell r="AB8760" t="str">
            <v>HMR remaining hours collected.</v>
          </cell>
        </row>
        <row r="8761">
          <cell r="A8761">
            <v>45478.571180555598</v>
          </cell>
          <cell r="B8761">
            <v>2086</v>
          </cell>
          <cell r="F8761" t="str">
            <v>CC-01330790</v>
          </cell>
          <cell r="J8761" t="str">
            <v>Sales Call</v>
          </cell>
          <cell r="R8761" t="str">
            <v>BWLD231345</v>
          </cell>
          <cell r="AB8761" t="str">
            <v>HMR remaining hours collected.</v>
          </cell>
        </row>
        <row r="8762">
          <cell r="A8762">
            <v>45478.567800925899</v>
          </cell>
          <cell r="B8762">
            <v>951</v>
          </cell>
          <cell r="F8762" t="str">
            <v>CC-01330783</v>
          </cell>
          <cell r="J8762" t="str">
            <v>Sales Call</v>
          </cell>
          <cell r="R8762" t="str">
            <v>BWCD121690</v>
          </cell>
          <cell r="AB8762" t="str">
            <v>HMR remaining hours collected.</v>
          </cell>
        </row>
        <row r="8763">
          <cell r="A8763">
            <v>45478.5641203704</v>
          </cell>
          <cell r="B8763">
            <v>3110</v>
          </cell>
          <cell r="F8763" t="str">
            <v>CC-01330770</v>
          </cell>
          <cell r="J8763" t="str">
            <v>Sales Call</v>
          </cell>
          <cell r="R8763" t="str">
            <v>BWBD163701</v>
          </cell>
          <cell r="AB8763" t="str">
            <v>HMR remaining hours collected.</v>
          </cell>
        </row>
        <row r="8764">
          <cell r="A8764">
            <v>45478.5611921296</v>
          </cell>
          <cell r="B8764">
            <v>2711</v>
          </cell>
          <cell r="F8764" t="str">
            <v>CC-01330760</v>
          </cell>
          <cell r="J8764" t="str">
            <v>Sales Call</v>
          </cell>
          <cell r="R8764" t="str">
            <v>BWLD163586</v>
          </cell>
          <cell r="AB8764" t="str">
            <v>HMR remaining hours collected.</v>
          </cell>
        </row>
        <row r="8765">
          <cell r="A8765">
            <v>45478.557754629597</v>
          </cell>
          <cell r="B8765">
            <v>2022</v>
          </cell>
          <cell r="F8765" t="str">
            <v>CC-01330755</v>
          </cell>
          <cell r="J8765" t="str">
            <v>Sales Call</v>
          </cell>
          <cell r="R8765" t="str">
            <v>BWAD163674</v>
          </cell>
          <cell r="AB8765" t="str">
            <v>HMR remaining hours collected.</v>
          </cell>
        </row>
        <row r="8766">
          <cell r="A8766">
            <v>45478.554664351897</v>
          </cell>
          <cell r="B8766">
            <v>1631</v>
          </cell>
          <cell r="F8766" t="str">
            <v>CC-01330749</v>
          </cell>
          <cell r="J8766" t="str">
            <v>Sales Call</v>
          </cell>
          <cell r="R8766" t="str">
            <v>BWBD163738</v>
          </cell>
          <cell r="AB8766" t="str">
            <v>HMR remaining hours collected.</v>
          </cell>
        </row>
        <row r="8767">
          <cell r="A8767">
            <v>45478.548020833303</v>
          </cell>
          <cell r="B8767">
            <v>1631</v>
          </cell>
          <cell r="F8767" t="str">
            <v>CC-01330731</v>
          </cell>
          <cell r="J8767" t="str">
            <v>Sales Call</v>
          </cell>
          <cell r="R8767" t="str">
            <v>BWJD163499</v>
          </cell>
          <cell r="AB8767" t="str">
            <v>HMR remaining hours collected.</v>
          </cell>
        </row>
        <row r="8768">
          <cell r="A8768">
            <v>45478.544884259303</v>
          </cell>
          <cell r="B8768">
            <v>1276</v>
          </cell>
          <cell r="F8768" t="str">
            <v>CC-01330724</v>
          </cell>
          <cell r="J8768" t="str">
            <v>Sales Call</v>
          </cell>
          <cell r="R8768" t="str">
            <v>BWBD163707</v>
          </cell>
          <cell r="AB8768" t="str">
            <v>HMR remaining hours collected.</v>
          </cell>
        </row>
        <row r="8769">
          <cell r="A8769">
            <v>45478.540914351899</v>
          </cell>
          <cell r="B8769">
            <v>1442</v>
          </cell>
          <cell r="F8769" t="str">
            <v>CC-01330708</v>
          </cell>
          <cell r="J8769" t="str">
            <v>Sales Call</v>
          </cell>
          <cell r="R8769" t="str">
            <v>BWAD163680</v>
          </cell>
          <cell r="AB8769" t="str">
            <v>HMR remaining hours collected.</v>
          </cell>
        </row>
        <row r="8770">
          <cell r="A8770">
            <v>45478.537685185198</v>
          </cell>
          <cell r="B8770">
            <v>536</v>
          </cell>
          <cell r="F8770" t="str">
            <v>CC-01330693</v>
          </cell>
          <cell r="J8770" t="str">
            <v>Sales Call</v>
          </cell>
          <cell r="R8770" t="str">
            <v>BWJL153357</v>
          </cell>
          <cell r="AB8770" t="str">
            <v>HMR remaining hours collected.</v>
          </cell>
        </row>
        <row r="8771">
          <cell r="A8771">
            <v>45478.534710648099</v>
          </cell>
          <cell r="B8771">
            <v>3727</v>
          </cell>
          <cell r="F8771" t="str">
            <v>CC-01330675</v>
          </cell>
          <cell r="J8771" t="str">
            <v>Sales Call</v>
          </cell>
          <cell r="R8771" t="str">
            <v>BVED163244</v>
          </cell>
          <cell r="AB8771" t="str">
            <v>HMR remaining hours collected.</v>
          </cell>
        </row>
        <row r="8772">
          <cell r="A8772">
            <v>45478.531666666699</v>
          </cell>
          <cell r="B8772">
            <v>3141</v>
          </cell>
          <cell r="F8772" t="str">
            <v>CC-01330658</v>
          </cell>
          <cell r="J8772" t="str">
            <v>Sales Call</v>
          </cell>
          <cell r="R8772" t="str">
            <v>BWKD163543</v>
          </cell>
          <cell r="AB8772" t="str">
            <v>HMR remaining hours collected.</v>
          </cell>
        </row>
        <row r="8773">
          <cell r="A8773">
            <v>45478.527731481503</v>
          </cell>
          <cell r="B8773">
            <v>2660</v>
          </cell>
          <cell r="F8773" t="str">
            <v>CC-01330639</v>
          </cell>
          <cell r="J8773" t="str">
            <v>Sales Call</v>
          </cell>
          <cell r="R8773" t="str">
            <v>BWKD163512</v>
          </cell>
          <cell r="AB8773" t="str">
            <v>HMR remaining hours collected.</v>
          </cell>
        </row>
        <row r="8774">
          <cell r="A8774">
            <v>45478.524016203701</v>
          </cell>
          <cell r="B8774">
            <v>2276</v>
          </cell>
          <cell r="F8774" t="str">
            <v>CC-01330627</v>
          </cell>
          <cell r="J8774" t="str">
            <v>Sales Call</v>
          </cell>
          <cell r="R8774" t="str">
            <v>BVFD163261</v>
          </cell>
          <cell r="AB8774" t="str">
            <v>HMR remaining hours collected.</v>
          </cell>
        </row>
        <row r="8775">
          <cell r="A8775">
            <v>45478.519872685203</v>
          </cell>
          <cell r="B8775">
            <v>2141</v>
          </cell>
          <cell r="F8775" t="str">
            <v>CC-01330614</v>
          </cell>
          <cell r="J8775" t="str">
            <v>Sales Call</v>
          </cell>
          <cell r="R8775" t="str">
            <v>BVIL161084</v>
          </cell>
          <cell r="AB8775" t="str">
            <v>HMR remaining hours collected.</v>
          </cell>
        </row>
        <row r="8776">
          <cell r="A8776">
            <v>45478.516446759299</v>
          </cell>
          <cell r="B8776">
            <v>660</v>
          </cell>
          <cell r="F8776" t="str">
            <v>CC-01330596</v>
          </cell>
          <cell r="J8776" t="str">
            <v>Sales Call</v>
          </cell>
          <cell r="R8776" t="str">
            <v>BVID163429</v>
          </cell>
          <cell r="AB8776" t="str">
            <v>HMR remaining hours collected.</v>
          </cell>
        </row>
        <row r="8777">
          <cell r="A8777">
            <v>45478.512962963003</v>
          </cell>
          <cell r="B8777">
            <v>3123</v>
          </cell>
          <cell r="F8777" t="str">
            <v>CC-01330587</v>
          </cell>
          <cell r="J8777" t="str">
            <v>Sales Call</v>
          </cell>
          <cell r="R8777" t="str">
            <v>BVHD163393</v>
          </cell>
          <cell r="AB8777" t="str">
            <v>HMR remaining hours collected.</v>
          </cell>
        </row>
        <row r="8778">
          <cell r="A8778">
            <v>45478.509641203702</v>
          </cell>
          <cell r="B8778">
            <v>4279</v>
          </cell>
          <cell r="F8778" t="str">
            <v>CC-01330573</v>
          </cell>
          <cell r="J8778" t="str">
            <v>Sales Call</v>
          </cell>
          <cell r="R8778" t="str">
            <v>BVHD163374</v>
          </cell>
          <cell r="AB8778" t="str">
            <v>HMR remaining hours collected.</v>
          </cell>
        </row>
        <row r="8779">
          <cell r="A8779">
            <v>45478.505219907398</v>
          </cell>
          <cell r="B8779">
            <v>3307</v>
          </cell>
          <cell r="F8779" t="str">
            <v>CC-01330559</v>
          </cell>
          <cell r="J8779" t="str">
            <v>Sales Call</v>
          </cell>
          <cell r="R8779" t="str">
            <v>BVGD163308</v>
          </cell>
          <cell r="AB8779" t="str">
            <v>HMR remaining hours collected.</v>
          </cell>
        </row>
        <row r="8780">
          <cell r="A8780">
            <v>45478.4998611111</v>
          </cell>
          <cell r="B8780">
            <v>1560</v>
          </cell>
          <cell r="F8780" t="str">
            <v>CC-01330537</v>
          </cell>
          <cell r="J8780" t="str">
            <v>Sales Call</v>
          </cell>
          <cell r="R8780" t="str">
            <v>BVHD163366</v>
          </cell>
          <cell r="AB8780" t="str">
            <v>HMR remaining hours collected..</v>
          </cell>
        </row>
        <row r="8781">
          <cell r="A8781">
            <v>45478.496782407397</v>
          </cell>
          <cell r="B8781">
            <v>6082</v>
          </cell>
          <cell r="F8781" t="str">
            <v>CC-01330527</v>
          </cell>
          <cell r="J8781" t="str">
            <v>Sales Call</v>
          </cell>
          <cell r="R8781" t="str">
            <v>BVCD163165</v>
          </cell>
          <cell r="AB8781" t="str">
            <v>HMR remaining hours collected.</v>
          </cell>
        </row>
        <row r="8782">
          <cell r="A8782">
            <v>45478.494016203702</v>
          </cell>
          <cell r="B8782">
            <v>2008</v>
          </cell>
          <cell r="F8782" t="str">
            <v>CC-01330520</v>
          </cell>
          <cell r="J8782" t="str">
            <v>Sales Call</v>
          </cell>
          <cell r="R8782" t="str">
            <v>BVGD121497</v>
          </cell>
          <cell r="AB8782" t="str">
            <v>HMR remaining hours collected.</v>
          </cell>
        </row>
        <row r="8783">
          <cell r="A8783">
            <v>45478.490277777797</v>
          </cell>
          <cell r="B8783">
            <v>4452</v>
          </cell>
          <cell r="F8783" t="str">
            <v>CC-01330503</v>
          </cell>
          <cell r="J8783" t="str">
            <v>Sales Call</v>
          </cell>
          <cell r="R8783" t="str">
            <v>BVED231179</v>
          </cell>
          <cell r="AB8783" t="str">
            <v>HMR remaining hours collected.</v>
          </cell>
        </row>
        <row r="8784">
          <cell r="A8784">
            <v>45478.487500000003</v>
          </cell>
          <cell r="B8784">
            <v>2666</v>
          </cell>
          <cell r="F8784" t="str">
            <v>CC-01330490</v>
          </cell>
          <cell r="J8784" t="str">
            <v>Schedule Service</v>
          </cell>
          <cell r="R8784" t="str">
            <v>BWKD163512</v>
          </cell>
          <cell r="AB8784" t="str">
            <v>Wrong entry/Double entry</v>
          </cell>
        </row>
        <row r="8785">
          <cell r="A8785">
            <v>45478.483009259297</v>
          </cell>
          <cell r="B8785">
            <v>4310</v>
          </cell>
          <cell r="F8785" t="str">
            <v>CC-01330469</v>
          </cell>
          <cell r="J8785" t="str">
            <v>Sales Call</v>
          </cell>
          <cell r="R8785" t="str">
            <v>BVED163235</v>
          </cell>
          <cell r="AB8785" t="str">
            <v>HMR remaining hours collected.</v>
          </cell>
        </row>
        <row r="8786">
          <cell r="A8786">
            <v>45478.479513888902</v>
          </cell>
          <cell r="B8786">
            <v>5570</v>
          </cell>
          <cell r="F8786" t="str">
            <v>CC-01330457</v>
          </cell>
          <cell r="J8786" t="str">
            <v>Sales Call</v>
          </cell>
          <cell r="R8786" t="str">
            <v>BVED163231</v>
          </cell>
          <cell r="AB8786" t="str">
            <v>HMR remaining hours collected.</v>
          </cell>
        </row>
        <row r="8787">
          <cell r="A8787">
            <v>45478.475868055597</v>
          </cell>
          <cell r="B8787">
            <v>1461</v>
          </cell>
          <cell r="F8787" t="str">
            <v>CC-01330445</v>
          </cell>
          <cell r="J8787" t="str">
            <v>Sales Call</v>
          </cell>
          <cell r="R8787" t="str">
            <v>BVDD163198</v>
          </cell>
          <cell r="AB8787" t="str">
            <v>HMR remaining hours collected.</v>
          </cell>
        </row>
        <row r="8788">
          <cell r="A8788">
            <v>45478.472430555601</v>
          </cell>
          <cell r="B8788">
            <v>3716</v>
          </cell>
          <cell r="F8788" t="str">
            <v>CC-01330432</v>
          </cell>
          <cell r="J8788" t="str">
            <v>Sales Call</v>
          </cell>
          <cell r="R8788" t="str">
            <v>BVKD163010</v>
          </cell>
          <cell r="AB8788" t="str">
            <v>HMR remaining hours collected.</v>
          </cell>
        </row>
        <row r="8789">
          <cell r="A8789">
            <v>45478.469039351898</v>
          </cell>
          <cell r="B8789">
            <v>7764</v>
          </cell>
          <cell r="F8789" t="str">
            <v>CC-01330416</v>
          </cell>
          <cell r="J8789" t="str">
            <v>Sales Call</v>
          </cell>
          <cell r="R8789" t="str">
            <v>BUFD162814</v>
          </cell>
          <cell r="AB8789" t="str">
            <v>HMR remaining hours collected.</v>
          </cell>
        </row>
        <row r="8790">
          <cell r="A8790">
            <v>45477.680752314802</v>
          </cell>
          <cell r="B8790">
            <v>17351</v>
          </cell>
          <cell r="F8790" t="str">
            <v>CC-01329724</v>
          </cell>
          <cell r="J8790" t="str">
            <v>General Service</v>
          </cell>
          <cell r="R8790" t="str">
            <v>BTLS039748</v>
          </cell>
          <cell r="AB8790" t="str">
            <v>Today we attend the customer site for complain repair Airend fittment so we fitting all parts and change parts:- oil filter and oil than start machine running ok . Airend sl .no.- BTLA224794.</v>
          </cell>
        </row>
        <row r="8791">
          <cell r="A8791">
            <v>45477.655231481498</v>
          </cell>
          <cell r="B8791">
            <v>555</v>
          </cell>
          <cell r="F8791" t="str">
            <v>CC-01329645</v>
          </cell>
          <cell r="J8791" t="str">
            <v>Schedule Service</v>
          </cell>
          <cell r="R8791" t="str">
            <v>BXKD164206</v>
          </cell>
          <cell r="AB8791" t="str">
            <v>Visit the site to schedule a service to drain oil from the tank and cooler, totaling 37 liters of oil drained. Next, replace the air filter for both the compressor and engine, followed by changing the oil filter and adding 40 liters of oil. Finally, start the unit to ensure everything is running smoothly.</v>
          </cell>
        </row>
        <row r="8792">
          <cell r="A8792">
            <v>45477.579317129603</v>
          </cell>
          <cell r="B8792">
            <v>2335</v>
          </cell>
          <cell r="F8792" t="str">
            <v>CC-01329468</v>
          </cell>
          <cell r="J8792" t="str">
            <v>Complaint - Running With Problem</v>
          </cell>
          <cell r="R8792" t="str">
            <v>BWJD163475</v>
          </cell>
          <cell r="AB8792" t="str">
            <v>Unit tripped due to high pressure, so we cleaned the butterfly valve actuator kit and main pressure regulator kit, setting the line pressure to 17 kg/cm.sq. at 1300 idle rpm. After that, the unit was running fine.</v>
          </cell>
        </row>
        <row r="8793">
          <cell r="A8793">
            <v>45476.738391203697</v>
          </cell>
          <cell r="B8793">
            <v>1536</v>
          </cell>
          <cell r="F8793" t="str">
            <v>CC-01328662</v>
          </cell>
          <cell r="J8793" t="str">
            <v>Schedule Service</v>
          </cell>
          <cell r="R8793" t="str">
            <v>BWHD164004</v>
          </cell>
          <cell r="AB8793" t="str">
            <v>Visit the site for the scheduled service at 1500 hours to replace the oil separator, valve kit, actuator kit, both side pressure regulator kit, and ARV kit. After completing the replacements, start the unit and ensure it is running smoothly..</v>
          </cell>
        </row>
        <row r="8794">
          <cell r="A8794">
            <v>45476.669733796298</v>
          </cell>
          <cell r="B8794">
            <v>6200</v>
          </cell>
          <cell r="F8794" t="str">
            <v>CC-01328481</v>
          </cell>
          <cell r="J8794" t="str">
            <v>Sales Call</v>
          </cell>
          <cell r="R8794" t="str">
            <v>BRJD160605</v>
          </cell>
          <cell r="AB8794" t="str">
            <v>HMR remaining hours collected.</v>
          </cell>
        </row>
        <row r="8795">
          <cell r="A8795">
            <v>45476.6668055556</v>
          </cell>
          <cell r="B8795">
            <v>5660</v>
          </cell>
          <cell r="F8795" t="str">
            <v>CC-01328475</v>
          </cell>
          <cell r="J8795" t="str">
            <v>Sales Call</v>
          </cell>
          <cell r="R8795" t="str">
            <v>BRCD160939</v>
          </cell>
          <cell r="AB8795" t="str">
            <v>HMR remaining hours collected.</v>
          </cell>
        </row>
        <row r="8796">
          <cell r="A8796">
            <v>45476.663819444402</v>
          </cell>
          <cell r="B8796">
            <v>4615</v>
          </cell>
          <cell r="F8796" t="str">
            <v>CC-01328465</v>
          </cell>
          <cell r="J8796" t="str">
            <v>Sales Call</v>
          </cell>
          <cell r="R8796" t="str">
            <v>BQCD160098</v>
          </cell>
          <cell r="AB8796" t="str">
            <v>HMR remaining hours collected.</v>
          </cell>
        </row>
        <row r="8797">
          <cell r="A8797">
            <v>45476.660960648202</v>
          </cell>
          <cell r="B8797">
            <v>5715</v>
          </cell>
          <cell r="F8797" t="str">
            <v>CC-01328458</v>
          </cell>
          <cell r="J8797" t="str">
            <v>Sales Call</v>
          </cell>
          <cell r="R8797" t="str">
            <v>BRGD161212</v>
          </cell>
          <cell r="AB8797" t="str">
            <v>HMR remaining hours collected.</v>
          </cell>
        </row>
        <row r="8798">
          <cell r="A8798">
            <v>45476.657974537004</v>
          </cell>
          <cell r="B8798">
            <v>3740</v>
          </cell>
          <cell r="F8798" t="str">
            <v>CC-01328453</v>
          </cell>
          <cell r="J8798" t="str">
            <v>Sales Call</v>
          </cell>
          <cell r="R8798" t="str">
            <v>BUDD162740</v>
          </cell>
          <cell r="AB8798" t="str">
            <v>HMR remaining hours collected.</v>
          </cell>
        </row>
        <row r="8799">
          <cell r="A8799">
            <v>45476.654803240701</v>
          </cell>
          <cell r="B8799">
            <v>2980</v>
          </cell>
          <cell r="F8799" t="str">
            <v>CC-01328445</v>
          </cell>
          <cell r="J8799" t="str">
            <v>Sales Call</v>
          </cell>
          <cell r="R8799" t="str">
            <v>BUID220795</v>
          </cell>
          <cell r="AB8799" t="str">
            <v>HMR remaining hours collected.</v>
          </cell>
        </row>
        <row r="8800">
          <cell r="A8800">
            <v>45475.730949074103</v>
          </cell>
          <cell r="B8800">
            <v>3620</v>
          </cell>
          <cell r="F8800" t="str">
            <v>CC-01327435</v>
          </cell>
          <cell r="J8800" t="str">
            <v>Sales Call</v>
          </cell>
          <cell r="R8800" t="str">
            <v>BVJD162958</v>
          </cell>
          <cell r="AB8800" t="str">
            <v>HMR remaining hours collected.</v>
          </cell>
        </row>
        <row r="8801">
          <cell r="A8801">
            <v>45475.7249421296</v>
          </cell>
          <cell r="B8801">
            <v>4922</v>
          </cell>
          <cell r="F8801" t="str">
            <v>CC-01327420</v>
          </cell>
          <cell r="J8801" t="str">
            <v>Sales Call</v>
          </cell>
          <cell r="R8801" t="str">
            <v>BUKD162491</v>
          </cell>
          <cell r="AB8801" t="str">
            <v>HMR remaining hours collected.</v>
          </cell>
        </row>
        <row r="8802">
          <cell r="A8802">
            <v>45475.721585648098</v>
          </cell>
          <cell r="B8802">
            <v>4740</v>
          </cell>
          <cell r="F8802" t="str">
            <v>CC-01327413</v>
          </cell>
          <cell r="J8802" t="str">
            <v>Sales Call</v>
          </cell>
          <cell r="R8802" t="str">
            <v>BUKD162500</v>
          </cell>
          <cell r="AB8802" t="str">
            <v>HMR remaining hours collected.</v>
          </cell>
        </row>
        <row r="8803">
          <cell r="A8803">
            <v>45475.7176273148</v>
          </cell>
          <cell r="B8803">
            <v>7365</v>
          </cell>
          <cell r="F8803" t="str">
            <v>CC-01327401</v>
          </cell>
          <cell r="J8803" t="str">
            <v>Sales Call</v>
          </cell>
          <cell r="R8803" t="str">
            <v>BPGD220036</v>
          </cell>
          <cell r="AB8803" t="str">
            <v>HMR remaining hours collected.</v>
          </cell>
        </row>
        <row r="8804">
          <cell r="A8804">
            <v>45475.7106712963</v>
          </cell>
          <cell r="B8804">
            <v>1798</v>
          </cell>
          <cell r="F8804" t="str">
            <v>CC-01327387</v>
          </cell>
          <cell r="J8804" t="str">
            <v>Sales Call</v>
          </cell>
          <cell r="R8804" t="str">
            <v>BSJD120492</v>
          </cell>
          <cell r="AB8804" t="str">
            <v>HMR remaining hours collected..</v>
          </cell>
        </row>
        <row r="8805">
          <cell r="A8805">
            <v>45475.705300925903</v>
          </cell>
          <cell r="B8805">
            <v>875</v>
          </cell>
          <cell r="F8805" t="str">
            <v>CC-01327379</v>
          </cell>
          <cell r="J8805" t="str">
            <v>Sales Call</v>
          </cell>
          <cell r="R8805" t="str">
            <v>BSBD120631</v>
          </cell>
          <cell r="AB8805" t="str">
            <v>HMR remaining hours collected.</v>
          </cell>
        </row>
        <row r="8806">
          <cell r="A8806">
            <v>45475.702071759297</v>
          </cell>
          <cell r="B8806">
            <v>1365</v>
          </cell>
          <cell r="F8806" t="str">
            <v>CC-01327373</v>
          </cell>
          <cell r="J8806" t="str">
            <v>Sales Call</v>
          </cell>
          <cell r="R8806" t="str">
            <v>BNJD120010</v>
          </cell>
          <cell r="AB8806" t="str">
            <v>HMR remaining hours collected.</v>
          </cell>
        </row>
        <row r="8807">
          <cell r="A8807">
            <v>45475.698402777802</v>
          </cell>
          <cell r="B8807">
            <v>5914</v>
          </cell>
          <cell r="F8807" t="str">
            <v>CC-01327367</v>
          </cell>
          <cell r="J8807" t="str">
            <v>Sales Call</v>
          </cell>
          <cell r="R8807" t="str">
            <v>BTDD162190</v>
          </cell>
          <cell r="AB8807" t="str">
            <v>HMR remaining hours collected.</v>
          </cell>
        </row>
        <row r="8808">
          <cell r="A8808">
            <v>45475.695381944402</v>
          </cell>
          <cell r="B8808">
            <v>4555</v>
          </cell>
          <cell r="F8808" t="str">
            <v>CC-01327360</v>
          </cell>
          <cell r="J8808" t="str">
            <v>Sales Call</v>
          </cell>
          <cell r="R8808" t="str">
            <v>BQKD200046</v>
          </cell>
          <cell r="AB8808" t="str">
            <v>HMR remaining hours collected.</v>
          </cell>
        </row>
        <row r="8809">
          <cell r="A8809">
            <v>45475.691516203697</v>
          </cell>
          <cell r="B8809">
            <v>12495</v>
          </cell>
          <cell r="F8809" t="str">
            <v>CC-01327352</v>
          </cell>
          <cell r="J8809" t="str">
            <v>Sales Call</v>
          </cell>
          <cell r="R8809" t="str">
            <v>BSCD161691</v>
          </cell>
          <cell r="AB8809" t="str">
            <v>HMR remaining hours collected.</v>
          </cell>
        </row>
        <row r="8810">
          <cell r="A8810">
            <v>45475.6886689815</v>
          </cell>
          <cell r="B8810">
            <v>26173</v>
          </cell>
          <cell r="F8810" t="str">
            <v>CC-01327348</v>
          </cell>
          <cell r="J8810" t="str">
            <v>Sales Call</v>
          </cell>
          <cell r="R8810" t="str">
            <v>BMJD200014</v>
          </cell>
          <cell r="AB8810" t="str">
            <v>HMR remaining hours collected.</v>
          </cell>
        </row>
        <row r="8811">
          <cell r="A8811">
            <v>45475.685289351903</v>
          </cell>
          <cell r="B8811">
            <v>1640</v>
          </cell>
          <cell r="F8811" t="str">
            <v>CC-01327338</v>
          </cell>
          <cell r="J8811" t="str">
            <v>Sales Call</v>
          </cell>
          <cell r="R8811" t="str">
            <v>BSHD120752</v>
          </cell>
          <cell r="AB8811" t="str">
            <v>HMR remaining hours collected.</v>
          </cell>
        </row>
        <row r="8812">
          <cell r="A8812">
            <v>45475.682303240697</v>
          </cell>
          <cell r="B8812">
            <v>5155</v>
          </cell>
          <cell r="F8812" t="str">
            <v>CC-01327329</v>
          </cell>
          <cell r="J8812" t="str">
            <v>Sales Call</v>
          </cell>
          <cell r="R8812" t="str">
            <v>BVJD162972</v>
          </cell>
          <cell r="AB8812" t="str">
            <v>HMR remaining hours collected.</v>
          </cell>
        </row>
        <row r="8813">
          <cell r="A8813">
            <v>45475.678842592599</v>
          </cell>
          <cell r="B8813">
            <v>7690</v>
          </cell>
          <cell r="F8813" t="str">
            <v>CC-01327319</v>
          </cell>
          <cell r="J8813" t="str">
            <v>Sales Call</v>
          </cell>
          <cell r="R8813" t="str">
            <v>BTCD162162</v>
          </cell>
          <cell r="AB8813" t="str">
            <v>HMR remaining hours collected.</v>
          </cell>
        </row>
        <row r="8814">
          <cell r="A8814">
            <v>45475.675995370402</v>
          </cell>
          <cell r="B8814">
            <v>14778</v>
          </cell>
          <cell r="F8814" t="str">
            <v>CC-01327310</v>
          </cell>
          <cell r="J8814" t="str">
            <v>Sales Call</v>
          </cell>
          <cell r="R8814" t="str">
            <v>BTDD162169</v>
          </cell>
          <cell r="AB8814" t="str">
            <v>HMR remaining hours collected.</v>
          </cell>
        </row>
        <row r="8815">
          <cell r="A8815">
            <v>45475.672500000001</v>
          </cell>
          <cell r="B8815">
            <v>7845</v>
          </cell>
          <cell r="F8815" t="str">
            <v>CC-01327303</v>
          </cell>
          <cell r="J8815" t="str">
            <v>Sales Call</v>
          </cell>
          <cell r="R8815" t="str">
            <v>BTKD162112</v>
          </cell>
          <cell r="AB8815" t="str">
            <v>HMR remaining hours collected.</v>
          </cell>
        </row>
        <row r="8816">
          <cell r="A8816">
            <v>45475.668935185196</v>
          </cell>
          <cell r="B8816">
            <v>9150</v>
          </cell>
          <cell r="F8816" t="str">
            <v>CC-01327292</v>
          </cell>
          <cell r="J8816" t="str">
            <v>Sales Call</v>
          </cell>
          <cell r="R8816" t="str">
            <v>BTCD162149</v>
          </cell>
          <cell r="AB8816" t="str">
            <v>HMR remaining hours collected.</v>
          </cell>
        </row>
        <row r="8817">
          <cell r="A8817">
            <v>45475.666145833296</v>
          </cell>
          <cell r="B8817">
            <v>5840</v>
          </cell>
          <cell r="F8817" t="str">
            <v>CC-01327285</v>
          </cell>
          <cell r="J8817" t="str">
            <v>Sales Call</v>
          </cell>
          <cell r="R8817" t="str">
            <v>BTKD162080</v>
          </cell>
          <cell r="AB8817" t="str">
            <v>HMR remaining hours collected..</v>
          </cell>
        </row>
        <row r="8818">
          <cell r="A8818">
            <v>45475.662777777798</v>
          </cell>
          <cell r="B8818">
            <v>5003</v>
          </cell>
          <cell r="F8818" t="str">
            <v>CC-01327277</v>
          </cell>
          <cell r="J8818" t="str">
            <v>Sales Call</v>
          </cell>
          <cell r="R8818" t="str">
            <v>BTJD162047</v>
          </cell>
          <cell r="AB8818" t="str">
            <v>HMR remaining hours collected.</v>
          </cell>
        </row>
        <row r="8819">
          <cell r="A8819">
            <v>45475.658831018503</v>
          </cell>
          <cell r="B8819">
            <v>4375</v>
          </cell>
          <cell r="F8819" t="str">
            <v>CC-01327262</v>
          </cell>
          <cell r="J8819" t="str">
            <v>Sales Call</v>
          </cell>
          <cell r="R8819" t="str">
            <v>BSLD200427</v>
          </cell>
          <cell r="AB8819" t="str">
            <v>HMR remaining hours collected.</v>
          </cell>
        </row>
        <row r="8820">
          <cell r="A8820">
            <v>45475.655370370398</v>
          </cell>
          <cell r="B8820">
            <v>4115</v>
          </cell>
          <cell r="F8820" t="str">
            <v>CC-01327249</v>
          </cell>
          <cell r="J8820" t="str">
            <v>Sales Call</v>
          </cell>
          <cell r="R8820" t="str">
            <v>BTKD162077</v>
          </cell>
          <cell r="AB8820" t="str">
            <v>HMR remaining hours collected.</v>
          </cell>
        </row>
        <row r="8821">
          <cell r="A8821">
            <v>45475.6514930556</v>
          </cell>
          <cell r="B8821">
            <v>10530</v>
          </cell>
          <cell r="F8821" t="str">
            <v>CC-01327237</v>
          </cell>
          <cell r="J8821" t="str">
            <v>Sales Call</v>
          </cell>
          <cell r="R8821" t="str">
            <v>BTKD162074</v>
          </cell>
          <cell r="AB8821" t="str">
            <v>HMR remaining hours collected.</v>
          </cell>
        </row>
        <row r="8822">
          <cell r="A8822">
            <v>45475.648425925901</v>
          </cell>
          <cell r="B8822">
            <v>3880</v>
          </cell>
          <cell r="F8822" t="str">
            <v>CC-01327226</v>
          </cell>
          <cell r="J8822" t="str">
            <v>Sales Call</v>
          </cell>
          <cell r="R8822" t="str">
            <v>BSGL152297</v>
          </cell>
          <cell r="AB8822" t="str">
            <v>HMR remaining hours collected.</v>
          </cell>
        </row>
        <row r="8823">
          <cell r="A8823">
            <v>45475.645590277803</v>
          </cell>
          <cell r="B8823">
            <v>8080</v>
          </cell>
          <cell r="F8823" t="str">
            <v>CC-01327213</v>
          </cell>
          <cell r="J8823" t="str">
            <v>Sales Call</v>
          </cell>
          <cell r="R8823" t="str">
            <v>BRED161077</v>
          </cell>
          <cell r="AB8823" t="str">
            <v>HMR remaining hours collected.</v>
          </cell>
        </row>
        <row r="8824">
          <cell r="A8824">
            <v>45475.642222222203</v>
          </cell>
          <cell r="B8824">
            <v>4360</v>
          </cell>
          <cell r="F8824" t="str">
            <v>CC-01327202</v>
          </cell>
          <cell r="J8824" t="str">
            <v>Sales Call</v>
          </cell>
          <cell r="R8824" t="str">
            <v>BSAD161576</v>
          </cell>
          <cell r="AB8824" t="str">
            <v>HMR remaining hours collected.</v>
          </cell>
        </row>
        <row r="8825">
          <cell r="A8825">
            <v>45475.639212962997</v>
          </cell>
          <cell r="B8825">
            <v>3995</v>
          </cell>
          <cell r="F8825" t="str">
            <v>CC-01327194</v>
          </cell>
          <cell r="J8825" t="str">
            <v>Sales Call</v>
          </cell>
          <cell r="R8825" t="str">
            <v>BQGD160315</v>
          </cell>
          <cell r="AB8825" t="str">
            <v>HMR remaining hours collected.</v>
          </cell>
        </row>
        <row r="8826">
          <cell r="A8826">
            <v>45475.635393518503</v>
          </cell>
          <cell r="B8826">
            <v>1325</v>
          </cell>
          <cell r="F8826" t="str">
            <v>CC-01327179</v>
          </cell>
          <cell r="J8826" t="str">
            <v>Sales Call</v>
          </cell>
          <cell r="R8826" t="str">
            <v>BLGL160201</v>
          </cell>
          <cell r="AB8826" t="str">
            <v>HMR remaining hours collected.</v>
          </cell>
        </row>
        <row r="8827">
          <cell r="A8827">
            <v>45475.5311111111</v>
          </cell>
          <cell r="B8827">
            <v>27402</v>
          </cell>
          <cell r="F8827" t="str">
            <v>CC-01326925</v>
          </cell>
          <cell r="J8827" t="str">
            <v>Schedule Service</v>
          </cell>
          <cell r="R8827" t="str">
            <v>BSLS036682</v>
          </cell>
          <cell r="AB8827" t="str">
            <v>Attend the site for schedule service so change air filter and oil filter then start the unit found running ok.</v>
          </cell>
        </row>
        <row r="8828">
          <cell r="A8828">
            <v>45475.528344907398</v>
          </cell>
          <cell r="B8828">
            <v>30448</v>
          </cell>
          <cell r="F8828" t="str">
            <v>CC-01326911</v>
          </cell>
          <cell r="J8828" t="str">
            <v>Schedule Service</v>
          </cell>
          <cell r="R8828" t="str">
            <v>BRIS035838</v>
          </cell>
          <cell r="AB8828" t="str">
            <v>Attend the site for schedule service so change air oil,  oil filter,  air oil filter and oil. Then start the unit found running ok.</v>
          </cell>
        </row>
        <row r="8829">
          <cell r="A8829">
            <v>45475.498240740701</v>
          </cell>
          <cell r="B8829">
            <v>7130</v>
          </cell>
          <cell r="F8829" t="str">
            <v>CC-01326799</v>
          </cell>
          <cell r="J8829" t="str">
            <v>Sales Call</v>
          </cell>
          <cell r="R8829" t="str">
            <v>BQBD160040</v>
          </cell>
          <cell r="AB8829" t="str">
            <v>HMR remaining hours collected.</v>
          </cell>
        </row>
        <row r="8830">
          <cell r="A8830">
            <v>45475.495289351798</v>
          </cell>
          <cell r="B8830">
            <v>9310</v>
          </cell>
          <cell r="F8830" t="str">
            <v>CC-01326787</v>
          </cell>
          <cell r="J8830" t="str">
            <v>Sales Call</v>
          </cell>
          <cell r="R8830" t="str">
            <v>BMED200254</v>
          </cell>
          <cell r="AB8830" t="str">
            <v>HMR remaining hours collected.</v>
          </cell>
        </row>
        <row r="8831">
          <cell r="A8831">
            <v>45475.492696759298</v>
          </cell>
          <cell r="B8831">
            <v>4870</v>
          </cell>
          <cell r="F8831" t="str">
            <v>CC-01326779</v>
          </cell>
          <cell r="J8831" t="str">
            <v>Sales Call</v>
          </cell>
          <cell r="R8831" t="str">
            <v>BRJD160577</v>
          </cell>
          <cell r="AB8831" t="str">
            <v>HMR remaining hours collected.</v>
          </cell>
        </row>
        <row r="8832">
          <cell r="A8832">
            <v>45475.492361111108</v>
          </cell>
          <cell r="B8832">
            <v>1728</v>
          </cell>
          <cell r="F8832" t="str">
            <v>CC-01326780</v>
          </cell>
          <cell r="J8832" t="str">
            <v>General Service</v>
          </cell>
          <cell r="R8832" t="str">
            <v>BVIC378160</v>
          </cell>
          <cell r="AB8832" t="str">
            <v>Attend the site for schedule service so change air filter, oil filter and oil. Then start the unit found running ok..</v>
          </cell>
        </row>
        <row r="8833">
          <cell r="A8833">
            <v>45475.4898032407</v>
          </cell>
          <cell r="B8833">
            <v>5730</v>
          </cell>
          <cell r="F8833" t="str">
            <v>CC-01326774</v>
          </cell>
          <cell r="J8833" t="str">
            <v>Sales Call</v>
          </cell>
          <cell r="R8833" t="str">
            <v>BRGD230256</v>
          </cell>
          <cell r="AB8833" t="str">
            <v>HMR remaining hours collected.</v>
          </cell>
        </row>
        <row r="8834">
          <cell r="A8834">
            <v>45475.486863425896</v>
          </cell>
          <cell r="B8834">
            <v>7850</v>
          </cell>
          <cell r="F8834" t="str">
            <v>CC-01326767</v>
          </cell>
          <cell r="J8834" t="str">
            <v>Sales Call</v>
          </cell>
          <cell r="R8834" t="str">
            <v>RJD230103</v>
          </cell>
          <cell r="AB8834" t="str">
            <v>HMR remaining hours collected.</v>
          </cell>
        </row>
        <row r="8835">
          <cell r="A8835">
            <v>45475.483854166698</v>
          </cell>
          <cell r="B8835">
            <v>6765</v>
          </cell>
          <cell r="F8835" t="str">
            <v>CC-01326757</v>
          </cell>
          <cell r="J8835" t="str">
            <v>Sales Call</v>
          </cell>
          <cell r="R8835" t="str">
            <v>BSDD161729</v>
          </cell>
          <cell r="AB8835" t="str">
            <v>HMR remaining hours collected.</v>
          </cell>
        </row>
        <row r="8836">
          <cell r="A8836">
            <v>45475.480636574102</v>
          </cell>
          <cell r="B8836">
            <v>10020</v>
          </cell>
          <cell r="F8836" t="str">
            <v>CC-01326744</v>
          </cell>
          <cell r="J8836" t="str">
            <v>Sales Call</v>
          </cell>
          <cell r="R8836" t="str">
            <v>BRHD161312</v>
          </cell>
          <cell r="AB8836" t="str">
            <v>HMR remaining hours collected.</v>
          </cell>
        </row>
        <row r="8837">
          <cell r="A8837">
            <v>45475.477800925903</v>
          </cell>
          <cell r="B8837">
            <v>5685</v>
          </cell>
          <cell r="F8837" t="str">
            <v>CC-01326729</v>
          </cell>
          <cell r="J8837" t="str">
            <v>Sales Call</v>
          </cell>
          <cell r="R8837" t="str">
            <v>BRED161124</v>
          </cell>
          <cell r="AB8837" t="str">
            <v>HMR remaining hours collected.</v>
          </cell>
        </row>
        <row r="8838">
          <cell r="A8838">
            <v>45475.474999999999</v>
          </cell>
          <cell r="B8838">
            <v>5390</v>
          </cell>
          <cell r="F8838" t="str">
            <v>CC-01326707</v>
          </cell>
          <cell r="J8838" t="str">
            <v>Sales Call</v>
          </cell>
          <cell r="R8838" t="str">
            <v>GPBD160097</v>
          </cell>
          <cell r="AB8838" t="str">
            <v>HMR remaining hours collected.</v>
          </cell>
        </row>
        <row r="8839">
          <cell r="A8839">
            <v>45475.472268518497</v>
          </cell>
          <cell r="B8839">
            <v>5680</v>
          </cell>
          <cell r="F8839" t="str">
            <v>CC-01326694</v>
          </cell>
          <cell r="J8839" t="str">
            <v>Sales Call</v>
          </cell>
          <cell r="R8839" t="str">
            <v>BSID161961</v>
          </cell>
          <cell r="AB8839" t="str">
            <v>HMR remaining hours collected.</v>
          </cell>
        </row>
        <row r="8840">
          <cell r="A8840">
            <v>45475.469409722202</v>
          </cell>
          <cell r="B8840">
            <v>1360</v>
          </cell>
          <cell r="F8840" t="str">
            <v>CC-01326683</v>
          </cell>
          <cell r="J8840" t="str">
            <v>Sales Call</v>
          </cell>
          <cell r="R8840" t="str">
            <v>GPCD160123</v>
          </cell>
          <cell r="AB8840" t="str">
            <v>HMR remaining hours collected.</v>
          </cell>
        </row>
        <row r="8841">
          <cell r="A8841">
            <v>45475.465740740699</v>
          </cell>
          <cell r="B8841">
            <v>2960</v>
          </cell>
          <cell r="F8841" t="str">
            <v>CC-01326669</v>
          </cell>
          <cell r="J8841" t="str">
            <v>Sales Call</v>
          </cell>
          <cell r="R8841" t="str">
            <v>BSCL152143</v>
          </cell>
          <cell r="AB8841" t="str">
            <v>HMR remaining hours collected.</v>
          </cell>
        </row>
        <row r="8842">
          <cell r="A8842">
            <v>45475.461400462998</v>
          </cell>
          <cell r="B8842">
            <v>5970</v>
          </cell>
          <cell r="F8842" t="str">
            <v>CC-01326645</v>
          </cell>
          <cell r="J8842" t="str">
            <v>Sales Call</v>
          </cell>
          <cell r="R8842" t="str">
            <v>BSFD161830</v>
          </cell>
          <cell r="AB8842" t="str">
            <v>HMR remaining hours collected.</v>
          </cell>
        </row>
        <row r="8843">
          <cell r="A8843">
            <v>45475.458217592597</v>
          </cell>
          <cell r="B8843">
            <v>5080</v>
          </cell>
          <cell r="F8843" t="str">
            <v>CC-01326630</v>
          </cell>
          <cell r="J8843" t="str">
            <v>Sales Call</v>
          </cell>
          <cell r="R8843" t="str">
            <v>BRHD120445</v>
          </cell>
          <cell r="AB8843" t="str">
            <v>HMR remaining hours collected.</v>
          </cell>
        </row>
        <row r="8844">
          <cell r="A8844">
            <v>45475.453553240703</v>
          </cell>
          <cell r="B8844">
            <v>5970</v>
          </cell>
          <cell r="F8844" t="str">
            <v>CC-01326611</v>
          </cell>
          <cell r="J8844" t="str">
            <v>Sales Call</v>
          </cell>
          <cell r="R8844" t="str">
            <v>BSGD161864</v>
          </cell>
          <cell r="AB8844" t="str">
            <v>HMR remaining hours collected.</v>
          </cell>
        </row>
        <row r="8845">
          <cell r="A8845">
            <v>45475.450810185197</v>
          </cell>
          <cell r="B8845">
            <v>8960</v>
          </cell>
          <cell r="F8845" t="str">
            <v>CC-01326604</v>
          </cell>
          <cell r="J8845" t="str">
            <v>Sales Call</v>
          </cell>
          <cell r="R8845" t="str">
            <v>BOID200231</v>
          </cell>
          <cell r="AB8845" t="str">
            <v>HMR remaining hours collected.</v>
          </cell>
        </row>
        <row r="8846">
          <cell r="A8846">
            <v>45475.447013888901</v>
          </cell>
          <cell r="B8846">
            <v>5762</v>
          </cell>
          <cell r="F8846" t="str">
            <v>CC-01326586</v>
          </cell>
          <cell r="J8846" t="str">
            <v>Sales Call</v>
          </cell>
          <cell r="R8846" t="str">
            <v>BQHD160418</v>
          </cell>
          <cell r="AB8846" t="str">
            <v>HMR remaining hours collected.</v>
          </cell>
        </row>
        <row r="8847">
          <cell r="A8847">
            <v>45475.443888888898</v>
          </cell>
          <cell r="B8847">
            <v>5370</v>
          </cell>
          <cell r="F8847" t="str">
            <v>CC-01326578</v>
          </cell>
          <cell r="J8847" t="str">
            <v>Sales Call</v>
          </cell>
          <cell r="R8847" t="str">
            <v>BQBD160067</v>
          </cell>
          <cell r="AB8847" t="str">
            <v>HMR remaining hours collected.</v>
          </cell>
        </row>
        <row r="8848">
          <cell r="A8848">
            <v>45475.440706018497</v>
          </cell>
          <cell r="B8848">
            <v>4805</v>
          </cell>
          <cell r="F8848" t="str">
            <v>CC-01326567</v>
          </cell>
          <cell r="J8848" t="str">
            <v>Sales Call</v>
          </cell>
          <cell r="R8848" t="str">
            <v>BPED200181</v>
          </cell>
          <cell r="AB8848" t="str">
            <v>HMR remaining hours collected.</v>
          </cell>
        </row>
        <row r="8849">
          <cell r="A8849">
            <v>45475.436215277798</v>
          </cell>
          <cell r="B8849">
            <v>4340</v>
          </cell>
          <cell r="F8849" t="str">
            <v>CC-01326559</v>
          </cell>
          <cell r="J8849" t="str">
            <v>Sales Call</v>
          </cell>
          <cell r="R8849" t="str">
            <v>BQDD160156</v>
          </cell>
          <cell r="AB8849" t="str">
            <v>HMR remaining hours collected.</v>
          </cell>
        </row>
        <row r="8850">
          <cell r="A8850">
            <v>45475.432546296302</v>
          </cell>
          <cell r="B8850">
            <v>3815</v>
          </cell>
          <cell r="F8850" t="str">
            <v>CC-01326546</v>
          </cell>
          <cell r="J8850" t="str">
            <v>Sales Call</v>
          </cell>
          <cell r="R8850" t="str">
            <v>GOCD160022</v>
          </cell>
          <cell r="AB8850" t="str">
            <v>HMR remaining hours collected.</v>
          </cell>
        </row>
        <row r="8851">
          <cell r="A8851">
            <v>45475.429502314801</v>
          </cell>
          <cell r="B8851">
            <v>5850</v>
          </cell>
          <cell r="F8851" t="str">
            <v>CC-01326534</v>
          </cell>
          <cell r="J8851" t="str">
            <v>Sales Call</v>
          </cell>
          <cell r="R8851" t="str">
            <v>BNID160316</v>
          </cell>
          <cell r="AB8851" t="str">
            <v>HMR remaining hours collected.</v>
          </cell>
        </row>
        <row r="8852">
          <cell r="A8852">
            <v>45475.425763888903</v>
          </cell>
          <cell r="B8852">
            <v>5180</v>
          </cell>
          <cell r="F8852" t="str">
            <v>CC-01326529</v>
          </cell>
          <cell r="J8852" t="str">
            <v>Sales Call</v>
          </cell>
          <cell r="R8852" t="str">
            <v>BRGD161218</v>
          </cell>
          <cell r="AB8852" t="str">
            <v>HMR remaining hours collected.</v>
          </cell>
        </row>
        <row r="8853">
          <cell r="A8853">
            <v>45475.4123958333</v>
          </cell>
          <cell r="B8853">
            <v>5891</v>
          </cell>
          <cell r="F8853" t="str">
            <v>CC-01326506</v>
          </cell>
          <cell r="J8853" t="str">
            <v>Schedule Service</v>
          </cell>
          <cell r="R8853" t="str">
            <v>BULC370861</v>
          </cell>
          <cell r="AB8853" t="str">
            <v>Attend the site for schedule service so change air filter, oil filter, air oil separator and oil then start the unit found running ok.</v>
          </cell>
        </row>
        <row r="8854">
          <cell r="A8854">
            <v>45475.410787036999</v>
          </cell>
          <cell r="B8854">
            <v>31079</v>
          </cell>
          <cell r="F8854" t="str">
            <v>CC-01326503</v>
          </cell>
          <cell r="J8854" t="str">
            <v>Schedule Service</v>
          </cell>
          <cell r="R8854" t="str">
            <v>BQBS033796</v>
          </cell>
          <cell r="AB8854" t="str">
            <v>Attend the site for schedule service so change air filter and oil filter then start the unit found running ok.</v>
          </cell>
        </row>
        <row r="8855">
          <cell r="A8855">
            <v>45475.409212963001</v>
          </cell>
          <cell r="B8855">
            <v>40779</v>
          </cell>
          <cell r="F8855" t="str">
            <v>CC-01326499</v>
          </cell>
          <cell r="J8855" t="str">
            <v>Schedule Service</v>
          </cell>
          <cell r="R8855" t="str">
            <v>BPCS030196</v>
          </cell>
          <cell r="AB8855" t="str">
            <v>Attend the site for schedule service so change air filter, oil filter, all valve kit and motor greasing sone. Then start the unit found running ok.</v>
          </cell>
        </row>
        <row r="8856">
          <cell r="A8856">
            <v>45474.730162036998</v>
          </cell>
          <cell r="B8856">
            <v>2525</v>
          </cell>
          <cell r="F8856" t="str">
            <v>CC-01326177</v>
          </cell>
          <cell r="J8856" t="str">
            <v>Sales Call</v>
          </cell>
          <cell r="R8856" t="str">
            <v>BSKD220275</v>
          </cell>
          <cell r="AB8856" t="str">
            <v>HMR remaining hours collected.</v>
          </cell>
        </row>
        <row r="8857">
          <cell r="A8857">
            <v>45474.7262962963</v>
          </cell>
          <cell r="B8857">
            <v>6605</v>
          </cell>
          <cell r="F8857" t="str">
            <v>CC-01326159</v>
          </cell>
          <cell r="J8857" t="str">
            <v>Sales Call</v>
          </cell>
          <cell r="R8857" t="str">
            <v>BSBD161629</v>
          </cell>
          <cell r="AB8857" t="str">
            <v>HMR remaining hours collected.</v>
          </cell>
        </row>
        <row r="8858">
          <cell r="A8858">
            <v>45474.722974536999</v>
          </cell>
          <cell r="B8858">
            <v>10740</v>
          </cell>
          <cell r="F8858" t="str">
            <v>CC-01326143</v>
          </cell>
          <cell r="J8858" t="str">
            <v>Sales Call</v>
          </cell>
          <cell r="R8858" t="str">
            <v>BPED200187</v>
          </cell>
          <cell r="AB8858" t="str">
            <v>HMR remaining hours collected.</v>
          </cell>
        </row>
        <row r="8859">
          <cell r="A8859">
            <v>45474.720219907402</v>
          </cell>
          <cell r="B8859">
            <v>18930</v>
          </cell>
          <cell r="F8859" t="str">
            <v>CC-01326132</v>
          </cell>
          <cell r="J8859" t="str">
            <v>Sales Call</v>
          </cell>
          <cell r="R8859" t="str">
            <v>BOHD200197</v>
          </cell>
          <cell r="AB8859" t="str">
            <v>HMR remaining hours collected.</v>
          </cell>
        </row>
        <row r="8860">
          <cell r="A8860">
            <v>45474.716261574104</v>
          </cell>
          <cell r="B8860">
            <v>8570</v>
          </cell>
          <cell r="F8860" t="str">
            <v>CC-01326117</v>
          </cell>
          <cell r="J8860" t="str">
            <v>Sales Call</v>
          </cell>
          <cell r="R8860" t="str">
            <v>BRAD160777</v>
          </cell>
          <cell r="AB8860" t="str">
            <v>HMR remaining hours collected.</v>
          </cell>
        </row>
        <row r="8861">
          <cell r="A8861">
            <v>45474.712129629603</v>
          </cell>
          <cell r="B8861">
            <v>3550</v>
          </cell>
          <cell r="F8861" t="str">
            <v>CC-01326103</v>
          </cell>
          <cell r="J8861" t="str">
            <v>Sales Call</v>
          </cell>
          <cell r="R8861" t="str">
            <v>BSAD120582</v>
          </cell>
          <cell r="AB8861" t="str">
            <v>HMR remaining hours collected.</v>
          </cell>
        </row>
        <row r="8862">
          <cell r="A8862">
            <v>45474.709062499998</v>
          </cell>
          <cell r="B8862">
            <v>3555</v>
          </cell>
          <cell r="F8862" t="str">
            <v>CC-01326094</v>
          </cell>
          <cell r="J8862" t="str">
            <v>Sales Call</v>
          </cell>
          <cell r="R8862" t="str">
            <v>BSFD161799</v>
          </cell>
          <cell r="AB8862" t="str">
            <v>HMR remaining hours collected.</v>
          </cell>
        </row>
        <row r="8863">
          <cell r="A8863">
            <v>45474.705925925897</v>
          </cell>
          <cell r="B8863">
            <v>4660</v>
          </cell>
          <cell r="F8863" t="str">
            <v>CC-01326084</v>
          </cell>
          <cell r="J8863" t="str">
            <v>Sales Call</v>
          </cell>
          <cell r="R8863" t="str">
            <v>BRKD120212</v>
          </cell>
          <cell r="AB8863" t="str">
            <v>HMR remaining hours collected.</v>
          </cell>
        </row>
        <row r="8864">
          <cell r="A8864">
            <v>45474.702835648102</v>
          </cell>
          <cell r="B8864">
            <v>4765</v>
          </cell>
          <cell r="F8864" t="str">
            <v>CC-01326076</v>
          </cell>
          <cell r="J8864" t="str">
            <v>Sales Call</v>
          </cell>
          <cell r="R8864" t="str">
            <v>BSGD161854</v>
          </cell>
          <cell r="AB8864" t="str">
            <v>HMR remaining hours collected.</v>
          </cell>
        </row>
        <row r="8865">
          <cell r="A8865">
            <v>45474.698483796303</v>
          </cell>
          <cell r="B8865">
            <v>1555</v>
          </cell>
          <cell r="F8865" t="str">
            <v>CC-01326063</v>
          </cell>
          <cell r="J8865" t="str">
            <v>Sales Call</v>
          </cell>
          <cell r="R8865" t="str">
            <v>BSFD161825</v>
          </cell>
          <cell r="AB8865" t="str">
            <v>HMR remaining hours collected.</v>
          </cell>
        </row>
        <row r="8866">
          <cell r="A8866">
            <v>45474.695752314801</v>
          </cell>
          <cell r="B8866">
            <v>1000</v>
          </cell>
          <cell r="F8866" t="str">
            <v>CC-01326056</v>
          </cell>
          <cell r="J8866" t="str">
            <v>Sales Call</v>
          </cell>
          <cell r="R8866" t="str">
            <v>BSFD161833</v>
          </cell>
          <cell r="AB8866" t="str">
            <v>HMR remaining hours collected.</v>
          </cell>
        </row>
        <row r="8867">
          <cell r="A8867">
            <v>45474.691805555602</v>
          </cell>
          <cell r="B8867">
            <v>9095</v>
          </cell>
          <cell r="F8867" t="str">
            <v>CC-01326040</v>
          </cell>
          <cell r="J8867" t="str">
            <v>Sales Call</v>
          </cell>
          <cell r="R8867" t="str">
            <v>BQJD200011</v>
          </cell>
          <cell r="AB8867" t="str">
            <v>HMR remaining hours collected.</v>
          </cell>
        </row>
        <row r="8868">
          <cell r="A8868">
            <v>45474.6878587963</v>
          </cell>
          <cell r="B8868">
            <v>17990</v>
          </cell>
          <cell r="F8868" t="str">
            <v>CC-01326024</v>
          </cell>
          <cell r="J8868" t="str">
            <v>Sales Call</v>
          </cell>
          <cell r="R8868" t="str">
            <v>BQJD160040</v>
          </cell>
          <cell r="AB8868" t="str">
            <v>HMR remaining hours collected.</v>
          </cell>
        </row>
        <row r="8869">
          <cell r="A8869">
            <v>45474.684189814798</v>
          </cell>
          <cell r="B8869">
            <v>11980</v>
          </cell>
          <cell r="F8869" t="str">
            <v>CC-01326014</v>
          </cell>
          <cell r="J8869" t="str">
            <v>Sales Call</v>
          </cell>
          <cell r="R8869" t="str">
            <v>BQKD160099</v>
          </cell>
          <cell r="AB8869" t="str">
            <v>HMR remaining hours collected.</v>
          </cell>
        </row>
        <row r="8870">
          <cell r="A8870">
            <v>45474.678414351903</v>
          </cell>
          <cell r="B8870">
            <v>12470</v>
          </cell>
          <cell r="F8870" t="str">
            <v>CC-01325992</v>
          </cell>
          <cell r="J8870" t="str">
            <v>Sales Call</v>
          </cell>
          <cell r="R8870" t="str">
            <v>BQKD160115</v>
          </cell>
          <cell r="AB8870" t="str">
            <v>HMR remaining hours collected.</v>
          </cell>
        </row>
        <row r="8871">
          <cell r="A8871">
            <v>45474.674548611103</v>
          </cell>
          <cell r="B8871">
            <v>2970</v>
          </cell>
          <cell r="F8871" t="str">
            <v>CC-01325977</v>
          </cell>
          <cell r="J8871" t="str">
            <v>Sales Call</v>
          </cell>
          <cell r="R8871" t="str">
            <v>GPBD160107</v>
          </cell>
          <cell r="AB8871" t="str">
            <v>HMR remaining hours collected.</v>
          </cell>
        </row>
        <row r="8872">
          <cell r="A8872">
            <v>45474.6710185185</v>
          </cell>
          <cell r="B8872">
            <v>6890</v>
          </cell>
          <cell r="F8872" t="str">
            <v>CC-01325967</v>
          </cell>
          <cell r="J8872" t="str">
            <v>Sales Call</v>
          </cell>
          <cell r="R8872" t="str">
            <v>GOBD160007</v>
          </cell>
          <cell r="AB8872" t="str">
            <v>HMR remaining hours collected.</v>
          </cell>
        </row>
        <row r="8873">
          <cell r="A8873">
            <v>45474.668090277803</v>
          </cell>
          <cell r="B8873">
            <v>5380</v>
          </cell>
          <cell r="F8873" t="str">
            <v>CC-01325958</v>
          </cell>
          <cell r="J8873" t="str">
            <v>Sales Call</v>
          </cell>
          <cell r="R8873" t="str">
            <v>BOJD160012</v>
          </cell>
          <cell r="AB8873" t="str">
            <v>HMR remaining hours collected.</v>
          </cell>
        </row>
        <row r="8874">
          <cell r="A8874">
            <v>45474.665243055599</v>
          </cell>
          <cell r="B8874">
            <v>6640</v>
          </cell>
          <cell r="F8874" t="str">
            <v>CC-01325947</v>
          </cell>
          <cell r="J8874" t="str">
            <v>Sales Call</v>
          </cell>
          <cell r="R8874" t="str">
            <v>BQFD160263</v>
          </cell>
          <cell r="AB8874" t="str">
            <v>HMR remaining hours collected.</v>
          </cell>
        </row>
        <row r="8875">
          <cell r="A8875">
            <v>45474.660937499997</v>
          </cell>
          <cell r="B8875">
            <v>4965</v>
          </cell>
          <cell r="F8875" t="str">
            <v>CC-01325934</v>
          </cell>
          <cell r="J8875" t="str">
            <v>Sales Call</v>
          </cell>
          <cell r="R8875" t="str">
            <v>BQBD160060</v>
          </cell>
          <cell r="AB8875" t="str">
            <v>HMR remaining hours collected.</v>
          </cell>
        </row>
        <row r="8876">
          <cell r="A8876">
            <v>45474.657939814802</v>
          </cell>
          <cell r="B8876">
            <v>6270</v>
          </cell>
          <cell r="F8876" t="str">
            <v>CC-01325925</v>
          </cell>
          <cell r="J8876" t="str">
            <v>Sales Call</v>
          </cell>
          <cell r="R8876" t="str">
            <v>BPED160082</v>
          </cell>
          <cell r="AB8876" t="str">
            <v>HMR remaining hours collected..</v>
          </cell>
        </row>
        <row r="8877">
          <cell r="A8877">
            <v>45474.652361111097</v>
          </cell>
          <cell r="B8877">
            <v>4395</v>
          </cell>
          <cell r="F8877" t="str">
            <v>CC-01325910</v>
          </cell>
          <cell r="J8877" t="str">
            <v>Sales Call</v>
          </cell>
          <cell r="R8877" t="str">
            <v>BRHD161314</v>
          </cell>
          <cell r="AB8877" t="str">
            <v>HMR remaining hours collected.</v>
          </cell>
        </row>
        <row r="8878">
          <cell r="A8878">
            <v>45474.6483912037</v>
          </cell>
          <cell r="B8878">
            <v>9050</v>
          </cell>
          <cell r="F8878" t="str">
            <v>CC-01325898</v>
          </cell>
          <cell r="J8878" t="str">
            <v>Sales Call</v>
          </cell>
          <cell r="R8878" t="str">
            <v>BNJD200008</v>
          </cell>
          <cell r="AB8878" t="str">
            <v>HMR remaining hours collected.</v>
          </cell>
        </row>
        <row r="8879">
          <cell r="A8879">
            <v>45474.644189814797</v>
          </cell>
          <cell r="B8879">
            <v>8055</v>
          </cell>
          <cell r="F8879" t="str">
            <v>CC-01325885</v>
          </cell>
          <cell r="J8879" t="str">
            <v>Sales Call</v>
          </cell>
          <cell r="R8879" t="str">
            <v>BOLD200057</v>
          </cell>
          <cell r="AB8879" t="str">
            <v>HMR remaining hours collected.</v>
          </cell>
        </row>
        <row r="8880">
          <cell r="A8880">
            <v>45474.64</v>
          </cell>
          <cell r="B8880">
            <v>5890</v>
          </cell>
          <cell r="F8880" t="str">
            <v>CC-01325864</v>
          </cell>
          <cell r="J8880" t="str">
            <v>Sales Call</v>
          </cell>
          <cell r="R8880" t="str">
            <v>BRJD160543</v>
          </cell>
          <cell r="AB8880" t="str">
            <v>HMR remaining hours collected.</v>
          </cell>
        </row>
        <row r="8881">
          <cell r="A8881">
            <v>45474.637372685203</v>
          </cell>
          <cell r="B8881">
            <v>4287</v>
          </cell>
          <cell r="F8881" t="str">
            <v>CC-01325860</v>
          </cell>
          <cell r="J8881" t="str">
            <v>Sales Call</v>
          </cell>
          <cell r="R8881" t="str">
            <v>BQHD160361</v>
          </cell>
          <cell r="AB8881" t="str">
            <v>HMR remaining hours collected.</v>
          </cell>
        </row>
        <row r="8882">
          <cell r="A8882">
            <v>45474.634907407402</v>
          </cell>
          <cell r="B8882">
            <v>3840</v>
          </cell>
          <cell r="F8882" t="str">
            <v>CC-01325852</v>
          </cell>
          <cell r="J8882" t="str">
            <v>Sales Call</v>
          </cell>
          <cell r="R8882" t="str">
            <v>BQGD160344</v>
          </cell>
          <cell r="AB8882" t="str">
            <v>HMR remaining hours collected.</v>
          </cell>
        </row>
        <row r="8883">
          <cell r="A8883">
            <v>45474.632013888899</v>
          </cell>
          <cell r="B8883">
            <v>8025</v>
          </cell>
          <cell r="F8883" t="str">
            <v>CC-01325847</v>
          </cell>
          <cell r="J8883" t="str">
            <v>Sales Call</v>
          </cell>
          <cell r="R8883" t="str">
            <v>BPKD200020</v>
          </cell>
          <cell r="AB8883" t="str">
            <v>HMR remaining hours collected.</v>
          </cell>
        </row>
        <row r="8884">
          <cell r="A8884">
            <v>45474.628969907397</v>
          </cell>
          <cell r="B8884">
            <v>4915</v>
          </cell>
          <cell r="F8884" t="str">
            <v>CC-01325836</v>
          </cell>
          <cell r="J8884" t="str">
            <v>Sales Call</v>
          </cell>
          <cell r="R8884" t="str">
            <v>BQHD160412</v>
          </cell>
          <cell r="AB8884" t="str">
            <v>HMR remaining hours collected.</v>
          </cell>
        </row>
        <row r="8885">
          <cell r="A8885">
            <v>45474.625462962998</v>
          </cell>
          <cell r="B8885">
            <v>20320</v>
          </cell>
          <cell r="F8885" t="str">
            <v>CC-01325826</v>
          </cell>
          <cell r="J8885" t="str">
            <v>Sales Call</v>
          </cell>
          <cell r="R8885" t="str">
            <v>BOID200223</v>
          </cell>
          <cell r="AB8885" t="str">
            <v>HMR remaining hours collected.</v>
          </cell>
        </row>
        <row r="8886">
          <cell r="A8886">
            <v>45474.6227546296</v>
          </cell>
          <cell r="B8886">
            <v>3970</v>
          </cell>
          <cell r="F8886" t="str">
            <v>CC-01325822</v>
          </cell>
          <cell r="J8886" t="str">
            <v>Sales Call</v>
          </cell>
          <cell r="R8886" t="str">
            <v>BSGD161861</v>
          </cell>
          <cell r="AB8886" t="str">
            <v>HMR remaining hours collected.</v>
          </cell>
        </row>
        <row r="8887">
          <cell r="A8887">
            <v>45474.619988425897</v>
          </cell>
          <cell r="B8887">
            <v>4420</v>
          </cell>
          <cell r="F8887" t="str">
            <v>CC-01325815</v>
          </cell>
          <cell r="J8887" t="str">
            <v>Sales Call</v>
          </cell>
          <cell r="R8887" t="str">
            <v>BSDD120664</v>
          </cell>
          <cell r="AB8887" t="str">
            <v>HMR remaining hours collected.</v>
          </cell>
        </row>
        <row r="8888">
          <cell r="A8888">
            <v>45474.616851851897</v>
          </cell>
          <cell r="B8888">
            <v>1100</v>
          </cell>
          <cell r="F8888" t="str">
            <v>CC-01325810</v>
          </cell>
          <cell r="J8888" t="str">
            <v>Sales Call</v>
          </cell>
          <cell r="R8888" t="str">
            <v>BSCD120656</v>
          </cell>
          <cell r="AB8888" t="str">
            <v>HMR remaining hours collected.</v>
          </cell>
        </row>
        <row r="8889">
          <cell r="A8889">
            <v>45474.588472222204</v>
          </cell>
          <cell r="B8889">
            <v>4390</v>
          </cell>
          <cell r="F8889" t="str">
            <v>CC-01325759</v>
          </cell>
          <cell r="J8889" t="str">
            <v>Sales Call</v>
          </cell>
          <cell r="R8889" t="str">
            <v>BRJD160598</v>
          </cell>
          <cell r="AB8889" t="str">
            <v>HMR remaining hours collected.</v>
          </cell>
        </row>
        <row r="8890">
          <cell r="A8890">
            <v>45474.585347222201</v>
          </cell>
          <cell r="B8890">
            <v>7536</v>
          </cell>
          <cell r="F8890" t="str">
            <v>CC-01325753</v>
          </cell>
          <cell r="J8890" t="str">
            <v>Sales Call</v>
          </cell>
          <cell r="R8890" t="str">
            <v>BSAD161567</v>
          </cell>
          <cell r="AB8890" t="str">
            <v>HMR remaining hours collected.</v>
          </cell>
        </row>
        <row r="8891">
          <cell r="A8891">
            <v>45474.582245370402</v>
          </cell>
          <cell r="B8891">
            <v>7535</v>
          </cell>
          <cell r="F8891" t="str">
            <v>CC-01325749</v>
          </cell>
          <cell r="J8891" t="str">
            <v>Sales Call</v>
          </cell>
          <cell r="R8891" t="str">
            <v>BSFD161819</v>
          </cell>
          <cell r="AB8891" t="str">
            <v>HMR remaining hours collected.</v>
          </cell>
        </row>
        <row r="8892">
          <cell r="A8892">
            <v>45474.577685185199</v>
          </cell>
          <cell r="B8892">
            <v>7520</v>
          </cell>
          <cell r="F8892" t="str">
            <v>CC-01325732</v>
          </cell>
          <cell r="J8892" t="str">
            <v>Sales Call</v>
          </cell>
          <cell r="R8892" t="str">
            <v>BRKD220111</v>
          </cell>
          <cell r="AB8892" t="str">
            <v>HMR remaining hours collected..</v>
          </cell>
        </row>
        <row r="8893">
          <cell r="A8893">
            <v>45474.573020833297</v>
          </cell>
          <cell r="B8893">
            <v>3975</v>
          </cell>
          <cell r="F8893" t="str">
            <v>CC-01325720</v>
          </cell>
          <cell r="J8893" t="str">
            <v>Sales Call</v>
          </cell>
          <cell r="R8893" t="str">
            <v>BVKD163026</v>
          </cell>
          <cell r="AB8893" t="str">
            <v>HMR remaining hours collected.</v>
          </cell>
        </row>
        <row r="8894">
          <cell r="A8894">
            <v>45474.569328703699</v>
          </cell>
          <cell r="B8894">
            <v>4840</v>
          </cell>
          <cell r="F8894" t="str">
            <v>CC-01325707</v>
          </cell>
          <cell r="J8894" t="str">
            <v>Sales Call</v>
          </cell>
          <cell r="R8894" t="str">
            <v>BVLD163067</v>
          </cell>
          <cell r="AB8894" t="str">
            <v>HMR remaining hours collected.</v>
          </cell>
        </row>
        <row r="8895">
          <cell r="A8895">
            <v>45474.561180555596</v>
          </cell>
          <cell r="B8895">
            <v>1395</v>
          </cell>
          <cell r="F8895" t="str">
            <v>CC-01325681</v>
          </cell>
          <cell r="J8895" t="str">
            <v>Sales Call</v>
          </cell>
          <cell r="R8895" t="str">
            <v>BTGD120943</v>
          </cell>
          <cell r="AB8895" t="str">
            <v>HMR remaining hours collected.</v>
          </cell>
        </row>
        <row r="8896">
          <cell r="A8896">
            <v>45474.557638888902</v>
          </cell>
          <cell r="B8896">
            <v>7340</v>
          </cell>
          <cell r="F8896" t="str">
            <v>CC-01325670</v>
          </cell>
          <cell r="J8896" t="str">
            <v>Sales Call</v>
          </cell>
          <cell r="R8896" t="str">
            <v>BUID162912</v>
          </cell>
          <cell r="AB8896" t="str">
            <v>HMR remaining hours collected.</v>
          </cell>
        </row>
        <row r="8897">
          <cell r="A8897">
            <v>45474.553715277798</v>
          </cell>
          <cell r="B8897">
            <v>5090</v>
          </cell>
          <cell r="F8897" t="str">
            <v>CC-01325652</v>
          </cell>
          <cell r="J8897" t="str">
            <v>Sales Call</v>
          </cell>
          <cell r="R8897" t="str">
            <v>BUAD162634</v>
          </cell>
          <cell r="AB8897" t="str">
            <v>HMR remaining hours collected.</v>
          </cell>
        </row>
        <row r="8898">
          <cell r="A8898">
            <v>45474.549699074101</v>
          </cell>
          <cell r="B8898">
            <v>5220</v>
          </cell>
          <cell r="F8898" t="str">
            <v>CC-01325640</v>
          </cell>
          <cell r="J8898" t="str">
            <v>Sales Call</v>
          </cell>
          <cell r="R8898" t="str">
            <v>BUID162953</v>
          </cell>
          <cell r="AB8898" t="str">
            <v>HMR remaining hours collected.</v>
          </cell>
        </row>
        <row r="8899">
          <cell r="A8899">
            <v>45474.5456597222</v>
          </cell>
          <cell r="B8899">
            <v>3660</v>
          </cell>
          <cell r="F8899" t="str">
            <v>CC-01325630</v>
          </cell>
          <cell r="J8899" t="str">
            <v>Sales Call</v>
          </cell>
          <cell r="R8899" t="str">
            <v>BUDD162719</v>
          </cell>
          <cell r="AB8899" t="str">
            <v>HMR remaining hours collected.</v>
          </cell>
        </row>
        <row r="8900">
          <cell r="A8900">
            <v>45474.541527777801</v>
          </cell>
          <cell r="B8900">
            <v>1685</v>
          </cell>
          <cell r="F8900" t="str">
            <v>CC-01325615</v>
          </cell>
          <cell r="J8900" t="str">
            <v>Sales Call</v>
          </cell>
          <cell r="R8900" t="str">
            <v>BUFL152860</v>
          </cell>
          <cell r="AB8900" t="str">
            <v>HMR remaining hours collected.</v>
          </cell>
        </row>
        <row r="8901">
          <cell r="A8901">
            <v>45474.536666666703</v>
          </cell>
          <cell r="B8901">
            <v>3550</v>
          </cell>
          <cell r="F8901" t="str">
            <v>CC-01325596</v>
          </cell>
          <cell r="J8901" t="str">
            <v>Sales Call</v>
          </cell>
          <cell r="R8901" t="str">
            <v>BUHL152930</v>
          </cell>
          <cell r="AB8901" t="str">
            <v>HMR remaining hours collected..</v>
          </cell>
        </row>
        <row r="8902">
          <cell r="A8902">
            <v>45474.532650462999</v>
          </cell>
          <cell r="B8902">
            <v>3290</v>
          </cell>
          <cell r="F8902" t="str">
            <v>CC-01325584</v>
          </cell>
          <cell r="J8902" t="str">
            <v>Sales Call</v>
          </cell>
          <cell r="R8902" t="str">
            <v>BUCD121174</v>
          </cell>
          <cell r="AB8902" t="str">
            <v>HMR remaining hours collected.</v>
          </cell>
        </row>
        <row r="8903">
          <cell r="A8903">
            <v>45474.5288194444</v>
          </cell>
          <cell r="B8903">
            <v>7170</v>
          </cell>
          <cell r="F8903" t="str">
            <v>CC-01325572</v>
          </cell>
          <cell r="J8903" t="str">
            <v>Sales Call</v>
          </cell>
          <cell r="R8903" t="str">
            <v>BUGD162826</v>
          </cell>
          <cell r="AB8903" t="str">
            <v>HMR remaining hours collected.</v>
          </cell>
        </row>
        <row r="8904">
          <cell r="A8904">
            <v>45474.523923611101</v>
          </cell>
          <cell r="B8904">
            <v>1800</v>
          </cell>
          <cell r="F8904" t="str">
            <v>CC-01325558</v>
          </cell>
          <cell r="J8904" t="str">
            <v>Sales Call</v>
          </cell>
          <cell r="R8904" t="str">
            <v>BUBD162649</v>
          </cell>
          <cell r="AB8904" t="str">
            <v>HMR remaining hours collected.</v>
          </cell>
        </row>
        <row r="8905">
          <cell r="A8905">
            <v>45474.518576388902</v>
          </cell>
          <cell r="B8905">
            <v>10500</v>
          </cell>
          <cell r="F8905" t="str">
            <v>CC-01325537</v>
          </cell>
          <cell r="J8905" t="str">
            <v>Sales Call</v>
          </cell>
          <cell r="R8905" t="str">
            <v>BULD162577</v>
          </cell>
          <cell r="AB8905" t="str">
            <v>HMR remaining hours collected..</v>
          </cell>
        </row>
        <row r="8906">
          <cell r="A8906">
            <v>45474.514212962997</v>
          </cell>
          <cell r="B8906">
            <v>5840</v>
          </cell>
          <cell r="F8906" t="str">
            <v>CC-01325525</v>
          </cell>
          <cell r="J8906" t="str">
            <v>Sales Call</v>
          </cell>
          <cell r="R8906" t="str">
            <v>BUCD162696</v>
          </cell>
          <cell r="AB8906" t="str">
            <v>HMR remaining hours collected.</v>
          </cell>
        </row>
        <row r="8907">
          <cell r="A8907">
            <v>45474.510219907403</v>
          </cell>
          <cell r="B8907">
            <v>8333</v>
          </cell>
          <cell r="F8907" t="str">
            <v>CC-01325514</v>
          </cell>
          <cell r="J8907" t="str">
            <v>Sales Call</v>
          </cell>
          <cell r="R8907" t="str">
            <v>BULD162568</v>
          </cell>
          <cell r="AB8907" t="str">
            <v>HMR remaining hours collected.</v>
          </cell>
        </row>
        <row r="8908">
          <cell r="A8908">
            <v>45474.505798611099</v>
          </cell>
          <cell r="B8908">
            <v>3730</v>
          </cell>
          <cell r="F8908" t="str">
            <v>CC-01325497</v>
          </cell>
          <cell r="J8908" t="str">
            <v>Sales Call</v>
          </cell>
          <cell r="R8908" t="str">
            <v>BUAL160585</v>
          </cell>
          <cell r="AB8908" t="str">
            <v>HMR remaining hours collected.</v>
          </cell>
        </row>
        <row r="8909">
          <cell r="A8909">
            <v>45474.502048611103</v>
          </cell>
          <cell r="B8909">
            <v>10553</v>
          </cell>
          <cell r="F8909" t="str">
            <v>CC-01325486</v>
          </cell>
          <cell r="J8909" t="str">
            <v>Sales Call</v>
          </cell>
          <cell r="R8909" t="str">
            <v>BUKD162535</v>
          </cell>
          <cell r="AB8909" t="str">
            <v>HMR remaining hours collected.</v>
          </cell>
        </row>
        <row r="8910">
          <cell r="A8910">
            <v>45474.4979282407</v>
          </cell>
          <cell r="B8910">
            <v>920</v>
          </cell>
          <cell r="F8910" t="str">
            <v>CC-01325472</v>
          </cell>
          <cell r="J8910" t="str">
            <v>Sales Call</v>
          </cell>
          <cell r="R8910" t="str">
            <v>BULD162583</v>
          </cell>
          <cell r="AB8910" t="str">
            <v>HMR remaining hours collected.</v>
          </cell>
        </row>
        <row r="8911">
          <cell r="A8911">
            <v>45474.495046296302</v>
          </cell>
          <cell r="B8911">
            <v>1000</v>
          </cell>
          <cell r="F8911" t="str">
            <v>CC-01325460</v>
          </cell>
          <cell r="J8911" t="str">
            <v>Sales Call</v>
          </cell>
          <cell r="R8911" t="str">
            <v>BULD162579</v>
          </cell>
          <cell r="AB8911" t="str">
            <v>HMR remaining hours collected.</v>
          </cell>
        </row>
        <row r="8912">
          <cell r="A8912">
            <v>45474.492002314801</v>
          </cell>
          <cell r="B8912">
            <v>6470</v>
          </cell>
          <cell r="F8912" t="str">
            <v>CC-01325450</v>
          </cell>
          <cell r="J8912" t="str">
            <v>Sales Call</v>
          </cell>
          <cell r="R8912" t="str">
            <v>BTGL160455</v>
          </cell>
          <cell r="AB8912" t="str">
            <v>HMR remaining hours collected.</v>
          </cell>
        </row>
        <row r="8913">
          <cell r="A8913">
            <v>45474.488298611097</v>
          </cell>
          <cell r="B8913">
            <v>5075</v>
          </cell>
          <cell r="F8913" t="str">
            <v>CC-01325437</v>
          </cell>
          <cell r="J8913" t="str">
            <v>Sales Call</v>
          </cell>
          <cell r="R8913" t="str">
            <v>BTJD162016</v>
          </cell>
          <cell r="AB8913" t="str">
            <v>HMR remaining hours collected.</v>
          </cell>
        </row>
        <row r="8914">
          <cell r="A8914">
            <v>45474.484270833302</v>
          </cell>
          <cell r="B8914">
            <v>7540</v>
          </cell>
          <cell r="F8914" t="str">
            <v>CC-01325423</v>
          </cell>
          <cell r="J8914" t="str">
            <v>Sales Call</v>
          </cell>
          <cell r="R8914" t="str">
            <v>BTED162231</v>
          </cell>
          <cell r="AB8914" t="str">
            <v>HMR remaining hours collected..</v>
          </cell>
        </row>
        <row r="8915">
          <cell r="A8915">
            <v>45474.480347222197</v>
          </cell>
          <cell r="B8915">
            <v>8998</v>
          </cell>
          <cell r="F8915" t="str">
            <v>CC-01325411</v>
          </cell>
          <cell r="J8915" t="str">
            <v>Sales Call</v>
          </cell>
          <cell r="R8915" t="str">
            <v>BTGD162289</v>
          </cell>
          <cell r="AB8915" t="str">
            <v>HMR remaining hours collected.</v>
          </cell>
        </row>
        <row r="8916">
          <cell r="A8916">
            <v>45474.287210648101</v>
          </cell>
          <cell r="B8916">
            <v>28603</v>
          </cell>
          <cell r="F8916" t="str">
            <v>CC-01325097</v>
          </cell>
          <cell r="J8916" t="str">
            <v>Schedule Service - AMC</v>
          </cell>
          <cell r="R8916" t="str">
            <v>BQES030978</v>
          </cell>
          <cell r="AB8916" t="str">
            <v>AMC visit carried out</v>
          </cell>
        </row>
        <row r="8917">
          <cell r="A8917">
            <v>45472.463553240697</v>
          </cell>
          <cell r="B8917">
            <v>1</v>
          </cell>
          <cell r="F8917" t="str">
            <v>CC-01323700</v>
          </cell>
          <cell r="J8917" t="str">
            <v>Commissioning</v>
          </cell>
          <cell r="R8917" t="str">
            <v>BXAD231957</v>
          </cell>
          <cell r="AB8917" t="str">
            <v>Attend the site for commissioning so check all mounting found ok, check engine oil, oil level, coolant level found ok, no any external damages found, Connect Exide battery and connect with diesel line, and start the unit found running ok.</v>
          </cell>
        </row>
        <row r="8918">
          <cell r="A8918">
            <v>45471.653437499997</v>
          </cell>
          <cell r="B8918">
            <v>4825</v>
          </cell>
          <cell r="F8918" t="str">
            <v>CC-01323091</v>
          </cell>
          <cell r="J8918" t="str">
            <v>Schedule Service</v>
          </cell>
          <cell r="R8918" t="str">
            <v>BVLD163067</v>
          </cell>
          <cell r="AB8918" t="str">
            <v>Visit the site to schedule a service to drain oil from the tank and cooler, totaling 34 liters. Proceed to replace the air oil separator, oil filter, and air filter for both the compressor and engine. Additionally, replace the actuator kit for both sides, as well as the ARV kit, pressure regulator kit, and 40 liters of oil. Finally, start the unit and ensure it is running smoothly.</v>
          </cell>
        </row>
        <row r="8919">
          <cell r="A8919">
            <v>45471.512731481504</v>
          </cell>
          <cell r="B8919">
            <v>30034</v>
          </cell>
          <cell r="F8919" t="str">
            <v>CC-01322703</v>
          </cell>
          <cell r="J8919" t="str">
            <v>Schedule Service</v>
          </cell>
          <cell r="R8919" t="str">
            <v>BMFS031346</v>
          </cell>
          <cell r="AB8919" t="str">
            <v>Today we attend the customer site for sheudle service so we change parts during service:- Air filter, oil filter, oil and separator than start machine running ok</v>
          </cell>
        </row>
        <row r="8920">
          <cell r="A8920">
            <v>45471.4909259259</v>
          </cell>
          <cell r="B8920">
            <v>2250</v>
          </cell>
          <cell r="F8920" t="str">
            <v>CC-01322652</v>
          </cell>
          <cell r="J8920" t="str">
            <v>Complaint - Running With Problem</v>
          </cell>
          <cell r="R8920" t="str">
            <v>BVFD163261</v>
          </cell>
          <cell r="AB8920" t="str">
            <v>Visit the site to address the high drilling RPM issue. Here are the key points that were reviewed: Verified the air filter condition, which was found to be in good shape.  No external air leakage was detected in the unit. Now customer satisfied Contact Person Dinesh Pandit - 9905338679
- Checked the moisture filter, which was also in good condition.
- Confirmed the actuator function was operational.
- During drilling, the RPM regulator was slightly adjusted to bring the drilling RPM down to 1600, ensuring the unit is now running smoothly. UNDER OBSERVATION</v>
          </cell>
        </row>
        <row r="8921">
          <cell r="A8921">
            <v>45471.434513888897</v>
          </cell>
          <cell r="B8921">
            <v>552</v>
          </cell>
          <cell r="F8921" t="str">
            <v>CC-01322513</v>
          </cell>
          <cell r="J8921" t="str">
            <v>Complaint - Running With Problem</v>
          </cell>
          <cell r="R8921" t="str">
            <v>BXKD164199</v>
          </cell>
          <cell r="AB8921" t="str">
            <v>Visit the site to address a complaint about oil leakage through the safety valve. Check the condition of the actuator rubber play, proceed to remove the actuator kit, clean the actuator area, and replace it with a new actuator kit at no cost. Finally, start the unit and ensure it is running smoothly.</v>
          </cell>
        </row>
        <row r="8922">
          <cell r="A8922">
            <v>45470.702106481498</v>
          </cell>
          <cell r="B8922">
            <v>3672</v>
          </cell>
          <cell r="F8922" t="str">
            <v>CC-01322080</v>
          </cell>
          <cell r="J8922" t="str">
            <v>Complaint - Running With Problem</v>
          </cell>
          <cell r="R8922" t="str">
            <v>BVKD163010</v>
          </cell>
          <cell r="AB8922" t="str">
            <v>Visit the site to address a complaint about unit tripping. Upon inspection, identified the solenoid, petcon, and actuator kit as faulty. Replaced these components from customer stock. Subsequently, initiated the unit and confirmed it is running smoothly.</v>
          </cell>
        </row>
        <row r="8923">
          <cell r="A8923">
            <v>45470.5218171296</v>
          </cell>
          <cell r="B8923">
            <v>2056</v>
          </cell>
          <cell r="F8923" t="str">
            <v>CC-01321567</v>
          </cell>
          <cell r="J8923" t="str">
            <v>Complaint - Running With Problem</v>
          </cell>
          <cell r="R8923" t="str">
            <v>BWLD231345</v>
          </cell>
          <cell r="AB8923" t="str">
            <v>Visit the site to address a reported issue of a crack forming. Upon inspection, it was discovered that the radiator and cooler mountings were cracked. We proceeded to replace them with new ones at no cost.</v>
          </cell>
        </row>
        <row r="8924">
          <cell r="A8924">
            <v>45470.520578703698</v>
          </cell>
          <cell r="B8924">
            <v>1630</v>
          </cell>
          <cell r="F8924" t="str">
            <v>CC-01321564</v>
          </cell>
          <cell r="J8924" t="str">
            <v>Complaint - Running With Problem</v>
          </cell>
          <cell r="R8924" t="str">
            <v>BWLD231334</v>
          </cell>
          <cell r="AB8924" t="str">
            <v>Visit the site to address a reported issue of a crack forming. Upon inspection, it was discovered that the radiator and cooler mountings were cracked. We proceeded to replace them with new ones at no cost.</v>
          </cell>
        </row>
        <row r="8925">
          <cell r="A8925">
            <v>45470.345659722203</v>
          </cell>
          <cell r="B8925">
            <v>0</v>
          </cell>
          <cell r="F8925" t="str">
            <v>CC-01321264</v>
          </cell>
          <cell r="J8925" t="str">
            <v>Complaint - Breakdown</v>
          </cell>
          <cell r="R8925" t="str">
            <v>BWKD163559</v>
          </cell>
          <cell r="AB8925"/>
        </row>
        <row r="8926">
          <cell r="A8926">
            <v>45470.2834953704</v>
          </cell>
          <cell r="B8926">
            <v>7955</v>
          </cell>
          <cell r="F8926" t="str">
            <v>CC-01321170</v>
          </cell>
          <cell r="J8926" t="str">
            <v>Schedule Service - AMC</v>
          </cell>
          <cell r="R8926" t="str">
            <v>BSBC375535</v>
          </cell>
          <cell r="AB8926" t="str">
            <v>AMC visit carried out</v>
          </cell>
        </row>
        <row r="8927">
          <cell r="A8927">
            <v>45470.272499999999</v>
          </cell>
          <cell r="B8927">
            <v>16256</v>
          </cell>
          <cell r="F8927" t="str">
            <v>CC-01321064</v>
          </cell>
          <cell r="J8927" t="str">
            <v>Schedule Service - AMC</v>
          </cell>
          <cell r="R8927" t="str">
            <v>BPIC370386</v>
          </cell>
          <cell r="AB8927" t="str">
            <v>AMC visit carried out</v>
          </cell>
        </row>
        <row r="8928">
          <cell r="A8928">
            <v>45469.729861111111</v>
          </cell>
          <cell r="B8928">
            <v>0</v>
          </cell>
          <cell r="F8928" t="str">
            <v>CC-01320965</v>
          </cell>
          <cell r="J8928" t="str">
            <v>Commissioning</v>
          </cell>
          <cell r="R8928"/>
          <cell r="AB8928" t="str">
            <v>Customer provided time for commissioning on 02-07-2024
Pending for visit confirmation 02-07-2024 .......... 04-07-2024 ------- 06-07-2024</v>
          </cell>
        </row>
        <row r="8929">
          <cell r="A8929">
            <v>45469.680648148104</v>
          </cell>
          <cell r="B8929">
            <v>32657</v>
          </cell>
          <cell r="F8929" t="str">
            <v>CC-01320833</v>
          </cell>
          <cell r="J8929" t="str">
            <v>Schedule Service</v>
          </cell>
          <cell r="R8929" t="str">
            <v>BMJS040004</v>
          </cell>
          <cell r="AB8929" t="str">
            <v>Today we attend the customer site for sheudle service so we change parts during service:- air filter, oil filter and oil than start machine running ok</v>
          </cell>
        </row>
        <row r="8930">
          <cell r="A8930">
            <v>45469.6120717593</v>
          </cell>
          <cell r="B8930">
            <v>1563</v>
          </cell>
          <cell r="F8930" t="str">
            <v>CC-01320646</v>
          </cell>
          <cell r="J8930" t="str">
            <v>Schedule Service</v>
          </cell>
          <cell r="R8930" t="str">
            <v>BWLS031931</v>
          </cell>
          <cell r="AB8930" t="str">
            <v>Today we attend the customer site for sheudle service so we change parts during service:- air filter and oil filter than start machine running ok</v>
          </cell>
        </row>
        <row r="8931">
          <cell r="A8931">
            <v>45469.5452546296</v>
          </cell>
          <cell r="B8931">
            <v>1741</v>
          </cell>
          <cell r="F8931" t="str">
            <v>CC-01320477</v>
          </cell>
          <cell r="J8931" t="str">
            <v>Schedule Service</v>
          </cell>
          <cell r="R8931" t="str">
            <v>BWFD163940</v>
          </cell>
          <cell r="AB8931" t="str">
            <v>Visit the location to schedule a service to drain oil from the tank and cooler, totaling 32 liters of oil. Proceed to replace the oil filter and add 40 liters of fresh oil. Finally, start the unit to ensure it is running smoothly..</v>
          </cell>
        </row>
        <row r="8932">
          <cell r="A8932">
            <v>45469.536851851903</v>
          </cell>
          <cell r="B8932">
            <v>0</v>
          </cell>
          <cell r="F8932" t="str">
            <v>CC-01320455</v>
          </cell>
          <cell r="J8932" t="str">
            <v>Complaint - Breakdown</v>
          </cell>
          <cell r="R8932" t="str">
            <v>BWKD163559</v>
          </cell>
          <cell r="AB8932"/>
        </row>
        <row r="8933">
          <cell r="A8933">
            <v>45469.536122685196</v>
          </cell>
          <cell r="B8933">
            <v>1660</v>
          </cell>
          <cell r="F8933" t="str">
            <v>CC-01320451</v>
          </cell>
          <cell r="J8933" t="str">
            <v>Complaint - Breakdown</v>
          </cell>
          <cell r="R8933" t="str">
            <v>BWKD163559</v>
          </cell>
          <cell r="AB8933" t="str">
            <v>Attend the site as per customer complaint for burning smell from compressor and MPV burst so check the compressor oil found black in colour with burning smell so drain oil from tank and oil cooler found 32 litre oil drain out, MPV assembly found in burst condition so check other parts also found separator filter in burnt condition, pre cleaner found in burnt condition also ARV kit and hose arv to butterfly duct found in burnt condition all photos shared, after then open all pipelines, oil cooler, tv block, oil filter, DCV assembly, radial outlet and discharge hose, cooler assembly and tank cleaned by caustic soda and water, TV check found it is opening in 60 deg.cel and full open in 70 deg.cel., airend cleaned by 3 litres new oil with three dead crank and clean the other parts, after all cleaning fitted oil cooler, separator filter, MPV assembly, arv kit, pre cleaner, oil filter, hose arv to butterfly duct and fill oil in tank 17 litres, after then start the unit and run it for 25 minutes dot reached 105 deg.cel. after then drain oil 16 litres total from tank and oil cooler with three dead cranks. This process done only for system cleaning. After then fill new oil in tank upto full guage level and fill oil in airend upto 3 litres. Start the unit and maintain the oil level upto half guage level. Total filled oil 45 litres. Next day run the unit on load condition and checked full bore found in ambient 32 DOT reached 84 and in ambient 25 DOT reached 74 deg.cel.</v>
          </cell>
        </row>
        <row r="8934">
          <cell r="A8934">
            <v>45469.535833333299</v>
          </cell>
          <cell r="B8934">
            <v>0</v>
          </cell>
          <cell r="F8934" t="str">
            <v>CC-01320448</v>
          </cell>
          <cell r="J8934" t="str">
            <v>Complaint - Breakdown</v>
          </cell>
          <cell r="R8934" t="str">
            <v>BWKD163559</v>
          </cell>
          <cell r="AB8934"/>
        </row>
        <row r="8935">
          <cell r="A8935">
            <v>45469.480613425898</v>
          </cell>
          <cell r="B8935">
            <v>453320</v>
          </cell>
          <cell r="F8935" t="str">
            <v>CC-01320249</v>
          </cell>
          <cell r="J8935" t="str">
            <v>Schedule Service</v>
          </cell>
          <cell r="R8935" t="str">
            <v>BKAS040272</v>
          </cell>
          <cell r="AB8935" t="str">
            <v>Attend the site for schedule service so change air filter oil filter, air oil separators, motor greasing and oil. Then start the unit found running ok.</v>
          </cell>
        </row>
        <row r="8936">
          <cell r="A8936">
            <v>45468.609571759298</v>
          </cell>
          <cell r="B8936">
            <v>0</v>
          </cell>
          <cell r="F8936" t="str">
            <v>CC-01319449</v>
          </cell>
          <cell r="J8936" t="str">
            <v>Complaint - Running With Problem</v>
          </cell>
          <cell r="R8936" t="str">
            <v>11493204</v>
          </cell>
          <cell r="AB8936" t="str">
            <v>Visit the site check and found driver temperature controller faulty so change the faulty controller with new one then start the unit found running ok. Controller display failure</v>
          </cell>
        </row>
        <row r="8937">
          <cell r="A8937">
            <v>45468.592106481497</v>
          </cell>
          <cell r="B8937">
            <v>0</v>
          </cell>
          <cell r="F8937" t="str">
            <v>CC-01319390</v>
          </cell>
          <cell r="J8937" t="str">
            <v>Commissioning</v>
          </cell>
          <cell r="R8937" t="str">
            <v>DXKL140927</v>
          </cell>
          <cell r="AB8937" t="str">
            <v>Commissioning done on dated 25-06-2024</v>
          </cell>
        </row>
        <row r="8938">
          <cell r="A8938">
            <v>45467.759212962999</v>
          </cell>
          <cell r="B8938">
            <v>0</v>
          </cell>
          <cell r="F8938" t="str">
            <v>CC-01318643</v>
          </cell>
          <cell r="J8938" t="str">
            <v>Commissioning</v>
          </cell>
          <cell r="R8938" t="str">
            <v>CWHE212135</v>
          </cell>
          <cell r="AB8938" t="str">
            <v>Commissioning done on dated 25-06-2024</v>
          </cell>
        </row>
        <row r="8939">
          <cell r="A8939">
            <v>45467.6485763889</v>
          </cell>
          <cell r="B8939">
            <v>5242</v>
          </cell>
          <cell r="F8939" t="str">
            <v>CC-01318427</v>
          </cell>
          <cell r="J8939" t="str">
            <v>Schedule Service</v>
          </cell>
          <cell r="R8939" t="str">
            <v>BWEC370334</v>
          </cell>
          <cell r="AB8939" t="str">
            <v>Attend the site to change oil filter so change oil filter and then start the unit found running ok.</v>
          </cell>
        </row>
        <row r="8940">
          <cell r="A8940">
            <v>45467.585254629601</v>
          </cell>
          <cell r="B8940">
            <v>0</v>
          </cell>
          <cell r="F8940" t="str">
            <v>CC-01318269</v>
          </cell>
          <cell r="J8940" t="str">
            <v>Commissioning</v>
          </cell>
          <cell r="R8940" t="str">
            <v>SN24TN00563</v>
          </cell>
          <cell r="AB8940" t="str">
            <v>Commissioning done on dated 24-06-2024</v>
          </cell>
        </row>
        <row r="8941">
          <cell r="A8941">
            <v>45467.548750000002</v>
          </cell>
          <cell r="B8941">
            <v>46307</v>
          </cell>
          <cell r="F8941" t="str">
            <v>CC-01318197</v>
          </cell>
          <cell r="J8941" t="str">
            <v>Complaint - Running With Problem</v>
          </cell>
          <cell r="R8941" t="str">
            <v>BKAS030685</v>
          </cell>
          <cell r="AB8941" t="str">
            <v>We visited site check and found no oil carry in service line. And unit running well. We found dryer temperature controller folty so we change it. After than start and check unit running well. Call cancellation mail sent</v>
          </cell>
        </row>
        <row r="8942">
          <cell r="A8942">
            <v>45467.501875000002</v>
          </cell>
          <cell r="B8942">
            <v>0</v>
          </cell>
          <cell r="F8942" t="str">
            <v>CC-01318066</v>
          </cell>
          <cell r="J8942" t="str">
            <v>General Service</v>
          </cell>
          <cell r="R8942" t="str">
            <v>CVIE569900</v>
          </cell>
          <cell r="AB8942" t="str">
            <v>Attend the site for general service so change air filter, oil and NRV kit. Then start the unit found running ok.</v>
          </cell>
        </row>
        <row r="8943">
          <cell r="A8943">
            <v>45467.494710648098</v>
          </cell>
          <cell r="B8943">
            <v>523</v>
          </cell>
          <cell r="F8943" t="str">
            <v>CC-01318053</v>
          </cell>
          <cell r="J8943" t="str">
            <v>Schedule Service</v>
          </cell>
          <cell r="R8943" t="str">
            <v>BXJD164143</v>
          </cell>
          <cell r="AB8943" t="str">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ell>
        </row>
        <row r="8944">
          <cell r="A8944">
            <v>45467.458912037</v>
          </cell>
          <cell r="B8944">
            <v>0</v>
          </cell>
          <cell r="F8944" t="str">
            <v>CC-01317910</v>
          </cell>
          <cell r="J8944" t="str">
            <v>Preservative Measures</v>
          </cell>
          <cell r="R8944" t="str">
            <v>CWHE212135</v>
          </cell>
          <cell r="AB8944" t="str">
            <v>Attend the site for commissioning so check and found unit mote then 6 month old for commissioning. So first we done preservative measure. Change air filter and oil.</v>
          </cell>
        </row>
        <row r="8945">
          <cell r="A8945">
            <v>45467.4466203704</v>
          </cell>
          <cell r="B8945">
            <v>1</v>
          </cell>
          <cell r="F8945" t="str">
            <v>CC-01317885</v>
          </cell>
          <cell r="J8945" t="str">
            <v>Commissioning</v>
          </cell>
          <cell r="R8945" t="str">
            <v>BXJF111817</v>
          </cell>
          <cell r="AB8945" t="str">
            <v>Commissioning done on dated 24-06-2024.. Comm date-24-06-2024</v>
          </cell>
        </row>
        <row r="8946">
          <cell r="A8946">
            <v>45467.285775463002</v>
          </cell>
          <cell r="B8946">
            <v>34618</v>
          </cell>
          <cell r="F8946" t="str">
            <v>CC-01317659</v>
          </cell>
          <cell r="J8946" t="str">
            <v>Schedule Service - AMC</v>
          </cell>
          <cell r="R8946" t="str">
            <v>BQFS031084</v>
          </cell>
          <cell r="AB8946" t="str">
            <v>AMC visit carried out</v>
          </cell>
        </row>
        <row r="8947">
          <cell r="A8947">
            <v>45467.2832291667</v>
          </cell>
          <cell r="B8947">
            <v>26317</v>
          </cell>
          <cell r="F8947" t="str">
            <v>CC-01317633</v>
          </cell>
          <cell r="J8947" t="str">
            <v>Schedule Service - AMC</v>
          </cell>
          <cell r="R8947" t="str">
            <v>BKDS031405</v>
          </cell>
          <cell r="AB8947" t="str">
            <v>AMC visit carried out</v>
          </cell>
        </row>
        <row r="8948">
          <cell r="A8948">
            <v>45465.674803240698</v>
          </cell>
          <cell r="B8948">
            <v>1412</v>
          </cell>
          <cell r="F8948" t="str">
            <v>CC-01317040</v>
          </cell>
          <cell r="J8948" t="str">
            <v>Schedule Service</v>
          </cell>
          <cell r="R8948" t="str">
            <v>BWED163893</v>
          </cell>
          <cell r="AB8948" t="str">
            <v>Visit the site to schedule a service for replacing the air oil separator, BDV kit, ARV kit, Actuator kit, pressure regulator kit. Afterwards, start the unit and ensure it is running smoothly.</v>
          </cell>
        </row>
        <row r="8949">
          <cell r="A8949">
            <v>45465.644629629598</v>
          </cell>
          <cell r="B8949">
            <v>1453</v>
          </cell>
          <cell r="F8949" t="str">
            <v>CC-01316969</v>
          </cell>
          <cell r="J8949" t="str">
            <v>Schedule Service</v>
          </cell>
          <cell r="R8949" t="str">
            <v>BWED163889</v>
          </cell>
          <cell r="AB8949" t="str">
            <v>Visit the site to schedule a service for replacing the air oil separator, BDV kit, ARV kit, Actuator kit, pressure regulator kit. Afterwards, start the unit and ensure it is running smoothly.</v>
          </cell>
        </row>
        <row r="8950">
          <cell r="A8950">
            <v>45465.5363194444</v>
          </cell>
          <cell r="B8950">
            <v>0</v>
          </cell>
          <cell r="F8950" t="str">
            <v>CC-01316744</v>
          </cell>
          <cell r="J8950" t="str">
            <v>Commissioning</v>
          </cell>
          <cell r="R8950" t="str">
            <v>CXLE561768</v>
          </cell>
          <cell r="AB8950" t="str">
            <v>Commissioning done on dated 22-06-2024</v>
          </cell>
        </row>
        <row r="8951">
          <cell r="A8951">
            <v>45465.5231712963</v>
          </cell>
          <cell r="B8951">
            <v>0</v>
          </cell>
          <cell r="F8951" t="str">
            <v>CC-01316698</v>
          </cell>
          <cell r="J8951" t="str">
            <v>Preservative Measures</v>
          </cell>
          <cell r="R8951" t="str">
            <v>CWIE669927</v>
          </cell>
          <cell r="AB8951" t="str">
            <v>Attend the site for commissioning so check and found unit mote then 6 month old for commissioning. So first we done preservative measure. Change air filter and oil. Also remove dust entry. Then done Commissioning.</v>
          </cell>
        </row>
        <row r="8952">
          <cell r="A8952">
            <v>45465.519108796303</v>
          </cell>
          <cell r="B8952">
            <v>0</v>
          </cell>
          <cell r="F8952" t="str">
            <v>CC-01316685</v>
          </cell>
          <cell r="J8952" t="str">
            <v>Commissioning</v>
          </cell>
          <cell r="R8952" t="str">
            <v>CWIE669927</v>
          </cell>
          <cell r="AB8952" t="str">
            <v>Commissioning done on dated 23-06-2024</v>
          </cell>
        </row>
        <row r="8953">
          <cell r="A8953">
            <v>45465.460069444402</v>
          </cell>
          <cell r="B8953">
            <v>14337</v>
          </cell>
          <cell r="F8953" t="str">
            <v>CC-01316505</v>
          </cell>
          <cell r="J8953" t="str">
            <v>Schedule Service</v>
          </cell>
          <cell r="R8953" t="str">
            <v>BTJC377259</v>
          </cell>
          <cell r="AB8953" t="str">
            <v>Attend the site for schedule service so change air filter and oil filter and top up 5 liters XD oil. Then start the unit found running Ok.</v>
          </cell>
        </row>
        <row r="8954">
          <cell r="A8954">
            <v>45463.567812499998</v>
          </cell>
          <cell r="B8954">
            <v>1</v>
          </cell>
          <cell r="F8954" t="str">
            <v>CC-01314522</v>
          </cell>
          <cell r="J8954" t="str">
            <v>Commissioning</v>
          </cell>
          <cell r="R8954" t="str">
            <v>BXCD164415</v>
          </cell>
          <cell r="AB8954" t="str">
            <v>Commissioning done on dated 20-06-2024</v>
          </cell>
        </row>
        <row r="8955">
          <cell r="A8955">
            <v>45463.528981481497</v>
          </cell>
          <cell r="B8955">
            <v>1230</v>
          </cell>
          <cell r="F8955" t="str">
            <v>CC-01314429</v>
          </cell>
          <cell r="J8955" t="str">
            <v>Schedule Service</v>
          </cell>
          <cell r="R8955" t="str">
            <v>BWHD164004</v>
          </cell>
          <cell r="AB8955" t="str">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ell>
        </row>
        <row r="8956">
          <cell r="A8956">
            <v>45463.496030092603</v>
          </cell>
          <cell r="B8956">
            <v>570</v>
          </cell>
          <cell r="F8956" t="str">
            <v>CC-01314350</v>
          </cell>
          <cell r="J8956" t="str">
            <v>Schedule Service</v>
          </cell>
          <cell r="R8956" t="str">
            <v>BWID164050</v>
          </cell>
          <cell r="AB8956" t="str">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ell>
        </row>
        <row r="8957">
          <cell r="A8957">
            <v>45463.481261574103</v>
          </cell>
          <cell r="B8957">
            <v>741</v>
          </cell>
          <cell r="F8957" t="str">
            <v>CC-01314306</v>
          </cell>
          <cell r="J8957" t="str">
            <v>Schedule Service</v>
          </cell>
          <cell r="R8957" t="str">
            <v>BXKD164160</v>
          </cell>
          <cell r="AB8957" t="str">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ell>
        </row>
        <row r="8958">
          <cell r="A8958">
            <v>45462.4972569444</v>
          </cell>
          <cell r="B8958">
            <v>488</v>
          </cell>
          <cell r="F8958" t="str">
            <v>CC-01313202</v>
          </cell>
          <cell r="J8958" t="str">
            <v>Schedule Service</v>
          </cell>
          <cell r="R8958" t="str">
            <v>BXLD231897</v>
          </cell>
          <cell r="AB8958" t="str">
            <v>Visit the location to schedule a service to drain 110 liters of oil from the cooler and tank. Additionally, replace the air filter on the compressor side, as well as the oil filter and 120 liters of oil. Finally, start the unit and ensure it is running smoothly.</v>
          </cell>
        </row>
        <row r="8959">
          <cell r="A8959">
            <v>45461.746782407397</v>
          </cell>
          <cell r="B8959">
            <v>0</v>
          </cell>
          <cell r="F8959" t="str">
            <v>CC-01312695</v>
          </cell>
          <cell r="J8959" t="str">
            <v>Pre Commissioning</v>
          </cell>
          <cell r="R8959" t="str">
            <v>BXJF111817</v>
          </cell>
          <cell r="AB8959" t="str">
            <v>Pre commissioning done</v>
          </cell>
        </row>
        <row r="8960">
          <cell r="A8960">
            <v>45461.688194444403</v>
          </cell>
          <cell r="B8960">
            <v>2055</v>
          </cell>
          <cell r="F8960" t="str">
            <v>CC-01312557</v>
          </cell>
          <cell r="J8960" t="str">
            <v>Schedule Service</v>
          </cell>
          <cell r="R8960" t="str">
            <v>BWLD231345</v>
          </cell>
          <cell r="AB8960" t="str">
            <v>Visit the site to schedule a 1500 hour service to replace the air oil separator, pressure regulator kit (3 units), actuator kit (3 units), and ARV kit. Ensure all parts are properly installed and start the unit to confirm it is running smoothly.</v>
          </cell>
        </row>
        <row r="8961">
          <cell r="A8961">
            <v>45461.684918981497</v>
          </cell>
          <cell r="B8961">
            <v>1570</v>
          </cell>
          <cell r="F8961" t="str">
            <v>CC-01312541</v>
          </cell>
          <cell r="J8961" t="str">
            <v>Schedule Service</v>
          </cell>
          <cell r="R8961" t="str">
            <v>BWLD231334</v>
          </cell>
          <cell r="AB8961" t="str">
            <v>Visit the site to schedule a 1500 hour service to replace the air oil separator, pressure regulator kit (3 units), actuator kit (3 units), and ARV kit. Ensure all parts are properly installed and start the unit to confirm it is running smoothly.</v>
          </cell>
        </row>
        <row r="8962">
          <cell r="A8962">
            <v>45461.640393518501</v>
          </cell>
          <cell r="B8962">
            <v>4181</v>
          </cell>
          <cell r="F8962" t="str">
            <v>CC-01312447</v>
          </cell>
          <cell r="J8962" t="str">
            <v>Schedule Service</v>
          </cell>
          <cell r="R8962" t="str">
            <v>BVHD163374</v>
          </cell>
          <cell r="AB8962" t="str">
            <v>Visit the site to schedule a service to drain oil from the tank and cooler, totaling 38 liters of oil. Replace the air filter for both the compressor and engine, change the oil filter, and add 40 liters of oil. Finally, start the unit and ensure it is running smoothly.</v>
          </cell>
        </row>
        <row r="8963">
          <cell r="A8963">
            <v>45461.568599537</v>
          </cell>
          <cell r="B8963">
            <v>32543</v>
          </cell>
          <cell r="F8963" t="str">
            <v>CC-01312263</v>
          </cell>
          <cell r="J8963" t="str">
            <v>General Service</v>
          </cell>
          <cell r="R8963" t="str">
            <v>BMJS040004</v>
          </cell>
          <cell r="AB8963" t="str">
            <v>We visited check and change PLC power supply fuse after than start and check unit running well. But service due.</v>
          </cell>
        </row>
        <row r="8964">
          <cell r="A8964">
            <v>45461.533148148097</v>
          </cell>
          <cell r="B8964">
            <v>2525</v>
          </cell>
          <cell r="F8964" t="str">
            <v>CC-01312153</v>
          </cell>
          <cell r="J8964" t="str">
            <v>Schedule Service</v>
          </cell>
          <cell r="R8964" t="str">
            <v>BVHD163388</v>
          </cell>
          <cell r="AB8964" t="str">
            <v>Visit the site to schedule a service to drain oil from the tank and cooler, totaling 38 liters of oil. Replace the air filter for both the compressor and engine, change the oil filter, and add 40 liters of oil. Finally, start the unit and ensure it is running smoothly.</v>
          </cell>
        </row>
        <row r="8965">
          <cell r="A8965">
            <v>45461.508229166699</v>
          </cell>
          <cell r="B8965">
            <v>1225</v>
          </cell>
          <cell r="F8965" t="str">
            <v>CC-01312064</v>
          </cell>
          <cell r="J8965" t="str">
            <v>Complaint - Breakdown</v>
          </cell>
          <cell r="R8965" t="str">
            <v>BWHD164004</v>
          </cell>
          <cell r="AB8965" t="str">
            <v>Inspect the compressor on-site for unit breakdown complaints. Discovered an issue with the wiring - it was damaged. Rectified the problem by cleaning and tightening the wire. After the repair, the unit was running smoothly.</v>
          </cell>
        </row>
        <row r="8966">
          <cell r="A8966">
            <v>45461.279502314799</v>
          </cell>
          <cell r="B8966">
            <v>1</v>
          </cell>
          <cell r="F8966" t="str">
            <v>CC-01311643</v>
          </cell>
          <cell r="J8966" t="str">
            <v>Schedule Service - AMC</v>
          </cell>
          <cell r="R8966" t="str">
            <v>CTCE665149</v>
          </cell>
          <cell r="AB8966" t="str">
            <v>AMC visit carried out</v>
          </cell>
        </row>
        <row r="8967">
          <cell r="A8967">
            <v>45461.2733449074</v>
          </cell>
          <cell r="B8967">
            <v>23684</v>
          </cell>
          <cell r="F8967" t="str">
            <v>CC-01311576</v>
          </cell>
          <cell r="J8967" t="str">
            <v>Schedule Service - AMC</v>
          </cell>
          <cell r="R8967" t="str">
            <v>BSDS043254</v>
          </cell>
          <cell r="AB8967" t="str">
            <v>AMC visit carried out</v>
          </cell>
        </row>
        <row r="8968">
          <cell r="A8968">
            <v>45460.7749652778</v>
          </cell>
          <cell r="B8968">
            <v>0</v>
          </cell>
          <cell r="F8968" t="str">
            <v>CC-01311465</v>
          </cell>
          <cell r="J8968" t="str">
            <v>Commissioning</v>
          </cell>
          <cell r="R8968" t="str">
            <v>CXLE600883</v>
          </cell>
          <cell r="AB8968" t="str">
            <v>Commissioning done on dated 18-06-2024</v>
          </cell>
        </row>
        <row r="8969">
          <cell r="A8969">
            <v>45460.698726851799</v>
          </cell>
          <cell r="B8969">
            <v>116</v>
          </cell>
          <cell r="F8969" t="str">
            <v>CC-01311263</v>
          </cell>
          <cell r="J8969" t="str">
            <v>Complaint - Running With Problem</v>
          </cell>
          <cell r="R8969" t="str">
            <v>BXAD231954</v>
          </cell>
          <cell r="AB8969" t="str">
            <v>Attend the site as per customer complaint for unit tripping while start up check and found unit is tripping in starting mode after releasing the ignition key also found in starting mode line pressure is less then 7.5 bar which causes for tripping in starting mode so I adjust the butterfly valve little open the butterfly valve to take up line pressure more then 8 bar and after doing this unit is running in satisfactory condition without any tripping in starting mode also loading mode line pressure found 24 bar at 1200 idle rpm flushing rpm found 1890 at 16 bar and drilling rpm found 1430 at 22 bar line pressure..</v>
          </cell>
        </row>
        <row r="8970">
          <cell r="A8970">
            <v>45460.677962962996</v>
          </cell>
          <cell r="B8970">
            <v>14137</v>
          </cell>
          <cell r="F8970" t="str">
            <v>CC-01311211</v>
          </cell>
          <cell r="J8970" t="str">
            <v>General Service</v>
          </cell>
          <cell r="R8970" t="str">
            <v>BTLC377591</v>
          </cell>
          <cell r="AB8970" t="str">
            <v>Today we attend the customer site for sheudle service so we change parts during service:- air filter, oil filter, oil and separator than start machine running ok</v>
          </cell>
        </row>
        <row r="8971">
          <cell r="A8971">
            <v>45460.676793981504</v>
          </cell>
          <cell r="B8971">
            <v>5925</v>
          </cell>
          <cell r="F8971" t="str">
            <v>CC-01311209</v>
          </cell>
          <cell r="J8971" t="str">
            <v>Schedule Service</v>
          </cell>
          <cell r="R8971" t="str">
            <v>BULC371019</v>
          </cell>
          <cell r="AB8971" t="str">
            <v>We visited site and change Air filter Oil filter and Oil after than start and check unit running well but Separator service due.</v>
          </cell>
        </row>
        <row r="8972">
          <cell r="A8972">
            <v>45460.671388888899</v>
          </cell>
          <cell r="B8972">
            <v>95</v>
          </cell>
          <cell r="F8972" t="str">
            <v>CC-01311200</v>
          </cell>
          <cell r="J8972" t="str">
            <v>Sales Call</v>
          </cell>
          <cell r="R8972" t="str">
            <v>BXLD164272</v>
          </cell>
          <cell r="AB8972" t="str">
            <v>Sales call carried out for HMR update</v>
          </cell>
        </row>
        <row r="8973">
          <cell r="A8973">
            <v>45460.668032407397</v>
          </cell>
          <cell r="B8973">
            <v>115</v>
          </cell>
          <cell r="F8973" t="str">
            <v>CC-01311190</v>
          </cell>
          <cell r="J8973" t="str">
            <v>Sales Call</v>
          </cell>
          <cell r="R8973" t="str">
            <v>BXAD231954</v>
          </cell>
          <cell r="AB8973" t="str">
            <v>Sales call carried out for HMR update</v>
          </cell>
        </row>
        <row r="8974">
          <cell r="A8974">
            <v>45460.6663078704</v>
          </cell>
          <cell r="B8974">
            <v>3949</v>
          </cell>
          <cell r="F8974" t="str">
            <v>CC-01311184</v>
          </cell>
          <cell r="J8974" t="str">
            <v>Complaint - Running With Problem</v>
          </cell>
          <cell r="R8974" t="str">
            <v>BVKD163026</v>
          </cell>
          <cell r="AB8974" t="str">
            <v>Attend the site as per customer complaint for oil carry over through air filter so check the unit found during shut off very small amount of oil getting back through air filter also heavy amount of smoke get back through air filter housing so open the dcv found spring tention in loose condition which cause this issue so replace the dcv by new one. Also one muffler replaced in butterfly valve actuator orifice and compressor side rubber elbow replaced by new. After then check the compressor found unit is in ok condition..</v>
          </cell>
        </row>
        <row r="8975">
          <cell r="A8975">
            <v>45460.662546296298</v>
          </cell>
          <cell r="B8975">
            <v>1490</v>
          </cell>
          <cell r="F8975" t="str">
            <v>CC-01311167</v>
          </cell>
          <cell r="J8975" t="str">
            <v>Sales Call</v>
          </cell>
          <cell r="R8975" t="str">
            <v>BVED163240</v>
          </cell>
          <cell r="AB8975" t="str">
            <v>Sales call carried out for HMR update</v>
          </cell>
        </row>
        <row r="8976">
          <cell r="A8976">
            <v>45460.660034722197</v>
          </cell>
          <cell r="B8976">
            <v>1170</v>
          </cell>
          <cell r="F8976" t="str">
            <v>CC-01311161</v>
          </cell>
          <cell r="J8976" t="str">
            <v>Sales Call</v>
          </cell>
          <cell r="R8976" t="str">
            <v>BVGD163297</v>
          </cell>
          <cell r="AB8976" t="str">
            <v>Sales call carried out for HMR update</v>
          </cell>
        </row>
        <row r="8977">
          <cell r="A8977">
            <v>45460.657476851899</v>
          </cell>
          <cell r="B8977">
            <v>875</v>
          </cell>
          <cell r="F8977" t="str">
            <v>CC-01311151</v>
          </cell>
          <cell r="J8977" t="str">
            <v>Sales Call</v>
          </cell>
          <cell r="R8977" t="str">
            <v>BWHD164003</v>
          </cell>
          <cell r="AB8977" t="str">
            <v>Sales call carried out for HMR update</v>
          </cell>
        </row>
        <row r="8978">
          <cell r="A8978">
            <v>45460.6551273148</v>
          </cell>
          <cell r="B8978">
            <v>660</v>
          </cell>
          <cell r="F8978" t="str">
            <v>CC-01311143</v>
          </cell>
          <cell r="J8978" t="str">
            <v>Sales Call</v>
          </cell>
          <cell r="R8978" t="str">
            <v>BWHD163991</v>
          </cell>
          <cell r="AB8978" t="str">
            <v>Sales call carried out for HMR update</v>
          </cell>
        </row>
        <row r="8979">
          <cell r="A8979">
            <v>45460.652604166702</v>
          </cell>
          <cell r="B8979">
            <v>595</v>
          </cell>
          <cell r="F8979" t="str">
            <v>CC-01311132</v>
          </cell>
          <cell r="J8979" t="str">
            <v>Sales Call</v>
          </cell>
          <cell r="R8979" t="str">
            <v>BXJD231746</v>
          </cell>
          <cell r="AB8979" t="str">
            <v>Sales call carried out for HMR update</v>
          </cell>
        </row>
        <row r="8980">
          <cell r="A8980">
            <v>45460.650092592601</v>
          </cell>
          <cell r="B8980">
            <v>400</v>
          </cell>
          <cell r="F8980" t="str">
            <v>CC-01311126</v>
          </cell>
          <cell r="J8980" t="str">
            <v>Sales Call</v>
          </cell>
          <cell r="R8980" t="str">
            <v>BWID164050</v>
          </cell>
          <cell r="AB8980" t="str">
            <v>Sales call carried out for HMR update</v>
          </cell>
        </row>
        <row r="8981">
          <cell r="A8981">
            <v>45460.647789351897</v>
          </cell>
          <cell r="B8981">
            <v>250</v>
          </cell>
          <cell r="F8981" t="str">
            <v>CC-01311120</v>
          </cell>
          <cell r="J8981" t="str">
            <v>Sales Call</v>
          </cell>
          <cell r="R8981" t="str">
            <v>BXLD121932</v>
          </cell>
          <cell r="AB8981" t="str">
            <v>Sales call carried out for HMR update</v>
          </cell>
        </row>
        <row r="8982">
          <cell r="A8982">
            <v>45460.645115740699</v>
          </cell>
          <cell r="B8982">
            <v>250</v>
          </cell>
          <cell r="F8982" t="str">
            <v>CC-01311110</v>
          </cell>
          <cell r="J8982" t="str">
            <v>Sales Call</v>
          </cell>
          <cell r="R8982" t="str">
            <v>BXAD121939</v>
          </cell>
          <cell r="AB8982" t="str">
            <v>Sales call carried out for HMR update</v>
          </cell>
        </row>
        <row r="8983">
          <cell r="A8983">
            <v>45460.642685185201</v>
          </cell>
          <cell r="B8983">
            <v>250</v>
          </cell>
          <cell r="F8983" t="str">
            <v>CC-01311101</v>
          </cell>
          <cell r="J8983" t="str">
            <v>Sales Call</v>
          </cell>
          <cell r="R8983" t="str">
            <v>BWID231682</v>
          </cell>
          <cell r="AB8983" t="str">
            <v>Sales call carried out for HMR update</v>
          </cell>
        </row>
        <row r="8984">
          <cell r="A8984">
            <v>45460.640289351897</v>
          </cell>
          <cell r="B8984">
            <v>175</v>
          </cell>
          <cell r="F8984" t="str">
            <v>CC-01311092</v>
          </cell>
          <cell r="J8984" t="str">
            <v>Sales Call</v>
          </cell>
          <cell r="R8984" t="str">
            <v>BXLD164263</v>
          </cell>
          <cell r="AB8984" t="str">
            <v>Sales call carried out for HMR update</v>
          </cell>
        </row>
        <row r="8985">
          <cell r="A8985">
            <v>45460.637789351902</v>
          </cell>
          <cell r="B8985">
            <v>350</v>
          </cell>
          <cell r="F8985" t="str">
            <v>CC-01311083</v>
          </cell>
          <cell r="J8985" t="str">
            <v>Sales Call</v>
          </cell>
          <cell r="R8985" t="str">
            <v>BXKD164219</v>
          </cell>
          <cell r="AB8985" t="str">
            <v>Sales call carried out for HMR update</v>
          </cell>
        </row>
        <row r="8986">
          <cell r="A8986">
            <v>45460.6352430556</v>
          </cell>
          <cell r="B8986">
            <v>200</v>
          </cell>
          <cell r="F8986" t="str">
            <v>CC-01311072</v>
          </cell>
          <cell r="J8986" t="str">
            <v>Sales Call</v>
          </cell>
          <cell r="R8986" t="str">
            <v>BXAD164288</v>
          </cell>
          <cell r="AB8986" t="str">
            <v>Sales call carried out for HMR update</v>
          </cell>
        </row>
        <row r="8987">
          <cell r="A8987">
            <v>45460.632754629602</v>
          </cell>
          <cell r="B8987">
            <v>375</v>
          </cell>
          <cell r="F8987" t="str">
            <v>CC-01311068</v>
          </cell>
          <cell r="J8987" t="str">
            <v>Sales Call</v>
          </cell>
          <cell r="R8987" t="str">
            <v>BXKD164206</v>
          </cell>
          <cell r="AB8987" t="str">
            <v>Sales call carried out for HMR update</v>
          </cell>
        </row>
        <row r="8988">
          <cell r="A8988">
            <v>45460.630254629599</v>
          </cell>
          <cell r="B8988">
            <v>1100</v>
          </cell>
          <cell r="F8988" t="str">
            <v>CC-01311057</v>
          </cell>
          <cell r="J8988" t="str">
            <v>Sales Call</v>
          </cell>
          <cell r="R8988" t="str">
            <v>BWED163871</v>
          </cell>
          <cell r="AB8988" t="str">
            <v>Sales call carried out for HMR update</v>
          </cell>
        </row>
        <row r="8989">
          <cell r="A8989">
            <v>45460.627997685202</v>
          </cell>
          <cell r="B8989">
            <v>1000</v>
          </cell>
          <cell r="F8989" t="str">
            <v>CC-01311053</v>
          </cell>
          <cell r="J8989" t="str">
            <v>Sales Call</v>
          </cell>
          <cell r="R8989" t="str">
            <v>BWED163867</v>
          </cell>
          <cell r="AB8989" t="str">
            <v>Sales call carried out for HMR update</v>
          </cell>
        </row>
        <row r="8990">
          <cell r="A8990">
            <v>45460.625300925902</v>
          </cell>
          <cell r="B8990">
            <v>34704</v>
          </cell>
          <cell r="F8990" t="str">
            <v>CC-01311045</v>
          </cell>
          <cell r="J8990" t="str">
            <v>Schedule Service</v>
          </cell>
          <cell r="R8990" t="str">
            <v>BLIS031950</v>
          </cell>
          <cell r="AB8990"/>
        </row>
        <row r="8991">
          <cell r="A8991">
            <v>45460.623587962997</v>
          </cell>
          <cell r="B8991">
            <v>200</v>
          </cell>
          <cell r="F8991" t="str">
            <v>CC-01311039</v>
          </cell>
          <cell r="J8991" t="str">
            <v>Sales Call</v>
          </cell>
          <cell r="R8991" t="str">
            <v>BXLL153793</v>
          </cell>
          <cell r="AB8991" t="str">
            <v>Sales call carried out for HMR update</v>
          </cell>
        </row>
        <row r="8992">
          <cell r="A8992">
            <v>45460.621134259301</v>
          </cell>
          <cell r="B8992">
            <v>500</v>
          </cell>
          <cell r="F8992" t="str">
            <v>CC-01311034</v>
          </cell>
          <cell r="J8992" t="str">
            <v>Sales Call</v>
          </cell>
          <cell r="R8992" t="str">
            <v>BXKD164199</v>
          </cell>
          <cell r="AB8992" t="str">
            <v>Sales call carried out for HMR update</v>
          </cell>
        </row>
        <row r="8993">
          <cell r="A8993">
            <v>45460.618877314802</v>
          </cell>
          <cell r="B8993">
            <v>400</v>
          </cell>
          <cell r="F8993" t="str">
            <v>CC-01311031</v>
          </cell>
          <cell r="J8993" t="str">
            <v>Sales Call</v>
          </cell>
          <cell r="R8993" t="str">
            <v>BXKD121877</v>
          </cell>
          <cell r="AB8993" t="str">
            <v>Sales call carried out for HMR update</v>
          </cell>
        </row>
        <row r="8994">
          <cell r="A8994">
            <v>45460.6163310185</v>
          </cell>
          <cell r="B8994">
            <v>615</v>
          </cell>
          <cell r="F8994" t="str">
            <v>CC-01311025</v>
          </cell>
          <cell r="J8994" t="str">
            <v>Sales Call</v>
          </cell>
          <cell r="R8994" t="str">
            <v>BXKD164166</v>
          </cell>
          <cell r="AB8994" t="str">
            <v>Sales call carried out for HMR update</v>
          </cell>
        </row>
        <row r="8995">
          <cell r="A8995">
            <v>45460.614039351902</v>
          </cell>
          <cell r="B8995">
            <v>670</v>
          </cell>
          <cell r="F8995" t="str">
            <v>CC-01311015</v>
          </cell>
          <cell r="J8995" t="str">
            <v>Sales Call</v>
          </cell>
          <cell r="R8995" t="str">
            <v>BWID164096</v>
          </cell>
          <cell r="AB8995" t="str">
            <v>Sales call carried out for HMR update</v>
          </cell>
        </row>
        <row r="8996">
          <cell r="A8996">
            <v>45460.610555555599</v>
          </cell>
          <cell r="B8996">
            <v>510</v>
          </cell>
          <cell r="F8996" t="str">
            <v>CC-01311010</v>
          </cell>
          <cell r="J8996" t="str">
            <v>Sales Call</v>
          </cell>
          <cell r="R8996" t="str">
            <v>BXKD164174</v>
          </cell>
          <cell r="AB8996" t="str">
            <v>Sales call carried out for HMR update</v>
          </cell>
        </row>
        <row r="8997">
          <cell r="A8997">
            <v>45460.6081597222</v>
          </cell>
          <cell r="B8997">
            <v>630</v>
          </cell>
          <cell r="F8997" t="str">
            <v>CC-01311005</v>
          </cell>
          <cell r="J8997" t="str">
            <v>Sales Call</v>
          </cell>
          <cell r="R8997" t="str">
            <v>BWHD164039</v>
          </cell>
          <cell r="AB8997" t="str">
            <v>Sales call carried out for HMR update</v>
          </cell>
        </row>
        <row r="8998">
          <cell r="A8998">
            <v>45460.605682870402</v>
          </cell>
          <cell r="B8998">
            <v>1235</v>
          </cell>
          <cell r="F8998" t="str">
            <v>CC-01310994</v>
          </cell>
          <cell r="J8998" t="str">
            <v>Sales Call</v>
          </cell>
          <cell r="R8998" t="str">
            <v>BWCD163769</v>
          </cell>
          <cell r="AB8998" t="str">
            <v>Sales call carried out for HMR update</v>
          </cell>
        </row>
        <row r="8999">
          <cell r="A8999">
            <v>45460.569652777798</v>
          </cell>
          <cell r="B8999">
            <v>117153</v>
          </cell>
          <cell r="F8999" t="str">
            <v>CC-01310905</v>
          </cell>
          <cell r="J8999" t="str">
            <v>Schedule Service</v>
          </cell>
          <cell r="R8999" t="str">
            <v>BUGS035879</v>
          </cell>
          <cell r="AB8999" t="str">
            <v>Today we attend the customer site for sheudle service so we change parts during service:- air filter, oil filter, oil and separator than start machine running ok</v>
          </cell>
        </row>
        <row r="9000">
          <cell r="A9000">
            <v>45460.536956018499</v>
          </cell>
          <cell r="B9000">
            <v>655</v>
          </cell>
          <cell r="F9000" t="str">
            <v>CC-01310787</v>
          </cell>
          <cell r="J9000" t="str">
            <v>Sales Call</v>
          </cell>
          <cell r="R9000" t="str">
            <v>BXJD164130</v>
          </cell>
          <cell r="AB9000" t="str">
            <v>Sales call carried out for HMR update</v>
          </cell>
        </row>
        <row r="9001">
          <cell r="A9001">
            <v>45460.534525463001</v>
          </cell>
          <cell r="B9001">
            <v>400</v>
          </cell>
          <cell r="F9001" t="str">
            <v>CC-01310776</v>
          </cell>
          <cell r="J9001" t="str">
            <v>Sales Call</v>
          </cell>
          <cell r="R9001" t="str">
            <v>BXJD164143</v>
          </cell>
          <cell r="AB9001" t="str">
            <v>Sales call carried out for HMR update</v>
          </cell>
        </row>
        <row r="9002">
          <cell r="A9002">
            <v>45460.531018518501</v>
          </cell>
          <cell r="B9002">
            <v>395</v>
          </cell>
          <cell r="F9002" t="str">
            <v>CC-01310765</v>
          </cell>
          <cell r="J9002" t="str">
            <v>Sales Call</v>
          </cell>
          <cell r="R9002" t="str">
            <v>BWID164076</v>
          </cell>
          <cell r="AB9002" t="str">
            <v>Sales call carried out for HMR update</v>
          </cell>
        </row>
        <row r="9003">
          <cell r="A9003">
            <v>45460.528391203698</v>
          </cell>
          <cell r="B9003">
            <v>1150</v>
          </cell>
          <cell r="F9003" t="str">
            <v>CC-01310762</v>
          </cell>
          <cell r="J9003" t="str">
            <v>Sales Call</v>
          </cell>
          <cell r="R9003" t="str">
            <v>BWID164054</v>
          </cell>
          <cell r="AB9003" t="str">
            <v>Sales call carried out for HMR update</v>
          </cell>
        </row>
        <row r="9004">
          <cell r="A9004">
            <v>45460.525405092601</v>
          </cell>
          <cell r="B9004">
            <v>1125</v>
          </cell>
          <cell r="F9004" t="str">
            <v>CC-01310753</v>
          </cell>
          <cell r="J9004" t="str">
            <v>Sales Call</v>
          </cell>
          <cell r="R9004" t="str">
            <v>BWED163889</v>
          </cell>
          <cell r="AB9004" t="str">
            <v>Sales call carried out for HMR update</v>
          </cell>
        </row>
        <row r="9005">
          <cell r="A9005">
            <v>45460.521099537</v>
          </cell>
          <cell r="B9005">
            <v>600</v>
          </cell>
          <cell r="F9005" t="str">
            <v>CC-01310739</v>
          </cell>
          <cell r="J9005" t="str">
            <v>Sales Call</v>
          </cell>
          <cell r="R9005" t="str">
            <v>BWID164086</v>
          </cell>
          <cell r="AB9005" t="str">
            <v>Sales call carried out for HMR update</v>
          </cell>
        </row>
        <row r="9006">
          <cell r="A9006">
            <v>45460.518379629597</v>
          </cell>
          <cell r="B9006">
            <v>280</v>
          </cell>
          <cell r="F9006" t="str">
            <v>CC-01310727</v>
          </cell>
          <cell r="J9006" t="str">
            <v>Sales Call</v>
          </cell>
          <cell r="R9006" t="str">
            <v>BWLD163588</v>
          </cell>
          <cell r="AB9006" t="str">
            <v>Sales call carried out for HMR update</v>
          </cell>
        </row>
        <row r="9007">
          <cell r="A9007">
            <v>45460.515659722201</v>
          </cell>
          <cell r="B9007">
            <v>1400</v>
          </cell>
          <cell r="F9007" t="str">
            <v>CC-01310720</v>
          </cell>
          <cell r="J9007" t="str">
            <v>Sales Call</v>
          </cell>
          <cell r="R9007" t="str">
            <v>BWID220970</v>
          </cell>
          <cell r="AB9007" t="str">
            <v>Sales call carried out for HMR update</v>
          </cell>
        </row>
        <row r="9008">
          <cell r="A9008">
            <v>45460.512534722198</v>
          </cell>
          <cell r="B9008">
            <v>1800</v>
          </cell>
          <cell r="F9008" t="str">
            <v>CC-01310710</v>
          </cell>
          <cell r="J9008" t="str">
            <v>Sales Call</v>
          </cell>
          <cell r="R9008" t="str">
            <v>BVBD121409</v>
          </cell>
          <cell r="AB9008" t="str">
            <v>Sales call carried out for HMR update</v>
          </cell>
        </row>
        <row r="9009">
          <cell r="A9009">
            <v>45460.509675925903</v>
          </cell>
          <cell r="B9009">
            <v>1370</v>
          </cell>
          <cell r="F9009" t="str">
            <v>CC-01310700</v>
          </cell>
          <cell r="J9009" t="str">
            <v>Sales Call</v>
          </cell>
          <cell r="R9009" t="str">
            <v>BWHD231642</v>
          </cell>
          <cell r="AB9009" t="str">
            <v>Sales call carried out for HMR update</v>
          </cell>
        </row>
        <row r="9010">
          <cell r="A9010">
            <v>45460.506342592598</v>
          </cell>
          <cell r="B9010">
            <v>1270</v>
          </cell>
          <cell r="F9010" t="str">
            <v>CC-01310692</v>
          </cell>
          <cell r="J9010" t="str">
            <v>Sales Call</v>
          </cell>
          <cell r="R9010" t="str">
            <v>BWHD163996</v>
          </cell>
          <cell r="AB9010" t="str">
            <v>Sales call carried out for HMR update</v>
          </cell>
        </row>
        <row r="9011">
          <cell r="A9011">
            <v>45460.503634259301</v>
          </cell>
          <cell r="B9011">
            <v>800</v>
          </cell>
          <cell r="F9011" t="str">
            <v>CC-01310680</v>
          </cell>
          <cell r="J9011" t="str">
            <v>Sales Call</v>
          </cell>
          <cell r="R9011" t="str">
            <v>BWHD164004</v>
          </cell>
          <cell r="AB9011" t="str">
            <v>Sales call carried out for HMR update</v>
          </cell>
        </row>
        <row r="9012">
          <cell r="A9012">
            <v>45460.500925925902</v>
          </cell>
          <cell r="B9012">
            <v>1455</v>
          </cell>
          <cell r="F9012" t="str">
            <v>CC-01310672</v>
          </cell>
          <cell r="J9012" t="str">
            <v>Sales Call</v>
          </cell>
          <cell r="R9012" t="str">
            <v>BWJD163502</v>
          </cell>
          <cell r="AB9012" t="str">
            <v>Sales call carried out for HMR update</v>
          </cell>
        </row>
        <row r="9013">
          <cell r="A9013">
            <v>45460.498136574097</v>
          </cell>
          <cell r="B9013">
            <v>1050</v>
          </cell>
          <cell r="F9013" t="str">
            <v>CC-01310665</v>
          </cell>
          <cell r="J9013" t="str">
            <v>Sales Call</v>
          </cell>
          <cell r="R9013" t="str">
            <v>BWHD121813</v>
          </cell>
          <cell r="AB9013" t="str">
            <v>Sales call carried out for HMR update</v>
          </cell>
        </row>
        <row r="9014">
          <cell r="A9014">
            <v>45460.495451388902</v>
          </cell>
          <cell r="B9014">
            <v>850</v>
          </cell>
          <cell r="F9014" t="str">
            <v>CC-01310657</v>
          </cell>
          <cell r="J9014" t="str">
            <v>Sales Call</v>
          </cell>
          <cell r="R9014" t="str">
            <v>BWFD163931</v>
          </cell>
          <cell r="AB9014" t="str">
            <v>Sales call carried out for HMR update</v>
          </cell>
        </row>
        <row r="9015">
          <cell r="A9015">
            <v>45460.492916666699</v>
          </cell>
          <cell r="B9015">
            <v>935</v>
          </cell>
          <cell r="F9015" t="str">
            <v>CC-01310651</v>
          </cell>
          <cell r="J9015" t="str">
            <v>Sales Call</v>
          </cell>
          <cell r="R9015" t="str">
            <v>BWHD164015</v>
          </cell>
          <cell r="AB9015" t="str">
            <v>Sales call carried out for HMR update</v>
          </cell>
        </row>
        <row r="9016">
          <cell r="A9016">
            <v>45460.490509259304</v>
          </cell>
          <cell r="B9016">
            <v>1340</v>
          </cell>
          <cell r="F9016" t="str">
            <v>CC-01310645</v>
          </cell>
          <cell r="J9016" t="str">
            <v>Sales Call</v>
          </cell>
          <cell r="R9016" t="str">
            <v>BWFD163947</v>
          </cell>
          <cell r="AB9016" t="str">
            <v>Sales call carried out for HMR update</v>
          </cell>
        </row>
        <row r="9017">
          <cell r="A9017">
            <v>45460.487453703703</v>
          </cell>
          <cell r="B9017">
            <v>430</v>
          </cell>
          <cell r="F9017" t="str">
            <v>CC-01310636</v>
          </cell>
          <cell r="J9017" t="str">
            <v>Sales Call</v>
          </cell>
          <cell r="R9017" t="str">
            <v>BWFD163937</v>
          </cell>
          <cell r="AB9017" t="str">
            <v>Sales call carried out for HMR update</v>
          </cell>
        </row>
        <row r="9018">
          <cell r="A9018">
            <v>45460.4848263889</v>
          </cell>
          <cell r="B9018">
            <v>1590</v>
          </cell>
          <cell r="F9018" t="str">
            <v>CC-01310629</v>
          </cell>
          <cell r="J9018" t="str">
            <v>Sales Call</v>
          </cell>
          <cell r="R9018" t="str">
            <v>BWFD163940</v>
          </cell>
          <cell r="AB9018" t="str">
            <v>Sales call carried out for HMR update</v>
          </cell>
        </row>
        <row r="9019">
          <cell r="A9019">
            <v>45460.4822569444</v>
          </cell>
          <cell r="B9019">
            <v>2215</v>
          </cell>
          <cell r="F9019" t="str">
            <v>CC-01310622</v>
          </cell>
          <cell r="J9019" t="str">
            <v>Sales Call</v>
          </cell>
          <cell r="R9019" t="str">
            <v>BWJD163475</v>
          </cell>
          <cell r="AB9019" t="str">
            <v>Sales call carried out for HMR update</v>
          </cell>
        </row>
        <row r="9020">
          <cell r="A9020">
            <v>45460.478530092601</v>
          </cell>
          <cell r="B9020">
            <v>1318</v>
          </cell>
          <cell r="F9020" t="str">
            <v>CC-01310610</v>
          </cell>
          <cell r="J9020" t="str">
            <v>Sales Call</v>
          </cell>
          <cell r="R9020" t="str">
            <v>BWED163893</v>
          </cell>
          <cell r="AB9020" t="str">
            <v>Sales call carried out for HMR update</v>
          </cell>
        </row>
        <row r="9021">
          <cell r="A9021">
            <v>45460.475613425901</v>
          </cell>
          <cell r="B9021">
            <v>1125</v>
          </cell>
          <cell r="F9021" t="str">
            <v>CC-01310595</v>
          </cell>
          <cell r="J9021" t="str">
            <v>Sales Call</v>
          </cell>
          <cell r="R9021" t="str">
            <v>BWGD163984</v>
          </cell>
          <cell r="AB9021" t="str">
            <v>Sales call carried out for HMR update</v>
          </cell>
        </row>
        <row r="9022">
          <cell r="A9022">
            <v>45460.472604166702</v>
          </cell>
          <cell r="B9022">
            <v>2520</v>
          </cell>
          <cell r="F9022" t="str">
            <v>CC-01310580</v>
          </cell>
          <cell r="J9022" t="str">
            <v>Sales Call</v>
          </cell>
          <cell r="R9022" t="str">
            <v>BVHD163388</v>
          </cell>
          <cell r="AB9022" t="str">
            <v>Sales call carried out for HMR update</v>
          </cell>
        </row>
        <row r="9023">
          <cell r="A9023">
            <v>45460.469143518501</v>
          </cell>
          <cell r="B9023">
            <v>3711</v>
          </cell>
          <cell r="F9023" t="str">
            <v>CC-01310566</v>
          </cell>
          <cell r="J9023" t="str">
            <v>Sales Call</v>
          </cell>
          <cell r="R9023" t="str">
            <v>BWAD163687</v>
          </cell>
          <cell r="AB9023" t="str">
            <v>Sales call carried out for HMR update</v>
          </cell>
        </row>
        <row r="9024">
          <cell r="A9024">
            <v>45460.436608796299</v>
          </cell>
          <cell r="B9024">
            <v>0</v>
          </cell>
          <cell r="F9024" t="str">
            <v>CC-01310458</v>
          </cell>
          <cell r="J9024" t="str">
            <v>Complaint - Running With Problem</v>
          </cell>
          <cell r="R9024" t="str">
            <v>DWJL140568</v>
          </cell>
          <cell r="AB9024" t="str">
            <v>Attend the site for complaint of unit tripping so check and found NRV not working properly so open and clean it after cleaning refitted the same then start the unit found running Ok..</v>
          </cell>
        </row>
        <row r="9025">
          <cell r="A9025">
            <v>45458.495173611103</v>
          </cell>
          <cell r="B9025">
            <v>10816</v>
          </cell>
          <cell r="F9025" t="str">
            <v>CC-01309325</v>
          </cell>
          <cell r="J9025" t="str">
            <v>Complaint - Breakdown</v>
          </cell>
          <cell r="R9025" t="str">
            <v>BRGC373881</v>
          </cell>
          <cell r="AB9025" t="str">
            <v>Attend the site for customer complain of not working so check and found control main wire is in loosen condition so tighten the wire and after that found running in good condition.</v>
          </cell>
        </row>
        <row r="9026">
          <cell r="A9026">
            <v>45458.273090277798</v>
          </cell>
          <cell r="B9026">
            <v>14069</v>
          </cell>
          <cell r="F9026" t="str">
            <v>CC-01308952</v>
          </cell>
          <cell r="J9026" t="str">
            <v>Schedule Service - AMC</v>
          </cell>
          <cell r="R9026" t="str">
            <v>BUES034926</v>
          </cell>
          <cell r="AB9026" t="str">
            <v>AMC visit done</v>
          </cell>
        </row>
        <row r="9027">
          <cell r="A9027">
            <v>45457.728298611102</v>
          </cell>
          <cell r="B9027">
            <v>1430</v>
          </cell>
          <cell r="F9027" t="str">
            <v>CC-01308829</v>
          </cell>
          <cell r="J9027" t="str">
            <v>Sales Call</v>
          </cell>
          <cell r="R9027" t="str">
            <v>BWLD231334</v>
          </cell>
          <cell r="AB9027" t="str">
            <v>Sales call carried out for HMR update.</v>
          </cell>
        </row>
        <row r="9028">
          <cell r="A9028">
            <v>45457.724062499998</v>
          </cell>
          <cell r="B9028">
            <v>2050</v>
          </cell>
          <cell r="F9028" t="str">
            <v>CC-01308821</v>
          </cell>
          <cell r="J9028" t="str">
            <v>Sales Call</v>
          </cell>
          <cell r="R9028" t="str">
            <v>BWLD231345</v>
          </cell>
          <cell r="AB9028" t="str">
            <v>Sales call carried out for HMR update.</v>
          </cell>
        </row>
        <row r="9029">
          <cell r="A9029">
            <v>45457.719004629602</v>
          </cell>
          <cell r="B9029">
            <v>890</v>
          </cell>
          <cell r="F9029" t="str">
            <v>CC-01308804</v>
          </cell>
          <cell r="J9029" t="str">
            <v>Sales Call</v>
          </cell>
          <cell r="R9029" t="str">
            <v>BWCD121690</v>
          </cell>
          <cell r="AB9029" t="str">
            <v>Sales call carried out for HMR update.</v>
          </cell>
        </row>
        <row r="9030">
          <cell r="A9030">
            <v>45457.715150463002</v>
          </cell>
          <cell r="B9030">
            <v>2650</v>
          </cell>
          <cell r="F9030" t="str">
            <v>CC-01308794</v>
          </cell>
          <cell r="J9030" t="str">
            <v>Sales Call</v>
          </cell>
          <cell r="R9030" t="str">
            <v>BWLD163586</v>
          </cell>
          <cell r="AB9030" t="str">
            <v>Sales call carried out for HMR update.</v>
          </cell>
        </row>
        <row r="9031">
          <cell r="A9031">
            <v>45457.710775462998</v>
          </cell>
          <cell r="B9031">
            <v>1900</v>
          </cell>
          <cell r="F9031" t="str">
            <v>CC-01308786</v>
          </cell>
          <cell r="J9031" t="str">
            <v>Sales Call</v>
          </cell>
          <cell r="R9031" t="str">
            <v>BWAD163674</v>
          </cell>
          <cell r="AB9031" t="str">
            <v>Sales call carried out for HMR update.</v>
          </cell>
        </row>
        <row r="9032">
          <cell r="A9032">
            <v>45457.706979166702</v>
          </cell>
          <cell r="B9032">
            <v>1550</v>
          </cell>
          <cell r="F9032" t="str">
            <v>CC-01308775</v>
          </cell>
          <cell r="J9032" t="str">
            <v>Sales Call</v>
          </cell>
          <cell r="R9032" t="str">
            <v>BWBD163738</v>
          </cell>
          <cell r="AB9032" t="str">
            <v>Sales call carried out for HMR update.</v>
          </cell>
        </row>
        <row r="9033">
          <cell r="A9033">
            <v>45457.703969907401</v>
          </cell>
          <cell r="B9033">
            <v>760</v>
          </cell>
          <cell r="F9033" t="str">
            <v>CC-01308772</v>
          </cell>
          <cell r="J9033" t="str">
            <v>Sales Call</v>
          </cell>
          <cell r="R9033" t="str">
            <v>BWJD163499</v>
          </cell>
          <cell r="AB9033" t="str">
            <v>Sales call carried out for HMR update.</v>
          </cell>
        </row>
        <row r="9034">
          <cell r="A9034">
            <v>45457.7011458333</v>
          </cell>
          <cell r="B9034">
            <v>1235</v>
          </cell>
          <cell r="F9034" t="str">
            <v>CC-01308766</v>
          </cell>
          <cell r="J9034" t="str">
            <v>Sales Call</v>
          </cell>
          <cell r="R9034" t="str">
            <v>BWBD163707</v>
          </cell>
          <cell r="AB9034" t="str">
            <v>Sales call carried out for HMR update.</v>
          </cell>
        </row>
        <row r="9035">
          <cell r="A9035">
            <v>45457.696412037003</v>
          </cell>
          <cell r="B9035">
            <v>3610</v>
          </cell>
          <cell r="F9035" t="str">
            <v>CC-01308755</v>
          </cell>
          <cell r="J9035" t="str">
            <v>Sales Call</v>
          </cell>
          <cell r="R9035" t="str">
            <v>BWLD163608</v>
          </cell>
          <cell r="AB9035" t="str">
            <v>Sales call carried out for HMR update.</v>
          </cell>
        </row>
        <row r="9036">
          <cell r="A9036">
            <v>45457.690115740697</v>
          </cell>
          <cell r="B9036">
            <v>1320</v>
          </cell>
          <cell r="F9036" t="str">
            <v>CC-01308737</v>
          </cell>
          <cell r="J9036" t="str">
            <v>Sales Call</v>
          </cell>
          <cell r="R9036" t="str">
            <v>BWAD163680</v>
          </cell>
          <cell r="AB9036" t="str">
            <v>Sales call carried out for HMR update.</v>
          </cell>
        </row>
        <row r="9037">
          <cell r="A9037">
            <v>45457.581342592603</v>
          </cell>
          <cell r="B9037">
            <v>478</v>
          </cell>
          <cell r="F9037" t="str">
            <v>CC-01308449</v>
          </cell>
          <cell r="J9037" t="str">
            <v>Field Campaign</v>
          </cell>
          <cell r="R9037" t="str">
            <v>BXJC371867</v>
          </cell>
          <cell r="AB9037" t="str">
            <v>Visit the site for a field campaign to replace the air oil separator at no cost. Swap out the old air oil separator with a new one and ensure the unit is running smoothly.</v>
          </cell>
        </row>
        <row r="9038">
          <cell r="A9038">
            <v>45457.580208333296</v>
          </cell>
          <cell r="B9038">
            <v>794</v>
          </cell>
          <cell r="F9038" t="str">
            <v>CC-01308446</v>
          </cell>
          <cell r="J9038" t="str">
            <v>Field Campaign</v>
          </cell>
          <cell r="R9038" t="str">
            <v>BWIC371555</v>
          </cell>
          <cell r="AB9038" t="str">
            <v>Visit the site for a field campaign to replace the air oil separator at no cost. Swap out the old air oil separator with a new one and ensure the unit is running smoothly.</v>
          </cell>
        </row>
        <row r="9039">
          <cell r="A9039">
            <v>45457.578923611101</v>
          </cell>
          <cell r="B9039">
            <v>455</v>
          </cell>
          <cell r="F9039" t="str">
            <v>CC-01308438</v>
          </cell>
          <cell r="J9039" t="str">
            <v>Field Campaign</v>
          </cell>
          <cell r="R9039" t="str">
            <v>BXJC371965</v>
          </cell>
          <cell r="AB9039" t="str">
            <v>Attend the site for field campaign to change air oil separator so change the old air oil separator with new one. Then start the unit found running ok.</v>
          </cell>
        </row>
        <row r="9040">
          <cell r="A9040">
            <v>45457.577280092599</v>
          </cell>
          <cell r="B9040">
            <v>1532</v>
          </cell>
          <cell r="F9040" t="str">
            <v>CC-01308432</v>
          </cell>
          <cell r="J9040" t="str">
            <v>Field Campaign</v>
          </cell>
          <cell r="R9040" t="str">
            <v>BWHC371250</v>
          </cell>
          <cell r="AB9040" t="str">
            <v>Attend the site for field campaign to change air oil separator so change the old air oil separator with new one. Then start the unit found running ok.</v>
          </cell>
        </row>
        <row r="9041">
          <cell r="A9041">
            <v>45457.5698611111</v>
          </cell>
          <cell r="B9041">
            <v>495</v>
          </cell>
          <cell r="F9041" t="str">
            <v>CC-01308416</v>
          </cell>
          <cell r="J9041" t="str">
            <v>Sales Call</v>
          </cell>
          <cell r="R9041" t="str">
            <v>BWJL153357</v>
          </cell>
          <cell r="AB9041" t="str">
            <v>Sales call carried out for HMR update</v>
          </cell>
        </row>
        <row r="9042">
          <cell r="A9042">
            <v>45457.565960648099</v>
          </cell>
          <cell r="B9042">
            <v>3645</v>
          </cell>
          <cell r="F9042" t="str">
            <v>CC-01308410</v>
          </cell>
          <cell r="J9042" t="str">
            <v>Sales Call</v>
          </cell>
          <cell r="R9042" t="str">
            <v>BVED163244</v>
          </cell>
          <cell r="AB9042" t="str">
            <v>Sales call carried out for HMR update</v>
          </cell>
        </row>
        <row r="9043">
          <cell r="A9043">
            <v>45457.562743055598</v>
          </cell>
          <cell r="B9043">
            <v>3100</v>
          </cell>
          <cell r="F9043" t="str">
            <v>CC-01308396</v>
          </cell>
          <cell r="J9043" t="str">
            <v>Sales Call</v>
          </cell>
          <cell r="R9043" t="str">
            <v>BWKD163543</v>
          </cell>
          <cell r="AB9043" t="str">
            <v>Sales call carried out for HMR update</v>
          </cell>
        </row>
        <row r="9044">
          <cell r="A9044">
            <v>45457.557037036997</v>
          </cell>
          <cell r="B9044">
            <v>2200</v>
          </cell>
          <cell r="F9044" t="str">
            <v>CC-01308378</v>
          </cell>
          <cell r="J9044" t="str">
            <v>Sales Call</v>
          </cell>
          <cell r="R9044" t="str">
            <v>BWKD163512</v>
          </cell>
          <cell r="AB9044" t="str">
            <v>Sales call carried out for HMR update</v>
          </cell>
        </row>
        <row r="9045">
          <cell r="A9045">
            <v>45457.556296296301</v>
          </cell>
          <cell r="B9045">
            <v>10500</v>
          </cell>
          <cell r="F9045" t="str">
            <v>CC-01308377</v>
          </cell>
          <cell r="J9045" t="str">
            <v>Complaint - Breakdown</v>
          </cell>
          <cell r="R9045" t="str">
            <v>BUKD162535</v>
          </cell>
          <cell r="AB9045" t="str">
            <v>Attend the site as per customer complaint for oil leakage through shaft seal so check found during shutoff condition oil leakage through shaft seal so decouple the airend from engine and laydown to ground level open the rubber Coupling and hub, open the old seal and inner ring. After then fitted the new seal in seal housing and fitted new inner ring. Fitted the hub, Old Coupling many of the teeth found in damaged condition so replace the old Coupling by new one. After then recoupled the airend with engine and reconnect the all accessories. Fill 3 litre oil in airend. After all work done start the unit and checked on load condition found unit is running in ok condition and when shutoff oil leakage not found in seal area.</v>
          </cell>
        </row>
        <row r="9046">
          <cell r="A9046">
            <v>45457.550590277802</v>
          </cell>
          <cell r="B9046">
            <v>2145</v>
          </cell>
          <cell r="F9046" t="str">
            <v>CC-01308362</v>
          </cell>
          <cell r="J9046" t="str">
            <v>Sales Call</v>
          </cell>
          <cell r="R9046" t="str">
            <v>BVFD163261</v>
          </cell>
          <cell r="AB9046" t="str">
            <v>Sales call carried out for HMR update</v>
          </cell>
        </row>
        <row r="9047">
          <cell r="A9047">
            <v>45457.546944444402</v>
          </cell>
          <cell r="B9047">
            <v>2080</v>
          </cell>
          <cell r="F9047" t="str">
            <v>CC-01308349</v>
          </cell>
          <cell r="J9047" t="str">
            <v>Sales Call</v>
          </cell>
          <cell r="R9047" t="str">
            <v>BVIL161084</v>
          </cell>
          <cell r="AB9047" t="str">
            <v>Sales call carried out for HMR update</v>
          </cell>
        </row>
        <row r="9048">
          <cell r="A9048">
            <v>45457.543993055602</v>
          </cell>
          <cell r="B9048">
            <v>660</v>
          </cell>
          <cell r="F9048" t="str">
            <v>CC-01308342</v>
          </cell>
          <cell r="J9048" t="str">
            <v>Sales Call</v>
          </cell>
          <cell r="R9048" t="str">
            <v>BVID163429</v>
          </cell>
          <cell r="AB9048" t="str">
            <v>Sales call carried out for HMR update</v>
          </cell>
        </row>
        <row r="9049">
          <cell r="A9049">
            <v>45457.540763888901</v>
          </cell>
          <cell r="B9049">
            <v>3000</v>
          </cell>
          <cell r="F9049" t="str">
            <v>CC-01308331</v>
          </cell>
          <cell r="J9049" t="str">
            <v>Sales Call</v>
          </cell>
          <cell r="R9049" t="str">
            <v>BVHD163393</v>
          </cell>
          <cell r="AB9049" t="str">
            <v>Sales call carried out for HMR update</v>
          </cell>
        </row>
        <row r="9050">
          <cell r="A9050">
            <v>45457.537766203699</v>
          </cell>
          <cell r="B9050">
            <v>4180</v>
          </cell>
          <cell r="F9050" t="str">
            <v>CC-01308319</v>
          </cell>
          <cell r="J9050" t="str">
            <v>Sales Call</v>
          </cell>
          <cell r="R9050" t="str">
            <v>BVHD163374</v>
          </cell>
          <cell r="AB9050" t="str">
            <v>Sales call carried out for HMR update</v>
          </cell>
        </row>
        <row r="9051">
          <cell r="A9051">
            <v>45457.533067129603</v>
          </cell>
          <cell r="B9051">
            <v>3225</v>
          </cell>
          <cell r="F9051" t="str">
            <v>CC-01308309</v>
          </cell>
          <cell r="J9051" t="str">
            <v>Sales Call</v>
          </cell>
          <cell r="R9051" t="str">
            <v>BVGD163308</v>
          </cell>
          <cell r="AB9051" t="str">
            <v>Sales call carried out for HMR update</v>
          </cell>
        </row>
        <row r="9052">
          <cell r="A9052">
            <v>45457.526689814797</v>
          </cell>
          <cell r="B9052">
            <v>2160</v>
          </cell>
          <cell r="F9052" t="str">
            <v>CC-01308290</v>
          </cell>
          <cell r="J9052" t="str">
            <v>Sales Call</v>
          </cell>
          <cell r="R9052" t="str">
            <v>BVHD163336</v>
          </cell>
          <cell r="AB9052" t="str">
            <v>Sales call carried out for HMR update</v>
          </cell>
        </row>
        <row r="9053">
          <cell r="A9053">
            <v>45457.522789351897</v>
          </cell>
          <cell r="B9053">
            <v>1458</v>
          </cell>
          <cell r="F9053" t="str">
            <v>CC-01308273</v>
          </cell>
          <cell r="J9053" t="str">
            <v>Sales Call</v>
          </cell>
          <cell r="R9053" t="str">
            <v>BVHD163366</v>
          </cell>
          <cell r="AB9053" t="str">
            <v>Sales call carried out for HMR update</v>
          </cell>
        </row>
        <row r="9054">
          <cell r="A9054">
            <v>45457.519710648201</v>
          </cell>
          <cell r="B9054">
            <v>6000</v>
          </cell>
          <cell r="F9054" t="str">
            <v>CC-01308255</v>
          </cell>
          <cell r="J9054" t="str">
            <v>Sales Call</v>
          </cell>
          <cell r="R9054" t="str">
            <v>BVCD163165</v>
          </cell>
          <cell r="AB9054" t="str">
            <v>Sales call carried out for HMR update</v>
          </cell>
        </row>
        <row r="9055">
          <cell r="A9055">
            <v>45457.516817129603</v>
          </cell>
          <cell r="B9055">
            <v>1930</v>
          </cell>
          <cell r="F9055" t="str">
            <v>CC-01308243</v>
          </cell>
          <cell r="J9055" t="str">
            <v>Sales Call</v>
          </cell>
          <cell r="R9055" t="str">
            <v>BVGD121497</v>
          </cell>
          <cell r="AB9055" t="str">
            <v>Sales call carried out for HMR update</v>
          </cell>
        </row>
        <row r="9056">
          <cell r="A9056">
            <v>45457.513530092598</v>
          </cell>
          <cell r="B9056">
            <v>4370</v>
          </cell>
          <cell r="F9056" t="str">
            <v>CC-01308229</v>
          </cell>
          <cell r="J9056" t="str">
            <v>Sales Call</v>
          </cell>
          <cell r="R9056" t="str">
            <v>BVED231179</v>
          </cell>
          <cell r="AB9056" t="str">
            <v>Sales call carried out for HMR update</v>
          </cell>
        </row>
        <row r="9057">
          <cell r="A9057">
            <v>45457.510694444398</v>
          </cell>
          <cell r="B9057">
            <v>4290</v>
          </cell>
          <cell r="F9057" t="str">
            <v>CC-01308225</v>
          </cell>
          <cell r="J9057" t="str">
            <v>Sales Call</v>
          </cell>
          <cell r="R9057" t="str">
            <v>BVED163235</v>
          </cell>
          <cell r="AB9057" t="str">
            <v>Sales call carried out for HMR update</v>
          </cell>
        </row>
        <row r="9058">
          <cell r="A9058">
            <v>45457.506990740701</v>
          </cell>
          <cell r="B9058">
            <v>5550</v>
          </cell>
          <cell r="F9058" t="str">
            <v>CC-01308220</v>
          </cell>
          <cell r="J9058" t="str">
            <v>Sales Call</v>
          </cell>
          <cell r="R9058" t="str">
            <v>BVED163231</v>
          </cell>
          <cell r="AB9058" t="str">
            <v>Sales call carried out for HMR update</v>
          </cell>
        </row>
        <row r="9059">
          <cell r="A9059">
            <v>45457.503622685203</v>
          </cell>
          <cell r="B9059">
            <v>1400</v>
          </cell>
          <cell r="F9059" t="str">
            <v>CC-01308217</v>
          </cell>
          <cell r="J9059" t="str">
            <v>Sales Call</v>
          </cell>
          <cell r="R9059" t="str">
            <v>BVDD163198</v>
          </cell>
          <cell r="AB9059" t="str">
            <v>Sales call carried out for HMR update</v>
          </cell>
        </row>
        <row r="9060">
          <cell r="A9060">
            <v>45457.499421296299</v>
          </cell>
          <cell r="B9060">
            <v>1940</v>
          </cell>
          <cell r="F9060" t="str">
            <v>CC-01308204</v>
          </cell>
          <cell r="J9060" t="str">
            <v>Sales Call</v>
          </cell>
          <cell r="R9060" t="str">
            <v>BVAD121386</v>
          </cell>
          <cell r="AB9060" t="str">
            <v>Sales call carried out for HMR update</v>
          </cell>
        </row>
        <row r="9061">
          <cell r="A9061">
            <v>45457.495532407404</v>
          </cell>
          <cell r="B9061">
            <v>3600</v>
          </cell>
          <cell r="F9061" t="str">
            <v>CC-01308190</v>
          </cell>
          <cell r="J9061" t="str">
            <v>Sales Call</v>
          </cell>
          <cell r="R9061" t="str">
            <v>BVKD163010</v>
          </cell>
          <cell r="AB9061" t="str">
            <v>Sales call carried out for HMR update</v>
          </cell>
        </row>
        <row r="9062">
          <cell r="A9062">
            <v>45457.491990740702</v>
          </cell>
          <cell r="B9062">
            <v>7600</v>
          </cell>
          <cell r="F9062" t="str">
            <v>CC-01308174</v>
          </cell>
          <cell r="J9062" t="str">
            <v>Sales Call</v>
          </cell>
          <cell r="R9062" t="str">
            <v>BUFD162814</v>
          </cell>
          <cell r="AB9062" t="str">
            <v>Sales call carried out for HMR update.</v>
          </cell>
        </row>
        <row r="9063">
          <cell r="A9063">
            <v>45456.695787037002</v>
          </cell>
          <cell r="B9063">
            <v>0</v>
          </cell>
          <cell r="F9063" t="str">
            <v>CC-01307579</v>
          </cell>
          <cell r="J9063" t="str">
            <v>Complaint - Running With Problem</v>
          </cell>
          <cell r="R9063"/>
          <cell r="AB9063" t="str">
            <v>Machine Under Observation 14-06-2024 ...............15-06-2024 ...................22-06-2024</v>
          </cell>
        </row>
        <row r="9064">
          <cell r="A9064">
            <v>45456.6945023148</v>
          </cell>
          <cell r="B9064">
            <v>0</v>
          </cell>
          <cell r="F9064" t="str">
            <v>CC-01307575</v>
          </cell>
          <cell r="J9064" t="str">
            <v>Complaint - Running With Problem</v>
          </cell>
          <cell r="R9064"/>
          <cell r="AB9064" t="str">
            <v>Machine Under Observation 14-06-2024 ...............15-06-2024 ...................22-06-2024</v>
          </cell>
        </row>
        <row r="9065">
          <cell r="A9065">
            <v>45456.502962963001</v>
          </cell>
          <cell r="B9065">
            <v>2830</v>
          </cell>
          <cell r="F9065" t="str">
            <v>CC-01306950</v>
          </cell>
          <cell r="J9065" t="str">
            <v>Schedule Service</v>
          </cell>
          <cell r="R9065" t="str">
            <v>BWBD163701</v>
          </cell>
          <cell r="AB9065" t="str">
            <v>Attend the site for schedule service so drain oil from tank and oil cooler 39 litres after then replace oil filter, air filter engine and compressor both side. Plugged in the drain plug and fill oil in tank upto full guage level, start the unit and maintain the oil level total oil fill 40 litres. After schedule service done start the unit and checked on load condition found unit is running in normal parameters.</v>
          </cell>
        </row>
        <row r="9066">
          <cell r="A9066">
            <v>45456.4980671296</v>
          </cell>
          <cell r="B9066">
            <v>815</v>
          </cell>
          <cell r="F9066" t="str">
            <v>CC-01306932</v>
          </cell>
          <cell r="J9066" t="str">
            <v>Complaint - Running With Problem</v>
          </cell>
          <cell r="R9066" t="str">
            <v>BXKD164160</v>
          </cell>
          <cell r="AB9066" t="str">
            <v>As per customer for engine high lube oil consumption many of the time Ashok Leyland engineer visited the site and done the compressor test of all piston cylinders 6 nos , found all compression are under normal condition. Also checked turbo charger, air filter and intakes all found in normal condition. During the last visit as per AL team observation this is normal only because 500 hours of observation oil level found in between Low level and high level . So please close the above call for engine high lube oil consumption.	Call clouser mail attached.</v>
          </cell>
        </row>
        <row r="9067">
          <cell r="A9067">
            <v>45456.477766203701</v>
          </cell>
          <cell r="B9067">
            <v>1000</v>
          </cell>
          <cell r="F9067" t="str">
            <v>CC-01306845</v>
          </cell>
          <cell r="J9067" t="str">
            <v>Complaint - Running With Problem</v>
          </cell>
          <cell r="R9067" t="str">
            <v>BWHD164015</v>
          </cell>
          <cell r="AB9067" t="str">
            <v>This engine having the issue of lub oil consumption so Leyland team reported for engine overhauling so they dismantle the engine from compressor and overhauls in there workshop. Again recoupled the engine with airend and connect all accessories, filled coolant upto H level and start the engine, run for three hours in idle condition after then given load and run on condition found unit engine run satisfactorily. Correct contact no. 7672025601</v>
          </cell>
        </row>
        <row r="9068">
          <cell r="A9068">
            <v>45456.4765162037</v>
          </cell>
          <cell r="B9068">
            <v>1600</v>
          </cell>
          <cell r="F9068" t="str">
            <v>CC-01306841</v>
          </cell>
          <cell r="J9068" t="str">
            <v>Complaint - Running With Problem</v>
          </cell>
          <cell r="R9068" t="str">
            <v>BXJD164132</v>
          </cell>
          <cell r="AB9068" t="str">
            <v>As per customer for engine high lube oil consumption many of the time Ashok Leyland engineer visited the site and done the compressor test of all piston cylinders 6 nos , found all compression are under normal condition. Also checked turbo charger, air filter and intakes all found in normal condition. During the last visit as per AL team observation this is normal only because 500 hours of observation oil level found in between Low level and high level . So please close the above call for engine high lube oil consumption.	Call clouser mail attached.</v>
          </cell>
        </row>
        <row r="9069">
          <cell r="A9069">
            <v>45456.471354166701</v>
          </cell>
          <cell r="B9069">
            <v>2360</v>
          </cell>
          <cell r="F9069" t="str">
            <v>CC-01306822</v>
          </cell>
          <cell r="J9069" t="str">
            <v>Complaint - Running With Problem</v>
          </cell>
          <cell r="R9069" t="str">
            <v>BXKD164191</v>
          </cell>
          <cell r="AB9069" t="str">
            <v>As per customer for engine high lube oil consumption many of the time Ashok Leyland engineer visited the site and done the compressor test of all piston cylinders 6 nos , found all compression are under normal condition. Also checked turbo charger, air filter and intakes all found in normal condition. During the last visit as per AL team observation this is normal only because 500 hours of observation oil level found in between Low level and high level . So please close the above call for engine high lube oil consumption.	Call clouser mail attached</v>
          </cell>
        </row>
        <row r="9070">
          <cell r="A9070">
            <v>45455.747974537</v>
          </cell>
          <cell r="B9070">
            <v>0</v>
          </cell>
          <cell r="F9070" t="str">
            <v>CC-01306327</v>
          </cell>
          <cell r="J9070" t="str">
            <v>Commissioning</v>
          </cell>
          <cell r="R9070"/>
          <cell r="AB9070" t="str">
            <v>Contacted to customer and as per him no ELGI compressor reached to his site and he don't know about this 13-06-2024 No Elgi compressor available at site 15-06-2024 ...................22-06-2024 ............... 29-06-2024 .................. 26-07-2029 ...........13-07-2024 .................... 20-07-2024 .......... 27-07-2024 ...............03-08-2024 ..........10-08-2024 ............... 17-08-2024 ...............24-08-2024</v>
          </cell>
        </row>
        <row r="9071">
          <cell r="A9071">
            <v>45455.513541666704</v>
          </cell>
          <cell r="B9071">
            <v>6791</v>
          </cell>
          <cell r="F9071" t="str">
            <v>CC-01305649</v>
          </cell>
          <cell r="J9071" t="str">
            <v>Schedule Service</v>
          </cell>
          <cell r="R9071" t="str">
            <v>BSFC376396</v>
          </cell>
          <cell r="AB9071" t="str">
            <v>Today we attend the customer site for sheudle service so we change parts during service:- air filter, oil filter, oil and separator than start machine running ok</v>
          </cell>
        </row>
        <row r="9072">
          <cell r="A9072">
            <v>45455.432199074101</v>
          </cell>
          <cell r="B9072">
            <v>8260</v>
          </cell>
          <cell r="F9072" t="str">
            <v>CC-01305440</v>
          </cell>
          <cell r="J9072" t="str">
            <v>Schedule Service</v>
          </cell>
          <cell r="R9072" t="str">
            <v>BUFS046813</v>
          </cell>
          <cell r="AB9072" t="str">
            <v>Visit the site to schedule a service to replace the air filter, oil filter, air oil separator, all valve kit, and oil. After completing the maintenance, start the unit to ensure it is running smoothly.</v>
          </cell>
        </row>
        <row r="9073">
          <cell r="A9073">
            <v>45454.715023148201</v>
          </cell>
          <cell r="B9073">
            <v>26500</v>
          </cell>
          <cell r="F9073" t="str">
            <v>CC-01304974</v>
          </cell>
          <cell r="J9073" t="str">
            <v>Complaint - Breakdown</v>
          </cell>
          <cell r="R9073" t="str">
            <v>BMFC370445</v>
          </cell>
          <cell r="AB9073" t="str">
            <v>Visit the site to address the issue of oil solidification. Upon inspection, confirmed the occurrence of oil solidification. Proceeded to clean the cooler line internally and externally, as well as the airend. Following the cleaning of all components, replaced the air filter, oil filter, air oil separator, and oil. Started the unit and verified that it is running smoothly.</v>
          </cell>
        </row>
        <row r="9074">
          <cell r="A9074">
            <v>45454.675601851799</v>
          </cell>
          <cell r="B9074">
            <v>6700</v>
          </cell>
          <cell r="F9074" t="str">
            <v>CC-01304862</v>
          </cell>
          <cell r="J9074" t="str">
            <v>Sales Call</v>
          </cell>
          <cell r="R9074" t="str">
            <v>BMKD120057</v>
          </cell>
          <cell r="AB9074" t="str">
            <v>HMR remaining hours collected.</v>
          </cell>
        </row>
        <row r="9075">
          <cell r="A9075">
            <v>45454.671817129602</v>
          </cell>
          <cell r="B9075">
            <v>8520</v>
          </cell>
          <cell r="F9075" t="str">
            <v>CC-01304850</v>
          </cell>
          <cell r="J9075" t="str">
            <v>Sales Call</v>
          </cell>
          <cell r="R9075" t="str">
            <v>BRID161341</v>
          </cell>
          <cell r="AB9075" t="str">
            <v>HMR remaining hours collected</v>
          </cell>
        </row>
        <row r="9076">
          <cell r="A9076">
            <v>45454.668182870402</v>
          </cell>
          <cell r="B9076">
            <v>7410</v>
          </cell>
          <cell r="F9076" t="str">
            <v>CC-01304843</v>
          </cell>
          <cell r="J9076" t="str">
            <v>Sales Call</v>
          </cell>
          <cell r="R9076" t="str">
            <v>BRBD160859</v>
          </cell>
          <cell r="AB9076" t="str">
            <v>HMR remaining hours collected</v>
          </cell>
        </row>
        <row r="9077">
          <cell r="A9077">
            <v>45454.663912037002</v>
          </cell>
          <cell r="B9077">
            <v>2400</v>
          </cell>
          <cell r="F9077" t="str">
            <v>CC-01304834</v>
          </cell>
          <cell r="J9077" t="str">
            <v>Sales Call</v>
          </cell>
          <cell r="R9077" t="str">
            <v>BUCD121176</v>
          </cell>
          <cell r="AB9077" t="str">
            <v>HMR remaining hours collected</v>
          </cell>
        </row>
        <row r="9078">
          <cell r="A9078">
            <v>45454.660405092603</v>
          </cell>
          <cell r="B9078">
            <v>7880</v>
          </cell>
          <cell r="F9078" t="str">
            <v>CC-01304825</v>
          </cell>
          <cell r="J9078" t="str">
            <v>Sales Call</v>
          </cell>
          <cell r="R9078" t="str">
            <v>BQDD160190</v>
          </cell>
          <cell r="AB9078" t="str">
            <v>HMR remaining hours collected</v>
          </cell>
        </row>
        <row r="9079">
          <cell r="A9079">
            <v>45454.655868055597</v>
          </cell>
          <cell r="B9079">
            <v>3170</v>
          </cell>
          <cell r="F9079" t="str">
            <v>CC-01304813</v>
          </cell>
          <cell r="J9079" t="str">
            <v>Sales Call</v>
          </cell>
          <cell r="R9079" t="str">
            <v>BKID210531</v>
          </cell>
          <cell r="AB9079" t="str">
            <v>HMR remaining hours collected</v>
          </cell>
        </row>
        <row r="9080">
          <cell r="A9080">
            <v>45454.6016087963</v>
          </cell>
          <cell r="B9080">
            <v>8295</v>
          </cell>
          <cell r="F9080" t="str">
            <v>CC-01304676</v>
          </cell>
          <cell r="J9080" t="str">
            <v>Sales Call</v>
          </cell>
          <cell r="R9080" t="str">
            <v>BSKD161499</v>
          </cell>
          <cell r="AB9080" t="str">
            <v>---HMR remaining hours collected</v>
          </cell>
        </row>
        <row r="9081">
          <cell r="A9081">
            <v>45454.597777777803</v>
          </cell>
          <cell r="B9081">
            <v>1778</v>
          </cell>
          <cell r="F9081" t="str">
            <v>CC-01304661</v>
          </cell>
          <cell r="J9081" t="str">
            <v>Sales Call</v>
          </cell>
          <cell r="R9081" t="str">
            <v>BUID220797</v>
          </cell>
          <cell r="AB9081" t="str">
            <v>HMR remaining hours collected</v>
          </cell>
        </row>
        <row r="9082">
          <cell r="A9082">
            <v>45454.593020833301</v>
          </cell>
          <cell r="B9082">
            <v>496</v>
          </cell>
          <cell r="F9082" t="str">
            <v>CC-01304645</v>
          </cell>
          <cell r="J9082" t="str">
            <v>Sales Call</v>
          </cell>
          <cell r="R9082" t="str">
            <v>BSHD120743</v>
          </cell>
          <cell r="AB9082" t="str">
            <v>HMR remaining hours collected</v>
          </cell>
        </row>
        <row r="9083">
          <cell r="A9083">
            <v>45454.589502314797</v>
          </cell>
          <cell r="B9083">
            <v>496</v>
          </cell>
          <cell r="F9083" t="str">
            <v>CC-01304644</v>
          </cell>
          <cell r="J9083" t="str">
            <v>Sales Call</v>
          </cell>
          <cell r="R9083" t="str">
            <v>BSHD120746</v>
          </cell>
          <cell r="AB9083" t="str">
            <v>HMR remaining hours collected</v>
          </cell>
        </row>
        <row r="9084">
          <cell r="A9084">
            <v>45454.584687499999</v>
          </cell>
          <cell r="B9084">
            <v>7270</v>
          </cell>
          <cell r="F9084" t="str">
            <v>CC-01304642</v>
          </cell>
          <cell r="J9084" t="str">
            <v>Sales Call</v>
          </cell>
          <cell r="R9084" t="str">
            <v>BSFD161795</v>
          </cell>
          <cell r="AB9084" t="str">
            <v>HMR remaining hours collected</v>
          </cell>
        </row>
        <row r="9085">
          <cell r="A9085">
            <v>45454.577291666697</v>
          </cell>
          <cell r="B9085">
            <v>4660</v>
          </cell>
          <cell r="F9085" t="str">
            <v>CC-01304630</v>
          </cell>
          <cell r="J9085" t="str">
            <v>Sales Call</v>
          </cell>
          <cell r="R9085" t="str">
            <v>BTJD162038</v>
          </cell>
          <cell r="AB9085" t="str">
            <v>HMR remaining hours collected</v>
          </cell>
        </row>
        <row r="9086">
          <cell r="A9086">
            <v>45454.572222222203</v>
          </cell>
          <cell r="B9086">
            <v>1887</v>
          </cell>
          <cell r="F9086" t="str">
            <v>CC-01304614</v>
          </cell>
          <cell r="J9086" t="str">
            <v>Sales Call</v>
          </cell>
          <cell r="R9086" t="str">
            <v>BTKD200646</v>
          </cell>
          <cell r="AB9086" t="str">
            <v>HMR remaining hours collected</v>
          </cell>
        </row>
        <row r="9087">
          <cell r="A9087">
            <v>45454.568912037001</v>
          </cell>
          <cell r="B9087">
            <v>5458</v>
          </cell>
          <cell r="F9087" t="str">
            <v>CC-01304611</v>
          </cell>
          <cell r="J9087" t="str">
            <v>Sales Call</v>
          </cell>
          <cell r="R9087" t="str">
            <v>BSKD200409</v>
          </cell>
          <cell r="AB9087" t="str">
            <v>HMR remaining hours collected</v>
          </cell>
        </row>
        <row r="9088">
          <cell r="A9088">
            <v>45454.565509259301</v>
          </cell>
          <cell r="B9088">
            <v>3559</v>
          </cell>
          <cell r="F9088" t="str">
            <v>CC-01304603</v>
          </cell>
          <cell r="J9088" t="str">
            <v>Sales Call</v>
          </cell>
          <cell r="R9088" t="str">
            <v>BTJD162040</v>
          </cell>
          <cell r="AB9088" t="str">
            <v>HMR remaining hours collected</v>
          </cell>
        </row>
        <row r="9089">
          <cell r="A9089">
            <v>45454.5620486111</v>
          </cell>
          <cell r="B9089">
            <v>5598</v>
          </cell>
          <cell r="F9089" t="str">
            <v>CC-01304592</v>
          </cell>
          <cell r="J9089" t="str">
            <v>Sales Call</v>
          </cell>
          <cell r="R9089" t="str">
            <v>BSLD230361</v>
          </cell>
          <cell r="AB9089" t="str">
            <v>HMR remaining hours collected</v>
          </cell>
        </row>
        <row r="9090">
          <cell r="A9090">
            <v>45454.557615740698</v>
          </cell>
          <cell r="B9090">
            <v>5012</v>
          </cell>
          <cell r="F9090" t="str">
            <v>CC-01304576</v>
          </cell>
          <cell r="J9090" t="str">
            <v>Sales Call</v>
          </cell>
          <cell r="R9090" t="str">
            <v>BSKD161500</v>
          </cell>
          <cell r="AB9090" t="str">
            <v>HMR remaining hours collected</v>
          </cell>
        </row>
        <row r="9091">
          <cell r="A9091">
            <v>45454.5545949074</v>
          </cell>
          <cell r="B9091">
            <v>6480</v>
          </cell>
          <cell r="F9091" t="str">
            <v>CC-01304568</v>
          </cell>
          <cell r="J9091" t="str">
            <v>Sales Call</v>
          </cell>
          <cell r="R9091" t="str">
            <v>BSJD161422</v>
          </cell>
          <cell r="AB9091" t="str">
            <v>HMR remaining hours collected</v>
          </cell>
        </row>
        <row r="9092">
          <cell r="A9092">
            <v>45454.551458333299</v>
          </cell>
          <cell r="B9092">
            <v>6362</v>
          </cell>
          <cell r="F9092" t="str">
            <v>CC-01304559</v>
          </cell>
          <cell r="J9092" t="str">
            <v>Sales Call</v>
          </cell>
          <cell r="R9092" t="str">
            <v>BSJD161378</v>
          </cell>
          <cell r="AB9092" t="str">
            <v>HMR remaining hours collected</v>
          </cell>
        </row>
        <row r="9093">
          <cell r="A9093">
            <v>45454.546990740702</v>
          </cell>
          <cell r="B9093">
            <v>2870</v>
          </cell>
          <cell r="F9093" t="str">
            <v>CC-01304554</v>
          </cell>
          <cell r="J9093" t="str">
            <v>Sales Call</v>
          </cell>
          <cell r="R9093" t="str">
            <v>BSHD161938</v>
          </cell>
          <cell r="AB9093" t="str">
            <v>HMR remaining hours collected</v>
          </cell>
        </row>
        <row r="9094">
          <cell r="A9094">
            <v>45454.4910185185</v>
          </cell>
          <cell r="B9094">
            <v>74296</v>
          </cell>
          <cell r="F9094" t="str">
            <v>CC-01304353</v>
          </cell>
          <cell r="J9094" t="str">
            <v>Field Campaign</v>
          </cell>
          <cell r="R9094" t="str">
            <v>BNCC370425</v>
          </cell>
          <cell r="AB9094" t="str">
            <v>Today we attend the customer site for complain oil likage so we check and found that oil likage from separator so we change separator under foc now compressor running well old separator batch no:- 236829 and new separator batch no:- 246216</v>
          </cell>
        </row>
        <row r="9095">
          <cell r="A9095">
            <v>45453.703923611101</v>
          </cell>
          <cell r="B9095">
            <v>15857</v>
          </cell>
          <cell r="F9095" t="str">
            <v>CC-01303650</v>
          </cell>
          <cell r="J9095" t="str">
            <v>Schedule Service</v>
          </cell>
          <cell r="R9095" t="str">
            <v>BRCC373034</v>
          </cell>
          <cell r="AB9095" t="str">
            <v>Attend the site for schedule service so change air filter, oil filter, air oil separator, intake valve and oil. Then start the unit found running ok</v>
          </cell>
        </row>
        <row r="9096">
          <cell r="A9096">
            <v>45453.660717592596</v>
          </cell>
          <cell r="B9096">
            <v>6910</v>
          </cell>
          <cell r="F9096" t="str">
            <v>CC-01303518</v>
          </cell>
          <cell r="J9096" t="str">
            <v>Sales Call</v>
          </cell>
          <cell r="R9096" t="str">
            <v>BSID161968</v>
          </cell>
          <cell r="AB9096" t="str">
            <v>HMR remaining hours collected</v>
          </cell>
        </row>
        <row r="9097">
          <cell r="A9097">
            <v>45453.6575115741</v>
          </cell>
          <cell r="B9097">
            <v>3590</v>
          </cell>
          <cell r="F9097" t="str">
            <v>CC-01303506</v>
          </cell>
          <cell r="J9097" t="str">
            <v>Sales Call</v>
          </cell>
          <cell r="R9097" t="str">
            <v>BSED161766</v>
          </cell>
          <cell r="AB9097" t="str">
            <v>HMR remaining hours collected.</v>
          </cell>
        </row>
        <row r="9098">
          <cell r="A9098">
            <v>45453.653726851902</v>
          </cell>
          <cell r="B9098">
            <v>6580</v>
          </cell>
          <cell r="F9098" t="str">
            <v>CC-01303496</v>
          </cell>
          <cell r="J9098" t="str">
            <v>Sales Call</v>
          </cell>
          <cell r="R9098" t="str">
            <v>BSID161979</v>
          </cell>
          <cell r="AB9098" t="str">
            <v>HMR remaining hours collected.</v>
          </cell>
        </row>
        <row r="9099">
          <cell r="A9099">
            <v>45453.650300925903</v>
          </cell>
          <cell r="B9099">
            <v>4120</v>
          </cell>
          <cell r="F9099" t="str">
            <v>CC-01303484</v>
          </cell>
          <cell r="J9099" t="str">
            <v>Sales Call</v>
          </cell>
          <cell r="R9099" t="str">
            <v>BSID220375</v>
          </cell>
          <cell r="AB9099" t="str">
            <v>HMR remaining hours collected</v>
          </cell>
        </row>
        <row r="9100">
          <cell r="A9100">
            <v>45453.6472685185</v>
          </cell>
          <cell r="B9100">
            <v>6910</v>
          </cell>
          <cell r="F9100" t="str">
            <v>CC-01303473</v>
          </cell>
          <cell r="J9100" t="str">
            <v>Sales Call</v>
          </cell>
          <cell r="R9100" t="str">
            <v>BSID161968</v>
          </cell>
          <cell r="AB9100" t="str">
            <v>HMR remaining hours collected</v>
          </cell>
        </row>
        <row r="9101">
          <cell r="A9101">
            <v>45453.644201388903</v>
          </cell>
          <cell r="B9101">
            <v>5870</v>
          </cell>
          <cell r="F9101" t="str">
            <v>CC-01303465</v>
          </cell>
          <cell r="J9101" t="str">
            <v>Sales Call</v>
          </cell>
          <cell r="R9101" t="str">
            <v>BSAD161582</v>
          </cell>
          <cell r="AB9101" t="str">
            <v>HMR remaining hours collected</v>
          </cell>
        </row>
        <row r="9102">
          <cell r="A9102">
            <v>45453.6402662037</v>
          </cell>
          <cell r="B9102">
            <v>12800</v>
          </cell>
          <cell r="F9102" t="str">
            <v>CC-01303450</v>
          </cell>
          <cell r="J9102" t="str">
            <v>Sales Call</v>
          </cell>
          <cell r="R9102" t="str">
            <v>BRGD161233</v>
          </cell>
          <cell r="AB9102" t="str">
            <v>HMR remaining hours collected</v>
          </cell>
        </row>
        <row r="9103">
          <cell r="A9103">
            <v>45453.637048611097</v>
          </cell>
          <cell r="B9103">
            <v>9000</v>
          </cell>
          <cell r="F9103" t="str">
            <v>CC-01303438</v>
          </cell>
          <cell r="J9103" t="str">
            <v>Sales Call</v>
          </cell>
          <cell r="R9103" t="str">
            <v>BRHD161304</v>
          </cell>
          <cell r="AB9103" t="str">
            <v>HMR remaining hours collected</v>
          </cell>
        </row>
        <row r="9104">
          <cell r="A9104">
            <v>45453.632233796299</v>
          </cell>
          <cell r="B9104">
            <v>9335</v>
          </cell>
          <cell r="F9104" t="str">
            <v>CC-01303418</v>
          </cell>
          <cell r="J9104" t="str">
            <v>Sales Call</v>
          </cell>
          <cell r="R9104" t="str">
            <v>BQJD160027</v>
          </cell>
          <cell r="AB9104" t="str">
            <v>HMR remaining hours collected</v>
          </cell>
        </row>
        <row r="9105">
          <cell r="A9105">
            <v>45453.6242361111</v>
          </cell>
          <cell r="B9105">
            <v>9000</v>
          </cell>
          <cell r="F9105" t="str">
            <v>CC-01303390</v>
          </cell>
          <cell r="J9105" t="str">
            <v>Sales Call</v>
          </cell>
          <cell r="R9105" t="str">
            <v>BQCD160129</v>
          </cell>
          <cell r="AB9105" t="str">
            <v>HMR remaining hours collected</v>
          </cell>
        </row>
        <row r="9106">
          <cell r="A9106">
            <v>45453.607928240701</v>
          </cell>
          <cell r="B9106">
            <v>9765</v>
          </cell>
          <cell r="F9106" t="str">
            <v>CC-01303349</v>
          </cell>
          <cell r="J9106" t="str">
            <v>Sales Call</v>
          </cell>
          <cell r="R9106" t="str">
            <v>BRCD160940</v>
          </cell>
          <cell r="AB9106" t="str">
            <v>HMR remaining hours collected</v>
          </cell>
        </row>
        <row r="9107">
          <cell r="A9107">
            <v>45453.604733796303</v>
          </cell>
          <cell r="B9107">
            <v>6670</v>
          </cell>
          <cell r="F9107" t="str">
            <v>CC-01303340</v>
          </cell>
          <cell r="J9107" t="str">
            <v>Sales Call</v>
          </cell>
          <cell r="R9107" t="str">
            <v>BRDD161036</v>
          </cell>
          <cell r="AB9107" t="str">
            <v>HMR remaining hours collected</v>
          </cell>
        </row>
        <row r="9108">
          <cell r="A9108">
            <v>45453.600543981498</v>
          </cell>
          <cell r="B9108">
            <v>6670</v>
          </cell>
          <cell r="F9108" t="str">
            <v>CC-01303330</v>
          </cell>
          <cell r="J9108" t="str">
            <v>Schedule Service</v>
          </cell>
          <cell r="R9108" t="str">
            <v>BRDD161036</v>
          </cell>
          <cell r="AB9108" t="str">
            <v>HMR remaining hours collected</v>
          </cell>
        </row>
        <row r="9109">
          <cell r="A9109">
            <v>45453.597002314797</v>
          </cell>
          <cell r="B9109">
            <v>8085</v>
          </cell>
          <cell r="F9109" t="str">
            <v>CC-01303321</v>
          </cell>
          <cell r="J9109" t="str">
            <v>Sales Call</v>
          </cell>
          <cell r="R9109" t="str">
            <v>BSBD161624</v>
          </cell>
          <cell r="AB9109" t="str">
            <v>HMR remaining hours collected</v>
          </cell>
        </row>
        <row r="9110">
          <cell r="A9110">
            <v>45453.592048611099</v>
          </cell>
          <cell r="B9110">
            <v>8080</v>
          </cell>
          <cell r="F9110" t="str">
            <v>CC-01303311</v>
          </cell>
          <cell r="J9110" t="str">
            <v>Schedule Service</v>
          </cell>
          <cell r="R9110" t="str">
            <v>BSBD161624</v>
          </cell>
          <cell r="AB9110" t="str">
            <v>HMR remaining hours collected</v>
          </cell>
        </row>
        <row r="9111">
          <cell r="A9111">
            <v>45453.590671296297</v>
          </cell>
          <cell r="B9111">
            <v>37781</v>
          </cell>
          <cell r="F9111" t="str">
            <v>CC-01303306</v>
          </cell>
          <cell r="J9111" t="str">
            <v>Schedule Service</v>
          </cell>
          <cell r="R9111" t="str">
            <v>GPJS030042</v>
          </cell>
          <cell r="AB9111" t="str">
            <v>Schedule service done</v>
          </cell>
        </row>
        <row r="9112">
          <cell r="A9112">
            <v>45453.589629629598</v>
          </cell>
          <cell r="B9112">
            <v>44390</v>
          </cell>
          <cell r="F9112" t="str">
            <v>CC-01303304</v>
          </cell>
          <cell r="J9112" t="str">
            <v>Schedule Service</v>
          </cell>
          <cell r="R9112" t="str">
            <v>BKCS040470</v>
          </cell>
          <cell r="AB9112" t="str">
            <v>Schedule service done</v>
          </cell>
        </row>
        <row r="9113">
          <cell r="A9113">
            <v>45453.588645833297</v>
          </cell>
          <cell r="B9113">
            <v>23139</v>
          </cell>
          <cell r="F9113" t="str">
            <v>CC-01303302</v>
          </cell>
          <cell r="J9113" t="str">
            <v>Schedule Service</v>
          </cell>
          <cell r="R9113" t="str">
            <v>BRHS035368</v>
          </cell>
          <cell r="AB9113" t="str">
            <v>Schedule service done</v>
          </cell>
        </row>
        <row r="9114">
          <cell r="A9114">
            <v>45453.583784722199</v>
          </cell>
          <cell r="B9114">
            <v>5875</v>
          </cell>
          <cell r="F9114" t="str">
            <v>CC-01303284</v>
          </cell>
          <cell r="J9114" t="str">
            <v>Sales Call</v>
          </cell>
          <cell r="R9114" t="str">
            <v>BRLD160724</v>
          </cell>
          <cell r="AB9114" t="str">
            <v>HMR remaining hours collected</v>
          </cell>
        </row>
        <row r="9115">
          <cell r="A9115">
            <v>45453.579965277801</v>
          </cell>
          <cell r="B9115">
            <v>6344</v>
          </cell>
          <cell r="F9115" t="str">
            <v>CC-01303278</v>
          </cell>
          <cell r="J9115" t="str">
            <v>Sales Call</v>
          </cell>
          <cell r="R9115" t="str">
            <v>BRJD160606</v>
          </cell>
          <cell r="AB9115" t="str">
            <v>HMR remaining hours collected.</v>
          </cell>
        </row>
        <row r="9116">
          <cell r="A9116">
            <v>45453.576678240701</v>
          </cell>
          <cell r="B9116">
            <v>6782</v>
          </cell>
          <cell r="F9116" t="str">
            <v>CC-01303276</v>
          </cell>
          <cell r="J9116" t="str">
            <v>Sales Call</v>
          </cell>
          <cell r="R9116" t="str">
            <v>BRDD161019</v>
          </cell>
          <cell r="AB9116" t="str">
            <v>HMR remaining hours collected</v>
          </cell>
        </row>
        <row r="9117">
          <cell r="A9117">
            <v>45453.573136574101</v>
          </cell>
          <cell r="B9117">
            <v>9485</v>
          </cell>
          <cell r="F9117" t="str">
            <v>CC-01303271</v>
          </cell>
          <cell r="J9117" t="str">
            <v>Sales Call</v>
          </cell>
          <cell r="R9117" t="str">
            <v>BRDD161021</v>
          </cell>
          <cell r="AB9117" t="str">
            <v>HMR remaining hours collected</v>
          </cell>
        </row>
        <row r="9118">
          <cell r="A9118">
            <v>45453.568229166704</v>
          </cell>
          <cell r="B9118">
            <v>6222</v>
          </cell>
          <cell r="F9118" t="str">
            <v>CC-01303247</v>
          </cell>
          <cell r="J9118" t="str">
            <v>Sales Call</v>
          </cell>
          <cell r="R9118" t="str">
            <v>BQJD120016</v>
          </cell>
          <cell r="AB9118" t="str">
            <v>HMR remaining hours collected.</v>
          </cell>
        </row>
        <row r="9119">
          <cell r="A9119">
            <v>45453.563240740703</v>
          </cell>
          <cell r="B9119">
            <v>8410</v>
          </cell>
          <cell r="F9119" t="str">
            <v>CC-01303229</v>
          </cell>
          <cell r="J9119" t="str">
            <v>Sales Call</v>
          </cell>
          <cell r="R9119" t="str">
            <v>BPBD200118</v>
          </cell>
          <cell r="AB9119" t="str">
            <v>HMR remaining hours collected</v>
          </cell>
        </row>
        <row r="9120">
          <cell r="A9120">
            <v>45453.557106481501</v>
          </cell>
          <cell r="B9120">
            <v>8500</v>
          </cell>
          <cell r="F9120" t="str">
            <v>CC-01303218</v>
          </cell>
          <cell r="J9120" t="str">
            <v>Sales Call</v>
          </cell>
          <cell r="R9120" t="str">
            <v>BSGD161904</v>
          </cell>
          <cell r="AB9120" t="str">
            <v>HMR remaining hours collected</v>
          </cell>
        </row>
        <row r="9121">
          <cell r="A9121">
            <v>45453.551782407398</v>
          </cell>
          <cell r="B9121">
            <v>6460</v>
          </cell>
          <cell r="F9121" t="str">
            <v>CC-01303209</v>
          </cell>
          <cell r="J9121" t="str">
            <v>Sales Call</v>
          </cell>
          <cell r="R9121" t="str">
            <v>BSGD161898</v>
          </cell>
          <cell r="AB9121" t="str">
            <v>HMR remaining hours collected</v>
          </cell>
        </row>
        <row r="9122">
          <cell r="A9122">
            <v>45453.548113425903</v>
          </cell>
          <cell r="B9122">
            <v>6645</v>
          </cell>
          <cell r="F9122" t="str">
            <v>CC-01303203</v>
          </cell>
          <cell r="J9122" t="str">
            <v>Sales Call</v>
          </cell>
          <cell r="R9122" t="str">
            <v>BRAD160803</v>
          </cell>
          <cell r="AB9122" t="str">
            <v>HMR remaining hours collected.</v>
          </cell>
        </row>
        <row r="9123">
          <cell r="A9123">
            <v>45453.544398148202</v>
          </cell>
          <cell r="B9123">
            <v>4290</v>
          </cell>
          <cell r="F9123" t="str">
            <v>CC-01303196</v>
          </cell>
          <cell r="J9123" t="str">
            <v>Sales Call</v>
          </cell>
          <cell r="R9123" t="str">
            <v>BQKD200048</v>
          </cell>
          <cell r="AB9123" t="str">
            <v>HMR remaining hours collected</v>
          </cell>
        </row>
        <row r="9124">
          <cell r="A9124">
            <v>45453.540416666699</v>
          </cell>
          <cell r="B9124">
            <v>6855</v>
          </cell>
          <cell r="F9124" t="str">
            <v>CC-01303181</v>
          </cell>
          <cell r="J9124" t="str">
            <v>Sales Call</v>
          </cell>
          <cell r="R9124" t="str">
            <v>BPLD200068</v>
          </cell>
          <cell r="AB9124" t="str">
            <v>HMR remaining hours collected</v>
          </cell>
        </row>
        <row r="9125">
          <cell r="A9125">
            <v>45453.533263888901</v>
          </cell>
          <cell r="B9125">
            <v>7200</v>
          </cell>
          <cell r="F9125" t="str">
            <v>CC-01303150</v>
          </cell>
          <cell r="J9125" t="str">
            <v>Sales Call</v>
          </cell>
          <cell r="R9125" t="str">
            <v>BQKD200047</v>
          </cell>
          <cell r="AB9125" t="str">
            <v>HMR remaining hours collected</v>
          </cell>
        </row>
        <row r="9126">
          <cell r="A9126">
            <v>45453.527951388904</v>
          </cell>
          <cell r="B9126">
            <v>9000</v>
          </cell>
          <cell r="F9126" t="str">
            <v>CC-01303121</v>
          </cell>
          <cell r="J9126" t="str">
            <v>Sales Call</v>
          </cell>
          <cell r="R9126" t="str">
            <v>BSKD161467</v>
          </cell>
          <cell r="AB9126" t="str">
            <v>HMR remaining hours collected</v>
          </cell>
        </row>
        <row r="9127">
          <cell r="A9127">
            <v>45453.5238888889</v>
          </cell>
          <cell r="B9127">
            <v>5535</v>
          </cell>
          <cell r="F9127" t="str">
            <v>CC-01303108</v>
          </cell>
          <cell r="J9127" t="str">
            <v>Sales Call</v>
          </cell>
          <cell r="R9127" t="str">
            <v>BQID160519</v>
          </cell>
          <cell r="AB9127" t="str">
            <v>HMR remaining hours collected</v>
          </cell>
        </row>
        <row r="9128">
          <cell r="A9128">
            <v>45453.517453703702</v>
          </cell>
          <cell r="B9128">
            <v>5880</v>
          </cell>
          <cell r="F9128" t="str">
            <v>CC-01303076</v>
          </cell>
          <cell r="J9128" t="str">
            <v>Sales Call</v>
          </cell>
          <cell r="R9128" t="str">
            <v>BRAD160816</v>
          </cell>
          <cell r="AB9128" t="str">
            <v>HMR remaining hours collected</v>
          </cell>
        </row>
        <row r="9129">
          <cell r="A9129">
            <v>45453.513946759304</v>
          </cell>
          <cell r="B9129">
            <v>7470</v>
          </cell>
          <cell r="F9129" t="str">
            <v>CC-01303059</v>
          </cell>
          <cell r="J9129" t="str">
            <v>Sales Call</v>
          </cell>
          <cell r="R9129" t="str">
            <v>BRGD161225</v>
          </cell>
          <cell r="AB9129" t="str">
            <v>HMR remaining hours collected</v>
          </cell>
        </row>
        <row r="9130">
          <cell r="A9130">
            <v>45453.510625000003</v>
          </cell>
          <cell r="B9130">
            <v>11490</v>
          </cell>
          <cell r="F9130" t="str">
            <v>CC-01303048</v>
          </cell>
          <cell r="J9130" t="str">
            <v>Sales Call</v>
          </cell>
          <cell r="R9130" t="str">
            <v>BRBD160892</v>
          </cell>
          <cell r="AB9130" t="str">
            <v>HMR remaining hours collected</v>
          </cell>
        </row>
        <row r="9131">
          <cell r="A9131">
            <v>45453.508368055598</v>
          </cell>
          <cell r="B9131">
            <v>5106</v>
          </cell>
          <cell r="F9131" t="str">
            <v>CC-01303039</v>
          </cell>
          <cell r="J9131" t="str">
            <v>Schedule Service</v>
          </cell>
          <cell r="R9131" t="str">
            <v>BUID162953</v>
          </cell>
          <cell r="AB9131"/>
        </row>
        <row r="9132">
          <cell r="A9132">
            <v>45453.5061458333</v>
          </cell>
          <cell r="B9132">
            <v>0</v>
          </cell>
          <cell r="F9132" t="str">
            <v>CC-01303030</v>
          </cell>
          <cell r="J9132" t="str">
            <v>Commissioning</v>
          </cell>
          <cell r="R9132" t="str">
            <v>CXJE660151</v>
          </cell>
          <cell r="AB9132" t="str">
            <v>Commissioning done on dated 10-06-2024</v>
          </cell>
        </row>
        <row r="9133">
          <cell r="A9133">
            <v>45453.503321759301</v>
          </cell>
          <cell r="B9133">
            <v>0</v>
          </cell>
          <cell r="F9133" t="str">
            <v>CC-01303023</v>
          </cell>
          <cell r="J9133" t="str">
            <v>Preservative Measures</v>
          </cell>
          <cell r="R9133" t="str">
            <v>CXJE660151</v>
          </cell>
          <cell r="AB9133" t="str">
            <v>Attend the site for Commissioning so check and found unit idle from last 6 months so firstly we done preservative measure and change oil and air filter also remove dist particals. Then done Commissioning job.</v>
          </cell>
        </row>
        <row r="9134">
          <cell r="A9134">
            <v>45453.495474536998</v>
          </cell>
          <cell r="B9134">
            <v>1</v>
          </cell>
          <cell r="F9134" t="str">
            <v>CC-01302994</v>
          </cell>
          <cell r="J9134" t="str">
            <v>Commissioning</v>
          </cell>
          <cell r="R9134" t="str">
            <v>BXAC372845</v>
          </cell>
          <cell r="AB9134" t="str">
            <v>Commissioning done on dated 10-06-2024</v>
          </cell>
        </row>
        <row r="9135">
          <cell r="A9135">
            <v>45453.475324074097</v>
          </cell>
          <cell r="B9135">
            <v>1101</v>
          </cell>
          <cell r="F9135" t="str">
            <v>CC-01302921</v>
          </cell>
          <cell r="J9135" t="str">
            <v>Schedule Service</v>
          </cell>
          <cell r="R9135" t="str">
            <v>BWID164054</v>
          </cell>
          <cell r="AB9135"/>
        </row>
        <row r="9136">
          <cell r="A9136">
            <v>45453.471504629597</v>
          </cell>
          <cell r="B9136">
            <v>544</v>
          </cell>
          <cell r="F9136" t="str">
            <v>CC-01302909</v>
          </cell>
          <cell r="J9136" t="str">
            <v>Schedule Service</v>
          </cell>
          <cell r="R9136" t="str">
            <v>BXJD231746</v>
          </cell>
          <cell r="AB9136" t="str">
            <v>Visit the site to schedule service, drain oil from the cooler and tank totaling 110 liters, replace the air filter on the compressor side, change the oil filter, and add 120 units of oil. After that, start the unit and ensure it is running smoothly.</v>
          </cell>
        </row>
        <row r="9137">
          <cell r="A9137">
            <v>45453.2895601852</v>
          </cell>
          <cell r="B9137">
            <v>7645</v>
          </cell>
          <cell r="F9137" t="str">
            <v>CC-01302748</v>
          </cell>
          <cell r="J9137" t="str">
            <v>Schedule Service - AMC</v>
          </cell>
          <cell r="R9137" t="str">
            <v>BVFS049398</v>
          </cell>
          <cell r="AB9137" t="str">
            <v>AMC visit carried out</v>
          </cell>
        </row>
        <row r="9138">
          <cell r="A9138">
            <v>45451.737175925897</v>
          </cell>
          <cell r="B9138">
            <v>5985</v>
          </cell>
          <cell r="F9138" t="str">
            <v>CC-01302201</v>
          </cell>
          <cell r="J9138" t="str">
            <v>Schedule Service</v>
          </cell>
          <cell r="R9138" t="str">
            <v>BVCD163165</v>
          </cell>
          <cell r="AB9138" t="str">
            <v>Visit the site to schedule a service. Drain 38 liters of oil from the tank and cooler in a friendly manner. Replace the air filter for both the compressor and engine. Change the oil filter, change air oil separator, change MPV kit, BDV kit, OSV Kit, ARV kit, PRV kit, actuator kit for compressor and emgine both side and add 40 liters of oil. Once the service is completed, start the unit to ensure everything is running smoothly.</v>
          </cell>
        </row>
        <row r="9139">
          <cell r="A9139">
            <v>45451.701631944401</v>
          </cell>
          <cell r="B9139">
            <v>13025</v>
          </cell>
          <cell r="F9139" t="str">
            <v>CC-01302134</v>
          </cell>
          <cell r="J9139" t="str">
            <v>Sales Call</v>
          </cell>
          <cell r="R9139" t="str">
            <v>BRBD160901</v>
          </cell>
          <cell r="AB9139" t="str">
            <v>HMR remaining hours collected</v>
          </cell>
        </row>
        <row r="9140">
          <cell r="A9140">
            <v>45451.695682870399</v>
          </cell>
          <cell r="B9140">
            <v>4985</v>
          </cell>
          <cell r="F9140" t="str">
            <v>CC-01302111</v>
          </cell>
          <cell r="J9140" t="str">
            <v>Sales Call</v>
          </cell>
          <cell r="R9140" t="str">
            <v>BQLD160182</v>
          </cell>
          <cell r="AB9140" t="str">
            <v>HMR remaining hours collected</v>
          </cell>
        </row>
        <row r="9141">
          <cell r="A9141">
            <v>45451.691689814797</v>
          </cell>
          <cell r="B9141">
            <v>11150</v>
          </cell>
          <cell r="F9141" t="str">
            <v>CC-01302101</v>
          </cell>
          <cell r="J9141" t="str">
            <v>Sales Call</v>
          </cell>
          <cell r="R9141" t="str">
            <v>BQGD230029</v>
          </cell>
          <cell r="AB9141" t="str">
            <v>HMR remaining hours collected</v>
          </cell>
        </row>
        <row r="9142">
          <cell r="A9142">
            <v>45451.688078703701</v>
          </cell>
          <cell r="B9142">
            <v>6745</v>
          </cell>
          <cell r="F9142" t="str">
            <v>CC-01302093</v>
          </cell>
          <cell r="J9142" t="str">
            <v>Sales Call</v>
          </cell>
          <cell r="R9142" t="str">
            <v>BQCD160106</v>
          </cell>
          <cell r="AB9142" t="str">
            <v>HMR remaining hours collected</v>
          </cell>
        </row>
        <row r="9143">
          <cell r="A9143">
            <v>45451.684386574103</v>
          </cell>
          <cell r="B9143">
            <v>8880</v>
          </cell>
          <cell r="F9143" t="str">
            <v>CC-01302081</v>
          </cell>
          <cell r="J9143" t="str">
            <v>Sales Call</v>
          </cell>
          <cell r="R9143" t="str">
            <v>BPHD160162</v>
          </cell>
          <cell r="AB9143" t="str">
            <v>HMR remaining hours collected</v>
          </cell>
        </row>
        <row r="9144">
          <cell r="A9144">
            <v>45451.680648148104</v>
          </cell>
          <cell r="B9144">
            <v>10590</v>
          </cell>
          <cell r="F9144" t="str">
            <v>CC-01302074</v>
          </cell>
          <cell r="J9144" t="str">
            <v>Sales Call</v>
          </cell>
          <cell r="R9144" t="str">
            <v>BSKD161477</v>
          </cell>
          <cell r="AB9144" t="str">
            <v>HMR remaining hours collected</v>
          </cell>
        </row>
        <row r="9145">
          <cell r="A9145">
            <v>45451.677488425899</v>
          </cell>
          <cell r="B9145">
            <v>9695</v>
          </cell>
          <cell r="F9145" t="str">
            <v>CC-01302069</v>
          </cell>
          <cell r="J9145" t="str">
            <v>Sales Call</v>
          </cell>
          <cell r="R9145" t="str">
            <v>BQKD160076</v>
          </cell>
          <cell r="AB9145" t="str">
            <v>HMR remaining hours collected</v>
          </cell>
        </row>
        <row r="9146">
          <cell r="A9146">
            <v>45451.673773148097</v>
          </cell>
          <cell r="B9146">
            <v>8361</v>
          </cell>
          <cell r="F9146" t="str">
            <v>CC-01302056</v>
          </cell>
          <cell r="J9146" t="str">
            <v>Sales Call</v>
          </cell>
          <cell r="R9146" t="str">
            <v>BNDD160224</v>
          </cell>
          <cell r="AB9146" t="str">
            <v>HMR remaining hours collected</v>
          </cell>
        </row>
        <row r="9147">
          <cell r="A9147">
            <v>45451.670682870397</v>
          </cell>
          <cell r="B9147">
            <v>16465</v>
          </cell>
          <cell r="F9147" t="str">
            <v>CC-01302050</v>
          </cell>
          <cell r="J9147" t="str">
            <v>Sales Call</v>
          </cell>
          <cell r="R9147" t="str">
            <v>BPJD200007</v>
          </cell>
          <cell r="AB9147" t="str">
            <v>HMR remaining hours collected</v>
          </cell>
        </row>
        <row r="9148">
          <cell r="A9148">
            <v>45451.666875000003</v>
          </cell>
          <cell r="B9148">
            <v>137770</v>
          </cell>
          <cell r="F9148" t="str">
            <v>CC-01302044</v>
          </cell>
          <cell r="J9148" t="str">
            <v>Sales Call</v>
          </cell>
          <cell r="R9148" t="str">
            <v>BQKD200034</v>
          </cell>
          <cell r="AB9148" t="str">
            <v>HMR remaining hours collected</v>
          </cell>
        </row>
        <row r="9149">
          <cell r="A9149">
            <v>45451.569895833301</v>
          </cell>
          <cell r="B9149">
            <v>5298</v>
          </cell>
          <cell r="F9149" t="str">
            <v>CC-01301847</v>
          </cell>
          <cell r="J9149" t="str">
            <v>Schedule Service</v>
          </cell>
          <cell r="R9149" t="str">
            <v>BQBD160067</v>
          </cell>
          <cell r="AB9149" t="str">
            <v>Visit the location to schedule a service to drain 38 liters of oil from the cooler and tank. Replace the air filter for both the compressor and engine, then replace the oil filter and add 40 liters of oil. Finally, start the unit to ensure it is running smoothly.</v>
          </cell>
        </row>
        <row r="9150">
          <cell r="A9150">
            <v>45451.501157407401</v>
          </cell>
          <cell r="B9150">
            <v>1073</v>
          </cell>
          <cell r="F9150" t="str">
            <v>CC-01301684</v>
          </cell>
          <cell r="J9150" t="str">
            <v>Schedule Service</v>
          </cell>
          <cell r="R9150" t="str">
            <v>BWGD163984</v>
          </cell>
          <cell r="AB9150" t="str">
            <v>Attend the site for schedule service so drain oil from cooler and drain oil from tank total 38 liters oil drain then change oil filter and oil 40 liters then start the unit found running ok.</v>
          </cell>
        </row>
        <row r="9151">
          <cell r="A9151">
            <v>45451.481238425898</v>
          </cell>
          <cell r="B9151">
            <v>1</v>
          </cell>
          <cell r="F9151" t="str">
            <v>CC-01301639</v>
          </cell>
          <cell r="J9151" t="str">
            <v>Commissioning</v>
          </cell>
          <cell r="R9151" t="str">
            <v>BXLD164272</v>
          </cell>
          <cell r="AB9151" t="str">
            <v>Commissioning done on date 09-06-2024</v>
          </cell>
        </row>
        <row r="9152">
          <cell r="A9152">
            <v>45451.271608796298</v>
          </cell>
          <cell r="B9152">
            <v>7155</v>
          </cell>
          <cell r="F9152" t="str">
            <v>CC-01301229</v>
          </cell>
          <cell r="J9152" t="str">
            <v>Schedule Service - AMC</v>
          </cell>
          <cell r="R9152" t="str">
            <v>BVKC374486</v>
          </cell>
          <cell r="AB9152" t="str">
            <v>AMC visit already done on dated 03-06-2024 having call tracking number CC-01295601</v>
          </cell>
        </row>
        <row r="9153">
          <cell r="A9153">
            <v>45450.7512152778</v>
          </cell>
          <cell r="B9153">
            <v>6950</v>
          </cell>
          <cell r="F9153" t="str">
            <v>CC-01301138</v>
          </cell>
          <cell r="J9153" t="str">
            <v>Sales Call</v>
          </cell>
          <cell r="R9153" t="str">
            <v>BQID160499</v>
          </cell>
          <cell r="AB9153" t="str">
            <v>HMR remaining hours collected.</v>
          </cell>
        </row>
        <row r="9154">
          <cell r="A9154">
            <v>45450.747604166703</v>
          </cell>
          <cell r="B9154">
            <v>6355</v>
          </cell>
          <cell r="F9154" t="str">
            <v>CC-01301131</v>
          </cell>
          <cell r="J9154" t="str">
            <v>Sales Call</v>
          </cell>
          <cell r="R9154" t="str">
            <v>BRLD160756</v>
          </cell>
          <cell r="AB9154" t="str">
            <v>HMR remaining hours collected</v>
          </cell>
        </row>
        <row r="9155">
          <cell r="A9155">
            <v>45450.743611111102</v>
          </cell>
          <cell r="B9155">
            <v>6740</v>
          </cell>
          <cell r="F9155" t="str">
            <v>CC-01301121</v>
          </cell>
          <cell r="J9155" t="str">
            <v>Sales Call</v>
          </cell>
          <cell r="R9155" t="str">
            <v>GPGD160208</v>
          </cell>
          <cell r="AB9155" t="str">
            <v>HMR remaining hours collected</v>
          </cell>
        </row>
        <row r="9156">
          <cell r="A9156">
            <v>45450.697997685202</v>
          </cell>
          <cell r="B9156">
            <v>2129</v>
          </cell>
          <cell r="F9156" t="str">
            <v>CC-01300996</v>
          </cell>
          <cell r="J9156" t="str">
            <v>Schedule Service</v>
          </cell>
          <cell r="R9156" t="str">
            <v>BVHD163336</v>
          </cell>
          <cell r="AB9156" t="str">
            <v>Attend the site for schedule service so drain oil from cooler and drain oil from tank total 36 liters oil drain then change air filter for compressor and engine both side then change oil filter and oil 40 liters. Then start the unit found running ok.</v>
          </cell>
        </row>
        <row r="9157">
          <cell r="A9157">
            <v>45450.519120370402</v>
          </cell>
          <cell r="B9157">
            <v>1</v>
          </cell>
          <cell r="F9157" t="str">
            <v>CC-01300518</v>
          </cell>
          <cell r="J9157" t="str">
            <v>Commissioning</v>
          </cell>
          <cell r="R9157" t="str">
            <v>BXAD231954</v>
          </cell>
          <cell r="AB9157" t="str">
            <v>Commissioning done on dated 07-06-2024.</v>
          </cell>
        </row>
        <row r="9158">
          <cell r="A9158">
            <v>45450.504988425899</v>
          </cell>
          <cell r="B9158">
            <v>0</v>
          </cell>
          <cell r="F9158" t="str">
            <v>CC-01300463</v>
          </cell>
          <cell r="J9158" t="str">
            <v>Commissioning</v>
          </cell>
          <cell r="R9158" t="str">
            <v>CXAE693884</v>
          </cell>
          <cell r="AB9158" t="str">
            <v>Commissioning done on dated 07-06-2024.</v>
          </cell>
        </row>
        <row r="9159">
          <cell r="A9159">
            <v>45450.478414351899</v>
          </cell>
          <cell r="B9159">
            <v>6602</v>
          </cell>
          <cell r="F9159" t="str">
            <v>CC-01300361</v>
          </cell>
          <cell r="J9159" t="str">
            <v>Schedule Service</v>
          </cell>
          <cell r="R9159" t="str">
            <v>BUKC370622</v>
          </cell>
          <cell r="AB9159" t="str">
            <v>Today we attend the customer site for sheudle service so we change parts during service:- air filter, oil filter, oil than start machine running ok</v>
          </cell>
        </row>
        <row r="9160">
          <cell r="A9160">
            <v>45449.605532407397</v>
          </cell>
          <cell r="B9160">
            <v>7529</v>
          </cell>
          <cell r="F9160" t="str">
            <v>CC-01299478</v>
          </cell>
          <cell r="J9160" t="str">
            <v>Schedule Service</v>
          </cell>
          <cell r="R9160" t="str">
            <v>BVFS049426</v>
          </cell>
          <cell r="AB9160" t="str">
            <v>Attend the site for schedule service so change air filter., oil filter and valve kit then start the unit found running ok.</v>
          </cell>
        </row>
        <row r="9161">
          <cell r="A9161">
            <v>45449.604293981502</v>
          </cell>
          <cell r="B9161">
            <v>7644</v>
          </cell>
          <cell r="F9161" t="str">
            <v>CC-01299476</v>
          </cell>
          <cell r="J9161" t="str">
            <v>Schedule Service</v>
          </cell>
          <cell r="R9161" t="str">
            <v>BVFS049398</v>
          </cell>
          <cell r="AB9161" t="str">
            <v>Attend the site for schedule service so change all valve kit only and then start the unit found running ok.</v>
          </cell>
        </row>
        <row r="9162">
          <cell r="A9162">
            <v>45449.588391203702</v>
          </cell>
          <cell r="B9162">
            <v>480</v>
          </cell>
          <cell r="F9162" t="str">
            <v>CC-01299442</v>
          </cell>
          <cell r="J9162" t="str">
            <v>Complaint - Running With Problem</v>
          </cell>
          <cell r="R9162" t="str">
            <v>BXKD164174</v>
          </cell>
          <cell r="AB9162" t="str">
            <v>Attend the site for complain of high drilling RPM so start the unit and found no air leakage, actuator for compressor and engine both side working properly but drilling RPM found 2000 at 14.5 kg cm sq. Idle RPM 1300 at 17.5 kg cm sq after manual check found 1500 RPM ar 14.2 kg cm sq and 1550 RPM at 15.8 kg cm sq.all checkup manually found ok. but hammer side problem found, hammer not working properly and paramer working under limit unit running satisfactory.</v>
          </cell>
        </row>
        <row r="9163">
          <cell r="A9163">
            <v>45449.565567129597</v>
          </cell>
          <cell r="B9163">
            <v>4856</v>
          </cell>
          <cell r="F9163" t="str">
            <v>CC-01299399</v>
          </cell>
          <cell r="J9163" t="str">
            <v>Complaint - Running With Problem</v>
          </cell>
          <cell r="R9163" t="str">
            <v>BUFC372952</v>
          </cell>
          <cell r="AB9163" t="str">
            <v>Today we attend the customer site for complain hsp tripping so we check and found that intake valve not working properly so we clean and start machine running ok, Today we attend the customer for complain Air not buildup so We check and found that compressor full 220 ltr tank in 3.18 minutes so compressor air build up properly so We advise customer please check air likage from pipe line.</v>
          </cell>
        </row>
        <row r="9164">
          <cell r="A9164">
            <v>45449.290740740696</v>
          </cell>
          <cell r="B9164">
            <v>6838</v>
          </cell>
          <cell r="F9164" t="str">
            <v>CC-01298924</v>
          </cell>
          <cell r="J9164" t="str">
            <v>Schedule Service - AMC</v>
          </cell>
          <cell r="R9164" t="str">
            <v>BVFS049421</v>
          </cell>
          <cell r="AB9164" t="str">
            <v>AMC visit already done on dated 03-06-2024 having call tracking number CC-01294471</v>
          </cell>
        </row>
        <row r="9165">
          <cell r="A9165">
            <v>45448.723518518498</v>
          </cell>
          <cell r="B9165">
            <v>434</v>
          </cell>
          <cell r="F9165" t="str">
            <v>CC-01298548</v>
          </cell>
          <cell r="J9165" t="str">
            <v>Schedule Service</v>
          </cell>
          <cell r="R9165" t="str">
            <v>BXKD164199</v>
          </cell>
          <cell r="AB9165" t="str">
            <v>Visit the site to schedule a service. Drain 38 liters of oil from the tank and cooler in a friendly manner. Replace the air filter for both the compressor and engine. Change the oil filter and add 40 liters of oil. Once the service is completed, start the unit to ensure everything is running smoothly.</v>
          </cell>
        </row>
        <row r="9166">
          <cell r="A9166">
            <v>45448.695254629602</v>
          </cell>
          <cell r="B9166">
            <v>6767</v>
          </cell>
          <cell r="F9166" t="str">
            <v>CC-01298443</v>
          </cell>
          <cell r="J9166" t="str">
            <v>Sales Call</v>
          </cell>
          <cell r="R9166" t="str">
            <v>BSJD161406</v>
          </cell>
          <cell r="AB9166" t="str">
            <v>HMR remaining hours collected</v>
          </cell>
        </row>
        <row r="9167">
          <cell r="A9167">
            <v>45448.688784722202</v>
          </cell>
          <cell r="B9167">
            <v>9215</v>
          </cell>
          <cell r="F9167" t="str">
            <v>CC-01298419</v>
          </cell>
          <cell r="J9167" t="str">
            <v>Sales Call</v>
          </cell>
          <cell r="R9167" t="str">
            <v>BPED160088</v>
          </cell>
          <cell r="AB9167" t="str">
            <v>HMR remaining hours collected</v>
          </cell>
        </row>
        <row r="9168">
          <cell r="A9168">
            <v>45448.683645833298</v>
          </cell>
          <cell r="B9168">
            <v>5780</v>
          </cell>
          <cell r="F9168" t="str">
            <v>CC-01298401</v>
          </cell>
          <cell r="J9168" t="str">
            <v>Sales Call</v>
          </cell>
          <cell r="R9168" t="str">
            <v>BRHD161299</v>
          </cell>
          <cell r="AB9168" t="str">
            <v>HMR remaining hours collected</v>
          </cell>
        </row>
        <row r="9169">
          <cell r="A9169">
            <v>45448.679166666698</v>
          </cell>
          <cell r="B9169">
            <v>2715</v>
          </cell>
          <cell r="F9169" t="str">
            <v>CC-01298384</v>
          </cell>
          <cell r="J9169" t="str">
            <v>Sales Call</v>
          </cell>
          <cell r="R9169" t="str">
            <v>BRKD120213</v>
          </cell>
          <cell r="AB9169" t="str">
            <v>HMR remaining hours collected</v>
          </cell>
        </row>
        <row r="9170">
          <cell r="A9170">
            <v>45448.675057870401</v>
          </cell>
          <cell r="B9170">
            <v>9560</v>
          </cell>
          <cell r="F9170" t="str">
            <v>CC-01298372</v>
          </cell>
          <cell r="J9170" t="str">
            <v>Sales Call</v>
          </cell>
          <cell r="R9170" t="str">
            <v>BQBD200008</v>
          </cell>
          <cell r="AB9170" t="str">
            <v>HMR remaining hours collected</v>
          </cell>
        </row>
        <row r="9171">
          <cell r="A9171">
            <v>45448.6721412037</v>
          </cell>
          <cell r="B9171">
            <v>12860</v>
          </cell>
          <cell r="F9171" t="str">
            <v>CC-01298360</v>
          </cell>
          <cell r="J9171" t="str">
            <v>Sales Call</v>
          </cell>
          <cell r="R9171" t="str">
            <v>BRGL151464</v>
          </cell>
          <cell r="AB9171" t="str">
            <v>HMR remaining hours collected</v>
          </cell>
        </row>
        <row r="9172">
          <cell r="A9172">
            <v>45448.668749999997</v>
          </cell>
          <cell r="B9172">
            <v>7500</v>
          </cell>
          <cell r="F9172" t="str">
            <v>CC-01298353</v>
          </cell>
          <cell r="J9172" t="str">
            <v>Sales Call</v>
          </cell>
          <cell r="R9172" t="str">
            <v>BRBL150944</v>
          </cell>
          <cell r="AB9172" t="str">
            <v>HMR remaining hours collected</v>
          </cell>
        </row>
        <row r="9173">
          <cell r="A9173">
            <v>45448.665694444397</v>
          </cell>
          <cell r="B9173">
            <v>12105</v>
          </cell>
          <cell r="F9173" t="str">
            <v>CC-01298345</v>
          </cell>
          <cell r="J9173" t="str">
            <v>Sales Call</v>
          </cell>
          <cell r="R9173" t="str">
            <v>BRGL151468</v>
          </cell>
          <cell r="AB9173" t="str">
            <v>HMR remaining hours collected</v>
          </cell>
        </row>
        <row r="9174">
          <cell r="A9174">
            <v>45448.662974537001</v>
          </cell>
          <cell r="B9174">
            <v>17615</v>
          </cell>
          <cell r="F9174" t="str">
            <v>CC-01298335</v>
          </cell>
          <cell r="J9174" t="str">
            <v>Sales Call</v>
          </cell>
          <cell r="R9174" t="str">
            <v>BQHD160416</v>
          </cell>
          <cell r="AB9174" t="str">
            <v>HMR remaining hours collected.</v>
          </cell>
        </row>
        <row r="9175">
          <cell r="A9175">
            <v>45448.659629629597</v>
          </cell>
          <cell r="B9175">
            <v>10040</v>
          </cell>
          <cell r="F9175" t="str">
            <v>CC-01298324</v>
          </cell>
          <cell r="J9175" t="str">
            <v>Sales Call</v>
          </cell>
          <cell r="R9175" t="str">
            <v>BQED160244</v>
          </cell>
          <cell r="AB9175" t="str">
            <v>HMR remaining hours collected</v>
          </cell>
        </row>
        <row r="9176">
          <cell r="A9176">
            <v>45448.656817129602</v>
          </cell>
          <cell r="B9176">
            <v>5776</v>
          </cell>
          <cell r="F9176" t="str">
            <v>CC-01298313</v>
          </cell>
          <cell r="J9176" t="str">
            <v>Sales Call</v>
          </cell>
          <cell r="R9176" t="str">
            <v>BRJD160600</v>
          </cell>
          <cell r="AB9176" t="str">
            <v>HMR remaining hours collected</v>
          </cell>
        </row>
        <row r="9177">
          <cell r="A9177">
            <v>45448.653807870403</v>
          </cell>
          <cell r="B9177">
            <v>4500</v>
          </cell>
          <cell r="F9177" t="str">
            <v>CC-01298303</v>
          </cell>
          <cell r="J9177" t="str">
            <v>Sales Call</v>
          </cell>
          <cell r="R9177" t="str">
            <v>BRCD160998</v>
          </cell>
          <cell r="AB9177" t="str">
            <v>HMR remaining hours collected</v>
          </cell>
        </row>
        <row r="9178">
          <cell r="A9178">
            <v>45448.6332638889</v>
          </cell>
          <cell r="B9178">
            <v>4240</v>
          </cell>
          <cell r="F9178" t="str">
            <v>CC-01298247</v>
          </cell>
          <cell r="J9178" t="str">
            <v>Sales Call</v>
          </cell>
          <cell r="R9178" t="str">
            <v>GPLL150106</v>
          </cell>
          <cell r="AB9178" t="str">
            <v>HMR remaining hours collected</v>
          </cell>
        </row>
        <row r="9179">
          <cell r="A9179">
            <v>45448.630405092597</v>
          </cell>
          <cell r="B9179">
            <v>7660</v>
          </cell>
          <cell r="F9179" t="str">
            <v>CC-01298237</v>
          </cell>
          <cell r="J9179" t="str">
            <v>Sales Call</v>
          </cell>
          <cell r="R9179" t="str">
            <v>BRBD160856</v>
          </cell>
          <cell r="AB9179" t="str">
            <v>HMR remaining hours collected</v>
          </cell>
        </row>
        <row r="9180">
          <cell r="A9180">
            <v>45448.627500000002</v>
          </cell>
          <cell r="B9180">
            <v>2770</v>
          </cell>
          <cell r="F9180" t="str">
            <v>CC-01298232</v>
          </cell>
          <cell r="J9180" t="str">
            <v>Sales Call</v>
          </cell>
          <cell r="R9180" t="str">
            <v>BSKD161476</v>
          </cell>
          <cell r="AB9180" t="str">
            <v>HMR remaining hours collected</v>
          </cell>
        </row>
        <row r="9181">
          <cell r="A9181">
            <v>45448.614074074103</v>
          </cell>
          <cell r="B9181">
            <v>3260</v>
          </cell>
          <cell r="F9181" t="str">
            <v>CC-01298188</v>
          </cell>
          <cell r="J9181" t="str">
            <v>Sales Call</v>
          </cell>
          <cell r="R9181" t="str">
            <v>BSLD161503</v>
          </cell>
          <cell r="AB9181" t="str">
            <v>HMR remaining hours collected</v>
          </cell>
        </row>
        <row r="9182">
          <cell r="A9182">
            <v>45448.610289351898</v>
          </cell>
          <cell r="B9182">
            <v>5240</v>
          </cell>
          <cell r="F9182" t="str">
            <v>CC-01298179</v>
          </cell>
          <cell r="J9182" t="str">
            <v>Sales Call</v>
          </cell>
          <cell r="R9182" t="str">
            <v>BRCD160978</v>
          </cell>
          <cell r="AB9182" t="str">
            <v>HMR remaining hours collected.</v>
          </cell>
        </row>
        <row r="9183">
          <cell r="A9183">
            <v>45448.580578703702</v>
          </cell>
          <cell r="B9183">
            <v>8570</v>
          </cell>
          <cell r="F9183" t="str">
            <v>CC-01298115</v>
          </cell>
          <cell r="J9183" t="str">
            <v>Sales Call</v>
          </cell>
          <cell r="R9183" t="str">
            <v>BNBD160162</v>
          </cell>
          <cell r="AB9183" t="str">
            <v>HMR remaining hours collected</v>
          </cell>
        </row>
        <row r="9184">
          <cell r="A9184">
            <v>45448.577233796299</v>
          </cell>
          <cell r="B9184">
            <v>6420</v>
          </cell>
          <cell r="F9184" t="str">
            <v>CC-01298108</v>
          </cell>
          <cell r="J9184" t="str">
            <v>Sales Call</v>
          </cell>
          <cell r="R9184" t="str">
            <v>BRCD160948</v>
          </cell>
          <cell r="AB9184" t="str">
            <v>HMR remaining hours collected</v>
          </cell>
        </row>
        <row r="9185">
          <cell r="A9185">
            <v>45448.556886574101</v>
          </cell>
          <cell r="B9185">
            <v>3240</v>
          </cell>
          <cell r="F9185" t="str">
            <v>CC-01298058</v>
          </cell>
          <cell r="J9185" t="str">
            <v>Sales Call</v>
          </cell>
          <cell r="R9185" t="str">
            <v>BJGD200109</v>
          </cell>
          <cell r="AB9185" t="str">
            <v>HMR remaining hours collected..</v>
          </cell>
        </row>
        <row r="9186">
          <cell r="A9186">
            <v>45448.553576388898</v>
          </cell>
          <cell r="B9186">
            <v>2130</v>
          </cell>
          <cell r="F9186" t="str">
            <v>CC-01298053</v>
          </cell>
          <cell r="J9186" t="str">
            <v>Sales Call</v>
          </cell>
          <cell r="R9186" t="str">
            <v>BIED200036</v>
          </cell>
          <cell r="AB9186" t="str">
            <v>HMR remaining hours collected</v>
          </cell>
        </row>
        <row r="9187">
          <cell r="A9187">
            <v>45448.549652777801</v>
          </cell>
          <cell r="B9187">
            <v>6155</v>
          </cell>
          <cell r="F9187" t="str">
            <v>CC-01298039</v>
          </cell>
          <cell r="J9187" t="str">
            <v>Sales Call</v>
          </cell>
          <cell r="R9187" t="str">
            <v>BQED160222</v>
          </cell>
          <cell r="AB9187" t="str">
            <v>HMR remaining hours collected</v>
          </cell>
        </row>
        <row r="9188">
          <cell r="A9188">
            <v>45448.546284722201</v>
          </cell>
          <cell r="B9188">
            <v>5500</v>
          </cell>
          <cell r="F9188" t="str">
            <v>CC-01298030</v>
          </cell>
          <cell r="J9188" t="str">
            <v>Sales Call</v>
          </cell>
          <cell r="R9188" t="str">
            <v>BRKD160653</v>
          </cell>
          <cell r="AB9188" t="str">
            <v>HMR remaining hours collected</v>
          </cell>
        </row>
        <row r="9189">
          <cell r="A9189">
            <v>45448.541527777801</v>
          </cell>
          <cell r="B9189">
            <v>4565</v>
          </cell>
          <cell r="F9189" t="str">
            <v>CC-01298005</v>
          </cell>
          <cell r="J9189" t="str">
            <v>Sales Call</v>
          </cell>
          <cell r="R9189" t="str">
            <v>BRED161131</v>
          </cell>
          <cell r="AB9189" t="str">
            <v>HMR remaining hours collected</v>
          </cell>
        </row>
        <row r="9190">
          <cell r="A9190">
            <v>45448.537256944401</v>
          </cell>
          <cell r="B9190">
            <v>3325</v>
          </cell>
          <cell r="F9190" t="str">
            <v>CC-01297987</v>
          </cell>
          <cell r="J9190" t="str">
            <v>Sales Call</v>
          </cell>
          <cell r="R9190" t="str">
            <v>BPGD220035</v>
          </cell>
          <cell r="AB9190" t="str">
            <v>HMR remaining hours collected</v>
          </cell>
        </row>
        <row r="9191">
          <cell r="A9191">
            <v>45448.532037037003</v>
          </cell>
          <cell r="B9191">
            <v>5130</v>
          </cell>
          <cell r="F9191" t="str">
            <v>CC-01297964</v>
          </cell>
          <cell r="J9191" t="str">
            <v>Sales Call</v>
          </cell>
          <cell r="R9191" t="str">
            <v>BQED160215</v>
          </cell>
          <cell r="AB9191" t="str">
            <v>HMR remaining hours collected</v>
          </cell>
        </row>
        <row r="9192">
          <cell r="A9192">
            <v>45448.530833333301</v>
          </cell>
          <cell r="B9192">
            <v>2381</v>
          </cell>
          <cell r="F9192" t="str">
            <v>CC-01297959</v>
          </cell>
          <cell r="J9192" t="str">
            <v>Schedule Service</v>
          </cell>
          <cell r="R9192" t="str">
            <v>BVJD162957</v>
          </cell>
          <cell r="AB9192" t="str">
            <v xml:space="preserve">Visit the location to schedule a service to drain oil from the cooler and tank, totaling 37 liters. Proceed to replace the air filter for both the compressor and engine, followed by changing the oil filter and adding 40 liters of new oil. Finally, start the unit and ensure it is running smoothly.	</v>
          </cell>
        </row>
        <row r="9193">
          <cell r="A9193">
            <v>45448.521574074097</v>
          </cell>
          <cell r="B9193">
            <v>4600</v>
          </cell>
          <cell r="F9193" t="str">
            <v>CC-01297925</v>
          </cell>
          <cell r="J9193" t="str">
            <v>Sales Call</v>
          </cell>
          <cell r="R9193" t="str">
            <v>BRKD160684</v>
          </cell>
          <cell r="AB9193" t="str">
            <v>HMR remaining hours collected</v>
          </cell>
        </row>
        <row r="9194">
          <cell r="A9194">
            <v>45448.516875000001</v>
          </cell>
          <cell r="B9194">
            <v>590</v>
          </cell>
          <cell r="F9194" t="str">
            <v>CC-01297911</v>
          </cell>
          <cell r="J9194" t="str">
            <v>Sales Call</v>
          </cell>
          <cell r="R9194" t="str">
            <v>BUAD121111</v>
          </cell>
          <cell r="AB9194" t="str">
            <v>HMR remaining hours collected.</v>
          </cell>
        </row>
        <row r="9195">
          <cell r="A9195">
            <v>45448.513495370396</v>
          </cell>
          <cell r="B9195">
            <v>2380</v>
          </cell>
          <cell r="F9195" t="str">
            <v>CC-01297898</v>
          </cell>
          <cell r="J9195" t="str">
            <v>Sales Call</v>
          </cell>
          <cell r="R9195" t="str">
            <v>BVJD162957</v>
          </cell>
          <cell r="AB9195" t="str">
            <v>HMR remaining hours collected</v>
          </cell>
        </row>
        <row r="9196">
          <cell r="A9196">
            <v>45448.509212962999</v>
          </cell>
          <cell r="B9196">
            <v>6530</v>
          </cell>
          <cell r="F9196" t="str">
            <v>CC-01297879</v>
          </cell>
          <cell r="J9196" t="str">
            <v>Sales Call</v>
          </cell>
          <cell r="R9196" t="str">
            <v>BUAD162630</v>
          </cell>
          <cell r="AB9196" t="str">
            <v>HMR remaining hours collected</v>
          </cell>
        </row>
        <row r="9197">
          <cell r="A9197">
            <v>45448.505636574097</v>
          </cell>
          <cell r="B9197">
            <v>3087</v>
          </cell>
          <cell r="F9197" t="str">
            <v>CC-01297867</v>
          </cell>
          <cell r="J9197" t="str">
            <v>Schedule Service</v>
          </cell>
          <cell r="R9197" t="str">
            <v>BWKD163543</v>
          </cell>
          <cell r="AB9197" t="str">
            <v>Attend the site for schedule service so drain oil from cooler and drain oil from tank total 38 liters oil drain then change air filter for compressor and engine both side then change oil filter, air oil separators, BDV kit, ARV kit, MPV kit, pressure regulator kit, actuator kit for compressor and engine both side and oil 40 liter changed. After then start the unit found running ok.</v>
          </cell>
        </row>
        <row r="9198">
          <cell r="A9198">
            <v>45448.489386574103</v>
          </cell>
          <cell r="B9198">
            <v>3630</v>
          </cell>
          <cell r="F9198" t="str">
            <v>CC-01297819</v>
          </cell>
          <cell r="J9198" t="str">
            <v>Sales Call</v>
          </cell>
          <cell r="R9198" t="str">
            <v>BUID162940</v>
          </cell>
          <cell r="AB9198" t="str">
            <v>HMR remaining hours collected..</v>
          </cell>
        </row>
        <row r="9199">
          <cell r="A9199">
            <v>45448.486226851899</v>
          </cell>
          <cell r="B9199">
            <v>4030</v>
          </cell>
          <cell r="F9199" t="str">
            <v>CC-01297814</v>
          </cell>
          <cell r="J9199" t="str">
            <v>Sales Call</v>
          </cell>
          <cell r="R9199" t="str">
            <v>BUGD162852</v>
          </cell>
          <cell r="AB9199" t="str">
            <v>HMR remaining hours collected</v>
          </cell>
        </row>
        <row r="9200">
          <cell r="A9200">
            <v>45448.481331018498</v>
          </cell>
          <cell r="B9200">
            <v>4652</v>
          </cell>
          <cell r="F9200" t="str">
            <v>CC-01297806</v>
          </cell>
          <cell r="J9200" t="str">
            <v>Schedule Service</v>
          </cell>
          <cell r="R9200" t="str">
            <v>BTJD162038</v>
          </cell>
          <cell r="AB9200" t="str">
            <v>Visit the location to schedule a service. Begin by draining 38 liters of oil from the cooler and tank. Proceed to replace the air filter for both the compressor and engine. Additionally, replace the oil filter, air oil separator, BDV kit, Actuator kit, pressure regulator kit, and add 40 liters of oil. Finally, start the unit and ensure it is running smoothly.</v>
          </cell>
        </row>
        <row r="9201">
          <cell r="A9201">
            <v>45448.4757060185</v>
          </cell>
          <cell r="B9201">
            <v>1841</v>
          </cell>
          <cell r="F9201" t="str">
            <v>CC-01297776</v>
          </cell>
          <cell r="J9201" t="str">
            <v>Complaint - Running With Problem</v>
          </cell>
          <cell r="R9201" t="str">
            <v>BWAD163674</v>
          </cell>
          <cell r="AB9201" t="str">
            <v>Visit the site to address a complaint about oil carryover through the air filter. Upon inspection, identified a malfunction in the compressor side actuator. Cleaned and reinstalled the actuator. Noticed issues with the butterfly valve externally, so cleaned it as well as the pressure regulator. After these steps, started the unit and confirmed it is running smoothly..</v>
          </cell>
        </row>
        <row r="9202">
          <cell r="A9202">
            <v>45448.282314814802</v>
          </cell>
          <cell r="B9202">
            <v>230</v>
          </cell>
          <cell r="F9202" t="str">
            <v>CC-01297466</v>
          </cell>
          <cell r="J9202" t="str">
            <v>Schedule Service - AMC</v>
          </cell>
          <cell r="R9202" t="str">
            <v>CIHE600078</v>
          </cell>
          <cell r="AB9202" t="str">
            <v>AMC visit carried out</v>
          </cell>
        </row>
        <row r="9203">
          <cell r="A9203">
            <v>45448.2803935185</v>
          </cell>
          <cell r="B9203">
            <v>30</v>
          </cell>
          <cell r="F9203" t="str">
            <v>CC-01297445</v>
          </cell>
          <cell r="J9203" t="str">
            <v>Schedule Service - AMC</v>
          </cell>
          <cell r="R9203" t="str">
            <v>CRIE663198</v>
          </cell>
          <cell r="AB9203" t="str">
            <v>AMC visit carried out</v>
          </cell>
        </row>
        <row r="9204">
          <cell r="A9204">
            <v>45448.279143518499</v>
          </cell>
          <cell r="B9204">
            <v>0</v>
          </cell>
          <cell r="F9204" t="str">
            <v>CC-01297431</v>
          </cell>
          <cell r="J9204" t="str">
            <v>Schedule Service - AMC</v>
          </cell>
          <cell r="R9204" t="str">
            <v>CSBE564479</v>
          </cell>
          <cell r="AB9204" t="str">
            <v>AMC visit carried out</v>
          </cell>
        </row>
        <row r="9205">
          <cell r="A9205">
            <v>45447.702870370398</v>
          </cell>
          <cell r="B9205">
            <v>1007</v>
          </cell>
          <cell r="F9205" t="str">
            <v>CC-01297217</v>
          </cell>
          <cell r="J9205" t="str">
            <v>Complaint - Running With Problem</v>
          </cell>
          <cell r="R9205" t="str">
            <v>BWFC370683</v>
          </cell>
          <cell r="AB9205" t="str">
            <v xml:space="preserve">Attend the site for complain of unit tripping so check and found oil level low and air filter is in checked condition so top up oil and change air filter with new one. Then start the unit found running ok.	</v>
          </cell>
        </row>
        <row r="9206">
          <cell r="A9206">
            <v>45447.700613425899</v>
          </cell>
          <cell r="B9206">
            <v>11980</v>
          </cell>
          <cell r="F9206" t="str">
            <v>CC-01297210</v>
          </cell>
          <cell r="J9206" t="str">
            <v>Schedule Service</v>
          </cell>
          <cell r="R9206" t="str">
            <v>BTIS032020</v>
          </cell>
          <cell r="AB9206" t="str">
            <v>Today we attend the customer site for sheudle service so we change parts during service:- air filter, oil filter, oil, separator and grease than start machine running ok</v>
          </cell>
        </row>
        <row r="9207">
          <cell r="A9207">
            <v>45447.697233796302</v>
          </cell>
          <cell r="B9207">
            <v>11340</v>
          </cell>
          <cell r="F9207" t="str">
            <v>CC-01297197</v>
          </cell>
          <cell r="J9207" t="str">
            <v>Schedule Service</v>
          </cell>
          <cell r="R9207" t="str">
            <v>BULS033141</v>
          </cell>
          <cell r="AB9207" t="str">
            <v>Today we attend the customer site for sheudle service so we change parts during service:- air filter, oil filter, oil, separator, intake valve, solenoid valve, actuator, MPV, ADV and bdv than start machine running ok</v>
          </cell>
        </row>
        <row r="9208">
          <cell r="A9208">
            <v>45447.661909722199</v>
          </cell>
          <cell r="B9208">
            <v>4405</v>
          </cell>
          <cell r="F9208" t="str">
            <v>CC-01297079</v>
          </cell>
          <cell r="J9208" t="str">
            <v>Sales Call</v>
          </cell>
          <cell r="R9208" t="str">
            <v>BTHD162350</v>
          </cell>
          <cell r="AB9208" t="str">
            <v>HMR remaining hours collected</v>
          </cell>
        </row>
        <row r="9209">
          <cell r="A9209">
            <v>45447.655567129601</v>
          </cell>
          <cell r="B9209">
            <v>7400</v>
          </cell>
          <cell r="F9209" t="str">
            <v>CC-01297063</v>
          </cell>
          <cell r="J9209" t="str">
            <v>Sales Call</v>
          </cell>
          <cell r="R9209" t="str">
            <v>BUAD162625</v>
          </cell>
          <cell r="AB9209" t="str">
            <v>HMR remaining hours collected</v>
          </cell>
        </row>
        <row r="9210">
          <cell r="A9210">
            <v>45447.652337963002</v>
          </cell>
          <cell r="B9210">
            <v>5255</v>
          </cell>
          <cell r="F9210" t="str">
            <v>CC-01297054</v>
          </cell>
          <cell r="J9210" t="str">
            <v>Sales Call</v>
          </cell>
          <cell r="R9210" t="str">
            <v>BULL160564</v>
          </cell>
          <cell r="AB9210" t="str">
            <v>HMR remaining hours collected</v>
          </cell>
        </row>
        <row r="9211">
          <cell r="A9211">
            <v>45447.649259259299</v>
          </cell>
          <cell r="B9211">
            <v>7515</v>
          </cell>
          <cell r="F9211" t="str">
            <v>CC-01297045</v>
          </cell>
          <cell r="J9211" t="str">
            <v>Sales Call</v>
          </cell>
          <cell r="R9211" t="str">
            <v>BUAL160593</v>
          </cell>
          <cell r="AB9211" t="str">
            <v>HMR remaining hours collected</v>
          </cell>
        </row>
        <row r="9212">
          <cell r="A9212">
            <v>45447.6463657407</v>
          </cell>
          <cell r="B9212">
            <v>5221</v>
          </cell>
          <cell r="F9212" t="str">
            <v>CC-01297040</v>
          </cell>
          <cell r="J9212" t="str">
            <v>Sales Call</v>
          </cell>
          <cell r="R9212" t="str">
            <v>BUAL160594</v>
          </cell>
          <cell r="AB9212" t="str">
            <v>HMR remaining hours collected</v>
          </cell>
        </row>
        <row r="9213">
          <cell r="A9213">
            <v>45447.643113425896</v>
          </cell>
          <cell r="B9213">
            <v>12000</v>
          </cell>
          <cell r="F9213" t="str">
            <v>CC-01297030</v>
          </cell>
          <cell r="J9213" t="str">
            <v>Sales Call</v>
          </cell>
          <cell r="R9213" t="str">
            <v>BULL160559</v>
          </cell>
          <cell r="AB9213" t="str">
            <v>HMR remaining hours collected</v>
          </cell>
        </row>
        <row r="9214">
          <cell r="A9214">
            <v>45447.6402199074</v>
          </cell>
          <cell r="B9214">
            <v>9665</v>
          </cell>
          <cell r="F9214" t="str">
            <v>CC-01297022</v>
          </cell>
          <cell r="J9214" t="str">
            <v>Sales Call</v>
          </cell>
          <cell r="R9214" t="str">
            <v>BULD162559</v>
          </cell>
          <cell r="AB9214" t="str">
            <v>HMR remaining hours collected</v>
          </cell>
        </row>
        <row r="9215">
          <cell r="A9215">
            <v>45447.637175925898</v>
          </cell>
          <cell r="B9215">
            <v>1133</v>
          </cell>
          <cell r="F9215" t="str">
            <v>CC-01297016</v>
          </cell>
          <cell r="J9215" t="str">
            <v>Sales Call</v>
          </cell>
          <cell r="R9215" t="str">
            <v>BUJD121018</v>
          </cell>
          <cell r="AB9215" t="str">
            <v>HMR remaining hours collected</v>
          </cell>
        </row>
        <row r="9216">
          <cell r="A9216">
            <v>45447.6329513889</v>
          </cell>
          <cell r="B9216">
            <v>3275</v>
          </cell>
          <cell r="F9216" t="str">
            <v>CC-01297011</v>
          </cell>
          <cell r="J9216" t="str">
            <v>Sales Call</v>
          </cell>
          <cell r="R9216" t="str">
            <v>BUJD121019</v>
          </cell>
          <cell r="AB9216" t="str">
            <v>HMR remaining hours collected</v>
          </cell>
        </row>
        <row r="9217">
          <cell r="A9217">
            <v>45447.611053240696</v>
          </cell>
          <cell r="B9217">
            <v>6950</v>
          </cell>
          <cell r="F9217" t="str">
            <v>CC-01296963</v>
          </cell>
          <cell r="J9217" t="str">
            <v>Complaint - Running With Problem</v>
          </cell>
          <cell r="R9217" t="str">
            <v>BQID160499</v>
          </cell>
          <cell r="AB9217" t="str">
            <v>Attend the site and check the unit external air leakage found found from mpv assembly top orifice, a humming sound found from pressure regulator assembly during load idle condition also while drilling DOT found 100 deg.cel. at ambient temperature 40 so open mpv kit clean and refitted the same, open pressure regulator kit clean and re fitted the same, open thermal valve found at temperature 80 deg.cel. it open partially so need to replace it. After the work done air leakage corrected from mpv, but humming sound not gone from pressure regulator assembly so suggest the customer to replace mpv kit, pressure regulator assembly, and thermal valve. At ambient 36 our unit DOT found 92 while running condition..</v>
          </cell>
        </row>
        <row r="9218">
          <cell r="A9218">
            <v>45447.603900463</v>
          </cell>
          <cell r="B9218">
            <v>2140</v>
          </cell>
          <cell r="F9218" t="str">
            <v>CC-01296949</v>
          </cell>
          <cell r="J9218" t="str">
            <v>Sales Call</v>
          </cell>
          <cell r="R9218" t="str">
            <v>AUKD230777</v>
          </cell>
          <cell r="AB9218" t="str">
            <v>HMR remaining hours collected.</v>
          </cell>
        </row>
        <row r="9219">
          <cell r="A9219">
            <v>45447.600428240701</v>
          </cell>
          <cell r="B9219">
            <v>2480</v>
          </cell>
          <cell r="F9219" t="str">
            <v>CC-01296938</v>
          </cell>
          <cell r="J9219" t="str">
            <v>Sales Call</v>
          </cell>
          <cell r="R9219" t="str">
            <v>BUJD121040</v>
          </cell>
          <cell r="AB9219" t="str">
            <v>HMR remaining hours collected..</v>
          </cell>
        </row>
        <row r="9220">
          <cell r="A9220">
            <v>45447.596689814804</v>
          </cell>
          <cell r="B9220">
            <v>3590</v>
          </cell>
          <cell r="F9220" t="str">
            <v>CC-01296929</v>
          </cell>
          <cell r="J9220" t="str">
            <v>Sales Call</v>
          </cell>
          <cell r="R9220" t="str">
            <v>BUKD162510</v>
          </cell>
          <cell r="AB9220" t="str">
            <v>HMR remaining hours collected</v>
          </cell>
        </row>
        <row r="9221">
          <cell r="A9221">
            <v>45447.5934837963</v>
          </cell>
          <cell r="B9221">
            <v>2050</v>
          </cell>
          <cell r="F9221" t="str">
            <v>CC-01296923</v>
          </cell>
          <cell r="J9221" t="str">
            <v>Sales Call</v>
          </cell>
          <cell r="R9221" t="str">
            <v>BULD121094</v>
          </cell>
          <cell r="AB9221" t="str">
            <v>HMR remaining hours collected</v>
          </cell>
        </row>
        <row r="9222">
          <cell r="A9222">
            <v>45447.590254629598</v>
          </cell>
          <cell r="B9222">
            <v>1640</v>
          </cell>
          <cell r="F9222" t="str">
            <v>CC-01296916</v>
          </cell>
          <cell r="J9222" t="str">
            <v>Sales Call</v>
          </cell>
          <cell r="R9222" t="str">
            <v>BTID162377</v>
          </cell>
          <cell r="AB9222" t="str">
            <v>HMR remaining hours collected</v>
          </cell>
        </row>
        <row r="9223">
          <cell r="A9223">
            <v>45447.586215277799</v>
          </cell>
          <cell r="B9223">
            <v>8020</v>
          </cell>
          <cell r="F9223" t="str">
            <v>CC-01296909</v>
          </cell>
          <cell r="J9223" t="str">
            <v>Sales Call</v>
          </cell>
          <cell r="R9223" t="str">
            <v>BTDD162186</v>
          </cell>
          <cell r="AB9223" t="str">
            <v>HMR remaining hours collected</v>
          </cell>
        </row>
        <row r="9224">
          <cell r="A9224">
            <v>45447.580405092602</v>
          </cell>
          <cell r="B9224">
            <v>7785</v>
          </cell>
          <cell r="F9224" t="str">
            <v>CC-01296905</v>
          </cell>
          <cell r="J9224" t="str">
            <v>Sales Call</v>
          </cell>
          <cell r="R9224" t="str">
            <v>BTDD162192</v>
          </cell>
          <cell r="AB9224" t="str">
            <v>HMR remaining hours collected</v>
          </cell>
        </row>
        <row r="9225">
          <cell r="A9225">
            <v>45447.5721990741</v>
          </cell>
          <cell r="B9225">
            <v>3050</v>
          </cell>
          <cell r="F9225" t="str">
            <v>CC-01296898</v>
          </cell>
          <cell r="J9225" t="str">
            <v>Sales Call</v>
          </cell>
          <cell r="R9225" t="str">
            <v>BTID162392</v>
          </cell>
          <cell r="AB9225" t="str">
            <v>HMR remaining hours collected</v>
          </cell>
        </row>
        <row r="9226">
          <cell r="A9226">
            <v>45447.567557870403</v>
          </cell>
          <cell r="B9226">
            <v>2790</v>
          </cell>
          <cell r="F9226" t="str">
            <v>CC-01296883</v>
          </cell>
          <cell r="J9226" t="str">
            <v>Sales Call</v>
          </cell>
          <cell r="R9226" t="str">
            <v>BTHD120971</v>
          </cell>
          <cell r="AB9226" t="str">
            <v>HMR remaining hours collected</v>
          </cell>
        </row>
        <row r="9227">
          <cell r="A9227">
            <v>45447.563946759299</v>
          </cell>
          <cell r="B9227">
            <v>7300</v>
          </cell>
          <cell r="F9227" t="str">
            <v>CC-01296879</v>
          </cell>
          <cell r="J9227" t="str">
            <v>Sales Call</v>
          </cell>
          <cell r="R9227" t="str">
            <v>BTFD162243</v>
          </cell>
          <cell r="AB9227" t="str">
            <v>HMR remaining hours collected</v>
          </cell>
        </row>
        <row r="9228">
          <cell r="A9228">
            <v>45447.560405092598</v>
          </cell>
          <cell r="B9228">
            <v>8870</v>
          </cell>
          <cell r="F9228" t="str">
            <v>CC-01296876</v>
          </cell>
          <cell r="J9228" t="str">
            <v>Sales Call</v>
          </cell>
          <cell r="R9228" t="str">
            <v>BTFD162244</v>
          </cell>
          <cell r="AB9228" t="str">
            <v>HMR remaining hours collected</v>
          </cell>
        </row>
        <row r="9229">
          <cell r="A9229">
            <v>45447.557164351798</v>
          </cell>
          <cell r="B9229">
            <v>8930</v>
          </cell>
          <cell r="F9229" t="str">
            <v>CC-01296872</v>
          </cell>
          <cell r="J9229" t="str">
            <v>Sales Call</v>
          </cell>
          <cell r="R9229" t="str">
            <v>BTED162217</v>
          </cell>
          <cell r="AB9229" t="str">
            <v>HMR remaining hours collected</v>
          </cell>
        </row>
        <row r="9230">
          <cell r="A9230">
            <v>45447.553506944401</v>
          </cell>
          <cell r="B9230">
            <v>2455</v>
          </cell>
          <cell r="F9230" t="str">
            <v>CC-01296865</v>
          </cell>
          <cell r="J9230" t="str">
            <v>Sales Call</v>
          </cell>
          <cell r="R9230" t="str">
            <v>BTJL152348</v>
          </cell>
          <cell r="AB9230" t="str">
            <v>HMR remaining hours collected</v>
          </cell>
        </row>
        <row r="9231">
          <cell r="A9231">
            <v>45447.549837963001</v>
          </cell>
          <cell r="B9231">
            <v>2410</v>
          </cell>
          <cell r="F9231" t="str">
            <v>CC-01296855</v>
          </cell>
          <cell r="J9231" t="str">
            <v>Sales Call</v>
          </cell>
          <cell r="R9231" t="str">
            <v>BTDD120878</v>
          </cell>
          <cell r="AB9231" t="str">
            <v>HMR remaining hours collected</v>
          </cell>
        </row>
        <row r="9232">
          <cell r="A9232">
            <v>45447.546273148102</v>
          </cell>
          <cell r="B9232">
            <v>5220</v>
          </cell>
          <cell r="F9232" t="str">
            <v>CC-01296851</v>
          </cell>
          <cell r="J9232" t="str">
            <v>Sales Call</v>
          </cell>
          <cell r="R9232" t="str">
            <v>BTEL160427</v>
          </cell>
          <cell r="AB9232" t="str">
            <v>HMR remaining hours collected</v>
          </cell>
        </row>
        <row r="9233">
          <cell r="A9233">
            <v>45447.542627314797</v>
          </cell>
          <cell r="B9233">
            <v>1980</v>
          </cell>
          <cell r="F9233" t="str">
            <v>CC-01296834</v>
          </cell>
          <cell r="J9233" t="str">
            <v>Sales Call</v>
          </cell>
          <cell r="R9233" t="str">
            <v>BTHD120963</v>
          </cell>
          <cell r="AB9233" t="str">
            <v>HMR remaining hours collected</v>
          </cell>
        </row>
        <row r="9234">
          <cell r="A9234">
            <v>45447.539120370398</v>
          </cell>
          <cell r="B9234">
            <v>2090</v>
          </cell>
          <cell r="F9234" t="str">
            <v>CC-01296822</v>
          </cell>
          <cell r="J9234" t="str">
            <v>Sales Call</v>
          </cell>
          <cell r="R9234" t="str">
            <v>BTKD162083</v>
          </cell>
          <cell r="AB9234" t="str">
            <v>HMR remaining hours collected</v>
          </cell>
        </row>
        <row r="9235">
          <cell r="A9235">
            <v>45447.535983796297</v>
          </cell>
          <cell r="B9235">
            <v>4110</v>
          </cell>
          <cell r="F9235" t="str">
            <v>CC-01296814</v>
          </cell>
          <cell r="J9235" t="str">
            <v>Sales Call</v>
          </cell>
          <cell r="R9235" t="str">
            <v>BTGD162296</v>
          </cell>
          <cell r="AB9235" t="str">
            <v>HMR remaining hours collected</v>
          </cell>
        </row>
        <row r="9236">
          <cell r="A9236">
            <v>45447.532430555599</v>
          </cell>
          <cell r="B9236">
            <v>8180</v>
          </cell>
          <cell r="F9236" t="str">
            <v>CC-01296805</v>
          </cell>
          <cell r="J9236" t="str">
            <v>Sales Call</v>
          </cell>
          <cell r="R9236" t="str">
            <v>BTJD162046</v>
          </cell>
          <cell r="AB9236" t="str">
            <v>HMR remaining hours collected</v>
          </cell>
        </row>
        <row r="9237">
          <cell r="A9237">
            <v>45447.529305555603</v>
          </cell>
          <cell r="B9237">
            <v>7520</v>
          </cell>
          <cell r="F9237" t="str">
            <v>CC-01296796</v>
          </cell>
          <cell r="J9237" t="str">
            <v>Sales Call</v>
          </cell>
          <cell r="R9237" t="str">
            <v>BTCD162159</v>
          </cell>
          <cell r="AB9237" t="str">
            <v>HMR remaining hours collected</v>
          </cell>
        </row>
        <row r="9238">
          <cell r="A9238">
            <v>45447.523969907401</v>
          </cell>
          <cell r="B9238">
            <v>4080</v>
          </cell>
          <cell r="F9238" t="str">
            <v>CC-01296779</v>
          </cell>
          <cell r="J9238" t="str">
            <v>Sales Call</v>
          </cell>
          <cell r="R9238" t="str">
            <v>BSID161973</v>
          </cell>
          <cell r="AB9238" t="str">
            <v>HMR remaining hours collected.</v>
          </cell>
        </row>
        <row r="9239">
          <cell r="A9239">
            <v>45447.516631944403</v>
          </cell>
          <cell r="B9239">
            <v>6740</v>
          </cell>
          <cell r="F9239" t="str">
            <v>CC-01296748</v>
          </cell>
          <cell r="J9239" t="str">
            <v>Sales Call</v>
          </cell>
          <cell r="R9239" t="str">
            <v>BSAD230391</v>
          </cell>
          <cell r="AB9239" t="str">
            <v>HMR remaining hours collected</v>
          </cell>
        </row>
        <row r="9240">
          <cell r="A9240">
            <v>45447.5135532407</v>
          </cell>
          <cell r="B9240">
            <v>4810</v>
          </cell>
          <cell r="F9240" t="str">
            <v>CC-01296737</v>
          </cell>
          <cell r="J9240" t="str">
            <v>Sales Call</v>
          </cell>
          <cell r="R9240" t="str">
            <v>BSHD200586</v>
          </cell>
          <cell r="AB9240" t="str">
            <v>HMR remaining hours collected</v>
          </cell>
        </row>
        <row r="9241">
          <cell r="A9241">
            <v>45447.5083101852</v>
          </cell>
          <cell r="B9241">
            <v>7190</v>
          </cell>
          <cell r="F9241" t="str">
            <v>CC-01296723</v>
          </cell>
          <cell r="J9241" t="str">
            <v>Sales Call</v>
          </cell>
          <cell r="R9241" t="str">
            <v>BSKD161462</v>
          </cell>
          <cell r="AB9241" t="str">
            <v>HMR remaining hours collected</v>
          </cell>
        </row>
        <row r="9242">
          <cell r="A9242">
            <v>45447.289664351898</v>
          </cell>
          <cell r="B9242">
            <v>7032</v>
          </cell>
          <cell r="F9242" t="str">
            <v>CC-01296473</v>
          </cell>
          <cell r="J9242" t="str">
            <v>Schedule Service - AMC</v>
          </cell>
          <cell r="R9242" t="str">
            <v>BVFS049407</v>
          </cell>
          <cell r="AB9242" t="str">
            <v>AMC visit already done on dated 01-06-2034 having call tracking no. CC-01294469</v>
          </cell>
        </row>
        <row r="9243">
          <cell r="A9243">
            <v>45446.752164351798</v>
          </cell>
          <cell r="B9243">
            <v>0</v>
          </cell>
          <cell r="F9243" t="str">
            <v>CC-01296254</v>
          </cell>
          <cell r="J9243" t="str">
            <v>Complaint - Breakdown</v>
          </cell>
          <cell r="R9243" t="str">
            <v>CXJE660150</v>
          </cell>
          <cell r="AB9243" t="str">
            <v>Attend the site for customer complaint of abnormal sound so check and found crank damaged. Then dismantle the top block and remove damaged crank with one and also change tune up kit and top up oil. Then start the unit found running ok..</v>
          </cell>
        </row>
        <row r="9244">
          <cell r="A9244">
            <v>45446.690844907404</v>
          </cell>
          <cell r="B9244">
            <v>501</v>
          </cell>
          <cell r="F9244" t="str">
            <v>CC-01296094</v>
          </cell>
          <cell r="J9244" t="str">
            <v>Schedule Service</v>
          </cell>
          <cell r="R9244" t="str">
            <v>BXKD164191</v>
          </cell>
          <cell r="AB9244" t="str">
            <v>Change air filter for compressor and engine both side then change oil filter &amp; oil..</v>
          </cell>
        </row>
        <row r="9245">
          <cell r="A9245">
            <v>45446.682233796302</v>
          </cell>
          <cell r="B9245">
            <v>1220</v>
          </cell>
          <cell r="F9245" t="str">
            <v>CC-01296068</v>
          </cell>
          <cell r="J9245" t="str">
            <v>Schedule Service</v>
          </cell>
          <cell r="R9245" t="str">
            <v>BWHD163996</v>
          </cell>
          <cell r="AB9245" t="str">
            <v>Change air filter for compressor and engine both side then change oil filter &amp; oil</v>
          </cell>
        </row>
        <row r="9246">
          <cell r="A9246">
            <v>45446.644803240699</v>
          </cell>
          <cell r="B9246">
            <v>6096</v>
          </cell>
          <cell r="F9246" t="str">
            <v>CC-01295962</v>
          </cell>
          <cell r="J9246" t="str">
            <v>Schedule Service</v>
          </cell>
          <cell r="R9246" t="str">
            <v>BWCS032691</v>
          </cell>
          <cell r="AB9246" t="str">
            <v>To We attend the customer site for sheudle service so we change parts during service:- Air filter, oil filter, oil and separator than start machine running ok</v>
          </cell>
        </row>
        <row r="9247">
          <cell r="A9247">
            <v>45446.503761574102</v>
          </cell>
          <cell r="B9247">
            <v>4820</v>
          </cell>
          <cell r="F9247" t="str">
            <v>CC-01295603</v>
          </cell>
          <cell r="J9247" t="str">
            <v>Schedule Service</v>
          </cell>
          <cell r="R9247" t="str">
            <v>BUFC372952</v>
          </cell>
          <cell r="AB9247" t="str">
            <v>Attend the ste service so change air filter &amp; oil filter then start it found runnig ok.</v>
          </cell>
        </row>
        <row r="9248">
          <cell r="A9248">
            <v>45446.502152777801</v>
          </cell>
          <cell r="B9248">
            <v>7155</v>
          </cell>
          <cell r="F9248" t="str">
            <v>CC-01295601</v>
          </cell>
          <cell r="J9248" t="str">
            <v>Schedule Service</v>
          </cell>
          <cell r="R9248" t="str">
            <v>BVKC374486</v>
          </cell>
          <cell r="AB9248" t="str">
            <v>Attend the ste service so change air filter &amp; oil filter then start it found runnig ok.</v>
          </cell>
        </row>
        <row r="9249">
          <cell r="A9249">
            <v>45446.2807523148</v>
          </cell>
          <cell r="B9249">
            <v>23428</v>
          </cell>
          <cell r="F9249" t="str">
            <v>CC-01295210</v>
          </cell>
          <cell r="J9249" t="str">
            <v>Schedule Service - AMC</v>
          </cell>
          <cell r="R9249" t="str">
            <v>BSCS037449</v>
          </cell>
          <cell r="AB9249" t="str">
            <v>AMC visit carried out</v>
          </cell>
        </row>
        <row r="9250">
          <cell r="A9250">
            <v>45444.647916666669</v>
          </cell>
          <cell r="B9250">
            <v>2813</v>
          </cell>
          <cell r="F9250" t="str">
            <v>CC-01294599</v>
          </cell>
          <cell r="J9250" t="str">
            <v>Schedule Service</v>
          </cell>
          <cell r="R9250" t="str">
            <v>BWFC370723</v>
          </cell>
          <cell r="AB9250" t="str">
            <v>We visited site and change Air filter, Oil filter, Separator and oil after than start and check unit running well.</v>
          </cell>
        </row>
        <row r="9251">
          <cell r="A9251">
            <v>45444.625</v>
          </cell>
          <cell r="B9251">
            <v>12441</v>
          </cell>
          <cell r="F9251" t="str">
            <v>CC-01294565</v>
          </cell>
          <cell r="J9251" t="str">
            <v>Schedule Service</v>
          </cell>
          <cell r="R9251" t="str">
            <v>BVGF111615</v>
          </cell>
          <cell r="AB9251" t="str">
            <v>Schedule service completed by replacing the air filter, oil filter, pre filter, fine filter, and greasing the motor. Afterwards, start the unit and confirm that it is running smoothly.</v>
          </cell>
        </row>
        <row r="9252">
          <cell r="A9252">
            <v>45444.623611111114</v>
          </cell>
          <cell r="B9252">
            <v>11966</v>
          </cell>
          <cell r="F9252" t="str">
            <v>CC-01294563</v>
          </cell>
          <cell r="J9252" t="str">
            <v>Schedule Service</v>
          </cell>
          <cell r="R9252" t="str">
            <v>BVGF111611</v>
          </cell>
          <cell r="AB9252" t="str">
            <v>Schedule service completed by replacing the air filter, oil filter, pre filter, fine filter, and greasing the motor. Afterwards, start the unit and confirm that it is running smoothly.</v>
          </cell>
        </row>
        <row r="9253">
          <cell r="A9253">
            <v>45444.578472222223</v>
          </cell>
          <cell r="B9253">
            <v>5833</v>
          </cell>
          <cell r="F9253" t="str">
            <v>CC-01294478</v>
          </cell>
          <cell r="J9253" t="str">
            <v>Schedule Service</v>
          </cell>
          <cell r="R9253" t="str">
            <v>BUGC373215</v>
          </cell>
          <cell r="AB9253" t="str">
            <v>Service done</v>
          </cell>
        </row>
        <row r="9254">
          <cell r="A9254">
            <v>45444.574999999997</v>
          </cell>
          <cell r="B9254">
            <v>6838</v>
          </cell>
          <cell r="F9254" t="str">
            <v>CC-01294471</v>
          </cell>
          <cell r="J9254" t="str">
            <v>General Service</v>
          </cell>
          <cell r="R9254" t="str">
            <v>BVFS049421</v>
          </cell>
          <cell r="AB9254" t="str">
            <v>cOURTESY VISIT DONE</v>
          </cell>
        </row>
        <row r="9255">
          <cell r="A9255">
            <v>45444.572916666664</v>
          </cell>
          <cell r="B9255">
            <v>7032</v>
          </cell>
          <cell r="F9255" t="str">
            <v>CC-01294469</v>
          </cell>
          <cell r="J9255" t="str">
            <v>General Service</v>
          </cell>
          <cell r="R9255" t="str">
            <v>BVFS049407</v>
          </cell>
          <cell r="AB9255" t="str">
            <v>COURTSEY VISIT DONE</v>
          </cell>
        </row>
        <row r="9256">
          <cell r="A9256">
            <v>45444.571527777778</v>
          </cell>
          <cell r="B9256">
            <v>7229</v>
          </cell>
          <cell r="F9256" t="str">
            <v>CC-01294467</v>
          </cell>
          <cell r="J9256" t="str">
            <v>General Service</v>
          </cell>
          <cell r="R9256" t="str">
            <v>BVFS049398</v>
          </cell>
          <cell r="AB9256" t="str">
            <v>COURTSEY VISIT DONE</v>
          </cell>
        </row>
        <row r="9257">
          <cell r="A9257">
            <v>45444.569444444445</v>
          </cell>
          <cell r="B9257">
            <v>7479</v>
          </cell>
          <cell r="F9257" t="str">
            <v>CC-01294465</v>
          </cell>
          <cell r="J9257" t="str">
            <v>General Service</v>
          </cell>
          <cell r="R9257" t="str">
            <v>BVFS049426</v>
          </cell>
          <cell r="AB9257" t="str">
            <v>COURTSEY VISIT DONE</v>
          </cell>
        </row>
        <row r="9258">
          <cell r="A9258">
            <v>45444.538888888892</v>
          </cell>
          <cell r="B9258">
            <v>12166</v>
          </cell>
          <cell r="F9258" t="str">
            <v>CC-01294417</v>
          </cell>
          <cell r="J9258" t="str">
            <v>Schedule Service</v>
          </cell>
          <cell r="R9258" t="str">
            <v>BTJC377158</v>
          </cell>
          <cell r="AB9258" t="str">
            <v>change air filter, oil filter &amp; oil</v>
          </cell>
        </row>
        <row r="9259">
          <cell r="A9259">
            <v>45444.506249999999</v>
          </cell>
          <cell r="B9259">
            <v>18854</v>
          </cell>
          <cell r="F9259" t="str">
            <v>CC-01294337</v>
          </cell>
          <cell r="J9259" t="str">
            <v>Field Campaign</v>
          </cell>
          <cell r="R9259" t="str">
            <v>GOHC370857</v>
          </cell>
          <cell r="AB9259" t="str">
            <v>Visit the site to schedule a service for changing the air filter, oil filter, air oil separator, and oil. Upon starting the unit, observe oil carry-over from the air oil separator O-ring area. Identify the damaged batch number 237031 for the air oil separator. As per the FOC basis, replace the AOS. Install the new AOS with batch number 246216.</v>
          </cell>
        </row>
        <row r="9260">
          <cell r="A9260">
            <v>45444.459722222222</v>
          </cell>
          <cell r="B9260">
            <v>7556</v>
          </cell>
          <cell r="F9260" t="str">
            <v>CC-01294228</v>
          </cell>
          <cell r="J9260" t="str">
            <v>Schedule Service</v>
          </cell>
          <cell r="R9260" t="str">
            <v>BUFD162814</v>
          </cell>
          <cell r="AB9260" t="str">
            <v>Visited the site for service to drain oil from the tank and also from the cooler, totaling 38 liters of oil drained. Changed the air filter for the compressor, as well as the oil filter and added 40 liters of oil. After starting the unit, it was found to be running okay.</v>
          </cell>
        </row>
        <row r="9261">
          <cell r="A9261">
            <v>45444.457638888889</v>
          </cell>
          <cell r="B9261">
            <v>1148</v>
          </cell>
          <cell r="F9261" t="str">
            <v>CC-01294223</v>
          </cell>
          <cell r="J9261" t="str">
            <v>Schedule Service</v>
          </cell>
          <cell r="R9261" t="str">
            <v>BWED163893</v>
          </cell>
          <cell r="AB9261" t="str">
            <v>Visited the site for service to drain oil from the tank and also from the cooler, totaling 38 liters of oil drained. Changed the air filter for the compressor, as well as the oil filter and added 40 liters of oil. After starting the unit, it was found to be running okay.</v>
          </cell>
        </row>
        <row r="9262">
          <cell r="A9262">
            <v>45443.727777777778</v>
          </cell>
          <cell r="B9262">
            <v>18449</v>
          </cell>
          <cell r="F9262" t="str">
            <v>CC-01293841</v>
          </cell>
          <cell r="J9262" t="str">
            <v>Schedule Service</v>
          </cell>
          <cell r="R9262" t="str">
            <v>GOHC370857</v>
          </cell>
          <cell r="AB9262" t="str">
            <v>CHANGE AIR FILTER, OIL FILTER, AIR OIL SEPARATOR AND OIL</v>
          </cell>
        </row>
        <row r="9263">
          <cell r="A9263">
            <v>45443.65</v>
          </cell>
          <cell r="B9263">
            <v>76489</v>
          </cell>
          <cell r="F9263" t="str">
            <v>CC-01293651</v>
          </cell>
          <cell r="J9263" t="str">
            <v>Schedule Service</v>
          </cell>
          <cell r="R9263" t="str">
            <v>BJGS031396</v>
          </cell>
          <cell r="AB9263" t="str">
            <v>We visited site and change Air filter, Oil filter , Separator and Oil after than start and check unit running well. And We also clean cooler.</v>
          </cell>
        </row>
        <row r="9264">
          <cell r="A9264">
            <v>45443.648611111108</v>
          </cell>
          <cell r="B9264">
            <v>74790</v>
          </cell>
          <cell r="F9264" t="str">
            <v>CC-01293647</v>
          </cell>
          <cell r="J9264" t="str">
            <v>Schedule Service</v>
          </cell>
          <cell r="R9264" t="str">
            <v>BMBS030816</v>
          </cell>
          <cell r="AB9264" t="str">
            <v>We visited site and change Air filter, Oil filter, Separator and oil after than start and check unit running well and we also clean cooler from castic sodda....</v>
          </cell>
        </row>
        <row r="9265">
          <cell r="A9265">
            <v>45443.568749999999</v>
          </cell>
          <cell r="B9265">
            <v>6828</v>
          </cell>
          <cell r="F9265" t="str">
            <v>CC-01293489</v>
          </cell>
          <cell r="J9265" t="str">
            <v>Schedule Service</v>
          </cell>
          <cell r="R9265" t="str">
            <v>BPLD200068</v>
          </cell>
          <cell r="AB9265" t="str">
            <v>Service done</v>
          </cell>
        </row>
        <row r="9266">
          <cell r="A9266">
            <v>45443.567361111112</v>
          </cell>
          <cell r="B9266">
            <v>7816</v>
          </cell>
          <cell r="F9266" t="str">
            <v>CC-01293484</v>
          </cell>
          <cell r="J9266" t="str">
            <v>Schedule Service</v>
          </cell>
          <cell r="R9266" t="str">
            <v>BTFS031006</v>
          </cell>
          <cell r="AB9266" t="str">
            <v>agter fitment of repaired airend Service done</v>
          </cell>
        </row>
        <row r="9267">
          <cell r="A9267">
            <v>45443.565972222219</v>
          </cell>
          <cell r="B9267">
            <v>3170</v>
          </cell>
          <cell r="F9267" t="str">
            <v>CC-01293476</v>
          </cell>
          <cell r="J9267" t="str">
            <v>Schedule Service</v>
          </cell>
          <cell r="R9267" t="str">
            <v>BVGD163308</v>
          </cell>
          <cell r="AB9267" t="str">
            <v>Attend the site for schedule service so at first start the unit for sometime on load condition and check basic parameters found in ok After thn drain oil from tank and oil cooler 38 litres replace air filter engine and compressor both side, replace oil filter 2nos., replace separator filter, valve kit are replace dcv, mpv kit, osv kit , bdv kit , arv kit, main pressure regulator kit and actuator kit both side. Plugged in drain plugs and fill oil in tank upto full gauge level. Dead crank the unit two times and again fill oil in tank to maintain the level. Over all topped up oil in tank 40 litres. After all work done start the unit and check on load condition found unit is running with normal parameters</v>
          </cell>
        </row>
        <row r="9268">
          <cell r="A9268">
            <v>45443.526388888888</v>
          </cell>
          <cell r="B9268">
            <v>33797</v>
          </cell>
          <cell r="F9268" t="str">
            <v>CC-01293394</v>
          </cell>
          <cell r="J9268" t="str">
            <v>General Service</v>
          </cell>
          <cell r="R9268" t="str">
            <v>BRFC373676</v>
          </cell>
          <cell r="AB9268" t="str">
            <v>SERVICE DONE</v>
          </cell>
        </row>
        <row r="9269">
          <cell r="A9269">
            <v>45443.455555555556</v>
          </cell>
          <cell r="B9269">
            <v>23428</v>
          </cell>
          <cell r="F9269" t="str">
            <v>CC-01293191</v>
          </cell>
          <cell r="J9269" t="str">
            <v>General Service</v>
          </cell>
          <cell r="R9269" t="str">
            <v>BSCS037449</v>
          </cell>
          <cell r="AB9269" t="str">
            <v>AMC VISIT DONE</v>
          </cell>
        </row>
        <row r="9270">
          <cell r="A9270">
            <v>45442.788194444445</v>
          </cell>
          <cell r="B9270">
            <v>0</v>
          </cell>
          <cell r="F9270" t="str">
            <v>CC-01292868</v>
          </cell>
          <cell r="J9270" t="str">
            <v>Commissioning</v>
          </cell>
          <cell r="R9270" t="str">
            <v>CWIE669929</v>
          </cell>
          <cell r="AB9270" t="str">
            <v>Commissioning done on dated 01-06-2024</v>
          </cell>
        </row>
        <row r="9271">
          <cell r="A9271">
            <v>45442.70416666667</v>
          </cell>
          <cell r="B9271">
            <v>1450</v>
          </cell>
          <cell r="F9271" t="str">
            <v>CC-01292751</v>
          </cell>
          <cell r="J9271" t="str">
            <v>Schedule Service</v>
          </cell>
          <cell r="R9271" t="str">
            <v>BWFD163940</v>
          </cell>
          <cell r="AB9271" t="str">
            <v>1500 Hours Service Done</v>
          </cell>
        </row>
        <row r="9272">
          <cell r="A9272">
            <v>45442.686111111114</v>
          </cell>
          <cell r="B9272">
            <v>510</v>
          </cell>
          <cell r="F9272" t="str">
            <v>CC-01292698</v>
          </cell>
          <cell r="J9272" t="str">
            <v>Schedule Service</v>
          </cell>
          <cell r="R9272" t="str">
            <v>BXKD164166</v>
          </cell>
          <cell r="AB9272" t="str">
            <v>service done</v>
          </cell>
        </row>
        <row r="9273">
          <cell r="A9273">
            <v>45442.629166666666</v>
          </cell>
          <cell r="B9273">
            <v>0</v>
          </cell>
          <cell r="F9273" t="str">
            <v>CC-01292534</v>
          </cell>
          <cell r="J9273" t="str">
            <v>Preservative Measures</v>
          </cell>
          <cell r="R9273" t="str">
            <v>BWHS034307</v>
          </cell>
          <cell r="AB9273" t="str">
            <v>Attend the site for commissioning so check and found unit kept in idle from last 6 month so preservative meassure required then change air filter, oil filter and oil then remove dust entry and rotate motor by hand foung moving ok. then start the commissioning job.</v>
          </cell>
        </row>
        <row r="9274">
          <cell r="A9274">
            <v>45442.543749999997</v>
          </cell>
          <cell r="B9274">
            <v>6209</v>
          </cell>
          <cell r="F9274" t="str">
            <v>CC-01292289</v>
          </cell>
          <cell r="J9274" t="str">
            <v>Schedule Service</v>
          </cell>
          <cell r="R9274" t="str">
            <v>BVIS040049</v>
          </cell>
          <cell r="AB9274" t="str">
            <v>We visited site and change Air filter, Oil filter, Separator and oil after than start and check unit running well. But unit noise abnormal in unload condition so required SPM in visit.</v>
          </cell>
        </row>
        <row r="9275">
          <cell r="A9275">
            <v>45442.529166666667</v>
          </cell>
          <cell r="B9275">
            <v>17867</v>
          </cell>
          <cell r="F9275">
            <v>329953</v>
          </cell>
          <cell r="J9275" t="str">
            <v>Schedule Service</v>
          </cell>
          <cell r="R9275" t="str">
            <v>BTDS044313</v>
          </cell>
          <cell r="AB9275" t="str">
            <v>Service done</v>
          </cell>
        </row>
        <row r="9276">
          <cell r="A9276">
            <v>45441.5625</v>
          </cell>
          <cell r="B9276">
            <v>26586</v>
          </cell>
          <cell r="F9276" t="str">
            <v>CC-01291169</v>
          </cell>
          <cell r="J9276" t="str">
            <v>Schedule Service</v>
          </cell>
          <cell r="R9276" t="str">
            <v>BMKC370048</v>
          </cell>
          <cell r="AB9276" t="str">
            <v>We visited site and change Air filter, Oil filter, Separator and oil after than start and check unit running well..</v>
          </cell>
        </row>
        <row r="9277">
          <cell r="A9277">
            <v>45441.55</v>
          </cell>
          <cell r="B9277">
            <v>23428</v>
          </cell>
          <cell r="F9277" t="str">
            <v>CC-01291141</v>
          </cell>
          <cell r="J9277" t="str">
            <v>Complaint - AMC</v>
          </cell>
          <cell r="R9277" t="str">
            <v>BSCS037449</v>
          </cell>
          <cell r="AB9277" t="str">
            <v>AMC VISIT DONE. Its wrongly opened call new logged new call having call tracking number CC-01293191</v>
          </cell>
        </row>
        <row r="9278">
          <cell r="A9278">
            <v>45441.503472222219</v>
          </cell>
          <cell r="B9278">
            <v>0</v>
          </cell>
          <cell r="F9278" t="str">
            <v>CC-01290982</v>
          </cell>
          <cell r="J9278" t="str">
            <v>Commissioning</v>
          </cell>
          <cell r="R9278" t="str">
            <v>CXLE660385</v>
          </cell>
          <cell r="AB9278" t="str">
            <v>Commissioning done</v>
          </cell>
        </row>
        <row r="9279">
          <cell r="A9279">
            <v>45441.49722222222</v>
          </cell>
          <cell r="B9279">
            <v>37517</v>
          </cell>
          <cell r="F9279" t="str">
            <v>CC-01290964</v>
          </cell>
          <cell r="J9279" t="str">
            <v>Schedule Service</v>
          </cell>
          <cell r="R9279" t="str">
            <v>GPLS030458</v>
          </cell>
          <cell r="AB9279" t="str">
            <v>Attend the site for schedule service so change air filter, oil filter, air oil separator and oil also motor greasing done. Then start the unit found running ok.</v>
          </cell>
        </row>
        <row r="9280">
          <cell r="A9280">
            <v>45441.487500000003</v>
          </cell>
          <cell r="B9280">
            <v>1220</v>
          </cell>
          <cell r="F9280" t="str">
            <v>CC-01290945</v>
          </cell>
          <cell r="J9280" t="str">
            <v>Schedule Service</v>
          </cell>
          <cell r="R9280" t="str">
            <v>BWAD163680</v>
          </cell>
          <cell r="AB9280" t="str">
            <v>Service done.....</v>
          </cell>
        </row>
        <row r="9281">
          <cell r="A9281">
            <v>45441.4823958333</v>
          </cell>
          <cell r="B9281">
            <v>0</v>
          </cell>
          <cell r="F9281" t="str">
            <v>CC-01290929</v>
          </cell>
          <cell r="J9281" t="str">
            <v>Schedule Service</v>
          </cell>
          <cell r="R9281" t="str">
            <v>CXJE660150</v>
          </cell>
          <cell r="AB9281" t="str">
            <v>Attend the site for complaint of abnormal sound so change crank and tune up kit. Then schedule service done..</v>
          </cell>
        </row>
        <row r="9282">
          <cell r="A9282">
            <v>45441.479166666664</v>
          </cell>
          <cell r="B9282">
            <v>1350</v>
          </cell>
          <cell r="F9282" t="str">
            <v>CC-01290915</v>
          </cell>
          <cell r="J9282" t="str">
            <v>Schedule Service</v>
          </cell>
          <cell r="R9282" t="str">
            <v>BWHD231642</v>
          </cell>
          <cell r="AB9282" t="str">
            <v>Attend the site for schedule service so start the Unit for sometime found unit run with normal parameters after then drain oil from tank and oil cooler 110 litres total oil drain. After then replace main oil filter, bearing oil filter and compressor side air filter. After then plugged in drain plugs and fill oil in tank upto full gauge level, dead crank the unit two times and maintain the oil level in tank. Total topped up oil 115 litres. After schedule service done start the unit and checked on load condition found unit is running in ok condition.</v>
          </cell>
        </row>
        <row r="9283">
          <cell r="A9283">
            <v>45440.651261574101</v>
          </cell>
          <cell r="B9283">
            <v>420</v>
          </cell>
          <cell r="F9283" t="str">
            <v>CC-01290167</v>
          </cell>
          <cell r="J9283" t="str">
            <v>Complaint - Breakdown</v>
          </cell>
          <cell r="R9283" t="str">
            <v>BXLD231897</v>
          </cell>
          <cell r="AB9283" t="str">
            <v>Date 31.5.2024 As per joint inspection with Cummins team for complaint of unit tripping with high water temperature at ambient 42 deg.cel. so as per inspection purpose Cummins engineer by the engine thermostate valve and change position of water temperature switch. After these work ran the unit on same condition for 3 days found unit ran satisfactory without any tripping. And on dated 3.6.2024 again Cummins engineer fitted the same thermostate valve and water temperature switch position remains the same and ran the unit found unit is running without any tripping and parameters found in normal. Engine side thermostat valve change, Talked with customer and now he agrees to close call.</v>
          </cell>
        </row>
        <row r="9284">
          <cell r="A9284">
            <v>45440.597222222219</v>
          </cell>
          <cell r="B9284">
            <v>513</v>
          </cell>
          <cell r="F9284" t="str">
            <v>CC-01290048</v>
          </cell>
          <cell r="J9284" t="str">
            <v>Schedule Service</v>
          </cell>
          <cell r="R9284" t="str">
            <v>BVHD163331</v>
          </cell>
          <cell r="AB9284" t="str">
            <v>Srvice Done</v>
          </cell>
        </row>
        <row r="9285">
          <cell r="A9285">
            <v>45440.470833333333</v>
          </cell>
          <cell r="B9285">
            <v>143</v>
          </cell>
          <cell r="F9285" t="str">
            <v>CC-01289716</v>
          </cell>
          <cell r="J9285" t="str">
            <v>Complaint - Running With Problem</v>
          </cell>
          <cell r="R9285" t="str">
            <v>BXKD164206</v>
          </cell>
          <cell r="AB9285" t="str">
            <v>Line pressure setting is high 18 kg which cause for high rpm in drilling 1750 so readjust the pressure to 17 .2 bar and run the unit on load condition found drilling rpm 1600 at 15.8 bar ,idle rpm 1300 at 17.2 bar and flushing rpm seted to 2100 at 10 bar with hammer now unit is running in ok condition...</v>
          </cell>
        </row>
        <row r="9286">
          <cell r="A9286">
            <v>45440.468055555553</v>
          </cell>
          <cell r="B9286">
            <v>11361</v>
          </cell>
          <cell r="F9286" t="str">
            <v>CC-01289708</v>
          </cell>
          <cell r="J9286" t="str">
            <v>Schedule Service</v>
          </cell>
          <cell r="R9286" t="str">
            <v>GNGS030424</v>
          </cell>
          <cell r="AB9286" t="str">
            <v>Attend the site for schedule service so change air filter, oil filter, air oil separator and oil.</v>
          </cell>
        </row>
        <row r="9287">
          <cell r="A9287">
            <v>45440.288194444445</v>
          </cell>
          <cell r="B9287">
            <v>32068</v>
          </cell>
          <cell r="F9287" t="str">
            <v>CC-01289542</v>
          </cell>
          <cell r="J9287" t="str">
            <v>Schedule Service - AMC</v>
          </cell>
          <cell r="R9287" t="str">
            <v>BQHS040705</v>
          </cell>
          <cell r="AB9287" t="str">
            <v>AMC visit carried out</v>
          </cell>
        </row>
        <row r="9288">
          <cell r="A9288">
            <v>45439.551388888889</v>
          </cell>
          <cell r="B9288">
            <v>26557</v>
          </cell>
          <cell r="F9288" t="str">
            <v>CC-01288781</v>
          </cell>
          <cell r="J9288" t="str">
            <v>General Service</v>
          </cell>
          <cell r="R9288" t="str">
            <v>BMKC370048</v>
          </cell>
          <cell r="AB9288" t="str">
            <v>Courtesy visit done</v>
          </cell>
        </row>
        <row r="9289">
          <cell r="A9289">
            <v>45439.487500000003</v>
          </cell>
          <cell r="B9289">
            <v>0</v>
          </cell>
          <cell r="F9289" t="str">
            <v>CC-01288579</v>
          </cell>
          <cell r="J9289" t="str">
            <v>Commissioning</v>
          </cell>
          <cell r="R9289" t="str">
            <v>SN23TN04145</v>
          </cell>
          <cell r="AB9289" t="str">
            <v>Commissioning done on dated 27-05-2024</v>
          </cell>
        </row>
        <row r="9290">
          <cell r="A9290">
            <v>45439.48333333333</v>
          </cell>
          <cell r="B9290">
            <v>1</v>
          </cell>
          <cell r="F9290" t="str">
            <v>CC-01288568</v>
          </cell>
          <cell r="J9290" t="str">
            <v>Commissioning</v>
          </cell>
          <cell r="R9290" t="str">
            <v>BWHS034307</v>
          </cell>
          <cell r="AB9290" t="str">
            <v>Waiting for Fabrication Number update Commissioning done on dated 29-05-2024.... Comm date-29-05-2024</v>
          </cell>
        </row>
        <row r="9291">
          <cell r="A9291">
            <v>45436.527083333334</v>
          </cell>
          <cell r="B9291">
            <v>74035</v>
          </cell>
          <cell r="F9291" t="str">
            <v>CC-01286390</v>
          </cell>
          <cell r="J9291" t="str">
            <v>General Service</v>
          </cell>
          <cell r="R9291" t="str">
            <v>BNCC370425</v>
          </cell>
          <cell r="AB9291" t="str">
            <v>Courtesy visit carried out</v>
          </cell>
        </row>
        <row r="9292">
          <cell r="A9292">
            <v>45436.501388888886</v>
          </cell>
          <cell r="B9292">
            <v>32068</v>
          </cell>
          <cell r="F9292" t="str">
            <v>CC-01286276</v>
          </cell>
          <cell r="J9292" t="str">
            <v>General Service</v>
          </cell>
          <cell r="R9292" t="str">
            <v>BQHS040705</v>
          </cell>
          <cell r="AB9292" t="str">
            <v>Courtesy visit carried out</v>
          </cell>
        </row>
        <row r="9293">
          <cell r="A9293">
            <v>45436.475462962997</v>
          </cell>
          <cell r="B9293">
            <v>2245</v>
          </cell>
          <cell r="F9293" t="str">
            <v>CC-01286157</v>
          </cell>
          <cell r="J9293" t="str">
            <v>General Service</v>
          </cell>
          <cell r="R9293" t="str">
            <v>BVHS030405</v>
          </cell>
          <cell r="AB9293" t="str">
            <v>Shechule Srvice carried out on 18-06-2024 having call tracking number CC-01286153</v>
          </cell>
        </row>
        <row r="9294">
          <cell r="A9294">
            <v>45436.473923611098</v>
          </cell>
          <cell r="B9294">
            <v>2245</v>
          </cell>
          <cell r="F9294" t="str">
            <v>CC-01286153</v>
          </cell>
          <cell r="J9294" t="str">
            <v>General Service</v>
          </cell>
          <cell r="R9294" t="str">
            <v>BVHS030405</v>
          </cell>
          <cell r="AB9294" t="str">
            <v>Visit the location to schedule a service for replacing the air filter, oil filter, air oil separator, and motor greasing, as well as changing the oil. After completing these tasks, start the equipment and ensure it is running smoothly...</v>
          </cell>
        </row>
        <row r="9295">
          <cell r="A9295">
            <v>45436.470254629603</v>
          </cell>
          <cell r="B9295">
            <v>2641</v>
          </cell>
          <cell r="F9295" t="str">
            <v>CC-01286142</v>
          </cell>
          <cell r="J9295" t="str">
            <v>General Service</v>
          </cell>
          <cell r="R9295" t="str">
            <v>BTFC378843</v>
          </cell>
          <cell r="AB9295" t="str">
            <v>Shechule Srvice carried out on 18-06-2024 having call tracking number CC-01286135</v>
          </cell>
        </row>
        <row r="9296">
          <cell r="A9296">
            <v>45436.467685185198</v>
          </cell>
          <cell r="B9296">
            <v>2641</v>
          </cell>
          <cell r="F9296" t="str">
            <v>CC-01286135</v>
          </cell>
          <cell r="J9296" t="str">
            <v>General Service</v>
          </cell>
          <cell r="R9296" t="str">
            <v>BTFC378843</v>
          </cell>
          <cell r="AB9296" t="str">
            <v>Visit the location to schedule a service for replacing the air filter, oil filter, air oil separator, and motor greasing, as well as changing the oil. After completing these tasks, start the equipment and ensure it is running smoothly.</v>
          </cell>
        </row>
        <row r="9297">
          <cell r="A9297">
            <v>45435.684027777781</v>
          </cell>
          <cell r="B9297">
            <v>1778</v>
          </cell>
          <cell r="F9297" t="str">
            <v>CC-01285619</v>
          </cell>
          <cell r="J9297" t="str">
            <v>Schedule Service</v>
          </cell>
          <cell r="R9297" t="str">
            <v>BUID220797</v>
          </cell>
          <cell r="AB9297" t="str">
            <v>SERVICE DONE</v>
          </cell>
        </row>
        <row r="9298">
          <cell r="A9298">
            <v>45435.472222222219</v>
          </cell>
          <cell r="B9298">
            <v>6036</v>
          </cell>
          <cell r="F9298" t="str">
            <v>CC-01285087</v>
          </cell>
          <cell r="J9298" t="str">
            <v>Schedule Service</v>
          </cell>
          <cell r="R9298" t="str">
            <v>BWKS040437</v>
          </cell>
          <cell r="AB9298" t="str">
            <v>After the visited and change oil, oil filter, Air filter and Separator.</v>
          </cell>
        </row>
        <row r="9299">
          <cell r="A9299">
            <v>45435.45</v>
          </cell>
          <cell r="B9299">
            <v>4431</v>
          </cell>
          <cell r="F9299" t="str">
            <v>CC-01285027</v>
          </cell>
          <cell r="J9299" t="str">
            <v>Schedule Service</v>
          </cell>
          <cell r="R9299" t="str">
            <v>BWEC370394</v>
          </cell>
          <cell r="AB9299" t="str">
            <v>Service done</v>
          </cell>
        </row>
        <row r="9300">
          <cell r="A9300">
            <v>45435.273611111108</v>
          </cell>
          <cell r="B9300">
            <v>4560</v>
          </cell>
          <cell r="F9300" t="str">
            <v>CC-01284761</v>
          </cell>
          <cell r="J9300" t="str">
            <v>Schedule Service - AMC</v>
          </cell>
          <cell r="R9300" t="str">
            <v>BQJC370018</v>
          </cell>
          <cell r="AB9300" t="str">
            <v>AMC visit done</v>
          </cell>
        </row>
        <row r="9301">
          <cell r="A9301">
            <v>45434.715277777781</v>
          </cell>
          <cell r="B9301">
            <v>430</v>
          </cell>
          <cell r="F9301" t="str">
            <v>CC-01284575</v>
          </cell>
          <cell r="J9301" t="str">
            <v>Complaint - Running With Problem</v>
          </cell>
          <cell r="R9301" t="str">
            <v>BXKD164199</v>
          </cell>
          <cell r="AB9301" t="str">
            <v>Attend the site for complain of Unit tripping so check found actuator malfunctioning, pressure buildup in idle time. Then open actuator kit and refitted it after cleaning and start the unit found running ok.</v>
          </cell>
        </row>
        <row r="9302">
          <cell r="A9302">
            <v>45434.693749999999</v>
          </cell>
          <cell r="B9302">
            <v>5078</v>
          </cell>
          <cell r="F9302" t="str">
            <v>CC-01284498</v>
          </cell>
          <cell r="J9302" t="str">
            <v>Schedule Service</v>
          </cell>
          <cell r="R9302" t="str">
            <v>BVDS039458</v>
          </cell>
          <cell r="AB9302" t="str">
            <v>Schedule service done</v>
          </cell>
        </row>
        <row r="9303">
          <cell r="A9303">
            <v>45434.69027777778</v>
          </cell>
          <cell r="B9303">
            <v>12259</v>
          </cell>
          <cell r="F9303" t="str">
            <v>CC-01284491</v>
          </cell>
          <cell r="J9303" t="str">
            <v>Schedule Service</v>
          </cell>
          <cell r="R9303" t="str">
            <v>BRAC372352</v>
          </cell>
          <cell r="AB9303" t="str">
            <v>Schedule service done</v>
          </cell>
        </row>
        <row r="9304">
          <cell r="A9304">
            <v>45434.576388888891</v>
          </cell>
          <cell r="B9304">
            <v>6188</v>
          </cell>
          <cell r="F9304" t="str">
            <v>CC-01284219</v>
          </cell>
          <cell r="J9304" t="str">
            <v>Schedule Service</v>
          </cell>
          <cell r="R9304" t="str">
            <v>BSAD161563</v>
          </cell>
          <cell r="AB9304" t="str">
            <v>Attend the site for schedule service so drain oil from cooler and drain oil from tank total 37 liter oil drain then Change air filter for compressor and engine both side then change BDV KIT, MPV kit, ARV kit, actuator kit, pressure regulator kit and, air oil separator and change oil 40 liter then start the unit found running ok.</v>
          </cell>
        </row>
        <row r="9305">
          <cell r="A9305">
            <v>45434.456250000003</v>
          </cell>
          <cell r="B9305">
            <v>3555</v>
          </cell>
          <cell r="F9305" t="str">
            <v>CC-01283873</v>
          </cell>
          <cell r="J9305" t="str">
            <v>Schedule Service</v>
          </cell>
          <cell r="R9305" t="str">
            <v>BVED163244</v>
          </cell>
          <cell r="AB9305" t="str">
            <v>Attend the site for schedule service so drain oil from cooler and drain oil from tank total 37 liter oil drain then Change air filter for compressor and engine both side then change oil filter and oil 40 liter then start the unit found running ok.</v>
          </cell>
        </row>
        <row r="9306">
          <cell r="A9306">
            <v>45433.739583333336</v>
          </cell>
          <cell r="B9306">
            <v>0</v>
          </cell>
          <cell r="F9306" t="str">
            <v>CC-01283581</v>
          </cell>
          <cell r="J9306" t="str">
            <v>Complaint - Running With Problem</v>
          </cell>
          <cell r="R9306" t="str">
            <v>DTGV500197</v>
          </cell>
          <cell r="AB9306" t="str">
            <v>Attend the site for complaint of air leakage so check and found air leakage from inside pressure switch, parts failure within 2days from unit commissioning customer demanding under FOC basis Pressure switch replaced with new one under FOC basic</v>
          </cell>
        </row>
        <row r="9307">
          <cell r="A9307">
            <v>45433.65902777778</v>
          </cell>
          <cell r="B9307">
            <v>3500</v>
          </cell>
          <cell r="F9307" t="str">
            <v>CC-01283382</v>
          </cell>
          <cell r="J9307" t="str">
            <v>Schedule Service</v>
          </cell>
          <cell r="R9307" t="str">
            <v>BWAD163687</v>
          </cell>
          <cell r="AB9307" t="str">
            <v>Attend the site for schedule service so over all drain oil from tank and oil cooler 36 litres after then replace oil filter, replace air filter engine and compressor both side, replace new separator filter. Valve kit are replaced osv kit, bdv kit, arv kit, mpv kit, main pressure kit, discharge check valve and actuator kit engine and compressor both side. After all replacement plugged in the drain plugs and fill oil in tank upto full gauge level, dead crank the unit two times and again fill oil in upto level . Total topped up oil 42 litres. After schedule service done start the unit and set the line pressure on load condition 17.2 bar at 1300 idle rpm . Unit is running in normal.</v>
          </cell>
        </row>
        <row r="9308">
          <cell r="A9308">
            <v>45433.620833333334</v>
          </cell>
          <cell r="B9308">
            <v>8721</v>
          </cell>
          <cell r="F9308" t="str">
            <v>CC-01283249</v>
          </cell>
          <cell r="J9308" t="str">
            <v>Schedule Service</v>
          </cell>
          <cell r="R9308" t="str">
            <v>BWLS031775</v>
          </cell>
          <cell r="AB9308" t="str">
            <v>Today we attend the customer site for sheudle service so we change parts during service:- air filter, oil filter and valve kit, intake valve, solenoid valve, actuator, MPV and bdv than start machine running ok</v>
          </cell>
        </row>
        <row r="9309">
          <cell r="A9309">
            <v>45433.54583333333</v>
          </cell>
          <cell r="B9309">
            <v>1020</v>
          </cell>
          <cell r="F9309" t="str">
            <v>CC-01283079</v>
          </cell>
          <cell r="J9309" t="str">
            <v>Schedule Service</v>
          </cell>
          <cell r="R9309" t="str">
            <v>BWED163889</v>
          </cell>
          <cell r="AB9309" t="str">
            <v>Attend the site for schedule service so drain oil from cooler and drain oil from tank total 38 liter oil drain then Change air filter for compressor and engine both side then change oil filter and oil 40 liter then start the unit found running ok.</v>
          </cell>
        </row>
        <row r="9310">
          <cell r="A9310">
            <v>45433.453472222223</v>
          </cell>
          <cell r="B9310">
            <v>2049</v>
          </cell>
          <cell r="F9310" t="str">
            <v>CC-01282802</v>
          </cell>
          <cell r="J9310" t="str">
            <v>Schedule Service</v>
          </cell>
          <cell r="R9310" t="str">
            <v>BVFD163261</v>
          </cell>
          <cell r="AB9310" t="str">
            <v>Attend the site for schedule service so drain oil from cooler and drain oil from tank total 38 liter oil drain then Change air filter for compressor and engine both side then change oil filter and oil 40 liter then start the unit found running ok.</v>
          </cell>
        </row>
        <row r="9311">
          <cell r="A9311">
            <v>45432.744444444441</v>
          </cell>
          <cell r="B9311">
            <v>520</v>
          </cell>
          <cell r="F9311" t="str">
            <v>CC-01282515</v>
          </cell>
          <cell r="J9311" t="str">
            <v>Schedule Service</v>
          </cell>
          <cell r="R9311" t="str">
            <v>BWHD164039</v>
          </cell>
          <cell r="AB9311" t="str">
            <v>Attend the site for schedule service so drain oil from cooler and drain oil from tank total 37 liter oil drain then Change air filter for compressor and engine both side then change oil filter and oil 40 liter then start the unit found running ok.</v>
          </cell>
        </row>
        <row r="9312">
          <cell r="A9312">
            <v>45432.702777777777</v>
          </cell>
          <cell r="B9312">
            <v>628</v>
          </cell>
          <cell r="F9312" t="str">
            <v>CC-01282403</v>
          </cell>
          <cell r="J9312" t="str">
            <v>Schedule Service</v>
          </cell>
          <cell r="R9312" t="str">
            <v>BWCD163785</v>
          </cell>
          <cell r="AB9312" t="str">
            <v>Compressoe Schedule service already done dated 02-03-2024, but I customer logged call for engine side service so we refer call to AL dealer.</v>
          </cell>
        </row>
        <row r="9313">
          <cell r="A9313">
            <v>45432.692361111112</v>
          </cell>
          <cell r="B9313">
            <v>830</v>
          </cell>
          <cell r="F9313" t="str">
            <v>CC-01282377</v>
          </cell>
          <cell r="J9313" t="str">
            <v>Schedule Service</v>
          </cell>
          <cell r="R9313" t="str">
            <v>BWHD121813</v>
          </cell>
          <cell r="AB9313" t="str">
            <v>Attend the site for schedule service so drain oil from cooler and drain oil from tank total 18 liters oil drain then Change air filter for compressor and engine both side then change oil filter and oil 20 liters. Then start the unit found running ok</v>
          </cell>
        </row>
        <row r="9314">
          <cell r="A9314">
            <v>45432.690972222219</v>
          </cell>
          <cell r="B9314">
            <v>29383</v>
          </cell>
          <cell r="F9314" t="str">
            <v>CC-01282374</v>
          </cell>
          <cell r="J9314" t="str">
            <v>Schedule Service</v>
          </cell>
          <cell r="R9314" t="str">
            <v>BQBS033819</v>
          </cell>
          <cell r="AB9314" t="str">
            <v>Today we attend the customer site for general service so we change parts during service:- air filter, oil filter, oil and separator than start machine running ok</v>
          </cell>
        </row>
        <row r="9315">
          <cell r="A9315">
            <v>45432.674305555556</v>
          </cell>
          <cell r="B9315">
            <v>2575</v>
          </cell>
          <cell r="F9315" t="str">
            <v>CC-01282310</v>
          </cell>
          <cell r="J9315" t="str">
            <v>Schedule Service</v>
          </cell>
          <cell r="R9315" t="str">
            <v>BWLD163586</v>
          </cell>
          <cell r="AB9315" t="str">
            <v>Attend the site for schedule service so drain oil from cooler and drain oil from tank total 37 liter oil drain then Change air filter for compressor and engine both side then change oil filter and oil 40 liter then start the unit found running ok.</v>
          </cell>
        </row>
        <row r="9316">
          <cell r="A9316">
            <v>45432.582638888889</v>
          </cell>
          <cell r="B9316">
            <v>0</v>
          </cell>
          <cell r="F9316" t="str">
            <v>CC-01282084</v>
          </cell>
          <cell r="J9316" t="str">
            <v>Commissioning</v>
          </cell>
          <cell r="R9316" t="str">
            <v>SN24TN00562</v>
          </cell>
          <cell r="AB9316" t="str">
            <v>Commissioning done on dated 20-05-2024</v>
          </cell>
        </row>
        <row r="9317">
          <cell r="A9317">
            <v>45432.581250000003</v>
          </cell>
          <cell r="B9317">
            <v>1</v>
          </cell>
          <cell r="F9317" t="str">
            <v>CC-01282080</v>
          </cell>
          <cell r="J9317" t="str">
            <v>Commissioning</v>
          </cell>
          <cell r="R9317" t="str">
            <v>BXJC371867</v>
          </cell>
          <cell r="AB9317" t="str">
            <v>Commissioning done on dated 20-05-2024....Comm date-20-05-2024</v>
          </cell>
        </row>
        <row r="9318">
          <cell r="A9318">
            <v>45432.534722222219</v>
          </cell>
          <cell r="B9318">
            <v>0</v>
          </cell>
          <cell r="F9318" t="str">
            <v>CC-01281967</v>
          </cell>
          <cell r="J9318" t="str">
            <v>Complaint - Running With Problem</v>
          </cell>
          <cell r="R9318" t="str">
            <v>CWCE560638</v>
          </cell>
          <cell r="AB9318" t="str">
            <v>Attend the site for complaint of air leakage so check and found air leakage from NRV so change same with NEW NRV under FOC basis after that start the unit found running ok..</v>
          </cell>
        </row>
        <row r="9319">
          <cell r="A9319">
            <v>45432.401388888888</v>
          </cell>
          <cell r="B9319">
            <v>0</v>
          </cell>
          <cell r="F9319" t="str">
            <v>CC-01281662</v>
          </cell>
          <cell r="J9319" t="str">
            <v>Commissioning</v>
          </cell>
          <cell r="R9319" t="str">
            <v>DXKL361343</v>
          </cell>
          <cell r="AB9319" t="str">
            <v>Commissioning done on dated 20-05-2024</v>
          </cell>
        </row>
        <row r="9320">
          <cell r="A9320">
            <v>45432.277083333334</v>
          </cell>
          <cell r="B9320">
            <v>73551</v>
          </cell>
          <cell r="F9320" t="str">
            <v>CC-01281569</v>
          </cell>
          <cell r="J9320" t="str">
            <v>Schedule Service - AMC</v>
          </cell>
          <cell r="R9320" t="str">
            <v>BNCC370425</v>
          </cell>
          <cell r="AB9320" t="str">
            <v>AMC visit carried out</v>
          </cell>
        </row>
        <row r="9321">
          <cell r="A9321">
            <v>45430.722222222219</v>
          </cell>
          <cell r="B9321">
            <v>496</v>
          </cell>
          <cell r="F9321" t="str">
            <v>CC-01281181</v>
          </cell>
          <cell r="J9321" t="str">
            <v>Schedule Service</v>
          </cell>
          <cell r="R9321" t="str">
            <v>BWID164096</v>
          </cell>
          <cell r="AB9321" t="str">
            <v>Attend the site for schedule service so drain oil from cooler and drain oil from cooler and drain oil from tank total 37 liter oil drain then Change air filter for compressor and engine both side then change oil filter and oil 40 liter then start the unit found running ok.</v>
          </cell>
        </row>
        <row r="9322">
          <cell r="A9322">
            <v>45430.713888888888</v>
          </cell>
          <cell r="B9322">
            <v>7017</v>
          </cell>
          <cell r="F9322" t="str">
            <v>CC-01281155</v>
          </cell>
          <cell r="J9322" t="str">
            <v>General Service</v>
          </cell>
          <cell r="R9322" t="str">
            <v>BVKC374486</v>
          </cell>
          <cell r="AB9322" t="str">
            <v>Courtesy visit carried out</v>
          </cell>
        </row>
        <row r="9323">
          <cell r="A9323">
            <v>45430.634027777778</v>
          </cell>
          <cell r="B9323">
            <v>7426</v>
          </cell>
          <cell r="F9323" t="str">
            <v>CC-01280973</v>
          </cell>
          <cell r="J9323" t="str">
            <v>Schedule Service</v>
          </cell>
          <cell r="R9323" t="str">
            <v>BUAL160593</v>
          </cell>
          <cell r="AB9323" t="str">
            <v>Attend the site for schedule service so drain oil from cooler and drain oil from tank total 17 liters oil drain then Change air filter for compressor side and change oil filter and oil 20 liters. Then start the unit found running ok</v>
          </cell>
        </row>
        <row r="9324">
          <cell r="A9324">
            <v>45430.630555555559</v>
          </cell>
          <cell r="B9324">
            <v>11876</v>
          </cell>
          <cell r="F9324" t="str">
            <v>CC-01280966</v>
          </cell>
          <cell r="J9324" t="str">
            <v>Schedule Service</v>
          </cell>
          <cell r="R9324" t="str">
            <v>BULL160559</v>
          </cell>
          <cell r="AB9324" t="str">
            <v>Attend the site for schedule service so drain oil from cooler and drain oil from cooler and drain oil from tank total 18 liters oil drain then Change air filter for compressor side and change oil filter, change air oil separator and change, change MPV kit, change solenoid valve and 20 liters oil. After then start the unit found running ok.</v>
          </cell>
        </row>
        <row r="9325">
          <cell r="A9325">
            <v>45430.602777777778</v>
          </cell>
          <cell r="B9325">
            <v>20690</v>
          </cell>
          <cell r="F9325" t="str">
            <v>CC-01280908</v>
          </cell>
          <cell r="J9325" t="str">
            <v>Schedule Service</v>
          </cell>
          <cell r="R9325" t="str">
            <v>BREC373538</v>
          </cell>
          <cell r="AB9325" t="str">
            <v>Attend the site for schedule service and change air filter for compressor and engine both side then start the unit found running ok.</v>
          </cell>
        </row>
        <row r="9326">
          <cell r="A9326">
            <v>45430.55972222222</v>
          </cell>
          <cell r="B9326">
            <v>775</v>
          </cell>
          <cell r="F9326" t="str">
            <v>CC-01280827</v>
          </cell>
          <cell r="J9326" t="str">
            <v>Schedule Service</v>
          </cell>
          <cell r="R9326" t="str">
            <v>BWID164054</v>
          </cell>
          <cell r="AB9326" t="str">
            <v>Attend the site for schedule service and change air filter for compressor and engine both side then start the unit found running ok.</v>
          </cell>
        </row>
        <row r="9327">
          <cell r="A9327">
            <v>45430.555555555555</v>
          </cell>
          <cell r="B9327">
            <v>0</v>
          </cell>
          <cell r="F9327" t="str">
            <v>CC-01280815</v>
          </cell>
          <cell r="J9327" t="str">
            <v>Commissioning</v>
          </cell>
          <cell r="R9327" t="str">
            <v>DTGV500197</v>
          </cell>
          <cell r="AB9327" t="str">
            <v>Commissioning done on dated 18-05-2024</v>
          </cell>
        </row>
        <row r="9328">
          <cell r="A9328">
            <v>45430.544444444444</v>
          </cell>
          <cell r="B9328">
            <v>3740</v>
          </cell>
          <cell r="F9328" t="str">
            <v>CC-01280792</v>
          </cell>
          <cell r="J9328" t="str">
            <v>Sales Call</v>
          </cell>
          <cell r="R9328" t="str">
            <v>BUDD162740</v>
          </cell>
          <cell r="AB9328" t="str">
            <v>Sales call carried out for HMR collection</v>
          </cell>
        </row>
        <row r="9329">
          <cell r="A9329">
            <v>45430.540277777778</v>
          </cell>
          <cell r="B9329">
            <v>2420</v>
          </cell>
          <cell r="F9329" t="str">
            <v>CC-01280778</v>
          </cell>
          <cell r="J9329" t="str">
            <v>Sales Call</v>
          </cell>
          <cell r="R9329" t="str">
            <v>BWBD163701</v>
          </cell>
          <cell r="AB9329" t="str">
            <v>Sales call carried out for HMR collection</v>
          </cell>
        </row>
        <row r="9330">
          <cell r="A9330">
            <v>45430.535416666666</v>
          </cell>
          <cell r="B9330">
            <v>2980</v>
          </cell>
          <cell r="F9330" t="str">
            <v>CC-01280756</v>
          </cell>
          <cell r="J9330" t="str">
            <v>Sales Call</v>
          </cell>
          <cell r="R9330" t="str">
            <v>BUID220795</v>
          </cell>
          <cell r="AB9330" t="str">
            <v>Sales call carried out for HMR collection</v>
          </cell>
        </row>
        <row r="9331">
          <cell r="A9331">
            <v>45430.530555555553</v>
          </cell>
          <cell r="B9331">
            <v>6110</v>
          </cell>
          <cell r="F9331" t="str">
            <v>CC-01280734</v>
          </cell>
          <cell r="J9331" t="str">
            <v>Sales Call</v>
          </cell>
          <cell r="R9331" t="str">
            <v>BRJD160605</v>
          </cell>
          <cell r="AB9331" t="str">
            <v>Sales call carried out for HMR collection</v>
          </cell>
        </row>
        <row r="9332">
          <cell r="A9332">
            <v>45430.526388888888</v>
          </cell>
          <cell r="B9332">
            <v>5570</v>
          </cell>
          <cell r="F9332" t="str">
            <v>CC-01280721</v>
          </cell>
          <cell r="J9332" t="str">
            <v>Sales Call</v>
          </cell>
          <cell r="R9332" t="str">
            <v>BRCD160939</v>
          </cell>
          <cell r="AB9332" t="str">
            <v>Sales call carried out for HMR collection</v>
          </cell>
        </row>
        <row r="9333">
          <cell r="A9333">
            <v>45430.522916666669</v>
          </cell>
          <cell r="B9333">
            <v>4480</v>
          </cell>
          <cell r="F9333" t="str">
            <v>CC-01280710</v>
          </cell>
          <cell r="J9333" t="str">
            <v>Sales Call</v>
          </cell>
          <cell r="R9333" t="str">
            <v>BQCD160098</v>
          </cell>
          <cell r="AB9333" t="str">
            <v>Sales call carried out for HMR collection</v>
          </cell>
        </row>
        <row r="9334">
          <cell r="A9334">
            <v>45430.518055555556</v>
          </cell>
          <cell r="B9334">
            <v>5580</v>
          </cell>
          <cell r="F9334" t="str">
            <v>CC-01280688</v>
          </cell>
          <cell r="J9334" t="str">
            <v>Sales Call</v>
          </cell>
          <cell r="R9334" t="str">
            <v>BRGD161212</v>
          </cell>
          <cell r="AB9334" t="str">
            <v>Sales call carried out for HMR collection</v>
          </cell>
        </row>
        <row r="9335">
          <cell r="A9335">
            <v>45430.513888888891</v>
          </cell>
          <cell r="B9335">
            <v>3400</v>
          </cell>
          <cell r="F9335" t="str">
            <v>CC-01280667</v>
          </cell>
          <cell r="J9335" t="str">
            <v>Sales Call</v>
          </cell>
          <cell r="R9335" t="str">
            <v>BVJD162958</v>
          </cell>
          <cell r="AB9335" t="str">
            <v>Sales call carried out for HMR collection</v>
          </cell>
        </row>
        <row r="9336">
          <cell r="A9336">
            <v>45430.511111111111</v>
          </cell>
          <cell r="B9336">
            <v>4700</v>
          </cell>
          <cell r="F9336" t="str">
            <v>CC-01280662</v>
          </cell>
          <cell r="J9336" t="str">
            <v>Sales Call</v>
          </cell>
          <cell r="R9336" t="str">
            <v>BUKD162491</v>
          </cell>
          <cell r="AB9336" t="str">
            <v>Sales call carried out for HMR collection</v>
          </cell>
        </row>
        <row r="9337">
          <cell r="A9337">
            <v>45430.508333333331</v>
          </cell>
          <cell r="B9337">
            <v>4560</v>
          </cell>
          <cell r="F9337" t="str">
            <v>CC-01280653</v>
          </cell>
          <cell r="J9337" t="str">
            <v>Sales Call</v>
          </cell>
          <cell r="R9337" t="str">
            <v>BUKD162500</v>
          </cell>
          <cell r="AB9337" t="str">
            <v>Sales call carried out for HMR collection</v>
          </cell>
        </row>
        <row r="9338">
          <cell r="A9338">
            <v>45430.504166666666</v>
          </cell>
          <cell r="B9338">
            <v>7100</v>
          </cell>
          <cell r="F9338" t="str">
            <v>CC-01280635</v>
          </cell>
          <cell r="J9338" t="str">
            <v>Sales Call</v>
          </cell>
          <cell r="R9338" t="str">
            <v>BPGD220036</v>
          </cell>
          <cell r="AB9338" t="str">
            <v>Sales call carried out for HMR collection</v>
          </cell>
        </row>
        <row r="9339">
          <cell r="A9339">
            <v>45430.501388888886</v>
          </cell>
          <cell r="B9339">
            <v>1665</v>
          </cell>
          <cell r="F9339" t="str">
            <v>CC-01280627</v>
          </cell>
          <cell r="J9339" t="str">
            <v>Sales Call</v>
          </cell>
          <cell r="R9339" t="str">
            <v>BSJD120492</v>
          </cell>
          <cell r="AB9339" t="str">
            <v>Sales call carried out for HMR collection</v>
          </cell>
        </row>
        <row r="9340">
          <cell r="A9340">
            <v>45430.498611111114</v>
          </cell>
          <cell r="B9340">
            <v>830</v>
          </cell>
          <cell r="F9340" t="str">
            <v>CC-01280624</v>
          </cell>
          <cell r="J9340" t="str">
            <v>Sales Call</v>
          </cell>
          <cell r="R9340" t="str">
            <v>BSBD120631</v>
          </cell>
          <cell r="AB9340" t="str">
            <v>Sales call carried out for HMR collection</v>
          </cell>
        </row>
        <row r="9341">
          <cell r="A9341">
            <v>45430.496527777781</v>
          </cell>
          <cell r="B9341">
            <v>1320</v>
          </cell>
          <cell r="F9341" t="str">
            <v>CC-01280618</v>
          </cell>
          <cell r="J9341" t="str">
            <v>Sales Call</v>
          </cell>
          <cell r="R9341" t="str">
            <v>BNJD120010</v>
          </cell>
          <cell r="AB9341" t="str">
            <v>Sales call carried out for HMR collection</v>
          </cell>
        </row>
        <row r="9342">
          <cell r="A9342">
            <v>45430.490972222222</v>
          </cell>
          <cell r="B9342">
            <v>5825</v>
          </cell>
          <cell r="F9342" t="str">
            <v>CC-01280600</v>
          </cell>
          <cell r="J9342" t="str">
            <v>Sales Call</v>
          </cell>
          <cell r="R9342" t="str">
            <v>BTDD162190</v>
          </cell>
          <cell r="AB9342" t="str">
            <v>Sales call carried out for HMR collection</v>
          </cell>
        </row>
        <row r="9343">
          <cell r="A9343">
            <v>45430.487500000003</v>
          </cell>
          <cell r="B9343">
            <v>4422</v>
          </cell>
          <cell r="F9343" t="str">
            <v>CC-01280590</v>
          </cell>
          <cell r="J9343" t="str">
            <v>Sales Call</v>
          </cell>
          <cell r="R9343" t="str">
            <v>BQKD200046</v>
          </cell>
          <cell r="AB9343" t="str">
            <v>Sales call carried out for HMR collection</v>
          </cell>
        </row>
        <row r="9344">
          <cell r="A9344">
            <v>45430.469444444447</v>
          </cell>
          <cell r="B9344">
            <v>0</v>
          </cell>
          <cell r="F9344" t="str">
            <v>CC-01280530</v>
          </cell>
          <cell r="J9344" t="str">
            <v>Preservative Measures</v>
          </cell>
          <cell r="R9344" t="str">
            <v>DTGV500197</v>
          </cell>
          <cell r="AB9344" t="str">
            <v>Attend the site for commissioning so check and found unit is in idle condition from last 2 years so done preservative measures by change air filter and RECIP oil, rotate motor by hand and found its rotating, remove dust particle. Then start commissioning job.</v>
          </cell>
        </row>
        <row r="9345">
          <cell r="A9345">
            <v>45430.446527777778</v>
          </cell>
          <cell r="B9345">
            <v>2368</v>
          </cell>
          <cell r="F9345" t="str">
            <v>CC-01280474</v>
          </cell>
          <cell r="J9345" t="str">
            <v>Complaint - Running With Problem</v>
          </cell>
          <cell r="R9345" t="str">
            <v>BWED163890</v>
          </cell>
          <cell r="AB9345" t="str">
            <v>16.5.2024- we have visited the customer site but due to some local issue we are unable to check the unit.17.5.2024- visited the customer site check basic setting parameters found idle rpm 1300 @ 17.2 bar pressure, flushing rpm 2050 @ 5 bar pressure and 1550 @ 15.8 bar pressure. Then we putted the unit at application unit running at 1650 to 1750 @ 15.2 to 15.3 bar pressure as per the stata and taken trail one hour.18.5.2024- For the cross checking purpose we disconnect the load unload hose connection from cabin and do the connection from compressor side only after then check the basis setting found as per our sop After then ran the unit on phase found drilling rpm 1800 to 1900 @ 15.0 bar to 15.2 bar pressure with both old and new hammer. Take trail four hours and we conclude that this issue was happening due to the stata only.20.5.2024- Today also we physically check the basic setting parameters found as per our SOP. Again we connect the load unload system to cabin side and fitted new hammer in the unit and take the trail in another hard stata found drilling rpm goes to 1500 to 1600@15.6 to 15.8 bar pressure. So we conclude this rpm issue was happening due to the mines stata only.</v>
          </cell>
        </row>
        <row r="9346">
          <cell r="A9346">
            <v>45429.581250000003</v>
          </cell>
          <cell r="B9346">
            <v>47183</v>
          </cell>
          <cell r="F9346" t="str">
            <v>CC-01279728</v>
          </cell>
          <cell r="J9346" t="str">
            <v>Schedule Service</v>
          </cell>
          <cell r="R9346" t="str">
            <v>BLGS040582</v>
          </cell>
          <cell r="AB9346" t="str">
            <v>Attend the site for schedule service so change air filter and oil filter. Then start the unit found running ok.</v>
          </cell>
        </row>
        <row r="9347">
          <cell r="A9347">
            <v>45429.5</v>
          </cell>
          <cell r="B9347">
            <v>2243</v>
          </cell>
          <cell r="F9347" t="str">
            <v>CC-01279535</v>
          </cell>
          <cell r="J9347" t="str">
            <v>Complaint - Running With Problem</v>
          </cell>
          <cell r="R9347" t="str">
            <v>BWED163861</v>
          </cell>
          <cell r="AB9347" t="str">
            <v>16.5.2024- we have visited the customer site but due to some local issue we are unable to check the unit.17.5.2024- visited the customer site check basic setting parameters found idle rpm 1300 @ 17.2 bar pressure, flushing rpm 2050 @ 5 bar pressure and 1550 @ 15.8 bar pressure. But as per cross checking purpose we have open butterfly side actuator and main pressure regulator assembly all kits found in ok so we re fitted the same and again set the rpm and pressure as per our SOP. Then we putted the unit at application unit running at 1550 to 1650 @ 15.6 to 15.8 bar pressure as per the stata and take one hour.18.5.2024- For the cross checking purpose we disconnect the load unload hose connection from cabin and do the connection from compressor side only after then check the basis setting found as per our sop After then ran the unit on phase found drilling rpm 1750 to 1900 @ 15.2 bar to 15.4 bar pressure with both old and new hammer. Take trail four hours and we conclude that this issue was happening due to the stata only.20.5.2024- Today also we physically check the basic setting parameters found as per our SOP. Again we connect the load unload system to cabin side and fitted new hammer in the unit and take the trail in another hard stata found drilling rpm goes to 1500 to 1600@15.6 to 15.8 bar pressure. So we conclude this rpm issue was happening due to the mines stata only.</v>
          </cell>
        </row>
        <row r="9348">
          <cell r="A9348">
            <v>45429.490277777775</v>
          </cell>
          <cell r="B9348">
            <v>22531</v>
          </cell>
          <cell r="F9348" t="str">
            <v>CC-01279500</v>
          </cell>
          <cell r="J9348" t="str">
            <v>Complaint - Breakdown</v>
          </cell>
          <cell r="R9348" t="str">
            <v>BRCC373040</v>
          </cell>
          <cell r="AB9348" t="str">
            <v>Today we attend the customer site for complain oil carry over line so we check and found that oil comming in reciver tank and oil level low so we check separator puncher so we change separator and fill oil at level than start machine running ok and no oil carry over in line. photos are attached.</v>
          </cell>
        </row>
        <row r="9349">
          <cell r="A9349">
            <v>45428.682638888888</v>
          </cell>
          <cell r="B9349">
            <v>5415</v>
          </cell>
          <cell r="F9349" t="str">
            <v>CC-01278960</v>
          </cell>
          <cell r="J9349" t="str">
            <v>Schedule Service</v>
          </cell>
          <cell r="R9349" t="str">
            <v>BRED161124</v>
          </cell>
          <cell r="AB9349" t="str">
            <v>Attend the site for schedule service so drain oil from cooler and drain oil from tank total 38 liter oil drain then Change air oil separator and oil 40 liter then start the unit found running ok.</v>
          </cell>
        </row>
        <row r="9350">
          <cell r="A9350">
            <v>45428.678715277798</v>
          </cell>
          <cell r="B9350">
            <v>1690</v>
          </cell>
          <cell r="F9350" t="str">
            <v>CC-01278947</v>
          </cell>
          <cell r="J9350" t="str">
            <v>Complaint - Running With Problem</v>
          </cell>
          <cell r="R9350" t="str">
            <v>BWHD231642</v>
          </cell>
          <cell r="AB9350" t="str">
            <v>Attend the site as per customer complaint for starting problem so check the unit found unit sudden stops while releasing the ignition key on second number so check and clean the wiring connectors , check engine safety sensors found in ok condition, check compressor safety sensors found in ok condition after then open the panel board and check the wiring harness found one wire is touching the ground body so correct the wire and run the unit found unit is running in ok condition..</v>
          </cell>
        </row>
        <row r="9351">
          <cell r="A9351">
            <v>45428.50277777778</v>
          </cell>
          <cell r="B9351">
            <v>3041</v>
          </cell>
          <cell r="F9351" t="str">
            <v>CC-01278460</v>
          </cell>
          <cell r="J9351" t="str">
            <v>Schedule Service</v>
          </cell>
          <cell r="R9351" t="str">
            <v>BKID210531</v>
          </cell>
          <cell r="AB9351" t="str">
            <v>Attend the site for schedule service so drain oil from cooler and drain oil from tank total 38 liter oil drain then Change air filter for compressor and engine both side then change oil filter, change air oil separator, Change BDV KIT, MPV kit, ARV kit, actuator kit, thermal valve kit and oil 40 liter then start the unit found running ok.</v>
          </cell>
        </row>
        <row r="9352">
          <cell r="A9352">
            <v>45428.501388888886</v>
          </cell>
          <cell r="B9352">
            <v>1278</v>
          </cell>
          <cell r="F9352" t="str">
            <v>CC-01278452</v>
          </cell>
          <cell r="J9352" t="str">
            <v>Complaint - Running With Problem</v>
          </cell>
          <cell r="R9352" t="str">
            <v>BWFD163947</v>
          </cell>
          <cell r="AB9352" t="str">
            <v>Attend site to complain of unit running with problem so attend the site and check unit in ideal condition air build up slowly so check activator kit not proper work and butterfly not proper closed so clean the actuator compressor side and butterfly adjusted and pressure regulator film entry feeted the set pressure at 17 kg. Then start the unit found running ok.</v>
          </cell>
        </row>
        <row r="9353">
          <cell r="A9353">
            <v>45428.499305555553</v>
          </cell>
          <cell r="B9353">
            <v>3948</v>
          </cell>
          <cell r="F9353" t="str">
            <v>CC-01278445</v>
          </cell>
          <cell r="J9353" t="str">
            <v>Complaint - Running With Problem</v>
          </cell>
          <cell r="R9353" t="str">
            <v>BVKD163026</v>
          </cell>
          <cell r="AB9353" t="str">
            <v>Attend the site for complain of Unit running with problem SO check pressure switch found ok, but idle RPM low 1150 so engine side actuator clean and refitted them RPM set to 1350 and pressure set at 16.5 kg then star the unit found running ok in good condition..</v>
          </cell>
        </row>
        <row r="9354">
          <cell r="A9354">
            <v>45428.281944444447</v>
          </cell>
          <cell r="B9354">
            <v>28935</v>
          </cell>
          <cell r="F9354" t="str">
            <v>CC-01278147</v>
          </cell>
          <cell r="J9354" t="str">
            <v>Schedule Service - AMC</v>
          </cell>
          <cell r="R9354" t="str">
            <v>BQBS033796</v>
          </cell>
          <cell r="AB9354" t="str">
            <v>AMC visit carried out</v>
          </cell>
        </row>
        <row r="9355">
          <cell r="A9355">
            <v>45428.28125</v>
          </cell>
          <cell r="B9355">
            <v>38887</v>
          </cell>
          <cell r="F9355" t="str">
            <v>CC-01278141</v>
          </cell>
          <cell r="J9355" t="str">
            <v>Schedule Service - AMC</v>
          </cell>
          <cell r="R9355" t="str">
            <v>BPCS030196</v>
          </cell>
          <cell r="AB9355" t="str">
            <v>AMC visit carried out</v>
          </cell>
        </row>
        <row r="9356">
          <cell r="A9356">
            <v>45428.27847222222</v>
          </cell>
          <cell r="B9356">
            <v>29620</v>
          </cell>
          <cell r="F9356" t="str">
            <v>CC-01278116</v>
          </cell>
          <cell r="J9356" t="str">
            <v>Schedule Service - AMC</v>
          </cell>
          <cell r="R9356" t="str">
            <v>BRGS035169</v>
          </cell>
          <cell r="AB9356" t="str">
            <v>AMC visit carried out.</v>
          </cell>
        </row>
        <row r="9357">
          <cell r="A9357">
            <v>45426.98333333333</v>
          </cell>
          <cell r="B9357">
            <v>12255</v>
          </cell>
          <cell r="F9357" t="str">
            <v>CC-01276905</v>
          </cell>
          <cell r="J9357" t="str">
            <v>Sales Call</v>
          </cell>
          <cell r="R9357" t="str">
            <v>BSCD161691</v>
          </cell>
          <cell r="AB9357" t="str">
            <v>Sales call carried out for HMR collection</v>
          </cell>
        </row>
        <row r="9358">
          <cell r="A9358">
            <v>45426.979166666664</v>
          </cell>
          <cell r="B9358">
            <v>26077</v>
          </cell>
          <cell r="F9358" t="str">
            <v>CC-01276904</v>
          </cell>
          <cell r="J9358" t="str">
            <v>Sales Call</v>
          </cell>
          <cell r="R9358" t="str">
            <v>BMJD200014</v>
          </cell>
          <cell r="AB9358" t="str">
            <v>Sales call carried out for HMR collection</v>
          </cell>
        </row>
        <row r="9359">
          <cell r="A9359">
            <v>45426.974305555559</v>
          </cell>
          <cell r="B9359">
            <v>1590</v>
          </cell>
          <cell r="F9359" t="str">
            <v>CC-01276903</v>
          </cell>
          <cell r="J9359" t="str">
            <v>Sales Call</v>
          </cell>
          <cell r="R9359" t="str">
            <v>BSHD120752</v>
          </cell>
          <cell r="AB9359" t="str">
            <v>Sales call carried out for HMR collection</v>
          </cell>
        </row>
        <row r="9360">
          <cell r="A9360">
            <v>45426.746527777781</v>
          </cell>
          <cell r="B9360">
            <v>4770</v>
          </cell>
          <cell r="F9360" t="str">
            <v>CC-01276848</v>
          </cell>
          <cell r="J9360" t="str">
            <v>Sales Call</v>
          </cell>
          <cell r="R9360" t="str">
            <v>BVJD162972</v>
          </cell>
          <cell r="AB9360" t="str">
            <v>Sales call carried out for HMR collection</v>
          </cell>
        </row>
        <row r="9361">
          <cell r="A9361">
            <v>45426.743750000001</v>
          </cell>
          <cell r="B9361">
            <v>7500</v>
          </cell>
          <cell r="F9361" t="str">
            <v>CC-01276840</v>
          </cell>
          <cell r="J9361" t="str">
            <v>Sales Call</v>
          </cell>
          <cell r="R9361" t="str">
            <v>BTCD162162</v>
          </cell>
          <cell r="AB9361" t="str">
            <v>Sales call carried out for HMR collection</v>
          </cell>
        </row>
        <row r="9362">
          <cell r="A9362">
            <v>45426.741666666669</v>
          </cell>
          <cell r="B9362">
            <v>14585</v>
          </cell>
          <cell r="F9362" t="str">
            <v>CC-01276832</v>
          </cell>
          <cell r="J9362" t="str">
            <v>Sales Call</v>
          </cell>
          <cell r="R9362" t="str">
            <v>BTDD162169</v>
          </cell>
          <cell r="AB9362" t="str">
            <v>Sales call carried out for HMR collection</v>
          </cell>
        </row>
        <row r="9363">
          <cell r="A9363">
            <v>45426.738194444442</v>
          </cell>
          <cell r="B9363">
            <v>7700</v>
          </cell>
          <cell r="F9363" t="str">
            <v>CC-01276824</v>
          </cell>
          <cell r="J9363" t="str">
            <v>Sales Call</v>
          </cell>
          <cell r="R9363" t="str">
            <v>BTKD162112</v>
          </cell>
          <cell r="AB9363" t="str">
            <v>Sales call carried out for HMR collection</v>
          </cell>
        </row>
        <row r="9364">
          <cell r="A9364">
            <v>45426.73541666667</v>
          </cell>
          <cell r="B9364">
            <v>8860</v>
          </cell>
          <cell r="F9364" t="str">
            <v>CC-01276819</v>
          </cell>
          <cell r="J9364" t="str">
            <v>Sales Call</v>
          </cell>
          <cell r="R9364" t="str">
            <v>BTCD162149</v>
          </cell>
          <cell r="AB9364" t="str">
            <v>Sales call carried out for HMR collection</v>
          </cell>
        </row>
        <row r="9365">
          <cell r="A9365">
            <v>45426.70208333333</v>
          </cell>
          <cell r="B9365">
            <v>5646</v>
          </cell>
          <cell r="F9365" t="str">
            <v>CC-01276728</v>
          </cell>
          <cell r="J9365" t="str">
            <v>Sales Call</v>
          </cell>
          <cell r="R9365" t="str">
            <v>BTKD162080</v>
          </cell>
          <cell r="AB9365" t="str">
            <v>Sales call carried out for HMR collection</v>
          </cell>
        </row>
        <row r="9366">
          <cell r="A9366">
            <v>45426.7</v>
          </cell>
          <cell r="B9366">
            <v>4906</v>
          </cell>
          <cell r="F9366" t="str">
            <v>CC-01276723</v>
          </cell>
          <cell r="J9366" t="str">
            <v>Sales Call</v>
          </cell>
          <cell r="R9366" t="str">
            <v>BTJD162047</v>
          </cell>
          <cell r="AB9366" t="str">
            <v>Sales call carried out for HMR collection</v>
          </cell>
        </row>
        <row r="9367">
          <cell r="A9367">
            <v>45426.697916666664</v>
          </cell>
          <cell r="B9367">
            <v>4227</v>
          </cell>
          <cell r="F9367" t="str">
            <v>CC-01276719</v>
          </cell>
          <cell r="J9367" t="str">
            <v>Sales Call</v>
          </cell>
          <cell r="R9367" t="str">
            <v>BSLD200427</v>
          </cell>
          <cell r="AB9367" t="str">
            <v>Sales call carried out for HMR collection</v>
          </cell>
        </row>
        <row r="9368">
          <cell r="A9368">
            <v>45426.695138888892</v>
          </cell>
          <cell r="B9368">
            <v>4018</v>
          </cell>
          <cell r="F9368" t="str">
            <v>CC-01276711</v>
          </cell>
          <cell r="J9368" t="str">
            <v>Sales Call</v>
          </cell>
          <cell r="R9368" t="str">
            <v>BTKD162077</v>
          </cell>
          <cell r="AB9368" t="str">
            <v>Sales call carried out for HMR collection</v>
          </cell>
        </row>
        <row r="9369">
          <cell r="A9369">
            <v>45426.692361111112</v>
          </cell>
          <cell r="B9369">
            <v>2760</v>
          </cell>
          <cell r="F9369" t="str">
            <v>CC-01276703</v>
          </cell>
          <cell r="J9369" t="str">
            <v>Sales Call</v>
          </cell>
          <cell r="R9369" t="str">
            <v>BSGL152296</v>
          </cell>
          <cell r="AB9369" t="str">
            <v>Sales call carried out for HMR collection</v>
          </cell>
        </row>
        <row r="9370">
          <cell r="A9370">
            <v>45426.689583333333</v>
          </cell>
          <cell r="B9370">
            <v>10142</v>
          </cell>
          <cell r="F9370" t="str">
            <v>CC-01276693</v>
          </cell>
          <cell r="J9370" t="str">
            <v>Sales Call</v>
          </cell>
          <cell r="R9370" t="str">
            <v>BTKD162074</v>
          </cell>
          <cell r="AB9370" t="str">
            <v>Sales call carried out for HMR collection</v>
          </cell>
        </row>
        <row r="9371">
          <cell r="A9371">
            <v>45426.6875</v>
          </cell>
          <cell r="B9371">
            <v>3833</v>
          </cell>
          <cell r="F9371" t="str">
            <v>CC-01276685</v>
          </cell>
          <cell r="J9371" t="str">
            <v>Sales Call</v>
          </cell>
          <cell r="R9371" t="str">
            <v>BSGL152297</v>
          </cell>
          <cell r="AB9371" t="str">
            <v>Sales call carried out for HMR collection</v>
          </cell>
        </row>
        <row r="9372">
          <cell r="A9372">
            <v>45426.685416666667</v>
          </cell>
          <cell r="B9372">
            <v>7886</v>
          </cell>
          <cell r="F9372" t="str">
            <v>CC-01276676</v>
          </cell>
          <cell r="J9372" t="str">
            <v>Sales Call</v>
          </cell>
          <cell r="R9372" t="str">
            <v>BRED161077</v>
          </cell>
          <cell r="AB9372" t="str">
            <v>Sales call carried out for HMR collection</v>
          </cell>
        </row>
        <row r="9373">
          <cell r="A9373">
            <v>45426.683333333334</v>
          </cell>
          <cell r="B9373">
            <v>4360</v>
          </cell>
          <cell r="F9373" t="str">
            <v>CC-01276667</v>
          </cell>
          <cell r="J9373" t="str">
            <v>Sales Call</v>
          </cell>
          <cell r="R9373" t="str">
            <v>BSAD161576</v>
          </cell>
          <cell r="AB9373" t="str">
            <v>Sales call carried out for HMR collection</v>
          </cell>
        </row>
        <row r="9374">
          <cell r="A9374">
            <v>45426.680555555555</v>
          </cell>
          <cell r="B9374">
            <v>3850</v>
          </cell>
          <cell r="F9374" t="str">
            <v>CC-01276658</v>
          </cell>
          <cell r="J9374" t="str">
            <v>Sales Call</v>
          </cell>
          <cell r="R9374" t="str">
            <v>BQGD160315</v>
          </cell>
          <cell r="AB9374" t="str">
            <v>Sales call carried out for HMR collection</v>
          </cell>
        </row>
        <row r="9375">
          <cell r="A9375">
            <v>45426.677083333336</v>
          </cell>
          <cell r="B9375">
            <v>9942</v>
          </cell>
          <cell r="F9375" t="str">
            <v>CC-01276647</v>
          </cell>
          <cell r="J9375" t="str">
            <v>Schedule Service</v>
          </cell>
          <cell r="R9375" t="str">
            <v>BUFS046910</v>
          </cell>
          <cell r="AB9375" t="str">
            <v>We visited site and change Air filter and Oil filter because service due over time after than start and check unit running well.</v>
          </cell>
        </row>
        <row r="9376">
          <cell r="A9376">
            <v>45426.675694444442</v>
          </cell>
          <cell r="B9376">
            <v>1226</v>
          </cell>
          <cell r="F9376" t="str">
            <v>CC-01276639</v>
          </cell>
          <cell r="J9376" t="str">
            <v>Sales Call</v>
          </cell>
          <cell r="R9376" t="str">
            <v>BLGL160201</v>
          </cell>
          <cell r="AB9376" t="str">
            <v>Sales call carried out for HMR collection</v>
          </cell>
        </row>
        <row r="9377">
          <cell r="A9377">
            <v>45426.673611111109</v>
          </cell>
          <cell r="B9377">
            <v>6936</v>
          </cell>
          <cell r="F9377" t="str">
            <v>CC-01276632</v>
          </cell>
          <cell r="J9377" t="str">
            <v>Sales Call</v>
          </cell>
          <cell r="R9377" t="str">
            <v>BQBD160040</v>
          </cell>
          <cell r="AB9377" t="str">
            <v>Sales call carried out for HMR collection</v>
          </cell>
        </row>
        <row r="9378">
          <cell r="A9378">
            <v>45426.67083333333</v>
          </cell>
          <cell r="B9378">
            <v>9117</v>
          </cell>
          <cell r="F9378" t="str">
            <v>CC-01276623</v>
          </cell>
          <cell r="J9378" t="str">
            <v>Sales Call</v>
          </cell>
          <cell r="R9378" t="str">
            <v>BMED200254</v>
          </cell>
          <cell r="AB9378" t="str">
            <v>Sales call carried out for HMR collection</v>
          </cell>
        </row>
        <row r="9379">
          <cell r="A9379">
            <v>45426.668749999997</v>
          </cell>
          <cell r="B9379">
            <v>4727</v>
          </cell>
          <cell r="F9379" t="str">
            <v>CC-01276610</v>
          </cell>
          <cell r="J9379" t="str">
            <v>Sales Call</v>
          </cell>
          <cell r="R9379" t="str">
            <v>BRJD160577</v>
          </cell>
          <cell r="AB9379" t="str">
            <v>Sales call carried out for HMR collection</v>
          </cell>
        </row>
        <row r="9380">
          <cell r="A9380">
            <v>45426.666666666664</v>
          </cell>
          <cell r="B9380">
            <v>5536</v>
          </cell>
          <cell r="F9380" t="str">
            <v>CC-01276602</v>
          </cell>
          <cell r="J9380" t="str">
            <v>Sales Call</v>
          </cell>
          <cell r="R9380" t="str">
            <v>BRGD230256</v>
          </cell>
          <cell r="AB9380" t="str">
            <v>Sales call carried out for HMR collection</v>
          </cell>
        </row>
        <row r="9381">
          <cell r="A9381">
            <v>45426.664583333331</v>
          </cell>
          <cell r="B9381">
            <v>7657</v>
          </cell>
          <cell r="F9381" t="str">
            <v>CC-01276593</v>
          </cell>
          <cell r="J9381" t="str">
            <v>Sales Call</v>
          </cell>
          <cell r="R9381" t="str">
            <v>RJD230103</v>
          </cell>
          <cell r="AB9381" t="str">
            <v>Sales call carried out for HMR collection</v>
          </cell>
        </row>
        <row r="9382">
          <cell r="A9382">
            <v>45426.661805555559</v>
          </cell>
          <cell r="B9382">
            <v>6666</v>
          </cell>
          <cell r="F9382" t="str">
            <v>CC-01276580</v>
          </cell>
          <cell r="J9382" t="str">
            <v>Sales Call</v>
          </cell>
          <cell r="R9382" t="str">
            <v>BSDD161729</v>
          </cell>
          <cell r="AB9382" t="str">
            <v>Sales call carried out for HMR collection</v>
          </cell>
        </row>
        <row r="9383">
          <cell r="A9383">
            <v>45426.659722222219</v>
          </cell>
          <cell r="B9383">
            <v>9775</v>
          </cell>
          <cell r="F9383" t="str">
            <v>CC-01276569</v>
          </cell>
          <cell r="J9383" t="str">
            <v>Sales Call</v>
          </cell>
          <cell r="R9383" t="str">
            <v>BRHD161312</v>
          </cell>
          <cell r="AB9383" t="str">
            <v>Sales call carried out for HMR collection</v>
          </cell>
        </row>
        <row r="9384">
          <cell r="A9384">
            <v>45426.657638888886</v>
          </cell>
          <cell r="B9384">
            <v>5400</v>
          </cell>
          <cell r="F9384" t="str">
            <v>CC-01276560</v>
          </cell>
          <cell r="J9384" t="str">
            <v>Sales Call</v>
          </cell>
          <cell r="R9384" t="str">
            <v>BRED161124</v>
          </cell>
          <cell r="AB9384" t="str">
            <v>Sales call carried out for HMR collection</v>
          </cell>
        </row>
        <row r="9385">
          <cell r="A9385">
            <v>45426.655555555553</v>
          </cell>
          <cell r="B9385">
            <v>5390</v>
          </cell>
          <cell r="F9385" t="str">
            <v>CC-01276555</v>
          </cell>
          <cell r="J9385" t="str">
            <v>Sales Call</v>
          </cell>
          <cell r="R9385" t="str">
            <v>GPBD160097</v>
          </cell>
          <cell r="AB9385" t="str">
            <v>Sales call carried out for HMR collection</v>
          </cell>
        </row>
        <row r="9386">
          <cell r="A9386">
            <v>45426.65347222222</v>
          </cell>
          <cell r="B9386">
            <v>5634</v>
          </cell>
          <cell r="F9386" t="str">
            <v>CC-01276547</v>
          </cell>
          <cell r="J9386" t="str">
            <v>Sales Call</v>
          </cell>
          <cell r="R9386" t="str">
            <v>BSID161961</v>
          </cell>
          <cell r="AB9386" t="str">
            <v>Sales call carried out for HMR collection</v>
          </cell>
        </row>
        <row r="9387">
          <cell r="A9387">
            <v>45426.651388888888</v>
          </cell>
          <cell r="B9387">
            <v>1261</v>
          </cell>
          <cell r="F9387" t="str">
            <v>CC-01276544</v>
          </cell>
          <cell r="J9387" t="str">
            <v>Sales Call</v>
          </cell>
          <cell r="R9387" t="str">
            <v>GPCD160123</v>
          </cell>
          <cell r="AB9387" t="str">
            <v>Sales call carried out for HMR collection</v>
          </cell>
        </row>
        <row r="9388">
          <cell r="A9388">
            <v>45426.648611111108</v>
          </cell>
          <cell r="B9388">
            <v>2910</v>
          </cell>
          <cell r="F9388" t="str">
            <v>CC-01276536</v>
          </cell>
          <cell r="J9388" t="str">
            <v>Sales Call</v>
          </cell>
          <cell r="R9388" t="str">
            <v>BSCL152143</v>
          </cell>
          <cell r="AB9388" t="str">
            <v>Sales call carried out for HMR collection</v>
          </cell>
        </row>
        <row r="9389">
          <cell r="A9389">
            <v>45426.645833333336</v>
          </cell>
          <cell r="B9389">
            <v>4937</v>
          </cell>
          <cell r="F9389" t="str">
            <v>CC-01276527</v>
          </cell>
          <cell r="J9389" t="str">
            <v>Sales Call</v>
          </cell>
          <cell r="R9389" t="str">
            <v>BRHD120445</v>
          </cell>
          <cell r="AB9389" t="str">
            <v>Sales call carried out for HMR collection</v>
          </cell>
        </row>
        <row r="9390">
          <cell r="A9390">
            <v>45426.643055555556</v>
          </cell>
          <cell r="B9390">
            <v>5825</v>
          </cell>
          <cell r="F9390" t="str">
            <v>CC-01276512</v>
          </cell>
          <cell r="J9390" t="str">
            <v>Sales Call</v>
          </cell>
          <cell r="R9390" t="str">
            <v>BSGD161864</v>
          </cell>
          <cell r="AB9390" t="str">
            <v>Sales call carried out for HMR collection</v>
          </cell>
        </row>
        <row r="9391">
          <cell r="A9391">
            <v>45426.640972222223</v>
          </cell>
          <cell r="B9391">
            <v>8765</v>
          </cell>
          <cell r="F9391" t="str">
            <v>CC-01276506</v>
          </cell>
          <cell r="J9391" t="str">
            <v>Sales Call</v>
          </cell>
          <cell r="R9391" t="str">
            <v>BOID200231</v>
          </cell>
          <cell r="AB9391" t="str">
            <v>Sales call carried out for HMR collection</v>
          </cell>
        </row>
        <row r="9392">
          <cell r="A9392">
            <v>45426.638194444444</v>
          </cell>
          <cell r="B9392">
            <v>5060</v>
          </cell>
          <cell r="F9392" t="str">
            <v>CC-01276494</v>
          </cell>
          <cell r="J9392" t="str">
            <v>Sales Call</v>
          </cell>
          <cell r="R9392" t="str">
            <v>BQBD160067</v>
          </cell>
          <cell r="AB9392" t="str">
            <v>Sales call carried out for HMR collection</v>
          </cell>
        </row>
        <row r="9393">
          <cell r="A9393">
            <v>45426.636111111111</v>
          </cell>
          <cell r="B9393">
            <v>4660</v>
          </cell>
          <cell r="F9393" t="str">
            <v>CC-01276486</v>
          </cell>
          <cell r="J9393" t="str">
            <v>Sales Call</v>
          </cell>
          <cell r="R9393" t="str">
            <v>BPED200181</v>
          </cell>
          <cell r="AB9393" t="str">
            <v>Sales call carried out for HMR collection</v>
          </cell>
        </row>
        <row r="9394">
          <cell r="A9394">
            <v>45426.631944444445</v>
          </cell>
          <cell r="B9394">
            <v>4245</v>
          </cell>
          <cell r="F9394" t="str">
            <v>CC-01276474</v>
          </cell>
          <cell r="J9394" t="str">
            <v>Sales Call</v>
          </cell>
          <cell r="R9394" t="str">
            <v>BQDD160156</v>
          </cell>
          <cell r="AB9394" t="str">
            <v>Sales call carried out for HMR collection</v>
          </cell>
        </row>
        <row r="9395">
          <cell r="A9395">
            <v>45426.629861111112</v>
          </cell>
          <cell r="B9395">
            <v>3620</v>
          </cell>
          <cell r="F9395" t="str">
            <v>CC-01276468</v>
          </cell>
          <cell r="J9395" t="str">
            <v>Sales Call</v>
          </cell>
          <cell r="R9395" t="str">
            <v>GOCD160022</v>
          </cell>
          <cell r="AB9395" t="str">
            <v>Sales call carried out for HMR collection</v>
          </cell>
        </row>
        <row r="9396">
          <cell r="A9396">
            <v>45426.62777777778</v>
          </cell>
          <cell r="B9396">
            <v>5755</v>
          </cell>
          <cell r="F9396" t="str">
            <v>CC-01276464</v>
          </cell>
          <cell r="J9396" t="str">
            <v>Sales Call</v>
          </cell>
          <cell r="R9396" t="str">
            <v>BNID160316</v>
          </cell>
          <cell r="AB9396" t="str">
            <v>Sales call carried out for HMR collection</v>
          </cell>
        </row>
        <row r="9397">
          <cell r="A9397">
            <v>45426.625694444447</v>
          </cell>
          <cell r="B9397">
            <v>5085</v>
          </cell>
          <cell r="F9397" t="str">
            <v>CC-01276458</v>
          </cell>
          <cell r="J9397" t="str">
            <v>Sales Call</v>
          </cell>
          <cell r="R9397" t="str">
            <v>BRGD161218</v>
          </cell>
          <cell r="AB9397" t="str">
            <v>Sales call carried out for HMR collection</v>
          </cell>
        </row>
        <row r="9398">
          <cell r="A9398">
            <v>45426.623611111114</v>
          </cell>
          <cell r="B9398">
            <v>4010</v>
          </cell>
          <cell r="F9398" t="str">
            <v>CC-01276450</v>
          </cell>
          <cell r="J9398" t="str">
            <v>Sales Call</v>
          </cell>
          <cell r="R9398" t="str">
            <v>BSCD161704</v>
          </cell>
          <cell r="AB9398" t="str">
            <v>Sales call carried out for HMR collection</v>
          </cell>
        </row>
        <row r="9399">
          <cell r="A9399">
            <v>45426.620833333334</v>
          </cell>
          <cell r="B9399">
            <v>2430</v>
          </cell>
          <cell r="F9399" t="str">
            <v>CC-01276443</v>
          </cell>
          <cell r="J9399" t="str">
            <v>Sales Call</v>
          </cell>
          <cell r="R9399" t="str">
            <v>BSKD220275</v>
          </cell>
          <cell r="AB9399" t="str">
            <v>Sales call carried out for HMR collection</v>
          </cell>
        </row>
        <row r="9400">
          <cell r="A9400">
            <v>45426.618750000001</v>
          </cell>
          <cell r="B9400">
            <v>5220</v>
          </cell>
          <cell r="F9400" t="str">
            <v>CC-01276435</v>
          </cell>
          <cell r="J9400" t="str">
            <v>Sales Call</v>
          </cell>
          <cell r="R9400" t="str">
            <v>BSBD161629</v>
          </cell>
          <cell r="AB9400" t="str">
            <v>Sales call carried out for HMR collection</v>
          </cell>
        </row>
        <row r="9401">
          <cell r="A9401">
            <v>45426.601388888892</v>
          </cell>
          <cell r="B9401">
            <v>10550</v>
          </cell>
          <cell r="F9401" t="str">
            <v>CC-01276364</v>
          </cell>
          <cell r="J9401" t="str">
            <v>Sales Call</v>
          </cell>
          <cell r="R9401" t="str">
            <v>BPED200187</v>
          </cell>
          <cell r="AB9401" t="str">
            <v>Sales call carried out for HMR collection</v>
          </cell>
        </row>
        <row r="9402">
          <cell r="A9402">
            <v>45426.598611111112</v>
          </cell>
          <cell r="B9402">
            <v>18837</v>
          </cell>
          <cell r="F9402" t="str">
            <v>CC-01276353</v>
          </cell>
          <cell r="J9402" t="str">
            <v>Sales Call</v>
          </cell>
          <cell r="R9402" t="str">
            <v>BOHD200197</v>
          </cell>
          <cell r="AB9402" t="str">
            <v>Sales call carried out for HMR collection</v>
          </cell>
        </row>
        <row r="9403">
          <cell r="A9403">
            <v>45426.59652777778</v>
          </cell>
          <cell r="B9403">
            <v>8474</v>
          </cell>
          <cell r="F9403" t="str">
            <v>CC-01276347</v>
          </cell>
          <cell r="J9403" t="str">
            <v>Sales Call</v>
          </cell>
          <cell r="R9403" t="str">
            <v>BRAD160777</v>
          </cell>
          <cell r="AB9403" t="str">
            <v>Sales call carried out for HMR collection</v>
          </cell>
        </row>
        <row r="9404">
          <cell r="A9404">
            <v>45426.594444444447</v>
          </cell>
          <cell r="B9404">
            <v>3360</v>
          </cell>
          <cell r="F9404" t="str">
            <v>CC-01276343</v>
          </cell>
          <cell r="J9404" t="str">
            <v>Sales Call</v>
          </cell>
          <cell r="R9404" t="str">
            <v>BSAD120582</v>
          </cell>
          <cell r="AB9404" t="str">
            <v>Sales call carried out for HMR collection</v>
          </cell>
        </row>
        <row r="9405">
          <cell r="A9405">
            <v>45426.59097222222</v>
          </cell>
          <cell r="B9405">
            <v>3460</v>
          </cell>
          <cell r="F9405" t="str">
            <v>CC-01276336</v>
          </cell>
          <cell r="J9405" t="str">
            <v>Sales Call</v>
          </cell>
          <cell r="R9405" t="str">
            <v>BSFD161799</v>
          </cell>
          <cell r="AB9405" t="str">
            <v>Sales call carried out for HMR collection</v>
          </cell>
        </row>
        <row r="9406">
          <cell r="A9406">
            <v>45426.588888888888</v>
          </cell>
          <cell r="B9406">
            <v>2714</v>
          </cell>
          <cell r="F9406" t="str">
            <v>CC-01276333</v>
          </cell>
          <cell r="J9406" t="str">
            <v>Sales Call</v>
          </cell>
          <cell r="R9406" t="str">
            <v>BRHD161303</v>
          </cell>
          <cell r="AB9406" t="str">
            <v>Sales call carried out for HMR collection</v>
          </cell>
        </row>
        <row r="9407">
          <cell r="A9407">
            <v>45426.585416666669</v>
          </cell>
          <cell r="B9407">
            <v>4660</v>
          </cell>
          <cell r="F9407" t="str">
            <v>CC-01276322</v>
          </cell>
          <cell r="J9407" t="str">
            <v>Sales Call</v>
          </cell>
          <cell r="R9407" t="str">
            <v>BRKD120212</v>
          </cell>
          <cell r="AB9407" t="str">
            <v>Sales call carried out for HMR collection</v>
          </cell>
        </row>
        <row r="9408">
          <cell r="A9408">
            <v>45426.583333333336</v>
          </cell>
          <cell r="B9408">
            <v>4620</v>
          </cell>
          <cell r="F9408" t="str">
            <v>CC-01276311</v>
          </cell>
          <cell r="J9408" t="str">
            <v>Sales Call</v>
          </cell>
          <cell r="R9408" t="str">
            <v>BSGD161854</v>
          </cell>
          <cell r="AB9408" t="str">
            <v>Sales call carried out for HMR collection</v>
          </cell>
        </row>
        <row r="9409">
          <cell r="A9409">
            <v>45426.580555555556</v>
          </cell>
          <cell r="B9409">
            <v>1555</v>
          </cell>
          <cell r="F9409" t="str">
            <v>CC-01276308</v>
          </cell>
          <cell r="J9409" t="str">
            <v>Sales Call</v>
          </cell>
          <cell r="R9409" t="str">
            <v>BSFD161825</v>
          </cell>
          <cell r="AB9409" t="str">
            <v>Sales call carried out for HMR collection</v>
          </cell>
        </row>
        <row r="9410">
          <cell r="A9410">
            <v>45426.577777777777</v>
          </cell>
          <cell r="B9410">
            <v>1000</v>
          </cell>
          <cell r="F9410" t="str">
            <v>CC-01276302</v>
          </cell>
          <cell r="J9410" t="str">
            <v>Sales Call</v>
          </cell>
          <cell r="R9410" t="str">
            <v>BSFD161833</v>
          </cell>
          <cell r="AB9410" t="str">
            <v>Sales call carried out for HMR collection</v>
          </cell>
        </row>
        <row r="9411">
          <cell r="A9411">
            <v>45426.574999999997</v>
          </cell>
          <cell r="B9411">
            <v>8760</v>
          </cell>
          <cell r="F9411" t="str">
            <v>CC-01276297</v>
          </cell>
          <cell r="J9411" t="str">
            <v>Sales Call</v>
          </cell>
          <cell r="R9411" t="str">
            <v>BQJD200011</v>
          </cell>
          <cell r="AB9411" t="str">
            <v>Sales call carried out for HMR collection</v>
          </cell>
        </row>
        <row r="9412">
          <cell r="A9412">
            <v>45426.571527777778</v>
          </cell>
          <cell r="B9412">
            <v>17800</v>
          </cell>
          <cell r="F9412" t="str">
            <v>CC-01276285</v>
          </cell>
          <cell r="J9412" t="str">
            <v>Sales Call</v>
          </cell>
          <cell r="R9412" t="str">
            <v>BQJD160040</v>
          </cell>
          <cell r="AB9412" t="str">
            <v>Sales call carried out for HMR collection</v>
          </cell>
        </row>
        <row r="9413">
          <cell r="A9413">
            <v>45426.568749999999</v>
          </cell>
          <cell r="B9413">
            <v>11600</v>
          </cell>
          <cell r="F9413" t="str">
            <v>CC-01276277</v>
          </cell>
          <cell r="J9413" t="str">
            <v>Sales Call</v>
          </cell>
          <cell r="R9413" t="str">
            <v>BQKD160099</v>
          </cell>
          <cell r="AB9413" t="str">
            <v>Sales call carried out for HMR collection</v>
          </cell>
        </row>
        <row r="9414">
          <cell r="A9414">
            <v>45426.565972222219</v>
          </cell>
          <cell r="B9414">
            <v>12235</v>
          </cell>
          <cell r="F9414" t="str">
            <v>CC-01276268</v>
          </cell>
          <cell r="J9414" t="str">
            <v>Sales Call</v>
          </cell>
          <cell r="R9414" t="str">
            <v>BQKD160115</v>
          </cell>
          <cell r="AB9414" t="str">
            <v>Sales call carried out for HMR collection</v>
          </cell>
        </row>
        <row r="9415">
          <cell r="A9415">
            <v>45426.5625</v>
          </cell>
          <cell r="B9415">
            <v>2921</v>
          </cell>
          <cell r="F9415" t="str">
            <v>CC-01276257</v>
          </cell>
          <cell r="J9415" t="str">
            <v>Sales Call</v>
          </cell>
          <cell r="R9415" t="str">
            <v>GPBD160107</v>
          </cell>
          <cell r="AB9415" t="str">
            <v>Sales call carried out for HMR collection</v>
          </cell>
        </row>
        <row r="9416">
          <cell r="A9416">
            <v>45426.559027777781</v>
          </cell>
          <cell r="B9416">
            <v>6840</v>
          </cell>
          <cell r="F9416" t="str">
            <v>CC-01276244</v>
          </cell>
          <cell r="J9416" t="str">
            <v>Sales Call</v>
          </cell>
          <cell r="R9416" t="str">
            <v>GOBD160007</v>
          </cell>
          <cell r="AB9416" t="str">
            <v>Sales call carried out for HMR collection</v>
          </cell>
        </row>
        <row r="9417">
          <cell r="A9417">
            <v>45426.556250000001</v>
          </cell>
          <cell r="B9417">
            <v>5335</v>
          </cell>
          <cell r="F9417" t="str">
            <v>CC-01276229</v>
          </cell>
          <cell r="J9417" t="str">
            <v>Sales Call</v>
          </cell>
          <cell r="R9417" t="str">
            <v>BOJD160012</v>
          </cell>
          <cell r="AB9417" t="str">
            <v>Sales call carried out for HMR collection</v>
          </cell>
        </row>
        <row r="9418">
          <cell r="A9418">
            <v>45426.552777777775</v>
          </cell>
          <cell r="B9418">
            <v>6640</v>
          </cell>
          <cell r="F9418" t="str">
            <v>CC-01276217</v>
          </cell>
          <cell r="J9418" t="str">
            <v>Sales Call</v>
          </cell>
          <cell r="R9418" t="str">
            <v>BQFD160263</v>
          </cell>
          <cell r="AB9418" t="str">
            <v>Sales call carried out for HMR collection</v>
          </cell>
        </row>
        <row r="9419">
          <cell r="A9419">
            <v>45426.55</v>
          </cell>
          <cell r="B9419">
            <v>4869</v>
          </cell>
          <cell r="F9419" t="str">
            <v>CC-01276209</v>
          </cell>
          <cell r="J9419" t="str">
            <v>Sales Call</v>
          </cell>
          <cell r="R9419" t="str">
            <v>BQBD160060</v>
          </cell>
          <cell r="AB9419" t="str">
            <v>Sales call carried out for HMR collection</v>
          </cell>
        </row>
        <row r="9420">
          <cell r="A9420">
            <v>45426.547222222223</v>
          </cell>
          <cell r="B9420">
            <v>6225</v>
          </cell>
          <cell r="F9420" t="str">
            <v>CC-01276198</v>
          </cell>
          <cell r="J9420" t="str">
            <v>Sales Call</v>
          </cell>
          <cell r="R9420" t="str">
            <v>BPED160082</v>
          </cell>
          <cell r="AB9420" t="str">
            <v>Sales call carried out for HMR collection</v>
          </cell>
        </row>
        <row r="9421">
          <cell r="A9421">
            <v>45426.544444444444</v>
          </cell>
          <cell r="B9421">
            <v>4015</v>
          </cell>
          <cell r="F9421" t="str">
            <v>CC-01276186</v>
          </cell>
          <cell r="J9421" t="str">
            <v>Sales Call</v>
          </cell>
          <cell r="R9421" t="str">
            <v>BRHD161314</v>
          </cell>
          <cell r="AB9421" t="str">
            <v>Sales call carried out for HMR collection</v>
          </cell>
        </row>
        <row r="9422">
          <cell r="A9422">
            <v>45426.542361111111</v>
          </cell>
          <cell r="B9422">
            <v>8955</v>
          </cell>
          <cell r="F9422" t="str">
            <v>CC-01276175</v>
          </cell>
          <cell r="J9422" t="str">
            <v>Sales Call</v>
          </cell>
          <cell r="R9422" t="str">
            <v>BNJD200008</v>
          </cell>
          <cell r="AB9422" t="str">
            <v>Sales call carried out for HMR collection</v>
          </cell>
        </row>
        <row r="9423">
          <cell r="A9423">
            <v>45426.539583333331</v>
          </cell>
          <cell r="B9423">
            <v>8010</v>
          </cell>
          <cell r="F9423" t="str">
            <v>CC-01276162</v>
          </cell>
          <cell r="J9423" t="str">
            <v>Sales Call</v>
          </cell>
          <cell r="R9423" t="str">
            <v>BOLD200057</v>
          </cell>
          <cell r="AB9423" t="str">
            <v>Sales call carried out for HMR collection</v>
          </cell>
        </row>
        <row r="9424">
          <cell r="A9424">
            <v>45426.536111111112</v>
          </cell>
          <cell r="B9424">
            <v>5700</v>
          </cell>
          <cell r="F9424" t="str">
            <v>CC-01276147</v>
          </cell>
          <cell r="J9424" t="str">
            <v>Sales Call</v>
          </cell>
          <cell r="R9424" t="str">
            <v>BRJD160543</v>
          </cell>
          <cell r="AB9424" t="str">
            <v>Sales call carried out for HMR collection</v>
          </cell>
        </row>
        <row r="9425">
          <cell r="A9425">
            <v>45426.533333333333</v>
          </cell>
          <cell r="B9425">
            <v>4145</v>
          </cell>
          <cell r="F9425" t="str">
            <v>CC-01276135</v>
          </cell>
          <cell r="J9425" t="str">
            <v>Sales Call</v>
          </cell>
          <cell r="R9425" t="str">
            <v>BQHD160361</v>
          </cell>
          <cell r="AB9425" t="str">
            <v>Sales call carried out for HMR collection</v>
          </cell>
        </row>
        <row r="9426">
          <cell r="A9426">
            <v>45426.530555555553</v>
          </cell>
          <cell r="B9426">
            <v>3190</v>
          </cell>
          <cell r="F9426" t="str">
            <v>CC-01276125</v>
          </cell>
          <cell r="J9426" t="str">
            <v>Sales Call</v>
          </cell>
          <cell r="R9426" t="str">
            <v>BQGD160344</v>
          </cell>
          <cell r="AB9426" t="str">
            <v>Sales call carried out for HMR collection</v>
          </cell>
        </row>
        <row r="9427">
          <cell r="A9427">
            <v>45426.527777777781</v>
          </cell>
          <cell r="B9427">
            <v>7980</v>
          </cell>
          <cell r="F9427" t="str">
            <v>CC-01276118</v>
          </cell>
          <cell r="J9427" t="str">
            <v>Sales Call</v>
          </cell>
          <cell r="R9427" t="str">
            <v>BPKD200020</v>
          </cell>
          <cell r="AB9427" t="str">
            <v>Sales call carried out for HMR collection</v>
          </cell>
        </row>
        <row r="9428">
          <cell r="A9428">
            <v>45426.525694444441</v>
          </cell>
          <cell r="B9428">
            <v>4820</v>
          </cell>
          <cell r="F9428" t="str">
            <v>CC-01276104</v>
          </cell>
          <cell r="J9428" t="str">
            <v>Sales Call</v>
          </cell>
          <cell r="R9428" t="str">
            <v>BQHD160412</v>
          </cell>
          <cell r="AB9428" t="str">
            <v>Sales call carried out for HMR collection</v>
          </cell>
        </row>
        <row r="9429">
          <cell r="A9429">
            <v>45426.522222222222</v>
          </cell>
          <cell r="B9429">
            <v>20177</v>
          </cell>
          <cell r="F9429" t="str">
            <v>CC-01276093</v>
          </cell>
          <cell r="J9429" t="str">
            <v>Sales Call</v>
          </cell>
          <cell r="R9429" t="str">
            <v>BOID200223</v>
          </cell>
          <cell r="AB9429" t="str">
            <v>Sales call carried out for HMR collection</v>
          </cell>
        </row>
        <row r="9430">
          <cell r="A9430">
            <v>45426.518750000003</v>
          </cell>
          <cell r="B9430">
            <v>3925</v>
          </cell>
          <cell r="F9430" t="str">
            <v>CC-01276077</v>
          </cell>
          <cell r="J9430" t="str">
            <v>Sales Call</v>
          </cell>
          <cell r="R9430" t="str">
            <v>BSGD161861</v>
          </cell>
          <cell r="AB9430" t="str">
            <v>Sales call carried out for HMR collection.  .</v>
          </cell>
        </row>
        <row r="9431">
          <cell r="A9431">
            <v>45426.51666666667</v>
          </cell>
          <cell r="B9431">
            <v>4370</v>
          </cell>
          <cell r="F9431" t="str">
            <v>CC-01276063</v>
          </cell>
          <cell r="J9431" t="str">
            <v>Sales Call</v>
          </cell>
          <cell r="R9431" t="str">
            <v>BSDD120664</v>
          </cell>
          <cell r="AB9431" t="str">
            <v>Sales call carried out for HMR collection</v>
          </cell>
        </row>
        <row r="9432">
          <cell r="A9432">
            <v>45426.510416666664</v>
          </cell>
          <cell r="B9432">
            <v>1050</v>
          </cell>
          <cell r="F9432" t="str">
            <v>CC-01276030</v>
          </cell>
          <cell r="J9432" t="str">
            <v>Sales Call</v>
          </cell>
          <cell r="R9432" t="str">
            <v>BSCD120656</v>
          </cell>
          <cell r="AB9432" t="str">
            <v>Sales call carried out for HMR collection</v>
          </cell>
        </row>
        <row r="9433">
          <cell r="A9433">
            <v>45426.510416666664</v>
          </cell>
          <cell r="B9433">
            <v>0</v>
          </cell>
          <cell r="F9433" t="str">
            <v>CC-01276031</v>
          </cell>
          <cell r="J9433" t="str">
            <v>Complaint - Running With Problem</v>
          </cell>
          <cell r="R9433"/>
          <cell r="AB9433" t="str">
            <v>Service Quotation shared with customer waiting for approval 14-05-2024......................... 17-05-2024</v>
          </cell>
        </row>
        <row r="9434">
          <cell r="A9434">
            <v>45426.506944444445</v>
          </cell>
          <cell r="B9434">
            <v>4200</v>
          </cell>
          <cell r="F9434" t="str">
            <v>CC-01276018</v>
          </cell>
          <cell r="J9434" t="str">
            <v>Sales Call</v>
          </cell>
          <cell r="R9434" t="str">
            <v>BRJD160598</v>
          </cell>
          <cell r="AB9434" t="str">
            <v>Sales call carried out for HMR collection</v>
          </cell>
        </row>
        <row r="9435">
          <cell r="A9435">
            <v>45426.491666666669</v>
          </cell>
          <cell r="B9435">
            <v>1701</v>
          </cell>
          <cell r="F9435" t="str">
            <v>CC-01275966</v>
          </cell>
          <cell r="J9435" t="str">
            <v>Complaint - Breakdown</v>
          </cell>
          <cell r="R9435" t="str">
            <v>BRJL060367</v>
          </cell>
          <cell r="AB9435" t="str">
            <v xml:space="preserve">Attend the site for air end fitment so fitted new airend having serial number AXBA280974 after new airend fitment schedule service carried out by changing service spares change air filter, oil filter, air oil separator, all valve kit and oil. After then start the unit found running ok.	</v>
          </cell>
        </row>
        <row r="9436">
          <cell r="A9436">
            <v>45425.716666666667</v>
          </cell>
          <cell r="B9436">
            <v>3474</v>
          </cell>
          <cell r="F9436" t="str">
            <v>CC-01275282</v>
          </cell>
          <cell r="J9436" t="str">
            <v>Schedule Service</v>
          </cell>
          <cell r="R9436" t="str">
            <v>BVKD163010</v>
          </cell>
          <cell r="AB9436" t="str">
            <v>Attend the site for schedule service so drain oil from cooler and drain oil from tank total 37 liter oil drain then Change air filter for compressor and engine both side then change oil filter and oil 40 liter then start the unit found running ok.</v>
          </cell>
        </row>
        <row r="9437">
          <cell r="A9437">
            <v>45425.697916666664</v>
          </cell>
          <cell r="B9437">
            <v>7150</v>
          </cell>
          <cell r="F9437" t="str">
            <v>CC-01275252</v>
          </cell>
          <cell r="J9437" t="str">
            <v>Sales Call</v>
          </cell>
          <cell r="R9437" t="str">
            <v>BSAD161567</v>
          </cell>
          <cell r="AB9437" t="str">
            <v>Sales call carried out for HMR collection</v>
          </cell>
        </row>
        <row r="9438">
          <cell r="A9438">
            <v>45425.695138888892</v>
          </cell>
          <cell r="B9438">
            <v>4325</v>
          </cell>
          <cell r="F9438" t="str">
            <v>CC-01275245</v>
          </cell>
          <cell r="J9438" t="str">
            <v>Sales Call</v>
          </cell>
          <cell r="R9438" t="str">
            <v>BSFD161819</v>
          </cell>
          <cell r="AB9438" t="str">
            <v>Sales call carried out for HMR collection</v>
          </cell>
        </row>
        <row r="9439">
          <cell r="A9439">
            <v>45425.692361111112</v>
          </cell>
          <cell r="B9439">
            <v>1250</v>
          </cell>
          <cell r="F9439" t="str">
            <v>CC-01275237</v>
          </cell>
          <cell r="J9439" t="str">
            <v>Sales Call</v>
          </cell>
          <cell r="R9439" t="str">
            <v>BTGD120943</v>
          </cell>
          <cell r="AB9439" t="str">
            <v>Sales call carried out for HMR collection</v>
          </cell>
        </row>
        <row r="9440">
          <cell r="A9440">
            <v>45425.69027777778</v>
          </cell>
          <cell r="B9440">
            <v>7000</v>
          </cell>
          <cell r="F9440" t="str">
            <v>CC-01275231</v>
          </cell>
          <cell r="J9440" t="str">
            <v>Sales Call</v>
          </cell>
          <cell r="R9440" t="str">
            <v>BUID162912</v>
          </cell>
          <cell r="AB9440" t="str">
            <v>Sales call carried out for HMR collection</v>
          </cell>
        </row>
        <row r="9441">
          <cell r="A9441">
            <v>45425.688194444447</v>
          </cell>
          <cell r="B9441">
            <v>4800</v>
          </cell>
          <cell r="F9441" t="str">
            <v>CC-01275225</v>
          </cell>
          <cell r="J9441" t="str">
            <v>Sales Call</v>
          </cell>
          <cell r="R9441" t="str">
            <v>BUAD162634</v>
          </cell>
          <cell r="AB9441" t="str">
            <v>Sales call carried out for HMR collection</v>
          </cell>
        </row>
        <row r="9442">
          <cell r="A9442">
            <v>45425.685416666667</v>
          </cell>
          <cell r="B9442">
            <v>4888</v>
          </cell>
          <cell r="F9442" t="str">
            <v>CC-01275216</v>
          </cell>
          <cell r="J9442" t="str">
            <v>Sales Call</v>
          </cell>
          <cell r="R9442" t="str">
            <v>BUID162953</v>
          </cell>
          <cell r="AB9442" t="str">
            <v>Sales call carried out for HMR collection</v>
          </cell>
        </row>
        <row r="9443">
          <cell r="A9443">
            <v>45425.671527777777</v>
          </cell>
          <cell r="B9443">
            <v>11534</v>
          </cell>
          <cell r="F9443" t="str">
            <v>CC-01275191</v>
          </cell>
          <cell r="J9443" t="str">
            <v>Schedule Service</v>
          </cell>
          <cell r="R9443" t="str">
            <v>BVGF111611</v>
          </cell>
          <cell r="AB9443" t="str">
            <v>Attend the site for schedule service so change air oil separators and oil. Then start the unit found running ok.</v>
          </cell>
        </row>
        <row r="9444">
          <cell r="A9444">
            <v>45425.67083333333</v>
          </cell>
          <cell r="B9444">
            <v>11986</v>
          </cell>
          <cell r="F9444" t="str">
            <v>CC-01275187</v>
          </cell>
          <cell r="J9444" t="str">
            <v>Schedule Service</v>
          </cell>
          <cell r="R9444" t="str">
            <v>BVGF111615</v>
          </cell>
          <cell r="AB9444" t="str">
            <v>Attend the site for schedule service so change air oil separators and oil. Then start the unit found running ok.</v>
          </cell>
        </row>
        <row r="9445">
          <cell r="A9445">
            <v>45425.54791666667</v>
          </cell>
          <cell r="B9445">
            <v>175</v>
          </cell>
          <cell r="F9445" t="str">
            <v>CC-01274930</v>
          </cell>
          <cell r="J9445" t="str">
            <v>Complaint - Running With Problem</v>
          </cell>
          <cell r="R9445" t="str">
            <v>BWID164050</v>
          </cell>
          <cell r="AB9445" t="str">
            <v>Attend the site for complain of Unit tripping so check unit found diesel line found blocked and fuel filter chocked, so clean diesel line and replace fuel filter then start the unit found running ok.</v>
          </cell>
        </row>
        <row r="9446">
          <cell r="A9446">
            <v>45425.544444444444</v>
          </cell>
          <cell r="B9446">
            <v>1</v>
          </cell>
          <cell r="F9446" t="str">
            <v>CC-01274921</v>
          </cell>
          <cell r="J9446" t="str">
            <v>Commissioning</v>
          </cell>
          <cell r="R9446" t="str">
            <v>BXLD121932</v>
          </cell>
          <cell r="AB9446" t="str">
            <v>Commissioning done on dated 13-05-2024</v>
          </cell>
        </row>
        <row r="9447">
          <cell r="A9447">
            <v>45425.542361111111</v>
          </cell>
          <cell r="B9447">
            <v>1</v>
          </cell>
          <cell r="F9447" t="str">
            <v>CC-01274916</v>
          </cell>
          <cell r="J9447" t="str">
            <v>Commissioning</v>
          </cell>
          <cell r="R9447" t="str">
            <v>BXAD121939</v>
          </cell>
          <cell r="AB9447" t="str">
            <v>Commissioning done on dated 13-05-2024</v>
          </cell>
        </row>
        <row r="9448">
          <cell r="A9448">
            <v>45425.536111111112</v>
          </cell>
          <cell r="B9448">
            <v>523</v>
          </cell>
          <cell r="F9448" t="str">
            <v>CC-01274904</v>
          </cell>
          <cell r="J9448" t="str">
            <v>Schedule Service</v>
          </cell>
          <cell r="R9448" t="str">
            <v>BWHD163991</v>
          </cell>
          <cell r="AB9448" t="str">
            <v>Attend the site for schedule service so drain oil from cooler and drain oil from tank total 38 liter oil drain then Change air filter for compressor and engine both side then change oil filter and oil 40 liter then start the unit found running ok.</v>
          </cell>
        </row>
        <row r="9449">
          <cell r="A9449">
            <v>45425.512499999997</v>
          </cell>
          <cell r="B9449">
            <v>1310</v>
          </cell>
          <cell r="F9449" t="str">
            <v>CC-01274837</v>
          </cell>
          <cell r="J9449" t="str">
            <v>Schedule Service</v>
          </cell>
          <cell r="R9449" t="str">
            <v>BWLD231334</v>
          </cell>
          <cell r="AB9449" t="str">
            <v>Attend the site for schedule service so drain oil from cooler and drain oil from tank total 110 oil drain Then Change air filter for compressor side and change oil filter and oil 40 liter then start the unit found running ok.</v>
          </cell>
        </row>
        <row r="9450">
          <cell r="A9450">
            <v>45425.497916666667</v>
          </cell>
          <cell r="B9450">
            <v>1695</v>
          </cell>
          <cell r="F9450" t="str">
            <v>CC-01274797</v>
          </cell>
          <cell r="J9450" t="str">
            <v>Schedule Service</v>
          </cell>
          <cell r="R9450" t="str">
            <v>BVLD163043</v>
          </cell>
          <cell r="AB9450" t="str">
            <v>Attend the site for schedule service so drain oil from cooler and drain oil from tank total 37 liter oil drain then Change air filter for compressor and engine both side then change oil filter, change air oil separator, pressure regulator kit, actuator kit and BDV KIT and oil 40 liter then start the unit found running ok.</v>
          </cell>
        </row>
        <row r="9451">
          <cell r="A9451">
            <v>45425.488888888889</v>
          </cell>
          <cell r="B9451">
            <v>2098</v>
          </cell>
          <cell r="F9451" t="str">
            <v>CC-01274782</v>
          </cell>
          <cell r="J9451" t="str">
            <v>Schedule Service</v>
          </cell>
          <cell r="R9451" t="str">
            <v>BUES034992</v>
          </cell>
          <cell r="AB9451" t="str">
            <v>Attend the site for schedule service so change air filter, oil filter and motor greasing done. Then start the unit found running Ok.</v>
          </cell>
        </row>
        <row r="9452">
          <cell r="A9452">
            <v>45425.286805555559</v>
          </cell>
          <cell r="B9452">
            <v>17617</v>
          </cell>
          <cell r="F9452" t="str">
            <v>CC-01274436</v>
          </cell>
          <cell r="J9452" t="str">
            <v>Schedule Service - AMC</v>
          </cell>
          <cell r="R9452" t="str">
            <v>BSBC375530</v>
          </cell>
          <cell r="AB9452" t="str">
            <v>AMC visit carried out</v>
          </cell>
        </row>
        <row r="9453">
          <cell r="A9453">
            <v>45423.711805555555</v>
          </cell>
          <cell r="B9453">
            <v>3210</v>
          </cell>
          <cell r="F9453" t="str">
            <v>CC-01274069</v>
          </cell>
          <cell r="J9453" t="str">
            <v>Sales Call</v>
          </cell>
          <cell r="R9453" t="str">
            <v>BUDD162719</v>
          </cell>
          <cell r="AB9453" t="str">
            <v>Sales call carried out for HMR update</v>
          </cell>
        </row>
        <row r="9454">
          <cell r="A9454">
            <v>45423.709027777775</v>
          </cell>
          <cell r="B9454">
            <v>1535</v>
          </cell>
          <cell r="F9454" t="str">
            <v>CC-01274064</v>
          </cell>
          <cell r="J9454" t="str">
            <v>Sales Call</v>
          </cell>
          <cell r="R9454" t="str">
            <v>BUFL152860</v>
          </cell>
          <cell r="AB9454" t="str">
            <v>Sales call carried out for HMR update</v>
          </cell>
        </row>
        <row r="9455">
          <cell r="A9455">
            <v>45423.703472222223</v>
          </cell>
          <cell r="B9455">
            <v>3150</v>
          </cell>
          <cell r="F9455" t="str">
            <v>CC-01274056</v>
          </cell>
          <cell r="J9455" t="str">
            <v>Sales Call</v>
          </cell>
          <cell r="R9455" t="str">
            <v>BUHL152930</v>
          </cell>
          <cell r="AB9455" t="str">
            <v>Sales call carried out for HMR update</v>
          </cell>
        </row>
        <row r="9456">
          <cell r="A9456">
            <v>45423.700694444444</v>
          </cell>
          <cell r="B9456">
            <v>6770</v>
          </cell>
          <cell r="F9456" t="str">
            <v>CC-01274054</v>
          </cell>
          <cell r="J9456" t="str">
            <v>Sales Call</v>
          </cell>
          <cell r="R9456" t="str">
            <v>BUGD162826</v>
          </cell>
          <cell r="AB9456" t="str">
            <v>Sales call carried out for HMR update</v>
          </cell>
        </row>
        <row r="9457">
          <cell r="A9457">
            <v>45423.696527777778</v>
          </cell>
          <cell r="B9457">
            <v>1755</v>
          </cell>
          <cell r="F9457" t="str">
            <v>CC-01274052</v>
          </cell>
          <cell r="J9457" t="str">
            <v>Sales Call</v>
          </cell>
          <cell r="R9457" t="str">
            <v>BUBD162649</v>
          </cell>
          <cell r="AB9457" t="str">
            <v>Sales call carried out for HMR update</v>
          </cell>
        </row>
        <row r="9458">
          <cell r="A9458">
            <v>45423.693749999999</v>
          </cell>
          <cell r="B9458">
            <v>10100</v>
          </cell>
          <cell r="F9458" t="str">
            <v>CC-01274048</v>
          </cell>
          <cell r="J9458" t="str">
            <v>Sales Call</v>
          </cell>
          <cell r="R9458" t="str">
            <v>BULD162577</v>
          </cell>
          <cell r="AB9458" t="str">
            <v>Sales call carried out for HMR update</v>
          </cell>
        </row>
        <row r="9459">
          <cell r="A9459">
            <v>45423.664583333331</v>
          </cell>
          <cell r="B9459">
            <v>0</v>
          </cell>
          <cell r="F9459" t="str">
            <v>CC-01273999</v>
          </cell>
          <cell r="J9459" t="str">
            <v>Commissioning</v>
          </cell>
          <cell r="R9459" t="str">
            <v>CXAE711304</v>
          </cell>
          <cell r="AB9459" t="str">
            <v>Commissioning done on dated 11-05-2024</v>
          </cell>
        </row>
        <row r="9460">
          <cell r="A9460">
            <v>45423.649305555555</v>
          </cell>
          <cell r="B9460">
            <v>1</v>
          </cell>
          <cell r="F9460" t="str">
            <v>CC-01273945</v>
          </cell>
          <cell r="J9460" t="str">
            <v>Commissioning</v>
          </cell>
          <cell r="R9460" t="str">
            <v>BWID231682</v>
          </cell>
          <cell r="AB9460" t="str">
            <v>Commissioning done on dated 11-05-2024</v>
          </cell>
        </row>
        <row r="9461">
          <cell r="A9461">
            <v>45423.558333333334</v>
          </cell>
          <cell r="B9461">
            <v>5690</v>
          </cell>
          <cell r="F9461" t="str">
            <v>CC-01273753</v>
          </cell>
          <cell r="J9461" t="str">
            <v>Sales Call</v>
          </cell>
          <cell r="R9461" t="str">
            <v>BUCD162696</v>
          </cell>
          <cell r="AB9461" t="str">
            <v>Sales call carried out for HMR update</v>
          </cell>
        </row>
        <row r="9462">
          <cell r="A9462">
            <v>45423.554861111108</v>
          </cell>
          <cell r="B9462">
            <v>8030</v>
          </cell>
          <cell r="F9462" t="str">
            <v>CC-01273746</v>
          </cell>
          <cell r="J9462" t="str">
            <v>Sales Call</v>
          </cell>
          <cell r="R9462" t="str">
            <v>BULD162568</v>
          </cell>
          <cell r="AB9462" t="str">
            <v>Sales call carried out for HMR update</v>
          </cell>
        </row>
        <row r="9463">
          <cell r="A9463">
            <v>45423.552083333336</v>
          </cell>
          <cell r="B9463">
            <v>3530</v>
          </cell>
          <cell r="F9463" t="str">
            <v>CC-01273739</v>
          </cell>
          <cell r="J9463" t="str">
            <v>Sales Call</v>
          </cell>
          <cell r="R9463" t="str">
            <v>BUAL160585</v>
          </cell>
          <cell r="AB9463" t="str">
            <v>Sales call carried out for HMR update</v>
          </cell>
        </row>
        <row r="9464">
          <cell r="A9464">
            <v>45423.549305555556</v>
          </cell>
          <cell r="B9464">
            <v>9700</v>
          </cell>
          <cell r="F9464" t="str">
            <v>CC-01273735</v>
          </cell>
          <cell r="J9464" t="str">
            <v>Sales Call</v>
          </cell>
          <cell r="R9464" t="str">
            <v>BUKD162535</v>
          </cell>
          <cell r="AB9464" t="str">
            <v>Sales call carried out for HMR update</v>
          </cell>
        </row>
        <row r="9465">
          <cell r="A9465">
            <v>45423.542361111111</v>
          </cell>
          <cell r="B9465">
            <v>920</v>
          </cell>
          <cell r="F9465" t="str">
            <v>CC-01273725</v>
          </cell>
          <cell r="J9465" t="str">
            <v>Sales Call</v>
          </cell>
          <cell r="R9465" t="str">
            <v>BULD162583</v>
          </cell>
          <cell r="AB9465" t="str">
            <v>Sales call carried out for HMR update</v>
          </cell>
        </row>
        <row r="9466">
          <cell r="A9466">
            <v>45423.539583333331</v>
          </cell>
          <cell r="B9466">
            <v>1000</v>
          </cell>
          <cell r="F9466" t="str">
            <v>CC-01273720</v>
          </cell>
          <cell r="J9466" t="str">
            <v>Sales Call</v>
          </cell>
          <cell r="R9466" t="str">
            <v>BULD162579</v>
          </cell>
          <cell r="AB9466" t="str">
            <v>Sales call carried out for HMR update</v>
          </cell>
        </row>
        <row r="9467">
          <cell r="A9467">
            <v>45423.536805555559</v>
          </cell>
          <cell r="B9467">
            <v>6371</v>
          </cell>
          <cell r="F9467" t="str">
            <v>CC-01273716</v>
          </cell>
          <cell r="J9467" t="str">
            <v>Sales Call</v>
          </cell>
          <cell r="R9467" t="str">
            <v>BTGL160455</v>
          </cell>
          <cell r="AB9467" t="str">
            <v>Sales call carried out for HMR update</v>
          </cell>
        </row>
        <row r="9468">
          <cell r="A9468">
            <v>45423.533333333333</v>
          </cell>
          <cell r="B9468">
            <v>4870</v>
          </cell>
          <cell r="F9468" t="str">
            <v>CC-01273712</v>
          </cell>
          <cell r="J9468" t="str">
            <v>Sales Call</v>
          </cell>
          <cell r="R9468" t="str">
            <v>BTJD162016</v>
          </cell>
          <cell r="AB9468" t="str">
            <v>Sales call carried out for HMR update</v>
          </cell>
        </row>
        <row r="9469">
          <cell r="A9469">
            <v>45423.53125</v>
          </cell>
          <cell r="B9469">
            <v>6783</v>
          </cell>
          <cell r="F9469" t="str">
            <v>CC-01273704</v>
          </cell>
          <cell r="J9469" t="str">
            <v>Sales Call</v>
          </cell>
          <cell r="R9469" t="str">
            <v>BTED162231</v>
          </cell>
          <cell r="AB9469" t="str">
            <v>Sales call carried out for HMR update</v>
          </cell>
        </row>
        <row r="9470">
          <cell r="A9470">
            <v>45423.527083333334</v>
          </cell>
          <cell r="B9470">
            <v>8796</v>
          </cell>
          <cell r="F9470" t="str">
            <v>CC-01273694</v>
          </cell>
          <cell r="J9470" t="str">
            <v>Sales Call</v>
          </cell>
          <cell r="R9470" t="str">
            <v>BTGD162289</v>
          </cell>
          <cell r="AB9470" t="str">
            <v>Sales call carried out for HMR update</v>
          </cell>
        </row>
        <row r="9471">
          <cell r="A9471">
            <v>45421.427777777775</v>
          </cell>
          <cell r="B9471">
            <v>29210</v>
          </cell>
          <cell r="F9471" t="str">
            <v>CC-01270819</v>
          </cell>
          <cell r="J9471" t="str">
            <v>Complaint - Running With Problem</v>
          </cell>
          <cell r="R9471" t="str">
            <v>BRCC372871</v>
          </cell>
          <cell r="AB9471" t="str">
            <v>Today we attend the customer site for complain air not buildup so check and found that compressor full 220 ltr in 3.12 sec that means compressor air build up properly</v>
          </cell>
        </row>
        <row r="9472">
          <cell r="A9472">
            <v>45421.293055555558</v>
          </cell>
          <cell r="B9472">
            <v>25206</v>
          </cell>
          <cell r="F9472" t="str">
            <v>CC-01270636</v>
          </cell>
          <cell r="J9472" t="str">
            <v>Schedule Service - AMC</v>
          </cell>
          <cell r="R9472" t="str">
            <v>BMKC370048</v>
          </cell>
          <cell r="AB9472" t="str">
            <v>AMC visit donr</v>
          </cell>
        </row>
        <row r="9473">
          <cell r="A9473">
            <v>45421.291666666664</v>
          </cell>
          <cell r="B9473">
            <v>28639</v>
          </cell>
          <cell r="F9473" t="str">
            <v>CC-01270621</v>
          </cell>
          <cell r="J9473" t="str">
            <v>Schedule Service - AMC</v>
          </cell>
          <cell r="R9473" t="str">
            <v>BRIS035838</v>
          </cell>
          <cell r="AB9473" t="str">
            <v>AMC visit done</v>
          </cell>
        </row>
        <row r="9474">
          <cell r="A9474">
            <v>45421.288194444445</v>
          </cell>
          <cell r="B9474">
            <v>74790</v>
          </cell>
          <cell r="F9474" t="str">
            <v>CC-01270587</v>
          </cell>
          <cell r="J9474" t="str">
            <v>Schedule Service - AMC</v>
          </cell>
          <cell r="R9474" t="str">
            <v>BMBS030816</v>
          </cell>
          <cell r="AB9474" t="str">
            <v>AMC visit done</v>
          </cell>
        </row>
        <row r="9475">
          <cell r="A9475">
            <v>45421.285416666666</v>
          </cell>
          <cell r="B9475">
            <v>18000</v>
          </cell>
          <cell r="F9475" t="str">
            <v>CC-01270565</v>
          </cell>
          <cell r="J9475" t="str">
            <v>Schedule Service - AMC</v>
          </cell>
          <cell r="R9475" t="str">
            <v>BSLS036682</v>
          </cell>
          <cell r="AB9475" t="str">
            <v>AMC visit done</v>
          </cell>
        </row>
        <row r="9476">
          <cell r="A9476">
            <v>45421.283333333333</v>
          </cell>
          <cell r="B9476">
            <v>75703</v>
          </cell>
          <cell r="F9476" t="str">
            <v>CC-01270548</v>
          </cell>
          <cell r="J9476" t="str">
            <v>Schedule Service - AMC</v>
          </cell>
          <cell r="R9476" t="str">
            <v>BJGS031396</v>
          </cell>
          <cell r="AB9476" t="str">
            <v>AMC visit done</v>
          </cell>
        </row>
        <row r="9477">
          <cell r="A9477">
            <v>45421.273611111108</v>
          </cell>
          <cell r="B9477">
            <v>7770</v>
          </cell>
          <cell r="F9477" t="str">
            <v>CC-01270464</v>
          </cell>
          <cell r="J9477" t="str">
            <v>Schedule Service - AMC</v>
          </cell>
          <cell r="R9477" t="str">
            <v>BUFS046813</v>
          </cell>
          <cell r="AB9477" t="str">
            <v>AMC visit done</v>
          </cell>
        </row>
        <row r="9478">
          <cell r="A9478">
            <v>45420.673611111109</v>
          </cell>
          <cell r="B9478">
            <v>3910</v>
          </cell>
          <cell r="F9478" t="str">
            <v>CC-01270212</v>
          </cell>
          <cell r="J9478" t="str">
            <v>Complaint - Running With Problem</v>
          </cell>
          <cell r="R9478" t="str">
            <v>BVKD163026</v>
          </cell>
          <cell r="AB9478" t="str">
            <v>Attend the site as per customer complaint, found during running time rpm 1400 at 14.5 bar so check the unit found loading pressure 15.5 bar at 1250 idle rpm , so open main pressure regulator kit clean and re fitted the same kit, open engine and compressor side actuator assembly clean and re fitted the same kit, after the work start the unit and set the loading pressure to 17.5 Bar at 1300 idle rpm, flushing set to 2050 rpm at 13.0 bar, now drilling rpm found 1600 at 15.2 bar and the unit us running in ok condition</v>
          </cell>
        </row>
        <row r="9479">
          <cell r="A9479">
            <v>45420.568749999999</v>
          </cell>
          <cell r="B9479">
            <v>0</v>
          </cell>
          <cell r="F9479" t="str">
            <v>CC-01270008</v>
          </cell>
          <cell r="J9479" t="str">
            <v>Complaint - Running With Problem</v>
          </cell>
          <cell r="R9479" t="str">
            <v>DVJL360500</v>
          </cell>
          <cell r="AB9479" t="str">
            <v>Service charges estimate shared with customer but approval not received, after approval receipt from customer we log new call..</v>
          </cell>
        </row>
        <row r="9480">
          <cell r="A9480">
            <v>45420.561805555553</v>
          </cell>
          <cell r="B9480">
            <v>18675</v>
          </cell>
          <cell r="F9480" t="str">
            <v>CC-01269995</v>
          </cell>
          <cell r="J9480" t="str">
            <v>Schedule Service</v>
          </cell>
          <cell r="R9480" t="str">
            <v>BUAS033580</v>
          </cell>
          <cell r="AB9480" t="str">
            <v>Today we attend the customer site for general service so we change parts during service:- air filter , oil filter, oil, separator and valve kit than start machine running ok</v>
          </cell>
        </row>
        <row r="9481">
          <cell r="A9481">
            <v>45420.464583333334</v>
          </cell>
          <cell r="B9481">
            <v>2350</v>
          </cell>
          <cell r="F9481" t="str">
            <v>CC-01269727</v>
          </cell>
          <cell r="J9481" t="str">
            <v>Complaint - Running With Problem</v>
          </cell>
          <cell r="R9481" t="str">
            <v>BWBD163701</v>
          </cell>
          <cell r="AB9481" t="str">
            <v>Attend the site as per customer complaint for high DOT and unable to run the unit in mid day time the dot is reaching 110 deg and water temperature is reaching 100 deg which cause sudden unit trip. So we check the unit on date 27.4.2024 found oil level is very low so we topped the oil to maintain the compressor oil level it taken 12 litre top up. We check thermal valve found ok and the opening time is 65 deg., water wash the cooler and radiator assembly and check the fan belt condition and tightness found Ok.Run the unit in evening time found dot 105 deg at 40 deg. Ambient temp. Also found 102. Deg while running in night. On dated 3.5.2024 again visit the site and check the unit on day time found DOT 110 and water temp 95 so check the temperature cooler in found 108 and cooler out found 100, airend inlet found 98, TV in 110, TV out 108 and in night time dot is reaching 100 deg. On dated 4.5.2024 we again check the unit and observed that cooler in and out temperature is 5 deg difference which is very low. Also I observe that cooler fan air ventilation may be not proper so we removed the exhaust louver and run the unit now cooler in temp 105 and cooler out is 90 and in night cooler in temp is 100 and out temp is 85 now we found that the temperature is under control and unit is running in ok condition.
The exhaust louver having 7 strips so we alternate remove 3 no strips and after removing the strips we found that in day time the dot is 100 deg and in night time dot is running 85 to 88 deg . So my observation is that may the exhaust louver ventilation is not proper which effects in high temperature issue. After doing this oil level is also remaining ok and no issue of compressor oil consumption. So we need a proper solution for this issue to maintain the temperature in summer and winter season.</v>
          </cell>
        </row>
        <row r="9482">
          <cell r="A9482">
            <v>45419.50277777778</v>
          </cell>
          <cell r="B9482">
            <v>373</v>
          </cell>
          <cell r="F9482" t="str">
            <v>CC-01268722</v>
          </cell>
          <cell r="J9482" t="str">
            <v>Complaint - Running With Problem</v>
          </cell>
          <cell r="R9482" t="str">
            <v>BWID164096</v>
          </cell>
          <cell r="AB9482" t="str">
            <v>Attend the site for complain of Unit tripping so check found fan balt is in loose condition and radiator cooler choked so tighten the fan belt and lean radiator cooler with air pressure after then start the unit found running ok.</v>
          </cell>
        </row>
        <row r="9483">
          <cell r="A9483">
            <v>45419.435416666667</v>
          </cell>
          <cell r="B9483">
            <v>1998</v>
          </cell>
          <cell r="F9483" t="str">
            <v>CC-01268503</v>
          </cell>
          <cell r="J9483" t="str">
            <v>Complaint - Running With Problem</v>
          </cell>
          <cell r="R9483" t="str">
            <v>BVFD163261</v>
          </cell>
          <cell r="AB9483" t="str">
            <v>Attend the site for complain of Unit tripping so check solenoid valve found ok, check actuator kit found malfunctioning, so remove both actuator kit and refitted after cleaning then start the unit on loan condition found ok no air leakage and no oil leakage at present. All parameters work under limit.</v>
          </cell>
        </row>
        <row r="9484">
          <cell r="A9484">
            <v>45418.75</v>
          </cell>
          <cell r="B9484">
            <v>12</v>
          </cell>
          <cell r="F9484" t="str">
            <v>CC-01268238</v>
          </cell>
          <cell r="J9484" t="str">
            <v>Sales Call</v>
          </cell>
          <cell r="R9484" t="str">
            <v>BXAD164288</v>
          </cell>
          <cell r="AB9484" t="str">
            <v>Sales call carried out for HMR update</v>
          </cell>
        </row>
        <row r="9485">
          <cell r="A9485">
            <v>45418.749305555553</v>
          </cell>
          <cell r="B9485">
            <v>200</v>
          </cell>
          <cell r="F9485" t="str">
            <v>CC-01268237</v>
          </cell>
          <cell r="J9485" t="str">
            <v>Complaint - Running With Problem</v>
          </cell>
          <cell r="R9485" t="str">
            <v>BXKD164191</v>
          </cell>
          <cell r="AB9485" t="str">
            <v>On dated 18-04-2024 we have visited your site regarding PG 575-225, Fab number - BXKD164191 high drilling RPM issue during our visit we have noted unit running at 1600 to 1650@ 15.4 bar pressure. So, we have checked hammer oil found in ok. Then we have checked basic setting parameters RPM Pressure found all are in as per ELGI standard, idle 1300@17.5 bar, Drilling 1550@15.6 bar, Flushing 2100@7.5 bar with hammer. Then we have putted the unit at application taken trial 2 hours found some leakage in rig rod side , we have rectify the same, after that again we ran the unit checked pressure RPM found unit was run - 1600 to 1620 @ 15.5 bar.As per discussion with your site incharge Mr. Sudama for cross checking purpose he had arranged one new hammer we have fitted the same in the unit but after fitment of this hammer, at same surface drilling RPM pressure goes up to 1700@ 15.2 bar. In front of your site incharge Mr. Sudama , we have observed old hammer consumption was 2.1 bar new hammer consumption was 2.3 bar. So we have identified issue with hammer surface only. Then, again we have fitted the old hammer with hard spring taken trial of 3 hours, unit was running at 1550-1620 @ 15.6 bar pressure.Then same day night around 1.00 AM discussed with BL soni sir in front of site incharge at site we have suggested to him arrange new hammer with good condition Right now your team was using hammer brand name is Reno. Call closer approval email attached in call.</v>
          </cell>
        </row>
        <row r="9486">
          <cell r="A9486">
            <v>45418.746527777781</v>
          </cell>
          <cell r="B9486">
            <v>50</v>
          </cell>
          <cell r="F9486" t="str">
            <v>CC-01268226</v>
          </cell>
          <cell r="J9486" t="str">
            <v>Sales Call</v>
          </cell>
          <cell r="R9486" t="str">
            <v>BXKD164206</v>
          </cell>
          <cell r="AB9486" t="str">
            <v>Sales call carried out for HMR update</v>
          </cell>
        </row>
        <row r="9487">
          <cell r="A9487">
            <v>45418.740972222222</v>
          </cell>
          <cell r="B9487">
            <v>1211</v>
          </cell>
          <cell r="F9487" t="str">
            <v>CC-01268216</v>
          </cell>
          <cell r="J9487" t="str">
            <v>Sales Call</v>
          </cell>
          <cell r="R9487" t="str">
            <v>BVED163229</v>
          </cell>
          <cell r="AB9487" t="str">
            <v>Sales call carried out for HMR update</v>
          </cell>
        </row>
        <row r="9488">
          <cell r="A9488">
            <v>45418.736111111109</v>
          </cell>
          <cell r="B9488">
            <v>736</v>
          </cell>
          <cell r="F9488" t="str">
            <v>CC-01268193</v>
          </cell>
          <cell r="J9488" t="str">
            <v>Sales Call</v>
          </cell>
          <cell r="R9488" t="str">
            <v>BWED163871</v>
          </cell>
          <cell r="AB9488" t="str">
            <v>Sales call carried out for HMR update</v>
          </cell>
        </row>
        <row r="9489">
          <cell r="A9489">
            <v>45418.73333333333</v>
          </cell>
          <cell r="B9489">
            <v>690</v>
          </cell>
          <cell r="F9489" t="str">
            <v>CC-01268179</v>
          </cell>
          <cell r="J9489" t="str">
            <v>Sales Call</v>
          </cell>
          <cell r="R9489" t="str">
            <v>BWED163867</v>
          </cell>
          <cell r="AB9489" t="str">
            <v>Sales call carried out for HMR update</v>
          </cell>
        </row>
        <row r="9490">
          <cell r="A9490">
            <v>45418.730555555558</v>
          </cell>
          <cell r="B9490">
            <v>135</v>
          </cell>
          <cell r="F9490" t="str">
            <v>CC-01268172</v>
          </cell>
          <cell r="J9490" t="str">
            <v>Sales Call</v>
          </cell>
          <cell r="R9490" t="str">
            <v>BXLL153793</v>
          </cell>
          <cell r="AB9490" t="str">
            <v>Sales call carried out for HMR update</v>
          </cell>
        </row>
        <row r="9491">
          <cell r="A9491">
            <v>45418.728472222225</v>
          </cell>
          <cell r="B9491">
            <v>280</v>
          </cell>
          <cell r="F9491" t="str">
            <v>CC-01268160</v>
          </cell>
          <cell r="J9491" t="str">
            <v>Sales Call</v>
          </cell>
          <cell r="R9491" t="str">
            <v>BXKD164199</v>
          </cell>
          <cell r="AB9491" t="str">
            <v>Sales call carried out for HMR update</v>
          </cell>
        </row>
        <row r="9492">
          <cell r="A9492">
            <v>45418.725694444445</v>
          </cell>
          <cell r="B9492">
            <v>150</v>
          </cell>
          <cell r="F9492" t="str">
            <v>CC-01268151</v>
          </cell>
          <cell r="J9492" t="str">
            <v>Sales Call</v>
          </cell>
          <cell r="R9492" t="str">
            <v>BXKD121877</v>
          </cell>
          <cell r="AB9492" t="str">
            <v>Sales call carried out for HMR update</v>
          </cell>
        </row>
        <row r="9493">
          <cell r="A9493">
            <v>45418.723611111112</v>
          </cell>
          <cell r="B9493">
            <v>160</v>
          </cell>
          <cell r="F9493" t="str">
            <v>CC-01268139</v>
          </cell>
          <cell r="J9493" t="str">
            <v>Sales Call</v>
          </cell>
          <cell r="R9493" t="str">
            <v>BXKD164191</v>
          </cell>
          <cell r="AB9493" t="str">
            <v>Sales call carried out for HMR update</v>
          </cell>
        </row>
        <row r="9494">
          <cell r="A9494">
            <v>45418.720833333333</v>
          </cell>
          <cell r="B9494">
            <v>440</v>
          </cell>
          <cell r="F9494" t="str">
            <v>CC-01268121</v>
          </cell>
          <cell r="J9494" t="str">
            <v>Sales Call</v>
          </cell>
          <cell r="R9494" t="str">
            <v>BXKD164166</v>
          </cell>
          <cell r="AB9494" t="str">
            <v>Sales call carried out for HMR update</v>
          </cell>
        </row>
        <row r="9495">
          <cell r="A9495">
            <v>45418.717361111114</v>
          </cell>
          <cell r="B9495">
            <v>370</v>
          </cell>
          <cell r="F9495" t="str">
            <v>CC-01268103</v>
          </cell>
          <cell r="J9495" t="str">
            <v>Sales Call</v>
          </cell>
          <cell r="R9495" t="str">
            <v>BWID164096</v>
          </cell>
          <cell r="AB9495" t="str">
            <v>Sales call carried out for HMR update</v>
          </cell>
        </row>
        <row r="9496">
          <cell r="A9496">
            <v>45418.714583333334</v>
          </cell>
          <cell r="B9496">
            <v>90</v>
          </cell>
          <cell r="F9496" t="str">
            <v>CC-01268097</v>
          </cell>
          <cell r="J9496" t="str">
            <v>Sales Call</v>
          </cell>
          <cell r="R9496" t="str">
            <v>BXKS035317</v>
          </cell>
          <cell r="AB9496" t="str">
            <v>Sales call carried out for HMR update</v>
          </cell>
        </row>
        <row r="9497">
          <cell r="A9497">
            <v>45418.711805555555</v>
          </cell>
          <cell r="B9497">
            <v>170</v>
          </cell>
          <cell r="F9497" t="str">
            <v>CC-01268088</v>
          </cell>
          <cell r="J9497" t="str">
            <v>Sales Call</v>
          </cell>
          <cell r="R9497" t="str">
            <v>BXKD164174</v>
          </cell>
          <cell r="AB9497" t="str">
            <v>Sales call carried out for HMR update</v>
          </cell>
        </row>
        <row r="9498">
          <cell r="A9498">
            <v>45418.709027777775</v>
          </cell>
          <cell r="B9498">
            <v>190</v>
          </cell>
          <cell r="F9498" t="str">
            <v>CC-01268078</v>
          </cell>
          <cell r="J9498" t="str">
            <v>Sales Call</v>
          </cell>
          <cell r="R9498" t="str">
            <v>BXJD121862</v>
          </cell>
          <cell r="AB9498" t="str">
            <v>Sales call carried out for HMR update</v>
          </cell>
        </row>
        <row r="9499">
          <cell r="A9499">
            <v>45418.706250000003</v>
          </cell>
          <cell r="B9499">
            <v>260</v>
          </cell>
          <cell r="F9499" t="str">
            <v>CC-01268073</v>
          </cell>
          <cell r="J9499" t="str">
            <v>Sales Call</v>
          </cell>
          <cell r="R9499" t="str">
            <v>BXKD231832</v>
          </cell>
          <cell r="AB9499" t="str">
            <v>Sales call carried out for HMR update</v>
          </cell>
        </row>
        <row r="9500">
          <cell r="A9500">
            <v>45418.70416666667</v>
          </cell>
          <cell r="B9500">
            <v>470</v>
          </cell>
          <cell r="F9500" t="str">
            <v>CC-01268068</v>
          </cell>
          <cell r="J9500" t="str">
            <v>Sales Call</v>
          </cell>
          <cell r="R9500" t="str">
            <v>BWHD164039</v>
          </cell>
          <cell r="AB9500" t="str">
            <v>Sales call carried out for HMR update</v>
          </cell>
        </row>
        <row r="9501">
          <cell r="A9501">
            <v>45418.701388888891</v>
          </cell>
          <cell r="B9501">
            <v>1070</v>
          </cell>
          <cell r="F9501" t="str">
            <v>CC-01268056</v>
          </cell>
          <cell r="J9501" t="str">
            <v>Sales Call</v>
          </cell>
          <cell r="R9501" t="str">
            <v>BWCD163769</v>
          </cell>
          <cell r="AB9501" t="str">
            <v>Sales call carried out for HMR update</v>
          </cell>
        </row>
        <row r="9502">
          <cell r="A9502">
            <v>45418.699305555558</v>
          </cell>
          <cell r="B9502">
            <v>1</v>
          </cell>
          <cell r="F9502" t="str">
            <v>CC-01268048</v>
          </cell>
          <cell r="J9502" t="str">
            <v>Commissioning</v>
          </cell>
          <cell r="R9502" t="str">
            <v>BWFC370700</v>
          </cell>
          <cell r="AB9502" t="str">
            <v>Commissioning done on dated 06-05-2024</v>
          </cell>
        </row>
        <row r="9503">
          <cell r="A9503">
            <v>45418.697222222225</v>
          </cell>
          <cell r="B9503">
            <v>523</v>
          </cell>
          <cell r="F9503" t="str">
            <v>CC-01268039</v>
          </cell>
          <cell r="J9503" t="str">
            <v>Sales Call</v>
          </cell>
          <cell r="R9503" t="str">
            <v>BXJD164132</v>
          </cell>
          <cell r="AB9503" t="str">
            <v>Sales call carried out for HMR update</v>
          </cell>
        </row>
        <row r="9504">
          <cell r="A9504">
            <v>45418.689583333333</v>
          </cell>
          <cell r="B9504">
            <v>490</v>
          </cell>
          <cell r="F9504" t="str">
            <v>CC-01268004</v>
          </cell>
          <cell r="J9504" t="str">
            <v>Sales Call</v>
          </cell>
          <cell r="R9504" t="str">
            <v>BXJD164130</v>
          </cell>
          <cell r="AB9504" t="str">
            <v>Sales call carried out for HMR update</v>
          </cell>
        </row>
        <row r="9505">
          <cell r="A9505">
            <v>45418.682638888888</v>
          </cell>
          <cell r="B9505">
            <v>310</v>
          </cell>
          <cell r="F9505" t="str">
            <v>CC-01267988</v>
          </cell>
          <cell r="J9505" t="str">
            <v>Sales Call</v>
          </cell>
          <cell r="R9505" t="str">
            <v>BXKD231814</v>
          </cell>
          <cell r="AB9505" t="str">
            <v>Sales call carried out for HMR update</v>
          </cell>
        </row>
        <row r="9506">
          <cell r="A9506">
            <v>45418.679861111108</v>
          </cell>
          <cell r="B9506">
            <v>330</v>
          </cell>
          <cell r="F9506" t="str">
            <v>CC-01267981</v>
          </cell>
          <cell r="J9506" t="str">
            <v>Sales Call</v>
          </cell>
          <cell r="R9506" t="str">
            <v>BXKD121881</v>
          </cell>
          <cell r="AB9506" t="str">
            <v>Sales call carried out for HMR update</v>
          </cell>
        </row>
        <row r="9507">
          <cell r="A9507">
            <v>45418.677777777775</v>
          </cell>
          <cell r="B9507">
            <v>340</v>
          </cell>
          <cell r="F9507" t="str">
            <v>CC-01267965</v>
          </cell>
          <cell r="J9507" t="str">
            <v>Sales Call</v>
          </cell>
          <cell r="R9507" t="str">
            <v>BXJD164143</v>
          </cell>
          <cell r="AB9507" t="str">
            <v>Sales call carried out for HMR update</v>
          </cell>
        </row>
        <row r="9508">
          <cell r="A9508">
            <v>45418.67083333333</v>
          </cell>
          <cell r="B9508">
            <v>400</v>
          </cell>
          <cell r="F9508" t="str">
            <v>CC-01267931</v>
          </cell>
          <cell r="J9508" t="str">
            <v>Sales Call</v>
          </cell>
          <cell r="R9508" t="str">
            <v>BXJD121872</v>
          </cell>
          <cell r="AB9508" t="str">
            <v>Sales call carried out for HMR update</v>
          </cell>
        </row>
        <row r="9509">
          <cell r="A9509">
            <v>45418.668055555558</v>
          </cell>
          <cell r="B9509">
            <v>230</v>
          </cell>
          <cell r="F9509" t="str">
            <v>CC-01267918</v>
          </cell>
          <cell r="J9509" t="str">
            <v>Sales Call</v>
          </cell>
          <cell r="R9509" t="str">
            <v>BWID164076</v>
          </cell>
          <cell r="AB9509" t="str">
            <v>Sales call carried out for HMR update</v>
          </cell>
        </row>
        <row r="9510">
          <cell r="A9510">
            <v>45418.664583333331</v>
          </cell>
          <cell r="B9510">
            <v>480</v>
          </cell>
          <cell r="F9510" t="str">
            <v>CC-01267907</v>
          </cell>
          <cell r="J9510" t="str">
            <v>Sales Call</v>
          </cell>
          <cell r="R9510" t="str">
            <v>BWID164091</v>
          </cell>
          <cell r="AB9510" t="str">
            <v>Sales call carried out for HMR update</v>
          </cell>
        </row>
        <row r="9511">
          <cell r="A9511">
            <v>45418.65625</v>
          </cell>
          <cell r="B9511">
            <v>515</v>
          </cell>
          <cell r="F9511" t="str">
            <v>CC-01267866</v>
          </cell>
          <cell r="J9511" t="str">
            <v>Sales Call</v>
          </cell>
          <cell r="R9511" t="str">
            <v>BWID164086</v>
          </cell>
          <cell r="AB9511" t="str">
            <v>Sales call carried out for HMR update</v>
          </cell>
        </row>
        <row r="9512">
          <cell r="A9512">
            <v>45418.652777777781</v>
          </cell>
          <cell r="B9512">
            <v>280</v>
          </cell>
          <cell r="F9512" t="str">
            <v>CC-01267854</v>
          </cell>
          <cell r="J9512" t="str">
            <v>Sales Call</v>
          </cell>
          <cell r="R9512" t="str">
            <v>BWLD163588</v>
          </cell>
          <cell r="AB9512" t="str">
            <v>Sales call carried out for HMR update</v>
          </cell>
        </row>
        <row r="9513">
          <cell r="A9513">
            <v>45418.650694444441</v>
          </cell>
          <cell r="B9513">
            <v>1210</v>
          </cell>
          <cell r="F9513" t="str">
            <v>CC-01267845</v>
          </cell>
          <cell r="J9513" t="str">
            <v>Sales Call</v>
          </cell>
          <cell r="R9513" t="str">
            <v>BWID220970</v>
          </cell>
          <cell r="AB9513" t="str">
            <v>Sales call carried out for HMR update</v>
          </cell>
        </row>
        <row r="9514">
          <cell r="A9514">
            <v>45418.647916666669</v>
          </cell>
          <cell r="B9514">
            <v>1800</v>
          </cell>
          <cell r="F9514" t="str">
            <v>CC-01267833</v>
          </cell>
          <cell r="J9514" t="str">
            <v>Sales Call</v>
          </cell>
          <cell r="R9514" t="str">
            <v>BVBD121409</v>
          </cell>
          <cell r="AB9514" t="str">
            <v>Sales call carried out for HMR update</v>
          </cell>
        </row>
        <row r="9515">
          <cell r="A9515">
            <v>45418.644444444442</v>
          </cell>
          <cell r="B9515">
            <v>954</v>
          </cell>
          <cell r="F9515" t="str">
            <v>CC-01267818</v>
          </cell>
          <cell r="J9515" t="str">
            <v>Sales Call</v>
          </cell>
          <cell r="R9515" t="str">
            <v>BWHD163996</v>
          </cell>
          <cell r="AB9515" t="str">
            <v>Sales call carried out for HMR update</v>
          </cell>
        </row>
        <row r="9516">
          <cell r="A9516">
            <v>45418.579861111109</v>
          </cell>
          <cell r="B9516">
            <v>636</v>
          </cell>
          <cell r="F9516" t="str">
            <v>CC-01267638</v>
          </cell>
          <cell r="J9516" t="str">
            <v>Sales Call</v>
          </cell>
          <cell r="R9516" t="str">
            <v>BWHD164004</v>
          </cell>
          <cell r="AB9516" t="str">
            <v>Sales call carried out for HMR update</v>
          </cell>
        </row>
        <row r="9517">
          <cell r="A9517">
            <v>45418.57708333333</v>
          </cell>
          <cell r="B9517">
            <v>1450</v>
          </cell>
          <cell r="F9517" t="str">
            <v>CC-01267625</v>
          </cell>
          <cell r="J9517" t="str">
            <v>Sales Call</v>
          </cell>
          <cell r="R9517" t="str">
            <v>BWJD163502</v>
          </cell>
          <cell r="AB9517" t="str">
            <v>Sales call carried out for HMR update</v>
          </cell>
        </row>
        <row r="9518">
          <cell r="A9518">
            <v>45418.574305555558</v>
          </cell>
          <cell r="B9518">
            <v>820</v>
          </cell>
          <cell r="F9518" t="str">
            <v>CC-01267621</v>
          </cell>
          <cell r="J9518" t="str">
            <v>Sales Call</v>
          </cell>
          <cell r="R9518" t="str">
            <v>BWHD121813</v>
          </cell>
          <cell r="AB9518" t="str">
            <v>Sales call carried out for HMR update</v>
          </cell>
        </row>
        <row r="9519">
          <cell r="A9519">
            <v>45418.571527777778</v>
          </cell>
          <cell r="B9519">
            <v>520</v>
          </cell>
          <cell r="F9519" t="str">
            <v>CC-01267612</v>
          </cell>
          <cell r="J9519" t="str">
            <v>Sales Call</v>
          </cell>
          <cell r="R9519" t="str">
            <v>BWFD163931</v>
          </cell>
          <cell r="AB9519" t="str">
            <v>Sales call carried out for HMR update</v>
          </cell>
        </row>
        <row r="9520">
          <cell r="A9520">
            <v>45418.56527777778</v>
          </cell>
          <cell r="B9520">
            <v>770</v>
          </cell>
          <cell r="F9520" t="str">
            <v>CC-01267585</v>
          </cell>
          <cell r="J9520" t="str">
            <v>Sales Call</v>
          </cell>
          <cell r="R9520" t="str">
            <v>BWHD164015</v>
          </cell>
          <cell r="AB9520" t="str">
            <v>Sales call carried out for HMR update</v>
          </cell>
        </row>
        <row r="9521">
          <cell r="A9521">
            <v>45418.561805555553</v>
          </cell>
          <cell r="B9521">
            <v>1245</v>
          </cell>
          <cell r="F9521" t="str">
            <v>CC-01267578</v>
          </cell>
          <cell r="J9521" t="str">
            <v>Sales Call</v>
          </cell>
          <cell r="R9521" t="str">
            <v>BWFD163947</v>
          </cell>
          <cell r="AB9521" t="str">
            <v>Sales call carried out for HMR update</v>
          </cell>
        </row>
        <row r="9522">
          <cell r="A9522">
            <v>45418.559027777781</v>
          </cell>
          <cell r="B9522">
            <v>280</v>
          </cell>
          <cell r="F9522" t="str">
            <v>CC-01267569</v>
          </cell>
          <cell r="J9522" t="str">
            <v>Sales Call</v>
          </cell>
          <cell r="R9522" t="str">
            <v>BWFD163937</v>
          </cell>
          <cell r="AB9522" t="str">
            <v>Sales call carried out for HMR update</v>
          </cell>
        </row>
        <row r="9523">
          <cell r="A9523">
            <v>45418.554861111108</v>
          </cell>
          <cell r="B9523">
            <v>1125</v>
          </cell>
          <cell r="F9523" t="str">
            <v>CC-01267559</v>
          </cell>
          <cell r="J9523" t="str">
            <v>Sales Call</v>
          </cell>
          <cell r="R9523" t="str">
            <v>BWFD163940</v>
          </cell>
          <cell r="AB9523" t="str">
            <v>Sales call carried out for HMR update</v>
          </cell>
        </row>
        <row r="9524">
          <cell r="A9524">
            <v>45418.543749999997</v>
          </cell>
          <cell r="B9524">
            <v>522</v>
          </cell>
          <cell r="F9524" t="str">
            <v>CC-01267534</v>
          </cell>
          <cell r="J9524" t="str">
            <v>Schedule Service</v>
          </cell>
          <cell r="R9524" t="str">
            <v>BWFD163931</v>
          </cell>
          <cell r="AB9524" t="str">
            <v>Attend the site for schedule service so drain oil from cooler and drain oil from tank total 37 liter oil drain then Change air filter for compressor and engine both side then change oil filter and oil 40 liter then start the unit found running ok.</v>
          </cell>
        </row>
        <row r="9525">
          <cell r="A9525">
            <v>45418.509027777778</v>
          </cell>
          <cell r="B9525">
            <v>1</v>
          </cell>
          <cell r="F9525" t="str">
            <v>CC-01267355</v>
          </cell>
          <cell r="J9525" t="str">
            <v>Preservative Measures</v>
          </cell>
          <cell r="R9525" t="str">
            <v>BWFC370700</v>
          </cell>
          <cell r="AB9525" t="str">
            <v>Attend the site for commissioning sand found unit 8 months old for Commissioning so done preservative meassures and change air filter, oil filter then commission work done.</v>
          </cell>
        </row>
        <row r="9526">
          <cell r="A9526">
            <v>45418.48541666667</v>
          </cell>
          <cell r="B9526">
            <v>836</v>
          </cell>
          <cell r="F9526" t="str">
            <v>CC-01267260</v>
          </cell>
          <cell r="J9526" t="str">
            <v>Complaint - Running With Problem</v>
          </cell>
          <cell r="R9526" t="str">
            <v>BWGD163984</v>
          </cell>
          <cell r="AB9526" t="str">
            <v>Attend the site for complain of high pressure buildup, so check found pressure buildup in unload condition oil comming through safety valve. Actuator assembly not working properly remove actuator found rubber cupset in play condition so change with new actuator assembly after then check DCV found ok after then start the unit found actuator working properly nor pressure buildup found no oil comming through safety valve and air filter and all parameter working under limit.</v>
          </cell>
        </row>
        <row r="9527">
          <cell r="A9527">
            <v>45416.737500000003</v>
          </cell>
          <cell r="B9527">
            <v>26215</v>
          </cell>
          <cell r="F9527" t="str">
            <v>CC-01266577</v>
          </cell>
          <cell r="J9527" t="str">
            <v>Schedule Service</v>
          </cell>
          <cell r="R9527" t="str">
            <v>BKDS031405</v>
          </cell>
          <cell r="AB9527" t="str">
            <v>We visited site and refitting saft seal and we also change Air filter, Oil filter, Separator and oil plus after than start and check unit running well.</v>
          </cell>
        </row>
        <row r="9528">
          <cell r="A9528">
            <v>45416.736111111109</v>
          </cell>
          <cell r="B9528">
            <v>34210</v>
          </cell>
          <cell r="F9528" t="str">
            <v>CC-01266574</v>
          </cell>
          <cell r="J9528" t="str">
            <v>Schedule Service</v>
          </cell>
          <cell r="R9528" t="str">
            <v>BQFS031084</v>
          </cell>
          <cell r="AB9528" t="str">
            <v>We visited site and change Air filter, Oil filter, Separator and oil after than start and check unit running well.</v>
          </cell>
        </row>
        <row r="9529">
          <cell r="A9529">
            <v>45416.624305555553</v>
          </cell>
          <cell r="B9529">
            <v>0</v>
          </cell>
          <cell r="F9529" t="str">
            <v>CC-01266310</v>
          </cell>
          <cell r="J9529" t="str">
            <v>Preservative Measures</v>
          </cell>
          <cell r="R9529" t="str">
            <v>DWEL153592</v>
          </cell>
          <cell r="AB9529" t="str">
            <v>Attend the site for commissioning but after inspection found unit 6 month older foe commissioning so we done preservative measures. After then commissioning done.</v>
          </cell>
        </row>
        <row r="9530">
          <cell r="A9530">
            <v>45416.52847222222</v>
          </cell>
          <cell r="B9530">
            <v>1902</v>
          </cell>
          <cell r="F9530" t="str">
            <v>CC-01266093</v>
          </cell>
          <cell r="J9530" t="str">
            <v>Schedule Service</v>
          </cell>
          <cell r="R9530" t="str">
            <v>BVAD121386</v>
          </cell>
          <cell r="AB9530" t="str">
            <v>Attend the site for schedule service so drain oil from cooler and drain oil from tank total 37 liter oil drain then Change air filter for compressor and engine both side then change oil filter and change BDV KIT, MPV kit, ARV kit, actuator kit, pressure regulator kit, air oil separator and oil 40 liter then start the unit found running ok.</v>
          </cell>
        </row>
        <row r="9531">
          <cell r="A9531">
            <v>45416.522916666669</v>
          </cell>
          <cell r="B9531">
            <v>0</v>
          </cell>
          <cell r="F9531" t="str">
            <v>CC-01266077</v>
          </cell>
          <cell r="J9531" t="str">
            <v>Commissioning</v>
          </cell>
          <cell r="R9531" t="str">
            <v>DWEL153592</v>
          </cell>
          <cell r="AB9531" t="str">
            <v>Commissioning done on dated 04-05-2024</v>
          </cell>
        </row>
        <row r="9532">
          <cell r="A9532">
            <v>45416.511111111111</v>
          </cell>
          <cell r="B9532">
            <v>1</v>
          </cell>
          <cell r="F9532" t="str">
            <v>CC-01266022</v>
          </cell>
          <cell r="J9532" t="str">
            <v>Commissioning</v>
          </cell>
          <cell r="R9532" t="str">
            <v>BXLD164263</v>
          </cell>
          <cell r="AB9532" t="str">
            <v>Commissioning done on dated 04-05-2024</v>
          </cell>
        </row>
        <row r="9533">
          <cell r="A9533">
            <v>45415.738888888889</v>
          </cell>
          <cell r="B9533">
            <v>22683</v>
          </cell>
          <cell r="F9533" t="str">
            <v>CC-01265490</v>
          </cell>
          <cell r="J9533" t="str">
            <v>Complaint - Running With Problem</v>
          </cell>
          <cell r="R9533" t="str">
            <v>GOCC370465</v>
          </cell>
          <cell r="AB9533" t="str">
            <v>Attend the site for schedule service so change air filter, oil filter, air oil separators, All valve kit nad lil. Then start the unit found separators puncher there was oil.leakage from bottom area. So due to.manufacturer defect oil leakage occurs so need to change with new one. Hence Change air oil separators under spare warranty basis...</v>
          </cell>
        </row>
        <row r="9534">
          <cell r="A9534">
            <v>45415.494444444441</v>
          </cell>
          <cell r="B9534">
            <v>22683</v>
          </cell>
          <cell r="F9534" t="str">
            <v>CC-01264856</v>
          </cell>
          <cell r="J9534" t="str">
            <v>Schedule Service</v>
          </cell>
          <cell r="R9534" t="str">
            <v>GOCC370465</v>
          </cell>
          <cell r="AB9534" t="str">
            <v>Attend the site for schedule service so change air filter, oil filter, air oil separators, All valve kit nad lil. Then start the unit found separators puncher there was oil.leakage from bottom area. So due to.manufacturer defect oil leakage occurs so need to change with new one. Hence Change air oil separators under spare warranty basis..</v>
          </cell>
        </row>
        <row r="9535">
          <cell r="A9535">
            <v>45414.556250000001</v>
          </cell>
          <cell r="B9535">
            <v>1123</v>
          </cell>
          <cell r="F9535" t="str">
            <v>CC-01263894</v>
          </cell>
          <cell r="J9535" t="str">
            <v>Sales Call</v>
          </cell>
          <cell r="R9535" t="str">
            <v>BWFD163940</v>
          </cell>
          <cell r="AB9535" t="str">
            <v>Sales call carried out for HMR collection</v>
          </cell>
        </row>
        <row r="9536">
          <cell r="A9536">
            <v>45414.538194444445</v>
          </cell>
          <cell r="B9536">
            <v>1850</v>
          </cell>
          <cell r="F9536" t="str">
            <v>CC-01263855</v>
          </cell>
          <cell r="J9536" t="str">
            <v>Sales Call</v>
          </cell>
          <cell r="R9536" t="str">
            <v>BWJD163475</v>
          </cell>
          <cell r="AB9536" t="str">
            <v>Sales call carried out for HMR collection</v>
          </cell>
        </row>
        <row r="9537">
          <cell r="A9537">
            <v>45414.53402777778</v>
          </cell>
          <cell r="B9537">
            <v>830</v>
          </cell>
          <cell r="F9537" t="str">
            <v>CC-01263850</v>
          </cell>
          <cell r="J9537" t="str">
            <v>Sales Call</v>
          </cell>
          <cell r="R9537" t="str">
            <v>BWGD163984</v>
          </cell>
          <cell r="AB9537" t="str">
            <v>Sales call carried out for HMR collection</v>
          </cell>
        </row>
        <row r="9538">
          <cell r="A9538">
            <v>45414.530555555553</v>
          </cell>
          <cell r="B9538">
            <v>870</v>
          </cell>
          <cell r="F9538" t="str">
            <v>CC-01263844</v>
          </cell>
          <cell r="J9538" t="str">
            <v>Sales Call</v>
          </cell>
          <cell r="R9538" t="str">
            <v>BWFD121755</v>
          </cell>
          <cell r="AB9538" t="str">
            <v>Sales call carried out for HMR collection</v>
          </cell>
        </row>
        <row r="9539">
          <cell r="A9539">
            <v>45414.527777777781</v>
          </cell>
          <cell r="B9539">
            <v>1030</v>
          </cell>
          <cell r="F9539" t="str">
            <v>CC-01263839</v>
          </cell>
          <cell r="J9539" t="str">
            <v>Sales Call</v>
          </cell>
          <cell r="R9539" t="str">
            <v>BWLS031915</v>
          </cell>
          <cell r="AB9539" t="str">
            <v>Sales call carried out for HMR collection</v>
          </cell>
        </row>
        <row r="9540">
          <cell r="A9540">
            <v>45414.526388888888</v>
          </cell>
          <cell r="B9540">
            <v>503</v>
          </cell>
          <cell r="F9540" t="str">
            <v>CC-01263836</v>
          </cell>
          <cell r="J9540" t="str">
            <v>Schedule Service</v>
          </cell>
          <cell r="R9540" t="str">
            <v>BXJD164132</v>
          </cell>
          <cell r="AB9540" t="str">
            <v>Attend the site for schedule service so drain oil from cooler and drain oil from tank total 37 liter oil drain then Change air filter for compressor and engine both side then change oil filter and oil 40 liter then start the unit found running ok.</v>
          </cell>
        </row>
        <row r="9541">
          <cell r="A9541">
            <v>45414.522222222222</v>
          </cell>
          <cell r="B9541">
            <v>2200</v>
          </cell>
          <cell r="F9541" t="str">
            <v>CC-01263817</v>
          </cell>
          <cell r="J9541" t="str">
            <v>Sales Call</v>
          </cell>
          <cell r="R9541" t="str">
            <v>BVHD163388</v>
          </cell>
          <cell r="AB9541" t="str">
            <v>Sales call carried out for HMR collection</v>
          </cell>
        </row>
        <row r="9542">
          <cell r="A9542">
            <v>45414.517361111109</v>
          </cell>
          <cell r="B9542">
            <v>3020</v>
          </cell>
          <cell r="F9542" t="str">
            <v>CC-01263795</v>
          </cell>
          <cell r="J9542" t="str">
            <v>Sales Call</v>
          </cell>
          <cell r="R9542" t="str">
            <v>BWAD163687</v>
          </cell>
          <cell r="AB9542" t="str">
            <v>Sales call carried out for HMR collection</v>
          </cell>
        </row>
        <row r="9543">
          <cell r="A9543">
            <v>45414.513194444444</v>
          </cell>
          <cell r="B9543">
            <v>764</v>
          </cell>
          <cell r="F9543" t="str">
            <v>CC-01263784</v>
          </cell>
          <cell r="J9543" t="str">
            <v>Sales Call</v>
          </cell>
          <cell r="R9543" t="str">
            <v>BWCD121690</v>
          </cell>
          <cell r="AB9543" t="str">
            <v>Sales call carried out for HMR collection</v>
          </cell>
        </row>
        <row r="9544">
          <cell r="A9544">
            <v>45414.512499999997</v>
          </cell>
          <cell r="B9544">
            <v>2050</v>
          </cell>
          <cell r="F9544" t="str">
            <v>CC-01263781</v>
          </cell>
          <cell r="J9544" t="str">
            <v>Complaint - Running With Problem</v>
          </cell>
          <cell r="R9544" t="str">
            <v>BWLD231345</v>
          </cell>
          <cell r="AB9544" t="str">
            <v>Attend the site for mounting replacement so check and found radiator cooler and oil cooler mounting found in crack condition so change 6 nos of mounting under FOC basis.. PLEASE NOTE CORRECT NO. 7070010949</v>
          </cell>
        </row>
        <row r="9545">
          <cell r="A9545">
            <v>45414.511111111111</v>
          </cell>
          <cell r="B9545">
            <v>1310</v>
          </cell>
          <cell r="F9545" t="str">
            <v>CC-01263774</v>
          </cell>
          <cell r="J9545" t="str">
            <v>Complaint - Running With Problem</v>
          </cell>
          <cell r="R9545" t="str">
            <v>BWLD231334</v>
          </cell>
          <cell r="AB9545" t="str">
            <v>Attend the site for mounting replacement so check and found radiator cooler and oil cooler mounting found in crack condition so change 6 nos of mounting under FOC basis. PLEASE NOTE CORRECT NO. 7070010949</v>
          </cell>
        </row>
        <row r="9546">
          <cell r="A9546">
            <v>45414.477083333331</v>
          </cell>
          <cell r="B9546">
            <v>0</v>
          </cell>
          <cell r="F9546" t="str">
            <v>CC-01263651</v>
          </cell>
          <cell r="J9546" t="str">
            <v>Commissioning</v>
          </cell>
          <cell r="R9546"/>
          <cell r="AB9546" t="str">
            <v>Waiting for fabrication number update 03-05-2024</v>
          </cell>
        </row>
        <row r="9547">
          <cell r="A9547">
            <v>45414.473611111112</v>
          </cell>
          <cell r="B9547">
            <v>0</v>
          </cell>
          <cell r="F9547" t="str">
            <v>CC-01263643</v>
          </cell>
          <cell r="J9547" t="str">
            <v>Commissioning</v>
          </cell>
          <cell r="R9547" t="str">
            <v>DXLL153796</v>
          </cell>
          <cell r="AB9547" t="str">
            <v>Commissioning done on dated 02-05-2024</v>
          </cell>
        </row>
        <row r="9548">
          <cell r="A9548">
            <v>45414.472222222219</v>
          </cell>
          <cell r="B9548">
            <v>1458</v>
          </cell>
          <cell r="F9548" t="str">
            <v>CC-01263639</v>
          </cell>
          <cell r="J9548" t="str">
            <v>Schedule Service</v>
          </cell>
          <cell r="R9548" t="str">
            <v>BVHD163366</v>
          </cell>
          <cell r="AB9548" t="str">
            <v>Attend the site for schedule service so drain oil from cooler and drain oil from tank total 37 liter oil drain then Change air filter for compressor and engine both side then change oil filter and oil 40 liter then start the unit found running ok.</v>
          </cell>
        </row>
        <row r="9549">
          <cell r="A9549">
            <v>45413.743750000001</v>
          </cell>
          <cell r="B9549">
            <v>1123</v>
          </cell>
          <cell r="F9549" t="str">
            <v>CC-01263284</v>
          </cell>
          <cell r="J9549" t="str">
            <v>Complaint - Running With Problem</v>
          </cell>
          <cell r="R9549" t="str">
            <v>BWFD163940</v>
          </cell>
          <cell r="AB9549" t="str">
            <v>Attend the site for complain of high discharge temperature tripping so check air filter found ok, check oil conditions found burnt and red in color also burning smell, cooler inlet temperature 99 degree Celsius, cooler outlet temperature 75 degree Celsius, discharge port temperature 102 degree Celsius, discharge temperature 105 to 107 degree Celsius, and ambient temperature 40 to 42 degrees Celsius. We drain oil from cooler and drain oil from tank total 30 liters oil drain, change ELGI air lube oil plus 40 liter and change oil filter 2 nos, clean oil return line and start the unit found machine working OK but high discharge temperature 105 to 107 degrees Celsius.</v>
          </cell>
        </row>
        <row r="9550">
          <cell r="A9550">
            <v>45413.732638888891</v>
          </cell>
          <cell r="B9550">
            <v>720</v>
          </cell>
          <cell r="F9550" t="str">
            <v>CC-01263267</v>
          </cell>
          <cell r="J9550" t="str">
            <v>Sales Call</v>
          </cell>
          <cell r="R9550" t="str">
            <v>BWID164054</v>
          </cell>
          <cell r="AB9550" t="str">
            <v>Sales call carried out for HMR collection</v>
          </cell>
        </row>
        <row r="9551">
          <cell r="A9551">
            <v>45413.729166666664</v>
          </cell>
          <cell r="B9551">
            <v>710</v>
          </cell>
          <cell r="F9551" t="str">
            <v>CC-01263261</v>
          </cell>
          <cell r="J9551" t="str">
            <v>Sales Call</v>
          </cell>
          <cell r="R9551" t="str">
            <v>BWED163889</v>
          </cell>
          <cell r="AB9551" t="str">
            <v>Sales call carried out for HMR collection</v>
          </cell>
        </row>
        <row r="9552">
          <cell r="A9552">
            <v>45413.722222222219</v>
          </cell>
          <cell r="B9552">
            <v>715</v>
          </cell>
          <cell r="F9552" t="str">
            <v>CC-01263248</v>
          </cell>
          <cell r="J9552" t="str">
            <v>Sales Call</v>
          </cell>
          <cell r="R9552" t="str">
            <v>BWHD231642</v>
          </cell>
          <cell r="AB9552" t="str">
            <v>Sales call carried out for HMR collection</v>
          </cell>
        </row>
        <row r="9553">
          <cell r="A9553">
            <v>45413.713888888888</v>
          </cell>
          <cell r="B9553">
            <v>920</v>
          </cell>
          <cell r="F9553" t="str">
            <v>CC-01263238</v>
          </cell>
          <cell r="J9553" t="str">
            <v>Sales Call</v>
          </cell>
          <cell r="R9553" t="str">
            <v>BWED163893</v>
          </cell>
          <cell r="AB9553" t="str">
            <v>Sales call carried our for HMR collection</v>
          </cell>
        </row>
        <row r="9554">
          <cell r="A9554">
            <v>45413.703472222223</v>
          </cell>
          <cell r="B9554">
            <v>2292</v>
          </cell>
          <cell r="F9554" t="str">
            <v>CC-01263216</v>
          </cell>
          <cell r="J9554" t="str">
            <v>Sales Call</v>
          </cell>
          <cell r="R9554" t="str">
            <v>BWBD163701</v>
          </cell>
          <cell r="AB9554" t="str">
            <v>Sales call carried our for HMR collection</v>
          </cell>
        </row>
        <row r="9555">
          <cell r="A9555">
            <v>45413.700694444444</v>
          </cell>
          <cell r="B9555">
            <v>2531</v>
          </cell>
          <cell r="F9555" t="str">
            <v>CC-01263212</v>
          </cell>
          <cell r="J9555" t="str">
            <v>Sales Call</v>
          </cell>
          <cell r="R9555" t="str">
            <v>BWLD163586</v>
          </cell>
          <cell r="AB9555" t="str">
            <v>Sales call carried our for HMR collection</v>
          </cell>
        </row>
        <row r="9556">
          <cell r="A9556">
            <v>45413.697916666664</v>
          </cell>
          <cell r="B9556">
            <v>1835</v>
          </cell>
          <cell r="F9556" t="str">
            <v>CC-01263208</v>
          </cell>
          <cell r="J9556" t="str">
            <v>Sales Call</v>
          </cell>
          <cell r="R9556" t="str">
            <v>BWAD163674</v>
          </cell>
          <cell r="AB9556" t="str">
            <v>Sales call carried our for HMR collection</v>
          </cell>
        </row>
        <row r="9557">
          <cell r="A9557">
            <v>45413.695138888892</v>
          </cell>
          <cell r="B9557">
            <v>1375</v>
          </cell>
          <cell r="F9557" t="str">
            <v>CC-01263205</v>
          </cell>
          <cell r="J9557" t="str">
            <v>Sales Call</v>
          </cell>
          <cell r="R9557" t="str">
            <v>BWBD163738</v>
          </cell>
          <cell r="AB9557" t="str">
            <v>Sales call carried our for HMR collection</v>
          </cell>
        </row>
        <row r="9558">
          <cell r="A9558">
            <v>45413.692361111112</v>
          </cell>
          <cell r="B9558">
            <v>590</v>
          </cell>
          <cell r="F9558" t="str">
            <v>CC-01263199</v>
          </cell>
          <cell r="J9558" t="str">
            <v>Sales Call</v>
          </cell>
          <cell r="R9558" t="str">
            <v>BWJD163499</v>
          </cell>
          <cell r="AB9558" t="str">
            <v>Sales call carried our for HMR collection</v>
          </cell>
        </row>
        <row r="9559">
          <cell r="A9559">
            <v>45413.689583333333</v>
          </cell>
          <cell r="B9559">
            <v>1150</v>
          </cell>
          <cell r="F9559" t="str">
            <v>CC-01263193</v>
          </cell>
          <cell r="J9559" t="str">
            <v>Sales Call</v>
          </cell>
          <cell r="R9559" t="str">
            <v>BWBD163707</v>
          </cell>
          <cell r="AB9559" t="str">
            <v>Sales call carried our for HMR collection</v>
          </cell>
        </row>
        <row r="9560">
          <cell r="A9560">
            <v>45413.684027777781</v>
          </cell>
          <cell r="B9560">
            <v>3525</v>
          </cell>
          <cell r="F9560" t="str">
            <v>CC-01263180</v>
          </cell>
          <cell r="J9560" t="str">
            <v>Sales Call</v>
          </cell>
          <cell r="R9560" t="str">
            <v>BWLD163608</v>
          </cell>
          <cell r="AB9560" t="str">
            <v>Sales call carried our for HMR collection</v>
          </cell>
        </row>
        <row r="9561">
          <cell r="A9561">
            <v>45413.679861111108</v>
          </cell>
          <cell r="B9561">
            <v>826</v>
          </cell>
          <cell r="F9561" t="str">
            <v>CC-01263169</v>
          </cell>
          <cell r="J9561" t="str">
            <v>Sales Call</v>
          </cell>
          <cell r="R9561" t="str">
            <v>BWAD163680</v>
          </cell>
          <cell r="AB9561" t="str">
            <v>Sales call carried our for HMR collection</v>
          </cell>
        </row>
        <row r="9562">
          <cell r="A9562">
            <v>45413.674305555556</v>
          </cell>
          <cell r="B9562">
            <v>3545</v>
          </cell>
          <cell r="F9562" t="str">
            <v>CC-01263162</v>
          </cell>
          <cell r="J9562" t="str">
            <v>Sales Call</v>
          </cell>
          <cell r="R9562" t="str">
            <v>BVED163244</v>
          </cell>
          <cell r="AB9562" t="str">
            <v>Sales call carried our for HMR collection</v>
          </cell>
        </row>
        <row r="9563">
          <cell r="A9563">
            <v>45413.671527777777</v>
          </cell>
          <cell r="B9563">
            <v>2607</v>
          </cell>
          <cell r="F9563" t="str">
            <v>CC-01263158</v>
          </cell>
          <cell r="J9563" t="str">
            <v>Sales Call</v>
          </cell>
          <cell r="R9563" t="str">
            <v>BWKD163543</v>
          </cell>
          <cell r="AB9563" t="str">
            <v>Sales call carried our for HMR collection</v>
          </cell>
        </row>
        <row r="9564">
          <cell r="A9564">
            <v>45413.665277777778</v>
          </cell>
          <cell r="B9564">
            <v>2200</v>
          </cell>
          <cell r="F9564" t="str">
            <v>CC-01263153</v>
          </cell>
          <cell r="J9564" t="str">
            <v>Sales Call</v>
          </cell>
          <cell r="R9564" t="str">
            <v>BWKD163512</v>
          </cell>
          <cell r="AB9564" t="str">
            <v>Sales call carried our for HMR collection</v>
          </cell>
        </row>
        <row r="9565">
          <cell r="A9565">
            <v>45413.661111111112</v>
          </cell>
          <cell r="B9565">
            <v>1991</v>
          </cell>
          <cell r="F9565" t="str">
            <v>CC-01263147</v>
          </cell>
          <cell r="J9565" t="str">
            <v>Sales Call</v>
          </cell>
          <cell r="R9565" t="str">
            <v>BVFD163261</v>
          </cell>
          <cell r="AB9565" t="str">
            <v>Sales call carried out fir HMR collection</v>
          </cell>
        </row>
        <row r="9566">
          <cell r="A9566">
            <v>45413.658333333333</v>
          </cell>
          <cell r="B9566">
            <v>2728</v>
          </cell>
          <cell r="F9566" t="str">
            <v>CC-01263145</v>
          </cell>
          <cell r="J9566" t="str">
            <v>Sales Call</v>
          </cell>
          <cell r="R9566" t="str">
            <v>BWJL153355</v>
          </cell>
          <cell r="AB9566" t="str">
            <v>Sales call carried out fir HMR collection</v>
          </cell>
        </row>
        <row r="9567">
          <cell r="A9567">
            <v>45413.655555555553</v>
          </cell>
          <cell r="B9567">
            <v>1950</v>
          </cell>
          <cell r="F9567" t="str">
            <v>CC-01263141</v>
          </cell>
          <cell r="J9567" t="str">
            <v>Sales Call</v>
          </cell>
          <cell r="R9567" t="str">
            <v>BVIL161084</v>
          </cell>
          <cell r="AB9567" t="str">
            <v>Sales call carried out fir HMR collection</v>
          </cell>
        </row>
        <row r="9568">
          <cell r="A9568">
            <v>45413.651388888888</v>
          </cell>
          <cell r="B9568">
            <v>660</v>
          </cell>
          <cell r="F9568" t="str">
            <v>CC-01263133</v>
          </cell>
          <cell r="J9568" t="str">
            <v>Sales Call</v>
          </cell>
          <cell r="R9568" t="str">
            <v>BVID163429</v>
          </cell>
          <cell r="AB9568" t="str">
            <v>Sales call carried out fir HMR collection</v>
          </cell>
        </row>
        <row r="9569">
          <cell r="A9569">
            <v>45413.649305555555</v>
          </cell>
          <cell r="B9569">
            <v>1038</v>
          </cell>
          <cell r="F9569" t="str">
            <v>CC-01263130</v>
          </cell>
          <cell r="J9569" t="str">
            <v>Sales Call</v>
          </cell>
          <cell r="R9569" t="str">
            <v>BVID121544</v>
          </cell>
          <cell r="AB9569" t="str">
            <v>Sales call carried out fir HMR collection</v>
          </cell>
        </row>
        <row r="9570">
          <cell r="A9570">
            <v>45413.646527777775</v>
          </cell>
          <cell r="B9570">
            <v>1256</v>
          </cell>
          <cell r="F9570" t="str">
            <v>CC-01263122</v>
          </cell>
          <cell r="J9570" t="str">
            <v>Sales Call</v>
          </cell>
          <cell r="R9570" t="str">
            <v>BVID121541</v>
          </cell>
          <cell r="AB9570" t="str">
            <v>Sales call carried out fir HMR collection</v>
          </cell>
        </row>
        <row r="9571">
          <cell r="A9571">
            <v>45413.643055555556</v>
          </cell>
          <cell r="B9571">
            <v>1750</v>
          </cell>
          <cell r="F9571" t="str">
            <v>CC-01263119</v>
          </cell>
          <cell r="J9571" t="str">
            <v>Sales Call</v>
          </cell>
          <cell r="R9571" t="str">
            <v>BVIL161081</v>
          </cell>
          <cell r="AB9571" t="str">
            <v>Sales call carried out fir HMR collection</v>
          </cell>
        </row>
        <row r="9572">
          <cell r="A9572">
            <v>45413.640972222223</v>
          </cell>
          <cell r="B9572">
            <v>1086</v>
          </cell>
          <cell r="F9572" t="str">
            <v>CC-01263114</v>
          </cell>
          <cell r="J9572" t="str">
            <v>Sales Call</v>
          </cell>
          <cell r="R9572" t="str">
            <v>BVID121539</v>
          </cell>
          <cell r="AB9572" t="str">
            <v>Sales call carried out fir HMR collection</v>
          </cell>
        </row>
        <row r="9573">
          <cell r="A9573">
            <v>45413.638194444444</v>
          </cell>
          <cell r="B9573">
            <v>2737</v>
          </cell>
          <cell r="F9573" t="str">
            <v>CC-01263113</v>
          </cell>
          <cell r="J9573" t="str">
            <v>Sales Call</v>
          </cell>
          <cell r="R9573" t="str">
            <v>BVHD163393</v>
          </cell>
          <cell r="AB9573" t="str">
            <v>Sales call carried out fir HMR collection</v>
          </cell>
        </row>
        <row r="9574">
          <cell r="A9574">
            <v>45413.634722222225</v>
          </cell>
          <cell r="B9574">
            <v>1172</v>
          </cell>
          <cell r="F9574" t="str">
            <v>CC-01263105</v>
          </cell>
          <cell r="J9574" t="str">
            <v>Sales Call</v>
          </cell>
          <cell r="R9574" t="str">
            <v>BVID121546</v>
          </cell>
          <cell r="AB9574" t="str">
            <v>Sales call carried out fir HMR collection</v>
          </cell>
        </row>
        <row r="9575">
          <cell r="A9575">
            <v>45413.630555555559</v>
          </cell>
          <cell r="B9575">
            <v>3921</v>
          </cell>
          <cell r="F9575" t="str">
            <v>CC-01263094</v>
          </cell>
          <cell r="J9575" t="str">
            <v>Sales Call</v>
          </cell>
          <cell r="R9575" t="str">
            <v>BVHD163374</v>
          </cell>
          <cell r="AB9575" t="str">
            <v>Sales call carried out fir HMR collection.</v>
          </cell>
        </row>
        <row r="9576">
          <cell r="A9576">
            <v>45413.625694444447</v>
          </cell>
          <cell r="B9576">
            <v>2888</v>
          </cell>
          <cell r="F9576" t="str">
            <v>CC-01263085</v>
          </cell>
          <cell r="J9576" t="str">
            <v>Sales Call</v>
          </cell>
          <cell r="R9576" t="str">
            <v>BVGD163308</v>
          </cell>
          <cell r="AB9576" t="str">
            <v>Sales call carried out fir HMR collection</v>
          </cell>
        </row>
        <row r="9577">
          <cell r="A9577">
            <v>45413.62222222222</v>
          </cell>
          <cell r="B9577">
            <v>2120</v>
          </cell>
          <cell r="F9577" t="str">
            <v>CC-01263078</v>
          </cell>
          <cell r="J9577" t="str">
            <v>Sales Call</v>
          </cell>
          <cell r="R9577" t="str">
            <v>BVHD163336</v>
          </cell>
          <cell r="AB9577" t="str">
            <v>Sales call carried out fir HMR collection</v>
          </cell>
        </row>
        <row r="9578">
          <cell r="A9578">
            <v>45413.620138888888</v>
          </cell>
          <cell r="B9578">
            <v>1450</v>
          </cell>
          <cell r="F9578" t="str">
            <v>CC-01263073</v>
          </cell>
          <cell r="J9578" t="str">
            <v>Sales Call</v>
          </cell>
          <cell r="R9578" t="str">
            <v>BVHD163366</v>
          </cell>
          <cell r="AB9578" t="str">
            <v>Sales call carried out fir HMR collection</v>
          </cell>
        </row>
        <row r="9579">
          <cell r="A9579">
            <v>45413.617361111108</v>
          </cell>
          <cell r="B9579">
            <v>5695</v>
          </cell>
          <cell r="F9579" t="str">
            <v>CC-01263069</v>
          </cell>
          <cell r="J9579" t="str">
            <v>Sales Call</v>
          </cell>
          <cell r="R9579" t="str">
            <v>BVCD163165</v>
          </cell>
          <cell r="AB9579" t="str">
            <v>Sales call carried out fir HMR collection</v>
          </cell>
        </row>
        <row r="9580">
          <cell r="A9580">
            <v>45413.613194444442</v>
          </cell>
          <cell r="B9580">
            <v>1764</v>
          </cell>
          <cell r="F9580" t="str">
            <v>CC-01263064</v>
          </cell>
          <cell r="J9580" t="str">
            <v>Sales Call</v>
          </cell>
          <cell r="R9580" t="str">
            <v>BVGD121497</v>
          </cell>
          <cell r="AB9580" t="str">
            <v>Sales call carried out fir HMR collection</v>
          </cell>
        </row>
        <row r="9581">
          <cell r="A9581">
            <v>45413.61041666667</v>
          </cell>
          <cell r="B9581">
            <v>4200</v>
          </cell>
          <cell r="F9581" t="str">
            <v>CC-01263060</v>
          </cell>
          <cell r="J9581" t="str">
            <v>Sales Call</v>
          </cell>
          <cell r="R9581" t="str">
            <v>BVED231179</v>
          </cell>
          <cell r="AB9581" t="str">
            <v>Sales call carried out fir HMR collection</v>
          </cell>
        </row>
        <row r="9582">
          <cell r="A9582">
            <v>45413.522222222222</v>
          </cell>
          <cell r="B9582">
            <v>4253</v>
          </cell>
          <cell r="F9582" t="str">
            <v>CC-01262963</v>
          </cell>
          <cell r="J9582" t="str">
            <v>Sales Call</v>
          </cell>
          <cell r="R9582" t="str">
            <v>BVED163235</v>
          </cell>
          <cell r="AB9582" t="str">
            <v>Sales call carried out fir HMR collection</v>
          </cell>
        </row>
        <row r="9583">
          <cell r="A9583">
            <v>45413.511111111111</v>
          </cell>
          <cell r="B9583">
            <v>5504</v>
          </cell>
          <cell r="F9583" t="str">
            <v>CC-01262945</v>
          </cell>
          <cell r="J9583" t="str">
            <v>Sales Call</v>
          </cell>
          <cell r="R9583" t="str">
            <v>BVED163231</v>
          </cell>
          <cell r="AB9583" t="str">
            <v>Sales call carried out fir HMR collection</v>
          </cell>
        </row>
        <row r="9584">
          <cell r="A9584">
            <v>45413.508333333331</v>
          </cell>
          <cell r="B9584">
            <v>1384</v>
          </cell>
          <cell r="F9584" t="str">
            <v>CC-01262941</v>
          </cell>
          <cell r="J9584" t="str">
            <v>Sales Call</v>
          </cell>
          <cell r="R9584" t="str">
            <v>BVDD163198</v>
          </cell>
          <cell r="AB9584" t="str">
            <v>Sales call carried out fir HMR collection</v>
          </cell>
        </row>
        <row r="9585">
          <cell r="A9585">
            <v>45413.503472222219</v>
          </cell>
          <cell r="B9585">
            <v>1870</v>
          </cell>
          <cell r="F9585" t="str">
            <v>CC-01262930</v>
          </cell>
          <cell r="J9585" t="str">
            <v>Sales Call</v>
          </cell>
          <cell r="R9585" t="str">
            <v>BVAD121386</v>
          </cell>
          <cell r="AB9585" t="str">
            <v>Sales call carried out fir HMR collection</v>
          </cell>
        </row>
        <row r="9586">
          <cell r="A9586">
            <v>45413.501388888886</v>
          </cell>
          <cell r="B9586">
            <v>3908</v>
          </cell>
          <cell r="F9586" t="str">
            <v>CC-01262924</v>
          </cell>
          <cell r="J9586" t="str">
            <v>Sales Call</v>
          </cell>
          <cell r="R9586" t="str">
            <v>BVKD163026</v>
          </cell>
          <cell r="AB9586" t="str">
            <v>Sales call carried out for HMR collection</v>
          </cell>
        </row>
        <row r="9587">
          <cell r="A9587">
            <v>45413.498611111114</v>
          </cell>
          <cell r="B9587">
            <v>4539</v>
          </cell>
          <cell r="F9587" t="str">
            <v>CC-01262917</v>
          </cell>
          <cell r="J9587" t="str">
            <v>Sales Call</v>
          </cell>
          <cell r="R9587" t="str">
            <v>BVLD163067</v>
          </cell>
          <cell r="AB9587" t="str">
            <v>Sales call carried out for HMR collection</v>
          </cell>
        </row>
        <row r="9588">
          <cell r="A9588">
            <v>45413.495833333334</v>
          </cell>
          <cell r="B9588">
            <v>3474</v>
          </cell>
          <cell r="F9588" t="str">
            <v>CC-01262910</v>
          </cell>
          <cell r="J9588" t="str">
            <v>Sales Call</v>
          </cell>
          <cell r="R9588" t="str">
            <v>BVKD163010</v>
          </cell>
          <cell r="AB9588" t="str">
            <v>Sales call carried out for HMR collection</v>
          </cell>
        </row>
        <row r="9589">
          <cell r="A9589">
            <v>45413.492361111108</v>
          </cell>
          <cell r="B9589">
            <v>7238</v>
          </cell>
          <cell r="F9589" t="str">
            <v>CC-01262904</v>
          </cell>
          <cell r="J9589" t="str">
            <v>Sales Call</v>
          </cell>
          <cell r="R9589" t="str">
            <v>BUFD162814</v>
          </cell>
          <cell r="AB9589" t="str">
            <v>Sales call carried out for HMR collection</v>
          </cell>
        </row>
        <row r="9590">
          <cell r="A9590">
            <v>45413.486111111109</v>
          </cell>
          <cell r="B9590">
            <v>1157</v>
          </cell>
          <cell r="F9590" t="str">
            <v>CC-01262883</v>
          </cell>
          <cell r="J9590" t="str">
            <v>Schedule Service</v>
          </cell>
          <cell r="R9590" t="str">
            <v>BVED163229</v>
          </cell>
          <cell r="AB9590" t="str">
            <v>Attend the site for schedule service so drain oil from cooler and drain oil from tank total 37 liter oil drain then Change air filter for compressor and engine both side then change oil filter and air oil separator and oil 40 liter then start the unit found running ok.</v>
          </cell>
        </row>
        <row r="9591">
          <cell r="A9591">
            <v>45413.484722222223</v>
          </cell>
          <cell r="B9591">
            <v>686</v>
          </cell>
          <cell r="F9591" t="str">
            <v>CC-01262880</v>
          </cell>
          <cell r="J9591" t="str">
            <v>Schedule Service</v>
          </cell>
          <cell r="R9591" t="str">
            <v>BWED163871</v>
          </cell>
          <cell r="AB9591" t="str">
            <v>Attend the site for schedule service so drain oil from cooler and drain oil from tank total 38 liter oil drain then Change air filter for compressor and engine both side then change oil filter and oil 40 liter then start the unit found running ok.</v>
          </cell>
        </row>
        <row r="9592">
          <cell r="A9592">
            <v>45413.48333333333</v>
          </cell>
          <cell r="B9592">
            <v>641</v>
          </cell>
          <cell r="F9592" t="str">
            <v>CC-01262877</v>
          </cell>
          <cell r="J9592" t="str">
            <v>Schedule Service</v>
          </cell>
          <cell r="R9592" t="str">
            <v>BWED163867</v>
          </cell>
          <cell r="AB9592" t="str">
            <v>Attend the site for schedule service so drain oil from cooler and drain oil from tank total 38 liter oil drain then Change air filter for compressor and engine both side then change oil filter and oil 40 liter then start the unit found running ok.</v>
          </cell>
        </row>
        <row r="9593">
          <cell r="A9593">
            <v>45413.286805555559</v>
          </cell>
          <cell r="B9593">
            <v>5154</v>
          </cell>
          <cell r="F9593" t="str">
            <v>CC-01262644</v>
          </cell>
          <cell r="J9593" t="str">
            <v>Schedule Service - AMC</v>
          </cell>
          <cell r="R9593">
            <v>164253</v>
          </cell>
          <cell r="AB9593" t="str">
            <v>AMC visit done</v>
          </cell>
        </row>
        <row r="9594">
          <cell r="A9594">
            <v>45412.498483796298</v>
          </cell>
          <cell r="B9594">
            <v>45708</v>
          </cell>
          <cell r="F9594" t="str">
            <v>CC-01261841</v>
          </cell>
          <cell r="J9594" t="str">
            <v>Sales Call</v>
          </cell>
          <cell r="R9594" t="str">
            <v>BKAS030685</v>
          </cell>
          <cell r="AB9594" t="str">
            <v>Sales call carried out for HMR update</v>
          </cell>
        </row>
        <row r="9595">
          <cell r="A9595">
            <v>45412.497662037</v>
          </cell>
          <cell r="B9595">
            <v>451</v>
          </cell>
          <cell r="F9595" t="str">
            <v>CC-01261838</v>
          </cell>
          <cell r="J9595" t="str">
            <v>Sales Call</v>
          </cell>
          <cell r="R9595" t="str">
            <v>BWLS031931</v>
          </cell>
          <cell r="AB9595" t="str">
            <v>Sales call carried out for HMR update</v>
          </cell>
        </row>
        <row r="9596">
          <cell r="A9596">
            <v>45412.496863425898</v>
          </cell>
          <cell r="B9596">
            <v>8714</v>
          </cell>
          <cell r="F9596" t="str">
            <v>CC-01261833</v>
          </cell>
          <cell r="J9596" t="str">
            <v>Sales Call</v>
          </cell>
          <cell r="R9596" t="str">
            <v>BTCC377923</v>
          </cell>
          <cell r="AB9596" t="str">
            <v>Sales call carried out for HMR update</v>
          </cell>
        </row>
        <row r="9597">
          <cell r="A9597">
            <v>45412.495972222197</v>
          </cell>
          <cell r="B9597">
            <v>74787</v>
          </cell>
          <cell r="F9597" t="str">
            <v>CC-01261829</v>
          </cell>
          <cell r="J9597" t="str">
            <v>Sales Call</v>
          </cell>
          <cell r="R9597" t="str">
            <v>BMBS030816</v>
          </cell>
          <cell r="AB9597" t="str">
            <v>Sales call carried out for HMR update</v>
          </cell>
        </row>
        <row r="9598">
          <cell r="A9598">
            <v>45412.494872685202</v>
          </cell>
          <cell r="B9598">
            <v>5101</v>
          </cell>
          <cell r="F9598" t="str">
            <v>CC-01261826</v>
          </cell>
          <cell r="J9598" t="str">
            <v>Sales Call</v>
          </cell>
          <cell r="R9598" t="str">
            <v>BUGC373215</v>
          </cell>
          <cell r="AB9598" t="str">
            <v>Sales call carried out for HMR update</v>
          </cell>
        </row>
        <row r="9599">
          <cell r="A9599">
            <v>45412.479467592602</v>
          </cell>
          <cell r="B9599">
            <v>7759</v>
          </cell>
          <cell r="F9599" t="str">
            <v>CC-01261768</v>
          </cell>
          <cell r="J9599" t="str">
            <v>General Service</v>
          </cell>
          <cell r="R9599" t="str">
            <v>BUFS046813</v>
          </cell>
          <cell r="AB9599" t="str">
            <v>Today we attend the customer site for general visit so we check and found that compressor running well but service time almost done so please arrange parts</v>
          </cell>
        </row>
        <row r="9600">
          <cell r="A9600">
            <v>45412.470648148097</v>
          </cell>
          <cell r="B9600">
            <v>155</v>
          </cell>
          <cell r="F9600" t="str">
            <v>CC-01261736</v>
          </cell>
          <cell r="J9600" t="str">
            <v>Complaint - Running With Problem</v>
          </cell>
          <cell r="R9600" t="str">
            <v>BXKD164174</v>
          </cell>
          <cell r="AB9600" t="str">
            <v>Attend the site for complain of high drilling RPM so check unit on idle condition and found all hose pipe found ok, check hammer spring found in loose condition and on drilling time not given to hammer oil after then we reset the on drilling pressure 1550 RPM at 15.5 kg m Sq and start the hammer oil. after doing the job found unit is working in proper condition and now drilling rpm is 1550 at 15.5 kg m Sq air pressure.</v>
          </cell>
        </row>
        <row r="9601">
          <cell r="A9601">
            <v>45412.2882060185</v>
          </cell>
          <cell r="B9601">
            <v>16919</v>
          </cell>
          <cell r="F9601" t="str">
            <v>CC-01261506</v>
          </cell>
          <cell r="J9601" t="str">
            <v>Schedule Service - AMC</v>
          </cell>
          <cell r="R9601" t="str">
            <v>BTDS044304</v>
          </cell>
          <cell r="AB9601" t="str">
            <v>AMC visit carried out</v>
          </cell>
        </row>
        <row r="9602">
          <cell r="A9602">
            <v>45412.287719907399</v>
          </cell>
          <cell r="B9602">
            <v>17801</v>
          </cell>
          <cell r="F9602" t="str">
            <v>CC-01261502</v>
          </cell>
          <cell r="J9602" t="str">
            <v>Schedule Service - AMC</v>
          </cell>
          <cell r="R9602" t="str">
            <v>BTDS044313</v>
          </cell>
          <cell r="AB9602" t="str">
            <v>AMC visit carried out</v>
          </cell>
        </row>
        <row r="9603">
          <cell r="A9603">
            <v>45411.755972222199</v>
          </cell>
          <cell r="B9603">
            <v>3900</v>
          </cell>
          <cell r="F9603" t="str">
            <v>CC-01261336</v>
          </cell>
          <cell r="J9603" t="str">
            <v>Complaint - Running With Problem</v>
          </cell>
          <cell r="R9603" t="str">
            <v>BVKD163026</v>
          </cell>
          <cell r="AB9603" t="str">
            <v>Attend the site and check the unit found unit is tripping while running in idle condition , idle rpm found less then 1200 rpm also pressure adjustment is high more then 18.0 bar so open engine and compressor actuator assembly, clean the kit and re fitted the same, start the unit and set idle pressure to 17.2 bar at 1300 idle rpm, flushing rpm sated 2100 at 10 bar. Now unit is running in ok condition without tripping.</v>
          </cell>
        </row>
        <row r="9604">
          <cell r="A9604">
            <v>45411.6866898148</v>
          </cell>
          <cell r="B9604">
            <v>38881</v>
          </cell>
          <cell r="F9604" t="str">
            <v>CC-01261182</v>
          </cell>
          <cell r="J9604" t="str">
            <v>Schedule Service</v>
          </cell>
          <cell r="R9604" t="str">
            <v>BSJS035917</v>
          </cell>
          <cell r="AB9604" t="str">
            <v>Today we attend the customer site for general service and plc not working so we fitted repair plc and replaced parts during service:- air filter, oil filter,oil and separator than start machine running ok.</v>
          </cell>
        </row>
        <row r="9605">
          <cell r="A9605">
            <v>45411.685081018499</v>
          </cell>
          <cell r="B9605">
            <v>30355</v>
          </cell>
          <cell r="F9605" t="str">
            <v>CC-01261174</v>
          </cell>
          <cell r="J9605" t="str">
            <v>Schedule Service</v>
          </cell>
          <cell r="R9605" t="str">
            <v>BSDS037710</v>
          </cell>
          <cell r="AB9605" t="str">
            <v>Today we attend the customer site for general service and plc not working so we fitted repair plc and replaced parts during service:- air filter, oil filter,oil and separator than start machine running ok.</v>
          </cell>
        </row>
        <row r="9606">
          <cell r="A9606">
            <v>45411.450243055602</v>
          </cell>
          <cell r="B9606">
            <v>7202</v>
          </cell>
          <cell r="F9606" t="str">
            <v>CC-01260624</v>
          </cell>
          <cell r="J9606" t="str">
            <v>Complaint - Running With Problem</v>
          </cell>
          <cell r="R9606" t="str">
            <v>BUFD162814</v>
          </cell>
          <cell r="AB9606" t="str">
            <v>Attend the site for complain of coupling damage so check and found coupling drive damaged so change coupling drive from customer stock. Then start the found oil leakage DCV so change DCV from customer stock then start the unit found running ok..</v>
          </cell>
        </row>
        <row r="9607">
          <cell r="A9607">
            <v>45411.448194444398</v>
          </cell>
          <cell r="B9607">
            <v>10026</v>
          </cell>
          <cell r="F9607" t="str">
            <v>CC-01260621</v>
          </cell>
          <cell r="J9607" t="str">
            <v>Complaint - Running With Problem</v>
          </cell>
          <cell r="R9607" t="str">
            <v>BTKD162074</v>
          </cell>
          <cell r="AB9607" t="str">
            <v>Attend the site for complain of high drilling RPM so check and found 1700 rpm at 13.5 kg cm Sq air pressure also found idle time is high. On drilling time air pressure is increasing very slow to the standard pressure. During observation found butterfly valve opening time is taking high so check and found butterfly valve actuator orifice is not working and one hose separator tank to loan unload valve in damaged condition so replace with new one and clean the actuator orifice. Then start the unit found running ok now drilling rpm is 1550 at 14 kg cm Sq air pressure. PLEASE NOTE CORRECT MOBILE NO. 7541869555</v>
          </cell>
        </row>
        <row r="9608">
          <cell r="A9608">
            <v>45411.444444444402</v>
          </cell>
          <cell r="B9608">
            <v>203</v>
          </cell>
          <cell r="F9608" t="str">
            <v>CC-01260614</v>
          </cell>
          <cell r="J9608" t="str">
            <v>Complaint - Running With Problem</v>
          </cell>
          <cell r="R9608" t="str">
            <v>BWID164076</v>
          </cell>
          <cell r="AB9608" t="str">
            <v>Attend the for complaint of oil carry over through safety valve so check air filter found ok, check loan unload hose found ok, check butterfly valve found ok, check compressor side actuator kit found malfunctioning, after then open actuator kit clean and refitted the same then start the unit found running in good condition at present no air leakage no oil leakage found.</v>
          </cell>
        </row>
        <row r="9609">
          <cell r="A9609">
            <v>45411.292881944399</v>
          </cell>
          <cell r="B9609">
            <v>4658</v>
          </cell>
          <cell r="F9609" t="str">
            <v>CC-01260534</v>
          </cell>
          <cell r="J9609" t="str">
            <v>Schedule Service - AMC</v>
          </cell>
          <cell r="R9609" t="str">
            <v>BUES035120</v>
          </cell>
          <cell r="AB9609" t="str">
            <v>AMC visit carried out</v>
          </cell>
        </row>
        <row r="9610">
          <cell r="A9610">
            <v>45411.292291666701</v>
          </cell>
          <cell r="B9610">
            <v>4172</v>
          </cell>
          <cell r="F9610" t="str">
            <v>CC-01260529</v>
          </cell>
          <cell r="J9610" t="str">
            <v>Schedule Service - AMC</v>
          </cell>
          <cell r="R9610" t="str">
            <v>BUBF111245</v>
          </cell>
          <cell r="AB9610" t="str">
            <v>AMC visit carried out</v>
          </cell>
        </row>
        <row r="9611">
          <cell r="A9611">
            <v>45411.290972222203</v>
          </cell>
          <cell r="B9611">
            <v>6899</v>
          </cell>
          <cell r="F9611" t="str">
            <v>CC-01260518</v>
          </cell>
          <cell r="J9611" t="str">
            <v>Schedule Service - AMC</v>
          </cell>
          <cell r="R9611" t="str">
            <v>BUAF111226</v>
          </cell>
          <cell r="AB9611" t="str">
            <v>AMC visit carried out</v>
          </cell>
        </row>
        <row r="9612">
          <cell r="A9612">
            <v>45409.7590740741</v>
          </cell>
          <cell r="B9612">
            <v>15258</v>
          </cell>
          <cell r="F9612" t="str">
            <v>CC-01260069</v>
          </cell>
          <cell r="J9612" t="str">
            <v>General Service</v>
          </cell>
          <cell r="R9612" t="str">
            <v>BPHS030467</v>
          </cell>
          <cell r="AB9612" t="str">
            <v>We visited site and change SDF Pre filter,Fine filter and Carbon filter after than start for check unit running well.</v>
          </cell>
        </row>
        <row r="9613">
          <cell r="A9613">
            <v>45409.718449074098</v>
          </cell>
          <cell r="B9613">
            <v>2292</v>
          </cell>
          <cell r="F9613" t="str">
            <v>CC-01259977</v>
          </cell>
          <cell r="J9613" t="str">
            <v>Complaint - Running With Problem</v>
          </cell>
          <cell r="R9613" t="str">
            <v>BWBD163701</v>
          </cell>
          <cell r="AB9613" t="str">
            <v>Attend the site for complain of high discharge temperature so check and found fan belt is in loose condition so thghten the fqn belt and top up oil, thermal valve check found ok. Start the unit found running ok.</v>
          </cell>
        </row>
        <row r="9614">
          <cell r="A9614">
            <v>45409.700763888897</v>
          </cell>
          <cell r="B9614">
            <v>2978</v>
          </cell>
          <cell r="F9614" t="str">
            <v>CC-01259926</v>
          </cell>
          <cell r="J9614" t="str">
            <v>Complaint - Running With Problem</v>
          </cell>
          <cell r="R9614" t="str">
            <v>BWKS040406</v>
          </cell>
          <cell r="AB9614" t="str">
            <v>We visited site and change achhuator kit because achhuator kit broken after than start for check unit running well. PLEASE CALL TO KRISHNA JEE 9693768894</v>
          </cell>
        </row>
        <row r="9615">
          <cell r="A9615">
            <v>45409.435358796298</v>
          </cell>
          <cell r="B9615">
            <v>0</v>
          </cell>
          <cell r="F9615" t="str">
            <v>CC-01259333</v>
          </cell>
          <cell r="J9615" t="str">
            <v>Preservative Measures</v>
          </cell>
          <cell r="R9615" t="str">
            <v>SN23TN02939</v>
          </cell>
          <cell r="AB9615" t="str">
            <v>Attend the site for commissioning so check and found unit kept in idle from last 6 months so we done preservative measures first by clean dust particals and check all connection then we start commissioning procedure.</v>
          </cell>
        </row>
        <row r="9616">
          <cell r="A9616">
            <v>45408.734050925901</v>
          </cell>
          <cell r="B9616">
            <v>23578</v>
          </cell>
          <cell r="F9616" t="str">
            <v>CC-01258975</v>
          </cell>
          <cell r="J9616" t="str">
            <v>Schedule Service</v>
          </cell>
          <cell r="R9616" t="str">
            <v>BSDS043254</v>
          </cell>
          <cell r="AB9616" t="str">
            <v>We visited site and change Air filter and Oil filter because service due and we also clean cooler after than start and check unit running well.</v>
          </cell>
        </row>
        <row r="9617">
          <cell r="A9617">
            <v>45408.6562037037</v>
          </cell>
          <cell r="B9617">
            <v>0</v>
          </cell>
          <cell r="F9617" t="str">
            <v>CC-01258777</v>
          </cell>
          <cell r="J9617" t="str">
            <v>Commissioning</v>
          </cell>
          <cell r="R9617" t="str">
            <v>SN23TN02939</v>
          </cell>
          <cell r="AB9617" t="str">
            <v>COMMISSIONING DONE ON DATED 26-04-2024</v>
          </cell>
        </row>
        <row r="9618">
          <cell r="A9618">
            <v>45408.650567129604</v>
          </cell>
          <cell r="B9618">
            <v>1</v>
          </cell>
          <cell r="F9618" t="str">
            <v>CC-01258755</v>
          </cell>
          <cell r="J9618" t="str">
            <v>Commissioning</v>
          </cell>
          <cell r="R9618" t="str">
            <v>BXKS035161</v>
          </cell>
          <cell r="AB9618" t="str">
            <v>COMMISSIONING DONE ON DATED 26-04-2024.....Comm date-26-04-2024</v>
          </cell>
        </row>
        <row r="9619">
          <cell r="A9619">
            <v>45408.499421296299</v>
          </cell>
          <cell r="B9619">
            <v>46100</v>
          </cell>
          <cell r="F9619" t="str">
            <v>CC-01258433</v>
          </cell>
          <cell r="J9619" t="str">
            <v>Schedule Service</v>
          </cell>
          <cell r="R9619" t="str">
            <v>BQBS030091</v>
          </cell>
          <cell r="AB9619" t="str">
            <v>Today we attend the customer site for sheudle service so we change parts:- air filter assembly and oil filter than start machine running ok</v>
          </cell>
        </row>
        <row r="9620">
          <cell r="A9620">
            <v>45408.463240740697</v>
          </cell>
          <cell r="B9620">
            <v>30043</v>
          </cell>
          <cell r="F9620" t="str">
            <v>CC-01258332</v>
          </cell>
          <cell r="J9620" t="str">
            <v>Schedule Service</v>
          </cell>
          <cell r="R9620" t="str">
            <v>BRAC372524</v>
          </cell>
          <cell r="AB9620" t="str">
            <v>We visited site and done schedule service during change the parts 1.Air filter, 2.Oil filter ,3.Separator 4.oil after than start for check unit running well.</v>
          </cell>
        </row>
        <row r="9621">
          <cell r="A9621">
            <v>45408.444965277798</v>
          </cell>
          <cell r="B9621">
            <v>919</v>
          </cell>
          <cell r="F9621" t="str">
            <v>CC-01258283</v>
          </cell>
          <cell r="J9621" t="str">
            <v>Complaint - Running With Problem</v>
          </cell>
          <cell r="R9621" t="str">
            <v>BWED163893</v>
          </cell>
          <cell r="AB9621" t="str">
            <v>Attend the site for complain of high temperature tripping so check oil level found ok, check oil conditions found ok, check air filter condition found chocked, check belt tention found loose so change air filter for compressor and engine both side and also change belt. Also clean cooler externally with water pressure. Then start the unit found running ok.</v>
          </cell>
        </row>
        <row r="9622">
          <cell r="A9622">
            <v>45407.626458333303</v>
          </cell>
          <cell r="B9622">
            <v>1</v>
          </cell>
          <cell r="F9622" t="str">
            <v>CC-01257630</v>
          </cell>
          <cell r="J9622" t="str">
            <v>Complaint - Running With Problem</v>
          </cell>
          <cell r="R9622" t="str">
            <v>18470611</v>
          </cell>
          <cell r="AB9622" t="str">
            <v>We visited site check and found temperature controller not working so we change new temperature controller but we also found new temperature controller faulty. We visited site and again change temperature controller after than start and check unit running well. CONTROLLER EMERSON PART NO. B009400010260 not working after fitment its not working display not getting on.</v>
          </cell>
        </row>
        <row r="9623">
          <cell r="A9623">
            <v>45407.545277777797</v>
          </cell>
          <cell r="B9623">
            <v>11665</v>
          </cell>
          <cell r="F9623" t="str">
            <v>CC-01257454</v>
          </cell>
          <cell r="J9623" t="str">
            <v>Schedule Service</v>
          </cell>
          <cell r="R9623" t="str">
            <v>BRHS035337</v>
          </cell>
          <cell r="AB9623" t="str">
            <v>We visited site for complain was service due so we service done today in unit during change the parts in service 1.Air filter, 2.Oil filter, Separator and oil after than start and check unit running well.</v>
          </cell>
        </row>
        <row r="9624">
          <cell r="A9624">
            <v>45407.448090277801</v>
          </cell>
          <cell r="B9624">
            <v>445</v>
          </cell>
          <cell r="F9624" t="str">
            <v>CC-01257160</v>
          </cell>
          <cell r="J9624" t="str">
            <v>Schedule Service</v>
          </cell>
          <cell r="R9624" t="str">
            <v>BXJD164130</v>
          </cell>
          <cell r="AB9624" t="str">
            <v>Attend the site for schedule service so drain oil from cooler and drain oil from tank total 37 liter oil drain then Change air filter for compressor and engine both side then change oil filter and oil 40 liter then start the unit found running ok.</v>
          </cell>
        </row>
        <row r="9625">
          <cell r="A9625">
            <v>45407.426840277803</v>
          </cell>
          <cell r="B9625">
            <v>7510</v>
          </cell>
          <cell r="F9625" t="str">
            <v>CC-01257116</v>
          </cell>
          <cell r="J9625" t="str">
            <v>Schedule Service</v>
          </cell>
          <cell r="R9625" t="str">
            <v>BQDD160190</v>
          </cell>
          <cell r="AB9625" t="str">
            <v>Attend the site for schedule service so drain oil from cooler and drain oil from tank total 37 liter oil drain then Change air filter for compressor and engine both side then change oil filter, change air oil separator and change BDV KIT, MPV kit, ARV kit, actuator kit, pressure regulator kit and oil 40 liter then start the unit found running ok</v>
          </cell>
        </row>
        <row r="9626">
          <cell r="A9626">
            <v>45407.421585648102</v>
          </cell>
          <cell r="B9626">
            <v>345</v>
          </cell>
          <cell r="F9626" t="str">
            <v>CC-01257107</v>
          </cell>
          <cell r="J9626" t="str">
            <v>Complaint - Running With Problem</v>
          </cell>
          <cell r="R9626" t="str">
            <v>BXJD121872</v>
          </cell>
          <cell r="AB9626" t="str">
            <v>Attend the site for complain of high temperature tripping so check 4 pin and 5 pin relay found working properly, all perameter under limit. The idle RPM adjusted by customer himself that is low found, so readjust idle RPM 1300 at 4kg cm2 1250 at 75kg. After then start the unit found running ok.</v>
          </cell>
        </row>
        <row r="9627">
          <cell r="A9627">
            <v>45407.414745370399</v>
          </cell>
          <cell r="B9627">
            <v>1</v>
          </cell>
          <cell r="F9627" t="str">
            <v>CC-01257093</v>
          </cell>
          <cell r="J9627" t="str">
            <v>Commissioning</v>
          </cell>
          <cell r="R9627" t="str">
            <v>BXKD164219</v>
          </cell>
          <cell r="AB9627" t="str">
            <v>Commissioning done on dated 25-04-2024</v>
          </cell>
        </row>
        <row r="9628">
          <cell r="A9628">
            <v>45407.287384259304</v>
          </cell>
          <cell r="B9628">
            <v>22399</v>
          </cell>
          <cell r="F9628" t="str">
            <v>CC-01256992</v>
          </cell>
          <cell r="J9628" t="str">
            <v>Schedule Service - AMC</v>
          </cell>
          <cell r="R9628" t="str">
            <v>BSAF110719</v>
          </cell>
          <cell r="AB9628" t="str">
            <v>AMC visit carried out</v>
          </cell>
        </row>
        <row r="9629">
          <cell r="A9629">
            <v>45406.568564814799</v>
          </cell>
          <cell r="B9629">
            <v>5018</v>
          </cell>
          <cell r="F9629" t="str">
            <v>CC-01256409</v>
          </cell>
          <cell r="J9629" t="str">
            <v>Schedule Service</v>
          </cell>
          <cell r="R9629" t="str">
            <v>BVAC375345</v>
          </cell>
          <cell r="AB9629" t="str">
            <v>Today we attend the customer site for sheudle service and high temperature tripping so we clean cooler by castic externaly and change parts during service:- air filter, oil filter,oil than start machine running well</v>
          </cell>
        </row>
        <row r="9630">
          <cell r="A9630">
            <v>45405.730219907397</v>
          </cell>
          <cell r="B9630">
            <v>45688</v>
          </cell>
          <cell r="F9630" t="str">
            <v>CC-01255659</v>
          </cell>
          <cell r="J9630" t="str">
            <v>Complaint - Running With Problem</v>
          </cell>
          <cell r="R9630" t="str">
            <v>BKAS030685</v>
          </cell>
          <cell r="AB9630" t="str">
            <v>Attend the site for complaint of high temperature tripping so check and found service time over due so schedule service carried out and change air filter, oil filter and oil then start the unit found running ok.</v>
          </cell>
        </row>
        <row r="9631">
          <cell r="A9631">
            <v>45405.540810185201</v>
          </cell>
          <cell r="B9631">
            <v>2184</v>
          </cell>
          <cell r="F9631" t="str">
            <v>CC-01255181</v>
          </cell>
          <cell r="J9631" t="str">
            <v>Schedule Service</v>
          </cell>
          <cell r="R9631" t="str">
            <v>BWKD163512</v>
          </cell>
          <cell r="AB9631" t="str">
            <v>Attend the site for schedule service over all drain oil from tank and oil cooler 38 litres after then replace air filter engine and compressor both side, replace oil filter, replace separator filter, actuator kit 2nos., pressure regulator kit and arv kit. Plugged in the drain plugs. Topped up oil in tank upto full gauge level. Start the unit for sometime and stop it and maintain the oil level. Over all topped up oil in tank 40 litres. After schedule service done start the unit and checked on load condition found unit is running in ok condition.</v>
          </cell>
        </row>
        <row r="9632">
          <cell r="A9632">
            <v>45405.533506944397</v>
          </cell>
          <cell r="B9632">
            <v>10277</v>
          </cell>
          <cell r="F9632" t="str">
            <v>CC-01255159</v>
          </cell>
          <cell r="J9632" t="str">
            <v>Sales Call</v>
          </cell>
          <cell r="R9632" t="str">
            <v>BUIS036401</v>
          </cell>
          <cell r="AB9632" t="str">
            <v>Sales call carried out for HMR update</v>
          </cell>
        </row>
        <row r="9633">
          <cell r="A9633">
            <v>45405.532141203701</v>
          </cell>
          <cell r="B9633">
            <v>180</v>
          </cell>
          <cell r="F9633" t="str">
            <v>CC-01255155</v>
          </cell>
          <cell r="J9633" t="str">
            <v>Sales Call</v>
          </cell>
          <cell r="R9633" t="str">
            <v>BWIC371555</v>
          </cell>
          <cell r="AB9633" t="str">
            <v>Sales call carried out for HMR update</v>
          </cell>
        </row>
        <row r="9634">
          <cell r="A9634">
            <v>45405.4973032407</v>
          </cell>
          <cell r="B9634">
            <v>17624</v>
          </cell>
          <cell r="F9634" t="str">
            <v>CC-01255080</v>
          </cell>
          <cell r="J9634" t="str">
            <v>Sales Call</v>
          </cell>
          <cell r="R9634" t="str">
            <v>BUKC370499</v>
          </cell>
          <cell r="AB9634" t="str">
            <v>Sales call carried out for HMR update</v>
          </cell>
        </row>
        <row r="9635">
          <cell r="A9635">
            <v>45405.496342592603</v>
          </cell>
          <cell r="B9635">
            <v>6837</v>
          </cell>
          <cell r="F9635" t="str">
            <v>CC-01255078</v>
          </cell>
          <cell r="J9635" t="str">
            <v>Sales Call</v>
          </cell>
          <cell r="R9635" t="str">
            <v>BWLS031775</v>
          </cell>
          <cell r="AB9635" t="str">
            <v>Sales call carried out for HMR update</v>
          </cell>
        </row>
        <row r="9636">
          <cell r="A9636">
            <v>45405.495115740698</v>
          </cell>
          <cell r="B9636">
            <v>28101</v>
          </cell>
          <cell r="F9636" t="str">
            <v>CC-01255077</v>
          </cell>
          <cell r="J9636" t="str">
            <v>Sales Call</v>
          </cell>
          <cell r="R9636" t="str">
            <v>BSKS036366</v>
          </cell>
          <cell r="AB9636" t="str">
            <v>Sales call carried out for HMR update</v>
          </cell>
        </row>
        <row r="9637">
          <cell r="A9637">
            <v>45405.494097222203</v>
          </cell>
          <cell r="B9637">
            <v>28839</v>
          </cell>
          <cell r="F9637" t="str">
            <v>CC-01255071</v>
          </cell>
          <cell r="J9637" t="str">
            <v>Sales Call</v>
          </cell>
          <cell r="R9637" t="str">
            <v>BQBS033796</v>
          </cell>
          <cell r="AB9637" t="str">
            <v>Sales call carried out for HMR update</v>
          </cell>
        </row>
        <row r="9638">
          <cell r="A9638">
            <v>45405.492974537003</v>
          </cell>
          <cell r="B9638">
            <v>29596</v>
          </cell>
          <cell r="F9638" t="str">
            <v>CC-01255066</v>
          </cell>
          <cell r="J9638" t="str">
            <v>Sales Call</v>
          </cell>
          <cell r="R9638" t="str">
            <v>BRGS035169</v>
          </cell>
          <cell r="AB9638" t="str">
            <v>Sales call carried out for HMR update</v>
          </cell>
        </row>
        <row r="9639">
          <cell r="A9639">
            <v>45405.4918287037</v>
          </cell>
          <cell r="B9639">
            <v>38839</v>
          </cell>
          <cell r="F9639" t="str">
            <v>CC-01255063</v>
          </cell>
          <cell r="J9639" t="str">
            <v>Sales Call</v>
          </cell>
          <cell r="R9639" t="str">
            <v>BPCS030196</v>
          </cell>
          <cell r="AB9639" t="str">
            <v>Sales call carried out for HMR update</v>
          </cell>
        </row>
        <row r="9640">
          <cell r="A9640">
            <v>45405.490127314799</v>
          </cell>
          <cell r="B9640">
            <v>381</v>
          </cell>
          <cell r="F9640" t="str">
            <v>CC-01255057</v>
          </cell>
          <cell r="J9640" t="str">
            <v>Sales Call</v>
          </cell>
          <cell r="R9640" t="str">
            <v>BWCC379947</v>
          </cell>
          <cell r="AB9640" t="str">
            <v>Sales call carried out for HMR update.</v>
          </cell>
        </row>
        <row r="9641">
          <cell r="A9641">
            <v>45405.488449074102</v>
          </cell>
          <cell r="B9641">
            <v>8800</v>
          </cell>
          <cell r="F9641" t="str">
            <v>CC-01255050</v>
          </cell>
          <cell r="J9641" t="str">
            <v>Sales Call</v>
          </cell>
          <cell r="R9641" t="str">
            <v>BULS033141</v>
          </cell>
          <cell r="AB9641" t="str">
            <v>Sales call carried out for HMR update</v>
          </cell>
        </row>
        <row r="9642">
          <cell r="A9642">
            <v>45405.486828703702</v>
          </cell>
          <cell r="B9642">
            <v>10862</v>
          </cell>
          <cell r="F9642" t="str">
            <v>CC-01255044</v>
          </cell>
          <cell r="J9642" t="str">
            <v>Sales Call</v>
          </cell>
          <cell r="R9642" t="str">
            <v>BTIS032025</v>
          </cell>
          <cell r="AB9642" t="str">
            <v>Sales call carried out for HMR update</v>
          </cell>
        </row>
        <row r="9643">
          <cell r="A9643">
            <v>45405.485254629602</v>
          </cell>
          <cell r="B9643">
            <v>9716</v>
          </cell>
          <cell r="F9643" t="str">
            <v>CC-01255039</v>
          </cell>
          <cell r="J9643" t="str">
            <v>Sales Call</v>
          </cell>
          <cell r="R9643" t="str">
            <v>BTIS032020</v>
          </cell>
          <cell r="AB9643" t="str">
            <v>Sales call carried out for HMR update</v>
          </cell>
        </row>
        <row r="9644">
          <cell r="A9644">
            <v>45404.706666666701</v>
          </cell>
          <cell r="B9644">
            <v>1</v>
          </cell>
          <cell r="F9644" t="str">
            <v>CC-01254393</v>
          </cell>
          <cell r="J9644" t="str">
            <v>Commissioning</v>
          </cell>
          <cell r="R9644" t="str">
            <v>BXAD164288</v>
          </cell>
          <cell r="AB9644" t="str">
            <v>Commissioning done on dated 22-04-2024</v>
          </cell>
        </row>
        <row r="9645">
          <cell r="A9645">
            <v>45404.681099537003</v>
          </cell>
          <cell r="B9645">
            <v>7900</v>
          </cell>
          <cell r="F9645" t="str">
            <v>CC-01254324</v>
          </cell>
          <cell r="J9645" t="str">
            <v>Sales Call</v>
          </cell>
          <cell r="R9645" t="str">
            <v>BSKD161499</v>
          </cell>
          <cell r="AB9645" t="str">
            <v>Sales carried out for HMR collection</v>
          </cell>
        </row>
        <row r="9646">
          <cell r="A9646">
            <v>45404.678807870398</v>
          </cell>
          <cell r="B9646">
            <v>1165</v>
          </cell>
          <cell r="F9646" t="str">
            <v>CC-01254317</v>
          </cell>
          <cell r="J9646" t="str">
            <v>Sales Call</v>
          </cell>
          <cell r="R9646" t="str">
            <v>BUID220797</v>
          </cell>
          <cell r="AB9646" t="str">
            <v>Sales carried out for HMR collection</v>
          </cell>
        </row>
        <row r="9647">
          <cell r="A9647">
            <v>45404.676122685203</v>
          </cell>
          <cell r="B9647">
            <v>496</v>
          </cell>
          <cell r="F9647" t="str">
            <v>CC-01254310</v>
          </cell>
          <cell r="J9647" t="str">
            <v>Sales Call</v>
          </cell>
          <cell r="R9647" t="str">
            <v>BSHD120743</v>
          </cell>
          <cell r="AB9647" t="str">
            <v>Sales carried out for HMR collection</v>
          </cell>
        </row>
        <row r="9648">
          <cell r="A9648">
            <v>45404.673287037003</v>
          </cell>
          <cell r="B9648">
            <v>496</v>
          </cell>
          <cell r="F9648" t="str">
            <v>CC-01254303</v>
          </cell>
          <cell r="J9648" t="str">
            <v>Sales Call</v>
          </cell>
          <cell r="R9648" t="str">
            <v>BSHD120746</v>
          </cell>
          <cell r="AB9648" t="str">
            <v>Sales carried out for HMR collection</v>
          </cell>
        </row>
        <row r="9649">
          <cell r="A9649">
            <v>45404.670844907399</v>
          </cell>
          <cell r="B9649">
            <v>7120</v>
          </cell>
          <cell r="F9649" t="str">
            <v>CC-01254293</v>
          </cell>
          <cell r="J9649" t="str">
            <v>Sales Call</v>
          </cell>
          <cell r="R9649" t="str">
            <v>BSFD161795</v>
          </cell>
          <cell r="AB9649" t="str">
            <v>Sales carried out for HMR collection</v>
          </cell>
        </row>
        <row r="9650">
          <cell r="A9650">
            <v>45404.668483796297</v>
          </cell>
          <cell r="B9650">
            <v>4646</v>
          </cell>
          <cell r="F9650" t="str">
            <v>CC-01254285</v>
          </cell>
          <cell r="J9650" t="str">
            <v>Sales Call</v>
          </cell>
          <cell r="R9650" t="str">
            <v>BTJD162038</v>
          </cell>
          <cell r="AB9650" t="str">
            <v>Sales carried out for HMR collection</v>
          </cell>
        </row>
        <row r="9651">
          <cell r="A9651">
            <v>45404.665925925903</v>
          </cell>
          <cell r="B9651">
            <v>1788</v>
          </cell>
          <cell r="F9651" t="str">
            <v>CC-01254277</v>
          </cell>
          <cell r="J9651" t="str">
            <v>Sales Call</v>
          </cell>
          <cell r="R9651" t="str">
            <v>BTKD200646</v>
          </cell>
          <cell r="AB9651" t="str">
            <v>Sales carried out for HMR collection</v>
          </cell>
        </row>
        <row r="9652">
          <cell r="A9652">
            <v>45404.663333333301</v>
          </cell>
          <cell r="B9652">
            <v>5310</v>
          </cell>
          <cell r="F9652" t="str">
            <v>CC-01254272</v>
          </cell>
          <cell r="J9652" t="str">
            <v>Sales Call</v>
          </cell>
          <cell r="R9652" t="str">
            <v>BSKD200409</v>
          </cell>
          <cell r="AB9652" t="str">
            <v>Sales carried out for HMR collection</v>
          </cell>
        </row>
        <row r="9653">
          <cell r="A9653">
            <v>45404.660393518498</v>
          </cell>
          <cell r="B9653">
            <v>3460</v>
          </cell>
          <cell r="F9653" t="str">
            <v>CC-01254260</v>
          </cell>
          <cell r="J9653" t="str">
            <v>Sales Call</v>
          </cell>
          <cell r="R9653" t="str">
            <v>BTJD162040</v>
          </cell>
          <cell r="AB9653" t="str">
            <v>Sales carried out for HMR collection</v>
          </cell>
        </row>
        <row r="9654">
          <cell r="A9654">
            <v>45404.657789351899</v>
          </cell>
          <cell r="B9654">
            <v>5450</v>
          </cell>
          <cell r="F9654" t="str">
            <v>CC-01254257</v>
          </cell>
          <cell r="J9654" t="str">
            <v>Sales Call</v>
          </cell>
          <cell r="R9654" t="str">
            <v>BSLD230361</v>
          </cell>
          <cell r="AB9654" t="str">
            <v>Sales carried out for HMR collection</v>
          </cell>
        </row>
        <row r="9655">
          <cell r="A9655">
            <v>45404.654479166697</v>
          </cell>
          <cell r="B9655">
            <v>4864</v>
          </cell>
          <cell r="F9655" t="str">
            <v>CC-01254247</v>
          </cell>
          <cell r="J9655" t="str">
            <v>Sales Call</v>
          </cell>
          <cell r="R9655" t="str">
            <v>BSKD161500</v>
          </cell>
          <cell r="AB9655" t="str">
            <v>Sales carried out for HMR collections.</v>
          </cell>
        </row>
        <row r="9656">
          <cell r="A9656">
            <v>45404.651875000003</v>
          </cell>
          <cell r="B9656">
            <v>6283</v>
          </cell>
          <cell r="F9656" t="str">
            <v>CC-01254242</v>
          </cell>
          <cell r="J9656" t="str">
            <v>Sales Call</v>
          </cell>
          <cell r="R9656" t="str">
            <v>BSJD161422</v>
          </cell>
          <cell r="AB9656" t="str">
            <v>Sales carried out for HMR collection</v>
          </cell>
        </row>
        <row r="9657">
          <cell r="A9657">
            <v>45404.648356481499</v>
          </cell>
          <cell r="B9657">
            <v>6165</v>
          </cell>
          <cell r="F9657" t="str">
            <v>CC-01254220</v>
          </cell>
          <cell r="J9657" t="str">
            <v>Sales Call</v>
          </cell>
          <cell r="R9657" t="str">
            <v>BSJD161378</v>
          </cell>
          <cell r="AB9657" t="str">
            <v>Sales carried out for HMR collection</v>
          </cell>
        </row>
        <row r="9658">
          <cell r="A9658">
            <v>45404.644826388903</v>
          </cell>
          <cell r="B9658">
            <v>2774</v>
          </cell>
          <cell r="F9658" t="str">
            <v>CC-01254206</v>
          </cell>
          <cell r="J9658" t="str">
            <v>Sales Call</v>
          </cell>
          <cell r="R9658" t="str">
            <v>BSHD161938</v>
          </cell>
          <cell r="AB9658" t="str">
            <v>Sales carried out for HMR collection</v>
          </cell>
        </row>
        <row r="9659">
          <cell r="A9659">
            <v>45404.6421990741</v>
          </cell>
          <cell r="B9659">
            <v>3445</v>
          </cell>
          <cell r="F9659" t="str">
            <v>CC-01254198</v>
          </cell>
          <cell r="J9659" t="str">
            <v>Sales Call</v>
          </cell>
          <cell r="R9659" t="str">
            <v>BSED161766</v>
          </cell>
          <cell r="AB9659" t="str">
            <v>Sales call carried out for HMR collection</v>
          </cell>
        </row>
        <row r="9660">
          <cell r="A9660">
            <v>45404.639467592599</v>
          </cell>
          <cell r="B9660">
            <v>6200</v>
          </cell>
          <cell r="F9660" t="str">
            <v>CC-01254188</v>
          </cell>
          <cell r="J9660" t="str">
            <v>Sales Call</v>
          </cell>
          <cell r="R9660" t="str">
            <v>BSID161979</v>
          </cell>
          <cell r="AB9660" t="str">
            <v>Sales call carried out for HMR collection</v>
          </cell>
        </row>
        <row r="9661">
          <cell r="A9661">
            <v>45404.637245370403</v>
          </cell>
          <cell r="B9661">
            <v>3975</v>
          </cell>
          <cell r="F9661" t="str">
            <v>CC-01254183</v>
          </cell>
          <cell r="J9661" t="str">
            <v>Sales Call</v>
          </cell>
          <cell r="R9661" t="str">
            <v>BSID220375</v>
          </cell>
          <cell r="AB9661" t="str">
            <v>Sales call carried out for HMR collection</v>
          </cell>
        </row>
        <row r="9662">
          <cell r="A9662">
            <v>45404.634849536997</v>
          </cell>
          <cell r="B9662">
            <v>6763</v>
          </cell>
          <cell r="F9662" t="str">
            <v>CC-01254172</v>
          </cell>
          <cell r="J9662" t="str">
            <v>Sales Call</v>
          </cell>
          <cell r="R9662" t="str">
            <v>BSID161968</v>
          </cell>
          <cell r="AB9662" t="str">
            <v>Sales call carried out for HMR collection</v>
          </cell>
        </row>
        <row r="9663">
          <cell r="A9663">
            <v>45404.631840277798</v>
          </cell>
          <cell r="B9663">
            <v>5676</v>
          </cell>
          <cell r="F9663" t="str">
            <v>CC-01254160</v>
          </cell>
          <cell r="J9663" t="str">
            <v>Sales Call</v>
          </cell>
          <cell r="R9663" t="str">
            <v>BSAD161582</v>
          </cell>
          <cell r="AB9663" t="str">
            <v>Sales call carried out for HMR collection</v>
          </cell>
        </row>
        <row r="9664">
          <cell r="A9664">
            <v>45404.629351851901</v>
          </cell>
          <cell r="B9664">
            <v>12414</v>
          </cell>
          <cell r="F9664" t="str">
            <v>CC-01254154</v>
          </cell>
          <cell r="J9664" t="str">
            <v>Sales Call</v>
          </cell>
          <cell r="R9664" t="str">
            <v>BRGD161233</v>
          </cell>
          <cell r="AB9664" t="str">
            <v>Sales call carried out for HMR collection</v>
          </cell>
        </row>
        <row r="9665">
          <cell r="A9665">
            <v>45404.627083333296</v>
          </cell>
          <cell r="B9665">
            <v>8900</v>
          </cell>
          <cell r="F9665" t="str">
            <v>CC-01254151</v>
          </cell>
          <cell r="J9665" t="str">
            <v>Sales Call</v>
          </cell>
          <cell r="R9665" t="str">
            <v>BRHD161304</v>
          </cell>
          <cell r="AB9665" t="str">
            <v>Sales call carried out for HMR collection</v>
          </cell>
        </row>
        <row r="9666">
          <cell r="A9666">
            <v>45404.624872685199</v>
          </cell>
          <cell r="B9666">
            <v>9140</v>
          </cell>
          <cell r="F9666" t="str">
            <v>CC-01254146</v>
          </cell>
          <cell r="J9666" t="str">
            <v>Sales Call</v>
          </cell>
          <cell r="R9666" t="str">
            <v>BQJD160027</v>
          </cell>
          <cell r="AB9666" t="str">
            <v>Sales call carried out for HMR collection</v>
          </cell>
        </row>
        <row r="9667">
          <cell r="A9667">
            <v>45404.622557870403</v>
          </cell>
          <cell r="B9667">
            <v>8855</v>
          </cell>
          <cell r="F9667" t="str">
            <v>CC-01254139</v>
          </cell>
          <cell r="J9667" t="str">
            <v>Sales Call</v>
          </cell>
          <cell r="R9667" t="str">
            <v>BQCD160129</v>
          </cell>
          <cell r="AB9667" t="str">
            <v>Sales call carried out for HMR collection</v>
          </cell>
        </row>
        <row r="9668">
          <cell r="A9668">
            <v>45404.620046296302</v>
          </cell>
          <cell r="B9668">
            <v>9573</v>
          </cell>
          <cell r="F9668" t="str">
            <v>CC-01254134</v>
          </cell>
          <cell r="J9668" t="str">
            <v>Sales Call</v>
          </cell>
          <cell r="R9668" t="str">
            <v>BRCD160940</v>
          </cell>
          <cell r="AB9668" t="str">
            <v>Sales call carried out for HMR collections</v>
          </cell>
        </row>
        <row r="9669">
          <cell r="A9669">
            <v>45404.6175925926</v>
          </cell>
          <cell r="B9669">
            <v>6500</v>
          </cell>
          <cell r="F9669" t="str">
            <v>CC-01254123</v>
          </cell>
          <cell r="J9669" t="str">
            <v>Sales Call</v>
          </cell>
          <cell r="R9669" t="str">
            <v>BRDD161036</v>
          </cell>
          <cell r="AB9669" t="str">
            <v>Sales call carried out for HMR collection</v>
          </cell>
        </row>
        <row r="9670">
          <cell r="A9670">
            <v>45404.5570717593</v>
          </cell>
          <cell r="B9670">
            <v>7690</v>
          </cell>
          <cell r="F9670" t="str">
            <v>CC-01253994</v>
          </cell>
          <cell r="J9670" t="str">
            <v>Sales Call</v>
          </cell>
          <cell r="R9670" t="str">
            <v>BSBD161624</v>
          </cell>
          <cell r="AB9670" t="str">
            <v>Sales call carried out for HMR collection</v>
          </cell>
        </row>
        <row r="9671">
          <cell r="A9671">
            <v>45404.554791666698</v>
          </cell>
          <cell r="B9671">
            <v>5670</v>
          </cell>
          <cell r="F9671" t="str">
            <v>CC-01253989</v>
          </cell>
          <cell r="J9671" t="str">
            <v>Sales Call</v>
          </cell>
          <cell r="R9671" t="str">
            <v>BRLD160724</v>
          </cell>
          <cell r="AB9671" t="str">
            <v>Sales call carried out for HMR collection</v>
          </cell>
        </row>
        <row r="9672">
          <cell r="A9672">
            <v>45404.552175925899</v>
          </cell>
          <cell r="B9672">
            <v>6165</v>
          </cell>
          <cell r="F9672" t="str">
            <v>CC-01253984</v>
          </cell>
          <cell r="J9672" t="str">
            <v>Sales Call</v>
          </cell>
          <cell r="R9672" t="str">
            <v>BRJD160606</v>
          </cell>
          <cell r="AB9672" t="str">
            <v>Sales call carried out for HMR collection</v>
          </cell>
        </row>
        <row r="9673">
          <cell r="A9673">
            <v>45404.542071759301</v>
          </cell>
          <cell r="B9673">
            <v>650</v>
          </cell>
          <cell r="F9673" t="str">
            <v>CC-01253958</v>
          </cell>
          <cell r="J9673" t="str">
            <v>Schedule Service</v>
          </cell>
          <cell r="R9673" t="str">
            <v>BWHD163996</v>
          </cell>
          <cell r="AB9673" t="str">
            <v>Attend the site for schedule service so drain oil from cooler and drain oil from tank total 37 liter oil drain then Change air filter for compressor and engine both side then change oil filter and oil 40 liter then start the unit found running ok</v>
          </cell>
        </row>
        <row r="9674">
          <cell r="A9674">
            <v>45404.540706018503</v>
          </cell>
          <cell r="B9674">
            <v>830</v>
          </cell>
          <cell r="F9674" t="str">
            <v>CC-01253954</v>
          </cell>
          <cell r="J9674" t="str">
            <v>Schedule Service</v>
          </cell>
          <cell r="R9674" t="str">
            <v>BWGD163984</v>
          </cell>
          <cell r="AB9674" t="str">
            <v>Attend the site for schedule service so Change air filter for compressor and engine both side then start the unit found running ok..</v>
          </cell>
        </row>
        <row r="9675">
          <cell r="A9675">
            <v>45404.520439814798</v>
          </cell>
          <cell r="B9675">
            <v>32605</v>
          </cell>
          <cell r="F9675" t="str">
            <v>CC-01253909</v>
          </cell>
          <cell r="J9675" t="str">
            <v>Schedule Service</v>
          </cell>
          <cell r="R9675" t="str">
            <v>BRIC374329</v>
          </cell>
          <cell r="AB9675" t="str">
            <v>Attend the site for schedule service so change air filter, oil filter, air oil separators and oil. Then start the unit found running ok.</v>
          </cell>
        </row>
        <row r="9676">
          <cell r="A9676">
            <v>45404.519502314797</v>
          </cell>
          <cell r="B9676">
            <v>1635</v>
          </cell>
          <cell r="F9676" t="str">
            <v>CC-01253904</v>
          </cell>
          <cell r="J9676" t="str">
            <v>Schedule Service</v>
          </cell>
          <cell r="R9676" t="str">
            <v>BWEC370314</v>
          </cell>
          <cell r="AB9676" t="str">
            <v>Attend the site for schedule service so change air filter, oil filter and oil then start the unit found running ok.</v>
          </cell>
        </row>
        <row r="9677">
          <cell r="A9677">
            <v>45404.441608796304</v>
          </cell>
          <cell r="B9677">
            <v>1</v>
          </cell>
          <cell r="F9677" t="str">
            <v>CC-01253745</v>
          </cell>
          <cell r="J9677" t="str">
            <v>Field Campaign</v>
          </cell>
          <cell r="R9677" t="str">
            <v>CWDE669437</v>
          </cell>
          <cell r="AB9677" t="str">
            <v>Attend the site for complaint of air leakage so check and found NRV faulty not working properly so change faulty NRV with new one under FOC basis. And start the unit found running ok.</v>
          </cell>
        </row>
        <row r="9678">
          <cell r="A9678">
            <v>45403.598472222198</v>
          </cell>
          <cell r="B9678">
            <v>6575</v>
          </cell>
          <cell r="F9678" t="str">
            <v>CC-01253521</v>
          </cell>
          <cell r="J9678" t="str">
            <v>Sales Call</v>
          </cell>
          <cell r="R9678" t="str">
            <v>BRDD161019</v>
          </cell>
          <cell r="AB9678" t="str">
            <v>Sales call carried out for HMR update</v>
          </cell>
        </row>
        <row r="9679">
          <cell r="A9679">
            <v>45403.587858796302</v>
          </cell>
          <cell r="B9679">
            <v>9250</v>
          </cell>
          <cell r="F9679" t="str">
            <v>CC-01253519</v>
          </cell>
          <cell r="J9679" t="str">
            <v>Sales Call</v>
          </cell>
          <cell r="R9679" t="str">
            <v>BRDD161021</v>
          </cell>
          <cell r="AB9679" t="str">
            <v>Sales call carried out for HMR update</v>
          </cell>
        </row>
        <row r="9680">
          <cell r="A9680">
            <v>45403.577245370398</v>
          </cell>
          <cell r="B9680">
            <v>6000</v>
          </cell>
          <cell r="F9680" t="str">
            <v>CC-01253517</v>
          </cell>
          <cell r="J9680" t="str">
            <v>Sales Call</v>
          </cell>
          <cell r="R9680" t="str">
            <v>BQJD120016</v>
          </cell>
          <cell r="AB9680" t="str">
            <v>Sales call carried out for HMR update</v>
          </cell>
        </row>
        <row r="9681">
          <cell r="A9681">
            <v>45403.570787037002</v>
          </cell>
          <cell r="B9681">
            <v>8262</v>
          </cell>
          <cell r="F9681" t="str">
            <v>CC-01253512</v>
          </cell>
          <cell r="J9681" t="str">
            <v>Sales Call</v>
          </cell>
          <cell r="R9681" t="str">
            <v>BPBD200118</v>
          </cell>
          <cell r="AB9681" t="str">
            <v>Sales call carried out for HMR update</v>
          </cell>
        </row>
        <row r="9682">
          <cell r="A9682">
            <v>45403.565046296302</v>
          </cell>
          <cell r="B9682">
            <v>8400</v>
          </cell>
          <cell r="F9682" t="str">
            <v>CC-01253511</v>
          </cell>
          <cell r="J9682" t="str">
            <v>Sales Call</v>
          </cell>
          <cell r="R9682" t="str">
            <v>BSGD161904</v>
          </cell>
          <cell r="AB9682" t="str">
            <v>Sales call carried out for HMR update</v>
          </cell>
        </row>
        <row r="9683">
          <cell r="A9683">
            <v>45403.559120370403</v>
          </cell>
          <cell r="B9683">
            <v>6061</v>
          </cell>
          <cell r="F9683" t="str">
            <v>CC-01253510</v>
          </cell>
          <cell r="J9683" t="str">
            <v>Sales Call</v>
          </cell>
          <cell r="R9683" t="str">
            <v>BSGD161898</v>
          </cell>
          <cell r="AB9683" t="str">
            <v>Sales call carried out for HMR update</v>
          </cell>
        </row>
        <row r="9684">
          <cell r="A9684">
            <v>45403.553182870397</v>
          </cell>
          <cell r="B9684">
            <v>6448</v>
          </cell>
          <cell r="F9684" t="str">
            <v>CC-01253508</v>
          </cell>
          <cell r="J9684" t="str">
            <v>Sales Call</v>
          </cell>
          <cell r="R9684" t="str">
            <v>BRAD160803</v>
          </cell>
          <cell r="AB9684" t="str">
            <v>Sales call carried out for HMR update</v>
          </cell>
        </row>
        <row r="9685">
          <cell r="A9685">
            <v>45403.280856481499</v>
          </cell>
          <cell r="B9685">
            <v>113833</v>
          </cell>
          <cell r="F9685" t="str">
            <v>CC-01253427</v>
          </cell>
          <cell r="J9685" t="str">
            <v>Schedule Service - AMC</v>
          </cell>
          <cell r="R9685" t="str">
            <v>BTES044431</v>
          </cell>
          <cell r="AB9685" t="str">
            <v>AMC visit carried out</v>
          </cell>
        </row>
        <row r="9686">
          <cell r="A9686">
            <v>45402.7671527778</v>
          </cell>
          <cell r="B9686">
            <v>0</v>
          </cell>
          <cell r="F9686" t="str">
            <v>CC-01253343</v>
          </cell>
          <cell r="J9686" t="str">
            <v>Complaint - Breakdown</v>
          </cell>
          <cell r="R9686"/>
          <cell r="AB9686" t="str">
            <v>Pending for commercial reason 21-04-2024
Service &amp; Parts quotation shared with customer waiting for approval 23-04-2024 .......................27-04-2024  .................... 03-05-2024 ....... 11-05-2024</v>
          </cell>
        </row>
        <row r="9687">
          <cell r="A9687">
            <v>45402.731446759302</v>
          </cell>
          <cell r="B9687">
            <v>4150</v>
          </cell>
          <cell r="F9687" t="str">
            <v>CC-01253273</v>
          </cell>
          <cell r="J9687" t="str">
            <v>Sales Call</v>
          </cell>
          <cell r="R9687" t="str">
            <v>BQKD200048</v>
          </cell>
          <cell r="AB9687" t="str">
            <v>Sales call carried out for HMR collection</v>
          </cell>
        </row>
        <row r="9688">
          <cell r="A9688">
            <v>45402.729189814803</v>
          </cell>
          <cell r="B9688">
            <v>6785</v>
          </cell>
          <cell r="F9688" t="str">
            <v>CC-01253267</v>
          </cell>
          <cell r="J9688" t="str">
            <v>Sales Call</v>
          </cell>
          <cell r="R9688" t="str">
            <v>BPLD200068</v>
          </cell>
          <cell r="AB9688" t="str">
            <v>Sales call carried out for HMR collection</v>
          </cell>
        </row>
        <row r="9689">
          <cell r="A9689">
            <v>45402.726504629602</v>
          </cell>
          <cell r="B9689">
            <v>7033</v>
          </cell>
          <cell r="F9689" t="str">
            <v>CC-01253257</v>
          </cell>
          <cell r="J9689" t="str">
            <v>Sales Call</v>
          </cell>
          <cell r="R9689" t="str">
            <v>BQKD200047</v>
          </cell>
          <cell r="AB9689" t="str">
            <v>Sales call carried out for HMR collection</v>
          </cell>
        </row>
        <row r="9690">
          <cell r="A9690">
            <v>45402.722118055601</v>
          </cell>
          <cell r="B9690">
            <v>8800</v>
          </cell>
          <cell r="F9690" t="str">
            <v>CC-01253249</v>
          </cell>
          <cell r="J9690" t="str">
            <v>Sales Call</v>
          </cell>
          <cell r="R9690" t="str">
            <v>BSKD161467</v>
          </cell>
          <cell r="AB9690" t="str">
            <v>Sales call carried out for HMR collection</v>
          </cell>
        </row>
        <row r="9691">
          <cell r="A9691">
            <v>45402.7120601852</v>
          </cell>
          <cell r="B9691">
            <v>5335</v>
          </cell>
          <cell r="F9691" t="str">
            <v>CC-01253236</v>
          </cell>
          <cell r="J9691" t="str">
            <v>Sales Call</v>
          </cell>
          <cell r="R9691" t="str">
            <v>BQID160519</v>
          </cell>
          <cell r="AB9691" t="str">
            <v>Sales call carried out for HMR collection</v>
          </cell>
        </row>
        <row r="9692">
          <cell r="A9692">
            <v>45402.709074074097</v>
          </cell>
          <cell r="B9692">
            <v>5678</v>
          </cell>
          <cell r="F9692" t="str">
            <v>CC-01253230</v>
          </cell>
          <cell r="J9692" t="str">
            <v>Sales Call</v>
          </cell>
          <cell r="R9692" t="str">
            <v>BRAD160816</v>
          </cell>
          <cell r="AB9692" t="str">
            <v>Sales call carried out for HMR collection</v>
          </cell>
        </row>
        <row r="9693">
          <cell r="A9693">
            <v>45402.705405092602</v>
          </cell>
          <cell r="B9693">
            <v>7268</v>
          </cell>
          <cell r="F9693" t="str">
            <v>CC-01253222</v>
          </cell>
          <cell r="J9693" t="str">
            <v>Sales Call</v>
          </cell>
          <cell r="R9693" t="str">
            <v>BRGD161225</v>
          </cell>
          <cell r="AB9693" t="str">
            <v>Sales call carried out for HMR collection</v>
          </cell>
        </row>
        <row r="9694">
          <cell r="A9694">
            <v>45402.703113425901</v>
          </cell>
          <cell r="B9694">
            <v>11390</v>
          </cell>
          <cell r="F9694" t="str">
            <v>CC-01253214</v>
          </cell>
          <cell r="J9694" t="str">
            <v>Sales Call</v>
          </cell>
          <cell r="R9694" t="str">
            <v>BRBD160892</v>
          </cell>
          <cell r="AB9694" t="str">
            <v>Sales call carried out for HMR collection</v>
          </cell>
        </row>
        <row r="9695">
          <cell r="A9695">
            <v>45402.700798611098</v>
          </cell>
          <cell r="B9695">
            <v>12880</v>
          </cell>
          <cell r="F9695" t="str">
            <v>CC-01253210</v>
          </cell>
          <cell r="J9695" t="str">
            <v>Sales Call</v>
          </cell>
          <cell r="R9695" t="str">
            <v>BRBD160901</v>
          </cell>
          <cell r="AB9695" t="str">
            <v>Sales call carried out for HMR collection</v>
          </cell>
        </row>
        <row r="9696">
          <cell r="A9696">
            <v>45402.697962963</v>
          </cell>
          <cell r="B9696">
            <v>4800</v>
          </cell>
          <cell r="F9696" t="str">
            <v>CC-01253202</v>
          </cell>
          <cell r="J9696" t="str">
            <v>Sales Call</v>
          </cell>
          <cell r="R9696" t="str">
            <v>BQLD160182</v>
          </cell>
          <cell r="AB9696" t="str">
            <v>Sales call carried out for HMR collection</v>
          </cell>
        </row>
        <row r="9697">
          <cell r="A9697">
            <v>45402.695127314801</v>
          </cell>
          <cell r="B9697">
            <v>10862</v>
          </cell>
          <cell r="F9697" t="str">
            <v>CC-01253189</v>
          </cell>
          <cell r="J9697" t="str">
            <v>Sales Call</v>
          </cell>
          <cell r="R9697" t="str">
            <v>BQGD230029</v>
          </cell>
          <cell r="AB9697" t="str">
            <v>Sales call carried out for HMR collection</v>
          </cell>
        </row>
        <row r="9698">
          <cell r="A9698">
            <v>45402.691041666701</v>
          </cell>
          <cell r="B9698">
            <v>2528</v>
          </cell>
          <cell r="F9698" t="str">
            <v>CC-01253180</v>
          </cell>
          <cell r="J9698" t="str">
            <v>Sales Call</v>
          </cell>
          <cell r="R9698" t="str">
            <v>BRCD160984</v>
          </cell>
          <cell r="AB9698" t="str">
            <v>Sales call carried out for HMR collection</v>
          </cell>
        </row>
        <row r="9699">
          <cell r="A9699">
            <v>45402.688865740703</v>
          </cell>
          <cell r="B9699">
            <v>6550</v>
          </cell>
          <cell r="F9699" t="str">
            <v>CC-01253176</v>
          </cell>
          <cell r="J9699" t="str">
            <v>Sales Call</v>
          </cell>
          <cell r="R9699" t="str">
            <v>BQCD160106</v>
          </cell>
          <cell r="AB9699" t="str">
            <v>Sales call carried out for HMR collection</v>
          </cell>
        </row>
        <row r="9700">
          <cell r="A9700">
            <v>45402.686446759297</v>
          </cell>
          <cell r="B9700">
            <v>8688</v>
          </cell>
          <cell r="F9700" t="str">
            <v>CC-01253172</v>
          </cell>
          <cell r="J9700" t="str">
            <v>Sales Call</v>
          </cell>
          <cell r="R9700" t="str">
            <v>BPHD160162</v>
          </cell>
          <cell r="AB9700" t="str">
            <v>Sales call carried out for HMR collection</v>
          </cell>
        </row>
        <row r="9701">
          <cell r="A9701">
            <v>45402.684155092596</v>
          </cell>
          <cell r="B9701">
            <v>10398</v>
          </cell>
          <cell r="F9701" t="str">
            <v>CC-01253166</v>
          </cell>
          <cell r="J9701" t="str">
            <v>Sales Call</v>
          </cell>
          <cell r="R9701" t="str">
            <v>BSKD161477</v>
          </cell>
          <cell r="AB9701" t="str">
            <v>Sales call carried out for HMR collection</v>
          </cell>
        </row>
        <row r="9702">
          <cell r="A9702">
            <v>45402.680300925902</v>
          </cell>
          <cell r="B9702">
            <v>9550</v>
          </cell>
          <cell r="F9702" t="str">
            <v>CC-01253157</v>
          </cell>
          <cell r="J9702" t="str">
            <v>Sales Call</v>
          </cell>
          <cell r="R9702" t="str">
            <v>BQKD160076</v>
          </cell>
          <cell r="AB9702" t="str">
            <v>Sales call carried out for HMR collection</v>
          </cell>
        </row>
        <row r="9703">
          <cell r="A9703">
            <v>45402.678043981497</v>
          </cell>
          <cell r="B9703">
            <v>8361</v>
          </cell>
          <cell r="F9703" t="str">
            <v>CC-01253153</v>
          </cell>
          <cell r="J9703" t="str">
            <v>Sales Call</v>
          </cell>
          <cell r="R9703" t="str">
            <v>BNDD160224</v>
          </cell>
          <cell r="AB9703" t="str">
            <v>Sales call carried out for HMR collection</v>
          </cell>
        </row>
        <row r="9704">
          <cell r="A9704">
            <v>45402.674363425896</v>
          </cell>
          <cell r="B9704">
            <v>13625</v>
          </cell>
          <cell r="F9704" t="str">
            <v>CC-01253147</v>
          </cell>
          <cell r="J9704" t="str">
            <v>Sales Call</v>
          </cell>
          <cell r="R9704" t="str">
            <v>BQKD200034</v>
          </cell>
          <cell r="AB9704" t="str">
            <v>Sales call carried out for HMR collection</v>
          </cell>
        </row>
        <row r="9705">
          <cell r="A9705">
            <v>45402.671886574099</v>
          </cell>
          <cell r="B9705">
            <v>16370</v>
          </cell>
          <cell r="F9705" t="str">
            <v>CC-01253139</v>
          </cell>
          <cell r="J9705" t="str">
            <v>Sales Call</v>
          </cell>
          <cell r="R9705" t="str">
            <v>BPJD200007</v>
          </cell>
          <cell r="AB9705" t="str">
            <v>Sales call carried out for HMR collection</v>
          </cell>
        </row>
        <row r="9706">
          <cell r="A9706">
            <v>45402.668576388904</v>
          </cell>
          <cell r="B9706">
            <v>5680</v>
          </cell>
          <cell r="F9706" t="str">
            <v>CC-01253129</v>
          </cell>
          <cell r="J9706" t="str">
            <v>Sales Call</v>
          </cell>
          <cell r="R9706" t="str">
            <v>BSFD161830</v>
          </cell>
          <cell r="AB9706" t="str">
            <v>Sales call carried out for HMR collection</v>
          </cell>
        </row>
        <row r="9707">
          <cell r="A9707">
            <v>45402.6651388889</v>
          </cell>
          <cell r="B9707">
            <v>6874</v>
          </cell>
          <cell r="F9707" t="str">
            <v>CC-01253120</v>
          </cell>
          <cell r="J9707" t="str">
            <v>Sales Call</v>
          </cell>
          <cell r="R9707" t="str">
            <v>BQID160499</v>
          </cell>
          <cell r="AB9707" t="str">
            <v>Sales call carried out for HMR collection</v>
          </cell>
        </row>
        <row r="9708">
          <cell r="A9708">
            <v>45402.662372685198</v>
          </cell>
          <cell r="B9708">
            <v>6260</v>
          </cell>
          <cell r="F9708" t="str">
            <v>CC-01253115</v>
          </cell>
          <cell r="J9708" t="str">
            <v>Sales Call</v>
          </cell>
          <cell r="R9708" t="str">
            <v>BRLD160756</v>
          </cell>
          <cell r="AB9708" t="str">
            <v>Sales call carried out for HMR collection</v>
          </cell>
        </row>
        <row r="9709">
          <cell r="A9709">
            <v>45402.659826388903</v>
          </cell>
          <cell r="B9709">
            <v>6598</v>
          </cell>
          <cell r="F9709" t="str">
            <v>CC-01253106</v>
          </cell>
          <cell r="J9709" t="str">
            <v>Sales Call</v>
          </cell>
          <cell r="R9709" t="str">
            <v>GPGD160208</v>
          </cell>
          <cell r="AB9709" t="str">
            <v>Sales call carried out for HMR collection</v>
          </cell>
        </row>
        <row r="9710">
          <cell r="A9710">
            <v>45402.657233796301</v>
          </cell>
          <cell r="B9710">
            <v>6540</v>
          </cell>
          <cell r="F9710" t="str">
            <v>CC-01253098</v>
          </cell>
          <cell r="J9710" t="str">
            <v>Sales Call</v>
          </cell>
          <cell r="R9710" t="str">
            <v>BSJD161406</v>
          </cell>
          <cell r="AB9710" t="str">
            <v>Sales call carried out for HMR collection</v>
          </cell>
        </row>
        <row r="9711">
          <cell r="A9711">
            <v>45402.654259259303</v>
          </cell>
          <cell r="B9711">
            <v>5473</v>
          </cell>
          <cell r="F9711" t="str">
            <v>CC-01253084</v>
          </cell>
          <cell r="J9711" t="str">
            <v>Sales Call</v>
          </cell>
          <cell r="R9711" t="str">
            <v>BQHD160418</v>
          </cell>
          <cell r="AB9711" t="str">
            <v>Sales call carried out for HMR collection</v>
          </cell>
        </row>
        <row r="9712">
          <cell r="A9712">
            <v>45402.651331018496</v>
          </cell>
          <cell r="B9712">
            <v>8989</v>
          </cell>
          <cell r="F9712" t="str">
            <v>CC-01253072</v>
          </cell>
          <cell r="J9712" t="str">
            <v>Sales Call</v>
          </cell>
          <cell r="R9712" t="str">
            <v>BPED160088</v>
          </cell>
          <cell r="AB9712" t="str">
            <v>Sales call carried out for HMR collection</v>
          </cell>
        </row>
        <row r="9713">
          <cell r="A9713">
            <v>45402.648912037002</v>
          </cell>
          <cell r="B9713">
            <v>5510</v>
          </cell>
          <cell r="F9713" t="str">
            <v>CC-01253063</v>
          </cell>
          <cell r="J9713" t="str">
            <v>Sales Call</v>
          </cell>
          <cell r="R9713" t="str">
            <v>BRHD161299</v>
          </cell>
          <cell r="AB9713" t="str">
            <v>Sales call carried out for HMR collection</v>
          </cell>
        </row>
        <row r="9714">
          <cell r="A9714">
            <v>45402.646400463003</v>
          </cell>
          <cell r="B9714">
            <v>2534</v>
          </cell>
          <cell r="F9714" t="str">
            <v>CC-01253055</v>
          </cell>
          <cell r="J9714" t="str">
            <v>Sales Call</v>
          </cell>
          <cell r="R9714" t="str">
            <v>BRKD120213</v>
          </cell>
          <cell r="AB9714" t="str">
            <v>Sales call carried out for HMR collection</v>
          </cell>
        </row>
        <row r="9715">
          <cell r="A9715">
            <v>45402.643854166701</v>
          </cell>
          <cell r="B9715">
            <v>80</v>
          </cell>
          <cell r="F9715" t="str">
            <v>CC-01253047</v>
          </cell>
          <cell r="J9715" t="str">
            <v>Sales Call</v>
          </cell>
          <cell r="R9715" t="str">
            <v>BSKD120520</v>
          </cell>
          <cell r="AB9715" t="str">
            <v>Sales call carried out for HMR collection</v>
          </cell>
        </row>
        <row r="9716">
          <cell r="A9716">
            <v>45402.641585648104</v>
          </cell>
          <cell r="B9716">
            <v>210</v>
          </cell>
          <cell r="F9716" t="str">
            <v>CC-01253038</v>
          </cell>
          <cell r="J9716" t="str">
            <v>Sales Call</v>
          </cell>
          <cell r="R9716" t="str">
            <v>BSKD120521</v>
          </cell>
          <cell r="AB9716" t="str">
            <v>Sales call carried out for HMR collection</v>
          </cell>
        </row>
        <row r="9717">
          <cell r="A9717">
            <v>45402.638530092598</v>
          </cell>
          <cell r="B9717">
            <v>152</v>
          </cell>
          <cell r="F9717" t="str">
            <v>CC-01253030</v>
          </cell>
          <cell r="J9717" t="str">
            <v>Sales Call</v>
          </cell>
          <cell r="R9717" t="str">
            <v>BSKD120524</v>
          </cell>
          <cell r="AB9717" t="str">
            <v>Sales call carried out for HMR collection</v>
          </cell>
        </row>
        <row r="9718">
          <cell r="A9718">
            <v>45402.636597222197</v>
          </cell>
          <cell r="B9718">
            <v>450</v>
          </cell>
          <cell r="F9718" t="str">
            <v>CC-01253026</v>
          </cell>
          <cell r="J9718" t="str">
            <v>Sales Call</v>
          </cell>
          <cell r="R9718" t="str">
            <v>BSKD120522</v>
          </cell>
          <cell r="AB9718" t="str">
            <v>Sales call carried out for HMR collection</v>
          </cell>
        </row>
        <row r="9719">
          <cell r="A9719">
            <v>45402.634212962999</v>
          </cell>
          <cell r="B9719">
            <v>2000</v>
          </cell>
          <cell r="F9719" t="str">
            <v>CC-01253023</v>
          </cell>
          <cell r="J9719" t="str">
            <v>Sales Call</v>
          </cell>
          <cell r="R9719" t="str">
            <v>BSKD120530</v>
          </cell>
          <cell r="AB9719" t="str">
            <v>Sales call carried out for HMR collection</v>
          </cell>
        </row>
        <row r="9720">
          <cell r="A9720">
            <v>45402.586817129602</v>
          </cell>
          <cell r="B9720">
            <v>1412</v>
          </cell>
          <cell r="F9720" t="str">
            <v>CC-01252913</v>
          </cell>
          <cell r="J9720" t="str">
            <v>Complaint - Breakdown</v>
          </cell>
          <cell r="R9720" t="str">
            <v>BWKD163559</v>
          </cell>
          <cell r="AB9720" t="str">
            <v>As per customer complaint for something burning smell in air line, so Attend the unit and check the oil found red in colour and little burning smell so now this time again open the cooler and radiator assembly and clean in water service centre, open all pipe lines clean and refitted , open separators tank and clean it by water and caustic soda , this unit is near about 1500 hours so replace separator filter, actuator kit both side, replace arv and main pressure regulator kit, oil and oil filter replaced under FOC basis. Airend clean by air lube plus oil with two dead cranks. After all fitment topped up oil in airend upto 3 litres, and in tank upto full guage level. Start the unit and stop it maintain the oil level in tank. Start the unit and in loading mode set the line pressure to 17.2 bar at 1300 idle rpm..</v>
          </cell>
        </row>
        <row r="9721">
          <cell r="A9721">
            <v>45401.726770833302</v>
          </cell>
          <cell r="B9721">
            <v>17561</v>
          </cell>
          <cell r="F9721" t="str">
            <v>CC-01252142</v>
          </cell>
          <cell r="J9721" t="str">
            <v>Schedule Service</v>
          </cell>
          <cell r="R9721" t="str">
            <v>BVJS047894</v>
          </cell>
          <cell r="AB9721" t="str">
            <v>Attend the site for schedule service so change air filter, oil filter, air oil separators, motor greasing and oil . then start the unit found running Ok.</v>
          </cell>
        </row>
        <row r="9722">
          <cell r="A9722">
            <v>45401.596620370401</v>
          </cell>
          <cell r="B9722">
            <v>9035</v>
          </cell>
          <cell r="F9722" t="str">
            <v>CC-01251838</v>
          </cell>
          <cell r="J9722" t="str">
            <v>Sales Call</v>
          </cell>
          <cell r="R9722" t="str">
            <v>BQBD200008</v>
          </cell>
          <cell r="AB9722" t="str">
            <v>Sales call carried out for HMR collection</v>
          </cell>
        </row>
        <row r="9723">
          <cell r="A9723">
            <v>45401.594178240703</v>
          </cell>
          <cell r="B9723">
            <v>12770</v>
          </cell>
          <cell r="F9723" t="str">
            <v>CC-01251836</v>
          </cell>
          <cell r="J9723" t="str">
            <v>Sales Call</v>
          </cell>
          <cell r="R9723" t="str">
            <v>BRGL151464</v>
          </cell>
          <cell r="AB9723" t="str">
            <v>Sales call carried out for HMR collection</v>
          </cell>
        </row>
        <row r="9724">
          <cell r="A9724">
            <v>45401.591574074097</v>
          </cell>
          <cell r="B9724">
            <v>7000</v>
          </cell>
          <cell r="F9724" t="str">
            <v>CC-01251834</v>
          </cell>
          <cell r="J9724" t="str">
            <v>Sales Call</v>
          </cell>
          <cell r="R9724" t="str">
            <v>BRBL150944</v>
          </cell>
          <cell r="AB9724" t="str">
            <v>Sales call carried out for HMR collection</v>
          </cell>
        </row>
        <row r="9725">
          <cell r="A9725">
            <v>45401.589074074102</v>
          </cell>
          <cell r="B9725">
            <v>11919</v>
          </cell>
          <cell r="F9725" t="str">
            <v>CC-01251830</v>
          </cell>
          <cell r="J9725" t="str">
            <v>Sales Call</v>
          </cell>
          <cell r="R9725" t="str">
            <v>BRGL151468</v>
          </cell>
          <cell r="AB9725" t="str">
            <v>Sales call carried out for HMR collection</v>
          </cell>
        </row>
        <row r="9726">
          <cell r="A9726">
            <v>45401.587627314802</v>
          </cell>
          <cell r="B9726">
            <v>2281</v>
          </cell>
          <cell r="F9726" t="str">
            <v>CC-01251827</v>
          </cell>
          <cell r="J9726" t="str">
            <v>Schedule Service</v>
          </cell>
          <cell r="R9726" t="str">
            <v>BWLS032007</v>
          </cell>
          <cell r="AB9726" t="str">
            <v>Today we attend the customer site for sheudle service and air likage from fine filter so we change parts during service:- air filter, oil filter and also change auto drain valve under foc now compressor running well</v>
          </cell>
        </row>
        <row r="9727">
          <cell r="A9727">
            <v>45401.544918981497</v>
          </cell>
          <cell r="B9727">
            <v>17522</v>
          </cell>
          <cell r="F9727" t="str">
            <v>CC-01251759</v>
          </cell>
          <cell r="J9727" t="str">
            <v>Sales Call</v>
          </cell>
          <cell r="R9727" t="str">
            <v>BQHD160416</v>
          </cell>
          <cell r="AB9727" t="str">
            <v>Sales call carried out for HMR collection</v>
          </cell>
        </row>
        <row r="9728">
          <cell r="A9728">
            <v>45401.541516203702</v>
          </cell>
          <cell r="B9728">
            <v>9920</v>
          </cell>
          <cell r="F9728" t="str">
            <v>CC-01251753</v>
          </cell>
          <cell r="J9728" t="str">
            <v>Sales Call</v>
          </cell>
          <cell r="R9728" t="str">
            <v>BQED160244</v>
          </cell>
          <cell r="AB9728" t="str">
            <v>Sales call carried out for HMR collection</v>
          </cell>
        </row>
        <row r="9729">
          <cell r="A9729">
            <v>45401.538148148102</v>
          </cell>
          <cell r="B9729">
            <v>5590</v>
          </cell>
          <cell r="F9729" t="str">
            <v>CC-01251745</v>
          </cell>
          <cell r="J9729" t="str">
            <v>Sales Call</v>
          </cell>
          <cell r="R9729" t="str">
            <v>BRJD160600</v>
          </cell>
          <cell r="AB9729" t="str">
            <v>Sales call carried out for HMR collection</v>
          </cell>
        </row>
        <row r="9730">
          <cell r="A9730">
            <v>45401.535138888903</v>
          </cell>
          <cell r="B9730">
            <v>4360</v>
          </cell>
          <cell r="F9730" t="str">
            <v>CC-01251740</v>
          </cell>
          <cell r="J9730" t="str">
            <v>Sales Call</v>
          </cell>
          <cell r="R9730" t="str">
            <v>BRCD160998</v>
          </cell>
          <cell r="AB9730" t="str">
            <v>Sales call carried out for HMR collection</v>
          </cell>
        </row>
        <row r="9731">
          <cell r="A9731">
            <v>45401.529907407399</v>
          </cell>
          <cell r="B9731">
            <v>4100</v>
          </cell>
          <cell r="F9731" t="str">
            <v>CC-01251721</v>
          </cell>
          <cell r="J9731" t="str">
            <v>Sales Call</v>
          </cell>
          <cell r="R9731" t="str">
            <v>GPLL150106</v>
          </cell>
          <cell r="AB9731" t="str">
            <v>Sales call carried out for HMR collection</v>
          </cell>
        </row>
        <row r="9732">
          <cell r="A9732">
            <v>45401.527060185203</v>
          </cell>
          <cell r="B9732">
            <v>7570</v>
          </cell>
          <cell r="F9732" t="str">
            <v>CC-01251715</v>
          </cell>
          <cell r="J9732" t="str">
            <v>Sales Call</v>
          </cell>
          <cell r="R9732" t="str">
            <v>BRBD160856</v>
          </cell>
          <cell r="AB9732" t="str">
            <v>Sales call carried out for HMR collection</v>
          </cell>
        </row>
        <row r="9733">
          <cell r="A9733">
            <v>45401.5238425926</v>
          </cell>
          <cell r="B9733">
            <v>2678</v>
          </cell>
          <cell r="F9733" t="str">
            <v>CC-01251707</v>
          </cell>
          <cell r="J9733" t="str">
            <v>Sales Call</v>
          </cell>
          <cell r="R9733" t="str">
            <v>BSKD161476</v>
          </cell>
          <cell r="AB9733" t="str">
            <v>Sales call carried out for HMR collection</v>
          </cell>
        </row>
        <row r="9734">
          <cell r="A9734">
            <v>45401.520196759302</v>
          </cell>
          <cell r="B9734">
            <v>3120</v>
          </cell>
          <cell r="F9734" t="str">
            <v>CC-01251702</v>
          </cell>
          <cell r="J9734" t="str">
            <v>Sales Call</v>
          </cell>
          <cell r="R9734" t="str">
            <v>BSLD161503</v>
          </cell>
          <cell r="AB9734" t="str">
            <v>Sales call carried out for HMR collection</v>
          </cell>
        </row>
        <row r="9735">
          <cell r="A9735">
            <v>45401.517407407402</v>
          </cell>
          <cell r="B9735">
            <v>5100</v>
          </cell>
          <cell r="F9735" t="str">
            <v>CC-01251699</v>
          </cell>
          <cell r="J9735" t="str">
            <v>Sales Call</v>
          </cell>
          <cell r="R9735" t="str">
            <v>BRCD160978</v>
          </cell>
          <cell r="AB9735" t="str">
            <v>Sales call carried out for HMR collection</v>
          </cell>
        </row>
        <row r="9736">
          <cell r="A9736">
            <v>45401.514641203699</v>
          </cell>
          <cell r="B9736">
            <v>8455</v>
          </cell>
          <cell r="F9736" t="str">
            <v>CC-01251691</v>
          </cell>
          <cell r="J9736" t="str">
            <v>Sales Call</v>
          </cell>
          <cell r="R9736" t="str">
            <v>BNBD160162</v>
          </cell>
          <cell r="AB9736" t="str">
            <v>Sales call carried out for HMR collection</v>
          </cell>
        </row>
        <row r="9737">
          <cell r="A9737">
            <v>45401.512256944399</v>
          </cell>
          <cell r="B9737">
            <v>6280</v>
          </cell>
          <cell r="F9737" t="str">
            <v>CC-01251679</v>
          </cell>
          <cell r="J9737" t="str">
            <v>Sales Call</v>
          </cell>
          <cell r="R9737" t="str">
            <v>BRCD160948</v>
          </cell>
          <cell r="AB9737" t="str">
            <v>Sales call carried out for HMR collection</v>
          </cell>
        </row>
        <row r="9738">
          <cell r="A9738">
            <v>45401.508125</v>
          </cell>
          <cell r="B9738">
            <v>2670</v>
          </cell>
          <cell r="F9738" t="str">
            <v>CC-01251672</v>
          </cell>
          <cell r="J9738" t="str">
            <v>Sales Call</v>
          </cell>
          <cell r="R9738" t="str">
            <v>BJGD200109</v>
          </cell>
          <cell r="AB9738" t="str">
            <v>Sales call carried out for HMR collection</v>
          </cell>
        </row>
        <row r="9739">
          <cell r="A9739">
            <v>45401.505821759303</v>
          </cell>
          <cell r="B9739">
            <v>1990</v>
          </cell>
          <cell r="F9739" t="str">
            <v>CC-01251663</v>
          </cell>
          <cell r="J9739" t="str">
            <v>Sales Call</v>
          </cell>
          <cell r="R9739" t="str">
            <v>BIED200036</v>
          </cell>
          <cell r="AB9739" t="str">
            <v>Sales call carried out for HMR collection</v>
          </cell>
        </row>
        <row r="9740">
          <cell r="A9740">
            <v>45401.503391203703</v>
          </cell>
          <cell r="B9740">
            <v>6050</v>
          </cell>
          <cell r="F9740" t="str">
            <v>CC-01251657</v>
          </cell>
          <cell r="J9740" t="str">
            <v>Sales Call</v>
          </cell>
          <cell r="R9740" t="str">
            <v>BQED160222</v>
          </cell>
          <cell r="AB9740" t="str">
            <v>Sales call carried out for HMR collection</v>
          </cell>
        </row>
        <row r="9741">
          <cell r="A9741">
            <v>45401.500277777799</v>
          </cell>
          <cell r="B9741">
            <v>5134</v>
          </cell>
          <cell r="F9741" t="str">
            <v>CC-01251647</v>
          </cell>
          <cell r="J9741" t="str">
            <v>Sales Call</v>
          </cell>
          <cell r="R9741" t="str">
            <v>BRKD160653</v>
          </cell>
          <cell r="AB9741" t="str">
            <v>Sales call carried out for HMR collection</v>
          </cell>
        </row>
        <row r="9742">
          <cell r="A9742">
            <v>45401.497488425899</v>
          </cell>
          <cell r="B9742">
            <v>4425</v>
          </cell>
          <cell r="F9742" t="str">
            <v>CC-01251641</v>
          </cell>
          <cell r="J9742" t="str">
            <v>Sales Call</v>
          </cell>
          <cell r="R9742" t="str">
            <v>BRED161131</v>
          </cell>
          <cell r="AB9742" t="str">
            <v>Sales call carried out for HMR collection</v>
          </cell>
        </row>
        <row r="9743">
          <cell r="A9743">
            <v>45401.495034722197</v>
          </cell>
          <cell r="B9743">
            <v>0</v>
          </cell>
          <cell r="F9743" t="str">
            <v>CC-01251635</v>
          </cell>
          <cell r="J9743" t="str">
            <v>Complaint - Breakdown</v>
          </cell>
          <cell r="R9743" t="str">
            <v>CWBM490034</v>
          </cell>
          <cell r="AB9743" t="str">
            <v>Attend the site for complaint of unit not working so check and found pressure switch not working properly so remove pressure switch and change with new one after then start the unit found running ok. Pressure switch changed under FOC basis. Photo, Check list attached.</v>
          </cell>
        </row>
        <row r="9744">
          <cell r="A9744">
            <v>45401.493182870399</v>
          </cell>
          <cell r="B9744">
            <v>15158</v>
          </cell>
          <cell r="F9744" t="str">
            <v>CC-01251627</v>
          </cell>
          <cell r="J9744" t="str">
            <v>Schedule Service</v>
          </cell>
          <cell r="R9744" t="str">
            <v>BPHS030467</v>
          </cell>
          <cell r="AB9744" t="str">
            <v>Attend the site for schedule service so change air filter, oil filter, air oil separators, motor greasing and oil. Then start the unit found running ok.</v>
          </cell>
        </row>
        <row r="9745">
          <cell r="A9745">
            <v>45401.478900463</v>
          </cell>
          <cell r="B9745">
            <v>4502</v>
          </cell>
          <cell r="F9745" t="str">
            <v>CC-01251591</v>
          </cell>
          <cell r="J9745" t="str">
            <v>Schedule Service</v>
          </cell>
          <cell r="R9745" t="str">
            <v>EVLL062069</v>
          </cell>
          <cell r="AB9745" t="str">
            <v>Attend the site for schedule service so change oil filter then start the unit found running ok.</v>
          </cell>
        </row>
        <row r="9746">
          <cell r="A9746">
            <v>45401.284189814804</v>
          </cell>
          <cell r="B9746">
            <v>10771</v>
          </cell>
          <cell r="F9746" t="str">
            <v>CC-01251408</v>
          </cell>
          <cell r="J9746" t="str">
            <v>Schedule Service - AMC</v>
          </cell>
          <cell r="R9746" t="str">
            <v>BUKS045387</v>
          </cell>
          <cell r="AB9746" t="str">
            <v>AMC visit carried out</v>
          </cell>
        </row>
        <row r="9747">
          <cell r="A9747">
            <v>45401.278877314799</v>
          </cell>
          <cell r="B9747">
            <v>8981</v>
          </cell>
          <cell r="F9747" t="str">
            <v>CC-01251361</v>
          </cell>
          <cell r="J9747" t="str">
            <v>Schedule Service - AMC</v>
          </cell>
          <cell r="R9747" t="str">
            <v>BUKS045388</v>
          </cell>
          <cell r="AB9747" t="str">
            <v>AMC visit carried out</v>
          </cell>
        </row>
        <row r="9748">
          <cell r="A9748">
            <v>45400.700335648202</v>
          </cell>
          <cell r="B9748">
            <v>3135</v>
          </cell>
          <cell r="F9748" t="str">
            <v>CC-01251163</v>
          </cell>
          <cell r="J9748" t="str">
            <v>Sales Call</v>
          </cell>
          <cell r="R9748" t="str">
            <v>BPGD220035</v>
          </cell>
          <cell r="AB9748" t="str">
            <v>Sales call carried out for HMR collection</v>
          </cell>
        </row>
        <row r="9749">
          <cell r="A9749">
            <v>45400.6980092593</v>
          </cell>
          <cell r="B9749">
            <v>7300</v>
          </cell>
          <cell r="F9749" t="str">
            <v>CC-01251156</v>
          </cell>
          <cell r="J9749" t="str">
            <v>Sales Call</v>
          </cell>
          <cell r="R9749" t="str">
            <v>BRKD220111</v>
          </cell>
          <cell r="AB9749" t="str">
            <v>Sales call carried out for HMR collection</v>
          </cell>
        </row>
        <row r="9750">
          <cell r="A9750">
            <v>45400.694722222201</v>
          </cell>
          <cell r="B9750">
            <v>5045</v>
          </cell>
          <cell r="F9750" t="str">
            <v>CC-01251147</v>
          </cell>
          <cell r="J9750" t="str">
            <v>Sales Call</v>
          </cell>
          <cell r="R9750" t="str">
            <v>BQED160215</v>
          </cell>
          <cell r="AB9750" t="str">
            <v>Sales call carried out for HMR collection</v>
          </cell>
        </row>
        <row r="9751">
          <cell r="A9751">
            <v>45400.691793981503</v>
          </cell>
          <cell r="B9751">
            <v>4415</v>
          </cell>
          <cell r="F9751" t="str">
            <v>CC-01251140</v>
          </cell>
          <cell r="J9751" t="str">
            <v>Sales Call</v>
          </cell>
          <cell r="R9751" t="str">
            <v>BRKD160684</v>
          </cell>
          <cell r="AB9751" t="str">
            <v>Sales call carried out for HMR collection.</v>
          </cell>
        </row>
        <row r="9752">
          <cell r="A9752">
            <v>45400.689178240696</v>
          </cell>
          <cell r="B9752">
            <v>6200</v>
          </cell>
          <cell r="F9752" t="str">
            <v>CC-01251133</v>
          </cell>
          <cell r="J9752" t="str">
            <v>Sales Call</v>
          </cell>
          <cell r="R9752" t="str">
            <v>BUAD162630</v>
          </cell>
          <cell r="AB9752" t="str">
            <v>Sales call carried out for HMR collection</v>
          </cell>
        </row>
        <row r="9753">
          <cell r="A9753">
            <v>45400.686354166697</v>
          </cell>
          <cell r="B9753">
            <v>3440</v>
          </cell>
          <cell r="F9753" t="str">
            <v>CC-01251126</v>
          </cell>
          <cell r="J9753" t="str">
            <v>Sales Call</v>
          </cell>
          <cell r="R9753" t="str">
            <v>BUID162940</v>
          </cell>
          <cell r="AB9753" t="str">
            <v>Sales call carried out for HMR collection</v>
          </cell>
        </row>
        <row r="9754">
          <cell r="A9754">
            <v>45400.684039351901</v>
          </cell>
          <cell r="B9754">
            <v>3890</v>
          </cell>
          <cell r="F9754" t="str">
            <v>CC-01251120</v>
          </cell>
          <cell r="J9754" t="str">
            <v>Sales Call</v>
          </cell>
          <cell r="R9754" t="str">
            <v>BUGD162852</v>
          </cell>
          <cell r="AB9754" t="str">
            <v>Sales call carried out for HMR collection</v>
          </cell>
        </row>
        <row r="9755">
          <cell r="A9755">
            <v>45400.681446759299</v>
          </cell>
          <cell r="B9755">
            <v>2700</v>
          </cell>
          <cell r="F9755" t="str">
            <v>CC-01251109</v>
          </cell>
          <cell r="J9755" t="str">
            <v>Sales Call</v>
          </cell>
          <cell r="R9755" t="str">
            <v>BUCD121174</v>
          </cell>
          <cell r="AB9755" t="str">
            <v>Sales call carried out for HMR collection</v>
          </cell>
        </row>
        <row r="9756">
          <cell r="A9756">
            <v>45400.678506944401</v>
          </cell>
          <cell r="B9756">
            <v>4175</v>
          </cell>
          <cell r="F9756" t="str">
            <v>CC-01251102</v>
          </cell>
          <cell r="J9756" t="str">
            <v>Sales Call</v>
          </cell>
          <cell r="R9756" t="str">
            <v>BTHD162350</v>
          </cell>
          <cell r="AB9756" t="str">
            <v>Sales call carried out for HMR collection</v>
          </cell>
        </row>
        <row r="9757">
          <cell r="A9757">
            <v>45400.675740740699</v>
          </cell>
          <cell r="B9757">
            <v>7120</v>
          </cell>
          <cell r="F9757" t="str">
            <v>CC-01251086</v>
          </cell>
          <cell r="J9757" t="str">
            <v>Sales Call</v>
          </cell>
          <cell r="R9757" t="str">
            <v>BUAD162625</v>
          </cell>
          <cell r="AB9757" t="str">
            <v>Sales call carried out for HMR collection</v>
          </cell>
        </row>
        <row r="9758">
          <cell r="A9758">
            <v>45400.6727777778</v>
          </cell>
          <cell r="B9758">
            <v>5115</v>
          </cell>
          <cell r="F9758" t="str">
            <v>CC-01251070</v>
          </cell>
          <cell r="J9758" t="str">
            <v>Sales Call</v>
          </cell>
          <cell r="R9758" t="str">
            <v>BULL160564</v>
          </cell>
          <cell r="AB9758" t="str">
            <v>Sales call carried out for HMR collection</v>
          </cell>
        </row>
        <row r="9759">
          <cell r="A9759">
            <v>45400.670335648101</v>
          </cell>
          <cell r="B9759">
            <v>6865</v>
          </cell>
          <cell r="F9759" t="str">
            <v>CC-01251061</v>
          </cell>
          <cell r="J9759" t="str">
            <v>Sales Call</v>
          </cell>
          <cell r="R9759" t="str">
            <v>BUAL160593</v>
          </cell>
          <cell r="AB9759" t="str">
            <v>Sales call carried out for HMR collection</v>
          </cell>
        </row>
        <row r="9760">
          <cell r="A9760">
            <v>45400.667870370402</v>
          </cell>
          <cell r="B9760">
            <v>4850</v>
          </cell>
          <cell r="F9760" t="str">
            <v>CC-01251052</v>
          </cell>
          <cell r="J9760" t="str">
            <v>Sales Call</v>
          </cell>
          <cell r="R9760" t="str">
            <v>BUAL160594</v>
          </cell>
          <cell r="AB9760" t="str">
            <v>Sales call carried out for HMR collection</v>
          </cell>
        </row>
        <row r="9761">
          <cell r="A9761">
            <v>45400.660300925898</v>
          </cell>
          <cell r="B9761">
            <v>11425</v>
          </cell>
          <cell r="F9761" t="str">
            <v>CC-01251028</v>
          </cell>
          <cell r="J9761" t="str">
            <v>Sales Call</v>
          </cell>
          <cell r="R9761" t="str">
            <v>BULL160559</v>
          </cell>
          <cell r="AB9761" t="str">
            <v>Sales call carried out for HMR collection</v>
          </cell>
        </row>
        <row r="9762">
          <cell r="A9762">
            <v>45400.655659722201</v>
          </cell>
          <cell r="B9762">
            <v>9525</v>
          </cell>
          <cell r="F9762" t="str">
            <v>CC-01251011</v>
          </cell>
          <cell r="J9762" t="str">
            <v>Sales Call</v>
          </cell>
          <cell r="R9762" t="str">
            <v>BULD162559</v>
          </cell>
          <cell r="AB9762" t="str">
            <v>Sales call carried out for HMR collection</v>
          </cell>
        </row>
        <row r="9763">
          <cell r="A9763">
            <v>45400.653055555602</v>
          </cell>
          <cell r="B9763">
            <v>1085</v>
          </cell>
          <cell r="F9763" t="str">
            <v>CC-01251004</v>
          </cell>
          <cell r="J9763" t="str">
            <v>Sales Call</v>
          </cell>
          <cell r="R9763" t="str">
            <v>BUJD121018</v>
          </cell>
          <cell r="AB9763" t="str">
            <v>Sales call carried out for HMR collection</v>
          </cell>
        </row>
        <row r="9764">
          <cell r="A9764">
            <v>45400.648969907401</v>
          </cell>
          <cell r="B9764">
            <v>3090</v>
          </cell>
          <cell r="F9764" t="str">
            <v>CC-01250996</v>
          </cell>
          <cell r="J9764" t="str">
            <v>Sales Call</v>
          </cell>
          <cell r="R9764" t="str">
            <v>BUJD121019</v>
          </cell>
          <cell r="AB9764" t="str">
            <v>Sales call carried out for HMR collection</v>
          </cell>
        </row>
        <row r="9765">
          <cell r="A9765">
            <v>45400.645393518498</v>
          </cell>
          <cell r="B9765">
            <v>2000</v>
          </cell>
          <cell r="F9765" t="str">
            <v>CC-01250990</v>
          </cell>
          <cell r="J9765" t="str">
            <v>Sales Call</v>
          </cell>
          <cell r="R9765" t="str">
            <v>AUKD230777</v>
          </cell>
          <cell r="AB9765" t="str">
            <v>Sales call carried out for HMR collection</v>
          </cell>
        </row>
        <row r="9766">
          <cell r="A9766">
            <v>45400.642453703702</v>
          </cell>
          <cell r="B9766">
            <v>2250</v>
          </cell>
          <cell r="F9766" t="str">
            <v>CC-01250976</v>
          </cell>
          <cell r="J9766" t="str">
            <v>Sales Call</v>
          </cell>
          <cell r="R9766" t="str">
            <v>BUJD121040</v>
          </cell>
          <cell r="AB9766" t="str">
            <v>Sales call carried out for HMR collection</v>
          </cell>
        </row>
        <row r="9767">
          <cell r="A9767">
            <v>45400.639537037001</v>
          </cell>
          <cell r="B9767">
            <v>3450</v>
          </cell>
          <cell r="F9767" t="str">
            <v>CC-01250965</v>
          </cell>
          <cell r="J9767" t="str">
            <v>Sales Call</v>
          </cell>
          <cell r="R9767" t="str">
            <v>BUKD162510</v>
          </cell>
          <cell r="AB9767" t="str">
            <v>Sales call carried out for HMR collection</v>
          </cell>
        </row>
        <row r="9768">
          <cell r="A9768">
            <v>45400.6351041667</v>
          </cell>
          <cell r="B9768">
            <v>1910</v>
          </cell>
          <cell r="F9768" t="str">
            <v>CC-01250952</v>
          </cell>
          <cell r="J9768" t="str">
            <v>Sales Call</v>
          </cell>
          <cell r="R9768" t="str">
            <v>BULD121094</v>
          </cell>
          <cell r="AB9768" t="str">
            <v>Sales call carried out for HMR collection</v>
          </cell>
        </row>
        <row r="9769">
          <cell r="A9769">
            <v>45400.630810185197</v>
          </cell>
          <cell r="B9769">
            <v>1640</v>
          </cell>
          <cell r="F9769" t="str">
            <v>CC-01250937</v>
          </cell>
          <cell r="J9769" t="str">
            <v>Sales Call</v>
          </cell>
          <cell r="R9769" t="str">
            <v>BTID162377</v>
          </cell>
          <cell r="AB9769" t="str">
            <v>Sales call carried out for HMR collection</v>
          </cell>
        </row>
        <row r="9770">
          <cell r="A9770">
            <v>45400.625706018502</v>
          </cell>
          <cell r="B9770">
            <v>7880</v>
          </cell>
          <cell r="F9770" t="str">
            <v>CC-01250926</v>
          </cell>
          <cell r="J9770" t="str">
            <v>Sales Call</v>
          </cell>
          <cell r="R9770" t="str">
            <v>BTDD162186</v>
          </cell>
          <cell r="AB9770" t="str">
            <v>Sales call carried out for HMR collection</v>
          </cell>
        </row>
        <row r="9771">
          <cell r="A9771">
            <v>45400.621273148201</v>
          </cell>
          <cell r="B9771">
            <v>7600</v>
          </cell>
          <cell r="F9771" t="str">
            <v>CC-01250910</v>
          </cell>
          <cell r="J9771" t="str">
            <v>Sales Call</v>
          </cell>
          <cell r="R9771" t="str">
            <v>BTDD162192</v>
          </cell>
          <cell r="AB9771" t="str">
            <v>Sales call carried out for HMR collection</v>
          </cell>
        </row>
        <row r="9772">
          <cell r="A9772">
            <v>45400.616134259297</v>
          </cell>
          <cell r="B9772">
            <v>3050</v>
          </cell>
          <cell r="F9772" t="str">
            <v>CC-01250900</v>
          </cell>
          <cell r="J9772" t="str">
            <v>Sales Call</v>
          </cell>
          <cell r="R9772" t="str">
            <v>BTID162392</v>
          </cell>
          <cell r="AB9772" t="str">
            <v>Sales call carried out for HMR collection</v>
          </cell>
        </row>
        <row r="9773">
          <cell r="A9773">
            <v>45400.613449074102</v>
          </cell>
          <cell r="B9773">
            <v>2644</v>
          </cell>
          <cell r="F9773" t="str">
            <v>CC-01250892</v>
          </cell>
          <cell r="J9773" t="str">
            <v>Sales Call</v>
          </cell>
          <cell r="R9773" t="str">
            <v>BTHD120971</v>
          </cell>
          <cell r="AB9773" t="str">
            <v>Sales call carried out for HMR collection</v>
          </cell>
        </row>
        <row r="9774">
          <cell r="A9774">
            <v>45400.610023148103</v>
          </cell>
          <cell r="B9774">
            <v>7145</v>
          </cell>
          <cell r="F9774" t="str">
            <v>CC-01250878</v>
          </cell>
          <cell r="J9774" t="str">
            <v>Sales Call</v>
          </cell>
          <cell r="R9774" t="str">
            <v>BTFD162243</v>
          </cell>
          <cell r="AB9774" t="str">
            <v>Sales call carried out for HMR collection</v>
          </cell>
        </row>
        <row r="9775">
          <cell r="A9775">
            <v>45400.605891203697</v>
          </cell>
          <cell r="B9775">
            <v>8685</v>
          </cell>
          <cell r="F9775" t="str">
            <v>CC-01250866</v>
          </cell>
          <cell r="J9775" t="str">
            <v>Sales Call</v>
          </cell>
          <cell r="R9775" t="str">
            <v>BTFD162244</v>
          </cell>
          <cell r="AB9775" t="str">
            <v>Sales call carried out for HMR collection</v>
          </cell>
        </row>
        <row r="9776">
          <cell r="A9776">
            <v>45400.6026388889</v>
          </cell>
          <cell r="B9776">
            <v>8745</v>
          </cell>
          <cell r="F9776" t="str">
            <v>CC-01250861</v>
          </cell>
          <cell r="J9776" t="str">
            <v>Sales Call</v>
          </cell>
          <cell r="R9776" t="str">
            <v>BTED162217</v>
          </cell>
          <cell r="AB9776" t="str">
            <v>Sales call carried out for HMR collection</v>
          </cell>
        </row>
        <row r="9777">
          <cell r="A9777">
            <v>45400.601550925901</v>
          </cell>
          <cell r="B9777">
            <v>28474</v>
          </cell>
          <cell r="F9777" t="str">
            <v>CC-01250860</v>
          </cell>
          <cell r="J9777" t="str">
            <v>Complaint - Running With Problem</v>
          </cell>
          <cell r="R9777" t="str">
            <v>GOHC370805</v>
          </cell>
          <cell r="AB9777" t="str">
            <v>Today we attend the customer site for high temperature tripping and sheudle service so we check and found fan not working so we change parts:- oil, oil filter, air filter and fan than start machine running ok</v>
          </cell>
        </row>
        <row r="9778">
          <cell r="A9778">
            <v>45400.597384259301</v>
          </cell>
          <cell r="B9778">
            <v>2280</v>
          </cell>
          <cell r="F9778" t="str">
            <v>CC-01250850</v>
          </cell>
          <cell r="J9778" t="str">
            <v>Sales Call</v>
          </cell>
          <cell r="R9778" t="str">
            <v>BTJL152348</v>
          </cell>
          <cell r="AB9778" t="str">
            <v>Sales call carried out for HMR collection</v>
          </cell>
        </row>
        <row r="9779">
          <cell r="A9779">
            <v>45400.593229166698</v>
          </cell>
          <cell r="B9779">
            <v>2225</v>
          </cell>
          <cell r="F9779" t="str">
            <v>CC-01250842</v>
          </cell>
          <cell r="J9779" t="str">
            <v>Sales Call</v>
          </cell>
          <cell r="R9779" t="str">
            <v>BTDD120878</v>
          </cell>
          <cell r="AB9779" t="str">
            <v>Sales call carried out for HMR collection</v>
          </cell>
        </row>
        <row r="9780">
          <cell r="A9780">
            <v>45400.5866550926</v>
          </cell>
          <cell r="B9780">
            <v>5080</v>
          </cell>
          <cell r="F9780" t="str">
            <v>CC-01250831</v>
          </cell>
          <cell r="J9780" t="str">
            <v>Sales Call</v>
          </cell>
          <cell r="R9780" t="str">
            <v>BTEL160427</v>
          </cell>
          <cell r="AB9780" t="str">
            <v>Sales call carried out for HMR collection.</v>
          </cell>
        </row>
        <row r="9781">
          <cell r="A9781">
            <v>45400.583379629599</v>
          </cell>
          <cell r="B9781">
            <v>1840</v>
          </cell>
          <cell r="F9781" t="str">
            <v>CC-01250823</v>
          </cell>
          <cell r="J9781" t="str">
            <v>Sales Call</v>
          </cell>
          <cell r="R9781" t="str">
            <v>BTHD120963</v>
          </cell>
          <cell r="AB9781" t="str">
            <v>Sales call carried out for HMR collection</v>
          </cell>
        </row>
        <row r="9782">
          <cell r="A9782">
            <v>45400.525613425903</v>
          </cell>
          <cell r="B9782">
            <v>1995</v>
          </cell>
          <cell r="F9782" t="str">
            <v>CC-01250693</v>
          </cell>
          <cell r="J9782" t="str">
            <v>Sales Call</v>
          </cell>
          <cell r="R9782" t="str">
            <v>BTKD162083</v>
          </cell>
          <cell r="AB9782" t="str">
            <v>Sales call carried out for HMR collection</v>
          </cell>
        </row>
        <row r="9783">
          <cell r="A9783">
            <v>45400.522210648101</v>
          </cell>
          <cell r="B9783">
            <v>3830</v>
          </cell>
          <cell r="F9783" t="str">
            <v>CC-01250682</v>
          </cell>
          <cell r="J9783" t="str">
            <v>Sales Call</v>
          </cell>
          <cell r="R9783" t="str">
            <v>BTGD162296</v>
          </cell>
          <cell r="AB9783" t="str">
            <v>Sales call carried out for HMR collection</v>
          </cell>
        </row>
        <row r="9784">
          <cell r="A9784">
            <v>45400.516585648104</v>
          </cell>
          <cell r="B9784">
            <v>7995</v>
          </cell>
          <cell r="F9784" t="str">
            <v>CC-01250665</v>
          </cell>
          <cell r="J9784" t="str">
            <v>Sales Call</v>
          </cell>
          <cell r="R9784" t="str">
            <v>BTJD162046</v>
          </cell>
          <cell r="AB9784" t="str">
            <v>Sales call carried out for HMR collection</v>
          </cell>
        </row>
        <row r="9785">
          <cell r="A9785">
            <v>45400.513726851903</v>
          </cell>
          <cell r="B9785">
            <v>7380</v>
          </cell>
          <cell r="F9785" t="str">
            <v>CC-01250646</v>
          </cell>
          <cell r="J9785" t="str">
            <v>Sales Call</v>
          </cell>
          <cell r="R9785" t="str">
            <v>BTCD162159</v>
          </cell>
          <cell r="AB9785" t="str">
            <v>Sales call carried out for HMR collection</v>
          </cell>
        </row>
        <row r="9786">
          <cell r="A9786">
            <v>45400.510995370401</v>
          </cell>
          <cell r="B9786">
            <v>3985</v>
          </cell>
          <cell r="F9786" t="str">
            <v>CC-01250634</v>
          </cell>
          <cell r="J9786" t="str">
            <v>Sales Call</v>
          </cell>
          <cell r="R9786" t="str">
            <v>BSID161973</v>
          </cell>
          <cell r="AB9786" t="str">
            <v>Sales call carried out for HMR collection</v>
          </cell>
        </row>
        <row r="9787">
          <cell r="A9787">
            <v>45400.4609837963</v>
          </cell>
          <cell r="B9787">
            <v>1</v>
          </cell>
          <cell r="F9787" t="str">
            <v>CC-01250449</v>
          </cell>
          <cell r="J9787" t="str">
            <v>Complaint - Running With Problem</v>
          </cell>
          <cell r="R9787" t="str">
            <v>CWDE669437</v>
          </cell>
          <cell r="AB9787" t="str">
            <v>Attend the site for complaint of air leakage so change and found NRV faulter not working properly so change the NRV with new one and After then start the unit found running ok.</v>
          </cell>
        </row>
        <row r="9788">
          <cell r="A9788">
            <v>45400.440613425897</v>
          </cell>
          <cell r="B9788">
            <v>117153</v>
          </cell>
          <cell r="F9788" t="str">
            <v>CC-01250389</v>
          </cell>
          <cell r="J9788" t="str">
            <v>Schedule Service</v>
          </cell>
          <cell r="R9788" t="str">
            <v>BUGS035879</v>
          </cell>
          <cell r="AB9788" t="str">
            <v>Attend the site for schedule service so change air filter and oil filter then start the unit found running ok</v>
          </cell>
        </row>
        <row r="9789">
          <cell r="A9789">
            <v>45399.526967592603</v>
          </cell>
          <cell r="B9789">
            <v>6600</v>
          </cell>
          <cell r="F9789" t="str">
            <v>CC-01249545</v>
          </cell>
          <cell r="J9789" t="str">
            <v>Sales Call</v>
          </cell>
          <cell r="R9789" t="str">
            <v>BSAD230391</v>
          </cell>
          <cell r="AB9789" t="str">
            <v>Sales call carried out for HMR collection</v>
          </cell>
        </row>
        <row r="9790">
          <cell r="A9790">
            <v>45399.524490740703</v>
          </cell>
          <cell r="B9790">
            <v>4670</v>
          </cell>
          <cell r="F9790" t="str">
            <v>CC-01249543</v>
          </cell>
          <cell r="J9790" t="str">
            <v>Sales Call</v>
          </cell>
          <cell r="R9790" t="str">
            <v>BSHD200586</v>
          </cell>
          <cell r="AB9790" t="str">
            <v>Sales call carried out for HMR collection</v>
          </cell>
        </row>
        <row r="9791">
          <cell r="A9791">
            <v>45399.517384259299</v>
          </cell>
          <cell r="B9791">
            <v>7000</v>
          </cell>
          <cell r="F9791" t="str">
            <v>CC-01249517</v>
          </cell>
          <cell r="J9791" t="str">
            <v>Sales Call</v>
          </cell>
          <cell r="R9791" t="str">
            <v>BSKD161462</v>
          </cell>
          <cell r="AB9791" t="str">
            <v>Sales call carried out for HMR collection</v>
          </cell>
        </row>
        <row r="9792">
          <cell r="A9792">
            <v>45398.710706018501</v>
          </cell>
          <cell r="B9792">
            <v>4565</v>
          </cell>
          <cell r="F9792" t="str">
            <v>CC-01248944</v>
          </cell>
          <cell r="J9792" t="str">
            <v>Schedule Service</v>
          </cell>
          <cell r="R9792" t="str">
            <v>BSKC374901</v>
          </cell>
          <cell r="AB9792" t="str">
            <v>Today we attend the customer site for general service so we change parts during service:- air filter, oil filter,oil, separator, intake valve, solenoid valve, thermal valve,mpv than start machine running ok</v>
          </cell>
        </row>
        <row r="9793">
          <cell r="A9793">
            <v>45398.672349537002</v>
          </cell>
          <cell r="B9793">
            <v>20</v>
          </cell>
          <cell r="F9793" t="str">
            <v>CC-01248830</v>
          </cell>
          <cell r="J9793" t="str">
            <v>Sales Call</v>
          </cell>
          <cell r="R9793" t="str">
            <v>BXLL153793</v>
          </cell>
          <cell r="AB9793" t="str">
            <v>Sales call carried out for HMR collection</v>
          </cell>
        </row>
        <row r="9794">
          <cell r="A9794">
            <v>45398.668969907398</v>
          </cell>
          <cell r="B9794">
            <v>15</v>
          </cell>
          <cell r="F9794" t="str">
            <v>CC-01248822</v>
          </cell>
          <cell r="J9794" t="str">
            <v>Sales Call</v>
          </cell>
          <cell r="R9794" t="str">
            <v>BXKD164199</v>
          </cell>
          <cell r="AB9794" t="str">
            <v>Sales call carried out for HMR collection</v>
          </cell>
        </row>
        <row r="9795">
          <cell r="A9795">
            <v>45398.665347222202</v>
          </cell>
          <cell r="B9795">
            <v>30</v>
          </cell>
          <cell r="F9795" t="str">
            <v>CC-01248820</v>
          </cell>
          <cell r="J9795" t="str">
            <v>Sales Call</v>
          </cell>
          <cell r="R9795" t="str">
            <v>BXKD121877</v>
          </cell>
          <cell r="AB9795" t="str">
            <v>Sales call carried out for HMR collection</v>
          </cell>
        </row>
        <row r="9796">
          <cell r="A9796">
            <v>45398.662060185197</v>
          </cell>
          <cell r="B9796">
            <v>50</v>
          </cell>
          <cell r="F9796" t="str">
            <v>CC-01248807</v>
          </cell>
          <cell r="J9796" t="str">
            <v>Sales Call</v>
          </cell>
          <cell r="R9796" t="str">
            <v>BXKD164191</v>
          </cell>
          <cell r="AB9796" t="str">
            <v>Sales call carried out for HMR collection</v>
          </cell>
        </row>
        <row r="9797">
          <cell r="A9797">
            <v>45398.6586805556</v>
          </cell>
          <cell r="B9797">
            <v>25</v>
          </cell>
          <cell r="F9797" t="str">
            <v>CC-01248798</v>
          </cell>
          <cell r="J9797" t="str">
            <v>Sales Call</v>
          </cell>
          <cell r="R9797" t="str">
            <v>BXKD164166</v>
          </cell>
          <cell r="AB9797" t="str">
            <v>Sales call carried out for HMR collection</v>
          </cell>
        </row>
        <row r="9798">
          <cell r="A9798">
            <v>45398.655243055597</v>
          </cell>
          <cell r="B9798">
            <v>175</v>
          </cell>
          <cell r="F9798" t="str">
            <v>CC-01248784</v>
          </cell>
          <cell r="J9798" t="str">
            <v>Sales Call</v>
          </cell>
          <cell r="R9798" t="str">
            <v>BWID164096</v>
          </cell>
          <cell r="AB9798" t="str">
            <v>Sales call carried out for HMR collection</v>
          </cell>
        </row>
        <row r="9799">
          <cell r="A9799">
            <v>45398.651157407403</v>
          </cell>
          <cell r="B9799">
            <v>15</v>
          </cell>
          <cell r="F9799" t="str">
            <v>CC-01248766</v>
          </cell>
          <cell r="J9799" t="str">
            <v>Sales Call</v>
          </cell>
          <cell r="R9799" t="str">
            <v>BXKS035317</v>
          </cell>
          <cell r="AB9799" t="str">
            <v>Sales call carried out for HMR collection</v>
          </cell>
        </row>
        <row r="9800">
          <cell r="A9800">
            <v>45398.647523148102</v>
          </cell>
          <cell r="B9800">
            <v>135</v>
          </cell>
          <cell r="F9800" t="str">
            <v>CC-01248745</v>
          </cell>
          <cell r="J9800" t="str">
            <v>Sales Call</v>
          </cell>
          <cell r="R9800" t="str">
            <v>BXKD164174</v>
          </cell>
          <cell r="AB9800" t="str">
            <v>Sales call carried out for HMR collection</v>
          </cell>
        </row>
        <row r="9801">
          <cell r="A9801">
            <v>45398.643391203703</v>
          </cell>
          <cell r="B9801">
            <v>135</v>
          </cell>
          <cell r="F9801" t="str">
            <v>CC-01248724</v>
          </cell>
          <cell r="J9801" t="str">
            <v>Sales Call</v>
          </cell>
          <cell r="R9801" t="str">
            <v>BXJD121862</v>
          </cell>
          <cell r="AB9801" t="str">
            <v>Sales call carried out for HMR collection</v>
          </cell>
        </row>
        <row r="9802">
          <cell r="A9802">
            <v>45398.641678240703</v>
          </cell>
          <cell r="B9802">
            <v>1006</v>
          </cell>
          <cell r="F9802" t="str">
            <v>CC-01248718</v>
          </cell>
          <cell r="J9802" t="str">
            <v>Schedule Service</v>
          </cell>
          <cell r="R9802" t="str">
            <v>BWFD163947</v>
          </cell>
          <cell r="AB9802" t="str">
            <v>Attend the site for schedule service so drain oil from cooler and drain oil from tank total 37 liter oil drain then Change air filter for compressor and engine both side then change oil filter and oil 40 liter then start the unit found running ok..</v>
          </cell>
        </row>
        <row r="9803">
          <cell r="A9803">
            <v>45398.571099537003</v>
          </cell>
          <cell r="B9803">
            <v>1</v>
          </cell>
          <cell r="F9803" t="str">
            <v>CC-01248561</v>
          </cell>
          <cell r="J9803" t="str">
            <v>Commissioning</v>
          </cell>
          <cell r="R9803" t="str">
            <v>BWID164050</v>
          </cell>
          <cell r="AB9803" t="str">
            <v>Commissioning done on dated 16-04-2024</v>
          </cell>
        </row>
        <row r="9804">
          <cell r="A9804">
            <v>45398.5296759259</v>
          </cell>
          <cell r="B9804">
            <v>2724</v>
          </cell>
          <cell r="F9804" t="str">
            <v>CC-01248481</v>
          </cell>
          <cell r="J9804" t="str">
            <v>General Service</v>
          </cell>
          <cell r="R9804" t="str">
            <v>BUIC373911</v>
          </cell>
          <cell r="AB9804" t="str">
            <v>Today we attend the customer site for general service so we change parts during service:- air filter, oil filter, oil and separator than start machine running ok</v>
          </cell>
        </row>
        <row r="9805">
          <cell r="A9805">
            <v>45398.518842592603</v>
          </cell>
          <cell r="B9805">
            <v>0</v>
          </cell>
          <cell r="F9805" t="str">
            <v>CC-01248451</v>
          </cell>
          <cell r="J9805" t="str">
            <v>Complaint - Breakdown</v>
          </cell>
          <cell r="R9805" t="str">
            <v>BOJL150008</v>
          </cell>
          <cell r="AB9805" t="str">
            <v>Pending for commercial reason. OW unit service charge quotation submitted to customer waiting for customer approval .   .....26-04-2024 .................... 03-05-2024 ....... 11-05-2024</v>
          </cell>
        </row>
        <row r="9806">
          <cell r="A9806">
            <v>45398.497395833299</v>
          </cell>
          <cell r="B9806">
            <v>0</v>
          </cell>
          <cell r="F9806" t="str">
            <v>CC-01248393</v>
          </cell>
          <cell r="J9806" t="str">
            <v>Complaint - Breakdown</v>
          </cell>
          <cell r="R9806"/>
          <cell r="AB9806" t="str">
            <v>This call was not connected.16/04/2024.Radha Kumari..</v>
          </cell>
        </row>
        <row r="9807">
          <cell r="A9807">
            <v>45398.376365740703</v>
          </cell>
          <cell r="B9807">
            <v>2020</v>
          </cell>
          <cell r="F9807" t="str">
            <v>CC-01248189</v>
          </cell>
          <cell r="J9807" t="str">
            <v>Complaint - Breakdown</v>
          </cell>
          <cell r="R9807" t="str">
            <v>BVFD163261</v>
          </cell>
          <cell r="AB9807" t="str">
            <v>Attend the site for new engine fitment work with Ashok Leyland team so we disconnect all hoses and wiring harness, remove the mounting bolts from the old engine and laydown it. Some of the Coupling teeth found in damaged condition so replace the old Coupling by the new one. After then recoupled the new engine with airend and connect all hoses. Connect the wiring harness and Ashok Leyland team start the engine and run for 4 hours for testing purpose after then given load and checked on load condition found unit is running in normal parameters..... Ashok leyland report attached.</v>
          </cell>
        </row>
        <row r="9808">
          <cell r="A9808">
            <v>45397.8614467593</v>
          </cell>
          <cell r="B9808">
            <v>0</v>
          </cell>
          <cell r="F9808" t="str">
            <v>CC-01248004</v>
          </cell>
          <cell r="J9808" t="str">
            <v>Commissioning</v>
          </cell>
          <cell r="R9808" t="str">
            <v>SN23TN04780</v>
          </cell>
          <cell r="AB9808" t="str">
            <v>Attend the site for commissioning so check and found controller not working so change the controller under FOC basis then commissioning work done...</v>
          </cell>
        </row>
        <row r="9809">
          <cell r="A9809">
            <v>45397.749178240701</v>
          </cell>
          <cell r="B9809">
            <v>180</v>
          </cell>
          <cell r="F9809" t="str">
            <v>CC-01247949</v>
          </cell>
          <cell r="J9809" t="str">
            <v>Sales Call</v>
          </cell>
          <cell r="R9809" t="str">
            <v>BXKD231832</v>
          </cell>
          <cell r="AB9809" t="str">
            <v>Sales call carried out for HMR collection</v>
          </cell>
        </row>
        <row r="9810">
          <cell r="A9810">
            <v>45397.746504629598</v>
          </cell>
          <cell r="B9810">
            <v>190</v>
          </cell>
          <cell r="F9810" t="str">
            <v>CC-01247943</v>
          </cell>
          <cell r="J9810" t="str">
            <v>Sales Call</v>
          </cell>
          <cell r="R9810" t="str">
            <v>BWHD164039</v>
          </cell>
          <cell r="AB9810" t="str">
            <v>Sales call carried out for HMR collection</v>
          </cell>
        </row>
        <row r="9811">
          <cell r="A9811">
            <v>45397.743182870399</v>
          </cell>
          <cell r="B9811">
            <v>990</v>
          </cell>
          <cell r="F9811" t="str">
            <v>CC-01247937</v>
          </cell>
          <cell r="J9811" t="str">
            <v>Sales Call</v>
          </cell>
          <cell r="R9811" t="str">
            <v>BWCD163769</v>
          </cell>
          <cell r="AB9811" t="str">
            <v>Sales call carried out for HMR collection</v>
          </cell>
        </row>
        <row r="9812">
          <cell r="A9812">
            <v>45397.739594907398</v>
          </cell>
          <cell r="B9812">
            <v>250</v>
          </cell>
          <cell r="F9812" t="str">
            <v>CC-01247930</v>
          </cell>
          <cell r="J9812" t="str">
            <v>Sales Call</v>
          </cell>
          <cell r="R9812" t="str">
            <v>BXJD164132</v>
          </cell>
          <cell r="AB9812" t="str">
            <v>Sales call carried out for HMR collection</v>
          </cell>
        </row>
        <row r="9813">
          <cell r="A9813">
            <v>45397.736886574101</v>
          </cell>
          <cell r="B9813">
            <v>390</v>
          </cell>
          <cell r="F9813" t="str">
            <v>CC-01247922</v>
          </cell>
          <cell r="J9813" t="str">
            <v>Sales Call</v>
          </cell>
          <cell r="R9813" t="str">
            <v>BXJD164130</v>
          </cell>
          <cell r="AB9813" t="str">
            <v>Sales call carried out for HMR collection</v>
          </cell>
        </row>
        <row r="9814">
          <cell r="A9814">
            <v>45397.732870370397</v>
          </cell>
          <cell r="B9814">
            <v>230</v>
          </cell>
          <cell r="F9814" t="str">
            <v>CC-01247914</v>
          </cell>
          <cell r="J9814" t="str">
            <v>Sales Call</v>
          </cell>
          <cell r="R9814" t="str">
            <v>BXKD231814</v>
          </cell>
          <cell r="AB9814" t="str">
            <v>Sales call carried out for HMR collection</v>
          </cell>
        </row>
        <row r="9815">
          <cell r="A9815">
            <v>45397.729444444398</v>
          </cell>
          <cell r="B9815">
            <v>250</v>
          </cell>
          <cell r="F9815" t="str">
            <v>CC-01247912</v>
          </cell>
          <cell r="J9815" t="str">
            <v>Sales Call</v>
          </cell>
          <cell r="R9815" t="str">
            <v>BXKD121881</v>
          </cell>
          <cell r="AB9815" t="str">
            <v>Sales call carried out for HMR collection</v>
          </cell>
        </row>
        <row r="9816">
          <cell r="A9816">
            <v>45397.7260185185</v>
          </cell>
          <cell r="B9816">
            <v>260</v>
          </cell>
          <cell r="F9816" t="str">
            <v>CC-01247906</v>
          </cell>
          <cell r="J9816" t="str">
            <v>Sales Call</v>
          </cell>
          <cell r="R9816" t="str">
            <v>BXJD164143</v>
          </cell>
          <cell r="AB9816" t="str">
            <v>Sales call carried out for HMR collection</v>
          </cell>
        </row>
        <row r="9817">
          <cell r="A9817">
            <v>45397.721273148098</v>
          </cell>
          <cell r="B9817">
            <v>345</v>
          </cell>
          <cell r="F9817" t="str">
            <v>CC-01247897</v>
          </cell>
          <cell r="J9817" t="str">
            <v>Sales Call</v>
          </cell>
          <cell r="R9817" t="str">
            <v>BXJD121872</v>
          </cell>
          <cell r="AB9817" t="str">
            <v>Sales call carried out for HMR collection</v>
          </cell>
        </row>
        <row r="9818">
          <cell r="A9818">
            <v>45397.717858796299</v>
          </cell>
          <cell r="B9818">
            <v>200</v>
          </cell>
          <cell r="F9818" t="str">
            <v>CC-01247888</v>
          </cell>
          <cell r="J9818" t="str">
            <v>Sales Call</v>
          </cell>
          <cell r="R9818" t="str">
            <v>BWID164076</v>
          </cell>
          <cell r="AB9818" t="str">
            <v>Sales call carried out for HMR collection</v>
          </cell>
        </row>
        <row r="9819">
          <cell r="A9819">
            <v>45397.714965277803</v>
          </cell>
          <cell r="B9819">
            <v>400</v>
          </cell>
          <cell r="F9819" t="str">
            <v>CC-01247882</v>
          </cell>
          <cell r="J9819" t="str">
            <v>Sales Call</v>
          </cell>
          <cell r="R9819" t="str">
            <v>BWID164091</v>
          </cell>
          <cell r="AB9819" t="str">
            <v>Sales call carried out for HMR collection</v>
          </cell>
        </row>
        <row r="9820">
          <cell r="A9820">
            <v>45397.711990740703</v>
          </cell>
          <cell r="B9820">
            <v>600</v>
          </cell>
          <cell r="F9820" t="str">
            <v>CC-01247877</v>
          </cell>
          <cell r="J9820" t="str">
            <v>Sales Call</v>
          </cell>
          <cell r="R9820" t="str">
            <v>BWID164054</v>
          </cell>
          <cell r="AB9820" t="str">
            <v>Sales call carried out for HMR collection</v>
          </cell>
        </row>
        <row r="9821">
          <cell r="A9821">
            <v>45397.708773148202</v>
          </cell>
          <cell r="B9821">
            <v>650</v>
          </cell>
          <cell r="F9821" t="str">
            <v>CC-01247869</v>
          </cell>
          <cell r="J9821" t="str">
            <v>Sales Call</v>
          </cell>
          <cell r="R9821" t="str">
            <v>BWED163889</v>
          </cell>
          <cell r="AB9821" t="str">
            <v>Sales call carried out for HMR collection</v>
          </cell>
        </row>
        <row r="9822">
          <cell r="A9822">
            <v>45397.705289351798</v>
          </cell>
          <cell r="B9822">
            <v>475</v>
          </cell>
          <cell r="F9822" t="str">
            <v>CC-01247857</v>
          </cell>
          <cell r="J9822" t="str">
            <v>Sales Call</v>
          </cell>
          <cell r="R9822" t="str">
            <v>BWID164086</v>
          </cell>
          <cell r="AB9822" t="str">
            <v>Sales call carried out for HMR collection</v>
          </cell>
        </row>
        <row r="9823">
          <cell r="A9823">
            <v>45397.7027662037</v>
          </cell>
          <cell r="B9823">
            <v>280</v>
          </cell>
          <cell r="F9823" t="str">
            <v>CC-01247848</v>
          </cell>
          <cell r="J9823" t="str">
            <v>Sales Call</v>
          </cell>
          <cell r="R9823" t="str">
            <v>BWLD163588</v>
          </cell>
          <cell r="AB9823" t="str">
            <v>Sales call carried out for HMR collection</v>
          </cell>
        </row>
        <row r="9824">
          <cell r="A9824">
            <v>45397.701527777797</v>
          </cell>
          <cell r="B9824">
            <v>2576</v>
          </cell>
          <cell r="F9824" t="str">
            <v>CC-01247843</v>
          </cell>
          <cell r="J9824" t="str">
            <v>Schedule Service</v>
          </cell>
          <cell r="R9824" t="str">
            <v>BWKD163543</v>
          </cell>
          <cell r="AB9824" t="str">
            <v>Attend the site for schedule service so drain oil from cooler and drain oil from tank total 37 liter oil drain then Change air filter for compressor and engine both side then change oil filter and oil 40 liter then start the unit found running ok.</v>
          </cell>
        </row>
        <row r="9825">
          <cell r="A9825">
            <v>45397.6936458333</v>
          </cell>
          <cell r="B9825">
            <v>1010</v>
          </cell>
          <cell r="F9825" t="str">
            <v>CC-01247820</v>
          </cell>
          <cell r="J9825" t="str">
            <v>Sales Call</v>
          </cell>
          <cell r="R9825" t="str">
            <v>BWID220970</v>
          </cell>
          <cell r="AB9825" t="str">
            <v>Sales call carried out for HMR collection</v>
          </cell>
        </row>
        <row r="9826">
          <cell r="A9826">
            <v>45397.690138888902</v>
          </cell>
          <cell r="B9826">
            <v>1760</v>
          </cell>
          <cell r="F9826" t="str">
            <v>CC-01247816</v>
          </cell>
          <cell r="J9826" t="str">
            <v>Sales Call</v>
          </cell>
          <cell r="R9826" t="str">
            <v>BVBD121409</v>
          </cell>
          <cell r="AB9826" t="str">
            <v>Sales call carried out for HMR collection</v>
          </cell>
        </row>
        <row r="9827">
          <cell r="A9827">
            <v>45397.687442129602</v>
          </cell>
          <cell r="B9827">
            <v>700</v>
          </cell>
          <cell r="F9827" t="str">
            <v>CC-01247808</v>
          </cell>
          <cell r="J9827" t="str">
            <v>Sales Call</v>
          </cell>
          <cell r="R9827" t="str">
            <v>BWHD231642</v>
          </cell>
          <cell r="AB9827" t="str">
            <v>Sales call carried out for HMR collection</v>
          </cell>
        </row>
        <row r="9828">
          <cell r="A9828">
            <v>45397.681412037004</v>
          </cell>
          <cell r="B9828">
            <v>615</v>
          </cell>
          <cell r="F9828" t="str">
            <v>CC-01247796</v>
          </cell>
          <cell r="J9828" t="str">
            <v>Sales Call</v>
          </cell>
          <cell r="R9828" t="str">
            <v>BWHD163996</v>
          </cell>
          <cell r="AB9828" t="str">
            <v>Sales call carried out for HMR collection</v>
          </cell>
        </row>
        <row r="9829">
          <cell r="A9829">
            <v>45397.678437499999</v>
          </cell>
          <cell r="B9829">
            <v>555</v>
          </cell>
          <cell r="F9829" t="str">
            <v>CC-01247788</v>
          </cell>
          <cell r="J9829" t="str">
            <v>Sales Call</v>
          </cell>
          <cell r="R9829" t="str">
            <v>BWHD164004</v>
          </cell>
          <cell r="AB9829" t="str">
            <v>Sales call carried out for HMR collection</v>
          </cell>
        </row>
        <row r="9830">
          <cell r="A9830">
            <v>45397.675914351901</v>
          </cell>
          <cell r="B9830">
            <v>1415</v>
          </cell>
          <cell r="F9830" t="str">
            <v>CC-01247776</v>
          </cell>
          <cell r="J9830" t="str">
            <v>Sales Call</v>
          </cell>
          <cell r="R9830" t="str">
            <v>BWJD163502</v>
          </cell>
          <cell r="AB9830" t="str">
            <v>Sales call carried out for HMR collection</v>
          </cell>
        </row>
        <row r="9831">
          <cell r="A9831">
            <v>45397.673310185201</v>
          </cell>
          <cell r="B9831">
            <v>655</v>
          </cell>
          <cell r="F9831" t="str">
            <v>CC-01247772</v>
          </cell>
          <cell r="J9831" t="str">
            <v>Sales Call</v>
          </cell>
          <cell r="R9831" t="str">
            <v>BWHD121813</v>
          </cell>
          <cell r="AB9831" t="str">
            <v>Sales call carried out for HMR collection</v>
          </cell>
        </row>
        <row r="9832">
          <cell r="A9832">
            <v>45397.670787037001</v>
          </cell>
          <cell r="B9832">
            <v>485</v>
          </cell>
          <cell r="F9832" t="str">
            <v>CC-01247763</v>
          </cell>
          <cell r="J9832" t="str">
            <v>Sales Call</v>
          </cell>
          <cell r="R9832" t="str">
            <v>BWFD163931</v>
          </cell>
          <cell r="AB9832" t="str">
            <v>Sales call carried out for HMR collection</v>
          </cell>
        </row>
        <row r="9833">
          <cell r="A9833">
            <v>45397.668078703697</v>
          </cell>
          <cell r="B9833">
            <v>690</v>
          </cell>
          <cell r="F9833" t="str">
            <v>CC-01247754</v>
          </cell>
          <cell r="J9833" t="str">
            <v>Sales Call</v>
          </cell>
          <cell r="R9833" t="str">
            <v>BWHD164015</v>
          </cell>
          <cell r="AB9833" t="str">
            <v>Sales call carried out for HMR collection</v>
          </cell>
        </row>
        <row r="9834">
          <cell r="A9834">
            <v>45397.665555555599</v>
          </cell>
          <cell r="B9834">
            <v>975</v>
          </cell>
          <cell r="F9834" t="str">
            <v>CC-01247748</v>
          </cell>
          <cell r="J9834" t="str">
            <v>Sales Call</v>
          </cell>
          <cell r="R9834" t="str">
            <v>BWFD163947</v>
          </cell>
          <cell r="AB9834" t="str">
            <v>Sales call carried out for HMR collection</v>
          </cell>
        </row>
        <row r="9835">
          <cell r="A9835">
            <v>45397.663136574098</v>
          </cell>
          <cell r="B9835">
            <v>160</v>
          </cell>
          <cell r="F9835" t="str">
            <v>CC-01247739</v>
          </cell>
          <cell r="J9835" t="str">
            <v>Sales Call</v>
          </cell>
          <cell r="R9835" t="str">
            <v>BWFD163937</v>
          </cell>
          <cell r="AB9835" t="str">
            <v>Sales call carried out for HMR collection</v>
          </cell>
        </row>
        <row r="9836">
          <cell r="A9836">
            <v>45397.660196759301</v>
          </cell>
          <cell r="B9836">
            <v>945</v>
          </cell>
          <cell r="F9836" t="str">
            <v>CC-01247729</v>
          </cell>
          <cell r="J9836" t="str">
            <v>Sales Call</v>
          </cell>
          <cell r="R9836" t="str">
            <v>BWFD163940</v>
          </cell>
          <cell r="AB9836" t="str">
            <v>Sales call carried out for HMR collection</v>
          </cell>
        </row>
        <row r="9837">
          <cell r="A9837">
            <v>45397.657291666699</v>
          </cell>
          <cell r="B9837">
            <v>1775</v>
          </cell>
          <cell r="F9837" t="str">
            <v>CC-01247716</v>
          </cell>
          <cell r="J9837" t="str">
            <v>Sales Call</v>
          </cell>
          <cell r="R9837" t="str">
            <v>BWJD163475</v>
          </cell>
          <cell r="AB9837" t="str">
            <v>Sales call carried out for HMR collection</v>
          </cell>
        </row>
        <row r="9838">
          <cell r="A9838">
            <v>45397.653923611098</v>
          </cell>
          <cell r="B9838">
            <v>755</v>
          </cell>
          <cell r="F9838" t="str">
            <v>CC-01247706</v>
          </cell>
          <cell r="J9838" t="str">
            <v>Sales Call</v>
          </cell>
          <cell r="R9838" t="str">
            <v>BWED163893</v>
          </cell>
          <cell r="AB9838" t="str">
            <v>Sales call carried out for HMR collection</v>
          </cell>
        </row>
        <row r="9839">
          <cell r="A9839">
            <v>45397.650625000002</v>
          </cell>
          <cell r="B9839">
            <v>820</v>
          </cell>
          <cell r="F9839" t="str">
            <v>CC-01247698</v>
          </cell>
          <cell r="J9839" t="str">
            <v>Sales Call</v>
          </cell>
          <cell r="R9839" t="str">
            <v>BWGD163984</v>
          </cell>
          <cell r="AB9839" t="str">
            <v>Sales call carried out for HMR collection</v>
          </cell>
        </row>
        <row r="9840">
          <cell r="A9840">
            <v>45397.607199074097</v>
          </cell>
          <cell r="B9840">
            <v>18</v>
          </cell>
          <cell r="F9840" t="str">
            <v>CC-01247567</v>
          </cell>
          <cell r="J9840" t="str">
            <v>Complaint - Running With Problem</v>
          </cell>
          <cell r="R9840" t="str">
            <v>BXLL153793</v>
          </cell>
          <cell r="AB9840" t="str">
            <v>Attend the site for complain of low pressure so check the unit found line pressure switch not working properly so change the same with new one and after that start the unit found running ok.</v>
          </cell>
        </row>
        <row r="9841">
          <cell r="A9841">
            <v>45397.604409722197</v>
          </cell>
          <cell r="B9841">
            <v>502</v>
          </cell>
          <cell r="F9841" t="str">
            <v>CC-01247561</v>
          </cell>
          <cell r="J9841" t="str">
            <v>Schedule Service</v>
          </cell>
          <cell r="R9841" t="str">
            <v>BWHD164003</v>
          </cell>
          <cell r="AB9841" t="str">
            <v>Attend the site for schedule service so drain oil from cooler and drain oil from tank total 37 liter oil drain then Change air filter for compressor and engine both side then change oil filter and oil 40 liter then start the unit found running ok</v>
          </cell>
        </row>
        <row r="9842">
          <cell r="A9842">
            <v>45397.596631944398</v>
          </cell>
          <cell r="B9842">
            <v>1010</v>
          </cell>
          <cell r="F9842" t="str">
            <v>CC-01247547</v>
          </cell>
          <cell r="J9842" t="str">
            <v>Schedule Service</v>
          </cell>
          <cell r="R9842" t="str">
            <v>BWLD163608</v>
          </cell>
          <cell r="AB9842" t="str">
            <v>Attend the site for schedule service so drain oil from cooler and drain oil from tank total 34 liter oil drain then Change air filter for compressor and engine both side then change oil filter and oil 40 liter then start the unit found running ok</v>
          </cell>
        </row>
        <row r="9843">
          <cell r="A9843">
            <v>45397.5870601852</v>
          </cell>
          <cell r="B9843">
            <v>787</v>
          </cell>
          <cell r="F9843" t="str">
            <v>CC-01247527</v>
          </cell>
          <cell r="J9843" t="str">
            <v>Sales Call</v>
          </cell>
          <cell r="R9843" t="str">
            <v>BWFD121755</v>
          </cell>
          <cell r="AB9843" t="str">
            <v>Sales call carried out for HMR collection</v>
          </cell>
        </row>
        <row r="9844">
          <cell r="A9844">
            <v>45397.581574074102</v>
          </cell>
          <cell r="B9844">
            <v>948</v>
          </cell>
          <cell r="F9844" t="str">
            <v>CC-01247505</v>
          </cell>
          <cell r="J9844" t="str">
            <v>Sales Call</v>
          </cell>
          <cell r="R9844" t="str">
            <v>BWLS031915</v>
          </cell>
          <cell r="AB9844" t="str">
            <v>Sales call carried out for HMR collection</v>
          </cell>
        </row>
        <row r="9845">
          <cell r="A9845">
            <v>45397.5773148148</v>
          </cell>
          <cell r="B9845">
            <v>2133</v>
          </cell>
          <cell r="F9845" t="str">
            <v>CC-01247497</v>
          </cell>
          <cell r="J9845" t="str">
            <v>Sales Call</v>
          </cell>
          <cell r="R9845" t="str">
            <v>BVHD163388</v>
          </cell>
          <cell r="AB9845" t="str">
            <v>Sales call carried out for HMR collection</v>
          </cell>
        </row>
        <row r="9846">
          <cell r="A9846">
            <v>45397.573865740698</v>
          </cell>
          <cell r="B9846">
            <v>2990</v>
          </cell>
          <cell r="F9846" t="str">
            <v>CC-01247484</v>
          </cell>
          <cell r="J9846" t="str">
            <v>Sales Call</v>
          </cell>
          <cell r="R9846" t="str">
            <v>BWAD163687</v>
          </cell>
          <cell r="AB9846" t="str">
            <v>Sales call carried out for HMR collection</v>
          </cell>
        </row>
        <row r="9847">
          <cell r="A9847">
            <v>45397.569687499999</v>
          </cell>
          <cell r="B9847">
            <v>1300</v>
          </cell>
          <cell r="F9847" t="str">
            <v>CC-01247471</v>
          </cell>
          <cell r="J9847" t="str">
            <v>Sales Call</v>
          </cell>
          <cell r="R9847" t="str">
            <v>BWLD231334</v>
          </cell>
          <cell r="AB9847" t="str">
            <v>Sales call carried out for HMR collection</v>
          </cell>
        </row>
        <row r="9848">
          <cell r="A9848">
            <v>45397.566782407397</v>
          </cell>
          <cell r="B9848">
            <v>2050</v>
          </cell>
          <cell r="F9848" t="str">
            <v>CC-01247467</v>
          </cell>
          <cell r="J9848" t="str">
            <v>Sales Call</v>
          </cell>
          <cell r="R9848" t="str">
            <v>BWLD231345</v>
          </cell>
          <cell r="AB9848" t="str">
            <v>Sales call carried out for HMR collection</v>
          </cell>
        </row>
        <row r="9849">
          <cell r="A9849">
            <v>45397.558472222197</v>
          </cell>
          <cell r="B9849">
            <v>715</v>
          </cell>
          <cell r="F9849" t="str">
            <v>CC-01247452</v>
          </cell>
          <cell r="J9849" t="str">
            <v>Sales Call</v>
          </cell>
          <cell r="R9849" t="str">
            <v>BWCD121690</v>
          </cell>
          <cell r="AB9849" t="str">
            <v>Sales call carried out for HMR collection</v>
          </cell>
        </row>
        <row r="9850">
          <cell r="A9850">
            <v>45397.555219907401</v>
          </cell>
          <cell r="B9850">
            <v>2130</v>
          </cell>
          <cell r="F9850" t="str">
            <v>CC-01247444</v>
          </cell>
          <cell r="J9850" t="str">
            <v>Sales Call</v>
          </cell>
          <cell r="R9850" t="str">
            <v>BWBD163701</v>
          </cell>
          <cell r="AB9850" t="str">
            <v>Sales call carried out for HMR collection</v>
          </cell>
        </row>
        <row r="9851">
          <cell r="A9851">
            <v>45397.543344907397</v>
          </cell>
          <cell r="B9851">
            <v>2085</v>
          </cell>
          <cell r="F9851" t="str">
            <v>CC-01247420</v>
          </cell>
          <cell r="J9851" t="str">
            <v>Sales Call</v>
          </cell>
          <cell r="R9851" t="str">
            <v>BWLD163586</v>
          </cell>
          <cell r="AB9851" t="str">
            <v>Sales call carried out for HMR collection</v>
          </cell>
        </row>
        <row r="9852">
          <cell r="A9852">
            <v>45397.539618055598</v>
          </cell>
          <cell r="B9852">
            <v>1742</v>
          </cell>
          <cell r="F9852" t="str">
            <v>CC-01247413</v>
          </cell>
          <cell r="J9852" t="str">
            <v>Sales Call</v>
          </cell>
          <cell r="R9852" t="str">
            <v>BWAD163674</v>
          </cell>
          <cell r="AB9852" t="str">
            <v>Sales call carried out for HMR collection</v>
          </cell>
        </row>
        <row r="9853">
          <cell r="A9853">
            <v>45397.532754629603</v>
          </cell>
          <cell r="B9853">
            <v>1190</v>
          </cell>
          <cell r="F9853" t="str">
            <v>CC-01247397</v>
          </cell>
          <cell r="J9853" t="str">
            <v>Sales Call</v>
          </cell>
          <cell r="R9853" t="str">
            <v>BWBD163738</v>
          </cell>
          <cell r="AB9853" t="str">
            <v>Sales call carried out for HMR collection</v>
          </cell>
        </row>
        <row r="9854">
          <cell r="A9854">
            <v>45397.528495370403</v>
          </cell>
          <cell r="B9854">
            <v>590</v>
          </cell>
          <cell r="F9854" t="str">
            <v>CC-01247386</v>
          </cell>
          <cell r="J9854" t="str">
            <v>Sales Call</v>
          </cell>
          <cell r="R9854" t="str">
            <v>BWJD163499</v>
          </cell>
          <cell r="AB9854" t="str">
            <v>Sales call carried out for HMR collection</v>
          </cell>
        </row>
        <row r="9855">
          <cell r="A9855">
            <v>45397.524050925902</v>
          </cell>
          <cell r="B9855">
            <v>1120</v>
          </cell>
          <cell r="F9855" t="str">
            <v>CC-01247379</v>
          </cell>
          <cell r="J9855" t="str">
            <v>Sales Call</v>
          </cell>
          <cell r="R9855" t="str">
            <v>BWBD163707</v>
          </cell>
          <cell r="AB9855" t="str">
            <v>Sales call carried out for HMR collection</v>
          </cell>
        </row>
        <row r="9856">
          <cell r="A9856">
            <v>45397.517615740697</v>
          </cell>
          <cell r="B9856">
            <v>990</v>
          </cell>
          <cell r="F9856" t="str">
            <v>CC-01247366</v>
          </cell>
          <cell r="J9856" t="str">
            <v>Sales Call</v>
          </cell>
          <cell r="R9856" t="str">
            <v>BWLD163608</v>
          </cell>
          <cell r="AB9856" t="str">
            <v>Sales call carried out for HMR collection</v>
          </cell>
        </row>
        <row r="9857">
          <cell r="A9857">
            <v>45397.513564814799</v>
          </cell>
          <cell r="B9857">
            <v>640</v>
          </cell>
          <cell r="F9857" t="str">
            <v>CC-01247355</v>
          </cell>
          <cell r="J9857" t="str">
            <v>Sales Call</v>
          </cell>
          <cell r="R9857" t="str">
            <v>BWAD163680</v>
          </cell>
          <cell r="AB9857" t="str">
            <v>Sales call carried out for HMR collection</v>
          </cell>
        </row>
        <row r="9858">
          <cell r="A9858">
            <v>45397.510115740697</v>
          </cell>
          <cell r="B9858">
            <v>486</v>
          </cell>
          <cell r="F9858" t="str">
            <v>CC-01247345</v>
          </cell>
          <cell r="J9858" t="str">
            <v>Sales Call</v>
          </cell>
          <cell r="R9858" t="str">
            <v>BWJL153357</v>
          </cell>
          <cell r="AB9858" t="str">
            <v>Sales call carried out for HMR collection</v>
          </cell>
        </row>
        <row r="9859">
          <cell r="A9859">
            <v>45397.506701388898</v>
          </cell>
          <cell r="B9859">
            <v>3483</v>
          </cell>
          <cell r="F9859" t="str">
            <v>CC-01247336</v>
          </cell>
          <cell r="J9859" t="str">
            <v>Sales Call</v>
          </cell>
          <cell r="R9859" t="str">
            <v>BVED163244</v>
          </cell>
          <cell r="AB9859" t="str">
            <v>Sales call carried out for HMR collection</v>
          </cell>
        </row>
        <row r="9860">
          <cell r="A9860">
            <v>45397.498460648101</v>
          </cell>
          <cell r="B9860">
            <v>2900</v>
          </cell>
          <cell r="F9860" t="str">
            <v>CC-01247305</v>
          </cell>
          <cell r="J9860" t="str">
            <v>General Service</v>
          </cell>
          <cell r="R9860" t="str">
            <v>BVIC377970</v>
          </cell>
          <cell r="AB9860" t="str">
            <v>Today we attend the customer site for general visit so we check and found that compressor running well but machine running form more than 1 year</v>
          </cell>
        </row>
        <row r="9861">
          <cell r="A9861">
            <v>45397.487835648099</v>
          </cell>
          <cell r="B9861">
            <v>0</v>
          </cell>
          <cell r="F9861" t="str">
            <v>CC-01247285</v>
          </cell>
          <cell r="J9861" t="str">
            <v>Commissioning</v>
          </cell>
          <cell r="R9861" t="str">
            <v>CWEE212107</v>
          </cell>
          <cell r="AB9861" t="str">
            <v>Commissioning done on dated 16-04-2024</v>
          </cell>
        </row>
        <row r="9862">
          <cell r="A9862">
            <v>45397.485428240703</v>
          </cell>
          <cell r="B9862">
            <v>0</v>
          </cell>
          <cell r="F9862" t="str">
            <v>CC-01247277</v>
          </cell>
          <cell r="J9862" t="str">
            <v>Preservative Measures</v>
          </cell>
          <cell r="R9862" t="str">
            <v>CWEE212107</v>
          </cell>
          <cell r="AB9862" t="str">
            <v>Attend the site for commissioning so check and found unit ore then 6 month old so we done preservative measures and change air filter and oil. After then commissioning job carried out.</v>
          </cell>
        </row>
        <row r="9863">
          <cell r="A9863">
            <v>45397.454641203702</v>
          </cell>
          <cell r="B9863">
            <v>75403</v>
          </cell>
          <cell r="F9863" t="str">
            <v>CC-01247202</v>
          </cell>
          <cell r="J9863" t="str">
            <v>Schedule Service</v>
          </cell>
          <cell r="R9863" t="str">
            <v>BJGS031396</v>
          </cell>
          <cell r="AB9863" t="str">
            <v>Attend the site for schedule service so change air filter, oil filter, and oil then start the unit found running ok.</v>
          </cell>
        </row>
        <row r="9864">
          <cell r="A9864">
            <v>45397.453680555598</v>
          </cell>
          <cell r="B9864">
            <v>28564</v>
          </cell>
          <cell r="F9864" t="str">
            <v>CC-01247197</v>
          </cell>
          <cell r="J9864" t="str">
            <v>Schedule Service</v>
          </cell>
          <cell r="R9864" t="str">
            <v>BRIS035838</v>
          </cell>
          <cell r="AB9864" t="str">
            <v>Attend the site for schedule service so change air filter, oil filter,air oil separators and oil then start the unit found running ok</v>
          </cell>
        </row>
        <row r="9865">
          <cell r="A9865">
            <v>45397.452546296299</v>
          </cell>
          <cell r="B9865">
            <v>17999</v>
          </cell>
          <cell r="F9865" t="str">
            <v>CC-01247192</v>
          </cell>
          <cell r="J9865" t="str">
            <v>Schedule Service</v>
          </cell>
          <cell r="R9865" t="str">
            <v>BSLS036682</v>
          </cell>
          <cell r="AB9865" t="str">
            <v>Attend the site for schedule service so change air filter, oil filter,air oil separators and oil then start the unit found running ok</v>
          </cell>
        </row>
        <row r="9866">
          <cell r="A9866">
            <v>45397.287349537</v>
          </cell>
          <cell r="B9866">
            <v>16445</v>
          </cell>
          <cell r="F9866" t="str">
            <v>CC-01247030</v>
          </cell>
          <cell r="J9866" t="str">
            <v>Schedule Service - AMC</v>
          </cell>
          <cell r="R9866" t="str">
            <v>BUAS033580</v>
          </cell>
          <cell r="AB9866" t="str">
            <v>AMC visit carried out</v>
          </cell>
        </row>
        <row r="9867">
          <cell r="A9867">
            <v>45397.287245370397</v>
          </cell>
          <cell r="B9867">
            <v>45556</v>
          </cell>
          <cell r="F9867" t="str">
            <v>CC-01247029</v>
          </cell>
          <cell r="J9867" t="str">
            <v>Schedule Service - AMC</v>
          </cell>
          <cell r="R9867" t="str">
            <v>BQBS030091</v>
          </cell>
          <cell r="AB9867" t="str">
            <v>AMC visit carried out</v>
          </cell>
        </row>
        <row r="9868">
          <cell r="A9868">
            <v>45397.284363425897</v>
          </cell>
          <cell r="B9868">
            <v>22516</v>
          </cell>
          <cell r="F9868" t="str">
            <v>CC-01247004</v>
          </cell>
          <cell r="J9868" t="str">
            <v>Schedule Service - AMC</v>
          </cell>
          <cell r="R9868" t="str">
            <v>BSHS038806</v>
          </cell>
          <cell r="AB9868" t="str">
            <v>AMC visit carried out</v>
          </cell>
        </row>
        <row r="9869">
          <cell r="A9869">
            <v>45397.279490740701</v>
          </cell>
          <cell r="B9869">
            <v>27143</v>
          </cell>
          <cell r="F9869" t="str">
            <v>CC-01246959</v>
          </cell>
          <cell r="J9869" t="str">
            <v>Schedule Service - AMC</v>
          </cell>
          <cell r="R9869" t="str">
            <v>BSDS037710</v>
          </cell>
          <cell r="AB9869" t="str">
            <v>AMC visit carried out</v>
          </cell>
        </row>
        <row r="9870">
          <cell r="A9870">
            <v>45397.2727199074</v>
          </cell>
          <cell r="B9870">
            <v>37211</v>
          </cell>
          <cell r="F9870" t="str">
            <v>CC-01246902</v>
          </cell>
          <cell r="J9870" t="str">
            <v>Schedule Service - AMC</v>
          </cell>
          <cell r="R9870" t="str">
            <v>BSJS035917</v>
          </cell>
          <cell r="AB9870" t="str">
            <v>AMC visit carried out</v>
          </cell>
        </row>
        <row r="9871">
          <cell r="A9871">
            <v>45397.0003125</v>
          </cell>
          <cell r="B9871">
            <v>2570</v>
          </cell>
          <cell r="F9871" t="str">
            <v>CC-01246891</v>
          </cell>
          <cell r="J9871" t="str">
            <v>Sales Call</v>
          </cell>
          <cell r="R9871" t="str">
            <v>BWKD163543</v>
          </cell>
          <cell r="AB9871" t="str">
            <v>Sales call carried out for HMR collection</v>
          </cell>
        </row>
        <row r="9872">
          <cell r="A9872">
            <v>45396.991631944402</v>
          </cell>
          <cell r="B9872">
            <v>2050</v>
          </cell>
          <cell r="F9872" t="str">
            <v>CC-01246890</v>
          </cell>
          <cell r="J9872" t="str">
            <v>Sales Call</v>
          </cell>
          <cell r="R9872" t="str">
            <v>BWKD163512</v>
          </cell>
          <cell r="AB9872" t="str">
            <v>Sales call carried out for HMR collection</v>
          </cell>
        </row>
        <row r="9873">
          <cell r="A9873">
            <v>45396.985694444404</v>
          </cell>
          <cell r="B9873">
            <v>1800</v>
          </cell>
          <cell r="F9873" t="str">
            <v>CC-01246889</v>
          </cell>
          <cell r="J9873" t="str">
            <v>Sales Call</v>
          </cell>
          <cell r="R9873" t="str">
            <v>BVFD163261</v>
          </cell>
          <cell r="AB9873" t="str">
            <v>Sales call carried out for HMR collection</v>
          </cell>
        </row>
        <row r="9874">
          <cell r="A9874">
            <v>45396.978437500002</v>
          </cell>
          <cell r="B9874">
            <v>2600</v>
          </cell>
          <cell r="F9874" t="str">
            <v>CC-01246887</v>
          </cell>
          <cell r="J9874" t="str">
            <v>Sales Call</v>
          </cell>
          <cell r="R9874" t="str">
            <v>BWJL153355</v>
          </cell>
          <cell r="AB9874" t="str">
            <v>Sales call carried out for HMR collection</v>
          </cell>
        </row>
        <row r="9875">
          <cell r="A9875">
            <v>45396.969189814801</v>
          </cell>
          <cell r="B9875">
            <v>1900</v>
          </cell>
          <cell r="F9875" t="str">
            <v>CC-01246886</v>
          </cell>
          <cell r="J9875" t="str">
            <v>Sales Call</v>
          </cell>
          <cell r="R9875" t="str">
            <v>BVIL161084</v>
          </cell>
          <cell r="AB9875" t="str">
            <v>Sales call carried out for HMR collection</v>
          </cell>
        </row>
        <row r="9876">
          <cell r="A9876">
            <v>45396.963159722203</v>
          </cell>
          <cell r="B9876">
            <v>660</v>
          </cell>
          <cell r="F9876" t="str">
            <v>CC-01246885</v>
          </cell>
          <cell r="J9876" t="str">
            <v>Sales Call</v>
          </cell>
          <cell r="R9876" t="str">
            <v>BVID163429</v>
          </cell>
          <cell r="AB9876" t="str">
            <v>Sales call carried out for HMR collection</v>
          </cell>
        </row>
        <row r="9877">
          <cell r="A9877">
            <v>45396.955717592602</v>
          </cell>
          <cell r="B9877">
            <v>990</v>
          </cell>
          <cell r="F9877" t="str">
            <v>CC-01246884</v>
          </cell>
          <cell r="J9877" t="str">
            <v>Sales Call</v>
          </cell>
          <cell r="R9877" t="str">
            <v>BVID121544</v>
          </cell>
          <cell r="AB9877" t="str">
            <v>Sales call carried out for HMR collection</v>
          </cell>
        </row>
        <row r="9878">
          <cell r="A9878">
            <v>45396.949282407397</v>
          </cell>
          <cell r="B9878">
            <v>1192</v>
          </cell>
          <cell r="F9878" t="str">
            <v>CC-01246883</v>
          </cell>
          <cell r="J9878" t="str">
            <v>Sales Call</v>
          </cell>
          <cell r="R9878" t="str">
            <v>BVID121541</v>
          </cell>
          <cell r="AB9878" t="str">
            <v>Sales call carried out for HMR collection</v>
          </cell>
        </row>
        <row r="9879">
          <cell r="A9879">
            <v>45396.943078703698</v>
          </cell>
          <cell r="B9879">
            <v>1686</v>
          </cell>
          <cell r="F9879" t="str">
            <v>CC-01246882</v>
          </cell>
          <cell r="J9879" t="str">
            <v>Sales Call</v>
          </cell>
          <cell r="R9879" t="str">
            <v>BVIL161081</v>
          </cell>
          <cell r="AB9879" t="str">
            <v>Sales call carried out for HMR collection</v>
          </cell>
        </row>
        <row r="9880">
          <cell r="A9880">
            <v>45396.937569444402</v>
          </cell>
          <cell r="B9880">
            <v>1038</v>
          </cell>
          <cell r="F9880" t="str">
            <v>CC-01246881</v>
          </cell>
          <cell r="J9880" t="str">
            <v>Sales Call</v>
          </cell>
          <cell r="R9880" t="str">
            <v>BVID121539</v>
          </cell>
          <cell r="AB9880" t="str">
            <v>Sales call carried out for HMR collection</v>
          </cell>
        </row>
        <row r="9881">
          <cell r="A9881">
            <v>45396.930601851898</v>
          </cell>
          <cell r="B9881">
            <v>2641</v>
          </cell>
          <cell r="F9881" t="str">
            <v>CC-01246880</v>
          </cell>
          <cell r="J9881" t="str">
            <v>Sales Call</v>
          </cell>
          <cell r="R9881" t="str">
            <v>BVHD163393</v>
          </cell>
          <cell r="AB9881" t="str">
            <v>Sales call carried out for HMR collection</v>
          </cell>
        </row>
        <row r="9882">
          <cell r="A9882">
            <v>45395.919166666703</v>
          </cell>
          <cell r="B9882">
            <v>1121</v>
          </cell>
          <cell r="F9882" t="str">
            <v>CC-01246689</v>
          </cell>
          <cell r="J9882" t="str">
            <v>Sales Call</v>
          </cell>
          <cell r="R9882" t="str">
            <v>BVID121546</v>
          </cell>
          <cell r="AB9882" t="str">
            <v>Sales call carried out for HMR collection</v>
          </cell>
        </row>
        <row r="9883">
          <cell r="A9883">
            <v>45395.907615740703</v>
          </cell>
          <cell r="B9883">
            <v>3818</v>
          </cell>
          <cell r="F9883" t="str">
            <v>CC-01246687</v>
          </cell>
          <cell r="J9883" t="str">
            <v>Sales Call</v>
          </cell>
          <cell r="R9883" t="str">
            <v>BVHD163374</v>
          </cell>
          <cell r="AB9883" t="str">
            <v>Sales call carried out for HMR collection</v>
          </cell>
        </row>
        <row r="9884">
          <cell r="A9884">
            <v>45395.896249999998</v>
          </cell>
          <cell r="B9884">
            <v>2820</v>
          </cell>
          <cell r="F9884" t="str">
            <v>CC-01246685</v>
          </cell>
          <cell r="J9884" t="str">
            <v>Sales Call</v>
          </cell>
          <cell r="R9884" t="str">
            <v>BVGD163308</v>
          </cell>
          <cell r="AB9884" t="str">
            <v>Sales call carried out for HMR collection</v>
          </cell>
        </row>
        <row r="9885">
          <cell r="A9885">
            <v>45395.661469907398</v>
          </cell>
          <cell r="B9885">
            <v>45493</v>
          </cell>
          <cell r="F9885" t="str">
            <v>CC-01246500</v>
          </cell>
          <cell r="J9885" t="str">
            <v>Complaint - Running With Problem</v>
          </cell>
          <cell r="R9885" t="str">
            <v>GNFS040092</v>
          </cell>
          <cell r="AB9885" t="str">
            <v>Today we attend the customer site for high temperature tripping so we check and found that plc not working properly so arrange plc. Parts estimate shared with customer and attached in call.</v>
          </cell>
        </row>
        <row r="9886">
          <cell r="A9886">
            <v>45395.641921296301</v>
          </cell>
          <cell r="B9886">
            <v>2032</v>
          </cell>
          <cell r="F9886" t="str">
            <v>CC-01246465</v>
          </cell>
          <cell r="J9886" t="str">
            <v>Sales Call</v>
          </cell>
          <cell r="R9886" t="str">
            <v>BVHD163336</v>
          </cell>
          <cell r="AB9886" t="str">
            <v>Sales call carried out for HMR update</v>
          </cell>
        </row>
        <row r="9887">
          <cell r="A9887">
            <v>45395.639525462997</v>
          </cell>
          <cell r="B9887">
            <v>1450</v>
          </cell>
          <cell r="F9887" t="str">
            <v>CC-01246460</v>
          </cell>
          <cell r="J9887" t="str">
            <v>Sales Call</v>
          </cell>
          <cell r="R9887" t="str">
            <v>BVHD163366</v>
          </cell>
          <cell r="AB9887" t="str">
            <v>Sales call carried out for HMR update</v>
          </cell>
        </row>
        <row r="9888">
          <cell r="A9888">
            <v>45395.636400463001</v>
          </cell>
          <cell r="B9888">
            <v>5624</v>
          </cell>
          <cell r="F9888" t="str">
            <v>CC-01246454</v>
          </cell>
          <cell r="J9888" t="str">
            <v>Sales Call</v>
          </cell>
          <cell r="R9888" t="str">
            <v>BVCD163165</v>
          </cell>
          <cell r="AB9888" t="str">
            <v>Sales call carried out for HMR update</v>
          </cell>
        </row>
        <row r="9889">
          <cell r="A9889">
            <v>45395.611932870401</v>
          </cell>
          <cell r="B9889">
            <v>1698</v>
          </cell>
          <cell r="F9889" t="str">
            <v>CC-01246417</v>
          </cell>
          <cell r="J9889" t="str">
            <v>Sales Call</v>
          </cell>
          <cell r="R9889" t="str">
            <v>BVGD121497</v>
          </cell>
          <cell r="AB9889" t="str">
            <v>Sales call carried out for HMR update</v>
          </cell>
        </row>
        <row r="9890">
          <cell r="A9890">
            <v>45395.608182870397</v>
          </cell>
          <cell r="B9890">
            <v>4134</v>
          </cell>
          <cell r="F9890" t="str">
            <v>CC-01246413</v>
          </cell>
          <cell r="J9890" t="str">
            <v>Sales Call</v>
          </cell>
          <cell r="R9890" t="str">
            <v>BVED231179</v>
          </cell>
          <cell r="AB9890" t="str">
            <v>Sales call carried out for HMR update</v>
          </cell>
        </row>
        <row r="9891">
          <cell r="A9891">
            <v>45395.601585648103</v>
          </cell>
          <cell r="B9891">
            <v>4183</v>
          </cell>
          <cell r="F9891" t="str">
            <v>CC-01246396</v>
          </cell>
          <cell r="J9891" t="str">
            <v>Sales Call</v>
          </cell>
          <cell r="R9891" t="str">
            <v>BVED163235</v>
          </cell>
          <cell r="AB9891" t="str">
            <v>Sales call carried out for HMR update</v>
          </cell>
        </row>
        <row r="9892">
          <cell r="A9892">
            <v>45395.598599536999</v>
          </cell>
          <cell r="B9892">
            <v>4865</v>
          </cell>
          <cell r="F9892" t="str">
            <v>CC-01246392</v>
          </cell>
          <cell r="J9892" t="str">
            <v>Sales Call</v>
          </cell>
          <cell r="R9892" t="str">
            <v>BVED163231</v>
          </cell>
          <cell r="AB9892" t="str">
            <v>Sales call carried out for HMR update</v>
          </cell>
        </row>
        <row r="9893">
          <cell r="A9893">
            <v>45395.591597222199</v>
          </cell>
          <cell r="B9893">
            <v>1332</v>
          </cell>
          <cell r="F9893" t="str">
            <v>CC-01246375</v>
          </cell>
          <cell r="J9893" t="str">
            <v>Sales Call</v>
          </cell>
          <cell r="R9893" t="str">
            <v>BVDD163198</v>
          </cell>
          <cell r="AB9893" t="str">
            <v>Sales call carried out for HMR update</v>
          </cell>
        </row>
        <row r="9894">
          <cell r="A9894">
            <v>45395.588657407403</v>
          </cell>
          <cell r="B9894">
            <v>1755</v>
          </cell>
          <cell r="F9894" t="str">
            <v>CC-01246366</v>
          </cell>
          <cell r="J9894" t="str">
            <v>Sales Call</v>
          </cell>
          <cell r="R9894" t="str">
            <v>BVAD121386</v>
          </cell>
          <cell r="AB9894" t="str">
            <v>Sales call carried out for HMR update</v>
          </cell>
        </row>
        <row r="9895">
          <cell r="A9895">
            <v>45395.583784722199</v>
          </cell>
          <cell r="B9895">
            <v>3873</v>
          </cell>
          <cell r="F9895" t="str">
            <v>CC-01246354</v>
          </cell>
          <cell r="J9895" t="str">
            <v>Sales Call</v>
          </cell>
          <cell r="R9895" t="str">
            <v>BVKD163026</v>
          </cell>
          <cell r="AB9895" t="str">
            <v>Sales call carried out for HMR update</v>
          </cell>
        </row>
        <row r="9896">
          <cell r="A9896">
            <v>45395.580844907403</v>
          </cell>
          <cell r="B9896">
            <v>4417</v>
          </cell>
          <cell r="F9896" t="str">
            <v>CC-01246350</v>
          </cell>
          <cell r="J9896" t="str">
            <v>Sales Call</v>
          </cell>
          <cell r="R9896" t="str">
            <v>BVLD163067</v>
          </cell>
          <cell r="AB9896" t="str">
            <v>Sales call carried out for HMR update</v>
          </cell>
        </row>
        <row r="9897">
          <cell r="A9897">
            <v>45395.576562499999</v>
          </cell>
          <cell r="B9897">
            <v>3369</v>
          </cell>
          <cell r="F9897" t="str">
            <v>CC-01246343</v>
          </cell>
          <cell r="J9897" t="str">
            <v>Sales Call</v>
          </cell>
          <cell r="R9897" t="str">
            <v>BVKD163010</v>
          </cell>
          <cell r="AB9897" t="str">
            <v>Sales call carried out for HMR update</v>
          </cell>
        </row>
        <row r="9898">
          <cell r="A9898">
            <v>45395.573842592603</v>
          </cell>
          <cell r="B9898">
            <v>590</v>
          </cell>
          <cell r="F9898" t="str">
            <v>CC-01246338</v>
          </cell>
          <cell r="J9898" t="str">
            <v>Sales Call</v>
          </cell>
          <cell r="R9898" t="str">
            <v>BUAD121111</v>
          </cell>
          <cell r="AB9898" t="str">
            <v>Sales call carried out for HMR update</v>
          </cell>
        </row>
        <row r="9899">
          <cell r="A9899">
            <v>45395.571365740703</v>
          </cell>
          <cell r="B9899">
            <v>2176</v>
          </cell>
          <cell r="F9899" t="str">
            <v>CC-01246334</v>
          </cell>
          <cell r="J9899" t="str">
            <v>Sales Call</v>
          </cell>
          <cell r="R9899" t="str">
            <v>BVJD162957</v>
          </cell>
          <cell r="AB9899" t="str">
            <v>Sales call carried out for HMR update</v>
          </cell>
        </row>
        <row r="9900">
          <cell r="A9900">
            <v>45395.567847222199</v>
          </cell>
          <cell r="B9900">
            <v>7099</v>
          </cell>
          <cell r="F9900" t="str">
            <v>CC-01246329</v>
          </cell>
          <cell r="J9900" t="str">
            <v>Sales Call</v>
          </cell>
          <cell r="R9900" t="str">
            <v>BUFD162814</v>
          </cell>
          <cell r="AB9900" t="str">
            <v>Sales call carried out for HMR update</v>
          </cell>
        </row>
        <row r="9901">
          <cell r="A9901">
            <v>45395.537662037001</v>
          </cell>
          <cell r="B9901">
            <v>7099</v>
          </cell>
          <cell r="F9901" t="str">
            <v>CC-01246271</v>
          </cell>
          <cell r="J9901" t="str">
            <v>Schedule Service</v>
          </cell>
          <cell r="R9901" t="str">
            <v>BUFD162814</v>
          </cell>
          <cell r="AB9901" t="str">
            <v>Attend the site for schedule service so drain oil from cooler and drain oil from tank total 37 liter oil drain then Change air filter for compressor and engine both side then change oil filter and oil 40 liter then start the unit found running Ok.</v>
          </cell>
        </row>
        <row r="9902">
          <cell r="A9902">
            <v>45394.677407407398</v>
          </cell>
          <cell r="B9902">
            <v>0</v>
          </cell>
          <cell r="F9902" t="str">
            <v>CC-01245487</v>
          </cell>
          <cell r="J9902" t="str">
            <v>Complaint - Running With Problem</v>
          </cell>
          <cell r="R9902" t="str">
            <v>CWLE600666</v>
          </cell>
          <cell r="AB9902" t="str">
            <v>Attend the site for new top block fitment the dismantle the old top block and fitted the new top block. Then start the unit found running ok. Top Block Sl No. BXJT263091</v>
          </cell>
        </row>
        <row r="9903">
          <cell r="A9903">
            <v>45394.5319212963</v>
          </cell>
          <cell r="B9903">
            <v>0</v>
          </cell>
          <cell r="F9903" t="str">
            <v>CC-01245055</v>
          </cell>
          <cell r="J9903" t="str">
            <v>Complaint - Running With Problem</v>
          </cell>
          <cell r="R9903" t="str">
            <v>BSKS036366</v>
          </cell>
          <cell r="AB9903" t="str">
            <v>Dealer/Engineer negligence – Wrong entry/Double entry/Wrong call type</v>
          </cell>
        </row>
        <row r="9904">
          <cell r="A9904">
            <v>45394.516331018502</v>
          </cell>
          <cell r="B9904">
            <v>28051</v>
          </cell>
          <cell r="F9904" t="str">
            <v>CC-01244999</v>
          </cell>
          <cell r="J9904" t="str">
            <v>Complaint - Breakdown</v>
          </cell>
          <cell r="R9904" t="str">
            <v>BSKS036366</v>
          </cell>
          <cell r="AB9904" t="str">
            <v>Today we attend the customer site for complain fan not working so we change fan now machine running ok but service due</v>
          </cell>
        </row>
        <row r="9905">
          <cell r="A9905">
            <v>45394.5157175926</v>
          </cell>
          <cell r="B9905">
            <v>28051</v>
          </cell>
          <cell r="F9905" t="str">
            <v>CC-01244997</v>
          </cell>
          <cell r="J9905" t="str">
            <v>Complaint - Running With Problem</v>
          </cell>
          <cell r="R9905" t="str">
            <v>BSKS036366</v>
          </cell>
          <cell r="AB9905" t="str">
            <v>Attend the site for complaint of cooling fan damaged so change the amged cooling with nw one...</v>
          </cell>
        </row>
        <row r="9906">
          <cell r="A9906">
            <v>45394.398831018501</v>
          </cell>
          <cell r="B9906">
            <v>354</v>
          </cell>
          <cell r="F9906" t="str">
            <v>CC-01244734</v>
          </cell>
          <cell r="J9906" t="str">
            <v>Complaint - Running With Problem</v>
          </cell>
          <cell r="R9906" t="str">
            <v>BWID164091</v>
          </cell>
          <cell r="AB9906" t="str">
            <v>Attend the site for complaint of Unit tripping so check 4 pin and 5 pin relay found ok, check solenoid petcon wiring found ok, check solenoid petcon not working so change the solenoid petcon under FOC basis. After then start the unit found running ok.</v>
          </cell>
        </row>
        <row r="9907">
          <cell r="A9907">
            <v>45393.518240740697</v>
          </cell>
          <cell r="B9907">
            <v>26831</v>
          </cell>
          <cell r="F9907" t="str">
            <v>CC-01243982</v>
          </cell>
          <cell r="J9907" t="str">
            <v>Schedule Service</v>
          </cell>
          <cell r="R9907" t="str">
            <v>BRAS033261</v>
          </cell>
          <cell r="AB9907" t="str">
            <v>Attend the site for schedule service so change air filter and oil filter then start the unit found running ok.</v>
          </cell>
        </row>
        <row r="9908">
          <cell r="A9908">
            <v>45392.731550925899</v>
          </cell>
          <cell r="B9908">
            <v>1</v>
          </cell>
          <cell r="F9908" t="str">
            <v>CC-01243339</v>
          </cell>
          <cell r="J9908" t="str">
            <v>Commissioning</v>
          </cell>
          <cell r="R9908" t="str">
            <v>BWAS032167</v>
          </cell>
          <cell r="AB9908" t="str">
            <v>Commissioning done on dated 10-04-2024.....Comm date-10-04-2024</v>
          </cell>
        </row>
        <row r="9909">
          <cell r="A9909">
            <v>45392.511157407404</v>
          </cell>
          <cell r="B9909">
            <v>0</v>
          </cell>
          <cell r="F9909" t="str">
            <v>CC-01242704</v>
          </cell>
          <cell r="J9909" t="str">
            <v>Commissioning</v>
          </cell>
          <cell r="R9909" t="str">
            <v>SN23TN04440</v>
          </cell>
          <cell r="AB9909" t="str">
            <v>Commissioning done on dated 10-04-2024</v>
          </cell>
        </row>
        <row r="9910">
          <cell r="A9910">
            <v>45392.5073611111</v>
          </cell>
          <cell r="B9910">
            <v>0</v>
          </cell>
          <cell r="F9910" t="str">
            <v>CC-01242687</v>
          </cell>
          <cell r="J9910" t="str">
            <v>Preservative Measures</v>
          </cell>
          <cell r="R9910" t="str">
            <v>BWAS032167</v>
          </cell>
          <cell r="AB9910" t="str">
            <v>Attend the site for Commissioning so check and found compressor kept in idle condition from more then 6 months so change air filter, oil filter and oil and done preservative measures.</v>
          </cell>
        </row>
        <row r="9911">
          <cell r="A9911">
            <v>45392.495486111096</v>
          </cell>
          <cell r="B9911">
            <v>4130</v>
          </cell>
          <cell r="F9911" t="str">
            <v>CC-01242653</v>
          </cell>
          <cell r="J9911" t="str">
            <v>Sales Call</v>
          </cell>
          <cell r="R9911" t="str">
            <v>BSEC376083</v>
          </cell>
          <cell r="AB9911" t="str">
            <v>Sales call carried out for HMR update</v>
          </cell>
        </row>
        <row r="9912">
          <cell r="A9912">
            <v>45392.4929513889</v>
          </cell>
          <cell r="B9912">
            <v>5290</v>
          </cell>
          <cell r="F9912" t="str">
            <v>CC-01242646</v>
          </cell>
          <cell r="J9912" t="str">
            <v>Sales Call</v>
          </cell>
          <cell r="R9912" t="str">
            <v>BKHET70130</v>
          </cell>
          <cell r="AB9912" t="str">
            <v>Sales call carried out for HMR update.</v>
          </cell>
        </row>
        <row r="9913">
          <cell r="A9913">
            <v>45392.489814814799</v>
          </cell>
          <cell r="B9913">
            <v>600</v>
          </cell>
          <cell r="F9913" t="str">
            <v>CC-01242629</v>
          </cell>
          <cell r="J9913" t="str">
            <v>Sales Call</v>
          </cell>
          <cell r="R9913" t="str">
            <v>BUFC372853</v>
          </cell>
          <cell r="AB9913" t="str">
            <v>Sales call carried out for HMR update.</v>
          </cell>
        </row>
        <row r="9914">
          <cell r="A9914">
            <v>45392.484629629602</v>
          </cell>
          <cell r="B9914">
            <v>2388</v>
          </cell>
          <cell r="F9914" t="str">
            <v>CC-01242609</v>
          </cell>
          <cell r="J9914" t="str">
            <v>Sales Call</v>
          </cell>
          <cell r="R9914" t="str">
            <v>BUFC372833</v>
          </cell>
          <cell r="AB9914" t="str">
            <v>Sales call carried out for HMR update</v>
          </cell>
        </row>
        <row r="9915">
          <cell r="A9915">
            <v>45392.482106481497</v>
          </cell>
          <cell r="B9915">
            <v>8579</v>
          </cell>
          <cell r="F9915" t="str">
            <v>CC-01242600</v>
          </cell>
          <cell r="J9915" t="str">
            <v>Sales Call</v>
          </cell>
          <cell r="R9915" t="str">
            <v>BUFS046910</v>
          </cell>
          <cell r="AB9915" t="str">
            <v>Sales call carried out for HMR update.</v>
          </cell>
        </row>
        <row r="9916">
          <cell r="A9916">
            <v>45392.476493055598</v>
          </cell>
          <cell r="B9916">
            <v>18000</v>
          </cell>
          <cell r="F9916" t="str">
            <v>CC-01242583</v>
          </cell>
          <cell r="J9916" t="str">
            <v>Sales Call</v>
          </cell>
          <cell r="R9916" t="str">
            <v>BSAS036940</v>
          </cell>
          <cell r="AB9916" t="str">
            <v>Sales call carried out for HMR update.</v>
          </cell>
        </row>
        <row r="9917">
          <cell r="A9917">
            <v>45392.474016203698</v>
          </cell>
          <cell r="B9917">
            <v>5345</v>
          </cell>
          <cell r="F9917" t="str">
            <v>CC-01242570</v>
          </cell>
          <cell r="J9917" t="str">
            <v>Sales Call</v>
          </cell>
          <cell r="R9917" t="str">
            <v>BUBS045901</v>
          </cell>
          <cell r="AB9917" t="str">
            <v>Sales call carried out for HMR update</v>
          </cell>
        </row>
        <row r="9918">
          <cell r="A9918">
            <v>45392.471087963</v>
          </cell>
          <cell r="B9918">
            <v>42460</v>
          </cell>
          <cell r="F9918" t="str">
            <v>CC-01242553</v>
          </cell>
          <cell r="J9918" t="str">
            <v>Sales Call</v>
          </cell>
          <cell r="R9918" t="str">
            <v>BKCS040470</v>
          </cell>
          <cell r="AB9918" t="str">
            <v>Sales call carried out for HMR update</v>
          </cell>
        </row>
        <row r="9919">
          <cell r="A9919">
            <v>45392.469594907401</v>
          </cell>
          <cell r="B9919">
            <v>1848</v>
          </cell>
          <cell r="F9919" t="str">
            <v>CC-01242548</v>
          </cell>
          <cell r="J9919" t="str">
            <v>Sales Call</v>
          </cell>
          <cell r="R9919" t="str">
            <v>BVEC376770</v>
          </cell>
          <cell r="AB9919" t="str">
            <v>Sales call carried out for HMR update</v>
          </cell>
        </row>
        <row r="9920">
          <cell r="A9920">
            <v>45392.464884259301</v>
          </cell>
          <cell r="B9920">
            <v>16421</v>
          </cell>
          <cell r="F9920" t="str">
            <v>CC-01242528</v>
          </cell>
          <cell r="J9920" t="str">
            <v>Sales Call</v>
          </cell>
          <cell r="R9920" t="str">
            <v>BUAS033580</v>
          </cell>
          <cell r="AB9920" t="str">
            <v>Sales call carried out for HMR update</v>
          </cell>
        </row>
        <row r="9921">
          <cell r="A9921">
            <v>45392.463263888902</v>
          </cell>
          <cell r="B9921">
            <v>35736</v>
          </cell>
          <cell r="F9921" t="str">
            <v>CC-01242523</v>
          </cell>
          <cell r="J9921" t="str">
            <v>Sales Call</v>
          </cell>
          <cell r="R9921" t="str">
            <v>GPJS030042</v>
          </cell>
          <cell r="AB9921" t="str">
            <v>Sales call carried out for HMR update</v>
          </cell>
        </row>
        <row r="9922">
          <cell r="A9922">
            <v>45392.282534722202</v>
          </cell>
          <cell r="B9922">
            <v>7161</v>
          </cell>
          <cell r="F9922" t="str">
            <v>CC-01242232</v>
          </cell>
          <cell r="J9922" t="str">
            <v>Schedule Service - AMC</v>
          </cell>
          <cell r="R9922" t="str">
            <v>BVKC374485</v>
          </cell>
          <cell r="AB9922" t="str">
            <v>AMC visit carried out</v>
          </cell>
        </row>
        <row r="9923">
          <cell r="A9923">
            <v>45391.520393518498</v>
          </cell>
          <cell r="B9923">
            <v>2551</v>
          </cell>
          <cell r="F9923" t="str">
            <v>CC-01241568</v>
          </cell>
          <cell r="J9923" t="str">
            <v>Sales Call</v>
          </cell>
          <cell r="R9923" t="str">
            <v>BVCC376206</v>
          </cell>
          <cell r="AB9923" t="str">
            <v>Sales call carried out for HMR update</v>
          </cell>
        </row>
        <row r="9924">
          <cell r="A9924">
            <v>45391.519675925898</v>
          </cell>
          <cell r="B9924">
            <v>2725</v>
          </cell>
          <cell r="F9924" t="str">
            <v>CC-01241565</v>
          </cell>
          <cell r="J9924" t="str">
            <v>Sales Call</v>
          </cell>
          <cell r="R9924" t="str">
            <v>BULC371019</v>
          </cell>
          <cell r="AB9924" t="str">
            <v>Sales call carried out for HMR update</v>
          </cell>
        </row>
        <row r="9925">
          <cell r="A9925">
            <v>45391.518935185202</v>
          </cell>
          <cell r="B9925">
            <v>2487</v>
          </cell>
          <cell r="F9925" t="str">
            <v>CC-01241564</v>
          </cell>
          <cell r="J9925" t="str">
            <v>Sales Call</v>
          </cell>
          <cell r="R9925" t="str">
            <v>BULC370960</v>
          </cell>
          <cell r="AB9925" t="str">
            <v>Sales call carried out for HMR update</v>
          </cell>
        </row>
        <row r="9926">
          <cell r="A9926">
            <v>45391.518020833297</v>
          </cell>
          <cell r="B9926">
            <v>1272</v>
          </cell>
          <cell r="F9926" t="str">
            <v>CC-01241562</v>
          </cell>
          <cell r="J9926" t="str">
            <v>Sales Call</v>
          </cell>
          <cell r="R9926" t="str">
            <v>BTFC378771</v>
          </cell>
          <cell r="AB9926" t="str">
            <v>Sales call carried out for HMR update</v>
          </cell>
        </row>
        <row r="9927">
          <cell r="A9927">
            <v>45391.517002314802</v>
          </cell>
          <cell r="B9927">
            <v>1731</v>
          </cell>
          <cell r="F9927" t="str">
            <v>CC-01241560</v>
          </cell>
          <cell r="J9927" t="str">
            <v>Sales Call</v>
          </cell>
          <cell r="R9927" t="str">
            <v>BWCS032720</v>
          </cell>
          <cell r="AB9927" t="str">
            <v>Sales call carried out for HMR update</v>
          </cell>
        </row>
        <row r="9928">
          <cell r="A9928">
            <v>45391.516053240703</v>
          </cell>
          <cell r="B9928">
            <v>3514</v>
          </cell>
          <cell r="F9928" t="str">
            <v>CC-01241558</v>
          </cell>
          <cell r="J9928" t="str">
            <v>Sales Call</v>
          </cell>
          <cell r="R9928" t="str">
            <v>BULC370861</v>
          </cell>
          <cell r="AB9928" t="str">
            <v>Sales call carried out for HMR update</v>
          </cell>
        </row>
        <row r="9929">
          <cell r="A9929">
            <v>45391.5156712963</v>
          </cell>
          <cell r="B9929">
            <v>5446</v>
          </cell>
          <cell r="F9929" t="str">
            <v>CC-01241554</v>
          </cell>
          <cell r="J9929" t="str">
            <v>Sales Call</v>
          </cell>
          <cell r="R9929" t="str">
            <v>BTDC378223</v>
          </cell>
          <cell r="AB9929" t="str">
            <v>Sales call carried out for HMR update</v>
          </cell>
        </row>
        <row r="9930">
          <cell r="A9930">
            <v>45391.514837962997</v>
          </cell>
          <cell r="B9930">
            <v>17510</v>
          </cell>
          <cell r="F9930" t="str">
            <v>CC-01241552</v>
          </cell>
          <cell r="J9930" t="str">
            <v>Sales Call</v>
          </cell>
          <cell r="R9930" t="str">
            <v>BSFS043411</v>
          </cell>
          <cell r="AB9930" t="str">
            <v>Sales call carried out for HMR update</v>
          </cell>
        </row>
        <row r="9931">
          <cell r="A9931">
            <v>45391.5140972222</v>
          </cell>
          <cell r="B9931">
            <v>18512</v>
          </cell>
          <cell r="F9931" t="str">
            <v>CC-01241550</v>
          </cell>
          <cell r="J9931" t="str">
            <v>Sales Call</v>
          </cell>
          <cell r="R9931" t="str">
            <v>BSGC376577</v>
          </cell>
          <cell r="AB9931" t="str">
            <v>Sales call carried out for HMR update</v>
          </cell>
        </row>
        <row r="9932">
          <cell r="A9932">
            <v>45391.513124999998</v>
          </cell>
          <cell r="B9932">
            <v>18678</v>
          </cell>
          <cell r="F9932" t="str">
            <v>CC-01241547</v>
          </cell>
          <cell r="J9932" t="str">
            <v>Sales Call</v>
          </cell>
          <cell r="R9932" t="str">
            <v>BSGS043528</v>
          </cell>
          <cell r="AB9932" t="str">
            <v>Sales call carried out for HMR update</v>
          </cell>
        </row>
        <row r="9933">
          <cell r="A9933">
            <v>45391.512141203697</v>
          </cell>
          <cell r="B9933">
            <v>3807</v>
          </cell>
          <cell r="F9933" t="str">
            <v>CC-01241542</v>
          </cell>
          <cell r="J9933" t="str">
            <v>Sales Call</v>
          </cell>
          <cell r="R9933" t="str">
            <v>BSEC376140</v>
          </cell>
          <cell r="AB9933" t="str">
            <v>Sales call carried out for HMR update</v>
          </cell>
        </row>
        <row r="9934">
          <cell r="A9934">
            <v>45391.511377314797</v>
          </cell>
          <cell r="B9934">
            <v>6177</v>
          </cell>
          <cell r="F9934" t="str">
            <v>CC-01241540</v>
          </cell>
          <cell r="J9934" t="str">
            <v>Sales Call</v>
          </cell>
          <cell r="R9934" t="str">
            <v>BREC373493</v>
          </cell>
          <cell r="AB9934" t="str">
            <v>Sales call carried out for HMR update</v>
          </cell>
        </row>
        <row r="9935">
          <cell r="A9935">
            <v>45391.510439814803</v>
          </cell>
          <cell r="B9935">
            <v>58209</v>
          </cell>
          <cell r="F9935" t="str">
            <v>CC-01241534</v>
          </cell>
          <cell r="J9935" t="str">
            <v>Sales Call</v>
          </cell>
          <cell r="R9935" t="str">
            <v>BKAS030601</v>
          </cell>
          <cell r="AB9935" t="str">
            <v>Sales call carried out for HMR update</v>
          </cell>
        </row>
        <row r="9936">
          <cell r="A9936">
            <v>45391.509687500002</v>
          </cell>
          <cell r="B9936">
            <v>11422</v>
          </cell>
          <cell r="F9936" t="str">
            <v>CC-01241531</v>
          </cell>
          <cell r="J9936" t="str">
            <v>Sales Call</v>
          </cell>
          <cell r="R9936" t="str">
            <v>BIBS040161</v>
          </cell>
          <cell r="AB9936" t="str">
            <v>Sales call carried out for HMR update</v>
          </cell>
        </row>
        <row r="9937">
          <cell r="A9937">
            <v>45391.508958333303</v>
          </cell>
          <cell r="B9937">
            <v>5172</v>
          </cell>
          <cell r="F9937" t="str">
            <v>CC-01241528</v>
          </cell>
          <cell r="J9937" t="str">
            <v>Sales Call</v>
          </cell>
          <cell r="R9937" t="str">
            <v>BREC373485</v>
          </cell>
          <cell r="AB9937" t="str">
            <v>Sales call carried out for HMR update.</v>
          </cell>
        </row>
        <row r="9938">
          <cell r="A9938">
            <v>45391.508194444403</v>
          </cell>
          <cell r="B9938">
            <v>15369</v>
          </cell>
          <cell r="F9938" t="str">
            <v>CC-01241525</v>
          </cell>
          <cell r="J9938" t="str">
            <v>Sales Call</v>
          </cell>
          <cell r="R9938" t="str">
            <v>BRCS033813</v>
          </cell>
          <cell r="AB9938" t="str">
            <v>Sales call carried out for HMR update</v>
          </cell>
        </row>
        <row r="9939">
          <cell r="A9939">
            <v>45391.507488425901</v>
          </cell>
          <cell r="B9939">
            <v>15076</v>
          </cell>
          <cell r="F9939" t="str">
            <v>CC-01241522</v>
          </cell>
          <cell r="J9939" t="str">
            <v>Sales Call</v>
          </cell>
          <cell r="R9939" t="str">
            <v>BRCS033809</v>
          </cell>
          <cell r="AB9939" t="str">
            <v>Sales call carried out for HMR update</v>
          </cell>
        </row>
        <row r="9940">
          <cell r="A9940">
            <v>45391.5067361111</v>
          </cell>
          <cell r="B9940">
            <v>12307</v>
          </cell>
          <cell r="F9940" t="str">
            <v>CC-01241518</v>
          </cell>
          <cell r="J9940" t="str">
            <v>Sales Call</v>
          </cell>
          <cell r="R9940" t="str">
            <v>BRBS033681</v>
          </cell>
          <cell r="AB9940" t="str">
            <v>Sales call carried out for HMR update</v>
          </cell>
        </row>
        <row r="9941">
          <cell r="A9941">
            <v>45391.5058796296</v>
          </cell>
          <cell r="B9941">
            <v>4295</v>
          </cell>
          <cell r="F9941" t="str">
            <v>CC-01241514</v>
          </cell>
          <cell r="J9941" t="str">
            <v>Sales Call</v>
          </cell>
          <cell r="R9941" t="str">
            <v>BVIS040049</v>
          </cell>
          <cell r="AB9941" t="str">
            <v>Sales call carried out for HMR update</v>
          </cell>
        </row>
        <row r="9942">
          <cell r="A9942">
            <v>45391.505092592597</v>
          </cell>
          <cell r="B9942">
            <v>3542</v>
          </cell>
          <cell r="F9942" t="str">
            <v>CC-01241511</v>
          </cell>
          <cell r="J9942" t="str">
            <v>Sales Call</v>
          </cell>
          <cell r="R9942" t="str">
            <v>BTJS043846</v>
          </cell>
          <cell r="AB9942" t="str">
            <v>Sales call carried out for HMR update</v>
          </cell>
        </row>
        <row r="9943">
          <cell r="A9943">
            <v>45391.504247685203</v>
          </cell>
          <cell r="B9943">
            <v>3850</v>
          </cell>
          <cell r="F9943" t="str">
            <v>CC-01241505</v>
          </cell>
          <cell r="J9943" t="str">
            <v>Sales Call</v>
          </cell>
          <cell r="R9943" t="str">
            <v>BTEC378413</v>
          </cell>
          <cell r="AB9943" t="str">
            <v>Sales call carried out for HMR update</v>
          </cell>
        </row>
        <row r="9944">
          <cell r="A9944">
            <v>45391.503368055601</v>
          </cell>
          <cell r="B9944">
            <v>12800</v>
          </cell>
          <cell r="F9944" t="str">
            <v>CC-01241503</v>
          </cell>
          <cell r="J9944" t="str">
            <v>Sales Call</v>
          </cell>
          <cell r="R9944" t="str">
            <v>BTLS044130</v>
          </cell>
          <cell r="AB9944" t="str">
            <v>Sales call carried out for HMR update</v>
          </cell>
        </row>
        <row r="9945">
          <cell r="A9945">
            <v>45391.502615740697</v>
          </cell>
          <cell r="B9945">
            <v>4586</v>
          </cell>
          <cell r="F9945" t="str">
            <v>CC-01241501</v>
          </cell>
          <cell r="J9945" t="str">
            <v>Sales Call</v>
          </cell>
          <cell r="R9945" t="str">
            <v>164253</v>
          </cell>
          <cell r="AB9945" t="str">
            <v>Sales call carried out for HMR update</v>
          </cell>
        </row>
        <row r="9946">
          <cell r="A9946">
            <v>45391.501875000002</v>
          </cell>
          <cell r="B9946">
            <v>9919</v>
          </cell>
          <cell r="F9946" t="str">
            <v>CC-01241493</v>
          </cell>
          <cell r="J9946" t="str">
            <v>Sales Call</v>
          </cell>
          <cell r="R9946" t="str">
            <v>BQFC370928</v>
          </cell>
          <cell r="AB9946" t="str">
            <v>Sales call carried out for HMR update</v>
          </cell>
        </row>
        <row r="9947">
          <cell r="A9947">
            <v>45391.501157407401</v>
          </cell>
          <cell r="B9947">
            <v>10095</v>
          </cell>
          <cell r="F9947" t="str">
            <v>CC-01241490</v>
          </cell>
          <cell r="J9947" t="str">
            <v>Sales Call</v>
          </cell>
          <cell r="R9947" t="str">
            <v>BQFC370869</v>
          </cell>
          <cell r="AB9947" t="str">
            <v>Sales call carried out for HMR update</v>
          </cell>
        </row>
        <row r="9948">
          <cell r="A9948">
            <v>45391.500347222202</v>
          </cell>
          <cell r="B9948">
            <v>12708</v>
          </cell>
          <cell r="F9948" t="str">
            <v>CC-01241486</v>
          </cell>
          <cell r="J9948" t="str">
            <v>Sales Call</v>
          </cell>
          <cell r="R9948" t="str">
            <v>BSFC376459</v>
          </cell>
          <cell r="AB9948" t="str">
            <v>Sales call carried out for HMR update</v>
          </cell>
        </row>
        <row r="9949">
          <cell r="A9949">
            <v>45391.499618055597</v>
          </cell>
          <cell r="B9949">
            <v>6130</v>
          </cell>
          <cell r="F9949" t="str">
            <v>CC-01241482</v>
          </cell>
          <cell r="J9949" t="str">
            <v>Sales Call</v>
          </cell>
          <cell r="R9949" t="str">
            <v>BUBS045933</v>
          </cell>
          <cell r="AB9949" t="str">
            <v>Sales call carried out for HMR update</v>
          </cell>
        </row>
        <row r="9950">
          <cell r="A9950">
            <v>45391.498854166697</v>
          </cell>
          <cell r="B9950">
            <v>2346</v>
          </cell>
          <cell r="F9950" t="str">
            <v>CC-01241479</v>
          </cell>
          <cell r="J9950" t="str">
            <v>Sales Call</v>
          </cell>
          <cell r="R9950" t="str">
            <v>BUCS046063</v>
          </cell>
          <cell r="AB9950" t="str">
            <v>Sales call carried out for HMR update</v>
          </cell>
        </row>
        <row r="9951">
          <cell r="A9951">
            <v>45391.498090277797</v>
          </cell>
          <cell r="B9951">
            <v>1274</v>
          </cell>
          <cell r="F9951" t="str">
            <v>CC-01241475</v>
          </cell>
          <cell r="J9951" t="str">
            <v>Sales Call</v>
          </cell>
          <cell r="R9951" t="str">
            <v>BVEC376827</v>
          </cell>
          <cell r="AB9951" t="str">
            <v>Sales call carried out for HMR update</v>
          </cell>
        </row>
        <row r="9952">
          <cell r="A9952">
            <v>45391.497245370403</v>
          </cell>
          <cell r="B9952">
            <v>5708</v>
          </cell>
          <cell r="F9952" t="str">
            <v>CC-01241472</v>
          </cell>
          <cell r="J9952" t="str">
            <v>Sales Call</v>
          </cell>
          <cell r="R9952" t="str">
            <v>BVEC376812</v>
          </cell>
          <cell r="AB9952" t="str">
            <v>Sales call carried out for HMR update</v>
          </cell>
        </row>
        <row r="9953">
          <cell r="A9953">
            <v>45391.496412036999</v>
          </cell>
          <cell r="B9953">
            <v>1406</v>
          </cell>
          <cell r="F9953" t="str">
            <v>CC-01241469</v>
          </cell>
          <cell r="J9953" t="str">
            <v>Sales Call</v>
          </cell>
          <cell r="R9953" t="str">
            <v>BVKC374370</v>
          </cell>
          <cell r="AB9953" t="str">
            <v>Sales call carried out for HMR update</v>
          </cell>
        </row>
        <row r="9954">
          <cell r="A9954">
            <v>45391.495486111096</v>
          </cell>
          <cell r="B9954">
            <v>2187</v>
          </cell>
          <cell r="F9954" t="str">
            <v>CC-01241461</v>
          </cell>
          <cell r="J9954" t="str">
            <v>Sales Call</v>
          </cell>
          <cell r="R9954" t="str">
            <v>BUCS034180</v>
          </cell>
          <cell r="AB9954" t="str">
            <v>Sales call carried out for HMR update</v>
          </cell>
        </row>
        <row r="9955">
          <cell r="A9955">
            <v>45391.494456018503</v>
          </cell>
          <cell r="B9955">
            <v>1531</v>
          </cell>
          <cell r="F9955" t="str">
            <v>CC-01241456</v>
          </cell>
          <cell r="J9955" t="str">
            <v>Sales Call</v>
          </cell>
          <cell r="R9955" t="str">
            <v>BVJS036816</v>
          </cell>
          <cell r="AB9955" t="str">
            <v>Sales call carried out for HMR update</v>
          </cell>
        </row>
        <row r="9956">
          <cell r="A9956">
            <v>45391.493321759299</v>
          </cell>
          <cell r="B9956">
            <v>11270</v>
          </cell>
          <cell r="F9956" t="str">
            <v>CC-01241452</v>
          </cell>
          <cell r="J9956" t="str">
            <v>Sales Call</v>
          </cell>
          <cell r="R9956" t="str">
            <v>BUDS046275</v>
          </cell>
          <cell r="AB9956" t="str">
            <v>Sales call carried out for HMR update</v>
          </cell>
        </row>
        <row r="9957">
          <cell r="A9957">
            <v>45391.492569444403</v>
          </cell>
          <cell r="B9957">
            <v>3166</v>
          </cell>
          <cell r="F9957" t="str">
            <v>CC-01241448</v>
          </cell>
          <cell r="J9957" t="str">
            <v>Sales Call</v>
          </cell>
          <cell r="R9957" t="str">
            <v>BULC370702</v>
          </cell>
          <cell r="AB9957" t="str">
            <v>Sales call carried out for HMR update</v>
          </cell>
        </row>
        <row r="9958">
          <cell r="A9958">
            <v>45391.491562499999</v>
          </cell>
          <cell r="B9958">
            <v>10012</v>
          </cell>
          <cell r="F9958" t="str">
            <v>CC-01241441</v>
          </cell>
          <cell r="J9958" t="str">
            <v>Sales Call</v>
          </cell>
          <cell r="R9958" t="str">
            <v>BRHS035337</v>
          </cell>
          <cell r="AB9958" t="str">
            <v>Sales call carried out for HMR update.</v>
          </cell>
        </row>
        <row r="9959">
          <cell r="A9959">
            <v>45391.490636574097</v>
          </cell>
          <cell r="B9959">
            <v>7500</v>
          </cell>
          <cell r="F9959" t="str">
            <v>CC-01241438</v>
          </cell>
          <cell r="J9959" t="str">
            <v>Sales Call</v>
          </cell>
          <cell r="R9959" t="str">
            <v>BRHC374105</v>
          </cell>
          <cell r="AB9959" t="str">
            <v>Sales call carried out for HMR update</v>
          </cell>
        </row>
        <row r="9960">
          <cell r="A9960">
            <v>45391.489872685197</v>
          </cell>
          <cell r="B9960">
            <v>6090</v>
          </cell>
          <cell r="F9960" t="str">
            <v>CC-01241433</v>
          </cell>
          <cell r="J9960" t="str">
            <v>Sales Call</v>
          </cell>
          <cell r="R9960" t="str">
            <v>BRHC374102</v>
          </cell>
          <cell r="AB9960" t="str">
            <v>Sales call carried out for HMR update</v>
          </cell>
        </row>
        <row r="9961">
          <cell r="A9961">
            <v>45391.489074074103</v>
          </cell>
          <cell r="B9961">
            <v>808</v>
          </cell>
          <cell r="F9961" t="str">
            <v>CC-01241430</v>
          </cell>
          <cell r="J9961" t="str">
            <v>Sales Call</v>
          </cell>
          <cell r="R9961" t="str">
            <v>EUCS034229</v>
          </cell>
          <cell r="AB9961" t="str">
            <v>Sales call carried out for HMR update</v>
          </cell>
        </row>
        <row r="9962">
          <cell r="A9962">
            <v>45391.488206018497</v>
          </cell>
          <cell r="B9962">
            <v>816</v>
          </cell>
          <cell r="F9962" t="str">
            <v>CC-01241425</v>
          </cell>
          <cell r="J9962" t="str">
            <v>Sales Call</v>
          </cell>
          <cell r="R9962" t="str">
            <v>BVIC378160</v>
          </cell>
          <cell r="AB9962" t="str">
            <v>Sales call carried out for HMR update</v>
          </cell>
        </row>
        <row r="9963">
          <cell r="A9963">
            <v>45391.487453703703</v>
          </cell>
          <cell r="B9963">
            <v>2900</v>
          </cell>
          <cell r="F9963" t="str">
            <v>CC-01241419</v>
          </cell>
          <cell r="J9963" t="str">
            <v>Sales Call</v>
          </cell>
          <cell r="R9963" t="str">
            <v>BVIC377970</v>
          </cell>
          <cell r="AB9963" t="str">
            <v>Sales call carried out for HMR update</v>
          </cell>
        </row>
        <row r="9964">
          <cell r="A9964">
            <v>45391.486747685201</v>
          </cell>
          <cell r="B9964">
            <v>19876</v>
          </cell>
          <cell r="F9964" t="str">
            <v>CC-01241415</v>
          </cell>
          <cell r="J9964" t="str">
            <v>Sales Call</v>
          </cell>
          <cell r="R9964" t="str">
            <v>BQGS031413</v>
          </cell>
          <cell r="AB9964" t="str">
            <v>Sales call carried out for HMR update</v>
          </cell>
        </row>
        <row r="9965">
          <cell r="A9965">
            <v>45391.4859490741</v>
          </cell>
          <cell r="B9965">
            <v>8208</v>
          </cell>
          <cell r="F9965" t="str">
            <v>CC-01241408</v>
          </cell>
          <cell r="J9965" t="str">
            <v>Sales Call</v>
          </cell>
          <cell r="R9965" t="str">
            <v>BRGS035244</v>
          </cell>
          <cell r="AB9965" t="str">
            <v>Sales call carried out for HMR update</v>
          </cell>
        </row>
        <row r="9966">
          <cell r="A9966">
            <v>45391.480416666702</v>
          </cell>
          <cell r="B9966">
            <v>609</v>
          </cell>
          <cell r="F9966" t="str">
            <v>CC-01241383</v>
          </cell>
          <cell r="J9966" t="str">
            <v>Sales Call</v>
          </cell>
          <cell r="R9966" t="str">
            <v>BVKS037293</v>
          </cell>
          <cell r="AB9966" t="str">
            <v>Sales call carried out for HMR update</v>
          </cell>
        </row>
        <row r="9967">
          <cell r="A9967">
            <v>45391.479224536997</v>
          </cell>
          <cell r="B9967">
            <v>204</v>
          </cell>
          <cell r="F9967" t="str">
            <v>CC-01241379</v>
          </cell>
          <cell r="J9967" t="str">
            <v>Sales Call</v>
          </cell>
          <cell r="R9967" t="str">
            <v>BUIS036656</v>
          </cell>
          <cell r="AB9967" t="str">
            <v>Sales call carried out for HMR update</v>
          </cell>
        </row>
        <row r="9968">
          <cell r="A9968">
            <v>45391.477650462999</v>
          </cell>
          <cell r="B9968">
            <v>2569</v>
          </cell>
          <cell r="F9968" t="str">
            <v>CC-01241371</v>
          </cell>
          <cell r="J9968" t="str">
            <v>Sales Call</v>
          </cell>
          <cell r="R9968" t="str">
            <v>BUBS034006</v>
          </cell>
          <cell r="AB9968" t="str">
            <v>Sales call carried out for HMR update</v>
          </cell>
        </row>
        <row r="9969">
          <cell r="A9969">
            <v>45391.476770833302</v>
          </cell>
          <cell r="B9969">
            <v>1590</v>
          </cell>
          <cell r="F9969" t="str">
            <v>CC-01241367</v>
          </cell>
          <cell r="J9969" t="str">
            <v>Sales Call</v>
          </cell>
          <cell r="R9969" t="str">
            <v>BVDC376483</v>
          </cell>
          <cell r="AB9969" t="str">
            <v>Sales call carried out for HMR update</v>
          </cell>
        </row>
        <row r="9970">
          <cell r="A9970">
            <v>45391.474386574097</v>
          </cell>
          <cell r="B9970">
            <v>7179</v>
          </cell>
          <cell r="F9970" t="str">
            <v>CC-01241357</v>
          </cell>
          <cell r="J9970" t="str">
            <v>Sales Call</v>
          </cell>
          <cell r="R9970" t="str">
            <v>BSDC375892</v>
          </cell>
          <cell r="AB9970" t="str">
            <v>Sales call carried out for HMR update</v>
          </cell>
        </row>
        <row r="9971">
          <cell r="A9971">
            <v>45391.473518518498</v>
          </cell>
          <cell r="B9971">
            <v>2500</v>
          </cell>
          <cell r="F9971" t="str">
            <v>CC-01241353</v>
          </cell>
          <cell r="J9971" t="str">
            <v>Sales Call</v>
          </cell>
          <cell r="R9971" t="str">
            <v>BUKC370656</v>
          </cell>
          <cell r="AB9971" t="str">
            <v>Sales call carried out for HMR update</v>
          </cell>
        </row>
        <row r="9972">
          <cell r="A9972">
            <v>45391.472789351901</v>
          </cell>
          <cell r="B9972">
            <v>1900</v>
          </cell>
          <cell r="F9972" t="str">
            <v>CC-01241350</v>
          </cell>
          <cell r="J9972" t="str">
            <v>Sales Call</v>
          </cell>
          <cell r="R9972" t="str">
            <v>BUKC370657</v>
          </cell>
          <cell r="AB9972" t="str">
            <v>Sales call carried out for HMR update</v>
          </cell>
        </row>
        <row r="9973">
          <cell r="A9973">
            <v>45391.471990740698</v>
          </cell>
          <cell r="B9973">
            <v>1200</v>
          </cell>
          <cell r="F9973" t="str">
            <v>CC-01241346</v>
          </cell>
          <cell r="J9973" t="str">
            <v>Sales Call</v>
          </cell>
          <cell r="R9973" t="str">
            <v>BVFS049365</v>
          </cell>
          <cell r="AB9973" t="str">
            <v>Sales call carried out for HMR update</v>
          </cell>
        </row>
        <row r="9974">
          <cell r="A9974">
            <v>45391.470497685201</v>
          </cell>
          <cell r="B9974">
            <v>1550</v>
          </cell>
          <cell r="F9974" t="str">
            <v>CC-01241343</v>
          </cell>
          <cell r="J9974" t="str">
            <v>Sales Call</v>
          </cell>
          <cell r="R9974" t="str">
            <v>BVFS049364</v>
          </cell>
          <cell r="AB9974" t="str">
            <v>Sales call carried out for HMR update</v>
          </cell>
        </row>
        <row r="9975">
          <cell r="A9975">
            <v>45391.288622685199</v>
          </cell>
          <cell r="B9975">
            <v>42618</v>
          </cell>
          <cell r="F9975" t="str">
            <v>CC-01241122</v>
          </cell>
          <cell r="J9975" t="str">
            <v>Schedule Service - AMC</v>
          </cell>
          <cell r="R9975" t="str">
            <v>BLFS031469</v>
          </cell>
          <cell r="AB9975" t="str">
            <v>AMC visit carried out</v>
          </cell>
        </row>
        <row r="9976">
          <cell r="A9976">
            <v>45391.278148148202</v>
          </cell>
          <cell r="B9976">
            <v>33280</v>
          </cell>
          <cell r="F9976" t="str">
            <v>CC-01241024</v>
          </cell>
          <cell r="J9976" t="str">
            <v>Schedule Service - AMC</v>
          </cell>
          <cell r="R9976" t="str">
            <v>GOIS031795</v>
          </cell>
          <cell r="AB9976" t="str">
            <v>AMC visit carried out</v>
          </cell>
        </row>
        <row r="9977">
          <cell r="A9977">
            <v>45391.273472222201</v>
          </cell>
          <cell r="B9977">
            <v>28845</v>
          </cell>
          <cell r="F9977" t="str">
            <v>CC-01240981</v>
          </cell>
          <cell r="J9977" t="str">
            <v>Schedule Service - AMC</v>
          </cell>
          <cell r="R9977" t="str">
            <v>BMFS031346</v>
          </cell>
          <cell r="AB9977" t="str">
            <v>AMC visit carried out</v>
          </cell>
        </row>
        <row r="9978">
          <cell r="A9978">
            <v>45391.2733449074</v>
          </cell>
          <cell r="B9978">
            <v>117153</v>
          </cell>
          <cell r="F9978" t="str">
            <v>CC-01240980</v>
          </cell>
          <cell r="J9978" t="str">
            <v>Schedule Service - AMC</v>
          </cell>
          <cell r="R9978" t="str">
            <v>BUGS035879</v>
          </cell>
          <cell r="AB9978" t="str">
            <v>AMC visit carried out</v>
          </cell>
        </row>
        <row r="9979">
          <cell r="A9979">
            <v>45390.644039351799</v>
          </cell>
          <cell r="B9979">
            <v>1200</v>
          </cell>
          <cell r="F9979" t="str">
            <v>CC-01240649</v>
          </cell>
          <cell r="J9979" t="str">
            <v>Sales Call</v>
          </cell>
          <cell r="R9979" t="str">
            <v>BWKC378700</v>
          </cell>
          <cell r="AB9979" t="str">
            <v>Sales call carried out for HMR update</v>
          </cell>
        </row>
        <row r="9980">
          <cell r="A9980">
            <v>45390.643263888902</v>
          </cell>
          <cell r="B9980">
            <v>9277</v>
          </cell>
          <cell r="F9980" t="str">
            <v>CC-01240647</v>
          </cell>
          <cell r="J9980" t="str">
            <v>Sales Call</v>
          </cell>
          <cell r="R9980" t="str">
            <v>BVAS038005</v>
          </cell>
          <cell r="AB9980" t="str">
            <v>Sales call carried out for HMR update</v>
          </cell>
        </row>
        <row r="9981">
          <cell r="A9981">
            <v>45390.642418981501</v>
          </cell>
          <cell r="B9981">
            <v>11334</v>
          </cell>
          <cell r="F9981" t="str">
            <v>CC-01240638</v>
          </cell>
          <cell r="J9981" t="str">
            <v>Sales Call</v>
          </cell>
          <cell r="R9981" t="str">
            <v>BSGS043527</v>
          </cell>
          <cell r="AB9981" t="str">
            <v>Sales call carried out for HMR update</v>
          </cell>
        </row>
        <row r="9982">
          <cell r="A9982">
            <v>45390.641643518502</v>
          </cell>
          <cell r="B9982">
            <v>24643</v>
          </cell>
          <cell r="F9982" t="str">
            <v>CC-01240631</v>
          </cell>
          <cell r="J9982" t="str">
            <v>Sales Call</v>
          </cell>
          <cell r="R9982" t="str">
            <v>BQAC373734</v>
          </cell>
          <cell r="AB9982" t="str">
            <v>Sales carried out for HMR update</v>
          </cell>
        </row>
        <row r="9983">
          <cell r="A9983">
            <v>45390.640925925902</v>
          </cell>
          <cell r="B9983">
            <v>7150</v>
          </cell>
          <cell r="F9983" t="str">
            <v>CC-01240627</v>
          </cell>
          <cell r="J9983" t="str">
            <v>Sales Call</v>
          </cell>
          <cell r="R9983" t="str">
            <v>BQAC373733</v>
          </cell>
          <cell r="AB9983" t="str">
            <v>Sales call carried out for HMR update</v>
          </cell>
        </row>
        <row r="9984">
          <cell r="A9984">
            <v>45390.640092592599</v>
          </cell>
          <cell r="B9984">
            <v>760</v>
          </cell>
          <cell r="F9984" t="str">
            <v>CC-01240621</v>
          </cell>
          <cell r="J9984" t="str">
            <v>Sales Call</v>
          </cell>
          <cell r="R9984" t="str">
            <v>BVAC375102</v>
          </cell>
          <cell r="AB9984" t="str">
            <v>Sales call carried out for HMR update</v>
          </cell>
        </row>
        <row r="9985">
          <cell r="A9985">
            <v>45390.639259259297</v>
          </cell>
          <cell r="B9985">
            <v>3132</v>
          </cell>
          <cell r="F9985" t="str">
            <v>CC-01240615</v>
          </cell>
          <cell r="J9985" t="str">
            <v>Sales Call</v>
          </cell>
          <cell r="R9985" t="str">
            <v>BUAS033747</v>
          </cell>
          <cell r="AB9985" t="str">
            <v>Sales call carried out for HMR update</v>
          </cell>
        </row>
        <row r="9986">
          <cell r="A9986">
            <v>45390.638275463003</v>
          </cell>
          <cell r="B9986">
            <v>530</v>
          </cell>
          <cell r="F9986" t="str">
            <v>CC-01240612</v>
          </cell>
          <cell r="J9986" t="str">
            <v>Sales Call</v>
          </cell>
          <cell r="R9986" t="str">
            <v>BWCC379950</v>
          </cell>
          <cell r="AB9986" t="str">
            <v>Sales call carried out for HMR update</v>
          </cell>
        </row>
        <row r="9987">
          <cell r="A9987">
            <v>45390.637395833299</v>
          </cell>
          <cell r="B9987">
            <v>3184</v>
          </cell>
          <cell r="F9987" t="str">
            <v>CC-01240607</v>
          </cell>
          <cell r="J9987" t="str">
            <v>Sales Call</v>
          </cell>
          <cell r="R9987" t="str">
            <v>BUDC372146</v>
          </cell>
          <cell r="AB9987" t="str">
            <v>Sales carried out for HMR update</v>
          </cell>
        </row>
        <row r="9988">
          <cell r="A9988">
            <v>45390.636562500003</v>
          </cell>
          <cell r="B9988">
            <v>96077</v>
          </cell>
          <cell r="F9988" t="str">
            <v>CC-01240603</v>
          </cell>
          <cell r="J9988" t="str">
            <v>Sales Call</v>
          </cell>
          <cell r="R9988" t="str">
            <v>BPLF150007</v>
          </cell>
          <cell r="AB9988" t="str">
            <v>Sales call carried out for HMR update</v>
          </cell>
        </row>
        <row r="9989">
          <cell r="A9989">
            <v>45390.635775463001</v>
          </cell>
          <cell r="B9989">
            <v>1800</v>
          </cell>
          <cell r="F9989" t="str">
            <v>CC-01240601</v>
          </cell>
          <cell r="J9989" t="str">
            <v>Sales Call</v>
          </cell>
          <cell r="R9989" t="str">
            <v>EVKS037236</v>
          </cell>
          <cell r="AB9989" t="str">
            <v>Sales carried out for HMR update</v>
          </cell>
        </row>
        <row r="9990">
          <cell r="A9990">
            <v>45390.634965277801</v>
          </cell>
          <cell r="B9990">
            <v>9010</v>
          </cell>
          <cell r="F9990" t="str">
            <v>CC-01240595</v>
          </cell>
          <cell r="J9990" t="str">
            <v>Sales Call</v>
          </cell>
          <cell r="R9990" t="str">
            <v>BRGC373881</v>
          </cell>
          <cell r="AB9990" t="str">
            <v>Sales call carried out for HMR update</v>
          </cell>
        </row>
        <row r="9991">
          <cell r="A9991">
            <v>45390.633206018501</v>
          </cell>
          <cell r="B9991">
            <v>1163</v>
          </cell>
          <cell r="F9991" t="str">
            <v>CC-01240588</v>
          </cell>
          <cell r="J9991" t="str">
            <v>Sales Call</v>
          </cell>
          <cell r="R9991" t="str">
            <v>BUES035290</v>
          </cell>
          <cell r="AB9991" t="str">
            <v>Sales call carried out for HMR update</v>
          </cell>
        </row>
        <row r="9992">
          <cell r="A9992">
            <v>45390.632418981499</v>
          </cell>
          <cell r="B9992">
            <v>4087</v>
          </cell>
          <cell r="F9992" t="str">
            <v>CC-01240585</v>
          </cell>
          <cell r="J9992" t="str">
            <v>Sales Call</v>
          </cell>
          <cell r="R9992" t="str">
            <v>BUKC370655</v>
          </cell>
          <cell r="AB9992" t="str">
            <v>Sales call carried out for HMR update</v>
          </cell>
        </row>
        <row r="9993">
          <cell r="A9993">
            <v>45390.6311921296</v>
          </cell>
          <cell r="B9993">
            <v>1010</v>
          </cell>
          <cell r="F9993" t="str">
            <v>CC-01240577</v>
          </cell>
          <cell r="J9993" t="str">
            <v>Sales Call</v>
          </cell>
          <cell r="R9993" t="str">
            <v>EVKS047996</v>
          </cell>
          <cell r="AB9993" t="str">
            <v>Sales call carried out for HMR update</v>
          </cell>
        </row>
        <row r="9994">
          <cell r="A9994">
            <v>45390.630347222199</v>
          </cell>
          <cell r="B9994">
            <v>1200</v>
          </cell>
          <cell r="F9994" t="str">
            <v>CC-01240571</v>
          </cell>
          <cell r="J9994" t="str">
            <v>Sales Call</v>
          </cell>
          <cell r="R9994" t="str">
            <v>BVJS036881</v>
          </cell>
          <cell r="AB9994" t="str">
            <v>Sales carried out for HMR update</v>
          </cell>
        </row>
        <row r="9995">
          <cell r="A9995">
            <v>45390.629490740699</v>
          </cell>
          <cell r="B9995">
            <v>730</v>
          </cell>
          <cell r="F9995" t="str">
            <v>CC-01240570</v>
          </cell>
          <cell r="J9995" t="str">
            <v>Sales Call</v>
          </cell>
          <cell r="R9995" t="str">
            <v>BWFS041479</v>
          </cell>
          <cell r="AB9995" t="str">
            <v>Sales carried out for HMR update</v>
          </cell>
        </row>
        <row r="9996">
          <cell r="A9996">
            <v>45390.628402777802</v>
          </cell>
          <cell r="B9996">
            <v>3477</v>
          </cell>
          <cell r="F9996" t="str">
            <v>CC-01240566</v>
          </cell>
          <cell r="J9996" t="str">
            <v>Sales Call</v>
          </cell>
          <cell r="R9996" t="str">
            <v>BTFC378808</v>
          </cell>
          <cell r="AB9996" t="str">
            <v>Sales call carried out for HMR update</v>
          </cell>
        </row>
        <row r="9997">
          <cell r="A9997">
            <v>45390.627627314803</v>
          </cell>
          <cell r="B9997">
            <v>27422</v>
          </cell>
          <cell r="F9997" t="str">
            <v>CC-01240564</v>
          </cell>
          <cell r="J9997" t="str">
            <v>Sales Call</v>
          </cell>
          <cell r="R9997" t="str">
            <v>BQCS040170</v>
          </cell>
          <cell r="AB9997" t="str">
            <v>Sales call carried out for HMR update</v>
          </cell>
        </row>
        <row r="9998">
          <cell r="A9998">
            <v>45390.626898148097</v>
          </cell>
          <cell r="B9998">
            <v>1650</v>
          </cell>
          <cell r="F9998" t="str">
            <v>CC-01240560</v>
          </cell>
          <cell r="J9998" t="str">
            <v>Sales Call</v>
          </cell>
          <cell r="R9998" t="str">
            <v>BVCS038776</v>
          </cell>
          <cell r="AB9998" t="str">
            <v>Sales call carried out for HMR update</v>
          </cell>
        </row>
        <row r="9999">
          <cell r="A9999">
            <v>45390.626134259299</v>
          </cell>
          <cell r="B9999">
            <v>790</v>
          </cell>
          <cell r="F9999" t="str">
            <v>CC-01240557</v>
          </cell>
          <cell r="J9999" t="str">
            <v>Sales Call</v>
          </cell>
          <cell r="R9999" t="str">
            <v>BWBC379643</v>
          </cell>
          <cell r="AB9999" t="str">
            <v>Sales call carried out for HMR update</v>
          </cell>
        </row>
        <row r="10000">
          <cell r="A10000">
            <v>45390.625462962998</v>
          </cell>
          <cell r="B10000">
            <v>650</v>
          </cell>
          <cell r="F10000" t="str">
            <v>CC-01240553</v>
          </cell>
          <cell r="J10000" t="str">
            <v>Sales Call</v>
          </cell>
          <cell r="R10000" t="str">
            <v>BWGS033844</v>
          </cell>
          <cell r="AB10000" t="str">
            <v>Sales call carried out for HMR update</v>
          </cell>
        </row>
        <row r="10001">
          <cell r="A10001">
            <v>45390.624780092599</v>
          </cell>
          <cell r="B10001">
            <v>15913</v>
          </cell>
          <cell r="F10001" t="str">
            <v>CC-01240552</v>
          </cell>
          <cell r="J10001" t="str">
            <v>Sales Call</v>
          </cell>
          <cell r="R10001" t="str">
            <v>BHKS030073</v>
          </cell>
          <cell r="AB10001" t="str">
            <v>Sales call carried out for HMR update</v>
          </cell>
        </row>
        <row r="10002">
          <cell r="A10002">
            <v>45390.623993055597</v>
          </cell>
          <cell r="B10002">
            <v>1070</v>
          </cell>
          <cell r="F10002" t="str">
            <v>CC-01240549</v>
          </cell>
          <cell r="J10002" t="str">
            <v>Sales Call</v>
          </cell>
          <cell r="R10002" t="str">
            <v>BVAC375308</v>
          </cell>
          <cell r="AB10002" t="str">
            <v>Sales call carried out for HMR update</v>
          </cell>
        </row>
        <row r="10003">
          <cell r="A10003">
            <v>45390.622986111099</v>
          </cell>
          <cell r="B10003">
            <v>9795</v>
          </cell>
          <cell r="F10003" t="str">
            <v>CC-01240544</v>
          </cell>
          <cell r="J10003" t="str">
            <v>Sales Call</v>
          </cell>
          <cell r="R10003" t="str">
            <v>109279</v>
          </cell>
          <cell r="AB10003" t="str">
            <v>Sales call carried out for HMR update</v>
          </cell>
        </row>
        <row r="10004">
          <cell r="A10004">
            <v>45390.621909722198</v>
          </cell>
          <cell r="B10004">
            <v>11063</v>
          </cell>
          <cell r="F10004" t="str">
            <v>CC-01240537</v>
          </cell>
          <cell r="J10004" t="str">
            <v>Sales Call</v>
          </cell>
          <cell r="R10004" t="str">
            <v>BQAC373617</v>
          </cell>
          <cell r="AB10004" t="str">
            <v>Sales call carried out for HMR update</v>
          </cell>
        </row>
        <row r="10005">
          <cell r="A10005">
            <v>45390.621157407397</v>
          </cell>
          <cell r="B10005">
            <v>690</v>
          </cell>
          <cell r="F10005" t="str">
            <v>CC-01240534</v>
          </cell>
          <cell r="J10005" t="str">
            <v>Sales Call</v>
          </cell>
          <cell r="R10005" t="str">
            <v>BWFC370683</v>
          </cell>
          <cell r="AB10005" t="str">
            <v>Sales call carried out for HMR update</v>
          </cell>
        </row>
        <row r="10006">
          <cell r="A10006">
            <v>45390.620370370401</v>
          </cell>
          <cell r="B10006">
            <v>361</v>
          </cell>
          <cell r="F10006" t="str">
            <v>CC-01240530</v>
          </cell>
          <cell r="J10006" t="str">
            <v>Sales Call</v>
          </cell>
          <cell r="R10006" t="str">
            <v>BVHS049699</v>
          </cell>
          <cell r="AB10006" t="str">
            <v>Sales call carried out for HMR update</v>
          </cell>
        </row>
        <row r="10007">
          <cell r="A10007">
            <v>45390.613368055601</v>
          </cell>
          <cell r="B10007">
            <v>22521</v>
          </cell>
          <cell r="F10007" t="str">
            <v>CC-01240514</v>
          </cell>
          <cell r="J10007" t="str">
            <v>Sales Call</v>
          </cell>
          <cell r="R10007" t="str">
            <v>GOCS030806</v>
          </cell>
          <cell r="AB10007" t="str">
            <v>Sales call carried out for HMR update</v>
          </cell>
        </row>
        <row r="10008">
          <cell r="A10008">
            <v>45390.612476851798</v>
          </cell>
          <cell r="B10008">
            <v>26304</v>
          </cell>
          <cell r="F10008" t="str">
            <v>CC-01240511</v>
          </cell>
          <cell r="J10008" t="str">
            <v>Sales Call</v>
          </cell>
          <cell r="R10008" t="str">
            <v>BMFC370445</v>
          </cell>
          <cell r="AB10008" t="str">
            <v>Sales call carried out for HMR update</v>
          </cell>
        </row>
        <row r="10009">
          <cell r="A10009">
            <v>45390.611192129603</v>
          </cell>
          <cell r="B10009">
            <v>5677</v>
          </cell>
          <cell r="F10009" t="str">
            <v>CC-01240507</v>
          </cell>
          <cell r="J10009" t="str">
            <v>Sales Call</v>
          </cell>
          <cell r="R10009" t="str">
            <v>BVIC378175</v>
          </cell>
          <cell r="AB10009" t="str">
            <v>Sales call carried out for HMR update</v>
          </cell>
        </row>
        <row r="10010">
          <cell r="A10010">
            <v>45390.481597222199</v>
          </cell>
          <cell r="B10010">
            <v>0</v>
          </cell>
          <cell r="F10010" t="str">
            <v>CC-01240174</v>
          </cell>
          <cell r="J10010" t="str">
            <v>Commissioning</v>
          </cell>
          <cell r="R10010" t="str">
            <v>CWIE600807</v>
          </cell>
          <cell r="AB10010" t="str">
            <v>Commissioning done on dated 16-04-2024</v>
          </cell>
        </row>
        <row r="10011">
          <cell r="A10011">
            <v>45390.463587963</v>
          </cell>
          <cell r="B10011">
            <v>501</v>
          </cell>
          <cell r="F10011" t="str">
            <v>CC-01240123</v>
          </cell>
          <cell r="J10011" t="str">
            <v>Schedule Service</v>
          </cell>
          <cell r="R10011" t="str">
            <v>BWHD164004</v>
          </cell>
          <cell r="AB10011" t="str">
            <v>Attend the site for schedule service so drain oil from cooler and drain oil from tank total 38 liter oil drain then Change air filter for compressor and engine both side then change oil filter and oil 40 liter then start the unit found running ok</v>
          </cell>
        </row>
        <row r="10012">
          <cell r="A10012">
            <v>45388.7160532407</v>
          </cell>
          <cell r="B10012">
            <v>2082</v>
          </cell>
          <cell r="F10012" t="str">
            <v>CC-01239462</v>
          </cell>
          <cell r="J10012" t="str">
            <v>Schedule Service</v>
          </cell>
          <cell r="R10012" t="str">
            <v>BWBD163701</v>
          </cell>
          <cell r="AB10012" t="str">
            <v>Attend the site for schedule service so drain oil from cooler and drain oil from tank total 38 liter oil drain then Change air filter for compressor and engine both side then change oil filter, change air oil separator and change BDV KIT, MPV kit ARV kit, actuator kit, pressure regulator kit and oil 40 liter then start the unit found running ok.</v>
          </cell>
        </row>
        <row r="10013">
          <cell r="A10013">
            <v>45388.710451388899</v>
          </cell>
          <cell r="B10013">
            <v>0</v>
          </cell>
          <cell r="F10013" t="str">
            <v>CC-01239449</v>
          </cell>
          <cell r="J10013" t="str">
            <v>Preservative Measures</v>
          </cell>
          <cell r="R10013" t="str">
            <v>CWLE600665</v>
          </cell>
          <cell r="AB10013"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 Also change air filter and oil filter and oil.</v>
          </cell>
        </row>
        <row r="10014">
          <cell r="A10014">
            <v>45388.387800925899</v>
          </cell>
          <cell r="B10014">
            <v>0</v>
          </cell>
          <cell r="F10014" t="str">
            <v>CC-01238716</v>
          </cell>
          <cell r="J10014" t="str">
            <v>Commissioning</v>
          </cell>
          <cell r="R10014"/>
          <cell r="AB10014" t="str">
            <v>Pending for commercial reason 06-04-2024 ....................... 13-04-2024 ........................... 20-04-2024.....................27-04-2024  ............................... 03-05-2024....... 11-05-2024  .................... 17-05-2024 ...................... 20-05-2024.......... 25-05-2025</v>
          </cell>
        </row>
        <row r="10015">
          <cell r="A10015">
            <v>45387.730509259301</v>
          </cell>
          <cell r="B10015">
            <v>73269</v>
          </cell>
          <cell r="F10015" t="str">
            <v>CC-01238466</v>
          </cell>
          <cell r="J10015" t="str">
            <v>Schedule Service</v>
          </cell>
          <cell r="R10015" t="str">
            <v>BNCC370425</v>
          </cell>
          <cell r="AB10015" t="str">
            <v>Today we attend the customer site for general service so we change parts during service air filter, oil filter,oil and separator than start machine running ok</v>
          </cell>
        </row>
        <row r="10016">
          <cell r="A10016">
            <v>45387.726435185199</v>
          </cell>
          <cell r="B10016">
            <v>1</v>
          </cell>
          <cell r="F10016" t="str">
            <v>CC-01238447</v>
          </cell>
          <cell r="J10016" t="str">
            <v>Commissioning</v>
          </cell>
          <cell r="R10016" t="str">
            <v>BXLL153793</v>
          </cell>
          <cell r="AB10016" t="str">
            <v>Commissioning done on dated 06-04-2024</v>
          </cell>
        </row>
        <row r="10017">
          <cell r="A10017">
            <v>45387.570300925901</v>
          </cell>
          <cell r="B10017">
            <v>733</v>
          </cell>
          <cell r="F10017" t="str">
            <v>CC-01238054</v>
          </cell>
          <cell r="J10017" t="str">
            <v>Sales Call</v>
          </cell>
          <cell r="R10017" t="str">
            <v>BVKS037559</v>
          </cell>
          <cell r="AB10017" t="str">
            <v>Sales call carried out for HMR update</v>
          </cell>
        </row>
        <row r="10018">
          <cell r="A10018">
            <v>45387.568206018499</v>
          </cell>
          <cell r="B10018">
            <v>2381</v>
          </cell>
          <cell r="F10018" t="str">
            <v>CC-01238045</v>
          </cell>
          <cell r="J10018" t="str">
            <v>Sales Call</v>
          </cell>
          <cell r="R10018" t="str">
            <v>BWKS040406</v>
          </cell>
          <cell r="AB10018" t="str">
            <v>Sales call carried out for HMR update</v>
          </cell>
        </row>
        <row r="10019">
          <cell r="A10019">
            <v>45387.565370370401</v>
          </cell>
          <cell r="B10019">
            <v>14060</v>
          </cell>
          <cell r="F10019" t="str">
            <v>CC-01238038</v>
          </cell>
          <cell r="J10019" t="str">
            <v>Schedule Service</v>
          </cell>
          <cell r="R10019" t="str">
            <v>BTES044431</v>
          </cell>
          <cell r="AB10019" t="str">
            <v>Attend the site for schedule service so change air filter and oil filter. Then start the unit found running Ok.</v>
          </cell>
        </row>
        <row r="10020">
          <cell r="A10020">
            <v>45387.563020833302</v>
          </cell>
          <cell r="B10020">
            <v>105</v>
          </cell>
          <cell r="F10020" t="str">
            <v>CC-01238030</v>
          </cell>
          <cell r="J10020" t="str">
            <v>Sales Call</v>
          </cell>
          <cell r="R10020" t="str">
            <v>BWGC370777</v>
          </cell>
          <cell r="AB10020" t="str">
            <v>HMR remaining hours collected</v>
          </cell>
        </row>
        <row r="10021">
          <cell r="A10021">
            <v>45387.562175925901</v>
          </cell>
          <cell r="B10021">
            <v>2348</v>
          </cell>
          <cell r="F10021" t="str">
            <v>CC-01238029</v>
          </cell>
          <cell r="J10021" t="str">
            <v>Sales Call</v>
          </cell>
          <cell r="R10021" t="str">
            <v>BUDS046356</v>
          </cell>
          <cell r="AB10021" t="str">
            <v>Sales call carried out for HMR update</v>
          </cell>
        </row>
        <row r="10022">
          <cell r="A10022">
            <v>45387.561249999999</v>
          </cell>
          <cell r="B10022">
            <v>11657</v>
          </cell>
          <cell r="F10022" t="str">
            <v>CC-01238027</v>
          </cell>
          <cell r="J10022" t="str">
            <v>Sales Call</v>
          </cell>
          <cell r="R10022" t="str">
            <v>BTJC377158</v>
          </cell>
          <cell r="AB10022" t="str">
            <v>Sales call carried out for HMR update</v>
          </cell>
        </row>
        <row r="10023">
          <cell r="A10023">
            <v>45387.559918981497</v>
          </cell>
          <cell r="B10023">
            <v>3841</v>
          </cell>
          <cell r="F10023" t="str">
            <v>CC-01238023</v>
          </cell>
          <cell r="J10023" t="str">
            <v>Sales Call</v>
          </cell>
          <cell r="R10023" t="str">
            <v>BVAC375345</v>
          </cell>
          <cell r="AB10023" t="str">
            <v>Sales call carried out for HMR update</v>
          </cell>
        </row>
        <row r="10024">
          <cell r="A10024">
            <v>45387.558842592603</v>
          </cell>
          <cell r="B10024">
            <v>2507</v>
          </cell>
          <cell r="F10024" t="str">
            <v>CC-01238020</v>
          </cell>
          <cell r="J10024" t="str">
            <v>Sales Call</v>
          </cell>
          <cell r="R10024" t="str">
            <v>BUBS046035</v>
          </cell>
          <cell r="AB10024" t="str">
            <v>Sales call carried out for HMR update</v>
          </cell>
        </row>
        <row r="10025">
          <cell r="A10025">
            <v>45387.558171296303</v>
          </cell>
          <cell r="B10025">
            <v>4015</v>
          </cell>
          <cell r="F10025" t="str">
            <v>CC-01238017</v>
          </cell>
          <cell r="J10025" t="str">
            <v>Sales Call</v>
          </cell>
          <cell r="R10025" t="str">
            <v>BWES033256</v>
          </cell>
          <cell r="AB10025" t="str">
            <v>Sales call carried out for HMR update</v>
          </cell>
        </row>
        <row r="10026">
          <cell r="A10026">
            <v>45387.5574305556</v>
          </cell>
          <cell r="B10026">
            <v>5153</v>
          </cell>
          <cell r="F10026" t="str">
            <v>CC-01238015</v>
          </cell>
          <cell r="J10026" t="str">
            <v>Sales Call</v>
          </cell>
          <cell r="R10026" t="str">
            <v>BSFC376396</v>
          </cell>
          <cell r="AB10026" t="str">
            <v>Sales call carried out for HMR update</v>
          </cell>
        </row>
        <row r="10027">
          <cell r="A10027">
            <v>45387.556250000001</v>
          </cell>
          <cell r="B10027">
            <v>1052</v>
          </cell>
          <cell r="F10027" t="str">
            <v>CC-01238009</v>
          </cell>
          <cell r="J10027" t="str">
            <v>Sales Call</v>
          </cell>
          <cell r="R10027" t="str">
            <v>BVBF111508</v>
          </cell>
          <cell r="AB10027" t="str">
            <v>Sales call carried out for HMR update</v>
          </cell>
        </row>
        <row r="10028">
          <cell r="A10028">
            <v>45387.555428240703</v>
          </cell>
          <cell r="B10028">
            <v>14269</v>
          </cell>
          <cell r="F10028" t="str">
            <v>CC-01238006</v>
          </cell>
          <cell r="J10028" t="str">
            <v>Sales Call</v>
          </cell>
          <cell r="R10028" t="str">
            <v>123054E</v>
          </cell>
          <cell r="AB10028" t="str">
            <v>Sales call carried out for HMR update</v>
          </cell>
        </row>
        <row r="10029">
          <cell r="A10029">
            <v>45387.554178240702</v>
          </cell>
          <cell r="B10029">
            <v>6059</v>
          </cell>
          <cell r="F10029" t="str">
            <v>CC-01238005</v>
          </cell>
          <cell r="J10029" t="str">
            <v>Sales Call</v>
          </cell>
          <cell r="R10029" t="str">
            <v>BUAF111226</v>
          </cell>
          <cell r="AB10029" t="str">
            <v>Sales call carried out for HMR update</v>
          </cell>
        </row>
        <row r="10030">
          <cell r="A10030">
            <v>45387.553460648101</v>
          </cell>
          <cell r="B10030">
            <v>3818</v>
          </cell>
          <cell r="F10030" t="str">
            <v>CC-01238003</v>
          </cell>
          <cell r="J10030" t="str">
            <v>Sales Call</v>
          </cell>
          <cell r="R10030" t="str">
            <v>BUES035120</v>
          </cell>
          <cell r="AB10030" t="str">
            <v>Sales call carried out for HMR update</v>
          </cell>
        </row>
        <row r="10031">
          <cell r="A10031">
            <v>45387.552222222199</v>
          </cell>
          <cell r="B10031">
            <v>3752</v>
          </cell>
          <cell r="F10031" t="str">
            <v>CC-01238001</v>
          </cell>
          <cell r="J10031" t="str">
            <v>Sales Call</v>
          </cell>
          <cell r="R10031" t="str">
            <v>BUBF111245</v>
          </cell>
          <cell r="AB10031" t="str">
            <v>Sales call carried out for HMR update</v>
          </cell>
        </row>
        <row r="10032">
          <cell r="A10032">
            <v>45387.550219907404</v>
          </cell>
          <cell r="B10032">
            <v>21885</v>
          </cell>
          <cell r="F10032" t="str">
            <v>CC-01237993</v>
          </cell>
          <cell r="J10032" t="str">
            <v>Sales Call</v>
          </cell>
          <cell r="R10032" t="str">
            <v>ONIC370102</v>
          </cell>
          <cell r="AB10032" t="str">
            <v>Sales call carried out for HMR update</v>
          </cell>
        </row>
        <row r="10033">
          <cell r="A10033">
            <v>45387.548564814802</v>
          </cell>
          <cell r="B10033">
            <v>5148</v>
          </cell>
          <cell r="F10033" t="str">
            <v>CC-01237991</v>
          </cell>
          <cell r="J10033" t="str">
            <v>Sales Call</v>
          </cell>
          <cell r="R10033" t="str">
            <v>BSFC376340</v>
          </cell>
          <cell r="AB10033" t="str">
            <v>Sales call carried out for HMR update</v>
          </cell>
        </row>
        <row r="10034">
          <cell r="A10034">
            <v>45387.546122685198</v>
          </cell>
          <cell r="B10034">
            <v>13147</v>
          </cell>
          <cell r="F10034" t="str">
            <v>CC-01237987</v>
          </cell>
          <cell r="J10034" t="str">
            <v>Sales Call</v>
          </cell>
          <cell r="R10034" t="str">
            <v>BTLS039719</v>
          </cell>
          <cell r="AB10034" t="str">
            <v>Sales call carried out for HMR update</v>
          </cell>
        </row>
        <row r="10035">
          <cell r="A10035">
            <v>45387.529050925899</v>
          </cell>
          <cell r="B10035">
            <v>11908</v>
          </cell>
          <cell r="F10035" t="str">
            <v>CC-01237910</v>
          </cell>
          <cell r="J10035" t="str">
            <v>Sales Call</v>
          </cell>
          <cell r="R10035" t="str">
            <v>BTLS039748</v>
          </cell>
          <cell r="AB10035" t="str">
            <v>Sales call carried out for HMR update. work done</v>
          </cell>
        </row>
        <row r="10036">
          <cell r="A10036">
            <v>45387.527384259301</v>
          </cell>
          <cell r="B10036">
            <v>4667</v>
          </cell>
          <cell r="F10036" t="str">
            <v>CC-01237898</v>
          </cell>
          <cell r="J10036" t="str">
            <v>Sales Call</v>
          </cell>
          <cell r="R10036" t="str">
            <v>BUES035210</v>
          </cell>
          <cell r="AB10036" t="str">
            <v>Sales call carried out for HMR update</v>
          </cell>
        </row>
        <row r="10037">
          <cell r="A10037">
            <v>45387.526111111103</v>
          </cell>
          <cell r="B10037">
            <v>27077</v>
          </cell>
          <cell r="F10037" t="str">
            <v>CC-01237893</v>
          </cell>
          <cell r="J10037" t="str">
            <v>Sales Call</v>
          </cell>
          <cell r="R10037" t="str">
            <v>BSDS037710</v>
          </cell>
          <cell r="AB10037" t="str">
            <v>Sales call carried out for HMR update</v>
          </cell>
        </row>
        <row r="10038">
          <cell r="A10038">
            <v>45387.524803240703</v>
          </cell>
          <cell r="B10038">
            <v>4897</v>
          </cell>
          <cell r="F10038" t="str">
            <v>CC-01237882</v>
          </cell>
          <cell r="J10038" t="str">
            <v>Sales Call</v>
          </cell>
          <cell r="R10038" t="str">
            <v>BSHC376807</v>
          </cell>
          <cell r="AB10038" t="str">
            <v>Sales call carried out for HMR update</v>
          </cell>
        </row>
        <row r="10039">
          <cell r="A10039">
            <v>45387.5237962963</v>
          </cell>
          <cell r="B10039">
            <v>10757</v>
          </cell>
          <cell r="F10039" t="str">
            <v>CC-01237877</v>
          </cell>
          <cell r="J10039" t="str">
            <v>Sales Call</v>
          </cell>
          <cell r="R10039" t="str">
            <v>GPKC370119</v>
          </cell>
          <cell r="AB10039" t="str">
            <v>Sales call carried out for HMR update</v>
          </cell>
        </row>
        <row r="10040">
          <cell r="A10040">
            <v>45387.522106481498</v>
          </cell>
          <cell r="B10040">
            <v>22745</v>
          </cell>
          <cell r="F10040" t="str">
            <v>CC-01237873</v>
          </cell>
          <cell r="J10040" t="str">
            <v>Sales Call</v>
          </cell>
          <cell r="R10040" t="str">
            <v>BIFS040367</v>
          </cell>
          <cell r="AB10040" t="str">
            <v>Sales call carried out for HMR update</v>
          </cell>
        </row>
        <row r="10041">
          <cell r="A10041">
            <v>45387.521064814799</v>
          </cell>
          <cell r="B10041">
            <v>12660</v>
          </cell>
          <cell r="F10041" t="str">
            <v>CC-01237869</v>
          </cell>
          <cell r="J10041" t="str">
            <v>Sales Call</v>
          </cell>
          <cell r="R10041" t="str">
            <v>BTJC377259</v>
          </cell>
          <cell r="AB10041" t="str">
            <v>Sales call carried out for HMR update</v>
          </cell>
        </row>
        <row r="10042">
          <cell r="A10042">
            <v>45387.519421296303</v>
          </cell>
          <cell r="B10042">
            <v>28516</v>
          </cell>
          <cell r="F10042" t="str">
            <v>CC-01237865</v>
          </cell>
          <cell r="J10042" t="str">
            <v>Sales Call</v>
          </cell>
          <cell r="R10042" t="str">
            <v>BQES030978</v>
          </cell>
          <cell r="AB10042" t="str">
            <v>Sales call carried out for HMR update</v>
          </cell>
        </row>
        <row r="10043">
          <cell r="A10043">
            <v>45387.518263888902</v>
          </cell>
          <cell r="B10043">
            <v>29383</v>
          </cell>
          <cell r="F10043" t="str">
            <v>CC-01237861</v>
          </cell>
          <cell r="J10043" t="str">
            <v>Sales Call</v>
          </cell>
          <cell r="R10043" t="str">
            <v>BQBS033819</v>
          </cell>
          <cell r="AB10043" t="str">
            <v>Sales call carried out for HMR update</v>
          </cell>
        </row>
        <row r="10044">
          <cell r="A10044">
            <v>45387.515949074099</v>
          </cell>
          <cell r="B10044">
            <v>8790</v>
          </cell>
          <cell r="F10044" t="str">
            <v>CC-01237853</v>
          </cell>
          <cell r="J10044" t="str">
            <v>Sales Call</v>
          </cell>
          <cell r="R10044" t="str">
            <v>BSES037922</v>
          </cell>
          <cell r="AB10044" t="str">
            <v>Sales call carried out for HMR update</v>
          </cell>
        </row>
        <row r="10045">
          <cell r="A10045">
            <v>45387.491527777798</v>
          </cell>
          <cell r="B10045">
            <v>13699</v>
          </cell>
          <cell r="F10045" t="str">
            <v>CC-01237777</v>
          </cell>
          <cell r="J10045" t="str">
            <v>Schedule Service</v>
          </cell>
          <cell r="R10045" t="str">
            <v>BUES034926</v>
          </cell>
          <cell r="AB10045" t="str">
            <v>Today we attend the customer site for general service so we change parts during service air filter, oil filter,oil, separator than start machine running ok</v>
          </cell>
        </row>
        <row r="10046">
          <cell r="A10046">
            <v>45386.584143518499</v>
          </cell>
          <cell r="B10046">
            <v>5956</v>
          </cell>
          <cell r="F10046" t="str">
            <v>CC-01236919</v>
          </cell>
          <cell r="J10046" t="str">
            <v>Sales Call</v>
          </cell>
          <cell r="R10046" t="str">
            <v>BUBS046036</v>
          </cell>
          <cell r="AB10046" t="str">
            <v>Sales call carried out for HMR update Not in use</v>
          </cell>
        </row>
        <row r="10047">
          <cell r="A10047">
            <v>45386.583159722199</v>
          </cell>
          <cell r="B10047">
            <v>2275</v>
          </cell>
          <cell r="F10047" t="str">
            <v>CC-01236916</v>
          </cell>
          <cell r="J10047" t="str">
            <v>Sales Call</v>
          </cell>
          <cell r="R10047" t="str">
            <v>BULC371071</v>
          </cell>
          <cell r="AB10047" t="str">
            <v>Sales call carried out for HMR update</v>
          </cell>
        </row>
        <row r="10048">
          <cell r="A10048">
            <v>45386.582141203697</v>
          </cell>
          <cell r="B10048">
            <v>1176</v>
          </cell>
          <cell r="F10048" t="str">
            <v>CC-01236915</v>
          </cell>
          <cell r="J10048" t="str">
            <v>Sales Call</v>
          </cell>
          <cell r="R10048" t="str">
            <v>BVJC374154</v>
          </cell>
          <cell r="AB10048" t="str">
            <v>Sales call carried out for HMR update</v>
          </cell>
        </row>
        <row r="10049">
          <cell r="A10049">
            <v>45386.581342592603</v>
          </cell>
          <cell r="B10049">
            <v>3069</v>
          </cell>
          <cell r="F10049" t="str">
            <v>CC-01236914</v>
          </cell>
          <cell r="J10049" t="str">
            <v>Sales Call</v>
          </cell>
          <cell r="R10049" t="str">
            <v>BWLS031913</v>
          </cell>
          <cell r="AB10049" t="str">
            <v>Sales call carried out for HMR update</v>
          </cell>
        </row>
        <row r="10050">
          <cell r="A10050">
            <v>45386.580324074101</v>
          </cell>
          <cell r="B10050">
            <v>2380</v>
          </cell>
          <cell r="F10050" t="str">
            <v>CC-01236910</v>
          </cell>
          <cell r="J10050" t="str">
            <v>Sales Call</v>
          </cell>
          <cell r="R10050" t="str">
            <v>BWKC378684</v>
          </cell>
          <cell r="AB10050" t="str">
            <v>Sales call carried out for HMR update</v>
          </cell>
        </row>
        <row r="10051">
          <cell r="A10051">
            <v>45386.579398148097</v>
          </cell>
          <cell r="B10051">
            <v>9910</v>
          </cell>
          <cell r="F10051" t="str">
            <v>CC-01236907</v>
          </cell>
          <cell r="J10051" t="str">
            <v>Sales Call</v>
          </cell>
          <cell r="R10051" t="str">
            <v>GPGS031328</v>
          </cell>
          <cell r="AB10051" t="str">
            <v>Sales call carried out for HMR update Not in use</v>
          </cell>
        </row>
        <row r="10052">
          <cell r="A10052">
            <v>45386.578564814801</v>
          </cell>
          <cell r="B10052">
            <v>12672</v>
          </cell>
          <cell r="F10052" t="str">
            <v>CC-01236904</v>
          </cell>
          <cell r="J10052" t="str">
            <v>Sales Call</v>
          </cell>
          <cell r="R10052" t="str">
            <v>GPGC370774</v>
          </cell>
          <cell r="AB10052" t="str">
            <v>sales call for HMR updation</v>
          </cell>
        </row>
        <row r="10053">
          <cell r="A10053">
            <v>45386.577638888899</v>
          </cell>
          <cell r="B10053">
            <v>10108</v>
          </cell>
          <cell r="F10053" t="str">
            <v>CC-01236903</v>
          </cell>
          <cell r="J10053" t="str">
            <v>Sales Call</v>
          </cell>
          <cell r="R10053" t="str">
            <v>GPFC370737</v>
          </cell>
          <cell r="AB10053" t="str">
            <v>Sales call carried out for HMR update Not in use</v>
          </cell>
        </row>
        <row r="10054">
          <cell r="A10054">
            <v>45386.576608796298</v>
          </cell>
          <cell r="B10054">
            <v>1740</v>
          </cell>
          <cell r="F10054" t="str">
            <v>CC-01236899</v>
          </cell>
          <cell r="J10054" t="str">
            <v>Sales Call</v>
          </cell>
          <cell r="R10054" t="str">
            <v>BVJS047797</v>
          </cell>
          <cell r="AB10054" t="str">
            <v>Sales call carried out for HMR update Not in use</v>
          </cell>
        </row>
        <row r="10055">
          <cell r="A10055">
            <v>45386.575578703698</v>
          </cell>
          <cell r="B10055">
            <v>6072</v>
          </cell>
          <cell r="F10055" t="str">
            <v>CC-01236896</v>
          </cell>
          <cell r="J10055" t="str">
            <v>Sales Call</v>
          </cell>
          <cell r="R10055" t="str">
            <v>GPAC370341</v>
          </cell>
          <cell r="AB10055" t="str">
            <v>Sales call carried out for HMR update Not in use</v>
          </cell>
        </row>
        <row r="10056">
          <cell r="A10056">
            <v>45386.574502314797</v>
          </cell>
          <cell r="B10056">
            <v>15150</v>
          </cell>
          <cell r="F10056" t="str">
            <v>CC-01236894</v>
          </cell>
          <cell r="J10056" t="str">
            <v>Sales Call</v>
          </cell>
          <cell r="R10056" t="str">
            <v>BPHS030467</v>
          </cell>
          <cell r="AB10056" t="str">
            <v>Sales call carried out for HMR update Not in use</v>
          </cell>
        </row>
        <row r="10057">
          <cell r="A10057">
            <v>45386.573321759301</v>
          </cell>
          <cell r="B10057">
            <v>15806</v>
          </cell>
          <cell r="F10057" t="str">
            <v>CC-01236890</v>
          </cell>
          <cell r="J10057" t="str">
            <v>Sales Call</v>
          </cell>
          <cell r="R10057" t="str">
            <v>BSAS036958</v>
          </cell>
          <cell r="AB10057" t="str">
            <v>Sales call carried out for HMR update</v>
          </cell>
        </row>
        <row r="10058">
          <cell r="A10058">
            <v>45386.571990740696</v>
          </cell>
          <cell r="B10058">
            <v>5160</v>
          </cell>
          <cell r="F10058" t="str">
            <v>CC-01236883</v>
          </cell>
          <cell r="J10058" t="str">
            <v>Sales Call</v>
          </cell>
          <cell r="R10058" t="str">
            <v>BPGC370231</v>
          </cell>
          <cell r="AB10058" t="str">
            <v>Sales call carried out for HMR update Not in use</v>
          </cell>
        </row>
        <row r="10059">
          <cell r="A10059">
            <v>45386.571145833303</v>
          </cell>
          <cell r="B10059">
            <v>17646</v>
          </cell>
          <cell r="F10059" t="str">
            <v>CC-01236879</v>
          </cell>
          <cell r="J10059" t="str">
            <v>Sales Call</v>
          </cell>
          <cell r="R10059" t="str">
            <v>GOHC370857</v>
          </cell>
          <cell r="AB10059" t="str">
            <v>Sales call carried out for HMR update</v>
          </cell>
        </row>
        <row r="10060">
          <cell r="A10060">
            <v>45386.570370370398</v>
          </cell>
          <cell r="B10060">
            <v>28474</v>
          </cell>
          <cell r="F10060" t="str">
            <v>CC-01236878</v>
          </cell>
          <cell r="J10060" t="str">
            <v>Sales Call</v>
          </cell>
          <cell r="R10060" t="str">
            <v>GOHC370805</v>
          </cell>
          <cell r="AB10060" t="str">
            <v>Sales call carried out for HMR update</v>
          </cell>
        </row>
        <row r="10061">
          <cell r="A10061">
            <v>45386.568449074097</v>
          </cell>
          <cell r="B10061">
            <v>4565</v>
          </cell>
          <cell r="F10061" t="str">
            <v>CC-01236872</v>
          </cell>
          <cell r="J10061" t="str">
            <v>Sales Call</v>
          </cell>
          <cell r="R10061" t="str">
            <v>BSKC374901</v>
          </cell>
          <cell r="AB10061" t="str">
            <v>Sales call carried out for HMR update</v>
          </cell>
        </row>
        <row r="10062">
          <cell r="A10062">
            <v>45386.567627314798</v>
          </cell>
          <cell r="B10062">
            <v>32872</v>
          </cell>
          <cell r="F10062" t="str">
            <v>CC-01236870</v>
          </cell>
          <cell r="J10062" t="str">
            <v>Sales Call</v>
          </cell>
          <cell r="R10062" t="str">
            <v>GOGC370754</v>
          </cell>
          <cell r="AB10062" t="str">
            <v>Sales call carried out for HMR update</v>
          </cell>
        </row>
        <row r="10063">
          <cell r="A10063">
            <v>45386.566307870402</v>
          </cell>
          <cell r="B10063">
            <v>6488</v>
          </cell>
          <cell r="F10063" t="str">
            <v>CC-01236867</v>
          </cell>
          <cell r="J10063" t="str">
            <v>Sales Call</v>
          </cell>
          <cell r="R10063" t="str">
            <v>GOEC370640</v>
          </cell>
          <cell r="AB10063" t="str">
            <v>Sales call carried out for HMR update</v>
          </cell>
        </row>
        <row r="10064">
          <cell r="A10064">
            <v>45386.564965277801</v>
          </cell>
          <cell r="B10064">
            <v>18605</v>
          </cell>
          <cell r="F10064" t="str">
            <v>CC-01236866</v>
          </cell>
          <cell r="J10064" t="str">
            <v>Sales Call</v>
          </cell>
          <cell r="R10064" t="str">
            <v>GOEC370631</v>
          </cell>
          <cell r="AB10064" t="str">
            <v>Sales call carried out for HMR update</v>
          </cell>
        </row>
        <row r="10065">
          <cell r="A10065">
            <v>45386.5633564815</v>
          </cell>
          <cell r="B10065">
            <v>19131</v>
          </cell>
          <cell r="F10065" t="str">
            <v>CC-01236862</v>
          </cell>
          <cell r="J10065" t="str">
            <v>Sales Call</v>
          </cell>
          <cell r="R10065" t="str">
            <v>BOGC370193</v>
          </cell>
          <cell r="AB10065" t="str">
            <v>Sales call carried out for HMR update</v>
          </cell>
        </row>
        <row r="10066">
          <cell r="A10066">
            <v>45386.561076388898</v>
          </cell>
          <cell r="B10066">
            <v>2957</v>
          </cell>
          <cell r="F10066" t="str">
            <v>CC-01236859</v>
          </cell>
          <cell r="J10066" t="str">
            <v>Sales Call</v>
          </cell>
          <cell r="R10066" t="str">
            <v>EUES046621</v>
          </cell>
          <cell r="AB10066" t="str">
            <v>Sales call carried out for HMR update</v>
          </cell>
        </row>
        <row r="10067">
          <cell r="A10067">
            <v>45386.536053240699</v>
          </cell>
          <cell r="B10067">
            <v>24769</v>
          </cell>
          <cell r="F10067" t="str">
            <v>CC-01236815</v>
          </cell>
          <cell r="J10067" t="str">
            <v>General Service</v>
          </cell>
          <cell r="R10067" t="str">
            <v>BSIC376940</v>
          </cell>
          <cell r="AB10067" t="str">
            <v>Courtsey Visit done</v>
          </cell>
        </row>
        <row r="10068">
          <cell r="A10068">
            <v>45386.526319444398</v>
          </cell>
          <cell r="B10068">
            <v>1</v>
          </cell>
          <cell r="F10068" t="str">
            <v>CC-01236773</v>
          </cell>
          <cell r="J10068" t="str">
            <v>Commissioning</v>
          </cell>
          <cell r="R10068" t="str">
            <v>BXKD164199</v>
          </cell>
          <cell r="AB10068" t="str">
            <v>Commissioning done on dated 04-04-2024</v>
          </cell>
        </row>
        <row r="10069">
          <cell r="A10069">
            <v>45386.522407407399</v>
          </cell>
          <cell r="B10069">
            <v>0</v>
          </cell>
          <cell r="F10069" t="str">
            <v>CC-01236755</v>
          </cell>
          <cell r="J10069" t="str">
            <v>Commissioning</v>
          </cell>
          <cell r="R10069" t="str">
            <v>CWLE600665</v>
          </cell>
          <cell r="AB10069" t="str">
            <v>Waiting for Fabrication update in call 06-04-2024
Commissioning done on dated 05-04-2024</v>
          </cell>
        </row>
        <row r="10070">
          <cell r="A10070">
            <v>45386.511956018498</v>
          </cell>
          <cell r="B10070">
            <v>16841</v>
          </cell>
          <cell r="F10070" t="str">
            <v>CC-01236724</v>
          </cell>
          <cell r="J10070" t="str">
            <v>Schedule Service</v>
          </cell>
          <cell r="R10070" t="str">
            <v>BTDS044313</v>
          </cell>
          <cell r="AB10070" t="str">
            <v>Attend the site for schedule service so change air filter, oil filter and all valve kit and oil.after then start the unit found running ok.</v>
          </cell>
        </row>
        <row r="10071">
          <cell r="A10071">
            <v>45386.465509259302</v>
          </cell>
          <cell r="B10071">
            <v>3415</v>
          </cell>
          <cell r="F10071" t="str">
            <v>CC-01236557</v>
          </cell>
          <cell r="J10071" t="str">
            <v>Sales Call</v>
          </cell>
          <cell r="R10071" t="str">
            <v>BVDS039346</v>
          </cell>
          <cell r="AB10071" t="str">
            <v>Sales call carried out for HMR update</v>
          </cell>
        </row>
        <row r="10072">
          <cell r="A10072">
            <v>45386.460613425901</v>
          </cell>
          <cell r="B10072">
            <v>519</v>
          </cell>
          <cell r="F10072" t="str">
            <v>CC-01236547</v>
          </cell>
          <cell r="J10072" t="str">
            <v>Schedule Service</v>
          </cell>
          <cell r="R10072" t="str">
            <v>BWED163893</v>
          </cell>
          <cell r="AB10072" t="str">
            <v>Attend the site for schedule service so drain oil from cooler and drain oil from tank total 37 liter oil drain then Change air filter for compressor and engine both side then change oil filter and oil 40 liter then start the unit found running ok</v>
          </cell>
        </row>
        <row r="10073">
          <cell r="A10073">
            <v>45386.433888888903</v>
          </cell>
          <cell r="B10073">
            <v>3800</v>
          </cell>
          <cell r="F10073" t="str">
            <v>CC-01236476</v>
          </cell>
          <cell r="J10073" t="str">
            <v>Schedule Service</v>
          </cell>
          <cell r="R10073" t="str">
            <v>BVKD163026</v>
          </cell>
          <cell r="AB10073" t="str">
            <v>Attend the site for schedule service so drain oil from cooler and drain oil from tank total 38 liter oil drain then Change air filter for compressor and engine both side then change oil filter, change air oil separator and change BDV KIT, MPV kit, ARV kit, actuator kit, pressure regulator kit and oil 40 liter then start the unit found running ok.</v>
          </cell>
        </row>
        <row r="10074">
          <cell r="A10074">
            <v>45386.430312500001</v>
          </cell>
          <cell r="B10074">
            <v>186</v>
          </cell>
          <cell r="F10074" t="str">
            <v>CC-01236469</v>
          </cell>
          <cell r="J10074" t="str">
            <v>Schedule Service</v>
          </cell>
          <cell r="R10074" t="str">
            <v>BUIS036515</v>
          </cell>
          <cell r="AB10074" t="str">
            <v>Attend the site for schedule service so change air filter and oil filter.</v>
          </cell>
        </row>
        <row r="10075">
          <cell r="A10075">
            <v>45386.429201388899</v>
          </cell>
          <cell r="B10075">
            <v>277</v>
          </cell>
          <cell r="F10075" t="str">
            <v>CC-01236463</v>
          </cell>
          <cell r="J10075" t="str">
            <v>Schedule Service</v>
          </cell>
          <cell r="R10075" t="str">
            <v>BUES035163</v>
          </cell>
          <cell r="AB10075" t="str">
            <v>Attend the site for schedule service so change air filter and oil filter.</v>
          </cell>
        </row>
        <row r="10076">
          <cell r="A10076">
            <v>45385.659189814804</v>
          </cell>
          <cell r="B10076">
            <v>1594</v>
          </cell>
          <cell r="F10076" t="str">
            <v>CC-01235842</v>
          </cell>
          <cell r="J10076" t="str">
            <v>Schedule Service</v>
          </cell>
          <cell r="R10076" t="str">
            <v>BWFC370723</v>
          </cell>
          <cell r="AB10076" t="str">
            <v>Attend the site for schedule service so change air filter, oil filter and oil. Then start the unit found running Ok.</v>
          </cell>
        </row>
        <row r="10077">
          <cell r="A10077">
            <v>45385.656446759298</v>
          </cell>
          <cell r="B10077">
            <v>21824</v>
          </cell>
          <cell r="F10077" t="str">
            <v>CC-01235835</v>
          </cell>
          <cell r="J10077" t="str">
            <v>General Service</v>
          </cell>
          <cell r="R10077" t="str">
            <v>BRCC373040</v>
          </cell>
          <cell r="AB10077" t="str">
            <v>Attend the site for schedule service so change air filter, oil filter, air oil separators and oil, then start the unit found running Ok</v>
          </cell>
        </row>
        <row r="10078">
          <cell r="A10078">
            <v>45385.655196759297</v>
          </cell>
          <cell r="B10078">
            <v>540</v>
          </cell>
          <cell r="F10078" t="str">
            <v>CC-01235833</v>
          </cell>
          <cell r="J10078" t="str">
            <v>Schedule Service</v>
          </cell>
          <cell r="R10078" t="str">
            <v>BWHD163996</v>
          </cell>
          <cell r="AB10078" t="str">
            <v>Attend the site for schedule service so drain oil from cooler and drain oil from tank total 37 liter oil drain then Change air filter for compressor and engine both side then change oil filter and oil 40 liter then start the unit found running ok.</v>
          </cell>
        </row>
        <row r="10079">
          <cell r="A10079">
            <v>45385.652291666702</v>
          </cell>
          <cell r="B10079">
            <v>26000</v>
          </cell>
          <cell r="F10079" t="str">
            <v>CC-01235827</v>
          </cell>
          <cell r="J10079" t="str">
            <v>Schedule Service</v>
          </cell>
          <cell r="R10079" t="str">
            <v>BUDC372326</v>
          </cell>
          <cell r="AB10079" t="str">
            <v>Attend the site for schedule service so change air filter, oil filter, air oil separators, motor treading ans oil then start the unit found running ok.</v>
          </cell>
        </row>
        <row r="10080">
          <cell r="A10080">
            <v>45385.6100925926</v>
          </cell>
          <cell r="B10080">
            <v>12159</v>
          </cell>
          <cell r="F10080" t="str">
            <v>CC-01235682</v>
          </cell>
          <cell r="J10080" t="str">
            <v>Sales Call</v>
          </cell>
          <cell r="R10080" t="str">
            <v>BRAC372352</v>
          </cell>
          <cell r="AB10080" t="str">
            <v>Sales call carried out for HMR update</v>
          </cell>
        </row>
        <row r="10081">
          <cell r="A10081">
            <v>45385.605509259301</v>
          </cell>
          <cell r="B10081">
            <v>33712</v>
          </cell>
          <cell r="F10081" t="str">
            <v>CC-01235666</v>
          </cell>
          <cell r="J10081" t="str">
            <v>Sales Call</v>
          </cell>
          <cell r="R10081" t="str">
            <v>BRJS040951</v>
          </cell>
          <cell r="AB10081" t="str">
            <v>Sales call carried out for HMR update</v>
          </cell>
        </row>
        <row r="10082">
          <cell r="A10082">
            <v>45385.604444444398</v>
          </cell>
          <cell r="B10082">
            <v>300</v>
          </cell>
          <cell r="F10082" t="str">
            <v>CC-01235665</v>
          </cell>
          <cell r="J10082" t="str">
            <v>Sales Call</v>
          </cell>
          <cell r="R10082" t="str">
            <v>BVGC377436</v>
          </cell>
          <cell r="AB10082" t="str">
            <v>Sales call carried out for HMR update</v>
          </cell>
        </row>
        <row r="10083">
          <cell r="A10083">
            <v>45385.603414351899</v>
          </cell>
          <cell r="B10083">
            <v>790</v>
          </cell>
          <cell r="F10083" t="str">
            <v>CC-01235662</v>
          </cell>
          <cell r="J10083" t="str">
            <v>Sales Call</v>
          </cell>
          <cell r="R10083" t="str">
            <v>BVFC377422</v>
          </cell>
          <cell r="AB10083" t="str">
            <v>Sales call carried out for HMR update</v>
          </cell>
        </row>
        <row r="10084">
          <cell r="A10084">
            <v>45385.601585648103</v>
          </cell>
          <cell r="B10084">
            <v>1560</v>
          </cell>
          <cell r="F10084" t="str">
            <v>CC-01235655</v>
          </cell>
          <cell r="J10084" t="str">
            <v>Sales Call</v>
          </cell>
          <cell r="R10084" t="str">
            <v>BWLS031959</v>
          </cell>
          <cell r="AB10084" t="str">
            <v>Sales call carried out for HMR update</v>
          </cell>
        </row>
        <row r="10085">
          <cell r="A10085">
            <v>45385.6006597222</v>
          </cell>
          <cell r="B10085">
            <v>21631</v>
          </cell>
          <cell r="F10085" t="str">
            <v>CC-01235653</v>
          </cell>
          <cell r="J10085" t="str">
            <v>Sales Call</v>
          </cell>
          <cell r="R10085" t="str">
            <v>BKJS040077</v>
          </cell>
          <cell r="AB10085" t="str">
            <v>Sales call carried out for HMR update</v>
          </cell>
        </row>
        <row r="10086">
          <cell r="A10086">
            <v>45385.5998958333</v>
          </cell>
          <cell r="B10086">
            <v>28063</v>
          </cell>
          <cell r="F10086" t="str">
            <v>CC-01235652</v>
          </cell>
          <cell r="J10086" t="str">
            <v>Sales Call</v>
          </cell>
          <cell r="R10086" t="str">
            <v>BOCS040147</v>
          </cell>
          <cell r="AB10086" t="str">
            <v>Sales call carried out for HMR update</v>
          </cell>
        </row>
        <row r="10087">
          <cell r="A10087">
            <v>45385.598622685196</v>
          </cell>
          <cell r="B10087">
            <v>5419</v>
          </cell>
          <cell r="F10087" t="str">
            <v>CC-01235649</v>
          </cell>
          <cell r="J10087" t="str">
            <v>Sales Call</v>
          </cell>
          <cell r="R10087" t="str">
            <v>BSBC375571</v>
          </cell>
          <cell r="AB10087" t="str">
            <v>Sales call carried out for HMR update</v>
          </cell>
        </row>
        <row r="10088">
          <cell r="A10088">
            <v>45385.597743055601</v>
          </cell>
          <cell r="B10088">
            <v>5494</v>
          </cell>
          <cell r="F10088" t="str">
            <v>CC-01235647</v>
          </cell>
          <cell r="J10088" t="str">
            <v>Sales Call</v>
          </cell>
          <cell r="R10088" t="str">
            <v>BVFS049358</v>
          </cell>
          <cell r="AB10088" t="str">
            <v>Sales call carried out for HMR update</v>
          </cell>
        </row>
        <row r="10089">
          <cell r="A10089">
            <v>45385.596365740697</v>
          </cell>
          <cell r="B10089">
            <v>2219</v>
          </cell>
          <cell r="F10089" t="str">
            <v>CC-01235644</v>
          </cell>
          <cell r="J10089" t="str">
            <v>Sales Call</v>
          </cell>
          <cell r="R10089" t="str">
            <v>BWJC378352</v>
          </cell>
          <cell r="AB10089" t="str">
            <v>Sales call carried out for HMR update</v>
          </cell>
        </row>
        <row r="10090">
          <cell r="A10090">
            <v>45385.595625000002</v>
          </cell>
          <cell r="B10090">
            <v>33016</v>
          </cell>
          <cell r="F10090" t="str">
            <v>CC-01235642</v>
          </cell>
          <cell r="J10090" t="str">
            <v>Sales Call</v>
          </cell>
          <cell r="R10090" t="str">
            <v>BKJS030050</v>
          </cell>
          <cell r="AB10090" t="str">
            <v>Sales call carried out for HMR update</v>
          </cell>
        </row>
        <row r="10091">
          <cell r="A10091">
            <v>45385.594629629602</v>
          </cell>
          <cell r="B10091">
            <v>26844</v>
          </cell>
          <cell r="F10091" t="str">
            <v>CC-01235639</v>
          </cell>
          <cell r="J10091" t="str">
            <v>Sales Call</v>
          </cell>
          <cell r="R10091" t="str">
            <v>BRAC372524</v>
          </cell>
          <cell r="AB10091" t="str">
            <v>Sales call carried out for HMR update</v>
          </cell>
        </row>
        <row r="10092">
          <cell r="A10092">
            <v>45385.593692129602</v>
          </cell>
          <cell r="B10092">
            <v>6102</v>
          </cell>
          <cell r="F10092" t="str">
            <v>CC-01235638</v>
          </cell>
          <cell r="J10092" t="str">
            <v>Sales Call</v>
          </cell>
          <cell r="R10092" t="str">
            <v>BNLS030573</v>
          </cell>
          <cell r="AB10092" t="str">
            <v>Sales call carried out for HMR update</v>
          </cell>
        </row>
        <row r="10093">
          <cell r="A10093">
            <v>45385.592604166697</v>
          </cell>
          <cell r="B10093">
            <v>1360</v>
          </cell>
          <cell r="F10093" t="str">
            <v>CC-01235636</v>
          </cell>
          <cell r="J10093" t="str">
            <v>Sales Call</v>
          </cell>
          <cell r="R10093" t="str">
            <v>BTJS039199</v>
          </cell>
          <cell r="AB10093" t="str">
            <v>Sales call carried out for HMR update</v>
          </cell>
        </row>
        <row r="10094">
          <cell r="A10094">
            <v>45385.506342592598</v>
          </cell>
          <cell r="B10094">
            <v>1138</v>
          </cell>
          <cell r="F10094" t="str">
            <v>CC-01235400</v>
          </cell>
          <cell r="J10094" t="str">
            <v>Complaint - Breakdown</v>
          </cell>
          <cell r="R10094" t="str">
            <v>21285809</v>
          </cell>
          <cell r="AB10094" t="str">
            <v>Service quotation shared with customer waiting for approval. After approval we open new call to carry out job.</v>
          </cell>
        </row>
        <row r="10095">
          <cell r="A10095">
            <v>45385.281631944403</v>
          </cell>
          <cell r="B10095">
            <v>32665</v>
          </cell>
          <cell r="F10095" t="str">
            <v>CC-01234863</v>
          </cell>
          <cell r="J10095" t="str">
            <v>Schedule Service - AMC</v>
          </cell>
          <cell r="R10095" t="str">
            <v>BRFC373676</v>
          </cell>
          <cell r="AB10095" t="str">
            <v>AMC visit carried out</v>
          </cell>
        </row>
        <row r="10096">
          <cell r="A10096">
            <v>45385.274803240703</v>
          </cell>
          <cell r="B10096">
            <v>28550</v>
          </cell>
          <cell r="F10096" t="str">
            <v>CC-01234808</v>
          </cell>
          <cell r="J10096" t="str">
            <v>Schedule Service - AMC</v>
          </cell>
          <cell r="R10096" t="str">
            <v>BRCC372871</v>
          </cell>
          <cell r="AB10096" t="str">
            <v>AMC visit carried out</v>
          </cell>
        </row>
        <row r="10097">
          <cell r="A10097">
            <v>45384.706192129597</v>
          </cell>
          <cell r="B10097">
            <v>1</v>
          </cell>
          <cell r="F10097" t="str">
            <v>CC-01234645</v>
          </cell>
          <cell r="J10097" t="str">
            <v>Commissioning</v>
          </cell>
          <cell r="R10097" t="str">
            <v>BXKD121877</v>
          </cell>
          <cell r="AB10097" t="str">
            <v>Commissioning done on dated 02-04-2024</v>
          </cell>
        </row>
        <row r="10098">
          <cell r="A10098">
            <v>45384.6263078704</v>
          </cell>
          <cell r="B10098">
            <v>45556</v>
          </cell>
          <cell r="F10098" t="str">
            <v>CC-01234415</v>
          </cell>
          <cell r="J10098" t="str">
            <v>Schedule Service</v>
          </cell>
          <cell r="R10098" t="str">
            <v>BQBS030091</v>
          </cell>
          <cell r="AB10098" t="str">
            <v>Today we attend the customer site for sheudle service so we change parts during service air filter, oil, valve kit :- intake valve, bdv, solenoid valve, actuator kit, pressure regulator,mpv.than start machine running ok</v>
          </cell>
        </row>
        <row r="10099">
          <cell r="A10099">
            <v>45384.478888888902</v>
          </cell>
          <cell r="B10099">
            <v>1</v>
          </cell>
          <cell r="F10099" t="str">
            <v>CC-01234093</v>
          </cell>
          <cell r="J10099" t="str">
            <v>Commissioning</v>
          </cell>
          <cell r="R10099" t="str">
            <v>BXJC371965</v>
          </cell>
          <cell r="AB10099" t="str">
            <v>Commissioning done on dated 02-04-2024.....Comm date-02-04-2024</v>
          </cell>
        </row>
        <row r="10100">
          <cell r="A10100">
            <v>45384.477696759299</v>
          </cell>
          <cell r="B10100">
            <v>5662</v>
          </cell>
          <cell r="F10100" t="str">
            <v>CC-01234086</v>
          </cell>
          <cell r="J10100" t="str">
            <v>Schedule Service</v>
          </cell>
          <cell r="R10100" t="str">
            <v>BSKS036261</v>
          </cell>
          <cell r="AB10100" t="str">
            <v>Attend the site for schedule service so change air oil separators air filter, oil filter and oil . then start the unit found running ok.</v>
          </cell>
        </row>
        <row r="10101">
          <cell r="A10101">
            <v>45384.473391203697</v>
          </cell>
          <cell r="B10101">
            <v>15504</v>
          </cell>
          <cell r="F10101" t="str">
            <v>CC-01234075</v>
          </cell>
          <cell r="J10101" t="str">
            <v>Schedule Service</v>
          </cell>
          <cell r="R10101" t="str">
            <v>GPGC370758</v>
          </cell>
          <cell r="AB10101" t="str">
            <v>Attend the site for schedule service so change air filter, oil filter, air oil separators, motor greasing and oil change. Then start the unit found running Ok.</v>
          </cell>
        </row>
        <row r="10102">
          <cell r="A10102">
            <v>45384.448715277802</v>
          </cell>
          <cell r="B10102">
            <v>1</v>
          </cell>
          <cell r="F10102" t="str">
            <v>CC-01234000</v>
          </cell>
          <cell r="J10102" t="str">
            <v>Commissioning</v>
          </cell>
          <cell r="R10102" t="str">
            <v>BXKD164191</v>
          </cell>
          <cell r="AB10102" t="str">
            <v>Commissioning done on dated 02-04-2024</v>
          </cell>
        </row>
        <row r="10103">
          <cell r="A10103">
            <v>45384.444629629601</v>
          </cell>
          <cell r="B10103">
            <v>0</v>
          </cell>
          <cell r="F10103" t="str">
            <v>CC-01233988</v>
          </cell>
          <cell r="J10103" t="str">
            <v>Commissioning</v>
          </cell>
          <cell r="R10103" t="str">
            <v>24017301</v>
          </cell>
          <cell r="AB10103" t="str">
            <v>Commissioning done on dated 02-04-2024</v>
          </cell>
        </row>
        <row r="10104">
          <cell r="A10104">
            <v>45384.442118055602</v>
          </cell>
          <cell r="B10104">
            <v>1</v>
          </cell>
          <cell r="F10104" t="str">
            <v>CC-01233984</v>
          </cell>
          <cell r="J10104" t="str">
            <v>Commissioning</v>
          </cell>
          <cell r="R10104" t="str">
            <v>BXKC372435</v>
          </cell>
          <cell r="AB10104" t="str">
            <v>Commissioning done on dated 02-04-2024.....Comm date-02-04-2024</v>
          </cell>
        </row>
        <row r="10105">
          <cell r="A10105">
            <v>45384.438229166699</v>
          </cell>
          <cell r="B10105">
            <v>682</v>
          </cell>
          <cell r="F10105" t="str">
            <v>CC-01233981</v>
          </cell>
          <cell r="J10105" t="str">
            <v>Schedule Service</v>
          </cell>
          <cell r="R10105" t="str">
            <v>BWCD121690</v>
          </cell>
          <cell r="AB10105" t="str">
            <v>Attend the site for schedule service so drain oil from cooler and drain oil from cooler and drain oil from tank total 37 liter oil drain then Change air filter for compressor and engine both side then change oil filter and oil 40 liter then start the unit found running ok.</v>
          </cell>
        </row>
        <row r="10106">
          <cell r="A10106">
            <v>45384.436435185198</v>
          </cell>
          <cell r="B10106">
            <v>412</v>
          </cell>
          <cell r="F10106" t="str">
            <v>CC-01233975</v>
          </cell>
          <cell r="J10106" t="str">
            <v>Schedule Service</v>
          </cell>
          <cell r="R10106" t="str">
            <v>BWID164054</v>
          </cell>
          <cell r="AB10106" t="str">
            <v>Attend the site for schedule service so drain oil from cooler and drain oil from cooler and drain oil from cooler and drain oil from tank total 38 liter oil drain then Change air filter for compressor and engine both side then change oil filter and oil 40 liter then start the unit found running ok.</v>
          </cell>
        </row>
        <row r="10107">
          <cell r="A10107">
            <v>45383.476273148102</v>
          </cell>
          <cell r="B10107">
            <v>230</v>
          </cell>
          <cell r="F10107" t="str">
            <v>CC-01233040</v>
          </cell>
          <cell r="J10107" t="str">
            <v>Complaint - Running With Problem</v>
          </cell>
          <cell r="R10107" t="str">
            <v>BXLD231884</v>
          </cell>
          <cell r="AB10107" t="str">
            <v>Attend the site for issue of high drilling rpm so observation and action taken are here under. 1. Main pressure regulator assembly clean and refitted the same kit and adjusted the idle pressure to 390 pai. 2. Little adjustment the water yield regulator. 3. Water yield actuator clean and refitted the same kit. 4. Little tighten the rpm regulator to reach idle rpm in less time. 5. Basic check After adjustment 390 psi at 1230 idle rpm, flushing time 1857 at 230 psi and drilling time 340 psi at 1580 rpm. Rpm regulator adjusted 325 psi at 1560 rpm. 6. After doing the the job air pressure reached to 340 psi in new hammer. Customer replaced the drilling rods due to leaves found in many rods. 7. Air leakage found in customer outlet delivery hose so customer replace the hose by new. 8. Currently unit drilling rpm is 1570 to 1580 at 340 to 350 pai.</v>
          </cell>
        </row>
        <row r="10108">
          <cell r="A10108">
            <v>45383.432662036997</v>
          </cell>
          <cell r="B10108">
            <v>0</v>
          </cell>
          <cell r="F10108" t="str">
            <v>CC-01232935</v>
          </cell>
          <cell r="J10108" t="str">
            <v>Complaint - Running With Problem</v>
          </cell>
          <cell r="R10108" t="str">
            <v>DWJL140568</v>
          </cell>
          <cell r="AB10108" t="str">
            <v>Service quotation shared with customer waiting for approval. After approval we open new call to carry out job..</v>
          </cell>
        </row>
        <row r="10109">
          <cell r="A10109">
            <v>45383.291435185201</v>
          </cell>
          <cell r="B10109">
            <v>7611</v>
          </cell>
          <cell r="F10109" t="str">
            <v>CC-01232840</v>
          </cell>
          <cell r="J10109" t="str">
            <v>Schedule Service - AMC</v>
          </cell>
          <cell r="R10109" t="str">
            <v>BSBC375535</v>
          </cell>
          <cell r="AB10109" t="str">
            <v>AMC visit carried out</v>
          </cell>
        </row>
        <row r="10110">
          <cell r="A10110">
            <v>45383.278831018499</v>
          </cell>
          <cell r="B10110">
            <v>22211</v>
          </cell>
          <cell r="F10110" t="str">
            <v>CC-01232735</v>
          </cell>
          <cell r="J10110" t="str">
            <v>Schedule Service - AMC</v>
          </cell>
          <cell r="R10110" t="str">
            <v>108441</v>
          </cell>
          <cell r="AB10110" t="str">
            <v>AMC visit already done on date 26-02-2024</v>
          </cell>
        </row>
        <row r="10111">
          <cell r="A10111">
            <v>45383.278715277796</v>
          </cell>
          <cell r="B10111">
            <v>32194</v>
          </cell>
          <cell r="F10111" t="str">
            <v>CC-01232734</v>
          </cell>
          <cell r="J10111" t="str">
            <v>Schedule Service - AMC</v>
          </cell>
          <cell r="R10111" t="str">
            <v>BRIS035698</v>
          </cell>
          <cell r="AB10111" t="str">
            <v>AMC visit already done on dated 19-03-2024</v>
          </cell>
        </row>
        <row r="10112">
          <cell r="A10112">
            <v>45383.275706018503</v>
          </cell>
          <cell r="B10112">
            <v>46127</v>
          </cell>
          <cell r="F10112" t="str">
            <v>CC-01232712</v>
          </cell>
          <cell r="J10112" t="str">
            <v>Schedule Service - AMC</v>
          </cell>
          <cell r="R10112" t="str">
            <v>BKKS030393</v>
          </cell>
          <cell r="AB10112" t="str">
            <v>Attend the site for schedule service so change air filter, oil filter and oil then start the unit found running Ok.</v>
          </cell>
        </row>
        <row r="10113">
          <cell r="A10113">
            <v>45383.275439814803</v>
          </cell>
          <cell r="B10113">
            <v>35861</v>
          </cell>
          <cell r="F10113" t="str">
            <v>CC-01232711</v>
          </cell>
          <cell r="J10113" t="str">
            <v>Schedule Service - AMC</v>
          </cell>
          <cell r="R10113" t="str">
            <v>BIGS030904</v>
          </cell>
          <cell r="AB10113" t="str">
            <v>AMC visit done</v>
          </cell>
        </row>
        <row r="10114">
          <cell r="A10114">
            <v>45383.272604166697</v>
          </cell>
          <cell r="B10114">
            <v>16256</v>
          </cell>
          <cell r="F10114" t="str">
            <v>CC-01232693</v>
          </cell>
          <cell r="J10114" t="str">
            <v>Schedule Service - AMC</v>
          </cell>
          <cell r="R10114" t="str">
            <v>BPIC370386</v>
          </cell>
          <cell r="AB10114" t="str">
            <v>AMC visit done</v>
          </cell>
        </row>
        <row r="10115">
          <cell r="A10115">
            <v>45381.755474537036</v>
          </cell>
          <cell r="B10115">
            <v>213</v>
          </cell>
          <cell r="F10115" t="str">
            <v>CC-01232397</v>
          </cell>
          <cell r="J10115" t="str">
            <v>Complaint - Running With Problem</v>
          </cell>
          <cell r="R10115" t="str">
            <v>BXJD164132</v>
          </cell>
          <cell r="AB10115" t="str">
            <v>Attend the site as per customer complaint for high drilling rpm so check the compressor on drilling condition found 1700 drilling rpm at 15 bar also load idle pressure found 16 bar so stop he unit and open main pressure regulator kit clean it and and refitted the same kit, open rpm actuator clean it and refitted the same kit. Start the unit and regulate the air pressure to 17 bar at 1300 idle rpm. Again run the unit on drilling found drilling rpm 1550 at 15.8 bar now unit is running in good condition.</v>
          </cell>
        </row>
        <row r="10116">
          <cell r="A10116">
            <v>45381.619363425925</v>
          </cell>
          <cell r="B10116">
            <v>6700</v>
          </cell>
          <cell r="F10116" t="str">
            <v>CC-01232177</v>
          </cell>
          <cell r="J10116" t="str">
            <v>Complaint - Running With Problem</v>
          </cell>
          <cell r="R10116" t="str">
            <v>BTED162231</v>
          </cell>
          <cell r="AB10116" t="str">
            <v>Attend the site for unit running with problem found unit discharge temperature 60 deg.cel when unit it is in idle condition for 5 hours so check the gauge found in damaged condition so replace the temperature gauge by new one. After replacing the same found unit is running in ok condition.</v>
          </cell>
        </row>
        <row r="10117">
          <cell r="A10117">
            <v>45381.617465277777</v>
          </cell>
          <cell r="B10117">
            <v>6721</v>
          </cell>
          <cell r="F10117" t="str">
            <v>CC-01232174</v>
          </cell>
          <cell r="J10117" t="str">
            <v>Sales Call</v>
          </cell>
          <cell r="R10117" t="str">
            <v>BUBS045931</v>
          </cell>
          <cell r="AB10117" t="str">
            <v>Sales call carried out for HMR update</v>
          </cell>
        </row>
        <row r="10118">
          <cell r="A10118">
            <v>45381.616400462961</v>
          </cell>
          <cell r="B10118">
            <v>16097</v>
          </cell>
          <cell r="F10118" t="str">
            <v>CC-01232170</v>
          </cell>
          <cell r="J10118" t="str">
            <v>Sales Call</v>
          </cell>
          <cell r="R10118" t="str">
            <v>BUBS033778</v>
          </cell>
          <cell r="AB10118" t="str">
            <v>Sales call carried out for HMR update</v>
          </cell>
        </row>
        <row r="10119">
          <cell r="A10119">
            <v>45381.615740740737</v>
          </cell>
          <cell r="B10119">
            <v>920</v>
          </cell>
          <cell r="F10119" t="str">
            <v>CC-01232167</v>
          </cell>
          <cell r="J10119" t="str">
            <v>Sales Call</v>
          </cell>
          <cell r="R10119" t="str">
            <v>BWLS031873</v>
          </cell>
          <cell r="AB10119" t="str">
            <v>Sales call carried out for HMR update</v>
          </cell>
        </row>
        <row r="10120">
          <cell r="A10120">
            <v>45381.614861111113</v>
          </cell>
          <cell r="B10120">
            <v>350</v>
          </cell>
          <cell r="F10120" t="str">
            <v>CC-01232166</v>
          </cell>
          <cell r="J10120" t="str">
            <v>Sales Call</v>
          </cell>
          <cell r="R10120" t="str">
            <v>BWLS040546</v>
          </cell>
          <cell r="AB10120" t="str">
            <v>Sales call carried out for HMR update</v>
          </cell>
        </row>
        <row r="10121">
          <cell r="A10121">
            <v>45381.614131944443</v>
          </cell>
          <cell r="B10121">
            <v>233</v>
          </cell>
          <cell r="F10121" t="str">
            <v>CC-01232161</v>
          </cell>
          <cell r="J10121" t="str">
            <v>Sales Call</v>
          </cell>
          <cell r="R10121" t="str">
            <v>BWLC379048</v>
          </cell>
          <cell r="AB10121" t="str">
            <v>Sales call carried out for HMR update</v>
          </cell>
        </row>
        <row r="10122">
          <cell r="A10122">
            <v>45381.613402777781</v>
          </cell>
          <cell r="B10122">
            <v>1817</v>
          </cell>
          <cell r="F10122" t="str">
            <v>CC-01232158</v>
          </cell>
          <cell r="J10122" t="str">
            <v>Sales Call</v>
          </cell>
          <cell r="R10122" t="str">
            <v>AUDC372226</v>
          </cell>
          <cell r="AB10122" t="str">
            <v>Sales call carried out for HMR update</v>
          </cell>
        </row>
        <row r="10123">
          <cell r="A10123">
            <v>45381.61273148148</v>
          </cell>
          <cell r="B10123">
            <v>21394</v>
          </cell>
          <cell r="F10123" t="str">
            <v>CC-01232157</v>
          </cell>
          <cell r="J10123" t="str">
            <v>Sales Call</v>
          </cell>
          <cell r="R10123" t="str">
            <v>BNKS030423</v>
          </cell>
          <cell r="AB10123" t="str">
            <v>Sales call carried out for HMR update</v>
          </cell>
        </row>
        <row r="10124">
          <cell r="A10124">
            <v>45381.611921296295</v>
          </cell>
          <cell r="B10124">
            <v>2297</v>
          </cell>
          <cell r="F10124" t="str">
            <v>CC-01232153</v>
          </cell>
          <cell r="J10124" t="str">
            <v>Sales Call</v>
          </cell>
          <cell r="R10124" t="str">
            <v>BJBS040305</v>
          </cell>
          <cell r="AB10124" t="str">
            <v>Sales call carried out for HMR update</v>
          </cell>
        </row>
        <row r="10125">
          <cell r="A10125">
            <v>45381.611168981479</v>
          </cell>
          <cell r="B10125">
            <v>33888</v>
          </cell>
          <cell r="F10125" t="str">
            <v>CC-01232151</v>
          </cell>
          <cell r="J10125" t="str">
            <v>Sales Call</v>
          </cell>
          <cell r="R10125" t="str">
            <v>BKIS032164</v>
          </cell>
          <cell r="AB10125" t="str">
            <v>Sales call carried out for HMR update</v>
          </cell>
        </row>
        <row r="10126">
          <cell r="A10126">
            <v>45381.610497685186</v>
          </cell>
          <cell r="B10126">
            <v>19256</v>
          </cell>
          <cell r="F10126" t="str">
            <v>CC-01232150</v>
          </cell>
          <cell r="J10126" t="str">
            <v>Sales Call</v>
          </cell>
          <cell r="R10126" t="str">
            <v>BRES034488</v>
          </cell>
          <cell r="AB10126" t="str">
            <v>Sales call carried out for HMR update</v>
          </cell>
        </row>
        <row r="10127">
          <cell r="A10127">
            <v>45381.609432870369</v>
          </cell>
          <cell r="B10127">
            <v>13467</v>
          </cell>
          <cell r="F10127" t="str">
            <v>CC-01232147</v>
          </cell>
          <cell r="J10127" t="str">
            <v>Sales Call</v>
          </cell>
          <cell r="R10127" t="str">
            <v>BTLS039851</v>
          </cell>
          <cell r="AB10127" t="str">
            <v>Sales call carried out for HMR update</v>
          </cell>
        </row>
        <row r="10128">
          <cell r="A10128">
            <v>45381.608657407407</v>
          </cell>
          <cell r="B10128">
            <v>2135</v>
          </cell>
          <cell r="F10128" t="str">
            <v>CC-01232146</v>
          </cell>
          <cell r="J10128" t="str">
            <v>Sales Call</v>
          </cell>
          <cell r="R10128" t="str">
            <v>BWJC378445</v>
          </cell>
          <cell r="AB10128" t="str">
            <v>Sales call carried out for HMR update</v>
          </cell>
        </row>
        <row r="10129">
          <cell r="A10129">
            <v>45381.607870370368</v>
          </cell>
          <cell r="B10129">
            <v>13388</v>
          </cell>
          <cell r="F10129" t="str">
            <v>CC-01232144</v>
          </cell>
          <cell r="J10129" t="str">
            <v>Sales Call</v>
          </cell>
          <cell r="R10129" t="str">
            <v>BTLS039793</v>
          </cell>
          <cell r="AB10129" t="str">
            <v>Sales call carried out for HMR update</v>
          </cell>
        </row>
        <row r="10130">
          <cell r="A10130">
            <v>45381.607037037</v>
          </cell>
          <cell r="B10130">
            <v>12241</v>
          </cell>
          <cell r="F10130" t="str">
            <v>CC-01232141</v>
          </cell>
          <cell r="J10130" t="str">
            <v>Sales Call</v>
          </cell>
          <cell r="R10130" t="str">
            <v>BTLS039787</v>
          </cell>
          <cell r="AB10130" t="str">
            <v>Sales call carried out for HMR update</v>
          </cell>
        </row>
        <row r="10131">
          <cell r="A10131">
            <v>45381.606157407397</v>
          </cell>
          <cell r="B10131">
            <v>5733</v>
          </cell>
          <cell r="F10131" t="str">
            <v>CC-01232138</v>
          </cell>
          <cell r="J10131" t="str">
            <v>Sales Call</v>
          </cell>
          <cell r="R10131" t="str">
            <v>BTLC377584</v>
          </cell>
          <cell r="AB10131" t="str">
            <v>Sales call carried out for HMR update</v>
          </cell>
        </row>
        <row r="10132">
          <cell r="A10132">
            <v>45381.605324074102</v>
          </cell>
          <cell r="B10132">
            <v>4359</v>
          </cell>
          <cell r="F10132" t="str">
            <v>CC-01232137</v>
          </cell>
          <cell r="J10132" t="str">
            <v>Sales Call</v>
          </cell>
          <cell r="R10132" t="str">
            <v>BRGC374007</v>
          </cell>
          <cell r="AB10132" t="str">
            <v>Sales call carried out for HMR update</v>
          </cell>
        </row>
        <row r="10133">
          <cell r="A10133">
            <v>45381.604537036997</v>
          </cell>
          <cell r="B10133">
            <v>2694</v>
          </cell>
          <cell r="F10133" t="str">
            <v>CC-01232135</v>
          </cell>
          <cell r="J10133" t="str">
            <v>Sales Call</v>
          </cell>
          <cell r="R10133" t="str">
            <v>BUCS034128</v>
          </cell>
          <cell r="AB10133" t="str">
            <v>Sales call carried out for HMR update</v>
          </cell>
        </row>
        <row r="10134">
          <cell r="A10134">
            <v>45381.603750000002</v>
          </cell>
          <cell r="B10134">
            <v>1975</v>
          </cell>
          <cell r="F10134" t="str">
            <v>CC-01232131</v>
          </cell>
          <cell r="J10134" t="str">
            <v>Sales Call</v>
          </cell>
          <cell r="R10134" t="str">
            <v>BNJC370072</v>
          </cell>
          <cell r="AB10134" t="str">
            <v>Sales call carried out for HMR update</v>
          </cell>
        </row>
        <row r="10135">
          <cell r="A10135">
            <v>45381.601122685199</v>
          </cell>
          <cell r="B10135">
            <v>636</v>
          </cell>
          <cell r="F10135" t="str">
            <v>CC-01232129</v>
          </cell>
          <cell r="J10135" t="str">
            <v>Sales Call</v>
          </cell>
          <cell r="R10135" t="str">
            <v>BWCC379823</v>
          </cell>
          <cell r="AB10135" t="str">
            <v>Sales call carried out for HMR update</v>
          </cell>
        </row>
        <row r="10136">
          <cell r="A10136">
            <v>45381.599525463003</v>
          </cell>
          <cell r="B10136">
            <v>22499</v>
          </cell>
          <cell r="F10136" t="str">
            <v>CC-01232127</v>
          </cell>
          <cell r="J10136" t="str">
            <v>Sales Call</v>
          </cell>
          <cell r="R10136" t="str">
            <v>GOCC370465</v>
          </cell>
          <cell r="AB10136" t="str">
            <v>Sales call carried out for HMR update</v>
          </cell>
        </row>
        <row r="10137">
          <cell r="A10137">
            <v>45381.598391203697</v>
          </cell>
          <cell r="B10137">
            <v>7089</v>
          </cell>
          <cell r="F10137" t="str">
            <v>CC-01232126</v>
          </cell>
          <cell r="J10137" t="str">
            <v>Sales Call</v>
          </cell>
          <cell r="R10137" t="str">
            <v>GOBS040228</v>
          </cell>
          <cell r="AB10137" t="str">
            <v>Sales call carried out for HMR update</v>
          </cell>
        </row>
        <row r="10138">
          <cell r="A10138">
            <v>45381.597627314797</v>
          </cell>
          <cell r="B10138">
            <v>36281</v>
          </cell>
          <cell r="F10138" t="str">
            <v>CC-01232124</v>
          </cell>
          <cell r="J10138" t="str">
            <v>Sales Call</v>
          </cell>
          <cell r="R10138" t="str">
            <v>GOBF110094</v>
          </cell>
          <cell r="AB10138" t="str">
            <v>Sales call carried out for HMR update</v>
          </cell>
        </row>
        <row r="10139">
          <cell r="A10139">
            <v>45381.596840277802</v>
          </cell>
          <cell r="B10139">
            <v>27322</v>
          </cell>
          <cell r="F10139" t="str">
            <v>CC-01232121</v>
          </cell>
          <cell r="J10139" t="str">
            <v>Sales Call</v>
          </cell>
          <cell r="R10139" t="str">
            <v>GOBC370298</v>
          </cell>
          <cell r="AB10139" t="str">
            <v>Sales call carried out for HMR update</v>
          </cell>
        </row>
        <row r="10140">
          <cell r="A10140">
            <v>45381.595474537004</v>
          </cell>
          <cell r="B10140">
            <v>8210</v>
          </cell>
          <cell r="F10140" t="str">
            <v>CC-01232117</v>
          </cell>
          <cell r="J10140" t="str">
            <v>Sales Call</v>
          </cell>
          <cell r="R10140" t="str">
            <v>BMFS040502</v>
          </cell>
          <cell r="AB10140" t="str">
            <v>Sales call carried out for HMR update</v>
          </cell>
        </row>
        <row r="10141">
          <cell r="A10141">
            <v>45381.594618055598</v>
          </cell>
          <cell r="B10141">
            <v>3602</v>
          </cell>
          <cell r="F10141" t="str">
            <v>CC-01232116</v>
          </cell>
          <cell r="J10141" t="str">
            <v>Sales Call</v>
          </cell>
          <cell r="R10141" t="str">
            <v>BTHC379417</v>
          </cell>
          <cell r="AB10141" t="str">
            <v>Sales call carried out for HMR update</v>
          </cell>
        </row>
        <row r="10142">
          <cell r="A10142">
            <v>45381.592928240701</v>
          </cell>
          <cell r="B10142">
            <v>1631</v>
          </cell>
          <cell r="F10142" t="str">
            <v>CC-01232112</v>
          </cell>
          <cell r="J10142" t="str">
            <v>Sales Call</v>
          </cell>
          <cell r="R10142" t="str">
            <v>BUFC372970</v>
          </cell>
          <cell r="AB10142" t="str">
            <v>Sales call carried out for HMR update</v>
          </cell>
        </row>
        <row r="10143">
          <cell r="A10143">
            <v>45381.592164351903</v>
          </cell>
          <cell r="B10143">
            <v>796</v>
          </cell>
          <cell r="F10143" t="str">
            <v>CC-01232111</v>
          </cell>
          <cell r="J10143" t="str">
            <v>Sales Call</v>
          </cell>
          <cell r="R10143" t="str">
            <v>BVJC374173</v>
          </cell>
          <cell r="AB10143" t="str">
            <v>Sales call carried out for HMR update</v>
          </cell>
        </row>
        <row r="10144">
          <cell r="A10144">
            <v>45381.591215277796</v>
          </cell>
          <cell r="B10144">
            <v>1877</v>
          </cell>
          <cell r="F10144" t="str">
            <v>CC-01232110</v>
          </cell>
          <cell r="J10144" t="str">
            <v>Sales Call</v>
          </cell>
          <cell r="R10144" t="str">
            <v>BUCS046101</v>
          </cell>
          <cell r="AB10144" t="str">
            <v>Sales call carried out for HMR update</v>
          </cell>
        </row>
        <row r="10145">
          <cell r="A10145">
            <v>45381.590474536999</v>
          </cell>
          <cell r="B10145">
            <v>2703</v>
          </cell>
          <cell r="F10145" t="str">
            <v>CC-01232109</v>
          </cell>
          <cell r="J10145" t="str">
            <v>Sales Call</v>
          </cell>
          <cell r="R10145" t="str">
            <v>BWKS040437</v>
          </cell>
          <cell r="AB10145" t="str">
            <v>Sales call carried out for HMR update</v>
          </cell>
        </row>
        <row r="10146">
          <cell r="A10146">
            <v>45381.589664351799</v>
          </cell>
          <cell r="B10146">
            <v>15788</v>
          </cell>
          <cell r="F10146" t="str">
            <v>CC-01232108</v>
          </cell>
          <cell r="J10146" t="str">
            <v>Sales Call</v>
          </cell>
          <cell r="R10146" t="str">
            <v>BQJF150001</v>
          </cell>
          <cell r="AB10146" t="str">
            <v>Sales call carried out for HMR update</v>
          </cell>
        </row>
        <row r="10147">
          <cell r="A10147">
            <v>45381.588773148098</v>
          </cell>
          <cell r="B10147">
            <v>27357</v>
          </cell>
          <cell r="F10147" t="str">
            <v>CC-01232106</v>
          </cell>
          <cell r="J10147" t="str">
            <v>Sales Call</v>
          </cell>
          <cell r="R10147" t="str">
            <v>BMFS031346</v>
          </cell>
          <cell r="AB10147" t="str">
            <v>Sales call carried out for HMR update</v>
          </cell>
        </row>
        <row r="10148">
          <cell r="A10148">
            <v>45381.587974536997</v>
          </cell>
          <cell r="B10148">
            <v>21685</v>
          </cell>
          <cell r="F10148" t="str">
            <v>CC-01232105</v>
          </cell>
          <cell r="J10148" t="str">
            <v>Sales Call</v>
          </cell>
          <cell r="R10148" t="str">
            <v>BMFS031276</v>
          </cell>
          <cell r="AB10148" t="str">
            <v>Sales call carried out for HMR update</v>
          </cell>
        </row>
        <row r="10149">
          <cell r="A10149">
            <v>45381.5870601852</v>
          </cell>
          <cell r="B10149">
            <v>58221</v>
          </cell>
          <cell r="F10149" t="str">
            <v>CC-01232103</v>
          </cell>
          <cell r="J10149" t="str">
            <v>Sales Call</v>
          </cell>
          <cell r="R10149" t="str">
            <v>BLGS040605</v>
          </cell>
          <cell r="AB10149" t="str">
            <v>Sales call carried out for HMR update</v>
          </cell>
        </row>
        <row r="10150">
          <cell r="A10150">
            <v>45381.586354166699</v>
          </cell>
          <cell r="B10150">
            <v>5260</v>
          </cell>
          <cell r="F10150" t="str">
            <v>CC-01232100</v>
          </cell>
          <cell r="J10150" t="str">
            <v>Sales Call</v>
          </cell>
          <cell r="R10150" t="str">
            <v>BUAC371371</v>
          </cell>
          <cell r="AB10150" t="str">
            <v>Sales call carried out for HMR update</v>
          </cell>
        </row>
        <row r="10151">
          <cell r="A10151">
            <v>45381.584097222199</v>
          </cell>
          <cell r="B10151">
            <v>8337</v>
          </cell>
          <cell r="F10151" t="str">
            <v>CC-01232097</v>
          </cell>
          <cell r="J10151" t="str">
            <v>Sales Call</v>
          </cell>
          <cell r="R10151" t="str">
            <v>BSEC376103</v>
          </cell>
          <cell r="AB10151" t="str">
            <v>Sales call carried out for HMR update</v>
          </cell>
        </row>
        <row r="10152">
          <cell r="A10152">
            <v>45381.582094907397</v>
          </cell>
          <cell r="B10152">
            <v>67350</v>
          </cell>
          <cell r="F10152" t="str">
            <v>CC-01232094</v>
          </cell>
          <cell r="J10152" t="str">
            <v>Sales Call</v>
          </cell>
          <cell r="R10152" t="str">
            <v>BLGS031576</v>
          </cell>
          <cell r="AB10152" t="str">
            <v>Sales call carried out for HMR update</v>
          </cell>
        </row>
        <row r="10153">
          <cell r="A10153">
            <v>45381.581215277802</v>
          </cell>
          <cell r="B10153">
            <v>3867</v>
          </cell>
          <cell r="F10153" t="str">
            <v>CC-01232093</v>
          </cell>
          <cell r="J10153" t="str">
            <v>Sales Call</v>
          </cell>
          <cell r="R10153" t="str">
            <v>BTEC378536</v>
          </cell>
          <cell r="AB10153" t="str">
            <v>Sales call carried out for HMR update.</v>
          </cell>
        </row>
        <row r="10154">
          <cell r="A10154">
            <v>45381.580393518503</v>
          </cell>
          <cell r="B10154">
            <v>1982</v>
          </cell>
          <cell r="F10154" t="str">
            <v>CC-01232091</v>
          </cell>
          <cell r="J10154" t="str">
            <v>Sales Call</v>
          </cell>
          <cell r="R10154" t="str">
            <v>BUJS032230</v>
          </cell>
          <cell r="AB10154" t="str">
            <v>Sales call carried out for HMR update</v>
          </cell>
        </row>
        <row r="10155">
          <cell r="A10155">
            <v>45381.579583333303</v>
          </cell>
          <cell r="B10155">
            <v>17259</v>
          </cell>
          <cell r="F10155" t="str">
            <v>CC-01232089</v>
          </cell>
          <cell r="J10155" t="str">
            <v>Sales Call</v>
          </cell>
          <cell r="R10155" t="str">
            <v>BTHS031467</v>
          </cell>
          <cell r="AB10155" t="str">
            <v>Sales call carried out for HMR update</v>
          </cell>
        </row>
        <row r="10156">
          <cell r="A10156">
            <v>45381.578703703701</v>
          </cell>
          <cell r="B10156">
            <v>2395</v>
          </cell>
          <cell r="F10156" t="str">
            <v>CC-01232086</v>
          </cell>
          <cell r="J10156" t="str">
            <v>Sales Call</v>
          </cell>
          <cell r="R10156" t="str">
            <v>BTHC379543</v>
          </cell>
          <cell r="AB10156" t="str">
            <v>Sales call carried out for HMR update</v>
          </cell>
        </row>
        <row r="10157">
          <cell r="A10157">
            <v>45381.577800925901</v>
          </cell>
          <cell r="B10157">
            <v>1500</v>
          </cell>
          <cell r="F10157" t="str">
            <v>CC-01232085</v>
          </cell>
          <cell r="J10157" t="str">
            <v>Sales Call</v>
          </cell>
          <cell r="R10157" t="str">
            <v>BUIC374043</v>
          </cell>
          <cell r="AB10157" t="str">
            <v>Sales call carried out for HMR update</v>
          </cell>
        </row>
        <row r="10158">
          <cell r="A10158">
            <v>45381.576967592599</v>
          </cell>
          <cell r="B10158">
            <v>56170</v>
          </cell>
          <cell r="F10158" t="str">
            <v>CC-01232084</v>
          </cell>
          <cell r="J10158" t="str">
            <v>Sales Call</v>
          </cell>
          <cell r="R10158" t="str">
            <v>BLFS040558</v>
          </cell>
          <cell r="AB10158" t="str">
            <v>Sales call carried out for HMR update</v>
          </cell>
        </row>
        <row r="10159">
          <cell r="A10159">
            <v>45381.576226851903</v>
          </cell>
          <cell r="B10159">
            <v>8872</v>
          </cell>
          <cell r="F10159" t="str">
            <v>CC-01232083</v>
          </cell>
          <cell r="J10159" t="str">
            <v>Sales Call</v>
          </cell>
          <cell r="R10159" t="str">
            <v>BRJC371828</v>
          </cell>
          <cell r="AB10159" t="str">
            <v>Sales call carried out for HMR update</v>
          </cell>
        </row>
        <row r="10160">
          <cell r="A10160">
            <v>45381.575474537</v>
          </cell>
          <cell r="B10160">
            <v>7715</v>
          </cell>
          <cell r="F10160" t="str">
            <v>CC-01232081</v>
          </cell>
          <cell r="J10160" t="str">
            <v>Sales Call</v>
          </cell>
          <cell r="R10160" t="str">
            <v>BRJC371742</v>
          </cell>
          <cell r="AB10160" t="str">
            <v>Sales call carried out for HMR update</v>
          </cell>
        </row>
        <row r="10161">
          <cell r="A10161">
            <v>45381.574513888903</v>
          </cell>
          <cell r="B10161">
            <v>9214</v>
          </cell>
          <cell r="F10161" t="str">
            <v>CC-01232079</v>
          </cell>
          <cell r="J10161" t="str">
            <v>Sales Call</v>
          </cell>
          <cell r="R10161" t="str">
            <v>BRJC371698</v>
          </cell>
          <cell r="AB10161" t="str">
            <v>Sales call carried out for HMR update</v>
          </cell>
        </row>
        <row r="10162">
          <cell r="A10162">
            <v>45381.573784722197</v>
          </cell>
          <cell r="B10162">
            <v>2308</v>
          </cell>
          <cell r="F10162" t="str">
            <v>CC-01232076</v>
          </cell>
          <cell r="J10162" t="str">
            <v>Sales Call</v>
          </cell>
          <cell r="R10162" t="str">
            <v>BVJC374172</v>
          </cell>
          <cell r="AB10162" t="str">
            <v>Sales call carried out for HMR update</v>
          </cell>
        </row>
        <row r="10163">
          <cell r="A10163">
            <v>45381.5730092593</v>
          </cell>
          <cell r="B10163">
            <v>4382</v>
          </cell>
          <cell r="F10163" t="str">
            <v>CC-01232074</v>
          </cell>
          <cell r="J10163" t="str">
            <v>Sales Call</v>
          </cell>
          <cell r="R10163" t="str">
            <v>BUFC372952</v>
          </cell>
          <cell r="AB10163" t="str">
            <v>Sales call carried out for HMR update</v>
          </cell>
        </row>
        <row r="10164">
          <cell r="A10164">
            <v>45381.572141203702</v>
          </cell>
          <cell r="B10164">
            <v>20567</v>
          </cell>
          <cell r="F10164" t="str">
            <v>CC-01232071</v>
          </cell>
          <cell r="J10164" t="str">
            <v>Sales Call</v>
          </cell>
          <cell r="R10164" t="str">
            <v>BQIS040809</v>
          </cell>
          <cell r="AB10164" t="str">
            <v>Sales call carried out for HMR update</v>
          </cell>
        </row>
        <row r="10165">
          <cell r="A10165">
            <v>45381.571053240703</v>
          </cell>
          <cell r="B10165">
            <v>43254</v>
          </cell>
          <cell r="F10165" t="str">
            <v>CC-01232069</v>
          </cell>
          <cell r="J10165" t="str">
            <v>Sales Call</v>
          </cell>
          <cell r="R10165" t="str">
            <v>BLES031356</v>
          </cell>
          <cell r="AB10165" t="str">
            <v>Sales call carried out for HMR update</v>
          </cell>
        </row>
        <row r="10166">
          <cell r="A10166">
            <v>45381.57</v>
          </cell>
          <cell r="B10166">
            <v>2724</v>
          </cell>
          <cell r="F10166" t="str">
            <v>CC-01232064</v>
          </cell>
          <cell r="J10166" t="str">
            <v>Sales Call</v>
          </cell>
          <cell r="R10166" t="str">
            <v>BUIC373911</v>
          </cell>
          <cell r="AB10166" t="str">
            <v>Sales call carried out for HMR update.</v>
          </cell>
        </row>
        <row r="10167">
          <cell r="A10167">
            <v>45381.569027777798</v>
          </cell>
          <cell r="B10167">
            <v>19525</v>
          </cell>
          <cell r="F10167" t="str">
            <v>CC-01232061</v>
          </cell>
          <cell r="J10167" t="str">
            <v>Sales Call</v>
          </cell>
          <cell r="R10167" t="str">
            <v>GNDC370057</v>
          </cell>
          <cell r="AB10167" t="str">
            <v>Sales call carried out for HMR update.</v>
          </cell>
        </row>
        <row r="10168">
          <cell r="A10168">
            <v>45381.568321759303</v>
          </cell>
          <cell r="B10168">
            <v>19856</v>
          </cell>
          <cell r="F10168" t="str">
            <v>CC-01232059</v>
          </cell>
          <cell r="J10168" t="str">
            <v>Sales Call</v>
          </cell>
          <cell r="R10168" t="str">
            <v>BSKS036365</v>
          </cell>
          <cell r="AB10168" t="str">
            <v>Sales call carried out for HMR update.</v>
          </cell>
        </row>
        <row r="10169">
          <cell r="A10169">
            <v>45381.567280092597</v>
          </cell>
          <cell r="B10169">
            <v>233</v>
          </cell>
          <cell r="F10169" t="str">
            <v>CC-01232056</v>
          </cell>
          <cell r="J10169" t="str">
            <v>Sales Call</v>
          </cell>
          <cell r="R10169" t="str">
            <v>BVIC378149</v>
          </cell>
          <cell r="AB10169" t="str">
            <v>Sales call carried out for HMR update.</v>
          </cell>
        </row>
        <row r="10170">
          <cell r="A10170">
            <v>45381.564872685201</v>
          </cell>
          <cell r="B10170">
            <v>17020</v>
          </cell>
          <cell r="F10170" t="str">
            <v>CC-01232053</v>
          </cell>
          <cell r="J10170" t="str">
            <v>Sales Call</v>
          </cell>
          <cell r="R10170" t="str">
            <v>BVJS047894</v>
          </cell>
          <cell r="AB10170" t="str">
            <v>Sales call carried out for HMR update.</v>
          </cell>
        </row>
        <row r="10171">
          <cell r="A10171">
            <v>45381.563483796301</v>
          </cell>
          <cell r="B10171">
            <v>2970</v>
          </cell>
          <cell r="F10171" t="str">
            <v>CC-01232051</v>
          </cell>
          <cell r="J10171" t="str">
            <v>Sales Call</v>
          </cell>
          <cell r="R10171" t="str">
            <v>BVJC374285</v>
          </cell>
          <cell r="AB10171" t="str">
            <v>Sales call carried out for HMR update.</v>
          </cell>
        </row>
        <row r="10172">
          <cell r="A10172">
            <v>45381.562604166698</v>
          </cell>
          <cell r="B10172">
            <v>1953</v>
          </cell>
          <cell r="F10172" t="str">
            <v>CC-01232047</v>
          </cell>
          <cell r="J10172" t="str">
            <v>Sales Call</v>
          </cell>
          <cell r="R10172" t="str">
            <v>BVJC374202</v>
          </cell>
          <cell r="AB10172" t="str">
            <v>Sales call carried out for HMR update.</v>
          </cell>
        </row>
        <row r="10173">
          <cell r="A10173">
            <v>45381.561840277798</v>
          </cell>
          <cell r="B10173">
            <v>1960</v>
          </cell>
          <cell r="F10173" t="str">
            <v>CC-01232045</v>
          </cell>
          <cell r="J10173" t="str">
            <v>Sales Call</v>
          </cell>
          <cell r="R10173" t="str">
            <v>BUIS036662</v>
          </cell>
          <cell r="AB10173" t="str">
            <v>Sales call carried out for HMR update.</v>
          </cell>
        </row>
        <row r="10174">
          <cell r="A10174">
            <v>45381.561122685198</v>
          </cell>
          <cell r="B10174">
            <v>6639</v>
          </cell>
          <cell r="F10174" t="str">
            <v>CC-01232042</v>
          </cell>
          <cell r="J10174" t="str">
            <v>Sales Call</v>
          </cell>
          <cell r="R10174" t="str">
            <v>BUFS046813</v>
          </cell>
          <cell r="AB10174" t="str">
            <v>Sales call carried out for HMR update.</v>
          </cell>
        </row>
        <row r="10175">
          <cell r="A10175">
            <v>45381.560370370396</v>
          </cell>
          <cell r="B10175">
            <v>2623</v>
          </cell>
          <cell r="F10175" t="str">
            <v>CC-01232039</v>
          </cell>
          <cell r="J10175" t="str">
            <v>Sales Call</v>
          </cell>
          <cell r="R10175" t="str">
            <v>BUGC373213</v>
          </cell>
          <cell r="AB10175" t="str">
            <v>Sales call carried out for HMR update.</v>
          </cell>
        </row>
        <row r="10176">
          <cell r="A10176">
            <v>45381.559513888897</v>
          </cell>
          <cell r="B10176">
            <v>217</v>
          </cell>
          <cell r="F10176" t="str">
            <v>CC-01232036</v>
          </cell>
          <cell r="J10176" t="str">
            <v>Sales Call</v>
          </cell>
          <cell r="R10176" t="str">
            <v>BWJS031206</v>
          </cell>
          <cell r="AB10176" t="str">
            <v>Sales call carried out for HMR update.</v>
          </cell>
        </row>
        <row r="10177">
          <cell r="A10177">
            <v>45381.505254629599</v>
          </cell>
          <cell r="B10177">
            <v>942</v>
          </cell>
          <cell r="F10177" t="str">
            <v>CC-01231931</v>
          </cell>
          <cell r="J10177" t="str">
            <v>Sales Call</v>
          </cell>
          <cell r="R10177" t="str">
            <v>BVKC374401</v>
          </cell>
          <cell r="AB10177" t="str">
            <v>Sales call carried out for HMR update.</v>
          </cell>
        </row>
        <row r="10178">
          <cell r="A10178">
            <v>45381.504421296297</v>
          </cell>
          <cell r="B10178">
            <v>2793</v>
          </cell>
          <cell r="F10178" t="str">
            <v>CC-01231928</v>
          </cell>
          <cell r="J10178" t="str">
            <v>Sales Call</v>
          </cell>
          <cell r="R10178" t="str">
            <v>BUHS047551</v>
          </cell>
          <cell r="AB10178" t="str">
            <v>Sales call carried out for HMR update,.</v>
          </cell>
        </row>
        <row r="10179">
          <cell r="A10179">
            <v>45381.503506944398</v>
          </cell>
          <cell r="B10179">
            <v>2007</v>
          </cell>
          <cell r="F10179" t="str">
            <v>CC-01231923</v>
          </cell>
          <cell r="J10179" t="str">
            <v>Sales Call</v>
          </cell>
          <cell r="R10179" t="str">
            <v>BVKS037240</v>
          </cell>
          <cell r="AB10179" t="str">
            <v>Sales call carried out for HMR update WORK DONE</v>
          </cell>
        </row>
        <row r="10180">
          <cell r="A10180">
            <v>45381.502685185202</v>
          </cell>
          <cell r="B10180">
            <v>28886</v>
          </cell>
          <cell r="F10180" t="str">
            <v>CC-01231922</v>
          </cell>
          <cell r="J10180" t="str">
            <v>Sales Call</v>
          </cell>
          <cell r="R10180" t="str">
            <v>GNES040048</v>
          </cell>
          <cell r="AB10180" t="str">
            <v>Sales call carried out for HMR update.</v>
          </cell>
        </row>
        <row r="10181">
          <cell r="A10181">
            <v>45381.501782407402</v>
          </cell>
          <cell r="B10181">
            <v>2709</v>
          </cell>
          <cell r="F10181" t="str">
            <v>CC-01231917</v>
          </cell>
          <cell r="J10181" t="str">
            <v>Sales Call</v>
          </cell>
          <cell r="R10181" t="str">
            <v>BUFC372967</v>
          </cell>
          <cell r="AB10181" t="str">
            <v>Sales call carried out for HMR update.</v>
          </cell>
        </row>
        <row r="10182">
          <cell r="A10182">
            <v>45381.500729166699</v>
          </cell>
          <cell r="B10182">
            <v>10330</v>
          </cell>
          <cell r="F10182" t="str">
            <v>CC-01231915</v>
          </cell>
          <cell r="J10182" t="str">
            <v>Sales Call</v>
          </cell>
          <cell r="R10182" t="str">
            <v>BNCS030884</v>
          </cell>
          <cell r="AB10182" t="str">
            <v>Sales call carried out for HMR update.</v>
          </cell>
        </row>
        <row r="10183">
          <cell r="A10183">
            <v>45381.499965277799</v>
          </cell>
          <cell r="B10183">
            <v>30499</v>
          </cell>
          <cell r="F10183" t="str">
            <v>CC-01231912</v>
          </cell>
          <cell r="J10183" t="str">
            <v>Sales Call</v>
          </cell>
          <cell r="R10183" t="str">
            <v>BMCS030957</v>
          </cell>
          <cell r="AB10183" t="str">
            <v>Sales call carried out for HMR update.</v>
          </cell>
        </row>
        <row r="10184">
          <cell r="A10184">
            <v>45381.4992361111</v>
          </cell>
          <cell r="B10184">
            <v>2903</v>
          </cell>
          <cell r="F10184" t="str">
            <v>CC-01231911</v>
          </cell>
          <cell r="J10184" t="str">
            <v>Sales Call</v>
          </cell>
          <cell r="R10184" t="str">
            <v>BUHC373622</v>
          </cell>
          <cell r="AB10184" t="str">
            <v>Sales call carried out for HMR update.</v>
          </cell>
        </row>
        <row r="10185">
          <cell r="A10185">
            <v>45381.498298611099</v>
          </cell>
          <cell r="B10185">
            <v>2154</v>
          </cell>
          <cell r="F10185" t="str">
            <v>CC-01231906</v>
          </cell>
          <cell r="J10185" t="str">
            <v>Sales Call</v>
          </cell>
          <cell r="R10185" t="str">
            <v>BVKS037427</v>
          </cell>
          <cell r="AB10185" t="str">
            <v>Sales call carried out for HMR update.</v>
          </cell>
        </row>
        <row r="10186">
          <cell r="A10186">
            <v>45381.497407407398</v>
          </cell>
          <cell r="B10186">
            <v>2377</v>
          </cell>
          <cell r="F10186" t="str">
            <v>CC-01231901</v>
          </cell>
          <cell r="J10186" t="str">
            <v>Sales Call</v>
          </cell>
          <cell r="R10186" t="str">
            <v>BUIC373701</v>
          </cell>
          <cell r="AB10186" t="str">
            <v>Sales call carried out for HMR update.</v>
          </cell>
        </row>
        <row r="10187">
          <cell r="A10187">
            <v>45381.496608796297</v>
          </cell>
          <cell r="B10187">
            <v>20120</v>
          </cell>
          <cell r="F10187" t="str">
            <v>CC-01231900</v>
          </cell>
          <cell r="J10187" t="str">
            <v>Sales Call</v>
          </cell>
          <cell r="R10187" t="str">
            <v>BQIS031915</v>
          </cell>
          <cell r="AB10187" t="str">
            <v>Sales call carried out for HMR update.</v>
          </cell>
        </row>
        <row r="10188">
          <cell r="A10188">
            <v>45381.495555555601</v>
          </cell>
          <cell r="B10188">
            <v>14817</v>
          </cell>
          <cell r="F10188" t="str">
            <v>CC-01231897</v>
          </cell>
          <cell r="J10188" t="str">
            <v>Sales Call</v>
          </cell>
          <cell r="R10188" t="str">
            <v>BQIS031848</v>
          </cell>
          <cell r="AB10188" t="str">
            <v>Sales call carried out for HMR update.</v>
          </cell>
        </row>
        <row r="10189">
          <cell r="A10189">
            <v>45381.494247685201</v>
          </cell>
          <cell r="B10189">
            <v>1534</v>
          </cell>
          <cell r="F10189" t="str">
            <v>CC-01231895</v>
          </cell>
          <cell r="J10189" t="str">
            <v>Sales Call</v>
          </cell>
          <cell r="R10189" t="str">
            <v>EVJS037006</v>
          </cell>
          <cell r="AB10189" t="str">
            <v>Sales call carried out for HMR update.</v>
          </cell>
        </row>
        <row r="10190">
          <cell r="A10190">
            <v>45381.493275462999</v>
          </cell>
          <cell r="B10190">
            <v>500</v>
          </cell>
          <cell r="F10190" t="str">
            <v>CC-01231893</v>
          </cell>
          <cell r="J10190" t="str">
            <v>Sales Call</v>
          </cell>
          <cell r="R10190" t="str">
            <v>BUFC372953</v>
          </cell>
          <cell r="AB10190" t="str">
            <v>Sales call carried out for HMR update.</v>
          </cell>
        </row>
        <row r="10191">
          <cell r="A10191">
            <v>45381.4906597222</v>
          </cell>
          <cell r="B10191">
            <v>4194</v>
          </cell>
          <cell r="F10191" t="str">
            <v>CC-01231888</v>
          </cell>
          <cell r="J10191" t="str">
            <v>Sales Call</v>
          </cell>
          <cell r="R10191" t="str">
            <v>BUJC370090</v>
          </cell>
          <cell r="AB10191" t="str">
            <v>Sales call carried out for HMR update.</v>
          </cell>
        </row>
        <row r="10192">
          <cell r="A10192">
            <v>45381.489606481497</v>
          </cell>
          <cell r="B10192">
            <v>40365</v>
          </cell>
          <cell r="F10192" t="str">
            <v>CC-01231884</v>
          </cell>
          <cell r="J10192" t="str">
            <v>Sales Call</v>
          </cell>
          <cell r="R10192" t="str">
            <v>BMIS031759</v>
          </cell>
          <cell r="AB10192" t="str">
            <v>Sales call carried out for HMR update.</v>
          </cell>
        </row>
        <row r="10193">
          <cell r="A10193">
            <v>45381.488483796304</v>
          </cell>
          <cell r="B10193">
            <v>11847</v>
          </cell>
          <cell r="F10193" t="str">
            <v>CC-01231880</v>
          </cell>
          <cell r="J10193" t="str">
            <v>Sales Call</v>
          </cell>
          <cell r="R10193" t="str">
            <v>BRKC371988</v>
          </cell>
          <cell r="AB10193" t="str">
            <v>Sales call carried out for HMR update.</v>
          </cell>
        </row>
        <row r="10194">
          <cell r="A10194">
            <v>45381.487766203703</v>
          </cell>
          <cell r="B10194">
            <v>32816</v>
          </cell>
          <cell r="F10194" t="str">
            <v>CC-01231878</v>
          </cell>
          <cell r="J10194" t="str">
            <v>Sales Call</v>
          </cell>
          <cell r="R10194" t="str">
            <v>BMBL050033</v>
          </cell>
          <cell r="AB10194" t="str">
            <v>Sales call carried out for HMR update.</v>
          </cell>
        </row>
        <row r="10195">
          <cell r="A10195">
            <v>45381.487013888902</v>
          </cell>
          <cell r="B10195">
            <v>12925</v>
          </cell>
          <cell r="F10195" t="str">
            <v>CC-01231873</v>
          </cell>
          <cell r="J10195" t="str">
            <v>Sales Call</v>
          </cell>
          <cell r="R10195" t="str">
            <v>BVKS048107</v>
          </cell>
          <cell r="AB10195" t="str">
            <v>Sales call carried out for HMR update.</v>
          </cell>
        </row>
        <row r="10196">
          <cell r="A10196">
            <v>45381.486134259299</v>
          </cell>
          <cell r="B10196">
            <v>123619</v>
          </cell>
          <cell r="F10196" t="str">
            <v>CC-01231872</v>
          </cell>
          <cell r="J10196" t="str">
            <v>Sales Call</v>
          </cell>
          <cell r="R10196">
            <v>123399</v>
          </cell>
          <cell r="AB10196" t="str">
            <v>Sales call carried out for HMR update.</v>
          </cell>
        </row>
        <row r="10197">
          <cell r="A10197">
            <v>45381.485104166699</v>
          </cell>
          <cell r="B10197">
            <v>18918</v>
          </cell>
          <cell r="F10197" t="str">
            <v>CC-01231867</v>
          </cell>
          <cell r="J10197" t="str">
            <v>Sales Call</v>
          </cell>
          <cell r="R10197" t="str">
            <v>GOAC370220</v>
          </cell>
          <cell r="AB10197" t="str">
            <v>Sales call carried out for HMR update.</v>
          </cell>
        </row>
        <row r="10198">
          <cell r="A10198">
            <v>45381.4843287037</v>
          </cell>
          <cell r="B10198">
            <v>1267</v>
          </cell>
          <cell r="F10198" t="str">
            <v>CC-01231865</v>
          </cell>
          <cell r="J10198" t="str">
            <v>Sales Call</v>
          </cell>
          <cell r="R10198" t="str">
            <v>BUCS046173</v>
          </cell>
          <cell r="AB10198" t="str">
            <v>Sales call carried out for HMR update.</v>
          </cell>
        </row>
        <row r="10199">
          <cell r="A10199">
            <v>45381.479479166701</v>
          </cell>
          <cell r="B10199">
            <v>1594</v>
          </cell>
          <cell r="F10199" t="str">
            <v>CC-01231854</v>
          </cell>
          <cell r="J10199" t="str">
            <v>Sales Call</v>
          </cell>
          <cell r="R10199" t="str">
            <v>BQIC371495</v>
          </cell>
          <cell r="AB10199" t="str">
            <v>Sales call carried out for HMR update.</v>
          </cell>
        </row>
        <row r="10200">
          <cell r="A10200">
            <v>45381.477766203701</v>
          </cell>
          <cell r="B10200">
            <v>11239</v>
          </cell>
          <cell r="F10200" t="str">
            <v>CC-01231850</v>
          </cell>
          <cell r="J10200" t="str">
            <v>Sales Call</v>
          </cell>
          <cell r="R10200" t="str">
            <v>BUFS046839</v>
          </cell>
          <cell r="AB10200" t="str">
            <v>Sales call carried out for HMR update.</v>
          </cell>
        </row>
        <row r="10201">
          <cell r="A10201">
            <v>45381.476365740702</v>
          </cell>
          <cell r="B10201">
            <v>4836</v>
          </cell>
          <cell r="F10201" t="str">
            <v>CC-01231846</v>
          </cell>
          <cell r="J10201" t="str">
            <v>Sales Call</v>
          </cell>
          <cell r="R10201" t="str">
            <v>BUDS046497</v>
          </cell>
          <cell r="AB10201" t="str">
            <v>Sales call carried out for HMR update.</v>
          </cell>
        </row>
        <row r="10202">
          <cell r="A10202">
            <v>45381.475532407399</v>
          </cell>
          <cell r="B10202">
            <v>7112</v>
          </cell>
          <cell r="F10202" t="str">
            <v>CC-01231845</v>
          </cell>
          <cell r="J10202" t="str">
            <v>Sales Call</v>
          </cell>
          <cell r="R10202" t="str">
            <v>BUDS034770</v>
          </cell>
          <cell r="AB10202" t="str">
            <v>Sales call carried out for HMR update.</v>
          </cell>
        </row>
        <row r="10203">
          <cell r="A10203">
            <v>45381.474768518499</v>
          </cell>
          <cell r="B10203">
            <v>2488</v>
          </cell>
          <cell r="F10203" t="str">
            <v>CC-01231841</v>
          </cell>
          <cell r="J10203" t="str">
            <v>Sales Call</v>
          </cell>
          <cell r="R10203" t="str">
            <v>BUDS046443</v>
          </cell>
          <cell r="AB10203" t="str">
            <v>Sales call carried out for HMR update.</v>
          </cell>
        </row>
        <row r="10204">
          <cell r="A10204">
            <v>45381.473912037</v>
          </cell>
          <cell r="B10204">
            <v>6657</v>
          </cell>
          <cell r="F10204" t="str">
            <v>CC-01231839</v>
          </cell>
          <cell r="J10204" t="str">
            <v>Sales Call</v>
          </cell>
          <cell r="R10204" t="str">
            <v>BUDS034880</v>
          </cell>
          <cell r="AB10204" t="str">
            <v>Sales call carried out for HMR update.</v>
          </cell>
        </row>
        <row r="10205">
          <cell r="A10205">
            <v>45381.473032407397</v>
          </cell>
          <cell r="B10205">
            <v>6182</v>
          </cell>
          <cell r="F10205" t="str">
            <v>CC-01231836</v>
          </cell>
          <cell r="J10205" t="str">
            <v>Sales Call</v>
          </cell>
          <cell r="R10205" t="str">
            <v>BWLS032057</v>
          </cell>
          <cell r="AB10205" t="str">
            <v>Sales call carried out for HMR update.</v>
          </cell>
        </row>
        <row r="10206">
          <cell r="A10206">
            <v>45381.472141203703</v>
          </cell>
          <cell r="B10206">
            <v>7508</v>
          </cell>
          <cell r="F10206" t="str">
            <v>CC-01231835</v>
          </cell>
          <cell r="J10206" t="str">
            <v>Sales Call</v>
          </cell>
          <cell r="R10206" t="str">
            <v>BUDS034763</v>
          </cell>
          <cell r="AB10206" t="str">
            <v>Sales call carried out for HMR update.</v>
          </cell>
        </row>
        <row r="10207">
          <cell r="A10207">
            <v>45381.471307870401</v>
          </cell>
          <cell r="B10207">
            <v>24726</v>
          </cell>
          <cell r="F10207" t="str">
            <v>CC-01231832</v>
          </cell>
          <cell r="J10207" t="str">
            <v>Sales Call</v>
          </cell>
          <cell r="R10207" t="str">
            <v>BMKC370048</v>
          </cell>
          <cell r="AB10207" t="str">
            <v>Sales call carried out for HMR update.</v>
          </cell>
        </row>
        <row r="10208">
          <cell r="A10208">
            <v>45381.470567129603</v>
          </cell>
          <cell r="B10208">
            <v>6884</v>
          </cell>
          <cell r="F10208" t="str">
            <v>CC-01231828</v>
          </cell>
          <cell r="J10208" t="str">
            <v>Sales Call</v>
          </cell>
          <cell r="R10208" t="str">
            <v>BTFS031006</v>
          </cell>
          <cell r="AB10208" t="str">
            <v>Sales call carried out for HMR update. WORK DONE</v>
          </cell>
        </row>
        <row r="10209">
          <cell r="A10209">
            <v>45381.4696527778</v>
          </cell>
          <cell r="B10209">
            <v>9203</v>
          </cell>
          <cell r="F10209" t="str">
            <v>CC-01231822</v>
          </cell>
          <cell r="J10209" t="str">
            <v>Sales Call</v>
          </cell>
          <cell r="R10209" t="str">
            <v>BTIS031829</v>
          </cell>
          <cell r="AB10209" t="str">
            <v>Sales call carried out for HMR update.</v>
          </cell>
        </row>
        <row r="10210">
          <cell r="A10210">
            <v>45381.468865740702</v>
          </cell>
          <cell r="B10210">
            <v>14233</v>
          </cell>
          <cell r="F10210" t="str">
            <v>CC-01231818</v>
          </cell>
          <cell r="J10210" t="str">
            <v>Sales Call</v>
          </cell>
          <cell r="R10210" t="str">
            <v>BUCS034287</v>
          </cell>
          <cell r="AB10210" t="str">
            <v>Sales call carried out for HMR update.</v>
          </cell>
        </row>
        <row r="10211">
          <cell r="A10211">
            <v>45381.468067129601</v>
          </cell>
          <cell r="B10211">
            <v>25152</v>
          </cell>
          <cell r="F10211" t="str">
            <v>CC-01231814</v>
          </cell>
          <cell r="J10211" t="str">
            <v>Sales Call</v>
          </cell>
          <cell r="R10211" t="str">
            <v>BLKS030250</v>
          </cell>
          <cell r="AB10211" t="str">
            <v>Sales call carried out for HMR update.</v>
          </cell>
        </row>
        <row r="10212">
          <cell r="A10212">
            <v>45381.466956018499</v>
          </cell>
          <cell r="B10212">
            <v>5524</v>
          </cell>
          <cell r="F10212" t="str">
            <v>CC-01231809</v>
          </cell>
          <cell r="J10212" t="str">
            <v>Sales Call</v>
          </cell>
          <cell r="R10212" t="str">
            <v>BSJC374595</v>
          </cell>
          <cell r="AB10212" t="str">
            <v>Sales call carried out for HMR update.</v>
          </cell>
        </row>
        <row r="10213">
          <cell r="A10213">
            <v>45381.466192129599</v>
          </cell>
          <cell r="B10213">
            <v>12123</v>
          </cell>
          <cell r="F10213" t="str">
            <v>CC-01231807</v>
          </cell>
          <cell r="J10213" t="str">
            <v>Sales Call</v>
          </cell>
          <cell r="R10213" t="str">
            <v>BSBC375576</v>
          </cell>
          <cell r="AB10213" t="str">
            <v>Sales call carried out for HMR update.</v>
          </cell>
        </row>
        <row r="10214">
          <cell r="A10214">
            <v>45381.464467592603</v>
          </cell>
          <cell r="B10214">
            <v>1992</v>
          </cell>
          <cell r="F10214" t="str">
            <v>CC-01231804</v>
          </cell>
          <cell r="J10214" t="str">
            <v>Sales Call</v>
          </cell>
          <cell r="R10214" t="str">
            <v>BUDS034771</v>
          </cell>
          <cell r="AB10214" t="str">
            <v>Sales call carried out for HMR update.</v>
          </cell>
        </row>
        <row r="10215">
          <cell r="A10215">
            <v>45381.463668981502</v>
          </cell>
          <cell r="B10215">
            <v>14644</v>
          </cell>
          <cell r="F10215" t="str">
            <v>CC-01231803</v>
          </cell>
          <cell r="J10215" t="str">
            <v>Sales Call</v>
          </cell>
          <cell r="R10215" t="str">
            <v>BSDC375954</v>
          </cell>
          <cell r="AB10215" t="str">
            <v>Sales call carried out for HMR update.</v>
          </cell>
        </row>
        <row r="10216">
          <cell r="A10216">
            <v>45381.462928240697</v>
          </cell>
          <cell r="B10216">
            <v>4570</v>
          </cell>
          <cell r="F10216" t="str">
            <v>CC-01231802</v>
          </cell>
          <cell r="J10216" t="str">
            <v>Sales Call</v>
          </cell>
          <cell r="R10216" t="str">
            <v>BUDC372327</v>
          </cell>
          <cell r="AB10216" t="str">
            <v>Sales call carried out for HMR update'</v>
          </cell>
        </row>
        <row r="10217">
          <cell r="A10217">
            <v>45381.462187500001</v>
          </cell>
          <cell r="B10217">
            <v>2481</v>
          </cell>
          <cell r="F10217" t="str">
            <v>CC-01231797</v>
          </cell>
          <cell r="J10217" t="str">
            <v>Sales Call</v>
          </cell>
          <cell r="R10217" t="str">
            <v>BTCS030119</v>
          </cell>
          <cell r="AB10217" t="str">
            <v>Sales call carried out for HMR update.</v>
          </cell>
        </row>
        <row r="10218">
          <cell r="A10218">
            <v>45381.461099537002</v>
          </cell>
          <cell r="B10218">
            <v>25831</v>
          </cell>
          <cell r="F10218" t="str">
            <v>CC-01231794</v>
          </cell>
          <cell r="J10218" t="str">
            <v>Sales Call</v>
          </cell>
          <cell r="R10218" t="str">
            <v>BRAS033261</v>
          </cell>
          <cell r="AB10218" t="str">
            <v>Sales call carried out for HMR update.</v>
          </cell>
        </row>
        <row r="10219">
          <cell r="A10219">
            <v>45381.460231481498</v>
          </cell>
          <cell r="B10219">
            <v>1800</v>
          </cell>
          <cell r="F10219" t="str">
            <v>CC-01231791</v>
          </cell>
          <cell r="J10219" t="str">
            <v>Sales Call</v>
          </cell>
          <cell r="R10219" t="str">
            <v>BUJC370052</v>
          </cell>
          <cell r="AB10219" t="str">
            <v>Sales call carried out for HMR update.</v>
          </cell>
        </row>
        <row r="10220">
          <cell r="A10220">
            <v>45381.459374999999</v>
          </cell>
          <cell r="B10220">
            <v>41493</v>
          </cell>
          <cell r="F10220" t="str">
            <v>CC-01231787</v>
          </cell>
          <cell r="J10220" t="str">
            <v>Sales Call</v>
          </cell>
          <cell r="R10220" t="str">
            <v>GNFS040092</v>
          </cell>
          <cell r="AB10220" t="str">
            <v>Sales call carried out for HMR update.</v>
          </cell>
        </row>
        <row r="10221">
          <cell r="A10221">
            <v>45381.458599537</v>
          </cell>
          <cell r="B10221">
            <v>2518</v>
          </cell>
          <cell r="F10221" t="str">
            <v>CC-01231782</v>
          </cell>
          <cell r="J10221" t="str">
            <v>Sales Call</v>
          </cell>
          <cell r="R10221" t="str">
            <v>BUEC372458</v>
          </cell>
          <cell r="AB10221" t="str">
            <v>Sales call carried out for HMR update.</v>
          </cell>
        </row>
        <row r="10222">
          <cell r="A10222">
            <v>45381.457824074103</v>
          </cell>
          <cell r="B10222">
            <v>14944</v>
          </cell>
          <cell r="F10222" t="str">
            <v>CC-01231781</v>
          </cell>
          <cell r="J10222" t="str">
            <v>Sales Call</v>
          </cell>
          <cell r="R10222" t="str">
            <v>BRCC373034</v>
          </cell>
          <cell r="AB10222" t="str">
            <v>Sales call carried out for HMR update.</v>
          </cell>
        </row>
        <row r="10223">
          <cell r="A10223">
            <v>45381.456886574102</v>
          </cell>
          <cell r="B10223">
            <v>16055</v>
          </cell>
          <cell r="F10223" t="str">
            <v>CC-01231777</v>
          </cell>
          <cell r="J10223" t="str">
            <v>Sales Call</v>
          </cell>
          <cell r="R10223" t="str">
            <v>BTHC379544</v>
          </cell>
          <cell r="AB10223" t="str">
            <v>HMR remaining hours collected</v>
          </cell>
        </row>
        <row r="10224">
          <cell r="A10224">
            <v>45381.455636574101</v>
          </cell>
          <cell r="B10224">
            <v>976</v>
          </cell>
          <cell r="F10224" t="str">
            <v>CC-01231774</v>
          </cell>
          <cell r="J10224" t="str">
            <v>Sales Call</v>
          </cell>
          <cell r="R10224" t="str">
            <v>BVIC378165</v>
          </cell>
          <cell r="AB10224" t="str">
            <v>HMR remaining hours collected</v>
          </cell>
        </row>
        <row r="10225">
          <cell r="A10225">
            <v>45381.4523148148</v>
          </cell>
          <cell r="B10225">
            <v>0</v>
          </cell>
          <cell r="F10225" t="str">
            <v>CC-01231769</v>
          </cell>
          <cell r="J10225" t="str">
            <v>Pre Commissioning</v>
          </cell>
          <cell r="R10225" t="str">
            <v>BXJC371965</v>
          </cell>
          <cell r="AB10225" t="str">
            <v>Pre Commissioning done.</v>
          </cell>
        </row>
        <row r="10226">
          <cell r="A10226">
            <v>45381.450208333299</v>
          </cell>
          <cell r="B10226">
            <v>6182</v>
          </cell>
          <cell r="F10226" t="str">
            <v>CC-01231761</v>
          </cell>
          <cell r="J10226" t="str">
            <v>Schedule Service</v>
          </cell>
          <cell r="R10226" t="str">
            <v>BWLS032057</v>
          </cell>
          <cell r="AB10226" t="str">
            <v>Attend the site for schedule service so check air filter, oil filter, air oil separators and oil . after then start the unit found running ok.</v>
          </cell>
        </row>
        <row r="10227">
          <cell r="A10227">
            <v>45381.4461226852</v>
          </cell>
          <cell r="B10227">
            <v>20157</v>
          </cell>
          <cell r="F10227" t="str">
            <v>CC-01231753</v>
          </cell>
          <cell r="J10227" t="str">
            <v>Sales Call</v>
          </cell>
          <cell r="R10227" t="str">
            <v>BMDS031033</v>
          </cell>
          <cell r="AB10227" t="str">
            <v>Sales call carried out for HMR update</v>
          </cell>
        </row>
        <row r="10228">
          <cell r="A10228">
            <v>45381.427893518499</v>
          </cell>
          <cell r="B10228">
            <v>1</v>
          </cell>
          <cell r="F10228" t="str">
            <v>CC-01231714</v>
          </cell>
          <cell r="J10228" t="str">
            <v>Commissioning</v>
          </cell>
          <cell r="R10228" t="str">
            <v>BXJS035074</v>
          </cell>
          <cell r="AB10228" t="str">
            <v>Commissioning done on dated 30-03-2024...comm date-30-03-2024</v>
          </cell>
        </row>
        <row r="10229">
          <cell r="A10229">
            <v>45380.595833333296</v>
          </cell>
          <cell r="B10229">
            <v>0</v>
          </cell>
          <cell r="F10229" t="str">
            <v>CC-01231120</v>
          </cell>
          <cell r="J10229" t="str">
            <v>Commissioning</v>
          </cell>
          <cell r="R10229" t="str">
            <v>CVIE710704</v>
          </cell>
          <cell r="AB10229" t="str">
            <v>Commissioning done on dated 29-03-2024</v>
          </cell>
        </row>
        <row r="10230">
          <cell r="A10230">
            <v>45380.524907407402</v>
          </cell>
          <cell r="B10230">
            <v>0</v>
          </cell>
          <cell r="F10230" t="str">
            <v>CC-01230988</v>
          </cell>
          <cell r="J10230" t="str">
            <v>Preservative Measures</v>
          </cell>
          <cell r="R10230" t="str">
            <v>CVIE710704</v>
          </cell>
          <cell r="AB10230" t="str">
            <v>Attend the site for commissioning so check and found unit kept from long time and need ti do preservative measures before commissioning so we change air filter and oil after then clean dust particals and check motor rotation by hande found Ok.</v>
          </cell>
        </row>
        <row r="10231">
          <cell r="A10231">
            <v>45380.507233796299</v>
          </cell>
          <cell r="B10231">
            <v>590</v>
          </cell>
          <cell r="F10231" t="str">
            <v>CC-01230925</v>
          </cell>
          <cell r="J10231" t="str">
            <v>Schedule Service</v>
          </cell>
          <cell r="R10231" t="str">
            <v>BWJD163499</v>
          </cell>
          <cell r="AB10231" t="str">
            <v>Attend the site for schedule service so drain oil from cooler and drain oil from tank total 38 liter oil drain then Change air filter for compressor and engine both side then change oil filter and oil 40 liter then start the unit found running ok...</v>
          </cell>
        </row>
        <row r="10232">
          <cell r="A10232">
            <v>45380.467696759297</v>
          </cell>
          <cell r="B10232">
            <v>0</v>
          </cell>
          <cell r="F10232" t="str">
            <v>CC-01230775</v>
          </cell>
          <cell r="J10232" t="str">
            <v>Complaint - Breakdown</v>
          </cell>
          <cell r="R10232" t="str">
            <v>CWKE710747</v>
          </cell>
          <cell r="AB10232" t="str">
            <v>Attend the site for replacement of defective old top block with new top block having fabrication no. BXCT631807 under FOC basis. so change the same and also change air filter and RECIP oil 1 liter. Then start the unit found running ok..</v>
          </cell>
        </row>
        <row r="10233">
          <cell r="A10233">
            <v>45380.457916666703</v>
          </cell>
          <cell r="B10233">
            <v>2070</v>
          </cell>
          <cell r="F10233" t="str">
            <v>CC-01230753</v>
          </cell>
          <cell r="J10233" t="str">
            <v>Schedule Service</v>
          </cell>
          <cell r="R10233" t="str">
            <v>BWLD163586</v>
          </cell>
          <cell r="AB10233" t="str">
            <v>Attend the site for schedule service so drain oil from cooler and drain oil from tank total 37 liter oil drain then Change air filter for compressor and engine both side then change oil filter and oil 40 liter then start the unit found running ok.</v>
          </cell>
        </row>
        <row r="10234">
          <cell r="A10234">
            <v>45380.4508333333</v>
          </cell>
          <cell r="B10234">
            <v>10775</v>
          </cell>
          <cell r="F10234" t="str">
            <v>CC-01230741</v>
          </cell>
          <cell r="J10234" t="str">
            <v>Schedule Service</v>
          </cell>
          <cell r="R10234" t="str">
            <v>BVGF111615</v>
          </cell>
          <cell r="AB10234" t="str">
            <v>Attend the site for schedule service so change air filter and oil filter. Then start the unit found running ok.</v>
          </cell>
        </row>
        <row r="10235">
          <cell r="A10235">
            <v>45380.449988425898</v>
          </cell>
          <cell r="B10235">
            <v>10383</v>
          </cell>
          <cell r="F10235" t="str">
            <v>CC-01230740</v>
          </cell>
          <cell r="J10235" t="str">
            <v>Schedule Service</v>
          </cell>
          <cell r="R10235" t="str">
            <v>BVGF111611</v>
          </cell>
          <cell r="AB10235" t="str">
            <v>Attend the site for schedule service so change air filter and oil filter. Then start the unit found running ok.</v>
          </cell>
        </row>
        <row r="10236">
          <cell r="A10236">
            <v>45380.367037037002</v>
          </cell>
          <cell r="B10236">
            <v>1086</v>
          </cell>
          <cell r="F10236" t="str">
            <v>CC-01230660</v>
          </cell>
          <cell r="J10236" t="str">
            <v>Schedule Service</v>
          </cell>
          <cell r="R10236" t="str">
            <v>BWBD163738</v>
          </cell>
          <cell r="AB10236" t="str">
            <v>Attend the site for schedule service so drain oil from cooler and drain oil from tank total 37 liter oil drain then Change air filter for compressor and engine both side then change oil filter and oil 40 liter then start the unit found running ok.</v>
          </cell>
        </row>
        <row r="10237">
          <cell r="A10237">
            <v>45379.647071759297</v>
          </cell>
          <cell r="B10237">
            <v>0</v>
          </cell>
          <cell r="F10237" t="str">
            <v>CC-01230162</v>
          </cell>
          <cell r="J10237" t="str">
            <v>Complaint - Running With Problem</v>
          </cell>
          <cell r="R10237" t="str">
            <v>CWLE600666</v>
          </cell>
          <cell r="AB10237" t="str">
            <v>Machine under observation 29-03-2024
Attend the customer site dor complaint of air leakage so check and found air leakage from NRV also unit placed is vary dusty area so air filter and oil filter also got chocked. So open NRV and clean it after then re fitted cleaned NRV and change air filter and oil filter and RECIP oil 1 liter. After then start the unit found running ok.</v>
          </cell>
        </row>
        <row r="10238">
          <cell r="A10238">
            <v>45374.712210648097</v>
          </cell>
          <cell r="B10238">
            <v>3423</v>
          </cell>
          <cell r="F10238" t="str">
            <v>CC-01226691</v>
          </cell>
          <cell r="J10238" t="str">
            <v>Field Campaign</v>
          </cell>
          <cell r="R10238" t="str">
            <v>BWEC370394</v>
          </cell>
          <cell r="AB10238" t="str">
            <v>Attend the customer site for complain on air leakage so check and found air leakage from drier ADV so change the same and after that start the unit found running ok.</v>
          </cell>
        </row>
        <row r="10239">
          <cell r="A10239">
            <v>45374.523148148102</v>
          </cell>
          <cell r="B10239">
            <v>3423</v>
          </cell>
          <cell r="F10239" t="str">
            <v>CC-01226251</v>
          </cell>
          <cell r="J10239" t="str">
            <v>Complaint - Running With Problem</v>
          </cell>
          <cell r="R10239" t="str">
            <v>BWEC370394</v>
          </cell>
          <cell r="AB10239" t="str">
            <v>Attend the site for complaint of air leakage from drier so check and found drier ADV malfunctioning so change the ADV under FOC basis. After then start the unit found running Ok.</v>
          </cell>
        </row>
        <row r="10240">
          <cell r="A10240">
            <v>45374.309201388904</v>
          </cell>
          <cell r="B10240">
            <v>1875</v>
          </cell>
          <cell r="F10240" t="str">
            <v>CC-01225995</v>
          </cell>
          <cell r="J10240" t="str">
            <v>Schedule Service</v>
          </cell>
          <cell r="R10240" t="str">
            <v>BVHD163388</v>
          </cell>
          <cell r="AB10240" t="str">
            <v>Attend the site for schedule service so drain oil from cooler and drain oil from tank total 37 liter oil drain then Change air filter for compressor and engine both side then change oil filter and oil 40 liter then start the unit found running ok.</v>
          </cell>
        </row>
        <row r="10241">
          <cell r="A10241">
            <v>45373.668020833298</v>
          </cell>
          <cell r="B10241">
            <v>22210</v>
          </cell>
          <cell r="F10241" t="str">
            <v>CC-01225576</v>
          </cell>
          <cell r="J10241" t="str">
            <v>Schedule Service</v>
          </cell>
          <cell r="R10241">
            <v>108441</v>
          </cell>
          <cell r="AB10241" t="str">
            <v>Today we attend the customer site for general service so we change parts during service:-air filter, oil filter,oil plus and separator than start machine running well</v>
          </cell>
        </row>
        <row r="10242">
          <cell r="A10242">
            <v>45372.628923611097</v>
          </cell>
          <cell r="B10242">
            <v>4069</v>
          </cell>
          <cell r="F10242" t="str">
            <v>CC-01224290</v>
          </cell>
          <cell r="J10242" t="str">
            <v>Schedule Service</v>
          </cell>
          <cell r="R10242" t="str">
            <v>BQKD200048</v>
          </cell>
          <cell r="AB10242" t="str">
            <v>Attend the site for schedule service so drain oil from cooler and drain oil from tank total 18 liters oil drain then Change air filter for compressor side and change oil filter and oil 20 liters. Then start the unit found running ok.</v>
          </cell>
        </row>
        <row r="10243">
          <cell r="A10243">
            <v>45372.627476851798</v>
          </cell>
          <cell r="B10243">
            <v>6695</v>
          </cell>
          <cell r="F10243" t="str">
            <v>CC-01224285</v>
          </cell>
          <cell r="J10243" t="str">
            <v>Schedule Service</v>
          </cell>
          <cell r="R10243" t="str">
            <v>BPLD200068</v>
          </cell>
          <cell r="AB10243" t="str">
            <v>Attend the site for schedule service so drain oil from cooler and drain oil from tank total 18 liters oil drain then Change air filter for compressor side and change oil filter and oil 20 liters. Then start the unit found running ok.</v>
          </cell>
        </row>
        <row r="10244">
          <cell r="A10244">
            <v>45372.626597222203</v>
          </cell>
          <cell r="B10244">
            <v>2408</v>
          </cell>
          <cell r="F10244" t="str">
            <v>CC-01224278</v>
          </cell>
          <cell r="J10244" t="str">
            <v>Schedule Service</v>
          </cell>
          <cell r="R10244" t="str">
            <v>BRCD160984</v>
          </cell>
          <cell r="AB10244" t="str">
            <v>Attend the site for schedule service so drain oil from cooler and drain oil from tank total 18 liters oil drain then Change air filter for compressor side and change oil filter and oil 20 liters. Then start the unit found running ok.</v>
          </cell>
        </row>
        <row r="10245">
          <cell r="A10245">
            <v>45372.625694444403</v>
          </cell>
          <cell r="B10245">
            <v>6199</v>
          </cell>
          <cell r="F10245" t="str">
            <v>CC-01224271</v>
          </cell>
          <cell r="J10245" t="str">
            <v>Schedule Service</v>
          </cell>
          <cell r="R10245" t="str">
            <v>BRBL150944</v>
          </cell>
          <cell r="AB10245" t="str">
            <v>Attend the site for schedule service so drain oil from cooler and drain oil from tank total 18 liters oil drain then Change air filter for compressor side and change oil filter and oil 20 liters. Then start the unit found running ok.</v>
          </cell>
        </row>
        <row r="10246">
          <cell r="A10246">
            <v>45372.624571759297</v>
          </cell>
          <cell r="B10246">
            <v>2749</v>
          </cell>
          <cell r="F10246" t="str">
            <v>CC-01224267</v>
          </cell>
          <cell r="J10246" t="str">
            <v>Schedule Service</v>
          </cell>
          <cell r="R10246" t="str">
            <v>BUHL152930</v>
          </cell>
          <cell r="AB10246" t="str">
            <v>Attend the site for schedule service so drain oil from cooler and drain oil from tank total 18 liters oil drain then Change air filter for compressor side and change oil filter and oil 20 liters. Then start the unit found running ok.</v>
          </cell>
        </row>
        <row r="10247">
          <cell r="A10247">
            <v>45372.623275462996</v>
          </cell>
          <cell r="B10247">
            <v>4623</v>
          </cell>
          <cell r="F10247" t="str">
            <v>CC-01224259</v>
          </cell>
          <cell r="J10247" t="str">
            <v>Schedule Service</v>
          </cell>
          <cell r="R10247" t="str">
            <v>BUAL160594</v>
          </cell>
          <cell r="AB10247" t="str">
            <v>Attend the site for schedule service so drain oil from cooler and drain oil from tank total 18 liters oil drain then Change air filter for compressor side and change oil filter and oil 20 liters. Then start the unit found running ok.</v>
          </cell>
        </row>
        <row r="10248">
          <cell r="A10248">
            <v>45372.622280092597</v>
          </cell>
          <cell r="B10248">
            <v>11379</v>
          </cell>
          <cell r="F10248" t="str">
            <v>CC-01224253</v>
          </cell>
          <cell r="J10248" t="str">
            <v>Schedule Service</v>
          </cell>
          <cell r="R10248" t="str">
            <v>BULL160559</v>
          </cell>
          <cell r="AB10248" t="str">
            <v>Attend the site for schedule service so drain oil from cooler and drain oil from tank total 18 liters oil drain then Change air filter for compressor side and change oil filter and oil 20 liters. Then start the unit found running ok.</v>
          </cell>
        </row>
        <row r="10249">
          <cell r="A10249">
            <v>45372.544467592597</v>
          </cell>
          <cell r="B10249">
            <v>2971</v>
          </cell>
          <cell r="F10249" t="str">
            <v>CC-01224065</v>
          </cell>
          <cell r="J10249" t="str">
            <v>Schedule Service</v>
          </cell>
          <cell r="R10249" t="str">
            <v>BUID220795</v>
          </cell>
          <cell r="AB10249" t="str">
            <v>Attend the site for schedule service so drain oil from cooler and drain oil from tank total 37 liter oil drain then Change air filter for compressor and engine both side then change oil filter and oil 40 liter then start the unit found running ok.</v>
          </cell>
        </row>
        <row r="10250">
          <cell r="A10250">
            <v>45372.543611111098</v>
          </cell>
          <cell r="B10250">
            <v>8540</v>
          </cell>
          <cell r="F10250" t="str">
            <v>CC-01224059</v>
          </cell>
          <cell r="J10250" t="str">
            <v>Schedule Service</v>
          </cell>
          <cell r="R10250" t="str">
            <v>BTCD162149</v>
          </cell>
          <cell r="AB10250" t="str">
            <v>Attend the site for schedule service so drain oil from cooler and drain oil from tank total 37 liter oil drain then Change air filter for compressor and engine both side then change oil filter and oil 40 liter then start the unit found running ok.</v>
          </cell>
        </row>
        <row r="10251">
          <cell r="A10251">
            <v>45372.542581018497</v>
          </cell>
          <cell r="B10251">
            <v>6036</v>
          </cell>
          <cell r="F10251" t="str">
            <v>CC-01224051</v>
          </cell>
          <cell r="J10251" t="str">
            <v>Schedule Service</v>
          </cell>
          <cell r="R10251" t="str">
            <v>BSJD161378</v>
          </cell>
          <cell r="AB10251" t="str">
            <v>Attend the site for schedule service so drain oil from cooler and drain oil from tank total 37 liter oil drain then Change air filter for compressor and engine both side then change oil filter and oil 40 liter then start the unit found running ok.</v>
          </cell>
        </row>
        <row r="10252">
          <cell r="A10252">
            <v>45372.541712963</v>
          </cell>
          <cell r="B10252">
            <v>5548</v>
          </cell>
          <cell r="F10252" t="str">
            <v>CC-01224048</v>
          </cell>
          <cell r="J10252" t="str">
            <v>Schedule Service</v>
          </cell>
          <cell r="R10252" t="str">
            <v>BSAD161582</v>
          </cell>
          <cell r="AB10252" t="str">
            <v>Attend the site for schedule service so drain oil from cooler and drain oil from tank total 37 liter oil drain then Change air filter for compressor and engine both side then change oil filter and oil 40 liter then start the unit found running ok.</v>
          </cell>
        </row>
        <row r="10253">
          <cell r="A10253">
            <v>45372.539548611101</v>
          </cell>
          <cell r="B10253">
            <v>5853</v>
          </cell>
          <cell r="F10253" t="str">
            <v>CC-01224040</v>
          </cell>
          <cell r="J10253" t="str">
            <v>Schedule Service</v>
          </cell>
          <cell r="R10253" t="str">
            <v>BSGD161898</v>
          </cell>
          <cell r="AB10253" t="str">
            <v>Attend the site for schedule service so drain oil from cooler and drain oil from tank total 37 liter oil drain then Change air filter for compressor and engine both side then change oil filter and oil 40 liter then start the unit found running ok.</v>
          </cell>
        </row>
        <row r="10254">
          <cell r="A10254">
            <v>45372.538483796299</v>
          </cell>
          <cell r="B10254">
            <v>6694</v>
          </cell>
          <cell r="F10254" t="str">
            <v>CC-01224037</v>
          </cell>
          <cell r="J10254" t="str">
            <v>Schedule Service</v>
          </cell>
          <cell r="R10254" t="str">
            <v>BQID160499</v>
          </cell>
          <cell r="AB10254" t="str">
            <v>Attend the site for schedule service so drain oil from cooler and drain oil from tank total 37 liter oil drain then Change air filter for compressor and engine both side then change oil filter and oil 40 liter then start the unit found running ok.</v>
          </cell>
        </row>
        <row r="10255">
          <cell r="A10255">
            <v>45372.537615740701</v>
          </cell>
          <cell r="B10255">
            <v>5330</v>
          </cell>
          <cell r="F10255" t="str">
            <v>CC-01224032</v>
          </cell>
          <cell r="J10255" t="str">
            <v>Schedule Service</v>
          </cell>
          <cell r="R10255" t="str">
            <v>BRHD161299</v>
          </cell>
          <cell r="AB10255" t="str">
            <v>Attend the site for schedule service so drain oil from cooler and drain oil from tank total 37 liter oil drain then Change air filter for compressor and engine both side then change oil filter and oil 40 liter then start the unit found running ok.</v>
          </cell>
        </row>
        <row r="10256">
          <cell r="A10256">
            <v>45372.5367708333</v>
          </cell>
          <cell r="B10256">
            <v>17590</v>
          </cell>
          <cell r="F10256" t="str">
            <v>CC-01224028</v>
          </cell>
          <cell r="J10256" t="str">
            <v>Schedule Service</v>
          </cell>
          <cell r="R10256" t="str">
            <v>BQJD160040</v>
          </cell>
          <cell r="AB10256" t="str">
            <v>Attend the site for schedule service so drain oil from cooler and drain oil from tank total 37 liter oil drain then Change air filter for compressor and engine both side then change oil filter and oil 40 liter then start the unit found running ok.</v>
          </cell>
        </row>
        <row r="10257">
          <cell r="A10257">
            <v>45372.535590277803</v>
          </cell>
          <cell r="B10257">
            <v>11968</v>
          </cell>
          <cell r="F10257" t="str">
            <v>CC-01224020</v>
          </cell>
          <cell r="J10257" t="str">
            <v>Schedule Service</v>
          </cell>
          <cell r="R10257" t="str">
            <v>BQKD160115</v>
          </cell>
          <cell r="AB10257" t="str">
            <v>Attend the site for schedule service so drain oil from cooler and drain oil from tank total 37 liter oil drain then Change air filter for compressor and engine both side then change oil filter and oil 40 liter then start the unit found running ok.</v>
          </cell>
        </row>
        <row r="10258">
          <cell r="A10258">
            <v>45372.534166666701</v>
          </cell>
          <cell r="B10258">
            <v>6651</v>
          </cell>
          <cell r="F10258" t="str">
            <v>CC-01224011</v>
          </cell>
          <cell r="J10258" t="str">
            <v>Schedule Service</v>
          </cell>
          <cell r="R10258" t="str">
            <v>BUID162912</v>
          </cell>
          <cell r="AB10258" t="str">
            <v>Attend the site for schedule service so drain oil from cooler and drain oil from tank total 37 liter oil drain then Change air filter for compressor and engine both side then change oil filter and oil 40 liter then start the unit found running ok.</v>
          </cell>
        </row>
        <row r="10259">
          <cell r="A10259">
            <v>45372.533206018503</v>
          </cell>
          <cell r="B10259">
            <v>6954</v>
          </cell>
          <cell r="F10259" t="str">
            <v>CC-01224008</v>
          </cell>
          <cell r="J10259" t="str">
            <v>Schedule Service</v>
          </cell>
          <cell r="R10259" t="str">
            <v>BUAD162625</v>
          </cell>
          <cell r="AB10259" t="str">
            <v>Attend the site for schedule service so drain oil from cooler and drain oil from tank total 37 liter oil drain then Change air filter for compressor and engine both side then change oil filter and oil 40 liter then start the unit found running ok.</v>
          </cell>
        </row>
        <row r="10260">
          <cell r="A10260">
            <v>45372.532233796301</v>
          </cell>
          <cell r="B10260">
            <v>7045</v>
          </cell>
          <cell r="F10260" t="str">
            <v>CC-01224005</v>
          </cell>
          <cell r="J10260" t="str">
            <v>Schedule Service</v>
          </cell>
          <cell r="R10260" t="str">
            <v>BTFD162243</v>
          </cell>
          <cell r="AB10260" t="str">
            <v>Attend the site for schedule service so drain oil from cooler and drain oil from tank total 37 liter oil drain then Change air filter for compressor and engine both side then change oil filter and oil 40 liter then start the unit found running ok.</v>
          </cell>
        </row>
        <row r="10261">
          <cell r="A10261">
            <v>45372.5312037037</v>
          </cell>
          <cell r="B10261">
            <v>3785</v>
          </cell>
          <cell r="F10261" t="str">
            <v>CC-01223999</v>
          </cell>
          <cell r="J10261" t="str">
            <v>Schedule Service</v>
          </cell>
          <cell r="R10261" t="str">
            <v>BTGD162296</v>
          </cell>
          <cell r="AB10261" t="str">
            <v>Attend the site for schedule service so drain oil from cooler and drain oil from tank total 37 liter oil drain then Change air filter for compressor and engine both side then change oil filter and oil 40 liter then start the unit found running ok.</v>
          </cell>
        </row>
        <row r="10262">
          <cell r="A10262">
            <v>45372.530312499999</v>
          </cell>
          <cell r="B10262">
            <v>8594</v>
          </cell>
          <cell r="F10262" t="str">
            <v>CC-01223993</v>
          </cell>
          <cell r="J10262" t="str">
            <v>Schedule Service</v>
          </cell>
          <cell r="R10262" t="str">
            <v>BTGD162289</v>
          </cell>
          <cell r="AB10262" t="str">
            <v>Attend the site for schedule service so drain oil from cooler and drain oil from tank total 37 liter oil drain then Change air filter for compressor and engine both side then change oil filter and oil 40 liter then start the unit found running ok...</v>
          </cell>
        </row>
        <row r="10263">
          <cell r="A10263">
            <v>45372.528946759303</v>
          </cell>
          <cell r="B10263">
            <v>6919</v>
          </cell>
          <cell r="F10263" t="str">
            <v>CC-01223981</v>
          </cell>
          <cell r="J10263" t="str">
            <v>Schedule Service</v>
          </cell>
          <cell r="R10263" t="str">
            <v>BSKD161462</v>
          </cell>
          <cell r="AB10263" t="str">
            <v>Attend the site for schedule service so drain oil from cooler and drain oil from tank total 37 liter oil drain then Change air filter for compressor and engine both side then change oil filter and oil 40 liter then start the unit found running ok.</v>
          </cell>
        </row>
        <row r="10264">
          <cell r="A10264">
            <v>45371.7434953704</v>
          </cell>
          <cell r="B10264">
            <v>29775</v>
          </cell>
          <cell r="F10264" t="str">
            <v>CC-01223311</v>
          </cell>
          <cell r="J10264" t="str">
            <v>Schedule Service</v>
          </cell>
          <cell r="R10264" t="str">
            <v>BMJS040004</v>
          </cell>
          <cell r="AB10264" t="str">
            <v>Attend the site for schedule service so change air filter, oil filter, air oil separators, all valve kit and oil. Then start the unit found running ok.</v>
          </cell>
        </row>
        <row r="10265">
          <cell r="A10265">
            <v>45371.707615740699</v>
          </cell>
          <cell r="B10265">
            <v>0</v>
          </cell>
          <cell r="F10265" t="str">
            <v>CC-01223204</v>
          </cell>
          <cell r="J10265" t="str">
            <v>Commissioning</v>
          </cell>
          <cell r="R10265" t="str">
            <v>CWDE700838</v>
          </cell>
          <cell r="AB10265" t="str">
            <v>Commissioning done on dated 20-03-2024</v>
          </cell>
        </row>
        <row r="10266">
          <cell r="A10266">
            <v>45371.705636574101</v>
          </cell>
          <cell r="B10266">
            <v>4627</v>
          </cell>
          <cell r="F10266" t="str">
            <v>CC-01223195</v>
          </cell>
          <cell r="J10266" t="str">
            <v>Schedule Service</v>
          </cell>
          <cell r="R10266" t="str">
            <v>BWCS032691</v>
          </cell>
          <cell r="AB10266" t="str">
            <v>Attend the site for schedule service so change air filter and oil filter. Then start the unit found running ok.</v>
          </cell>
        </row>
        <row r="10267">
          <cell r="A10267">
            <v>45371.524386574099</v>
          </cell>
          <cell r="B10267">
            <v>3784</v>
          </cell>
          <cell r="F10267" t="str">
            <v>CC-01222698</v>
          </cell>
          <cell r="J10267" t="str">
            <v>Complaint - Running With Problem</v>
          </cell>
          <cell r="R10267" t="str">
            <v>BTGD162296</v>
          </cell>
          <cell r="AB10267" t="str">
            <v>Attend the site for high drilling rpm problem so check the unit while running conditon found drilling rpm 1750 at 13.5 bar. So open engine and compressor side actuator assy.clean the kit and rifitted the same. Open and clean the arv kit and pressure regulator kit After than start the unit and adjust the air pressure on load condition 14.5 bar and run the unit found drilling rpm 1550 at 14.0bar now unit running in normal condition</v>
          </cell>
        </row>
        <row r="10268">
          <cell r="A10268">
            <v>45371.497384259303</v>
          </cell>
          <cell r="B10268">
            <v>2430</v>
          </cell>
          <cell r="F10268" t="str">
            <v>CC-01222575</v>
          </cell>
          <cell r="J10268" t="str">
            <v>Schedule Service</v>
          </cell>
          <cell r="R10268" t="str">
            <v>BJGD200109</v>
          </cell>
          <cell r="AB10268" t="str">
            <v>Attend the site for schedule service so drain oil from cooler and drain oil from tank total 38 liter oil drain then Change air filter for compressor and change oil filter filter, change air oil separator, Change BDV KIT, MPV kit, ARV kit, actuator kit, pressure regulator kit and oil 40 liter then start the unit found running ok.</v>
          </cell>
        </row>
        <row r="10269">
          <cell r="A10269">
            <v>45371.496168981503</v>
          </cell>
          <cell r="B10269">
            <v>3020</v>
          </cell>
          <cell r="F10269" t="str">
            <v>CC-01222572</v>
          </cell>
          <cell r="J10269" t="str">
            <v>Schedule Service</v>
          </cell>
          <cell r="R10269" t="str">
            <v>BPGD220035</v>
          </cell>
          <cell r="AB10269" t="str">
            <v>Attend the site for schedule service so drain oil from cooler and drain oil from tank total 38 liter oil drain then Change air filter for compressor and change oil filter filter, change air oil separator, Change BDV KIT, MPV kit, ARV kit, actuator kit, pressure regulator kit and oil 40 liter then start the unit found running ok.</v>
          </cell>
        </row>
        <row r="10270">
          <cell r="A10270">
            <v>45371.495011574101</v>
          </cell>
          <cell r="B10270">
            <v>12150</v>
          </cell>
          <cell r="F10270" t="str">
            <v>CC-01222565</v>
          </cell>
          <cell r="J10270" t="str">
            <v>Schedule Service</v>
          </cell>
          <cell r="R10270" t="str">
            <v>BRGD161233</v>
          </cell>
          <cell r="AB10270"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10271">
          <cell r="A10271">
            <v>45371.493865740696</v>
          </cell>
          <cell r="B10271">
            <v>6429</v>
          </cell>
          <cell r="F10271" t="str">
            <v>CC-01222562</v>
          </cell>
          <cell r="J10271" t="str">
            <v>Schedule Service</v>
          </cell>
          <cell r="R10271" t="str">
            <v>BQCD160106</v>
          </cell>
          <cell r="AB10271"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10272">
          <cell r="A10272">
            <v>45371.492256944402</v>
          </cell>
          <cell r="B10272">
            <v>10274</v>
          </cell>
          <cell r="F10272" t="str">
            <v>CC-01222553</v>
          </cell>
          <cell r="J10272" t="str">
            <v>Schedule Service</v>
          </cell>
          <cell r="R10272" t="str">
            <v>BSKD161477</v>
          </cell>
          <cell r="AB10272"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10273">
          <cell r="A10273">
            <v>45371.491041666697</v>
          </cell>
          <cell r="B10273">
            <v>4894</v>
          </cell>
          <cell r="F10273" t="str">
            <v>CC-01222549</v>
          </cell>
          <cell r="J10273" t="str">
            <v>Schedule Service</v>
          </cell>
          <cell r="R10273" t="str">
            <v>BRKD160653</v>
          </cell>
          <cell r="AB10273"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10274">
          <cell r="A10274">
            <v>45371.489930555603</v>
          </cell>
          <cell r="B10274">
            <v>7791</v>
          </cell>
          <cell r="F10274" t="str">
            <v>CC-01222548</v>
          </cell>
          <cell r="J10274" t="str">
            <v>Schedule Service</v>
          </cell>
          <cell r="R10274" t="str">
            <v>BTDD162186</v>
          </cell>
          <cell r="AB10274"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10275">
          <cell r="A10275">
            <v>45371.473541666703</v>
          </cell>
          <cell r="B10275">
            <v>0</v>
          </cell>
          <cell r="F10275" t="str">
            <v>CC-01222489</v>
          </cell>
          <cell r="J10275" t="str">
            <v>Preservative Measures</v>
          </cell>
          <cell r="R10275" t="str">
            <v>CWDE700838</v>
          </cell>
          <cell r="AB10275" t="str">
            <v>Preservative measure done by checking oil level low so we top up oil . Before start motor roted by hand motor free roted after than start for check unit running well.</v>
          </cell>
        </row>
        <row r="10276">
          <cell r="A10276">
            <v>45370.731493055602</v>
          </cell>
          <cell r="B10276">
            <v>4165</v>
          </cell>
          <cell r="F10276" t="str">
            <v>CC-01222033</v>
          </cell>
          <cell r="J10276" t="str">
            <v>Schedule Service</v>
          </cell>
          <cell r="R10276" t="str">
            <v>BTHD162350</v>
          </cell>
          <cell r="AB10276" t="str">
            <v>Attend the aite for schedule service so replaced parts are air filter 2nos. , oil filter 2nos, over all drained oil 37 litres and topped up oil in tank 39 litres. Starting power relay is not not working so replace the relay by new one. After all replacement start the unit and checked on load condition found unit is running in good condition anand all parameters are in ok condition.</v>
          </cell>
        </row>
        <row r="10277">
          <cell r="A10277">
            <v>45370.702743055597</v>
          </cell>
          <cell r="B10277">
            <v>0</v>
          </cell>
          <cell r="F10277" t="str">
            <v>CC-01221946</v>
          </cell>
          <cell r="J10277" t="str">
            <v>Commissioning</v>
          </cell>
          <cell r="R10277" t="str">
            <v>DXKL140928</v>
          </cell>
          <cell r="AB10277" t="str">
            <v>Commissioning done on dated 19-03-2024</v>
          </cell>
        </row>
        <row r="10278">
          <cell r="A10278">
            <v>45370.631967592599</v>
          </cell>
          <cell r="B10278">
            <v>32193</v>
          </cell>
          <cell r="F10278" t="str">
            <v>CC-01221729</v>
          </cell>
          <cell r="J10278" t="str">
            <v>Schedule Service</v>
          </cell>
          <cell r="R10278" t="str">
            <v>BRIS035698</v>
          </cell>
          <cell r="AB10278" t="str">
            <v>We visited site check and found service due so service done today during change the parts Air filter, Oil filter ,Separator and oil after than start for check unit running well.</v>
          </cell>
        </row>
        <row r="10279">
          <cell r="A10279">
            <v>45370.479756944398</v>
          </cell>
          <cell r="B10279">
            <v>10479</v>
          </cell>
          <cell r="F10279" t="str">
            <v>CC-01221349</v>
          </cell>
          <cell r="J10279" t="str">
            <v>Complaint - Running With Problem</v>
          </cell>
          <cell r="R10279" t="str">
            <v>BVKS048013</v>
          </cell>
          <cell r="AB10279" t="str">
            <v>We visited site check and found Separator chocked and puncher and we also found oil condition not good. So change air filter, oil filter, air oil separator and oil. after that start the unit fod running ok. AIR OIL SEPARATOR Changed under FOC basis.</v>
          </cell>
        </row>
        <row r="10280">
          <cell r="A10280">
            <v>45370.287905092599</v>
          </cell>
          <cell r="B10280">
            <v>230</v>
          </cell>
          <cell r="F10280" t="str">
            <v>CC-01221133</v>
          </cell>
          <cell r="J10280" t="str">
            <v>Schedule Service - AMC</v>
          </cell>
          <cell r="R10280" t="str">
            <v>CIHE600078</v>
          </cell>
          <cell r="AB10280" t="str">
            <v>AMC visit carried out</v>
          </cell>
        </row>
        <row r="10281">
          <cell r="A10281">
            <v>45370.284710648099</v>
          </cell>
          <cell r="B10281">
            <v>30</v>
          </cell>
          <cell r="F10281" t="str">
            <v>CC-01221106</v>
          </cell>
          <cell r="J10281" t="str">
            <v>Schedule Service - AMC</v>
          </cell>
          <cell r="R10281" t="str">
            <v>CRIE663198</v>
          </cell>
          <cell r="AB10281" t="str">
            <v>AMC visit carried out</v>
          </cell>
        </row>
        <row r="10282">
          <cell r="A10282">
            <v>45370.280925925901</v>
          </cell>
          <cell r="B10282">
            <v>0</v>
          </cell>
          <cell r="F10282" t="str">
            <v>CC-01221076</v>
          </cell>
          <cell r="J10282" t="str">
            <v>Schedule Service - AMC</v>
          </cell>
          <cell r="R10282" t="str">
            <v>CSBE564479</v>
          </cell>
          <cell r="AB10282" t="str">
            <v>AMC visit carried out</v>
          </cell>
        </row>
        <row r="10283">
          <cell r="A10283">
            <v>45369.6427430556</v>
          </cell>
          <cell r="B10283">
            <v>12704</v>
          </cell>
          <cell r="F10283" t="str">
            <v>CC-01220616</v>
          </cell>
          <cell r="J10283" t="str">
            <v>Complaint - Breakdown</v>
          </cell>
          <cell r="R10283" t="str">
            <v>BRGL151464</v>
          </cell>
          <cell r="AB10283" t="str">
            <v>Attend the customer site for complain of airend bearing change, dismantle the airend and change airend bearing after then refitted all all parts and test the airend at our service center and working in good condition. After the dispatched the overhauled airend to customer site for fitting</v>
          </cell>
        </row>
        <row r="10284">
          <cell r="A10284">
            <v>45369.553645833301</v>
          </cell>
          <cell r="B10284">
            <v>0</v>
          </cell>
          <cell r="F10284" t="str">
            <v>CC-01220344</v>
          </cell>
          <cell r="J10284" t="str">
            <v>Complaint - Breakdown</v>
          </cell>
          <cell r="R10284" t="str">
            <v>DXJL353322</v>
          </cell>
          <cell r="AB10284" t="str">
            <v>Customer purchases compressor from local dealer named Sandeep Enterprises, Siliguri and commissioning done by them but not updated in CRM portal Commissioning report attached in call 19-03-2024 waiting for commissioning confirmation 23-03-2024 .........30-03-2024 ................. 06-04-2024 ....................... 13-04-2024</v>
          </cell>
        </row>
        <row r="10285">
          <cell r="A10285">
            <v>45369.496562499997</v>
          </cell>
          <cell r="B10285">
            <v>0</v>
          </cell>
          <cell r="F10285" t="str">
            <v>CC-01220135</v>
          </cell>
          <cell r="J10285" t="str">
            <v>Schedule Service</v>
          </cell>
          <cell r="R10285" t="str">
            <v>DWCL153521</v>
          </cell>
          <cell r="AB10285" t="str">
            <v>Attend the site for schedule service so change oil and filter, then start the unit found running ok.</v>
          </cell>
        </row>
        <row r="10286">
          <cell r="A10286">
            <v>45369.493958333303</v>
          </cell>
          <cell r="B10286">
            <v>1854</v>
          </cell>
          <cell r="F10286" t="str">
            <v>CC-01220124</v>
          </cell>
          <cell r="J10286" t="str">
            <v>Schedule Service</v>
          </cell>
          <cell r="R10286" t="str">
            <v>BVIL161084</v>
          </cell>
          <cell r="AB10286" t="str">
            <v>Attend the site for schedule service so drain oil from cooler and drain oil from tank total 18 liters oil drain then Change air filter for compressor and change BDV KIT, MPV kit, ARV kit, actuator kit, pressure regulator kit, solenoid valve, intake valve and oil filter and oil 20 liters. Then start the unit found running ok.</v>
          </cell>
        </row>
        <row r="10287">
          <cell r="A10287">
            <v>45369.491817129601</v>
          </cell>
          <cell r="B10287">
            <v>12704</v>
          </cell>
          <cell r="F10287" t="str">
            <v>CC-01220112</v>
          </cell>
          <cell r="J10287" t="str">
            <v>Complaint - Breakdown</v>
          </cell>
          <cell r="R10287" t="str">
            <v>BRGL151464</v>
          </cell>
          <cell r="AB10287" t="str">
            <v>Attend the customer site for complain of airend bearing change, dismantle the airend and change airend bearing after then refitted all all parts and test the airend at our service center and working in good condition. After the dispatched the overhauled airend to customer site for fitting  done schedule service by changing air filter, change air oil separator and oil filter, change air change pressure switch and oil then start the unit found running ok...</v>
          </cell>
        </row>
        <row r="10288">
          <cell r="A10288">
            <v>45369.486909722204</v>
          </cell>
          <cell r="B10288">
            <v>25564</v>
          </cell>
          <cell r="F10288" t="str">
            <v>CC-01220098</v>
          </cell>
          <cell r="J10288" t="str">
            <v>Schedule Service</v>
          </cell>
          <cell r="R10288" t="str">
            <v>BTGS031205</v>
          </cell>
          <cell r="AB10288" t="str">
            <v>Attend the site for schedule service so change air oil separator and oil then start the unit found running ok.</v>
          </cell>
        </row>
        <row r="10289">
          <cell r="A10289">
            <v>45367.619085648097</v>
          </cell>
          <cell r="B10289">
            <v>6045</v>
          </cell>
          <cell r="F10289" t="str">
            <v>CC-01219242</v>
          </cell>
          <cell r="J10289" t="str">
            <v>Schedule Service</v>
          </cell>
          <cell r="R10289" t="str">
            <v>BVFS049421</v>
          </cell>
          <cell r="AB10289" t="str">
            <v>Attend the site for schedule service so replace air filter, oil litre, oil filter, air oil separator after schedule service start the unit and check on load condition found unit is running in ok condition.</v>
          </cell>
        </row>
        <row r="10290">
          <cell r="A10290">
            <v>45367.603657407402</v>
          </cell>
          <cell r="B10290">
            <v>6021</v>
          </cell>
          <cell r="F10290" t="str">
            <v>CC-01219202</v>
          </cell>
          <cell r="J10290" t="str">
            <v>Schedule Service</v>
          </cell>
          <cell r="R10290" t="str">
            <v>BVFS049407</v>
          </cell>
          <cell r="AB10290" t="str">
            <v>Attend the site for schedule service so replace air filter, oil litre, oil filter, air oil separator after schedule service start the unit and check on load condition found unit is running in ok condition.</v>
          </cell>
        </row>
        <row r="10291">
          <cell r="A10291">
            <v>45367.599710648101</v>
          </cell>
          <cell r="B10291">
            <v>6259</v>
          </cell>
          <cell r="F10291" t="str">
            <v>CC-01219190</v>
          </cell>
          <cell r="J10291" t="str">
            <v>Schedule Service</v>
          </cell>
          <cell r="R10291" t="str">
            <v>BVFS049398</v>
          </cell>
          <cell r="AB10291" t="str">
            <v>Attend the site for schedule service so replace air filter, oil litre, oil filter, air oil separator after schedule service start the unit and check on load condition found unit is running in ok condition.</v>
          </cell>
        </row>
        <row r="10292">
          <cell r="A10292">
            <v>45367.5059259259</v>
          </cell>
          <cell r="B10292">
            <v>1906</v>
          </cell>
          <cell r="F10292" t="str">
            <v>CC-01218968</v>
          </cell>
          <cell r="J10292" t="str">
            <v>Complaint - Running With Problem</v>
          </cell>
          <cell r="R10292" t="str">
            <v>BWLD163586</v>
          </cell>
          <cell r="AB10292" t="str">
            <v>Attend the site for complain of Unit tripping so check air filter found ok check solenoid valve found ok check compressor side actuator kit found malfunctioning so open the actuator kit and clean and refitted after cleaning ckeck pressure regulator kit open it and refitted it after cleaning. Then after then start the unit found running ok and normal temperature.</v>
          </cell>
        </row>
        <row r="10293">
          <cell r="A10293">
            <v>45367.502060185201</v>
          </cell>
          <cell r="B10293">
            <v>5375</v>
          </cell>
          <cell r="F10293" t="str">
            <v>CC-01218958</v>
          </cell>
          <cell r="J10293" t="str">
            <v>Complaint - Running With Problem</v>
          </cell>
          <cell r="R10293" t="str">
            <v>BQHD160418</v>
          </cell>
          <cell r="AB10293" t="str">
            <v>Attend the site for complain of Unit tripping so check found lit switch malfunctioning so open and clean it after then start the unit found running ok.</v>
          </cell>
        </row>
        <row r="10294">
          <cell r="A10294">
            <v>45367.456516203703</v>
          </cell>
          <cell r="B10294">
            <v>11930</v>
          </cell>
          <cell r="F10294" t="str">
            <v>CC-01218828</v>
          </cell>
          <cell r="J10294" t="str">
            <v>Schedule Service</v>
          </cell>
          <cell r="R10294" t="str">
            <v>BQLC370193</v>
          </cell>
          <cell r="AB10294" t="str">
            <v>Attend the site for schedule service so change air filter, oil filter oil and greasing fone. Start the unit found running ok.</v>
          </cell>
        </row>
        <row r="10295">
          <cell r="A10295">
            <v>45367.442523148202</v>
          </cell>
          <cell r="B10295">
            <v>1</v>
          </cell>
          <cell r="F10295" t="str">
            <v>CC-01218792</v>
          </cell>
          <cell r="J10295" t="str">
            <v>Commissioning</v>
          </cell>
          <cell r="R10295" t="str">
            <v>BXKD164166</v>
          </cell>
          <cell r="AB10295" t="str">
            <v>Commissioning done on dated 16-03-2024</v>
          </cell>
        </row>
        <row r="10296">
          <cell r="A10296">
            <v>45367.283090277801</v>
          </cell>
          <cell r="B10296">
            <v>24921</v>
          </cell>
          <cell r="F10296" t="str">
            <v>CC-01218670</v>
          </cell>
          <cell r="J10296" t="str">
            <v>Schedule Service - AMC</v>
          </cell>
          <cell r="R10296" t="str">
            <v>BRAS033261</v>
          </cell>
          <cell r="AB10296" t="str">
            <v>AMC visit carried out</v>
          </cell>
        </row>
        <row r="10297">
          <cell r="A10297">
            <v>45366.708414351902</v>
          </cell>
          <cell r="B10297">
            <v>908</v>
          </cell>
          <cell r="F10297" t="str">
            <v>CC-01218431</v>
          </cell>
          <cell r="J10297" t="str">
            <v>Schedule Service</v>
          </cell>
          <cell r="R10297" t="str">
            <v>BWID220970</v>
          </cell>
          <cell r="AB10297" t="str">
            <v>Attend the site for schedule service so drain oil from tank and oil cooler 35 litres, replace air filter engine and compressor both side , replace oil filter 2nos., plugged in the drain plugs and topped up oil in tank upto 38 litres. After schedule service done start the unit and check on load condition found unit is running in ok condition.</v>
          </cell>
        </row>
        <row r="10298">
          <cell r="A10298">
            <v>45366.684722222199</v>
          </cell>
          <cell r="B10298">
            <v>1870</v>
          </cell>
          <cell r="F10298" t="str">
            <v>CC-01218372</v>
          </cell>
          <cell r="J10298" t="str">
            <v>Complaint - Breakdown</v>
          </cell>
          <cell r="R10298" t="str">
            <v>BVHD163388</v>
          </cell>
          <cell r="AB10298" t="str">
            <v>Attend the site for oil solidification so drain oil from cooler and drain oil from tank then clean the saparator tank and cooler and all pipe lines. Clean oil stop valve, MPV kit, ARV kit, BDV KIT and refitted after cleaning then change parts oil filter, change air oil separator and change air filter for compressor and engine both side then change oil 19 little, ARV, pressure regulator kit and actuator kit. Then start the unit found running ok and normal temperature.	..</v>
          </cell>
        </row>
        <row r="10299">
          <cell r="A10299">
            <v>45366.555625000001</v>
          </cell>
          <cell r="B10299">
            <v>0</v>
          </cell>
          <cell r="F10299" t="str">
            <v>CC-01218090</v>
          </cell>
          <cell r="J10299" t="str">
            <v>Preservative Measures</v>
          </cell>
          <cell r="R10299" t="str">
            <v>CTCE665172</v>
          </cell>
          <cell r="AB10299"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 Change air filter and oil.</v>
          </cell>
        </row>
        <row r="10300">
          <cell r="A10300">
            <v>45366.5027430556</v>
          </cell>
          <cell r="B10300">
            <v>613</v>
          </cell>
          <cell r="F10300" t="str">
            <v>CC-01217949</v>
          </cell>
          <cell r="J10300" t="str">
            <v>Schedule Service</v>
          </cell>
          <cell r="R10300" t="str">
            <v>BWFD121755</v>
          </cell>
          <cell r="AB10300" t="str">
            <v>Attend the site for schedule service so drain oil from cooler and drain oil from tank total 18 liters oil drain then Change air filter for compressor and engine both side then change oil filter and oil 20 liter. After then start the unit found running ok.</v>
          </cell>
        </row>
        <row r="10301">
          <cell r="A10301">
            <v>45366.443819444401</v>
          </cell>
          <cell r="B10301">
            <v>0</v>
          </cell>
          <cell r="F10301" t="str">
            <v>CC-01217778</v>
          </cell>
          <cell r="J10301" t="str">
            <v>Commissioning</v>
          </cell>
          <cell r="R10301" t="str">
            <v>CTCE665172</v>
          </cell>
          <cell r="AB10301" t="str">
            <v>Commissioning done</v>
          </cell>
        </row>
        <row r="10302">
          <cell r="A10302">
            <v>45366.4249305556</v>
          </cell>
          <cell r="B10302">
            <v>1</v>
          </cell>
          <cell r="F10302" t="str">
            <v>CC-01217748</v>
          </cell>
          <cell r="J10302" t="str">
            <v>Commissioning</v>
          </cell>
          <cell r="R10302" t="str">
            <v>BWID164096</v>
          </cell>
          <cell r="AB10302" t="str">
            <v>Check engine oil level and coolant level found ok, check compressor oil level found ok, check engine and compressor air filter found ok, check all hose tightness found ok, check separator tank mounting tightness found ok, engine and compressor tightness found ok</v>
          </cell>
        </row>
        <row r="10303">
          <cell r="A10303">
            <v>45365.601099537002</v>
          </cell>
          <cell r="B10303">
            <v>1630</v>
          </cell>
          <cell r="F10303" t="str">
            <v>CC-01217031</v>
          </cell>
          <cell r="J10303" t="str">
            <v>Schedule Service</v>
          </cell>
          <cell r="R10303" t="str">
            <v>BWJD163475</v>
          </cell>
          <cell r="AB10303" t="str">
            <v>Attend the site for schedule service so replace oil 40 litres, replace oil filter 90 lpm 2nos., and separator filter. After schedule service done start the unit and check on load condition found unit is running in ok condition with all parameters under limit.</v>
          </cell>
        </row>
        <row r="10304">
          <cell r="A10304">
            <v>45365.5157175926</v>
          </cell>
          <cell r="B10304">
            <v>0</v>
          </cell>
          <cell r="F10304" t="str">
            <v>CC-01216786</v>
          </cell>
          <cell r="J10304" t="str">
            <v>Commissioning</v>
          </cell>
          <cell r="R10304" t="str">
            <v>SN23T004771</v>
          </cell>
          <cell r="AB10304" t="str">
            <v>Commissioning done on dated 14-03-2024</v>
          </cell>
        </row>
        <row r="10305">
          <cell r="A10305">
            <v>45365.512384259302</v>
          </cell>
          <cell r="B10305">
            <v>1</v>
          </cell>
          <cell r="F10305" t="str">
            <v>CC-01216777</v>
          </cell>
          <cell r="J10305" t="str">
            <v>Commissioning</v>
          </cell>
          <cell r="R10305" t="str">
            <v>BWHC371250</v>
          </cell>
          <cell r="AB10305" t="str">
            <v>Commissioning done on dated 14-03-2024... Comm date-</v>
          </cell>
        </row>
        <row r="10306">
          <cell r="A10306">
            <v>45364.575486111098</v>
          </cell>
          <cell r="B10306">
            <v>1</v>
          </cell>
          <cell r="F10306" t="str">
            <v>CC-01215739</v>
          </cell>
          <cell r="J10306" t="str">
            <v>Commissioning</v>
          </cell>
          <cell r="R10306" t="str">
            <v>BVAS038319</v>
          </cell>
          <cell r="AB10306" t="str">
            <v>Commissioning done on dated 13-03-2024....comm date-14-03-2026</v>
          </cell>
        </row>
        <row r="10307">
          <cell r="A10307">
            <v>45364.470752314803</v>
          </cell>
          <cell r="B10307">
            <v>1</v>
          </cell>
          <cell r="F10307" t="str">
            <v>CC-01215474</v>
          </cell>
          <cell r="J10307" t="str">
            <v>Preservative Measures</v>
          </cell>
          <cell r="R10307" t="str">
            <v>BVAS038319</v>
          </cell>
          <cell r="AB10307" t="str">
            <v>Attend the site for commissioning but after inspection found compressor kept idle condition from last 2 year so done preservative measures by kept the compressor on levelled floor surface do the vertical inspection and clean dust after the change air filter oil filter, air oil separators all valve kit nad oil then done Commissioning job.</v>
          </cell>
        </row>
        <row r="10308">
          <cell r="A10308">
            <v>45364.466215277796</v>
          </cell>
          <cell r="B10308">
            <v>621</v>
          </cell>
          <cell r="F10308" t="str">
            <v>CC-01215464</v>
          </cell>
          <cell r="J10308" t="str">
            <v>Schedule Service</v>
          </cell>
          <cell r="R10308" t="str">
            <v>BWGD163984</v>
          </cell>
          <cell r="AB10308" t="str">
            <v>Attend the site for schedule service so drain oil from cooler and drain oil from tank total 38 liter oil drain then Change air filter for compressor and engine both side then change oil filter and oil 40 liter then start the unit found running ok.</v>
          </cell>
        </row>
        <row r="10309">
          <cell r="A10309">
            <v>45362.645277777803</v>
          </cell>
          <cell r="B10309">
            <v>0</v>
          </cell>
          <cell r="F10309" t="str">
            <v>CC-01213380</v>
          </cell>
          <cell r="J10309" t="str">
            <v>Preservative Measures</v>
          </cell>
          <cell r="R10309" t="str">
            <v>CWCE669405</v>
          </cell>
          <cell r="AB10309"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v>
          </cell>
        </row>
        <row r="10310">
          <cell r="A10310">
            <v>45362.631759259297</v>
          </cell>
          <cell r="B10310">
            <v>22510</v>
          </cell>
          <cell r="F10310" t="str">
            <v>CC-01213334</v>
          </cell>
          <cell r="J10310" t="str">
            <v>General Service</v>
          </cell>
          <cell r="R10310" t="str">
            <v>BSHS038806</v>
          </cell>
          <cell r="AB10310" t="str">
            <v>Today we attend the customer site for AMC visit so we check and found that compressor running well</v>
          </cell>
        </row>
        <row r="10311">
          <cell r="A10311">
            <v>45362.630289351902</v>
          </cell>
          <cell r="B10311">
            <v>45070</v>
          </cell>
          <cell r="F10311" t="str">
            <v>CC-01213326</v>
          </cell>
          <cell r="J10311" t="str">
            <v>General Service</v>
          </cell>
          <cell r="R10311" t="str">
            <v>BQBS030091</v>
          </cell>
          <cell r="AB10311" t="str">
            <v>Today we attend the customer site for AMC visit so we check and found that compressor running well but service time over</v>
          </cell>
        </row>
        <row r="10312">
          <cell r="A10312">
            <v>45362.508206018501</v>
          </cell>
          <cell r="B10312">
            <v>0</v>
          </cell>
          <cell r="F10312" t="str">
            <v>CC-01213007</v>
          </cell>
          <cell r="J10312" t="str">
            <v>Commissioning</v>
          </cell>
          <cell r="R10312" t="str">
            <v>CWCE669405</v>
          </cell>
          <cell r="AB10312" t="str">
            <v>Commissioning done on dated 11-03-2024</v>
          </cell>
        </row>
        <row r="10313">
          <cell r="A10313">
            <v>45361.289317129602</v>
          </cell>
          <cell r="B10313">
            <v>33570</v>
          </cell>
          <cell r="F10313" t="str">
            <v>CC-01212514</v>
          </cell>
          <cell r="J10313" t="str">
            <v>Schedule Service - AMC</v>
          </cell>
          <cell r="R10313" t="str">
            <v>BLIS031950</v>
          </cell>
          <cell r="AB10313" t="str">
            <v>AMC visit carried out</v>
          </cell>
        </row>
        <row r="10314">
          <cell r="A10314">
            <v>45360.725694444402</v>
          </cell>
          <cell r="B10314">
            <v>5970</v>
          </cell>
          <cell r="F10314" t="str">
            <v>CC-01212281</v>
          </cell>
          <cell r="J10314" t="str">
            <v>Sales Call</v>
          </cell>
          <cell r="R10314" t="str">
            <v>BRJD160605</v>
          </cell>
          <cell r="AB10314" t="str">
            <v>Sales call carried out for HMR collection</v>
          </cell>
        </row>
        <row r="10315">
          <cell r="A10315">
            <v>45360.722766203697</v>
          </cell>
          <cell r="B10315">
            <v>5431</v>
          </cell>
          <cell r="F10315" t="str">
            <v>CC-01212275</v>
          </cell>
          <cell r="J10315" t="str">
            <v>Sales Call</v>
          </cell>
          <cell r="R10315" t="str">
            <v>BRCD160939</v>
          </cell>
          <cell r="AB10315" t="str">
            <v>Sales call carried out for HMR collection</v>
          </cell>
        </row>
        <row r="10316">
          <cell r="A10316">
            <v>45360.720092592601</v>
          </cell>
          <cell r="B10316">
            <v>4270</v>
          </cell>
          <cell r="F10316" t="str">
            <v>CC-01212269</v>
          </cell>
          <cell r="J10316" t="str">
            <v>Sales Call</v>
          </cell>
          <cell r="R10316" t="str">
            <v>BQCD160098</v>
          </cell>
          <cell r="AB10316" t="str">
            <v>Sales call carried out for HMR collection</v>
          </cell>
        </row>
        <row r="10317">
          <cell r="A10317">
            <v>45360.717199074097</v>
          </cell>
          <cell r="B10317">
            <v>5380</v>
          </cell>
          <cell r="F10317" t="str">
            <v>CC-01212263</v>
          </cell>
          <cell r="J10317" t="str">
            <v>Sales Call</v>
          </cell>
          <cell r="R10317" t="str">
            <v>BRGD161212</v>
          </cell>
          <cell r="AB10317" t="str">
            <v>Sales call carried out for HMR collection</v>
          </cell>
        </row>
        <row r="10318">
          <cell r="A10318">
            <v>45360.713611111103</v>
          </cell>
          <cell r="B10318">
            <v>3738</v>
          </cell>
          <cell r="F10318" t="str">
            <v>CC-01212255</v>
          </cell>
          <cell r="J10318" t="str">
            <v>Sales Call</v>
          </cell>
          <cell r="R10318" t="str">
            <v>BUDD162740</v>
          </cell>
          <cell r="AB10318" t="str">
            <v>Sales call carried out for HMR collection</v>
          </cell>
        </row>
        <row r="10319">
          <cell r="A10319">
            <v>45360.711261574099</v>
          </cell>
          <cell r="B10319">
            <v>2903</v>
          </cell>
          <cell r="F10319" t="str">
            <v>CC-01212247</v>
          </cell>
          <cell r="J10319" t="str">
            <v>Sales Call</v>
          </cell>
          <cell r="R10319" t="str">
            <v>BUID220795</v>
          </cell>
          <cell r="AB10319" t="str">
            <v>Sales call carried out for HMR collection</v>
          </cell>
        </row>
        <row r="10320">
          <cell r="A10320">
            <v>45360.709074074097</v>
          </cell>
          <cell r="B10320">
            <v>4355</v>
          </cell>
          <cell r="F10320" t="str">
            <v>CC-01212241</v>
          </cell>
          <cell r="J10320" t="str">
            <v>Sales Call</v>
          </cell>
          <cell r="R10320" t="str">
            <v>BUKD162491</v>
          </cell>
          <cell r="AB10320" t="str">
            <v>Sales call carried out for HMR collection</v>
          </cell>
        </row>
        <row r="10321">
          <cell r="A10321">
            <v>45360.705254629604</v>
          </cell>
          <cell r="B10321">
            <v>4280</v>
          </cell>
          <cell r="F10321" t="str">
            <v>CC-01212231</v>
          </cell>
          <cell r="J10321" t="str">
            <v>Sales Call</v>
          </cell>
          <cell r="R10321" t="str">
            <v>BUKD162500</v>
          </cell>
          <cell r="AB10321" t="str">
            <v>Sales call carried out for HMR collection</v>
          </cell>
        </row>
        <row r="10322">
          <cell r="A10322">
            <v>45360.703229166698</v>
          </cell>
          <cell r="B10322">
            <v>6678</v>
          </cell>
          <cell r="F10322" t="str">
            <v>CC-01212226</v>
          </cell>
          <cell r="J10322" t="str">
            <v>Sales Call</v>
          </cell>
          <cell r="R10322" t="str">
            <v>BPGD220036</v>
          </cell>
          <cell r="AB10322" t="str">
            <v>Sales call carried out for HMR collection</v>
          </cell>
        </row>
        <row r="10323">
          <cell r="A10323">
            <v>45360.700937499998</v>
          </cell>
          <cell r="B10323">
            <v>1459</v>
          </cell>
          <cell r="F10323" t="str">
            <v>CC-01212213</v>
          </cell>
          <cell r="J10323" t="str">
            <v>Sales Call</v>
          </cell>
          <cell r="R10323" t="str">
            <v>BSJD120492</v>
          </cell>
          <cell r="AB10323" t="str">
            <v>Sales call carried out for HMR collection</v>
          </cell>
        </row>
        <row r="10324">
          <cell r="A10324">
            <v>45360.695694444403</v>
          </cell>
          <cell r="B10324">
            <v>764</v>
          </cell>
          <cell r="F10324" t="str">
            <v>CC-01212191</v>
          </cell>
          <cell r="J10324" t="str">
            <v>Sales Call</v>
          </cell>
          <cell r="R10324" t="str">
            <v>BSBD120631</v>
          </cell>
          <cell r="AB10324" t="str">
            <v>Sales call carried out for HMR collection</v>
          </cell>
        </row>
        <row r="10325">
          <cell r="A10325">
            <v>45360.693576388898</v>
          </cell>
          <cell r="B10325">
            <v>1249</v>
          </cell>
          <cell r="F10325" t="str">
            <v>CC-01212187</v>
          </cell>
          <cell r="J10325" t="str">
            <v>Sales Call</v>
          </cell>
          <cell r="R10325" t="str">
            <v>BNJD120010</v>
          </cell>
          <cell r="AB10325" t="str">
            <v>Sales call carried out for HMR collection</v>
          </cell>
        </row>
        <row r="10326">
          <cell r="A10326">
            <v>45360.691307870402</v>
          </cell>
          <cell r="B10326">
            <v>5686</v>
          </cell>
          <cell r="F10326" t="str">
            <v>CC-01212181</v>
          </cell>
          <cell r="J10326" t="str">
            <v>Sales Call</v>
          </cell>
          <cell r="R10326" t="str">
            <v>BTDD162190</v>
          </cell>
          <cell r="AB10326" t="str">
            <v>Sales call carried out for HMR collection</v>
          </cell>
        </row>
        <row r="10327">
          <cell r="A10327">
            <v>45360.689270833303</v>
          </cell>
          <cell r="B10327">
            <v>4214</v>
          </cell>
          <cell r="F10327" t="str">
            <v>CC-01212175</v>
          </cell>
          <cell r="J10327" t="str">
            <v>Sales Call</v>
          </cell>
          <cell r="R10327" t="str">
            <v>BQKD200046</v>
          </cell>
          <cell r="AB10327" t="str">
            <v>Sales call carried out for HMR collection</v>
          </cell>
        </row>
        <row r="10328">
          <cell r="A10328">
            <v>45360.687164351897</v>
          </cell>
          <cell r="B10328">
            <v>9620</v>
          </cell>
          <cell r="F10328" t="str">
            <v>CC-01212168</v>
          </cell>
          <cell r="J10328" t="str">
            <v>Sales Call</v>
          </cell>
          <cell r="R10328" t="str">
            <v>BSCD161691</v>
          </cell>
          <cell r="AB10328" t="str">
            <v>Sales call carried out for HMR collection</v>
          </cell>
        </row>
        <row r="10329">
          <cell r="A10329">
            <v>45360.6848032407</v>
          </cell>
          <cell r="B10329">
            <v>25960</v>
          </cell>
          <cell r="F10329" t="str">
            <v>CC-01212165</v>
          </cell>
          <cell r="J10329" t="str">
            <v>Sales Call</v>
          </cell>
          <cell r="R10329" t="str">
            <v>BMJD200014</v>
          </cell>
          <cell r="AB10329" t="str">
            <v>Sales call carried out for HMR collection</v>
          </cell>
        </row>
        <row r="10330">
          <cell r="A10330">
            <v>45360.682557870401</v>
          </cell>
          <cell r="B10330">
            <v>1590</v>
          </cell>
          <cell r="F10330" t="str">
            <v>CC-01212161</v>
          </cell>
          <cell r="J10330" t="str">
            <v>Sales Call</v>
          </cell>
          <cell r="R10330" t="str">
            <v>BSHD120752</v>
          </cell>
          <cell r="AB10330" t="str">
            <v>Sales call carried out for HMR collection</v>
          </cell>
        </row>
        <row r="10331">
          <cell r="A10331">
            <v>45360.679305555597</v>
          </cell>
          <cell r="B10331">
            <v>7242</v>
          </cell>
          <cell r="F10331" t="str">
            <v>CC-01212153</v>
          </cell>
          <cell r="J10331" t="str">
            <v>Sales Call</v>
          </cell>
          <cell r="R10331" t="str">
            <v>BTCD162162</v>
          </cell>
          <cell r="AB10331" t="str">
            <v>Sales call carried out for HMR collection</v>
          </cell>
        </row>
        <row r="10332">
          <cell r="A10332">
            <v>45360.677118055602</v>
          </cell>
          <cell r="B10332">
            <v>14324</v>
          </cell>
          <cell r="F10332" t="str">
            <v>CC-01212147</v>
          </cell>
          <cell r="J10332" t="str">
            <v>Sales Call</v>
          </cell>
          <cell r="R10332" t="str">
            <v>BTDD162169</v>
          </cell>
          <cell r="AB10332" t="str">
            <v>Sales call carried out for HMR collection</v>
          </cell>
        </row>
        <row r="10333">
          <cell r="A10333">
            <v>45360.674722222197</v>
          </cell>
          <cell r="B10333">
            <v>7507</v>
          </cell>
          <cell r="F10333" t="str">
            <v>CC-01212140</v>
          </cell>
          <cell r="J10333" t="str">
            <v>Sales Call</v>
          </cell>
          <cell r="R10333" t="str">
            <v>BTKD162112</v>
          </cell>
          <cell r="AB10333" t="str">
            <v>Sales call carried out for HMR collection</v>
          </cell>
        </row>
        <row r="10334">
          <cell r="A10334">
            <v>45360.672442129602</v>
          </cell>
          <cell r="B10334">
            <v>8472</v>
          </cell>
          <cell r="F10334" t="str">
            <v>CC-01212129</v>
          </cell>
          <cell r="J10334" t="str">
            <v>Sales Call</v>
          </cell>
          <cell r="R10334" t="str">
            <v>BTCD162149</v>
          </cell>
          <cell r="AB10334" t="str">
            <v>Sales call carried out for HMR collection</v>
          </cell>
        </row>
        <row r="10335">
          <cell r="A10335">
            <v>45360.670196759304</v>
          </cell>
          <cell r="B10335">
            <v>5385</v>
          </cell>
          <cell r="F10335" t="str">
            <v>CC-01212123</v>
          </cell>
          <cell r="J10335" t="str">
            <v>Sales Call</v>
          </cell>
          <cell r="R10335" t="str">
            <v>BTKD162080</v>
          </cell>
          <cell r="AB10335" t="str">
            <v>Sales call carried out for HMR collection</v>
          </cell>
        </row>
        <row r="10336">
          <cell r="A10336">
            <v>45360.667766203696</v>
          </cell>
          <cell r="B10336">
            <v>4775</v>
          </cell>
          <cell r="F10336" t="str">
            <v>CC-01212117</v>
          </cell>
          <cell r="J10336" t="str">
            <v>Sales Call</v>
          </cell>
          <cell r="R10336" t="str">
            <v>BTJD162047</v>
          </cell>
          <cell r="AB10336" t="str">
            <v>Sales call carried out for HMR collection</v>
          </cell>
        </row>
        <row r="10337">
          <cell r="A10337">
            <v>45360.6653240741</v>
          </cell>
          <cell r="B10337">
            <v>8052</v>
          </cell>
          <cell r="F10337" t="str">
            <v>CC-01212112</v>
          </cell>
          <cell r="J10337" t="str">
            <v>Sales Call</v>
          </cell>
          <cell r="R10337" t="str">
            <v>BSLD230358</v>
          </cell>
          <cell r="AB10337" t="str">
            <v>Sales call carried out for HMR collection</v>
          </cell>
        </row>
        <row r="10338">
          <cell r="A10338">
            <v>45360.663217592599</v>
          </cell>
          <cell r="B10338">
            <v>4031</v>
          </cell>
          <cell r="F10338" t="str">
            <v>CC-01212105</v>
          </cell>
          <cell r="J10338" t="str">
            <v>Sales Call</v>
          </cell>
          <cell r="R10338" t="str">
            <v>BSLD200427</v>
          </cell>
          <cell r="AB10338" t="str">
            <v>Sales call carried out for HMR collection</v>
          </cell>
        </row>
        <row r="10339">
          <cell r="A10339">
            <v>45360.660949074103</v>
          </cell>
          <cell r="B10339">
            <v>3887</v>
          </cell>
          <cell r="F10339" t="str">
            <v>CC-01212093</v>
          </cell>
          <cell r="J10339" t="str">
            <v>Sales Call</v>
          </cell>
          <cell r="R10339" t="str">
            <v>BTKD162077</v>
          </cell>
          <cell r="AB10339" t="str">
            <v>Sales call carried out for HMR collection</v>
          </cell>
        </row>
        <row r="10340">
          <cell r="A10340">
            <v>45360.658692129597</v>
          </cell>
          <cell r="B10340">
            <v>2693</v>
          </cell>
          <cell r="F10340" t="str">
            <v>CC-01212080</v>
          </cell>
          <cell r="J10340" t="str">
            <v>Sales Call</v>
          </cell>
          <cell r="R10340" t="str">
            <v>BSGL152296</v>
          </cell>
          <cell r="AB10340" t="str">
            <v>Sales call carried out for HMR collection</v>
          </cell>
        </row>
        <row r="10341">
          <cell r="A10341">
            <v>45360.655416666697</v>
          </cell>
          <cell r="B10341">
            <v>9758</v>
          </cell>
          <cell r="F10341" t="str">
            <v>CC-01212061</v>
          </cell>
          <cell r="J10341" t="str">
            <v>Sales Call</v>
          </cell>
          <cell r="R10341" t="str">
            <v>BTKD162074</v>
          </cell>
          <cell r="AB10341" t="str">
            <v>Sales call carried out for HMR collection</v>
          </cell>
        </row>
        <row r="10342">
          <cell r="A10342">
            <v>45360.6531944444</v>
          </cell>
          <cell r="B10342">
            <v>3768</v>
          </cell>
          <cell r="F10342" t="str">
            <v>CC-01212043</v>
          </cell>
          <cell r="J10342" t="str">
            <v>Sales Call</v>
          </cell>
          <cell r="R10342" t="str">
            <v>BSGL152297</v>
          </cell>
          <cell r="AB10342" t="str">
            <v>Sales call carried out for HMR collection</v>
          </cell>
        </row>
        <row r="10343">
          <cell r="A10343">
            <v>45360.650983796302</v>
          </cell>
          <cell r="B10343">
            <v>7625</v>
          </cell>
          <cell r="F10343" t="str">
            <v>CC-01212027</v>
          </cell>
          <cell r="J10343" t="str">
            <v>Sales Call</v>
          </cell>
          <cell r="R10343" t="str">
            <v>BRED161077</v>
          </cell>
          <cell r="AB10343" t="str">
            <v>Sales call carried out for HMR collection</v>
          </cell>
        </row>
        <row r="10344">
          <cell r="A10344">
            <v>45360.64875</v>
          </cell>
          <cell r="B10344">
            <v>4360</v>
          </cell>
          <cell r="F10344" t="str">
            <v>CC-01212020</v>
          </cell>
          <cell r="J10344" t="str">
            <v>Sales Call</v>
          </cell>
          <cell r="R10344" t="str">
            <v>BSAD161576</v>
          </cell>
          <cell r="AB10344" t="str">
            <v>Sales call carried out for HMR collection</v>
          </cell>
        </row>
        <row r="10345">
          <cell r="A10345">
            <v>45360.6464583333</v>
          </cell>
          <cell r="B10345">
            <v>3653</v>
          </cell>
          <cell r="F10345" t="str">
            <v>CC-01212006</v>
          </cell>
          <cell r="J10345" t="str">
            <v>Sales Call</v>
          </cell>
          <cell r="R10345" t="str">
            <v>BQGD160315</v>
          </cell>
          <cell r="AB10345" t="str">
            <v>Sales call carried out for HMR collection</v>
          </cell>
        </row>
        <row r="10346">
          <cell r="A10346">
            <v>45360.644074074102</v>
          </cell>
          <cell r="B10346">
            <v>1095</v>
          </cell>
          <cell r="F10346" t="str">
            <v>CC-01211994</v>
          </cell>
          <cell r="J10346" t="str">
            <v>Sales Call</v>
          </cell>
          <cell r="R10346" t="str">
            <v>BLGL160201</v>
          </cell>
          <cell r="AB10346" t="str">
            <v>Sales call carried out for HMR collection</v>
          </cell>
        </row>
        <row r="10347">
          <cell r="A10347">
            <v>45360.642048611102</v>
          </cell>
          <cell r="B10347">
            <v>6675</v>
          </cell>
          <cell r="F10347" t="str">
            <v>CC-01211987</v>
          </cell>
          <cell r="J10347" t="str">
            <v>Sales Call</v>
          </cell>
          <cell r="R10347" t="str">
            <v>BQBD160040</v>
          </cell>
          <cell r="AB10347" t="str">
            <v>Sales call carried out for HMR collection</v>
          </cell>
        </row>
        <row r="10348">
          <cell r="A10348">
            <v>45360.6398148148</v>
          </cell>
          <cell r="B10348">
            <v>8856</v>
          </cell>
          <cell r="F10348" t="str">
            <v>CC-01211979</v>
          </cell>
          <cell r="J10348" t="str">
            <v>Sales Call</v>
          </cell>
          <cell r="R10348" t="str">
            <v>BMED200254</v>
          </cell>
          <cell r="AB10348" t="str">
            <v>Sales call carried out for HMR collection</v>
          </cell>
        </row>
        <row r="10349">
          <cell r="A10349">
            <v>45360.6375694444</v>
          </cell>
          <cell r="B10349">
            <v>4531</v>
          </cell>
          <cell r="F10349" t="str">
            <v>CC-01211971</v>
          </cell>
          <cell r="J10349" t="str">
            <v>Sales Call</v>
          </cell>
          <cell r="R10349" t="str">
            <v>BRJD160577</v>
          </cell>
          <cell r="AB10349" t="str">
            <v>Sales call carried out for HMR collection</v>
          </cell>
        </row>
        <row r="10350">
          <cell r="A10350">
            <v>45360.634872685201</v>
          </cell>
          <cell r="B10350">
            <v>5275</v>
          </cell>
          <cell r="F10350" t="str">
            <v>CC-01211962</v>
          </cell>
          <cell r="J10350" t="str">
            <v>Sales Call</v>
          </cell>
          <cell r="R10350" t="str">
            <v>BRGD230256</v>
          </cell>
          <cell r="AB10350" t="str">
            <v>Sales call carried out for HMR collection</v>
          </cell>
        </row>
        <row r="10351">
          <cell r="A10351">
            <v>45360.632060185198</v>
          </cell>
          <cell r="B10351">
            <v>7396</v>
          </cell>
          <cell r="F10351" t="str">
            <v>CC-01211957</v>
          </cell>
          <cell r="J10351" t="str">
            <v>Sales Call</v>
          </cell>
          <cell r="R10351" t="str">
            <v>RJD230103</v>
          </cell>
          <cell r="AB10351" t="str">
            <v>Sales call carried out for HMR collection</v>
          </cell>
        </row>
        <row r="10352">
          <cell r="A10352">
            <v>45360.629942129599</v>
          </cell>
          <cell r="B10352">
            <v>6535</v>
          </cell>
          <cell r="F10352" t="str">
            <v>CC-01211954</v>
          </cell>
          <cell r="J10352" t="str">
            <v>Sales Call</v>
          </cell>
          <cell r="R10352" t="str">
            <v>BSDD161729</v>
          </cell>
          <cell r="AB10352" t="str">
            <v>Sales call carried out for HMR collection</v>
          </cell>
        </row>
        <row r="10353">
          <cell r="A10353">
            <v>45360.627662036997</v>
          </cell>
          <cell r="B10353">
            <v>9448</v>
          </cell>
          <cell r="F10353" t="str">
            <v>CC-01211945</v>
          </cell>
          <cell r="J10353" t="str">
            <v>Sales Call</v>
          </cell>
          <cell r="R10353" t="str">
            <v>BRHD161312</v>
          </cell>
          <cell r="AB10353" t="str">
            <v>Sales call carried out for HMR collection</v>
          </cell>
        </row>
        <row r="10354">
          <cell r="A10354">
            <v>45360.625555555598</v>
          </cell>
          <cell r="B10354">
            <v>5025</v>
          </cell>
          <cell r="F10354" t="str">
            <v>CC-01211936</v>
          </cell>
          <cell r="J10354" t="str">
            <v>Sales Call</v>
          </cell>
          <cell r="R10354" t="str">
            <v>BRED161124</v>
          </cell>
          <cell r="AB10354" t="str">
            <v>Sales call carried out for HMR collection</v>
          </cell>
        </row>
        <row r="10355">
          <cell r="A10355">
            <v>45360.6225694444</v>
          </cell>
          <cell r="B10355">
            <v>5390</v>
          </cell>
          <cell r="F10355" t="str">
            <v>CC-01211924</v>
          </cell>
          <cell r="J10355" t="str">
            <v>Sales Call</v>
          </cell>
          <cell r="R10355" t="str">
            <v>GPBD160097</v>
          </cell>
          <cell r="AB10355" t="str">
            <v>Sales call carried out for HMR collection</v>
          </cell>
        </row>
        <row r="10356">
          <cell r="A10356">
            <v>45360.619907407403</v>
          </cell>
          <cell r="B10356">
            <v>5569</v>
          </cell>
          <cell r="F10356" t="str">
            <v>CC-01211919</v>
          </cell>
          <cell r="J10356" t="str">
            <v>Sales Call</v>
          </cell>
          <cell r="R10356" t="str">
            <v>BSID161961</v>
          </cell>
          <cell r="AB10356" t="str">
            <v>Sales call carried out for HMR collection</v>
          </cell>
        </row>
        <row r="10357">
          <cell r="A10357">
            <v>45360.616701388899</v>
          </cell>
          <cell r="B10357">
            <v>1130</v>
          </cell>
          <cell r="F10357" t="str">
            <v>CC-01211906</v>
          </cell>
          <cell r="J10357" t="str">
            <v>Sales Call</v>
          </cell>
          <cell r="R10357" t="str">
            <v>GPCD160123</v>
          </cell>
          <cell r="AB10357" t="str">
            <v>Sales call carried out for HMR collection</v>
          </cell>
        </row>
        <row r="10358">
          <cell r="A10358">
            <v>45360.555844907401</v>
          </cell>
          <cell r="B10358">
            <v>56890</v>
          </cell>
          <cell r="F10358" t="str">
            <v>CC-01211773</v>
          </cell>
          <cell r="J10358" t="str">
            <v>Schedule Service</v>
          </cell>
          <cell r="R10358" t="str">
            <v>BMBL160078</v>
          </cell>
          <cell r="AB10358" t="str">
            <v>Today we attend the customer site for general service so we change parts during service 1 air filter 2 oil filter 3 oil 4 separator than start machine running ok</v>
          </cell>
        </row>
        <row r="10359">
          <cell r="A10359">
            <v>45360.5533796296</v>
          </cell>
          <cell r="B10359">
            <v>6978</v>
          </cell>
          <cell r="F10359" t="str">
            <v>CC-01211768</v>
          </cell>
          <cell r="J10359" t="str">
            <v>Sales Call</v>
          </cell>
          <cell r="R10359" t="str">
            <v>BRCD160967</v>
          </cell>
          <cell r="AB10359" t="str">
            <v>Sales call carried out for HMR collection</v>
          </cell>
        </row>
        <row r="10360">
          <cell r="A10360">
            <v>45360.550833333298</v>
          </cell>
          <cell r="B10360">
            <v>8200</v>
          </cell>
          <cell r="F10360" t="str">
            <v>CC-01211764</v>
          </cell>
          <cell r="J10360" t="str">
            <v>Sales Call</v>
          </cell>
          <cell r="R10360" t="str">
            <v>BRCD160968</v>
          </cell>
          <cell r="AB10360" t="str">
            <v>Sales call carried out for HMR collection</v>
          </cell>
        </row>
        <row r="10361">
          <cell r="A10361">
            <v>45360.548229166699</v>
          </cell>
          <cell r="B10361">
            <v>2842</v>
          </cell>
          <cell r="F10361" t="str">
            <v>CC-01211758</v>
          </cell>
          <cell r="J10361" t="str">
            <v>Sales Call</v>
          </cell>
          <cell r="R10361" t="str">
            <v>BSCL152143</v>
          </cell>
          <cell r="AB10361" t="str">
            <v>Sales call carried out for HMR collection</v>
          </cell>
        </row>
        <row r="10362">
          <cell r="A10362">
            <v>45360.545624999999</v>
          </cell>
          <cell r="B10362">
            <v>4741</v>
          </cell>
          <cell r="F10362" t="str">
            <v>CC-01211752</v>
          </cell>
          <cell r="J10362" t="str">
            <v>Sales Call</v>
          </cell>
          <cell r="R10362" t="str">
            <v>BRHD120445</v>
          </cell>
          <cell r="AB10362" t="str">
            <v>Sales call carried out for HMR collection</v>
          </cell>
        </row>
        <row r="10363">
          <cell r="A10363">
            <v>45360.5379861111</v>
          </cell>
          <cell r="B10363">
            <v>5628</v>
          </cell>
          <cell r="F10363" t="str">
            <v>CC-01211715</v>
          </cell>
          <cell r="J10363" t="str">
            <v>Sales Call</v>
          </cell>
          <cell r="R10363" t="str">
            <v>BSGD161864</v>
          </cell>
          <cell r="AB10363" t="str">
            <v>Sales call carried out for HMR collection</v>
          </cell>
        </row>
        <row r="10364">
          <cell r="A10364">
            <v>45360.535717592596</v>
          </cell>
          <cell r="B10364">
            <v>8504</v>
          </cell>
          <cell r="F10364" t="str">
            <v>CC-01211707</v>
          </cell>
          <cell r="J10364" t="str">
            <v>Sales Call</v>
          </cell>
          <cell r="R10364" t="str">
            <v>BOID200231</v>
          </cell>
          <cell r="AB10364" t="str">
            <v>Sales call carried out for HMR collection</v>
          </cell>
        </row>
        <row r="10365">
          <cell r="A10365">
            <v>45360.533009259299</v>
          </cell>
          <cell r="B10365">
            <v>4861</v>
          </cell>
          <cell r="F10365" t="str">
            <v>CC-01211693</v>
          </cell>
          <cell r="J10365" t="str">
            <v>Sales Call</v>
          </cell>
          <cell r="R10365" t="str">
            <v>BQBD160067</v>
          </cell>
          <cell r="AB10365" t="str">
            <v>Sales call carried out for HMR collection</v>
          </cell>
        </row>
        <row r="10366">
          <cell r="A10366">
            <v>45360.530416666697</v>
          </cell>
          <cell r="B10366">
            <v>4461</v>
          </cell>
          <cell r="F10366" t="str">
            <v>CC-01211682</v>
          </cell>
          <cell r="J10366" t="str">
            <v>Sales Call</v>
          </cell>
          <cell r="R10366" t="str">
            <v>BPED200181</v>
          </cell>
          <cell r="AB10366" t="str">
            <v>Sales call carried out for HMR collection</v>
          </cell>
        </row>
        <row r="10367">
          <cell r="A10367">
            <v>45360.528206018498</v>
          </cell>
          <cell r="B10367">
            <v>4113</v>
          </cell>
          <cell r="F10367" t="str">
            <v>CC-01211670</v>
          </cell>
          <cell r="J10367" t="str">
            <v>Sales Call</v>
          </cell>
          <cell r="R10367" t="str">
            <v>BQDD160156</v>
          </cell>
          <cell r="AB10367" t="str">
            <v>Sales call carried out for HMR collection</v>
          </cell>
        </row>
        <row r="10368">
          <cell r="A10368">
            <v>45360.525347222203</v>
          </cell>
          <cell r="B10368">
            <v>3359</v>
          </cell>
          <cell r="F10368" t="str">
            <v>CC-01211657</v>
          </cell>
          <cell r="J10368" t="str">
            <v>Sales Call</v>
          </cell>
          <cell r="R10368" t="str">
            <v>GOCD160022</v>
          </cell>
          <cell r="AB10368" t="str">
            <v>Sales call carried out for HMR collection</v>
          </cell>
        </row>
        <row r="10369">
          <cell r="A10369">
            <v>45360.522083333301</v>
          </cell>
          <cell r="B10369">
            <v>5623</v>
          </cell>
          <cell r="F10369" t="str">
            <v>CC-01211646</v>
          </cell>
          <cell r="J10369" t="str">
            <v>Sales Call</v>
          </cell>
          <cell r="R10369" t="str">
            <v>BNID160316</v>
          </cell>
          <cell r="AB10369" t="str">
            <v>Sales call carried out for HMR collection</v>
          </cell>
        </row>
        <row r="10370">
          <cell r="A10370">
            <v>45360.519895833299</v>
          </cell>
          <cell r="B10370">
            <v>4955</v>
          </cell>
          <cell r="F10370" t="str">
            <v>CC-01211637</v>
          </cell>
          <cell r="J10370" t="str">
            <v>Sales Call</v>
          </cell>
          <cell r="R10370" t="str">
            <v>BRGD161218</v>
          </cell>
          <cell r="AB10370" t="str">
            <v>Sales call carried out for HMR collection</v>
          </cell>
        </row>
        <row r="10371">
          <cell r="A10371">
            <v>45360.517569444397</v>
          </cell>
          <cell r="B10371">
            <v>3748</v>
          </cell>
          <cell r="F10371" t="str">
            <v>CC-01211630</v>
          </cell>
          <cell r="J10371" t="str">
            <v>Sales Call</v>
          </cell>
          <cell r="R10371" t="str">
            <v>BSCD161704</v>
          </cell>
          <cell r="AB10371" t="str">
            <v>Sales call carried out for HMR collection</v>
          </cell>
        </row>
        <row r="10372">
          <cell r="A10372">
            <v>45360.515416666698</v>
          </cell>
          <cell r="B10372">
            <v>2298</v>
          </cell>
          <cell r="F10372" t="str">
            <v>CC-01211628</v>
          </cell>
          <cell r="J10372" t="str">
            <v>Sales Call</v>
          </cell>
          <cell r="R10372" t="str">
            <v>BSKD220275</v>
          </cell>
          <cell r="AB10372" t="str">
            <v>Sales call carried out for HMR collection</v>
          </cell>
        </row>
        <row r="10373">
          <cell r="A10373">
            <v>45360.513159722199</v>
          </cell>
          <cell r="B10373">
            <v>4824</v>
          </cell>
          <cell r="F10373" t="str">
            <v>CC-01211622</v>
          </cell>
          <cell r="J10373" t="str">
            <v>Sales Call</v>
          </cell>
          <cell r="R10373" t="str">
            <v>BSBD161629</v>
          </cell>
          <cell r="AB10373" t="str">
            <v>Sales call carried out for HMR collection</v>
          </cell>
        </row>
        <row r="10374">
          <cell r="A10374">
            <v>45360.511006944398</v>
          </cell>
          <cell r="B10374">
            <v>10291</v>
          </cell>
          <cell r="F10374" t="str">
            <v>CC-01211613</v>
          </cell>
          <cell r="J10374" t="str">
            <v>Sales Call</v>
          </cell>
          <cell r="R10374" t="str">
            <v>BPED200187</v>
          </cell>
          <cell r="AB10374" t="str">
            <v>Sales call carried out for HMR collection</v>
          </cell>
        </row>
        <row r="10375">
          <cell r="A10375">
            <v>45360.508657407401</v>
          </cell>
          <cell r="B10375">
            <v>18706</v>
          </cell>
          <cell r="F10375" t="str">
            <v>CC-01211606</v>
          </cell>
          <cell r="J10375" t="str">
            <v>Sales Call</v>
          </cell>
          <cell r="R10375" t="str">
            <v>BOHD200197</v>
          </cell>
          <cell r="AB10375" t="str">
            <v>Sales call carried out for HMR collection</v>
          </cell>
        </row>
        <row r="10376">
          <cell r="A10376">
            <v>45360.506527777798</v>
          </cell>
          <cell r="B10376">
            <v>8343</v>
          </cell>
          <cell r="F10376" t="str">
            <v>CC-01211601</v>
          </cell>
          <cell r="J10376" t="str">
            <v>Sales Call</v>
          </cell>
          <cell r="R10376" t="str">
            <v>BRAD160777</v>
          </cell>
          <cell r="AB10376" t="str">
            <v>Sales call carried out for HMR collection</v>
          </cell>
        </row>
        <row r="10377">
          <cell r="A10377">
            <v>45360.503877314797</v>
          </cell>
          <cell r="B10377">
            <v>3098</v>
          </cell>
          <cell r="F10377" t="str">
            <v>CC-01211588</v>
          </cell>
          <cell r="J10377" t="str">
            <v>Sales Call</v>
          </cell>
          <cell r="R10377" t="str">
            <v>BSAD120582</v>
          </cell>
          <cell r="AB10377" t="str">
            <v>Sales call carried out for HMR collection</v>
          </cell>
        </row>
        <row r="10378">
          <cell r="A10378">
            <v>45360.501493055599</v>
          </cell>
          <cell r="B10378">
            <v>3330</v>
          </cell>
          <cell r="F10378" t="str">
            <v>CC-01211573</v>
          </cell>
          <cell r="J10378" t="str">
            <v>Sales Call</v>
          </cell>
          <cell r="R10378" t="str">
            <v>BSFD161799</v>
          </cell>
          <cell r="AB10378" t="str">
            <v>Sales call carried out for HMR collection</v>
          </cell>
        </row>
        <row r="10379">
          <cell r="A10379">
            <v>45360.499490740702</v>
          </cell>
          <cell r="B10379">
            <v>2583</v>
          </cell>
          <cell r="F10379" t="str">
            <v>CC-01211568</v>
          </cell>
          <cell r="J10379" t="str">
            <v>Sales Call</v>
          </cell>
          <cell r="R10379" t="str">
            <v>BRHD161303</v>
          </cell>
          <cell r="AB10379" t="str">
            <v>Sales call carried out for HMR collection</v>
          </cell>
        </row>
        <row r="10380">
          <cell r="A10380">
            <v>45360.496249999997</v>
          </cell>
          <cell r="B10380">
            <v>4660</v>
          </cell>
          <cell r="F10380" t="str">
            <v>CC-01211561</v>
          </cell>
          <cell r="J10380" t="str">
            <v>Sales Call</v>
          </cell>
          <cell r="R10380" t="str">
            <v>BRKD120212</v>
          </cell>
          <cell r="AB10380" t="str">
            <v>Sales call carried out for HMR collection</v>
          </cell>
        </row>
        <row r="10381">
          <cell r="A10381">
            <v>45360.494317129604</v>
          </cell>
          <cell r="B10381">
            <v>4421</v>
          </cell>
          <cell r="F10381" t="str">
            <v>CC-01211555</v>
          </cell>
          <cell r="J10381" t="str">
            <v>Sales Call</v>
          </cell>
          <cell r="R10381" t="str">
            <v>BSGD161854</v>
          </cell>
          <cell r="AB10381" t="str">
            <v>Sales call carried out for HMR collection</v>
          </cell>
        </row>
        <row r="10382">
          <cell r="A10382">
            <v>45360.491990740702</v>
          </cell>
          <cell r="B10382">
            <v>1555</v>
          </cell>
          <cell r="F10382" t="str">
            <v>CC-01211537</v>
          </cell>
          <cell r="J10382" t="str">
            <v>Sales Call</v>
          </cell>
          <cell r="R10382" t="str">
            <v>BSFD161825</v>
          </cell>
          <cell r="AB10382" t="str">
            <v>Sales call carried out for HMR collection</v>
          </cell>
        </row>
        <row r="10383">
          <cell r="A10383">
            <v>45360.4898032407</v>
          </cell>
          <cell r="B10383">
            <v>1000</v>
          </cell>
          <cell r="F10383" t="str">
            <v>CC-01211522</v>
          </cell>
          <cell r="J10383" t="str">
            <v>Sales Call</v>
          </cell>
          <cell r="R10383" t="str">
            <v>BSFD161833</v>
          </cell>
          <cell r="AB10383" t="str">
            <v>Sales call carried out for HMR collection</v>
          </cell>
        </row>
        <row r="10384">
          <cell r="A10384">
            <v>45360.487488425897</v>
          </cell>
          <cell r="B10384">
            <v>8302</v>
          </cell>
          <cell r="F10384" t="str">
            <v>CC-01211515</v>
          </cell>
          <cell r="J10384" t="str">
            <v>Sales Call</v>
          </cell>
          <cell r="R10384" t="str">
            <v>BQJD200011</v>
          </cell>
          <cell r="AB10384" t="str">
            <v>Sales call carried out for HMR collection</v>
          </cell>
        </row>
        <row r="10385">
          <cell r="A10385">
            <v>45360.485266203701</v>
          </cell>
          <cell r="B10385">
            <v>17544</v>
          </cell>
          <cell r="F10385" t="str">
            <v>CC-01211509</v>
          </cell>
          <cell r="J10385" t="str">
            <v>Sales Call</v>
          </cell>
          <cell r="R10385" t="str">
            <v>BQJD160040</v>
          </cell>
          <cell r="AB10385" t="str">
            <v>Sales call carried out for HMR collection</v>
          </cell>
        </row>
        <row r="10386">
          <cell r="A10386">
            <v>45360.4831134259</v>
          </cell>
          <cell r="B10386">
            <v>11153</v>
          </cell>
          <cell r="F10386" t="str">
            <v>CC-01211500</v>
          </cell>
          <cell r="J10386" t="str">
            <v>Sales Call</v>
          </cell>
          <cell r="R10386" t="str">
            <v>BQKD160099</v>
          </cell>
          <cell r="AB10386" t="str">
            <v>Sales call carried out for HMR collection</v>
          </cell>
        </row>
        <row r="10387">
          <cell r="A10387">
            <v>45360.480879629598</v>
          </cell>
          <cell r="B10387">
            <v>11910</v>
          </cell>
          <cell r="F10387" t="str">
            <v>CC-01211491</v>
          </cell>
          <cell r="J10387" t="str">
            <v>Sales Call</v>
          </cell>
          <cell r="R10387" t="str">
            <v>BQKD160115</v>
          </cell>
          <cell r="AB10387" t="str">
            <v>Sales call carried out for HMR collection</v>
          </cell>
        </row>
        <row r="10388">
          <cell r="A10388">
            <v>45360.478842592602</v>
          </cell>
          <cell r="B10388">
            <v>2855</v>
          </cell>
          <cell r="F10388" t="str">
            <v>CC-01211487</v>
          </cell>
          <cell r="J10388" t="str">
            <v>Sales Call</v>
          </cell>
          <cell r="R10388" t="str">
            <v>GPBD160107</v>
          </cell>
          <cell r="AB10388" t="str">
            <v>Sales call carried out for HMR collection</v>
          </cell>
        </row>
        <row r="10389">
          <cell r="A10389">
            <v>45360.476585648103</v>
          </cell>
          <cell r="B10389">
            <v>6775</v>
          </cell>
          <cell r="F10389" t="str">
            <v>CC-01211479</v>
          </cell>
          <cell r="J10389" t="str">
            <v>Sales Call</v>
          </cell>
          <cell r="R10389" t="str">
            <v>GOBD160007</v>
          </cell>
          <cell r="AB10389" t="str">
            <v>Sales call carried out for HMR collection</v>
          </cell>
        </row>
        <row r="10390">
          <cell r="A10390">
            <v>45360.4744444444</v>
          </cell>
          <cell r="B10390">
            <v>5270</v>
          </cell>
          <cell r="F10390" t="str">
            <v>CC-01211471</v>
          </cell>
          <cell r="J10390" t="str">
            <v>Sales Call</v>
          </cell>
          <cell r="R10390" t="str">
            <v>BOJD160012</v>
          </cell>
          <cell r="AB10390" t="str">
            <v>Sales call carried out for HMR collection</v>
          </cell>
        </row>
        <row r="10391">
          <cell r="A10391">
            <v>45360.472245370402</v>
          </cell>
          <cell r="B10391">
            <v>6640</v>
          </cell>
          <cell r="F10391" t="str">
            <v>CC-01211465</v>
          </cell>
          <cell r="J10391" t="str">
            <v>Sales Call</v>
          </cell>
          <cell r="R10391" t="str">
            <v>BQFD160263</v>
          </cell>
          <cell r="AB10391" t="str">
            <v>Sales call carried out for HMR collection</v>
          </cell>
        </row>
        <row r="10392">
          <cell r="A10392">
            <v>45360.4698726852</v>
          </cell>
          <cell r="B10392">
            <v>4738</v>
          </cell>
          <cell r="F10392" t="str">
            <v>CC-01211456</v>
          </cell>
          <cell r="J10392" t="str">
            <v>Sales Call</v>
          </cell>
          <cell r="R10392" t="str">
            <v>BQBD160060</v>
          </cell>
          <cell r="AB10392" t="str">
            <v>Sales call carried out for HMR collection</v>
          </cell>
        </row>
        <row r="10393">
          <cell r="A10393">
            <v>45360.467743055597</v>
          </cell>
          <cell r="B10393">
            <v>6159</v>
          </cell>
          <cell r="F10393" t="str">
            <v>CC-01211444</v>
          </cell>
          <cell r="J10393" t="str">
            <v>Sales Call</v>
          </cell>
          <cell r="R10393" t="str">
            <v>BPED160082</v>
          </cell>
          <cell r="AB10393" t="str">
            <v>Sales call carried out for HMR collection</v>
          </cell>
        </row>
        <row r="10394">
          <cell r="A10394">
            <v>45360.465254629598</v>
          </cell>
          <cell r="B10394">
            <v>3490</v>
          </cell>
          <cell r="F10394" t="str">
            <v>CC-01211437</v>
          </cell>
          <cell r="J10394" t="str">
            <v>Sales Call</v>
          </cell>
          <cell r="R10394" t="str">
            <v>BRHD161314</v>
          </cell>
          <cell r="AB10394" t="str">
            <v>Sales call carried out for HMR collection</v>
          </cell>
        </row>
        <row r="10395">
          <cell r="A10395">
            <v>45360.463101851798</v>
          </cell>
          <cell r="B10395">
            <v>8825</v>
          </cell>
          <cell r="F10395" t="str">
            <v>CC-01211428</v>
          </cell>
          <cell r="J10395" t="str">
            <v>Sales Call</v>
          </cell>
          <cell r="R10395" t="str">
            <v>BNJD200008</v>
          </cell>
          <cell r="AB10395" t="str">
            <v>Sales call carried out for HMR collection</v>
          </cell>
        </row>
        <row r="10396">
          <cell r="A10396">
            <v>45360.4608449074</v>
          </cell>
          <cell r="B10396">
            <v>7943</v>
          </cell>
          <cell r="F10396" t="str">
            <v>CC-01211423</v>
          </cell>
          <cell r="J10396" t="str">
            <v>Sales Call</v>
          </cell>
          <cell r="R10396" t="str">
            <v>BOLD200057</v>
          </cell>
          <cell r="AB10396" t="str">
            <v>Sales call carried out for HMR collection</v>
          </cell>
        </row>
        <row r="10397">
          <cell r="A10397">
            <v>45360.4586921296</v>
          </cell>
          <cell r="B10397">
            <v>5438</v>
          </cell>
          <cell r="F10397" t="str">
            <v>CC-01211417</v>
          </cell>
          <cell r="J10397" t="str">
            <v>Sales Call</v>
          </cell>
          <cell r="R10397" t="str">
            <v>BRJD160543</v>
          </cell>
          <cell r="AB10397" t="str">
            <v>Sales call carried out for HMR collection</v>
          </cell>
        </row>
        <row r="10398">
          <cell r="A10398">
            <v>45360.456469907404</v>
          </cell>
          <cell r="B10398">
            <v>3948</v>
          </cell>
          <cell r="F10398" t="str">
            <v>CC-01211413</v>
          </cell>
          <cell r="J10398" t="str">
            <v>Sales Call</v>
          </cell>
          <cell r="R10398" t="str">
            <v>BQHD160361</v>
          </cell>
          <cell r="AB10398" t="str">
            <v>Sales call carried out for HMR collection</v>
          </cell>
        </row>
        <row r="10399">
          <cell r="A10399">
            <v>45360.4538425926</v>
          </cell>
          <cell r="B10399">
            <v>3103</v>
          </cell>
          <cell r="F10399" t="str">
            <v>CC-01211406</v>
          </cell>
          <cell r="J10399" t="str">
            <v>Sales Call</v>
          </cell>
          <cell r="R10399" t="str">
            <v>BQGD160344</v>
          </cell>
          <cell r="AB10399" t="str">
            <v>Sales call carried out for HMR collection</v>
          </cell>
        </row>
        <row r="10400">
          <cell r="A10400">
            <v>45360.343854166698</v>
          </cell>
          <cell r="B10400">
            <v>4500</v>
          </cell>
          <cell r="F10400" t="str">
            <v>CC-01211298</v>
          </cell>
          <cell r="J10400" t="str">
            <v>Schedule Service</v>
          </cell>
          <cell r="R10400" t="str">
            <v>BUID162953</v>
          </cell>
          <cell r="AB10400" t="str">
            <v>Attend the site for schedule service so drain oil from tank and oil cooler 37 litres after then replace air filter engine and compressor both side, replace oil filter, replace separator filter, replace actuator kit both side, replace arv kit, pressure regulator kit. Overall Topped up oil in tank 38 litres. After schedule service done start the unit and checked on load condition found unit is running in ok condition.</v>
          </cell>
        </row>
        <row r="10401">
          <cell r="A10401">
            <v>45359.8219791667</v>
          </cell>
          <cell r="B10401">
            <v>3000</v>
          </cell>
          <cell r="F10401" t="str">
            <v>CC-01211055</v>
          </cell>
          <cell r="J10401" t="str">
            <v>Schedule Service</v>
          </cell>
          <cell r="R10401" t="str">
            <v>BQGD220072</v>
          </cell>
          <cell r="AB10401" t="str">
            <v>Attend the site for schedule service so replace air filter, oil 35 litres, oil filter 2nos., after schedule service start the unit and check on load condition found unit is running in ok condition.</v>
          </cell>
        </row>
        <row r="10402">
          <cell r="A10402">
            <v>45359.701527777797</v>
          </cell>
          <cell r="B10402">
            <v>4912</v>
          </cell>
          <cell r="F10402" t="str">
            <v>CC-01210937</v>
          </cell>
          <cell r="J10402" t="str">
            <v>Sales Call</v>
          </cell>
          <cell r="R10402" t="str">
            <v>BPKD200020</v>
          </cell>
          <cell r="AB10402" t="str">
            <v>Sales call carried out for HMR collection</v>
          </cell>
        </row>
        <row r="10403">
          <cell r="A10403">
            <v>45359.699398148201</v>
          </cell>
          <cell r="B10403">
            <v>4686</v>
          </cell>
          <cell r="F10403" t="str">
            <v>CC-01210929</v>
          </cell>
          <cell r="J10403" t="str">
            <v>Sales Call</v>
          </cell>
          <cell r="R10403" t="str">
            <v>BQHD160412</v>
          </cell>
          <cell r="AB10403" t="str">
            <v>Sales call carried out for HMR collection</v>
          </cell>
        </row>
        <row r="10404">
          <cell r="A10404">
            <v>45359.697037037004</v>
          </cell>
          <cell r="B10404">
            <v>1</v>
          </cell>
          <cell r="F10404" t="str">
            <v>CC-01210919</v>
          </cell>
          <cell r="J10404" t="str">
            <v>Commissioning</v>
          </cell>
          <cell r="R10404" t="str">
            <v>BXKS035317</v>
          </cell>
          <cell r="AB10404" t="str">
            <v>Commissioning done on dated 09-03-2024</v>
          </cell>
        </row>
        <row r="10405">
          <cell r="A10405">
            <v>45359.696898148097</v>
          </cell>
          <cell r="B10405">
            <v>19978</v>
          </cell>
          <cell r="F10405" t="str">
            <v>CC-01210918</v>
          </cell>
          <cell r="J10405" t="str">
            <v>Sales Call</v>
          </cell>
          <cell r="R10405" t="str">
            <v>BOID200223</v>
          </cell>
          <cell r="AB10405" t="str">
            <v>Sales call carried out for HMR collection</v>
          </cell>
        </row>
        <row r="10406">
          <cell r="A10406">
            <v>45359.692037036999</v>
          </cell>
          <cell r="B10406">
            <v>8824</v>
          </cell>
          <cell r="F10406" t="str">
            <v>CC-01210907</v>
          </cell>
          <cell r="J10406" t="str">
            <v>Sales Call</v>
          </cell>
          <cell r="R10406" t="str">
            <v>BNJD200008</v>
          </cell>
          <cell r="AB10406" t="str">
            <v>Sales call carried out for HMR collection</v>
          </cell>
        </row>
        <row r="10407">
          <cell r="A10407">
            <v>45359.6890277778</v>
          </cell>
          <cell r="B10407">
            <v>3858</v>
          </cell>
          <cell r="F10407" t="str">
            <v>CC-01210904</v>
          </cell>
          <cell r="J10407" t="str">
            <v>Sales Call</v>
          </cell>
          <cell r="R10407" t="str">
            <v>BSGD161861</v>
          </cell>
          <cell r="AB10407" t="str">
            <v>Sales call carried out for HMR collection</v>
          </cell>
        </row>
        <row r="10408">
          <cell r="A10408">
            <v>45359.6855208333</v>
          </cell>
          <cell r="B10408">
            <v>4304</v>
          </cell>
          <cell r="F10408" t="str">
            <v>CC-01210899</v>
          </cell>
          <cell r="J10408" t="str">
            <v>Sales Call</v>
          </cell>
          <cell r="R10408" t="str">
            <v>BSDD120664</v>
          </cell>
          <cell r="AB10408" t="str">
            <v>Sales call carried out for HMR collection</v>
          </cell>
        </row>
        <row r="10409">
          <cell r="A10409">
            <v>45359.683391203696</v>
          </cell>
          <cell r="B10409">
            <v>984</v>
          </cell>
          <cell r="F10409" t="str">
            <v>CC-01210896</v>
          </cell>
          <cell r="J10409" t="str">
            <v>Sales Call</v>
          </cell>
          <cell r="R10409" t="str">
            <v>BSCD120656</v>
          </cell>
          <cell r="AB10409" t="str">
            <v>Sales call carried out for HMR collection</v>
          </cell>
        </row>
        <row r="10410">
          <cell r="A10410">
            <v>45359.681250000001</v>
          </cell>
          <cell r="B10410">
            <v>4134</v>
          </cell>
          <cell r="F10410" t="str">
            <v>CC-01210889</v>
          </cell>
          <cell r="J10410" t="str">
            <v>Sales Call</v>
          </cell>
          <cell r="R10410" t="str">
            <v>BRJD160598</v>
          </cell>
          <cell r="AB10410" t="str">
            <v>Sales call carried out for HMR collection</v>
          </cell>
        </row>
        <row r="10411">
          <cell r="A10411">
            <v>45359.679108796299</v>
          </cell>
          <cell r="B10411">
            <v>6625</v>
          </cell>
          <cell r="F10411" t="str">
            <v>CC-01210882</v>
          </cell>
          <cell r="J10411" t="str">
            <v>Sales Call</v>
          </cell>
          <cell r="R10411" t="str">
            <v>BSAD161567</v>
          </cell>
          <cell r="AB10411" t="str">
            <v>Sales call carried out for HMR collection</v>
          </cell>
        </row>
        <row r="10412">
          <cell r="A10412">
            <v>45359.675925925898</v>
          </cell>
          <cell r="B10412">
            <v>4065</v>
          </cell>
          <cell r="F10412" t="str">
            <v>CC-01210876</v>
          </cell>
          <cell r="J10412" t="str">
            <v>Sales Call</v>
          </cell>
          <cell r="R10412" t="str">
            <v>BSFD161819</v>
          </cell>
          <cell r="AB10412" t="str">
            <v>Sales call carried out for HMR collection</v>
          </cell>
        </row>
        <row r="10413">
          <cell r="A10413">
            <v>45359.673703703702</v>
          </cell>
          <cell r="B10413">
            <v>1060</v>
          </cell>
          <cell r="F10413" t="str">
            <v>CC-01210873</v>
          </cell>
          <cell r="J10413" t="str">
            <v>Sales Call</v>
          </cell>
          <cell r="R10413" t="str">
            <v>BTGD120943</v>
          </cell>
          <cell r="AB10413" t="str">
            <v>Sales call carried out for HMR collection</v>
          </cell>
        </row>
        <row r="10414">
          <cell r="A10414">
            <v>45359.668263888903</v>
          </cell>
          <cell r="B10414">
            <v>6565</v>
          </cell>
          <cell r="F10414" t="str">
            <v>CC-01210854</v>
          </cell>
          <cell r="J10414" t="str">
            <v>Sales Call</v>
          </cell>
          <cell r="R10414" t="str">
            <v>BUID162912</v>
          </cell>
          <cell r="AB10414" t="str">
            <v>Sales call carried out for HMR collection</v>
          </cell>
        </row>
        <row r="10415">
          <cell r="A10415">
            <v>45359.665787037004</v>
          </cell>
          <cell r="B10415">
            <v>1345</v>
          </cell>
          <cell r="F10415" t="str">
            <v>CC-01210847</v>
          </cell>
          <cell r="J10415" t="str">
            <v>Sales Call</v>
          </cell>
          <cell r="R10415" t="str">
            <v>BUFL152860</v>
          </cell>
          <cell r="AB10415" t="str">
            <v>Sales call carried out for HMR collection</v>
          </cell>
        </row>
        <row r="10416">
          <cell r="A10416">
            <v>45359.6632523148</v>
          </cell>
          <cell r="B10416">
            <v>2650</v>
          </cell>
          <cell r="F10416" t="str">
            <v>CC-01210836</v>
          </cell>
          <cell r="J10416" t="str">
            <v>Sales Call</v>
          </cell>
          <cell r="R10416" t="str">
            <v>BUHL152930</v>
          </cell>
          <cell r="AB10416" t="str">
            <v>Sales call carried out for HMR collection</v>
          </cell>
        </row>
        <row r="10417">
          <cell r="A10417">
            <v>45359.661192129599</v>
          </cell>
          <cell r="B10417">
            <v>1692</v>
          </cell>
          <cell r="F10417" t="str">
            <v>CC-01210830</v>
          </cell>
          <cell r="J10417" t="str">
            <v>Sales Call</v>
          </cell>
          <cell r="R10417" t="str">
            <v>BUBD162649</v>
          </cell>
          <cell r="AB10417" t="str">
            <v>Sales call carried out for HMR collection</v>
          </cell>
        </row>
        <row r="10418">
          <cell r="A10418">
            <v>45359.658842592602</v>
          </cell>
          <cell r="B10418">
            <v>9600</v>
          </cell>
          <cell r="F10418" t="str">
            <v>CC-01210824</v>
          </cell>
          <cell r="J10418" t="str">
            <v>Sales Call</v>
          </cell>
          <cell r="R10418" t="str">
            <v>BULD162577</v>
          </cell>
          <cell r="AB10418" t="str">
            <v>Sales call carried out for HMR collection</v>
          </cell>
        </row>
        <row r="10419">
          <cell r="A10419">
            <v>45359.656481481499</v>
          </cell>
          <cell r="B10419">
            <v>5500</v>
          </cell>
          <cell r="F10419" t="str">
            <v>CC-01210817</v>
          </cell>
          <cell r="J10419" t="str">
            <v>Sales Call</v>
          </cell>
          <cell r="R10419" t="str">
            <v>BUCD162696</v>
          </cell>
          <cell r="AB10419" t="str">
            <v>Sales call carried out for HMR collection</v>
          </cell>
        </row>
        <row r="10420">
          <cell r="A10420">
            <v>45359.654224537</v>
          </cell>
          <cell r="B10420">
            <v>7650</v>
          </cell>
          <cell r="F10420" t="str">
            <v>CC-01210813</v>
          </cell>
          <cell r="J10420" t="str">
            <v>Sales Call</v>
          </cell>
          <cell r="R10420" t="str">
            <v>BULD162568</v>
          </cell>
          <cell r="AB10420" t="str">
            <v>Sales call carried out for HMR collection</v>
          </cell>
        </row>
        <row r="10421">
          <cell r="A10421">
            <v>45359.651782407404</v>
          </cell>
          <cell r="B10421">
            <v>3275</v>
          </cell>
          <cell r="F10421" t="str">
            <v>CC-01210800</v>
          </cell>
          <cell r="J10421" t="str">
            <v>Sales Call</v>
          </cell>
          <cell r="R10421" t="str">
            <v>BUAL160585</v>
          </cell>
          <cell r="AB10421" t="str">
            <v>Sales call carried out for HMR collection</v>
          </cell>
        </row>
        <row r="10422">
          <cell r="A10422">
            <v>45359.6496064815</v>
          </cell>
          <cell r="B10422">
            <v>9300</v>
          </cell>
          <cell r="F10422" t="str">
            <v>CC-01210789</v>
          </cell>
          <cell r="J10422" t="str">
            <v>Sales Call</v>
          </cell>
          <cell r="R10422" t="str">
            <v>BUKD162535</v>
          </cell>
          <cell r="AB10422" t="str">
            <v>Sales call carried out for HMR collection</v>
          </cell>
        </row>
        <row r="10423">
          <cell r="A10423">
            <v>45359.647164351903</v>
          </cell>
          <cell r="B10423">
            <v>920</v>
          </cell>
          <cell r="F10423" t="str">
            <v>CC-01210781</v>
          </cell>
          <cell r="J10423" t="str">
            <v>Sales Call</v>
          </cell>
          <cell r="R10423" t="str">
            <v>BULD162583</v>
          </cell>
          <cell r="AB10423" t="str">
            <v>Sales call carried out for HMR collection</v>
          </cell>
        </row>
        <row r="10424">
          <cell r="A10424">
            <v>45359.645150463002</v>
          </cell>
          <cell r="B10424">
            <v>1000</v>
          </cell>
          <cell r="F10424" t="str">
            <v>CC-01210778</v>
          </cell>
          <cell r="J10424" t="str">
            <v>Sales Call</v>
          </cell>
          <cell r="R10424" t="str">
            <v>BULD162579</v>
          </cell>
          <cell r="AB10424" t="str">
            <v>Sales call carried out for HMR collection</v>
          </cell>
        </row>
        <row r="10425">
          <cell r="A10425">
            <v>45359.642083333303</v>
          </cell>
          <cell r="B10425">
            <v>6244</v>
          </cell>
          <cell r="F10425" t="str">
            <v>CC-01210767</v>
          </cell>
          <cell r="J10425" t="str">
            <v>Sales Call</v>
          </cell>
          <cell r="R10425" t="str">
            <v>BTGL160455</v>
          </cell>
          <cell r="AB10425" t="str">
            <v>Sales call carried out for HMR collection</v>
          </cell>
        </row>
        <row r="10426">
          <cell r="A10426">
            <v>45359.639918981498</v>
          </cell>
          <cell r="B10426">
            <v>4624</v>
          </cell>
          <cell r="F10426" t="str">
            <v>CC-01210762</v>
          </cell>
          <cell r="J10426" t="str">
            <v>Sales Call</v>
          </cell>
          <cell r="R10426" t="str">
            <v>BTJD162016</v>
          </cell>
          <cell r="AB10426" t="str">
            <v>Sales call carried out for HMR collection</v>
          </cell>
        </row>
        <row r="10427">
          <cell r="A10427">
            <v>45359.637696759302</v>
          </cell>
          <cell r="B10427">
            <v>6653</v>
          </cell>
          <cell r="F10427" t="str">
            <v>CC-01210755</v>
          </cell>
          <cell r="J10427" t="str">
            <v>Sales Call</v>
          </cell>
          <cell r="R10427" t="str">
            <v>BTED162231</v>
          </cell>
          <cell r="AB10427" t="str">
            <v>Sales call carried out for HMR collection</v>
          </cell>
        </row>
        <row r="10428">
          <cell r="A10428">
            <v>45359.635335648098</v>
          </cell>
          <cell r="B10428">
            <v>8545</v>
          </cell>
          <cell r="F10428" t="str">
            <v>CC-01210745</v>
          </cell>
          <cell r="J10428" t="str">
            <v>Sales Call</v>
          </cell>
          <cell r="R10428" t="str">
            <v>BTGD162289</v>
          </cell>
          <cell r="AB10428" t="str">
            <v>Sales call carried our for HMR collection</v>
          </cell>
        </row>
        <row r="10429">
          <cell r="A10429">
            <v>45359.617418981499</v>
          </cell>
          <cell r="B10429">
            <v>915</v>
          </cell>
          <cell r="F10429" t="str">
            <v>CC-01210703</v>
          </cell>
          <cell r="J10429" t="str">
            <v>Complaint - Running With Problem</v>
          </cell>
          <cell r="R10429" t="str">
            <v>BWLD163608</v>
          </cell>
          <cell r="AB10429" t="str">
            <v>Attended the site for Indian borewell pepra paharpur for unit running with problem SO found water temperature not working properly and key switch working malfunction so check wirrining found ok but key switch not working properly water temperature wire lose condition so re- fitted .after then start the unit found water temperature working properly but key switch not working .after then start the unit running found satisfactory all parameters working under limit.. under observation 09-03-2024. Estimate given for Key switch waiting for customer approval after approval received we logged new call..</v>
          </cell>
        </row>
        <row r="10430">
          <cell r="A10430">
            <v>45359.580787036997</v>
          </cell>
          <cell r="B10430">
            <v>7049</v>
          </cell>
          <cell r="F10430" t="str">
            <v>CC-01210627</v>
          </cell>
          <cell r="J10430" t="str">
            <v>Schedule Service</v>
          </cell>
          <cell r="R10430" t="str">
            <v>BVKC374485</v>
          </cell>
          <cell r="AB10430" t="str">
            <v>Today we attend the customer site for sheudle service so we change parts 1 air filter 2 oil filter than start machine running ok good</v>
          </cell>
        </row>
        <row r="10431">
          <cell r="A10431">
            <v>45359.572928240697</v>
          </cell>
          <cell r="B10431">
            <v>20</v>
          </cell>
          <cell r="F10431" t="str">
            <v>CC-01210613</v>
          </cell>
          <cell r="J10431" t="str">
            <v>Sales Call</v>
          </cell>
          <cell r="R10431" t="str">
            <v>BXKD164174</v>
          </cell>
          <cell r="AB10431" t="str">
            <v>Sales call carried out for HMR collection</v>
          </cell>
        </row>
        <row r="10432">
          <cell r="A10432">
            <v>45359.570393518501</v>
          </cell>
          <cell r="B10432">
            <v>20</v>
          </cell>
          <cell r="F10432" t="str">
            <v>CC-01210610</v>
          </cell>
          <cell r="J10432" t="str">
            <v>Sales Call</v>
          </cell>
          <cell r="R10432" t="str">
            <v>BXJD121862</v>
          </cell>
          <cell r="AB10432" t="str">
            <v>Sales call carried out for HMR collection</v>
          </cell>
        </row>
        <row r="10433">
          <cell r="A10433">
            <v>45359.567962963003</v>
          </cell>
          <cell r="B10433">
            <v>30</v>
          </cell>
          <cell r="F10433" t="str">
            <v>CC-01210604</v>
          </cell>
          <cell r="J10433" t="str">
            <v>Sales Call</v>
          </cell>
          <cell r="R10433" t="str">
            <v>BXKD231832</v>
          </cell>
          <cell r="AB10433" t="str">
            <v>Sales call carried out for HMR collection</v>
          </cell>
        </row>
        <row r="10434">
          <cell r="A10434">
            <v>45359.564421296302</v>
          </cell>
          <cell r="B10434">
            <v>40</v>
          </cell>
          <cell r="F10434" t="str">
            <v>CC-01210595</v>
          </cell>
          <cell r="J10434" t="str">
            <v>Sales Call</v>
          </cell>
          <cell r="R10434" t="str">
            <v>BWHD164039</v>
          </cell>
          <cell r="AB10434" t="str">
            <v>Sales call carried out for HMR collection</v>
          </cell>
        </row>
        <row r="10435">
          <cell r="A10435">
            <v>45359.560798611099</v>
          </cell>
          <cell r="B10435">
            <v>840</v>
          </cell>
          <cell r="F10435" t="str">
            <v>CC-01210585</v>
          </cell>
          <cell r="J10435" t="str">
            <v>Sales Call</v>
          </cell>
          <cell r="R10435" t="str">
            <v>BWCD163769</v>
          </cell>
          <cell r="AB10435" t="str">
            <v>Sales call carried out for HMR collection</v>
          </cell>
        </row>
        <row r="10436">
          <cell r="A10436">
            <v>45359.558206018497</v>
          </cell>
          <cell r="B10436">
            <v>65</v>
          </cell>
          <cell r="F10436" t="str">
            <v>CC-01210584</v>
          </cell>
          <cell r="J10436" t="str">
            <v>Sales Call</v>
          </cell>
          <cell r="R10436" t="str">
            <v>BXJD164132</v>
          </cell>
          <cell r="AB10436" t="str">
            <v>Sales call carried out for HMR collection</v>
          </cell>
        </row>
        <row r="10437">
          <cell r="A10437">
            <v>45359.555613425902</v>
          </cell>
          <cell r="B10437">
            <v>40</v>
          </cell>
          <cell r="F10437" t="str">
            <v>CC-01210579</v>
          </cell>
          <cell r="J10437" t="str">
            <v>Sales Call</v>
          </cell>
          <cell r="R10437" t="str">
            <v>BXJD164130</v>
          </cell>
          <cell r="AB10437" t="str">
            <v>Sales call carried out for HMR collection</v>
          </cell>
        </row>
        <row r="10438">
          <cell r="A10438">
            <v>45359.552129629599</v>
          </cell>
          <cell r="B10438">
            <v>80</v>
          </cell>
          <cell r="F10438" t="str">
            <v>CC-01210574</v>
          </cell>
          <cell r="J10438" t="str">
            <v>Sales Call</v>
          </cell>
          <cell r="R10438" t="str">
            <v>BXKD231814</v>
          </cell>
          <cell r="AB10438" t="str">
            <v>Sales call carried out for HMR collection</v>
          </cell>
        </row>
        <row r="10439">
          <cell r="A10439">
            <v>45359.547893518502</v>
          </cell>
          <cell r="B10439">
            <v>100</v>
          </cell>
          <cell r="F10439" t="str">
            <v>CC-01210565</v>
          </cell>
          <cell r="J10439" t="str">
            <v>Sales Call</v>
          </cell>
          <cell r="R10439" t="str">
            <v>BXKD121881</v>
          </cell>
          <cell r="AB10439" t="str">
            <v>Sales call carried out for HMR collection.</v>
          </cell>
        </row>
        <row r="10440">
          <cell r="A10440">
            <v>45359.545196759304</v>
          </cell>
          <cell r="B10440">
            <v>110</v>
          </cell>
          <cell r="F10440" t="str">
            <v>CC-01210557</v>
          </cell>
          <cell r="J10440" t="str">
            <v>Sales Call</v>
          </cell>
          <cell r="R10440" t="str">
            <v>BXJD164143</v>
          </cell>
          <cell r="AB10440" t="str">
            <v>Sales call carried out for HMR collection</v>
          </cell>
        </row>
        <row r="10441">
          <cell r="A10441">
            <v>45359.542407407404</v>
          </cell>
          <cell r="B10441">
            <v>120</v>
          </cell>
          <cell r="F10441" t="str">
            <v>CC-01210552</v>
          </cell>
          <cell r="J10441" t="str">
            <v>Sales Call</v>
          </cell>
          <cell r="R10441" t="str">
            <v>BXJD121872</v>
          </cell>
          <cell r="AB10441" t="str">
            <v>Sales call carried out for HMR collection</v>
          </cell>
        </row>
        <row r="10442">
          <cell r="A10442">
            <v>45359.539884259299</v>
          </cell>
          <cell r="B10442">
            <v>60</v>
          </cell>
          <cell r="F10442" t="str">
            <v>CC-01210547</v>
          </cell>
          <cell r="J10442" t="str">
            <v>Sales Call</v>
          </cell>
          <cell r="R10442" t="str">
            <v>BWID164076</v>
          </cell>
          <cell r="AB10442" t="str">
            <v>Sales call carried out for HMR collection</v>
          </cell>
        </row>
        <row r="10443">
          <cell r="A10443">
            <v>45359.536249999997</v>
          </cell>
          <cell r="B10443">
            <v>350</v>
          </cell>
          <cell r="F10443" t="str">
            <v>CC-01210539</v>
          </cell>
          <cell r="J10443" t="str">
            <v>Sales Call</v>
          </cell>
          <cell r="R10443" t="str">
            <v>BWID164091</v>
          </cell>
          <cell r="AB10443" t="str">
            <v>Sales call carried out for HMR collection</v>
          </cell>
        </row>
        <row r="10444">
          <cell r="A10444">
            <v>45359.533078703702</v>
          </cell>
          <cell r="B10444">
            <v>300</v>
          </cell>
          <cell r="F10444" t="str">
            <v>CC-01210527</v>
          </cell>
          <cell r="J10444" t="str">
            <v>Sales Call</v>
          </cell>
          <cell r="R10444" t="str">
            <v>BWID164054</v>
          </cell>
          <cell r="AB10444" t="str">
            <v>Sales call carried out for HMR collection</v>
          </cell>
        </row>
        <row r="10445">
          <cell r="A10445">
            <v>45359.5301736111</v>
          </cell>
          <cell r="B10445">
            <v>498</v>
          </cell>
          <cell r="F10445" t="str">
            <v>CC-01210522</v>
          </cell>
          <cell r="J10445" t="str">
            <v>Sales Call</v>
          </cell>
          <cell r="R10445" t="str">
            <v>BWED163889</v>
          </cell>
          <cell r="AB10445" t="str">
            <v>Sales call carried out for HMR collection</v>
          </cell>
        </row>
        <row r="10446">
          <cell r="A10446">
            <v>45359.526840277802</v>
          </cell>
          <cell r="B10446">
            <v>400</v>
          </cell>
          <cell r="F10446" t="str">
            <v>CC-01210517</v>
          </cell>
          <cell r="J10446" t="str">
            <v>Sales Call</v>
          </cell>
          <cell r="R10446" t="str">
            <v>BWID164086</v>
          </cell>
          <cell r="AB10446" t="str">
            <v>Sales call carried out for HMR collection</v>
          </cell>
        </row>
        <row r="10447">
          <cell r="A10447">
            <v>45359.5241087963</v>
          </cell>
          <cell r="B10447">
            <v>280</v>
          </cell>
          <cell r="F10447" t="str">
            <v>CC-01210509</v>
          </cell>
          <cell r="J10447" t="str">
            <v>Sales Call</v>
          </cell>
          <cell r="R10447" t="str">
            <v>BWLD163588</v>
          </cell>
          <cell r="AB10447" t="str">
            <v>Sales call carried out for HMR collection</v>
          </cell>
        </row>
        <row r="10448">
          <cell r="A10448">
            <v>45359.520717592597</v>
          </cell>
          <cell r="B10448">
            <v>1685</v>
          </cell>
          <cell r="F10448" t="str">
            <v>CC-01210500</v>
          </cell>
          <cell r="J10448" t="str">
            <v>Sales Call</v>
          </cell>
          <cell r="R10448" t="str">
            <v>BVBD121409</v>
          </cell>
          <cell r="AB10448" t="str">
            <v>Sales call carried out for HMR collection</v>
          </cell>
        </row>
        <row r="10449">
          <cell r="A10449">
            <v>45359.518229166701</v>
          </cell>
          <cell r="B10449">
            <v>662</v>
          </cell>
          <cell r="F10449" t="str">
            <v>CC-01210494</v>
          </cell>
          <cell r="J10449" t="str">
            <v>Sales Call</v>
          </cell>
          <cell r="R10449" t="str">
            <v>BWHD231642</v>
          </cell>
          <cell r="AB10449" t="str">
            <v>Sales call carried out for HMR collection</v>
          </cell>
        </row>
        <row r="10450">
          <cell r="A10450">
            <v>45359.515451388899</v>
          </cell>
          <cell r="B10450">
            <v>465</v>
          </cell>
          <cell r="F10450" t="str">
            <v>CC-01210482</v>
          </cell>
          <cell r="J10450" t="str">
            <v>Sales Call</v>
          </cell>
          <cell r="R10450" t="str">
            <v>BWHD163996</v>
          </cell>
          <cell r="AB10450" t="str">
            <v>Sales call carried out for HMR collection</v>
          </cell>
        </row>
        <row r="10451">
          <cell r="A10451">
            <v>45359.512604166703</v>
          </cell>
          <cell r="B10451">
            <v>405</v>
          </cell>
          <cell r="F10451" t="str">
            <v>CC-01210475</v>
          </cell>
          <cell r="J10451" t="str">
            <v>Sales Call</v>
          </cell>
          <cell r="R10451" t="str">
            <v>BWHD164004</v>
          </cell>
          <cell r="AB10451" t="str">
            <v>Sales call carried out for HMR collection</v>
          </cell>
        </row>
        <row r="10452">
          <cell r="A10452">
            <v>45359.509618055599</v>
          </cell>
          <cell r="B10452">
            <v>1340</v>
          </cell>
          <cell r="F10452" t="str">
            <v>CC-01210465</v>
          </cell>
          <cell r="J10452" t="str">
            <v>Sales Call</v>
          </cell>
          <cell r="R10452" t="str">
            <v>BWJD163502</v>
          </cell>
          <cell r="AB10452" t="str">
            <v>Sales call carried out for HMR collection</v>
          </cell>
        </row>
        <row r="10453">
          <cell r="A10453">
            <v>45359.506874999999</v>
          </cell>
          <cell r="B10453">
            <v>550</v>
          </cell>
          <cell r="F10453" t="str">
            <v>CC-01210455</v>
          </cell>
          <cell r="J10453" t="str">
            <v>Sales Call</v>
          </cell>
          <cell r="R10453" t="str">
            <v>BWHD121813</v>
          </cell>
          <cell r="AB10453" t="str">
            <v>Sales call carried out for HMR collection</v>
          </cell>
        </row>
        <row r="10454">
          <cell r="A10454">
            <v>45359.504108796304</v>
          </cell>
          <cell r="B10454">
            <v>485</v>
          </cell>
          <cell r="F10454" t="str">
            <v>CC-01210443</v>
          </cell>
          <cell r="J10454" t="str">
            <v>Sales Call</v>
          </cell>
          <cell r="R10454" t="str">
            <v>BWFD163931</v>
          </cell>
          <cell r="AB10454" t="str">
            <v>Sales call carried out for HMR collection</v>
          </cell>
        </row>
        <row r="10455">
          <cell r="A10455">
            <v>45359.501388888901</v>
          </cell>
          <cell r="B10455">
            <v>540</v>
          </cell>
          <cell r="F10455" t="str">
            <v>CC-01210432</v>
          </cell>
          <cell r="J10455" t="str">
            <v>Sales Call</v>
          </cell>
          <cell r="R10455" t="str">
            <v>BWHD164015</v>
          </cell>
          <cell r="AB10455" t="str">
            <v>Sales call carried out for HMR collection</v>
          </cell>
        </row>
        <row r="10456">
          <cell r="A10456">
            <v>45359.498252314799</v>
          </cell>
          <cell r="B10456">
            <v>750</v>
          </cell>
          <cell r="F10456" t="str">
            <v>CC-01210422</v>
          </cell>
          <cell r="J10456" t="str">
            <v>Sales Call</v>
          </cell>
          <cell r="R10456" t="str">
            <v>BWFD163947</v>
          </cell>
          <cell r="AB10456" t="str">
            <v>Sales call carried out for HMR collection</v>
          </cell>
        </row>
        <row r="10457">
          <cell r="A10457">
            <v>45359.4933101852</v>
          </cell>
          <cell r="B10457">
            <v>120</v>
          </cell>
          <cell r="F10457" t="str">
            <v>CC-01210406</v>
          </cell>
          <cell r="J10457" t="str">
            <v>Sales Call</v>
          </cell>
          <cell r="R10457" t="str">
            <v>BWFD163937</v>
          </cell>
          <cell r="AB10457" t="str">
            <v>Sales call carried out for HMR collection</v>
          </cell>
        </row>
        <row r="10458">
          <cell r="A10458">
            <v>45359.490798611099</v>
          </cell>
          <cell r="B10458">
            <v>645</v>
          </cell>
          <cell r="F10458" t="str">
            <v>CC-01210398</v>
          </cell>
          <cell r="J10458" t="str">
            <v>Sales Call</v>
          </cell>
          <cell r="R10458" t="str">
            <v>BWFD163940</v>
          </cell>
          <cell r="AB10458" t="str">
            <v>Sales call carried out for HMR collection</v>
          </cell>
        </row>
        <row r="10459">
          <cell r="A10459">
            <v>45359.487673611096</v>
          </cell>
          <cell r="B10459">
            <v>1475</v>
          </cell>
          <cell r="F10459" t="str">
            <v>CC-01210389</v>
          </cell>
          <cell r="J10459" t="str">
            <v>Sales Call</v>
          </cell>
          <cell r="R10459" t="str">
            <v>BWJD163475</v>
          </cell>
          <cell r="AB10459" t="str">
            <v>Sales call carried out for HMR collection</v>
          </cell>
        </row>
        <row r="10460">
          <cell r="A10460">
            <v>45359.484594907401</v>
          </cell>
          <cell r="B10460">
            <v>480</v>
          </cell>
          <cell r="F10460" t="str">
            <v>CC-01210381</v>
          </cell>
          <cell r="J10460" t="str">
            <v>Sales Call</v>
          </cell>
          <cell r="R10460" t="str">
            <v>BWED163893</v>
          </cell>
          <cell r="AB10460" t="str">
            <v>Sales call carried out for HMR collection</v>
          </cell>
        </row>
        <row r="10461">
          <cell r="A10461">
            <v>45359.481805555602</v>
          </cell>
          <cell r="B10461">
            <v>621</v>
          </cell>
          <cell r="F10461" t="str">
            <v>CC-01210369</v>
          </cell>
          <cell r="J10461" t="str">
            <v>Sales Call</v>
          </cell>
          <cell r="R10461" t="str">
            <v>BWGD163984</v>
          </cell>
          <cell r="AB10461" t="str">
            <v>Sales call carried out for HMR collection</v>
          </cell>
        </row>
        <row r="10462">
          <cell r="A10462">
            <v>45359.478958333297</v>
          </cell>
          <cell r="B10462">
            <v>1870</v>
          </cell>
          <cell r="F10462" t="str">
            <v>CC-01210357</v>
          </cell>
          <cell r="J10462" t="str">
            <v>Sales Call</v>
          </cell>
          <cell r="R10462" t="str">
            <v>BVHD163388</v>
          </cell>
          <cell r="AB10462" t="str">
            <v>Sales call carried out for HMR collection</v>
          </cell>
        </row>
        <row r="10463">
          <cell r="A10463">
            <v>45359.4762962963</v>
          </cell>
          <cell r="B10463">
            <v>2696</v>
          </cell>
          <cell r="F10463" t="str">
            <v>CC-01210350</v>
          </cell>
          <cell r="J10463" t="str">
            <v>Sales Call</v>
          </cell>
          <cell r="R10463" t="str">
            <v>BWAD163687</v>
          </cell>
          <cell r="AB10463" t="str">
            <v>Sales call carried out for HMR collection</v>
          </cell>
        </row>
        <row r="10464">
          <cell r="A10464">
            <v>45359.473611111098</v>
          </cell>
          <cell r="B10464">
            <v>1223</v>
          </cell>
          <cell r="F10464" t="str">
            <v>CC-01210343</v>
          </cell>
          <cell r="J10464" t="str">
            <v>Sales Call</v>
          </cell>
          <cell r="R10464" t="str">
            <v>BWLD231334</v>
          </cell>
          <cell r="AB10464" t="str">
            <v>Sales call carried out for HMR collection</v>
          </cell>
        </row>
        <row r="10465">
          <cell r="A10465">
            <v>45359.470034722202</v>
          </cell>
          <cell r="B10465">
            <v>1669</v>
          </cell>
          <cell r="F10465" t="str">
            <v>CC-01210332</v>
          </cell>
          <cell r="J10465" t="str">
            <v>Sales Call</v>
          </cell>
          <cell r="R10465" t="str">
            <v>BWLD231345</v>
          </cell>
          <cell r="AB10465" t="str">
            <v>Sales call carried out for HMR collection</v>
          </cell>
        </row>
        <row r="10466">
          <cell r="A10466">
            <v>45359.466018518498</v>
          </cell>
          <cell r="B10466">
            <v>681</v>
          </cell>
          <cell r="F10466" t="str">
            <v>CC-01210320</v>
          </cell>
          <cell r="J10466" t="str">
            <v>Sales Call</v>
          </cell>
          <cell r="R10466" t="str">
            <v>BWCD121690</v>
          </cell>
          <cell r="AB10466" t="str">
            <v>Sales call carried out for HMR collection</v>
          </cell>
        </row>
        <row r="10467">
          <cell r="A10467">
            <v>45359.463449074101</v>
          </cell>
          <cell r="B10467">
            <v>1832</v>
          </cell>
          <cell r="F10467" t="str">
            <v>CC-01210318</v>
          </cell>
          <cell r="J10467" t="str">
            <v>Sales Call</v>
          </cell>
          <cell r="R10467" t="str">
            <v>BWBD163701</v>
          </cell>
          <cell r="AB10467" t="str">
            <v>Sales call carried out for HMR collection</v>
          </cell>
        </row>
        <row r="10468">
          <cell r="A10468">
            <v>45359.459282407399</v>
          </cell>
          <cell r="B10468">
            <v>2844</v>
          </cell>
          <cell r="F10468" t="str">
            <v>CC-01210311</v>
          </cell>
          <cell r="J10468" t="str">
            <v>Sales Call</v>
          </cell>
          <cell r="R10468" t="str">
            <v>ATID121006</v>
          </cell>
          <cell r="AB10468" t="str">
            <v>Sales call carried out for HMR collection</v>
          </cell>
        </row>
        <row r="10469">
          <cell r="A10469">
            <v>45359.456701388903</v>
          </cell>
          <cell r="B10469">
            <v>2744</v>
          </cell>
          <cell r="F10469" t="str">
            <v>CC-01210308</v>
          </cell>
          <cell r="J10469" t="str">
            <v>Sales Call</v>
          </cell>
          <cell r="R10469" t="str">
            <v>DTFD120926</v>
          </cell>
          <cell r="AB10469" t="str">
            <v>Sales call carried out for HMR collection</v>
          </cell>
        </row>
        <row r="10470">
          <cell r="A10470">
            <v>45359.454143518502</v>
          </cell>
          <cell r="B10470">
            <v>1886</v>
          </cell>
          <cell r="F10470" t="str">
            <v>CC-01210302</v>
          </cell>
          <cell r="J10470" t="str">
            <v>Sales Call</v>
          </cell>
          <cell r="R10470" t="str">
            <v>BWLD163586</v>
          </cell>
          <cell r="AB10470" t="str">
            <v>Sales call carried out for HMR collection</v>
          </cell>
        </row>
        <row r="10471">
          <cell r="A10471">
            <v>45359.4512384259</v>
          </cell>
          <cell r="B10471">
            <v>1517</v>
          </cell>
          <cell r="F10471" t="str">
            <v>CC-01210294</v>
          </cell>
          <cell r="J10471" t="str">
            <v>Sales Call</v>
          </cell>
          <cell r="R10471" t="str">
            <v>BWAD163674</v>
          </cell>
          <cell r="AB10471" t="str">
            <v>Sales call carried out for HMR collection</v>
          </cell>
        </row>
        <row r="10472">
          <cell r="A10472">
            <v>45359.4444560185</v>
          </cell>
          <cell r="B10472">
            <v>1046</v>
          </cell>
          <cell r="F10472" t="str">
            <v>CC-01210277</v>
          </cell>
          <cell r="J10472" t="str">
            <v>Sales Call</v>
          </cell>
          <cell r="R10472" t="str">
            <v>BWBD163707</v>
          </cell>
          <cell r="AB10472" t="str">
            <v>Sales call  carried out for HMR collection</v>
          </cell>
        </row>
        <row r="10473">
          <cell r="A10473">
            <v>45358.740682870397</v>
          </cell>
          <cell r="B10473">
            <v>9400</v>
          </cell>
          <cell r="F10473" t="str">
            <v>CC-01209775</v>
          </cell>
          <cell r="J10473" t="str">
            <v>Schedule Service</v>
          </cell>
          <cell r="R10473" t="str">
            <v>BULD162559</v>
          </cell>
          <cell r="AB10473" t="str">
            <v>Attend the site for schedule service so drain oil from cooler and drain oil from tank total 39 liters oil drain then Change air filter for compressor and engine both side then change oil filter, pressure regulator kit, ARV kit, BDV KIT, MPV kit and actuator kit and oil 40 liter then start the unit found running ok.</v>
          </cell>
        </row>
        <row r="10474">
          <cell r="A10474">
            <v>45358.688912037003</v>
          </cell>
          <cell r="B10474">
            <v>893</v>
          </cell>
          <cell r="F10474" t="str">
            <v>CC-01209617</v>
          </cell>
          <cell r="J10474" t="str">
            <v>Sales Call</v>
          </cell>
          <cell r="R10474" t="str">
            <v>BWLD163608</v>
          </cell>
          <cell r="AB10474" t="str">
            <v>Sales call carried out for HMR collection</v>
          </cell>
        </row>
        <row r="10475">
          <cell r="A10475">
            <v>45358.6855208333</v>
          </cell>
          <cell r="B10475">
            <v>525</v>
          </cell>
          <cell r="F10475" t="str">
            <v>CC-01209604</v>
          </cell>
          <cell r="J10475" t="str">
            <v>Sales Call</v>
          </cell>
          <cell r="R10475" t="str">
            <v>BWAD163680</v>
          </cell>
          <cell r="AB10475" t="str">
            <v>Sales call carried out for HMR collection</v>
          </cell>
        </row>
        <row r="10476">
          <cell r="A10476">
            <v>45358.682442129597</v>
          </cell>
          <cell r="B10476">
            <v>409</v>
          </cell>
          <cell r="F10476" t="str">
            <v>CC-01209594</v>
          </cell>
          <cell r="J10476" t="str">
            <v>Sales Call</v>
          </cell>
          <cell r="R10476" t="str">
            <v>BWJL153357</v>
          </cell>
          <cell r="AB10476" t="str">
            <v>Sales call carried out for HMR collection</v>
          </cell>
        </row>
        <row r="10477">
          <cell r="A10477">
            <v>45358.680011574099</v>
          </cell>
          <cell r="B10477">
            <v>3330</v>
          </cell>
          <cell r="F10477" t="str">
            <v>CC-01209586</v>
          </cell>
          <cell r="J10477" t="str">
            <v>Sales Call</v>
          </cell>
          <cell r="R10477" t="str">
            <v>BVED163244</v>
          </cell>
          <cell r="AB10477" t="str">
            <v>Sales call carried out for HMR collection</v>
          </cell>
        </row>
        <row r="10478">
          <cell r="A10478">
            <v>45358.664664351898</v>
          </cell>
          <cell r="B10478">
            <v>2073</v>
          </cell>
          <cell r="F10478" t="str">
            <v>CC-01209507</v>
          </cell>
          <cell r="J10478" t="str">
            <v>Sales Call</v>
          </cell>
          <cell r="R10478" t="str">
            <v>BWKD163543</v>
          </cell>
          <cell r="AB10478" t="str">
            <v>Sales call carried out for HMR collection</v>
          </cell>
        </row>
        <row r="10479">
          <cell r="A10479">
            <v>45358.662245370397</v>
          </cell>
          <cell r="B10479">
            <v>1677</v>
          </cell>
          <cell r="F10479" t="str">
            <v>CC-01209497</v>
          </cell>
          <cell r="J10479" t="str">
            <v>Sales Call</v>
          </cell>
          <cell r="R10479" t="str">
            <v>BWKD163512</v>
          </cell>
          <cell r="AB10479" t="str">
            <v>Sales call carried out for HMR collection</v>
          </cell>
        </row>
        <row r="10480">
          <cell r="A10480">
            <v>45358.658726851798</v>
          </cell>
          <cell r="B10480">
            <v>1691</v>
          </cell>
          <cell r="F10480" t="str">
            <v>CC-01209483</v>
          </cell>
          <cell r="J10480" t="str">
            <v>Sales Call</v>
          </cell>
          <cell r="R10480" t="str">
            <v>BVFD163261</v>
          </cell>
          <cell r="AB10480" t="str">
            <v>Sales call carried out for HMR collection</v>
          </cell>
        </row>
        <row r="10481">
          <cell r="A10481">
            <v>45358.656365740702</v>
          </cell>
          <cell r="B10481">
            <v>2403</v>
          </cell>
          <cell r="F10481" t="str">
            <v>CC-01209476</v>
          </cell>
          <cell r="J10481" t="str">
            <v>Sales Call</v>
          </cell>
          <cell r="R10481" t="str">
            <v>BWJL153355</v>
          </cell>
          <cell r="AB10481" t="str">
            <v>Sales call carried out for HMR collection</v>
          </cell>
        </row>
        <row r="10482">
          <cell r="A10482">
            <v>45358.654050925899</v>
          </cell>
          <cell r="B10482">
            <v>3709</v>
          </cell>
          <cell r="F10482" t="str">
            <v>CC-01209470</v>
          </cell>
          <cell r="J10482" t="str">
            <v>Sales Call</v>
          </cell>
          <cell r="R10482" t="str">
            <v>BVID163401</v>
          </cell>
          <cell r="AB10482" t="str">
            <v>Sales call carried out for HMR collection</v>
          </cell>
        </row>
        <row r="10483">
          <cell r="A10483">
            <v>45358.651018518503</v>
          </cell>
          <cell r="B10483">
            <v>1781</v>
          </cell>
          <cell r="F10483" t="str">
            <v>CC-01209457</v>
          </cell>
          <cell r="J10483" t="str">
            <v>Sales Call</v>
          </cell>
          <cell r="R10483" t="str">
            <v>BVIL161084</v>
          </cell>
          <cell r="AB10483" t="str">
            <v>Sales call carried out for HMR collection</v>
          </cell>
        </row>
        <row r="10484">
          <cell r="A10484">
            <v>45358.6483449074</v>
          </cell>
          <cell r="B10484">
            <v>660</v>
          </cell>
          <cell r="F10484" t="str">
            <v>CC-01209450</v>
          </cell>
          <cell r="J10484" t="str">
            <v>Sales Call</v>
          </cell>
          <cell r="R10484" t="str">
            <v>BVID163429</v>
          </cell>
          <cell r="AB10484" t="str">
            <v>Sales call carried out for HMR collection</v>
          </cell>
        </row>
        <row r="10485">
          <cell r="A10485">
            <v>45358.646030092597</v>
          </cell>
          <cell r="B10485">
            <v>882</v>
          </cell>
          <cell r="F10485" t="str">
            <v>CC-01209442</v>
          </cell>
          <cell r="J10485" t="str">
            <v>Sales Call</v>
          </cell>
          <cell r="R10485" t="str">
            <v>BVID121544</v>
          </cell>
          <cell r="AB10485" t="str">
            <v>Sales call carried out for HMR collection</v>
          </cell>
        </row>
        <row r="10486">
          <cell r="A10486">
            <v>45358.643715277802</v>
          </cell>
          <cell r="B10486">
            <v>1047</v>
          </cell>
          <cell r="F10486" t="str">
            <v>CC-01209429</v>
          </cell>
          <cell r="J10486" t="str">
            <v>Sales Call</v>
          </cell>
          <cell r="R10486" t="str">
            <v>BVID121541</v>
          </cell>
          <cell r="AB10486" t="str">
            <v>Sales call carried out for HMR collection</v>
          </cell>
        </row>
        <row r="10487">
          <cell r="A10487">
            <v>45358.6412962963</v>
          </cell>
          <cell r="B10487">
            <v>1542</v>
          </cell>
          <cell r="F10487" t="str">
            <v>CC-01209419</v>
          </cell>
          <cell r="J10487" t="str">
            <v>Sales Call</v>
          </cell>
          <cell r="R10487" t="str">
            <v>BVIL161081</v>
          </cell>
          <cell r="AB10487" t="str">
            <v>Sales call carried out for HMR collection</v>
          </cell>
        </row>
        <row r="10488">
          <cell r="A10488">
            <v>45358.638020833299</v>
          </cell>
          <cell r="B10488">
            <v>930</v>
          </cell>
          <cell r="F10488" t="str">
            <v>CC-01209403</v>
          </cell>
          <cell r="J10488" t="str">
            <v>Sales Call</v>
          </cell>
          <cell r="R10488" t="str">
            <v>BVID121539</v>
          </cell>
          <cell r="AB10488" t="str">
            <v>Sales call carried out for HMR collection</v>
          </cell>
        </row>
        <row r="10489">
          <cell r="A10489">
            <v>45358.635636574101</v>
          </cell>
          <cell r="B10489">
            <v>2423</v>
          </cell>
          <cell r="F10489" t="str">
            <v>CC-01209394</v>
          </cell>
          <cell r="J10489" t="str">
            <v>Sales Call</v>
          </cell>
          <cell r="R10489" t="str">
            <v>BVHD163393</v>
          </cell>
          <cell r="AB10489" t="str">
            <v>Sales call carried out for HMR collection</v>
          </cell>
        </row>
        <row r="10490">
          <cell r="A10490">
            <v>45358.632395833301</v>
          </cell>
          <cell r="B10490">
            <v>1012</v>
          </cell>
          <cell r="F10490" t="str">
            <v>CC-01209374</v>
          </cell>
          <cell r="J10490" t="str">
            <v>Sales Call</v>
          </cell>
          <cell r="R10490" t="str">
            <v>BVID121546</v>
          </cell>
          <cell r="AB10490" t="str">
            <v>Sales call carried out for HMR collection</v>
          </cell>
        </row>
        <row r="10491">
          <cell r="A10491">
            <v>45358.629641203697</v>
          </cell>
          <cell r="B10491">
            <v>3600</v>
          </cell>
          <cell r="F10491" t="str">
            <v>CC-01209359</v>
          </cell>
          <cell r="J10491" t="str">
            <v>Sales Call</v>
          </cell>
          <cell r="R10491" t="str">
            <v>BVHD163374</v>
          </cell>
          <cell r="AB10491" t="str">
            <v>Sales call carried out for HMR collection</v>
          </cell>
        </row>
        <row r="10492">
          <cell r="A10492">
            <v>45358.597280092603</v>
          </cell>
          <cell r="B10492">
            <v>1484</v>
          </cell>
          <cell r="F10492" t="str">
            <v>CC-01209250</v>
          </cell>
          <cell r="J10492" t="str">
            <v>Sales Call</v>
          </cell>
          <cell r="R10492" t="str">
            <v>BVLD163043</v>
          </cell>
          <cell r="AB10492" t="str">
            <v>Sales call carried out for HMR collection</v>
          </cell>
        </row>
        <row r="10493">
          <cell r="A10493">
            <v>45358.5941087963</v>
          </cell>
          <cell r="B10493">
            <v>3042</v>
          </cell>
          <cell r="F10493" t="str">
            <v>CC-01209240</v>
          </cell>
          <cell r="J10493" t="str">
            <v>Sales Call</v>
          </cell>
          <cell r="R10493" t="str">
            <v>BVJD162958</v>
          </cell>
          <cell r="AB10493" t="str">
            <v>Sales call carried out for HMR collection</v>
          </cell>
        </row>
        <row r="10494">
          <cell r="A10494">
            <v>45358.5910069444</v>
          </cell>
          <cell r="B10494">
            <v>2675</v>
          </cell>
          <cell r="F10494" t="str">
            <v>CC-01209234</v>
          </cell>
          <cell r="J10494" t="str">
            <v>Sales Call</v>
          </cell>
          <cell r="R10494" t="str">
            <v>BVGD163308</v>
          </cell>
          <cell r="AB10494" t="str">
            <v>Sales call carried out for HMR collection</v>
          </cell>
        </row>
        <row r="10495">
          <cell r="A10495">
            <v>45358.588449074101</v>
          </cell>
          <cell r="B10495">
            <v>1850</v>
          </cell>
          <cell r="F10495" t="str">
            <v>CC-01209228</v>
          </cell>
          <cell r="J10495" t="str">
            <v>Sales Call</v>
          </cell>
          <cell r="R10495" t="str">
            <v>BVHD163336</v>
          </cell>
          <cell r="AB10495" t="str">
            <v>Sales call carried out for HMR collection</v>
          </cell>
        </row>
        <row r="10496">
          <cell r="A10496">
            <v>45358.585729166698</v>
          </cell>
          <cell r="B10496">
            <v>5478</v>
          </cell>
          <cell r="F10496" t="str">
            <v>CC-01209220</v>
          </cell>
          <cell r="J10496" t="str">
            <v>Sales Call</v>
          </cell>
          <cell r="R10496" t="str">
            <v>BVCD163165</v>
          </cell>
          <cell r="AB10496" t="str">
            <v>Sales call carried out for HMR collection</v>
          </cell>
        </row>
        <row r="10497">
          <cell r="A10497">
            <v>45358.583275463003</v>
          </cell>
          <cell r="B10497">
            <v>1560</v>
          </cell>
          <cell r="F10497" t="str">
            <v>CC-01209214</v>
          </cell>
          <cell r="J10497" t="str">
            <v>Sales Call</v>
          </cell>
          <cell r="R10497" t="str">
            <v>BVGD121497</v>
          </cell>
          <cell r="AB10497" t="str">
            <v>Sales call carried out for HMR collection</v>
          </cell>
        </row>
        <row r="10498">
          <cell r="A10498">
            <v>45358.579965277801</v>
          </cell>
          <cell r="B10498">
            <v>4230</v>
          </cell>
          <cell r="F10498" t="str">
            <v>CC-01209208</v>
          </cell>
          <cell r="J10498" t="str">
            <v>Sales Call</v>
          </cell>
          <cell r="R10498" t="str">
            <v>BVJD162972</v>
          </cell>
          <cell r="AB10498" t="str">
            <v>Sales call carried out for HMR collection</v>
          </cell>
        </row>
        <row r="10499">
          <cell r="A10499">
            <v>45358.576944444401</v>
          </cell>
          <cell r="B10499">
            <v>3988</v>
          </cell>
          <cell r="F10499" t="str">
            <v>CC-01209201</v>
          </cell>
          <cell r="J10499" t="str">
            <v>Sales Call</v>
          </cell>
          <cell r="R10499" t="str">
            <v>BVED231179</v>
          </cell>
          <cell r="AB10499" t="str">
            <v>Sales call carried out for HMR collection</v>
          </cell>
        </row>
        <row r="10500">
          <cell r="A10500">
            <v>45358.574097222197</v>
          </cell>
          <cell r="B10500">
            <v>4037</v>
          </cell>
          <cell r="F10500" t="str">
            <v>CC-01209195</v>
          </cell>
          <cell r="J10500" t="str">
            <v>Sales Call</v>
          </cell>
          <cell r="R10500" t="str">
            <v>BVED163235</v>
          </cell>
          <cell r="AB10500" t="str">
            <v>Sales call carried out for HMR collection</v>
          </cell>
        </row>
        <row r="10501">
          <cell r="A10501">
            <v>45358.570891203701</v>
          </cell>
          <cell r="B10501">
            <v>4574</v>
          </cell>
          <cell r="F10501" t="str">
            <v>CC-01209186</v>
          </cell>
          <cell r="J10501" t="str">
            <v>Sales Call</v>
          </cell>
          <cell r="R10501" t="str">
            <v>BVED163231</v>
          </cell>
          <cell r="AB10501" t="str">
            <v>Sales call carried out for HMR collection</v>
          </cell>
        </row>
        <row r="10502">
          <cell r="A10502">
            <v>45358.5683333333</v>
          </cell>
          <cell r="B10502">
            <v>1223</v>
          </cell>
          <cell r="F10502" t="str">
            <v>CC-01209177</v>
          </cell>
          <cell r="J10502" t="str">
            <v>Sales Call</v>
          </cell>
          <cell r="R10502" t="str">
            <v>BVDD163198</v>
          </cell>
          <cell r="AB10502" t="str">
            <v>Sales call carried out for HMR collection</v>
          </cell>
        </row>
        <row r="10503">
          <cell r="A10503">
            <v>45358.564837963</v>
          </cell>
          <cell r="B10503">
            <v>3800</v>
          </cell>
          <cell r="F10503" t="str">
            <v>CC-01209169</v>
          </cell>
          <cell r="J10503" t="str">
            <v>Sales Call</v>
          </cell>
          <cell r="R10503" t="str">
            <v>BVKD163026</v>
          </cell>
          <cell r="AB10503" t="str">
            <v>Sales call carried out for HMR collection</v>
          </cell>
        </row>
        <row r="10504">
          <cell r="A10504">
            <v>45358.561296296299</v>
          </cell>
          <cell r="B10504">
            <v>4162</v>
          </cell>
          <cell r="F10504" t="str">
            <v>CC-01209164</v>
          </cell>
          <cell r="J10504" t="str">
            <v>Sales Call</v>
          </cell>
          <cell r="R10504" t="str">
            <v>BVLD163067</v>
          </cell>
          <cell r="AB10504" t="str">
            <v>Sales call carried out for HMR collection</v>
          </cell>
        </row>
        <row r="10505">
          <cell r="A10505">
            <v>45358.542141203703</v>
          </cell>
          <cell r="B10505">
            <v>1690</v>
          </cell>
          <cell r="F10505" t="str">
            <v>CC-01209124</v>
          </cell>
          <cell r="J10505" t="str">
            <v>Schedule Service</v>
          </cell>
          <cell r="R10505" t="str">
            <v>BWKD163512</v>
          </cell>
          <cell r="AB10505" t="str">
            <v>Attend the site for schedule service so replace oil 40 litres, replace oil filter , replace air filter engine and compressor both side, replace actuator kit both side, replace arv kit and main pressure regulator kit. After schedule service done start the unit and checked on load condition found unit is running in ok condition with all parameters under limit.</v>
          </cell>
        </row>
        <row r="10506">
          <cell r="A10506">
            <v>45358.514594907399</v>
          </cell>
          <cell r="B10506">
            <v>3150</v>
          </cell>
          <cell r="F10506" t="str">
            <v>CC-01209009</v>
          </cell>
          <cell r="J10506" t="str">
            <v>Sales Call</v>
          </cell>
          <cell r="R10506" t="str">
            <v>BVKD163010</v>
          </cell>
          <cell r="AB10506" t="str">
            <v>Sales call carried out for HMR collection.</v>
          </cell>
        </row>
        <row r="10507">
          <cell r="A10507">
            <v>45358.510370370401</v>
          </cell>
          <cell r="B10507">
            <v>590</v>
          </cell>
          <cell r="F10507" t="str">
            <v>CC-01208992</v>
          </cell>
          <cell r="J10507" t="str">
            <v>Sales Call</v>
          </cell>
          <cell r="R10507" t="str">
            <v>BUAD121111</v>
          </cell>
          <cell r="AB10507" t="str">
            <v>Sales call carried out for HMR collection</v>
          </cell>
        </row>
        <row r="10508">
          <cell r="A10508">
            <v>45358.506458333301</v>
          </cell>
          <cell r="B10508">
            <v>1884</v>
          </cell>
          <cell r="F10508" t="str">
            <v>CC-01208977</v>
          </cell>
          <cell r="J10508" t="str">
            <v>Sales Call</v>
          </cell>
          <cell r="R10508" t="str">
            <v>BVJD162957</v>
          </cell>
          <cell r="AB10508" t="str">
            <v>Sales call carried out for HMR collection</v>
          </cell>
        </row>
        <row r="10509">
          <cell r="A10509">
            <v>45358.504039351901</v>
          </cell>
          <cell r="B10509">
            <v>4407</v>
          </cell>
          <cell r="F10509" t="str">
            <v>CC-01208971</v>
          </cell>
          <cell r="J10509" t="str">
            <v>Sales Call</v>
          </cell>
          <cell r="R10509" t="str">
            <v>BUAD162634</v>
          </cell>
          <cell r="AB10509" t="str">
            <v>Sales call carried out for HMR collection</v>
          </cell>
        </row>
        <row r="10510">
          <cell r="A10510">
            <v>45358.501643518503</v>
          </cell>
          <cell r="B10510">
            <v>4456</v>
          </cell>
          <cell r="F10510" t="str">
            <v>CC-01208962</v>
          </cell>
          <cell r="J10510" t="str">
            <v>Sales Call</v>
          </cell>
          <cell r="R10510" t="str">
            <v>BUID162953</v>
          </cell>
          <cell r="AB10510" t="str">
            <v>Sales call carried out for HMR collection</v>
          </cell>
        </row>
        <row r="10511">
          <cell r="A10511">
            <v>45358.496562499997</v>
          </cell>
          <cell r="B10511">
            <v>2629</v>
          </cell>
          <cell r="F10511" t="str">
            <v>CC-01208937</v>
          </cell>
          <cell r="J10511" t="str">
            <v>Sales Call</v>
          </cell>
          <cell r="R10511" t="str">
            <v>BUDD162719</v>
          </cell>
          <cell r="AB10511" t="str">
            <v>Sales call carried out for HMR collection</v>
          </cell>
        </row>
        <row r="10512">
          <cell r="A10512">
            <v>45358.449675925898</v>
          </cell>
          <cell r="B10512">
            <v>6776</v>
          </cell>
          <cell r="F10512" t="str">
            <v>CC-01208798</v>
          </cell>
          <cell r="J10512" t="str">
            <v>Sales Call</v>
          </cell>
          <cell r="R10512" t="str">
            <v>BUFD162814</v>
          </cell>
          <cell r="AB10512" t="str">
            <v>Sales call caaried out for HMR collection</v>
          </cell>
        </row>
        <row r="10513">
          <cell r="A10513">
            <v>45357.729687500003</v>
          </cell>
          <cell r="B10513">
            <v>396</v>
          </cell>
          <cell r="F10513" t="str">
            <v>CC-01208440</v>
          </cell>
          <cell r="J10513" t="str">
            <v>Complaint - Running With Problem</v>
          </cell>
          <cell r="R10513" t="str">
            <v>BWHD164004</v>
          </cell>
          <cell r="AB10513" t="str">
            <v>Attend the site for high drilling rpm issue so check the compressor air filter found in ok condition. Check the unit on drilling time found drilling rpm 1650 at 16.5 bar which means pressure adjustment is high so set the air pressure 15.8 bar on drilling time rpm found 1580 so adjust the engine side actuator assembly with fip lever now drilling rpm found 1520 at 15.9 bar now the unit is running in normal condition.</v>
          </cell>
        </row>
        <row r="10514">
          <cell r="A10514">
            <v>45357.638206018499</v>
          </cell>
          <cell r="B10514">
            <v>482</v>
          </cell>
          <cell r="F10514" t="str">
            <v>CC-01208084</v>
          </cell>
          <cell r="J10514" t="str">
            <v>Schedule Service</v>
          </cell>
          <cell r="R10514" t="str">
            <v>BWED163889</v>
          </cell>
          <cell r="AB10514" t="str">
            <v>Attend the site for schedule service so drain oil from cooler and drain oil from tank total 38 liter oil drain then Change air filter for compressor and engine both side then change oil filter and oil 40 liter then start the unit found running ok.</v>
          </cell>
        </row>
        <row r="10515">
          <cell r="A10515">
            <v>45357.635787036997</v>
          </cell>
          <cell r="B10515">
            <v>530</v>
          </cell>
          <cell r="F10515" t="str">
            <v>CC-01208070</v>
          </cell>
          <cell r="J10515" t="str">
            <v>Schedule Service</v>
          </cell>
          <cell r="R10515" t="str">
            <v>BWHD164015</v>
          </cell>
          <cell r="AB10515" t="str">
            <v>Attend the site for schedule service so drain oil from cooler and drain oil from tank total 37 liter oil drain then Change air filter for compressor and engine both side then change oil filter and oil 40 liter then start the unit found running ok.</v>
          </cell>
        </row>
        <row r="10516">
          <cell r="A10516">
            <v>45357.598298611098</v>
          </cell>
          <cell r="B10516">
            <v>7018</v>
          </cell>
          <cell r="F10516" t="str">
            <v>CC-01207930</v>
          </cell>
          <cell r="J10516" t="str">
            <v>General Service</v>
          </cell>
          <cell r="R10516" t="str">
            <v>BVKC374485</v>
          </cell>
          <cell r="AB10516" t="str">
            <v>We check unit and found service due so required parts Air filter and oil filter recently .</v>
          </cell>
        </row>
        <row r="10517">
          <cell r="A10517">
            <v>45357.530474537001</v>
          </cell>
          <cell r="B10517">
            <v>0</v>
          </cell>
          <cell r="F10517" t="str">
            <v>CC-01207735</v>
          </cell>
          <cell r="J10517" t="str">
            <v>Commissioning</v>
          </cell>
          <cell r="R10517" t="str">
            <v>DWIL140887</v>
          </cell>
          <cell r="AB10517" t="str">
            <v>Commissioning done on dated 06-03-2024</v>
          </cell>
        </row>
        <row r="10518">
          <cell r="A10518">
            <v>45356.754641203697</v>
          </cell>
          <cell r="B10518">
            <v>24270</v>
          </cell>
          <cell r="F10518" t="str">
            <v>CC-01207100</v>
          </cell>
          <cell r="J10518" t="str">
            <v>Schedule Service</v>
          </cell>
          <cell r="R10518" t="str">
            <v>BSIC376940</v>
          </cell>
          <cell r="AB10518" t="str">
            <v>We visited site and service done today in unit during in service we change the parts are Air filter ,Oil filter ,Separator and oil after than start for check unit running well.</v>
          </cell>
        </row>
        <row r="10519">
          <cell r="A10519">
            <v>45356.749710648102</v>
          </cell>
          <cell r="B10519">
            <v>48438</v>
          </cell>
          <cell r="F10519" t="str">
            <v>CC-01207089</v>
          </cell>
          <cell r="J10519" t="str">
            <v>Schedule Service</v>
          </cell>
          <cell r="R10519" t="str">
            <v>BPAS030126</v>
          </cell>
          <cell r="AB10519" t="str">
            <v>We visited site and valve kit service done during in service we change the parts are Air filter, Oil filter ,Separator ,Oil and valve kit after than start for check unit running well.</v>
          </cell>
        </row>
        <row r="10520">
          <cell r="A10520">
            <v>45356.737199074101</v>
          </cell>
          <cell r="B10520">
            <v>1</v>
          </cell>
          <cell r="F10520" t="str">
            <v>CC-01207051</v>
          </cell>
          <cell r="J10520" t="str">
            <v>Commissioning</v>
          </cell>
          <cell r="R10520" t="str">
            <v>BVIC378177</v>
          </cell>
          <cell r="AB10520" t="str">
            <v>Commissioning done on dated 05-03-2024...comm date-05-03-2024</v>
          </cell>
        </row>
        <row r="10521">
          <cell r="A10521">
            <v>45356.679837962998</v>
          </cell>
          <cell r="B10521">
            <v>3150</v>
          </cell>
          <cell r="F10521" t="str">
            <v>CC-01206840</v>
          </cell>
          <cell r="J10521" t="str">
            <v>Field Campaign</v>
          </cell>
          <cell r="R10521" t="str">
            <v>BWKS031684</v>
          </cell>
          <cell r="AB10521" t="str">
            <v>Attend the site for complaint of air leakage so check and found that continue air likage from pre filter so we change pre filter auto drain valve under foc pre filter SL. No AF0177P;50,22.</v>
          </cell>
        </row>
        <row r="10522">
          <cell r="A10522">
            <v>45356.6429166667</v>
          </cell>
          <cell r="B10522">
            <v>0</v>
          </cell>
          <cell r="F10522" t="str">
            <v>CC-01206695</v>
          </cell>
          <cell r="J10522" t="str">
            <v>Preservative Measures</v>
          </cell>
          <cell r="R10522" t="str">
            <v>BVIC378177</v>
          </cell>
          <cell r="AB10522" t="str">
            <v>Attend the site for commissioning so check and found unit is more then 12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10523">
          <cell r="A10523">
            <v>45356.632210648102</v>
          </cell>
          <cell r="B10523">
            <v>50</v>
          </cell>
          <cell r="F10523" t="str">
            <v>CC-01206650</v>
          </cell>
          <cell r="J10523" t="str">
            <v>Complaint - Running With Problem</v>
          </cell>
          <cell r="R10523" t="str">
            <v>BXJD164132</v>
          </cell>
          <cell r="AB10523" t="str">
            <v>Attend the site as per customer complaint for high drilling rpm so Check the compressor while running condition found drilling rpm 1700 at 15 bar So first decrease the air pressure and readjust the air pressure on load condition to 17 bar at 1300 idle rpm, flushing rpm set to 2100 at 10 bar . Replace the hammer by new and run the unit on load condition found drilling rpm 1550 at 15.8 bar . now the unit is running in good condition.</v>
          </cell>
        </row>
        <row r="10524">
          <cell r="A10524">
            <v>45356.471400463</v>
          </cell>
          <cell r="B10524">
            <v>0</v>
          </cell>
          <cell r="F10524" t="str">
            <v>CC-01206198</v>
          </cell>
          <cell r="J10524" t="str">
            <v>Complaint - Running With Problem</v>
          </cell>
          <cell r="R10524" t="str">
            <v>CWLE600666</v>
          </cell>
          <cell r="AB10524" t="str">
            <v>Attend the site for complaint of air leakage do so check and found air filter got checked and low oilm level so change air. filter and oil after then check found air leakage from NRV so change the NRV under FOC basis after then start the unit found running ok.</v>
          </cell>
        </row>
        <row r="10525">
          <cell r="A10525">
            <v>45356.292650463001</v>
          </cell>
          <cell r="B10525">
            <v>9859</v>
          </cell>
          <cell r="F10525" t="str">
            <v>CC-01206051</v>
          </cell>
          <cell r="J10525" t="str">
            <v>Schedule Service - AMC</v>
          </cell>
          <cell r="R10525" t="str">
            <v>BVGF111611</v>
          </cell>
          <cell r="AB10525" t="str">
            <v>AMC visit already done on dated 29-02-2024 having call tracking number CC-01201618</v>
          </cell>
        </row>
        <row r="10526">
          <cell r="A10526">
            <v>45356.2883449074</v>
          </cell>
          <cell r="B10526">
            <v>10247</v>
          </cell>
          <cell r="F10526" t="str">
            <v>CC-01206014</v>
          </cell>
          <cell r="J10526" t="str">
            <v>Schedule Service - AMC</v>
          </cell>
          <cell r="R10526" t="str">
            <v>BVGF111615</v>
          </cell>
          <cell r="AB10526" t="str">
            <v>AMC visit already done on dated 29-02-2024 having call tracking number CC-01201638</v>
          </cell>
        </row>
        <row r="10527">
          <cell r="A10527">
            <v>45356.2789583333</v>
          </cell>
          <cell r="B10527">
            <v>13223</v>
          </cell>
          <cell r="F10527" t="str">
            <v>CC-01205930</v>
          </cell>
          <cell r="J10527" t="str">
            <v>Schedule Service - AMC</v>
          </cell>
          <cell r="R10527" t="str">
            <v>BSGC376585</v>
          </cell>
          <cell r="AB10527" t="str">
            <v>AMC visit already done on dated 04-03-2024 having call tracking number CC-01205236</v>
          </cell>
        </row>
        <row r="10528">
          <cell r="A10528">
            <v>45355.702083333301</v>
          </cell>
          <cell r="B10528">
            <v>1</v>
          </cell>
          <cell r="F10528" t="str">
            <v>CC-01205695</v>
          </cell>
          <cell r="J10528" t="str">
            <v>Commissioning</v>
          </cell>
          <cell r="R10528" t="str">
            <v>BWCC379822</v>
          </cell>
          <cell r="AB10528" t="str">
            <v>Commissioning done dated 04-3-2024... comm date-04-03-2024</v>
          </cell>
        </row>
        <row r="10529">
          <cell r="A10529">
            <v>45355.645243055602</v>
          </cell>
          <cell r="B10529">
            <v>2990</v>
          </cell>
          <cell r="F10529" t="str">
            <v>CC-01205531</v>
          </cell>
          <cell r="J10529" t="str">
            <v>Schedule Service</v>
          </cell>
          <cell r="R10529" t="str">
            <v>BWEC370394</v>
          </cell>
          <cell r="AB10529" t="str">
            <v>Attend the site for schedule service so change air filter and oil filter then start the unit found running ok.</v>
          </cell>
        </row>
        <row r="10530">
          <cell r="A10530">
            <v>45355.601053240702</v>
          </cell>
          <cell r="B10530">
            <v>1497</v>
          </cell>
          <cell r="F10530" t="str">
            <v>CC-01205425</v>
          </cell>
          <cell r="J10530" t="str">
            <v>Schedule Service</v>
          </cell>
          <cell r="R10530" t="str">
            <v>BWAD163674</v>
          </cell>
          <cell r="AB10530" t="str">
            <v>Attend the site for schedule service so following jobs are done. Start the unit for sometime and stop it , after the drain oil from tank and oil cooler , overall drain oil 37 litres, after then replace air filter engine and compressor both side, replace oil filter 2nos., replace separator filter , actuator kit engine and compressor both side, arv kit, and pressure regulator kit. Plugged in the drain plugs and fill oil in tank upto full gauge level. Start the unit for sometime and stop it. Again fill oil in tank upto half gauge level. After schedule service done start the unit and run on load condition found unit is running in ok condition and all parameters are in normal conditions.</v>
          </cell>
        </row>
        <row r="10531">
          <cell r="A10531">
            <v>45355.544537037</v>
          </cell>
          <cell r="B10531">
            <v>0</v>
          </cell>
          <cell r="F10531" t="str">
            <v>CC-01205280</v>
          </cell>
          <cell r="J10531" t="str">
            <v>Preservative Measures</v>
          </cell>
          <cell r="R10531" t="str">
            <v>BWCC379822</v>
          </cell>
          <cell r="AB10531"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 AIR FILTER, OIL FILTER &amp; OIL REPLACED.</v>
          </cell>
        </row>
        <row r="10532">
          <cell r="A10532">
            <v>45355.534467592603</v>
          </cell>
          <cell r="B10532">
            <v>2839</v>
          </cell>
          <cell r="F10532" t="str">
            <v>CC-01205241</v>
          </cell>
          <cell r="J10532" t="str">
            <v>Complaint - Running With Problem</v>
          </cell>
          <cell r="R10532" t="str">
            <v>BWKC378694</v>
          </cell>
          <cell r="AB10532" t="str">
            <v>Today we attend the customer site for complain High temperature tripping so we check and found that cooler chock so we clean externally cooler by water pressure than fitted and machine running ok and temperature running now at 86c</v>
          </cell>
        </row>
        <row r="10533">
          <cell r="A10533">
            <v>45355.5335416667</v>
          </cell>
          <cell r="B10533">
            <v>13223</v>
          </cell>
          <cell r="F10533" t="str">
            <v>CC-01205236</v>
          </cell>
          <cell r="J10533" t="str">
            <v>Complaint - Running With Problem</v>
          </cell>
          <cell r="R10533" t="str">
            <v>BSGC376585</v>
          </cell>
          <cell r="AB10533" t="str">
            <v>Today we attend the customer site for complain High temperature tripping so we check and found that cooler chock so we clean externally cooler by water pressure than start machine running ok</v>
          </cell>
        </row>
        <row r="10534">
          <cell r="A10534">
            <v>45355.5160300926</v>
          </cell>
          <cell r="B10534">
            <v>1</v>
          </cell>
          <cell r="F10534" t="str">
            <v>CC-01205194</v>
          </cell>
          <cell r="J10534" t="str">
            <v>Commissioning</v>
          </cell>
          <cell r="R10534" t="str">
            <v>BXJD121862</v>
          </cell>
          <cell r="AB10534" t="str">
            <v>Commissioning done dated 04-03-2024</v>
          </cell>
        </row>
        <row r="10535">
          <cell r="A10535">
            <v>45355.481886574104</v>
          </cell>
          <cell r="B10535">
            <v>4262</v>
          </cell>
          <cell r="F10535" t="str">
            <v>CC-01205101</v>
          </cell>
          <cell r="J10535" t="str">
            <v>Complaint - Breakdown</v>
          </cell>
          <cell r="R10535" t="str">
            <v>BQCD160098</v>
          </cell>
          <cell r="AB10535" t="str">
            <v>After unit run 12 hours second time element rubber coupling damaged while unit in operational condition. So inspect the unit and found coupling damaged from the bonding of rubber and metal part. So dismantle the airend and check the input shaft end play and back less found in ok condition. Check the engine running without airend found in on condition, check the rubber pad between lorry chassis and trunk found ok, check the U-bolts tightness, engine, compressor and separator tank mounting tightness found in ok condition. Fitted the new coupling and recoupled the airend with Engine, topped up oil in airend 3 litres and fitted all accessories. Run the unit on load condition found idle rpm 1300 at 14.5 bar, flushing rpm 1800 at 8 bar and drilling time 1500 at 14.0 bar . All parameters are working in normal condition.</v>
          </cell>
        </row>
        <row r="10536">
          <cell r="A10536">
            <v>45353.673969907402</v>
          </cell>
          <cell r="B10536">
            <v>25</v>
          </cell>
          <cell r="F10536" t="str">
            <v>CC-01204306</v>
          </cell>
          <cell r="J10536" t="str">
            <v>Complaint - Breakdown</v>
          </cell>
          <cell r="R10536" t="str">
            <v>BWID164076</v>
          </cell>
          <cell r="AB10536" t="str">
            <v>Attend the site as per customer complaint for oil leakage through safety valve, so after visit found unit is in idle condition so start the unit in unload condition found air pressure is increasing above the limit , after check found butterfly valve actuator not closing the butterfly valve properly, so open the actuator assembly clean it and re fitted the actuator after some adjustment. After fitment start the unit and check on load and unload condition in running found unit is running with limit parameters.....</v>
          </cell>
        </row>
        <row r="10537">
          <cell r="A10537">
            <v>45353.671689814801</v>
          </cell>
          <cell r="B10537">
            <v>1553</v>
          </cell>
          <cell r="F10537" t="str">
            <v>CC-01204302</v>
          </cell>
          <cell r="J10537" t="str">
            <v>Field Campaign</v>
          </cell>
          <cell r="R10537" t="str">
            <v>BWLS032007</v>
          </cell>
          <cell r="AB10537" t="str">
            <v>Today we attend the customer site for complain air likage from pre filter so we change pre filter auto drain valve under foc now compressor running well.</v>
          </cell>
        </row>
        <row r="10538">
          <cell r="A10538">
            <v>45353.583738425899</v>
          </cell>
          <cell r="B10538">
            <v>3150</v>
          </cell>
          <cell r="F10538" t="str">
            <v>CC-01204058</v>
          </cell>
          <cell r="J10538" t="str">
            <v>Schedule Service</v>
          </cell>
          <cell r="R10538" t="str">
            <v>BWKS031684</v>
          </cell>
          <cell r="AB10538" t="str">
            <v>Today we attend the customer site for general service so we change parts 1 air filter 2 oil filter 3 oil 4 separator 5 grease than start machine running ok well and I found that continue air likage from pre filter so we change pre filter auto drain valve under foc pre filter SL. No AF0177P;50,22....</v>
          </cell>
        </row>
        <row r="10539">
          <cell r="A10539">
            <v>45353.581504629597</v>
          </cell>
          <cell r="B10539">
            <v>1</v>
          </cell>
          <cell r="F10539" t="str">
            <v>CC-01204054</v>
          </cell>
          <cell r="J10539" t="str">
            <v>Commissioning</v>
          </cell>
          <cell r="R10539" t="str">
            <v>BXKD164174</v>
          </cell>
          <cell r="AB10539" t="str">
            <v>Commissioning done on dated 04-03-2024</v>
          </cell>
        </row>
        <row r="10540">
          <cell r="A10540">
            <v>45353.578356481499</v>
          </cell>
          <cell r="B10540">
            <v>1</v>
          </cell>
          <cell r="F10540" t="str">
            <v>CC-01204051</v>
          </cell>
          <cell r="J10540" t="str">
            <v>Commissioning</v>
          </cell>
          <cell r="R10540" t="str">
            <v>BWHD164039</v>
          </cell>
          <cell r="AB10540" t="str">
            <v>Commissioning done on dated 02-03-2024</v>
          </cell>
        </row>
        <row r="10541">
          <cell r="A10541">
            <v>45353.565335648098</v>
          </cell>
          <cell r="B10541">
            <v>1961</v>
          </cell>
          <cell r="F10541" t="str">
            <v>CC-01204020</v>
          </cell>
          <cell r="J10541" t="str">
            <v>Schedule Service</v>
          </cell>
          <cell r="R10541" t="str">
            <v>BVDC376415</v>
          </cell>
          <cell r="AB10541" t="str">
            <v>We visited site complain was High temperature tripping so we checked and found air filter chocked we also found service due after 40 hours so we service done today in unit during in service change the parts Air filter and oil filter after than start for check unit running well.</v>
          </cell>
        </row>
        <row r="10542">
          <cell r="A10542">
            <v>45352.719618055598</v>
          </cell>
          <cell r="B10542">
            <v>1</v>
          </cell>
          <cell r="F10542" t="str">
            <v>CC-01203283</v>
          </cell>
          <cell r="J10542" t="str">
            <v>Commissioning</v>
          </cell>
          <cell r="R10542" t="str">
            <v>BXKD231832</v>
          </cell>
          <cell r="AB10542" t="str">
            <v>Commissioning done dated 05-03-2024</v>
          </cell>
        </row>
        <row r="10543">
          <cell r="A10543">
            <v>45351.551863425899</v>
          </cell>
          <cell r="B10543">
            <v>1</v>
          </cell>
          <cell r="F10543" t="str">
            <v>CC-01201686</v>
          </cell>
          <cell r="J10543" t="str">
            <v>Commissioning</v>
          </cell>
          <cell r="R10543" t="str">
            <v>BSLC374985</v>
          </cell>
          <cell r="AB10543" t="str">
            <v>Commissioning done on dated 29-02-2024.....Comm date-29-02-2024</v>
          </cell>
        </row>
        <row r="10544">
          <cell r="A10544">
            <v>45351.551018518498</v>
          </cell>
          <cell r="B10544">
            <v>1</v>
          </cell>
          <cell r="F10544" t="str">
            <v>CC-01201680</v>
          </cell>
          <cell r="J10544" t="str">
            <v>Commissioning</v>
          </cell>
          <cell r="R10544" t="str">
            <v>BSLC374986</v>
          </cell>
          <cell r="AB10544" t="str">
            <v>Commissioning done on dated 29-02-2024...Comm date-29-02-2024</v>
          </cell>
        </row>
        <row r="10545">
          <cell r="A10545">
            <v>45351.539282407401</v>
          </cell>
          <cell r="B10545">
            <v>22277</v>
          </cell>
          <cell r="F10545" t="str">
            <v>CC-01201653</v>
          </cell>
          <cell r="J10545" t="str">
            <v>General Service</v>
          </cell>
          <cell r="R10545" t="str">
            <v>BSAF110719</v>
          </cell>
          <cell r="AB10545" t="str">
            <v>Today we attend the customer site for general visit so we check and found that compressor running well</v>
          </cell>
        </row>
        <row r="10546">
          <cell r="A10546">
            <v>45351.536458333299</v>
          </cell>
          <cell r="B10546">
            <v>10247</v>
          </cell>
          <cell r="F10546" t="str">
            <v>CC-01201638</v>
          </cell>
          <cell r="J10546" t="str">
            <v>General Service</v>
          </cell>
          <cell r="R10546" t="str">
            <v>BVGF111615</v>
          </cell>
          <cell r="AB10546" t="str">
            <v>Today we attend the customer site for general visit so we check and found that compressor running well but service time over</v>
          </cell>
        </row>
        <row r="10547">
          <cell r="A10547">
            <v>45351.534178240698</v>
          </cell>
          <cell r="B10547">
            <v>780</v>
          </cell>
          <cell r="F10547" t="str">
            <v>CC-01201627</v>
          </cell>
          <cell r="J10547" t="str">
            <v>Complaint - Breakdown</v>
          </cell>
          <cell r="R10547" t="str">
            <v>BWCD163769</v>
          </cell>
          <cell r="AB10547" t="str">
            <v>Attend the site for unit breakdown issue inspect the problem found fan blades are in broken condition. Two nos., of fan blades are in totally damaged this was happened due to water pump failure. Ashok leyland team had open the Water pump and found bearing was in damaged condition so water pump given in foc by ashok leyland and fitted the pump by ashok leyland. After fitment of water pump we fitted the new Fan assembly in FIP basis. After all fitment topped up new coolant 25 litres upto H-level. After all work done start the unit and run on load and unload condition found fan blades are not touching the shroud assembly and gap between fan blades and shroud assembly are in normal condition..</v>
          </cell>
        </row>
        <row r="10548">
          <cell r="A10548">
            <v>45351.5321064815</v>
          </cell>
          <cell r="B10548">
            <v>9859</v>
          </cell>
          <cell r="F10548" t="str">
            <v>CC-01201618</v>
          </cell>
          <cell r="J10548" t="str">
            <v>General Service</v>
          </cell>
          <cell r="R10548" t="str">
            <v>BVGF111611</v>
          </cell>
          <cell r="AB10548" t="str">
            <v>Today we attend the customer site for general visit so we check and found that compressor running well but service time over</v>
          </cell>
        </row>
        <row r="10549">
          <cell r="A10549">
            <v>45351.508599537003</v>
          </cell>
          <cell r="B10549">
            <v>0</v>
          </cell>
          <cell r="F10549" t="str">
            <v>CC-01201548</v>
          </cell>
          <cell r="J10549" t="str">
            <v>Commissioning</v>
          </cell>
          <cell r="R10549" t="str">
            <v>CXJE693727</v>
          </cell>
          <cell r="AB10549" t="str">
            <v>Commissioning done on dated 29-02-2024</v>
          </cell>
        </row>
        <row r="10550">
          <cell r="A10550">
            <v>45351.471377314803</v>
          </cell>
          <cell r="B10550">
            <v>31800</v>
          </cell>
          <cell r="F10550" t="str">
            <v>CC-01201433</v>
          </cell>
          <cell r="J10550" t="str">
            <v>Schedule Service</v>
          </cell>
          <cell r="R10550" t="str">
            <v>BRFC373676</v>
          </cell>
          <cell r="AB10550" t="str">
            <v>Today we attend the customer site for sheudle service so we change parts during service 1 air filter 2 oil filter than start machine running ok well</v>
          </cell>
        </row>
        <row r="10551">
          <cell r="A10551">
            <v>45351.418043981503</v>
          </cell>
          <cell r="B10551">
            <v>10479</v>
          </cell>
          <cell r="F10551" t="str">
            <v>CC-01201305</v>
          </cell>
          <cell r="J10551" t="str">
            <v>Complaint - Running With Problem</v>
          </cell>
          <cell r="R10551" t="str">
            <v>BVKS048013</v>
          </cell>
          <cell r="AB10551" t="str">
            <v>Parts quotation shared with customer waiting for approval 29-02-2024 .........03-03-2024 ------ 09-03-2024
We visited site check and found Separator chocked and puncher and we also found oil condition not good. So required Separator , Oil filter and Oil. Parts estimate shared with customer but PO / approval not received.  After approval we log new call.</v>
          </cell>
        </row>
        <row r="10552">
          <cell r="A10552">
            <v>45350.766921296301</v>
          </cell>
          <cell r="B10552">
            <v>2059</v>
          </cell>
          <cell r="F10552" t="str">
            <v>CC-01200986</v>
          </cell>
          <cell r="J10552" t="str">
            <v>Schedule Service</v>
          </cell>
          <cell r="R10552" t="str">
            <v>BWKD163543</v>
          </cell>
          <cell r="AB10552" t="str">
            <v>Attend the site for schedule service so drain oil from cooler and drain oil from tank total 37 liter oil drain then Change air filter for compressor and engine both side then change oil filter and oil 40 liter then start the unit found running ok.</v>
          </cell>
        </row>
        <row r="10553">
          <cell r="A10553">
            <v>45350.602997685201</v>
          </cell>
          <cell r="B10553">
            <v>5797</v>
          </cell>
          <cell r="F10553" t="str">
            <v>CC-01200470</v>
          </cell>
          <cell r="J10553" t="str">
            <v>Schedule Service</v>
          </cell>
          <cell r="R10553" t="str">
            <v>BUKC370622</v>
          </cell>
          <cell r="AB10553" t="str">
            <v>Today we attend the customer site for general service so we change parts during service 1 air filter 2 oil filter 3 oil 4 separator 5 grease than start machine running ok</v>
          </cell>
        </row>
        <row r="10554">
          <cell r="A10554">
            <v>45350.5413541667</v>
          </cell>
          <cell r="B10554">
            <v>1106</v>
          </cell>
          <cell r="F10554" t="str">
            <v>CC-01200318</v>
          </cell>
          <cell r="J10554" t="str">
            <v>Sales Call</v>
          </cell>
          <cell r="R10554" t="str">
            <v>BVHC377855</v>
          </cell>
          <cell r="AB10554" t="str">
            <v>HMR remaining hours collected</v>
          </cell>
        </row>
        <row r="10555">
          <cell r="A10555">
            <v>45350.522303240701</v>
          </cell>
          <cell r="B10555">
            <v>8260</v>
          </cell>
          <cell r="F10555" t="str">
            <v>CC-01200244</v>
          </cell>
          <cell r="J10555" t="str">
            <v>Schedule Service</v>
          </cell>
          <cell r="R10555" t="str">
            <v>BVFS039912</v>
          </cell>
          <cell r="AB10555" t="str">
            <v>Attend the site for schedule service so change air filter, oil filter, air oil separators, motor treading and all valve kit.</v>
          </cell>
        </row>
        <row r="10556">
          <cell r="A10556">
            <v>45350.5178703704</v>
          </cell>
          <cell r="B10556">
            <v>2832</v>
          </cell>
          <cell r="F10556" t="str">
            <v>CC-01200224</v>
          </cell>
          <cell r="J10556" t="str">
            <v>Schedule Service</v>
          </cell>
          <cell r="R10556" t="str">
            <v>BWEC370334</v>
          </cell>
          <cell r="AB10556" t="str">
            <v>Attend the site for schedule service so change air filter and oil filter.</v>
          </cell>
        </row>
        <row r="10557">
          <cell r="A10557">
            <v>45350.5164814815</v>
          </cell>
          <cell r="B10557">
            <v>9745</v>
          </cell>
          <cell r="F10557" t="str">
            <v>CC-01200217</v>
          </cell>
          <cell r="J10557" t="str">
            <v>Schedule Service</v>
          </cell>
          <cell r="R10557" t="str">
            <v>GNGS030424</v>
          </cell>
          <cell r="AB10557" t="str">
            <v>Attend the site for schedule service so change air filter, oil filter, air oil separators, motor greasing and lil.</v>
          </cell>
        </row>
        <row r="10558">
          <cell r="A10558">
            <v>45350.504259259302</v>
          </cell>
          <cell r="B10558">
            <v>1</v>
          </cell>
          <cell r="F10558" t="str">
            <v>CC-01200183</v>
          </cell>
          <cell r="J10558" t="str">
            <v>Commissioning</v>
          </cell>
          <cell r="R10558" t="str">
            <v>BXJS034965</v>
          </cell>
          <cell r="AB10558" t="str">
            <v>Commissioning done on dated 28-02-2024...... Comm date-28-0202024</v>
          </cell>
        </row>
        <row r="10559">
          <cell r="A10559">
            <v>45350.495763888903</v>
          </cell>
          <cell r="B10559">
            <v>17301</v>
          </cell>
          <cell r="F10559" t="str">
            <v>CC-01200159</v>
          </cell>
          <cell r="J10559" t="str">
            <v>Schedule Service</v>
          </cell>
          <cell r="R10559" t="str">
            <v>BSBC375530</v>
          </cell>
          <cell r="AB10559" t="str">
            <v>Attend the site for schedule service so change air filter, oil filter, air oil separators, motor treading and all valve kit. Then start the unit found running ok.</v>
          </cell>
        </row>
        <row r="10560">
          <cell r="A10560">
            <v>45350.493819444397</v>
          </cell>
          <cell r="B10560">
            <v>56618</v>
          </cell>
          <cell r="F10560" t="str">
            <v>CC-01200157</v>
          </cell>
          <cell r="J10560" t="str">
            <v>Schedule Service</v>
          </cell>
          <cell r="R10560" t="str">
            <v>BKCS031162</v>
          </cell>
          <cell r="AB10560" t="str">
            <v>Attend the site for schedule service so change air filter, oil filter, air oil separators, motor treading and oil. Then start the unit found running ok.</v>
          </cell>
        </row>
        <row r="10561">
          <cell r="A10561">
            <v>45350.447766203702</v>
          </cell>
          <cell r="B10561">
            <v>32776</v>
          </cell>
          <cell r="F10561" t="str">
            <v>CC-01200028</v>
          </cell>
          <cell r="J10561" t="str">
            <v>Schedule Service</v>
          </cell>
          <cell r="R10561" t="str">
            <v>GOIS031795</v>
          </cell>
          <cell r="AB10561" t="str">
            <v>Attend the site for schedule service so change air filter, oil filter, and valve kit after then start the unit found running ok.</v>
          </cell>
        </row>
        <row r="10562">
          <cell r="A10562">
            <v>45350.446157407401</v>
          </cell>
          <cell r="B10562">
            <v>33560</v>
          </cell>
          <cell r="F10562" t="str">
            <v>CC-01200021</v>
          </cell>
          <cell r="J10562" t="str">
            <v>Schedule Service</v>
          </cell>
          <cell r="R10562" t="str">
            <v>BLIS031950</v>
          </cell>
          <cell r="AB10562" t="str">
            <v>Attend the site for schedule service so change air filter, oil filter, air oil separators, motor treading, fre filter, fine filter, carbon filter and oil. Then start the unit found running ok.</v>
          </cell>
        </row>
        <row r="10563">
          <cell r="A10563">
            <v>45350.443472222199</v>
          </cell>
          <cell r="B10563">
            <v>6227</v>
          </cell>
          <cell r="F10563" t="str">
            <v>CC-01200014</v>
          </cell>
          <cell r="J10563" t="str">
            <v>Schedule Service</v>
          </cell>
          <cell r="R10563" t="str">
            <v>BTGL160455</v>
          </cell>
          <cell r="AB10563" t="str">
            <v>Attend the site for schedule service so drain oil from cooler and drain oil from tank total 18 liters oil drain then Change air filter for compressor and engine both side then change oil filter and oil 20 liters. Then start the unit found running ok.</v>
          </cell>
        </row>
        <row r="10564">
          <cell r="A10564">
            <v>45349.638159722199</v>
          </cell>
          <cell r="B10564">
            <v>4111</v>
          </cell>
          <cell r="F10564" t="str">
            <v>CC-01199382</v>
          </cell>
          <cell r="J10564" t="str">
            <v>General Service</v>
          </cell>
          <cell r="R10564" t="str">
            <v>EVLL062069</v>
          </cell>
          <cell r="AB10564" t="str">
            <v>We visited site complain was motor greasing due so we greasing done today in unit motor bearings and check unit running well.</v>
          </cell>
        </row>
        <row r="10565">
          <cell r="A10565">
            <v>45349.6108564815</v>
          </cell>
          <cell r="B10565">
            <v>0</v>
          </cell>
          <cell r="F10565" t="str">
            <v>CC-01199282</v>
          </cell>
          <cell r="J10565" t="str">
            <v>Complaint - Running With Problem</v>
          </cell>
          <cell r="R10565" t="str">
            <v>22598109</v>
          </cell>
          <cell r="AB10565" t="str">
            <v>Pending for commercial reason FOC decision 28-02-2024. ........... 03-03-2024 As per sales date unit is out of warranty, matter taken up with ELGI team waiting for warranty confirmation, however suggest custer to procure material to restore unit but customer deny to procure material 04-03-2024  ------ 09-03-2024...... Engineer on job.....Pramod.-17-03-2024 Attend the site for complaint of dryer not working so check and found compressor burnt so chance the burnt with new one inder FOC basis and filled Gas. Compressor model - MCM 522 CAL-E510, SL. MO. BFB 000 6924. After then start the dryer found running ok</v>
          </cell>
        </row>
        <row r="10566">
          <cell r="A10566">
            <v>45349.566863425898</v>
          </cell>
          <cell r="B10566">
            <v>16271</v>
          </cell>
          <cell r="F10566" t="str">
            <v>CC-01199179</v>
          </cell>
          <cell r="J10566" t="str">
            <v>Sales Call</v>
          </cell>
          <cell r="R10566" t="str">
            <v>BSJS035946</v>
          </cell>
          <cell r="AB10566" t="str">
            <v>Customer procure the service spares and done service by itself. Also its low running unit almost 6 month kept in idle condition.</v>
          </cell>
        </row>
        <row r="10567">
          <cell r="A10567">
            <v>45349.5621875</v>
          </cell>
          <cell r="B10567">
            <v>16793</v>
          </cell>
          <cell r="F10567" t="str">
            <v>CC-01199166</v>
          </cell>
          <cell r="J10567" t="str">
            <v>Sales Call</v>
          </cell>
          <cell r="R10567" t="str">
            <v>BTDS044304</v>
          </cell>
          <cell r="AB10567" t="str">
            <v>Customer procure the service spares and done service by itself.</v>
          </cell>
        </row>
        <row r="10568">
          <cell r="A10568">
            <v>45349.556655092601</v>
          </cell>
          <cell r="B10568">
            <v>31155</v>
          </cell>
          <cell r="F10568" t="str">
            <v>CC-01199144</v>
          </cell>
          <cell r="J10568" t="str">
            <v>Sales Call</v>
          </cell>
          <cell r="R10568" t="str">
            <v>BRIS035698</v>
          </cell>
          <cell r="AB10568" t="str">
            <v>Customer procure the service spares and done service by itself. Also its low running unit almost 5 month kept in idle condition.</v>
          </cell>
        </row>
        <row r="10569">
          <cell r="A10569">
            <v>45349.551435185203</v>
          </cell>
          <cell r="B10569">
            <v>4393</v>
          </cell>
          <cell r="F10569" t="str">
            <v>CC-01199122</v>
          </cell>
          <cell r="J10569" t="str">
            <v>Sales Call</v>
          </cell>
          <cell r="R10569" t="str">
            <v>BUKC370622</v>
          </cell>
          <cell r="AB10569" t="str">
            <v>Customer procure the service spares and done service by itself. Also its low running unit almost 7 month kept in idle condition.</v>
          </cell>
        </row>
        <row r="10570">
          <cell r="A10570">
            <v>45349.542280092603</v>
          </cell>
          <cell r="B10570">
            <v>22202</v>
          </cell>
          <cell r="F10570" t="str">
            <v>CC-01199093</v>
          </cell>
          <cell r="J10570" t="str">
            <v>Sales Call</v>
          </cell>
          <cell r="R10570" t="str">
            <v>108441</v>
          </cell>
          <cell r="AB10570" t="str">
            <v>Customer procure the service spares and done service by itself. Also its low running unit almost 7 month kept in idle condition.</v>
          </cell>
        </row>
        <row r="10571">
          <cell r="A10571">
            <v>45349.530787037002</v>
          </cell>
          <cell r="B10571">
            <v>33570</v>
          </cell>
          <cell r="F10571" t="str">
            <v>CC-01199037</v>
          </cell>
          <cell r="J10571" t="str">
            <v>Schedule Service</v>
          </cell>
          <cell r="R10571" t="str">
            <v>BQFS031084</v>
          </cell>
          <cell r="AB10571" t="str">
            <v>Attend the site for schedule service so change air filter, oil filter, air oil separators, all valve kit, pre filter, fine filter, carbon filter and oil. After then start the unit found running ok.</v>
          </cell>
        </row>
        <row r="10572">
          <cell r="A10572">
            <v>45349.523923611101</v>
          </cell>
          <cell r="B10572">
            <v>8746</v>
          </cell>
          <cell r="F10572" t="str">
            <v>CC-01199016</v>
          </cell>
          <cell r="J10572" t="str">
            <v>Schedule Service</v>
          </cell>
          <cell r="R10572" t="str">
            <v>BTGC379081</v>
          </cell>
          <cell r="AB10572" t="str">
            <v>Attend the site for schedule service so change air filter, oil filter, air oil separators, all valve kit, pre filter, fine filter, carbon filter and oil. After then start the unit found running ok.</v>
          </cell>
        </row>
        <row r="10573">
          <cell r="A10573">
            <v>45349.448819444398</v>
          </cell>
          <cell r="B10573">
            <v>25117</v>
          </cell>
          <cell r="F10573" t="str">
            <v>CC-01198785</v>
          </cell>
          <cell r="J10573" t="str">
            <v>Schedule Service</v>
          </cell>
          <cell r="R10573" t="str">
            <v>BTGS031205</v>
          </cell>
          <cell r="AB10573" t="str">
            <v>Attend the site for schedule service so change air filter and oil filter then start the unit found running ok.</v>
          </cell>
        </row>
        <row r="10574">
          <cell r="A10574">
            <v>45349.447418981501</v>
          </cell>
          <cell r="B10574">
            <v>499</v>
          </cell>
          <cell r="F10574" t="str">
            <v>CC-01198783</v>
          </cell>
          <cell r="J10574" t="str">
            <v>Schedule Service</v>
          </cell>
          <cell r="R10574" t="str">
            <v>BWAD163680</v>
          </cell>
          <cell r="AB10574" t="str">
            <v>Attend the site for schedule service so drain oil from cooler and drain oil from tank total 37 liter oil drain then Change air filter for compressor and engine both side then change oil filter and oil 40 liter then start the unit found running ok.</v>
          </cell>
        </row>
        <row r="10575">
          <cell r="A10575">
            <v>45348.734791666699</v>
          </cell>
          <cell r="B10575">
            <v>0</v>
          </cell>
          <cell r="F10575" t="str">
            <v>CC-01198391</v>
          </cell>
          <cell r="J10575" t="str">
            <v>Complaint - Running With Problem</v>
          </cell>
          <cell r="R10575" t="str">
            <v>DWCL153521</v>
          </cell>
          <cell r="AB10575" t="str">
            <v>Attend the site for complaint of air leakage so check for air leakage by checking all pipe connection found no leakage check receiver tank found connection is in loose condition so tighten the loose connection tightly and after that start the unit found running in good condition without air leakage.</v>
          </cell>
        </row>
        <row r="10576">
          <cell r="A10576">
            <v>45348.603402777801</v>
          </cell>
          <cell r="B10576">
            <v>1</v>
          </cell>
          <cell r="F10576" t="str">
            <v>CC-01198054</v>
          </cell>
          <cell r="J10576" t="str">
            <v>Commissioning</v>
          </cell>
          <cell r="R10576" t="str">
            <v>BXJD164130</v>
          </cell>
          <cell r="AB10576" t="str">
            <v>Check engine oil level and coolant level found ok, check compressor oil level found ok, check engine and compressor air filter found ok, check all hose tightness found ok, check separator tank mounting tightness found ok, engine and compressor tightness found ok,</v>
          </cell>
        </row>
        <row r="10577">
          <cell r="A10577">
            <v>45347.290023148104</v>
          </cell>
          <cell r="B10577">
            <v>5928</v>
          </cell>
          <cell r="F10577" t="str">
            <v>CC-01197307</v>
          </cell>
          <cell r="J10577" t="str">
            <v>Schedule Service - AMC</v>
          </cell>
          <cell r="R10577" t="str">
            <v>BTEC378588</v>
          </cell>
          <cell r="AB10577" t="str">
            <v>AMC visit carried out</v>
          </cell>
        </row>
        <row r="10578">
          <cell r="A10578">
            <v>45347.275613425903</v>
          </cell>
          <cell r="B10578">
            <v>29575</v>
          </cell>
          <cell r="F10578" t="str">
            <v>CC-01197187</v>
          </cell>
          <cell r="J10578" t="str">
            <v>Schedule Service - AMC</v>
          </cell>
          <cell r="R10578" t="str">
            <v>BMJS040004</v>
          </cell>
          <cell r="AB10578" t="str">
            <v>AMC visit carried out</v>
          </cell>
        </row>
        <row r="10579">
          <cell r="A10579">
            <v>45346.658726851798</v>
          </cell>
          <cell r="B10579">
            <v>0</v>
          </cell>
          <cell r="F10579" t="str">
            <v>CC-01196933</v>
          </cell>
          <cell r="J10579" t="str">
            <v>Commissioning</v>
          </cell>
          <cell r="R10579" t="str">
            <v>CXJE660150</v>
          </cell>
          <cell r="AB10579" t="str">
            <v>Commissioning done on dated 24-02-2024</v>
          </cell>
        </row>
        <row r="10580">
          <cell r="A10580">
            <v>45346.499525462998</v>
          </cell>
          <cell r="B10580">
            <v>10404</v>
          </cell>
          <cell r="F10580" t="str">
            <v>CC-01196545</v>
          </cell>
          <cell r="J10580" t="str">
            <v>Complaint - Running With Problem</v>
          </cell>
          <cell r="R10580" t="str">
            <v>BVKS048013</v>
          </cell>
          <cell r="AB10580" t="str">
            <v>We visited site check and found air filter chocked so we change air filter and start fir check unit running well.	...</v>
          </cell>
        </row>
        <row r="10581">
          <cell r="A10581">
            <v>45346.293067129598</v>
          </cell>
          <cell r="B10581">
            <v>33568</v>
          </cell>
          <cell r="F10581" t="str">
            <v>CC-01196310</v>
          </cell>
          <cell r="J10581" t="str">
            <v>Schedule Service - AMC</v>
          </cell>
          <cell r="R10581" t="str">
            <v>BQFS031084</v>
          </cell>
          <cell r="AB10581" t="str">
            <v>AMC visit carried out</v>
          </cell>
        </row>
        <row r="10582">
          <cell r="A10582">
            <v>45346.288449074098</v>
          </cell>
          <cell r="B10582">
            <v>25378</v>
          </cell>
          <cell r="F10582" t="str">
            <v>CC-01196262</v>
          </cell>
          <cell r="J10582" t="str">
            <v>Schedule Service - AMC</v>
          </cell>
          <cell r="R10582" t="str">
            <v>BKDS031405</v>
          </cell>
          <cell r="AB10582" t="str">
            <v>AMC visit carried out</v>
          </cell>
        </row>
        <row r="10583">
          <cell r="A10583">
            <v>45345.657048611101</v>
          </cell>
          <cell r="B10583">
            <v>5873</v>
          </cell>
          <cell r="F10583" t="str">
            <v>CC-01195828</v>
          </cell>
          <cell r="J10583" t="str">
            <v>General Service</v>
          </cell>
          <cell r="R10583" t="str">
            <v>BVFS049398</v>
          </cell>
          <cell r="AB10583" t="str">
            <v>We visited site check and found unit running well</v>
          </cell>
        </row>
        <row r="10584">
          <cell r="A10584">
            <v>45345.596516203703</v>
          </cell>
          <cell r="B10584">
            <v>1</v>
          </cell>
          <cell r="F10584" t="str">
            <v>CC-01195659</v>
          </cell>
          <cell r="J10584" t="str">
            <v>Commissioning</v>
          </cell>
          <cell r="R10584" t="str">
            <v>BXKD231814</v>
          </cell>
          <cell r="AB10584" t="str">
            <v>Attend the site for commissioning at customer site so check air filterter condition found ok, check oil filter condition found ok, check mountings found ok, check hose pipe are found ok, check all valve kit (BDV, ARDm MPV, Actuator, pressure regulator, OSV are found ok, all canopy found ok after necessary checking start the unit found all parameter are found ok. Commissioning done on dated 24-02-2024</v>
          </cell>
        </row>
        <row r="10585">
          <cell r="A10585">
            <v>45345.572847222204</v>
          </cell>
          <cell r="B10585">
            <v>5768</v>
          </cell>
          <cell r="F10585" t="str">
            <v>CC-01195617</v>
          </cell>
          <cell r="J10585" t="str">
            <v>General Service</v>
          </cell>
          <cell r="R10585" t="str">
            <v>BVFS049421</v>
          </cell>
          <cell r="AB10585" t="str">
            <v>We visited site check and found unit running well</v>
          </cell>
        </row>
        <row r="10586">
          <cell r="A10586">
            <v>45345.571597222202</v>
          </cell>
          <cell r="B10586">
            <v>5717</v>
          </cell>
          <cell r="F10586" t="str">
            <v>CC-01195614</v>
          </cell>
          <cell r="J10586" t="str">
            <v>General Service</v>
          </cell>
          <cell r="R10586" t="str">
            <v>BVFS049407</v>
          </cell>
          <cell r="AB10586" t="str">
            <v>We visited site check and found unit running well</v>
          </cell>
        </row>
        <row r="10587">
          <cell r="A10587">
            <v>45345.5705787037</v>
          </cell>
          <cell r="B10587">
            <v>6047</v>
          </cell>
          <cell r="F10587" t="str">
            <v>CC-01195608</v>
          </cell>
          <cell r="J10587" t="str">
            <v>Schedule Service</v>
          </cell>
          <cell r="R10587" t="str">
            <v>BVFS049426</v>
          </cell>
          <cell r="AB10587" t="str">
            <v>We visited site and service done today in unit during in service we change the parts are Air filter ,Oil filter ,Separator and oil after than start for check unit running well.</v>
          </cell>
        </row>
        <row r="10588">
          <cell r="A10588">
            <v>45345.534618055601</v>
          </cell>
          <cell r="B10588">
            <v>1525</v>
          </cell>
          <cell r="F10588" t="str">
            <v>CC-01195515</v>
          </cell>
          <cell r="J10588" t="str">
            <v>Sales Call</v>
          </cell>
          <cell r="R10588" t="str">
            <v>BVEC377128</v>
          </cell>
          <cell r="AB10588" t="str">
            <v>Sales call carried out for HMR collection also unit is in idle conditions</v>
          </cell>
        </row>
        <row r="10589">
          <cell r="A10589">
            <v>45345.519849536999</v>
          </cell>
          <cell r="B10589">
            <v>1785</v>
          </cell>
          <cell r="F10589" t="str">
            <v>CC-01195460</v>
          </cell>
          <cell r="J10589" t="str">
            <v>Sales Call</v>
          </cell>
          <cell r="R10589" t="str">
            <v>BWKS040406</v>
          </cell>
          <cell r="AB10589" t="str">
            <v>Sales call carried out for HMR collection also unit is in idle conditions.</v>
          </cell>
        </row>
        <row r="10590">
          <cell r="A10590">
            <v>45345.507696759298</v>
          </cell>
          <cell r="B10590">
            <v>382</v>
          </cell>
          <cell r="F10590" t="str">
            <v>CC-01195401</v>
          </cell>
          <cell r="J10590" t="str">
            <v>Sales Call</v>
          </cell>
          <cell r="R10590" t="str">
            <v>BWKC378709</v>
          </cell>
          <cell r="AB10590" t="str">
            <v>Sales call carried out for HMR collection also unit is in idle conditions</v>
          </cell>
        </row>
        <row r="10591">
          <cell r="A10591">
            <v>45345.501446759299</v>
          </cell>
          <cell r="B10591">
            <v>2362</v>
          </cell>
          <cell r="F10591" t="str">
            <v>CC-01195362</v>
          </cell>
          <cell r="J10591" t="str">
            <v>Schedule Service</v>
          </cell>
          <cell r="R10591" t="str">
            <v>BVFC377137</v>
          </cell>
          <cell r="AB10591" t="str">
            <v>Attend the site for schedule service so change air filter and oil filter. Then start the unit found running ok</v>
          </cell>
        </row>
        <row r="10592">
          <cell r="A10592">
            <v>45345.272847222201</v>
          </cell>
          <cell r="B10592">
            <v>5983</v>
          </cell>
          <cell r="F10592" t="str">
            <v>CC-01194834</v>
          </cell>
          <cell r="J10592" t="str">
            <v>Schedule Service - AMC</v>
          </cell>
          <cell r="R10592" t="str">
            <v>BVKC374486</v>
          </cell>
          <cell r="AB10592" t="str">
            <v>AMC visit carried out</v>
          </cell>
        </row>
        <row r="10593">
          <cell r="A10593">
            <v>45344.575671296298</v>
          </cell>
          <cell r="B10593">
            <v>4743</v>
          </cell>
          <cell r="F10593" t="str">
            <v>CC-01194122</v>
          </cell>
          <cell r="J10593" t="str">
            <v>Schedule Service</v>
          </cell>
          <cell r="R10593" t="str">
            <v>BSBC375532</v>
          </cell>
          <cell r="AB10593" t="str">
            <v>We visited site and schedule service done of this unit during in service change the parts Air filter ,Oil filter , separator and oil after than start for check unit running well.</v>
          </cell>
        </row>
        <row r="10594">
          <cell r="A10594">
            <v>45344.506365740701</v>
          </cell>
          <cell r="B10594">
            <v>3395</v>
          </cell>
          <cell r="F10594" t="str">
            <v>CC-01193894</v>
          </cell>
          <cell r="J10594" t="str">
            <v>Complaint - Running With Problem</v>
          </cell>
          <cell r="R10594" t="str">
            <v>BTGD162296</v>
          </cell>
          <cell r="AB10594" t="str">
            <v>Attend the site for unit hunting problem so inspect the unit during drilling found drilling rpm 1700 at 185 psi also pressure hunting found in idle condition, so clean pressure regulator and ARV kit and change actuator kit engine and compressor by new one after then start the unit and regulate the line pressure to 210 psi at 1300 rpm. Run the unit on load condition found all parameters are in normal condition. Any hunting not found in idle and drilling condition.</v>
          </cell>
        </row>
        <row r="10595">
          <cell r="A10595">
            <v>45344.5007638889</v>
          </cell>
          <cell r="B10595">
            <v>2342</v>
          </cell>
          <cell r="F10595" t="str">
            <v>CC-01193869</v>
          </cell>
          <cell r="J10595" t="str">
            <v>Complaint - Breakdown</v>
          </cell>
          <cell r="R10595" t="str">
            <v>BVHD163393</v>
          </cell>
          <cell r="AB10595" t="str">
            <v>Attend the site for complain of oil carry over through air filter so check actuator kit of both components and engine are malfunctioning. So change actuator kit for compressor and engine both side then check DCV in play condition so change DCV from customer stock then start the unit found running ok. All parameters are ok.</v>
          </cell>
        </row>
        <row r="10596">
          <cell r="A10596">
            <v>45344.456203703703</v>
          </cell>
          <cell r="B10596">
            <v>1</v>
          </cell>
          <cell r="F10596" t="str">
            <v>CC-01193728</v>
          </cell>
          <cell r="J10596" t="str">
            <v>Commissioning</v>
          </cell>
          <cell r="R10596" t="str">
            <v>BXJD164143</v>
          </cell>
          <cell r="AB10596" t="str">
            <v>Check engine oil level and coolant level found ok, check compressor oil level found ok, check engine and compressor air filter found ok, check all hose tightness found ok, check separator tank mounting tightness found ok, engine and compressor tightness found ok</v>
          </cell>
        </row>
        <row r="10597">
          <cell r="A10597">
            <v>45343.665706018503</v>
          </cell>
          <cell r="B10597">
            <v>2618</v>
          </cell>
          <cell r="F10597" t="str">
            <v>CC-01193146</v>
          </cell>
          <cell r="J10597" t="str">
            <v>Schedule Service</v>
          </cell>
          <cell r="R10597" t="str">
            <v>BVGD163308</v>
          </cell>
          <cell r="AB10597" t="str">
            <v>Attend the site for schedule service so drain oil from cooler and drain oil from tank total 37 liter oil drain then Change air filter for compressor and engine both side then change oil filter and oil 40 liter then start the unit found running ok.</v>
          </cell>
        </row>
        <row r="10598">
          <cell r="A10598">
            <v>45343.495185185202</v>
          </cell>
          <cell r="B10598">
            <v>1505</v>
          </cell>
          <cell r="F10598" t="str">
            <v>CC-01192624</v>
          </cell>
          <cell r="J10598" t="str">
            <v>Schedule Service</v>
          </cell>
          <cell r="R10598" t="str">
            <v>BVGD121497</v>
          </cell>
          <cell r="AB10598" t="str">
            <v>Attend the site for schedule service so drain oil from cooler and drain oil from tank total 16 liter oil drain then Change air oil separator and change BDV KIT, MPV kit, ARV kit, actuator kit and pressure regulator kit and change oil filter and air filter for compressor and engine both side then change oil 20 liters. Then start the unit found running ok.</v>
          </cell>
        </row>
        <row r="10599">
          <cell r="A10599">
            <v>45343.482407407399</v>
          </cell>
          <cell r="B10599">
            <v>538</v>
          </cell>
          <cell r="F10599" t="str">
            <v>CC-01192583</v>
          </cell>
          <cell r="J10599" t="str">
            <v>Schedule Service</v>
          </cell>
          <cell r="R10599" t="str">
            <v>BWHD231642</v>
          </cell>
          <cell r="AB10599" t="str">
            <v>Attend the site for schedule service so following jobs are done Drain oil from tank and oil cooler 115 litres, after then replace main oil filter 2nos., replace bearing oil filter 1no., open air filter found in ok condition so re fitted the same air filter after cleaning. After then plugged in the drain plugs and topped up oil in tank upto full gauge level. Start the unit and stop it again fill oil in tank upto half gauge level , over all topped oil in tank 118 litres. After schedule service done start the unit and run on load condition found unit is running in with all parameters under limit.</v>
          </cell>
        </row>
        <row r="10600">
          <cell r="A10600">
            <v>45342.480937499997</v>
          </cell>
          <cell r="B10600">
            <v>1143</v>
          </cell>
          <cell r="F10600" t="str">
            <v>CC-01191491</v>
          </cell>
          <cell r="J10600" t="str">
            <v>General Service</v>
          </cell>
          <cell r="R10600" t="str">
            <v>EUES035194</v>
          </cell>
          <cell r="AB10600" t="str">
            <v>Courtesy visit done</v>
          </cell>
        </row>
        <row r="10601">
          <cell r="A10601">
            <v>45342.474305555603</v>
          </cell>
          <cell r="B10601">
            <v>0</v>
          </cell>
          <cell r="F10601" t="str">
            <v>CC-01191468</v>
          </cell>
          <cell r="J10601" t="str">
            <v>Commissioning</v>
          </cell>
          <cell r="R10601" t="str">
            <v>SN23T004327</v>
          </cell>
          <cell r="AB10601" t="str">
            <v>Commissioning of Dryer done on date 20-02-2024</v>
          </cell>
        </row>
        <row r="10602">
          <cell r="A10602">
            <v>45342.454814814802</v>
          </cell>
          <cell r="B10602">
            <v>0</v>
          </cell>
          <cell r="F10602" t="str">
            <v>CC-01191416</v>
          </cell>
          <cell r="J10602" t="str">
            <v>Commissioning</v>
          </cell>
          <cell r="R10602" t="str">
            <v>CXJE561429</v>
          </cell>
          <cell r="AB10602" t="str">
            <v>Commissioning done on dated 20-02-2024</v>
          </cell>
        </row>
        <row r="10603">
          <cell r="A10603">
            <v>45342.275428240697</v>
          </cell>
          <cell r="B10603">
            <v>27032</v>
          </cell>
          <cell r="F10603" t="str">
            <v>CC-01191164</v>
          </cell>
          <cell r="J10603" t="str">
            <v>Schedule Service - AMC</v>
          </cell>
          <cell r="R10603" t="str">
            <v>BSCS037349</v>
          </cell>
          <cell r="AB10603" t="str">
            <v>AMC visit carried out</v>
          </cell>
        </row>
        <row r="10604">
          <cell r="A10604">
            <v>45341.669143518498</v>
          </cell>
          <cell r="B10604">
            <v>0</v>
          </cell>
          <cell r="F10604" t="str">
            <v>CC-01190888</v>
          </cell>
          <cell r="J10604" t="str">
            <v>Commissioning</v>
          </cell>
          <cell r="R10604" t="str">
            <v>CXJE561430</v>
          </cell>
          <cell r="AB10604" t="str">
            <v>Commissioning done on dated 20-02-2024</v>
          </cell>
        </row>
        <row r="10605">
          <cell r="A10605">
            <v>45341.538668981499</v>
          </cell>
          <cell r="B10605">
            <v>1</v>
          </cell>
          <cell r="F10605" t="str">
            <v>CC-01190562</v>
          </cell>
          <cell r="J10605" t="str">
            <v>Commissioning</v>
          </cell>
          <cell r="R10605" t="str">
            <v>BXKD121881</v>
          </cell>
          <cell r="AB10605" t="str">
            <v>Check engine oil level and coolant level found ok, check compressor oil level found ok, check engine and compressor air filter found ok, check all hose tightness found ok, check separator tank mounting tightness found ok, engine and compressor tightness found ok</v>
          </cell>
        </row>
        <row r="10606">
          <cell r="A10606">
            <v>45341.452835648102</v>
          </cell>
          <cell r="B10606">
            <v>1</v>
          </cell>
          <cell r="F10606" t="str">
            <v>CC-01190192</v>
          </cell>
          <cell r="J10606" t="str">
            <v>Commissioning</v>
          </cell>
          <cell r="R10606" t="str">
            <v>BXJD231746</v>
          </cell>
          <cell r="AB10606" t="str">
            <v>Check engine oil level and coolant level found ok, check compressor oil level found ok, check engine and compressor air filter found ok, check all hose tightness found ok, check separator tank mounting tightness found ok, engine and compressor tightness found ok. Commissioning done on dated 19-02-2024</v>
          </cell>
        </row>
        <row r="10607">
          <cell r="A10607">
            <v>45340.2733912037</v>
          </cell>
          <cell r="B10607">
            <v>30356</v>
          </cell>
          <cell r="F10607" t="str">
            <v>CC-01189759</v>
          </cell>
          <cell r="J10607" t="str">
            <v>Schedule Service - AMC</v>
          </cell>
          <cell r="R10607" t="str">
            <v>BRIC374329</v>
          </cell>
          <cell r="AB10607" t="str">
            <v>AMC visit carried out</v>
          </cell>
        </row>
        <row r="10608">
          <cell r="A10608">
            <v>45339.695439814801</v>
          </cell>
          <cell r="B10608">
            <v>730</v>
          </cell>
          <cell r="F10608" t="str">
            <v>CC-01189602</v>
          </cell>
          <cell r="J10608" t="str">
            <v>Complaint - Running With Problem</v>
          </cell>
          <cell r="R10608" t="str">
            <v>BWFD163947</v>
          </cell>
          <cell r="AB10608" t="str">
            <v>Attend the site found unit is in running condition but EWT found 95 deg.cel. and DOT found 90 deg.cel. and after half an hour EWT goes to 100deg.cel. and sudden unit tripped with high temp so check the compressor physically found fan belt is in loosen condition, radiator and oil cooler found externally dusty condition, also check air filter and compressor oil level and coolant found in ok condition. After then water wash radiator and oil cooler externally and tightened the fan belt properly. After then again run the unit on load condition found unit is running with normal parameters. DOT and EWT found 82 deg.cel. compressor is running without tripping.</v>
          </cell>
        </row>
        <row r="10609">
          <cell r="A10609">
            <v>45339.649050925902</v>
          </cell>
          <cell r="B10609">
            <v>1398</v>
          </cell>
          <cell r="F10609" t="str">
            <v>CC-01189510</v>
          </cell>
          <cell r="J10609" t="str">
            <v>Schedule Service</v>
          </cell>
          <cell r="R10609" t="str">
            <v>BSJD120492</v>
          </cell>
          <cell r="AB10609"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10610">
          <cell r="A10610">
            <v>45339.647905092599</v>
          </cell>
          <cell r="B10610">
            <v>6815</v>
          </cell>
          <cell r="F10610" t="str">
            <v>CC-01189509</v>
          </cell>
          <cell r="J10610" t="str">
            <v>Schedule Service</v>
          </cell>
          <cell r="R10610" t="str">
            <v>BRCD160967</v>
          </cell>
          <cell r="AB10610"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10611">
          <cell r="A10611">
            <v>45339.646979166697</v>
          </cell>
          <cell r="B10611">
            <v>4578</v>
          </cell>
          <cell r="F10611" t="str">
            <v>CC-01189506</v>
          </cell>
          <cell r="J10611" t="str">
            <v>Schedule Service</v>
          </cell>
          <cell r="R10611" t="str">
            <v>BRHD120445</v>
          </cell>
          <cell r="AB10611"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10612">
          <cell r="A10612">
            <v>45339.6461921296</v>
          </cell>
          <cell r="B10612">
            <v>2285</v>
          </cell>
          <cell r="F10612" t="str">
            <v>CC-01189504</v>
          </cell>
          <cell r="J10612" t="str">
            <v>Schedule Service</v>
          </cell>
          <cell r="R10612" t="str">
            <v>BRKD120213</v>
          </cell>
          <cell r="AB10612"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10613">
          <cell r="A10613">
            <v>45339.645277777803</v>
          </cell>
          <cell r="B10613">
            <v>3270</v>
          </cell>
          <cell r="F10613" t="str">
            <v>CC-01189500</v>
          </cell>
          <cell r="J10613" t="str">
            <v>Schedule Service</v>
          </cell>
          <cell r="R10613" t="str">
            <v>BUKD162510</v>
          </cell>
          <cell r="AB10613"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10614">
          <cell r="A10614">
            <v>45339.568055555603</v>
          </cell>
          <cell r="B10614">
            <v>8727</v>
          </cell>
          <cell r="F10614" t="str">
            <v>CC-01189302</v>
          </cell>
          <cell r="J10614" t="str">
            <v>Schedule Service</v>
          </cell>
          <cell r="R10614" t="str">
            <v>BQBD200008</v>
          </cell>
          <cell r="AB10614" t="str">
            <v>Attend the site for schedule service so drain oil from cooler and drain oil from tank total 18 liters oil drain then Change air filter for compressor side and change oil filter and change air oil separator and change BDV KIT, MPV kit, ARV kit, actuator kit, pressure regulator kit and oil 20 liters. Then start the unit found running ok.</v>
          </cell>
        </row>
        <row r="10615">
          <cell r="A10615">
            <v>45339.567164351902</v>
          </cell>
          <cell r="B10615">
            <v>4175</v>
          </cell>
          <cell r="F10615" t="str">
            <v>CC-01189300</v>
          </cell>
          <cell r="J10615" t="str">
            <v>Schedule Service</v>
          </cell>
          <cell r="R10615" t="str">
            <v>BRCD160998</v>
          </cell>
          <cell r="AB10615" t="str">
            <v>Attend the site for schedule service so drain oil from cooler and drain oil from tank total 18 liters oil drain then Change air filter for compressor side and change oil filter and change air oil separator and change BDV KIT, MPV kit, ARV kit, actuator kit, pressure regulator kit and oil 20 liters. Then start the unit found running ok.</v>
          </cell>
        </row>
        <row r="10616">
          <cell r="A10616">
            <v>45339.566423611097</v>
          </cell>
          <cell r="B10616">
            <v>2053</v>
          </cell>
          <cell r="F10616" t="str">
            <v>CC-01189299</v>
          </cell>
          <cell r="J10616" t="str">
            <v>Schedule Service</v>
          </cell>
          <cell r="R10616" t="str">
            <v>BTJL152348</v>
          </cell>
          <cell r="AB10616" t="str">
            <v>Attend the site for schedule service so drain oil from cooler and drain oil from tank total 18 liters oil drain then Change air filter for compressor side and change oil filter and change air oil separator and change BDV KIT, MPV kit, ARV kit, actuator kit, pressure regulator kit and oil 20 liters. Then start the unit found running ok.</v>
          </cell>
        </row>
        <row r="10617">
          <cell r="A10617">
            <v>45339.511597222197</v>
          </cell>
          <cell r="B10617">
            <v>1</v>
          </cell>
          <cell r="F10617" t="str">
            <v>CC-01189174</v>
          </cell>
          <cell r="J10617" t="str">
            <v>Commissioning</v>
          </cell>
          <cell r="R10617" t="str">
            <v>BWFC370703</v>
          </cell>
          <cell r="AB10617" t="str">
            <v>Commissioning done on dated 17-02-2024.... Comm date-17-02-2024</v>
          </cell>
        </row>
        <row r="10618">
          <cell r="A10618">
            <v>45339.449953703697</v>
          </cell>
          <cell r="B10618">
            <v>971</v>
          </cell>
          <cell r="F10618" t="str">
            <v>CC-01188979</v>
          </cell>
          <cell r="J10618" t="str">
            <v>Schedule Service</v>
          </cell>
          <cell r="R10618" t="str">
            <v>BUID220797</v>
          </cell>
          <cell r="AB10618" t="str">
            <v>Attend the site for schedule service so drain oil from cooler and drain oil from tank total 37 liter oil drain then Change air filter for compressor and engine both side then change oil filter and oil 40 liter then start the unit found running ok.</v>
          </cell>
        </row>
        <row r="10619">
          <cell r="A10619">
            <v>45339.449143518497</v>
          </cell>
          <cell r="B10619">
            <v>2284</v>
          </cell>
          <cell r="F10619" t="str">
            <v>CC-01188977</v>
          </cell>
          <cell r="J10619" t="str">
            <v>Schedule Service</v>
          </cell>
          <cell r="R10619" t="str">
            <v>BUCD121174</v>
          </cell>
          <cell r="AB10619" t="str">
            <v>Attend the site for schedule service so drain oil from cooler and drain oil from tank total 37 liter oil drain then Change air filter for compressor and engine both side then change oil filter and oil 40 liter then start the unit found running ok</v>
          </cell>
        </row>
        <row r="10620">
          <cell r="A10620">
            <v>45339.448391203703</v>
          </cell>
          <cell r="B10620">
            <v>4184</v>
          </cell>
          <cell r="F10620" t="str">
            <v>CC-01188975</v>
          </cell>
          <cell r="J10620" t="str">
            <v>Schedule Service</v>
          </cell>
          <cell r="R10620" t="str">
            <v>BUAD162634</v>
          </cell>
          <cell r="AB10620" t="str">
            <v>Attend the site for schedule service so drain oil from cooler and drain oil from tank total 37 liter oil drain then Change air filter for compressor and engine both side then change oil filter and oil 40 liter then start the unit found running ok</v>
          </cell>
        </row>
        <row r="10621">
          <cell r="A10621">
            <v>45339.4476041667</v>
          </cell>
          <cell r="B10621">
            <v>4660</v>
          </cell>
          <cell r="F10621" t="str">
            <v>CC-01188972</v>
          </cell>
          <cell r="J10621" t="str">
            <v>Schedule Service</v>
          </cell>
          <cell r="R10621" t="str">
            <v>BSBD161629</v>
          </cell>
          <cell r="AB10621" t="str">
            <v>Attend the site for schedule service so drain oil from cooler and drain oil from tank total 37 liter oil drain then Change air filter for compressor and engine both side then change oil filter and oil 40 liter then start the unit found running ok</v>
          </cell>
        </row>
        <row r="10622">
          <cell r="A10622">
            <v>45339.446863425903</v>
          </cell>
          <cell r="B10622">
            <v>14077</v>
          </cell>
          <cell r="F10622" t="str">
            <v>CC-01188971</v>
          </cell>
          <cell r="J10622" t="str">
            <v>Schedule Service</v>
          </cell>
          <cell r="R10622" t="str">
            <v>BTDD162169</v>
          </cell>
          <cell r="AB10622" t="str">
            <v>Attend the site for schedule service so drain oil from cooler and drain oil from tank total 37 liter oil drain then Change air filter for compressor and engine both side then change oil filter and oil 40 liter then start the unit found running ok</v>
          </cell>
        </row>
        <row r="10623">
          <cell r="A10623">
            <v>45339.446134259299</v>
          </cell>
          <cell r="B10623">
            <v>9511</v>
          </cell>
          <cell r="F10623" t="str">
            <v>CC-01188969</v>
          </cell>
          <cell r="J10623" t="str">
            <v>Schedule Service</v>
          </cell>
          <cell r="R10623" t="str">
            <v>BTKD162074</v>
          </cell>
          <cell r="AB10623" t="str">
            <v>Attend the site for schedule service so drain oil from cooler and drain oil from tank total 37 liter oil drain then Change air filter for compressor and engine both side then change oil filter and oil 40 liter then start the unit found running ok</v>
          </cell>
        </row>
        <row r="10624">
          <cell r="A10624">
            <v>45339.4453587963</v>
          </cell>
          <cell r="B10624">
            <v>9760</v>
          </cell>
          <cell r="F10624" t="str">
            <v>CC-01188966</v>
          </cell>
          <cell r="J10624" t="str">
            <v>Schedule Service</v>
          </cell>
          <cell r="R10624" t="str">
            <v>BQED160244</v>
          </cell>
          <cell r="AB10624" t="str">
            <v>Attend the site for schedule service so drain oil from cooler and drain oil from tank total 37 liter oil drain then Change air filter for compressor and engine both side then change oil filter and oil 40 liter then start the unit found running ok</v>
          </cell>
        </row>
        <row r="10625">
          <cell r="A10625">
            <v>45339.444583333301</v>
          </cell>
          <cell r="B10625">
            <v>3986</v>
          </cell>
          <cell r="F10625" t="str">
            <v>CC-01188965</v>
          </cell>
          <cell r="J10625" t="str">
            <v>Schedule Service</v>
          </cell>
          <cell r="R10625" t="str">
            <v>BSFD161819</v>
          </cell>
          <cell r="AB10625" t="str">
            <v>Attend the site for schedule service so drain oil from cooler and drain oil from tank total 37 liter oil drain then Change air filter for compressor and engine both side then change oil filter and oil 40 liter then start the unit found running ok</v>
          </cell>
        </row>
        <row r="10626">
          <cell r="A10626">
            <v>45339.443773148101</v>
          </cell>
          <cell r="B10626">
            <v>5341</v>
          </cell>
          <cell r="F10626" t="str">
            <v>CC-01188961</v>
          </cell>
          <cell r="J10626" t="str">
            <v>Schedule Service</v>
          </cell>
          <cell r="R10626" t="str">
            <v>BRJD160600</v>
          </cell>
          <cell r="AB10626" t="str">
            <v>Attend the site for schedule service so drain oil from cooler and drain oil from tank total 37 liter oil drain then Change air filter for compressor and engine both side then change oil filter and oil 40 liter then start the unit found running ok</v>
          </cell>
        </row>
        <row r="10627">
          <cell r="A10627">
            <v>45339.442916666703</v>
          </cell>
          <cell r="B10627">
            <v>900</v>
          </cell>
          <cell r="F10627" t="str">
            <v>CC-01188959</v>
          </cell>
          <cell r="J10627" t="str">
            <v>Schedule Service</v>
          </cell>
          <cell r="R10627" t="str">
            <v>BSBD120630</v>
          </cell>
          <cell r="AB10627" t="str">
            <v>Attend the site for schedule service so drain oil from cooler and drain oil from tank total 37 liter oil drain then Change air filter for compressor and engine both side then change oil filter and oil 40 liter then start the unit found running ok</v>
          </cell>
        </row>
        <row r="10628">
          <cell r="A10628">
            <v>45338.673645833303</v>
          </cell>
          <cell r="B10628">
            <v>490</v>
          </cell>
          <cell r="F10628" t="str">
            <v>CC-01188508</v>
          </cell>
          <cell r="J10628" t="str">
            <v>Complaint - Breakdown</v>
          </cell>
          <cell r="R10628" t="str">
            <v>BWHD231642</v>
          </cell>
          <cell r="AB10628" t="str">
            <v>Attend the site found unit was in breakdown condition as per customer voice main fuse 10 amp has been blown after pushing starter push button so check the wiring circuit found one wire is touching the panel brackets which cause for fuse blown and one NC aux. contactor of emergency switch blown out condition so change fuse 10 amp, change one NC aux. contactor and correct the wiring circuit. After all checkup and work done start the unit and run on load condition found unit runs satisfactorily.</v>
          </cell>
        </row>
        <row r="10629">
          <cell r="A10629">
            <v>45338.664849537003</v>
          </cell>
          <cell r="B10629">
            <v>20824</v>
          </cell>
          <cell r="F10629" t="str">
            <v>CC-01188480</v>
          </cell>
          <cell r="J10629" t="str">
            <v>General Service</v>
          </cell>
          <cell r="R10629" t="str">
            <v>BRHS035368</v>
          </cell>
          <cell r="AB10629" t="str">
            <v>Today we attend the customer site for general service so we change parts during service 1 air filter 2 oil filter 3 oil 4 separator than start machine running ok</v>
          </cell>
        </row>
        <row r="10630">
          <cell r="A10630">
            <v>45338.4684375</v>
          </cell>
          <cell r="B10630">
            <v>918</v>
          </cell>
          <cell r="F10630" t="str">
            <v>CC-01187910</v>
          </cell>
          <cell r="J10630" t="str">
            <v>General Service</v>
          </cell>
          <cell r="R10630" t="str">
            <v>BWJC378261</v>
          </cell>
          <cell r="AB10630" t="str">
            <v>Courtesy visit done</v>
          </cell>
        </row>
        <row r="10631">
          <cell r="A10631">
            <v>45337.742847222202</v>
          </cell>
          <cell r="B10631">
            <v>2130</v>
          </cell>
          <cell r="F10631" t="str">
            <v>CC-01187528</v>
          </cell>
          <cell r="J10631" t="str">
            <v>Schedule Service</v>
          </cell>
          <cell r="R10631" t="str">
            <v>BTFC378939</v>
          </cell>
          <cell r="AB10631" t="str">
            <v>Attend the site for schedule service so change air filter and oil filter, then start the unit found running ok.</v>
          </cell>
        </row>
        <row r="10632">
          <cell r="A10632">
            <v>45337.617418981499</v>
          </cell>
          <cell r="B10632">
            <v>1</v>
          </cell>
          <cell r="F10632" t="str">
            <v>CC-01187176</v>
          </cell>
          <cell r="J10632" t="str">
            <v>Commissioning</v>
          </cell>
          <cell r="R10632" t="str">
            <v>BXJD121872</v>
          </cell>
          <cell r="AB10632" t="str">
            <v>Attend the site for commissioning at customer site so check air filterter condition found ok, check oil filter condition found ok, check mountings found ok, check hose pipe are found ok, check all valve kit (BDV, ARDm MPV, Actuator, pressure regulator, OSV are found ok, all canopy found okafter necessary checking start the unit found all parameter are found ok.</v>
          </cell>
        </row>
        <row r="10633">
          <cell r="A10633">
            <v>45336.728657407402</v>
          </cell>
          <cell r="B10633">
            <v>2831</v>
          </cell>
          <cell r="F10633" t="str">
            <v>CC-01186266</v>
          </cell>
          <cell r="J10633" t="str">
            <v>Schedule Service</v>
          </cell>
          <cell r="R10633" t="str">
            <v>BWEC370334</v>
          </cell>
          <cell r="AB10633" t="str">
            <v>Attend the site for schedule service so change air filter and oil filter then start the unit found running ok.</v>
          </cell>
        </row>
        <row r="10634">
          <cell r="A10634">
            <v>45336.655115740701</v>
          </cell>
          <cell r="B10634">
            <v>0</v>
          </cell>
          <cell r="F10634" t="str">
            <v>CC-01186018</v>
          </cell>
          <cell r="J10634" t="str">
            <v>Complaint - Breakdown</v>
          </cell>
          <cell r="R10634" t="str">
            <v>DVIL140563</v>
          </cell>
          <cell r="AB10634" t="str">
            <v>Service charge estimate shared with customer waiting for approval. After approval received we log new call.</v>
          </cell>
        </row>
        <row r="10635">
          <cell r="A10635">
            <v>45336.511388888903</v>
          </cell>
          <cell r="B10635">
            <v>850</v>
          </cell>
          <cell r="F10635" t="str">
            <v>CC-01185698</v>
          </cell>
          <cell r="J10635" t="str">
            <v>Schedule Service</v>
          </cell>
          <cell r="R10635" t="str">
            <v>BWLD163608</v>
          </cell>
          <cell r="AB10635" t="str">
            <v>Attend the site for schedule service so drain oil from cooler and drain oil from tank total 38 liter oil drain then Change air filter for compressor and engine both side then change oil filter and oil 40 liter then start the unit found running ok.</v>
          </cell>
        </row>
        <row r="10636">
          <cell r="A10636">
            <v>45336.283518518503</v>
          </cell>
          <cell r="B10636">
            <v>22971</v>
          </cell>
          <cell r="F10636" t="str">
            <v>CC-01185336</v>
          </cell>
          <cell r="J10636" t="str">
            <v>Schedule Service - AMC</v>
          </cell>
          <cell r="R10636" t="str">
            <v>BSCS037449</v>
          </cell>
          <cell r="AB10636" t="str">
            <v>AMC visit carried out</v>
          </cell>
        </row>
        <row r="10637">
          <cell r="A10637">
            <v>45335.659502314797</v>
          </cell>
          <cell r="B10637">
            <v>10211</v>
          </cell>
          <cell r="F10637" t="str">
            <v>CC-01184887</v>
          </cell>
          <cell r="J10637" t="str">
            <v>Schedule Service</v>
          </cell>
          <cell r="R10637" t="str">
            <v>BUKS045387</v>
          </cell>
          <cell r="AB10637" t="str">
            <v>Today we attend the customer site for sheudle service so we change parts during service all valve kit than start machine running ok.</v>
          </cell>
        </row>
        <row r="10638">
          <cell r="A10638">
            <v>45335.658738425896</v>
          </cell>
          <cell r="B10638">
            <v>8841</v>
          </cell>
          <cell r="F10638" t="str">
            <v>CC-01184886</v>
          </cell>
          <cell r="J10638" t="str">
            <v>Schedule Service</v>
          </cell>
          <cell r="R10638" t="str">
            <v>BUKS045388</v>
          </cell>
          <cell r="AB10638" t="str">
            <v>Today we attend the customer site for general service so we change parts during service all valve kit than start machine running ok.</v>
          </cell>
        </row>
        <row r="10639">
          <cell r="A10639">
            <v>45335.577615740702</v>
          </cell>
          <cell r="B10639">
            <v>9451</v>
          </cell>
          <cell r="F10639" t="str">
            <v>CC-01184702</v>
          </cell>
          <cell r="J10639" t="str">
            <v>Schedule Service</v>
          </cell>
          <cell r="R10639" t="str">
            <v>BULD162577</v>
          </cell>
          <cell r="AB10639" t="str">
            <v>Attend the site for schedule service so drain oil from cooler and drain oil from tank total 37 liter oil drain then Change air oil separator, Change BDV KIT, MPV kit, ARV kit, actuator kit, pressure regulator kit and oil 40 liter then start the unit found running ok.</v>
          </cell>
        </row>
        <row r="10640">
          <cell r="A10640">
            <v>45335.576539351903</v>
          </cell>
          <cell r="B10640">
            <v>4233</v>
          </cell>
          <cell r="F10640" t="str">
            <v>CC-01184700</v>
          </cell>
          <cell r="J10640" t="str">
            <v>Schedule Service</v>
          </cell>
          <cell r="R10640" t="str">
            <v>BUKD162491</v>
          </cell>
          <cell r="AB10640" t="str">
            <v>Attend the site for schedule service so drain oil from cooler and drain oil from tank total 37 liter oil drain then Change air oil separator, Change BDV KIT, MPV kit, ARV kit, actuator kit, pressure regulator kit and oil 40 liter then start the unit found running ok.</v>
          </cell>
        </row>
        <row r="10641">
          <cell r="A10641">
            <v>45335.575706018499</v>
          </cell>
          <cell r="B10641">
            <v>4182</v>
          </cell>
          <cell r="F10641" t="str">
            <v>CC-01184697</v>
          </cell>
          <cell r="J10641" t="str">
            <v>Schedule Service</v>
          </cell>
          <cell r="R10641" t="str">
            <v>BUKD162500</v>
          </cell>
          <cell r="AB10641" t="str">
            <v>Attend the site for schedule service so drain oil from cooler and drain oil from tank total 37 liter oil drain then Change air oil separator, Change BDV KIT, MPV kit, ARV kit, actuator kit, pressure regulator kit and oil 40 liter then start the unit found running ok.</v>
          </cell>
        </row>
        <row r="10642">
          <cell r="A10642">
            <v>45335.574918981503</v>
          </cell>
          <cell r="B10642">
            <v>5177</v>
          </cell>
          <cell r="F10642" t="str">
            <v>CC-01184695</v>
          </cell>
          <cell r="J10642" t="str">
            <v>Schedule Service</v>
          </cell>
          <cell r="R10642" t="str">
            <v>BRGD230256</v>
          </cell>
          <cell r="AB10642" t="str">
            <v>Attend the site for schedule service so drain oil from cooler and drain oil from tank total 37 liter oil drain then Change air oil separator, Change BDV KIT, MPV kit, ARV kit, actuator kit, pressure regulator kit and oil 40 liter then start the unit found running ok.</v>
          </cell>
        </row>
        <row r="10643">
          <cell r="A10643">
            <v>45335.574189814797</v>
          </cell>
          <cell r="B10643">
            <v>8131</v>
          </cell>
          <cell r="F10643" t="str">
            <v>CC-01184692</v>
          </cell>
          <cell r="J10643" t="str">
            <v>Schedule Service</v>
          </cell>
          <cell r="R10643" t="str">
            <v>BQJD200011</v>
          </cell>
          <cell r="AB10643" t="str">
            <v>Attend the site for schedule service Attend the site for schedule service so drain oil from cooler and drain oil from tank total 37 liter oil drain then Change air oil separator, Change BDV KIT, MPV kit, ARV kit, actuator kit, pressure regulator kit and oil 40 liter then start the unit found running ok.</v>
          </cell>
        </row>
        <row r="10644">
          <cell r="A10644">
            <v>45335.573287036997</v>
          </cell>
          <cell r="B10644">
            <v>3543</v>
          </cell>
          <cell r="F10644" t="str">
            <v>CC-01184687</v>
          </cell>
          <cell r="J10644" t="str">
            <v>Schedule Service</v>
          </cell>
          <cell r="R10644" t="str">
            <v>BUDD162740</v>
          </cell>
          <cell r="AB10644" t="str">
            <v>Attend the site for schedule service so drain oil from cooler and drain oil from tank total 37 liter oil drain then Change air filter for compressor side and change oil filter and oil 40 liter then start the unit found running ok and.</v>
          </cell>
        </row>
        <row r="10645">
          <cell r="A10645">
            <v>45335.572546296302</v>
          </cell>
          <cell r="B10645">
            <v>6483</v>
          </cell>
          <cell r="F10645" t="str">
            <v>CC-01184684</v>
          </cell>
          <cell r="J10645" t="str">
            <v>Schedule Service</v>
          </cell>
          <cell r="R10645" t="str">
            <v>BPGD220036</v>
          </cell>
          <cell r="AB10645" t="str">
            <v>Attend the site for schedule service so drain oil from cooler and drain oil from tank total 37 liter oil drain then Change air filter for compressor side and change oil filter and oil 40 liter then start the unit found running ok and.</v>
          </cell>
        </row>
        <row r="10646">
          <cell r="A10646">
            <v>45335.571736111102</v>
          </cell>
          <cell r="B10646">
            <v>8075</v>
          </cell>
          <cell r="F10646" t="str">
            <v>CC-01184683</v>
          </cell>
          <cell r="J10646" t="str">
            <v>Schedule Service</v>
          </cell>
          <cell r="R10646" t="str">
            <v>BPBD200118</v>
          </cell>
          <cell r="AB10646" t="str">
            <v>Attend the site for schedule service so drain oil from cooler and drain oil from tank total 37 liter oil drain then Change air filter for compressor side and change oil filter and oil 40 liter then start the unit found running ok and.</v>
          </cell>
        </row>
        <row r="10647">
          <cell r="A10647">
            <v>45335.570995370399</v>
          </cell>
          <cell r="B10647">
            <v>10463</v>
          </cell>
          <cell r="F10647" t="str">
            <v>CC-01184679</v>
          </cell>
          <cell r="J10647" t="str">
            <v>Schedule Service</v>
          </cell>
          <cell r="R10647" t="str">
            <v>BQGD230029</v>
          </cell>
          <cell r="AB10647" t="str">
            <v>Attend the site for schedule service so drain oil from cooler and drain oil from tank total 37 liter oil drain then Change air filter for compressor side and change oil filter and oil 40 liter then start the unit found running ok and.</v>
          </cell>
        </row>
        <row r="10648">
          <cell r="A10648">
            <v>45335.569872685199</v>
          </cell>
          <cell r="B10648">
            <v>1080</v>
          </cell>
          <cell r="F10648" t="str">
            <v>CC-01184674</v>
          </cell>
          <cell r="J10648" t="str">
            <v>Schedule Service</v>
          </cell>
          <cell r="R10648" t="str">
            <v>GPCD160123</v>
          </cell>
          <cell r="AB10648" t="str">
            <v>Attend the site for schedule service so drain oil from cooler and drain oil from tank total 37 liter oil drain then Change air filter for compressor side and change oil filter filter and oil 40 liter then start the unit found running ok.</v>
          </cell>
        </row>
        <row r="10649">
          <cell r="A10649">
            <v>45335.567534722199</v>
          </cell>
          <cell r="B10649">
            <v>3970</v>
          </cell>
          <cell r="F10649" t="str">
            <v>CC-01184668</v>
          </cell>
          <cell r="J10649" t="str">
            <v>Schedule Service</v>
          </cell>
          <cell r="R10649" t="str">
            <v>BQKD200046</v>
          </cell>
          <cell r="AB10649" t="str">
            <v>Attend the site for schedule service so drain oil from cooler and drain oil from tank total 37 liter oil drain then Change BDV KIT, MPV kit, ARV kit, actuator kit, pressure regulator kit and oil 40 liter then start the unit found running ok.</v>
          </cell>
        </row>
        <row r="10650">
          <cell r="A10650">
            <v>45335.516157407401</v>
          </cell>
          <cell r="B10650">
            <v>8975</v>
          </cell>
          <cell r="F10650" t="str">
            <v>CC-01184555</v>
          </cell>
          <cell r="J10650" t="str">
            <v>Complaint - Running With Problem</v>
          </cell>
          <cell r="R10650" t="str">
            <v>BTKD162074</v>
          </cell>
          <cell r="AB10650" t="str">
            <v>Observe the unit found air pressure hunting in idle condition so check the control circuit found air leakage through mpv orifice so open the mpv and replace the kit by new. After change start the unit and check on load condition there is no hunting in air pressure. Any other external leakage not found , air filter found in ok condition. Complaint category changed</v>
          </cell>
        </row>
        <row r="10651">
          <cell r="A10651">
            <v>45335.2877546296</v>
          </cell>
          <cell r="B10651">
            <v>37188</v>
          </cell>
          <cell r="F10651" t="str">
            <v>CC-01184217</v>
          </cell>
          <cell r="J10651" t="str">
            <v>Schedule Service - AMC</v>
          </cell>
          <cell r="R10651" t="str">
            <v>BOKC370020</v>
          </cell>
          <cell r="AB10651" t="str">
            <v>AMC visit carried out</v>
          </cell>
        </row>
        <row r="10652">
          <cell r="A10652">
            <v>45335.2866319444</v>
          </cell>
          <cell r="B10652">
            <v>46838</v>
          </cell>
          <cell r="F10652" t="str">
            <v>CC-01184206</v>
          </cell>
          <cell r="J10652" t="str">
            <v>Schedule Service - AMC</v>
          </cell>
          <cell r="R10652" t="str">
            <v>BPAS030126</v>
          </cell>
          <cell r="AB10652" t="str">
            <v>AMC visit carried out</v>
          </cell>
        </row>
        <row r="10653">
          <cell r="A10653">
            <v>45335.286550925899</v>
          </cell>
          <cell r="B10653">
            <v>20926</v>
          </cell>
          <cell r="F10653" t="str">
            <v>CC-01184205</v>
          </cell>
          <cell r="J10653" t="str">
            <v>Schedule Service - AMC</v>
          </cell>
          <cell r="R10653" t="str">
            <v>BSIC376940</v>
          </cell>
          <cell r="AB10653" t="str">
            <v>AMC visit carried out</v>
          </cell>
        </row>
        <row r="10654">
          <cell r="A10654">
            <v>45334.625162037002</v>
          </cell>
          <cell r="B10654">
            <v>3010</v>
          </cell>
          <cell r="F10654" t="str">
            <v>CC-01183663</v>
          </cell>
          <cell r="J10654" t="str">
            <v>Complaint - Running With Problem</v>
          </cell>
          <cell r="R10654" t="str">
            <v>BVKD163010</v>
          </cell>
          <cell r="AB10654" t="str">
            <v>Attend the site for complain of Unit tripping so check found unit tripping in idle condition. So check found pressure build up ok check butterfly actuator found damage so we replace damaged actuator assembly with new one and after that start the unit found running ok.</v>
          </cell>
        </row>
        <row r="10655">
          <cell r="A10655">
            <v>45334.448831018497</v>
          </cell>
          <cell r="B10655">
            <v>3235</v>
          </cell>
          <cell r="F10655" t="str">
            <v>CC-01183099</v>
          </cell>
          <cell r="J10655" t="str">
            <v>Complaint - Running With Problem</v>
          </cell>
          <cell r="R10655" t="str">
            <v>BVED163244</v>
          </cell>
          <cell r="AB10655" t="str">
            <v>Attend the site for unit tripping issue so check the unit found during idle condition line pressure reaching upto our high pressure setting which cause unit trip on idle condition so following checkup are done - check air filter condition found ok , check butterfly valve condition found ok, after then open butterfly valve actuator and open main pressure regulator kit clean it and refitted the same, start the unit and adjust the line pressure to 17.5 bar also check for air leaks of our control line found there is no any leaks. After all work done start the unit and check on load condition found unit is running in normal condition.</v>
          </cell>
        </row>
        <row r="10656">
          <cell r="A10656">
            <v>45334.446296296301</v>
          </cell>
          <cell r="B10656">
            <v>2500</v>
          </cell>
          <cell r="F10656" t="str">
            <v>CC-01183093</v>
          </cell>
          <cell r="J10656" t="str">
            <v>Schedule Service</v>
          </cell>
          <cell r="R10656" t="str">
            <v>BWAD163687</v>
          </cell>
          <cell r="AB10656" t="str">
            <v>Attend the site for schedule service so at first start the machine and run on load condition found all parameters are working in normal condition. After then overall drain oil from tank and oil cooler. 38 litres. Replace oil filter , replace air filter engine and compressor both side. Plugged in the drain plugs and fill oil in tank upto full gauge level, start the unit and stop it , again fill oil in tank upto half guage level . overall topped up oil 40 litres. After schedule service done start and run the unit on load condition found unit is running in ok condition.</v>
          </cell>
        </row>
        <row r="10657">
          <cell r="A10657">
            <v>45334.438564814802</v>
          </cell>
          <cell r="B10657">
            <v>1</v>
          </cell>
          <cell r="F10657" t="str">
            <v>CC-01183055</v>
          </cell>
          <cell r="J10657" t="str">
            <v>Commissioning</v>
          </cell>
          <cell r="R10657" t="str">
            <v>BWID164076</v>
          </cell>
          <cell r="AB10657" t="str">
            <v>Attend the site for commissioning at customer site so check air filterter condition found ok, check oil filter condition found ok, check mountings found ok, check hose pipe are found ok, check all valve kit (BDV, ARDm MPV, Actuator, pressure regulator, OSV are found ok, all canopy found okafter necessary checking start the unit found all parameter are found ok.</v>
          </cell>
        </row>
        <row r="10658">
          <cell r="A10658">
            <v>45332.492314814801</v>
          </cell>
          <cell r="B10658">
            <v>8642</v>
          </cell>
          <cell r="F10658" t="str">
            <v>CC-01182099</v>
          </cell>
          <cell r="J10658" t="str">
            <v>Schedule Service</v>
          </cell>
          <cell r="R10658" t="str">
            <v>BVCC376207</v>
          </cell>
          <cell r="AB10658" t="str">
            <v>Attend the for schedule service so change oil filter, air oil separators and oil. Then start the unit found running ok.</v>
          </cell>
        </row>
        <row r="10659">
          <cell r="A10659">
            <v>45331.667893518497</v>
          </cell>
          <cell r="B10659">
            <v>1000</v>
          </cell>
          <cell r="F10659" t="str">
            <v>CC-01181287</v>
          </cell>
          <cell r="J10659" t="str">
            <v>General Service</v>
          </cell>
          <cell r="R10659" t="str">
            <v>BRJL060367</v>
          </cell>
          <cell r="AB10659" t="str">
            <v>General visit carried out</v>
          </cell>
        </row>
        <row r="10660">
          <cell r="A10660">
            <v>45331.4628240741</v>
          </cell>
          <cell r="B10660">
            <v>1585</v>
          </cell>
          <cell r="F10660" t="str">
            <v>CC-01180846</v>
          </cell>
          <cell r="J10660" t="str">
            <v>Complaint - Running With Problem</v>
          </cell>
          <cell r="R10660" t="str">
            <v>BVFD163261</v>
          </cell>
          <cell r="AB10660" t="str">
            <v>Attend the site for second time radial outlet crack issue as per customer complaint we inspect the unit and found very minor crack in welded portion near airend discharge, after then we again check the avm mountings and u clamp bolts tightness found ok, check engine, compressor and separator tank mounting tightness found ok condition. We also check the vibration found data are in normal after then as discussed with we changed the radial outlet by FOC basis. Then we identity may be this issue was repeated due to material issue.</v>
          </cell>
        </row>
        <row r="10661">
          <cell r="A10661">
            <v>45331.293263888903</v>
          </cell>
          <cell r="B10661">
            <v>0</v>
          </cell>
          <cell r="F10661" t="str">
            <v>CC-01180634</v>
          </cell>
          <cell r="J10661" t="str">
            <v>Schedule Service - AMC</v>
          </cell>
          <cell r="R10661" t="str">
            <v>CRHE563407</v>
          </cell>
          <cell r="AB10661" t="str">
            <v>AMC visit carried out</v>
          </cell>
        </row>
        <row r="10662">
          <cell r="A10662">
            <v>45331.288587962998</v>
          </cell>
          <cell r="B10662">
            <v>16381</v>
          </cell>
          <cell r="F10662" t="str">
            <v>CC-01180584</v>
          </cell>
          <cell r="J10662" t="str">
            <v>Schedule Service - AMC</v>
          </cell>
          <cell r="R10662" t="str">
            <v>GPBC370442</v>
          </cell>
          <cell r="AB10662" t="str">
            <v>AMC visit carried out</v>
          </cell>
        </row>
        <row r="10663">
          <cell r="A10663">
            <v>45331.278530092597</v>
          </cell>
          <cell r="B10663">
            <v>0</v>
          </cell>
          <cell r="F10663" t="str">
            <v>CC-01180497</v>
          </cell>
          <cell r="J10663" t="str">
            <v>Schedule Service - AMC</v>
          </cell>
          <cell r="R10663" t="str">
            <v>21077</v>
          </cell>
          <cell r="AB10663" t="str">
            <v>AMC visit carried out</v>
          </cell>
        </row>
        <row r="10664">
          <cell r="A10664">
            <v>45331.274363425902</v>
          </cell>
          <cell r="B10664">
            <v>5983</v>
          </cell>
          <cell r="F10664" t="str">
            <v>CC-01180455</v>
          </cell>
          <cell r="J10664" t="str">
            <v>Schedule Service - AMC</v>
          </cell>
          <cell r="R10664" t="str">
            <v>BRDC373261</v>
          </cell>
          <cell r="AB10664" t="str">
            <v>AMC visit carried out</v>
          </cell>
        </row>
        <row r="10665">
          <cell r="A10665">
            <v>45330.703564814801</v>
          </cell>
          <cell r="B10665">
            <v>3879</v>
          </cell>
          <cell r="F10665" t="str">
            <v>CC-01180297</v>
          </cell>
          <cell r="J10665" t="str">
            <v>Schedule Service</v>
          </cell>
          <cell r="R10665" t="str">
            <v>BVED231179</v>
          </cell>
          <cell r="AB10665" t="str">
            <v>Attend the site for schedule service so following jobs are done- Start the unit fot sometime and checked on load and in condition found unit is running in normal parameters. After sometime drain oil from tank and oil cooler found over all drained oil 113 litres, replace air filter, replace main oil filter and bearing oil filter. Plugged in the drain plugs and fill oil in tank upto full guage level . Start the unit and stop it and again fill oil in tank upto half gauge level, overall topped up oil 117 litres. After all work done run the unit on load condition found unit is running with normal parameters.</v>
          </cell>
        </row>
        <row r="10666">
          <cell r="A10666">
            <v>45330.668240740699</v>
          </cell>
          <cell r="B10666">
            <v>5838</v>
          </cell>
          <cell r="F10666" t="str">
            <v>CC-01180236</v>
          </cell>
          <cell r="J10666" t="str">
            <v>Schedule Service</v>
          </cell>
          <cell r="R10666" t="str">
            <v>BTEC378588</v>
          </cell>
          <cell r="AB10666" t="str">
            <v>Attend the site for schedule service so change oil filter, air filter, air oil Separators and oil. Then start the unit found running ok.</v>
          </cell>
        </row>
        <row r="10667">
          <cell r="A10667">
            <v>45330.581053240698</v>
          </cell>
          <cell r="B10667">
            <v>1</v>
          </cell>
          <cell r="F10667" t="str">
            <v>CC-01179978</v>
          </cell>
          <cell r="J10667" t="str">
            <v>Commissioning</v>
          </cell>
          <cell r="R10667" t="str">
            <v>CWGE561056</v>
          </cell>
          <cell r="AB10667" t="str">
            <v>COMMISSIONING DONE ON DATED 08-02-2024</v>
          </cell>
        </row>
        <row r="10668">
          <cell r="A10668">
            <v>45330.578506944403</v>
          </cell>
          <cell r="B10668">
            <v>0</v>
          </cell>
          <cell r="F10668" t="str">
            <v>CC-01179974</v>
          </cell>
          <cell r="J10668" t="str">
            <v>Commissioning</v>
          </cell>
          <cell r="R10668"/>
          <cell r="AB10668"/>
        </row>
        <row r="10669">
          <cell r="A10669">
            <v>45330.541296296302</v>
          </cell>
          <cell r="B10669">
            <v>16440</v>
          </cell>
          <cell r="F10669" t="str">
            <v>CC-01179886</v>
          </cell>
          <cell r="J10669" t="str">
            <v>Schedule Service</v>
          </cell>
          <cell r="R10669" t="str">
            <v>BSLS036682</v>
          </cell>
          <cell r="AB10669" t="str">
            <v>Today we attend the customer site for sheudle service so we change parts 1 air filter 2 oil filter than start machine running ok</v>
          </cell>
        </row>
        <row r="10670">
          <cell r="A10670">
            <v>45330.5230324074</v>
          </cell>
          <cell r="B10670">
            <v>1270</v>
          </cell>
          <cell r="F10670" t="str">
            <v>CC-01179850</v>
          </cell>
          <cell r="J10670" t="str">
            <v>Schedule Service</v>
          </cell>
          <cell r="R10670" t="str">
            <v>BWLD231345</v>
          </cell>
          <cell r="AB10670" t="str">
            <v>Attend the site for schedule service so following jobs are done- Start the unit fot sometime and checked on load and in condition found unit is running in normal parameters. After sometime drain oil from tank and oil cooler found over all drained oil 114 litres, replace air filter, replace main oil filter and bearing oil filter. Plugged in the drain plugs and fill oil in tank upto full guage level . Start the unit and stop it and again fill oil in tank upto half gauge level, overall topped up oil 118 litres. After all work done run the unit on load condition found unit is running with normal parameters.</v>
          </cell>
        </row>
        <row r="10671">
          <cell r="A10671">
            <v>45330.495844907397</v>
          </cell>
          <cell r="B10671">
            <v>3211</v>
          </cell>
          <cell r="F10671" t="str">
            <v>CC-01179773</v>
          </cell>
          <cell r="J10671" t="str">
            <v>General Service</v>
          </cell>
          <cell r="R10671" t="str">
            <v>BVDS039458</v>
          </cell>
          <cell r="AB10671" t="str">
            <v>Today we attend the customer site for general visit so we check and found that compressor running well but service due</v>
          </cell>
        </row>
        <row r="10672">
          <cell r="A10672">
            <v>45329.682326388902</v>
          </cell>
          <cell r="B10672">
            <v>1450</v>
          </cell>
          <cell r="F10672" t="str">
            <v>CC-01179072</v>
          </cell>
          <cell r="J10672" t="str">
            <v>Sales Call</v>
          </cell>
          <cell r="R10672" t="str">
            <v>BVBD121409</v>
          </cell>
          <cell r="AB10672" t="str">
            <v>Sales call carried out for HMR collection</v>
          </cell>
        </row>
        <row r="10673">
          <cell r="A10673">
            <v>45329.680254629602</v>
          </cell>
          <cell r="B10673">
            <v>325</v>
          </cell>
          <cell r="F10673" t="str">
            <v>CC-01179067</v>
          </cell>
          <cell r="J10673" t="str">
            <v>Sales Call</v>
          </cell>
          <cell r="R10673" t="str">
            <v>BWHD231642</v>
          </cell>
          <cell r="AB10673" t="str">
            <v>Sales call carried out for HMR collection</v>
          </cell>
        </row>
        <row r="10674">
          <cell r="A10674">
            <v>45329.676712963003</v>
          </cell>
          <cell r="B10674">
            <v>330</v>
          </cell>
          <cell r="F10674" t="str">
            <v>CC-01179055</v>
          </cell>
          <cell r="J10674" t="str">
            <v>Sales Call</v>
          </cell>
          <cell r="R10674" t="str">
            <v>BWHD163996</v>
          </cell>
          <cell r="AB10674" t="str">
            <v>Sales call carried out for HMR collection</v>
          </cell>
        </row>
        <row r="10675">
          <cell r="A10675">
            <v>45329.674456018503</v>
          </cell>
          <cell r="B10675">
            <v>395</v>
          </cell>
          <cell r="F10675" t="str">
            <v>CC-01179047</v>
          </cell>
          <cell r="J10675" t="str">
            <v>Sales Call</v>
          </cell>
          <cell r="R10675" t="str">
            <v>BWHD164004</v>
          </cell>
          <cell r="AB10675" t="str">
            <v>Sales call carried out for HMR collection</v>
          </cell>
        </row>
        <row r="10676">
          <cell r="A10676">
            <v>45329.672106481499</v>
          </cell>
          <cell r="B10676">
            <v>1105</v>
          </cell>
          <cell r="F10676" t="str">
            <v>CC-01179042</v>
          </cell>
          <cell r="J10676" t="str">
            <v>Sales Call</v>
          </cell>
          <cell r="R10676" t="str">
            <v>BWJD163502</v>
          </cell>
          <cell r="AB10676" t="str">
            <v>Sales call carried out for HMR collection</v>
          </cell>
        </row>
        <row r="10677">
          <cell r="A10677">
            <v>45329.669768518499</v>
          </cell>
          <cell r="B10677">
            <v>318</v>
          </cell>
          <cell r="F10677" t="str">
            <v>CC-01179033</v>
          </cell>
          <cell r="J10677" t="str">
            <v>Sales Call</v>
          </cell>
          <cell r="R10677" t="str">
            <v>BWHD121813</v>
          </cell>
          <cell r="AB10677" t="str">
            <v>Sales call carried out for HMR collection</v>
          </cell>
        </row>
        <row r="10678">
          <cell r="A10678">
            <v>45329.667465277802</v>
          </cell>
          <cell r="B10678">
            <v>350</v>
          </cell>
          <cell r="F10678" t="str">
            <v>CC-01179026</v>
          </cell>
          <cell r="J10678" t="str">
            <v>Sales Call</v>
          </cell>
          <cell r="R10678" t="str">
            <v>BWFD163931</v>
          </cell>
          <cell r="AB10678" t="str">
            <v>Sales call carried out for HMR collection</v>
          </cell>
        </row>
        <row r="10679">
          <cell r="A10679">
            <v>45329.664664351898</v>
          </cell>
          <cell r="B10679">
            <v>410</v>
          </cell>
          <cell r="F10679" t="str">
            <v>CC-01179020</v>
          </cell>
          <cell r="J10679" t="str">
            <v>Sales Call</v>
          </cell>
          <cell r="R10679" t="str">
            <v>BWHD164015</v>
          </cell>
          <cell r="AB10679" t="str">
            <v>Sales call carried out for HMR collection</v>
          </cell>
        </row>
        <row r="10680">
          <cell r="A10680">
            <v>45329.662291666697</v>
          </cell>
          <cell r="B10680">
            <v>631</v>
          </cell>
          <cell r="F10680" t="str">
            <v>CC-01179013</v>
          </cell>
          <cell r="J10680" t="str">
            <v>Sales Call</v>
          </cell>
          <cell r="R10680" t="str">
            <v>BWFD163947</v>
          </cell>
          <cell r="AB10680" t="str">
            <v>Sales call carried out for HMR collection</v>
          </cell>
        </row>
        <row r="10681">
          <cell r="A10681">
            <v>45329.660034722197</v>
          </cell>
          <cell r="B10681">
            <v>90</v>
          </cell>
          <cell r="F10681" t="str">
            <v>CC-01179008</v>
          </cell>
          <cell r="J10681" t="str">
            <v>Sales Call</v>
          </cell>
          <cell r="R10681" t="str">
            <v>BWFD163937</v>
          </cell>
          <cell r="AB10681" t="str">
            <v>Sales call carried out for HMR collection</v>
          </cell>
        </row>
        <row r="10682">
          <cell r="A10682">
            <v>45329.657361111102</v>
          </cell>
          <cell r="B10682">
            <v>1240</v>
          </cell>
          <cell r="F10682" t="str">
            <v>CC-01178993</v>
          </cell>
          <cell r="J10682" t="str">
            <v>Sales Call</v>
          </cell>
          <cell r="R10682" t="str">
            <v>BWJD163475</v>
          </cell>
          <cell r="AB10682" t="str">
            <v>Sales call carried out for HMR collection</v>
          </cell>
        </row>
        <row r="10683">
          <cell r="A10683">
            <v>45329.655219907399</v>
          </cell>
          <cell r="B10683">
            <v>440</v>
          </cell>
          <cell r="F10683" t="str">
            <v>CC-01178987</v>
          </cell>
          <cell r="J10683" t="str">
            <v>Sales Call</v>
          </cell>
          <cell r="R10683" t="str">
            <v>BWED163893</v>
          </cell>
          <cell r="AB10683" t="str">
            <v>Sales call carried out for HMR collection</v>
          </cell>
        </row>
        <row r="10684">
          <cell r="A10684">
            <v>45329.652986111098</v>
          </cell>
          <cell r="B10684">
            <v>445</v>
          </cell>
          <cell r="F10684" t="str">
            <v>CC-01178980</v>
          </cell>
          <cell r="J10684" t="str">
            <v>Sales Call</v>
          </cell>
          <cell r="R10684" t="str">
            <v>BWGD163984</v>
          </cell>
          <cell r="AB10684" t="str">
            <v>Sales call carried out for HMR collection</v>
          </cell>
        </row>
        <row r="10685">
          <cell r="A10685">
            <v>45329.650578703702</v>
          </cell>
          <cell r="B10685">
            <v>450</v>
          </cell>
          <cell r="F10685" t="str">
            <v>CC-01178972</v>
          </cell>
          <cell r="J10685" t="str">
            <v>Sales Call</v>
          </cell>
          <cell r="R10685" t="str">
            <v>BWFD121755</v>
          </cell>
          <cell r="AB10685" t="str">
            <v>Sales call carried out for HMR collection</v>
          </cell>
        </row>
        <row r="10686">
          <cell r="A10686">
            <v>45329.648101851897</v>
          </cell>
          <cell r="B10686">
            <v>611</v>
          </cell>
          <cell r="F10686" t="str">
            <v>CC-01178964</v>
          </cell>
          <cell r="J10686" t="str">
            <v>Sales Call</v>
          </cell>
          <cell r="R10686" t="str">
            <v>BWLS031915</v>
          </cell>
          <cell r="AB10686" t="str">
            <v>Sales call carried out for HMR collection</v>
          </cell>
        </row>
        <row r="10687">
          <cell r="A10687">
            <v>45329.645983796298</v>
          </cell>
          <cell r="B10687">
            <v>1665</v>
          </cell>
          <cell r="F10687" t="str">
            <v>CC-01178959</v>
          </cell>
          <cell r="J10687" t="str">
            <v>Sales Call</v>
          </cell>
          <cell r="R10687" t="str">
            <v>BVHD163388</v>
          </cell>
          <cell r="AB10687" t="str">
            <v>Sales call carried out for HMR collection</v>
          </cell>
        </row>
        <row r="10688">
          <cell r="A10688">
            <v>45329.643668981502</v>
          </cell>
          <cell r="B10688">
            <v>2424</v>
          </cell>
          <cell r="F10688" t="str">
            <v>CC-01178948</v>
          </cell>
          <cell r="J10688" t="str">
            <v>Sales Call</v>
          </cell>
          <cell r="R10688" t="str">
            <v>BWAD163687</v>
          </cell>
          <cell r="AB10688" t="str">
            <v>Sales call carried out for HMR collection</v>
          </cell>
        </row>
        <row r="10689">
          <cell r="A10689">
            <v>45329.640856481499</v>
          </cell>
          <cell r="B10689">
            <v>1177</v>
          </cell>
          <cell r="F10689" t="str">
            <v>CC-01178940</v>
          </cell>
          <cell r="J10689" t="str">
            <v>Sales Call</v>
          </cell>
          <cell r="R10689" t="str">
            <v>BWLD231334</v>
          </cell>
          <cell r="AB10689" t="str">
            <v>Sales call carried out for HMR collection</v>
          </cell>
        </row>
        <row r="10690">
          <cell r="A10690">
            <v>45329.638715277797</v>
          </cell>
          <cell r="B10690">
            <v>1264</v>
          </cell>
          <cell r="F10690" t="str">
            <v>CC-01178934</v>
          </cell>
          <cell r="J10690" t="str">
            <v>Sales Call</v>
          </cell>
          <cell r="R10690" t="str">
            <v>BWLD231345</v>
          </cell>
          <cell r="AB10690" t="str">
            <v>Sales call carried out for HMR collection</v>
          </cell>
        </row>
        <row r="10691">
          <cell r="A10691">
            <v>45329.636319444398</v>
          </cell>
          <cell r="B10691">
            <v>593</v>
          </cell>
          <cell r="F10691" t="str">
            <v>CC-01178927</v>
          </cell>
          <cell r="J10691" t="str">
            <v>Sales Call</v>
          </cell>
          <cell r="R10691" t="str">
            <v>BWCD121690</v>
          </cell>
          <cell r="AB10691" t="str">
            <v>Sales call carried out for HMR collection</v>
          </cell>
        </row>
        <row r="10692">
          <cell r="A10692">
            <v>45329.633819444403</v>
          </cell>
          <cell r="B10692">
            <v>1656</v>
          </cell>
          <cell r="F10692" t="str">
            <v>CC-01178916</v>
          </cell>
          <cell r="J10692" t="str">
            <v>Sales Call</v>
          </cell>
          <cell r="R10692" t="str">
            <v>BWBD163701</v>
          </cell>
          <cell r="AB10692" t="str">
            <v>Sales call carried out for HMR collection</v>
          </cell>
        </row>
        <row r="10693">
          <cell r="A10693">
            <v>45329.631469907399</v>
          </cell>
          <cell r="B10693">
            <v>1538</v>
          </cell>
          <cell r="F10693" t="str">
            <v>CC-01178905</v>
          </cell>
          <cell r="J10693" t="str">
            <v>Sales Call</v>
          </cell>
          <cell r="R10693" t="str">
            <v>BWLD163586</v>
          </cell>
          <cell r="AB10693" t="str">
            <v>Sales call carried out for HMR collection</v>
          </cell>
        </row>
        <row r="10694">
          <cell r="A10694">
            <v>45329.629074074102</v>
          </cell>
          <cell r="B10694">
            <v>1318</v>
          </cell>
          <cell r="F10694" t="str">
            <v>CC-01178895</v>
          </cell>
          <cell r="J10694" t="str">
            <v>Sales Call</v>
          </cell>
          <cell r="R10694" t="str">
            <v>BWAD163674</v>
          </cell>
          <cell r="AB10694" t="str">
            <v>Sales call carried out for HMR collection</v>
          </cell>
        </row>
        <row r="10695">
          <cell r="A10695">
            <v>45329.626469907402</v>
          </cell>
          <cell r="B10695">
            <v>590</v>
          </cell>
          <cell r="F10695" t="str">
            <v>CC-01178886</v>
          </cell>
          <cell r="J10695" t="str">
            <v>Sales Call</v>
          </cell>
          <cell r="R10695" t="str">
            <v>BWBD163738</v>
          </cell>
          <cell r="AB10695" t="str">
            <v>Sales call carried out for HMR collection</v>
          </cell>
        </row>
        <row r="10696">
          <cell r="A10696">
            <v>45329.624085648102</v>
          </cell>
          <cell r="B10696">
            <v>987</v>
          </cell>
          <cell r="F10696" t="str">
            <v>CC-01178879</v>
          </cell>
          <cell r="J10696" t="str">
            <v>Sales Call</v>
          </cell>
          <cell r="R10696" t="str">
            <v>BWBD163707</v>
          </cell>
          <cell r="AB10696" t="str">
            <v>Sales call carried out for HMR collection</v>
          </cell>
        </row>
        <row r="10697">
          <cell r="A10697">
            <v>45329.604930555601</v>
          </cell>
          <cell r="B10697">
            <v>2858</v>
          </cell>
          <cell r="F10697" t="str">
            <v>CC-01178822</v>
          </cell>
          <cell r="J10697" t="str">
            <v>Sales Call</v>
          </cell>
          <cell r="R10697" t="str">
            <v>BWAD163648</v>
          </cell>
          <cell r="AB10697" t="str">
            <v>Sales call carried out for HMR collection</v>
          </cell>
        </row>
        <row r="10698">
          <cell r="A10698">
            <v>45329.602442129602</v>
          </cell>
          <cell r="B10698">
            <v>786</v>
          </cell>
          <cell r="F10698" t="str">
            <v>CC-01178817</v>
          </cell>
          <cell r="J10698" t="str">
            <v>Sales Call</v>
          </cell>
          <cell r="R10698" t="str">
            <v>BWLD163608</v>
          </cell>
          <cell r="AB10698" t="str">
            <v>Sales call carried out for HMR collection</v>
          </cell>
        </row>
        <row r="10699">
          <cell r="A10699">
            <v>45329.597777777803</v>
          </cell>
          <cell r="B10699">
            <v>19168</v>
          </cell>
          <cell r="F10699" t="str">
            <v>CC-01178807</v>
          </cell>
          <cell r="J10699" t="str">
            <v>Schedule Service</v>
          </cell>
          <cell r="R10699" t="str">
            <v>BSCS037531</v>
          </cell>
          <cell r="AB10699" t="str">
            <v>Attend the site for schedule services do change air filter and oil filter. Then ster the unit found running ok.</v>
          </cell>
        </row>
        <row r="10700">
          <cell r="A10700">
            <v>45329.595162037003</v>
          </cell>
          <cell r="B10700">
            <v>480</v>
          </cell>
          <cell r="F10700" t="str">
            <v>CC-01178799</v>
          </cell>
          <cell r="J10700" t="str">
            <v>Sales Call</v>
          </cell>
          <cell r="R10700" t="str">
            <v>BWAD163680</v>
          </cell>
          <cell r="AB10700" t="str">
            <v>Sales call carried out for HMR collection</v>
          </cell>
        </row>
        <row r="10701">
          <cell r="A10701">
            <v>45329.592800925901</v>
          </cell>
          <cell r="B10701">
            <v>352</v>
          </cell>
          <cell r="F10701" t="str">
            <v>CC-01178796</v>
          </cell>
          <cell r="J10701" t="str">
            <v>Sales Call</v>
          </cell>
          <cell r="R10701" t="str">
            <v>BWJL153357</v>
          </cell>
          <cell r="AB10701" t="str">
            <v>Sales call carried out for HMR collection</v>
          </cell>
        </row>
        <row r="10702">
          <cell r="A10702">
            <v>45329.589039351798</v>
          </cell>
          <cell r="B10702">
            <v>3192</v>
          </cell>
          <cell r="F10702" t="str">
            <v>CC-01178790</v>
          </cell>
          <cell r="J10702" t="str">
            <v>Sales Call</v>
          </cell>
          <cell r="R10702" t="str">
            <v>BVED163244</v>
          </cell>
          <cell r="AB10702" t="str">
            <v>Sales call carried out for HMR collection</v>
          </cell>
        </row>
        <row r="10703">
          <cell r="A10703">
            <v>45329.585543981499</v>
          </cell>
          <cell r="B10703">
            <v>1587</v>
          </cell>
          <cell r="F10703" t="str">
            <v>CC-01178783</v>
          </cell>
          <cell r="J10703" t="str">
            <v>Sales Call</v>
          </cell>
          <cell r="R10703" t="str">
            <v>BWKD163543</v>
          </cell>
          <cell r="AB10703" t="str">
            <v>Sales call carried out for HMR collection</v>
          </cell>
        </row>
        <row r="10704">
          <cell r="A10704">
            <v>45329.582997685196</v>
          </cell>
          <cell r="B10704">
            <v>1251</v>
          </cell>
          <cell r="F10704" t="str">
            <v>CC-01178778</v>
          </cell>
          <cell r="J10704" t="str">
            <v>Sales Call</v>
          </cell>
          <cell r="R10704" t="str">
            <v>BWKD163512</v>
          </cell>
          <cell r="AB10704" t="str">
            <v>Sales call carried out for HMR collection</v>
          </cell>
        </row>
        <row r="10705">
          <cell r="A10705">
            <v>45329.580324074101</v>
          </cell>
          <cell r="B10705">
            <v>1557</v>
          </cell>
          <cell r="F10705" t="str">
            <v>CC-01178770</v>
          </cell>
          <cell r="J10705" t="str">
            <v>Sales Call</v>
          </cell>
          <cell r="R10705" t="str">
            <v>BVFD163261</v>
          </cell>
          <cell r="AB10705" t="str">
            <v>Sales call carried out for HMR collection</v>
          </cell>
        </row>
        <row r="10706">
          <cell r="A10706">
            <v>45329.571319444403</v>
          </cell>
          <cell r="B10706">
            <v>2176</v>
          </cell>
          <cell r="F10706" t="str">
            <v>CC-01178752</v>
          </cell>
          <cell r="J10706" t="str">
            <v>Sales Call</v>
          </cell>
          <cell r="R10706" t="str">
            <v>BWJL153355</v>
          </cell>
          <cell r="AB10706" t="str">
            <v>Sales call carried out for HMR collection</v>
          </cell>
        </row>
        <row r="10707">
          <cell r="A10707">
            <v>45329.568587962996</v>
          </cell>
          <cell r="B10707">
            <v>3425</v>
          </cell>
          <cell r="F10707" t="str">
            <v>CC-01178747</v>
          </cell>
          <cell r="J10707" t="str">
            <v>Sales Call</v>
          </cell>
          <cell r="R10707" t="str">
            <v>BVID163401</v>
          </cell>
          <cell r="AB10707" t="str">
            <v>Sales call carried out for HMR collection</v>
          </cell>
        </row>
        <row r="10708">
          <cell r="A10708">
            <v>45329.565416666701</v>
          </cell>
          <cell r="B10708">
            <v>1396</v>
          </cell>
          <cell r="F10708" t="str">
            <v>CC-01178740</v>
          </cell>
          <cell r="J10708" t="str">
            <v>Sales Call</v>
          </cell>
          <cell r="R10708" t="str">
            <v>BVIL161084</v>
          </cell>
          <cell r="AB10708" t="str">
            <v>Sales call carried out for HMR collection</v>
          </cell>
        </row>
        <row r="10709">
          <cell r="A10709">
            <v>45329.562870370399</v>
          </cell>
          <cell r="B10709">
            <v>660</v>
          </cell>
          <cell r="F10709" t="str">
            <v>CC-01178733</v>
          </cell>
          <cell r="J10709" t="str">
            <v>Sales Call</v>
          </cell>
          <cell r="R10709" t="str">
            <v>BVID163429</v>
          </cell>
          <cell r="AB10709" t="str">
            <v>Sales call carried out for HMR collection</v>
          </cell>
        </row>
        <row r="10710">
          <cell r="A10710">
            <v>45329.553460648101</v>
          </cell>
          <cell r="B10710">
            <v>797</v>
          </cell>
          <cell r="F10710" t="str">
            <v>CC-01178696</v>
          </cell>
          <cell r="J10710" t="str">
            <v>Sales Call</v>
          </cell>
          <cell r="R10710" t="str">
            <v>BVID121544</v>
          </cell>
          <cell r="AB10710" t="str">
            <v>Sales call carried out for HMR collection</v>
          </cell>
        </row>
        <row r="10711">
          <cell r="A10711">
            <v>45329.550833333298</v>
          </cell>
          <cell r="B10711">
            <v>933</v>
          </cell>
          <cell r="F10711" t="str">
            <v>CC-01178685</v>
          </cell>
          <cell r="J10711" t="str">
            <v>Sales Call</v>
          </cell>
          <cell r="R10711" t="str">
            <v>BVID121541</v>
          </cell>
          <cell r="AB10711" t="str">
            <v>Sales call carried out for HMR collection</v>
          </cell>
        </row>
        <row r="10712">
          <cell r="A10712">
            <v>45329.5479513889</v>
          </cell>
          <cell r="B10712">
            <v>1428</v>
          </cell>
          <cell r="F10712" t="str">
            <v>CC-01178676</v>
          </cell>
          <cell r="J10712" t="str">
            <v>Sales Call</v>
          </cell>
          <cell r="R10712" t="str">
            <v>BVIL161081</v>
          </cell>
          <cell r="AB10712" t="str">
            <v>Sales call carried out for HMR collection</v>
          </cell>
        </row>
        <row r="10713">
          <cell r="A10713">
            <v>45329.543449074103</v>
          </cell>
          <cell r="B10713">
            <v>845</v>
          </cell>
          <cell r="F10713" t="str">
            <v>CC-01178668</v>
          </cell>
          <cell r="J10713" t="str">
            <v>Sales Call</v>
          </cell>
          <cell r="R10713" t="str">
            <v>BVID121539</v>
          </cell>
          <cell r="AB10713" t="str">
            <v>Sales call carried out for HMR collection</v>
          </cell>
        </row>
        <row r="10714">
          <cell r="A10714">
            <v>45329.538124999999</v>
          </cell>
          <cell r="B10714">
            <v>2242</v>
          </cell>
          <cell r="F10714" t="str">
            <v>CC-01178657</v>
          </cell>
          <cell r="J10714" t="str">
            <v>Sales Call</v>
          </cell>
          <cell r="R10714" t="str">
            <v>BVHD163393</v>
          </cell>
          <cell r="AB10714" t="str">
            <v>Sales call carried out for HMR collection</v>
          </cell>
        </row>
        <row r="10715">
          <cell r="A10715">
            <v>45329.535127314797</v>
          </cell>
          <cell r="B10715">
            <v>927</v>
          </cell>
          <cell r="F10715" t="str">
            <v>CC-01178651</v>
          </cell>
          <cell r="J10715" t="str">
            <v>Sales Call</v>
          </cell>
          <cell r="R10715" t="str">
            <v>BVID121546</v>
          </cell>
          <cell r="AB10715" t="str">
            <v>Sales call carried out for HMR collection</v>
          </cell>
        </row>
        <row r="10716">
          <cell r="A10716">
            <v>45329.532847222203</v>
          </cell>
          <cell r="B10716">
            <v>3432</v>
          </cell>
          <cell r="F10716" t="str">
            <v>CC-01178641</v>
          </cell>
          <cell r="J10716" t="str">
            <v>Sales Call</v>
          </cell>
          <cell r="R10716" t="str">
            <v>BVHD163374</v>
          </cell>
          <cell r="AB10716" t="str">
            <v>Sales call carried out for HMR collection</v>
          </cell>
        </row>
        <row r="10717">
          <cell r="A10717">
            <v>45329.527708333299</v>
          </cell>
          <cell r="B10717">
            <v>1484</v>
          </cell>
          <cell r="F10717" t="str">
            <v>CC-01178628</v>
          </cell>
          <cell r="J10717" t="str">
            <v>Sales Call</v>
          </cell>
          <cell r="R10717" t="str">
            <v>BVLD163043</v>
          </cell>
          <cell r="AB10717" t="str">
            <v>Sales call carried out for HMR collection</v>
          </cell>
        </row>
        <row r="10718">
          <cell r="A10718">
            <v>45329.5203819444</v>
          </cell>
          <cell r="B10718">
            <v>2900</v>
          </cell>
          <cell r="F10718" t="str">
            <v>CC-01178599</v>
          </cell>
          <cell r="J10718" t="str">
            <v>Sales Call</v>
          </cell>
          <cell r="R10718" t="str">
            <v>BVJD162958</v>
          </cell>
          <cell r="AB10718" t="str">
            <v>Sales call carried out for HMR collection</v>
          </cell>
        </row>
        <row r="10719">
          <cell r="A10719">
            <v>45329.517939814803</v>
          </cell>
          <cell r="B10719">
            <v>2585</v>
          </cell>
          <cell r="F10719" t="str">
            <v>CC-01178591</v>
          </cell>
          <cell r="J10719" t="str">
            <v>Sales Call</v>
          </cell>
          <cell r="R10719" t="str">
            <v>BVGD163308</v>
          </cell>
          <cell r="AB10719" t="str">
            <v>Sales call carried out for HMR collection</v>
          </cell>
        </row>
        <row r="10720">
          <cell r="A10720">
            <v>45329.5156712963</v>
          </cell>
          <cell r="B10720">
            <v>1707</v>
          </cell>
          <cell r="F10720" t="str">
            <v>CC-01178584</v>
          </cell>
          <cell r="J10720" t="str">
            <v>Sales Call</v>
          </cell>
          <cell r="R10720" t="str">
            <v>BVHD163336</v>
          </cell>
          <cell r="AB10720" t="str">
            <v>Sales call carried out for HMR collection</v>
          </cell>
        </row>
        <row r="10721">
          <cell r="A10721">
            <v>45329.513402777797</v>
          </cell>
          <cell r="B10721">
            <v>1450</v>
          </cell>
          <cell r="F10721" t="str">
            <v>CC-01178580</v>
          </cell>
          <cell r="J10721" t="str">
            <v>Sales Call</v>
          </cell>
          <cell r="R10721" t="str">
            <v>BVHD163366</v>
          </cell>
          <cell r="AB10721" t="str">
            <v>Sales call carried out for HMR collection</v>
          </cell>
        </row>
        <row r="10722">
          <cell r="A10722">
            <v>45329.5089351852</v>
          </cell>
          <cell r="B10722">
            <v>5250</v>
          </cell>
          <cell r="F10722" t="str">
            <v>CC-01178571</v>
          </cell>
          <cell r="J10722" t="str">
            <v>Sales Call</v>
          </cell>
          <cell r="R10722" t="str">
            <v>BVCD163165</v>
          </cell>
          <cell r="AB10722" t="str">
            <v>Sales call carried out for HMR collection</v>
          </cell>
        </row>
        <row r="10723">
          <cell r="A10723">
            <v>45329.506030092598</v>
          </cell>
          <cell r="B10723">
            <v>1465</v>
          </cell>
          <cell r="F10723" t="str">
            <v>CC-01178562</v>
          </cell>
          <cell r="J10723" t="str">
            <v>Sales Call</v>
          </cell>
          <cell r="R10723" t="str">
            <v>BVGD121497</v>
          </cell>
          <cell r="AB10723" t="str">
            <v>Sales call carried out for HMR collection</v>
          </cell>
        </row>
        <row r="10724">
          <cell r="A10724">
            <v>45329.502905092602</v>
          </cell>
          <cell r="B10724">
            <v>4000</v>
          </cell>
          <cell r="F10724" t="str">
            <v>CC-01178553</v>
          </cell>
          <cell r="J10724" t="str">
            <v>Sales Call</v>
          </cell>
          <cell r="R10724" t="str">
            <v>BVJD162972</v>
          </cell>
          <cell r="AB10724" t="str">
            <v>Sales call carried out for HMR collection</v>
          </cell>
        </row>
        <row r="10725">
          <cell r="A10725">
            <v>45329.293333333299</v>
          </cell>
          <cell r="B10725">
            <v>1</v>
          </cell>
          <cell r="F10725" t="str">
            <v>CC-01178283</v>
          </cell>
          <cell r="J10725" t="str">
            <v>Schedule Service - AMC</v>
          </cell>
          <cell r="R10725" t="str">
            <v>CTCE665149</v>
          </cell>
          <cell r="AB10725" t="str">
            <v>AMC visit carried out</v>
          </cell>
        </row>
        <row r="10726">
          <cell r="A10726">
            <v>45329.276076388902</v>
          </cell>
          <cell r="B10726">
            <v>22335</v>
          </cell>
          <cell r="F10726" t="str">
            <v>CC-01178113</v>
          </cell>
          <cell r="J10726" t="str">
            <v>Schedule Service - AMC</v>
          </cell>
          <cell r="R10726" t="str">
            <v>BSDS043254</v>
          </cell>
          <cell r="AB10726" t="str">
            <v>AMC visit carried out</v>
          </cell>
        </row>
        <row r="10727">
          <cell r="A10727">
            <v>45328.732314814799</v>
          </cell>
          <cell r="B10727">
            <v>403</v>
          </cell>
          <cell r="F10727" t="str">
            <v>CC-01177992</v>
          </cell>
          <cell r="J10727" t="str">
            <v>Sales Call</v>
          </cell>
          <cell r="R10727" t="str">
            <v>BWFD163940</v>
          </cell>
          <cell r="AB10727" t="str">
            <v>Sales call carried out for HMR collection</v>
          </cell>
        </row>
        <row r="10728">
          <cell r="A10728">
            <v>45328.721666666701</v>
          </cell>
          <cell r="B10728">
            <v>3875</v>
          </cell>
          <cell r="F10728" t="str">
            <v>CC-01177967</v>
          </cell>
          <cell r="J10728" t="str">
            <v>Sales Call</v>
          </cell>
          <cell r="R10728" t="str">
            <v>BVED231179</v>
          </cell>
          <cell r="AB10728" t="str">
            <v>Sales call carried out for HMR collection</v>
          </cell>
        </row>
        <row r="10729">
          <cell r="A10729">
            <v>45328.719375000001</v>
          </cell>
          <cell r="B10729">
            <v>3920</v>
          </cell>
          <cell r="F10729" t="str">
            <v>CC-01177958</v>
          </cell>
          <cell r="J10729" t="str">
            <v>Sales Call</v>
          </cell>
          <cell r="R10729" t="str">
            <v>BVED163235</v>
          </cell>
          <cell r="AB10729" t="str">
            <v>Sales call carried out for HMR collection</v>
          </cell>
        </row>
        <row r="10730">
          <cell r="A10730">
            <v>45328.7166319444</v>
          </cell>
          <cell r="B10730">
            <v>4340</v>
          </cell>
          <cell r="F10730" t="str">
            <v>CC-01177944</v>
          </cell>
          <cell r="J10730" t="str">
            <v>Sales Call</v>
          </cell>
          <cell r="R10730" t="str">
            <v>BVED163231</v>
          </cell>
          <cell r="AB10730" t="str">
            <v>Sales call carried out for HMR collection</v>
          </cell>
        </row>
        <row r="10731">
          <cell r="A10731">
            <v>45328.714398148099</v>
          </cell>
          <cell r="B10731">
            <v>1135</v>
          </cell>
          <cell r="F10731" t="str">
            <v>CC-01177938</v>
          </cell>
          <cell r="J10731" t="str">
            <v>Sales Call</v>
          </cell>
          <cell r="R10731" t="str">
            <v>BVDD163198</v>
          </cell>
          <cell r="AB10731" t="str">
            <v>Sales call carried out for HMR collection</v>
          </cell>
        </row>
        <row r="10732">
          <cell r="A10732">
            <v>45328.711527777799</v>
          </cell>
          <cell r="B10732">
            <v>1689</v>
          </cell>
          <cell r="F10732" t="str">
            <v>CC-01177929</v>
          </cell>
          <cell r="J10732" t="str">
            <v>Sales Call</v>
          </cell>
          <cell r="R10732" t="str">
            <v>BVAD121386</v>
          </cell>
          <cell r="AB10732" t="str">
            <v>Sales call carried out for HMR collection</v>
          </cell>
        </row>
        <row r="10733">
          <cell r="A10733">
            <v>45328.709178240701</v>
          </cell>
          <cell r="B10733">
            <v>3575</v>
          </cell>
          <cell r="F10733" t="str">
            <v>CC-01177922</v>
          </cell>
          <cell r="J10733" t="str">
            <v>Sales Call</v>
          </cell>
          <cell r="R10733" t="str">
            <v>BVKD163026</v>
          </cell>
          <cell r="AB10733" t="str">
            <v>Sales call carried out for HMR collection</v>
          </cell>
        </row>
        <row r="10734">
          <cell r="A10734">
            <v>45328.707048611097</v>
          </cell>
          <cell r="B10734">
            <v>3957</v>
          </cell>
          <cell r="F10734" t="str">
            <v>CC-01177917</v>
          </cell>
          <cell r="J10734" t="str">
            <v>Sales Call</v>
          </cell>
          <cell r="R10734" t="str">
            <v>BVLD163067</v>
          </cell>
          <cell r="AB10734" t="str">
            <v>Sales call carried out for HMR collection</v>
          </cell>
        </row>
        <row r="10735">
          <cell r="A10735">
            <v>45328.703969907401</v>
          </cell>
          <cell r="B10735">
            <v>3000</v>
          </cell>
          <cell r="F10735" t="str">
            <v>CC-01177907</v>
          </cell>
          <cell r="J10735" t="str">
            <v>Sales Call</v>
          </cell>
          <cell r="R10735" t="str">
            <v>BVKD163010</v>
          </cell>
          <cell r="AB10735" t="str">
            <v>Sales call carried out for HMR collection</v>
          </cell>
        </row>
        <row r="10736">
          <cell r="A10736">
            <v>45328.700983796298</v>
          </cell>
          <cell r="B10736">
            <v>590</v>
          </cell>
          <cell r="F10736" t="str">
            <v>CC-01177898</v>
          </cell>
          <cell r="J10736" t="str">
            <v>Sales Call</v>
          </cell>
          <cell r="R10736" t="str">
            <v>BUAD121111</v>
          </cell>
          <cell r="AB10736" t="str">
            <v>Sales call carried out for HMR collection</v>
          </cell>
        </row>
        <row r="10737">
          <cell r="A10737">
            <v>45328.698043981502</v>
          </cell>
          <cell r="B10737">
            <v>1650</v>
          </cell>
          <cell r="F10737" t="str">
            <v>CC-01177891</v>
          </cell>
          <cell r="J10737" t="str">
            <v>Sales Call</v>
          </cell>
          <cell r="R10737" t="str">
            <v>BVJD162957</v>
          </cell>
          <cell r="AB10737" t="str">
            <v>Sales call carried out for HMR collection</v>
          </cell>
        </row>
        <row r="10738">
          <cell r="A10738">
            <v>45328.694699074098</v>
          </cell>
          <cell r="B10738">
            <v>4060</v>
          </cell>
          <cell r="F10738" t="str">
            <v>CC-01177881</v>
          </cell>
          <cell r="J10738" t="str">
            <v>Sales Call</v>
          </cell>
          <cell r="R10738" t="str">
            <v>BUAD162634</v>
          </cell>
          <cell r="AB10738" t="str">
            <v>Sales call carried out for HMR collection</v>
          </cell>
        </row>
        <row r="10739">
          <cell r="A10739">
            <v>45328.691956018498</v>
          </cell>
          <cell r="B10739">
            <v>4280</v>
          </cell>
          <cell r="F10739" t="str">
            <v>CC-01177873</v>
          </cell>
          <cell r="J10739" t="str">
            <v>Sales Call</v>
          </cell>
          <cell r="R10739" t="str">
            <v>BUID162953</v>
          </cell>
          <cell r="AB10739" t="str">
            <v>Sales call carried out for HMR collection</v>
          </cell>
        </row>
        <row r="10740">
          <cell r="A10740">
            <v>45328.689039351899</v>
          </cell>
          <cell r="B10740">
            <v>2365</v>
          </cell>
          <cell r="F10740" t="str">
            <v>CC-01177865</v>
          </cell>
          <cell r="J10740" t="str">
            <v>Sales Call</v>
          </cell>
          <cell r="R10740" t="str">
            <v>BUDD162719</v>
          </cell>
          <cell r="AB10740" t="str">
            <v>Sales call carried out for HMR collection</v>
          </cell>
        </row>
        <row r="10741">
          <cell r="A10741">
            <v>45328.6879050926</v>
          </cell>
          <cell r="B10741">
            <v>403</v>
          </cell>
          <cell r="F10741" t="str">
            <v>CC-01177861</v>
          </cell>
          <cell r="J10741" t="str">
            <v>Schedule Service</v>
          </cell>
          <cell r="R10741" t="str">
            <v>BWFD163940</v>
          </cell>
          <cell r="AB10741" t="str">
            <v>Attend the site for schedule service so drain oil from cooler and drain oil from tank total 37 liter oil drain then Change oil filter and oil 40 liter then start the unit found running ok.</v>
          </cell>
        </row>
        <row r="10742">
          <cell r="A10742">
            <v>45328.684699074103</v>
          </cell>
          <cell r="B10742">
            <v>3155</v>
          </cell>
          <cell r="F10742" t="str">
            <v>CC-01177848</v>
          </cell>
          <cell r="J10742" t="str">
            <v>Sales Call</v>
          </cell>
          <cell r="R10742" t="str">
            <v>BUID162940</v>
          </cell>
          <cell r="AB10742" t="str">
            <v>Sales call carried out for HMR collection</v>
          </cell>
        </row>
        <row r="10743">
          <cell r="A10743">
            <v>45328.682592592602</v>
          </cell>
          <cell r="B10743">
            <v>6600</v>
          </cell>
          <cell r="F10743" t="str">
            <v>CC-01177840</v>
          </cell>
          <cell r="J10743" t="str">
            <v>Sales Call</v>
          </cell>
          <cell r="R10743" t="str">
            <v>BUFD162814</v>
          </cell>
          <cell r="AB10743" t="str">
            <v>Sales call carried out for HMR collection</v>
          </cell>
        </row>
        <row r="10744">
          <cell r="A10744">
            <v>45328.628854166702</v>
          </cell>
          <cell r="B10744">
            <v>110</v>
          </cell>
          <cell r="F10744" t="str">
            <v>CC-01177691</v>
          </cell>
          <cell r="J10744" t="str">
            <v>Sales Call</v>
          </cell>
          <cell r="R10744" t="str">
            <v>BWID164091</v>
          </cell>
          <cell r="AB10744" t="str">
            <v>Sales call carried out for HMR collection</v>
          </cell>
        </row>
        <row r="10745">
          <cell r="A10745">
            <v>45328.626597222203</v>
          </cell>
          <cell r="B10745">
            <v>90</v>
          </cell>
          <cell r="F10745" t="str">
            <v>CC-01177681</v>
          </cell>
          <cell r="J10745" t="str">
            <v>Sales Call</v>
          </cell>
          <cell r="R10745" t="str">
            <v>BWID164054</v>
          </cell>
          <cell r="AB10745" t="str">
            <v>Sales call carried out for HMR collection</v>
          </cell>
        </row>
        <row r="10746">
          <cell r="A10746">
            <v>45328.623368055603</v>
          </cell>
          <cell r="B10746">
            <v>340</v>
          </cell>
          <cell r="F10746" t="str">
            <v>CC-01177669</v>
          </cell>
          <cell r="J10746" t="str">
            <v>Sales Call</v>
          </cell>
          <cell r="R10746" t="str">
            <v>BWED163889</v>
          </cell>
          <cell r="AB10746" t="str">
            <v>Sales call carried out for HMR collection</v>
          </cell>
        </row>
        <row r="10747">
          <cell r="A10747">
            <v>45328.621030092603</v>
          </cell>
          <cell r="B10747">
            <v>164</v>
          </cell>
          <cell r="F10747" t="str">
            <v>CC-01177656</v>
          </cell>
          <cell r="J10747" t="str">
            <v>Sales Call</v>
          </cell>
          <cell r="R10747" t="str">
            <v>BWID164086</v>
          </cell>
          <cell r="AB10747" t="str">
            <v>Sales call carried out for HMR collection</v>
          </cell>
        </row>
        <row r="10748">
          <cell r="A10748">
            <v>45328.6161111111</v>
          </cell>
          <cell r="B10748">
            <v>270</v>
          </cell>
          <cell r="F10748" t="str">
            <v>CC-01177646</v>
          </cell>
          <cell r="J10748" t="str">
            <v>Sales Call</v>
          </cell>
          <cell r="R10748" t="str">
            <v>BWLD163588</v>
          </cell>
          <cell r="AB10748" t="str">
            <v>Sales call carried out for HMR collection</v>
          </cell>
        </row>
        <row r="10749">
          <cell r="A10749">
            <v>45328.612719907404</v>
          </cell>
          <cell r="B10749">
            <v>7299</v>
          </cell>
          <cell r="F10749" t="str">
            <v>CC-01177640</v>
          </cell>
          <cell r="J10749" t="str">
            <v>Sales Call</v>
          </cell>
          <cell r="R10749" t="str">
            <v>BSKD161499</v>
          </cell>
          <cell r="AB10749" t="str">
            <v>Sales call carried out for HMR collection.</v>
          </cell>
        </row>
        <row r="10750">
          <cell r="A10750">
            <v>45328.609224537002</v>
          </cell>
          <cell r="B10750">
            <v>940</v>
          </cell>
          <cell r="F10750" t="str">
            <v>CC-01177628</v>
          </cell>
          <cell r="J10750" t="str">
            <v>Sales Call</v>
          </cell>
          <cell r="R10750" t="str">
            <v>BUID220797</v>
          </cell>
          <cell r="AB10750" t="str">
            <v>Sales call carried out for HMR collection</v>
          </cell>
        </row>
        <row r="10751">
          <cell r="A10751">
            <v>45328.608321759297</v>
          </cell>
          <cell r="B10751">
            <v>45522</v>
          </cell>
          <cell r="F10751" t="str">
            <v>CC-01177625</v>
          </cell>
          <cell r="J10751" t="str">
            <v>Schedule Service</v>
          </cell>
          <cell r="R10751" t="str">
            <v>BLGS040582</v>
          </cell>
          <cell r="AB10751" t="str">
            <v>Today we attend the customer site for general service so we change parts during service 1 air filter 2 oil filter 3 oil 4 separator 5 pipe coupling element than start machine running ok</v>
          </cell>
        </row>
        <row r="10752">
          <cell r="A10752">
            <v>45328.607430555603</v>
          </cell>
          <cell r="B10752">
            <v>56526</v>
          </cell>
          <cell r="F10752" t="str">
            <v>CC-01177623</v>
          </cell>
          <cell r="J10752" t="str">
            <v>Schedule Service</v>
          </cell>
          <cell r="R10752" t="str">
            <v>BILS030211</v>
          </cell>
          <cell r="AB10752" t="str">
            <v>Today we attend the customer site for general service so we change parts during service 1 air filter 2 oil filter 3 oil 4 separator than start machine running ok</v>
          </cell>
        </row>
        <row r="10753">
          <cell r="A10753">
            <v>45328.5768171296</v>
          </cell>
          <cell r="B10753">
            <v>496</v>
          </cell>
          <cell r="F10753" t="str">
            <v>CC-01177556</v>
          </cell>
          <cell r="J10753" t="str">
            <v>Sales Call</v>
          </cell>
          <cell r="R10753" t="str">
            <v>BSHD120743</v>
          </cell>
          <cell r="AB10753" t="str">
            <v>Sales call carried out for HMR collection</v>
          </cell>
        </row>
        <row r="10754">
          <cell r="A10754">
            <v>45328.571967592601</v>
          </cell>
          <cell r="B10754">
            <v>496</v>
          </cell>
          <cell r="F10754" t="str">
            <v>CC-01177539</v>
          </cell>
          <cell r="J10754" t="str">
            <v>Sales Call</v>
          </cell>
          <cell r="R10754" t="str">
            <v>BSHD120746</v>
          </cell>
          <cell r="AB10754" t="str">
            <v>Sales call carried out for HMR collection</v>
          </cell>
        </row>
        <row r="10755">
          <cell r="A10755">
            <v>45328.568055555603</v>
          </cell>
          <cell r="B10755">
            <v>6894</v>
          </cell>
          <cell r="F10755" t="str">
            <v>CC-01177529</v>
          </cell>
          <cell r="J10755" t="str">
            <v>Sales Call</v>
          </cell>
          <cell r="R10755" t="str">
            <v>BSFD161795</v>
          </cell>
          <cell r="AB10755" t="str">
            <v>Sales call carried out for HMR collection</v>
          </cell>
        </row>
        <row r="10756">
          <cell r="A10756">
            <v>45328.565706018497</v>
          </cell>
          <cell r="B10756">
            <v>4420</v>
          </cell>
          <cell r="F10756" t="str">
            <v>CC-01177525</v>
          </cell>
          <cell r="J10756" t="str">
            <v>Sales Call</v>
          </cell>
          <cell r="R10756" t="str">
            <v>BTJD162038</v>
          </cell>
          <cell r="AB10756" t="str">
            <v>Sales call carried out for HMR collection</v>
          </cell>
        </row>
        <row r="10757">
          <cell r="A10757">
            <v>45328.563449074099</v>
          </cell>
          <cell r="B10757">
            <v>1637</v>
          </cell>
          <cell r="F10757" t="str">
            <v>CC-01177519</v>
          </cell>
          <cell r="J10757" t="str">
            <v>Sales Call</v>
          </cell>
          <cell r="R10757" t="str">
            <v>BTKD200646</v>
          </cell>
          <cell r="AB10757" t="str">
            <v>Sales call carried out for HMR collection</v>
          </cell>
        </row>
        <row r="10758">
          <cell r="A10758">
            <v>45328.5613310185</v>
          </cell>
          <cell r="B10758">
            <v>5084</v>
          </cell>
          <cell r="F10758" t="str">
            <v>CC-01177515</v>
          </cell>
          <cell r="J10758" t="str">
            <v>Sales Call</v>
          </cell>
          <cell r="R10758" t="str">
            <v>BSKD200409</v>
          </cell>
          <cell r="AB10758" t="str">
            <v>Sales call carried out for HMR collection</v>
          </cell>
        </row>
        <row r="10759">
          <cell r="A10759">
            <v>45328.558437500003</v>
          </cell>
          <cell r="B10759">
            <v>3307</v>
          </cell>
          <cell r="F10759" t="str">
            <v>CC-01177510</v>
          </cell>
          <cell r="J10759" t="str">
            <v>Sales Call</v>
          </cell>
          <cell r="R10759" t="str">
            <v>BTJD162040</v>
          </cell>
          <cell r="AB10759" t="str">
            <v>Sales call carried out for HMR collection</v>
          </cell>
        </row>
        <row r="10760">
          <cell r="A10760">
            <v>45328.554490740702</v>
          </cell>
          <cell r="B10760">
            <v>5225</v>
          </cell>
          <cell r="F10760" t="str">
            <v>CC-01177501</v>
          </cell>
          <cell r="J10760" t="str">
            <v>Sales Call</v>
          </cell>
          <cell r="R10760" t="str">
            <v>BSLD230361</v>
          </cell>
          <cell r="AB10760" t="str">
            <v>Sales call carried out for HMR collection</v>
          </cell>
        </row>
        <row r="10761">
          <cell r="A10761">
            <v>45328.550891203697</v>
          </cell>
          <cell r="B10761">
            <v>4638</v>
          </cell>
          <cell r="F10761" t="str">
            <v>CC-01177487</v>
          </cell>
          <cell r="J10761" t="str">
            <v>Sales Call</v>
          </cell>
          <cell r="R10761" t="str">
            <v>BSKD161500</v>
          </cell>
          <cell r="AB10761" t="str">
            <v>Sales call carried out for HMR collection</v>
          </cell>
        </row>
        <row r="10762">
          <cell r="A10762">
            <v>45328.547615740703</v>
          </cell>
          <cell r="B10762">
            <v>5981</v>
          </cell>
          <cell r="F10762" t="str">
            <v>CC-01177479</v>
          </cell>
          <cell r="J10762" t="str">
            <v>Sales Call</v>
          </cell>
          <cell r="R10762" t="str">
            <v>BSJD161422</v>
          </cell>
          <cell r="AB10762" t="str">
            <v>Sales call carried out for HMR collection</v>
          </cell>
        </row>
        <row r="10763">
          <cell r="A10763">
            <v>45328.544050925899</v>
          </cell>
          <cell r="B10763">
            <v>5862</v>
          </cell>
          <cell r="F10763" t="str">
            <v>CC-01177468</v>
          </cell>
          <cell r="J10763" t="str">
            <v>Sales Call</v>
          </cell>
          <cell r="R10763" t="str">
            <v>BSJD161378</v>
          </cell>
          <cell r="AB10763" t="str">
            <v>Sales call carried out for HMR collection</v>
          </cell>
        </row>
        <row r="10764">
          <cell r="A10764">
            <v>45328.541782407403</v>
          </cell>
          <cell r="B10764">
            <v>2623</v>
          </cell>
          <cell r="F10764" t="str">
            <v>CC-01177459</v>
          </cell>
          <cell r="J10764" t="str">
            <v>Sales Call</v>
          </cell>
          <cell r="R10764" t="str">
            <v>BSHD161938</v>
          </cell>
          <cell r="AB10764" t="str">
            <v>Sales call carried out for HMR collection</v>
          </cell>
        </row>
        <row r="10765">
          <cell r="A10765">
            <v>45328.538958333302</v>
          </cell>
          <cell r="B10765">
            <v>3220</v>
          </cell>
          <cell r="F10765" t="str">
            <v>CC-01177452</v>
          </cell>
          <cell r="J10765" t="str">
            <v>Sales Call</v>
          </cell>
          <cell r="R10765" t="str">
            <v>BSED161766</v>
          </cell>
          <cell r="AB10765" t="str">
            <v>Sales call carried out for HMR collection</v>
          </cell>
        </row>
        <row r="10766">
          <cell r="A10766">
            <v>45328.534629629597</v>
          </cell>
          <cell r="B10766">
            <v>5602</v>
          </cell>
          <cell r="F10766" t="str">
            <v>CC-01177438</v>
          </cell>
          <cell r="J10766" t="str">
            <v>Sales Call</v>
          </cell>
          <cell r="R10766" t="str">
            <v>BSID161979</v>
          </cell>
          <cell r="AB10766" t="str">
            <v>Sales call carried out for HMR collection</v>
          </cell>
        </row>
        <row r="10767">
          <cell r="A10767">
            <v>45328.530682870398</v>
          </cell>
          <cell r="B10767">
            <v>3749</v>
          </cell>
          <cell r="F10767" t="str">
            <v>CC-01177423</v>
          </cell>
          <cell r="J10767" t="str">
            <v>Sales Call</v>
          </cell>
          <cell r="R10767" t="str">
            <v>BSID220375</v>
          </cell>
          <cell r="AB10767" t="str">
            <v>Sales call carried out for HMR collection</v>
          </cell>
        </row>
        <row r="10768">
          <cell r="A10768">
            <v>45328.526365740698</v>
          </cell>
          <cell r="B10768">
            <v>6537</v>
          </cell>
          <cell r="F10768" t="str">
            <v>CC-01177407</v>
          </cell>
          <cell r="J10768" t="str">
            <v>Sales Call</v>
          </cell>
          <cell r="R10768" t="str">
            <v>BSID161968</v>
          </cell>
          <cell r="AB10768" t="str">
            <v>Sales call carried out for HMR collection</v>
          </cell>
        </row>
        <row r="10769">
          <cell r="A10769">
            <v>45328.523831018501</v>
          </cell>
          <cell r="B10769">
            <v>5374</v>
          </cell>
          <cell r="F10769" t="str">
            <v>CC-01177402</v>
          </cell>
          <cell r="J10769" t="str">
            <v>Sales Call</v>
          </cell>
          <cell r="R10769" t="str">
            <v>BSAD161582</v>
          </cell>
          <cell r="AB10769" t="str">
            <v>Sales call carried out for HMR collection</v>
          </cell>
        </row>
        <row r="10770">
          <cell r="A10770">
            <v>45328.521261574097</v>
          </cell>
          <cell r="B10770">
            <v>11810</v>
          </cell>
          <cell r="F10770" t="str">
            <v>CC-01177381</v>
          </cell>
          <cell r="J10770" t="str">
            <v>Sales Call</v>
          </cell>
          <cell r="R10770" t="str">
            <v>BRGD161233</v>
          </cell>
          <cell r="AB10770" t="str">
            <v>Sales call carried out for HMR collection</v>
          </cell>
        </row>
        <row r="10771">
          <cell r="A10771">
            <v>45328.518784722197</v>
          </cell>
          <cell r="B10771">
            <v>8773</v>
          </cell>
          <cell r="F10771" t="str">
            <v>CC-01177370</v>
          </cell>
          <cell r="J10771" t="str">
            <v>Sales Call</v>
          </cell>
          <cell r="R10771" t="str">
            <v>BRHD161304</v>
          </cell>
          <cell r="AB10771" t="str">
            <v>Sales call carried out for HMR collection</v>
          </cell>
        </row>
        <row r="10772">
          <cell r="A10772">
            <v>45328.516226851898</v>
          </cell>
          <cell r="B10772">
            <v>8840</v>
          </cell>
          <cell r="F10772" t="str">
            <v>CC-01177362</v>
          </cell>
          <cell r="J10772" t="str">
            <v>Sales Call</v>
          </cell>
          <cell r="R10772" t="str">
            <v>BQJD160027</v>
          </cell>
          <cell r="AB10772" t="str">
            <v>Sales call carried out for HMR collection</v>
          </cell>
        </row>
        <row r="10773">
          <cell r="A10773">
            <v>45328.513252314799</v>
          </cell>
          <cell r="B10773">
            <v>8629</v>
          </cell>
          <cell r="F10773" t="str">
            <v>CC-01177349</v>
          </cell>
          <cell r="J10773" t="str">
            <v>Sales Call</v>
          </cell>
          <cell r="R10773" t="str">
            <v>BQCD160129</v>
          </cell>
          <cell r="AB10773" t="str">
            <v>Sales call carried out for HMR collection</v>
          </cell>
        </row>
        <row r="10774">
          <cell r="A10774">
            <v>45328.510833333297</v>
          </cell>
          <cell r="B10774">
            <v>9271</v>
          </cell>
          <cell r="F10774" t="str">
            <v>CC-01177343</v>
          </cell>
          <cell r="J10774" t="str">
            <v>Sales Call</v>
          </cell>
          <cell r="R10774" t="str">
            <v>BRCD160940</v>
          </cell>
          <cell r="AB10774" t="str">
            <v>Sales call carried out for HMR collection</v>
          </cell>
        </row>
        <row r="10775">
          <cell r="A10775">
            <v>45328.508449074099</v>
          </cell>
          <cell r="B10775">
            <v>6238</v>
          </cell>
          <cell r="F10775" t="str">
            <v>CC-01177332</v>
          </cell>
          <cell r="J10775" t="str">
            <v>Sales Call</v>
          </cell>
          <cell r="R10775" t="str">
            <v>BRDD161036</v>
          </cell>
          <cell r="AB10775" t="str">
            <v>Sales call carried out for HMR collection</v>
          </cell>
        </row>
        <row r="10776">
          <cell r="A10776">
            <v>45328.506041666697</v>
          </cell>
          <cell r="B10776">
            <v>7087</v>
          </cell>
          <cell r="F10776" t="str">
            <v>CC-01177324</v>
          </cell>
          <cell r="J10776" t="str">
            <v>Sales Call</v>
          </cell>
          <cell r="R10776" t="str">
            <v>BSBD161624</v>
          </cell>
          <cell r="AB10776" t="str">
            <v>Sales call carried out for HMR collection</v>
          </cell>
        </row>
        <row r="10777">
          <cell r="A10777">
            <v>45328.503657407397</v>
          </cell>
          <cell r="B10777">
            <v>5354</v>
          </cell>
          <cell r="F10777" t="str">
            <v>CC-01177308</v>
          </cell>
          <cell r="J10777" t="str">
            <v>Sales Call</v>
          </cell>
          <cell r="R10777" t="str">
            <v>BRLD160724</v>
          </cell>
          <cell r="AB10777" t="str">
            <v>Sales call carried out for HMR collection</v>
          </cell>
        </row>
        <row r="10778">
          <cell r="A10778">
            <v>45328.500462962998</v>
          </cell>
          <cell r="B10778">
            <v>5886</v>
          </cell>
          <cell r="F10778" t="str">
            <v>CC-01177294</v>
          </cell>
          <cell r="J10778" t="str">
            <v>Sales Call</v>
          </cell>
          <cell r="R10778" t="str">
            <v>BRJD160606</v>
          </cell>
          <cell r="AB10778" t="str">
            <v>Sales call carried out for HMR collection</v>
          </cell>
        </row>
        <row r="10779">
          <cell r="A10779">
            <v>45328.497997685197</v>
          </cell>
          <cell r="B10779">
            <v>6284</v>
          </cell>
          <cell r="F10779" t="str">
            <v>CC-01177286</v>
          </cell>
          <cell r="J10779" t="str">
            <v>Sales Call</v>
          </cell>
          <cell r="R10779" t="str">
            <v>BRDD161019</v>
          </cell>
          <cell r="AB10779" t="str">
            <v>Sales call carried out for HMR collection</v>
          </cell>
        </row>
        <row r="10780">
          <cell r="A10780">
            <v>45327.762581018498</v>
          </cell>
          <cell r="B10780">
            <v>8923</v>
          </cell>
          <cell r="F10780" t="str">
            <v>CC-01176775</v>
          </cell>
          <cell r="J10780" t="str">
            <v>Sales Call</v>
          </cell>
          <cell r="R10780" t="str">
            <v>BRDD161021</v>
          </cell>
          <cell r="AB10780" t="str">
            <v>Sales call carried out for HMR collection</v>
          </cell>
        </row>
        <row r="10781">
          <cell r="A10781">
            <v>45327.7577662037</v>
          </cell>
          <cell r="B10781">
            <v>5692</v>
          </cell>
          <cell r="F10781" t="str">
            <v>CC-01176767</v>
          </cell>
          <cell r="J10781" t="str">
            <v>Sales Call</v>
          </cell>
          <cell r="R10781" t="str">
            <v>BQJD120016</v>
          </cell>
          <cell r="AB10781" t="str">
            <v>Sales call carried out for HMR collection</v>
          </cell>
        </row>
        <row r="10782">
          <cell r="A10782">
            <v>45327.755543981497</v>
          </cell>
          <cell r="B10782">
            <v>8053</v>
          </cell>
          <cell r="F10782" t="str">
            <v>CC-01176759</v>
          </cell>
          <cell r="J10782" t="str">
            <v>Sales Call</v>
          </cell>
          <cell r="R10782" t="str">
            <v>BPBD200118</v>
          </cell>
          <cell r="AB10782" t="str">
            <v>Sales call carried out for HMR collection</v>
          </cell>
        </row>
        <row r="10783">
          <cell r="A10783">
            <v>45327.752986111103</v>
          </cell>
          <cell r="B10783">
            <v>8261</v>
          </cell>
          <cell r="F10783" t="str">
            <v>CC-01176752</v>
          </cell>
          <cell r="J10783" t="str">
            <v>Sales Call</v>
          </cell>
          <cell r="R10783" t="str">
            <v>BSGD161904</v>
          </cell>
          <cell r="AB10783" t="str">
            <v>Sales call carried out for HMR collection</v>
          </cell>
        </row>
        <row r="10784">
          <cell r="A10784">
            <v>45327.750486111101</v>
          </cell>
          <cell r="B10784">
            <v>5499</v>
          </cell>
          <cell r="F10784" t="str">
            <v>CC-01176751</v>
          </cell>
          <cell r="J10784" t="str">
            <v>Sales Call</v>
          </cell>
          <cell r="R10784" t="str">
            <v>BSGD161898</v>
          </cell>
          <cell r="AB10784" t="str">
            <v>Sales call carried out for HMR collection</v>
          </cell>
        </row>
        <row r="10785">
          <cell r="A10785">
            <v>45327.745798611097</v>
          </cell>
          <cell r="B10785">
            <v>6167</v>
          </cell>
          <cell r="F10785" t="str">
            <v>CC-01176746</v>
          </cell>
          <cell r="J10785" t="str">
            <v>Sales Call</v>
          </cell>
          <cell r="R10785" t="str">
            <v>BRAD160803</v>
          </cell>
          <cell r="AB10785" t="str">
            <v>Sales call carried out for HMR collection</v>
          </cell>
        </row>
        <row r="10786">
          <cell r="A10786">
            <v>45327.743842592601</v>
          </cell>
          <cell r="B10786">
            <v>3945</v>
          </cell>
          <cell r="F10786" t="str">
            <v>CC-01176743</v>
          </cell>
          <cell r="J10786" t="str">
            <v>Sales Call</v>
          </cell>
          <cell r="R10786" t="str">
            <v>BQKD200048</v>
          </cell>
          <cell r="AB10786" t="str">
            <v>Sales call carried out for HMR collection</v>
          </cell>
        </row>
        <row r="10787">
          <cell r="A10787">
            <v>45327.741481481498</v>
          </cell>
          <cell r="B10787">
            <v>6562</v>
          </cell>
          <cell r="F10787" t="str">
            <v>CC-01176739</v>
          </cell>
          <cell r="J10787" t="str">
            <v>Sales Call</v>
          </cell>
          <cell r="R10787" t="str">
            <v>BPLD200068</v>
          </cell>
          <cell r="AB10787" t="str">
            <v>Sales call carried out for HMR collection</v>
          </cell>
        </row>
        <row r="10788">
          <cell r="A10788">
            <v>45327.739606481497</v>
          </cell>
          <cell r="B10788">
            <v>6781</v>
          </cell>
          <cell r="F10788" t="str">
            <v>CC-01176735</v>
          </cell>
          <cell r="J10788" t="str">
            <v>Sales Call</v>
          </cell>
          <cell r="R10788" t="str">
            <v>BQKD200047</v>
          </cell>
          <cell r="AB10788" t="str">
            <v>Sales call carried out for HMR collection</v>
          </cell>
        </row>
        <row r="10789">
          <cell r="A10789">
            <v>45327.736851851798</v>
          </cell>
          <cell r="B10789">
            <v>8507</v>
          </cell>
          <cell r="F10789" t="str">
            <v>CC-01176730</v>
          </cell>
          <cell r="J10789" t="str">
            <v>Sales Call</v>
          </cell>
          <cell r="R10789" t="str">
            <v>BSKD161467</v>
          </cell>
          <cell r="AB10789" t="str">
            <v>Sales call carried out for HMR collection</v>
          </cell>
        </row>
        <row r="10790">
          <cell r="A10790">
            <v>45327.734525462998</v>
          </cell>
          <cell r="B10790">
            <v>5038</v>
          </cell>
          <cell r="F10790" t="str">
            <v>CC-01176725</v>
          </cell>
          <cell r="J10790" t="str">
            <v>Sales Call</v>
          </cell>
          <cell r="R10790" t="str">
            <v>BQID160519</v>
          </cell>
          <cell r="AB10790" t="str">
            <v>Sales call carried out for HMR collection</v>
          </cell>
        </row>
        <row r="10791">
          <cell r="A10791">
            <v>45327.732407407399</v>
          </cell>
          <cell r="B10791">
            <v>5381</v>
          </cell>
          <cell r="F10791" t="str">
            <v>CC-01176722</v>
          </cell>
          <cell r="J10791" t="str">
            <v>Sales Call</v>
          </cell>
          <cell r="R10791" t="str">
            <v>BRAD160816</v>
          </cell>
          <cell r="AB10791" t="str">
            <v>Sales call carried out for HMR collection</v>
          </cell>
        </row>
        <row r="10792">
          <cell r="A10792">
            <v>45327.730208333298</v>
          </cell>
          <cell r="B10792">
            <v>6971</v>
          </cell>
          <cell r="F10792" t="str">
            <v>CC-01176717</v>
          </cell>
          <cell r="J10792" t="str">
            <v>Sales Call</v>
          </cell>
          <cell r="R10792" t="str">
            <v>BRGD161225</v>
          </cell>
          <cell r="AB10792" t="str">
            <v>Sales call carried out for HMR collection</v>
          </cell>
        </row>
        <row r="10793">
          <cell r="A10793">
            <v>45327.726736111101</v>
          </cell>
          <cell r="B10793">
            <v>11241</v>
          </cell>
          <cell r="F10793" t="str">
            <v>CC-01176711</v>
          </cell>
          <cell r="J10793" t="str">
            <v>Sales Call</v>
          </cell>
          <cell r="R10793" t="str">
            <v>BRBD160892</v>
          </cell>
          <cell r="AB10793" t="str">
            <v>Sales call carried out for HMR collection</v>
          </cell>
        </row>
        <row r="10794">
          <cell r="A10794">
            <v>45327.724722222199</v>
          </cell>
          <cell r="B10794">
            <v>12656</v>
          </cell>
          <cell r="F10794" t="str">
            <v>CC-01176705</v>
          </cell>
          <cell r="J10794" t="str">
            <v>Sales Call</v>
          </cell>
          <cell r="R10794" t="str">
            <v>BRBD160901</v>
          </cell>
          <cell r="AB10794" t="str">
            <v>Sales call carried out for HMR collection</v>
          </cell>
        </row>
        <row r="10795">
          <cell r="A10795">
            <v>45327.722708333298</v>
          </cell>
          <cell r="B10795">
            <v>4518</v>
          </cell>
          <cell r="F10795" t="str">
            <v>CC-01176697</v>
          </cell>
          <cell r="J10795" t="str">
            <v>Sales Call</v>
          </cell>
          <cell r="R10795" t="str">
            <v>BQLD160182</v>
          </cell>
          <cell r="AB10795" t="str">
            <v>Sales call carried out for HMR collection</v>
          </cell>
        </row>
        <row r="10796">
          <cell r="A10796">
            <v>45327.720659722203</v>
          </cell>
          <cell r="B10796">
            <v>10419</v>
          </cell>
          <cell r="F10796" t="str">
            <v>CC-01176687</v>
          </cell>
          <cell r="J10796" t="str">
            <v>Sales Call</v>
          </cell>
          <cell r="R10796" t="str">
            <v>BQGD230029</v>
          </cell>
          <cell r="AB10796" t="str">
            <v>Sales call carried out for HMR collection</v>
          </cell>
        </row>
        <row r="10797">
          <cell r="A10797">
            <v>45327.718240740702</v>
          </cell>
          <cell r="B10797">
            <v>2231</v>
          </cell>
          <cell r="F10797" t="str">
            <v>CC-01176674</v>
          </cell>
          <cell r="J10797" t="str">
            <v>Sales Call</v>
          </cell>
          <cell r="R10797" t="str">
            <v>BRCD160984</v>
          </cell>
          <cell r="AB10797" t="str">
            <v>Sales call carried out for HMR collection</v>
          </cell>
        </row>
        <row r="10798">
          <cell r="A10798">
            <v>45327.715243055602</v>
          </cell>
          <cell r="B10798">
            <v>6256</v>
          </cell>
          <cell r="F10798" t="str">
            <v>CC-01176659</v>
          </cell>
          <cell r="J10798" t="str">
            <v>Sales Call</v>
          </cell>
          <cell r="R10798" t="str">
            <v>BQCD160106</v>
          </cell>
          <cell r="AB10798" t="str">
            <v>Sales call carried out for HMR collection</v>
          </cell>
        </row>
        <row r="10799">
          <cell r="A10799">
            <v>45327.712638888901</v>
          </cell>
          <cell r="B10799">
            <v>8391</v>
          </cell>
          <cell r="F10799" t="str">
            <v>CC-01176653</v>
          </cell>
          <cell r="J10799" t="str">
            <v>Sales Call</v>
          </cell>
          <cell r="R10799" t="str">
            <v>BPHD160162</v>
          </cell>
          <cell r="AB10799" t="str">
            <v>Sales call carried out for HMR collection</v>
          </cell>
        </row>
        <row r="10800">
          <cell r="A10800">
            <v>45327.709976851896</v>
          </cell>
          <cell r="B10800">
            <v>10101</v>
          </cell>
          <cell r="F10800" t="str">
            <v>CC-01176646</v>
          </cell>
          <cell r="J10800" t="str">
            <v>Sales Call</v>
          </cell>
          <cell r="R10800" t="str">
            <v>BSKD161477</v>
          </cell>
          <cell r="AB10800" t="str">
            <v>Sales call carried out for HMR collection</v>
          </cell>
        </row>
        <row r="10801">
          <cell r="A10801">
            <v>45327.705787036997</v>
          </cell>
          <cell r="B10801">
            <v>9326</v>
          </cell>
          <cell r="F10801" t="str">
            <v>CC-01176631</v>
          </cell>
          <cell r="J10801" t="str">
            <v>Sales Call</v>
          </cell>
          <cell r="R10801" t="str">
            <v>BQKD160076</v>
          </cell>
          <cell r="AB10801" t="str">
            <v>Sales call carried out for HMR collection</v>
          </cell>
        </row>
        <row r="10802">
          <cell r="A10802">
            <v>45327.701840277798</v>
          </cell>
          <cell r="B10802">
            <v>8361</v>
          </cell>
          <cell r="F10802" t="str">
            <v>CC-01176614</v>
          </cell>
          <cell r="J10802" t="str">
            <v>Sales Call</v>
          </cell>
          <cell r="R10802" t="str">
            <v>BNDD160224</v>
          </cell>
          <cell r="AB10802" t="str">
            <v>Sales call carried out for HMR collection</v>
          </cell>
        </row>
        <row r="10803">
          <cell r="A10803">
            <v>45327.699363425898</v>
          </cell>
          <cell r="B10803">
            <v>13402</v>
          </cell>
          <cell r="F10803" t="str">
            <v>CC-01176603</v>
          </cell>
          <cell r="J10803" t="str">
            <v>Sales Call</v>
          </cell>
          <cell r="R10803" t="str">
            <v>BQKD200034</v>
          </cell>
          <cell r="AB10803" t="str">
            <v>Sales call carried out for HMR collection</v>
          </cell>
        </row>
        <row r="10804">
          <cell r="A10804">
            <v>45327.6972916667</v>
          </cell>
          <cell r="B10804">
            <v>16221</v>
          </cell>
          <cell r="F10804" t="str">
            <v>CC-01176596</v>
          </cell>
          <cell r="J10804" t="str">
            <v>Sales Call</v>
          </cell>
          <cell r="R10804" t="str">
            <v>BPJD200007</v>
          </cell>
          <cell r="AB10804" t="str">
            <v>Sales call carried out for HMR collection</v>
          </cell>
        </row>
        <row r="10805">
          <cell r="A10805">
            <v>45327.692511574103</v>
          </cell>
          <cell r="B10805">
            <v>5391</v>
          </cell>
          <cell r="F10805" t="str">
            <v>CC-01176579</v>
          </cell>
          <cell r="J10805" t="str">
            <v>Sales Call</v>
          </cell>
          <cell r="R10805" t="str">
            <v>BSFD161830</v>
          </cell>
          <cell r="AB10805" t="str">
            <v>Sales call carried out for HMR collection</v>
          </cell>
        </row>
        <row r="10806">
          <cell r="A10806">
            <v>45327.690266203703</v>
          </cell>
          <cell r="B10806">
            <v>6428</v>
          </cell>
          <cell r="F10806" t="str">
            <v>CC-01176567</v>
          </cell>
          <cell r="J10806" t="str">
            <v>Sales Call</v>
          </cell>
          <cell r="R10806" t="str">
            <v>BQID160499</v>
          </cell>
          <cell r="AB10806" t="str">
            <v>Sales call carried out for HMR collection</v>
          </cell>
        </row>
        <row r="10807">
          <cell r="A10807">
            <v>45327.687881944403</v>
          </cell>
          <cell r="B10807">
            <v>6111</v>
          </cell>
          <cell r="F10807" t="str">
            <v>CC-01176557</v>
          </cell>
          <cell r="J10807" t="str">
            <v>Sales Call</v>
          </cell>
          <cell r="R10807" t="str">
            <v>BRLD160756</v>
          </cell>
          <cell r="AB10807" t="str">
            <v>Sales call carried out for HMR collection</v>
          </cell>
        </row>
        <row r="10808">
          <cell r="A10808">
            <v>45327.685706018499</v>
          </cell>
          <cell r="B10808">
            <v>6375</v>
          </cell>
          <cell r="F10808" t="str">
            <v>CC-01176544</v>
          </cell>
          <cell r="J10808" t="str">
            <v>Sales Call</v>
          </cell>
          <cell r="R10808" t="str">
            <v>GPGD160208</v>
          </cell>
          <cell r="AB10808" t="str">
            <v>Sales call carried out for HMR collection</v>
          </cell>
        </row>
        <row r="10809">
          <cell r="A10809">
            <v>45327.683368055601</v>
          </cell>
          <cell r="B10809">
            <v>6168</v>
          </cell>
          <cell r="F10809" t="str">
            <v>CC-01176540</v>
          </cell>
          <cell r="J10809" t="str">
            <v>Sales Call</v>
          </cell>
          <cell r="R10809" t="str">
            <v>BSJD161406</v>
          </cell>
          <cell r="AB10809" t="str">
            <v>Sales call carried out for HMR collection</v>
          </cell>
        </row>
        <row r="10810">
          <cell r="A10810">
            <v>45327.681319444397</v>
          </cell>
          <cell r="B10810">
            <v>5176</v>
          </cell>
          <cell r="F10810" t="str">
            <v>CC-01176529</v>
          </cell>
          <cell r="J10810" t="str">
            <v>Sales Call</v>
          </cell>
          <cell r="R10810" t="str">
            <v>BQHD160418</v>
          </cell>
          <cell r="AB10810" t="str">
            <v>Sales call carried out for HMR collection</v>
          </cell>
        </row>
        <row r="10811">
          <cell r="A10811">
            <v>45327.678807870398</v>
          </cell>
          <cell r="B10811">
            <v>8617</v>
          </cell>
          <cell r="F10811" t="str">
            <v>CC-01176518</v>
          </cell>
          <cell r="J10811" t="str">
            <v>Sales Call</v>
          </cell>
          <cell r="R10811" t="str">
            <v>BPED160088</v>
          </cell>
          <cell r="AB10811" t="str">
            <v>Sales call carried out for HMR collection</v>
          </cell>
        </row>
        <row r="10812">
          <cell r="A10812">
            <v>45327.676562499997</v>
          </cell>
          <cell r="B10812">
            <v>5064</v>
          </cell>
          <cell r="F10812" t="str">
            <v>CC-01176509</v>
          </cell>
          <cell r="J10812" t="str">
            <v>Sales Call</v>
          </cell>
          <cell r="R10812" t="str">
            <v>BRHD161299</v>
          </cell>
          <cell r="AB10812" t="str">
            <v>Sales call carried out for HMR collection</v>
          </cell>
        </row>
        <row r="10813">
          <cell r="A10813">
            <v>45327.674108796302</v>
          </cell>
          <cell r="B10813">
            <v>2240</v>
          </cell>
          <cell r="F10813" t="str">
            <v>CC-01176499</v>
          </cell>
          <cell r="J10813" t="str">
            <v>Sales Call</v>
          </cell>
          <cell r="R10813" t="str">
            <v>BRKD120213</v>
          </cell>
          <cell r="AB10813" t="str">
            <v>Sales call carried out for HMR collection</v>
          </cell>
        </row>
        <row r="10814">
          <cell r="A10814">
            <v>45327.6720138889</v>
          </cell>
          <cell r="B10814">
            <v>80</v>
          </cell>
          <cell r="F10814" t="str">
            <v>CC-01176489</v>
          </cell>
          <cell r="J10814" t="str">
            <v>Sales Call</v>
          </cell>
          <cell r="R10814" t="str">
            <v>BSKD120520</v>
          </cell>
          <cell r="AB10814" t="str">
            <v>Sales call carried out for HMR collection</v>
          </cell>
        </row>
        <row r="10815">
          <cell r="A10815">
            <v>45327.6696296296</v>
          </cell>
          <cell r="B10815">
            <v>210</v>
          </cell>
          <cell r="F10815" t="str">
            <v>CC-01176475</v>
          </cell>
          <cell r="J10815" t="str">
            <v>Sales Call</v>
          </cell>
          <cell r="R10815" t="str">
            <v>BSKD120521</v>
          </cell>
          <cell r="AB10815" t="str">
            <v>Sales call carried out for HMR collection</v>
          </cell>
        </row>
        <row r="10816">
          <cell r="A10816">
            <v>45327.666990740698</v>
          </cell>
          <cell r="B10816">
            <v>152</v>
          </cell>
          <cell r="F10816" t="str">
            <v>CC-01176466</v>
          </cell>
          <cell r="J10816" t="str">
            <v>Sales Call</v>
          </cell>
          <cell r="R10816" t="str">
            <v>BSKD120524</v>
          </cell>
          <cell r="AB10816" t="str">
            <v>Sales call carried out for HMR collection</v>
          </cell>
        </row>
        <row r="10817">
          <cell r="A10817">
            <v>45327.664756944403</v>
          </cell>
          <cell r="B10817">
            <v>450</v>
          </cell>
          <cell r="F10817" t="str">
            <v>CC-01176460</v>
          </cell>
          <cell r="J10817" t="str">
            <v>Sales Call</v>
          </cell>
          <cell r="R10817" t="str">
            <v>BSKD120522</v>
          </cell>
          <cell r="AB10817" t="str">
            <v>Sales call carried out for HMR collection</v>
          </cell>
        </row>
        <row r="10818">
          <cell r="A10818">
            <v>45327.6627546296</v>
          </cell>
          <cell r="B10818">
            <v>2000</v>
          </cell>
          <cell r="F10818" t="str">
            <v>CC-01176454</v>
          </cell>
          <cell r="J10818" t="str">
            <v>Sales Call</v>
          </cell>
          <cell r="R10818" t="str">
            <v>BSKD120530</v>
          </cell>
          <cell r="AB10818" t="str">
            <v>Sales call carried out for HMR collection</v>
          </cell>
        </row>
        <row r="10819">
          <cell r="A10819">
            <v>45327.660995370403</v>
          </cell>
          <cell r="B10819">
            <v>29904</v>
          </cell>
          <cell r="F10819" t="str">
            <v>CC-01176444</v>
          </cell>
          <cell r="J10819" t="str">
            <v>Complaint - Running With Problem</v>
          </cell>
          <cell r="R10819" t="str">
            <v>BQHS040705</v>
          </cell>
          <cell r="AB10819" t="str">
            <v>We visited site check and found unit running well but steam down filter chocked or puncher thats reason 0.2 to 0.4 ppm oil carry in service line so required all recommend all parts. Parts estimate shared with customer waiting for approval, after approval received we logged new call.</v>
          </cell>
        </row>
        <row r="10820">
          <cell r="A10820">
            <v>45327.659317129597</v>
          </cell>
          <cell r="B10820">
            <v>12625</v>
          </cell>
          <cell r="F10820" t="str">
            <v>CC-01176438</v>
          </cell>
          <cell r="J10820" t="str">
            <v>Sales Call</v>
          </cell>
          <cell r="R10820" t="str">
            <v>BRGL151464</v>
          </cell>
          <cell r="AB10820" t="str">
            <v>Sales call carried out for HMR collection</v>
          </cell>
        </row>
        <row r="10821">
          <cell r="A10821">
            <v>45327.657245370399</v>
          </cell>
          <cell r="B10821">
            <v>6110</v>
          </cell>
          <cell r="F10821" t="str">
            <v>CC-01176431</v>
          </cell>
          <cell r="J10821" t="str">
            <v>Sales Call</v>
          </cell>
          <cell r="R10821" t="str">
            <v>BRBL150944</v>
          </cell>
          <cell r="AB10821" t="str">
            <v>Sales call carried out for HMR collection</v>
          </cell>
        </row>
        <row r="10822">
          <cell r="A10822">
            <v>45327.655138888898</v>
          </cell>
          <cell r="B10822">
            <v>11626</v>
          </cell>
          <cell r="F10822" t="str">
            <v>CC-01176428</v>
          </cell>
          <cell r="J10822" t="str">
            <v>Sales Call</v>
          </cell>
          <cell r="R10822" t="str">
            <v>BRGL151468</v>
          </cell>
          <cell r="AB10822" t="str">
            <v>Sales call carried out for HMR collection</v>
          </cell>
        </row>
        <row r="10823">
          <cell r="A10823">
            <v>45327.652986111098</v>
          </cell>
          <cell r="B10823">
            <v>17375</v>
          </cell>
          <cell r="F10823" t="str">
            <v>CC-01176424</v>
          </cell>
          <cell r="J10823" t="str">
            <v>Sales Call</v>
          </cell>
          <cell r="R10823" t="str">
            <v>BQHD160416</v>
          </cell>
          <cell r="AB10823" t="str">
            <v>Sales call carried out for HMR collection</v>
          </cell>
        </row>
        <row r="10824">
          <cell r="A10824">
            <v>45327.6508680556</v>
          </cell>
          <cell r="B10824">
            <v>9730</v>
          </cell>
          <cell r="F10824" t="str">
            <v>CC-01176419</v>
          </cell>
          <cell r="J10824" t="str">
            <v>Sales Call</v>
          </cell>
          <cell r="R10824" t="str">
            <v>BQED160244</v>
          </cell>
          <cell r="AB10824" t="str">
            <v>Sales call carried out for HMR collection</v>
          </cell>
        </row>
        <row r="10825">
          <cell r="A10825">
            <v>45327.648599537002</v>
          </cell>
          <cell r="B10825">
            <v>5296</v>
          </cell>
          <cell r="F10825" t="str">
            <v>CC-01176410</v>
          </cell>
          <cell r="J10825" t="str">
            <v>Sales Call</v>
          </cell>
          <cell r="R10825" t="str">
            <v>BRJD160600</v>
          </cell>
          <cell r="AB10825" t="str">
            <v>Sales call carried out for HMR collection</v>
          </cell>
        </row>
        <row r="10826">
          <cell r="A10826">
            <v>45327.646655092598</v>
          </cell>
          <cell r="B10826">
            <v>4141</v>
          </cell>
          <cell r="F10826" t="str">
            <v>CC-01176404</v>
          </cell>
          <cell r="J10826" t="str">
            <v>Sales Call</v>
          </cell>
          <cell r="R10826" t="str">
            <v>BRCD160998</v>
          </cell>
          <cell r="AB10826" t="str">
            <v>Sales call carried out for HMR collection</v>
          </cell>
        </row>
        <row r="10827">
          <cell r="A10827">
            <v>45327.644837963002</v>
          </cell>
          <cell r="B10827">
            <v>3879</v>
          </cell>
          <cell r="F10827" t="str">
            <v>CC-01176400</v>
          </cell>
          <cell r="J10827" t="str">
            <v>Sales Call</v>
          </cell>
          <cell r="R10827" t="str">
            <v>GPLL150106</v>
          </cell>
          <cell r="AB10827" t="str">
            <v>Sales call carried out for HMR collection</v>
          </cell>
        </row>
        <row r="10828">
          <cell r="A10828">
            <v>45327.642638888901</v>
          </cell>
          <cell r="B10828">
            <v>7421</v>
          </cell>
          <cell r="F10828" t="str">
            <v>CC-01176397</v>
          </cell>
          <cell r="J10828" t="str">
            <v>Sales Call</v>
          </cell>
          <cell r="R10828" t="str">
            <v>BRBD160856</v>
          </cell>
          <cell r="AB10828" t="str">
            <v>Sales call carried out for HMR collection</v>
          </cell>
        </row>
        <row r="10829">
          <cell r="A10829">
            <v>45327.640185185199</v>
          </cell>
          <cell r="B10829">
            <v>2531</v>
          </cell>
          <cell r="F10829" t="str">
            <v>CC-01176391</v>
          </cell>
          <cell r="J10829" t="str">
            <v>Sales Call</v>
          </cell>
          <cell r="R10829" t="str">
            <v>BSKD161476</v>
          </cell>
          <cell r="AB10829" t="str">
            <v>Sales call carried out for HMR collection</v>
          </cell>
        </row>
        <row r="10830">
          <cell r="A10830">
            <v>45327.638263888897</v>
          </cell>
          <cell r="B10830">
            <v>2900</v>
          </cell>
          <cell r="F10830" t="str">
            <v>CC-01176385</v>
          </cell>
          <cell r="J10830" t="str">
            <v>Sales Call</v>
          </cell>
          <cell r="R10830" t="str">
            <v>BSLD161503</v>
          </cell>
          <cell r="AB10830" t="str">
            <v>Sales call carried out for HMR collection</v>
          </cell>
        </row>
        <row r="10831">
          <cell r="A10831">
            <v>45327.635972222197</v>
          </cell>
          <cell r="B10831">
            <v>4926</v>
          </cell>
          <cell r="F10831" t="str">
            <v>CC-01176379</v>
          </cell>
          <cell r="J10831" t="str">
            <v>Sales Call</v>
          </cell>
          <cell r="R10831" t="str">
            <v>BRCD160978</v>
          </cell>
          <cell r="AB10831" t="str">
            <v>Sales call carried out for HMR collection</v>
          </cell>
        </row>
        <row r="10832">
          <cell r="A10832">
            <v>45327.634062500001</v>
          </cell>
          <cell r="B10832">
            <v>8280</v>
          </cell>
          <cell r="F10832" t="str">
            <v>CC-01176370</v>
          </cell>
          <cell r="J10832" t="str">
            <v>Sales Call</v>
          </cell>
          <cell r="R10832" t="str">
            <v>BNBD160162</v>
          </cell>
          <cell r="AB10832" t="str">
            <v>Sales call carried out for HMR collection</v>
          </cell>
        </row>
        <row r="10833">
          <cell r="A10833">
            <v>45327.632083333301</v>
          </cell>
          <cell r="B10833">
            <v>6060</v>
          </cell>
          <cell r="F10833" t="str">
            <v>CC-01176369</v>
          </cell>
          <cell r="J10833" t="str">
            <v>Sales Call</v>
          </cell>
          <cell r="R10833" t="str">
            <v>BRCD160948</v>
          </cell>
          <cell r="AB10833" t="str">
            <v>Sales call carried out for HMR collection</v>
          </cell>
        </row>
        <row r="10834">
          <cell r="A10834">
            <v>45327.630138888897</v>
          </cell>
          <cell r="B10834">
            <v>2083</v>
          </cell>
          <cell r="F10834" t="str">
            <v>CC-01176364</v>
          </cell>
          <cell r="J10834" t="str">
            <v>Sales Call</v>
          </cell>
          <cell r="R10834" t="str">
            <v>BJGD200109</v>
          </cell>
          <cell r="AB10834" t="str">
            <v>Sales call carried out for HMR collection</v>
          </cell>
        </row>
        <row r="10835">
          <cell r="A10835">
            <v>45327.628194444398</v>
          </cell>
          <cell r="B10835">
            <v>1769</v>
          </cell>
          <cell r="F10835" t="str">
            <v>CC-01176357</v>
          </cell>
          <cell r="J10835" t="str">
            <v>Sales Call</v>
          </cell>
          <cell r="R10835" t="str">
            <v>BIED200036</v>
          </cell>
          <cell r="AB10835" t="str">
            <v>Sales call carried out for HMR collection</v>
          </cell>
        </row>
        <row r="10836">
          <cell r="A10836">
            <v>45327.626284722202</v>
          </cell>
          <cell r="B10836">
            <v>5873</v>
          </cell>
          <cell r="F10836" t="str">
            <v>CC-01176349</v>
          </cell>
          <cell r="J10836" t="str">
            <v>Sales Call</v>
          </cell>
          <cell r="R10836" t="str">
            <v>BQED160222</v>
          </cell>
          <cell r="AB10836" t="str">
            <v>Sales call carried out for HMR collection</v>
          </cell>
        </row>
        <row r="10837">
          <cell r="A10837">
            <v>45327.624178240701</v>
          </cell>
          <cell r="B10837">
            <v>4547</v>
          </cell>
          <cell r="F10837" t="str">
            <v>CC-01176341</v>
          </cell>
          <cell r="J10837" t="str">
            <v>Sales Call</v>
          </cell>
          <cell r="R10837" t="str">
            <v>BRKD160653</v>
          </cell>
          <cell r="AB10837" t="str">
            <v>Sales call carried out for HMR collection</v>
          </cell>
        </row>
        <row r="10838">
          <cell r="A10838">
            <v>45327.622210648202</v>
          </cell>
          <cell r="B10838">
            <v>4304</v>
          </cell>
          <cell r="F10838" t="str">
            <v>CC-01176334</v>
          </cell>
          <cell r="J10838" t="str">
            <v>Sales Call</v>
          </cell>
          <cell r="R10838" t="str">
            <v>BRED161131</v>
          </cell>
          <cell r="AB10838" t="str">
            <v>Sales call carried out for HMR collection</v>
          </cell>
        </row>
        <row r="10839">
          <cell r="A10839">
            <v>45327.620196759301</v>
          </cell>
          <cell r="B10839">
            <v>2846</v>
          </cell>
          <cell r="F10839" t="str">
            <v>CC-01176328</v>
          </cell>
          <cell r="J10839" t="str">
            <v>Sales Call</v>
          </cell>
          <cell r="R10839" t="str">
            <v>BPGD220035</v>
          </cell>
          <cell r="AB10839" t="str">
            <v>Sales call carried out for HMR collection</v>
          </cell>
        </row>
        <row r="10840">
          <cell r="A10840">
            <v>45327.618009259299</v>
          </cell>
          <cell r="B10840">
            <v>7086</v>
          </cell>
          <cell r="F10840" t="str">
            <v>CC-01176317</v>
          </cell>
          <cell r="J10840" t="str">
            <v>Sales Call</v>
          </cell>
          <cell r="R10840" t="str">
            <v>BRKD220111</v>
          </cell>
          <cell r="AB10840" t="str">
            <v>Sales call carried out for HMR collection</v>
          </cell>
        </row>
        <row r="10841">
          <cell r="A10841">
            <v>45327.615752314799</v>
          </cell>
          <cell r="B10841">
            <v>4916</v>
          </cell>
          <cell r="F10841" t="str">
            <v>CC-01176308</v>
          </cell>
          <cell r="J10841" t="str">
            <v>Sales Call</v>
          </cell>
          <cell r="R10841" t="str">
            <v>BQED160215</v>
          </cell>
          <cell r="AB10841" t="str">
            <v>Sales call carried out for HMR collection</v>
          </cell>
        </row>
        <row r="10842">
          <cell r="A10842">
            <v>45327.598483796297</v>
          </cell>
          <cell r="B10842">
            <v>4126</v>
          </cell>
          <cell r="F10842" t="str">
            <v>CC-01176252</v>
          </cell>
          <cell r="J10842" t="str">
            <v>Sales Call</v>
          </cell>
          <cell r="R10842" t="str">
            <v>BRKD160684</v>
          </cell>
          <cell r="AB10842" t="str">
            <v>Sales call carried out for HMR collection</v>
          </cell>
        </row>
        <row r="10843">
          <cell r="A10843">
            <v>45327.595937500002</v>
          </cell>
          <cell r="B10843">
            <v>5780</v>
          </cell>
          <cell r="F10843" t="str">
            <v>CC-01176243</v>
          </cell>
          <cell r="J10843" t="str">
            <v>Sales Call</v>
          </cell>
          <cell r="R10843" t="str">
            <v>BUAD162630</v>
          </cell>
          <cell r="AB10843" t="str">
            <v>Sales call carried out for HMR collection</v>
          </cell>
        </row>
        <row r="10844">
          <cell r="A10844">
            <v>45327.593935185199</v>
          </cell>
          <cell r="B10844">
            <v>3674</v>
          </cell>
          <cell r="F10844" t="str">
            <v>CC-01176234</v>
          </cell>
          <cell r="J10844" t="str">
            <v>Sales Call</v>
          </cell>
          <cell r="R10844" t="str">
            <v>BUGD162852</v>
          </cell>
          <cell r="AB10844" t="str">
            <v>Sales call carried out for HMR collection</v>
          </cell>
        </row>
        <row r="10845">
          <cell r="A10845">
            <v>45327.591851851903</v>
          </cell>
          <cell r="B10845">
            <v>2193</v>
          </cell>
          <cell r="F10845" t="str">
            <v>CC-01176226</v>
          </cell>
          <cell r="J10845" t="str">
            <v>Sales Call</v>
          </cell>
          <cell r="R10845" t="str">
            <v>BUCD121174</v>
          </cell>
          <cell r="AB10845" t="str">
            <v>Sales call carried out for HMR collection</v>
          </cell>
        </row>
        <row r="10846">
          <cell r="A10846">
            <v>45327.589363425897</v>
          </cell>
          <cell r="B10846">
            <v>6008</v>
          </cell>
          <cell r="F10846" t="str">
            <v>CC-01176211</v>
          </cell>
          <cell r="J10846" t="str">
            <v>Sales Call</v>
          </cell>
          <cell r="R10846" t="str">
            <v>BUGD162826</v>
          </cell>
          <cell r="AB10846" t="str">
            <v>Sales call carried out for HMR collection</v>
          </cell>
        </row>
        <row r="10847">
          <cell r="A10847">
            <v>45327.587037037003</v>
          </cell>
          <cell r="B10847">
            <v>1336</v>
          </cell>
          <cell r="F10847" t="str">
            <v>CC-01176201</v>
          </cell>
          <cell r="J10847" t="str">
            <v>Sales Call</v>
          </cell>
          <cell r="R10847" t="str">
            <v>BUID121299</v>
          </cell>
          <cell r="AB10847" t="str">
            <v>Sales call carried out for HMR collection</v>
          </cell>
        </row>
        <row r="10848">
          <cell r="A10848">
            <v>45327.584930555597</v>
          </cell>
          <cell r="B10848">
            <v>1416</v>
          </cell>
          <cell r="F10848" t="str">
            <v>CC-01176198</v>
          </cell>
          <cell r="J10848" t="str">
            <v>Sales Call</v>
          </cell>
          <cell r="R10848" t="str">
            <v>BUHD121280</v>
          </cell>
          <cell r="AB10848" t="str">
            <v>Sales call carried out for HMR collection</v>
          </cell>
        </row>
        <row r="10849">
          <cell r="A10849">
            <v>45327.582627314798</v>
          </cell>
          <cell r="B10849">
            <v>3813</v>
          </cell>
          <cell r="F10849" t="str">
            <v>CC-01176194</v>
          </cell>
          <cell r="J10849" t="str">
            <v>Sales Call</v>
          </cell>
          <cell r="R10849" t="str">
            <v>BTHD162350</v>
          </cell>
          <cell r="AB10849" t="str">
            <v>Sales call carried out for HMR collection</v>
          </cell>
        </row>
        <row r="10850">
          <cell r="A10850">
            <v>45327.5801967593</v>
          </cell>
          <cell r="B10850">
            <v>6687</v>
          </cell>
          <cell r="F10850" t="str">
            <v>CC-01176190</v>
          </cell>
          <cell r="J10850" t="str">
            <v>Sales Call</v>
          </cell>
          <cell r="R10850" t="str">
            <v>BUAD162625</v>
          </cell>
          <cell r="AB10850" t="str">
            <v>Sales call carried out for HMR collection</v>
          </cell>
        </row>
        <row r="10851">
          <cell r="A10851">
            <v>45327.578101851897</v>
          </cell>
          <cell r="B10851">
            <v>4897</v>
          </cell>
          <cell r="F10851" t="str">
            <v>CC-01176184</v>
          </cell>
          <cell r="J10851" t="str">
            <v>Sales Call</v>
          </cell>
          <cell r="R10851" t="str">
            <v>BULL160564</v>
          </cell>
          <cell r="AB10851" t="str">
            <v>Sales call carried out for HMR collection</v>
          </cell>
        </row>
        <row r="10852">
          <cell r="A10852">
            <v>45327.575787037</v>
          </cell>
          <cell r="B10852">
            <v>4868</v>
          </cell>
          <cell r="F10852" t="str">
            <v>CC-01176178</v>
          </cell>
          <cell r="J10852" t="str">
            <v>Sales Call</v>
          </cell>
          <cell r="R10852" t="str">
            <v>BUAL160593</v>
          </cell>
          <cell r="AB10852" t="str">
            <v>Sales call carried out for HMR collection</v>
          </cell>
        </row>
        <row r="10853">
          <cell r="A10853">
            <v>45327.573634259301</v>
          </cell>
          <cell r="B10853">
            <v>4268</v>
          </cell>
          <cell r="F10853" t="str">
            <v>CC-01176175</v>
          </cell>
          <cell r="J10853" t="str">
            <v>Sales Call</v>
          </cell>
          <cell r="R10853" t="str">
            <v>BUAL160594</v>
          </cell>
          <cell r="AB10853" t="str">
            <v>Sales call carried out for HMR collection</v>
          </cell>
        </row>
        <row r="10854">
          <cell r="A10854">
            <v>45327.571539351899</v>
          </cell>
          <cell r="B10854">
            <v>10846</v>
          </cell>
          <cell r="F10854" t="str">
            <v>CC-01176169</v>
          </cell>
          <cell r="J10854" t="str">
            <v>Sales Call</v>
          </cell>
          <cell r="R10854" t="str">
            <v>BULL160559</v>
          </cell>
          <cell r="AB10854" t="str">
            <v>Sales call carried out for HMR collection</v>
          </cell>
        </row>
        <row r="10855">
          <cell r="A10855">
            <v>45327.567499999997</v>
          </cell>
          <cell r="B10855">
            <v>9328</v>
          </cell>
          <cell r="F10855" t="str">
            <v>CC-01176161</v>
          </cell>
          <cell r="J10855" t="str">
            <v>Sales Call</v>
          </cell>
          <cell r="R10855" t="str">
            <v>BULD162559</v>
          </cell>
          <cell r="AB10855" t="str">
            <v>Sales call carried out for HMR collection</v>
          </cell>
        </row>
        <row r="10856">
          <cell r="A10856">
            <v>45327.565069444398</v>
          </cell>
          <cell r="B10856">
            <v>1015</v>
          </cell>
          <cell r="F10856" t="str">
            <v>CC-01176157</v>
          </cell>
          <cell r="J10856" t="str">
            <v>Sales Call</v>
          </cell>
          <cell r="R10856" t="str">
            <v>BUJD121018</v>
          </cell>
          <cell r="AB10856" t="str">
            <v>Sales call carried out for HMR collection</v>
          </cell>
        </row>
        <row r="10857">
          <cell r="A10857">
            <v>45327.5629976852</v>
          </cell>
          <cell r="B10857">
            <v>2799</v>
          </cell>
          <cell r="F10857" t="str">
            <v>CC-01176153</v>
          </cell>
          <cell r="J10857" t="str">
            <v>Sales Call</v>
          </cell>
          <cell r="R10857" t="str">
            <v>BUJD121019</v>
          </cell>
          <cell r="AB10857" t="str">
            <v>Sales call carried out for HMR collection</v>
          </cell>
        </row>
        <row r="10858">
          <cell r="A10858">
            <v>45327.560729166697</v>
          </cell>
          <cell r="B10858">
            <v>1786</v>
          </cell>
          <cell r="F10858" t="str">
            <v>CC-01176150</v>
          </cell>
          <cell r="J10858" t="str">
            <v>Sales Call</v>
          </cell>
          <cell r="R10858" t="str">
            <v>AUKD230777</v>
          </cell>
          <cell r="AB10858" t="str">
            <v>Sales call carried out for HMR collection</v>
          </cell>
        </row>
        <row r="10859">
          <cell r="A10859">
            <v>45327.558553240699</v>
          </cell>
          <cell r="B10859">
            <v>1885</v>
          </cell>
          <cell r="F10859" t="str">
            <v>CC-01176144</v>
          </cell>
          <cell r="J10859" t="str">
            <v>Sales Call</v>
          </cell>
          <cell r="R10859" t="str">
            <v>BUJD121040</v>
          </cell>
          <cell r="AB10859" t="str">
            <v>Sales call carried out for HMR collection</v>
          </cell>
        </row>
        <row r="10860">
          <cell r="A10860">
            <v>45327.556527777801</v>
          </cell>
          <cell r="B10860">
            <v>3236</v>
          </cell>
          <cell r="F10860" t="str">
            <v>CC-01176140</v>
          </cell>
          <cell r="J10860" t="str">
            <v>Sales Call</v>
          </cell>
          <cell r="R10860" t="str">
            <v>BUKD162510</v>
          </cell>
          <cell r="AB10860" t="str">
            <v>Sales call carried out for HMR collection</v>
          </cell>
        </row>
        <row r="10861">
          <cell r="A10861">
            <v>45327.554456018501</v>
          </cell>
          <cell r="B10861">
            <v>1694</v>
          </cell>
          <cell r="F10861" t="str">
            <v>CC-01176136</v>
          </cell>
          <cell r="J10861" t="str">
            <v>Sales Call</v>
          </cell>
          <cell r="R10861" t="str">
            <v>BULD121094</v>
          </cell>
          <cell r="AB10861" t="str">
            <v>Sales call carried out for HMR collection</v>
          </cell>
        </row>
        <row r="10862">
          <cell r="A10862">
            <v>45327.5523958333</v>
          </cell>
          <cell r="B10862">
            <v>1640</v>
          </cell>
          <cell r="F10862" t="str">
            <v>CC-01176130</v>
          </cell>
          <cell r="J10862" t="str">
            <v>Sales Call</v>
          </cell>
          <cell r="R10862" t="str">
            <v>BTID162377</v>
          </cell>
          <cell r="AB10862" t="str">
            <v>Sales call carried out for HMR collection</v>
          </cell>
        </row>
        <row r="10863">
          <cell r="A10863">
            <v>45327.550092592603</v>
          </cell>
          <cell r="B10863">
            <v>7661</v>
          </cell>
          <cell r="F10863" t="str">
            <v>CC-01176125</v>
          </cell>
          <cell r="J10863" t="str">
            <v>Sales Call</v>
          </cell>
          <cell r="R10863" t="str">
            <v>BTDD162186</v>
          </cell>
          <cell r="AB10863" t="str">
            <v>Sales call carried out for HMR collection</v>
          </cell>
        </row>
        <row r="10864">
          <cell r="A10864">
            <v>45327.547847222202</v>
          </cell>
          <cell r="B10864">
            <v>7310</v>
          </cell>
          <cell r="F10864" t="str">
            <v>CC-01176118</v>
          </cell>
          <cell r="J10864" t="str">
            <v>Sales Call</v>
          </cell>
          <cell r="R10864" t="str">
            <v>BTDD162192</v>
          </cell>
          <cell r="AB10864" t="str">
            <v>Sales call carried out for HMR collection</v>
          </cell>
        </row>
        <row r="10865">
          <cell r="A10865">
            <v>45327.545879629601</v>
          </cell>
          <cell r="B10865">
            <v>2707</v>
          </cell>
          <cell r="F10865" t="str">
            <v>CC-01176113</v>
          </cell>
          <cell r="J10865" t="str">
            <v>Sales Call</v>
          </cell>
          <cell r="R10865" t="str">
            <v>BTID162392</v>
          </cell>
          <cell r="AB10865" t="str">
            <v>Sales call carried out for HMR collection</v>
          </cell>
        </row>
        <row r="10866">
          <cell r="A10866">
            <v>45327.543726851902</v>
          </cell>
          <cell r="B10866">
            <v>2427</v>
          </cell>
          <cell r="F10866" t="str">
            <v>CC-01176104</v>
          </cell>
          <cell r="J10866" t="str">
            <v>Sales Call</v>
          </cell>
          <cell r="R10866" t="str">
            <v>BTHD120971</v>
          </cell>
          <cell r="AB10866" t="str">
            <v>Sales call carried out for HMR collection</v>
          </cell>
        </row>
        <row r="10867">
          <cell r="A10867">
            <v>45327.541643518503</v>
          </cell>
          <cell r="B10867">
            <v>6889</v>
          </cell>
          <cell r="F10867" t="str">
            <v>CC-01176097</v>
          </cell>
          <cell r="J10867" t="str">
            <v>Sales Call</v>
          </cell>
          <cell r="R10867" t="str">
            <v>BTFD162243</v>
          </cell>
          <cell r="AB10867" t="str">
            <v>Sales call carried out for HMR collection</v>
          </cell>
        </row>
        <row r="10868">
          <cell r="A10868">
            <v>45327.5396064815</v>
          </cell>
          <cell r="B10868">
            <v>8395</v>
          </cell>
          <cell r="F10868" t="str">
            <v>CC-01176091</v>
          </cell>
          <cell r="J10868" t="str">
            <v>Sales Call</v>
          </cell>
          <cell r="R10868" t="str">
            <v>BTFD162244</v>
          </cell>
          <cell r="AB10868" t="str">
            <v>Sales call carried out for HMR collection</v>
          </cell>
        </row>
        <row r="10869">
          <cell r="A10869">
            <v>45327.537499999999</v>
          </cell>
          <cell r="B10869">
            <v>8455</v>
          </cell>
          <cell r="F10869" t="str">
            <v>CC-01176079</v>
          </cell>
          <cell r="J10869" t="str">
            <v>Sales Call</v>
          </cell>
          <cell r="R10869" t="str">
            <v>BTED162217</v>
          </cell>
          <cell r="AB10869" t="str">
            <v>Sales call carried out for HMR collection</v>
          </cell>
        </row>
        <row r="10870">
          <cell r="A10870">
            <v>45327.535381944399</v>
          </cell>
          <cell r="B10870">
            <v>2009</v>
          </cell>
          <cell r="F10870" t="str">
            <v>CC-01176071</v>
          </cell>
          <cell r="J10870" t="str">
            <v>Sales Call</v>
          </cell>
          <cell r="R10870" t="str">
            <v>BTJL152348</v>
          </cell>
          <cell r="AB10870" t="str">
            <v>Sales call carried out for HMR collection</v>
          </cell>
        </row>
        <row r="10871">
          <cell r="A10871">
            <v>45327.533449074101</v>
          </cell>
          <cell r="B10871">
            <v>1936</v>
          </cell>
          <cell r="F10871" t="str">
            <v>CC-01176062</v>
          </cell>
          <cell r="J10871" t="str">
            <v>Sales Call</v>
          </cell>
          <cell r="R10871" t="str">
            <v>BTDD120878</v>
          </cell>
          <cell r="AB10871" t="str">
            <v>Sales call carried out for HMR collection</v>
          </cell>
        </row>
        <row r="10872">
          <cell r="A10872">
            <v>45327.529618055603</v>
          </cell>
          <cell r="B10872">
            <v>4862</v>
          </cell>
          <cell r="F10872" t="str">
            <v>CC-01176044</v>
          </cell>
          <cell r="J10872" t="str">
            <v>Sales Call</v>
          </cell>
          <cell r="R10872" t="str">
            <v>BTEL160427</v>
          </cell>
          <cell r="AB10872" t="str">
            <v>Sales call carried out for HMR collection</v>
          </cell>
        </row>
        <row r="10873">
          <cell r="A10873">
            <v>45327.527129629598</v>
          </cell>
          <cell r="B10873">
            <v>1629</v>
          </cell>
          <cell r="F10873" t="str">
            <v>CC-01176034</v>
          </cell>
          <cell r="J10873" t="str">
            <v>Sales Call</v>
          </cell>
          <cell r="R10873" t="str">
            <v>BTHD120963</v>
          </cell>
          <cell r="AB10873" t="str">
            <v>Sales call carried out for HMR collection</v>
          </cell>
        </row>
        <row r="10874">
          <cell r="A10874">
            <v>45327.524953703702</v>
          </cell>
          <cell r="B10874">
            <v>1851</v>
          </cell>
          <cell r="F10874" t="str">
            <v>CC-01176023</v>
          </cell>
          <cell r="J10874" t="str">
            <v>Sales Call</v>
          </cell>
          <cell r="R10874" t="str">
            <v>BTKD162083</v>
          </cell>
          <cell r="AB10874" t="str">
            <v>Sales call carried out for HMR collection</v>
          </cell>
        </row>
        <row r="10875">
          <cell r="A10875">
            <v>45327.522835648102</v>
          </cell>
          <cell r="B10875">
            <v>3294</v>
          </cell>
          <cell r="F10875" t="str">
            <v>CC-01176016</v>
          </cell>
          <cell r="J10875" t="str">
            <v>Sales Call</v>
          </cell>
          <cell r="R10875" t="str">
            <v>BTGD162296</v>
          </cell>
          <cell r="AB10875" t="str">
            <v>Sales call carried out for HMR collection</v>
          </cell>
        </row>
        <row r="10876">
          <cell r="A10876">
            <v>45327.520729166703</v>
          </cell>
          <cell r="B10876">
            <v>7496</v>
          </cell>
          <cell r="F10876" t="str">
            <v>CC-01176011</v>
          </cell>
          <cell r="J10876" t="str">
            <v>Sales Call</v>
          </cell>
          <cell r="R10876" t="str">
            <v>BTJD162046</v>
          </cell>
          <cell r="AB10876" t="str">
            <v>Sales call carried out for HMR collection</v>
          </cell>
        </row>
        <row r="10877">
          <cell r="A10877">
            <v>45327.5176967593</v>
          </cell>
          <cell r="B10877">
            <v>7161</v>
          </cell>
          <cell r="F10877" t="str">
            <v>CC-01176008</v>
          </cell>
          <cell r="J10877" t="str">
            <v>Sales Call</v>
          </cell>
          <cell r="R10877" t="str">
            <v>BTCD162159</v>
          </cell>
          <cell r="AB10877" t="str">
            <v>Sales call carried out for HMR collection</v>
          </cell>
        </row>
        <row r="10878">
          <cell r="A10878">
            <v>45327.514884259297</v>
          </cell>
          <cell r="B10878">
            <v>3842</v>
          </cell>
          <cell r="F10878" t="str">
            <v>CC-01176003</v>
          </cell>
          <cell r="J10878" t="str">
            <v>Sales Call</v>
          </cell>
          <cell r="R10878" t="str">
            <v>BSID161973</v>
          </cell>
          <cell r="AB10878" t="str">
            <v>Sales call carried out for HMR collection</v>
          </cell>
        </row>
        <row r="10879">
          <cell r="A10879">
            <v>45327.512696759302</v>
          </cell>
          <cell r="B10879">
            <v>6395</v>
          </cell>
          <cell r="F10879" t="str">
            <v>CC-01175999</v>
          </cell>
          <cell r="J10879" t="str">
            <v>Sales Call</v>
          </cell>
          <cell r="R10879" t="str">
            <v>BSAD230391</v>
          </cell>
          <cell r="AB10879" t="str">
            <v>Sales call carried out for HMR collection</v>
          </cell>
        </row>
        <row r="10880">
          <cell r="A10880">
            <v>45327.509872685201</v>
          </cell>
          <cell r="B10880">
            <v>4456</v>
          </cell>
          <cell r="F10880" t="str">
            <v>CC-01175993</v>
          </cell>
          <cell r="J10880" t="str">
            <v>Sales Call</v>
          </cell>
          <cell r="R10880" t="str">
            <v>BSHD200586</v>
          </cell>
          <cell r="AB10880" t="str">
            <v>Sales call carried out for HMR collection</v>
          </cell>
        </row>
        <row r="10881">
          <cell r="A10881">
            <v>45327.507615740702</v>
          </cell>
          <cell r="B10881">
            <v>6741</v>
          </cell>
          <cell r="F10881" t="str">
            <v>CC-01175986</v>
          </cell>
          <cell r="J10881" t="str">
            <v>Sales Call</v>
          </cell>
          <cell r="R10881" t="str">
            <v>BSKD161462</v>
          </cell>
          <cell r="AB10881" t="str">
            <v>Sales call carried out for HMR collection</v>
          </cell>
        </row>
        <row r="10882">
          <cell r="A10882">
            <v>45325.713541666701</v>
          </cell>
          <cell r="B10882">
            <v>0</v>
          </cell>
          <cell r="F10882" t="str">
            <v>CC-01175239</v>
          </cell>
          <cell r="J10882" t="str">
            <v>Complaint - Running With Problem</v>
          </cell>
          <cell r="R10882" t="str">
            <v>CWCE620033</v>
          </cell>
          <cell r="AB10882" t="str">
            <v>Engineer visited the site and found oil carry over, so he inspect the unit and found ring damaged so tune up kit need to be changed under FOC basis. Aldo change air filter and oil filter.</v>
          </cell>
        </row>
        <row r="10883">
          <cell r="A10883">
            <v>45325.681782407402</v>
          </cell>
          <cell r="B10883">
            <v>1213</v>
          </cell>
          <cell r="F10883" t="str">
            <v>CC-01175157</v>
          </cell>
          <cell r="J10883" t="str">
            <v>Schedule Service</v>
          </cell>
          <cell r="R10883" t="str">
            <v>BWJD163475</v>
          </cell>
          <cell r="AB10883" t="str">
            <v>Attend the site for schedule service so over all drain oil from tank and oil cooler 38 litres, replace oil filter 90 lpm 2nos., clean engine and compressor side assembly. Air filter found in ok condition. Overall Topped up oil in tank 40 litres. After schedule service done start the unit and check on load condition found ok.</v>
          </cell>
        </row>
        <row r="10884">
          <cell r="A10884">
            <v>45325.456296296303</v>
          </cell>
          <cell r="B10884">
            <v>1</v>
          </cell>
          <cell r="F10884" t="str">
            <v>CC-01174572</v>
          </cell>
          <cell r="J10884" t="str">
            <v>Commissioning</v>
          </cell>
          <cell r="R10884" t="str">
            <v>CWHE669884</v>
          </cell>
          <cell r="AB10884" t="str">
            <v>COMMISSIONING DONE</v>
          </cell>
        </row>
        <row r="10885">
          <cell r="A10885">
            <v>45325.455613425896</v>
          </cell>
          <cell r="B10885">
            <v>0</v>
          </cell>
          <cell r="F10885" t="str">
            <v>CC-01174570</v>
          </cell>
          <cell r="J10885" t="str">
            <v>Commissioning</v>
          </cell>
          <cell r="R10885" t="str">
            <v>CWHE669866</v>
          </cell>
          <cell r="AB10885" t="str">
            <v>Commissioning done on dated 03-02-2024</v>
          </cell>
        </row>
        <row r="10886">
          <cell r="A10886">
            <v>45325.443449074097</v>
          </cell>
          <cell r="B10886">
            <v>1</v>
          </cell>
          <cell r="F10886" t="str">
            <v>CC-01174551</v>
          </cell>
          <cell r="J10886" t="str">
            <v>Commissioning</v>
          </cell>
          <cell r="R10886" t="str">
            <v>CWEE560812</v>
          </cell>
          <cell r="AB10886" t="str">
            <v>COMMISSIONING DONE</v>
          </cell>
        </row>
        <row r="10887">
          <cell r="A10887">
            <v>45324.668043981503</v>
          </cell>
          <cell r="B10887">
            <v>1540</v>
          </cell>
          <cell r="F10887" t="str">
            <v>CC-01174025</v>
          </cell>
          <cell r="J10887" t="str">
            <v>Complaint - Running With Problem</v>
          </cell>
          <cell r="R10887" t="str">
            <v>BVFD163261</v>
          </cell>
          <cell r="AB10887" t="str">
            <v>Attend the site for oil leakage issue so checked the unit while running condition oil leakage through radial outlet near welding portion so open the radial outlet and replace under foc basis also due to oil leakage level of oil found low in separator tank , so topped up oil in tank 17 litres. After then checked the unit on load condition oil leakage not found and unit is running in satisfactory condition..</v>
          </cell>
        </row>
        <row r="10888">
          <cell r="A10888">
            <v>45324.501354166699</v>
          </cell>
          <cell r="B10888">
            <v>41802</v>
          </cell>
          <cell r="F10888" t="str">
            <v>CC-01173518</v>
          </cell>
          <cell r="J10888" t="str">
            <v>Schedule Service</v>
          </cell>
          <cell r="R10888" t="str">
            <v>BLFS031469</v>
          </cell>
          <cell r="AB10888" t="str">
            <v>Attend the site for schedule service so change air filter, oil filter, air oil separators, all valve kit and oil then start the unit found running ok.</v>
          </cell>
        </row>
        <row r="10889">
          <cell r="A10889">
            <v>45324.472430555601</v>
          </cell>
          <cell r="B10889">
            <v>0</v>
          </cell>
          <cell r="F10889" t="str">
            <v>CC-01173391</v>
          </cell>
          <cell r="J10889" t="str">
            <v>Preservative Measures</v>
          </cell>
          <cell r="R10889" t="str">
            <v>CWEE560812</v>
          </cell>
          <cell r="AB10889" t="str">
            <v>Preservative measures done by checking oil level found ok, check starter found ok, check motor rotation by hand found ok.</v>
          </cell>
        </row>
        <row r="10890">
          <cell r="A10890">
            <v>45324.283900463</v>
          </cell>
          <cell r="B10890">
            <v>34186</v>
          </cell>
          <cell r="F10890" t="str">
            <v>CC-01173194</v>
          </cell>
          <cell r="J10890" t="str">
            <v>Schedule Service - AMC</v>
          </cell>
          <cell r="R10890" t="str">
            <v>GPLS030458</v>
          </cell>
          <cell r="AB10890" t="str">
            <v>AMC visit done</v>
          </cell>
        </row>
        <row r="10891">
          <cell r="A10891">
            <v>45323.482002314799</v>
          </cell>
          <cell r="B10891">
            <v>3070</v>
          </cell>
          <cell r="F10891" t="str">
            <v>CC-01172358</v>
          </cell>
          <cell r="J10891" t="str">
            <v>Schedule Service</v>
          </cell>
          <cell r="R10891" t="str">
            <v>BVED163244</v>
          </cell>
          <cell r="AB10891" t="str">
            <v>Attend the site for 3000 hours schedule service so drain oil from tank and oil cooler 39 litres , after then replace air filter engine and compressor both side, replace oil filter 2nos., replace separator filter, valve kit are replaced actuator kit both side, pressure regulator kit main, arv kit, bdv kit ,osv kit, mpv kit dcv assembly kit. After all replacement over all topped oil 40 litres. After all work done start the unit amd set line pressure to 17.5 bar at 1300 rpm , unit checked on load condition found unit is running in sa factory condition.</v>
          </cell>
        </row>
        <row r="10892">
          <cell r="A10892">
            <v>45323.479768518497</v>
          </cell>
          <cell r="B10892">
            <v>1521</v>
          </cell>
          <cell r="F10892" t="str">
            <v>CC-01172353</v>
          </cell>
          <cell r="J10892" t="str">
            <v>Schedule Service</v>
          </cell>
          <cell r="R10892" t="str">
            <v>BWLD163586</v>
          </cell>
          <cell r="AB10892" t="str">
            <v>Attend the site for schedule service so drain oil from tank and oil cooler 38 litres, after then replace air filter engine and compressor both side replace oil filter 2nos., replace seperator filter, actuator kit 2nos., arv kit and pressure regulator kit. Topped up oil in tank 40 litres. After all work done start the unit and checked on load condition found unit is running in ok condition.</v>
          </cell>
        </row>
        <row r="10893">
          <cell r="A10893">
            <v>45323.476643518501</v>
          </cell>
          <cell r="B10893">
            <v>1530</v>
          </cell>
          <cell r="F10893" t="str">
            <v>CC-01172348</v>
          </cell>
          <cell r="J10893" t="str">
            <v>Schedule Service</v>
          </cell>
          <cell r="R10893" t="str">
            <v>BVFD163261</v>
          </cell>
          <cell r="AB10893" t="str">
            <v>Attend the site for 1500 hours service so following jobs are done. Replace air filter engine and compressor both side, replace oil filter 90 lpm 2nos., replace oil 40 litres, seperator filter, valve kit are replaced actuator kit 2nos., and arv kit. After all fitment and work done start the unit and checked on load condition found unit is running satisfactory.</v>
          </cell>
        </row>
        <row r="10894">
          <cell r="A10894">
            <v>45321.547222222202</v>
          </cell>
          <cell r="B10894">
            <v>44533</v>
          </cell>
          <cell r="F10894" t="str">
            <v>CC-01170431</v>
          </cell>
          <cell r="J10894" t="str">
            <v>Schedule Service</v>
          </cell>
          <cell r="R10894" t="str">
            <v>BKAS030685</v>
          </cell>
          <cell r="AB10894" t="str">
            <v>We visited site check and found unit running well. Oil level ok , filter condition well and all parts working well.</v>
          </cell>
        </row>
        <row r="10895">
          <cell r="A10895">
            <v>45321.503645833298</v>
          </cell>
          <cell r="B10895">
            <v>269</v>
          </cell>
          <cell r="F10895" t="str">
            <v>CC-01170317</v>
          </cell>
          <cell r="J10895" t="str">
            <v>General Service</v>
          </cell>
          <cell r="R10895" t="str">
            <v>BWLS031931</v>
          </cell>
          <cell r="AB10895" t="str">
            <v>We visited site check and found unit running well. Oil level ok , filter condition well and all parts working well.</v>
          </cell>
        </row>
        <row r="10896">
          <cell r="A10896">
            <v>45321.287546296298</v>
          </cell>
          <cell r="B10896">
            <v>22276</v>
          </cell>
          <cell r="F10896" t="str">
            <v>CC-01170117</v>
          </cell>
          <cell r="J10896" t="str">
            <v>Schedule Service - AMC</v>
          </cell>
          <cell r="R10896" t="str">
            <v>BSAF110719</v>
          </cell>
          <cell r="AB10896" t="str">
            <v>AMC visit carried out</v>
          </cell>
        </row>
        <row r="10897">
          <cell r="A10897">
            <v>45321.271944444401</v>
          </cell>
          <cell r="B10897">
            <v>11281</v>
          </cell>
          <cell r="F10897" t="str">
            <v>CC-01169970</v>
          </cell>
          <cell r="J10897" t="str">
            <v>Schedule Service - AMC</v>
          </cell>
          <cell r="R10897" t="str">
            <v>BUES034926</v>
          </cell>
          <cell r="AB10897" t="str">
            <v>AMC visit carried out</v>
          </cell>
        </row>
        <row r="10898">
          <cell r="A10898">
            <v>45320.580613425896</v>
          </cell>
          <cell r="B10898">
            <v>36743</v>
          </cell>
          <cell r="F10898" t="str">
            <v>CC-01169510</v>
          </cell>
          <cell r="J10898" t="str">
            <v>Schedule Service</v>
          </cell>
          <cell r="R10898" t="str">
            <v>BSJS035917</v>
          </cell>
          <cell r="AB10898" t="str">
            <v>Today we attend the customer site for general service so we change parts during service 1 air filter 2 oil filter 3 oil 4 separator than start machine running ok</v>
          </cell>
        </row>
        <row r="10899">
          <cell r="A10899">
            <v>45318.631701388898</v>
          </cell>
          <cell r="B10899">
            <v>521</v>
          </cell>
          <cell r="F10899" t="str">
            <v>CC-01168312</v>
          </cell>
          <cell r="J10899" t="str">
            <v>Schedule Service</v>
          </cell>
          <cell r="R10899" t="str">
            <v>BWFD163947</v>
          </cell>
          <cell r="AB10899" t="str">
            <v>Attend the site for schedule service so drain oil from cooler and drain oil from tank total 37 liter oil drain then Change air filter for compressor and engine both side then change oil filter and oil 40 liter then start the unit found running ok.</v>
          </cell>
        </row>
        <row r="10900">
          <cell r="A10900">
            <v>45318.568263888897</v>
          </cell>
          <cell r="B10900">
            <v>8432</v>
          </cell>
          <cell r="F10900" t="str">
            <v>CC-01168192</v>
          </cell>
          <cell r="J10900" t="str">
            <v>Schedule Service</v>
          </cell>
          <cell r="R10900" t="str">
            <v>BTCC377923</v>
          </cell>
          <cell r="AB10900" t="str">
            <v>Today we attend the customer site for general service so we change parts 1 air filter 2 oil filter 3 oil 4 separator than start machine running ok</v>
          </cell>
        </row>
        <row r="10901">
          <cell r="A10901">
            <v>45317.290868055599</v>
          </cell>
          <cell r="B10901">
            <v>5006</v>
          </cell>
          <cell r="F10901" t="str">
            <v>CC-01167486</v>
          </cell>
          <cell r="J10901" t="str">
            <v>Schedule Service - AMC</v>
          </cell>
          <cell r="R10901" t="str">
            <v>BUGC373215</v>
          </cell>
          <cell r="AB10901" t="str">
            <v>AMC visit carried out</v>
          </cell>
        </row>
        <row r="10902">
          <cell r="A10902">
            <v>45316.673657407402</v>
          </cell>
          <cell r="B10902">
            <v>1</v>
          </cell>
          <cell r="F10902" t="str">
            <v>CC-01167051</v>
          </cell>
          <cell r="J10902" t="str">
            <v>Commissioning</v>
          </cell>
          <cell r="R10902" t="str">
            <v>BWID164054</v>
          </cell>
          <cell r="AB10902" t="str">
            <v>Commissioning done on dated 25-01-2024</v>
          </cell>
        </row>
        <row r="10903">
          <cell r="A10903">
            <v>45316.463842592602</v>
          </cell>
          <cell r="B10903">
            <v>0</v>
          </cell>
          <cell r="F10903" t="str">
            <v>CC-01166529</v>
          </cell>
          <cell r="J10903" t="str">
            <v>Preservative Measures</v>
          </cell>
          <cell r="R10903" t="str">
            <v>DWBL352829</v>
          </cell>
          <cell r="AB10903" t="str">
            <v>Preservative measures done</v>
          </cell>
        </row>
        <row r="10904">
          <cell r="A10904">
            <v>45316.462847222203</v>
          </cell>
          <cell r="B10904">
            <v>0</v>
          </cell>
          <cell r="F10904" t="str">
            <v>CC-01166526</v>
          </cell>
          <cell r="J10904" t="str">
            <v>Preservative Measures</v>
          </cell>
          <cell r="R10904" t="str">
            <v>DWCL153521</v>
          </cell>
          <cell r="AB10904" t="str">
            <v>Preservative measures done</v>
          </cell>
        </row>
        <row r="10905">
          <cell r="A10905">
            <v>45316.292280092603</v>
          </cell>
          <cell r="B10905">
            <v>24300</v>
          </cell>
          <cell r="F10905" t="str">
            <v>CC-01166410</v>
          </cell>
          <cell r="J10905" t="str">
            <v>Schedule Service - AMC</v>
          </cell>
          <cell r="R10905" t="str">
            <v>BRIS035838</v>
          </cell>
          <cell r="AB10905" t="str">
            <v>AMC visit done</v>
          </cell>
        </row>
        <row r="10906">
          <cell r="A10906">
            <v>45316.289814814802</v>
          </cell>
          <cell r="B10906">
            <v>74403</v>
          </cell>
          <cell r="F10906" t="str">
            <v>CC-01166388</v>
          </cell>
          <cell r="J10906" t="str">
            <v>Schedule Service - AMC</v>
          </cell>
          <cell r="R10906" t="str">
            <v>BMBS030816</v>
          </cell>
          <cell r="AB10906" t="str">
            <v>AMC visit done</v>
          </cell>
        </row>
        <row r="10907">
          <cell r="A10907">
            <v>45316.286828703698</v>
          </cell>
          <cell r="B10907">
            <v>14889</v>
          </cell>
          <cell r="F10907" t="str">
            <v>CC-01166360</v>
          </cell>
          <cell r="J10907" t="str">
            <v>Schedule Service - AMC</v>
          </cell>
          <cell r="R10907" t="str">
            <v>BSLS036682</v>
          </cell>
          <cell r="AB10907" t="str">
            <v>AMC visit done</v>
          </cell>
        </row>
        <row r="10908">
          <cell r="A10908">
            <v>45316.284097222197</v>
          </cell>
          <cell r="B10908">
            <v>73498</v>
          </cell>
          <cell r="F10908" t="str">
            <v>CC-01166336</v>
          </cell>
          <cell r="J10908" t="str">
            <v>Schedule Service - AMC</v>
          </cell>
          <cell r="R10908" t="str">
            <v>BJGS031396</v>
          </cell>
          <cell r="AB10908" t="str">
            <v>AMC visit done</v>
          </cell>
        </row>
        <row r="10909">
          <cell r="A10909">
            <v>45315.708530092597</v>
          </cell>
          <cell r="B10909">
            <v>0</v>
          </cell>
          <cell r="F10909" t="str">
            <v>CC-01166076</v>
          </cell>
          <cell r="J10909" t="str">
            <v>Commissioning</v>
          </cell>
          <cell r="R10909" t="str">
            <v>DWCL153521</v>
          </cell>
          <cell r="AB10909" t="str">
            <v>Commissioning done</v>
          </cell>
        </row>
        <row r="10910">
          <cell r="A10910">
            <v>45315.655011574097</v>
          </cell>
          <cell r="B10910">
            <v>740</v>
          </cell>
          <cell r="F10910" t="str">
            <v>CC-01165939</v>
          </cell>
          <cell r="J10910" t="str">
            <v>Schedule Service</v>
          </cell>
          <cell r="R10910" t="str">
            <v>BVGD163297</v>
          </cell>
          <cell r="AB10910" t="str">
            <v>Attend the site for schedule service so drain oil from cooler and drain oil from tank total 37 liter oil drain then Change air filter for compressor and engine both side then change oil filter and oil 40 liter then start the unit found running ok.</v>
          </cell>
        </row>
        <row r="10911">
          <cell r="A10911">
            <v>45315.6508217593</v>
          </cell>
          <cell r="B10911">
            <v>0</v>
          </cell>
          <cell r="F10911" t="str">
            <v>CC-01165927</v>
          </cell>
          <cell r="J10911" t="str">
            <v>Commissioning</v>
          </cell>
          <cell r="R10911" t="str">
            <v>SN23T000966</v>
          </cell>
          <cell r="AB10911" t="str">
            <v>Commissioning done on dated 24-01-2024</v>
          </cell>
        </row>
        <row r="10912">
          <cell r="A10912">
            <v>45315.477071759298</v>
          </cell>
          <cell r="B10912">
            <v>10097</v>
          </cell>
          <cell r="F10912" t="str">
            <v>CC-01165472</v>
          </cell>
          <cell r="J10912" t="str">
            <v>Schedule Service</v>
          </cell>
          <cell r="R10912" t="str">
            <v>BUIS036401</v>
          </cell>
          <cell r="AB10912" t="str">
            <v>Attend the site for schedule service so change air filter and oil filter then start the unit found running ok.</v>
          </cell>
        </row>
        <row r="10913">
          <cell r="A10913">
            <v>45315.476354166698</v>
          </cell>
          <cell r="B10913">
            <v>0</v>
          </cell>
          <cell r="F10913" t="str">
            <v>CC-01165467</v>
          </cell>
          <cell r="J10913" t="str">
            <v>Commissioning</v>
          </cell>
          <cell r="R10913" t="str">
            <v>DWBL352829</v>
          </cell>
          <cell r="AB10913" t="str">
            <v>Commissioning done on dated 27-01-2024</v>
          </cell>
        </row>
        <row r="10914">
          <cell r="A10914">
            <v>45315.475868055597</v>
          </cell>
          <cell r="B10914">
            <v>19045</v>
          </cell>
          <cell r="F10914" t="str">
            <v>CC-01165465</v>
          </cell>
          <cell r="J10914" t="str">
            <v>General Service</v>
          </cell>
          <cell r="R10914" t="str">
            <v>BSCS037531</v>
          </cell>
          <cell r="AB10914" t="str">
            <v>Attend the site for schedule service so change air filter and oil filter then start the unit found running ok.</v>
          </cell>
        </row>
        <row r="10915">
          <cell r="A10915">
            <v>45315.451076388897</v>
          </cell>
          <cell r="B10915">
            <v>0</v>
          </cell>
          <cell r="F10915" t="str">
            <v>CC-01165395</v>
          </cell>
          <cell r="J10915" t="str">
            <v>Preservative Measures</v>
          </cell>
          <cell r="R10915" t="str">
            <v>SN23T000966</v>
          </cell>
          <cell r="AB10915" t="str">
            <v>Preservative Measures done</v>
          </cell>
        </row>
        <row r="10916">
          <cell r="A10916">
            <v>45315.449768518498</v>
          </cell>
          <cell r="B10916">
            <v>1</v>
          </cell>
          <cell r="F10916" t="str">
            <v>CC-01165393</v>
          </cell>
          <cell r="J10916" t="str">
            <v>Commissioning</v>
          </cell>
          <cell r="R10916" t="str">
            <v>BWIC371555</v>
          </cell>
          <cell r="AB10916" t="str">
            <v>Commissioning done on dated 24-01-2024....Comm date-24-01-2024</v>
          </cell>
        </row>
        <row r="10917">
          <cell r="A10917">
            <v>45314.706678240698</v>
          </cell>
          <cell r="B10917">
            <v>450</v>
          </cell>
          <cell r="F10917" t="str">
            <v>CC-01164945</v>
          </cell>
          <cell r="J10917" t="str">
            <v>General Service</v>
          </cell>
          <cell r="R10917" t="str">
            <v>BWFD121755</v>
          </cell>
          <cell r="AB10917" t="str">
            <v>Parts quotation shared with customer waiting for approval, after approval we log new call.</v>
          </cell>
        </row>
        <row r="10918">
          <cell r="A10918">
            <v>45314.625370370399</v>
          </cell>
          <cell r="B10918">
            <v>8673</v>
          </cell>
          <cell r="F10918" t="str">
            <v>CC-01164664</v>
          </cell>
          <cell r="J10918" t="str">
            <v>Schedule Service</v>
          </cell>
          <cell r="R10918" t="str">
            <v>BUKS045388</v>
          </cell>
          <cell r="AB10918" t="str">
            <v>Today we attend the customer site for AMC visit so we check and found compressor running well but valve kit service due</v>
          </cell>
        </row>
        <row r="10919">
          <cell r="A10919">
            <v>45314.616655092599</v>
          </cell>
          <cell r="B10919">
            <v>9798</v>
          </cell>
          <cell r="F10919" t="str">
            <v>CC-01164641</v>
          </cell>
          <cell r="J10919" t="str">
            <v>General Service</v>
          </cell>
          <cell r="R10919" t="str">
            <v>BUKS045387</v>
          </cell>
          <cell r="AB10919" t="str">
            <v>To We attend the customer site for AMC visit so we check and found compressor running well but valve kit service due</v>
          </cell>
        </row>
        <row r="10920">
          <cell r="A10920">
            <v>45314.574340277803</v>
          </cell>
          <cell r="B10920">
            <v>38293</v>
          </cell>
          <cell r="F10920" t="str">
            <v>CC-01164537</v>
          </cell>
          <cell r="J10920" t="str">
            <v>Schedule Service</v>
          </cell>
          <cell r="R10920" t="str">
            <v>BPCS030196</v>
          </cell>
          <cell r="AB10920" t="str">
            <v>Today we attend the customer site for AMC visit so we check and found compressor running well but valve kit service due</v>
          </cell>
        </row>
        <row r="10921">
          <cell r="A10921">
            <v>45314.571759259299</v>
          </cell>
          <cell r="B10921">
            <v>8367</v>
          </cell>
          <cell r="F10921" t="str">
            <v>CC-01164528</v>
          </cell>
          <cell r="J10921" t="str">
            <v>Complaint - Running With Problem</v>
          </cell>
          <cell r="R10921" t="str">
            <v>BTGD162289</v>
          </cell>
          <cell r="AB10921" t="str">
            <v>Attend the site for complain of oil carry over through air filter so check actuator kit of both components and engine are malfunctioning. So change actuator kit for compressor and engine both side then check DCV in play condition so change DCV from customer stock then start the unit found running ok. All parameters are OK.</v>
          </cell>
        </row>
        <row r="10922">
          <cell r="A10922">
            <v>45314.568124999998</v>
          </cell>
          <cell r="B10922">
            <v>3345</v>
          </cell>
          <cell r="F10922" t="str">
            <v>CC-01164515</v>
          </cell>
          <cell r="J10922" t="str">
            <v>Schedule Service</v>
          </cell>
          <cell r="R10922" t="str">
            <v>BVHD163374</v>
          </cell>
          <cell r="AB10922" t="str">
            <v>Attend the site for schedule service so drain oil from cooler and drain oil from tank total 38 liter oil drain then Change air filter for compressor and engine both side then change oil filter and oil 40. Then start the unit found running ok.</v>
          </cell>
        </row>
        <row r="10923">
          <cell r="A10923">
            <v>45314.541863425897</v>
          </cell>
          <cell r="B10923">
            <v>1409</v>
          </cell>
          <cell r="F10923" t="str">
            <v>CC-01164453</v>
          </cell>
          <cell r="J10923" t="str">
            <v>Complaint - Running With Problem</v>
          </cell>
          <cell r="R10923" t="str">
            <v>BVGD121497</v>
          </cell>
          <cell r="AB10923" t="str">
            <v>Attend the site for complain of high pressure buildup so check the unit found all pipe line found ok no air leakage found, then check actuator found not working properly then remove actuator and clean it after cleaning refitted the same. Then start the unit found running ok and all parameters are normal. Customer satisfied.</v>
          </cell>
        </row>
        <row r="10924">
          <cell r="A10924">
            <v>45314.530567129601</v>
          </cell>
          <cell r="B10924">
            <v>0</v>
          </cell>
          <cell r="F10924" t="str">
            <v>CC-01164408</v>
          </cell>
          <cell r="J10924" t="str">
            <v>Pre Commissioning</v>
          </cell>
          <cell r="R10924" t="str">
            <v>BWIC371555</v>
          </cell>
          <cell r="AB10924" t="str">
            <v>Pre commissioning done on dated 23-01-2024</v>
          </cell>
        </row>
        <row r="10925">
          <cell r="A10925">
            <v>45314.526562500003</v>
          </cell>
          <cell r="B10925">
            <v>0</v>
          </cell>
          <cell r="F10925" t="str">
            <v>CC-01164396</v>
          </cell>
          <cell r="J10925" t="str">
            <v>Commissioning</v>
          </cell>
          <cell r="R10925" t="str">
            <v>DWIL140886</v>
          </cell>
          <cell r="AB10925" t="str">
            <v>Commissioning done on dated 23-01-2024</v>
          </cell>
        </row>
        <row r="10926">
          <cell r="A10926">
            <v>45314.504872685196</v>
          </cell>
          <cell r="B10926">
            <v>1</v>
          </cell>
          <cell r="F10926" t="str">
            <v>CC-01164317</v>
          </cell>
          <cell r="J10926" t="str">
            <v>Commissioning</v>
          </cell>
          <cell r="R10926" t="str">
            <v>BWID164091</v>
          </cell>
          <cell r="AB10926" t="str">
            <v>Attend the site for commissioning at customer site so check air filterter condition found ok, check oil filter condition found ok, check mountings found ok, check hose pipe are found ok, check all valve kit (BDV, ARDm MPV, Actuator, pressure regulator, OSV are found ok, all canopy found okafter necessary checking start the unit found all parameter are found ok. Commissioning done on dated 23-01-2024</v>
          </cell>
        </row>
        <row r="10927">
          <cell r="A10927">
            <v>45314.472442129598</v>
          </cell>
          <cell r="B10927">
            <v>0</v>
          </cell>
          <cell r="F10927" t="str">
            <v>CC-01164221</v>
          </cell>
          <cell r="J10927" t="str">
            <v>Commissioning</v>
          </cell>
          <cell r="R10927" t="str">
            <v>DWHL361190</v>
          </cell>
          <cell r="AB10927" t="str">
            <v>Commissioning done on dated 25-01-2024</v>
          </cell>
        </row>
        <row r="10928">
          <cell r="A10928">
            <v>45314.452326388899</v>
          </cell>
          <cell r="B10928">
            <v>6291</v>
          </cell>
          <cell r="F10928" t="str">
            <v>CC-01164184</v>
          </cell>
          <cell r="J10928" t="str">
            <v>Schedule Service</v>
          </cell>
          <cell r="R10928" t="str">
            <v>BWLS031775</v>
          </cell>
          <cell r="AB10928" t="str">
            <v>Attend the site for schedule service so change air filter, oil filter, air oil separators, and oil then start the unit found running ok.</v>
          </cell>
        </row>
        <row r="10929">
          <cell r="A10929">
            <v>45314.450844907398</v>
          </cell>
          <cell r="B10929">
            <v>26260</v>
          </cell>
          <cell r="F10929" t="str">
            <v>CC-01164176</v>
          </cell>
          <cell r="J10929" t="str">
            <v>Schedule Service</v>
          </cell>
          <cell r="R10929" t="str">
            <v>BSKS036366</v>
          </cell>
          <cell r="AB10929" t="str">
            <v>Attend the site for schedule service so change all valve kit and start the unit found running ok.</v>
          </cell>
        </row>
        <row r="10930">
          <cell r="A10930">
            <v>45311.592719907399</v>
          </cell>
          <cell r="B10930">
            <v>25203</v>
          </cell>
          <cell r="F10930" t="str">
            <v>CC-01162392</v>
          </cell>
          <cell r="J10930" t="str">
            <v>Schedule Service</v>
          </cell>
          <cell r="R10930" t="str">
            <v>BKDS031405</v>
          </cell>
          <cell r="AB10930" t="str">
            <v>Today we attend the customer site for sheudle service so we change parts during service 1 air filter 2 oil filter 3 oil 4 hose mpv to cooler than start machine running ok</v>
          </cell>
        </row>
        <row r="10931">
          <cell r="A10931">
            <v>45311.583402777796</v>
          </cell>
          <cell r="B10931">
            <v>8210</v>
          </cell>
          <cell r="F10931" t="str">
            <v>CC-01162378</v>
          </cell>
          <cell r="J10931" t="str">
            <v>Schedule Service</v>
          </cell>
          <cell r="R10931" t="str">
            <v>BVCC376207</v>
          </cell>
          <cell r="AB10931" t="str">
            <v>Attend the site for schedule service so change all valve kit. Then start the unit found running ok.</v>
          </cell>
        </row>
        <row r="10932">
          <cell r="A10932">
            <v>45311.564687500002</v>
          </cell>
          <cell r="B10932">
            <v>34186</v>
          </cell>
          <cell r="F10932" t="str">
            <v>CC-01162351</v>
          </cell>
          <cell r="J10932" t="str">
            <v>Schedule Service</v>
          </cell>
          <cell r="R10932" t="str">
            <v>GPLS030458</v>
          </cell>
          <cell r="AB10932" t="str">
            <v>Attend the site for schedule service so change oil filter, air filter and oil. Then start the unit found running ok.</v>
          </cell>
        </row>
        <row r="10933">
          <cell r="A10933">
            <v>45311.557928240698</v>
          </cell>
          <cell r="B10933">
            <v>17342</v>
          </cell>
          <cell r="F10933" t="str">
            <v>CC-01162343</v>
          </cell>
          <cell r="J10933" t="str">
            <v>Schedule Service</v>
          </cell>
          <cell r="R10933" t="str">
            <v>BUKC370499</v>
          </cell>
          <cell r="AB10933" t="str">
            <v>Attend the site for schedule service so change oil filter, air filter, sir oil separators and oil. Then start the unit found running ok.</v>
          </cell>
        </row>
        <row r="10934">
          <cell r="A10934">
            <v>45311.541412036997</v>
          </cell>
          <cell r="B10934">
            <v>4651</v>
          </cell>
          <cell r="F10934" t="str">
            <v>CC-01162304</v>
          </cell>
          <cell r="J10934" t="str">
            <v>Schedule Service</v>
          </cell>
          <cell r="R10934" t="str">
            <v>BVFS049407</v>
          </cell>
          <cell r="AB10934" t="str">
            <v>Attend the site for schedule service so change oil filter Then air filter Then start the unit found running ok.</v>
          </cell>
        </row>
        <row r="10935">
          <cell r="A10935">
            <v>45311.540300925903</v>
          </cell>
          <cell r="B10935">
            <v>4430</v>
          </cell>
          <cell r="F10935" t="str">
            <v>CC-01162302</v>
          </cell>
          <cell r="J10935" t="str">
            <v>Schedule Service</v>
          </cell>
          <cell r="R10935" t="str">
            <v>BVFS049398</v>
          </cell>
          <cell r="AB10935" t="str">
            <v>Attend the site for schedule service so change oil filter and air filter. Then start the unit found running ok.</v>
          </cell>
        </row>
        <row r="10936">
          <cell r="A10936">
            <v>45310.679884259298</v>
          </cell>
          <cell r="B10936">
            <v>399</v>
          </cell>
          <cell r="F10936" t="str">
            <v>CC-01161573</v>
          </cell>
          <cell r="J10936" t="str">
            <v>Complaint - Running With Problem</v>
          </cell>
          <cell r="R10936" t="str">
            <v>BWFD163947</v>
          </cell>
          <cell r="AB10936" t="str">
            <v>Attend the site for complain of high drilling RPM so check unit both side actuator compressor and engine found ok, all hoses pipe line found ok and no any air leakage, but pressure regulator found not working properly there was air leaking from it. So open pressure regulator and clean it and refitted after cleaning then start the unit found running ok with no air leakage in idle condition and flushing RPM and pressure found OK.</v>
          </cell>
        </row>
        <row r="10937">
          <cell r="A10937">
            <v>45310.665983796302</v>
          </cell>
          <cell r="B10937">
            <v>1550</v>
          </cell>
          <cell r="F10937" t="str">
            <v>CC-01161537</v>
          </cell>
          <cell r="J10937" t="str">
            <v>Schedule Service</v>
          </cell>
          <cell r="R10937" t="str">
            <v>BWKD163543</v>
          </cell>
          <cell r="AB10937" t="str">
            <v>Attend the site fot schedule service so overall drain oil from tank and oil cooler 36 litres, replace separator filter, oil filter , air filter engine and compressor both side, valve kit are replaced actuator kit 2nos. , arv kit, and main pressure regulator kit , after then plugged in the drain plugs and over all topped up oil in tank with onr dead crank 40 litres. After schedule service done start the unit and checked on load condition found unit is running in satisfactory condition.</v>
          </cell>
        </row>
        <row r="10938">
          <cell r="A10938">
            <v>45310.490682870397</v>
          </cell>
          <cell r="B10938">
            <v>1</v>
          </cell>
          <cell r="F10938" t="str">
            <v>CC-01161026</v>
          </cell>
          <cell r="J10938" t="str">
            <v>Commissioning</v>
          </cell>
          <cell r="R10938" t="str">
            <v>BWCC379947</v>
          </cell>
          <cell r="AB10938" t="str">
            <v>Commissioning done on dated 19-01-2024......Comm date-19-01-2024</v>
          </cell>
        </row>
        <row r="10939">
          <cell r="A10939">
            <v>45309.6252662037</v>
          </cell>
          <cell r="B10939">
            <v>3400</v>
          </cell>
          <cell r="F10939" t="str">
            <v>CC-01160128</v>
          </cell>
          <cell r="J10939" t="str">
            <v>Complaint - Breakdown</v>
          </cell>
          <cell r="R10939" t="str">
            <v>BUDD162713</v>
          </cell>
          <cell r="AB10939" t="str">
            <v>Attend the site for unit running with problem so check the unit found solenoid patcon not in working condition and starter switch malfunctioning during starting condition, also butterfly valve malfunctioning. So replace the butterfly valve by new one, replace 4pin and 5pin relay, replace solenoid patcon and starter switch by new one. After all work done start the unit found unit is running in ok condition.</v>
          </cell>
        </row>
        <row r="10940">
          <cell r="A10940">
            <v>45309.531539351898</v>
          </cell>
          <cell r="B10940">
            <v>0</v>
          </cell>
          <cell r="F10940" t="str">
            <v>CC-01159902</v>
          </cell>
          <cell r="J10940" t="str">
            <v>Preservative Measures</v>
          </cell>
          <cell r="R10940" t="str">
            <v>BWCC379947</v>
          </cell>
          <cell r="AB10940"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v>
          </cell>
        </row>
        <row r="10941">
          <cell r="A10941">
            <v>45309.507523148102</v>
          </cell>
          <cell r="B10941">
            <v>0</v>
          </cell>
          <cell r="F10941" t="str">
            <v>CC-01159842</v>
          </cell>
          <cell r="J10941" t="str">
            <v>Pre Commissioning</v>
          </cell>
          <cell r="R10941" t="str">
            <v>BWIS041953</v>
          </cell>
          <cell r="AB10941" t="str">
            <v>Pre Commissioning done</v>
          </cell>
        </row>
        <row r="10942">
          <cell r="A10942">
            <v>45309.479247685202</v>
          </cell>
          <cell r="B10942">
            <v>1</v>
          </cell>
          <cell r="F10942" t="str">
            <v>CC-01159739</v>
          </cell>
          <cell r="J10942" t="str">
            <v>Commissioning</v>
          </cell>
          <cell r="R10942" t="str">
            <v>BWED163889</v>
          </cell>
          <cell r="AB10942" t="str">
            <v>Attend the site for commissioning at customer site so check air filterter condition found ok, check oil filter condition found ok, check mountings found ok, check hose pipe are found ok, check all valve kit (BDV, ARDm MPV, Actuator, pressure regulator, OSV are found ok, all canopy found okafter necessary checking start the unit found all parameter are found ok. Commissioning done on dated 18-01-2024</v>
          </cell>
        </row>
        <row r="10943">
          <cell r="A10943">
            <v>45308.725219907399</v>
          </cell>
          <cell r="B10943">
            <v>156</v>
          </cell>
          <cell r="F10943" t="str">
            <v>CC-01159334</v>
          </cell>
          <cell r="J10943" t="str">
            <v>Complaint - Running With Problem</v>
          </cell>
          <cell r="R10943" t="str">
            <v>BWHD121813</v>
          </cell>
          <cell r="AB10943" t="str">
            <v>Attend the site for complain of high pressure buildup, so check and found actuator not working properly, so remove actuator and refitted it after cleaning. Then start the unit found running ok..</v>
          </cell>
        </row>
        <row r="10944">
          <cell r="A10944">
            <v>45308.646921296298</v>
          </cell>
          <cell r="B10944">
            <v>156</v>
          </cell>
          <cell r="F10944" t="str">
            <v>CC-01159147</v>
          </cell>
          <cell r="J10944" t="str">
            <v>Schedule Service</v>
          </cell>
          <cell r="R10944" t="str">
            <v>BWHD121813</v>
          </cell>
          <cell r="AB10944" t="str">
            <v>Wrongly opened this call</v>
          </cell>
        </row>
        <row r="10945">
          <cell r="A10945">
            <v>45307.744988425897</v>
          </cell>
          <cell r="B10945">
            <v>0</v>
          </cell>
          <cell r="F10945" t="str">
            <v>CC-01158383</v>
          </cell>
          <cell r="J10945" t="str">
            <v>Commissioning</v>
          </cell>
          <cell r="R10945" t="str">
            <v>DWEL153590</v>
          </cell>
          <cell r="AB10945" t="str">
            <v>Commissioning done on dated 17-01-2024</v>
          </cell>
        </row>
        <row r="10946">
          <cell r="A10946">
            <v>45307.593865740702</v>
          </cell>
          <cell r="B10946">
            <v>1</v>
          </cell>
          <cell r="F10946" t="str">
            <v>CC-01158073</v>
          </cell>
          <cell r="J10946" t="str">
            <v>Commissioning</v>
          </cell>
          <cell r="R10946" t="str">
            <v>BWID164086</v>
          </cell>
          <cell r="AB10946" t="str">
            <v>Check engine oil level and coolant level found ok, check compressor oil level found ok, check engine and compressor air filter found ok, check all hose tightness found ok, check separator tank mounting tightness found ok, engine and compressor tightness found ok done on dated 16-01-2024</v>
          </cell>
        </row>
        <row r="10947">
          <cell r="A10947">
            <v>45307.522453703699</v>
          </cell>
          <cell r="B10947">
            <v>106</v>
          </cell>
          <cell r="F10947" t="str">
            <v>CC-01157966</v>
          </cell>
          <cell r="J10947" t="str">
            <v>Schedule Service</v>
          </cell>
          <cell r="R10947" t="str">
            <v>BWLD163588</v>
          </cell>
          <cell r="AB10947" t="str">
            <v>Attend the site for schedule service so drain oil from cooler and drain oil from tank total 37 liter oil drain then Change oil filter and oil 40 liter then start the unit found running ok.</v>
          </cell>
        </row>
        <row r="10948">
          <cell r="A10948">
            <v>45307.502418981501</v>
          </cell>
          <cell r="B10948">
            <v>1</v>
          </cell>
          <cell r="F10948" t="str">
            <v>CC-01157921</v>
          </cell>
          <cell r="J10948" t="str">
            <v>Commissioning</v>
          </cell>
          <cell r="R10948" t="str">
            <v>BWEC370314</v>
          </cell>
          <cell r="AB10948" t="str">
            <v>Commissioning done.... Comm date-17-01-2024</v>
          </cell>
        </row>
        <row r="10949">
          <cell r="A10949">
            <v>45307.480300925898</v>
          </cell>
          <cell r="B10949">
            <v>1186</v>
          </cell>
          <cell r="F10949" t="str">
            <v>CC-01157877</v>
          </cell>
          <cell r="J10949" t="str">
            <v>Schedule Service</v>
          </cell>
          <cell r="R10949" t="str">
            <v>BWKD163512</v>
          </cell>
          <cell r="AB10949" t="str">
            <v>Attend the site for schedule service so drain oil from cooler and drain oil from tank total 37 liter oil drain then Change air filter for compressor and engine both side then change oil filter and oil 40 liter. After then start the unit found running ok.</v>
          </cell>
        </row>
        <row r="10950">
          <cell r="A10950">
            <v>45307.282650462999</v>
          </cell>
          <cell r="B10950">
            <v>28643</v>
          </cell>
          <cell r="F10950" t="str">
            <v>CC-01157735</v>
          </cell>
          <cell r="J10950" t="str">
            <v>Schedule Service - AMC</v>
          </cell>
          <cell r="R10950" t="str">
            <v>BQBS033796</v>
          </cell>
          <cell r="AB10950" t="str">
            <v>AMC visit done</v>
          </cell>
        </row>
        <row r="10951">
          <cell r="A10951">
            <v>45307.281620370399</v>
          </cell>
          <cell r="B10951">
            <v>37314</v>
          </cell>
          <cell r="F10951" t="str">
            <v>CC-01157726</v>
          </cell>
          <cell r="J10951" t="str">
            <v>Schedule Service - AMC</v>
          </cell>
          <cell r="R10951" t="str">
            <v>BPCS030196</v>
          </cell>
          <cell r="AB10951" t="str">
            <v>AMC visit done</v>
          </cell>
        </row>
        <row r="10952">
          <cell r="A10952">
            <v>45307.279745370397</v>
          </cell>
          <cell r="B10952">
            <v>70429</v>
          </cell>
          <cell r="F10952" t="str">
            <v>CC-01157711</v>
          </cell>
          <cell r="J10952" t="str">
            <v>Schedule Service - AMC</v>
          </cell>
          <cell r="R10952" t="str">
            <v>BNCC370425</v>
          </cell>
          <cell r="AB10952" t="str">
            <v>AMC Visit done</v>
          </cell>
        </row>
        <row r="10953">
          <cell r="A10953">
            <v>45307.277997685203</v>
          </cell>
          <cell r="B10953">
            <v>29400</v>
          </cell>
          <cell r="F10953" t="str">
            <v>CC-01157694</v>
          </cell>
          <cell r="J10953" t="str">
            <v>Schedule Service - AMC</v>
          </cell>
          <cell r="R10953" t="str">
            <v>BRGS035169</v>
          </cell>
          <cell r="AB10953" t="str">
            <v>AMC visit done</v>
          </cell>
        </row>
        <row r="10954">
          <cell r="A10954">
            <v>45304.617743055598</v>
          </cell>
          <cell r="B10954">
            <v>13335</v>
          </cell>
          <cell r="F10954" t="str">
            <v>CC-01156482</v>
          </cell>
          <cell r="J10954" t="str">
            <v>Complaint - Breakdown</v>
          </cell>
          <cell r="R10954" t="str">
            <v>BQKD200034</v>
          </cell>
          <cell r="AB10954" t="str">
            <v>Attend the site for unit breakdown check the unit found coupling element damaged condition so dismantle the airend and replace the coupling element by new after then re coupled the airend with engine fitted all accessories and start the unit found unit run in normal condition and parameters are in normal condition. Customer satisfied to close call</v>
          </cell>
        </row>
        <row r="10955">
          <cell r="A10955">
            <v>45304.559895833299</v>
          </cell>
          <cell r="B10955">
            <v>2095</v>
          </cell>
          <cell r="F10955" t="str">
            <v>CC-01156332</v>
          </cell>
          <cell r="J10955" t="str">
            <v>Schedule Service</v>
          </cell>
          <cell r="R10955" t="str">
            <v>BVHD163393</v>
          </cell>
          <cell r="AB10955" t="str">
            <v>Attend the site for schedule service so overall drain oil 37 litre after then replace oil filter, Air filter engine and compressor both side, plugged in the drain plugs and over all fill oil in tank 39 litres. After schedule service done start the unit and run on load condition found unit is running with all parameters under limit</v>
          </cell>
        </row>
        <row r="10956">
          <cell r="A10956">
            <v>45304.546805555598</v>
          </cell>
          <cell r="B10956">
            <v>1983</v>
          </cell>
          <cell r="F10956" t="str">
            <v>CC-01156305</v>
          </cell>
          <cell r="J10956" t="str">
            <v>Complaint - Running With Problem</v>
          </cell>
          <cell r="R10956" t="str">
            <v>BVFC377137</v>
          </cell>
          <cell r="AB10956" t="str">
            <v>We visited site check and found unit tripping in high temperature so we wash oil cooler out side from water pressure after than fitted and start for check unit running well.</v>
          </cell>
        </row>
        <row r="10957">
          <cell r="A10957">
            <v>45304.513993055603</v>
          </cell>
          <cell r="B10957">
            <v>8598</v>
          </cell>
          <cell r="F10957" t="str">
            <v>CC-01156219</v>
          </cell>
          <cell r="J10957" t="str">
            <v>Sales Call</v>
          </cell>
          <cell r="R10957" t="str">
            <v>BULS033141</v>
          </cell>
          <cell r="AB10957" t="str">
            <v>Sales call carried out for HMR update</v>
          </cell>
        </row>
        <row r="10958">
          <cell r="A10958">
            <v>45304.512893518498</v>
          </cell>
          <cell r="B10958">
            <v>10660</v>
          </cell>
          <cell r="F10958" t="str">
            <v>CC-01156216</v>
          </cell>
          <cell r="J10958" t="str">
            <v>Sales Call</v>
          </cell>
          <cell r="R10958" t="str">
            <v>BTIS032025</v>
          </cell>
          <cell r="AB10958" t="str">
            <v>Sales call carried out for HMR update</v>
          </cell>
        </row>
        <row r="10959">
          <cell r="A10959">
            <v>45304.459062499998</v>
          </cell>
          <cell r="B10959">
            <v>0</v>
          </cell>
          <cell r="F10959" t="str">
            <v>CC-01156073</v>
          </cell>
          <cell r="J10959" t="str">
            <v>Commissioning</v>
          </cell>
          <cell r="R10959" t="str">
            <v>23900808</v>
          </cell>
          <cell r="AB10959" t="str">
            <v>COMMISSIONING DONE</v>
          </cell>
        </row>
        <row r="10960">
          <cell r="A10960">
            <v>45303.712858796302</v>
          </cell>
          <cell r="B10960">
            <v>10660</v>
          </cell>
          <cell r="F10960" t="str">
            <v>CC-01155720</v>
          </cell>
          <cell r="J10960" t="str">
            <v>Schedule Service</v>
          </cell>
          <cell r="R10960" t="str">
            <v>BTIS032025</v>
          </cell>
          <cell r="AB10960" t="str">
            <v>We visited site and 8000 hours service done and we also general service done during in service we change the parts Air filter, Oil filter, Separator ,Oil and Valve kit. After tha start for check unit running well.</v>
          </cell>
        </row>
        <row r="10961">
          <cell r="A10961">
            <v>45303.712118055599</v>
          </cell>
          <cell r="B10961">
            <v>9104</v>
          </cell>
          <cell r="F10961" t="str">
            <v>CC-01155717</v>
          </cell>
          <cell r="J10961" t="str">
            <v>Schedule Service</v>
          </cell>
          <cell r="R10961" t="str">
            <v>BTIS032020</v>
          </cell>
          <cell r="AB10961" t="str">
            <v>We visited site and 8000 h service done during in service we change the parts only valve kit.</v>
          </cell>
        </row>
        <row r="10962">
          <cell r="A10962">
            <v>45303.711111111101</v>
          </cell>
          <cell r="B10962">
            <v>8598</v>
          </cell>
          <cell r="F10962" t="str">
            <v>CC-01155710</v>
          </cell>
          <cell r="J10962" t="str">
            <v>Schedule Service</v>
          </cell>
          <cell r="R10962" t="str">
            <v>BULS033141</v>
          </cell>
          <cell r="AB10962" t="str">
            <v>We visited site and service done today in unit during service unit we change the parts Air filter ,Oil filter ,Separator and oil after than start for check unit running well.</v>
          </cell>
        </row>
        <row r="10963">
          <cell r="A10963">
            <v>45302.7257986111</v>
          </cell>
          <cell r="B10963">
            <v>0</v>
          </cell>
          <cell r="F10963" t="str">
            <v>CC-01154624</v>
          </cell>
          <cell r="J10963" t="str">
            <v>General Service</v>
          </cell>
          <cell r="R10963" t="str">
            <v>CUFE667202</v>
          </cell>
          <cell r="AB10963" t="str">
            <v>Today we attend the customer site for sheudle service so we change parts 1 air filter 2 oil than start machine running ok</v>
          </cell>
        </row>
        <row r="10964">
          <cell r="A10964">
            <v>45302.682129629597</v>
          </cell>
          <cell r="B10964">
            <v>0</v>
          </cell>
          <cell r="F10964" t="str">
            <v>CC-01154457</v>
          </cell>
          <cell r="J10964" t="str">
            <v>Pre Commissioning</v>
          </cell>
          <cell r="R10964" t="str">
            <v>BWFC370703</v>
          </cell>
          <cell r="AB10964" t="str">
            <v>Pre Commissioning Done</v>
          </cell>
        </row>
        <row r="10965">
          <cell r="A10965">
            <v>45302.600868055597</v>
          </cell>
          <cell r="B10965">
            <v>0</v>
          </cell>
          <cell r="F10965" t="str">
            <v>CC-01154177</v>
          </cell>
          <cell r="J10965" t="str">
            <v>Commissioning</v>
          </cell>
          <cell r="R10965" t="str">
            <v>DWGV361242</v>
          </cell>
          <cell r="AB10965" t="str">
            <v>Commissioning done on dated 12-01-2024</v>
          </cell>
        </row>
        <row r="10966">
          <cell r="A10966">
            <v>45302.487025463</v>
          </cell>
          <cell r="B10966">
            <v>26699</v>
          </cell>
          <cell r="F10966" t="str">
            <v>CC-01153831</v>
          </cell>
          <cell r="J10966" t="str">
            <v>Schedule Service</v>
          </cell>
          <cell r="R10966" t="str">
            <v>BRCC372871</v>
          </cell>
          <cell r="AB10966" t="str">
            <v>Today we attend the customer site for sheudle service so we change parts 1 air filter 2 oil filter 3 oil than start machine running ok</v>
          </cell>
        </row>
        <row r="10967">
          <cell r="A10967">
            <v>45302.4824421296</v>
          </cell>
          <cell r="B10967">
            <v>0</v>
          </cell>
          <cell r="F10967" t="str">
            <v>CC-01153815</v>
          </cell>
          <cell r="J10967" t="str">
            <v>Complaint - Breakdown</v>
          </cell>
          <cell r="R10967"/>
          <cell r="AB10967" t="str">
            <v>Talked to customer and as per customer unit is new and purchases from GeM portal and unit is still not commissioned so we send our service engineer for commissioning. 11-01-2024</v>
          </cell>
        </row>
        <row r="10968">
          <cell r="A10968">
            <v>45301.684733796297</v>
          </cell>
          <cell r="B10968">
            <v>42278</v>
          </cell>
          <cell r="F10968" t="str">
            <v>CC-01153220</v>
          </cell>
          <cell r="J10968" t="str">
            <v>Schedule Service</v>
          </cell>
          <cell r="R10968" t="str">
            <v>BKCS040470</v>
          </cell>
          <cell r="AB10968" t="str">
            <v>Today we attend the customer site for sheudle service so we change parts during service 1 air filter 2 oil filter than start machine running ok</v>
          </cell>
        </row>
        <row r="10969">
          <cell r="A10969">
            <v>45301.683437500003</v>
          </cell>
          <cell r="B10969">
            <v>35736</v>
          </cell>
          <cell r="F10969" t="str">
            <v>CC-01153217</v>
          </cell>
          <cell r="J10969" t="str">
            <v>Schedule Service</v>
          </cell>
          <cell r="R10969" t="str">
            <v>GPJS030042</v>
          </cell>
          <cell r="AB10969" t="str">
            <v>Today we attend the customer site for general service so we change parts during service 1 air filter 2 oil filter 3 oil 4 separator than start machine running ok</v>
          </cell>
        </row>
        <row r="10970">
          <cell r="A10970">
            <v>45301.522118055596</v>
          </cell>
          <cell r="B10970">
            <v>16057</v>
          </cell>
          <cell r="F10970" t="str">
            <v>CC-01152770</v>
          </cell>
          <cell r="J10970" t="str">
            <v>Schedule Service</v>
          </cell>
          <cell r="R10970" t="str">
            <v>BUAS033580</v>
          </cell>
          <cell r="AB10970" t="str">
            <v>Today we attend the customer site for sheudle service so we change parts during service :- 1 air filter 2 oil filter than start machine running well</v>
          </cell>
        </row>
        <row r="10971">
          <cell r="A10971">
            <v>45301.435949074097</v>
          </cell>
          <cell r="B10971">
            <v>117153</v>
          </cell>
          <cell r="F10971" t="str">
            <v>CC-01152508</v>
          </cell>
          <cell r="J10971" t="str">
            <v>Schedule Service</v>
          </cell>
          <cell r="R10971" t="str">
            <v>BUGS035879</v>
          </cell>
          <cell r="AB10971" t="str">
            <v>Attend the site for schedule service so change oil filter, air filter and oil top up 2. Liters. Then start the unit found running ok.</v>
          </cell>
        </row>
        <row r="10972">
          <cell r="A10972">
            <v>45301.274131944403</v>
          </cell>
          <cell r="B10972">
            <v>4450</v>
          </cell>
          <cell r="F10972" t="str">
            <v>CC-01152195</v>
          </cell>
          <cell r="J10972" t="str">
            <v>Schedule Service - AMC</v>
          </cell>
          <cell r="R10972" t="str">
            <v>BQJC370018</v>
          </cell>
          <cell r="AB10972" t="str">
            <v>AMC visit done</v>
          </cell>
        </row>
        <row r="10973">
          <cell r="A10973">
            <v>45300.572326388901</v>
          </cell>
          <cell r="B10973">
            <v>1</v>
          </cell>
          <cell r="F10973" t="str">
            <v>CC-01151705</v>
          </cell>
          <cell r="J10973" t="str">
            <v>Commissioning</v>
          </cell>
          <cell r="R10973" t="str">
            <v>BVHS049699</v>
          </cell>
          <cell r="AB10973" t="str">
            <v>Commissioning done.... Comm date-09-01-2024</v>
          </cell>
        </row>
        <row r="10974">
          <cell r="A10974">
            <v>45300.560497685197</v>
          </cell>
          <cell r="B10974">
            <v>0</v>
          </cell>
          <cell r="F10974" t="str">
            <v>CC-01151678</v>
          </cell>
          <cell r="J10974" t="str">
            <v>Commissioning</v>
          </cell>
          <cell r="R10974" t="str">
            <v>22598509</v>
          </cell>
          <cell r="AB10974" t="str">
            <v>Commissioning done on dated 09-01-2024</v>
          </cell>
        </row>
        <row r="10975">
          <cell r="A10975">
            <v>45299.693946759297</v>
          </cell>
          <cell r="B10975">
            <v>0</v>
          </cell>
          <cell r="F10975" t="str">
            <v>CC-01150767</v>
          </cell>
          <cell r="J10975" t="str">
            <v>Preservative Measures</v>
          </cell>
          <cell r="R10975" t="str">
            <v>22598509</v>
          </cell>
          <cell r="AB10975" t="str">
            <v>Attend the site for commissioning so check and found unit is more them 6 months old and kept in ideal condition so preservative measures done by open the compressor pack and keep the compressor on levelled floor surface, do the vertical inspection ans clean dust and found ok.</v>
          </cell>
        </row>
        <row r="10976">
          <cell r="A10976">
            <v>45299.692916666703</v>
          </cell>
          <cell r="B10976">
            <v>0</v>
          </cell>
          <cell r="F10976" t="str">
            <v>CC-01150764</v>
          </cell>
          <cell r="J10976" t="str">
            <v>Preservative Measures</v>
          </cell>
          <cell r="R10976" t="str">
            <v>BVHS049699</v>
          </cell>
          <cell r="AB10976" t="str">
            <v>Attend the site for commissioning so check and found unit is more them 20 months old and kept in ideal condition so preservative measures done by open the compressor pack and keep the compressor on levelled floor surface, do the vertical inspection as intake valve, adapter ring, air oil separators tank, airend, motor, canopy, thermal valve and hoses and fittings found little dust entry so so clean the rust ans apply rust pteventive oil to remove rust. Then rotate coupling found free in rotation, replace all silica gel pack with new one.</v>
          </cell>
        </row>
        <row r="10977">
          <cell r="A10977">
            <v>45299.688379629602</v>
          </cell>
          <cell r="B10977">
            <v>25212</v>
          </cell>
          <cell r="F10977" t="str">
            <v>CC-01150744</v>
          </cell>
          <cell r="J10977" t="str">
            <v>Schedule Service</v>
          </cell>
          <cell r="R10977" t="str">
            <v>BMFC370445</v>
          </cell>
          <cell r="AB10977" t="str">
            <v>Attend the site for schedule service so change air oil separator, oil filter, air filter, MPV kit, intake valve kit, thermal valve, pre filter and v belt and oil . after all parts change start the unit found running ok.</v>
          </cell>
        </row>
        <row r="10978">
          <cell r="A10978">
            <v>45299.503796296303</v>
          </cell>
          <cell r="B10978">
            <v>7000</v>
          </cell>
          <cell r="F10978" t="str">
            <v>CC-01150241</v>
          </cell>
          <cell r="J10978" t="str">
            <v>Schedule Service</v>
          </cell>
          <cell r="R10978" t="str">
            <v>BTCD162162</v>
          </cell>
          <cell r="AB10978" t="str">
            <v>Attend the site for schedule service so overall drain oil from tank and oil cooler 36 litres after then replace oil filter 90 lpm 2nos., plugged in the drain plugs and fill oil in tank upto full guage level , start and stop the unit again fill oil in tank upto half guage level . overall topped up oil 39 litres. After schedule service done run the unit on load condition found unit is running in ok condition.</v>
          </cell>
        </row>
        <row r="10979">
          <cell r="A10979">
            <v>45299.450937499998</v>
          </cell>
          <cell r="B10979">
            <v>22339</v>
          </cell>
          <cell r="F10979" t="str">
            <v>CC-01150115</v>
          </cell>
          <cell r="J10979" t="str">
            <v>Schedule Service</v>
          </cell>
          <cell r="R10979" t="str">
            <v>GOCS030806</v>
          </cell>
          <cell r="AB10979" t="str">
            <v>Attend the site for schedule service so change air filter and oil filter after then start the unit and found running ok.</v>
          </cell>
        </row>
        <row r="10980">
          <cell r="A10980">
            <v>45299.425289351799</v>
          </cell>
          <cell r="B10980">
            <v>5012</v>
          </cell>
          <cell r="F10980" t="str">
            <v>CC-01150066</v>
          </cell>
          <cell r="J10980" t="str">
            <v>Complaint - Running With Problem</v>
          </cell>
          <cell r="R10980" t="str">
            <v>BVCD163165</v>
          </cell>
          <cell r="AB10980" t="str">
            <v>Drain oil from tank and oil cooler 36 litres with three dead cranks, replace oil filter 90 lpm 2pcs, replace air filter engine and compressor both side, plugged in the drain plugs and fill oil in tank upto full guage level, start the unit for sometime and stop the unit again fill oil in tank upto half guage, overall topped up oil 40 litres.</v>
          </cell>
        </row>
        <row r="10981">
          <cell r="A10981">
            <v>45299.423078703701</v>
          </cell>
          <cell r="B10981">
            <v>3675</v>
          </cell>
          <cell r="F10981" t="str">
            <v>CC-01150063</v>
          </cell>
          <cell r="J10981" t="str">
            <v>Schedule Service</v>
          </cell>
          <cell r="R10981" t="str">
            <v>BTHD162350</v>
          </cell>
          <cell r="AB10981" t="str">
            <v>Attend the site for schedule service so drain oil from tank and oil cooler 37 litres after then replace oil filter 2nos., replace air filter engine and compressor both side. Plug in the drain plugs and overall fill oil in tank 39 litres . After schedule service done start the unit and check on load condition found unit is running with limited parameters.</v>
          </cell>
        </row>
        <row r="10982">
          <cell r="A10982">
            <v>45297.6769444444</v>
          </cell>
          <cell r="B10982">
            <v>43779</v>
          </cell>
          <cell r="F10982" t="str">
            <v>CC-01149314</v>
          </cell>
          <cell r="J10982" t="str">
            <v>Schedule Service</v>
          </cell>
          <cell r="R10982" t="str">
            <v>BQBS030091</v>
          </cell>
          <cell r="AB10982" t="str">
            <v>Today we attend the customer site for sheudle service so we change parts during service 1 air filter 2 oil filter than start machine running ok</v>
          </cell>
        </row>
        <row r="10983">
          <cell r="A10983">
            <v>45297.656863425902</v>
          </cell>
          <cell r="B10983">
            <v>1550</v>
          </cell>
          <cell r="F10983" t="str">
            <v>CC-01149234</v>
          </cell>
          <cell r="J10983" t="str">
            <v>Schedule Service</v>
          </cell>
          <cell r="R10983" t="str">
            <v>BVHD163336</v>
          </cell>
          <cell r="AB10983" t="str">
            <v>Attend the site for schedule service so drain oil from cooler and drain oil from tank total 37 liter oil drain then Change air filter for compressor and engine both side then change air oil separator and change BDV KIT, MPV kit, ARV kit, actuator kit, pressure regulator kit and, oil filter and oil 40 liter. After then start the unit found running ok.</v>
          </cell>
        </row>
        <row r="10984">
          <cell r="A10984">
            <v>45297.643715277802</v>
          </cell>
          <cell r="B10984">
            <v>1925</v>
          </cell>
          <cell r="F10984" t="str">
            <v>CC-01149179</v>
          </cell>
          <cell r="J10984" t="str">
            <v>Schedule Service</v>
          </cell>
          <cell r="R10984" t="str">
            <v>BWJL153355</v>
          </cell>
          <cell r="AB10984" t="str">
            <v>Attend the site for schedule service so drain oil from cooler and drain oil from tank total 18 liters oil drain then Change oil filter and air filter for compressor side and change oil 20 liters. Then start the unit found running ok.</v>
          </cell>
        </row>
        <row r="10985">
          <cell r="A10985">
            <v>45297.612106481502</v>
          </cell>
          <cell r="B10985">
            <v>22068</v>
          </cell>
          <cell r="F10985" t="str">
            <v>CC-01149115</v>
          </cell>
          <cell r="J10985" t="str">
            <v>Schedule Service</v>
          </cell>
          <cell r="R10985" t="str">
            <v>BWKC378694</v>
          </cell>
          <cell r="AB10985" t="str">
            <v>Today we attend the customer site for sheudle service so we change parts during service 1 air filter 2 oil filter 3 oil 4 separator than start machine running ok</v>
          </cell>
        </row>
        <row r="10986">
          <cell r="A10986">
            <v>45297.511770833298</v>
          </cell>
          <cell r="B10986">
            <v>5584</v>
          </cell>
          <cell r="F10986" t="str">
            <v>CC-01148887</v>
          </cell>
          <cell r="J10986" t="str">
            <v>Schedule Service</v>
          </cell>
          <cell r="R10986" t="str">
            <v>BVIC378175</v>
          </cell>
          <cell r="AB10986" t="str">
            <v>Today we attend the customer site for general service so we change parts during service 1 air filter 2 oil filter 3 oil 4 separator than start machine running ok</v>
          </cell>
        </row>
        <row r="10987">
          <cell r="A10987">
            <v>45296.719849537003</v>
          </cell>
          <cell r="B10987">
            <v>6304</v>
          </cell>
          <cell r="F10987" t="str">
            <v>CC-01148275</v>
          </cell>
          <cell r="J10987" t="str">
            <v>Schedule Service</v>
          </cell>
          <cell r="R10987" t="str">
            <v>BSAD230391</v>
          </cell>
          <cell r="AB10987" t="str">
            <v>Service already done on 29-12-2023</v>
          </cell>
        </row>
        <row r="10988">
          <cell r="A10988">
            <v>45296.7188888889</v>
          </cell>
          <cell r="B10988">
            <v>5320</v>
          </cell>
          <cell r="F10988" t="str">
            <v>CC-01148270</v>
          </cell>
          <cell r="J10988" t="str">
            <v>Schedule Service</v>
          </cell>
          <cell r="R10988" t="str">
            <v>BUCD162696</v>
          </cell>
          <cell r="AB10988" t="str">
            <v>Attend the site for valve kit and separator filter replacement so replace separator filter by new, replace actuator kit 2nos, replace arv kit and replace pressure regulator. After all work done start the unit and check on load condition found unit is running in ok condition.</v>
          </cell>
        </row>
        <row r="10989">
          <cell r="A10989">
            <v>45296.704872685201</v>
          </cell>
          <cell r="B10989">
            <v>6471</v>
          </cell>
          <cell r="F10989" t="str">
            <v>CC-01148229</v>
          </cell>
          <cell r="J10989" t="str">
            <v>Schedule Service</v>
          </cell>
          <cell r="R10989" t="str">
            <v>BPLD200068</v>
          </cell>
          <cell r="AB10989" t="str">
            <v>Schedule service alresdy carried out on 29-12-2023</v>
          </cell>
        </row>
        <row r="10990">
          <cell r="A10990">
            <v>45295.879710648202</v>
          </cell>
          <cell r="B10990">
            <v>1</v>
          </cell>
          <cell r="F10990" t="str">
            <v>CC-01147213</v>
          </cell>
          <cell r="J10990" t="str">
            <v>Commissioning</v>
          </cell>
          <cell r="R10990" t="str">
            <v>BWID220970</v>
          </cell>
          <cell r="AB10990" t="str">
            <v>Check engine oil level and coolant level found ok, check compressor oil level found ok, check engine and compressor air filter found ok, check all hose tightness found ok, check separator tank mounting tightness found ok, engine and compressor tightness found ok done on dated 08-01-2024</v>
          </cell>
        </row>
        <row r="10991">
          <cell r="A10991">
            <v>45295.602812500001</v>
          </cell>
          <cell r="B10991">
            <v>1300</v>
          </cell>
          <cell r="F10991" t="str">
            <v>CC-01146684</v>
          </cell>
          <cell r="J10991" t="str">
            <v>Sales Call</v>
          </cell>
          <cell r="R10991" t="str">
            <v>BVGD163301</v>
          </cell>
          <cell r="AB10991" t="str">
            <v>Sales call carried out for HMR collection</v>
          </cell>
        </row>
        <row r="10992">
          <cell r="A10992">
            <v>45295.593726851897</v>
          </cell>
          <cell r="B10992">
            <v>1</v>
          </cell>
          <cell r="F10992" t="str">
            <v>CC-01146661</v>
          </cell>
          <cell r="J10992" t="str">
            <v>Commissioning</v>
          </cell>
          <cell r="R10992" t="str">
            <v>BWCS032720</v>
          </cell>
          <cell r="AB10992" t="str">
            <v>Commissioning Done....Comm date-04-01-2024</v>
          </cell>
        </row>
        <row r="10993">
          <cell r="A10993">
            <v>45295.556157407402</v>
          </cell>
          <cell r="B10993">
            <v>350</v>
          </cell>
          <cell r="F10993" t="str">
            <v>CC-01146577</v>
          </cell>
          <cell r="J10993" t="str">
            <v>Field Campaign</v>
          </cell>
          <cell r="R10993" t="str">
            <v>BWES033256</v>
          </cell>
          <cell r="AB10993" t="str">
            <v>FOC. Raised for kept ADV in stock for customer support.</v>
          </cell>
        </row>
        <row r="10994">
          <cell r="A10994">
            <v>45295.540104166699</v>
          </cell>
          <cell r="B10994">
            <v>30831</v>
          </cell>
          <cell r="F10994" t="str">
            <v>CC-01146540</v>
          </cell>
          <cell r="J10994" t="str">
            <v>Schedule Service</v>
          </cell>
          <cell r="R10994" t="str">
            <v>BRIS035698</v>
          </cell>
          <cell r="AB10994" t="str">
            <v>We visited site check and found service due so change Air filter and oil filter after than start for check unit running well. But valve service due so please arrange valve kit for 8000 hours service..</v>
          </cell>
        </row>
        <row r="10995">
          <cell r="A10995">
            <v>45295.536273148202</v>
          </cell>
          <cell r="B10995">
            <v>0</v>
          </cell>
          <cell r="F10995" t="str">
            <v>CC-01146528</v>
          </cell>
          <cell r="J10995" t="str">
            <v>Preservative Measures</v>
          </cell>
          <cell r="R10995" t="str">
            <v>BWCS032720</v>
          </cell>
          <cell r="AB10995" t="str">
            <v>Attend the site for commissioning so check and found unit is more them 6 months old and kept in ideal condition so preservative measures done by open the compressor pack and keep the compressor on levelled floor surface, do the vertical inspection as intake valve, adapter ring, air oil separators tank, airend, motor, canopy, thermal valve and hoses and fittings found little dust entry so so clean the rust ans apply rust pteventive oil to remove rust. Then rotate coupling found free in rotation, replace all silica gel pack with new one.</v>
          </cell>
        </row>
        <row r="10996">
          <cell r="A10996">
            <v>45295.4771064815</v>
          </cell>
          <cell r="B10996">
            <v>1</v>
          </cell>
          <cell r="F10996" t="str">
            <v>CC-01146380</v>
          </cell>
          <cell r="J10996" t="str">
            <v>Commissioning</v>
          </cell>
          <cell r="R10996" t="str">
            <v>BWGC370777</v>
          </cell>
          <cell r="AB10996" t="str">
            <v>Commissioning done on dated 04-01-2024.....Comm date-04-01-2024</v>
          </cell>
        </row>
        <row r="10997">
          <cell r="A10997">
            <v>45295.473993055602</v>
          </cell>
          <cell r="B10997">
            <v>1</v>
          </cell>
          <cell r="F10997" t="str">
            <v>CC-01146368</v>
          </cell>
          <cell r="J10997" t="str">
            <v>Commissioning</v>
          </cell>
          <cell r="R10997" t="str">
            <v>CWGE721104</v>
          </cell>
          <cell r="AB10997" t="str">
            <v>COMMISSIONING DONE..</v>
          </cell>
        </row>
        <row r="10998">
          <cell r="A10998">
            <v>45295.450868055603</v>
          </cell>
          <cell r="B10998">
            <v>1117</v>
          </cell>
          <cell r="F10998" t="str">
            <v>CC-01146304</v>
          </cell>
          <cell r="J10998" t="str">
            <v>Sales Call</v>
          </cell>
          <cell r="R10998" t="str">
            <v>BWAD163674</v>
          </cell>
          <cell r="AB10998" t="str">
            <v>Sales call carried out for HMR collection</v>
          </cell>
        </row>
        <row r="10999">
          <cell r="A10999">
            <v>45294.742673611101</v>
          </cell>
          <cell r="B10999">
            <v>1278</v>
          </cell>
          <cell r="F10999" t="str">
            <v>CC-01145978</v>
          </cell>
          <cell r="J10999" t="str">
            <v>Sales Call</v>
          </cell>
          <cell r="R10999" t="str">
            <v>BVBD121409</v>
          </cell>
          <cell r="AB10999" t="str">
            <v>Sales call carried out for HMR collection</v>
          </cell>
        </row>
        <row r="11000">
          <cell r="A11000">
            <v>45294.740034722199</v>
          </cell>
          <cell r="B11000">
            <v>50</v>
          </cell>
          <cell r="F11000" t="str">
            <v>CC-01145971</v>
          </cell>
          <cell r="J11000" t="str">
            <v>Sales Call</v>
          </cell>
          <cell r="R11000" t="str">
            <v>BWHD231642</v>
          </cell>
          <cell r="AB11000" t="str">
            <v>Sales call carried out for HMR collection</v>
          </cell>
        </row>
        <row r="11001">
          <cell r="A11001">
            <v>45294.737812500003</v>
          </cell>
          <cell r="B11001">
            <v>60</v>
          </cell>
          <cell r="F11001" t="str">
            <v>CC-01145968</v>
          </cell>
          <cell r="J11001" t="str">
            <v>Sales Call</v>
          </cell>
          <cell r="R11001" t="str">
            <v>BWHD163996</v>
          </cell>
          <cell r="AB11001" t="str">
            <v>Sales call carried out for HMR collection</v>
          </cell>
        </row>
        <row r="11002">
          <cell r="A11002">
            <v>45294.735752314802</v>
          </cell>
          <cell r="B11002">
            <v>120</v>
          </cell>
          <cell r="F11002" t="str">
            <v>CC-01145964</v>
          </cell>
          <cell r="J11002" t="str">
            <v>Sales Call</v>
          </cell>
          <cell r="R11002" t="str">
            <v>BWHD164004</v>
          </cell>
          <cell r="AB11002" t="str">
            <v>Sales call carried out for HMR collection</v>
          </cell>
        </row>
        <row r="11003">
          <cell r="A11003">
            <v>45294.733009259297</v>
          </cell>
          <cell r="B11003">
            <v>830</v>
          </cell>
          <cell r="F11003" t="str">
            <v>CC-01145960</v>
          </cell>
          <cell r="J11003" t="str">
            <v>Sales Call</v>
          </cell>
          <cell r="R11003" t="str">
            <v>BWJD163502</v>
          </cell>
          <cell r="AB11003" t="str">
            <v>Sales call carried out for HMR collection</v>
          </cell>
        </row>
        <row r="11004">
          <cell r="A11004">
            <v>45294.730648148201</v>
          </cell>
          <cell r="B11004">
            <v>130</v>
          </cell>
          <cell r="F11004" t="str">
            <v>CC-01145955</v>
          </cell>
          <cell r="J11004" t="str">
            <v>Sales Call</v>
          </cell>
          <cell r="R11004" t="str">
            <v>BWHD121813</v>
          </cell>
          <cell r="AB11004" t="str">
            <v>Sales call carried out for HMR collection</v>
          </cell>
        </row>
        <row r="11005">
          <cell r="A11005">
            <v>45294.7286342593</v>
          </cell>
          <cell r="B11005">
            <v>90</v>
          </cell>
          <cell r="F11005" t="str">
            <v>CC-01145947</v>
          </cell>
          <cell r="J11005" t="str">
            <v>Sales Call</v>
          </cell>
          <cell r="R11005" t="str">
            <v>BWFD163931</v>
          </cell>
          <cell r="AB11005" t="str">
            <v>Sales call carried out for HMR collection</v>
          </cell>
        </row>
        <row r="11006">
          <cell r="A11006">
            <v>45294.726435185199</v>
          </cell>
          <cell r="B11006">
            <v>140</v>
          </cell>
          <cell r="F11006" t="str">
            <v>CC-01145942</v>
          </cell>
          <cell r="J11006" t="str">
            <v>Sales Call</v>
          </cell>
          <cell r="R11006" t="str">
            <v>BWHD164015</v>
          </cell>
          <cell r="AB11006" t="str">
            <v>Sales call carried out for HMR collection</v>
          </cell>
        </row>
        <row r="11007">
          <cell r="A11007">
            <v>45294.724143518499</v>
          </cell>
          <cell r="B11007">
            <v>285</v>
          </cell>
          <cell r="F11007" t="str">
            <v>CC-01145934</v>
          </cell>
          <cell r="J11007" t="str">
            <v>Sales Call</v>
          </cell>
          <cell r="R11007" t="str">
            <v>BWFD163947</v>
          </cell>
          <cell r="AB11007" t="str">
            <v>Sales call carried out for HMR collection</v>
          </cell>
        </row>
        <row r="11008">
          <cell r="A11008">
            <v>45294.721689814804</v>
          </cell>
          <cell r="B11008">
            <v>55</v>
          </cell>
          <cell r="F11008" t="str">
            <v>CC-01145932</v>
          </cell>
          <cell r="J11008" t="str">
            <v>Sales Call</v>
          </cell>
          <cell r="R11008" t="str">
            <v>BWFD163937</v>
          </cell>
          <cell r="AB11008" t="str">
            <v>Sales call carried out for HMR collection</v>
          </cell>
        </row>
        <row r="11009">
          <cell r="A11009">
            <v>45294.719629629602</v>
          </cell>
          <cell r="B11009">
            <v>285</v>
          </cell>
          <cell r="F11009" t="str">
            <v>CC-01145925</v>
          </cell>
          <cell r="J11009" t="str">
            <v>Sales Call</v>
          </cell>
          <cell r="R11009" t="str">
            <v>BWFD163940</v>
          </cell>
          <cell r="AB11009" t="str">
            <v>Sales call carried out for HMR collection</v>
          </cell>
        </row>
        <row r="11010">
          <cell r="A11010">
            <v>45294.717418981498</v>
          </cell>
          <cell r="B11010">
            <v>810</v>
          </cell>
          <cell r="F11010" t="str">
            <v>CC-01145920</v>
          </cell>
          <cell r="J11010" t="str">
            <v>Sales Call</v>
          </cell>
          <cell r="R11010" t="str">
            <v>BWJD163475</v>
          </cell>
          <cell r="AB11010" t="str">
            <v>Sales call carried out for HMR collection</v>
          </cell>
        </row>
        <row r="11011">
          <cell r="A11011">
            <v>45294.715104166702</v>
          </cell>
          <cell r="B11011">
            <v>235</v>
          </cell>
          <cell r="F11011" t="str">
            <v>CC-01145916</v>
          </cell>
          <cell r="J11011" t="str">
            <v>Sales Call</v>
          </cell>
          <cell r="R11011" t="str">
            <v>BWED163893</v>
          </cell>
          <cell r="AB11011" t="str">
            <v>Sales call carried out for HMR collection</v>
          </cell>
        </row>
        <row r="11012">
          <cell r="A11012">
            <v>45294.712777777801</v>
          </cell>
          <cell r="B11012">
            <v>240</v>
          </cell>
          <cell r="F11012" t="str">
            <v>CC-01145908</v>
          </cell>
          <cell r="J11012" t="str">
            <v>Sales Call</v>
          </cell>
          <cell r="R11012" t="str">
            <v>BWGD163984</v>
          </cell>
          <cell r="AB11012" t="str">
            <v>Sales call carried out for HMR collection</v>
          </cell>
        </row>
        <row r="11013">
          <cell r="A11013">
            <v>45294.710613425901</v>
          </cell>
          <cell r="B11013">
            <v>400</v>
          </cell>
          <cell r="F11013" t="str">
            <v>CC-01145905</v>
          </cell>
          <cell r="J11013" t="str">
            <v>Sales Call</v>
          </cell>
          <cell r="R11013" t="str">
            <v>BWFD121755</v>
          </cell>
          <cell r="AB11013" t="str">
            <v>Sales call carried out for HMR collection</v>
          </cell>
        </row>
        <row r="11014">
          <cell r="A11014">
            <v>45294.708171296297</v>
          </cell>
          <cell r="B11014">
            <v>440</v>
          </cell>
          <cell r="F11014" t="str">
            <v>CC-01145896</v>
          </cell>
          <cell r="J11014" t="str">
            <v>Sales Call</v>
          </cell>
          <cell r="R11014" t="str">
            <v>BWLS031915</v>
          </cell>
          <cell r="AB11014" t="str">
            <v>Sales call carried out for HMR collection</v>
          </cell>
        </row>
        <row r="11015">
          <cell r="A11015">
            <v>45294.705428240697</v>
          </cell>
          <cell r="B11015">
            <v>1425</v>
          </cell>
          <cell r="F11015" t="str">
            <v>CC-01145888</v>
          </cell>
          <cell r="J11015" t="str">
            <v>Sales Call</v>
          </cell>
          <cell r="R11015" t="str">
            <v>BVHD163388</v>
          </cell>
          <cell r="AB11015" t="str">
            <v>Sales call carried out for HMR collection</v>
          </cell>
        </row>
        <row r="11016">
          <cell r="A11016">
            <v>45294.702731481499</v>
          </cell>
          <cell r="B11016">
            <v>2150</v>
          </cell>
          <cell r="F11016" t="str">
            <v>CC-01145878</v>
          </cell>
          <cell r="J11016" t="str">
            <v>Sales Call</v>
          </cell>
          <cell r="R11016" t="str">
            <v>BWAD163687</v>
          </cell>
          <cell r="AB11016" t="str">
            <v>Sales call carried out for HMR collection</v>
          </cell>
        </row>
        <row r="11017">
          <cell r="A11017">
            <v>45294.7004282407</v>
          </cell>
          <cell r="B11017">
            <v>663</v>
          </cell>
          <cell r="F11017" t="str">
            <v>CC-01145867</v>
          </cell>
          <cell r="J11017" t="str">
            <v>Sales Call</v>
          </cell>
          <cell r="R11017" t="str">
            <v>BWLD231334</v>
          </cell>
          <cell r="AB11017" t="str">
            <v>Sales call carried out for HMR collection</v>
          </cell>
        </row>
        <row r="11018">
          <cell r="A11018">
            <v>45294.698263888902</v>
          </cell>
          <cell r="B11018">
            <v>734</v>
          </cell>
          <cell r="F11018" t="str">
            <v>CC-01145860</v>
          </cell>
          <cell r="J11018" t="str">
            <v>Sales Call</v>
          </cell>
          <cell r="R11018" t="str">
            <v>BWLD231345</v>
          </cell>
          <cell r="AB11018" t="str">
            <v>Sales call carried out for HMR collection</v>
          </cell>
        </row>
        <row r="11019">
          <cell r="A11019">
            <v>45294.695162037002</v>
          </cell>
          <cell r="B11019">
            <v>490</v>
          </cell>
          <cell r="F11019" t="str">
            <v>CC-01145848</v>
          </cell>
          <cell r="J11019" t="str">
            <v>Sales Call</v>
          </cell>
          <cell r="R11019" t="str">
            <v>BWCD121690</v>
          </cell>
          <cell r="AB11019" t="str">
            <v>Sales call carried out for HMR collection</v>
          </cell>
        </row>
        <row r="11020">
          <cell r="A11020">
            <v>45294.692800925899</v>
          </cell>
          <cell r="B11020">
            <v>1450</v>
          </cell>
          <cell r="F11020" t="str">
            <v>CC-01145842</v>
          </cell>
          <cell r="J11020" t="str">
            <v>Sales Call</v>
          </cell>
          <cell r="R11020" t="str">
            <v>BWBD163701</v>
          </cell>
          <cell r="AB11020" t="str">
            <v>Sales call carried out for HMR collection</v>
          </cell>
        </row>
        <row r="11021">
          <cell r="A11021">
            <v>45294.690162036997</v>
          </cell>
          <cell r="B11021">
            <v>2330</v>
          </cell>
          <cell r="F11021" t="str">
            <v>CC-01145833</v>
          </cell>
          <cell r="J11021" t="str">
            <v>Sales Call</v>
          </cell>
          <cell r="R11021" t="str">
            <v>ATID121006</v>
          </cell>
          <cell r="AB11021" t="str">
            <v>Sales call carried out for HMR collection</v>
          </cell>
        </row>
        <row r="11022">
          <cell r="A11022">
            <v>45294.687777777799</v>
          </cell>
          <cell r="B11022">
            <v>2230</v>
          </cell>
          <cell r="F11022" t="str">
            <v>CC-01145827</v>
          </cell>
          <cell r="J11022" t="str">
            <v>Sales Call</v>
          </cell>
          <cell r="R11022" t="str">
            <v>DTFD120926</v>
          </cell>
          <cell r="AB11022" t="str">
            <v>Sales call carried out for HMR collection</v>
          </cell>
        </row>
        <row r="11023">
          <cell r="A11023">
            <v>45294.685231481497</v>
          </cell>
          <cell r="B11023">
            <v>1305</v>
          </cell>
          <cell r="F11023" t="str">
            <v>CC-01145814</v>
          </cell>
          <cell r="J11023" t="str">
            <v>Sales Call</v>
          </cell>
          <cell r="R11023" t="str">
            <v>BWLD163586</v>
          </cell>
          <cell r="AB11023" t="str">
            <v>Sales call carried out for HMR collection</v>
          </cell>
        </row>
        <row r="11024">
          <cell r="A11024">
            <v>45294.681782407402</v>
          </cell>
          <cell r="B11024">
            <v>490</v>
          </cell>
          <cell r="F11024" t="str">
            <v>CC-01145803</v>
          </cell>
          <cell r="J11024" t="str">
            <v>Sales Call</v>
          </cell>
          <cell r="R11024" t="str">
            <v>BWBD163738</v>
          </cell>
          <cell r="AB11024" t="str">
            <v>Sales call carried out for HMR collection</v>
          </cell>
        </row>
        <row r="11025">
          <cell r="A11025">
            <v>45294.677696759303</v>
          </cell>
          <cell r="B11025">
            <v>480</v>
          </cell>
          <cell r="F11025" t="str">
            <v>CC-01145795</v>
          </cell>
          <cell r="J11025" t="str">
            <v>Sales Call</v>
          </cell>
          <cell r="R11025" t="str">
            <v>BWJD163499</v>
          </cell>
          <cell r="AB11025" t="str">
            <v>Sales call carried out for HMR collection</v>
          </cell>
        </row>
        <row r="11026">
          <cell r="A11026">
            <v>45294.6741203704</v>
          </cell>
          <cell r="B11026">
            <v>918</v>
          </cell>
          <cell r="F11026" t="str">
            <v>CC-01145784</v>
          </cell>
          <cell r="J11026" t="str">
            <v>Sales Call</v>
          </cell>
          <cell r="R11026" t="str">
            <v>BWBD163707</v>
          </cell>
          <cell r="AB11026" t="str">
            <v>Sales call carried out for HMR collection</v>
          </cell>
        </row>
        <row r="11027">
          <cell r="A11027">
            <v>45294.655972222201</v>
          </cell>
          <cell r="B11027">
            <v>0</v>
          </cell>
          <cell r="F11027" t="str">
            <v>CC-01145680</v>
          </cell>
          <cell r="J11027" t="str">
            <v>Complaint - Breakdown</v>
          </cell>
          <cell r="R11027"/>
          <cell r="AB11027" t="str">
            <v>Service charges quotation shared with customer waiting for approval 03-01-2024   .........05-01-2024    ..........................12-01-2024</v>
          </cell>
        </row>
        <row r="11028">
          <cell r="A11028">
            <v>45294.654606481497</v>
          </cell>
          <cell r="B11028">
            <v>2583</v>
          </cell>
          <cell r="F11028" t="str">
            <v>CC-01145673</v>
          </cell>
          <cell r="J11028" t="str">
            <v>Sales Call</v>
          </cell>
          <cell r="R11028" t="str">
            <v>BWAD163648</v>
          </cell>
          <cell r="AB11028" t="str">
            <v>Sales call carried out for HMR collection</v>
          </cell>
        </row>
        <row r="11029">
          <cell r="A11029">
            <v>45294.653784722199</v>
          </cell>
          <cell r="B11029">
            <v>0</v>
          </cell>
          <cell r="F11029" t="str">
            <v>CC-01145665</v>
          </cell>
          <cell r="J11029" t="str">
            <v>Complaint - Breakdown</v>
          </cell>
          <cell r="R11029"/>
          <cell r="AB11029" t="str">
            <v>Service charges quotation shared with customer waiting for approval 03-01-2024   .........05-01-2024    ..........................12-01-2024</v>
          </cell>
        </row>
        <row r="11030">
          <cell r="A11030">
            <v>45294.651655092603</v>
          </cell>
          <cell r="B11030">
            <v>587</v>
          </cell>
          <cell r="F11030" t="str">
            <v>CC-01145656</v>
          </cell>
          <cell r="J11030" t="str">
            <v>Sales Call</v>
          </cell>
          <cell r="R11030" t="str">
            <v>BWLD163608</v>
          </cell>
          <cell r="AB11030" t="str">
            <v>Sales call carried out for HMR collection</v>
          </cell>
        </row>
        <row r="11031">
          <cell r="A11031">
            <v>45294.6471296296</v>
          </cell>
          <cell r="B11031">
            <v>180</v>
          </cell>
          <cell r="F11031" t="str">
            <v>CC-01145638</v>
          </cell>
          <cell r="J11031" t="str">
            <v>Sales Call</v>
          </cell>
          <cell r="R11031" t="str">
            <v>BWAD163680</v>
          </cell>
          <cell r="AB11031" t="str">
            <v>Sales call carried out for HMR collection</v>
          </cell>
        </row>
        <row r="11032">
          <cell r="A11032">
            <v>45294.644976851901</v>
          </cell>
          <cell r="B11032">
            <v>283</v>
          </cell>
          <cell r="F11032" t="str">
            <v>CC-01145629</v>
          </cell>
          <cell r="J11032" t="str">
            <v>Sales Call</v>
          </cell>
          <cell r="R11032" t="str">
            <v>BWJL153357</v>
          </cell>
          <cell r="AB11032" t="str">
            <v>Sales call carried out for HMR collection</v>
          </cell>
        </row>
        <row r="11033">
          <cell r="A11033">
            <v>45294.642685185201</v>
          </cell>
          <cell r="B11033">
            <v>2732</v>
          </cell>
          <cell r="F11033" t="str">
            <v>CC-01145617</v>
          </cell>
          <cell r="J11033" t="str">
            <v>Sales Call</v>
          </cell>
          <cell r="R11033" t="str">
            <v>BVED163244</v>
          </cell>
          <cell r="AB11033" t="str">
            <v>Sales call carried out for HMR collection</v>
          </cell>
        </row>
        <row r="11034">
          <cell r="A11034">
            <v>45294.635659722197</v>
          </cell>
          <cell r="B11034">
            <v>1403</v>
          </cell>
          <cell r="F11034" t="str">
            <v>CC-01145592</v>
          </cell>
          <cell r="J11034" t="str">
            <v>Sales Call</v>
          </cell>
          <cell r="R11034" t="str">
            <v>BWKD163543</v>
          </cell>
          <cell r="AB11034" t="str">
            <v>Sales call carried out for HMR collection</v>
          </cell>
        </row>
        <row r="11035">
          <cell r="A11035">
            <v>45294.633402777799</v>
          </cell>
          <cell r="B11035">
            <v>1090</v>
          </cell>
          <cell r="F11035" t="str">
            <v>CC-01145585</v>
          </cell>
          <cell r="J11035" t="str">
            <v>Sales Call</v>
          </cell>
          <cell r="R11035" t="str">
            <v>BWKD163512</v>
          </cell>
          <cell r="AB11035" t="str">
            <v>Sales call carried out for HMR collection</v>
          </cell>
        </row>
        <row r="11036">
          <cell r="A11036">
            <v>45294.630578703698</v>
          </cell>
          <cell r="B11036">
            <v>1516</v>
          </cell>
          <cell r="F11036" t="str">
            <v>CC-01145576</v>
          </cell>
          <cell r="J11036" t="str">
            <v>Sales Call</v>
          </cell>
          <cell r="R11036" t="str">
            <v>BVFD163261</v>
          </cell>
          <cell r="AB11036" t="str">
            <v>Sales call carried out for HMR collection</v>
          </cell>
        </row>
        <row r="11037">
          <cell r="A11037">
            <v>45294.628229166701</v>
          </cell>
          <cell r="B11037">
            <v>1901</v>
          </cell>
          <cell r="F11037" t="str">
            <v>CC-01145570</v>
          </cell>
          <cell r="J11037" t="str">
            <v>Sales Call</v>
          </cell>
          <cell r="R11037" t="str">
            <v>BWJL153355</v>
          </cell>
          <cell r="AB11037" t="str">
            <v>Sales call carried out for HMR collection</v>
          </cell>
        </row>
        <row r="11038">
          <cell r="A11038">
            <v>45294.625324074099</v>
          </cell>
          <cell r="B11038">
            <v>3079</v>
          </cell>
          <cell r="F11038" t="str">
            <v>CC-01145561</v>
          </cell>
          <cell r="J11038" t="str">
            <v>Sales Call</v>
          </cell>
          <cell r="R11038" t="str">
            <v>BVID163401</v>
          </cell>
          <cell r="AB11038" t="str">
            <v>Sales call carried out for HMR collection</v>
          </cell>
        </row>
        <row r="11039">
          <cell r="A11039">
            <v>45294.6230208333</v>
          </cell>
          <cell r="B11039">
            <v>1293</v>
          </cell>
          <cell r="F11039" t="str">
            <v>CC-01145556</v>
          </cell>
          <cell r="J11039" t="str">
            <v>Sales Call</v>
          </cell>
          <cell r="R11039" t="str">
            <v>BVIL161084</v>
          </cell>
          <cell r="AB11039" t="str">
            <v>Sales call carried out for HMR collection</v>
          </cell>
        </row>
        <row r="11040">
          <cell r="A11040">
            <v>45294.620740740698</v>
          </cell>
          <cell r="B11040">
            <v>660</v>
          </cell>
          <cell r="F11040" t="str">
            <v>CC-01145548</v>
          </cell>
          <cell r="J11040" t="str">
            <v>Sales Call</v>
          </cell>
          <cell r="R11040" t="str">
            <v>BVID163429</v>
          </cell>
          <cell r="AB11040" t="str">
            <v>Sales call carried out for HMR collection</v>
          </cell>
        </row>
        <row r="11041">
          <cell r="A11041">
            <v>45294.6169212963</v>
          </cell>
          <cell r="B11041">
            <v>694</v>
          </cell>
          <cell r="F11041" t="str">
            <v>CC-01145537</v>
          </cell>
          <cell r="J11041" t="str">
            <v>Sales Call</v>
          </cell>
          <cell r="R11041" t="str">
            <v>BVID121544</v>
          </cell>
          <cell r="AB11041" t="str">
            <v>Sales call carried out for HMR collection</v>
          </cell>
        </row>
        <row r="11042">
          <cell r="A11042">
            <v>45294.5953240741</v>
          </cell>
          <cell r="B11042">
            <v>795</v>
          </cell>
          <cell r="F11042" t="str">
            <v>CC-01145447</v>
          </cell>
          <cell r="J11042" t="str">
            <v>Sales Call</v>
          </cell>
          <cell r="R11042" t="str">
            <v>BVID121541</v>
          </cell>
          <cell r="AB11042" t="str">
            <v>Sales call carried out for HMR collection</v>
          </cell>
        </row>
        <row r="11043">
          <cell r="A11043">
            <v>45294.592974537001</v>
          </cell>
          <cell r="B11043">
            <v>1290</v>
          </cell>
          <cell r="F11043" t="str">
            <v>CC-01145444</v>
          </cell>
          <cell r="J11043" t="str">
            <v>Sales Call</v>
          </cell>
          <cell r="R11043" t="str">
            <v>BVIL161081</v>
          </cell>
          <cell r="AB11043" t="str">
            <v>Sales call carried out for HMR collection</v>
          </cell>
        </row>
        <row r="11044">
          <cell r="A11044">
            <v>45294.590775463003</v>
          </cell>
          <cell r="B11044">
            <v>742</v>
          </cell>
          <cell r="F11044" t="str">
            <v>CC-01145441</v>
          </cell>
          <cell r="J11044" t="str">
            <v>Sales Call</v>
          </cell>
          <cell r="R11044" t="str">
            <v>BVID121539</v>
          </cell>
          <cell r="AB11044" t="str">
            <v>Sales call carried out for HMR collection</v>
          </cell>
        </row>
        <row r="11045">
          <cell r="A11045">
            <v>45294.5839583333</v>
          </cell>
          <cell r="B11045">
            <v>2033</v>
          </cell>
          <cell r="F11045" t="str">
            <v>CC-01145425</v>
          </cell>
          <cell r="J11045" t="str">
            <v>Sales Call</v>
          </cell>
          <cell r="R11045" t="str">
            <v>BVHD163393</v>
          </cell>
          <cell r="AB11045" t="str">
            <v>Sales call carried out for HMR collection</v>
          </cell>
        </row>
        <row r="11046">
          <cell r="A11046">
            <v>45294.581944444399</v>
          </cell>
          <cell r="B11046">
            <v>824</v>
          </cell>
          <cell r="F11046" t="str">
            <v>CC-01145421</v>
          </cell>
          <cell r="J11046" t="str">
            <v>Sales Call</v>
          </cell>
          <cell r="R11046" t="str">
            <v>BVID121546</v>
          </cell>
          <cell r="AB11046" t="str">
            <v>Sales call carried out for HMR collection</v>
          </cell>
        </row>
        <row r="11047">
          <cell r="A11047">
            <v>45294.579317129603</v>
          </cell>
          <cell r="B11047">
            <v>3338</v>
          </cell>
          <cell r="F11047" t="str">
            <v>CC-01145411</v>
          </cell>
          <cell r="J11047" t="str">
            <v>Sales Call</v>
          </cell>
          <cell r="R11047" t="str">
            <v>BVHD163374</v>
          </cell>
          <cell r="AB11047" t="str">
            <v>Sales call carried out for HMR collection</v>
          </cell>
        </row>
        <row r="11048">
          <cell r="A11048">
            <v>45294.577256944402</v>
          </cell>
          <cell r="B11048">
            <v>1484</v>
          </cell>
          <cell r="F11048" t="str">
            <v>CC-01145407</v>
          </cell>
          <cell r="J11048" t="str">
            <v>Sales Call</v>
          </cell>
          <cell r="R11048" t="str">
            <v>BVLD163043</v>
          </cell>
          <cell r="AB11048" t="str">
            <v>Sales call carried out for HMR collection</v>
          </cell>
        </row>
        <row r="11049">
          <cell r="A11049">
            <v>45294.574918981503</v>
          </cell>
          <cell r="B11049">
            <v>2510</v>
          </cell>
          <cell r="F11049" t="str">
            <v>CC-01145399</v>
          </cell>
          <cell r="J11049" t="str">
            <v>Sales Call</v>
          </cell>
          <cell r="R11049" t="str">
            <v>BUID220795</v>
          </cell>
          <cell r="AB11049" t="str">
            <v>Sales call carried out for HMR collection</v>
          </cell>
        </row>
        <row r="11050">
          <cell r="A11050">
            <v>45294.572858796302</v>
          </cell>
          <cell r="B11050">
            <v>2727</v>
          </cell>
          <cell r="F11050" t="str">
            <v>CC-01145392</v>
          </cell>
          <cell r="J11050" t="str">
            <v>Sales Call</v>
          </cell>
          <cell r="R11050" t="str">
            <v>BVJD162958</v>
          </cell>
          <cell r="AB11050" t="str">
            <v>Sales call carried out for HMR collection</v>
          </cell>
        </row>
        <row r="11051">
          <cell r="A11051">
            <v>45294.570787037002</v>
          </cell>
          <cell r="B11051">
            <v>2077</v>
          </cell>
          <cell r="F11051" t="str">
            <v>CC-01145387</v>
          </cell>
          <cell r="J11051" t="str">
            <v>Sales Call</v>
          </cell>
          <cell r="R11051" t="str">
            <v>BVGD163308</v>
          </cell>
          <cell r="AB11051" t="str">
            <v>Sales call carried out for HMR collection</v>
          </cell>
        </row>
        <row r="11052">
          <cell r="A11052">
            <v>45294.568599537</v>
          </cell>
          <cell r="B11052">
            <v>1550</v>
          </cell>
          <cell r="F11052" t="str">
            <v>CC-01145379</v>
          </cell>
          <cell r="J11052" t="str">
            <v>Sales Call</v>
          </cell>
          <cell r="R11052" t="str">
            <v>BVHD163336</v>
          </cell>
          <cell r="AB11052" t="str">
            <v>Sales call carried out for HMR collection</v>
          </cell>
        </row>
        <row r="11053">
          <cell r="A11053">
            <v>45294.566134259301</v>
          </cell>
          <cell r="B11053">
            <v>1450</v>
          </cell>
          <cell r="F11053" t="str">
            <v>CC-01145372</v>
          </cell>
          <cell r="J11053" t="str">
            <v>Sales Call</v>
          </cell>
          <cell r="R11053" t="str">
            <v>BVHD163366</v>
          </cell>
          <cell r="AB11053" t="str">
            <v>Sales call carried out for HMR collection</v>
          </cell>
        </row>
        <row r="11054">
          <cell r="A11054">
            <v>45294.5641203704</v>
          </cell>
          <cell r="B11054">
            <v>4876</v>
          </cell>
          <cell r="F11054" t="str">
            <v>CC-01145370</v>
          </cell>
          <cell r="J11054" t="str">
            <v>Sales Call</v>
          </cell>
          <cell r="R11054" t="str">
            <v>BVCD163165</v>
          </cell>
          <cell r="AB11054" t="str">
            <v>Sales call carried out for HMR collection</v>
          </cell>
        </row>
        <row r="11055">
          <cell r="A11055">
            <v>45294.562071759297</v>
          </cell>
          <cell r="B11055">
            <v>1347</v>
          </cell>
          <cell r="F11055" t="str">
            <v>CC-01145364</v>
          </cell>
          <cell r="J11055" t="str">
            <v>Sales Call</v>
          </cell>
          <cell r="R11055" t="str">
            <v>BVGD121497</v>
          </cell>
          <cell r="AB11055" t="str">
            <v>Sales call carried out for HMR collection</v>
          </cell>
        </row>
        <row r="11056">
          <cell r="A11056">
            <v>45294.559062499997</v>
          </cell>
          <cell r="B11056">
            <v>3387</v>
          </cell>
          <cell r="F11056" t="str">
            <v>CC-01145356</v>
          </cell>
          <cell r="J11056" t="str">
            <v>Sales Call</v>
          </cell>
          <cell r="R11056" t="str">
            <v>BVJD162972</v>
          </cell>
          <cell r="AB11056" t="str">
            <v>Sales call carried out for HMR collection</v>
          </cell>
        </row>
        <row r="11057">
          <cell r="A11057">
            <v>45294.556875000002</v>
          </cell>
          <cell r="B11057">
            <v>1556</v>
          </cell>
          <cell r="F11057" t="str">
            <v>CC-01145351</v>
          </cell>
          <cell r="J11057" t="str">
            <v>Sales Call</v>
          </cell>
          <cell r="R11057" t="str">
            <v>BVDD121453</v>
          </cell>
          <cell r="AB11057" t="str">
            <v>Sales call carried out for HMR collection</v>
          </cell>
        </row>
        <row r="11058">
          <cell r="A11058">
            <v>45294.554444444402</v>
          </cell>
          <cell r="B11058">
            <v>3551</v>
          </cell>
          <cell r="F11058" t="str">
            <v>CC-01145343</v>
          </cell>
          <cell r="J11058" t="str">
            <v>Sales Call</v>
          </cell>
          <cell r="R11058" t="str">
            <v>BVED231179</v>
          </cell>
          <cell r="AB11058" t="str">
            <v>Sales call carried out for HMR collection</v>
          </cell>
        </row>
        <row r="11059">
          <cell r="A11059">
            <v>45294.5285069444</v>
          </cell>
          <cell r="B11059">
            <v>3786</v>
          </cell>
          <cell r="F11059" t="str">
            <v>CC-01145278</v>
          </cell>
          <cell r="J11059" t="str">
            <v>Sales Call</v>
          </cell>
          <cell r="R11059" t="str">
            <v>BVED163235</v>
          </cell>
          <cell r="AB11059" t="str">
            <v>Sales call carried out for HMR collection</v>
          </cell>
        </row>
        <row r="11060">
          <cell r="A11060">
            <v>45294.5247453704</v>
          </cell>
          <cell r="B11060">
            <v>4071</v>
          </cell>
          <cell r="F11060" t="str">
            <v>CC-01145270</v>
          </cell>
          <cell r="J11060" t="str">
            <v>Sales Call</v>
          </cell>
          <cell r="R11060" t="str">
            <v>BVED163231</v>
          </cell>
          <cell r="AB11060" t="str">
            <v>Sales call carried out for HMR collection</v>
          </cell>
        </row>
        <row r="11061">
          <cell r="A11061">
            <v>45294.522256944401</v>
          </cell>
          <cell r="B11061">
            <v>1034</v>
          </cell>
          <cell r="F11061" t="str">
            <v>CC-01145266</v>
          </cell>
          <cell r="J11061" t="str">
            <v>Sales Call</v>
          </cell>
          <cell r="R11061" t="str">
            <v>BVDD163198</v>
          </cell>
          <cell r="AB11061" t="str">
            <v>Sales call carried out for HMR collection</v>
          </cell>
        </row>
        <row r="11062">
          <cell r="A11062">
            <v>45294.519965277803</v>
          </cell>
          <cell r="B11062">
            <v>1689</v>
          </cell>
          <cell r="F11062" t="str">
            <v>CC-01145262</v>
          </cell>
          <cell r="J11062" t="str">
            <v>Sales Call</v>
          </cell>
          <cell r="R11062" t="str">
            <v>BVAD121386</v>
          </cell>
          <cell r="AB11062" t="str">
            <v>Sales call carried out for HMR collection</v>
          </cell>
        </row>
        <row r="11063">
          <cell r="A11063">
            <v>45294.517766203702</v>
          </cell>
          <cell r="B11063">
            <v>3507</v>
          </cell>
          <cell r="F11063" t="str">
            <v>CC-01145253</v>
          </cell>
          <cell r="J11063" t="str">
            <v>Sales Call</v>
          </cell>
          <cell r="R11063" t="str">
            <v>BVKD163026</v>
          </cell>
          <cell r="AB11063" t="str">
            <v>Sales call carried out for HMR collection</v>
          </cell>
        </row>
        <row r="11064">
          <cell r="A11064">
            <v>45294.515636574099</v>
          </cell>
          <cell r="B11064">
            <v>3723</v>
          </cell>
          <cell r="F11064" t="str">
            <v>CC-01145246</v>
          </cell>
          <cell r="J11064" t="str">
            <v>Sales Call</v>
          </cell>
          <cell r="R11064" t="str">
            <v>BVLD163067</v>
          </cell>
          <cell r="AB11064" t="str">
            <v>Sales call carried out for HMR collection</v>
          </cell>
        </row>
        <row r="11065">
          <cell r="A11065">
            <v>45294.513356481497</v>
          </cell>
          <cell r="B11065">
            <v>2797</v>
          </cell>
          <cell r="F11065" t="str">
            <v>CC-01145238</v>
          </cell>
          <cell r="J11065" t="str">
            <v>Sales Call</v>
          </cell>
          <cell r="R11065" t="str">
            <v>BVKD163010</v>
          </cell>
          <cell r="AB11065" t="str">
            <v>Sales call carried out for HMR collection</v>
          </cell>
        </row>
        <row r="11066">
          <cell r="A11066">
            <v>45294.510995370401</v>
          </cell>
          <cell r="B11066">
            <v>590</v>
          </cell>
          <cell r="F11066" t="str">
            <v>CC-01145225</v>
          </cell>
          <cell r="J11066" t="str">
            <v>Sales Call</v>
          </cell>
          <cell r="R11066" t="str">
            <v>BUAD121111</v>
          </cell>
          <cell r="AB11066" t="str">
            <v>Sales call carried out for HMR collection</v>
          </cell>
        </row>
        <row r="11067">
          <cell r="A11067">
            <v>45294.508703703701</v>
          </cell>
          <cell r="B11067">
            <v>1614</v>
          </cell>
          <cell r="F11067" t="str">
            <v>CC-01145214</v>
          </cell>
          <cell r="J11067" t="str">
            <v>Sales Call</v>
          </cell>
          <cell r="R11067" t="str">
            <v>BVJD162957</v>
          </cell>
          <cell r="AB11067" t="str">
            <v>Sales call carried out for HMR collection</v>
          </cell>
        </row>
        <row r="11068">
          <cell r="A11068">
            <v>45294.5066435185</v>
          </cell>
          <cell r="B11068">
            <v>6115</v>
          </cell>
          <cell r="F11068" t="str">
            <v>CC-01145210</v>
          </cell>
          <cell r="J11068" t="str">
            <v>Sales Call</v>
          </cell>
          <cell r="R11068" t="str">
            <v>BUID162912</v>
          </cell>
          <cell r="AB11068" t="str">
            <v>Sales call carried out for HMR collection</v>
          </cell>
        </row>
        <row r="11069">
          <cell r="A11069">
            <v>45294.504513888904</v>
          </cell>
          <cell r="B11069">
            <v>3657</v>
          </cell>
          <cell r="F11069" t="str">
            <v>CC-01145207</v>
          </cell>
          <cell r="J11069" t="str">
            <v>Sales Call</v>
          </cell>
          <cell r="R11069" t="str">
            <v>BUAD162634</v>
          </cell>
          <cell r="AB11069" t="str">
            <v>Sales call carried out for HMR collection</v>
          </cell>
        </row>
        <row r="11070">
          <cell r="A11070">
            <v>45294.502511574101</v>
          </cell>
          <cell r="B11070">
            <v>4078</v>
          </cell>
          <cell r="F11070" t="str">
            <v>CC-01145202</v>
          </cell>
          <cell r="J11070" t="str">
            <v>Sales Call</v>
          </cell>
          <cell r="R11070" t="str">
            <v>BUID162953</v>
          </cell>
          <cell r="AB11070" t="str">
            <v>Sales call carried out for HMR collection</v>
          </cell>
        </row>
        <row r="11071">
          <cell r="A11071">
            <v>45294.500439814801</v>
          </cell>
          <cell r="B11071">
            <v>2298</v>
          </cell>
          <cell r="F11071" t="str">
            <v>CC-01145196</v>
          </cell>
          <cell r="J11071" t="str">
            <v>Sales Call</v>
          </cell>
          <cell r="R11071" t="str">
            <v>BUDD162719</v>
          </cell>
          <cell r="AB11071" t="str">
            <v>Sales call carried out for HMR collection</v>
          </cell>
        </row>
        <row r="11072">
          <cell r="A11072">
            <v>45294.498263888898</v>
          </cell>
          <cell r="B11072">
            <v>3021</v>
          </cell>
          <cell r="F11072" t="str">
            <v>CC-01145189</v>
          </cell>
          <cell r="J11072" t="str">
            <v>Sales Call</v>
          </cell>
          <cell r="R11072" t="str">
            <v>BUID162940</v>
          </cell>
          <cell r="AB11072" t="str">
            <v>Sales call carried out for HMR collection</v>
          </cell>
        </row>
        <row r="11073">
          <cell r="A11073">
            <v>45294.495601851799</v>
          </cell>
          <cell r="B11073">
            <v>1150</v>
          </cell>
          <cell r="F11073" t="str">
            <v>CC-01145180</v>
          </cell>
          <cell r="J11073" t="str">
            <v>Sales Call</v>
          </cell>
          <cell r="R11073" t="str">
            <v>BUFL152860</v>
          </cell>
          <cell r="AB11073" t="str">
            <v>Sales call carried out for HMR collection</v>
          </cell>
        </row>
        <row r="11074">
          <cell r="A11074">
            <v>45294.4934027778</v>
          </cell>
          <cell r="B11074">
            <v>2152</v>
          </cell>
          <cell r="F11074" t="str">
            <v>CC-01145175</v>
          </cell>
          <cell r="J11074" t="str">
            <v>Sales Call</v>
          </cell>
          <cell r="R11074" t="str">
            <v>BUHL152930</v>
          </cell>
          <cell r="AB11074" t="str">
            <v>Sales call carried out for HMR collection</v>
          </cell>
        </row>
        <row r="11075">
          <cell r="A11075">
            <v>45294.4911111111</v>
          </cell>
          <cell r="B11075">
            <v>6341</v>
          </cell>
          <cell r="F11075" t="str">
            <v>CC-01145170</v>
          </cell>
          <cell r="J11075" t="str">
            <v>Sales Call</v>
          </cell>
          <cell r="R11075" t="str">
            <v>BUFD162814</v>
          </cell>
          <cell r="AB11075" t="str">
            <v>Sales call carried out for HMR collection</v>
          </cell>
        </row>
        <row r="11076">
          <cell r="A11076">
            <v>45294.482743055603</v>
          </cell>
          <cell r="B11076">
            <v>5642</v>
          </cell>
          <cell r="F11076" t="str">
            <v>CC-01145144</v>
          </cell>
          <cell r="J11076" t="str">
            <v>Sales Call</v>
          </cell>
          <cell r="R11076" t="str">
            <v>BRJD160605</v>
          </cell>
          <cell r="AB11076" t="str">
            <v>Sales call carried out for HMR collection</v>
          </cell>
        </row>
        <row r="11077">
          <cell r="A11077">
            <v>45294.475856481498</v>
          </cell>
          <cell r="B11077">
            <v>5300</v>
          </cell>
          <cell r="F11077" t="str">
            <v>CC-01145132</v>
          </cell>
          <cell r="J11077" t="str">
            <v>Sales Call</v>
          </cell>
          <cell r="R11077" t="str">
            <v>BRCD160939</v>
          </cell>
          <cell r="AB11077" t="str">
            <v>Sales call carried out for HMR collection</v>
          </cell>
        </row>
        <row r="11078">
          <cell r="A11078">
            <v>45294.473530092597</v>
          </cell>
          <cell r="B11078">
            <v>3959</v>
          </cell>
          <cell r="F11078" t="str">
            <v>CC-01145120</v>
          </cell>
          <cell r="J11078" t="str">
            <v>Sales Call</v>
          </cell>
          <cell r="R11078" t="str">
            <v>BQCD160098</v>
          </cell>
          <cell r="AB11078" t="str">
            <v>Sales call carried out for HMR collection</v>
          </cell>
        </row>
        <row r="11079">
          <cell r="A11079">
            <v>45294.471342592602</v>
          </cell>
          <cell r="B11079">
            <v>5183</v>
          </cell>
          <cell r="F11079" t="str">
            <v>CC-01145110</v>
          </cell>
          <cell r="J11079" t="str">
            <v>Sales Call</v>
          </cell>
          <cell r="R11079" t="str">
            <v>BRGD161212</v>
          </cell>
          <cell r="AB11079" t="str">
            <v>Sales call carried out for HMR collection</v>
          </cell>
        </row>
        <row r="11080">
          <cell r="A11080">
            <v>45294.468912037002</v>
          </cell>
          <cell r="B11080">
            <v>3219</v>
          </cell>
          <cell r="F11080" t="str">
            <v>CC-01145096</v>
          </cell>
          <cell r="J11080" t="str">
            <v>Sales Call</v>
          </cell>
          <cell r="R11080" t="str">
            <v>BUDD162740</v>
          </cell>
          <cell r="AB11080" t="str">
            <v>Sales call carried out for HMR collection</v>
          </cell>
        </row>
        <row r="11081">
          <cell r="A11081">
            <v>45294.466805555603</v>
          </cell>
          <cell r="B11081">
            <v>4030</v>
          </cell>
          <cell r="F11081" t="str">
            <v>CC-01145080</v>
          </cell>
          <cell r="J11081" t="str">
            <v>Sales Call</v>
          </cell>
          <cell r="R11081" t="str">
            <v>BUKD162491</v>
          </cell>
          <cell r="AB11081" t="str">
            <v>Sales call carried out for HMR collection</v>
          </cell>
        </row>
        <row r="11082">
          <cell r="A11082">
            <v>45294.464664351799</v>
          </cell>
          <cell r="B11082">
            <v>4020</v>
          </cell>
          <cell r="F11082" t="str">
            <v>CC-01145073</v>
          </cell>
          <cell r="J11082" t="str">
            <v>Sales Call</v>
          </cell>
          <cell r="R11082" t="str">
            <v>BUKD162500</v>
          </cell>
          <cell r="AB11082" t="str">
            <v>Sales call carried out for HMR collection</v>
          </cell>
        </row>
        <row r="11083">
          <cell r="A11083">
            <v>45294.462500000001</v>
          </cell>
          <cell r="B11083">
            <v>6159</v>
          </cell>
          <cell r="F11083" t="str">
            <v>CC-01145065</v>
          </cell>
          <cell r="J11083" t="str">
            <v>Sales Call</v>
          </cell>
          <cell r="R11083" t="str">
            <v>BPGD220036</v>
          </cell>
          <cell r="AB11083" t="str">
            <v>Sales call carried out for HMR collection</v>
          </cell>
        </row>
        <row r="11084">
          <cell r="A11084">
            <v>45294.460115740701</v>
          </cell>
          <cell r="B11084">
            <v>1264</v>
          </cell>
          <cell r="F11084" t="str">
            <v>CC-01145059</v>
          </cell>
          <cell r="J11084" t="str">
            <v>Sales Call</v>
          </cell>
          <cell r="R11084" t="str">
            <v>BSJD120492</v>
          </cell>
          <cell r="AB11084" t="str">
            <v>Sales call carried out for HMR collection</v>
          </cell>
        </row>
        <row r="11085">
          <cell r="A11085">
            <v>45294.457743055602</v>
          </cell>
          <cell r="B11085">
            <v>698</v>
          </cell>
          <cell r="F11085" t="str">
            <v>CC-01145054</v>
          </cell>
          <cell r="J11085" t="str">
            <v>Sales Call</v>
          </cell>
          <cell r="R11085" t="str">
            <v>BSBD120631</v>
          </cell>
          <cell r="AB11085" t="str">
            <v>Sales call carried out for HMR collection</v>
          </cell>
        </row>
        <row r="11086">
          <cell r="A11086">
            <v>45294.455613425896</v>
          </cell>
          <cell r="B11086">
            <v>1183</v>
          </cell>
          <cell r="F11086" t="str">
            <v>CC-01145049</v>
          </cell>
          <cell r="J11086" t="str">
            <v>Sales Call</v>
          </cell>
          <cell r="R11086" t="str">
            <v>BNJD120010</v>
          </cell>
          <cell r="AB11086" t="str">
            <v>Sales call carried out for HMR collection</v>
          </cell>
        </row>
        <row r="11087">
          <cell r="A11087">
            <v>45294.453564814801</v>
          </cell>
          <cell r="B11087">
            <v>5555</v>
          </cell>
          <cell r="F11087" t="str">
            <v>CC-01145040</v>
          </cell>
          <cell r="J11087" t="str">
            <v>Sales Call</v>
          </cell>
          <cell r="R11087" t="str">
            <v>BTDD162190</v>
          </cell>
          <cell r="AB11087" t="str">
            <v>Sales call carried out for HMR collection</v>
          </cell>
        </row>
        <row r="11088">
          <cell r="A11088">
            <v>45294.451284722199</v>
          </cell>
          <cell r="B11088">
            <v>3565</v>
          </cell>
          <cell r="F11088" t="str">
            <v>CC-01145035</v>
          </cell>
          <cell r="J11088" t="str">
            <v>Sales Call</v>
          </cell>
          <cell r="R11088" t="str">
            <v>BQKD200046</v>
          </cell>
          <cell r="AB11088" t="str">
            <v>Sales call carried out for HMR collection</v>
          </cell>
        </row>
        <row r="11089">
          <cell r="A11089">
            <v>45294.449155092603</v>
          </cell>
          <cell r="B11089">
            <v>9292</v>
          </cell>
          <cell r="F11089" t="str">
            <v>CC-01145031</v>
          </cell>
          <cell r="J11089" t="str">
            <v>Sales Call</v>
          </cell>
          <cell r="R11089" t="str">
            <v>BSCD161691</v>
          </cell>
          <cell r="AB11089" t="str">
            <v>Sales call carried out for HMR collection</v>
          </cell>
        </row>
        <row r="11090">
          <cell r="A11090">
            <v>45294.446944444397</v>
          </cell>
          <cell r="B11090">
            <v>25829</v>
          </cell>
          <cell r="F11090" t="str">
            <v>CC-01145025</v>
          </cell>
          <cell r="J11090" t="str">
            <v>Sales Call</v>
          </cell>
          <cell r="R11090" t="str">
            <v>BMJD200014</v>
          </cell>
          <cell r="AB11090" t="str">
            <v>Sales call carried out for HMR collection</v>
          </cell>
        </row>
        <row r="11091">
          <cell r="A11091">
            <v>45294.442777777796</v>
          </cell>
          <cell r="B11091">
            <v>1524</v>
          </cell>
          <cell r="F11091" t="str">
            <v>CC-01145017</v>
          </cell>
          <cell r="J11091" t="str">
            <v>Sales Call</v>
          </cell>
          <cell r="R11091" t="str">
            <v>BSHD120752</v>
          </cell>
          <cell r="AB11091" t="str">
            <v>Sales call carried out for HMR collection</v>
          </cell>
        </row>
        <row r="11092">
          <cell r="A11092">
            <v>45294.439965277801</v>
          </cell>
          <cell r="B11092">
            <v>6819</v>
          </cell>
          <cell r="F11092" t="str">
            <v>CC-01145011</v>
          </cell>
          <cell r="J11092" t="str">
            <v>Sales Call</v>
          </cell>
          <cell r="R11092" t="str">
            <v>BTCD162162</v>
          </cell>
          <cell r="AB11092" t="str">
            <v>Sales call carried out for HMR collection</v>
          </cell>
        </row>
        <row r="11093">
          <cell r="A11093">
            <v>45294.437835648103</v>
          </cell>
          <cell r="B11093">
            <v>13542</v>
          </cell>
          <cell r="F11093" t="str">
            <v>CC-01145009</v>
          </cell>
          <cell r="J11093" t="str">
            <v>Sales Call</v>
          </cell>
          <cell r="R11093" t="str">
            <v>BTDD162169</v>
          </cell>
          <cell r="AB11093" t="str">
            <v>Sales call carried out for HMR collection</v>
          </cell>
        </row>
        <row r="11094">
          <cell r="A11094">
            <v>45294.435324074097</v>
          </cell>
          <cell r="B11094">
            <v>7310</v>
          </cell>
          <cell r="F11094" t="str">
            <v>CC-01145001</v>
          </cell>
          <cell r="J11094" t="str">
            <v>Sales Call</v>
          </cell>
          <cell r="R11094" t="str">
            <v>BTKD162112</v>
          </cell>
          <cell r="AB11094" t="str">
            <v>Sales call carried out for HMR collection</v>
          </cell>
        </row>
        <row r="11095">
          <cell r="A11095">
            <v>45294.433333333298</v>
          </cell>
          <cell r="B11095">
            <v>8079</v>
          </cell>
          <cell r="F11095" t="str">
            <v>CC-01144988</v>
          </cell>
          <cell r="J11095" t="str">
            <v>Sales Call</v>
          </cell>
          <cell r="R11095" t="str">
            <v>BTCD162149</v>
          </cell>
          <cell r="AB11095" t="str">
            <v>Sales call carried out for HMR collection</v>
          </cell>
        </row>
        <row r="11096">
          <cell r="A11096">
            <v>45294.431273148097</v>
          </cell>
          <cell r="B11096">
            <v>5123</v>
          </cell>
          <cell r="F11096" t="str">
            <v>CC-01144981</v>
          </cell>
          <cell r="J11096" t="str">
            <v>Sales Call</v>
          </cell>
          <cell r="R11096" t="str">
            <v>BTKD162080</v>
          </cell>
          <cell r="AB11096" t="str">
            <v>Sales call carried out for HMR collection</v>
          </cell>
        </row>
        <row r="11097">
          <cell r="A11097">
            <v>45294.428900462997</v>
          </cell>
          <cell r="B11097">
            <v>4645</v>
          </cell>
          <cell r="F11097" t="str">
            <v>CC-01144974</v>
          </cell>
          <cell r="J11097" t="str">
            <v>Sales Call</v>
          </cell>
          <cell r="R11097" t="str">
            <v>BTJD162047</v>
          </cell>
          <cell r="AB11097" t="str">
            <v>Sales call carried out for HMR collection</v>
          </cell>
        </row>
        <row r="11098">
          <cell r="A11098">
            <v>45294.288321759297</v>
          </cell>
          <cell r="B11098">
            <v>3146</v>
          </cell>
          <cell r="F11098" t="str">
            <v>CC-01144858</v>
          </cell>
          <cell r="J11098" t="str">
            <v>Schedule Service - AMC</v>
          </cell>
          <cell r="R11098" t="str">
            <v>164253</v>
          </cell>
          <cell r="AB11098" t="str">
            <v>AMC visit done</v>
          </cell>
        </row>
        <row r="11099">
          <cell r="A11099">
            <v>45293.760902777802</v>
          </cell>
          <cell r="B11099">
            <v>3832</v>
          </cell>
          <cell r="F11099" t="str">
            <v>CC-01144646</v>
          </cell>
          <cell r="J11099" t="str">
            <v>Sales Call</v>
          </cell>
          <cell r="R11099" t="str">
            <v>BSLD200427</v>
          </cell>
          <cell r="AB11099" t="str">
            <v>Sales call carried out for HMR collection</v>
          </cell>
        </row>
        <row r="11100">
          <cell r="A11100">
            <v>45293.758368055598</v>
          </cell>
          <cell r="B11100">
            <v>3755</v>
          </cell>
          <cell r="F11100" t="str">
            <v>CC-01144642</v>
          </cell>
          <cell r="J11100" t="str">
            <v>Sales Call</v>
          </cell>
          <cell r="R11100" t="str">
            <v>BTKD162077</v>
          </cell>
          <cell r="AB11100" t="str">
            <v>Sales call carried out for HMR collection</v>
          </cell>
        </row>
        <row r="11101">
          <cell r="A11101">
            <v>45293.755914351903</v>
          </cell>
          <cell r="B11101">
            <v>2627</v>
          </cell>
          <cell r="F11101" t="str">
            <v>CC-01144639</v>
          </cell>
          <cell r="J11101" t="str">
            <v>Sales Call</v>
          </cell>
          <cell r="R11101" t="str">
            <v>BSGL152296</v>
          </cell>
          <cell r="AB11101" t="str">
            <v>Sales call carried out for HMR collection</v>
          </cell>
        </row>
        <row r="11102">
          <cell r="A11102">
            <v>45293.753865740699</v>
          </cell>
          <cell r="B11102">
            <v>764</v>
          </cell>
          <cell r="F11102" t="str">
            <v>CC-01144637</v>
          </cell>
          <cell r="J11102" t="str">
            <v>Sales Call</v>
          </cell>
          <cell r="R11102" t="str">
            <v>BSBD120630</v>
          </cell>
          <cell r="AB11102" t="str">
            <v>Sales call carried out for HMR collection</v>
          </cell>
        </row>
        <row r="11103">
          <cell r="A11103">
            <v>45293.751354166699</v>
          </cell>
          <cell r="B11103">
            <v>764</v>
          </cell>
          <cell r="F11103" t="str">
            <v>CC-01144633</v>
          </cell>
          <cell r="J11103" t="str">
            <v>Sales Call</v>
          </cell>
          <cell r="R11103" t="str">
            <v>BSHD120740</v>
          </cell>
          <cell r="AB11103" t="str">
            <v>Sales call carried out for HMR collection</v>
          </cell>
        </row>
        <row r="11104">
          <cell r="A11104">
            <v>45293.749224537001</v>
          </cell>
          <cell r="B11104">
            <v>689</v>
          </cell>
          <cell r="F11104" t="str">
            <v>CC-01144630</v>
          </cell>
          <cell r="J11104" t="str">
            <v>Sales Call</v>
          </cell>
          <cell r="R11104" t="str">
            <v>BSHD120741</v>
          </cell>
          <cell r="AB11104" t="str">
            <v>Sales call carried out for HMR collection</v>
          </cell>
        </row>
        <row r="11105">
          <cell r="A11105">
            <v>45293.747094907398</v>
          </cell>
          <cell r="B11105">
            <v>703</v>
          </cell>
          <cell r="F11105" t="str">
            <v>CC-01144626</v>
          </cell>
          <cell r="J11105" t="str">
            <v>Sales Call</v>
          </cell>
          <cell r="R11105" t="str">
            <v>BSHD120739</v>
          </cell>
          <cell r="AB11105" t="str">
            <v>Sales call carried out for HMR collection</v>
          </cell>
        </row>
        <row r="11106">
          <cell r="A11106">
            <v>45293.744953703703</v>
          </cell>
          <cell r="B11106">
            <v>8968</v>
          </cell>
          <cell r="F11106" t="str">
            <v>CC-01144622</v>
          </cell>
          <cell r="J11106" t="str">
            <v>Sales Call</v>
          </cell>
          <cell r="R11106" t="str">
            <v>BTKD162074</v>
          </cell>
          <cell r="AB11106" t="str">
            <v>Sales call carried out for HMR collection</v>
          </cell>
        </row>
        <row r="11107">
          <cell r="A11107">
            <v>45293.7421412037</v>
          </cell>
          <cell r="B11107">
            <v>3702</v>
          </cell>
          <cell r="F11107" t="str">
            <v>CC-01144618</v>
          </cell>
          <cell r="J11107" t="str">
            <v>Sales Call</v>
          </cell>
          <cell r="R11107" t="str">
            <v>BSGL152297</v>
          </cell>
          <cell r="AB11107" t="str">
            <v>Sales call carried out for HMR collection</v>
          </cell>
        </row>
        <row r="11108">
          <cell r="A11108">
            <v>45293.739918981497</v>
          </cell>
          <cell r="B11108">
            <v>7360</v>
          </cell>
          <cell r="F11108" t="str">
            <v>CC-01144617</v>
          </cell>
          <cell r="J11108" t="str">
            <v>Sales Call</v>
          </cell>
          <cell r="R11108" t="str">
            <v>BRED161077</v>
          </cell>
          <cell r="AB11108" t="str">
            <v>Sales call carried out for HMR collection</v>
          </cell>
        </row>
        <row r="11109">
          <cell r="A11109">
            <v>45293.737905092603</v>
          </cell>
          <cell r="B11109">
            <v>4360</v>
          </cell>
          <cell r="F11109" t="str">
            <v>CC-01144612</v>
          </cell>
          <cell r="J11109" t="str">
            <v>Sales Call</v>
          </cell>
          <cell r="R11109" t="str">
            <v>BSAD161576</v>
          </cell>
          <cell r="AB11109" t="str">
            <v>Sales call carried out for HMR collection</v>
          </cell>
        </row>
        <row r="11110">
          <cell r="A11110">
            <v>45293.735706018502</v>
          </cell>
          <cell r="B11110">
            <v>3454</v>
          </cell>
          <cell r="F11110" t="str">
            <v>CC-01144609</v>
          </cell>
          <cell r="J11110" t="str">
            <v>Sales Call</v>
          </cell>
          <cell r="R11110" t="str">
            <v>BQGD160315</v>
          </cell>
          <cell r="AB11110" t="str">
            <v>Sales call carried out for HMR collection</v>
          </cell>
        </row>
        <row r="11111">
          <cell r="A11111">
            <v>45293.7328935185</v>
          </cell>
          <cell r="B11111">
            <v>962</v>
          </cell>
          <cell r="F11111" t="str">
            <v>CC-01144604</v>
          </cell>
          <cell r="J11111" t="str">
            <v>Sales Call</v>
          </cell>
          <cell r="R11111" t="str">
            <v>BLGL160201</v>
          </cell>
          <cell r="AB11111" t="str">
            <v>Sales call carried out for HMR collection</v>
          </cell>
        </row>
        <row r="11112">
          <cell r="A11112">
            <v>45293.730798611097</v>
          </cell>
          <cell r="B11112">
            <v>6410</v>
          </cell>
          <cell r="F11112" t="str">
            <v>CC-01144601</v>
          </cell>
          <cell r="J11112" t="str">
            <v>Sales Call</v>
          </cell>
          <cell r="R11112" t="str">
            <v>BQBD160040</v>
          </cell>
          <cell r="AB11112" t="str">
            <v>Sales call carried out for HMR collection</v>
          </cell>
        </row>
        <row r="11113">
          <cell r="A11113">
            <v>45293.728321759299</v>
          </cell>
          <cell r="B11113">
            <v>8591</v>
          </cell>
          <cell r="F11113" t="str">
            <v>CC-01144597</v>
          </cell>
          <cell r="J11113" t="str">
            <v>Sales Call</v>
          </cell>
          <cell r="R11113" t="str">
            <v>BMED200254</v>
          </cell>
          <cell r="AB11113" t="str">
            <v>Sales call carried out for HMR collection</v>
          </cell>
        </row>
        <row r="11114">
          <cell r="A11114">
            <v>45293.726192129601</v>
          </cell>
          <cell r="B11114">
            <v>4332</v>
          </cell>
          <cell r="F11114" t="str">
            <v>CC-01144594</v>
          </cell>
          <cell r="J11114" t="str">
            <v>Sales Call</v>
          </cell>
          <cell r="R11114" t="str">
            <v>BRJD160577</v>
          </cell>
          <cell r="AB11114" t="str">
            <v>Sales call carried out for HMR collection</v>
          </cell>
        </row>
        <row r="11115">
          <cell r="A11115">
            <v>45293.721886574102</v>
          </cell>
          <cell r="B11115">
            <v>5012</v>
          </cell>
          <cell r="F11115" t="str">
            <v>CC-01144586</v>
          </cell>
          <cell r="J11115" t="str">
            <v>Sales Call</v>
          </cell>
          <cell r="R11115" t="str">
            <v>BRGD230256</v>
          </cell>
          <cell r="AB11115" t="str">
            <v>Sales call carried out for HMR collection</v>
          </cell>
        </row>
        <row r="11116">
          <cell r="A11116">
            <v>45293.7191550926</v>
          </cell>
          <cell r="B11116">
            <v>7131</v>
          </cell>
          <cell r="F11116" t="str">
            <v>CC-01144582</v>
          </cell>
          <cell r="J11116" t="str">
            <v>Sales Call</v>
          </cell>
          <cell r="R11116" t="str">
            <v>RJD230103</v>
          </cell>
          <cell r="AB11116" t="str">
            <v>Sales call carried out for HMR collection</v>
          </cell>
        </row>
        <row r="11117">
          <cell r="A11117">
            <v>45293.716909722199</v>
          </cell>
          <cell r="B11117">
            <v>6402</v>
          </cell>
          <cell r="F11117" t="str">
            <v>CC-01144579</v>
          </cell>
          <cell r="J11117" t="str">
            <v>Sales Call</v>
          </cell>
          <cell r="R11117" t="str">
            <v>BSDD161729</v>
          </cell>
          <cell r="AB11117" t="str">
            <v>Sales call carried out for HMR collection</v>
          </cell>
        </row>
        <row r="11118">
          <cell r="A11118">
            <v>45293.714629629598</v>
          </cell>
          <cell r="B11118">
            <v>9117</v>
          </cell>
          <cell r="F11118" t="str">
            <v>CC-01144571</v>
          </cell>
          <cell r="J11118" t="str">
            <v>Sales Call</v>
          </cell>
          <cell r="R11118" t="str">
            <v>BRHD161312</v>
          </cell>
          <cell r="AB11118" t="str">
            <v>Sales call carried out for HMR collection</v>
          </cell>
        </row>
        <row r="11119">
          <cell r="A11119">
            <v>45293.711493055598</v>
          </cell>
          <cell r="B11119">
            <v>2776</v>
          </cell>
          <cell r="F11119" t="str">
            <v>CC-01144568</v>
          </cell>
          <cell r="J11119" t="str">
            <v>Sales Call</v>
          </cell>
          <cell r="R11119" t="str">
            <v>BSCL152143</v>
          </cell>
          <cell r="AB11119" t="str">
            <v>Sales call carried out for HMR collection</v>
          </cell>
        </row>
        <row r="11120">
          <cell r="A11120">
            <v>45293.709143518499</v>
          </cell>
          <cell r="B11120">
            <v>4216</v>
          </cell>
          <cell r="F11120" t="str">
            <v>CC-01144562</v>
          </cell>
          <cell r="J11120" t="str">
            <v>Sales Call</v>
          </cell>
          <cell r="R11120" t="str">
            <v>BRHD120445</v>
          </cell>
          <cell r="AB11120" t="str">
            <v>Sales call carried out for HMR collection</v>
          </cell>
        </row>
        <row r="11121">
          <cell r="A11121">
            <v>45293.706805555601</v>
          </cell>
          <cell r="B11121">
            <v>5429</v>
          </cell>
          <cell r="F11121" t="str">
            <v>CC-01144555</v>
          </cell>
          <cell r="J11121" t="str">
            <v>Sales Call</v>
          </cell>
          <cell r="R11121" t="str">
            <v>BSGD161864</v>
          </cell>
          <cell r="AB11121" t="str">
            <v>Sales call carried out for HMR collection</v>
          </cell>
        </row>
        <row r="11122">
          <cell r="A11122">
            <v>45293.703611111101</v>
          </cell>
          <cell r="B11122">
            <v>8239</v>
          </cell>
          <cell r="F11122" t="str">
            <v>CC-01144545</v>
          </cell>
          <cell r="J11122" t="str">
            <v>Sales Call</v>
          </cell>
          <cell r="R11122" t="str">
            <v>BOID200231</v>
          </cell>
          <cell r="AB11122" t="str">
            <v>Sales call carried out for HMR collection</v>
          </cell>
        </row>
        <row r="11123">
          <cell r="A11123">
            <v>45293.701446759304</v>
          </cell>
          <cell r="B11123">
            <v>4662</v>
          </cell>
          <cell r="F11123" t="str">
            <v>CC-01144539</v>
          </cell>
          <cell r="J11123" t="str">
            <v>Sales Call</v>
          </cell>
          <cell r="R11123" t="str">
            <v>BQBD160067</v>
          </cell>
          <cell r="AB11123" t="str">
            <v>Sales call carried out for HMR collection</v>
          </cell>
        </row>
        <row r="11124">
          <cell r="A11124">
            <v>45293.699374999997</v>
          </cell>
          <cell r="B11124">
            <v>4262</v>
          </cell>
          <cell r="F11124" t="str">
            <v>CC-01144534</v>
          </cell>
          <cell r="J11124" t="str">
            <v>Sales Call</v>
          </cell>
          <cell r="R11124" t="str">
            <v>BPED200181</v>
          </cell>
          <cell r="AB11124" t="str">
            <v>Sales call carried out for HMR collection</v>
          </cell>
        </row>
        <row r="11125">
          <cell r="A11125">
            <v>45293.695914351898</v>
          </cell>
          <cell r="B11125">
            <v>3980</v>
          </cell>
          <cell r="F11125" t="str">
            <v>CC-01144521</v>
          </cell>
          <cell r="J11125" t="str">
            <v>Sales Call</v>
          </cell>
          <cell r="R11125" t="str">
            <v>BQDD160156</v>
          </cell>
          <cell r="AB11125" t="str">
            <v>Sales call carried out for HMR collection</v>
          </cell>
        </row>
        <row r="11126">
          <cell r="A11126">
            <v>45293.693587962996</v>
          </cell>
          <cell r="B11126">
            <v>3094</v>
          </cell>
          <cell r="F11126" t="str">
            <v>CC-01144510</v>
          </cell>
          <cell r="J11126" t="str">
            <v>Sales Call</v>
          </cell>
          <cell r="R11126" t="str">
            <v>GOCD160022</v>
          </cell>
          <cell r="AB11126" t="str">
            <v>Sales call carried out for HMR collection</v>
          </cell>
        </row>
        <row r="11127">
          <cell r="A11127">
            <v>45293.6905555556</v>
          </cell>
          <cell r="B11127">
            <v>5490</v>
          </cell>
          <cell r="F11127" t="str">
            <v>CC-01144489</v>
          </cell>
          <cell r="J11127" t="str">
            <v>Sales Call</v>
          </cell>
          <cell r="R11127" t="str">
            <v>BNID160316</v>
          </cell>
          <cell r="AB11127" t="str">
            <v>Sales call carried out for HMR collection</v>
          </cell>
        </row>
        <row r="11128">
          <cell r="A11128">
            <v>45293.6881712963</v>
          </cell>
          <cell r="B11128">
            <v>4822</v>
          </cell>
          <cell r="F11128" t="str">
            <v>CC-01144473</v>
          </cell>
          <cell r="J11128" t="str">
            <v>Sales Call</v>
          </cell>
          <cell r="R11128" t="str">
            <v>BRGD161218</v>
          </cell>
          <cell r="AB11128" t="str">
            <v>Sales call carried out for HMR collection</v>
          </cell>
        </row>
        <row r="11129">
          <cell r="A11129">
            <v>45293.685590277797</v>
          </cell>
          <cell r="B11129">
            <v>3483</v>
          </cell>
          <cell r="F11129" t="str">
            <v>CC-01144459</v>
          </cell>
          <cell r="J11129" t="str">
            <v>Sales Call</v>
          </cell>
          <cell r="R11129" t="str">
            <v>BSCD161704</v>
          </cell>
          <cell r="AB11129" t="str">
            <v>Sales call carried out for HMR collection</v>
          </cell>
        </row>
        <row r="11130">
          <cell r="A11130">
            <v>45293.680798611102</v>
          </cell>
          <cell r="B11130">
            <v>2165</v>
          </cell>
          <cell r="F11130" t="str">
            <v>CC-01144432</v>
          </cell>
          <cell r="J11130" t="str">
            <v>Sales Call</v>
          </cell>
          <cell r="R11130" t="str">
            <v>BSKD220275</v>
          </cell>
          <cell r="AB11130" t="str">
            <v>Sales call carried out for HMR collection</v>
          </cell>
        </row>
        <row r="11131">
          <cell r="A11131">
            <v>45293.678541666697</v>
          </cell>
          <cell r="B11131">
            <v>4297</v>
          </cell>
          <cell r="F11131" t="str">
            <v>CC-01144430</v>
          </cell>
          <cell r="J11131" t="str">
            <v>Sales Call</v>
          </cell>
          <cell r="R11131" t="str">
            <v>BSBD161629</v>
          </cell>
          <cell r="AB11131" t="str">
            <v>Sales call carried out for HMR collection</v>
          </cell>
        </row>
        <row r="11132">
          <cell r="A11132">
            <v>45293.675578703696</v>
          </cell>
          <cell r="B11132">
            <v>10026</v>
          </cell>
          <cell r="F11132" t="str">
            <v>CC-01144425</v>
          </cell>
          <cell r="J11132" t="str">
            <v>Sales Call</v>
          </cell>
          <cell r="R11132" t="str">
            <v>BPED200187</v>
          </cell>
          <cell r="AB11132" t="str">
            <v>Sales call carried out for HMR collection</v>
          </cell>
        </row>
        <row r="11133">
          <cell r="A11133">
            <v>45293.673240740703</v>
          </cell>
          <cell r="B11133">
            <v>18573</v>
          </cell>
          <cell r="F11133" t="str">
            <v>CC-01144417</v>
          </cell>
          <cell r="J11133" t="str">
            <v>Sales Call</v>
          </cell>
          <cell r="R11133" t="str">
            <v>BOHD200197</v>
          </cell>
          <cell r="AB11133" t="str">
            <v>Sales call carried out for HMR collection</v>
          </cell>
        </row>
        <row r="11134">
          <cell r="A11134">
            <v>45293.669548611098</v>
          </cell>
          <cell r="B11134">
            <v>8210</v>
          </cell>
          <cell r="F11134" t="str">
            <v>CC-01144405</v>
          </cell>
          <cell r="J11134" t="str">
            <v>Sales Call</v>
          </cell>
          <cell r="R11134" t="str">
            <v>BRAD160777</v>
          </cell>
          <cell r="AB11134" t="str">
            <v>Sales call carried out for HMR collection</v>
          </cell>
        </row>
        <row r="11135">
          <cell r="A11135">
            <v>45293.667164351798</v>
          </cell>
          <cell r="B11135">
            <v>2833</v>
          </cell>
          <cell r="F11135" t="str">
            <v>CC-01144399</v>
          </cell>
          <cell r="J11135" t="str">
            <v>Sales Call</v>
          </cell>
          <cell r="R11135" t="str">
            <v>BSAD120582</v>
          </cell>
          <cell r="AB11135" t="str">
            <v>Sales call carried out for HMR collection</v>
          </cell>
        </row>
        <row r="11136">
          <cell r="A11136">
            <v>45293.664976851898</v>
          </cell>
          <cell r="B11136">
            <v>3196</v>
          </cell>
          <cell r="F11136" t="str">
            <v>CC-01144387</v>
          </cell>
          <cell r="J11136" t="str">
            <v>Sales Call</v>
          </cell>
          <cell r="R11136" t="str">
            <v>BSFD161799</v>
          </cell>
          <cell r="AB11136" t="str">
            <v>Sales call carried out for HMR collection</v>
          </cell>
        </row>
        <row r="11137">
          <cell r="A11137">
            <v>45293.662523148101</v>
          </cell>
          <cell r="B11137">
            <v>2450</v>
          </cell>
          <cell r="F11137" t="str">
            <v>CC-01144380</v>
          </cell>
          <cell r="J11137" t="str">
            <v>Sales Call</v>
          </cell>
          <cell r="R11137" t="str">
            <v>BRHD161303</v>
          </cell>
          <cell r="AB11137" t="str">
            <v>Sales call carried out for HMR collection</v>
          </cell>
        </row>
        <row r="11138">
          <cell r="A11138">
            <v>45293.660254629598</v>
          </cell>
          <cell r="B11138">
            <v>4660</v>
          </cell>
          <cell r="F11138" t="str">
            <v>CC-01144373</v>
          </cell>
          <cell r="J11138" t="str">
            <v>Sales Call</v>
          </cell>
          <cell r="R11138" t="str">
            <v>BRKD120212</v>
          </cell>
          <cell r="AB11138" t="str">
            <v>Sales call carried out for HMR collection</v>
          </cell>
        </row>
        <row r="11139">
          <cell r="A11139">
            <v>45293.657800925903</v>
          </cell>
          <cell r="B11139">
            <v>4222</v>
          </cell>
          <cell r="F11139" t="str">
            <v>CC-01144366</v>
          </cell>
          <cell r="J11139" t="str">
            <v>Sales Call</v>
          </cell>
          <cell r="R11139" t="str">
            <v>BSGD161854</v>
          </cell>
          <cell r="AB11139" t="str">
            <v>Sales call carried out for HMR collection</v>
          </cell>
        </row>
        <row r="11140">
          <cell r="A11140">
            <v>45293.655810185199</v>
          </cell>
          <cell r="B11140">
            <v>1555</v>
          </cell>
          <cell r="F11140" t="str">
            <v>CC-01144363</v>
          </cell>
          <cell r="J11140" t="str">
            <v>Sales Call</v>
          </cell>
          <cell r="R11140" t="str">
            <v>BSFD161825</v>
          </cell>
          <cell r="AB11140" t="str">
            <v>Sales call carried out for HMR collection</v>
          </cell>
        </row>
        <row r="11141">
          <cell r="A11141">
            <v>45293.653645833299</v>
          </cell>
          <cell r="B11141">
            <v>1000</v>
          </cell>
          <cell r="F11141" t="str">
            <v>CC-01144361</v>
          </cell>
          <cell r="J11141" t="str">
            <v>Sales Call</v>
          </cell>
          <cell r="R11141" t="str">
            <v>BSFD161833</v>
          </cell>
          <cell r="AB11141" t="str">
            <v>Sales call carried out for HMR collection</v>
          </cell>
        </row>
        <row r="11142">
          <cell r="A11142">
            <v>45293.650763888902</v>
          </cell>
          <cell r="B11142">
            <v>7842</v>
          </cell>
          <cell r="F11142" t="str">
            <v>CC-01144355</v>
          </cell>
          <cell r="J11142" t="str">
            <v>Sales Call</v>
          </cell>
          <cell r="R11142" t="str">
            <v>BQJD200011</v>
          </cell>
          <cell r="AB11142" t="str">
            <v>Sales call carried out for HMR collection</v>
          </cell>
        </row>
        <row r="11143">
          <cell r="A11143">
            <v>45293.648495370398</v>
          </cell>
          <cell r="B11143">
            <v>17279</v>
          </cell>
          <cell r="F11143" t="str">
            <v>CC-01144349</v>
          </cell>
          <cell r="J11143" t="str">
            <v>Sales Call</v>
          </cell>
          <cell r="R11143" t="str">
            <v>BQJD160040</v>
          </cell>
          <cell r="AB11143" t="str">
            <v>Sales call carried out for HMR collection</v>
          </cell>
        </row>
        <row r="11144">
          <cell r="A11144">
            <v>45293.646446759303</v>
          </cell>
          <cell r="B11144">
            <v>10622</v>
          </cell>
          <cell r="F11144" t="str">
            <v>CC-01144346</v>
          </cell>
          <cell r="J11144" t="str">
            <v>Sales Call</v>
          </cell>
          <cell r="R11144" t="str">
            <v>BQKD160099</v>
          </cell>
          <cell r="AB11144" t="str">
            <v>Sales call carried out for HMR collection</v>
          </cell>
        </row>
        <row r="11145">
          <cell r="A11145">
            <v>45293.644178240698</v>
          </cell>
          <cell r="B11145">
            <v>11578</v>
          </cell>
          <cell r="F11145" t="str">
            <v>CC-01144340</v>
          </cell>
          <cell r="J11145" t="str">
            <v>Sales Call</v>
          </cell>
          <cell r="R11145" t="str">
            <v>BQKD160115</v>
          </cell>
          <cell r="AB11145" t="str">
            <v>Sales call carried out for HMR collection</v>
          </cell>
        </row>
        <row r="11146">
          <cell r="A11146">
            <v>45293.641863425903</v>
          </cell>
          <cell r="B11146">
            <v>2789</v>
          </cell>
          <cell r="F11146" t="str">
            <v>CC-01144335</v>
          </cell>
          <cell r="J11146" t="str">
            <v>Sales Call</v>
          </cell>
          <cell r="R11146" t="str">
            <v>GPBD160107</v>
          </cell>
          <cell r="AB11146" t="str">
            <v>Sales call carried out for HMR collection</v>
          </cell>
        </row>
        <row r="11147">
          <cell r="A11147">
            <v>45293.6378819444</v>
          </cell>
          <cell r="B11147">
            <v>6709</v>
          </cell>
          <cell r="F11147" t="str">
            <v>CC-01144325</v>
          </cell>
          <cell r="J11147" t="str">
            <v>Sales Call</v>
          </cell>
          <cell r="R11147" t="str">
            <v>GOBD160007</v>
          </cell>
          <cell r="AB11147" t="str">
            <v>Sales call carried out for HMR collection</v>
          </cell>
        </row>
        <row r="11148">
          <cell r="A11148">
            <v>45293.634942129604</v>
          </cell>
          <cell r="B11148">
            <v>5204</v>
          </cell>
          <cell r="F11148" t="str">
            <v>CC-01144309</v>
          </cell>
          <cell r="J11148" t="str">
            <v>Sales Call</v>
          </cell>
          <cell r="R11148" t="str">
            <v>BOJD160012</v>
          </cell>
          <cell r="AB11148" t="str">
            <v>Sales call carried out for HMR collection</v>
          </cell>
        </row>
        <row r="11149">
          <cell r="A11149">
            <v>45293.632511574098</v>
          </cell>
          <cell r="B11149">
            <v>6640</v>
          </cell>
          <cell r="F11149" t="str">
            <v>CC-01144305</v>
          </cell>
          <cell r="J11149" t="str">
            <v>Sales Call</v>
          </cell>
          <cell r="R11149" t="str">
            <v>BQFD160263</v>
          </cell>
          <cell r="AB11149" t="str">
            <v>Sales call carried out for HMR collection</v>
          </cell>
        </row>
        <row r="11150">
          <cell r="A11150">
            <v>45293.629317129598</v>
          </cell>
          <cell r="B11150">
            <v>4605</v>
          </cell>
          <cell r="F11150" t="str">
            <v>CC-01144292</v>
          </cell>
          <cell r="J11150" t="str">
            <v>Sales Call</v>
          </cell>
          <cell r="R11150" t="str">
            <v>BQBD160060</v>
          </cell>
          <cell r="AB11150" t="str">
            <v>Sales call carried out for HMR collection</v>
          </cell>
        </row>
        <row r="11151">
          <cell r="A11151">
            <v>45293.626956018503</v>
          </cell>
          <cell r="B11151">
            <v>6093</v>
          </cell>
          <cell r="F11151" t="str">
            <v>CC-01144283</v>
          </cell>
          <cell r="J11151" t="str">
            <v>Sales Call</v>
          </cell>
          <cell r="R11151" t="str">
            <v>BPED160082</v>
          </cell>
          <cell r="AB11151" t="str">
            <v>Sales call carried out for HMR collection</v>
          </cell>
        </row>
        <row r="11152">
          <cell r="A11152">
            <v>45293.625300925902</v>
          </cell>
          <cell r="B11152">
            <v>1117</v>
          </cell>
          <cell r="F11152" t="str">
            <v>CC-01144279</v>
          </cell>
          <cell r="J11152" t="str">
            <v>Complaint - Running With Problem</v>
          </cell>
          <cell r="R11152" t="str">
            <v>BWAD163674</v>
          </cell>
          <cell r="AB11152" t="str">
            <v>Attend the site found starting issue so check the wiring circuit found solenoid patcon is not in working condition so release the connector and tightened the wires properly . After connection of wire found unit is running in proper condition.</v>
          </cell>
        </row>
        <row r="11153">
          <cell r="A11153">
            <v>45293.623171296298</v>
          </cell>
          <cell r="B11153">
            <v>2959</v>
          </cell>
          <cell r="F11153" t="str">
            <v>CC-01144271</v>
          </cell>
          <cell r="J11153" t="str">
            <v>Sales Call</v>
          </cell>
          <cell r="R11153" t="str">
            <v>BRHD161314</v>
          </cell>
          <cell r="AB11153" t="str">
            <v>Sales call carried out for HMR collection</v>
          </cell>
        </row>
        <row r="11154">
          <cell r="A11154">
            <v>45293.619895833297</v>
          </cell>
          <cell r="B11154">
            <v>6512</v>
          </cell>
          <cell r="F11154" t="str">
            <v>CC-01144261</v>
          </cell>
          <cell r="J11154" t="str">
            <v>Sales Call</v>
          </cell>
          <cell r="R11154" t="str">
            <v>BNJD200008</v>
          </cell>
          <cell r="AB11154" t="str">
            <v>Sales call carried out for HMR collection</v>
          </cell>
        </row>
        <row r="11155">
          <cell r="A11155">
            <v>45293.603275463</v>
          </cell>
          <cell r="B11155">
            <v>7877</v>
          </cell>
          <cell r="F11155" t="str">
            <v>CC-01144224</v>
          </cell>
          <cell r="J11155" t="str">
            <v>Sales Call</v>
          </cell>
          <cell r="R11155" t="str">
            <v>BOLD200057</v>
          </cell>
          <cell r="AB11155" t="str">
            <v>Sales call carried out for HMR collection</v>
          </cell>
        </row>
        <row r="11156">
          <cell r="A11156">
            <v>45293.600277777798</v>
          </cell>
          <cell r="B11156">
            <v>5172</v>
          </cell>
          <cell r="F11156" t="str">
            <v>CC-01144221</v>
          </cell>
          <cell r="J11156" t="str">
            <v>Sales Call</v>
          </cell>
          <cell r="R11156" t="str">
            <v>BRJD160543</v>
          </cell>
          <cell r="AB11156" t="str">
            <v>Sales call carried out for HMR collection</v>
          </cell>
        </row>
        <row r="11157">
          <cell r="A11157">
            <v>45293.597615740699</v>
          </cell>
          <cell r="B11157">
            <v>3749</v>
          </cell>
          <cell r="F11157" t="str">
            <v>CC-01144216</v>
          </cell>
          <cell r="J11157" t="str">
            <v>Sales Call</v>
          </cell>
          <cell r="R11157" t="str">
            <v>BQHD160361</v>
          </cell>
          <cell r="AB11157" t="str">
            <v>Sales call carried out for HMR collection</v>
          </cell>
        </row>
        <row r="11158">
          <cell r="A11158">
            <v>45293.5910069444</v>
          </cell>
          <cell r="B11158">
            <v>3037</v>
          </cell>
          <cell r="F11158" t="str">
            <v>CC-01144200</v>
          </cell>
          <cell r="J11158" t="str">
            <v>Sales Call</v>
          </cell>
          <cell r="R11158" t="str">
            <v>BQGD160344</v>
          </cell>
          <cell r="AB11158" t="str">
            <v>Sales call carried out for HMR collection</v>
          </cell>
        </row>
        <row r="11159">
          <cell r="A11159">
            <v>45293.588819444398</v>
          </cell>
          <cell r="B11159">
            <v>4847</v>
          </cell>
          <cell r="F11159" t="str">
            <v>CC-01144197</v>
          </cell>
          <cell r="J11159" t="str">
            <v>Sales Call</v>
          </cell>
          <cell r="R11159" t="str">
            <v>BPKD200020</v>
          </cell>
          <cell r="AB11159" t="str">
            <v>Sales call carried out for HMR collection</v>
          </cell>
        </row>
        <row r="11160">
          <cell r="A11160">
            <v>45293.585601851897</v>
          </cell>
          <cell r="B11160">
            <v>4555</v>
          </cell>
          <cell r="F11160" t="str">
            <v>CC-01144191</v>
          </cell>
          <cell r="J11160" t="str">
            <v>Sales Call</v>
          </cell>
          <cell r="R11160" t="str">
            <v>BQHD160412</v>
          </cell>
          <cell r="AB11160" t="str">
            <v>Sales call carried out for HMR collection</v>
          </cell>
        </row>
        <row r="11161">
          <cell r="A11161">
            <v>45293.583043981504</v>
          </cell>
          <cell r="B11161">
            <v>19782</v>
          </cell>
          <cell r="F11161" t="str">
            <v>CC-01144189</v>
          </cell>
          <cell r="J11161" t="str">
            <v>Sales Call</v>
          </cell>
          <cell r="R11161" t="str">
            <v>BOID200223</v>
          </cell>
          <cell r="AB11161" t="str">
            <v>Sales call carried out for HMR collection</v>
          </cell>
        </row>
        <row r="11162">
          <cell r="A11162">
            <v>45293.580937500003</v>
          </cell>
          <cell r="B11162">
            <v>8500</v>
          </cell>
          <cell r="F11162" t="str">
            <v>CC-01144185</v>
          </cell>
          <cell r="J11162" t="str">
            <v>Sales Call</v>
          </cell>
          <cell r="R11162" t="str">
            <v>BQBD200008</v>
          </cell>
          <cell r="AB11162" t="str">
            <v>Sales call carried out for HMR collection</v>
          </cell>
        </row>
        <row r="11163">
          <cell r="A11163">
            <v>45293.5778125</v>
          </cell>
          <cell r="B11163">
            <v>3662</v>
          </cell>
          <cell r="F11163" t="str">
            <v>CC-01144179</v>
          </cell>
          <cell r="J11163" t="str">
            <v>Sales Call</v>
          </cell>
          <cell r="R11163" t="str">
            <v>BSGD161861</v>
          </cell>
          <cell r="AB11163" t="str">
            <v>Sales call carried out for HMR collection</v>
          </cell>
        </row>
        <row r="11164">
          <cell r="A11164">
            <v>45293.574016203696</v>
          </cell>
          <cell r="B11164">
            <v>4042</v>
          </cell>
          <cell r="F11164" t="str">
            <v>CC-01144164</v>
          </cell>
          <cell r="J11164" t="str">
            <v>Sales Call</v>
          </cell>
          <cell r="R11164" t="str">
            <v>BSDD120664</v>
          </cell>
          <cell r="AB11164" t="str">
            <v>Sales call carried out for HMR collection</v>
          </cell>
        </row>
        <row r="11165">
          <cell r="A11165">
            <v>45293.571354166699</v>
          </cell>
          <cell r="B11165">
            <v>919</v>
          </cell>
          <cell r="F11165" t="str">
            <v>CC-01144155</v>
          </cell>
          <cell r="J11165" t="str">
            <v>Sales Call</v>
          </cell>
          <cell r="R11165" t="str">
            <v>BSCD120656</v>
          </cell>
          <cell r="AB11165" t="str">
            <v>Sales call carried out for HMR collection</v>
          </cell>
        </row>
        <row r="11166">
          <cell r="A11166">
            <v>45293.567233796297</v>
          </cell>
          <cell r="B11166">
            <v>3872</v>
          </cell>
          <cell r="F11166" t="str">
            <v>CC-01144141</v>
          </cell>
          <cell r="J11166" t="str">
            <v>Sales Call</v>
          </cell>
          <cell r="R11166" t="str">
            <v>BRJD160598</v>
          </cell>
          <cell r="AB11166" t="str">
            <v>Sales call carried out for HMR collection</v>
          </cell>
        </row>
        <row r="11167">
          <cell r="A11167">
            <v>45293.564675925903</v>
          </cell>
          <cell r="B11167">
            <v>6102</v>
          </cell>
          <cell r="F11167" t="str">
            <v>CC-01144133</v>
          </cell>
          <cell r="J11167" t="str">
            <v>Sales Call</v>
          </cell>
          <cell r="R11167" t="str">
            <v>BSAD161567</v>
          </cell>
          <cell r="AB11167" t="str">
            <v>Sales call carried out for HMR collection</v>
          </cell>
        </row>
        <row r="11168">
          <cell r="A11168">
            <v>45293.562303240702</v>
          </cell>
          <cell r="B11168">
            <v>3804</v>
          </cell>
          <cell r="F11168" t="str">
            <v>CC-01144128</v>
          </cell>
          <cell r="J11168" t="str">
            <v>Sales Call</v>
          </cell>
          <cell r="R11168" t="str">
            <v>BSFD161819</v>
          </cell>
          <cell r="AB11168" t="str">
            <v>Sales call carried out for HMR collection</v>
          </cell>
        </row>
        <row r="11169">
          <cell r="A11169">
            <v>45293.560023148202</v>
          </cell>
          <cell r="B11169">
            <v>863</v>
          </cell>
          <cell r="F11169" t="str">
            <v>CC-01144121</v>
          </cell>
          <cell r="J11169" t="str">
            <v>Sales Call</v>
          </cell>
          <cell r="R11169" t="str">
            <v>BTGD120943</v>
          </cell>
          <cell r="AB11169" t="str">
            <v>Sales call carried out for HMR collection</v>
          </cell>
        </row>
        <row r="11170">
          <cell r="A11170">
            <v>45293.557592592602</v>
          </cell>
          <cell r="B11170">
            <v>1627</v>
          </cell>
          <cell r="F11170" t="str">
            <v>CC-01144111</v>
          </cell>
          <cell r="J11170" t="str">
            <v>Sales Call</v>
          </cell>
          <cell r="R11170" t="str">
            <v>BUBD162649</v>
          </cell>
          <cell r="AB11170" t="str">
            <v>Sales call carried out for HMR collection</v>
          </cell>
        </row>
        <row r="11171">
          <cell r="A11171">
            <v>45293.555034722202</v>
          </cell>
          <cell r="B11171">
            <v>8871</v>
          </cell>
          <cell r="F11171" t="str">
            <v>CC-01144107</v>
          </cell>
          <cell r="J11171" t="str">
            <v>Sales Call</v>
          </cell>
          <cell r="R11171" t="str">
            <v>BULD162577</v>
          </cell>
          <cell r="AB11171" t="str">
            <v>Sales call carried out for HMR collection</v>
          </cell>
        </row>
        <row r="11172">
          <cell r="A11172">
            <v>45293.551122685203</v>
          </cell>
          <cell r="B11172">
            <v>5282</v>
          </cell>
          <cell r="F11172" t="str">
            <v>CC-01144098</v>
          </cell>
          <cell r="J11172" t="str">
            <v>Sales Call</v>
          </cell>
          <cell r="R11172" t="str">
            <v>BUCD162696</v>
          </cell>
          <cell r="AB11172" t="str">
            <v>Sales call carried out for HMR collection</v>
          </cell>
        </row>
        <row r="11173">
          <cell r="A11173">
            <v>45293.548425925903</v>
          </cell>
          <cell r="B11173">
            <v>7259</v>
          </cell>
          <cell r="F11173" t="str">
            <v>CC-01144094</v>
          </cell>
          <cell r="J11173" t="str">
            <v>Sales Call</v>
          </cell>
          <cell r="R11173" t="str">
            <v>BULD162568</v>
          </cell>
          <cell r="AB11173" t="str">
            <v>Sales call carried out for HMR collection</v>
          </cell>
        </row>
        <row r="11174">
          <cell r="A11174">
            <v>45293.5461111111</v>
          </cell>
          <cell r="B11174">
            <v>3014</v>
          </cell>
          <cell r="F11174" t="str">
            <v>CC-01144086</v>
          </cell>
          <cell r="J11174" t="str">
            <v>Sales Call</v>
          </cell>
          <cell r="R11174" t="str">
            <v>BUAL160585</v>
          </cell>
          <cell r="AB11174" t="str">
            <v>Sales call carried out for HMR collection</v>
          </cell>
        </row>
        <row r="11175">
          <cell r="A11175">
            <v>45293.543703703697</v>
          </cell>
          <cell r="B11175">
            <v>8921</v>
          </cell>
          <cell r="F11175" t="str">
            <v>CC-01144081</v>
          </cell>
          <cell r="J11175" t="str">
            <v>Sales Call</v>
          </cell>
          <cell r="R11175" t="str">
            <v>BUKD162535</v>
          </cell>
          <cell r="AB11175" t="str">
            <v>Sales call carried out for HMR collection</v>
          </cell>
        </row>
        <row r="11176">
          <cell r="A11176">
            <v>45293.541620370401</v>
          </cell>
          <cell r="B11176">
            <v>920</v>
          </cell>
          <cell r="F11176" t="str">
            <v>CC-01144078</v>
          </cell>
          <cell r="J11176" t="str">
            <v>Sales Call</v>
          </cell>
          <cell r="R11176" t="str">
            <v>BULD162583</v>
          </cell>
          <cell r="AB11176" t="str">
            <v>Sales call carried out for HMR collection</v>
          </cell>
        </row>
        <row r="11177">
          <cell r="A11177">
            <v>45293.537164351903</v>
          </cell>
          <cell r="B11177">
            <v>1000</v>
          </cell>
          <cell r="F11177" t="str">
            <v>CC-01144063</v>
          </cell>
          <cell r="J11177" t="str">
            <v>Sales Call</v>
          </cell>
          <cell r="R11177" t="str">
            <v>BULD162579</v>
          </cell>
          <cell r="AB11177" t="str">
            <v>Sales call carried out for HMR collection</v>
          </cell>
        </row>
        <row r="11178">
          <cell r="A11178">
            <v>45293.534918981502</v>
          </cell>
          <cell r="B11178">
            <v>5769</v>
          </cell>
          <cell r="F11178" t="str">
            <v>CC-01144057</v>
          </cell>
          <cell r="J11178" t="str">
            <v>Sales Call</v>
          </cell>
          <cell r="R11178" t="str">
            <v>BTGL160455</v>
          </cell>
          <cell r="AB11178" t="str">
            <v>Sales call carried out for HMR collection</v>
          </cell>
        </row>
        <row r="11179">
          <cell r="A11179">
            <v>45293.532407407401</v>
          </cell>
          <cell r="B11179">
            <v>4362</v>
          </cell>
          <cell r="F11179" t="str">
            <v>CC-01144048</v>
          </cell>
          <cell r="J11179" t="str">
            <v>Sales Call</v>
          </cell>
          <cell r="R11179" t="str">
            <v>BTJD162016</v>
          </cell>
          <cell r="AB11179" t="str">
            <v>Sales call carried out for HMR collection</v>
          </cell>
        </row>
        <row r="11180">
          <cell r="A11180">
            <v>45293.530277777798</v>
          </cell>
          <cell r="B11180">
            <v>6522</v>
          </cell>
          <cell r="F11180" t="str">
            <v>CC-01144037</v>
          </cell>
          <cell r="J11180" t="str">
            <v>Sales Call</v>
          </cell>
          <cell r="R11180" t="str">
            <v>BTED162231</v>
          </cell>
          <cell r="AB11180" t="str">
            <v>Sales call carried out for HMR collection</v>
          </cell>
        </row>
        <row r="11181">
          <cell r="A11181">
            <v>45293.527928240699</v>
          </cell>
          <cell r="B11181">
            <v>7956</v>
          </cell>
          <cell r="F11181" t="str">
            <v>CC-01144032</v>
          </cell>
          <cell r="J11181" t="str">
            <v>Sales Call</v>
          </cell>
          <cell r="R11181" t="str">
            <v>BTGD162289</v>
          </cell>
          <cell r="AB11181" t="str">
            <v>Sales call carried out for HMR collection</v>
          </cell>
        </row>
        <row r="11182">
          <cell r="A11182">
            <v>45293.525810185201</v>
          </cell>
          <cell r="B11182">
            <v>5390</v>
          </cell>
          <cell r="F11182" t="str">
            <v>CC-01144026</v>
          </cell>
          <cell r="J11182" t="str">
            <v>Sales Call</v>
          </cell>
          <cell r="R11182" t="str">
            <v>GPBD160097</v>
          </cell>
          <cell r="AB11182" t="str">
            <v>Sales call carried out for HMR collection</v>
          </cell>
        </row>
        <row r="11183">
          <cell r="A11183">
            <v>45293.5235763889</v>
          </cell>
          <cell r="B11183">
            <v>5503</v>
          </cell>
          <cell r="F11183" t="str">
            <v>CC-01144020</v>
          </cell>
          <cell r="J11183" t="str">
            <v>Sales Call</v>
          </cell>
          <cell r="R11183" t="str">
            <v>BSID161961</v>
          </cell>
          <cell r="AB11183" t="str">
            <v>Sales call carried out for HMR collection</v>
          </cell>
        </row>
        <row r="11184">
          <cell r="A11184">
            <v>45293.520405092597</v>
          </cell>
          <cell r="B11184">
            <v>997</v>
          </cell>
          <cell r="F11184" t="str">
            <v>CC-01144009</v>
          </cell>
          <cell r="J11184" t="str">
            <v>Sales Call</v>
          </cell>
          <cell r="R11184" t="str">
            <v>GPCD160123</v>
          </cell>
          <cell r="AB11184" t="str">
            <v>Sales call carried out for HMR collection</v>
          </cell>
        </row>
        <row r="11185">
          <cell r="A11185">
            <v>45292.287615740701</v>
          </cell>
          <cell r="B11185">
            <v>16157</v>
          </cell>
          <cell r="F11185" t="str">
            <v>CC-01142929</v>
          </cell>
          <cell r="J11185" t="str">
            <v>Schedule Service - AMC</v>
          </cell>
          <cell r="R11185" t="str">
            <v>BTDS044304</v>
          </cell>
          <cell r="AB11185" t="str">
            <v>AMC visit done</v>
          </cell>
        </row>
        <row r="11186">
          <cell r="A11186">
            <v>45292.287071759303</v>
          </cell>
          <cell r="B11186">
            <v>14993</v>
          </cell>
          <cell r="F11186" t="str">
            <v>CC-01142923</v>
          </cell>
          <cell r="J11186" t="str">
            <v>Schedule Service - AMC</v>
          </cell>
          <cell r="R11186" t="str">
            <v>BTDS044313</v>
          </cell>
          <cell r="AB11186" t="str">
            <v>AMC visit done</v>
          </cell>
        </row>
        <row r="11187">
          <cell r="A11187">
            <v>45290.639756944402</v>
          </cell>
          <cell r="B11187">
            <v>3323</v>
          </cell>
          <cell r="F11187" t="str">
            <v>CC-01142313</v>
          </cell>
          <cell r="J11187" t="str">
            <v>Schedule Service</v>
          </cell>
          <cell r="R11187" t="str">
            <v>BVJD162972</v>
          </cell>
          <cell r="AB11187" t="str">
            <v>Attend the site for schedule service so drain oil from cooler and drain oil from tank total 37 liter oil drain then Change air filter for compressor and engine both side , change air oil separator, oil filter and oil 40 liter. After then start the unit found running ok.</v>
          </cell>
        </row>
        <row r="11188">
          <cell r="A11188">
            <v>45290.466608796298</v>
          </cell>
          <cell r="B11188">
            <v>12506</v>
          </cell>
          <cell r="F11188" t="str">
            <v>CC-01141928</v>
          </cell>
          <cell r="J11188" t="str">
            <v>Schedule Service</v>
          </cell>
          <cell r="R11188" t="str">
            <v>BSFC376459</v>
          </cell>
          <cell r="AB11188" t="str">
            <v>Attend the site for schedule services so change air filter, oil filter, air oil separators and oil. Then start the unit found running ok.</v>
          </cell>
        </row>
        <row r="11189">
          <cell r="A11189">
            <v>45290.465752314798</v>
          </cell>
          <cell r="B11189">
            <v>18732</v>
          </cell>
          <cell r="F11189" t="str">
            <v>CC-01141927</v>
          </cell>
          <cell r="J11189" t="str">
            <v>Schedule Service</v>
          </cell>
          <cell r="R11189" t="str">
            <v>GOAC370220</v>
          </cell>
          <cell r="AB11189" t="str">
            <v>Attend the site for schedule services so change air filter, oil filter, air oil separators and oil. Then start the unit found running ok.</v>
          </cell>
        </row>
        <row r="11190">
          <cell r="A11190">
            <v>45290.440983796303</v>
          </cell>
          <cell r="B11190">
            <v>6999</v>
          </cell>
          <cell r="F11190" t="str">
            <v>CC-01141879</v>
          </cell>
          <cell r="J11190" t="str">
            <v>Schedule Service</v>
          </cell>
          <cell r="R11190" t="str">
            <v>BSKD161499</v>
          </cell>
          <cell r="AB11190" t="str">
            <v>Attend the site for schedule service so drain oil from cooler and drain oil from tank total 37 liter oil drain then Change air filter for compressor and engine both side then change oil filter, change air oil separator, change BDV KIT, MPV kit, ARV kit, actuator kit, pressure regulator kit and oil 40 liter. After then start the unit found running ok.</v>
          </cell>
        </row>
        <row r="11191">
          <cell r="A11191">
            <v>45289.718692129602</v>
          </cell>
          <cell r="B11191">
            <v>3004</v>
          </cell>
          <cell r="F11191" t="str">
            <v>CC-01141481</v>
          </cell>
          <cell r="J11191" t="str">
            <v>Schedule Service</v>
          </cell>
          <cell r="R11191" t="str">
            <v>BUID162940</v>
          </cell>
          <cell r="AB11191" t="str">
            <v>Attend the site for schedule service so drain oil from cooler and drain oil from tank total 376 liters oil drain then Change air filter for compressor and engine both side then change air oil separator and change oil filter and change BDV KIT, ARV kit, PRV KIT, OSV kit actuator kit and oil 40 liter oil. Then start the unit found running ok.</v>
          </cell>
        </row>
        <row r="11192">
          <cell r="A11192">
            <v>45289.477164351898</v>
          </cell>
          <cell r="B11192">
            <v>5947</v>
          </cell>
          <cell r="F11192" t="str">
            <v>CC-01140901</v>
          </cell>
          <cell r="J11192" t="str">
            <v>Schedule Service</v>
          </cell>
          <cell r="R11192" t="str">
            <v>BRCD160948</v>
          </cell>
          <cell r="AB11192" t="str">
            <v>Attend the site for schedule service so drain oil from cooler and drain oil from tank total 37 liter oil drain then Change air oil separator and change BDV KIT, MPV kit, ARV kit, actuator kit, pressure regulator kit and oil 40. Then start the unit found running ok.</v>
          </cell>
        </row>
        <row r="11193">
          <cell r="A11193">
            <v>45289.4760185185</v>
          </cell>
          <cell r="B11193">
            <v>6035</v>
          </cell>
          <cell r="F11193" t="str">
            <v>CC-01140900</v>
          </cell>
          <cell r="J11193" t="str">
            <v>Schedule Service</v>
          </cell>
          <cell r="R11193" t="str">
            <v>BRBL150944</v>
          </cell>
          <cell r="AB11193" t="str">
            <v>Attend the site for schedule service so drain oil from cooler and drain oil from tank total 37 liter oil drain then Change air oil separator and change BDV KIT, MPV kit, ARV kit, actuator kit, pressure regulator kit and oil 40. Then start the unit found running ok.</v>
          </cell>
        </row>
        <row r="11194">
          <cell r="A11194">
            <v>45289.474768518499</v>
          </cell>
          <cell r="B11194">
            <v>4839</v>
          </cell>
          <cell r="F11194" t="str">
            <v>CC-01140896</v>
          </cell>
          <cell r="J11194" t="str">
            <v>Schedule Service</v>
          </cell>
          <cell r="R11194" t="str">
            <v>BRHD161299</v>
          </cell>
          <cell r="AB11194" t="str">
            <v>Attend the site for schedule service so drain oil from cooler and drain oil from tank total 37 liter oil drain then Change air oil separator and change BDV KIT, MPV kit, ARV kit, actuator kit, pressure regulator kit and oil 40. Then start the unit found running ok.</v>
          </cell>
        </row>
        <row r="11195">
          <cell r="A11195">
            <v>45289.474085648202</v>
          </cell>
          <cell r="B11195">
            <v>6471</v>
          </cell>
          <cell r="F11195" t="str">
            <v>CC-01140892</v>
          </cell>
          <cell r="J11195" t="str">
            <v>Schedule Service</v>
          </cell>
          <cell r="R11195" t="str">
            <v>BPLD200068</v>
          </cell>
          <cell r="AB11195" t="str">
            <v>Attend the site for schedule service so drain oil from cooler and drain oil from tank total 37 liter oil drain then Change air oil separator, BDV KIT, ADV kit, ARV kit, actuator kit, pressure regulator kit and oil 40 liter. After then start the unit found running ok.</v>
          </cell>
        </row>
        <row r="11196">
          <cell r="A11196">
            <v>45289.473171296297</v>
          </cell>
          <cell r="B11196">
            <v>10269</v>
          </cell>
          <cell r="F11196" t="str">
            <v>CC-01140890</v>
          </cell>
          <cell r="J11196" t="str">
            <v>Schedule Service</v>
          </cell>
          <cell r="R11196" t="str">
            <v>BQGD230029</v>
          </cell>
          <cell r="AB11196" t="str">
            <v>Attend the site for schedule service so drain oil from cooler and drain oil from tank total 37 liter oil drain then change air oil separator, change air filter for compressor side and change oil filter, BDV KIT, ADV kit, ARV kit, actuator kit, pressure regulator kit and oil 40 liter. After then start the unit found running ok.</v>
          </cell>
        </row>
        <row r="11197">
          <cell r="A11197">
            <v>45289.472303240698</v>
          </cell>
          <cell r="B11197">
            <v>5708</v>
          </cell>
          <cell r="F11197" t="str">
            <v>CC-01140886</v>
          </cell>
          <cell r="J11197" t="str">
            <v>Schedule Service</v>
          </cell>
          <cell r="R11197" t="str">
            <v>BSJD161378</v>
          </cell>
          <cell r="AB11197" t="str">
            <v>Attend the site for schedule service so drain oil from cooler and drain oil from tank total 37 liter oil drain then change air oil separator, change air filter for compressor side and change oil filter, BDV KIT, ADV kit, ARV kit, actuator kit, pressure regulator kit and oil 40 liter. After then start the unit found running ok.</v>
          </cell>
        </row>
        <row r="11198">
          <cell r="A11198">
            <v>45289.471400463</v>
          </cell>
          <cell r="B11198">
            <v>5271</v>
          </cell>
          <cell r="F11198" t="str">
            <v>CC-01140880</v>
          </cell>
          <cell r="J11198" t="str">
            <v>Schedule Service</v>
          </cell>
          <cell r="R11198" t="str">
            <v>BUCD162696</v>
          </cell>
          <cell r="AB11198" t="str">
            <v>Attend the site for schedule service so drain oil from cooler and drain oil from tank total 37 liter drain then Change air filter for compressor and engine both side then change oil filter and oil 40. Then start the unit found running ok.</v>
          </cell>
        </row>
        <row r="11199">
          <cell r="A11199">
            <v>45289.470497685201</v>
          </cell>
          <cell r="B11199">
            <v>1581</v>
          </cell>
          <cell r="F11199" t="str">
            <v>CC-01140878</v>
          </cell>
          <cell r="J11199" t="str">
            <v>Schedule Service</v>
          </cell>
          <cell r="R11199" t="str">
            <v>BULD121094</v>
          </cell>
          <cell r="AB11199" t="str">
            <v>Attend the site for schedule service so drain oil from cooler and drain oil from tank total 37 liter drain then Change air filter for compressor and engine both side then change oil filter and oil 40. Then start the unit found running ok.</v>
          </cell>
        </row>
        <row r="11200">
          <cell r="A11200">
            <v>45289.468969907401</v>
          </cell>
          <cell r="B11200">
            <v>5762</v>
          </cell>
          <cell r="F11200" t="str">
            <v>CC-01140870</v>
          </cell>
          <cell r="J11200" t="str">
            <v>Schedule Service</v>
          </cell>
          <cell r="R11200" t="str">
            <v>BTGL160455</v>
          </cell>
          <cell r="AB11200" t="str">
            <v>Attend the site for schedule service so drain oil from cooler and drain oil from tank total 37 liter oil drain then Change air filter for compressor side and change oil filter and oil 40 liter. After then start the unit found running ok.</v>
          </cell>
        </row>
        <row r="11201">
          <cell r="A11201">
            <v>45289.468148148102</v>
          </cell>
          <cell r="B11201">
            <v>3767</v>
          </cell>
          <cell r="F11201" t="str">
            <v>CC-01140860</v>
          </cell>
          <cell r="J11201" t="str">
            <v>Schedule Service</v>
          </cell>
          <cell r="R11201" t="str">
            <v>BSID161973</v>
          </cell>
          <cell r="AB11201" t="str">
            <v>Attend the site for schedule service so drain oil from cooler and drain oil from tank total 37 liter drain then Change air filter for compressor and engine both side then change oil filter and oil 40. Then start the unit found running ok.</v>
          </cell>
        </row>
        <row r="11202">
          <cell r="A11202">
            <v>45289.467303240701</v>
          </cell>
          <cell r="B11202">
            <v>17300</v>
          </cell>
          <cell r="F11202" t="str">
            <v>CC-01140859</v>
          </cell>
          <cell r="J11202" t="str">
            <v>Schedule Service</v>
          </cell>
          <cell r="R11202" t="str">
            <v>BQHD160416</v>
          </cell>
          <cell r="AB11202" t="str">
            <v>Attend the site for schedule service so drain oil from cooler and drain oil from tank total 37 liter drain then Change air filter for compressor and engine both side then change oil filter and oil 40. Then start the unit found running ok.</v>
          </cell>
        </row>
        <row r="11203">
          <cell r="A11203">
            <v>45289.466273148202</v>
          </cell>
          <cell r="B11203">
            <v>25820</v>
          </cell>
          <cell r="F11203" t="str">
            <v>CC-01140852</v>
          </cell>
          <cell r="J11203" t="str">
            <v>Schedule Service</v>
          </cell>
          <cell r="R11203" t="str">
            <v>BMJD200014</v>
          </cell>
          <cell r="AB11203" t="str">
            <v>Attend the site for schedule service so drain oil from cooler and drain oil from tank total 37 liter oil drain then Change air filter for compressor side and change oil filter and oil 40 liter. After then start the unit found running ok.</v>
          </cell>
        </row>
        <row r="11204">
          <cell r="A11204">
            <v>45289.464988425898</v>
          </cell>
          <cell r="B11204">
            <v>12400</v>
          </cell>
          <cell r="F11204" t="str">
            <v>CC-01140848</v>
          </cell>
          <cell r="J11204" t="str">
            <v>Schedule Service</v>
          </cell>
          <cell r="R11204" t="str">
            <v>BRGL151464</v>
          </cell>
          <cell r="AB11204" t="str">
            <v>Attend the site for schedule service so drain oil from cooler and drain oil from tank total 37 liter oil drain then Change air filter for compressor side and change oil filter and oil 40 liter. After then start the unit found running ok.</v>
          </cell>
        </row>
        <row r="11205">
          <cell r="A11205">
            <v>45289.463726851798</v>
          </cell>
          <cell r="B11205">
            <v>8155</v>
          </cell>
          <cell r="F11205" t="str">
            <v>CC-01140844</v>
          </cell>
          <cell r="J11205" t="str">
            <v>Schedule Service</v>
          </cell>
          <cell r="R11205" t="str">
            <v>BTED162217</v>
          </cell>
          <cell r="AB11205" t="str">
            <v>Attend the site for schedule service so drain oil from cooler and drain oil from tank total 37 liter drain then Change air filter for compressor and engine both side then change oil filter and oil 40. Then start the unit found running ok.</v>
          </cell>
        </row>
        <row r="11206">
          <cell r="A11206">
            <v>45289.462488425903</v>
          </cell>
          <cell r="B11206">
            <v>6304</v>
          </cell>
          <cell r="F11206" t="str">
            <v>CC-01140838</v>
          </cell>
          <cell r="J11206" t="str">
            <v>Schedule Service</v>
          </cell>
          <cell r="R11206" t="str">
            <v>BSAD230391</v>
          </cell>
          <cell r="AB11206"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1207">
          <cell r="A11207">
            <v>45289.461423611101</v>
          </cell>
          <cell r="B11207">
            <v>7160</v>
          </cell>
          <cell r="F11207" t="str">
            <v>CC-01140835</v>
          </cell>
          <cell r="J11207" t="str">
            <v>Schedule Service</v>
          </cell>
          <cell r="R11207" t="str">
            <v>BTDD162192</v>
          </cell>
          <cell r="AB11207" t="str">
            <v>Attend the site for schedule service so drain oil from cooler and drain oil from tank total 37 liter drain then Change air filter for compressor and engine both side then change oil filter and oil 40. Then start the unit found running ok.</v>
          </cell>
        </row>
        <row r="11208">
          <cell r="A11208">
            <v>45289.460613425901</v>
          </cell>
          <cell r="B11208">
            <v>8225</v>
          </cell>
          <cell r="F11208" t="str">
            <v>CC-01140834</v>
          </cell>
          <cell r="J11208" t="str">
            <v>Schedule Service</v>
          </cell>
          <cell r="R11208" t="str">
            <v>BOID200231</v>
          </cell>
          <cell r="AB11208" t="str">
            <v>Attend the site for schedule service so drain oil from cooler and drain oil from tank total 37 liter oil drain then Change air filter for compressor side and change oil filter and oil 40 liter. After then start the unit found running ok.</v>
          </cell>
        </row>
        <row r="11209">
          <cell r="A11209">
            <v>45289.459837962997</v>
          </cell>
          <cell r="B11209">
            <v>3000</v>
          </cell>
          <cell r="F11209" t="str">
            <v>CC-01140828</v>
          </cell>
          <cell r="J11209" t="str">
            <v>Schedule Service</v>
          </cell>
          <cell r="R11209" t="str">
            <v>BUAL160585</v>
          </cell>
          <cell r="AB11209"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1210">
          <cell r="A11210">
            <v>45289.459016203698</v>
          </cell>
          <cell r="B11210">
            <v>2499</v>
          </cell>
          <cell r="F11210" t="str">
            <v>CC-01140825</v>
          </cell>
          <cell r="J11210" t="str">
            <v>Schedule Service</v>
          </cell>
          <cell r="R11210" t="str">
            <v>BUJD121019</v>
          </cell>
          <cell r="AB11210"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1211">
          <cell r="A11211">
            <v>45289.4581944444</v>
          </cell>
          <cell r="B11211">
            <v>1697</v>
          </cell>
          <cell r="F11211" t="str">
            <v>CC-01140821</v>
          </cell>
          <cell r="J11211" t="str">
            <v>Schedule Service</v>
          </cell>
          <cell r="R11211" t="str">
            <v>BUJD121040</v>
          </cell>
          <cell r="AB11211"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1212">
          <cell r="A11212">
            <v>45289.457326388903</v>
          </cell>
          <cell r="B11212">
            <v>6505</v>
          </cell>
          <cell r="F11212" t="str">
            <v>CC-01140820</v>
          </cell>
          <cell r="J11212" t="str">
            <v>Schedule Service</v>
          </cell>
          <cell r="R11212" t="str">
            <v>BNJD200008</v>
          </cell>
          <cell r="AB11212"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1213">
          <cell r="A11213">
            <v>45289.456377314797</v>
          </cell>
          <cell r="B11213">
            <v>2931</v>
          </cell>
          <cell r="F11213" t="str">
            <v>CC-01140819</v>
          </cell>
          <cell r="J11213" t="str">
            <v>Schedule Service</v>
          </cell>
          <cell r="R11213" t="str">
            <v>BRHD161314</v>
          </cell>
          <cell r="AB11213"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1214">
          <cell r="A11214">
            <v>45289.455347222203</v>
          </cell>
          <cell r="B11214">
            <v>4968</v>
          </cell>
          <cell r="F11214" t="str">
            <v>CC-01140817</v>
          </cell>
          <cell r="J11214" t="str">
            <v>Schedule Service</v>
          </cell>
          <cell r="R11214" t="str">
            <v>BSKD200409</v>
          </cell>
          <cell r="AB11214"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1215">
          <cell r="A11215">
            <v>45289.454594907402</v>
          </cell>
          <cell r="B11215">
            <v>3633</v>
          </cell>
          <cell r="F11215" t="str">
            <v>CC-01140813</v>
          </cell>
          <cell r="J11215" t="str">
            <v>Schedule Service</v>
          </cell>
          <cell r="R11215" t="str">
            <v>BSID220375</v>
          </cell>
          <cell r="AB11215"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1216">
          <cell r="A11216">
            <v>45289.453831018502</v>
          </cell>
          <cell r="B11216">
            <v>2250</v>
          </cell>
          <cell r="F11216" t="str">
            <v>CC-01140812</v>
          </cell>
          <cell r="J11216" t="str">
            <v>Schedule Service</v>
          </cell>
          <cell r="R11216" t="str">
            <v>BSJD161438</v>
          </cell>
          <cell r="AB11216" t="str">
            <v>Attend the site for schedule service so drain oil from cooler and drain oil from tank total 37 liter oil drain then Change air filter for compressor side and change oil filter and oil 40 liter. After then start the unit found running ok.</v>
          </cell>
        </row>
        <row r="11217">
          <cell r="A11217">
            <v>45289.452928240702</v>
          </cell>
          <cell r="B11217">
            <v>6778</v>
          </cell>
          <cell r="F11217" t="str">
            <v>CC-01140810</v>
          </cell>
          <cell r="J11217" t="str">
            <v>Schedule Service</v>
          </cell>
          <cell r="R11217" t="str">
            <v>BSFD161795</v>
          </cell>
          <cell r="AB11217"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1218">
          <cell r="A11218">
            <v>45289.452199074098</v>
          </cell>
          <cell r="B11218">
            <v>8361</v>
          </cell>
          <cell r="F11218" t="str">
            <v>CC-01140808</v>
          </cell>
          <cell r="J11218" t="str">
            <v>Schedule Service</v>
          </cell>
          <cell r="R11218" t="str">
            <v>BNDD160224</v>
          </cell>
          <cell r="AB11218"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1219">
          <cell r="A11219">
            <v>45289.451400462996</v>
          </cell>
          <cell r="B11219">
            <v>6262</v>
          </cell>
          <cell r="F11219" t="str">
            <v>CC-01140805</v>
          </cell>
          <cell r="J11219" t="str">
            <v>Schedule Service</v>
          </cell>
          <cell r="R11219" t="str">
            <v>GPGD160208</v>
          </cell>
          <cell r="AB11219"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1220">
          <cell r="A11220">
            <v>45289.450636574104</v>
          </cell>
          <cell r="B11220">
            <v>3762</v>
          </cell>
          <cell r="F11220" t="str">
            <v>CC-01140803</v>
          </cell>
          <cell r="J11220" t="str">
            <v>Schedule Service</v>
          </cell>
          <cell r="R11220" t="str">
            <v>BRGD161229</v>
          </cell>
          <cell r="AB11220" t="str">
            <v>Attend the site for schedule service so drain oil from cooler and drain oil from tank total 37 liter oil drain then change air oil separator, change air filter for compressor side and change oil filter, BDV KIT, ADV kit, ARV kit, actuator kit, pressure regulator kit and oil 40 liter. After then start the unit found running ok.</v>
          </cell>
        </row>
        <row r="11221">
          <cell r="A11221">
            <v>45289.439699074101</v>
          </cell>
          <cell r="B11221">
            <v>0</v>
          </cell>
          <cell r="F11221" t="str">
            <v>CC-01140785</v>
          </cell>
          <cell r="J11221" t="str">
            <v>Field Campaign</v>
          </cell>
          <cell r="R11221" t="str">
            <v>CWCE560645</v>
          </cell>
          <cell r="AB11221" t="str">
            <v>We visited site check and found air leakage from unloader of NRV so we found the NRV seal has been cut. So we change NRV under FOC basis and strat for check unit running well.</v>
          </cell>
        </row>
        <row r="11222">
          <cell r="A11222">
            <v>45288.7323032407</v>
          </cell>
          <cell r="B11222">
            <v>3686</v>
          </cell>
          <cell r="F11222" t="str">
            <v>CC-01140258</v>
          </cell>
          <cell r="J11222" t="str">
            <v>Schedule Service</v>
          </cell>
          <cell r="R11222" t="str">
            <v>BVLD163067</v>
          </cell>
          <cell r="AB11222" t="str">
            <v>Attend the site for schedule service so drain oil from cooler and drain oil from tank total 37 liter oil drain then Change air filter for compressor and engine both side then change oil filter and oil 40 liter. After then start the unit found running ok.</v>
          </cell>
        </row>
        <row r="11223">
          <cell r="A11223">
            <v>45288.720937500002</v>
          </cell>
          <cell r="B11223">
            <v>0</v>
          </cell>
          <cell r="F11223" t="str">
            <v>CC-01140224</v>
          </cell>
          <cell r="J11223" t="str">
            <v>Complaint - Running With Problem</v>
          </cell>
          <cell r="R11223" t="str">
            <v>CWCE560645</v>
          </cell>
          <cell r="AB11223" t="str">
            <v>We visited site check and found air leakage from unloader of NRV so we found the NRV seal has been cut. So we change NRV under FOC basis and strat for check unit running well... as per call clarification we send email to cancel call, hence waiting for call cancellation. 30-12-2023</v>
          </cell>
        </row>
        <row r="11224">
          <cell r="A11224">
            <v>45288.709062499998</v>
          </cell>
          <cell r="B11224">
            <v>350</v>
          </cell>
          <cell r="F11224" t="str">
            <v>CC-01140188</v>
          </cell>
          <cell r="J11224" t="str">
            <v>Complaint - Running With Problem</v>
          </cell>
          <cell r="R11224" t="str">
            <v>BWES033256</v>
          </cell>
          <cell r="AB11224" t="str">
            <v>FOC raised for Kept parts in FOC stock to support customer.</v>
          </cell>
        </row>
        <row r="11225">
          <cell r="A11225">
            <v>45288.669502314799</v>
          </cell>
          <cell r="B11225">
            <v>10386</v>
          </cell>
          <cell r="F11225" t="str">
            <v>CC-01140109</v>
          </cell>
          <cell r="J11225" t="str">
            <v>Schedule Service</v>
          </cell>
          <cell r="R11225" t="str">
            <v>BULL160559</v>
          </cell>
          <cell r="AB11225" t="str">
            <v>Attend the site for schedule service so drain oil from cooler and drain oil from tank total 37 liter oil drain then Change air filter for compressor side and change oil filter and change air oil separator and change BDV KIT, MPV kit, ARV kit, actuator kit, pressure regulator kit and oil 40 liter. After then start the unit found running ok.</v>
          </cell>
        </row>
        <row r="11226">
          <cell r="A11226">
            <v>45288.658032407402</v>
          </cell>
          <cell r="B11226">
            <v>1861</v>
          </cell>
          <cell r="F11226" t="str">
            <v>CC-01140071</v>
          </cell>
          <cell r="J11226" t="str">
            <v>Complaint - Running With Problem</v>
          </cell>
          <cell r="R11226" t="str">
            <v>BWEC370394</v>
          </cell>
          <cell r="AB11226" t="str">
            <v>Attend the site for complain of oil indicator not working so check and found oil indicator gauge internally damaged to change the same with now one under FOC basis.</v>
          </cell>
        </row>
        <row r="11227">
          <cell r="A11227">
            <v>45288.507696759298</v>
          </cell>
          <cell r="B11227">
            <v>0</v>
          </cell>
          <cell r="F11227" t="str">
            <v>CC-01139623</v>
          </cell>
          <cell r="J11227" t="str">
            <v>Commissioning</v>
          </cell>
          <cell r="R11227" t="str">
            <v>CWHE721140</v>
          </cell>
          <cell r="AB11227" t="str">
            <v>Commissioning done on dated 28-12-2023</v>
          </cell>
        </row>
        <row r="11228">
          <cell r="A11228">
            <v>45288.458726851903</v>
          </cell>
          <cell r="B11228">
            <v>14720</v>
          </cell>
          <cell r="F11228" t="str">
            <v>CC-01139487</v>
          </cell>
          <cell r="J11228" t="str">
            <v>Schedule Service</v>
          </cell>
          <cell r="R11228" t="str">
            <v>BPIC370386</v>
          </cell>
          <cell r="AB11228" t="str">
            <v>Attend the site for schedule service so change air filter, oil filter, air oil separator and oil also treading done then start the unit found running ok.</v>
          </cell>
        </row>
        <row r="11229">
          <cell r="A11229">
            <v>45287.670868055597</v>
          </cell>
          <cell r="B11229">
            <v>252</v>
          </cell>
          <cell r="F11229" t="str">
            <v>CC-01138856</v>
          </cell>
          <cell r="J11229" t="str">
            <v>General Service</v>
          </cell>
          <cell r="R11229" t="str">
            <v>BWCC379823</v>
          </cell>
          <cell r="AB11229" t="str">
            <v>Courtesy visit done</v>
          </cell>
        </row>
        <row r="11230">
          <cell r="A11230">
            <v>45287.647187499999</v>
          </cell>
          <cell r="B11230">
            <v>1754</v>
          </cell>
          <cell r="F11230" t="str">
            <v>CC-01138796</v>
          </cell>
          <cell r="J11230" t="str">
            <v>General Service</v>
          </cell>
          <cell r="R11230" t="str">
            <v>BWEC370394</v>
          </cell>
          <cell r="AB11230" t="str">
            <v>Attend the site for complain of low oil level so check and found separator tank and oil level ok but oil level indicator not working properly. So open oil level indicator and found lever damaged that cause of oil level indicator not working.</v>
          </cell>
        </row>
        <row r="11231">
          <cell r="A11231">
            <v>45287.605138888903</v>
          </cell>
          <cell r="B11231">
            <v>1</v>
          </cell>
          <cell r="F11231" t="str">
            <v>CC-01138679</v>
          </cell>
          <cell r="J11231" t="str">
            <v>Commissioning</v>
          </cell>
          <cell r="R11231" t="str">
            <v>BWHD231642</v>
          </cell>
          <cell r="AB11231" t="str">
            <v>Attend the site for commissioning at customer site so check air filterter condition found ok, check oil filter condition found ok, check mountings found ok, check hose pipe are found ok, check all valve kit (BDV, ARDm MPV, Actuator, pressure regulator, OSV are found ok, all canopy found okafter necessary checking start the unit found all parameter are found ok. Commissioning photos attached in call</v>
          </cell>
        </row>
        <row r="11232">
          <cell r="A11232">
            <v>45286.6769444444</v>
          </cell>
          <cell r="B11232">
            <v>4034</v>
          </cell>
          <cell r="F11232" t="str">
            <v>CC-01137601</v>
          </cell>
          <cell r="J11232" t="str">
            <v>Schedule Service</v>
          </cell>
          <cell r="R11232" t="str">
            <v>BUID162953</v>
          </cell>
          <cell r="AB11232" t="str">
            <v>Attend the site for schedule service so drain oil from tank and drain oil from cooler total 39 liters oil drain then Change air filter for compressor engine and compressor both side then change oil and and oil 40 liter. After then start the unit found running ok.</v>
          </cell>
        </row>
        <row r="11233">
          <cell r="A11233">
            <v>45286.5648842593</v>
          </cell>
          <cell r="B11233">
            <v>1</v>
          </cell>
          <cell r="F11233" t="str">
            <v>CC-01137331</v>
          </cell>
          <cell r="J11233" t="str">
            <v>Commissioning</v>
          </cell>
          <cell r="R11233" t="str">
            <v>BVFC377422</v>
          </cell>
          <cell r="AB11233" t="str">
            <v>Commissioning done on dated 26-12-2023</v>
          </cell>
        </row>
        <row r="11234">
          <cell r="A11234">
            <v>45286.563958333303</v>
          </cell>
          <cell r="B11234">
            <v>1</v>
          </cell>
          <cell r="F11234" t="str">
            <v>CC-01137330</v>
          </cell>
          <cell r="J11234" t="str">
            <v>Commissioning</v>
          </cell>
          <cell r="R11234" t="str">
            <v>BVGC377436</v>
          </cell>
          <cell r="AB11234" t="str">
            <v>Commissioning done on dated 26-12-2023...comm date-26-12-2023</v>
          </cell>
        </row>
        <row r="11235">
          <cell r="A11235">
            <v>45286.528263888897</v>
          </cell>
          <cell r="B11235">
            <v>1</v>
          </cell>
          <cell r="F11235" t="str">
            <v>CC-01137243</v>
          </cell>
          <cell r="J11235" t="str">
            <v>Commissioning</v>
          </cell>
          <cell r="R11235" t="str">
            <v>BWFC370723</v>
          </cell>
          <cell r="AB11235" t="str">
            <v>Commissioning done on dated 26-12-2023.......Comm date-26-12-2023</v>
          </cell>
        </row>
        <row r="11236">
          <cell r="A11236">
            <v>45286.460902777799</v>
          </cell>
          <cell r="B11236">
            <v>1</v>
          </cell>
          <cell r="F11236" t="str">
            <v>CC-01137029</v>
          </cell>
          <cell r="J11236" t="str">
            <v>Commissioning</v>
          </cell>
          <cell r="R11236" t="str">
            <v>BWHD163996</v>
          </cell>
          <cell r="AB11236" t="str">
            <v>Commissioning done on dated 26-12-2023.</v>
          </cell>
        </row>
        <row r="11237">
          <cell r="A11237">
            <v>45286.2728935185</v>
          </cell>
          <cell r="B11237">
            <v>6445</v>
          </cell>
          <cell r="F11237" t="str">
            <v>CC-01136700</v>
          </cell>
          <cell r="J11237" t="str">
            <v>Schedule Service - AMC</v>
          </cell>
          <cell r="R11237" t="str">
            <v>BUFS046813</v>
          </cell>
          <cell r="AB11237" t="str">
            <v>AMC visit done</v>
          </cell>
        </row>
        <row r="11238">
          <cell r="A11238">
            <v>45285.517615740697</v>
          </cell>
          <cell r="B11238">
            <v>2186</v>
          </cell>
          <cell r="F11238" t="str">
            <v>CC-01136310</v>
          </cell>
          <cell r="J11238" t="str">
            <v>Schedule Service</v>
          </cell>
          <cell r="R11238" t="str">
            <v>BVJC374285</v>
          </cell>
          <cell r="AB11238" t="str">
            <v>Attend the site for schedule service so change air filter, oil filter, air oil separator and oil after then start the unit found running ok.</v>
          </cell>
        </row>
        <row r="11239">
          <cell r="A11239">
            <v>45285.4581944444</v>
          </cell>
          <cell r="B11239">
            <v>29957</v>
          </cell>
          <cell r="F11239" t="str">
            <v>CC-01136187</v>
          </cell>
          <cell r="J11239" t="str">
            <v>Complaint - Breakdown</v>
          </cell>
          <cell r="R11239" t="str">
            <v>BRIC374329</v>
          </cell>
          <cell r="AB11239" t="str">
            <v>Attend the site for airend replacement so dismental the old airend and fitted the new airend having serial number - AWCI733891 ans also change air filter, oil filter, air oil separator, all valve kit and oil after then start the unit found running ok. Old airend serial no. BRHI732784 and New airend serial number AWCI733891. We supplied new airend and fitted the same at customer site but at the time of fitment we found separator is punchred photo attached. PURCHASES INVOICE N. 45081233000123 DATED 16-08-2023, SALES INVOICE NO. PP/TI/23-24/1352 DATED 30-08-2023</v>
          </cell>
        </row>
        <row r="11240">
          <cell r="A11240">
            <v>45285.456111111103</v>
          </cell>
          <cell r="B11240">
            <v>0</v>
          </cell>
          <cell r="F11240" t="str">
            <v>CC-01136181</v>
          </cell>
          <cell r="J11240" t="str">
            <v>Commissioning</v>
          </cell>
          <cell r="R11240" t="str">
            <v>SN22T002022</v>
          </cell>
          <cell r="AB11240" t="str">
            <v>Commissioning done on dated 25-12-2023</v>
          </cell>
        </row>
        <row r="11241">
          <cell r="A11241">
            <v>45285.455081018503</v>
          </cell>
          <cell r="B11241">
            <v>0</v>
          </cell>
          <cell r="F11241" t="str">
            <v>CC-01136179</v>
          </cell>
          <cell r="J11241" t="str">
            <v>Commissioning</v>
          </cell>
          <cell r="R11241" t="str">
            <v>SN22T002023</v>
          </cell>
          <cell r="AB11241" t="str">
            <v>Commissioning done on dated 25-12-2023</v>
          </cell>
        </row>
        <row r="11242">
          <cell r="A11242">
            <v>45283.718182870398</v>
          </cell>
          <cell r="B11242">
            <v>0</v>
          </cell>
          <cell r="F11242" t="str">
            <v>CC-01135469</v>
          </cell>
          <cell r="J11242" t="str">
            <v>Preservative Measures</v>
          </cell>
          <cell r="R11242" t="str">
            <v>BVFC377422</v>
          </cell>
          <cell r="AB11242" t="str">
            <v>Preservative Measures Done no parts required replace oil, oil filter, Air filter, pre filter
and air oil separator</v>
          </cell>
        </row>
        <row r="11243">
          <cell r="A11243">
            <v>45283.717418981498</v>
          </cell>
          <cell r="B11243">
            <v>0</v>
          </cell>
          <cell r="F11243" t="str">
            <v>CC-01135466</v>
          </cell>
          <cell r="J11243" t="str">
            <v>Preservative Measures</v>
          </cell>
          <cell r="R11243" t="str">
            <v>SN22T002022</v>
          </cell>
          <cell r="AB11243" t="str">
            <v>Preservative Measures Done</v>
          </cell>
        </row>
        <row r="11244">
          <cell r="A11244">
            <v>45283.716724537</v>
          </cell>
          <cell r="B11244">
            <v>0</v>
          </cell>
          <cell r="F11244" t="str">
            <v>CC-01135465</v>
          </cell>
          <cell r="J11244" t="str">
            <v>Preservative Measures</v>
          </cell>
          <cell r="R11244" t="str">
            <v>BVGC377436</v>
          </cell>
          <cell r="AB11244" t="str">
            <v>Preservative measures done replace oil, oil filter, Air filter, pre filter
and air oil separator</v>
          </cell>
        </row>
        <row r="11245">
          <cell r="A11245">
            <v>45283.715891203698</v>
          </cell>
          <cell r="B11245">
            <v>0</v>
          </cell>
          <cell r="F11245" t="str">
            <v>CC-01135460</v>
          </cell>
          <cell r="J11245" t="str">
            <v>Preservative Measures</v>
          </cell>
          <cell r="R11245" t="str">
            <v>SN22T002023</v>
          </cell>
          <cell r="AB11245" t="str">
            <v>Preservative measures done</v>
          </cell>
        </row>
        <row r="11246">
          <cell r="A11246">
            <v>45283.674074074101</v>
          </cell>
          <cell r="B11246">
            <v>50</v>
          </cell>
          <cell r="F11246" t="str">
            <v>CC-01135343</v>
          </cell>
          <cell r="J11246" t="str">
            <v>Sales Call</v>
          </cell>
          <cell r="R11246" t="str">
            <v>BWHD121813</v>
          </cell>
          <cell r="AB11246" t="str">
            <v>Sales call carried out for HMR collection</v>
          </cell>
        </row>
        <row r="11247">
          <cell r="A11247">
            <v>45283.670624999999</v>
          </cell>
          <cell r="B11247">
            <v>60</v>
          </cell>
          <cell r="F11247" t="str">
            <v>CC-01135340</v>
          </cell>
          <cell r="J11247" t="str">
            <v>Sales Call</v>
          </cell>
          <cell r="R11247" t="str">
            <v>BWHD164015</v>
          </cell>
          <cell r="AB11247" t="str">
            <v>Sales call carried out for HMR collection</v>
          </cell>
        </row>
        <row r="11248">
          <cell r="A11248">
            <v>45283.667511574102</v>
          </cell>
          <cell r="B11248">
            <v>10</v>
          </cell>
          <cell r="F11248" t="str">
            <v>CC-01135333</v>
          </cell>
          <cell r="J11248" t="str">
            <v>Sales Call</v>
          </cell>
          <cell r="R11248" t="str">
            <v>BWFD163931</v>
          </cell>
          <cell r="AB11248" t="str">
            <v>Sales call carried out for HMR collection</v>
          </cell>
        </row>
        <row r="11249">
          <cell r="A11249">
            <v>45283.662465277797</v>
          </cell>
          <cell r="B11249">
            <v>45</v>
          </cell>
          <cell r="F11249" t="str">
            <v>CC-01135321</v>
          </cell>
          <cell r="J11249" t="str">
            <v>Sales Call</v>
          </cell>
          <cell r="R11249" t="str">
            <v>BWHD164004</v>
          </cell>
          <cell r="AB11249" t="str">
            <v>Sales call carried out for HMR collection</v>
          </cell>
        </row>
        <row r="11250">
          <cell r="A11250">
            <v>45283.657222222202</v>
          </cell>
          <cell r="B11250">
            <v>750</v>
          </cell>
          <cell r="F11250" t="str">
            <v>CC-01135303</v>
          </cell>
          <cell r="J11250" t="str">
            <v>Sales Call</v>
          </cell>
          <cell r="R11250" t="str">
            <v>BWJD163502</v>
          </cell>
          <cell r="AB11250" t="str">
            <v>Sales call carried out for HMR collection</v>
          </cell>
        </row>
        <row r="11251">
          <cell r="A11251">
            <v>45283.6492939815</v>
          </cell>
          <cell r="B11251">
            <v>2500</v>
          </cell>
          <cell r="F11251" t="str">
            <v>CC-01135271</v>
          </cell>
          <cell r="J11251" t="str">
            <v>Schedule Service</v>
          </cell>
          <cell r="R11251" t="str">
            <v>BWAD163648</v>
          </cell>
          <cell r="AB11251" t="str">
            <v>Attend the site for schedule service so overall drain oil 38 litres, replace air filter engine and compressor both side, replace oil filters, plugged in the drain plugs and fill oil in tank upto 40 litres half gauge level, after schedule service done run the unit on load condition found unit is running in normal parameters .</v>
          </cell>
        </row>
        <row r="11252">
          <cell r="A11252">
            <v>45283.564583333296</v>
          </cell>
          <cell r="B11252">
            <v>0</v>
          </cell>
          <cell r="F11252" t="str">
            <v>CC-01135080</v>
          </cell>
          <cell r="J11252" t="str">
            <v>Complaint - Running With Problem</v>
          </cell>
          <cell r="R11252" t="str">
            <v>DRIL071341</v>
          </cell>
          <cell r="AB11252" t="str">
            <v>Service estimate shared with customer waiting for approval. Once we received approval we log new call.</v>
          </cell>
        </row>
        <row r="11253">
          <cell r="A11253">
            <v>45283.479953703703</v>
          </cell>
          <cell r="B11253">
            <v>1300</v>
          </cell>
          <cell r="F11253" t="str">
            <v>CC-01134803</v>
          </cell>
          <cell r="J11253" t="str">
            <v>Complaint - Running With Problem</v>
          </cell>
          <cell r="R11253" t="str">
            <v>BVGD163301</v>
          </cell>
          <cell r="AB11253" t="str">
            <v>Attend the site for unit running with problem so check the unit found solenoid patcon not in working condition and starter switch malfunctioning during starting condition, also butterfly valve malfunctioning. So replace the butterfly valve by new one, replace 4pin and 5pin relay, replace solenoid patcon and starter switch by new one. After all work done start the unit found unit is running in ok condition. No multiple work carried out only solenoide petcon replaced.</v>
          </cell>
        </row>
        <row r="11254">
          <cell r="A11254">
            <v>45283.459166666697</v>
          </cell>
          <cell r="B11254">
            <v>13500</v>
          </cell>
          <cell r="F11254" t="str">
            <v>CC-01134766</v>
          </cell>
          <cell r="J11254" t="str">
            <v>Schedule Service</v>
          </cell>
          <cell r="R11254" t="str">
            <v>BTDD162169</v>
          </cell>
          <cell r="AB11254" t="str">
            <v>Attend the site for schedule service so following jobs are carried out- drain oil from tank and oil cooler 38 litres, replace air filter engine and compressor both side, replace oil filter 2nos., replace separator filter, valve kits replaced are arv kit, bdv kit , pressure regulator kit and actuator kit engine and compressor both side. Plugged in the drain plugs and over all fill oil in tank upto 40 litres half guage level. After schedule service done start the unit and run in load condition found unit run with limited para meters.</v>
          </cell>
        </row>
        <row r="11255">
          <cell r="A11255">
            <v>45282.668043981503</v>
          </cell>
          <cell r="B11255">
            <v>0</v>
          </cell>
          <cell r="F11255" t="str">
            <v>CC-01134108</v>
          </cell>
          <cell r="J11255" t="str">
            <v>Commissioning</v>
          </cell>
          <cell r="R11255" t="str">
            <v>DWEL140773</v>
          </cell>
          <cell r="AB11255" t="str">
            <v>Commissioning done</v>
          </cell>
        </row>
        <row r="11256">
          <cell r="A11256">
            <v>45282.645243055602</v>
          </cell>
          <cell r="B11256">
            <v>1259</v>
          </cell>
          <cell r="F11256" t="str">
            <v>CC-01134050</v>
          </cell>
          <cell r="J11256" t="str">
            <v>Schedule Service</v>
          </cell>
          <cell r="R11256" t="str">
            <v>BVIL161084</v>
          </cell>
          <cell r="AB11256" t="str">
            <v>Attend the site for schedule service so drain oil from tank and drain oil from cooler total 39 liters oil drain then Change air filter for compressor and engine both side then Chand oil filter and change 40 liters oil. After then start the unit found running ok.</v>
          </cell>
        </row>
        <row r="11257">
          <cell r="A11257">
            <v>45281.748553240701</v>
          </cell>
          <cell r="B11257">
            <v>1</v>
          </cell>
          <cell r="F11257" t="str">
            <v>CC-01133077</v>
          </cell>
          <cell r="J11257" t="str">
            <v>General Service</v>
          </cell>
          <cell r="R11257" t="str">
            <v>18470611</v>
          </cell>
          <cell r="AB11257" t="str">
            <v>Today we attend the customer site for complain dryer controller not working so we change now dryer working ok</v>
          </cell>
        </row>
        <row r="11258">
          <cell r="A11258">
            <v>45281.666111111103</v>
          </cell>
          <cell r="B11258">
            <v>6959</v>
          </cell>
          <cell r="F11258" t="str">
            <v>CC-01132819</v>
          </cell>
          <cell r="J11258" t="str">
            <v>Schedule Service</v>
          </cell>
          <cell r="R11258" t="str">
            <v>BSDC375892</v>
          </cell>
          <cell r="AB11258" t="str">
            <v>Today we attend the customer site for general service so we change parts 1 air filter 2 oil filter 3 oil 4 separator 5 valve kit than start machine running ok</v>
          </cell>
        </row>
        <row r="11259">
          <cell r="A11259">
            <v>45281.582916666703</v>
          </cell>
          <cell r="B11259">
            <v>5723</v>
          </cell>
          <cell r="F11259" t="str">
            <v>CC-01132585</v>
          </cell>
          <cell r="J11259" t="str">
            <v>Schedule Service</v>
          </cell>
          <cell r="R11259" t="str">
            <v>BVKC374486</v>
          </cell>
          <cell r="AB11259" t="str">
            <v>Attend the site for schedule service so change air filter, oil filter, air oil separator and oil then start the unit found running ok.</v>
          </cell>
        </row>
        <row r="11260">
          <cell r="A11260">
            <v>45281.522685185198</v>
          </cell>
          <cell r="B11260">
            <v>2682</v>
          </cell>
          <cell r="F11260" t="str">
            <v>CC-01132412</v>
          </cell>
          <cell r="J11260" t="str">
            <v>Complaint - Running With Problem</v>
          </cell>
          <cell r="R11260" t="str">
            <v>BVED163244</v>
          </cell>
          <cell r="AB11260" t="str">
            <v>Attend the site for while leakage through discharge holes so check the AVM pad and you clamb found in ok condition check compressor and separator tank mountain found in ok condition after then replace the discharge horse in foc basis after fitment new discharge hose run the unit for 1 hour and found running ok in normal condition.</v>
          </cell>
        </row>
        <row r="11261">
          <cell r="A11261">
            <v>45281.281215277799</v>
          </cell>
          <cell r="B11261">
            <v>26052</v>
          </cell>
          <cell r="F11261" t="str">
            <v>CC-01131939</v>
          </cell>
          <cell r="J11261" t="str">
            <v>Schedule Service - AMC</v>
          </cell>
          <cell r="R11261" t="str">
            <v>BRAC372524</v>
          </cell>
          <cell r="AB11261" t="str">
            <v>AMC visit done</v>
          </cell>
        </row>
        <row r="11262">
          <cell r="A11262">
            <v>45280.614097222198</v>
          </cell>
          <cell r="B11262">
            <v>2660</v>
          </cell>
          <cell r="F11262" t="str">
            <v>CC-01131105</v>
          </cell>
          <cell r="J11262" t="str">
            <v>Schedule Service</v>
          </cell>
          <cell r="R11262" t="str">
            <v>BVJD162958</v>
          </cell>
          <cell r="AB11262" t="str">
            <v>Attend the site for schedule service so drain oil fromtankanddraonoil from cooler then change air filter for compressor engine both side then change oil filter and oil then change 40 liter oil. After then start then found running OK.</v>
          </cell>
        </row>
        <row r="11263">
          <cell r="A11263">
            <v>45279.690370370401</v>
          </cell>
          <cell r="B11263">
            <v>2433</v>
          </cell>
          <cell r="F11263" t="str">
            <v>CC-01129975</v>
          </cell>
          <cell r="J11263" t="str">
            <v>Complaint - Running With Problem</v>
          </cell>
          <cell r="R11263" t="str">
            <v>BWAD163648</v>
          </cell>
          <cell r="AB11263" t="str">
            <v>Attend the site for oil leakage through discharge hose so check the avm and u clamps found in ok condition, check compressor and separator tank mounting found in ok condition after then replace the discharge hose in FOC basis . After fitment new discharge hose run the unit for one hour found unit is running in normal condition..</v>
          </cell>
        </row>
        <row r="11264">
          <cell r="A11264">
            <v>45279.688888888901</v>
          </cell>
          <cell r="B11264">
            <v>10722</v>
          </cell>
          <cell r="F11264" t="str">
            <v>CC-01129971</v>
          </cell>
          <cell r="J11264" t="str">
            <v>Complaint - Running With Problem</v>
          </cell>
          <cell r="R11264" t="str">
            <v>BTJC377158</v>
          </cell>
          <cell r="AB11264" t="str">
            <v>We checked and found due to power refuse of the capacitor the fan was not able to start due to which the machine was tripping in high temperature. So we change starting capacitor after then start unit found running ok.</v>
          </cell>
        </row>
        <row r="11265">
          <cell r="A11265">
            <v>45279.630150463003</v>
          </cell>
          <cell r="B11265">
            <v>1588</v>
          </cell>
          <cell r="F11265" t="str">
            <v>CC-01129758</v>
          </cell>
          <cell r="J11265" t="str">
            <v>Complaint - Running With Problem</v>
          </cell>
          <cell r="R11265" t="str">
            <v>BWKD163543</v>
          </cell>
          <cell r="AB11265" t="str">
            <v>Attend the site as per customer complaint engine starting issue so AL team check the fuel line found FIP fuel supply not properly so AL team removed the NEW FIP and fitted the FIP then after connect all fuel connection then after start the engine on load condition and check 4 hours while running condition any problem not found.</v>
          </cell>
        </row>
        <row r="11266">
          <cell r="A11266">
            <v>45279.629074074102</v>
          </cell>
          <cell r="B11266">
            <v>1542</v>
          </cell>
          <cell r="F11266" t="str">
            <v>CC-01129753</v>
          </cell>
          <cell r="J11266" t="str">
            <v>Complaint - Running With Problem</v>
          </cell>
          <cell r="R11266" t="str">
            <v>BVFD163261</v>
          </cell>
          <cell r="AB11266" t="str">
            <v>Customer having the problem with the engine so after decision ashok leyland team replace the engine. De coupled the old engine from our airend, recoupled and fitted the new 6DTI engine HP 220. Old engine sl no NGHM109909 and new engine sl no RPHM100356. Fitted all same accessories and same silencer. After all fitment new coolant filled upto H-level . one 6 inch clamp fitted for rubber elbow of engine side air filter assembly. After all checking started the engine and run on load condition for one hour with loading and unloading mode found new engine is running in normal condition with limited parameters. Engine FSR attached. Sales call carried out for HMR collection</v>
          </cell>
        </row>
        <row r="11267">
          <cell r="A11267">
            <v>45279.594907407401</v>
          </cell>
          <cell r="B11267">
            <v>21480</v>
          </cell>
          <cell r="F11267" t="str">
            <v>CC-01129650</v>
          </cell>
          <cell r="J11267" t="str">
            <v>Schedule Service</v>
          </cell>
          <cell r="R11267" t="str">
            <v>BSDS043254</v>
          </cell>
          <cell r="AB11267" t="str">
            <v>Today we attend the customer site for sheudle service so we change parts 1 air filter 2 oil filter 3 pre filter 4 pre filter element 5 fine filter than start machine running ok</v>
          </cell>
        </row>
        <row r="11268">
          <cell r="A11268">
            <v>45279.566736111097</v>
          </cell>
          <cell r="B11268">
            <v>6312</v>
          </cell>
          <cell r="F11268" t="str">
            <v>CC-01129574</v>
          </cell>
          <cell r="J11268" t="str">
            <v>Schedule Service</v>
          </cell>
          <cell r="R11268" t="str">
            <v>BUFD162814</v>
          </cell>
          <cell r="AB11268" t="str">
            <v>Attend the site for schedule service so total drain oil from tank and oil cooler 39 litres, after then replace oil filter, separator filter, air filter engine and compressor both side. Valve kit replaced are - osv kit, mpv kit, bdv kit, arv kit, pressure regulator kit, actuator kit engine and compressor both side. After then plugged in all drain plugs and fill oil in tank upto full gauge level. Start the unit for sometime and stop the unit. Again fill oil in tank upto half gauge level . Over all topped oil 40 litres. Start the unit and set the air pressure to 14.5 bar and run the unit for sometime found unit is running in ok condition with all parameters under limit.</v>
          </cell>
        </row>
        <row r="11269">
          <cell r="A11269">
            <v>45278.604733796303</v>
          </cell>
          <cell r="B11269">
            <v>2391</v>
          </cell>
          <cell r="F11269" t="str">
            <v>CC-01128529</v>
          </cell>
          <cell r="J11269" t="str">
            <v>Schedule Service</v>
          </cell>
          <cell r="R11269" t="str">
            <v>BWLS031913</v>
          </cell>
          <cell r="AB11269" t="str">
            <v>We visited site and check and found service due so we service done today in unit during service we change the parts Air filter and oil filter. After than start for check unit running well.</v>
          </cell>
        </row>
        <row r="11270">
          <cell r="A11270">
            <v>45278.543865740699</v>
          </cell>
          <cell r="B11270">
            <v>1749</v>
          </cell>
          <cell r="F11270" t="str">
            <v>CC-01128369</v>
          </cell>
          <cell r="J11270" t="str">
            <v>General Service</v>
          </cell>
          <cell r="R11270" t="str">
            <v>BVFC377137</v>
          </cell>
          <cell r="AB11270" t="str">
            <v>We visited site check and found air filter chocked so we change air filter and start fir check unit running well.</v>
          </cell>
        </row>
        <row r="11271">
          <cell r="A11271">
            <v>45278.497268518498</v>
          </cell>
          <cell r="B11271">
            <v>29798</v>
          </cell>
          <cell r="F11271" t="str">
            <v>CC-01128162</v>
          </cell>
          <cell r="J11271" t="str">
            <v>Sales Call</v>
          </cell>
          <cell r="R11271" t="str">
            <v>BRIC374329</v>
          </cell>
          <cell r="AB11271" t="str">
            <v>Sales call carried out for HMR collection</v>
          </cell>
        </row>
        <row r="11272">
          <cell r="A11272">
            <v>45276.698842592603</v>
          </cell>
          <cell r="B11272">
            <v>1</v>
          </cell>
          <cell r="F11272" t="str">
            <v>CC-01127444</v>
          </cell>
          <cell r="J11272" t="str">
            <v>Commissioning</v>
          </cell>
          <cell r="R11272" t="str">
            <v>BWHD164004</v>
          </cell>
          <cell r="AB11272" t="str">
            <v>Commissioning done on 16-12-2023</v>
          </cell>
        </row>
        <row r="11273">
          <cell r="A11273">
            <v>45276.640613425901</v>
          </cell>
          <cell r="B11273">
            <v>1139</v>
          </cell>
          <cell r="F11273" t="str">
            <v>CC-01127257</v>
          </cell>
          <cell r="J11273" t="str">
            <v>Schedule Service</v>
          </cell>
          <cell r="R11273" t="str">
            <v>BVBD121409</v>
          </cell>
          <cell r="AB11273" t="str">
            <v>Attend the site for schedule service so drain oil from tank and drain oil from cooler total 17 liters oil drain then Change air filter for compressor and engine both side then change oil filter, air oil separator, BDV KIT, PRV KIT and oil 20 liters. Then start the unit found running ok.</v>
          </cell>
        </row>
        <row r="11274">
          <cell r="A11274">
            <v>45276.502592592602</v>
          </cell>
          <cell r="B11274">
            <v>281243</v>
          </cell>
          <cell r="F11274" t="str">
            <v>CC-01126879</v>
          </cell>
          <cell r="J11274" t="str">
            <v>General Service</v>
          </cell>
          <cell r="R11274" t="str">
            <v>BRIC374329</v>
          </cell>
          <cell r="AB11274" t="str">
            <v>Today we attend the customer site for AMC visit so we check and found that compressor running well but service due. load hour - 23354, unload hour -6444, running hour- 29798</v>
          </cell>
        </row>
        <row r="11275">
          <cell r="A11275">
            <v>45276.464803240699</v>
          </cell>
          <cell r="B11275">
            <v>895</v>
          </cell>
          <cell r="F11275" t="str">
            <v>CC-01126774</v>
          </cell>
          <cell r="J11275" t="str">
            <v>Complaint - Breakdown</v>
          </cell>
          <cell r="R11275" t="str">
            <v>EVKS047996</v>
          </cell>
          <cell r="AB11275" t="str">
            <v>We visited site check and found main incoming HRC fuse pannel wire and wire connector burned so we change in side of HRC box wire 35 sg mm 3meter HRC to wire connector copper lugs wire connector etc all burned parts changed after than start for check unit running well. We also change Air filter because air filter chowked. customer satisfied Site visited and done the job, call detail updated accordingly</v>
          </cell>
        </row>
        <row r="11276">
          <cell r="A11276">
            <v>45276.455694444398</v>
          </cell>
          <cell r="B11276">
            <v>0</v>
          </cell>
          <cell r="F11276" t="str">
            <v>CC-01126747</v>
          </cell>
          <cell r="J11276" t="str">
            <v>Complaint - Breakdown</v>
          </cell>
          <cell r="R11276"/>
          <cell r="AB11276" t="str">
            <v>Service quotation shared with customer waiting for approval 16-12-2023.</v>
          </cell>
        </row>
        <row r="11277">
          <cell r="A11277">
            <v>45275.695462962998</v>
          </cell>
          <cell r="B11277">
            <v>1050</v>
          </cell>
          <cell r="F11277" t="str">
            <v>CC-01126364</v>
          </cell>
          <cell r="J11277" t="str">
            <v>Schedule Service</v>
          </cell>
          <cell r="R11277" t="str">
            <v>BWLD163586</v>
          </cell>
          <cell r="AB11277" t="str">
            <v>Attend the site for schedule service so overall drain oil 38 litres, replace air filter both side inner and outer, replace oil filter, overall topped up oil in tank 40 litres, start and run the unit on load condition for 1 hours found unit ran in satisfactory condition.</v>
          </cell>
        </row>
        <row r="11278">
          <cell r="A11278">
            <v>45275.6780671296</v>
          </cell>
          <cell r="B11278">
            <v>1</v>
          </cell>
          <cell r="F11278" t="str">
            <v>CC-01126328</v>
          </cell>
          <cell r="J11278" t="str">
            <v>Commissioning</v>
          </cell>
          <cell r="R11278" t="str">
            <v>BWFC370683</v>
          </cell>
          <cell r="AB11278" t="str">
            <v>Commissioning done on dated 15-12-2023....comm date-15-12-2023</v>
          </cell>
        </row>
        <row r="11279">
          <cell r="A11279">
            <v>45275.6721412037</v>
          </cell>
          <cell r="B11279">
            <v>5459</v>
          </cell>
          <cell r="F11279" t="str">
            <v>CC-01126315</v>
          </cell>
          <cell r="J11279" t="str">
            <v>General Service</v>
          </cell>
          <cell r="R11279" t="str">
            <v>BTEC378588</v>
          </cell>
          <cell r="AB11279" t="str">
            <v>AMC visit done</v>
          </cell>
        </row>
        <row r="11280">
          <cell r="A11280">
            <v>45274.7260185185</v>
          </cell>
          <cell r="B11280">
            <v>1</v>
          </cell>
          <cell r="F11280" t="str">
            <v>CC-01125250</v>
          </cell>
          <cell r="J11280" t="str">
            <v>Commissioning</v>
          </cell>
          <cell r="R11280" t="str">
            <v>BWFD163931</v>
          </cell>
          <cell r="AB11280" t="str">
            <v>Attend the site for commissioning and canopy change work so check air filter found ok, check all mounting found ok, check all valve kit BDV, ADV, ARV, Pressure regulator kir, actuator kit, OSV kit found ok, check engine side coolant level, fan belt found ok, no air and oil leakage found so start the unit found running ok. Also Change new canopy. Engine side canopy change with new one. compressor side canopy change with new one.</v>
          </cell>
        </row>
        <row r="11281">
          <cell r="A11281">
            <v>45274.707106481503</v>
          </cell>
          <cell r="B11281">
            <v>1</v>
          </cell>
          <cell r="F11281" t="str">
            <v>CC-01125190</v>
          </cell>
          <cell r="J11281" t="str">
            <v>Commissioning</v>
          </cell>
          <cell r="R11281" t="str">
            <v>BWJS031206</v>
          </cell>
          <cell r="AB11281" t="str">
            <v>Commissioning done on dated 14-12-2023......comm date-14-12-2023</v>
          </cell>
        </row>
        <row r="11282">
          <cell r="A11282">
            <v>45274.694317129601</v>
          </cell>
          <cell r="B11282">
            <v>8478</v>
          </cell>
          <cell r="F11282" t="str">
            <v>CC-01125145</v>
          </cell>
          <cell r="J11282" t="str">
            <v>Schedule Service</v>
          </cell>
          <cell r="R11282" t="str">
            <v>BVGF111615</v>
          </cell>
          <cell r="AB11282" t="str">
            <v>We visited site and done 8000 hours service. After than start for check unit running well.During in service we change the parts Air filter ,Oil filter, Separator ,Oil and valve kit.</v>
          </cell>
        </row>
        <row r="11283">
          <cell r="A11283">
            <v>45274.693668981497</v>
          </cell>
          <cell r="B11283">
            <v>8453</v>
          </cell>
          <cell r="F11283" t="str">
            <v>CC-01125144</v>
          </cell>
          <cell r="J11283" t="str">
            <v>Schedule Service</v>
          </cell>
          <cell r="R11283" t="str">
            <v>BVGF111611</v>
          </cell>
          <cell r="AB11283" t="str">
            <v>We visited site and done 8000 service. During in service we change the parts Air filter ,Oil filter, Separator ,Oil and valve kit.After than start for check unit running well.</v>
          </cell>
        </row>
        <row r="11284">
          <cell r="A11284">
            <v>45274.637951388897</v>
          </cell>
          <cell r="B11284">
            <v>2000</v>
          </cell>
          <cell r="F11284" t="str">
            <v>CC-01124975</v>
          </cell>
          <cell r="J11284" t="str">
            <v>Schedule Service</v>
          </cell>
          <cell r="R11284" t="str">
            <v>BVGD163308</v>
          </cell>
          <cell r="AB11284" t="str">
            <v>Attend the site for schedule service so drain oil from tank and oil cooler 38 litre , replace air filter engine and compressor both side, replace oil filter 2 pcs, plugged in the drain plugs, fill oil upto full gauge level, start the unit and stop, again fill oil in tank upto half gauge level, overall topped up oil 39 litres. Run the unit on load condition found unit is running in ok condition with all parameters under limit.</v>
          </cell>
        </row>
        <row r="11285">
          <cell r="A11285">
            <v>45274.567650463003</v>
          </cell>
          <cell r="B11285">
            <v>6925</v>
          </cell>
          <cell r="F11285" t="str">
            <v>CC-01124811</v>
          </cell>
          <cell r="J11285" t="str">
            <v>Sales Call</v>
          </cell>
          <cell r="R11285" t="str">
            <v>BSKD161499</v>
          </cell>
          <cell r="AB11285" t="str">
            <v>Sales call carried out for HMR collection.</v>
          </cell>
        </row>
        <row r="11286">
          <cell r="A11286">
            <v>45274.560798611099</v>
          </cell>
          <cell r="B11286">
            <v>0</v>
          </cell>
          <cell r="F11286" t="str">
            <v>CC-01124801</v>
          </cell>
          <cell r="J11286" t="str">
            <v>Commissioning</v>
          </cell>
          <cell r="R11286" t="str">
            <v>SN23TN02936</v>
          </cell>
          <cell r="AB11286" t="str">
            <v>Commissioning of dryer done</v>
          </cell>
        </row>
        <row r="11287">
          <cell r="A11287">
            <v>45274.449756944399</v>
          </cell>
          <cell r="B11287">
            <v>24533</v>
          </cell>
          <cell r="F11287" t="str">
            <v>CC-01124461</v>
          </cell>
          <cell r="J11287" t="str">
            <v>Schedule Service</v>
          </cell>
          <cell r="R11287" t="str">
            <v>BRAS033261</v>
          </cell>
          <cell r="AB11287" t="str">
            <v>For shedule service today during service parts change 1. Air filter 2. Oil filter and start the machine good running condition</v>
          </cell>
        </row>
        <row r="11288">
          <cell r="A11288">
            <v>45274.425763888903</v>
          </cell>
          <cell r="B11288">
            <v>28290</v>
          </cell>
          <cell r="F11288" t="str">
            <v>CC-01124425</v>
          </cell>
          <cell r="J11288" t="str">
            <v>Schedule Service</v>
          </cell>
          <cell r="R11288" t="str">
            <v>BQES030978</v>
          </cell>
          <cell r="AB11288" t="str">
            <v>Today we attend the customer site for sheudle service so we change parts 1 air filter 2 oil filter than start machine running ok</v>
          </cell>
        </row>
        <row r="11289">
          <cell r="A11289">
            <v>45273.797534722202</v>
          </cell>
          <cell r="B11289">
            <v>1290</v>
          </cell>
          <cell r="F11289" t="str">
            <v>CC-01124243</v>
          </cell>
          <cell r="J11289" t="str">
            <v>Field Campaign</v>
          </cell>
          <cell r="R11289" t="str">
            <v>BVIL161081</v>
          </cell>
          <cell r="AB11289" t="str">
            <v>Attend the site for field campaign to change ADV drain flot type so change the same with new one under FOC basis. After the start the unit found running ok and not any leakage found.</v>
          </cell>
        </row>
        <row r="11290">
          <cell r="A11290">
            <v>45273.731412036999</v>
          </cell>
          <cell r="B11290">
            <v>0</v>
          </cell>
          <cell r="F11290" t="str">
            <v>CC-01124204</v>
          </cell>
          <cell r="J11290" t="str">
            <v>Preservative Measures</v>
          </cell>
          <cell r="R11290" t="str">
            <v>BWJS031206</v>
          </cell>
          <cell r="AB11290" t="str">
            <v>Preservative Measures Done</v>
          </cell>
        </row>
        <row r="11291">
          <cell r="A11291">
            <v>45273.570706018501</v>
          </cell>
          <cell r="B11291">
            <v>74274</v>
          </cell>
          <cell r="F11291" t="str">
            <v>CC-01123718</v>
          </cell>
          <cell r="J11291" t="str">
            <v>General Service</v>
          </cell>
          <cell r="R11291" t="str">
            <v>BMBS030816</v>
          </cell>
          <cell r="AB11291" t="str">
            <v>Courtesy visit done</v>
          </cell>
        </row>
        <row r="11292">
          <cell r="A11292">
            <v>45273.565277777801</v>
          </cell>
          <cell r="B11292">
            <v>24257</v>
          </cell>
          <cell r="F11292" t="str">
            <v>CC-01123699</v>
          </cell>
          <cell r="J11292" t="str">
            <v>General Service</v>
          </cell>
          <cell r="R11292" t="str">
            <v>BRIS035838</v>
          </cell>
          <cell r="AB11292" t="str">
            <v>Courtesy visit done</v>
          </cell>
        </row>
        <row r="11293">
          <cell r="A11293">
            <v>45273.560914351903</v>
          </cell>
          <cell r="B11293">
            <v>22068</v>
          </cell>
          <cell r="F11293" t="str">
            <v>CC-01123687</v>
          </cell>
          <cell r="J11293" t="str">
            <v>General Service</v>
          </cell>
          <cell r="R11293" t="str">
            <v>BSAF110719</v>
          </cell>
          <cell r="AB11293" t="str">
            <v>Courtesy visit done</v>
          </cell>
        </row>
        <row r="11294">
          <cell r="A11294">
            <v>45273.558831018498</v>
          </cell>
          <cell r="B11294">
            <v>8184</v>
          </cell>
          <cell r="F11294" t="str">
            <v>CC-01123678</v>
          </cell>
          <cell r="J11294" t="str">
            <v>General Service</v>
          </cell>
          <cell r="R11294" t="str">
            <v>BVGF111615</v>
          </cell>
          <cell r="AB11294" t="str">
            <v>Courtesy visit done</v>
          </cell>
        </row>
        <row r="11295">
          <cell r="A11295">
            <v>45273.555150462998</v>
          </cell>
          <cell r="B11295">
            <v>8453</v>
          </cell>
          <cell r="F11295" t="str">
            <v>CC-01123673</v>
          </cell>
          <cell r="J11295" t="str">
            <v>General Service</v>
          </cell>
          <cell r="R11295" t="str">
            <v>BVGF111611</v>
          </cell>
          <cell r="AB11295" t="str">
            <v>Courtesy visit done</v>
          </cell>
        </row>
        <row r="11296">
          <cell r="A11296">
            <v>45273.552673611099</v>
          </cell>
          <cell r="B11296">
            <v>18905</v>
          </cell>
          <cell r="F11296" t="str">
            <v>CC-01123667</v>
          </cell>
          <cell r="J11296" t="str">
            <v>General Service</v>
          </cell>
          <cell r="R11296" t="str">
            <v>BOGC370193</v>
          </cell>
          <cell r="AB11296" t="str">
            <v>Courtesy visit done</v>
          </cell>
        </row>
        <row r="11297">
          <cell r="A11297">
            <v>45273.548368055599</v>
          </cell>
          <cell r="B11297">
            <v>4350</v>
          </cell>
          <cell r="F11297" t="str">
            <v>CC-01123656</v>
          </cell>
          <cell r="J11297" t="str">
            <v>Schedule Service</v>
          </cell>
          <cell r="R11297" t="str">
            <v>BUDC372327</v>
          </cell>
          <cell r="AB11297" t="str">
            <v>We visited site and service done today of this unit during in service we change the parts Air filter , oil filter and oil xd after than start for check unit running well . we also clean cooler because cooler was choked .</v>
          </cell>
        </row>
        <row r="11298">
          <cell r="A11298">
            <v>45273.546238425901</v>
          </cell>
          <cell r="B11298">
            <v>7740</v>
          </cell>
          <cell r="F11298" t="str">
            <v>CC-01123652</v>
          </cell>
          <cell r="J11298" t="str">
            <v>General Service</v>
          </cell>
          <cell r="R11298" t="str">
            <v>BMGC370521</v>
          </cell>
          <cell r="AB11298" t="str">
            <v>Courtesy visit done</v>
          </cell>
        </row>
        <row r="11299">
          <cell r="A11299">
            <v>45273.541585648098</v>
          </cell>
          <cell r="B11299">
            <v>123399</v>
          </cell>
          <cell r="F11299" t="str">
            <v>CC-01123632</v>
          </cell>
          <cell r="J11299" t="str">
            <v>General Service</v>
          </cell>
          <cell r="R11299" t="str">
            <v>123399</v>
          </cell>
          <cell r="AB11299" t="str">
            <v>Courtesy visit done unit is in idle condition</v>
          </cell>
        </row>
        <row r="11300">
          <cell r="A11300">
            <v>45273.534236111103</v>
          </cell>
          <cell r="B11300">
            <v>12728</v>
          </cell>
          <cell r="F11300" t="str">
            <v>CC-01123610</v>
          </cell>
          <cell r="J11300" t="str">
            <v>General Service</v>
          </cell>
          <cell r="R11300" t="str">
            <v>BTLS039793</v>
          </cell>
          <cell r="AB11300" t="str">
            <v>Courtesy visit done</v>
          </cell>
        </row>
        <row r="11301">
          <cell r="A11301">
            <v>45273.530358796299</v>
          </cell>
          <cell r="B11301">
            <v>12293</v>
          </cell>
          <cell r="F11301" t="str">
            <v>CC-01123602</v>
          </cell>
          <cell r="J11301" t="str">
            <v>General Service</v>
          </cell>
          <cell r="R11301" t="str">
            <v>BSGC376585</v>
          </cell>
          <cell r="AB11301" t="str">
            <v>Today we attend the customer site for complain plc not working so we change plc than start machine running ok old plc SL no:-B29242 NEW PLC SL NO :-B08963. REPAIRED PCL REFITED</v>
          </cell>
        </row>
        <row r="11302">
          <cell r="A11302">
            <v>45273.526990740698</v>
          </cell>
          <cell r="B11302">
            <v>11691</v>
          </cell>
          <cell r="F11302" t="str">
            <v>CC-01123595</v>
          </cell>
          <cell r="J11302" t="str">
            <v>General Service</v>
          </cell>
          <cell r="R11302" t="str">
            <v>BTLS039787</v>
          </cell>
          <cell r="AB11302" t="str">
            <v>Courtesy visit done</v>
          </cell>
        </row>
        <row r="11303">
          <cell r="A11303">
            <v>45273.520891203698</v>
          </cell>
          <cell r="B11303">
            <v>10632</v>
          </cell>
          <cell r="F11303" t="str">
            <v>CC-01123578</v>
          </cell>
          <cell r="J11303" t="str">
            <v>General Service</v>
          </cell>
          <cell r="R11303" t="str">
            <v>BSGS043527</v>
          </cell>
          <cell r="AB11303" t="str">
            <v>Courtesy visit done</v>
          </cell>
        </row>
        <row r="11304">
          <cell r="A11304">
            <v>45273.515752314801</v>
          </cell>
          <cell r="B11304">
            <v>18442</v>
          </cell>
          <cell r="F11304" t="str">
            <v>CC-01123569</v>
          </cell>
          <cell r="J11304" t="str">
            <v>General Service</v>
          </cell>
          <cell r="R11304" t="str">
            <v>BSGS043528</v>
          </cell>
          <cell r="AB11304" t="str">
            <v>Courtesy visit done</v>
          </cell>
        </row>
        <row r="11305">
          <cell r="A11305">
            <v>45273.510393518503</v>
          </cell>
          <cell r="B11305">
            <v>12919</v>
          </cell>
          <cell r="F11305" t="str">
            <v>CC-01123563</v>
          </cell>
          <cell r="J11305" t="str">
            <v>General Service</v>
          </cell>
          <cell r="R11305" t="str">
            <v>BTLS039719</v>
          </cell>
          <cell r="AB11305" t="str">
            <v>Courtesy visit done</v>
          </cell>
        </row>
        <row r="11306">
          <cell r="A11306">
            <v>45273.5077199074</v>
          </cell>
          <cell r="B11306">
            <v>11680</v>
          </cell>
          <cell r="F11306" t="str">
            <v>CC-01123559</v>
          </cell>
          <cell r="J11306" t="str">
            <v>General Service</v>
          </cell>
          <cell r="R11306" t="str">
            <v>BTLS039748</v>
          </cell>
          <cell r="AB11306" t="str">
            <v>Courtesy visit done</v>
          </cell>
        </row>
        <row r="11307">
          <cell r="A11307">
            <v>45273.501400462999</v>
          </cell>
          <cell r="B11307">
            <v>13357</v>
          </cell>
          <cell r="F11307" t="str">
            <v>CC-01123545</v>
          </cell>
          <cell r="J11307" t="str">
            <v>General Service</v>
          </cell>
          <cell r="R11307" t="str">
            <v>BTLS039851</v>
          </cell>
          <cell r="AB11307" t="str">
            <v>Courtesy visit done</v>
          </cell>
        </row>
        <row r="11308">
          <cell r="A11308">
            <v>45272.653032407397</v>
          </cell>
          <cell r="B11308">
            <v>3569</v>
          </cell>
          <cell r="F11308" t="str">
            <v>CC-01122716</v>
          </cell>
          <cell r="J11308" t="str">
            <v>General Service</v>
          </cell>
          <cell r="R11308" t="str">
            <v>BSEC376140</v>
          </cell>
          <cell r="AB11308" t="str">
            <v>Courtesy visit done</v>
          </cell>
        </row>
        <row r="11309">
          <cell r="A11309">
            <v>45272.643564814804</v>
          </cell>
          <cell r="B11309">
            <v>8537</v>
          </cell>
          <cell r="F11309" t="str">
            <v>CC-01122697</v>
          </cell>
          <cell r="J11309" t="str">
            <v>General Service</v>
          </cell>
          <cell r="R11309" t="str">
            <v>BTIS031829</v>
          </cell>
          <cell r="AB11309" t="str">
            <v>Courtesy visit done</v>
          </cell>
        </row>
        <row r="11310">
          <cell r="A11310">
            <v>45272.637395833299</v>
          </cell>
          <cell r="B11310">
            <v>13579</v>
          </cell>
          <cell r="F11310" t="str">
            <v>CC-01122684</v>
          </cell>
          <cell r="J11310" t="str">
            <v>General Service</v>
          </cell>
          <cell r="R11310" t="str">
            <v>123054E</v>
          </cell>
          <cell r="AB11310" t="str">
            <v>Courtesy visit done</v>
          </cell>
        </row>
        <row r="11311">
          <cell r="A11311">
            <v>45272.629097222198</v>
          </cell>
          <cell r="B11311">
            <v>1414</v>
          </cell>
          <cell r="F11311" t="str">
            <v>CC-01122655</v>
          </cell>
          <cell r="J11311" t="str">
            <v>General Service</v>
          </cell>
          <cell r="R11311" t="str">
            <v>BVCS038776</v>
          </cell>
          <cell r="AB11311" t="str">
            <v>Courtesy visit done</v>
          </cell>
        </row>
        <row r="11312">
          <cell r="A11312">
            <v>45272.604293981502</v>
          </cell>
          <cell r="B11312">
            <v>1331</v>
          </cell>
          <cell r="F11312" t="str">
            <v>CC-01122589</v>
          </cell>
          <cell r="J11312" t="str">
            <v>Schedule Service</v>
          </cell>
          <cell r="R11312" t="str">
            <v>BWBD163701</v>
          </cell>
          <cell r="AB11312" t="str">
            <v>Attend the site for schedule service so drain oil from tank and oil cooler, over all drain oil 37 litres, after then replace air filter engine and compressor both side, replace oil filter 90 lpm 2nos., plugged in all drain plugs and fill oil in tank upto full gauge level, start the unit for sometime and stop. Again fill oil in tank upto half gauge level, over all topped up oil in tank 40 litres. After schedule service start the unit and run on load condition found unit is running in ok condition with all parameters under limit.	Y</v>
          </cell>
        </row>
        <row r="11313">
          <cell r="A11313">
            <v>45272.5906944444</v>
          </cell>
          <cell r="B11313">
            <v>16926</v>
          </cell>
          <cell r="F11313" t="str">
            <v>CC-01122559</v>
          </cell>
          <cell r="J11313" t="str">
            <v>Schedule Service</v>
          </cell>
          <cell r="R11313" t="str">
            <v>BTHS031467</v>
          </cell>
          <cell r="AB11313" t="str">
            <v>Attend the site for schedule service so change All valve kit intake valve kit, solenoide valve kit, BDV kit and oil after that start the Unit found running ok.</v>
          </cell>
        </row>
        <row r="11314">
          <cell r="A11314">
            <v>45272.580775463</v>
          </cell>
          <cell r="B11314">
            <v>26000</v>
          </cell>
          <cell r="F11314" t="str">
            <v>CC-01122538</v>
          </cell>
          <cell r="J11314" t="str">
            <v>General Service</v>
          </cell>
          <cell r="R11314" t="str">
            <v>BUDC372326</v>
          </cell>
          <cell r="AB11314" t="str">
            <v>Courtesy visit done</v>
          </cell>
        </row>
        <row r="11315">
          <cell r="A11315">
            <v>45272.5707175926</v>
          </cell>
          <cell r="B11315">
            <v>6059</v>
          </cell>
          <cell r="F11315" t="str">
            <v>CC-01122521</v>
          </cell>
          <cell r="J11315" t="str">
            <v>General Service</v>
          </cell>
          <cell r="R11315" t="str">
            <v>BUAF111226</v>
          </cell>
          <cell r="AB11315" t="str">
            <v>We visited site check and found unit running well. We check filter condition good, oil level ok and all parts working well.</v>
          </cell>
        </row>
        <row r="11316">
          <cell r="A11316">
            <v>45272.5699537037</v>
          </cell>
          <cell r="B11316">
            <v>3107</v>
          </cell>
          <cell r="F11316" t="str">
            <v>CC-01122518</v>
          </cell>
          <cell r="J11316" t="str">
            <v>General Service</v>
          </cell>
          <cell r="R11316" t="str">
            <v>BUBF111245</v>
          </cell>
          <cell r="AB11316" t="str">
            <v>We visited site check and found unit running well.Oil level ok filter condition well and all working parts working well.</v>
          </cell>
        </row>
        <row r="11317">
          <cell r="A11317">
            <v>45272.5691898148</v>
          </cell>
          <cell r="B11317">
            <v>3128</v>
          </cell>
          <cell r="F11317" t="str">
            <v>CC-01122514</v>
          </cell>
          <cell r="J11317" t="str">
            <v>General Service</v>
          </cell>
          <cell r="R11317" t="str">
            <v>BUES035120</v>
          </cell>
          <cell r="AB11317" t="str">
            <v>We visited site check and found unit running well. All parts working well.load unloading well. Oil level ok.</v>
          </cell>
        </row>
        <row r="11318">
          <cell r="A11318">
            <v>45272.563055555598</v>
          </cell>
          <cell r="B11318">
            <v>6664</v>
          </cell>
          <cell r="F11318" t="str">
            <v>CC-01122505</v>
          </cell>
          <cell r="J11318" t="str">
            <v>General Service</v>
          </cell>
          <cell r="R11318" t="str">
            <v>BTFS031006</v>
          </cell>
          <cell r="AB11318" t="str">
            <v>Courtesy visit done</v>
          </cell>
        </row>
        <row r="11319">
          <cell r="A11319">
            <v>45272.552858796298</v>
          </cell>
          <cell r="B11319">
            <v>35637</v>
          </cell>
          <cell r="F11319" t="str">
            <v>CC-01122480</v>
          </cell>
          <cell r="J11319" t="str">
            <v>General Service</v>
          </cell>
          <cell r="R11319" t="str">
            <v>BIGS030904</v>
          </cell>
          <cell r="AB11319" t="str">
            <v>Unit is in idle condition not in use.</v>
          </cell>
        </row>
        <row r="11320">
          <cell r="A11320">
            <v>45272.550960648201</v>
          </cell>
          <cell r="B11320">
            <v>4085</v>
          </cell>
          <cell r="F11320" t="str">
            <v>CC-01122475</v>
          </cell>
          <cell r="J11320" t="str">
            <v>General Service</v>
          </cell>
          <cell r="R11320" t="str">
            <v>BUKC370622</v>
          </cell>
          <cell r="AB11320" t="str">
            <v>Courtesy visit done</v>
          </cell>
        </row>
        <row r="11321">
          <cell r="A11321">
            <v>45272.536724537</v>
          </cell>
          <cell r="B11321">
            <v>72928</v>
          </cell>
          <cell r="F11321" t="str">
            <v>CC-01122428</v>
          </cell>
          <cell r="J11321" t="str">
            <v>General Service</v>
          </cell>
          <cell r="R11321" t="str">
            <v>BJGS031396</v>
          </cell>
          <cell r="AB11321" t="str">
            <v>Unit is in idle condition not in use.</v>
          </cell>
        </row>
        <row r="11322">
          <cell r="A11322">
            <v>45272.524016203701</v>
          </cell>
          <cell r="B11322">
            <v>21825</v>
          </cell>
          <cell r="F11322" t="str">
            <v>CC-01122385</v>
          </cell>
          <cell r="J11322" t="str">
            <v>General Service</v>
          </cell>
          <cell r="R11322" t="str">
            <v>BIFS040367</v>
          </cell>
          <cell r="AB11322" t="str">
            <v>Courtesy visit done</v>
          </cell>
        </row>
        <row r="11323">
          <cell r="A11323">
            <v>45272.514699074098</v>
          </cell>
          <cell r="B11323">
            <v>1725</v>
          </cell>
          <cell r="F11323" t="str">
            <v>CC-01122353</v>
          </cell>
          <cell r="J11323" t="str">
            <v>General Service</v>
          </cell>
          <cell r="R11323" t="str">
            <v>BUKC370657</v>
          </cell>
          <cell r="AB11323" t="str">
            <v>Courtesy visit done</v>
          </cell>
        </row>
        <row r="11324">
          <cell r="A11324">
            <v>45272.502013888901</v>
          </cell>
          <cell r="B11324">
            <v>26387</v>
          </cell>
          <cell r="F11324" t="str">
            <v>CC-01122318</v>
          </cell>
          <cell r="J11324" t="str">
            <v>General Service</v>
          </cell>
          <cell r="R11324" t="str">
            <v>BSDS037710</v>
          </cell>
          <cell r="AB11324" t="str">
            <v>Courtesy visit done</v>
          </cell>
        </row>
        <row r="11325">
          <cell r="A11325">
            <v>45271.586863425902</v>
          </cell>
          <cell r="B11325">
            <v>22048</v>
          </cell>
          <cell r="F11325" t="str">
            <v>CC-01121305</v>
          </cell>
          <cell r="J11325" t="str">
            <v>Complaint - Running With Problem</v>
          </cell>
          <cell r="R11325" t="str">
            <v>BSHS038806</v>
          </cell>
          <cell r="AB11325" t="str">
            <v>Today we attend the customer site for complain air not build up so we check and found bdv and solenoid not working so we clean than start machine running ok and air build up properly</v>
          </cell>
        </row>
        <row r="11326">
          <cell r="A11326">
            <v>45271.569247685198</v>
          </cell>
          <cell r="B11326">
            <v>4138</v>
          </cell>
          <cell r="F11326" t="str">
            <v>CC-01121265</v>
          </cell>
          <cell r="J11326" t="str">
            <v>Schedule Service</v>
          </cell>
          <cell r="R11326" t="str">
            <v>BVFS049426</v>
          </cell>
          <cell r="AB11326" t="str">
            <v>Attend the site for schedule service so change air filter and oil filter then start the unit found running ok.</v>
          </cell>
        </row>
        <row r="11327">
          <cell r="A11327">
            <v>45271.528773148202</v>
          </cell>
          <cell r="B11327">
            <v>35839</v>
          </cell>
          <cell r="F11327" t="str">
            <v>CC-01121175</v>
          </cell>
          <cell r="J11327" t="str">
            <v>General Service</v>
          </cell>
          <cell r="R11327" t="str">
            <v>BPLF150007</v>
          </cell>
          <cell r="AB11327" t="str">
            <v>Attend the site for schedule service so change air filter, oil filter, air oil separators, greasing and oil after that start the unit found running ok.</v>
          </cell>
        </row>
        <row r="11328">
          <cell r="A11328">
            <v>45271.526782407404</v>
          </cell>
          <cell r="B11328">
            <v>674</v>
          </cell>
          <cell r="F11328" t="str">
            <v>CC-01121169</v>
          </cell>
          <cell r="J11328" t="str">
            <v>General Service</v>
          </cell>
          <cell r="R11328" t="str">
            <v>BVEC376827</v>
          </cell>
          <cell r="AB11328" t="str">
            <v>Courtesy visit done</v>
          </cell>
        </row>
        <row r="11329">
          <cell r="A11329">
            <v>45271.519513888903</v>
          </cell>
          <cell r="B11329">
            <v>1809</v>
          </cell>
          <cell r="F11329" t="str">
            <v>CC-01121155</v>
          </cell>
          <cell r="J11329" t="str">
            <v>General Service</v>
          </cell>
          <cell r="R11329" t="str">
            <v>BVJC374285</v>
          </cell>
          <cell r="AB11329" t="str">
            <v>Courtesy visit done</v>
          </cell>
        </row>
        <row r="11330">
          <cell r="A11330">
            <v>45271.517476851899</v>
          </cell>
          <cell r="B11330">
            <v>3980</v>
          </cell>
          <cell r="F11330" t="str">
            <v>CC-01121147</v>
          </cell>
          <cell r="J11330" t="str">
            <v>General Service</v>
          </cell>
          <cell r="R11330" t="str">
            <v>BVFS049407</v>
          </cell>
          <cell r="AB11330" t="str">
            <v>Courtesy visit done</v>
          </cell>
        </row>
        <row r="11331">
          <cell r="A11331">
            <v>45271.516666666699</v>
          </cell>
          <cell r="B11331">
            <v>3859</v>
          </cell>
          <cell r="F11331" t="str">
            <v>CC-01121144</v>
          </cell>
          <cell r="J11331" t="str">
            <v>General Service</v>
          </cell>
          <cell r="R11331" t="str">
            <v>BVFS049398</v>
          </cell>
          <cell r="AB11331" t="str">
            <v>Courtesy visit done</v>
          </cell>
        </row>
        <row r="11332">
          <cell r="A11332">
            <v>45271.510092592602</v>
          </cell>
          <cell r="B11332">
            <v>4164</v>
          </cell>
          <cell r="F11332" t="str">
            <v>CC-01121126</v>
          </cell>
          <cell r="J11332" t="str">
            <v>Schedule Service</v>
          </cell>
          <cell r="R11332" t="str">
            <v>BVFS049421</v>
          </cell>
          <cell r="AB11332" t="str">
            <v>Attend the site for schedule service so change air filter and oil filter then start unit found running ok.</v>
          </cell>
        </row>
        <row r="11333">
          <cell r="A11333">
            <v>45271.5011226852</v>
          </cell>
          <cell r="B11333">
            <v>9434</v>
          </cell>
          <cell r="F11333" t="str">
            <v>CC-01121101</v>
          </cell>
          <cell r="J11333" t="str">
            <v>Schedule Service</v>
          </cell>
          <cell r="R11333" t="str">
            <v>BNCS030884</v>
          </cell>
          <cell r="AB11333" t="str">
            <v>Attend the site for schedule service so change air filter oil filter air oil separators and oil ut synthetic and greasing done.</v>
          </cell>
        </row>
        <row r="11334">
          <cell r="A11334">
            <v>45271.498368055603</v>
          </cell>
          <cell r="B11334">
            <v>8542</v>
          </cell>
          <cell r="F11334" t="str">
            <v>CC-01121090</v>
          </cell>
          <cell r="J11334" t="str">
            <v>General Service</v>
          </cell>
          <cell r="R11334" t="str">
            <v>BRJC371698</v>
          </cell>
          <cell r="AB11334" t="str">
            <v>Courtesy visit done</v>
          </cell>
        </row>
        <row r="11335">
          <cell r="A11335">
            <v>45271.490891203699</v>
          </cell>
          <cell r="B11335">
            <v>18808</v>
          </cell>
          <cell r="F11335" t="str">
            <v>CC-01121065</v>
          </cell>
          <cell r="J11335" t="str">
            <v>General Service</v>
          </cell>
          <cell r="R11335" t="str">
            <v>BRES034488</v>
          </cell>
          <cell r="AB11335" t="str">
            <v>Courtesy visit done</v>
          </cell>
        </row>
        <row r="11336">
          <cell r="A11336">
            <v>45271.489386574103</v>
          </cell>
          <cell r="B11336">
            <v>5621</v>
          </cell>
          <cell r="F11336" t="str">
            <v>CC-01121059</v>
          </cell>
          <cell r="J11336" t="str">
            <v>General Service</v>
          </cell>
          <cell r="R11336" t="str">
            <v>BTLC377584</v>
          </cell>
          <cell r="AB11336" t="str">
            <v>Courtesy visit done</v>
          </cell>
        </row>
        <row r="11337">
          <cell r="A11337">
            <v>45271.488009259301</v>
          </cell>
          <cell r="B11337">
            <v>2840</v>
          </cell>
          <cell r="F11337" t="str">
            <v>CC-01121055</v>
          </cell>
          <cell r="J11337" t="str">
            <v>General Service</v>
          </cell>
          <cell r="R11337" t="str">
            <v>BVDS039346</v>
          </cell>
          <cell r="AB11337" t="str">
            <v>Attend the site and courtesy visit done</v>
          </cell>
        </row>
        <row r="11338">
          <cell r="A11338">
            <v>45271.482696759304</v>
          </cell>
          <cell r="B11338">
            <v>3050</v>
          </cell>
          <cell r="F11338" t="str">
            <v>CC-01121037</v>
          </cell>
          <cell r="J11338" t="str">
            <v>Schedule Service</v>
          </cell>
          <cell r="R11338" t="str">
            <v>164253</v>
          </cell>
          <cell r="AB11338" t="str">
            <v>Attend the site for schedule service so change air filter, oil filter, air oil separators and oil then start the unit found running ok.</v>
          </cell>
        </row>
        <row r="11339">
          <cell r="A11339">
            <v>45271.478865740697</v>
          </cell>
          <cell r="B11339">
            <v>11470</v>
          </cell>
          <cell r="F11339" t="str">
            <v>CC-01121031</v>
          </cell>
          <cell r="J11339" t="str">
            <v>Complaint - Running With Problem</v>
          </cell>
          <cell r="R11339" t="str">
            <v>BQKD160115</v>
          </cell>
          <cell r="AB11339" t="str">
            <v>Attend the site for unit running with the problem so check the unit found limit switch and solenoid valve not in working condition so suggest the customer for arv modification, customer arrange the same from dealer after then we have done the arv modification in this unit, after modification we started the unit found unit is running in proper condition.</v>
          </cell>
        </row>
        <row r="11340">
          <cell r="A11340">
            <v>45269.682476851798</v>
          </cell>
          <cell r="B11340">
            <v>10635</v>
          </cell>
          <cell r="F11340" t="str">
            <v>CC-01120341</v>
          </cell>
          <cell r="J11340" t="str">
            <v>Schedule Service</v>
          </cell>
          <cell r="R11340" t="str">
            <v>BTJC377158</v>
          </cell>
          <cell r="AB11340" t="str">
            <v>Today we attend the customer site for sheudle service so we change parts during service 1 air filter 2 oil 3 separator than start machine running ok</v>
          </cell>
        </row>
        <row r="11341">
          <cell r="A11341">
            <v>45269.491261574098</v>
          </cell>
          <cell r="B11341">
            <v>1</v>
          </cell>
          <cell r="F11341" t="str">
            <v>CC-01119933</v>
          </cell>
          <cell r="J11341" t="str">
            <v>Commissioning</v>
          </cell>
          <cell r="R11341" t="str">
            <v>BWHD164015</v>
          </cell>
          <cell r="AB11341" t="str">
            <v>Commissioning done on dated</v>
          </cell>
        </row>
        <row r="11342">
          <cell r="A11342">
            <v>45269.464814814797</v>
          </cell>
          <cell r="B11342">
            <v>2650</v>
          </cell>
          <cell r="F11342" t="str">
            <v>CC-01119861</v>
          </cell>
          <cell r="J11342" t="str">
            <v>Schedule Service</v>
          </cell>
          <cell r="R11342" t="str">
            <v>BVKD163010</v>
          </cell>
          <cell r="AB11342" t="str">
            <v>Attend the site for schedule service so drain oil from tank and drain oil from cooler again after 2 crank drain oil from tank and drain oil from cooler overall 37 liter oil drain then change oil filter 2 nos, air oil separator and air filter for compressor and engine both side then change 40 liter ELGI air lube plus oil then start the unit found running ok.</v>
          </cell>
        </row>
        <row r="11343">
          <cell r="A11343">
            <v>45269.3808333333</v>
          </cell>
          <cell r="B11343">
            <v>2500</v>
          </cell>
          <cell r="F11343" t="str">
            <v>CC-01119777</v>
          </cell>
          <cell r="J11343" t="str">
            <v>Schedule Service</v>
          </cell>
          <cell r="R11343" t="str">
            <v>BVED163244</v>
          </cell>
          <cell r="AB11343" t="str">
            <v>Attend the site for schedule service ao drain oil from tank and oil cooler 37 litres after then replace oil filters, replace air filter engine and compressor both side, plugged in all drain plugs and fill oil tank upto full guage level, start the unit for sometime and stop the unit again fill oil in tank upto half gauge level. Overall topped up oil in tank 40 litres. Actuator assembly engine and compressor both side clean and refitted the same. Start the unit and checked on load condition found unit is running in ok condition and parameters are under limit.</v>
          </cell>
        </row>
        <row r="11344">
          <cell r="A11344">
            <v>45268.924479166701</v>
          </cell>
          <cell r="B11344">
            <v>0</v>
          </cell>
          <cell r="F11344" t="str">
            <v>CC-01119583</v>
          </cell>
          <cell r="J11344" t="str">
            <v>Pre Commissioning</v>
          </cell>
          <cell r="R11344" t="str">
            <v>SN22T002023</v>
          </cell>
          <cell r="AB11344"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 Actual pre commissioning date on dated 15-12-2023</v>
          </cell>
        </row>
        <row r="11345">
          <cell r="A11345">
            <v>45268.9231365741</v>
          </cell>
          <cell r="B11345">
            <v>0</v>
          </cell>
          <cell r="F11345" t="str">
            <v>CC-01119582</v>
          </cell>
          <cell r="J11345" t="str">
            <v>Pre Commissioning</v>
          </cell>
          <cell r="R11345" t="str">
            <v>SN22T002022</v>
          </cell>
          <cell r="AB11345"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 Actual pre commissioning date on dated 15-12-2023</v>
          </cell>
        </row>
        <row r="11346">
          <cell r="A11346">
            <v>45268.921504629601</v>
          </cell>
          <cell r="B11346">
            <v>0</v>
          </cell>
          <cell r="F11346" t="str">
            <v>CC-01119581</v>
          </cell>
          <cell r="J11346" t="str">
            <v>Pre Commissioning</v>
          </cell>
          <cell r="R11346" t="str">
            <v>BVGC377436</v>
          </cell>
          <cell r="AB11346"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 Actual date of pre commissioning  is 15-12-2023</v>
          </cell>
        </row>
        <row r="11347">
          <cell r="A11347">
            <v>45268.920081018499</v>
          </cell>
          <cell r="B11347">
            <v>0</v>
          </cell>
          <cell r="F11347" t="str">
            <v>CC-01119580</v>
          </cell>
          <cell r="J11347" t="str">
            <v>Pre Commissioning</v>
          </cell>
          <cell r="R11347" t="str">
            <v>BVFC377422</v>
          </cell>
          <cell r="AB11347"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 Actual date of pre commissioning  is 15-12-2023</v>
          </cell>
        </row>
        <row r="11348">
          <cell r="A11348">
            <v>45268.515138888899</v>
          </cell>
          <cell r="B11348">
            <v>0</v>
          </cell>
          <cell r="F11348" t="str">
            <v>CC-01118797</v>
          </cell>
          <cell r="J11348" t="str">
            <v>Commissioning</v>
          </cell>
          <cell r="R11348" t="str">
            <v>BWGS033844</v>
          </cell>
          <cell r="AB11348" t="str">
            <v>COMMISSIONING DONE.....comm date-08-12-2023</v>
          </cell>
        </row>
        <row r="11349">
          <cell r="A11349">
            <v>45267.746111111097</v>
          </cell>
          <cell r="B11349">
            <v>0</v>
          </cell>
          <cell r="F11349" t="str">
            <v>CC-01118233</v>
          </cell>
          <cell r="J11349" t="str">
            <v>Commissioning</v>
          </cell>
          <cell r="R11349"/>
          <cell r="AB11349"/>
        </row>
        <row r="11350">
          <cell r="A11350">
            <v>45267.676111111097</v>
          </cell>
          <cell r="B11350">
            <v>0</v>
          </cell>
          <cell r="F11350" t="str">
            <v>CC-01118055</v>
          </cell>
          <cell r="J11350" t="str">
            <v>Preservative Measures</v>
          </cell>
          <cell r="R11350" t="str">
            <v>DWJL140582</v>
          </cell>
          <cell r="AB11350" t="str">
            <v>Preservative measure done</v>
          </cell>
        </row>
        <row r="11351">
          <cell r="A11351">
            <v>45267.657627314802</v>
          </cell>
          <cell r="B11351">
            <v>0</v>
          </cell>
          <cell r="F11351" t="str">
            <v>CC-01118000</v>
          </cell>
          <cell r="J11351" t="str">
            <v>Preservative Measures</v>
          </cell>
          <cell r="R11351" t="str">
            <v>23736702</v>
          </cell>
          <cell r="AB11351" t="str">
            <v>Preservative measure done</v>
          </cell>
        </row>
        <row r="11352">
          <cell r="A11352">
            <v>45267.656666666699</v>
          </cell>
          <cell r="B11352">
            <v>0</v>
          </cell>
          <cell r="F11352" t="str">
            <v>CC-01117995</v>
          </cell>
          <cell r="J11352" t="str">
            <v>Preservative Measures</v>
          </cell>
          <cell r="R11352" t="str">
            <v>BWLC379048</v>
          </cell>
          <cell r="AB11352" t="str">
            <v>Preservative measure done</v>
          </cell>
        </row>
        <row r="11353">
          <cell r="A11353">
            <v>45267.655717592599</v>
          </cell>
          <cell r="B11353">
            <v>0</v>
          </cell>
          <cell r="F11353" t="str">
            <v>CC-01117990</v>
          </cell>
          <cell r="J11353" t="str">
            <v>Preservative Measures</v>
          </cell>
          <cell r="R11353" t="str">
            <v>BWLS040546</v>
          </cell>
          <cell r="AB11353" t="str">
            <v>Preservative measure done</v>
          </cell>
        </row>
        <row r="11354">
          <cell r="A11354">
            <v>45267.654791666697</v>
          </cell>
          <cell r="B11354">
            <v>0</v>
          </cell>
          <cell r="F11354" t="str">
            <v>CC-01117986</v>
          </cell>
          <cell r="J11354" t="str">
            <v>Preservative Measures</v>
          </cell>
          <cell r="R11354" t="str">
            <v>SN23T000534</v>
          </cell>
          <cell r="AB11354" t="str">
            <v>Preservative measure done</v>
          </cell>
        </row>
        <row r="11355">
          <cell r="A11355">
            <v>45267.6538194444</v>
          </cell>
          <cell r="B11355">
            <v>0</v>
          </cell>
          <cell r="F11355" t="str">
            <v>CC-01117984</v>
          </cell>
          <cell r="J11355" t="str">
            <v>Preservative Measures</v>
          </cell>
          <cell r="R11355" t="str">
            <v>SN23T000645</v>
          </cell>
          <cell r="AB11355" t="str">
            <v>Preservative measure done</v>
          </cell>
        </row>
        <row r="11356">
          <cell r="A11356">
            <v>45267.652384259301</v>
          </cell>
          <cell r="B11356">
            <v>0</v>
          </cell>
          <cell r="F11356" t="str">
            <v>CC-01117980</v>
          </cell>
          <cell r="J11356" t="str">
            <v>Preservative Measures</v>
          </cell>
          <cell r="R11356" t="str">
            <v>BWLS031873</v>
          </cell>
          <cell r="AB11356" t="str">
            <v>Preservative measure done</v>
          </cell>
        </row>
        <row r="11357">
          <cell r="A11357">
            <v>45267.634375000001</v>
          </cell>
          <cell r="B11357">
            <v>0</v>
          </cell>
          <cell r="F11357" t="str">
            <v>CC-01117918</v>
          </cell>
          <cell r="J11357" t="str">
            <v>Commissioning</v>
          </cell>
          <cell r="R11357" t="str">
            <v>DWJL140582</v>
          </cell>
          <cell r="AB11357" t="str">
            <v>Commissioning done on dated 07-12-2023 Warranty checklist closed</v>
          </cell>
        </row>
        <row r="11358">
          <cell r="A11358">
            <v>45267.579212962999</v>
          </cell>
          <cell r="B11358">
            <v>19624</v>
          </cell>
          <cell r="F11358" t="str">
            <v>CC-01117761</v>
          </cell>
          <cell r="J11358" t="str">
            <v>General Service</v>
          </cell>
          <cell r="R11358" t="str">
            <v>BSKS036365</v>
          </cell>
          <cell r="AB11358" t="str">
            <v>Courtesy visit done.</v>
          </cell>
        </row>
        <row r="11359">
          <cell r="A11359">
            <v>45267.574270833298</v>
          </cell>
          <cell r="B11359">
            <v>0</v>
          </cell>
          <cell r="F11359" t="str">
            <v>CC-01117748</v>
          </cell>
          <cell r="J11359" t="str">
            <v>Complaint - Breakdown</v>
          </cell>
          <cell r="R11359" t="str">
            <v>CWKE710747</v>
          </cell>
          <cell r="AB11359" t="str">
            <v>Attend the site for top block repairing so dis mental all parts and change crankshaft assembly, piston kit D11, piston kit D60, tune up kit and bearing 6008 after then fitted all parts under FOC basis then fitted top block then start the unit found running ok...</v>
          </cell>
        </row>
        <row r="11360">
          <cell r="A11360">
            <v>45267.563078703701</v>
          </cell>
          <cell r="B11360">
            <v>0</v>
          </cell>
          <cell r="F11360" t="str">
            <v>CC-01117725</v>
          </cell>
          <cell r="J11360" t="str">
            <v>Preservative Measures</v>
          </cell>
          <cell r="R11360" t="str">
            <v>BVIC378149</v>
          </cell>
          <cell r="AB11360" t="str">
            <v>Preservative measure done</v>
          </cell>
        </row>
        <row r="11361">
          <cell r="A11361">
            <v>45267.557465277801</v>
          </cell>
          <cell r="B11361">
            <v>1</v>
          </cell>
          <cell r="F11361" t="str">
            <v>CC-01117712</v>
          </cell>
          <cell r="J11361" t="str">
            <v>Commissioning</v>
          </cell>
          <cell r="R11361" t="str">
            <v>BWHD121813</v>
          </cell>
          <cell r="AB11361"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1362">
          <cell r="A11362">
            <v>45267.555717592601</v>
          </cell>
          <cell r="B11362">
            <v>1247</v>
          </cell>
          <cell r="F11362" t="str">
            <v>CC-01117710</v>
          </cell>
          <cell r="J11362" t="str">
            <v>Schedule Service</v>
          </cell>
          <cell r="R11362" t="str">
            <v>BVGD121497</v>
          </cell>
          <cell r="AB11362" t="str">
            <v>Attend the site for schedule service so drain oil from tank and drain oil from cooler to 18 liters oil drain then change oil filter, air filter for compressor and engine both side and oil 20 liters after then start the unit found running ok.</v>
          </cell>
        </row>
        <row r="11363">
          <cell r="A11363">
            <v>45267.543576388904</v>
          </cell>
          <cell r="B11363">
            <v>0</v>
          </cell>
          <cell r="F11363" t="str">
            <v>CC-01117671</v>
          </cell>
          <cell r="J11363" t="str">
            <v>Commissioning</v>
          </cell>
          <cell r="R11363" t="str">
            <v>23736702</v>
          </cell>
          <cell r="AB11363" t="str">
            <v>Preservative measure done Warranty checklist closed</v>
          </cell>
        </row>
        <row r="11364">
          <cell r="A11364">
            <v>45267.542465277802</v>
          </cell>
          <cell r="B11364">
            <v>1</v>
          </cell>
          <cell r="F11364" t="str">
            <v>CC-01117666</v>
          </cell>
          <cell r="J11364" t="str">
            <v>Commissioning</v>
          </cell>
          <cell r="R11364" t="str">
            <v>BWLC379048</v>
          </cell>
          <cell r="AB11364" t="str">
            <v>Commissioning done on dated 07-12-2023....comm date-07-12-2023</v>
          </cell>
        </row>
        <row r="11365">
          <cell r="A11365">
            <v>45267.541539351798</v>
          </cell>
          <cell r="B11365">
            <v>1</v>
          </cell>
          <cell r="F11365" t="str">
            <v>CC-01117657</v>
          </cell>
          <cell r="J11365" t="str">
            <v>Commissioning</v>
          </cell>
          <cell r="R11365" t="str">
            <v>BWLS040546</v>
          </cell>
          <cell r="AB11365" t="str">
            <v>Commissioning done on dated 07-12-2023....comm date-08-12-2023</v>
          </cell>
        </row>
        <row r="11366">
          <cell r="A11366">
            <v>45267.5407291667</v>
          </cell>
          <cell r="B11366">
            <v>0</v>
          </cell>
          <cell r="F11366" t="str">
            <v>CC-01117652</v>
          </cell>
          <cell r="J11366" t="str">
            <v>Commissioning</v>
          </cell>
          <cell r="R11366" t="str">
            <v>SN23T000534</v>
          </cell>
          <cell r="AB11366" t="str">
            <v>COMMISSIONING DONE</v>
          </cell>
        </row>
        <row r="11367">
          <cell r="A11367">
            <v>45267.539837962999</v>
          </cell>
          <cell r="B11367">
            <v>0</v>
          </cell>
          <cell r="F11367" t="str">
            <v>CC-01117648</v>
          </cell>
          <cell r="J11367" t="str">
            <v>Commissioning</v>
          </cell>
          <cell r="R11367" t="str">
            <v>SN23T000645</v>
          </cell>
          <cell r="AB11367" t="str">
            <v>Commissioning done on dated 07-12-2023</v>
          </cell>
        </row>
        <row r="11368">
          <cell r="A11368">
            <v>45267.5316087963</v>
          </cell>
          <cell r="B11368">
            <v>0</v>
          </cell>
          <cell r="F11368" t="str">
            <v>CC-01117616</v>
          </cell>
          <cell r="J11368" t="str">
            <v>Commissioning</v>
          </cell>
          <cell r="R11368" t="str">
            <v>BWLS031873</v>
          </cell>
          <cell r="AB11368" t="str">
            <v>COMMISSIONING DONE....comm date-07-12-2023 Warranty check list closed</v>
          </cell>
        </row>
        <row r="11369">
          <cell r="A11369">
            <v>45266.689861111103</v>
          </cell>
          <cell r="B11369">
            <v>5973</v>
          </cell>
          <cell r="F11369" t="str">
            <v>CC-01116801</v>
          </cell>
          <cell r="J11369" t="str">
            <v>General Service</v>
          </cell>
          <cell r="R11369" t="str">
            <v>BVKC374485</v>
          </cell>
          <cell r="AB11369" t="str">
            <v>Today we attend the customer site for AMC visit so we check and found that compressor running well</v>
          </cell>
        </row>
        <row r="11370">
          <cell r="A11370">
            <v>45266.6790162037</v>
          </cell>
          <cell r="B11370">
            <v>30236</v>
          </cell>
          <cell r="F11370" t="str">
            <v>CC-01116744</v>
          </cell>
          <cell r="J11370" t="str">
            <v>Complaint - Running With Problem</v>
          </cell>
          <cell r="R11370" t="str">
            <v>BRIS035698</v>
          </cell>
          <cell r="AB11370" t="str">
            <v>We visited site and fitted 2 nos CTD 11B in receiver tank after than start for check unit running well but service due .</v>
          </cell>
        </row>
        <row r="11371">
          <cell r="A11371">
            <v>45266.520497685196</v>
          </cell>
          <cell r="B11371">
            <v>9990</v>
          </cell>
          <cell r="F11371" t="str">
            <v>CC-01116237</v>
          </cell>
          <cell r="J11371" t="str">
            <v>Schedule Service</v>
          </cell>
          <cell r="R11371" t="str">
            <v>BULL160559</v>
          </cell>
          <cell r="AB11371"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1372">
          <cell r="A11372">
            <v>45266.518750000003</v>
          </cell>
          <cell r="B11372">
            <v>5110</v>
          </cell>
          <cell r="F11372" t="str">
            <v>CC-01116230</v>
          </cell>
          <cell r="J11372" t="str">
            <v>Schedule Service</v>
          </cell>
          <cell r="R11372" t="str">
            <v>BSID161979</v>
          </cell>
          <cell r="AB11372" t="str">
            <v>Attend the site for schedule service so drain oil from tank and drain oil from cooler to 38 liters oil drain then change oil filter 2 nos and oil 40 liters after then start the unit found running ok.</v>
          </cell>
        </row>
        <row r="11373">
          <cell r="A11373">
            <v>45266.5176967593</v>
          </cell>
          <cell r="B11373">
            <v>5735</v>
          </cell>
          <cell r="F11373" t="str">
            <v>CC-01116225</v>
          </cell>
          <cell r="J11373" t="str">
            <v>Schedule Service</v>
          </cell>
          <cell r="R11373" t="str">
            <v>BSJD161422</v>
          </cell>
          <cell r="AB11373" t="str">
            <v>Attend the site for schedule service so drain oil from tank and drain oil from cooler to 38 liters oil drain then change oil filters 2no and oil 40 liters after then start the unit found running ok.</v>
          </cell>
        </row>
        <row r="11374">
          <cell r="A11374">
            <v>45266.516909722202</v>
          </cell>
          <cell r="B11374">
            <v>4535</v>
          </cell>
          <cell r="F11374" t="str">
            <v>CC-01116219</v>
          </cell>
          <cell r="J11374" t="str">
            <v>Schedule Service</v>
          </cell>
          <cell r="R11374" t="str">
            <v>BUAL160593</v>
          </cell>
          <cell r="AB11374" t="str">
            <v>Attend the site for schedule service so drain oil from tank and drain oil from cooler to 38 liters oil drain then change oil filter, ADV kit, ARV kit, BDV kit, Actuator kit, pressure regulator kit and oil 40 liters after then start the unit found running ok.</v>
          </cell>
        </row>
        <row r="11375">
          <cell r="A11375">
            <v>45266.515752314801</v>
          </cell>
          <cell r="B11375">
            <v>955</v>
          </cell>
          <cell r="F11375" t="str">
            <v>CC-01116216</v>
          </cell>
          <cell r="J11375" t="str">
            <v>Schedule Service</v>
          </cell>
          <cell r="R11375" t="str">
            <v>BUJD121018</v>
          </cell>
          <cell r="AB11375"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1376">
          <cell r="A11376">
            <v>45266.514849537001</v>
          </cell>
          <cell r="B11376">
            <v>7550</v>
          </cell>
          <cell r="F11376" t="str">
            <v>CC-01116213</v>
          </cell>
          <cell r="J11376" t="str">
            <v>Schedule Service</v>
          </cell>
          <cell r="R11376" t="str">
            <v>BTGD162289</v>
          </cell>
          <cell r="AB11376"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1377">
          <cell r="A11377">
            <v>45266.513217592597</v>
          </cell>
          <cell r="B11377">
            <v>6065</v>
          </cell>
          <cell r="F11377" t="str">
            <v>CC-01116204</v>
          </cell>
          <cell r="J11377" t="str">
            <v>Schedule Service</v>
          </cell>
          <cell r="R11377" t="str">
            <v>BQID160499</v>
          </cell>
          <cell r="AB11377"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1378">
          <cell r="A11378">
            <v>45266.512314814798</v>
          </cell>
          <cell r="B11378">
            <v>8485</v>
          </cell>
          <cell r="F11378" t="str">
            <v>CC-01116201</v>
          </cell>
          <cell r="J11378" t="str">
            <v>Schedule Service</v>
          </cell>
          <cell r="R11378" t="str">
            <v>BMED200254</v>
          </cell>
          <cell r="AB11378"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1379">
          <cell r="A11379">
            <v>45266.511493055601</v>
          </cell>
          <cell r="B11379">
            <v>5890</v>
          </cell>
          <cell r="F11379" t="str">
            <v>CC-01116197</v>
          </cell>
          <cell r="J11379" t="str">
            <v>Schedule Service</v>
          </cell>
          <cell r="R11379" t="str">
            <v>BSAD161567</v>
          </cell>
          <cell r="AB11379"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1380">
          <cell r="A11380">
            <v>45266.510694444398</v>
          </cell>
          <cell r="B11380">
            <v>4085</v>
          </cell>
          <cell r="F11380" t="str">
            <v>CC-01116195</v>
          </cell>
          <cell r="J11380" t="str">
            <v>Schedule Service</v>
          </cell>
          <cell r="R11380" t="str">
            <v>BSBD161629</v>
          </cell>
          <cell r="AB11380"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1381">
          <cell r="A11381">
            <v>45266.5098842593</v>
          </cell>
          <cell r="B11381">
            <v>6980</v>
          </cell>
          <cell r="F11381" t="str">
            <v>CC-01116192</v>
          </cell>
          <cell r="J11381" t="str">
            <v>Schedule Service</v>
          </cell>
          <cell r="R11381" t="str">
            <v>BTCD162159</v>
          </cell>
          <cell r="AB11381"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1382">
          <cell r="A11382">
            <v>45266.509085648097</v>
          </cell>
          <cell r="B11382">
            <v>8140</v>
          </cell>
          <cell r="F11382" t="str">
            <v>CC-01116188</v>
          </cell>
          <cell r="J11382" t="str">
            <v>Schedule Service</v>
          </cell>
          <cell r="R11382" t="str">
            <v>BSGD161904</v>
          </cell>
          <cell r="AB11382"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1383">
          <cell r="A11383">
            <v>45266.508229166699</v>
          </cell>
          <cell r="B11383">
            <v>8650</v>
          </cell>
          <cell r="F11383" t="str">
            <v>CC-01116186</v>
          </cell>
          <cell r="J11383" t="str">
            <v>Schedule Service</v>
          </cell>
          <cell r="R11383" t="str">
            <v>BTKD162074</v>
          </cell>
          <cell r="AB11383"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1384">
          <cell r="A11384">
            <v>45266.5073611111</v>
          </cell>
          <cell r="B11384">
            <v>8500</v>
          </cell>
          <cell r="F11384" t="str">
            <v>CC-01116185</v>
          </cell>
          <cell r="J11384" t="str">
            <v>Schedule Service</v>
          </cell>
          <cell r="R11384" t="str">
            <v>BULD162577</v>
          </cell>
          <cell r="AB11384" t="str">
            <v>Attend the site for schedule service so drain oil from tank and drain oil from cooler to 38 liters oil drain then change oil filter, air filter for compressor and engine both side and oil 40 liters after then start the unit found running ok.</v>
          </cell>
        </row>
        <row r="11385">
          <cell r="A11385">
            <v>45266.506539351903</v>
          </cell>
          <cell r="B11385">
            <v>7100</v>
          </cell>
          <cell r="F11385" t="str">
            <v>CC-01116183</v>
          </cell>
          <cell r="J11385" t="str">
            <v>Schedule Service</v>
          </cell>
          <cell r="R11385" t="str">
            <v>BULD162568</v>
          </cell>
          <cell r="AB11385" t="str">
            <v>Attend the site for schedule service so drain oil from tank and drain oil from cooler to 38 liters oil drain then change oil filter, air filter for compressor and engine both side and oil 40 liters after then start the unit found running ok.</v>
          </cell>
        </row>
        <row r="11386">
          <cell r="A11386">
            <v>45266.505798611099</v>
          </cell>
          <cell r="B11386">
            <v>9155</v>
          </cell>
          <cell r="F11386" t="str">
            <v>CC-01116181</v>
          </cell>
          <cell r="J11386" t="str">
            <v>Schedule Service</v>
          </cell>
          <cell r="R11386" t="str">
            <v>BSCD161691</v>
          </cell>
          <cell r="AB11386" t="str">
            <v>Attend the site for schedule service so drain oil from tank and drain oil from cooler to 38 liters oil drain then change oil filter, air filter for compressor and engine both side and oil 40 liters after then start the unit found running ok.</v>
          </cell>
        </row>
        <row r="11387">
          <cell r="A11387">
            <v>45266.504942129599</v>
          </cell>
          <cell r="B11387">
            <v>8445</v>
          </cell>
          <cell r="F11387" t="str">
            <v>CC-01116178</v>
          </cell>
          <cell r="J11387" t="str">
            <v>Schedule Service</v>
          </cell>
          <cell r="R11387" t="str">
            <v>BQCD160129</v>
          </cell>
          <cell r="AB11387" t="str">
            <v>Attend the site for schedule service so drain oil from tank and drain oil from cooler to 38 liters oil drain then change oil filter, air filter for compressor and engine both side and oil 40 liters after then start the unit found running ok.</v>
          </cell>
        </row>
        <row r="11388">
          <cell r="A11388">
            <v>45266.504050925898</v>
          </cell>
          <cell r="B11388">
            <v>5350</v>
          </cell>
          <cell r="F11388" t="str">
            <v>CC-01116170</v>
          </cell>
          <cell r="J11388" t="str">
            <v>Schedule Service</v>
          </cell>
          <cell r="R11388" t="str">
            <v>BSGD161864</v>
          </cell>
          <cell r="AB11388"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1389">
          <cell r="A11389">
            <v>45266.503101851798</v>
          </cell>
          <cell r="B11389">
            <v>18520</v>
          </cell>
          <cell r="F11389" t="str">
            <v>CC-01116165</v>
          </cell>
          <cell r="J11389" t="str">
            <v>Schedule Service</v>
          </cell>
          <cell r="R11389" t="str">
            <v>BOHD200197</v>
          </cell>
          <cell r="AB11389" t="str">
            <v>Attend the site for schedule service so drain oil from tank and drain oil from cooler to 38 liters oil drain then change oil filter, air filter for compressor side and oil 40 liters after then start the unit found running ok.</v>
          </cell>
        </row>
        <row r="11390">
          <cell r="A11390">
            <v>45266.502233796302</v>
          </cell>
          <cell r="B11390">
            <v>8650</v>
          </cell>
          <cell r="F11390" t="str">
            <v>CC-01116162</v>
          </cell>
          <cell r="J11390" t="str">
            <v>Schedule Service</v>
          </cell>
          <cell r="R11390" t="str">
            <v>BRHD161304</v>
          </cell>
          <cell r="AB11390"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1391">
          <cell r="A11391">
            <v>45266.501018518502</v>
          </cell>
          <cell r="B11391">
            <v>5500</v>
          </cell>
          <cell r="F11391" t="str">
            <v>CC-01116154</v>
          </cell>
          <cell r="J11391" t="str">
            <v>Schedule Service</v>
          </cell>
          <cell r="R11391" t="str">
            <v>BTDD162190</v>
          </cell>
          <cell r="AB11391"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1392">
          <cell r="A11392">
            <v>45266.500162037002</v>
          </cell>
          <cell r="B11392">
            <v>2750</v>
          </cell>
          <cell r="F11392" t="str">
            <v>CC-01116152</v>
          </cell>
          <cell r="J11392" t="str">
            <v>Schedule Service</v>
          </cell>
          <cell r="R11392" t="str">
            <v>BSCL152143</v>
          </cell>
          <cell r="AB11392" t="str">
            <v>Attend the site for schedule service so drain oil from tank and drain oil from cooler to 38 liters oil drain then change oil filter, air filter for compressor side and oil 40 liters after then start the unit found running ok.</v>
          </cell>
        </row>
        <row r="11393">
          <cell r="A11393">
            <v>45266.4991898148</v>
          </cell>
          <cell r="B11393">
            <v>4810</v>
          </cell>
          <cell r="F11393" t="str">
            <v>CC-01116148</v>
          </cell>
          <cell r="J11393" t="str">
            <v>Schedule Service</v>
          </cell>
          <cell r="R11393" t="str">
            <v>BQED160215</v>
          </cell>
          <cell r="AB11393" t="str">
            <v>Attend the site for schedule service so drain oil from tank and drain oil from cooler to 38 liters oil drain then change oil filter, air filter for compressor and engine both side and oil 40 liters after then start the unit found running ok.</v>
          </cell>
        </row>
        <row r="11394">
          <cell r="A11394">
            <v>45266.498182870397</v>
          </cell>
          <cell r="B11394">
            <v>9920</v>
          </cell>
          <cell r="F11394" t="str">
            <v>CC-01116140</v>
          </cell>
          <cell r="J11394" t="str">
            <v>Schedule Service</v>
          </cell>
          <cell r="R11394" t="str">
            <v>BPED200187</v>
          </cell>
          <cell r="AB11394" t="str">
            <v>Attend the site for schedule service so drain oil from tank and drain oil from cooler to 38 liters oil drain then change oil filter, air filter for compressor side and oil 40 liters after then start the unit found running ok.</v>
          </cell>
        </row>
        <row r="11395">
          <cell r="A11395">
            <v>45266.496898148202</v>
          </cell>
          <cell r="B11395">
            <v>13330</v>
          </cell>
          <cell r="F11395" t="str">
            <v>CC-01116134</v>
          </cell>
          <cell r="J11395" t="str">
            <v>Schedule Service</v>
          </cell>
          <cell r="R11395" t="str">
            <v>BQKD200034</v>
          </cell>
          <cell r="AB11395" t="str">
            <v>Attend the site for schedule service so drain oil from tank and drain oil from cooler to 38 liters oil drain then change oil filter, air filter for compressor side and oil 40 liters after then start the unit found running ok.</v>
          </cell>
        </row>
        <row r="11396">
          <cell r="A11396">
            <v>45266.495972222197</v>
          </cell>
          <cell r="B11396">
            <v>5015</v>
          </cell>
          <cell r="F11396" t="str">
            <v>CC-01116129</v>
          </cell>
          <cell r="J11396" t="str">
            <v>Schedule Service</v>
          </cell>
          <cell r="R11396" t="str">
            <v>BSGD161898</v>
          </cell>
          <cell r="AB11396"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1397">
          <cell r="A11397">
            <v>45266.494606481501</v>
          </cell>
          <cell r="B11397">
            <v>7025</v>
          </cell>
          <cell r="F11397" t="str">
            <v>CC-01116123</v>
          </cell>
          <cell r="J11397" t="str">
            <v>Schedule Service</v>
          </cell>
          <cell r="R11397" t="str">
            <v>RJD230103</v>
          </cell>
          <cell r="AB11397" t="str">
            <v>Attend the site for schedule service so drain oil from tank and drain oil from cooler to 38 liters oil drain then change oil filter, air filter for compressor side and oil 40 liters after then start the unit found running ok.</v>
          </cell>
        </row>
        <row r="11398">
          <cell r="A11398">
            <v>45266.493645833303</v>
          </cell>
          <cell r="B11398">
            <v>4590</v>
          </cell>
          <cell r="F11398" t="str">
            <v>CC-01116116</v>
          </cell>
          <cell r="J11398" t="str">
            <v>Schedule Service</v>
          </cell>
          <cell r="R11398" t="str">
            <v>BTJD162047</v>
          </cell>
          <cell r="AB11398" t="str">
            <v>Attend the site for schedule service so drain oil from tank and drain oil from cooler to 38 liters oil drain then change oil filter, air filter for compressor and engine both side and oil 40 liters after then start the unit found running ok.</v>
          </cell>
        </row>
        <row r="11399">
          <cell r="A11399">
            <v>45266.492557870399</v>
          </cell>
          <cell r="B11399">
            <v>8265</v>
          </cell>
          <cell r="F11399" t="str">
            <v>CC-01116111</v>
          </cell>
          <cell r="J11399" t="str">
            <v>Schedule Service</v>
          </cell>
          <cell r="R11399" t="str">
            <v>BSKD161467</v>
          </cell>
          <cell r="AB11399" t="str">
            <v>Attend the site for schedule service so drain oil from tank and drain oil from cooler to 38 liters oil drain then change oil filter, ADV kit, ARV kit, BDV kit, Actuator kit, pressure regulator kit and oil 40 liters after then start the unit found running ok.</v>
          </cell>
        </row>
        <row r="11400">
          <cell r="A11400">
            <v>45266.491365740701</v>
          </cell>
          <cell r="B11400">
            <v>5865</v>
          </cell>
          <cell r="F11400" t="str">
            <v>CC-01116105</v>
          </cell>
          <cell r="J11400" t="str">
            <v>Schedule Service</v>
          </cell>
          <cell r="R11400" t="str">
            <v>BSJD161406</v>
          </cell>
          <cell r="AB11400"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1401">
          <cell r="A11401">
            <v>45266.490324074097</v>
          </cell>
          <cell r="B11401">
            <v>7452</v>
          </cell>
          <cell r="F11401" t="str">
            <v>CC-01116101</v>
          </cell>
          <cell r="J11401" t="str">
            <v>Schedule Service</v>
          </cell>
          <cell r="R11401" t="str">
            <v>BRCD160968</v>
          </cell>
          <cell r="AB11401"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1402">
          <cell r="A11402">
            <v>45266.489317129599</v>
          </cell>
          <cell r="B11402">
            <v>4715</v>
          </cell>
          <cell r="F11402" t="str">
            <v>CC-01116097</v>
          </cell>
          <cell r="J11402" t="str">
            <v>Schedule Service</v>
          </cell>
          <cell r="R11402" t="str">
            <v>BULL160564</v>
          </cell>
          <cell r="AB11402"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1403">
          <cell r="A11403">
            <v>45266.488344907397</v>
          </cell>
          <cell r="B11403">
            <v>2245</v>
          </cell>
          <cell r="F11403" t="str">
            <v>CC-01116089</v>
          </cell>
          <cell r="J11403" t="str">
            <v>Schedule Service</v>
          </cell>
          <cell r="R11403" t="str">
            <v>BTHD120971</v>
          </cell>
          <cell r="AB11403"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1404">
          <cell r="A11404">
            <v>45266.487557870401</v>
          </cell>
          <cell r="B11404">
            <v>5100</v>
          </cell>
          <cell r="F11404" t="str">
            <v>CC-01116088</v>
          </cell>
          <cell r="J11404" t="str">
            <v>Schedule Service</v>
          </cell>
          <cell r="R11404" t="str">
            <v>BRGD161212</v>
          </cell>
          <cell r="AB11404" t="str">
            <v>Attend the site for schedule service so drain oil from tank and drain oil from cooler to 38 liters oil drain then change oil filter, air filter for compressor and engine both side and oil 40 liters after then start the unit found running ok.</v>
          </cell>
        </row>
        <row r="11405">
          <cell r="A11405">
            <v>45266.486458333296</v>
          </cell>
          <cell r="B11405">
            <v>3675</v>
          </cell>
          <cell r="F11405" t="str">
            <v>CC-01116086</v>
          </cell>
          <cell r="J11405" t="str">
            <v>Schedule Service</v>
          </cell>
          <cell r="R11405" t="str">
            <v>BSGL152297</v>
          </cell>
          <cell r="AB11405"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1406">
          <cell r="A11406">
            <v>45266.485173611101</v>
          </cell>
          <cell r="B11406">
            <v>7850</v>
          </cell>
          <cell r="F11406" t="str">
            <v>CC-01116083</v>
          </cell>
          <cell r="J11406" t="str">
            <v>Schedule Service</v>
          </cell>
          <cell r="R11406" t="str">
            <v>BOLD200057</v>
          </cell>
          <cell r="AB11406"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1407">
          <cell r="A11407">
            <v>45266.484305555598</v>
          </cell>
          <cell r="B11407">
            <v>2600</v>
          </cell>
          <cell r="F11407" t="str">
            <v>CC-01116081</v>
          </cell>
          <cell r="J11407" t="str">
            <v>Schedule Service</v>
          </cell>
          <cell r="R11407" t="str">
            <v>BSGL152296</v>
          </cell>
          <cell r="AB11407"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1408">
          <cell r="A11408">
            <v>45266.483437499999</v>
          </cell>
          <cell r="B11408">
            <v>4235</v>
          </cell>
          <cell r="F11408" t="str">
            <v>CC-01116078</v>
          </cell>
          <cell r="J11408" t="str">
            <v>Schedule Service</v>
          </cell>
          <cell r="R11408" t="str">
            <v>BTJD162038</v>
          </cell>
          <cell r="AB11408"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1409">
          <cell r="A11409">
            <v>45266.482592592598</v>
          </cell>
          <cell r="B11409">
            <v>2500</v>
          </cell>
          <cell r="F11409" t="str">
            <v>CC-01116075</v>
          </cell>
          <cell r="J11409" t="str">
            <v>Schedule Service</v>
          </cell>
          <cell r="R11409" t="str">
            <v>BSHD161938</v>
          </cell>
          <cell r="AB11409"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1410">
          <cell r="A11410">
            <v>45266.481342592597</v>
          </cell>
          <cell r="B11410">
            <v>4680</v>
          </cell>
          <cell r="F11410" t="str">
            <v>CC-01116070</v>
          </cell>
          <cell r="J11410" t="str">
            <v>Schedule Service</v>
          </cell>
          <cell r="R11410" t="str">
            <v>BTEL160427</v>
          </cell>
          <cell r="AB11410"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1411">
          <cell r="A11411">
            <v>45266.480416666702</v>
          </cell>
          <cell r="B11411">
            <v>8135</v>
          </cell>
          <cell r="F11411" t="str">
            <v>CC-01116065</v>
          </cell>
          <cell r="J11411" t="str">
            <v>Schedule Service</v>
          </cell>
          <cell r="R11411" t="str">
            <v>BNBD160162</v>
          </cell>
          <cell r="AB11411"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1412">
          <cell r="A11412">
            <v>45266.479421296302</v>
          </cell>
          <cell r="B11412">
            <v>2988</v>
          </cell>
          <cell r="F11412" t="str">
            <v>CC-01116062</v>
          </cell>
          <cell r="J11412" t="str">
            <v>Schedule Service</v>
          </cell>
          <cell r="R11412" t="str">
            <v>GOCD160022</v>
          </cell>
          <cell r="AB11412" t="str">
            <v>Attend the site for schedule service so drain oil from tank and drain oil from cooler to 38 liters oil drain then change oil filter, air filter for compressor side and oil 40 liters after then start the unit found running ok.</v>
          </cell>
        </row>
        <row r="11413">
          <cell r="A11413">
            <v>45266.478310185201</v>
          </cell>
          <cell r="B11413">
            <v>1155</v>
          </cell>
          <cell r="F11413" t="str">
            <v>CC-01116058</v>
          </cell>
          <cell r="J11413" t="str">
            <v>Schedule Service</v>
          </cell>
          <cell r="R11413" t="str">
            <v>BNJD120010</v>
          </cell>
          <cell r="AB11413" t="str">
            <v>Attend the site for schedule service so drain oil from tank and drain oil from cooler to 38 liters oil drain then change oil filter, air filter for compressor and engine both side and oil 40 liters after then start the unit found running ok.</v>
          </cell>
        </row>
        <row r="11414">
          <cell r="A11414">
            <v>45266.474641203698</v>
          </cell>
          <cell r="B11414">
            <v>1</v>
          </cell>
          <cell r="F11414" t="str">
            <v>CC-01116042</v>
          </cell>
          <cell r="J11414" t="str">
            <v>Commissioning</v>
          </cell>
          <cell r="R11414" t="str">
            <v>BVIC378149</v>
          </cell>
          <cell r="AB11414" t="str">
            <v>Commissioning done on dated 07-12-2023.....comm date-07-12-2023</v>
          </cell>
        </row>
        <row r="11415">
          <cell r="A11415">
            <v>45265.5756944444</v>
          </cell>
          <cell r="B11415">
            <v>11380</v>
          </cell>
          <cell r="F11415" t="str">
            <v>CC-01115225</v>
          </cell>
          <cell r="J11415" t="str">
            <v>Schedule Service</v>
          </cell>
          <cell r="R11415" t="str">
            <v>BRGL151468</v>
          </cell>
          <cell r="AB11415" t="str">
            <v>Attend the site for schedule service so change ADV kit, BDV kit, ARV kit, actuator kit, pressure regulator kit then start the unit found running ok.</v>
          </cell>
        </row>
        <row r="11416">
          <cell r="A11416">
            <v>45265.574687499997</v>
          </cell>
          <cell r="B11416">
            <v>6020</v>
          </cell>
          <cell r="F11416" t="str">
            <v>CC-01115222</v>
          </cell>
          <cell r="J11416" t="str">
            <v>Schedule Service</v>
          </cell>
          <cell r="R11416" t="str">
            <v>BRDD161036</v>
          </cell>
          <cell r="AB11416" t="str">
            <v>Attend the site for schedule service so drain oil from tank and drain oil from cooler total 37 liter oil drained then change ADV kit, BDV kit, ARV kit, actuator kit, pressure regulator kit and air oil separator side then start the unit found running ok.</v>
          </cell>
        </row>
        <row r="11417">
          <cell r="A11417">
            <v>45265.573969907397</v>
          </cell>
          <cell r="B11417">
            <v>5350</v>
          </cell>
          <cell r="F11417" t="str">
            <v>CC-01115221</v>
          </cell>
          <cell r="J11417" t="str">
            <v>Schedule Service</v>
          </cell>
          <cell r="R11417" t="str">
            <v>BUAD162630</v>
          </cell>
          <cell r="AB11417" t="str">
            <v>Attend the site for schedule service so drain oil from tank and drain oil from cooler total 37 liter oil drained then change ADV kit, BDV kit, ARV kit, actuator kit, pressure regulator kit and air oil separator side then start the unit found running ok.</v>
          </cell>
        </row>
        <row r="11418">
          <cell r="A11418">
            <v>45265.573171296302</v>
          </cell>
          <cell r="B11418">
            <v>3110</v>
          </cell>
          <cell r="F11418" t="str">
            <v>CC-01115220</v>
          </cell>
          <cell r="J11418" t="str">
            <v>Schedule Service</v>
          </cell>
          <cell r="R11418" t="str">
            <v>BTGD162296</v>
          </cell>
          <cell r="AB11418" t="str">
            <v>Attend the site for schedule service so drain oil from tank and drain oil from cooler total 37 liter oil drained then change BDV kit, ARV kit, actuator kit, pressure regulator kit, ADV kit and air oil separator then start the unit found running ok.</v>
          </cell>
        </row>
        <row r="11419">
          <cell r="A11419">
            <v>45265.572418981501</v>
          </cell>
          <cell r="B11419">
            <v>3700</v>
          </cell>
          <cell r="F11419" t="str">
            <v>CC-01115219</v>
          </cell>
          <cell r="J11419" t="str">
            <v>Schedule Service</v>
          </cell>
          <cell r="R11419" t="str">
            <v>BTKD162077</v>
          </cell>
          <cell r="AB11419" t="str">
            <v>Attend the site for schedule service so drain oil from tank and drain oil from cooler total 37 liter oil drained then change oil filter, change air oil separator, change BDV kit, ADV kit, ARV kit, pressure regulator kit and actuator kit then start the unit found running ok.</v>
          </cell>
        </row>
        <row r="11420">
          <cell r="A11420">
            <v>45265.571458333303</v>
          </cell>
          <cell r="B11420">
            <v>1585</v>
          </cell>
          <cell r="F11420" t="str">
            <v>CC-01115215</v>
          </cell>
          <cell r="J11420" t="str">
            <v>Schedule Service</v>
          </cell>
          <cell r="R11420" t="str">
            <v>BIED200036</v>
          </cell>
          <cell r="AB11420" t="str">
            <v>Attend the site for schedule service so change air oil separator and change BDV kit, ARV kit, pressure regulator kit, ADV kit then start the unit found running ok.</v>
          </cell>
        </row>
        <row r="11421">
          <cell r="A11421">
            <v>45265.570706018501</v>
          </cell>
          <cell r="B11421">
            <v>1600</v>
          </cell>
          <cell r="F11421" t="str">
            <v>CC-01115214</v>
          </cell>
          <cell r="J11421" t="str">
            <v>Schedule Service</v>
          </cell>
          <cell r="R11421" t="str">
            <v>BUBD162649</v>
          </cell>
          <cell r="AB11421" t="str">
            <v>ttend the site for schedule service so drain oil from tank and drain oil from cooler to 38 liters oil drain then change air filter for compressor side then change oil filter and oil 40 liters after then start the unit found running ok.</v>
          </cell>
        </row>
        <row r="11422">
          <cell r="A11422">
            <v>45265.569976851897</v>
          </cell>
          <cell r="B11422">
            <v>1650</v>
          </cell>
          <cell r="F11422" t="str">
            <v>CC-01115211</v>
          </cell>
          <cell r="J11422" t="str">
            <v>Schedule Service</v>
          </cell>
          <cell r="R11422" t="str">
            <v>BUCD121176</v>
          </cell>
          <cell r="AB11422" t="str">
            <v>Attend the site for schedule service so drain oil from tank and drain oil from cooler to 18 liters oil drain then change air filter for compressor side then change oil filter and oil 20 liters after then start the unit found running ok.</v>
          </cell>
        </row>
        <row r="11423">
          <cell r="A11423">
            <v>45265.569155092599</v>
          </cell>
          <cell r="B11423">
            <v>5500</v>
          </cell>
          <cell r="F11423" t="str">
            <v>CC-01115208</v>
          </cell>
          <cell r="J11423" t="str">
            <v>Schedule Service</v>
          </cell>
          <cell r="R11423" t="str">
            <v>BRJD160605</v>
          </cell>
          <cell r="AB11423" t="str">
            <v>Attend the site for schedule service so drain oil from tank and drain oil from cooler to 38 liters oil drain then change air filter for compressor and engine both side then change oil filter and oil 40 liters after then start the unit found running ok.</v>
          </cell>
        </row>
        <row r="11424">
          <cell r="A11424">
            <v>45265.568391203698</v>
          </cell>
          <cell r="B11424">
            <v>2400</v>
          </cell>
          <cell r="F11424" t="str">
            <v>CC-01115207</v>
          </cell>
          <cell r="J11424" t="str">
            <v>Schedule Service</v>
          </cell>
          <cell r="R11424" t="str">
            <v>BTID162392</v>
          </cell>
          <cell r="AB11424" t="str">
            <v>Attend the site for schedule service so drain oil from tank and drain oil from cooler to 38 liters oil drain then change air filter for compressor and engine both side then change oil filter and oil 40 liters after then start the unit found running ok.</v>
          </cell>
        </row>
        <row r="11425">
          <cell r="A11425">
            <v>45265.5676157407</v>
          </cell>
          <cell r="B11425">
            <v>6495</v>
          </cell>
          <cell r="F11425" t="str">
            <v>CC-01115205</v>
          </cell>
          <cell r="J11425" t="str">
            <v>Schedule Service</v>
          </cell>
          <cell r="R11425" t="str">
            <v>BSKD161462</v>
          </cell>
          <cell r="AB11425" t="str">
            <v>Attend the site for schedule service so drain oil from tank and drain oil from cooler total 37 liter oil drained then change oil filter, air filter for compressor and engine both side then start the unit found running ok.</v>
          </cell>
        </row>
        <row r="11426">
          <cell r="A11426">
            <v>45265.566793981503</v>
          </cell>
          <cell r="B11426">
            <v>7250</v>
          </cell>
          <cell r="F11426" t="str">
            <v>CC-01115201</v>
          </cell>
          <cell r="J11426" t="str">
            <v>Schedule Service</v>
          </cell>
          <cell r="R11426" t="str">
            <v>BTJD162046</v>
          </cell>
          <cell r="AB11426" t="str">
            <v>Attend the site for schedule service so drain oil from tank and drain oil from cooler total 37 liter oil drained then change oil filter, air filter for compressor and engine both side then start the unit found running ok.</v>
          </cell>
        </row>
        <row r="11427">
          <cell r="A11427">
            <v>45265.566064814797</v>
          </cell>
          <cell r="B11427">
            <v>8590</v>
          </cell>
          <cell r="F11427" t="str">
            <v>CC-01115199</v>
          </cell>
          <cell r="J11427" t="str">
            <v>Schedule Service</v>
          </cell>
          <cell r="R11427" t="str">
            <v>BQJD160027</v>
          </cell>
          <cell r="AB11427" t="str">
            <v>Attend the site for schedule service so drain oil from tank and drain oil from cooler total 37 liter oil drained then change oil filter, air filter for compressor and engine both side then start the unit found running ok.</v>
          </cell>
        </row>
        <row r="11428">
          <cell r="A11428">
            <v>45265.565254629597</v>
          </cell>
          <cell r="B11428">
            <v>4285</v>
          </cell>
          <cell r="F11428" t="str">
            <v>CC-01115196</v>
          </cell>
          <cell r="J11428" t="str">
            <v>Schedule Service</v>
          </cell>
          <cell r="R11428" t="str">
            <v>BQLD160182</v>
          </cell>
          <cell r="AB11428" t="str">
            <v>Attend the site for schedule service so drain oil from tank and drain oil from cooler total 37 liter oil drained then change oil filter, air filter for compressor and engine both side then start the unit found running ok.</v>
          </cell>
        </row>
        <row r="11429">
          <cell r="A11429">
            <v>45265.563009259298</v>
          </cell>
          <cell r="B11429">
            <v>3490</v>
          </cell>
          <cell r="F11429" t="str">
            <v>CC-01115191</v>
          </cell>
          <cell r="J11429" t="str">
            <v>Schedule Service</v>
          </cell>
          <cell r="R11429" t="str">
            <v>BUGD162852</v>
          </cell>
          <cell r="AB11429" t="str">
            <v>Attend the site for schedule service so total drain oil from tank and oil cooler 39 litres, after then replace oil filter, separator filter, air filter engine and compressor both side. Valve kit replaced are - osv kit, mpv kit, bdv kit, arv kit, pressure regulator kit, actuator kit engine and compressor both side. After then plugged in all drain plugs and fill oil in tank upto full gauge level. Start the unit for sometime and stop the unit. Again fill oil in tank upto half gauge level . Over all topped oil 40 litres. Start the unit and set the air pressure to 14.5 bar and run the unit for sometime found unit is running in ok condition with all parameters under limit. Customer changed Oil filter 2 nos. and oil 40 liters on dated 27-07-2023 by itself.</v>
          </cell>
        </row>
        <row r="11430">
          <cell r="A11430">
            <v>45265.560358796298</v>
          </cell>
          <cell r="B11430">
            <v>6350</v>
          </cell>
          <cell r="F11430" t="str">
            <v>CC-01115183</v>
          </cell>
          <cell r="J11430" t="str">
            <v>Schedule Service</v>
          </cell>
          <cell r="R11430" t="str">
            <v>BSID161968</v>
          </cell>
          <cell r="AB11430" t="str">
            <v>Attend the site for schedule service so drain oil from tank and drain oil from cooler to 38 liters oil drain then change air filter for compressor and engine both side then change oil filter and oil 40 liters after then start the unit found running ok.</v>
          </cell>
        </row>
        <row r="11431">
          <cell r="A11431">
            <v>45265.559618055602</v>
          </cell>
          <cell r="B11431">
            <v>6300</v>
          </cell>
          <cell r="F11431" t="str">
            <v>CC-01115181</v>
          </cell>
          <cell r="J11431" t="str">
            <v>Schedule Service</v>
          </cell>
          <cell r="R11431" t="str">
            <v>BQBD160040</v>
          </cell>
          <cell r="AB11431" t="str">
            <v>Attend the site for schedule service so drain oil from tank and drain oil from cooler to 38 liters oil drain then change air filter for compressor side then change oil filter and oil 40 liters after then start the unit found running ok.</v>
          </cell>
        </row>
        <row r="11432">
          <cell r="A11432">
            <v>45265.558043981502</v>
          </cell>
          <cell r="B11432">
            <v>7250</v>
          </cell>
          <cell r="F11432" t="str">
            <v>CC-01115174</v>
          </cell>
          <cell r="J11432" t="str">
            <v>Schedule Service</v>
          </cell>
          <cell r="R11432" t="str">
            <v>BRED161077</v>
          </cell>
          <cell r="AB11432" t="str">
            <v>Attend the site for schedule service so drain oil from tank and drain oil from cooler total 37 liter oil drained then change oil filter, air filter for compressor side then start the unit found running ok.</v>
          </cell>
        </row>
        <row r="11433">
          <cell r="A11433">
            <v>45265.5545949074</v>
          </cell>
          <cell r="B11433">
            <v>11310</v>
          </cell>
          <cell r="F11433" t="str">
            <v>CC-01115159</v>
          </cell>
          <cell r="J11433" t="str">
            <v>Schedule Service</v>
          </cell>
          <cell r="R11433" t="str">
            <v>BRGD161233</v>
          </cell>
          <cell r="AB11433" t="str">
            <v>Attend the site for schedule service so drain oil from tank and drain oil from cooler to 38 liters oil drain then change air filter for compressor and engine both side then change oil filter and oil 40 liters after then start the unit found running ok.</v>
          </cell>
        </row>
        <row r="11434">
          <cell r="A11434">
            <v>45265.553090277797</v>
          </cell>
          <cell r="B11434">
            <v>3480</v>
          </cell>
          <cell r="F11434" t="str">
            <v>CC-01115152</v>
          </cell>
          <cell r="J11434" t="str">
            <v>Schedule Service</v>
          </cell>
          <cell r="R11434" t="str">
            <v>BQKD200046</v>
          </cell>
          <cell r="AB11434" t="str">
            <v>Attend the site for schedule service so drain oil from tank and drain oil from cooler total 37 liter oil drained then change oil filter, air filter for compressor side then start the unit found running ok.</v>
          </cell>
        </row>
        <row r="11435">
          <cell r="A11435">
            <v>45265.552141203698</v>
          </cell>
          <cell r="B11435">
            <v>8155</v>
          </cell>
          <cell r="F11435" t="str">
            <v>CC-01115148</v>
          </cell>
          <cell r="J11435" t="str">
            <v>Schedule Service</v>
          </cell>
          <cell r="R11435" t="str">
            <v>BRAD160777</v>
          </cell>
          <cell r="AB11435" t="str">
            <v>Attend the site for schedule service so drain oil from tank and drain oil from cooler total 37 liter oil drained then change oil filter, air filter for compressor and engine both side then start the unit found running ok.</v>
          </cell>
        </row>
        <row r="11436">
          <cell r="A11436">
            <v>45265.551018518498</v>
          </cell>
          <cell r="B11436">
            <v>4180</v>
          </cell>
          <cell r="F11436" t="str">
            <v>CC-01115145</v>
          </cell>
          <cell r="J11436" t="str">
            <v>Schedule Service</v>
          </cell>
          <cell r="R11436" t="str">
            <v>BPED200181</v>
          </cell>
          <cell r="AB11436" t="str">
            <v>Attend the site for schedule service so drain oil from tank and drain oil from cooler total 37 liter oil drained then change oil filter, air filter for compressor side then start the unit found running ok.</v>
          </cell>
        </row>
        <row r="11437">
          <cell r="A11437">
            <v>45265.550046296303</v>
          </cell>
          <cell r="B11437">
            <v>8980</v>
          </cell>
          <cell r="F11437" t="str">
            <v>CC-01115138</v>
          </cell>
          <cell r="J11437" t="str">
            <v>Schedule Service</v>
          </cell>
          <cell r="R11437" t="str">
            <v>BRHD161312</v>
          </cell>
          <cell r="AB11437" t="str">
            <v>Attend the site for schedule service so drain oil from tank and drain oil from cooler total 37 liter oil drained then change oil filter, air filter for compressor and engine both side then start the unit found running ok.</v>
          </cell>
        </row>
        <row r="11438">
          <cell r="A11438">
            <v>45265.549270833297</v>
          </cell>
          <cell r="B11438">
            <v>5415</v>
          </cell>
          <cell r="F11438" t="str">
            <v>CC-01115136</v>
          </cell>
          <cell r="J11438" t="str">
            <v>Schedule Service</v>
          </cell>
          <cell r="R11438" t="str">
            <v>BQJD120016</v>
          </cell>
          <cell r="AB11438" t="str">
            <v>Attend the site for schedule service so drain oil from tank and drain oil from cooler total 37 liter oil drained then change oil filter, air filter for compressor and engine both side then start the unit found running ok.</v>
          </cell>
        </row>
        <row r="11439">
          <cell r="A11439">
            <v>45265.548506944397</v>
          </cell>
          <cell r="B11439">
            <v>5135</v>
          </cell>
          <cell r="F11439" t="str">
            <v>CC-01115134</v>
          </cell>
          <cell r="J11439" t="str">
            <v>Schedule Service</v>
          </cell>
          <cell r="R11439" t="str">
            <v>BRAD160816</v>
          </cell>
          <cell r="AB11439" t="str">
            <v>Attend the site for schedule service so drain oil from tank and drain oil from cooler total 37 liter oil drained then change oil filter, air filter for compressor and engine both side then start the unit found running ok.</v>
          </cell>
        </row>
        <row r="11440">
          <cell r="A11440">
            <v>45265.547708333303</v>
          </cell>
          <cell r="B11440">
            <v>4120</v>
          </cell>
          <cell r="F11440" t="str">
            <v>CC-01115130</v>
          </cell>
          <cell r="J11440" t="str">
            <v>Schedule Service</v>
          </cell>
          <cell r="R11440" t="str">
            <v>BRED161131</v>
          </cell>
          <cell r="AB11440" t="str">
            <v>Attend the site for schedule service so drain oil from tank and drain oil from cooler to 38 liters oil drain then change oil filter and oil 40 liters after then start the unit found running ok.</v>
          </cell>
        </row>
        <row r="11441">
          <cell r="A11441">
            <v>45265.547094907401</v>
          </cell>
          <cell r="B11441">
            <v>4055</v>
          </cell>
          <cell r="F11441" t="str">
            <v>CC-01115129</v>
          </cell>
          <cell r="J11441" t="str">
            <v>Schedule Service</v>
          </cell>
          <cell r="R11441" t="str">
            <v>BRKD160653</v>
          </cell>
          <cell r="AB11441" t="str">
            <v>Attend the site for schedule service so drain oil from tank and drain oil from cooler to 38 liters oil drain then change air filter for compressor and engine both side then change oil filter and oil 40 liters after then start the unit found running ok.</v>
          </cell>
        </row>
        <row r="11442">
          <cell r="A11442">
            <v>45265.546145833301</v>
          </cell>
          <cell r="B11442">
            <v>8310</v>
          </cell>
          <cell r="F11442" t="str">
            <v>CC-01115125</v>
          </cell>
          <cell r="J11442" t="str">
            <v>Schedule Service</v>
          </cell>
          <cell r="R11442" t="str">
            <v>BPED160088</v>
          </cell>
          <cell r="AB11442" t="str">
            <v>Attend the site for schedule service so drain oil from tank and drain oil from cooler to 38 liters oil drain then change air filter for compressor and engine both side then change oil filter and oil 40 liters after then start the unit found running ok.</v>
          </cell>
        </row>
        <row r="11443">
          <cell r="A11443">
            <v>45265.545439814799</v>
          </cell>
          <cell r="B11443">
            <v>19700</v>
          </cell>
          <cell r="F11443" t="str">
            <v>CC-01115123</v>
          </cell>
          <cell r="J11443" t="str">
            <v>Schedule Service</v>
          </cell>
          <cell r="R11443" t="str">
            <v>BOID200223</v>
          </cell>
          <cell r="AB11443" t="str">
            <v>Attend the site for schedule service so drain oil from tank and drain oil from cooler to 38 liters oil drain then change air filter for compressor side then change oil filter, ADV kit, ARV kit, BDV kit, Actuator kit, pressure regulator kit, air oil separator and oil 40 liters after then start the unit found running ok.</v>
          </cell>
        </row>
        <row r="11444">
          <cell r="A11444">
            <v>45265.5446296296</v>
          </cell>
          <cell r="B11444">
            <v>1445</v>
          </cell>
          <cell r="F11444" t="str">
            <v>CC-01115119</v>
          </cell>
          <cell r="J11444" t="str">
            <v>Schedule Service</v>
          </cell>
          <cell r="R11444" t="str">
            <v>BTHD120963</v>
          </cell>
          <cell r="AB11444" t="str">
            <v>Attend the site for schedule service so drain oil from tank and drain oil from cooler to 18 liters oil drain then change air filter for compressor and engine both side then change oil filter and oil 20 liters after then start the unit found running ok.</v>
          </cell>
        </row>
        <row r="11445">
          <cell r="A11445">
            <v>45265.543587963002</v>
          </cell>
          <cell r="B11445">
            <v>3010</v>
          </cell>
          <cell r="F11445" t="str">
            <v>CC-01115117</v>
          </cell>
          <cell r="J11445" t="str">
            <v>Schedule Service</v>
          </cell>
          <cell r="R11445" t="str">
            <v>BQGD160344</v>
          </cell>
          <cell r="AB11445" t="str">
            <v>Attend the site for schedule service so drain oil from tank and drain oil from cooler to 38 liters oil drain then change air filter for compressor and engine both side then change oil filter, ADV kit, ARV kit, BDV kit, Actuator kit, pressure regulator kit, air oil separator and oil 40 liters after then start the unit found running ok.</v>
          </cell>
        </row>
        <row r="11446">
          <cell r="A11446">
            <v>45265.542731481502</v>
          </cell>
          <cell r="B11446">
            <v>4500</v>
          </cell>
          <cell r="F11446" t="str">
            <v>CC-01115113</v>
          </cell>
          <cell r="J11446" t="str">
            <v>Schedule Service</v>
          </cell>
          <cell r="R11446" t="str">
            <v>BQHD160412</v>
          </cell>
          <cell r="AB11446" t="str">
            <v>Attend the site for schedule service so drain oil from tank and drain oil from cooler to 38 liters oil drain then change air filter for compressor and engine both side then change oil filter and oil 40 liters after then start the unit found running ok.</v>
          </cell>
        </row>
        <row r="11447">
          <cell r="A11447">
            <v>45265.542037036997</v>
          </cell>
          <cell r="B11447">
            <v>4550</v>
          </cell>
          <cell r="F11447" t="str">
            <v>CC-01115112</v>
          </cell>
          <cell r="J11447" t="str">
            <v>Schedule Service</v>
          </cell>
          <cell r="R11447" t="str">
            <v>BQBD160060</v>
          </cell>
          <cell r="AB11447" t="str">
            <v>Attend the site for schedule service so drain oil from tank and drain oil from cooler to 38 liters oil drain then change air filter for compressor and engine both side then change oil filter, ADV kit, ARV kit, BDV kit, Actuator kit, pressure regulator kit, air oil separator and oil 40 liters after then start the unit found running ok.</v>
          </cell>
        </row>
        <row r="11448">
          <cell r="A11448">
            <v>45265.541261574101</v>
          </cell>
          <cell r="B11448">
            <v>3695</v>
          </cell>
          <cell r="F11448" t="str">
            <v>CC-01115110</v>
          </cell>
          <cell r="J11448" t="str">
            <v>Schedule Service</v>
          </cell>
          <cell r="R11448" t="str">
            <v>GPLL150106</v>
          </cell>
          <cell r="AB11448" t="str">
            <v>Attend the site for schedule service so drain oil from tank and drain oil from cooler to 38 liters oil drain then change air filter for compressor side then change oil filter and oil 40 liters after then start the unit found running ok.</v>
          </cell>
        </row>
        <row r="11449">
          <cell r="A11449">
            <v>45265.540439814802</v>
          </cell>
          <cell r="B11449">
            <v>1690</v>
          </cell>
          <cell r="F11449" t="str">
            <v>CC-01115108</v>
          </cell>
          <cell r="J11449" t="str">
            <v>Schedule Service</v>
          </cell>
          <cell r="R11449" t="str">
            <v>BTDD120878</v>
          </cell>
          <cell r="AB11449" t="str">
            <v>Attend the site for schedule service so drain oil from tank and drain oil from cooler to 18 liters oil drain then change air filter for compressor and engine both side then change oil filter and oil 20 liters after then start the unit found running ok.</v>
          </cell>
        </row>
        <row r="11450">
          <cell r="A11450">
            <v>45265.539641203701</v>
          </cell>
          <cell r="B11450">
            <v>7225</v>
          </cell>
          <cell r="F11450" t="str">
            <v>CC-01115103</v>
          </cell>
          <cell r="J11450" t="str">
            <v>Schedule Service</v>
          </cell>
          <cell r="R11450" t="str">
            <v>BTKD162112</v>
          </cell>
          <cell r="AB11450" t="str">
            <v>Attend the site for schedule service so drain oil from tank and drain oil from cooler total 37 liter oil drained then change oil filter, air filter for compressor and engine both side then start the unit found running ok.</v>
          </cell>
        </row>
        <row r="11451">
          <cell r="A11451">
            <v>45265.538425925901</v>
          </cell>
          <cell r="B11451">
            <v>3880</v>
          </cell>
          <cell r="F11451" t="str">
            <v>CC-01115095</v>
          </cell>
          <cell r="J11451" t="str">
            <v>Schedule Service</v>
          </cell>
          <cell r="R11451" t="str">
            <v>BRKD160684</v>
          </cell>
          <cell r="AB11451" t="str">
            <v>Attend the site for schedule service so drain oil from tank and drain oil from cooler total 37 liter oil drained then change oil filter, air filter for compressor and engine both side then start the unit found running ok.</v>
          </cell>
        </row>
        <row r="11452">
          <cell r="A11452">
            <v>45265.536099536999</v>
          </cell>
          <cell r="B11452">
            <v>3880</v>
          </cell>
          <cell r="F11452" t="str">
            <v>CC-01115085</v>
          </cell>
          <cell r="J11452" t="str">
            <v>Sales Call</v>
          </cell>
          <cell r="R11452" t="str">
            <v>BRKD160684</v>
          </cell>
          <cell r="AB11452" t="str">
            <v>Sales call carried out for HMR collection</v>
          </cell>
        </row>
        <row r="11453">
          <cell r="A11453">
            <v>45265.535127314797</v>
          </cell>
          <cell r="B11453">
            <v>670</v>
          </cell>
          <cell r="F11453" t="str">
            <v>CC-01115078</v>
          </cell>
          <cell r="J11453" t="str">
            <v>Schedule Service</v>
          </cell>
          <cell r="R11453" t="str">
            <v>BSBD120631</v>
          </cell>
          <cell r="AB11453" t="str">
            <v>Attend the site for schedule service so drain oil from tank and drain oil from cooler to 38 liters oil drain then change air filter for compressor and engine both side then change oil filter and oil 40 liters after then start the unit found running ok.</v>
          </cell>
        </row>
        <row r="11454">
          <cell r="A11454">
            <v>45265.504444444399</v>
          </cell>
          <cell r="B11454">
            <v>0</v>
          </cell>
          <cell r="F11454" t="str">
            <v>CC-01114989</v>
          </cell>
          <cell r="J11454" t="str">
            <v>Pre Commissioning</v>
          </cell>
          <cell r="R11454" t="str">
            <v>BWGS033844</v>
          </cell>
          <cell r="AB11454" t="str">
            <v>PRE COMMISSIONING DONE</v>
          </cell>
        </row>
        <row r="11455">
          <cell r="A11455">
            <v>45265.496759259302</v>
          </cell>
          <cell r="B11455">
            <v>0</v>
          </cell>
          <cell r="F11455" t="str">
            <v>CC-01114967</v>
          </cell>
          <cell r="J11455" t="str">
            <v>Pre Commissioning</v>
          </cell>
          <cell r="R11455"/>
          <cell r="AB11455"/>
        </row>
        <row r="11456">
          <cell r="A11456">
            <v>45265.475243055596</v>
          </cell>
          <cell r="B11456">
            <v>1995</v>
          </cell>
          <cell r="F11456" t="str">
            <v>CC-01114892</v>
          </cell>
          <cell r="J11456" t="str">
            <v>Schedule Service</v>
          </cell>
          <cell r="R11456" t="str">
            <v>BWKS040437</v>
          </cell>
          <cell r="AB11456" t="str">
            <v>We Attend the site and changed air filter, oil filter. Now machine is running properly.</v>
          </cell>
        </row>
        <row r="11457">
          <cell r="A11457">
            <v>45264.892488425903</v>
          </cell>
          <cell r="B11457">
            <v>0</v>
          </cell>
          <cell r="F11457" t="str">
            <v>CC-01114551</v>
          </cell>
          <cell r="J11457" t="str">
            <v>Pre Commissioning</v>
          </cell>
          <cell r="R11457" t="str">
            <v>BWLS031873</v>
          </cell>
          <cell r="AB11457" t="str">
            <v>PRE COMMISSIONING DONE</v>
          </cell>
        </row>
        <row r="11458">
          <cell r="A11458">
            <v>45264.8829050926</v>
          </cell>
          <cell r="B11458">
            <v>0</v>
          </cell>
          <cell r="F11458" t="str">
            <v>CC-01114550</v>
          </cell>
          <cell r="J11458" t="str">
            <v>Pre Commissioning</v>
          </cell>
          <cell r="R11458" t="str">
            <v>SN23T000645</v>
          </cell>
          <cell r="AB11458" t="str">
            <v>PRE COMMISSIONING DONE</v>
          </cell>
        </row>
        <row r="11459">
          <cell r="A11459">
            <v>45264.881226851903</v>
          </cell>
          <cell r="B11459">
            <v>0</v>
          </cell>
          <cell r="F11459" t="str">
            <v>CC-01114549</v>
          </cell>
          <cell r="J11459" t="str">
            <v>Pre Commissioning</v>
          </cell>
          <cell r="R11459" t="str">
            <v>BWAS032167</v>
          </cell>
          <cell r="AB11459" t="str">
            <v>PRE COMMISSIONING DONE</v>
          </cell>
        </row>
        <row r="11460">
          <cell r="A11460">
            <v>45264.879490740699</v>
          </cell>
          <cell r="B11460">
            <v>0</v>
          </cell>
          <cell r="F11460" t="str">
            <v>CC-01114548</v>
          </cell>
          <cell r="J11460" t="str">
            <v>Pre Commissioning</v>
          </cell>
          <cell r="R11460" t="str">
            <v>SN23T000534</v>
          </cell>
          <cell r="AB11460" t="str">
            <v>PRE COMMISSIONING DONE</v>
          </cell>
        </row>
        <row r="11461">
          <cell r="A11461">
            <v>45264.876944444397</v>
          </cell>
          <cell r="B11461">
            <v>0</v>
          </cell>
          <cell r="F11461" t="str">
            <v>CC-01114547</v>
          </cell>
          <cell r="J11461" t="str">
            <v>Pre Commissioning</v>
          </cell>
          <cell r="R11461" t="str">
            <v>BWLS040546</v>
          </cell>
          <cell r="AB11461" t="str">
            <v>PRE COMMISSIONING DONE</v>
          </cell>
        </row>
        <row r="11462">
          <cell r="A11462">
            <v>45264.874884259298</v>
          </cell>
          <cell r="B11462">
            <v>0</v>
          </cell>
          <cell r="F11462" t="str">
            <v>CC-01114546</v>
          </cell>
          <cell r="J11462" t="str">
            <v>Pre Commissioning</v>
          </cell>
          <cell r="R11462" t="str">
            <v>BWLC379048</v>
          </cell>
          <cell r="AB11462" t="str">
            <v>PRE COMMISSIONING DONE</v>
          </cell>
        </row>
        <row r="11463">
          <cell r="A11463">
            <v>45264.871412036999</v>
          </cell>
          <cell r="B11463">
            <v>0</v>
          </cell>
          <cell r="F11463" t="str">
            <v>CC-01114544</v>
          </cell>
          <cell r="J11463" t="str">
            <v>Pre Commissioning</v>
          </cell>
          <cell r="R11463" t="str">
            <v>23736702</v>
          </cell>
          <cell r="AB11463" t="str">
            <v>PRE COMMISSIONING DONE</v>
          </cell>
        </row>
        <row r="11464">
          <cell r="A11464">
            <v>45264.675578703696</v>
          </cell>
          <cell r="B11464">
            <v>13876</v>
          </cell>
          <cell r="F11464" t="str">
            <v>CC-01114310</v>
          </cell>
          <cell r="J11464" t="str">
            <v>Schedule Service</v>
          </cell>
          <cell r="R11464" t="str">
            <v>BUCS034287</v>
          </cell>
          <cell r="AB11464" t="str">
            <v>Attend the site dor schedule service so change air filter , oil filter, air oil separator, all valve kit, oil XD and pre filter after thet start the unit found running ok.</v>
          </cell>
        </row>
        <row r="11465">
          <cell r="A11465">
            <v>45264.674548611103</v>
          </cell>
          <cell r="B11465">
            <v>13876</v>
          </cell>
          <cell r="F11465" t="str">
            <v>CC-01114307</v>
          </cell>
          <cell r="J11465" t="str">
            <v>Sales Call</v>
          </cell>
          <cell r="R11465" t="str">
            <v>BUCS034287</v>
          </cell>
          <cell r="AB11465" t="str">
            <v>Sales call caried out</v>
          </cell>
        </row>
        <row r="11466">
          <cell r="A11466">
            <v>45264.673599537004</v>
          </cell>
          <cell r="B11466">
            <v>15978</v>
          </cell>
          <cell r="F11466" t="str">
            <v>CC-01114303</v>
          </cell>
          <cell r="J11466" t="str">
            <v>Schedule Service</v>
          </cell>
          <cell r="R11466" t="str">
            <v>BUBS033778</v>
          </cell>
          <cell r="AB11466" t="str">
            <v>Attend the site for schedule service so change air filter, oil filter, air oil separator, BDV kit Nd XD oil after that start the unit found running ok.</v>
          </cell>
        </row>
        <row r="11467">
          <cell r="A11467">
            <v>45264.650625000002</v>
          </cell>
          <cell r="B11467">
            <v>24338</v>
          </cell>
          <cell r="F11467" t="str">
            <v>CC-01114261</v>
          </cell>
          <cell r="J11467" t="str">
            <v>Complaint - Running With Problem</v>
          </cell>
          <cell r="R11467" t="str">
            <v>BKDS031405</v>
          </cell>
          <cell r="AB11467" t="str">
            <v>Today we attend the customer site for complain oil likage so we change hose 1: cooler to oil in 2 cooler to oil filter out 3 oil injection hose than start machine running ok and no oil likage...</v>
          </cell>
        </row>
        <row r="11468">
          <cell r="A11468">
            <v>45264.649907407402</v>
          </cell>
          <cell r="B11468">
            <v>3581</v>
          </cell>
          <cell r="F11468" t="str">
            <v>CC-01114259</v>
          </cell>
          <cell r="J11468" t="str">
            <v>Sales Call</v>
          </cell>
          <cell r="R11468" t="str">
            <v>BVLD163040</v>
          </cell>
          <cell r="AB11468" t="str">
            <v>Sales call carried out for HMR collection</v>
          </cell>
        </row>
        <row r="11469">
          <cell r="A11469">
            <v>45264.638831018499</v>
          </cell>
          <cell r="B11469">
            <v>1367</v>
          </cell>
          <cell r="F11469" t="str">
            <v>CC-01114236</v>
          </cell>
          <cell r="J11469" t="str">
            <v>Sales Call</v>
          </cell>
          <cell r="R11469" t="str">
            <v>BWKD163559</v>
          </cell>
          <cell r="AB11469" t="str">
            <v>Sales call carried out for HMR collection</v>
          </cell>
        </row>
        <row r="11470">
          <cell r="A11470">
            <v>45264.634155092601</v>
          </cell>
          <cell r="B11470">
            <v>25</v>
          </cell>
          <cell r="F11470" t="str">
            <v>CC-01114224</v>
          </cell>
          <cell r="J11470" t="str">
            <v>Sales Call</v>
          </cell>
          <cell r="R11470" t="str">
            <v>BWFD163937</v>
          </cell>
          <cell r="AB11470" t="str">
            <v>Sales call carried out for HMR collection</v>
          </cell>
        </row>
        <row r="11471">
          <cell r="A11471">
            <v>45264.628946759301</v>
          </cell>
          <cell r="B11471">
            <v>0</v>
          </cell>
          <cell r="F11471" t="str">
            <v>CC-01114204</v>
          </cell>
          <cell r="J11471" t="str">
            <v>Sales Call</v>
          </cell>
          <cell r="R11471"/>
          <cell r="AB11471"/>
        </row>
        <row r="11472">
          <cell r="A11472">
            <v>45264.625486111101</v>
          </cell>
          <cell r="B11472">
            <v>1024</v>
          </cell>
          <cell r="F11472" t="str">
            <v>CC-01114185</v>
          </cell>
          <cell r="J11472" t="str">
            <v>Sales Call</v>
          </cell>
          <cell r="R11472" t="str">
            <v>BUID121299</v>
          </cell>
          <cell r="AB11472" t="str">
            <v>Sales call carried out for HMR collection</v>
          </cell>
        </row>
        <row r="11473">
          <cell r="A11473">
            <v>45264.623078703698</v>
          </cell>
          <cell r="B11473">
            <v>1104</v>
          </cell>
          <cell r="F11473" t="str">
            <v>CC-01114169</v>
          </cell>
          <cell r="J11473" t="str">
            <v>Sales Call</v>
          </cell>
          <cell r="R11473" t="str">
            <v>BUHD121280</v>
          </cell>
          <cell r="AB11473" t="str">
            <v>Sales call carried out for HMR collection</v>
          </cell>
        </row>
        <row r="11474">
          <cell r="A11474">
            <v>45264.599768518499</v>
          </cell>
          <cell r="B11474">
            <v>2956</v>
          </cell>
          <cell r="F11474" t="str">
            <v>CC-01114080</v>
          </cell>
          <cell r="J11474" t="str">
            <v>Sales Call</v>
          </cell>
          <cell r="R11474" t="str">
            <v>BQGD220072</v>
          </cell>
          <cell r="AB11474" t="str">
            <v>Sales call carried out for HMR collection using spurious spares</v>
          </cell>
        </row>
        <row r="11475">
          <cell r="A11475">
            <v>45264.597199074102</v>
          </cell>
          <cell r="B11475">
            <v>7480</v>
          </cell>
          <cell r="F11475" t="str">
            <v>CC-01114072</v>
          </cell>
          <cell r="J11475" t="str">
            <v>Sales Call</v>
          </cell>
          <cell r="R11475" t="str">
            <v>BSLD230358</v>
          </cell>
          <cell r="AB11475" t="str">
            <v>Sales call carried out for HMR collection using spurious spares</v>
          </cell>
        </row>
        <row r="11476">
          <cell r="A11476">
            <v>45264.591527777797</v>
          </cell>
          <cell r="B11476">
            <v>6220</v>
          </cell>
          <cell r="F11476" t="str">
            <v>CC-01114062</v>
          </cell>
          <cell r="J11476" t="str">
            <v>Sales Call</v>
          </cell>
          <cell r="R11476" t="str">
            <v>BRCD160967</v>
          </cell>
          <cell r="AB11476" t="str">
            <v>Sales call carried out for HMR collection unit is in idle condition</v>
          </cell>
        </row>
        <row r="11477">
          <cell r="A11477">
            <v>45264.588958333297</v>
          </cell>
          <cell r="B11477">
            <v>7420</v>
          </cell>
          <cell r="F11477" t="str">
            <v>CC-01114058</v>
          </cell>
          <cell r="J11477" t="str">
            <v>Sales Call</v>
          </cell>
          <cell r="R11477" t="str">
            <v>BRCD160968</v>
          </cell>
          <cell r="AB11477" t="str">
            <v>Sales call carried out for HMR collection customer using spurious spares</v>
          </cell>
        </row>
        <row r="11478">
          <cell r="A11478">
            <v>45264.586712962999</v>
          </cell>
          <cell r="B11478">
            <v>80</v>
          </cell>
          <cell r="F11478" t="str">
            <v>CC-01114049</v>
          </cell>
          <cell r="J11478" t="str">
            <v>Sales Call</v>
          </cell>
          <cell r="R11478" t="str">
            <v>BSKD120520</v>
          </cell>
          <cell r="AB11478" t="str">
            <v>Sales call carried out for HMR collection unit is in idle condition</v>
          </cell>
        </row>
        <row r="11479">
          <cell r="A11479">
            <v>45264.5846759259</v>
          </cell>
          <cell r="B11479">
            <v>210</v>
          </cell>
          <cell r="F11479" t="str">
            <v>CC-01114041</v>
          </cell>
          <cell r="J11479" t="str">
            <v>Sales Call</v>
          </cell>
          <cell r="R11479" t="str">
            <v>BSKD120521</v>
          </cell>
          <cell r="AB11479" t="str">
            <v>Sales call carried out for HMR collection unit is in idle condition</v>
          </cell>
        </row>
        <row r="11480">
          <cell r="A11480">
            <v>45264.582569444399</v>
          </cell>
          <cell r="B11480">
            <v>152</v>
          </cell>
          <cell r="F11480" t="str">
            <v>CC-01114034</v>
          </cell>
          <cell r="J11480" t="str">
            <v>Sales Call</v>
          </cell>
          <cell r="R11480" t="str">
            <v>BSKD120524</v>
          </cell>
          <cell r="AB11480" t="str">
            <v>Sales call carried out for HMR collection unit is in idle condition</v>
          </cell>
        </row>
        <row r="11481">
          <cell r="A11481">
            <v>45264.580532407403</v>
          </cell>
          <cell r="B11481">
            <v>450</v>
          </cell>
          <cell r="F11481" t="str">
            <v>CC-01114027</v>
          </cell>
          <cell r="J11481" t="str">
            <v>Sales Call</v>
          </cell>
          <cell r="R11481" t="str">
            <v>BSKD120522</v>
          </cell>
          <cell r="AB11481" t="str">
            <v>Sales call carried out for HMR collection unit is in idle condition</v>
          </cell>
        </row>
        <row r="11482">
          <cell r="A11482">
            <v>45264.578136574099</v>
          </cell>
          <cell r="B11482">
            <v>2000</v>
          </cell>
          <cell r="F11482" t="str">
            <v>CC-01114022</v>
          </cell>
          <cell r="J11482" t="str">
            <v>Sales Call</v>
          </cell>
          <cell r="R11482" t="str">
            <v>BSKD120530</v>
          </cell>
          <cell r="AB11482" t="str">
            <v>Sales call carried out for HMR collection unit is in idle condition</v>
          </cell>
        </row>
        <row r="11483">
          <cell r="A11483">
            <v>45264.567291666703</v>
          </cell>
          <cell r="B11483">
            <v>496</v>
          </cell>
          <cell r="F11483" t="str">
            <v>CC-01113998</v>
          </cell>
          <cell r="J11483" t="str">
            <v>Sales Call</v>
          </cell>
          <cell r="R11483" t="str">
            <v>BSHD120743</v>
          </cell>
          <cell r="AB11483" t="str">
            <v>Sales call carried out for HMR collection using spurious spares</v>
          </cell>
        </row>
        <row r="11484">
          <cell r="A11484">
            <v>45264.564976851798</v>
          </cell>
          <cell r="B11484">
            <v>496</v>
          </cell>
          <cell r="F11484" t="str">
            <v>CC-01113993</v>
          </cell>
          <cell r="J11484" t="str">
            <v>Sales Call</v>
          </cell>
          <cell r="R11484" t="str">
            <v>BSHD120746</v>
          </cell>
          <cell r="AB11484" t="str">
            <v>Sales call carried out for HMR collection using spurious spares</v>
          </cell>
        </row>
        <row r="11485">
          <cell r="A11485">
            <v>45264.562777777799</v>
          </cell>
          <cell r="B11485">
            <v>6705</v>
          </cell>
          <cell r="F11485" t="str">
            <v>CC-01113988</v>
          </cell>
          <cell r="J11485" t="str">
            <v>Sales Call</v>
          </cell>
          <cell r="R11485" t="str">
            <v>BSFD161795</v>
          </cell>
          <cell r="AB11485" t="str">
            <v>Sales call carried out for HMR collection using spurious spares</v>
          </cell>
        </row>
        <row r="11486">
          <cell r="A11486">
            <v>45264.560821759304</v>
          </cell>
          <cell r="B11486">
            <v>4230</v>
          </cell>
          <cell r="F11486" t="str">
            <v>CC-01113980</v>
          </cell>
          <cell r="J11486" t="str">
            <v>Sales Call</v>
          </cell>
          <cell r="R11486" t="str">
            <v>BTJD162038</v>
          </cell>
          <cell r="AB11486" t="str">
            <v>Sales call carried out for HMR collection using spurious spares</v>
          </cell>
        </row>
        <row r="11487">
          <cell r="A11487">
            <v>45264.558368055601</v>
          </cell>
          <cell r="B11487">
            <v>1510</v>
          </cell>
          <cell r="F11487" t="str">
            <v>CC-01113971</v>
          </cell>
          <cell r="J11487" t="str">
            <v>Sales Call</v>
          </cell>
          <cell r="R11487" t="str">
            <v>BTKD200646</v>
          </cell>
          <cell r="AB11487" t="str">
            <v>Sales call carried out for HMR collection using spurious spares</v>
          </cell>
        </row>
        <row r="11488">
          <cell r="A11488">
            <v>45264.5559490741</v>
          </cell>
          <cell r="B11488">
            <v>4895</v>
          </cell>
          <cell r="F11488" t="str">
            <v>CC-01113963</v>
          </cell>
          <cell r="J11488" t="str">
            <v>Sales Call</v>
          </cell>
          <cell r="R11488" t="str">
            <v>BSKD200409</v>
          </cell>
          <cell r="AB11488" t="str">
            <v>Sales call carried out for HMR collection using spurious spares</v>
          </cell>
        </row>
        <row r="11489">
          <cell r="A11489">
            <v>45264.553414351903</v>
          </cell>
          <cell r="B11489">
            <v>3180</v>
          </cell>
          <cell r="F11489" t="str">
            <v>CC-01113954</v>
          </cell>
          <cell r="J11489" t="str">
            <v>Sales Call</v>
          </cell>
          <cell r="R11489" t="str">
            <v>BTJD162040</v>
          </cell>
          <cell r="AB11489" t="str">
            <v>Sales call carried out for HMR collection using spurious spares</v>
          </cell>
        </row>
        <row r="11490">
          <cell r="A11490">
            <v>45264.550821759301</v>
          </cell>
          <cell r="B11490">
            <v>5035</v>
          </cell>
          <cell r="F11490" t="str">
            <v>CC-01113943</v>
          </cell>
          <cell r="J11490" t="str">
            <v>Sales Call</v>
          </cell>
          <cell r="R11490" t="str">
            <v>BSLD230361</v>
          </cell>
          <cell r="AB11490" t="str">
            <v>Sales call carried out for HMR collection using spurious spares</v>
          </cell>
        </row>
        <row r="11491">
          <cell r="A11491">
            <v>45264.548310185201</v>
          </cell>
          <cell r="B11491">
            <v>5735</v>
          </cell>
          <cell r="F11491" t="str">
            <v>CC-01113935</v>
          </cell>
          <cell r="J11491" t="str">
            <v>Sales Call</v>
          </cell>
          <cell r="R11491" t="str">
            <v>BSJD161422</v>
          </cell>
          <cell r="AB11491" t="str">
            <v>Sales call carried out for HMR collection using spurious spares</v>
          </cell>
        </row>
        <row r="11492">
          <cell r="A11492">
            <v>45264.545011574097</v>
          </cell>
          <cell r="B11492">
            <v>5610</v>
          </cell>
          <cell r="F11492" t="str">
            <v>CC-01113916</v>
          </cell>
          <cell r="J11492" t="str">
            <v>Sales Call</v>
          </cell>
          <cell r="R11492" t="str">
            <v>BSJD161378</v>
          </cell>
          <cell r="AB11492" t="str">
            <v>Sales call carried out for HMR collection using spurious spares</v>
          </cell>
        </row>
        <row r="11493">
          <cell r="A11493">
            <v>45264.542916666702</v>
          </cell>
          <cell r="B11493">
            <v>2450</v>
          </cell>
          <cell r="F11493" t="str">
            <v>CC-01113902</v>
          </cell>
          <cell r="J11493" t="str">
            <v>Sales Call</v>
          </cell>
          <cell r="R11493" t="str">
            <v>BSHD161938</v>
          </cell>
          <cell r="AB11493" t="str">
            <v>Sales call carried out for HMR collection using spurious spares</v>
          </cell>
        </row>
        <row r="11494">
          <cell r="A11494">
            <v>45264.540451388901</v>
          </cell>
          <cell r="B11494">
            <v>3030</v>
          </cell>
          <cell r="F11494" t="str">
            <v>CC-01113883</v>
          </cell>
          <cell r="J11494" t="str">
            <v>Sales Call</v>
          </cell>
          <cell r="R11494" t="str">
            <v>BSED161766</v>
          </cell>
          <cell r="AB11494" t="str">
            <v>Sales call carried out for HMR collection using spurious spares</v>
          </cell>
        </row>
        <row r="11495">
          <cell r="A11495">
            <v>45264.5378472222</v>
          </cell>
          <cell r="B11495">
            <v>5110</v>
          </cell>
          <cell r="F11495" t="str">
            <v>CC-01113871</v>
          </cell>
          <cell r="J11495" t="str">
            <v>Sales Call</v>
          </cell>
          <cell r="R11495" t="str">
            <v>BSID161979</v>
          </cell>
          <cell r="AB11495" t="str">
            <v>Sales call carried out for HMR collection</v>
          </cell>
        </row>
        <row r="11496">
          <cell r="A11496">
            <v>45264.535752314798</v>
          </cell>
          <cell r="B11496">
            <v>3560</v>
          </cell>
          <cell r="F11496" t="str">
            <v>CC-01113860</v>
          </cell>
          <cell r="J11496" t="str">
            <v>Sales Call</v>
          </cell>
          <cell r="R11496" t="str">
            <v>BSID220375</v>
          </cell>
          <cell r="AB11496" t="str">
            <v>Sales call carried out for HMR collection</v>
          </cell>
        </row>
        <row r="11497">
          <cell r="A11497">
            <v>45264.533703703702</v>
          </cell>
          <cell r="B11497">
            <v>6350</v>
          </cell>
          <cell r="F11497" t="str">
            <v>CC-01113847</v>
          </cell>
          <cell r="J11497" t="str">
            <v>Sales Call</v>
          </cell>
          <cell r="R11497" t="str">
            <v>BSID161968</v>
          </cell>
          <cell r="AB11497" t="str">
            <v>Sales call carried out for HMR collection</v>
          </cell>
        </row>
        <row r="11498">
          <cell r="A11498">
            <v>45264.5313425926</v>
          </cell>
          <cell r="B11498">
            <v>5120</v>
          </cell>
          <cell r="F11498" t="str">
            <v>CC-01113843</v>
          </cell>
          <cell r="J11498" t="str">
            <v>Sales Call</v>
          </cell>
          <cell r="R11498" t="str">
            <v>BSAD161582</v>
          </cell>
          <cell r="AB11498" t="str">
            <v>Sales call carried out for HMR collection</v>
          </cell>
        </row>
        <row r="11499">
          <cell r="A11499">
            <v>45264.529641203699</v>
          </cell>
          <cell r="B11499">
            <v>11310</v>
          </cell>
          <cell r="F11499" t="str">
            <v>CC-01113831</v>
          </cell>
          <cell r="J11499" t="str">
            <v>Sales Call</v>
          </cell>
          <cell r="R11499" t="str">
            <v>BRGD161233</v>
          </cell>
          <cell r="AB11499" t="str">
            <v>Sales call carried out for HMR collection</v>
          </cell>
        </row>
        <row r="11500">
          <cell r="A11500">
            <v>45264.527546296304</v>
          </cell>
          <cell r="B11500">
            <v>8650</v>
          </cell>
          <cell r="F11500" t="str">
            <v>CC-01113819</v>
          </cell>
          <cell r="J11500" t="str">
            <v>Sales Call</v>
          </cell>
          <cell r="R11500" t="str">
            <v>BRHD161304</v>
          </cell>
          <cell r="AB11500" t="str">
            <v>Sales call carried out for HMR collection</v>
          </cell>
        </row>
        <row r="11501">
          <cell r="A11501">
            <v>45264.5255555556</v>
          </cell>
          <cell r="B11501">
            <v>8590</v>
          </cell>
          <cell r="F11501" t="str">
            <v>CC-01113811</v>
          </cell>
          <cell r="J11501" t="str">
            <v>Sales Call</v>
          </cell>
          <cell r="R11501" t="str">
            <v>BQJD160027</v>
          </cell>
          <cell r="AB11501" t="str">
            <v>Sales call carried out for HMR collection</v>
          </cell>
        </row>
        <row r="11502">
          <cell r="A11502">
            <v>45264.523402777799</v>
          </cell>
          <cell r="B11502">
            <v>8440</v>
          </cell>
          <cell r="F11502" t="str">
            <v>CC-01113791</v>
          </cell>
          <cell r="J11502" t="str">
            <v>Sales Call</v>
          </cell>
          <cell r="R11502" t="str">
            <v>BQCD160129</v>
          </cell>
          <cell r="AB11502" t="str">
            <v>Sales call carried out for HMR collection</v>
          </cell>
        </row>
        <row r="11503">
          <cell r="A11503">
            <v>45264.493599537003</v>
          </cell>
          <cell r="B11503">
            <v>6020</v>
          </cell>
          <cell r="F11503" t="str">
            <v>CC-01113633</v>
          </cell>
          <cell r="J11503" t="str">
            <v>Sales Call</v>
          </cell>
          <cell r="R11503" t="str">
            <v>BRDD161036</v>
          </cell>
          <cell r="AB11503" t="str">
            <v>Sales call carried out for HMR collection</v>
          </cell>
        </row>
        <row r="11504">
          <cell r="A11504">
            <v>45264.483148148101</v>
          </cell>
          <cell r="B11504">
            <v>702</v>
          </cell>
          <cell r="F11504" t="str">
            <v>CC-01113603</v>
          </cell>
          <cell r="J11504" t="str">
            <v>Complaint - Running With Problem</v>
          </cell>
          <cell r="R11504" t="str">
            <v>BWKD163512</v>
          </cell>
          <cell r="AB11504" t="str">
            <v>Attend the site for complaint of high drilling RPM so check the unit check all valve kit found ok, check all hoses found no air and oil leakage all parameters worked under limit then check the hammer found not ok then change the hammer with new one and after that start the unit found running ok. Correct complaint category selected.</v>
          </cell>
        </row>
        <row r="11505">
          <cell r="A11505">
            <v>45263.5613310185</v>
          </cell>
          <cell r="B11505">
            <v>9388</v>
          </cell>
          <cell r="F11505" t="str">
            <v>CC-01113096</v>
          </cell>
          <cell r="J11505" t="str">
            <v>Schedule Service</v>
          </cell>
          <cell r="R11505" t="str">
            <v>BUDS046275</v>
          </cell>
          <cell r="AB11505" t="str">
            <v>We visited site and service done today in unit during in service we change the parts Air filter, Oil filter, Separator , Oil and pre filter after than start for check unit running well.</v>
          </cell>
        </row>
        <row r="11506">
          <cell r="A11506">
            <v>45262.765821759298</v>
          </cell>
          <cell r="B11506">
            <v>6565</v>
          </cell>
          <cell r="F11506" t="str">
            <v>CC-01112874</v>
          </cell>
          <cell r="J11506" t="str">
            <v>Sales Call</v>
          </cell>
          <cell r="R11506" t="str">
            <v>BSBD161624</v>
          </cell>
          <cell r="AB11506" t="str">
            <v>Sales call carried out for HMR collection using spurious spares</v>
          </cell>
        </row>
        <row r="11507">
          <cell r="A11507">
            <v>45262.763935185198</v>
          </cell>
          <cell r="B11507">
            <v>5080</v>
          </cell>
          <cell r="F11507" t="str">
            <v>CC-01112873</v>
          </cell>
          <cell r="J11507" t="str">
            <v>Sales Call</v>
          </cell>
          <cell r="R11507" t="str">
            <v>BRLD160724</v>
          </cell>
          <cell r="AB11507" t="str">
            <v>Sales call carried out for HMR collection using spurious spares</v>
          </cell>
        </row>
        <row r="11508">
          <cell r="A11508">
            <v>45262.761620370402</v>
          </cell>
          <cell r="B11508">
            <v>5645</v>
          </cell>
          <cell r="F11508" t="str">
            <v>CC-01112872</v>
          </cell>
          <cell r="J11508" t="str">
            <v>Sales Call</v>
          </cell>
          <cell r="R11508" t="str">
            <v>BRJD160606</v>
          </cell>
          <cell r="AB11508" t="str">
            <v>Sales call carried out for HMR collection using spurious spares</v>
          </cell>
        </row>
        <row r="11509">
          <cell r="A11509">
            <v>45262.759803240697</v>
          </cell>
          <cell r="B11509">
            <v>6010</v>
          </cell>
          <cell r="F11509" t="str">
            <v>CC-01112871</v>
          </cell>
          <cell r="J11509" t="str">
            <v>Sales Call</v>
          </cell>
          <cell r="R11509" t="str">
            <v>BRDD161019</v>
          </cell>
          <cell r="AB11509" t="str">
            <v>Sales call carried out for HMR collection using spurious spares</v>
          </cell>
        </row>
        <row r="11510">
          <cell r="A11510">
            <v>45262.757337962998</v>
          </cell>
          <cell r="B11510">
            <v>4170</v>
          </cell>
          <cell r="F11510" t="str">
            <v>CC-01112867</v>
          </cell>
          <cell r="J11510" t="str">
            <v>Sales Call</v>
          </cell>
          <cell r="R11510" t="str">
            <v>BRDD161021</v>
          </cell>
          <cell r="AB11510" t="str">
            <v>Sales call carried out for HMR collection using spurious spares</v>
          </cell>
        </row>
        <row r="11511">
          <cell r="A11511">
            <v>45262.754988425899</v>
          </cell>
          <cell r="B11511">
            <v>5410</v>
          </cell>
          <cell r="F11511" t="str">
            <v>CC-01112866</v>
          </cell>
          <cell r="J11511" t="str">
            <v>Sales Call</v>
          </cell>
          <cell r="R11511" t="str">
            <v>BQJD120016</v>
          </cell>
          <cell r="AB11511" t="str">
            <v>Sales call carried out for HMR collection using spurious spares</v>
          </cell>
        </row>
        <row r="11512">
          <cell r="A11512">
            <v>45262.753020833297</v>
          </cell>
          <cell r="B11512">
            <v>7860</v>
          </cell>
          <cell r="F11512" t="str">
            <v>CC-01112865</v>
          </cell>
          <cell r="J11512" t="str">
            <v>Sales Call</v>
          </cell>
          <cell r="R11512" t="str">
            <v>BPBD200118</v>
          </cell>
          <cell r="AB11512" t="str">
            <v>Sales call carried out for HMR collection</v>
          </cell>
        </row>
        <row r="11513">
          <cell r="A11513">
            <v>45262.750324074099</v>
          </cell>
          <cell r="B11513">
            <v>8140</v>
          </cell>
          <cell r="F11513" t="str">
            <v>CC-01112862</v>
          </cell>
          <cell r="J11513" t="str">
            <v>Sales Call</v>
          </cell>
          <cell r="R11513" t="str">
            <v>BSGD161904</v>
          </cell>
          <cell r="AB11513" t="str">
            <v>Sales call carried out for HMR collection</v>
          </cell>
        </row>
        <row r="11514">
          <cell r="A11514">
            <v>45262.746759259302</v>
          </cell>
          <cell r="B11514">
            <v>5010</v>
          </cell>
          <cell r="F11514" t="str">
            <v>CC-01112856</v>
          </cell>
          <cell r="J11514" t="str">
            <v>Sales Call</v>
          </cell>
          <cell r="R11514" t="str">
            <v>BSGD161898</v>
          </cell>
          <cell r="AB11514" t="str">
            <v>Sales call carried out for HMR collection using spurious spares</v>
          </cell>
        </row>
        <row r="11515">
          <cell r="A11515">
            <v>45262.744849536997</v>
          </cell>
          <cell r="B11515">
            <v>5910</v>
          </cell>
          <cell r="F11515" t="str">
            <v>CC-01112854</v>
          </cell>
          <cell r="J11515" t="str">
            <v>Sales Call</v>
          </cell>
          <cell r="R11515" t="str">
            <v>BRAD160803</v>
          </cell>
          <cell r="AB11515" t="str">
            <v>Sales call carried out for HMR collection</v>
          </cell>
        </row>
        <row r="11516">
          <cell r="A11516">
            <v>45262.7423263889</v>
          </cell>
          <cell r="B11516">
            <v>3765</v>
          </cell>
          <cell r="F11516" t="str">
            <v>CC-01112849</v>
          </cell>
          <cell r="J11516" t="str">
            <v>Sales Call</v>
          </cell>
          <cell r="R11516" t="str">
            <v>BQKD200048</v>
          </cell>
          <cell r="AB11516" t="str">
            <v>Sales call carried out for HMR collection</v>
          </cell>
        </row>
        <row r="11517">
          <cell r="A11517">
            <v>45262.740243055603</v>
          </cell>
          <cell r="B11517">
            <v>6392</v>
          </cell>
          <cell r="F11517" t="str">
            <v>CC-01112845</v>
          </cell>
          <cell r="J11517" t="str">
            <v>Sales Call</v>
          </cell>
          <cell r="R11517" t="str">
            <v>BPLD200068</v>
          </cell>
          <cell r="AB11517" t="str">
            <v>Sales call carried out for HMR collection</v>
          </cell>
        </row>
        <row r="11518">
          <cell r="A11518">
            <v>45262.737824074102</v>
          </cell>
          <cell r="B11518">
            <v>6563</v>
          </cell>
          <cell r="F11518" t="str">
            <v>CC-01112840</v>
          </cell>
          <cell r="J11518" t="str">
            <v>Sales Call</v>
          </cell>
          <cell r="R11518" t="str">
            <v>BQKD200047</v>
          </cell>
          <cell r="AB11518" t="str">
            <v>Sales call carried out for HMR collection</v>
          </cell>
        </row>
        <row r="11519">
          <cell r="A11519">
            <v>45262.725648148102</v>
          </cell>
          <cell r="B11519">
            <v>55</v>
          </cell>
          <cell r="F11519" t="str">
            <v>CC-01112824</v>
          </cell>
          <cell r="J11519" t="str">
            <v>Sales Call</v>
          </cell>
          <cell r="R11519" t="str">
            <v>BWFD163947</v>
          </cell>
          <cell r="AB11519" t="str">
            <v>Sales call carried out for HMR collection</v>
          </cell>
        </row>
        <row r="11520">
          <cell r="A11520">
            <v>45262.723124999997</v>
          </cell>
          <cell r="B11520">
            <v>35</v>
          </cell>
          <cell r="F11520" t="str">
            <v>CC-01112821</v>
          </cell>
          <cell r="J11520" t="str">
            <v>Sales Call</v>
          </cell>
          <cell r="R11520" t="str">
            <v>BWFD163940</v>
          </cell>
          <cell r="AB11520" t="str">
            <v>Sales call carried out for HMR collection</v>
          </cell>
        </row>
        <row r="11521">
          <cell r="A11521">
            <v>45262.720625000002</v>
          </cell>
          <cell r="B11521">
            <v>559</v>
          </cell>
          <cell r="F11521" t="str">
            <v>CC-01112814</v>
          </cell>
          <cell r="J11521" t="str">
            <v>Sales Call</v>
          </cell>
          <cell r="R11521" t="str">
            <v>BWJD163475</v>
          </cell>
          <cell r="AB11521" t="str">
            <v>Sales call carried out for HMR collection</v>
          </cell>
        </row>
        <row r="11522">
          <cell r="A11522">
            <v>45262.7186574074</v>
          </cell>
          <cell r="B11522">
            <v>45</v>
          </cell>
          <cell r="F11522" t="str">
            <v>CC-01112808</v>
          </cell>
          <cell r="J11522" t="str">
            <v>Sales Call</v>
          </cell>
          <cell r="R11522" t="str">
            <v>BWED163893</v>
          </cell>
          <cell r="AB11522" t="str">
            <v>Sales call carried out for HMR collection</v>
          </cell>
        </row>
        <row r="11523">
          <cell r="A11523">
            <v>45262.716574074097</v>
          </cell>
          <cell r="B11523">
            <v>50</v>
          </cell>
          <cell r="F11523" t="str">
            <v>CC-01112804</v>
          </cell>
          <cell r="J11523" t="str">
            <v>Sales Call</v>
          </cell>
          <cell r="R11523" t="str">
            <v>BWGD163984</v>
          </cell>
          <cell r="AB11523" t="str">
            <v>Sales call carried out for HMR collection</v>
          </cell>
        </row>
        <row r="11524">
          <cell r="A11524">
            <v>45262.715659722198</v>
          </cell>
          <cell r="B11524">
            <v>29317</v>
          </cell>
          <cell r="F11524" t="str">
            <v>CC-01112798</v>
          </cell>
          <cell r="J11524" t="str">
            <v>Schedule Service</v>
          </cell>
          <cell r="R11524" t="str">
            <v>BMJS040004</v>
          </cell>
          <cell r="AB11524" t="str">
            <v>We visited site and service done today in unit during change the parts in service Air filter , oil filter and oil plus after than start for check unit running well.</v>
          </cell>
        </row>
        <row r="11525">
          <cell r="A11525">
            <v>45262.713217592602</v>
          </cell>
          <cell r="B11525">
            <v>245</v>
          </cell>
          <cell r="F11525" t="str">
            <v>CC-01112793</v>
          </cell>
          <cell r="J11525" t="str">
            <v>Sales Call</v>
          </cell>
          <cell r="R11525" t="str">
            <v>BWFD121755</v>
          </cell>
          <cell r="AB11525" t="str">
            <v>Sales call carried out for HMR collection</v>
          </cell>
        </row>
        <row r="11526">
          <cell r="A11526">
            <v>45262.711006944402</v>
          </cell>
          <cell r="B11526">
            <v>285</v>
          </cell>
          <cell r="F11526" t="str">
            <v>CC-01112792</v>
          </cell>
          <cell r="J11526" t="str">
            <v>Sales Call</v>
          </cell>
          <cell r="R11526" t="str">
            <v>BWLS031915</v>
          </cell>
          <cell r="AB11526" t="str">
            <v>Sales call carried out for HMR collection</v>
          </cell>
        </row>
        <row r="11527">
          <cell r="A11527">
            <v>45262.706875000003</v>
          </cell>
          <cell r="B11527">
            <v>1205</v>
          </cell>
          <cell r="F11527" t="str">
            <v>CC-01112784</v>
          </cell>
          <cell r="J11527" t="str">
            <v>Sales Call</v>
          </cell>
          <cell r="R11527" t="str">
            <v>BVHD163388</v>
          </cell>
          <cell r="AB11527" t="str">
            <v>Sales call carried out for HMR collection</v>
          </cell>
        </row>
        <row r="11528">
          <cell r="A11528">
            <v>45262.704212962999</v>
          </cell>
          <cell r="B11528">
            <v>1900</v>
          </cell>
          <cell r="F11528" t="str">
            <v>CC-01112777</v>
          </cell>
          <cell r="J11528" t="str">
            <v>Sales Call</v>
          </cell>
          <cell r="R11528" t="str">
            <v>BWAD163687</v>
          </cell>
          <cell r="AB11528" t="str">
            <v>Sales call carried out for HMR collection</v>
          </cell>
        </row>
        <row r="11529">
          <cell r="A11529">
            <v>45262.701759259297</v>
          </cell>
          <cell r="B11529">
            <v>600</v>
          </cell>
          <cell r="F11529" t="str">
            <v>CC-01112772</v>
          </cell>
          <cell r="J11529" t="str">
            <v>Sales Call</v>
          </cell>
          <cell r="R11529" t="str">
            <v>BWLD231334</v>
          </cell>
          <cell r="AB11529" t="str">
            <v>Sales call carried out for HMR collection</v>
          </cell>
        </row>
        <row r="11530">
          <cell r="A11530">
            <v>45262.699594907397</v>
          </cell>
          <cell r="B11530">
            <v>640</v>
          </cell>
          <cell r="F11530" t="str">
            <v>CC-01112768</v>
          </cell>
          <cell r="J11530" t="str">
            <v>Sales Call</v>
          </cell>
          <cell r="R11530" t="str">
            <v>BWLD231345</v>
          </cell>
          <cell r="AB11530" t="str">
            <v>Sales call carried out for HMR collection</v>
          </cell>
        </row>
        <row r="11531">
          <cell r="A11531">
            <v>45262.696701388901</v>
          </cell>
          <cell r="B11531">
            <v>490</v>
          </cell>
          <cell r="F11531" t="str">
            <v>CC-01112761</v>
          </cell>
          <cell r="J11531" t="str">
            <v>Sales Call</v>
          </cell>
          <cell r="R11531" t="str">
            <v>BWCD121690</v>
          </cell>
          <cell r="AB11531" t="str">
            <v>Sales call carried out for HMR collection</v>
          </cell>
        </row>
        <row r="11532">
          <cell r="A11532">
            <v>45262.6945023148</v>
          </cell>
          <cell r="B11532">
            <v>1330</v>
          </cell>
          <cell r="F11532" t="str">
            <v>CC-01112756</v>
          </cell>
          <cell r="J11532" t="str">
            <v>Sales Call</v>
          </cell>
          <cell r="R11532" t="str">
            <v>BWBD163701</v>
          </cell>
          <cell r="AB11532" t="str">
            <v>Sales call carried out for HMR collection</v>
          </cell>
        </row>
        <row r="11533">
          <cell r="A11533">
            <v>45262.692430555602</v>
          </cell>
          <cell r="B11533">
            <v>2080</v>
          </cell>
          <cell r="F11533" t="str">
            <v>CC-01112751</v>
          </cell>
          <cell r="J11533" t="str">
            <v>Sales Call</v>
          </cell>
          <cell r="R11533" t="str">
            <v>ATID121006</v>
          </cell>
          <cell r="AB11533" t="str">
            <v>Sales call carried out for HMR collection</v>
          </cell>
        </row>
        <row r="11534">
          <cell r="A11534">
            <v>45262.690532407403</v>
          </cell>
          <cell r="B11534">
            <v>1980</v>
          </cell>
          <cell r="F11534" t="str">
            <v>CC-01112745</v>
          </cell>
          <cell r="J11534" t="str">
            <v>Sales Call</v>
          </cell>
          <cell r="R11534" t="str">
            <v>DTFD120926</v>
          </cell>
          <cell r="AB11534" t="str">
            <v>Sales call carried out for HMR collection</v>
          </cell>
        </row>
        <row r="11535">
          <cell r="A11535">
            <v>45262.6880439815</v>
          </cell>
          <cell r="B11535">
            <v>910</v>
          </cell>
          <cell r="F11535" t="str">
            <v>CC-01112739</v>
          </cell>
          <cell r="J11535" t="str">
            <v>Sales Call</v>
          </cell>
          <cell r="R11535" t="str">
            <v>BWLD163586</v>
          </cell>
          <cell r="AB11535" t="str">
            <v>Sales call carried out for HMR collection</v>
          </cell>
        </row>
        <row r="11536">
          <cell r="A11536">
            <v>45262.6855208333</v>
          </cell>
          <cell r="B11536">
            <v>1000</v>
          </cell>
          <cell r="F11536" t="str">
            <v>CC-01112730</v>
          </cell>
          <cell r="J11536" t="str">
            <v>Sales Call</v>
          </cell>
          <cell r="R11536" t="str">
            <v>BWAD163674</v>
          </cell>
          <cell r="AB11536" t="str">
            <v>Sales call carried out for HMR collection</v>
          </cell>
        </row>
        <row r="11537">
          <cell r="A11537">
            <v>45262.683043981502</v>
          </cell>
          <cell r="B11537">
            <v>490</v>
          </cell>
          <cell r="F11537" t="str">
            <v>CC-01112722</v>
          </cell>
          <cell r="J11537" t="str">
            <v>Sales Call</v>
          </cell>
          <cell r="R11537" t="str">
            <v>BWBD163738</v>
          </cell>
          <cell r="AB11537" t="str">
            <v>Sales call carried out for HMR collection</v>
          </cell>
        </row>
        <row r="11538">
          <cell r="A11538">
            <v>45262.676759259302</v>
          </cell>
          <cell r="B11538">
            <v>480</v>
          </cell>
          <cell r="F11538" t="str">
            <v>CC-01112704</v>
          </cell>
          <cell r="J11538" t="str">
            <v>Sales Call</v>
          </cell>
          <cell r="R11538" t="str">
            <v>BWJD163499</v>
          </cell>
          <cell r="AB11538" t="str">
            <v>Sales call carried out for HMR collection</v>
          </cell>
        </row>
        <row r="11539">
          <cell r="A11539">
            <v>45262.674328703702</v>
          </cell>
          <cell r="B11539">
            <v>855</v>
          </cell>
          <cell r="F11539" t="str">
            <v>CC-01112698</v>
          </cell>
          <cell r="J11539" t="str">
            <v>Sales Call</v>
          </cell>
          <cell r="R11539" t="str">
            <v>BWBD163707</v>
          </cell>
          <cell r="AB11539" t="str">
            <v>Sales call carried out for HMR collection</v>
          </cell>
        </row>
        <row r="11540">
          <cell r="A11540">
            <v>45262.672129629602</v>
          </cell>
          <cell r="B11540">
            <v>2210</v>
          </cell>
          <cell r="F11540" t="str">
            <v>CC-01112690</v>
          </cell>
          <cell r="J11540" t="str">
            <v>Sales Call</v>
          </cell>
          <cell r="R11540" t="str">
            <v>BWAD163648</v>
          </cell>
          <cell r="AB11540" t="str">
            <v>Sales call carried out for HMR collection</v>
          </cell>
        </row>
        <row r="11541">
          <cell r="A11541">
            <v>45262.6699421296</v>
          </cell>
          <cell r="B11541">
            <v>524</v>
          </cell>
          <cell r="F11541" t="str">
            <v>CC-01112679</v>
          </cell>
          <cell r="J11541" t="str">
            <v>Sales Call</v>
          </cell>
          <cell r="R11541" t="str">
            <v>BWLD163608</v>
          </cell>
          <cell r="AB11541" t="str">
            <v>Sales call carried out for HMR collection</v>
          </cell>
        </row>
        <row r="11542">
          <cell r="A11542">
            <v>45262.667581018497</v>
          </cell>
          <cell r="B11542">
            <v>180</v>
          </cell>
          <cell r="F11542" t="str">
            <v>CC-01112667</v>
          </cell>
          <cell r="J11542" t="str">
            <v>Sales Call</v>
          </cell>
          <cell r="R11542" t="str">
            <v>BWAD163680</v>
          </cell>
          <cell r="AB11542" t="str">
            <v>Sales call carried out for HMR collection</v>
          </cell>
        </row>
        <row r="11543">
          <cell r="A11543">
            <v>45262.6655902778</v>
          </cell>
          <cell r="B11543">
            <v>220</v>
          </cell>
          <cell r="F11543" t="str">
            <v>CC-01112659</v>
          </cell>
          <cell r="J11543" t="str">
            <v>Sales Call</v>
          </cell>
          <cell r="R11543" t="str">
            <v>BWJL153357</v>
          </cell>
          <cell r="AB11543" t="str">
            <v>Sales call carried out for HMR collection</v>
          </cell>
        </row>
        <row r="11544">
          <cell r="A11544">
            <v>45262.663587962998</v>
          </cell>
          <cell r="B11544">
            <v>2490</v>
          </cell>
          <cell r="F11544" t="str">
            <v>CC-01112656</v>
          </cell>
          <cell r="J11544" t="str">
            <v>Sales Call</v>
          </cell>
          <cell r="R11544" t="str">
            <v>BVED163244</v>
          </cell>
          <cell r="AB11544" t="str">
            <v>Sales call carried out for HMR collection</v>
          </cell>
        </row>
        <row r="11545">
          <cell r="A11545">
            <v>45262.661481481497</v>
          </cell>
          <cell r="B11545">
            <v>1145</v>
          </cell>
          <cell r="F11545" t="str">
            <v>CC-01112648</v>
          </cell>
          <cell r="J11545" t="str">
            <v>Sales Call</v>
          </cell>
          <cell r="R11545" t="str">
            <v>BWKD163543</v>
          </cell>
          <cell r="AB11545" t="str">
            <v>Sales call carried out for HMR collection</v>
          </cell>
        </row>
        <row r="11546">
          <cell r="A11546">
            <v>45262.659525463001</v>
          </cell>
          <cell r="B11546">
            <v>700</v>
          </cell>
          <cell r="F11546" t="str">
            <v>CC-01112643</v>
          </cell>
          <cell r="J11546" t="str">
            <v>Sales Call</v>
          </cell>
          <cell r="R11546" t="str">
            <v>BWKD163512</v>
          </cell>
          <cell r="AB11546" t="str">
            <v>Sales call carried out for HMR collection</v>
          </cell>
        </row>
        <row r="11547">
          <cell r="A11547">
            <v>45262.657546296301</v>
          </cell>
          <cell r="B11547">
            <v>940</v>
          </cell>
          <cell r="F11547" t="str">
            <v>CC-01112636</v>
          </cell>
          <cell r="J11547" t="str">
            <v>Sales Call</v>
          </cell>
          <cell r="R11547" t="str">
            <v>BUID220797</v>
          </cell>
          <cell r="AB11547" t="str">
            <v>Sales call carried out for HMR collection</v>
          </cell>
        </row>
        <row r="11548">
          <cell r="A11548">
            <v>45262.655162037001</v>
          </cell>
          <cell r="B11548">
            <v>1015</v>
          </cell>
          <cell r="F11548" t="str">
            <v>CC-01112626</v>
          </cell>
          <cell r="J11548" t="str">
            <v>Sales Call</v>
          </cell>
          <cell r="R11548" t="str">
            <v>BVFD163261</v>
          </cell>
          <cell r="AB11548" t="str">
            <v>Sales call carried out for HMR collection</v>
          </cell>
        </row>
        <row r="11549">
          <cell r="A11549">
            <v>45262.652430555601</v>
          </cell>
          <cell r="B11549">
            <v>1350</v>
          </cell>
          <cell r="F11549" t="str">
            <v>CC-01112614</v>
          </cell>
          <cell r="J11549" t="str">
            <v>Sales Call</v>
          </cell>
          <cell r="R11549" t="str">
            <v>BWJL153355</v>
          </cell>
          <cell r="AB11549" t="str">
            <v>Sales call carried out for HMR collection</v>
          </cell>
        </row>
        <row r="11550">
          <cell r="A11550">
            <v>45262.650162037004</v>
          </cell>
          <cell r="B11550">
            <v>2828</v>
          </cell>
          <cell r="F11550" t="str">
            <v>CC-01112606</v>
          </cell>
          <cell r="J11550" t="str">
            <v>Sales Call</v>
          </cell>
          <cell r="R11550" t="str">
            <v>BVID163401</v>
          </cell>
          <cell r="AB11550" t="str">
            <v>Sales call carried out for HMR collection</v>
          </cell>
        </row>
        <row r="11551">
          <cell r="A11551">
            <v>45262.646215277797</v>
          </cell>
          <cell r="B11551">
            <v>1185</v>
          </cell>
          <cell r="F11551" t="str">
            <v>CC-01112600</v>
          </cell>
          <cell r="J11551" t="str">
            <v>Sales Call</v>
          </cell>
          <cell r="R11551" t="str">
            <v>BVIL161084</v>
          </cell>
          <cell r="AB11551" t="str">
            <v>Sales call carried out for HMR collection</v>
          </cell>
        </row>
        <row r="11552">
          <cell r="A11552">
            <v>45262.644409722197</v>
          </cell>
          <cell r="B11552">
            <v>660</v>
          </cell>
          <cell r="F11552" t="str">
            <v>CC-01112596</v>
          </cell>
          <cell r="J11552" t="str">
            <v>Sales Call</v>
          </cell>
          <cell r="R11552" t="str">
            <v>BVID163429</v>
          </cell>
          <cell r="AB11552" t="str">
            <v>Sales call carried out for HMR collection</v>
          </cell>
        </row>
        <row r="11553">
          <cell r="A11553">
            <v>45262.642384259299</v>
          </cell>
          <cell r="B11553">
            <v>600</v>
          </cell>
          <cell r="F11553" t="str">
            <v>CC-01112592</v>
          </cell>
          <cell r="J11553" t="str">
            <v>Sales Call</v>
          </cell>
          <cell r="R11553" t="str">
            <v>BVID121544</v>
          </cell>
          <cell r="AB11553" t="str">
            <v>Sales call carried out for HMR collection</v>
          </cell>
        </row>
        <row r="11554">
          <cell r="A11554">
            <v>45262.640451388899</v>
          </cell>
          <cell r="B11554">
            <v>670</v>
          </cell>
          <cell r="F11554" t="str">
            <v>CC-01112583</v>
          </cell>
          <cell r="J11554" t="str">
            <v>Sales Call</v>
          </cell>
          <cell r="R11554" t="str">
            <v>BVID121541</v>
          </cell>
          <cell r="AB11554" t="str">
            <v>Sales call carried out for HMR collection</v>
          </cell>
        </row>
        <row r="11555">
          <cell r="A11555">
            <v>45262.638460648202</v>
          </cell>
          <cell r="B11555">
            <v>1230</v>
          </cell>
          <cell r="F11555" t="str">
            <v>CC-01112574</v>
          </cell>
          <cell r="J11555" t="str">
            <v>Sales Call</v>
          </cell>
          <cell r="R11555" t="str">
            <v>BVIL161081</v>
          </cell>
          <cell r="AB11555" t="str">
            <v>Sales call carried out for HMR collection</v>
          </cell>
        </row>
        <row r="11556">
          <cell r="A11556">
            <v>45262.635671296302</v>
          </cell>
          <cell r="B11556">
            <v>648</v>
          </cell>
          <cell r="F11556" t="str">
            <v>CC-01112560</v>
          </cell>
          <cell r="J11556" t="str">
            <v>Sales Call</v>
          </cell>
          <cell r="R11556" t="str">
            <v>BVID121539</v>
          </cell>
          <cell r="AB11556" t="str">
            <v>Sales call carried out for HMR collection.</v>
          </cell>
        </row>
        <row r="11557">
          <cell r="A11557">
            <v>45262.633287037002</v>
          </cell>
          <cell r="B11557">
            <v>730</v>
          </cell>
          <cell r="F11557" t="str">
            <v>CC-01112546</v>
          </cell>
          <cell r="J11557" t="str">
            <v>Sales Call</v>
          </cell>
          <cell r="R11557" t="str">
            <v>BVID121546</v>
          </cell>
          <cell r="AB11557" t="str">
            <v>Sales call carried out for HMR collection</v>
          </cell>
        </row>
        <row r="11558">
          <cell r="A11558">
            <v>45262.632337962998</v>
          </cell>
          <cell r="B11558">
            <v>11605</v>
          </cell>
          <cell r="F11558" t="str">
            <v>CC-01112540</v>
          </cell>
          <cell r="J11558" t="str">
            <v>Complaint - Running With Problem</v>
          </cell>
          <cell r="R11558" t="str">
            <v>BRKC371988</v>
          </cell>
          <cell r="AB11558" t="str">
            <v>Spare quotation shared with customer waiting for Approval 02-12-2023
spare estimate shared with customer waiting for approval, once approval received we logged new for the same.</v>
          </cell>
        </row>
        <row r="11559">
          <cell r="A11559">
            <v>45262.605081018497</v>
          </cell>
          <cell r="B11559">
            <v>1845</v>
          </cell>
          <cell r="F11559" t="str">
            <v>CC-01112391</v>
          </cell>
          <cell r="J11559" t="str">
            <v>Sales Call</v>
          </cell>
          <cell r="R11559" t="str">
            <v>BVHD163393</v>
          </cell>
          <cell r="AB11559" t="str">
            <v>Sales call carried out for HMR collection</v>
          </cell>
        </row>
        <row r="11560">
          <cell r="A11560">
            <v>45262.602268518502</v>
          </cell>
          <cell r="B11560">
            <v>3150</v>
          </cell>
          <cell r="F11560" t="str">
            <v>CC-01112377</v>
          </cell>
          <cell r="J11560" t="str">
            <v>Sales Call</v>
          </cell>
          <cell r="R11560" t="str">
            <v>BVHD163374</v>
          </cell>
          <cell r="AB11560" t="str">
            <v>Sales call carried out for HMR collection</v>
          </cell>
        </row>
        <row r="11561">
          <cell r="A11561">
            <v>45262.599097222199</v>
          </cell>
          <cell r="B11561">
            <v>1484</v>
          </cell>
          <cell r="F11561" t="str">
            <v>CC-01112367</v>
          </cell>
          <cell r="J11561" t="str">
            <v>Sales Call</v>
          </cell>
          <cell r="R11561" t="str">
            <v>BVLD163043</v>
          </cell>
          <cell r="AB11561" t="str">
            <v>Sales call carried out for HMR collection</v>
          </cell>
        </row>
        <row r="11562">
          <cell r="A11562">
            <v>45262.593831018501</v>
          </cell>
          <cell r="B11562">
            <v>2321</v>
          </cell>
          <cell r="F11562" t="str">
            <v>CC-01112340</v>
          </cell>
          <cell r="J11562" t="str">
            <v>Sales Call</v>
          </cell>
          <cell r="R11562" t="str">
            <v>BUID220795</v>
          </cell>
          <cell r="AB11562" t="str">
            <v>Sales call carried out for HMR collection</v>
          </cell>
        </row>
        <row r="11563">
          <cell r="A11563">
            <v>45262.590196759302</v>
          </cell>
          <cell r="B11563">
            <v>2660</v>
          </cell>
          <cell r="F11563" t="str">
            <v>CC-01112328</v>
          </cell>
          <cell r="J11563" t="str">
            <v>Sales Call</v>
          </cell>
          <cell r="R11563" t="str">
            <v>BVJD162958</v>
          </cell>
          <cell r="AB11563" t="str">
            <v>Sales call carried out for HMR collection</v>
          </cell>
        </row>
        <row r="11564">
          <cell r="A11564">
            <v>45262.5875578704</v>
          </cell>
          <cell r="B11564">
            <v>1925</v>
          </cell>
          <cell r="F11564" t="str">
            <v>CC-01112323</v>
          </cell>
          <cell r="J11564" t="str">
            <v>Sales Call</v>
          </cell>
          <cell r="R11564" t="str">
            <v>BVGD163308</v>
          </cell>
          <cell r="AB11564" t="str">
            <v>Sales call carried out for HMR collection</v>
          </cell>
        </row>
        <row r="11565">
          <cell r="A11565">
            <v>45262.584641203699</v>
          </cell>
          <cell r="B11565">
            <v>1550</v>
          </cell>
          <cell r="F11565" t="str">
            <v>CC-01112315</v>
          </cell>
          <cell r="J11565" t="str">
            <v>Sales Call</v>
          </cell>
          <cell r="R11565" t="str">
            <v>BVHD163336</v>
          </cell>
          <cell r="AB11565" t="str">
            <v>Sales call carried out for HMR collection</v>
          </cell>
        </row>
        <row r="11566">
          <cell r="A11566">
            <v>45262.581562500003</v>
          </cell>
          <cell r="B11566">
            <v>1400</v>
          </cell>
          <cell r="F11566" t="str">
            <v>CC-01112308</v>
          </cell>
          <cell r="J11566" t="str">
            <v>Sales Call</v>
          </cell>
          <cell r="R11566" t="str">
            <v>BVHD163366</v>
          </cell>
          <cell r="AB11566" t="str">
            <v>Sales call carried out for HMR collection in idle condition</v>
          </cell>
        </row>
        <row r="11567">
          <cell r="A11567">
            <v>45262.578831018502</v>
          </cell>
          <cell r="B11567">
            <v>4625</v>
          </cell>
          <cell r="F11567" t="str">
            <v>CC-01112296</v>
          </cell>
          <cell r="J11567" t="str">
            <v>Sales Call</v>
          </cell>
          <cell r="R11567" t="str">
            <v>BVCD163165</v>
          </cell>
          <cell r="AB11567" t="str">
            <v>Sales call carried out for HMR collection</v>
          </cell>
        </row>
        <row r="11568">
          <cell r="A11568">
            <v>45262.576412037</v>
          </cell>
          <cell r="B11568">
            <v>1245</v>
          </cell>
          <cell r="F11568" t="str">
            <v>CC-01112287</v>
          </cell>
          <cell r="J11568" t="str">
            <v>Sales Call</v>
          </cell>
          <cell r="R11568" t="str">
            <v>BVGD121497</v>
          </cell>
          <cell r="AB11568" t="str">
            <v>Sales call carried out for HMR collection</v>
          </cell>
        </row>
        <row r="11569">
          <cell r="A11569">
            <v>45262.573495370401</v>
          </cell>
          <cell r="B11569">
            <v>2790</v>
          </cell>
          <cell r="F11569" t="str">
            <v>CC-01112274</v>
          </cell>
          <cell r="J11569" t="str">
            <v>Sales Call</v>
          </cell>
          <cell r="R11569" t="str">
            <v>BVJD162972</v>
          </cell>
          <cell r="AB11569" t="str">
            <v>Sales call carried out for HMR collection</v>
          </cell>
        </row>
        <row r="11570">
          <cell r="A11570">
            <v>45262.5714351852</v>
          </cell>
          <cell r="B11570">
            <v>1430</v>
          </cell>
          <cell r="F11570" t="str">
            <v>CC-01112265</v>
          </cell>
          <cell r="J11570" t="str">
            <v>Sales Call</v>
          </cell>
          <cell r="R11570" t="str">
            <v>BVDD121453</v>
          </cell>
          <cell r="AB11570" t="str">
            <v>Sales call carried out for HMR collection</v>
          </cell>
        </row>
        <row r="11571">
          <cell r="A11571">
            <v>45262.569155092599</v>
          </cell>
          <cell r="B11571">
            <v>3300</v>
          </cell>
          <cell r="F11571" t="str">
            <v>CC-01112253</v>
          </cell>
          <cell r="J11571" t="str">
            <v>Sales Call</v>
          </cell>
          <cell r="R11571" t="str">
            <v>BVED231179</v>
          </cell>
          <cell r="AB11571" t="str">
            <v>Sales call carried out for HMR collection</v>
          </cell>
        </row>
        <row r="11572">
          <cell r="A11572">
            <v>45262.565416666701</v>
          </cell>
          <cell r="B11572">
            <v>3660</v>
          </cell>
          <cell r="F11572" t="str">
            <v>CC-01112247</v>
          </cell>
          <cell r="J11572" t="str">
            <v>Sales Call</v>
          </cell>
          <cell r="R11572" t="str">
            <v>BVED163235</v>
          </cell>
          <cell r="AB11572" t="str">
            <v>Sales call carried out for HMR collection</v>
          </cell>
        </row>
        <row r="11573">
          <cell r="A11573">
            <v>45262.5630439815</v>
          </cell>
          <cell r="B11573">
            <v>3820</v>
          </cell>
          <cell r="F11573" t="str">
            <v>CC-01112238</v>
          </cell>
          <cell r="J11573" t="str">
            <v>Sales Call</v>
          </cell>
          <cell r="R11573" t="str">
            <v>BVED163231</v>
          </cell>
          <cell r="AB11573" t="str">
            <v>Sales call carried out for HMR collection</v>
          </cell>
        </row>
        <row r="11574">
          <cell r="A11574">
            <v>45262.5605671296</v>
          </cell>
          <cell r="B11574">
            <v>940</v>
          </cell>
          <cell r="F11574" t="str">
            <v>CC-01112230</v>
          </cell>
          <cell r="J11574" t="str">
            <v>Sales Call</v>
          </cell>
          <cell r="R11574" t="str">
            <v>BVDD163198</v>
          </cell>
          <cell r="AB11574" t="str">
            <v>Sales call carried out for HMR collection</v>
          </cell>
        </row>
        <row r="11575">
          <cell r="A11575">
            <v>45262.558344907397</v>
          </cell>
          <cell r="B11575">
            <v>1595</v>
          </cell>
          <cell r="F11575" t="str">
            <v>CC-01112223</v>
          </cell>
          <cell r="J11575" t="str">
            <v>Sales Call</v>
          </cell>
          <cell r="R11575" t="str">
            <v>BVAD121386</v>
          </cell>
          <cell r="AB11575" t="str">
            <v>Sales call carried out for HMR collection</v>
          </cell>
        </row>
        <row r="11576">
          <cell r="A11576">
            <v>45262.555972222202</v>
          </cell>
          <cell r="B11576">
            <v>3035</v>
          </cell>
          <cell r="F11576" t="str">
            <v>CC-01112217</v>
          </cell>
          <cell r="J11576" t="str">
            <v>Sales Call</v>
          </cell>
          <cell r="R11576" t="str">
            <v>BVKD163026</v>
          </cell>
          <cell r="AB11576" t="str">
            <v>Sales call carried out for HMR collection</v>
          </cell>
        </row>
        <row r="11577">
          <cell r="A11577">
            <v>45262.552546296298</v>
          </cell>
          <cell r="B11577">
            <v>3575</v>
          </cell>
          <cell r="F11577" t="str">
            <v>CC-01112207</v>
          </cell>
          <cell r="J11577" t="str">
            <v>Sales Call</v>
          </cell>
          <cell r="R11577" t="str">
            <v>BVLD163067</v>
          </cell>
          <cell r="AB11577" t="str">
            <v>Sales call carried out for HMR collection</v>
          </cell>
        </row>
        <row r="11578">
          <cell r="A11578">
            <v>45262.548009259299</v>
          </cell>
          <cell r="B11578">
            <v>37124</v>
          </cell>
          <cell r="F11578" t="str">
            <v>CC-01112198</v>
          </cell>
          <cell r="J11578" t="str">
            <v>General Service</v>
          </cell>
          <cell r="R11578" t="str">
            <v>BPCS030196</v>
          </cell>
          <cell r="AB11578" t="str">
            <v>Today we attend the customer site for complain plc not working so we change PLC than start machine running ok old plc SL no:- DN08503, new plc SL no:- DN38619</v>
          </cell>
        </row>
        <row r="11579">
          <cell r="A11579">
            <v>45262.543206018498</v>
          </cell>
          <cell r="B11579">
            <v>2650</v>
          </cell>
          <cell r="F11579" t="str">
            <v>CC-01112183</v>
          </cell>
          <cell r="J11579" t="str">
            <v>Sales Call</v>
          </cell>
          <cell r="R11579" t="str">
            <v>BVKD163010</v>
          </cell>
          <cell r="AB11579" t="str">
            <v>Sales call carried out for HMR collection</v>
          </cell>
        </row>
        <row r="11580">
          <cell r="A11580">
            <v>45262.541030092601</v>
          </cell>
          <cell r="B11580">
            <v>590</v>
          </cell>
          <cell r="F11580" t="str">
            <v>CC-01112178</v>
          </cell>
          <cell r="J11580" t="str">
            <v>Sales Call</v>
          </cell>
          <cell r="R11580" t="str">
            <v>BUAD121111</v>
          </cell>
          <cell r="AB11580" t="str">
            <v>Sales call carried out for HMR collection</v>
          </cell>
        </row>
        <row r="11581">
          <cell r="A11581">
            <v>45262.538946759298</v>
          </cell>
          <cell r="B11581">
            <v>1520</v>
          </cell>
          <cell r="F11581" t="str">
            <v>CC-01112171</v>
          </cell>
          <cell r="J11581" t="str">
            <v>Sales Call</v>
          </cell>
          <cell r="R11581" t="str">
            <v>BVJD162957</v>
          </cell>
          <cell r="AB11581" t="str">
            <v>Sales call carried out for HMR collection</v>
          </cell>
        </row>
        <row r="11582">
          <cell r="A11582">
            <v>45262.536863425899</v>
          </cell>
          <cell r="B11582">
            <v>5895</v>
          </cell>
          <cell r="F11582" t="str">
            <v>CC-01112167</v>
          </cell>
          <cell r="J11582" t="str">
            <v>Sales Call</v>
          </cell>
          <cell r="R11582" t="str">
            <v>BUID162912</v>
          </cell>
          <cell r="AB11582" t="str">
            <v>Sales call carried out for HMR collection</v>
          </cell>
        </row>
        <row r="11583">
          <cell r="A11583">
            <v>45262.531643518501</v>
          </cell>
          <cell r="B11583">
            <v>3594</v>
          </cell>
          <cell r="F11583" t="str">
            <v>CC-01112156</v>
          </cell>
          <cell r="J11583" t="str">
            <v>Sales Call</v>
          </cell>
          <cell r="R11583" t="str">
            <v>BUAD162634</v>
          </cell>
          <cell r="AB11583" t="str">
            <v>Sales call carried out for HMR collection</v>
          </cell>
        </row>
        <row r="11584">
          <cell r="A11584">
            <v>45262.529594907399</v>
          </cell>
          <cell r="B11584">
            <v>3885</v>
          </cell>
          <cell r="F11584" t="str">
            <v>CC-01112154</v>
          </cell>
          <cell r="J11584" t="str">
            <v>Sales Call</v>
          </cell>
          <cell r="R11584" t="str">
            <v>BUID162953</v>
          </cell>
          <cell r="AB11584" t="str">
            <v>Sales call carried out for HMR collection</v>
          </cell>
        </row>
        <row r="11585">
          <cell r="A11585">
            <v>45262.527199074102</v>
          </cell>
          <cell r="B11585">
            <v>2235</v>
          </cell>
          <cell r="F11585" t="str">
            <v>CC-01112150</v>
          </cell>
          <cell r="J11585" t="str">
            <v>Sales Call</v>
          </cell>
          <cell r="R11585" t="str">
            <v>BUDD162719</v>
          </cell>
          <cell r="AB11585" t="str">
            <v>Sales call carried out for HMR collection</v>
          </cell>
        </row>
        <row r="11586">
          <cell r="A11586">
            <v>45262.524710648097</v>
          </cell>
          <cell r="B11586">
            <v>2845</v>
          </cell>
          <cell r="F11586" t="str">
            <v>CC-01112145</v>
          </cell>
          <cell r="J11586" t="str">
            <v>Sales Call</v>
          </cell>
          <cell r="R11586" t="str">
            <v>BUID162940</v>
          </cell>
          <cell r="AB11586" t="str">
            <v>Sales call carried out for HMR collection</v>
          </cell>
        </row>
        <row r="11587">
          <cell r="A11587">
            <v>45262.522523148102</v>
          </cell>
          <cell r="B11587">
            <v>1056</v>
          </cell>
          <cell r="F11587" t="str">
            <v>CC-01112141</v>
          </cell>
          <cell r="J11587" t="str">
            <v>Sales Call</v>
          </cell>
          <cell r="R11587" t="str">
            <v>BUFL152860</v>
          </cell>
          <cell r="AB11587" t="str">
            <v>Sales call carried out for HMR collection</v>
          </cell>
        </row>
        <row r="11588">
          <cell r="A11588">
            <v>45262.520231481503</v>
          </cell>
          <cell r="B11588">
            <v>3475</v>
          </cell>
          <cell r="F11588" t="str">
            <v>CC-01112134</v>
          </cell>
          <cell r="J11588" t="str">
            <v>Sales Call</v>
          </cell>
          <cell r="R11588" t="str">
            <v>BUGD162852</v>
          </cell>
          <cell r="AB11588" t="str">
            <v>Sales call carried out for HMR collection</v>
          </cell>
        </row>
        <row r="11589">
          <cell r="A11589">
            <v>45262.517928240697</v>
          </cell>
          <cell r="B11589">
            <v>1900</v>
          </cell>
          <cell r="F11589" t="str">
            <v>CC-01112123</v>
          </cell>
          <cell r="J11589" t="str">
            <v>Sales Call</v>
          </cell>
          <cell r="R11589" t="str">
            <v>BUHL152930</v>
          </cell>
          <cell r="AB11589" t="str">
            <v>Sales call carried out for HMR collection</v>
          </cell>
        </row>
        <row r="11590">
          <cell r="A11590">
            <v>45262.515636574099</v>
          </cell>
          <cell r="B11590">
            <v>1935</v>
          </cell>
          <cell r="F11590" t="str">
            <v>CC-01112113</v>
          </cell>
          <cell r="J11590" t="str">
            <v>Sales Call</v>
          </cell>
          <cell r="R11590" t="str">
            <v>BUCD121174</v>
          </cell>
          <cell r="AB11590" t="str">
            <v>Sales call carried out for HMR collection</v>
          </cell>
        </row>
        <row r="11591">
          <cell r="A11591">
            <v>45262.512719907398</v>
          </cell>
          <cell r="B11591">
            <v>5750</v>
          </cell>
          <cell r="F11591" t="str">
            <v>CC-01112103</v>
          </cell>
          <cell r="J11591" t="str">
            <v>Sales Call</v>
          </cell>
          <cell r="R11591" t="str">
            <v>BUGD162826</v>
          </cell>
          <cell r="AB11591" t="str">
            <v>Sales call carried out for HMR collection</v>
          </cell>
        </row>
        <row r="11592">
          <cell r="A11592">
            <v>45262.510324074101</v>
          </cell>
          <cell r="B11592">
            <v>6289</v>
          </cell>
          <cell r="F11592" t="str">
            <v>CC-01112095</v>
          </cell>
          <cell r="J11592" t="str">
            <v>Sales Call</v>
          </cell>
          <cell r="R11592" t="str">
            <v>BUFD162814</v>
          </cell>
          <cell r="AB11592" t="str">
            <v>Sales call carried out for HMR collection</v>
          </cell>
        </row>
        <row r="11593">
          <cell r="A11593">
            <v>45262.508194444403</v>
          </cell>
          <cell r="B11593">
            <v>3673</v>
          </cell>
          <cell r="F11593" t="str">
            <v>CC-01112084</v>
          </cell>
          <cell r="J11593" t="str">
            <v>Sales Call</v>
          </cell>
          <cell r="R11593" t="str">
            <v>BTHD162350</v>
          </cell>
          <cell r="AB11593" t="str">
            <v>Sales call carried out for HMR collection</v>
          </cell>
        </row>
        <row r="11594">
          <cell r="A11594">
            <v>45261.7438541667</v>
          </cell>
          <cell r="B11594">
            <v>8260</v>
          </cell>
          <cell r="F11594" t="str">
            <v>CC-01111561</v>
          </cell>
          <cell r="J11594" t="str">
            <v>Sales Call</v>
          </cell>
          <cell r="R11594" t="str">
            <v>BSKD161467</v>
          </cell>
          <cell r="AB11594" t="str">
            <v>Sales call carried out for HMR collection</v>
          </cell>
        </row>
        <row r="11595">
          <cell r="A11595">
            <v>45261.741875</v>
          </cell>
          <cell r="B11595">
            <v>4777</v>
          </cell>
          <cell r="F11595" t="str">
            <v>CC-01111560</v>
          </cell>
          <cell r="J11595" t="str">
            <v>Sales Call</v>
          </cell>
          <cell r="R11595" t="str">
            <v>BQID160519</v>
          </cell>
          <cell r="AB11595" t="str">
            <v>Sales call carried out for HMR collection</v>
          </cell>
        </row>
        <row r="11596">
          <cell r="A11596">
            <v>45261.740011574097</v>
          </cell>
          <cell r="B11596">
            <v>5130</v>
          </cell>
          <cell r="F11596" t="str">
            <v>CC-01111557</v>
          </cell>
          <cell r="J11596" t="str">
            <v>Sales Call</v>
          </cell>
          <cell r="R11596" t="str">
            <v>BRAD160816</v>
          </cell>
          <cell r="AB11596" t="str">
            <v>Sales call carried out for HMR collection</v>
          </cell>
        </row>
        <row r="11597">
          <cell r="A11597">
            <v>45261.737881944398</v>
          </cell>
          <cell r="B11597">
            <v>6710</v>
          </cell>
          <cell r="F11597" t="str">
            <v>CC-01111550</v>
          </cell>
          <cell r="J11597" t="str">
            <v>Sales Call</v>
          </cell>
          <cell r="R11597" t="str">
            <v>BRGD161225</v>
          </cell>
          <cell r="AB11597" t="str">
            <v>Sales call carried out for HMR collection</v>
          </cell>
        </row>
        <row r="11598">
          <cell r="A11598">
            <v>45261.735983796301</v>
          </cell>
          <cell r="B11598">
            <v>11110</v>
          </cell>
          <cell r="F11598" t="str">
            <v>CC-01111546</v>
          </cell>
          <cell r="J11598" t="str">
            <v>Sales Call</v>
          </cell>
          <cell r="R11598" t="str">
            <v>BRBD160892</v>
          </cell>
          <cell r="AB11598" t="str">
            <v>Sales call carried out for HMR collection</v>
          </cell>
        </row>
        <row r="11599">
          <cell r="A11599">
            <v>45261.734039351897</v>
          </cell>
          <cell r="B11599">
            <v>12460</v>
          </cell>
          <cell r="F11599" t="str">
            <v>CC-01111542</v>
          </cell>
          <cell r="J11599" t="str">
            <v>Sales Call</v>
          </cell>
          <cell r="R11599" t="str">
            <v>BRBD160901</v>
          </cell>
          <cell r="AB11599" t="str">
            <v>Sales call carried out for HMR collection</v>
          </cell>
        </row>
        <row r="11600">
          <cell r="A11600">
            <v>45261.731574074103</v>
          </cell>
          <cell r="B11600">
            <v>4455</v>
          </cell>
          <cell r="F11600" t="str">
            <v>CC-01111540</v>
          </cell>
          <cell r="J11600" t="str">
            <v>Sales Call</v>
          </cell>
          <cell r="R11600" t="str">
            <v>BRED161124</v>
          </cell>
          <cell r="AB11600" t="str">
            <v>Sales call carried out for HMR collection.</v>
          </cell>
        </row>
        <row r="11601">
          <cell r="A11601">
            <v>45261.729606481502</v>
          </cell>
          <cell r="B11601">
            <v>4285</v>
          </cell>
          <cell r="F11601" t="str">
            <v>CC-01111536</v>
          </cell>
          <cell r="J11601" t="str">
            <v>Sales Call</v>
          </cell>
          <cell r="R11601" t="str">
            <v>BQLD160182</v>
          </cell>
          <cell r="AB11601" t="str">
            <v>Sales call carried out for HMR collection</v>
          </cell>
        </row>
        <row r="11602">
          <cell r="A11602">
            <v>45261.727488425902</v>
          </cell>
          <cell r="B11602">
            <v>10160</v>
          </cell>
          <cell r="F11602" t="str">
            <v>CC-01111529</v>
          </cell>
          <cell r="J11602" t="str">
            <v>Sales Call</v>
          </cell>
          <cell r="R11602" t="str">
            <v>BQGD230029</v>
          </cell>
          <cell r="AB11602" t="str">
            <v>Sales call carried out for HMR collection</v>
          </cell>
        </row>
        <row r="11603">
          <cell r="A11603">
            <v>45261.725057870397</v>
          </cell>
          <cell r="B11603">
            <v>1970</v>
          </cell>
          <cell r="F11603" t="str">
            <v>CC-01111522</v>
          </cell>
          <cell r="J11603" t="str">
            <v>Sales Call</v>
          </cell>
          <cell r="R11603" t="str">
            <v>BRCD160984</v>
          </cell>
          <cell r="AB11603" t="str">
            <v>Sales call carried out for HMR collection</v>
          </cell>
        </row>
        <row r="11604">
          <cell r="A11604">
            <v>45261.722303240698</v>
          </cell>
          <cell r="B11604">
            <v>5995</v>
          </cell>
          <cell r="F11604" t="str">
            <v>CC-01111517</v>
          </cell>
          <cell r="J11604" t="str">
            <v>Sales Call</v>
          </cell>
          <cell r="R11604" t="str">
            <v>BQCD160106</v>
          </cell>
          <cell r="AB11604" t="str">
            <v>Sales call carried out for HMR collection</v>
          </cell>
        </row>
        <row r="11605">
          <cell r="A11605">
            <v>45261.719583333303</v>
          </cell>
          <cell r="B11605">
            <v>8130</v>
          </cell>
          <cell r="F11605" t="str">
            <v>CC-01111507</v>
          </cell>
          <cell r="J11605" t="str">
            <v>Sales Call</v>
          </cell>
          <cell r="R11605" t="str">
            <v>BPHD160162</v>
          </cell>
          <cell r="AB11605" t="str">
            <v>Sales call carried out for HMR collection</v>
          </cell>
        </row>
        <row r="11606">
          <cell r="A11606">
            <v>45261.717430555596</v>
          </cell>
          <cell r="B11606">
            <v>9840</v>
          </cell>
          <cell r="F11606" t="str">
            <v>CC-01111503</v>
          </cell>
          <cell r="J11606" t="str">
            <v>Sales Call</v>
          </cell>
          <cell r="R11606" t="str">
            <v>BSKD161477</v>
          </cell>
          <cell r="AB11606" t="str">
            <v>Sales call carried out for HMR collection</v>
          </cell>
        </row>
        <row r="11607">
          <cell r="A11607">
            <v>45261.714803240699</v>
          </cell>
          <cell r="B11607">
            <v>9130</v>
          </cell>
          <cell r="F11607" t="str">
            <v>CC-01111493</v>
          </cell>
          <cell r="J11607" t="str">
            <v>Sales Call</v>
          </cell>
          <cell r="R11607" t="str">
            <v>BQKD160076</v>
          </cell>
          <cell r="AB11607" t="str">
            <v>Sales call carried out for HMR collection</v>
          </cell>
        </row>
        <row r="11608">
          <cell r="A11608">
            <v>45261.711817129602</v>
          </cell>
          <cell r="B11608">
            <v>8361</v>
          </cell>
          <cell r="F11608" t="str">
            <v>CC-01111482</v>
          </cell>
          <cell r="J11608" t="str">
            <v>Sales Call</v>
          </cell>
          <cell r="R11608" t="str">
            <v>BNDD160224</v>
          </cell>
          <cell r="AB11608" t="str">
            <v>Sales call carried out for HMR collection using spurious spare</v>
          </cell>
        </row>
        <row r="11609">
          <cell r="A11609">
            <v>45261.709687499999</v>
          </cell>
          <cell r="B11609">
            <v>13330</v>
          </cell>
          <cell r="F11609" t="str">
            <v>CC-01111477</v>
          </cell>
          <cell r="J11609" t="str">
            <v>Sales Call</v>
          </cell>
          <cell r="R11609" t="str">
            <v>BQKD200034</v>
          </cell>
          <cell r="AB11609" t="str">
            <v>Sales call carried out for HMR collection</v>
          </cell>
        </row>
        <row r="11610">
          <cell r="A11610">
            <v>45261.707685185203</v>
          </cell>
          <cell r="B11610">
            <v>16090</v>
          </cell>
          <cell r="F11610" t="str">
            <v>CC-01111473</v>
          </cell>
          <cell r="J11610" t="str">
            <v>Sales Call</v>
          </cell>
          <cell r="R11610" t="str">
            <v>BPJD200007</v>
          </cell>
          <cell r="AB11610" t="str">
            <v>Sales call carried out for HMR collection</v>
          </cell>
        </row>
        <row r="11611">
          <cell r="A11611">
            <v>45261.7055555556</v>
          </cell>
          <cell r="B11611">
            <v>3680</v>
          </cell>
          <cell r="F11611" t="str">
            <v>CC-01111471</v>
          </cell>
          <cell r="J11611" t="str">
            <v>Sales Call</v>
          </cell>
          <cell r="R11611" t="str">
            <v>BRGD161229</v>
          </cell>
          <cell r="AB11611" t="str">
            <v>Sales call carried out for HMR collection</v>
          </cell>
        </row>
        <row r="11612">
          <cell r="A11612">
            <v>45261.703136574099</v>
          </cell>
          <cell r="B11612">
            <v>2195</v>
          </cell>
          <cell r="F11612" t="str">
            <v>CC-01111465</v>
          </cell>
          <cell r="J11612" t="str">
            <v>Sales Call</v>
          </cell>
          <cell r="R11612" t="str">
            <v>BSJD161438</v>
          </cell>
          <cell r="AB11612" t="str">
            <v>Sales call carried out for HMR collection using spurious spares</v>
          </cell>
        </row>
        <row r="11613">
          <cell r="A11613">
            <v>45261.700289351902</v>
          </cell>
          <cell r="B11613">
            <v>5130</v>
          </cell>
          <cell r="F11613" t="str">
            <v>CC-01111459</v>
          </cell>
          <cell r="J11613" t="str">
            <v>Sales Call</v>
          </cell>
          <cell r="R11613" t="str">
            <v>BSFD161830</v>
          </cell>
          <cell r="AB11613" t="str">
            <v>Sales call carried out for HMR collection using spurious spares</v>
          </cell>
        </row>
        <row r="11614">
          <cell r="A11614">
            <v>45261.696400462999</v>
          </cell>
          <cell r="B11614">
            <v>6060</v>
          </cell>
          <cell r="F11614" t="str">
            <v>CC-01111449</v>
          </cell>
          <cell r="J11614" t="str">
            <v>Sales Call</v>
          </cell>
          <cell r="R11614" t="str">
            <v>BQID160499</v>
          </cell>
          <cell r="AB11614" t="str">
            <v>Sales call carried out for HMR collection</v>
          </cell>
        </row>
        <row r="11615">
          <cell r="A11615">
            <v>45261.694131944401</v>
          </cell>
          <cell r="B11615">
            <v>5980</v>
          </cell>
          <cell r="F11615" t="str">
            <v>CC-01111438</v>
          </cell>
          <cell r="J11615" t="str">
            <v>Sales Call</v>
          </cell>
          <cell r="R11615" t="str">
            <v>BRLD160756</v>
          </cell>
          <cell r="AB11615" t="str">
            <v>Sales call carried out for HMR collection</v>
          </cell>
        </row>
        <row r="11616">
          <cell r="A11616">
            <v>45261.691898148201</v>
          </cell>
          <cell r="B11616">
            <v>6210</v>
          </cell>
          <cell r="F11616" t="str">
            <v>CC-01111429</v>
          </cell>
          <cell r="J11616" t="str">
            <v>Sales Call</v>
          </cell>
          <cell r="R11616" t="str">
            <v>GPGD160208</v>
          </cell>
          <cell r="AB11616" t="str">
            <v>Sales call carried out for HMR collection</v>
          </cell>
        </row>
        <row r="11617">
          <cell r="A11617">
            <v>45261.689768518503</v>
          </cell>
          <cell r="B11617">
            <v>5860</v>
          </cell>
          <cell r="F11617" t="str">
            <v>CC-01111421</v>
          </cell>
          <cell r="J11617" t="str">
            <v>Sales Call</v>
          </cell>
          <cell r="R11617" t="str">
            <v>BSJD161406</v>
          </cell>
          <cell r="AB11617" t="str">
            <v>Sales call carried out for HMR collection</v>
          </cell>
        </row>
        <row r="11618">
          <cell r="A11618">
            <v>45261.687581018501</v>
          </cell>
          <cell r="B11618">
            <v>4915</v>
          </cell>
          <cell r="F11618" t="str">
            <v>CC-01111414</v>
          </cell>
          <cell r="J11618" t="str">
            <v>Sales Call</v>
          </cell>
          <cell r="R11618" t="str">
            <v>BQHD160418</v>
          </cell>
          <cell r="AB11618" t="str">
            <v>Sales call carried out for HMR collection</v>
          </cell>
        </row>
        <row r="11619">
          <cell r="A11619">
            <v>45261.684166666702</v>
          </cell>
          <cell r="B11619">
            <v>8310</v>
          </cell>
          <cell r="F11619" t="str">
            <v>CC-01111407</v>
          </cell>
          <cell r="J11619" t="str">
            <v>Sales Call</v>
          </cell>
          <cell r="R11619" t="str">
            <v>BPED160088</v>
          </cell>
          <cell r="AB11619" t="str">
            <v>Sales call carried out for HMR collection</v>
          </cell>
        </row>
        <row r="11620">
          <cell r="A11620">
            <v>45261.681701388901</v>
          </cell>
          <cell r="B11620">
            <v>4675</v>
          </cell>
          <cell r="F11620" t="str">
            <v>CC-01111395</v>
          </cell>
          <cell r="J11620" t="str">
            <v>Sales Call</v>
          </cell>
          <cell r="R11620" t="str">
            <v>BRHD161299</v>
          </cell>
          <cell r="AB11620" t="str">
            <v>Sales call carried out for HMR collection</v>
          </cell>
        </row>
        <row r="11621">
          <cell r="A11621">
            <v>45261.6794212963</v>
          </cell>
          <cell r="B11621">
            <v>2240</v>
          </cell>
          <cell r="F11621" t="str">
            <v>CC-01111386</v>
          </cell>
          <cell r="J11621" t="str">
            <v>Sales Call</v>
          </cell>
          <cell r="R11621" t="str">
            <v>BRKD120213</v>
          </cell>
          <cell r="AB11621" t="str">
            <v>Sales call carried out for HMR collection</v>
          </cell>
        </row>
        <row r="11622">
          <cell r="A11622">
            <v>45261.677094907398</v>
          </cell>
          <cell r="B11622">
            <v>12240</v>
          </cell>
          <cell r="F11622" t="str">
            <v>CC-01111380</v>
          </cell>
          <cell r="J11622" t="str">
            <v>Sales Call</v>
          </cell>
          <cell r="R11622" t="str">
            <v>BRGL151464</v>
          </cell>
          <cell r="AB11622" t="str">
            <v>Sales call carried out for HMR collection</v>
          </cell>
        </row>
        <row r="11623">
          <cell r="A11623">
            <v>45261.674756944398</v>
          </cell>
          <cell r="B11623">
            <v>5980</v>
          </cell>
          <cell r="F11623" t="str">
            <v>CC-01111373</v>
          </cell>
          <cell r="J11623" t="str">
            <v>Sales Call</v>
          </cell>
          <cell r="R11623" t="str">
            <v>BRBL150944</v>
          </cell>
          <cell r="AB11623" t="str">
            <v>Sales call carried out for HMR collection</v>
          </cell>
        </row>
        <row r="11624">
          <cell r="A11624">
            <v>45261.671689814801</v>
          </cell>
          <cell r="B11624">
            <v>11380</v>
          </cell>
          <cell r="F11624" t="str">
            <v>CC-01111366</v>
          </cell>
          <cell r="J11624" t="str">
            <v>Sales Call</v>
          </cell>
          <cell r="R11624" t="str">
            <v>BRGL151468</v>
          </cell>
          <cell r="AB11624" t="str">
            <v>Sales call carried out for HMR collection</v>
          </cell>
        </row>
        <row r="11625">
          <cell r="A11625">
            <v>45261.669374999998</v>
          </cell>
          <cell r="B11625">
            <v>17245</v>
          </cell>
          <cell r="F11625" t="str">
            <v>CC-01111361</v>
          </cell>
          <cell r="J11625" t="str">
            <v>Sales Call</v>
          </cell>
          <cell r="R11625" t="str">
            <v>BQHD160416</v>
          </cell>
          <cell r="AB11625" t="str">
            <v>Sales call carried out for HMR collection using spurious spares</v>
          </cell>
        </row>
        <row r="11626">
          <cell r="A11626">
            <v>45261.667025463001</v>
          </cell>
          <cell r="B11626">
            <v>9560</v>
          </cell>
          <cell r="F11626" t="str">
            <v>CC-01111355</v>
          </cell>
          <cell r="J11626" t="str">
            <v>Sales Call</v>
          </cell>
          <cell r="R11626" t="str">
            <v>BQED160244</v>
          </cell>
          <cell r="AB11626" t="str">
            <v>Sales call carried out for HMR collection using spurious spares</v>
          </cell>
        </row>
        <row r="11627">
          <cell r="A11627">
            <v>45261.664664351898</v>
          </cell>
          <cell r="B11627">
            <v>5035</v>
          </cell>
          <cell r="F11627" t="str">
            <v>CC-01111349</v>
          </cell>
          <cell r="J11627" t="str">
            <v>Sales Call</v>
          </cell>
          <cell r="R11627" t="str">
            <v>BRJD160600</v>
          </cell>
          <cell r="AB11627" t="str">
            <v>Sales call carried out for HMR collection</v>
          </cell>
        </row>
        <row r="11628">
          <cell r="A11628">
            <v>45261.662013888897</v>
          </cell>
          <cell r="B11628">
            <v>3945</v>
          </cell>
          <cell r="F11628" t="str">
            <v>CC-01111344</v>
          </cell>
          <cell r="J11628" t="str">
            <v>Sales Call</v>
          </cell>
          <cell r="R11628" t="str">
            <v>BRCD160998</v>
          </cell>
          <cell r="AB11628" t="str">
            <v>Sales call carried out for HMR collection using superiors spares</v>
          </cell>
        </row>
        <row r="11629">
          <cell r="A11629">
            <v>45261.659328703703</v>
          </cell>
          <cell r="B11629">
            <v>3695</v>
          </cell>
          <cell r="F11629" t="str">
            <v>CC-01111338</v>
          </cell>
          <cell r="J11629" t="str">
            <v>Sales Call</v>
          </cell>
          <cell r="R11629" t="str">
            <v>GPLL150106</v>
          </cell>
          <cell r="AB11629" t="str">
            <v>Sales call carried out for HMR collection</v>
          </cell>
        </row>
        <row r="11630">
          <cell r="A11630">
            <v>45261.657037037003</v>
          </cell>
          <cell r="B11630">
            <v>7290</v>
          </cell>
          <cell r="F11630" t="str">
            <v>CC-01111330</v>
          </cell>
          <cell r="J11630" t="str">
            <v>Sales Call</v>
          </cell>
          <cell r="R11630" t="str">
            <v>BRBD160856</v>
          </cell>
          <cell r="AB11630" t="str">
            <v>Sales call carried out for HMR collection</v>
          </cell>
        </row>
        <row r="11631">
          <cell r="A11631">
            <v>45261.654374999998</v>
          </cell>
          <cell r="B11631">
            <v>2400</v>
          </cell>
          <cell r="F11631" t="str">
            <v>CC-01111320</v>
          </cell>
          <cell r="J11631" t="str">
            <v>Sales Call</v>
          </cell>
          <cell r="R11631" t="str">
            <v>BSKD161476</v>
          </cell>
          <cell r="AB11631" t="str">
            <v>Sales call carried out for HMR collection</v>
          </cell>
        </row>
        <row r="11632">
          <cell r="A11632">
            <v>45261.651770833298</v>
          </cell>
          <cell r="B11632">
            <v>2710</v>
          </cell>
          <cell r="F11632" t="str">
            <v>CC-01111313</v>
          </cell>
          <cell r="J11632" t="str">
            <v>Sales Call</v>
          </cell>
          <cell r="R11632" t="str">
            <v>BSLD161503</v>
          </cell>
          <cell r="AB11632" t="str">
            <v>Sales call carried out for HMR collection</v>
          </cell>
        </row>
        <row r="11633">
          <cell r="A11633">
            <v>45261.649594907401</v>
          </cell>
          <cell r="B11633">
            <v>4730</v>
          </cell>
          <cell r="F11633" t="str">
            <v>CC-01111305</v>
          </cell>
          <cell r="J11633" t="str">
            <v>Sales Call</v>
          </cell>
          <cell r="R11633" t="str">
            <v>BRCD160978</v>
          </cell>
          <cell r="AB11633" t="str">
            <v>Sales call carried out for HMR collection</v>
          </cell>
        </row>
        <row r="11634">
          <cell r="A11634">
            <v>45261.647326388898</v>
          </cell>
          <cell r="B11634">
            <v>8030</v>
          </cell>
          <cell r="F11634" t="str">
            <v>CC-01111302</v>
          </cell>
          <cell r="J11634" t="str">
            <v>Sales Call</v>
          </cell>
          <cell r="R11634" t="str">
            <v>BNBD160162</v>
          </cell>
          <cell r="AB11634" t="str">
            <v>Sales call carried out for HMR collection</v>
          </cell>
        </row>
        <row r="11635">
          <cell r="A11635">
            <v>45261.645173611098</v>
          </cell>
          <cell r="B11635">
            <v>5865</v>
          </cell>
          <cell r="F11635" t="str">
            <v>CC-01111297</v>
          </cell>
          <cell r="J11635" t="str">
            <v>Sales Call</v>
          </cell>
          <cell r="R11635" t="str">
            <v>BRCD160948</v>
          </cell>
          <cell r="AB11635" t="str">
            <v>Sales call carried out for HMR collection</v>
          </cell>
        </row>
        <row r="11636">
          <cell r="A11636">
            <v>45261.643194444398</v>
          </cell>
          <cell r="B11636">
            <v>1560</v>
          </cell>
          <cell r="F11636" t="str">
            <v>CC-01111291</v>
          </cell>
          <cell r="J11636" t="str">
            <v>Sales Call</v>
          </cell>
          <cell r="R11636" t="str">
            <v>BJGD200109</v>
          </cell>
          <cell r="AB11636" t="str">
            <v>Sales call carried out for HMR collection</v>
          </cell>
        </row>
        <row r="11637">
          <cell r="A11637">
            <v>45261.641226851898</v>
          </cell>
          <cell r="B11637">
            <v>1585</v>
          </cell>
          <cell r="F11637" t="str">
            <v>CC-01111287</v>
          </cell>
          <cell r="J11637" t="str">
            <v>Sales Call</v>
          </cell>
          <cell r="R11637" t="str">
            <v>BIED200036</v>
          </cell>
          <cell r="AB11637" t="str">
            <v>Sales call carried out for HMR collection</v>
          </cell>
        </row>
        <row r="11638">
          <cell r="A11638">
            <v>45261.638796296298</v>
          </cell>
          <cell r="B11638">
            <v>5710</v>
          </cell>
          <cell r="F11638" t="str">
            <v>CC-01111281</v>
          </cell>
          <cell r="J11638" t="str">
            <v>Sales Call</v>
          </cell>
          <cell r="R11638" t="str">
            <v>BQED160222</v>
          </cell>
          <cell r="AB11638" t="str">
            <v>Sales call carried out for HMR collection</v>
          </cell>
        </row>
        <row r="11639">
          <cell r="A11639">
            <v>45261.636215277802</v>
          </cell>
          <cell r="B11639">
            <v>4055</v>
          </cell>
          <cell r="F11639" t="str">
            <v>CC-01111274</v>
          </cell>
          <cell r="J11639" t="str">
            <v>Sales Call</v>
          </cell>
          <cell r="R11639" t="str">
            <v>BRKD160653</v>
          </cell>
          <cell r="AB11639" t="str">
            <v>Sales call carried out for HMR collection</v>
          </cell>
        </row>
        <row r="11640">
          <cell r="A11640">
            <v>45261.634131944404</v>
          </cell>
          <cell r="B11640">
            <v>4120</v>
          </cell>
          <cell r="F11640" t="str">
            <v>CC-01111272</v>
          </cell>
          <cell r="J11640" t="str">
            <v>Sales Call</v>
          </cell>
          <cell r="R11640" t="str">
            <v>BRED161131</v>
          </cell>
          <cell r="AB11640" t="str">
            <v>Sales call carried out for HMR collection</v>
          </cell>
        </row>
        <row r="11641">
          <cell r="A11641">
            <v>45261.632106481498</v>
          </cell>
          <cell r="B11641">
            <v>2585</v>
          </cell>
          <cell r="F11641" t="str">
            <v>CC-01111268</v>
          </cell>
          <cell r="J11641" t="str">
            <v>Sales Call</v>
          </cell>
          <cell r="R11641" t="str">
            <v>BPGD220035</v>
          </cell>
          <cell r="AB11641" t="str">
            <v>Sales call carried out for HMR collection</v>
          </cell>
        </row>
        <row r="11642">
          <cell r="A11642">
            <v>45261.629861111098</v>
          </cell>
          <cell r="B11642">
            <v>6890</v>
          </cell>
          <cell r="F11642" t="str">
            <v>CC-01111263</v>
          </cell>
          <cell r="J11642" t="str">
            <v>Sales Call</v>
          </cell>
          <cell r="R11642" t="str">
            <v>BRKD220111</v>
          </cell>
          <cell r="AB11642" t="str">
            <v>Sales call carried out for HMR collection</v>
          </cell>
        </row>
        <row r="11643">
          <cell r="A11643">
            <v>45261.627766203703</v>
          </cell>
          <cell r="B11643">
            <v>4810</v>
          </cell>
          <cell r="F11643" t="str">
            <v>CC-01111257</v>
          </cell>
          <cell r="J11643" t="str">
            <v>Sales Call</v>
          </cell>
          <cell r="R11643" t="str">
            <v>BQED160215</v>
          </cell>
          <cell r="AB11643" t="str">
            <v>Sales call carried out for HMR collection</v>
          </cell>
        </row>
        <row r="11644">
          <cell r="A11644">
            <v>45261.625659722202</v>
          </cell>
          <cell r="B11644">
            <v>3880</v>
          </cell>
          <cell r="F11644" t="str">
            <v>CC-01111253</v>
          </cell>
          <cell r="J11644" t="str">
            <v>Sales Call</v>
          </cell>
          <cell r="R11644" t="str">
            <v>BRKD160684</v>
          </cell>
          <cell r="AB11644" t="str">
            <v>Sales call carried out for HMR collection</v>
          </cell>
        </row>
        <row r="11645">
          <cell r="A11645">
            <v>45261.623321759304</v>
          </cell>
          <cell r="B11645">
            <v>5345</v>
          </cell>
          <cell r="F11645" t="str">
            <v>CC-01111249</v>
          </cell>
          <cell r="J11645" t="str">
            <v>Sales Call</v>
          </cell>
          <cell r="R11645" t="str">
            <v>BUAD162630</v>
          </cell>
          <cell r="AB11645" t="str">
            <v>Sales call carried out for HMR collection</v>
          </cell>
        </row>
        <row r="11646">
          <cell r="A11646">
            <v>45261.620590277802</v>
          </cell>
          <cell r="B11646">
            <v>6295</v>
          </cell>
          <cell r="F11646" t="str">
            <v>CC-01111246</v>
          </cell>
          <cell r="J11646" t="str">
            <v>Sales Call</v>
          </cell>
          <cell r="R11646" t="str">
            <v>BUAD162625</v>
          </cell>
          <cell r="AB11646" t="str">
            <v>Sales call carried out for HMR collection</v>
          </cell>
        </row>
        <row r="11647">
          <cell r="A11647">
            <v>45261.617986111101</v>
          </cell>
          <cell r="B11647">
            <v>4710</v>
          </cell>
          <cell r="F11647" t="str">
            <v>CC-01111233</v>
          </cell>
          <cell r="J11647" t="str">
            <v>Sales Call</v>
          </cell>
          <cell r="R11647" t="str">
            <v>BULL160564</v>
          </cell>
          <cell r="AB11647" t="str">
            <v>Sales call carried out for HMR collection</v>
          </cell>
        </row>
        <row r="11648">
          <cell r="A11648">
            <v>45261.596840277802</v>
          </cell>
          <cell r="B11648">
            <v>998</v>
          </cell>
          <cell r="F11648" t="str">
            <v>CC-01111172</v>
          </cell>
          <cell r="J11648" t="str">
            <v>Schedule Service</v>
          </cell>
          <cell r="R11648" t="str">
            <v>BWAD163674</v>
          </cell>
          <cell r="AB11648" t="str">
            <v>Attend the site for schedule service only replace air filter engine and compressor both side. After schedule service done start the unit and checked on load condition found unit ok</v>
          </cell>
        </row>
        <row r="11649">
          <cell r="A11649">
            <v>45261.592384259297</v>
          </cell>
          <cell r="B11649">
            <v>4535</v>
          </cell>
          <cell r="F11649" t="str">
            <v>CC-01111162</v>
          </cell>
          <cell r="J11649" t="str">
            <v>Sales Call</v>
          </cell>
          <cell r="R11649" t="str">
            <v>BUAL160593</v>
          </cell>
          <cell r="AB11649" t="str">
            <v>Sales call carried out for HMR collection.</v>
          </cell>
        </row>
        <row r="11650">
          <cell r="A11650">
            <v>45261.590162036999</v>
          </cell>
          <cell r="B11650">
            <v>3745</v>
          </cell>
          <cell r="F11650" t="str">
            <v>CC-01111154</v>
          </cell>
          <cell r="J11650" t="str">
            <v>Sales Call</v>
          </cell>
          <cell r="R11650" t="str">
            <v>BUAL160594</v>
          </cell>
          <cell r="AB11650" t="str">
            <v>Sales call carried out for HMR collection</v>
          </cell>
        </row>
        <row r="11651">
          <cell r="A11651">
            <v>45261.587835648097</v>
          </cell>
          <cell r="B11651">
            <v>9985</v>
          </cell>
          <cell r="F11651" t="str">
            <v>CC-01111145</v>
          </cell>
          <cell r="J11651" t="str">
            <v>Sales Call</v>
          </cell>
          <cell r="R11651" t="str">
            <v>BULL160559</v>
          </cell>
          <cell r="AB11651" t="str">
            <v>Sales call carried out for HMR collection</v>
          </cell>
        </row>
        <row r="11652">
          <cell r="A11652">
            <v>45261.585231481498</v>
          </cell>
          <cell r="B11652">
            <v>8805</v>
          </cell>
          <cell r="F11652" t="str">
            <v>CC-01111133</v>
          </cell>
          <cell r="J11652" t="str">
            <v>Sales Call</v>
          </cell>
          <cell r="R11652" t="str">
            <v>BULD162559</v>
          </cell>
          <cell r="AB11652" t="str">
            <v>Sales call carried out for HMR collection</v>
          </cell>
        </row>
        <row r="11653">
          <cell r="A11653">
            <v>45261.582685185203</v>
          </cell>
          <cell r="B11653">
            <v>950</v>
          </cell>
          <cell r="F11653" t="str">
            <v>CC-01111130</v>
          </cell>
          <cell r="J11653" t="str">
            <v>Sales Call</v>
          </cell>
          <cell r="R11653" t="str">
            <v>BUJD121018</v>
          </cell>
          <cell r="AB11653" t="str">
            <v>Sales call carried out for HMR collection</v>
          </cell>
        </row>
        <row r="11654">
          <cell r="A11654">
            <v>45261.580150463</v>
          </cell>
          <cell r="B11654">
            <v>2280</v>
          </cell>
          <cell r="F11654" t="str">
            <v>CC-01111128</v>
          </cell>
          <cell r="J11654" t="str">
            <v>Sales Call</v>
          </cell>
          <cell r="R11654" t="str">
            <v>BUJD121019</v>
          </cell>
          <cell r="AB11654" t="str">
            <v>Sales call carried out for HMR collection</v>
          </cell>
        </row>
        <row r="11655">
          <cell r="A11655">
            <v>45261.577789351897</v>
          </cell>
          <cell r="B11655">
            <v>1590</v>
          </cell>
          <cell r="F11655" t="str">
            <v>CC-01111123</v>
          </cell>
          <cell r="J11655" t="str">
            <v>Sales Call</v>
          </cell>
          <cell r="R11655" t="str">
            <v>AUKD230777</v>
          </cell>
          <cell r="AB11655" t="str">
            <v>Sales call carried out for HMR collection using spurious parts</v>
          </cell>
        </row>
        <row r="11656">
          <cell r="A11656">
            <v>45261.575011574103</v>
          </cell>
          <cell r="B11656">
            <v>1560</v>
          </cell>
          <cell r="F11656" t="str">
            <v>CC-01111116</v>
          </cell>
          <cell r="J11656" t="str">
            <v>Sales Call</v>
          </cell>
          <cell r="R11656" t="str">
            <v>BUJD121040</v>
          </cell>
          <cell r="AB11656" t="str">
            <v>Sales call carried out for HMR collection using spurious parts</v>
          </cell>
        </row>
        <row r="11657">
          <cell r="A11657">
            <v>45261.572870370401</v>
          </cell>
          <cell r="B11657">
            <v>3040</v>
          </cell>
          <cell r="F11657" t="str">
            <v>CC-01111103</v>
          </cell>
          <cell r="J11657" t="str">
            <v>Sales Call</v>
          </cell>
          <cell r="R11657" t="str">
            <v>BUKD162510</v>
          </cell>
          <cell r="AB11657" t="str">
            <v>Sales call carried out for HMR collection</v>
          </cell>
        </row>
        <row r="11658">
          <cell r="A11658">
            <v>45261.568969907399</v>
          </cell>
          <cell r="B11658">
            <v>1499</v>
          </cell>
          <cell r="F11658" t="str">
            <v>CC-01111088</v>
          </cell>
          <cell r="J11658" t="str">
            <v>Sales Call</v>
          </cell>
          <cell r="R11658" t="str">
            <v>BULD121094</v>
          </cell>
          <cell r="AB11658" t="str">
            <v>Sales call carried out for HMR collection</v>
          </cell>
        </row>
        <row r="11659">
          <cell r="A11659">
            <v>45261.566597222198</v>
          </cell>
          <cell r="B11659">
            <v>1640</v>
          </cell>
          <cell r="F11659" t="str">
            <v>CC-01111079</v>
          </cell>
          <cell r="J11659" t="str">
            <v>Sales Call</v>
          </cell>
          <cell r="R11659" t="str">
            <v>BTID162377</v>
          </cell>
          <cell r="AB11659" t="str">
            <v>Sales call carried out for HMR collection</v>
          </cell>
        </row>
        <row r="11660">
          <cell r="A11660">
            <v>45261.5643865741</v>
          </cell>
          <cell r="B11660">
            <v>7465</v>
          </cell>
          <cell r="F11660" t="str">
            <v>CC-01111073</v>
          </cell>
          <cell r="J11660" t="str">
            <v>Sales Call</v>
          </cell>
          <cell r="R11660" t="str">
            <v>BTDD162186</v>
          </cell>
          <cell r="AB11660" t="str">
            <v>Sales call carried out for HMR collection</v>
          </cell>
        </row>
        <row r="11661">
          <cell r="A11661">
            <v>45261.560289351903</v>
          </cell>
          <cell r="B11661">
            <v>7050</v>
          </cell>
          <cell r="F11661" t="str">
            <v>CC-01111061</v>
          </cell>
          <cell r="J11661" t="str">
            <v>Sales Call</v>
          </cell>
          <cell r="R11661" t="str">
            <v>BTDD162192</v>
          </cell>
          <cell r="AB11661" t="str">
            <v>Sales call carried out for HMR collection using spurious parts</v>
          </cell>
        </row>
        <row r="11662">
          <cell r="A11662">
            <v>45261.555625000001</v>
          </cell>
          <cell r="B11662">
            <v>2400</v>
          </cell>
          <cell r="F11662" t="str">
            <v>CC-01111047</v>
          </cell>
          <cell r="J11662" t="str">
            <v>Sales Call</v>
          </cell>
          <cell r="R11662" t="str">
            <v>BTID162392</v>
          </cell>
          <cell r="AB11662" t="str">
            <v>Sales call carried out for HMR collection</v>
          </cell>
        </row>
        <row r="11663">
          <cell r="A11663">
            <v>45261.553391203699</v>
          </cell>
          <cell r="B11663">
            <v>2240</v>
          </cell>
          <cell r="F11663" t="str">
            <v>CC-01111043</v>
          </cell>
          <cell r="J11663" t="str">
            <v>Sales Call</v>
          </cell>
          <cell r="R11663" t="str">
            <v>BTHD120971</v>
          </cell>
          <cell r="AB11663" t="str">
            <v>Sales call carried out for HMR collection</v>
          </cell>
        </row>
        <row r="11664">
          <cell r="A11664">
            <v>45261.550219907404</v>
          </cell>
          <cell r="B11664">
            <v>6660</v>
          </cell>
          <cell r="F11664" t="str">
            <v>CC-01111032</v>
          </cell>
          <cell r="J11664" t="str">
            <v>Sales Call</v>
          </cell>
          <cell r="R11664" t="str">
            <v>BTFD162243</v>
          </cell>
          <cell r="AB11664" t="str">
            <v>Sales call carried out for HMR collection</v>
          </cell>
        </row>
        <row r="11665">
          <cell r="A11665">
            <v>45261.546122685198</v>
          </cell>
          <cell r="B11665">
            <v>8395</v>
          </cell>
          <cell r="F11665" t="str">
            <v>CC-01111022</v>
          </cell>
          <cell r="J11665" t="str">
            <v>Sales Call</v>
          </cell>
          <cell r="R11665" t="str">
            <v>BTFD162244</v>
          </cell>
          <cell r="AB11665" t="str">
            <v>Sales call carried out for HMR collection</v>
          </cell>
        </row>
        <row r="11666">
          <cell r="A11666">
            <v>45261.543761574103</v>
          </cell>
          <cell r="B11666">
            <v>7935</v>
          </cell>
          <cell r="F11666" t="str">
            <v>CC-01111016</v>
          </cell>
          <cell r="J11666" t="str">
            <v>Sales Call</v>
          </cell>
          <cell r="R11666" t="str">
            <v>BTED162217</v>
          </cell>
          <cell r="AB11666" t="str">
            <v>Sales call carried out for HMR collection</v>
          </cell>
        </row>
        <row r="11667">
          <cell r="A11667">
            <v>45261.541620370401</v>
          </cell>
          <cell r="B11667">
            <v>1760</v>
          </cell>
          <cell r="F11667" t="str">
            <v>CC-01111012</v>
          </cell>
          <cell r="J11667" t="str">
            <v>Sales Call</v>
          </cell>
          <cell r="R11667" t="str">
            <v>BTJL152348</v>
          </cell>
          <cell r="AB11667" t="str">
            <v>Sales call carried out for HMR collection</v>
          </cell>
        </row>
        <row r="11668">
          <cell r="A11668">
            <v>45261.538738425901</v>
          </cell>
          <cell r="B11668">
            <v>1690</v>
          </cell>
          <cell r="F11668" t="str">
            <v>CC-01111008</v>
          </cell>
          <cell r="J11668" t="str">
            <v>Sales Call</v>
          </cell>
          <cell r="R11668" t="str">
            <v>BTDD120878</v>
          </cell>
          <cell r="AB11668" t="str">
            <v>Sales call carried out for HMR collection</v>
          </cell>
        </row>
        <row r="11669">
          <cell r="A11669">
            <v>45261.535949074103</v>
          </cell>
          <cell r="B11669">
            <v>4680</v>
          </cell>
          <cell r="F11669" t="str">
            <v>CC-01111005</v>
          </cell>
          <cell r="J11669" t="str">
            <v>Sales Call</v>
          </cell>
          <cell r="R11669" t="str">
            <v>BTEL160427</v>
          </cell>
          <cell r="AB11669" t="str">
            <v>Sales call carried out for HMR collection.</v>
          </cell>
        </row>
        <row r="11670">
          <cell r="A11670">
            <v>45261.533726851798</v>
          </cell>
          <cell r="B11670">
            <v>1445</v>
          </cell>
          <cell r="F11670" t="str">
            <v>CC-01110998</v>
          </cell>
          <cell r="J11670" t="str">
            <v>Sales Call</v>
          </cell>
          <cell r="R11670" t="str">
            <v>BTHD120963</v>
          </cell>
          <cell r="AB11670" t="str">
            <v>Sales call carried out for HMR collection</v>
          </cell>
        </row>
        <row r="11671">
          <cell r="A11671">
            <v>45261.531261574099</v>
          </cell>
          <cell r="B11671">
            <v>1720</v>
          </cell>
          <cell r="F11671" t="str">
            <v>CC-01110991</v>
          </cell>
          <cell r="J11671" t="str">
            <v>Sales Call</v>
          </cell>
          <cell r="R11671" t="str">
            <v>BTKD162083</v>
          </cell>
          <cell r="AB11671" t="str">
            <v>Sales call carried out for HMR collection</v>
          </cell>
        </row>
        <row r="11672">
          <cell r="A11672">
            <v>45261.526990740698</v>
          </cell>
          <cell r="B11672">
            <v>3110</v>
          </cell>
          <cell r="F11672" t="str">
            <v>CC-01110980</v>
          </cell>
          <cell r="J11672" t="str">
            <v>Sales Call</v>
          </cell>
          <cell r="R11672" t="str">
            <v>BTGD162296</v>
          </cell>
          <cell r="AB11672" t="str">
            <v>Sales call carried out for HMR collection</v>
          </cell>
        </row>
        <row r="11673">
          <cell r="A11673">
            <v>45261.524895833303</v>
          </cell>
          <cell r="B11673">
            <v>7250</v>
          </cell>
          <cell r="F11673" t="str">
            <v>CC-01110967</v>
          </cell>
          <cell r="J11673" t="str">
            <v>Sales Call</v>
          </cell>
          <cell r="R11673" t="str">
            <v>BTJD162046</v>
          </cell>
          <cell r="AB11673" t="str">
            <v>Sales call carried out for HMR collection</v>
          </cell>
        </row>
        <row r="11674">
          <cell r="A11674">
            <v>45261.522916666698</v>
          </cell>
          <cell r="B11674">
            <v>6975</v>
          </cell>
          <cell r="F11674" t="str">
            <v>CC-01110959</v>
          </cell>
          <cell r="J11674" t="str">
            <v>Sales Call</v>
          </cell>
          <cell r="R11674" t="str">
            <v>BTCD162159</v>
          </cell>
          <cell r="AB11674" t="str">
            <v>Sales call carried out for HMR collection</v>
          </cell>
        </row>
        <row r="11675">
          <cell r="A11675">
            <v>45261.520115740699</v>
          </cell>
          <cell r="B11675">
            <v>6975</v>
          </cell>
          <cell r="F11675" t="str">
            <v>CC-01110951</v>
          </cell>
          <cell r="J11675" t="str">
            <v>General Service</v>
          </cell>
          <cell r="R11675" t="str">
            <v>BTCD162159</v>
          </cell>
          <cell r="AB11675" t="str">
            <v>Sales call carried out for HMR collection</v>
          </cell>
        </row>
        <row r="11676">
          <cell r="A11676">
            <v>45261.517314814802</v>
          </cell>
          <cell r="B11676">
            <v>3712</v>
          </cell>
          <cell r="F11676" t="str">
            <v>CC-01110947</v>
          </cell>
          <cell r="J11676" t="str">
            <v>Sales Call</v>
          </cell>
          <cell r="R11676" t="str">
            <v>BSID161973</v>
          </cell>
          <cell r="AB11676" t="str">
            <v>Sales call carried out for HMR collection</v>
          </cell>
        </row>
        <row r="11677">
          <cell r="A11677">
            <v>45261.514641203699</v>
          </cell>
          <cell r="B11677">
            <v>6222</v>
          </cell>
          <cell r="F11677" t="str">
            <v>CC-01110941</v>
          </cell>
          <cell r="J11677" t="str">
            <v>Sales Call</v>
          </cell>
          <cell r="R11677" t="str">
            <v>BSAD230391</v>
          </cell>
          <cell r="AB11677" t="str">
            <v>Sales call carried out for HMR collection</v>
          </cell>
        </row>
        <row r="11678">
          <cell r="A11678">
            <v>45261.5074074074</v>
          </cell>
          <cell r="B11678">
            <v>4260</v>
          </cell>
          <cell r="F11678" t="str">
            <v>CC-01110924</v>
          </cell>
          <cell r="J11678" t="str">
            <v>Sales Call</v>
          </cell>
          <cell r="R11678" t="str">
            <v>BSHD200586</v>
          </cell>
          <cell r="AB11678" t="str">
            <v>Sales call carried out for HMR collection</v>
          </cell>
        </row>
        <row r="11679">
          <cell r="A11679">
            <v>45261.5024305556</v>
          </cell>
          <cell r="B11679">
            <v>6495</v>
          </cell>
          <cell r="F11679" t="str">
            <v>CC-01110910</v>
          </cell>
          <cell r="J11679" t="str">
            <v>Sales Call</v>
          </cell>
          <cell r="R11679" t="str">
            <v>BSKD161462</v>
          </cell>
          <cell r="AB11679" t="str">
            <v>Sales call carried out for HMR collection</v>
          </cell>
        </row>
        <row r="11680">
          <cell r="A11680">
            <v>45260.458078703698</v>
          </cell>
          <cell r="B11680">
            <v>55492</v>
          </cell>
          <cell r="F11680" t="str">
            <v>CC-01109643</v>
          </cell>
          <cell r="J11680" t="str">
            <v>Schedule Service</v>
          </cell>
          <cell r="R11680" t="str">
            <v>BMBL160078</v>
          </cell>
          <cell r="AB11680" t="str">
            <v>Attend the site for schedule service so change air filter, oil filter and oil legi air lube plus. After then start the unit found running ok</v>
          </cell>
        </row>
        <row r="11681">
          <cell r="A11681">
            <v>45259.732430555603</v>
          </cell>
          <cell r="B11681">
            <v>15044</v>
          </cell>
          <cell r="F11681" t="str">
            <v>CC-01109267</v>
          </cell>
          <cell r="J11681" t="str">
            <v>Schedule Service</v>
          </cell>
          <cell r="R11681" t="str">
            <v>BSAS036958</v>
          </cell>
          <cell r="AB11681" t="str">
            <v>Today we attend the customer site for general service so we change parts 1 air filter 2 oil filter 3 oil 4 separator than start machine running ok</v>
          </cell>
        </row>
        <row r="11682">
          <cell r="A11682">
            <v>45259.730914351901</v>
          </cell>
          <cell r="B11682">
            <v>0</v>
          </cell>
          <cell r="F11682" t="str">
            <v>CC-01109264</v>
          </cell>
          <cell r="J11682" t="str">
            <v>Preservative Measures</v>
          </cell>
          <cell r="R11682" t="str">
            <v>CWKE710747</v>
          </cell>
          <cell r="AB11682" t="str">
            <v>Preservative Measures Done</v>
          </cell>
        </row>
        <row r="11683">
          <cell r="A11683">
            <v>45259.649039351898</v>
          </cell>
          <cell r="B11683">
            <v>0</v>
          </cell>
          <cell r="F11683" t="str">
            <v>CC-01109032</v>
          </cell>
          <cell r="J11683" t="str">
            <v>Commissioning</v>
          </cell>
          <cell r="R11683" t="str">
            <v>CWKE710747</v>
          </cell>
          <cell r="AB11683" t="str">
            <v>Commissioning done</v>
          </cell>
        </row>
        <row r="11684">
          <cell r="A11684">
            <v>45259.586643518502</v>
          </cell>
          <cell r="B11684">
            <v>53</v>
          </cell>
          <cell r="F11684" t="str">
            <v>CC-01108881</v>
          </cell>
          <cell r="J11684" t="str">
            <v>Complaint - Running With Problem</v>
          </cell>
          <cell r="R11684" t="str">
            <v>BWFD163947</v>
          </cell>
          <cell r="AB11684" t="str">
            <v>Attend the site as per customer complaint for high drilling 1900 so unit basic check done found on loading mode idle rpm 1450 at 17 kg air pressure so during check up found air leakage through one control hose engine actuator to rpm regulator so replace the hose from customer stock and set the idle rpm 1300 at 17.5 kg . After then run the unit on load condition found drilling rpm 1500 at 15.8 kg now unit is working in ok condition.</v>
          </cell>
        </row>
        <row r="11685">
          <cell r="A11685">
            <v>45259.566527777803</v>
          </cell>
          <cell r="B11685">
            <v>2808</v>
          </cell>
          <cell r="F11685" t="str">
            <v>CC-01108849</v>
          </cell>
          <cell r="J11685" t="str">
            <v>Schedule Service</v>
          </cell>
          <cell r="R11685" t="str">
            <v>BVID163401</v>
          </cell>
          <cell r="AB11685" t="str">
            <v>Attend the site for schedule service so drain oil from tank and cooler about 38 liter after that change oil filter, air filter compress or and engine both site and oil 40 liters. After that start the unit found running ok</v>
          </cell>
        </row>
        <row r="11686">
          <cell r="A11686">
            <v>45259.533217592601</v>
          </cell>
          <cell r="B11686">
            <v>0</v>
          </cell>
          <cell r="F11686" t="str">
            <v>CC-01108769</v>
          </cell>
          <cell r="J11686" t="str">
            <v>Complaint - Running With Problem</v>
          </cell>
          <cell r="R11686"/>
          <cell r="AB11686" t="str">
            <v>Pending for Visit confirmation 30-11-2023 ............................02-12-2023 ..........09-12-2023 .........15-12-2023</v>
          </cell>
        </row>
        <row r="11687">
          <cell r="A11687">
            <v>45259.292974536998</v>
          </cell>
          <cell r="B11687">
            <v>8454</v>
          </cell>
          <cell r="F11687" t="str">
            <v>CC-01108360</v>
          </cell>
          <cell r="J11687" t="str">
            <v>Schedule Service - AMC</v>
          </cell>
          <cell r="R11687" t="str">
            <v>BUKS045387</v>
          </cell>
          <cell r="AB11687" t="str">
            <v>Today we attend the customer site for AMC visit so we check and found that compressor running well</v>
          </cell>
        </row>
        <row r="11688">
          <cell r="A11688">
            <v>45258.617164351897</v>
          </cell>
          <cell r="B11688">
            <v>3072</v>
          </cell>
          <cell r="F11688" t="str">
            <v>CC-01107749</v>
          </cell>
          <cell r="J11688" t="str">
            <v>Schedule Service</v>
          </cell>
          <cell r="R11688" t="str">
            <v>BUBF111245</v>
          </cell>
          <cell r="AB11688" t="str">
            <v>Today we attend the customer site for sheudle service so we change parts 1 air filter 2 oil filter 3 oil than start machine running well</v>
          </cell>
        </row>
        <row r="11689">
          <cell r="A11689">
            <v>45258.616412037001</v>
          </cell>
          <cell r="B11689">
            <v>3056</v>
          </cell>
          <cell r="F11689" t="str">
            <v>CC-01107747</v>
          </cell>
          <cell r="J11689" t="str">
            <v>Schedule Service</v>
          </cell>
          <cell r="R11689" t="str">
            <v>BUES035120</v>
          </cell>
          <cell r="AB11689" t="str">
            <v>Today we attend the customer site for sheudle service so we change parts 1 air filter 2 oil than check oil level ok so we start machine running well</v>
          </cell>
        </row>
        <row r="11690">
          <cell r="A11690">
            <v>45258.462048611102</v>
          </cell>
          <cell r="B11690">
            <v>1016</v>
          </cell>
          <cell r="F11690" t="str">
            <v>CC-01107375</v>
          </cell>
          <cell r="J11690" t="str">
            <v>Complaint - Breakdown</v>
          </cell>
          <cell r="R11690" t="str">
            <v>BVFD163261</v>
          </cell>
          <cell r="AB11690" t="str">
            <v>Engine overhauling and service - Engine dismantle in ashok leyland workshop found piston, liner, ring set, and head damaged condition so full over hauling of engine done , after then FIP calibration also done, replace Engine oil, oil filter, lube oil engine and diesel filter. After them start the unit and run the unit on load condition found ok in running condition. Ashok Leyland Engine repair FSR attached in call. OEM report attached in call.</v>
          </cell>
        </row>
        <row r="11691">
          <cell r="A11691">
            <v>45258.291967592602</v>
          </cell>
          <cell r="B11691">
            <v>11383</v>
          </cell>
          <cell r="F11691" t="str">
            <v>CC-01107168</v>
          </cell>
          <cell r="J11691" t="str">
            <v>Schedule Service - AMC</v>
          </cell>
          <cell r="R11691" t="str">
            <v>BTES044431</v>
          </cell>
          <cell r="AB11691" t="str">
            <v>AMC visit done</v>
          </cell>
        </row>
        <row r="11692">
          <cell r="A11692">
            <v>45257.693124999998</v>
          </cell>
          <cell r="B11692">
            <v>1</v>
          </cell>
          <cell r="F11692" t="str">
            <v>CC-01106759</v>
          </cell>
          <cell r="J11692" t="str">
            <v>Commissioning</v>
          </cell>
          <cell r="R11692" t="str">
            <v>BWFD163940</v>
          </cell>
          <cell r="AB11692"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1693">
          <cell r="A11693">
            <v>45257.591203703698</v>
          </cell>
          <cell r="B11693">
            <v>1</v>
          </cell>
          <cell r="F11693" t="str">
            <v>CC-01106512</v>
          </cell>
          <cell r="J11693" t="str">
            <v>Commissioning</v>
          </cell>
          <cell r="R11693" t="str">
            <v>BWCC379950</v>
          </cell>
          <cell r="AB11693" t="str">
            <v>Commissioning done on dated 27-11-2023. Earth pit photo attached.... comm date-27-11-2023</v>
          </cell>
        </row>
        <row r="11694">
          <cell r="A11694">
            <v>45257.558333333334</v>
          </cell>
          <cell r="B11694">
            <v>0</v>
          </cell>
          <cell r="F11694" t="str">
            <v>CC-01106434</v>
          </cell>
          <cell r="J11694" t="str">
            <v>Complaint - Running With Problem</v>
          </cell>
          <cell r="R11694"/>
          <cell r="AB11694" t="str">
            <v>Service Quotation shared with customer waiting for approval 28-11-2023............................02-12-2023 ..........09-12-2023 .........15-12-2023</v>
          </cell>
        </row>
        <row r="11695">
          <cell r="A11695">
            <v>45257.287905092599</v>
          </cell>
          <cell r="B11695">
            <v>5973</v>
          </cell>
          <cell r="F11695" t="str">
            <v>CC-01105967</v>
          </cell>
          <cell r="J11695" t="str">
            <v>Schedule Service - AMC</v>
          </cell>
          <cell r="R11695" t="str">
            <v>BVKC374485</v>
          </cell>
          <cell r="AB11695" t="str">
            <v>AMC visit already done dated 06-12-2023 having call tracking number - CC-01116801</v>
          </cell>
        </row>
        <row r="11696">
          <cell r="A11696">
            <v>45257.284918981502</v>
          </cell>
          <cell r="B11696">
            <v>8637</v>
          </cell>
          <cell r="F11696" t="str">
            <v>CC-01105933</v>
          </cell>
          <cell r="J11696" t="str">
            <v>Schedule Service - AMC</v>
          </cell>
          <cell r="R11696" t="str">
            <v>BUKS045388</v>
          </cell>
          <cell r="AB11696" t="str">
            <v>Today we attend the customer site for AMC visit so we check and found compressor running well</v>
          </cell>
        </row>
        <row r="11697">
          <cell r="A11697">
            <v>45256.287916666697</v>
          </cell>
          <cell r="B11697">
            <v>29121</v>
          </cell>
          <cell r="F11697" t="str">
            <v>CC-01105536</v>
          </cell>
          <cell r="J11697" t="str">
            <v>Schedule Service - AMC</v>
          </cell>
          <cell r="R11697" t="str">
            <v>BQBS033819</v>
          </cell>
          <cell r="AB11697" t="str">
            <v>AMC visit done</v>
          </cell>
        </row>
        <row r="11698">
          <cell r="A11698">
            <v>45255.549560185202</v>
          </cell>
          <cell r="B11698">
            <v>0</v>
          </cell>
          <cell r="F11698" t="str">
            <v>CC-01104962</v>
          </cell>
          <cell r="J11698" t="str">
            <v>Complaint - Breakdown</v>
          </cell>
          <cell r="R11698" t="str">
            <v>CTIE665863</v>
          </cell>
          <cell r="AB11698" t="str">
            <v>Attend the site for complaint of unit not working so check and found crank damaged and some other parts need to be change. Advice customer to arrange the same. Parts estimate shared with customer.</v>
          </cell>
        </row>
        <row r="11699">
          <cell r="A11699">
            <v>45255.532673611102</v>
          </cell>
          <cell r="B11699">
            <v>974</v>
          </cell>
          <cell r="F11699" t="str">
            <v>CC-01104922</v>
          </cell>
          <cell r="J11699" t="str">
            <v>Complaint - Running With Problem</v>
          </cell>
          <cell r="R11699" t="str">
            <v>BWAD163674</v>
          </cell>
          <cell r="AB11699" t="str">
            <v>Attend the site for complaint of oil carry over through air filter so check the unit compressor side actuator kit open found plunger cupset faulty. After then change the new actuator kit under FOC basis and start the unit found running in good condition at present no air leakage and no oil leakage at present..</v>
          </cell>
        </row>
        <row r="11700">
          <cell r="A11700">
            <v>45255.499120370398</v>
          </cell>
          <cell r="B11700">
            <v>14388</v>
          </cell>
          <cell r="F11700" t="str">
            <v>CC-01104840</v>
          </cell>
          <cell r="J11700" t="str">
            <v>Complaint - Running With Problem</v>
          </cell>
          <cell r="R11700" t="str">
            <v>BSDC375954</v>
          </cell>
          <cell r="AB11700" t="str">
            <v>Today we attend the customer site for complain oil carry over so we check and found that separator chock so we change parts 1 separator 2 mpv ass 3 oil than start machine running ok.</v>
          </cell>
        </row>
        <row r="11701">
          <cell r="A11701">
            <v>45255.497719907398</v>
          </cell>
          <cell r="B11701">
            <v>2068</v>
          </cell>
          <cell r="F11701" t="str">
            <v>CC-01104834</v>
          </cell>
          <cell r="J11701" t="str">
            <v>Schedule Service</v>
          </cell>
          <cell r="R11701" t="str">
            <v>BWCS032691</v>
          </cell>
          <cell r="AB11701" t="str">
            <v>Attend the site for schedule service so change air filter and oil filter then start the unit found running ok.</v>
          </cell>
        </row>
        <row r="11702">
          <cell r="A11702">
            <v>45254.492476851898</v>
          </cell>
          <cell r="B11702">
            <v>3432</v>
          </cell>
          <cell r="F11702" t="str">
            <v>CC-01103685</v>
          </cell>
          <cell r="J11702" t="str">
            <v>Complaint - Running With Problem</v>
          </cell>
          <cell r="R11702" t="str">
            <v>BVED231179</v>
          </cell>
          <cell r="AB11702" t="str">
            <v>Attend the site for complaint of unit tripping so inspected the unit found air pressure buildup during idle condition and unit tripping. So open ARV, auto drain valve and pressure regulator kit and refitted the same after cleanup. Also set butterfly valve and after that start the unit found running in good condition. Attend the site for unit running with problem so check the unit found air pressure and idle rpm hunting so clean abdv assembly and re fitted the same , line pressure adjusted to 23.5 bar and readjusted the water yield regulator to 24.5 bar after then run the unit on load condition found unit is running in proper condition without any hunting problem.</v>
          </cell>
        </row>
        <row r="11703">
          <cell r="A11703">
            <v>45254.484120370398</v>
          </cell>
          <cell r="B11703">
            <v>26970</v>
          </cell>
          <cell r="F11703" t="str">
            <v>CC-01103662</v>
          </cell>
          <cell r="J11703" t="str">
            <v>Schedule Service</v>
          </cell>
          <cell r="R11703" t="str">
            <v>BMFS031346</v>
          </cell>
          <cell r="AB11703" t="str">
            <v>Attend the site for schedule service so change air filter, oil filter, air oil separators and oil after that start the unit found running ok.</v>
          </cell>
        </row>
        <row r="11704">
          <cell r="A11704">
            <v>45254.479861111096</v>
          </cell>
          <cell r="B11704">
            <v>499</v>
          </cell>
          <cell r="F11704" t="str">
            <v>CC-01103645</v>
          </cell>
          <cell r="J11704" t="str">
            <v>Schedule Service</v>
          </cell>
          <cell r="R11704" t="str">
            <v>BWJD163475</v>
          </cell>
          <cell r="AB11704" t="str">
            <v>Attend the site for schedule service so drain oil from tank and oil cooler with three dead cranks so over drained oil 36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v>
          </cell>
        </row>
        <row r="11705">
          <cell r="A11705">
            <v>45253.711689814802</v>
          </cell>
          <cell r="B11705">
            <v>650</v>
          </cell>
          <cell r="F11705" t="str">
            <v>CC-01103117</v>
          </cell>
          <cell r="J11705" t="str">
            <v>Complaint - Running With Problem</v>
          </cell>
          <cell r="R11705" t="str">
            <v>BWKD163512</v>
          </cell>
          <cell r="AB11705" t="str">
            <v>Attend the site for customer complaint of oil solidification so check the unit found air lube oil colour fot red in colour, so check thermal valve found ok, after that drain oil from tank and drain oil from cooler after 2 - 3 crank again drain oil from tank and drain oil from cooler total 39 liters oil drain then clean cooler and pipe line and separator tank and after cleaning refitted the same and change air lube oil plus 40 liter, oil filter 2 nos and air oil separator 1 no. After parts change start the unit found running ok..</v>
          </cell>
        </row>
        <row r="11706">
          <cell r="A11706">
            <v>45253.603263888901</v>
          </cell>
          <cell r="B11706">
            <v>5462</v>
          </cell>
          <cell r="F11706" t="str">
            <v>CC-01102798</v>
          </cell>
          <cell r="J11706" t="str">
            <v>General Service</v>
          </cell>
          <cell r="R11706" t="str">
            <v>BVKC374486</v>
          </cell>
          <cell r="AB11706" t="str">
            <v>Today we attend the customer site for general visit so we check and found that compressor running well</v>
          </cell>
        </row>
        <row r="11707">
          <cell r="A11707">
            <v>45253.583657407398</v>
          </cell>
          <cell r="B11707">
            <v>1</v>
          </cell>
          <cell r="F11707" t="str">
            <v>CC-01102759</v>
          </cell>
          <cell r="J11707" t="str">
            <v>Commissioning</v>
          </cell>
          <cell r="R11707" t="str">
            <v>BWGD163984</v>
          </cell>
          <cell r="AB11707"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1708">
          <cell r="A11708">
            <v>45253.579629629603</v>
          </cell>
          <cell r="B11708">
            <v>1000</v>
          </cell>
          <cell r="F11708" t="str">
            <v>CC-01102750</v>
          </cell>
          <cell r="J11708" t="str">
            <v>Schedule Service</v>
          </cell>
          <cell r="R11708" t="str">
            <v>BVFD163261</v>
          </cell>
          <cell r="AB11708" t="str">
            <v>Attend the site for schedule service so drain oil from tank and oil cooler with three dead cranks so over drained oil 36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v>
          </cell>
        </row>
        <row r="11709">
          <cell r="A11709">
            <v>45253.497291666703</v>
          </cell>
          <cell r="B11709">
            <v>1</v>
          </cell>
          <cell r="F11709" t="str">
            <v>CC-01102549</v>
          </cell>
          <cell r="J11709" t="str">
            <v>Commissioning</v>
          </cell>
          <cell r="R11709" t="str">
            <v>BWED163893</v>
          </cell>
          <cell r="AB11709"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1710">
          <cell r="A11710">
            <v>45252.6616782407</v>
          </cell>
          <cell r="B11710">
            <v>21014</v>
          </cell>
          <cell r="F11710" t="str">
            <v>CC-01101837</v>
          </cell>
          <cell r="J11710" t="str">
            <v>General Service</v>
          </cell>
          <cell r="R11710" t="str">
            <v>BSDS043254</v>
          </cell>
          <cell r="AB11710" t="str">
            <v>We visited site check and found service due. Required parts for service 1.Air filter and Oil filter.</v>
          </cell>
        </row>
        <row r="11711">
          <cell r="A11711">
            <v>45252.617361111101</v>
          </cell>
          <cell r="B11711">
            <v>505</v>
          </cell>
          <cell r="F11711" t="str">
            <v>CC-01101715</v>
          </cell>
          <cell r="J11711" t="str">
            <v>Schedule Service</v>
          </cell>
          <cell r="R11711" t="str">
            <v>BWLD163608</v>
          </cell>
          <cell r="AB11711" t="str">
            <v>Attend the site for schedule service so drain oil from tank and oil cooler with three dead cranks so over drained oil 36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v>
          </cell>
        </row>
        <row r="11712">
          <cell r="A11712">
            <v>45251.729062500002</v>
          </cell>
          <cell r="B11712">
            <v>1022</v>
          </cell>
          <cell r="F11712" t="str">
            <v>CC-01100895</v>
          </cell>
          <cell r="J11712" t="str">
            <v>Schedule Service</v>
          </cell>
          <cell r="R11712" t="str">
            <v>BWKD163543</v>
          </cell>
          <cell r="AB11712" t="str">
            <v>Attend the site for schedule service so drain oil from tank and oil cooler with three dead cranks so over drained oil 36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 is running in limited parameters.</v>
          </cell>
        </row>
        <row r="11713">
          <cell r="A11713">
            <v>45251.610578703701</v>
          </cell>
          <cell r="B11713">
            <v>2298</v>
          </cell>
          <cell r="F11713" t="str">
            <v>CC-01100567</v>
          </cell>
          <cell r="J11713" t="str">
            <v>General Service</v>
          </cell>
          <cell r="R11713" t="str">
            <v>BUAS033747</v>
          </cell>
          <cell r="AB11713" t="str">
            <v>Courtesy visit done</v>
          </cell>
        </row>
        <row r="11714">
          <cell r="A11714">
            <v>45251.609606481499</v>
          </cell>
          <cell r="B11714">
            <v>2298</v>
          </cell>
          <cell r="F11714" t="str">
            <v>CC-01100562</v>
          </cell>
          <cell r="J11714" t="str">
            <v>General Service</v>
          </cell>
          <cell r="R11714" t="str">
            <v>BUCS034128</v>
          </cell>
          <cell r="AB11714" t="str">
            <v>Courtesy visit done</v>
          </cell>
        </row>
        <row r="11715">
          <cell r="A11715">
            <v>45251.465069444399</v>
          </cell>
          <cell r="B11715">
            <v>550</v>
          </cell>
          <cell r="F11715" t="str">
            <v>CC-01100090</v>
          </cell>
          <cell r="J11715" t="str">
            <v>Schedule Service</v>
          </cell>
          <cell r="R11715" t="str">
            <v>BWKD163512</v>
          </cell>
          <cell r="AB11715" t="str">
            <v>Attend the site for schedule service so drain oil from tank and oil cooler with three dead cranks so over drained oil 35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 is running in ok condition.</v>
          </cell>
        </row>
        <row r="11716">
          <cell r="A11716">
            <v>45248.448900463001</v>
          </cell>
          <cell r="B11716">
            <v>10447</v>
          </cell>
          <cell r="F11716" t="str">
            <v>CC-01097885</v>
          </cell>
          <cell r="J11716" t="str">
            <v>Schedule Service</v>
          </cell>
          <cell r="R11716" t="str">
            <v>BTJC377158</v>
          </cell>
          <cell r="AB11716" t="str">
            <v>Attend the site for schedule services so change oil filter only after that start the unit found running ok.</v>
          </cell>
        </row>
        <row r="11717">
          <cell r="A11717">
            <v>45247.581053240698</v>
          </cell>
          <cell r="B11717">
            <v>6174</v>
          </cell>
          <cell r="F11717" t="str">
            <v>CC-01097319</v>
          </cell>
          <cell r="J11717" t="str">
            <v>Schedule Service</v>
          </cell>
          <cell r="R11717" t="str">
            <v>BRBD160859</v>
          </cell>
          <cell r="AB11717" t="str">
            <v>Attend the site for schedule service so drain oil from tank and drain oil from cooler total 33 liters oil drain then change air filter for compressor and engine both side then change oil filter, BDV kit, Pressure regulator kit, MPV kit, ADV kit and air oil separator and 40 liters oil. After then start the unit found running ok.</v>
          </cell>
        </row>
        <row r="11718">
          <cell r="A11718">
            <v>45247.558090277802</v>
          </cell>
          <cell r="B11718">
            <v>21913</v>
          </cell>
          <cell r="F11718" t="str">
            <v>CC-01097278</v>
          </cell>
          <cell r="J11718" t="str">
            <v>Complaint - Running With Problem</v>
          </cell>
          <cell r="R11718" t="str">
            <v>BSHS038806</v>
          </cell>
          <cell r="AB11718" t="str">
            <v>Today we attend the customer site for complain intake valve assembly damage so we change now machine running ok. Complaint category updated.</v>
          </cell>
        </row>
        <row r="11719">
          <cell r="A11719">
            <v>45247.489560185197</v>
          </cell>
          <cell r="B11719">
            <v>8045</v>
          </cell>
          <cell r="F11719" t="str">
            <v>CC-01097080</v>
          </cell>
          <cell r="J11719" t="str">
            <v>General Service</v>
          </cell>
          <cell r="R11719" t="str">
            <v>BVGF111615</v>
          </cell>
          <cell r="AB11719" t="str">
            <v>Courtesy visit done</v>
          </cell>
        </row>
        <row r="11720">
          <cell r="A11720">
            <v>45247.488402777803</v>
          </cell>
          <cell r="B11720">
            <v>7790</v>
          </cell>
          <cell r="F11720" t="str">
            <v>CC-01097075</v>
          </cell>
          <cell r="J11720" t="str">
            <v>General Service</v>
          </cell>
          <cell r="R11720" t="str">
            <v>BVGF111611</v>
          </cell>
          <cell r="AB11720" t="str">
            <v>Courtesy visit done</v>
          </cell>
        </row>
        <row r="11721">
          <cell r="A11721">
            <v>45246.573784722197</v>
          </cell>
          <cell r="B11721">
            <v>7509</v>
          </cell>
          <cell r="F11721" t="str">
            <v>CC-01096372</v>
          </cell>
          <cell r="J11721" t="str">
            <v>General Service</v>
          </cell>
          <cell r="R11721" t="str">
            <v>BULS033141</v>
          </cell>
          <cell r="AB11721" t="str">
            <v>Courtesy visit done</v>
          </cell>
        </row>
        <row r="11722">
          <cell r="A11722">
            <v>45246.572708333297</v>
          </cell>
          <cell r="B11722">
            <v>9753</v>
          </cell>
          <cell r="F11722" t="str">
            <v>CC-01096370</v>
          </cell>
          <cell r="J11722" t="str">
            <v>General Service</v>
          </cell>
          <cell r="R11722" t="str">
            <v>BTIS032025</v>
          </cell>
          <cell r="AB11722" t="str">
            <v>Courtesy visit done</v>
          </cell>
        </row>
        <row r="11723">
          <cell r="A11723">
            <v>45246.571342592601</v>
          </cell>
          <cell r="B11723">
            <v>8825</v>
          </cell>
          <cell r="F11723" t="str">
            <v>CC-01096369</v>
          </cell>
          <cell r="J11723" t="str">
            <v>General Service</v>
          </cell>
          <cell r="R11723" t="str">
            <v>BTIS032020</v>
          </cell>
          <cell r="AB11723" t="str">
            <v>Courtesy visit done</v>
          </cell>
        </row>
        <row r="11724">
          <cell r="A11724">
            <v>45245.560995370397</v>
          </cell>
          <cell r="B11724">
            <v>8285</v>
          </cell>
          <cell r="F11724" t="str">
            <v>CC-01095608</v>
          </cell>
          <cell r="J11724" t="str">
            <v>General Service</v>
          </cell>
          <cell r="R11724" t="str">
            <v>BUFS046910</v>
          </cell>
          <cell r="AB11724" t="str">
            <v>Today we attend the customer site for AMC visit so we check and found that compressor running well</v>
          </cell>
        </row>
        <row r="11725">
          <cell r="A11725">
            <v>45245.557986111096</v>
          </cell>
          <cell r="B11725">
            <v>1470</v>
          </cell>
          <cell r="F11725" t="str">
            <v>CC-01095606</v>
          </cell>
          <cell r="J11725" t="str">
            <v>Schedule Service</v>
          </cell>
          <cell r="R11725" t="str">
            <v>BVJD162957</v>
          </cell>
          <cell r="AB11725" t="str">
            <v>Attend the site for schedule service so drain oil from tank and drain oil from cooler total 37 liters oil drain then change air filter for compressor and engine both side, change oil filter, change MPV kit, BDV kit, actuator kit, pressure regulator kit, ADV kit and 40 liter oil changed. Then start the unit found running ok.</v>
          </cell>
        </row>
        <row r="11726">
          <cell r="A11726">
            <v>45245.521134259303</v>
          </cell>
          <cell r="B11726">
            <v>855</v>
          </cell>
          <cell r="F11726" t="str">
            <v>CC-01095545</v>
          </cell>
          <cell r="J11726" t="str">
            <v>Schedule Service</v>
          </cell>
          <cell r="R11726" t="str">
            <v>BWAD163674</v>
          </cell>
          <cell r="AB11726" t="str">
            <v>Attend the site gor schedule service so drain oil from tank and drain oil from cooler to tal 37 liters oil drain then change oil filter and 38 liter oil after then start the unit found running ok.</v>
          </cell>
        </row>
        <row r="11727">
          <cell r="A11727">
            <v>45245.496608796297</v>
          </cell>
          <cell r="B11727">
            <v>1089</v>
          </cell>
          <cell r="F11727" t="str">
            <v>CC-01095467</v>
          </cell>
          <cell r="J11727" t="str">
            <v>Schedule Service</v>
          </cell>
          <cell r="R11727" t="str">
            <v>BVHD163388</v>
          </cell>
          <cell r="AB11727" t="str">
            <v>Attend the site for schedule service so drain oil from tank and drain oil from cooler total 35 liter oil drain then change air filter for compressor and engine both side change oil filter and change 40 liter elgi air lube plus. After then start the unit found running ok.</v>
          </cell>
        </row>
        <row r="11728">
          <cell r="A11728">
            <v>45245.495162036997</v>
          </cell>
          <cell r="B11728">
            <v>5388</v>
          </cell>
          <cell r="F11728" t="str">
            <v>CC-01095459</v>
          </cell>
          <cell r="J11728" t="str">
            <v>Schedule Service</v>
          </cell>
          <cell r="R11728" t="str">
            <v>BUGD162826</v>
          </cell>
          <cell r="AB11728" t="str">
            <v>Attend the site for schedule service so drain oil from tank and drain oil from cooler total 38 litre oil drain then change air filter for compressor and engine both side then change oil filter, MPV kit, ADV kit, ARV kit, pressure regulator kit, actuator kit and 40 liters oil. Then start the unit found running ok.</v>
          </cell>
        </row>
        <row r="11729">
          <cell r="A11729">
            <v>45245.386805555601</v>
          </cell>
          <cell r="B11729">
            <v>0</v>
          </cell>
          <cell r="F11729" t="str">
            <v>CC-01095308</v>
          </cell>
          <cell r="J11729" t="str">
            <v>Complaint - Breakdown</v>
          </cell>
          <cell r="R11729" t="str">
            <v>DWBL153513</v>
          </cell>
          <cell r="AB11729" t="str">
            <v>Attend the site for complaint of unit not starting so change Starting contactor from customer stock and after that start unit found running ok...</v>
          </cell>
        </row>
        <row r="11730">
          <cell r="A11730">
            <v>45240.703344907401</v>
          </cell>
          <cell r="B11730">
            <v>3627</v>
          </cell>
          <cell r="F11730" t="str">
            <v>CC-01093343</v>
          </cell>
          <cell r="J11730" t="str">
            <v>Complaint - Breakdown</v>
          </cell>
          <cell r="R11730" t="str">
            <v>BVIS040049</v>
          </cell>
          <cell r="AB11730" t="str">
            <v>Today we attend the customer site for new airend replacement so fitting airend and other parts properly than change oil and oil filter than start machine running well old airend serial no. BVHA157020 &amp;new airend SL. no.- UWHA152202 under FOC Basis</v>
          </cell>
        </row>
        <row r="11731">
          <cell r="A11731">
            <v>45240.666157407402</v>
          </cell>
          <cell r="B11731">
            <v>4455</v>
          </cell>
          <cell r="F11731" t="str">
            <v>CC-01093279</v>
          </cell>
          <cell r="J11731" t="str">
            <v>Schedule Service</v>
          </cell>
          <cell r="R11731" t="str">
            <v>BVCD163165</v>
          </cell>
          <cell r="AB11731" t="str">
            <v>Attende the site for schedule service so drain oil from tank and drain oil from coler total 35 liters oil drain then change oil filter and air filter for compressor and engine both side then change oil 40 liters then start the unit found running ok.</v>
          </cell>
        </row>
        <row r="11732">
          <cell r="A11732">
            <v>45240.509965277801</v>
          </cell>
          <cell r="B11732">
            <v>0</v>
          </cell>
          <cell r="F11732" t="str">
            <v>CC-01092988</v>
          </cell>
          <cell r="J11732" t="str">
            <v>Complaint - Running With Problem</v>
          </cell>
          <cell r="R11732"/>
          <cell r="AB11732" t="str">
            <v>Service Quotation shared with customer waiting for approval 11-11-2023.....20-11-2023...............25-11-2023............................02-12-2023</v>
          </cell>
        </row>
        <row r="11733">
          <cell r="A11733">
            <v>45240.485474537003</v>
          </cell>
          <cell r="B11733">
            <v>108</v>
          </cell>
          <cell r="F11733" t="str">
            <v>CC-01092931</v>
          </cell>
          <cell r="J11733" t="str">
            <v>General Service</v>
          </cell>
          <cell r="R11733" t="str">
            <v>BWLS031913</v>
          </cell>
          <cell r="AB11733" t="str">
            <v>General service carried out</v>
          </cell>
        </row>
        <row r="11734">
          <cell r="A11734">
            <v>45239.657997685201</v>
          </cell>
          <cell r="B11734">
            <v>575</v>
          </cell>
          <cell r="F11734" t="str">
            <v>CC-01092320</v>
          </cell>
          <cell r="J11734" t="str">
            <v>Schedule Service</v>
          </cell>
          <cell r="R11734" t="str">
            <v>BWLD231345</v>
          </cell>
          <cell r="AB11734" t="str">
            <v>Attend the site for schedule service so total drain oil from tank and oil cooler 115 litres with two dead cranks, after then replace compressor air filter, main oil filter 2nos., bearing oil filter 1pcs. After then plugged in all drain plugs and topped up oil in tank upto full gauge level . Dead crank the unit one time and again top up oil in tank upto half gauge level . Overall topped up oil 118 litres. After schedule service done start and run the unit on load condition found unit is running in normal condition with all parameters under limit.</v>
          </cell>
        </row>
        <row r="11735">
          <cell r="A11735">
            <v>45239.654050925899</v>
          </cell>
          <cell r="B11735">
            <v>548</v>
          </cell>
          <cell r="F11735" t="str">
            <v>CC-01092307</v>
          </cell>
          <cell r="J11735" t="str">
            <v>Schedule Service</v>
          </cell>
          <cell r="R11735" t="str">
            <v>BWLD231334</v>
          </cell>
          <cell r="AB11735" t="str">
            <v>Attend the site for schedule service so total drain oil from tank and oil cooler 108 litres with two dead cranks, after then replace compressor air filter, main oil filter 2nos., bearing oil filter 1pcs. After then plugged in all drain plugs and topped up oil in tank upto full gauge level . Dead crank the unit one time and again top up oil in tank upto half gauge level . Overall topped up oil 112 litres. After schedule service done start and run the unit on load condition found unit is running in normal condition with all parameters under limit.</v>
          </cell>
        </row>
        <row r="11736">
          <cell r="A11736">
            <v>45239.5716203704</v>
          </cell>
          <cell r="B11736">
            <v>10937</v>
          </cell>
          <cell r="F11736" t="str">
            <v>CC-01092138</v>
          </cell>
          <cell r="J11736" t="str">
            <v>Schedule Service</v>
          </cell>
          <cell r="R11736" t="str">
            <v>BUES034926</v>
          </cell>
          <cell r="AB11736" t="str">
            <v>Today we attend the customer site for general service so we change parts 1 air filter 2 oil filter 3 oil 4 separator 5 valve kit 6 grease than start machine running ok</v>
          </cell>
        </row>
        <row r="11737">
          <cell r="A11737">
            <v>45239.456307870401</v>
          </cell>
          <cell r="B11737">
            <v>3100</v>
          </cell>
          <cell r="F11737" t="str">
            <v>CC-01091820</v>
          </cell>
          <cell r="J11737" t="str">
            <v>Schedule Service</v>
          </cell>
          <cell r="R11737" t="str">
            <v>BVED231179</v>
          </cell>
          <cell r="AB11737" t="str">
            <v>Attend the site for 3000 hours schedule so total drain oil from tank and oil cooler with two dead cranks 110 litres after the replace compressor air filter, main oil filter 2pcs, bearing oil filter 1pcs, and separator filter, also valve kit are replaced actuator kit 3pcs, pressure regulator kit 3pcs, bdv kit, arv kit, osv and dcv kit. After then plugged in all drain plugs and topped oil in tank upto full gauge level. Dead crank the unit 1 time and stop the unit and again fill oil in upto half gauge level. Over all topped up oil 115 litres. After schedule service done start the unit and set the air pressure in loading 340 bat at 1200 idle rpm also all parameters found in normal condition.</v>
          </cell>
        </row>
        <row r="11738">
          <cell r="A11738">
            <v>45238.668206018498</v>
          </cell>
          <cell r="B11738">
            <v>46006</v>
          </cell>
          <cell r="F11738" t="str">
            <v>CC-01091260</v>
          </cell>
          <cell r="J11738" t="str">
            <v>Schedule Service</v>
          </cell>
          <cell r="R11738" t="str">
            <v>BPAS030126</v>
          </cell>
          <cell r="AB11738" t="str">
            <v>Today we attend the customer site for scheudle service so we change parts 1 air filter 2 oil filter 3 oil than start machine running ok</v>
          </cell>
        </row>
        <row r="11739">
          <cell r="A11739">
            <v>45238.584722222222</v>
          </cell>
          <cell r="B11739">
            <v>1</v>
          </cell>
          <cell r="F11739" t="str">
            <v>CC-01091014</v>
          </cell>
          <cell r="J11739" t="str">
            <v>Commissioning</v>
          </cell>
          <cell r="R11739" t="str">
            <v>BVAC375102</v>
          </cell>
          <cell r="AB11739" t="str">
            <v>Commissioning done on dated 08-11-2023.....Complete unit with Flore photo need to changed.  New commissioning photo attached in call....Comm date-22-12-23</v>
          </cell>
        </row>
        <row r="11740">
          <cell r="A11740">
            <v>45238.475694444445</v>
          </cell>
          <cell r="B11740">
            <v>1550</v>
          </cell>
          <cell r="F11740" t="str">
            <v>CC-01090682</v>
          </cell>
          <cell r="J11740" t="str">
            <v>Complaint - Breakdown</v>
          </cell>
          <cell r="R11740" t="str">
            <v>BVHD163336</v>
          </cell>
          <cell r="AB11740" t="str">
            <v>Attend the site for change faulty old 120AH exide battery having serial no A5B2D019995 under FOC basis having battery serial numbers A5I3D002524 and start the unit and found running ok.</v>
          </cell>
        </row>
        <row r="11741">
          <cell r="A11741">
            <v>45238.466134259303</v>
          </cell>
          <cell r="B11741">
            <v>0</v>
          </cell>
          <cell r="F11741" t="str">
            <v>CC-01090657</v>
          </cell>
          <cell r="J11741" t="str">
            <v>Commissioning</v>
          </cell>
          <cell r="R11741" t="str">
            <v>CWGE669753</v>
          </cell>
          <cell r="AB11741" t="str">
            <v>Commissioning done on dated 08-11-2023</v>
          </cell>
        </row>
        <row r="11742">
          <cell r="A11742">
            <v>45238.4609375</v>
          </cell>
          <cell r="B11742">
            <v>0</v>
          </cell>
          <cell r="F11742" t="str">
            <v>CC-01090645</v>
          </cell>
          <cell r="J11742" t="str">
            <v>Preservative Measures</v>
          </cell>
          <cell r="R11742" t="str">
            <v>BVAC375102</v>
          </cell>
          <cell r="AB11742" t="str">
            <v>Preservative measure done</v>
          </cell>
        </row>
        <row r="11743">
          <cell r="A11743">
            <v>45237.728067129603</v>
          </cell>
          <cell r="B11743">
            <v>500</v>
          </cell>
          <cell r="F11743" t="str">
            <v>CC-01090174</v>
          </cell>
          <cell r="J11743" t="str">
            <v>Schedule Service</v>
          </cell>
          <cell r="R11743" t="str">
            <v>BWJD163502</v>
          </cell>
          <cell r="AB11743" t="str">
            <v>Attend the site for schedule service so overall drained oil from tank and oil cooler 37 litres with two dead cranks. Replace oil filter 2nos., replace air filter engine and compressor both side. After then plugged in all drain plugs and fill oil in tank upto full gauge level. Dead crank crank the unit and again fill oil in tank upto half gauge level. Total filled up oil 39 litres. After schedule service done run the unit on load condition found unit is running in ok condition.</v>
          </cell>
        </row>
        <row r="11744">
          <cell r="A11744">
            <v>45237.724826388898</v>
          </cell>
          <cell r="B11744">
            <v>8500</v>
          </cell>
          <cell r="F11744" t="str">
            <v>CC-01090169</v>
          </cell>
          <cell r="J11744" t="str">
            <v>Schedule Service</v>
          </cell>
          <cell r="R11744" t="str">
            <v>BULD162559</v>
          </cell>
          <cell r="AB11744" t="str">
            <v>Attend the site for schedule service so total drain oil from oil cooler and separator tank 38 litres, after then replace oil filter 90 lpm 2nos., replace air filter engine and compressor both side, after then fill oil in tank upto full gauge level . Start the unit for some time and stop it again fill oil in tank upto half gauge level. Over all topped up oil 40 litres. After schedule service done start the unit and checked on load condition found unit is running in normal condition and parameter are under limit.</v>
          </cell>
        </row>
        <row r="11745">
          <cell r="A11745">
            <v>45237.5493055556</v>
          </cell>
          <cell r="B11745">
            <v>0</v>
          </cell>
          <cell r="F11745" t="str">
            <v>CC-01089654</v>
          </cell>
          <cell r="J11745" t="str">
            <v>Pre Commissioning</v>
          </cell>
          <cell r="R11745" t="str">
            <v>BVAC375102</v>
          </cell>
          <cell r="AB11745" t="str">
            <v>Pre Commissioning done</v>
          </cell>
        </row>
        <row r="11746">
          <cell r="A11746">
            <v>45237.463090277801</v>
          </cell>
          <cell r="B11746">
            <v>0</v>
          </cell>
          <cell r="F11746" t="str">
            <v>CC-01089324</v>
          </cell>
          <cell r="J11746" t="str">
            <v>Commissioning</v>
          </cell>
          <cell r="R11746" t="str">
            <v>CWCE620033</v>
          </cell>
          <cell r="AB11746" t="str">
            <v>Commissioning done on dated 07-11-2023</v>
          </cell>
        </row>
        <row r="11747">
          <cell r="A11747">
            <v>45236.607650462996</v>
          </cell>
          <cell r="B11747">
            <v>7735</v>
          </cell>
          <cell r="F11747" t="str">
            <v>CC-01088525</v>
          </cell>
          <cell r="J11747" t="str">
            <v>Sales Call</v>
          </cell>
          <cell r="R11747" t="str">
            <v>BTCD162149</v>
          </cell>
          <cell r="AB11747" t="str">
            <v>Sales call carried out for HMR collection</v>
          </cell>
        </row>
        <row r="11748">
          <cell r="A11748">
            <v>45236.604675925897</v>
          </cell>
          <cell r="B11748">
            <v>18360</v>
          </cell>
          <cell r="F11748" t="str">
            <v>CC-01088521</v>
          </cell>
          <cell r="J11748" t="str">
            <v>Sales Call</v>
          </cell>
          <cell r="R11748" t="str">
            <v>BOHD200197</v>
          </cell>
          <cell r="AB11748" t="str">
            <v>Sales call carried out for HMR collection</v>
          </cell>
        </row>
        <row r="11749">
          <cell r="A11749">
            <v>45236.597604166702</v>
          </cell>
          <cell r="B11749">
            <v>1044</v>
          </cell>
          <cell r="F11749" t="str">
            <v>CC-01088498</v>
          </cell>
          <cell r="J11749" t="str">
            <v>Sales Call</v>
          </cell>
          <cell r="R11749" t="str">
            <v>BVED163240</v>
          </cell>
          <cell r="AB11749" t="str">
            <v>Sales call carried out for HMR collection</v>
          </cell>
        </row>
        <row r="11750">
          <cell r="A11750">
            <v>45236.520949074104</v>
          </cell>
          <cell r="B11750">
            <v>6045</v>
          </cell>
          <cell r="F11750" t="str">
            <v>CC-01088289</v>
          </cell>
          <cell r="J11750" t="str">
            <v>Schedule Service</v>
          </cell>
          <cell r="R11750" t="str">
            <v>BUFS046813</v>
          </cell>
          <cell r="AB11750" t="str">
            <v>Today we attend the customer site for sheudle service so we change parts 1 air filter 2 oil filter than start machine running ok</v>
          </cell>
        </row>
        <row r="11751">
          <cell r="A11751">
            <v>45236.443495370397</v>
          </cell>
          <cell r="B11751">
            <v>1043</v>
          </cell>
          <cell r="F11751" t="str">
            <v>CC-01088070</v>
          </cell>
          <cell r="J11751" t="str">
            <v>Schedule Service</v>
          </cell>
          <cell r="R11751" t="str">
            <v>BVED163240</v>
          </cell>
          <cell r="AB11751" t="str">
            <v>Attend the site for schedule service so drain oil from tank and drain oil from cooler total 38 liters oil drain. Then change air filter for compressor and engine both side, change oil filter and change 40 liters oil. After then start the unit found running ok.</v>
          </cell>
        </row>
        <row r="11752">
          <cell r="A11752">
            <v>45236.428993055597</v>
          </cell>
          <cell r="B11752">
            <v>0</v>
          </cell>
          <cell r="F11752" t="str">
            <v>CC-01088040</v>
          </cell>
          <cell r="J11752" t="str">
            <v>Commissioning</v>
          </cell>
          <cell r="R11752" t="str">
            <v>DWEL140776</v>
          </cell>
          <cell r="AB11752" t="str">
            <v>Commissioning done on dated 07-11-2023</v>
          </cell>
        </row>
        <row r="11753">
          <cell r="A11753">
            <v>45234.647569444402</v>
          </cell>
          <cell r="B11753">
            <v>28025</v>
          </cell>
          <cell r="F11753" t="str">
            <v>CC-01087450</v>
          </cell>
          <cell r="J11753" t="str">
            <v>Schedule Service</v>
          </cell>
          <cell r="R11753" t="str">
            <v>BQHS040705</v>
          </cell>
          <cell r="AB11753" t="str">
            <v>Attend the site for schedule service so change air filter, oil filter, air oil separators and ut synthetic oil after that start the unit found running ok.</v>
          </cell>
        </row>
        <row r="11754">
          <cell r="A11754">
            <v>45234.590648148202</v>
          </cell>
          <cell r="B11754">
            <v>32188</v>
          </cell>
          <cell r="F11754" t="str">
            <v>CC-01087326</v>
          </cell>
          <cell r="J11754" t="str">
            <v>Schedule Service</v>
          </cell>
          <cell r="R11754" t="str">
            <v>BQFS031084</v>
          </cell>
          <cell r="AB11754" t="str">
            <v>Today we attend the customer site for sheudle service so we change parts 1 air filter 2 oil filter than start machine running ok</v>
          </cell>
        </row>
        <row r="11755">
          <cell r="A11755">
            <v>45234.589780092603</v>
          </cell>
          <cell r="B11755">
            <v>23880</v>
          </cell>
          <cell r="F11755" t="str">
            <v>CC-01087321</v>
          </cell>
          <cell r="J11755" t="str">
            <v>General Service</v>
          </cell>
          <cell r="R11755" t="str">
            <v>BKDS031405</v>
          </cell>
          <cell r="AB11755" t="str">
            <v>Today we attend the customer site for AMC visit so we check and found that compressor running well</v>
          </cell>
        </row>
        <row r="11756">
          <cell r="A11756">
            <v>45234.571898148097</v>
          </cell>
          <cell r="B11756">
            <v>0</v>
          </cell>
          <cell r="F11756" t="str">
            <v>CC-01087270</v>
          </cell>
          <cell r="J11756" t="str">
            <v>Commissioning</v>
          </cell>
          <cell r="R11756" t="str">
            <v>CWCE560645</v>
          </cell>
          <cell r="AB11756" t="str">
            <v>Commissioning job done. This call attended and we done commissioning job.</v>
          </cell>
        </row>
        <row r="11757">
          <cell r="A11757">
            <v>45234.515729166698</v>
          </cell>
          <cell r="B11757">
            <v>1506</v>
          </cell>
          <cell r="F11757" t="str">
            <v>CC-01087030</v>
          </cell>
          <cell r="J11757" t="str">
            <v>Schedule Service</v>
          </cell>
          <cell r="R11757" t="str">
            <v>BVJC374202</v>
          </cell>
          <cell r="AB11757" t="str">
            <v>Attend the site for schedule service so change oil filter and oil filter then change oil XD then start the unit found running ok</v>
          </cell>
        </row>
        <row r="11758">
          <cell r="A11758">
            <v>45234.441168981502</v>
          </cell>
          <cell r="B11758">
            <v>0</v>
          </cell>
          <cell r="F11758" t="str">
            <v>CC-01086825</v>
          </cell>
          <cell r="J11758" t="str">
            <v>Complaint - Running With Problem</v>
          </cell>
          <cell r="R11758"/>
          <cell r="AB11758" t="str">
            <v>Service  charges quotation shared with customer waiting for approval 04-11-2023 ..............09-11-2023</v>
          </cell>
        </row>
        <row r="11759">
          <cell r="A11759">
            <v>45233.752372685201</v>
          </cell>
          <cell r="B11759">
            <v>1558</v>
          </cell>
          <cell r="F11759" t="str">
            <v>CC-01086535</v>
          </cell>
          <cell r="J11759" t="str">
            <v>Schedule Service</v>
          </cell>
          <cell r="R11759" t="str">
            <v>BWAD163687</v>
          </cell>
          <cell r="AB11759" t="str">
            <v>Attend the site for schedule service so drain oil from tank and drain oil from cooler to tal 37 liters oil drain then change air filter for compressor and engine both side, change oil filter, change ARV kir, Change actuator kit, change pressure regulator kit and oil 40 liters then start the unit found running ok.</v>
          </cell>
        </row>
        <row r="11760">
          <cell r="A11760">
            <v>45233.711886574099</v>
          </cell>
          <cell r="B11760">
            <v>0</v>
          </cell>
          <cell r="F11760" t="str">
            <v>CC-01086441</v>
          </cell>
          <cell r="J11760" t="str">
            <v>Commissioning</v>
          </cell>
          <cell r="R11760" t="str">
            <v>DWEL140775</v>
          </cell>
          <cell r="AB11760" t="str">
            <v>Commissioning done</v>
          </cell>
        </row>
        <row r="11761">
          <cell r="A11761">
            <v>45233.685104166703</v>
          </cell>
          <cell r="B11761">
            <v>21282</v>
          </cell>
          <cell r="F11761" t="str">
            <v>CC-01086374</v>
          </cell>
          <cell r="J11761" t="str">
            <v>General Service</v>
          </cell>
          <cell r="R11761" t="str">
            <v>108441</v>
          </cell>
          <cell r="AB11761" t="str">
            <v>Courtesy visit done</v>
          </cell>
        </row>
        <row r="11762">
          <cell r="A11762">
            <v>45233.640451388899</v>
          </cell>
          <cell r="B11762">
            <v>0</v>
          </cell>
          <cell r="F11762" t="str">
            <v>CC-01086210</v>
          </cell>
          <cell r="J11762" t="str">
            <v>Preservative Measures</v>
          </cell>
          <cell r="R11762" t="str">
            <v>BWLS031913</v>
          </cell>
          <cell r="AB11762" t="str">
            <v>Preservative Measures done</v>
          </cell>
        </row>
        <row r="11763">
          <cell r="A11763">
            <v>45233.6381944444</v>
          </cell>
          <cell r="B11763">
            <v>1</v>
          </cell>
          <cell r="F11763" t="str">
            <v>CC-01086204</v>
          </cell>
          <cell r="J11763" t="str">
            <v>Commissioning</v>
          </cell>
          <cell r="R11763" t="str">
            <v>BWLS031913</v>
          </cell>
          <cell r="AB11763" t="str">
            <v>Commissioning done on 04-11-2023........comm date-03-11-23</v>
          </cell>
        </row>
        <row r="11764">
          <cell r="A11764">
            <v>45233.5325578704</v>
          </cell>
          <cell r="B11764">
            <v>1088</v>
          </cell>
          <cell r="F11764" t="str">
            <v>CC-01085970</v>
          </cell>
          <cell r="J11764" t="str">
            <v>Sales Call</v>
          </cell>
          <cell r="R11764" t="str">
            <v>BVHD163388</v>
          </cell>
          <cell r="AB11764" t="str">
            <v>Sales call carried out for HMR collection</v>
          </cell>
        </row>
        <row r="11765">
          <cell r="A11765">
            <v>45233.5301273148</v>
          </cell>
          <cell r="B11765">
            <v>1542</v>
          </cell>
          <cell r="F11765" t="str">
            <v>CC-01085966</v>
          </cell>
          <cell r="J11765" t="str">
            <v>Sales Call</v>
          </cell>
          <cell r="R11765" t="str">
            <v>BWAD163687</v>
          </cell>
          <cell r="AB11765" t="str">
            <v>Sales call carried out for HMR collection</v>
          </cell>
        </row>
        <row r="11766">
          <cell r="A11766">
            <v>45233.527337963002</v>
          </cell>
          <cell r="B11766">
            <v>509</v>
          </cell>
          <cell r="F11766" t="str">
            <v>CC-01085958</v>
          </cell>
          <cell r="J11766" t="str">
            <v>Sales Call</v>
          </cell>
          <cell r="R11766" t="str">
            <v>BWLD231334</v>
          </cell>
          <cell r="AB11766" t="str">
            <v>Sales call carried out for HMR collection</v>
          </cell>
        </row>
        <row r="11767">
          <cell r="A11767">
            <v>45233.524722222202</v>
          </cell>
          <cell r="B11767">
            <v>558</v>
          </cell>
          <cell r="F11767" t="str">
            <v>CC-01085950</v>
          </cell>
          <cell r="J11767" t="str">
            <v>Sales Call</v>
          </cell>
          <cell r="R11767" t="str">
            <v>BWLD231345</v>
          </cell>
          <cell r="AB11767" t="str">
            <v>Sales call carried out for HMR collection</v>
          </cell>
        </row>
        <row r="11768">
          <cell r="A11768">
            <v>45233.511851851901</v>
          </cell>
          <cell r="B11768">
            <v>485</v>
          </cell>
          <cell r="F11768" t="str">
            <v>CC-01085926</v>
          </cell>
          <cell r="J11768" t="str">
            <v>Sales Call</v>
          </cell>
          <cell r="R11768" t="str">
            <v>BWCD121690</v>
          </cell>
          <cell r="AB11768" t="str">
            <v>Sales call carried out for HMR collection</v>
          </cell>
        </row>
        <row r="11769">
          <cell r="A11769">
            <v>45233.497222222199</v>
          </cell>
          <cell r="B11769">
            <v>1105</v>
          </cell>
          <cell r="F11769" t="str">
            <v>CC-01085887</v>
          </cell>
          <cell r="J11769" t="str">
            <v>Sales Call</v>
          </cell>
          <cell r="R11769" t="str">
            <v>BWBD163701</v>
          </cell>
          <cell r="AB11769" t="str">
            <v>Sales call carried out for HMR collection</v>
          </cell>
        </row>
        <row r="11770">
          <cell r="A11770">
            <v>45233.492962962999</v>
          </cell>
          <cell r="B11770">
            <v>627</v>
          </cell>
          <cell r="F11770" t="str">
            <v>CC-01085868</v>
          </cell>
          <cell r="J11770" t="str">
            <v>Sales Call</v>
          </cell>
          <cell r="R11770" t="str">
            <v>BWLD163586</v>
          </cell>
          <cell r="AB11770" t="str">
            <v>Sales call carried out for HMR collection</v>
          </cell>
        </row>
        <row r="11771">
          <cell r="A11771">
            <v>45233.490081018499</v>
          </cell>
          <cell r="B11771">
            <v>835</v>
          </cell>
          <cell r="F11771" t="str">
            <v>CC-01085860</v>
          </cell>
          <cell r="J11771" t="str">
            <v>Sales Call</v>
          </cell>
          <cell r="R11771" t="str">
            <v>BWAD163674</v>
          </cell>
          <cell r="AB11771" t="str">
            <v>Sales call carried out for HMR collection</v>
          </cell>
        </row>
        <row r="11772">
          <cell r="A11772">
            <v>45233.480694444399</v>
          </cell>
          <cell r="B11772">
            <v>485</v>
          </cell>
          <cell r="F11772" t="str">
            <v>CC-01085837</v>
          </cell>
          <cell r="J11772" t="str">
            <v>Sales Call</v>
          </cell>
          <cell r="R11772" t="str">
            <v>BWBD163738</v>
          </cell>
          <cell r="AB11772" t="str">
            <v>Sales call carried out for HMR collection</v>
          </cell>
        </row>
        <row r="11773">
          <cell r="A11773">
            <v>45233.476446759298</v>
          </cell>
          <cell r="B11773">
            <v>480</v>
          </cell>
          <cell r="F11773" t="str">
            <v>CC-01085822</v>
          </cell>
          <cell r="J11773" t="str">
            <v>Sales Call</v>
          </cell>
          <cell r="R11773" t="str">
            <v>BWJD163499</v>
          </cell>
          <cell r="AB11773" t="str">
            <v>Sales call carried out for HMR collection</v>
          </cell>
        </row>
        <row r="11774">
          <cell r="A11774">
            <v>45233.468356481499</v>
          </cell>
          <cell r="B11774">
            <v>799</v>
          </cell>
          <cell r="F11774" t="str">
            <v>CC-01085804</v>
          </cell>
          <cell r="J11774" t="str">
            <v>Sales Call</v>
          </cell>
          <cell r="R11774" t="str">
            <v>BWBD163707</v>
          </cell>
          <cell r="AB11774" t="str">
            <v>Sales call carried out for HMR collection</v>
          </cell>
        </row>
        <row r="11775">
          <cell r="A11775">
            <v>45233.464375000003</v>
          </cell>
          <cell r="B11775">
            <v>472</v>
          </cell>
          <cell r="F11775" t="str">
            <v>CC-01085785</v>
          </cell>
          <cell r="J11775" t="str">
            <v>Sales Call</v>
          </cell>
          <cell r="R11775" t="str">
            <v>BWLD163608</v>
          </cell>
          <cell r="AB11775" t="str">
            <v>Sales call carried out for HMR collection</v>
          </cell>
        </row>
        <row r="11776">
          <cell r="A11776">
            <v>45233.461759259299</v>
          </cell>
          <cell r="B11776">
            <v>80</v>
          </cell>
          <cell r="F11776" t="str">
            <v>CC-01085777</v>
          </cell>
          <cell r="J11776" t="str">
            <v>Sales Call</v>
          </cell>
          <cell r="R11776" t="str">
            <v>BWAD163680</v>
          </cell>
          <cell r="AB11776" t="str">
            <v>Sales call carried out for HMR collection</v>
          </cell>
        </row>
        <row r="11777">
          <cell r="A11777">
            <v>45232.748437499999</v>
          </cell>
          <cell r="B11777">
            <v>157</v>
          </cell>
          <cell r="F11777" t="str">
            <v>CC-01085407</v>
          </cell>
          <cell r="J11777" t="str">
            <v>Sales Call</v>
          </cell>
          <cell r="R11777" t="str">
            <v>BWJL153357</v>
          </cell>
          <cell r="AB11777" t="str">
            <v>Sales call carried out for HMR collection</v>
          </cell>
        </row>
        <row r="11778">
          <cell r="A11778">
            <v>45232.745601851799</v>
          </cell>
          <cell r="B11778">
            <v>2069</v>
          </cell>
          <cell r="F11778" t="str">
            <v>CC-01085402</v>
          </cell>
          <cell r="J11778" t="str">
            <v>Sales Call</v>
          </cell>
          <cell r="R11778" t="str">
            <v>BVED163244</v>
          </cell>
          <cell r="AB11778" t="str">
            <v>Sales call carried out for HMR collection</v>
          </cell>
        </row>
        <row r="11779">
          <cell r="A11779">
            <v>45232.743182870399</v>
          </cell>
          <cell r="B11779">
            <v>941</v>
          </cell>
          <cell r="F11779" t="str">
            <v>CC-01085397</v>
          </cell>
          <cell r="J11779" t="str">
            <v>Sales Call</v>
          </cell>
          <cell r="R11779" t="str">
            <v>BWKD163543</v>
          </cell>
          <cell r="AB11779" t="str">
            <v>Sales call carried out for HMR collection</v>
          </cell>
        </row>
        <row r="11780">
          <cell r="A11780">
            <v>45232.740474537</v>
          </cell>
          <cell r="B11780">
            <v>411</v>
          </cell>
          <cell r="F11780" t="str">
            <v>CC-01085394</v>
          </cell>
          <cell r="J11780" t="str">
            <v>Sales Call</v>
          </cell>
          <cell r="R11780" t="str">
            <v>BWKD163512</v>
          </cell>
          <cell r="AB11780" t="str">
            <v>Sales call carried out for HMR collection</v>
          </cell>
        </row>
        <row r="11781">
          <cell r="A11781">
            <v>45232.738043981502</v>
          </cell>
          <cell r="B11781">
            <v>940</v>
          </cell>
          <cell r="F11781" t="str">
            <v>CC-01085386</v>
          </cell>
          <cell r="J11781" t="str">
            <v>Sales Call</v>
          </cell>
          <cell r="R11781" t="str">
            <v>BUID220797</v>
          </cell>
          <cell r="AB11781" t="str">
            <v>Sales call carried out for HMR collection</v>
          </cell>
        </row>
        <row r="11782">
          <cell r="A11782">
            <v>45232.733796296299</v>
          </cell>
          <cell r="B11782">
            <v>2598</v>
          </cell>
          <cell r="F11782" t="str">
            <v>CC-01085379</v>
          </cell>
          <cell r="J11782" t="str">
            <v>Schedule Service</v>
          </cell>
          <cell r="R11782" t="str">
            <v>BVKD163026</v>
          </cell>
          <cell r="AB11782" t="str">
            <v>Attend the site for schedule service so drain oil from tank and drain oil from cooler total 34 liters oil drain then change air filter for compressor and engine both side then change oil filter then 40 liters oil. After then start the unit found running ok.</v>
          </cell>
        </row>
        <row r="11783">
          <cell r="A11783">
            <v>45232.731122685203</v>
          </cell>
          <cell r="B11783">
            <v>899</v>
          </cell>
          <cell r="F11783" t="str">
            <v>CC-01085377</v>
          </cell>
          <cell r="J11783" t="str">
            <v>Sales Call</v>
          </cell>
          <cell r="R11783" t="str">
            <v>BVFD163261</v>
          </cell>
          <cell r="AB11783" t="str">
            <v>Sales call carried out for HMR collection</v>
          </cell>
        </row>
        <row r="11784">
          <cell r="A11784">
            <v>45232.728738425903</v>
          </cell>
          <cell r="B11784">
            <v>1115</v>
          </cell>
          <cell r="F11784" t="str">
            <v>CC-01085375</v>
          </cell>
          <cell r="J11784" t="str">
            <v>Sales Call</v>
          </cell>
          <cell r="R11784" t="str">
            <v>BWJL153355</v>
          </cell>
          <cell r="AB11784" t="str">
            <v>Sales call carried out for HMR collection</v>
          </cell>
        </row>
        <row r="11785">
          <cell r="A11785">
            <v>45232.7262962963</v>
          </cell>
          <cell r="B11785">
            <v>2796</v>
          </cell>
          <cell r="F11785" t="str">
            <v>CC-01085372</v>
          </cell>
          <cell r="J11785" t="str">
            <v>Sales Call</v>
          </cell>
          <cell r="R11785" t="str">
            <v>BVID163401</v>
          </cell>
          <cell r="AB11785" t="str">
            <v>Sales call carried out for HMR collection</v>
          </cell>
        </row>
        <row r="11786">
          <cell r="A11786">
            <v>45232.723912037</v>
          </cell>
          <cell r="B11786">
            <v>1098</v>
          </cell>
          <cell r="F11786" t="str">
            <v>CC-01085364</v>
          </cell>
          <cell r="J11786" t="str">
            <v>Sales Call</v>
          </cell>
          <cell r="R11786" t="str">
            <v>BVIL161084</v>
          </cell>
          <cell r="AB11786" t="str">
            <v>Sales call carried out for HMR collection</v>
          </cell>
        </row>
        <row r="11787">
          <cell r="A11787">
            <v>45232.721423611103</v>
          </cell>
          <cell r="B11787">
            <v>660</v>
          </cell>
          <cell r="F11787" t="str">
            <v>CC-01085362</v>
          </cell>
          <cell r="J11787" t="str">
            <v>Sales Call</v>
          </cell>
          <cell r="R11787" t="str">
            <v>BVID163429</v>
          </cell>
          <cell r="AB11787" t="str">
            <v>Sales call carried out for HMR collection</v>
          </cell>
        </row>
        <row r="11788">
          <cell r="A11788">
            <v>45232.718993055598</v>
          </cell>
          <cell r="B11788">
            <v>510</v>
          </cell>
          <cell r="F11788" t="str">
            <v>CC-01085358</v>
          </cell>
          <cell r="J11788" t="str">
            <v>Sales Call</v>
          </cell>
          <cell r="R11788" t="str">
            <v>BVID121544</v>
          </cell>
          <cell r="AB11788" t="str">
            <v>Sales call carried out for HMR collection</v>
          </cell>
        </row>
        <row r="11789">
          <cell r="A11789">
            <v>45232.7164583333</v>
          </cell>
          <cell r="B11789">
            <v>555</v>
          </cell>
          <cell r="F11789" t="str">
            <v>CC-01085352</v>
          </cell>
          <cell r="J11789" t="str">
            <v>Sales Call</v>
          </cell>
          <cell r="R11789" t="str">
            <v>BVID121541</v>
          </cell>
          <cell r="AB11789" t="str">
            <v>Sales call carried out for HMR collection</v>
          </cell>
        </row>
        <row r="11790">
          <cell r="A11790">
            <v>45232.713969907403</v>
          </cell>
          <cell r="B11790">
            <v>1115</v>
          </cell>
          <cell r="F11790" t="str">
            <v>CC-01085342</v>
          </cell>
          <cell r="J11790" t="str">
            <v>Sales Call</v>
          </cell>
          <cell r="R11790" t="str">
            <v>BVIL161081</v>
          </cell>
          <cell r="AB11790" t="str">
            <v>Sales call carried out for HMR collection</v>
          </cell>
        </row>
        <row r="11791">
          <cell r="A11791">
            <v>45232.710659722201</v>
          </cell>
          <cell r="B11791">
            <v>560</v>
          </cell>
          <cell r="F11791" t="str">
            <v>CC-01085332</v>
          </cell>
          <cell r="J11791" t="str">
            <v>Sales Call</v>
          </cell>
          <cell r="R11791" t="str">
            <v>BVID121539</v>
          </cell>
          <cell r="AB11791" t="str">
            <v>Sales call carried out for HMR collection</v>
          </cell>
        </row>
        <row r="11792">
          <cell r="A11792">
            <v>45232.705787036997</v>
          </cell>
          <cell r="B11792">
            <v>1671</v>
          </cell>
          <cell r="F11792" t="str">
            <v>CC-01085313</v>
          </cell>
          <cell r="J11792" t="str">
            <v>Sales Call</v>
          </cell>
          <cell r="R11792" t="str">
            <v>BVHD163393</v>
          </cell>
          <cell r="AB11792" t="str">
            <v>Sales call carried out for HMR collection</v>
          </cell>
        </row>
        <row r="11793">
          <cell r="A11793">
            <v>45232.703310185199</v>
          </cell>
          <cell r="B11793">
            <v>642</v>
          </cell>
          <cell r="F11793" t="str">
            <v>CC-01085308</v>
          </cell>
          <cell r="J11793" t="str">
            <v>Sales Call</v>
          </cell>
          <cell r="R11793" t="str">
            <v>BVID121546</v>
          </cell>
          <cell r="AB11793" t="str">
            <v>Sales call carried out for HMR collection</v>
          </cell>
        </row>
        <row r="11794">
          <cell r="A11794">
            <v>45232.701041666704</v>
          </cell>
          <cell r="B11794">
            <v>2977</v>
          </cell>
          <cell r="F11794" t="str">
            <v>CC-01085303</v>
          </cell>
          <cell r="J11794" t="str">
            <v>Sales Call</v>
          </cell>
          <cell r="R11794" t="str">
            <v>BVHD163374</v>
          </cell>
          <cell r="AB11794" t="str">
            <v>Sales call carried out for HMR collection</v>
          </cell>
        </row>
        <row r="11795">
          <cell r="A11795">
            <v>45232.698101851798</v>
          </cell>
          <cell r="B11795">
            <v>1484</v>
          </cell>
          <cell r="F11795" t="str">
            <v>CC-01085290</v>
          </cell>
          <cell r="J11795" t="str">
            <v>Sales Call</v>
          </cell>
          <cell r="R11795" t="str">
            <v>BVLD163043</v>
          </cell>
          <cell r="AB11795" t="str">
            <v>Sales call carried out for HMR collection</v>
          </cell>
        </row>
        <row r="11796">
          <cell r="A11796">
            <v>45232.6958101852</v>
          </cell>
          <cell r="B11796">
            <v>2145</v>
          </cell>
          <cell r="F11796" t="str">
            <v>CC-01085282</v>
          </cell>
          <cell r="J11796" t="str">
            <v>Sales Call</v>
          </cell>
          <cell r="R11796" t="str">
            <v>BUID220795</v>
          </cell>
          <cell r="AB11796" t="str">
            <v>Sales call carried out for HMR collection</v>
          </cell>
        </row>
        <row r="11797">
          <cell r="A11797">
            <v>45232.693518518499</v>
          </cell>
          <cell r="B11797">
            <v>2513</v>
          </cell>
          <cell r="F11797" t="str">
            <v>CC-01085280</v>
          </cell>
          <cell r="J11797" t="str">
            <v>Sales Call</v>
          </cell>
          <cell r="R11797" t="str">
            <v>BVJD162958</v>
          </cell>
          <cell r="AB11797" t="str">
            <v>Sales call carried out for HMR collection</v>
          </cell>
        </row>
        <row r="11798">
          <cell r="A11798">
            <v>45232.690312500003</v>
          </cell>
          <cell r="B11798">
            <v>1610</v>
          </cell>
          <cell r="F11798" t="str">
            <v>CC-01085269</v>
          </cell>
          <cell r="J11798" t="str">
            <v>Sales Call</v>
          </cell>
          <cell r="R11798" t="str">
            <v>BVGD163308</v>
          </cell>
          <cell r="AB11798" t="str">
            <v>Sales call carried out for HMR collection</v>
          </cell>
        </row>
        <row r="11799">
          <cell r="A11799">
            <v>45232.687986111101</v>
          </cell>
          <cell r="B11799">
            <v>1546</v>
          </cell>
          <cell r="F11799" t="str">
            <v>CC-01085262</v>
          </cell>
          <cell r="J11799" t="str">
            <v>Sales Call</v>
          </cell>
          <cell r="R11799" t="str">
            <v>BVHD163336</v>
          </cell>
          <cell r="AB11799" t="str">
            <v>Sales call carried out for HMR collection</v>
          </cell>
        </row>
        <row r="11800">
          <cell r="A11800">
            <v>45232.685451388897</v>
          </cell>
          <cell r="B11800">
            <v>1400</v>
          </cell>
          <cell r="F11800" t="str">
            <v>CC-01085249</v>
          </cell>
          <cell r="J11800" t="str">
            <v>Sales Call</v>
          </cell>
          <cell r="R11800" t="str">
            <v>BVHD163366</v>
          </cell>
          <cell r="AB11800" t="str">
            <v>Sales call carried out for HMR collection</v>
          </cell>
        </row>
        <row r="11801">
          <cell r="A11801">
            <v>45232.682766203703</v>
          </cell>
          <cell r="B11801">
            <v>4362</v>
          </cell>
          <cell r="F11801" t="str">
            <v>CC-01085238</v>
          </cell>
          <cell r="J11801" t="str">
            <v>Sales Call</v>
          </cell>
          <cell r="R11801" t="str">
            <v>BVCD163165</v>
          </cell>
          <cell r="AB11801" t="str">
            <v>Sales call carried out for HMR collection</v>
          </cell>
        </row>
        <row r="11802">
          <cell r="A11802">
            <v>45232.680520833303</v>
          </cell>
          <cell r="B11802">
            <v>1134</v>
          </cell>
          <cell r="F11802" t="str">
            <v>CC-01085235</v>
          </cell>
          <cell r="J11802" t="str">
            <v>Sales Call</v>
          </cell>
          <cell r="R11802" t="str">
            <v>BVGD121497</v>
          </cell>
          <cell r="AB11802" t="str">
            <v>Sales call carried out for HMR collection</v>
          </cell>
        </row>
        <row r="11803">
          <cell r="A11803">
            <v>45232.678090277797</v>
          </cell>
          <cell r="B11803">
            <v>2672</v>
          </cell>
          <cell r="F11803" t="str">
            <v>CC-01085228</v>
          </cell>
          <cell r="J11803" t="str">
            <v>Sales Call</v>
          </cell>
          <cell r="R11803" t="str">
            <v>BVJD162972</v>
          </cell>
          <cell r="AB11803" t="str">
            <v>Sales call carried out for HMR collection</v>
          </cell>
        </row>
        <row r="11804">
          <cell r="A11804">
            <v>45232.675578703696</v>
          </cell>
          <cell r="B11804">
            <v>1330</v>
          </cell>
          <cell r="F11804" t="str">
            <v>CC-01085221</v>
          </cell>
          <cell r="J11804" t="str">
            <v>Sales Call</v>
          </cell>
          <cell r="R11804" t="str">
            <v>BVDD121453</v>
          </cell>
          <cell r="AB11804" t="str">
            <v>Sales call carried out for HMR collection</v>
          </cell>
        </row>
        <row r="11805">
          <cell r="A11805">
            <v>45232.673414351899</v>
          </cell>
          <cell r="B11805">
            <v>3034</v>
          </cell>
          <cell r="F11805" t="str">
            <v>CC-01085220</v>
          </cell>
          <cell r="J11805" t="str">
            <v>Sales Call</v>
          </cell>
          <cell r="R11805" t="str">
            <v>BVED231179</v>
          </cell>
          <cell r="AB11805" t="str">
            <v>Sales call carried out for HMR collection</v>
          </cell>
        </row>
        <row r="11806">
          <cell r="A11806">
            <v>45232.671087962997</v>
          </cell>
          <cell r="B11806">
            <v>3544</v>
          </cell>
          <cell r="F11806" t="str">
            <v>CC-01085216</v>
          </cell>
          <cell r="J11806" t="str">
            <v>Sales Call</v>
          </cell>
          <cell r="R11806" t="str">
            <v>BVED163235</v>
          </cell>
          <cell r="AB11806" t="str">
            <v>Sales call carried out for HMR collection</v>
          </cell>
        </row>
        <row r="11807">
          <cell r="A11807">
            <v>45232.668368055602</v>
          </cell>
          <cell r="B11807">
            <v>3584</v>
          </cell>
          <cell r="F11807" t="str">
            <v>CC-01085209</v>
          </cell>
          <cell r="J11807" t="str">
            <v>Sales Call</v>
          </cell>
          <cell r="R11807" t="str">
            <v>BVED163231</v>
          </cell>
          <cell r="AB11807" t="str">
            <v>Sales call carried out for HMR collection</v>
          </cell>
        </row>
        <row r="11808">
          <cell r="A11808">
            <v>45232.665844907402</v>
          </cell>
          <cell r="B11808">
            <v>852</v>
          </cell>
          <cell r="F11808" t="str">
            <v>CC-01085199</v>
          </cell>
          <cell r="J11808" t="str">
            <v>Sales Call</v>
          </cell>
          <cell r="R11808" t="str">
            <v>BVDD163198</v>
          </cell>
          <cell r="AB11808" t="str">
            <v>Sales call carried out for HMR collection</v>
          </cell>
        </row>
        <row r="11809">
          <cell r="A11809">
            <v>45232.663553240702</v>
          </cell>
          <cell r="B11809">
            <v>1508</v>
          </cell>
          <cell r="F11809" t="str">
            <v>CC-01085192</v>
          </cell>
          <cell r="J11809" t="str">
            <v>Sales Call</v>
          </cell>
          <cell r="R11809" t="str">
            <v>BVAD121386</v>
          </cell>
          <cell r="AB11809" t="str">
            <v>Sales call carried out for HMR collection</v>
          </cell>
        </row>
        <row r="11810">
          <cell r="A11810">
            <v>45232.660868055602</v>
          </cell>
          <cell r="B11810">
            <v>2597</v>
          </cell>
          <cell r="F11810" t="str">
            <v>CC-01085178</v>
          </cell>
          <cell r="J11810" t="str">
            <v>Sales Call</v>
          </cell>
          <cell r="R11810" t="str">
            <v>BVKD163026</v>
          </cell>
          <cell r="AB11810" t="str">
            <v>Sales call carried out for HMR collection</v>
          </cell>
        </row>
        <row r="11811">
          <cell r="A11811">
            <v>45232.658055555599</v>
          </cell>
          <cell r="B11811">
            <v>3369</v>
          </cell>
          <cell r="F11811" t="str">
            <v>CC-01085170</v>
          </cell>
          <cell r="J11811" t="str">
            <v>Sales Call</v>
          </cell>
          <cell r="R11811" t="str">
            <v>BVLD163067</v>
          </cell>
          <cell r="AB11811" t="str">
            <v>Sales call carried out for HMR collection</v>
          </cell>
        </row>
        <row r="11812">
          <cell r="A11812">
            <v>45232.644687499997</v>
          </cell>
          <cell r="B11812">
            <v>2476</v>
          </cell>
          <cell r="F11812" t="str">
            <v>CC-01085131</v>
          </cell>
          <cell r="J11812" t="str">
            <v>Sales Call</v>
          </cell>
          <cell r="R11812" t="str">
            <v>BVKD163010</v>
          </cell>
          <cell r="AB11812" t="str">
            <v>Sales call carried out for HMR collection</v>
          </cell>
        </row>
        <row r="11813">
          <cell r="A11813">
            <v>45232.642187500001</v>
          </cell>
          <cell r="B11813">
            <v>590</v>
          </cell>
          <cell r="F11813" t="str">
            <v>CC-01085125</v>
          </cell>
          <cell r="J11813" t="str">
            <v>Sales Call</v>
          </cell>
          <cell r="R11813" t="str">
            <v>BUAD121111</v>
          </cell>
          <cell r="AB11813" t="str">
            <v>Sales call carried out for HMR collection</v>
          </cell>
        </row>
        <row r="11814">
          <cell r="A11814">
            <v>45232.639398148101</v>
          </cell>
          <cell r="B11814">
            <v>1407</v>
          </cell>
          <cell r="F11814" t="str">
            <v>CC-01085120</v>
          </cell>
          <cell r="J11814" t="str">
            <v>Sales Call</v>
          </cell>
          <cell r="R11814" t="str">
            <v>BVJD162957</v>
          </cell>
          <cell r="AB11814" t="str">
            <v>Sales call carried out for HMR collection</v>
          </cell>
        </row>
        <row r="11815">
          <cell r="A11815">
            <v>45232.635023148097</v>
          </cell>
          <cell r="B11815">
            <v>5689</v>
          </cell>
          <cell r="F11815" t="str">
            <v>CC-01085109</v>
          </cell>
          <cell r="J11815" t="str">
            <v>Sales Call</v>
          </cell>
          <cell r="R11815" t="str">
            <v>BUID162912</v>
          </cell>
          <cell r="AB11815" t="str">
            <v>Sales call carried out for HMR collection</v>
          </cell>
        </row>
        <row r="11816">
          <cell r="A11816">
            <v>45232.632754629602</v>
          </cell>
          <cell r="B11816">
            <v>3535</v>
          </cell>
          <cell r="F11816" t="str">
            <v>CC-01085104</v>
          </cell>
          <cell r="J11816" t="str">
            <v>Sales Call</v>
          </cell>
          <cell r="R11816" t="str">
            <v>BUAD162634</v>
          </cell>
          <cell r="AB11816" t="str">
            <v>Sales call carried out for HMR collection</v>
          </cell>
        </row>
        <row r="11817">
          <cell r="A11817">
            <v>45232.626423611102</v>
          </cell>
          <cell r="B11817">
            <v>3708</v>
          </cell>
          <cell r="F11817" t="str">
            <v>CC-01085090</v>
          </cell>
          <cell r="J11817" t="str">
            <v>Sales Call</v>
          </cell>
          <cell r="R11817" t="str">
            <v>BUID162953</v>
          </cell>
          <cell r="AB11817" t="str">
            <v>Sales call carried out for HMR collection</v>
          </cell>
        </row>
        <row r="11818">
          <cell r="A11818">
            <v>45232.623645833301</v>
          </cell>
          <cell r="B11818">
            <v>2176</v>
          </cell>
          <cell r="F11818" t="str">
            <v>CC-01085082</v>
          </cell>
          <cell r="J11818" t="str">
            <v>Sales Call</v>
          </cell>
          <cell r="R11818" t="str">
            <v>BUDD162719</v>
          </cell>
          <cell r="AB11818" t="str">
            <v>Sales call carried out for HMR collection</v>
          </cell>
        </row>
        <row r="11819">
          <cell r="A11819">
            <v>45232.620995370402</v>
          </cell>
          <cell r="B11819">
            <v>2627</v>
          </cell>
          <cell r="F11819" t="str">
            <v>CC-01085074</v>
          </cell>
          <cell r="J11819" t="str">
            <v>Sales Call</v>
          </cell>
          <cell r="R11819" t="str">
            <v>BUID162940</v>
          </cell>
          <cell r="AB11819" t="str">
            <v>Sales call carried out for HMR collection</v>
          </cell>
        </row>
        <row r="11820">
          <cell r="A11820">
            <v>45232.618599537003</v>
          </cell>
          <cell r="B11820">
            <v>968</v>
          </cell>
          <cell r="F11820" t="str">
            <v>CC-01085065</v>
          </cell>
          <cell r="J11820" t="str">
            <v>Sales Call</v>
          </cell>
          <cell r="R11820" t="str">
            <v>BUFL152860</v>
          </cell>
          <cell r="AB11820" t="str">
            <v>Sales call carried out for HMR collection</v>
          </cell>
        </row>
        <row r="11821">
          <cell r="A11821">
            <v>45232.615787037001</v>
          </cell>
          <cell r="B11821">
            <v>3387</v>
          </cell>
          <cell r="F11821" t="str">
            <v>CC-01085049</v>
          </cell>
          <cell r="J11821" t="str">
            <v>Sales Call</v>
          </cell>
          <cell r="R11821" t="str">
            <v>BUGD162852</v>
          </cell>
          <cell r="AB11821" t="str">
            <v>Sales call carried out for HMR collection</v>
          </cell>
        </row>
        <row r="11822">
          <cell r="A11822">
            <v>45232.612488425897</v>
          </cell>
          <cell r="B11822">
            <v>1671</v>
          </cell>
          <cell r="F11822" t="str">
            <v>CC-01085038</v>
          </cell>
          <cell r="J11822" t="str">
            <v>Sales Call</v>
          </cell>
          <cell r="R11822" t="str">
            <v>BUHL152930</v>
          </cell>
          <cell r="AB11822" t="str">
            <v>Sales call carried out for HMR collection</v>
          </cell>
        </row>
        <row r="11823">
          <cell r="A11823">
            <v>45232.609444444402</v>
          </cell>
          <cell r="B11823">
            <v>1699</v>
          </cell>
          <cell r="F11823" t="str">
            <v>CC-01085031</v>
          </cell>
          <cell r="J11823" t="str">
            <v>Sales Call</v>
          </cell>
          <cell r="R11823" t="str">
            <v>BUCD121174</v>
          </cell>
          <cell r="AB11823" t="str">
            <v>Sales call carried out for HMR collection</v>
          </cell>
        </row>
        <row r="11824">
          <cell r="A11824">
            <v>45232.605034722197</v>
          </cell>
          <cell r="B11824">
            <v>5242</v>
          </cell>
          <cell r="F11824" t="str">
            <v>CC-01085026</v>
          </cell>
          <cell r="J11824" t="str">
            <v>Sales Call</v>
          </cell>
          <cell r="R11824" t="str">
            <v>BUGD162826</v>
          </cell>
          <cell r="AB11824" t="str">
            <v>Sales call carried out for HMR collection</v>
          </cell>
        </row>
        <row r="11825">
          <cell r="A11825">
            <v>45232.6019212963</v>
          </cell>
          <cell r="B11825">
            <v>867</v>
          </cell>
          <cell r="F11825" t="str">
            <v>CC-01085012</v>
          </cell>
          <cell r="J11825" t="str">
            <v>Sales Call</v>
          </cell>
          <cell r="R11825" t="str">
            <v>BUID121299</v>
          </cell>
          <cell r="AB11825" t="str">
            <v>Sales call carried out for HMR collection</v>
          </cell>
        </row>
        <row r="11826">
          <cell r="A11826">
            <v>45232.598888888897</v>
          </cell>
          <cell r="B11826">
            <v>947</v>
          </cell>
          <cell r="F11826" t="str">
            <v>CC-01085001</v>
          </cell>
          <cell r="J11826" t="str">
            <v>Sales Call</v>
          </cell>
          <cell r="R11826" t="str">
            <v>BUHD121280</v>
          </cell>
          <cell r="AB11826" t="str">
            <v>Sales call carried out for HMR collection</v>
          </cell>
        </row>
        <row r="11827">
          <cell r="A11827">
            <v>45232.595578703702</v>
          </cell>
          <cell r="B11827">
            <v>6030</v>
          </cell>
          <cell r="F11827" t="str">
            <v>CC-01084993</v>
          </cell>
          <cell r="J11827" t="str">
            <v>Sales Call</v>
          </cell>
          <cell r="R11827" t="str">
            <v>BUFD162814</v>
          </cell>
          <cell r="AB11827" t="str">
            <v>Sales call carried out for HMR collection</v>
          </cell>
        </row>
        <row r="11828">
          <cell r="A11828">
            <v>45232.592685185198</v>
          </cell>
          <cell r="B11828">
            <v>3526</v>
          </cell>
          <cell r="F11828" t="str">
            <v>CC-01084990</v>
          </cell>
          <cell r="J11828" t="str">
            <v>Sales Call</v>
          </cell>
          <cell r="R11828" t="str">
            <v>BTHD162350</v>
          </cell>
          <cell r="AB11828" t="str">
            <v>Sales call carried out for HMR collection</v>
          </cell>
        </row>
        <row r="11829">
          <cell r="A11829">
            <v>45232.588576388902</v>
          </cell>
          <cell r="B11829">
            <v>98</v>
          </cell>
          <cell r="F11829" t="str">
            <v>CC-01084983</v>
          </cell>
          <cell r="J11829" t="str">
            <v>Sales Call</v>
          </cell>
          <cell r="R11829" t="str">
            <v>BWFD121755</v>
          </cell>
          <cell r="AB11829" t="str">
            <v>Sales call carried out for HMR collection</v>
          </cell>
        </row>
        <row r="11830">
          <cell r="A11830">
            <v>45232.585706018501</v>
          </cell>
          <cell r="B11830">
            <v>138</v>
          </cell>
          <cell r="F11830" t="str">
            <v>CC-01084979</v>
          </cell>
          <cell r="J11830" t="str">
            <v>Sales Call</v>
          </cell>
          <cell r="R11830" t="str">
            <v>BWLS031915</v>
          </cell>
          <cell r="AB11830" t="str">
            <v>Sales call carried out for HMR collection</v>
          </cell>
        </row>
        <row r="11831">
          <cell r="A11831">
            <v>45232.582534722198</v>
          </cell>
          <cell r="B11831">
            <v>5311</v>
          </cell>
          <cell r="F11831" t="str">
            <v>CC-01084975</v>
          </cell>
          <cell r="J11831" t="str">
            <v>Sales Call</v>
          </cell>
          <cell r="R11831" t="str">
            <v>BRJD160605</v>
          </cell>
          <cell r="AB11831" t="str">
            <v>Sales call carried out for HMR collection</v>
          </cell>
        </row>
        <row r="11832">
          <cell r="A11832">
            <v>45232.579421296301</v>
          </cell>
          <cell r="B11832">
            <v>5177</v>
          </cell>
          <cell r="F11832" t="str">
            <v>CC-01084969</v>
          </cell>
          <cell r="J11832" t="str">
            <v>Sales Call</v>
          </cell>
          <cell r="R11832" t="str">
            <v>BRCD160939</v>
          </cell>
          <cell r="AB11832" t="str">
            <v>Sales call carried out for HMR collection</v>
          </cell>
        </row>
        <row r="11833">
          <cell r="A11833">
            <v>45232.5625</v>
          </cell>
          <cell r="B11833">
            <v>22317</v>
          </cell>
          <cell r="F11833" t="str">
            <v>CC-01084947</v>
          </cell>
          <cell r="J11833" t="str">
            <v>Schedule Service</v>
          </cell>
          <cell r="R11833" t="str">
            <v>BSCS037449</v>
          </cell>
          <cell r="AB11833" t="str">
            <v>Today we attend the customer site for general service so we change parts 1 air filter 2 oil filter 3 oil 4 separator than start machine running ok</v>
          </cell>
        </row>
        <row r="11834">
          <cell r="A11834">
            <v>45232.558715277803</v>
          </cell>
          <cell r="B11834">
            <v>3775</v>
          </cell>
          <cell r="F11834" t="str">
            <v>CC-01084937</v>
          </cell>
          <cell r="J11834" t="str">
            <v>Sales Call</v>
          </cell>
          <cell r="R11834" t="str">
            <v>BQCD160098</v>
          </cell>
          <cell r="AB11834" t="str">
            <v>Sales call carried out for HMR collection</v>
          </cell>
        </row>
        <row r="11835">
          <cell r="A11835">
            <v>45232.542083333297</v>
          </cell>
          <cell r="B11835">
            <v>4935</v>
          </cell>
          <cell r="F11835" t="str">
            <v>CC-01084885</v>
          </cell>
          <cell r="J11835" t="str">
            <v>Sales Call</v>
          </cell>
          <cell r="R11835" t="str">
            <v>BRGD161212</v>
          </cell>
          <cell r="AB11835" t="str">
            <v>Sales call carried out for HMR collection</v>
          </cell>
        </row>
        <row r="11836">
          <cell r="A11836">
            <v>45232.5397337963</v>
          </cell>
          <cell r="B11836">
            <v>2727</v>
          </cell>
          <cell r="F11836" t="str">
            <v>CC-01084881</v>
          </cell>
          <cell r="J11836" t="str">
            <v>Sales Call</v>
          </cell>
          <cell r="R11836" t="str">
            <v>BUDD162740</v>
          </cell>
          <cell r="AB11836" t="str">
            <v>Sales call carried out for HMR collection</v>
          </cell>
        </row>
        <row r="11837">
          <cell r="A11837">
            <v>45232.536909722199</v>
          </cell>
          <cell r="B11837">
            <v>1595</v>
          </cell>
          <cell r="F11837" t="str">
            <v>CC-01084874</v>
          </cell>
          <cell r="J11837" t="str">
            <v>Sales Call</v>
          </cell>
          <cell r="R11837" t="str">
            <v>BUCD121176</v>
          </cell>
          <cell r="AB11837" t="str">
            <v>Sales call carried out for HMR collection</v>
          </cell>
        </row>
        <row r="11838">
          <cell r="A11838">
            <v>45232.532245370399</v>
          </cell>
          <cell r="B11838">
            <v>3907</v>
          </cell>
          <cell r="F11838" t="str">
            <v>CC-01084863</v>
          </cell>
          <cell r="J11838" t="str">
            <v>Sales Call</v>
          </cell>
          <cell r="R11838" t="str">
            <v>BUKD162491</v>
          </cell>
          <cell r="AB11838" t="str">
            <v>Sales call carried out for HMR collection</v>
          </cell>
        </row>
        <row r="11839">
          <cell r="A11839">
            <v>45232.53</v>
          </cell>
          <cell r="B11839">
            <v>3897</v>
          </cell>
          <cell r="F11839" t="str">
            <v>CC-01084855</v>
          </cell>
          <cell r="J11839" t="str">
            <v>Sales Call</v>
          </cell>
          <cell r="R11839" t="str">
            <v>BUKD162500</v>
          </cell>
          <cell r="AB11839" t="str">
            <v>Sales call carried out for HMR collection</v>
          </cell>
        </row>
        <row r="11840">
          <cell r="A11840">
            <v>45232.527395833298</v>
          </cell>
          <cell r="B11840">
            <v>5975</v>
          </cell>
          <cell r="F11840" t="str">
            <v>CC-01084843</v>
          </cell>
          <cell r="J11840" t="str">
            <v>Sales Call</v>
          </cell>
          <cell r="R11840" t="str">
            <v>BPGD220036</v>
          </cell>
          <cell r="AB11840" t="str">
            <v>Sales call carried out for HMR collection</v>
          </cell>
        </row>
        <row r="11841">
          <cell r="A11841">
            <v>45232.524270833303</v>
          </cell>
          <cell r="B11841">
            <v>1080</v>
          </cell>
          <cell r="F11841" t="str">
            <v>CC-01084833</v>
          </cell>
          <cell r="J11841" t="str">
            <v>Sales Call</v>
          </cell>
          <cell r="R11841" t="str">
            <v>BSJD120492</v>
          </cell>
          <cell r="AB11841" t="str">
            <v>Sales call carried out for HMR collection</v>
          </cell>
        </row>
        <row r="11842">
          <cell r="A11842">
            <v>45232.5211458333</v>
          </cell>
          <cell r="B11842">
            <v>663</v>
          </cell>
          <cell r="F11842" t="str">
            <v>CC-01084825</v>
          </cell>
          <cell r="J11842" t="str">
            <v>Sales Call</v>
          </cell>
          <cell r="R11842" t="str">
            <v>BSBD120631</v>
          </cell>
          <cell r="AB11842" t="str">
            <v>Sales call carried out for HMR collection</v>
          </cell>
        </row>
        <row r="11843">
          <cell r="A11843">
            <v>45232.517905092602</v>
          </cell>
          <cell r="B11843">
            <v>1073</v>
          </cell>
          <cell r="F11843" t="str">
            <v>CC-01084815</v>
          </cell>
          <cell r="J11843" t="str">
            <v>Sales Call</v>
          </cell>
          <cell r="R11843" t="str">
            <v>BNJD120010</v>
          </cell>
          <cell r="AB11843" t="str">
            <v>Sales call carried out for HMR collection</v>
          </cell>
        </row>
        <row r="11844">
          <cell r="A11844">
            <v>45232.514918981498</v>
          </cell>
          <cell r="B11844">
            <v>5327</v>
          </cell>
          <cell r="F11844" t="str">
            <v>CC-01084808</v>
          </cell>
          <cell r="J11844" t="str">
            <v>Sales Call</v>
          </cell>
          <cell r="R11844" t="str">
            <v>BTDD162190</v>
          </cell>
          <cell r="AB11844" t="str">
            <v>Sales call carried out for HMR collection</v>
          </cell>
        </row>
        <row r="11845">
          <cell r="A11845">
            <v>45232.512662036999</v>
          </cell>
          <cell r="B11845">
            <v>3451</v>
          </cell>
          <cell r="F11845" t="str">
            <v>CC-01084802</v>
          </cell>
          <cell r="J11845" t="str">
            <v>Sales Call</v>
          </cell>
          <cell r="R11845" t="str">
            <v>BQKD200046</v>
          </cell>
          <cell r="AB11845" t="str">
            <v>Sales call carried out for HMR collection</v>
          </cell>
        </row>
        <row r="11846">
          <cell r="A11846">
            <v>45232.508912037003</v>
          </cell>
          <cell r="B11846">
            <v>9057</v>
          </cell>
          <cell r="F11846" t="str">
            <v>CC-01084792</v>
          </cell>
          <cell r="J11846" t="str">
            <v>Sales Call</v>
          </cell>
          <cell r="R11846" t="str">
            <v>BSCD161691</v>
          </cell>
          <cell r="AB11846" t="str">
            <v>Sales call carried out for HMR collection</v>
          </cell>
        </row>
        <row r="11847">
          <cell r="A11847">
            <v>45232.5059259259</v>
          </cell>
          <cell r="B11847">
            <v>25707</v>
          </cell>
          <cell r="F11847" t="str">
            <v>CC-01084778</v>
          </cell>
          <cell r="J11847" t="str">
            <v>Sales Call</v>
          </cell>
          <cell r="R11847" t="str">
            <v>BMJD200014</v>
          </cell>
          <cell r="AB11847" t="str">
            <v>Sales call carried out for HMR collection</v>
          </cell>
        </row>
        <row r="11848">
          <cell r="A11848">
            <v>45232.503611111097</v>
          </cell>
          <cell r="B11848">
            <v>1463</v>
          </cell>
          <cell r="F11848" t="str">
            <v>CC-01084768</v>
          </cell>
          <cell r="J11848" t="str">
            <v>Sales Call</v>
          </cell>
          <cell r="R11848" t="str">
            <v>BSHD120752</v>
          </cell>
          <cell r="AB11848" t="str">
            <v>Sales call carried out for HMR collection</v>
          </cell>
        </row>
        <row r="11849">
          <cell r="A11849">
            <v>45232.501273148097</v>
          </cell>
          <cell r="B11849">
            <v>6573</v>
          </cell>
          <cell r="F11849" t="str">
            <v>CC-01084758</v>
          </cell>
          <cell r="J11849" t="str">
            <v>Sales Call</v>
          </cell>
          <cell r="R11849" t="str">
            <v>BTCD162162</v>
          </cell>
          <cell r="AB11849" t="str">
            <v>Sales call carried out for HMR collection</v>
          </cell>
        </row>
        <row r="11850">
          <cell r="A11850">
            <v>45232.493518518502</v>
          </cell>
          <cell r="B11850">
            <v>13271</v>
          </cell>
          <cell r="F11850" t="str">
            <v>CC-01084741</v>
          </cell>
          <cell r="J11850" t="str">
            <v>Sales Call</v>
          </cell>
          <cell r="R11850" t="str">
            <v>BTDD162169</v>
          </cell>
          <cell r="AB11850" t="str">
            <v>Sales call carried out for HMR collection</v>
          </cell>
        </row>
        <row r="11851">
          <cell r="A11851">
            <v>45232.486898148098</v>
          </cell>
          <cell r="B11851">
            <v>6975</v>
          </cell>
          <cell r="F11851" t="str">
            <v>CC-01084722</v>
          </cell>
          <cell r="J11851" t="str">
            <v>Sales Call</v>
          </cell>
          <cell r="R11851" t="str">
            <v>BTKD162112</v>
          </cell>
          <cell r="AB11851" t="str">
            <v>Sales call carried out for HMR collection</v>
          </cell>
        </row>
        <row r="11852">
          <cell r="A11852">
            <v>45232.483784722201</v>
          </cell>
          <cell r="B11852">
            <v>4877</v>
          </cell>
          <cell r="F11852" t="str">
            <v>CC-01084709</v>
          </cell>
          <cell r="J11852" t="str">
            <v>Sales Call</v>
          </cell>
          <cell r="R11852" t="str">
            <v>BTKD162080</v>
          </cell>
          <cell r="AB11852" t="str">
            <v>Sales call carried out for HMR collection</v>
          </cell>
        </row>
        <row r="11853">
          <cell r="A11853">
            <v>45232.481412036999</v>
          </cell>
          <cell r="B11853">
            <v>4378</v>
          </cell>
          <cell r="F11853" t="str">
            <v>CC-01084698</v>
          </cell>
          <cell r="J11853" t="str">
            <v>Sales Call</v>
          </cell>
          <cell r="R11853" t="str">
            <v>BTJD162047</v>
          </cell>
          <cell r="AB11853" t="str">
            <v>Sales call carried out for HMR collection</v>
          </cell>
        </row>
        <row r="11854">
          <cell r="A11854">
            <v>45232.476793981499</v>
          </cell>
          <cell r="B11854">
            <v>3650</v>
          </cell>
          <cell r="F11854" t="str">
            <v>CC-01084685</v>
          </cell>
          <cell r="J11854" t="str">
            <v>Sales Call</v>
          </cell>
          <cell r="R11854" t="str">
            <v>BSLD200427</v>
          </cell>
          <cell r="AB11854" t="str">
            <v>Sales call carried out for HMR collection</v>
          </cell>
        </row>
        <row r="11855">
          <cell r="A11855">
            <v>45232.474398148202</v>
          </cell>
          <cell r="B11855">
            <v>4351</v>
          </cell>
          <cell r="F11855" t="str">
            <v>CC-01084676</v>
          </cell>
          <cell r="J11855" t="str">
            <v>Sales Call</v>
          </cell>
          <cell r="R11855" t="str">
            <v>BSKD161500</v>
          </cell>
          <cell r="AB11855" t="str">
            <v>Sales call carried out for HMR collection</v>
          </cell>
        </row>
        <row r="11856">
          <cell r="A11856">
            <v>45232.471967592603</v>
          </cell>
          <cell r="B11856">
            <v>3509</v>
          </cell>
          <cell r="F11856" t="str">
            <v>CC-01084666</v>
          </cell>
          <cell r="J11856" t="str">
            <v>Sales Call</v>
          </cell>
          <cell r="R11856" t="str">
            <v>BTKD162077</v>
          </cell>
          <cell r="AB11856" t="str">
            <v>Sales call carried out for HMR collection</v>
          </cell>
        </row>
        <row r="11857">
          <cell r="A11857">
            <v>45232.467766203699</v>
          </cell>
          <cell r="B11857">
            <v>2573</v>
          </cell>
          <cell r="F11857" t="str">
            <v>CC-01084647</v>
          </cell>
          <cell r="J11857" t="str">
            <v>Sales Call</v>
          </cell>
          <cell r="R11857" t="str">
            <v>BSGL152296</v>
          </cell>
          <cell r="AB11857" t="str">
            <v>Sales call carried out for HMR collection</v>
          </cell>
        </row>
        <row r="11858">
          <cell r="A11858">
            <v>45231.753263888902</v>
          </cell>
          <cell r="B11858">
            <v>703</v>
          </cell>
          <cell r="F11858" t="str">
            <v>CC-01084262</v>
          </cell>
          <cell r="J11858" t="str">
            <v>Sales Call</v>
          </cell>
          <cell r="R11858" t="str">
            <v>BSBD120630</v>
          </cell>
          <cell r="AB11858" t="str">
            <v>Sales call carried out for HMR collection</v>
          </cell>
        </row>
        <row r="11859">
          <cell r="A11859">
            <v>45231.749791666698</v>
          </cell>
          <cell r="B11859">
            <v>703</v>
          </cell>
          <cell r="F11859" t="str">
            <v>CC-01084261</v>
          </cell>
          <cell r="J11859" t="str">
            <v>Sales Call</v>
          </cell>
          <cell r="R11859" t="str">
            <v>BSHD120740</v>
          </cell>
          <cell r="AB11859" t="str">
            <v>Sales call carried out for HMR collection</v>
          </cell>
        </row>
        <row r="11860">
          <cell r="A11860">
            <v>45231.745960648099</v>
          </cell>
          <cell r="B11860">
            <v>628</v>
          </cell>
          <cell r="F11860" t="str">
            <v>CC-01084253</v>
          </cell>
          <cell r="J11860" t="str">
            <v>Sales Call</v>
          </cell>
          <cell r="R11860" t="str">
            <v>BSHD120741</v>
          </cell>
          <cell r="AB11860" t="str">
            <v>Sales call carried out for HMR collection</v>
          </cell>
        </row>
        <row r="11861">
          <cell r="A11861">
            <v>45231.739328703698</v>
          </cell>
          <cell r="B11861">
            <v>642</v>
          </cell>
          <cell r="F11861" t="str">
            <v>CC-01084248</v>
          </cell>
          <cell r="J11861" t="str">
            <v>Sales Call</v>
          </cell>
          <cell r="R11861" t="str">
            <v>BSHD120739</v>
          </cell>
          <cell r="AB11861" t="str">
            <v>Sales call carried out for HMR collection.</v>
          </cell>
        </row>
        <row r="11862">
          <cell r="A11862">
            <v>45231.735937500001</v>
          </cell>
          <cell r="B11862">
            <v>8504</v>
          </cell>
          <cell r="F11862" t="str">
            <v>CC-01084243</v>
          </cell>
          <cell r="J11862" t="str">
            <v>Sales Call</v>
          </cell>
          <cell r="R11862" t="str">
            <v>BTKD162074</v>
          </cell>
          <cell r="AB11862" t="str">
            <v>Sales call carried out for HMR collection</v>
          </cell>
        </row>
        <row r="11863">
          <cell r="A11863">
            <v>45231.7332060185</v>
          </cell>
          <cell r="B11863">
            <v>3593</v>
          </cell>
          <cell r="F11863" t="str">
            <v>CC-01084237</v>
          </cell>
          <cell r="J11863" t="str">
            <v>Sales Call</v>
          </cell>
          <cell r="R11863" t="str">
            <v>BSGL152297</v>
          </cell>
          <cell r="AB11863" t="str">
            <v>Sales call carried out for HMR collection</v>
          </cell>
        </row>
        <row r="11864">
          <cell r="A11864">
            <v>45231.729074074101</v>
          </cell>
          <cell r="B11864">
            <v>8886</v>
          </cell>
          <cell r="F11864" t="str">
            <v>CC-01084222</v>
          </cell>
          <cell r="J11864" t="str">
            <v>Sales Call</v>
          </cell>
          <cell r="R11864" t="str">
            <v>BRCD160940</v>
          </cell>
          <cell r="AB11864" t="str">
            <v>Sales call carried out for HMR collection</v>
          </cell>
        </row>
        <row r="11865">
          <cell r="A11865">
            <v>45231.726793981499</v>
          </cell>
          <cell r="B11865">
            <v>6985</v>
          </cell>
          <cell r="F11865" t="str">
            <v>CC-01084220</v>
          </cell>
          <cell r="J11865" t="str">
            <v>Sales Call</v>
          </cell>
          <cell r="R11865" t="str">
            <v>BRED161077</v>
          </cell>
          <cell r="AB11865" t="str">
            <v>Sales call carried out for HMR collection</v>
          </cell>
        </row>
        <row r="11866">
          <cell r="A11866">
            <v>45231.724537037</v>
          </cell>
          <cell r="B11866">
            <v>4360</v>
          </cell>
          <cell r="F11866" t="str">
            <v>CC-01084214</v>
          </cell>
          <cell r="J11866" t="str">
            <v>Sales Call</v>
          </cell>
          <cell r="R11866" t="str">
            <v>BSAD161576</v>
          </cell>
          <cell r="AB11866" t="str">
            <v>Sales call carried out for HMR collection</v>
          </cell>
        </row>
        <row r="11867">
          <cell r="A11867">
            <v>45231.722118055601</v>
          </cell>
          <cell r="B11867">
            <v>3250</v>
          </cell>
          <cell r="F11867" t="str">
            <v>CC-01084213</v>
          </cell>
          <cell r="J11867" t="str">
            <v>Sales Call</v>
          </cell>
          <cell r="R11867" t="str">
            <v>BQGD160315</v>
          </cell>
          <cell r="AB11867" t="str">
            <v>Sales call carried out for HMR collection</v>
          </cell>
        </row>
        <row r="11868">
          <cell r="A11868">
            <v>45231.7194675926</v>
          </cell>
          <cell r="B11868">
            <v>839</v>
          </cell>
          <cell r="F11868" t="str">
            <v>CC-01084207</v>
          </cell>
          <cell r="J11868" t="str">
            <v>Sales Call</v>
          </cell>
          <cell r="R11868" t="str">
            <v>BLGL160201</v>
          </cell>
          <cell r="AB11868" t="str">
            <v>Sales call carried out for HMR collection</v>
          </cell>
        </row>
        <row r="11869">
          <cell r="A11869">
            <v>45231.717106481497</v>
          </cell>
          <cell r="B11869">
            <v>6019</v>
          </cell>
          <cell r="F11869" t="str">
            <v>CC-01084200</v>
          </cell>
          <cell r="J11869" t="str">
            <v>Sales Call</v>
          </cell>
          <cell r="R11869" t="str">
            <v>BQBD160040</v>
          </cell>
          <cell r="AB11869" t="str">
            <v>Sales call carried out for HMR collection</v>
          </cell>
        </row>
        <row r="11870">
          <cell r="A11870">
            <v>45231.714976851901</v>
          </cell>
          <cell r="B11870">
            <v>8256</v>
          </cell>
          <cell r="F11870" t="str">
            <v>CC-01084190</v>
          </cell>
          <cell r="J11870" t="str">
            <v>Sales Call</v>
          </cell>
          <cell r="R11870" t="str">
            <v>BMED200254</v>
          </cell>
          <cell r="AB11870" t="str">
            <v>Sales call carried out for HMR collection</v>
          </cell>
        </row>
        <row r="11871">
          <cell r="A11871">
            <v>45231.711180555598</v>
          </cell>
          <cell r="B11871">
            <v>4148</v>
          </cell>
          <cell r="F11871" t="str">
            <v>CC-01084176</v>
          </cell>
          <cell r="J11871" t="str">
            <v>Sales Call</v>
          </cell>
          <cell r="R11871" t="str">
            <v>BRJD160577</v>
          </cell>
          <cell r="AB11871" t="str">
            <v>Sales call carried out for HMR collection</v>
          </cell>
        </row>
        <row r="11872">
          <cell r="A11872">
            <v>45231.709097222199</v>
          </cell>
          <cell r="B11872">
            <v>4767</v>
          </cell>
          <cell r="F11872" t="str">
            <v>CC-01084169</v>
          </cell>
          <cell r="J11872" t="str">
            <v>Sales Call</v>
          </cell>
          <cell r="R11872" t="str">
            <v>BRGD230256</v>
          </cell>
          <cell r="AB11872" t="str">
            <v>Sales call carried out for HMR collection</v>
          </cell>
        </row>
        <row r="11873">
          <cell r="A11873">
            <v>45231.706087963001</v>
          </cell>
          <cell r="B11873">
            <v>6977</v>
          </cell>
          <cell r="F11873" t="str">
            <v>CC-01084163</v>
          </cell>
          <cell r="J11873" t="str">
            <v>Sales Call</v>
          </cell>
          <cell r="R11873" t="str">
            <v>RJD230103</v>
          </cell>
          <cell r="AB11873" t="str">
            <v>Sales call carried out for HMR collection</v>
          </cell>
        </row>
        <row r="11874">
          <cell r="A11874">
            <v>45231.703877314802</v>
          </cell>
          <cell r="B11874">
            <v>6279</v>
          </cell>
          <cell r="F11874" t="str">
            <v>CC-01084159</v>
          </cell>
          <cell r="J11874" t="str">
            <v>Sales Call</v>
          </cell>
          <cell r="R11874" t="str">
            <v>BSDD161729</v>
          </cell>
          <cell r="AB11874" t="str">
            <v>Sales call carried out for HMR collection</v>
          </cell>
        </row>
        <row r="11875">
          <cell r="A11875">
            <v>45231.701898148101</v>
          </cell>
          <cell r="B11875">
            <v>8957</v>
          </cell>
          <cell r="F11875" t="str">
            <v>CC-01084155</v>
          </cell>
          <cell r="J11875" t="str">
            <v>Sales Call</v>
          </cell>
          <cell r="R11875" t="str">
            <v>BRHD161312</v>
          </cell>
          <cell r="AB11875" t="str">
            <v>Sales call carried out for HMR collection</v>
          </cell>
        </row>
        <row r="11876">
          <cell r="A11876">
            <v>45231.699618055602</v>
          </cell>
          <cell r="B11876">
            <v>5390</v>
          </cell>
          <cell r="F11876" t="str">
            <v>CC-01084150</v>
          </cell>
          <cell r="J11876" t="str">
            <v>Sales Call</v>
          </cell>
          <cell r="R11876" t="str">
            <v>GPBD160097</v>
          </cell>
          <cell r="AB11876" t="str">
            <v>Sales call carried out for HMR collection</v>
          </cell>
        </row>
        <row r="11877">
          <cell r="A11877">
            <v>45231.696851851899</v>
          </cell>
          <cell r="B11877">
            <v>5442</v>
          </cell>
          <cell r="F11877" t="str">
            <v>CC-01084142</v>
          </cell>
          <cell r="J11877" t="str">
            <v>Sales Call</v>
          </cell>
          <cell r="R11877" t="str">
            <v>BSID161961</v>
          </cell>
          <cell r="AB11877" t="str">
            <v>Sales call carried out for HMR collection</v>
          </cell>
        </row>
        <row r="11878">
          <cell r="A11878">
            <v>45231.693634259304</v>
          </cell>
          <cell r="B11878">
            <v>874</v>
          </cell>
          <cell r="F11878" t="str">
            <v>CC-01084136</v>
          </cell>
          <cell r="J11878" t="str">
            <v>Sales Call</v>
          </cell>
          <cell r="R11878" t="str">
            <v>GPCD160123</v>
          </cell>
          <cell r="AB11878" t="str">
            <v>Sales call carried out for HMR collection</v>
          </cell>
        </row>
        <row r="11879">
          <cell r="A11879">
            <v>45231.691504629598</v>
          </cell>
          <cell r="B11879">
            <v>2683</v>
          </cell>
          <cell r="F11879" t="str">
            <v>CC-01084131</v>
          </cell>
          <cell r="J11879" t="str">
            <v>Sales Call</v>
          </cell>
          <cell r="R11879" t="str">
            <v>BSCL152143</v>
          </cell>
          <cell r="AB11879" t="str">
            <v>Sales call carried out for HMR collection</v>
          </cell>
        </row>
        <row r="11880">
          <cell r="A11880">
            <v>45231.688101851898</v>
          </cell>
          <cell r="B11880">
            <v>3726</v>
          </cell>
          <cell r="F11880" t="str">
            <v>CC-01084121</v>
          </cell>
          <cell r="J11880" t="str">
            <v>Sales Call</v>
          </cell>
          <cell r="R11880" t="str">
            <v>BRHD120445</v>
          </cell>
          <cell r="AB11880" t="str">
            <v>Sales call carried out for HMR collection</v>
          </cell>
        </row>
        <row r="11881">
          <cell r="A11881">
            <v>45231.684016203697</v>
          </cell>
          <cell r="B11881">
            <v>2247</v>
          </cell>
          <cell r="F11881" t="str">
            <v>CC-01084115</v>
          </cell>
          <cell r="J11881" t="str">
            <v>Sales Call</v>
          </cell>
          <cell r="R11881" t="str">
            <v>BSEL152198</v>
          </cell>
          <cell r="AB11881" t="str">
            <v>Sales call carried out for HMR collection</v>
          </cell>
        </row>
        <row r="11882">
          <cell r="A11882">
            <v>45231.681886574101</v>
          </cell>
          <cell r="B11882">
            <v>5298</v>
          </cell>
          <cell r="F11882" t="str">
            <v>CC-01084110</v>
          </cell>
          <cell r="J11882" t="str">
            <v>Sales Call</v>
          </cell>
          <cell r="R11882" t="str">
            <v>BSGD161864</v>
          </cell>
          <cell r="AB11882" t="str">
            <v>Sales call carried out for HMR collection</v>
          </cell>
        </row>
        <row r="11883">
          <cell r="A11883">
            <v>45231.679131944402</v>
          </cell>
          <cell r="B11883">
            <v>7996</v>
          </cell>
          <cell r="F11883" t="str">
            <v>CC-01084104</v>
          </cell>
          <cell r="J11883" t="str">
            <v>Sales Call</v>
          </cell>
          <cell r="R11883" t="str">
            <v>BOID200231</v>
          </cell>
          <cell r="AB11883" t="str">
            <v>Sales call carried out for HMR collection</v>
          </cell>
        </row>
        <row r="11884">
          <cell r="A11884">
            <v>45231.6741203704</v>
          </cell>
          <cell r="B11884">
            <v>4478</v>
          </cell>
          <cell r="F11884" t="str">
            <v>CC-01084093</v>
          </cell>
          <cell r="J11884" t="str">
            <v>Sales Call</v>
          </cell>
          <cell r="R11884" t="str">
            <v>BQBD160067</v>
          </cell>
          <cell r="AB11884" t="str">
            <v>Sales call carried out for HMR collection</v>
          </cell>
        </row>
        <row r="11885">
          <cell r="A11885">
            <v>45231.664340277799</v>
          </cell>
          <cell r="B11885">
            <v>3758</v>
          </cell>
          <cell r="F11885" t="str">
            <v>CC-01084076</v>
          </cell>
          <cell r="J11885" t="str">
            <v>Sales Call</v>
          </cell>
          <cell r="R11885" t="str">
            <v>BPED200181</v>
          </cell>
          <cell r="AB11885" t="str">
            <v>Sales call carried out for HMR collection</v>
          </cell>
        </row>
        <row r="11886">
          <cell r="A11886">
            <v>45231.661967592598</v>
          </cell>
          <cell r="B11886">
            <v>3857</v>
          </cell>
          <cell r="F11886" t="str">
            <v>CC-01084071</v>
          </cell>
          <cell r="J11886" t="str">
            <v>Sales Call</v>
          </cell>
          <cell r="R11886" t="str">
            <v>BQDD160156</v>
          </cell>
          <cell r="AB11886" t="str">
            <v>Sales call carried out for HMR collection</v>
          </cell>
        </row>
        <row r="11887">
          <cell r="A11887">
            <v>45231.658738425896</v>
          </cell>
          <cell r="B11887">
            <v>2793</v>
          </cell>
          <cell r="F11887" t="str">
            <v>CC-01084063</v>
          </cell>
          <cell r="J11887" t="str">
            <v>Sales Call</v>
          </cell>
          <cell r="R11887" t="str">
            <v>GOCD160022</v>
          </cell>
          <cell r="AB11887" t="str">
            <v>Sales call carried out for HMR collection</v>
          </cell>
        </row>
        <row r="11888">
          <cell r="A11888">
            <v>45231.65625</v>
          </cell>
          <cell r="B11888">
            <v>5367</v>
          </cell>
          <cell r="F11888" t="str">
            <v>CC-01084059</v>
          </cell>
          <cell r="J11888" t="str">
            <v>Sales Call</v>
          </cell>
          <cell r="R11888" t="str">
            <v>BNID160316</v>
          </cell>
          <cell r="AB11888" t="str">
            <v>Sales call carried out for HMR collection</v>
          </cell>
        </row>
        <row r="11889">
          <cell r="A11889">
            <v>45231.654097222199</v>
          </cell>
          <cell r="B11889">
            <v>4699</v>
          </cell>
          <cell r="F11889" t="str">
            <v>CC-01084053</v>
          </cell>
          <cell r="J11889" t="str">
            <v>Sales Call</v>
          </cell>
          <cell r="R11889" t="str">
            <v>BRGD161218</v>
          </cell>
          <cell r="AB11889" t="str">
            <v>Sales call carried out for HMR collection</v>
          </cell>
        </row>
        <row r="11890">
          <cell r="A11890">
            <v>45231.651828703703</v>
          </cell>
          <cell r="B11890">
            <v>3238</v>
          </cell>
          <cell r="F11890" t="str">
            <v>CC-01084048</v>
          </cell>
          <cell r="J11890" t="str">
            <v>Sales Call</v>
          </cell>
          <cell r="R11890" t="str">
            <v>BSCD161704</v>
          </cell>
          <cell r="AB11890" t="str">
            <v>Sales call carried out for HMR collection</v>
          </cell>
        </row>
        <row r="11891">
          <cell r="A11891">
            <v>45231.643449074101</v>
          </cell>
          <cell r="B11891">
            <v>14241</v>
          </cell>
          <cell r="F11891" t="str">
            <v>CC-01084026</v>
          </cell>
          <cell r="J11891" t="str">
            <v>Schedule Service</v>
          </cell>
          <cell r="R11891" t="str">
            <v>BSDC375954</v>
          </cell>
          <cell r="AB11891" t="str">
            <v>Today we attend the customer site for sheudle service so we change parts 1 air filter 2 oil filter 3 oil than start machine running ok</v>
          </cell>
        </row>
        <row r="11892">
          <cell r="A11892">
            <v>45231.6401736111</v>
          </cell>
          <cell r="B11892">
            <v>2042</v>
          </cell>
          <cell r="F11892" t="str">
            <v>CC-01084019</v>
          </cell>
          <cell r="J11892" t="str">
            <v>Sales Call</v>
          </cell>
          <cell r="R11892" t="str">
            <v>BSKD220275</v>
          </cell>
          <cell r="AB11892" t="str">
            <v>Sales call carried out for HMR collection</v>
          </cell>
        </row>
        <row r="11893">
          <cell r="A11893">
            <v>45231.637974537</v>
          </cell>
          <cell r="B11893">
            <v>3751</v>
          </cell>
          <cell r="F11893" t="str">
            <v>CC-01084013</v>
          </cell>
          <cell r="J11893" t="str">
            <v>Sales Call</v>
          </cell>
          <cell r="R11893" t="str">
            <v>BSBD161629</v>
          </cell>
          <cell r="AB11893" t="str">
            <v>Sales call carried out for HMR collection</v>
          </cell>
        </row>
        <row r="11894">
          <cell r="A11894">
            <v>45231.634965277801</v>
          </cell>
          <cell r="B11894">
            <v>9818</v>
          </cell>
          <cell r="F11894" t="str">
            <v>CC-01083999</v>
          </cell>
          <cell r="J11894" t="str">
            <v>Sales Call</v>
          </cell>
          <cell r="R11894" t="str">
            <v>BPED200187</v>
          </cell>
          <cell r="AB11894" t="str">
            <v>Sales call carried out for HMR collection</v>
          </cell>
        </row>
        <row r="11895">
          <cell r="A11895">
            <v>45231.632824074099</v>
          </cell>
          <cell r="B11895">
            <v>8019</v>
          </cell>
          <cell r="F11895" t="str">
            <v>CC-01083993</v>
          </cell>
          <cell r="J11895" t="str">
            <v>Sales Call</v>
          </cell>
          <cell r="R11895" t="str">
            <v>BRAD160777</v>
          </cell>
          <cell r="AB11895" t="str">
            <v>Sales call carried out for HMR collection</v>
          </cell>
        </row>
        <row r="11896">
          <cell r="A11896">
            <v>45231.628310185202</v>
          </cell>
          <cell r="B11896">
            <v>2588</v>
          </cell>
          <cell r="F11896" t="str">
            <v>CC-01083981</v>
          </cell>
          <cell r="J11896" t="str">
            <v>Sales Call</v>
          </cell>
          <cell r="R11896" t="str">
            <v>BSAD120582</v>
          </cell>
          <cell r="AB11896" t="str">
            <v>Sales call carried out for HMR collection</v>
          </cell>
        </row>
        <row r="11897">
          <cell r="A11897">
            <v>45231.609363425901</v>
          </cell>
          <cell r="B11897">
            <v>6582</v>
          </cell>
          <cell r="F11897" t="str">
            <v>CC-01083938</v>
          </cell>
          <cell r="J11897" t="str">
            <v>Schedule Service</v>
          </cell>
          <cell r="R11897" t="str">
            <v>BTFS031006</v>
          </cell>
          <cell r="AB11897" t="str">
            <v>We visited site check and change Air filter ,Oil filter, separator and Oil because service due after than start for check unit running well.</v>
          </cell>
        </row>
        <row r="11898">
          <cell r="A11898">
            <v>45231.608101851903</v>
          </cell>
          <cell r="B11898">
            <v>3073</v>
          </cell>
          <cell r="F11898" t="str">
            <v>CC-01083934</v>
          </cell>
          <cell r="J11898" t="str">
            <v>Sales Call</v>
          </cell>
          <cell r="R11898" t="str">
            <v>BSFD161799</v>
          </cell>
          <cell r="AB11898" t="str">
            <v>Sales call carried out for HMR collection</v>
          </cell>
        </row>
        <row r="11899">
          <cell r="A11899">
            <v>45231.605081018497</v>
          </cell>
          <cell r="B11899">
            <v>2327</v>
          </cell>
          <cell r="F11899" t="str">
            <v>CC-01083925</v>
          </cell>
          <cell r="J11899" t="str">
            <v>Sales Call</v>
          </cell>
          <cell r="R11899" t="str">
            <v>BRHD161303</v>
          </cell>
          <cell r="AB11899" t="str">
            <v>Sales call carried out for HMR collection</v>
          </cell>
        </row>
        <row r="11900">
          <cell r="A11900">
            <v>45231.602430555598</v>
          </cell>
          <cell r="B11900">
            <v>4660</v>
          </cell>
          <cell r="F11900" t="str">
            <v>CC-01083920</v>
          </cell>
          <cell r="J11900" t="str">
            <v>Sales Call</v>
          </cell>
          <cell r="R11900" t="str">
            <v>BRKD120212</v>
          </cell>
          <cell r="AB11900" t="str">
            <v>Sales call carried out for HMR collection</v>
          </cell>
        </row>
        <row r="11901">
          <cell r="A11901">
            <v>45231.600092592598</v>
          </cell>
          <cell r="B11901">
            <v>4038</v>
          </cell>
          <cell r="F11901" t="str">
            <v>CC-01083915</v>
          </cell>
          <cell r="J11901" t="str">
            <v>Sales Call</v>
          </cell>
          <cell r="R11901" t="str">
            <v>BSGD161854</v>
          </cell>
          <cell r="AB11901" t="str">
            <v>Sales call carried out for HMR collection</v>
          </cell>
        </row>
        <row r="11902">
          <cell r="A11902">
            <v>45231.597453703696</v>
          </cell>
          <cell r="B11902">
            <v>1555</v>
          </cell>
          <cell r="F11902" t="str">
            <v>CC-01083911</v>
          </cell>
          <cell r="J11902" t="str">
            <v>Sales Call</v>
          </cell>
          <cell r="R11902" t="str">
            <v>BSFD161825</v>
          </cell>
          <cell r="AB11902" t="str">
            <v>Sales call carried out for HMR collection</v>
          </cell>
        </row>
        <row r="11903">
          <cell r="A11903">
            <v>45231.594976851899</v>
          </cell>
          <cell r="B11903">
            <v>1000</v>
          </cell>
          <cell r="F11903" t="str">
            <v>CC-01083905</v>
          </cell>
          <cell r="J11903" t="str">
            <v>Sales Call</v>
          </cell>
          <cell r="R11903" t="str">
            <v>BSFD161833</v>
          </cell>
          <cell r="AB11903" t="str">
            <v>Sales call carried out for HMR collection</v>
          </cell>
        </row>
        <row r="11904">
          <cell r="A11904">
            <v>45231.5922685185</v>
          </cell>
          <cell r="B11904">
            <v>7412</v>
          </cell>
          <cell r="F11904" t="str">
            <v>CC-01083901</v>
          </cell>
          <cell r="J11904" t="str">
            <v>Sales Call</v>
          </cell>
          <cell r="R11904" t="str">
            <v>BQJD200011</v>
          </cell>
          <cell r="AB11904" t="str">
            <v>Sales call carried out for HMR collection</v>
          </cell>
        </row>
        <row r="11905">
          <cell r="A11905">
            <v>45231.589907407397</v>
          </cell>
          <cell r="B11905">
            <v>17033</v>
          </cell>
          <cell r="F11905" t="str">
            <v>CC-01083891</v>
          </cell>
          <cell r="J11905" t="str">
            <v>Sales Call</v>
          </cell>
          <cell r="R11905" t="str">
            <v>BQJD160040</v>
          </cell>
          <cell r="AB11905" t="str">
            <v>Sales call carried out for HMR collection</v>
          </cell>
        </row>
        <row r="11906">
          <cell r="A11906">
            <v>45231.587835648097</v>
          </cell>
          <cell r="B11906">
            <v>10131</v>
          </cell>
          <cell r="F11906" t="str">
            <v>CC-01083887</v>
          </cell>
          <cell r="J11906" t="str">
            <v>Sales Call</v>
          </cell>
          <cell r="R11906" t="str">
            <v>BQKD160099</v>
          </cell>
          <cell r="AB11906" t="str">
            <v>Sales call carried out for HMR collection</v>
          </cell>
        </row>
        <row r="11907">
          <cell r="A11907">
            <v>45231.584432870397</v>
          </cell>
          <cell r="B11907">
            <v>11437</v>
          </cell>
          <cell r="F11907" t="str">
            <v>CC-01083880</v>
          </cell>
          <cell r="J11907" t="str">
            <v>Sales Call</v>
          </cell>
          <cell r="R11907" t="str">
            <v>BQKD160115</v>
          </cell>
          <cell r="AB11907" t="str">
            <v>Sales call carried out for HMR collection</v>
          </cell>
        </row>
        <row r="11908">
          <cell r="A11908">
            <v>45231.582199074102</v>
          </cell>
          <cell r="B11908">
            <v>2728</v>
          </cell>
          <cell r="F11908" t="str">
            <v>CC-01083875</v>
          </cell>
          <cell r="J11908" t="str">
            <v>Sales Call</v>
          </cell>
          <cell r="R11908" t="str">
            <v>GPBD160107</v>
          </cell>
          <cell r="AB11908" t="str">
            <v>Sales call carried out for HMR collection</v>
          </cell>
        </row>
        <row r="11909">
          <cell r="A11909">
            <v>45231.5790277778</v>
          </cell>
          <cell r="B11909">
            <v>6648</v>
          </cell>
          <cell r="F11909" t="str">
            <v>CC-01083870</v>
          </cell>
          <cell r="J11909" t="str">
            <v>Sales Call</v>
          </cell>
          <cell r="R11909" t="str">
            <v>GOBD160007</v>
          </cell>
          <cell r="AB11909" t="str">
            <v>Sales call carried out for HMR collection</v>
          </cell>
        </row>
        <row r="11910">
          <cell r="A11910">
            <v>45231.576678240701</v>
          </cell>
          <cell r="B11910">
            <v>5143</v>
          </cell>
          <cell r="F11910" t="str">
            <v>CC-01083869</v>
          </cell>
          <cell r="J11910" t="str">
            <v>Sales Call</v>
          </cell>
          <cell r="R11910" t="str">
            <v>BOJD160012</v>
          </cell>
          <cell r="AB11910" t="str">
            <v>Sales call carried out for HMR collection</v>
          </cell>
        </row>
        <row r="11911">
          <cell r="A11911">
            <v>45231.5611921296</v>
          </cell>
          <cell r="B11911">
            <v>6640</v>
          </cell>
          <cell r="F11911" t="str">
            <v>CC-01083846</v>
          </cell>
          <cell r="J11911" t="str">
            <v>Sales Call</v>
          </cell>
          <cell r="R11911" t="str">
            <v>BQFD160263</v>
          </cell>
          <cell r="AB11911" t="str">
            <v>Sales call carried out for HMR collection</v>
          </cell>
        </row>
        <row r="11912">
          <cell r="A11912">
            <v>45231.555578703701</v>
          </cell>
          <cell r="B11912">
            <v>4419</v>
          </cell>
          <cell r="F11912" t="str">
            <v>CC-01083840</v>
          </cell>
          <cell r="J11912" t="str">
            <v>Sales Call</v>
          </cell>
          <cell r="R11912" t="str">
            <v>BQBD160060</v>
          </cell>
          <cell r="AB11912" t="str">
            <v>Sales call carried out for HMR collection</v>
          </cell>
        </row>
        <row r="11913">
          <cell r="A11913">
            <v>45231.550613425898</v>
          </cell>
          <cell r="B11913">
            <v>6032</v>
          </cell>
          <cell r="F11913" t="str">
            <v>CC-01083830</v>
          </cell>
          <cell r="J11913" t="str">
            <v>Sales Call</v>
          </cell>
          <cell r="R11913" t="str">
            <v>BPED160082</v>
          </cell>
          <cell r="AB11913" t="str">
            <v>Sales call carried out for HMR collection</v>
          </cell>
        </row>
        <row r="11914">
          <cell r="A11914">
            <v>45231.547627314802</v>
          </cell>
          <cell r="B11914">
            <v>2471</v>
          </cell>
          <cell r="F11914" t="str">
            <v>CC-01083825</v>
          </cell>
          <cell r="J11914" t="str">
            <v>Sales Call</v>
          </cell>
          <cell r="R11914" t="str">
            <v>BRHD161314</v>
          </cell>
          <cell r="AB11914" t="str">
            <v>Sales call carried out for HMR collection</v>
          </cell>
        </row>
        <row r="11915">
          <cell r="A11915">
            <v>45231.545312499999</v>
          </cell>
          <cell r="B11915">
            <v>6390</v>
          </cell>
          <cell r="F11915" t="str">
            <v>CC-01083818</v>
          </cell>
          <cell r="J11915" t="str">
            <v>Sales Call</v>
          </cell>
          <cell r="R11915" t="str">
            <v>BNJD200008</v>
          </cell>
          <cell r="AB11915" t="str">
            <v>Sales call carried out for HMR collection</v>
          </cell>
        </row>
        <row r="11916">
          <cell r="A11916">
            <v>45231.542928240699</v>
          </cell>
          <cell r="B11916">
            <v>7770</v>
          </cell>
          <cell r="F11916" t="str">
            <v>CC-01083813</v>
          </cell>
          <cell r="J11916" t="str">
            <v>Sales Call</v>
          </cell>
          <cell r="R11916" t="str">
            <v>BOLD200057</v>
          </cell>
          <cell r="AB11916" t="str">
            <v>Sales call carried out for HMR collection</v>
          </cell>
        </row>
        <row r="11917">
          <cell r="A11917">
            <v>45231.539317129602</v>
          </cell>
          <cell r="B11917">
            <v>4926</v>
          </cell>
          <cell r="F11917" t="str">
            <v>CC-01083798</v>
          </cell>
          <cell r="J11917" t="str">
            <v>Sales Call</v>
          </cell>
          <cell r="R11917" t="str">
            <v>BRJD160543</v>
          </cell>
          <cell r="AB11917" t="str">
            <v>Sales call carried out for HMR collection</v>
          </cell>
        </row>
        <row r="11918">
          <cell r="A11918">
            <v>45231.536284722199</v>
          </cell>
          <cell r="B11918">
            <v>3565</v>
          </cell>
          <cell r="F11918" t="str">
            <v>CC-01083789</v>
          </cell>
          <cell r="J11918" t="str">
            <v>Sales Call</v>
          </cell>
          <cell r="R11918" t="str">
            <v>BQHD160361</v>
          </cell>
          <cell r="AB11918" t="str">
            <v>Sales call carried out for HMR collection</v>
          </cell>
        </row>
        <row r="11919">
          <cell r="A11919">
            <v>45231.533831018503</v>
          </cell>
          <cell r="B11919">
            <v>2940</v>
          </cell>
          <cell r="F11919" t="str">
            <v>CC-01083778</v>
          </cell>
          <cell r="J11919" t="str">
            <v>Sales Call</v>
          </cell>
          <cell r="R11919" t="str">
            <v>BQGD160344</v>
          </cell>
          <cell r="AB11919" t="str">
            <v>Sales call carried out for HMR collection</v>
          </cell>
        </row>
        <row r="11920">
          <cell r="A11920">
            <v>45231.527141203696</v>
          </cell>
          <cell r="B11920">
            <v>4786</v>
          </cell>
          <cell r="F11920" t="str">
            <v>CC-01083751</v>
          </cell>
          <cell r="J11920" t="str">
            <v>Sales Call</v>
          </cell>
          <cell r="R11920" t="str">
            <v>BPKD200020</v>
          </cell>
          <cell r="AB11920" t="str">
            <v>Sales call carried out for HMR collection</v>
          </cell>
        </row>
        <row r="11921">
          <cell r="A11921">
            <v>45231.524664351899</v>
          </cell>
          <cell r="B11921">
            <v>4379</v>
          </cell>
          <cell r="F11921" t="str">
            <v>CC-01083747</v>
          </cell>
          <cell r="J11921" t="str">
            <v>Sales Call</v>
          </cell>
          <cell r="R11921" t="str">
            <v>BQHD160412</v>
          </cell>
          <cell r="AB11921" t="str">
            <v>Sales call carried out for HMR collection</v>
          </cell>
        </row>
        <row r="11922">
          <cell r="A11922">
            <v>45231.5223611111</v>
          </cell>
          <cell r="B11922">
            <v>19528</v>
          </cell>
          <cell r="F11922" t="str">
            <v>CC-01083737</v>
          </cell>
          <cell r="J11922" t="str">
            <v>Sales Call</v>
          </cell>
          <cell r="R11922" t="str">
            <v>BOID200223</v>
          </cell>
          <cell r="AB11922" t="str">
            <v>Sales call carried out for HMR collection</v>
          </cell>
        </row>
        <row r="11923">
          <cell r="A11923">
            <v>45231.518796296303</v>
          </cell>
          <cell r="B11923">
            <v>8197</v>
          </cell>
          <cell r="F11923" t="str">
            <v>CC-01083724</v>
          </cell>
          <cell r="J11923" t="str">
            <v>Sales Call</v>
          </cell>
          <cell r="R11923" t="str">
            <v>BQBD200008</v>
          </cell>
          <cell r="AB11923" t="str">
            <v>Sales call carried out for HMR collection</v>
          </cell>
        </row>
        <row r="11924">
          <cell r="A11924">
            <v>45231.5165277778</v>
          </cell>
          <cell r="B11924">
            <v>3478</v>
          </cell>
          <cell r="F11924" t="str">
            <v>CC-01083717</v>
          </cell>
          <cell r="J11924" t="str">
            <v>Sales Call</v>
          </cell>
          <cell r="R11924" t="str">
            <v>BSGD161861</v>
          </cell>
          <cell r="AB11924" t="str">
            <v>Sales call carried out for HMR collection</v>
          </cell>
        </row>
        <row r="11925">
          <cell r="A11925">
            <v>45231.514224537001</v>
          </cell>
          <cell r="B11925">
            <v>3796</v>
          </cell>
          <cell r="F11925" t="str">
            <v>CC-01083711</v>
          </cell>
          <cell r="J11925" t="str">
            <v>Sales Call</v>
          </cell>
          <cell r="R11925" t="str">
            <v>BSDD120664</v>
          </cell>
          <cell r="AB11925" t="str">
            <v>Sales call carried out for HMR collection</v>
          </cell>
        </row>
        <row r="11926">
          <cell r="A11926">
            <v>45231.509780092601</v>
          </cell>
          <cell r="B11926">
            <v>858</v>
          </cell>
          <cell r="F11926" t="str">
            <v>CC-01083704</v>
          </cell>
          <cell r="J11926" t="str">
            <v>Sales Call</v>
          </cell>
          <cell r="R11926" t="str">
            <v>BSCD120656</v>
          </cell>
          <cell r="AB11926" t="str">
            <v>Sales call carried out for HMR collection</v>
          </cell>
        </row>
        <row r="11927">
          <cell r="A11927">
            <v>45231.507083333301</v>
          </cell>
          <cell r="B11927">
            <v>3626</v>
          </cell>
          <cell r="F11927" t="str">
            <v>CC-01083699</v>
          </cell>
          <cell r="J11927" t="str">
            <v>Sales Call</v>
          </cell>
          <cell r="R11927" t="str">
            <v>BRJD160598</v>
          </cell>
          <cell r="AB11927" t="str">
            <v>Sales call carried out for HMR collection</v>
          </cell>
        </row>
        <row r="11928">
          <cell r="A11928">
            <v>45231.504884259302</v>
          </cell>
          <cell r="B11928">
            <v>5651</v>
          </cell>
          <cell r="F11928" t="str">
            <v>CC-01083693</v>
          </cell>
          <cell r="J11928" t="str">
            <v>Sales Call</v>
          </cell>
          <cell r="R11928" t="str">
            <v>BSAD161567</v>
          </cell>
          <cell r="AB11928" t="str">
            <v>Sales call carried out for HMR collection</v>
          </cell>
        </row>
        <row r="11929">
          <cell r="A11929">
            <v>45231.480347222197</v>
          </cell>
          <cell r="B11929">
            <v>3558</v>
          </cell>
          <cell r="F11929" t="str">
            <v>CC-01083644</v>
          </cell>
          <cell r="J11929" t="str">
            <v>Sales Call</v>
          </cell>
          <cell r="R11929" t="str">
            <v>BSFD161819</v>
          </cell>
          <cell r="AB11929" t="str">
            <v>Sales call carried out for HMR collection</v>
          </cell>
        </row>
        <row r="11930">
          <cell r="A11930">
            <v>45231.477789351899</v>
          </cell>
          <cell r="B11930">
            <v>678</v>
          </cell>
          <cell r="F11930" t="str">
            <v>CC-01083635</v>
          </cell>
          <cell r="J11930" t="str">
            <v>Sales Call</v>
          </cell>
          <cell r="R11930" t="str">
            <v>BTGD120943</v>
          </cell>
          <cell r="AB11930" t="str">
            <v>Sales call carried out for HMR collection</v>
          </cell>
        </row>
        <row r="11931">
          <cell r="A11931">
            <v>45231.475289351903</v>
          </cell>
          <cell r="B11931">
            <v>1535</v>
          </cell>
          <cell r="F11931" t="str">
            <v>CC-01083621</v>
          </cell>
          <cell r="J11931" t="str">
            <v>Sales Call</v>
          </cell>
          <cell r="R11931" t="str">
            <v>BUBD162649</v>
          </cell>
          <cell r="AB11931" t="str">
            <v>Sales call carried out for HMR collection</v>
          </cell>
        </row>
        <row r="11932">
          <cell r="A11932">
            <v>45231.473148148201</v>
          </cell>
          <cell r="B11932">
            <v>8423</v>
          </cell>
          <cell r="F11932" t="str">
            <v>CC-01083617</v>
          </cell>
          <cell r="J11932" t="str">
            <v>Sales Call</v>
          </cell>
          <cell r="R11932" t="str">
            <v>BULD162577</v>
          </cell>
          <cell r="AB11932" t="str">
            <v>Sales call carried out for HMR collection</v>
          </cell>
        </row>
        <row r="11933">
          <cell r="A11933">
            <v>45231.469976851899</v>
          </cell>
          <cell r="B11933">
            <v>5098</v>
          </cell>
          <cell r="F11933" t="str">
            <v>CC-01083607</v>
          </cell>
          <cell r="J11933" t="str">
            <v>Sales Call</v>
          </cell>
          <cell r="R11933" t="str">
            <v>BUCD162696</v>
          </cell>
          <cell r="AB11933" t="str">
            <v>Sales call carried out for HMR collection</v>
          </cell>
        </row>
        <row r="11934">
          <cell r="A11934">
            <v>45231.467476851903</v>
          </cell>
          <cell r="B11934">
            <v>7002</v>
          </cell>
          <cell r="F11934" t="str">
            <v>CC-01083597</v>
          </cell>
          <cell r="J11934" t="str">
            <v>Sales Call</v>
          </cell>
          <cell r="R11934" t="str">
            <v>BULD162568</v>
          </cell>
          <cell r="AB11934" t="str">
            <v>Sales call carried out for HMR collection</v>
          </cell>
        </row>
        <row r="11935">
          <cell r="A11935">
            <v>45231.464675925898</v>
          </cell>
          <cell r="B11935">
            <v>2770</v>
          </cell>
          <cell r="F11935" t="str">
            <v>CC-01083587</v>
          </cell>
          <cell r="J11935" t="str">
            <v>Sales Call</v>
          </cell>
          <cell r="R11935" t="str">
            <v>BUAL160585</v>
          </cell>
          <cell r="AB11935" t="str">
            <v>Sales call carried out for HMR collection</v>
          </cell>
        </row>
        <row r="11936">
          <cell r="A11936">
            <v>45231.462546296301</v>
          </cell>
          <cell r="B11936">
            <v>8490</v>
          </cell>
          <cell r="F11936" t="str">
            <v>CC-01083584</v>
          </cell>
          <cell r="J11936" t="str">
            <v>Sales Call</v>
          </cell>
          <cell r="R11936" t="str">
            <v>BUKD162535</v>
          </cell>
          <cell r="AB11936" t="str">
            <v>Sales call carried out for HMR collection</v>
          </cell>
        </row>
        <row r="11937">
          <cell r="A11937">
            <v>45231.460648148102</v>
          </cell>
          <cell r="B11937">
            <v>920</v>
          </cell>
          <cell r="F11937" t="str">
            <v>CC-01083580</v>
          </cell>
          <cell r="J11937" t="str">
            <v>Sales Call</v>
          </cell>
          <cell r="R11937" t="str">
            <v>BULD162583</v>
          </cell>
          <cell r="AB11937" t="str">
            <v>Sales call carried out for HMR collection</v>
          </cell>
        </row>
        <row r="11938">
          <cell r="A11938">
            <v>45231.458425925899</v>
          </cell>
          <cell r="B11938">
            <v>1000</v>
          </cell>
          <cell r="F11938" t="str">
            <v>CC-01083577</v>
          </cell>
          <cell r="J11938" t="str">
            <v>Sales Call</v>
          </cell>
          <cell r="R11938" t="str">
            <v>BULD162579</v>
          </cell>
          <cell r="AB11938" t="str">
            <v>Sales call carried out for HMR collection</v>
          </cell>
        </row>
        <row r="11939">
          <cell r="A11939">
            <v>45231.453912037003</v>
          </cell>
          <cell r="B11939">
            <v>5647</v>
          </cell>
          <cell r="F11939" t="str">
            <v>CC-01083570</v>
          </cell>
          <cell r="J11939" t="str">
            <v>Sales Call</v>
          </cell>
          <cell r="R11939" t="str">
            <v>BTGL160455</v>
          </cell>
          <cell r="AB11939" t="str">
            <v>Sales call carried out for HMR collection</v>
          </cell>
        </row>
        <row r="11940">
          <cell r="A11940">
            <v>45231.451574074097</v>
          </cell>
          <cell r="B11940">
            <v>4116</v>
          </cell>
          <cell r="F11940" t="str">
            <v>CC-01083566</v>
          </cell>
          <cell r="J11940" t="str">
            <v>Sales Call</v>
          </cell>
          <cell r="R11940" t="str">
            <v>BTJD162016</v>
          </cell>
          <cell r="AB11940" t="str">
            <v>Sales call carried out for HMR collection</v>
          </cell>
        </row>
        <row r="11941">
          <cell r="A11941">
            <v>45231.447476851798</v>
          </cell>
          <cell r="B11941">
            <v>6421</v>
          </cell>
          <cell r="F11941" t="str">
            <v>CC-01083558</v>
          </cell>
          <cell r="J11941" t="str">
            <v>Sales Call</v>
          </cell>
          <cell r="R11941" t="str">
            <v>BTED162231</v>
          </cell>
          <cell r="AB11941" t="str">
            <v>Sales call carried out for HMR collection</v>
          </cell>
        </row>
        <row r="11942">
          <cell r="A11942">
            <v>45231.444479166697</v>
          </cell>
          <cell r="B11942">
            <v>7432</v>
          </cell>
          <cell r="F11942" t="str">
            <v>CC-01083553</v>
          </cell>
          <cell r="J11942" t="str">
            <v>Sales Call</v>
          </cell>
          <cell r="R11942" t="str">
            <v>BTGD162289</v>
          </cell>
          <cell r="AB11942" t="str">
            <v>Sales call carried out for HMR collection</v>
          </cell>
        </row>
        <row r="11943">
          <cell r="A11943">
            <v>45230.735347222202</v>
          </cell>
          <cell r="B11943">
            <v>0</v>
          </cell>
          <cell r="F11943" t="str">
            <v>CC-01083197</v>
          </cell>
          <cell r="J11943" t="str">
            <v>Complaint - Breakdown</v>
          </cell>
          <cell r="R11943"/>
          <cell r="AB11943" t="str">
            <v>Pending for commercial reason 01-11-2023 .........04.11.2023 .............09-11-2023............11-11-2023......20-11-2023</v>
          </cell>
        </row>
        <row r="11944">
          <cell r="A11944">
            <v>45230.579814814802</v>
          </cell>
          <cell r="B11944">
            <v>8888</v>
          </cell>
          <cell r="F11944" t="str">
            <v>CC-01082788</v>
          </cell>
          <cell r="J11944" t="str">
            <v>General Service</v>
          </cell>
          <cell r="R11944" t="str">
            <v>GNGS030424</v>
          </cell>
          <cell r="AB11944" t="str">
            <v>We visited site check unit and found service due after than we also done SPM test and found value.</v>
          </cell>
        </row>
        <row r="11945">
          <cell r="A11945">
            <v>45230.463472222204</v>
          </cell>
          <cell r="B11945">
            <v>35429</v>
          </cell>
          <cell r="F11945" t="str">
            <v>CC-01082492</v>
          </cell>
          <cell r="J11945" t="str">
            <v>General Service</v>
          </cell>
          <cell r="R11945" t="str">
            <v>BPLF150007</v>
          </cell>
          <cell r="AB11945" t="str">
            <v>We visited site check and found service due , coupling element broken and we also done SPM.</v>
          </cell>
        </row>
        <row r="11946">
          <cell r="A11946">
            <v>45230.286134259302</v>
          </cell>
          <cell r="B11946">
            <v>23830</v>
          </cell>
          <cell r="F11946" t="str">
            <v>CC-01082271</v>
          </cell>
          <cell r="J11946" t="str">
            <v>Schedule Service - AMC</v>
          </cell>
          <cell r="R11946" t="str">
            <v>BRAS033261</v>
          </cell>
          <cell r="AB11946" t="str">
            <v>AMC visit already done on dated 12-10-2023</v>
          </cell>
        </row>
        <row r="11947">
          <cell r="A11947">
            <v>45229.643796296303</v>
          </cell>
          <cell r="B11947">
            <v>70290</v>
          </cell>
          <cell r="F11947" t="str">
            <v>CC-01081814</v>
          </cell>
          <cell r="J11947" t="str">
            <v>Schedule Service</v>
          </cell>
          <cell r="R11947" t="str">
            <v>BNCC370425</v>
          </cell>
          <cell r="AB11947" t="str">
            <v>Today we attend the customer site for general service so we change parts 1 air filter 2 oil filter 3 oil 4 separator than start machine running ok</v>
          </cell>
        </row>
        <row r="11948">
          <cell r="A11948">
            <v>45229.622164351902</v>
          </cell>
          <cell r="B11948">
            <v>6971</v>
          </cell>
          <cell r="F11948" t="str">
            <v>CC-01081767</v>
          </cell>
          <cell r="J11948" t="str">
            <v>Schedule Service</v>
          </cell>
          <cell r="R11948" t="str">
            <v>BVFS039912</v>
          </cell>
          <cell r="AB11948" t="str">
            <v>Schedule service visit done</v>
          </cell>
        </row>
        <row r="11949">
          <cell r="A11949">
            <v>45229.618703703702</v>
          </cell>
          <cell r="B11949">
            <v>1821</v>
          </cell>
          <cell r="F11949" t="str">
            <v>CC-01081761</v>
          </cell>
          <cell r="J11949" t="str">
            <v>Schedule Service</v>
          </cell>
          <cell r="R11949" t="str">
            <v>ATID121006</v>
          </cell>
          <cell r="AB11949" t="str">
            <v>Attend the site for schedule service so drain oil from tank and drain oil from cooler total 17 liter oil drain then Chand air filter for compressor and engine both side then change oil filter then change 19 liters oil. After then start the unit found running ok.</v>
          </cell>
        </row>
        <row r="11950">
          <cell r="A11950">
            <v>45229.436840277798</v>
          </cell>
          <cell r="B11950">
            <v>1717</v>
          </cell>
          <cell r="F11950" t="str">
            <v>CC-01081271</v>
          </cell>
          <cell r="J11950" t="str">
            <v>Schedule Service</v>
          </cell>
          <cell r="R11950" t="str">
            <v>DTFD120926</v>
          </cell>
          <cell r="AB11950" t="str">
            <v>Attend the site for schedule service so drain oil from tank and drain oil from cooler total 17 liters oil drain then change air filter for engine and compressor both side then change oil filter then change 20 liters oil after then start the unit found running ok.Attend the site for schedule service so drain oil from tank and drain oil from cooler total 17 liters oil drain then change air filter for engine and compressor both side then change oil filter then change 20 liters oil after then start the unit found running ok..</v>
          </cell>
        </row>
        <row r="11951">
          <cell r="A11951">
            <v>45227.596435185202</v>
          </cell>
          <cell r="B11951">
            <v>1935</v>
          </cell>
          <cell r="F11951" t="str">
            <v>CC-01080482</v>
          </cell>
          <cell r="J11951" t="str">
            <v>Complaint - Breakdown</v>
          </cell>
          <cell r="R11951" t="str">
            <v>BWAD163648</v>
          </cell>
          <cell r="AB11951" t="str">
            <v>As per previous complaint of separator fire and mpv burst issue we had started our work and following jobs were doneOpen oil cooler assembly, oil circuit pipelines, osv assembly, radial outlet,dcv assembly and discharge hose.Cooler assembly cleaned in service center, seperator tank cleaning done by little custic soda and water, oil circuit pipelines and other accessories were cleaned. Before fittment air end cleaned by new air lube plus oil 3 litres with two dead cranks, after all cleaning job done fitted the cooler assembly, pipelines, tv block, osv, dcv assembly, radial outlet and discharge hose. FOC item are fitted new separator filter, oil filter, air filter compressor side, turbo cleaner, mpv assembly, one hose osv to bdv and oil 40 litres. Non foc item used from customer stock are engine side air filter, oil 3 litre for air end and 7 litre to maintain separator tank oil level. Connect all control circuit and connect the battery line and start the unit run the unit in starting mode for half an hour dot found 75 deg.cel. and water temp. found 82 deg.cel. at 1350 idle rpm with minimum air pressure. After then running on loading mode for one hour EWT found 85 and DOT found 82 deg.cel. idle rpm 1300 at 17.5 bar also all parameter air found in normal condition. start thr unit found running ok.Special observation advice today the customer and operator while running there unit in might shift. Complaint category updated</v>
          </cell>
        </row>
        <row r="11952">
          <cell r="A11952">
            <v>45227.515752314801</v>
          </cell>
          <cell r="B11952">
            <v>12000</v>
          </cell>
          <cell r="F11952" t="str">
            <v>CC-01080364</v>
          </cell>
          <cell r="J11952" t="str">
            <v>General Service</v>
          </cell>
          <cell r="R11952" t="str">
            <v>BSGC376585</v>
          </cell>
          <cell r="AB11952" t="str">
            <v>Today we attend the customer site for complain plc not working so we change PLC than start machine running ok .old plc SL no - B08963 .new plc SL no - B29242</v>
          </cell>
        </row>
        <row r="11953">
          <cell r="A11953">
            <v>45227.512164351901</v>
          </cell>
          <cell r="B11953">
            <v>32429</v>
          </cell>
          <cell r="F11953" t="str">
            <v>CC-01080351</v>
          </cell>
          <cell r="J11953" t="str">
            <v>Schedule Service</v>
          </cell>
          <cell r="R11953" t="str">
            <v>GPLS030458</v>
          </cell>
          <cell r="AB11953" t="str">
            <v>Attend the site for schedule service so change air filter oil filter air oil separators and oil after then start the unit found running ok.</v>
          </cell>
        </row>
        <row r="11954">
          <cell r="A11954">
            <v>45227.497488425899</v>
          </cell>
          <cell r="B11954">
            <v>22194</v>
          </cell>
          <cell r="F11954" t="str">
            <v>CC-01080321</v>
          </cell>
          <cell r="J11954" t="str">
            <v>Schedule Service</v>
          </cell>
          <cell r="R11954" t="str">
            <v>BTGS031205</v>
          </cell>
          <cell r="AB11954" t="str">
            <v>Attend the site for schedule service so change air filter, oil filter, air oil separators and all valve kit then start the unit found running ok.</v>
          </cell>
        </row>
        <row r="11955">
          <cell r="A11955">
            <v>45227.4621527778</v>
          </cell>
          <cell r="B11955">
            <v>3063</v>
          </cell>
          <cell r="F11955" t="str">
            <v>CC-01080223</v>
          </cell>
          <cell r="J11955" t="str">
            <v>Schedule Service</v>
          </cell>
          <cell r="R11955" t="str">
            <v>BSFD161799</v>
          </cell>
          <cell r="AB11955" t="str">
            <v>Attend the site for schedule service so drain oil from tank and drain oil from cooler total 38 liters oil drain then change air filter for engine and compressor both side then change air oil separator, change oil filter, change arv kit, bdv kit, mpv kit, pressure regulator and oil 40 liters. Then start the unit found running ok.</v>
          </cell>
        </row>
        <row r="11956">
          <cell r="A11956">
            <v>45226.6249074074</v>
          </cell>
          <cell r="B11956">
            <v>2650</v>
          </cell>
          <cell r="F11956" t="str">
            <v>CC-01079628</v>
          </cell>
          <cell r="J11956" t="str">
            <v>Schedule Service</v>
          </cell>
          <cell r="R11956" t="str">
            <v>BVJD162972</v>
          </cell>
          <cell r="AB11956" t="str">
            <v>Attend the site for schedule service so drain oil from tank and oil cooler 38 litres, after then replace air filter engine and compressor both side, replace oil filter 90lpm 2pcs, plugged in all oil drain plugs and fill oil in tank upto full gauge level. Start the unit for sometime and again fill oil in tank upto half gauge level. Over all topped up oil 40 litres. After schedule service done start the unit and check on load condition found unit is running in ok condition with all parameters under limit.</v>
          </cell>
        </row>
        <row r="11957">
          <cell r="A11957">
            <v>45226.622337963003</v>
          </cell>
          <cell r="B11957">
            <v>22211</v>
          </cell>
          <cell r="F11957" t="str">
            <v>CC-01079620</v>
          </cell>
          <cell r="J11957" t="str">
            <v>General Service</v>
          </cell>
          <cell r="R11957" t="str">
            <v>BSCS037449</v>
          </cell>
          <cell r="AB11957" t="str">
            <v>We visited site check and found service due and also found drive coupling element broken</v>
          </cell>
        </row>
        <row r="11958">
          <cell r="A11958">
            <v>45226.591921296298</v>
          </cell>
          <cell r="B11958">
            <v>43968</v>
          </cell>
          <cell r="F11958" t="str">
            <v>CC-01079551</v>
          </cell>
          <cell r="J11958" t="str">
            <v>Schedule Service</v>
          </cell>
          <cell r="R11958" t="str">
            <v>BLGS040582</v>
          </cell>
          <cell r="AB11958" t="str">
            <v>Today we attend the customer site for sheudle service so we change parts 1 air filter 2 oil filter than start machine running ok</v>
          </cell>
        </row>
        <row r="11959">
          <cell r="A11959">
            <v>45226.5906944444</v>
          </cell>
          <cell r="B11959">
            <v>54999</v>
          </cell>
          <cell r="F11959" t="str">
            <v>CC-01079550</v>
          </cell>
          <cell r="J11959" t="str">
            <v>Schedule Service</v>
          </cell>
          <cell r="R11959" t="str">
            <v>BILS030211</v>
          </cell>
          <cell r="AB11959" t="str">
            <v>Today we attend the customer site for sheudle service so we change parts 1 air filter 2 oil filter than start machine running ok</v>
          </cell>
        </row>
        <row r="11960">
          <cell r="A11960">
            <v>45226.480648148201</v>
          </cell>
          <cell r="B11960">
            <v>1</v>
          </cell>
          <cell r="F11960" t="str">
            <v>CC-01079303</v>
          </cell>
          <cell r="J11960" t="str">
            <v>Commissioning</v>
          </cell>
          <cell r="R11960" t="str">
            <v>BWEC370394</v>
          </cell>
          <cell r="AB11960" t="str">
            <v>Attend the customer site for commissioning so check zero level foundation found ok, check oil level ok, single please line ok, body earth found ok. After all necessary checkup sater the unit found running ok. Actual date of commissioning 30-10-2023....comm date-30-10-23</v>
          </cell>
        </row>
        <row r="11961">
          <cell r="A11961">
            <v>45226.469629629602</v>
          </cell>
          <cell r="B11961">
            <v>0</v>
          </cell>
          <cell r="F11961" t="str">
            <v>CC-01079277</v>
          </cell>
          <cell r="J11961" t="str">
            <v>Commissioning</v>
          </cell>
          <cell r="R11961" t="str">
            <v>DWEL140774</v>
          </cell>
          <cell r="AB11961" t="str">
            <v>Attend the customer site for commissioning so check zero level foundation found ok, check oil level ok, single please line ok, body earth found ok. After all necessary checkup sater the unit found running ok.</v>
          </cell>
        </row>
        <row r="11962">
          <cell r="A11962">
            <v>45226.293101851901</v>
          </cell>
          <cell r="B11962">
            <v>31684</v>
          </cell>
          <cell r="F11962" t="str">
            <v>CC-01079117</v>
          </cell>
          <cell r="J11962" t="str">
            <v>Schedule Service - AMC</v>
          </cell>
          <cell r="R11962" t="str">
            <v>BLIS031950</v>
          </cell>
          <cell r="AB11962" t="str">
            <v>AMC visit already done on dated 29-09-2023 having call tracking number CC-01053047</v>
          </cell>
        </row>
        <row r="11963">
          <cell r="A11963">
            <v>45225.687870370399</v>
          </cell>
          <cell r="B11963">
            <v>29324</v>
          </cell>
          <cell r="F11963" t="str">
            <v>CC-01078739</v>
          </cell>
          <cell r="J11963" t="str">
            <v>General Service</v>
          </cell>
          <cell r="R11963" t="str">
            <v>BRFC373676</v>
          </cell>
          <cell r="AB11963" t="str">
            <v>We visited site check and found controller not working so we change old controller sl no : B11105 and fitted new controller sl no: B28139 after than start for check unit running well.</v>
          </cell>
        </row>
        <row r="11964">
          <cell r="A11964">
            <v>45225.669374999998</v>
          </cell>
          <cell r="B11964">
            <v>4111</v>
          </cell>
          <cell r="F11964" t="str">
            <v>CC-01078682</v>
          </cell>
          <cell r="J11964" t="str">
            <v>Complaint - Running With Problem</v>
          </cell>
          <cell r="R11964" t="str">
            <v>BVCD163165</v>
          </cell>
          <cell r="AB11964" t="str">
            <v>Attend the site for a problem of oil carry over through bdv silencer so check the machine found , while running condition small amount of oil leakage through bdv silencer so open the bdv assembly ,kit found ok condition so clean the kit and re fitted the same. After then open the sca scavenging line strainer clean the strainer and re fitted the same, bdv to strainer hose found internally block condition so replace the hose by new one . After all work done start the unit and check on load condition found unit is running in okCondition.</v>
          </cell>
        </row>
        <row r="11965">
          <cell r="A11965">
            <v>45225.641018518501</v>
          </cell>
          <cell r="B11965">
            <v>13043</v>
          </cell>
          <cell r="F11965" t="str">
            <v>CC-01078570</v>
          </cell>
          <cell r="J11965" t="str">
            <v>Schedule Service</v>
          </cell>
          <cell r="R11965" t="str">
            <v>BVJS047894</v>
          </cell>
          <cell r="AB11965" t="str">
            <v>Attend the site for schedule service so greasing done</v>
          </cell>
        </row>
        <row r="11966">
          <cell r="A11966">
            <v>45225.540798611102</v>
          </cell>
          <cell r="B11966">
            <v>0</v>
          </cell>
          <cell r="F11966" t="str">
            <v>CC-01078322</v>
          </cell>
          <cell r="J11966" t="str">
            <v>Complaint - Running With Problem</v>
          </cell>
          <cell r="R11966"/>
          <cell r="AB11966" t="str">
            <v>Due to unit out of warranty we share service quotation to customer waiting for approval 26-10-2023...27-10-2023.............28-10-2023 ..............04.11.2023 ................09-11-2023</v>
          </cell>
        </row>
        <row r="11967">
          <cell r="A11967">
            <v>45225.525902777801</v>
          </cell>
          <cell r="B11967">
            <v>797</v>
          </cell>
          <cell r="F11967" t="str">
            <v>CC-01078285</v>
          </cell>
          <cell r="J11967" t="str">
            <v>Complaint - Running With Problem</v>
          </cell>
          <cell r="R11967" t="str">
            <v>EVKS047996</v>
          </cell>
          <cell r="AB11967" t="str">
            <v>Today we attend the customer site for complain power not comming in plc so we check and found that hrc box incoming cable burnd so we cut wire and fixed lugs than start now machine running ok.</v>
          </cell>
        </row>
        <row r="11968">
          <cell r="A11968">
            <v>45225.5019791667</v>
          </cell>
          <cell r="B11968">
            <v>728</v>
          </cell>
          <cell r="F11968" t="str">
            <v>CC-01078208</v>
          </cell>
          <cell r="J11968" t="str">
            <v>Complaint - Running With Problem</v>
          </cell>
          <cell r="R11968" t="str">
            <v>BWKD163543</v>
          </cell>
          <cell r="AB11968" t="str">
            <v>Attend the site and inspect the problem found unit trip due high pressure build up because of compressor side actuator assembly malfunctioning, so open the actuator found due to dust actuator is not working in proper condition so clean the actuator and re fitted the same actuator kit. After then fitted the actuator assembly in same position and run the unit on load condition found idle air pressure 17.5 bar at 1300 rpm .Now unit is running in proper condition with parameters under limit.</v>
          </cell>
        </row>
        <row r="11969">
          <cell r="A11969">
            <v>45225.489826388897</v>
          </cell>
          <cell r="B11969">
            <v>72928</v>
          </cell>
          <cell r="F11969" t="str">
            <v>CC-01078170</v>
          </cell>
          <cell r="J11969" t="str">
            <v>General Service</v>
          </cell>
          <cell r="R11969" t="str">
            <v>BJGS031396</v>
          </cell>
          <cell r="AB11969" t="str">
            <v>We visited site check and found unit running well after than SPM done of Air end bearing and found data. Unit run 72000 hours so please change airend or bearing kit.</v>
          </cell>
        </row>
        <row r="11970">
          <cell r="A11970">
            <v>45225.484652777799</v>
          </cell>
          <cell r="B11970">
            <v>710</v>
          </cell>
          <cell r="F11970" t="str">
            <v>CC-01078153</v>
          </cell>
          <cell r="J11970" t="str">
            <v>Complaint - Running With Problem</v>
          </cell>
          <cell r="R11970" t="str">
            <v>BWAD163674</v>
          </cell>
          <cell r="AB11970" t="str">
            <v>Attend the site and inspect the problem found air filter, oil and oil filter are in ok condition. Clean engine and compressor side actuator assembly and re fitted the same, open rpm regulator clean it and re fitted the same. After then start the unit and readjust the idle rpm 1300 at 17.5 bar air pressure. Run the unit on load condition found drilling rpm 1600 at 15.8 bar air pressure. Now unit is running in ok condition.</v>
          </cell>
        </row>
        <row r="11971">
          <cell r="A11971">
            <v>45225.293171296304</v>
          </cell>
          <cell r="B11971">
            <v>27370</v>
          </cell>
          <cell r="F11971" t="str">
            <v>CC-01077906</v>
          </cell>
          <cell r="J11971" t="str">
            <v>Schedule Service - AMC</v>
          </cell>
          <cell r="R11971" t="str">
            <v>BQES030978</v>
          </cell>
          <cell r="AB11971" t="str">
            <v>AMC visit already done on dated 12-10-2023 having call tracking number CC-01066261</v>
          </cell>
        </row>
        <row r="11972">
          <cell r="A11972">
            <v>45223.702071759297</v>
          </cell>
          <cell r="B11972">
            <v>0</v>
          </cell>
          <cell r="F11972" t="str">
            <v>CC-01076159</v>
          </cell>
          <cell r="J11972" t="str">
            <v>Commissioning</v>
          </cell>
          <cell r="R11972"/>
          <cell r="AB11972" t="str">
            <v>Customer planned for tomorrow 26-10-2023.......27-10-2023</v>
          </cell>
        </row>
        <row r="11973">
          <cell r="A11973">
            <v>45220.285578703697</v>
          </cell>
          <cell r="B11973">
            <v>5117</v>
          </cell>
          <cell r="F11973" t="str">
            <v>CC-01075520</v>
          </cell>
          <cell r="J11973" t="str">
            <v>Schedule Service - AMC</v>
          </cell>
          <cell r="R11973" t="str">
            <v>BSBC375571</v>
          </cell>
          <cell r="AB11973" t="str">
            <v>AMC visit done</v>
          </cell>
        </row>
        <row r="11974">
          <cell r="A11974">
            <v>45219.696365740703</v>
          </cell>
          <cell r="B11974">
            <v>1597</v>
          </cell>
          <cell r="F11974" t="str">
            <v>CC-01075228</v>
          </cell>
          <cell r="J11974" t="str">
            <v>Schedule Service</v>
          </cell>
          <cell r="R11974" t="str">
            <v>BVHD163393</v>
          </cell>
          <cell r="AB11974" t="str">
            <v>Attend the site for schedule service so drain oil from tank and drain oil from cooler total 38 liters oil drain then change air filter for compressor and engine both side then change oil filter, oil separator, arv kit, adv kit, bdv kit, mpv kit, pressure regulator kit and oil 40 liters after that start the unit found running ok</v>
          </cell>
        </row>
        <row r="11975">
          <cell r="A11975">
            <v>45219.614687499998</v>
          </cell>
          <cell r="B11975">
            <v>32263</v>
          </cell>
          <cell r="F11975" t="str">
            <v>CC-01074992</v>
          </cell>
          <cell r="J11975" t="str">
            <v>General Service</v>
          </cell>
          <cell r="R11975" t="str">
            <v>GPLS030458</v>
          </cell>
          <cell r="AB11975" t="str">
            <v>We visited site check and found service due and we also SPM done of airend bearing and found female inlet bearing vibration value high from normal value</v>
          </cell>
        </row>
        <row r="11976">
          <cell r="A11976">
            <v>45218.666875000003</v>
          </cell>
          <cell r="B11976">
            <v>21019</v>
          </cell>
          <cell r="F11976" t="str">
            <v>CC-01074018</v>
          </cell>
          <cell r="J11976" t="str">
            <v>General Service</v>
          </cell>
          <cell r="R11976" t="str">
            <v>BNKS030423</v>
          </cell>
          <cell r="AB11976" t="str">
            <v>We visited site and change Air filter, Oil filter, Separator, Oil and start for check unit running well. we also SPM test done.</v>
          </cell>
        </row>
        <row r="11977">
          <cell r="A11977">
            <v>45218.479861111111</v>
          </cell>
          <cell r="B11977">
            <v>2453</v>
          </cell>
          <cell r="F11977" t="str">
            <v>CC-01073466</v>
          </cell>
          <cell r="J11977" t="str">
            <v>Complaint - Running With Problem</v>
          </cell>
          <cell r="R11977" t="str">
            <v>EUES046621</v>
          </cell>
          <cell r="AB11977" t="str">
            <v>Attend the site gor OLR change do change the OLR with new one under FOC basis then change air filter and oil filter. Then start the unit found running ok. please note correct mobile no. as 9771426464</v>
          </cell>
        </row>
        <row r="11978">
          <cell r="A11978">
            <v>45217.607824074097</v>
          </cell>
          <cell r="B11978">
            <v>0</v>
          </cell>
          <cell r="F11978" t="str">
            <v>CC-01072538</v>
          </cell>
          <cell r="J11978" t="str">
            <v>General Service</v>
          </cell>
          <cell r="R11978" t="str">
            <v>CWBM490034</v>
          </cell>
          <cell r="AB11978" t="str">
            <v>Today we attend the customer site for sheudle service so we change parts 1 air filter- 2 nos,2 oil air lube recp than start machine running ok</v>
          </cell>
        </row>
        <row r="11979">
          <cell r="A11979">
            <v>45217.514965277798</v>
          </cell>
          <cell r="B11979">
            <v>0</v>
          </cell>
          <cell r="F11979" t="str">
            <v>CC-01072251</v>
          </cell>
          <cell r="J11979" t="str">
            <v>General Service</v>
          </cell>
          <cell r="R11979" t="str">
            <v>CUBE666776</v>
          </cell>
          <cell r="AB11979" t="str">
            <v>Attend the site for schedule service so change air filters and 1 liter air lube oil. After that start the unit found running ok.</v>
          </cell>
        </row>
        <row r="11980">
          <cell r="A11980">
            <v>45216.8136689815</v>
          </cell>
          <cell r="B11980">
            <v>0</v>
          </cell>
          <cell r="F11980" t="str">
            <v>CC-01071710</v>
          </cell>
          <cell r="J11980" t="str">
            <v>General Service</v>
          </cell>
          <cell r="R11980" t="str">
            <v>CWLE600666</v>
          </cell>
          <cell r="AB11980" t="str">
            <v>Quotation shared with customer waiting for Approval - 18-10-2023----------20-10-2023...................28-10-2023 .................04-11-2023......................09-11-2023 still waiting Quotation for spare parts shared with customer but still waiting for approval. Once we received approval we logged new call</v>
          </cell>
        </row>
        <row r="11981">
          <cell r="A11981">
            <v>45216.742812500001</v>
          </cell>
          <cell r="B11981">
            <v>3053</v>
          </cell>
          <cell r="F11981" t="str">
            <v>CC-01071653</v>
          </cell>
          <cell r="J11981" t="str">
            <v>Complaint - Running With Problem</v>
          </cell>
          <cell r="R11981" t="str">
            <v>EVLL062069</v>
          </cell>
          <cell r="AB11981" t="str">
            <v>Attend the site for servo stabilizer fitment that is repaired by Servo oem so we fitted the repaired servo stabilizer after that start the unit found running ok. Correct complaint category selected.</v>
          </cell>
        </row>
        <row r="11982">
          <cell r="A11982">
            <v>45216.527916666702</v>
          </cell>
          <cell r="B11982">
            <v>72539</v>
          </cell>
          <cell r="F11982" t="str">
            <v>CC-01070948</v>
          </cell>
          <cell r="J11982" t="str">
            <v>Schedule Service</v>
          </cell>
          <cell r="R11982" t="str">
            <v>BJGS031396</v>
          </cell>
          <cell r="AB11982" t="str">
            <v>Attend the site for schedule services so change air filter, oil filter, air oil separators and oil after that start the unit found running ok.</v>
          </cell>
        </row>
        <row r="11983">
          <cell r="A11983">
            <v>45216.516851851899</v>
          </cell>
          <cell r="B11983">
            <v>21602</v>
          </cell>
          <cell r="F11983" t="str">
            <v>CC-01070913</v>
          </cell>
          <cell r="J11983" t="str">
            <v>Schedule Service</v>
          </cell>
          <cell r="R11983" t="str">
            <v>GOCS030806</v>
          </cell>
          <cell r="AB11983" t="str">
            <v>Today we attend the customer site for sheudle service so we check and found valve kit service due so we change parts 1 intake valve 2 bdv 3 solenoid valve 4 mpv 5 auto drian valve than start machine running ok</v>
          </cell>
        </row>
        <row r="11984">
          <cell r="A11984">
            <v>45215.722905092603</v>
          </cell>
          <cell r="B11984">
            <v>3737</v>
          </cell>
          <cell r="F11984" t="str">
            <v>CC-01070328</v>
          </cell>
          <cell r="J11984" t="str">
            <v>General Service</v>
          </cell>
          <cell r="R11984" t="str">
            <v>BUKC370655</v>
          </cell>
          <cell r="AB11984" t="str">
            <v>Attend the site for schedule services so change air filter and oil filter then start the unit found running ok</v>
          </cell>
        </row>
        <row r="11985">
          <cell r="A11985">
            <v>45215.514282407399</v>
          </cell>
          <cell r="B11985">
            <v>23943</v>
          </cell>
          <cell r="F11985" t="str">
            <v>CC-01069729</v>
          </cell>
          <cell r="J11985" t="str">
            <v>Schedule Service</v>
          </cell>
          <cell r="R11985" t="str">
            <v>BQAC373734</v>
          </cell>
          <cell r="AB11985" t="str">
            <v>Attend the site for schedule services so change air filter, oil filter, air oil separators and oil after that start the unit found running ok.</v>
          </cell>
        </row>
        <row r="11986">
          <cell r="A11986">
            <v>45215.509525463</v>
          </cell>
          <cell r="B11986">
            <v>25910</v>
          </cell>
          <cell r="F11986" t="str">
            <v>CC-01069703</v>
          </cell>
          <cell r="J11986" t="str">
            <v>Schedule Service</v>
          </cell>
          <cell r="R11986" t="str">
            <v>BRAC372524</v>
          </cell>
          <cell r="AB11986" t="str">
            <v>Attend the site for schedule services so change air filter, oil filter, air oil separators and oil after that start the unit found running ok.</v>
          </cell>
        </row>
        <row r="11987">
          <cell r="A11987">
            <v>45215.4397916667</v>
          </cell>
          <cell r="B11987">
            <v>0</v>
          </cell>
          <cell r="F11987" t="str">
            <v>CC-01069441</v>
          </cell>
          <cell r="J11987" t="str">
            <v>General Service</v>
          </cell>
          <cell r="R11987" t="str">
            <v>CTEE665404</v>
          </cell>
          <cell r="AB11987" t="str">
            <v>Attend the site for schedule service so change air filter and oil after that start unit found running ok.</v>
          </cell>
        </row>
        <row r="11988">
          <cell r="A11988">
            <v>45214.288171296299</v>
          </cell>
          <cell r="B11988">
            <v>26610</v>
          </cell>
          <cell r="F11988" t="str">
            <v>CC-01069111</v>
          </cell>
          <cell r="J11988" t="str">
            <v>Schedule Service - AMC</v>
          </cell>
          <cell r="R11988" t="str">
            <v>BQHS040705</v>
          </cell>
          <cell r="AB11988" t="str">
            <v>AMC visit done</v>
          </cell>
        </row>
        <row r="11989">
          <cell r="A11989">
            <v>45214.286504629599</v>
          </cell>
          <cell r="B11989">
            <v>19522</v>
          </cell>
          <cell r="F11989" t="str">
            <v>CC-01069100</v>
          </cell>
          <cell r="J11989" t="str">
            <v>Schedule Service - AMC</v>
          </cell>
          <cell r="R11989" t="str">
            <v>BQGS031413</v>
          </cell>
          <cell r="AB11989" t="str">
            <v>AMC visit done</v>
          </cell>
        </row>
        <row r="11990">
          <cell r="A11990">
            <v>45213.754016203697</v>
          </cell>
          <cell r="B11990">
            <v>490</v>
          </cell>
          <cell r="F11990" t="str">
            <v>CC-01068968</v>
          </cell>
          <cell r="J11990" t="str">
            <v>Schedule Service</v>
          </cell>
          <cell r="R11990" t="str">
            <v>BWCD121690</v>
          </cell>
          <cell r="AB11990" t="str">
            <v>Parts Quotation shared with customer waiting for approval 16-10-2023
Planned for tomorrow 18-10-2023
Waiting for customer approval 19-10-2023.............20-10-2023...............28-10-2023.............31-10-2023 .............04-11-2023.................09-11-2023 Spare estimate shared with customer waiting for approval.</v>
          </cell>
        </row>
        <row r="11991">
          <cell r="A11991">
            <v>45213.522916666669</v>
          </cell>
          <cell r="B11991">
            <v>0</v>
          </cell>
          <cell r="F11991" t="str">
            <v>CC-01068363</v>
          </cell>
          <cell r="J11991" t="str">
            <v>Complaint - Breakdown</v>
          </cell>
          <cell r="R11991" t="str">
            <v>CVFE710570</v>
          </cell>
          <cell r="AB11991" t="str">
            <v>Attend the site for complain of compressor not working so we check for oil level found ok, check air filter condition found ok, check line voltage 390, 395, 395. Then start the compressor found abnormal sound comming from top block and motor not moving. due to unit is out of warranty we shared parts estimate to customer arrange the same..</v>
          </cell>
        </row>
        <row r="11992">
          <cell r="A11992">
            <v>45213.502581018503</v>
          </cell>
          <cell r="B11992">
            <v>25051</v>
          </cell>
          <cell r="F11992" t="str">
            <v>CC-01068302</v>
          </cell>
          <cell r="J11992" t="str">
            <v>Complaint - Running With Problem</v>
          </cell>
          <cell r="R11992" t="str">
            <v>BRCC372871</v>
          </cell>
          <cell r="AB11992" t="str">
            <v>Attend the site for fan change so change fan from customer stock and after that start the unit found running ok..</v>
          </cell>
        </row>
        <row r="11993">
          <cell r="A11993">
            <v>45213.498726851903</v>
          </cell>
          <cell r="B11993">
            <v>14176</v>
          </cell>
          <cell r="F11993" t="str">
            <v>CC-01068287</v>
          </cell>
          <cell r="J11993" t="str">
            <v>Schedule Service</v>
          </cell>
          <cell r="R11993" t="str">
            <v>BPIC370386</v>
          </cell>
          <cell r="AB11993" t="str">
            <v>Attend the site for schedule services so change oil filter and air filters after that start unit found running ok</v>
          </cell>
        </row>
        <row r="11994">
          <cell r="A11994">
            <v>45212.734965277799</v>
          </cell>
          <cell r="B11994">
            <v>0</v>
          </cell>
          <cell r="F11994" t="str">
            <v>CC-01067757</v>
          </cell>
          <cell r="J11994" t="str">
            <v>Complaint - Running With Problem</v>
          </cell>
          <cell r="R11994" t="str">
            <v>DWBL153513</v>
          </cell>
          <cell r="AB11994" t="str">
            <v>Attend the site for customer complain of air leakage so check and found line connection is in loose connection so tightened the same after start the unit found running ok.</v>
          </cell>
        </row>
        <row r="11995">
          <cell r="A11995">
            <v>45212.591238425899</v>
          </cell>
          <cell r="B11995">
            <v>13179</v>
          </cell>
          <cell r="F11995" t="str">
            <v>CC-01067453</v>
          </cell>
          <cell r="J11995" t="str">
            <v>Schedule Service</v>
          </cell>
          <cell r="R11995" t="str">
            <v>BTLC377591</v>
          </cell>
          <cell r="AB11995" t="str">
            <v>Today we attend the customer site for sheudle service so we change parts 1 air filter 2 oil filter 3 oil than start machine running ok</v>
          </cell>
        </row>
        <row r="11996">
          <cell r="A11996">
            <v>45212.590046296304</v>
          </cell>
          <cell r="B11996">
            <v>2367</v>
          </cell>
          <cell r="F11996" t="str">
            <v>CC-01067448</v>
          </cell>
          <cell r="J11996" t="str">
            <v>Schedule Service</v>
          </cell>
          <cell r="R11996" t="str">
            <v>BULC371019</v>
          </cell>
          <cell r="AB11996" t="str">
            <v>Today we attend the customer site for sheudle service so we change parts 1 air filter 2 oil filter 3 oil 4 separator than start machine running ok</v>
          </cell>
        </row>
        <row r="11997">
          <cell r="A11997">
            <v>45212.583657407398</v>
          </cell>
          <cell r="B11997">
            <v>3973</v>
          </cell>
          <cell r="F11997" t="str">
            <v>CC-01067434</v>
          </cell>
          <cell r="J11997" t="str">
            <v>Sales Call</v>
          </cell>
          <cell r="R11997" t="str">
            <v>BRED161131</v>
          </cell>
          <cell r="AB11997" t="str">
            <v>Sales call carried out for HMR collection</v>
          </cell>
        </row>
        <row r="11998">
          <cell r="A11998">
            <v>45212.580844907403</v>
          </cell>
          <cell r="B11998">
            <v>4169</v>
          </cell>
          <cell r="F11998" t="str">
            <v>CC-01067429</v>
          </cell>
          <cell r="J11998" t="str">
            <v>Sales Call</v>
          </cell>
          <cell r="R11998" t="str">
            <v>BUAL160593</v>
          </cell>
          <cell r="AB11998" t="str">
            <v>Sales call carried out for HMR collection</v>
          </cell>
        </row>
        <row r="11999">
          <cell r="A11999">
            <v>45212.5713888889</v>
          </cell>
          <cell r="B11999">
            <v>9398</v>
          </cell>
          <cell r="F11999" t="str">
            <v>CC-01067398</v>
          </cell>
          <cell r="J11999" t="str">
            <v>Sales Call</v>
          </cell>
          <cell r="R11999" t="str">
            <v>BULL160559</v>
          </cell>
          <cell r="AB11999" t="str">
            <v>Sales call carried out for HMR collection</v>
          </cell>
        </row>
        <row r="12000">
          <cell r="A12000">
            <v>45212.568726851903</v>
          </cell>
          <cell r="B12000">
            <v>754</v>
          </cell>
          <cell r="F12000" t="str">
            <v>CC-01067395</v>
          </cell>
          <cell r="J12000" t="str">
            <v>Sales Call</v>
          </cell>
          <cell r="R12000" t="str">
            <v>BUJD121018</v>
          </cell>
          <cell r="AB12000" t="str">
            <v>Sales call carried out for HMR collection</v>
          </cell>
        </row>
        <row r="12001">
          <cell r="A12001">
            <v>45212.565833333298</v>
          </cell>
          <cell r="B12001">
            <v>2133</v>
          </cell>
          <cell r="F12001" t="str">
            <v>CC-01067391</v>
          </cell>
          <cell r="J12001" t="str">
            <v>Sales Call</v>
          </cell>
          <cell r="R12001" t="str">
            <v>BUJD121019</v>
          </cell>
          <cell r="AB12001" t="str">
            <v>Sales call carried out for HMR collection</v>
          </cell>
        </row>
        <row r="12002">
          <cell r="A12002">
            <v>45212.562627314801</v>
          </cell>
          <cell r="B12002">
            <v>1446</v>
          </cell>
          <cell r="F12002" t="str">
            <v>CC-01067386</v>
          </cell>
          <cell r="J12002" t="str">
            <v>Sales Call</v>
          </cell>
          <cell r="R12002" t="str">
            <v>AUKD230777</v>
          </cell>
          <cell r="AB12002" t="str">
            <v>Sales call carried out for HMR collection</v>
          </cell>
        </row>
        <row r="12003">
          <cell r="A12003">
            <v>45212.559340277803</v>
          </cell>
          <cell r="B12003">
            <v>1322</v>
          </cell>
          <cell r="F12003" t="str">
            <v>CC-01067380</v>
          </cell>
          <cell r="J12003" t="str">
            <v>Sales Call</v>
          </cell>
          <cell r="R12003" t="str">
            <v>BUJD121040</v>
          </cell>
          <cell r="AB12003" t="str">
            <v>Sales call carried out for HMR collection</v>
          </cell>
        </row>
        <row r="12004">
          <cell r="A12004">
            <v>45212.555393518502</v>
          </cell>
          <cell r="B12004">
            <v>1</v>
          </cell>
          <cell r="F12004" t="str">
            <v>CC-01067375</v>
          </cell>
          <cell r="J12004" t="str">
            <v>Commissioning</v>
          </cell>
          <cell r="R12004" t="str">
            <v>BWFD121755</v>
          </cell>
          <cell r="AB12004" t="str">
            <v>Commissioning done.</v>
          </cell>
        </row>
        <row r="12005">
          <cell r="A12005">
            <v>45212.551342592596</v>
          </cell>
          <cell r="B12005">
            <v>2795</v>
          </cell>
          <cell r="F12005" t="str">
            <v>CC-01067363</v>
          </cell>
          <cell r="J12005" t="str">
            <v>Sales Call</v>
          </cell>
          <cell r="R12005" t="str">
            <v>BUKD162510</v>
          </cell>
          <cell r="AB12005" t="str">
            <v>Sales call carried out for HMR collection</v>
          </cell>
        </row>
        <row r="12006">
          <cell r="A12006">
            <v>45212.546666666698</v>
          </cell>
          <cell r="B12006">
            <v>1354</v>
          </cell>
          <cell r="F12006" t="str">
            <v>CC-01067353</v>
          </cell>
          <cell r="J12006" t="str">
            <v>Sales Call</v>
          </cell>
          <cell r="R12006" t="str">
            <v>BULD121094</v>
          </cell>
          <cell r="AB12006" t="str">
            <v>Sales call carried out for HMR collection</v>
          </cell>
        </row>
        <row r="12007">
          <cell r="A12007">
            <v>45212.5441782407</v>
          </cell>
          <cell r="B12007">
            <v>2094</v>
          </cell>
          <cell r="F12007" t="str">
            <v>CC-01067349</v>
          </cell>
          <cell r="J12007" t="str">
            <v>Sales Call</v>
          </cell>
          <cell r="R12007" t="str">
            <v>BTHD120971</v>
          </cell>
          <cell r="AB12007" t="str">
            <v>Sales call carried out for HMR collection</v>
          </cell>
        </row>
        <row r="12008">
          <cell r="A12008">
            <v>45212.541655092602</v>
          </cell>
          <cell r="B12008">
            <v>1576</v>
          </cell>
          <cell r="F12008" t="str">
            <v>CC-01067344</v>
          </cell>
          <cell r="J12008" t="str">
            <v>Sales Call</v>
          </cell>
          <cell r="R12008" t="str">
            <v>BTJL152348</v>
          </cell>
          <cell r="AB12008" t="str">
            <v>Sales call carried out for HMR collection</v>
          </cell>
        </row>
        <row r="12009">
          <cell r="A12009">
            <v>45212.457789351902</v>
          </cell>
          <cell r="B12009">
            <v>28300</v>
          </cell>
          <cell r="F12009" t="str">
            <v>CC-01067054</v>
          </cell>
          <cell r="J12009" t="str">
            <v>Schedule Service</v>
          </cell>
          <cell r="R12009" t="str">
            <v>GOHC370805</v>
          </cell>
          <cell r="AB12009" t="str">
            <v>Today we attend the customer site for complain high temperature tripping so we check and found separator not working properly so we change now machine running well</v>
          </cell>
        </row>
        <row r="12010">
          <cell r="A12010">
            <v>45212.456562500003</v>
          </cell>
          <cell r="B12010">
            <v>11905</v>
          </cell>
          <cell r="F12010" t="str">
            <v>CC-01067050</v>
          </cell>
          <cell r="J12010" t="str">
            <v>Schedule Service</v>
          </cell>
          <cell r="R12010" t="str">
            <v>BVKS048107</v>
          </cell>
          <cell r="AB12010" t="str">
            <v>Attend the site for schedule services so change air filter, oil filter, air oil separators and UT synthetic oil 20 liters then start the unit found running ok.</v>
          </cell>
        </row>
        <row r="12011">
          <cell r="A12011">
            <v>45212.2809375</v>
          </cell>
          <cell r="B12011">
            <v>26609</v>
          </cell>
          <cell r="F12011" t="str">
            <v>CC-01066752</v>
          </cell>
          <cell r="J12011" t="str">
            <v>Schedule Service - AMC</v>
          </cell>
          <cell r="R12011" t="str">
            <v>BQHS040705</v>
          </cell>
          <cell r="AB12011" t="str">
            <v>AMC visit done</v>
          </cell>
        </row>
        <row r="12012">
          <cell r="A12012">
            <v>45211.633391203701</v>
          </cell>
          <cell r="B12012">
            <v>24854</v>
          </cell>
          <cell r="F12012" t="str">
            <v>CC-01066269</v>
          </cell>
          <cell r="J12012" t="str">
            <v>General Service</v>
          </cell>
          <cell r="R12012" t="str">
            <v>BSCS037349</v>
          </cell>
          <cell r="AB12012" t="str">
            <v>After the visited site check unit and found drive coupling element broken. than we also SPM Done and found measurement value.</v>
          </cell>
        </row>
        <row r="12013">
          <cell r="A12013">
            <v>45211.632303240702</v>
          </cell>
          <cell r="B12013">
            <v>23788</v>
          </cell>
          <cell r="F12013" t="str">
            <v>CC-01066264</v>
          </cell>
          <cell r="J12013" t="str">
            <v>General Service</v>
          </cell>
          <cell r="R12013" t="str">
            <v>BRAS033261</v>
          </cell>
          <cell r="AB12013" t="str">
            <v>We visited site check and found unit running well after than we SPM done of unit air end and found value</v>
          </cell>
        </row>
        <row r="12014">
          <cell r="A12014">
            <v>45211.631539351903</v>
          </cell>
          <cell r="B12014">
            <v>27370</v>
          </cell>
          <cell r="F12014" t="str">
            <v>CC-01066261</v>
          </cell>
          <cell r="J12014" t="str">
            <v>General Service</v>
          </cell>
          <cell r="R12014" t="str">
            <v>BQES030978</v>
          </cell>
          <cell r="AB12014" t="str">
            <v>After the visited site check and found service due after 472 hour and oil leakage from Pipe coupling and also SPM done.</v>
          </cell>
        </row>
        <row r="12015">
          <cell r="A12015">
            <v>45211.547430555598</v>
          </cell>
          <cell r="B12015">
            <v>7735</v>
          </cell>
          <cell r="F12015" t="str">
            <v>CC-01066083</v>
          </cell>
          <cell r="J12015" t="str">
            <v>Complaint - Breakdown</v>
          </cell>
          <cell r="R12015" t="str">
            <v>BTCD162149</v>
          </cell>
          <cell r="AB12015" t="str">
            <v>During inspection found oil color is black also dust particle found in oil airend need to be repair so Airend overhauling at our service center , Changed bearing kit by new one and refitted the same at customer site and schedule service Changed air filter, oil filter, oil air lube plus, air oil separator clean total oil system like as cooler, radiator, oil tank, all oil hoses refitted again run the unit. Also advice customer to change all mounting for trouble free running.. Service center visit selected yes</v>
          </cell>
        </row>
        <row r="12016">
          <cell r="A12016">
            <v>45211.476435185199</v>
          </cell>
          <cell r="B12016">
            <v>7265</v>
          </cell>
          <cell r="F12016" t="str">
            <v>CC-01065881</v>
          </cell>
          <cell r="J12016" t="str">
            <v>Schedule Service</v>
          </cell>
          <cell r="R12016" t="str">
            <v>BSBC375535</v>
          </cell>
          <cell r="AB12016" t="str">
            <v>After the visited site for complain was service due so we change Air filter ,Oil filter and separator after than start for check unit running well.</v>
          </cell>
        </row>
        <row r="12017">
          <cell r="A12017">
            <v>45210.6952662037</v>
          </cell>
          <cell r="B12017">
            <v>9398</v>
          </cell>
          <cell r="F12017" t="str">
            <v>CC-01065335</v>
          </cell>
          <cell r="J12017" t="str">
            <v>Schedule Service</v>
          </cell>
          <cell r="R12017" t="str">
            <v>BULL160559</v>
          </cell>
          <cell r="AB12017" t="str">
            <v>Attend the site for schedule service so detail oil from tank and drain oil from cooler total 18 liters oil drain then change air filter for compressor side, change oil filter and change 20 liters oil. Then start the unit found running ok.</v>
          </cell>
        </row>
        <row r="12018">
          <cell r="A12018">
            <v>45210.684074074103</v>
          </cell>
          <cell r="B12018">
            <v>5768</v>
          </cell>
          <cell r="F12018" t="str">
            <v>CC-01065290</v>
          </cell>
          <cell r="J12018" t="str">
            <v>General Service</v>
          </cell>
          <cell r="R12018" t="str">
            <v>BUFS046813</v>
          </cell>
          <cell r="AB12018" t="str">
            <v>We visited site check and found unit running well. And all valve working good. Oil level ok. All parts working good. But service due after 83 hours.</v>
          </cell>
        </row>
        <row r="12019">
          <cell r="A12019">
            <v>45210.659351851798</v>
          </cell>
          <cell r="B12019">
            <v>2556</v>
          </cell>
          <cell r="F12019" t="str">
            <v>CC-01065207</v>
          </cell>
          <cell r="J12019" t="str">
            <v>Schedule Service</v>
          </cell>
          <cell r="R12019" t="str">
            <v>BUDD162740</v>
          </cell>
          <cell r="AB12019" t="str">
            <v>Attend the site for schedule service so drain oil tank and drain oil from cooler total 20 liters oil drain then change oil filter and air filter for compressor side and change 20 liters oil then start the unit found running ok.</v>
          </cell>
        </row>
        <row r="12020">
          <cell r="A12020">
            <v>45210.647731481498</v>
          </cell>
          <cell r="B12020">
            <v>0</v>
          </cell>
          <cell r="F12020" t="str">
            <v>CC-01065159</v>
          </cell>
          <cell r="J12020" t="str">
            <v>Complaint - Running With Problem</v>
          </cell>
          <cell r="R12020" t="str">
            <v>BTCD162149</v>
          </cell>
          <cell r="AB12020" t="str">
            <v>Quotation submitted waiting for customer approval.</v>
          </cell>
        </row>
        <row r="12021">
          <cell r="A12021">
            <v>45209.727222222202</v>
          </cell>
          <cell r="B12021">
            <v>557</v>
          </cell>
          <cell r="F12021" t="str">
            <v>CC-01064075</v>
          </cell>
          <cell r="J12021" t="str">
            <v>Schedule Service</v>
          </cell>
          <cell r="R12021" t="str">
            <v>BWLD163586</v>
          </cell>
          <cell r="AB12021" t="str">
            <v>Attend the site for schedule service so drain oil from tank and drain oil from cooler total 38 liter oil drain then change oil filter and air filter for compressor and engine both side then change 40 liters oil</v>
          </cell>
        </row>
        <row r="12022">
          <cell r="A12022">
            <v>45209.638310185197</v>
          </cell>
          <cell r="B12022">
            <v>28223</v>
          </cell>
          <cell r="F12022" t="str">
            <v>CC-01063696</v>
          </cell>
          <cell r="J12022" t="str">
            <v>Schedule Service</v>
          </cell>
          <cell r="R12022" t="str">
            <v>GOHC370805</v>
          </cell>
          <cell r="AB12022" t="str">
            <v>Today we attend the customer site for sheudle service so we change parts 1 air filter 2 oil filter 3 oil than start machine running ok</v>
          </cell>
        </row>
        <row r="12023">
          <cell r="A12023">
            <v>45209.533599536997</v>
          </cell>
          <cell r="B12023">
            <v>24193</v>
          </cell>
          <cell r="F12023" t="str">
            <v>CC-01063367</v>
          </cell>
          <cell r="J12023" t="str">
            <v>Schedule Service</v>
          </cell>
          <cell r="R12023" t="str">
            <v>BRIS035838</v>
          </cell>
          <cell r="AB12023" t="str">
            <v>Today we attend the customer site for sheudle service so we change parts 1 air filter 2 oil filter than start machine running ok</v>
          </cell>
        </row>
        <row r="12024">
          <cell r="A12024">
            <v>45209.532696759299</v>
          </cell>
          <cell r="B12024">
            <v>21405</v>
          </cell>
          <cell r="F12024" t="str">
            <v>CC-01063360</v>
          </cell>
          <cell r="J12024" t="str">
            <v>Schedule Service</v>
          </cell>
          <cell r="R12024" t="str">
            <v>BRIS035695</v>
          </cell>
          <cell r="AB12024" t="str">
            <v>Today we attend the customer site for general service so we change parts 1 air filter 2 oil filter 3 oil 4 separator 5 grease than start machine running ok.</v>
          </cell>
        </row>
        <row r="12025">
          <cell r="A12025">
            <v>45209.5251041667</v>
          </cell>
          <cell r="B12025">
            <v>14258</v>
          </cell>
          <cell r="F12025" t="str">
            <v>CC-01063331</v>
          </cell>
          <cell r="J12025" t="str">
            <v>General Service</v>
          </cell>
          <cell r="R12025" t="str">
            <v>BSLS036682</v>
          </cell>
          <cell r="AB12025" t="str">
            <v>Today we attend the customer site for general service so we change parts 1 air filter 2 oil filter 3 oil 4 separator 5 grease than start machine running ok</v>
          </cell>
        </row>
        <row r="12026">
          <cell r="A12026">
            <v>45209.5235763889</v>
          </cell>
          <cell r="B12026">
            <v>14696</v>
          </cell>
          <cell r="F12026" t="str">
            <v>CC-01063324</v>
          </cell>
          <cell r="J12026" t="str">
            <v>General Service</v>
          </cell>
          <cell r="R12026" t="str">
            <v>BTDS044304</v>
          </cell>
          <cell r="AB12026" t="str">
            <v>Checked and found that unit is running ok but parts need to change</v>
          </cell>
        </row>
        <row r="12027">
          <cell r="A12027">
            <v>45209.522118055596</v>
          </cell>
          <cell r="B12027">
            <v>14993</v>
          </cell>
          <cell r="F12027" t="str">
            <v>CC-01063318</v>
          </cell>
          <cell r="J12027" t="str">
            <v>General Service</v>
          </cell>
          <cell r="R12027" t="str">
            <v>BTDS044313</v>
          </cell>
          <cell r="AB12027" t="str">
            <v>Checked and found that unit is running ok but parts need to change.</v>
          </cell>
        </row>
        <row r="12028">
          <cell r="A12028">
            <v>45208.732638888891</v>
          </cell>
          <cell r="B12028">
            <v>1</v>
          </cell>
          <cell r="F12028" t="str">
            <v>CC-01062680</v>
          </cell>
          <cell r="J12028" t="str">
            <v>Commissioning</v>
          </cell>
          <cell r="R12028" t="str">
            <v>BWFS041479</v>
          </cell>
          <cell r="AB12028" t="str">
            <v>Commissioning done on dated 09-10-2023 foundation work modified by customer and commissioning photo attached....Comm dated-09-10-2023</v>
          </cell>
        </row>
        <row r="12029">
          <cell r="A12029">
            <v>45208.651250000003</v>
          </cell>
          <cell r="B12029">
            <v>2837</v>
          </cell>
          <cell r="F12029" t="str">
            <v>CC-01062443</v>
          </cell>
          <cell r="J12029" t="str">
            <v>Schedule Service</v>
          </cell>
          <cell r="R12029" t="str">
            <v>BVHD163374</v>
          </cell>
          <cell r="AB12029" t="str">
            <v>Attend the site for schedule service so drain oil from tank and drain oil from cooler total 38 liters oil drain then change oil filter and air filter for compressor and engine both site and change 40nliters oil then start the unit found running ok</v>
          </cell>
        </row>
        <row r="12030">
          <cell r="A12030">
            <v>45208.554942129602</v>
          </cell>
          <cell r="B12030">
            <v>1737</v>
          </cell>
          <cell r="F12030" t="str">
            <v>CC-01062163</v>
          </cell>
          <cell r="J12030" t="str">
            <v>Schedule Service</v>
          </cell>
          <cell r="R12030" t="str">
            <v>BVDS039458</v>
          </cell>
          <cell r="AB12030" t="str">
            <v>Attend the site for schedule service so change air filter and oil filter then start the unit found running ok.</v>
          </cell>
        </row>
        <row r="12031">
          <cell r="A12031">
            <v>45208.5534722222</v>
          </cell>
          <cell r="B12031">
            <v>29224</v>
          </cell>
          <cell r="F12031" t="str">
            <v>CC-01062160</v>
          </cell>
          <cell r="J12031" t="str">
            <v>Schedule Service</v>
          </cell>
          <cell r="R12031" t="str">
            <v>BRFC373676</v>
          </cell>
          <cell r="AB12031" t="str">
            <v>Attend the site for schedule service so change air filter, oil filter and air oil separator then start the engine found running ok</v>
          </cell>
        </row>
        <row r="12032">
          <cell r="A12032">
            <v>45208.549189814803</v>
          </cell>
          <cell r="B12032">
            <v>24980</v>
          </cell>
          <cell r="F12032" t="str">
            <v>CC-01062148</v>
          </cell>
          <cell r="J12032" t="str">
            <v>Schedule Service</v>
          </cell>
          <cell r="R12032" t="str">
            <v>BRCC372871</v>
          </cell>
          <cell r="AB12032" t="str">
            <v>Attend the site gor schedule service so change air filter, oil filter, mpv kit, solenoid valve kit, thermal valve kit, intake valve kitna then start the init found running ok.</v>
          </cell>
        </row>
        <row r="12033">
          <cell r="A12033">
            <v>45206.787384259304</v>
          </cell>
          <cell r="B12033">
            <v>1472</v>
          </cell>
          <cell r="F12033" t="str">
            <v>CC-01061306</v>
          </cell>
          <cell r="J12033" t="str">
            <v>Sales Call</v>
          </cell>
          <cell r="R12033" t="str">
            <v>BTDD120878</v>
          </cell>
          <cell r="AB12033" t="str">
            <v>Sales call carried out for HMR collection</v>
          </cell>
        </row>
        <row r="12034">
          <cell r="A12034">
            <v>45206.786527777796</v>
          </cell>
          <cell r="B12034">
            <v>4525</v>
          </cell>
          <cell r="F12034" t="str">
            <v>CC-01061305</v>
          </cell>
          <cell r="J12034" t="str">
            <v>Sales Call</v>
          </cell>
          <cell r="R12034" t="str">
            <v>BTEL160427</v>
          </cell>
          <cell r="AB12034" t="str">
            <v>Sales call carried out for HMR collection</v>
          </cell>
        </row>
        <row r="12035">
          <cell r="A12035">
            <v>45206.785393518498</v>
          </cell>
          <cell r="B12035">
            <v>1282</v>
          </cell>
          <cell r="F12035" t="str">
            <v>CC-01061304</v>
          </cell>
          <cell r="J12035" t="str">
            <v>Sales Call</v>
          </cell>
          <cell r="R12035" t="str">
            <v>BTHD120963</v>
          </cell>
          <cell r="AB12035" t="str">
            <v>Sales call carried out for HMR collection</v>
          </cell>
        </row>
        <row r="12036">
          <cell r="A12036">
            <v>45206.783611111103</v>
          </cell>
          <cell r="B12036">
            <v>496</v>
          </cell>
          <cell r="F12036" t="str">
            <v>CC-01061302</v>
          </cell>
          <cell r="J12036" t="str">
            <v>Sales Call</v>
          </cell>
          <cell r="R12036" t="str">
            <v>BSHD120743</v>
          </cell>
          <cell r="AB12036" t="str">
            <v>Sales call carried out for HMR collection</v>
          </cell>
        </row>
        <row r="12037">
          <cell r="A12037">
            <v>45206.782881944397</v>
          </cell>
          <cell r="B12037">
            <v>496</v>
          </cell>
          <cell r="F12037" t="str">
            <v>CC-01061301</v>
          </cell>
          <cell r="J12037" t="str">
            <v>Sales Call</v>
          </cell>
          <cell r="R12037" t="str">
            <v>BSHD120746</v>
          </cell>
          <cell r="AB12037" t="str">
            <v>Sales call carried out for HMR collection</v>
          </cell>
        </row>
        <row r="12038">
          <cell r="A12038">
            <v>45206.7820601852</v>
          </cell>
          <cell r="B12038">
            <v>6532</v>
          </cell>
          <cell r="F12038" t="str">
            <v>CC-01061299</v>
          </cell>
          <cell r="J12038" t="str">
            <v>Sales Call</v>
          </cell>
          <cell r="R12038" t="str">
            <v>BSFD161795</v>
          </cell>
          <cell r="AB12038" t="str">
            <v>Sales call carried out for HMR collection</v>
          </cell>
        </row>
        <row r="12039">
          <cell r="A12039">
            <v>45206.781180555598</v>
          </cell>
          <cell r="B12039">
            <v>4060</v>
          </cell>
          <cell r="F12039" t="str">
            <v>CC-01061297</v>
          </cell>
          <cell r="J12039" t="str">
            <v>Sales Call</v>
          </cell>
          <cell r="R12039" t="str">
            <v>BTJD162038</v>
          </cell>
          <cell r="AB12039" t="str">
            <v>Sales call carried out for HMR collection</v>
          </cell>
        </row>
        <row r="12040">
          <cell r="A12040">
            <v>45206.780381944402</v>
          </cell>
          <cell r="B12040">
            <v>1395</v>
          </cell>
          <cell r="F12040" t="str">
            <v>CC-01061295</v>
          </cell>
          <cell r="J12040" t="str">
            <v>Sales Call</v>
          </cell>
          <cell r="R12040" t="str">
            <v>BTKD200646</v>
          </cell>
          <cell r="AB12040" t="str">
            <v>Sales call carried out for HMR collection</v>
          </cell>
        </row>
        <row r="12041">
          <cell r="A12041">
            <v>45206.779502314799</v>
          </cell>
          <cell r="B12041">
            <v>4722</v>
          </cell>
          <cell r="F12041" t="str">
            <v>CC-01061294</v>
          </cell>
          <cell r="J12041" t="str">
            <v>Sales Call</v>
          </cell>
          <cell r="R12041" t="str">
            <v>BSKD200409</v>
          </cell>
          <cell r="AB12041" t="str">
            <v>Sales call carried out for HMR collection</v>
          </cell>
        </row>
        <row r="12042">
          <cell r="A12042">
            <v>45206.778611111098</v>
          </cell>
          <cell r="B12042">
            <v>3065</v>
          </cell>
          <cell r="F12042" t="str">
            <v>CC-01061293</v>
          </cell>
          <cell r="J12042" t="str">
            <v>Sales Call</v>
          </cell>
          <cell r="R12042" t="str">
            <v>BTJD162040</v>
          </cell>
          <cell r="AB12042" t="str">
            <v>Sales call carried out for HMR collection</v>
          </cell>
        </row>
        <row r="12043">
          <cell r="A12043">
            <v>45206.777766203697</v>
          </cell>
          <cell r="B12043">
            <v>4862</v>
          </cell>
          <cell r="F12043" t="str">
            <v>CC-01061291</v>
          </cell>
          <cell r="J12043" t="str">
            <v>Sales Call</v>
          </cell>
          <cell r="R12043" t="str">
            <v>BSLD230361</v>
          </cell>
          <cell r="AB12043" t="str">
            <v>Sales call carried out for HMR collection</v>
          </cell>
        </row>
        <row r="12044">
          <cell r="A12044">
            <v>45206.776932870402</v>
          </cell>
          <cell r="B12044">
            <v>5505</v>
          </cell>
          <cell r="F12044" t="str">
            <v>CC-01061289</v>
          </cell>
          <cell r="J12044" t="str">
            <v>Sales Call</v>
          </cell>
          <cell r="R12044" t="str">
            <v>BSJD161422</v>
          </cell>
          <cell r="AB12044" t="str">
            <v>Sales call carried out for HMR collection</v>
          </cell>
        </row>
        <row r="12045">
          <cell r="A12045">
            <v>45206.775810185201</v>
          </cell>
          <cell r="B12045">
            <v>5380</v>
          </cell>
          <cell r="F12045" t="str">
            <v>CC-01061287</v>
          </cell>
          <cell r="J12045" t="str">
            <v>Sales Call</v>
          </cell>
          <cell r="R12045" t="str">
            <v>BSJD161378</v>
          </cell>
          <cell r="AB12045" t="str">
            <v>Sales call carried out for HMR collection</v>
          </cell>
        </row>
        <row r="12046">
          <cell r="A12046">
            <v>45206.775046296301</v>
          </cell>
          <cell r="B12046">
            <v>2034</v>
          </cell>
          <cell r="F12046" t="str">
            <v>CC-01061285</v>
          </cell>
          <cell r="J12046" t="str">
            <v>Sales Call</v>
          </cell>
          <cell r="R12046" t="str">
            <v>BSHD161938</v>
          </cell>
          <cell r="AB12046" t="str">
            <v>Sales call carried out for HMR collection</v>
          </cell>
        </row>
        <row r="12047">
          <cell r="A12047">
            <v>45206.774189814802</v>
          </cell>
          <cell r="B12047">
            <v>2856</v>
          </cell>
          <cell r="F12047" t="str">
            <v>CC-01061283</v>
          </cell>
          <cell r="J12047" t="str">
            <v>Sales Call</v>
          </cell>
          <cell r="R12047" t="str">
            <v>BSED161766</v>
          </cell>
          <cell r="AB12047" t="str">
            <v>Sales call carried out for HMR collection</v>
          </cell>
        </row>
        <row r="12048">
          <cell r="A12048">
            <v>45206.773460648103</v>
          </cell>
          <cell r="B12048">
            <v>4650</v>
          </cell>
          <cell r="F12048" t="str">
            <v>CC-01061282</v>
          </cell>
          <cell r="J12048" t="str">
            <v>Sales Call</v>
          </cell>
          <cell r="R12048" t="str">
            <v>BSID161979</v>
          </cell>
          <cell r="AB12048" t="str">
            <v>Sales call carried out for HMR collection</v>
          </cell>
        </row>
        <row r="12049">
          <cell r="A12049">
            <v>45206.7725810185</v>
          </cell>
          <cell r="B12049">
            <v>3388</v>
          </cell>
          <cell r="F12049" t="str">
            <v>CC-01061280</v>
          </cell>
          <cell r="J12049" t="str">
            <v>Sales Call</v>
          </cell>
          <cell r="R12049" t="str">
            <v>BSID220375</v>
          </cell>
          <cell r="AB12049" t="str">
            <v>Sales call carried out for HMR collection</v>
          </cell>
        </row>
        <row r="12050">
          <cell r="A12050">
            <v>45206.771759259304</v>
          </cell>
          <cell r="B12050">
            <v>6180</v>
          </cell>
          <cell r="F12050" t="str">
            <v>CC-01061277</v>
          </cell>
          <cell r="J12050" t="str">
            <v>Sales Call</v>
          </cell>
          <cell r="R12050" t="str">
            <v>BSID161968</v>
          </cell>
          <cell r="AB12050" t="str">
            <v>Sales call carried out for HMR collection</v>
          </cell>
        </row>
        <row r="12051">
          <cell r="A12051">
            <v>45206.770937499998</v>
          </cell>
          <cell r="B12051">
            <v>4890</v>
          </cell>
          <cell r="F12051" t="str">
            <v>CC-01061275</v>
          </cell>
          <cell r="J12051" t="str">
            <v>Sales Call</v>
          </cell>
          <cell r="R12051" t="str">
            <v>BSAD161582</v>
          </cell>
          <cell r="AB12051" t="str">
            <v>Sales call carried out for HMR collection</v>
          </cell>
        </row>
        <row r="12052">
          <cell r="A12052">
            <v>45206.770069444399</v>
          </cell>
          <cell r="B12052">
            <v>10855</v>
          </cell>
          <cell r="F12052" t="str">
            <v>CC-01061271</v>
          </cell>
          <cell r="J12052" t="str">
            <v>Sales Call</v>
          </cell>
          <cell r="R12052" t="str">
            <v>BRGD161233</v>
          </cell>
          <cell r="AB12052" t="str">
            <v>Sales call carried out for HMR collection</v>
          </cell>
        </row>
        <row r="12053">
          <cell r="A12053">
            <v>45206.769201388903</v>
          </cell>
          <cell r="B12053">
            <v>8535</v>
          </cell>
          <cell r="F12053" t="str">
            <v>CC-01061270</v>
          </cell>
          <cell r="J12053" t="str">
            <v>Sales Call</v>
          </cell>
          <cell r="R12053" t="str">
            <v>BRHD161304</v>
          </cell>
          <cell r="AB12053" t="str">
            <v>Sales call carried out for HMR collection</v>
          </cell>
        </row>
        <row r="12054">
          <cell r="A12054">
            <v>45206.768460648098</v>
          </cell>
          <cell r="B12054">
            <v>8360</v>
          </cell>
          <cell r="F12054" t="str">
            <v>CC-01061269</v>
          </cell>
          <cell r="J12054" t="str">
            <v>Sales Call</v>
          </cell>
          <cell r="R12054" t="str">
            <v>BQJD160027</v>
          </cell>
          <cell r="AB12054" t="str">
            <v>Sales call carried out for HMR collection</v>
          </cell>
        </row>
        <row r="12055">
          <cell r="A12055">
            <v>45206.7676041667</v>
          </cell>
          <cell r="B12055">
            <v>8275</v>
          </cell>
          <cell r="F12055" t="str">
            <v>CC-01061267</v>
          </cell>
          <cell r="J12055" t="str">
            <v>Sales Call</v>
          </cell>
          <cell r="R12055" t="str">
            <v>BQCD160129</v>
          </cell>
          <cell r="AB12055" t="str">
            <v>Sales call carried out for HMR collection</v>
          </cell>
        </row>
        <row r="12056">
          <cell r="A12056">
            <v>45206.766770833303</v>
          </cell>
          <cell r="B12056">
            <v>5820</v>
          </cell>
          <cell r="F12056" t="str">
            <v>CC-01061265</v>
          </cell>
          <cell r="J12056" t="str">
            <v>Sales Call</v>
          </cell>
          <cell r="R12056" t="str">
            <v>BRDD161036</v>
          </cell>
          <cell r="AB12056" t="str">
            <v>Sales call carried out for HMR collection</v>
          </cell>
        </row>
        <row r="12057">
          <cell r="A12057">
            <v>45206.766018518501</v>
          </cell>
          <cell r="B12057">
            <v>6120</v>
          </cell>
          <cell r="F12057" t="str">
            <v>CC-01061261</v>
          </cell>
          <cell r="J12057" t="str">
            <v>Sales Call</v>
          </cell>
          <cell r="R12057" t="str">
            <v>BSBD161624</v>
          </cell>
          <cell r="AB12057" t="str">
            <v>Sales call carried out for HMR collection</v>
          </cell>
        </row>
        <row r="12058">
          <cell r="A12058">
            <v>45206.765324074098</v>
          </cell>
          <cell r="B12058">
            <v>4849</v>
          </cell>
          <cell r="F12058" t="str">
            <v>CC-01061260</v>
          </cell>
          <cell r="J12058" t="str">
            <v>Sales Call</v>
          </cell>
          <cell r="R12058" t="str">
            <v>BRLD160724</v>
          </cell>
          <cell r="AB12058" t="str">
            <v>Sales call carried out for HMR collection</v>
          </cell>
        </row>
        <row r="12059">
          <cell r="A12059">
            <v>45206.764571759297</v>
          </cell>
          <cell r="B12059">
            <v>5442</v>
          </cell>
          <cell r="F12059" t="str">
            <v>CC-01061259</v>
          </cell>
          <cell r="J12059" t="str">
            <v>Sales Call</v>
          </cell>
          <cell r="R12059" t="str">
            <v>BRJD160606</v>
          </cell>
          <cell r="AB12059" t="str">
            <v>Sales call carried out for HMR collection</v>
          </cell>
        </row>
        <row r="12060">
          <cell r="A12060">
            <v>45206.763865740701</v>
          </cell>
          <cell r="B12060">
            <v>5774</v>
          </cell>
          <cell r="F12060" t="str">
            <v>CC-01061257</v>
          </cell>
          <cell r="J12060" t="str">
            <v>Sales Call</v>
          </cell>
          <cell r="R12060" t="str">
            <v>BRDD161019</v>
          </cell>
          <cell r="AB12060" t="str">
            <v>Sales call carried out for HMR collection</v>
          </cell>
        </row>
        <row r="12061">
          <cell r="A12061">
            <v>45206.762858796297</v>
          </cell>
          <cell r="B12061">
            <v>3907</v>
          </cell>
          <cell r="F12061" t="str">
            <v>CC-01061255</v>
          </cell>
          <cell r="J12061" t="str">
            <v>Sales Call</v>
          </cell>
          <cell r="R12061" t="str">
            <v>BRDD161021</v>
          </cell>
          <cell r="AB12061" t="str">
            <v>Sales call carried out for HMR collection</v>
          </cell>
        </row>
        <row r="12062">
          <cell r="A12062">
            <v>45206.762106481503</v>
          </cell>
          <cell r="B12062">
            <v>5158</v>
          </cell>
          <cell r="F12062" t="str">
            <v>CC-01061253</v>
          </cell>
          <cell r="J12062" t="str">
            <v>Sales Call</v>
          </cell>
          <cell r="R12062" t="str">
            <v>BQJD120016</v>
          </cell>
          <cell r="AB12062" t="str">
            <v>Sales call carried out for HMR collection</v>
          </cell>
        </row>
        <row r="12063">
          <cell r="A12063">
            <v>45206.761261574102</v>
          </cell>
          <cell r="B12063">
            <v>7696</v>
          </cell>
          <cell r="F12063" t="str">
            <v>CC-01061251</v>
          </cell>
          <cell r="J12063" t="str">
            <v>Sales Call</v>
          </cell>
          <cell r="R12063" t="str">
            <v>BPBD200118</v>
          </cell>
          <cell r="AB12063" t="str">
            <v>Sales call carried out for HMR collection</v>
          </cell>
        </row>
        <row r="12064">
          <cell r="A12064">
            <v>45206.760300925896</v>
          </cell>
          <cell r="B12064">
            <v>8031</v>
          </cell>
          <cell r="F12064" t="str">
            <v>CC-01061250</v>
          </cell>
          <cell r="J12064" t="str">
            <v>Sales Call</v>
          </cell>
          <cell r="R12064" t="str">
            <v>BSGD161904</v>
          </cell>
          <cell r="AB12064" t="str">
            <v>Sales call carried out for HMR collection</v>
          </cell>
        </row>
        <row r="12065">
          <cell r="A12065">
            <v>45206.7590740741</v>
          </cell>
          <cell r="B12065">
            <v>4570</v>
          </cell>
          <cell r="F12065" t="str">
            <v>CC-01061247</v>
          </cell>
          <cell r="J12065" t="str">
            <v>Sales Call</v>
          </cell>
          <cell r="R12065" t="str">
            <v>BSGD161898</v>
          </cell>
          <cell r="AB12065" t="str">
            <v>Sales call carried out for HMR collection</v>
          </cell>
        </row>
        <row r="12066">
          <cell r="A12066">
            <v>45206.749756944402</v>
          </cell>
          <cell r="B12066">
            <v>5025</v>
          </cell>
          <cell r="F12066" t="str">
            <v>CC-01061237</v>
          </cell>
          <cell r="J12066" t="str">
            <v>Schedule Service</v>
          </cell>
          <cell r="R12066" t="str">
            <v>BUCD162696</v>
          </cell>
          <cell r="AB12066" t="str">
            <v>Attend the site for schedule service so drain oil from tank and drain oil from cooler total 38 liters oil drain then change oil filter, air filter for compressor and engine both side then change 30 liters oil then start the unit found running ok</v>
          </cell>
        </row>
        <row r="12067">
          <cell r="A12067">
            <v>45206.724525463003</v>
          </cell>
          <cell r="B12067">
            <v>5686</v>
          </cell>
          <cell r="F12067" t="str">
            <v>CC-01061180</v>
          </cell>
          <cell r="J12067" t="str">
            <v>Sales Call</v>
          </cell>
          <cell r="R12067" t="str">
            <v>BRAD160803</v>
          </cell>
          <cell r="AB12067" t="str">
            <v>Sales call carried out for HMR collection</v>
          </cell>
        </row>
        <row r="12068">
          <cell r="A12068">
            <v>45206.722210648099</v>
          </cell>
          <cell r="B12068">
            <v>3610</v>
          </cell>
          <cell r="F12068" t="str">
            <v>CC-01061170</v>
          </cell>
          <cell r="J12068" t="str">
            <v>Sales Call</v>
          </cell>
          <cell r="R12068" t="str">
            <v>BQKD200048</v>
          </cell>
          <cell r="AB12068" t="str">
            <v>Sales call carried out for HMR collection</v>
          </cell>
        </row>
        <row r="12069">
          <cell r="A12069">
            <v>45206.719976851899</v>
          </cell>
          <cell r="B12069">
            <v>6226</v>
          </cell>
          <cell r="F12069" t="str">
            <v>CC-01061162</v>
          </cell>
          <cell r="J12069" t="str">
            <v>Sales Call</v>
          </cell>
          <cell r="R12069" t="str">
            <v>BPLD200068</v>
          </cell>
          <cell r="AB12069" t="str">
            <v>Sales call carried out for HMR collection</v>
          </cell>
        </row>
        <row r="12070">
          <cell r="A12070">
            <v>45206.717789351896</v>
          </cell>
          <cell r="B12070">
            <v>6375</v>
          </cell>
          <cell r="F12070" t="str">
            <v>CC-01061156</v>
          </cell>
          <cell r="J12070" t="str">
            <v>Sales Call</v>
          </cell>
          <cell r="R12070" t="str">
            <v>BQKD200047</v>
          </cell>
          <cell r="AB12070" t="str">
            <v>Sales call carried out for HMR collection</v>
          </cell>
        </row>
        <row r="12071">
          <cell r="A12071">
            <v>45206.715833333299</v>
          </cell>
          <cell r="B12071">
            <v>8040</v>
          </cell>
          <cell r="F12071" t="str">
            <v>CC-01061153</v>
          </cell>
          <cell r="J12071" t="str">
            <v>Sales Call</v>
          </cell>
          <cell r="R12071" t="str">
            <v>BSKD161467</v>
          </cell>
          <cell r="AB12071" t="str">
            <v>Sales call carried out for HMR collection</v>
          </cell>
        </row>
        <row r="12072">
          <cell r="A12072">
            <v>45206.713263888902</v>
          </cell>
          <cell r="B12072">
            <v>4560</v>
          </cell>
          <cell r="F12072" t="str">
            <v>CC-01061145</v>
          </cell>
          <cell r="J12072" t="str">
            <v>Sales Call</v>
          </cell>
          <cell r="R12072" t="str">
            <v>BQID160519</v>
          </cell>
          <cell r="AB12072" t="str">
            <v>Sales call carried out for HMR collection</v>
          </cell>
        </row>
        <row r="12073">
          <cell r="A12073">
            <v>45206.710312499999</v>
          </cell>
          <cell r="B12073">
            <v>4910</v>
          </cell>
          <cell r="F12073" t="str">
            <v>CC-01061137</v>
          </cell>
          <cell r="J12073" t="str">
            <v>Sales Call</v>
          </cell>
          <cell r="R12073" t="str">
            <v>BRAD160816</v>
          </cell>
          <cell r="AB12073" t="str">
            <v>Sales call carried out for HMR collection</v>
          </cell>
        </row>
        <row r="12074">
          <cell r="A12074">
            <v>45206.707754629599</v>
          </cell>
          <cell r="B12074">
            <v>6490</v>
          </cell>
          <cell r="F12074" t="str">
            <v>CC-01061132</v>
          </cell>
          <cell r="J12074" t="str">
            <v>Sales Call</v>
          </cell>
          <cell r="R12074" t="str">
            <v>BRGD161225</v>
          </cell>
          <cell r="AB12074" t="str">
            <v>Sales call carried out for HMR collection</v>
          </cell>
        </row>
        <row r="12075">
          <cell r="A12075">
            <v>45206.705601851798</v>
          </cell>
          <cell r="B12075">
            <v>11000</v>
          </cell>
          <cell r="F12075" t="str">
            <v>CC-01061127</v>
          </cell>
          <cell r="J12075" t="str">
            <v>Sales Call</v>
          </cell>
          <cell r="R12075" t="str">
            <v>BRBD160892</v>
          </cell>
          <cell r="AB12075" t="str">
            <v>Sales call carried out for HMR collection</v>
          </cell>
        </row>
        <row r="12076">
          <cell r="A12076">
            <v>45206.703379629602</v>
          </cell>
          <cell r="B12076">
            <v>12300</v>
          </cell>
          <cell r="F12076" t="str">
            <v>CC-01061121</v>
          </cell>
          <cell r="J12076" t="str">
            <v>Sales Call</v>
          </cell>
          <cell r="R12076" t="str">
            <v>BRBD160901</v>
          </cell>
          <cell r="AB12076" t="str">
            <v>Sales call carried out for HMR collection</v>
          </cell>
        </row>
        <row r="12077">
          <cell r="A12077">
            <v>45206.700081018498</v>
          </cell>
          <cell r="B12077">
            <v>4140</v>
          </cell>
          <cell r="F12077" t="str">
            <v>CC-01061116</v>
          </cell>
          <cell r="J12077" t="str">
            <v>Sales Call</v>
          </cell>
          <cell r="R12077" t="str">
            <v>BRED161124</v>
          </cell>
          <cell r="AB12077" t="str">
            <v>Sales call carried out for HMR collection</v>
          </cell>
        </row>
        <row r="12078">
          <cell r="A12078">
            <v>45206.697719907403</v>
          </cell>
          <cell r="B12078">
            <v>4078</v>
          </cell>
          <cell r="F12078" t="str">
            <v>CC-01061108</v>
          </cell>
          <cell r="J12078" t="str">
            <v>Sales Call</v>
          </cell>
          <cell r="R12078" t="str">
            <v>BQLD160182</v>
          </cell>
          <cell r="AB12078" t="str">
            <v>Sales call carried out for HMR collection</v>
          </cell>
        </row>
        <row r="12079">
          <cell r="A12079">
            <v>45206.695416666698</v>
          </cell>
          <cell r="B12079">
            <v>9940</v>
          </cell>
          <cell r="F12079" t="str">
            <v>CC-01061104</v>
          </cell>
          <cell r="J12079" t="str">
            <v>Sales Call</v>
          </cell>
          <cell r="R12079" t="str">
            <v>BQGD230029</v>
          </cell>
          <cell r="AB12079" t="str">
            <v>Sales call carried out for HMR collection</v>
          </cell>
        </row>
        <row r="12080">
          <cell r="A12080">
            <v>45206.693113425899</v>
          </cell>
          <cell r="B12080">
            <v>5780</v>
          </cell>
          <cell r="F12080" t="str">
            <v>CC-01061100</v>
          </cell>
          <cell r="J12080" t="str">
            <v>Sales Call</v>
          </cell>
          <cell r="R12080" t="str">
            <v>BQCD160106</v>
          </cell>
          <cell r="AB12080" t="str">
            <v>Sales call carried out for HMR collection</v>
          </cell>
        </row>
        <row r="12081">
          <cell r="A12081">
            <v>45206.690856481502</v>
          </cell>
          <cell r="B12081">
            <v>7910</v>
          </cell>
          <cell r="F12081" t="str">
            <v>CC-01061095</v>
          </cell>
          <cell r="J12081" t="str">
            <v>Sales Call</v>
          </cell>
          <cell r="R12081" t="str">
            <v>BPHD160162</v>
          </cell>
          <cell r="AB12081" t="str">
            <v>Sales call carried out for HMR collection</v>
          </cell>
        </row>
        <row r="12082">
          <cell r="A12082">
            <v>45206.688472222202</v>
          </cell>
          <cell r="B12082">
            <v>9621</v>
          </cell>
          <cell r="F12082" t="str">
            <v>CC-01061090</v>
          </cell>
          <cell r="J12082" t="str">
            <v>Sales Call</v>
          </cell>
          <cell r="R12082" t="str">
            <v>BSKD161477</v>
          </cell>
          <cell r="AB12082" t="str">
            <v>Sales call carried out for HMR collection</v>
          </cell>
        </row>
        <row r="12083">
          <cell r="A12083">
            <v>45206.686365740701</v>
          </cell>
          <cell r="B12083">
            <v>8970</v>
          </cell>
          <cell r="F12083" t="str">
            <v>CC-01061083</v>
          </cell>
          <cell r="J12083" t="str">
            <v>Sales Call</v>
          </cell>
          <cell r="R12083" t="str">
            <v>BQKD160076</v>
          </cell>
          <cell r="AB12083" t="str">
            <v>Sales call carried out for HMR collection</v>
          </cell>
        </row>
        <row r="12084">
          <cell r="A12084">
            <v>45206.683645833298</v>
          </cell>
          <cell r="B12084">
            <v>8361</v>
          </cell>
          <cell r="F12084" t="str">
            <v>CC-01061076</v>
          </cell>
          <cell r="J12084" t="str">
            <v>Sales Call</v>
          </cell>
          <cell r="R12084" t="str">
            <v>BNDD160224</v>
          </cell>
          <cell r="AB12084" t="str">
            <v>Sales call carried out for HMR collection</v>
          </cell>
        </row>
        <row r="12085">
          <cell r="A12085">
            <v>45206.680011574099</v>
          </cell>
          <cell r="B12085">
            <v>9422</v>
          </cell>
          <cell r="F12085" t="str">
            <v>CC-01061063</v>
          </cell>
          <cell r="J12085" t="str">
            <v>Sales Call</v>
          </cell>
          <cell r="R12085" t="str">
            <v>BQED160244</v>
          </cell>
          <cell r="AB12085" t="str">
            <v>Sales call carried out for HMR collection</v>
          </cell>
        </row>
        <row r="12086">
          <cell r="A12086">
            <v>45206.674953703703</v>
          </cell>
          <cell r="B12086">
            <v>13166</v>
          </cell>
          <cell r="F12086" t="str">
            <v>CC-01061047</v>
          </cell>
          <cell r="J12086" t="str">
            <v>Sales Call</v>
          </cell>
          <cell r="R12086" t="str">
            <v>BQKD200034</v>
          </cell>
          <cell r="AB12086" t="str">
            <v>Sales call carried out for HMR collection.</v>
          </cell>
        </row>
        <row r="12087">
          <cell r="A12087">
            <v>45206.670949074098</v>
          </cell>
          <cell r="B12087">
            <v>15984</v>
          </cell>
          <cell r="F12087" t="str">
            <v>CC-01061037</v>
          </cell>
          <cell r="J12087" t="str">
            <v>Sales Call</v>
          </cell>
          <cell r="R12087" t="str">
            <v>BPJD200007</v>
          </cell>
          <cell r="AB12087" t="str">
            <v>Sales call carried out for HMR collection</v>
          </cell>
        </row>
        <row r="12088">
          <cell r="A12088">
            <v>45206.667800925898</v>
          </cell>
          <cell r="B12088">
            <v>3519</v>
          </cell>
          <cell r="F12088" t="str">
            <v>CC-01061026</v>
          </cell>
          <cell r="J12088" t="str">
            <v>Sales Call</v>
          </cell>
          <cell r="R12088" t="str">
            <v>BRGD161229</v>
          </cell>
          <cell r="AB12088" t="str">
            <v>Sales call carried out for HMR collection</v>
          </cell>
        </row>
        <row r="12089">
          <cell r="A12089">
            <v>45206.665659722203</v>
          </cell>
          <cell r="B12089">
            <v>2087</v>
          </cell>
          <cell r="F12089" t="str">
            <v>CC-01061019</v>
          </cell>
          <cell r="J12089" t="str">
            <v>Sales Call</v>
          </cell>
          <cell r="R12089" t="str">
            <v>BSJD161438</v>
          </cell>
          <cell r="AB12089" t="str">
            <v>Sales call carried out for HMR collection</v>
          </cell>
        </row>
        <row r="12090">
          <cell r="A12090">
            <v>45206.663229166697</v>
          </cell>
          <cell r="B12090">
            <v>4915</v>
          </cell>
          <cell r="F12090" t="str">
            <v>CC-01061015</v>
          </cell>
          <cell r="J12090" t="str">
            <v>Sales Call</v>
          </cell>
          <cell r="R12090" t="str">
            <v>BSFD161830</v>
          </cell>
          <cell r="AB12090" t="str">
            <v>Sales call carried out for HMR collection</v>
          </cell>
        </row>
        <row r="12091">
          <cell r="A12091">
            <v>45206.661041666703</v>
          </cell>
          <cell r="B12091">
            <v>5731</v>
          </cell>
          <cell r="F12091" t="str">
            <v>CC-01061008</v>
          </cell>
          <cell r="J12091" t="str">
            <v>Sales Call</v>
          </cell>
          <cell r="R12091" t="str">
            <v>BQID160499</v>
          </cell>
          <cell r="AB12091" t="str">
            <v>Sales call carried out for HMR collection</v>
          </cell>
        </row>
        <row r="12092">
          <cell r="A12092">
            <v>45206.659618055601</v>
          </cell>
          <cell r="B12092">
            <v>5870</v>
          </cell>
          <cell r="F12092" t="str">
            <v>CC-01061005</v>
          </cell>
          <cell r="J12092" t="str">
            <v>Sales Call</v>
          </cell>
          <cell r="R12092" t="str">
            <v>BRLD160756</v>
          </cell>
          <cell r="AB12092" t="str">
            <v>Sales call carried out for HMR collection</v>
          </cell>
        </row>
        <row r="12093">
          <cell r="A12093">
            <v>45206.658101851899</v>
          </cell>
          <cell r="B12093">
            <v>6050</v>
          </cell>
          <cell r="F12093" t="str">
            <v>CC-01061001</v>
          </cell>
          <cell r="J12093" t="str">
            <v>Sales Call</v>
          </cell>
          <cell r="R12093" t="str">
            <v>GPGD160208</v>
          </cell>
          <cell r="AB12093" t="str">
            <v>Sales call carried out for HMR collection</v>
          </cell>
        </row>
        <row r="12094">
          <cell r="A12094">
            <v>45206.6566087963</v>
          </cell>
          <cell r="B12094">
            <v>5591</v>
          </cell>
          <cell r="F12094" t="str">
            <v>CC-01060993</v>
          </cell>
          <cell r="J12094" t="str">
            <v>Sales Call</v>
          </cell>
          <cell r="R12094" t="str">
            <v>BSJD161406</v>
          </cell>
          <cell r="AB12094" t="str">
            <v>Sales call carried out for HMR collection</v>
          </cell>
        </row>
        <row r="12095">
          <cell r="A12095">
            <v>45206.6505092593</v>
          </cell>
          <cell r="B12095">
            <v>4698</v>
          </cell>
          <cell r="F12095" t="str">
            <v>CC-01060987</v>
          </cell>
          <cell r="J12095" t="str">
            <v>Sales Call</v>
          </cell>
          <cell r="R12095" t="str">
            <v>BQHD160418</v>
          </cell>
          <cell r="AB12095" t="str">
            <v>Sales call carried out for HMR collection</v>
          </cell>
        </row>
        <row r="12096">
          <cell r="A12096">
            <v>45206.6492476852</v>
          </cell>
          <cell r="B12096">
            <v>8041</v>
          </cell>
          <cell r="F12096" t="str">
            <v>CC-01060985</v>
          </cell>
          <cell r="J12096" t="str">
            <v>Sales Call</v>
          </cell>
          <cell r="R12096" t="str">
            <v>BPED160088</v>
          </cell>
          <cell r="AB12096" t="str">
            <v>Sales call carried out for HMR collection</v>
          </cell>
        </row>
        <row r="12097">
          <cell r="A12097">
            <v>45206.648206018501</v>
          </cell>
          <cell r="B12097">
            <v>4351</v>
          </cell>
          <cell r="F12097" t="str">
            <v>CC-01060983</v>
          </cell>
          <cell r="J12097" t="str">
            <v>Sales Call</v>
          </cell>
          <cell r="R12097" t="str">
            <v>BRHD161299</v>
          </cell>
          <cell r="AB12097" t="str">
            <v>Sales call carried out for HMR collection</v>
          </cell>
        </row>
        <row r="12098">
          <cell r="A12098">
            <v>45206.6471296296</v>
          </cell>
          <cell r="B12098">
            <v>2240</v>
          </cell>
          <cell r="F12098" t="str">
            <v>CC-01060981</v>
          </cell>
          <cell r="J12098" t="str">
            <v>Sales Call</v>
          </cell>
          <cell r="R12098" t="str">
            <v>BRKD120213</v>
          </cell>
          <cell r="AB12098" t="str">
            <v>Sales call carried out for HMR collection</v>
          </cell>
        </row>
        <row r="12099">
          <cell r="A12099">
            <v>45206.644895833299</v>
          </cell>
          <cell r="B12099">
            <v>80</v>
          </cell>
          <cell r="F12099" t="str">
            <v>CC-01060976</v>
          </cell>
          <cell r="J12099" t="str">
            <v>Sales Call</v>
          </cell>
          <cell r="R12099" t="str">
            <v>BSKD120520</v>
          </cell>
          <cell r="AB12099" t="str">
            <v>Sales call carried out for HMR collection</v>
          </cell>
        </row>
        <row r="12100">
          <cell r="A12100">
            <v>45206.642662036997</v>
          </cell>
          <cell r="B12100">
            <v>210</v>
          </cell>
          <cell r="F12100" t="str">
            <v>CC-01060970</v>
          </cell>
          <cell r="J12100" t="str">
            <v>Sales Call</v>
          </cell>
          <cell r="R12100" t="str">
            <v>BSKD120521</v>
          </cell>
          <cell r="AB12100" t="str">
            <v>Sales call carried out for HMR collection</v>
          </cell>
        </row>
        <row r="12101">
          <cell r="A12101">
            <v>45206.640347222201</v>
          </cell>
          <cell r="B12101">
            <v>152</v>
          </cell>
          <cell r="F12101" t="str">
            <v>CC-01060964</v>
          </cell>
          <cell r="J12101" t="str">
            <v>Sales Call</v>
          </cell>
          <cell r="R12101" t="str">
            <v>BSKD120524</v>
          </cell>
          <cell r="AB12101" t="str">
            <v>Sales call carried out for HMR collection</v>
          </cell>
        </row>
        <row r="12102">
          <cell r="A12102">
            <v>45206.637592592597</v>
          </cell>
          <cell r="B12102">
            <v>450</v>
          </cell>
          <cell r="F12102" t="str">
            <v>CC-01060958</v>
          </cell>
          <cell r="J12102" t="str">
            <v>Sales Call</v>
          </cell>
          <cell r="R12102" t="str">
            <v>BSKD120522</v>
          </cell>
          <cell r="AB12102" t="str">
            <v>Sales call carried out for HMR collection</v>
          </cell>
        </row>
        <row r="12103">
          <cell r="A12103">
            <v>45206.633368055598</v>
          </cell>
          <cell r="B12103">
            <v>11916</v>
          </cell>
          <cell r="F12103" t="str">
            <v>CC-01060952</v>
          </cell>
          <cell r="J12103" t="str">
            <v>Sales Call</v>
          </cell>
          <cell r="R12103" t="str">
            <v>BRGL151464</v>
          </cell>
          <cell r="AB12103" t="str">
            <v>Sales call carried out for HMR collection</v>
          </cell>
        </row>
        <row r="12104">
          <cell r="A12104">
            <v>45206.6315972222</v>
          </cell>
          <cell r="B12104">
            <v>7500</v>
          </cell>
          <cell r="F12104" t="str">
            <v>CC-01060948</v>
          </cell>
          <cell r="J12104" t="str">
            <v>Schedule Service</v>
          </cell>
          <cell r="R12104" t="str">
            <v>BTED162217</v>
          </cell>
          <cell r="AB12104" t="str">
            <v>Attend the site for schedule service so drain oil from tank and drain oil from cooler total 38 liters oil drain then change oil filters, air filter for compressor and engine both side then start the unit found running ok</v>
          </cell>
        </row>
        <row r="12105">
          <cell r="A12105">
            <v>45206.627638888902</v>
          </cell>
          <cell r="B12105">
            <v>5873</v>
          </cell>
          <cell r="F12105" t="str">
            <v>CC-01060941</v>
          </cell>
          <cell r="J12105" t="str">
            <v>Sales Call</v>
          </cell>
          <cell r="R12105" t="str">
            <v>BRBL150944</v>
          </cell>
          <cell r="AB12105" t="str">
            <v>Sales call carried out for HMR collection</v>
          </cell>
        </row>
        <row r="12106">
          <cell r="A12106">
            <v>45206.624826388899</v>
          </cell>
          <cell r="B12106">
            <v>11165</v>
          </cell>
          <cell r="F12106" t="str">
            <v>CC-01060932</v>
          </cell>
          <cell r="J12106" t="str">
            <v>Sales Call</v>
          </cell>
          <cell r="R12106" t="str">
            <v>BRGL151468</v>
          </cell>
          <cell r="AB12106" t="str">
            <v>Sales call carried out for HMR collection</v>
          </cell>
        </row>
        <row r="12107">
          <cell r="A12107">
            <v>45206.622245370403</v>
          </cell>
          <cell r="B12107">
            <v>17138</v>
          </cell>
          <cell r="F12107" t="str">
            <v>CC-01060921</v>
          </cell>
          <cell r="J12107" t="str">
            <v>Sales Call</v>
          </cell>
          <cell r="R12107" t="str">
            <v>BQHD160416</v>
          </cell>
          <cell r="AB12107" t="str">
            <v>Sales call carried out for HMR collection</v>
          </cell>
        </row>
        <row r="12108">
          <cell r="A12108">
            <v>45206.620335648098</v>
          </cell>
          <cell r="B12108">
            <v>711</v>
          </cell>
          <cell r="F12108" t="str">
            <v>CC-01060915</v>
          </cell>
          <cell r="J12108" t="str">
            <v>Complaint - Running With Problem</v>
          </cell>
          <cell r="R12108" t="str">
            <v>EVKS047996</v>
          </cell>
          <cell r="AB12108" t="str">
            <v>Today we attend the customer site for complain wire burnd so we check and found that hrc fuse box incoming wire burnd so customer rapaire wire it self now compressor running well.</v>
          </cell>
        </row>
        <row r="12109">
          <cell r="A12109">
            <v>45206.594363425902</v>
          </cell>
          <cell r="B12109">
            <v>9422</v>
          </cell>
          <cell r="F12109" t="str">
            <v>CC-01060858</v>
          </cell>
          <cell r="J12109" t="str">
            <v>Sales Call</v>
          </cell>
          <cell r="R12109" t="str">
            <v>BQED160244</v>
          </cell>
          <cell r="AB12109" t="str">
            <v>Sales call carried out for HMR collection</v>
          </cell>
        </row>
        <row r="12110">
          <cell r="A12110">
            <v>45206.588900463001</v>
          </cell>
          <cell r="B12110">
            <v>4815</v>
          </cell>
          <cell r="F12110" t="str">
            <v>CC-01060849</v>
          </cell>
          <cell r="J12110" t="str">
            <v>Sales Call</v>
          </cell>
          <cell r="R12110" t="str">
            <v>BRJD160600</v>
          </cell>
          <cell r="AB12110" t="str">
            <v>Sales call carried out for HMR collection</v>
          </cell>
        </row>
        <row r="12111">
          <cell r="A12111">
            <v>45206.585694444402</v>
          </cell>
          <cell r="B12111">
            <v>3780</v>
          </cell>
          <cell r="F12111" t="str">
            <v>CC-01060836</v>
          </cell>
          <cell r="J12111" t="str">
            <v>Sales Call</v>
          </cell>
          <cell r="R12111" t="str">
            <v>BRCD160998</v>
          </cell>
          <cell r="AB12111" t="str">
            <v>Sales call carried out for HMR collection</v>
          </cell>
        </row>
        <row r="12112">
          <cell r="A12112">
            <v>45206.583206018498</v>
          </cell>
          <cell r="B12112">
            <v>3534</v>
          </cell>
          <cell r="F12112" t="str">
            <v>CC-01060831</v>
          </cell>
          <cell r="J12112" t="str">
            <v>Sales Call</v>
          </cell>
          <cell r="R12112" t="str">
            <v>GPLL150106</v>
          </cell>
          <cell r="AB12112" t="str">
            <v>Sales call carried out for HMR collection</v>
          </cell>
        </row>
        <row r="12113">
          <cell r="A12113">
            <v>45206.580798611103</v>
          </cell>
          <cell r="B12113">
            <v>7182</v>
          </cell>
          <cell r="F12113" t="str">
            <v>CC-01060826</v>
          </cell>
          <cell r="J12113" t="str">
            <v>Sales Call</v>
          </cell>
          <cell r="R12113" t="str">
            <v>BRBD160856</v>
          </cell>
          <cell r="AB12113" t="str">
            <v>Sales call carried out for HMR collection</v>
          </cell>
        </row>
        <row r="12114">
          <cell r="A12114">
            <v>45206.578101851897</v>
          </cell>
          <cell r="B12114">
            <v>2293</v>
          </cell>
          <cell r="F12114" t="str">
            <v>CC-01060821</v>
          </cell>
          <cell r="J12114" t="str">
            <v>Sales Call</v>
          </cell>
          <cell r="R12114" t="str">
            <v>BSKD161476</v>
          </cell>
          <cell r="AB12114" t="str">
            <v>Sales call carried out for HMR collection</v>
          </cell>
        </row>
        <row r="12115">
          <cell r="A12115">
            <v>45206.575173611098</v>
          </cell>
          <cell r="B12115">
            <v>2549</v>
          </cell>
          <cell r="F12115" t="str">
            <v>CC-01060811</v>
          </cell>
          <cell r="J12115" t="str">
            <v>Sales Call</v>
          </cell>
          <cell r="R12115" t="str">
            <v>BSLD161503</v>
          </cell>
          <cell r="AB12115" t="str">
            <v>Sales call carried out for HMR collection</v>
          </cell>
        </row>
        <row r="12116">
          <cell r="A12116">
            <v>45206.569803240702</v>
          </cell>
          <cell r="B12116">
            <v>4569</v>
          </cell>
          <cell r="F12116" t="str">
            <v>CC-01060797</v>
          </cell>
          <cell r="J12116" t="str">
            <v>Sales Call</v>
          </cell>
          <cell r="R12116" t="str">
            <v>BRCD160978</v>
          </cell>
          <cell r="AB12116" t="str">
            <v>Sales call carried out for HMR collection..</v>
          </cell>
        </row>
        <row r="12117">
          <cell r="A12117">
            <v>45206.566689814797</v>
          </cell>
          <cell r="B12117">
            <v>7900</v>
          </cell>
          <cell r="F12117" t="str">
            <v>CC-01060790</v>
          </cell>
          <cell r="J12117" t="str">
            <v>Sales Call</v>
          </cell>
          <cell r="R12117" t="str">
            <v>BNBD160162</v>
          </cell>
          <cell r="AB12117" t="str">
            <v>Sales call carried out for HMR collection</v>
          </cell>
        </row>
        <row r="12118">
          <cell r="A12118">
            <v>45206.563240740703</v>
          </cell>
          <cell r="B12118">
            <v>5704</v>
          </cell>
          <cell r="F12118" t="str">
            <v>CC-01060784</v>
          </cell>
          <cell r="J12118" t="str">
            <v>Sales Call</v>
          </cell>
          <cell r="R12118" t="str">
            <v>BRCD160948</v>
          </cell>
          <cell r="AB12118" t="str">
            <v>Sales call carried out for HMR collection</v>
          </cell>
        </row>
        <row r="12119">
          <cell r="A12119">
            <v>45206.560462963003</v>
          </cell>
          <cell r="B12119">
            <v>1422</v>
          </cell>
          <cell r="F12119" t="str">
            <v>CC-01060780</v>
          </cell>
          <cell r="J12119" t="str">
            <v>Sales Call</v>
          </cell>
          <cell r="R12119" t="str">
            <v>BIED200036</v>
          </cell>
          <cell r="AB12119" t="str">
            <v>Sales call carried out for HMR collection</v>
          </cell>
        </row>
        <row r="12120">
          <cell r="A12120">
            <v>45206.5571180556</v>
          </cell>
          <cell r="B12120">
            <v>5576</v>
          </cell>
          <cell r="F12120" t="str">
            <v>CC-01060776</v>
          </cell>
          <cell r="J12120" t="str">
            <v>Sales Call</v>
          </cell>
          <cell r="R12120" t="str">
            <v>BQED160222</v>
          </cell>
          <cell r="AB12120" t="str">
            <v>Sales call carried out for HMR collection</v>
          </cell>
        </row>
        <row r="12121">
          <cell r="A12121">
            <v>45206.548240740703</v>
          </cell>
          <cell r="B12121">
            <v>2953</v>
          </cell>
          <cell r="F12121" t="str">
            <v>CC-01060766</v>
          </cell>
          <cell r="J12121" t="str">
            <v>Sales Call</v>
          </cell>
          <cell r="R12121" t="str">
            <v>BPID120091</v>
          </cell>
          <cell r="AB12121" t="str">
            <v>Sales call carried out for HMR collection</v>
          </cell>
        </row>
        <row r="12122">
          <cell r="A12122">
            <v>45206.545520833301</v>
          </cell>
          <cell r="B12122">
            <v>3620</v>
          </cell>
          <cell r="F12122" t="str">
            <v>CC-01060759</v>
          </cell>
          <cell r="J12122" t="str">
            <v>Sales Call</v>
          </cell>
          <cell r="R12122" t="str">
            <v>BRKD160653</v>
          </cell>
          <cell r="AB12122" t="str">
            <v>Sales call carried out for HMR collection.</v>
          </cell>
        </row>
        <row r="12123">
          <cell r="A12123">
            <v>45206.542997685203</v>
          </cell>
          <cell r="B12123">
            <v>2367</v>
          </cell>
          <cell r="F12123" t="str">
            <v>CC-01060749</v>
          </cell>
          <cell r="J12123" t="str">
            <v>Sales Call</v>
          </cell>
          <cell r="R12123" t="str">
            <v>BPGD220035</v>
          </cell>
          <cell r="AB12123" t="str">
            <v>Sales call carried out for HMR collection</v>
          </cell>
        </row>
        <row r="12124">
          <cell r="A12124">
            <v>45206.5325578704</v>
          </cell>
          <cell r="B12124">
            <v>6728</v>
          </cell>
          <cell r="F12124" t="str">
            <v>CC-01060707</v>
          </cell>
          <cell r="J12124" t="str">
            <v>Sales Call</v>
          </cell>
          <cell r="R12124" t="str">
            <v>BRKD220111</v>
          </cell>
          <cell r="AB12124" t="str">
            <v>Sales call carried out for HMR collection</v>
          </cell>
        </row>
        <row r="12125">
          <cell r="A12125">
            <v>45206.531076388899</v>
          </cell>
          <cell r="B12125">
            <v>0</v>
          </cell>
          <cell r="F12125" t="str">
            <v>CC-01060700</v>
          </cell>
          <cell r="J12125" t="str">
            <v>Complaint - Running With Problem</v>
          </cell>
          <cell r="R12125" t="str">
            <v>CRJE690410</v>
          </cell>
          <cell r="AB12125" t="str">
            <v>Attend the site for costomer complaint of air leakage so check and found NRV damage so change with new NRV from customer stock and after then start the unit found running ok.</v>
          </cell>
        </row>
        <row r="12126">
          <cell r="A12126">
            <v>45206.525810185201</v>
          </cell>
          <cell r="B12126">
            <v>4715</v>
          </cell>
          <cell r="F12126" t="str">
            <v>CC-01060675</v>
          </cell>
          <cell r="J12126" t="str">
            <v>Sales Call</v>
          </cell>
          <cell r="R12126" t="str">
            <v>BQED160215</v>
          </cell>
          <cell r="AB12126" t="str">
            <v>Sales call carried out for HMR collection</v>
          </cell>
        </row>
        <row r="12127">
          <cell r="A12127">
            <v>45206.523333333302</v>
          </cell>
          <cell r="B12127">
            <v>3665</v>
          </cell>
          <cell r="F12127" t="str">
            <v>CC-01060665</v>
          </cell>
          <cell r="J12127" t="str">
            <v>Sales Call</v>
          </cell>
          <cell r="R12127" t="str">
            <v>BRKD160684</v>
          </cell>
          <cell r="AB12127" t="str">
            <v>Sales call carried out for HMR collection</v>
          </cell>
        </row>
        <row r="12128">
          <cell r="A12128">
            <v>45206.520358796297</v>
          </cell>
          <cell r="B12128">
            <v>4964</v>
          </cell>
          <cell r="F12128" t="str">
            <v>CC-01060656</v>
          </cell>
          <cell r="J12128" t="str">
            <v>Sales Call</v>
          </cell>
          <cell r="R12128" t="str">
            <v>BUAD162630</v>
          </cell>
          <cell r="AB12128" t="str">
            <v>Sales call carried out for HMR collection</v>
          </cell>
        </row>
        <row r="12129">
          <cell r="A12129">
            <v>45206.516898148097</v>
          </cell>
          <cell r="B12129">
            <v>5970</v>
          </cell>
          <cell r="F12129" t="str">
            <v>CC-01060641</v>
          </cell>
          <cell r="J12129" t="str">
            <v>Sales Call</v>
          </cell>
          <cell r="R12129" t="str">
            <v>BUAD162625</v>
          </cell>
          <cell r="AB12129" t="str">
            <v>Sales call carried out for HMR collection</v>
          </cell>
        </row>
        <row r="12130">
          <cell r="A12130">
            <v>45206.514884259297</v>
          </cell>
          <cell r="B12130">
            <v>4549</v>
          </cell>
          <cell r="F12130" t="str">
            <v>CC-01060634</v>
          </cell>
          <cell r="J12130" t="str">
            <v>Sales Call</v>
          </cell>
          <cell r="R12130" t="str">
            <v>BULL160564</v>
          </cell>
          <cell r="AB12130" t="str">
            <v>Sales call carried out for HMR collection</v>
          </cell>
        </row>
        <row r="12131">
          <cell r="A12131">
            <v>45206.508773148104</v>
          </cell>
          <cell r="B12131">
            <v>3307</v>
          </cell>
          <cell r="F12131" t="str">
            <v>CC-01060610</v>
          </cell>
          <cell r="J12131" t="str">
            <v>Sales Call</v>
          </cell>
          <cell r="R12131" t="str">
            <v>BUAL160594</v>
          </cell>
          <cell r="AB12131" t="str">
            <v>Sales call carried out for HMR collection</v>
          </cell>
        </row>
        <row r="12132">
          <cell r="A12132">
            <v>45206.502974536997</v>
          </cell>
          <cell r="B12132">
            <v>8290</v>
          </cell>
          <cell r="F12132" t="str">
            <v>CC-01060595</v>
          </cell>
          <cell r="J12132" t="str">
            <v>Sales Call</v>
          </cell>
          <cell r="R12132" t="str">
            <v>BULD162559</v>
          </cell>
          <cell r="AB12132" t="str">
            <v>Sales call carried out for HMR collection</v>
          </cell>
        </row>
        <row r="12133">
          <cell r="A12133">
            <v>45206.496319444399</v>
          </cell>
          <cell r="B12133">
            <v>1425</v>
          </cell>
          <cell r="F12133" t="str">
            <v>CC-01060570</v>
          </cell>
          <cell r="J12133" t="str">
            <v>Sales Call</v>
          </cell>
          <cell r="R12133" t="str">
            <v>BTID162377</v>
          </cell>
          <cell r="AB12133" t="str">
            <v>Sales call carried out for HMR collection</v>
          </cell>
        </row>
        <row r="12134">
          <cell r="A12134">
            <v>45206.490995370397</v>
          </cell>
          <cell r="B12134">
            <v>7300</v>
          </cell>
          <cell r="F12134" t="str">
            <v>CC-01060548</v>
          </cell>
          <cell r="J12134" t="str">
            <v>Sales Call</v>
          </cell>
          <cell r="R12134" t="str">
            <v>BTDD162186</v>
          </cell>
          <cell r="AB12134" t="str">
            <v>Sales call carried out for HMR collection</v>
          </cell>
        </row>
        <row r="12135">
          <cell r="A12135">
            <v>45206.488009259301</v>
          </cell>
          <cell r="B12135">
            <v>6836</v>
          </cell>
          <cell r="F12135" t="str">
            <v>CC-01060535</v>
          </cell>
          <cell r="J12135" t="str">
            <v>Sales Call</v>
          </cell>
          <cell r="R12135" t="str">
            <v>BTDD162192</v>
          </cell>
          <cell r="AB12135" t="str">
            <v>Sales call carried out for HMR collection</v>
          </cell>
        </row>
        <row r="12136">
          <cell r="A12136">
            <v>45206.485706018502</v>
          </cell>
          <cell r="B12136">
            <v>2130</v>
          </cell>
          <cell r="F12136" t="str">
            <v>CC-01060527</v>
          </cell>
          <cell r="J12136" t="str">
            <v>Sales Call</v>
          </cell>
          <cell r="R12136" t="str">
            <v>BTID162392</v>
          </cell>
          <cell r="AB12136" t="str">
            <v>Sales call carried out for HMR collection</v>
          </cell>
        </row>
        <row r="12137">
          <cell r="A12137">
            <v>45206.483530092599</v>
          </cell>
          <cell r="B12137">
            <v>6472</v>
          </cell>
          <cell r="F12137" t="str">
            <v>CC-01060525</v>
          </cell>
          <cell r="J12137" t="str">
            <v>Sales Call</v>
          </cell>
          <cell r="R12137" t="str">
            <v>BTFD162243</v>
          </cell>
          <cell r="AB12137" t="str">
            <v>Sales call carried out for HMR collection</v>
          </cell>
        </row>
        <row r="12138">
          <cell r="A12138">
            <v>45206.481053240699</v>
          </cell>
          <cell r="B12138">
            <v>7960</v>
          </cell>
          <cell r="F12138" t="str">
            <v>CC-01060516</v>
          </cell>
          <cell r="J12138" t="str">
            <v>Sales Call</v>
          </cell>
          <cell r="R12138" t="str">
            <v>BTFD162244</v>
          </cell>
          <cell r="AB12138" t="str">
            <v>Sales call carried out for HMR collection</v>
          </cell>
        </row>
        <row r="12139">
          <cell r="A12139">
            <v>45206.277268518497</v>
          </cell>
          <cell r="B12139">
            <v>8503</v>
          </cell>
          <cell r="F12139" t="str">
            <v>CC-01060100</v>
          </cell>
          <cell r="J12139" t="str">
            <v>Schedule Service - AMC</v>
          </cell>
          <cell r="R12139" t="str">
            <v>BUDS046275</v>
          </cell>
          <cell r="AB12139" t="str">
            <v>AMC visit already done on dated 26-09-2023</v>
          </cell>
        </row>
        <row r="12140">
          <cell r="A12140">
            <v>45205.689699074101</v>
          </cell>
          <cell r="B12140">
            <v>3550</v>
          </cell>
          <cell r="F12140" t="str">
            <v>CC-01059677</v>
          </cell>
          <cell r="J12140" t="str">
            <v>Schedule Service</v>
          </cell>
          <cell r="R12140" t="str">
            <v>BUID162953</v>
          </cell>
          <cell r="AB12140" t="str">
            <v>Attend the site for schedule service drain oil with two dead crank 38 litres after then replace oil filter 2nos., replace air filter engine and compressor both side. Topped up oil in tank upto full gauge level. Dead crank the unit and again top up oil upto half gauge level . Over all topped up oil 39 litres. After schedule service done run the unit on load condition found unit is running with all parameters under limit</v>
          </cell>
        </row>
        <row r="12141">
          <cell r="A12141">
            <v>45205.6860185185</v>
          </cell>
          <cell r="B12141">
            <v>1964</v>
          </cell>
          <cell r="F12141" t="str">
            <v>CC-01059664</v>
          </cell>
          <cell r="J12141" t="str">
            <v>Schedule Service</v>
          </cell>
          <cell r="R12141" t="str">
            <v>BVED163244</v>
          </cell>
          <cell r="AB12141" t="str">
            <v>Attend the site for 2000 hours schedule service so overall drain Oil from tank and oil cooker 38 litres with three dead crank, after then replace oil filter 2nos., replace air filter engine and compressor both side. After then plug in the drain plugs and fill oil in tank upto half guage level. Dead crank the unit one time and again fill oil in tank upto half gauge level. After schedule service done start the unit and run the unit on load condition found unit is running in proper condition.</v>
          </cell>
        </row>
        <row r="12142">
          <cell r="A12142">
            <v>45205.280868055597</v>
          </cell>
          <cell r="B12142">
            <v>55834</v>
          </cell>
          <cell r="F12142" t="str">
            <v>CC-01058788</v>
          </cell>
          <cell r="J12142" t="str">
            <v>Schedule Service - AMC</v>
          </cell>
          <cell r="R12142" t="str">
            <v>BLFS040558</v>
          </cell>
          <cell r="AB12142" t="str">
            <v>AMC visit done</v>
          </cell>
        </row>
        <row r="12143">
          <cell r="A12143">
            <v>45204.723171296297</v>
          </cell>
          <cell r="B12143">
            <v>7490</v>
          </cell>
          <cell r="F12143" t="str">
            <v>CC-01058586</v>
          </cell>
          <cell r="J12143" t="str">
            <v>Sales Call</v>
          </cell>
          <cell r="R12143" t="str">
            <v>BTED162217</v>
          </cell>
          <cell r="AB12143" t="str">
            <v>Sales call carried out for HMR collection</v>
          </cell>
        </row>
        <row r="12144">
          <cell r="A12144">
            <v>45204.718923611101</v>
          </cell>
          <cell r="B12144">
            <v>1609</v>
          </cell>
          <cell r="F12144" t="str">
            <v>CC-01058572</v>
          </cell>
          <cell r="J12144" t="str">
            <v>Sales Call</v>
          </cell>
          <cell r="R12144" t="str">
            <v>BTKD162083</v>
          </cell>
          <cell r="AB12144" t="str">
            <v>Sales call carried out for HMR collection</v>
          </cell>
        </row>
        <row r="12145">
          <cell r="A12145">
            <v>45204.716574074097</v>
          </cell>
          <cell r="B12145">
            <v>72538</v>
          </cell>
          <cell r="F12145" t="str">
            <v>CC-01058565</v>
          </cell>
          <cell r="J12145" t="str">
            <v>General Service</v>
          </cell>
          <cell r="R12145" t="str">
            <v>BJGS031396</v>
          </cell>
          <cell r="AB12145" t="str">
            <v>We visited site check and found service due. Otherwise unit running well.</v>
          </cell>
        </row>
        <row r="12146">
          <cell r="A12146">
            <v>45204.715266203697</v>
          </cell>
          <cell r="B12146">
            <v>24082</v>
          </cell>
          <cell r="F12146" t="str">
            <v>CC-01058560</v>
          </cell>
          <cell r="J12146" t="str">
            <v>Sales Call</v>
          </cell>
          <cell r="R12146" t="str">
            <v>BRIS035838</v>
          </cell>
          <cell r="AB12146" t="str">
            <v>We visited site check and found service due. Otherwise unit running well.</v>
          </cell>
        </row>
        <row r="12147">
          <cell r="A12147">
            <v>45204.711180555598</v>
          </cell>
          <cell r="B12147">
            <v>11383</v>
          </cell>
          <cell r="F12147" t="str">
            <v>CC-01058554</v>
          </cell>
          <cell r="J12147" t="str">
            <v>Complaint - Running With Problem</v>
          </cell>
          <cell r="R12147" t="str">
            <v>BTES044431</v>
          </cell>
          <cell r="AB12147" t="str">
            <v>Today we attend the customer site for oil likage so we check and found oil likage from shaft sheal so we change shaft sheal and sleeve than start machine running ok</v>
          </cell>
        </row>
        <row r="12148">
          <cell r="A12148">
            <v>45204.710069444402</v>
          </cell>
          <cell r="B12148">
            <v>2940</v>
          </cell>
          <cell r="F12148" t="str">
            <v>CC-01058553</v>
          </cell>
          <cell r="J12148" t="str">
            <v>Sales Call</v>
          </cell>
          <cell r="R12148" t="str">
            <v>BTGD162296</v>
          </cell>
          <cell r="AB12148" t="str">
            <v>Sales call carried out for HMR collection</v>
          </cell>
        </row>
        <row r="12149">
          <cell r="A12149">
            <v>45204.706898148099</v>
          </cell>
          <cell r="B12149">
            <v>7028</v>
          </cell>
          <cell r="F12149" t="str">
            <v>CC-01058544</v>
          </cell>
          <cell r="J12149" t="str">
            <v>Sales Call</v>
          </cell>
          <cell r="R12149" t="str">
            <v>BTJD162046</v>
          </cell>
          <cell r="AB12149" t="str">
            <v>Sales call carried out for HMR collection</v>
          </cell>
        </row>
        <row r="12150">
          <cell r="A12150">
            <v>45204.703923611101</v>
          </cell>
          <cell r="B12150">
            <v>6806</v>
          </cell>
          <cell r="F12150" t="str">
            <v>CC-01058538</v>
          </cell>
          <cell r="J12150" t="str">
            <v>Sales Call</v>
          </cell>
          <cell r="R12150" t="str">
            <v>BTCD162159</v>
          </cell>
          <cell r="AB12150" t="str">
            <v>Sales call carried out for HMR collection</v>
          </cell>
        </row>
        <row r="12151">
          <cell r="A12151">
            <v>45204.701736111099</v>
          </cell>
          <cell r="B12151">
            <v>14148</v>
          </cell>
          <cell r="F12151" t="str">
            <v>CC-01058536</v>
          </cell>
          <cell r="J12151" t="str">
            <v>General Service</v>
          </cell>
          <cell r="R12151" t="str">
            <v>BSLS036682</v>
          </cell>
          <cell r="AB12151" t="str">
            <v>We visited site check and found service due .</v>
          </cell>
        </row>
        <row r="12152">
          <cell r="A12152">
            <v>45204.699467592603</v>
          </cell>
          <cell r="B12152">
            <v>3599</v>
          </cell>
          <cell r="F12152" t="str">
            <v>CC-01058533</v>
          </cell>
          <cell r="J12152" t="str">
            <v>Sales Call</v>
          </cell>
          <cell r="R12152" t="str">
            <v>BSID161973</v>
          </cell>
          <cell r="AB12152" t="str">
            <v>Sales call carried out for HMR collection</v>
          </cell>
        </row>
        <row r="12153">
          <cell r="A12153">
            <v>45204.6969328704</v>
          </cell>
          <cell r="B12153">
            <v>6053</v>
          </cell>
          <cell r="F12153" t="str">
            <v>CC-01058527</v>
          </cell>
          <cell r="J12153" t="str">
            <v>Sales Call</v>
          </cell>
          <cell r="R12153" t="str">
            <v>BSAD230391</v>
          </cell>
          <cell r="AB12153" t="str">
            <v>Sales call carried out for HMR collection</v>
          </cell>
        </row>
        <row r="12154">
          <cell r="A12154">
            <v>45204.693749999999</v>
          </cell>
          <cell r="B12154">
            <v>4091</v>
          </cell>
          <cell r="F12154" t="str">
            <v>CC-01058520</v>
          </cell>
          <cell r="J12154" t="str">
            <v>Sales Call</v>
          </cell>
          <cell r="R12154" t="str">
            <v>BSHD200586</v>
          </cell>
          <cell r="AB12154" t="str">
            <v>Sales call carried out for HMR collection</v>
          </cell>
        </row>
        <row r="12155">
          <cell r="A12155">
            <v>45204.689444444397</v>
          </cell>
          <cell r="B12155">
            <v>5970</v>
          </cell>
          <cell r="F12155" t="str">
            <v>CC-01058506</v>
          </cell>
          <cell r="J12155" t="str">
            <v>Sales Call</v>
          </cell>
          <cell r="R12155" t="str">
            <v>BSKD161462</v>
          </cell>
          <cell r="AB12155" t="str">
            <v>Sales call carried out for HMR collection</v>
          </cell>
        </row>
        <row r="12156">
          <cell r="A12156">
            <v>45204.646851851903</v>
          </cell>
          <cell r="B12156">
            <v>890</v>
          </cell>
          <cell r="F12156" t="str">
            <v>CC-01058371</v>
          </cell>
          <cell r="J12156" t="str">
            <v>Sales Call</v>
          </cell>
          <cell r="R12156" t="str">
            <v>BVHD163388</v>
          </cell>
          <cell r="AB12156" t="str">
            <v>Sales call carried out for HMR collection</v>
          </cell>
        </row>
        <row r="12157">
          <cell r="A12157">
            <v>45204.643993055601</v>
          </cell>
          <cell r="B12157">
            <v>0</v>
          </cell>
          <cell r="F12157" t="str">
            <v>CC-01058361</v>
          </cell>
          <cell r="J12157" t="str">
            <v>Sales Call</v>
          </cell>
          <cell r="R12157"/>
          <cell r="AB12157"/>
        </row>
        <row r="12158">
          <cell r="A12158">
            <v>45204.639027777797</v>
          </cell>
          <cell r="B12158">
            <v>3340</v>
          </cell>
          <cell r="F12158" t="str">
            <v>CC-01058345</v>
          </cell>
          <cell r="J12158" t="str">
            <v>Sales Call</v>
          </cell>
          <cell r="R12158" t="str">
            <v>BVLD163040</v>
          </cell>
          <cell r="AB12158" t="str">
            <v>Sales carried out for HMR collection</v>
          </cell>
        </row>
        <row r="12159">
          <cell r="A12159">
            <v>45204.613472222198</v>
          </cell>
          <cell r="B12159">
            <v>2164</v>
          </cell>
          <cell r="F12159" t="str">
            <v>CC-01058289</v>
          </cell>
          <cell r="J12159" t="str">
            <v>Sales Call</v>
          </cell>
          <cell r="R12159" t="str">
            <v>BVKD163026</v>
          </cell>
          <cell r="AB12159" t="str">
            <v>Sales call carried out for HMR collection</v>
          </cell>
        </row>
        <row r="12160">
          <cell r="A12160">
            <v>45204.6092824074</v>
          </cell>
          <cell r="B12160">
            <v>1480</v>
          </cell>
          <cell r="F12160" t="str">
            <v>CC-01058278</v>
          </cell>
          <cell r="J12160" t="str">
            <v>Sales Call</v>
          </cell>
          <cell r="R12160" t="str">
            <v>BUCD121174</v>
          </cell>
          <cell r="AB12160" t="str">
            <v>Sales call carried out for HMR collection</v>
          </cell>
        </row>
        <row r="12161">
          <cell r="A12161">
            <v>45204.581724536998</v>
          </cell>
          <cell r="B12161">
            <v>455</v>
          </cell>
          <cell r="F12161" t="str">
            <v>CC-01058214</v>
          </cell>
          <cell r="J12161" t="str">
            <v>Sales Call</v>
          </cell>
          <cell r="R12161" t="str">
            <v>BWLD163608</v>
          </cell>
          <cell r="AB12161" t="str">
            <v>Sales call carried out for HMR collection</v>
          </cell>
        </row>
        <row r="12162">
          <cell r="A12162">
            <v>45204.5788888889</v>
          </cell>
          <cell r="B12162">
            <v>940</v>
          </cell>
          <cell r="F12162" t="str">
            <v>CC-01058205</v>
          </cell>
          <cell r="J12162" t="str">
            <v>Sales Call</v>
          </cell>
          <cell r="R12162" t="str">
            <v>BUID220797</v>
          </cell>
          <cell r="AB12162" t="str">
            <v>Sales call carried out for HMR collection</v>
          </cell>
        </row>
        <row r="12163">
          <cell r="A12163">
            <v>45204.575578703698</v>
          </cell>
          <cell r="B12163">
            <v>896</v>
          </cell>
          <cell r="F12163" t="str">
            <v>CC-01058197</v>
          </cell>
          <cell r="J12163" t="str">
            <v>Sales Call</v>
          </cell>
          <cell r="R12163" t="str">
            <v>BWJL153355</v>
          </cell>
          <cell r="AB12163" t="str">
            <v>Sales call carried out for HMR collection.</v>
          </cell>
        </row>
        <row r="12164">
          <cell r="A12164">
            <v>45204.573020833297</v>
          </cell>
          <cell r="B12164">
            <v>510</v>
          </cell>
          <cell r="F12164" t="str">
            <v>CC-01058189</v>
          </cell>
          <cell r="J12164" t="str">
            <v>Sales Call</v>
          </cell>
          <cell r="R12164" t="str">
            <v>BVID121544</v>
          </cell>
          <cell r="AB12164" t="str">
            <v>Sales call carried out for HMR collection</v>
          </cell>
        </row>
        <row r="12165">
          <cell r="A12165">
            <v>45204.568611111099</v>
          </cell>
          <cell r="B12165">
            <v>555</v>
          </cell>
          <cell r="F12165" t="str">
            <v>CC-01058172</v>
          </cell>
          <cell r="J12165" t="str">
            <v>Sales Call</v>
          </cell>
          <cell r="R12165" t="str">
            <v>BVID121541</v>
          </cell>
          <cell r="AB12165" t="str">
            <v>Sales call carried out for HMR collection</v>
          </cell>
        </row>
        <row r="12166">
          <cell r="A12166">
            <v>45204.564259259299</v>
          </cell>
          <cell r="B12166">
            <v>1005</v>
          </cell>
          <cell r="F12166" t="str">
            <v>CC-01058162</v>
          </cell>
          <cell r="J12166" t="str">
            <v>Sales Call</v>
          </cell>
          <cell r="R12166" t="str">
            <v>BVIL161081</v>
          </cell>
          <cell r="AB12166" t="str">
            <v>Sales call carried out for HMR collection</v>
          </cell>
        </row>
        <row r="12167">
          <cell r="A12167">
            <v>45204.560439814799</v>
          </cell>
          <cell r="B12167">
            <v>560</v>
          </cell>
          <cell r="F12167" t="str">
            <v>CC-01058154</v>
          </cell>
          <cell r="J12167" t="str">
            <v>Sales Call</v>
          </cell>
          <cell r="R12167" t="str">
            <v>BVID121539</v>
          </cell>
          <cell r="AB12167" t="str">
            <v>Sales call carried out for HMR collection</v>
          </cell>
        </row>
        <row r="12168">
          <cell r="A12168">
            <v>45204.557604166701</v>
          </cell>
          <cell r="B12168">
            <v>560</v>
          </cell>
          <cell r="F12168" t="str">
            <v>CC-01058147</v>
          </cell>
          <cell r="J12168" t="str">
            <v>Sales Call</v>
          </cell>
          <cell r="R12168" t="str">
            <v>BVID121546</v>
          </cell>
          <cell r="AB12168" t="str">
            <v>Sales call carried out for HMR collection</v>
          </cell>
        </row>
        <row r="12169">
          <cell r="A12169">
            <v>45204.555011574099</v>
          </cell>
          <cell r="B12169">
            <v>1980</v>
          </cell>
          <cell r="F12169" t="str">
            <v>CC-01058140</v>
          </cell>
          <cell r="J12169" t="str">
            <v>Sales Call</v>
          </cell>
          <cell r="R12169" t="str">
            <v>BUID220795</v>
          </cell>
          <cell r="AB12169" t="str">
            <v>Sales call carried out for HMR collection</v>
          </cell>
        </row>
        <row r="12170">
          <cell r="A12170">
            <v>45204.552326388897</v>
          </cell>
          <cell r="B12170">
            <v>1030</v>
          </cell>
          <cell r="F12170" t="str">
            <v>CC-01058134</v>
          </cell>
          <cell r="J12170" t="str">
            <v>Sales Call</v>
          </cell>
          <cell r="R12170" t="str">
            <v>BVGD121497</v>
          </cell>
          <cell r="AB12170" t="str">
            <v>Sales call carried out for HMR collection</v>
          </cell>
        </row>
        <row r="12171">
          <cell r="A12171">
            <v>45204.549606481502</v>
          </cell>
          <cell r="B12171">
            <v>1220</v>
          </cell>
          <cell r="F12171" t="str">
            <v>CC-01058128</v>
          </cell>
          <cell r="J12171" t="str">
            <v>Sales Call</v>
          </cell>
          <cell r="R12171" t="str">
            <v>BVDD121453</v>
          </cell>
          <cell r="AB12171" t="str">
            <v>Sales call carried out for HMR collection</v>
          </cell>
        </row>
        <row r="12172">
          <cell r="A12172">
            <v>45204.546655092599</v>
          </cell>
          <cell r="B12172">
            <v>770</v>
          </cell>
          <cell r="F12172" t="str">
            <v>CC-01058114</v>
          </cell>
          <cell r="J12172" t="str">
            <v>Sales Call</v>
          </cell>
          <cell r="R12172" t="str">
            <v>BVDD163198</v>
          </cell>
          <cell r="AB12172" t="str">
            <v>Sales call carried out for HMR collection</v>
          </cell>
        </row>
        <row r="12173">
          <cell r="A12173">
            <v>45204.529594907399</v>
          </cell>
          <cell r="B12173">
            <v>1</v>
          </cell>
          <cell r="F12173" t="str">
            <v>CC-01058027</v>
          </cell>
          <cell r="J12173" t="str">
            <v>Commissioning</v>
          </cell>
          <cell r="R12173" t="str">
            <v>BWLS031915</v>
          </cell>
          <cell r="AB12173"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2174">
          <cell r="A12174">
            <v>45204.516064814801</v>
          </cell>
          <cell r="B12174">
            <v>1451</v>
          </cell>
          <cell r="F12174" t="str">
            <v>CC-01057975</v>
          </cell>
          <cell r="J12174" t="str">
            <v>Sales Call</v>
          </cell>
          <cell r="R12174" t="str">
            <v>BUHL152930</v>
          </cell>
          <cell r="AB12174" t="str">
            <v>Sales call carried out for HMR collection</v>
          </cell>
        </row>
        <row r="12175">
          <cell r="A12175">
            <v>45204.511122685202</v>
          </cell>
          <cell r="B12175">
            <v>730</v>
          </cell>
          <cell r="F12175" t="str">
            <v>CC-01057954</v>
          </cell>
          <cell r="J12175" t="str">
            <v>Sales Call</v>
          </cell>
          <cell r="R12175" t="str">
            <v>BUID121299</v>
          </cell>
          <cell r="AB12175" t="str">
            <v>Sales call carried out for HMR collection</v>
          </cell>
        </row>
        <row r="12176">
          <cell r="A12176">
            <v>45204.506388888898</v>
          </cell>
          <cell r="B12176">
            <v>810</v>
          </cell>
          <cell r="F12176" t="str">
            <v>CC-01057938</v>
          </cell>
          <cell r="J12176" t="str">
            <v>Sales Call</v>
          </cell>
          <cell r="R12176" t="str">
            <v>BUHD121280</v>
          </cell>
          <cell r="AB12176" t="str">
            <v>Sales call carried out for HMR collection</v>
          </cell>
        </row>
        <row r="12177">
          <cell r="A12177">
            <v>45203.695787037002</v>
          </cell>
          <cell r="B12177">
            <v>43651</v>
          </cell>
          <cell r="F12177" t="str">
            <v>CC-01057265</v>
          </cell>
          <cell r="J12177" t="str">
            <v>General Service</v>
          </cell>
          <cell r="R12177" t="str">
            <v>BLGS040582</v>
          </cell>
          <cell r="AB12177" t="str">
            <v>We visited site check and SPM done of this unit airend and found data.</v>
          </cell>
        </row>
        <row r="12178">
          <cell r="A12178">
            <v>45203.687708333302</v>
          </cell>
          <cell r="B12178">
            <v>54675</v>
          </cell>
          <cell r="F12178" t="str">
            <v>CC-01057245</v>
          </cell>
          <cell r="J12178" t="str">
            <v>General Service</v>
          </cell>
          <cell r="R12178" t="str">
            <v>BILS030211</v>
          </cell>
          <cell r="AB12178" t="str">
            <v>We visited site and check and found unit running wel and we also SPM done.</v>
          </cell>
        </row>
        <row r="12179">
          <cell r="A12179">
            <v>45203.6727777778</v>
          </cell>
          <cell r="B12179">
            <v>1190</v>
          </cell>
          <cell r="F12179" t="str">
            <v>CC-01057184</v>
          </cell>
          <cell r="J12179" t="str">
            <v>Sales Call</v>
          </cell>
          <cell r="R12179" t="str">
            <v>BWAD163687</v>
          </cell>
          <cell r="AB12179" t="str">
            <v>Sales call carried out for HMR collection</v>
          </cell>
        </row>
        <row r="12180">
          <cell r="A12180">
            <v>45203.6656365741</v>
          </cell>
          <cell r="B12180">
            <v>450</v>
          </cell>
          <cell r="F12180" t="str">
            <v>CC-01057161</v>
          </cell>
          <cell r="J12180" t="str">
            <v>Sales Call</v>
          </cell>
          <cell r="R12180" t="str">
            <v>BWLD231334</v>
          </cell>
          <cell r="AB12180" t="str">
            <v>Sales call carried out for HMR collection</v>
          </cell>
        </row>
        <row r="12181">
          <cell r="A12181">
            <v>45203.660405092603</v>
          </cell>
          <cell r="B12181">
            <v>470</v>
          </cell>
          <cell r="F12181" t="str">
            <v>CC-01057146</v>
          </cell>
          <cell r="J12181" t="str">
            <v>Sales Call</v>
          </cell>
          <cell r="R12181" t="str">
            <v>BWLD231345</v>
          </cell>
          <cell r="AB12181" t="str">
            <v>Sales call carried out for HMR collection</v>
          </cell>
        </row>
        <row r="12182">
          <cell r="A12182">
            <v>45203.6567013889</v>
          </cell>
          <cell r="B12182">
            <v>260</v>
          </cell>
          <cell r="F12182" t="str">
            <v>CC-01057132</v>
          </cell>
          <cell r="J12182" t="str">
            <v>Sales Call</v>
          </cell>
          <cell r="R12182" t="str">
            <v>BWCD121690</v>
          </cell>
          <cell r="AB12182" t="str">
            <v>Sales call carried out for HMR collection</v>
          </cell>
        </row>
        <row r="12183">
          <cell r="A12183">
            <v>45203.653530092597</v>
          </cell>
          <cell r="B12183">
            <v>870</v>
          </cell>
          <cell r="F12183" t="str">
            <v>CC-01057117</v>
          </cell>
          <cell r="J12183" t="str">
            <v>Sales Call</v>
          </cell>
          <cell r="R12183" t="str">
            <v>BWBD163701</v>
          </cell>
          <cell r="AB12183" t="str">
            <v>Sales call carried out for HMR collection</v>
          </cell>
        </row>
        <row r="12184">
          <cell r="A12184">
            <v>45203.651122685202</v>
          </cell>
          <cell r="B12184">
            <v>520</v>
          </cell>
          <cell r="F12184" t="str">
            <v>CC-01057106</v>
          </cell>
          <cell r="J12184" t="str">
            <v>Sales Call</v>
          </cell>
          <cell r="R12184" t="str">
            <v>BWLD163586</v>
          </cell>
          <cell r="AB12184" t="str">
            <v>Sales call carried out for HMR collection</v>
          </cell>
        </row>
        <row r="12185">
          <cell r="A12185">
            <v>45203.648715277799</v>
          </cell>
          <cell r="B12185">
            <v>580</v>
          </cell>
          <cell r="F12185" t="str">
            <v>CC-01057103</v>
          </cell>
          <cell r="J12185" t="str">
            <v>Sales Call</v>
          </cell>
          <cell r="R12185" t="str">
            <v>BWAD163674</v>
          </cell>
          <cell r="AB12185" t="str">
            <v>Sales call carried out for HMR collection</v>
          </cell>
        </row>
        <row r="12186">
          <cell r="A12186">
            <v>45203.645219907397</v>
          </cell>
          <cell r="B12186">
            <v>435</v>
          </cell>
          <cell r="F12186" t="str">
            <v>CC-01057093</v>
          </cell>
          <cell r="J12186" t="str">
            <v>Sales Call</v>
          </cell>
          <cell r="R12186" t="str">
            <v>BWBD163738</v>
          </cell>
          <cell r="AB12186" t="str">
            <v>Sales call carried out for HMR collection</v>
          </cell>
        </row>
        <row r="12187">
          <cell r="A12187">
            <v>45203.642824074101</v>
          </cell>
          <cell r="B12187">
            <v>480</v>
          </cell>
          <cell r="F12187" t="str">
            <v>CC-01057086</v>
          </cell>
          <cell r="J12187" t="str">
            <v>Sales Call</v>
          </cell>
          <cell r="R12187" t="str">
            <v>BWJD163499</v>
          </cell>
          <cell r="AB12187" t="str">
            <v>Sales call carried out for HMR collection</v>
          </cell>
        </row>
        <row r="12188">
          <cell r="A12188">
            <v>45203.639976851897</v>
          </cell>
          <cell r="B12188">
            <v>740</v>
          </cell>
          <cell r="F12188" t="str">
            <v>CC-01057074</v>
          </cell>
          <cell r="J12188" t="str">
            <v>Sales Call</v>
          </cell>
          <cell r="R12188" t="str">
            <v>BWBD163707</v>
          </cell>
          <cell r="AB12188" t="str">
            <v>Sales call carried out for HMR collection</v>
          </cell>
        </row>
        <row r="12189">
          <cell r="A12189">
            <v>45203.6375694444</v>
          </cell>
          <cell r="B12189">
            <v>1060</v>
          </cell>
          <cell r="F12189" t="str">
            <v>CC-01057065</v>
          </cell>
          <cell r="J12189" t="str">
            <v>Sales Call</v>
          </cell>
          <cell r="R12189" t="str">
            <v>BWKD163559</v>
          </cell>
          <cell r="AB12189" t="str">
            <v>Sales call carried out for HMR collection</v>
          </cell>
        </row>
        <row r="12190">
          <cell r="A12190">
            <v>45203.636041666701</v>
          </cell>
          <cell r="B12190">
            <v>2024</v>
          </cell>
          <cell r="F12190" t="str">
            <v>CC-01057058</v>
          </cell>
          <cell r="J12190" t="str">
            <v>Schedule Service</v>
          </cell>
          <cell r="R12190" t="str">
            <v>BWLS032057</v>
          </cell>
          <cell r="AB12190" t="str">
            <v>Today we attend the customer site for sheudle service so we change parts 1 air filter 2 oil filter than start machine running ok</v>
          </cell>
        </row>
        <row r="12191">
          <cell r="A12191">
            <v>45203.633449074099</v>
          </cell>
          <cell r="B12191">
            <v>1675</v>
          </cell>
          <cell r="F12191" t="str">
            <v>CC-01057046</v>
          </cell>
          <cell r="J12191" t="str">
            <v>Sales Call</v>
          </cell>
          <cell r="R12191" t="str">
            <v>BWAD163648</v>
          </cell>
          <cell r="AB12191" t="str">
            <v>Sales call carried out for HMR collection</v>
          </cell>
        </row>
        <row r="12192">
          <cell r="A12192">
            <v>45203.630393518499</v>
          </cell>
          <cell r="B12192">
            <v>80</v>
          </cell>
          <cell r="F12192" t="str">
            <v>CC-01057041</v>
          </cell>
          <cell r="J12192" t="str">
            <v>Sales Call</v>
          </cell>
          <cell r="R12192" t="str">
            <v>BWAD163680</v>
          </cell>
          <cell r="AB12192" t="str">
            <v>Sales call carried out for HMR collection</v>
          </cell>
        </row>
        <row r="12193">
          <cell r="A12193">
            <v>45203.628090277802</v>
          </cell>
          <cell r="B12193">
            <v>100</v>
          </cell>
          <cell r="F12193" t="str">
            <v>CC-01057038</v>
          </cell>
          <cell r="J12193" t="str">
            <v>Sales Call</v>
          </cell>
          <cell r="R12193" t="str">
            <v>BWJL153357</v>
          </cell>
          <cell r="AB12193" t="str">
            <v>Sales call carried out for HMR collection</v>
          </cell>
        </row>
        <row r="12194">
          <cell r="A12194">
            <v>45203.625474537002</v>
          </cell>
          <cell r="B12194">
            <v>1940</v>
          </cell>
          <cell r="F12194" t="str">
            <v>CC-01057032</v>
          </cell>
          <cell r="J12194" t="str">
            <v>Sales Call</v>
          </cell>
          <cell r="R12194" t="str">
            <v>BVED163244</v>
          </cell>
          <cell r="AB12194" t="str">
            <v>Sales call carried out for HMR collection</v>
          </cell>
        </row>
        <row r="12195">
          <cell r="A12195">
            <v>45203.622951388897</v>
          </cell>
          <cell r="B12195">
            <v>540</v>
          </cell>
          <cell r="F12195" t="str">
            <v>CC-01057024</v>
          </cell>
          <cell r="J12195" t="str">
            <v>Sales Call</v>
          </cell>
          <cell r="R12195" t="str">
            <v>BWKD163543</v>
          </cell>
          <cell r="AB12195" t="str">
            <v>Sales call carried out for HMR collection</v>
          </cell>
        </row>
        <row r="12196">
          <cell r="A12196">
            <v>45203.620486111096</v>
          </cell>
          <cell r="B12196">
            <v>411</v>
          </cell>
          <cell r="F12196" t="str">
            <v>CC-01057015</v>
          </cell>
          <cell r="J12196" t="str">
            <v>Sales Call</v>
          </cell>
          <cell r="R12196" t="str">
            <v>BWKD163512</v>
          </cell>
          <cell r="AB12196" t="str">
            <v>Sales call carried out for HMR collection</v>
          </cell>
        </row>
        <row r="12197">
          <cell r="A12197">
            <v>45203.617696759298</v>
          </cell>
          <cell r="B12197">
            <v>585</v>
          </cell>
          <cell r="F12197" t="str">
            <v>CC-01057005</v>
          </cell>
          <cell r="J12197" t="str">
            <v>Sales Call</v>
          </cell>
          <cell r="R12197" t="str">
            <v>BVFD163261</v>
          </cell>
          <cell r="AB12197" t="str">
            <v>Sales call carried out for HMR collection</v>
          </cell>
        </row>
        <row r="12198">
          <cell r="A12198">
            <v>45203.608275462997</v>
          </cell>
          <cell r="B12198">
            <v>29129</v>
          </cell>
          <cell r="F12198" t="str">
            <v>CC-01056978</v>
          </cell>
          <cell r="J12198" t="str">
            <v>General Service</v>
          </cell>
          <cell r="R12198" t="str">
            <v>BRIS035698</v>
          </cell>
          <cell r="AB12198" t="str">
            <v>We visited site check and found unit running well.all parts working well .Oil level ok .After than we SPM done of this airend unit and found data.</v>
          </cell>
        </row>
        <row r="12199">
          <cell r="A12199">
            <v>45203.591574074097</v>
          </cell>
          <cell r="B12199">
            <v>2400</v>
          </cell>
          <cell r="F12199" t="str">
            <v>CC-01056949</v>
          </cell>
          <cell r="J12199" t="str">
            <v>Complaint - Running With Problem</v>
          </cell>
          <cell r="R12199" t="str">
            <v>BVJD162972</v>
          </cell>
          <cell r="AB12199" t="str">
            <v>Attend the site for line pressure hunting issue so observe the problem found unit line pressure is hunting in idle condition while in main ball valve closed condition so inspect the unit found a little air leakage through one hose of separator tank to load valve so stop the unit replace the hose , also open the pressure regulator valve and clean the prv assembly and kit after then re tightened the prv assembly and start the unit , readjust the line pressure to 14.5 bar at 1300 idle rpm checked the unit on loading and unloading condition any kind of pressure hunting not found also unit running in satisfactory mode.</v>
          </cell>
        </row>
        <row r="12200">
          <cell r="A12200">
            <v>45203.572835648098</v>
          </cell>
          <cell r="B12200">
            <v>28273</v>
          </cell>
          <cell r="F12200" t="str">
            <v>CC-01056909</v>
          </cell>
          <cell r="J12200" t="str">
            <v>General Service</v>
          </cell>
          <cell r="R12200" t="str">
            <v>BMJS040004</v>
          </cell>
          <cell r="AB12200" t="str">
            <v>We visited site check and found unit running well . After than we SPM done of this unit airend</v>
          </cell>
        </row>
        <row r="12201">
          <cell r="A12201">
            <v>45203.506296296298</v>
          </cell>
          <cell r="B12201">
            <v>24884</v>
          </cell>
          <cell r="F12201" t="str">
            <v>CC-01056735</v>
          </cell>
          <cell r="J12201" t="str">
            <v>General Service</v>
          </cell>
          <cell r="R12201" t="str">
            <v>BSKS036366</v>
          </cell>
          <cell r="AB12201" t="str">
            <v>Today we attend the customer site for AMC visit so we check and found that compressor running well but service due</v>
          </cell>
        </row>
        <row r="12202">
          <cell r="A12202">
            <v>45203.497662037</v>
          </cell>
          <cell r="B12202">
            <v>336</v>
          </cell>
          <cell r="F12202" t="str">
            <v>CC-01056711</v>
          </cell>
          <cell r="J12202" t="str">
            <v>General Service</v>
          </cell>
          <cell r="R12202" t="str">
            <v>BWJC378261</v>
          </cell>
          <cell r="AB12202" t="str">
            <v>We visited site check and found unit running well.Oil level ok. Working Loading unloading proper. Air filter clean .line voltage ok etc point check and found all parts working well.</v>
          </cell>
        </row>
        <row r="12203">
          <cell r="A12203">
            <v>45202.770613425899</v>
          </cell>
          <cell r="B12203">
            <v>2562</v>
          </cell>
          <cell r="F12203" t="str">
            <v>CC-01056271</v>
          </cell>
          <cell r="J12203" t="str">
            <v>Sales Call</v>
          </cell>
          <cell r="R12203" t="str">
            <v>BVID163401</v>
          </cell>
          <cell r="AB12203" t="str">
            <v>Sales call carried out for HMR collection</v>
          </cell>
        </row>
        <row r="12204">
          <cell r="A12204">
            <v>45202.769074074102</v>
          </cell>
          <cell r="B12204">
            <v>1010</v>
          </cell>
          <cell r="F12204" t="str">
            <v>CC-01056270</v>
          </cell>
          <cell r="J12204" t="str">
            <v>Sales Call</v>
          </cell>
          <cell r="R12204" t="str">
            <v>BVIL161084</v>
          </cell>
          <cell r="AB12204" t="str">
            <v>Sales call carried out for HMR collection</v>
          </cell>
        </row>
        <row r="12205">
          <cell r="A12205">
            <v>45202.767685185201</v>
          </cell>
          <cell r="B12205">
            <v>660</v>
          </cell>
          <cell r="F12205" t="str">
            <v>CC-01056268</v>
          </cell>
          <cell r="J12205" t="str">
            <v>Sales Call</v>
          </cell>
          <cell r="R12205" t="str">
            <v>BVID163429</v>
          </cell>
          <cell r="AB12205" t="str">
            <v>Sales call carried out for HMR collection</v>
          </cell>
        </row>
        <row r="12206">
          <cell r="A12206">
            <v>45202.766331018502</v>
          </cell>
          <cell r="B12206">
            <v>1596</v>
          </cell>
          <cell r="F12206" t="str">
            <v>CC-01056266</v>
          </cell>
          <cell r="J12206" t="str">
            <v>Sales Call</v>
          </cell>
          <cell r="R12206" t="str">
            <v>BVHD163393</v>
          </cell>
          <cell r="AB12206" t="str">
            <v>Sales call carried out for HMR collection</v>
          </cell>
        </row>
        <row r="12207">
          <cell r="A12207">
            <v>45202.764988425901</v>
          </cell>
          <cell r="B12207">
            <v>2020</v>
          </cell>
          <cell r="F12207" t="str">
            <v>CC-01056265</v>
          </cell>
          <cell r="J12207" t="str">
            <v>Sales Call</v>
          </cell>
          <cell r="R12207" t="str">
            <v>BVHD163374</v>
          </cell>
          <cell r="AB12207" t="str">
            <v>Sales call carried out for HMR collection</v>
          </cell>
        </row>
        <row r="12208">
          <cell r="A12208">
            <v>45202.763634259303</v>
          </cell>
          <cell r="B12208">
            <v>1455</v>
          </cell>
          <cell r="F12208" t="str">
            <v>CC-01056264</v>
          </cell>
          <cell r="J12208" t="str">
            <v>Sales Call</v>
          </cell>
          <cell r="R12208" t="str">
            <v>BVLD163043</v>
          </cell>
          <cell r="AB12208" t="str">
            <v>Sales call carried out for HMR collection</v>
          </cell>
        </row>
        <row r="12209">
          <cell r="A12209">
            <v>45202.761932870402</v>
          </cell>
          <cell r="B12209">
            <v>2367</v>
          </cell>
          <cell r="F12209" t="str">
            <v>CC-01056263</v>
          </cell>
          <cell r="J12209" t="str">
            <v>Sales Call</v>
          </cell>
          <cell r="R12209" t="str">
            <v>BVJD162958</v>
          </cell>
          <cell r="AB12209" t="str">
            <v>Sales call carried out for HMR collection</v>
          </cell>
        </row>
        <row r="12210">
          <cell r="A12210">
            <v>45202.7605092593</v>
          </cell>
          <cell r="B12210">
            <v>1610</v>
          </cell>
          <cell r="F12210" t="str">
            <v>CC-01056262</v>
          </cell>
          <cell r="J12210" t="str">
            <v>Sales Call</v>
          </cell>
          <cell r="R12210" t="str">
            <v>BVGD163308</v>
          </cell>
          <cell r="AB12210" t="str">
            <v>Sales call carried out for HMR collection</v>
          </cell>
        </row>
        <row r="12211">
          <cell r="A12211">
            <v>45202.758912037003</v>
          </cell>
          <cell r="B12211">
            <v>1400</v>
          </cell>
          <cell r="F12211" t="str">
            <v>CC-01056261</v>
          </cell>
          <cell r="J12211" t="str">
            <v>Sales Call</v>
          </cell>
          <cell r="R12211" t="str">
            <v>BVHD163336</v>
          </cell>
          <cell r="AB12211" t="str">
            <v>Sales call carried out for HMR collection</v>
          </cell>
        </row>
        <row r="12212">
          <cell r="A12212">
            <v>45202.757442129601</v>
          </cell>
          <cell r="B12212">
            <v>1400</v>
          </cell>
          <cell r="F12212" t="str">
            <v>CC-01056260</v>
          </cell>
          <cell r="J12212" t="str">
            <v>Sales Call</v>
          </cell>
          <cell r="R12212" t="str">
            <v>BVHD163366</v>
          </cell>
          <cell r="AB12212" t="str">
            <v>Sales call carried out for HMR collection</v>
          </cell>
        </row>
        <row r="12213">
          <cell r="A12213">
            <v>45202.755706018499</v>
          </cell>
          <cell r="B12213">
            <v>4050</v>
          </cell>
          <cell r="F12213" t="str">
            <v>CC-01056257</v>
          </cell>
          <cell r="J12213" t="str">
            <v>Sales Call</v>
          </cell>
          <cell r="R12213" t="str">
            <v>BVCD163165</v>
          </cell>
          <cell r="AB12213" t="str">
            <v>Sales call carried out for HMR collection</v>
          </cell>
        </row>
        <row r="12214">
          <cell r="A12214">
            <v>45202.753773148099</v>
          </cell>
          <cell r="B12214">
            <v>2396</v>
          </cell>
          <cell r="F12214" t="str">
            <v>CC-01056253</v>
          </cell>
          <cell r="J12214" t="str">
            <v>Sales Call</v>
          </cell>
          <cell r="R12214" t="str">
            <v>BVJD162972</v>
          </cell>
          <cell r="AB12214" t="str">
            <v>Sales call carried out for HMR collection</v>
          </cell>
        </row>
        <row r="12215">
          <cell r="A12215">
            <v>45202.752164351798</v>
          </cell>
          <cell r="B12215">
            <v>2800</v>
          </cell>
          <cell r="F12215" t="str">
            <v>CC-01056251</v>
          </cell>
          <cell r="J12215" t="str">
            <v>Sales Call</v>
          </cell>
          <cell r="R12215" t="str">
            <v>BVED231179</v>
          </cell>
          <cell r="AB12215" t="str">
            <v>Sales call carried out for HMR collection</v>
          </cell>
        </row>
        <row r="12216">
          <cell r="A12216">
            <v>45202.750509259298</v>
          </cell>
          <cell r="B12216">
            <v>3310</v>
          </cell>
          <cell r="F12216" t="str">
            <v>CC-01056248</v>
          </cell>
          <cell r="J12216" t="str">
            <v>Sales Call</v>
          </cell>
          <cell r="R12216" t="str">
            <v>BVED163235</v>
          </cell>
          <cell r="AB12216" t="str">
            <v>Sales call carried out for HMR collection</v>
          </cell>
        </row>
        <row r="12217">
          <cell r="A12217">
            <v>45202.749062499999</v>
          </cell>
          <cell r="B12217">
            <v>3350</v>
          </cell>
          <cell r="F12217" t="str">
            <v>CC-01056243</v>
          </cell>
          <cell r="J12217" t="str">
            <v>Sales Call</v>
          </cell>
          <cell r="R12217" t="str">
            <v>BVED163231</v>
          </cell>
          <cell r="AB12217" t="str">
            <v>Sales call carried out for HMR collection.</v>
          </cell>
        </row>
        <row r="12218">
          <cell r="A12218">
            <v>45202.7475694444</v>
          </cell>
          <cell r="B12218">
            <v>1420</v>
          </cell>
          <cell r="F12218" t="str">
            <v>CC-01056242</v>
          </cell>
          <cell r="J12218" t="str">
            <v>Sales Call</v>
          </cell>
          <cell r="R12218" t="str">
            <v>BVAD121386</v>
          </cell>
          <cell r="AB12218" t="str">
            <v>Sales call carried out for HMR collection</v>
          </cell>
        </row>
        <row r="12219">
          <cell r="A12219">
            <v>45202.745717592603</v>
          </cell>
          <cell r="B12219">
            <v>3164</v>
          </cell>
          <cell r="F12219" t="str">
            <v>CC-01056241</v>
          </cell>
          <cell r="J12219" t="str">
            <v>Sales Call</v>
          </cell>
          <cell r="R12219" t="str">
            <v>BVLD163067</v>
          </cell>
          <cell r="AB12219" t="str">
            <v>Sales call carried out for HMR collection</v>
          </cell>
        </row>
        <row r="12220">
          <cell r="A12220">
            <v>45202.743923611102</v>
          </cell>
          <cell r="B12220">
            <v>2300</v>
          </cell>
          <cell r="F12220" t="str">
            <v>CC-01056239</v>
          </cell>
          <cell r="J12220" t="str">
            <v>Sales Call</v>
          </cell>
          <cell r="R12220" t="str">
            <v>BVKD163010</v>
          </cell>
          <cell r="AB12220" t="str">
            <v>Sales call carried out for HMR collection</v>
          </cell>
        </row>
        <row r="12221">
          <cell r="A12221">
            <v>45202.7424537037</v>
          </cell>
          <cell r="B12221">
            <v>590</v>
          </cell>
          <cell r="F12221" t="str">
            <v>CC-01056236</v>
          </cell>
          <cell r="J12221" t="str">
            <v>Sales Call</v>
          </cell>
          <cell r="R12221" t="str">
            <v>BUAD121111</v>
          </cell>
          <cell r="AB12221" t="str">
            <v>Sales call carried out for HMR collection</v>
          </cell>
        </row>
        <row r="12222">
          <cell r="A12222">
            <v>45202.741122685198</v>
          </cell>
          <cell r="B12222">
            <v>1319</v>
          </cell>
          <cell r="F12222" t="str">
            <v>CC-01056234</v>
          </cell>
          <cell r="J12222" t="str">
            <v>Sales Call</v>
          </cell>
          <cell r="R12222" t="str">
            <v>BVJD162957</v>
          </cell>
          <cell r="AB12222" t="str">
            <v>Sales call carried out for HMR collection</v>
          </cell>
        </row>
        <row r="12223">
          <cell r="A12223">
            <v>45202.739629629599</v>
          </cell>
          <cell r="B12223">
            <v>5484</v>
          </cell>
          <cell r="F12223" t="str">
            <v>CC-01056230</v>
          </cell>
          <cell r="J12223" t="str">
            <v>Sales Call</v>
          </cell>
          <cell r="R12223" t="str">
            <v>BUID162912</v>
          </cell>
          <cell r="AB12223" t="str">
            <v>Sales call carried out for HMR collection</v>
          </cell>
        </row>
        <row r="12224">
          <cell r="A12224">
            <v>45202.738437499997</v>
          </cell>
          <cell r="B12224">
            <v>3476</v>
          </cell>
          <cell r="F12224" t="str">
            <v>CC-01056228</v>
          </cell>
          <cell r="J12224" t="str">
            <v>Sales Call</v>
          </cell>
          <cell r="R12224" t="str">
            <v>BUAD162634</v>
          </cell>
          <cell r="AB12224" t="str">
            <v>Sales call carried out for HMR collection</v>
          </cell>
        </row>
        <row r="12225">
          <cell r="A12225">
            <v>45202.737048611103</v>
          </cell>
          <cell r="B12225">
            <v>3539</v>
          </cell>
          <cell r="F12225" t="str">
            <v>CC-01056227</v>
          </cell>
          <cell r="J12225" t="str">
            <v>Sales Call</v>
          </cell>
          <cell r="R12225" t="str">
            <v>BUID162953</v>
          </cell>
          <cell r="AB12225" t="str">
            <v>Sales call carried out for HMR collection</v>
          </cell>
        </row>
        <row r="12226">
          <cell r="A12226">
            <v>45202.735300925902</v>
          </cell>
          <cell r="B12226">
            <v>2117</v>
          </cell>
          <cell r="F12226" t="str">
            <v>CC-01056222</v>
          </cell>
          <cell r="J12226" t="str">
            <v>Sales Call</v>
          </cell>
          <cell r="R12226" t="str">
            <v>BUDD162719</v>
          </cell>
          <cell r="AB12226" t="str">
            <v>Sales call carried out for HMR collection</v>
          </cell>
        </row>
        <row r="12227">
          <cell r="A12227">
            <v>45202.733668981498</v>
          </cell>
          <cell r="B12227">
            <v>2510</v>
          </cell>
          <cell r="F12227" t="str">
            <v>CC-01056216</v>
          </cell>
          <cell r="J12227" t="str">
            <v>Sales Call</v>
          </cell>
          <cell r="R12227" t="str">
            <v>BUID162940</v>
          </cell>
          <cell r="AB12227" t="str">
            <v>Sales call carried out for HMR collection</v>
          </cell>
        </row>
        <row r="12228">
          <cell r="A12228">
            <v>45202.732210648202</v>
          </cell>
          <cell r="B12228">
            <v>880</v>
          </cell>
          <cell r="F12228" t="str">
            <v>CC-01056211</v>
          </cell>
          <cell r="J12228" t="str">
            <v>Sales Call</v>
          </cell>
          <cell r="R12228" t="str">
            <v>BUFL152860</v>
          </cell>
          <cell r="AB12228" t="str">
            <v>Sales call carried out for HMR collection</v>
          </cell>
        </row>
        <row r="12229">
          <cell r="A12229">
            <v>45202.730578703697</v>
          </cell>
          <cell r="B12229">
            <v>3299</v>
          </cell>
          <cell r="F12229" t="str">
            <v>CC-01056202</v>
          </cell>
          <cell r="J12229" t="str">
            <v>Sales Call</v>
          </cell>
          <cell r="R12229" t="str">
            <v>BUGD162852</v>
          </cell>
          <cell r="AB12229" t="str">
            <v>Sales call carried out for HMR collection</v>
          </cell>
        </row>
        <row r="12230">
          <cell r="A12230">
            <v>45202.729097222204</v>
          </cell>
          <cell r="B12230">
            <v>4754</v>
          </cell>
          <cell r="F12230" t="str">
            <v>CC-01056200</v>
          </cell>
          <cell r="J12230" t="str">
            <v>Sales Call</v>
          </cell>
          <cell r="R12230" t="str">
            <v>BUGD162826</v>
          </cell>
          <cell r="AB12230" t="str">
            <v>Sales call carried out for HMR collection</v>
          </cell>
        </row>
        <row r="12231">
          <cell r="A12231">
            <v>45202.727164351898</v>
          </cell>
          <cell r="B12231">
            <v>5970</v>
          </cell>
          <cell r="F12231" t="str">
            <v>CC-01056196</v>
          </cell>
          <cell r="J12231" t="str">
            <v>Sales Call</v>
          </cell>
          <cell r="R12231" t="str">
            <v>BUFD162814</v>
          </cell>
          <cell r="AB12231" t="str">
            <v>Sales call carried out for HMR collection.</v>
          </cell>
        </row>
        <row r="12232">
          <cell r="A12232">
            <v>45202.7136805556</v>
          </cell>
          <cell r="B12232">
            <v>3380</v>
          </cell>
          <cell r="F12232" t="str">
            <v>CC-01056172</v>
          </cell>
          <cell r="J12232" t="str">
            <v>Sales Call</v>
          </cell>
          <cell r="R12232" t="str">
            <v>BTHD162350</v>
          </cell>
          <cell r="AB12232" t="str">
            <v>Sales call carried out for HMR Collection..</v>
          </cell>
        </row>
        <row r="12233">
          <cell r="A12233">
            <v>45202.700787037</v>
          </cell>
          <cell r="B12233">
            <v>0</v>
          </cell>
          <cell r="F12233" t="str">
            <v>CC-01056147</v>
          </cell>
          <cell r="J12233" t="str">
            <v>Commissioning</v>
          </cell>
          <cell r="R12233" t="str">
            <v>23892608</v>
          </cell>
          <cell r="AB12233" t="str">
            <v>Commissioning done on date 06-10-2023</v>
          </cell>
        </row>
        <row r="12234">
          <cell r="A12234">
            <v>45202.678414351903</v>
          </cell>
          <cell r="B12234">
            <v>8178</v>
          </cell>
          <cell r="F12234" t="str">
            <v>CC-01056063</v>
          </cell>
          <cell r="J12234" t="str">
            <v>Schedule Service</v>
          </cell>
          <cell r="R12234" t="str">
            <v>BUFS046839</v>
          </cell>
          <cell r="AB12234" t="str">
            <v>Today we attend the customer site for general service so we change parts 1 air filter 2 oil filter 3 oil 4 separator 5 valve kit 6 pre filter 7 greasing done than start machine running ok</v>
          </cell>
        </row>
        <row r="12235">
          <cell r="A12235">
            <v>45202.660069444399</v>
          </cell>
          <cell r="B12235">
            <v>281243</v>
          </cell>
          <cell r="F12235" t="str">
            <v>CC-01056001</v>
          </cell>
          <cell r="J12235" t="str">
            <v>Schedule Service</v>
          </cell>
          <cell r="R12235" t="str">
            <v>BRIC374329</v>
          </cell>
          <cell r="AB12235" t="str">
            <v>We visited site for complain was service due so we service done today in unit during change the parts Oil filter and oil. After than start fot check unit running well.</v>
          </cell>
        </row>
        <row r="12236">
          <cell r="A12236">
            <v>45202.626562500001</v>
          </cell>
          <cell r="B12236">
            <v>0</v>
          </cell>
          <cell r="F12236" t="str">
            <v>CC-01055918</v>
          </cell>
          <cell r="J12236" t="str">
            <v>General Service</v>
          </cell>
          <cell r="R12236" t="str">
            <v>CVIE569900</v>
          </cell>
          <cell r="AB12236" t="str">
            <v>Attend the site for general service so drain oil from chamber ans after that top up 1 liter oil ans change air filter after that start the unit found running ok....</v>
          </cell>
        </row>
        <row r="12237">
          <cell r="A12237">
            <v>45202.573495370401</v>
          </cell>
          <cell r="B12237">
            <v>24879</v>
          </cell>
          <cell r="F12237" t="str">
            <v>CC-01055794</v>
          </cell>
          <cell r="J12237" t="str">
            <v>General Service</v>
          </cell>
          <cell r="R12237" t="str">
            <v>BRCC372871</v>
          </cell>
          <cell r="AB12237" t="str">
            <v>We visited dite check and found unit running well but service due.</v>
          </cell>
        </row>
        <row r="12238">
          <cell r="A12238">
            <v>45202.572407407402</v>
          </cell>
          <cell r="B12238">
            <v>18840</v>
          </cell>
          <cell r="F12238" t="str">
            <v>CC-01055792</v>
          </cell>
          <cell r="J12238" t="str">
            <v>General Service</v>
          </cell>
          <cell r="R12238" t="str">
            <v>BRFC373676</v>
          </cell>
          <cell r="AB12238" t="str">
            <v>We visited site check and found unit running well but service due.</v>
          </cell>
        </row>
        <row r="12239">
          <cell r="A12239">
            <v>45201.748530092598</v>
          </cell>
          <cell r="B12239">
            <v>0</v>
          </cell>
          <cell r="F12239" t="str">
            <v>CC-01055045</v>
          </cell>
          <cell r="J12239" t="str">
            <v>Preservative Measures</v>
          </cell>
          <cell r="R12239" t="str">
            <v>DWLL140640</v>
          </cell>
          <cell r="AB12239" t="str">
            <v>Preservative Measures done</v>
          </cell>
        </row>
        <row r="12240">
          <cell r="A12240">
            <v>45201.5789351852</v>
          </cell>
          <cell r="B12240">
            <v>11153</v>
          </cell>
          <cell r="F12240" t="str">
            <v>CC-01054918</v>
          </cell>
          <cell r="J12240" t="str">
            <v>Schedule Service</v>
          </cell>
          <cell r="R12240" t="str">
            <v>BQLC370193</v>
          </cell>
          <cell r="AB12240" t="str">
            <v>We visited site and servicing done today of this unit during in service we change the parts are 1Air filter,2.Oil,3.Separator,4.Oil filter after than start for check unit running well.</v>
          </cell>
        </row>
        <row r="12241">
          <cell r="A12241">
            <v>45201.283923611103</v>
          </cell>
          <cell r="B12241">
            <v>3847</v>
          </cell>
          <cell r="F12241" t="str">
            <v>CC-01054671</v>
          </cell>
          <cell r="J12241" t="str">
            <v>Schedule Service - AMC</v>
          </cell>
          <cell r="R12241" t="str">
            <v>BUDC372327</v>
          </cell>
          <cell r="AB12241" t="str">
            <v>AMC visit done</v>
          </cell>
        </row>
        <row r="12242">
          <cell r="A12242">
            <v>45201.278298611098</v>
          </cell>
          <cell r="B12242">
            <v>11765</v>
          </cell>
          <cell r="F12242" t="str">
            <v>CC-01054625</v>
          </cell>
          <cell r="J12242" t="str">
            <v>Schedule Service - AMC</v>
          </cell>
          <cell r="R12242" t="str">
            <v>BSGC376585</v>
          </cell>
          <cell r="AB12242" t="str">
            <v>AMC visit done</v>
          </cell>
        </row>
        <row r="12243">
          <cell r="A12243">
            <v>45201.276886574102</v>
          </cell>
          <cell r="B12243">
            <v>18508</v>
          </cell>
          <cell r="F12243" t="str">
            <v>CC-01054614</v>
          </cell>
          <cell r="J12243" t="str">
            <v>Schedule Service - AMC</v>
          </cell>
          <cell r="R12243" t="str">
            <v>BJHS031586</v>
          </cell>
          <cell r="AB12243" t="str">
            <v>AMC visit done</v>
          </cell>
        </row>
        <row r="12244">
          <cell r="A12244">
            <v>45199.656273148103</v>
          </cell>
          <cell r="B12244">
            <v>8513</v>
          </cell>
          <cell r="F12244" t="str">
            <v>CC-01054045</v>
          </cell>
          <cell r="J12244" t="str">
            <v>Schedule Service</v>
          </cell>
          <cell r="R12244" t="str">
            <v>BVAS038005</v>
          </cell>
          <cell r="AB12244" t="str">
            <v>We visited site and service done during in service we change the parts 1.Air filter,2.Oil filter,3.Separator,4.Oil xd after than start for check unit running well</v>
          </cell>
        </row>
        <row r="12245">
          <cell r="A12245">
            <v>45199.5945601852</v>
          </cell>
          <cell r="B12245">
            <v>7870</v>
          </cell>
          <cell r="F12245" t="str">
            <v>CC-01053889</v>
          </cell>
          <cell r="J12245" t="str">
            <v>Schedule Service</v>
          </cell>
          <cell r="R12245" t="str">
            <v>BOID200231</v>
          </cell>
          <cell r="AB12245" t="str">
            <v>Attend the site for scheduled service so dain oil from tank and drain oil from cooler total 38 liters oil drain then change air oil separator and mpv kit, bdv kit, arv kit, pressure regulator kit and actuator kit then change oil 40 liters</v>
          </cell>
        </row>
        <row r="12246">
          <cell r="A12246">
            <v>45199.593518518501</v>
          </cell>
          <cell r="B12246">
            <v>6160</v>
          </cell>
          <cell r="F12246" t="str">
            <v>CC-01053887</v>
          </cell>
          <cell r="J12246" t="str">
            <v>Schedule Service</v>
          </cell>
          <cell r="R12246" t="str">
            <v>BSID161968</v>
          </cell>
          <cell r="AB12246" t="str">
            <v>Attend the site for scheduled service so dain oil from tank and drain oil from cooler total 38 liters oil drain then change air oil separator and mov kit, bdv kit, arv kit, pressure regulator kit and actuator kit and oil 40 liters</v>
          </cell>
        </row>
        <row r="12247">
          <cell r="A12247">
            <v>45199.592546296299</v>
          </cell>
          <cell r="B12247">
            <v>6685</v>
          </cell>
          <cell r="F12247" t="str">
            <v>CC-01053884</v>
          </cell>
          <cell r="J12247" t="str">
            <v>Schedule Service</v>
          </cell>
          <cell r="R12247" t="str">
            <v>BRED161077</v>
          </cell>
          <cell r="AB12247" t="str">
            <v>Attend the site for scheduled service so dain oil from tank and drain oil from cooler total 38 liters oil drain then change air oil separator and mov kit, bdv kit, arv kit, pressure regulator kit, actuator kit and oil 40 liters</v>
          </cell>
        </row>
        <row r="12248">
          <cell r="A12248">
            <v>45199.591493055603</v>
          </cell>
          <cell r="B12248">
            <v>5854</v>
          </cell>
          <cell r="F12248" t="str">
            <v>CC-01053879</v>
          </cell>
          <cell r="J12248" t="str">
            <v>Schedule Service</v>
          </cell>
          <cell r="R12248" t="str">
            <v>BRLD160756</v>
          </cell>
          <cell r="AB12248" t="str">
            <v>Attend the site for scheduled service so dain oil from tank and drain oil from cooler total 38 liters oil drain then change air oil separator and mov kit, bdv kit, arv kit, pressure regulator kit and actuator kit and oil 40 liters</v>
          </cell>
        </row>
        <row r="12249">
          <cell r="A12249">
            <v>45199.590497685203</v>
          </cell>
          <cell r="B12249">
            <v>8270</v>
          </cell>
          <cell r="F12249" t="str">
            <v>CC-01053876</v>
          </cell>
          <cell r="J12249" t="str">
            <v>Schedule Service</v>
          </cell>
          <cell r="R12249" t="str">
            <v>BUKD162535</v>
          </cell>
          <cell r="AB12249" t="str">
            <v>Attend the site for scheduled service so dain oil from tank and drain oil from cooler total 38 liters oil drain then change air filter compressor and engine both side then change air oil separator and change oil filter and change all valve kit and oil 40 liters</v>
          </cell>
        </row>
        <row r="12250">
          <cell r="A12250">
            <v>45199.589537036998</v>
          </cell>
          <cell r="B12250">
            <v>1409</v>
          </cell>
          <cell r="F12250" t="str">
            <v>CC-01053872</v>
          </cell>
          <cell r="J12250" t="str">
            <v>Schedule Service</v>
          </cell>
          <cell r="R12250" t="str">
            <v>AUKD230777</v>
          </cell>
          <cell r="AB12250" t="str">
            <v>Attend the site for scheduled service so dain oil from tank and drain oil from cooler total 18 liters oil drain then change air filter compressor and engine both side then change oil filter and oil 20 liters</v>
          </cell>
        </row>
        <row r="12251">
          <cell r="A12251">
            <v>45199.588530092602</v>
          </cell>
          <cell r="B12251">
            <v>4672</v>
          </cell>
          <cell r="F12251" t="str">
            <v>CC-01053868</v>
          </cell>
          <cell r="J12251" t="str">
            <v>Schedule Service</v>
          </cell>
          <cell r="R12251" t="str">
            <v>BQHD160418</v>
          </cell>
          <cell r="AB12251" t="str">
            <v>Attend the site for scheduled service so dain oil from tank and drain oil from cooler total 38 liters oil drain then change air filter kit compressor and engine both side then change oil filter change all valve kit and oil 40 liters</v>
          </cell>
        </row>
        <row r="12252">
          <cell r="A12252">
            <v>45199.5874189815</v>
          </cell>
          <cell r="B12252">
            <v>4078</v>
          </cell>
          <cell r="F12252" t="str">
            <v>CC-01053865</v>
          </cell>
          <cell r="J12252" t="str">
            <v>Schedule Service</v>
          </cell>
          <cell r="R12252" t="str">
            <v>BSHD200586</v>
          </cell>
          <cell r="AB12252" t="str">
            <v>Attend the site for scheduled service so dain oil from tank and drain oil from cooler total 38 liters oil drain then change air filter compressor side then change oil filter and oil 40 liters</v>
          </cell>
        </row>
        <row r="12253">
          <cell r="A12253">
            <v>45199.5860763889</v>
          </cell>
          <cell r="B12253">
            <v>1600</v>
          </cell>
          <cell r="F12253" t="str">
            <v>CC-01053862</v>
          </cell>
          <cell r="J12253" t="str">
            <v>Schedule Service</v>
          </cell>
          <cell r="R12253" t="str">
            <v>BTKD162083</v>
          </cell>
          <cell r="AB12253" t="str">
            <v>Attend the site for scheduled service so dain oil from tank and drain oil from cooler total 38 liters oil drain then change air filter kit compressor and engine both side then change oil filter and oil 40 liters.</v>
          </cell>
        </row>
        <row r="12254">
          <cell r="A12254">
            <v>45199.583749999998</v>
          </cell>
          <cell r="B12254">
            <v>7930</v>
          </cell>
          <cell r="F12254" t="str">
            <v>CC-01053856</v>
          </cell>
          <cell r="J12254" t="str">
            <v>Schedule Service</v>
          </cell>
          <cell r="R12254" t="str">
            <v>BMED200254</v>
          </cell>
          <cell r="AB12254" t="str">
            <v>Attend the site for scheduled service so dain oil from tank and drain oil from cooler total 38 liters oil drain then change air filter compressor side then change oil 40 liters and oil filter</v>
          </cell>
        </row>
        <row r="12255">
          <cell r="A12255">
            <v>45199.582592592596</v>
          </cell>
          <cell r="B12255">
            <v>8760</v>
          </cell>
          <cell r="F12255" t="str">
            <v>CC-01053853</v>
          </cell>
          <cell r="J12255" t="str">
            <v>Schedule Service</v>
          </cell>
          <cell r="R12255" t="str">
            <v>BRCD160940</v>
          </cell>
          <cell r="AB12255" t="str">
            <v>Attend the site for scheduled service so dain oil from tank and drain oil from cooler total 38 liters oil drain then change air filter kit compressor and engine both side then change oil filter and oil 40 liters</v>
          </cell>
        </row>
        <row r="12256">
          <cell r="A12256">
            <v>45199.581574074102</v>
          </cell>
          <cell r="B12256">
            <v>3470</v>
          </cell>
          <cell r="F12256" t="str">
            <v>CC-01053850</v>
          </cell>
          <cell r="J12256" t="str">
            <v>Schedule Service</v>
          </cell>
          <cell r="R12256" t="str">
            <v>BQHD160361</v>
          </cell>
          <cell r="AB12256" t="str">
            <v>Attend the site for scheduled service so dain oil from tank and drain oil from cooler total 38 liters oil drain then change air filter kit compressor and engine both side then change oil filter and change all valve kit and oil 40 liters</v>
          </cell>
        </row>
        <row r="12257">
          <cell r="A12257">
            <v>45199.580358796302</v>
          </cell>
          <cell r="B12257">
            <v>5400</v>
          </cell>
          <cell r="F12257" t="str">
            <v>CC-01053849</v>
          </cell>
          <cell r="J12257" t="str">
            <v>Schedule Service</v>
          </cell>
          <cell r="R12257" t="str">
            <v>BSAD161567</v>
          </cell>
          <cell r="AB12257" t="str">
            <v>Attend the site for scheduled service so dain oil from tank and drain oil from cooler total 38 liters oil drain then change air filter kit compressor and engine both side then change oil filter and oil 40 liters</v>
          </cell>
        </row>
        <row r="12258">
          <cell r="A12258">
            <v>45199.579120370399</v>
          </cell>
          <cell r="B12258">
            <v>3500</v>
          </cell>
          <cell r="F12258" t="str">
            <v>CC-01053848</v>
          </cell>
          <cell r="J12258" t="str">
            <v>Schedule Service</v>
          </cell>
          <cell r="R12258" t="str">
            <v>BSBD161629</v>
          </cell>
          <cell r="AB12258" t="str">
            <v>Attend the site for scheduled service so dain oil from tank and drain oil from cooler total 38 liters oil drain then change air filter kit compressor and engine both side change oil filter and oil topup 40 liters.</v>
          </cell>
        </row>
        <row r="12259">
          <cell r="A12259">
            <v>45199.5778587963</v>
          </cell>
          <cell r="B12259">
            <v>5685</v>
          </cell>
          <cell r="F12259" t="str">
            <v>CC-01053847</v>
          </cell>
          <cell r="J12259" t="str">
            <v>Schedule Service</v>
          </cell>
          <cell r="R12259" t="str">
            <v>BRCD160948</v>
          </cell>
          <cell r="AB12259" t="str">
            <v>Attend the site for scheduled service so dain oil from tank and drain oil from cooler total 38 liters oil drain then change air filter kit compressor and engine both side change oil filter and valve kit change and oil 40 liters top up.</v>
          </cell>
        </row>
        <row r="12260">
          <cell r="A12260">
            <v>45199.576828703699</v>
          </cell>
          <cell r="B12260">
            <v>5660</v>
          </cell>
          <cell r="F12260" t="str">
            <v>CC-01053845</v>
          </cell>
          <cell r="J12260" t="str">
            <v>Schedule Service</v>
          </cell>
          <cell r="R12260" t="str">
            <v>BRAD160803</v>
          </cell>
          <cell r="AB12260" t="str">
            <v>Attend the site for scheduled service so dain oil from tank and drain oil from cooler total 38 liters oil drain then change air filter kit compressor and engine both side then change oil filter and 40 liters oil</v>
          </cell>
        </row>
        <row r="12261">
          <cell r="A12261">
            <v>45199.575624999998</v>
          </cell>
          <cell r="B12261">
            <v>4054</v>
          </cell>
          <cell r="F12261" t="str">
            <v>CC-01053843</v>
          </cell>
          <cell r="J12261" t="str">
            <v>Schedule Service</v>
          </cell>
          <cell r="R12261" t="str">
            <v>BRJD160577</v>
          </cell>
          <cell r="AB12261" t="str">
            <v>Attend the site for scheduled service so dain oil from tank and drain oil from cooler total 38 liters oil drain then change air filter kit compressor and engine both side then top up 40 liters oil</v>
          </cell>
        </row>
        <row r="12262">
          <cell r="A12262">
            <v>45199.572118055599</v>
          </cell>
          <cell r="B12262">
            <v>6001</v>
          </cell>
          <cell r="F12262" t="str">
            <v>CC-01053830</v>
          </cell>
          <cell r="J12262" t="str">
            <v>Schedule Service</v>
          </cell>
          <cell r="R12262" t="str">
            <v>BPED160082</v>
          </cell>
          <cell r="AB12262" t="str">
            <v>Attend the site for scheduled service so dain oil from tank and drain oil from cooler total 38 liters oil drain then change air filter kit compressor and engine both side then change air oil separator, all valve kit and oil 40 liters</v>
          </cell>
        </row>
        <row r="12263">
          <cell r="A12263">
            <v>45199.570706018501</v>
          </cell>
          <cell r="B12263">
            <v>8127</v>
          </cell>
          <cell r="F12263" t="str">
            <v>CC-01053826</v>
          </cell>
          <cell r="J12263" t="str">
            <v>Schedule Service</v>
          </cell>
          <cell r="R12263" t="str">
            <v>BTKD162074</v>
          </cell>
          <cell r="AB12263" t="str">
            <v>Attend the site for scheduled service so dain oil from tank and drain oil from cooler total 38 liters oil drain then change air filter kit compressor and engine both side then change oil filter and topup 40 liters liters</v>
          </cell>
        </row>
        <row r="12264">
          <cell r="A12264">
            <v>45199.569722222201</v>
          </cell>
          <cell r="B12264">
            <v>3670</v>
          </cell>
          <cell r="F12264" t="str">
            <v>CC-01053821</v>
          </cell>
          <cell r="J12264" t="str">
            <v>Schedule Service</v>
          </cell>
          <cell r="R12264" t="str">
            <v>BSDD120664</v>
          </cell>
          <cell r="AB12264" t="str">
            <v>Attend the site for scheduled service so dain oil from tank and drain oil from cooler total 38 liters oil drain then change air filter compressor and engine both side change oil filter and top up 40 liters oil</v>
          </cell>
        </row>
        <row r="12265">
          <cell r="A12265">
            <v>45199.568449074097</v>
          </cell>
          <cell r="B12265">
            <v>4254</v>
          </cell>
          <cell r="F12265" t="str">
            <v>CC-01053817</v>
          </cell>
          <cell r="J12265" t="str">
            <v>Schedule Service</v>
          </cell>
          <cell r="R12265" t="str">
            <v>BSKD161500</v>
          </cell>
          <cell r="AB12265" t="str">
            <v>Attend the site for scheduled service so dain oil from tank and drain oil from cooler total 38 liters oil drain then change air filter kit compressor and engine both side then change oil filter, change separator change all valve kit and topup 40 liters oil.</v>
          </cell>
        </row>
        <row r="12266">
          <cell r="A12266">
            <v>45199.566296296303</v>
          </cell>
          <cell r="B12266">
            <v>7950</v>
          </cell>
          <cell r="F12266" t="str">
            <v>CC-01053812</v>
          </cell>
          <cell r="J12266" t="str">
            <v>Schedule Service</v>
          </cell>
          <cell r="R12266" t="str">
            <v>BTFD162244</v>
          </cell>
          <cell r="AB12266" t="str">
            <v>Attend the site for scheduled service so dain oil from tank and drain oil from cooler total 38 liters oil drain then change air filter kit compressor and engine both side then change oil filter and 40 liters oil</v>
          </cell>
        </row>
        <row r="12267">
          <cell r="A12267">
            <v>45199.565104166701</v>
          </cell>
          <cell r="B12267">
            <v>3500</v>
          </cell>
          <cell r="F12267" t="str">
            <v>CC-01053811</v>
          </cell>
          <cell r="J12267" t="str">
            <v>Schedule Service</v>
          </cell>
          <cell r="R12267" t="str">
            <v>BRJD160598</v>
          </cell>
          <cell r="AB12267" t="str">
            <v>Attend the site for scheduled service so dain oil from tank and drain oil from cooler total 38 liters oil drain then change oil filter, air filter kit compressor and engine both side, air oil separator and all valve kit then oil 40 liters.</v>
          </cell>
        </row>
        <row r="12268">
          <cell r="A12268">
            <v>45199.5641666667</v>
          </cell>
          <cell r="B12268">
            <v>9880</v>
          </cell>
          <cell r="F12268" t="str">
            <v>CC-01053807</v>
          </cell>
          <cell r="J12268" t="str">
            <v>Schedule Service</v>
          </cell>
          <cell r="R12268" t="str">
            <v>BQKD160099</v>
          </cell>
          <cell r="AB12268" t="str">
            <v>Attend the site for scheduled service so dain oil from tank and drain oil from cooler total 38 liters oil drain then change air filter kit for compressor and engine both side then change oil filter and air oil separator and all valve kit then 40 liters oil.</v>
          </cell>
        </row>
        <row r="12269">
          <cell r="A12269">
            <v>45199.563148148103</v>
          </cell>
          <cell r="B12269">
            <v>2831</v>
          </cell>
          <cell r="F12269" t="str">
            <v>CC-01053806</v>
          </cell>
          <cell r="J12269" t="str">
            <v>Schedule Service</v>
          </cell>
          <cell r="R12269" t="str">
            <v>BSED161766</v>
          </cell>
          <cell r="AB12269" t="str">
            <v>Attend the site for scheduled service so dain oil from tank and drain oil from cooler total 38 liters oil drain then change air filter kit compressor and engine both side then change oil filter and air oil separator, all valve kit then 40 liters oil.</v>
          </cell>
        </row>
        <row r="12270">
          <cell r="A12270">
            <v>45199.562199074098</v>
          </cell>
          <cell r="B12270">
            <v>5411</v>
          </cell>
          <cell r="F12270" t="str">
            <v>CC-01053803</v>
          </cell>
          <cell r="J12270" t="str">
            <v>Schedule Service</v>
          </cell>
          <cell r="R12270" t="str">
            <v>BSID161961</v>
          </cell>
          <cell r="AB12270" t="str">
            <v>Attend the site for scheduled service so dain oil from tank and drain oil from cooler total 38 liters oil drain then change air filter compressor and engine both side then change oil filter, separator filter, all valve kit.</v>
          </cell>
        </row>
        <row r="12271">
          <cell r="A12271">
            <v>45199.561203703699</v>
          </cell>
          <cell r="B12271">
            <v>4800</v>
          </cell>
          <cell r="F12271" t="str">
            <v>CC-01053799</v>
          </cell>
          <cell r="J12271" t="str">
            <v>Schedule Service</v>
          </cell>
          <cell r="R12271" t="str">
            <v>BRJD160543</v>
          </cell>
          <cell r="AB12271" t="str">
            <v>Attend the site for scheduled service so dain oil from tank and drain oil from cooler total 37 liters oil drain tend change parts air filter kit for compressor and engine both side, oil filter, replaced seperator filter, pressure regulator kit, mov kit, bdv kit, arv kit, actuator kit and oil 40 liters.</v>
          </cell>
        </row>
        <row r="12272">
          <cell r="A12272">
            <v>45199.558634259301</v>
          </cell>
          <cell r="B12272">
            <v>776</v>
          </cell>
          <cell r="F12272" t="str">
            <v>CC-01053795</v>
          </cell>
          <cell r="J12272" t="str">
            <v>Schedule Service</v>
          </cell>
          <cell r="R12272" t="str">
            <v>BLGL160201</v>
          </cell>
          <cell r="AB12272" t="str">
            <v>Attend the site for scheduled service so dain oil from tank and drain oil from cooler total 18 liters oil drain then change oil filter and air filter compressor side then start the unit found running ok.</v>
          </cell>
        </row>
        <row r="12273">
          <cell r="A12273">
            <v>45199.5574305556</v>
          </cell>
          <cell r="B12273">
            <v>8950</v>
          </cell>
          <cell r="F12273" t="str">
            <v>CC-01053790</v>
          </cell>
          <cell r="J12273" t="str">
            <v>Schedule Service</v>
          </cell>
          <cell r="R12273" t="str">
            <v>BQKD160076</v>
          </cell>
          <cell r="AB12273" t="str">
            <v>Attend the site for scheduled service so dain oil from tank and drain oil from cooler total 38 liters oil drain then change oil filter and air filter kit compressor and engine both side. After all parts replacement tightening the drain pulgs.</v>
          </cell>
        </row>
        <row r="12274">
          <cell r="A12274">
            <v>45199.556319444397</v>
          </cell>
          <cell r="B12274">
            <v>7192</v>
          </cell>
          <cell r="F12274" t="str">
            <v>CC-01053788</v>
          </cell>
          <cell r="J12274" t="str">
            <v>Schedule Service</v>
          </cell>
          <cell r="R12274" t="str">
            <v>BQJD200011</v>
          </cell>
          <cell r="AB12274" t="str">
            <v>Attend the site for scheduled service so dain oil from tank and drain oil from cooler total 38 liters oil drain then change oil filter and compressor site air filter then oil 40 liters after the start the unit on running ok.</v>
          </cell>
        </row>
        <row r="12275">
          <cell r="A12275">
            <v>45199.545277777797</v>
          </cell>
          <cell r="B12275">
            <v>0</v>
          </cell>
          <cell r="F12275" t="str">
            <v>CC-01053768</v>
          </cell>
          <cell r="J12275" t="str">
            <v>Complaint - Breakdown</v>
          </cell>
          <cell r="R12275" t="str">
            <v>CWKE212042</v>
          </cell>
          <cell r="AB12275" t="str">
            <v>Attend the site for complaint of air leakage so check and found NRV damages so change new NRV under FOC basis. After that start the unit found running ok.</v>
          </cell>
        </row>
        <row r="12276">
          <cell r="A12276">
            <v>45199.537337962996</v>
          </cell>
          <cell r="B12276">
            <v>0</v>
          </cell>
          <cell r="F12276" t="str">
            <v>CC-01053751</v>
          </cell>
          <cell r="J12276" t="str">
            <v>Commissioning</v>
          </cell>
          <cell r="R12276" t="str">
            <v>DWLL140640</v>
          </cell>
          <cell r="AB12276" t="str">
            <v>Commissioning done  on dated 30-09-2023</v>
          </cell>
        </row>
        <row r="12277">
          <cell r="A12277">
            <v>45199.530046296299</v>
          </cell>
          <cell r="B12277">
            <v>2112</v>
          </cell>
          <cell r="F12277" t="str">
            <v>CC-01053737</v>
          </cell>
          <cell r="J12277" t="str">
            <v>Schedule Service</v>
          </cell>
          <cell r="R12277" t="str">
            <v>BUDD162719</v>
          </cell>
          <cell r="AB12277" t="str">
            <v>Attend the site for scheduled service so dain oil from tank and drain oil from cooler total 38 liters oil drain then change air filter compressor and engine both side then change oil from and change oil 40 liters.</v>
          </cell>
        </row>
        <row r="12278">
          <cell r="A12278">
            <v>45199.290752314802</v>
          </cell>
          <cell r="B12278">
            <v>4723</v>
          </cell>
          <cell r="F12278" t="str">
            <v>CC-01053391</v>
          </cell>
          <cell r="J12278" t="str">
            <v>Schedule Service - AMC</v>
          </cell>
          <cell r="R12278" t="str">
            <v>BTEC378588</v>
          </cell>
          <cell r="AB12278" t="str">
            <v>AMC Visit done</v>
          </cell>
        </row>
        <row r="12279">
          <cell r="A12279">
            <v>45199.287002314799</v>
          </cell>
          <cell r="B12279">
            <v>31123</v>
          </cell>
          <cell r="F12279" t="str">
            <v>CC-01053355</v>
          </cell>
          <cell r="J12279" t="str">
            <v>Schedule Service - AMC</v>
          </cell>
          <cell r="R12279" t="str">
            <v>GPLS030458</v>
          </cell>
          <cell r="AB12279" t="str">
            <v>AMC Visit done</v>
          </cell>
        </row>
        <row r="12280">
          <cell r="A12280">
            <v>45199.276261574101</v>
          </cell>
          <cell r="B12280">
            <v>27835</v>
          </cell>
          <cell r="F12280" t="str">
            <v>CC-01053267</v>
          </cell>
          <cell r="J12280" t="str">
            <v>Schedule Service - AMC</v>
          </cell>
          <cell r="R12280" t="str">
            <v>BMJS040004</v>
          </cell>
          <cell r="AB12280" t="str">
            <v>AMC Visit done</v>
          </cell>
        </row>
        <row r="12281">
          <cell r="A12281">
            <v>45199.276157407403</v>
          </cell>
          <cell r="B12281">
            <v>24214</v>
          </cell>
          <cell r="F12281" t="str">
            <v>CC-01053266</v>
          </cell>
          <cell r="J12281" t="str">
            <v>Schedule Service - AMC</v>
          </cell>
          <cell r="R12281" t="str">
            <v>BSCS037349</v>
          </cell>
          <cell r="AB12281" t="str">
            <v>AMC Visit done</v>
          </cell>
        </row>
        <row r="12282">
          <cell r="A12282">
            <v>45198.675277777802</v>
          </cell>
          <cell r="B12282">
            <v>31563</v>
          </cell>
          <cell r="F12282" t="str">
            <v>CC-01053047</v>
          </cell>
          <cell r="J12282" t="str">
            <v>Schedule Service</v>
          </cell>
          <cell r="R12282" t="str">
            <v>BLIS031950</v>
          </cell>
          <cell r="AB12282" t="str">
            <v>Attend the aite for schedule service so change air filter, oil filter and oil after that start the unit found running ok.</v>
          </cell>
        </row>
        <row r="12283">
          <cell r="A12283">
            <v>45198.2879861111</v>
          </cell>
          <cell r="B12283">
            <v>0</v>
          </cell>
          <cell r="F12283" t="str">
            <v>CC-01052370</v>
          </cell>
          <cell r="J12283" t="str">
            <v>Schedule Service - AMC</v>
          </cell>
          <cell r="R12283" t="str">
            <v>CRHE563407</v>
          </cell>
          <cell r="AB12283" t="str">
            <v>AMC Visit done</v>
          </cell>
        </row>
        <row r="12284">
          <cell r="A12284">
            <v>45198.285532407397</v>
          </cell>
          <cell r="B12284">
            <v>15970</v>
          </cell>
          <cell r="F12284" t="str">
            <v>CC-01052349</v>
          </cell>
          <cell r="J12284" t="str">
            <v>Schedule Service - AMC</v>
          </cell>
          <cell r="R12284" t="str">
            <v>GPBC370442</v>
          </cell>
          <cell r="AB12284" t="str">
            <v>AMC Visit done</v>
          </cell>
        </row>
        <row r="12285">
          <cell r="A12285">
            <v>45198.277002314797</v>
          </cell>
          <cell r="B12285">
            <v>0</v>
          </cell>
          <cell r="F12285" t="str">
            <v>CC-01052280</v>
          </cell>
          <cell r="J12285" t="str">
            <v>Schedule Service - AMC</v>
          </cell>
          <cell r="R12285" t="str">
            <v>21077</v>
          </cell>
          <cell r="AB12285" t="str">
            <v>AMC Visit done</v>
          </cell>
        </row>
        <row r="12286">
          <cell r="A12286">
            <v>45198.274236111101</v>
          </cell>
          <cell r="B12286">
            <v>5867</v>
          </cell>
          <cell r="F12286" t="str">
            <v>CC-01052258</v>
          </cell>
          <cell r="J12286" t="str">
            <v>Schedule Service - AMC</v>
          </cell>
          <cell r="R12286" t="str">
            <v>BRDC373261</v>
          </cell>
          <cell r="AB12286" t="str">
            <v>AMC Visit done</v>
          </cell>
        </row>
        <row r="12287">
          <cell r="A12287">
            <v>45198.271944444401</v>
          </cell>
          <cell r="B12287">
            <v>27486</v>
          </cell>
          <cell r="F12287" t="str">
            <v>CC-01052243</v>
          </cell>
          <cell r="J12287" t="str">
            <v>Schedule Service - AMC</v>
          </cell>
          <cell r="R12287" t="str">
            <v>BRIC374329</v>
          </cell>
          <cell r="AB12287" t="str">
            <v>AMC Visit done</v>
          </cell>
        </row>
        <row r="12288">
          <cell r="A12288">
            <v>45197.717476851903</v>
          </cell>
          <cell r="B12288">
            <v>5524</v>
          </cell>
          <cell r="F12288" t="str">
            <v>CC-01052148</v>
          </cell>
          <cell r="J12288" t="str">
            <v>Sales Call</v>
          </cell>
          <cell r="R12288" t="str">
            <v>BSJC374595</v>
          </cell>
          <cell r="AB12288" t="str">
            <v>Sales call for HMR Updation</v>
          </cell>
        </row>
        <row r="12289">
          <cell r="A12289">
            <v>45197.6938310185</v>
          </cell>
          <cell r="B12289">
            <v>34296</v>
          </cell>
          <cell r="F12289" t="str">
            <v>CC-01052109</v>
          </cell>
          <cell r="J12289" t="str">
            <v>Complaint - Breakdown</v>
          </cell>
          <cell r="R12289" t="str">
            <v>GPJS030042</v>
          </cell>
          <cell r="AB12289" t="str">
            <v>Today we attend the customer site for complain cooling fan not working so we change fan under foc now machine running ok We logged call previously for raise FOC but due to wrong part our FCO is rejected so we open this call to raise another FOC with correct part number - 018400026.</v>
          </cell>
        </row>
        <row r="12290">
          <cell r="A12290">
            <v>45197.684861111098</v>
          </cell>
          <cell r="B12290">
            <v>203</v>
          </cell>
          <cell r="F12290" t="str">
            <v>CC-01052093</v>
          </cell>
          <cell r="J12290" t="str">
            <v>Sales Call</v>
          </cell>
          <cell r="R12290" t="str">
            <v>BUIS036656</v>
          </cell>
          <cell r="AB12290" t="str">
            <v>Sales call for HMR Updation</v>
          </cell>
        </row>
        <row r="12291">
          <cell r="A12291">
            <v>45197.616273148102</v>
          </cell>
          <cell r="B12291">
            <v>35994</v>
          </cell>
          <cell r="F12291" t="str">
            <v>CC-01051906</v>
          </cell>
          <cell r="J12291" t="str">
            <v>General Service</v>
          </cell>
          <cell r="R12291" t="str">
            <v>BPCS030196</v>
          </cell>
          <cell r="AB12291" t="str">
            <v>Today we attend the customer site for complain oil likage so we check and found that mpv not working so back pressure oil likage so we change mpv now machine running ok</v>
          </cell>
        </row>
        <row r="12292">
          <cell r="A12292">
            <v>45197.5753819444</v>
          </cell>
          <cell r="B12292">
            <v>14108</v>
          </cell>
          <cell r="F12292" t="str">
            <v>CC-01051817</v>
          </cell>
          <cell r="J12292" t="str">
            <v>General Service</v>
          </cell>
          <cell r="R12292" t="str">
            <v>BPIC370386</v>
          </cell>
          <cell r="AB12292" t="str">
            <v>Attend the site and change pre filter and fine filter after the check unit found running ok.</v>
          </cell>
        </row>
        <row r="12293">
          <cell r="A12293">
            <v>45197.574016203696</v>
          </cell>
          <cell r="B12293">
            <v>4741</v>
          </cell>
          <cell r="F12293" t="str">
            <v>CC-01051813</v>
          </cell>
          <cell r="J12293" t="str">
            <v>Sales Call</v>
          </cell>
          <cell r="R12293" t="str">
            <v>BVKC374486</v>
          </cell>
          <cell r="AB12293" t="str">
            <v>Sales call carried out</v>
          </cell>
        </row>
        <row r="12294">
          <cell r="A12294">
            <v>45197.516400462999</v>
          </cell>
          <cell r="B12294">
            <v>29166</v>
          </cell>
          <cell r="F12294" t="str">
            <v>CC-01051685</v>
          </cell>
          <cell r="J12294" t="str">
            <v>Sales Call</v>
          </cell>
          <cell r="R12294" t="str">
            <v>BQFS031084</v>
          </cell>
          <cell r="AB12294" t="str">
            <v>Sales call for HMR Updation</v>
          </cell>
        </row>
        <row r="12295">
          <cell r="A12295">
            <v>45196.745856481502</v>
          </cell>
          <cell r="B12295">
            <v>12588</v>
          </cell>
          <cell r="F12295" t="str">
            <v>CC-01051060</v>
          </cell>
          <cell r="J12295" t="str">
            <v>Sales Call</v>
          </cell>
          <cell r="R12295" t="str">
            <v>BRGC373885</v>
          </cell>
          <cell r="AB12295" t="str">
            <v>Sales call for HMR Updation</v>
          </cell>
        </row>
        <row r="12296">
          <cell r="A12296">
            <v>45196.720219907402</v>
          </cell>
          <cell r="B12296">
            <v>3127</v>
          </cell>
          <cell r="F12296" t="str">
            <v>CC-01051003</v>
          </cell>
          <cell r="J12296" t="str">
            <v>Schedule Service</v>
          </cell>
          <cell r="R12296" t="str">
            <v>BVLD163067</v>
          </cell>
          <cell r="AB12296" t="str">
            <v>Attend the site for 3000 hours schedule service so over all drain oil from tank and oil cooler 37 litres with two dead cranks. After then replace air filter engine and compressor both side, replace oil filter 2nos., replace seperator filter, kit replaced are BDV kit, actuator kit 2nos., prv kit, arv kit and mpv kit. After then plugged in the drain plugs and top up oil in tank upto guage level, dead crank the unit one time and again fill oil in tank upto half guage level. Overall topped oil in tank 38 litres. After all work dine run the unit on load condition found unit is running in satisfactory condition.</v>
          </cell>
        </row>
        <row r="12297">
          <cell r="A12297">
            <v>45196.699189814797</v>
          </cell>
          <cell r="B12297">
            <v>1456</v>
          </cell>
          <cell r="F12297" t="str">
            <v>CC-01050929</v>
          </cell>
          <cell r="J12297" t="str">
            <v>Sales Call</v>
          </cell>
          <cell r="R12297" t="str">
            <v>BVEC376770</v>
          </cell>
          <cell r="AB12297" t="str">
            <v>Sales call for HMR Updation</v>
          </cell>
        </row>
        <row r="12298">
          <cell r="A12298">
            <v>45196.659710648099</v>
          </cell>
          <cell r="B12298">
            <v>24646</v>
          </cell>
          <cell r="F12298" t="str">
            <v>CC-01050836</v>
          </cell>
          <cell r="J12298" t="str">
            <v>Sales Call</v>
          </cell>
          <cell r="R12298" t="str">
            <v>BRAC372524</v>
          </cell>
          <cell r="AB12298" t="str">
            <v>Sales call for HMR Updation</v>
          </cell>
        </row>
        <row r="12299">
          <cell r="A12299">
            <v>45196.651851851799</v>
          </cell>
          <cell r="B12299">
            <v>21587</v>
          </cell>
          <cell r="F12299" t="str">
            <v>CC-01050813</v>
          </cell>
          <cell r="J12299" t="str">
            <v>Schedule Service</v>
          </cell>
          <cell r="R12299" t="str">
            <v>BSHS038806</v>
          </cell>
          <cell r="AB12299" t="str">
            <v>Today we attend the customer site for sheudle service so we change parts 1 air filter 2 oil filter than start machine running ok</v>
          </cell>
        </row>
        <row r="12300">
          <cell r="A12300">
            <v>45196.5081712963</v>
          </cell>
          <cell r="B12300">
            <v>500</v>
          </cell>
          <cell r="F12300" t="str">
            <v>CC-01050493</v>
          </cell>
          <cell r="J12300" t="str">
            <v>Complaint - Running With Problem</v>
          </cell>
          <cell r="R12300" t="str">
            <v>SN23T000729</v>
          </cell>
          <cell r="AB12300" t="str">
            <v>Today we attend the customer site for complain air likage from pre filter auto drain valve so we change auto drian valve under FOC basis now working properly. DSF's ADV not working properly even after cleaning , hence raised and approved FOC. pre filter photo attached. Name plate photo attached.</v>
          </cell>
        </row>
        <row r="12301">
          <cell r="A12301">
            <v>45195.705787036997</v>
          </cell>
          <cell r="B12301">
            <v>11908</v>
          </cell>
          <cell r="F12301" t="str">
            <v>CC-01049878</v>
          </cell>
          <cell r="J12301" t="str">
            <v>Schedule Service</v>
          </cell>
          <cell r="R12301" t="str">
            <v>GPGC370774</v>
          </cell>
          <cell r="AB12301" t="str">
            <v>Today we attend the customer site for sheudle service so we change parts 1 air filter 2 oil filter 3 oil than start machine running ok</v>
          </cell>
        </row>
        <row r="12302">
          <cell r="A12302">
            <v>45195.704826388901</v>
          </cell>
          <cell r="B12302">
            <v>4764</v>
          </cell>
          <cell r="F12302" t="str">
            <v>CC-01049873</v>
          </cell>
          <cell r="J12302" t="str">
            <v>Schedule Service</v>
          </cell>
          <cell r="R12302" t="str">
            <v>BSFC376340</v>
          </cell>
          <cell r="AB12302" t="str">
            <v>Today we attend the customer site for sheudle service so we change parts 1 air filter 2 oil filter 3 oil than start machine running ok</v>
          </cell>
        </row>
        <row r="12303">
          <cell r="A12303">
            <v>45195.687303240702</v>
          </cell>
          <cell r="B12303">
            <v>4571</v>
          </cell>
          <cell r="F12303" t="str">
            <v>CC-01049835</v>
          </cell>
          <cell r="J12303" t="str">
            <v>Sales Call</v>
          </cell>
          <cell r="R12303" t="str">
            <v>BVAS038005</v>
          </cell>
          <cell r="AB12303" t="str">
            <v>Sales call for HMR Updation</v>
          </cell>
        </row>
        <row r="12304">
          <cell r="A12304">
            <v>45195.555428240703</v>
          </cell>
          <cell r="B12304">
            <v>8503</v>
          </cell>
          <cell r="F12304" t="str">
            <v>CC-01049545</v>
          </cell>
          <cell r="J12304" t="str">
            <v>Schedule Service</v>
          </cell>
          <cell r="R12304" t="str">
            <v>BUDS046275</v>
          </cell>
          <cell r="AB12304" t="str">
            <v>We visited site and 8000 h service done and we also motor bearing greasing done.during 8000 service of valve kit. After than start for check unit running well.</v>
          </cell>
        </row>
        <row r="12305">
          <cell r="A12305">
            <v>45195.503067129597</v>
          </cell>
          <cell r="B12305">
            <v>11244</v>
          </cell>
          <cell r="F12305" t="str">
            <v>CC-01049388</v>
          </cell>
          <cell r="J12305" t="str">
            <v>Schedule Service</v>
          </cell>
          <cell r="R12305" t="str">
            <v>BTES044431</v>
          </cell>
          <cell r="AB12305" t="str">
            <v>Today we attend the customer site for general service so we change parts 1 air filter 2 oil filter 3 oil 4 separator 5 grease 6 drive coupling element than start machine running ok</v>
          </cell>
        </row>
        <row r="12306">
          <cell r="A12306">
            <v>45195.480868055602</v>
          </cell>
          <cell r="B12306">
            <v>0</v>
          </cell>
          <cell r="F12306" t="str">
            <v>CC-01049317</v>
          </cell>
          <cell r="J12306" t="str">
            <v>Preservative Measures</v>
          </cell>
          <cell r="R12306" t="str">
            <v>CWLE600666</v>
          </cell>
          <cell r="AB12306" t="str">
            <v>Preservative Measures done</v>
          </cell>
        </row>
        <row r="12307">
          <cell r="A12307">
            <v>45195.273807870399</v>
          </cell>
          <cell r="B12307">
            <v>18673</v>
          </cell>
          <cell r="F12307" t="str">
            <v>CC-01048954</v>
          </cell>
          <cell r="J12307" t="str">
            <v>Schedule Service - AMC</v>
          </cell>
          <cell r="R12307" t="str">
            <v>BTGS031205</v>
          </cell>
          <cell r="AB12307" t="str">
            <v>AMC Visit done</v>
          </cell>
        </row>
        <row r="12308">
          <cell r="A12308">
            <v>45192.582048611097</v>
          </cell>
          <cell r="B12308">
            <v>6832</v>
          </cell>
          <cell r="F12308" t="str">
            <v>CC-01046900</v>
          </cell>
          <cell r="J12308" t="str">
            <v>Schedule Service</v>
          </cell>
          <cell r="R12308" t="str">
            <v>BVGF111615</v>
          </cell>
          <cell r="AB12308" t="str">
            <v>We visited site and servicing done today in unit during in service we change the parts are Air filter and Oil filter after than start for check unit running well.</v>
          </cell>
        </row>
        <row r="12309">
          <cell r="A12309">
            <v>45192.580706018503</v>
          </cell>
          <cell r="B12309">
            <v>6595</v>
          </cell>
          <cell r="F12309" t="str">
            <v>CC-01046898</v>
          </cell>
          <cell r="J12309" t="str">
            <v>Schedule Service</v>
          </cell>
          <cell r="R12309" t="str">
            <v>BVGF111611</v>
          </cell>
          <cell r="AB12309" t="str">
            <v>We visited site and servicing done today in unit during in service we change the parts are 1.Oil filter and 2.Air filter after than start for check unit running well.</v>
          </cell>
        </row>
        <row r="12310">
          <cell r="A12310">
            <v>45192.536493055602</v>
          </cell>
          <cell r="B12310">
            <v>1596</v>
          </cell>
          <cell r="F12310" t="str">
            <v>CC-01046803</v>
          </cell>
          <cell r="J12310" t="str">
            <v>Complaint - Running With Problem</v>
          </cell>
          <cell r="R12310" t="str">
            <v>BVGD163308</v>
          </cell>
          <cell r="AB12310" t="str">
            <v>Attended the site for oil leakage through radial outlet, during running condition found oil leakage through radial outlet near welded portion under the dcv area. Check compressor and engine mounting found in ok condition check separator tank mounting found in ok condition, check compressor mounting avm found in ok condition. After then open the old radial outlet and fitted new radial outlet. After figment start the unit and check on load condition, oil leakage not found also unit is running properly.</v>
          </cell>
        </row>
        <row r="12311">
          <cell r="A12311">
            <v>45191.712349537003</v>
          </cell>
          <cell r="B12311">
            <v>570</v>
          </cell>
          <cell r="F12311" t="str">
            <v>CC-01046105</v>
          </cell>
          <cell r="J12311" t="str">
            <v>Complaint - Running With Problem</v>
          </cell>
          <cell r="R12311" t="str">
            <v>BVFD163261</v>
          </cell>
          <cell r="AB12311" t="str">
            <v>Attend the site for unit tripping problem due to high line pressure, during observation found butterfly valve actuator malfuntion also line pressure increasing more then 18.5 bar. After then open the actuator assembly found cup seal wear out condition which cause for actuator malfuntion during running condition, so as per decision one actuator kit replaced on foc basis. After then fitted the actuator assembly on position connect the control hoses and start the unit and run the unit on load condition found unit ran in satisfactory condition also after replace actuator kit line pressure is not getting more then 17.5 bar.</v>
          </cell>
        </row>
        <row r="12312">
          <cell r="A12312">
            <v>45191.630763888897</v>
          </cell>
          <cell r="B12312">
            <v>7606</v>
          </cell>
          <cell r="F12312" t="str">
            <v>CC-01045844</v>
          </cell>
          <cell r="J12312" t="str">
            <v>Schedule Service</v>
          </cell>
          <cell r="R12312" t="str">
            <v>BUKS045387</v>
          </cell>
          <cell r="AB12312" t="str">
            <v>Today we attend the customer site for general service so we change parts 1 air filter 2 oil filter 3 oil 4 separator 5 greasing 6 pre filter than start machine running ok</v>
          </cell>
        </row>
        <row r="12313">
          <cell r="A12313">
            <v>45191.627986111103</v>
          </cell>
          <cell r="B12313">
            <v>7706</v>
          </cell>
          <cell r="F12313" t="str">
            <v>CC-01045837</v>
          </cell>
          <cell r="J12313" t="str">
            <v>Schedule Service</v>
          </cell>
          <cell r="R12313" t="str">
            <v>BUKS045388</v>
          </cell>
          <cell r="AB12313" t="str">
            <v>Today we attend the customer site for general service so we change parts 1 air filter 2 oil filter 3 oil 4 separator 5 greasing 6 pre filter than start machine running ok</v>
          </cell>
        </row>
        <row r="12314">
          <cell r="A12314">
            <v>45191.614907407398</v>
          </cell>
          <cell r="B12314">
            <v>20624</v>
          </cell>
          <cell r="F12314" t="str">
            <v>CC-01045780</v>
          </cell>
          <cell r="J12314" t="str">
            <v>Schedule Service</v>
          </cell>
          <cell r="R12314" t="str">
            <v>BSIC376940</v>
          </cell>
          <cell r="AB12314" t="str">
            <v>We visited site check and found service due so we service done today in unit during in service we change the parts are Air filter ,Oil filter, and Oil after than strat for check unit running well.</v>
          </cell>
        </row>
        <row r="12315">
          <cell r="A12315">
            <v>45191.593900462998</v>
          </cell>
          <cell r="B12315">
            <v>42814</v>
          </cell>
          <cell r="F12315" t="str">
            <v>CC-01045733</v>
          </cell>
          <cell r="J12315" t="str">
            <v>Sales Call</v>
          </cell>
          <cell r="R12315" t="str">
            <v>BLGS040582</v>
          </cell>
          <cell r="AB12315" t="str">
            <v>Sales call carried out</v>
          </cell>
        </row>
        <row r="12316">
          <cell r="A12316">
            <v>45191.565763888902</v>
          </cell>
          <cell r="B12316">
            <v>10675</v>
          </cell>
          <cell r="F12316" t="str">
            <v>CC-01045663</v>
          </cell>
          <cell r="J12316" t="str">
            <v>Sales Call</v>
          </cell>
          <cell r="R12316" t="str">
            <v>BRBS033681</v>
          </cell>
          <cell r="AB12316" t="str">
            <v>Sales call for HMR Updation</v>
          </cell>
        </row>
        <row r="12317">
          <cell r="A12317">
            <v>45190.6823842593</v>
          </cell>
          <cell r="B12317">
            <v>27022</v>
          </cell>
          <cell r="F12317" t="str">
            <v>CC-01044811</v>
          </cell>
          <cell r="J12317" t="str">
            <v>Sales Call</v>
          </cell>
          <cell r="R12317" t="str">
            <v>BQCS040170</v>
          </cell>
          <cell r="AB12317" t="str">
            <v>Sales call for HMR Updation</v>
          </cell>
        </row>
        <row r="12318">
          <cell r="A12318">
            <v>45190.654803240701</v>
          </cell>
          <cell r="B12318">
            <v>17161</v>
          </cell>
          <cell r="F12318" t="str">
            <v>CC-01044715</v>
          </cell>
          <cell r="J12318" t="str">
            <v>Sales Call</v>
          </cell>
          <cell r="R12318" t="str">
            <v>BSCS037531</v>
          </cell>
          <cell r="AB12318" t="str">
            <v>Sales call for HMR Updation</v>
          </cell>
        </row>
        <row r="12319">
          <cell r="A12319">
            <v>45190.613009259301</v>
          </cell>
          <cell r="B12319">
            <v>2363</v>
          </cell>
          <cell r="F12319" t="str">
            <v>CC-01044565</v>
          </cell>
          <cell r="J12319" t="str">
            <v>Sales Call</v>
          </cell>
          <cell r="R12319" t="str">
            <v>BVFS049407</v>
          </cell>
          <cell r="AB12319" t="str">
            <v>Sales call for HMR Updation</v>
          </cell>
        </row>
        <row r="12320">
          <cell r="A12320">
            <v>45190.564687500002</v>
          </cell>
          <cell r="B12320">
            <v>4741</v>
          </cell>
          <cell r="F12320" t="str">
            <v>CC-01044466</v>
          </cell>
          <cell r="J12320" t="str">
            <v>Sales Call</v>
          </cell>
          <cell r="R12320" t="str">
            <v>BVKC374486</v>
          </cell>
          <cell r="AB12320" t="str">
            <v>Sales call for HMR Updation</v>
          </cell>
        </row>
        <row r="12321">
          <cell r="A12321">
            <v>45190.540439814802</v>
          </cell>
          <cell r="B12321">
            <v>3961</v>
          </cell>
          <cell r="F12321" t="str">
            <v>CC-01044416</v>
          </cell>
          <cell r="J12321" t="str">
            <v>Schedule Service</v>
          </cell>
          <cell r="R12321" t="str">
            <v>BVCD163165</v>
          </cell>
          <cell r="AB12321" t="str">
            <v>Attend the site for schedule service so total drain oil from tank and oil cooler 37 litres with two dead cranks after then replace ait filter engine and compressor both side, oil filter 2nos., replace separator filter , pressure regulator kit, arv kit and actuator kit 2nos. After then plugged in all drain plugs and topped up oil in tank upto full gauge level . Dead crank the unit one time and again top up oil in tank upto half gauge level . Overall topped up oil 39 litres. After schedule service done run the unit on load condition found unit is running in normal condition.</v>
          </cell>
        </row>
        <row r="12322">
          <cell r="A12322">
            <v>45190.539166666698</v>
          </cell>
          <cell r="B12322">
            <v>13105</v>
          </cell>
          <cell r="F12322" t="str">
            <v>CC-01044414</v>
          </cell>
          <cell r="J12322" t="str">
            <v>Schedule Service</v>
          </cell>
          <cell r="R12322" t="str">
            <v>BTDD162169</v>
          </cell>
          <cell r="AB12322" t="str">
            <v>Attend the site for schedule service drain oil with two dead crank 38 litres after then replace oil filter 2nos., replace air filter engine and compressor both side. Topped up oil in tank upto full gauge level. Dead crank the unit and again top up oil upto half gauge level . Over all topped up oil 39 litres. After schedule service done run the unit on load condition found unit is running with all parameters under limit.</v>
          </cell>
        </row>
        <row r="12323">
          <cell r="A12323">
            <v>45190.468009259297</v>
          </cell>
          <cell r="B12323">
            <v>35668</v>
          </cell>
          <cell r="F12323" t="str">
            <v>CC-01044140</v>
          </cell>
          <cell r="J12323" t="str">
            <v>Complaint - Breakdown</v>
          </cell>
          <cell r="R12323" t="str">
            <v>BOKC370020</v>
          </cell>
          <cell r="AB12323" t="str">
            <v>Attend the site for airend change so decupled airend and fitted new airend having serial number AWEI734255 and fitted all connection.
Also schedule service done, changed air filter, oil filter, separator, oil and all valve kit.</v>
          </cell>
        </row>
        <row r="12324">
          <cell r="A12324">
            <v>45189.569826388899</v>
          </cell>
          <cell r="B12324">
            <v>19014</v>
          </cell>
          <cell r="F12324" t="str">
            <v>CC-01043317</v>
          </cell>
          <cell r="J12324" t="str">
            <v>Complaint - Running With Problem</v>
          </cell>
          <cell r="R12324" t="str">
            <v>BRCC373040</v>
          </cell>
          <cell r="AB12324" t="str">
            <v>We visited site complain was high tem tripping so we found oil level low so we change oil after than start for check unit running well. oil leakage from oil filter so tighten the oil filter found no any leakage after oil filter tighten then top up oil.</v>
          </cell>
        </row>
        <row r="12325">
          <cell r="A12325">
            <v>45189.539305555598</v>
          </cell>
          <cell r="B12325">
            <v>1496</v>
          </cell>
          <cell r="F12325" t="str">
            <v>CC-01043247</v>
          </cell>
          <cell r="J12325" t="str">
            <v>Complaint - Running With Problem</v>
          </cell>
          <cell r="R12325" t="str">
            <v>BVHD163393</v>
          </cell>
          <cell r="AB12325" t="str">
            <v>Attend the site on dated 19.09.2023 as per customer complaint for oil leakage, check and found oil leakage from engine rear oil seal. So decoupled the airend from engine, after then AL engineer remove the rear oil seal and fitted new oil seal . After then re-coupled the airend with engine, connect all hoses and pipe lines. Top up engine oil 5 litres to maintain the level. After all work done observe the leakage over night while operation . Any kind of external leakage not found the unit also unit run in normal condition. Engine side FSR attached in call.</v>
          </cell>
        </row>
        <row r="12326">
          <cell r="A12326">
            <v>45188.739710648202</v>
          </cell>
          <cell r="B12326">
            <v>3126</v>
          </cell>
          <cell r="F12326" t="str">
            <v>CC-01042666</v>
          </cell>
          <cell r="J12326" t="str">
            <v>Complaint - Running With Problem</v>
          </cell>
          <cell r="R12326" t="str">
            <v>BVLD163067</v>
          </cell>
          <cell r="AB12326" t="str">
            <v>Attend the site for unit running with problem found due to high water temperature and high dot unit got tripping issue so following check up done . Check air filter both side found in ok condition , check fan belt tightness found ok , check compressor oil level found ok, during observation radiator and oil cooler found externally chocked condition so customer done the water service and clean radiator and oil cooler externally after then we run the unit on load condition found dot 88 deg.cel. also water tempreture found 85 and unit is running under limited parameters without any tripping issue.</v>
          </cell>
        </row>
        <row r="12327">
          <cell r="A12327">
            <v>45188.682037036997</v>
          </cell>
          <cell r="B12327">
            <v>0</v>
          </cell>
          <cell r="F12327" t="str">
            <v>CC-01042554</v>
          </cell>
          <cell r="J12327" t="str">
            <v>Preservative Measures</v>
          </cell>
          <cell r="R12327" t="str">
            <v>DVIL360859</v>
          </cell>
          <cell r="AB12327" t="str">
            <v>Preservative Measures done</v>
          </cell>
        </row>
        <row r="12328">
          <cell r="A12328">
            <v>45188.665416666699</v>
          </cell>
          <cell r="B12328">
            <v>3431</v>
          </cell>
          <cell r="F12328" t="str">
            <v>CC-01042526</v>
          </cell>
          <cell r="J12328" t="str">
            <v>General Service</v>
          </cell>
          <cell r="R12328" t="str">
            <v>BVIS040049</v>
          </cell>
          <cell r="AB12328" t="str">
            <v>We visited site for complain was abnormal sound in side of compressor Airend so we SPM done of this unit Airend and write value in value box.</v>
          </cell>
        </row>
        <row r="12329">
          <cell r="A12329">
            <v>45188.443229166704</v>
          </cell>
          <cell r="B12329">
            <v>2456</v>
          </cell>
          <cell r="F12329" t="str">
            <v>CC-01042023</v>
          </cell>
          <cell r="J12329" t="str">
            <v>Schedule Service</v>
          </cell>
          <cell r="R12329" t="str">
            <v>BUID162940</v>
          </cell>
          <cell r="AB12329" t="str">
            <v>Attend the side for 2000 hours service so replace oil 40 litres, replace oil filter 2nos., replace air filter engine and compressor both side . After schedule service done start the unit and checked on load condition found unit is running in ok condition.</v>
          </cell>
        </row>
        <row r="12330">
          <cell r="A12330">
            <v>45187.5369444444</v>
          </cell>
          <cell r="B12330">
            <v>490</v>
          </cell>
          <cell r="F12330" t="str">
            <v>CC-01041189</v>
          </cell>
          <cell r="J12330" t="str">
            <v>Schedule Service</v>
          </cell>
          <cell r="R12330" t="str">
            <v>BWAD163674</v>
          </cell>
          <cell r="AB12330" t="str">
            <v>Attend the site for 500 hours schedule service in which replace air filter kit engine and compressor both side. Check oil and oil filter found in good condition. Unit running parameters are in normal condition.</v>
          </cell>
        </row>
        <row r="12331">
          <cell r="A12331">
            <v>45187.470671296302</v>
          </cell>
          <cell r="B12331">
            <v>0</v>
          </cell>
          <cell r="F12331" t="str">
            <v>CC-01041049</v>
          </cell>
          <cell r="J12331" t="str">
            <v>Preservative Measures</v>
          </cell>
          <cell r="R12331" t="str">
            <v>BVIC378160</v>
          </cell>
          <cell r="AB12331" t="str">
            <v>Preservative measures done</v>
          </cell>
        </row>
        <row r="12332">
          <cell r="A12332">
            <v>45187.469907407401</v>
          </cell>
          <cell r="B12332">
            <v>0</v>
          </cell>
          <cell r="F12332" t="str">
            <v>CC-01041046</v>
          </cell>
          <cell r="J12332" t="str">
            <v>Preservative Measures</v>
          </cell>
          <cell r="R12332" t="str">
            <v>BVIC378165</v>
          </cell>
          <cell r="AB12332" t="str">
            <v>Preservative measures done</v>
          </cell>
        </row>
        <row r="12333">
          <cell r="A12333">
            <v>45187.469456018502</v>
          </cell>
          <cell r="B12333">
            <v>1</v>
          </cell>
          <cell r="F12333" t="str">
            <v>CC-01041043</v>
          </cell>
          <cell r="J12333" t="str">
            <v>Commissioning</v>
          </cell>
          <cell r="R12333" t="str">
            <v>BVIC378165</v>
          </cell>
          <cell r="AB12333" t="str">
            <v>Commissioning done on dated 19-09-2023.....Comm date-19-09-2023</v>
          </cell>
        </row>
        <row r="12334">
          <cell r="A12334">
            <v>45185.535937499997</v>
          </cell>
          <cell r="B12334">
            <v>18459</v>
          </cell>
          <cell r="F12334" t="str">
            <v>CC-01040117</v>
          </cell>
          <cell r="J12334" t="str">
            <v>Schedule Service</v>
          </cell>
          <cell r="R12334" t="str">
            <v>BRHS035368</v>
          </cell>
          <cell r="AB12334" t="str">
            <v>Today we attend the customer site for sheudle service so we change parts 1 air filter 2 oil filter 3 all valve kit than start machine running ok</v>
          </cell>
        </row>
        <row r="12335">
          <cell r="A12335">
            <v>45185.521631944401</v>
          </cell>
          <cell r="B12335">
            <v>1490</v>
          </cell>
          <cell r="F12335" t="str">
            <v>CC-01040064</v>
          </cell>
          <cell r="J12335" t="str">
            <v>Sales Call</v>
          </cell>
          <cell r="R12335" t="str">
            <v>BUBD162649</v>
          </cell>
          <cell r="AB12335" t="str">
            <v>Sales  call Carried out for HMR collection</v>
          </cell>
        </row>
        <row r="12336">
          <cell r="A12336">
            <v>45185.514259259297</v>
          </cell>
          <cell r="B12336">
            <v>955</v>
          </cell>
          <cell r="F12336" t="str">
            <v>CC-01040042</v>
          </cell>
          <cell r="J12336" t="str">
            <v>Sales Call</v>
          </cell>
          <cell r="R12336" t="str">
            <v>BJGD200109</v>
          </cell>
          <cell r="AB12336" t="str">
            <v>Sales call carried out for HMR collection</v>
          </cell>
        </row>
        <row r="12337">
          <cell r="A12337">
            <v>45185.501956018503</v>
          </cell>
          <cell r="B12337">
            <v>2000</v>
          </cell>
          <cell r="F12337" t="str">
            <v>CC-01039997</v>
          </cell>
          <cell r="J12337" t="str">
            <v>Sales Call</v>
          </cell>
          <cell r="R12337" t="str">
            <v>BSKD120530</v>
          </cell>
          <cell r="AB12337" t="str">
            <v>Sales call carried out for HMR collection</v>
          </cell>
        </row>
        <row r="12338">
          <cell r="A12338">
            <v>45185.496180555601</v>
          </cell>
          <cell r="B12338">
            <v>980</v>
          </cell>
          <cell r="F12338" t="str">
            <v>CC-01039976</v>
          </cell>
          <cell r="J12338" t="str">
            <v>Sales Call</v>
          </cell>
          <cell r="R12338" t="str">
            <v>BWKD163559</v>
          </cell>
          <cell r="AB12338" t="str">
            <v>Sales call carried out for HMR collection</v>
          </cell>
        </row>
        <row r="12339">
          <cell r="A12339">
            <v>45185.493321759299</v>
          </cell>
          <cell r="B12339">
            <v>940</v>
          </cell>
          <cell r="F12339" t="str">
            <v>CC-01039965</v>
          </cell>
          <cell r="J12339" t="str">
            <v>Sales Call</v>
          </cell>
          <cell r="R12339" t="str">
            <v>BUID220797</v>
          </cell>
          <cell r="AB12339" t="str">
            <v>Sales call carried out for HMR collection</v>
          </cell>
        </row>
        <row r="12340">
          <cell r="A12340">
            <v>45184.7400694444</v>
          </cell>
          <cell r="B12340">
            <v>1537</v>
          </cell>
          <cell r="F12340" t="str">
            <v>CC-01039487</v>
          </cell>
          <cell r="J12340" t="str">
            <v>Schedule Service</v>
          </cell>
          <cell r="R12340" t="str">
            <v>BWAD163648</v>
          </cell>
          <cell r="AB12340" t="str">
            <v>Attend the site for 1500 hours schedule service so replace oil , oil filter, separator filter, air filter engine and compressor both side, pressure regulator kit, arv kit. Overall drain oil is 37 litres with three dead cranks also oil condition is good. Overall topped up oil in tank 39 litres with one dead crank. After schedule service done start the unit and check on load condition found unit is running in Good condition.</v>
          </cell>
        </row>
        <row r="12341">
          <cell r="A12341">
            <v>45184.2812037037</v>
          </cell>
          <cell r="B12341">
            <v>21440</v>
          </cell>
          <cell r="F12341" t="str">
            <v>CC-01037989</v>
          </cell>
          <cell r="J12341" t="str">
            <v>Schedule Service - AMC</v>
          </cell>
          <cell r="R12341" t="str">
            <v>GOCS030806</v>
          </cell>
          <cell r="AB12341" t="str">
            <v>Attend the aite for schedule service so attend and change air filter, oil filter and oil after that start the unit found running ok.</v>
          </cell>
        </row>
        <row r="12342">
          <cell r="A12342">
            <v>45183.748599537001</v>
          </cell>
          <cell r="B12342">
            <v>503</v>
          </cell>
          <cell r="F12342" t="str">
            <v>CC-01037713</v>
          </cell>
          <cell r="J12342" t="str">
            <v>Schedule Service</v>
          </cell>
          <cell r="R12342" t="str">
            <v>BWKD163543</v>
          </cell>
          <cell r="AB12342" t="str">
            <v>Attend the site fo schedule service so drain oil from tank , oil cooler and radial outlet with three dead cranks. Total oil drained out 27 litres only. After then replace oil filter 2nos., replace air filter engine and compressor both side. Plugged in the drain plugs and fill oil in tank upto full gauge level . Start the unit for sometime and stop it again fill oil in tank upto half gauge level. Overall topped oil 40 litres. After schedule service done start the unit and check on load condition found unit is running in ok condition with all parameters under limit.</v>
          </cell>
        </row>
        <row r="12343">
          <cell r="A12343">
            <v>45183.7288078704</v>
          </cell>
          <cell r="B12343">
            <v>8000</v>
          </cell>
          <cell r="F12343" t="str">
            <v>CC-01037689</v>
          </cell>
          <cell r="J12343" t="str">
            <v>Schedule Service</v>
          </cell>
          <cell r="R12343" t="str">
            <v>BULD162559</v>
          </cell>
          <cell r="AB12343" t="str">
            <v>Attend the site for schedule service so overall drained oil from tank and oil cooler 37 litres with two dead cranks. Replace oil filter 2nos., replace air filter engine and compressor both side. After then plugged in all drain plugs and fill oil in tank upto full gauge level. Dead crank crank the unit and again fill oil in tank upto half gauge level. Total filled up oil 39 litres. After schedule service done run the unit on load condition found unit is running in ok condition.</v>
          </cell>
        </row>
        <row r="12344">
          <cell r="A12344">
            <v>45183.646018518499</v>
          </cell>
          <cell r="B12344">
            <v>12591</v>
          </cell>
          <cell r="F12344" t="str">
            <v>CC-01037540</v>
          </cell>
          <cell r="J12344" t="str">
            <v>Complaint - Running With Problem</v>
          </cell>
          <cell r="R12344" t="str">
            <v>BTLS039719</v>
          </cell>
          <cell r="AB12344" t="str">
            <v>We visited and SPM test done and found the value of Male inlet dBi value-22 dBm-40,55,41 dBc-21,23,21, Male outlet value dBi-22 dBm-45,41,45 dBc-9,8,15 Female inlet value dBi-18 dBm-41,42,48 dBc-19,26,26 Female outlet value dBi-20 dBm-48,47,45 dBc-12,19,22 Quotation for new Airend shared with customer. after approval we open new call. call detail closed. Quotation for Airend shared with customer waiting for approval. Once approval received we log another new call for the same. As per uptime warranty check sheet services not done by customer, so we didn't received approval for FOC. Waiting for product team approval to close call 20-10-2023 Product team call closer approval mail attached in call.</v>
          </cell>
        </row>
        <row r="12345">
          <cell r="A12345">
            <v>45181.7030324074</v>
          </cell>
          <cell r="B12345">
            <v>1898</v>
          </cell>
          <cell r="F12345" t="str">
            <v>CC-01036573</v>
          </cell>
          <cell r="J12345" t="str">
            <v>Complaint - Running With Problem</v>
          </cell>
          <cell r="R12345" t="str">
            <v>BVHD163374</v>
          </cell>
          <cell r="AB12345" t="str">
            <v>Attend the the for hunting issue so check the unit on load condition found on drilling time air pressure hunts 10 bar to 12 bar also rpm hunts 1400 to 1600 . During inspection found flushing rpm is 1900 and idle rpm1200. So stop the unit and open the pressure regulator assembly, kit clean and refitted the same , open actuator assembly clean it gently and refitted the same kit. After cleaning connect the hoses and start the unit, set flushing rpm 2100, idle rpm 1300, regulate the air pressure on loading mode upto 13 bar. After all work job done run the unit on loading mode found unit is running in ok condition with all parameters under limit..</v>
          </cell>
        </row>
        <row r="12346">
          <cell r="A12346">
            <v>45181.662453703699</v>
          </cell>
          <cell r="B12346">
            <v>8266</v>
          </cell>
          <cell r="F12346" t="str">
            <v>CC-01036468</v>
          </cell>
          <cell r="J12346" t="str">
            <v>Schedule Service</v>
          </cell>
          <cell r="R12346" t="str">
            <v>BRJC371828</v>
          </cell>
          <cell r="AB12346" t="str">
            <v>We visited site and service done today in unit during in service change the parts are Air filter, Oil filter, Separator and oil after than start for check unit running well.</v>
          </cell>
        </row>
        <row r="12347">
          <cell r="A12347">
            <v>45181.483715277798</v>
          </cell>
          <cell r="B12347">
            <v>3955</v>
          </cell>
          <cell r="F12347" t="str">
            <v>CC-01035986</v>
          </cell>
          <cell r="J12347" t="str">
            <v>Schedule Service</v>
          </cell>
          <cell r="R12347" t="str">
            <v>BRGC374007</v>
          </cell>
          <cell r="AB12347" t="str">
            <v>We visited site and service done today in unit during in service we changed the parts Air filter Oil filter ,Separator and oil after than start for check unit running well.</v>
          </cell>
        </row>
        <row r="12348">
          <cell r="A12348">
            <v>45180.658773148098</v>
          </cell>
          <cell r="B12348">
            <v>1</v>
          </cell>
          <cell r="F12348" t="str">
            <v>CC-01035395</v>
          </cell>
          <cell r="J12348" t="str">
            <v>Commissioning</v>
          </cell>
          <cell r="R12348" t="str">
            <v>BWKS040437</v>
          </cell>
          <cell r="AB12348" t="str">
            <v>COMMISSIONING DONE....Comm date-11-09-2023</v>
          </cell>
        </row>
        <row r="12349">
          <cell r="A12349">
            <v>45180.628472222197</v>
          </cell>
          <cell r="B12349">
            <v>1518</v>
          </cell>
          <cell r="F12349" t="str">
            <v>CC-01035291</v>
          </cell>
          <cell r="J12349" t="str">
            <v>Schedule Service</v>
          </cell>
          <cell r="R12349" t="str">
            <v>BVGD163308</v>
          </cell>
          <cell r="AB12349" t="str">
            <v>Attend the site for 1500 hours schedule service so replace oil 40 litres, replace air filter engine and compressor both side, replace oil filter and separator filter. As per elgi schedule maintenance service valve kit replaced are actuator kit 2nos., pressure regulator kit, arv kit. After all work done start the unit and checked on load condition found unit is running with all parameters under limit.</v>
          </cell>
        </row>
        <row r="12350">
          <cell r="A12350">
            <v>45180.626493055599</v>
          </cell>
          <cell r="B12350">
            <v>513</v>
          </cell>
          <cell r="F12350" t="str">
            <v>CC-01035285</v>
          </cell>
          <cell r="J12350" t="str">
            <v>Schedule Service</v>
          </cell>
          <cell r="R12350" t="str">
            <v>BVFD163261</v>
          </cell>
          <cell r="AB12350" t="str">
            <v>Attend the site for schedule service so overall drained oil from tank and oil cooler 38 litres. After then replace air filter engine and compressor both site, replace oil filter 2nos. Plugged in drain plugs and fill oil tank full guage level, start the unit and stop it, again fill oil in tank upto half gauge level. Overall topped up oil 40 litres. After schedule service done start the unit and run the unit on load condition found unit is running in normal condition.</v>
          </cell>
        </row>
        <row r="12351">
          <cell r="A12351">
            <v>45178.673831018503</v>
          </cell>
          <cell r="B12351">
            <v>3329</v>
          </cell>
          <cell r="F12351" t="str">
            <v>CC-01034090</v>
          </cell>
          <cell r="J12351" t="str">
            <v>Schedule Service</v>
          </cell>
          <cell r="R12351" t="str">
            <v>BVIS040049</v>
          </cell>
          <cell r="AB12351" t="str">
            <v>Today we attend the customer site for sheudle service so we check and found that abnormal sonud in airend and for service we change parts 1 air filter 2 oil filter than start machine running ok</v>
          </cell>
        </row>
        <row r="12352">
          <cell r="A12352">
            <v>45178.629444444399</v>
          </cell>
          <cell r="B12352">
            <v>920</v>
          </cell>
          <cell r="F12352" t="str">
            <v>CC-01033965</v>
          </cell>
          <cell r="J12352" t="str">
            <v>Sales Call</v>
          </cell>
          <cell r="R12352" t="str">
            <v>BSJD120492</v>
          </cell>
          <cell r="AB12352" t="str">
            <v>Sales call carried out for HMR collection</v>
          </cell>
        </row>
        <row r="12353">
          <cell r="A12353">
            <v>45178.626435185201</v>
          </cell>
          <cell r="B12353">
            <v>610</v>
          </cell>
          <cell r="F12353" t="str">
            <v>CC-01033954</v>
          </cell>
          <cell r="J12353" t="str">
            <v>Sales Call</v>
          </cell>
          <cell r="R12353" t="str">
            <v>BSBD120631</v>
          </cell>
          <cell r="AB12353" t="str">
            <v>Sales call carried out for HMR collection</v>
          </cell>
        </row>
        <row r="12354">
          <cell r="A12354">
            <v>45178.623842592599</v>
          </cell>
          <cell r="B12354">
            <v>1020</v>
          </cell>
          <cell r="F12354" t="str">
            <v>CC-01033947</v>
          </cell>
          <cell r="J12354" t="str">
            <v>Sales Call</v>
          </cell>
          <cell r="R12354" t="str">
            <v>BNJD120010</v>
          </cell>
          <cell r="AB12354" t="str">
            <v>Sales call carried out for HMR collection</v>
          </cell>
        </row>
        <row r="12355">
          <cell r="A12355">
            <v>45178.606527777803</v>
          </cell>
          <cell r="B12355">
            <v>1410</v>
          </cell>
          <cell r="F12355" t="str">
            <v>CC-01033905</v>
          </cell>
          <cell r="J12355" t="str">
            <v>Sales Call</v>
          </cell>
          <cell r="R12355" t="str">
            <v>BSHD120752</v>
          </cell>
          <cell r="AB12355" t="str">
            <v>Sales call carried out for HMR collection</v>
          </cell>
        </row>
        <row r="12356">
          <cell r="A12356">
            <v>45178.5957291667</v>
          </cell>
          <cell r="B12356">
            <v>2520</v>
          </cell>
          <cell r="F12356" t="str">
            <v>CC-01033874</v>
          </cell>
          <cell r="J12356" t="str">
            <v>Sales Call</v>
          </cell>
          <cell r="R12356" t="str">
            <v>BSGL152296</v>
          </cell>
          <cell r="AB12356" t="str">
            <v>Sales call carried out for HMR collection</v>
          </cell>
        </row>
        <row r="12357">
          <cell r="A12357">
            <v>45178.538773148102</v>
          </cell>
          <cell r="B12357">
            <v>0</v>
          </cell>
          <cell r="F12357" t="str">
            <v>CC-01033779</v>
          </cell>
          <cell r="J12357" t="str">
            <v>Preservative Measures</v>
          </cell>
          <cell r="R12357" t="str">
            <v>BWKS040437</v>
          </cell>
          <cell r="AB12357" t="str">
            <v>Preservative measures done</v>
          </cell>
        </row>
        <row r="12358">
          <cell r="A12358">
            <v>45178.503333333298</v>
          </cell>
          <cell r="B12358">
            <v>7000</v>
          </cell>
          <cell r="F12358" t="str">
            <v>CC-01033703</v>
          </cell>
          <cell r="J12358" t="str">
            <v>Complaint - Running With Problem</v>
          </cell>
          <cell r="R12358" t="str">
            <v>BQAC373733</v>
          </cell>
          <cell r="AB12358" t="str">
            <v>We visited site and change Plc controller after than start for check unit running well. Old Plc controller sl no -B01288 and New plc controller sl no- B28389.</v>
          </cell>
        </row>
        <row r="12359">
          <cell r="A12359">
            <v>45177.766261574099</v>
          </cell>
          <cell r="B12359">
            <v>4660</v>
          </cell>
          <cell r="F12359" t="str">
            <v>CC-01033337</v>
          </cell>
          <cell r="J12359" t="str">
            <v>Sales Call</v>
          </cell>
          <cell r="R12359" t="str">
            <v>BTKD162080</v>
          </cell>
          <cell r="AB12359" t="str">
            <v>Sales call carried out for HMR collection</v>
          </cell>
        </row>
        <row r="12360">
          <cell r="A12360">
            <v>45177.763981481497</v>
          </cell>
          <cell r="B12360">
            <v>4190</v>
          </cell>
          <cell r="F12360" t="str">
            <v>CC-01033336</v>
          </cell>
          <cell r="J12360" t="str">
            <v>Sales Call</v>
          </cell>
          <cell r="R12360" t="str">
            <v>BSKD161500</v>
          </cell>
          <cell r="AB12360" t="str">
            <v>Sales call carried out for HMR collection</v>
          </cell>
        </row>
        <row r="12361">
          <cell r="A12361">
            <v>45177.760729166701</v>
          </cell>
          <cell r="B12361">
            <v>5390</v>
          </cell>
          <cell r="F12361" t="str">
            <v>CC-01033330</v>
          </cell>
          <cell r="J12361" t="str">
            <v>Sales Call</v>
          </cell>
          <cell r="R12361" t="str">
            <v>GPBD160097</v>
          </cell>
          <cell r="AB12361" t="str">
            <v>Sales call carried out for HMR collection</v>
          </cell>
        </row>
        <row r="12362">
          <cell r="A12362">
            <v>45177.726331018501</v>
          </cell>
          <cell r="B12362">
            <v>650</v>
          </cell>
          <cell r="F12362" t="str">
            <v>CC-01033266</v>
          </cell>
          <cell r="J12362" t="str">
            <v>Sales Call</v>
          </cell>
          <cell r="R12362" t="str">
            <v>BSBD120630</v>
          </cell>
          <cell r="AB12362" t="str">
            <v>Sales call carried out for HMR collection</v>
          </cell>
        </row>
        <row r="12363">
          <cell r="A12363">
            <v>45177.722812499997</v>
          </cell>
          <cell r="B12363">
            <v>650</v>
          </cell>
          <cell r="F12363" t="str">
            <v>CC-01033256</v>
          </cell>
          <cell r="J12363" t="str">
            <v>Sales Call</v>
          </cell>
          <cell r="R12363" t="str">
            <v>BSHD120740</v>
          </cell>
          <cell r="AB12363" t="str">
            <v>Sales call carried out for HMR collection</v>
          </cell>
        </row>
        <row r="12364">
          <cell r="A12364">
            <v>45177.720381944397</v>
          </cell>
          <cell r="B12364">
            <v>575</v>
          </cell>
          <cell r="F12364" t="str">
            <v>CC-01033251</v>
          </cell>
          <cell r="J12364" t="str">
            <v>Sales Call</v>
          </cell>
          <cell r="R12364" t="str">
            <v>BSHD120741</v>
          </cell>
          <cell r="AB12364" t="str">
            <v>Sales call carried out for HMR collection</v>
          </cell>
        </row>
        <row r="12365">
          <cell r="A12365">
            <v>45177.718020833301</v>
          </cell>
          <cell r="B12365">
            <v>589</v>
          </cell>
          <cell r="F12365" t="str">
            <v>CC-01033241</v>
          </cell>
          <cell r="J12365" t="str">
            <v>Sales Call</v>
          </cell>
          <cell r="R12365" t="str">
            <v>BSHD120739</v>
          </cell>
          <cell r="AB12365" t="str">
            <v>Sales call carried out for HMR collection</v>
          </cell>
        </row>
        <row r="12366">
          <cell r="A12366">
            <v>45177.715844907398</v>
          </cell>
          <cell r="B12366">
            <v>3540</v>
          </cell>
          <cell r="F12366" t="str">
            <v>CC-01033234</v>
          </cell>
          <cell r="J12366" t="str">
            <v>Sales Call</v>
          </cell>
          <cell r="R12366" t="str">
            <v>BSGL152297</v>
          </cell>
          <cell r="AB12366" t="str">
            <v>Sales call carried out for HMR collection</v>
          </cell>
        </row>
        <row r="12367">
          <cell r="A12367">
            <v>45177.713657407403</v>
          </cell>
          <cell r="B12367">
            <v>3990</v>
          </cell>
          <cell r="F12367" t="str">
            <v>CC-01033224</v>
          </cell>
          <cell r="J12367" t="str">
            <v>Sales Call</v>
          </cell>
          <cell r="R12367" t="str">
            <v>BRJD160577</v>
          </cell>
          <cell r="AB12367" t="str">
            <v>Sales call carried out for HMR collection</v>
          </cell>
        </row>
        <row r="12368">
          <cell r="A12368">
            <v>45177.711354166699</v>
          </cell>
          <cell r="B12368">
            <v>5390</v>
          </cell>
          <cell r="F12368" t="str">
            <v>CC-01033219</v>
          </cell>
          <cell r="J12368" t="str">
            <v>Sales Call</v>
          </cell>
          <cell r="R12368" t="str">
            <v>BSID161961</v>
          </cell>
          <cell r="AB12368" t="str">
            <v>Sales call carried out for HMR collection</v>
          </cell>
        </row>
        <row r="12369">
          <cell r="A12369">
            <v>45177.71</v>
          </cell>
          <cell r="B12369">
            <v>1</v>
          </cell>
          <cell r="F12369" t="str">
            <v>CC-01033217</v>
          </cell>
          <cell r="J12369" t="str">
            <v>Commissioning</v>
          </cell>
          <cell r="R12369" t="str">
            <v>BWEC370334</v>
          </cell>
          <cell r="AB12369" t="str">
            <v>COMMISSIONING DONE..... Comm date-08-09-2023</v>
          </cell>
        </row>
        <row r="12370">
          <cell r="A12370">
            <v>45177.707384259302</v>
          </cell>
          <cell r="B12370">
            <v>2630</v>
          </cell>
          <cell r="F12370" t="str">
            <v>CC-01033211</v>
          </cell>
          <cell r="J12370" t="str">
            <v>Sales Call</v>
          </cell>
          <cell r="R12370" t="str">
            <v>BSCL152143</v>
          </cell>
          <cell r="AB12370" t="str">
            <v>Sales call carried out for HMR collection</v>
          </cell>
        </row>
        <row r="12371">
          <cell r="A12371">
            <v>45177.704930555599</v>
          </cell>
          <cell r="B12371">
            <v>3300</v>
          </cell>
          <cell r="F12371" t="str">
            <v>CC-01033199</v>
          </cell>
          <cell r="J12371" t="str">
            <v>Sales Call</v>
          </cell>
          <cell r="R12371" t="str">
            <v>BRHD120445</v>
          </cell>
          <cell r="AB12371" t="str">
            <v>Sales call carried out for HMR collection</v>
          </cell>
        </row>
        <row r="12372">
          <cell r="A12372">
            <v>45177.702708333301</v>
          </cell>
          <cell r="B12372">
            <v>2140</v>
          </cell>
          <cell r="F12372" t="str">
            <v>CC-01033195</v>
          </cell>
          <cell r="J12372" t="str">
            <v>Sales Call</v>
          </cell>
          <cell r="R12372" t="str">
            <v>BSEL152198</v>
          </cell>
          <cell r="AB12372" t="str">
            <v>Sales call carried out for HMR collection</v>
          </cell>
        </row>
        <row r="12373">
          <cell r="A12373">
            <v>45177.700081018498</v>
          </cell>
          <cell r="B12373">
            <v>3750</v>
          </cell>
          <cell r="F12373" t="str">
            <v>CC-01033192</v>
          </cell>
          <cell r="J12373" t="str">
            <v>Sales Call</v>
          </cell>
          <cell r="R12373" t="str">
            <v>BQDD160156</v>
          </cell>
          <cell r="AB12373" t="str">
            <v>Sales call carried out for HMR collection</v>
          </cell>
        </row>
        <row r="12374">
          <cell r="A12374">
            <v>45177.697581018503</v>
          </cell>
          <cell r="B12374">
            <v>2580</v>
          </cell>
          <cell r="F12374" t="str">
            <v>CC-01033182</v>
          </cell>
          <cell r="J12374" t="str">
            <v>Sales Call</v>
          </cell>
          <cell r="R12374" t="str">
            <v>GOCD160022</v>
          </cell>
          <cell r="AB12374" t="str">
            <v>Sales call carried out for HMR collection</v>
          </cell>
        </row>
        <row r="12375">
          <cell r="A12375">
            <v>45177.695416666698</v>
          </cell>
          <cell r="B12375">
            <v>5260</v>
          </cell>
          <cell r="F12375" t="str">
            <v>CC-01033175</v>
          </cell>
          <cell r="J12375" t="str">
            <v>Sales Call</v>
          </cell>
          <cell r="R12375" t="str">
            <v>BNID160316</v>
          </cell>
          <cell r="AB12375" t="str">
            <v>Sales call carried out for HMR collection</v>
          </cell>
        </row>
        <row r="12376">
          <cell r="A12376">
            <v>45177.692986111098</v>
          </cell>
          <cell r="B12376">
            <v>1935</v>
          </cell>
          <cell r="F12376" t="str">
            <v>CC-01033170</v>
          </cell>
          <cell r="J12376" t="str">
            <v>Sales Call</v>
          </cell>
          <cell r="R12376" t="str">
            <v>BSKD220275</v>
          </cell>
          <cell r="AB12376" t="str">
            <v>Sales call carried out for HMR collection</v>
          </cell>
        </row>
        <row r="12377">
          <cell r="A12377">
            <v>45177.690636574102</v>
          </cell>
          <cell r="B12377">
            <v>2150</v>
          </cell>
          <cell r="F12377" t="str">
            <v>CC-01033160</v>
          </cell>
          <cell r="J12377" t="str">
            <v>Sales Call</v>
          </cell>
          <cell r="R12377" t="str">
            <v>BSFD161799</v>
          </cell>
          <cell r="AB12377" t="str">
            <v>Sales call carried out for HMR collection</v>
          </cell>
        </row>
        <row r="12378">
          <cell r="A12378">
            <v>45177.687708333302</v>
          </cell>
          <cell r="B12378">
            <v>2220</v>
          </cell>
          <cell r="F12378" t="str">
            <v>CC-01033146</v>
          </cell>
          <cell r="J12378" t="str">
            <v>Sales Call</v>
          </cell>
          <cell r="R12378" t="str">
            <v>BRHD161303</v>
          </cell>
          <cell r="AB12378" t="str">
            <v>Sales call carried out for HMR collection</v>
          </cell>
        </row>
        <row r="12379">
          <cell r="A12379">
            <v>45177.6854282407</v>
          </cell>
          <cell r="B12379">
            <v>1000</v>
          </cell>
          <cell r="F12379" t="str">
            <v>CC-01033140</v>
          </cell>
          <cell r="J12379" t="str">
            <v>Sales Call</v>
          </cell>
          <cell r="R12379" t="str">
            <v>BSFD161833</v>
          </cell>
          <cell r="AB12379" t="str">
            <v>Sales call carried out for HMR collection</v>
          </cell>
        </row>
        <row r="12380">
          <cell r="A12380">
            <v>45177.683043981502</v>
          </cell>
          <cell r="B12380">
            <v>2675</v>
          </cell>
          <cell r="F12380" t="str">
            <v>CC-01033129</v>
          </cell>
          <cell r="J12380" t="str">
            <v>Sales Call</v>
          </cell>
          <cell r="R12380" t="str">
            <v>GPBD160107</v>
          </cell>
          <cell r="AB12380" t="str">
            <v>Sales call carried out for HMR collection</v>
          </cell>
        </row>
        <row r="12381">
          <cell r="A12381">
            <v>45177.680925925903</v>
          </cell>
          <cell r="B12381">
            <v>6595</v>
          </cell>
          <cell r="F12381" t="str">
            <v>CC-01033124</v>
          </cell>
          <cell r="J12381" t="str">
            <v>Sales Call</v>
          </cell>
          <cell r="R12381" t="str">
            <v>GOBD160007</v>
          </cell>
          <cell r="AB12381" t="str">
            <v>Sales call carried out for HMR collection</v>
          </cell>
        </row>
        <row r="12382">
          <cell r="A12382">
            <v>45177.678344907399</v>
          </cell>
          <cell r="B12382">
            <v>5090</v>
          </cell>
          <cell r="F12382" t="str">
            <v>CC-01033115</v>
          </cell>
          <cell r="J12382" t="str">
            <v>Sales Call</v>
          </cell>
          <cell r="R12382" t="str">
            <v>BOJD160012</v>
          </cell>
          <cell r="AB12382" t="str">
            <v>Sales call carried out for HMR collection</v>
          </cell>
        </row>
        <row r="12383">
          <cell r="A12383">
            <v>45177.675798611097</v>
          </cell>
          <cell r="B12383">
            <v>5980</v>
          </cell>
          <cell r="F12383" t="str">
            <v>CC-01033110</v>
          </cell>
          <cell r="J12383" t="str">
            <v>Sales Call</v>
          </cell>
          <cell r="R12383" t="str">
            <v>BPED160082</v>
          </cell>
          <cell r="AB12383" t="str">
            <v>Sales call carried out for HMR collection</v>
          </cell>
        </row>
        <row r="12384">
          <cell r="A12384">
            <v>45177.671805555598</v>
          </cell>
          <cell r="B12384">
            <v>5540</v>
          </cell>
          <cell r="F12384" t="str">
            <v>CC-01033103</v>
          </cell>
          <cell r="J12384" t="str">
            <v>Sales Call</v>
          </cell>
          <cell r="R12384" t="str">
            <v>BTGL160455</v>
          </cell>
          <cell r="AB12384" t="str">
            <v>Sales call carried out for HMR collection</v>
          </cell>
        </row>
        <row r="12385">
          <cell r="A12385">
            <v>45177.668287036999</v>
          </cell>
          <cell r="B12385">
            <v>400</v>
          </cell>
          <cell r="F12385" t="str">
            <v>CC-01033097</v>
          </cell>
          <cell r="J12385" t="str">
            <v>Sales Call</v>
          </cell>
          <cell r="R12385" t="str">
            <v>BWLD163608</v>
          </cell>
          <cell r="AB12385" t="str">
            <v>Sales call carried out for HMR collection</v>
          </cell>
        </row>
        <row r="12386">
          <cell r="A12386">
            <v>45177.6651851852</v>
          </cell>
          <cell r="B12386">
            <v>685</v>
          </cell>
          <cell r="F12386" t="str">
            <v>CC-01033091</v>
          </cell>
          <cell r="J12386" t="str">
            <v>Sales Call</v>
          </cell>
          <cell r="R12386" t="str">
            <v>BWJL153355</v>
          </cell>
          <cell r="AB12386" t="str">
            <v>Sales call carried out for HMR collection</v>
          </cell>
        </row>
        <row r="12387">
          <cell r="A12387">
            <v>45177.662685185198</v>
          </cell>
          <cell r="B12387">
            <v>430</v>
          </cell>
          <cell r="F12387" t="str">
            <v>CC-01033087</v>
          </cell>
          <cell r="J12387" t="str">
            <v>Sales Call</v>
          </cell>
          <cell r="R12387" t="str">
            <v>BVID121544</v>
          </cell>
          <cell r="AB12387" t="str">
            <v>Sales call carried out for HMR collection</v>
          </cell>
        </row>
        <row r="12388">
          <cell r="A12388">
            <v>45177.660185185203</v>
          </cell>
          <cell r="B12388">
            <v>450</v>
          </cell>
          <cell r="F12388" t="str">
            <v>CC-01033084</v>
          </cell>
          <cell r="J12388" t="str">
            <v>Sales Call</v>
          </cell>
          <cell r="R12388" t="str">
            <v>BVID121541</v>
          </cell>
          <cell r="AB12388" t="str">
            <v>Sales call carried out for HMR collection</v>
          </cell>
        </row>
        <row r="12389">
          <cell r="A12389">
            <v>45177.657592592601</v>
          </cell>
          <cell r="B12389">
            <v>900</v>
          </cell>
          <cell r="F12389" t="str">
            <v>CC-01033078</v>
          </cell>
          <cell r="J12389" t="str">
            <v>Sales Call</v>
          </cell>
          <cell r="R12389" t="str">
            <v>BVIL161081</v>
          </cell>
          <cell r="AB12389" t="str">
            <v>Sales call carried out for HMR collection</v>
          </cell>
        </row>
        <row r="12390">
          <cell r="A12390">
            <v>45177.654930555596</v>
          </cell>
          <cell r="B12390">
            <v>480</v>
          </cell>
          <cell r="F12390" t="str">
            <v>CC-01033067</v>
          </cell>
          <cell r="J12390" t="str">
            <v>Sales Call</v>
          </cell>
          <cell r="R12390" t="str">
            <v>BVID121539</v>
          </cell>
          <cell r="AB12390" t="str">
            <v>Sales call carried out for HMR collection</v>
          </cell>
        </row>
        <row r="12391">
          <cell r="A12391">
            <v>45177.652060185203</v>
          </cell>
          <cell r="B12391">
            <v>480</v>
          </cell>
          <cell r="F12391" t="str">
            <v>CC-01033062</v>
          </cell>
          <cell r="J12391" t="str">
            <v>Sales Call</v>
          </cell>
          <cell r="R12391" t="str">
            <v>BVID121546</v>
          </cell>
          <cell r="AB12391" t="str">
            <v>Sales call carried out for HMR collection</v>
          </cell>
        </row>
        <row r="12392">
          <cell r="A12392">
            <v>45177.649351851898</v>
          </cell>
          <cell r="B12392">
            <v>1760</v>
          </cell>
          <cell r="F12392" t="str">
            <v>CC-01033052</v>
          </cell>
          <cell r="J12392" t="str">
            <v>Sales Call</v>
          </cell>
          <cell r="R12392" t="str">
            <v>BUID220795</v>
          </cell>
          <cell r="AB12392" t="str">
            <v>Sales call carried out for HMR collection</v>
          </cell>
        </row>
        <row r="12393">
          <cell r="A12393">
            <v>45177.645925925899</v>
          </cell>
          <cell r="B12393">
            <v>930</v>
          </cell>
          <cell r="F12393" t="str">
            <v>CC-01033043</v>
          </cell>
          <cell r="J12393" t="str">
            <v>Sales Call</v>
          </cell>
          <cell r="R12393" t="str">
            <v>BVGD121497</v>
          </cell>
          <cell r="AB12393" t="str">
            <v>Sales call carried out for HMR collection</v>
          </cell>
        </row>
        <row r="12394">
          <cell r="A12394">
            <v>45177.642685185201</v>
          </cell>
          <cell r="B12394">
            <v>1115</v>
          </cell>
          <cell r="F12394" t="str">
            <v>CC-01033033</v>
          </cell>
          <cell r="J12394" t="str">
            <v>Sales Call</v>
          </cell>
          <cell r="R12394" t="str">
            <v>BVDD121453</v>
          </cell>
          <cell r="AB12394" t="str">
            <v>Sales call carried out for HMR collection</v>
          </cell>
        </row>
        <row r="12395">
          <cell r="A12395">
            <v>45177.640231481499</v>
          </cell>
          <cell r="B12395">
            <v>690</v>
          </cell>
          <cell r="F12395" t="str">
            <v>CC-01033023</v>
          </cell>
          <cell r="J12395" t="str">
            <v>Sales Call</v>
          </cell>
          <cell r="R12395" t="str">
            <v>BVDD163198</v>
          </cell>
          <cell r="AB12395" t="str">
            <v>Sales call carried out for HMR collection</v>
          </cell>
        </row>
        <row r="12396">
          <cell r="A12396">
            <v>45177.637847222199</v>
          </cell>
          <cell r="B12396">
            <v>1340</v>
          </cell>
          <cell r="F12396" t="str">
            <v>CC-01033013</v>
          </cell>
          <cell r="J12396" t="str">
            <v>Sales Call</v>
          </cell>
          <cell r="R12396" t="str">
            <v>BUHL152930</v>
          </cell>
          <cell r="AB12396" t="str">
            <v>Sales call carried out for HMR collection</v>
          </cell>
        </row>
        <row r="12397">
          <cell r="A12397">
            <v>45177.633148148103</v>
          </cell>
          <cell r="B12397">
            <v>1440</v>
          </cell>
          <cell r="F12397" t="str">
            <v>CC-01032997</v>
          </cell>
          <cell r="J12397" t="str">
            <v>Sales Call</v>
          </cell>
          <cell r="R12397" t="str">
            <v>BUCD121174</v>
          </cell>
          <cell r="AB12397" t="str">
            <v>Sales call carried out for HMR collection</v>
          </cell>
        </row>
        <row r="12398">
          <cell r="A12398">
            <v>45177.630868055603</v>
          </cell>
          <cell r="B12398">
            <v>600</v>
          </cell>
          <cell r="F12398" t="str">
            <v>CC-01032993</v>
          </cell>
          <cell r="J12398" t="str">
            <v>Sales Call</v>
          </cell>
          <cell r="R12398" t="str">
            <v>BUID121299</v>
          </cell>
          <cell r="AB12398" t="str">
            <v>Sales call carried out for HMR collection</v>
          </cell>
        </row>
        <row r="12399">
          <cell r="A12399">
            <v>45177.628252314797</v>
          </cell>
          <cell r="B12399">
            <v>680</v>
          </cell>
          <cell r="F12399" t="str">
            <v>CC-01032981</v>
          </cell>
          <cell r="J12399" t="str">
            <v>Sales Call</v>
          </cell>
          <cell r="R12399" t="str">
            <v>BUHD121280</v>
          </cell>
          <cell r="AB12399" t="str">
            <v>Sales call carried out for HMR collection</v>
          </cell>
        </row>
        <row r="12400">
          <cell r="A12400">
            <v>45177.6259027778</v>
          </cell>
          <cell r="B12400">
            <v>2735</v>
          </cell>
          <cell r="F12400" t="str">
            <v>CC-01032975</v>
          </cell>
          <cell r="J12400" t="str">
            <v>Sales Call</v>
          </cell>
          <cell r="R12400" t="str">
            <v>BVED231179</v>
          </cell>
          <cell r="AB12400" t="str">
            <v>Sales call carried out for HMR collection</v>
          </cell>
        </row>
        <row r="12401">
          <cell r="A12401">
            <v>45177.622546296298</v>
          </cell>
          <cell r="B12401">
            <v>753</v>
          </cell>
          <cell r="F12401" t="str">
            <v>CC-01032963</v>
          </cell>
          <cell r="J12401" t="str">
            <v>Sales Call</v>
          </cell>
          <cell r="R12401" t="str">
            <v>BVHD163388</v>
          </cell>
          <cell r="AB12401" t="str">
            <v>Sales call carried out for HMR collection</v>
          </cell>
        </row>
        <row r="12402">
          <cell r="A12402">
            <v>45177.620671296303</v>
          </cell>
          <cell r="B12402">
            <v>3400</v>
          </cell>
          <cell r="F12402" t="str">
            <v>CC-01032957</v>
          </cell>
          <cell r="J12402" t="str">
            <v>Sales Call</v>
          </cell>
          <cell r="R12402" t="str">
            <v>BTKD162077</v>
          </cell>
          <cell r="AB12402" t="str">
            <v>Sales call carried out for HMR collection</v>
          </cell>
        </row>
        <row r="12403">
          <cell r="A12403">
            <v>45177.616840277798</v>
          </cell>
          <cell r="B12403">
            <v>7870</v>
          </cell>
          <cell r="F12403" t="str">
            <v>CC-01032945</v>
          </cell>
          <cell r="J12403" t="str">
            <v>Sales Call</v>
          </cell>
          <cell r="R12403" t="str">
            <v>BTKD162074</v>
          </cell>
          <cell r="AB12403" t="str">
            <v>Sales call carried out for HMR collection</v>
          </cell>
        </row>
        <row r="12404">
          <cell r="A12404">
            <v>45177.583101851902</v>
          </cell>
          <cell r="B12404">
            <v>5540</v>
          </cell>
          <cell r="F12404" t="str">
            <v>CC-01032892</v>
          </cell>
          <cell r="J12404" t="str">
            <v>Sales Call</v>
          </cell>
          <cell r="R12404" t="str">
            <v>BTGL160455</v>
          </cell>
          <cell r="AB12404" t="str">
            <v>Sales call carried out for HMR collection</v>
          </cell>
        </row>
        <row r="12405">
          <cell r="A12405">
            <v>45177.573773148099</v>
          </cell>
          <cell r="B12405">
            <v>2491</v>
          </cell>
          <cell r="F12405" t="str">
            <v>CC-01032875</v>
          </cell>
          <cell r="J12405" t="str">
            <v>Schedule Service</v>
          </cell>
          <cell r="R12405" t="str">
            <v>BUHC373622</v>
          </cell>
          <cell r="AB12405" t="str">
            <v>Attend the site for schedule service so change oil filters and oil filters after then start the unit found running ok.</v>
          </cell>
        </row>
        <row r="12406">
          <cell r="A12406">
            <v>45177.462129629603</v>
          </cell>
          <cell r="B12406">
            <v>0</v>
          </cell>
          <cell r="F12406" t="str">
            <v>CC-01032564</v>
          </cell>
          <cell r="J12406" t="str">
            <v>Complaint - Running With Problem</v>
          </cell>
          <cell r="R12406" t="str">
            <v>CWEE669569</v>
          </cell>
          <cell r="AB12406" t="str">
            <v>pending for commercial reason.... Waiting for pending payments...from customer...12-09-2023 STILL WAITING 14-09-2023.....16-09-2023.......22-09-2023......... 29-09-2023 Customer install compressor at 3rd floor and work in ground floor so required pressuse is not received, we advice customer to shifted compressor from 3rd floor to worked place 03-10-2023.......  07-10-2023........14-10-2023..............20-10-2023..........28-10-2023......04-11-2023..............09-11-2023 Attend the site for customer complaint that pressure not buildup so inspect the unit and found compressor installed at 3rd floor and working in ground floor so pressure is little bit low. And that is sufficient and unit working in good condition.</v>
          </cell>
        </row>
        <row r="12407">
          <cell r="A12407">
            <v>45176.668877314798</v>
          </cell>
          <cell r="B12407">
            <v>2359</v>
          </cell>
          <cell r="F12407" t="str">
            <v>CC-01032016</v>
          </cell>
          <cell r="J12407" t="str">
            <v>Complaint - Running With Problem</v>
          </cell>
          <cell r="R12407" t="str">
            <v>BVID163401</v>
          </cell>
          <cell r="AB12407" t="str">
            <v>Attend the site for an issue of oil leakage through radial outlet near welded portion under the dcv area so inspect the issue round as same. After then check the seperator tank mounting, airend mounting and compressor mounting avm found all mountings are in ok condition also as per our guidelines . Open the old radial outlet and fitted new radial outlet, checked all o rings found in ok condition, check dcv found in ok condition after then tightened the bolts in proper way. After all fitment start the unit and check on load condition, any kind of external leakage not found and unit is running in limited parameters.</v>
          </cell>
        </row>
        <row r="12408">
          <cell r="A12408">
            <v>45176.6324537037</v>
          </cell>
          <cell r="B12408">
            <v>9835</v>
          </cell>
          <cell r="F12408" t="str">
            <v>CC-01031913</v>
          </cell>
          <cell r="J12408" t="str">
            <v>Schedule Service</v>
          </cell>
          <cell r="R12408" t="str">
            <v>BTJC377158</v>
          </cell>
          <cell r="AB12408" t="str">
            <v>Today we attend the customer site for sheudle service so we change grease now machine running ok</v>
          </cell>
        </row>
        <row r="12409">
          <cell r="A12409">
            <v>45176.539571759298</v>
          </cell>
          <cell r="B12409">
            <v>5740</v>
          </cell>
          <cell r="F12409" t="str">
            <v>CC-01031704</v>
          </cell>
          <cell r="J12409" t="str">
            <v>Sales Call</v>
          </cell>
          <cell r="R12409" t="str">
            <v>BUFD162814</v>
          </cell>
          <cell r="AB12409" t="str">
            <v>Sales call carried out for HMR collection</v>
          </cell>
        </row>
        <row r="12410">
          <cell r="A12410">
            <v>45176.534756944398</v>
          </cell>
          <cell r="B12410">
            <v>3500</v>
          </cell>
          <cell r="F12410" t="str">
            <v>CC-01031688</v>
          </cell>
          <cell r="J12410" t="str">
            <v>Sales Call</v>
          </cell>
          <cell r="R12410" t="str">
            <v>BRJD160598</v>
          </cell>
          <cell r="AB12410" t="str">
            <v>Sales call carried out for HMR collection</v>
          </cell>
        </row>
        <row r="12411">
          <cell r="A12411">
            <v>45176.526377314804</v>
          </cell>
          <cell r="B12411">
            <v>6675</v>
          </cell>
          <cell r="F12411" t="str">
            <v>CC-01031658</v>
          </cell>
          <cell r="J12411" t="str">
            <v>Sales Call</v>
          </cell>
          <cell r="R12411" t="str">
            <v>BULD162568</v>
          </cell>
          <cell r="AB12411" t="str">
            <v>Sales call carried out for HMR collection</v>
          </cell>
        </row>
        <row r="12412">
          <cell r="A12412">
            <v>45176.523668981499</v>
          </cell>
          <cell r="B12412">
            <v>8110</v>
          </cell>
          <cell r="F12412" t="str">
            <v>CC-01031649</v>
          </cell>
          <cell r="J12412" t="str">
            <v>Sales Call</v>
          </cell>
          <cell r="R12412" t="str">
            <v>BUKD162535</v>
          </cell>
          <cell r="AB12412" t="str">
            <v>Sales call carried out for HMR collection</v>
          </cell>
        </row>
        <row r="12413">
          <cell r="A12413">
            <v>45176.520914351902</v>
          </cell>
          <cell r="B12413">
            <v>4500</v>
          </cell>
          <cell r="F12413" t="str">
            <v>CC-01031640</v>
          </cell>
          <cell r="J12413" t="str">
            <v>Sales Call</v>
          </cell>
          <cell r="R12413" t="str">
            <v>BULD162561</v>
          </cell>
          <cell r="AB12413" t="str">
            <v>Sales call carried out for HMR collection</v>
          </cell>
        </row>
        <row r="12414">
          <cell r="A12414">
            <v>45176.500520833302</v>
          </cell>
          <cell r="B12414">
            <v>28599</v>
          </cell>
          <cell r="F12414" t="str">
            <v>CC-01031595</v>
          </cell>
          <cell r="J12414" t="str">
            <v>General Service</v>
          </cell>
          <cell r="R12414" t="str">
            <v>BRIS035698</v>
          </cell>
          <cell r="AB12414" t="str">
            <v>We visited site check and found unit running well but service due .</v>
          </cell>
        </row>
        <row r="12415">
          <cell r="A12415">
            <v>45176.460104166697</v>
          </cell>
          <cell r="B12415">
            <v>0</v>
          </cell>
          <cell r="F12415" t="str">
            <v>CC-01031498</v>
          </cell>
          <cell r="J12415" t="str">
            <v>Preservative Measures</v>
          </cell>
          <cell r="R12415" t="str">
            <v>22685212</v>
          </cell>
          <cell r="AB12415" t="str">
            <v>Preservative measure done</v>
          </cell>
        </row>
        <row r="12416">
          <cell r="A12416">
            <v>45175.745057870401</v>
          </cell>
          <cell r="B12416">
            <v>3740</v>
          </cell>
          <cell r="F12416" t="str">
            <v>CC-01031075</v>
          </cell>
          <cell r="J12416" t="str">
            <v>Sales Call</v>
          </cell>
          <cell r="R12416" t="str">
            <v>BUED162762</v>
          </cell>
          <cell r="AB12416" t="str">
            <v>Sales call carried out for HMR collection</v>
          </cell>
        </row>
        <row r="12417">
          <cell r="A12417">
            <v>45175.7422800926</v>
          </cell>
          <cell r="B12417">
            <v>980</v>
          </cell>
          <cell r="F12417" t="str">
            <v>CC-01031070</v>
          </cell>
          <cell r="J12417" t="str">
            <v>Sales Call</v>
          </cell>
          <cell r="R12417" t="str">
            <v>BWAD163687</v>
          </cell>
          <cell r="AB12417" t="str">
            <v>Sales call carried out for HMR collection</v>
          </cell>
        </row>
        <row r="12418">
          <cell r="A12418">
            <v>45175.738796296297</v>
          </cell>
          <cell r="B12418">
            <v>1440</v>
          </cell>
          <cell r="F12418" t="str">
            <v>CC-01031061</v>
          </cell>
          <cell r="J12418" t="str">
            <v>Sales Call</v>
          </cell>
          <cell r="R12418" t="str">
            <v>BWKD163522</v>
          </cell>
          <cell r="AB12418" t="str">
            <v>Sales call carried out for HMR collection</v>
          </cell>
        </row>
        <row r="12419">
          <cell r="A12419">
            <v>45175.735787037003</v>
          </cell>
          <cell r="B12419">
            <v>240</v>
          </cell>
          <cell r="F12419" t="str">
            <v>CC-01031052</v>
          </cell>
          <cell r="J12419" t="str">
            <v>Sales Call</v>
          </cell>
          <cell r="R12419" t="str">
            <v>BWLD231334</v>
          </cell>
          <cell r="AB12419" t="str">
            <v>Sales call carried out for HMR collection</v>
          </cell>
        </row>
        <row r="12420">
          <cell r="A12420">
            <v>45175.732974537001</v>
          </cell>
          <cell r="B12420">
            <v>260</v>
          </cell>
          <cell r="F12420" t="str">
            <v>CC-01031044</v>
          </cell>
          <cell r="J12420" t="str">
            <v>Sales Call</v>
          </cell>
          <cell r="R12420" t="str">
            <v>BWLD231345</v>
          </cell>
          <cell r="AB12420" t="str">
            <v>Sales call carried out for HMR collection</v>
          </cell>
        </row>
        <row r="12421">
          <cell r="A12421">
            <v>45175.730254629598</v>
          </cell>
          <cell r="B12421">
            <v>180</v>
          </cell>
          <cell r="F12421" t="str">
            <v>CC-01031038</v>
          </cell>
          <cell r="J12421" t="str">
            <v>Sales Call</v>
          </cell>
          <cell r="R12421" t="str">
            <v>BWCD121690</v>
          </cell>
          <cell r="AB12421" t="str">
            <v>Sales call carried out for HMR collection</v>
          </cell>
        </row>
        <row r="12422">
          <cell r="A12422">
            <v>45175.7270601852</v>
          </cell>
          <cell r="B12422">
            <v>660</v>
          </cell>
          <cell r="F12422" t="str">
            <v>CC-01031033</v>
          </cell>
          <cell r="J12422" t="str">
            <v>Sales Call</v>
          </cell>
          <cell r="R12422" t="str">
            <v>BWBD163701</v>
          </cell>
          <cell r="AB12422" t="str">
            <v>Sales call carried out for HMR collection</v>
          </cell>
        </row>
        <row r="12423">
          <cell r="A12423">
            <v>45175.724259259303</v>
          </cell>
          <cell r="B12423">
            <v>340</v>
          </cell>
          <cell r="F12423" t="str">
            <v>CC-01031023</v>
          </cell>
          <cell r="J12423" t="str">
            <v>Sales Call</v>
          </cell>
          <cell r="R12423" t="str">
            <v>BWLD163586</v>
          </cell>
          <cell r="AB12423" t="str">
            <v>Sales call carried out for HMR collection</v>
          </cell>
        </row>
        <row r="12424">
          <cell r="A12424">
            <v>45175.721412036997</v>
          </cell>
          <cell r="B12424">
            <v>410</v>
          </cell>
          <cell r="F12424" t="str">
            <v>CC-01031013</v>
          </cell>
          <cell r="J12424" t="str">
            <v>Sales Call</v>
          </cell>
          <cell r="R12424" t="str">
            <v>BWAD163674</v>
          </cell>
          <cell r="AB12424" t="str">
            <v>Sales call carried out for HMR collection</v>
          </cell>
        </row>
        <row r="12425">
          <cell r="A12425">
            <v>45175.7186574074</v>
          </cell>
          <cell r="B12425">
            <v>330</v>
          </cell>
          <cell r="F12425" t="str">
            <v>CC-01031008</v>
          </cell>
          <cell r="J12425" t="str">
            <v>Sales Call</v>
          </cell>
          <cell r="R12425" t="str">
            <v>BWBD163738</v>
          </cell>
          <cell r="AB12425" t="str">
            <v>Sales call carried out for HMR collection</v>
          </cell>
        </row>
        <row r="12426">
          <cell r="A12426">
            <v>45175.715833333299</v>
          </cell>
          <cell r="B12426">
            <v>410</v>
          </cell>
          <cell r="F12426" t="str">
            <v>CC-01031003</v>
          </cell>
          <cell r="J12426" t="str">
            <v>Sales Call</v>
          </cell>
          <cell r="R12426" t="str">
            <v>BWJD163499</v>
          </cell>
          <cell r="AB12426" t="str">
            <v>Sales call carried out for HMR collection</v>
          </cell>
        </row>
        <row r="12427">
          <cell r="A12427">
            <v>45175.712141203701</v>
          </cell>
          <cell r="B12427">
            <v>685</v>
          </cell>
          <cell r="F12427" t="str">
            <v>CC-01030998</v>
          </cell>
          <cell r="J12427" t="str">
            <v>Sales Call</v>
          </cell>
          <cell r="R12427" t="str">
            <v>BWBD163707</v>
          </cell>
          <cell r="AB12427" t="str">
            <v>Sales call carried out for HMR collection</v>
          </cell>
        </row>
        <row r="12428">
          <cell r="A12428">
            <v>45175.708217592597</v>
          </cell>
          <cell r="B12428">
            <v>1490</v>
          </cell>
          <cell r="F12428" t="str">
            <v>CC-01030990</v>
          </cell>
          <cell r="J12428" t="str">
            <v>Sales Call</v>
          </cell>
          <cell r="R12428" t="str">
            <v>BWAD163648</v>
          </cell>
          <cell r="AB12428" t="str">
            <v>Sales call carried out for HMR collection</v>
          </cell>
        </row>
        <row r="12429">
          <cell r="A12429">
            <v>45175.705671296302</v>
          </cell>
          <cell r="B12429">
            <v>5</v>
          </cell>
          <cell r="F12429" t="str">
            <v>CC-01030983</v>
          </cell>
          <cell r="J12429" t="str">
            <v>General Service</v>
          </cell>
          <cell r="R12429" t="str">
            <v>CRIE663199</v>
          </cell>
          <cell r="AB12429" t="str">
            <v>We visited site and service done today in unit during change the parts in service Air filter, Oil recip and NRV after than start for check unit running well.</v>
          </cell>
        </row>
        <row r="12430">
          <cell r="A12430">
            <v>45175.702731481499</v>
          </cell>
          <cell r="B12430">
            <v>80</v>
          </cell>
          <cell r="F12430" t="str">
            <v>CC-01030973</v>
          </cell>
          <cell r="J12430" t="str">
            <v>Sales Call</v>
          </cell>
          <cell r="R12430" t="str">
            <v>BWAD163680</v>
          </cell>
          <cell r="AB12430" t="str">
            <v>Sales call carried out for HMR collection</v>
          </cell>
        </row>
        <row r="12431">
          <cell r="A12431">
            <v>45175.698923611097</v>
          </cell>
          <cell r="B12431">
            <v>94</v>
          </cell>
          <cell r="F12431" t="str">
            <v>CC-01030965</v>
          </cell>
          <cell r="J12431" t="str">
            <v>Sales Call</v>
          </cell>
          <cell r="R12431" t="str">
            <v>BWJL153357</v>
          </cell>
          <cell r="AB12431" t="str">
            <v>Sales call carried out for HMR collection</v>
          </cell>
        </row>
        <row r="12432">
          <cell r="A12432">
            <v>45175.694571759297</v>
          </cell>
          <cell r="B12432">
            <v>1570</v>
          </cell>
          <cell r="F12432" t="str">
            <v>CC-01030954</v>
          </cell>
          <cell r="J12432" t="str">
            <v>Sales Call</v>
          </cell>
          <cell r="R12432" t="str">
            <v>BVED163244</v>
          </cell>
          <cell r="AB12432" t="str">
            <v>Sales call carried out for HMR collection</v>
          </cell>
        </row>
        <row r="12433">
          <cell r="A12433">
            <v>45175.686874999999</v>
          </cell>
          <cell r="B12433">
            <v>465</v>
          </cell>
          <cell r="F12433" t="str">
            <v>CC-01030933</v>
          </cell>
          <cell r="J12433" t="str">
            <v>Sales Call</v>
          </cell>
          <cell r="R12433" t="str">
            <v>BWKD163543</v>
          </cell>
          <cell r="AB12433" t="str">
            <v>Sales call carried out for HMR collection</v>
          </cell>
        </row>
        <row r="12434">
          <cell r="A12434">
            <v>45175.682013888902</v>
          </cell>
          <cell r="B12434">
            <v>411</v>
          </cell>
          <cell r="F12434" t="str">
            <v>CC-01030923</v>
          </cell>
          <cell r="J12434" t="str">
            <v>Sales Call</v>
          </cell>
          <cell r="R12434" t="str">
            <v>BWKD163512</v>
          </cell>
          <cell r="AB12434" t="str">
            <v>Sales call carried out for HMR collection</v>
          </cell>
        </row>
        <row r="12435">
          <cell r="A12435">
            <v>45175.678703703699</v>
          </cell>
          <cell r="B12435">
            <v>480</v>
          </cell>
          <cell r="F12435" t="str">
            <v>CC-01030916</v>
          </cell>
          <cell r="J12435" t="str">
            <v>Sales Call</v>
          </cell>
          <cell r="R12435" t="str">
            <v>BVFD163261</v>
          </cell>
          <cell r="AB12435" t="str">
            <v>Sales call carried out for HMR collection</v>
          </cell>
        </row>
        <row r="12436">
          <cell r="A12436">
            <v>45175.675486111097</v>
          </cell>
          <cell r="B12436">
            <v>2355</v>
          </cell>
          <cell r="F12436" t="str">
            <v>CC-01030909</v>
          </cell>
          <cell r="J12436" t="str">
            <v>Sales Call</v>
          </cell>
          <cell r="R12436" t="str">
            <v>BVID163401</v>
          </cell>
          <cell r="AB12436" t="str">
            <v>Sales call carried out for HMR collection</v>
          </cell>
        </row>
        <row r="12437">
          <cell r="A12437">
            <v>45175.672164351898</v>
          </cell>
          <cell r="B12437">
            <v>930</v>
          </cell>
          <cell r="F12437" t="str">
            <v>CC-01030900</v>
          </cell>
          <cell r="J12437" t="str">
            <v>Sales Call</v>
          </cell>
          <cell r="R12437" t="str">
            <v>BVIL161084</v>
          </cell>
          <cell r="AB12437" t="str">
            <v>Sales call carried out for HMR collection</v>
          </cell>
        </row>
        <row r="12438">
          <cell r="A12438">
            <v>45175.647337962997</v>
          </cell>
          <cell r="B12438">
            <v>660</v>
          </cell>
          <cell r="F12438" t="str">
            <v>CC-01030843</v>
          </cell>
          <cell r="J12438" t="str">
            <v>Sales Call</v>
          </cell>
          <cell r="R12438" t="str">
            <v>BVID163429</v>
          </cell>
          <cell r="AB12438" t="str">
            <v>Sales call carried out for HMR collection</v>
          </cell>
        </row>
        <row r="12439">
          <cell r="A12439">
            <v>45175.644317129598</v>
          </cell>
          <cell r="B12439">
            <v>1495</v>
          </cell>
          <cell r="F12439" t="str">
            <v>CC-01030836</v>
          </cell>
          <cell r="J12439" t="str">
            <v>Sales Call</v>
          </cell>
          <cell r="R12439" t="str">
            <v>BVHD163393</v>
          </cell>
          <cell r="AB12439" t="str">
            <v>Sales call carried out for HMR collection</v>
          </cell>
        </row>
        <row r="12440">
          <cell r="A12440">
            <v>45175.6413425926</v>
          </cell>
          <cell r="B12440">
            <v>1850</v>
          </cell>
          <cell r="F12440" t="str">
            <v>CC-01030829</v>
          </cell>
          <cell r="J12440" t="str">
            <v>Sales Call</v>
          </cell>
          <cell r="R12440" t="str">
            <v>BVHD163374</v>
          </cell>
          <cell r="AB12440" t="str">
            <v>Sales call carried out for HMR collection</v>
          </cell>
        </row>
        <row r="12441">
          <cell r="A12441">
            <v>45175.638020833299</v>
          </cell>
          <cell r="B12441">
            <v>1400</v>
          </cell>
          <cell r="F12441" t="str">
            <v>CC-01030816</v>
          </cell>
          <cell r="J12441" t="str">
            <v>Sales Call</v>
          </cell>
          <cell r="R12441" t="str">
            <v>BVLD163043</v>
          </cell>
          <cell r="AB12441" t="str">
            <v>Sales call carried out for HMR collection</v>
          </cell>
        </row>
        <row r="12442">
          <cell r="A12442">
            <v>45175.633553240703</v>
          </cell>
          <cell r="B12442">
            <v>2235</v>
          </cell>
          <cell r="F12442" t="str">
            <v>CC-01030803</v>
          </cell>
          <cell r="J12442" t="str">
            <v>Sales Call</v>
          </cell>
          <cell r="R12442" t="str">
            <v>BVJD162958</v>
          </cell>
          <cell r="AB12442" t="str">
            <v>Sales call carried out for HMR collection</v>
          </cell>
        </row>
        <row r="12443">
          <cell r="A12443">
            <v>45175.630312499998</v>
          </cell>
          <cell r="B12443">
            <v>1490</v>
          </cell>
          <cell r="F12443" t="str">
            <v>CC-01030791</v>
          </cell>
          <cell r="J12443" t="str">
            <v>Sales Call</v>
          </cell>
          <cell r="R12443" t="str">
            <v>BVGD163308</v>
          </cell>
          <cell r="AB12443" t="str">
            <v>Sales call carried out for HMR collection</v>
          </cell>
        </row>
        <row r="12444">
          <cell r="A12444">
            <v>45175.627349536997</v>
          </cell>
          <cell r="B12444">
            <v>1270</v>
          </cell>
          <cell r="F12444" t="str">
            <v>CC-01030781</v>
          </cell>
          <cell r="J12444" t="str">
            <v>Sales Call</v>
          </cell>
          <cell r="R12444" t="str">
            <v>BVHD163336</v>
          </cell>
          <cell r="AB12444" t="str">
            <v>Sales call carried out for HMR collection</v>
          </cell>
        </row>
        <row r="12445">
          <cell r="A12445">
            <v>45175.624479166698</v>
          </cell>
          <cell r="B12445">
            <v>1320</v>
          </cell>
          <cell r="F12445" t="str">
            <v>CC-01030772</v>
          </cell>
          <cell r="J12445" t="str">
            <v>Sales Call</v>
          </cell>
          <cell r="R12445" t="str">
            <v>BVHD163366</v>
          </cell>
          <cell r="AB12445" t="str">
            <v>Sales call carried out for HMR collection</v>
          </cell>
        </row>
        <row r="12446">
          <cell r="A12446">
            <v>45175.621307870402</v>
          </cell>
          <cell r="B12446">
            <v>3720</v>
          </cell>
          <cell r="F12446" t="str">
            <v>CC-01030762</v>
          </cell>
          <cell r="J12446" t="str">
            <v>Sales Call</v>
          </cell>
          <cell r="R12446" t="str">
            <v>BVCD163165</v>
          </cell>
          <cell r="AB12446" t="str">
            <v>Sales call carried out for HMR collection</v>
          </cell>
        </row>
        <row r="12447">
          <cell r="A12447">
            <v>45175.609189814801</v>
          </cell>
          <cell r="B12447">
            <v>2930</v>
          </cell>
          <cell r="F12447" t="str">
            <v>CC-01030717</v>
          </cell>
          <cell r="J12447" t="str">
            <v>Sales Call</v>
          </cell>
          <cell r="R12447" t="str">
            <v>BVJD162972</v>
          </cell>
          <cell r="AB12447" t="str">
            <v>Sales call carried out for HMR collection</v>
          </cell>
        </row>
        <row r="12448">
          <cell r="A12448">
            <v>45175.605046296303</v>
          </cell>
          <cell r="B12448">
            <v>3080</v>
          </cell>
          <cell r="F12448" t="str">
            <v>CC-01030708</v>
          </cell>
          <cell r="J12448" t="str">
            <v>Sales Call</v>
          </cell>
          <cell r="R12448" t="str">
            <v>BVED163235</v>
          </cell>
          <cell r="AB12448" t="str">
            <v>Sales call carried out for HMR collection</v>
          </cell>
        </row>
        <row r="12449">
          <cell r="A12449">
            <v>45175.601805555598</v>
          </cell>
          <cell r="B12449">
            <v>3200</v>
          </cell>
          <cell r="F12449" t="str">
            <v>CC-01030705</v>
          </cell>
          <cell r="J12449" t="str">
            <v>Sales Call</v>
          </cell>
          <cell r="R12449" t="str">
            <v>BVED163231</v>
          </cell>
          <cell r="AB12449" t="str">
            <v>Sales call carried out for HMR collection</v>
          </cell>
        </row>
        <row r="12450">
          <cell r="A12450">
            <v>45175.598495370403</v>
          </cell>
          <cell r="B12450">
            <v>1340</v>
          </cell>
          <cell r="F12450" t="str">
            <v>CC-01030688</v>
          </cell>
          <cell r="J12450" t="str">
            <v>Sales Call</v>
          </cell>
          <cell r="R12450" t="str">
            <v>BVAD121386</v>
          </cell>
          <cell r="AB12450" t="str">
            <v>Sales call carried out for HMR collection</v>
          </cell>
        </row>
        <row r="12451">
          <cell r="A12451">
            <v>45175.593333333301</v>
          </cell>
          <cell r="B12451">
            <v>2050</v>
          </cell>
          <cell r="F12451" t="str">
            <v>CC-01030676</v>
          </cell>
          <cell r="J12451" t="str">
            <v>Sales Call</v>
          </cell>
          <cell r="R12451" t="str">
            <v>BVKD163026</v>
          </cell>
          <cell r="AB12451" t="str">
            <v>Sales call carried out for HMR collection</v>
          </cell>
        </row>
        <row r="12452">
          <cell r="A12452">
            <v>45175.592303240701</v>
          </cell>
          <cell r="B12452">
            <v>0</v>
          </cell>
          <cell r="F12452" t="str">
            <v>CC-01030673</v>
          </cell>
          <cell r="J12452" t="str">
            <v>Complaint - Running With Problem</v>
          </cell>
          <cell r="R12452" t="str">
            <v>PV-1601</v>
          </cell>
          <cell r="AB12452" t="str">
            <v>Parts quotation shared with customer but till customer not approved out quote so we close the call.</v>
          </cell>
        </row>
        <row r="12453">
          <cell r="A12453">
            <v>45175.588472222204</v>
          </cell>
          <cell r="B12453">
            <v>3125</v>
          </cell>
          <cell r="F12453" t="str">
            <v>CC-01030658</v>
          </cell>
          <cell r="J12453" t="str">
            <v>Sales Call</v>
          </cell>
          <cell r="R12453" t="str">
            <v>BVLD163067</v>
          </cell>
          <cell r="AB12453" t="str">
            <v>Sales call carried out for HMR collection</v>
          </cell>
        </row>
        <row r="12454">
          <cell r="A12454">
            <v>45175.584872685198</v>
          </cell>
          <cell r="B12454">
            <v>3135</v>
          </cell>
          <cell r="F12454" t="str">
            <v>CC-01030654</v>
          </cell>
          <cell r="J12454" t="str">
            <v>Sales Call</v>
          </cell>
          <cell r="R12454" t="str">
            <v>BVLD163040</v>
          </cell>
          <cell r="AB12454" t="str">
            <v>Sales call carried out for HMR collection</v>
          </cell>
        </row>
        <row r="12455">
          <cell r="A12455">
            <v>45175.5792476852</v>
          </cell>
          <cell r="B12455">
            <v>2150</v>
          </cell>
          <cell r="F12455" t="str">
            <v>CC-01030642</v>
          </cell>
          <cell r="J12455" t="str">
            <v>Sales Call</v>
          </cell>
          <cell r="R12455" t="str">
            <v>BVKD163010</v>
          </cell>
          <cell r="AB12455" t="str">
            <v>Sales call carried out for HMR collection</v>
          </cell>
        </row>
        <row r="12456">
          <cell r="A12456">
            <v>45175.575856481497</v>
          </cell>
          <cell r="B12456">
            <v>590</v>
          </cell>
          <cell r="F12456" t="str">
            <v>CC-01030630</v>
          </cell>
          <cell r="J12456" t="str">
            <v>Sales Call</v>
          </cell>
          <cell r="R12456" t="str">
            <v>BUAD121111</v>
          </cell>
          <cell r="AB12456" t="str">
            <v>Sales call carried out for HMR collection</v>
          </cell>
        </row>
        <row r="12457">
          <cell r="A12457">
            <v>45175.572152777801</v>
          </cell>
          <cell r="B12457">
            <v>1240</v>
          </cell>
          <cell r="F12457" t="str">
            <v>CC-01030627</v>
          </cell>
          <cell r="J12457" t="str">
            <v>Sales Call</v>
          </cell>
          <cell r="R12457" t="str">
            <v>BVJD162957</v>
          </cell>
          <cell r="AB12457" t="str">
            <v>Sales call carried out for HMR collection</v>
          </cell>
        </row>
        <row r="12458">
          <cell r="A12458">
            <v>45175.568564814799</v>
          </cell>
          <cell r="B12458">
            <v>5220</v>
          </cell>
          <cell r="F12458" t="str">
            <v>CC-01030619</v>
          </cell>
          <cell r="J12458" t="str">
            <v>Sales Call</v>
          </cell>
          <cell r="R12458" t="str">
            <v>BUID162912</v>
          </cell>
          <cell r="AB12458" t="str">
            <v>Sales call carried out for HMR collection</v>
          </cell>
        </row>
        <row r="12459">
          <cell r="A12459">
            <v>45175.565543981502</v>
          </cell>
          <cell r="B12459">
            <v>3420</v>
          </cell>
          <cell r="F12459" t="str">
            <v>CC-01030606</v>
          </cell>
          <cell r="J12459" t="str">
            <v>Sales Call</v>
          </cell>
          <cell r="R12459" t="str">
            <v>BUAD162634</v>
          </cell>
          <cell r="AB12459" t="str">
            <v>Sales call carried out for HMR collection</v>
          </cell>
        </row>
        <row r="12460">
          <cell r="A12460">
            <v>45175.560787037</v>
          </cell>
          <cell r="B12460">
            <v>3360</v>
          </cell>
          <cell r="F12460" t="str">
            <v>CC-01030600</v>
          </cell>
          <cell r="J12460" t="str">
            <v>Sales Call</v>
          </cell>
          <cell r="R12460" t="str">
            <v>BUID162953</v>
          </cell>
          <cell r="AB12460" t="str">
            <v>Sales call carried out for HMR collection</v>
          </cell>
        </row>
        <row r="12461">
          <cell r="A12461">
            <v>45175.556562500002</v>
          </cell>
          <cell r="B12461">
            <v>2050</v>
          </cell>
          <cell r="F12461" t="str">
            <v>CC-01030595</v>
          </cell>
          <cell r="J12461" t="str">
            <v>Sales Call</v>
          </cell>
          <cell r="R12461" t="str">
            <v>BUDD162719</v>
          </cell>
          <cell r="AB12461" t="str">
            <v>Sales call carried out for HMR collection</v>
          </cell>
        </row>
        <row r="12462">
          <cell r="A12462">
            <v>45175.5524421296</v>
          </cell>
          <cell r="B12462">
            <v>2355</v>
          </cell>
          <cell r="F12462" t="str">
            <v>CC-01030588</v>
          </cell>
          <cell r="J12462" t="str">
            <v>Sales Call</v>
          </cell>
          <cell r="R12462" t="str">
            <v>BUID162940</v>
          </cell>
          <cell r="AB12462" t="str">
            <v>Sales call carried out for HMR collection</v>
          </cell>
        </row>
        <row r="12463">
          <cell r="A12463">
            <v>45175.549444444398</v>
          </cell>
          <cell r="B12463">
            <v>800</v>
          </cell>
          <cell r="F12463" t="str">
            <v>CC-01030579</v>
          </cell>
          <cell r="J12463" t="str">
            <v>Sales Call</v>
          </cell>
          <cell r="R12463" t="str">
            <v>BUFL152860</v>
          </cell>
          <cell r="AB12463" t="str">
            <v>Sales call carried out for HMR collection</v>
          </cell>
        </row>
        <row r="12464">
          <cell r="A12464">
            <v>45175.546550925901</v>
          </cell>
          <cell r="B12464">
            <v>3140</v>
          </cell>
          <cell r="F12464" t="str">
            <v>CC-01030575</v>
          </cell>
          <cell r="J12464" t="str">
            <v>Sales Call</v>
          </cell>
          <cell r="R12464" t="str">
            <v>BUGD162852</v>
          </cell>
          <cell r="AB12464" t="str">
            <v>Sales call carried out for HMR collection</v>
          </cell>
        </row>
        <row r="12465">
          <cell r="A12465">
            <v>45175.543113425898</v>
          </cell>
          <cell r="B12465">
            <v>4675</v>
          </cell>
          <cell r="F12465" t="str">
            <v>CC-01030559</v>
          </cell>
          <cell r="J12465" t="str">
            <v>Sales Call</v>
          </cell>
          <cell r="R12465" t="str">
            <v>BUGD162826</v>
          </cell>
          <cell r="AB12465" t="str">
            <v>Sales call carried out for HMR collection</v>
          </cell>
        </row>
        <row r="12466">
          <cell r="A12466">
            <v>45175.539386574099</v>
          </cell>
          <cell r="B12466">
            <v>3255</v>
          </cell>
          <cell r="F12466" t="str">
            <v>CC-01030550</v>
          </cell>
          <cell r="J12466" t="str">
            <v>Sales Call</v>
          </cell>
          <cell r="R12466" t="str">
            <v>BTHD162350</v>
          </cell>
          <cell r="AB12466" t="str">
            <v>Sales call carried out for HMR collection</v>
          </cell>
        </row>
        <row r="12467">
          <cell r="A12467">
            <v>45175.530810185199</v>
          </cell>
          <cell r="B12467">
            <v>2993</v>
          </cell>
          <cell r="F12467" t="str">
            <v>CC-01030525</v>
          </cell>
          <cell r="J12467" t="str">
            <v>Sales Call</v>
          </cell>
          <cell r="R12467" t="str">
            <v>BVAC375345</v>
          </cell>
          <cell r="AB12467" t="str">
            <v>Sales call carried out for HMR collection</v>
          </cell>
        </row>
        <row r="12468">
          <cell r="A12468">
            <v>45175.522013888898</v>
          </cell>
          <cell r="B12468">
            <v>5735</v>
          </cell>
          <cell r="F12468" t="str">
            <v>CC-01030498</v>
          </cell>
          <cell r="J12468" t="str">
            <v>Complaint - Breakdown</v>
          </cell>
          <cell r="R12468" t="str">
            <v>BUFD162814</v>
          </cell>
          <cell r="AB12468" t="str">
            <v>Attend the dite for complain of fan broken do check and found fan broken so we change fan assembly with new one after then start the unit found running ok.</v>
          </cell>
        </row>
        <row r="12469">
          <cell r="A12469">
            <v>45175.518750000003</v>
          </cell>
          <cell r="B12469">
            <v>94</v>
          </cell>
          <cell r="F12469" t="str">
            <v>CC-01030488</v>
          </cell>
          <cell r="J12469" t="str">
            <v>Complaint - Running With Problem</v>
          </cell>
          <cell r="R12469" t="str">
            <v>BWJL153357</v>
          </cell>
          <cell r="AB12469" t="str">
            <v>Attend the site for complain of pressure not build up so check and found pressure switch not working so change with new pressure switch under FOC basis. After parts change start the unit found running ok..</v>
          </cell>
        </row>
        <row r="12470">
          <cell r="A12470">
            <v>45175.486435185201</v>
          </cell>
          <cell r="B12470">
            <v>2993</v>
          </cell>
          <cell r="F12470" t="str">
            <v>CC-01030409</v>
          </cell>
          <cell r="J12470" t="str">
            <v>Schedule Service</v>
          </cell>
          <cell r="R12470" t="str">
            <v>BVAC375345</v>
          </cell>
          <cell r="AB12470" t="str">
            <v>I attended the site and changed the air filter, oil filter, separator and oil. Now the machine is running properly.</v>
          </cell>
        </row>
        <row r="12471">
          <cell r="A12471">
            <v>45175.477789351899</v>
          </cell>
          <cell r="B12471">
            <v>26</v>
          </cell>
          <cell r="F12471" t="str">
            <v>CC-01030381</v>
          </cell>
          <cell r="J12471" t="str">
            <v>Complaint - Running With Problem</v>
          </cell>
          <cell r="R12471" t="str">
            <v>CQJS380001</v>
          </cell>
          <cell r="AB12471" t="str">
            <v>We visited site for complain was air not buildup so we checked and change discharge pipe gasket because air leakage from gasket .After than start for check unit running well. Waiting for customer satisfaction Machine under observation 09-09-2023..... machine running in good condition. problem in other dryer, we summited our quote but still waiting for approval. We mail to customer to allow us to close call but customer not reply us.
 Machine under observation 16-09-2023
 Machine under observation 22-09-2023
 Machine under observation 29-09-2023
Unit working good but customer not satisfied hence, machine under observation 07-10-2023..........14-10-2023............20-10-2023..........28-10-2023......04-11-2023
Product team approval required 10-11-2023............11-11-2023......20-11-2023
Call closer approval mail attached in call. product team approval mail attached in call.</v>
          </cell>
        </row>
        <row r="12472">
          <cell r="A12472">
            <v>45174.816018518497</v>
          </cell>
          <cell r="B12472">
            <v>948</v>
          </cell>
          <cell r="F12472" t="str">
            <v>CC-01030043</v>
          </cell>
          <cell r="J12472" t="str">
            <v>Complaint - Breakdown</v>
          </cell>
          <cell r="R12472" t="str">
            <v>BWKD163559</v>
          </cell>
          <cell r="AB12472" t="str">
            <v>Attend the site and inspect the unit found there was little burning smell in oil, drain oil from separator tank and oil cooler found total drained out oil 39 litres , oil condition is good but colour in little red with low burning smell so we open the oil cooler hoses and open the cooler assembly and clean cooler assembly internally by caustic soda and water, clean oil cooler hoses in and out cleaned it properly. After then dry the oil cooler assembly by air pressure and put it to dry over night. After then fitted the oil cooler assembly and fitted the oil hoses. Plugged in all drain plugs and replace the oil filter 90 lpm 2nos., replace air filter engine and compressor both side. Topped up oil in tank upto full guage level and start the unit in idle condition for sometime and stop the unit. Again maintain the oil level upto half guage level. Over all topped up oil in tank 42 litres. After then run the unit on load condition found unit is running in narmal condition and parameters are under limit.</v>
          </cell>
        </row>
        <row r="12473">
          <cell r="A12473">
            <v>45174.491053240701</v>
          </cell>
          <cell r="B12473">
            <v>0</v>
          </cell>
          <cell r="F12473" t="str">
            <v>CC-01029327</v>
          </cell>
          <cell r="J12473" t="str">
            <v>Commissioning</v>
          </cell>
          <cell r="R12473" t="str">
            <v>22685212</v>
          </cell>
          <cell r="AB12473" t="str">
            <v>Commissioning done</v>
          </cell>
        </row>
        <row r="12474">
          <cell r="A12474">
            <v>45174.485081018502</v>
          </cell>
          <cell r="B12474">
            <v>0</v>
          </cell>
          <cell r="F12474" t="str">
            <v>CC-01029308</v>
          </cell>
          <cell r="J12474" t="str">
            <v>Commissioning</v>
          </cell>
          <cell r="R12474" t="str">
            <v>CWEE669569</v>
          </cell>
          <cell r="AB12474" t="str">
            <v>COMMISSIONING DONE</v>
          </cell>
        </row>
        <row r="12475">
          <cell r="A12475">
            <v>45173.705844907403</v>
          </cell>
          <cell r="B12475">
            <v>5020</v>
          </cell>
          <cell r="F12475" t="str">
            <v>CC-01028835</v>
          </cell>
          <cell r="J12475" t="str">
            <v>Sales Call</v>
          </cell>
          <cell r="R12475" t="str">
            <v>BRJD160605</v>
          </cell>
          <cell r="AB12475" t="str">
            <v>Sales call carried out for HMR collection</v>
          </cell>
        </row>
        <row r="12476">
          <cell r="A12476">
            <v>45173.699467592603</v>
          </cell>
          <cell r="B12476">
            <v>5060</v>
          </cell>
          <cell r="F12476" t="str">
            <v>CC-01028823</v>
          </cell>
          <cell r="J12476" t="str">
            <v>Sales Call</v>
          </cell>
          <cell r="R12476" t="str">
            <v>BRCD160939</v>
          </cell>
          <cell r="AB12476" t="str">
            <v>Sales call carried out for HMR collection</v>
          </cell>
        </row>
        <row r="12477">
          <cell r="A12477">
            <v>45173.696712962999</v>
          </cell>
          <cell r="B12477">
            <v>3600</v>
          </cell>
          <cell r="F12477" t="str">
            <v>CC-01028818</v>
          </cell>
          <cell r="J12477" t="str">
            <v>Sales Call</v>
          </cell>
          <cell r="R12477" t="str">
            <v>BQCD160098</v>
          </cell>
          <cell r="AB12477" t="str">
            <v>Sales call carried out for HMR collection</v>
          </cell>
        </row>
        <row r="12478">
          <cell r="A12478">
            <v>45173.694178240701</v>
          </cell>
          <cell r="B12478">
            <v>4760</v>
          </cell>
          <cell r="F12478" t="str">
            <v>CC-01028803</v>
          </cell>
          <cell r="J12478" t="str">
            <v>Sales Call</v>
          </cell>
          <cell r="R12478" t="str">
            <v>BRGD161212</v>
          </cell>
          <cell r="AB12478" t="str">
            <v>Sales call carried out for HMR collection</v>
          </cell>
        </row>
        <row r="12479">
          <cell r="A12479">
            <v>45173.691099536998</v>
          </cell>
          <cell r="B12479">
            <v>1420</v>
          </cell>
          <cell r="F12479" t="str">
            <v>CC-01028793</v>
          </cell>
          <cell r="J12479" t="str">
            <v>Sales Call</v>
          </cell>
          <cell r="R12479" t="str">
            <v>BUCD121176</v>
          </cell>
          <cell r="AB12479" t="str">
            <v>Sales call carried out for HMR collection</v>
          </cell>
        </row>
        <row r="12480">
          <cell r="A12480">
            <v>45173.688541666699</v>
          </cell>
          <cell r="B12480">
            <v>2595</v>
          </cell>
          <cell r="F12480" t="str">
            <v>CC-01028783</v>
          </cell>
          <cell r="J12480" t="str">
            <v>Sales Call</v>
          </cell>
          <cell r="R12480" t="str">
            <v>BQGD220072</v>
          </cell>
          <cell r="AB12480" t="str">
            <v>Sales call carried out for HMR collection</v>
          </cell>
        </row>
        <row r="12481">
          <cell r="A12481">
            <v>45173.6855671296</v>
          </cell>
          <cell r="B12481">
            <v>3790</v>
          </cell>
          <cell r="F12481" t="str">
            <v>CC-01028775</v>
          </cell>
          <cell r="J12481" t="str">
            <v>Sales Call</v>
          </cell>
          <cell r="R12481" t="str">
            <v>BUKD162491</v>
          </cell>
          <cell r="AB12481" t="str">
            <v>Sales call carried out for HMR collection</v>
          </cell>
        </row>
        <row r="12482">
          <cell r="A12482">
            <v>45173.682581018496</v>
          </cell>
          <cell r="B12482">
            <v>3780</v>
          </cell>
          <cell r="F12482" t="str">
            <v>CC-01028765</v>
          </cell>
          <cell r="J12482" t="str">
            <v>Sales Call</v>
          </cell>
          <cell r="R12482" t="str">
            <v>BUKD162500</v>
          </cell>
          <cell r="AB12482" t="str">
            <v>Sales call carried out for HMR collection</v>
          </cell>
        </row>
        <row r="12483">
          <cell r="A12483">
            <v>45173.680069444403</v>
          </cell>
          <cell r="B12483">
            <v>5800</v>
          </cell>
          <cell r="F12483" t="str">
            <v>CC-01028761</v>
          </cell>
          <cell r="J12483" t="str">
            <v>Sales Call</v>
          </cell>
          <cell r="R12483" t="str">
            <v>BPGD220036</v>
          </cell>
          <cell r="AB12483" t="str">
            <v>Sales call carried out for HMR collection</v>
          </cell>
        </row>
        <row r="12484">
          <cell r="A12484">
            <v>45173.675636574102</v>
          </cell>
          <cell r="B12484">
            <v>5210</v>
          </cell>
          <cell r="F12484" t="str">
            <v>CC-01028754</v>
          </cell>
          <cell r="J12484" t="str">
            <v>Sales Call</v>
          </cell>
          <cell r="R12484" t="str">
            <v>BTDD162190</v>
          </cell>
          <cell r="AB12484" t="str">
            <v>Sales call carried out for HMR collection</v>
          </cell>
        </row>
        <row r="12485">
          <cell r="A12485">
            <v>45173.672060185199</v>
          </cell>
          <cell r="B12485">
            <v>3240</v>
          </cell>
          <cell r="F12485" t="str">
            <v>CC-01028745</v>
          </cell>
          <cell r="J12485" t="str">
            <v>Sales Call</v>
          </cell>
          <cell r="R12485" t="str">
            <v>BQKD200046</v>
          </cell>
          <cell r="AB12485" t="str">
            <v>Sales call carried out for HMR collection</v>
          </cell>
        </row>
        <row r="12486">
          <cell r="A12486">
            <v>45173.669293981497</v>
          </cell>
          <cell r="B12486">
            <v>25590</v>
          </cell>
          <cell r="F12486" t="str">
            <v>CC-01028742</v>
          </cell>
          <cell r="J12486" t="str">
            <v>Sales Call</v>
          </cell>
          <cell r="R12486" t="str">
            <v>BMJD200014</v>
          </cell>
          <cell r="AB12486" t="str">
            <v>Sales call carried out for HMR collection</v>
          </cell>
        </row>
        <row r="12487">
          <cell r="A12487">
            <v>45173.666550925896</v>
          </cell>
          <cell r="B12487">
            <v>6340</v>
          </cell>
          <cell r="F12487" t="str">
            <v>CC-01028735</v>
          </cell>
          <cell r="J12487" t="str">
            <v>Sales Call</v>
          </cell>
          <cell r="R12487" t="str">
            <v>BTCD162162</v>
          </cell>
          <cell r="AB12487" t="str">
            <v>Sales call carried out for HMR collection</v>
          </cell>
        </row>
        <row r="12488">
          <cell r="A12488">
            <v>45173.6636111111</v>
          </cell>
          <cell r="B12488">
            <v>12725</v>
          </cell>
          <cell r="F12488" t="str">
            <v>CC-01028726</v>
          </cell>
          <cell r="J12488" t="str">
            <v>Sales Call</v>
          </cell>
          <cell r="R12488" t="str">
            <v>BTDD162169</v>
          </cell>
          <cell r="AB12488" t="str">
            <v>Sales call carried out for HMR collection</v>
          </cell>
        </row>
        <row r="12489">
          <cell r="A12489">
            <v>45173.661041666703</v>
          </cell>
          <cell r="B12489">
            <v>6800</v>
          </cell>
          <cell r="F12489" t="str">
            <v>CC-01028717</v>
          </cell>
          <cell r="J12489" t="str">
            <v>Sales Call</v>
          </cell>
          <cell r="R12489" t="str">
            <v>BTKD162112</v>
          </cell>
          <cell r="AB12489" t="str">
            <v>Sales call carried out for HMR collection</v>
          </cell>
        </row>
        <row r="12490">
          <cell r="A12490">
            <v>45173.657997685201</v>
          </cell>
          <cell r="B12490">
            <v>7720</v>
          </cell>
          <cell r="F12490" t="str">
            <v>CC-01028702</v>
          </cell>
          <cell r="J12490" t="str">
            <v>Sales Call</v>
          </cell>
          <cell r="R12490" t="str">
            <v>BTCD162149</v>
          </cell>
          <cell r="AB12490" t="str">
            <v>Sales call carried out for HMR collection</v>
          </cell>
        </row>
        <row r="12491">
          <cell r="A12491">
            <v>45173.654513888898</v>
          </cell>
          <cell r="B12491">
            <v>4261</v>
          </cell>
          <cell r="F12491" t="str">
            <v>CC-01028684</v>
          </cell>
          <cell r="J12491" t="str">
            <v>Sales Call</v>
          </cell>
          <cell r="R12491" t="str">
            <v>BTJD162047</v>
          </cell>
          <cell r="AB12491" t="str">
            <v>Sales call carried out for HMR collection</v>
          </cell>
        </row>
        <row r="12492">
          <cell r="A12492">
            <v>45173.650833333297</v>
          </cell>
          <cell r="B12492">
            <v>6940</v>
          </cell>
          <cell r="F12492" t="str">
            <v>CC-01028670</v>
          </cell>
          <cell r="J12492" t="str">
            <v>Sales Call</v>
          </cell>
          <cell r="R12492" t="str">
            <v>BSLD230358</v>
          </cell>
          <cell r="AB12492" t="str">
            <v>Sales call carried out for HMR collection</v>
          </cell>
        </row>
        <row r="12493">
          <cell r="A12493">
            <v>45173.648368055598</v>
          </cell>
          <cell r="B12493">
            <v>3475</v>
          </cell>
          <cell r="F12493" t="str">
            <v>CC-01028663</v>
          </cell>
          <cell r="J12493" t="str">
            <v>Sales Call</v>
          </cell>
          <cell r="R12493" t="str">
            <v>BSLD200427</v>
          </cell>
          <cell r="AB12493" t="str">
            <v>Sales call carried out for HMR collection</v>
          </cell>
        </row>
        <row r="12494">
          <cell r="A12494">
            <v>45173.645358796297</v>
          </cell>
          <cell r="B12494">
            <v>8660</v>
          </cell>
          <cell r="F12494" t="str">
            <v>CC-01028655</v>
          </cell>
          <cell r="J12494" t="str">
            <v>Sales Call</v>
          </cell>
          <cell r="R12494" t="str">
            <v>BRCD160940</v>
          </cell>
          <cell r="AB12494" t="str">
            <v>Sales call carried out for HMR collection</v>
          </cell>
        </row>
        <row r="12495">
          <cell r="A12495">
            <v>45173.6425115741</v>
          </cell>
          <cell r="B12495">
            <v>6685</v>
          </cell>
          <cell r="F12495" t="str">
            <v>CC-01028649</v>
          </cell>
          <cell r="J12495" t="str">
            <v>Sales Call</v>
          </cell>
          <cell r="R12495" t="str">
            <v>BRED161077</v>
          </cell>
          <cell r="AB12495" t="str">
            <v>Sales call carried out for HMR collection</v>
          </cell>
        </row>
        <row r="12496">
          <cell r="A12496">
            <v>45173.639733796299</v>
          </cell>
          <cell r="B12496">
            <v>4360</v>
          </cell>
          <cell r="F12496" t="str">
            <v>CC-01028641</v>
          </cell>
          <cell r="J12496" t="str">
            <v>Sales Call</v>
          </cell>
          <cell r="R12496" t="str">
            <v>BSAD161576</v>
          </cell>
          <cell r="AB12496" t="str">
            <v>Sales call carried out for HMR collection</v>
          </cell>
        </row>
        <row r="12497">
          <cell r="A12497">
            <v>45173.637164351901</v>
          </cell>
          <cell r="B12497">
            <v>3250</v>
          </cell>
          <cell r="F12497" t="str">
            <v>CC-01028629</v>
          </cell>
          <cell r="J12497" t="str">
            <v>Sales Call</v>
          </cell>
          <cell r="R12497" t="str">
            <v>BQGD160315</v>
          </cell>
          <cell r="AB12497" t="str">
            <v>Sales call carried out for HMR collection</v>
          </cell>
        </row>
        <row r="12498">
          <cell r="A12498">
            <v>45173.634305555599</v>
          </cell>
          <cell r="B12498">
            <v>725</v>
          </cell>
          <cell r="F12498" t="str">
            <v>CC-01028626</v>
          </cell>
          <cell r="J12498" t="str">
            <v>Sales Call</v>
          </cell>
          <cell r="R12498" t="str">
            <v>BLGL160201</v>
          </cell>
          <cell r="AB12498" t="str">
            <v>Sales call carried out for HMR collection</v>
          </cell>
        </row>
        <row r="12499">
          <cell r="A12499">
            <v>45173.630277777796</v>
          </cell>
          <cell r="B12499">
            <v>5790</v>
          </cell>
          <cell r="F12499" t="str">
            <v>CC-01028620</v>
          </cell>
          <cell r="J12499" t="str">
            <v>Sales Call</v>
          </cell>
          <cell r="R12499" t="str">
            <v>BQBD160040</v>
          </cell>
          <cell r="AB12499" t="str">
            <v>Sales call carried out for HMR collection</v>
          </cell>
        </row>
        <row r="12500">
          <cell r="A12500">
            <v>45173.530810185199</v>
          </cell>
          <cell r="B12500">
            <v>681</v>
          </cell>
          <cell r="F12500" t="str">
            <v>CC-01028397</v>
          </cell>
          <cell r="J12500" t="str">
            <v>Schedule Service</v>
          </cell>
          <cell r="R12500" t="str">
            <v>BWBD163707</v>
          </cell>
          <cell r="AB12500" t="str">
            <v>Attend the site for schedule service so drain oil from frank, drain oil from oil cooler after crank 2 times again dain oil from tank, drain oil from oil cooler total 36 liter oil drain then change air filters compressor and engine side, change oil filters and change 4 liter oil after then start the unit found running ok</v>
          </cell>
        </row>
        <row r="12501">
          <cell r="A12501">
            <v>45173.444895833301</v>
          </cell>
          <cell r="B12501">
            <v>753</v>
          </cell>
          <cell r="F12501" t="str">
            <v>CC-01028167</v>
          </cell>
          <cell r="J12501" t="str">
            <v>Complaint - Running With Problem</v>
          </cell>
          <cell r="R12501" t="str">
            <v>BVHD163388</v>
          </cell>
          <cell r="AB12501" t="str">
            <v>Attend the.site for high drilling RPM complaint so check and found BDV dusty, check ARV found dusty, check actuator found dusty so remove clear BDV, ARV and actuator kit and re fitted the same after then start the unit found running in good condition.</v>
          </cell>
        </row>
        <row r="12502">
          <cell r="A12502">
            <v>45173.3996527778</v>
          </cell>
          <cell r="B12502">
            <v>0</v>
          </cell>
          <cell r="F12502" t="str">
            <v>CC-01028107</v>
          </cell>
          <cell r="J12502" t="str">
            <v>Commissioning</v>
          </cell>
          <cell r="R12502" t="str">
            <v>DWBL153513</v>
          </cell>
          <cell r="AB12502" t="str">
            <v>Commissioning done on dated 23-09-2023</v>
          </cell>
        </row>
        <row r="12503">
          <cell r="A12503">
            <v>45171.817465277803</v>
          </cell>
          <cell r="B12503">
            <v>0</v>
          </cell>
          <cell r="F12503" t="str">
            <v>CC-01027627</v>
          </cell>
          <cell r="J12503" t="str">
            <v>Complaint - Breakdown</v>
          </cell>
          <cell r="R12503" t="str">
            <v>CWJE710733</v>
          </cell>
          <cell r="AB12503" t="str">
            <v>Today we attend the customer site for top block replacement so we check and found that abnormal sound in top block so we replace new top block under foc now machine running ok. Oil Top Block Serial No. BWTI630883 new Top Block Serial No. BWFT630331.</v>
          </cell>
        </row>
        <row r="12504">
          <cell r="A12504">
            <v>45171.7599305556</v>
          </cell>
          <cell r="B12504">
            <v>18437</v>
          </cell>
          <cell r="F12504" t="str">
            <v>CC-01027601</v>
          </cell>
          <cell r="J12504" t="str">
            <v>Schedule Service</v>
          </cell>
          <cell r="R12504" t="str">
            <v>BREC373538</v>
          </cell>
          <cell r="AB12504" t="str">
            <v>We visited site and service done today in unit during change the parts in service Air filter , oil filter ,separator and oil after than start for check unit running well.</v>
          </cell>
        </row>
        <row r="12505">
          <cell r="A12505">
            <v>45171.692129629599</v>
          </cell>
          <cell r="B12505">
            <v>7820</v>
          </cell>
          <cell r="F12505" t="str">
            <v>CC-01027517</v>
          </cell>
          <cell r="J12505" t="str">
            <v>Sales Call</v>
          </cell>
          <cell r="R12505" t="str">
            <v>BMED200254</v>
          </cell>
          <cell r="AB12505" t="str">
            <v>Sales call carried out for HMR collection</v>
          </cell>
        </row>
        <row r="12506">
          <cell r="A12506">
            <v>45171.689560185201</v>
          </cell>
          <cell r="B12506">
            <v>4530</v>
          </cell>
          <cell r="F12506" t="str">
            <v>CC-01027507</v>
          </cell>
          <cell r="J12506" t="str">
            <v>Sales Call</v>
          </cell>
          <cell r="R12506" t="str">
            <v>BRGD230256</v>
          </cell>
          <cell r="AB12506" t="str">
            <v>Sales call carried out for HMR collection</v>
          </cell>
        </row>
        <row r="12507">
          <cell r="A12507">
            <v>45171.686030092598</v>
          </cell>
          <cell r="B12507">
            <v>6740</v>
          </cell>
          <cell r="F12507" t="str">
            <v>CC-01027498</v>
          </cell>
          <cell r="J12507" t="str">
            <v>Sales Call</v>
          </cell>
          <cell r="R12507" t="str">
            <v>RJD230103</v>
          </cell>
          <cell r="AB12507" t="str">
            <v>Sales call carried out for HMR collection</v>
          </cell>
        </row>
        <row r="12508">
          <cell r="A12508">
            <v>45171.683136574102</v>
          </cell>
          <cell r="B12508">
            <v>6160</v>
          </cell>
          <cell r="F12508" t="str">
            <v>CC-01027489</v>
          </cell>
          <cell r="J12508" t="str">
            <v>Sales Call</v>
          </cell>
          <cell r="R12508" t="str">
            <v>BSDD161729</v>
          </cell>
          <cell r="AB12508" t="str">
            <v>Sales call carried out for HMR collection</v>
          </cell>
        </row>
        <row r="12509">
          <cell r="A12509">
            <v>45171.6780208333</v>
          </cell>
          <cell r="B12509">
            <v>8660</v>
          </cell>
          <cell r="F12509" t="str">
            <v>CC-01027470</v>
          </cell>
          <cell r="J12509" t="str">
            <v>Sales Call</v>
          </cell>
          <cell r="R12509" t="str">
            <v>BRHD161312</v>
          </cell>
          <cell r="AB12509" t="str">
            <v>Sales call carried out for HMR collection</v>
          </cell>
        </row>
        <row r="12510">
          <cell r="A12510">
            <v>45171.674965277802</v>
          </cell>
          <cell r="B12510">
            <v>1610</v>
          </cell>
          <cell r="F12510" t="str">
            <v>CC-01027461</v>
          </cell>
          <cell r="J12510" t="str">
            <v>Sales Call</v>
          </cell>
          <cell r="R12510" t="str">
            <v>BRCD160984</v>
          </cell>
          <cell r="AB12510" t="str">
            <v>Sales call carried out for HMR collection</v>
          </cell>
        </row>
        <row r="12511">
          <cell r="A12511">
            <v>45171.670960648102</v>
          </cell>
          <cell r="B12511">
            <v>755</v>
          </cell>
          <cell r="F12511" t="str">
            <v>CC-01027452</v>
          </cell>
          <cell r="J12511" t="str">
            <v>Sales Call</v>
          </cell>
          <cell r="R12511" t="str">
            <v>GPCD160123</v>
          </cell>
          <cell r="AB12511" t="str">
            <v>Sales call carried out for HMR collection.</v>
          </cell>
        </row>
        <row r="12512">
          <cell r="A12512">
            <v>45171.668368055602</v>
          </cell>
          <cell r="B12512">
            <v>5480</v>
          </cell>
          <cell r="F12512" t="str">
            <v>CC-01027447</v>
          </cell>
          <cell r="J12512" t="str">
            <v>Sales Call</v>
          </cell>
          <cell r="R12512" t="str">
            <v>BRCD160967</v>
          </cell>
          <cell r="AB12512" t="str">
            <v>Sales call carried out for HMR collection</v>
          </cell>
        </row>
        <row r="12513">
          <cell r="A12513">
            <v>45171.662662037001</v>
          </cell>
          <cell r="B12513">
            <v>5120</v>
          </cell>
          <cell r="F12513" t="str">
            <v>CC-01027431</v>
          </cell>
          <cell r="J12513" t="str">
            <v>Sales Call</v>
          </cell>
          <cell r="R12513" t="str">
            <v>BSGD161864</v>
          </cell>
          <cell r="AB12513" t="str">
            <v>Sales call carried out for HMR collection</v>
          </cell>
        </row>
        <row r="12514">
          <cell r="A12514">
            <v>45171.659988425898</v>
          </cell>
          <cell r="B12514">
            <v>7760</v>
          </cell>
          <cell r="F12514" t="str">
            <v>CC-01027428</v>
          </cell>
          <cell r="J12514" t="str">
            <v>Sales Call</v>
          </cell>
          <cell r="R12514" t="str">
            <v>BOID200231</v>
          </cell>
          <cell r="AB12514" t="str">
            <v>Sales call carried out for HMR collection</v>
          </cell>
        </row>
        <row r="12515">
          <cell r="A12515">
            <v>45171.585231481498</v>
          </cell>
          <cell r="B12515">
            <v>24158</v>
          </cell>
          <cell r="F12515" t="str">
            <v>CC-01027299</v>
          </cell>
          <cell r="J12515" t="str">
            <v>Schedule Service</v>
          </cell>
          <cell r="R12515" t="str">
            <v>BSCS037349</v>
          </cell>
          <cell r="AB12515" t="str">
            <v>Today we attend the customer site for sheudle service so we change parts 1 air filter 2 oil filter than start machine running ok</v>
          </cell>
        </row>
        <row r="12516">
          <cell r="A12516">
            <v>45171.582581018498</v>
          </cell>
          <cell r="B12516">
            <v>4800</v>
          </cell>
          <cell r="F12516" t="str">
            <v>CC-01027294</v>
          </cell>
          <cell r="J12516" t="str">
            <v>Sales Call</v>
          </cell>
          <cell r="R12516" t="str">
            <v>BQID200160</v>
          </cell>
          <cell r="AB12516" t="str">
            <v>Sales call carried out for HMR collection</v>
          </cell>
        </row>
        <row r="12517">
          <cell r="A12517">
            <v>45171.579895833303</v>
          </cell>
          <cell r="B12517">
            <v>4300</v>
          </cell>
          <cell r="F12517" t="str">
            <v>CC-01027288</v>
          </cell>
          <cell r="J12517" t="str">
            <v>Sales Call</v>
          </cell>
          <cell r="R12517" t="str">
            <v>BQBD160067</v>
          </cell>
          <cell r="AB12517" t="str">
            <v>Sales call carried out for HMR collection</v>
          </cell>
        </row>
        <row r="12518">
          <cell r="A12518">
            <v>45171.577800925901</v>
          </cell>
          <cell r="B12518">
            <v>3580</v>
          </cell>
          <cell r="F12518" t="str">
            <v>CC-01027287</v>
          </cell>
          <cell r="J12518" t="str">
            <v>Sales Call</v>
          </cell>
          <cell r="R12518" t="str">
            <v>BPED200181</v>
          </cell>
          <cell r="AB12518" t="str">
            <v>Sales call carried out for HMR collection</v>
          </cell>
        </row>
        <row r="12519">
          <cell r="A12519">
            <v>45171.5754282407</v>
          </cell>
          <cell r="B12519">
            <v>4580</v>
          </cell>
          <cell r="F12519" t="str">
            <v>CC-01027285</v>
          </cell>
          <cell r="J12519" t="str">
            <v>Sales Call</v>
          </cell>
          <cell r="R12519" t="str">
            <v>BRGD161218</v>
          </cell>
          <cell r="AB12519" t="str">
            <v>Sales call carried out for HMR collection</v>
          </cell>
        </row>
        <row r="12520">
          <cell r="A12520">
            <v>45171.573298611103</v>
          </cell>
          <cell r="B12520">
            <v>3000</v>
          </cell>
          <cell r="F12520" t="str">
            <v>CC-01027282</v>
          </cell>
          <cell r="J12520" t="str">
            <v>Sales Call</v>
          </cell>
          <cell r="R12520" t="str">
            <v>BSCD161704</v>
          </cell>
          <cell r="AB12520" t="str">
            <v>Sales call carried out for HMR collection</v>
          </cell>
        </row>
        <row r="12521">
          <cell r="A12521">
            <v>45171.571134259299</v>
          </cell>
          <cell r="B12521">
            <v>3280</v>
          </cell>
          <cell r="F12521" t="str">
            <v>CC-01027279</v>
          </cell>
          <cell r="J12521" t="str">
            <v>Sales Call</v>
          </cell>
          <cell r="R12521" t="str">
            <v>BSBD161629</v>
          </cell>
          <cell r="AB12521" t="str">
            <v>Sales call carried out for HMR collection</v>
          </cell>
        </row>
        <row r="12522">
          <cell r="A12522">
            <v>45171.568981481498</v>
          </cell>
          <cell r="B12522">
            <v>9580</v>
          </cell>
          <cell r="F12522" t="str">
            <v>CC-01027277</v>
          </cell>
          <cell r="J12522" t="str">
            <v>Sales Call</v>
          </cell>
          <cell r="R12522" t="str">
            <v>BPED200187</v>
          </cell>
          <cell r="AB12522" t="str">
            <v>Sales call carried out for HMR collection</v>
          </cell>
        </row>
        <row r="12523">
          <cell r="A12523">
            <v>45171.566817129598</v>
          </cell>
          <cell r="B12523">
            <v>18360</v>
          </cell>
          <cell r="F12523" t="str">
            <v>CC-01027274</v>
          </cell>
          <cell r="J12523" t="str">
            <v>Sales Call</v>
          </cell>
          <cell r="R12523" t="str">
            <v>BOHD200197</v>
          </cell>
          <cell r="AB12523" t="str">
            <v>Sales call carried out for HMR collection</v>
          </cell>
        </row>
        <row r="12524">
          <cell r="A12524">
            <v>45171.564652777801</v>
          </cell>
          <cell r="B12524">
            <v>7900</v>
          </cell>
          <cell r="F12524" t="str">
            <v>CC-01027272</v>
          </cell>
          <cell r="J12524" t="str">
            <v>Sales Call</v>
          </cell>
          <cell r="R12524" t="str">
            <v>BRAD160777</v>
          </cell>
          <cell r="AB12524" t="str">
            <v>Sales call carried out for HMR collection</v>
          </cell>
        </row>
        <row r="12525">
          <cell r="A12525">
            <v>45171.562037037002</v>
          </cell>
          <cell r="B12525">
            <v>2450</v>
          </cell>
          <cell r="F12525" t="str">
            <v>CC-01027267</v>
          </cell>
          <cell r="J12525" t="str">
            <v>Sales Call</v>
          </cell>
          <cell r="R12525" t="str">
            <v>BSAD120582</v>
          </cell>
          <cell r="AB12525" t="str">
            <v>Sales call carried out for HMR collection</v>
          </cell>
        </row>
        <row r="12526">
          <cell r="A12526">
            <v>45171.559826388897</v>
          </cell>
          <cell r="B12526">
            <v>4660</v>
          </cell>
          <cell r="F12526" t="str">
            <v>CC-01027264</v>
          </cell>
          <cell r="J12526" t="str">
            <v>Sales Call</v>
          </cell>
          <cell r="R12526" t="str">
            <v>BRKD120212</v>
          </cell>
          <cell r="AB12526" t="str">
            <v>Sales call carried out for HMR collection</v>
          </cell>
        </row>
        <row r="12527">
          <cell r="A12527">
            <v>45171.557418981502</v>
          </cell>
          <cell r="B12527">
            <v>3860</v>
          </cell>
          <cell r="F12527" t="str">
            <v>CC-01027260</v>
          </cell>
          <cell r="J12527" t="str">
            <v>Sales Call</v>
          </cell>
          <cell r="R12527" t="str">
            <v>BSGD161854</v>
          </cell>
          <cell r="AB12527" t="str">
            <v>Sales call carried out for HMR collection</v>
          </cell>
        </row>
        <row r="12528">
          <cell r="A12528">
            <v>45171.554606481499</v>
          </cell>
          <cell r="B12528">
            <v>1555</v>
          </cell>
          <cell r="F12528" t="str">
            <v>CC-01027256</v>
          </cell>
          <cell r="J12528" t="str">
            <v>Sales Call</v>
          </cell>
          <cell r="R12528" t="str">
            <v>BSFD161825</v>
          </cell>
          <cell r="AB12528" t="str">
            <v>Sales call carried out for HMR collection</v>
          </cell>
        </row>
        <row r="12529">
          <cell r="A12529">
            <v>45171.551469907397</v>
          </cell>
          <cell r="B12529">
            <v>7000</v>
          </cell>
          <cell r="F12529" t="str">
            <v>CC-01027249</v>
          </cell>
          <cell r="J12529" t="str">
            <v>Sales Call</v>
          </cell>
          <cell r="R12529" t="str">
            <v>BQJD200011</v>
          </cell>
          <cell r="AB12529" t="str">
            <v>Sales call carried out for HMR collection</v>
          </cell>
        </row>
        <row r="12530">
          <cell r="A12530">
            <v>45171.548437500001</v>
          </cell>
          <cell r="B12530">
            <v>16795</v>
          </cell>
          <cell r="F12530" t="str">
            <v>CC-01027242</v>
          </cell>
          <cell r="J12530" t="str">
            <v>Sales Call</v>
          </cell>
          <cell r="R12530" t="str">
            <v>BQJD160040</v>
          </cell>
          <cell r="AB12530" t="str">
            <v>Sales call carried out for HMR collection</v>
          </cell>
        </row>
        <row r="12531">
          <cell r="A12531">
            <v>45171.546226851897</v>
          </cell>
          <cell r="B12531">
            <v>9660</v>
          </cell>
          <cell r="F12531" t="str">
            <v>CC-01027228</v>
          </cell>
          <cell r="J12531" t="str">
            <v>Sales Call</v>
          </cell>
          <cell r="R12531" t="str">
            <v>BQKD160099</v>
          </cell>
          <cell r="AB12531" t="str">
            <v>Sales call carried out for HMR collection</v>
          </cell>
        </row>
        <row r="12532">
          <cell r="A12532">
            <v>45171.543611111098</v>
          </cell>
          <cell r="B12532">
            <v>11140</v>
          </cell>
          <cell r="F12532" t="str">
            <v>CC-01027223</v>
          </cell>
          <cell r="J12532" t="str">
            <v>Sales Call</v>
          </cell>
          <cell r="R12532" t="str">
            <v>BQKD160115</v>
          </cell>
          <cell r="AB12532" t="str">
            <v>Sales call carried out for HMR collection.</v>
          </cell>
        </row>
        <row r="12533">
          <cell r="A12533">
            <v>45171.541342592602</v>
          </cell>
          <cell r="B12533">
            <v>6640</v>
          </cell>
          <cell r="F12533" t="str">
            <v>CC-01027218</v>
          </cell>
          <cell r="J12533" t="str">
            <v>Sales Call</v>
          </cell>
          <cell r="R12533" t="str">
            <v>BQFD160263</v>
          </cell>
          <cell r="AB12533" t="str">
            <v>Sales call carried out for HMR collection</v>
          </cell>
        </row>
        <row r="12534">
          <cell r="A12534">
            <v>45171.538472222201</v>
          </cell>
          <cell r="B12534">
            <v>4300</v>
          </cell>
          <cell r="F12534" t="str">
            <v>CC-01027212</v>
          </cell>
          <cell r="J12534" t="str">
            <v>Sales Call</v>
          </cell>
          <cell r="R12534" t="str">
            <v>BQBD160060</v>
          </cell>
          <cell r="AB12534" t="str">
            <v>Sales call carried out for HMR collection</v>
          </cell>
        </row>
        <row r="12535">
          <cell r="A12535">
            <v>45171.536111111098</v>
          </cell>
          <cell r="B12535">
            <v>6190</v>
          </cell>
          <cell r="F12535" t="str">
            <v>CC-01027204</v>
          </cell>
          <cell r="J12535" t="str">
            <v>Sales Call</v>
          </cell>
          <cell r="R12535" t="str">
            <v>BNJD200008</v>
          </cell>
          <cell r="AB12535" t="str">
            <v>Sales call carried out for HMR collection</v>
          </cell>
        </row>
        <row r="12536">
          <cell r="A12536">
            <v>45171.533518518503</v>
          </cell>
          <cell r="B12536">
            <v>7710</v>
          </cell>
          <cell r="F12536" t="str">
            <v>CC-01027197</v>
          </cell>
          <cell r="J12536" t="str">
            <v>Sales Call</v>
          </cell>
          <cell r="R12536" t="str">
            <v>BOLD200057</v>
          </cell>
          <cell r="AB12536" t="str">
            <v>Sales call carried out for HMR collection</v>
          </cell>
        </row>
        <row r="12537">
          <cell r="A12537">
            <v>45171.531053240702</v>
          </cell>
          <cell r="B12537">
            <v>4690</v>
          </cell>
          <cell r="F12537" t="str">
            <v>CC-01027184</v>
          </cell>
          <cell r="J12537" t="str">
            <v>Sales Call</v>
          </cell>
          <cell r="R12537" t="str">
            <v>BRJD160543</v>
          </cell>
          <cell r="AB12537" t="str">
            <v>Sales call carried out for HMR collection</v>
          </cell>
        </row>
        <row r="12538">
          <cell r="A12538">
            <v>45171.528749999998</v>
          </cell>
          <cell r="B12538">
            <v>4260</v>
          </cell>
          <cell r="F12538" t="str">
            <v>CC-01027175</v>
          </cell>
          <cell r="J12538" t="str">
            <v>Sales Call</v>
          </cell>
          <cell r="R12538" t="str">
            <v>BQHD160412</v>
          </cell>
          <cell r="AB12538" t="str">
            <v>Sales call carried out for HMR collection</v>
          </cell>
        </row>
        <row r="12539">
          <cell r="A12539">
            <v>45171.526111111103</v>
          </cell>
          <cell r="B12539">
            <v>19350</v>
          </cell>
          <cell r="F12539" t="str">
            <v>CC-01027168</v>
          </cell>
          <cell r="J12539" t="str">
            <v>Sales Call</v>
          </cell>
          <cell r="R12539" t="str">
            <v>BOID200223</v>
          </cell>
          <cell r="AB12539" t="str">
            <v>Sales call carried out for HMR collection</v>
          </cell>
        </row>
        <row r="12540">
          <cell r="A12540">
            <v>45171.523240740702</v>
          </cell>
          <cell r="B12540">
            <v>7900</v>
          </cell>
          <cell r="F12540" t="str">
            <v>CC-01027157</v>
          </cell>
          <cell r="J12540" t="str">
            <v>Sales Call</v>
          </cell>
          <cell r="R12540" t="str">
            <v>BQBD200008</v>
          </cell>
          <cell r="AB12540" t="str">
            <v>Sales call carried out for HMR collection</v>
          </cell>
        </row>
        <row r="12541">
          <cell r="A12541">
            <v>45171.520717592597</v>
          </cell>
          <cell r="B12541">
            <v>3300</v>
          </cell>
          <cell r="F12541" t="str">
            <v>CC-01027142</v>
          </cell>
          <cell r="J12541" t="str">
            <v>Sales Call</v>
          </cell>
          <cell r="R12541" t="str">
            <v>BSGD161861</v>
          </cell>
          <cell r="AB12541" t="str">
            <v>Sales call carried out for HMR collection</v>
          </cell>
        </row>
        <row r="12542">
          <cell r="A12542">
            <v>45171.517673611103</v>
          </cell>
          <cell r="B12542">
            <v>3560</v>
          </cell>
          <cell r="F12542" t="str">
            <v>CC-01027129</v>
          </cell>
          <cell r="J12542" t="str">
            <v>Sales Call</v>
          </cell>
          <cell r="R12542" t="str">
            <v>BSDD120664</v>
          </cell>
          <cell r="AB12542" t="str">
            <v>Sales call carried out for HMR collection</v>
          </cell>
        </row>
        <row r="12543">
          <cell r="A12543">
            <v>45171.5147222222</v>
          </cell>
          <cell r="B12543">
            <v>5180</v>
          </cell>
          <cell r="F12543" t="str">
            <v>CC-01027118</v>
          </cell>
          <cell r="J12543" t="str">
            <v>Sales Call</v>
          </cell>
          <cell r="R12543" t="str">
            <v>BSAD161567</v>
          </cell>
          <cell r="AB12543" t="str">
            <v>Sales call carried out for HMR collection</v>
          </cell>
        </row>
        <row r="12544">
          <cell r="A12544">
            <v>45171.507696759298</v>
          </cell>
          <cell r="B12544">
            <v>3320</v>
          </cell>
          <cell r="F12544" t="str">
            <v>CC-01027088</v>
          </cell>
          <cell r="J12544" t="str">
            <v>Sales Call</v>
          </cell>
          <cell r="R12544" t="str">
            <v>BSFD161819</v>
          </cell>
          <cell r="AB12544" t="str">
            <v>Sales call carried out for HMR collection</v>
          </cell>
        </row>
        <row r="12545">
          <cell r="A12545">
            <v>45171.5050694444</v>
          </cell>
          <cell r="B12545">
            <v>500</v>
          </cell>
          <cell r="F12545" t="str">
            <v>CC-01027076</v>
          </cell>
          <cell r="J12545" t="str">
            <v>Sales Call</v>
          </cell>
          <cell r="R12545" t="str">
            <v>BTGD120943</v>
          </cell>
          <cell r="AB12545" t="str">
            <v>Sales call carried out for HMR collection</v>
          </cell>
        </row>
        <row r="12546">
          <cell r="A12546">
            <v>45171.502372685201</v>
          </cell>
          <cell r="B12546">
            <v>7590</v>
          </cell>
          <cell r="F12546" t="str">
            <v>CC-01027064</v>
          </cell>
          <cell r="J12546" t="str">
            <v>Sales Call</v>
          </cell>
          <cell r="R12546" t="str">
            <v>BULD162577</v>
          </cell>
          <cell r="AB12546" t="str">
            <v>Sales call carried out for HMR collection</v>
          </cell>
        </row>
        <row r="12547">
          <cell r="A12547">
            <v>45171.499814814801</v>
          </cell>
          <cell r="B12547">
            <v>4800</v>
          </cell>
          <cell r="F12547" t="str">
            <v>CC-01027054</v>
          </cell>
          <cell r="J12547" t="str">
            <v>Sales Call</v>
          </cell>
          <cell r="R12547" t="str">
            <v>BUCD162696</v>
          </cell>
          <cell r="AB12547" t="str">
            <v>Sales call carried out for HMR collection</v>
          </cell>
        </row>
        <row r="12548">
          <cell r="A12548">
            <v>45171.496087963002</v>
          </cell>
          <cell r="B12548">
            <v>2770</v>
          </cell>
          <cell r="F12548" t="str">
            <v>CC-01027046</v>
          </cell>
          <cell r="J12548" t="str">
            <v>Sales Call</v>
          </cell>
          <cell r="R12548" t="str">
            <v>BUAL160585</v>
          </cell>
          <cell r="AB12548" t="str">
            <v>Sales call carried out for HMR collection</v>
          </cell>
        </row>
        <row r="12549">
          <cell r="A12549">
            <v>45171.480960648201</v>
          </cell>
          <cell r="B12549">
            <v>686</v>
          </cell>
          <cell r="F12549" t="str">
            <v>CC-01027012</v>
          </cell>
          <cell r="J12549" t="str">
            <v>Complaint - Running With Problem</v>
          </cell>
          <cell r="R12549" t="str">
            <v>BVFC377137</v>
          </cell>
          <cell r="AB12549" t="str">
            <v>We visited site check and found Air not buildup properly so we found Air filter chocked than we change Air filter after than start for check unit running well.. Correct mobile no. 9471728981</v>
          </cell>
        </row>
        <row r="12550">
          <cell r="A12550">
            <v>45171.474641203698</v>
          </cell>
          <cell r="B12550">
            <v>40030</v>
          </cell>
          <cell r="F12550" t="str">
            <v>CC-01027002</v>
          </cell>
          <cell r="J12550" t="str">
            <v>Schedule Service</v>
          </cell>
          <cell r="R12550" t="str">
            <v>BKCS040470</v>
          </cell>
          <cell r="AB12550" t="str">
            <v>Attend the site for schedule service so change air filter and oil filter then start the site found running ok</v>
          </cell>
        </row>
        <row r="12551">
          <cell r="A12551">
            <v>45171.472662036998</v>
          </cell>
          <cell r="B12551">
            <v>33834</v>
          </cell>
          <cell r="F12551" t="str">
            <v>CC-01026998</v>
          </cell>
          <cell r="J12551" t="str">
            <v>Schedule Service</v>
          </cell>
          <cell r="R12551" t="str">
            <v>GPJS030042</v>
          </cell>
          <cell r="AB12551" t="str">
            <v>Attend the site for schedule service so change air filter and oil filter then start the unit found running ok.</v>
          </cell>
        </row>
        <row r="12552">
          <cell r="A12552">
            <v>45171.469305555598</v>
          </cell>
          <cell r="B12552">
            <v>1515</v>
          </cell>
          <cell r="F12552" t="str">
            <v>CC-01026991</v>
          </cell>
          <cell r="J12552" t="str">
            <v>Schedule Service</v>
          </cell>
          <cell r="R12552" t="str">
            <v>BWKS031684</v>
          </cell>
          <cell r="AB12552" t="str">
            <v>Attend the site for schedule service so change air filter and oil filter then start the unit found running ok.</v>
          </cell>
        </row>
        <row r="12553">
          <cell r="A12553">
            <v>45171.456064814804</v>
          </cell>
          <cell r="B12553">
            <v>6093</v>
          </cell>
          <cell r="F12553" t="str">
            <v>CC-01026957</v>
          </cell>
          <cell r="J12553" t="str">
            <v>Schedule Service</v>
          </cell>
          <cell r="R12553" t="str">
            <v>BVFS039912</v>
          </cell>
          <cell r="AB12553" t="str">
            <v>Attend the site for schedule service so change air filter, oil filter, air oil separators, pre filter and ut synthetic oil, after then start the unit found running ok.</v>
          </cell>
        </row>
        <row r="12554">
          <cell r="A12554">
            <v>45171.454178240703</v>
          </cell>
          <cell r="B12554">
            <v>2219</v>
          </cell>
          <cell r="F12554" t="str">
            <v>CC-01026951</v>
          </cell>
          <cell r="J12554" t="str">
            <v>Schedule Service</v>
          </cell>
          <cell r="R12554" t="str">
            <v>BWJC378352</v>
          </cell>
          <cell r="AB12554" t="str">
            <v>Attend the site for schedule service so change air filter And oil filter after then start the unit found running ok.</v>
          </cell>
        </row>
        <row r="12555">
          <cell r="A12555">
            <v>45171.444652777798</v>
          </cell>
          <cell r="B12555">
            <v>2035</v>
          </cell>
          <cell r="F12555" t="str">
            <v>CC-01026928</v>
          </cell>
          <cell r="J12555" t="str">
            <v>Schedule Service</v>
          </cell>
          <cell r="R12555" t="str">
            <v>BVKD163026</v>
          </cell>
          <cell r="AB12555" t="str">
            <v>Attend the site for general schedule service so overall drain oil from tank and oil cooler 38 litres. After then replace oil filter 2nos., replace Air filter compressor side. . After then plugged in all drain plugs and fill oil in tank upto full guage level. Start the unit for some time and stop the unit again fill oil in tank upto half guage level. Overall topped up oil in tank upto 40 litres. After schedule service done start the unit and checked on load condition found unit is running in ok condition with all parameters under limit.</v>
          </cell>
        </row>
        <row r="12556">
          <cell r="A12556">
            <v>45171.441851851901</v>
          </cell>
          <cell r="B12556">
            <v>950</v>
          </cell>
          <cell r="F12556" t="str">
            <v>CC-01026919</v>
          </cell>
          <cell r="J12556" t="str">
            <v>Schedule Service</v>
          </cell>
          <cell r="R12556" t="str">
            <v>BWAD163687</v>
          </cell>
          <cell r="AB12556" t="str">
            <v>Attend the site for 1000 hours schedule service so overall drain oil from tank and oil cooler 36 litres, replace oil filter 2nos., replace compressor side air filter. Plugged in all drain plugs and topped up oil in tank upto 39 litres. After schedule service run the unit on load condition found unit is running with all parameters under limit.</v>
          </cell>
        </row>
        <row r="12557">
          <cell r="A12557">
            <v>45170.574918981503</v>
          </cell>
          <cell r="B12557">
            <v>920</v>
          </cell>
          <cell r="F12557" t="str">
            <v>CC-01026264</v>
          </cell>
          <cell r="J12557" t="str">
            <v>Sales Call</v>
          </cell>
          <cell r="R12557" t="str">
            <v>BULD162583</v>
          </cell>
          <cell r="AB12557" t="str">
            <v>Sales call carried out for HMR collection</v>
          </cell>
        </row>
        <row r="12558">
          <cell r="A12558">
            <v>45170.572754629597</v>
          </cell>
          <cell r="B12558">
            <v>1000</v>
          </cell>
          <cell r="F12558" t="str">
            <v>CC-01026257</v>
          </cell>
          <cell r="J12558" t="str">
            <v>Sales Call</v>
          </cell>
          <cell r="R12558" t="str">
            <v>BULD162579</v>
          </cell>
          <cell r="AB12558" t="str">
            <v>Sales call carried out for HMR collection</v>
          </cell>
        </row>
        <row r="12559">
          <cell r="A12559">
            <v>45170.5702662037</v>
          </cell>
          <cell r="B12559">
            <v>6300</v>
          </cell>
          <cell r="F12559" t="str">
            <v>CC-01026253</v>
          </cell>
          <cell r="J12559" t="str">
            <v>Sales Call</v>
          </cell>
          <cell r="R12559" t="str">
            <v>BTED162231</v>
          </cell>
          <cell r="AB12559" t="str">
            <v>Sales call carried out for HMR collection</v>
          </cell>
        </row>
        <row r="12560">
          <cell r="A12560">
            <v>45170.567141203697</v>
          </cell>
          <cell r="B12560">
            <v>7190</v>
          </cell>
          <cell r="F12560" t="str">
            <v>CC-01026247</v>
          </cell>
          <cell r="J12560" t="str">
            <v>Sales Call</v>
          </cell>
          <cell r="R12560" t="str">
            <v>BTGD162289</v>
          </cell>
          <cell r="AB12560" t="str">
            <v>Sales call carried out for HMR collection</v>
          </cell>
        </row>
        <row r="12561">
          <cell r="A12561">
            <v>45170.4610300926</v>
          </cell>
          <cell r="B12561">
            <v>27341</v>
          </cell>
          <cell r="F12561" t="str">
            <v>CC-01026003</v>
          </cell>
          <cell r="J12561" t="str">
            <v>General Service</v>
          </cell>
          <cell r="R12561" t="str">
            <v>BRIC374329</v>
          </cell>
          <cell r="AB12561" t="str">
            <v>I attended the site and checked, found an air filter, and an oil filter required. Now the machine is running properly.</v>
          </cell>
        </row>
        <row r="12562">
          <cell r="A12562">
            <v>45170.459085648101</v>
          </cell>
          <cell r="B12562">
            <v>19014</v>
          </cell>
          <cell r="F12562" t="str">
            <v>CC-01025999</v>
          </cell>
          <cell r="J12562" t="str">
            <v>General Service</v>
          </cell>
          <cell r="R12562" t="str">
            <v>BRCC373040</v>
          </cell>
          <cell r="AB12562" t="str">
            <v>I attended the site and checked, found that air filter, oil filter and oil required.  cleaned the machine and checked all the parameters. Now the machine is running properly.</v>
          </cell>
        </row>
        <row r="12563">
          <cell r="A12563">
            <v>45168.4592708333</v>
          </cell>
          <cell r="B12563">
            <v>1</v>
          </cell>
          <cell r="F12563" t="str">
            <v>CC-01024476</v>
          </cell>
          <cell r="J12563" t="str">
            <v>Commissioning</v>
          </cell>
          <cell r="R12563" t="str">
            <v>BWES033256</v>
          </cell>
          <cell r="AB12563" t="str">
            <v>Commissioning done on dated 30-08-2023.....Comm date-30-08-2023</v>
          </cell>
        </row>
        <row r="12564">
          <cell r="A12564">
            <v>45168.433680555601</v>
          </cell>
          <cell r="B12564">
            <v>2950</v>
          </cell>
          <cell r="F12564" t="str">
            <v>CC-01024434</v>
          </cell>
          <cell r="J12564" t="str">
            <v>Schedule Service</v>
          </cell>
          <cell r="R12564" t="str">
            <v>BVED163235</v>
          </cell>
          <cell r="AB12564" t="str">
            <v>Attend the site for schedule service so job started as follows - overall drained oil from tank and oil cooler 38 liters, changed oil filter 90 lpm 2 nos, changed air oil separators, change air filter engine ans compressor side, plugged in all drain plugs and fill oil in tank upto full gauge level. Changed new MPV kit, ARV kit, Actuator kit 2 nos, pressure regulator kit 2 nos. BDV kit. Start the unit for sometime and stop ans again fill oil in tank upto half gauge level. Overall topped up oil 40 liters, after then run the unit on load condition found running in good condition.</v>
          </cell>
        </row>
        <row r="12565">
          <cell r="A12565">
            <v>45168.431678240697</v>
          </cell>
          <cell r="B12565">
            <v>3073</v>
          </cell>
          <cell r="F12565" t="str">
            <v>CC-01024432</v>
          </cell>
          <cell r="J12565" t="str">
            <v>Schedule Service</v>
          </cell>
          <cell r="R12565" t="str">
            <v>BVED163231</v>
          </cell>
          <cell r="AB12565" t="str">
            <v>Trend the site for schedule service so job started as follows - overall drained oil from tank and oil cooler 38 liters, changed oil filter 90 lpm 2 nos, changed air oil separators, change air filter engine ans compressor side, plugged in all drain plugs and fill oil in tank upto full gauge level. Changed new MPV kit, ARV kit, Actuator kit 2 nos, pressure regulator kit 2 nos. BDV kit. Start the unit for sometime and stop ans again fill oil in tank upto half gauge level. Overall topped up oil 40 liters, after then run the unit on load condition found running in good condition.</v>
          </cell>
        </row>
        <row r="12566">
          <cell r="A12566">
            <v>45168.3593287037</v>
          </cell>
          <cell r="B12566">
            <v>0</v>
          </cell>
          <cell r="F12566" t="str">
            <v>CC-01024400</v>
          </cell>
          <cell r="J12566" t="str">
            <v>Commissioning</v>
          </cell>
          <cell r="R12566" t="str">
            <v>DVIL360859</v>
          </cell>
          <cell r="AB12566" t="str">
            <v>Commissioning done on dated 18-09-2023</v>
          </cell>
        </row>
        <row r="12567">
          <cell r="A12567">
            <v>45167.629722222198</v>
          </cell>
          <cell r="B12567">
            <v>670</v>
          </cell>
          <cell r="F12567" t="str">
            <v>CC-01023809</v>
          </cell>
          <cell r="J12567" t="str">
            <v>Complaint - Running With Problem</v>
          </cell>
          <cell r="R12567" t="str">
            <v>BWBD163707</v>
          </cell>
          <cell r="AB12567" t="str">
            <v>Attend the site for complaint of oil carry over through safety valve so check found actuator malfunctioning so open actuator and clean the actuator kit after then re fitted actuator and start the unit running in good condition.</v>
          </cell>
        </row>
        <row r="12568">
          <cell r="A12568">
            <v>45167.6174537037</v>
          </cell>
          <cell r="B12568">
            <v>3000</v>
          </cell>
          <cell r="F12568" t="str">
            <v>CC-01023784</v>
          </cell>
          <cell r="J12568" t="str">
            <v>Schedule Service</v>
          </cell>
          <cell r="R12568" t="str">
            <v>BUAL160594</v>
          </cell>
          <cell r="AB12568" t="str">
            <v>Attend the site for schedule service so overall oil drain from tank and oil cooler total 18 liters then change oil filter, air filter engine side, air oil separator , MPV Kir, ARV kit, BDV kit, Actuator kit 2 nos, pressure regulator kit and topped up 20 liter oil after then start the unit found running ok.</v>
          </cell>
        </row>
        <row r="12569">
          <cell r="A12569">
            <v>45167.616388888899</v>
          </cell>
          <cell r="B12569">
            <v>795</v>
          </cell>
          <cell r="F12569" t="str">
            <v>CC-01023781</v>
          </cell>
          <cell r="J12569" t="str">
            <v>Schedule Service</v>
          </cell>
          <cell r="R12569" t="str">
            <v>BSCD120656</v>
          </cell>
          <cell r="AB12569"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12570">
          <cell r="A12570">
            <v>45167.556319444397</v>
          </cell>
          <cell r="B12570">
            <v>41409</v>
          </cell>
          <cell r="F12570" t="str">
            <v>CC-01023642</v>
          </cell>
          <cell r="J12570" t="str">
            <v>Schedule Service</v>
          </cell>
          <cell r="R12570" t="str">
            <v>BQBS030091</v>
          </cell>
          <cell r="AB12570" t="str">
            <v>Today we attend the customer site for general service so we change parts 1 air filter 2 oil filter 3 separator than start machine running ok but some abnormal sonud in airend</v>
          </cell>
        </row>
        <row r="12571">
          <cell r="A12571">
            <v>45167.5332291667</v>
          </cell>
          <cell r="B12571">
            <v>4120</v>
          </cell>
          <cell r="F12571" t="str">
            <v>CC-01023557</v>
          </cell>
          <cell r="J12571" t="str">
            <v>Schedule Service</v>
          </cell>
          <cell r="R12571" t="str">
            <v>BRHD161299</v>
          </cell>
          <cell r="AB12571" t="str">
            <v>Attend the site for schedule service so drain oil from tank and drain oil from cooler total 38 liters oil drain then change oil filter, air filter compressor and engine both side and change 40 liters oil. After then start the unit found running ok.</v>
          </cell>
        </row>
        <row r="12572">
          <cell r="A12572">
            <v>45167.529293981497</v>
          </cell>
          <cell r="B12572">
            <v>5050</v>
          </cell>
          <cell r="F12572" t="str">
            <v>CC-01023540</v>
          </cell>
          <cell r="J12572" t="str">
            <v>Schedule Service</v>
          </cell>
          <cell r="R12572" t="str">
            <v>BRCD160939</v>
          </cell>
          <cell r="AB12572" t="str">
            <v>Attend the site for schedule service so drain oil from tank and drain oil from cooler total 38 liters oil drain then change oil filter, air filter compressor and engine both side and change 40 liters oil. After then start the unit found running ok.</v>
          </cell>
        </row>
        <row r="12573">
          <cell r="A12573">
            <v>45167.493657407402</v>
          </cell>
          <cell r="B12573">
            <v>3580</v>
          </cell>
          <cell r="F12573" t="str">
            <v>CC-01023450</v>
          </cell>
          <cell r="J12573" t="str">
            <v>Schedule Service</v>
          </cell>
          <cell r="R12573" t="str">
            <v>BQCD160098</v>
          </cell>
          <cell r="AB12573" t="str">
            <v>Attend the site for schedule service so drain oil from tank and drain oil from cooler total 38 liters oil drain then change oil filter, air filter compressor and engine both side and change 40 liters oil. After then start the unit found running ok.</v>
          </cell>
        </row>
        <row r="12574">
          <cell r="A12574">
            <v>45167.492523148103</v>
          </cell>
          <cell r="B12574">
            <v>5500</v>
          </cell>
          <cell r="F12574" t="str">
            <v>CC-01023447</v>
          </cell>
          <cell r="J12574" t="str">
            <v>Schedule Service</v>
          </cell>
          <cell r="R12574" t="str">
            <v>BQID160499</v>
          </cell>
          <cell r="AB12574" t="str">
            <v>Attend the site for schedule service so drain oil from tank and drain oil from cooler total 38 liters oil drain then change oil filter, air filter compressor and engine both side and change 40 liters oil. After then start the unit found running ok.</v>
          </cell>
        </row>
        <row r="12575">
          <cell r="A12575">
            <v>45167.491099537001</v>
          </cell>
          <cell r="B12575">
            <v>1434</v>
          </cell>
          <cell r="F12575" t="str">
            <v>CC-01023444</v>
          </cell>
          <cell r="J12575" t="str">
            <v>Complaint - Breakdown</v>
          </cell>
          <cell r="R12575" t="str">
            <v>BVHD163393</v>
          </cell>
          <cell r="AB12575" t="str">
            <v>Due to engine back compressor issue this engine overhauled and tested. After overhauling and testing engine installed and coupled with airend. Connect pipelines of radiator and after cooler .New coolant filled and new diesel filters and fuel strained were fitted . Connect the wiring terminal of self starter and charging alternator. Engine lube oil level found in ok condition. Fan belt tightness ok done. After all work done start the unit and run in ideal condition 1200 rpm for 6 hours. Next day engine run on load condition found engine is running in ok condition with limited parameters. Engine overhauling FSR attached.</v>
          </cell>
        </row>
        <row r="12576">
          <cell r="A12576">
            <v>45167.489768518499</v>
          </cell>
          <cell r="B12576">
            <v>1490</v>
          </cell>
          <cell r="F12576" t="str">
            <v>CC-01023438</v>
          </cell>
          <cell r="J12576" t="str">
            <v>Complaint - Running With Problem</v>
          </cell>
          <cell r="R12576" t="str">
            <v>BVGD163308</v>
          </cell>
          <cell r="AB12576" t="str">
            <v>Attend the site for high drilling rpm so checked the unit while condition found drilling rpm 1650 at 15.2bar so also in ideal mode 1300 at 17 bar so stop the unit clean and re fitted engine side actuator assembly . Start the unit and on loading mode regulate the line pressure 17.5 bar at 1300 ideal rpm after then run the unit on drilling mode and while drilling condition regulate the rpm regulator, drilling rpm comes to 1550 at 15.8 bar. Now unit is running with all parameters under limit.</v>
          </cell>
        </row>
        <row r="12577">
          <cell r="A12577">
            <v>45167.487337963001</v>
          </cell>
          <cell r="B12577">
            <v>6335</v>
          </cell>
          <cell r="F12577" t="str">
            <v>CC-01023429</v>
          </cell>
          <cell r="J12577" t="str">
            <v>Schedule Service</v>
          </cell>
          <cell r="R12577" t="str">
            <v>BRGD161225</v>
          </cell>
          <cell r="AB12577" t="str">
            <v>Attend the site for schedule service so drain oil from tank and drain oil from cooler total 38 liters oil drain then change oil filter, air filter compressor and engine both side and change 40 liters oil. After then start the unit found running ok.</v>
          </cell>
        </row>
        <row r="12578">
          <cell r="A12578">
            <v>45167.485196759299</v>
          </cell>
          <cell r="B12578">
            <v>7105</v>
          </cell>
          <cell r="F12578" t="str">
            <v>CC-01023420</v>
          </cell>
          <cell r="J12578" t="str">
            <v>Schedule Service</v>
          </cell>
          <cell r="R12578" t="str">
            <v>BRBD160856</v>
          </cell>
          <cell r="AB12578" t="str">
            <v>Attend the site for schedule service so drain oil from tank and drain oil from cooler total 38 liters oil drain then change oil filter, air filter compressor and engine both side and change 40 liters oil. After then start the unit found running ok.</v>
          </cell>
        </row>
        <row r="12579">
          <cell r="A12579">
            <v>45167.484085648102</v>
          </cell>
          <cell r="B12579">
            <v>5625</v>
          </cell>
          <cell r="F12579" t="str">
            <v>CC-01023416</v>
          </cell>
          <cell r="J12579" t="str">
            <v>Schedule Service</v>
          </cell>
          <cell r="R12579" t="str">
            <v>BQCD160106</v>
          </cell>
          <cell r="AB12579" t="str">
            <v>Attend the site for schedule service so drain oil from tank and drain oil from cooler total 38 liters oil drain then change oil filter, air filter compressor and engine both side and change 40 liters oil. After then start the unit found running ok.</v>
          </cell>
        </row>
        <row r="12580">
          <cell r="A12580">
            <v>45167.4830671296</v>
          </cell>
          <cell r="B12580">
            <v>10920</v>
          </cell>
          <cell r="F12580" t="str">
            <v>CC-01023414</v>
          </cell>
          <cell r="J12580" t="str">
            <v>Schedule Service</v>
          </cell>
          <cell r="R12580" t="str">
            <v>BRBD160892</v>
          </cell>
          <cell r="AB12580" t="str">
            <v>Attend the site for schedule service so drain oil from tank and drain oil from cooler total 38 liters oil drain then change oil filter, air filter compressor and engine both side and change 40 liters oil. After then start the unit found running ok.</v>
          </cell>
        </row>
        <row r="12581">
          <cell r="A12581">
            <v>45167.4819907407</v>
          </cell>
          <cell r="B12581">
            <v>7045</v>
          </cell>
          <cell r="F12581" t="str">
            <v>CC-01023409</v>
          </cell>
          <cell r="J12581" t="str">
            <v>Schedule Service</v>
          </cell>
          <cell r="R12581" t="str">
            <v>BTED162217</v>
          </cell>
          <cell r="AB12581" t="str">
            <v>Attend the site for schedule service so drain oil from tank and drain oil from cooler total 38 liters oil drain then change oil filter, air filter compressor and engine both side and change 40 liters oil. After then start the unit found running ok.</v>
          </cell>
        </row>
        <row r="12582">
          <cell r="A12582">
            <v>45167.480925925898</v>
          </cell>
          <cell r="B12582">
            <v>6155</v>
          </cell>
          <cell r="F12582" t="str">
            <v>CC-01023404</v>
          </cell>
          <cell r="J12582" t="str">
            <v>Schedule Service</v>
          </cell>
          <cell r="R12582" t="str">
            <v>BSDD161729</v>
          </cell>
          <cell r="AB12582" t="str">
            <v>Attend the site for schedule service so drain oil from tank and drain oil from cooler total 38 liters oil drain then change oil filter, air filter compressor and engine both side and change 40 liters oil. After then start the unit found running ok.</v>
          </cell>
        </row>
        <row r="12583">
          <cell r="A12583">
            <v>45167.479849536998</v>
          </cell>
          <cell r="B12583">
            <v>12185</v>
          </cell>
          <cell r="F12583" t="str">
            <v>CC-01023399</v>
          </cell>
          <cell r="J12583" t="str">
            <v>Schedule Service</v>
          </cell>
          <cell r="R12583" t="str">
            <v>BRBD160901</v>
          </cell>
          <cell r="AB12583" t="str">
            <v>Attend the site for schedule service so drain oil from tank and drain oil from cooler total 38 liters oil drain then change oil filter, air filter compressor and engine both side and change 40 liters oil. After then start the unit found running ok.</v>
          </cell>
        </row>
        <row r="12584">
          <cell r="A12584">
            <v>45167.478865740697</v>
          </cell>
          <cell r="B12584">
            <v>5480</v>
          </cell>
          <cell r="F12584" t="str">
            <v>CC-01023392</v>
          </cell>
          <cell r="J12584" t="str">
            <v>Schedule Service</v>
          </cell>
          <cell r="R12584" t="str">
            <v>BQED160222</v>
          </cell>
          <cell r="AB12584" t="str">
            <v>Attend the site for schedule service so drain oil from tank and drain oil from cooler total 38 liters oil drain then change oil filter, air filter compressor and engine both side and change 40 liters oil. After then start the unit found running ok.</v>
          </cell>
        </row>
        <row r="12585">
          <cell r="A12585">
            <v>45167.477858796301</v>
          </cell>
          <cell r="B12585">
            <v>2990</v>
          </cell>
          <cell r="F12585" t="str">
            <v>CC-01023386</v>
          </cell>
          <cell r="J12585" t="str">
            <v>Schedule Service</v>
          </cell>
          <cell r="R12585" t="str">
            <v>BSCD161704</v>
          </cell>
          <cell r="AB12585" t="str">
            <v>Attend the site for schedule service so drain oil from tank, drain oil from cooler After that change oil filter, air filter for compressor and engine both side and change 40 liters oil after that start the unit found running ok.</v>
          </cell>
        </row>
        <row r="12586">
          <cell r="A12586">
            <v>45167.467141203699</v>
          </cell>
          <cell r="B12586">
            <v>0</v>
          </cell>
          <cell r="F12586" t="str">
            <v>CC-01023361</v>
          </cell>
          <cell r="J12586" t="str">
            <v>Commissioning</v>
          </cell>
          <cell r="R12586" t="str">
            <v>CWCE669406</v>
          </cell>
          <cell r="AB12586" t="str">
            <v>Commissioning done</v>
          </cell>
        </row>
        <row r="12587">
          <cell r="A12587">
            <v>45167.462256944404</v>
          </cell>
          <cell r="B12587">
            <v>0</v>
          </cell>
          <cell r="F12587" t="str">
            <v>CC-01023346</v>
          </cell>
          <cell r="J12587" t="str">
            <v>Schedule Service</v>
          </cell>
          <cell r="R12587"/>
          <cell r="AB12587"/>
        </row>
        <row r="12588">
          <cell r="A12588">
            <v>45167.375300925902</v>
          </cell>
          <cell r="B12588">
            <v>0</v>
          </cell>
          <cell r="F12588" t="str">
            <v>CC-01023209</v>
          </cell>
          <cell r="J12588" t="str">
            <v>Commissioning</v>
          </cell>
          <cell r="R12588" t="str">
            <v>DWCL361032</v>
          </cell>
          <cell r="AB12588" t="str">
            <v>Commissioning Done on dated 31-10-2023</v>
          </cell>
        </row>
        <row r="12589">
          <cell r="A12589">
            <v>45166.694432870398</v>
          </cell>
          <cell r="B12589">
            <v>7395</v>
          </cell>
          <cell r="F12589" t="str">
            <v>CC-01022839</v>
          </cell>
          <cell r="J12589" t="str">
            <v>Schedule Service</v>
          </cell>
          <cell r="R12589" t="str">
            <v>BVKS048013</v>
          </cell>
          <cell r="AB12589" t="str">
            <v>Today we attend the customer site for general service so we change parts 1 air filter 2 oil filter 3 oil 4 separator 5 valve kit than start machine running ok</v>
          </cell>
        </row>
        <row r="12590">
          <cell r="A12590">
            <v>45166.678634259297</v>
          </cell>
          <cell r="B12590">
            <v>8590</v>
          </cell>
          <cell r="F12590" t="str">
            <v>CC-01022789</v>
          </cell>
          <cell r="J12590" t="str">
            <v>Schedule Service</v>
          </cell>
          <cell r="R12590" t="str">
            <v>BULL160559</v>
          </cell>
          <cell r="AB12590" t="str">
            <v>Attend the site for schedule service so drain oil from tank and cooler total 18 liter oil drain and change oil filter, compressor side air filter and 20 liter oil changed after then start the unit found running ok</v>
          </cell>
        </row>
        <row r="12591">
          <cell r="A12591">
            <v>45166.677465277797</v>
          </cell>
          <cell r="B12591">
            <v>7985</v>
          </cell>
          <cell r="F12591" t="str">
            <v>CC-01022786</v>
          </cell>
          <cell r="J12591" t="str">
            <v>Schedule Service</v>
          </cell>
          <cell r="R12591" t="str">
            <v>BULD162559</v>
          </cell>
          <cell r="AB12591" t="str">
            <v>Attend the site for schedule service so drain oil from tank and drain oil from cooler total 38 liters oil drain then change air oil separators and all valve kit then change 40 liters oil after then 40 liter oil change after then start the unit found running ok.</v>
          </cell>
        </row>
        <row r="12592">
          <cell r="A12592">
            <v>45166.676053240699</v>
          </cell>
          <cell r="B12592">
            <v>10540</v>
          </cell>
          <cell r="F12592" t="str">
            <v>CC-01022783</v>
          </cell>
          <cell r="J12592" t="str">
            <v>Schedule Service</v>
          </cell>
          <cell r="R12592" t="str">
            <v>BRGD161233</v>
          </cell>
          <cell r="AB12592" t="str">
            <v>Attend the site for schedule service so drain oil from tank and drain oil from cooler total 38 liters oil drain then change air oil separators and all valve kit changed then change 40 liters oil. After then start the unit found running ok.</v>
          </cell>
        </row>
        <row r="12593">
          <cell r="A12593">
            <v>45166.674652777801</v>
          </cell>
          <cell r="B12593">
            <v>3920</v>
          </cell>
          <cell r="F12593" t="str">
            <v>CC-01022779</v>
          </cell>
          <cell r="J12593" t="str">
            <v>Schedule Service</v>
          </cell>
          <cell r="R12593" t="str">
            <v>BUAL160593</v>
          </cell>
          <cell r="AB12593" t="str">
            <v>Attend the site for schedule service so drain oil from tank and drain oil from cooler total 18 liter oil drain then change oil filters and change 20 liter oil and compressor side air filter after then start the unit found running ok</v>
          </cell>
        </row>
        <row r="12594">
          <cell r="A12594">
            <v>45166.673437500001</v>
          </cell>
          <cell r="B12594">
            <v>6240</v>
          </cell>
          <cell r="F12594" t="str">
            <v>CC-01022774</v>
          </cell>
          <cell r="J12594" t="str">
            <v>Schedule Service</v>
          </cell>
          <cell r="R12594" t="str">
            <v>BQKD200047</v>
          </cell>
          <cell r="AB12594" t="str">
            <v>Attend the site for schedule service so drain oil from tank and drain oil from cooler total 38 liters oil drain then change oil filter and compressor side air filter then then oil 40 liters after then start the unit found running ok.</v>
          </cell>
        </row>
        <row r="12595">
          <cell r="A12595">
            <v>45166.672488425902</v>
          </cell>
          <cell r="B12595">
            <v>2210</v>
          </cell>
          <cell r="F12595" t="str">
            <v>CC-01022771</v>
          </cell>
          <cell r="J12595" t="str">
            <v>Schedule Service</v>
          </cell>
          <cell r="R12595" t="str">
            <v>BPGD220035</v>
          </cell>
          <cell r="AB12595" t="str">
            <v>Attend the site for schedule service so drain oil from cooler tank and cooler total 118 liters oil drain then change oil filter and compressor side air filter then change 120 liters oil After then start the unit found running ok.</v>
          </cell>
        </row>
        <row r="12596">
          <cell r="A12596">
            <v>45166.671354166698</v>
          </cell>
          <cell r="B12596">
            <v>5785</v>
          </cell>
          <cell r="F12596" t="str">
            <v>CC-01022766</v>
          </cell>
          <cell r="J12596" t="str">
            <v>Schedule Service</v>
          </cell>
          <cell r="R12596" t="str">
            <v>BPGD220036</v>
          </cell>
          <cell r="AB12596" t="str">
            <v>Attend the site for schedule service so drain oil from tank and cooler total 120 liters oil drain then change oil filter and compressor side air filter change and oil changed 125 liters then start the unit found running ok.</v>
          </cell>
        </row>
        <row r="12597">
          <cell r="A12597">
            <v>45166.670277777797</v>
          </cell>
          <cell r="B12597">
            <v>4285</v>
          </cell>
          <cell r="F12597" t="str">
            <v>CC-01022764</v>
          </cell>
          <cell r="J12597" t="str">
            <v>Schedule Service</v>
          </cell>
          <cell r="R12597" t="str">
            <v>BQBD160067</v>
          </cell>
          <cell r="AB12597" t="str">
            <v>Att the site for schedule service so drain oil from tank and cooler total 38 oil drain after then change oil filter and compressor side air filter and oil change 40 liters After then start the unit found running ok.</v>
          </cell>
        </row>
        <row r="12598">
          <cell r="A12598">
            <v>45166.668993055602</v>
          </cell>
          <cell r="B12598">
            <v>3500</v>
          </cell>
          <cell r="F12598" t="str">
            <v>CC-01022761</v>
          </cell>
          <cell r="J12598" t="str">
            <v>Schedule Service</v>
          </cell>
          <cell r="R12598" t="str">
            <v>BQKD200048</v>
          </cell>
          <cell r="AB12598" t="str">
            <v>Attend the site for schedule service so drain oil from tank and cooler total 38 liters oil drain after then change oil filter and compressor side air filter and oil changed 40 liters, after then start the unit found running ok.</v>
          </cell>
        </row>
        <row r="12599">
          <cell r="A12599">
            <v>45166.667893518497</v>
          </cell>
          <cell r="B12599">
            <v>11680</v>
          </cell>
          <cell r="F12599" t="str">
            <v>CC-01022758</v>
          </cell>
          <cell r="J12599" t="str">
            <v>Schedule Service</v>
          </cell>
          <cell r="R12599" t="str">
            <v>BRGL151464</v>
          </cell>
          <cell r="AB12599" t="str">
            <v>Attend the site to schedule service so drain oil from tank, drain oil from cooler approximately 17 liter oil drain then change oil filter and compressor side air filter and change oil 20 liters. After then start the unit found running ok.</v>
          </cell>
        </row>
        <row r="12600">
          <cell r="A12600">
            <v>45166.666655092602</v>
          </cell>
          <cell r="B12600">
            <v>15905</v>
          </cell>
          <cell r="F12600" t="str">
            <v>CC-01022754</v>
          </cell>
          <cell r="J12600" t="str">
            <v>Schedule Service</v>
          </cell>
          <cell r="R12600" t="str">
            <v>BPJD200007</v>
          </cell>
          <cell r="AB12600" t="str">
            <v>Attend the site for schedule service so drain oil from tank and cooler total 38 liters oil drain after then change oil filter and compressor side air filter and 40 liters oil changed. After then start the unit found running ok.</v>
          </cell>
        </row>
        <row r="12601">
          <cell r="A12601">
            <v>45166.665486111102</v>
          </cell>
          <cell r="B12601">
            <v>3915</v>
          </cell>
          <cell r="F12601" t="str">
            <v>CC-01022750</v>
          </cell>
          <cell r="J12601" t="str">
            <v>Schedule Service</v>
          </cell>
          <cell r="R12601" t="str">
            <v>BRED161124</v>
          </cell>
          <cell r="AB12601" t="str">
            <v>Drain oil from tank, drain oil from cooler total oil drain 38 liters then change oil filter and compressor side air filter and oil change 40 liters.</v>
          </cell>
        </row>
        <row r="12602">
          <cell r="A12602">
            <v>45166.6644212963</v>
          </cell>
          <cell r="B12602">
            <v>6610</v>
          </cell>
          <cell r="F12602" t="str">
            <v>CC-01022747</v>
          </cell>
          <cell r="J12602" t="str">
            <v>Schedule Service</v>
          </cell>
          <cell r="R12602" t="str">
            <v>BRKD220111</v>
          </cell>
          <cell r="AB12602" t="str">
            <v>Attend the site for schedule service so drain oil from tank, drain oil from cooler after two times crank again drain oil from tank, drain oil from cooler total 120 liters oil drain then change oil filter and compressor side air filters and change oil 125 liters after then start the unit found running ok.</v>
          </cell>
        </row>
        <row r="12603">
          <cell r="A12603">
            <v>45166.647418981498</v>
          </cell>
          <cell r="B12603">
            <v>594</v>
          </cell>
          <cell r="F12603" t="str">
            <v>CC-01022699</v>
          </cell>
          <cell r="J12603" t="str">
            <v>Schedule Service</v>
          </cell>
          <cell r="R12603" t="str">
            <v>BWBD163701</v>
          </cell>
          <cell r="AB12603" t="str">
            <v>Attend the site for general schedule service so overall drain oil from tank and oil cooler 38 litres. After then replace oil filter 2nos., replace Air filter engine and compressor both side. After then plugged in all drain plugs and fill oil in tank upto full guage level. Start the unit for some time and stop the unit again fill oil in tank upto half guage level. Overall topped up oil in tank upto 40 litres. After schedule service done start the unit and checked on load condition found unit is running in ok condition with all parameters under limit...</v>
          </cell>
        </row>
        <row r="12604">
          <cell r="A12604">
            <v>45166.510821759301</v>
          </cell>
          <cell r="B12604">
            <v>11671</v>
          </cell>
          <cell r="F12604" t="str">
            <v>CC-01022419</v>
          </cell>
          <cell r="J12604" t="str">
            <v>Schedule Service</v>
          </cell>
          <cell r="R12604" t="str">
            <v>BSGC376585</v>
          </cell>
          <cell r="AB12604" t="str">
            <v>Attend the site for schedule service so change air filter, oil filter, air oil separator and oil after that start the unit found running ok.</v>
          </cell>
        </row>
        <row r="12605">
          <cell r="A12605">
            <v>45166.483668981498</v>
          </cell>
          <cell r="B12605">
            <v>6042</v>
          </cell>
          <cell r="F12605" t="str">
            <v>CC-01022338</v>
          </cell>
          <cell r="J12605" t="str">
            <v>Schedule Service</v>
          </cell>
          <cell r="R12605" t="str">
            <v>BVCC376207</v>
          </cell>
          <cell r="AB12605" t="str">
            <v>Attend the site for schedule service so change oil filter only and start unit found running ok</v>
          </cell>
        </row>
        <row r="12606">
          <cell r="A12606">
            <v>45164.742615740703</v>
          </cell>
          <cell r="B12606">
            <v>0</v>
          </cell>
          <cell r="F12606" t="str">
            <v>CC-01021665</v>
          </cell>
          <cell r="J12606" t="str">
            <v>Commissioning</v>
          </cell>
          <cell r="R12606" t="str">
            <v>CWLE600666</v>
          </cell>
          <cell r="AB12606" t="str">
            <v>Commissioning done on dated 26-09-2023</v>
          </cell>
        </row>
        <row r="12607">
          <cell r="A12607">
            <v>45164.722233796303</v>
          </cell>
          <cell r="B12607">
            <v>19420</v>
          </cell>
          <cell r="F12607" t="str">
            <v>CC-01021639</v>
          </cell>
          <cell r="J12607" t="str">
            <v>Sales Call</v>
          </cell>
          <cell r="R12607" t="str">
            <v>BQGS031413</v>
          </cell>
          <cell r="AB12607" t="str">
            <v>Sales call for HMR Updation</v>
          </cell>
        </row>
        <row r="12608">
          <cell r="A12608">
            <v>45164.679120370398</v>
          </cell>
          <cell r="B12608">
            <v>2080</v>
          </cell>
          <cell r="F12608" t="str">
            <v>CC-01021527</v>
          </cell>
          <cell r="J12608" t="str">
            <v>Schedule Service</v>
          </cell>
          <cell r="R12608" t="str">
            <v>BUEC372458</v>
          </cell>
          <cell r="AB12608" t="str">
            <v>We visited site check and service done today of this unit during in service we change the parts Air filter, Oil filter, Separator, Oil after than start for check unit running well.</v>
          </cell>
        </row>
        <row r="12609">
          <cell r="A12609">
            <v>45164.638888888898</v>
          </cell>
          <cell r="B12609">
            <v>27695</v>
          </cell>
          <cell r="F12609" t="str">
            <v>CC-01021392</v>
          </cell>
          <cell r="J12609" t="str">
            <v>Schedule Service</v>
          </cell>
          <cell r="R12609" t="str">
            <v>BMJS040004</v>
          </cell>
          <cell r="AB12609" t="str">
            <v>Today we attend the customer site for general service so we change parts 1 air filter 2 oil filter 3 oil 4 separator than start machine running ok</v>
          </cell>
        </row>
        <row r="12610">
          <cell r="A12610">
            <v>45164.6355555556</v>
          </cell>
          <cell r="B12610">
            <v>19014</v>
          </cell>
          <cell r="F12610" t="str">
            <v>CC-01021385</v>
          </cell>
          <cell r="J12610" t="str">
            <v>Sales Call</v>
          </cell>
          <cell r="R12610" t="str">
            <v>BRCC373040</v>
          </cell>
          <cell r="AB12610" t="str">
            <v>Sales call for HMR Updation</v>
          </cell>
        </row>
        <row r="12611">
          <cell r="A12611">
            <v>45164.560902777797</v>
          </cell>
          <cell r="B12611">
            <v>4663</v>
          </cell>
          <cell r="F12611" t="str">
            <v>CC-01021237</v>
          </cell>
          <cell r="J12611" t="str">
            <v>Schedule Service</v>
          </cell>
          <cell r="R12611" t="str">
            <v>BVKC374486</v>
          </cell>
          <cell r="AB12611" t="str">
            <v>We visited site and general service done of this unit during in service we change the parts Air filter Oil filter and greasing after than start for check unit running well.</v>
          </cell>
        </row>
        <row r="12612">
          <cell r="A12612">
            <v>45164.545277777797</v>
          </cell>
          <cell r="B12612">
            <v>0</v>
          </cell>
          <cell r="F12612" t="str">
            <v>CC-01021201</v>
          </cell>
          <cell r="J12612" t="str">
            <v>Preservative Measures</v>
          </cell>
          <cell r="R12612" t="str">
            <v>23694101</v>
          </cell>
          <cell r="AB12612" t="str">
            <v>Preservative Measures Done</v>
          </cell>
        </row>
        <row r="12613">
          <cell r="A12613">
            <v>45164.519814814797</v>
          </cell>
          <cell r="B12613">
            <v>33049</v>
          </cell>
          <cell r="F12613" t="str">
            <v>CC-01021147</v>
          </cell>
          <cell r="J12613" t="str">
            <v>General Service</v>
          </cell>
          <cell r="R12613" t="str">
            <v>BRJS040951</v>
          </cell>
          <cell r="AB12613" t="str">
            <v>We check and found unit running well but service due so required parts for service Air filter and Oil filter.</v>
          </cell>
        </row>
        <row r="12614">
          <cell r="A12614">
            <v>45164.485532407401</v>
          </cell>
          <cell r="B12614">
            <v>18043</v>
          </cell>
          <cell r="F12614" t="str">
            <v>CC-01021054</v>
          </cell>
          <cell r="J12614" t="str">
            <v>Sales Call</v>
          </cell>
          <cell r="R12614" t="str">
            <v>BTGS031205</v>
          </cell>
          <cell r="AB12614" t="str">
            <v>Sales call for HMR Updation</v>
          </cell>
        </row>
        <row r="12615">
          <cell r="A12615">
            <v>45164.456377314797</v>
          </cell>
          <cell r="B12615">
            <v>0</v>
          </cell>
          <cell r="F12615" t="str">
            <v>CC-01020989</v>
          </cell>
          <cell r="J12615" t="str">
            <v>Commissioning</v>
          </cell>
          <cell r="R12615" t="str">
            <v>23694101</v>
          </cell>
          <cell r="AB12615" t="str">
            <v>Commissioning Done</v>
          </cell>
        </row>
        <row r="12616">
          <cell r="A12616">
            <v>45164.448483796303</v>
          </cell>
          <cell r="B12616">
            <v>3102</v>
          </cell>
          <cell r="F12616" t="str">
            <v>CC-01020959</v>
          </cell>
          <cell r="J12616" t="str">
            <v>Schedule Service</v>
          </cell>
          <cell r="R12616" t="str">
            <v>BWLS031775</v>
          </cell>
          <cell r="AB12616" t="str">
            <v>I attended the site and changed the air filter, oil filter, oil, greasing and separator. Now the machine is running properly.</v>
          </cell>
        </row>
        <row r="12617">
          <cell r="A12617">
            <v>45163.745798611097</v>
          </cell>
          <cell r="B12617">
            <v>0</v>
          </cell>
          <cell r="F12617" t="str">
            <v>CC-01020556</v>
          </cell>
          <cell r="J12617" t="str">
            <v>Pre Commissioning</v>
          </cell>
          <cell r="R12617" t="str">
            <v>BWEC370334</v>
          </cell>
          <cell r="AB12617" t="str">
            <v>Pre Commissioning done</v>
          </cell>
        </row>
        <row r="12618">
          <cell r="A12618">
            <v>45163.744803240697</v>
          </cell>
          <cell r="B12618">
            <v>6101</v>
          </cell>
          <cell r="F12618" t="str">
            <v>CC-01020555</v>
          </cell>
          <cell r="J12618" t="str">
            <v>General Service</v>
          </cell>
          <cell r="R12618" t="str">
            <v>BNLS030573</v>
          </cell>
          <cell r="AB12618" t="str">
            <v>Attend the site for courtesy visit so courtesy visit done.</v>
          </cell>
        </row>
        <row r="12619">
          <cell r="A12619">
            <v>45163.744143518503</v>
          </cell>
          <cell r="B12619">
            <v>6827</v>
          </cell>
          <cell r="F12619" t="str">
            <v>CC-01020551</v>
          </cell>
          <cell r="J12619" t="str">
            <v>General Service</v>
          </cell>
          <cell r="R12619" t="str">
            <v>GNGS030424</v>
          </cell>
          <cell r="AB12619" t="str">
            <v>Attend the site for courtesy visit so courtesy visit done.</v>
          </cell>
        </row>
        <row r="12620">
          <cell r="A12620">
            <v>45163.743055555598</v>
          </cell>
          <cell r="B12620">
            <v>9283</v>
          </cell>
          <cell r="F12620" t="str">
            <v>CC-01020550</v>
          </cell>
          <cell r="J12620" t="str">
            <v>General Service</v>
          </cell>
          <cell r="R12620" t="str">
            <v>BNCS030884</v>
          </cell>
          <cell r="AB12620" t="str">
            <v>Attend the site for courtesy visit so courtesy visit done.</v>
          </cell>
        </row>
        <row r="12621">
          <cell r="A12621">
            <v>45163.674780092602</v>
          </cell>
          <cell r="B12621">
            <v>18246</v>
          </cell>
          <cell r="F12621" t="str">
            <v>CC-01020411</v>
          </cell>
          <cell r="J12621" t="str">
            <v>General Service</v>
          </cell>
          <cell r="R12621" t="str">
            <v>BREC373538</v>
          </cell>
          <cell r="AB12621" t="str">
            <v>Today we attend the customer site for general visit so we check and found that compressor running well but service time over</v>
          </cell>
        </row>
        <row r="12622">
          <cell r="A12622">
            <v>45163.638275463003</v>
          </cell>
          <cell r="B12622">
            <v>12441</v>
          </cell>
          <cell r="F12622" t="str">
            <v>CC-01020324</v>
          </cell>
          <cell r="J12622" t="str">
            <v>Sales Call</v>
          </cell>
          <cell r="R12622" t="str">
            <v>BRCS033809</v>
          </cell>
          <cell r="AB12622" t="str">
            <v>Sales call for HMR Updation</v>
          </cell>
        </row>
        <row r="12623">
          <cell r="A12623">
            <v>45163.613206018497</v>
          </cell>
          <cell r="B12623">
            <v>23874</v>
          </cell>
          <cell r="F12623" t="str">
            <v>CC-01020235</v>
          </cell>
          <cell r="J12623" t="str">
            <v>Sales Call</v>
          </cell>
          <cell r="R12623" t="str">
            <v>BSDS037649</v>
          </cell>
          <cell r="AB12623" t="str">
            <v>Sales call for HMR Updatio</v>
          </cell>
        </row>
        <row r="12624">
          <cell r="A12624">
            <v>45163.604212963</v>
          </cell>
          <cell r="B12624">
            <v>1321</v>
          </cell>
          <cell r="F12624" t="str">
            <v>CC-01020209</v>
          </cell>
          <cell r="J12624" t="str">
            <v>Sales Call</v>
          </cell>
          <cell r="R12624" t="str">
            <v>BVJC374202</v>
          </cell>
          <cell r="AB12624" t="str">
            <v>Sales call for HMR Updation</v>
          </cell>
        </row>
        <row r="12625">
          <cell r="A12625">
            <v>45163.581770833298</v>
          </cell>
          <cell r="B12625">
            <v>9385</v>
          </cell>
          <cell r="F12625" t="str">
            <v>CC-01020162</v>
          </cell>
          <cell r="J12625" t="str">
            <v>Sales Call</v>
          </cell>
          <cell r="R12625" t="str">
            <v>BRKC371988</v>
          </cell>
          <cell r="AB12625" t="str">
            <v>Sales call for HMR Updation</v>
          </cell>
        </row>
        <row r="12626">
          <cell r="A12626">
            <v>45163.536180555602</v>
          </cell>
          <cell r="B12626">
            <v>73944</v>
          </cell>
          <cell r="F12626" t="str">
            <v>CC-01020057</v>
          </cell>
          <cell r="J12626" t="str">
            <v>Sales Call</v>
          </cell>
          <cell r="R12626" t="str">
            <v>BMBS030816</v>
          </cell>
          <cell r="AB12626" t="str">
            <v>Sales call for HMR Updation</v>
          </cell>
        </row>
        <row r="12627">
          <cell r="A12627">
            <v>45163.523460648103</v>
          </cell>
          <cell r="B12627">
            <v>13840</v>
          </cell>
          <cell r="F12627" t="str">
            <v>CC-01020030</v>
          </cell>
          <cell r="J12627" t="str">
            <v>Sales Call</v>
          </cell>
          <cell r="R12627" t="str">
            <v>BSIC376940</v>
          </cell>
          <cell r="AB12627" t="str">
            <v>Sales call for HMR Updation</v>
          </cell>
        </row>
        <row r="12628">
          <cell r="A12628">
            <v>45163.514756944402</v>
          </cell>
          <cell r="B12628">
            <v>7446</v>
          </cell>
          <cell r="F12628" t="str">
            <v>CC-01019996</v>
          </cell>
          <cell r="J12628" t="str">
            <v>Sales Call</v>
          </cell>
          <cell r="R12628" t="str">
            <v>BSES037922</v>
          </cell>
          <cell r="AB12628" t="str">
            <v>Sales call for HMR Updation</v>
          </cell>
        </row>
        <row r="12629">
          <cell r="A12629">
            <v>45163.504953703698</v>
          </cell>
          <cell r="B12629">
            <v>19682</v>
          </cell>
          <cell r="F12629" t="str">
            <v>CC-01019958</v>
          </cell>
          <cell r="J12629" t="str">
            <v>Sales Call</v>
          </cell>
          <cell r="R12629" t="str">
            <v>BQIS031915</v>
          </cell>
          <cell r="AB12629" t="str">
            <v>Sales call for HMR Updation</v>
          </cell>
        </row>
        <row r="12630">
          <cell r="A12630">
            <v>45162.748599537001</v>
          </cell>
          <cell r="B12630">
            <v>14596</v>
          </cell>
          <cell r="F12630" t="str">
            <v>CC-01019425</v>
          </cell>
          <cell r="J12630" t="str">
            <v>Sales Call</v>
          </cell>
          <cell r="R12630" t="str">
            <v>BQIS031848</v>
          </cell>
          <cell r="AB12630" t="str">
            <v>Sales call for HMR Updation</v>
          </cell>
        </row>
        <row r="12631">
          <cell r="A12631">
            <v>45162.737453703703</v>
          </cell>
          <cell r="B12631">
            <v>43254</v>
          </cell>
          <cell r="F12631" t="str">
            <v>CC-01019406</v>
          </cell>
          <cell r="J12631" t="str">
            <v>Sales Call</v>
          </cell>
          <cell r="R12631" t="str">
            <v>BLES031356</v>
          </cell>
          <cell r="AB12631" t="str">
            <v>Sales call for HMR Updation</v>
          </cell>
        </row>
        <row r="12632">
          <cell r="A12632">
            <v>45162.716643518499</v>
          </cell>
          <cell r="B12632">
            <v>6221</v>
          </cell>
          <cell r="F12632" t="str">
            <v>CC-01019339</v>
          </cell>
          <cell r="J12632" t="str">
            <v>Sales Call</v>
          </cell>
          <cell r="R12632" t="str">
            <v>BTCC377923</v>
          </cell>
          <cell r="AB12632" t="str">
            <v>Sales call for HMR Updation</v>
          </cell>
        </row>
        <row r="12633">
          <cell r="A12633">
            <v>45162.716249999998</v>
          </cell>
          <cell r="B12633">
            <v>2679</v>
          </cell>
          <cell r="F12633" t="str">
            <v>CC-01019336</v>
          </cell>
          <cell r="J12633" t="str">
            <v>General Service</v>
          </cell>
          <cell r="R12633" t="str">
            <v>BTEC378536</v>
          </cell>
          <cell r="AB12633" t="str">
            <v>I attended the site and changed the air filter, oil filter, separator, greasing and oil. Now the machine is running properly.</v>
          </cell>
        </row>
        <row r="12634">
          <cell r="A12634">
            <v>45162.705069444397</v>
          </cell>
          <cell r="B12634">
            <v>2302</v>
          </cell>
          <cell r="F12634" t="str">
            <v>CC-01019298</v>
          </cell>
          <cell r="J12634" t="str">
            <v>Sales Call</v>
          </cell>
          <cell r="R12634" t="str">
            <v>BTFC378808</v>
          </cell>
          <cell r="AB12634" t="str">
            <v>Sales call for HMR Updation</v>
          </cell>
        </row>
        <row r="12635">
          <cell r="A12635">
            <v>45162.670428240701</v>
          </cell>
          <cell r="B12635">
            <v>20293</v>
          </cell>
          <cell r="F12635" t="str">
            <v>CC-01019208</v>
          </cell>
          <cell r="J12635" t="str">
            <v>Sales Call</v>
          </cell>
          <cell r="R12635" t="str">
            <v>BKJS040077</v>
          </cell>
          <cell r="AB12635" t="str">
            <v>Sales call for HMR Updation</v>
          </cell>
        </row>
        <row r="12636">
          <cell r="A12636">
            <v>45162.478784722203</v>
          </cell>
          <cell r="B12636">
            <v>32429</v>
          </cell>
          <cell r="F12636" t="str">
            <v>CC-01018574</v>
          </cell>
          <cell r="J12636" t="str">
            <v>Sales Call</v>
          </cell>
          <cell r="R12636" t="str">
            <v>BPLF150007</v>
          </cell>
          <cell r="AB12636" t="str">
            <v>Sales call for HMR Updation</v>
          </cell>
        </row>
        <row r="12637">
          <cell r="A12637">
            <v>45162.472928240699</v>
          </cell>
          <cell r="B12637">
            <v>7588</v>
          </cell>
          <cell r="F12637" t="str">
            <v>CC-01018562</v>
          </cell>
          <cell r="J12637" t="str">
            <v>General Service</v>
          </cell>
          <cell r="R12637" t="str">
            <v>BUKS045388</v>
          </cell>
          <cell r="AB12637" t="str">
            <v>I attended the site for general service and found that the valve kit and greasing is running. So advise the customer to arrange some parts.</v>
          </cell>
        </row>
        <row r="12638">
          <cell r="A12638">
            <v>45162.471203703702</v>
          </cell>
          <cell r="B12638">
            <v>7008</v>
          </cell>
          <cell r="F12638" t="str">
            <v>CC-01018560</v>
          </cell>
          <cell r="J12638" t="str">
            <v>General Service</v>
          </cell>
          <cell r="R12638" t="str">
            <v>BUKS045387</v>
          </cell>
          <cell r="AB12638" t="str">
            <v>I attended the site for general service and found the valve kit and greasing required. So advise the customer to arrange the parts.</v>
          </cell>
        </row>
        <row r="12639">
          <cell r="A12639">
            <v>45161.7391319444</v>
          </cell>
          <cell r="B12639">
            <v>29487</v>
          </cell>
          <cell r="F12639" t="str">
            <v>CC-01018138</v>
          </cell>
          <cell r="J12639" t="str">
            <v>Sales Call</v>
          </cell>
          <cell r="R12639" t="str">
            <v>BLIS031950</v>
          </cell>
          <cell r="AB12639" t="str">
            <v>Sales call for HMR Updation</v>
          </cell>
        </row>
        <row r="12640">
          <cell r="A12640">
            <v>45161.727835648097</v>
          </cell>
          <cell r="B12640">
            <v>33444</v>
          </cell>
          <cell r="F12640" t="str">
            <v>CC-01018126</v>
          </cell>
          <cell r="J12640" t="str">
            <v>Sales Call</v>
          </cell>
          <cell r="R12640" t="str">
            <v>BKIS032164</v>
          </cell>
          <cell r="AB12640" t="str">
            <v>Sales call for HMR Updation</v>
          </cell>
        </row>
        <row r="12641">
          <cell r="A12641">
            <v>45161.714386574102</v>
          </cell>
          <cell r="B12641">
            <v>2246</v>
          </cell>
          <cell r="F12641" t="str">
            <v>CC-01018088</v>
          </cell>
          <cell r="J12641" t="str">
            <v>Sales Call</v>
          </cell>
          <cell r="R12641" t="str">
            <v>BULC370702</v>
          </cell>
          <cell r="AB12641" t="str">
            <v>Sales call for HMR Updation</v>
          </cell>
        </row>
        <row r="12642">
          <cell r="A12642">
            <v>45161.686979166698</v>
          </cell>
          <cell r="B12642">
            <v>7134</v>
          </cell>
          <cell r="F12642" t="str">
            <v>CC-01018006</v>
          </cell>
          <cell r="J12642" t="str">
            <v>Sales Call</v>
          </cell>
          <cell r="R12642" t="str">
            <v>BRJC371828</v>
          </cell>
          <cell r="AB12642" t="str">
            <v>Sales call for HMR Updation</v>
          </cell>
        </row>
        <row r="12643">
          <cell r="A12643">
            <v>45161.670069444401</v>
          </cell>
          <cell r="B12643">
            <v>3608</v>
          </cell>
          <cell r="F12643" t="str">
            <v>CC-01017956</v>
          </cell>
          <cell r="J12643" t="str">
            <v>Schedule Service</v>
          </cell>
          <cell r="R12643" t="str">
            <v>BUED162762</v>
          </cell>
          <cell r="AB12643" t="str">
            <v>Attend the site for schedule service so drain oil from tank, drain oil from cooler approximately 37 liter oil drain, after oil drain change oil filter 2 nos, air filter 2 nos for engine and compressor both side and change 40 liter oil after that start the unit found running ok.</v>
          </cell>
        </row>
        <row r="12644">
          <cell r="A12644">
            <v>45161.619467592602</v>
          </cell>
          <cell r="B12644">
            <v>27487</v>
          </cell>
          <cell r="F12644" t="str">
            <v>CC-01017812</v>
          </cell>
          <cell r="J12644" t="str">
            <v>Schedule Service</v>
          </cell>
          <cell r="R12644" t="str">
            <v>BRGS035169</v>
          </cell>
          <cell r="AB12644" t="str">
            <v>Today we attend the customer site for general service so we change parts 1 air filter 2 oil filter 3 oil 4 separator 5 all valve kit than start machine running ok6</v>
          </cell>
        </row>
        <row r="12645">
          <cell r="A12645">
            <v>45161.617037037002</v>
          </cell>
          <cell r="B12645">
            <v>0</v>
          </cell>
          <cell r="F12645" t="str">
            <v>CC-01017807</v>
          </cell>
          <cell r="J12645" t="str">
            <v>Commissioning</v>
          </cell>
          <cell r="R12645" t="str">
            <v>CWDE677284</v>
          </cell>
          <cell r="AB12645" t="str">
            <v>Commissioning done</v>
          </cell>
        </row>
        <row r="12646">
          <cell r="A12646">
            <v>45161.539849537003</v>
          </cell>
          <cell r="B12646">
            <v>0</v>
          </cell>
          <cell r="F12646" t="str">
            <v>CC-01017639</v>
          </cell>
          <cell r="J12646" t="str">
            <v>Commissioning</v>
          </cell>
          <cell r="R12646" t="str">
            <v>CWBE669280</v>
          </cell>
          <cell r="AB12646" t="str">
            <v>Commissioning done</v>
          </cell>
        </row>
        <row r="12647">
          <cell r="A12647">
            <v>45161.5317939815</v>
          </cell>
          <cell r="B12647">
            <v>5800</v>
          </cell>
          <cell r="F12647" t="str">
            <v>CC-01017623</v>
          </cell>
          <cell r="J12647" t="str">
            <v>Schedule Service</v>
          </cell>
          <cell r="R12647" t="str">
            <v>BSKD161462</v>
          </cell>
          <cell r="AB12647" t="str">
            <v>Attended the for 3000 hours general schedule service so following jobs are done:- Over all drain oil from tank and oil cooler 39 litres, After then replace oil filter 90 lpm 2nos., air filter kit engine and compressor both side, replaced separator element filter. And as per elgi schedule maintenance service valve kit replaced are actuator kit 2nos., bdv kit 1no., pressure regulator kit 1no., MPV kit 1no., After replacing all parts plug in all drain plugs and fill oil in tank up to full guage level and start the unit and stop it after then maintain oil in tank up to half guage level. Overall topped up oil in tank 40 litres. After all work done start the unit and checked the unit on running condition found unit running ok condition with all parameters under limit.</v>
          </cell>
        </row>
        <row r="12648">
          <cell r="A12648">
            <v>45160.740729166697</v>
          </cell>
          <cell r="B12648">
            <v>1510</v>
          </cell>
          <cell r="F12648" t="str">
            <v>CC-01017017</v>
          </cell>
          <cell r="J12648" t="str">
            <v>Schedule Service</v>
          </cell>
          <cell r="R12648" t="str">
            <v>BVED163244</v>
          </cell>
          <cell r="AB12648" t="str">
            <v>Attend the site for schedule service so oil drain from tank, oil drain from cooler after cranking two times oil drain from tank and oil drain from cooler total 36 liters oil drain, after that change air oil separators, pressure regulator kit, ARV kit, actuator kit 2 nos, air filter 2 nos for compressor and engine both side, oil filter and ELGI air lube plus 40 liters oil. After then start the unit found running ok.</v>
          </cell>
        </row>
        <row r="12649">
          <cell r="A12649">
            <v>45160.7274652778</v>
          </cell>
          <cell r="B12649">
            <v>19636</v>
          </cell>
          <cell r="F12649" t="str">
            <v>CC-01016987</v>
          </cell>
          <cell r="J12649" t="str">
            <v>Schedule Service</v>
          </cell>
          <cell r="R12649" t="str">
            <v>BSDS043254</v>
          </cell>
          <cell r="AB12649" t="str">
            <v>We attend the customer site complain general service .so be today change service parts. 1. All valve kit</v>
          </cell>
        </row>
        <row r="12650">
          <cell r="A12650">
            <v>45160.722812499997</v>
          </cell>
          <cell r="B12650">
            <v>7715</v>
          </cell>
          <cell r="F12650" t="str">
            <v>CC-01016985</v>
          </cell>
          <cell r="J12650" t="str">
            <v>Sales Call</v>
          </cell>
          <cell r="R12650" t="str">
            <v>BRJC371742</v>
          </cell>
          <cell r="AB12650" t="str">
            <v>Sales call for HMR Updation</v>
          </cell>
        </row>
        <row r="12651">
          <cell r="A12651">
            <v>45160.7110300926</v>
          </cell>
          <cell r="B12651">
            <v>8390</v>
          </cell>
          <cell r="F12651" t="str">
            <v>CC-01016958</v>
          </cell>
          <cell r="J12651" t="str">
            <v>Sales Call</v>
          </cell>
          <cell r="R12651" t="str">
            <v>BRJC371698</v>
          </cell>
          <cell r="AB12651" t="str">
            <v>Sales call for HMR Updation</v>
          </cell>
        </row>
        <row r="12652">
          <cell r="A12652">
            <v>45160.597534722197</v>
          </cell>
          <cell r="B12652">
            <v>604</v>
          </cell>
          <cell r="F12652" t="str">
            <v>CC-01016653</v>
          </cell>
          <cell r="J12652" t="str">
            <v>Complaint - Running With Problem</v>
          </cell>
          <cell r="R12652" t="str">
            <v>BVED163240</v>
          </cell>
          <cell r="AB12652" t="str">
            <v>As per customer complaint for unit tripping issue so check the compressor found actuator assemblies were malfunctioning, so inspect the actuator engine and compressor side found bush in worn out condition, so on the FOC basis engine side ans compressor side actuator assembly replace by new one. After replacement check idle rpm found 1309 at 340 psi, flushing rpm found 2100 at 110npsu, also unit is running in pepper condition. Talked to customer he said that some other person received the phone and talked for another compressor problem.</v>
          </cell>
        </row>
        <row r="12653">
          <cell r="A12653">
            <v>45160.558229166701</v>
          </cell>
          <cell r="B12653">
            <v>10102</v>
          </cell>
          <cell r="F12653" t="str">
            <v>CC-01016574</v>
          </cell>
          <cell r="J12653" t="str">
            <v>Sales Call</v>
          </cell>
          <cell r="R12653" t="str">
            <v>BRGS035077</v>
          </cell>
          <cell r="AB12653" t="str">
            <v>Sales call for HMR Updation</v>
          </cell>
        </row>
        <row r="12654">
          <cell r="A12654">
            <v>45160.540451388901</v>
          </cell>
          <cell r="B12654">
            <v>33561</v>
          </cell>
          <cell r="F12654" t="str">
            <v>CC-01016518</v>
          </cell>
          <cell r="J12654" t="str">
            <v>Complaint - Breakdown</v>
          </cell>
          <cell r="R12654" t="str">
            <v>GPJS030042</v>
          </cell>
          <cell r="AB12654" t="str">
            <v>Attend the site for complaint of fan not working so check and found fan pusher jammed so it need to be replaced. As per customer he purchased this fan on 20th may 2023 and it need to changed under FOC basis. So we change Fan on FOC basis under parts warranty..</v>
          </cell>
        </row>
        <row r="12655">
          <cell r="A12655">
            <v>45160.536921296298</v>
          </cell>
          <cell r="B12655">
            <v>5290</v>
          </cell>
          <cell r="F12655" t="str">
            <v>CC-01016509</v>
          </cell>
          <cell r="J12655" t="str">
            <v>Sales Call</v>
          </cell>
          <cell r="R12655" t="str">
            <v>BKHET70130</v>
          </cell>
          <cell r="AB12655" t="str">
            <v>Sales call for HMR Updation</v>
          </cell>
        </row>
        <row r="12656">
          <cell r="A12656">
            <v>45160.505300925899</v>
          </cell>
          <cell r="B12656">
            <v>4696</v>
          </cell>
          <cell r="F12656" t="str">
            <v>CC-01016414</v>
          </cell>
          <cell r="J12656" t="str">
            <v>Sales Call</v>
          </cell>
          <cell r="R12656" t="str">
            <v>BTFS031006</v>
          </cell>
          <cell r="AB12656" t="str">
            <v>Sales call for HMR Updation</v>
          </cell>
        </row>
        <row r="12657">
          <cell r="A12657">
            <v>45160.4978819444</v>
          </cell>
          <cell r="B12657">
            <v>1384</v>
          </cell>
          <cell r="F12657" t="str">
            <v>CC-01016399</v>
          </cell>
          <cell r="J12657" t="str">
            <v>Sales Call</v>
          </cell>
          <cell r="R12657" t="str">
            <v>BVEC376770</v>
          </cell>
          <cell r="AB12657" t="str">
            <v>Sales call for HMR Updation</v>
          </cell>
        </row>
        <row r="12658">
          <cell r="A12658">
            <v>45160.488842592596</v>
          </cell>
          <cell r="B12658">
            <v>12516</v>
          </cell>
          <cell r="F12658" t="str">
            <v>CC-01016384</v>
          </cell>
          <cell r="J12658" t="str">
            <v>Sales Call</v>
          </cell>
          <cell r="R12658" t="str">
            <v>BRGC373885</v>
          </cell>
          <cell r="AB12658" t="str">
            <v>Sales call for HMR Updation</v>
          </cell>
        </row>
        <row r="12659">
          <cell r="A12659">
            <v>45160.468564814801</v>
          </cell>
          <cell r="B12659">
            <v>30850</v>
          </cell>
          <cell r="F12659" t="str">
            <v>CC-01016340</v>
          </cell>
          <cell r="J12659" t="str">
            <v>Schedule Service</v>
          </cell>
          <cell r="R12659" t="str">
            <v>GPLS030458</v>
          </cell>
          <cell r="AB12659" t="str">
            <v>I attended the site and changed the air filter, oil filter, and oil. Now the machine is running properly.</v>
          </cell>
        </row>
        <row r="12660">
          <cell r="A12660">
            <v>45160.466157407398</v>
          </cell>
          <cell r="B12660">
            <v>0</v>
          </cell>
          <cell r="F12660" t="str">
            <v>CC-01016336</v>
          </cell>
          <cell r="J12660" t="str">
            <v>Commissioning</v>
          </cell>
          <cell r="R12660" t="str">
            <v>DWKL140616</v>
          </cell>
          <cell r="AB12660" t="str">
            <v>Commissioning done</v>
          </cell>
        </row>
        <row r="12661">
          <cell r="A12661">
            <v>45160.459386574097</v>
          </cell>
          <cell r="B12661">
            <v>0</v>
          </cell>
          <cell r="F12661" t="str">
            <v>CC-01016319</v>
          </cell>
          <cell r="J12661" t="str">
            <v>Commissioning</v>
          </cell>
          <cell r="R12661" t="str">
            <v>SN23TN01242</v>
          </cell>
          <cell r="AB12661" t="str">
            <v>Commissioning done</v>
          </cell>
        </row>
        <row r="12662">
          <cell r="A12662">
            <v>45160.4288310185</v>
          </cell>
          <cell r="B12662">
            <v>0</v>
          </cell>
          <cell r="F12662" t="str">
            <v>CC-01016257</v>
          </cell>
          <cell r="J12662" t="str">
            <v>Complaint - Running With Problem</v>
          </cell>
          <cell r="R12662"/>
          <cell r="AB12662" t="str">
            <v>Customer is not responding phone call...23/08/23
Waiting for service work order/ confirmation ...24/08/23
Waiting for customer approval 29-08-2023
Waiting for customer approval 02-09-2023
Waiting for customer approval 09-09-2023....16-09-2023
Waiting for customer approval 22-09-2023
Waiting for customer approval 29-09-2023
Problem in Generator that need service waiting for customer approval 03-10-2023......07-10-2023..........14-10-2023..-------20-10-2023</v>
          </cell>
        </row>
        <row r="12663">
          <cell r="A12663">
            <v>45159.746076388903</v>
          </cell>
          <cell r="B12663">
            <v>0</v>
          </cell>
          <cell r="F12663" t="str">
            <v>CC-01015983</v>
          </cell>
          <cell r="J12663" t="str">
            <v>Preservative Measures</v>
          </cell>
          <cell r="R12663" t="str">
            <v>CWKE560154</v>
          </cell>
          <cell r="AB12663" t="str">
            <v>Preservative Measures Done</v>
          </cell>
        </row>
        <row r="12664">
          <cell r="A12664">
            <v>45159.704814814802</v>
          </cell>
          <cell r="B12664">
            <v>17192</v>
          </cell>
          <cell r="F12664" t="str">
            <v>CC-01015923</v>
          </cell>
          <cell r="J12664" t="str">
            <v>Schedule Service</v>
          </cell>
          <cell r="R12664" t="str">
            <v>GOHC370857</v>
          </cell>
          <cell r="AB12664" t="str">
            <v>Today we attend the customer site for general service so we change parts 1 air filter 2 oil filter 3 oil 4 separator than start machine running ok</v>
          </cell>
        </row>
        <row r="12665">
          <cell r="A12665">
            <v>45159.701388888898</v>
          </cell>
          <cell r="B12665">
            <v>10779</v>
          </cell>
          <cell r="F12665" t="str">
            <v>CC-01015916</v>
          </cell>
          <cell r="J12665" t="str">
            <v>Sales Call</v>
          </cell>
          <cell r="R12665" t="str">
            <v>BSBC375576</v>
          </cell>
          <cell r="AB12665" t="str">
            <v>Sales call for HMR Updation</v>
          </cell>
        </row>
        <row r="12666">
          <cell r="A12666">
            <v>45159.691886574103</v>
          </cell>
          <cell r="B12666">
            <v>4194</v>
          </cell>
          <cell r="F12666" t="str">
            <v>CC-01015900</v>
          </cell>
          <cell r="J12666" t="str">
            <v>Sales Call</v>
          </cell>
          <cell r="R12666" t="str">
            <v>BUJC370090</v>
          </cell>
          <cell r="AB12666" t="str">
            <v>Sales call for HMR Updation</v>
          </cell>
        </row>
        <row r="12667">
          <cell r="A12667">
            <v>45159.678032407399</v>
          </cell>
          <cell r="B12667">
            <v>57997</v>
          </cell>
          <cell r="F12667" t="str">
            <v>CC-01015869</v>
          </cell>
          <cell r="J12667" t="str">
            <v>Sales Call</v>
          </cell>
          <cell r="R12667" t="str">
            <v>BLGS040605</v>
          </cell>
          <cell r="AB12667" t="str">
            <v>Sales call for HMR Updation</v>
          </cell>
        </row>
        <row r="12668">
          <cell r="A12668">
            <v>45159.663819444402</v>
          </cell>
          <cell r="B12668">
            <v>42558</v>
          </cell>
          <cell r="F12668" t="str">
            <v>CC-01015845</v>
          </cell>
          <cell r="J12668" t="str">
            <v>Sales Call</v>
          </cell>
          <cell r="R12668" t="str">
            <v>BLGS040582</v>
          </cell>
          <cell r="AB12668" t="str">
            <v>Sales call carried out for HMR collection</v>
          </cell>
        </row>
        <row r="12669">
          <cell r="A12669">
            <v>45159.6637962963</v>
          </cell>
          <cell r="B12669">
            <v>2477</v>
          </cell>
          <cell r="F12669" t="str">
            <v>CC-01015844</v>
          </cell>
          <cell r="J12669" t="str">
            <v>Sales Call</v>
          </cell>
          <cell r="R12669" t="str">
            <v>BVED231179</v>
          </cell>
          <cell r="AB12669" t="str">
            <v>Sales call carried out for HMR collection</v>
          </cell>
        </row>
        <row r="12670">
          <cell r="A12670">
            <v>45159.662337962996</v>
          </cell>
          <cell r="B12670">
            <v>1340</v>
          </cell>
          <cell r="F12670" t="str">
            <v>CC-01015840</v>
          </cell>
          <cell r="J12670" t="str">
            <v>Sales Call</v>
          </cell>
          <cell r="R12670" t="str">
            <v>BVLD163043</v>
          </cell>
          <cell r="AB12670" t="str">
            <v>Sales call carried out for HMR collection Report closed</v>
          </cell>
        </row>
        <row r="12671">
          <cell r="A12671">
            <v>45159.661157407398</v>
          </cell>
          <cell r="B12671">
            <v>1320</v>
          </cell>
          <cell r="F12671" t="str">
            <v>CC-01015835</v>
          </cell>
          <cell r="J12671" t="str">
            <v>Sales Call</v>
          </cell>
          <cell r="R12671" t="str">
            <v>BWKD163522</v>
          </cell>
          <cell r="AB12671" t="str">
            <v>Sales call carried out for HMR collection</v>
          </cell>
        </row>
        <row r="12672">
          <cell r="A12672">
            <v>45159.659733796303</v>
          </cell>
          <cell r="B12672">
            <v>2477</v>
          </cell>
          <cell r="F12672" t="str">
            <v>CC-01015830</v>
          </cell>
          <cell r="J12672" t="str">
            <v>Sales Call</v>
          </cell>
          <cell r="R12672" t="str">
            <v>BVED231179</v>
          </cell>
          <cell r="AB12672" t="str">
            <v>Sales call carried out for HMR collection</v>
          </cell>
        </row>
        <row r="12673">
          <cell r="A12673">
            <v>45159.658460648097</v>
          </cell>
          <cell r="B12673">
            <v>1205</v>
          </cell>
          <cell r="F12673" t="str">
            <v>CC-01015826</v>
          </cell>
          <cell r="J12673" t="str">
            <v>Sales Call</v>
          </cell>
          <cell r="R12673" t="str">
            <v>BUHL152930</v>
          </cell>
          <cell r="AB12673" t="str">
            <v>Sales call carried out for HMR collection</v>
          </cell>
        </row>
        <row r="12674">
          <cell r="A12674">
            <v>45159.657129629602</v>
          </cell>
          <cell r="B12674">
            <v>1300</v>
          </cell>
          <cell r="F12674" t="str">
            <v>CC-01015820</v>
          </cell>
          <cell r="J12674" t="str">
            <v>Sales Call</v>
          </cell>
          <cell r="R12674" t="str">
            <v>BUCD121174</v>
          </cell>
          <cell r="AB12674" t="str">
            <v>Sales call carried out for HMR collection</v>
          </cell>
        </row>
        <row r="12675">
          <cell r="A12675">
            <v>45159.655590277798</v>
          </cell>
          <cell r="B12675">
            <v>550</v>
          </cell>
          <cell r="F12675" t="str">
            <v>CC-01015813</v>
          </cell>
          <cell r="J12675" t="str">
            <v>Sales Call</v>
          </cell>
          <cell r="R12675" t="str">
            <v>BUID121299</v>
          </cell>
          <cell r="AB12675" t="str">
            <v>Sales call carried out for HMR collection</v>
          </cell>
        </row>
        <row r="12676">
          <cell r="A12676">
            <v>45159.654282407399</v>
          </cell>
          <cell r="B12676">
            <v>597</v>
          </cell>
          <cell r="F12676" t="str">
            <v>CC-01015808</v>
          </cell>
          <cell r="J12676" t="str">
            <v>Sales Call</v>
          </cell>
          <cell r="R12676" t="str">
            <v>BUHD121280</v>
          </cell>
          <cell r="AB12676" t="str">
            <v>Sales call carried out for HMR collection</v>
          </cell>
        </row>
        <row r="12677">
          <cell r="A12677">
            <v>45159.638981481497</v>
          </cell>
          <cell r="B12677">
            <v>744</v>
          </cell>
          <cell r="F12677" t="str">
            <v>CC-01015755</v>
          </cell>
          <cell r="J12677" t="str">
            <v>Sales Call</v>
          </cell>
          <cell r="R12677" t="str">
            <v>BWAD163687</v>
          </cell>
          <cell r="AB12677" t="str">
            <v>Sales call carried out for HMR collection</v>
          </cell>
        </row>
        <row r="12678">
          <cell r="A12678">
            <v>45159.5811805556</v>
          </cell>
          <cell r="B12678">
            <v>3316</v>
          </cell>
          <cell r="F12678" t="str">
            <v>CC-01015649</v>
          </cell>
          <cell r="J12678" t="str">
            <v>Sales Call</v>
          </cell>
          <cell r="R12678" t="str">
            <v>BREC373485</v>
          </cell>
          <cell r="AB12678" t="str">
            <v>Sales call for HMR Updation</v>
          </cell>
        </row>
        <row r="12679">
          <cell r="A12679">
            <v>45159.5724305556</v>
          </cell>
          <cell r="B12679">
            <v>13641</v>
          </cell>
          <cell r="F12679" t="str">
            <v>CC-01015622</v>
          </cell>
          <cell r="J12679" t="str">
            <v>Sales Call</v>
          </cell>
          <cell r="R12679" t="str">
            <v>BUCS034287</v>
          </cell>
          <cell r="AB12679" t="str">
            <v>Sales call for HMR Updation</v>
          </cell>
        </row>
        <row r="12680">
          <cell r="A12680">
            <v>45159.569756944402</v>
          </cell>
          <cell r="B12680">
            <v>320</v>
          </cell>
          <cell r="F12680" t="str">
            <v>CC-01015614</v>
          </cell>
          <cell r="J12680" t="str">
            <v>Sales Call</v>
          </cell>
          <cell r="R12680" t="str">
            <v>BWLD163608</v>
          </cell>
          <cell r="AB12680" t="str">
            <v>Sales call carried out for HMR collection</v>
          </cell>
        </row>
        <row r="12681">
          <cell r="A12681">
            <v>45159.567326388897</v>
          </cell>
          <cell r="B12681">
            <v>2460</v>
          </cell>
          <cell r="F12681" t="str">
            <v>CC-01015607</v>
          </cell>
          <cell r="J12681" t="str">
            <v>Sales Call</v>
          </cell>
          <cell r="R12681" t="str">
            <v>BUDD162740</v>
          </cell>
          <cell r="AB12681" t="str">
            <v>Sales call carried out for HMR collection</v>
          </cell>
        </row>
        <row r="12682">
          <cell r="A12682">
            <v>45159.564513888901</v>
          </cell>
          <cell r="B12682">
            <v>940</v>
          </cell>
          <cell r="F12682" t="str">
            <v>CC-01015600</v>
          </cell>
          <cell r="J12682" t="str">
            <v>Sales Call</v>
          </cell>
          <cell r="R12682" t="str">
            <v>BUID220797</v>
          </cell>
          <cell r="AB12682" t="str">
            <v>Sales call carried out for HMR collection</v>
          </cell>
        </row>
        <row r="12683">
          <cell r="A12683">
            <v>45159.560752314799</v>
          </cell>
          <cell r="B12683">
            <v>67350</v>
          </cell>
          <cell r="F12683" t="str">
            <v>CC-01015595</v>
          </cell>
          <cell r="J12683" t="str">
            <v>Sales Call</v>
          </cell>
          <cell r="R12683" t="str">
            <v>BLGS031576</v>
          </cell>
          <cell r="AB12683" t="str">
            <v>Sales call for HMR Updation</v>
          </cell>
        </row>
        <row r="12684">
          <cell r="A12684">
            <v>45159.560717592598</v>
          </cell>
          <cell r="B12684">
            <v>615</v>
          </cell>
          <cell r="F12684" t="str">
            <v>CC-01015594</v>
          </cell>
          <cell r="J12684" t="str">
            <v>Sales Call</v>
          </cell>
          <cell r="R12684" t="str">
            <v>BWJL153355</v>
          </cell>
          <cell r="AB12684" t="str">
            <v>Sales call carried out for HMR collection</v>
          </cell>
        </row>
        <row r="12685">
          <cell r="A12685">
            <v>45159.5559490741</v>
          </cell>
          <cell r="B12685">
            <v>660</v>
          </cell>
          <cell r="F12685" t="str">
            <v>CC-01015590</v>
          </cell>
          <cell r="J12685" t="str">
            <v>Sales Call</v>
          </cell>
          <cell r="R12685" t="str">
            <v>BVID163429</v>
          </cell>
          <cell r="AB12685" t="str">
            <v>Sales call carried out for HMR collection</v>
          </cell>
        </row>
        <row r="12686">
          <cell r="A12686">
            <v>45159.5534259259</v>
          </cell>
          <cell r="B12686">
            <v>430</v>
          </cell>
          <cell r="F12686" t="str">
            <v>CC-01015586</v>
          </cell>
          <cell r="J12686" t="str">
            <v>Sales Call</v>
          </cell>
          <cell r="R12686" t="str">
            <v>BVID121544</v>
          </cell>
          <cell r="AB12686" t="str">
            <v>Sales call carried out for HMR collection</v>
          </cell>
        </row>
        <row r="12687">
          <cell r="A12687">
            <v>45159.5526157407</v>
          </cell>
          <cell r="B12687">
            <v>28214</v>
          </cell>
          <cell r="F12687" t="str">
            <v>CC-01015582</v>
          </cell>
          <cell r="J12687" t="str">
            <v>Sales Call</v>
          </cell>
          <cell r="R12687" t="str">
            <v>GNES040048</v>
          </cell>
          <cell r="AB12687" t="str">
            <v>Sales call for HMR Updation</v>
          </cell>
        </row>
        <row r="12688">
          <cell r="A12688">
            <v>45159.550706018497</v>
          </cell>
          <cell r="B12688">
            <v>450</v>
          </cell>
          <cell r="F12688" t="str">
            <v>CC-01015579</v>
          </cell>
          <cell r="J12688" t="str">
            <v>Sales Call</v>
          </cell>
          <cell r="R12688" t="str">
            <v>BVID121541</v>
          </cell>
          <cell r="AB12688" t="str">
            <v>Sales call carried out for HMR collection</v>
          </cell>
        </row>
        <row r="12689">
          <cell r="A12689">
            <v>45159.542187500003</v>
          </cell>
          <cell r="B12689">
            <v>760</v>
          </cell>
          <cell r="F12689" t="str">
            <v>CC-01015557</v>
          </cell>
          <cell r="J12689" t="str">
            <v>Sales Call</v>
          </cell>
          <cell r="R12689" t="str">
            <v>BVIL161081</v>
          </cell>
          <cell r="AB12689" t="str">
            <v>Sales call carried out for HMR Collection</v>
          </cell>
        </row>
        <row r="12690">
          <cell r="A12690">
            <v>45159.540381944404</v>
          </cell>
          <cell r="B12690">
            <v>10139</v>
          </cell>
          <cell r="F12690" t="str">
            <v>CC-01015550</v>
          </cell>
          <cell r="J12690" t="str">
            <v>Sales Call</v>
          </cell>
          <cell r="R12690" t="str">
            <v>BQAC373617</v>
          </cell>
          <cell r="AB12690" t="str">
            <v>Sales call for HMR Updation</v>
          </cell>
        </row>
        <row r="12691">
          <cell r="A12691">
            <v>45159.539502314801</v>
          </cell>
          <cell r="B12691">
            <v>440</v>
          </cell>
          <cell r="F12691" t="str">
            <v>CC-01015547</v>
          </cell>
          <cell r="J12691" t="str">
            <v>Sales Call</v>
          </cell>
          <cell r="R12691" t="str">
            <v>BVID121539</v>
          </cell>
          <cell r="AB12691" t="str">
            <v>Sales call carried out for HMR Collection</v>
          </cell>
        </row>
        <row r="12692">
          <cell r="A12692">
            <v>45159.536840277797</v>
          </cell>
          <cell r="B12692">
            <v>400</v>
          </cell>
          <cell r="F12692" t="str">
            <v>CC-01015538</v>
          </cell>
          <cell r="J12692" t="str">
            <v>Sales Call</v>
          </cell>
          <cell r="R12692" t="str">
            <v>BVID121546</v>
          </cell>
          <cell r="AB12692" t="str">
            <v>Sales call carried out for HMR Collection</v>
          </cell>
        </row>
        <row r="12693">
          <cell r="A12693">
            <v>45159.533912036997</v>
          </cell>
          <cell r="B12693">
            <v>1710</v>
          </cell>
          <cell r="F12693" t="str">
            <v>CC-01015528</v>
          </cell>
          <cell r="J12693" t="str">
            <v>Sales Call</v>
          </cell>
          <cell r="R12693" t="str">
            <v>BUID220795</v>
          </cell>
          <cell r="AB12693" t="str">
            <v>Sales call carried out for HMR Collection</v>
          </cell>
        </row>
        <row r="12694">
          <cell r="A12694">
            <v>45159.530590277798</v>
          </cell>
          <cell r="B12694">
            <v>1205</v>
          </cell>
          <cell r="F12694" t="str">
            <v>CC-01015517</v>
          </cell>
          <cell r="J12694" t="str">
            <v>Sales Call</v>
          </cell>
          <cell r="R12694" t="str">
            <v>BUHL152930</v>
          </cell>
          <cell r="AB12694" t="str">
            <v>Sales call carried out for HMR Collection</v>
          </cell>
        </row>
        <row r="12695">
          <cell r="A12695">
            <v>45159.527847222198</v>
          </cell>
          <cell r="B12695">
            <v>1300</v>
          </cell>
          <cell r="F12695" t="str">
            <v>CC-01015513</v>
          </cell>
          <cell r="J12695" t="str">
            <v>Sales Call</v>
          </cell>
          <cell r="R12695" t="str">
            <v>BUCD121174</v>
          </cell>
          <cell r="AB12695" t="str">
            <v>Sales call carried out for HMR Collection</v>
          </cell>
        </row>
        <row r="12696">
          <cell r="A12696">
            <v>45159.525335648097</v>
          </cell>
          <cell r="B12696">
            <v>550</v>
          </cell>
          <cell r="F12696" t="str">
            <v>CC-01015504</v>
          </cell>
          <cell r="J12696" t="str">
            <v>Sales Call</v>
          </cell>
          <cell r="R12696" t="str">
            <v>BUID121299</v>
          </cell>
          <cell r="AB12696" t="str">
            <v>Sales call carried out for HMR Collection</v>
          </cell>
        </row>
        <row r="12697">
          <cell r="A12697">
            <v>45159.5242939815</v>
          </cell>
          <cell r="B12697">
            <v>8985</v>
          </cell>
          <cell r="F12697" t="str">
            <v>CC-01015502</v>
          </cell>
          <cell r="J12697" t="str">
            <v>Sales Call</v>
          </cell>
          <cell r="R12697" t="str">
            <v>BQLC370193</v>
          </cell>
          <cell r="AB12697" t="str">
            <v>Sales call for HMR Updation</v>
          </cell>
        </row>
        <row r="12698">
          <cell r="A12698">
            <v>45159.522210648101</v>
          </cell>
          <cell r="B12698">
            <v>4000</v>
          </cell>
          <cell r="F12698" t="str">
            <v>CC-01015499</v>
          </cell>
          <cell r="J12698" t="str">
            <v>Sales Call</v>
          </cell>
          <cell r="R12698" t="str">
            <v>BRHD161299</v>
          </cell>
          <cell r="AB12698" t="str">
            <v>Sales call carried out for HMR Collection</v>
          </cell>
        </row>
        <row r="12699">
          <cell r="A12699">
            <v>45159.517569444397</v>
          </cell>
          <cell r="B12699">
            <v>2400</v>
          </cell>
          <cell r="F12699" t="str">
            <v>CC-01015483</v>
          </cell>
          <cell r="J12699" t="str">
            <v>Sales Call</v>
          </cell>
          <cell r="R12699" t="str">
            <v>BRHD161314</v>
          </cell>
          <cell r="AB12699" t="str">
            <v>Sales call carried out for HMR collection</v>
          </cell>
        </row>
        <row r="12700">
          <cell r="A12700">
            <v>45159.514641203699</v>
          </cell>
          <cell r="B12700">
            <v>3430</v>
          </cell>
          <cell r="F12700" t="str">
            <v>CC-01015478</v>
          </cell>
          <cell r="J12700" t="str">
            <v>Sales Call</v>
          </cell>
          <cell r="R12700" t="str">
            <v>BQHD160361</v>
          </cell>
          <cell r="AB12700" t="str">
            <v>Sales call carried out for HMR collection</v>
          </cell>
        </row>
        <row r="12701">
          <cell r="A12701">
            <v>45159.512407407397</v>
          </cell>
          <cell r="B12701">
            <v>2870</v>
          </cell>
          <cell r="F12701" t="str">
            <v>CC-01015474</v>
          </cell>
          <cell r="J12701" t="str">
            <v>Sales Call</v>
          </cell>
          <cell r="R12701" t="str">
            <v>BQGD160344</v>
          </cell>
          <cell r="AB12701" t="str">
            <v>Sales call carried out for HMR collection</v>
          </cell>
        </row>
        <row r="12702">
          <cell r="A12702">
            <v>45159.509537037004</v>
          </cell>
          <cell r="B12702">
            <v>4715</v>
          </cell>
          <cell r="F12702" t="str">
            <v>CC-01015464</v>
          </cell>
          <cell r="J12702" t="str">
            <v>Sales Call</v>
          </cell>
          <cell r="R12702" t="str">
            <v>BPKD200020</v>
          </cell>
          <cell r="AB12702" t="str">
            <v>Sales call carried out for HMR collection</v>
          </cell>
        </row>
        <row r="12703">
          <cell r="A12703">
            <v>45159.506898148102</v>
          </cell>
          <cell r="B12703">
            <v>780</v>
          </cell>
          <cell r="F12703" t="str">
            <v>CC-01015459</v>
          </cell>
          <cell r="J12703" t="str">
            <v>Sales Call</v>
          </cell>
          <cell r="R12703" t="str">
            <v>BSCD120656</v>
          </cell>
          <cell r="AB12703" t="str">
            <v>Sales call carried out for HMR collection</v>
          </cell>
        </row>
        <row r="12704">
          <cell r="A12704">
            <v>45159.489270833299</v>
          </cell>
          <cell r="B12704">
            <v>0</v>
          </cell>
          <cell r="F12704" t="str">
            <v>CC-01015413</v>
          </cell>
          <cell r="J12704" t="str">
            <v>Commissioning</v>
          </cell>
          <cell r="R12704" t="str">
            <v>CWKE560154</v>
          </cell>
          <cell r="AB12704" t="str">
            <v>Commissioning done</v>
          </cell>
        </row>
        <row r="12705">
          <cell r="A12705">
            <v>45158.2788194444</v>
          </cell>
          <cell r="B12705">
            <v>7603</v>
          </cell>
          <cell r="F12705" t="str">
            <v>CC-01014884</v>
          </cell>
          <cell r="J12705" t="str">
            <v>Schedule Service - AMC</v>
          </cell>
          <cell r="R12705" t="str">
            <v>BUFS046910</v>
          </cell>
          <cell r="AB12705" t="str">
            <v>MAC Visit done</v>
          </cell>
        </row>
        <row r="12706">
          <cell r="A12706">
            <v>45157.744861111103</v>
          </cell>
          <cell r="B12706">
            <v>11150</v>
          </cell>
          <cell r="F12706" t="str">
            <v>CC-01014775</v>
          </cell>
          <cell r="J12706" t="str">
            <v>Sales Call</v>
          </cell>
          <cell r="R12706" t="str">
            <v>BPHS030467</v>
          </cell>
          <cell r="AB12706" t="str">
            <v>Sales call for HMR Updation</v>
          </cell>
        </row>
        <row r="12707">
          <cell r="A12707">
            <v>45157.716296296298</v>
          </cell>
          <cell r="B12707">
            <v>29086</v>
          </cell>
          <cell r="F12707" t="str">
            <v>CC-01014708</v>
          </cell>
          <cell r="J12707" t="str">
            <v>Sales Call</v>
          </cell>
          <cell r="R12707" t="str">
            <v>BQFS031084</v>
          </cell>
          <cell r="AB12707" t="str">
            <v>Sales call for HMR Updation</v>
          </cell>
        </row>
        <row r="12708">
          <cell r="A12708">
            <v>45157.706435185202</v>
          </cell>
          <cell r="B12708">
            <v>1199</v>
          </cell>
          <cell r="F12708" t="str">
            <v>CC-01014671</v>
          </cell>
          <cell r="J12708" t="str">
            <v>Sales Call</v>
          </cell>
          <cell r="R12708" t="str">
            <v>BUCS046101</v>
          </cell>
          <cell r="AB12708" t="str">
            <v>Sales call for HMR Updation</v>
          </cell>
        </row>
        <row r="12709">
          <cell r="A12709">
            <v>45157.682858796303</v>
          </cell>
          <cell r="B12709">
            <v>4875</v>
          </cell>
          <cell r="F12709" t="str">
            <v>CC-01014606</v>
          </cell>
          <cell r="J12709" t="str">
            <v>Sales Call</v>
          </cell>
          <cell r="R12709" t="str">
            <v>BUBS045901</v>
          </cell>
          <cell r="AB12709" t="str">
            <v>Sales call for HMR Updation</v>
          </cell>
        </row>
        <row r="12710">
          <cell r="A12710">
            <v>45157.6702083333</v>
          </cell>
          <cell r="B12710">
            <v>8192</v>
          </cell>
          <cell r="F12710" t="str">
            <v>CC-01014568</v>
          </cell>
          <cell r="J12710" t="str">
            <v>Sales Call</v>
          </cell>
          <cell r="R12710" t="str">
            <v>BTIS031829</v>
          </cell>
          <cell r="AB12710" t="str">
            <v>Sales call for HMR Updation</v>
          </cell>
        </row>
        <row r="12711">
          <cell r="A12711">
            <v>45157.653680555602</v>
          </cell>
          <cell r="B12711">
            <v>4978</v>
          </cell>
          <cell r="F12711" t="str">
            <v>CC-01014529</v>
          </cell>
          <cell r="J12711" t="str">
            <v>Sales Call</v>
          </cell>
          <cell r="R12711" t="str">
            <v>BTDC378223</v>
          </cell>
          <cell r="AB12711" t="str">
            <v>Sales call for HMR Updation</v>
          </cell>
        </row>
        <row r="12712">
          <cell r="A12712">
            <v>45157.578298611101</v>
          </cell>
          <cell r="B12712">
            <v>597</v>
          </cell>
          <cell r="F12712" t="str">
            <v>CC-01014309</v>
          </cell>
          <cell r="J12712" t="str">
            <v>Sales Call</v>
          </cell>
          <cell r="R12712" t="str">
            <v>BUHD121280</v>
          </cell>
          <cell r="AB12712" t="str">
            <v>HMR</v>
          </cell>
        </row>
        <row r="12713">
          <cell r="A12713">
            <v>45157.498321759304</v>
          </cell>
          <cell r="B12713">
            <v>14438</v>
          </cell>
          <cell r="F12713" t="str">
            <v>CC-01014079</v>
          </cell>
          <cell r="J12713" t="str">
            <v>Schedule Service</v>
          </cell>
          <cell r="R12713" t="str">
            <v>BTDS044313</v>
          </cell>
          <cell r="AB12713" t="str">
            <v>I have visited the site and changed Air filter and oil filter. Now the machine is running properly.</v>
          </cell>
        </row>
        <row r="12714">
          <cell r="A12714">
            <v>45157.496539351901</v>
          </cell>
          <cell r="B12714">
            <v>5052</v>
          </cell>
          <cell r="F12714" t="str">
            <v>CC-01014074</v>
          </cell>
          <cell r="J12714" t="str">
            <v>Schedule Service</v>
          </cell>
          <cell r="R12714" t="str">
            <v>BUID162912</v>
          </cell>
          <cell r="AB12714" t="str">
            <v>Attend the site for schedule service so drain oil from tank and drain oil from cooler total 36 liters oil drain after that change oil filter 2 nos, air filter 2 nos. For engine and compressor both side, change BDV kit, ARV Kit, pressure regulator kit and change oil 40 liters after that start the unit found running in good condition.</v>
          </cell>
        </row>
        <row r="12715">
          <cell r="A12715">
            <v>45157.494062500002</v>
          </cell>
          <cell r="B12715">
            <v>1</v>
          </cell>
          <cell r="F12715" t="str">
            <v>CC-01014065</v>
          </cell>
          <cell r="J12715" t="str">
            <v>Commissioning</v>
          </cell>
          <cell r="R12715" t="str">
            <v>CWCE212089</v>
          </cell>
          <cell r="AB12715" t="str">
            <v>COMMISSIONING DONE</v>
          </cell>
        </row>
        <row r="12716">
          <cell r="A12716">
            <v>45157.493055555598</v>
          </cell>
          <cell r="B12716">
            <v>13763</v>
          </cell>
          <cell r="F12716" t="str">
            <v>CC-01014061</v>
          </cell>
          <cell r="J12716" t="str">
            <v>Schedule Service</v>
          </cell>
          <cell r="R12716" t="str">
            <v>BTDS044304</v>
          </cell>
          <cell r="AB12716" t="str">
            <v>I have visited the site and changed Air filter and oil filter. Now the machine is running properly.</v>
          </cell>
        </row>
        <row r="12717">
          <cell r="A12717">
            <v>45157.489201388897</v>
          </cell>
          <cell r="B12717">
            <v>1</v>
          </cell>
          <cell r="F12717" t="str">
            <v>CC-01014053</v>
          </cell>
          <cell r="J12717" t="str">
            <v>Commissioning</v>
          </cell>
          <cell r="R12717" t="str">
            <v>CWDE669437</v>
          </cell>
          <cell r="AB12717" t="str">
            <v>Commissioning done..</v>
          </cell>
        </row>
        <row r="12718">
          <cell r="A12718">
            <v>45157.481770833299</v>
          </cell>
          <cell r="B12718">
            <v>4242</v>
          </cell>
          <cell r="F12718" t="str">
            <v>CC-01014034</v>
          </cell>
          <cell r="J12718" t="str">
            <v>Schedule Service</v>
          </cell>
          <cell r="R12718" t="str">
            <v>BVKC374485</v>
          </cell>
          <cell r="AB12718" t="str">
            <v>I attended the site and changed oil, air filter, oil filter, separator and greasing. Schedule service done.</v>
          </cell>
        </row>
        <row r="12719">
          <cell r="A12719">
            <v>45156.731886574104</v>
          </cell>
          <cell r="B12719">
            <v>374</v>
          </cell>
          <cell r="F12719" t="str">
            <v>CC-01013595</v>
          </cell>
          <cell r="J12719" t="str">
            <v>Sales Call</v>
          </cell>
          <cell r="R12719" t="str">
            <v>BVKS037293</v>
          </cell>
          <cell r="AB12719" t="str">
            <v>Sales call for HMR Updation</v>
          </cell>
        </row>
        <row r="12720">
          <cell r="A12720">
            <v>45156.675138888902</v>
          </cell>
          <cell r="B12720">
            <v>72538</v>
          </cell>
          <cell r="F12720" t="str">
            <v>CC-01013426</v>
          </cell>
          <cell r="J12720" t="str">
            <v>Sales Call</v>
          </cell>
          <cell r="R12720" t="str">
            <v>BJGS031396</v>
          </cell>
          <cell r="AB12720" t="str">
            <v>Sales call for HMR Updation</v>
          </cell>
        </row>
        <row r="12721">
          <cell r="A12721">
            <v>45156.663124999999</v>
          </cell>
          <cell r="B12721">
            <v>4339</v>
          </cell>
          <cell r="F12721" t="str">
            <v>CC-01013398</v>
          </cell>
          <cell r="J12721" t="str">
            <v>Sales Call</v>
          </cell>
          <cell r="R12721" t="str">
            <v>BSBC375571</v>
          </cell>
          <cell r="AB12721" t="str">
            <v>Sales call for HMR Updation</v>
          </cell>
        </row>
        <row r="12722">
          <cell r="A12722">
            <v>45156.601412037002</v>
          </cell>
          <cell r="B12722">
            <v>2079</v>
          </cell>
          <cell r="F12722" t="str">
            <v>CC-01013231</v>
          </cell>
          <cell r="J12722" t="str">
            <v>Sales Call</v>
          </cell>
          <cell r="R12722" t="str">
            <v>BUEC372458</v>
          </cell>
          <cell r="AB12722" t="str">
            <v>Sales call for HMR Updation</v>
          </cell>
        </row>
        <row r="12723">
          <cell r="A12723">
            <v>45156.556122685201</v>
          </cell>
          <cell r="B12723">
            <v>579</v>
          </cell>
          <cell r="F12723" t="str">
            <v>CC-01013128</v>
          </cell>
          <cell r="J12723" t="str">
            <v>Schedule Service</v>
          </cell>
          <cell r="R12723" t="str">
            <v>BVED163240</v>
          </cell>
          <cell r="AB12723" t="str">
            <v>Attend the site for schedule service so drain oil from tank and cooler total 37 liters oil drain after that change oil filter 2 nos, air filter 2 nos for engine and compressor both side and change oil 40 liters after then start the unit found running ok.</v>
          </cell>
        </row>
        <row r="12724">
          <cell r="A12724">
            <v>45156.553333333301</v>
          </cell>
          <cell r="B12724">
            <v>962</v>
          </cell>
          <cell r="F12724" t="str">
            <v>CC-01013122</v>
          </cell>
          <cell r="J12724" t="str">
            <v>Sales Call</v>
          </cell>
          <cell r="R12724" t="str">
            <v>BUDS046356</v>
          </cell>
          <cell r="AB12724" t="str">
            <v>Sales call for HMR Updation</v>
          </cell>
        </row>
        <row r="12725">
          <cell r="A12725">
            <v>45156.512129629598</v>
          </cell>
          <cell r="B12725">
            <v>18671</v>
          </cell>
          <cell r="F12725" t="str">
            <v>CC-01013031</v>
          </cell>
          <cell r="J12725" t="str">
            <v>Sales Call</v>
          </cell>
          <cell r="R12725" t="str">
            <v>BOGC370193</v>
          </cell>
          <cell r="AB12725" t="str">
            <v>Sales call for HMR Updation</v>
          </cell>
        </row>
        <row r="12726">
          <cell r="A12726">
            <v>45156.501689814802</v>
          </cell>
          <cell r="B12726">
            <v>1034</v>
          </cell>
          <cell r="F12726" t="str">
            <v>CC-01013009</v>
          </cell>
          <cell r="J12726" t="str">
            <v>Sales Call</v>
          </cell>
          <cell r="R12726" t="str">
            <v>BUCS034128</v>
          </cell>
          <cell r="AB12726" t="str">
            <v>Sales call for HMR Updation</v>
          </cell>
        </row>
        <row r="12727">
          <cell r="A12727">
            <v>45156.491620370398</v>
          </cell>
          <cell r="B12727">
            <v>3999</v>
          </cell>
          <cell r="F12727" t="str">
            <v>CC-01012986</v>
          </cell>
          <cell r="J12727" t="str">
            <v>Sales Call</v>
          </cell>
          <cell r="R12727" t="str">
            <v>BTLC377584</v>
          </cell>
          <cell r="AB12727" t="str">
            <v>Sales call for HMR Updation</v>
          </cell>
        </row>
        <row r="12728">
          <cell r="A12728">
            <v>45156.483935185199</v>
          </cell>
          <cell r="B12728">
            <v>35637</v>
          </cell>
          <cell r="F12728" t="str">
            <v>CC-01012968</v>
          </cell>
          <cell r="J12728" t="str">
            <v>Sales Call</v>
          </cell>
          <cell r="R12728" t="str">
            <v>BIGS030904</v>
          </cell>
          <cell r="AB12728" t="str">
            <v>Sales call for HMR Updation</v>
          </cell>
        </row>
        <row r="12729">
          <cell r="A12729">
            <v>45156.472673611097</v>
          </cell>
          <cell r="B12729">
            <v>2490</v>
          </cell>
          <cell r="F12729" t="str">
            <v>CC-01012934</v>
          </cell>
          <cell r="J12729" t="str">
            <v>Sales Call</v>
          </cell>
          <cell r="R12729" t="str">
            <v>BSFC376341</v>
          </cell>
          <cell r="AB12729" t="str">
            <v>Sales call for HMR Updation</v>
          </cell>
        </row>
        <row r="12730">
          <cell r="A12730">
            <v>45155.725046296298</v>
          </cell>
          <cell r="B12730">
            <v>523</v>
          </cell>
          <cell r="F12730" t="str">
            <v>CC-01012233</v>
          </cell>
          <cell r="J12730" t="str">
            <v>Complaint - Breakdown</v>
          </cell>
          <cell r="R12730" t="str">
            <v>EVKS047996</v>
          </cell>
          <cell r="AB12730" t="str">
            <v>Today we attend the customer site for complain compressor not working so we check and found that incoming wire burnd so we change wire and lugs than start machine running ok</v>
          </cell>
        </row>
        <row r="12731">
          <cell r="A12731">
            <v>45155.713344907403</v>
          </cell>
          <cell r="B12731">
            <v>13000</v>
          </cell>
          <cell r="F12731" t="str">
            <v>CC-01012194</v>
          </cell>
          <cell r="J12731" t="str">
            <v>Sales Call</v>
          </cell>
          <cell r="R12731" t="str">
            <v>BSAS036940</v>
          </cell>
          <cell r="AB12731" t="str">
            <v>Sales call for HMR Updation</v>
          </cell>
        </row>
        <row r="12732">
          <cell r="A12732">
            <v>45155.711643518502</v>
          </cell>
          <cell r="B12732">
            <v>2131</v>
          </cell>
          <cell r="F12732" t="str">
            <v>CC-01012189</v>
          </cell>
          <cell r="J12732" t="str">
            <v>Schedule Service</v>
          </cell>
          <cell r="R12732" t="str">
            <v>BVID163401</v>
          </cell>
          <cell r="AB12732" t="str">
            <v>Attend the site for schedule service so drain oil from tank and cooler about 38 liter after that change oil filter, air filter compress or and engine both site and oil 40 liters. After that start the unit found running ok...</v>
          </cell>
        </row>
        <row r="12733">
          <cell r="A12733">
            <v>45155.702083333301</v>
          </cell>
          <cell r="B12733">
            <v>4203</v>
          </cell>
          <cell r="F12733" t="str">
            <v>CC-01012161</v>
          </cell>
          <cell r="J12733" t="str">
            <v>Sales Call</v>
          </cell>
          <cell r="R12733" t="str">
            <v>BUES035210</v>
          </cell>
          <cell r="AB12733" t="str">
            <v>Sales call for HMR Updation</v>
          </cell>
        </row>
        <row r="12734">
          <cell r="A12734">
            <v>45155.688680555599</v>
          </cell>
          <cell r="B12734">
            <v>2460</v>
          </cell>
          <cell r="F12734" t="str">
            <v>CC-01012112</v>
          </cell>
          <cell r="J12734" t="str">
            <v>Complaint - Running With Problem</v>
          </cell>
          <cell r="R12734" t="str">
            <v>BVED231179</v>
          </cell>
          <cell r="AB12734" t="str">
            <v>Attend the site for oil emulsification so drain oil from tank and cooler approx 120 liters and change oil 125 liters and start the unit found running in good condition...</v>
          </cell>
        </row>
        <row r="12735">
          <cell r="A12735">
            <v>45155.6726388889</v>
          </cell>
          <cell r="B12735">
            <v>27373</v>
          </cell>
          <cell r="F12735" t="str">
            <v>CC-01012061</v>
          </cell>
          <cell r="J12735" t="str">
            <v>Sales Call</v>
          </cell>
          <cell r="R12735" t="str">
            <v>BOCS040147</v>
          </cell>
          <cell r="AB12735" t="str">
            <v>Sales call for HMR Updation</v>
          </cell>
        </row>
        <row r="12736">
          <cell r="A12736">
            <v>45155.664502314801</v>
          </cell>
          <cell r="B12736">
            <v>21282</v>
          </cell>
          <cell r="F12736" t="str">
            <v>CC-01012042</v>
          </cell>
          <cell r="J12736" t="str">
            <v>Sales Call</v>
          </cell>
          <cell r="R12736" t="str">
            <v>108441</v>
          </cell>
          <cell r="AB12736" t="str">
            <v>Sales call for HMR Updation</v>
          </cell>
        </row>
        <row r="12737">
          <cell r="A12737">
            <v>45155.653749999998</v>
          </cell>
          <cell r="B12737">
            <v>0</v>
          </cell>
          <cell r="F12737" t="str">
            <v>CC-01012019</v>
          </cell>
          <cell r="J12737" t="str">
            <v>Commissioning</v>
          </cell>
          <cell r="R12737" t="str">
            <v>CWBE212087</v>
          </cell>
          <cell r="AB12737" t="str">
            <v>Commissioning done on dated 17-08-2023</v>
          </cell>
        </row>
        <row r="12738">
          <cell r="A12738">
            <v>45155.636030092603</v>
          </cell>
          <cell r="B12738">
            <v>2799</v>
          </cell>
          <cell r="F12738" t="str">
            <v>CC-01011960</v>
          </cell>
          <cell r="J12738" t="str">
            <v>Sales Call</v>
          </cell>
          <cell r="R12738" t="str">
            <v>BUKC370655</v>
          </cell>
          <cell r="AB12738" t="str">
            <v>Sales call for HMR Updation</v>
          </cell>
        </row>
        <row r="12739">
          <cell r="A12739">
            <v>45155.624421296299</v>
          </cell>
          <cell r="B12739">
            <v>24719</v>
          </cell>
          <cell r="F12739" t="str">
            <v>CC-01011926</v>
          </cell>
          <cell r="J12739" t="str">
            <v>Sales Call</v>
          </cell>
          <cell r="R12739" t="str">
            <v>BNAS040264</v>
          </cell>
          <cell r="AB12739" t="str">
            <v>CUSTOMER USES SPURIOUS PARTS.</v>
          </cell>
        </row>
        <row r="12740">
          <cell r="A12740">
            <v>45155.611689814803</v>
          </cell>
          <cell r="B12740">
            <v>330</v>
          </cell>
          <cell r="F12740" t="str">
            <v>CC-01011890</v>
          </cell>
          <cell r="J12740" t="str">
            <v>Complaint - Running With Problem</v>
          </cell>
          <cell r="R12740" t="str">
            <v>BWAD163674</v>
          </cell>
          <cell r="AB12740" t="str">
            <v>Attend the site for complaint of unit tripping so check and found oil gets red color and also got thin. Also found diesel filter in checked condition. So we drain oil fom tank and cooler approx. 38 liters oil drained after then change diesel filter and change air lube plus oil 40 liters. After then start the unit found running in good condition..</v>
          </cell>
        </row>
        <row r="12741">
          <cell r="A12741">
            <v>45155.572847222204</v>
          </cell>
          <cell r="B12741">
            <v>20245</v>
          </cell>
          <cell r="F12741" t="str">
            <v>CC-01011777</v>
          </cell>
          <cell r="J12741" t="str">
            <v>General Service</v>
          </cell>
          <cell r="R12741" t="str">
            <v>BNKS030423</v>
          </cell>
          <cell r="AB12741" t="str">
            <v>Today we attend the customer site for general visit so we check and found that compressor running well but service time over</v>
          </cell>
        </row>
        <row r="12742">
          <cell r="A12742">
            <v>45155.547303240703</v>
          </cell>
          <cell r="B12742">
            <v>18040</v>
          </cell>
          <cell r="F12742" t="str">
            <v>CC-01011687</v>
          </cell>
          <cell r="J12742" t="str">
            <v>Sales Call</v>
          </cell>
          <cell r="R12742" t="str">
            <v>BSGC376577</v>
          </cell>
          <cell r="AB12742" t="str">
            <v>Sales call for HMR Updation</v>
          </cell>
        </row>
        <row r="12743">
          <cell r="A12743">
            <v>45155.506608796299</v>
          </cell>
          <cell r="B12743">
            <v>4188</v>
          </cell>
          <cell r="F12743" t="str">
            <v>CC-01011545</v>
          </cell>
          <cell r="J12743" t="str">
            <v>Sales Call</v>
          </cell>
          <cell r="R12743" t="str">
            <v>BUKS045387</v>
          </cell>
          <cell r="AB12743" t="str">
            <v>Sales call for HMR Updation</v>
          </cell>
        </row>
        <row r="12744">
          <cell r="A12744">
            <v>45155.493576388901</v>
          </cell>
          <cell r="B12744">
            <v>13276</v>
          </cell>
          <cell r="F12744" t="str">
            <v>CC-01011494</v>
          </cell>
          <cell r="J12744" t="str">
            <v>Sales Call</v>
          </cell>
          <cell r="R12744" t="str">
            <v>BSDC375954</v>
          </cell>
          <cell r="AB12744" t="str">
            <v>Sales call for HMR Updation</v>
          </cell>
        </row>
        <row r="12745">
          <cell r="A12745">
            <v>45154.680694444403</v>
          </cell>
          <cell r="B12745">
            <v>54178</v>
          </cell>
          <cell r="F12745" t="str">
            <v>CC-01010834</v>
          </cell>
          <cell r="J12745" t="str">
            <v>Schedule Service</v>
          </cell>
          <cell r="R12745" t="str">
            <v>BMBL160078</v>
          </cell>
          <cell r="AB12745" t="str">
            <v>Today we attend the customer site for general service so we change parts 1 air filter 2 oil filter 3 oil than start machine running ok</v>
          </cell>
        </row>
        <row r="12746">
          <cell r="A12746">
            <v>45154.679502314801</v>
          </cell>
          <cell r="B12746">
            <v>17151</v>
          </cell>
          <cell r="F12746" t="str">
            <v>CC-01010833</v>
          </cell>
          <cell r="J12746" t="str">
            <v>Schedule Service</v>
          </cell>
          <cell r="R12746" t="str">
            <v>BSCS037531</v>
          </cell>
          <cell r="AB12746" t="str">
            <v>Today we attend the customer site for general service so we change parts 1 air filter 2 oil filter 3 oil 4 separator than start machine running ok</v>
          </cell>
        </row>
        <row r="12747">
          <cell r="A12747">
            <v>45154.6773958333</v>
          </cell>
          <cell r="B12747">
            <v>21707</v>
          </cell>
          <cell r="F12747" t="str">
            <v>CC-01010825</v>
          </cell>
          <cell r="J12747" t="str">
            <v>Schedule Service</v>
          </cell>
          <cell r="R12747" t="str">
            <v>BIFS040367</v>
          </cell>
          <cell r="AB12747" t="str">
            <v>Today we attend the customer site for general service so we change parts 1 air filter 2 oil filter 3 oil than start machine running ok</v>
          </cell>
        </row>
        <row r="12748">
          <cell r="A12748">
            <v>45154.6550810185</v>
          </cell>
          <cell r="B12748">
            <v>10108</v>
          </cell>
          <cell r="F12748" t="str">
            <v>CC-01010762</v>
          </cell>
          <cell r="J12748" t="str">
            <v>Sales Call</v>
          </cell>
          <cell r="R12748" t="str">
            <v>GPFC370737</v>
          </cell>
          <cell r="AB12748" t="str">
            <v>Sales call for HMR Updation</v>
          </cell>
        </row>
        <row r="12749">
          <cell r="A12749">
            <v>45154.643969907404</v>
          </cell>
          <cell r="B12749">
            <v>3559</v>
          </cell>
          <cell r="F12749" t="str">
            <v>CC-01010735</v>
          </cell>
          <cell r="J12749" t="str">
            <v>Sales Call</v>
          </cell>
          <cell r="R12749" t="str">
            <v>BVKS048013</v>
          </cell>
          <cell r="AB12749" t="str">
            <v>Sales call for HMR Updation</v>
          </cell>
        </row>
        <row r="12750">
          <cell r="A12750">
            <v>45154.6328125</v>
          </cell>
          <cell r="B12750">
            <v>3008</v>
          </cell>
          <cell r="F12750" t="str">
            <v>CC-01010701</v>
          </cell>
          <cell r="J12750" t="str">
            <v>Sales Call</v>
          </cell>
          <cell r="R12750" t="str">
            <v>BUFC372952</v>
          </cell>
          <cell r="AB12750" t="str">
            <v>Sales call for HMR Updation</v>
          </cell>
        </row>
        <row r="12751">
          <cell r="A12751">
            <v>45154.624745370398</v>
          </cell>
          <cell r="B12751">
            <v>10000</v>
          </cell>
          <cell r="F12751" t="str">
            <v>CC-01010685</v>
          </cell>
          <cell r="J12751" t="str">
            <v>Sales Call</v>
          </cell>
          <cell r="R12751" t="str">
            <v>BIBS040161</v>
          </cell>
          <cell r="AB12751" t="str">
            <v>Sales call for HMR Updation</v>
          </cell>
        </row>
        <row r="12752">
          <cell r="A12752">
            <v>45154.610081018502</v>
          </cell>
          <cell r="B12752">
            <v>15319</v>
          </cell>
          <cell r="F12752" t="str">
            <v>CC-01010645</v>
          </cell>
          <cell r="J12752" t="str">
            <v>Sales Call</v>
          </cell>
          <cell r="R12752" t="str">
            <v>GPBC370442</v>
          </cell>
          <cell r="AB12752" t="str">
            <v>Sales call for HMR Updation</v>
          </cell>
        </row>
        <row r="12753">
          <cell r="A12753">
            <v>45154.576157407399</v>
          </cell>
          <cell r="B12753">
            <v>1351</v>
          </cell>
          <cell r="F12753" t="str">
            <v>CC-01010575</v>
          </cell>
          <cell r="J12753" t="str">
            <v>Sales Call</v>
          </cell>
          <cell r="R12753" t="str">
            <v>BUAS033747</v>
          </cell>
          <cell r="AB12753" t="str">
            <v>Sales call for HMR Updation</v>
          </cell>
        </row>
        <row r="12754">
          <cell r="A12754">
            <v>45154.5647916667</v>
          </cell>
          <cell r="B12754">
            <v>12493</v>
          </cell>
          <cell r="F12754" t="str">
            <v>CC-01010530</v>
          </cell>
          <cell r="J12754" t="str">
            <v>Sales Call</v>
          </cell>
          <cell r="R12754" t="str">
            <v>BUBS033778</v>
          </cell>
          <cell r="AB12754" t="str">
            <v>Sales call for HMR Updation</v>
          </cell>
        </row>
        <row r="12755">
          <cell r="A12755">
            <v>45154.554155092599</v>
          </cell>
          <cell r="B12755">
            <v>22247</v>
          </cell>
          <cell r="F12755" t="str">
            <v>CC-01010503</v>
          </cell>
          <cell r="J12755" t="str">
            <v>Sales Call</v>
          </cell>
          <cell r="R12755" t="str">
            <v>107837</v>
          </cell>
          <cell r="AB12755" t="str">
            <v>Sales call for HMR Updation</v>
          </cell>
        </row>
        <row r="12756">
          <cell r="A12756">
            <v>45154.546307870398</v>
          </cell>
          <cell r="B12756">
            <v>43875</v>
          </cell>
          <cell r="F12756" t="str">
            <v>CC-01010486</v>
          </cell>
          <cell r="J12756" t="str">
            <v>Sales Call</v>
          </cell>
          <cell r="R12756" t="str">
            <v>BKAS030685</v>
          </cell>
          <cell r="AB12756" t="str">
            <v>Sales call for HMR Updation</v>
          </cell>
        </row>
        <row r="12757">
          <cell r="A12757">
            <v>45152.705659722204</v>
          </cell>
          <cell r="B12757">
            <v>504</v>
          </cell>
          <cell r="F12757" t="str">
            <v>CC-01009587</v>
          </cell>
          <cell r="J12757" t="str">
            <v>Schedule Service</v>
          </cell>
          <cell r="R12757" t="str">
            <v>BWAD163687</v>
          </cell>
          <cell r="AB12757" t="str">
            <v>Attend the site for schedule service so drain oil from tank, drain oil from cooler after cranking two times again drain oil from tank and drain oil from cooler total oil drain 37 liters. After then chnge ait filter 2 nos for compressor and engine both side, change oil filter 2 nos and change 40 liters oil after that that the unit found running ok.</v>
          </cell>
        </row>
        <row r="12758">
          <cell r="A12758">
            <v>45152.686932870398</v>
          </cell>
          <cell r="B12758">
            <v>211</v>
          </cell>
          <cell r="F12758" t="str">
            <v>CC-01009556</v>
          </cell>
          <cell r="J12758" t="str">
            <v>Sales Call</v>
          </cell>
          <cell r="R12758" t="str">
            <v>BUES035290</v>
          </cell>
          <cell r="AB12758" t="str">
            <v>Sales call for HMR Updation</v>
          </cell>
        </row>
        <row r="12759">
          <cell r="A12759">
            <v>45152.684351851902</v>
          </cell>
          <cell r="B12759">
            <v>3329</v>
          </cell>
          <cell r="F12759" t="str">
            <v>CC-01009552</v>
          </cell>
          <cell r="J12759" t="str">
            <v>Sales Call</v>
          </cell>
          <cell r="R12759" t="str">
            <v>BSEC376140</v>
          </cell>
          <cell r="AB12759" t="str">
            <v>Sales call for HMR Updation</v>
          </cell>
        </row>
        <row r="12760">
          <cell r="A12760">
            <v>45152.681134259299</v>
          </cell>
          <cell r="B12760">
            <v>9305</v>
          </cell>
          <cell r="F12760" t="str">
            <v>CC-01009545</v>
          </cell>
          <cell r="J12760" t="str">
            <v>Sales Call</v>
          </cell>
          <cell r="R12760" t="str">
            <v>BTES044431</v>
          </cell>
          <cell r="AB12760" t="str">
            <v>Sales call for HMR Updation</v>
          </cell>
        </row>
        <row r="12761">
          <cell r="A12761">
            <v>45152.679201388899</v>
          </cell>
          <cell r="B12761">
            <v>4582</v>
          </cell>
          <cell r="F12761" t="str">
            <v>CC-01009541</v>
          </cell>
          <cell r="J12761" t="str">
            <v>Sales Call</v>
          </cell>
          <cell r="R12761" t="str">
            <v>BTEC378588</v>
          </cell>
          <cell r="AB12761" t="str">
            <v>Sales call for HMR Updation</v>
          </cell>
        </row>
        <row r="12762">
          <cell r="A12762">
            <v>45152.676342592596</v>
          </cell>
          <cell r="B12762">
            <v>6020</v>
          </cell>
          <cell r="F12762" t="str">
            <v>CC-01009534</v>
          </cell>
          <cell r="J12762" t="str">
            <v>Sales Call</v>
          </cell>
          <cell r="R12762" t="str">
            <v>GOEC370640</v>
          </cell>
          <cell r="AB12762" t="str">
            <v>Sales call for HMR Updation</v>
          </cell>
        </row>
        <row r="12763">
          <cell r="A12763">
            <v>45152.545682870397</v>
          </cell>
          <cell r="B12763">
            <v>861</v>
          </cell>
          <cell r="F12763" t="str">
            <v>CC-01009276</v>
          </cell>
          <cell r="J12763" t="str">
            <v>Schedule Service</v>
          </cell>
          <cell r="R12763" t="str">
            <v>BVIL161084</v>
          </cell>
          <cell r="AB12763" t="str">
            <v>its a complain call but mistaken we logged schedule service all.</v>
          </cell>
        </row>
        <row r="12764">
          <cell r="A12764">
            <v>45152.526018518503</v>
          </cell>
          <cell r="B12764">
            <v>18137</v>
          </cell>
          <cell r="F12764" t="str">
            <v>CC-01009200</v>
          </cell>
          <cell r="J12764" t="str">
            <v>Sales Call</v>
          </cell>
          <cell r="R12764" t="str">
            <v>GOEC370631</v>
          </cell>
          <cell r="AB12764" t="str">
            <v>Sales call for HMR Update</v>
          </cell>
        </row>
        <row r="12765">
          <cell r="A12765">
            <v>45152.524143518502</v>
          </cell>
          <cell r="B12765">
            <v>6100</v>
          </cell>
          <cell r="F12765" t="str">
            <v>CC-01009189</v>
          </cell>
          <cell r="J12765" t="str">
            <v>Sales Call</v>
          </cell>
          <cell r="R12765" t="str">
            <v>BSBC375535</v>
          </cell>
          <cell r="AB12765" t="str">
            <v>Sales call for HMR Update</v>
          </cell>
        </row>
        <row r="12766">
          <cell r="A12766">
            <v>45152.522349537001</v>
          </cell>
          <cell r="B12766">
            <v>120</v>
          </cell>
          <cell r="F12766" t="str">
            <v>CC-01009185</v>
          </cell>
          <cell r="J12766" t="str">
            <v>Sales Call</v>
          </cell>
          <cell r="R12766" t="str">
            <v>BUFC372853</v>
          </cell>
          <cell r="AB12766" t="str">
            <v>Sales call for HMR Update</v>
          </cell>
        </row>
        <row r="12767">
          <cell r="A12767">
            <v>45152.520208333299</v>
          </cell>
          <cell r="B12767">
            <v>18447</v>
          </cell>
          <cell r="F12767" t="str">
            <v>CC-01009180</v>
          </cell>
          <cell r="J12767" t="str">
            <v>Sales Call</v>
          </cell>
          <cell r="R12767" t="str">
            <v>BJHS031586</v>
          </cell>
          <cell r="AB12767" t="str">
            <v>Sales call for HMR Update</v>
          </cell>
        </row>
        <row r="12768">
          <cell r="A12768">
            <v>45152.518634259301</v>
          </cell>
          <cell r="B12768">
            <v>3795</v>
          </cell>
          <cell r="F12768" t="str">
            <v>CC-01009174</v>
          </cell>
          <cell r="J12768" t="str">
            <v>Sales Call</v>
          </cell>
          <cell r="R12768" t="str">
            <v>BRED161131</v>
          </cell>
          <cell r="AB12768" t="str">
            <v>Sales call carried out for HMR collection</v>
          </cell>
        </row>
        <row r="12769">
          <cell r="A12769">
            <v>45152.516400462999</v>
          </cell>
          <cell r="B12769">
            <v>3755</v>
          </cell>
          <cell r="F12769" t="str">
            <v>CC-01009166</v>
          </cell>
          <cell r="J12769" t="str">
            <v>Sales Call</v>
          </cell>
          <cell r="R12769" t="str">
            <v>BUAL160593</v>
          </cell>
          <cell r="AB12769" t="str">
            <v>Sales call carried out for HMR collection</v>
          </cell>
        </row>
        <row r="12770">
          <cell r="A12770">
            <v>45152.5157638889</v>
          </cell>
          <cell r="B12770">
            <v>26552</v>
          </cell>
          <cell r="F12770" t="str">
            <v>CC-01009164</v>
          </cell>
          <cell r="J12770" t="str">
            <v>Sales Call</v>
          </cell>
          <cell r="R12770" t="str">
            <v>BRIS035698</v>
          </cell>
          <cell r="AB12770" t="str">
            <v>Sales call carried out for HMR update</v>
          </cell>
        </row>
        <row r="12771">
          <cell r="A12771">
            <v>45152.514085648101</v>
          </cell>
          <cell r="B12771">
            <v>25760</v>
          </cell>
          <cell r="F12771" t="str">
            <v>CC-01009158</v>
          </cell>
          <cell r="J12771" t="str">
            <v>Sales Call</v>
          </cell>
          <cell r="R12771" t="str">
            <v>BUDC372326</v>
          </cell>
          <cell r="AB12771" t="str">
            <v>Sales call carried out for HMR update</v>
          </cell>
        </row>
        <row r="12772">
          <cell r="A12772">
            <v>45152.513148148202</v>
          </cell>
          <cell r="B12772">
            <v>8570</v>
          </cell>
          <cell r="F12772" t="str">
            <v>CC-01009153</v>
          </cell>
          <cell r="J12772" t="str">
            <v>Sales Call</v>
          </cell>
          <cell r="R12772" t="str">
            <v>BULL160559</v>
          </cell>
          <cell r="AB12772" t="str">
            <v>Sales call carried out for HMR collection</v>
          </cell>
        </row>
        <row r="12773">
          <cell r="A12773">
            <v>45152.511122685202</v>
          </cell>
          <cell r="B12773">
            <v>1868</v>
          </cell>
          <cell r="F12773" t="str">
            <v>CC-01009146</v>
          </cell>
          <cell r="J12773" t="str">
            <v>Sales Call</v>
          </cell>
          <cell r="R12773" t="str">
            <v>BUES035120</v>
          </cell>
          <cell r="AB12773" t="str">
            <v>Sales call for HMR Updation</v>
          </cell>
        </row>
        <row r="12774">
          <cell r="A12774">
            <v>45152.510150463</v>
          </cell>
          <cell r="B12774">
            <v>695</v>
          </cell>
          <cell r="F12774" t="str">
            <v>CC-01009143</v>
          </cell>
          <cell r="J12774" t="str">
            <v>Sales Call</v>
          </cell>
          <cell r="R12774" t="str">
            <v>BUJD121018</v>
          </cell>
          <cell r="AB12774" t="str">
            <v>Sales call carried out for HMR collection</v>
          </cell>
        </row>
        <row r="12775">
          <cell r="A12775">
            <v>45152.509259259299</v>
          </cell>
          <cell r="B12775">
            <v>31875</v>
          </cell>
          <cell r="F12775" t="str">
            <v>CC-01009141</v>
          </cell>
          <cell r="J12775" t="str">
            <v>Sales Call</v>
          </cell>
          <cell r="R12775" t="str">
            <v>BPAS030126</v>
          </cell>
          <cell r="AB12775" t="str">
            <v>Sales call for HMR Updation</v>
          </cell>
        </row>
        <row r="12776">
          <cell r="A12776">
            <v>45152.507847222201</v>
          </cell>
          <cell r="B12776">
            <v>1955</v>
          </cell>
          <cell r="F12776" t="str">
            <v>CC-01009134</v>
          </cell>
          <cell r="J12776" t="str">
            <v>Sales Call</v>
          </cell>
          <cell r="R12776" t="str">
            <v>BUJD121019</v>
          </cell>
          <cell r="AB12776" t="str">
            <v>Sales call carried out for HMR collection</v>
          </cell>
        </row>
        <row r="12777">
          <cell r="A12777">
            <v>45152.507523148102</v>
          </cell>
          <cell r="B12777">
            <v>30016</v>
          </cell>
          <cell r="F12777" t="str">
            <v>CC-01009132</v>
          </cell>
          <cell r="J12777" t="str">
            <v>Sales Call</v>
          </cell>
          <cell r="R12777" t="str">
            <v>BMDS040417</v>
          </cell>
          <cell r="AB12777" t="str">
            <v>Sales call for HMR Updation</v>
          </cell>
        </row>
        <row r="12778">
          <cell r="A12778">
            <v>45152.505590277797</v>
          </cell>
          <cell r="B12778">
            <v>12621</v>
          </cell>
          <cell r="F12778" t="str">
            <v>CC-01009126</v>
          </cell>
          <cell r="J12778" t="str">
            <v>Sales Call</v>
          </cell>
          <cell r="R12778" t="str">
            <v>BTDS044313</v>
          </cell>
          <cell r="AB12778" t="str">
            <v>Sales call for HMR Updation</v>
          </cell>
        </row>
        <row r="12779">
          <cell r="A12779">
            <v>45152.505486111098</v>
          </cell>
          <cell r="B12779">
            <v>1370</v>
          </cell>
          <cell r="F12779" t="str">
            <v>CC-01009125</v>
          </cell>
          <cell r="J12779" t="str">
            <v>Sales Call</v>
          </cell>
          <cell r="R12779" t="str">
            <v>AUKD230777</v>
          </cell>
          <cell r="AB12779" t="str">
            <v>Sales call carried out for HMR collection</v>
          </cell>
        </row>
        <row r="12780">
          <cell r="A12780">
            <v>45152.504201388903</v>
          </cell>
          <cell r="B12780">
            <v>2708</v>
          </cell>
          <cell r="F12780" t="str">
            <v>CC-01009121</v>
          </cell>
          <cell r="J12780" t="str">
            <v>Sales Call</v>
          </cell>
          <cell r="R12780" t="str">
            <v>BUDC372146</v>
          </cell>
          <cell r="AB12780" t="str">
            <v>Sales call for HMR Updation</v>
          </cell>
        </row>
        <row r="12781">
          <cell r="A12781">
            <v>45152.502951388902</v>
          </cell>
          <cell r="B12781">
            <v>1025</v>
          </cell>
          <cell r="F12781" t="str">
            <v>CC-01009109</v>
          </cell>
          <cell r="J12781" t="str">
            <v>Sales Call</v>
          </cell>
          <cell r="R12781" t="str">
            <v>BUJD121040</v>
          </cell>
          <cell r="AB12781" t="str">
            <v>Sales call carried out for HMR collection</v>
          </cell>
        </row>
        <row r="12782">
          <cell r="A12782">
            <v>45152.500023148103</v>
          </cell>
          <cell r="B12782">
            <v>2495</v>
          </cell>
          <cell r="F12782" t="str">
            <v>CC-01009098</v>
          </cell>
          <cell r="J12782" t="str">
            <v>Sales Call</v>
          </cell>
          <cell r="R12782" t="str">
            <v>BUKD162510</v>
          </cell>
          <cell r="AB12782" t="str">
            <v>Sales call carried out for HMR collection</v>
          </cell>
        </row>
        <row r="12783">
          <cell r="A12783">
            <v>45152.499224537001</v>
          </cell>
          <cell r="B12783">
            <v>11720</v>
          </cell>
          <cell r="F12783" t="str">
            <v>CC-01009096</v>
          </cell>
          <cell r="J12783" t="str">
            <v>Sales Call</v>
          </cell>
          <cell r="R12783" t="str">
            <v>BTJC377259</v>
          </cell>
          <cell r="AB12783" t="str">
            <v>Sales call for HMR Updation</v>
          </cell>
        </row>
        <row r="12784">
          <cell r="A12784">
            <v>45152.497893518499</v>
          </cell>
          <cell r="B12784">
            <v>1175</v>
          </cell>
          <cell r="F12784" t="str">
            <v>CC-01009092</v>
          </cell>
          <cell r="J12784" t="str">
            <v>Sales Call</v>
          </cell>
          <cell r="R12784" t="str">
            <v>BULD121094</v>
          </cell>
          <cell r="AB12784" t="str">
            <v>Sales call carried out for HMR collection</v>
          </cell>
        </row>
        <row r="12785">
          <cell r="A12785">
            <v>45152.497650463003</v>
          </cell>
          <cell r="B12785">
            <v>16547</v>
          </cell>
          <cell r="F12785" t="str">
            <v>CC-01009090</v>
          </cell>
          <cell r="J12785" t="str">
            <v>Sales Call</v>
          </cell>
          <cell r="R12785" t="str">
            <v>BSCS037531</v>
          </cell>
          <cell r="AB12785" t="str">
            <v>Sales call for HMR Updation</v>
          </cell>
        </row>
        <row r="12786">
          <cell r="A12786">
            <v>45152.495787036998</v>
          </cell>
          <cell r="B12786">
            <v>1915</v>
          </cell>
          <cell r="F12786" t="str">
            <v>CC-01009086</v>
          </cell>
          <cell r="J12786" t="str">
            <v>Sales Call</v>
          </cell>
          <cell r="R12786" t="str">
            <v>BTHD120971</v>
          </cell>
          <cell r="AB12786" t="str">
            <v>Sales call carried out for HMR collection</v>
          </cell>
        </row>
        <row r="12787">
          <cell r="A12787">
            <v>45152.493067129602</v>
          </cell>
          <cell r="B12787">
            <v>1350</v>
          </cell>
          <cell r="F12787" t="str">
            <v>CC-01009081</v>
          </cell>
          <cell r="J12787" t="str">
            <v>Sales Call</v>
          </cell>
          <cell r="R12787" t="str">
            <v>BTJL152348</v>
          </cell>
          <cell r="AB12787" t="str">
            <v>Sales call carried out for HMR collection</v>
          </cell>
        </row>
        <row r="12788">
          <cell r="A12788">
            <v>45152.490717592598</v>
          </cell>
          <cell r="B12788">
            <v>1250</v>
          </cell>
          <cell r="F12788" t="str">
            <v>CC-01009074</v>
          </cell>
          <cell r="J12788" t="str">
            <v>Sales Call</v>
          </cell>
          <cell r="R12788" t="str">
            <v>BTDD120878</v>
          </cell>
          <cell r="AB12788" t="str">
            <v>Sales call carried out for HMR collection</v>
          </cell>
        </row>
        <row r="12789">
          <cell r="A12789">
            <v>45152.488414351901</v>
          </cell>
          <cell r="B12789">
            <v>4358</v>
          </cell>
          <cell r="F12789" t="str">
            <v>CC-01009067</v>
          </cell>
          <cell r="J12789" t="str">
            <v>Sales Call</v>
          </cell>
          <cell r="R12789" t="str">
            <v>BTEL160427</v>
          </cell>
          <cell r="AB12789" t="str">
            <v>Sales call carried out for HMR collection</v>
          </cell>
        </row>
        <row r="12790">
          <cell r="A12790">
            <v>45152.485763888901</v>
          </cell>
          <cell r="B12790">
            <v>1115</v>
          </cell>
          <cell r="F12790" t="str">
            <v>CC-01009062</v>
          </cell>
          <cell r="J12790" t="str">
            <v>Sales Call</v>
          </cell>
          <cell r="R12790" t="str">
            <v>BTHD120963</v>
          </cell>
          <cell r="AB12790" t="str">
            <v>Sales call carried out for HMR collection</v>
          </cell>
        </row>
        <row r="12791">
          <cell r="A12791">
            <v>45152.439085648097</v>
          </cell>
          <cell r="B12791">
            <v>1420</v>
          </cell>
          <cell r="F12791" t="str">
            <v>CC-01008946</v>
          </cell>
          <cell r="J12791" t="str">
            <v>Complaint - Running With Problem</v>
          </cell>
          <cell r="R12791" t="str">
            <v>BVGD163308</v>
          </cell>
          <cell r="AB12791" t="str">
            <v>Attend the site for complaint of unit tripping so check and found actuator malfunctioning so remove actuator kit and inspect it found actuator spring not there and got played so change actuator kit from customer stick. After then start the unit found running ok</v>
          </cell>
        </row>
        <row r="12792">
          <cell r="A12792">
            <v>45152.434351851902</v>
          </cell>
          <cell r="B12792">
            <v>904</v>
          </cell>
          <cell r="F12792" t="str">
            <v>CC-01008936</v>
          </cell>
          <cell r="J12792" t="str">
            <v>Complaint - Running With Problem</v>
          </cell>
          <cell r="R12792" t="str">
            <v>BWKD163559</v>
          </cell>
          <cell r="AB12792" t="str">
            <v>Attend the site for complaint of unit running with problem so check and found stainer is dusty so remove stainer and refitted it after that the unit found running in good condition.</v>
          </cell>
        </row>
        <row r="12793">
          <cell r="A12793">
            <v>45151.293703703697</v>
          </cell>
          <cell r="B12793">
            <v>37469</v>
          </cell>
          <cell r="F12793" t="str">
            <v>CC-01008491</v>
          </cell>
          <cell r="J12793" t="str">
            <v>Schedule Service - AMC</v>
          </cell>
          <cell r="R12793" t="str">
            <v>BLFS031469</v>
          </cell>
          <cell r="AB12793" t="str">
            <v>AMC Visit done</v>
          </cell>
        </row>
        <row r="12794">
          <cell r="A12794">
            <v>45151.292256944398</v>
          </cell>
          <cell r="B12794">
            <v>18620</v>
          </cell>
          <cell r="F12794" t="str">
            <v>CC-01008482</v>
          </cell>
          <cell r="J12794" t="str">
            <v>Schedule Service - AMC</v>
          </cell>
          <cell r="R12794" t="str">
            <v>BSDS043254</v>
          </cell>
          <cell r="AB12794" t="str">
            <v>AMC visit already done on dated CC-01007665 on dated 12-08-2023</v>
          </cell>
        </row>
        <row r="12795">
          <cell r="A12795">
            <v>45151.282187500001</v>
          </cell>
          <cell r="B12795">
            <v>1</v>
          </cell>
          <cell r="F12795" t="str">
            <v>CC-01008423</v>
          </cell>
          <cell r="J12795" t="str">
            <v>Schedule Service - AMC</v>
          </cell>
          <cell r="R12795" t="str">
            <v>CTCE665149</v>
          </cell>
          <cell r="AB12795" t="str">
            <v>AMC visit done</v>
          </cell>
        </row>
        <row r="12796">
          <cell r="A12796">
            <v>45151.279432870397</v>
          </cell>
          <cell r="B12796">
            <v>15860</v>
          </cell>
          <cell r="F12796" t="str">
            <v>CC-01008408</v>
          </cell>
          <cell r="J12796" t="str">
            <v>Schedule Service - AMC</v>
          </cell>
          <cell r="R12796" t="str">
            <v>BSBC375530</v>
          </cell>
          <cell r="AB12796" t="str">
            <v>AMC Visit done</v>
          </cell>
        </row>
        <row r="12797">
          <cell r="A12797">
            <v>45150.532303240703</v>
          </cell>
          <cell r="B12797">
            <v>11720</v>
          </cell>
          <cell r="F12797" t="str">
            <v>CC-01007884</v>
          </cell>
          <cell r="J12797" t="str">
            <v>Schedule Service</v>
          </cell>
          <cell r="R12797" t="str">
            <v>BTJC377259</v>
          </cell>
          <cell r="AB12797" t="str">
            <v>Attend the aite for schedule service so change air filter, oil filter, air oil separators and oil after that start the unit found running ok.</v>
          </cell>
        </row>
        <row r="12798">
          <cell r="A12798">
            <v>45150.530624999999</v>
          </cell>
          <cell r="B12798">
            <v>11565</v>
          </cell>
          <cell r="F12798" t="str">
            <v>CC-01007878</v>
          </cell>
          <cell r="J12798" t="str">
            <v>Schedule Service</v>
          </cell>
          <cell r="R12798" t="str">
            <v>BVJS047894</v>
          </cell>
          <cell r="AB12798" t="str">
            <v>Attend the site for schedule service so change air filter, oil filter and ut synthetic oil. After that start the unit found running ok.</v>
          </cell>
        </row>
        <row r="12799">
          <cell r="A12799">
            <v>45150.527650463002</v>
          </cell>
          <cell r="B12799">
            <v>8650</v>
          </cell>
          <cell r="F12799" t="str">
            <v>CC-01007869</v>
          </cell>
          <cell r="J12799" t="str">
            <v>Sales Call</v>
          </cell>
          <cell r="R12799" t="str">
            <v>BSCD161691</v>
          </cell>
          <cell r="AB12799" t="str">
            <v>Sales call carried out for HMR collection</v>
          </cell>
        </row>
        <row r="12800">
          <cell r="A12800">
            <v>45150.525358796302</v>
          </cell>
          <cell r="B12800">
            <v>496</v>
          </cell>
          <cell r="F12800" t="str">
            <v>CC-01007865</v>
          </cell>
          <cell r="J12800" t="str">
            <v>Sales Call</v>
          </cell>
          <cell r="R12800" t="str">
            <v>BSHD120743</v>
          </cell>
          <cell r="AB12800" t="str">
            <v>Sales call carried out for HMR collection</v>
          </cell>
        </row>
        <row r="12801">
          <cell r="A12801">
            <v>45150.522847222201</v>
          </cell>
          <cell r="B12801">
            <v>496</v>
          </cell>
          <cell r="F12801" t="str">
            <v>CC-01007860</v>
          </cell>
          <cell r="J12801" t="str">
            <v>Sales Call</v>
          </cell>
          <cell r="R12801" t="str">
            <v>BSHD120746</v>
          </cell>
          <cell r="AB12801" t="str">
            <v>Sales call carried out for HMR collection</v>
          </cell>
        </row>
        <row r="12802">
          <cell r="A12802">
            <v>45150.519594907397</v>
          </cell>
          <cell r="B12802">
            <v>6360</v>
          </cell>
          <cell r="F12802" t="str">
            <v>CC-01007849</v>
          </cell>
          <cell r="J12802" t="str">
            <v>Sales Call</v>
          </cell>
          <cell r="R12802" t="str">
            <v>BSFD161795</v>
          </cell>
          <cell r="AB12802" t="str">
            <v>Sales call carried out for HMR collection</v>
          </cell>
        </row>
        <row r="12803">
          <cell r="A12803">
            <v>45150.516770833303</v>
          </cell>
          <cell r="B12803">
            <v>3890</v>
          </cell>
          <cell r="F12803" t="str">
            <v>CC-01007835</v>
          </cell>
          <cell r="J12803" t="str">
            <v>Sales Call</v>
          </cell>
          <cell r="R12803" t="str">
            <v>BTJD162038</v>
          </cell>
          <cell r="AB12803" t="str">
            <v>Sales call carried out for HMR collection</v>
          </cell>
        </row>
        <row r="12804">
          <cell r="A12804">
            <v>45150.513101851902</v>
          </cell>
          <cell r="B12804">
            <v>1280</v>
          </cell>
          <cell r="F12804" t="str">
            <v>CC-01007822</v>
          </cell>
          <cell r="J12804" t="str">
            <v>Sales Call</v>
          </cell>
          <cell r="R12804" t="str">
            <v>BTKD200646</v>
          </cell>
          <cell r="AB12804" t="str">
            <v>Sales call carried out for HMR collection</v>
          </cell>
        </row>
        <row r="12805">
          <cell r="A12805">
            <v>45150.5096990741</v>
          </cell>
          <cell r="B12805">
            <v>4550</v>
          </cell>
          <cell r="F12805" t="str">
            <v>CC-01007807</v>
          </cell>
          <cell r="J12805" t="str">
            <v>Sales Call</v>
          </cell>
          <cell r="R12805" t="str">
            <v>BSKD200409</v>
          </cell>
          <cell r="AB12805" t="str">
            <v>Sales call carried out for HMR collection</v>
          </cell>
        </row>
        <row r="12806">
          <cell r="A12806">
            <v>45150.506921296299</v>
          </cell>
          <cell r="B12806">
            <v>2950</v>
          </cell>
          <cell r="F12806" t="str">
            <v>CC-01007798</v>
          </cell>
          <cell r="J12806" t="str">
            <v>Sales Call</v>
          </cell>
          <cell r="R12806" t="str">
            <v>BTJD162040</v>
          </cell>
          <cell r="AB12806" t="str">
            <v>Sales call carried out for HMR collection</v>
          </cell>
        </row>
        <row r="12807">
          <cell r="A12807">
            <v>45150.504525463002</v>
          </cell>
          <cell r="B12807">
            <v>4690</v>
          </cell>
          <cell r="F12807" t="str">
            <v>CC-01007789</v>
          </cell>
          <cell r="J12807" t="str">
            <v>Sales Call</v>
          </cell>
          <cell r="R12807" t="str">
            <v>BSLD230361</v>
          </cell>
          <cell r="AB12807" t="str">
            <v>Sales call carried out for HMR collection</v>
          </cell>
        </row>
        <row r="12808">
          <cell r="A12808">
            <v>45150.503958333298</v>
          </cell>
          <cell r="B12808">
            <v>18317</v>
          </cell>
          <cell r="F12808" t="str">
            <v>CC-01007786</v>
          </cell>
          <cell r="J12808" t="str">
            <v>Sales Call</v>
          </cell>
          <cell r="R12808" t="str">
            <v>BMDS031033</v>
          </cell>
          <cell r="AB12808" t="str">
            <v>Sales call carried out for HMR update</v>
          </cell>
        </row>
        <row r="12809">
          <cell r="A12809">
            <v>45150.5</v>
          </cell>
          <cell r="B12809">
            <v>3841</v>
          </cell>
          <cell r="F12809" t="str">
            <v>CC-01007775</v>
          </cell>
          <cell r="J12809" t="str">
            <v>Sales Call</v>
          </cell>
          <cell r="R12809" t="str">
            <v>BUKC370622</v>
          </cell>
          <cell r="AB12809" t="str">
            <v>Sales call carried out for HMR update</v>
          </cell>
        </row>
        <row r="12810">
          <cell r="A12810">
            <v>45150.4991898148</v>
          </cell>
          <cell r="B12810">
            <v>5275</v>
          </cell>
          <cell r="F12810" t="str">
            <v>CC-01007771</v>
          </cell>
          <cell r="J12810" t="str">
            <v>Sales Call</v>
          </cell>
          <cell r="R12810" t="str">
            <v>BSJD161422</v>
          </cell>
          <cell r="AB12810" t="str">
            <v>Sales call carried out for HMR collection</v>
          </cell>
        </row>
        <row r="12811">
          <cell r="A12811">
            <v>45150.498263888898</v>
          </cell>
          <cell r="B12811">
            <v>3635</v>
          </cell>
          <cell r="F12811" t="str">
            <v>CC-01007769</v>
          </cell>
          <cell r="J12811" t="str">
            <v>Sales Call</v>
          </cell>
          <cell r="R12811" t="str">
            <v>BUKS045388</v>
          </cell>
          <cell r="AB12811" t="str">
            <v>Sales call carried out for HMR update</v>
          </cell>
        </row>
        <row r="12812">
          <cell r="A12812">
            <v>45150.494814814803</v>
          </cell>
          <cell r="B12812">
            <v>2001</v>
          </cell>
          <cell r="F12812" t="str">
            <v>CC-01007756</v>
          </cell>
          <cell r="J12812" t="str">
            <v>Sales Call</v>
          </cell>
          <cell r="R12812" t="str">
            <v>BUKC370656</v>
          </cell>
          <cell r="AB12812" t="str">
            <v>Sales call carried out for HMR update</v>
          </cell>
        </row>
        <row r="12813">
          <cell r="A12813">
            <v>45150.494606481501</v>
          </cell>
          <cell r="B12813">
            <v>5150</v>
          </cell>
          <cell r="F12813" t="str">
            <v>CC-01007755</v>
          </cell>
          <cell r="J12813" t="str">
            <v>Sales Call</v>
          </cell>
          <cell r="R12813" t="str">
            <v>BSJD161378</v>
          </cell>
          <cell r="AB12813" t="str">
            <v>Sales call carried out for HMR collection</v>
          </cell>
        </row>
        <row r="12814">
          <cell r="A12814">
            <v>45150.493252314802</v>
          </cell>
          <cell r="B12814">
            <v>14657</v>
          </cell>
          <cell r="F12814" t="str">
            <v>CC-01007751</v>
          </cell>
          <cell r="J12814" t="str">
            <v>Sales Call</v>
          </cell>
          <cell r="R12814" t="str">
            <v>BTHC379544</v>
          </cell>
          <cell r="AB12814" t="str">
            <v>Sales call carried out for HMR update</v>
          </cell>
        </row>
        <row r="12815">
          <cell r="A12815">
            <v>45150.489861111098</v>
          </cell>
          <cell r="B12815">
            <v>27154</v>
          </cell>
          <cell r="F12815" t="str">
            <v>CC-01007744</v>
          </cell>
          <cell r="J12815" t="str">
            <v>Sales Call</v>
          </cell>
          <cell r="R12815" t="str">
            <v>GOHC370805</v>
          </cell>
          <cell r="AB12815" t="str">
            <v>Sales call carried out for HMR update</v>
          </cell>
        </row>
        <row r="12816">
          <cell r="A12816">
            <v>45150.486817129597</v>
          </cell>
          <cell r="B12816">
            <v>2337</v>
          </cell>
          <cell r="F12816" t="str">
            <v>CC-01007732</v>
          </cell>
          <cell r="J12816" t="str">
            <v>Sales Call</v>
          </cell>
          <cell r="R12816" t="str">
            <v>BTJS043846</v>
          </cell>
          <cell r="AB12816" t="str">
            <v>Sales call carried out for HMR update</v>
          </cell>
        </row>
        <row r="12817">
          <cell r="A12817">
            <v>45150.4852777778</v>
          </cell>
          <cell r="B12817">
            <v>5242</v>
          </cell>
          <cell r="F12817" t="str">
            <v>CC-01007724</v>
          </cell>
          <cell r="J12817" t="str">
            <v>Sales Call</v>
          </cell>
          <cell r="R12817" t="str">
            <v>BSJC374595</v>
          </cell>
          <cell r="AB12817" t="str">
            <v>Sales call carried out for HMR update</v>
          </cell>
        </row>
        <row r="12818">
          <cell r="A12818">
            <v>45150.4836111111</v>
          </cell>
          <cell r="B12818">
            <v>25928</v>
          </cell>
          <cell r="F12818" t="str">
            <v>CC-01007717</v>
          </cell>
          <cell r="J12818" t="str">
            <v>Sales Call</v>
          </cell>
          <cell r="R12818" t="str">
            <v>BRIC374329</v>
          </cell>
          <cell r="AB12818" t="str">
            <v>Sales call carried out for HMR update</v>
          </cell>
        </row>
        <row r="12819">
          <cell r="A12819">
            <v>45150.480983796297</v>
          </cell>
          <cell r="B12819">
            <v>33561</v>
          </cell>
          <cell r="F12819" t="str">
            <v>CC-01007716</v>
          </cell>
          <cell r="J12819" t="str">
            <v>Sales Call</v>
          </cell>
          <cell r="R12819" t="str">
            <v>GPJS030042</v>
          </cell>
          <cell r="AB12819" t="str">
            <v>Sales call carried out for HMR update</v>
          </cell>
        </row>
        <row r="12820">
          <cell r="A12820">
            <v>45150.479282407403</v>
          </cell>
          <cell r="B12820">
            <v>3792</v>
          </cell>
          <cell r="F12820" t="str">
            <v>CC-01007709</v>
          </cell>
          <cell r="J12820" t="str">
            <v>Sales Call</v>
          </cell>
          <cell r="R12820" t="str">
            <v>BRGC374007</v>
          </cell>
          <cell r="AB12820" t="str">
            <v>Sales call carried out for HMR update</v>
          </cell>
        </row>
        <row r="12821">
          <cell r="A12821">
            <v>45150.477534722202</v>
          </cell>
          <cell r="B12821">
            <v>1505</v>
          </cell>
          <cell r="F12821" t="str">
            <v>CC-01007704</v>
          </cell>
          <cell r="J12821" t="str">
            <v>Sales Call</v>
          </cell>
          <cell r="R12821" t="str">
            <v>BVJS047797</v>
          </cell>
          <cell r="AB12821" t="str">
            <v>Sales call for HMR Updation</v>
          </cell>
        </row>
        <row r="12822">
          <cell r="A12822">
            <v>45150.476006944402</v>
          </cell>
          <cell r="B12822">
            <v>20900</v>
          </cell>
          <cell r="F12822" t="str">
            <v>CC-01007693</v>
          </cell>
          <cell r="J12822" t="str">
            <v>Sales Call</v>
          </cell>
          <cell r="R12822" t="str">
            <v>GOCS030806</v>
          </cell>
          <cell r="AB12822" t="str">
            <v>Sales call for HMR Updation</v>
          </cell>
        </row>
        <row r="12823">
          <cell r="A12823">
            <v>45150.474328703698</v>
          </cell>
          <cell r="B12823">
            <v>19075</v>
          </cell>
          <cell r="F12823" t="str">
            <v>CC-01007688</v>
          </cell>
          <cell r="J12823" t="str">
            <v>Sales Call</v>
          </cell>
          <cell r="R12823" t="str">
            <v>GOCC370465</v>
          </cell>
          <cell r="AB12823" t="str">
            <v>Sales call for HMR Updation</v>
          </cell>
        </row>
        <row r="12824">
          <cell r="A12824">
            <v>45150.472152777802</v>
          </cell>
          <cell r="B12824">
            <v>6338</v>
          </cell>
          <cell r="F12824" t="str">
            <v>CC-01007682</v>
          </cell>
          <cell r="J12824" t="str">
            <v>Sales Call</v>
          </cell>
          <cell r="R12824" t="str">
            <v>BTGC379081</v>
          </cell>
          <cell r="AB12824" t="str">
            <v>Sales call for HMR Updation</v>
          </cell>
        </row>
        <row r="12825">
          <cell r="A12825">
            <v>45150.470543981501</v>
          </cell>
          <cell r="B12825">
            <v>8770</v>
          </cell>
          <cell r="F12825" t="str">
            <v>CC-01007678</v>
          </cell>
          <cell r="J12825" t="str">
            <v>Sales Call</v>
          </cell>
          <cell r="R12825" t="str">
            <v>BRGC373881</v>
          </cell>
          <cell r="AB12825" t="str">
            <v>Sales call for HMR Updation</v>
          </cell>
        </row>
        <row r="12826">
          <cell r="A12826">
            <v>45150.467824074098</v>
          </cell>
          <cell r="B12826">
            <v>18620</v>
          </cell>
          <cell r="F12826" t="str">
            <v>CC-01007665</v>
          </cell>
          <cell r="J12826" t="str">
            <v>Sales Call</v>
          </cell>
          <cell r="R12826" t="str">
            <v>BSDS043254</v>
          </cell>
          <cell r="AB12826" t="str">
            <v>Sales call for HMR Updation</v>
          </cell>
        </row>
        <row r="12827">
          <cell r="A12827">
            <v>45150.465949074103</v>
          </cell>
          <cell r="B12827">
            <v>11914</v>
          </cell>
          <cell r="F12827" t="str">
            <v>CC-01007658</v>
          </cell>
          <cell r="J12827" t="str">
            <v>Sales Call</v>
          </cell>
          <cell r="R12827" t="str">
            <v>BTDS044304</v>
          </cell>
          <cell r="AB12827" t="str">
            <v>Sales call for HMR Updation</v>
          </cell>
        </row>
        <row r="12828">
          <cell r="A12828">
            <v>45150.464513888903</v>
          </cell>
          <cell r="B12828">
            <v>7908</v>
          </cell>
          <cell r="F12828" t="str">
            <v>CC-01007656</v>
          </cell>
          <cell r="J12828" t="str">
            <v>Sales Call</v>
          </cell>
          <cell r="R12828" t="str">
            <v>BUDS046275</v>
          </cell>
          <cell r="AB12828" t="str">
            <v>Sales call for HMR Updation</v>
          </cell>
        </row>
        <row r="12829">
          <cell r="A12829">
            <v>45150.462442129603</v>
          </cell>
          <cell r="B12829">
            <v>19323</v>
          </cell>
          <cell r="F12829" t="str">
            <v>CC-01007648</v>
          </cell>
          <cell r="J12829" t="str">
            <v>Sales Call</v>
          </cell>
          <cell r="R12829" t="str">
            <v>GOCC370403</v>
          </cell>
          <cell r="AB12829" t="str">
            <v>Sales call for HMR Updation</v>
          </cell>
        </row>
        <row r="12830">
          <cell r="A12830">
            <v>45150.448472222197</v>
          </cell>
          <cell r="B12830">
            <v>0</v>
          </cell>
          <cell r="F12830" t="str">
            <v>CC-01007588</v>
          </cell>
          <cell r="J12830" t="str">
            <v>General Service</v>
          </cell>
          <cell r="R12830" t="str">
            <v>CUBE567458</v>
          </cell>
          <cell r="AB12830" t="str">
            <v>Attend the site for general service so change air filter and oil</v>
          </cell>
        </row>
        <row r="12831">
          <cell r="A12831">
            <v>45149.638923611099</v>
          </cell>
          <cell r="B12831">
            <v>47365</v>
          </cell>
          <cell r="F12831" t="str">
            <v>CC-01006902</v>
          </cell>
          <cell r="J12831" t="str">
            <v>Schedule Service</v>
          </cell>
          <cell r="R12831" t="str">
            <v>BNAS040245</v>
          </cell>
          <cell r="AB12831" t="str">
            <v>Attend the site for schedule service. So change air filter, oil filter, sir oil separators, valve kit and oil after that start the unit found running ok.</v>
          </cell>
        </row>
        <row r="12832">
          <cell r="A12832">
            <v>45149.579398148097</v>
          </cell>
          <cell r="B12832">
            <v>0</v>
          </cell>
          <cell r="F12832" t="str">
            <v>CC-01006756</v>
          </cell>
          <cell r="J12832" t="str">
            <v>Complaint - Running With Problem</v>
          </cell>
          <cell r="R12832" t="str">
            <v>SN22T004976</v>
          </cell>
          <cell r="AB12832" t="str">
            <v>Today we attend the customer site for complain dryer auto drain not working so we clean staner and auto drian now machine running ok EGRD ADV – Dryer ADV cleaned and refitted</v>
          </cell>
        </row>
        <row r="12833">
          <cell r="A12833">
            <v>45148.7036226852</v>
          </cell>
          <cell r="B12833">
            <v>2353</v>
          </cell>
          <cell r="F12833" t="str">
            <v>CC-01005839</v>
          </cell>
          <cell r="J12833" t="str">
            <v>Schedule Service</v>
          </cell>
          <cell r="R12833" t="str">
            <v>BVFS049407</v>
          </cell>
          <cell r="AB12833" t="str">
            <v>Today we attend the customer site for sheudle service so we change parts 1 air filter 2 oil filter than start machine running ok</v>
          </cell>
        </row>
        <row r="12834">
          <cell r="A12834">
            <v>45148.692106481503</v>
          </cell>
          <cell r="B12834">
            <v>1915</v>
          </cell>
          <cell r="F12834" t="str">
            <v>CC-01005802</v>
          </cell>
          <cell r="J12834" t="str">
            <v>Sales Call</v>
          </cell>
          <cell r="R12834" t="str">
            <v>BSHD161938</v>
          </cell>
          <cell r="AB12834" t="str">
            <v>Sales call carried out for HMR collection</v>
          </cell>
        </row>
        <row r="12835">
          <cell r="A12835">
            <v>45148.689363425903</v>
          </cell>
          <cell r="B12835">
            <v>2680</v>
          </cell>
          <cell r="F12835" t="str">
            <v>CC-01005795</v>
          </cell>
          <cell r="J12835" t="str">
            <v>Sales Call</v>
          </cell>
          <cell r="R12835" t="str">
            <v>BSED161766</v>
          </cell>
          <cell r="AB12835" t="str">
            <v>Sales call carried out for HMR collection</v>
          </cell>
        </row>
        <row r="12836">
          <cell r="A12836">
            <v>45148.686550925901</v>
          </cell>
          <cell r="B12836">
            <v>4125</v>
          </cell>
          <cell r="F12836" t="str">
            <v>CC-01005783</v>
          </cell>
          <cell r="J12836" t="str">
            <v>Sales Call</v>
          </cell>
          <cell r="R12836" t="str">
            <v>BSID161979</v>
          </cell>
          <cell r="AB12836" t="str">
            <v>Sales call carried out for HMR collection</v>
          </cell>
        </row>
        <row r="12837">
          <cell r="A12837">
            <v>45148.683703703697</v>
          </cell>
          <cell r="B12837">
            <v>2215</v>
          </cell>
          <cell r="F12837" t="str">
            <v>CC-01005779</v>
          </cell>
          <cell r="J12837" t="str">
            <v>Complaint - Running With Problem</v>
          </cell>
          <cell r="R12837" t="str">
            <v>22584909</v>
          </cell>
          <cell r="AB12837" t="str">
            <v>We visited site and clean pressure switch and adjust after than start for check unit running well.. Under observation 17-08-2023customer agree to close call</v>
          </cell>
        </row>
        <row r="12838">
          <cell r="A12838">
            <v>45148.682372685202</v>
          </cell>
          <cell r="B12838">
            <v>3210</v>
          </cell>
          <cell r="F12838" t="str">
            <v>CC-01005774</v>
          </cell>
          <cell r="J12838" t="str">
            <v>Sales Call</v>
          </cell>
          <cell r="R12838" t="str">
            <v>BSID220375</v>
          </cell>
          <cell r="AB12838" t="str">
            <v>Sales call carried out for HMR collection</v>
          </cell>
        </row>
        <row r="12839">
          <cell r="A12839">
            <v>45148.6791898148</v>
          </cell>
          <cell r="B12839">
            <v>6010</v>
          </cell>
          <cell r="F12839" t="str">
            <v>CC-01005766</v>
          </cell>
          <cell r="J12839" t="str">
            <v>Sales Call</v>
          </cell>
          <cell r="R12839" t="str">
            <v>BSID161968</v>
          </cell>
          <cell r="AB12839" t="str">
            <v>Sales call carried out for HMR collection</v>
          </cell>
        </row>
        <row r="12840">
          <cell r="A12840">
            <v>45148.675844907397</v>
          </cell>
          <cell r="B12840">
            <v>4660</v>
          </cell>
          <cell r="F12840" t="str">
            <v>CC-01005757</v>
          </cell>
          <cell r="J12840" t="str">
            <v>Sales Call</v>
          </cell>
          <cell r="R12840" t="str">
            <v>BSAD161582</v>
          </cell>
          <cell r="AB12840" t="str">
            <v>Sales call carried out for HMR collection</v>
          </cell>
        </row>
        <row r="12841">
          <cell r="A12841">
            <v>45148.6724189815</v>
          </cell>
          <cell r="B12841">
            <v>10310</v>
          </cell>
          <cell r="F12841" t="str">
            <v>CC-01005747</v>
          </cell>
          <cell r="J12841" t="str">
            <v>Sales Call</v>
          </cell>
          <cell r="R12841" t="str">
            <v>BRGD161233</v>
          </cell>
          <cell r="AB12841" t="str">
            <v>Sales call carried out for HMR collection</v>
          </cell>
        </row>
        <row r="12842">
          <cell r="A12842">
            <v>45148.669687499998</v>
          </cell>
          <cell r="B12842">
            <v>8420</v>
          </cell>
          <cell r="F12842" t="str">
            <v>CC-01005739</v>
          </cell>
          <cell r="J12842" t="str">
            <v>Sales Call</v>
          </cell>
          <cell r="R12842" t="str">
            <v>BRHD161304</v>
          </cell>
          <cell r="AB12842" t="str">
            <v>Sales call carried out for HMR collection</v>
          </cell>
        </row>
        <row r="12843">
          <cell r="A12843">
            <v>45148.665115740703</v>
          </cell>
          <cell r="B12843">
            <v>4900</v>
          </cell>
          <cell r="F12843" t="str">
            <v>CC-01005716</v>
          </cell>
          <cell r="J12843" t="str">
            <v>Sales Call</v>
          </cell>
          <cell r="R12843" t="str">
            <v>BQJD120016</v>
          </cell>
          <cell r="AB12843" t="str">
            <v>Sales call carried out for HMR collection</v>
          </cell>
        </row>
        <row r="12844">
          <cell r="A12844">
            <v>45148.662303240701</v>
          </cell>
          <cell r="B12844">
            <v>1250</v>
          </cell>
          <cell r="F12844" t="str">
            <v>CC-01005711</v>
          </cell>
          <cell r="J12844" t="str">
            <v>Sales Call</v>
          </cell>
          <cell r="R12844" t="str">
            <v>BIED200036</v>
          </cell>
          <cell r="AB12844" t="str">
            <v>Sales call carried out for HMR collection</v>
          </cell>
        </row>
        <row r="12845">
          <cell r="A12845">
            <v>45148.657233796301</v>
          </cell>
          <cell r="B12845">
            <v>55</v>
          </cell>
          <cell r="F12845" t="str">
            <v>CC-01005692</v>
          </cell>
          <cell r="J12845" t="str">
            <v>Sales Call</v>
          </cell>
          <cell r="R12845" t="str">
            <v>BWLD231345</v>
          </cell>
          <cell r="AB12845" t="str">
            <v>Sales call carried out for HMR collection</v>
          </cell>
        </row>
        <row r="12846">
          <cell r="A12846">
            <v>45148.653935185197</v>
          </cell>
          <cell r="B12846">
            <v>35</v>
          </cell>
          <cell r="F12846" t="str">
            <v>CC-01005688</v>
          </cell>
          <cell r="J12846" t="str">
            <v>Sales Call</v>
          </cell>
          <cell r="R12846" t="str">
            <v>BWLD231334</v>
          </cell>
          <cell r="AB12846" t="str">
            <v>Sales call carried out for HMR collection</v>
          </cell>
        </row>
        <row r="12847">
          <cell r="A12847">
            <v>45148.649282407401</v>
          </cell>
          <cell r="B12847">
            <v>90</v>
          </cell>
          <cell r="F12847" t="str">
            <v>CC-01005676</v>
          </cell>
          <cell r="J12847" t="str">
            <v>Sales Call</v>
          </cell>
          <cell r="R12847" t="str">
            <v>BWJL153357</v>
          </cell>
          <cell r="AB12847" t="str">
            <v>Sales call carried out for HMR collection</v>
          </cell>
        </row>
        <row r="12848">
          <cell r="A12848">
            <v>45148.644930555602</v>
          </cell>
          <cell r="B12848">
            <v>480</v>
          </cell>
          <cell r="F12848" t="str">
            <v>CC-01005664</v>
          </cell>
          <cell r="J12848" t="str">
            <v>Sales Call</v>
          </cell>
          <cell r="R12848" t="str">
            <v>BVFD163261</v>
          </cell>
          <cell r="AB12848" t="str">
            <v>Sales call carried out for HMR collection</v>
          </cell>
        </row>
        <row r="12849">
          <cell r="A12849">
            <v>45148.639027777797</v>
          </cell>
          <cell r="B12849">
            <v>3030</v>
          </cell>
          <cell r="F12849" t="str">
            <v>CC-01005649</v>
          </cell>
          <cell r="J12849" t="str">
            <v>Sales Call</v>
          </cell>
          <cell r="R12849" t="str">
            <v>BVLD163040</v>
          </cell>
          <cell r="AB12849" t="str">
            <v>Sales call carried out for HMR collection</v>
          </cell>
        </row>
        <row r="12850">
          <cell r="A12850">
            <v>45148.574583333299</v>
          </cell>
          <cell r="B12850">
            <v>2120</v>
          </cell>
          <cell r="F12850" t="str">
            <v>CC-01005509</v>
          </cell>
          <cell r="J12850" t="str">
            <v>Schedule Service</v>
          </cell>
          <cell r="R12850" t="str">
            <v>BVFS049398</v>
          </cell>
          <cell r="AB12850" t="str">
            <v>Today we attend the customer site for sheudle service so we change parts 1 air filter 2 oil filter than start machine running ok</v>
          </cell>
        </row>
        <row r="12851">
          <cell r="A12851">
            <v>45148.283611111103</v>
          </cell>
          <cell r="B12851">
            <v>31192</v>
          </cell>
          <cell r="F12851" t="str">
            <v>CC-01004989</v>
          </cell>
          <cell r="J12851" t="str">
            <v>Schedule Service - AMC</v>
          </cell>
          <cell r="R12851" t="str">
            <v>GOIS031795</v>
          </cell>
          <cell r="AB12851" t="str">
            <v>AMC visit done</v>
          </cell>
        </row>
        <row r="12852">
          <cell r="A12852">
            <v>45148.275706018503</v>
          </cell>
          <cell r="B12852">
            <v>25900</v>
          </cell>
          <cell r="F12852" t="str">
            <v>CC-01004931</v>
          </cell>
          <cell r="J12852" t="str">
            <v>Schedule Service - AMC</v>
          </cell>
          <cell r="R12852" t="str">
            <v>BMFS031346</v>
          </cell>
          <cell r="AB12852" t="str">
            <v>AMC visit already done on date 24-07-2023 having call tracking number - CC-00988056</v>
          </cell>
        </row>
        <row r="12853">
          <cell r="A12853">
            <v>45147.683391203696</v>
          </cell>
          <cell r="B12853">
            <v>3500</v>
          </cell>
          <cell r="F12853" t="str">
            <v>CC-01004657</v>
          </cell>
          <cell r="J12853" t="str">
            <v>Schedule Service</v>
          </cell>
          <cell r="R12853" t="str">
            <v>BVCD163165</v>
          </cell>
          <cell r="AB12853" t="str">
            <v>Attend the site for schedule maintenance service so drain oil from tank and oil cooler 38 litres, replace oil filter and air filter engine and compressor. Plug in the drain plugs . After then fill oil in tank upto full gauge level . Start the machine for sometime, stop the unit and again fill oil in tank upto half gauge level. After all work done start the unit and run on load condition found unit run in satisfactory condition.</v>
          </cell>
        </row>
        <row r="12854">
          <cell r="A12854">
            <v>45147.680532407401</v>
          </cell>
          <cell r="B12854">
            <v>50</v>
          </cell>
          <cell r="F12854" t="str">
            <v>CC-01004650</v>
          </cell>
          <cell r="J12854" t="str">
            <v>Complaint - Running With Problem</v>
          </cell>
          <cell r="R12854" t="str">
            <v>BWLD231345</v>
          </cell>
          <cell r="AB12854" t="str">
            <v>Attend the site as per customer complaint water accumulation in the tank, check the parameter found DOT at 65 deg. cel. after then visually check the oil condition and drain water from tank approx 10 litre water drained from tank and customer also drain water 10 to 12 litres water on daily basis , then check thermal valve found 150 deg. feh. is fitted. On running condition dot is found very low less then 75 deg. cel. After then we replace the thermal valve 185 deg.feh. After replacement the thermal valve start the unit found unit is running satisfactory , with dot 85 in idle condition, on running condition found 95 now unit is running in satisfactory condition..</v>
          </cell>
        </row>
        <row r="12855">
          <cell r="A12855">
            <v>45147.678263888898</v>
          </cell>
          <cell r="B12855">
            <v>30</v>
          </cell>
          <cell r="F12855" t="str">
            <v>CC-01004643</v>
          </cell>
          <cell r="J12855" t="str">
            <v>Complaint - Running With Problem</v>
          </cell>
          <cell r="R12855" t="str">
            <v>BWLD231334</v>
          </cell>
          <cell r="AB12855" t="str">
            <v>Attend the site as per customer complaint water accumulation in the tank, check the parameter found DOT at 65 deg. cel. after then visually check the oil condition and drain water from tank approx 10 litre water drained from tank and customer also drain water 10 to 12 litres water on daily basis , then check thermal valve found 150 deg. feh. is fitted. On running condition dot is found very low less then 75 deg. cel. After then we replace the thermal valve 185 deg.feh. After replacement the thermal valve start the unit found unit is running satisfactory , with dot 85 in idle condition, on running condition found 95 now unit is running in satisfactory condition. Thermal valve replaced under FOC basis..</v>
          </cell>
        </row>
        <row r="12856">
          <cell r="A12856">
            <v>45147.509629629603</v>
          </cell>
          <cell r="B12856">
            <v>6679</v>
          </cell>
          <cell r="F12856" t="str">
            <v>CC-01004154</v>
          </cell>
          <cell r="J12856" t="str">
            <v>Schedule Service</v>
          </cell>
          <cell r="R12856" t="str">
            <v>BRID161341</v>
          </cell>
          <cell r="AB12856" t="str">
            <v>Attend the site for schedule service so drain oil from tank and cooler after 2 times crank again drain oil from tank and cooler total 37 liters oil drain after that change air filter 2 nos for engine and compressor side, change oil filter 2 nos, change actuator kit, change pressure regulator kit and change 40 liters oil. After that start the unit found running ok.</v>
          </cell>
        </row>
        <row r="12857">
          <cell r="A12857">
            <v>45147.507592592599</v>
          </cell>
          <cell r="B12857">
            <v>9355</v>
          </cell>
          <cell r="F12857" t="str">
            <v>CC-01004146</v>
          </cell>
          <cell r="J12857" t="str">
            <v>Schedule Service</v>
          </cell>
          <cell r="R12857" t="str">
            <v>BUGS035879</v>
          </cell>
          <cell r="AB12857" t="str">
            <v>We visited site ans service done today in unit during in service we change Air filter and Oil filter. After than start for check unit running well.</v>
          </cell>
        </row>
        <row r="12858">
          <cell r="A12858">
            <v>45147.506307870397</v>
          </cell>
          <cell r="B12858">
            <v>20900</v>
          </cell>
          <cell r="F12858" t="str">
            <v>CC-01004139</v>
          </cell>
          <cell r="J12858" t="str">
            <v>Schedule Service</v>
          </cell>
          <cell r="R12858" t="str">
            <v>GOCS030806</v>
          </cell>
          <cell r="AB12858" t="str">
            <v>We visited site and change air filter and oil filter after than start for check unit running well.</v>
          </cell>
        </row>
        <row r="12859">
          <cell r="A12859">
            <v>45147.298703703702</v>
          </cell>
          <cell r="B12859">
            <v>24548</v>
          </cell>
          <cell r="F12859" t="str">
            <v>CC-01003773</v>
          </cell>
          <cell r="J12859" t="str">
            <v>Schedule Service - AMC</v>
          </cell>
          <cell r="R12859" t="str">
            <v>BRAC372524</v>
          </cell>
          <cell r="AB12859" t="str">
            <v>we visited site check and found unit running well but service due so required parts for service Air filter , oil filter</v>
          </cell>
        </row>
        <row r="12860">
          <cell r="A12860">
            <v>45146.652071759301</v>
          </cell>
          <cell r="B12860">
            <v>1</v>
          </cell>
          <cell r="F12860" t="str">
            <v>CC-01003136</v>
          </cell>
          <cell r="J12860" t="str">
            <v>Commissioning</v>
          </cell>
          <cell r="R12860" t="str">
            <v>BWCC379823</v>
          </cell>
          <cell r="AB12860" t="str">
            <v>Commissioning done on 08/08/2023.....comm date 08-08-2023</v>
          </cell>
        </row>
        <row r="12861">
          <cell r="A12861">
            <v>45146.581446759301</v>
          </cell>
          <cell r="B12861">
            <v>0</v>
          </cell>
          <cell r="F12861" t="str">
            <v>CC-01002931</v>
          </cell>
          <cell r="J12861" t="str">
            <v>Commissioning</v>
          </cell>
          <cell r="R12861" t="str">
            <v>CWDE700837</v>
          </cell>
          <cell r="AB12861" t="str">
            <v>Commissioning done on 08-08-2023</v>
          </cell>
        </row>
        <row r="12862">
          <cell r="A12862">
            <v>45146.515023148102</v>
          </cell>
          <cell r="B12862">
            <v>3459</v>
          </cell>
          <cell r="F12862" t="str">
            <v>CC-01002728</v>
          </cell>
          <cell r="J12862" t="str">
            <v>Complaint - Running With Problem</v>
          </cell>
          <cell r="R12862" t="str">
            <v>BVCD163165</v>
          </cell>
          <cell r="AB12862" t="str">
            <v>Attend the site as per customer complaint for oil leakage through discharge hose assembly dcv to tank hose punched area , this leakage is happens during running time , no external force found between discharge hose and separator tank bolt tightness. As per order new discharge has been replaced under foc basis. After replacing the same start the unit and checked the unit in load condition found unit is running in normal condition. Separator tank bolt tightness is ok and radial outlet bolt tightness is in ok condition.</v>
          </cell>
        </row>
        <row r="12863">
          <cell r="A12863">
            <v>45146.411134259302</v>
          </cell>
          <cell r="B12863">
            <v>0</v>
          </cell>
          <cell r="F12863" t="str">
            <v>CC-01002449</v>
          </cell>
          <cell r="J12863" t="str">
            <v>Complaint - Running With Problem</v>
          </cell>
          <cell r="R12863"/>
          <cell r="AB12863" t="str">
            <v>Talked with customer and as per customer unit purchases from local dealer and commissioned by him self, so commissioning details not available. Hence we share Visit charges quotation waiting for approval 08-08-2023.
waiting for approval 11-08-2023
waiting for approval 18-08-2023</v>
          </cell>
        </row>
        <row r="12864">
          <cell r="A12864">
            <v>45145.831064814804</v>
          </cell>
          <cell r="B12864">
            <v>0</v>
          </cell>
          <cell r="F12864" t="str">
            <v>CC-01002169</v>
          </cell>
          <cell r="J12864" t="str">
            <v>Complaint - Running With Problem</v>
          </cell>
          <cell r="R12864" t="str">
            <v>CRFE210615</v>
          </cell>
          <cell r="AB12864" t="str">
            <v>Attend the site for complain of air leakage so check and found NRV damaged and need to be change. So advice customer to arrange parts.. Quotation for NRV shared with customer but approval not received, so after approval received from customer we logged new call..</v>
          </cell>
        </row>
        <row r="12865">
          <cell r="A12865">
            <v>45145.488657407397</v>
          </cell>
          <cell r="B12865">
            <v>3000</v>
          </cell>
          <cell r="F12865" t="str">
            <v>CC-01001497</v>
          </cell>
          <cell r="J12865" t="str">
            <v>Schedule Service</v>
          </cell>
          <cell r="R12865" t="str">
            <v>BVLD163040</v>
          </cell>
          <cell r="AB12865" t="str">
            <v>Attend the site for 3000 hours schedule service so overall drain lil from tank and oil cooler 39 litres. After then replace separator filter , oil filter nos., Air filter engine and compressor both side. As per elgi schedule maintenance service valve kit replaced are mpv kit, bdv kit, arv kit, pressure regulator kit, rpm regulator kit, actuator kit compressor side and engine side and osv kit. After valve kit replacement plugged in the drain plugs and fill oil in separator tank upto full gauge level. Start the unit for sometime and stop it , again fill oil in tank upto half guage level. Overall topped up oil 40 litres. After all work done start the unit and set the line pressure 17.5 bar at 1300 idle rpm. Unit is running satisfactory condition.</v>
          </cell>
        </row>
        <row r="12866">
          <cell r="A12866">
            <v>45145.466469907398</v>
          </cell>
          <cell r="B12866">
            <v>1</v>
          </cell>
          <cell r="F12866" t="str">
            <v>CC-01001440</v>
          </cell>
          <cell r="J12866" t="str">
            <v>Commissioning</v>
          </cell>
          <cell r="R12866" t="str">
            <v>BWLD231334</v>
          </cell>
          <cell r="AB12866" t="str">
            <v>Commissioning done on dated 07-08-2023.</v>
          </cell>
        </row>
        <row r="12867">
          <cell r="A12867">
            <v>45145.437418981499</v>
          </cell>
          <cell r="B12867">
            <v>0</v>
          </cell>
          <cell r="F12867" t="str">
            <v>CC-01001373</v>
          </cell>
          <cell r="J12867" t="str">
            <v>Commissioning</v>
          </cell>
          <cell r="R12867"/>
          <cell r="AB12867" t="str">
            <v>Pending for commercial issue 07-08-2023
Waiting for DOC update 11-08-2023</v>
          </cell>
        </row>
        <row r="12868">
          <cell r="A12868">
            <v>45144.4281134259</v>
          </cell>
          <cell r="B12868">
            <v>6095</v>
          </cell>
          <cell r="F12868" t="str">
            <v>CC-01001098</v>
          </cell>
          <cell r="J12868" t="str">
            <v>Complaint - Running With Problem</v>
          </cell>
          <cell r="R12868" t="str">
            <v>BTED162231</v>
          </cell>
          <cell r="AB12868" t="str">
            <v>Attend the site for complain of oil leakage from air filter through DCV hose so change the DCV hose from customer stock and check found running ok. Problem is solved customer assumed for his another compressor. Now he agree to close call.</v>
          </cell>
        </row>
        <row r="12869">
          <cell r="A12869">
            <v>45143.669050925899</v>
          </cell>
          <cell r="B12869">
            <v>30</v>
          </cell>
          <cell r="F12869" t="str">
            <v>CC-01000771</v>
          </cell>
          <cell r="J12869" t="str">
            <v>Sales Call</v>
          </cell>
          <cell r="R12869" t="str">
            <v>BWLD231345</v>
          </cell>
          <cell r="AB12869" t="str">
            <v>Sales call carried out for HMR collection</v>
          </cell>
        </row>
        <row r="12870">
          <cell r="A12870">
            <v>45143.666400463</v>
          </cell>
          <cell r="B12870">
            <v>85</v>
          </cell>
          <cell r="F12870" t="str">
            <v>CC-01000766</v>
          </cell>
          <cell r="J12870" t="str">
            <v>Sales Call</v>
          </cell>
          <cell r="R12870" t="str">
            <v>BWCD121690</v>
          </cell>
          <cell r="AB12870" t="str">
            <v>Sales call carried out for HMR collection</v>
          </cell>
        </row>
        <row r="12871">
          <cell r="A12871">
            <v>45143.662303240701</v>
          </cell>
          <cell r="B12871">
            <v>290</v>
          </cell>
          <cell r="F12871" t="str">
            <v>CC-01000756</v>
          </cell>
          <cell r="J12871" t="str">
            <v>Sales Call</v>
          </cell>
          <cell r="R12871" t="str">
            <v>BWBD163701</v>
          </cell>
          <cell r="AB12871" t="str">
            <v>Sales call carried out for HMR collection</v>
          </cell>
        </row>
        <row r="12872">
          <cell r="A12872">
            <v>45143.6589467593</v>
          </cell>
          <cell r="B12872">
            <v>250</v>
          </cell>
          <cell r="F12872" t="str">
            <v>CC-01000744</v>
          </cell>
          <cell r="J12872" t="str">
            <v>Sales Call</v>
          </cell>
          <cell r="R12872" t="str">
            <v>BWLD163586</v>
          </cell>
          <cell r="AB12872" t="str">
            <v>Sales call carried out for HMR collection</v>
          </cell>
        </row>
        <row r="12873">
          <cell r="A12873">
            <v>45143.655856481499</v>
          </cell>
          <cell r="B12873">
            <v>300</v>
          </cell>
          <cell r="F12873" t="str">
            <v>CC-01000730</v>
          </cell>
          <cell r="J12873" t="str">
            <v>Sales Call</v>
          </cell>
          <cell r="R12873" t="str">
            <v>BWAD163674</v>
          </cell>
          <cell r="AB12873" t="str">
            <v>Sales call carried out for HMR collection</v>
          </cell>
        </row>
        <row r="12874">
          <cell r="A12874">
            <v>45143.652997685203</v>
          </cell>
          <cell r="B12874">
            <v>205</v>
          </cell>
          <cell r="F12874" t="str">
            <v>CC-01000719</v>
          </cell>
          <cell r="J12874" t="str">
            <v>Sales Call</v>
          </cell>
          <cell r="R12874" t="str">
            <v>BWBD163738</v>
          </cell>
          <cell r="AB12874" t="str">
            <v>Sales call carried out for HMR collection</v>
          </cell>
        </row>
        <row r="12875">
          <cell r="A12875">
            <v>45143.650277777801</v>
          </cell>
          <cell r="B12875">
            <v>225</v>
          </cell>
          <cell r="F12875" t="str">
            <v>CC-01000710</v>
          </cell>
          <cell r="J12875" t="str">
            <v>Sales Call</v>
          </cell>
          <cell r="R12875" t="str">
            <v>BWJD163499</v>
          </cell>
          <cell r="AB12875" t="str">
            <v>Sales call carried out for HMR collection</v>
          </cell>
        </row>
        <row r="12876">
          <cell r="A12876">
            <v>45143.6464583333</v>
          </cell>
          <cell r="B12876">
            <v>410</v>
          </cell>
          <cell r="F12876" t="str">
            <v>CC-01000698</v>
          </cell>
          <cell r="J12876" t="str">
            <v>Sales Call</v>
          </cell>
          <cell r="R12876" t="str">
            <v>BWBD163707</v>
          </cell>
          <cell r="AB12876" t="str">
            <v>Sales call carried out for HMR collection</v>
          </cell>
        </row>
        <row r="12877">
          <cell r="A12877">
            <v>45143.643483796302</v>
          </cell>
          <cell r="B12877">
            <v>624</v>
          </cell>
          <cell r="F12877" t="str">
            <v>CC-01000684</v>
          </cell>
          <cell r="J12877" t="str">
            <v>Sales Call</v>
          </cell>
          <cell r="R12877" t="str">
            <v>BWKD163559</v>
          </cell>
          <cell r="AB12877" t="str">
            <v>Sales call carried out for HMR collection</v>
          </cell>
        </row>
        <row r="12878">
          <cell r="A12878">
            <v>45143.640648148103</v>
          </cell>
          <cell r="B12878">
            <v>1054</v>
          </cell>
          <cell r="F12878" t="str">
            <v>CC-01000678</v>
          </cell>
          <cell r="J12878" t="str">
            <v>Sales Call</v>
          </cell>
          <cell r="R12878" t="str">
            <v>BWAD163648</v>
          </cell>
          <cell r="AB12878" t="str">
            <v>Sales call carried out for HMR collection</v>
          </cell>
        </row>
        <row r="12879">
          <cell r="A12879">
            <v>45143.635150463</v>
          </cell>
          <cell r="B12879">
            <v>80</v>
          </cell>
          <cell r="F12879" t="str">
            <v>CC-01000664</v>
          </cell>
          <cell r="J12879" t="str">
            <v>Sales Call</v>
          </cell>
          <cell r="R12879" t="str">
            <v>BWAD163680</v>
          </cell>
          <cell r="AB12879" t="str">
            <v>Sales call carried out for HMR collection</v>
          </cell>
        </row>
        <row r="12880">
          <cell r="A12880">
            <v>45143.632060185198</v>
          </cell>
          <cell r="B12880">
            <v>1350</v>
          </cell>
          <cell r="F12880" t="str">
            <v>CC-01000655</v>
          </cell>
          <cell r="J12880" t="str">
            <v>Sales Call</v>
          </cell>
          <cell r="R12880" t="str">
            <v>BVED163244</v>
          </cell>
          <cell r="AB12880" t="str">
            <v>Sales call carried out for HMR collection</v>
          </cell>
        </row>
        <row r="12881">
          <cell r="A12881">
            <v>45143.629259259302</v>
          </cell>
          <cell r="B12881">
            <v>400</v>
          </cell>
          <cell r="F12881" t="str">
            <v>CC-01000644</v>
          </cell>
          <cell r="J12881" t="str">
            <v>Sales Call</v>
          </cell>
          <cell r="R12881" t="str">
            <v>BWKD163543</v>
          </cell>
          <cell r="AB12881" t="str">
            <v>Sales call carried out for HMR collection</v>
          </cell>
        </row>
        <row r="12882">
          <cell r="A12882">
            <v>45143.616365740701</v>
          </cell>
          <cell r="B12882">
            <v>411</v>
          </cell>
          <cell r="F12882" t="str">
            <v>CC-01000608</v>
          </cell>
          <cell r="J12882" t="str">
            <v>Sales Call</v>
          </cell>
          <cell r="R12882" t="str">
            <v>BWKD163512</v>
          </cell>
          <cell r="AB12882" t="str">
            <v>Sales call carried out for HMR collection</v>
          </cell>
        </row>
        <row r="12883">
          <cell r="A12883">
            <v>45143.6117592593</v>
          </cell>
          <cell r="B12883">
            <v>1790</v>
          </cell>
          <cell r="F12883" t="str">
            <v>CC-01000585</v>
          </cell>
          <cell r="J12883" t="str">
            <v>Sales Call</v>
          </cell>
          <cell r="R12883" t="str">
            <v>BVID163401</v>
          </cell>
          <cell r="AB12883" t="str">
            <v>Sales call carried out for HMR collection</v>
          </cell>
        </row>
        <row r="12884">
          <cell r="A12884">
            <v>45143.6038541667</v>
          </cell>
          <cell r="B12884">
            <v>622</v>
          </cell>
          <cell r="F12884" t="str">
            <v>CC-01000546</v>
          </cell>
          <cell r="J12884" t="str">
            <v>Sales Call</v>
          </cell>
          <cell r="R12884" t="str">
            <v>BVIL161084</v>
          </cell>
          <cell r="AB12884" t="str">
            <v>Sales call carried out for HMR collection</v>
          </cell>
        </row>
        <row r="12885">
          <cell r="A12885">
            <v>45143.600358796299</v>
          </cell>
          <cell r="B12885">
            <v>643</v>
          </cell>
          <cell r="F12885" t="str">
            <v>CC-01000525</v>
          </cell>
          <cell r="J12885" t="str">
            <v>Sales Call</v>
          </cell>
          <cell r="R12885" t="str">
            <v>BVID163429</v>
          </cell>
          <cell r="AB12885" t="str">
            <v>Sales call carried out for HMR collection</v>
          </cell>
        </row>
        <row r="12886">
          <cell r="A12886">
            <v>45143.595937500002</v>
          </cell>
          <cell r="B12886">
            <v>1433</v>
          </cell>
          <cell r="F12886" t="str">
            <v>CC-01000503</v>
          </cell>
          <cell r="J12886" t="str">
            <v>Sales Call</v>
          </cell>
          <cell r="R12886" t="str">
            <v>BVHD163393</v>
          </cell>
          <cell r="AB12886" t="str">
            <v>Sales call carried out for HMR collection</v>
          </cell>
        </row>
        <row r="12887">
          <cell r="A12887">
            <v>45143.592754629601</v>
          </cell>
          <cell r="B12887">
            <v>1659</v>
          </cell>
          <cell r="F12887" t="str">
            <v>CC-01000486</v>
          </cell>
          <cell r="J12887" t="str">
            <v>Sales Call</v>
          </cell>
          <cell r="R12887" t="str">
            <v>BVHD163374</v>
          </cell>
          <cell r="AB12887" t="str">
            <v>Sales call carried out for HMR collection</v>
          </cell>
        </row>
        <row r="12888">
          <cell r="A12888">
            <v>45143.586898148104</v>
          </cell>
          <cell r="B12888">
            <v>2079</v>
          </cell>
          <cell r="F12888" t="str">
            <v>CC-01000454</v>
          </cell>
          <cell r="J12888" t="str">
            <v>Sales Call</v>
          </cell>
          <cell r="R12888" t="str">
            <v>BVJD162958</v>
          </cell>
          <cell r="AB12888" t="str">
            <v>Sales call carried out for HMR collection</v>
          </cell>
        </row>
        <row r="12889">
          <cell r="A12889">
            <v>45143.583113425899</v>
          </cell>
          <cell r="B12889">
            <v>1415</v>
          </cell>
          <cell r="F12889" t="str">
            <v>CC-01000448</v>
          </cell>
          <cell r="J12889" t="str">
            <v>Sales Call</v>
          </cell>
          <cell r="R12889" t="str">
            <v>BVGD163308</v>
          </cell>
          <cell r="AB12889" t="str">
            <v>Sales call carried out for HMR collection</v>
          </cell>
        </row>
        <row r="12890">
          <cell r="A12890">
            <v>45143.5800578704</v>
          </cell>
          <cell r="B12890">
            <v>1112</v>
          </cell>
          <cell r="F12890" t="str">
            <v>CC-01000442</v>
          </cell>
          <cell r="J12890" t="str">
            <v>Sales Call</v>
          </cell>
          <cell r="R12890" t="str">
            <v>BVHD163336</v>
          </cell>
          <cell r="AB12890" t="str">
            <v>Sales call carried out for HMR collection</v>
          </cell>
        </row>
        <row r="12891">
          <cell r="A12891">
            <v>45143.5774074074</v>
          </cell>
          <cell r="B12891">
            <v>1320</v>
          </cell>
          <cell r="F12891" t="str">
            <v>CC-01000435</v>
          </cell>
          <cell r="J12891" t="str">
            <v>Sales Call</v>
          </cell>
          <cell r="R12891" t="str">
            <v>BVHD163366</v>
          </cell>
          <cell r="AB12891" t="str">
            <v>Sales call carried out for HMR collection</v>
          </cell>
        </row>
        <row r="12892">
          <cell r="A12892">
            <v>45143.572905092602</v>
          </cell>
          <cell r="B12892">
            <v>3251</v>
          </cell>
          <cell r="F12892" t="str">
            <v>CC-01000426</v>
          </cell>
          <cell r="J12892" t="str">
            <v>Sales Call</v>
          </cell>
          <cell r="R12892" t="str">
            <v>BVCD163165</v>
          </cell>
          <cell r="AB12892" t="str">
            <v>Sales call carried out for HMR collection</v>
          </cell>
        </row>
        <row r="12893">
          <cell r="A12893">
            <v>45143.570787037002</v>
          </cell>
          <cell r="B12893">
            <v>6625</v>
          </cell>
          <cell r="F12893" t="str">
            <v>CC-01000420</v>
          </cell>
          <cell r="J12893" t="str">
            <v>General Service</v>
          </cell>
          <cell r="R12893" t="str">
            <v>BTCD162159</v>
          </cell>
          <cell r="AB12893" t="str">
            <v>Attend the site for schedule service so oil drain from tand ans cooler after cranck 2 times again oil drain from tank and cooler approx 35 liters then change air oil separators, oil filter 2 nos., air filter 2 nos. From compressor and engine side, change actuator valve kit, ARV kit both side, pressure regulator kit and change air lube plus oil 40 liters. After then starr the unit found running ok.</v>
          </cell>
        </row>
        <row r="12894">
          <cell r="A12894">
            <v>45143.569722222201</v>
          </cell>
          <cell r="B12894">
            <v>5040</v>
          </cell>
          <cell r="F12894" t="str">
            <v>CC-01000417</v>
          </cell>
          <cell r="J12894" t="str">
            <v>General Service</v>
          </cell>
          <cell r="R12894" t="str">
            <v>BSGD161864</v>
          </cell>
          <cell r="AB12894" t="str">
            <v>Oil drain from tank, oil drain from cooler after cracking two times again drain oil from tank and cooler total approx 37 liters, then change air oil separators, oil filter 2 nos., air filter 2 nos for compressor and engine side. After than start the unit found running ok.</v>
          </cell>
        </row>
        <row r="12895">
          <cell r="A12895">
            <v>45143.564629629604</v>
          </cell>
          <cell r="B12895">
            <v>809</v>
          </cell>
          <cell r="F12895" t="str">
            <v>CC-01000399</v>
          </cell>
          <cell r="J12895" t="str">
            <v>Sales Call</v>
          </cell>
          <cell r="R12895" t="str">
            <v>BVGD121497</v>
          </cell>
          <cell r="AB12895" t="str">
            <v>Sales call carried out for HMR collection</v>
          </cell>
        </row>
        <row r="12896">
          <cell r="A12896">
            <v>45143.5612847222</v>
          </cell>
          <cell r="B12896">
            <v>2305</v>
          </cell>
          <cell r="F12896" t="str">
            <v>CC-01000384</v>
          </cell>
          <cell r="J12896" t="str">
            <v>Sales Call</v>
          </cell>
          <cell r="R12896" t="str">
            <v>BVJD162972</v>
          </cell>
          <cell r="AB12896" t="str">
            <v>Sales call carried out for HMR collection</v>
          </cell>
        </row>
        <row r="12897">
          <cell r="A12897">
            <v>45143.556712963</v>
          </cell>
          <cell r="B12897">
            <v>847</v>
          </cell>
          <cell r="F12897" t="str">
            <v>CC-01000368</v>
          </cell>
          <cell r="J12897" t="str">
            <v>Sales Call</v>
          </cell>
          <cell r="R12897" t="str">
            <v>BVDD121453</v>
          </cell>
          <cell r="AB12897" t="str">
            <v>Sales call carried out for HMR collection</v>
          </cell>
        </row>
        <row r="12898">
          <cell r="A12898">
            <v>45143.548252314802</v>
          </cell>
          <cell r="B12898">
            <v>2856</v>
          </cell>
          <cell r="F12898" t="str">
            <v>CC-01000331</v>
          </cell>
          <cell r="J12898" t="str">
            <v>Sales Call</v>
          </cell>
          <cell r="R12898" t="str">
            <v>BVED163235</v>
          </cell>
          <cell r="AB12898" t="str">
            <v>Sales call carried out for HMR collection</v>
          </cell>
        </row>
        <row r="12899">
          <cell r="A12899">
            <v>45143.545243055603</v>
          </cell>
          <cell r="B12899">
            <v>2880</v>
          </cell>
          <cell r="F12899" t="str">
            <v>CC-01000321</v>
          </cell>
          <cell r="J12899" t="str">
            <v>Sales Call</v>
          </cell>
          <cell r="R12899" t="str">
            <v>BVED163231</v>
          </cell>
          <cell r="AB12899" t="str">
            <v>Sales call carried out for HMR collection</v>
          </cell>
        </row>
        <row r="12900">
          <cell r="A12900">
            <v>45143.541793981502</v>
          </cell>
          <cell r="B12900">
            <v>587</v>
          </cell>
          <cell r="F12900" t="str">
            <v>CC-01000307</v>
          </cell>
          <cell r="J12900" t="str">
            <v>Sales Call</v>
          </cell>
          <cell r="R12900" t="str">
            <v>BVDD163198</v>
          </cell>
          <cell r="AB12900" t="str">
            <v>Sales call carried out for HMR collection</v>
          </cell>
        </row>
        <row r="12901">
          <cell r="A12901">
            <v>45143.530335648102</v>
          </cell>
          <cell r="B12901">
            <v>1249</v>
          </cell>
          <cell r="F12901" t="str">
            <v>CC-01000269</v>
          </cell>
          <cell r="J12901" t="str">
            <v>Sales Call</v>
          </cell>
          <cell r="R12901" t="str">
            <v>BVAD121386</v>
          </cell>
          <cell r="AB12901" t="str">
            <v>Sales call carried out for HMR collection</v>
          </cell>
        </row>
        <row r="12902">
          <cell r="A12902">
            <v>45143.526898148099</v>
          </cell>
          <cell r="B12902">
            <v>1892</v>
          </cell>
          <cell r="F12902" t="str">
            <v>CC-01000256</v>
          </cell>
          <cell r="J12902" t="str">
            <v>Sales Call</v>
          </cell>
          <cell r="R12902" t="str">
            <v>BVKD163026</v>
          </cell>
          <cell r="AB12902" t="str">
            <v>Sales call carried out for HMR collection</v>
          </cell>
        </row>
        <row r="12903">
          <cell r="A12903">
            <v>45143.5234375</v>
          </cell>
          <cell r="B12903">
            <v>2905</v>
          </cell>
          <cell r="F12903" t="str">
            <v>CC-01000242</v>
          </cell>
          <cell r="J12903" t="str">
            <v>Sales Call</v>
          </cell>
          <cell r="R12903" t="str">
            <v>BVLD163067</v>
          </cell>
          <cell r="AB12903" t="str">
            <v>Sales call carried out for HMR collection</v>
          </cell>
        </row>
        <row r="12904">
          <cell r="A12904">
            <v>45143.519675925898</v>
          </cell>
          <cell r="B12904">
            <v>1967</v>
          </cell>
          <cell r="F12904" t="str">
            <v>CC-01000230</v>
          </cell>
          <cell r="J12904" t="str">
            <v>Sales Call</v>
          </cell>
          <cell r="R12904" t="str">
            <v>BVKD163010</v>
          </cell>
          <cell r="AB12904" t="str">
            <v>Sales call carried out for HMR collection</v>
          </cell>
        </row>
        <row r="12905">
          <cell r="A12905">
            <v>45143.516331018502</v>
          </cell>
          <cell r="B12905">
            <v>587</v>
          </cell>
          <cell r="F12905" t="str">
            <v>CC-01000219</v>
          </cell>
          <cell r="J12905" t="str">
            <v>Sales Call</v>
          </cell>
          <cell r="R12905" t="str">
            <v>BUAD121111</v>
          </cell>
          <cell r="AB12905" t="str">
            <v>Sales call carried out for HMR collection</v>
          </cell>
        </row>
        <row r="12906">
          <cell r="A12906">
            <v>45143.513171296298</v>
          </cell>
          <cell r="B12906">
            <v>1150</v>
          </cell>
          <cell r="F12906" t="str">
            <v>CC-01000199</v>
          </cell>
          <cell r="J12906" t="str">
            <v>Sales Call</v>
          </cell>
          <cell r="R12906" t="str">
            <v>BVJD162957</v>
          </cell>
          <cell r="AB12906" t="str">
            <v>Sales call carried out for HMR collection</v>
          </cell>
        </row>
        <row r="12907">
          <cell r="A12907">
            <v>45143.5101041667</v>
          </cell>
          <cell r="B12907">
            <v>4780</v>
          </cell>
          <cell r="F12907" t="str">
            <v>CC-01000176</v>
          </cell>
          <cell r="J12907" t="str">
            <v>Sales Call</v>
          </cell>
          <cell r="R12907" t="str">
            <v>BUID162912</v>
          </cell>
          <cell r="AB12907" t="str">
            <v>Sales call carried out for HMR collection</v>
          </cell>
        </row>
        <row r="12908">
          <cell r="A12908">
            <v>45143.505787037</v>
          </cell>
          <cell r="B12908">
            <v>3360</v>
          </cell>
          <cell r="F12908" t="str">
            <v>CC-01000144</v>
          </cell>
          <cell r="J12908" t="str">
            <v>Sales Call</v>
          </cell>
          <cell r="R12908" t="str">
            <v>BUAD162634</v>
          </cell>
          <cell r="AB12908" t="str">
            <v>Sales call carried out for HMR collection</v>
          </cell>
        </row>
        <row r="12909">
          <cell r="A12909">
            <v>45143.5015277778</v>
          </cell>
          <cell r="B12909">
            <v>3175</v>
          </cell>
          <cell r="F12909" t="str">
            <v>CC-01000127</v>
          </cell>
          <cell r="J12909" t="str">
            <v>Sales Call</v>
          </cell>
          <cell r="R12909" t="str">
            <v>BUID162953</v>
          </cell>
          <cell r="AB12909" t="str">
            <v>Sales call carried out for HMR collection</v>
          </cell>
        </row>
        <row r="12910">
          <cell r="A12910">
            <v>45143.496597222198</v>
          </cell>
          <cell r="B12910">
            <v>1990</v>
          </cell>
          <cell r="F12910" t="str">
            <v>CC-01000105</v>
          </cell>
          <cell r="J12910" t="str">
            <v>Sales Call</v>
          </cell>
          <cell r="R12910" t="str">
            <v>BUDD162719</v>
          </cell>
          <cell r="AB12910" t="str">
            <v>Sales call carried out for HMR collection</v>
          </cell>
        </row>
        <row r="12911">
          <cell r="A12911">
            <v>45143.4929513889</v>
          </cell>
          <cell r="B12911">
            <v>1695</v>
          </cell>
          <cell r="F12911" t="str">
            <v>CC-01000094</v>
          </cell>
          <cell r="J12911" t="str">
            <v>Sales Call</v>
          </cell>
          <cell r="R12911" t="str">
            <v>BUID162940</v>
          </cell>
          <cell r="AB12911" t="str">
            <v>Sales call carried out for HMR collection</v>
          </cell>
        </row>
        <row r="12912">
          <cell r="A12912">
            <v>45143.487905092603</v>
          </cell>
          <cell r="B12912">
            <v>724</v>
          </cell>
          <cell r="F12912" t="str">
            <v>CC-01000074</v>
          </cell>
          <cell r="J12912" t="str">
            <v>Sales Call</v>
          </cell>
          <cell r="R12912" t="str">
            <v>BUFL152860</v>
          </cell>
          <cell r="AB12912" t="str">
            <v>Sales call carried out for HMR collection</v>
          </cell>
        </row>
        <row r="12913">
          <cell r="A12913">
            <v>45143.4847800926</v>
          </cell>
          <cell r="B12913">
            <v>2950</v>
          </cell>
          <cell r="F12913" t="str">
            <v>CC-01000060</v>
          </cell>
          <cell r="J12913" t="str">
            <v>Sales Call</v>
          </cell>
          <cell r="R12913" t="str">
            <v>BUGD162852</v>
          </cell>
          <cell r="AB12913" t="str">
            <v>Sales call carried out for HMR collection</v>
          </cell>
        </row>
        <row r="12914">
          <cell r="A12914">
            <v>45143.476481481499</v>
          </cell>
          <cell r="B12914">
            <v>4580</v>
          </cell>
          <cell r="F12914" t="str">
            <v>CC-01000031</v>
          </cell>
          <cell r="J12914" t="str">
            <v>Sales Call</v>
          </cell>
          <cell r="R12914" t="str">
            <v>BUGD162826</v>
          </cell>
          <cell r="AB12914" t="str">
            <v>Sales call carried out for HMR collection</v>
          </cell>
        </row>
        <row r="12915">
          <cell r="A12915">
            <v>45142.703865740703</v>
          </cell>
          <cell r="B12915">
            <v>18447</v>
          </cell>
          <cell r="F12915" t="str">
            <v>CC-00999559</v>
          </cell>
          <cell r="J12915" t="str">
            <v>Complaint - Running With Problem</v>
          </cell>
          <cell r="R12915" t="str">
            <v>BJHS031586</v>
          </cell>
          <cell r="AB12915" t="str">
            <v>We visited site for complain was abnormal sound in unit so we found drive coupling element broken so we changed drive coupling element after than start for check unit running well.</v>
          </cell>
        </row>
        <row r="12916">
          <cell r="A12916">
            <v>45142.655196759297</v>
          </cell>
          <cell r="B12916">
            <v>5630</v>
          </cell>
          <cell r="F12916" t="str">
            <v>CC-00999452</v>
          </cell>
          <cell r="J12916" t="str">
            <v>Sales Call</v>
          </cell>
          <cell r="R12916" t="str">
            <v>BUFD162814</v>
          </cell>
          <cell r="AB12916" t="str">
            <v>Sales call carried out for HMR collection</v>
          </cell>
        </row>
        <row r="12917">
          <cell r="A12917">
            <v>45142.651701388902</v>
          </cell>
          <cell r="B12917">
            <v>3095</v>
          </cell>
          <cell r="F12917" t="str">
            <v>CC-00999442</v>
          </cell>
          <cell r="J12917" t="str">
            <v>Sales Call</v>
          </cell>
          <cell r="R12917" t="str">
            <v>BTHD162350</v>
          </cell>
          <cell r="AB12917" t="str">
            <v>Sales call carried out for HMR collection</v>
          </cell>
        </row>
        <row r="12918">
          <cell r="A12918">
            <v>45142.648611111101</v>
          </cell>
          <cell r="B12918">
            <v>1450</v>
          </cell>
          <cell r="F12918" t="str">
            <v>CC-00999431</v>
          </cell>
          <cell r="J12918" t="str">
            <v>Sales Call</v>
          </cell>
          <cell r="R12918" t="str">
            <v>BUBD162649</v>
          </cell>
          <cell r="AB12918" t="str">
            <v>Sales call carried out for HMR collection</v>
          </cell>
        </row>
        <row r="12919">
          <cell r="A12919">
            <v>45142.636956018498</v>
          </cell>
          <cell r="B12919">
            <v>12605</v>
          </cell>
          <cell r="F12919" t="str">
            <v>CC-00999409</v>
          </cell>
          <cell r="J12919" t="str">
            <v>Schedule Service</v>
          </cell>
          <cell r="R12919" t="str">
            <v>BTDD162169</v>
          </cell>
          <cell r="AB12919" t="str">
            <v>Attend the site and drain oil from tank, drain oil from cooler after total 37 oil drainage then change air filter, oil filter and air lube plus40 liter. After that start the unit found running ok.</v>
          </cell>
        </row>
        <row r="12920">
          <cell r="A12920">
            <v>45142.586944444403</v>
          </cell>
          <cell r="B12920">
            <v>33561</v>
          </cell>
          <cell r="F12920" t="str">
            <v>CC-00999268</v>
          </cell>
          <cell r="J12920" t="str">
            <v>Schedule Service</v>
          </cell>
          <cell r="R12920" t="str">
            <v>GPJS030042</v>
          </cell>
          <cell r="AB12920" t="str">
            <v>We visited site and general service done today in unit during in service we change Air filter and oil filter. After than start for check unit running well.</v>
          </cell>
        </row>
        <row r="12921">
          <cell r="A12921">
            <v>45142.550081018497</v>
          </cell>
          <cell r="B12921">
            <v>9265</v>
          </cell>
          <cell r="F12921" t="str">
            <v>CC-00999203</v>
          </cell>
          <cell r="J12921" t="str">
            <v>Schedule Service</v>
          </cell>
          <cell r="R12921" t="str">
            <v>BRHS035337</v>
          </cell>
          <cell r="AB12921" t="str">
            <v>Today we attend the customer site for general service so we change parts 1 air filter assembly 2 oil filter 3 oil 4 separator 5 pre filter than start machine running ok</v>
          </cell>
        </row>
        <row r="12922">
          <cell r="A12922">
            <v>45141.7555208333</v>
          </cell>
          <cell r="B12922">
            <v>3095</v>
          </cell>
          <cell r="F12922" t="str">
            <v>CC-00998606</v>
          </cell>
          <cell r="J12922" t="str">
            <v>Schedule Service</v>
          </cell>
          <cell r="R12922" t="str">
            <v>BTHD162350</v>
          </cell>
          <cell r="AB12922" t="str">
            <v>Attend the site and drain oil from tank, drain oil from cooler after total oil drain change air filter, oil filter, air oil separator, actuator kit, pressure regulator kit, BDV kit, MPV kit, air lube plus 40 liter. After that start the unit found running ok.</v>
          </cell>
        </row>
        <row r="12923">
          <cell r="A12923">
            <v>45141.605127314797</v>
          </cell>
          <cell r="B12923">
            <v>23622</v>
          </cell>
          <cell r="F12923" t="str">
            <v>CC-00998312</v>
          </cell>
          <cell r="J12923" t="str">
            <v>Schedule Service</v>
          </cell>
          <cell r="R12923" t="str">
            <v>BRCC372871</v>
          </cell>
          <cell r="AB12923" t="str">
            <v>Today we attend the customer site for general service so we change parts 1 separator 2 oil than start machine running ok</v>
          </cell>
        </row>
        <row r="12924">
          <cell r="A12924">
            <v>45141.465300925898</v>
          </cell>
          <cell r="B12924">
            <v>2469</v>
          </cell>
          <cell r="F12924" t="str">
            <v>CC-00997952</v>
          </cell>
          <cell r="J12924" t="str">
            <v>Schedule Service</v>
          </cell>
          <cell r="R12924" t="str">
            <v>BQGD220072</v>
          </cell>
          <cell r="AB12924" t="str">
            <v>Attend the site and drain oil from tank, drain oil from cooler after total 37 liters oil drain change air filter, oil filter, air lube plus 35 liter. After that start the unit found running ok.</v>
          </cell>
        </row>
        <row r="12925">
          <cell r="A12925">
            <v>45141.292627314797</v>
          </cell>
          <cell r="B12925">
            <v>3774</v>
          </cell>
          <cell r="F12925" t="str">
            <v>CC-00997790</v>
          </cell>
          <cell r="J12925" t="str">
            <v>Schedule Service - AMC</v>
          </cell>
          <cell r="R12925" t="str">
            <v>BUGC373215</v>
          </cell>
          <cell r="AB12925" t="str">
            <v>Service already done on 1-8-23 with call id- CC-00996068.</v>
          </cell>
        </row>
        <row r="12926">
          <cell r="A12926">
            <v>45140.730497685203</v>
          </cell>
          <cell r="B12926">
            <v>8100</v>
          </cell>
          <cell r="F12926" t="str">
            <v>CC-00997495</v>
          </cell>
          <cell r="J12926" t="str">
            <v>Sales Call</v>
          </cell>
          <cell r="R12926" t="str">
            <v>BQJD160027</v>
          </cell>
          <cell r="AB12926" t="str">
            <v>Sales call carried out for HMR collection</v>
          </cell>
        </row>
        <row r="12927">
          <cell r="A12927">
            <v>45140.727928240703</v>
          </cell>
          <cell r="B12927">
            <v>8080</v>
          </cell>
          <cell r="F12927" t="str">
            <v>CC-00997489</v>
          </cell>
          <cell r="J12927" t="str">
            <v>Sales Call</v>
          </cell>
          <cell r="R12927" t="str">
            <v>BQCD160129</v>
          </cell>
          <cell r="AB12927" t="str">
            <v>Sales call carried out for HMR collection</v>
          </cell>
        </row>
        <row r="12928">
          <cell r="A12928">
            <v>45140.725277777798</v>
          </cell>
          <cell r="B12928">
            <v>5590</v>
          </cell>
          <cell r="F12928" t="str">
            <v>CC-00997481</v>
          </cell>
          <cell r="J12928" t="str">
            <v>Sales Call</v>
          </cell>
          <cell r="R12928" t="str">
            <v>BRDD161036</v>
          </cell>
          <cell r="AB12928" t="str">
            <v>Sales call carried out for HMR collection</v>
          </cell>
        </row>
        <row r="12929">
          <cell r="A12929">
            <v>45140.722592592603</v>
          </cell>
          <cell r="B12929">
            <v>5615</v>
          </cell>
          <cell r="F12929" t="str">
            <v>CC-00997475</v>
          </cell>
          <cell r="J12929" t="str">
            <v>Sales Call</v>
          </cell>
          <cell r="R12929" t="str">
            <v>BSBD161624</v>
          </cell>
          <cell r="AB12929" t="str">
            <v>Sales call carried out for HMR collection</v>
          </cell>
        </row>
        <row r="12930">
          <cell r="A12930">
            <v>45140.720127314802</v>
          </cell>
          <cell r="B12930">
            <v>4575</v>
          </cell>
          <cell r="F12930" t="str">
            <v>CC-00997463</v>
          </cell>
          <cell r="J12930" t="str">
            <v>Sales Call</v>
          </cell>
          <cell r="R12930" t="str">
            <v>BRLD160724</v>
          </cell>
          <cell r="AB12930" t="str">
            <v>Sales call carried out for HMR collection</v>
          </cell>
        </row>
        <row r="12931">
          <cell r="A12931">
            <v>45140.717789351896</v>
          </cell>
          <cell r="B12931">
            <v>5200</v>
          </cell>
          <cell r="F12931" t="str">
            <v>CC-00997457</v>
          </cell>
          <cell r="J12931" t="str">
            <v>Sales Call</v>
          </cell>
          <cell r="R12931" t="str">
            <v>BRJD160606</v>
          </cell>
          <cell r="AB12931" t="str">
            <v>Sales call carried out for HMR collection</v>
          </cell>
        </row>
        <row r="12932">
          <cell r="A12932">
            <v>45140.715555555602</v>
          </cell>
          <cell r="B12932">
            <v>5500</v>
          </cell>
          <cell r="F12932" t="str">
            <v>CC-00997455</v>
          </cell>
          <cell r="J12932" t="str">
            <v>Sales Call</v>
          </cell>
          <cell r="R12932" t="str">
            <v>BRDD161019</v>
          </cell>
          <cell r="AB12932" t="str">
            <v>Sales call carried out for HMR collection</v>
          </cell>
        </row>
        <row r="12933">
          <cell r="A12933">
            <v>45140.7128240741</v>
          </cell>
          <cell r="B12933">
            <v>3600</v>
          </cell>
          <cell r="F12933" t="str">
            <v>CC-00997450</v>
          </cell>
          <cell r="J12933" t="str">
            <v>Sales Call</v>
          </cell>
          <cell r="R12933" t="str">
            <v>BRDD161021</v>
          </cell>
          <cell r="AB12933" t="str">
            <v>Sales call carried out for HMR collection</v>
          </cell>
        </row>
        <row r="12934">
          <cell r="A12934">
            <v>45140.709895833301</v>
          </cell>
          <cell r="B12934">
            <v>7500</v>
          </cell>
          <cell r="F12934" t="str">
            <v>CC-00997446</v>
          </cell>
          <cell r="J12934" t="str">
            <v>Sales Call</v>
          </cell>
          <cell r="R12934" t="str">
            <v>BPBD200118</v>
          </cell>
          <cell r="AB12934" t="str">
            <v>Sales call carried out for HMR collection</v>
          </cell>
        </row>
        <row r="12935">
          <cell r="A12935">
            <v>45140.706435185202</v>
          </cell>
          <cell r="B12935">
            <v>7900</v>
          </cell>
          <cell r="F12935" t="str">
            <v>CC-00997439</v>
          </cell>
          <cell r="J12935" t="str">
            <v>Sales Call</v>
          </cell>
          <cell r="R12935" t="str">
            <v>BSGD161904</v>
          </cell>
          <cell r="AB12935" t="str">
            <v>Sales call carried out for HMR collection</v>
          </cell>
        </row>
        <row r="12936">
          <cell r="A12936">
            <v>45140.703854166699</v>
          </cell>
          <cell r="B12936">
            <v>4350</v>
          </cell>
          <cell r="F12936" t="str">
            <v>CC-00997433</v>
          </cell>
          <cell r="J12936" t="str">
            <v>Sales Call</v>
          </cell>
          <cell r="R12936" t="str">
            <v>BSGD161898</v>
          </cell>
          <cell r="AB12936" t="str">
            <v>Sales call carried out for HMR collection</v>
          </cell>
        </row>
        <row r="12937">
          <cell r="A12937">
            <v>45140.701516203699</v>
          </cell>
          <cell r="B12937">
            <v>5430</v>
          </cell>
          <cell r="F12937" t="str">
            <v>CC-00997428</v>
          </cell>
          <cell r="J12937" t="str">
            <v>Sales Call</v>
          </cell>
          <cell r="R12937" t="str">
            <v>BRAD160803</v>
          </cell>
          <cell r="AB12937" t="str">
            <v>Sales call carried out for HMR collection</v>
          </cell>
        </row>
        <row r="12938">
          <cell r="A12938">
            <v>45140.698645833298</v>
          </cell>
          <cell r="B12938">
            <v>3190</v>
          </cell>
          <cell r="F12938" t="str">
            <v>CC-00997423</v>
          </cell>
          <cell r="J12938" t="str">
            <v>Sales Call</v>
          </cell>
          <cell r="R12938" t="str">
            <v>BQKD200048</v>
          </cell>
          <cell r="AB12938" t="str">
            <v>Sales call carried out for HMR collection</v>
          </cell>
        </row>
        <row r="12939">
          <cell r="A12939">
            <v>45140.694618055597</v>
          </cell>
          <cell r="B12939">
            <v>6030</v>
          </cell>
          <cell r="F12939" t="str">
            <v>CC-00997412</v>
          </cell>
          <cell r="J12939" t="str">
            <v>Sales Call</v>
          </cell>
          <cell r="R12939" t="str">
            <v>BPLD200068</v>
          </cell>
          <cell r="AB12939" t="str">
            <v>Sales call carried out for HMR collection</v>
          </cell>
        </row>
        <row r="12940">
          <cell r="A12940">
            <v>45140.691018518497</v>
          </cell>
          <cell r="B12940">
            <v>6150</v>
          </cell>
          <cell r="F12940" t="str">
            <v>CC-00997387</v>
          </cell>
          <cell r="J12940" t="str">
            <v>Sales Call</v>
          </cell>
          <cell r="R12940" t="str">
            <v>BQKD200047</v>
          </cell>
          <cell r="AB12940" t="str">
            <v>Sales call carried out for HMR collection</v>
          </cell>
        </row>
        <row r="12941">
          <cell r="A12941">
            <v>45140.688344907401</v>
          </cell>
          <cell r="B12941">
            <v>7780</v>
          </cell>
          <cell r="F12941" t="str">
            <v>CC-00997376</v>
          </cell>
          <cell r="J12941" t="str">
            <v>Sales Call</v>
          </cell>
          <cell r="R12941" t="str">
            <v>BSKD161467</v>
          </cell>
          <cell r="AB12941" t="str">
            <v>Sales call carried out for HMR collection</v>
          </cell>
        </row>
        <row r="12942">
          <cell r="A12942">
            <v>45140.685983796298</v>
          </cell>
          <cell r="B12942">
            <v>4300</v>
          </cell>
          <cell r="F12942" t="str">
            <v>CC-00997370</v>
          </cell>
          <cell r="J12942" t="str">
            <v>Sales Call</v>
          </cell>
          <cell r="R12942" t="str">
            <v>BQID160519</v>
          </cell>
          <cell r="AB12942" t="str">
            <v>Sales call carried out for HMR collection</v>
          </cell>
        </row>
        <row r="12943">
          <cell r="A12943">
            <v>45140.683495370402</v>
          </cell>
          <cell r="B12943">
            <v>4650</v>
          </cell>
          <cell r="F12943" t="str">
            <v>CC-00997362</v>
          </cell>
          <cell r="J12943" t="str">
            <v>Sales Call</v>
          </cell>
          <cell r="R12943" t="str">
            <v>BRAD160816</v>
          </cell>
          <cell r="AB12943" t="str">
            <v>Sales call carried out for HMR collection</v>
          </cell>
        </row>
        <row r="12944">
          <cell r="A12944">
            <v>45140.680069444403</v>
          </cell>
          <cell r="B12944">
            <v>6295</v>
          </cell>
          <cell r="F12944" t="str">
            <v>CC-00997343</v>
          </cell>
          <cell r="J12944" t="str">
            <v>Sales Call</v>
          </cell>
          <cell r="R12944" t="str">
            <v>BRGD161225</v>
          </cell>
          <cell r="AB12944" t="str">
            <v>Sales call carried out for HMR collection</v>
          </cell>
        </row>
        <row r="12945">
          <cell r="A12945">
            <v>45140.677743055603</v>
          </cell>
          <cell r="B12945">
            <v>10880</v>
          </cell>
          <cell r="F12945" t="str">
            <v>CC-00997338</v>
          </cell>
          <cell r="J12945" t="str">
            <v>Sales Call</v>
          </cell>
          <cell r="R12945" t="str">
            <v>BRBD160892</v>
          </cell>
          <cell r="AB12945" t="str">
            <v>Sales call carried out for HMR collection</v>
          </cell>
        </row>
        <row r="12946">
          <cell r="A12946">
            <v>45140.675000000003</v>
          </cell>
          <cell r="B12946">
            <v>12060</v>
          </cell>
          <cell r="F12946" t="str">
            <v>CC-00997328</v>
          </cell>
          <cell r="J12946" t="str">
            <v>Sales Call</v>
          </cell>
          <cell r="R12946" t="str">
            <v>BRBD160901</v>
          </cell>
          <cell r="AB12946" t="str">
            <v>Sales call carried out for HMR collection</v>
          </cell>
        </row>
        <row r="12947">
          <cell r="A12947">
            <v>45140.672650462999</v>
          </cell>
          <cell r="B12947">
            <v>3860</v>
          </cell>
          <cell r="F12947" t="str">
            <v>CC-00997318</v>
          </cell>
          <cell r="J12947" t="str">
            <v>Sales Call</v>
          </cell>
          <cell r="R12947" t="str">
            <v>BRED161124</v>
          </cell>
          <cell r="AB12947" t="str">
            <v>Sales call carried out for HMR collection</v>
          </cell>
        </row>
        <row r="12948">
          <cell r="A12948">
            <v>45140.669884259303</v>
          </cell>
          <cell r="B12948">
            <v>3830</v>
          </cell>
          <cell r="F12948" t="str">
            <v>CC-00997302</v>
          </cell>
          <cell r="J12948" t="str">
            <v>Sales Call</v>
          </cell>
          <cell r="R12948" t="str">
            <v>BQLD160182</v>
          </cell>
          <cell r="AB12948" t="str">
            <v>Sales call carried out for HMR collection</v>
          </cell>
        </row>
        <row r="12949">
          <cell r="A12949">
            <v>45140.667523148099</v>
          </cell>
          <cell r="B12949">
            <v>9680</v>
          </cell>
          <cell r="F12949" t="str">
            <v>CC-00997292</v>
          </cell>
          <cell r="J12949" t="str">
            <v>Sales Call</v>
          </cell>
          <cell r="R12949" t="str">
            <v>BQGD230029</v>
          </cell>
          <cell r="AB12949" t="str">
            <v>Sales call carried out for HMR collection</v>
          </cell>
        </row>
        <row r="12950">
          <cell r="A12950">
            <v>45140.665034722202</v>
          </cell>
          <cell r="B12950">
            <v>5400</v>
          </cell>
          <cell r="F12950" t="str">
            <v>CC-00997287</v>
          </cell>
          <cell r="J12950" t="str">
            <v>Sales Call</v>
          </cell>
          <cell r="R12950" t="str">
            <v>BQCD160106</v>
          </cell>
          <cell r="AB12950" t="str">
            <v>Sales call carried out for HMR collection</v>
          </cell>
        </row>
        <row r="12951">
          <cell r="A12951">
            <v>45140.662708333301</v>
          </cell>
          <cell r="B12951">
            <v>7650</v>
          </cell>
          <cell r="F12951" t="str">
            <v>CC-00997279</v>
          </cell>
          <cell r="J12951" t="str">
            <v>Sales Call</v>
          </cell>
          <cell r="R12951" t="str">
            <v>BPHD160162</v>
          </cell>
          <cell r="AB12951" t="str">
            <v>Sales call carried out for HMR collection</v>
          </cell>
        </row>
        <row r="12952">
          <cell r="A12952">
            <v>45140.659456018497</v>
          </cell>
          <cell r="B12952">
            <v>9360</v>
          </cell>
          <cell r="F12952" t="str">
            <v>CC-00997266</v>
          </cell>
          <cell r="J12952" t="str">
            <v>Sales Call</v>
          </cell>
          <cell r="R12952" t="str">
            <v>BSKD161477</v>
          </cell>
          <cell r="AB12952" t="str">
            <v>Sales call carried out for HMR collection</v>
          </cell>
        </row>
        <row r="12953">
          <cell r="A12953">
            <v>45140.656620370399</v>
          </cell>
          <cell r="B12953">
            <v>8775</v>
          </cell>
          <cell r="F12953" t="str">
            <v>CC-00997255</v>
          </cell>
          <cell r="J12953" t="str">
            <v>Sales Call</v>
          </cell>
          <cell r="R12953" t="str">
            <v>BQKD160076</v>
          </cell>
          <cell r="AB12953" t="str">
            <v>Sales call carried out for HMR collection</v>
          </cell>
        </row>
        <row r="12954">
          <cell r="A12954">
            <v>45140.654189814799</v>
          </cell>
          <cell r="B12954">
            <v>8100</v>
          </cell>
          <cell r="F12954" t="str">
            <v>CC-00997251</v>
          </cell>
          <cell r="J12954" t="str">
            <v>Sales Call</v>
          </cell>
          <cell r="R12954" t="str">
            <v>BNDD160224</v>
          </cell>
          <cell r="AB12954" t="str">
            <v>Sales call carried out for HMR collection</v>
          </cell>
        </row>
        <row r="12955">
          <cell r="A12955">
            <v>45140.651666666701</v>
          </cell>
          <cell r="B12955">
            <v>12970</v>
          </cell>
          <cell r="F12955" t="str">
            <v>CC-00997244</v>
          </cell>
          <cell r="J12955" t="str">
            <v>Sales Call</v>
          </cell>
          <cell r="R12955" t="str">
            <v>BQKD200034</v>
          </cell>
          <cell r="AB12955" t="str">
            <v>Sales call carried out for HMR collection</v>
          </cell>
        </row>
        <row r="12956">
          <cell r="A12956">
            <v>45140.647604166697</v>
          </cell>
          <cell r="B12956">
            <v>15850</v>
          </cell>
          <cell r="F12956" t="str">
            <v>CC-00997231</v>
          </cell>
          <cell r="J12956" t="str">
            <v>Sales Call</v>
          </cell>
          <cell r="R12956" t="str">
            <v>BPJD200007</v>
          </cell>
          <cell r="AB12956" t="str">
            <v>Sales call carried out for HMR collection</v>
          </cell>
        </row>
        <row r="12957">
          <cell r="A12957">
            <v>45140.639467592599</v>
          </cell>
          <cell r="B12957">
            <v>1054</v>
          </cell>
          <cell r="F12957" t="str">
            <v>CC-00997203</v>
          </cell>
          <cell r="J12957" t="str">
            <v>Schedule Service</v>
          </cell>
          <cell r="R12957" t="str">
            <v>BWAD163648</v>
          </cell>
          <cell r="AB12957" t="str">
            <v>Attend the site for schedule service so drain oil from tank, drain oil from cooler after cracking 2 times again drain oil from tank, drain oil from cooler total 35 oil drain. After oil drain change air filter 2 nos for engine and compressor both side, change oil filter 2nos and change 40 liter oil. After that start the unit found running ok.</v>
          </cell>
        </row>
        <row r="12958">
          <cell r="A12958">
            <v>45140.613310185203</v>
          </cell>
          <cell r="B12958">
            <v>1</v>
          </cell>
          <cell r="F12958" t="str">
            <v>CC-00997121</v>
          </cell>
          <cell r="J12958" t="str">
            <v>Commissioning</v>
          </cell>
          <cell r="R12958" t="str">
            <v>SN23T000425</v>
          </cell>
          <cell r="AB12958" t="str">
            <v>COMMISSIONING DONE...</v>
          </cell>
        </row>
        <row r="12959">
          <cell r="A12959">
            <v>45140.604467592602</v>
          </cell>
          <cell r="B12959">
            <v>5183</v>
          </cell>
          <cell r="F12959" t="str">
            <v>CC-00997107</v>
          </cell>
          <cell r="J12959" t="str">
            <v>General Service</v>
          </cell>
          <cell r="R12959" t="str">
            <v>BUFS046813</v>
          </cell>
          <cell r="AB12959" t="str">
            <v>Today we attend the customer site for general visit so we check and found that compressor running well</v>
          </cell>
        </row>
        <row r="12960">
          <cell r="A12960">
            <v>45140.529351851903</v>
          </cell>
          <cell r="B12960">
            <v>27326</v>
          </cell>
          <cell r="F12960" t="str">
            <v>CC-00996861</v>
          </cell>
          <cell r="J12960" t="str">
            <v>General Service</v>
          </cell>
          <cell r="R12960" t="str">
            <v>BMJS040004</v>
          </cell>
          <cell r="AB12960" t="str">
            <v>Today we attend the customer site for general visit so we check and found that compressor running well but service due</v>
          </cell>
        </row>
        <row r="12961">
          <cell r="A12961">
            <v>45140.524212962999</v>
          </cell>
          <cell r="B12961">
            <v>3774</v>
          </cell>
          <cell r="F12961" t="str">
            <v>CC-00996840</v>
          </cell>
          <cell r="J12961" t="str">
            <v>General Service</v>
          </cell>
          <cell r="R12961" t="str">
            <v>BUDC372327</v>
          </cell>
          <cell r="AB12961" t="str">
            <v>We visited site and cooler clean and we also found service due but unit running well.</v>
          </cell>
        </row>
        <row r="12962">
          <cell r="A12962">
            <v>45140.509085648097</v>
          </cell>
          <cell r="B12962">
            <v>4582</v>
          </cell>
          <cell r="F12962" t="str">
            <v>CC-00996793</v>
          </cell>
          <cell r="J12962" t="str">
            <v>General Service</v>
          </cell>
          <cell r="R12962" t="str">
            <v>BTEC378588</v>
          </cell>
          <cell r="AB12962" t="str">
            <v>We visited site check and found unit running well.</v>
          </cell>
        </row>
        <row r="12963">
          <cell r="A12963">
            <v>45140.482673611099</v>
          </cell>
          <cell r="B12963">
            <v>1</v>
          </cell>
          <cell r="F12963" t="str">
            <v>CC-00996706</v>
          </cell>
          <cell r="J12963" t="str">
            <v>Commissioning</v>
          </cell>
          <cell r="R12963" t="str">
            <v>BWLS031931</v>
          </cell>
          <cell r="AB12963" t="str">
            <v>COMMISSIONING DONE...comm date-02-08-2023</v>
          </cell>
        </row>
        <row r="12964">
          <cell r="A12964">
            <v>45140.479351851798</v>
          </cell>
          <cell r="B12964">
            <v>43875</v>
          </cell>
          <cell r="F12964" t="str">
            <v>CC-00996687</v>
          </cell>
          <cell r="J12964" t="str">
            <v>Schedule Service</v>
          </cell>
          <cell r="R12964" t="str">
            <v>BKAS030685</v>
          </cell>
          <cell r="AB12964" t="str">
            <v>I attended the site and changed the air filter, oil filter, oil, separator, thermal valve,pipe Coupling and greasing. Now the machine is running properly.</v>
          </cell>
        </row>
        <row r="12965">
          <cell r="A12965">
            <v>45139.7593865741</v>
          </cell>
          <cell r="B12965">
            <v>3320</v>
          </cell>
          <cell r="F12965" t="str">
            <v>CC-00996308</v>
          </cell>
          <cell r="J12965" t="str">
            <v>Sales Call</v>
          </cell>
          <cell r="R12965" t="str">
            <v>BRGD161229</v>
          </cell>
          <cell r="AB12965" t="str">
            <v>Sales call carried out for HMR collection</v>
          </cell>
        </row>
        <row r="12966">
          <cell r="A12966">
            <v>45139.757129629601</v>
          </cell>
          <cell r="B12966">
            <v>1955</v>
          </cell>
          <cell r="F12966" t="str">
            <v>CC-00996306</v>
          </cell>
          <cell r="J12966" t="str">
            <v>Sales Call</v>
          </cell>
          <cell r="R12966" t="str">
            <v>BSJD161438</v>
          </cell>
          <cell r="AB12966" t="str">
            <v>Sales call carried out for HMR collection</v>
          </cell>
        </row>
        <row r="12967">
          <cell r="A12967">
            <v>45139.734745370399</v>
          </cell>
          <cell r="B12967">
            <v>6425</v>
          </cell>
          <cell r="F12967" t="str">
            <v>CC-00996271</v>
          </cell>
          <cell r="J12967" t="str">
            <v>Sales Call</v>
          </cell>
          <cell r="R12967" t="str">
            <v>BRCD160968</v>
          </cell>
          <cell r="AB12967" t="str">
            <v>Sales call carried out for HMR collection</v>
          </cell>
        </row>
        <row r="12968">
          <cell r="A12968">
            <v>45139.732673611099</v>
          </cell>
          <cell r="B12968">
            <v>4650</v>
          </cell>
          <cell r="F12968" t="str">
            <v>CC-00996267</v>
          </cell>
          <cell r="J12968" t="str">
            <v>Sales Call</v>
          </cell>
          <cell r="R12968" t="str">
            <v>BSFD161830</v>
          </cell>
          <cell r="AB12968" t="str">
            <v>Sales call carried out for HMR collection</v>
          </cell>
        </row>
        <row r="12969">
          <cell r="A12969">
            <v>45139.730034722197</v>
          </cell>
          <cell r="B12969">
            <v>5480</v>
          </cell>
          <cell r="F12969" t="str">
            <v>CC-00996258</v>
          </cell>
          <cell r="J12969" t="str">
            <v>Sales Call</v>
          </cell>
          <cell r="R12969" t="str">
            <v>BQID160499</v>
          </cell>
          <cell r="AB12969" t="str">
            <v>Sales call carried out for HMR collection</v>
          </cell>
        </row>
        <row r="12970">
          <cell r="A12970">
            <v>45139.727673611102</v>
          </cell>
          <cell r="B12970">
            <v>5380</v>
          </cell>
          <cell r="F12970" t="str">
            <v>CC-00996254</v>
          </cell>
          <cell r="J12970" t="str">
            <v>Sales Call</v>
          </cell>
          <cell r="R12970" t="str">
            <v>BRLD160756</v>
          </cell>
          <cell r="AB12970" t="str">
            <v>Sales call carried out for HMR collection</v>
          </cell>
        </row>
        <row r="12971">
          <cell r="A12971">
            <v>45139.725277777798</v>
          </cell>
          <cell r="B12971">
            <v>5850</v>
          </cell>
          <cell r="F12971" t="str">
            <v>CC-00996248</v>
          </cell>
          <cell r="J12971" t="str">
            <v>Sales Call</v>
          </cell>
          <cell r="R12971" t="str">
            <v>GPGD160208</v>
          </cell>
          <cell r="AB12971" t="str">
            <v>Sales call carried out for HMR collection</v>
          </cell>
        </row>
        <row r="12972">
          <cell r="A12972">
            <v>45139.722916666702</v>
          </cell>
          <cell r="B12972">
            <v>5260</v>
          </cell>
          <cell r="F12972" t="str">
            <v>CC-00996241</v>
          </cell>
          <cell r="J12972" t="str">
            <v>Sales Call</v>
          </cell>
          <cell r="R12972" t="str">
            <v>BSJD161406</v>
          </cell>
          <cell r="AB12972" t="str">
            <v>Sales call carried out for HMR collection</v>
          </cell>
        </row>
        <row r="12973">
          <cell r="A12973">
            <v>45139.720023148097</v>
          </cell>
          <cell r="B12973">
            <v>4435</v>
          </cell>
          <cell r="F12973" t="str">
            <v>CC-00996231</v>
          </cell>
          <cell r="J12973" t="str">
            <v>Sales Call</v>
          </cell>
          <cell r="R12973" t="str">
            <v>BQHD160418</v>
          </cell>
          <cell r="AB12973" t="str">
            <v>Sales call carried out for HMR collection</v>
          </cell>
        </row>
        <row r="12974">
          <cell r="A12974">
            <v>45139.717499999999</v>
          </cell>
          <cell r="B12974">
            <v>7710</v>
          </cell>
          <cell r="F12974" t="str">
            <v>CC-00996227</v>
          </cell>
          <cell r="J12974" t="str">
            <v>Sales Call</v>
          </cell>
          <cell r="R12974" t="str">
            <v>BPED160088</v>
          </cell>
          <cell r="AB12974" t="str">
            <v>Sales call carried out for HMR collection</v>
          </cell>
        </row>
        <row r="12975">
          <cell r="A12975">
            <v>45139.715208333299</v>
          </cell>
          <cell r="B12975">
            <v>1710</v>
          </cell>
          <cell r="F12975" t="str">
            <v>CC-00996223</v>
          </cell>
          <cell r="J12975" t="str">
            <v>Sales Call</v>
          </cell>
          <cell r="R12975" t="str">
            <v>BRKD120213</v>
          </cell>
          <cell r="AB12975" t="str">
            <v>Sales call carried out for HMR collection</v>
          </cell>
        </row>
        <row r="12976">
          <cell r="A12976">
            <v>45139.712789351899</v>
          </cell>
          <cell r="B12976">
            <v>11350</v>
          </cell>
          <cell r="F12976" t="str">
            <v>CC-00996216</v>
          </cell>
          <cell r="J12976" t="str">
            <v>Sales Call</v>
          </cell>
          <cell r="R12976" t="str">
            <v>BRGL151464</v>
          </cell>
          <cell r="AB12976" t="str">
            <v>Sales call carried out for HMR collection</v>
          </cell>
        </row>
        <row r="12977">
          <cell r="A12977">
            <v>45139.710057870398</v>
          </cell>
          <cell r="B12977">
            <v>5740</v>
          </cell>
          <cell r="F12977" t="str">
            <v>CC-00996207</v>
          </cell>
          <cell r="J12977" t="str">
            <v>Sales Call</v>
          </cell>
          <cell r="R12977" t="str">
            <v>BRBL150944</v>
          </cell>
          <cell r="AB12977" t="str">
            <v>Sales call carried out for HMR collection</v>
          </cell>
        </row>
        <row r="12978">
          <cell r="A12978">
            <v>45139.707638888904</v>
          </cell>
          <cell r="B12978">
            <v>10900</v>
          </cell>
          <cell r="F12978" t="str">
            <v>CC-00996198</v>
          </cell>
          <cell r="J12978" t="str">
            <v>Sales Call</v>
          </cell>
          <cell r="R12978" t="str">
            <v>BRGL151468</v>
          </cell>
          <cell r="AB12978" t="str">
            <v>Sales call carried out for HMR collection</v>
          </cell>
        </row>
        <row r="12979">
          <cell r="A12979">
            <v>45139.7035763889</v>
          </cell>
          <cell r="B12979">
            <v>17005</v>
          </cell>
          <cell r="F12979" t="str">
            <v>CC-00996193</v>
          </cell>
          <cell r="J12979" t="str">
            <v>Sales Call</v>
          </cell>
          <cell r="R12979" t="str">
            <v>BQHD160416</v>
          </cell>
          <cell r="AB12979" t="str">
            <v>Sales call carried out for HMR collection</v>
          </cell>
        </row>
        <row r="12980">
          <cell r="A12980">
            <v>45139.7008333333</v>
          </cell>
          <cell r="B12980">
            <v>9250</v>
          </cell>
          <cell r="F12980" t="str">
            <v>CC-00996186</v>
          </cell>
          <cell r="J12980" t="str">
            <v>Sales Call</v>
          </cell>
          <cell r="R12980" t="str">
            <v>BQED160244</v>
          </cell>
          <cell r="AB12980" t="str">
            <v>Sales call carried out for HMR collection</v>
          </cell>
        </row>
        <row r="12981">
          <cell r="A12981">
            <v>45139.698402777802</v>
          </cell>
          <cell r="B12981">
            <v>4550</v>
          </cell>
          <cell r="F12981" t="str">
            <v>CC-00996175</v>
          </cell>
          <cell r="J12981" t="str">
            <v>Sales Call</v>
          </cell>
          <cell r="R12981" t="str">
            <v>BRJD160600</v>
          </cell>
          <cell r="AB12981" t="str">
            <v>Sales call carried out for HMR collection</v>
          </cell>
        </row>
        <row r="12982">
          <cell r="A12982">
            <v>45139.695775462998</v>
          </cell>
          <cell r="B12982">
            <v>3580</v>
          </cell>
          <cell r="F12982" t="str">
            <v>CC-00996170</v>
          </cell>
          <cell r="J12982" t="str">
            <v>Sales Call</v>
          </cell>
          <cell r="R12982" t="str">
            <v>BRCD160998</v>
          </cell>
          <cell r="AB12982" t="str">
            <v>Sales call carried out for HMR collection</v>
          </cell>
        </row>
        <row r="12983">
          <cell r="A12983">
            <v>45139.692754629599</v>
          </cell>
          <cell r="B12983">
            <v>3335</v>
          </cell>
          <cell r="F12983" t="str">
            <v>CC-00996159</v>
          </cell>
          <cell r="J12983" t="str">
            <v>Sales Call</v>
          </cell>
          <cell r="R12983" t="str">
            <v>GPLL150106</v>
          </cell>
          <cell r="AB12983" t="str">
            <v>Sales call carried out for HMR collection</v>
          </cell>
        </row>
        <row r="12984">
          <cell r="A12984">
            <v>45139.690138888902</v>
          </cell>
          <cell r="B12984">
            <v>7055</v>
          </cell>
          <cell r="F12984" t="str">
            <v>CC-00996149</v>
          </cell>
          <cell r="J12984" t="str">
            <v>Sales Call</v>
          </cell>
          <cell r="R12984" t="str">
            <v>BRBD160856</v>
          </cell>
          <cell r="AB12984" t="str">
            <v>Sales call carried out for HMR collection</v>
          </cell>
        </row>
        <row r="12985">
          <cell r="A12985">
            <v>45139.6876388889</v>
          </cell>
          <cell r="B12985">
            <v>2160</v>
          </cell>
          <cell r="F12985" t="str">
            <v>CC-00996144</v>
          </cell>
          <cell r="J12985" t="str">
            <v>Sales Call</v>
          </cell>
          <cell r="R12985" t="str">
            <v>BSKD161476</v>
          </cell>
          <cell r="AB12985" t="str">
            <v>Sales call carried out for HMR collection</v>
          </cell>
        </row>
        <row r="12986">
          <cell r="A12986">
            <v>45139.685300925899</v>
          </cell>
          <cell r="B12986">
            <v>2350</v>
          </cell>
          <cell r="F12986" t="str">
            <v>CC-00996137</v>
          </cell>
          <cell r="J12986" t="str">
            <v>Sales Call</v>
          </cell>
          <cell r="R12986" t="str">
            <v>BSLD161503</v>
          </cell>
          <cell r="AB12986" t="str">
            <v>Sales call carried out for HMR collection</v>
          </cell>
        </row>
        <row r="12987">
          <cell r="A12987">
            <v>45139.682858796303</v>
          </cell>
          <cell r="B12987">
            <v>4370</v>
          </cell>
          <cell r="F12987" t="str">
            <v>CC-00996127</v>
          </cell>
          <cell r="J12987" t="str">
            <v>Sales Call</v>
          </cell>
          <cell r="R12987" t="str">
            <v>BRCD160978</v>
          </cell>
          <cell r="AB12987" t="str">
            <v>Sales call carried out for HMR collection</v>
          </cell>
        </row>
        <row r="12988">
          <cell r="A12988">
            <v>45139.6801851852</v>
          </cell>
          <cell r="B12988">
            <v>7740</v>
          </cell>
          <cell r="F12988" t="str">
            <v>CC-00996120</v>
          </cell>
          <cell r="J12988" t="str">
            <v>Sales Call</v>
          </cell>
          <cell r="R12988" t="str">
            <v>BNBD160162</v>
          </cell>
          <cell r="AB12988" t="str">
            <v>Sales call carried out for HMR collection</v>
          </cell>
        </row>
        <row r="12989">
          <cell r="A12989">
            <v>45139.677129629599</v>
          </cell>
          <cell r="B12989">
            <v>5210</v>
          </cell>
          <cell r="F12989" t="str">
            <v>CC-00996107</v>
          </cell>
          <cell r="J12989" t="str">
            <v>Sales Call</v>
          </cell>
          <cell r="R12989" t="str">
            <v>BRCD160948</v>
          </cell>
          <cell r="AB12989" t="str">
            <v>Sales call carried out for HMR collection</v>
          </cell>
        </row>
        <row r="12990">
          <cell r="A12990">
            <v>45139.674409722204</v>
          </cell>
          <cell r="B12990">
            <v>5330</v>
          </cell>
          <cell r="F12990" t="str">
            <v>CC-00996099</v>
          </cell>
          <cell r="J12990" t="str">
            <v>Sales Call</v>
          </cell>
          <cell r="R12990" t="str">
            <v>BQED160222</v>
          </cell>
          <cell r="AB12990" t="str">
            <v>Sales call carried out for HMR collection</v>
          </cell>
        </row>
        <row r="12991">
          <cell r="A12991">
            <v>45139.6717824074</v>
          </cell>
          <cell r="B12991">
            <v>2840</v>
          </cell>
          <cell r="F12991" t="str">
            <v>CC-00996094</v>
          </cell>
          <cell r="J12991" t="str">
            <v>Sales Call</v>
          </cell>
          <cell r="R12991" t="str">
            <v>BPID120091</v>
          </cell>
          <cell r="AB12991" t="str">
            <v>Sales call carried out for HMR collection</v>
          </cell>
        </row>
        <row r="12992">
          <cell r="A12992">
            <v>45139.668831018498</v>
          </cell>
          <cell r="B12992">
            <v>3620</v>
          </cell>
          <cell r="F12992" t="str">
            <v>CC-00996090</v>
          </cell>
          <cell r="J12992" t="str">
            <v>Sales Call</v>
          </cell>
          <cell r="R12992" t="str">
            <v>BRKD160653</v>
          </cell>
          <cell r="AB12992" t="str">
            <v>Sales call carried out for HMR collection</v>
          </cell>
        </row>
        <row r="12993">
          <cell r="A12993">
            <v>45139.666030092601</v>
          </cell>
          <cell r="B12993">
            <v>2050</v>
          </cell>
          <cell r="F12993" t="str">
            <v>CC-00996087</v>
          </cell>
          <cell r="J12993" t="str">
            <v>Sales Call</v>
          </cell>
          <cell r="R12993" t="str">
            <v>BPGD220035</v>
          </cell>
          <cell r="AB12993" t="str">
            <v>Sales call carried out for HMR collection</v>
          </cell>
        </row>
        <row r="12994">
          <cell r="A12994">
            <v>45139.6636111111</v>
          </cell>
          <cell r="B12994">
            <v>6555</v>
          </cell>
          <cell r="F12994" t="str">
            <v>CC-00996082</v>
          </cell>
          <cell r="J12994" t="str">
            <v>Sales Call</v>
          </cell>
          <cell r="R12994" t="str">
            <v>BRKD220111</v>
          </cell>
          <cell r="AB12994" t="str">
            <v>Sales call carried out for HMR collection</v>
          </cell>
        </row>
        <row r="12995">
          <cell r="A12995">
            <v>45139.661145833299</v>
          </cell>
          <cell r="B12995">
            <v>4600</v>
          </cell>
          <cell r="F12995" t="str">
            <v>CC-00996074</v>
          </cell>
          <cell r="J12995" t="str">
            <v>Sales Call</v>
          </cell>
          <cell r="R12995" t="str">
            <v>BQED160215</v>
          </cell>
          <cell r="AB12995" t="str">
            <v>Sales call carried out for HMR collection</v>
          </cell>
        </row>
        <row r="12996">
          <cell r="A12996">
            <v>45139.657268518502</v>
          </cell>
          <cell r="B12996">
            <v>3774</v>
          </cell>
          <cell r="F12996" t="str">
            <v>CC-00996068</v>
          </cell>
          <cell r="J12996" t="str">
            <v>Schedule Service</v>
          </cell>
          <cell r="R12996" t="str">
            <v>BUGC373215</v>
          </cell>
          <cell r="AB12996" t="str">
            <v>Today we attend the customer site for general service so we change parts 1 air filter 2 oil filter 3 oil 4 separator than start machine running ok</v>
          </cell>
        </row>
        <row r="12997">
          <cell r="A12997">
            <v>45139.655763888899</v>
          </cell>
          <cell r="B12997">
            <v>3400</v>
          </cell>
          <cell r="F12997" t="str">
            <v>CC-00996060</v>
          </cell>
          <cell r="J12997" t="str">
            <v>Sales Call</v>
          </cell>
          <cell r="R12997" t="str">
            <v>BRKD160684</v>
          </cell>
          <cell r="AB12997" t="str">
            <v>Sales call carried out for HMR collection</v>
          </cell>
        </row>
        <row r="12998">
          <cell r="A12998">
            <v>45139.653287036999</v>
          </cell>
          <cell r="B12998">
            <v>4500</v>
          </cell>
          <cell r="F12998" t="str">
            <v>CC-00996054</v>
          </cell>
          <cell r="J12998" t="str">
            <v>Sales Call</v>
          </cell>
          <cell r="R12998" t="str">
            <v>BUAD162630</v>
          </cell>
          <cell r="AB12998" t="str">
            <v>Sales call carried out for HMR collection</v>
          </cell>
        </row>
        <row r="12999">
          <cell r="A12999">
            <v>45139.649791666699</v>
          </cell>
          <cell r="B12999">
            <v>5570</v>
          </cell>
          <cell r="F12999" t="str">
            <v>CC-00996047</v>
          </cell>
          <cell r="J12999" t="str">
            <v>Sales Call</v>
          </cell>
          <cell r="R12999" t="str">
            <v>BUAD162625</v>
          </cell>
          <cell r="AB12999" t="str">
            <v>Sales call carried out for HMR collection</v>
          </cell>
        </row>
        <row r="13000">
          <cell r="A13000">
            <v>45139.6471296296</v>
          </cell>
          <cell r="B13000">
            <v>4350</v>
          </cell>
          <cell r="F13000" t="str">
            <v>CC-00996036</v>
          </cell>
          <cell r="J13000" t="str">
            <v>Sales Call</v>
          </cell>
          <cell r="R13000" t="str">
            <v>BULL160564</v>
          </cell>
          <cell r="AB13000" t="str">
            <v>Sales call carried out for HMR collection</v>
          </cell>
        </row>
        <row r="13001">
          <cell r="A13001">
            <v>45139.644027777802</v>
          </cell>
          <cell r="B13001">
            <v>7700</v>
          </cell>
          <cell r="F13001" t="str">
            <v>CC-00996028</v>
          </cell>
          <cell r="J13001" t="str">
            <v>Sales Call</v>
          </cell>
          <cell r="R13001" t="str">
            <v>BULD162559</v>
          </cell>
          <cell r="AB13001" t="str">
            <v>Sales call carried out for HMR collection</v>
          </cell>
        </row>
        <row r="13002">
          <cell r="A13002">
            <v>45139.641446759299</v>
          </cell>
          <cell r="B13002">
            <v>1160</v>
          </cell>
          <cell r="F13002" t="str">
            <v>CC-00996024</v>
          </cell>
          <cell r="J13002" t="str">
            <v>Sales Call</v>
          </cell>
          <cell r="R13002" t="str">
            <v>BTID162377</v>
          </cell>
          <cell r="AB13002" t="str">
            <v>Sales call carried out for HMR collection</v>
          </cell>
        </row>
        <row r="13003">
          <cell r="A13003">
            <v>45139.639062499999</v>
          </cell>
          <cell r="B13003">
            <v>7100</v>
          </cell>
          <cell r="F13003" t="str">
            <v>CC-00996018</v>
          </cell>
          <cell r="J13003" t="str">
            <v>Sales Call</v>
          </cell>
          <cell r="R13003" t="str">
            <v>BTDD162186</v>
          </cell>
          <cell r="AB13003" t="str">
            <v>Sales call carried out for HMR collection</v>
          </cell>
        </row>
        <row r="13004">
          <cell r="A13004">
            <v>45139.636215277802</v>
          </cell>
          <cell r="B13004">
            <v>6305</v>
          </cell>
          <cell r="F13004" t="str">
            <v>CC-00996013</v>
          </cell>
          <cell r="J13004" t="str">
            <v>Sales Call</v>
          </cell>
          <cell r="R13004" t="str">
            <v>BTDD162192</v>
          </cell>
          <cell r="AB13004" t="str">
            <v>Sales call carried out for HMR collection</v>
          </cell>
        </row>
        <row r="13005">
          <cell r="A13005">
            <v>45139.633657407401</v>
          </cell>
          <cell r="B13005">
            <v>1800</v>
          </cell>
          <cell r="F13005" t="str">
            <v>CC-00996009</v>
          </cell>
          <cell r="J13005" t="str">
            <v>Sales Call</v>
          </cell>
          <cell r="R13005" t="str">
            <v>BTID162392</v>
          </cell>
          <cell r="AB13005" t="str">
            <v>Sales call carried out for HMR collection</v>
          </cell>
        </row>
        <row r="13006">
          <cell r="A13006">
            <v>45139.63</v>
          </cell>
          <cell r="B13006">
            <v>6240</v>
          </cell>
          <cell r="F13006" t="str">
            <v>CC-00996003</v>
          </cell>
          <cell r="J13006" t="str">
            <v>Sales Call</v>
          </cell>
          <cell r="R13006" t="str">
            <v>BTFD162243</v>
          </cell>
          <cell r="AB13006" t="str">
            <v>Sales call carried out for HMR collection</v>
          </cell>
        </row>
        <row r="13007">
          <cell r="A13007">
            <v>45139.627592592602</v>
          </cell>
          <cell r="B13007">
            <v>7500</v>
          </cell>
          <cell r="F13007" t="str">
            <v>CC-00995998</v>
          </cell>
          <cell r="J13007" t="str">
            <v>Sales Call</v>
          </cell>
          <cell r="R13007" t="str">
            <v>BTFD162244</v>
          </cell>
          <cell r="AB13007" t="str">
            <v>Sales call carried out for HMR collection</v>
          </cell>
        </row>
        <row r="13008">
          <cell r="A13008">
            <v>45139.624872685199</v>
          </cell>
          <cell r="B13008">
            <v>6900</v>
          </cell>
          <cell r="F13008" t="str">
            <v>CC-00995992</v>
          </cell>
          <cell r="J13008" t="str">
            <v>Sales Call</v>
          </cell>
          <cell r="R13008" t="str">
            <v>BTED162217</v>
          </cell>
          <cell r="AB13008" t="str">
            <v>Sales call carried out for HMR collection</v>
          </cell>
        </row>
        <row r="13009">
          <cell r="A13009">
            <v>45139.620729166701</v>
          </cell>
          <cell r="B13009">
            <v>1490</v>
          </cell>
          <cell r="F13009" t="str">
            <v>CC-00995983</v>
          </cell>
          <cell r="J13009" t="str">
            <v>Sales Call</v>
          </cell>
          <cell r="R13009" t="str">
            <v>BTKD162083</v>
          </cell>
          <cell r="AB13009" t="str">
            <v>Sales call carried out for HMR collection</v>
          </cell>
        </row>
        <row r="13010">
          <cell r="A13010">
            <v>45139.618344907401</v>
          </cell>
          <cell r="B13010">
            <v>2870</v>
          </cell>
          <cell r="F13010" t="str">
            <v>CC-00995978</v>
          </cell>
          <cell r="J13010" t="str">
            <v>Sales Call</v>
          </cell>
          <cell r="R13010" t="str">
            <v>BTGD162296</v>
          </cell>
          <cell r="AB13010" t="str">
            <v>Sales call carried out for HMR collection</v>
          </cell>
        </row>
        <row r="13011">
          <cell r="A13011">
            <v>45139.595127314802</v>
          </cell>
          <cell r="B13011">
            <v>6770</v>
          </cell>
          <cell r="F13011" t="str">
            <v>CC-00995919</v>
          </cell>
          <cell r="J13011" t="str">
            <v>Sales Call</v>
          </cell>
          <cell r="R13011" t="str">
            <v>BTJD162046</v>
          </cell>
          <cell r="AB13011" t="str">
            <v>Sales call carried out for HMR collection</v>
          </cell>
        </row>
        <row r="13012">
          <cell r="A13012">
            <v>45139.591793981497</v>
          </cell>
          <cell r="B13012">
            <v>6600</v>
          </cell>
          <cell r="F13012" t="str">
            <v>CC-00995905</v>
          </cell>
          <cell r="J13012" t="str">
            <v>Sales Call</v>
          </cell>
          <cell r="R13012" t="str">
            <v>BTCD162159</v>
          </cell>
          <cell r="AB13012" t="str">
            <v>Sales call carried out for HMR collection</v>
          </cell>
        </row>
        <row r="13013">
          <cell r="A13013">
            <v>45139.589259259301</v>
          </cell>
          <cell r="B13013">
            <v>3470</v>
          </cell>
          <cell r="F13013" t="str">
            <v>CC-00995902</v>
          </cell>
          <cell r="J13013" t="str">
            <v>Sales Call</v>
          </cell>
          <cell r="R13013" t="str">
            <v>BSID161973</v>
          </cell>
          <cell r="AB13013" t="str">
            <v>Sales call carried out for HMR collection</v>
          </cell>
        </row>
        <row r="13014">
          <cell r="A13014">
            <v>45139.586689814802</v>
          </cell>
          <cell r="B13014">
            <v>3750</v>
          </cell>
          <cell r="F13014" t="str">
            <v>CC-00995897</v>
          </cell>
          <cell r="J13014" t="str">
            <v>Sales Call</v>
          </cell>
          <cell r="R13014" t="str">
            <v>BTJD162016</v>
          </cell>
          <cell r="AB13014" t="str">
            <v>Sales call carried out for HMR collection</v>
          </cell>
        </row>
        <row r="13015">
          <cell r="A13015">
            <v>45139.5840046296</v>
          </cell>
          <cell r="B13015">
            <v>5860</v>
          </cell>
          <cell r="F13015" t="str">
            <v>CC-00995888</v>
          </cell>
          <cell r="J13015" t="str">
            <v>Sales Call</v>
          </cell>
          <cell r="R13015" t="str">
            <v>BSAD230391</v>
          </cell>
          <cell r="AB13015" t="str">
            <v>Sales call carried out for HMR collection</v>
          </cell>
        </row>
        <row r="13016">
          <cell r="A13016">
            <v>45139.581423611096</v>
          </cell>
          <cell r="B13016">
            <v>3900</v>
          </cell>
          <cell r="F13016" t="str">
            <v>CC-00995883</v>
          </cell>
          <cell r="J13016" t="str">
            <v>Sales Call</v>
          </cell>
          <cell r="R13016" t="str">
            <v>BSHD200586</v>
          </cell>
          <cell r="AB13016" t="str">
            <v>Sales call carried out for HMR collection</v>
          </cell>
        </row>
        <row r="13017">
          <cell r="A13017">
            <v>45139.578587962998</v>
          </cell>
          <cell r="B13017">
            <v>5700</v>
          </cell>
          <cell r="F13017" t="str">
            <v>CC-00995881</v>
          </cell>
          <cell r="J13017" t="str">
            <v>Sales Call</v>
          </cell>
          <cell r="R13017" t="str">
            <v>BSKD161462</v>
          </cell>
          <cell r="AB13017" t="str">
            <v>Sales call carried out for HMR collection</v>
          </cell>
        </row>
        <row r="13018">
          <cell r="A13018">
            <v>45139.575590277796</v>
          </cell>
          <cell r="B13018">
            <v>3000</v>
          </cell>
          <cell r="F13018" t="str">
            <v>CC-00995877</v>
          </cell>
          <cell r="J13018" t="str">
            <v>Sales Call</v>
          </cell>
          <cell r="R13018" t="str">
            <v>BUAL160594</v>
          </cell>
          <cell r="AB13018" t="str">
            <v>Sales call carried out for HMR collection</v>
          </cell>
        </row>
        <row r="13019">
          <cell r="A13019">
            <v>45139.548032407401</v>
          </cell>
          <cell r="B13019">
            <v>1</v>
          </cell>
          <cell r="F13019" t="str">
            <v>CC-00995819</v>
          </cell>
          <cell r="J13019" t="str">
            <v>Commissioning</v>
          </cell>
          <cell r="R13019" t="str">
            <v>BWLD231345</v>
          </cell>
          <cell r="AB13019" t="str">
            <v>Commissioning done on 01-08-2023</v>
          </cell>
        </row>
        <row r="13020">
          <cell r="A13020">
            <v>45139.537152777797</v>
          </cell>
          <cell r="B13020">
            <v>3140</v>
          </cell>
          <cell r="F13020" t="str">
            <v>CC-00995786</v>
          </cell>
          <cell r="J13020" t="str">
            <v>Complaint - Running With Problem</v>
          </cell>
          <cell r="R13020" t="str">
            <v>BQKD200046</v>
          </cell>
          <cell r="AB13020" t="str">
            <v>Attend the site for oil leakage through shaft seal so decoupled the airend and lay down the airend to the ground level after then check the airend found shaft seal in damaged condition . After then open the hub, remove the seal housing remove the seal and remove the inner ring, after then clean the surface area and fitted the shaft seal with new inner ring. Fitted the hub and fitted the coupling after then recoupled the airend with engine and fitted all hoses, pipelines and air filter. Replace the oil and oil filter. Start the unit and run the unit on load condition found unit is running in good condition.</v>
          </cell>
        </row>
        <row r="13021">
          <cell r="A13021">
            <v>45139.276504629597</v>
          </cell>
          <cell r="B13021">
            <v>3446</v>
          </cell>
          <cell r="F13021" t="str">
            <v>CC-00995299</v>
          </cell>
          <cell r="J13021" t="str">
            <v>Schedule Service - AMC</v>
          </cell>
          <cell r="R13021" t="str">
            <v>BVKC374486</v>
          </cell>
          <cell r="AB13021" t="str">
            <v>AMC Visit done</v>
          </cell>
        </row>
        <row r="13022">
          <cell r="A13022">
            <v>45138.6953125</v>
          </cell>
          <cell r="B13022">
            <v>26234</v>
          </cell>
          <cell r="F13022" t="str">
            <v>CC-00995038</v>
          </cell>
          <cell r="J13022" t="str">
            <v>General Service</v>
          </cell>
          <cell r="R13022" t="str">
            <v>BQHS040705</v>
          </cell>
          <cell r="AB13022" t="str">
            <v>We visited site check and found service due.</v>
          </cell>
        </row>
        <row r="13023">
          <cell r="A13023">
            <v>45138.663981481499</v>
          </cell>
          <cell r="B13023">
            <v>1</v>
          </cell>
          <cell r="F13023" t="str">
            <v>CC-00994978</v>
          </cell>
          <cell r="J13023" t="str">
            <v>Pre Commissioning</v>
          </cell>
          <cell r="R13023" t="str">
            <v>BWLD231345</v>
          </cell>
          <cell r="AB13023" t="str">
            <v>Attend the site and drain oil from tank, drain oil from cooler after total oil drain change air filter, oil filter, air oil separator, actuator kit, pressure regulator kit, BDV kit, MPV kit, air lube plus 35 liter. After that start the unit found running ok</v>
          </cell>
        </row>
        <row r="13024">
          <cell r="A13024">
            <v>45138.644270833298</v>
          </cell>
          <cell r="B13024">
            <v>6700</v>
          </cell>
          <cell r="F13024" t="str">
            <v>CC-00994923</v>
          </cell>
          <cell r="J13024" t="str">
            <v>Schedule Service</v>
          </cell>
          <cell r="R13024" t="str">
            <v>BTKD162112</v>
          </cell>
          <cell r="AB13024" t="str">
            <v>Attend the site for schedule service so drain oil from tank and cooler about 38 liter after that change air oil separators and change all valve kit, 1. MPV kit, 2. ADV kit, 3. BDV kit, 4, Actuator valve kit, 5. Pressure regulator kit and oil 40 liters. After that start the unit found running ok.</v>
          </cell>
        </row>
        <row r="13025">
          <cell r="A13025">
            <v>45138.643310185202</v>
          </cell>
          <cell r="B13025">
            <v>3720</v>
          </cell>
          <cell r="F13025" t="str">
            <v>CC-00994917</v>
          </cell>
          <cell r="J13025" t="str">
            <v>Schedule Service</v>
          </cell>
          <cell r="R13025" t="str">
            <v>BUKD162491</v>
          </cell>
          <cell r="AB13025" t="str">
            <v>Attend the site for schedule service so drain oil from tank and cooler about 38 liter after that change oil filter, air filter compress or and engine both site, and oil 40 liters. After that start the unit found running ok.</v>
          </cell>
        </row>
        <row r="13026">
          <cell r="A13026">
            <v>45138.642430555599</v>
          </cell>
          <cell r="B13026">
            <v>6300</v>
          </cell>
          <cell r="F13026" t="str">
            <v>CC-00994912</v>
          </cell>
          <cell r="J13026" t="str">
            <v>Schedule Service</v>
          </cell>
          <cell r="R13026" t="str">
            <v>BTDD162192</v>
          </cell>
          <cell r="AB13026" t="str">
            <v>Attend the site for schedule service so drain oil from tank and cooler about 38 liter after that change oil filter, air filter compress or and engine both sote, and oil 40 liters. After that start the unit found running ok.</v>
          </cell>
        </row>
        <row r="13027">
          <cell r="A13027">
            <v>45138.641412037003</v>
          </cell>
          <cell r="B13027">
            <v>4630</v>
          </cell>
          <cell r="F13027" t="str">
            <v>CC-00994910</v>
          </cell>
          <cell r="J13027" t="str">
            <v>Schedule Service</v>
          </cell>
          <cell r="R13027" t="str">
            <v>BSAD161582</v>
          </cell>
          <cell r="AB13027" t="str">
            <v>Attend the site for schedule service so drain oil from tank and cooler about 38 liter after that change oil filter, air filter compress or and engine both site, and oil 40 liters. After that start the unit found running ok.</v>
          </cell>
        </row>
        <row r="13028">
          <cell r="A13028">
            <v>45138.640069444402</v>
          </cell>
          <cell r="B13028">
            <v>4500</v>
          </cell>
          <cell r="F13028" t="str">
            <v>CC-00994906</v>
          </cell>
          <cell r="J13028" t="str">
            <v>Schedule Service</v>
          </cell>
          <cell r="R13028" t="str">
            <v>BUAD162630</v>
          </cell>
          <cell r="AB13028" t="str">
            <v>Attend the site for schedule service so drain oil from tank and cooler about 38 liter after that change oil filter, air filter compress or and engine both sote, and oil 40 liters. After that start the unit found running ok.</v>
          </cell>
        </row>
        <row r="13029">
          <cell r="A13029">
            <v>45138.639166666697</v>
          </cell>
          <cell r="B13029">
            <v>5565</v>
          </cell>
          <cell r="F13029" t="str">
            <v>CC-00994902</v>
          </cell>
          <cell r="J13029" t="str">
            <v>Schedule Service</v>
          </cell>
          <cell r="R13029" t="str">
            <v>BUAD162625</v>
          </cell>
          <cell r="AB13029" t="str">
            <v>Attend the site for schedule service so drain oil from tank and cooler about 38 liter after that change oil filter, air filter compress or and engine both sote, change all valve kit, 1. MPV kit, 2. ADV kit, 3. BDV kit, 4, Actuator valve kit, 5. Pressure regulator kit and oil 40 liters. After that start the unit found running ok.</v>
          </cell>
        </row>
        <row r="13030">
          <cell r="A13030">
            <v>45138.638067129599</v>
          </cell>
          <cell r="B13030">
            <v>6945</v>
          </cell>
          <cell r="F13030" t="str">
            <v>CC-00994895</v>
          </cell>
          <cell r="J13030" t="str">
            <v>Schedule Service</v>
          </cell>
          <cell r="R13030" t="str">
            <v>BTGD162289</v>
          </cell>
          <cell r="AB13030" t="str">
            <v>Attend the site for schedule service so drain oil from tank and cooler about 38 liter after that change oil filter, air filter compress or and engine both site and oil 40 liters. After that start the unit found running ok.</v>
          </cell>
        </row>
        <row r="13031">
          <cell r="A13031">
            <v>45138.636944444399</v>
          </cell>
          <cell r="B13031">
            <v>4400</v>
          </cell>
          <cell r="F13031" t="str">
            <v>CC-00994890</v>
          </cell>
          <cell r="J13031" t="str">
            <v>Schedule Service</v>
          </cell>
          <cell r="R13031" t="str">
            <v>BRGD230256</v>
          </cell>
          <cell r="AB13031" t="str">
            <v>Attend the site for schedule service so drain oil from tank and cooler about 38 liter after that change oil filter, air filter engine side and oil 40 liters. After that start the unit found running ok.</v>
          </cell>
        </row>
        <row r="13032">
          <cell r="A13032">
            <v>45138.635879629597</v>
          </cell>
          <cell r="B13032">
            <v>7740</v>
          </cell>
          <cell r="F13032" t="str">
            <v>CC-00994887</v>
          </cell>
          <cell r="J13032" t="str">
            <v>Schedule Service</v>
          </cell>
          <cell r="R13032" t="str">
            <v>BQBD200008</v>
          </cell>
          <cell r="AB13032" t="str">
            <v>Attend the site for schedule service so drain oil from tank and cooler about 38 liter after that change oil filter, air filter compress side and oil 40 liters. After that start the unit found running ok.</v>
          </cell>
        </row>
        <row r="13033">
          <cell r="A13033">
            <v>45138.634224537003</v>
          </cell>
          <cell r="B13033">
            <v>3770</v>
          </cell>
          <cell r="F13033" t="str">
            <v>CC-00994879</v>
          </cell>
          <cell r="J13033" t="str">
            <v>Schedule Service</v>
          </cell>
          <cell r="R13033" t="str">
            <v>BSGD161854</v>
          </cell>
          <cell r="AB13033" t="str">
            <v>Attend the site for schedule service so drain oil from tank and cooler about 38 liter after that change oil filter, air filter compress or and engine both sote and oil 40 liters. After that start the unit found running ok.</v>
          </cell>
        </row>
        <row r="13034">
          <cell r="A13034">
            <v>45138.6325</v>
          </cell>
          <cell r="B13034">
            <v>6230</v>
          </cell>
          <cell r="F13034" t="str">
            <v>CC-00994872</v>
          </cell>
          <cell r="J13034" t="str">
            <v>Schedule Service</v>
          </cell>
          <cell r="R13034" t="str">
            <v>BULD162568</v>
          </cell>
          <cell r="AB13034" t="str">
            <v>Attend the site for schedule service so drain oil from tank and cooler about 18 liter after that change oil filter, air filter engineer site and oil 20 liters. After that start the unit found running ok.</v>
          </cell>
        </row>
        <row r="13035">
          <cell r="A13035">
            <v>45138.631342592598</v>
          </cell>
          <cell r="B13035">
            <v>5740</v>
          </cell>
          <cell r="F13035" t="str">
            <v>CC-00994867</v>
          </cell>
          <cell r="J13035" t="str">
            <v>Schedule Service</v>
          </cell>
          <cell r="R13035" t="str">
            <v>BRBL150944</v>
          </cell>
          <cell r="AB13035" t="str">
            <v>Attend the site for schedule service so drain oil from tank and cooler about 18 liter after that change oil filter, air filter engineer site and oil 20 liters. After that start the unit found running ok.</v>
          </cell>
        </row>
        <row r="13036">
          <cell r="A13036">
            <v>45138.630335648202</v>
          </cell>
          <cell r="B13036">
            <v>6025</v>
          </cell>
          <cell r="F13036" t="str">
            <v>CC-00994863</v>
          </cell>
          <cell r="J13036" t="str">
            <v>Schedule Service</v>
          </cell>
          <cell r="R13036" t="str">
            <v>BPLD200068</v>
          </cell>
          <cell r="AB13036" t="str">
            <v>Attend the site for schedule service so replace air filter engine side, oil 39 litres, oil filter 90 lpm 2nos., unit on load condition found unit is running in normal with all parameters under limit</v>
          </cell>
        </row>
        <row r="13037">
          <cell r="A13037">
            <v>45138.629085648201</v>
          </cell>
          <cell r="B13037">
            <v>9355</v>
          </cell>
          <cell r="F13037" t="str">
            <v>CC-00994861</v>
          </cell>
          <cell r="J13037" t="str">
            <v>Schedule Service</v>
          </cell>
          <cell r="R13037" t="str">
            <v>BSKD161477</v>
          </cell>
          <cell r="AB13037" t="str">
            <v>Attend the site for schedule service so replace air filter engine and compressor both side, oil 39 litres, oil filter 90 lpm 2nos. After all work done start the unit on load condition found unit is running in normal with all parameters under limit.</v>
          </cell>
        </row>
        <row r="13038">
          <cell r="A13038">
            <v>45138.612129629597</v>
          </cell>
          <cell r="B13038">
            <v>17329</v>
          </cell>
          <cell r="F13038" t="str">
            <v>CC-00994832</v>
          </cell>
          <cell r="J13038" t="str">
            <v>Schedule Service</v>
          </cell>
          <cell r="R13038" t="str">
            <v>BSKS036365</v>
          </cell>
          <cell r="AB13038" t="str">
            <v>Today we attend the customer site for general service so we change parts 1 air filter 2 oil filter 3 oil 4 separator 5 valve kit than start machine running ok</v>
          </cell>
        </row>
        <row r="13039">
          <cell r="A13039">
            <v>45138.520925925899</v>
          </cell>
          <cell r="B13039">
            <v>1</v>
          </cell>
          <cell r="F13039" t="str">
            <v>CC-00994589</v>
          </cell>
          <cell r="J13039" t="str">
            <v>Commissioning</v>
          </cell>
          <cell r="R13039" t="str">
            <v>BVDC376415</v>
          </cell>
          <cell r="AB13039" t="str">
            <v>COMMISSIONING DONE....comm date-31-07-2023</v>
          </cell>
        </row>
        <row r="13040">
          <cell r="A13040">
            <v>45138.291550925896</v>
          </cell>
          <cell r="B13040">
            <v>28861</v>
          </cell>
          <cell r="F13040" t="str">
            <v>CC-00994293</v>
          </cell>
          <cell r="J13040" t="str">
            <v>Schedule Service - AMC</v>
          </cell>
          <cell r="R13040" t="str">
            <v>BQBS033819</v>
          </cell>
          <cell r="AB13040" t="str">
            <v>Service already done on 7 July 23 with call id-CC-00972785.</v>
          </cell>
        </row>
        <row r="13041">
          <cell r="A13041">
            <v>45138.277303240699</v>
          </cell>
          <cell r="B13041">
            <v>13695</v>
          </cell>
          <cell r="F13041" t="str">
            <v>CC-00994188</v>
          </cell>
          <cell r="J13041" t="str">
            <v>Schedule Service - AMC</v>
          </cell>
          <cell r="R13041" t="str">
            <v>BPIC370386</v>
          </cell>
          <cell r="AB13041" t="str">
            <v>Today we attend the customer site for amc visit so we check and found that compressor running well and air buildup in 6 minutes</v>
          </cell>
        </row>
        <row r="13042">
          <cell r="A13042">
            <v>45137.278854166703</v>
          </cell>
          <cell r="B13042">
            <v>7902</v>
          </cell>
          <cell r="F13042" t="str">
            <v>CC-00993991</v>
          </cell>
          <cell r="J13042" t="str">
            <v>Schedule Service - AMC</v>
          </cell>
          <cell r="R13042" t="str">
            <v>BUDS046275</v>
          </cell>
          <cell r="AB13042" t="str">
            <v>We visited site check and found unit running well.we check Oil level low and valve kit remaining hours 450</v>
          </cell>
        </row>
        <row r="13043">
          <cell r="A13043">
            <v>45136.678668981498</v>
          </cell>
          <cell r="B13043">
            <v>2047</v>
          </cell>
          <cell r="F13043" t="str">
            <v>CC-00993859</v>
          </cell>
          <cell r="J13043" t="str">
            <v>Schedule Service</v>
          </cell>
          <cell r="R13043" t="str">
            <v>BVJD162958</v>
          </cell>
          <cell r="AB13043" t="str">
            <v>Attend the site for schedule service so drain oil from tank, drain oil from cooler, after cranking 2 times oil drain from tank and oil drain from tank total oil drain 35 liters after that change oil filters 2 nos, air filter 2nos for compressor ans engine both side and change 40nliters oil. After that start the unit found running ok.</v>
          </cell>
        </row>
        <row r="13044">
          <cell r="A13044">
            <v>45136.593171296299</v>
          </cell>
          <cell r="B13044">
            <v>1</v>
          </cell>
          <cell r="F13044" t="str">
            <v>CC-00993693</v>
          </cell>
          <cell r="J13044" t="str">
            <v>Commissioning</v>
          </cell>
          <cell r="R13044" t="str">
            <v>CWJE212031</v>
          </cell>
          <cell r="AB13044" t="str">
            <v>COMMISSIONING DONE</v>
          </cell>
        </row>
        <row r="13045">
          <cell r="A13045">
            <v>45136.459756944401</v>
          </cell>
          <cell r="B13045">
            <v>33782</v>
          </cell>
          <cell r="F13045" t="str">
            <v>CC-00993227</v>
          </cell>
          <cell r="J13045" t="str">
            <v>Schedule Service</v>
          </cell>
          <cell r="R13045" t="str">
            <v>BSJS035917</v>
          </cell>
          <cell r="AB13045" t="str">
            <v>Attend the site for schedule service so change parts are air filter, oil filter and all valve kit 1. Intake valve kit, 2. Blow down valve, 3. Solenoid valve kit, 4. Minimum pressure valve, 5. Auto drain valve, 6. Actuator kit, 7. Pressure regulator kit. After all parts change start the unit found running ok.</v>
          </cell>
        </row>
        <row r="13046">
          <cell r="A13046">
            <v>45136.457326388903</v>
          </cell>
          <cell r="B13046">
            <v>0</v>
          </cell>
          <cell r="F13046" t="str">
            <v>CC-00993222</v>
          </cell>
          <cell r="J13046" t="str">
            <v>Preservative Measures</v>
          </cell>
          <cell r="R13046" t="str">
            <v>22580509</v>
          </cell>
          <cell r="AB13046" t="str">
            <v>Preservation Measures done</v>
          </cell>
        </row>
        <row r="13047">
          <cell r="A13047">
            <v>45135.8964583333</v>
          </cell>
          <cell r="B13047">
            <v>0</v>
          </cell>
          <cell r="F13047" t="str">
            <v>CC-00992973</v>
          </cell>
          <cell r="J13047" t="str">
            <v>Complaint - Breakdown</v>
          </cell>
          <cell r="R13047" t="str">
            <v>CWJE710733</v>
          </cell>
          <cell r="AB13047" t="str">
            <v>Pending for visit confirmation 29-07-2023 Pending for commercial reason 31-07-2023 Waiting for DOC updated in call 04-08-2023 Waiting for DOC updated in call 11-08-2023 Waiting for DOC updated in call 18-08-2023</v>
          </cell>
        </row>
        <row r="13048">
          <cell r="A13048">
            <v>45135.7441203704</v>
          </cell>
          <cell r="B13048">
            <v>0</v>
          </cell>
          <cell r="F13048" t="str">
            <v>CC-00992896</v>
          </cell>
          <cell r="J13048" t="str">
            <v>Commissioning</v>
          </cell>
          <cell r="R13048" t="str">
            <v>22580509</v>
          </cell>
          <cell r="AB13048" t="str">
            <v>Commissioning done on 29-07-2023</v>
          </cell>
        </row>
        <row r="13049">
          <cell r="A13049">
            <v>45135.692939814799</v>
          </cell>
          <cell r="B13049">
            <v>0</v>
          </cell>
          <cell r="F13049" t="str">
            <v>CC-00992773</v>
          </cell>
          <cell r="J13049" t="str">
            <v>Complaint - Breakdown</v>
          </cell>
          <cell r="R13049" t="str">
            <v>BULL160559</v>
          </cell>
          <cell r="AB13049"/>
        </row>
        <row r="13050">
          <cell r="A13050">
            <v>45135.521631944401</v>
          </cell>
          <cell r="B13050">
            <v>4339</v>
          </cell>
          <cell r="F13050" t="str">
            <v>CC-00992290</v>
          </cell>
          <cell r="J13050" t="str">
            <v>Schedule Service</v>
          </cell>
          <cell r="R13050" t="str">
            <v>BSBC375571</v>
          </cell>
          <cell r="AB13050" t="str">
            <v>I attended the site and changed the air filter, oil filter, oil, and separator. Now the machine is running properly.</v>
          </cell>
        </row>
        <row r="13051">
          <cell r="A13051">
            <v>45135.471712963001</v>
          </cell>
          <cell r="B13051">
            <v>0</v>
          </cell>
          <cell r="F13051" t="str">
            <v>CC-00992155</v>
          </cell>
          <cell r="J13051" t="str">
            <v>Preservative Measures</v>
          </cell>
          <cell r="R13051" t="str">
            <v>BVDC376415</v>
          </cell>
          <cell r="AB13051" t="str">
            <v>Preservative measures done</v>
          </cell>
        </row>
        <row r="13052">
          <cell r="A13052">
            <v>45135.465277777803</v>
          </cell>
          <cell r="B13052">
            <v>8096</v>
          </cell>
          <cell r="F13052" t="str">
            <v>CC-00992137</v>
          </cell>
          <cell r="J13052" t="str">
            <v>Complaint - Breakdown</v>
          </cell>
          <cell r="R13052" t="str">
            <v>BULL160559</v>
          </cell>
          <cell r="AB13052" t="str">
            <v>Dis mental the surend and found dust entry in it. So airend overhauling at our service centre, changed bearing kit. After that schedule service done and change air filter, oil filter and oil ams clean radiator, oil tank, all oil hoses and re fitted again and run unit found running ok. We wrongly opened child call so we canceled it. Child call tracking no. CC-00992773</v>
          </cell>
        </row>
        <row r="13053">
          <cell r="A13053">
            <v>45134.846875000003</v>
          </cell>
          <cell r="B13053">
            <v>570</v>
          </cell>
          <cell r="F13053" t="str">
            <v>CC-00991844</v>
          </cell>
          <cell r="J13053" t="str">
            <v>Schedule Service</v>
          </cell>
          <cell r="R13053" t="str">
            <v>BVIL161081</v>
          </cell>
          <cell r="AB13053" t="str">
            <v>Attend the site for schedule service so drain oil approx 18 liters after oil drain change air filter, oil filter and change oil 20 liters after that start the unit found running ok.</v>
          </cell>
        </row>
        <row r="13054">
          <cell r="A13054">
            <v>45134.685787037</v>
          </cell>
          <cell r="B13054">
            <v>1850</v>
          </cell>
          <cell r="F13054" t="str">
            <v>CC-00991707</v>
          </cell>
          <cell r="J13054" t="str">
            <v>Sales Call</v>
          </cell>
          <cell r="R13054" t="str">
            <v>BSKD220275</v>
          </cell>
          <cell r="AB13054" t="str">
            <v>Sales call carried out for HMR collection</v>
          </cell>
        </row>
        <row r="13055">
          <cell r="A13055">
            <v>45134.684745370403</v>
          </cell>
          <cell r="B13055">
            <v>980</v>
          </cell>
          <cell r="F13055" t="str">
            <v>CC-00991703</v>
          </cell>
          <cell r="J13055" t="str">
            <v>Sales Call</v>
          </cell>
          <cell r="R13055" t="str">
            <v>BNJD120010</v>
          </cell>
          <cell r="AB13055" t="str">
            <v>Sales call carried out for HMR collection</v>
          </cell>
        </row>
        <row r="13056">
          <cell r="A13056">
            <v>45134.683692129598</v>
          </cell>
          <cell r="B13056">
            <v>4350</v>
          </cell>
          <cell r="F13056" t="str">
            <v>CC-00991700</v>
          </cell>
          <cell r="J13056" t="str">
            <v>Sales Call</v>
          </cell>
          <cell r="R13056" t="str">
            <v>GOHD160077</v>
          </cell>
          <cell r="AB13056" t="str">
            <v>Sales call carried out for HMR collection</v>
          </cell>
        </row>
        <row r="13057">
          <cell r="A13057">
            <v>45134.681365740696</v>
          </cell>
          <cell r="B13057">
            <v>7015</v>
          </cell>
          <cell r="F13057" t="str">
            <v>CC-00991691</v>
          </cell>
          <cell r="J13057" t="str">
            <v>Sales Call</v>
          </cell>
          <cell r="R13057" t="str">
            <v>BRAD160811</v>
          </cell>
          <cell r="AB13057" t="str">
            <v>Sales call carried out for HMR collection</v>
          </cell>
        </row>
        <row r="13058">
          <cell r="A13058">
            <v>45134.680034722202</v>
          </cell>
          <cell r="B13058">
            <v>905</v>
          </cell>
          <cell r="F13058" t="str">
            <v>CC-00991683</v>
          </cell>
          <cell r="J13058" t="str">
            <v>Sales Call</v>
          </cell>
          <cell r="R13058" t="str">
            <v>BJGD200109</v>
          </cell>
          <cell r="AB13058" t="str">
            <v>Sales call carried out for HMR collection</v>
          </cell>
        </row>
        <row r="13059">
          <cell r="A13059">
            <v>45134.6785648148</v>
          </cell>
          <cell r="B13059">
            <v>345</v>
          </cell>
          <cell r="F13059" t="str">
            <v>CC-00991676</v>
          </cell>
          <cell r="J13059" t="str">
            <v>Sales Call</v>
          </cell>
          <cell r="R13059" t="str">
            <v>BRLD120253</v>
          </cell>
          <cell r="AB13059" t="str">
            <v>Sales call carried out for HMR collection</v>
          </cell>
        </row>
        <row r="13060">
          <cell r="A13060">
            <v>45134.677314814799</v>
          </cell>
          <cell r="B13060">
            <v>4255</v>
          </cell>
          <cell r="F13060" t="str">
            <v>CC-00991669</v>
          </cell>
          <cell r="J13060" t="str">
            <v>Sales Call</v>
          </cell>
          <cell r="R13060" t="str">
            <v>BULD162561</v>
          </cell>
          <cell r="AB13060" t="str">
            <v>Sales call carried out for HMR collection</v>
          </cell>
        </row>
        <row r="13061">
          <cell r="A13061">
            <v>45134.674849536997</v>
          </cell>
          <cell r="B13061">
            <v>2325</v>
          </cell>
          <cell r="F13061" t="str">
            <v>CC-00991662</v>
          </cell>
          <cell r="J13061" t="str">
            <v>Sales Call</v>
          </cell>
          <cell r="R13061" t="str">
            <v>BTFD120918</v>
          </cell>
          <cell r="AB13061" t="str">
            <v>Sales call carried out for HMR collection</v>
          </cell>
        </row>
        <row r="13062">
          <cell r="A13062">
            <v>45134.591666666704</v>
          </cell>
          <cell r="B13062">
            <v>0</v>
          </cell>
          <cell r="F13062" t="str">
            <v>CC-00991490</v>
          </cell>
          <cell r="J13062" t="str">
            <v>Preservative Measures</v>
          </cell>
          <cell r="R13062" t="str">
            <v>BSLC374986</v>
          </cell>
          <cell r="AB13062" t="str">
            <v>Preservative measure done</v>
          </cell>
        </row>
        <row r="13063">
          <cell r="A13063">
            <v>45134.565034722204</v>
          </cell>
          <cell r="B13063">
            <v>20754</v>
          </cell>
          <cell r="F13063" t="str">
            <v>CC-00991412</v>
          </cell>
          <cell r="J13063" t="str">
            <v>Schedule Service</v>
          </cell>
          <cell r="R13063" t="str">
            <v>BSCS037449</v>
          </cell>
          <cell r="AB13063" t="str">
            <v>I attended the site and changed the oil filter and Air filter. Now the machine is running properly.</v>
          </cell>
        </row>
        <row r="13064">
          <cell r="A13064">
            <v>45133.700254629599</v>
          </cell>
          <cell r="B13064">
            <v>7753</v>
          </cell>
          <cell r="F13064" t="str">
            <v>CC-00990744</v>
          </cell>
          <cell r="J13064" t="str">
            <v>Schedule Service</v>
          </cell>
          <cell r="R13064" t="str">
            <v>BTIS032025</v>
          </cell>
          <cell r="AB13064" t="str">
            <v>We attended the site and changed oil and separators. Now the machine is running properly.</v>
          </cell>
        </row>
        <row r="13065">
          <cell r="A13065">
            <v>45133.696145833303</v>
          </cell>
          <cell r="B13065">
            <v>7448</v>
          </cell>
          <cell r="F13065" t="str">
            <v>CC-00990734</v>
          </cell>
          <cell r="J13065" t="str">
            <v>Schedule Service</v>
          </cell>
          <cell r="R13065" t="str">
            <v>BTIS032020</v>
          </cell>
          <cell r="AB13065" t="str">
            <v>We attended the site and changed oil and separators. Now the machine is running properly</v>
          </cell>
        </row>
        <row r="13066">
          <cell r="A13066">
            <v>45132.683055555601</v>
          </cell>
          <cell r="B13066">
            <v>955</v>
          </cell>
          <cell r="F13066" t="str">
            <v>CC-00989483</v>
          </cell>
          <cell r="J13066" t="str">
            <v>Complaint - Running With Problem</v>
          </cell>
          <cell r="R13066" t="str">
            <v>BWAD163648</v>
          </cell>
          <cell r="AB13066" t="str">
            <v>As per customer complaint for unit tripping issue so check the compressor found actuator assemblies were malfunction , so inspect the actuator engine and compressor side found bush in worn out condition. So on the FOC basis engine side and compressor side actuator assembly replace by new . After replacement check idle rpm found 1300 at 340 psi , flushing rpm found 2100 at 110 psi , also unit is running in proper condition. Talked with customer he agree to close the call</v>
          </cell>
        </row>
        <row r="13067">
          <cell r="A13067">
            <v>45132.565902777802</v>
          </cell>
          <cell r="B13067">
            <v>68329</v>
          </cell>
          <cell r="F13067" t="str">
            <v>CC-00989202</v>
          </cell>
          <cell r="J13067" t="str">
            <v>Schedule Service</v>
          </cell>
          <cell r="R13067" t="str">
            <v>BNCC370425</v>
          </cell>
          <cell r="AB13067" t="str">
            <v>We visited site and change Oil and oil filter after than start for check unit running well.</v>
          </cell>
        </row>
        <row r="13068">
          <cell r="A13068">
            <v>45132.480717592603</v>
          </cell>
          <cell r="B13068">
            <v>3090</v>
          </cell>
          <cell r="F13068" t="str">
            <v>CC-00988884</v>
          </cell>
          <cell r="J13068" t="str">
            <v>Complaint - Running With Problem</v>
          </cell>
          <cell r="R13068" t="str">
            <v>BTHD162350</v>
          </cell>
          <cell r="AB13068" t="str">
            <v>Attend the site for complain of unit tripping so check found high drilling rpm so clean pressure regulator kit and re fitted the same after that found running ok. Complaint category changed accordingly</v>
          </cell>
        </row>
        <row r="13069">
          <cell r="A13069">
            <v>45132.479328703703</v>
          </cell>
          <cell r="B13069">
            <v>15796</v>
          </cell>
          <cell r="F13069" t="str">
            <v>CC-00988875</v>
          </cell>
          <cell r="J13069" t="str">
            <v>Complaint - Running With Problem</v>
          </cell>
          <cell r="R13069" t="str">
            <v>BPJD200007</v>
          </cell>
          <cell r="AB13069" t="str">
            <v>Attend the site for coupling change so check airend compressor coupling damaged so detrimental all parts and airend and open old coupling and fitted new coupling. After that fired alk parts and start the compressor found ok.</v>
          </cell>
        </row>
        <row r="13070">
          <cell r="A13070">
            <v>45132.467141203699</v>
          </cell>
          <cell r="B13070">
            <v>0</v>
          </cell>
          <cell r="F13070" t="str">
            <v>CC-00988832</v>
          </cell>
          <cell r="J13070" t="str">
            <v>Preservative Measures</v>
          </cell>
          <cell r="R13070" t="str">
            <v>CVDE668279</v>
          </cell>
          <cell r="AB13070" t="str">
            <v>Preservative Measures done</v>
          </cell>
        </row>
        <row r="13071">
          <cell r="A13071">
            <v>45132.465439814798</v>
          </cell>
          <cell r="B13071">
            <v>0</v>
          </cell>
          <cell r="F13071" t="str">
            <v>CC-00988828</v>
          </cell>
          <cell r="J13071" t="str">
            <v>Preservative Measures</v>
          </cell>
          <cell r="R13071" t="str">
            <v>22672812</v>
          </cell>
          <cell r="AB13071" t="str">
            <v>Preservative Measures</v>
          </cell>
        </row>
        <row r="13072">
          <cell r="A13072">
            <v>45131.716724537</v>
          </cell>
          <cell r="B13072">
            <v>27373</v>
          </cell>
          <cell r="F13072" t="str">
            <v>CC-00988376</v>
          </cell>
          <cell r="J13072" t="str">
            <v>Complaint - Running With Problem</v>
          </cell>
          <cell r="R13072" t="str">
            <v>BOCS040147</v>
          </cell>
          <cell r="AB13072" t="str">
            <v>Customer repaired the motor by it self through local service person.</v>
          </cell>
        </row>
        <row r="13073">
          <cell r="A13073">
            <v>45131.611747685201</v>
          </cell>
          <cell r="B13073">
            <v>1</v>
          </cell>
          <cell r="F13073" t="str">
            <v>CC-00988165</v>
          </cell>
          <cell r="J13073" t="str">
            <v>Complaint - Running With Problem</v>
          </cell>
          <cell r="R13073" t="str">
            <v>DVGL153301</v>
          </cell>
          <cell r="AB13073" t="str">
            <v>Attend the site for complaint of auto cut not working so check the compressor and remove relay and after cleaning re fitted the same. After that start the unit found running of and auto cut working now.</v>
          </cell>
        </row>
        <row r="13074">
          <cell r="A13074">
            <v>45131.575081018498</v>
          </cell>
          <cell r="B13074">
            <v>0</v>
          </cell>
          <cell r="F13074" t="str">
            <v>CC-00988087</v>
          </cell>
          <cell r="J13074" t="str">
            <v>Commissioning</v>
          </cell>
          <cell r="R13074" t="str">
            <v>22672812</v>
          </cell>
          <cell r="AB13074" t="str">
            <v>Commissioning done 25-07-2023</v>
          </cell>
        </row>
        <row r="13075">
          <cell r="A13075">
            <v>45131.571631944404</v>
          </cell>
          <cell r="B13075">
            <v>1</v>
          </cell>
          <cell r="F13075" t="str">
            <v>CC-00988084</v>
          </cell>
          <cell r="J13075" t="str">
            <v>Commissioning</v>
          </cell>
          <cell r="R13075" t="str">
            <v>BWCS032691</v>
          </cell>
          <cell r="AB13075" t="str">
            <v>Commissioning done on dated 24-07-2023....job done</v>
          </cell>
        </row>
        <row r="13076">
          <cell r="A13076">
            <v>45131.569606481498</v>
          </cell>
          <cell r="B13076">
            <v>9639</v>
          </cell>
          <cell r="F13076" t="str">
            <v>CC-00988082</v>
          </cell>
          <cell r="J13076" t="str">
            <v>Schedule Service</v>
          </cell>
          <cell r="R13076" t="str">
            <v>BVKS048107</v>
          </cell>
          <cell r="AB13076" t="str">
            <v>attend the site for valve kit change so change air filter, oil filter, MPV kit, BDV kit, Actuator valve kit, intake valve kit, auto drain valve kit and solenoid valve kit afternoon that start the unit found running ok.</v>
          </cell>
        </row>
        <row r="13077">
          <cell r="A13077">
            <v>45131.5682407407</v>
          </cell>
          <cell r="B13077">
            <v>2037</v>
          </cell>
          <cell r="F13077" t="str">
            <v>CC-00988079</v>
          </cell>
          <cell r="J13077" t="str">
            <v>Schedule Service</v>
          </cell>
          <cell r="R13077" t="str">
            <v>BVDS039346</v>
          </cell>
          <cell r="AB13077" t="str">
            <v>attend the site for schedule service so change air filter, oil filter and oil after that start the unit found running ok.</v>
          </cell>
        </row>
        <row r="13078">
          <cell r="A13078">
            <v>45131.566863425898</v>
          </cell>
          <cell r="B13078">
            <v>13276</v>
          </cell>
          <cell r="F13078" t="str">
            <v>CC-00988077</v>
          </cell>
          <cell r="J13078" t="str">
            <v>Schedule Service</v>
          </cell>
          <cell r="R13078" t="str">
            <v>BSDC375954</v>
          </cell>
          <cell r="AB13078" t="str">
            <v>attend the site for schedule service so change air filter, intake valve kit, solenoid valve kit and MPV kit after that start the unit found running ok.</v>
          </cell>
        </row>
        <row r="13079">
          <cell r="A13079">
            <v>45131.565474536997</v>
          </cell>
          <cell r="B13079">
            <v>4928</v>
          </cell>
          <cell r="F13079" t="str">
            <v>CC-00988074</v>
          </cell>
          <cell r="J13079" t="str">
            <v>Schedule Service</v>
          </cell>
          <cell r="R13079" t="str">
            <v>BVEC376812</v>
          </cell>
          <cell r="AB13079" t="str">
            <v>attend the site for schedule service so change air filter, oil filter, air oil separators and oil after that start the unit found running ok.</v>
          </cell>
        </row>
        <row r="13080">
          <cell r="A13080">
            <v>45131.564004629603</v>
          </cell>
          <cell r="B13080">
            <v>1450</v>
          </cell>
          <cell r="F13080" t="str">
            <v>CC-00988071</v>
          </cell>
          <cell r="J13080" t="str">
            <v>Schedule Service</v>
          </cell>
          <cell r="R13080" t="str">
            <v>BRCD160984</v>
          </cell>
          <cell r="AB13080" t="str">
            <v>Attend the site for schedule service so drain oil from cooler and ol drain form tank approximately 38 liters after that change oil filter, air filter for compressor and engine both side and change 40 liters oil. After that start the unit found running ok.</v>
          </cell>
        </row>
        <row r="13081">
          <cell r="A13081">
            <v>45131.560081018499</v>
          </cell>
          <cell r="B13081">
            <v>0</v>
          </cell>
          <cell r="F13081" t="str">
            <v>CC-00988063</v>
          </cell>
          <cell r="J13081" t="str">
            <v>Commissioning</v>
          </cell>
          <cell r="R13081" t="str">
            <v>CVDE668279</v>
          </cell>
          <cell r="AB13081" t="str">
            <v>Commissioning done on dated 25-07-2023</v>
          </cell>
        </row>
        <row r="13082">
          <cell r="A13082">
            <v>45131.558101851799</v>
          </cell>
          <cell r="B13082">
            <v>25444</v>
          </cell>
          <cell r="F13082" t="str">
            <v>CC-00988056</v>
          </cell>
          <cell r="J13082" t="str">
            <v>Schedule Service</v>
          </cell>
          <cell r="R13082" t="str">
            <v>BMFS031346</v>
          </cell>
          <cell r="AB13082" t="str">
            <v>Attend the site for schedule service so change il filter, air filter and oil and start the compressor and found running ok.</v>
          </cell>
        </row>
        <row r="13083">
          <cell r="A13083">
            <v>45129.870358796303</v>
          </cell>
          <cell r="B13083">
            <v>0</v>
          </cell>
          <cell r="F13083" t="str">
            <v>CC-00987219</v>
          </cell>
          <cell r="J13083" t="str">
            <v>Complaint - Running With Problem</v>
          </cell>
          <cell r="R13083" t="str">
            <v>DVJL360500</v>
          </cell>
          <cell r="AB13083" t="str">
            <v>As per out of warranty unit we shared service charges question but customer not approved the same, so we loved new call after approval received from customer.</v>
          </cell>
        </row>
        <row r="13084">
          <cell r="A13084">
            <v>45129.641493055598</v>
          </cell>
          <cell r="B13084">
            <v>17241</v>
          </cell>
          <cell r="F13084" t="str">
            <v>CC-00986910</v>
          </cell>
          <cell r="J13084" t="str">
            <v>General Service</v>
          </cell>
          <cell r="R13084" t="str">
            <v>BSKS036365</v>
          </cell>
          <cell r="AB13084" t="str">
            <v>Today we attend the customer site for general amc visit so we check and found that compressor running ok but service due</v>
          </cell>
        </row>
        <row r="13085">
          <cell r="A13085">
            <v>45129.631400462997</v>
          </cell>
          <cell r="B13085">
            <v>24845</v>
          </cell>
          <cell r="F13085" t="str">
            <v>CC-00986879</v>
          </cell>
          <cell r="J13085" t="str">
            <v>General Service</v>
          </cell>
          <cell r="R13085" t="str">
            <v>BSKS036366</v>
          </cell>
          <cell r="AB13085" t="str">
            <v>Today we attend the customer site for general visit so we check and found that compressor running well but service time over</v>
          </cell>
        </row>
        <row r="13086">
          <cell r="A13086">
            <v>45129.586863425902</v>
          </cell>
          <cell r="B13086">
            <v>582</v>
          </cell>
          <cell r="F13086" t="str">
            <v>CC-00986794</v>
          </cell>
          <cell r="J13086" t="str">
            <v>Schedule Service</v>
          </cell>
          <cell r="R13086" t="str">
            <v>BVIL161084</v>
          </cell>
          <cell r="AB13086" t="str">
            <v>Attend the site for schedule service so drain oil from tank and cooler about 18 liter after that change oil filter, air filter compress or and engine both site and oil 20 liters. After that start the unit found running ok.</v>
          </cell>
        </row>
        <row r="13087">
          <cell r="A13087">
            <v>45129.502511574101</v>
          </cell>
          <cell r="B13087">
            <v>2575</v>
          </cell>
          <cell r="F13087" t="str">
            <v>CC-00986569</v>
          </cell>
          <cell r="J13087" t="str">
            <v>Schedule Service</v>
          </cell>
          <cell r="R13087" t="str">
            <v>BVED163235</v>
          </cell>
          <cell r="AB13087" t="str">
            <v>Attend the site for schedule service so drain oil from tank and cooler about 38 liter after that change oil filter, air filter compress or and engine both site and oil 40 liters. After that start the unit found running ok.</v>
          </cell>
        </row>
        <row r="13088">
          <cell r="A13088">
            <v>45129.501331018502</v>
          </cell>
          <cell r="B13088">
            <v>2625</v>
          </cell>
          <cell r="F13088" t="str">
            <v>CC-00986562</v>
          </cell>
          <cell r="J13088" t="str">
            <v>Schedule Service</v>
          </cell>
          <cell r="R13088" t="str">
            <v>BVED163231</v>
          </cell>
          <cell r="AB13088" t="str">
            <v>Attend the site for schedule service so drain oil from tank and cooler about 38 liter after that change oil filter, air filter compress or and engine both site and oil 40 liters. After that start the unit found running ok.</v>
          </cell>
        </row>
        <row r="13089">
          <cell r="A13089">
            <v>45129.444803240702</v>
          </cell>
          <cell r="B13089">
            <v>0</v>
          </cell>
          <cell r="F13089" t="str">
            <v>CC-00986411</v>
          </cell>
          <cell r="J13089" t="str">
            <v>Preservative Measures</v>
          </cell>
          <cell r="R13089" t="str">
            <v>DWJL140568</v>
          </cell>
          <cell r="AB13089" t="str">
            <v>Preservative Measures done</v>
          </cell>
        </row>
        <row r="13090">
          <cell r="A13090">
            <v>45128.681192129603</v>
          </cell>
          <cell r="B13090">
            <v>2025</v>
          </cell>
          <cell r="F13090" t="str">
            <v>CC-00985943</v>
          </cell>
          <cell r="J13090" t="str">
            <v>Schedule Service</v>
          </cell>
          <cell r="R13090" t="str">
            <v>BVCC376206</v>
          </cell>
          <cell r="AB13090" t="str">
            <v>Today we attend the customer site for general service so we greasing done and machine running well</v>
          </cell>
        </row>
        <row r="13091">
          <cell r="A13091">
            <v>45128.679409722201</v>
          </cell>
          <cell r="B13091">
            <v>3089</v>
          </cell>
          <cell r="F13091" t="str">
            <v>CC-00985936</v>
          </cell>
          <cell r="J13091" t="str">
            <v>Schedule Service</v>
          </cell>
          <cell r="R13091" t="str">
            <v>BUID162953</v>
          </cell>
          <cell r="AB13091" t="str">
            <v>Attend the site for 3000 hours schedule service found unit was in running condition so after complete there work we had started our service work. Drain oil from tank and oil cooler around 38 litres with two dead cranks. After the replace air filter engine and compressor both side , replace oil filter, replace separator element filter and valve kit replaced are actuator kit 2nos., pressure regulator kit, bdv kit, arv kit, osv kit, and mpv kit. After the plug in the drain plugs and fill oil in tank upto full gauge level, start the unit for sometime and again fill oil in tank upto half gauge level overall topped up oil 39 litres. After schedule service done start the unit and run the unit on load condition found unit is running in ok condition with all parameters under limit.</v>
          </cell>
        </row>
        <row r="13092">
          <cell r="A13092">
            <v>45128.677951388898</v>
          </cell>
          <cell r="B13092">
            <v>13538</v>
          </cell>
          <cell r="F13092" t="str">
            <v>CC-00985925</v>
          </cell>
          <cell r="J13092" t="str">
            <v>Complaint - Running With Problem</v>
          </cell>
          <cell r="R13092" t="str">
            <v>BUAS033580</v>
          </cell>
          <cell r="AB13092" t="str">
            <v>Today we attend the customer site for complain fan motor burnt so we change new fan and drive coupling element and pipe coupling than start machine running well..</v>
          </cell>
        </row>
        <row r="13093">
          <cell r="A13093">
            <v>45128.483287037001</v>
          </cell>
          <cell r="B13093">
            <v>0</v>
          </cell>
          <cell r="F13093" t="str">
            <v>CC-00985524</v>
          </cell>
          <cell r="J13093" t="str">
            <v>Commissioning</v>
          </cell>
          <cell r="R13093" t="str">
            <v>DWJL140568</v>
          </cell>
          <cell r="AB13093" t="str">
            <v>Commissioning done on dated 21-07-2023.</v>
          </cell>
        </row>
        <row r="13094">
          <cell r="A13094">
            <v>45127.699328703697</v>
          </cell>
          <cell r="B13094">
            <v>1311</v>
          </cell>
          <cell r="F13094" t="str">
            <v>CC-00985035</v>
          </cell>
          <cell r="J13094" t="str">
            <v>Complaint - Running With Problem</v>
          </cell>
          <cell r="R13094" t="str">
            <v>BVHD163393</v>
          </cell>
          <cell r="AB13094" t="str">
            <v>As this engine had blow by issue so engine overhauling done by ashok leyland we had fitted all accessories, hoses , pipe lines, and electrical safety system . After all fitment work done started the engine and run the engine on idle condition for 3 hours. After then given load and set the idle rpm 1350 at 240 psi air pressure. Run the unit on load condition for 3 hours found unit is running in ok condition without any tripping.. Engine side FSR Attached</v>
          </cell>
        </row>
        <row r="13095">
          <cell r="A13095">
            <v>45127.6950462963</v>
          </cell>
          <cell r="B13095">
            <v>20646</v>
          </cell>
          <cell r="F13095" t="str">
            <v>CC-00985027</v>
          </cell>
          <cell r="J13095" t="str">
            <v>General Service</v>
          </cell>
          <cell r="R13095" t="str">
            <v>BSCS037449</v>
          </cell>
          <cell r="AB13095" t="str">
            <v>Today we attend the customer site for general visit so we check and found that compressor running well</v>
          </cell>
        </row>
        <row r="13096">
          <cell r="A13096">
            <v>45127.653402777803</v>
          </cell>
          <cell r="B13096">
            <v>10779</v>
          </cell>
          <cell r="F13096" t="str">
            <v>CC-00984922</v>
          </cell>
          <cell r="J13096" t="str">
            <v>Schedule Service</v>
          </cell>
          <cell r="R13096" t="str">
            <v>BSBC375576</v>
          </cell>
          <cell r="AB13096" t="str">
            <v>Today we attend the customer site for general service so we change parts 1 air filter 2 oil filter 3 oil now machine running ok</v>
          </cell>
        </row>
        <row r="13097">
          <cell r="A13097">
            <v>45127.636377314797</v>
          </cell>
          <cell r="B13097">
            <v>2797</v>
          </cell>
          <cell r="F13097" t="str">
            <v>CC-00984892</v>
          </cell>
          <cell r="J13097" t="str">
            <v>Schedule Service</v>
          </cell>
          <cell r="R13097" t="str">
            <v>BTGD162296</v>
          </cell>
          <cell r="AB13097" t="str">
            <v>Attend the site for schedule service so drain oil from tank and cooler about 38 liter after that change oil filter, air filter compress or and engine both site and oil 40 liters. After that start the unit found running ok.</v>
          </cell>
        </row>
        <row r="13098">
          <cell r="A13098">
            <v>45127.584166666697</v>
          </cell>
          <cell r="B13098">
            <v>1630</v>
          </cell>
          <cell r="F13098" t="str">
            <v>CC-00984774</v>
          </cell>
          <cell r="J13098" t="str">
            <v>Schedule Service</v>
          </cell>
          <cell r="R13098" t="str">
            <v>BVKD163026</v>
          </cell>
          <cell r="AB13098" t="str">
            <v>Attend the site for schedule service so drain oil 38 litres , after then replace oil filter 2nos., replace air filter engine and compressor both side, replace separator filter . Valve kit replace are ARV kit , pressure regulator kit 2 nos. , actuator kit engine and compressor both side. Plugged in all drain plugs and fill oil in tank upto full gauge level. Start the unit fot sometime and stop. Again fill oil in tank upto half gauge level. Over all topped up oil 39 litres. After schedule service done run the unit on load condition found unit us running with all parameters under limit.</v>
          </cell>
        </row>
        <row r="13099">
          <cell r="A13099">
            <v>45127.449803240699</v>
          </cell>
          <cell r="B13099">
            <v>0</v>
          </cell>
          <cell r="F13099" t="str">
            <v>CC-00984493</v>
          </cell>
          <cell r="J13099" t="str">
            <v>Complaint - Running With Problem</v>
          </cell>
          <cell r="R13099"/>
          <cell r="AB13099" t="str">
            <v>We talked to customer and he done service from local service person and this time he needs some spare parts. So he opened this call 20-07-2023.
Waiting for customer approval 22-07-2023
Customer purchases spare parts from us but done service from local vendor 25-07-2023</v>
          </cell>
        </row>
        <row r="13100">
          <cell r="A13100">
            <v>45126.6881712963</v>
          </cell>
          <cell r="B13100">
            <v>0</v>
          </cell>
          <cell r="F13100" t="str">
            <v>CC-00983918</v>
          </cell>
          <cell r="J13100" t="str">
            <v>Complaint - Breakdown</v>
          </cell>
          <cell r="R13100"/>
          <cell r="AB13100" t="str">
            <v>Unit manifold broken arranging to share Parts Quotation 19-07-2023
Unit manifold broken arranging to share Parts Quotation 22-07-2023</v>
          </cell>
        </row>
        <row r="13101">
          <cell r="A13101">
            <v>45125.751562500001</v>
          </cell>
          <cell r="B13101">
            <v>0</v>
          </cell>
          <cell r="F13101" t="str">
            <v>CC-00983051</v>
          </cell>
          <cell r="J13101" t="str">
            <v>Preservative Measures</v>
          </cell>
          <cell r="R13101" t="str">
            <v>22515306</v>
          </cell>
          <cell r="AB13101" t="str">
            <v>Preservative measures done.</v>
          </cell>
        </row>
        <row r="13102">
          <cell r="A13102">
            <v>45125.698773148099</v>
          </cell>
          <cell r="B13102">
            <v>3683</v>
          </cell>
          <cell r="F13102" t="str">
            <v>CC-00982923</v>
          </cell>
          <cell r="J13102" t="str">
            <v>Schedule Service</v>
          </cell>
          <cell r="R13102" t="str">
            <v>BUKD162500</v>
          </cell>
          <cell r="AB13102" t="str">
            <v>Attend the site for separators service so drain oil from tank and cooler after cracking two times frail oil from tank and cooler total 35 liters oil drained. After that change, air filter compressor and engine both side, change BDV kit, Pressure regulator kit, engine side actuator, oil filter and 40 liters oil changed. After that start the unit found running ok.</v>
          </cell>
        </row>
        <row r="13103">
          <cell r="A13103">
            <v>45125.637175925898</v>
          </cell>
          <cell r="B13103">
            <v>0</v>
          </cell>
          <cell r="F13103" t="str">
            <v>CC-00982758</v>
          </cell>
          <cell r="J13103" t="str">
            <v>Preservative Measures</v>
          </cell>
          <cell r="R13103" t="str">
            <v>DVHL360858</v>
          </cell>
          <cell r="AB13103" t="str">
            <v>Preservative Measures</v>
          </cell>
        </row>
        <row r="13104">
          <cell r="A13104">
            <v>45125.592604166697</v>
          </cell>
          <cell r="B13104">
            <v>1</v>
          </cell>
          <cell r="F13104" t="str">
            <v>CC-00982651</v>
          </cell>
          <cell r="J13104" t="str">
            <v>Commissioning</v>
          </cell>
          <cell r="R13104" t="str">
            <v>BWLS031959</v>
          </cell>
          <cell r="AB13104" t="str">
            <v>Commissioning done on dated 18-07-2023....comm date-18-07-2023</v>
          </cell>
        </row>
        <row r="13105">
          <cell r="A13105">
            <v>45125.590798611098</v>
          </cell>
          <cell r="B13105">
            <v>0</v>
          </cell>
          <cell r="F13105" t="str">
            <v>CC-00982646</v>
          </cell>
          <cell r="J13105" t="str">
            <v>Commissioning</v>
          </cell>
          <cell r="R13105" t="str">
            <v>22515306</v>
          </cell>
          <cell r="AB13105" t="str">
            <v>Commissioning done on 19-07-2023</v>
          </cell>
        </row>
        <row r="13106">
          <cell r="A13106">
            <v>45125.537418981497</v>
          </cell>
          <cell r="B13106">
            <v>1</v>
          </cell>
          <cell r="F13106" t="str">
            <v>CC-00982553</v>
          </cell>
          <cell r="J13106" t="str">
            <v>Commissioning</v>
          </cell>
          <cell r="R13106" t="str">
            <v>BWBC379643</v>
          </cell>
          <cell r="AB13106" t="str">
            <v>Commissioning done on 18-07-2023...comm date- 18-07-2023</v>
          </cell>
        </row>
        <row r="13107">
          <cell r="A13107">
            <v>45122.857164351903</v>
          </cell>
          <cell r="B13107">
            <v>0</v>
          </cell>
          <cell r="F13107" t="str">
            <v>CC-00980711</v>
          </cell>
          <cell r="J13107" t="str">
            <v>Commissioning</v>
          </cell>
          <cell r="R13107" t="str">
            <v>CWBM490034</v>
          </cell>
          <cell r="AB13107" t="str">
            <v>commissioning on dated 25-07-2023</v>
          </cell>
        </row>
        <row r="13108">
          <cell r="A13108">
            <v>45122.857152777797</v>
          </cell>
          <cell r="B13108">
            <v>0</v>
          </cell>
          <cell r="F13108" t="str">
            <v>CC-00980710</v>
          </cell>
          <cell r="J13108" t="str">
            <v>Commissioning</v>
          </cell>
          <cell r="R13108" t="str">
            <v>SN23T000729</v>
          </cell>
          <cell r="AB13108" t="str">
            <v>Commissioning done commissioned on dated 25-07-2023</v>
          </cell>
        </row>
        <row r="13109">
          <cell r="A13109">
            <v>45122.753032407403</v>
          </cell>
          <cell r="B13109">
            <v>7631</v>
          </cell>
          <cell r="F13109" t="str">
            <v>CC-00980697</v>
          </cell>
          <cell r="J13109" t="str">
            <v>Complaint - Breakdown</v>
          </cell>
          <cell r="R13109" t="str">
            <v>BTCD162149</v>
          </cell>
          <cell r="AB13109" t="str">
            <v>Re-commissioning of new air end assembly. Old airend sl. no. BTLA224848 and new airend sl. no. UVIA220309 . Fitted hub and vulcan coupling on new Airend assembly and coupled with engine.Clean oil cooler assembly , radiator and after cooler with caustic soda and water . Cleaned all pipe lines and separator tank with water and air pressure. After cleaning job complete we fitted oil cooler, resistor and after cooler, connect oil lubrication pipe lines, tv block , tightened the butterfly valve assembly, duct and air filter housing of compressor and engine side. After then 3000 hours kit replaced in which parts described are- New air filter 2nos., oil filter 90 lpm 2nos., separator filter, mpv kit, actuator kit 2nos., pressure regulator kit, bdv kit, osv kit and arv kit. After all fitment work Plugged in all drain plugs and filled new oil of elgi air lube plus 42 litres in tank, 3 litres in new airend assembly and filled coolant in radiator up to H level, check engine oil level found ok condition. Recheck all tightness of pipelines and hoses when found ok connect the batteries terminal and start the unit for 15 minutes in ideal condition , any external leakages not found after then ran the unit on load cindition for 1 hour found unit runs satisfactorily.</v>
          </cell>
        </row>
        <row r="13110">
          <cell r="A13110">
            <v>45122.745601851799</v>
          </cell>
          <cell r="B13110">
            <v>4350</v>
          </cell>
          <cell r="F13110" t="str">
            <v>CC-00980692</v>
          </cell>
          <cell r="J13110" t="str">
            <v>Sales Call</v>
          </cell>
          <cell r="R13110" t="str">
            <v>GOHD160077</v>
          </cell>
          <cell r="AB13110" t="str">
            <v>for HMR</v>
          </cell>
        </row>
        <row r="13111">
          <cell r="A13111">
            <v>45122.744236111103</v>
          </cell>
          <cell r="B13111">
            <v>410</v>
          </cell>
          <cell r="F13111" t="str">
            <v>CC-00980688</v>
          </cell>
          <cell r="J13111" t="str">
            <v>Sales Call</v>
          </cell>
          <cell r="R13111" t="str">
            <v>BSFD161809</v>
          </cell>
          <cell r="AB13111" t="str">
            <v>for HMR</v>
          </cell>
        </row>
        <row r="13112">
          <cell r="A13112">
            <v>45122.506493055596</v>
          </cell>
          <cell r="B13112">
            <v>444</v>
          </cell>
          <cell r="F13112" t="str">
            <v>CC-00980194</v>
          </cell>
          <cell r="J13112" t="str">
            <v>Complaint - Running With Problem</v>
          </cell>
          <cell r="R13112" t="str">
            <v>BVKS037559</v>
          </cell>
          <cell r="AB13112" t="str">
            <v>Attend the site for customer complain that compressor not working so check and found main control HRC fuse not working so replace the with new one and found working in good condition..</v>
          </cell>
        </row>
        <row r="13113">
          <cell r="A13113">
            <v>45121.931388888901</v>
          </cell>
          <cell r="B13113">
            <v>1533</v>
          </cell>
          <cell r="F13113" t="str">
            <v>CC-00979797</v>
          </cell>
          <cell r="J13113" t="str">
            <v>Schedule Service</v>
          </cell>
          <cell r="R13113" t="str">
            <v>BVHD163374</v>
          </cell>
          <cell r="AB13113" t="str">
            <v>Attend the site for schedule service so start the unit for 10 minutes until dot reached 80 deg.cel. After sometime drain oil from tank and oil cooler with two dead cranks. Over all drained oil 38 litres. After then replace separators filter ,oil filter, arv kit, actuator kit, pressure regulator kit and air filter kit engine and compressor both side. After all parts replacement tightened the drain plugs and filled oil in separators tank upto full gauge level . Start the unit for sometime and stop it and maintain the oil level upto half guage level. Overall topped up oil in tank 39 litres. Schedule service done ok, run the unit on load condition found unit is running with limit parameters.</v>
          </cell>
        </row>
        <row r="13114">
          <cell r="A13114">
            <v>45121.612604166701</v>
          </cell>
          <cell r="B13114">
            <v>465</v>
          </cell>
          <cell r="F13114" t="str">
            <v>CC-00979415</v>
          </cell>
          <cell r="J13114" t="str">
            <v>Schedule Service</v>
          </cell>
          <cell r="R13114" t="str">
            <v>BWJL153355</v>
          </cell>
          <cell r="AB13114" t="str">
            <v>Attend the site for schedule service so drain oil from tank and cooler about 18 liter after that change oil filter, air filter compressor side and oil 20 liters. After that start the unit found running ok.</v>
          </cell>
        </row>
        <row r="13115">
          <cell r="A13115">
            <v>45121.597372685203</v>
          </cell>
          <cell r="B13115">
            <v>0</v>
          </cell>
          <cell r="F13115" t="str">
            <v>CC-00979378</v>
          </cell>
          <cell r="J13115" t="str">
            <v>Complaint - Breakdown</v>
          </cell>
          <cell r="R13115" t="str">
            <v>21165803</v>
          </cell>
          <cell r="AB13115" t="str">
            <v>Attend the site for complain of dryer not working so check and found line voltage high 240 volt also voltage fluctuation issue occured many times, due to high voltage compressor and relay burnt and starting condenser got blasted. Customer shared with customer but approval not received. once approval received we logged new call.
 Waiting for customer approval Our engineer visited the site and check dryer found its got burnt due to high voltage fluctuations,  so warranty not valid. Waiting for ELGI approval to close call,,, Call closer mail attached</v>
          </cell>
        </row>
        <row r="13116">
          <cell r="A13116">
            <v>45121.526840277802</v>
          </cell>
          <cell r="B13116">
            <v>22749</v>
          </cell>
          <cell r="F13116" t="str">
            <v>CC-00979228</v>
          </cell>
          <cell r="J13116" t="str">
            <v>Schedule Service</v>
          </cell>
          <cell r="R13116" t="str">
            <v>BRIS035838</v>
          </cell>
          <cell r="AB13116" t="str">
            <v>I attended the site and changed the air filter, oil filter, separator,oil XD. Now the machine is running properly.</v>
          </cell>
        </row>
        <row r="13117">
          <cell r="A13117">
            <v>45121.524004629602</v>
          </cell>
          <cell r="B13117">
            <v>35502</v>
          </cell>
          <cell r="F13117" t="str">
            <v>CC-00979216</v>
          </cell>
          <cell r="J13117" t="str">
            <v>Complaint - Running With Problem</v>
          </cell>
          <cell r="R13117" t="str">
            <v>BOKC370020</v>
          </cell>
          <cell r="AB13117" t="str">
            <v>Today we attend the customer site for complain compressor not working so we check and found that abnormal sonud in airend and compressor air buildup slowly so we advise customer change air end. Quotation for Airend submitted to customer wanting for approval.....</v>
          </cell>
        </row>
        <row r="13118">
          <cell r="A13118">
            <v>45121.502511574101</v>
          </cell>
          <cell r="B13118">
            <v>12217</v>
          </cell>
          <cell r="F13118" t="str">
            <v>CC-00979156</v>
          </cell>
          <cell r="J13118" t="str">
            <v>Schedule Service</v>
          </cell>
          <cell r="R13118" t="str">
            <v>BSLS036682</v>
          </cell>
          <cell r="AB13118" t="str">
            <v>We attended the site, cleaned the machine, changed the air filter, oil filter and now the machine is running properly.</v>
          </cell>
        </row>
        <row r="13119">
          <cell r="A13119">
            <v>45121.460115740701</v>
          </cell>
          <cell r="B13119">
            <v>7200</v>
          </cell>
          <cell r="F13119" t="str">
            <v>CC-00979039</v>
          </cell>
          <cell r="J13119" t="str">
            <v>Complaint - Running With Problem</v>
          </cell>
          <cell r="R13119" t="str">
            <v>BTKD162074</v>
          </cell>
          <cell r="AB13119" t="str">
            <v>Attend the site as per customer complaint for air leakage through mpv top orifice so inspect the problem and replace the mpv kit by new one . After replacing the kit start the unit and check on load condition found unit is running in proper condition and external air leakage not found..</v>
          </cell>
        </row>
        <row r="13120">
          <cell r="A13120">
            <v>45120.613483796304</v>
          </cell>
          <cell r="B13120">
            <v>1000</v>
          </cell>
          <cell r="F13120" t="str">
            <v>CC-00978227</v>
          </cell>
          <cell r="J13120" t="str">
            <v>Schedule Service</v>
          </cell>
          <cell r="R13120" t="str">
            <v>BVHD163336</v>
          </cell>
          <cell r="AB13120" t="str">
            <v>Attend the site for schedule service so drain oil from tank and cooler about 38 liter after that change oil filter, air filter compress or and engine both site and oil 40 liters. After that start the unit found running ok.</v>
          </cell>
        </row>
        <row r="13121">
          <cell r="A13121">
            <v>45119.866701388899</v>
          </cell>
          <cell r="B13121">
            <v>1481</v>
          </cell>
          <cell r="F13121" t="str">
            <v>CC-00977484</v>
          </cell>
          <cell r="J13121" t="str">
            <v>Complaint - Running With Problem</v>
          </cell>
          <cell r="R13121" t="str">
            <v>BUBS034006</v>
          </cell>
          <cell r="AB13121" t="str">
            <v>Attend the aite for complaint of not working so check and found wire in PLC connector is in loose condition so tighten the loose wire and after that unit start and running in good condition..</v>
          </cell>
        </row>
        <row r="13122">
          <cell r="A13122">
            <v>45119.596435185202</v>
          </cell>
          <cell r="B13122">
            <v>745</v>
          </cell>
          <cell r="F13122" t="str">
            <v>CC-00977069</v>
          </cell>
          <cell r="J13122" t="str">
            <v>Sales Call</v>
          </cell>
          <cell r="R13122" t="str">
            <v>BSJD120492</v>
          </cell>
          <cell r="AB13122" t="str">
            <v>Sales call carried out for HMR collection</v>
          </cell>
        </row>
        <row r="13123">
          <cell r="A13123">
            <v>45119.592881944402</v>
          </cell>
          <cell r="B13123">
            <v>7630</v>
          </cell>
          <cell r="F13123" t="str">
            <v>CC-00977056</v>
          </cell>
          <cell r="J13123" t="str">
            <v>Sales Call</v>
          </cell>
          <cell r="R13123" t="str">
            <v>BTCD162149</v>
          </cell>
          <cell r="AB13123" t="str">
            <v>Sales call carried out for HMR collection</v>
          </cell>
        </row>
        <row r="13124">
          <cell r="A13124">
            <v>45119.589710648099</v>
          </cell>
          <cell r="B13124">
            <v>1400</v>
          </cell>
          <cell r="F13124" t="str">
            <v>CC-00977048</v>
          </cell>
          <cell r="J13124" t="str">
            <v>Sales Call</v>
          </cell>
          <cell r="R13124" t="str">
            <v>BRCD160984</v>
          </cell>
          <cell r="AB13124" t="str">
            <v>Sales call carried out for HMR collection</v>
          </cell>
        </row>
        <row r="13125">
          <cell r="A13125">
            <v>45119.587141203701</v>
          </cell>
          <cell r="B13125">
            <v>80</v>
          </cell>
          <cell r="F13125" t="str">
            <v>CC-00977039</v>
          </cell>
          <cell r="J13125" t="str">
            <v>Sales Call</v>
          </cell>
          <cell r="R13125" t="str">
            <v>BSKD120520</v>
          </cell>
          <cell r="AB13125" t="str">
            <v>Sales call carried out for HMR collection</v>
          </cell>
        </row>
        <row r="13126">
          <cell r="A13126">
            <v>45119.584837962997</v>
          </cell>
          <cell r="B13126">
            <v>210</v>
          </cell>
          <cell r="F13126" t="str">
            <v>CC-00977032</v>
          </cell>
          <cell r="J13126" t="str">
            <v>Sales Call</v>
          </cell>
          <cell r="R13126" t="str">
            <v>BSKD120521</v>
          </cell>
          <cell r="AB13126" t="str">
            <v>Sales call carried out for HMR collection</v>
          </cell>
        </row>
        <row r="13127">
          <cell r="A13127">
            <v>45119.582222222198</v>
          </cell>
          <cell r="B13127">
            <v>152</v>
          </cell>
          <cell r="F13127" t="str">
            <v>CC-00977027</v>
          </cell>
          <cell r="J13127" t="str">
            <v>Sales Call</v>
          </cell>
          <cell r="R13127" t="str">
            <v>BSKD120524</v>
          </cell>
          <cell r="AB13127" t="str">
            <v>Sales call carried out for HMR collection</v>
          </cell>
        </row>
        <row r="13128">
          <cell r="A13128">
            <v>45119.5796527778</v>
          </cell>
          <cell r="B13128">
            <v>450</v>
          </cell>
          <cell r="F13128" t="str">
            <v>CC-00977021</v>
          </cell>
          <cell r="J13128" t="str">
            <v>Sales Call</v>
          </cell>
          <cell r="R13128" t="str">
            <v>BSKD120522</v>
          </cell>
          <cell r="AB13128" t="str">
            <v>Sales call carried out for HMR collection</v>
          </cell>
        </row>
        <row r="13129">
          <cell r="A13129">
            <v>45119.577233796299</v>
          </cell>
          <cell r="B13129">
            <v>2000</v>
          </cell>
          <cell r="F13129" t="str">
            <v>CC-00977014</v>
          </cell>
          <cell r="J13129" t="str">
            <v>Sales Call</v>
          </cell>
          <cell r="R13129" t="str">
            <v>BSKD120530</v>
          </cell>
          <cell r="AB13129" t="str">
            <v>Sales call carried out for HMR collection</v>
          </cell>
        </row>
        <row r="13130">
          <cell r="A13130">
            <v>45119.570127314801</v>
          </cell>
          <cell r="B13130">
            <v>4750</v>
          </cell>
          <cell r="F13130" t="str">
            <v>CC-00976995</v>
          </cell>
          <cell r="J13130" t="str">
            <v>Sales Call</v>
          </cell>
          <cell r="R13130" t="str">
            <v>BRJD160605</v>
          </cell>
          <cell r="AB13130" t="str">
            <v>Sales call carried out for HMR collection</v>
          </cell>
        </row>
        <row r="13131">
          <cell r="A13131">
            <v>45119.567222222198</v>
          </cell>
          <cell r="B13131">
            <v>4900</v>
          </cell>
          <cell r="F13131" t="str">
            <v>CC-00976990</v>
          </cell>
          <cell r="J13131" t="str">
            <v>Sales Call</v>
          </cell>
          <cell r="R13131" t="str">
            <v>BRCD160939</v>
          </cell>
          <cell r="AB13131" t="str">
            <v>Sales call carried out for HMR collection</v>
          </cell>
        </row>
        <row r="13132">
          <cell r="A13132">
            <v>45119.564629629604</v>
          </cell>
          <cell r="B13132">
            <v>3555</v>
          </cell>
          <cell r="F13132" t="str">
            <v>CC-00976981</v>
          </cell>
          <cell r="J13132" t="str">
            <v>Sales Call</v>
          </cell>
          <cell r="R13132" t="str">
            <v>BQCD160098</v>
          </cell>
          <cell r="AB13132" t="str">
            <v>Sales call carried out for HMR collection</v>
          </cell>
        </row>
        <row r="13133">
          <cell r="A13133">
            <v>45119.561863425901</v>
          </cell>
          <cell r="B13133">
            <v>4600</v>
          </cell>
          <cell r="F13133" t="str">
            <v>CC-00976972</v>
          </cell>
          <cell r="J13133" t="str">
            <v>Sales Call</v>
          </cell>
          <cell r="R13133" t="str">
            <v>BRGD161212</v>
          </cell>
          <cell r="AB13133" t="str">
            <v>Sales call carried out for HMR collection</v>
          </cell>
        </row>
        <row r="13134">
          <cell r="A13134">
            <v>45119.5062384259</v>
          </cell>
          <cell r="B13134">
            <v>2133</v>
          </cell>
          <cell r="F13134" t="str">
            <v>CC-00976844</v>
          </cell>
          <cell r="J13134" t="str">
            <v>Schedule Service</v>
          </cell>
          <cell r="R13134" t="str">
            <v>BVFS049421</v>
          </cell>
          <cell r="AB13134" t="str">
            <v>I attended the site and changed the air filter, oil filter and now the machine is running properly.</v>
          </cell>
        </row>
        <row r="13135">
          <cell r="A13135">
            <v>45119.464652777802</v>
          </cell>
          <cell r="B13135">
            <v>53416</v>
          </cell>
          <cell r="F13135" t="str">
            <v>CC-00976734</v>
          </cell>
          <cell r="J13135" t="str">
            <v>Schedule Service</v>
          </cell>
          <cell r="R13135" t="str">
            <v>BILS030211</v>
          </cell>
          <cell r="AB13135" t="str">
            <v>I attended the site and changed the air filter, oil filter, oil, separator, greasing and now the machine is running properly.</v>
          </cell>
        </row>
        <row r="13136">
          <cell r="A13136">
            <v>45119.463437500002</v>
          </cell>
          <cell r="B13136">
            <v>42398</v>
          </cell>
          <cell r="F13136" t="str">
            <v>CC-00976728</v>
          </cell>
          <cell r="J13136" t="str">
            <v>Schedule Service</v>
          </cell>
          <cell r="R13136" t="str">
            <v>BLGS040582</v>
          </cell>
          <cell r="AB13136" t="str">
            <v>I attended the site and changed the air filter, oil filter, oil, separator, greasing and now the machine is running properly.</v>
          </cell>
        </row>
        <row r="13137">
          <cell r="A13137">
            <v>45119.462164351899</v>
          </cell>
          <cell r="B13137">
            <v>2131</v>
          </cell>
          <cell r="F13137" t="str">
            <v>CC-00976724</v>
          </cell>
          <cell r="J13137" t="str">
            <v>Schedule Service</v>
          </cell>
          <cell r="R13137" t="str">
            <v>BVIC378175</v>
          </cell>
          <cell r="AB13137" t="str">
            <v>I attended the site and changed the air filter, oil filter, oil, greasing and now the machine is running properly.</v>
          </cell>
        </row>
        <row r="13138">
          <cell r="A13138">
            <v>45119.452743055597</v>
          </cell>
          <cell r="B13138">
            <v>15319</v>
          </cell>
          <cell r="F13138" t="str">
            <v>CC-00976689</v>
          </cell>
          <cell r="J13138" t="str">
            <v>Schedule Service</v>
          </cell>
          <cell r="R13138" t="str">
            <v>GPBC370442</v>
          </cell>
          <cell r="AB13138" t="str">
            <v>We attended the site and changed the air filter, oil filter, oil, separator, greasing and now the unit is running properly.</v>
          </cell>
        </row>
        <row r="13139">
          <cell r="A13139">
            <v>45119.4515972222</v>
          </cell>
          <cell r="B13139">
            <v>5559</v>
          </cell>
          <cell r="F13139" t="str">
            <v>CC-00976687</v>
          </cell>
          <cell r="J13139" t="str">
            <v>Schedule Service</v>
          </cell>
          <cell r="R13139" t="str">
            <v>BRDC373261</v>
          </cell>
          <cell r="AB13139" t="str">
            <v>I attended the site and changed the air filter, oil filter, oil, separator, greasing and now the machine is running properly</v>
          </cell>
        </row>
        <row r="13140">
          <cell r="A13140">
            <v>45119.292245370401</v>
          </cell>
          <cell r="B13140">
            <v>6100</v>
          </cell>
          <cell r="F13140" t="str">
            <v>CC-00976535</v>
          </cell>
          <cell r="J13140" t="str">
            <v>Schedule Service - AMC</v>
          </cell>
          <cell r="R13140" t="str">
            <v>BSBC375535</v>
          </cell>
          <cell r="AB13140" t="str">
            <v>AMC visit done</v>
          </cell>
        </row>
        <row r="13141">
          <cell r="A13141">
            <v>45119.2792708333</v>
          </cell>
          <cell r="B13141">
            <v>17795</v>
          </cell>
          <cell r="F13141" t="str">
            <v>CC-00976440</v>
          </cell>
          <cell r="J13141" t="str">
            <v>Schedule Service - AMC</v>
          </cell>
          <cell r="R13141" t="str">
            <v>BJHS031586</v>
          </cell>
          <cell r="AB13141" t="str">
            <v>I attended the site and cleaned the machine, checked all the parameters. The machine is running properly.</v>
          </cell>
        </row>
        <row r="13142">
          <cell r="A13142">
            <v>45118.6553472222</v>
          </cell>
          <cell r="B13142">
            <v>1256</v>
          </cell>
          <cell r="F13142" t="str">
            <v>CC-00976076</v>
          </cell>
          <cell r="J13142" t="str">
            <v>Schedule Service</v>
          </cell>
          <cell r="R13142" t="str">
            <v>BVJC374172</v>
          </cell>
          <cell r="AB13142" t="str">
            <v>Attend the site for schedule services so change air filter, oil filter, separator and oil. After that start the unit found running ok.</v>
          </cell>
        </row>
        <row r="13143">
          <cell r="A13143">
            <v>45118.521736111099</v>
          </cell>
          <cell r="B13143">
            <v>1637</v>
          </cell>
          <cell r="F13143" t="str">
            <v>CC-00975790</v>
          </cell>
          <cell r="J13143" t="str">
            <v>Sales Call</v>
          </cell>
          <cell r="R13143" t="str">
            <v>ATID121006</v>
          </cell>
          <cell r="AB13143" t="str">
            <v>for HMR</v>
          </cell>
        </row>
        <row r="13144">
          <cell r="A13144">
            <v>45118.520092592596</v>
          </cell>
          <cell r="B13144">
            <v>1579</v>
          </cell>
          <cell r="F13144" t="str">
            <v>CC-00975785</v>
          </cell>
          <cell r="J13144" t="str">
            <v>Sales Call</v>
          </cell>
          <cell r="R13144" t="str">
            <v>DTFD120926</v>
          </cell>
          <cell r="AB13144" t="str">
            <v>for HMR</v>
          </cell>
        </row>
        <row r="13145">
          <cell r="A13145">
            <v>45118.518217592602</v>
          </cell>
          <cell r="B13145">
            <v>120</v>
          </cell>
          <cell r="F13145" t="str">
            <v>CC-00975780</v>
          </cell>
          <cell r="J13145" t="str">
            <v>Sales Call</v>
          </cell>
          <cell r="R13145" t="str">
            <v>BWLD163608</v>
          </cell>
          <cell r="AB13145" t="str">
            <v>for HMR</v>
          </cell>
        </row>
        <row r="13146">
          <cell r="A13146">
            <v>45118.516446759299</v>
          </cell>
          <cell r="B13146">
            <v>2139</v>
          </cell>
          <cell r="F13146" t="str">
            <v>CC-00975778</v>
          </cell>
          <cell r="J13146" t="str">
            <v>Sales Call</v>
          </cell>
          <cell r="R13146" t="str">
            <v>BUDD162740</v>
          </cell>
          <cell r="AB13146" t="str">
            <v>for HMR</v>
          </cell>
        </row>
        <row r="13147">
          <cell r="A13147">
            <v>45118.511099536998</v>
          </cell>
          <cell r="B13147">
            <v>623</v>
          </cell>
          <cell r="F13147" t="str">
            <v>CC-00975767</v>
          </cell>
          <cell r="J13147" t="str">
            <v>Sales Call</v>
          </cell>
          <cell r="R13147" t="str">
            <v>BUID220797</v>
          </cell>
          <cell r="AB13147" t="str">
            <v>for HMR</v>
          </cell>
        </row>
        <row r="13148">
          <cell r="A13148">
            <v>45118.506215277797</v>
          </cell>
          <cell r="B13148">
            <v>432</v>
          </cell>
          <cell r="F13148" t="str">
            <v>CC-00975756</v>
          </cell>
          <cell r="J13148" t="str">
            <v>Sales Call</v>
          </cell>
          <cell r="R13148" t="str">
            <v>BWJL153355</v>
          </cell>
          <cell r="AB13148" t="str">
            <v>for HMR</v>
          </cell>
        </row>
        <row r="13149">
          <cell r="A13149">
            <v>45118.504282407397</v>
          </cell>
          <cell r="B13149">
            <v>115</v>
          </cell>
          <cell r="F13149" t="str">
            <v>CC-00975751</v>
          </cell>
          <cell r="J13149" t="str">
            <v>Sales Call</v>
          </cell>
          <cell r="R13149" t="str">
            <v>BVID121544</v>
          </cell>
          <cell r="AB13149" t="str">
            <v>for HMR</v>
          </cell>
        </row>
        <row r="13150">
          <cell r="A13150">
            <v>45118.498530092598</v>
          </cell>
          <cell r="B13150">
            <v>130</v>
          </cell>
          <cell r="F13150" t="str">
            <v>CC-00975744</v>
          </cell>
          <cell r="J13150" t="str">
            <v>Sales Call</v>
          </cell>
          <cell r="R13150" t="str">
            <v>BVID121541</v>
          </cell>
          <cell r="AB13150" t="str">
            <v>for HMR</v>
          </cell>
        </row>
        <row r="13151">
          <cell r="A13151">
            <v>45118.496620370403</v>
          </cell>
          <cell r="B13151">
            <v>485</v>
          </cell>
          <cell r="F13151" t="str">
            <v>CC-00975740</v>
          </cell>
          <cell r="J13151" t="str">
            <v>Sales Call</v>
          </cell>
          <cell r="R13151" t="str">
            <v>BVIL161081</v>
          </cell>
          <cell r="AB13151" t="str">
            <v>for HMR</v>
          </cell>
        </row>
        <row r="13152">
          <cell r="A13152">
            <v>45118.494548611103</v>
          </cell>
          <cell r="B13152">
            <v>120</v>
          </cell>
          <cell r="F13152" t="str">
            <v>CC-00975739</v>
          </cell>
          <cell r="J13152" t="str">
            <v>Sales Call</v>
          </cell>
          <cell r="R13152" t="str">
            <v>BVID121539</v>
          </cell>
          <cell r="AB13152" t="str">
            <v>for HMR</v>
          </cell>
        </row>
        <row r="13153">
          <cell r="A13153">
            <v>45118.492476851898</v>
          </cell>
          <cell r="B13153">
            <v>75</v>
          </cell>
          <cell r="F13153" t="str">
            <v>CC-00975733</v>
          </cell>
          <cell r="J13153" t="str">
            <v>Sales Call</v>
          </cell>
          <cell r="R13153" t="str">
            <v>BVID121546</v>
          </cell>
          <cell r="AB13153" t="str">
            <v>for HMR</v>
          </cell>
        </row>
        <row r="13154">
          <cell r="A13154">
            <v>45118.4905208333</v>
          </cell>
          <cell r="B13154">
            <v>1590</v>
          </cell>
          <cell r="F13154" t="str">
            <v>CC-00975731</v>
          </cell>
          <cell r="J13154" t="str">
            <v>Sales Call</v>
          </cell>
          <cell r="R13154" t="str">
            <v>BUID220795</v>
          </cell>
          <cell r="AB13154" t="str">
            <v>for HMR</v>
          </cell>
        </row>
        <row r="13155">
          <cell r="A13155">
            <v>45117.586400462998</v>
          </cell>
          <cell r="B13155">
            <v>1</v>
          </cell>
          <cell r="F13155" t="str">
            <v>CC-00974788</v>
          </cell>
          <cell r="J13155" t="str">
            <v>Commissioning</v>
          </cell>
          <cell r="R13155" t="str">
            <v>BVJC374173</v>
          </cell>
          <cell r="AB13155" t="str">
            <v>Commissioning done on dated 10-07-2023...Comm date-10-07-2023</v>
          </cell>
        </row>
        <row r="13156">
          <cell r="A13156">
            <v>45117.578460648103</v>
          </cell>
          <cell r="B13156">
            <v>2425</v>
          </cell>
          <cell r="F13156" t="str">
            <v>CC-00974769</v>
          </cell>
          <cell r="J13156" t="str">
            <v>Sales Call</v>
          </cell>
          <cell r="R13156" t="str">
            <v>BQGD220072</v>
          </cell>
          <cell r="AB13156" t="str">
            <v>Sales call carried out for HMR collection</v>
          </cell>
        </row>
        <row r="13157">
          <cell r="A13157">
            <v>45117.575648148202</v>
          </cell>
          <cell r="B13157">
            <v>3690</v>
          </cell>
          <cell r="F13157" t="str">
            <v>CC-00974761</v>
          </cell>
          <cell r="J13157" t="str">
            <v>Sales Call</v>
          </cell>
          <cell r="R13157" t="str">
            <v>BUKD162491</v>
          </cell>
          <cell r="AB13157" t="str">
            <v>Sales call carried out for HMR collection</v>
          </cell>
        </row>
        <row r="13158">
          <cell r="A13158">
            <v>45117.573067129597</v>
          </cell>
          <cell r="B13158">
            <v>3530</v>
          </cell>
          <cell r="F13158" t="str">
            <v>CC-00974754</v>
          </cell>
          <cell r="J13158" t="str">
            <v>Sales Call</v>
          </cell>
          <cell r="R13158" t="str">
            <v>BUKD162500</v>
          </cell>
          <cell r="AB13158" t="str">
            <v>Sales call carried out for HMR collection</v>
          </cell>
        </row>
        <row r="13159">
          <cell r="A13159">
            <v>45117.570162037002</v>
          </cell>
          <cell r="B13159">
            <v>5250</v>
          </cell>
          <cell r="F13159" t="str">
            <v>CC-00974744</v>
          </cell>
          <cell r="J13159" t="str">
            <v>Sales Call</v>
          </cell>
          <cell r="R13159" t="str">
            <v>BPGD220036</v>
          </cell>
          <cell r="AB13159" t="str">
            <v>Sales call carried out for HMR collection</v>
          </cell>
        </row>
        <row r="13160">
          <cell r="A13160">
            <v>45117.567013888904</v>
          </cell>
          <cell r="B13160">
            <v>5100</v>
          </cell>
          <cell r="F13160" t="str">
            <v>CC-00974731</v>
          </cell>
          <cell r="J13160" t="str">
            <v>Sales Call</v>
          </cell>
          <cell r="R13160" t="str">
            <v>BTDD162190</v>
          </cell>
          <cell r="AB13160" t="str">
            <v>Sales call carried out for HMR collection</v>
          </cell>
        </row>
        <row r="13161">
          <cell r="A13161">
            <v>45117.563842592601</v>
          </cell>
          <cell r="B13161">
            <v>3130</v>
          </cell>
          <cell r="F13161" t="str">
            <v>CC-00974723</v>
          </cell>
          <cell r="J13161" t="str">
            <v>Sales Call</v>
          </cell>
          <cell r="R13161" t="str">
            <v>BQKD200046</v>
          </cell>
          <cell r="AB13161" t="str">
            <v>Sales call carried out for HMR collection</v>
          </cell>
        </row>
        <row r="13162">
          <cell r="A13162">
            <v>45117.560844907399</v>
          </cell>
          <cell r="B13162">
            <v>25480</v>
          </cell>
          <cell r="F13162" t="str">
            <v>CC-00974717</v>
          </cell>
          <cell r="J13162" t="str">
            <v>Sales Call</v>
          </cell>
          <cell r="R13162" t="str">
            <v>BMJD200014</v>
          </cell>
          <cell r="AB13162" t="str">
            <v>Sales call carried out for HMR collection</v>
          </cell>
        </row>
        <row r="13163">
          <cell r="A13163">
            <v>45117.558298611097</v>
          </cell>
          <cell r="B13163">
            <v>6085</v>
          </cell>
          <cell r="F13163" t="str">
            <v>CC-00974709</v>
          </cell>
          <cell r="J13163" t="str">
            <v>Sales Call</v>
          </cell>
          <cell r="R13163" t="str">
            <v>BTCD162162</v>
          </cell>
          <cell r="AB13163" t="str">
            <v>Sales call carried out for HMR collection</v>
          </cell>
        </row>
        <row r="13164">
          <cell r="A13164">
            <v>45117.555914351899</v>
          </cell>
          <cell r="B13164">
            <v>12075</v>
          </cell>
          <cell r="F13164" t="str">
            <v>CC-00974704</v>
          </cell>
          <cell r="J13164" t="str">
            <v>Sales Call</v>
          </cell>
          <cell r="R13164" t="str">
            <v>BTDD162169</v>
          </cell>
          <cell r="AB13164" t="str">
            <v>Sales call carried out for HMR collection</v>
          </cell>
        </row>
        <row r="13165">
          <cell r="A13165">
            <v>45117.552870370397</v>
          </cell>
          <cell r="B13165">
            <v>6630</v>
          </cell>
          <cell r="F13165" t="str">
            <v>CC-00974693</v>
          </cell>
          <cell r="J13165" t="str">
            <v>Sales Call</v>
          </cell>
          <cell r="R13165" t="str">
            <v>BTKD162112</v>
          </cell>
          <cell r="AB13165" t="str">
            <v>Sales call carried out for HMR collection</v>
          </cell>
        </row>
        <row r="13166">
          <cell r="A13166">
            <v>45117.549745370401</v>
          </cell>
          <cell r="B13166">
            <v>4150</v>
          </cell>
          <cell r="F13166" t="str">
            <v>CC-00974684</v>
          </cell>
          <cell r="J13166" t="str">
            <v>Sales Call</v>
          </cell>
          <cell r="R13166" t="str">
            <v>BTJD162047</v>
          </cell>
          <cell r="AB13166" t="str">
            <v>Sales call carried out for HMR collection</v>
          </cell>
        </row>
        <row r="13167">
          <cell r="A13167">
            <v>45117.546909722201</v>
          </cell>
          <cell r="B13167">
            <v>3475</v>
          </cell>
          <cell r="F13167" t="str">
            <v>CC-00974673</v>
          </cell>
          <cell r="J13167" t="str">
            <v>Sales Call</v>
          </cell>
          <cell r="R13167" t="str">
            <v>BSLD200427</v>
          </cell>
          <cell r="AB13167" t="str">
            <v>Sales call carried out for HMR collection</v>
          </cell>
        </row>
        <row r="13168">
          <cell r="A13168">
            <v>45117.542083333297</v>
          </cell>
          <cell r="B13168">
            <v>5050</v>
          </cell>
          <cell r="F13168" t="str">
            <v>CC-00974658</v>
          </cell>
          <cell r="J13168" t="str">
            <v>Sales Call</v>
          </cell>
          <cell r="R13168" t="str">
            <v>BRCD160967</v>
          </cell>
          <cell r="AB13168" t="str">
            <v>Sales call carried out for HMR collection</v>
          </cell>
        </row>
        <row r="13169">
          <cell r="A13169">
            <v>45117.538067129601</v>
          </cell>
          <cell r="B13169">
            <v>4670</v>
          </cell>
          <cell r="F13169" t="str">
            <v>CC-00974641</v>
          </cell>
          <cell r="J13169" t="str">
            <v>Sales Call</v>
          </cell>
          <cell r="R13169" t="str">
            <v>BSGD161864</v>
          </cell>
          <cell r="AB13169" t="str">
            <v>Sales call carried out for HMR collection</v>
          </cell>
        </row>
        <row r="13170">
          <cell r="A13170">
            <v>45117.492222222201</v>
          </cell>
          <cell r="B13170">
            <v>550</v>
          </cell>
          <cell r="F13170" t="str">
            <v>CC-00974533</v>
          </cell>
          <cell r="J13170" t="str">
            <v>Sales Call</v>
          </cell>
          <cell r="R13170" t="str">
            <v>BSBD120631</v>
          </cell>
          <cell r="AB13170" t="str">
            <v>Sales call carried out for HMR collection</v>
          </cell>
        </row>
        <row r="13171">
          <cell r="A13171">
            <v>45117.489837963003</v>
          </cell>
          <cell r="B13171">
            <v>980</v>
          </cell>
          <cell r="F13171" t="str">
            <v>CC-00974521</v>
          </cell>
          <cell r="J13171" t="str">
            <v>Sales Call</v>
          </cell>
          <cell r="R13171" t="str">
            <v>BNJD120010</v>
          </cell>
          <cell r="AB13171" t="str">
            <v>Sales call carried out for HMR collection</v>
          </cell>
        </row>
        <row r="13172">
          <cell r="A13172">
            <v>45117.487233796302</v>
          </cell>
          <cell r="B13172">
            <v>1350</v>
          </cell>
          <cell r="F13172" t="str">
            <v>CC-00974512</v>
          </cell>
          <cell r="J13172" t="str">
            <v>Sales Call</v>
          </cell>
          <cell r="R13172" t="str">
            <v>BSHD120752</v>
          </cell>
          <cell r="AB13172" t="str">
            <v>Sales call carried out for HMR collection</v>
          </cell>
        </row>
        <row r="13173">
          <cell r="A13173">
            <v>45117.4849189815</v>
          </cell>
          <cell r="B13173">
            <v>4420</v>
          </cell>
          <cell r="F13173" t="str">
            <v>CC-00974508</v>
          </cell>
          <cell r="J13173" t="str">
            <v>Sales Call</v>
          </cell>
          <cell r="R13173" t="str">
            <v>BTKD162080</v>
          </cell>
          <cell r="AB13173" t="str">
            <v>Sales call carried out for HMR collection</v>
          </cell>
        </row>
        <row r="13174">
          <cell r="A13174">
            <v>45117.4823958333</v>
          </cell>
          <cell r="B13174">
            <v>4010</v>
          </cell>
          <cell r="F13174" t="str">
            <v>CC-00974497</v>
          </cell>
          <cell r="J13174" t="str">
            <v>Sales Call</v>
          </cell>
          <cell r="R13174" t="str">
            <v>BSKD161500</v>
          </cell>
          <cell r="AB13174" t="str">
            <v>Sales call carried out for HMR collection</v>
          </cell>
        </row>
        <row r="13175">
          <cell r="A13175">
            <v>45117.480138888903</v>
          </cell>
          <cell r="B13175">
            <v>2460</v>
          </cell>
          <cell r="F13175" t="str">
            <v>CC-00974484</v>
          </cell>
          <cell r="J13175" t="str">
            <v>Sales Call</v>
          </cell>
          <cell r="R13175" t="str">
            <v>BSGL152296</v>
          </cell>
          <cell r="AB13175" t="str">
            <v>Sales call carried out for HMR collection</v>
          </cell>
        </row>
        <row r="13176">
          <cell r="A13176">
            <v>45117.477569444403</v>
          </cell>
          <cell r="B13176">
            <v>560</v>
          </cell>
          <cell r="F13176" t="str">
            <v>CC-00974472</v>
          </cell>
          <cell r="J13176" t="str">
            <v>Sales Call</v>
          </cell>
          <cell r="R13176" t="str">
            <v>BSBD120630</v>
          </cell>
          <cell r="AB13176" t="str">
            <v>Sales call carried out for HMR collection</v>
          </cell>
        </row>
        <row r="13177">
          <cell r="A13177">
            <v>45117.474768518499</v>
          </cell>
          <cell r="B13177">
            <v>610</v>
          </cell>
          <cell r="F13177" t="str">
            <v>CC-00974461</v>
          </cell>
          <cell r="J13177" t="str">
            <v>Sales Call</v>
          </cell>
          <cell r="R13177" t="str">
            <v>BSHD120740</v>
          </cell>
          <cell r="AB13177" t="str">
            <v>Sales call carried out for HMR collection</v>
          </cell>
        </row>
        <row r="13178">
          <cell r="A13178">
            <v>45117.472083333298</v>
          </cell>
          <cell r="B13178">
            <v>545</v>
          </cell>
          <cell r="F13178" t="str">
            <v>CC-00974455</v>
          </cell>
          <cell r="J13178" t="str">
            <v>Sales Call</v>
          </cell>
          <cell r="R13178" t="str">
            <v>BSHD120741</v>
          </cell>
          <cell r="AB13178" t="str">
            <v>Sales call carried out for HMR collection</v>
          </cell>
        </row>
        <row r="13179">
          <cell r="A13179">
            <v>45117.469548611101</v>
          </cell>
          <cell r="B13179">
            <v>589</v>
          </cell>
          <cell r="F13179" t="str">
            <v>CC-00974444</v>
          </cell>
          <cell r="J13179" t="str">
            <v>Sales Call</v>
          </cell>
          <cell r="R13179" t="str">
            <v>BSHD120739</v>
          </cell>
          <cell r="AB13179" t="str">
            <v>Sales call carried out for HMR collection</v>
          </cell>
        </row>
        <row r="13180">
          <cell r="A13180">
            <v>45117.467118055603</v>
          </cell>
          <cell r="B13180">
            <v>3480</v>
          </cell>
          <cell r="F13180" t="str">
            <v>CC-00974431</v>
          </cell>
          <cell r="J13180" t="str">
            <v>Sales Call</v>
          </cell>
          <cell r="R13180" t="str">
            <v>BSGL152297</v>
          </cell>
          <cell r="AB13180" t="str">
            <v>Sales call carried out for HMR collection</v>
          </cell>
        </row>
        <row r="13181">
          <cell r="A13181">
            <v>45117.463854166701</v>
          </cell>
          <cell r="B13181">
            <v>3810</v>
          </cell>
          <cell r="F13181" t="str">
            <v>CC-00974421</v>
          </cell>
          <cell r="J13181" t="str">
            <v>Sales Call</v>
          </cell>
          <cell r="R13181" t="str">
            <v>BRJD160577</v>
          </cell>
          <cell r="AB13181" t="str">
            <v>Sales call carried out for HMR collection</v>
          </cell>
        </row>
        <row r="13182">
          <cell r="A13182">
            <v>45117.460057870398</v>
          </cell>
          <cell r="B13182">
            <v>5330</v>
          </cell>
          <cell r="F13182" t="str">
            <v>CC-00974408</v>
          </cell>
          <cell r="J13182" t="str">
            <v>Sales Call</v>
          </cell>
          <cell r="R13182" t="str">
            <v>GPBD160097</v>
          </cell>
          <cell r="AB13182" t="str">
            <v>Sales call carried out for HMR collection</v>
          </cell>
        </row>
        <row r="13183">
          <cell r="A13183">
            <v>45117.455798611103</v>
          </cell>
          <cell r="B13183">
            <v>3055</v>
          </cell>
          <cell r="F13183" t="str">
            <v>CC-00974397</v>
          </cell>
          <cell r="J13183" t="str">
            <v>Sales Call</v>
          </cell>
          <cell r="R13183" t="str">
            <v>BSID161961</v>
          </cell>
          <cell r="AB13183" t="str">
            <v>Sales call carried out for HMR collection</v>
          </cell>
        </row>
        <row r="13184">
          <cell r="A13184">
            <v>45117.4530787037</v>
          </cell>
          <cell r="B13184">
            <v>2510</v>
          </cell>
          <cell r="F13184" t="str">
            <v>CC-00974386</v>
          </cell>
          <cell r="J13184" t="str">
            <v>Sales Call</v>
          </cell>
          <cell r="R13184" t="str">
            <v>BSCL152143</v>
          </cell>
          <cell r="AB13184" t="str">
            <v>Sales call carried out for HMR collection</v>
          </cell>
        </row>
        <row r="13185">
          <cell r="A13185">
            <v>45117.450648148202</v>
          </cell>
          <cell r="B13185">
            <v>3000</v>
          </cell>
          <cell r="F13185" t="str">
            <v>CC-00974378</v>
          </cell>
          <cell r="J13185" t="str">
            <v>Sales Call</v>
          </cell>
          <cell r="R13185" t="str">
            <v>BRHD120445</v>
          </cell>
          <cell r="AB13185" t="str">
            <v>Sales call carried out for HMR collection</v>
          </cell>
        </row>
        <row r="13186">
          <cell r="A13186">
            <v>45117.448043981502</v>
          </cell>
          <cell r="B13186">
            <v>2020</v>
          </cell>
          <cell r="F13186" t="str">
            <v>CC-00974371</v>
          </cell>
          <cell r="J13186" t="str">
            <v>Sales Call</v>
          </cell>
          <cell r="R13186" t="str">
            <v>BSEL152198</v>
          </cell>
          <cell r="AB13186" t="str">
            <v>Sales call carried out for HMR collection</v>
          </cell>
        </row>
        <row r="13187">
          <cell r="A13187">
            <v>45117.4447685185</v>
          </cell>
          <cell r="B13187">
            <v>3621</v>
          </cell>
          <cell r="F13187" t="str">
            <v>CC-00974356</v>
          </cell>
          <cell r="J13187" t="str">
            <v>Sales Call</v>
          </cell>
          <cell r="R13187" t="str">
            <v>BQDD160156</v>
          </cell>
          <cell r="AB13187" t="str">
            <v>Sales call carried out for HMR collection</v>
          </cell>
        </row>
        <row r="13188">
          <cell r="A13188">
            <v>45117.442037036999</v>
          </cell>
          <cell r="B13188">
            <v>2345</v>
          </cell>
          <cell r="F13188" t="str">
            <v>CC-00974347</v>
          </cell>
          <cell r="J13188" t="str">
            <v>Sales Call</v>
          </cell>
          <cell r="R13188" t="str">
            <v>GOCD160022</v>
          </cell>
          <cell r="AB13188" t="str">
            <v>Sales call carried out for HMR collection</v>
          </cell>
        </row>
        <row r="13189">
          <cell r="A13189">
            <v>45117.439444444397</v>
          </cell>
          <cell r="B13189">
            <v>2625</v>
          </cell>
          <cell r="F13189" t="str">
            <v>CC-00974337</v>
          </cell>
          <cell r="J13189" t="str">
            <v>Sales Call</v>
          </cell>
          <cell r="R13189" t="str">
            <v>BSKD220275</v>
          </cell>
          <cell r="AB13189" t="str">
            <v>Sales call carried out for HMR collection</v>
          </cell>
        </row>
        <row r="13190">
          <cell r="A13190">
            <v>45115.613275463002</v>
          </cell>
          <cell r="B13190">
            <v>4853</v>
          </cell>
          <cell r="F13190" t="str">
            <v>CC-00973610</v>
          </cell>
          <cell r="J13190" t="str">
            <v>Schedule Service</v>
          </cell>
          <cell r="R13190" t="str">
            <v>BVGF111611</v>
          </cell>
          <cell r="AB13190" t="str">
            <v>We visited site and service done today in unit during change the parts in service 1 .Air filter 2 .separator 3.Oil 4.Oil filter and greasing done after than start for check unit running well.</v>
          </cell>
        </row>
        <row r="13191">
          <cell r="A13191">
            <v>45115.612407407403</v>
          </cell>
          <cell r="B13191">
            <v>5072</v>
          </cell>
          <cell r="F13191" t="str">
            <v>CC-00973608</v>
          </cell>
          <cell r="J13191" t="str">
            <v>Schedule Service</v>
          </cell>
          <cell r="R13191" t="str">
            <v>BVGF111615</v>
          </cell>
          <cell r="AB13191" t="str">
            <v>We visited site and service done today in unit during change the parts in service 1 .Air filter 2 .separator 3.Oil 4.Oil filter and greasing done after than start for check unit running well.</v>
          </cell>
        </row>
        <row r="13192">
          <cell r="A13192">
            <v>45115.544236111098</v>
          </cell>
          <cell r="B13192">
            <v>21436</v>
          </cell>
          <cell r="F13192" t="str">
            <v>CC-00973504</v>
          </cell>
          <cell r="J13192" t="str">
            <v>General Service</v>
          </cell>
          <cell r="R13192" t="str">
            <v>BSAF110719</v>
          </cell>
          <cell r="AB13192" t="str">
            <v>We visited site and change PLC after than start for check unit running well.New PLC sl no: A24905 and Old PLC sl no:A13065.</v>
          </cell>
        </row>
        <row r="13193">
          <cell r="A13193">
            <v>45115.489988425899</v>
          </cell>
          <cell r="B13193">
            <v>1</v>
          </cell>
          <cell r="F13193" t="str">
            <v>CC-00973348</v>
          </cell>
          <cell r="J13193" t="str">
            <v>Commissioning</v>
          </cell>
          <cell r="R13193" t="str">
            <v>BWCD121690</v>
          </cell>
          <cell r="AB13193" t="str">
            <v>Commissioning done on 08-07-2023</v>
          </cell>
        </row>
        <row r="13194">
          <cell r="A13194">
            <v>45115.484606481499</v>
          </cell>
          <cell r="B13194">
            <v>4503</v>
          </cell>
          <cell r="F13194" t="str">
            <v>CC-00973333</v>
          </cell>
          <cell r="J13194" t="str">
            <v>Schedule Service</v>
          </cell>
          <cell r="R13194" t="str">
            <v>BUID162912</v>
          </cell>
          <cell r="AB13194" t="str">
            <v>Attend the site for schedule service so drain oil from tank and cooler approx 37 liters and change parts air filter compressor side, oil filter 2 nos. Also change valve kit - BDV kit, actuator kit, pressure regulator kit and top up 38 liters oil. After that start the unit found running ok.</v>
          </cell>
        </row>
        <row r="13195">
          <cell r="A13195">
            <v>45114.699293981503</v>
          </cell>
          <cell r="B13195">
            <v>28861</v>
          </cell>
          <cell r="F13195" t="str">
            <v>CC-00972785</v>
          </cell>
          <cell r="J13195" t="str">
            <v>Schedule Service</v>
          </cell>
          <cell r="R13195" t="str">
            <v>BQBS033819</v>
          </cell>
          <cell r="AB13195" t="str">
            <v>Today we attend the customer site for general service so we change parts 1 air filter 2 oil filter 3 oil 4 separator 5 drive coupling element than start machine running ok</v>
          </cell>
        </row>
        <row r="13196">
          <cell r="A13196">
            <v>45114.582604166702</v>
          </cell>
          <cell r="B13196">
            <v>80</v>
          </cell>
          <cell r="F13196" t="str">
            <v>CC-00972511</v>
          </cell>
          <cell r="J13196" t="str">
            <v>Sales Call</v>
          </cell>
          <cell r="R13196" t="str">
            <v>BWAD163680</v>
          </cell>
          <cell r="AB13196" t="str">
            <v>Sales call carried out for HMR collection</v>
          </cell>
        </row>
        <row r="13197">
          <cell r="A13197">
            <v>45114.5787962963</v>
          </cell>
          <cell r="B13197">
            <v>510</v>
          </cell>
          <cell r="F13197" t="str">
            <v>CC-00972504</v>
          </cell>
          <cell r="J13197" t="str">
            <v>Sales Call</v>
          </cell>
          <cell r="R13197" t="str">
            <v>BWKD163559</v>
          </cell>
          <cell r="AB13197" t="str">
            <v>Sales call carried out for HMR collection.</v>
          </cell>
        </row>
        <row r="13198">
          <cell r="A13198">
            <v>45114.490243055603</v>
          </cell>
          <cell r="B13198">
            <v>701</v>
          </cell>
          <cell r="F13198" t="str">
            <v>CC-00972212</v>
          </cell>
          <cell r="J13198" t="str">
            <v>Sales Call</v>
          </cell>
          <cell r="R13198" t="str">
            <v>BVGD121497</v>
          </cell>
          <cell r="AB13198" t="str">
            <v>for HMR call symptoms already closed</v>
          </cell>
        </row>
        <row r="13199">
          <cell r="A13199">
            <v>45114.488368055601</v>
          </cell>
          <cell r="B13199">
            <v>619</v>
          </cell>
          <cell r="F13199" t="str">
            <v>CC-00972204</v>
          </cell>
          <cell r="J13199" t="str">
            <v>Sales Call</v>
          </cell>
          <cell r="R13199" t="str">
            <v>BVDD121453</v>
          </cell>
          <cell r="AB13199" t="str">
            <v>for HMR</v>
          </cell>
        </row>
        <row r="13200">
          <cell r="A13200">
            <v>45114.486458333296</v>
          </cell>
          <cell r="B13200">
            <v>501</v>
          </cell>
          <cell r="F13200" t="str">
            <v>CC-00972200</v>
          </cell>
          <cell r="J13200" t="str">
            <v>Sales Call</v>
          </cell>
          <cell r="R13200" t="str">
            <v>BVDD163198</v>
          </cell>
          <cell r="AB13200" t="str">
            <v>for HMR</v>
          </cell>
        </row>
        <row r="13201">
          <cell r="A13201">
            <v>45114.480185185203</v>
          </cell>
          <cell r="B13201">
            <v>849</v>
          </cell>
          <cell r="F13201" t="str">
            <v>CC-00972183</v>
          </cell>
          <cell r="J13201" t="str">
            <v>Sales Call</v>
          </cell>
          <cell r="R13201" t="str">
            <v>BUHL152930</v>
          </cell>
          <cell r="AB13201" t="str">
            <v>for HMR</v>
          </cell>
        </row>
        <row r="13202">
          <cell r="A13202">
            <v>45114.478194444397</v>
          </cell>
          <cell r="B13202">
            <v>941</v>
          </cell>
          <cell r="F13202" t="str">
            <v>CC-00972177</v>
          </cell>
          <cell r="J13202" t="str">
            <v>Sales Call</v>
          </cell>
          <cell r="R13202" t="str">
            <v>BUCD121174</v>
          </cell>
          <cell r="AB13202" t="str">
            <v>for HMR h</v>
          </cell>
        </row>
        <row r="13203">
          <cell r="A13203">
            <v>45114.4744907407</v>
          </cell>
          <cell r="B13203">
            <v>510</v>
          </cell>
          <cell r="F13203" t="str">
            <v>CC-00972169</v>
          </cell>
          <cell r="J13203" t="str">
            <v>Sales Call</v>
          </cell>
          <cell r="R13203" t="str">
            <v>BUID121299</v>
          </cell>
          <cell r="AB13203" t="str">
            <v>for HMR</v>
          </cell>
        </row>
        <row r="13204">
          <cell r="A13204">
            <v>45114.469317129602</v>
          </cell>
          <cell r="B13204">
            <v>597</v>
          </cell>
          <cell r="F13204" t="str">
            <v>CC-00972161</v>
          </cell>
          <cell r="J13204" t="str">
            <v>Sales Call</v>
          </cell>
          <cell r="R13204" t="str">
            <v>BUHD121280</v>
          </cell>
          <cell r="AB13204" t="str">
            <v>for HMR</v>
          </cell>
        </row>
        <row r="13205">
          <cell r="A13205">
            <v>45113.720381944397</v>
          </cell>
          <cell r="B13205">
            <v>0</v>
          </cell>
          <cell r="F13205" t="str">
            <v>CC-00971712</v>
          </cell>
          <cell r="J13205" t="str">
            <v>Pre Commissioning</v>
          </cell>
          <cell r="R13205" t="str">
            <v>BWCD121690</v>
          </cell>
          <cell r="AB13205" t="str">
            <v>Pre commissioning done</v>
          </cell>
        </row>
        <row r="13206">
          <cell r="A13206">
            <v>45113.681909722203</v>
          </cell>
          <cell r="B13206">
            <v>2700</v>
          </cell>
          <cell r="F13206" t="str">
            <v>CC-00971625</v>
          </cell>
          <cell r="J13206" t="str">
            <v>Schedule Service</v>
          </cell>
          <cell r="R13206" t="str">
            <v>BVLD163067</v>
          </cell>
          <cell r="AB13206" t="str">
            <v>Attend the site for schedule service so drain oil approx 38 liters from cooler and tank after that replace air filter compressor and engine side and oil 40 litres, oil filter 90 lpm 2nos. After all work done start the unit after then check the unit on load condition found unit is running in normal with all parameters under limit.</v>
          </cell>
        </row>
        <row r="13207">
          <cell r="A13207">
            <v>45113.616493055597</v>
          </cell>
          <cell r="B13207">
            <v>2230</v>
          </cell>
          <cell r="F13207" t="str">
            <v>CC-00971436</v>
          </cell>
          <cell r="J13207" t="str">
            <v>Schedule Service</v>
          </cell>
          <cell r="R13207" t="str">
            <v>BVFS049358</v>
          </cell>
          <cell r="AB13207" t="str">
            <v>Today we attend the customer site for schedule service and we change parts 1 air filter 2 oil filter than start machine running ok</v>
          </cell>
        </row>
        <row r="13208">
          <cell r="A13208">
            <v>45113.584548611099</v>
          </cell>
          <cell r="B13208">
            <v>7420</v>
          </cell>
          <cell r="F13208" t="str">
            <v>CC-00971377</v>
          </cell>
          <cell r="J13208" t="str">
            <v>Schedule Service</v>
          </cell>
          <cell r="R13208" t="str">
            <v>BPBD200118</v>
          </cell>
          <cell r="AB13208" t="str">
            <v>Attend the site for schedule service so drain oil approx 38 liters from cooler and tank after that replace separator and all valve kit and oil 40 litres. After all work done start the unit after then check the unit on load condition found unit is running in normal with all parameters under limit.</v>
          </cell>
        </row>
        <row r="13209">
          <cell r="A13209">
            <v>45113.583217592597</v>
          </cell>
          <cell r="B13209">
            <v>1210</v>
          </cell>
          <cell r="F13209" t="str">
            <v>CC-00971372</v>
          </cell>
          <cell r="J13209" t="str">
            <v>Schedule Service</v>
          </cell>
          <cell r="R13209" t="str">
            <v>BTKD200646</v>
          </cell>
          <cell r="AB13209" t="str">
            <v>Attend the site for schedule service so drain oil approx 38 liters from cooler and tank after that replace air filter compressor side and oil 40 litres, oil filter 90 lpm 2nos. After all work done start the unit after then check the unit on load condition found unit is running in normal with all parameters under limit.</v>
          </cell>
        </row>
        <row r="13210">
          <cell r="A13210">
            <v>45113.581944444399</v>
          </cell>
          <cell r="B13210">
            <v>1210</v>
          </cell>
          <cell r="F13210" t="str">
            <v>CC-00971365</v>
          </cell>
          <cell r="J13210" t="str">
            <v>Schedule Service</v>
          </cell>
          <cell r="R13210" t="str">
            <v>BTJL152348</v>
          </cell>
          <cell r="AB13210" t="str">
            <v>Attend the site for schedule service so drain oil approx 18 liters from cooler and tank after that replace air filter compressor side and oil 20 litres, oil filter 90 lpm 2nos. After all work done start the unit after then check the unit on load condition found unit is running in normal with all parameters under limit.</v>
          </cell>
        </row>
        <row r="13211">
          <cell r="A13211">
            <v>45113.580497685201</v>
          </cell>
          <cell r="B13211">
            <v>9580</v>
          </cell>
          <cell r="F13211" t="str">
            <v>CC-00971362</v>
          </cell>
          <cell r="J13211" t="str">
            <v>Schedule Service</v>
          </cell>
          <cell r="R13211" t="str">
            <v>BQGD230029</v>
          </cell>
          <cell r="AB13211" t="str">
            <v>Attend the site for schedule service so drain oil approx 118 liters from cooler and tank after that replace air filter compressor side and oil 120 litres, oil filter 90 lpm 2nos. After all work done start the unit after then check the unit on load condition found unit is running in normal with all parameters under limit.</v>
          </cell>
        </row>
        <row r="13212">
          <cell r="A13212">
            <v>45113.579016203701</v>
          </cell>
          <cell r="B13212">
            <v>1680</v>
          </cell>
          <cell r="F13212" t="str">
            <v>CC-00971360</v>
          </cell>
          <cell r="J13212" t="str">
            <v>Schedule Service</v>
          </cell>
          <cell r="R13212" t="str">
            <v>BTID162392</v>
          </cell>
          <cell r="AB13212" t="str">
            <v>Attend the site for schedule service so drain oil approx 38 liters from cooler and tank after that replace air filter engine side, changed air oil separator, change MPV kit, BDV kit, ADV kit, pressure regulator kit and actuator kit also changed and oil 120 litres. After all work done start the unit after then check the unit on load condition found unit is running in normal with all parameters under limit.</v>
          </cell>
        </row>
        <row r="13213">
          <cell r="A13213">
            <v>45113.576099537</v>
          </cell>
          <cell r="B13213">
            <v>4400</v>
          </cell>
          <cell r="F13213" t="str">
            <v>CC-00971355</v>
          </cell>
          <cell r="J13213" t="str">
            <v>Schedule Service</v>
          </cell>
          <cell r="R13213" t="str">
            <v>BSLD230361</v>
          </cell>
          <cell r="AB13213" t="str">
            <v>Attend the site for schedule service so drain oil approx 118 liters from cooler and tank after that replace air filter compressor side, change MPV kit, BDV kit, ADV kit, pressure regulator kit and actuator kit also changed and oil 120 litres, oil filter 90 lpm 2nos. After all work done start the unit after then check the unit on load condition found unit is running in normal with all parameters under limit.</v>
          </cell>
        </row>
        <row r="13214">
          <cell r="A13214">
            <v>45113.574884259302</v>
          </cell>
          <cell r="B13214">
            <v>7310</v>
          </cell>
          <cell r="F13214" t="str">
            <v>CC-00971350</v>
          </cell>
          <cell r="J13214" t="str">
            <v>Schedule Service</v>
          </cell>
          <cell r="R13214" t="str">
            <v>BULD162577</v>
          </cell>
          <cell r="AB13214"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3215">
          <cell r="A13215">
            <v>45113.573692129597</v>
          </cell>
          <cell r="B13215">
            <v>7400</v>
          </cell>
          <cell r="F13215" t="str">
            <v>CC-00971349</v>
          </cell>
          <cell r="J13215" t="str">
            <v>Schedule Service</v>
          </cell>
          <cell r="R13215" t="str">
            <v>BULD162559</v>
          </cell>
          <cell r="AB13215"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3216">
          <cell r="A13216">
            <v>45113.572731481501</v>
          </cell>
          <cell r="B13216">
            <v>6075</v>
          </cell>
          <cell r="F13216" t="str">
            <v>CC-00971347</v>
          </cell>
          <cell r="J13216" t="str">
            <v>Schedule Service</v>
          </cell>
          <cell r="R13216" t="str">
            <v>BTCD162162</v>
          </cell>
          <cell r="AB13216"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3217">
          <cell r="A13217">
            <v>45113.571724537003</v>
          </cell>
          <cell r="B13217">
            <v>5050</v>
          </cell>
          <cell r="F13217" t="str">
            <v>CC-00971343</v>
          </cell>
          <cell r="J13217" t="str">
            <v>Schedule Service</v>
          </cell>
          <cell r="R13217" t="str">
            <v>BRCD160967</v>
          </cell>
          <cell r="AB13217"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3218">
          <cell r="A13218">
            <v>45113.5705787037</v>
          </cell>
          <cell r="B13218">
            <v>7480</v>
          </cell>
          <cell r="F13218" t="str">
            <v>CC-00971340</v>
          </cell>
          <cell r="J13218" t="str">
            <v>Schedule Service</v>
          </cell>
          <cell r="R13218" t="str">
            <v>BSKD161467</v>
          </cell>
          <cell r="AB13218"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3219">
          <cell r="A13219">
            <v>45113.539571759298</v>
          </cell>
          <cell r="B13219">
            <v>10035</v>
          </cell>
          <cell r="F13219" t="str">
            <v>CC-00971255</v>
          </cell>
          <cell r="J13219" t="str">
            <v>Schedule Service</v>
          </cell>
          <cell r="R13219" t="str">
            <v>BRGD161233</v>
          </cell>
          <cell r="AB13219"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3220">
          <cell r="A13220">
            <v>45113.538402777798</v>
          </cell>
          <cell r="B13220">
            <v>6900</v>
          </cell>
          <cell r="F13220" t="str">
            <v>CC-00971252</v>
          </cell>
          <cell r="J13220" t="str">
            <v>Schedule Service</v>
          </cell>
          <cell r="R13220" t="str">
            <v>BTDD162186</v>
          </cell>
          <cell r="AB13220"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3221">
          <cell r="A13221">
            <v>45113.535347222198</v>
          </cell>
          <cell r="B13221">
            <v>10855</v>
          </cell>
          <cell r="F13221" t="str">
            <v>CC-00971241</v>
          </cell>
          <cell r="J13221" t="str">
            <v>Schedule Service</v>
          </cell>
          <cell r="R13221" t="str">
            <v>BQKD160115</v>
          </cell>
          <cell r="AB13221"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3222">
          <cell r="A13222">
            <v>45113.534120370401</v>
          </cell>
          <cell r="B13222">
            <v>16565</v>
          </cell>
          <cell r="F13222" t="str">
            <v>CC-00971235</v>
          </cell>
          <cell r="J13222" t="str">
            <v>Schedule Service</v>
          </cell>
          <cell r="R13222" t="str">
            <v>BQJD160040</v>
          </cell>
          <cell r="AB13222"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3223">
          <cell r="A13223">
            <v>45113.532881944397</v>
          </cell>
          <cell r="B13223">
            <v>4900</v>
          </cell>
          <cell r="F13223" t="str">
            <v>CC-00971231</v>
          </cell>
          <cell r="J13223" t="str">
            <v>Schedule Service</v>
          </cell>
          <cell r="R13223" t="str">
            <v>BSJD161378</v>
          </cell>
          <cell r="AB13223"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v>
          </cell>
        </row>
        <row r="13224">
          <cell r="A13224">
            <v>45113.526898148099</v>
          </cell>
          <cell r="B13224">
            <v>4050</v>
          </cell>
          <cell r="F13224" t="str">
            <v>CC-00971215</v>
          </cell>
          <cell r="J13224" t="str">
            <v>Schedule Service</v>
          </cell>
          <cell r="R13224" t="str">
            <v>BTEL160427</v>
          </cell>
          <cell r="AB13224"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3225">
          <cell r="A13225">
            <v>45113.525266203702</v>
          </cell>
          <cell r="B13225">
            <v>1840</v>
          </cell>
          <cell r="F13225" t="str">
            <v>CC-00971211</v>
          </cell>
          <cell r="J13225" t="str">
            <v>Schedule Service</v>
          </cell>
          <cell r="R13225" t="str">
            <v>BUJD121019</v>
          </cell>
          <cell r="AB13225" t="str">
            <v>Attend the site for schedule service so drain oil approx 18 liters from cooler and tank after that replace air filter engine and compressor both side, oil 20 litres, oil filter 90 lpm 2nos. After all work done start the unit after then check the unit on load condition found unit is running in normal with all parameters under limit.</v>
          </cell>
        </row>
        <row r="13226">
          <cell r="A13226">
            <v>45113.524189814802</v>
          </cell>
          <cell r="B13226">
            <v>1800</v>
          </cell>
          <cell r="F13226" t="str">
            <v>CC-00971207</v>
          </cell>
          <cell r="J13226" t="str">
            <v>Schedule Service</v>
          </cell>
          <cell r="R13226" t="str">
            <v>BTHD120971</v>
          </cell>
          <cell r="AB13226"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3227">
          <cell r="A13227">
            <v>45113.5231712963</v>
          </cell>
          <cell r="B13227">
            <v>6250</v>
          </cell>
          <cell r="F13227" t="str">
            <v>CC-00971200</v>
          </cell>
          <cell r="J13227" t="str">
            <v>Schedule Service</v>
          </cell>
          <cell r="R13227" t="str">
            <v>BSFD161795</v>
          </cell>
          <cell r="AB13227"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3228">
          <cell r="A13228">
            <v>45113.521886574097</v>
          </cell>
          <cell r="B13228">
            <v>6150</v>
          </cell>
          <cell r="F13228" t="str">
            <v>CC-00971195</v>
          </cell>
          <cell r="J13228" t="str">
            <v>Schedule Service</v>
          </cell>
          <cell r="R13228" t="str">
            <v>BTFD162243</v>
          </cell>
          <cell r="AB13228"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3229">
          <cell r="A13229">
            <v>45113.453657407401</v>
          </cell>
          <cell r="B13229">
            <v>1</v>
          </cell>
          <cell r="F13229" t="str">
            <v>CC-00970992</v>
          </cell>
          <cell r="J13229" t="str">
            <v>Commissioning</v>
          </cell>
          <cell r="R13229" t="str">
            <v>BVDS039458</v>
          </cell>
          <cell r="AB13229" t="str">
            <v>Commissioning done on dated 06-07-2023...Comm date-06-07-2023</v>
          </cell>
        </row>
        <row r="13230">
          <cell r="A13230">
            <v>45113.451840277798</v>
          </cell>
          <cell r="B13230">
            <v>2912</v>
          </cell>
          <cell r="F13230" t="str">
            <v>CC-00970983</v>
          </cell>
          <cell r="J13230" t="str">
            <v>Complaint - Running With Problem</v>
          </cell>
          <cell r="R13230" t="str">
            <v>BUGD162852</v>
          </cell>
          <cell r="AB13230" t="str">
            <v>Attend the site for unit running with problem so checked the unit found DOT jumbo gauge is not in working condition so replace the gauge by new one and run the unit found is running in ok condition and parameters are found in under limit..</v>
          </cell>
        </row>
        <row r="13231">
          <cell r="A13231">
            <v>45113.450358796297</v>
          </cell>
          <cell r="B13231">
            <v>11147</v>
          </cell>
          <cell r="F13231" t="str">
            <v>CC-00970980</v>
          </cell>
          <cell r="J13231" t="str">
            <v>Schedule Service</v>
          </cell>
          <cell r="R13231" t="str">
            <v>BRGL151464</v>
          </cell>
          <cell r="AB13231" t="str">
            <v>Attend the site for schedule service so drain oil from tank and cooler about 38 liter after that change oil filter, air filter compress or and engine both site and oil 40 liters. After that start the unit found running ok.</v>
          </cell>
        </row>
        <row r="13232">
          <cell r="A13232">
            <v>45113.449467592603</v>
          </cell>
          <cell r="B13232">
            <v>10851</v>
          </cell>
          <cell r="F13232" t="str">
            <v>CC-00970977</v>
          </cell>
          <cell r="J13232" t="str">
            <v>Schedule Service</v>
          </cell>
          <cell r="R13232" t="str">
            <v>BRGL151468</v>
          </cell>
          <cell r="AB13232" t="str">
            <v>Attend the site for schedule service so drain oil from tank and cooler about 38 liter after that change oil filter, change air oil separator, air filter compress or and engine both site and oil 40 liters. After that start the unit found running ok.</v>
          </cell>
        </row>
        <row r="13233">
          <cell r="A13233">
            <v>45113.446226851898</v>
          </cell>
          <cell r="B13233">
            <v>45</v>
          </cell>
          <cell r="F13233" t="str">
            <v>CC-00970969</v>
          </cell>
          <cell r="J13233" t="str">
            <v>Schedule Service</v>
          </cell>
          <cell r="R13233" t="str">
            <v>BVGD163297</v>
          </cell>
          <cell r="AB13233" t="str">
            <v>Attend the site for schedule service so attend and drain oil from cooler and tank approx 38 liters, after then change air filter for compressor and engine both side, change oil filter and change 40 liters oil. After then start the unit found running in good condition.</v>
          </cell>
        </row>
        <row r="13234">
          <cell r="A13234">
            <v>45111.758541666699</v>
          </cell>
          <cell r="B13234">
            <v>6750</v>
          </cell>
          <cell r="F13234" t="str">
            <v>CC-00969464</v>
          </cell>
          <cell r="J13234" t="str">
            <v>Complaint - Running With Problem</v>
          </cell>
          <cell r="R13234" t="str">
            <v>BQJD200011</v>
          </cell>
          <cell r="AB13234" t="str">
            <v>Attend the site for oil carry over through air filter so check the unit found whenever unit stops oil got carry over through air filter housing. So open old type dcv found spring tension in very low condition so replace the old dcv by new modified dcv. Air lube plus oil topped up 10 litres to maintain the oil level in separator tank. After replacement checked oil carry over two to three times but oil carry over not found .Now unit is running in ok condition..</v>
          </cell>
        </row>
        <row r="13235">
          <cell r="A13235">
            <v>45111.745104166701</v>
          </cell>
          <cell r="B13235">
            <v>25</v>
          </cell>
          <cell r="F13235" t="str">
            <v>CC-00969443</v>
          </cell>
          <cell r="J13235" t="str">
            <v>Sales Call</v>
          </cell>
          <cell r="R13235" t="str">
            <v>BWBD163701</v>
          </cell>
          <cell r="AB13235" t="str">
            <v>Sales call carried out for HMR collection</v>
          </cell>
        </row>
        <row r="13236">
          <cell r="A13236">
            <v>45111.742488425902</v>
          </cell>
          <cell r="B13236">
            <v>90</v>
          </cell>
          <cell r="F13236" t="str">
            <v>CC-00969437</v>
          </cell>
          <cell r="J13236" t="str">
            <v>Sales Call</v>
          </cell>
          <cell r="R13236" t="str">
            <v>BWLD163586</v>
          </cell>
          <cell r="AB13236" t="str">
            <v>Sales call carried out for HMR collection</v>
          </cell>
        </row>
        <row r="13237">
          <cell r="A13237">
            <v>45111.7397569444</v>
          </cell>
          <cell r="B13237">
            <v>120</v>
          </cell>
          <cell r="F13237" t="str">
            <v>CC-00969425</v>
          </cell>
          <cell r="J13237" t="str">
            <v>Sales Call</v>
          </cell>
          <cell r="R13237" t="str">
            <v>BWAD163674</v>
          </cell>
          <cell r="AB13237" t="str">
            <v>Sales call carried out for HMR collection</v>
          </cell>
        </row>
        <row r="13238">
          <cell r="A13238">
            <v>45111.736412036997</v>
          </cell>
          <cell r="B13238">
            <v>80</v>
          </cell>
          <cell r="F13238" t="str">
            <v>CC-00969418</v>
          </cell>
          <cell r="J13238" t="str">
            <v>Sales Call</v>
          </cell>
          <cell r="R13238" t="str">
            <v>BWBD163738</v>
          </cell>
          <cell r="AB13238" t="str">
            <v>Sales call carried out for HMR collection</v>
          </cell>
        </row>
        <row r="13239">
          <cell r="A13239">
            <v>45111.733576388899</v>
          </cell>
          <cell r="B13239">
            <v>100</v>
          </cell>
          <cell r="F13239" t="str">
            <v>CC-00969412</v>
          </cell>
          <cell r="J13239" t="str">
            <v>Sales Call</v>
          </cell>
          <cell r="R13239" t="str">
            <v>BWJD163499</v>
          </cell>
          <cell r="AB13239" t="str">
            <v>Sales call carried out for HMR collection</v>
          </cell>
        </row>
        <row r="13240">
          <cell r="A13240">
            <v>45111.730196759301</v>
          </cell>
          <cell r="B13240">
            <v>150</v>
          </cell>
          <cell r="F13240" t="str">
            <v>CC-00969405</v>
          </cell>
          <cell r="J13240" t="str">
            <v>Sales Call</v>
          </cell>
          <cell r="R13240" t="str">
            <v>BWBD163707</v>
          </cell>
          <cell r="AB13240" t="str">
            <v>Sales call carried out for HMR collection</v>
          </cell>
        </row>
        <row r="13241">
          <cell r="A13241">
            <v>45111.726122685199</v>
          </cell>
          <cell r="B13241">
            <v>580</v>
          </cell>
          <cell r="F13241" t="str">
            <v>CC-00969394</v>
          </cell>
          <cell r="J13241" t="str">
            <v>Sales Call</v>
          </cell>
          <cell r="R13241" t="str">
            <v>BWAD163648</v>
          </cell>
          <cell r="AB13241" t="str">
            <v>Sales call carried out for HMR collection</v>
          </cell>
        </row>
        <row r="13242">
          <cell r="A13242">
            <v>45111.722951388903</v>
          </cell>
          <cell r="B13242">
            <v>60</v>
          </cell>
          <cell r="F13242" t="str">
            <v>CC-00969385</v>
          </cell>
          <cell r="J13242" t="str">
            <v>Sales Call</v>
          </cell>
          <cell r="R13242" t="str">
            <v>BWJL153357</v>
          </cell>
          <cell r="AB13242" t="str">
            <v>Sales call carried out for HMR collection</v>
          </cell>
        </row>
        <row r="13243">
          <cell r="A13243">
            <v>45111.7199189815</v>
          </cell>
          <cell r="B13243">
            <v>1100</v>
          </cell>
          <cell r="F13243" t="str">
            <v>CC-00969370</v>
          </cell>
          <cell r="J13243" t="str">
            <v>Sales Call</v>
          </cell>
          <cell r="R13243" t="str">
            <v>BVED163244</v>
          </cell>
          <cell r="AB13243" t="str">
            <v>Sales call carried out for HMR collection</v>
          </cell>
        </row>
        <row r="13244">
          <cell r="A13244">
            <v>45111.717002314799</v>
          </cell>
          <cell r="B13244">
            <v>400</v>
          </cell>
          <cell r="F13244" t="str">
            <v>CC-00969354</v>
          </cell>
          <cell r="J13244" t="str">
            <v>Sales Call</v>
          </cell>
          <cell r="R13244" t="str">
            <v>BWKD163543</v>
          </cell>
          <cell r="AB13244" t="str">
            <v>Sales call carried out for HMR collection</v>
          </cell>
        </row>
        <row r="13245">
          <cell r="A13245">
            <v>45111.714189814797</v>
          </cell>
          <cell r="B13245">
            <v>380</v>
          </cell>
          <cell r="F13245" t="str">
            <v>CC-00969340</v>
          </cell>
          <cell r="J13245" t="str">
            <v>Sales Call</v>
          </cell>
          <cell r="R13245" t="str">
            <v>BWKD163512</v>
          </cell>
          <cell r="AB13245" t="str">
            <v>Sales call carried out for HMR collection</v>
          </cell>
        </row>
        <row r="13246">
          <cell r="A13246">
            <v>45111.709351851903</v>
          </cell>
          <cell r="B13246">
            <v>475</v>
          </cell>
          <cell r="F13246" t="str">
            <v>CC-00969325</v>
          </cell>
          <cell r="J13246" t="str">
            <v>Sales Call</v>
          </cell>
          <cell r="R13246" t="str">
            <v>BVFD163261</v>
          </cell>
          <cell r="AB13246" t="str">
            <v>Sales call carried out for HMR collection</v>
          </cell>
        </row>
        <row r="13247">
          <cell r="A13247">
            <v>45111.706840277802</v>
          </cell>
          <cell r="B13247">
            <v>1235</v>
          </cell>
          <cell r="F13247" t="str">
            <v>CC-00969316</v>
          </cell>
          <cell r="J13247" t="str">
            <v>Sales Call</v>
          </cell>
          <cell r="R13247" t="str">
            <v>BUCD121176</v>
          </cell>
          <cell r="AB13247" t="str">
            <v>Sales call carried out for HMR collection</v>
          </cell>
        </row>
        <row r="13248">
          <cell r="A13248">
            <v>45111.703090277799</v>
          </cell>
          <cell r="B13248">
            <v>1540</v>
          </cell>
          <cell r="F13248" t="str">
            <v>CC-00969291</v>
          </cell>
          <cell r="J13248" t="str">
            <v>Sales Call</v>
          </cell>
          <cell r="R13248" t="str">
            <v>BVID163401</v>
          </cell>
          <cell r="AB13248" t="str">
            <v>Sales call carried out for HMR collection</v>
          </cell>
        </row>
        <row r="13249">
          <cell r="A13249">
            <v>45111.7006944444</v>
          </cell>
          <cell r="B13249">
            <v>440</v>
          </cell>
          <cell r="F13249" t="str">
            <v>CC-00969282</v>
          </cell>
          <cell r="J13249" t="str">
            <v>Sales Call</v>
          </cell>
          <cell r="R13249" t="str">
            <v>BVIL161084</v>
          </cell>
          <cell r="AB13249" t="str">
            <v>Sales call carried out for HMR collection</v>
          </cell>
        </row>
        <row r="13250">
          <cell r="A13250">
            <v>45111.696724537003</v>
          </cell>
          <cell r="B13250">
            <v>612</v>
          </cell>
          <cell r="F13250" t="str">
            <v>CC-00969267</v>
          </cell>
          <cell r="J13250" t="str">
            <v>Sales Call</v>
          </cell>
          <cell r="R13250" t="str">
            <v>BVID163429</v>
          </cell>
          <cell r="AB13250" t="str">
            <v>Sales call carried out for HMR collection</v>
          </cell>
        </row>
        <row r="13251">
          <cell r="A13251">
            <v>45111.694108796299</v>
          </cell>
          <cell r="B13251">
            <v>1310</v>
          </cell>
          <cell r="F13251" t="str">
            <v>CC-00969255</v>
          </cell>
          <cell r="J13251" t="str">
            <v>Sales Call</v>
          </cell>
          <cell r="R13251" t="str">
            <v>BVHD163393</v>
          </cell>
          <cell r="AB13251" t="str">
            <v>Sales call carried out for HMR collection</v>
          </cell>
        </row>
        <row r="13252">
          <cell r="A13252">
            <v>45111.690428240698</v>
          </cell>
          <cell r="B13252">
            <v>1430</v>
          </cell>
          <cell r="F13252" t="str">
            <v>CC-00969231</v>
          </cell>
          <cell r="J13252" t="str">
            <v>Sales Call</v>
          </cell>
          <cell r="R13252" t="str">
            <v>BVHD163374</v>
          </cell>
          <cell r="AB13252" t="str">
            <v>Sales call carried out for HMR collection</v>
          </cell>
        </row>
        <row r="13253">
          <cell r="A13253">
            <v>45111.6852083333</v>
          </cell>
          <cell r="B13253">
            <v>1040</v>
          </cell>
          <cell r="F13253" t="str">
            <v>CC-00969217</v>
          </cell>
          <cell r="J13253" t="str">
            <v>Sales Call</v>
          </cell>
          <cell r="R13253" t="str">
            <v>BVLD163043</v>
          </cell>
          <cell r="AB13253" t="str">
            <v>Sales call carried out for HMR collection</v>
          </cell>
        </row>
        <row r="13254">
          <cell r="A13254">
            <v>45111.682372685202</v>
          </cell>
          <cell r="B13254">
            <v>1930</v>
          </cell>
          <cell r="F13254" t="str">
            <v>CC-00969210</v>
          </cell>
          <cell r="J13254" t="str">
            <v>Sales Call</v>
          </cell>
          <cell r="R13254" t="str">
            <v>BVJD162958</v>
          </cell>
          <cell r="AB13254" t="str">
            <v>Sales call carried out for HMR collection</v>
          </cell>
        </row>
        <row r="13255">
          <cell r="A13255">
            <v>45111.679918981499</v>
          </cell>
          <cell r="B13255">
            <v>1290</v>
          </cell>
          <cell r="F13255" t="str">
            <v>CC-00969206</v>
          </cell>
          <cell r="J13255" t="str">
            <v>Sales Call</v>
          </cell>
          <cell r="R13255" t="str">
            <v>BVGD163308</v>
          </cell>
          <cell r="AB13255" t="str">
            <v>Sales call carried out for HMR collection</v>
          </cell>
        </row>
        <row r="13256">
          <cell r="A13256">
            <v>45111.676585648202</v>
          </cell>
          <cell r="B13256">
            <v>970</v>
          </cell>
          <cell r="F13256" t="str">
            <v>CC-00969197</v>
          </cell>
          <cell r="J13256" t="str">
            <v>Sales Call</v>
          </cell>
          <cell r="R13256" t="str">
            <v>BVHD163336</v>
          </cell>
          <cell r="AB13256" t="str">
            <v>Sales call carried out for HMR collection</v>
          </cell>
        </row>
        <row r="13257">
          <cell r="A13257">
            <v>45111.672025462998</v>
          </cell>
          <cell r="B13257">
            <v>1320</v>
          </cell>
          <cell r="F13257" t="str">
            <v>CC-00969184</v>
          </cell>
          <cell r="J13257" t="str">
            <v>Sales Call</v>
          </cell>
          <cell r="R13257" t="str">
            <v>BVHD163366</v>
          </cell>
          <cell r="AB13257" t="str">
            <v>Sales call carried out for HMR collection</v>
          </cell>
        </row>
        <row r="13258">
          <cell r="A13258">
            <v>45111.669108796297</v>
          </cell>
          <cell r="B13258">
            <v>3000</v>
          </cell>
          <cell r="F13258" t="str">
            <v>CC-00969172</v>
          </cell>
          <cell r="J13258" t="str">
            <v>Sales Call</v>
          </cell>
          <cell r="R13258" t="str">
            <v>BVCD163165</v>
          </cell>
          <cell r="AB13258" t="str">
            <v>Sales call carried out for HMR collection</v>
          </cell>
        </row>
        <row r="13259">
          <cell r="A13259">
            <v>45111.665671296301</v>
          </cell>
          <cell r="B13259">
            <v>2300</v>
          </cell>
          <cell r="F13259" t="str">
            <v>CC-00969162</v>
          </cell>
          <cell r="J13259" t="str">
            <v>Sales Call</v>
          </cell>
          <cell r="R13259" t="str">
            <v>BVJD162972</v>
          </cell>
          <cell r="AB13259" t="str">
            <v>Sales call carried out for HMR collection</v>
          </cell>
        </row>
        <row r="13260">
          <cell r="A13260">
            <v>45111.662708333301</v>
          </cell>
          <cell r="B13260">
            <v>2570</v>
          </cell>
          <cell r="F13260" t="str">
            <v>CC-00969151</v>
          </cell>
          <cell r="J13260" t="str">
            <v>Sales Call</v>
          </cell>
          <cell r="R13260" t="str">
            <v>BVED163235</v>
          </cell>
          <cell r="AB13260" t="str">
            <v>Sales call carried out for HMR collection</v>
          </cell>
        </row>
        <row r="13261">
          <cell r="A13261">
            <v>45111.660208333298</v>
          </cell>
          <cell r="B13261">
            <v>2600</v>
          </cell>
          <cell r="F13261" t="str">
            <v>CC-00969143</v>
          </cell>
          <cell r="J13261" t="str">
            <v>Sales Call</v>
          </cell>
          <cell r="R13261" t="str">
            <v>BVED163231</v>
          </cell>
          <cell r="AB13261" t="str">
            <v>Sales call carried out for HMR collection</v>
          </cell>
        </row>
        <row r="13262">
          <cell r="A13262">
            <v>45111.656724537002</v>
          </cell>
          <cell r="B13262">
            <v>1155</v>
          </cell>
          <cell r="F13262" t="str">
            <v>CC-00969127</v>
          </cell>
          <cell r="J13262" t="str">
            <v>Sales Call</v>
          </cell>
          <cell r="R13262" t="str">
            <v>BVAD121386</v>
          </cell>
          <cell r="AB13262" t="str">
            <v>Sales call carried out for HMR collection</v>
          </cell>
        </row>
        <row r="13263">
          <cell r="A13263">
            <v>45111.653877314799</v>
          </cell>
          <cell r="B13263">
            <v>1130</v>
          </cell>
          <cell r="F13263" t="str">
            <v>CC-00969116</v>
          </cell>
          <cell r="J13263" t="str">
            <v>Sales Call</v>
          </cell>
          <cell r="R13263" t="str">
            <v>BVKD163026</v>
          </cell>
          <cell r="AB13263" t="str">
            <v>Sales call carried out for HMR collection</v>
          </cell>
        </row>
        <row r="13264">
          <cell r="A13264">
            <v>45111.651273148098</v>
          </cell>
          <cell r="B13264">
            <v>2700</v>
          </cell>
          <cell r="F13264" t="str">
            <v>CC-00969105</v>
          </cell>
          <cell r="J13264" t="str">
            <v>Sales Call</v>
          </cell>
          <cell r="R13264" t="str">
            <v>BVLD163067</v>
          </cell>
          <cell r="AB13264" t="str">
            <v>Sales call carried out for HMR collection</v>
          </cell>
        </row>
        <row r="13265">
          <cell r="A13265">
            <v>45111.648645833302</v>
          </cell>
          <cell r="B13265">
            <v>3160</v>
          </cell>
          <cell r="F13265" t="str">
            <v>CC-00969095</v>
          </cell>
          <cell r="J13265" t="str">
            <v>Sales Call</v>
          </cell>
          <cell r="R13265" t="str">
            <v>BVLD163040</v>
          </cell>
          <cell r="AB13265" t="str">
            <v>Sales call carried out for HMR collection</v>
          </cell>
        </row>
        <row r="13266">
          <cell r="A13266">
            <v>45111.645810185197</v>
          </cell>
          <cell r="B13266">
            <v>1810</v>
          </cell>
          <cell r="F13266" t="str">
            <v>CC-00969091</v>
          </cell>
          <cell r="J13266" t="str">
            <v>Sales Call</v>
          </cell>
          <cell r="R13266" t="str">
            <v>BVKD163010</v>
          </cell>
          <cell r="AB13266" t="str">
            <v>Sales call carried out for HMR collection</v>
          </cell>
        </row>
        <row r="13267">
          <cell r="A13267">
            <v>45111.642939814803</v>
          </cell>
          <cell r="B13267">
            <v>587</v>
          </cell>
          <cell r="F13267" t="str">
            <v>CC-00969080</v>
          </cell>
          <cell r="J13267" t="str">
            <v>Sales Call</v>
          </cell>
          <cell r="R13267" t="str">
            <v>BUAD121111</v>
          </cell>
          <cell r="AB13267" t="str">
            <v>Sales call carried out for HMR collection</v>
          </cell>
        </row>
        <row r="13268">
          <cell r="A13268">
            <v>45111.64</v>
          </cell>
          <cell r="B13268">
            <v>1055</v>
          </cell>
          <cell r="F13268" t="str">
            <v>CC-00969075</v>
          </cell>
          <cell r="J13268" t="str">
            <v>Sales Call</v>
          </cell>
          <cell r="R13268" t="str">
            <v>BVJD162957</v>
          </cell>
          <cell r="AB13268" t="str">
            <v>Sales call carried out for HMR collection</v>
          </cell>
        </row>
        <row r="13269">
          <cell r="A13269">
            <v>45111.636631944399</v>
          </cell>
          <cell r="B13269">
            <v>4485</v>
          </cell>
          <cell r="F13269" t="str">
            <v>CC-00969068</v>
          </cell>
          <cell r="J13269" t="str">
            <v>Sales Call</v>
          </cell>
          <cell r="R13269" t="str">
            <v>BUID162912</v>
          </cell>
          <cell r="AB13269" t="str">
            <v>Sales call carried out for HMR collection</v>
          </cell>
        </row>
        <row r="13270">
          <cell r="A13270">
            <v>45111.634050925903</v>
          </cell>
          <cell r="B13270">
            <v>3300</v>
          </cell>
          <cell r="F13270" t="str">
            <v>CC-00969059</v>
          </cell>
          <cell r="J13270" t="str">
            <v>Sales Call</v>
          </cell>
          <cell r="R13270" t="str">
            <v>BUAD162634</v>
          </cell>
          <cell r="AB13270" t="str">
            <v>Sales call carried out for HMR collection</v>
          </cell>
        </row>
        <row r="13271">
          <cell r="A13271">
            <v>45111.631412037001</v>
          </cell>
          <cell r="B13271">
            <v>2940</v>
          </cell>
          <cell r="F13271" t="str">
            <v>CC-00969052</v>
          </cell>
          <cell r="J13271" t="str">
            <v>Sales Call</v>
          </cell>
          <cell r="R13271" t="str">
            <v>BUID162953</v>
          </cell>
          <cell r="AB13271" t="str">
            <v>Sales call carried out for HMR collection</v>
          </cell>
        </row>
        <row r="13272">
          <cell r="A13272">
            <v>45111.628217592603</v>
          </cell>
          <cell r="B13272">
            <v>1930</v>
          </cell>
          <cell r="F13272" t="str">
            <v>CC-00969040</v>
          </cell>
          <cell r="J13272" t="str">
            <v>Sales Call</v>
          </cell>
          <cell r="R13272" t="str">
            <v>BUDD162719</v>
          </cell>
          <cell r="AB13272" t="str">
            <v>Sales call carried out for HMR collection</v>
          </cell>
        </row>
        <row r="13273">
          <cell r="A13273">
            <v>45111.6252662037</v>
          </cell>
          <cell r="B13273">
            <v>1570</v>
          </cell>
          <cell r="F13273" t="str">
            <v>CC-00969019</v>
          </cell>
          <cell r="J13273" t="str">
            <v>Sales Call</v>
          </cell>
          <cell r="R13273" t="str">
            <v>BUID162940</v>
          </cell>
          <cell r="AB13273" t="str">
            <v>Sales call carried out for HMR collection</v>
          </cell>
        </row>
        <row r="13274">
          <cell r="A13274">
            <v>45111.622002314798</v>
          </cell>
          <cell r="B13274">
            <v>630</v>
          </cell>
          <cell r="F13274" t="str">
            <v>CC-00969006</v>
          </cell>
          <cell r="J13274" t="str">
            <v>Sales Call</v>
          </cell>
          <cell r="R13274" t="str">
            <v>BUFL152860</v>
          </cell>
          <cell r="AB13274" t="str">
            <v>Sales call carried out for HMR collection</v>
          </cell>
        </row>
        <row r="13275">
          <cell r="A13275">
            <v>45111.619224536997</v>
          </cell>
          <cell r="B13275">
            <v>2910</v>
          </cell>
          <cell r="F13275" t="str">
            <v>CC-00968997</v>
          </cell>
          <cell r="J13275" t="str">
            <v>Sales Call</v>
          </cell>
          <cell r="R13275" t="str">
            <v>BUGD162852</v>
          </cell>
          <cell r="AB13275" t="str">
            <v>Sales call carried out for HMR collection</v>
          </cell>
        </row>
        <row r="13276">
          <cell r="A13276">
            <v>45111.616122685198</v>
          </cell>
          <cell r="B13276">
            <v>4297</v>
          </cell>
          <cell r="F13276" t="str">
            <v>CC-00968985</v>
          </cell>
          <cell r="J13276" t="str">
            <v>Sales Call</v>
          </cell>
          <cell r="R13276" t="str">
            <v>BUGD162826</v>
          </cell>
          <cell r="AB13276" t="str">
            <v>Sales call carried out for HMR collection</v>
          </cell>
        </row>
        <row r="13277">
          <cell r="A13277">
            <v>45111.613078703696</v>
          </cell>
          <cell r="B13277">
            <v>5360</v>
          </cell>
          <cell r="F13277" t="str">
            <v>CC-00968976</v>
          </cell>
          <cell r="J13277" t="str">
            <v>Sales Call</v>
          </cell>
          <cell r="R13277" t="str">
            <v>BUFD162814</v>
          </cell>
          <cell r="AB13277" t="str">
            <v>Sales call carried out for HMR collection</v>
          </cell>
        </row>
        <row r="13278">
          <cell r="A13278">
            <v>45111.609386574099</v>
          </cell>
          <cell r="B13278">
            <v>3080</v>
          </cell>
          <cell r="F13278" t="str">
            <v>CC-00968967</v>
          </cell>
          <cell r="J13278" t="str">
            <v>Sales Call</v>
          </cell>
          <cell r="R13278" t="str">
            <v>BTHD162350</v>
          </cell>
          <cell r="AB13278" t="str">
            <v>Sales call carried out for HMR collection</v>
          </cell>
        </row>
        <row r="13279">
          <cell r="A13279">
            <v>45111.604976851799</v>
          </cell>
          <cell r="B13279">
            <v>1421</v>
          </cell>
          <cell r="F13279" t="str">
            <v>CC-00968954</v>
          </cell>
          <cell r="J13279" t="str">
            <v>Sales Call</v>
          </cell>
          <cell r="R13279" t="str">
            <v>BUBD162649</v>
          </cell>
          <cell r="AB13279" t="str">
            <v>Sales call carried out for HMR collection</v>
          </cell>
        </row>
        <row r="13280">
          <cell r="A13280">
            <v>45111.602407407401</v>
          </cell>
          <cell r="B13280">
            <v>4620</v>
          </cell>
          <cell r="F13280" t="str">
            <v>CC-00968948</v>
          </cell>
          <cell r="J13280" t="str">
            <v>Sales Call</v>
          </cell>
          <cell r="R13280" t="str">
            <v>BUCD162696</v>
          </cell>
          <cell r="AB13280" t="str">
            <v>Sales call carried out for HMR collection</v>
          </cell>
        </row>
        <row r="13281">
          <cell r="A13281">
            <v>45111.599849537</v>
          </cell>
          <cell r="B13281">
            <v>2770</v>
          </cell>
          <cell r="F13281" t="str">
            <v>CC-00968938</v>
          </cell>
          <cell r="J13281" t="str">
            <v>Sales Call</v>
          </cell>
          <cell r="R13281" t="str">
            <v>BUAL160585</v>
          </cell>
          <cell r="AB13281" t="str">
            <v>Sales call carried out for HMR collection</v>
          </cell>
        </row>
        <row r="13282">
          <cell r="A13282">
            <v>45111.575729166703</v>
          </cell>
          <cell r="B13282">
            <v>0</v>
          </cell>
          <cell r="F13282" t="str">
            <v>CC-00968876</v>
          </cell>
          <cell r="J13282" t="str">
            <v>Commissioning</v>
          </cell>
          <cell r="R13282" t="str">
            <v>SN23T000415</v>
          </cell>
          <cell r="AB13282" t="str">
            <v>Commissioning done on date 04-07-2023</v>
          </cell>
        </row>
        <row r="13283">
          <cell r="A13283">
            <v>45111.5681944444</v>
          </cell>
          <cell r="B13283">
            <v>1</v>
          </cell>
          <cell r="F13283" t="str">
            <v>CC-00968852</v>
          </cell>
          <cell r="J13283" t="str">
            <v>Commissioning</v>
          </cell>
          <cell r="R13283" t="str">
            <v>BWLS032007</v>
          </cell>
          <cell r="AB13283" t="str">
            <v>.Commissioning done on dated 04-07-2023....Comm date 04-07-2023</v>
          </cell>
        </row>
        <row r="13284">
          <cell r="A13284">
            <v>45111.492974537003</v>
          </cell>
          <cell r="B13284">
            <v>505</v>
          </cell>
          <cell r="F13284" t="str">
            <v>CC-00968636</v>
          </cell>
          <cell r="J13284" t="str">
            <v>Schedule Service</v>
          </cell>
          <cell r="R13284" t="str">
            <v>BWKD163559</v>
          </cell>
          <cell r="AB13284" t="str">
            <v>Attend the site for schedule service so following jobs are sone :- Start the unit and run the unit until DOT reaches 90 deg. cel. After th drain the oil found oil red in colour with burning smell so crank the unit three times and drain oil from tank, oil cooler and radial outlet temperature sensor port total drain oil 28 litres only . So fill oil in tank air lube plus 15 litres and run the unit in 100 deg.cel. for 10 minutes and again flush the oil with three dead cranks. Total flush oil 13 litres. After then replace oil filter 90 lpm 2nos. Replace air filter compressor side . Engine side air filter found in good condition also it was replaced by customer in 300 running hours. After then fill oil in tank 40 litres in level. After all work done run the unit on load condition found before casing dot reaches 90 deg.cel. and after casing 86 deg.cel. in 1600 drilling rpm. Now unit is running with limit parameters.</v>
          </cell>
        </row>
        <row r="13285">
          <cell r="A13285">
            <v>45111.489293981504</v>
          </cell>
          <cell r="B13285">
            <v>2015</v>
          </cell>
          <cell r="F13285" t="str">
            <v>CC-00968622</v>
          </cell>
          <cell r="J13285" t="str">
            <v>Sales Call</v>
          </cell>
          <cell r="R13285" t="str">
            <v>BSFD161799</v>
          </cell>
          <cell r="AB13285" t="str">
            <v>for HMR</v>
          </cell>
        </row>
        <row r="13286">
          <cell r="A13286">
            <v>45111.488749999997</v>
          </cell>
          <cell r="B13286">
            <v>23729</v>
          </cell>
          <cell r="F13286" t="str">
            <v>CC-00968619</v>
          </cell>
          <cell r="J13286" t="str">
            <v>General Service</v>
          </cell>
          <cell r="R13286" t="str">
            <v>BRAC372524</v>
          </cell>
          <cell r="AB13286" t="str">
            <v>Today we attend the customer site for complain plc not working so we change plc now machine running ok old plc s no-B09261 AND new plc s no - B24547</v>
          </cell>
        </row>
        <row r="13287">
          <cell r="A13287">
            <v>45111.485937500001</v>
          </cell>
          <cell r="B13287">
            <v>2090</v>
          </cell>
          <cell r="F13287" t="str">
            <v>CC-00968607</v>
          </cell>
          <cell r="J13287" t="str">
            <v>Sales Call</v>
          </cell>
          <cell r="R13287" t="str">
            <v>BRHD161303</v>
          </cell>
          <cell r="AB13287" t="str">
            <v>for HMR</v>
          </cell>
        </row>
        <row r="13288">
          <cell r="A13288">
            <v>45111.479548611103</v>
          </cell>
          <cell r="B13288">
            <v>480</v>
          </cell>
          <cell r="F13288" t="str">
            <v>CC-00968579</v>
          </cell>
          <cell r="J13288" t="str">
            <v>Sales Call</v>
          </cell>
          <cell r="R13288" t="str">
            <v>BSFD161833</v>
          </cell>
          <cell r="AB13288" t="str">
            <v>for HMR</v>
          </cell>
        </row>
        <row r="13289">
          <cell r="A13289">
            <v>45111.477384259299</v>
          </cell>
          <cell r="B13289">
            <v>2610</v>
          </cell>
          <cell r="F13289" t="str">
            <v>CC-00968571</v>
          </cell>
          <cell r="J13289" t="str">
            <v>Sales Call</v>
          </cell>
          <cell r="R13289" t="str">
            <v>GPBD160107</v>
          </cell>
          <cell r="AB13289" t="str">
            <v>for HMR</v>
          </cell>
        </row>
        <row r="13290">
          <cell r="A13290">
            <v>45111.475405092599</v>
          </cell>
          <cell r="B13290">
            <v>6530</v>
          </cell>
          <cell r="F13290" t="str">
            <v>CC-00968563</v>
          </cell>
          <cell r="J13290" t="str">
            <v>Sales Call</v>
          </cell>
          <cell r="R13290" t="str">
            <v>GOBD160007</v>
          </cell>
          <cell r="AB13290" t="str">
            <v>for HMR</v>
          </cell>
        </row>
        <row r="13291">
          <cell r="A13291">
            <v>45111.472812499997</v>
          </cell>
          <cell r="B13291">
            <v>5026</v>
          </cell>
          <cell r="F13291" t="str">
            <v>CC-00968554</v>
          </cell>
          <cell r="J13291" t="str">
            <v>Sales Call</v>
          </cell>
          <cell r="R13291" t="str">
            <v>BOJD160012</v>
          </cell>
          <cell r="AB13291" t="str">
            <v>for HMR</v>
          </cell>
        </row>
        <row r="13292">
          <cell r="A13292">
            <v>45111.463171296302</v>
          </cell>
          <cell r="B13292">
            <v>5410</v>
          </cell>
          <cell r="F13292" t="str">
            <v>CC-00968517</v>
          </cell>
          <cell r="J13292" t="str">
            <v>Sales Call</v>
          </cell>
          <cell r="R13292" t="str">
            <v>BTGL160455</v>
          </cell>
          <cell r="AB13292" t="str">
            <v>for HMR</v>
          </cell>
        </row>
        <row r="13293">
          <cell r="A13293">
            <v>45111.296932870398</v>
          </cell>
          <cell r="B13293">
            <v>25686</v>
          </cell>
          <cell r="F13293" t="str">
            <v>CC-00968360</v>
          </cell>
          <cell r="J13293" t="str">
            <v>Schedule Service - AMC</v>
          </cell>
          <cell r="R13293" t="str">
            <v>BQBS033796</v>
          </cell>
          <cell r="AB13293" t="str">
            <v>AMC Visit done</v>
          </cell>
        </row>
        <row r="13294">
          <cell r="A13294">
            <v>45111.293761574103</v>
          </cell>
          <cell r="B13294">
            <v>33119</v>
          </cell>
          <cell r="F13294" t="str">
            <v>CC-00968334</v>
          </cell>
          <cell r="J13294" t="str">
            <v>Schedule Service - AMC</v>
          </cell>
          <cell r="R13294" t="str">
            <v>BPCS030196</v>
          </cell>
          <cell r="AB13294" t="str">
            <v>AMC Visit done</v>
          </cell>
        </row>
        <row r="13295">
          <cell r="A13295">
            <v>45111.279351851903</v>
          </cell>
          <cell r="B13295">
            <v>26582</v>
          </cell>
          <cell r="F13295" t="str">
            <v>CC-00968228</v>
          </cell>
          <cell r="J13295" t="str">
            <v>Schedule Service - AMC</v>
          </cell>
          <cell r="R13295" t="str">
            <v>BRGS035169</v>
          </cell>
          <cell r="AB13295" t="str">
            <v>AMC Visit done</v>
          </cell>
        </row>
        <row r="13296">
          <cell r="A13296">
            <v>45110.721307870401</v>
          </cell>
          <cell r="B13296">
            <v>730</v>
          </cell>
          <cell r="F13296" t="str">
            <v>CC-00968032</v>
          </cell>
          <cell r="J13296" t="str">
            <v>Complaint - Running With Problem</v>
          </cell>
          <cell r="R13296" t="str">
            <v>BVEL062291</v>
          </cell>
          <cell r="AB13296" t="str">
            <v>We visited site check and found Problem in customer discharge line machine to tank . Customer side problem it will be resolved by him self..</v>
          </cell>
        </row>
        <row r="13297">
          <cell r="A13297">
            <v>45110.719895833303</v>
          </cell>
          <cell r="B13297">
            <v>2165</v>
          </cell>
          <cell r="F13297" t="str">
            <v>CC-00968028</v>
          </cell>
          <cell r="J13297" t="str">
            <v>General Service</v>
          </cell>
          <cell r="R13297" t="str">
            <v>BVFS049358</v>
          </cell>
          <cell r="AB13297" t="str">
            <v>We visited site check and found service due required parts Air filter and oil filter.</v>
          </cell>
        </row>
        <row r="13298">
          <cell r="A13298">
            <v>45110.718564814801</v>
          </cell>
          <cell r="B13298">
            <v>591</v>
          </cell>
          <cell r="F13298" t="str">
            <v>CC-00968026</v>
          </cell>
          <cell r="J13298" t="str">
            <v>Complaint - Running With Problem</v>
          </cell>
          <cell r="R13298" t="str">
            <v>BVFS049364</v>
          </cell>
          <cell r="AB13298" t="str">
            <v>We visited site complain was HSP tripping so we check and found relay not working.so changed controlling relay 2 nos under FOC basis.</v>
          </cell>
        </row>
        <row r="13299">
          <cell r="A13299">
            <v>45110.715324074103</v>
          </cell>
          <cell r="B13299">
            <v>8410</v>
          </cell>
          <cell r="F13299" t="str">
            <v>CC-00968019</v>
          </cell>
          <cell r="J13299" t="str">
            <v>Sales Call</v>
          </cell>
          <cell r="R13299" t="str">
            <v>BRCD160940</v>
          </cell>
          <cell r="AB13299" t="str">
            <v>Sales call carried out for HMR collection</v>
          </cell>
        </row>
        <row r="13300">
          <cell r="A13300">
            <v>45110.711851851898</v>
          </cell>
          <cell r="B13300">
            <v>6685</v>
          </cell>
          <cell r="F13300" t="str">
            <v>CC-00968012</v>
          </cell>
          <cell r="J13300" t="str">
            <v>Sales Call</v>
          </cell>
          <cell r="R13300" t="str">
            <v>BRED161077</v>
          </cell>
          <cell r="AB13300" t="str">
            <v>Sales call carried out for HMR collection</v>
          </cell>
        </row>
        <row r="13301">
          <cell r="A13301">
            <v>45110.709444444401</v>
          </cell>
          <cell r="B13301">
            <v>4360</v>
          </cell>
          <cell r="F13301" t="str">
            <v>CC-00968005</v>
          </cell>
          <cell r="J13301" t="str">
            <v>Sales Call</v>
          </cell>
          <cell r="R13301" t="str">
            <v>BSAD161576</v>
          </cell>
          <cell r="AB13301" t="str">
            <v>Sales call carried out for HMR collection</v>
          </cell>
        </row>
        <row r="13302">
          <cell r="A13302">
            <v>45110.706967592603</v>
          </cell>
          <cell r="B13302">
            <v>3250</v>
          </cell>
          <cell r="F13302" t="str">
            <v>CC-00967994</v>
          </cell>
          <cell r="J13302" t="str">
            <v>Sales Call</v>
          </cell>
          <cell r="R13302" t="str">
            <v>BQGD160315</v>
          </cell>
          <cell r="AB13302" t="str">
            <v>Sales call carried out for HMR collection</v>
          </cell>
        </row>
        <row r="13303">
          <cell r="A13303">
            <v>45110.704363425903</v>
          </cell>
          <cell r="B13303">
            <v>530</v>
          </cell>
          <cell r="F13303" t="str">
            <v>CC-00967993</v>
          </cell>
          <cell r="J13303" t="str">
            <v>Sales Call</v>
          </cell>
          <cell r="R13303" t="str">
            <v>BLGL160217</v>
          </cell>
          <cell r="AB13303" t="str">
            <v>Sales call carried out for HMR collection</v>
          </cell>
        </row>
        <row r="13304">
          <cell r="A13304">
            <v>45110.701539351903</v>
          </cell>
          <cell r="B13304">
            <v>600</v>
          </cell>
          <cell r="F13304" t="str">
            <v>CC-00967989</v>
          </cell>
          <cell r="J13304" t="str">
            <v>Sales Call</v>
          </cell>
          <cell r="R13304" t="str">
            <v>BLGL160201</v>
          </cell>
          <cell r="AB13304" t="str">
            <v>Sales call carried out for HMR collection</v>
          </cell>
        </row>
        <row r="13305">
          <cell r="A13305">
            <v>45110.699085648099</v>
          </cell>
          <cell r="B13305">
            <v>5545</v>
          </cell>
          <cell r="F13305" t="str">
            <v>CC-00967985</v>
          </cell>
          <cell r="J13305" t="str">
            <v>Sales Call</v>
          </cell>
          <cell r="R13305" t="str">
            <v>BQBD160040</v>
          </cell>
          <cell r="AB13305" t="str">
            <v>Sales call carried out for HMR collection</v>
          </cell>
        </row>
        <row r="13306">
          <cell r="A13306">
            <v>45110.695787037002</v>
          </cell>
          <cell r="B13306">
            <v>7580</v>
          </cell>
          <cell r="F13306" t="str">
            <v>CC-00967974</v>
          </cell>
          <cell r="J13306" t="str">
            <v>Sales Call</v>
          </cell>
          <cell r="R13306" t="str">
            <v>BMED200254</v>
          </cell>
          <cell r="AB13306" t="str">
            <v>Sales call carried out for HMR collection</v>
          </cell>
        </row>
        <row r="13307">
          <cell r="A13307">
            <v>45110.690532407403</v>
          </cell>
          <cell r="B13307">
            <v>4235</v>
          </cell>
          <cell r="F13307" t="str">
            <v>CC-00967963</v>
          </cell>
          <cell r="J13307" t="str">
            <v>Sales Call</v>
          </cell>
          <cell r="R13307" t="str">
            <v>BRGD230256</v>
          </cell>
          <cell r="AB13307" t="str">
            <v>Sales call carried out for HMR collection</v>
          </cell>
        </row>
        <row r="13308">
          <cell r="A13308">
            <v>45110.688275462999</v>
          </cell>
          <cell r="B13308">
            <v>6500</v>
          </cell>
          <cell r="F13308" t="str">
            <v>CC-00967956</v>
          </cell>
          <cell r="J13308" t="str">
            <v>Sales Call</v>
          </cell>
          <cell r="R13308" t="str">
            <v>RJD230103</v>
          </cell>
          <cell r="AB13308" t="str">
            <v>Sales call carried out for HMR collection</v>
          </cell>
        </row>
        <row r="13309">
          <cell r="A13309">
            <v>45110.685439814799</v>
          </cell>
          <cell r="B13309">
            <v>6080</v>
          </cell>
          <cell r="F13309" t="str">
            <v>CC-00967946</v>
          </cell>
          <cell r="J13309" t="str">
            <v>Sales Call</v>
          </cell>
          <cell r="R13309" t="str">
            <v>BSDD161729</v>
          </cell>
          <cell r="AB13309" t="str">
            <v>Sales call carried out for HMR collection</v>
          </cell>
        </row>
        <row r="13310">
          <cell r="A13310">
            <v>45110.673067129603</v>
          </cell>
          <cell r="B13310">
            <v>8360</v>
          </cell>
          <cell r="F13310" t="str">
            <v>CC-00967909</v>
          </cell>
          <cell r="J13310" t="str">
            <v>Sales Call</v>
          </cell>
          <cell r="R13310" t="str">
            <v>BRHD161312</v>
          </cell>
          <cell r="AB13310" t="str">
            <v>Sales call carried out for HMR collection</v>
          </cell>
        </row>
        <row r="13311">
          <cell r="A13311">
            <v>45110.670231481497</v>
          </cell>
          <cell r="B13311">
            <v>635</v>
          </cell>
          <cell r="F13311" t="str">
            <v>CC-00967902</v>
          </cell>
          <cell r="J13311" t="str">
            <v>Sales Call</v>
          </cell>
          <cell r="R13311" t="str">
            <v>GPCD160123</v>
          </cell>
          <cell r="AB13311" t="str">
            <v>Sales call carried out for HMR collection</v>
          </cell>
        </row>
        <row r="13312">
          <cell r="A13312">
            <v>45110.667013888902</v>
          </cell>
          <cell r="B13312">
            <v>7520</v>
          </cell>
          <cell r="F13312" t="str">
            <v>CC-00967895</v>
          </cell>
          <cell r="J13312" t="str">
            <v>Sales Call</v>
          </cell>
          <cell r="R13312" t="str">
            <v>BOID200231</v>
          </cell>
          <cell r="AB13312" t="str">
            <v>Sales call carried out for HMR collection</v>
          </cell>
        </row>
        <row r="13313">
          <cell r="A13313">
            <v>45110.664490740703</v>
          </cell>
          <cell r="B13313">
            <v>4560</v>
          </cell>
          <cell r="F13313" t="str">
            <v>CC-00967887</v>
          </cell>
          <cell r="J13313" t="str">
            <v>Sales Call</v>
          </cell>
          <cell r="R13313" t="str">
            <v>BQID200160</v>
          </cell>
          <cell r="AB13313" t="str">
            <v>Sales call carried out for HMR collection</v>
          </cell>
        </row>
        <row r="13314">
          <cell r="A13314">
            <v>45110.661932870396</v>
          </cell>
          <cell r="B13314">
            <v>4260</v>
          </cell>
          <cell r="F13314" t="str">
            <v>CC-00967871</v>
          </cell>
          <cell r="J13314" t="str">
            <v>Sales Call</v>
          </cell>
          <cell r="R13314" t="str">
            <v>BQBD160067</v>
          </cell>
          <cell r="AB13314" t="str">
            <v>Sales call carried out for HMR collection</v>
          </cell>
        </row>
        <row r="13315">
          <cell r="A13315">
            <v>45110.659861111097</v>
          </cell>
          <cell r="B13315">
            <v>3580</v>
          </cell>
          <cell r="F13315" t="str">
            <v>CC-00967859</v>
          </cell>
          <cell r="J13315" t="str">
            <v>Sales Call</v>
          </cell>
          <cell r="R13315" t="str">
            <v>BPED200181</v>
          </cell>
          <cell r="AB13315" t="str">
            <v>Sales call carried out for HMR collection</v>
          </cell>
        </row>
        <row r="13316">
          <cell r="A13316">
            <v>45110.657546296301</v>
          </cell>
          <cell r="B13316">
            <v>4580</v>
          </cell>
          <cell r="F13316" t="str">
            <v>CC-00967853</v>
          </cell>
          <cell r="J13316" t="str">
            <v>Sales Call</v>
          </cell>
          <cell r="R13316" t="str">
            <v>BRGD161218</v>
          </cell>
          <cell r="AB13316" t="str">
            <v>Sales call carried out for HMR collection</v>
          </cell>
        </row>
        <row r="13317">
          <cell r="A13317">
            <v>45110.654479166697</v>
          </cell>
          <cell r="B13317">
            <v>2845</v>
          </cell>
          <cell r="F13317" t="str">
            <v>CC-00967845</v>
          </cell>
          <cell r="J13317" t="str">
            <v>Sales Call</v>
          </cell>
          <cell r="R13317" t="str">
            <v>BSCD161704</v>
          </cell>
          <cell r="AB13317" t="str">
            <v>Sales call carried out for HMR collection</v>
          </cell>
        </row>
        <row r="13318">
          <cell r="A13318">
            <v>45110.652268518497</v>
          </cell>
          <cell r="B13318">
            <v>3900</v>
          </cell>
          <cell r="F13318" t="str">
            <v>CC-00967838</v>
          </cell>
          <cell r="J13318" t="str">
            <v>Sales Call</v>
          </cell>
          <cell r="R13318" t="str">
            <v>BRHD161299</v>
          </cell>
          <cell r="AB13318" t="str">
            <v>Sales call carried out for HMR collection</v>
          </cell>
        </row>
        <row r="13319">
          <cell r="A13319">
            <v>45110.649189814802</v>
          </cell>
          <cell r="B13319">
            <v>2800</v>
          </cell>
          <cell r="F13319" t="str">
            <v>CC-00967830</v>
          </cell>
          <cell r="J13319" t="str">
            <v>Sales Call</v>
          </cell>
          <cell r="R13319" t="str">
            <v>BSBD161629</v>
          </cell>
          <cell r="AB13319" t="str">
            <v>Sales call carried out for HMR collection</v>
          </cell>
        </row>
        <row r="13320">
          <cell r="A13320">
            <v>45110.646898148101</v>
          </cell>
          <cell r="B13320">
            <v>9345</v>
          </cell>
          <cell r="F13320" t="str">
            <v>CC-00967825</v>
          </cell>
          <cell r="J13320" t="str">
            <v>Sales Call</v>
          </cell>
          <cell r="R13320" t="str">
            <v>BPED200187</v>
          </cell>
          <cell r="AB13320" t="str">
            <v>Sales call carried out for HMR collection</v>
          </cell>
        </row>
        <row r="13321">
          <cell r="A13321">
            <v>45110.644629629598</v>
          </cell>
          <cell r="B13321">
            <v>18360</v>
          </cell>
          <cell r="F13321" t="str">
            <v>CC-00967817</v>
          </cell>
          <cell r="J13321" t="str">
            <v>Sales Call</v>
          </cell>
          <cell r="R13321" t="str">
            <v>BOHD200197</v>
          </cell>
          <cell r="AB13321" t="str">
            <v>Sales call carried out for HMR collection</v>
          </cell>
        </row>
        <row r="13322">
          <cell r="A13322">
            <v>45110.642303240696</v>
          </cell>
          <cell r="B13322">
            <v>7780</v>
          </cell>
          <cell r="F13322" t="str">
            <v>CC-00967813</v>
          </cell>
          <cell r="J13322" t="str">
            <v>Sales Call</v>
          </cell>
          <cell r="R13322" t="str">
            <v>BRAD160777</v>
          </cell>
          <cell r="AB13322" t="str">
            <v>Sales call carried out for HMR collection</v>
          </cell>
        </row>
        <row r="13323">
          <cell r="A13323">
            <v>45110.639895833301</v>
          </cell>
          <cell r="B13323">
            <v>2210</v>
          </cell>
          <cell r="F13323" t="str">
            <v>CC-00967808</v>
          </cell>
          <cell r="J13323" t="str">
            <v>Sales Call</v>
          </cell>
          <cell r="R13323" t="str">
            <v>BSAD120582</v>
          </cell>
          <cell r="AB13323" t="str">
            <v>Sales call carried out for HMR collection</v>
          </cell>
        </row>
        <row r="13324">
          <cell r="A13324">
            <v>45110.637662036999</v>
          </cell>
          <cell r="B13324">
            <v>4660</v>
          </cell>
          <cell r="F13324" t="str">
            <v>CC-00967798</v>
          </cell>
          <cell r="J13324" t="str">
            <v>Sales Call</v>
          </cell>
          <cell r="R13324" t="str">
            <v>BRKD120212</v>
          </cell>
          <cell r="AB13324" t="str">
            <v>Sales call carried out for HMR collection</v>
          </cell>
        </row>
        <row r="13325">
          <cell r="A13325">
            <v>45110.635312500002</v>
          </cell>
          <cell r="B13325">
            <v>3660</v>
          </cell>
          <cell r="F13325" t="str">
            <v>CC-00967792</v>
          </cell>
          <cell r="J13325" t="str">
            <v>Sales Call</v>
          </cell>
          <cell r="R13325" t="str">
            <v>BSGD161854</v>
          </cell>
          <cell r="AB13325" t="str">
            <v>Sales call carried out for HMR collection</v>
          </cell>
        </row>
        <row r="13326">
          <cell r="A13326">
            <v>45110.633148148103</v>
          </cell>
          <cell r="B13326">
            <v>1555</v>
          </cell>
          <cell r="F13326" t="str">
            <v>CC-00967787</v>
          </cell>
          <cell r="J13326" t="str">
            <v>Sales Call</v>
          </cell>
          <cell r="R13326" t="str">
            <v>BSFD161825</v>
          </cell>
          <cell r="AB13326" t="str">
            <v>Sales call carried out for HMR collection</v>
          </cell>
        </row>
        <row r="13327">
          <cell r="A13327">
            <v>45110.630844907399</v>
          </cell>
          <cell r="B13327">
            <v>6740</v>
          </cell>
          <cell r="F13327" t="str">
            <v>CC-00967782</v>
          </cell>
          <cell r="J13327" t="str">
            <v>Sales Call</v>
          </cell>
          <cell r="R13327" t="str">
            <v>BQJD200011</v>
          </cell>
          <cell r="AB13327" t="str">
            <v>Sales call carried out for HMR collection</v>
          </cell>
        </row>
        <row r="13328">
          <cell r="A13328">
            <v>45110.628379629597</v>
          </cell>
          <cell r="B13328">
            <v>16565</v>
          </cell>
          <cell r="F13328" t="str">
            <v>CC-00967773</v>
          </cell>
          <cell r="J13328" t="str">
            <v>Sales Call</v>
          </cell>
          <cell r="R13328" t="str">
            <v>BQJD160040</v>
          </cell>
          <cell r="AB13328" t="str">
            <v>Sales call carried out for HMR collection</v>
          </cell>
        </row>
        <row r="13329">
          <cell r="A13329">
            <v>45110.625891203701</v>
          </cell>
          <cell r="B13329">
            <v>9180</v>
          </cell>
          <cell r="F13329" t="str">
            <v>CC-00967769</v>
          </cell>
          <cell r="J13329" t="str">
            <v>Sales Call</v>
          </cell>
          <cell r="R13329" t="str">
            <v>BQKD160099</v>
          </cell>
          <cell r="AB13329" t="str">
            <v>Sales call carried out for HMR collection</v>
          </cell>
        </row>
        <row r="13330">
          <cell r="A13330">
            <v>45110.623263888898</v>
          </cell>
          <cell r="B13330">
            <v>10855</v>
          </cell>
          <cell r="F13330" t="str">
            <v>CC-00967759</v>
          </cell>
          <cell r="J13330" t="str">
            <v>Sales Call</v>
          </cell>
          <cell r="R13330" t="str">
            <v>BQKD160115</v>
          </cell>
          <cell r="AB13330" t="str">
            <v>Sales call carried out for HMR collection</v>
          </cell>
        </row>
        <row r="13331">
          <cell r="A13331">
            <v>45110.620763888903</v>
          </cell>
          <cell r="B13331">
            <v>6640</v>
          </cell>
          <cell r="F13331" t="str">
            <v>CC-00967751</v>
          </cell>
          <cell r="J13331" t="str">
            <v>Sales Call</v>
          </cell>
          <cell r="R13331" t="str">
            <v>BQFD160263</v>
          </cell>
          <cell r="AB13331" t="str">
            <v>Sales call carried out for HMR collection</v>
          </cell>
        </row>
        <row r="13332">
          <cell r="A13332">
            <v>45110.6183564815</v>
          </cell>
          <cell r="B13332">
            <v>4180</v>
          </cell>
          <cell r="F13332" t="str">
            <v>CC-00967742</v>
          </cell>
          <cell r="J13332" t="str">
            <v>Sales Call</v>
          </cell>
          <cell r="R13332" t="str">
            <v>BQBD160060</v>
          </cell>
          <cell r="AB13332" t="str">
            <v>Sales call carried out for HMR collection</v>
          </cell>
        </row>
        <row r="13333">
          <cell r="A13333">
            <v>45110.614872685197</v>
          </cell>
          <cell r="B13333">
            <v>6070</v>
          </cell>
          <cell r="F13333" t="str">
            <v>CC-00967731</v>
          </cell>
          <cell r="J13333" t="str">
            <v>Sales Call</v>
          </cell>
          <cell r="R13333" t="str">
            <v>BNJD200008</v>
          </cell>
          <cell r="AB13333" t="str">
            <v>Sales call carried out for HMR collection</v>
          </cell>
        </row>
        <row r="13334">
          <cell r="A13334">
            <v>45110.612199074101</v>
          </cell>
          <cell r="B13334">
            <v>341</v>
          </cell>
          <cell r="F13334" t="str">
            <v>CC-00967719</v>
          </cell>
          <cell r="J13334" t="str">
            <v>Complaint - Running With Problem</v>
          </cell>
          <cell r="R13334" t="str">
            <v>BVFC377137</v>
          </cell>
          <cell r="AB13334" t="str">
            <v>We attend the customer site for customer complain High temperature tripping so we check and found that thermal valve not working properly so we change thermal valve manifold under foc now machine running well and temperature at 90c. Today our engineer attend the site to resolve the issue 28-07-2023 Closer mail attached</v>
          </cell>
        </row>
        <row r="13335">
          <cell r="A13335">
            <v>45110.610706018502</v>
          </cell>
          <cell r="B13335">
            <v>0</v>
          </cell>
          <cell r="F13335" t="str">
            <v>CC-00967711</v>
          </cell>
          <cell r="J13335" t="str">
            <v>Complaint - Running With Problem</v>
          </cell>
          <cell r="R13335" t="str">
            <v>CVFE668491</v>
          </cell>
          <cell r="AB13335" t="str">
            <v>Attend the site check and start unit found air 12 kg cutout but air leakage. Continue air leakage occur from safely valve and NRV to pressure switch pipe. So fitted new NRV under FOC basis and found no air leakage and unit running in good condition.</v>
          </cell>
        </row>
        <row r="13336">
          <cell r="A13336">
            <v>45110.5968055556</v>
          </cell>
          <cell r="B13336">
            <v>7650</v>
          </cell>
          <cell r="F13336" t="str">
            <v>CC-00967675</v>
          </cell>
          <cell r="J13336" t="str">
            <v>Sales Call</v>
          </cell>
          <cell r="R13336" t="str">
            <v>BOLD200057</v>
          </cell>
          <cell r="AB13336" t="str">
            <v>Sales call carried out for HMR collection</v>
          </cell>
        </row>
        <row r="13337">
          <cell r="A13337">
            <v>45110.593715277799</v>
          </cell>
          <cell r="B13337">
            <v>4450</v>
          </cell>
          <cell r="F13337" t="str">
            <v>CC-00967671</v>
          </cell>
          <cell r="J13337" t="str">
            <v>Sales Call</v>
          </cell>
          <cell r="R13337" t="str">
            <v>BRJD160543</v>
          </cell>
          <cell r="AB13337" t="str">
            <v>Sales call carried out for HMR collection</v>
          </cell>
        </row>
        <row r="13338">
          <cell r="A13338">
            <v>45110.591527777797</v>
          </cell>
          <cell r="B13338">
            <v>4140</v>
          </cell>
          <cell r="F13338" t="str">
            <v>CC-00967666</v>
          </cell>
          <cell r="J13338" t="str">
            <v>Sales Call</v>
          </cell>
          <cell r="R13338" t="str">
            <v>BQHD160412</v>
          </cell>
          <cell r="AB13338" t="str">
            <v>Sales call carried out for HMR collection</v>
          </cell>
        </row>
        <row r="13339">
          <cell r="A13339">
            <v>45110.588078703702</v>
          </cell>
          <cell r="B13339">
            <v>19170</v>
          </cell>
          <cell r="F13339" t="str">
            <v>CC-00967658</v>
          </cell>
          <cell r="J13339" t="str">
            <v>Sales Call</v>
          </cell>
          <cell r="R13339" t="str">
            <v>BOID200223</v>
          </cell>
          <cell r="AB13339" t="str">
            <v>Sales call carried out for HMR collection</v>
          </cell>
        </row>
        <row r="13340">
          <cell r="A13340">
            <v>45110.584513888898</v>
          </cell>
          <cell r="B13340">
            <v>7480</v>
          </cell>
          <cell r="F13340" t="str">
            <v>CC-00967647</v>
          </cell>
          <cell r="J13340" t="str">
            <v>Sales Call</v>
          </cell>
          <cell r="R13340" t="str">
            <v>BQBD200008</v>
          </cell>
          <cell r="AB13340" t="str">
            <v>Sales call carried out for HMR collection</v>
          </cell>
        </row>
        <row r="13341">
          <cell r="A13341">
            <v>45110.581886574102</v>
          </cell>
          <cell r="B13341">
            <v>3300</v>
          </cell>
          <cell r="F13341" t="str">
            <v>CC-00967632</v>
          </cell>
          <cell r="J13341" t="str">
            <v>Sales Call</v>
          </cell>
          <cell r="R13341" t="str">
            <v>BSGD161861</v>
          </cell>
          <cell r="AB13341" t="str">
            <v>Sales call carried out for HMR collection</v>
          </cell>
        </row>
        <row r="13342">
          <cell r="A13342">
            <v>45110.5774537037</v>
          </cell>
          <cell r="B13342">
            <v>3520</v>
          </cell>
          <cell r="F13342" t="str">
            <v>CC-00967620</v>
          </cell>
          <cell r="J13342" t="str">
            <v>Sales Call</v>
          </cell>
          <cell r="R13342" t="str">
            <v>BSDD120664</v>
          </cell>
          <cell r="AB13342" t="str">
            <v>Sales call carried out for HMR collection</v>
          </cell>
        </row>
        <row r="13343">
          <cell r="A13343">
            <v>45110.574166666702</v>
          </cell>
          <cell r="B13343">
            <v>4700</v>
          </cell>
          <cell r="F13343" t="str">
            <v>CC-00967609</v>
          </cell>
          <cell r="J13343" t="str">
            <v>Sales Call</v>
          </cell>
          <cell r="R13343" t="str">
            <v>BSAD161567</v>
          </cell>
          <cell r="AB13343" t="str">
            <v>Sales call carried out for HMR collection</v>
          </cell>
        </row>
        <row r="13344">
          <cell r="A13344">
            <v>45110.571539351899</v>
          </cell>
          <cell r="B13344">
            <v>3080</v>
          </cell>
          <cell r="F13344" t="str">
            <v>CC-00967603</v>
          </cell>
          <cell r="J13344" t="str">
            <v>Sales Call</v>
          </cell>
          <cell r="R13344" t="str">
            <v>BSFD161819</v>
          </cell>
          <cell r="AB13344" t="str">
            <v>Sales call carried out for HMR collection</v>
          </cell>
        </row>
        <row r="13345">
          <cell r="A13345">
            <v>45110.569039351903</v>
          </cell>
          <cell r="B13345">
            <v>500</v>
          </cell>
          <cell r="F13345" t="str">
            <v>CC-00967597</v>
          </cell>
          <cell r="J13345" t="str">
            <v>Sales Call</v>
          </cell>
          <cell r="R13345" t="str">
            <v>BTGD120943</v>
          </cell>
          <cell r="AB13345" t="str">
            <v>Sales call carried out for HMR collection</v>
          </cell>
        </row>
        <row r="13346">
          <cell r="A13346">
            <v>45110.566111111097</v>
          </cell>
          <cell r="B13346">
            <v>7310</v>
          </cell>
          <cell r="F13346" t="str">
            <v>CC-00967594</v>
          </cell>
          <cell r="J13346" t="str">
            <v>Sales Call</v>
          </cell>
          <cell r="R13346" t="str">
            <v>BULD162577</v>
          </cell>
          <cell r="AB13346" t="str">
            <v>Sales call carried out for HMR collection</v>
          </cell>
        </row>
        <row r="13347">
          <cell r="A13347">
            <v>45110.563611111102</v>
          </cell>
          <cell r="B13347">
            <v>6100</v>
          </cell>
          <cell r="F13347" t="str">
            <v>CC-00967588</v>
          </cell>
          <cell r="J13347" t="str">
            <v>Sales Call</v>
          </cell>
          <cell r="R13347" t="str">
            <v>BULD162568</v>
          </cell>
          <cell r="AB13347" t="str">
            <v>Sales call carried out for HMR collection</v>
          </cell>
        </row>
        <row r="13348">
          <cell r="A13348">
            <v>45110.560763888898</v>
          </cell>
          <cell r="B13348">
            <v>7625</v>
          </cell>
          <cell r="F13348" t="str">
            <v>CC-00967580</v>
          </cell>
          <cell r="J13348" t="str">
            <v>Sales Call</v>
          </cell>
          <cell r="R13348" t="str">
            <v>BUKD162535</v>
          </cell>
          <cell r="AB13348" t="str">
            <v>Sales call carried out for HMR collection</v>
          </cell>
        </row>
        <row r="13349">
          <cell r="A13349">
            <v>45110.558263888903</v>
          </cell>
          <cell r="B13349">
            <v>920</v>
          </cell>
          <cell r="F13349" t="str">
            <v>CC-00967572</v>
          </cell>
          <cell r="J13349" t="str">
            <v>Sales Call</v>
          </cell>
          <cell r="R13349" t="str">
            <v>BULD162583</v>
          </cell>
          <cell r="AB13349" t="str">
            <v>Sales call carried out for HMR collection</v>
          </cell>
        </row>
        <row r="13350">
          <cell r="A13350">
            <v>45110.554467592599</v>
          </cell>
          <cell r="B13350">
            <v>1000</v>
          </cell>
          <cell r="F13350" t="str">
            <v>CC-00967564</v>
          </cell>
          <cell r="J13350" t="str">
            <v>Sales Call</v>
          </cell>
          <cell r="R13350" t="str">
            <v>BULD162579</v>
          </cell>
          <cell r="AB13350" t="str">
            <v>Sales call carried out for HMR collection</v>
          </cell>
        </row>
        <row r="13351">
          <cell r="A13351">
            <v>45110.5516319444</v>
          </cell>
          <cell r="B13351">
            <v>6090</v>
          </cell>
          <cell r="F13351" t="str">
            <v>CC-00967557</v>
          </cell>
          <cell r="J13351" t="str">
            <v>Sales Call</v>
          </cell>
          <cell r="R13351" t="str">
            <v>BTED162231</v>
          </cell>
          <cell r="AB13351" t="str">
            <v>Sales call carried out for HMR collection</v>
          </cell>
        </row>
        <row r="13352">
          <cell r="A13352">
            <v>45110.548645833303</v>
          </cell>
          <cell r="B13352">
            <v>6730</v>
          </cell>
          <cell r="F13352" t="str">
            <v>CC-00967552</v>
          </cell>
          <cell r="J13352" t="str">
            <v>Sales Call</v>
          </cell>
          <cell r="R13352" t="str">
            <v>BTGD162289</v>
          </cell>
          <cell r="AB13352" t="str">
            <v>Sales call carried out for HMR collection</v>
          </cell>
        </row>
        <row r="13353">
          <cell r="A13353">
            <v>45110.513773148101</v>
          </cell>
          <cell r="B13353">
            <v>7192</v>
          </cell>
          <cell r="F13353" t="str">
            <v>CC-00967460</v>
          </cell>
          <cell r="J13353" t="str">
            <v>Complaint - Running With Problem</v>
          </cell>
          <cell r="R13353" t="str">
            <v>BQLD160148</v>
          </cell>
          <cell r="AB13353" t="str">
            <v>Attend the site for unit breakdown due to fan broke in running condition so I attend the site with new fan and inspect the unit . Open the old fan assembly and check the water pump assembly found water pump bearing in play condition with cause for fan damage . So customer arrange the water pump from sahibganj local market and fitted the water pump by local mechanic . after water pump fitted I check the water pump tightness found ok after then I fitted the new fan assembly. After all fitment and checkup start the unit and run the unit on load condition found unit is running in ok condition with all parameters under limit.. We talked to customer for high RPM and now machine is working ok and parameter are normal. Customer ready to close this call we will log another call for high RPM. Contact person mobile no. +91 73669 10593</v>
          </cell>
        </row>
        <row r="13354">
          <cell r="A13354">
            <v>45110.510335648098</v>
          </cell>
          <cell r="B13354">
            <v>4297</v>
          </cell>
          <cell r="F13354" t="str">
            <v>CC-00967448</v>
          </cell>
          <cell r="J13354" t="str">
            <v>Schedule Service</v>
          </cell>
          <cell r="R13354" t="str">
            <v>BUGD162826</v>
          </cell>
          <cell r="AB13354" t="str">
            <v>Attend the site for schedule service so replace air filter engine and compressor both side, replace oil filter, replace oil 39 litres. After schedule service start the unit and check on load condition found unit is running in ok condition.</v>
          </cell>
        </row>
        <row r="13355">
          <cell r="A13355">
            <v>45110.301145833299</v>
          </cell>
          <cell r="B13355">
            <v>33254</v>
          </cell>
          <cell r="F13355" t="str">
            <v>CC-00967212</v>
          </cell>
          <cell r="J13355" t="str">
            <v>Schedule Service - AMC</v>
          </cell>
          <cell r="R13355" t="str">
            <v>GPJS030042</v>
          </cell>
          <cell r="AB13355" t="str">
            <v>We visited site check and found unit running well oil level ok temprature ok load unloading good.</v>
          </cell>
        </row>
        <row r="13356">
          <cell r="A13356">
            <v>45110.292187500003</v>
          </cell>
          <cell r="B13356">
            <v>17277</v>
          </cell>
          <cell r="F13356" t="str">
            <v>CC-00967142</v>
          </cell>
          <cell r="J13356" t="str">
            <v>Schedule Service - AMC</v>
          </cell>
          <cell r="R13356" t="str">
            <v>BRHS035368</v>
          </cell>
          <cell r="AB13356" t="str">
            <v>We visited site and check oil level ok all valve working ok so found service due so we 2000 h service also done during change the parts Air filter and oil filter.</v>
          </cell>
        </row>
        <row r="13357">
          <cell r="A13357">
            <v>45110.290081018502</v>
          </cell>
          <cell r="B13357">
            <v>39316</v>
          </cell>
          <cell r="F13357" t="str">
            <v>CC-00967125</v>
          </cell>
          <cell r="J13357" t="str">
            <v>Schedule Service - AMC</v>
          </cell>
          <cell r="R13357" t="str">
            <v>BKCS040470</v>
          </cell>
          <cell r="AB13357" t="str">
            <v>We visited site check and found unit running well but oil filter service due so we change Oil filter after than start for check unit running well.</v>
          </cell>
        </row>
        <row r="13358">
          <cell r="A13358">
            <v>45110.282615740703</v>
          </cell>
          <cell r="B13358">
            <v>5661</v>
          </cell>
          <cell r="F13358" t="str">
            <v>CC-00967068</v>
          </cell>
          <cell r="J13358" t="str">
            <v>Schedule Service - AMC</v>
          </cell>
          <cell r="R13358" t="str">
            <v>BSKS036261</v>
          </cell>
          <cell r="AB13358" t="str">
            <v>AMC visit already done on dated 26-06-2023 for schedule service having call tracking number CC-00923030</v>
          </cell>
        </row>
        <row r="13359">
          <cell r="A13359">
            <v>45107.638263888897</v>
          </cell>
          <cell r="B13359">
            <v>22470</v>
          </cell>
          <cell r="F13359" t="str">
            <v>CC-00965617</v>
          </cell>
          <cell r="J13359" t="str">
            <v>Schedule Service</v>
          </cell>
          <cell r="R13359" t="str">
            <v>BRAS033261</v>
          </cell>
          <cell r="AB13359" t="str">
            <v>Today we attend the customer site for general service so we change parts 1 air filter 2 oil filter 3 oil 4 separator 6 drive coupling than start machine running ok but we found sound in motor bearing so please change motor bearing</v>
          </cell>
        </row>
        <row r="13360">
          <cell r="A13360">
            <v>45107.623483796298</v>
          </cell>
          <cell r="B13360">
            <v>1502</v>
          </cell>
          <cell r="F13360" t="str">
            <v>CC-00965573</v>
          </cell>
          <cell r="J13360" t="str">
            <v>Schedule Service</v>
          </cell>
          <cell r="R13360" t="str">
            <v>BVID163401</v>
          </cell>
          <cell r="AB13360" t="str">
            <v>Attend the site for schedule service so replace oil 40 litres, oil filter 90 lpm 2nos., air filter engine and compressor both side, separator filter, actuator kit 2nos., pressure regulator kit and arv kit. After all work done start the unit and check on load condition found unit is running with all parameters under limit.</v>
          </cell>
        </row>
        <row r="13361">
          <cell r="A13361">
            <v>45107.573171296302</v>
          </cell>
          <cell r="B13361">
            <v>1</v>
          </cell>
          <cell r="F13361" t="str">
            <v>CC-00965481</v>
          </cell>
          <cell r="J13361" t="str">
            <v>Commissioning</v>
          </cell>
          <cell r="R13361" t="str">
            <v>BWBD163701</v>
          </cell>
          <cell r="AB13361"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 Commissioning done on dated 30-06-2023</v>
          </cell>
        </row>
        <row r="13362">
          <cell r="A13362">
            <v>45107.275219907402</v>
          </cell>
          <cell r="B13362">
            <v>17917</v>
          </cell>
          <cell r="F13362" t="str">
            <v>CC-00964938</v>
          </cell>
          <cell r="J13362" t="str">
            <v>Schedule Service - AMC</v>
          </cell>
          <cell r="R13362" t="str">
            <v>BTGS031205</v>
          </cell>
          <cell r="AB13362" t="str">
            <v>AMC visit done</v>
          </cell>
        </row>
        <row r="13363">
          <cell r="A13363">
            <v>45106.633912037003</v>
          </cell>
          <cell r="B13363">
            <v>1</v>
          </cell>
          <cell r="F13363" t="str">
            <v>CC-00964619</v>
          </cell>
          <cell r="J13363" t="str">
            <v>Commissioning</v>
          </cell>
          <cell r="R13363" t="str">
            <v>BWLS032057</v>
          </cell>
          <cell r="AB13363" t="str">
            <v>Commissioning done on dated 09-07-2023... comm date-09-07-2023</v>
          </cell>
        </row>
        <row r="13364">
          <cell r="A13364">
            <v>45106.398900462998</v>
          </cell>
          <cell r="B13364">
            <v>2347</v>
          </cell>
          <cell r="F13364" t="str">
            <v>CC-00964174</v>
          </cell>
          <cell r="J13364" t="str">
            <v>Complaint - Breakdown</v>
          </cell>
          <cell r="R13364" t="str">
            <v>BVED231179</v>
          </cell>
          <cell r="AB13364" t="str">
            <v>Attended the site for oil condensation issue so without any TV changes we had run the unit at 6 pm for 1 hour found drilling rpm 1350 at 300 psi, flushing rpm found 1900 at 210 psi and on idle condition rpm found 1180 at 330 psi. So we had adjusted the main regulator to 340 psi on idle condition and adjust the rpm regulator during drilling condition at 1450 drilling rpm at 310 psi. Before adjustment DOT found 75 deg.cel. at 1350 rpm on drilling condition and after drilling rpm adjustment DOT found 78 deg.cel. at 1450 rpm, and on idal rpm dot decreased to 70 deg.cel. After then we had putted new thermal valve 185deg.Fahrenheit instead of 150 deg.Fahrenheit. Now on idle mode DOT found 85deg.cel. and on drilling mode DOT found 92 deg.cel. Also during log this complain 29.6.2023 engineer attended the site and did schedule service changed oil , oil filter and air filter at 2140 hours but current hmr is 2347 at the time of TV change we check the oil condition and found oil quality is totally change or bad condition. Now we suggested to customer immediate replace the oil..</v>
          </cell>
        </row>
        <row r="13365">
          <cell r="A13365">
            <v>45105.6394097222</v>
          </cell>
          <cell r="B13365">
            <v>6530</v>
          </cell>
          <cell r="F13365" t="str">
            <v>CC-00963704</v>
          </cell>
          <cell r="J13365" t="str">
            <v>Sales Call</v>
          </cell>
          <cell r="R13365" t="str">
            <v>GOBD160007</v>
          </cell>
          <cell r="AB13365" t="str">
            <v>for HMR</v>
          </cell>
        </row>
        <row r="13366">
          <cell r="A13366">
            <v>45105.637754629599</v>
          </cell>
          <cell r="B13366">
            <v>5026</v>
          </cell>
          <cell r="F13366" t="str">
            <v>CC-00963697</v>
          </cell>
          <cell r="J13366" t="str">
            <v>Sales Call</v>
          </cell>
          <cell r="R13366" t="str">
            <v>BOJD160012</v>
          </cell>
          <cell r="AB13366" t="str">
            <v>for HMR</v>
          </cell>
        </row>
        <row r="13367">
          <cell r="A13367">
            <v>45105.581585648099</v>
          </cell>
          <cell r="B13367">
            <v>16938</v>
          </cell>
          <cell r="F13367" t="str">
            <v>CC-00963581</v>
          </cell>
          <cell r="J13367" t="str">
            <v>Sales Call</v>
          </cell>
          <cell r="R13367" t="str">
            <v>BSFS043411</v>
          </cell>
          <cell r="AB13367" t="str">
            <v>Sales call for HMR Updation</v>
          </cell>
        </row>
        <row r="13368">
          <cell r="A13368">
            <v>45105.579861111102</v>
          </cell>
          <cell r="B13368">
            <v>3559</v>
          </cell>
          <cell r="F13368" t="str">
            <v>CC-00963575</v>
          </cell>
          <cell r="J13368" t="str">
            <v>Sales Call</v>
          </cell>
          <cell r="R13368" t="str">
            <v>BVKS048013</v>
          </cell>
          <cell r="AB13368" t="str">
            <v>Sales call for HMR Updation</v>
          </cell>
        </row>
        <row r="13369">
          <cell r="A13369">
            <v>45104.712141203701</v>
          </cell>
          <cell r="B13369">
            <v>17011</v>
          </cell>
          <cell r="F13369" t="str">
            <v>CC-00962870</v>
          </cell>
          <cell r="J13369" t="str">
            <v>General Service</v>
          </cell>
          <cell r="R13369" t="str">
            <v>BRHS035368</v>
          </cell>
          <cell r="AB13369" t="str">
            <v>We visited site check and found coming. Abnormal sound from in side of unit so we SPM done. And we also found rotor contact.</v>
          </cell>
        </row>
        <row r="13370">
          <cell r="A13370">
            <v>45104.647326388898</v>
          </cell>
          <cell r="B13370">
            <v>5661</v>
          </cell>
          <cell r="F13370" t="str">
            <v>CC-00962737</v>
          </cell>
          <cell r="J13370" t="str">
            <v>General Service</v>
          </cell>
          <cell r="R13370" t="str">
            <v>BSKS036261</v>
          </cell>
          <cell r="AB13370" t="str">
            <v>We visited site check and found coming. Abnormal sound from in side of unit so we SPM done. And we also found rotor contact.</v>
          </cell>
        </row>
        <row r="13371">
          <cell r="A13371">
            <v>45104.629386574103</v>
          </cell>
          <cell r="B13371">
            <v>1586</v>
          </cell>
          <cell r="F13371" t="str">
            <v>CC-00962697</v>
          </cell>
          <cell r="J13371" t="str">
            <v>Sales Call</v>
          </cell>
          <cell r="R13371" t="str">
            <v>BVFS049421</v>
          </cell>
          <cell r="AB13371" t="str">
            <v>Sales call for HMR Updation</v>
          </cell>
        </row>
        <row r="13372">
          <cell r="A13372">
            <v>45104.627754629597</v>
          </cell>
          <cell r="B13372">
            <v>4389</v>
          </cell>
          <cell r="F13372" t="str">
            <v>CC-00962691</v>
          </cell>
          <cell r="J13372" t="str">
            <v>Sales Call</v>
          </cell>
          <cell r="R13372" t="str">
            <v>BVAS038005</v>
          </cell>
          <cell r="AB13372" t="str">
            <v>Sales call for HMR Updation</v>
          </cell>
        </row>
        <row r="13373">
          <cell r="A13373">
            <v>45104.625127314801</v>
          </cell>
          <cell r="B13373">
            <v>3800</v>
          </cell>
          <cell r="F13373" t="str">
            <v>CC-00962687</v>
          </cell>
          <cell r="J13373" t="str">
            <v>Sales Call</v>
          </cell>
          <cell r="R13373" t="str">
            <v>BVCC376207</v>
          </cell>
          <cell r="AB13373" t="str">
            <v>Sales call for HMR Updation</v>
          </cell>
        </row>
        <row r="13374">
          <cell r="A13374">
            <v>45104.622592592597</v>
          </cell>
          <cell r="B13374">
            <v>6648</v>
          </cell>
          <cell r="F13374" t="str">
            <v>CC-00962686</v>
          </cell>
          <cell r="J13374" t="str">
            <v>Sales Call</v>
          </cell>
          <cell r="R13374" t="str">
            <v>BVKS048107</v>
          </cell>
          <cell r="AB13374" t="str">
            <v>Sales call for HMR Updation</v>
          </cell>
        </row>
        <row r="13375">
          <cell r="A13375">
            <v>45104.620717592603</v>
          </cell>
          <cell r="B13375">
            <v>1142</v>
          </cell>
          <cell r="F13375" t="str">
            <v>CC-00962683</v>
          </cell>
          <cell r="J13375" t="str">
            <v>Sales Call</v>
          </cell>
          <cell r="R13375" t="str">
            <v>BVFS049407</v>
          </cell>
          <cell r="AB13375" t="str">
            <v>Sales call for HMR Updation</v>
          </cell>
        </row>
        <row r="13376">
          <cell r="A13376">
            <v>45104.619212963</v>
          </cell>
          <cell r="B13376">
            <v>301</v>
          </cell>
          <cell r="F13376" t="str">
            <v>CC-00962679</v>
          </cell>
          <cell r="J13376" t="str">
            <v>Sales Call</v>
          </cell>
          <cell r="R13376" t="str">
            <v>BWKS031684</v>
          </cell>
          <cell r="AB13376" t="str">
            <v>Sales call for HMR Updation</v>
          </cell>
        </row>
        <row r="13377">
          <cell r="A13377">
            <v>45104.610960648097</v>
          </cell>
          <cell r="B13377">
            <v>1455</v>
          </cell>
          <cell r="F13377" t="str">
            <v>CC-00962658</v>
          </cell>
          <cell r="J13377" t="str">
            <v>Sales Call</v>
          </cell>
          <cell r="R13377" t="str">
            <v>BVIS040049</v>
          </cell>
          <cell r="AB13377" t="str">
            <v>Sales call for HMR Updation</v>
          </cell>
        </row>
        <row r="13378">
          <cell r="A13378">
            <v>45104.512615740699</v>
          </cell>
          <cell r="B13378">
            <v>1</v>
          </cell>
          <cell r="F13378" t="str">
            <v>CC-00962427</v>
          </cell>
          <cell r="J13378" t="str">
            <v>Preservative Measures</v>
          </cell>
          <cell r="R13378" t="str">
            <v>BVFC377137</v>
          </cell>
          <cell r="AB13378" t="str">
            <v>I attended the site for PM so check for rust formation on critical parts as Intake valve adaptor plate, ring, blocks, hoses and pipes fittings brackets and fasteners. No dust particles found. Rotated the coupling guard and found free rotation.</v>
          </cell>
        </row>
        <row r="13379">
          <cell r="A13379">
            <v>45103.649641203701</v>
          </cell>
          <cell r="B13379">
            <v>4133</v>
          </cell>
          <cell r="F13379" t="str">
            <v>CC-00961712</v>
          </cell>
          <cell r="J13379" t="str">
            <v>Sales Call</v>
          </cell>
          <cell r="R13379" t="str">
            <v>BSBC375571</v>
          </cell>
          <cell r="AB13379" t="str">
            <v>Sales call carried out for HMR update low running unit</v>
          </cell>
        </row>
        <row r="13380">
          <cell r="A13380">
            <v>45103.644814814797</v>
          </cell>
          <cell r="B13380">
            <v>4775</v>
          </cell>
          <cell r="F13380" t="str">
            <v>CC-00961694</v>
          </cell>
          <cell r="J13380" t="str">
            <v>Sales Call</v>
          </cell>
          <cell r="R13380" t="str">
            <v>BUBS045901</v>
          </cell>
          <cell r="AB13380" t="str">
            <v>Sales call carried out for HMR updete</v>
          </cell>
        </row>
        <row r="13381">
          <cell r="A13381">
            <v>45103.537256944401</v>
          </cell>
          <cell r="B13381">
            <v>1</v>
          </cell>
          <cell r="F13381" t="str">
            <v>CC-00961494</v>
          </cell>
          <cell r="J13381" t="str">
            <v>Commissioning</v>
          </cell>
          <cell r="R13381" t="str">
            <v>BVFC377137</v>
          </cell>
          <cell r="AB13381" t="str">
            <v>Commissioning done   comm date-26-06-2023 Uptime warranty applicable for this unit, now uptime warranty ticked yes...Comm date-26-07-2023</v>
          </cell>
        </row>
        <row r="13382">
          <cell r="A13382">
            <v>45103.469837962999</v>
          </cell>
          <cell r="B13382">
            <v>3088</v>
          </cell>
          <cell r="F13382" t="str">
            <v>CC-00961321</v>
          </cell>
          <cell r="J13382" t="str">
            <v>Complaint - Running With Problem</v>
          </cell>
          <cell r="R13382" t="str">
            <v>BQKD200048</v>
          </cell>
          <cell r="AB13382" t="str">
            <v>Attend the site for complain of oil back flow so check and found oil back flow through air filter and found DCV assembly in damaged condition. So we change with new DCV . after that star the unit found running ok..</v>
          </cell>
        </row>
        <row r="13383">
          <cell r="A13383">
            <v>45102.577534722201</v>
          </cell>
          <cell r="B13383">
            <v>10408</v>
          </cell>
          <cell r="F13383" t="str">
            <v>CC-00960915</v>
          </cell>
          <cell r="J13383" t="str">
            <v>Schedule Service</v>
          </cell>
          <cell r="R13383" t="str">
            <v>BRBS033681</v>
          </cell>
          <cell r="AB13383" t="str">
            <v>We visited site and service done change parts Air filter ,Oil , Separator and Oil filter after than start for check unit running well.</v>
          </cell>
        </row>
        <row r="13384">
          <cell r="A13384">
            <v>45102.574872685203</v>
          </cell>
          <cell r="B13384">
            <v>11771</v>
          </cell>
          <cell r="F13384" t="str">
            <v>CC-00960914</v>
          </cell>
          <cell r="J13384" t="str">
            <v>Schedule Service</v>
          </cell>
          <cell r="R13384" t="str">
            <v>BRCS033813</v>
          </cell>
          <cell r="AB13384" t="str">
            <v>We visited site and service done today in unit during in service change the parts 1.Oil , 2.Separator ,3.Air filter and oil filter after than start for check unit running well.</v>
          </cell>
        </row>
        <row r="13385">
          <cell r="A13385">
            <v>45102.572627314803</v>
          </cell>
          <cell r="B13385">
            <v>12075</v>
          </cell>
          <cell r="F13385" t="str">
            <v>CC-00960913</v>
          </cell>
          <cell r="J13385" t="str">
            <v>Schedule Service</v>
          </cell>
          <cell r="R13385" t="str">
            <v>BRCS033809</v>
          </cell>
          <cell r="AB13385" t="str">
            <v>We visited site and schedule service done today in unit during change the parts in service 1.Air filter, 2.Oil filter, 3.Separator, 4.Oil after than start for check unit running well.</v>
          </cell>
        </row>
        <row r="13386">
          <cell r="A13386">
            <v>45101.697326388901</v>
          </cell>
          <cell r="B13386">
            <v>1030</v>
          </cell>
          <cell r="F13386" t="str">
            <v>CC-00960524</v>
          </cell>
          <cell r="J13386" t="str">
            <v>Schedule Service</v>
          </cell>
          <cell r="R13386" t="str">
            <v>BVED163244</v>
          </cell>
          <cell r="AB13386" t="str">
            <v>Replace air filter engine and compressor both side, replace oil filter 90 lpm 2nos., replace oil 40 litres.</v>
          </cell>
        </row>
        <row r="13387">
          <cell r="A13387">
            <v>45101.684317129599</v>
          </cell>
          <cell r="B13387">
            <v>509</v>
          </cell>
          <cell r="F13387" t="str">
            <v>CC-00960489</v>
          </cell>
          <cell r="J13387" t="str">
            <v>Schedule Service</v>
          </cell>
          <cell r="R13387" t="str">
            <v>BWAD163648</v>
          </cell>
          <cell r="AB13387" t="str">
            <v>Attend then site for schedule service so replace oil 40 litres, replace oil filter 90 lpm 2nos., replace air filter engine and compressor both side.</v>
          </cell>
        </row>
        <row r="13388">
          <cell r="A13388">
            <v>45101.677627314799</v>
          </cell>
          <cell r="B13388">
            <v>0</v>
          </cell>
          <cell r="F13388" t="str">
            <v>CC-00960469</v>
          </cell>
          <cell r="J13388" t="str">
            <v>Schedule Service</v>
          </cell>
          <cell r="R13388" t="str">
            <v>BSGD161904</v>
          </cell>
          <cell r="AB13388" t="str">
            <v>By mistake we log this call, cancellation mail send to CCS suport team waiting for call cancellation. 24-06-2023</v>
          </cell>
        </row>
        <row r="13389">
          <cell r="A13389">
            <v>45101.661979166704</v>
          </cell>
          <cell r="B13389">
            <v>1</v>
          </cell>
          <cell r="F13389" t="str">
            <v>CC-00960430</v>
          </cell>
          <cell r="J13389" t="str">
            <v>Commissioning</v>
          </cell>
          <cell r="R13389" t="str">
            <v>BVHC377855</v>
          </cell>
          <cell r="AB13389" t="str">
            <v>Commissioning done....Comm date-24-06-2023</v>
          </cell>
        </row>
        <row r="13390">
          <cell r="A13390">
            <v>45101.477569444403</v>
          </cell>
          <cell r="B13390">
            <v>5278</v>
          </cell>
          <cell r="F13390" t="str">
            <v>CC-00960020</v>
          </cell>
          <cell r="J13390" t="str">
            <v>Schedule Service</v>
          </cell>
          <cell r="R13390" t="str">
            <v>BUFD162814</v>
          </cell>
          <cell r="AB13390" t="str">
            <v>Attend the site for schedule service so replace air filter engine and compressor both side, oil 39 litres, oil filter 90 lpm 2nos.</v>
          </cell>
        </row>
        <row r="13391">
          <cell r="A13391">
            <v>45100.599803240701</v>
          </cell>
          <cell r="B13391">
            <v>3500</v>
          </cell>
          <cell r="F13391" t="str">
            <v>CC-00959204</v>
          </cell>
          <cell r="J13391" t="str">
            <v>Complaint - Running With Problem</v>
          </cell>
          <cell r="R13391" t="str">
            <v>BQCD160098</v>
          </cell>
          <cell r="AB13391" t="str">
            <v>Attend the site for oil leakage through radial outlet near weld portion also discharge temperature gauge not in working condition, so fitted the new discharge temperature gauge and replace the radial outlet by new one. Tightened the fittings and hoses , topped up oil in tank 3litres from customer stock. After then run the unit for 2 hours found unit is running in satisfactory condition with all parameters under limit.</v>
          </cell>
        </row>
        <row r="13392">
          <cell r="A13392">
            <v>45100.5605671296</v>
          </cell>
          <cell r="B13392">
            <v>10161</v>
          </cell>
          <cell r="F13392" t="str">
            <v>CC-00959141</v>
          </cell>
          <cell r="J13392" t="str">
            <v>Sales Call</v>
          </cell>
          <cell r="R13392" t="str">
            <v>BSBC375576</v>
          </cell>
          <cell r="AB13392" t="str">
            <v>Sales call carried out for HMR Update</v>
          </cell>
        </row>
        <row r="13393">
          <cell r="A13393">
            <v>45099.734861111101</v>
          </cell>
          <cell r="B13393">
            <v>24663</v>
          </cell>
          <cell r="F13393" t="str">
            <v>CC-00958252</v>
          </cell>
          <cell r="J13393" t="str">
            <v>Sales Call</v>
          </cell>
          <cell r="R13393" t="str">
            <v>BNAS040264</v>
          </cell>
          <cell r="AB13393" t="str">
            <v>Sales call carried out for HMR update customer using superiors parts</v>
          </cell>
        </row>
        <row r="13394">
          <cell r="A13394">
            <v>45099.733460648102</v>
          </cell>
          <cell r="B13394">
            <v>21707</v>
          </cell>
          <cell r="F13394" t="str">
            <v>CC-00958245</v>
          </cell>
          <cell r="J13394" t="str">
            <v>Sales Call</v>
          </cell>
          <cell r="R13394" t="str">
            <v>BIFS040367</v>
          </cell>
          <cell r="AB13394" t="str">
            <v>Sales call carried out for HMR update.</v>
          </cell>
        </row>
        <row r="13395">
          <cell r="A13395">
            <v>45099.732094907398</v>
          </cell>
          <cell r="B13395">
            <v>1913</v>
          </cell>
          <cell r="F13395" t="str">
            <v>CC-00958234</v>
          </cell>
          <cell r="J13395" t="str">
            <v>Sales Call</v>
          </cell>
          <cell r="R13395" t="str">
            <v>BTCS030119</v>
          </cell>
          <cell r="AB13395" t="str">
            <v>Sales call carried out for HMR update low running unit</v>
          </cell>
        </row>
        <row r="13396">
          <cell r="A13396">
            <v>45099.731064814798</v>
          </cell>
          <cell r="B13396">
            <v>8606</v>
          </cell>
          <cell r="F13396" t="str">
            <v>CC-00958230</v>
          </cell>
          <cell r="J13396" t="str">
            <v>Sales Call</v>
          </cell>
          <cell r="R13396" t="str">
            <v>BQAC373734</v>
          </cell>
          <cell r="AB13396" t="str">
            <v>Sales call carried out for HMR update low running unit</v>
          </cell>
        </row>
        <row r="13397">
          <cell r="A13397">
            <v>45099.729918981502</v>
          </cell>
          <cell r="B13397">
            <v>57333</v>
          </cell>
          <cell r="F13397" t="str">
            <v>CC-00958226</v>
          </cell>
          <cell r="J13397" t="str">
            <v>Sales Call</v>
          </cell>
          <cell r="R13397" t="str">
            <v>BKAS030601</v>
          </cell>
          <cell r="AB13397" t="str">
            <v>Sales call carried out for HMR update low running unit</v>
          </cell>
        </row>
        <row r="13398">
          <cell r="A13398">
            <v>45099.7286805556</v>
          </cell>
          <cell r="B13398">
            <v>10918</v>
          </cell>
          <cell r="F13398" t="str">
            <v>CC-00958223</v>
          </cell>
          <cell r="J13398" t="str">
            <v>Sales Call</v>
          </cell>
          <cell r="R13398" t="str">
            <v>BPHS030467</v>
          </cell>
          <cell r="AB13398" t="str">
            <v>Sales call carried out for HMR update low running unit</v>
          </cell>
        </row>
        <row r="13399">
          <cell r="A13399">
            <v>45099.7273263889</v>
          </cell>
          <cell r="B13399">
            <v>5168</v>
          </cell>
          <cell r="F13399" t="str">
            <v>CC-00958219</v>
          </cell>
          <cell r="J13399" t="str">
            <v>Sales Call</v>
          </cell>
          <cell r="R13399" t="str">
            <v>BKHET70130</v>
          </cell>
          <cell r="AB13399" t="str">
            <v>Sales call carried out for HMR update low running unit</v>
          </cell>
        </row>
        <row r="13400">
          <cell r="A13400">
            <v>45099.726238425901</v>
          </cell>
          <cell r="B13400">
            <v>31875</v>
          </cell>
          <cell r="F13400" t="str">
            <v>CC-00958216</v>
          </cell>
          <cell r="J13400" t="str">
            <v>Sales Call</v>
          </cell>
          <cell r="R13400" t="str">
            <v>BPAS030126</v>
          </cell>
          <cell r="AB13400" t="str">
            <v>Sales call carried out for HMR update low running unit</v>
          </cell>
        </row>
        <row r="13401">
          <cell r="A13401">
            <v>45099.725104166697</v>
          </cell>
          <cell r="B13401">
            <v>4918</v>
          </cell>
          <cell r="F13401" t="str">
            <v>CC-00958212</v>
          </cell>
          <cell r="J13401" t="str">
            <v>Sales Call</v>
          </cell>
          <cell r="R13401" t="str">
            <v>BRDC373261</v>
          </cell>
          <cell r="AB13401" t="str">
            <v>Sales call carried out for HMR update low running unit</v>
          </cell>
        </row>
        <row r="13402">
          <cell r="A13402">
            <v>45099.723460648202</v>
          </cell>
          <cell r="B13402">
            <v>1899</v>
          </cell>
          <cell r="F13402" t="str">
            <v>CC-00958210</v>
          </cell>
          <cell r="J13402" t="str">
            <v>Sales Call</v>
          </cell>
          <cell r="R13402" t="str">
            <v>BUKC370656</v>
          </cell>
          <cell r="AB13402" t="str">
            <v>Sales call carried out for HMR update low running unit</v>
          </cell>
        </row>
        <row r="13403">
          <cell r="A13403">
            <v>45099.722407407397</v>
          </cell>
          <cell r="B13403">
            <v>1379</v>
          </cell>
          <cell r="F13403" t="str">
            <v>CC-00958206</v>
          </cell>
          <cell r="J13403" t="str">
            <v>Sales Call</v>
          </cell>
          <cell r="R13403" t="str">
            <v>BUKC370657</v>
          </cell>
          <cell r="AB13403" t="str">
            <v>Sales call carried out for HMR update low running unit</v>
          </cell>
        </row>
        <row r="13404">
          <cell r="A13404">
            <v>45099.721215277801</v>
          </cell>
          <cell r="B13404">
            <v>2394</v>
          </cell>
          <cell r="F13404" t="str">
            <v>CC-00958202</v>
          </cell>
          <cell r="J13404" t="str">
            <v>Sales Call</v>
          </cell>
          <cell r="R13404" t="str">
            <v>BTEC378413</v>
          </cell>
          <cell r="AB13404" t="str">
            <v>Sales call carried out for HMR update low running unit</v>
          </cell>
        </row>
        <row r="13405">
          <cell r="A13405">
            <v>45099.720115740703</v>
          </cell>
          <cell r="B13405">
            <v>3011</v>
          </cell>
          <cell r="F13405" t="str">
            <v>CC-00958199</v>
          </cell>
          <cell r="J13405" t="str">
            <v>Sales Call</v>
          </cell>
          <cell r="R13405" t="str">
            <v>BSEC376140</v>
          </cell>
          <cell r="AB13405" t="str">
            <v>Sales call carried out for HMR update low running unit</v>
          </cell>
        </row>
        <row r="13406">
          <cell r="A13406">
            <v>45099.719097222202</v>
          </cell>
          <cell r="B13406">
            <v>415</v>
          </cell>
          <cell r="F13406" t="str">
            <v>CC-00958197</v>
          </cell>
          <cell r="J13406" t="str">
            <v>Sales Call</v>
          </cell>
          <cell r="R13406" t="str">
            <v>BUCS046173</v>
          </cell>
          <cell r="AB13406" t="str">
            <v>Sales call carried out for HMR update low running unit</v>
          </cell>
        </row>
        <row r="13407">
          <cell r="A13407">
            <v>45099.7168171296</v>
          </cell>
          <cell r="B13407">
            <v>33258</v>
          </cell>
          <cell r="F13407" t="str">
            <v>CC-00958186</v>
          </cell>
          <cell r="J13407" t="str">
            <v>Sales Call</v>
          </cell>
          <cell r="R13407" t="str">
            <v>BKIS032164</v>
          </cell>
          <cell r="AB13407" t="str">
            <v>Sales call carried out for HMR update low running unit</v>
          </cell>
        </row>
        <row r="13408">
          <cell r="A13408">
            <v>45099.715682870403</v>
          </cell>
          <cell r="B13408">
            <v>5861</v>
          </cell>
          <cell r="F13408" t="str">
            <v>CC-00958179</v>
          </cell>
          <cell r="J13408" t="str">
            <v>Sales Call</v>
          </cell>
          <cell r="R13408" t="str">
            <v>GOEC370640</v>
          </cell>
          <cell r="AB13408" t="str">
            <v>Sales call carried out for HMR Update</v>
          </cell>
        </row>
        <row r="13409">
          <cell r="A13409">
            <v>45099.714502314797</v>
          </cell>
          <cell r="B13409">
            <v>1802</v>
          </cell>
          <cell r="F13409" t="str">
            <v>CC-00958175</v>
          </cell>
          <cell r="J13409" t="str">
            <v>Sales Call</v>
          </cell>
          <cell r="R13409" t="str">
            <v>BUFC372833</v>
          </cell>
          <cell r="AB13409" t="str">
            <v>Sale call carried out for HMR update</v>
          </cell>
        </row>
        <row r="13410">
          <cell r="A13410">
            <v>45099.673171296301</v>
          </cell>
          <cell r="B13410">
            <v>48327</v>
          </cell>
          <cell r="F13410" t="str">
            <v>CC-00958082</v>
          </cell>
          <cell r="J13410" t="str">
            <v>Sales Call</v>
          </cell>
          <cell r="R13410" t="str">
            <v>BKCS031162</v>
          </cell>
          <cell r="AB13410" t="str">
            <v>Sales call carried out for HMR update low running unit</v>
          </cell>
        </row>
        <row r="13411">
          <cell r="A13411">
            <v>45099.668090277803</v>
          </cell>
          <cell r="B13411">
            <v>1319</v>
          </cell>
          <cell r="F13411" t="str">
            <v>CC-00958073</v>
          </cell>
          <cell r="J13411" t="str">
            <v>Sales Call</v>
          </cell>
          <cell r="R13411" t="str">
            <v>BULC370960</v>
          </cell>
          <cell r="AB13411" t="str">
            <v>Sales call carried out for HMR update low running unit</v>
          </cell>
        </row>
        <row r="13412">
          <cell r="A13412">
            <v>45099.659733796303</v>
          </cell>
          <cell r="B13412">
            <v>1067</v>
          </cell>
          <cell r="F13412" t="str">
            <v>CC-00958047</v>
          </cell>
          <cell r="J13412" t="str">
            <v>Sales Call</v>
          </cell>
          <cell r="R13412" t="str">
            <v>BUBS046035</v>
          </cell>
          <cell r="AB13412" t="str">
            <v>Sales call carried out for HMR update low running unit</v>
          </cell>
        </row>
        <row r="13413">
          <cell r="A13413">
            <v>45099.654212963003</v>
          </cell>
          <cell r="B13413">
            <v>9910</v>
          </cell>
          <cell r="F13413" t="str">
            <v>CC-00958032</v>
          </cell>
          <cell r="J13413" t="str">
            <v>Sales Call</v>
          </cell>
          <cell r="R13413" t="str">
            <v>GPGS031328</v>
          </cell>
          <cell r="AB13413" t="str">
            <v>Sales call carried out for HMR update unit kept in idle condition.</v>
          </cell>
        </row>
        <row r="13414">
          <cell r="A13414">
            <v>45099.649097222202</v>
          </cell>
          <cell r="B13414">
            <v>12032</v>
          </cell>
          <cell r="F13414" t="str">
            <v>CC-00958012</v>
          </cell>
          <cell r="J13414" t="str">
            <v>Sales Call</v>
          </cell>
          <cell r="R13414" t="str">
            <v>GPGC370758</v>
          </cell>
          <cell r="AB13414" t="str">
            <v>Sales call carried out for HMR update unit kept in idle condition.</v>
          </cell>
        </row>
        <row r="13415">
          <cell r="A13415">
            <v>45099.644583333298</v>
          </cell>
          <cell r="B13415">
            <v>9778</v>
          </cell>
          <cell r="F13415" t="str">
            <v>CC-00957998</v>
          </cell>
          <cell r="J13415" t="str">
            <v>Sales Call</v>
          </cell>
          <cell r="R13415" t="str">
            <v>GPFC370737</v>
          </cell>
          <cell r="AB13415" t="str">
            <v>Sales call carried out for HMR update</v>
          </cell>
        </row>
        <row r="13416">
          <cell r="A13416">
            <v>45099.611863425896</v>
          </cell>
          <cell r="B13416">
            <v>435</v>
          </cell>
          <cell r="F13416" t="str">
            <v>CC-00957922</v>
          </cell>
          <cell r="J13416" t="str">
            <v>Sales Call</v>
          </cell>
          <cell r="R13416" t="str">
            <v>BUCS034180</v>
          </cell>
          <cell r="AB13416" t="str">
            <v>Sales call carried out for HMR update</v>
          </cell>
        </row>
        <row r="13417">
          <cell r="A13417">
            <v>45099.6008912037</v>
          </cell>
          <cell r="B13417">
            <v>2490</v>
          </cell>
          <cell r="F13417" t="str">
            <v>CC-00957889</v>
          </cell>
          <cell r="J13417" t="str">
            <v>Sales Call</v>
          </cell>
          <cell r="R13417" t="str">
            <v>BSFC376341</v>
          </cell>
          <cell r="AB13417" t="str">
            <v>Sales call carried out for HMR update.</v>
          </cell>
        </row>
        <row r="13418">
          <cell r="A13418">
            <v>45099.598993055602</v>
          </cell>
          <cell r="B13418">
            <v>0</v>
          </cell>
          <cell r="F13418" t="str">
            <v>CC-00957882</v>
          </cell>
          <cell r="J13418" t="str">
            <v>Schedule Service</v>
          </cell>
          <cell r="R13418"/>
          <cell r="AB13418" t="str">
            <v>As discussed with lockin engineer the machine is belongs to M/S Prime power, mailed to ccs for reassign to prime power....23/06/23
Waiting for customer approval 28-06-2023
Waiting for customer approval 30-06-2023</v>
          </cell>
        </row>
        <row r="13419">
          <cell r="A13419">
            <v>45099.595173611102</v>
          </cell>
          <cell r="B13419">
            <v>2031</v>
          </cell>
          <cell r="F13419" t="str">
            <v>CC-00957871</v>
          </cell>
          <cell r="J13419" t="str">
            <v>Sales Call</v>
          </cell>
          <cell r="R13419" t="str">
            <v>BTJS043846</v>
          </cell>
          <cell r="AB13419" t="str">
            <v>Sales call carried out for HMR update</v>
          </cell>
        </row>
        <row r="13420">
          <cell r="A13420">
            <v>45099.588506944398</v>
          </cell>
          <cell r="B13420">
            <v>3433</v>
          </cell>
          <cell r="F13420" t="str">
            <v>CC-00957859</v>
          </cell>
          <cell r="J13420" t="str">
            <v>Sales Call</v>
          </cell>
          <cell r="R13420" t="str">
            <v>BSEC376083</v>
          </cell>
          <cell r="AB13420" t="str">
            <v>Sales call carried out for HMR update unit kept in idle condition from long time</v>
          </cell>
        </row>
        <row r="13421">
          <cell r="A13421">
            <v>45099.586053240702</v>
          </cell>
          <cell r="B13421">
            <v>770</v>
          </cell>
          <cell r="F13421" t="str">
            <v>CC-00957855</v>
          </cell>
          <cell r="J13421" t="str">
            <v>Sales Call</v>
          </cell>
          <cell r="R13421" t="str">
            <v>BVJS036881</v>
          </cell>
          <cell r="AB13421" t="str">
            <v>Sales call carried out for HMR update low running unit</v>
          </cell>
        </row>
        <row r="13422">
          <cell r="A13422">
            <v>45099.580162036997</v>
          </cell>
          <cell r="B13422">
            <v>27322</v>
          </cell>
          <cell r="F13422" t="str">
            <v>CC-00957847</v>
          </cell>
          <cell r="J13422" t="str">
            <v>Sales Call</v>
          </cell>
          <cell r="R13422" t="str">
            <v>GOBC370298</v>
          </cell>
          <cell r="AB13422" t="str">
            <v>Sales call carried out for HMR update unit kept in idle condition from long time</v>
          </cell>
        </row>
        <row r="13423">
          <cell r="A13423">
            <v>45099.573599536998</v>
          </cell>
          <cell r="B13423">
            <v>8801</v>
          </cell>
          <cell r="F13423" t="str">
            <v>CC-00957833</v>
          </cell>
          <cell r="J13423" t="str">
            <v>Sales Call</v>
          </cell>
          <cell r="R13423" t="str">
            <v>BRCS033813</v>
          </cell>
          <cell r="AB13423" t="str">
            <v>Sales call for HMR Updation</v>
          </cell>
        </row>
        <row r="13424">
          <cell r="A13424">
            <v>45099.5718865741</v>
          </cell>
          <cell r="B13424">
            <v>9528</v>
          </cell>
          <cell r="F13424" t="str">
            <v>CC-00957829</v>
          </cell>
          <cell r="J13424" t="str">
            <v>Sales Call</v>
          </cell>
          <cell r="R13424" t="str">
            <v>BRCS033809</v>
          </cell>
          <cell r="AB13424" t="str">
            <v>Sales call for HMR Updation</v>
          </cell>
        </row>
        <row r="13425">
          <cell r="A13425">
            <v>45099.562395833302</v>
          </cell>
          <cell r="B13425">
            <v>9528</v>
          </cell>
          <cell r="F13425" t="str">
            <v>CC-00957803</v>
          </cell>
          <cell r="J13425" t="str">
            <v>Sales Call</v>
          </cell>
          <cell r="R13425" t="str">
            <v>BRCS033809</v>
          </cell>
          <cell r="AB13425" t="str">
            <v>Sales call for HMR Updation</v>
          </cell>
        </row>
        <row r="13426">
          <cell r="A13426">
            <v>45099.559374999997</v>
          </cell>
          <cell r="B13426">
            <v>8211</v>
          </cell>
          <cell r="F13426" t="str">
            <v>CC-00957792</v>
          </cell>
          <cell r="J13426" t="str">
            <v>Sales Call</v>
          </cell>
          <cell r="R13426" t="str">
            <v>BRBS033681</v>
          </cell>
          <cell r="AB13426" t="str">
            <v>Sales call for HMR Updation</v>
          </cell>
        </row>
        <row r="13427">
          <cell r="A13427">
            <v>45099.552893518499</v>
          </cell>
          <cell r="B13427">
            <v>7008</v>
          </cell>
          <cell r="F13427" t="str">
            <v>CC-00957772</v>
          </cell>
          <cell r="J13427" t="str">
            <v>Sales Call</v>
          </cell>
          <cell r="R13427" t="str">
            <v>BRJC371828</v>
          </cell>
          <cell r="AB13427" t="str">
            <v>Sales call carried out for HMR update</v>
          </cell>
        </row>
        <row r="13428">
          <cell r="A13428">
            <v>45099.546724537002</v>
          </cell>
          <cell r="B13428">
            <v>22685</v>
          </cell>
          <cell r="F13428" t="str">
            <v>CC-00957743</v>
          </cell>
          <cell r="J13428" t="str">
            <v>Schedule Service</v>
          </cell>
          <cell r="R13428" t="str">
            <v>BRCC372871</v>
          </cell>
          <cell r="AB13428" t="str">
            <v>We attended the customer site and cleaned the machine and changed the air filter, oil filter, oil and Greasing. Now the machine is running properly.</v>
          </cell>
        </row>
        <row r="13429">
          <cell r="A13429">
            <v>45099.513726851903</v>
          </cell>
          <cell r="B13429">
            <v>19075</v>
          </cell>
          <cell r="F13429" t="str">
            <v>CC-00957650</v>
          </cell>
          <cell r="J13429" t="str">
            <v>Sales Call</v>
          </cell>
          <cell r="R13429" t="str">
            <v>GOCC370465</v>
          </cell>
          <cell r="AB13429" t="str">
            <v>Sales call for HMR Updation</v>
          </cell>
        </row>
        <row r="13430">
          <cell r="A13430">
            <v>45099.490127314799</v>
          </cell>
          <cell r="B13430">
            <v>0</v>
          </cell>
          <cell r="F13430" t="str">
            <v>CC-00957598</v>
          </cell>
          <cell r="J13430" t="str">
            <v>Complaint - Running With Problem</v>
          </cell>
          <cell r="R13430" t="str">
            <v>GOKS040080</v>
          </cell>
          <cell r="AB13430" t="str">
            <v>Spare and service quotation shared with customer waiting for approval 24-06-2023
Spare and service quotation shared with customer waiting for approval 30-06-2023
Spare and service quotation shared with customer waiting for approval 07-07-2023</v>
          </cell>
        </row>
        <row r="13431">
          <cell r="A13431">
            <v>45099.482037037</v>
          </cell>
          <cell r="B13431">
            <v>5899</v>
          </cell>
          <cell r="F13431" t="str">
            <v>CC-00957573</v>
          </cell>
          <cell r="J13431" t="str">
            <v>Sales Call</v>
          </cell>
          <cell r="R13431" t="str">
            <v>BPED160082</v>
          </cell>
          <cell r="AB13431" t="str">
            <v>for HMR</v>
          </cell>
        </row>
        <row r="13432">
          <cell r="A13432">
            <v>45099.480162036998</v>
          </cell>
          <cell r="B13432">
            <v>2340</v>
          </cell>
          <cell r="F13432" t="str">
            <v>CC-00957566</v>
          </cell>
          <cell r="J13432" t="str">
            <v>Sales Call</v>
          </cell>
          <cell r="R13432" t="str">
            <v>BRHD161314</v>
          </cell>
          <cell r="AB13432" t="str">
            <v>for HMR</v>
          </cell>
        </row>
        <row r="13433">
          <cell r="A13433">
            <v>45099.476574074099</v>
          </cell>
          <cell r="B13433">
            <v>3372</v>
          </cell>
          <cell r="F13433" t="str">
            <v>CC-00957548</v>
          </cell>
          <cell r="J13433" t="str">
            <v>Sales Call</v>
          </cell>
          <cell r="R13433" t="str">
            <v>BQHD160361</v>
          </cell>
          <cell r="AB13433" t="str">
            <v>for HMR</v>
          </cell>
        </row>
        <row r="13434">
          <cell r="A13434">
            <v>45099.463032407402</v>
          </cell>
          <cell r="B13434">
            <v>2810</v>
          </cell>
          <cell r="F13434" t="str">
            <v>CC-00957529</v>
          </cell>
          <cell r="J13434" t="str">
            <v>Sales Call</v>
          </cell>
          <cell r="R13434" t="str">
            <v>BQGD160344</v>
          </cell>
          <cell r="AB13434" t="str">
            <v>for HMR</v>
          </cell>
        </row>
        <row r="13435">
          <cell r="A13435">
            <v>45099.4609375</v>
          </cell>
          <cell r="B13435">
            <v>4655</v>
          </cell>
          <cell r="F13435" t="str">
            <v>CC-00957526</v>
          </cell>
          <cell r="J13435" t="str">
            <v>Sales Call</v>
          </cell>
          <cell r="R13435" t="str">
            <v>BPKD200020</v>
          </cell>
          <cell r="AB13435" t="str">
            <v>for HMR</v>
          </cell>
        </row>
        <row r="13436">
          <cell r="A13436">
            <v>45099.458946759303</v>
          </cell>
          <cell r="B13436">
            <v>725</v>
          </cell>
          <cell r="F13436" t="str">
            <v>CC-00957519</v>
          </cell>
          <cell r="J13436" t="str">
            <v>Sales Call</v>
          </cell>
          <cell r="R13436" t="str">
            <v>BSCD120656</v>
          </cell>
          <cell r="AB13436" t="str">
            <v>for HMR</v>
          </cell>
        </row>
        <row r="13437">
          <cell r="A13437">
            <v>45099.404490740701</v>
          </cell>
          <cell r="B13437"/>
          <cell r="F13437" t="str">
            <v>CC-00957419</v>
          </cell>
          <cell r="J13437" t="str">
            <v>Complaint - Running With Problem</v>
          </cell>
          <cell r="R13437"/>
          <cell r="AB13437" t="str">
            <v>Service quotation shared with customer waiting for approval 22-06-2023
Service quotation shared with customer waiting for approval 24-06-2023..
Service quotation shared with customer waiting for approval 30-06-2023</v>
          </cell>
        </row>
        <row r="13438">
          <cell r="A13438">
            <v>45098.909641203703</v>
          </cell>
          <cell r="B13438">
            <v>0</v>
          </cell>
          <cell r="F13438" t="str">
            <v>CC-00957200</v>
          </cell>
          <cell r="J13438" t="str">
            <v>General Service</v>
          </cell>
          <cell r="R13438" t="str">
            <v>DUJL330599</v>
          </cell>
          <cell r="AB13438" t="str">
            <v>I attended the site and changed the piston, air filter,NRV, bearing, tune up kit and crank. Now the machine is running properly</v>
          </cell>
        </row>
        <row r="13439">
          <cell r="A13439">
            <v>45098.724872685198</v>
          </cell>
          <cell r="B13439">
            <v>13415</v>
          </cell>
          <cell r="F13439" t="str">
            <v>CC-00957122</v>
          </cell>
          <cell r="J13439" t="str">
            <v>Sales Call</v>
          </cell>
          <cell r="R13439" t="str">
            <v>BOIC370255</v>
          </cell>
          <cell r="AB13439" t="str">
            <v>Sales call carried out for HMR update unit not in use kept idle since long time</v>
          </cell>
        </row>
        <row r="13440">
          <cell r="A13440">
            <v>45098.720787036997</v>
          </cell>
          <cell r="B13440">
            <v>9854</v>
          </cell>
          <cell r="F13440" t="str">
            <v>CC-00957118</v>
          </cell>
          <cell r="J13440" t="str">
            <v>Sales Call</v>
          </cell>
          <cell r="R13440" t="str">
            <v>BRGS035077</v>
          </cell>
          <cell r="AB13440" t="str">
            <v>Sales call carried out for HMR update low running unit</v>
          </cell>
        </row>
        <row r="13441">
          <cell r="A13441">
            <v>45098.716909722199</v>
          </cell>
          <cell r="B13441">
            <v>6519</v>
          </cell>
          <cell r="F13441" t="str">
            <v>CC-00957110</v>
          </cell>
          <cell r="J13441" t="str">
            <v>Sales Call</v>
          </cell>
          <cell r="R13441" t="str">
            <v>GOBS040228</v>
          </cell>
          <cell r="AB13441" t="str">
            <v>Sales call carried out for HMR update long idle unit not in use</v>
          </cell>
        </row>
        <row r="13442">
          <cell r="A13442">
            <v>45098.712754629603</v>
          </cell>
          <cell r="B13442">
            <v>13508</v>
          </cell>
          <cell r="F13442" t="str">
            <v>CC-00957098</v>
          </cell>
          <cell r="J13442" t="str">
            <v>Sales Call</v>
          </cell>
          <cell r="R13442" t="str">
            <v>BQJF150001</v>
          </cell>
          <cell r="AB13442" t="str">
            <v>Sales call carried out for HMR update</v>
          </cell>
        </row>
        <row r="13443">
          <cell r="A13443">
            <v>45098.679502314801</v>
          </cell>
          <cell r="B13443">
            <v>16547</v>
          </cell>
          <cell r="F13443" t="str">
            <v>CC-00957015</v>
          </cell>
          <cell r="J13443" t="str">
            <v>Sales Call</v>
          </cell>
          <cell r="R13443" t="str">
            <v>BSCS037531</v>
          </cell>
          <cell r="AB13443" t="str">
            <v>Sales call for HMR Updation</v>
          </cell>
        </row>
        <row r="13444">
          <cell r="A13444">
            <v>45098.661053240699</v>
          </cell>
          <cell r="B13444">
            <v>0</v>
          </cell>
          <cell r="F13444" t="str">
            <v>CC-00956957</v>
          </cell>
          <cell r="J13444" t="str">
            <v>Preservative Measures</v>
          </cell>
          <cell r="R13444" t="str">
            <v>BVHC377855</v>
          </cell>
          <cell r="AB13444" t="str">
            <v>Preservative Measures done</v>
          </cell>
        </row>
        <row r="13445">
          <cell r="A13445">
            <v>45098.581319444398</v>
          </cell>
          <cell r="B13445">
            <v>2279</v>
          </cell>
          <cell r="F13445" t="str">
            <v>CC-00956805</v>
          </cell>
          <cell r="J13445" t="str">
            <v>Schedule Service</v>
          </cell>
          <cell r="R13445" t="str">
            <v>EVLL062069</v>
          </cell>
          <cell r="AB13445" t="str">
            <v>We visited site and service done today in unit duri change the parts in service Air filter and oil filter.after than start for check unit running well.</v>
          </cell>
        </row>
        <row r="13446">
          <cell r="A13446">
            <v>45098.574467592603</v>
          </cell>
          <cell r="B13446">
            <v>692</v>
          </cell>
          <cell r="F13446" t="str">
            <v>CC-00956795</v>
          </cell>
          <cell r="J13446" t="str">
            <v>Sales Call</v>
          </cell>
          <cell r="R13446" t="str">
            <v>BUEC372458</v>
          </cell>
          <cell r="AB13446" t="str">
            <v>Sales call for HMR Updation</v>
          </cell>
        </row>
        <row r="13447">
          <cell r="A13447">
            <v>45098.568287037</v>
          </cell>
          <cell r="B13447">
            <v>8958</v>
          </cell>
          <cell r="F13447" t="str">
            <v>CC-00956782</v>
          </cell>
          <cell r="J13447" t="str">
            <v>Sales Call</v>
          </cell>
          <cell r="R13447" t="str">
            <v>BTJC377158</v>
          </cell>
          <cell r="AB13447" t="str">
            <v>Sales call for HMR Updation</v>
          </cell>
        </row>
        <row r="13448">
          <cell r="A13448">
            <v>45098.550578703696</v>
          </cell>
          <cell r="B13448">
            <v>13227</v>
          </cell>
          <cell r="F13448" t="str">
            <v>CC-00956756</v>
          </cell>
          <cell r="J13448" t="str">
            <v>Sales Call</v>
          </cell>
          <cell r="R13448" t="str">
            <v>BUKC370499</v>
          </cell>
          <cell r="AB13448" t="str">
            <v>Sales call for HMR Updation</v>
          </cell>
        </row>
        <row r="13449">
          <cell r="A13449">
            <v>45098.541990740698</v>
          </cell>
          <cell r="B13449">
            <v>18955</v>
          </cell>
          <cell r="F13449" t="str">
            <v>CC-00956732</v>
          </cell>
          <cell r="J13449" t="str">
            <v>Sales Call</v>
          </cell>
          <cell r="R13449" t="str">
            <v>GNDC370057</v>
          </cell>
          <cell r="AB13449" t="str">
            <v>Sales call for HMR Updation</v>
          </cell>
        </row>
        <row r="13450">
          <cell r="A13450">
            <v>45098.518599536997</v>
          </cell>
          <cell r="B13450">
            <v>2457</v>
          </cell>
          <cell r="F13450" t="str">
            <v>CC-00956658</v>
          </cell>
          <cell r="J13450" t="str">
            <v>Sales Call</v>
          </cell>
          <cell r="R13450" t="str">
            <v>BUKC370655</v>
          </cell>
          <cell r="AB13450" t="str">
            <v>Sales call for HMR Updation</v>
          </cell>
        </row>
        <row r="13451">
          <cell r="A13451">
            <v>45098.511956018498</v>
          </cell>
          <cell r="B13451">
            <v>32816</v>
          </cell>
          <cell r="F13451" t="str">
            <v>CC-00956632</v>
          </cell>
          <cell r="J13451" t="str">
            <v>Sales Call</v>
          </cell>
          <cell r="R13451" t="str">
            <v>BMBL050033</v>
          </cell>
          <cell r="AB13451" t="str">
            <v>Sales call carried out for HMR update</v>
          </cell>
        </row>
        <row r="13452">
          <cell r="A13452">
            <v>45098.510995370401</v>
          </cell>
          <cell r="B13452"/>
          <cell r="F13452" t="str">
            <v>CC-00956629</v>
          </cell>
          <cell r="J13452" t="str">
            <v>Complaint - Breakdown</v>
          </cell>
          <cell r="R13452" t="str">
            <v>BUDS034763</v>
          </cell>
          <cell r="AB13452" t="str">
            <v>Our engineer will attend the site tomorrow 21-06-2023
Service quotation shared with customer waiting for approval 22-06-2023
Service quotation shared with customer waiting for approval 24-06-2023
Service quotation shared with customer waiting for approval 30-06-2023</v>
          </cell>
        </row>
        <row r="13453">
          <cell r="A13453">
            <v>45098.510937500003</v>
          </cell>
          <cell r="B13453">
            <v>6500</v>
          </cell>
          <cell r="F13453" t="str">
            <v>CC-00956628</v>
          </cell>
          <cell r="J13453" t="str">
            <v>Sales Call</v>
          </cell>
          <cell r="R13453" t="str">
            <v>BMFS040502</v>
          </cell>
          <cell r="AB13453" t="str">
            <v>Sales call carried out for HMR update</v>
          </cell>
        </row>
        <row r="13454">
          <cell r="A13454">
            <v>45098.509803240697</v>
          </cell>
          <cell r="B13454">
            <v>18213</v>
          </cell>
          <cell r="F13454" t="str">
            <v>CC-00956623</v>
          </cell>
          <cell r="J13454" t="str">
            <v>Sales Call</v>
          </cell>
          <cell r="R13454" t="str">
            <v>BMDS031033</v>
          </cell>
          <cell r="AB13454" t="str">
            <v>Sales call carried out for HMR update</v>
          </cell>
        </row>
        <row r="13455">
          <cell r="A13455">
            <v>45098.507604166698</v>
          </cell>
          <cell r="B13455">
            <v>3072</v>
          </cell>
          <cell r="F13455" t="str">
            <v>CC-00956617</v>
          </cell>
          <cell r="J13455" t="str">
            <v>Sales Call</v>
          </cell>
          <cell r="R13455" t="str">
            <v>BREC373485</v>
          </cell>
          <cell r="AB13455" t="str">
            <v>Sales call carried out for HMR update.</v>
          </cell>
        </row>
        <row r="13456">
          <cell r="A13456">
            <v>45098.506076388898</v>
          </cell>
          <cell r="B13456">
            <v>6986</v>
          </cell>
          <cell r="F13456" t="str">
            <v>CC-00956614</v>
          </cell>
          <cell r="J13456" t="str">
            <v>Sales Call</v>
          </cell>
          <cell r="R13456" t="str">
            <v>BQFC370928</v>
          </cell>
          <cell r="AB13456" t="str">
            <v>Sales call carried out for HMR update</v>
          </cell>
        </row>
        <row r="13457">
          <cell r="A13457">
            <v>45098.505011574103</v>
          </cell>
          <cell r="B13457">
            <v>20613</v>
          </cell>
          <cell r="F13457" t="str">
            <v>CC-00956611</v>
          </cell>
          <cell r="J13457" t="str">
            <v>Sales Call</v>
          </cell>
          <cell r="R13457" t="str">
            <v>BOKC370020</v>
          </cell>
          <cell r="AB13457" t="str">
            <v>Sales call carried out for HMR update</v>
          </cell>
        </row>
        <row r="13458">
          <cell r="A13458">
            <v>45098.503541666701</v>
          </cell>
          <cell r="B13458">
            <v>9203</v>
          </cell>
          <cell r="F13458" t="str">
            <v>CC-00956607</v>
          </cell>
          <cell r="J13458" t="str">
            <v>Sales Call</v>
          </cell>
          <cell r="R13458" t="str">
            <v>BRAC372352</v>
          </cell>
          <cell r="AB13458" t="str">
            <v>Sales call carried out for HMR update</v>
          </cell>
        </row>
        <row r="13459">
          <cell r="A13459">
            <v>45098.502534722204</v>
          </cell>
          <cell r="B13459">
            <v>1063</v>
          </cell>
          <cell r="F13459" t="str">
            <v>CC-00956605</v>
          </cell>
          <cell r="J13459" t="str">
            <v>Sales Call</v>
          </cell>
          <cell r="R13459" t="str">
            <v>BUCS046101</v>
          </cell>
          <cell r="AB13459" t="str">
            <v>Sales call carried out for HMR update</v>
          </cell>
        </row>
        <row r="13460">
          <cell r="A13460">
            <v>45098.502060185201</v>
          </cell>
          <cell r="B13460">
            <v>2179</v>
          </cell>
          <cell r="F13460" t="str">
            <v>CC-00956604</v>
          </cell>
          <cell r="J13460" t="str">
            <v>Sales Call</v>
          </cell>
          <cell r="R13460" t="str">
            <v>BTEC378536</v>
          </cell>
          <cell r="AB13460" t="str">
            <v>Sales call carried out for HMR update</v>
          </cell>
        </row>
        <row r="13461">
          <cell r="A13461">
            <v>45098.5008101852</v>
          </cell>
          <cell r="B13461">
            <v>846</v>
          </cell>
          <cell r="F13461" t="str">
            <v>CC-00956602</v>
          </cell>
          <cell r="J13461" t="str">
            <v>Sales Call</v>
          </cell>
          <cell r="R13461" t="str">
            <v>BUJS032230</v>
          </cell>
          <cell r="AB13461" t="str">
            <v>Sales call carried out for HMR update</v>
          </cell>
        </row>
        <row r="13462">
          <cell r="A13462">
            <v>45098.499571759297</v>
          </cell>
          <cell r="B13462">
            <v>20701</v>
          </cell>
          <cell r="F13462" t="str">
            <v>CC-00956599</v>
          </cell>
          <cell r="J13462" t="str">
            <v>Sales Call</v>
          </cell>
          <cell r="R13462" t="str">
            <v>BKDS031405</v>
          </cell>
          <cell r="AB13462" t="str">
            <v>Sales call carried out for HMR update</v>
          </cell>
        </row>
        <row r="13463">
          <cell r="A13463">
            <v>45098.497997685197</v>
          </cell>
          <cell r="B13463">
            <v>11335</v>
          </cell>
          <cell r="F13463" t="str">
            <v>CC-00956594</v>
          </cell>
          <cell r="J13463" t="str">
            <v>Sales Call</v>
          </cell>
          <cell r="R13463" t="str">
            <v>BTLS044130</v>
          </cell>
          <cell r="AB13463" t="str">
            <v>Sales call carried out for HMR update</v>
          </cell>
        </row>
        <row r="13464">
          <cell r="A13464">
            <v>45098.492627314801</v>
          </cell>
          <cell r="B13464">
            <v>9747</v>
          </cell>
          <cell r="F13464" t="str">
            <v>CC-00956581</v>
          </cell>
          <cell r="J13464" t="str">
            <v>Sales Call</v>
          </cell>
          <cell r="R13464" t="str">
            <v>BTJC377259</v>
          </cell>
          <cell r="AB13464" t="str">
            <v>Sales call carried out for HMR update</v>
          </cell>
        </row>
        <row r="13465">
          <cell r="A13465">
            <v>45098.491527777798</v>
          </cell>
          <cell r="B13465">
            <v>1727</v>
          </cell>
          <cell r="F13465" t="str">
            <v>CC-00956577</v>
          </cell>
          <cell r="J13465" t="str">
            <v>Sales Call</v>
          </cell>
          <cell r="R13465" t="str">
            <v>BJBS040305</v>
          </cell>
          <cell r="AB13465" t="str">
            <v>Sales call carried out for HMR update</v>
          </cell>
        </row>
        <row r="13466">
          <cell r="A13466">
            <v>45098.4901157407</v>
          </cell>
          <cell r="B13466">
            <v>4510</v>
          </cell>
          <cell r="F13466" t="str">
            <v>CC-00956573</v>
          </cell>
          <cell r="J13466" t="str">
            <v>Sales Call</v>
          </cell>
          <cell r="R13466" t="str">
            <v>BTFS031006</v>
          </cell>
          <cell r="AB13466" t="str">
            <v>Sales call carried out for HMR update</v>
          </cell>
        </row>
        <row r="13467">
          <cell r="A13467">
            <v>45098.489328703698</v>
          </cell>
          <cell r="B13467">
            <v>808</v>
          </cell>
          <cell r="F13467" t="str">
            <v>CC-00956572</v>
          </cell>
          <cell r="J13467" t="str">
            <v>Sales Call</v>
          </cell>
          <cell r="R13467" t="str">
            <v>EUCS034229</v>
          </cell>
          <cell r="AB13467" t="str">
            <v>Sales call carried out for HMR update</v>
          </cell>
        </row>
        <row r="13468">
          <cell r="A13468">
            <v>45098.487766203703</v>
          </cell>
          <cell r="B13468">
            <v>33016</v>
          </cell>
          <cell r="F13468" t="str">
            <v>CC-00956567</v>
          </cell>
          <cell r="J13468" t="str">
            <v>Sales Call</v>
          </cell>
          <cell r="R13468" t="str">
            <v>BKJS030050</v>
          </cell>
          <cell r="AB13468" t="str">
            <v>Sales call carried out for HMR update</v>
          </cell>
        </row>
        <row r="13469">
          <cell r="A13469">
            <v>45098.486458333296</v>
          </cell>
          <cell r="B13469">
            <v>12516</v>
          </cell>
          <cell r="F13469" t="str">
            <v>CC-00956565</v>
          </cell>
          <cell r="J13469" t="str">
            <v>Sales Call</v>
          </cell>
          <cell r="R13469" t="str">
            <v>BRGC373885</v>
          </cell>
          <cell r="AB13469" t="str">
            <v>Sales call carried out for HMR update</v>
          </cell>
        </row>
        <row r="13470">
          <cell r="A13470">
            <v>45098.485439814802</v>
          </cell>
          <cell r="B13470">
            <v>17341</v>
          </cell>
          <cell r="F13470" t="str">
            <v>CC-00956562</v>
          </cell>
          <cell r="J13470" t="str">
            <v>Sales Call</v>
          </cell>
          <cell r="R13470" t="str">
            <v>BRES034488</v>
          </cell>
          <cell r="AB13470" t="str">
            <v>Sales call carried out for HMR update</v>
          </cell>
        </row>
        <row r="13471">
          <cell r="A13471">
            <v>45098.484120370398</v>
          </cell>
          <cell r="B13471">
            <v>9023</v>
          </cell>
          <cell r="F13471" t="str">
            <v>CC-00956557</v>
          </cell>
          <cell r="J13471" t="str">
            <v>Sales Call</v>
          </cell>
          <cell r="R13471" t="str">
            <v>GPKC370119</v>
          </cell>
          <cell r="AB13471" t="str">
            <v>Sales call carried out for HMR update</v>
          </cell>
        </row>
        <row r="13472">
          <cell r="A13472">
            <v>45098.483043981498</v>
          </cell>
          <cell r="B13472">
            <v>19873</v>
          </cell>
          <cell r="F13472" t="str">
            <v>CC-00956552</v>
          </cell>
          <cell r="J13472" t="str">
            <v>Sales Call</v>
          </cell>
          <cell r="R13472" t="str">
            <v>BSCS037449</v>
          </cell>
          <cell r="AB13472" t="str">
            <v>Sales call carried out for HMR update</v>
          </cell>
        </row>
        <row r="13473">
          <cell r="A13473">
            <v>45098.481851851902</v>
          </cell>
          <cell r="B13473">
            <v>3861</v>
          </cell>
          <cell r="F13473" t="str">
            <v>CC-00956549</v>
          </cell>
          <cell r="J13473" t="str">
            <v>Sales Call</v>
          </cell>
          <cell r="R13473" t="str">
            <v>BUES035210</v>
          </cell>
          <cell r="AB13473" t="str">
            <v>Sales call carried out for HMR update</v>
          </cell>
        </row>
        <row r="13474">
          <cell r="A13474">
            <v>45097.892280092601</v>
          </cell>
          <cell r="B13474"/>
          <cell r="F13474" t="str">
            <v>CC-00956184</v>
          </cell>
          <cell r="J13474" t="str">
            <v>General Service</v>
          </cell>
          <cell r="R13474" t="str">
            <v>DUJL330599</v>
          </cell>
          <cell r="AB13474" t="str">
            <v>Our engineer will attend the site tomorrow 21-06-2023
Planned for tomorrow 22-06-2023
Waiting for approval 24-06-2023</v>
          </cell>
        </row>
        <row r="13475">
          <cell r="A13475">
            <v>45097.605254629598</v>
          </cell>
          <cell r="B13475">
            <v>12000</v>
          </cell>
          <cell r="F13475" t="str">
            <v>CC-00955701</v>
          </cell>
          <cell r="J13475" t="str">
            <v>Schedule Service</v>
          </cell>
          <cell r="R13475" t="str">
            <v>BTDD162169</v>
          </cell>
          <cell r="AB13475"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3476">
          <cell r="A13476">
            <v>45097.563449074099</v>
          </cell>
          <cell r="B13476">
            <v>12889</v>
          </cell>
          <cell r="F13476" t="str">
            <v>CC-00955583</v>
          </cell>
          <cell r="J13476" t="str">
            <v>Schedule Service</v>
          </cell>
          <cell r="R13476" t="str">
            <v>BUAS033580</v>
          </cell>
          <cell r="AB13476" t="str">
            <v>Today we attend the customer site for general service so we change parts 1 air filter 2 oil filter 3 oil 4 separator 5 pre filter than start machine running ok</v>
          </cell>
        </row>
        <row r="13477">
          <cell r="A13477">
            <v>45097.451608796298</v>
          </cell>
          <cell r="B13477">
            <v>8770</v>
          </cell>
          <cell r="F13477" t="str">
            <v>CC-00955249</v>
          </cell>
          <cell r="J13477" t="str">
            <v>Sales Call</v>
          </cell>
          <cell r="R13477" t="str">
            <v>BRGC373881</v>
          </cell>
          <cell r="AB13477" t="str">
            <v>Sales call carried out for HMR updation</v>
          </cell>
        </row>
        <row r="13478">
          <cell r="A13478">
            <v>45097.450034722198</v>
          </cell>
          <cell r="B13478">
            <v>1407</v>
          </cell>
          <cell r="F13478" t="str">
            <v>CC-00955244</v>
          </cell>
          <cell r="J13478" t="str">
            <v>Sales Call</v>
          </cell>
          <cell r="R13478" t="str">
            <v>BULC371071</v>
          </cell>
          <cell r="AB13478" t="str">
            <v>Sales call carried out for HMR updation</v>
          </cell>
        </row>
        <row r="13479">
          <cell r="A13479">
            <v>45097.448553240698</v>
          </cell>
          <cell r="B13479">
            <v>12942</v>
          </cell>
          <cell r="F13479" t="str">
            <v>CC-00955240</v>
          </cell>
          <cell r="J13479" t="str">
            <v>Sales Call</v>
          </cell>
          <cell r="R13479" t="str">
            <v>BRCC373034</v>
          </cell>
          <cell r="AB13479" t="str">
            <v>Sales call carried out for HMR updation</v>
          </cell>
        </row>
        <row r="13480">
          <cell r="A13480">
            <v>45097.446689814802</v>
          </cell>
          <cell r="B13480">
            <v>17192</v>
          </cell>
          <cell r="F13480" t="str">
            <v>CC-00955233</v>
          </cell>
          <cell r="J13480" t="str">
            <v>Sales Call</v>
          </cell>
          <cell r="R13480" t="str">
            <v>GOHC370857</v>
          </cell>
          <cell r="AB13480" t="str">
            <v>Sales call carried out for HMR updation</v>
          </cell>
        </row>
        <row r="13481">
          <cell r="A13481">
            <v>45097.4449537037</v>
          </cell>
          <cell r="B13481">
            <v>17154</v>
          </cell>
          <cell r="F13481" t="str">
            <v>CC-00955228</v>
          </cell>
          <cell r="J13481" t="str">
            <v>Sales Call</v>
          </cell>
          <cell r="R13481" t="str">
            <v>GOAC370220</v>
          </cell>
          <cell r="AB13481" t="str">
            <v>Sales call carried out for HMR updation</v>
          </cell>
        </row>
        <row r="13482">
          <cell r="A13482">
            <v>45097.442083333299</v>
          </cell>
          <cell r="B13482">
            <v>9953</v>
          </cell>
          <cell r="F13482" t="str">
            <v>CC-00955219</v>
          </cell>
          <cell r="J13482" t="str">
            <v>Sales Call</v>
          </cell>
          <cell r="R13482" t="str">
            <v>BQAC373617</v>
          </cell>
          <cell r="AB13482" t="str">
            <v>Sales call carried out for HMR Update DONE</v>
          </cell>
        </row>
        <row r="13483">
          <cell r="A13483">
            <v>45097.440474536997</v>
          </cell>
          <cell r="B13483">
            <v>3890</v>
          </cell>
          <cell r="F13483" t="str">
            <v>CC-00955209</v>
          </cell>
          <cell r="J13483" t="str">
            <v>Sales Call</v>
          </cell>
          <cell r="R13483" t="str">
            <v>BTEC378588</v>
          </cell>
          <cell r="AB13483" t="str">
            <v>Sales call for HMR updation.</v>
          </cell>
        </row>
        <row r="13484">
          <cell r="A13484">
            <v>45097.438888888901</v>
          </cell>
          <cell r="B13484">
            <v>8799</v>
          </cell>
          <cell r="F13484" t="str">
            <v>CC-00955203</v>
          </cell>
          <cell r="J13484" t="str">
            <v>Sales Call</v>
          </cell>
          <cell r="R13484" t="str">
            <v>BQLC370193</v>
          </cell>
          <cell r="AB13484" t="str">
            <v>Sales call for HMR updation.</v>
          </cell>
        </row>
        <row r="13485">
          <cell r="A13485">
            <v>45097.437418981499</v>
          </cell>
          <cell r="B13485">
            <v>25760</v>
          </cell>
          <cell r="F13485" t="str">
            <v>CC-00955198</v>
          </cell>
          <cell r="J13485" t="str">
            <v>Sales Call</v>
          </cell>
          <cell r="R13485" t="str">
            <v>BUDC372326</v>
          </cell>
          <cell r="AB13485" t="str">
            <v>Sales call for HMR updation.</v>
          </cell>
        </row>
        <row r="13486">
          <cell r="A13486">
            <v>45097.435798611099</v>
          </cell>
          <cell r="B13486">
            <v>8989</v>
          </cell>
          <cell r="F13486" t="str">
            <v>CC-00955194</v>
          </cell>
          <cell r="J13486" t="str">
            <v>Sales Call</v>
          </cell>
          <cell r="R13486" t="str">
            <v>BRKC371988</v>
          </cell>
          <cell r="AB13486" t="str">
            <v>Sales call for HMR updation.</v>
          </cell>
        </row>
        <row r="13487">
          <cell r="A13487">
            <v>45097.313946759299</v>
          </cell>
          <cell r="B13487">
            <v>2700</v>
          </cell>
          <cell r="F13487" t="str">
            <v>CC-00955124</v>
          </cell>
          <cell r="J13487" t="str">
            <v>Schedule Service</v>
          </cell>
          <cell r="R13487" t="str">
            <v>BVCD163165</v>
          </cell>
          <cell r="AB13487" t="str">
            <v>Attend the site for schedule service so replaced parts are oil 40 litres, oil filter 90lpm 2nos., air filter engine and compressor both side. After schedule service done start the unit and check on load condition found unit is running in ok condition with all parameters under limit.</v>
          </cell>
        </row>
        <row r="13488">
          <cell r="A13488">
            <v>45096.721782407403</v>
          </cell>
          <cell r="B13488">
            <v>7523</v>
          </cell>
          <cell r="F13488" t="str">
            <v>CC-00954811</v>
          </cell>
          <cell r="J13488" t="str">
            <v>Sales Call</v>
          </cell>
          <cell r="R13488" t="str">
            <v>BRJC371742</v>
          </cell>
          <cell r="AB13488" t="str">
            <v>Sales call carried out for HMR update</v>
          </cell>
        </row>
        <row r="13489">
          <cell r="A13489">
            <v>45096.717800925901</v>
          </cell>
          <cell r="B13489">
            <v>4553</v>
          </cell>
          <cell r="F13489" t="str">
            <v>CC-00954800</v>
          </cell>
          <cell r="J13489" t="str">
            <v>Sales Call</v>
          </cell>
          <cell r="R13489" t="str">
            <v>BSFC376340</v>
          </cell>
          <cell r="AB13489" t="str">
            <v>Sales call carried out for HMR update</v>
          </cell>
        </row>
        <row r="13490">
          <cell r="A13490">
            <v>45096.714490740698</v>
          </cell>
          <cell r="B13490">
            <v>23673</v>
          </cell>
          <cell r="F13490" t="str">
            <v>CC-00954793</v>
          </cell>
          <cell r="J13490" t="str">
            <v>Sales Call</v>
          </cell>
          <cell r="R13490" t="str">
            <v>BSDS037649</v>
          </cell>
          <cell r="AB13490" t="str">
            <v>Sales call carried out for HMR update</v>
          </cell>
        </row>
        <row r="13491">
          <cell r="A13491">
            <v>45096.6954050926</v>
          </cell>
          <cell r="B13491">
            <v>19484</v>
          </cell>
          <cell r="F13491" t="str">
            <v>CC-00954751</v>
          </cell>
          <cell r="J13491" t="str">
            <v>Sales Call</v>
          </cell>
          <cell r="R13491" t="str">
            <v>BQIS031915</v>
          </cell>
          <cell r="AB13491" t="str">
            <v>Sales call carried out for HMR Update</v>
          </cell>
        </row>
        <row r="13492">
          <cell r="A13492">
            <v>45096.668865740699</v>
          </cell>
          <cell r="B13492">
            <v>5230</v>
          </cell>
          <cell r="F13492" t="str">
            <v>CC-00954661</v>
          </cell>
          <cell r="J13492" t="str">
            <v>Sales Call</v>
          </cell>
          <cell r="R13492" t="str">
            <v>BQID160499</v>
          </cell>
          <cell r="AB13492" t="str">
            <v>Sales call carried out for HMR collection</v>
          </cell>
        </row>
        <row r="13493">
          <cell r="A13493">
            <v>45096.664548611101</v>
          </cell>
          <cell r="B13493">
            <v>5550</v>
          </cell>
          <cell r="F13493" t="str">
            <v>CC-00954639</v>
          </cell>
          <cell r="J13493" t="str">
            <v>Sales Call</v>
          </cell>
          <cell r="R13493" t="str">
            <v>BSKD161462</v>
          </cell>
          <cell r="AB13493" t="str">
            <v>Sales call carried out for HMR collection</v>
          </cell>
        </row>
        <row r="13494">
          <cell r="A13494">
            <v>45096.660706018498</v>
          </cell>
          <cell r="B13494">
            <v>12846</v>
          </cell>
          <cell r="F13494" t="str">
            <v>CC-00954624</v>
          </cell>
          <cell r="J13494" t="str">
            <v>Sales Call</v>
          </cell>
          <cell r="R13494" t="str">
            <v>BQKD200034</v>
          </cell>
          <cell r="AB13494" t="str">
            <v>Sales call carried out for HMR collection</v>
          </cell>
        </row>
        <row r="13495">
          <cell r="A13495">
            <v>45096.657569444404</v>
          </cell>
          <cell r="B13495">
            <v>5100</v>
          </cell>
          <cell r="F13495" t="str">
            <v>CC-00954617</v>
          </cell>
          <cell r="J13495" t="str">
            <v>Sales Call</v>
          </cell>
          <cell r="R13495" t="str">
            <v>BNID160316</v>
          </cell>
          <cell r="AB13495" t="str">
            <v>Sales call carried out for HMR collection</v>
          </cell>
        </row>
        <row r="13496">
          <cell r="A13496">
            <v>45096.654780092598</v>
          </cell>
          <cell r="B13496">
            <v>2900</v>
          </cell>
          <cell r="F13496" t="str">
            <v>CC-00954613</v>
          </cell>
          <cell r="J13496" t="str">
            <v>Sales Call</v>
          </cell>
          <cell r="R13496" t="str">
            <v>BTJD162040</v>
          </cell>
          <cell r="AB13496" t="str">
            <v>Sales call carried out for HMR collection</v>
          </cell>
        </row>
        <row r="13497">
          <cell r="A13497">
            <v>45096.650162037004</v>
          </cell>
          <cell r="B13497">
            <v>7500</v>
          </cell>
          <cell r="F13497" t="str">
            <v>CC-00954601</v>
          </cell>
          <cell r="J13497" t="str">
            <v>Sales Call</v>
          </cell>
          <cell r="R13497" t="str">
            <v>BPED160088</v>
          </cell>
          <cell r="AB13497" t="str">
            <v>Sales call carried out for HMR collection</v>
          </cell>
        </row>
        <row r="13498">
          <cell r="A13498">
            <v>45096.645081018498</v>
          </cell>
          <cell r="B13498">
            <v>12716</v>
          </cell>
          <cell r="F13498" t="str">
            <v>CC-00954584</v>
          </cell>
          <cell r="J13498" t="str">
            <v>Sales Call</v>
          </cell>
          <cell r="R13498" t="str">
            <v>BSDC375954</v>
          </cell>
          <cell r="AB13498" t="str">
            <v>Sales call carried out for HMR update</v>
          </cell>
        </row>
        <row r="13499">
          <cell r="A13499">
            <v>45096.641064814801</v>
          </cell>
          <cell r="B13499">
            <v>18491</v>
          </cell>
          <cell r="F13499" t="str">
            <v>CC-00954575</v>
          </cell>
          <cell r="J13499" t="str">
            <v>Sales Call</v>
          </cell>
          <cell r="R13499" t="str">
            <v>BOGC370193</v>
          </cell>
          <cell r="AB13499" t="str">
            <v>Sales call carried out for HMR update</v>
          </cell>
        </row>
        <row r="13500">
          <cell r="A13500">
            <v>45096.637442129599</v>
          </cell>
          <cell r="B13500">
            <v>27131</v>
          </cell>
          <cell r="F13500" t="str">
            <v>CC-00954564</v>
          </cell>
          <cell r="J13500" t="str">
            <v>Sales Call</v>
          </cell>
          <cell r="R13500" t="str">
            <v>BOCS040147</v>
          </cell>
          <cell r="AB13500" t="str">
            <v>Sales call carried out for HMR update</v>
          </cell>
        </row>
        <row r="13501">
          <cell r="A13501">
            <v>45096.634837963</v>
          </cell>
          <cell r="B13501">
            <v>21974</v>
          </cell>
          <cell r="F13501" t="str">
            <v>CC-00954559</v>
          </cell>
          <cell r="J13501" t="str">
            <v>Sales Call</v>
          </cell>
          <cell r="R13501" t="str">
            <v>BRAC372524</v>
          </cell>
          <cell r="AB13501" t="str">
            <v>Sales call carried out for HMR update</v>
          </cell>
        </row>
        <row r="13502">
          <cell r="A13502">
            <v>45096.6309259259</v>
          </cell>
          <cell r="B13502">
            <v>7804</v>
          </cell>
          <cell r="F13502" t="str">
            <v>CC-00954545</v>
          </cell>
          <cell r="J13502" t="str">
            <v>Sales Call</v>
          </cell>
          <cell r="R13502" t="str">
            <v>BTIS031829</v>
          </cell>
          <cell r="AB13502" t="str">
            <v>Sales call carried out for HMR update</v>
          </cell>
        </row>
        <row r="13503">
          <cell r="A13503">
            <v>45096.624560185199</v>
          </cell>
          <cell r="B13503">
            <v>7500</v>
          </cell>
          <cell r="F13503" t="str">
            <v>CC-00954531</v>
          </cell>
          <cell r="J13503" t="str">
            <v>Schedule Service</v>
          </cell>
          <cell r="R13503" t="str">
            <v>BTCD162149</v>
          </cell>
          <cell r="AB13503" t="str">
            <v>Attend the site for schedule service so replace oil 39 litres, replace air filter engine and compressor both side, replace oil filter 90 lpm 2nos. and separator filter 1no. As per elgi schedule maintenance service valve kit replaced are actuator kit 2nos., pressure regulator kit and arv kit. After schedule service start the unit and check on load condition found unit is running in ok condition.</v>
          </cell>
        </row>
        <row r="13504">
          <cell r="A13504">
            <v>45096.6167824074</v>
          </cell>
          <cell r="B13504">
            <v>80</v>
          </cell>
          <cell r="F13504" t="str">
            <v>CC-00954506</v>
          </cell>
          <cell r="J13504" t="str">
            <v>Sales Call</v>
          </cell>
          <cell r="R13504" t="str">
            <v>BWLD163608</v>
          </cell>
          <cell r="AB13504" t="str">
            <v>Sales call carried out for HMR update</v>
          </cell>
        </row>
        <row r="13505">
          <cell r="A13505">
            <v>45096.588692129597</v>
          </cell>
          <cell r="B13505">
            <v>16355</v>
          </cell>
          <cell r="F13505" t="str">
            <v>CC-00954429</v>
          </cell>
          <cell r="J13505" t="str">
            <v>Sales Call</v>
          </cell>
          <cell r="R13505" t="str">
            <v>BTHS031467</v>
          </cell>
          <cell r="AB13505" t="str">
            <v>Sales call carried out for HMR update</v>
          </cell>
        </row>
        <row r="13506">
          <cell r="A13506">
            <v>45096.5850810185</v>
          </cell>
          <cell r="B13506">
            <v>17795</v>
          </cell>
          <cell r="F13506" t="str">
            <v>CC-00954425</v>
          </cell>
          <cell r="J13506" t="str">
            <v>Sales Call</v>
          </cell>
          <cell r="R13506" t="str">
            <v>BJHS031586</v>
          </cell>
          <cell r="AB13506" t="str">
            <v>Sales call carried out for HMR update</v>
          </cell>
        </row>
        <row r="13507">
          <cell r="A13507">
            <v>45096.581597222197</v>
          </cell>
          <cell r="B13507">
            <v>45712</v>
          </cell>
          <cell r="F13507" t="str">
            <v>CC-00954420</v>
          </cell>
          <cell r="J13507" t="str">
            <v>Sales Call</v>
          </cell>
          <cell r="R13507" t="str">
            <v>BKKS030393</v>
          </cell>
          <cell r="AB13507" t="str">
            <v>Sales call carried out for HMR update</v>
          </cell>
        </row>
        <row r="13508">
          <cell r="A13508">
            <v>45096.577245370398</v>
          </cell>
          <cell r="B13508">
            <v>682</v>
          </cell>
          <cell r="F13508" t="str">
            <v>CC-00954410</v>
          </cell>
          <cell r="J13508" t="str">
            <v>Sales Call</v>
          </cell>
          <cell r="R13508" t="str">
            <v>BTFC378771</v>
          </cell>
          <cell r="AB13508" t="str">
            <v>Sales call carried out for HMR update</v>
          </cell>
        </row>
        <row r="13509">
          <cell r="A13509">
            <v>45096.573634259301</v>
          </cell>
          <cell r="B13509">
            <v>21943</v>
          </cell>
          <cell r="F13509" t="str">
            <v>CC-00954399</v>
          </cell>
          <cell r="J13509" t="str">
            <v>Sales Call</v>
          </cell>
          <cell r="R13509" t="str">
            <v>BSCS037349</v>
          </cell>
          <cell r="AB13509" t="str">
            <v>Sales call carried out for HMR update</v>
          </cell>
        </row>
        <row r="13510">
          <cell r="A13510">
            <v>45096.5687384259</v>
          </cell>
          <cell r="B13510">
            <v>13706</v>
          </cell>
          <cell r="F13510" t="str">
            <v>CC-00954386</v>
          </cell>
          <cell r="J13510" t="str">
            <v>Sales Call</v>
          </cell>
          <cell r="R13510" t="str">
            <v>BSIC376940</v>
          </cell>
          <cell r="AB13510" t="str">
            <v>Sales call carried out for HMR update.</v>
          </cell>
        </row>
        <row r="13511">
          <cell r="A13511">
            <v>45096.564768518503</v>
          </cell>
          <cell r="B13511">
            <v>11645</v>
          </cell>
          <cell r="F13511" t="str">
            <v>CC-00954375</v>
          </cell>
          <cell r="J13511" t="str">
            <v>Sales Call</v>
          </cell>
          <cell r="R13511" t="str">
            <v>BUAS033580</v>
          </cell>
          <cell r="AB13511" t="str">
            <v>Sales call carried out for HMR update</v>
          </cell>
        </row>
        <row r="13512">
          <cell r="A13512">
            <v>45096.561412037001</v>
          </cell>
          <cell r="B13512">
            <v>3219</v>
          </cell>
          <cell r="F13512" t="str">
            <v>CC-00954372</v>
          </cell>
          <cell r="J13512" t="str">
            <v>Sales Call</v>
          </cell>
          <cell r="R13512" t="str">
            <v>BULC370861</v>
          </cell>
          <cell r="AB13512" t="str">
            <v>Sales call carried out for HMR update</v>
          </cell>
        </row>
        <row r="13513">
          <cell r="A13513">
            <v>45096.557662036997</v>
          </cell>
          <cell r="B13513">
            <v>14452</v>
          </cell>
          <cell r="F13513" t="str">
            <v>CC-00954367</v>
          </cell>
          <cell r="J13513" t="str">
            <v>Sales Call</v>
          </cell>
          <cell r="R13513" t="str">
            <v>GPBC370442</v>
          </cell>
          <cell r="AB13513" t="str">
            <v>Sales call carried out for HMR update</v>
          </cell>
        </row>
        <row r="13514">
          <cell r="A13514">
            <v>45096.554166666698</v>
          </cell>
          <cell r="B13514">
            <v>13235</v>
          </cell>
          <cell r="F13514" t="str">
            <v>CC-00954358</v>
          </cell>
          <cell r="J13514" t="str">
            <v>Sales Call</v>
          </cell>
          <cell r="R13514" t="str">
            <v>BSJS035946</v>
          </cell>
          <cell r="AB13514" t="str">
            <v>Sales call carried out for HMR update</v>
          </cell>
        </row>
        <row r="13515">
          <cell r="A13515">
            <v>45096.549027777801</v>
          </cell>
          <cell r="B13515">
            <v>3942</v>
          </cell>
          <cell r="F13515" t="str">
            <v>CC-00954341</v>
          </cell>
          <cell r="J13515" t="str">
            <v>Sales Call</v>
          </cell>
          <cell r="R13515" t="str">
            <v>BUJC370090</v>
          </cell>
          <cell r="AB13515" t="str">
            <v>Sales call carried out for HMR update</v>
          </cell>
        </row>
        <row r="13516">
          <cell r="A13516">
            <v>45096.545555555596</v>
          </cell>
          <cell r="B13516">
            <v>32544</v>
          </cell>
          <cell r="F13516" t="str">
            <v>CC-00954331</v>
          </cell>
          <cell r="J13516" t="str">
            <v>Sales Call</v>
          </cell>
          <cell r="R13516" t="str">
            <v>BSJS035917</v>
          </cell>
          <cell r="AB13516" t="str">
            <v>Sales call carried out for HMR update</v>
          </cell>
        </row>
        <row r="13517">
          <cell r="A13517">
            <v>45096.542685185203</v>
          </cell>
          <cell r="B13517">
            <v>18878</v>
          </cell>
          <cell r="F13517" t="str">
            <v>CC-00954326</v>
          </cell>
          <cell r="J13517" t="str">
            <v>Sales Call</v>
          </cell>
          <cell r="R13517" t="str">
            <v>BRCC373040</v>
          </cell>
          <cell r="AB13517" t="str">
            <v>Sales call carried out for HMR update</v>
          </cell>
        </row>
        <row r="13518">
          <cell r="A13518">
            <v>45096.539803240703</v>
          </cell>
          <cell r="B13518">
            <v>26992</v>
          </cell>
          <cell r="F13518" t="str">
            <v>CC-00954322</v>
          </cell>
          <cell r="J13518" t="str">
            <v>Sales Call</v>
          </cell>
          <cell r="R13518" t="str">
            <v>GOHC370805</v>
          </cell>
          <cell r="AB13518" t="str">
            <v>Sales call carried out for HMR update</v>
          </cell>
        </row>
        <row r="13519">
          <cell r="A13519">
            <v>45096.536412037</v>
          </cell>
          <cell r="B13519">
            <v>35420</v>
          </cell>
          <cell r="F13519" t="str">
            <v>CC-00954314</v>
          </cell>
          <cell r="J13519" t="str">
            <v>Sales Call</v>
          </cell>
          <cell r="R13519" t="str">
            <v>GOBF110094</v>
          </cell>
          <cell r="AB13519" t="str">
            <v>Sales call carried out for HMR update</v>
          </cell>
        </row>
        <row r="13520">
          <cell r="A13520">
            <v>45096.532800925903</v>
          </cell>
          <cell r="B13520">
            <v>20139</v>
          </cell>
          <cell r="F13520" t="str">
            <v>CC-00954300</v>
          </cell>
          <cell r="J13520" t="str">
            <v>Sales Call</v>
          </cell>
          <cell r="R13520" t="str">
            <v>ONIC370102</v>
          </cell>
          <cell r="AB13520" t="str">
            <v>Sales call carried out for HMR update</v>
          </cell>
        </row>
        <row r="13521">
          <cell r="A13521">
            <v>45096.528402777803</v>
          </cell>
          <cell r="B13521">
            <v>10560</v>
          </cell>
          <cell r="F13521" t="str">
            <v>CC-00954282</v>
          </cell>
          <cell r="J13521" t="str">
            <v>Sales Call</v>
          </cell>
          <cell r="R13521" t="str">
            <v>BSFC376459</v>
          </cell>
          <cell r="AB13521" t="str">
            <v>Sales call carried out for HMR update</v>
          </cell>
        </row>
        <row r="13522">
          <cell r="A13522">
            <v>45096.523738425902</v>
          </cell>
          <cell r="B13522">
            <v>29985</v>
          </cell>
          <cell r="F13522" t="str">
            <v>CC-00954267</v>
          </cell>
          <cell r="J13522" t="str">
            <v>Sales Call</v>
          </cell>
          <cell r="R13522" t="str">
            <v>BRJS040951</v>
          </cell>
          <cell r="AB13522" t="str">
            <v>Sales call carried out for HMR update</v>
          </cell>
        </row>
        <row r="13523">
          <cell r="A13523">
            <v>45096.519722222198</v>
          </cell>
          <cell r="B13523">
            <v>32</v>
          </cell>
          <cell r="F13523" t="str">
            <v>CC-00954257</v>
          </cell>
          <cell r="J13523" t="str">
            <v>Sales Call</v>
          </cell>
          <cell r="R13523" t="str">
            <v>BWLD163586</v>
          </cell>
          <cell r="AB13523" t="str">
            <v>Sales call carried out for HMR collection</v>
          </cell>
        </row>
        <row r="13524">
          <cell r="A13524">
            <v>45096.517395833303</v>
          </cell>
          <cell r="B13524">
            <v>40</v>
          </cell>
          <cell r="F13524" t="str">
            <v>CC-00954252</v>
          </cell>
          <cell r="J13524" t="str">
            <v>Sales Call</v>
          </cell>
          <cell r="R13524" t="str">
            <v>BWAD163674</v>
          </cell>
          <cell r="AB13524" t="str">
            <v>Sales call carried out for HMR collection</v>
          </cell>
        </row>
        <row r="13525">
          <cell r="A13525">
            <v>45096.514108796298</v>
          </cell>
          <cell r="B13525">
            <v>7930</v>
          </cell>
          <cell r="F13525" t="str">
            <v>CC-00954244</v>
          </cell>
          <cell r="J13525" t="str">
            <v>Sales Call</v>
          </cell>
          <cell r="R13525" t="str">
            <v>BNDD160224</v>
          </cell>
          <cell r="AB13525" t="str">
            <v>Sales call carried out for HMR collection</v>
          </cell>
        </row>
        <row r="13526">
          <cell r="A13526">
            <v>45096.511053240698</v>
          </cell>
          <cell r="B13526">
            <v>6085</v>
          </cell>
          <cell r="F13526" t="str">
            <v>CC-00954239</v>
          </cell>
          <cell r="J13526" t="str">
            <v>Sales Call</v>
          </cell>
          <cell r="R13526" t="str">
            <v>BRCD160968</v>
          </cell>
          <cell r="AB13526" t="str">
            <v>Sales call carried out for HMR collection</v>
          </cell>
        </row>
        <row r="13527">
          <cell r="A13527">
            <v>45096.503032407403</v>
          </cell>
          <cell r="B13527">
            <v>40</v>
          </cell>
          <cell r="F13527" t="str">
            <v>CC-00954226</v>
          </cell>
          <cell r="J13527" t="str">
            <v>Sales Call</v>
          </cell>
          <cell r="R13527" t="str">
            <v>BWBD163738</v>
          </cell>
          <cell r="AB13527" t="str">
            <v>Sales call carried out for HMR collection</v>
          </cell>
        </row>
        <row r="13528">
          <cell r="A13528">
            <v>45096.499942129602</v>
          </cell>
          <cell r="B13528">
            <v>50</v>
          </cell>
          <cell r="F13528" t="str">
            <v>CC-00954221</v>
          </cell>
          <cell r="J13528" t="str">
            <v>Sales Call</v>
          </cell>
          <cell r="R13528" t="str">
            <v>BWJD163499</v>
          </cell>
          <cell r="AB13528" t="str">
            <v>Sales call carried out for HMR collection</v>
          </cell>
        </row>
        <row r="13529">
          <cell r="A13529">
            <v>45096.497002314798</v>
          </cell>
          <cell r="B13529">
            <v>4580</v>
          </cell>
          <cell r="F13529" t="str">
            <v>CC-00954209</v>
          </cell>
          <cell r="J13529" t="str">
            <v>Sales Call</v>
          </cell>
          <cell r="R13529" t="str">
            <v>BUCD162696</v>
          </cell>
          <cell r="AB13529" t="str">
            <v>Sales call carried out for HMR collection</v>
          </cell>
        </row>
        <row r="13530">
          <cell r="A13530">
            <v>45094.732141203698</v>
          </cell>
          <cell r="B13530">
            <v>3729</v>
          </cell>
          <cell r="F13530" t="str">
            <v>CC-00953528</v>
          </cell>
          <cell r="J13530" t="str">
            <v>Sales Call</v>
          </cell>
          <cell r="R13530" t="str">
            <v>BUKC370622</v>
          </cell>
          <cell r="AB13530" t="str">
            <v>Sales call for HMR Updation</v>
          </cell>
        </row>
        <row r="13531">
          <cell r="A13531">
            <v>45094.518796296303</v>
          </cell>
          <cell r="B13531">
            <v>764</v>
          </cell>
          <cell r="F13531" t="str">
            <v>CC-00953017</v>
          </cell>
          <cell r="J13531" t="str">
            <v>Sales Call</v>
          </cell>
          <cell r="R13531" t="str">
            <v>BUFC372970</v>
          </cell>
          <cell r="AB13531" t="str">
            <v>Sales call carried our for HMR update</v>
          </cell>
        </row>
        <row r="13532">
          <cell r="A13532">
            <v>45094.5169328704</v>
          </cell>
          <cell r="B13532">
            <v>975</v>
          </cell>
          <cell r="F13532" t="str">
            <v>CC-00953013</v>
          </cell>
          <cell r="J13532" t="str">
            <v>Sales Call</v>
          </cell>
          <cell r="R13532" t="str">
            <v>BUFC372967</v>
          </cell>
          <cell r="AB13532" t="str">
            <v>Sales call carried our for HMR update</v>
          </cell>
        </row>
        <row r="13533">
          <cell r="A13533">
            <v>45094.515555555598</v>
          </cell>
          <cell r="B13533">
            <v>975</v>
          </cell>
          <cell r="F13533" t="str">
            <v>CC-00953008</v>
          </cell>
          <cell r="J13533" t="str">
            <v>Sales Call</v>
          </cell>
          <cell r="R13533" t="str">
            <v>BUFC372967</v>
          </cell>
          <cell r="AB13533" t="str">
            <v>Sales call carried our for HMR update done.</v>
          </cell>
        </row>
        <row r="13534">
          <cell r="A13534">
            <v>45094.5137384259</v>
          </cell>
          <cell r="B13534">
            <v>343</v>
          </cell>
          <cell r="F13534" t="str">
            <v>CC-00953001</v>
          </cell>
          <cell r="J13534" t="str">
            <v>Sales Call</v>
          </cell>
          <cell r="R13534" t="str">
            <v>BVJS036816</v>
          </cell>
          <cell r="AB13534" t="str">
            <v>Sales call carried our for HMR update</v>
          </cell>
        </row>
        <row r="13535">
          <cell r="A13535">
            <v>45094.512499999997</v>
          </cell>
          <cell r="B13535">
            <v>3054</v>
          </cell>
          <cell r="F13535" t="str">
            <v>CC-00952996</v>
          </cell>
          <cell r="J13535" t="str">
            <v>Sales Call</v>
          </cell>
          <cell r="R13535" t="str">
            <v>BVKC374485</v>
          </cell>
          <cell r="AB13535" t="str">
            <v>Sales call carried our for HMR update</v>
          </cell>
        </row>
        <row r="13536">
          <cell r="A13536">
            <v>45094.510902777802</v>
          </cell>
          <cell r="B13536">
            <v>1500</v>
          </cell>
          <cell r="F13536" t="str">
            <v>CC-00952988</v>
          </cell>
          <cell r="J13536" t="str">
            <v>Sales Call</v>
          </cell>
          <cell r="R13536" t="str">
            <v>BUIC374043</v>
          </cell>
          <cell r="AB13536" t="str">
            <v>Sales call carried our for HMR update</v>
          </cell>
        </row>
        <row r="13537">
          <cell r="A13537">
            <v>45094.509780092601</v>
          </cell>
          <cell r="B13537">
            <v>4162</v>
          </cell>
          <cell r="F13537" t="str">
            <v>CC-00952985</v>
          </cell>
          <cell r="J13537" t="str">
            <v>Sales Call</v>
          </cell>
          <cell r="R13537" t="str">
            <v>BUFS046813</v>
          </cell>
          <cell r="AB13537" t="str">
            <v>Sales call carried our for HMR update</v>
          </cell>
        </row>
        <row r="13538">
          <cell r="A13538">
            <v>45094.5086226852</v>
          </cell>
          <cell r="B13538">
            <v>1799</v>
          </cell>
          <cell r="F13538" t="str">
            <v>CC-00952979</v>
          </cell>
          <cell r="J13538" t="str">
            <v>Sales Call</v>
          </cell>
          <cell r="R13538" t="str">
            <v>BUIC373701</v>
          </cell>
          <cell r="AB13538" t="str">
            <v>Sales call carried our for HMR update</v>
          </cell>
        </row>
        <row r="13539">
          <cell r="A13539">
            <v>45094.506990740701</v>
          </cell>
          <cell r="B13539">
            <v>822</v>
          </cell>
          <cell r="F13539" t="str">
            <v>CC-00952974</v>
          </cell>
          <cell r="J13539" t="str">
            <v>Sales Call</v>
          </cell>
          <cell r="R13539" t="str">
            <v>EVKS037236</v>
          </cell>
          <cell r="AB13539" t="str">
            <v>Sales call carried our for HMR update</v>
          </cell>
        </row>
        <row r="13540">
          <cell r="A13540">
            <v>45094.505335648202</v>
          </cell>
          <cell r="B13540">
            <v>1414</v>
          </cell>
          <cell r="F13540" t="str">
            <v>CC-00952967</v>
          </cell>
          <cell r="J13540" t="str">
            <v>Sales Call</v>
          </cell>
          <cell r="R13540" t="str">
            <v>BUDS034771</v>
          </cell>
          <cell r="AB13540" t="str">
            <v>Sales call carried our for HMR update</v>
          </cell>
        </row>
        <row r="13541">
          <cell r="A13541">
            <v>45094.503217592603</v>
          </cell>
          <cell r="B13541">
            <v>1059</v>
          </cell>
          <cell r="F13541" t="str">
            <v>CC-00952956</v>
          </cell>
          <cell r="J13541" t="str">
            <v>Sales Call</v>
          </cell>
          <cell r="R13541" t="str">
            <v>BUHS047551</v>
          </cell>
          <cell r="AB13541" t="str">
            <v>Sales call carried our for HMR update</v>
          </cell>
        </row>
        <row r="13542">
          <cell r="A13542">
            <v>45094.499374999999</v>
          </cell>
          <cell r="B13542">
            <v>1431</v>
          </cell>
          <cell r="F13542" t="str">
            <v>CC-00952948</v>
          </cell>
          <cell r="J13542" t="str">
            <v>Sales Call</v>
          </cell>
          <cell r="R13542" t="str">
            <v>BVKS037240</v>
          </cell>
          <cell r="AB13542" t="str">
            <v>Sales call carried our for HMR update</v>
          </cell>
        </row>
        <row r="13543">
          <cell r="A13543">
            <v>45094.495902777802</v>
          </cell>
          <cell r="B13543">
            <v>17917</v>
          </cell>
          <cell r="F13543" t="str">
            <v>CC-00952934</v>
          </cell>
          <cell r="J13543" t="str">
            <v>Sales Call</v>
          </cell>
          <cell r="R13543" t="str">
            <v>BTGS031205</v>
          </cell>
          <cell r="AB13543" t="str">
            <v>Sales call carried our for HMR update</v>
          </cell>
        </row>
        <row r="13544">
          <cell r="A13544">
            <v>45094.493344907401</v>
          </cell>
          <cell r="B13544">
            <v>2683</v>
          </cell>
          <cell r="F13544" t="str">
            <v>CC-00952930</v>
          </cell>
          <cell r="J13544" t="str">
            <v>Sales Call</v>
          </cell>
          <cell r="R13544" t="str">
            <v>BUAF111226</v>
          </cell>
          <cell r="AB13544" t="str">
            <v>Sales call carried our for HMR update</v>
          </cell>
        </row>
        <row r="13545">
          <cell r="A13545">
            <v>45094.492037037002</v>
          </cell>
          <cell r="B13545">
            <v>1158</v>
          </cell>
          <cell r="F13545" t="str">
            <v>CC-00952925</v>
          </cell>
          <cell r="J13545" t="str">
            <v>Sales Call</v>
          </cell>
          <cell r="R13545" t="str">
            <v>BUCS046063</v>
          </cell>
          <cell r="AB13545" t="str">
            <v>Sales call carried our for HMR update</v>
          </cell>
        </row>
        <row r="13546">
          <cell r="A13546">
            <v>45094.490937499999</v>
          </cell>
          <cell r="B13546">
            <v>2708</v>
          </cell>
          <cell r="F13546" t="str">
            <v>CC-00952922</v>
          </cell>
          <cell r="J13546" t="str">
            <v>Sales Call</v>
          </cell>
          <cell r="R13546" t="str">
            <v>BUDC372146</v>
          </cell>
          <cell r="AB13546" t="str">
            <v>Sales call carried out for HMR update</v>
          </cell>
        </row>
        <row r="13547">
          <cell r="A13547">
            <v>45094.488877314798</v>
          </cell>
          <cell r="B13547">
            <v>1868</v>
          </cell>
          <cell r="F13547" t="str">
            <v>CC-00952916</v>
          </cell>
          <cell r="J13547" t="str">
            <v>Sales Call</v>
          </cell>
          <cell r="R13547" t="str">
            <v>BUES035120</v>
          </cell>
          <cell r="AB13547" t="str">
            <v>Sales call carried out for HMR update</v>
          </cell>
        </row>
        <row r="13548">
          <cell r="A13548">
            <v>45094.487592592603</v>
          </cell>
          <cell r="B13548">
            <v>1329</v>
          </cell>
          <cell r="F13548" t="str">
            <v>CC-00952913</v>
          </cell>
          <cell r="J13548" t="str">
            <v>Sales Call</v>
          </cell>
          <cell r="R13548" t="str">
            <v>BUBF111245</v>
          </cell>
          <cell r="AB13548" t="str">
            <v>Sales call carried out for HMR update</v>
          </cell>
        </row>
        <row r="13549">
          <cell r="A13549">
            <v>45094.481087963002</v>
          </cell>
          <cell r="B13549">
            <v>12433</v>
          </cell>
          <cell r="F13549" t="str">
            <v>CC-00952902</v>
          </cell>
          <cell r="J13549" t="str">
            <v>Sales Call</v>
          </cell>
          <cell r="R13549" t="str">
            <v>BUBS033778</v>
          </cell>
          <cell r="AB13549" t="str">
            <v>Sales call carried out for HMR collection</v>
          </cell>
        </row>
        <row r="13550">
          <cell r="A13550">
            <v>45093.6872337963</v>
          </cell>
          <cell r="B13550">
            <v>7745</v>
          </cell>
          <cell r="F13550" t="str">
            <v>CC-00952384</v>
          </cell>
          <cell r="J13550" t="str">
            <v>Complaint - Running With Problem</v>
          </cell>
          <cell r="R13550" t="str">
            <v>BRAD160777</v>
          </cell>
          <cell r="AB13550" t="str">
            <v>Attend the site for oil leakage through discharge hose, so open the old hose and fitted the new modified discharge hose, after all fitment start the unit and check on load condition for 1 hour, external oil leakage not found in the unit also unit is running in normal condition.	.</v>
          </cell>
        </row>
        <row r="13551">
          <cell r="A13551">
            <v>45093.675648148099</v>
          </cell>
          <cell r="B13551">
            <v>120</v>
          </cell>
          <cell r="F13551" t="str">
            <v>CC-00952360</v>
          </cell>
          <cell r="J13551" t="str">
            <v>Sales Call</v>
          </cell>
          <cell r="R13551" t="str">
            <v>BUFC372853</v>
          </cell>
          <cell r="AB13551" t="str">
            <v>Sales call carried out for HMR collection</v>
          </cell>
        </row>
        <row r="13552">
          <cell r="A13552">
            <v>45093.674641203703</v>
          </cell>
          <cell r="B13552">
            <v>883</v>
          </cell>
          <cell r="F13552" t="str">
            <v>CC-00952357</v>
          </cell>
          <cell r="J13552" t="str">
            <v>Sales Call</v>
          </cell>
          <cell r="R13552" t="str">
            <v>BVJC374154</v>
          </cell>
          <cell r="AB13552" t="str">
            <v>Sales call carried out for HMR collection</v>
          </cell>
        </row>
        <row r="13553">
          <cell r="A13553">
            <v>45093.6734027778</v>
          </cell>
          <cell r="B13553">
            <v>1505</v>
          </cell>
          <cell r="F13553" t="str">
            <v>CC-00952351</v>
          </cell>
          <cell r="J13553" t="str">
            <v>Sales Call</v>
          </cell>
          <cell r="R13553" t="str">
            <v>BVJS047797</v>
          </cell>
          <cell r="AB13553" t="str">
            <v>Sales call carried out for HMR collection</v>
          </cell>
        </row>
        <row r="13554">
          <cell r="A13554">
            <v>45093.672303240703</v>
          </cell>
          <cell r="B13554">
            <v>464</v>
          </cell>
          <cell r="F13554" t="str">
            <v>CC-00952347</v>
          </cell>
          <cell r="J13554" t="str">
            <v>Sales Call</v>
          </cell>
          <cell r="R13554" t="str">
            <v>BVBF111508</v>
          </cell>
          <cell r="AB13554" t="str">
            <v>Sales call carried out for HMR collection</v>
          </cell>
        </row>
        <row r="13555">
          <cell r="A13555">
            <v>45093.671087962997</v>
          </cell>
          <cell r="B13555">
            <v>1284</v>
          </cell>
          <cell r="F13555" t="str">
            <v>CC-00952346</v>
          </cell>
          <cell r="J13555" t="str">
            <v>Sales Call</v>
          </cell>
          <cell r="R13555" t="str">
            <v>BVKS037427</v>
          </cell>
          <cell r="AB13555" t="str">
            <v>Sales call carried out for HMR collection</v>
          </cell>
        </row>
        <row r="13556">
          <cell r="A13556">
            <v>45093.670081018499</v>
          </cell>
          <cell r="B13556">
            <v>1244</v>
          </cell>
          <cell r="F13556" t="str">
            <v>CC-00952342</v>
          </cell>
          <cell r="J13556" t="str">
            <v>Sales Call</v>
          </cell>
          <cell r="R13556" t="str">
            <v>EVJS037006</v>
          </cell>
          <cell r="AB13556" t="str">
            <v>Sales call carried out for HMR collection</v>
          </cell>
        </row>
        <row r="13557">
          <cell r="A13557">
            <v>45093.668240740699</v>
          </cell>
          <cell r="B13557">
            <v>1173</v>
          </cell>
          <cell r="F13557" t="str">
            <v>CC-00952335</v>
          </cell>
          <cell r="J13557" t="str">
            <v>Sales Call</v>
          </cell>
          <cell r="R13557" t="str">
            <v>BUGC373213</v>
          </cell>
          <cell r="AB13557" t="str">
            <v>Sales call carried out for HMR collection</v>
          </cell>
        </row>
        <row r="13558">
          <cell r="A13558">
            <v>45093.667094907403</v>
          </cell>
          <cell r="B13558">
            <v>1512</v>
          </cell>
          <cell r="F13558" t="str">
            <v>CC-00952331</v>
          </cell>
          <cell r="J13558" t="str">
            <v>Sales Call</v>
          </cell>
          <cell r="R13558" t="str">
            <v>BUIS036662</v>
          </cell>
          <cell r="AB13558" t="str">
            <v>Sales call carried out for HMR collection</v>
          </cell>
        </row>
        <row r="13559">
          <cell r="A13559">
            <v>45093.665439814802</v>
          </cell>
          <cell r="B13559">
            <v>12433</v>
          </cell>
          <cell r="F13559" t="str">
            <v>CC-00952329</v>
          </cell>
          <cell r="J13559" t="str">
            <v>Schedule Service</v>
          </cell>
          <cell r="R13559" t="str">
            <v>BUBS033778</v>
          </cell>
          <cell r="AB13559" t="str">
            <v>We visited site and clean unit and schedule service done today in unit during change the parts are Air filter, Oil filter, Separator and oil after than start for check unit running well.</v>
          </cell>
        </row>
        <row r="13560">
          <cell r="A13560">
            <v>45093.664097222201</v>
          </cell>
          <cell r="B13560">
            <v>6280</v>
          </cell>
          <cell r="F13560" t="str">
            <v>CC-00952327</v>
          </cell>
          <cell r="J13560" t="str">
            <v>Sales Call</v>
          </cell>
          <cell r="R13560" t="str">
            <v>BUIS036401</v>
          </cell>
          <cell r="AB13560" t="str">
            <v>Sales call carried out for HMR collection</v>
          </cell>
        </row>
        <row r="13561">
          <cell r="A13561">
            <v>45093.662233796298</v>
          </cell>
          <cell r="B13561">
            <v>761</v>
          </cell>
          <cell r="F13561" t="str">
            <v>CC-00952325</v>
          </cell>
          <cell r="J13561" t="str">
            <v>Sales Call</v>
          </cell>
          <cell r="R13561" t="str">
            <v>BVJC374202</v>
          </cell>
          <cell r="AB13561" t="str">
            <v>Sales call carried out for HMR collection</v>
          </cell>
        </row>
        <row r="13562">
          <cell r="A13562">
            <v>45093.661157407398</v>
          </cell>
          <cell r="B13562">
            <v>319</v>
          </cell>
          <cell r="F13562" t="str">
            <v>CC-00952322</v>
          </cell>
          <cell r="J13562" t="str">
            <v>Sales Call</v>
          </cell>
          <cell r="R13562" t="str">
            <v>EUES046621</v>
          </cell>
          <cell r="AB13562" t="str">
            <v>Sales call carried out for HMR collection</v>
          </cell>
        </row>
        <row r="13563">
          <cell r="A13563">
            <v>45093.659837963001</v>
          </cell>
          <cell r="B13563">
            <v>1519</v>
          </cell>
          <cell r="F13563" t="str">
            <v>CC-00952318</v>
          </cell>
          <cell r="J13563" t="str">
            <v>Sales Call</v>
          </cell>
          <cell r="R13563" t="str">
            <v>BUHC373622</v>
          </cell>
          <cell r="AB13563" t="str">
            <v>Sales call carried out for HMR collection</v>
          </cell>
        </row>
        <row r="13564">
          <cell r="A13564">
            <v>45093.574930555602</v>
          </cell>
          <cell r="B13564">
            <v>990</v>
          </cell>
          <cell r="F13564" t="str">
            <v>CC-00952113</v>
          </cell>
          <cell r="J13564" t="str">
            <v>Sales Call</v>
          </cell>
          <cell r="R13564" t="str">
            <v>BUIC373911</v>
          </cell>
          <cell r="AB13564" t="str">
            <v>Sales call carried our for HMR update</v>
          </cell>
        </row>
        <row r="13565">
          <cell r="A13565">
            <v>45093.573819444398</v>
          </cell>
          <cell r="B13565">
            <v>787</v>
          </cell>
          <cell r="F13565" t="str">
            <v>CC-00952107</v>
          </cell>
          <cell r="J13565" t="str">
            <v>Sales Call</v>
          </cell>
          <cell r="R13565" t="str">
            <v>BVFS049365</v>
          </cell>
          <cell r="AB13565" t="str">
            <v>Sales call carried our for HMR update</v>
          </cell>
        </row>
        <row r="13566">
          <cell r="A13566">
            <v>45093.572789351798</v>
          </cell>
          <cell r="B13566">
            <v>591</v>
          </cell>
          <cell r="F13566" t="str">
            <v>CC-00952103</v>
          </cell>
          <cell r="J13566" t="str">
            <v>Sales Call</v>
          </cell>
          <cell r="R13566" t="str">
            <v>BVFS049364</v>
          </cell>
          <cell r="AB13566" t="str">
            <v>Sales call carried our for HMR update</v>
          </cell>
        </row>
        <row r="13567">
          <cell r="A13567">
            <v>45093.570960648103</v>
          </cell>
          <cell r="B13567">
            <v>3351</v>
          </cell>
          <cell r="F13567" t="str">
            <v>CC-00952093</v>
          </cell>
          <cell r="J13567" t="str">
            <v>Sales Call</v>
          </cell>
          <cell r="R13567" t="str">
            <v>BVGF111615</v>
          </cell>
          <cell r="AB13567" t="str">
            <v>Sales call carried our for HMR update</v>
          </cell>
        </row>
        <row r="13568">
          <cell r="A13568">
            <v>45093.569803240702</v>
          </cell>
          <cell r="B13568">
            <v>1761</v>
          </cell>
          <cell r="F13568" t="str">
            <v>CC-00952087</v>
          </cell>
          <cell r="J13568" t="str">
            <v>Sales Call</v>
          </cell>
          <cell r="R13568" t="str">
            <v>BVCC376206</v>
          </cell>
          <cell r="AB13568" t="str">
            <v>Sales call carried our for HMR update</v>
          </cell>
        </row>
        <row r="13569">
          <cell r="A13569">
            <v>45093.568715277797</v>
          </cell>
          <cell r="B13569">
            <v>4110</v>
          </cell>
          <cell r="F13569" t="str">
            <v>CC-00952086</v>
          </cell>
          <cell r="J13569" t="str">
            <v>Sales Call</v>
          </cell>
          <cell r="R13569" t="str">
            <v>BVFS039912</v>
          </cell>
          <cell r="AB13569" t="str">
            <v>Sales call carried our for HMR update</v>
          </cell>
        </row>
        <row r="13570">
          <cell r="A13570">
            <v>45093.567523148202</v>
          </cell>
          <cell r="B13570">
            <v>3424</v>
          </cell>
          <cell r="F13570" t="str">
            <v>CC-00952081</v>
          </cell>
          <cell r="J13570" t="str">
            <v>Sales Call</v>
          </cell>
          <cell r="R13570" t="str">
            <v>BVGF111611</v>
          </cell>
          <cell r="AB13570" t="str">
            <v>Sales call carried our for HMR update</v>
          </cell>
        </row>
        <row r="13571">
          <cell r="A13571">
            <v>45093.566377314797</v>
          </cell>
          <cell r="B13571">
            <v>1070</v>
          </cell>
          <cell r="F13571" t="str">
            <v>CC-00952080</v>
          </cell>
          <cell r="J13571" t="str">
            <v>Sales Call</v>
          </cell>
          <cell r="R13571" t="str">
            <v>BVAC375308</v>
          </cell>
          <cell r="AB13571" t="str">
            <v>Sales call carried our for HMR update</v>
          </cell>
        </row>
        <row r="13572">
          <cell r="A13572">
            <v>45093.564490740697</v>
          </cell>
          <cell r="B13572">
            <v>3447</v>
          </cell>
          <cell r="F13572" t="str">
            <v>CC-00952075</v>
          </cell>
          <cell r="J13572" t="str">
            <v>Sales Call</v>
          </cell>
          <cell r="R13572" t="str">
            <v>BVEC376812</v>
          </cell>
          <cell r="AB13572" t="str">
            <v>Sales call carried our for HMR update</v>
          </cell>
        </row>
        <row r="13573">
          <cell r="A13573">
            <v>45093.5632175926</v>
          </cell>
          <cell r="B13573">
            <v>982</v>
          </cell>
          <cell r="F13573" t="str">
            <v>CC-00952072</v>
          </cell>
          <cell r="J13573" t="str">
            <v>Sales Call</v>
          </cell>
          <cell r="R13573" t="str">
            <v>BVEC376770</v>
          </cell>
          <cell r="AB13573" t="str">
            <v>Sales call carried our for HMR update</v>
          </cell>
        </row>
        <row r="13574">
          <cell r="A13574">
            <v>45093.5619560185</v>
          </cell>
          <cell r="B13574">
            <v>950</v>
          </cell>
          <cell r="F13574" t="str">
            <v>CC-00952069</v>
          </cell>
          <cell r="J13574" t="str">
            <v>Sales Call</v>
          </cell>
          <cell r="R13574" t="str">
            <v>BVDS039346</v>
          </cell>
          <cell r="AB13574" t="str">
            <v>Sales call carried our for HMR update</v>
          </cell>
        </row>
        <row r="13575">
          <cell r="A13575">
            <v>45093.558159722197</v>
          </cell>
          <cell r="B13575">
            <v>699</v>
          </cell>
          <cell r="F13575" t="str">
            <v>CC-00952060</v>
          </cell>
          <cell r="J13575" t="str">
            <v>Sales Call</v>
          </cell>
          <cell r="R13575" t="str">
            <v>BVDC376483</v>
          </cell>
          <cell r="AB13575" t="str">
            <v>Sales call carried our for HMR update</v>
          </cell>
        </row>
        <row r="13576">
          <cell r="A13576">
            <v>45093.549247685201</v>
          </cell>
          <cell r="B13576">
            <v>1811</v>
          </cell>
          <cell r="F13576" t="str">
            <v>CC-00952035</v>
          </cell>
          <cell r="J13576" t="str">
            <v>Sales Call</v>
          </cell>
          <cell r="R13576" t="str">
            <v>BVAC375345</v>
          </cell>
          <cell r="AB13576" t="str">
            <v>Sales call carried our for HMR update</v>
          </cell>
        </row>
        <row r="13577">
          <cell r="A13577">
            <v>45093.543078703697</v>
          </cell>
          <cell r="B13577">
            <v>1044</v>
          </cell>
          <cell r="F13577" t="str">
            <v>CC-00952015</v>
          </cell>
          <cell r="J13577" t="str">
            <v>Sales Call</v>
          </cell>
          <cell r="R13577" t="str">
            <v>BVFS049358</v>
          </cell>
          <cell r="AB13577" t="str">
            <v>Sales call carried out for HMR update</v>
          </cell>
        </row>
        <row r="13578">
          <cell r="A13578">
            <v>45093.537164351903</v>
          </cell>
          <cell r="B13578">
            <v>877</v>
          </cell>
          <cell r="F13578" t="str">
            <v>CC-00951999</v>
          </cell>
          <cell r="J13578" t="str">
            <v>Sales Call</v>
          </cell>
          <cell r="R13578" t="str">
            <v>BVCS038776</v>
          </cell>
          <cell r="AB13578" t="str">
            <v>Sales call carried out for HMR update</v>
          </cell>
        </row>
        <row r="13579">
          <cell r="A13579">
            <v>45093.528414351902</v>
          </cell>
          <cell r="B13579">
            <v>810</v>
          </cell>
          <cell r="F13579" t="str">
            <v>CC-00951972</v>
          </cell>
          <cell r="J13579" t="str">
            <v>Sales Call</v>
          </cell>
          <cell r="R13579" t="str">
            <v>BVKC374370</v>
          </cell>
          <cell r="AB13579" t="str">
            <v>Sales call carried out for HMR update.</v>
          </cell>
        </row>
        <row r="13580">
          <cell r="A13580">
            <v>45093.523969907401</v>
          </cell>
          <cell r="B13580">
            <v>1107</v>
          </cell>
          <cell r="F13580" t="str">
            <v>CC-00951962</v>
          </cell>
          <cell r="J13580" t="str">
            <v>Sales Call</v>
          </cell>
          <cell r="R13580" t="str">
            <v>BUAS033747</v>
          </cell>
          <cell r="AB13580" t="str">
            <v>Sales call carried out for HMR update</v>
          </cell>
        </row>
        <row r="13581">
          <cell r="A13581">
            <v>45093.513182870403</v>
          </cell>
          <cell r="B13581">
            <v>882</v>
          </cell>
          <cell r="F13581" t="str">
            <v>CC-00951934</v>
          </cell>
          <cell r="J13581" t="str">
            <v>Sales Call</v>
          </cell>
          <cell r="R13581" t="str">
            <v>BVKC374401</v>
          </cell>
          <cell r="AB13581" t="str">
            <v>Sales call carried out for HMR update</v>
          </cell>
        </row>
        <row r="13582">
          <cell r="A13582">
            <v>45093.5065046296</v>
          </cell>
          <cell r="B13582">
            <v>360</v>
          </cell>
          <cell r="F13582" t="str">
            <v>CC-00951911</v>
          </cell>
          <cell r="J13582" t="str">
            <v>Sales Call</v>
          </cell>
          <cell r="R13582" t="str">
            <v>BWLS031775</v>
          </cell>
          <cell r="AB13582" t="str">
            <v>Sales call carried out for HMR update</v>
          </cell>
        </row>
        <row r="13583">
          <cell r="A13583">
            <v>45093.499317129601</v>
          </cell>
          <cell r="B13583">
            <v>125</v>
          </cell>
          <cell r="F13583" t="str">
            <v>CC-00951898</v>
          </cell>
          <cell r="J13583" t="str">
            <v>Sales Call</v>
          </cell>
          <cell r="R13583" t="str">
            <v>BWKC378694</v>
          </cell>
          <cell r="AB13583" t="str">
            <v>Sales call carried out for HMR update</v>
          </cell>
        </row>
        <row r="13584">
          <cell r="A13584">
            <v>45093.494062500002</v>
          </cell>
          <cell r="B13584">
            <v>395</v>
          </cell>
          <cell r="F13584" t="str">
            <v>CC-00951879</v>
          </cell>
          <cell r="J13584" t="str">
            <v>Sales Call</v>
          </cell>
          <cell r="R13584" t="str">
            <v>BWJC378445</v>
          </cell>
          <cell r="AB13584" t="str">
            <v>Sales call carried out for HMR update</v>
          </cell>
        </row>
        <row r="13585">
          <cell r="A13585">
            <v>45093.488148148099</v>
          </cell>
          <cell r="B13585">
            <v>350</v>
          </cell>
          <cell r="F13585" t="str">
            <v>CC-00951860</v>
          </cell>
          <cell r="J13585" t="str">
            <v>Sales Call</v>
          </cell>
          <cell r="R13585" t="str">
            <v>BVIC377970</v>
          </cell>
          <cell r="AB13585" t="str">
            <v>Sales call carried out for HMR update</v>
          </cell>
        </row>
        <row r="13586">
          <cell r="A13586">
            <v>45093.474456018499</v>
          </cell>
          <cell r="B13586">
            <v>3620</v>
          </cell>
          <cell r="F13586" t="str">
            <v>CC-00951822</v>
          </cell>
          <cell r="J13586" t="str">
            <v>Sales Call</v>
          </cell>
          <cell r="R13586" t="str">
            <v>BRED161131</v>
          </cell>
          <cell r="AB13586" t="str">
            <v>for HMR</v>
          </cell>
        </row>
        <row r="13587">
          <cell r="A13587">
            <v>45093.4684375</v>
          </cell>
          <cell r="B13587">
            <v>798</v>
          </cell>
          <cell r="F13587" t="str">
            <v>CC-00951806</v>
          </cell>
          <cell r="J13587" t="str">
            <v>Sales Call</v>
          </cell>
          <cell r="R13587" t="str">
            <v>BVJC374285</v>
          </cell>
          <cell r="AB13587" t="str">
            <v>Sales call carried our for HMR update</v>
          </cell>
        </row>
        <row r="13588">
          <cell r="A13588">
            <v>45093.448425925897</v>
          </cell>
          <cell r="B13588">
            <v>281</v>
          </cell>
          <cell r="F13588" t="str">
            <v>CC-00951777</v>
          </cell>
          <cell r="J13588" t="str">
            <v>Complaint - Running With Problem</v>
          </cell>
          <cell r="R13588" t="str">
            <v>BWKS040406</v>
          </cell>
          <cell r="AB13588" t="str">
            <v>Today we attend the customer site for complain continue air likage from pre filter auto drain valve so we change auto drain valve under foc now auto drain working properly.. work done. Fine filter photo attached in call</v>
          </cell>
        </row>
        <row r="13589">
          <cell r="A13589">
            <v>45093.444317129601</v>
          </cell>
          <cell r="B13589">
            <v>1500</v>
          </cell>
          <cell r="F13589" t="str">
            <v>CC-00951769</v>
          </cell>
          <cell r="J13589" t="str">
            <v>Schedule Service</v>
          </cell>
          <cell r="R13589" t="str">
            <v>BUID162940</v>
          </cell>
          <cell r="AB13589" t="str">
            <v>Attend the site for scheduled maintenance service so replace separators filter by new one, replace actuator kit 1no., replace arv kit 1no., replace pressure regulator kit 1no. After all work done start the unit and check on load condition found unit is running in proper condition.</v>
          </cell>
        </row>
        <row r="13590">
          <cell r="A13590">
            <v>45092.676157407397</v>
          </cell>
          <cell r="B13590">
            <v>4796</v>
          </cell>
          <cell r="F13590" t="str">
            <v>CC-00951319</v>
          </cell>
          <cell r="J13590" t="str">
            <v>Sales Call</v>
          </cell>
          <cell r="R13590" t="str">
            <v>106989</v>
          </cell>
          <cell r="AB13590" t="str">
            <v>Sales call for HMR Updation but factory closed.</v>
          </cell>
        </row>
        <row r="13591">
          <cell r="A13591">
            <v>45092.671354166698</v>
          </cell>
          <cell r="B13591">
            <v>21875</v>
          </cell>
          <cell r="F13591" t="str">
            <v>CC-00951313</v>
          </cell>
          <cell r="J13591" t="str">
            <v>Sales Call</v>
          </cell>
          <cell r="R13591" t="str">
            <v>107837</v>
          </cell>
          <cell r="AB13591" t="str">
            <v>Sales call for HMR updation</v>
          </cell>
        </row>
        <row r="13592">
          <cell r="A13592">
            <v>45092.668611111098</v>
          </cell>
          <cell r="B13592">
            <v>21156</v>
          </cell>
          <cell r="F13592" t="str">
            <v>CC-00951299</v>
          </cell>
          <cell r="J13592" t="str">
            <v>Sales Call</v>
          </cell>
          <cell r="R13592" t="str">
            <v>108441</v>
          </cell>
          <cell r="AB13592" t="str">
            <v>Sales call for HMR updation</v>
          </cell>
        </row>
        <row r="13593">
          <cell r="A13593">
            <v>45092.665092592601</v>
          </cell>
          <cell r="B13593">
            <v>42820</v>
          </cell>
          <cell r="F13593" t="str">
            <v>CC-00951292</v>
          </cell>
          <cell r="J13593" t="str">
            <v>Sales Call</v>
          </cell>
          <cell r="R13593" t="str">
            <v>BKAS030685</v>
          </cell>
          <cell r="AB13593" t="str">
            <v>Sales call for HMR updation</v>
          </cell>
        </row>
        <row r="13594">
          <cell r="A13594">
            <v>45092.636979166702</v>
          </cell>
          <cell r="B13594">
            <v>10035</v>
          </cell>
          <cell r="F13594" t="str">
            <v>CC-00951177</v>
          </cell>
          <cell r="J13594" t="str">
            <v>Complaint - Running With Problem</v>
          </cell>
          <cell r="R13594" t="str">
            <v>BRGD161233</v>
          </cell>
          <cell r="AB13594" t="str">
            <v>Attend the site for complain on high temperature so check oil level low due to oil leakage through pressure switch, oil conditions burning smells, thermal valve working ok. We drain oil approximate 20 liters from separators tank and cooler and oil conditions very bad, so we dis mental the unit, cooler, separators tank all pipe line and clean with water and thinner. All parts figment and change oil 40 liters, oil filter 90 RPM and start the unit found machine working in good condition. .</v>
          </cell>
        </row>
        <row r="13595">
          <cell r="A13595">
            <v>45092.504641203697</v>
          </cell>
          <cell r="B13595">
            <v>7680</v>
          </cell>
          <cell r="F13595" t="str">
            <v>CC-00950859</v>
          </cell>
          <cell r="J13595" t="str">
            <v>Sales Call</v>
          </cell>
          <cell r="R13595" t="str">
            <v>BULL160559</v>
          </cell>
          <cell r="AB13595" t="str">
            <v>for HMR</v>
          </cell>
        </row>
        <row r="13596">
          <cell r="A13596">
            <v>45092.500231481499</v>
          </cell>
          <cell r="B13596">
            <v>635</v>
          </cell>
          <cell r="F13596" t="str">
            <v>CC-00950845</v>
          </cell>
          <cell r="J13596" t="str">
            <v>Sales Call</v>
          </cell>
          <cell r="R13596" t="str">
            <v>BUJD121018</v>
          </cell>
          <cell r="AB13596" t="str">
            <v>for HMR</v>
          </cell>
        </row>
        <row r="13597">
          <cell r="A13597">
            <v>45092.497314814798</v>
          </cell>
          <cell r="B13597">
            <v>1840</v>
          </cell>
          <cell r="F13597" t="str">
            <v>CC-00950839</v>
          </cell>
          <cell r="J13597" t="str">
            <v>Sales Call</v>
          </cell>
          <cell r="R13597" t="str">
            <v>BUJD121019</v>
          </cell>
          <cell r="AB13597" t="str">
            <v>for HMR</v>
          </cell>
        </row>
        <row r="13598">
          <cell r="A13598">
            <v>45092.492164351897</v>
          </cell>
          <cell r="B13598">
            <v>1190</v>
          </cell>
          <cell r="F13598" t="str">
            <v>CC-00950822</v>
          </cell>
          <cell r="J13598" t="str">
            <v>Sales Call</v>
          </cell>
          <cell r="R13598" t="str">
            <v>AUKD230777</v>
          </cell>
          <cell r="AB13598" t="str">
            <v>for HMR</v>
          </cell>
        </row>
        <row r="13599">
          <cell r="A13599">
            <v>45092.482233796298</v>
          </cell>
          <cell r="B13599">
            <v>728</v>
          </cell>
          <cell r="F13599" t="str">
            <v>CC-00950787</v>
          </cell>
          <cell r="J13599" t="str">
            <v>Sales Call</v>
          </cell>
          <cell r="R13599" t="str">
            <v>BUJD121040</v>
          </cell>
          <cell r="AB13599" t="str">
            <v>for HMR ss</v>
          </cell>
        </row>
        <row r="13600">
          <cell r="A13600">
            <v>45092.437465277799</v>
          </cell>
          <cell r="B13600">
            <v>640</v>
          </cell>
          <cell r="F13600" t="str">
            <v>CC-00950664</v>
          </cell>
          <cell r="J13600" t="str">
            <v>Schedule Service</v>
          </cell>
          <cell r="R13600" t="str">
            <v>BWKD163522</v>
          </cell>
          <cell r="AB13600" t="str">
            <v>Attend the site for schedule service so drain oil from tank and cooler about 38 liter after that change oil filter, air filter compress or and engine both site and oil 40 liters. After that start the unit found running ok.</v>
          </cell>
        </row>
        <row r="13601">
          <cell r="A13601">
            <v>45091.657453703701</v>
          </cell>
          <cell r="B13601">
            <v>5191</v>
          </cell>
          <cell r="F13601" t="str">
            <v>CC-00950084</v>
          </cell>
          <cell r="J13601" t="str">
            <v>Sales Call</v>
          </cell>
          <cell r="R13601" t="str">
            <v>BRHC374102</v>
          </cell>
          <cell r="AB13601" t="str">
            <v>Sales call carried out for HMR update</v>
          </cell>
        </row>
        <row r="13602">
          <cell r="A13602">
            <v>45091.653217592597</v>
          </cell>
          <cell r="B13602">
            <v>839</v>
          </cell>
          <cell r="F13602" t="str">
            <v>CC-00950073</v>
          </cell>
          <cell r="J13602" t="str">
            <v>Sales Call</v>
          </cell>
          <cell r="R13602" t="str">
            <v>BUCS034128</v>
          </cell>
          <cell r="AB13602" t="str">
            <v>Sales call carried out for HMR update</v>
          </cell>
        </row>
        <row r="13603">
          <cell r="A13603">
            <v>45091.650972222204</v>
          </cell>
          <cell r="B13603">
            <v>32303</v>
          </cell>
          <cell r="F13603" t="str">
            <v>CC-00950068</v>
          </cell>
          <cell r="J13603" t="str">
            <v>Sales Call</v>
          </cell>
          <cell r="R13603" t="str">
            <v>BPLF150007</v>
          </cell>
          <cell r="AB13603" t="str">
            <v>Sales call for HMR updation</v>
          </cell>
        </row>
        <row r="13604">
          <cell r="A13604">
            <v>45091.649224537003</v>
          </cell>
          <cell r="B13604">
            <v>1176</v>
          </cell>
          <cell r="F13604" t="str">
            <v>CC-00950062</v>
          </cell>
          <cell r="J13604" t="str">
            <v>Sales Call</v>
          </cell>
          <cell r="R13604" t="str">
            <v>BVJC374172</v>
          </cell>
          <cell r="AB13604" t="str">
            <v>Sales call carried out for HMR update</v>
          </cell>
        </row>
        <row r="13605">
          <cell r="A13605">
            <v>45091.649074074099</v>
          </cell>
          <cell r="B13605">
            <v>6889</v>
          </cell>
          <cell r="F13605" t="str">
            <v>CC-00950061</v>
          </cell>
          <cell r="J13605" t="str">
            <v>Sales Call</v>
          </cell>
          <cell r="R13605" t="str">
            <v>BQAC373733</v>
          </cell>
          <cell r="AB13605" t="str">
            <v>Sales call carried out for HMR update</v>
          </cell>
        </row>
        <row r="13606">
          <cell r="A13606">
            <v>45091.645509259302</v>
          </cell>
          <cell r="B13606">
            <v>39718</v>
          </cell>
          <cell r="F13606" t="str">
            <v>CC-00950053</v>
          </cell>
          <cell r="J13606" t="str">
            <v>Sales Call</v>
          </cell>
          <cell r="R13606" t="str">
            <v>BQBS030091</v>
          </cell>
          <cell r="AB13606" t="str">
            <v>Sales call for HMR updation</v>
          </cell>
        </row>
        <row r="13607">
          <cell r="A13607">
            <v>45091.643750000003</v>
          </cell>
          <cell r="B13607">
            <v>28850</v>
          </cell>
          <cell r="F13607" t="str">
            <v>CC-00950050</v>
          </cell>
          <cell r="J13607" t="str">
            <v>Sales Call</v>
          </cell>
          <cell r="R13607" t="str">
            <v>BQFS031084</v>
          </cell>
          <cell r="AB13607" t="str">
            <v>Sales call for HMR updation</v>
          </cell>
        </row>
        <row r="13608">
          <cell r="A13608">
            <v>45091.643495370401</v>
          </cell>
          <cell r="B13608">
            <v>3999</v>
          </cell>
          <cell r="F13608" t="str">
            <v>CC-00950048</v>
          </cell>
          <cell r="J13608" t="str">
            <v>Sales Call</v>
          </cell>
          <cell r="R13608" t="str">
            <v>BTLC377584</v>
          </cell>
          <cell r="AB13608" t="str">
            <v>Sales call carried out for HMR update</v>
          </cell>
        </row>
        <row r="13609">
          <cell r="A13609">
            <v>45091.6417939815</v>
          </cell>
          <cell r="B13609">
            <v>8939</v>
          </cell>
          <cell r="F13609" t="str">
            <v>CC-00950042</v>
          </cell>
          <cell r="J13609" t="str">
            <v>Sales Call</v>
          </cell>
          <cell r="R13609" t="str">
            <v>BTES044431</v>
          </cell>
          <cell r="AB13609" t="str">
            <v>Sales call for HMR updation</v>
          </cell>
        </row>
        <row r="13610">
          <cell r="A13610">
            <v>45091.6401273148</v>
          </cell>
          <cell r="B13610">
            <v>6338</v>
          </cell>
          <cell r="F13610" t="str">
            <v>CC-00950037</v>
          </cell>
          <cell r="J13610" t="str">
            <v>Sales Call</v>
          </cell>
          <cell r="R13610" t="str">
            <v>BTGC379081</v>
          </cell>
          <cell r="AB13610" t="str">
            <v>Sales call for HMR updation</v>
          </cell>
        </row>
        <row r="13611">
          <cell r="A13611">
            <v>45091.596585648098</v>
          </cell>
          <cell r="B13611">
            <v>1</v>
          </cell>
          <cell r="F13611" t="str">
            <v>CC-00949936</v>
          </cell>
          <cell r="J13611" t="str">
            <v>Commissioning</v>
          </cell>
          <cell r="R13611" t="str">
            <v>BWLD163586</v>
          </cell>
          <cell r="AB13611"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3612">
          <cell r="A13612">
            <v>45091.591481481497</v>
          </cell>
          <cell r="B13612">
            <v>1</v>
          </cell>
          <cell r="F13612" t="str">
            <v>CC-00949917</v>
          </cell>
          <cell r="J13612" t="str">
            <v>Commissioning</v>
          </cell>
          <cell r="R13612" t="str">
            <v>BWAD163674</v>
          </cell>
          <cell r="AB13612"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3613">
          <cell r="A13613">
            <v>45091.534537036998</v>
          </cell>
          <cell r="B13613">
            <v>2193</v>
          </cell>
          <cell r="F13613" t="str">
            <v>CC-00949819</v>
          </cell>
          <cell r="J13613" t="str">
            <v>Sales Call</v>
          </cell>
          <cell r="R13613" t="str">
            <v>BUKD162510</v>
          </cell>
          <cell r="AB13613" t="str">
            <v>for HMR</v>
          </cell>
        </row>
        <row r="13614">
          <cell r="A13614">
            <v>45091.532673611102</v>
          </cell>
          <cell r="B13614">
            <v>995</v>
          </cell>
          <cell r="F13614" t="str">
            <v>CC-00949814</v>
          </cell>
          <cell r="J13614" t="str">
            <v>Sales Call</v>
          </cell>
          <cell r="R13614" t="str">
            <v>BULD121094</v>
          </cell>
          <cell r="AB13614" t="str">
            <v>for HMR</v>
          </cell>
        </row>
        <row r="13615">
          <cell r="A13615">
            <v>45091.528634259303</v>
          </cell>
          <cell r="B13615">
            <v>4285</v>
          </cell>
          <cell r="F13615" t="str">
            <v>CC-00949805</v>
          </cell>
          <cell r="J13615" t="str">
            <v>Complaint - Running With Problem</v>
          </cell>
          <cell r="R13615" t="str">
            <v>BSLD230361</v>
          </cell>
          <cell r="AB13615" t="str">
            <v>Change pressure regulator kit, air filter compressor and engine both side, change oil filter, change air oil separator and change 40 liter. After that start the unit found running ok.</v>
          </cell>
        </row>
        <row r="13616">
          <cell r="A13616">
            <v>45091.528425925899</v>
          </cell>
          <cell r="B13616">
            <v>1777</v>
          </cell>
          <cell r="F13616" t="str">
            <v>CC-00949804</v>
          </cell>
          <cell r="J13616" t="str">
            <v>Sales Call</v>
          </cell>
          <cell r="R13616" t="str">
            <v>BTHD120971</v>
          </cell>
          <cell r="AB13616" t="str">
            <v>for HMR s</v>
          </cell>
        </row>
        <row r="13617">
          <cell r="A13617">
            <v>45091.526145833297</v>
          </cell>
          <cell r="B13617">
            <v>1210</v>
          </cell>
          <cell r="F13617" t="str">
            <v>CC-00949794</v>
          </cell>
          <cell r="J13617" t="str">
            <v>Sales Call</v>
          </cell>
          <cell r="R13617" t="str">
            <v>BTJL152348</v>
          </cell>
          <cell r="AB13617" t="str">
            <v>for HMR</v>
          </cell>
        </row>
        <row r="13618">
          <cell r="A13618">
            <v>45091.523831018501</v>
          </cell>
          <cell r="B13618">
            <v>1007</v>
          </cell>
          <cell r="F13618" t="str">
            <v>CC-00949782</v>
          </cell>
          <cell r="J13618" t="str">
            <v>Sales Call</v>
          </cell>
          <cell r="R13618" t="str">
            <v>BTDD120878</v>
          </cell>
          <cell r="AB13618" t="str">
            <v>for HMR</v>
          </cell>
        </row>
        <row r="13619">
          <cell r="A13619">
            <v>45091.522245370397</v>
          </cell>
          <cell r="B13619">
            <v>3936</v>
          </cell>
          <cell r="F13619" t="str">
            <v>CC-00949777</v>
          </cell>
          <cell r="J13619" t="str">
            <v>Sales Call</v>
          </cell>
          <cell r="R13619" t="str">
            <v>BTEL160427</v>
          </cell>
          <cell r="AB13619" t="str">
            <v>for HMR</v>
          </cell>
        </row>
        <row r="13620">
          <cell r="A13620">
            <v>45091.520011574103</v>
          </cell>
          <cell r="B13620">
            <v>631</v>
          </cell>
          <cell r="F13620" t="str">
            <v>CC-00949767</v>
          </cell>
          <cell r="J13620" t="str">
            <v>Sales Call</v>
          </cell>
          <cell r="R13620" t="str">
            <v>BTHD120963</v>
          </cell>
          <cell r="AB13620" t="str">
            <v>for  HMR</v>
          </cell>
        </row>
        <row r="13621">
          <cell r="A13621">
            <v>45091.479224536997</v>
          </cell>
          <cell r="B13621">
            <v>6652</v>
          </cell>
          <cell r="F13621" t="str">
            <v>CC-00949640</v>
          </cell>
          <cell r="J13621" t="str">
            <v>Sales Call</v>
          </cell>
          <cell r="R13621" t="str">
            <v>BTIS032025</v>
          </cell>
          <cell r="AB13621" t="str">
            <v>Sales call for HMR updation</v>
          </cell>
        </row>
        <row r="13622">
          <cell r="A13622">
            <v>45091.4458101852</v>
          </cell>
          <cell r="B13622">
            <v>2119</v>
          </cell>
          <cell r="F13622" t="str">
            <v>CC-00949508</v>
          </cell>
          <cell r="J13622" t="str">
            <v>Sales Call</v>
          </cell>
          <cell r="R13622" t="str">
            <v>BUDD162740</v>
          </cell>
          <cell r="AB13622" t="str">
            <v>for HMR</v>
          </cell>
        </row>
        <row r="13623">
          <cell r="A13623">
            <v>45091.4433796296</v>
          </cell>
          <cell r="B13623">
            <v>598</v>
          </cell>
          <cell r="F13623" t="str">
            <v>CC-00949497</v>
          </cell>
          <cell r="J13623" t="str">
            <v>Sales Call</v>
          </cell>
          <cell r="R13623" t="str">
            <v>BUID220797</v>
          </cell>
          <cell r="AB13623" t="str">
            <v>for HMR</v>
          </cell>
        </row>
        <row r="13624">
          <cell r="A13624">
            <v>45091.440682870401</v>
          </cell>
          <cell r="B13624">
            <v>232</v>
          </cell>
          <cell r="F13624" t="str">
            <v>CC-00949488</v>
          </cell>
          <cell r="J13624" t="str">
            <v>Sales Call</v>
          </cell>
          <cell r="R13624" t="str">
            <v>BWJL153355</v>
          </cell>
          <cell r="AB13624" t="str">
            <v>for HMR</v>
          </cell>
        </row>
        <row r="13625">
          <cell r="A13625">
            <v>45090.705972222197</v>
          </cell>
          <cell r="B13625">
            <v>26552</v>
          </cell>
          <cell r="F13625" t="str">
            <v>CC-00949113</v>
          </cell>
          <cell r="J13625" t="str">
            <v>Sales Call</v>
          </cell>
          <cell r="R13625" t="str">
            <v>BRIS035698</v>
          </cell>
          <cell r="AB13625" t="str">
            <v>Sales call for HMR updation</v>
          </cell>
        </row>
        <row r="13626">
          <cell r="A13626">
            <v>45090.703819444403</v>
          </cell>
          <cell r="B13626">
            <v>30016</v>
          </cell>
          <cell r="F13626" t="str">
            <v>CC-00949107</v>
          </cell>
          <cell r="J13626" t="str">
            <v>Sales Call</v>
          </cell>
          <cell r="R13626" t="str">
            <v>BMDS040417</v>
          </cell>
          <cell r="AB13626" t="str">
            <v>Sales call for HMR updation</v>
          </cell>
        </row>
        <row r="13627">
          <cell r="A13627">
            <v>45090.672222222202</v>
          </cell>
          <cell r="B13627">
            <v>23357</v>
          </cell>
          <cell r="F13627" t="str">
            <v>CC-00949053</v>
          </cell>
          <cell r="J13627" t="str">
            <v>Sales Call</v>
          </cell>
          <cell r="R13627" t="str">
            <v>BMFC370445</v>
          </cell>
          <cell r="AB13627" t="str">
            <v>Sales call for HMR updation</v>
          </cell>
        </row>
        <row r="13628">
          <cell r="A13628">
            <v>45090.669745370396</v>
          </cell>
          <cell r="B13628">
            <v>1010</v>
          </cell>
          <cell r="F13628" t="str">
            <v>CC-00949050</v>
          </cell>
          <cell r="J13628" t="str">
            <v>Sales Call</v>
          </cell>
          <cell r="R13628" t="str">
            <v>BVFS049398</v>
          </cell>
          <cell r="AB13628" t="str">
            <v>Sales call for HMR updation</v>
          </cell>
        </row>
        <row r="13629">
          <cell r="A13629">
            <v>45090.667557870402</v>
          </cell>
          <cell r="B13629">
            <v>21685</v>
          </cell>
          <cell r="F13629" t="str">
            <v>CC-00949048</v>
          </cell>
          <cell r="J13629" t="str">
            <v>Sales Call</v>
          </cell>
          <cell r="R13629" t="str">
            <v>BMFS031276</v>
          </cell>
          <cell r="AB13629" t="str">
            <v>Sales call for HMR updation</v>
          </cell>
        </row>
        <row r="13630">
          <cell r="A13630">
            <v>45090.664270833302</v>
          </cell>
          <cell r="B13630">
            <v>23908</v>
          </cell>
          <cell r="F13630" t="str">
            <v>CC-00949045</v>
          </cell>
          <cell r="J13630" t="str">
            <v>Sales Call</v>
          </cell>
          <cell r="R13630" t="str">
            <v>BMFS031346</v>
          </cell>
          <cell r="AB13630" t="str">
            <v>Sales call for HMR updation</v>
          </cell>
        </row>
        <row r="13631">
          <cell r="A13631">
            <v>45090.661585648202</v>
          </cell>
          <cell r="B13631">
            <v>6</v>
          </cell>
          <cell r="F13631" t="str">
            <v>CC-00949041</v>
          </cell>
          <cell r="J13631" t="str">
            <v>Sales Call</v>
          </cell>
          <cell r="R13631" t="str">
            <v>BWKS040406</v>
          </cell>
          <cell r="AB13631" t="str">
            <v>Sales call for HMR updation</v>
          </cell>
        </row>
        <row r="13632">
          <cell r="A13632">
            <v>45090.659490740698</v>
          </cell>
          <cell r="B13632">
            <v>38613</v>
          </cell>
          <cell r="F13632" t="str">
            <v>CC-00949037</v>
          </cell>
          <cell r="J13632" t="str">
            <v>Sales Call</v>
          </cell>
          <cell r="R13632" t="str">
            <v>BMIS031759</v>
          </cell>
          <cell r="AB13632" t="str">
            <v>Sales call for HMR updation</v>
          </cell>
        </row>
        <row r="13633">
          <cell r="A13633">
            <v>45090.590358796297</v>
          </cell>
          <cell r="B13633">
            <v>496</v>
          </cell>
          <cell r="F13633" t="str">
            <v>CC-00948874</v>
          </cell>
          <cell r="J13633" t="str">
            <v>Sales Call</v>
          </cell>
          <cell r="R13633" t="str">
            <v>BSHD120743</v>
          </cell>
          <cell r="AB13633" t="str">
            <v>Sales call carried out for HMR collection</v>
          </cell>
        </row>
        <row r="13634">
          <cell r="A13634">
            <v>45090.588240740697</v>
          </cell>
          <cell r="B13634">
            <v>496</v>
          </cell>
          <cell r="F13634" t="str">
            <v>CC-00948872</v>
          </cell>
          <cell r="J13634" t="str">
            <v>Sales Call</v>
          </cell>
          <cell r="R13634" t="str">
            <v>BSHD120746</v>
          </cell>
          <cell r="AB13634" t="str">
            <v>Sales call carried out for HMR collection</v>
          </cell>
        </row>
        <row r="13635">
          <cell r="A13635">
            <v>45090.585706018501</v>
          </cell>
          <cell r="B13635">
            <v>6140</v>
          </cell>
          <cell r="F13635" t="str">
            <v>CC-00948867</v>
          </cell>
          <cell r="J13635" t="str">
            <v>Sales Call</v>
          </cell>
          <cell r="R13635" t="str">
            <v>BSFD161795</v>
          </cell>
          <cell r="AB13635" t="str">
            <v>Sales call carried out for HMR collection</v>
          </cell>
        </row>
        <row r="13636">
          <cell r="A13636">
            <v>45090.582453703697</v>
          </cell>
          <cell r="B13636">
            <v>1210</v>
          </cell>
          <cell r="F13636" t="str">
            <v>CC-00948861</v>
          </cell>
          <cell r="J13636" t="str">
            <v>Sales Call</v>
          </cell>
          <cell r="R13636" t="str">
            <v>BTKD200646</v>
          </cell>
          <cell r="AB13636" t="str">
            <v>Sales call carried out for HMR collection</v>
          </cell>
        </row>
        <row r="13637">
          <cell r="A13637">
            <v>45090.580023148097</v>
          </cell>
          <cell r="B13637">
            <v>4500</v>
          </cell>
          <cell r="F13637" t="str">
            <v>CC-00948858</v>
          </cell>
          <cell r="J13637" t="str">
            <v>Sales Call</v>
          </cell>
          <cell r="R13637" t="str">
            <v>BSKD200409</v>
          </cell>
          <cell r="AB13637" t="str">
            <v>Sales call carried out for HMR collection</v>
          </cell>
        </row>
        <row r="13638">
          <cell r="A13638">
            <v>45090.577280092599</v>
          </cell>
          <cell r="B13638">
            <v>4900</v>
          </cell>
          <cell r="F13638" t="str">
            <v>CC-00948854</v>
          </cell>
          <cell r="J13638" t="str">
            <v>Sales Call</v>
          </cell>
          <cell r="R13638" t="str">
            <v>BSJD161422</v>
          </cell>
          <cell r="AB13638" t="str">
            <v>Sales call carried out for HMR collection</v>
          </cell>
        </row>
        <row r="13639">
          <cell r="A13639">
            <v>45090.574872685203</v>
          </cell>
          <cell r="B13639">
            <v>1800</v>
          </cell>
          <cell r="F13639" t="str">
            <v>CC-00948849</v>
          </cell>
          <cell r="J13639" t="str">
            <v>Sales Call</v>
          </cell>
          <cell r="R13639" t="str">
            <v>BSHD161938</v>
          </cell>
          <cell r="AB13639" t="str">
            <v>Sales call carried out for HMR collection</v>
          </cell>
        </row>
        <row r="13640">
          <cell r="A13640">
            <v>45090.572361111103</v>
          </cell>
          <cell r="B13640">
            <v>3040</v>
          </cell>
          <cell r="F13640" t="str">
            <v>CC-00948845</v>
          </cell>
          <cell r="J13640" t="str">
            <v>Sales Call</v>
          </cell>
          <cell r="R13640" t="str">
            <v>BSID220375</v>
          </cell>
          <cell r="AB13640" t="str">
            <v>Sales call carried out for HMR collection</v>
          </cell>
        </row>
        <row r="13641">
          <cell r="A13641">
            <v>45090.572002314802</v>
          </cell>
          <cell r="B13641">
            <v>40841</v>
          </cell>
          <cell r="F13641" t="str">
            <v>CC-00948844</v>
          </cell>
          <cell r="J13641" t="str">
            <v>Sales Call</v>
          </cell>
          <cell r="R13641" t="str">
            <v>BLGS040582</v>
          </cell>
          <cell r="AB13641" t="str">
            <v>Sales call for HMR updation</v>
          </cell>
        </row>
        <row r="13642">
          <cell r="A13642">
            <v>45090.569976851897</v>
          </cell>
          <cell r="B13642">
            <v>5590</v>
          </cell>
          <cell r="F13642" t="str">
            <v>CC-00948840</v>
          </cell>
          <cell r="J13642" t="str">
            <v>Sales Call</v>
          </cell>
          <cell r="R13642" t="str">
            <v>BRDD161036</v>
          </cell>
          <cell r="AB13642" t="str">
            <v>Sales call carried out for HMR collection</v>
          </cell>
        </row>
        <row r="13643">
          <cell r="A13643">
            <v>45090.567499999997</v>
          </cell>
          <cell r="B13643">
            <v>5220</v>
          </cell>
          <cell r="F13643" t="str">
            <v>CC-00948835</v>
          </cell>
          <cell r="J13643" t="str">
            <v>Sales Call</v>
          </cell>
          <cell r="R13643" t="str">
            <v>BSBD161624</v>
          </cell>
          <cell r="AB13643" t="str">
            <v>Sales call carried out for HMR collection</v>
          </cell>
        </row>
        <row r="13644">
          <cell r="A13644">
            <v>45090.565266203703</v>
          </cell>
          <cell r="B13644">
            <v>4365</v>
          </cell>
          <cell r="F13644" t="str">
            <v>CC-00948830</v>
          </cell>
          <cell r="J13644" t="str">
            <v>Sales Call</v>
          </cell>
          <cell r="R13644" t="str">
            <v>BRLD160724</v>
          </cell>
          <cell r="AB13644" t="str">
            <v>Sales call carried out for HMR collection</v>
          </cell>
        </row>
        <row r="13645">
          <cell r="A13645">
            <v>45090.562106481499</v>
          </cell>
          <cell r="B13645">
            <v>5030</v>
          </cell>
          <cell r="F13645" t="str">
            <v>CC-00948826</v>
          </cell>
          <cell r="J13645" t="str">
            <v>Sales Call</v>
          </cell>
          <cell r="R13645" t="str">
            <v>BRJD160606</v>
          </cell>
          <cell r="AB13645" t="str">
            <v>Sales call carried out for HMR collection</v>
          </cell>
        </row>
        <row r="13646">
          <cell r="A13646">
            <v>45090.559571759302</v>
          </cell>
          <cell r="B13646">
            <v>5340</v>
          </cell>
          <cell r="F13646" t="str">
            <v>CC-00948823</v>
          </cell>
          <cell r="J13646" t="str">
            <v>Sales Call</v>
          </cell>
          <cell r="R13646" t="str">
            <v>BRDD161019</v>
          </cell>
          <cell r="AB13646" t="str">
            <v>Sales call carried out for HMR collection</v>
          </cell>
        </row>
        <row r="13647">
          <cell r="A13647">
            <v>45090.556967592602</v>
          </cell>
          <cell r="B13647">
            <v>3450</v>
          </cell>
          <cell r="F13647" t="str">
            <v>CC-00948819</v>
          </cell>
          <cell r="J13647" t="str">
            <v>Sales Call</v>
          </cell>
          <cell r="R13647" t="str">
            <v>BRDD161021</v>
          </cell>
          <cell r="AB13647" t="str">
            <v>Sales call carried out for HMR collection</v>
          </cell>
        </row>
        <row r="13648">
          <cell r="A13648">
            <v>45090.554537037002</v>
          </cell>
          <cell r="B13648">
            <v>4675</v>
          </cell>
          <cell r="F13648" t="str">
            <v>CC-00948816</v>
          </cell>
          <cell r="J13648" t="str">
            <v>Sales Call</v>
          </cell>
          <cell r="R13648" t="str">
            <v>BQJD120016</v>
          </cell>
          <cell r="AB13648" t="str">
            <v>Sales call carried out for HMR collection</v>
          </cell>
        </row>
        <row r="13649">
          <cell r="A13649">
            <v>45090.551550925898</v>
          </cell>
          <cell r="B13649">
            <v>11</v>
          </cell>
          <cell r="F13649" t="str">
            <v>CC-00948809</v>
          </cell>
          <cell r="J13649" t="str">
            <v>Sales Call</v>
          </cell>
          <cell r="R13649" t="str">
            <v>BVIC378175</v>
          </cell>
          <cell r="AB13649" t="str">
            <v>Sales call for HMR updation</v>
          </cell>
        </row>
        <row r="13650">
          <cell r="A13650">
            <v>45090.551377314798</v>
          </cell>
          <cell r="B13650">
            <v>7870</v>
          </cell>
          <cell r="F13650" t="str">
            <v>CC-00948808</v>
          </cell>
          <cell r="J13650" t="str">
            <v>Sales Call</v>
          </cell>
          <cell r="R13650" t="str">
            <v>BSGD161904</v>
          </cell>
          <cell r="AB13650" t="str">
            <v>Sales call carried out for HMR collection</v>
          </cell>
        </row>
        <row r="13651">
          <cell r="A13651">
            <v>45090.548912036997</v>
          </cell>
          <cell r="B13651">
            <v>25414</v>
          </cell>
          <cell r="F13651" t="str">
            <v>CC-00948798</v>
          </cell>
          <cell r="J13651" t="str">
            <v>Sales Call</v>
          </cell>
          <cell r="R13651" t="str">
            <v>BMJS040004</v>
          </cell>
          <cell r="AB13651" t="str">
            <v>Sales call for HMR updation</v>
          </cell>
        </row>
        <row r="13652">
          <cell r="A13652">
            <v>45090.548703703702</v>
          </cell>
          <cell r="B13652">
            <v>5830</v>
          </cell>
          <cell r="F13652" t="str">
            <v>CC-00948796</v>
          </cell>
          <cell r="J13652" t="str">
            <v>Sales Call</v>
          </cell>
          <cell r="R13652" t="str">
            <v>BPLD200068</v>
          </cell>
          <cell r="AB13652" t="str">
            <v>Sales call carried out for HMR collection</v>
          </cell>
        </row>
        <row r="13653">
          <cell r="A13653">
            <v>45090.546620370398</v>
          </cell>
          <cell r="B13653">
            <v>23850</v>
          </cell>
          <cell r="F13653" t="str">
            <v>CC-00948789</v>
          </cell>
          <cell r="J13653" t="str">
            <v>Sales Call</v>
          </cell>
          <cell r="R13653" t="str">
            <v>BMKC370048</v>
          </cell>
          <cell r="AB13653" t="str">
            <v>Sales call for HMR updation</v>
          </cell>
        </row>
        <row r="13654">
          <cell r="A13654">
            <v>45090.545891203699</v>
          </cell>
          <cell r="B13654">
            <v>4450</v>
          </cell>
          <cell r="F13654" t="str">
            <v>CC-00948787</v>
          </cell>
          <cell r="J13654" t="str">
            <v>Sales Call</v>
          </cell>
          <cell r="R13654" t="str">
            <v>BRAD160816</v>
          </cell>
          <cell r="AB13654" t="str">
            <v>Sales call carried out for HMR collection</v>
          </cell>
        </row>
        <row r="13655">
          <cell r="A13655">
            <v>45090.544432870403</v>
          </cell>
          <cell r="B13655">
            <v>11</v>
          </cell>
          <cell r="F13655" t="str">
            <v>CC-00948783</v>
          </cell>
          <cell r="J13655" t="str">
            <v>Sales Call</v>
          </cell>
          <cell r="R13655" t="str">
            <v>BWKC378684</v>
          </cell>
          <cell r="AB13655" t="str">
            <v>Sales call for HMR updation</v>
          </cell>
        </row>
        <row r="13656">
          <cell r="A13656">
            <v>45090.542361111096</v>
          </cell>
          <cell r="B13656">
            <v>23289</v>
          </cell>
          <cell r="F13656" t="str">
            <v>CC-00948773</v>
          </cell>
          <cell r="J13656" t="str">
            <v>Sales Call</v>
          </cell>
          <cell r="R13656" t="str">
            <v>BSKS036366</v>
          </cell>
          <cell r="AB13656" t="str">
            <v>Sales call for HMR updation</v>
          </cell>
        </row>
        <row r="13657">
          <cell r="A13657">
            <v>45090.539814814802</v>
          </cell>
          <cell r="B13657">
            <v>7460</v>
          </cell>
          <cell r="F13657" t="str">
            <v>CC-00948758</v>
          </cell>
          <cell r="J13657" t="str">
            <v>Sales Call</v>
          </cell>
          <cell r="R13657" t="str">
            <v>BPHD160162</v>
          </cell>
          <cell r="AB13657" t="str">
            <v>Sales call carried out for HMR collection</v>
          </cell>
        </row>
        <row r="13658">
          <cell r="A13658">
            <v>45090.532685185201</v>
          </cell>
          <cell r="B13658">
            <v>5000</v>
          </cell>
          <cell r="F13658" t="str">
            <v>CC-00948742</v>
          </cell>
          <cell r="J13658" t="str">
            <v>Sales Call</v>
          </cell>
          <cell r="R13658" t="str">
            <v>BRLD160756</v>
          </cell>
          <cell r="AB13658" t="str">
            <v>Sales call carried out for HMR collection</v>
          </cell>
        </row>
        <row r="13659">
          <cell r="A13659">
            <v>45090.530115740701</v>
          </cell>
          <cell r="B13659">
            <v>5850</v>
          </cell>
          <cell r="F13659" t="str">
            <v>CC-00948735</v>
          </cell>
          <cell r="J13659" t="str">
            <v>Sales Call</v>
          </cell>
          <cell r="R13659" t="str">
            <v>GPGD160208</v>
          </cell>
          <cell r="AB13659" t="str">
            <v>Sales call carried out for HMR collection</v>
          </cell>
        </row>
        <row r="13660">
          <cell r="A13660">
            <v>45090.527928240699</v>
          </cell>
          <cell r="B13660">
            <v>5020</v>
          </cell>
          <cell r="F13660" t="str">
            <v>CC-00948728</v>
          </cell>
          <cell r="J13660" t="str">
            <v>Sales Call</v>
          </cell>
          <cell r="R13660" t="str">
            <v>BSJD161406</v>
          </cell>
          <cell r="AB13660" t="str">
            <v>Sales call carried out for HMR collection</v>
          </cell>
        </row>
        <row r="13661">
          <cell r="A13661">
            <v>45090.5255555556</v>
          </cell>
          <cell r="B13661">
            <v>1520</v>
          </cell>
          <cell r="F13661" t="str">
            <v>CC-00948721</v>
          </cell>
          <cell r="J13661" t="str">
            <v>Sales Call</v>
          </cell>
          <cell r="R13661" t="str">
            <v>BRKD120213</v>
          </cell>
          <cell r="AB13661" t="str">
            <v>Sales call carried out for HMR collection</v>
          </cell>
        </row>
        <row r="13662">
          <cell r="A13662">
            <v>45090.523217592599</v>
          </cell>
          <cell r="B13662">
            <v>4360</v>
          </cell>
          <cell r="F13662" t="str">
            <v>CC-00948713</v>
          </cell>
          <cell r="J13662" t="str">
            <v>Sales Call</v>
          </cell>
          <cell r="R13662" t="str">
            <v>BRJD160600</v>
          </cell>
          <cell r="AB13662" t="str">
            <v>Sales call carried out for HMR collection</v>
          </cell>
        </row>
        <row r="13663">
          <cell r="A13663">
            <v>45090.514930555597</v>
          </cell>
          <cell r="B13663">
            <v>3190</v>
          </cell>
          <cell r="F13663" t="str">
            <v>CC-00948686</v>
          </cell>
          <cell r="J13663" t="str">
            <v>Sales Call</v>
          </cell>
          <cell r="R13663" t="str">
            <v>GPLL150106</v>
          </cell>
          <cell r="AB13663" t="str">
            <v>Sales call carried out for HMR collection</v>
          </cell>
        </row>
        <row r="13664">
          <cell r="A13664">
            <v>45090.497731481497</v>
          </cell>
          <cell r="B13664">
            <v>2070</v>
          </cell>
          <cell r="F13664" t="str">
            <v>CC-00948646</v>
          </cell>
          <cell r="J13664" t="str">
            <v>Sales Call</v>
          </cell>
          <cell r="R13664" t="str">
            <v>BSKD161476</v>
          </cell>
          <cell r="AB13664" t="str">
            <v>Sales call carried out for HMR collection</v>
          </cell>
        </row>
        <row r="13665">
          <cell r="A13665">
            <v>45090.494849536997</v>
          </cell>
          <cell r="B13665">
            <v>2210</v>
          </cell>
          <cell r="F13665" t="str">
            <v>CC-00948641</v>
          </cell>
          <cell r="J13665" t="str">
            <v>Sales Call</v>
          </cell>
          <cell r="R13665" t="str">
            <v>BSLD161503</v>
          </cell>
          <cell r="AB13665" t="str">
            <v>Sales call carried out for HMR collection</v>
          </cell>
        </row>
        <row r="13666">
          <cell r="A13666">
            <v>45090.492418981499</v>
          </cell>
          <cell r="B13666">
            <v>1080</v>
          </cell>
          <cell r="F13666" t="str">
            <v>CC-00948637</v>
          </cell>
          <cell r="J13666" t="str">
            <v>Sales Call</v>
          </cell>
          <cell r="R13666" t="str">
            <v>BIED200036</v>
          </cell>
          <cell r="AB13666" t="str">
            <v>Sales call carried out for HMR collection</v>
          </cell>
        </row>
        <row r="13667">
          <cell r="A13667">
            <v>45090.490891203699</v>
          </cell>
          <cell r="B13667">
            <v>2455</v>
          </cell>
          <cell r="F13667" t="str">
            <v>CC-00948634</v>
          </cell>
          <cell r="J13667" t="str">
            <v>Sales Call</v>
          </cell>
          <cell r="R13667" t="str">
            <v>BPID120091</v>
          </cell>
          <cell r="AB13667" t="str">
            <v>Sales call carried out for HMR collection</v>
          </cell>
        </row>
        <row r="13668">
          <cell r="A13668">
            <v>45090.4864930556</v>
          </cell>
          <cell r="B13668">
            <v>1710</v>
          </cell>
          <cell r="F13668" t="str">
            <v>CC-00948627</v>
          </cell>
          <cell r="J13668" t="str">
            <v>Sales Call</v>
          </cell>
          <cell r="R13668" t="str">
            <v>BPGD220035</v>
          </cell>
          <cell r="AB13668" t="str">
            <v>Sales call carried out for HMR collection</v>
          </cell>
        </row>
        <row r="13669">
          <cell r="A13669">
            <v>45090.483541666697</v>
          </cell>
          <cell r="B13669">
            <v>970</v>
          </cell>
          <cell r="F13669" t="str">
            <v>CC-00948621</v>
          </cell>
          <cell r="J13669" t="str">
            <v>Sales Call</v>
          </cell>
          <cell r="R13669" t="str">
            <v>BTID162377</v>
          </cell>
          <cell r="AB13669" t="str">
            <v>Sales call carried out for HMR collection</v>
          </cell>
        </row>
        <row r="13670">
          <cell r="A13670">
            <v>45090.482650462996</v>
          </cell>
          <cell r="B13670">
            <v>12556</v>
          </cell>
          <cell r="F13670" t="str">
            <v>CC-00948618</v>
          </cell>
          <cell r="J13670" t="str">
            <v>Sales Call</v>
          </cell>
          <cell r="R13670" t="str">
            <v>BSAS036958</v>
          </cell>
          <cell r="AB13670" t="str">
            <v>Sales call for HMR updation</v>
          </cell>
        </row>
        <row r="13671">
          <cell r="A13671">
            <v>45090.480972222198</v>
          </cell>
          <cell r="B13671">
            <v>3560</v>
          </cell>
          <cell r="F13671" t="str">
            <v>CC-00948615</v>
          </cell>
          <cell r="J13671" t="str">
            <v>Sales Call</v>
          </cell>
          <cell r="R13671" t="str">
            <v>BTJD162016</v>
          </cell>
          <cell r="AB13671" t="str">
            <v>Sales call carried out for HMR collection.</v>
          </cell>
        </row>
        <row r="13672">
          <cell r="A13672">
            <v>45090.472476851799</v>
          </cell>
          <cell r="B13672">
            <v>15364</v>
          </cell>
          <cell r="F13672" t="str">
            <v>CC-00948590</v>
          </cell>
          <cell r="J13672" t="str">
            <v>Sales Call</v>
          </cell>
          <cell r="R13672" t="str">
            <v>BSBC375530</v>
          </cell>
          <cell r="AB13672" t="str">
            <v>Sales call for HMR updation</v>
          </cell>
        </row>
        <row r="13673">
          <cell r="A13673">
            <v>45090.470300925903</v>
          </cell>
          <cell r="B13673">
            <v>0</v>
          </cell>
          <cell r="F13673" t="str">
            <v>CC-00948586</v>
          </cell>
          <cell r="J13673" t="str">
            <v>Commissioning</v>
          </cell>
          <cell r="R13673" t="str">
            <v>CWLE669017</v>
          </cell>
          <cell r="AB13673" t="str">
            <v>COMMISSIONING DONE</v>
          </cell>
        </row>
        <row r="13674">
          <cell r="A13674">
            <v>45090.4660532407</v>
          </cell>
          <cell r="B13674">
            <v>54157</v>
          </cell>
          <cell r="F13674" t="str">
            <v>CC-00948573</v>
          </cell>
          <cell r="J13674" t="str">
            <v>Sales Call</v>
          </cell>
          <cell r="R13674" t="str">
            <v>BMBL160078</v>
          </cell>
          <cell r="AB13674" t="str">
            <v>Sales call for HMR updation</v>
          </cell>
        </row>
        <row r="13675">
          <cell r="A13675">
            <v>45090.459826388898</v>
          </cell>
          <cell r="B13675">
            <v>73360</v>
          </cell>
          <cell r="F13675" t="str">
            <v>CC-00948562</v>
          </cell>
          <cell r="J13675" t="str">
            <v>Sales Call</v>
          </cell>
          <cell r="R13675" t="str">
            <v>BMBS030816</v>
          </cell>
          <cell r="AB13675" t="str">
            <v>Sales call for HMR updation</v>
          </cell>
        </row>
        <row r="13676">
          <cell r="A13676">
            <v>45090.457256944399</v>
          </cell>
          <cell r="B13676">
            <v>0</v>
          </cell>
          <cell r="F13676" t="str">
            <v>CC-00948559</v>
          </cell>
          <cell r="J13676" t="str">
            <v>Complaint - Breakdown</v>
          </cell>
          <cell r="R13676" t="str">
            <v>DVBL153138</v>
          </cell>
          <cell r="AB13676" t="str">
            <v>Problem found in Starter so waiting for L&amp;T Engineer to attend the site 13-06-2023
Waiting for new starter from L&amp;T dealer 17-06-2023
Starter received from L&amp;T dealer is wrong waiting for new starter from L&amp;T dealer 22-06-2023
Today we attend the customer site for complain starter not working so we change starter now machine running ok.</v>
          </cell>
        </row>
        <row r="13677">
          <cell r="A13677">
            <v>45090.449108796303</v>
          </cell>
          <cell r="B13677">
            <v>2505</v>
          </cell>
          <cell r="F13677" t="str">
            <v>CC-00948545</v>
          </cell>
          <cell r="J13677" t="str">
            <v>Schedule Service</v>
          </cell>
          <cell r="R13677" t="str">
            <v>BPID120091</v>
          </cell>
          <cell r="AB13677" t="str">
            <v>Attend the site for schedule service so drain oil from tank and cooler about 38 liter after that change oil filter, air filter compress or and engine both side and oil 40 liters. After that start the unit found running ok.</v>
          </cell>
        </row>
        <row r="13678">
          <cell r="A13678">
            <v>45090.448229166701</v>
          </cell>
          <cell r="B13678">
            <v>9125</v>
          </cell>
          <cell r="F13678" t="str">
            <v>CC-00948543</v>
          </cell>
          <cell r="J13678" t="str">
            <v>Schedule Service</v>
          </cell>
          <cell r="R13678" t="str">
            <v>BQED160244</v>
          </cell>
          <cell r="AB13678" t="str">
            <v>Attend the site for schedule service so drain oil from tank and cooler about 38 liter after that change oil filter, air filter compress or and engine both site and oil 40 liters. After that start the unit found running ok.</v>
          </cell>
        </row>
        <row r="13679">
          <cell r="A13679">
            <v>45090.446689814802</v>
          </cell>
          <cell r="B13679">
            <v>5020</v>
          </cell>
          <cell r="F13679" t="str">
            <v>CC-00948537</v>
          </cell>
          <cell r="J13679" t="str">
            <v>Schedule Service</v>
          </cell>
          <cell r="R13679" t="str">
            <v>BSJD161406</v>
          </cell>
          <cell r="AB13679" t="str">
            <v>Attend the site for schedule service so drain oil from tank and cooler about 38 liter after that change oil filter, air filter compress or and engine both site and oil 40 liters. After that start the unit found running ok.</v>
          </cell>
        </row>
        <row r="13680">
          <cell r="A13680">
            <v>45090.445706018501</v>
          </cell>
          <cell r="B13680">
            <v>3010</v>
          </cell>
          <cell r="F13680" t="str">
            <v>CC-00948536</v>
          </cell>
          <cell r="J13680" t="str">
            <v>Schedule Service</v>
          </cell>
          <cell r="R13680" t="str">
            <v>BSFD161819</v>
          </cell>
          <cell r="AB13680"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3681">
          <cell r="A13681">
            <v>45090.444710648102</v>
          </cell>
          <cell r="B13681">
            <v>4125</v>
          </cell>
          <cell r="F13681" t="str">
            <v>CC-00948531</v>
          </cell>
          <cell r="J13681" t="str">
            <v>Schedule Service</v>
          </cell>
          <cell r="R13681" t="str">
            <v>BSID161979</v>
          </cell>
          <cell r="AB13681"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3682">
          <cell r="A13682">
            <v>45090.443611111099</v>
          </cell>
          <cell r="B13682">
            <v>995</v>
          </cell>
          <cell r="F13682" t="str">
            <v>CC-00948524</v>
          </cell>
          <cell r="J13682" t="str">
            <v>Schedule Service</v>
          </cell>
          <cell r="R13682" t="str">
            <v>BULD121094</v>
          </cell>
          <cell r="AB13682" t="str">
            <v>Attend the site for schedule service so drain oil from tank and cooler about 38 liter after that change oil filter air filter compress or and engine both site and oil 40 liters. After that start the unit found running ok.</v>
          </cell>
        </row>
        <row r="13683">
          <cell r="A13683">
            <v>45090.442499999997</v>
          </cell>
          <cell r="B13683">
            <v>625</v>
          </cell>
          <cell r="F13683" t="str">
            <v>CC-00948520</v>
          </cell>
          <cell r="J13683" t="str">
            <v>Schedule Service</v>
          </cell>
          <cell r="R13683" t="str">
            <v>BUJD121018</v>
          </cell>
          <cell r="AB13683" t="str">
            <v>Attend the site for schedule service so drain oil from tank and cooler about 38 liter after that change oil filter, air filter compress or and engine both site and oil 40 liters. After that start the unit found running ok.</v>
          </cell>
        </row>
        <row r="13684">
          <cell r="A13684">
            <v>45090.441481481503</v>
          </cell>
          <cell r="B13684">
            <v>8340</v>
          </cell>
          <cell r="F13684" t="str">
            <v>CC-00948518</v>
          </cell>
          <cell r="J13684" t="str">
            <v>Schedule Service</v>
          </cell>
          <cell r="R13684" t="str">
            <v>BRCD160940</v>
          </cell>
          <cell r="AB13684" t="str">
            <v>Attend the site for schedule service so drain oil from tank and cooler about 38 liter after that change oil filter, air filter compress or and engine both side and oil 40 liters. After that start the unit found running ok.</v>
          </cell>
        </row>
        <row r="13685">
          <cell r="A13685">
            <v>45090.440520833297</v>
          </cell>
          <cell r="B13685">
            <v>4590</v>
          </cell>
          <cell r="F13685" t="str">
            <v>CC-00948515</v>
          </cell>
          <cell r="J13685" t="str">
            <v>Schedule Service</v>
          </cell>
          <cell r="R13685" t="str">
            <v>BSGD161864</v>
          </cell>
          <cell r="AB13685" t="str">
            <v>Attend the site for schedule service so drain oil from tank and cooler about 38 liter after that change oil filter, air filter compress or and engine both site and oil 40 liters. After that start the unit found running ok.</v>
          </cell>
        </row>
        <row r="13686">
          <cell r="A13686">
            <v>45090.439340277801</v>
          </cell>
          <cell r="B13686">
            <v>16910</v>
          </cell>
          <cell r="F13686" t="str">
            <v>CC-00948511</v>
          </cell>
          <cell r="J13686" t="str">
            <v>Schedule Service</v>
          </cell>
          <cell r="R13686" t="str">
            <v>BQHD160416</v>
          </cell>
          <cell r="AB13686" t="str">
            <v>Attend the site for schedule service so drain oil from tank and cooler about 38 liter after that change oil filter, air filter compress or and engine both site, actuator kit and oil 40 liters. After that start the unit found running ok.</v>
          </cell>
        </row>
        <row r="13687">
          <cell r="A13687">
            <v>45090.4383564815</v>
          </cell>
          <cell r="B13687">
            <v>4900</v>
          </cell>
          <cell r="F13687" t="str">
            <v>CC-00948510</v>
          </cell>
          <cell r="J13687" t="str">
            <v>Schedule Service</v>
          </cell>
          <cell r="R13687" t="str">
            <v>BSJD161422</v>
          </cell>
          <cell r="AB13687"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3688">
          <cell r="A13688">
            <v>45090.437326388899</v>
          </cell>
          <cell r="B13688">
            <v>4580</v>
          </cell>
          <cell r="F13688" t="str">
            <v>CC-00948506</v>
          </cell>
          <cell r="J13688" t="str">
            <v>Schedule Service</v>
          </cell>
          <cell r="R13688" t="str">
            <v>BRGD161218</v>
          </cell>
          <cell r="AB13688"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3689">
          <cell r="A13689">
            <v>45090.436400462997</v>
          </cell>
          <cell r="B13689">
            <v>6085</v>
          </cell>
          <cell r="F13689" t="str">
            <v>CC-00948502</v>
          </cell>
          <cell r="J13689" t="str">
            <v>Schedule Service</v>
          </cell>
          <cell r="R13689" t="str">
            <v>BRCD160968</v>
          </cell>
          <cell r="AB13689" t="str">
            <v>Attend the site for schedule service so drain oil from tank and cooler about 38 liter after that change oil filter, air filter compress or engine both site, and oil 40 liters. After that start the unit found running ok.</v>
          </cell>
        </row>
        <row r="13690">
          <cell r="A13690">
            <v>45090.435057870403</v>
          </cell>
          <cell r="B13690">
            <v>4500</v>
          </cell>
          <cell r="F13690" t="str">
            <v>CC-00948500</v>
          </cell>
          <cell r="J13690" t="str">
            <v>Schedule Service</v>
          </cell>
          <cell r="R13690" t="str">
            <v>BRGD161212</v>
          </cell>
          <cell r="AB13690"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3691">
          <cell r="A13691">
            <v>45090.434039351901</v>
          </cell>
          <cell r="B13691">
            <v>5505</v>
          </cell>
          <cell r="F13691" t="str">
            <v>CC-00948498</v>
          </cell>
          <cell r="J13691" t="str">
            <v>Schedule Service</v>
          </cell>
          <cell r="R13691" t="str">
            <v>BSKD161462</v>
          </cell>
          <cell r="AB13691" t="str">
            <v>Attend the site for schedule service so drain oil from tank and cooler about 38 liter after that change oil filter, air filter compressor ans engine both site, and oil 40 liters. After that start the unit found running ok.</v>
          </cell>
        </row>
        <row r="13692">
          <cell r="A13692">
            <v>45090.433101851799</v>
          </cell>
          <cell r="B13692">
            <v>6580</v>
          </cell>
          <cell r="F13692" t="str">
            <v>CC-00948494</v>
          </cell>
          <cell r="J13692" t="str">
            <v>Schedule Service</v>
          </cell>
          <cell r="R13692" t="str">
            <v>BTJD162046</v>
          </cell>
          <cell r="AB13692" t="str">
            <v>Attend the site for schedule service so drain oil from tank and cooler about 38 liter after that change oil filter, air filter compress or and engine both site, and oil 40 liters. After that start the unit found running ok.</v>
          </cell>
        </row>
        <row r="13693">
          <cell r="A13693">
            <v>45090.432175925896</v>
          </cell>
          <cell r="B13693">
            <v>8355</v>
          </cell>
          <cell r="F13693" t="str">
            <v>CC-00948493</v>
          </cell>
          <cell r="J13693" t="str">
            <v>Schedule Service</v>
          </cell>
          <cell r="R13693" t="str">
            <v>BSCD161691</v>
          </cell>
          <cell r="AB13693" t="str">
            <v>Attend the site for schedule service so drain oil from tank and cooler about 38 liter after that change oil filter, air filter compressor ans engine both site, actuator kit and oil 40 liters. After that start the unit found running ok.</v>
          </cell>
        </row>
        <row r="13694">
          <cell r="A13694">
            <v>45090.430891203701</v>
          </cell>
          <cell r="B13694">
            <v>1600</v>
          </cell>
          <cell r="F13694" t="str">
            <v>CC-00948489</v>
          </cell>
          <cell r="J13694" t="str">
            <v>Schedule Service</v>
          </cell>
          <cell r="R13694" t="str">
            <v>BVED231179</v>
          </cell>
          <cell r="AB13694" t="str">
            <v>Attend the site for schedule service so following jobs are done , replace separator filter element by new one and valve kit replaced are :- bdv kit 1no., actuator kit 3nos., After schedule maintenance start the unit and checked on load condition found unit is running with all parameters under limit.</v>
          </cell>
        </row>
        <row r="13695">
          <cell r="A13695">
            <v>45090.427662037</v>
          </cell>
          <cell r="B13695">
            <v>3380</v>
          </cell>
          <cell r="F13695" t="str">
            <v>CC-00948483</v>
          </cell>
          <cell r="J13695" t="str">
            <v>Schedule Service</v>
          </cell>
          <cell r="R13695" t="str">
            <v>BSID161973</v>
          </cell>
          <cell r="AB13695" t="str">
            <v>Attend the site for schedule service so drain oil from tank and cooler about 38 liter after that change oil filter, air filter compress or and engine both site and oil 40 liters. After that start the unit found running ok.</v>
          </cell>
        </row>
        <row r="13696">
          <cell r="A13696">
            <v>45090.426354166702</v>
          </cell>
          <cell r="B13696">
            <v>5845</v>
          </cell>
          <cell r="F13696" t="str">
            <v>CC-00948479</v>
          </cell>
          <cell r="J13696" t="str">
            <v>Schedule Service</v>
          </cell>
          <cell r="R13696" t="str">
            <v>BSID161968</v>
          </cell>
          <cell r="AB13696" t="str">
            <v>Attend the site for schedule service so drain oil from tank and cooler about 38 liter after that change oil filter, air filter compress or and engine both site, and oil 40 liters. After that start the unit found running ok.</v>
          </cell>
        </row>
        <row r="13697">
          <cell r="A13697">
            <v>45090.425254629597</v>
          </cell>
          <cell r="B13697">
            <v>25430</v>
          </cell>
          <cell r="F13697" t="str">
            <v>CC-00948477</v>
          </cell>
          <cell r="J13697" t="str">
            <v>Schedule Service</v>
          </cell>
          <cell r="R13697" t="str">
            <v>BMJD200014</v>
          </cell>
          <cell r="AB13697" t="str">
            <v>Attend the site for schedule service so drain oil from tank and cooler about 38 liter after that change oil filter, air oil separator, air filter compressor site, MPV kit, BDV kit, pressure regulator kit, actuator kit and oil 40 liters. After that start the unit found running ok.</v>
          </cell>
        </row>
        <row r="13698">
          <cell r="A13698">
            <v>45089.741099537001</v>
          </cell>
          <cell r="B13698">
            <v>25838</v>
          </cell>
          <cell r="F13698" t="str">
            <v>CC-00948088</v>
          </cell>
          <cell r="J13698" t="str">
            <v>Sales Call</v>
          </cell>
          <cell r="R13698" t="str">
            <v>BSDS037710</v>
          </cell>
          <cell r="AB13698" t="str">
            <v>Sales call carried out for HMR update</v>
          </cell>
        </row>
        <row r="13699">
          <cell r="A13699">
            <v>45089.7398958333</v>
          </cell>
          <cell r="B13699">
            <v>2618</v>
          </cell>
          <cell r="F13699" t="str">
            <v>CC-00948084</v>
          </cell>
          <cell r="J13699" t="str">
            <v>Sales Call</v>
          </cell>
          <cell r="R13699" t="str">
            <v>BUFC372952</v>
          </cell>
          <cell r="AB13699" t="str">
            <v>sales call for HMR updation</v>
          </cell>
        </row>
        <row r="13700">
          <cell r="A13700">
            <v>45089.732268518499</v>
          </cell>
          <cell r="B13700">
            <v>11975</v>
          </cell>
          <cell r="F13700" t="str">
            <v>CC-00948064</v>
          </cell>
          <cell r="J13700" t="str">
            <v>Sales Call</v>
          </cell>
          <cell r="R13700" t="str">
            <v>BTLC377591</v>
          </cell>
          <cell r="AB13700" t="str">
            <v>Sales call carried out for HMR update</v>
          </cell>
        </row>
        <row r="13701">
          <cell r="A13701">
            <v>45089.724560185197</v>
          </cell>
          <cell r="B13701">
            <v>11992</v>
          </cell>
          <cell r="F13701" t="str">
            <v>CC-00948037</v>
          </cell>
          <cell r="J13701" t="str">
            <v>Sales Call</v>
          </cell>
          <cell r="R13701" t="str">
            <v>BTLS039793</v>
          </cell>
          <cell r="AB13701" t="str">
            <v>Sales call carried out for HMR update.</v>
          </cell>
        </row>
        <row r="13702">
          <cell r="A13702">
            <v>45089.709374999999</v>
          </cell>
          <cell r="B13702">
            <v>5739</v>
          </cell>
          <cell r="F13702" t="str">
            <v>CC-00947988</v>
          </cell>
          <cell r="J13702" t="str">
            <v>Sales Call</v>
          </cell>
          <cell r="R13702" t="str">
            <v>BUES034926</v>
          </cell>
          <cell r="AB13702" t="str">
            <v>Sales call carried out for HMR update</v>
          </cell>
        </row>
        <row r="13703">
          <cell r="A13703">
            <v>45089.532291666699</v>
          </cell>
          <cell r="B13703">
            <v>25562</v>
          </cell>
          <cell r="F13703" t="str">
            <v>CC-00947600</v>
          </cell>
          <cell r="J13703" t="str">
            <v>Complaint - Running With Problem</v>
          </cell>
          <cell r="R13703" t="str">
            <v>BRIC374329</v>
          </cell>
          <cell r="AB13703" t="str">
            <v>Today we attend the customer site for high temperature tripping so we check and found that service due so we change parts 1 air filter 2 oil filter 3 oil 4 separator 5 thermal valve now machine running ok</v>
          </cell>
        </row>
        <row r="13704">
          <cell r="A13704">
            <v>45089.503981481503</v>
          </cell>
          <cell r="B13704">
            <v>105</v>
          </cell>
          <cell r="F13704" t="str">
            <v>CC-00947510</v>
          </cell>
          <cell r="J13704" t="str">
            <v>Sales Call</v>
          </cell>
          <cell r="R13704" t="str">
            <v>BVID121544</v>
          </cell>
          <cell r="AB13704" t="str">
            <v>for HMR</v>
          </cell>
        </row>
        <row r="13705">
          <cell r="A13705">
            <v>45089.501678240696</v>
          </cell>
          <cell r="B13705">
            <v>115</v>
          </cell>
          <cell r="F13705" t="str">
            <v>CC-00947502</v>
          </cell>
          <cell r="J13705" t="str">
            <v>Sales Call</v>
          </cell>
          <cell r="R13705" t="str">
            <v>BVID121541</v>
          </cell>
          <cell r="AB13705" t="str">
            <v>for HMR</v>
          </cell>
        </row>
        <row r="13706">
          <cell r="A13706">
            <v>45089.499247685198</v>
          </cell>
          <cell r="B13706">
            <v>425</v>
          </cell>
          <cell r="F13706" t="str">
            <v>CC-00947492</v>
          </cell>
          <cell r="J13706" t="str">
            <v>Sales Call</v>
          </cell>
          <cell r="R13706" t="str">
            <v>BVIL161081</v>
          </cell>
          <cell r="AB13706" t="str">
            <v>for HMR</v>
          </cell>
        </row>
        <row r="13707">
          <cell r="A13707">
            <v>45089.497164351902</v>
          </cell>
          <cell r="B13707">
            <v>90</v>
          </cell>
          <cell r="F13707" t="str">
            <v>CC-00947484</v>
          </cell>
          <cell r="J13707" t="str">
            <v>Sales Call</v>
          </cell>
          <cell r="R13707" t="str">
            <v>BVID121539</v>
          </cell>
          <cell r="AB13707" t="str">
            <v>for HMR</v>
          </cell>
        </row>
        <row r="13708">
          <cell r="A13708">
            <v>45089.494212963</v>
          </cell>
          <cell r="B13708">
            <v>55</v>
          </cell>
          <cell r="F13708" t="str">
            <v>CC-00947477</v>
          </cell>
          <cell r="J13708" t="str">
            <v>Sales Call</v>
          </cell>
          <cell r="R13708" t="str">
            <v>BVID121546</v>
          </cell>
          <cell r="AB13708" t="str">
            <v>for HMR</v>
          </cell>
        </row>
        <row r="13709">
          <cell r="A13709">
            <v>45089.484664351898</v>
          </cell>
          <cell r="B13709">
            <v>1560</v>
          </cell>
          <cell r="F13709" t="str">
            <v>CC-00947438</v>
          </cell>
          <cell r="J13709" t="str">
            <v>Sales Call</v>
          </cell>
          <cell r="R13709" t="str">
            <v>BUID220795</v>
          </cell>
          <cell r="AB13709" t="str">
            <v>for HMR</v>
          </cell>
        </row>
        <row r="13710">
          <cell r="A13710">
            <v>45089.480648148201</v>
          </cell>
          <cell r="B13710">
            <v>675</v>
          </cell>
          <cell r="F13710" t="str">
            <v>CC-00947426</v>
          </cell>
          <cell r="J13710" t="str">
            <v>Sales Call</v>
          </cell>
          <cell r="R13710" t="str">
            <v>BVGD121497</v>
          </cell>
          <cell r="AB13710" t="str">
            <v>for HMR</v>
          </cell>
        </row>
        <row r="13711">
          <cell r="A13711">
            <v>45089.477604166699</v>
          </cell>
          <cell r="B13711">
            <v>594</v>
          </cell>
          <cell r="F13711" t="str">
            <v>CC-00947419</v>
          </cell>
          <cell r="J13711" t="str">
            <v>Sales Call</v>
          </cell>
          <cell r="R13711" t="str">
            <v>BVDD121453</v>
          </cell>
          <cell r="AB13711" t="str">
            <v>for HMR</v>
          </cell>
        </row>
        <row r="13712">
          <cell r="A13712">
            <v>45089.474502314799</v>
          </cell>
          <cell r="B13712">
            <v>501</v>
          </cell>
          <cell r="F13712" t="str">
            <v>CC-00947410</v>
          </cell>
          <cell r="J13712" t="str">
            <v>Sales Call</v>
          </cell>
          <cell r="R13712" t="str">
            <v>BVDD163198</v>
          </cell>
          <cell r="AB13712" t="str">
            <v>for HMR</v>
          </cell>
        </row>
        <row r="13713">
          <cell r="A13713">
            <v>45089.470532407402</v>
          </cell>
          <cell r="B13713">
            <v>824</v>
          </cell>
          <cell r="F13713" t="str">
            <v>CC-00947400</v>
          </cell>
          <cell r="J13713" t="str">
            <v>Sales Call</v>
          </cell>
          <cell r="R13713" t="str">
            <v>BUHL152930</v>
          </cell>
          <cell r="AB13713" t="str">
            <v>for HMR</v>
          </cell>
        </row>
        <row r="13714">
          <cell r="A13714">
            <v>45089.465439814798</v>
          </cell>
          <cell r="B13714">
            <v>941</v>
          </cell>
          <cell r="F13714" t="str">
            <v>CC-00947382</v>
          </cell>
          <cell r="J13714" t="str">
            <v>Sales Call</v>
          </cell>
          <cell r="R13714" t="str">
            <v>BUCD121174</v>
          </cell>
          <cell r="AB13714" t="str">
            <v>for HMR</v>
          </cell>
        </row>
        <row r="13715">
          <cell r="A13715">
            <v>45089.462847222203</v>
          </cell>
          <cell r="B13715">
            <v>495</v>
          </cell>
          <cell r="F13715" t="str">
            <v>CC-00947372</v>
          </cell>
          <cell r="J13715" t="str">
            <v>Sales Call</v>
          </cell>
          <cell r="R13715" t="str">
            <v>BUID121299</v>
          </cell>
          <cell r="AB13715" t="str">
            <v>for HMR</v>
          </cell>
        </row>
        <row r="13716">
          <cell r="A13716">
            <v>45089.4605324074</v>
          </cell>
          <cell r="B13716">
            <v>582</v>
          </cell>
          <cell r="F13716" t="str">
            <v>CC-00947363</v>
          </cell>
          <cell r="J13716" t="str">
            <v>Sales Call</v>
          </cell>
          <cell r="R13716" t="str">
            <v>BUHD121280</v>
          </cell>
          <cell r="AB13716" t="str">
            <v>For HMR</v>
          </cell>
        </row>
        <row r="13717">
          <cell r="A13717">
            <v>45089.458784722199</v>
          </cell>
          <cell r="B13717"/>
          <cell r="F13717" t="str">
            <v>CC-00947355</v>
          </cell>
          <cell r="J13717" t="str">
            <v>Complaint - Breakdown</v>
          </cell>
          <cell r="R13717"/>
          <cell r="AB13717" t="str">
            <v>Pending for visit conformation 17-06-2023
Waiting for customer approval 24-06-2023
Pending for visit conformation 30-06-2023</v>
          </cell>
        </row>
        <row r="13718">
          <cell r="A13718">
            <v>45088.275625000002</v>
          </cell>
          <cell r="B13718">
            <v>3348</v>
          </cell>
          <cell r="F13718" t="str">
            <v>CC-00946910</v>
          </cell>
          <cell r="J13718" t="str">
            <v>Schedule Service - AMC</v>
          </cell>
          <cell r="R13718" t="str">
            <v>BVKC374486</v>
          </cell>
          <cell r="AB13718" t="str">
            <v>AMC visit done</v>
          </cell>
        </row>
        <row r="13719">
          <cell r="A13719">
            <v>45087.676145833299</v>
          </cell>
          <cell r="B13719"/>
          <cell r="F13719" t="str">
            <v>CC-00946707</v>
          </cell>
          <cell r="J13719" t="str">
            <v>Complaint - Running With Problem</v>
          </cell>
          <cell r="R13719"/>
          <cell r="AB13719" t="str">
            <v>Pending for visit conformation
Pending for visit conformation 17-06-2023
Pending for visit conformation 24-06-2023
Pending for visit conformation 30-06-2023</v>
          </cell>
        </row>
        <row r="13720">
          <cell r="A13720">
            <v>45087.662222222199</v>
          </cell>
          <cell r="B13720">
            <v>13569</v>
          </cell>
          <cell r="F13720" t="str">
            <v>CC-00946688</v>
          </cell>
          <cell r="J13720" t="str">
            <v>Schedule Service</v>
          </cell>
          <cell r="R13720" t="str">
            <v>BUCS034287</v>
          </cell>
          <cell r="AB13720" t="str">
            <v>We visited site and service done today in unit during change the parts are Air filter Oil filter separator ,oil ,grease and pre filter after than start for check unit running well.</v>
          </cell>
        </row>
        <row r="13721">
          <cell r="A13721">
            <v>45087.419108796297</v>
          </cell>
          <cell r="B13721">
            <v>29137</v>
          </cell>
          <cell r="F13721" t="str">
            <v>CC-00946192</v>
          </cell>
          <cell r="J13721" t="str">
            <v>Schedule Service</v>
          </cell>
          <cell r="R13721" t="str">
            <v>GPLS030458</v>
          </cell>
          <cell r="AB13721" t="str">
            <v>We visited site and service done today in unit during change the parts are air filter oil filter separator and we also change saft seal or sleeve after than start foe check unit running well.</v>
          </cell>
        </row>
        <row r="13722">
          <cell r="A13722">
            <v>45086.802604166704</v>
          </cell>
          <cell r="B13722">
            <v>1</v>
          </cell>
          <cell r="F13722" t="str">
            <v>CC-00945978</v>
          </cell>
          <cell r="J13722" t="str">
            <v>Commissioning</v>
          </cell>
          <cell r="R13722" t="str">
            <v>BWBD163738</v>
          </cell>
          <cell r="AB13722" t="str">
            <v>Check engine oil level and coolant level found ok, check compressor oil level found ok, air filter found ok, check all hose tightness found ok, check separator tank mounting tightness found ok, no any transportation damages found in compressor...</v>
          </cell>
        </row>
        <row r="13723">
          <cell r="A13723">
            <v>45086.768541666701</v>
          </cell>
          <cell r="B13723">
            <v>8170</v>
          </cell>
          <cell r="F13723" t="str">
            <v>CC-00945959</v>
          </cell>
          <cell r="J13723" t="str">
            <v>Sales Call</v>
          </cell>
          <cell r="R13723" t="str">
            <v>BSCD161691</v>
          </cell>
          <cell r="AB13723" t="str">
            <v>Sales call carried out for HMR collection</v>
          </cell>
        </row>
        <row r="13724">
          <cell r="A13724">
            <v>45086.758784722202</v>
          </cell>
          <cell r="B13724">
            <v>4285</v>
          </cell>
          <cell r="F13724" t="str">
            <v>CC-00945954</v>
          </cell>
          <cell r="J13724" t="str">
            <v>Sales Call</v>
          </cell>
          <cell r="R13724" t="str">
            <v>BSLD230361</v>
          </cell>
          <cell r="AB13724" t="str">
            <v>Sales call carried out for HMR collection</v>
          </cell>
        </row>
        <row r="13725">
          <cell r="A13725">
            <v>45086.754907407398</v>
          </cell>
          <cell r="B13725">
            <v>5425</v>
          </cell>
          <cell r="F13725" t="str">
            <v>CC-00945947</v>
          </cell>
          <cell r="J13725" t="str">
            <v>Sales Call</v>
          </cell>
          <cell r="R13725" t="str">
            <v>BSLD230358</v>
          </cell>
          <cell r="AB13725" t="str">
            <v>Sales call carried out for HMR collection</v>
          </cell>
        </row>
        <row r="13726">
          <cell r="A13726">
            <v>45086.752060185201</v>
          </cell>
          <cell r="B13726">
            <v>3300</v>
          </cell>
          <cell r="F13726" t="str">
            <v>CC-00945942</v>
          </cell>
          <cell r="J13726" t="str">
            <v>Sales Call</v>
          </cell>
          <cell r="R13726" t="str">
            <v>BTKD162077</v>
          </cell>
          <cell r="AB13726" t="str">
            <v>Sales call carried out for HMR collection</v>
          </cell>
        </row>
        <row r="13727">
          <cell r="A13727">
            <v>45086.749386574098</v>
          </cell>
          <cell r="B13727">
            <v>7180</v>
          </cell>
          <cell r="F13727" t="str">
            <v>CC-00945935</v>
          </cell>
          <cell r="J13727" t="str">
            <v>Sales Call</v>
          </cell>
          <cell r="R13727" t="str">
            <v>BTKD162074</v>
          </cell>
          <cell r="AB13727" t="str">
            <v>Sales call carried out for HMR collection</v>
          </cell>
        </row>
        <row r="13728">
          <cell r="A13728">
            <v>45086.746759259302</v>
          </cell>
          <cell r="B13728">
            <v>2596</v>
          </cell>
          <cell r="F13728" t="str">
            <v>CC-00945926</v>
          </cell>
          <cell r="J13728" t="str">
            <v>Sales Call</v>
          </cell>
          <cell r="R13728" t="str">
            <v>BSED161766</v>
          </cell>
          <cell r="AB13728" t="str">
            <v>Sales call carried out for HMR collection</v>
          </cell>
        </row>
        <row r="13729">
          <cell r="A13729">
            <v>45086.744363425903</v>
          </cell>
          <cell r="B13729">
            <v>5530</v>
          </cell>
          <cell r="F13729" t="str">
            <v>CC-00945914</v>
          </cell>
          <cell r="J13729" t="str">
            <v>Sales Call</v>
          </cell>
          <cell r="R13729" t="str">
            <v>BSID161968</v>
          </cell>
          <cell r="AB13729" t="str">
            <v>Sales call carried out for HMR collection</v>
          </cell>
        </row>
        <row r="13730">
          <cell r="A13730">
            <v>45086.741898148102</v>
          </cell>
          <cell r="B13730">
            <v>4550</v>
          </cell>
          <cell r="F13730" t="str">
            <v>CC-00945907</v>
          </cell>
          <cell r="J13730" t="str">
            <v>Sales Call</v>
          </cell>
          <cell r="R13730" t="str">
            <v>BSAD161582</v>
          </cell>
          <cell r="AB13730" t="str">
            <v>Sales call carried out for HMR collection</v>
          </cell>
        </row>
        <row r="13731">
          <cell r="A13731">
            <v>45086.739340277803</v>
          </cell>
          <cell r="B13731">
            <v>8300</v>
          </cell>
          <cell r="F13731" t="str">
            <v>CC-00945897</v>
          </cell>
          <cell r="J13731" t="str">
            <v>Sales Call</v>
          </cell>
          <cell r="R13731" t="str">
            <v>BRHD161304</v>
          </cell>
          <cell r="AB13731" t="str">
            <v>Sales call carried out for HMR collection</v>
          </cell>
        </row>
        <row r="13732">
          <cell r="A13732">
            <v>45086.736412036997</v>
          </cell>
          <cell r="B13732">
            <v>7890</v>
          </cell>
          <cell r="F13732" t="str">
            <v>CC-00945885</v>
          </cell>
          <cell r="J13732" t="str">
            <v>Sales Call</v>
          </cell>
          <cell r="R13732" t="str">
            <v>BQJD160027</v>
          </cell>
          <cell r="AB13732" t="str">
            <v>Sales call carried out for HMR collection</v>
          </cell>
        </row>
        <row r="13733">
          <cell r="A13733">
            <v>45086.732731481497</v>
          </cell>
          <cell r="B13733">
            <v>7880</v>
          </cell>
          <cell r="F13733" t="str">
            <v>CC-00945881</v>
          </cell>
          <cell r="J13733" t="str">
            <v>Sales Call</v>
          </cell>
          <cell r="R13733" t="str">
            <v>BQCD160129</v>
          </cell>
          <cell r="AB13733" t="str">
            <v>Sales call carried out for HMR collection</v>
          </cell>
        </row>
        <row r="13734">
          <cell r="A13734">
            <v>45086.730243055601</v>
          </cell>
          <cell r="B13734">
            <v>7410</v>
          </cell>
          <cell r="F13734" t="str">
            <v>CC-00945873</v>
          </cell>
          <cell r="J13734" t="str">
            <v>Sales Call</v>
          </cell>
          <cell r="R13734" t="str">
            <v>BPBD200118</v>
          </cell>
          <cell r="AB13734" t="str">
            <v>Sales call carried out for HMR collection</v>
          </cell>
        </row>
        <row r="13735">
          <cell r="A13735">
            <v>45086.727581018502</v>
          </cell>
          <cell r="B13735">
            <v>5218</v>
          </cell>
          <cell r="F13735" t="str">
            <v>CC-00945870</v>
          </cell>
          <cell r="J13735" t="str">
            <v>Sales Call</v>
          </cell>
          <cell r="R13735" t="str">
            <v>BRAD160803</v>
          </cell>
          <cell r="AB13735" t="str">
            <v>Sales call carried out for HMR collection</v>
          </cell>
        </row>
        <row r="13736">
          <cell r="A13736">
            <v>45086.724780092598</v>
          </cell>
          <cell r="B13736">
            <v>3052</v>
          </cell>
          <cell r="F13736" t="str">
            <v>CC-00945862</v>
          </cell>
          <cell r="J13736" t="str">
            <v>Sales Call</v>
          </cell>
          <cell r="R13736" t="str">
            <v>BQKD200048</v>
          </cell>
          <cell r="AB13736" t="str">
            <v>Sales call carried out for HMR collection</v>
          </cell>
        </row>
        <row r="13737">
          <cell r="A13737">
            <v>45086.722314814797</v>
          </cell>
          <cell r="B13737">
            <v>5970</v>
          </cell>
          <cell r="F13737" t="str">
            <v>CC-00945854</v>
          </cell>
          <cell r="J13737" t="str">
            <v>Sales Call</v>
          </cell>
          <cell r="R13737" t="str">
            <v>BQKD200047</v>
          </cell>
          <cell r="AB13737" t="str">
            <v>Sales call carried out for HMR collection</v>
          </cell>
        </row>
        <row r="13738">
          <cell r="A13738">
            <v>45086.7196064815</v>
          </cell>
          <cell r="B13738">
            <v>4090</v>
          </cell>
          <cell r="F13738" t="str">
            <v>CC-00945845</v>
          </cell>
          <cell r="J13738" t="str">
            <v>Sales Call</v>
          </cell>
          <cell r="R13738" t="str">
            <v>BQID160519</v>
          </cell>
          <cell r="AB13738" t="str">
            <v>Sales call carried out for HMR collection</v>
          </cell>
        </row>
        <row r="13739">
          <cell r="A13739">
            <v>45086.716898148101</v>
          </cell>
          <cell r="B13739">
            <v>9280</v>
          </cell>
          <cell r="F13739" t="str">
            <v>CC-00945837</v>
          </cell>
          <cell r="J13739" t="str">
            <v>Sales Call</v>
          </cell>
          <cell r="R13739" t="str">
            <v>BSKD161477</v>
          </cell>
          <cell r="AB13739" t="str">
            <v>Sales call carried out for HMR collection</v>
          </cell>
        </row>
        <row r="13740">
          <cell r="A13740">
            <v>45086.714398148099</v>
          </cell>
          <cell r="B13740">
            <v>8615</v>
          </cell>
          <cell r="F13740" t="str">
            <v>CC-00945831</v>
          </cell>
          <cell r="J13740" t="str">
            <v>Sales Call</v>
          </cell>
          <cell r="R13740" t="str">
            <v>BQKD160076</v>
          </cell>
          <cell r="AB13740" t="str">
            <v>Sales call carried out for HMR collection</v>
          </cell>
        </row>
        <row r="13741">
          <cell r="A13741">
            <v>45086.7117939815</v>
          </cell>
          <cell r="B13741">
            <v>3320</v>
          </cell>
          <cell r="F13741" t="str">
            <v>CC-00945826</v>
          </cell>
          <cell r="J13741" t="str">
            <v>Sales Call</v>
          </cell>
          <cell r="R13741" t="str">
            <v>BRGD161229</v>
          </cell>
          <cell r="AB13741" t="str">
            <v>Sales call carried out for HMR collection</v>
          </cell>
        </row>
        <row r="13742">
          <cell r="A13742">
            <v>45086.706620370402</v>
          </cell>
          <cell r="B13742">
            <v>1851</v>
          </cell>
          <cell r="F13742" t="str">
            <v>CC-00945817</v>
          </cell>
          <cell r="J13742" t="str">
            <v>Sales Call</v>
          </cell>
          <cell r="R13742" t="str">
            <v>BSJD161438</v>
          </cell>
          <cell r="AB13742" t="str">
            <v>Sales call carried out for HMR collection</v>
          </cell>
        </row>
        <row r="13743">
          <cell r="A13743">
            <v>45086.685949074097</v>
          </cell>
          <cell r="B13743">
            <v>4620</v>
          </cell>
          <cell r="F13743" t="str">
            <v>CC-00945762</v>
          </cell>
          <cell r="J13743" t="str">
            <v>Sales Call</v>
          </cell>
          <cell r="R13743" t="str">
            <v>BSFD161830</v>
          </cell>
          <cell r="AB13743" t="str">
            <v>Sales call carried out for HMR collection</v>
          </cell>
        </row>
        <row r="13744">
          <cell r="A13744">
            <v>45086.676099536999</v>
          </cell>
          <cell r="B13744">
            <v>4225</v>
          </cell>
          <cell r="F13744" t="str">
            <v>CC-00945740</v>
          </cell>
          <cell r="J13744" t="str">
            <v>Sales Call</v>
          </cell>
          <cell r="R13744" t="str">
            <v>BQHD160418</v>
          </cell>
          <cell r="AB13744" t="str">
            <v>Sales call carried out for HMR collection</v>
          </cell>
        </row>
        <row r="13745">
          <cell r="A13745">
            <v>45086.6726388889</v>
          </cell>
          <cell r="B13745">
            <v>10581</v>
          </cell>
          <cell r="F13745" t="str">
            <v>CC-00945734</v>
          </cell>
          <cell r="J13745" t="str">
            <v>Sales Call</v>
          </cell>
          <cell r="R13745" t="str">
            <v>BRGL151464</v>
          </cell>
          <cell r="AB13745" t="str">
            <v>Sales call carried out for HMR collection</v>
          </cell>
        </row>
        <row r="13746">
          <cell r="A13746">
            <v>45086.669166666703</v>
          </cell>
          <cell r="B13746">
            <v>5550</v>
          </cell>
          <cell r="F13746" t="str">
            <v>CC-00945724</v>
          </cell>
          <cell r="J13746" t="str">
            <v>Sales Call</v>
          </cell>
          <cell r="R13746" t="str">
            <v>BRBL150944</v>
          </cell>
          <cell r="AB13746" t="str">
            <v>Sales call carried out for HMR collection</v>
          </cell>
        </row>
        <row r="13747">
          <cell r="A13747">
            <v>45086.666273148097</v>
          </cell>
          <cell r="B13747">
            <v>10210</v>
          </cell>
          <cell r="F13747" t="str">
            <v>CC-00945714</v>
          </cell>
          <cell r="J13747" t="str">
            <v>Sales Call</v>
          </cell>
          <cell r="R13747" t="str">
            <v>BRGL151468</v>
          </cell>
          <cell r="AB13747" t="str">
            <v>Sales call carried out for HMR collection</v>
          </cell>
        </row>
        <row r="13748">
          <cell r="A13748">
            <v>45086.660706018498</v>
          </cell>
          <cell r="B13748">
            <v>16895</v>
          </cell>
          <cell r="F13748" t="str">
            <v>CC-00945687</v>
          </cell>
          <cell r="J13748" t="str">
            <v>Sales Call</v>
          </cell>
          <cell r="R13748" t="str">
            <v>BQHD160416</v>
          </cell>
          <cell r="AB13748" t="str">
            <v>Sales call carried out for HMR collection.</v>
          </cell>
        </row>
        <row r="13749">
          <cell r="A13749">
            <v>45086.658761574101</v>
          </cell>
          <cell r="B13749">
            <v>9120</v>
          </cell>
          <cell r="F13749" t="str">
            <v>CC-00945683</v>
          </cell>
          <cell r="J13749" t="str">
            <v>Sales Call</v>
          </cell>
          <cell r="R13749" t="str">
            <v>BQED160244</v>
          </cell>
          <cell r="AB13749" t="str">
            <v>Sales call carried out for HMR collection</v>
          </cell>
        </row>
        <row r="13750">
          <cell r="A13750">
            <v>45086.595543981501</v>
          </cell>
          <cell r="B13750">
            <v>3160</v>
          </cell>
          <cell r="F13750" t="str">
            <v>CC-00945544</v>
          </cell>
          <cell r="J13750" t="str">
            <v>Sales Call</v>
          </cell>
          <cell r="R13750" t="str">
            <v>BRCD160998</v>
          </cell>
          <cell r="AB13750" t="str">
            <v>Sales call carried our for HMR collection</v>
          </cell>
        </row>
        <row r="13751">
          <cell r="A13751">
            <v>45086.592337962997</v>
          </cell>
          <cell r="B13751">
            <v>6950</v>
          </cell>
          <cell r="F13751" t="str">
            <v>CC-00945533</v>
          </cell>
          <cell r="J13751" t="str">
            <v>Sales Call</v>
          </cell>
          <cell r="R13751" t="str">
            <v>BRBD160856</v>
          </cell>
          <cell r="AB13751" t="str">
            <v>Sales call carried our for HMR collection</v>
          </cell>
        </row>
        <row r="13752">
          <cell r="A13752">
            <v>45086.588136574101</v>
          </cell>
          <cell r="B13752">
            <v>4220</v>
          </cell>
          <cell r="F13752" t="str">
            <v>CC-00945524</v>
          </cell>
          <cell r="J13752" t="str">
            <v>Sales Call</v>
          </cell>
          <cell r="R13752" t="str">
            <v>BRCD160978</v>
          </cell>
          <cell r="AB13752" t="str">
            <v>Sales call carried our for HMR collection</v>
          </cell>
        </row>
        <row r="13753">
          <cell r="A13753">
            <v>45086.579560185201</v>
          </cell>
          <cell r="B13753">
            <v>19342</v>
          </cell>
          <cell r="F13753" t="str">
            <v>CC-00945515</v>
          </cell>
          <cell r="J13753" t="str">
            <v>Complaint - Running With Problem</v>
          </cell>
          <cell r="R13753" t="str">
            <v>BNKS030423</v>
          </cell>
          <cell r="AB13753" t="str">
            <v>Today we attend the customer site for complain High temperature tripping so we check and found that cooler fan not working so we change fan now machine running well</v>
          </cell>
        </row>
        <row r="13754">
          <cell r="A13754">
            <v>45086.578854166699</v>
          </cell>
          <cell r="B13754">
            <v>19342</v>
          </cell>
          <cell r="F13754" t="str">
            <v>CC-00945513</v>
          </cell>
          <cell r="J13754" t="str">
            <v>Sales Call</v>
          </cell>
          <cell r="R13754" t="str">
            <v>BNKS030423</v>
          </cell>
          <cell r="AB13754" t="str">
            <v>Sales call</v>
          </cell>
        </row>
        <row r="13755">
          <cell r="A13755">
            <v>45086.5528009259</v>
          </cell>
          <cell r="B13755">
            <v>4201</v>
          </cell>
          <cell r="F13755" t="str">
            <v>CC-00945444</v>
          </cell>
          <cell r="J13755" t="str">
            <v>Sales Call</v>
          </cell>
          <cell r="R13755" t="str">
            <v>BULL160564</v>
          </cell>
          <cell r="AB13755" t="str">
            <v>for HMR</v>
          </cell>
        </row>
        <row r="13756">
          <cell r="A13756">
            <v>45086.550520833298</v>
          </cell>
          <cell r="B13756">
            <v>3395</v>
          </cell>
          <cell r="F13756" t="str">
            <v>CC-00945436</v>
          </cell>
          <cell r="J13756" t="str">
            <v>Sales Call</v>
          </cell>
          <cell r="R13756" t="str">
            <v>BUAL160593</v>
          </cell>
          <cell r="AB13756" t="str">
            <v>for HMR</v>
          </cell>
        </row>
        <row r="13757">
          <cell r="A13757">
            <v>45086.537615740701</v>
          </cell>
          <cell r="B13757">
            <v>5200</v>
          </cell>
          <cell r="F13757" t="str">
            <v>CC-00945386</v>
          </cell>
          <cell r="J13757" t="str">
            <v>Sales Call</v>
          </cell>
          <cell r="R13757" t="str">
            <v>BQED160222</v>
          </cell>
          <cell r="AB13757" t="str">
            <v>Sales call carried out for HMR collection</v>
          </cell>
        </row>
        <row r="13758">
          <cell r="A13758">
            <v>45086.535381944399</v>
          </cell>
          <cell r="B13758">
            <v>7680</v>
          </cell>
          <cell r="F13758" t="str">
            <v>CC-00945375</v>
          </cell>
          <cell r="J13758" t="str">
            <v>Sales Call</v>
          </cell>
          <cell r="R13758" t="str">
            <v>BULL160559</v>
          </cell>
          <cell r="AB13758" t="str">
            <v>HMR discussed over Phone</v>
          </cell>
        </row>
        <row r="13759">
          <cell r="A13759">
            <v>45086.535000000003</v>
          </cell>
          <cell r="B13759">
            <v>6400</v>
          </cell>
          <cell r="F13759" t="str">
            <v>CC-00945370</v>
          </cell>
          <cell r="J13759" t="str">
            <v>Sales Call</v>
          </cell>
          <cell r="R13759" t="str">
            <v>BRKD220111</v>
          </cell>
          <cell r="AB13759" t="str">
            <v>Sales call carried out for HMR collection</v>
          </cell>
        </row>
        <row r="13760">
          <cell r="A13760">
            <v>45086.524548611102</v>
          </cell>
          <cell r="B13760">
            <v>967</v>
          </cell>
          <cell r="F13760" t="str">
            <v>CC-00945331</v>
          </cell>
          <cell r="J13760" t="str">
            <v>Sales Call</v>
          </cell>
          <cell r="R13760" t="str">
            <v>BULD121094</v>
          </cell>
          <cell r="AB13760" t="str">
            <v>for HMR Discussion</v>
          </cell>
        </row>
        <row r="13761">
          <cell r="A13761">
            <v>45086.476192129601</v>
          </cell>
          <cell r="B13761">
            <v>4510</v>
          </cell>
          <cell r="F13761" t="str">
            <v>CC-00945215</v>
          </cell>
          <cell r="J13761" t="str">
            <v>Sales Call</v>
          </cell>
          <cell r="R13761" t="str">
            <v>BQED160215</v>
          </cell>
          <cell r="AB13761" t="str">
            <v>Sales call carried out for HMR collection</v>
          </cell>
        </row>
        <row r="13762">
          <cell r="A13762">
            <v>45086.473078703697</v>
          </cell>
          <cell r="B13762">
            <v>3100</v>
          </cell>
          <cell r="F13762" t="str">
            <v>CC-00945200</v>
          </cell>
          <cell r="J13762" t="str">
            <v>Sales Call</v>
          </cell>
          <cell r="R13762" t="str">
            <v>BRKD160684</v>
          </cell>
          <cell r="AB13762" t="str">
            <v>Sales call carried out for HMR collection</v>
          </cell>
        </row>
        <row r="13763">
          <cell r="A13763">
            <v>45086.470451388901</v>
          </cell>
          <cell r="B13763">
            <v>6047</v>
          </cell>
          <cell r="F13763" t="str">
            <v>CC-00945196</v>
          </cell>
          <cell r="J13763" t="str">
            <v>Sales Call</v>
          </cell>
          <cell r="R13763" t="str">
            <v>BTDD162192</v>
          </cell>
          <cell r="AB13763" t="str">
            <v>Sales call carried out for HMR collection</v>
          </cell>
        </row>
        <row r="13764">
          <cell r="A13764">
            <v>45086.4660532407</v>
          </cell>
          <cell r="B13764">
            <v>1460</v>
          </cell>
          <cell r="F13764" t="str">
            <v>CC-00945179</v>
          </cell>
          <cell r="J13764" t="str">
            <v>Sales Call</v>
          </cell>
          <cell r="R13764" t="str">
            <v>BTKD162083</v>
          </cell>
          <cell r="AB13764" t="str">
            <v>Sales call carried out for HMR collection...</v>
          </cell>
        </row>
        <row r="13765">
          <cell r="A13765">
            <v>45086.462280092601</v>
          </cell>
          <cell r="B13765">
            <v>6500</v>
          </cell>
          <cell r="F13765" t="str">
            <v>CC-00945171</v>
          </cell>
          <cell r="J13765" t="str">
            <v>Sales Call</v>
          </cell>
          <cell r="R13765" t="str">
            <v>BTCD162159</v>
          </cell>
          <cell r="AB13765" t="str">
            <v>Sales call carried out for HMR collection</v>
          </cell>
        </row>
        <row r="13766">
          <cell r="A13766">
            <v>45086.459143518499</v>
          </cell>
          <cell r="B13766">
            <v>3375</v>
          </cell>
          <cell r="F13766" t="str">
            <v>CC-00945168</v>
          </cell>
          <cell r="J13766" t="str">
            <v>Sales Call</v>
          </cell>
          <cell r="R13766" t="str">
            <v>BSID161973</v>
          </cell>
          <cell r="AB13766" t="str">
            <v>Sales call carried out for HMR collection</v>
          </cell>
        </row>
        <row r="13767">
          <cell r="A13767">
            <v>45086.456412036998</v>
          </cell>
          <cell r="B13767">
            <v>5440</v>
          </cell>
          <cell r="F13767" t="str">
            <v>CC-00945160</v>
          </cell>
          <cell r="J13767" t="str">
            <v>Sales Call</v>
          </cell>
          <cell r="R13767" t="str">
            <v>BSAD230391</v>
          </cell>
          <cell r="AB13767" t="str">
            <v>Sales call carried out for HMR collection</v>
          </cell>
        </row>
        <row r="13768">
          <cell r="A13768">
            <v>45086.453333333302</v>
          </cell>
          <cell r="B13768">
            <v>3810</v>
          </cell>
          <cell r="F13768" t="str">
            <v>CC-00945149</v>
          </cell>
          <cell r="J13768" t="str">
            <v>Sales Call</v>
          </cell>
          <cell r="R13768" t="str">
            <v>BSHD200586</v>
          </cell>
          <cell r="AB13768" t="str">
            <v>Sales call carried out for HMR collection</v>
          </cell>
        </row>
        <row r="13769">
          <cell r="A13769">
            <v>45085.705682870401</v>
          </cell>
          <cell r="B13769">
            <v>0</v>
          </cell>
          <cell r="F13769" t="str">
            <v>CC-00944732</v>
          </cell>
          <cell r="J13769" t="str">
            <v>Commissioning</v>
          </cell>
          <cell r="R13769" t="str">
            <v>DWKL140617</v>
          </cell>
          <cell r="AB13769" t="str">
            <v>COMMISSIONING DONE</v>
          </cell>
        </row>
        <row r="13770">
          <cell r="A13770">
            <v>45085.430416666699</v>
          </cell>
          <cell r="B13770">
            <v>0</v>
          </cell>
          <cell r="F13770" t="str">
            <v>CC-00943997</v>
          </cell>
          <cell r="J13770" t="str">
            <v>Complaint - Running With Problem</v>
          </cell>
          <cell r="R13770" t="str">
            <v>CVIE569901</v>
          </cell>
          <cell r="AB13770" t="str">
            <v>I attended and found air leakage through NRV so I changed NRV under FOC basis.</v>
          </cell>
        </row>
        <row r="13771">
          <cell r="A13771">
            <v>45085.298703703702</v>
          </cell>
          <cell r="B13771">
            <v>24802</v>
          </cell>
          <cell r="F13771" t="str">
            <v>CC-00943887</v>
          </cell>
          <cell r="J13771" t="str">
            <v>Schedule Service - AMC</v>
          </cell>
          <cell r="R13771" t="str">
            <v>BQHS040705</v>
          </cell>
          <cell r="AB13771" t="str">
            <v>Already visited on 6th June 23 with call id- cc-00941789.</v>
          </cell>
        </row>
        <row r="13772">
          <cell r="A13772">
            <v>45085.296273148102</v>
          </cell>
          <cell r="B13772">
            <v>19276</v>
          </cell>
          <cell r="F13772" t="str">
            <v>CC-00943869</v>
          </cell>
          <cell r="J13772" t="str">
            <v>Schedule Service - AMC</v>
          </cell>
          <cell r="R13772" t="str">
            <v>BQGS031413</v>
          </cell>
          <cell r="AB13772" t="str">
            <v>I attended the site and checked all the parameters, cleaned the machine and now machine running properly.</v>
          </cell>
        </row>
        <row r="13773">
          <cell r="A13773">
            <v>45085.289618055598</v>
          </cell>
          <cell r="B13773">
            <v>20372</v>
          </cell>
          <cell r="F13773" t="str">
            <v>CC-00943824</v>
          </cell>
          <cell r="J13773" t="str">
            <v>Schedule Service - AMC</v>
          </cell>
          <cell r="R13773" t="str">
            <v>GOCS030806</v>
          </cell>
          <cell r="AB13773" t="str">
            <v>Already visited 24th May 23 with call id- cc-00931392.</v>
          </cell>
        </row>
        <row r="13774">
          <cell r="A13774">
            <v>45085.281076388899</v>
          </cell>
          <cell r="B13774">
            <v>7134</v>
          </cell>
          <cell r="F13774" t="str">
            <v>CC-00943763</v>
          </cell>
          <cell r="J13774" t="str">
            <v>Schedule Service - AMC</v>
          </cell>
          <cell r="R13774" t="str">
            <v>BUFS046910</v>
          </cell>
          <cell r="AB13774" t="str">
            <v>AMC visit done</v>
          </cell>
        </row>
        <row r="13775">
          <cell r="A13775">
            <v>45085.279733796298</v>
          </cell>
          <cell r="B13775">
            <v>13241</v>
          </cell>
          <cell r="F13775" t="str">
            <v>CC-00943754</v>
          </cell>
          <cell r="J13775" t="str">
            <v>Schedule Service - AMC</v>
          </cell>
          <cell r="R13775" t="str">
            <v>BPIC370386</v>
          </cell>
          <cell r="AB13775" t="str">
            <v>AMC visit done</v>
          </cell>
        </row>
        <row r="13776">
          <cell r="A13776">
            <v>45085.276736111096</v>
          </cell>
          <cell r="B13776">
            <v>67243</v>
          </cell>
          <cell r="F13776" t="str">
            <v>CC-00943735</v>
          </cell>
          <cell r="J13776" t="str">
            <v>Schedule Service - AMC</v>
          </cell>
          <cell r="R13776" t="str">
            <v>BNCC370425</v>
          </cell>
          <cell r="AB13776" t="str">
            <v>Already visited 22nd May 23 with call id- CC-00929238.</v>
          </cell>
        </row>
        <row r="13777">
          <cell r="A13777">
            <v>45085.276527777802</v>
          </cell>
          <cell r="B13777">
            <v>10857</v>
          </cell>
          <cell r="F13777" t="str">
            <v>CC-00943734</v>
          </cell>
          <cell r="J13777" t="str">
            <v>Schedule Service - AMC</v>
          </cell>
          <cell r="R13777" t="str">
            <v>BSLS036682</v>
          </cell>
          <cell r="AB13777" t="str">
            <v>AMC visit done</v>
          </cell>
        </row>
        <row r="13778">
          <cell r="A13778">
            <v>45085.276284722197</v>
          </cell>
          <cell r="B13778">
            <v>72218</v>
          </cell>
          <cell r="F13778" t="str">
            <v>CC-00943732</v>
          </cell>
          <cell r="J13778" t="str">
            <v>Schedule Service - AMC</v>
          </cell>
          <cell r="R13778" t="str">
            <v>BJGS031396</v>
          </cell>
          <cell r="AB13778" t="str">
            <v>AMC visit done</v>
          </cell>
        </row>
        <row r="13779">
          <cell r="A13779">
            <v>45084.701261574097</v>
          </cell>
          <cell r="B13779">
            <v>27010</v>
          </cell>
          <cell r="F13779" t="str">
            <v>CC-00943550</v>
          </cell>
          <cell r="J13779" t="str">
            <v>Schedule Service</v>
          </cell>
          <cell r="R13779" t="str">
            <v>BQCS040170</v>
          </cell>
          <cell r="AB13779" t="str">
            <v>We visited site and change Air filter oil filter separator and oil after than start for check unit running well.</v>
          </cell>
        </row>
        <row r="13780">
          <cell r="A13780">
            <v>45084.504178240699</v>
          </cell>
          <cell r="B13780">
            <v>3060</v>
          </cell>
          <cell r="F13780" t="str">
            <v>CC-00943123</v>
          </cell>
          <cell r="J13780" t="str">
            <v>Schedule Service</v>
          </cell>
          <cell r="R13780" t="str">
            <v>BUAD162634</v>
          </cell>
          <cell r="AB13780" t="str">
            <v>Attend the site for schedule service so replace oil 39 litres, replace oil filter, replace new separator filter. replace air filter engine and compressor both side. After schedule service done start the unit and checked on load condition found is running in satisfactory condition.</v>
          </cell>
        </row>
        <row r="13781">
          <cell r="A13781">
            <v>45084.502141203702</v>
          </cell>
          <cell r="B13781">
            <v>4013</v>
          </cell>
          <cell r="F13781" t="str">
            <v>CC-00943119</v>
          </cell>
          <cell r="J13781" t="str">
            <v>Complaint - Running With Problem</v>
          </cell>
          <cell r="R13781" t="str">
            <v>BUGD162826</v>
          </cell>
          <cell r="AB13781" t="str">
            <v>Coupling Drive Change..</v>
          </cell>
        </row>
        <row r="13782">
          <cell r="A13782">
            <v>45084.459386574097</v>
          </cell>
          <cell r="B13782">
            <v>5385</v>
          </cell>
          <cell r="F13782" t="str">
            <v>CC-00943033</v>
          </cell>
          <cell r="J13782" t="str">
            <v>Schedule Service</v>
          </cell>
          <cell r="R13782" t="str">
            <v>BTGL160455</v>
          </cell>
          <cell r="AB13782" t="str">
            <v>Attend the site for service so drain oil from tank and from cooler also total 18 liters oil drain and after that change oil filter, air filter, pre filter, MPV kit, BDV kit, solenoid kit, intake valve kit, pressure regulator kit and 20 liters oil. After that start the unit found running ok.</v>
          </cell>
        </row>
        <row r="13783">
          <cell r="A13783">
            <v>45084.458090277803</v>
          </cell>
          <cell r="B13783">
            <v>4956</v>
          </cell>
          <cell r="F13783" t="str">
            <v>CC-00943031</v>
          </cell>
          <cell r="J13783" t="str">
            <v>Schedule Service</v>
          </cell>
          <cell r="R13783" t="str">
            <v>BRLD160756</v>
          </cell>
          <cell r="AB13783" t="str">
            <v>Attend the site for schedule service so drain oil from tank and cooler 36 liters after that change air filter engine and compressor both side, change oil filter also change MPV kit, actuator kit, pressure regulator kit and oil 40 liters. After that start the unit found running ok.</v>
          </cell>
        </row>
        <row r="13784">
          <cell r="A13784">
            <v>45083.722546296303</v>
          </cell>
          <cell r="B13784">
            <v>2137</v>
          </cell>
          <cell r="F13784" t="str">
            <v>CC-00942656</v>
          </cell>
          <cell r="J13784" t="str">
            <v>General Service</v>
          </cell>
          <cell r="R13784" t="str">
            <v>EVLL062069</v>
          </cell>
          <cell r="AB13784" t="str">
            <v>Today we attend the customer site for general visit so we check and found that service time over so service required</v>
          </cell>
        </row>
        <row r="13785">
          <cell r="A13785">
            <v>45083.688101851898</v>
          </cell>
          <cell r="B13785">
            <v>10025</v>
          </cell>
          <cell r="F13785" t="str">
            <v>CC-00942561</v>
          </cell>
          <cell r="J13785" t="str">
            <v>Sales Call</v>
          </cell>
          <cell r="R13785" t="str">
            <v>BRGD161233</v>
          </cell>
          <cell r="AB13785" t="str">
            <v>Sales call carried out for HMR collection</v>
          </cell>
        </row>
        <row r="13786">
          <cell r="A13786">
            <v>45083.685474537</v>
          </cell>
          <cell r="B13786">
            <v>3900</v>
          </cell>
          <cell r="F13786" t="str">
            <v>CC-00942547</v>
          </cell>
          <cell r="J13786" t="str">
            <v>Sales Call</v>
          </cell>
          <cell r="R13786" t="str">
            <v>BSGD161898</v>
          </cell>
          <cell r="AB13786" t="str">
            <v>Sales call carried out for HMR collection</v>
          </cell>
        </row>
        <row r="13787">
          <cell r="A13787">
            <v>45083.682500000003</v>
          </cell>
          <cell r="B13787">
            <v>6840</v>
          </cell>
          <cell r="F13787" t="str">
            <v>CC-00942540</v>
          </cell>
          <cell r="J13787" t="str">
            <v>Sales Call</v>
          </cell>
          <cell r="R13787" t="str">
            <v>BTDD162186</v>
          </cell>
          <cell r="AB13787" t="str">
            <v>Sales call carried out for HMR collection</v>
          </cell>
        </row>
        <row r="13788">
          <cell r="A13788">
            <v>45083.679293981499</v>
          </cell>
          <cell r="B13788">
            <v>2760</v>
          </cell>
          <cell r="F13788" t="str">
            <v>CC-00942530</v>
          </cell>
          <cell r="J13788" t="str">
            <v>Sales Call</v>
          </cell>
          <cell r="R13788" t="str">
            <v>BTGD162296</v>
          </cell>
          <cell r="AB13788" t="str">
            <v>Sales call carried out for HMR collection</v>
          </cell>
        </row>
        <row r="13789">
          <cell r="A13789">
            <v>45083.675775463002</v>
          </cell>
          <cell r="B13789">
            <v>6575</v>
          </cell>
          <cell r="F13789" t="str">
            <v>CC-00942516</v>
          </cell>
          <cell r="J13789" t="str">
            <v>Sales Call</v>
          </cell>
          <cell r="R13789" t="str">
            <v>BTJD162046</v>
          </cell>
          <cell r="AB13789" t="str">
            <v>Sales call carried out for HMR collection</v>
          </cell>
        </row>
        <row r="13790">
          <cell r="A13790">
            <v>45083.667974536998</v>
          </cell>
          <cell r="B13790">
            <v>1</v>
          </cell>
          <cell r="F13790" t="str">
            <v>CC-00942492</v>
          </cell>
          <cell r="J13790" t="str">
            <v>Commissioning</v>
          </cell>
          <cell r="R13790" t="str">
            <v>BWJD163499</v>
          </cell>
          <cell r="AB13790" t="str">
            <v>Check engine oil level and coolant level found ok, check compressor oil level found ok, air filter found ok, check all hose tightness found ok, check separator tank mounting tightness found ok, no any transportation damages found in compressor..</v>
          </cell>
        </row>
        <row r="13791">
          <cell r="A13791">
            <v>45083.583368055602</v>
          </cell>
          <cell r="B13791">
            <v>0</v>
          </cell>
          <cell r="F13791" t="str">
            <v>CC-00942301</v>
          </cell>
          <cell r="J13791" t="str">
            <v>Complaint - Running With Problem</v>
          </cell>
          <cell r="R13791" t="str">
            <v>CVIE569901</v>
          </cell>
          <cell r="AB13791" t="str">
            <v>I attended the site for air leakage and found that NRV damage. NRV Changed under FOC Basis..</v>
          </cell>
        </row>
        <row r="13792">
          <cell r="A13792">
            <v>45083.5382986111</v>
          </cell>
          <cell r="B13792"/>
          <cell r="F13792" t="str">
            <v>CC-00942223</v>
          </cell>
          <cell r="J13792" t="str">
            <v>Commissioning</v>
          </cell>
          <cell r="R13792"/>
          <cell r="AB13792" t="str">
            <v>Visit confirmation pending
Waiting for visit confirmation 10-06-2023
Waiting for visit confirmation 17-06-2023
Waiting for visit confirmation 24-06-2023
Waiting for visit confirmation 30-06-2023
Waiting for visit confirmation 07-07-2023
Waiting for visit confirmation 14-07-2023
Waiting for visit confirmation 22-07-2023</v>
          </cell>
        </row>
        <row r="13793">
          <cell r="A13793">
            <v>45083.493020833303</v>
          </cell>
          <cell r="B13793">
            <v>2103</v>
          </cell>
          <cell r="F13793" t="str">
            <v>CC-00942096</v>
          </cell>
          <cell r="J13793" t="str">
            <v>Schedule Service</v>
          </cell>
          <cell r="R13793" t="str">
            <v>BUDD162740</v>
          </cell>
          <cell r="AB13793" t="str">
            <v>Attend the site for schedule service so attend and frail ol from tank ans cooler approximately 18 liter oil drain after that change air filter, oil filter, air oil separator and change oil 20 liters after that start the unit found running ok.</v>
          </cell>
        </row>
        <row r="13794">
          <cell r="A13794">
            <v>45083.477604166699</v>
          </cell>
          <cell r="B13794">
            <v>3360</v>
          </cell>
          <cell r="F13794" t="str">
            <v>CC-00942048</v>
          </cell>
          <cell r="J13794" t="str">
            <v>Sales Call</v>
          </cell>
          <cell r="R13794" t="str">
            <v>BTJD162038</v>
          </cell>
          <cell r="AB13794" t="str">
            <v>Sales call carried out for HMR collection</v>
          </cell>
        </row>
        <row r="13795">
          <cell r="A13795">
            <v>45083.473935185197</v>
          </cell>
          <cell r="B13795">
            <v>4850</v>
          </cell>
          <cell r="F13795" t="str">
            <v>CC-00942041</v>
          </cell>
          <cell r="J13795" t="str">
            <v>Sales Call</v>
          </cell>
          <cell r="R13795" t="str">
            <v>BSJD161378</v>
          </cell>
          <cell r="AB13795" t="str">
            <v>Sales call carried out for HMR collection</v>
          </cell>
        </row>
        <row r="13796">
          <cell r="A13796">
            <v>45083.470254629603</v>
          </cell>
          <cell r="B13796">
            <v>4090</v>
          </cell>
          <cell r="F13796" t="str">
            <v>CC-00942034</v>
          </cell>
          <cell r="J13796" t="str">
            <v>Sales Call</v>
          </cell>
          <cell r="R13796" t="str">
            <v>BSID161979</v>
          </cell>
          <cell r="AB13796" t="str">
            <v>Sales call carried out for HMR collection</v>
          </cell>
        </row>
        <row r="13797">
          <cell r="A13797">
            <v>45083.467951388899</v>
          </cell>
          <cell r="B13797">
            <v>7325</v>
          </cell>
          <cell r="F13797" t="str">
            <v>CC-00942024</v>
          </cell>
          <cell r="J13797" t="str">
            <v>Sales Call</v>
          </cell>
          <cell r="R13797" t="str">
            <v>BSKD161467</v>
          </cell>
          <cell r="AB13797" t="str">
            <v>Sales call carried out for HMR collection</v>
          </cell>
        </row>
        <row r="13798">
          <cell r="A13798">
            <v>45083.465219907397</v>
          </cell>
          <cell r="B13798">
            <v>5845</v>
          </cell>
          <cell r="F13798" t="str">
            <v>CC-00942014</v>
          </cell>
          <cell r="J13798" t="str">
            <v>Sales Call</v>
          </cell>
          <cell r="R13798" t="str">
            <v>BRGD161225</v>
          </cell>
          <cell r="AB13798" t="str">
            <v>Sales call carried out for HMR collection</v>
          </cell>
        </row>
        <row r="13799">
          <cell r="A13799">
            <v>45083.459884259297</v>
          </cell>
          <cell r="B13799">
            <v>10430</v>
          </cell>
          <cell r="F13799" t="str">
            <v>CC-00942000</v>
          </cell>
          <cell r="J13799" t="str">
            <v>Sales Call</v>
          </cell>
          <cell r="R13799" t="str">
            <v>BRBD160892</v>
          </cell>
          <cell r="AB13799" t="str">
            <v>Sales call carried out for HMR collection</v>
          </cell>
        </row>
        <row r="13800">
          <cell r="A13800">
            <v>45083.447071759299</v>
          </cell>
          <cell r="B13800">
            <v>11610</v>
          </cell>
          <cell r="F13800" t="str">
            <v>CC-00941967</v>
          </cell>
          <cell r="J13800" t="str">
            <v>Sales Call</v>
          </cell>
          <cell r="R13800" t="str">
            <v>BRBD160901</v>
          </cell>
          <cell r="AB13800" t="str">
            <v>Sales call carried out for HMR collection</v>
          </cell>
        </row>
        <row r="13801">
          <cell r="A13801">
            <v>45083.279548611099</v>
          </cell>
          <cell r="B13801">
            <v>24802</v>
          </cell>
          <cell r="F13801" t="str">
            <v>CC-00941789</v>
          </cell>
          <cell r="J13801" t="str">
            <v>Schedule Service - AMC</v>
          </cell>
          <cell r="R13801" t="str">
            <v>BQHS040705</v>
          </cell>
          <cell r="AB13801" t="str">
            <v>I attended the site and checked all the parameters found ok, cleaned the machine, now the machine is running properly.</v>
          </cell>
        </row>
        <row r="13802">
          <cell r="A13802">
            <v>45082.764120370397</v>
          </cell>
          <cell r="B13802">
            <v>3535</v>
          </cell>
          <cell r="F13802" t="str">
            <v>CC-00941727</v>
          </cell>
          <cell r="J13802" t="str">
            <v>Sales Call</v>
          </cell>
          <cell r="R13802" t="str">
            <v>BRED161124</v>
          </cell>
          <cell r="AB13802" t="str">
            <v>Sales call carried out for HMR collection</v>
          </cell>
        </row>
        <row r="13803">
          <cell r="A13803">
            <v>45082.761562500003</v>
          </cell>
          <cell r="B13803">
            <v>3615</v>
          </cell>
          <cell r="F13803" t="str">
            <v>CC-00941723</v>
          </cell>
          <cell r="J13803" t="str">
            <v>Sales Call</v>
          </cell>
          <cell r="R13803" t="str">
            <v>BQLD160182</v>
          </cell>
          <cell r="AB13803" t="str">
            <v>Sales call carried out for HMR collection</v>
          </cell>
        </row>
        <row r="13804">
          <cell r="A13804">
            <v>45082.759143518502</v>
          </cell>
          <cell r="B13804">
            <v>9420</v>
          </cell>
          <cell r="F13804" t="str">
            <v>CC-00941721</v>
          </cell>
          <cell r="J13804" t="str">
            <v>Sales Call</v>
          </cell>
          <cell r="R13804" t="str">
            <v>BQGD230029</v>
          </cell>
          <cell r="AB13804" t="str">
            <v>Sales call carried out for HMR collection</v>
          </cell>
        </row>
        <row r="13805">
          <cell r="A13805">
            <v>45082.756354166697</v>
          </cell>
          <cell r="B13805">
            <v>5175</v>
          </cell>
          <cell r="F13805" t="str">
            <v>CC-00941715</v>
          </cell>
          <cell r="J13805" t="str">
            <v>Sales Call</v>
          </cell>
          <cell r="R13805" t="str">
            <v>BQCD160106</v>
          </cell>
          <cell r="AB13805" t="str">
            <v>Sales call carried out for HMR collection</v>
          </cell>
        </row>
        <row r="13806">
          <cell r="A13806">
            <v>45082.753229166701</v>
          </cell>
          <cell r="B13806">
            <v>15440</v>
          </cell>
          <cell r="F13806" t="str">
            <v>CC-00941704</v>
          </cell>
          <cell r="J13806" t="str">
            <v>Sales Call</v>
          </cell>
          <cell r="R13806" t="str">
            <v>BPJD200007</v>
          </cell>
          <cell r="AB13806" t="str">
            <v>Sales call carried out for HMR collection</v>
          </cell>
        </row>
        <row r="13807">
          <cell r="A13807">
            <v>45082.749872685199</v>
          </cell>
          <cell r="B13807">
            <v>7500</v>
          </cell>
          <cell r="F13807" t="str">
            <v>CC-00941694</v>
          </cell>
          <cell r="J13807" t="str">
            <v>Sales Call</v>
          </cell>
          <cell r="R13807" t="str">
            <v>BNBD160162</v>
          </cell>
          <cell r="AB13807" t="str">
            <v>Sales call carried out for HMR collection</v>
          </cell>
        </row>
        <row r="13808">
          <cell r="A13808">
            <v>45082.746747685203</v>
          </cell>
          <cell r="B13808">
            <v>5060</v>
          </cell>
          <cell r="F13808" t="str">
            <v>CC-00941683</v>
          </cell>
          <cell r="J13808" t="str">
            <v>Sales Call</v>
          </cell>
          <cell r="R13808" t="str">
            <v>BRCD160948</v>
          </cell>
          <cell r="AB13808" t="str">
            <v>Sales call carried out for HMR collection</v>
          </cell>
        </row>
        <row r="13809">
          <cell r="A13809">
            <v>45082.743113425902</v>
          </cell>
          <cell r="B13809">
            <v>3170</v>
          </cell>
          <cell r="F13809" t="str">
            <v>CC-00941677</v>
          </cell>
          <cell r="J13809" t="str">
            <v>Sales Call</v>
          </cell>
          <cell r="R13809" t="str">
            <v>BRKD160653</v>
          </cell>
          <cell r="AB13809" t="str">
            <v>Sales call carried out for HMR collection</v>
          </cell>
        </row>
        <row r="13810">
          <cell r="A13810">
            <v>45082.739675925899</v>
          </cell>
          <cell r="B13810">
            <v>7310</v>
          </cell>
          <cell r="F13810" t="str">
            <v>CC-00941673</v>
          </cell>
          <cell r="J13810" t="str">
            <v>Sales Call</v>
          </cell>
          <cell r="R13810" t="str">
            <v>BULD162559</v>
          </cell>
          <cell r="AB13810" t="str">
            <v>Sales call carried out for HMR collection</v>
          </cell>
        </row>
        <row r="13811">
          <cell r="A13811">
            <v>45082.736331018503</v>
          </cell>
          <cell r="B13811">
            <v>1660</v>
          </cell>
          <cell r="F13811" t="str">
            <v>CC-00941666</v>
          </cell>
          <cell r="J13811" t="str">
            <v>Sales Call</v>
          </cell>
          <cell r="R13811" t="str">
            <v>BTID162392</v>
          </cell>
          <cell r="AB13811" t="str">
            <v>Sales call carried out for HMR collection</v>
          </cell>
        </row>
        <row r="13812">
          <cell r="A13812">
            <v>45082.733194444401</v>
          </cell>
          <cell r="B13812">
            <v>6050</v>
          </cell>
          <cell r="F13812" t="str">
            <v>CC-00941658</v>
          </cell>
          <cell r="J13812" t="str">
            <v>Sales Call</v>
          </cell>
          <cell r="R13812" t="str">
            <v>BTFD162243</v>
          </cell>
          <cell r="AB13812" t="str">
            <v>Sales call carried out for HMR collection</v>
          </cell>
        </row>
        <row r="13813">
          <cell r="A13813">
            <v>45082.729398148098</v>
          </cell>
          <cell r="B13813">
            <v>7355</v>
          </cell>
          <cell r="F13813" t="str">
            <v>CC-00941654</v>
          </cell>
          <cell r="J13813" t="str">
            <v>Sales Call</v>
          </cell>
          <cell r="R13813" t="str">
            <v>BTFD162244</v>
          </cell>
          <cell r="AB13813" t="str">
            <v>Sales call carried out for HMR collection</v>
          </cell>
        </row>
        <row r="13814">
          <cell r="A13814">
            <v>45082.725416666697</v>
          </cell>
          <cell r="B13814">
            <v>6459</v>
          </cell>
          <cell r="F13814" t="str">
            <v>CC-00941646</v>
          </cell>
          <cell r="J13814" t="str">
            <v>Sales Call</v>
          </cell>
          <cell r="R13814" t="str">
            <v>BTED162217</v>
          </cell>
          <cell r="AB13814" t="str">
            <v>Sales call carried out for HMR collection</v>
          </cell>
        </row>
        <row r="13815">
          <cell r="A13815">
            <v>45082.719664351898</v>
          </cell>
          <cell r="B13815">
            <v>1090</v>
          </cell>
          <cell r="F13815" t="str">
            <v>CC-00941632</v>
          </cell>
          <cell r="J13815" t="str">
            <v>Sales Call</v>
          </cell>
          <cell r="R13815" t="str">
            <v>BVHD163393</v>
          </cell>
          <cell r="AB13815" t="str">
            <v>Sales call carried out for HMR collection</v>
          </cell>
        </row>
        <row r="13816">
          <cell r="A13816">
            <v>45082.717187499999</v>
          </cell>
          <cell r="B13816">
            <v>587</v>
          </cell>
          <cell r="F13816" t="str">
            <v>CC-00941628</v>
          </cell>
          <cell r="J13816" t="str">
            <v>Sales Call</v>
          </cell>
          <cell r="R13816" t="str">
            <v>BUAD121111</v>
          </cell>
          <cell r="AB13816" t="str">
            <v>Sales call carried out for HMR collection</v>
          </cell>
        </row>
        <row r="13817">
          <cell r="A13817">
            <v>45082.714120370401</v>
          </cell>
          <cell r="B13817">
            <v>1421</v>
          </cell>
          <cell r="F13817" t="str">
            <v>CC-00941620</v>
          </cell>
          <cell r="J13817" t="str">
            <v>Sales Call</v>
          </cell>
          <cell r="R13817" t="str">
            <v>BUBD162649</v>
          </cell>
          <cell r="AB13817" t="str">
            <v>Sales call carried out for HMR collection</v>
          </cell>
        </row>
        <row r="13818">
          <cell r="A13818">
            <v>45082.711145833302</v>
          </cell>
          <cell r="B13818">
            <v>2770</v>
          </cell>
          <cell r="F13818" t="str">
            <v>CC-00941617</v>
          </cell>
          <cell r="J13818" t="str">
            <v>Sales Call</v>
          </cell>
          <cell r="R13818" t="str">
            <v>BUAL160585</v>
          </cell>
          <cell r="AB13818" t="str">
            <v>Sales call carried out for HMR collection</v>
          </cell>
        </row>
        <row r="13819">
          <cell r="A13819">
            <v>45082.707731481503</v>
          </cell>
          <cell r="B13819">
            <v>4170</v>
          </cell>
          <cell r="F13819" t="str">
            <v>CC-00941608</v>
          </cell>
          <cell r="J13819" t="str">
            <v>Sales Call</v>
          </cell>
          <cell r="R13819" t="str">
            <v>BULL160564</v>
          </cell>
          <cell r="AB13819" t="str">
            <v>Sales call carried out for HMR collection</v>
          </cell>
        </row>
        <row r="13820">
          <cell r="A13820">
            <v>45082.704594907402</v>
          </cell>
          <cell r="B13820">
            <v>2970</v>
          </cell>
          <cell r="F13820" t="str">
            <v>CC-00941599</v>
          </cell>
          <cell r="J13820" t="str">
            <v>Sales Call</v>
          </cell>
          <cell r="R13820" t="str">
            <v>BUAL160594</v>
          </cell>
          <cell r="AB13820" t="str">
            <v>Sales call carried out for HMR collection</v>
          </cell>
        </row>
        <row r="13821">
          <cell r="A13821">
            <v>45082.611875000002</v>
          </cell>
          <cell r="B13821">
            <v>2400</v>
          </cell>
          <cell r="F13821" t="str">
            <v>CC-00941375</v>
          </cell>
          <cell r="J13821" t="str">
            <v>Sales Call</v>
          </cell>
          <cell r="R13821" t="str">
            <v>BVED163235</v>
          </cell>
          <cell r="AB13821" t="str">
            <v>Sales call carried out for HMR collection</v>
          </cell>
        </row>
        <row r="13822">
          <cell r="A13822">
            <v>45082.6088310185</v>
          </cell>
          <cell r="B13822">
            <v>2270</v>
          </cell>
          <cell r="F13822" t="str">
            <v>CC-00941366</v>
          </cell>
          <cell r="J13822" t="str">
            <v>Sales Call</v>
          </cell>
          <cell r="R13822" t="str">
            <v>BVED163231</v>
          </cell>
          <cell r="AB13822" t="str">
            <v>Sales call carried out for HMR collection</v>
          </cell>
        </row>
        <row r="13823">
          <cell r="A13823">
            <v>45082.606192129599</v>
          </cell>
          <cell r="B13823">
            <v>970</v>
          </cell>
          <cell r="F13823" t="str">
            <v>CC-00941360</v>
          </cell>
          <cell r="J13823" t="str">
            <v>Sales Call</v>
          </cell>
          <cell r="R13823" t="str">
            <v>BVJD162957</v>
          </cell>
          <cell r="AB13823" t="str">
            <v>Sales call carried out for HMR collection</v>
          </cell>
        </row>
        <row r="13824">
          <cell r="A13824">
            <v>45082.603622685201</v>
          </cell>
          <cell r="B13824">
            <v>5025</v>
          </cell>
          <cell r="F13824" t="str">
            <v>CC-00941354</v>
          </cell>
          <cell r="J13824" t="str">
            <v>Sales Call</v>
          </cell>
          <cell r="R13824" t="str">
            <v>BUAD162625</v>
          </cell>
          <cell r="AB13824" t="str">
            <v>Sales call carried out for HMR collection</v>
          </cell>
        </row>
        <row r="13825">
          <cell r="A13825">
            <v>45082.598773148202</v>
          </cell>
          <cell r="B13825">
            <v>40</v>
          </cell>
          <cell r="F13825" t="str">
            <v>CC-00941348</v>
          </cell>
          <cell r="J13825" t="str">
            <v>Sales Call</v>
          </cell>
          <cell r="R13825" t="str">
            <v>BWBD163707</v>
          </cell>
          <cell r="AB13825" t="str">
            <v>Sales call carried out for HMR collection</v>
          </cell>
        </row>
        <row r="13826">
          <cell r="A13826">
            <v>45082.595474537004</v>
          </cell>
          <cell r="B13826">
            <v>210</v>
          </cell>
          <cell r="F13826" t="str">
            <v>CC-00941344</v>
          </cell>
          <cell r="J13826" t="str">
            <v>Sales Call</v>
          </cell>
          <cell r="R13826" t="str">
            <v>BWKD163559</v>
          </cell>
          <cell r="AB13826" t="str">
            <v>Sales call carried out for HMR collection</v>
          </cell>
        </row>
        <row r="13827">
          <cell r="A13827">
            <v>45082.591249999998</v>
          </cell>
          <cell r="B13827">
            <v>40</v>
          </cell>
          <cell r="F13827" t="str">
            <v>CC-00941335</v>
          </cell>
          <cell r="J13827" t="str">
            <v>Sales Call</v>
          </cell>
          <cell r="R13827" t="str">
            <v>BWAD163648</v>
          </cell>
          <cell r="AB13827" t="str">
            <v>Sales call carried out for HMR collection</v>
          </cell>
        </row>
        <row r="13828">
          <cell r="A13828">
            <v>45082.588842592602</v>
          </cell>
          <cell r="B13828">
            <v>80</v>
          </cell>
          <cell r="F13828" t="str">
            <v>CC-00941327</v>
          </cell>
          <cell r="J13828" t="str">
            <v>Sales Call</v>
          </cell>
          <cell r="R13828" t="str">
            <v>BWAD163680</v>
          </cell>
          <cell r="AB13828" t="str">
            <v>Sales call carried out for HMR collection</v>
          </cell>
        </row>
        <row r="13829">
          <cell r="A13829">
            <v>45082.5859837963</v>
          </cell>
          <cell r="B13829">
            <v>35</v>
          </cell>
          <cell r="F13829" t="str">
            <v>CC-00941321</v>
          </cell>
          <cell r="J13829" t="str">
            <v>Sales Call</v>
          </cell>
          <cell r="R13829" t="str">
            <v>BWJL153357</v>
          </cell>
          <cell r="AB13829" t="str">
            <v>Sales call carried out for HMR collection</v>
          </cell>
        </row>
        <row r="13830">
          <cell r="A13830">
            <v>45082.582372685203</v>
          </cell>
          <cell r="B13830">
            <v>620</v>
          </cell>
          <cell r="F13830" t="str">
            <v>CC-00941310</v>
          </cell>
          <cell r="J13830" t="str">
            <v>Sales Call</v>
          </cell>
          <cell r="R13830" t="str">
            <v>BVED163244</v>
          </cell>
          <cell r="AB13830" t="str">
            <v>Sales call carried out for HMR collection</v>
          </cell>
        </row>
        <row r="13831">
          <cell r="A13831">
            <v>45082.579918981501</v>
          </cell>
          <cell r="B13831">
            <v>200</v>
          </cell>
          <cell r="F13831" t="str">
            <v>CC-00941305</v>
          </cell>
          <cell r="J13831" t="str">
            <v>Sales Call</v>
          </cell>
          <cell r="R13831" t="str">
            <v>BWKD163543</v>
          </cell>
          <cell r="AB13831" t="str">
            <v>Sales call carried out for HMR collection</v>
          </cell>
        </row>
        <row r="13832">
          <cell r="A13832">
            <v>45082.576793981498</v>
          </cell>
          <cell r="B13832">
            <v>200</v>
          </cell>
          <cell r="F13832" t="str">
            <v>CC-00941302</v>
          </cell>
          <cell r="J13832" t="str">
            <v>Sales Call</v>
          </cell>
          <cell r="R13832" t="str">
            <v>BWKD163512</v>
          </cell>
          <cell r="AB13832" t="str">
            <v>Sales call carried out for HMR collection</v>
          </cell>
        </row>
        <row r="13833">
          <cell r="A13833">
            <v>45082.574166666702</v>
          </cell>
          <cell r="B13833">
            <v>300</v>
          </cell>
          <cell r="F13833" t="str">
            <v>CC-00941292</v>
          </cell>
          <cell r="J13833" t="str">
            <v>Sales Call</v>
          </cell>
          <cell r="R13833" t="str">
            <v>BVFD163261</v>
          </cell>
          <cell r="AB13833" t="str">
            <v>Sales call carried out for HMR collection</v>
          </cell>
        </row>
        <row r="13834">
          <cell r="A13834">
            <v>45082.569571759297</v>
          </cell>
          <cell r="B13834">
            <v>1150</v>
          </cell>
          <cell r="F13834" t="str">
            <v>CC-00941281</v>
          </cell>
          <cell r="J13834" t="str">
            <v>Sales Call</v>
          </cell>
          <cell r="R13834" t="str">
            <v>BUCD121176</v>
          </cell>
          <cell r="AB13834" t="str">
            <v>Sales call carried out for HMR collection</v>
          </cell>
        </row>
        <row r="13835">
          <cell r="A13835">
            <v>45082.566828703697</v>
          </cell>
          <cell r="B13835">
            <v>1150</v>
          </cell>
          <cell r="F13835" t="str">
            <v>CC-00941278</v>
          </cell>
          <cell r="J13835" t="str">
            <v>Sales Call</v>
          </cell>
          <cell r="R13835" t="str">
            <v>BVID163401</v>
          </cell>
          <cell r="AB13835" t="str">
            <v>Sales call carried out for HMR collection</v>
          </cell>
        </row>
        <row r="13836">
          <cell r="A13836">
            <v>45082.564039351899</v>
          </cell>
          <cell r="B13836">
            <v>440</v>
          </cell>
          <cell r="F13836" t="str">
            <v>CC-00941276</v>
          </cell>
          <cell r="J13836" t="str">
            <v>Sales Call</v>
          </cell>
          <cell r="R13836" t="str">
            <v>BVIL161084</v>
          </cell>
          <cell r="AB13836" t="str">
            <v>Sales call carried out for HMR collection</v>
          </cell>
        </row>
        <row r="13837">
          <cell r="A13837">
            <v>45082.561342592599</v>
          </cell>
          <cell r="B13837">
            <v>470</v>
          </cell>
          <cell r="F13837" t="str">
            <v>CC-00941272</v>
          </cell>
          <cell r="J13837" t="str">
            <v>Sales Call</v>
          </cell>
          <cell r="R13837" t="str">
            <v>BVID163429</v>
          </cell>
          <cell r="AB13837" t="str">
            <v>Sales call carried out for HMR collection</v>
          </cell>
        </row>
        <row r="13838">
          <cell r="A13838">
            <v>45082.558402777802</v>
          </cell>
          <cell r="B13838">
            <v>1260</v>
          </cell>
          <cell r="F13838" t="str">
            <v>CC-00941263</v>
          </cell>
          <cell r="J13838" t="str">
            <v>Sales Call</v>
          </cell>
          <cell r="R13838" t="str">
            <v>BVHD163374</v>
          </cell>
          <cell r="AB13838" t="str">
            <v>Sales call carried out for HMR collection</v>
          </cell>
        </row>
        <row r="13839">
          <cell r="A13839">
            <v>45082.553506944401</v>
          </cell>
          <cell r="B13839">
            <v>905</v>
          </cell>
          <cell r="F13839" t="str">
            <v>CC-00941255</v>
          </cell>
          <cell r="J13839" t="str">
            <v>Sales Call</v>
          </cell>
          <cell r="R13839" t="str">
            <v>BVLD163043</v>
          </cell>
          <cell r="AB13839" t="str">
            <v>Sales call carried out for HMR collection</v>
          </cell>
        </row>
        <row r="13840">
          <cell r="A13840">
            <v>45082.550798611097</v>
          </cell>
          <cell r="B13840">
            <v>1790</v>
          </cell>
          <cell r="F13840" t="str">
            <v>CC-00941250</v>
          </cell>
          <cell r="J13840" t="str">
            <v>Sales Call</v>
          </cell>
          <cell r="R13840" t="str">
            <v>BVJD162958</v>
          </cell>
          <cell r="AB13840" t="str">
            <v>Sales call carried out for HMR collection</v>
          </cell>
        </row>
        <row r="13841">
          <cell r="A13841">
            <v>45082.548414351899</v>
          </cell>
          <cell r="B13841">
            <v>1180</v>
          </cell>
          <cell r="F13841" t="str">
            <v>CC-00941248</v>
          </cell>
          <cell r="J13841" t="str">
            <v>Sales Call</v>
          </cell>
          <cell r="R13841" t="str">
            <v>BVGD163308</v>
          </cell>
          <cell r="AB13841" t="str">
            <v>Sales call carried out for HMR collection</v>
          </cell>
        </row>
        <row r="13842">
          <cell r="A13842">
            <v>45082.545069444401</v>
          </cell>
          <cell r="B13842">
            <v>830</v>
          </cell>
          <cell r="F13842" t="str">
            <v>CC-00941240</v>
          </cell>
          <cell r="J13842" t="str">
            <v>Sales Call</v>
          </cell>
          <cell r="R13842" t="str">
            <v>BVHD163336</v>
          </cell>
          <cell r="AB13842" t="str">
            <v>Sales call carried out for HMR collection</v>
          </cell>
        </row>
        <row r="13843">
          <cell r="A13843">
            <v>45082.540925925903</v>
          </cell>
          <cell r="B13843">
            <v>1150</v>
          </cell>
          <cell r="F13843" t="str">
            <v>CC-00941228</v>
          </cell>
          <cell r="J13843" t="str">
            <v>Sales Call</v>
          </cell>
          <cell r="R13843" t="str">
            <v>BVHD163366</v>
          </cell>
          <cell r="AB13843" t="str">
            <v>Sales call carried out for HMR collection</v>
          </cell>
        </row>
        <row r="13844">
          <cell r="A13844">
            <v>45082.537824074097</v>
          </cell>
          <cell r="B13844">
            <v>2520</v>
          </cell>
          <cell r="F13844" t="str">
            <v>CC-00941216</v>
          </cell>
          <cell r="J13844" t="str">
            <v>Sales Call</v>
          </cell>
          <cell r="R13844" t="str">
            <v>BVCD163165</v>
          </cell>
          <cell r="AB13844" t="str">
            <v>Sales call carried out for HMR collection</v>
          </cell>
        </row>
        <row r="13845">
          <cell r="A13845">
            <v>45082.534884259301</v>
          </cell>
          <cell r="B13845">
            <v>2285</v>
          </cell>
          <cell r="F13845" t="str">
            <v>CC-00941212</v>
          </cell>
          <cell r="J13845" t="str">
            <v>Sales Call</v>
          </cell>
          <cell r="R13845" t="str">
            <v>BVJD162972</v>
          </cell>
          <cell r="AB13845" t="str">
            <v>Sales call carried out for HMR collection</v>
          </cell>
        </row>
        <row r="13846">
          <cell r="A13846">
            <v>45082.5317013889</v>
          </cell>
          <cell r="B13846">
            <v>1480</v>
          </cell>
          <cell r="F13846" t="str">
            <v>CC-00941206</v>
          </cell>
          <cell r="J13846" t="str">
            <v>Sales Call</v>
          </cell>
          <cell r="R13846" t="str">
            <v>BVED231179</v>
          </cell>
          <cell r="AB13846" t="str">
            <v>Sales call carried out for HMR collection</v>
          </cell>
        </row>
        <row r="13847">
          <cell r="A13847">
            <v>45082.528611111098</v>
          </cell>
          <cell r="B13847">
            <v>1070</v>
          </cell>
          <cell r="F13847" t="str">
            <v>CC-00941200</v>
          </cell>
          <cell r="J13847" t="str">
            <v>Sales Call</v>
          </cell>
          <cell r="R13847" t="str">
            <v>BVAD121386</v>
          </cell>
          <cell r="AB13847" t="str">
            <v>Sales call carried out for HMR collection</v>
          </cell>
        </row>
        <row r="13848">
          <cell r="A13848">
            <v>45082.526064814803</v>
          </cell>
          <cell r="B13848">
            <v>1015</v>
          </cell>
          <cell r="F13848" t="str">
            <v>CC-00941192</v>
          </cell>
          <cell r="J13848" t="str">
            <v>Sales Call</v>
          </cell>
          <cell r="R13848" t="str">
            <v>BVKD163026</v>
          </cell>
          <cell r="AB13848" t="str">
            <v>Sales call carried out for HMR collection</v>
          </cell>
        </row>
        <row r="13849">
          <cell r="A13849">
            <v>45082.523321759298</v>
          </cell>
          <cell r="B13849">
            <v>2500</v>
          </cell>
          <cell r="F13849" t="str">
            <v>CC-00941188</v>
          </cell>
          <cell r="J13849" t="str">
            <v>Sales Call</v>
          </cell>
          <cell r="R13849" t="str">
            <v>BVLD163067</v>
          </cell>
          <cell r="AB13849" t="str">
            <v>Sales call carried out for HMR collection</v>
          </cell>
        </row>
        <row r="13850">
          <cell r="A13850">
            <v>45082.520555555602</v>
          </cell>
          <cell r="B13850">
            <v>3050</v>
          </cell>
          <cell r="F13850" t="str">
            <v>CC-00941182</v>
          </cell>
          <cell r="J13850" t="str">
            <v>Sales Call</v>
          </cell>
          <cell r="R13850" t="str">
            <v>BVLD163040</v>
          </cell>
          <cell r="AB13850" t="str">
            <v>Sales call carried out for HMR collection</v>
          </cell>
        </row>
        <row r="13851">
          <cell r="A13851">
            <v>45082.517731481501</v>
          </cell>
          <cell r="B13851">
            <v>1670</v>
          </cell>
          <cell r="F13851" t="str">
            <v>CC-00941175</v>
          </cell>
          <cell r="J13851" t="str">
            <v>Sales Call</v>
          </cell>
          <cell r="R13851" t="str">
            <v>BVKD163010</v>
          </cell>
          <cell r="AB13851" t="str">
            <v>Sales call carried out for HMR collection</v>
          </cell>
        </row>
        <row r="13852">
          <cell r="A13852">
            <v>45082.514930555597</v>
          </cell>
          <cell r="B13852">
            <v>4200</v>
          </cell>
          <cell r="F13852" t="str">
            <v>CC-00941167</v>
          </cell>
          <cell r="J13852" t="str">
            <v>Sales Call</v>
          </cell>
          <cell r="R13852" t="str">
            <v>BUID162912</v>
          </cell>
          <cell r="AB13852" t="str">
            <v>Sales call carried out for HMR collection</v>
          </cell>
        </row>
        <row r="13853">
          <cell r="A13853">
            <v>45082.512314814798</v>
          </cell>
          <cell r="B13853">
            <v>3160</v>
          </cell>
          <cell r="F13853" t="str">
            <v>CC-00941160</v>
          </cell>
          <cell r="J13853" t="str">
            <v>Sales Call</v>
          </cell>
          <cell r="R13853" t="str">
            <v>BUAD162634</v>
          </cell>
          <cell r="AB13853" t="str">
            <v>Sales call carried out for HMR collection</v>
          </cell>
        </row>
        <row r="13854">
          <cell r="A13854">
            <v>45082.509803240697</v>
          </cell>
          <cell r="B13854">
            <v>2770</v>
          </cell>
          <cell r="F13854" t="str">
            <v>CC-00941154</v>
          </cell>
          <cell r="J13854" t="str">
            <v>Sales Call</v>
          </cell>
          <cell r="R13854" t="str">
            <v>BUID162953</v>
          </cell>
          <cell r="AB13854" t="str">
            <v>Sales call carried out for HMR collection</v>
          </cell>
        </row>
        <row r="13855">
          <cell r="A13855">
            <v>45082.507152777798</v>
          </cell>
          <cell r="B13855">
            <v>4450</v>
          </cell>
          <cell r="F13855" t="str">
            <v>CC-00941148</v>
          </cell>
          <cell r="J13855" t="str">
            <v>Sales Call</v>
          </cell>
          <cell r="R13855" t="str">
            <v>BUAD162630</v>
          </cell>
          <cell r="AB13855" t="str">
            <v>Sales call carried out for HMR collection</v>
          </cell>
        </row>
        <row r="13856">
          <cell r="A13856">
            <v>45082.504236111097</v>
          </cell>
          <cell r="B13856">
            <v>1875</v>
          </cell>
          <cell r="F13856" t="str">
            <v>CC-00941139</v>
          </cell>
          <cell r="J13856" t="str">
            <v>Sales Call</v>
          </cell>
          <cell r="R13856" t="str">
            <v>BUDD162719</v>
          </cell>
          <cell r="AB13856" t="str">
            <v>Sales call carried out for HMR collection</v>
          </cell>
        </row>
        <row r="13857">
          <cell r="A13857">
            <v>45082.501585648097</v>
          </cell>
          <cell r="B13857">
            <v>1380</v>
          </cell>
          <cell r="F13857" t="str">
            <v>CC-00941131</v>
          </cell>
          <cell r="J13857" t="str">
            <v>Sales Call</v>
          </cell>
          <cell r="R13857" t="str">
            <v>BUID162940</v>
          </cell>
          <cell r="AB13857" t="str">
            <v>Sales call carried out for HMR collection</v>
          </cell>
        </row>
        <row r="13858">
          <cell r="A13858">
            <v>45082.498969907399</v>
          </cell>
          <cell r="B13858">
            <v>550</v>
          </cell>
          <cell r="F13858" t="str">
            <v>CC-00941128</v>
          </cell>
          <cell r="J13858" t="str">
            <v>Sales Call</v>
          </cell>
          <cell r="R13858" t="str">
            <v>BUFL152860</v>
          </cell>
          <cell r="AB13858" t="str">
            <v>Sales call carried out for HMR collection</v>
          </cell>
        </row>
        <row r="13859">
          <cell r="A13859">
            <v>45082.496423611097</v>
          </cell>
          <cell r="B13859">
            <v>2740</v>
          </cell>
          <cell r="F13859" t="str">
            <v>CC-00941118</v>
          </cell>
          <cell r="J13859" t="str">
            <v>Sales Call</v>
          </cell>
          <cell r="R13859" t="str">
            <v>BUGD162852</v>
          </cell>
          <cell r="AB13859" t="str">
            <v>Sales call carried out for HMR collection</v>
          </cell>
        </row>
        <row r="13860">
          <cell r="A13860">
            <v>45082.493611111102</v>
          </cell>
          <cell r="B13860">
            <v>3680</v>
          </cell>
          <cell r="F13860" t="str">
            <v>CC-00941107</v>
          </cell>
          <cell r="J13860" t="str">
            <v>Sales Call</v>
          </cell>
          <cell r="R13860" t="str">
            <v>BUGD162826</v>
          </cell>
          <cell r="AB13860" t="str">
            <v>Sales call carried out for HMR collection</v>
          </cell>
        </row>
        <row r="13861">
          <cell r="A13861">
            <v>45082.490995370397</v>
          </cell>
          <cell r="B13861">
            <v>4850</v>
          </cell>
          <cell r="F13861" t="str">
            <v>CC-00941100</v>
          </cell>
          <cell r="J13861" t="str">
            <v>Sales Call</v>
          </cell>
          <cell r="R13861" t="str">
            <v>BUFD162814</v>
          </cell>
          <cell r="AB13861" t="str">
            <v>Sales call carried out for HMR collection</v>
          </cell>
        </row>
        <row r="13862">
          <cell r="A13862">
            <v>45082.488425925898</v>
          </cell>
          <cell r="B13862">
            <v>2940</v>
          </cell>
          <cell r="F13862" t="str">
            <v>CC-00941098</v>
          </cell>
          <cell r="J13862" t="str">
            <v>Sales Call</v>
          </cell>
          <cell r="R13862" t="str">
            <v>BTHD162350</v>
          </cell>
          <cell r="AB13862" t="str">
            <v>Sales call carried out for HMR collection</v>
          </cell>
        </row>
        <row r="13863">
          <cell r="A13863">
            <v>45082.458877314799</v>
          </cell>
          <cell r="B13863">
            <v>4540</v>
          </cell>
          <cell r="F13863" t="str">
            <v>CC-00941024</v>
          </cell>
          <cell r="J13863" t="str">
            <v>Complaint - Running With Problem</v>
          </cell>
          <cell r="R13863" t="str">
            <v>BUCD162696</v>
          </cell>
          <cell r="AB13863" t="str">
            <v>Attend the site for complaint of oil filter to OSV pipe damaged, so attend the site and check found OF to OSV pipe little crack so open the OSV pipe and ans clean hose pipe and fitted new pipe OF ro OSV and start the unit and found running ok.</v>
          </cell>
        </row>
        <row r="13864">
          <cell r="A13864">
            <v>45080.653668981497</v>
          </cell>
          <cell r="B13864">
            <v>5400</v>
          </cell>
          <cell r="F13864" t="str">
            <v>CC-00940378</v>
          </cell>
          <cell r="J13864" t="str">
            <v>Schedule Service</v>
          </cell>
          <cell r="R13864" t="str">
            <v>BSAD230391</v>
          </cell>
          <cell r="AB13864" t="str">
            <v>Attend the site for schedule for schedule service so following jobs are done:- Overall drain oil from tank and oil cooler 130 litres, after then replace main oil filter 2nos., replace bearing oil filter 1no., after then plugged all drain plugs and fill oin in tank upto full gauge level . Start the unit for sometime and stop it, again fill oil tank to maintain the level, over all topped up oil tank 142 litres. After schedule service done start the unit and check on load condition found unit is running with all parameters under limit.</v>
          </cell>
        </row>
        <row r="13865">
          <cell r="A13865">
            <v>45080.571527777778</v>
          </cell>
          <cell r="B13865"/>
          <cell r="F13865" t="str">
            <v>CC-00940220</v>
          </cell>
          <cell r="J13865" t="str">
            <v>Commissioning</v>
          </cell>
          <cell r="R13865"/>
          <cell r="AB13865" t="str">
            <v>Waiting for visit confirmation 05-06-2023
Waiting for visit confirmation 10-06-2023
Waiting for visit confirmation 17-06-2023
Waiting for visit confirmation 24-06-2023
Waiting for visit confirmation 30-06-2023
Waiting for visit confirmation 07-07-2023
Waiting for visit confirmation 14-07-2023
Waiting for visit confirmation 22-07-2023
Waiting for visit confirmation 29-07-2023
Waiting for visit confirmation 04-08-2023
Waiting for visit confirmation 11-08-2023
Waiting for visit confirmation 19-08-2023
Waiting for visit confirmation 26-08-2023
Waiting for visit confirmation 02-09-2023
Waiting for visit confirmation 09-09-2023
Waiting for visit confirmation 16-09-2023
Waiting for visit confirmation 22-09-2023
Waiting for visit confirmation 29-09-2023....07-10-2023------14-10-2023..........20-10-2023.................28-10-2023....................04-11-2023............09-11-2023............11-11-2023......20-11-2023 ...............25-11-2023 .............................02-12-2023 ..........09-12-2023 .........15-12-2023  ..........22-12-2023  ..................29-12-2023   .........05-01-2024</v>
          </cell>
        </row>
        <row r="13866">
          <cell r="A13866">
            <v>45080.5210069444</v>
          </cell>
          <cell r="B13866">
            <v>0</v>
          </cell>
          <cell r="F13866" t="str">
            <v>CC-00940130</v>
          </cell>
          <cell r="J13866" t="str">
            <v>Complaint - Running With Problem</v>
          </cell>
          <cell r="R13866" t="str">
            <v>CTGE566320</v>
          </cell>
          <cell r="AB13866" t="str">
            <v>Service quotation shared with customers but approval not received after receiving approval we log another new call.</v>
          </cell>
        </row>
        <row r="13867">
          <cell r="A13867">
            <v>45080.314710648097</v>
          </cell>
          <cell r="B13867">
            <v>1008</v>
          </cell>
          <cell r="F13867" t="str">
            <v>CC-00939875</v>
          </cell>
          <cell r="J13867" t="str">
            <v>Schedule Service</v>
          </cell>
          <cell r="R13867" t="str">
            <v>BVKD163026</v>
          </cell>
          <cell r="AB13867" t="str">
            <v>Change oil filter 2 nos and oil 40 liters</v>
          </cell>
        </row>
        <row r="13868">
          <cell r="A13868">
            <v>45079.602789351899</v>
          </cell>
          <cell r="B13868">
            <v>4654</v>
          </cell>
          <cell r="F13868" t="str">
            <v>CC-00939307</v>
          </cell>
          <cell r="J13868" t="str">
            <v>Complaint - Running With Problem</v>
          </cell>
          <cell r="R13868" t="str">
            <v>BUAC371371</v>
          </cell>
          <cell r="AB13868" t="str">
            <v>We visited site and greasing done today in unit or tite air exjust pipe after than start for check unit running well ...</v>
          </cell>
        </row>
        <row r="13869">
          <cell r="A13869">
            <v>45079.592858796299</v>
          </cell>
          <cell r="B13869">
            <v>0</v>
          </cell>
          <cell r="F13869" t="str">
            <v>CC-00939293</v>
          </cell>
          <cell r="J13869" t="str">
            <v>Preservative Measures</v>
          </cell>
          <cell r="R13869" t="str">
            <v>BSLC374985</v>
          </cell>
          <cell r="AB13869" t="str">
            <v>Preservation measures done</v>
          </cell>
        </row>
        <row r="13870">
          <cell r="A13870">
            <v>45079.584918981498</v>
          </cell>
          <cell r="B13870">
            <v>0</v>
          </cell>
          <cell r="F13870" t="str">
            <v>CC-00939277</v>
          </cell>
          <cell r="J13870" t="str">
            <v>Pre Commissioning</v>
          </cell>
          <cell r="R13870" t="str">
            <v>BSLC374985</v>
          </cell>
          <cell r="AB13870" t="str">
            <v>Pre commissioning done Actual pre commissioning date is 02-06-2023</v>
          </cell>
        </row>
        <row r="13871">
          <cell r="A13871">
            <v>45079.574247685203</v>
          </cell>
          <cell r="B13871">
            <v>5160</v>
          </cell>
          <cell r="F13871" t="str">
            <v>CC-00939258</v>
          </cell>
          <cell r="J13871" t="str">
            <v>Schedule Service</v>
          </cell>
          <cell r="R13871" t="str">
            <v>BPGC370231</v>
          </cell>
          <cell r="AB13871" t="str">
            <v>I attended the site and changed air filter, oil filter, and oil. Now the machine is running properly.</v>
          </cell>
        </row>
        <row r="13872">
          <cell r="A13872">
            <v>45079.5477777778</v>
          </cell>
          <cell r="B13872">
            <v>1</v>
          </cell>
          <cell r="F13872" t="str">
            <v>CC-00939212</v>
          </cell>
          <cell r="J13872" t="str">
            <v>Commissioning</v>
          </cell>
          <cell r="R13872" t="str">
            <v>BWKC378700</v>
          </cell>
          <cell r="AB13872" t="str">
            <v>COMMISSIONING DONE,,Comm date002-06-2023</v>
          </cell>
        </row>
        <row r="13873">
          <cell r="A13873">
            <v>45079.288981481499</v>
          </cell>
          <cell r="B13873">
            <v>3390</v>
          </cell>
          <cell r="F13873" t="str">
            <v>CC-00938827</v>
          </cell>
          <cell r="J13873" t="str">
            <v>Schedule Service - AMC</v>
          </cell>
          <cell r="R13873" t="str">
            <v>BUDC372327</v>
          </cell>
          <cell r="AB13873" t="str">
            <v>AMC visit done</v>
          </cell>
        </row>
        <row r="13874">
          <cell r="A13874">
            <v>45079.276400463001</v>
          </cell>
          <cell r="B13874">
            <v>42935</v>
          </cell>
          <cell r="F13874" t="str">
            <v>CC-00938766</v>
          </cell>
          <cell r="J13874" t="str">
            <v>Schedule Service - AMC</v>
          </cell>
          <cell r="R13874" t="str">
            <v>BIKS040038</v>
          </cell>
          <cell r="AB13874" t="str">
            <v>COMPANY CLOSED</v>
          </cell>
        </row>
        <row r="13875">
          <cell r="A13875">
            <v>45078.673194444404</v>
          </cell>
          <cell r="B13875">
            <v>1</v>
          </cell>
          <cell r="F13875" t="str">
            <v>CC-00938500</v>
          </cell>
          <cell r="J13875" t="str">
            <v>Commissioning</v>
          </cell>
          <cell r="R13875" t="str">
            <v>BWBD163707</v>
          </cell>
          <cell r="AB13875" t="str">
            <v>Check engine oil level and coolant level found ok, check compressor oil level found ok, air filter found ok, check all hose tightness found ok, check separator tank mounting tightness found ok, no any transportation damages found in compressor....</v>
          </cell>
        </row>
        <row r="13876">
          <cell r="A13876">
            <v>45078.569525462997</v>
          </cell>
          <cell r="B13876">
            <v>6459</v>
          </cell>
          <cell r="F13876" t="str">
            <v>CC-00938247</v>
          </cell>
          <cell r="J13876" t="str">
            <v>Schedule Service</v>
          </cell>
          <cell r="R13876" t="str">
            <v>BTED162217</v>
          </cell>
          <cell r="AB13876" t="str">
            <v>Replace air filter engine and compressor side, oil filter &amp; top up 40 liters oil</v>
          </cell>
        </row>
        <row r="13877">
          <cell r="A13877">
            <v>45078.516643518502</v>
          </cell>
          <cell r="B13877">
            <v>4654</v>
          </cell>
          <cell r="F13877" t="str">
            <v>CC-00938123</v>
          </cell>
          <cell r="J13877" t="str">
            <v>Schedule Service</v>
          </cell>
          <cell r="R13877" t="str">
            <v>BUAC371371</v>
          </cell>
          <cell r="AB13877" t="str">
            <v>I attended the site and changed air filter, oil filter and oil. Now the machine is running properly.</v>
          </cell>
        </row>
        <row r="13878">
          <cell r="A13878">
            <v>45078.477037037002</v>
          </cell>
          <cell r="B13878">
            <v>1067</v>
          </cell>
          <cell r="F13878" t="str">
            <v>CC-00937983</v>
          </cell>
          <cell r="J13878" t="str">
            <v>Schedule Service</v>
          </cell>
          <cell r="R13878" t="str">
            <v>BVAD121386</v>
          </cell>
          <cell r="AB13878" t="str">
            <v>Replace oil filter 1no. replace air oil separator , replace air filter engine and compressor side, Overall topped up oil 20 litres.</v>
          </cell>
        </row>
        <row r="13879">
          <cell r="A13879">
            <v>45078.301724536999</v>
          </cell>
          <cell r="B13879">
            <v>6579</v>
          </cell>
          <cell r="F13879" t="str">
            <v>CC-00937814</v>
          </cell>
          <cell r="J13879" t="str">
            <v>Schedule Service - AMC</v>
          </cell>
          <cell r="R13879" t="str">
            <v>BTIS032020</v>
          </cell>
          <cell r="AB13879" t="str">
            <v>Visit already done on 27th may 2023, call tracking number CC-00934391.</v>
          </cell>
        </row>
        <row r="13880">
          <cell r="A13880">
            <v>45078.278368055602</v>
          </cell>
          <cell r="B13880">
            <v>25152</v>
          </cell>
          <cell r="F13880" t="str">
            <v>CC-00937679</v>
          </cell>
          <cell r="J13880" t="str">
            <v>Schedule Service - AMC</v>
          </cell>
          <cell r="R13880" t="str">
            <v>BLKS030250</v>
          </cell>
          <cell r="AB13880" t="str">
            <v>I attended the site and checked all the parameters, cleaned the machine and now machine running properly.</v>
          </cell>
        </row>
        <row r="13881">
          <cell r="A13881">
            <v>45078.278206018498</v>
          </cell>
          <cell r="B13881">
            <v>43254</v>
          </cell>
          <cell r="F13881" t="str">
            <v>CC-00937678</v>
          </cell>
          <cell r="J13881" t="str">
            <v>Schedule Service - AMC</v>
          </cell>
          <cell r="R13881" t="str">
            <v>BLES031356</v>
          </cell>
          <cell r="AB13881" t="str">
            <v>I attended the site and checked all the parameters, cleaned the machine and now machine running properly.</v>
          </cell>
        </row>
        <row r="13882">
          <cell r="A13882">
            <v>45078.277534722198</v>
          </cell>
          <cell r="B13882">
            <v>45480</v>
          </cell>
          <cell r="F13882" t="str">
            <v>CC-00937675</v>
          </cell>
          <cell r="J13882" t="str">
            <v>Schedule Service - AMC</v>
          </cell>
          <cell r="R13882" t="str">
            <v>BNAS040245</v>
          </cell>
          <cell r="AB13882" t="str">
            <v>Company closed</v>
          </cell>
        </row>
        <row r="13883">
          <cell r="A13883">
            <v>45078.277106481502</v>
          </cell>
          <cell r="B13883">
            <v>57761</v>
          </cell>
          <cell r="F13883" t="str">
            <v>CC-00937673</v>
          </cell>
          <cell r="J13883" t="str">
            <v>Schedule Service - AMC</v>
          </cell>
          <cell r="R13883" t="str">
            <v>BLGS040605</v>
          </cell>
          <cell r="AB13883" t="str">
            <v>Already done on 19th may 2023, call tracking no CC-00926710.</v>
          </cell>
        </row>
        <row r="13884">
          <cell r="A13884">
            <v>45078.276979166701</v>
          </cell>
          <cell r="B13884">
            <v>32900</v>
          </cell>
          <cell r="F13884" t="str">
            <v>CC-00937672</v>
          </cell>
          <cell r="J13884" t="str">
            <v>Schedule Service - AMC</v>
          </cell>
          <cell r="R13884" t="str">
            <v>GOKS040088</v>
          </cell>
          <cell r="AB13884" t="str">
            <v>Company closed</v>
          </cell>
        </row>
        <row r="13885">
          <cell r="A13885">
            <v>45077.4925925926</v>
          </cell>
          <cell r="B13885">
            <v>8917</v>
          </cell>
          <cell r="F13885" t="str">
            <v>CC-00937073</v>
          </cell>
          <cell r="J13885" t="str">
            <v>General Service</v>
          </cell>
          <cell r="R13885" t="str">
            <v>BTJC377158</v>
          </cell>
          <cell r="AB13885" t="str">
            <v>We visited site and change Air filter Oil filter and drive belt after than start for check unit running well.</v>
          </cell>
        </row>
        <row r="13886">
          <cell r="A13886">
            <v>45077.462326388901</v>
          </cell>
          <cell r="B13886">
            <v>0</v>
          </cell>
          <cell r="F13886" t="str">
            <v>CC-00937002</v>
          </cell>
          <cell r="J13886" t="str">
            <v>Complaint - Running With Problem</v>
          </cell>
          <cell r="R13886" t="str">
            <v>CVCE668143</v>
          </cell>
          <cell r="AB13886" t="str">
            <v>I attended the site and found the power supply not coming, checked and found MCB not working so I changed MCB. Now the machine is running properly.MCB belongs to Compressor side that is main MCB</v>
          </cell>
        </row>
        <row r="13887">
          <cell r="A13887">
            <v>45077.456354166701</v>
          </cell>
          <cell r="B13887">
            <v>0</v>
          </cell>
          <cell r="F13887" t="str">
            <v>CC-00936994</v>
          </cell>
          <cell r="J13887" t="str">
            <v>Commissioning</v>
          </cell>
          <cell r="R13887" t="str">
            <v>WAS-19244</v>
          </cell>
          <cell r="AB13887" t="str">
            <v>COMMISSIONING DONE</v>
          </cell>
        </row>
        <row r="13888">
          <cell r="A13888">
            <v>45077.454722222203</v>
          </cell>
          <cell r="B13888">
            <v>0</v>
          </cell>
          <cell r="F13888" t="str">
            <v>CC-00936987</v>
          </cell>
          <cell r="J13888" t="str">
            <v>Commissioning</v>
          </cell>
          <cell r="R13888" t="str">
            <v>DWKL340276</v>
          </cell>
          <cell r="AB13888" t="str">
            <v>COMMISSIONING DONE</v>
          </cell>
        </row>
        <row r="13889">
          <cell r="A13889">
            <v>45077.433900463002</v>
          </cell>
          <cell r="B13889"/>
          <cell r="F13889" t="str">
            <v>CC-00936959</v>
          </cell>
          <cell r="J13889" t="str">
            <v>Complaint - Breakdown</v>
          </cell>
          <cell r="R13889"/>
          <cell r="AB13889" t="str">
            <v>Visit confirmation pending. 03-06-2023
Visit confirmation pending. 10-06-2023
Visit confirmation pending. 17-06-2023
Visit confirmation pending. 24-06-2023.
Visit confirmation pending. 30-06-2023
Visit confirmation pending. 07-07-2023
Visit confirmation pending. 14-07-2023
Visit confirmation pending. 22-07-2023
Visit confirmation pending. 29-07-2023
Visit confirmation pending. 04-08-2023</v>
          </cell>
        </row>
        <row r="13890">
          <cell r="A13890">
            <v>45077.303136574097</v>
          </cell>
          <cell r="B13890">
            <v>25892</v>
          </cell>
          <cell r="F13890" t="str">
            <v>CC-00936917</v>
          </cell>
          <cell r="J13890" t="str">
            <v>Schedule Service - AMC</v>
          </cell>
          <cell r="R13890" t="str">
            <v>BQES030978</v>
          </cell>
          <cell r="AB13890" t="str">
            <v>AMC visit already done on 29th April 2023 having call tracking no. CC- 00909006.</v>
          </cell>
        </row>
        <row r="13891">
          <cell r="A13891">
            <v>45076.742256944402</v>
          </cell>
          <cell r="B13891">
            <v>1010</v>
          </cell>
          <cell r="F13891" t="str">
            <v>CC-00936673</v>
          </cell>
          <cell r="J13891" t="str">
            <v>Complaint - Running With Problem</v>
          </cell>
          <cell r="R13891" t="str">
            <v>BVFS049398</v>
          </cell>
          <cell r="AB13891" t="str">
            <v>We visited site and change Adv float type of FF filter on FOC basis, after than start for check unit running well. DSF name plate photo attached in call.</v>
          </cell>
        </row>
        <row r="13892">
          <cell r="A13892">
            <v>45076.739513888897</v>
          </cell>
          <cell r="B13892">
            <v>1528</v>
          </cell>
          <cell r="F13892" t="str">
            <v>CC-00936669</v>
          </cell>
          <cell r="J13892" t="str">
            <v>Complaint - Running With Problem</v>
          </cell>
          <cell r="R13892" t="str">
            <v>BVFS049426</v>
          </cell>
          <cell r="AB13892" t="str">
            <v>We visited site and change Adv float type of Pre filter under of FOC basis after than start for check unit running well. DSF name plate photo attached in call.</v>
          </cell>
        </row>
        <row r="13893">
          <cell r="A13893">
            <v>45076.671597222201</v>
          </cell>
          <cell r="B13893">
            <v>30812</v>
          </cell>
          <cell r="F13893" t="str">
            <v>CC-00936547</v>
          </cell>
          <cell r="J13893" t="str">
            <v>Schedule Service</v>
          </cell>
          <cell r="R13893" t="str">
            <v>GOIS031795</v>
          </cell>
          <cell r="AB13893" t="str">
            <v>I attended the site and changed oil, air filter, oil filter and separator. Now the machine is running properly.</v>
          </cell>
        </row>
        <row r="13894">
          <cell r="A13894">
            <v>45076.543946759302</v>
          </cell>
          <cell r="B13894">
            <v>8917</v>
          </cell>
          <cell r="F13894" t="str">
            <v>CC-00936292</v>
          </cell>
          <cell r="J13894" t="str">
            <v>Complaint - Running With Problem</v>
          </cell>
          <cell r="R13894" t="str">
            <v>BTJC377158</v>
          </cell>
          <cell r="AB13894" t="str">
            <v>Today we attend the customer site for complain air not buildup so we check and found that both belt broken so please arrange Quotation Shared with customer for necessary approval, once approval received we logged new call for the same...</v>
          </cell>
        </row>
        <row r="13895">
          <cell r="A13895">
            <v>45076.531412037002</v>
          </cell>
          <cell r="B13895">
            <v>7250</v>
          </cell>
          <cell r="F13895" t="str">
            <v>CC-00936264</v>
          </cell>
          <cell r="J13895" t="str">
            <v>Schedule Service</v>
          </cell>
          <cell r="R13895" t="str">
            <v>BULD162559</v>
          </cell>
          <cell r="AB13895" t="str">
            <v>Change parts 1. Air filter 2 nos for compressor and engine side 2. Oil filter 2 nos 3. Legi air lube plus oil 39 liter.</v>
          </cell>
        </row>
        <row r="13896">
          <cell r="A13896">
            <v>45076.499930555598</v>
          </cell>
          <cell r="B13896">
            <v>30245</v>
          </cell>
          <cell r="F13896" t="str">
            <v>CC-00936175</v>
          </cell>
          <cell r="J13896" t="str">
            <v>General Service</v>
          </cell>
          <cell r="R13896" t="str">
            <v>BUKC370499</v>
          </cell>
          <cell r="AB13896" t="str">
            <v>We visited site and schedule service done today in unit during change the parts Air filter ,Oil filter ,separator,Oil after than start for check unit running well.</v>
          </cell>
        </row>
        <row r="13897">
          <cell r="A13897">
            <v>45075.776574074102</v>
          </cell>
          <cell r="B13897">
            <v>0</v>
          </cell>
          <cell r="F13897" t="str">
            <v>CC-00935776</v>
          </cell>
          <cell r="J13897" t="str">
            <v>Commissioning</v>
          </cell>
          <cell r="R13897" t="str">
            <v>22674812</v>
          </cell>
          <cell r="AB13897" t="str">
            <v>Commissioning done on dated 30-05-2023</v>
          </cell>
        </row>
        <row r="13898">
          <cell r="A13898">
            <v>45075.775046296301</v>
          </cell>
          <cell r="B13898">
            <v>1</v>
          </cell>
          <cell r="F13898" t="str">
            <v>CC-00935775</v>
          </cell>
          <cell r="J13898" t="str">
            <v>Commissioning</v>
          </cell>
          <cell r="R13898" t="str">
            <v>BWJC378261</v>
          </cell>
          <cell r="AB13898" t="str">
            <v>Commissioning done on dated 30-05-2023 with uptime Warranty...Comm date-30-05-2023</v>
          </cell>
        </row>
        <row r="13899">
          <cell r="A13899">
            <v>45075.575567129599</v>
          </cell>
          <cell r="B13899">
            <v>4000</v>
          </cell>
          <cell r="F13899" t="str">
            <v>CC-00935361</v>
          </cell>
          <cell r="J13899" t="str">
            <v>Complaint - Running With Problem</v>
          </cell>
          <cell r="R13899" t="str">
            <v>CUFE600350</v>
          </cell>
          <cell r="AB13899" t="str">
            <v>Today we attend the customer site for general compressor not working properly so we check and found that nrv not working and oil comming from breather valve so tuneup kit required.
Quotation shared with customer waiting for approval. When ever approval received we log another call for the same.</v>
          </cell>
        </row>
        <row r="13900">
          <cell r="A13900">
            <v>45075.572719907403</v>
          </cell>
          <cell r="B13900">
            <v>6072</v>
          </cell>
          <cell r="F13900" t="str">
            <v>CC-00935353</v>
          </cell>
          <cell r="J13900" t="str">
            <v>Schedule Service</v>
          </cell>
          <cell r="R13900" t="str">
            <v>GPAC370341</v>
          </cell>
          <cell r="AB13900" t="str">
            <v>I attended the site and changed Air filter, oil filter, oil, and separator. Now the machine is running properly.</v>
          </cell>
        </row>
        <row r="13901">
          <cell r="A13901">
            <v>45075.5577430556</v>
          </cell>
          <cell r="B13901">
            <v>0</v>
          </cell>
          <cell r="F13901" t="str">
            <v>CC-00935330</v>
          </cell>
          <cell r="J13901" t="str">
            <v>Preservative Measures</v>
          </cell>
          <cell r="R13901" t="str">
            <v>CVBS611405</v>
          </cell>
          <cell r="AB13901" t="str">
            <v>Attend the site for preservation mention measures to check for rest formation on critical parts as Intake valve adaptor plate, ring, blocks, hoses and fittings brackets and fast nurse particles found. Rotated the coupling guard and found free rotation.</v>
          </cell>
        </row>
        <row r="13902">
          <cell r="A13902">
            <v>45075.537465277797</v>
          </cell>
          <cell r="B13902">
            <v>1</v>
          </cell>
          <cell r="F13902" t="str">
            <v>CC-00935270</v>
          </cell>
          <cell r="J13902" t="str">
            <v>Commissioning</v>
          </cell>
          <cell r="R13902" t="str">
            <v>CVBS611405</v>
          </cell>
          <cell r="AB13902" t="str">
            <v>.	COMMISSIONING DONE</v>
          </cell>
        </row>
        <row r="13903">
          <cell r="A13903">
            <v>45075.498171296298</v>
          </cell>
          <cell r="B13903">
            <v>163</v>
          </cell>
          <cell r="F13903" t="str">
            <v>CC-00935159</v>
          </cell>
          <cell r="J13903" t="str">
            <v>General Service</v>
          </cell>
          <cell r="R13903" t="str">
            <v>CWLE676911</v>
          </cell>
          <cell r="AB13903" t="str">
            <v>Today we attend the customer site for general service so we change parts 1 air filter 2 oil now machine running well</v>
          </cell>
        </row>
        <row r="13904">
          <cell r="A13904">
            <v>45075.305798611102</v>
          </cell>
          <cell r="B13904">
            <v>4078</v>
          </cell>
          <cell r="F13904" t="str">
            <v>CC-00934936</v>
          </cell>
          <cell r="J13904" t="str">
            <v>Schedule Service - AMC</v>
          </cell>
          <cell r="R13904" t="str">
            <v>BSBC375571</v>
          </cell>
          <cell r="AB13904" t="str">
            <v>AMC visit done</v>
          </cell>
        </row>
        <row r="13905">
          <cell r="A13905">
            <v>45075.291192129604</v>
          </cell>
          <cell r="B13905">
            <v>18620</v>
          </cell>
          <cell r="F13905" t="str">
            <v>CC-00934859</v>
          </cell>
          <cell r="J13905" t="str">
            <v>Schedule Service - AMC</v>
          </cell>
          <cell r="R13905" t="str">
            <v>BSDS043254</v>
          </cell>
          <cell r="AB13905" t="str">
            <v>AMC VISIT DONE</v>
          </cell>
        </row>
        <row r="13906">
          <cell r="A13906">
            <v>45075.288020833301</v>
          </cell>
          <cell r="B13906">
            <v>55420</v>
          </cell>
          <cell r="F13906" t="str">
            <v>CC-00934840</v>
          </cell>
          <cell r="J13906" t="str">
            <v>Schedule Service - AMC</v>
          </cell>
          <cell r="R13906" t="str">
            <v>BLFS040558</v>
          </cell>
          <cell r="AB13906" t="str">
            <v>AMC visit done</v>
          </cell>
        </row>
        <row r="13907">
          <cell r="A13907">
            <v>45075.281215277799</v>
          </cell>
          <cell r="B13907">
            <v>1</v>
          </cell>
          <cell r="F13907" t="str">
            <v>CC-00934800</v>
          </cell>
          <cell r="J13907" t="str">
            <v>Schedule Service - AMC</v>
          </cell>
          <cell r="R13907" t="str">
            <v>CTCE665149</v>
          </cell>
          <cell r="AB13907" t="str">
            <v>AMC Visit done</v>
          </cell>
        </row>
        <row r="13908">
          <cell r="A13908">
            <v>45073.797395833302</v>
          </cell>
          <cell r="B13908">
            <v>1031</v>
          </cell>
          <cell r="F13908" t="str">
            <v>CC-00934500</v>
          </cell>
          <cell r="J13908" t="str">
            <v>Schedule Service</v>
          </cell>
          <cell r="R13908" t="str">
            <v>BVHD163393</v>
          </cell>
          <cell r="AB13908" t="str">
            <v>Change air filter 2 nos for compressor and engine side, oil filter 90 lmp 2nos and oil elgi air lube plus 40 liter. After than start the unit found running ok.</v>
          </cell>
        </row>
        <row r="13909">
          <cell r="A13909">
            <v>45073.693217592598</v>
          </cell>
          <cell r="B13909">
            <v>6579</v>
          </cell>
          <cell r="F13909" t="str">
            <v>CC-00934391</v>
          </cell>
          <cell r="J13909" t="str">
            <v>General Service</v>
          </cell>
          <cell r="R13909" t="str">
            <v>BTIS032020</v>
          </cell>
          <cell r="AB13909" t="str">
            <v>We visited site and change Air filter and Oil filter after than start for check unit running well.</v>
          </cell>
        </row>
        <row r="13910">
          <cell r="A13910">
            <v>45073.691990740699</v>
          </cell>
          <cell r="B13910">
            <v>5588</v>
          </cell>
          <cell r="F13910" t="str">
            <v>CC-00934387</v>
          </cell>
          <cell r="J13910" t="str">
            <v>General Service</v>
          </cell>
          <cell r="R13910" t="str">
            <v>BULS033141</v>
          </cell>
          <cell r="AB13910" t="str">
            <v>We visited site and change Air filter oil filter ,Separator ,oil and pre filter after than start for check unit running well.</v>
          </cell>
        </row>
        <row r="13911">
          <cell r="A13911">
            <v>45073.688553240703</v>
          </cell>
          <cell r="B13911">
            <v>6634</v>
          </cell>
          <cell r="F13911" t="str">
            <v>CC-00934378</v>
          </cell>
          <cell r="J13911" t="str">
            <v>Schedule Service</v>
          </cell>
          <cell r="R13911" t="str">
            <v>BTIS032025</v>
          </cell>
          <cell r="AB13911" t="str">
            <v>We visited site and schedule service done during change the parts Air filter and Oil fiter after than start for check unit running well.</v>
          </cell>
        </row>
        <row r="13912">
          <cell r="A13912">
            <v>45073.674537036997</v>
          </cell>
          <cell r="B13912">
            <v>4500</v>
          </cell>
          <cell r="F13912" t="str">
            <v>CC-00934355</v>
          </cell>
          <cell r="J13912" t="str">
            <v>Schedule Service</v>
          </cell>
          <cell r="R13912" t="str">
            <v>BUCD162696</v>
          </cell>
          <cell r="AB13912" t="str">
            <v>Change parts air oil seperator, air filter 2 nos for compressor and engine side, oil filter 2 nos, pressure regulator valve, actuator kit. Nos and oil elgi air lube plus 40 liter. After than start the unit found running ok.</v>
          </cell>
        </row>
        <row r="13913">
          <cell r="A13913">
            <v>45072.659456018497</v>
          </cell>
          <cell r="B13913">
            <v>13569</v>
          </cell>
          <cell r="F13913" t="str">
            <v>CC-00933432</v>
          </cell>
          <cell r="J13913" t="str">
            <v>Sales Call</v>
          </cell>
          <cell r="R13913" t="str">
            <v>BUCS034287</v>
          </cell>
          <cell r="AB13913" t="str">
            <v>I attended the site and changed the air filter, oil filter and greasing done. Now the machine is running properly.</v>
          </cell>
        </row>
        <row r="13914">
          <cell r="A13914">
            <v>45072.6399537037</v>
          </cell>
          <cell r="B13914">
            <v>35133</v>
          </cell>
          <cell r="F13914" t="str">
            <v>CC-00933373</v>
          </cell>
          <cell r="J13914" t="str">
            <v>Sales Call</v>
          </cell>
          <cell r="R13914" t="str">
            <v>BIGS030904</v>
          </cell>
          <cell r="AB13914" t="str">
            <v>I attended the meeting site and changed the air filter, oil filter, oil, separator and greasing done. Now the machine is running properly.</v>
          </cell>
        </row>
        <row r="13915">
          <cell r="A13915">
            <v>45072.623055555603</v>
          </cell>
          <cell r="B13915">
            <v>11908</v>
          </cell>
          <cell r="F13915" t="str">
            <v>CC-00933328</v>
          </cell>
          <cell r="J13915" t="str">
            <v>Sales Call</v>
          </cell>
          <cell r="R13915" t="str">
            <v>GPGC370774</v>
          </cell>
          <cell r="AB13915" t="str">
            <v>I attended the site and changed the air filter, oil filter and greasing done. Now the machine is running properly.</v>
          </cell>
        </row>
        <row r="13916">
          <cell r="A13916">
            <v>45072.601412037002</v>
          </cell>
          <cell r="B13916">
            <v>17505</v>
          </cell>
          <cell r="F13916" t="str">
            <v>CC-00933279</v>
          </cell>
          <cell r="J13916" t="str">
            <v>Sales Call</v>
          </cell>
          <cell r="R13916" t="str">
            <v>BSDS043254</v>
          </cell>
          <cell r="AB13916" t="str">
            <v>I attended the site and changed oil and greasing done. Now the machine is running properly.</v>
          </cell>
        </row>
        <row r="13917">
          <cell r="A13917">
            <v>45072.469780092601</v>
          </cell>
          <cell r="B13917">
            <v>0</v>
          </cell>
          <cell r="F13917" t="str">
            <v>CC-00932920</v>
          </cell>
          <cell r="J13917" t="str">
            <v>Commissioning</v>
          </cell>
          <cell r="R13917" t="str">
            <v>CWAE669195</v>
          </cell>
          <cell r="AB13917" t="str">
            <v>Commissioning done</v>
          </cell>
        </row>
        <row r="13918">
          <cell r="A13918">
            <v>45071.699641203697</v>
          </cell>
          <cell r="B13918">
            <v>4188</v>
          </cell>
          <cell r="F13918" t="str">
            <v>CC-00932478</v>
          </cell>
          <cell r="J13918" t="str">
            <v>Sales Call</v>
          </cell>
          <cell r="R13918" t="str">
            <v>BUKS045387</v>
          </cell>
          <cell r="AB13918" t="str">
            <v>I attended the meeting site and changed the air filter, oil filter, oil, separator and RGT. Now the machine is running properly.</v>
          </cell>
        </row>
        <row r="13919">
          <cell r="A13919">
            <v>45071.697141203702</v>
          </cell>
          <cell r="B13919">
            <v>3319</v>
          </cell>
          <cell r="F13919" t="str">
            <v>CC-00932469</v>
          </cell>
          <cell r="J13919" t="str">
            <v>Sales Call</v>
          </cell>
          <cell r="R13919" t="str">
            <v>BUKS045388</v>
          </cell>
          <cell r="AB13919" t="str">
            <v>I attended the site and changed the air filter,oil filter, oil, Separator, RGT. Now the machine is running properly.</v>
          </cell>
        </row>
        <row r="13920">
          <cell r="A13920">
            <v>45071.694733796299</v>
          </cell>
          <cell r="B13920">
            <v>25600</v>
          </cell>
          <cell r="F13920" t="str">
            <v>CC-00932456</v>
          </cell>
          <cell r="J13920" t="str">
            <v>Sales Call</v>
          </cell>
          <cell r="R13920" t="str">
            <v>BQBS033796</v>
          </cell>
          <cell r="AB13920" t="str">
            <v>I attended the site and changed the air filter and oil filter. Now the machine is running properly</v>
          </cell>
        </row>
        <row r="13921">
          <cell r="A13921">
            <v>45071.4601736111</v>
          </cell>
          <cell r="B13921">
            <v>1</v>
          </cell>
          <cell r="F13921" t="str">
            <v>CC-00931913</v>
          </cell>
          <cell r="J13921" t="str">
            <v>General Service</v>
          </cell>
          <cell r="R13921" t="str">
            <v>CRCE562537</v>
          </cell>
          <cell r="AB13921" t="str">
            <v>I attended the site and changed the air filter, and oil. Now the machine is running properly.</v>
          </cell>
        </row>
        <row r="13922">
          <cell r="A13922">
            <v>45071.288668981499</v>
          </cell>
          <cell r="B13922">
            <v>19323</v>
          </cell>
          <cell r="F13922" t="str">
            <v>CC-00931734</v>
          </cell>
          <cell r="J13922" t="str">
            <v>Schedule Service - AMC</v>
          </cell>
          <cell r="R13922" t="str">
            <v>GOCC370403</v>
          </cell>
          <cell r="AB13922" t="str">
            <v>I attended the site and checked all the parameters. cleaned the machine properly. Now the machine is running properly.</v>
          </cell>
        </row>
        <row r="13923">
          <cell r="A13923">
            <v>45071.273460648103</v>
          </cell>
          <cell r="B13923">
            <v>8838</v>
          </cell>
          <cell r="F13923" t="str">
            <v>CC-00931650</v>
          </cell>
          <cell r="J13923" t="str">
            <v>Schedule Service - AMC</v>
          </cell>
          <cell r="R13923" t="str">
            <v>BRHS035337</v>
          </cell>
          <cell r="AB13923" t="str">
            <v>AMC visit already done on dated 1-05-23 having call tracking number CC-00909628.</v>
          </cell>
        </row>
        <row r="13924">
          <cell r="A13924">
            <v>45070.758703703701</v>
          </cell>
          <cell r="B13924">
            <v>19763</v>
          </cell>
          <cell r="F13924" t="str">
            <v>CC-00931598</v>
          </cell>
          <cell r="J13924" t="str">
            <v>General Service</v>
          </cell>
          <cell r="R13924" t="str">
            <v>BSCS037449</v>
          </cell>
          <cell r="AB13924" t="str">
            <v>We visited site and SPM done today in unit.</v>
          </cell>
        </row>
        <row r="13925">
          <cell r="A13925">
            <v>45070.658009259299</v>
          </cell>
          <cell r="B13925">
            <v>20372</v>
          </cell>
          <cell r="F13925" t="str">
            <v>CC-00931392</v>
          </cell>
          <cell r="J13925" t="str">
            <v>Complaint - Running With Problem</v>
          </cell>
          <cell r="R13925" t="str">
            <v>GOCS030806</v>
          </cell>
          <cell r="AB13925" t="str">
            <v>Today we attend the customer site for high temperature tripping so we clean cooler now machine running ok and temperature at 98c</v>
          </cell>
        </row>
        <row r="13926">
          <cell r="A13926">
            <v>45070.617673611101</v>
          </cell>
          <cell r="B13926">
            <v>39677</v>
          </cell>
          <cell r="F13926" t="str">
            <v>CC-00931326</v>
          </cell>
          <cell r="J13926" t="str">
            <v>General Service</v>
          </cell>
          <cell r="R13926" t="str">
            <v>BQBS030091</v>
          </cell>
          <cell r="AB13926" t="str">
            <v>We visited site and SPM done of Airend bearing.</v>
          </cell>
        </row>
        <row r="13927">
          <cell r="A13927">
            <v>45070.615717592598</v>
          </cell>
          <cell r="B13927">
            <v>20751</v>
          </cell>
          <cell r="F13927" t="str">
            <v>CC-00931318</v>
          </cell>
          <cell r="J13927" t="str">
            <v>General Service</v>
          </cell>
          <cell r="R13927" t="str">
            <v>BSHS038806</v>
          </cell>
          <cell r="AB13927" t="str">
            <v>We visited site and SPM done.And found abnormal sound from rotor contact. So please change male and female both rotor. Or Airend replace.</v>
          </cell>
        </row>
        <row r="13928">
          <cell r="A13928">
            <v>45070.4524537037</v>
          </cell>
          <cell r="B13928">
            <v>7365</v>
          </cell>
          <cell r="F13928" t="str">
            <v>CC-00930935</v>
          </cell>
          <cell r="J13928" t="str">
            <v>Schedule Service</v>
          </cell>
          <cell r="R13928" t="str">
            <v>BOID200231</v>
          </cell>
          <cell r="AB13928" t="str">
            <v>Change oil filter, oil filter compressor side and oil 60 liters filled</v>
          </cell>
        </row>
        <row r="13929">
          <cell r="A13929">
            <v>45069.601087962998</v>
          </cell>
          <cell r="B13929">
            <v>160</v>
          </cell>
          <cell r="F13929" t="str">
            <v>CC-00930205</v>
          </cell>
          <cell r="J13929" t="str">
            <v>Sales Call</v>
          </cell>
          <cell r="R13929" t="str">
            <v>BWKD163559</v>
          </cell>
          <cell r="AB13929" t="str">
            <v>Sales call carried out for HMR collection</v>
          </cell>
        </row>
        <row r="13930">
          <cell r="A13930">
            <v>45069.600694444402</v>
          </cell>
          <cell r="B13930">
            <v>1945</v>
          </cell>
          <cell r="F13930" t="str">
            <v>CC-00930204</v>
          </cell>
          <cell r="J13930" t="str">
            <v>Sales Call</v>
          </cell>
          <cell r="R13930" t="str">
            <v>BUDD162740</v>
          </cell>
          <cell r="AB13930" t="str">
            <v>Sales call carried out for HMR collection</v>
          </cell>
        </row>
        <row r="13931">
          <cell r="A13931">
            <v>45069.594733796301</v>
          </cell>
          <cell r="B13931">
            <v>18772</v>
          </cell>
          <cell r="F13931" t="str">
            <v>CC-00930192</v>
          </cell>
          <cell r="J13931" t="str">
            <v>Schedule Service</v>
          </cell>
          <cell r="R13931" t="str">
            <v>BRCC373040</v>
          </cell>
          <cell r="AB13931" t="str">
            <v>We visited site check and change oil separator and we also change oil after than start for check unit running well.</v>
          </cell>
        </row>
        <row r="13932">
          <cell r="A13932">
            <v>45069.583518518499</v>
          </cell>
          <cell r="B13932">
            <v>190</v>
          </cell>
          <cell r="F13932" t="str">
            <v>CC-00930175</v>
          </cell>
          <cell r="J13932" t="str">
            <v>Sales Call</v>
          </cell>
          <cell r="R13932" t="str">
            <v>BWJL153355</v>
          </cell>
          <cell r="AB13932" t="str">
            <v>for HMR</v>
          </cell>
        </row>
        <row r="13933">
          <cell r="A13933">
            <v>45069.547939814802</v>
          </cell>
          <cell r="B13933">
            <v>32</v>
          </cell>
          <cell r="F13933" t="str">
            <v>CC-00930129</v>
          </cell>
          <cell r="J13933" t="str">
            <v>Sales Call</v>
          </cell>
          <cell r="R13933" t="str">
            <v>BWLD163608</v>
          </cell>
          <cell r="AB13933" t="str">
            <v>for HMR 00</v>
          </cell>
        </row>
        <row r="13934">
          <cell r="A13934">
            <v>45069.545358796298</v>
          </cell>
          <cell r="B13934">
            <v>535</v>
          </cell>
          <cell r="F13934" t="str">
            <v>CC-00930122</v>
          </cell>
          <cell r="J13934" t="str">
            <v>Sales Call</v>
          </cell>
          <cell r="R13934" t="str">
            <v>BUID220797</v>
          </cell>
          <cell r="AB13934" t="str">
            <v>for HMR</v>
          </cell>
        </row>
        <row r="13935">
          <cell r="A13935">
            <v>45069.515231481499</v>
          </cell>
          <cell r="B13935">
            <v>300</v>
          </cell>
          <cell r="F13935" t="str">
            <v>CC-00930046</v>
          </cell>
          <cell r="J13935" t="str">
            <v>Sales Call</v>
          </cell>
          <cell r="R13935" t="str">
            <v>BVFS049426</v>
          </cell>
          <cell r="AB13935" t="str">
            <v>I attended the site and changed the air filter. Now the machine is running properly.</v>
          </cell>
        </row>
        <row r="13936">
          <cell r="A13936">
            <v>45069.4909722222</v>
          </cell>
          <cell r="B13936">
            <v>579</v>
          </cell>
          <cell r="F13936" t="str">
            <v>CC-00929966</v>
          </cell>
          <cell r="J13936" t="str">
            <v>Schedule Service</v>
          </cell>
          <cell r="R13936" t="str">
            <v>BVED163244</v>
          </cell>
          <cell r="AB13936" t="str">
            <v>Total drain oil 36 ltr .change parts .oil air lube plus 39 ltr .air filter 2 nos ,Engine and compressor both side..oil filter 2nos</v>
          </cell>
        </row>
        <row r="13937">
          <cell r="A13937">
            <v>45068.748321759304</v>
          </cell>
          <cell r="B13937">
            <v>1372</v>
          </cell>
          <cell r="F13937" t="str">
            <v>CC-00929510</v>
          </cell>
          <cell r="J13937" t="str">
            <v>Sales Call</v>
          </cell>
          <cell r="R13937" t="str">
            <v>BRCD160984</v>
          </cell>
          <cell r="AB13937" t="str">
            <v>Sales call carried out for HMR collection</v>
          </cell>
        </row>
        <row r="13938">
          <cell r="A13938">
            <v>45068.730046296303</v>
          </cell>
          <cell r="B13938">
            <v>5461</v>
          </cell>
          <cell r="F13938" t="str">
            <v>CC-00929495</v>
          </cell>
          <cell r="J13938" t="str">
            <v>Schedule Service</v>
          </cell>
          <cell r="R13938" t="str">
            <v>BUBS045931</v>
          </cell>
          <cell r="AB13938" t="str">
            <v>I attended the site and changed Air filter, oil filter,UT oil, and greasing. Now the machine is running properly</v>
          </cell>
        </row>
        <row r="13939">
          <cell r="A13939">
            <v>45068.707106481503</v>
          </cell>
          <cell r="B13939">
            <v>5492</v>
          </cell>
          <cell r="F13939" t="str">
            <v>CC-00929443</v>
          </cell>
          <cell r="J13939" t="str">
            <v>Sales Call</v>
          </cell>
          <cell r="R13939" t="str">
            <v>BUBS045933</v>
          </cell>
          <cell r="AB13939" t="str">
            <v>I attended the site and changed Air filter, oil filter,UT oil, and greasing. Now the machine is running properly.</v>
          </cell>
        </row>
        <row r="13940">
          <cell r="A13940">
            <v>45068.678935185198</v>
          </cell>
          <cell r="B13940">
            <v>80</v>
          </cell>
          <cell r="F13940" t="str">
            <v>CC-00929387</v>
          </cell>
          <cell r="J13940" t="str">
            <v>Sales Call</v>
          </cell>
          <cell r="R13940" t="str">
            <v>BSKD120520</v>
          </cell>
          <cell r="AB13940" t="str">
            <v>Sales call carried out for HMR collection</v>
          </cell>
        </row>
        <row r="13941">
          <cell r="A13941">
            <v>45068.674907407403</v>
          </cell>
          <cell r="B13941">
            <v>210</v>
          </cell>
          <cell r="F13941" t="str">
            <v>CC-00929381</v>
          </cell>
          <cell r="J13941" t="str">
            <v>Sales Call</v>
          </cell>
          <cell r="R13941" t="str">
            <v>BSKD120521</v>
          </cell>
          <cell r="AB13941" t="str">
            <v>Sales call carried out for HMR collection</v>
          </cell>
        </row>
        <row r="13942">
          <cell r="A13942">
            <v>45068.671053240701</v>
          </cell>
          <cell r="B13942">
            <v>152</v>
          </cell>
          <cell r="F13942" t="str">
            <v>CC-00929368</v>
          </cell>
          <cell r="J13942" t="str">
            <v>Sales Call</v>
          </cell>
          <cell r="R13942" t="str">
            <v>BSKD120524</v>
          </cell>
          <cell r="AB13942" t="str">
            <v>Sales call carried out for HMR collection</v>
          </cell>
        </row>
        <row r="13943">
          <cell r="A13943">
            <v>45068.666516203702</v>
          </cell>
          <cell r="B13943">
            <v>2000</v>
          </cell>
          <cell r="F13943" t="str">
            <v>CC-00929353</v>
          </cell>
          <cell r="J13943" t="str">
            <v>Sales Call</v>
          </cell>
          <cell r="R13943" t="str">
            <v>BSKD120530</v>
          </cell>
          <cell r="AB13943" t="str">
            <v>Sales call carried out for HMR collection</v>
          </cell>
        </row>
        <row r="13944">
          <cell r="A13944">
            <v>45068.663194444402</v>
          </cell>
          <cell r="B13944">
            <v>10</v>
          </cell>
          <cell r="F13944" t="str">
            <v>CC-00929342</v>
          </cell>
          <cell r="J13944" t="str">
            <v>Sales Call</v>
          </cell>
          <cell r="R13944" t="str">
            <v>BWAD163648</v>
          </cell>
          <cell r="AB13944" t="str">
            <v>Sales call carried out for HMR collection</v>
          </cell>
        </row>
        <row r="13945">
          <cell r="A13945">
            <v>45068.6616782407</v>
          </cell>
          <cell r="B13945">
            <v>2230</v>
          </cell>
          <cell r="F13945" t="str">
            <v>CC-00929338</v>
          </cell>
          <cell r="J13945" t="str">
            <v>Sales Call</v>
          </cell>
          <cell r="R13945" t="str">
            <v>BVCD163165</v>
          </cell>
          <cell r="AB13945" t="str">
            <v>Sales call carried out for HMR collection</v>
          </cell>
        </row>
        <row r="13946">
          <cell r="A13946">
            <v>45068.648900462998</v>
          </cell>
          <cell r="B13946">
            <v>990</v>
          </cell>
          <cell r="F13946" t="str">
            <v>CC-00929312</v>
          </cell>
          <cell r="J13946" t="str">
            <v>Schedule Service</v>
          </cell>
          <cell r="R13946" t="str">
            <v>BVID163401</v>
          </cell>
          <cell r="AB13946" t="str">
            <v>Change oil filter, top up 40 liters oil and also change engine and compressor side air filter.</v>
          </cell>
        </row>
        <row r="13947">
          <cell r="A13947">
            <v>45068.5922685185</v>
          </cell>
          <cell r="B13947">
            <v>67243</v>
          </cell>
          <cell r="F13947" t="str">
            <v>CC-00929238</v>
          </cell>
          <cell r="J13947" t="str">
            <v>Complaint - Running With Problem</v>
          </cell>
          <cell r="R13947" t="str">
            <v>BNCC370425</v>
          </cell>
          <cell r="AB13947" t="str">
            <v>We visited site check and found oil leakage from oil cooler drainage point so we change oil drainage bolt after than start for check unit running well.</v>
          </cell>
        </row>
        <row r="13948">
          <cell r="A13948">
            <v>45068.578020833302</v>
          </cell>
          <cell r="B13948">
            <v>10715</v>
          </cell>
          <cell r="F13948" t="str">
            <v>CC-00929213</v>
          </cell>
          <cell r="J13948" t="str">
            <v>Sales Call</v>
          </cell>
          <cell r="R13948" t="str">
            <v>BSLS036682</v>
          </cell>
          <cell r="AB13948" t="str">
            <v>I attended the site and changed oil filter. Now the machine is running properly.</v>
          </cell>
        </row>
        <row r="13949">
          <cell r="A13949">
            <v>45068.552662037</v>
          </cell>
          <cell r="B13949">
            <v>20967</v>
          </cell>
          <cell r="F13949" t="str">
            <v>CC-00929161</v>
          </cell>
          <cell r="J13949" t="str">
            <v>Sales Call</v>
          </cell>
          <cell r="R13949" t="str">
            <v>BRIS035838</v>
          </cell>
          <cell r="AB13949" t="str">
            <v>I attended the site and changed air filter, oil filter,oil and greasing. Now the machine is running properly.</v>
          </cell>
        </row>
        <row r="13950">
          <cell r="A13950">
            <v>45068.526365740698</v>
          </cell>
          <cell r="B13950">
            <v>12127</v>
          </cell>
          <cell r="F13950" t="str">
            <v>CC-00929105</v>
          </cell>
          <cell r="J13950" t="str">
            <v>Sales Call</v>
          </cell>
          <cell r="R13950" t="str">
            <v>BTLS039851</v>
          </cell>
          <cell r="AB13950" t="str">
            <v>I attended the site and changed air filter, oil filter and greasing. Now the machine is running properly.</v>
          </cell>
        </row>
        <row r="13951">
          <cell r="A13951">
            <v>45068.519895833299</v>
          </cell>
          <cell r="B13951">
            <v>4750</v>
          </cell>
          <cell r="F13951" t="str">
            <v>CC-00929090</v>
          </cell>
          <cell r="J13951" t="str">
            <v>Sales Call</v>
          </cell>
          <cell r="R13951" t="str">
            <v>BRJD160605</v>
          </cell>
          <cell r="AB13951" t="str">
            <v>Sales call carried out for HMR collection</v>
          </cell>
        </row>
        <row r="13952">
          <cell r="A13952">
            <v>45068.517129629603</v>
          </cell>
          <cell r="B13952">
            <v>20967</v>
          </cell>
          <cell r="F13952" t="str">
            <v>CC-00929082</v>
          </cell>
          <cell r="J13952" t="str">
            <v>Schedule Service</v>
          </cell>
          <cell r="R13952" t="str">
            <v>BRIS035838</v>
          </cell>
          <cell r="AB13952" t="str">
            <v>Today we attend the customer site for general service so we change parts 1 air filter 2 oil filter 3 oil than start machine running well</v>
          </cell>
        </row>
        <row r="13953">
          <cell r="A13953">
            <v>45068.514432870397</v>
          </cell>
          <cell r="B13953">
            <v>4800</v>
          </cell>
          <cell r="F13953" t="str">
            <v>CC-00929074</v>
          </cell>
          <cell r="J13953" t="str">
            <v>Sales Call</v>
          </cell>
          <cell r="R13953" t="str">
            <v>BRCD160939</v>
          </cell>
          <cell r="AB13953" t="str">
            <v>Sales call carried out for HMR collection</v>
          </cell>
        </row>
        <row r="13954">
          <cell r="A13954">
            <v>45068.509965277801</v>
          </cell>
          <cell r="B13954">
            <v>3025</v>
          </cell>
          <cell r="F13954" t="str">
            <v>CC-00929057</v>
          </cell>
          <cell r="J13954" t="str">
            <v>Sales Call</v>
          </cell>
          <cell r="R13954" t="str">
            <v>BQCD160098</v>
          </cell>
          <cell r="AB13954" t="str">
            <v>Sales call carried out for HMR collection</v>
          </cell>
        </row>
        <row r="13955">
          <cell r="A13955">
            <v>45068.509618055599</v>
          </cell>
          <cell r="B13955">
            <v>11076</v>
          </cell>
          <cell r="F13955" t="str">
            <v>CC-00929053</v>
          </cell>
          <cell r="J13955" t="str">
            <v>Sales Call</v>
          </cell>
          <cell r="R13955" t="str">
            <v>BTLS039787</v>
          </cell>
          <cell r="AB13955" t="str">
            <v>I attended the site and changed air filter, oil filter and greasing. Now the machine is running properly.</v>
          </cell>
        </row>
        <row r="13956">
          <cell r="A13956">
            <v>45068.507245370398</v>
          </cell>
          <cell r="B13956">
            <v>3905</v>
          </cell>
          <cell r="F13956" t="str">
            <v>CC-00929049</v>
          </cell>
          <cell r="J13956" t="str">
            <v>Sales Call</v>
          </cell>
          <cell r="R13956" t="str">
            <v>BRGD161212</v>
          </cell>
          <cell r="AB13956" t="str">
            <v>Sales call carried out for HMR collection</v>
          </cell>
        </row>
        <row r="13957">
          <cell r="A13957">
            <v>45068.504374999997</v>
          </cell>
          <cell r="B13957">
            <v>95</v>
          </cell>
          <cell r="F13957" t="str">
            <v>CC-00929041</v>
          </cell>
          <cell r="J13957" t="str">
            <v>Sales Call</v>
          </cell>
          <cell r="R13957" t="str">
            <v>BVID121544</v>
          </cell>
          <cell r="AB13957" t="str">
            <v>for HMR</v>
          </cell>
        </row>
        <row r="13958">
          <cell r="A13958">
            <v>45068.502847222197</v>
          </cell>
          <cell r="B13958">
            <v>105</v>
          </cell>
          <cell r="F13958" t="str">
            <v>CC-00929037</v>
          </cell>
          <cell r="J13958" t="str">
            <v>Sales Call</v>
          </cell>
          <cell r="R13958" t="str">
            <v>BVID121541</v>
          </cell>
          <cell r="AB13958" t="str">
            <v>for HMR</v>
          </cell>
        </row>
        <row r="13959">
          <cell r="A13959">
            <v>45068.500648148103</v>
          </cell>
          <cell r="B13959">
            <v>405</v>
          </cell>
          <cell r="F13959" t="str">
            <v>CC-00929030</v>
          </cell>
          <cell r="J13959" t="str">
            <v>Sales Call</v>
          </cell>
          <cell r="R13959" t="str">
            <v>BVIL161081</v>
          </cell>
          <cell r="AB13959" t="str">
            <v>for HMR</v>
          </cell>
        </row>
        <row r="13960">
          <cell r="A13960">
            <v>45068.499027777798</v>
          </cell>
          <cell r="B13960">
            <v>80</v>
          </cell>
          <cell r="F13960" t="str">
            <v>CC-00929025</v>
          </cell>
          <cell r="J13960" t="str">
            <v>Sales Call</v>
          </cell>
          <cell r="R13960" t="str">
            <v>BVID121539</v>
          </cell>
          <cell r="AB13960" t="str">
            <v>for HMR</v>
          </cell>
        </row>
        <row r="13961">
          <cell r="A13961">
            <v>45068.497395833299</v>
          </cell>
          <cell r="B13961">
            <v>35</v>
          </cell>
          <cell r="F13961" t="str">
            <v>CC-00929019</v>
          </cell>
          <cell r="J13961" t="str">
            <v>Sales Call</v>
          </cell>
          <cell r="R13961" t="str">
            <v>BVID121546</v>
          </cell>
          <cell r="AB13961" t="str">
            <v>for HMR</v>
          </cell>
        </row>
        <row r="13962">
          <cell r="A13962">
            <v>45068.495509259301</v>
          </cell>
          <cell r="B13962">
            <v>1540</v>
          </cell>
          <cell r="F13962" t="str">
            <v>CC-00929008</v>
          </cell>
          <cell r="J13962" t="str">
            <v>Sales Call</v>
          </cell>
          <cell r="R13962" t="str">
            <v>BUID220795</v>
          </cell>
          <cell r="AB13962" t="str">
            <v>for HMR</v>
          </cell>
        </row>
        <row r="13963">
          <cell r="A13963">
            <v>45068.494849536997</v>
          </cell>
          <cell r="B13963">
            <v>17622</v>
          </cell>
          <cell r="F13963" t="str">
            <v>CC-00929003</v>
          </cell>
          <cell r="J13963" t="str">
            <v>Sales Call</v>
          </cell>
          <cell r="R13963" t="str">
            <v>BSGS043528</v>
          </cell>
          <cell r="AB13963" t="str">
            <v>I attended the site and changed air filter, oil filter and greasing. Now the machine is running properly.</v>
          </cell>
        </row>
        <row r="13964">
          <cell r="A13964">
            <v>45068.493958333303</v>
          </cell>
          <cell r="B13964">
            <v>655</v>
          </cell>
          <cell r="F13964" t="str">
            <v>CC-00929001</v>
          </cell>
          <cell r="J13964" t="str">
            <v>Sales Call</v>
          </cell>
          <cell r="R13964" t="str">
            <v>BVGD121497</v>
          </cell>
          <cell r="AB13964" t="str">
            <v>for HMR</v>
          </cell>
        </row>
        <row r="13965">
          <cell r="A13965">
            <v>45068.491863425901</v>
          </cell>
          <cell r="B13965">
            <v>486</v>
          </cell>
          <cell r="F13965" t="str">
            <v>CC-00928994</v>
          </cell>
          <cell r="J13965" t="str">
            <v>Sales Call</v>
          </cell>
          <cell r="R13965" t="str">
            <v>BVDD163198</v>
          </cell>
          <cell r="AB13965" t="str">
            <v>for HMR</v>
          </cell>
        </row>
        <row r="13966">
          <cell r="A13966">
            <v>45068.488981481503</v>
          </cell>
          <cell r="B13966">
            <v>574</v>
          </cell>
          <cell r="F13966" t="str">
            <v>CC-00928987</v>
          </cell>
          <cell r="J13966" t="str">
            <v>Sales Call</v>
          </cell>
          <cell r="R13966" t="str">
            <v>BVDD121453</v>
          </cell>
          <cell r="AB13966" t="str">
            <v>for HMR</v>
          </cell>
        </row>
        <row r="13967">
          <cell r="A13967">
            <v>45068.487002314803</v>
          </cell>
          <cell r="B13967">
            <v>11601</v>
          </cell>
          <cell r="F13967" t="str">
            <v>CC-00928979</v>
          </cell>
          <cell r="J13967" t="str">
            <v>Sales Call</v>
          </cell>
          <cell r="R13967" t="str">
            <v>BTLS039719</v>
          </cell>
          <cell r="AB13967" t="str">
            <v>I attended the site and changed air filter, oil filter and oil. Now the machine is running properly</v>
          </cell>
        </row>
        <row r="13968">
          <cell r="A13968">
            <v>45068.486689814803</v>
          </cell>
          <cell r="B13968">
            <v>20</v>
          </cell>
          <cell r="F13968" t="str">
            <v>CC-00928978</v>
          </cell>
          <cell r="J13968" t="str">
            <v>Sales Call</v>
          </cell>
          <cell r="R13968" t="str">
            <v>BWAD163680</v>
          </cell>
          <cell r="AB13968" t="str">
            <v>Sales call carried out for HMR collection</v>
          </cell>
        </row>
        <row r="13969">
          <cell r="A13969">
            <v>45068.486631944397</v>
          </cell>
          <cell r="B13969">
            <v>804</v>
          </cell>
          <cell r="F13969" t="str">
            <v>CC-00928977</v>
          </cell>
          <cell r="J13969" t="str">
            <v>Sales Call</v>
          </cell>
          <cell r="R13969" t="str">
            <v>BUHL152930</v>
          </cell>
          <cell r="AB13969" t="str">
            <v>for HMR</v>
          </cell>
        </row>
        <row r="13970">
          <cell r="A13970">
            <v>45068.484618055598</v>
          </cell>
          <cell r="B13970">
            <v>921</v>
          </cell>
          <cell r="F13970" t="str">
            <v>CC-00928971</v>
          </cell>
          <cell r="J13970" t="str">
            <v>Sales Call</v>
          </cell>
          <cell r="R13970" t="str">
            <v>BUCD121174</v>
          </cell>
          <cell r="AB13970" t="str">
            <v>for HMR</v>
          </cell>
        </row>
        <row r="13971">
          <cell r="A13971">
            <v>45068.482476851903</v>
          </cell>
          <cell r="B13971">
            <v>1031</v>
          </cell>
          <cell r="F13971" t="str">
            <v>CC-00928963</v>
          </cell>
          <cell r="J13971" t="str">
            <v>Sales Call</v>
          </cell>
          <cell r="R13971" t="str">
            <v>BVHD163393</v>
          </cell>
          <cell r="AB13971" t="str">
            <v>Sales call carried out for HMR collection</v>
          </cell>
        </row>
        <row r="13972">
          <cell r="A13972">
            <v>45068.480856481503</v>
          </cell>
          <cell r="B13972">
            <v>490</v>
          </cell>
          <cell r="F13972" t="str">
            <v>CC-00928959</v>
          </cell>
          <cell r="J13972" t="str">
            <v>Sales Call</v>
          </cell>
          <cell r="R13972" t="str">
            <v>BUID121299</v>
          </cell>
          <cell r="AB13972" t="str">
            <v>for HMR</v>
          </cell>
        </row>
        <row r="13973">
          <cell r="A13973">
            <v>45068.477546296301</v>
          </cell>
          <cell r="B13973">
            <v>10860</v>
          </cell>
          <cell r="F13973" t="str">
            <v>CC-00928948</v>
          </cell>
          <cell r="J13973" t="str">
            <v>Sales Call</v>
          </cell>
          <cell r="R13973" t="str">
            <v>BTLS039748</v>
          </cell>
          <cell r="AB13973" t="str">
            <v>I attended the site and changed air filter, oil filter and greasing done. Now the machine is running properly.</v>
          </cell>
        </row>
        <row r="13974">
          <cell r="A13974">
            <v>45068.477222222202</v>
          </cell>
          <cell r="B13974">
            <v>550</v>
          </cell>
          <cell r="F13974" t="str">
            <v>CC-00928945</v>
          </cell>
          <cell r="J13974" t="str">
            <v>Sales Call</v>
          </cell>
          <cell r="R13974" t="str">
            <v>BUFL152860</v>
          </cell>
          <cell r="AB13974" t="str">
            <v>Sales call carried out for HMR collection</v>
          </cell>
        </row>
        <row r="13975">
          <cell r="A13975">
            <v>45068.286076388897</v>
          </cell>
          <cell r="B13975">
            <v>6466</v>
          </cell>
          <cell r="F13975" t="str">
            <v>CC-00928650</v>
          </cell>
          <cell r="J13975" t="str">
            <v>Schedule Service - AMC</v>
          </cell>
          <cell r="R13975" t="str">
            <v>BUDS046275</v>
          </cell>
          <cell r="AB13975" t="str">
            <v>AMC Visit done</v>
          </cell>
        </row>
        <row r="13976">
          <cell r="A13976">
            <v>45066.735879629603</v>
          </cell>
          <cell r="B13976">
            <v>4004</v>
          </cell>
          <cell r="F13976" t="str">
            <v>CC-00928232</v>
          </cell>
          <cell r="J13976" t="str">
            <v>Schedule Service</v>
          </cell>
          <cell r="R13976" t="str">
            <v>BVFS039912</v>
          </cell>
          <cell r="AB13976" t="str">
            <v>I attended the site and changed air filter and oil filter. Checked all the parameters. Now the machine is running properly.</v>
          </cell>
        </row>
        <row r="13977">
          <cell r="A13977">
            <v>45066.529247685197</v>
          </cell>
          <cell r="B13977"/>
          <cell r="F13977" t="str">
            <v>CC-00927791</v>
          </cell>
          <cell r="J13977" t="str">
            <v>Complaint - Running With Problem</v>
          </cell>
          <cell r="R13977"/>
          <cell r="AB13977" t="str">
            <v>Service quotation shared with customer waiting for approval</v>
          </cell>
        </row>
        <row r="13978">
          <cell r="A13978">
            <v>45066.470185185201</v>
          </cell>
          <cell r="B13978">
            <v>20697</v>
          </cell>
          <cell r="F13978" t="str">
            <v>CC-00927656</v>
          </cell>
          <cell r="J13978" t="str">
            <v>Complaint - Running With Problem</v>
          </cell>
          <cell r="R13978" t="str">
            <v>BSHS038806</v>
          </cell>
          <cell r="AB13978" t="str">
            <v>We visited the site and found the actuator not working so changed the accutator. Now the machine is running PROPERLY.</v>
          </cell>
        </row>
        <row r="13979">
          <cell r="A13979">
            <v>45066.462291666699</v>
          </cell>
          <cell r="B13979">
            <v>0</v>
          </cell>
          <cell r="F13979" t="str">
            <v>CC-00927633</v>
          </cell>
          <cell r="J13979" t="str">
            <v>Commissioning</v>
          </cell>
          <cell r="R13979" t="str">
            <v>CVIE569900</v>
          </cell>
          <cell r="AB13979" t="str">
            <v>COMMISSIONING DONE</v>
          </cell>
        </row>
        <row r="13980">
          <cell r="A13980">
            <v>45066.4605324074</v>
          </cell>
          <cell r="B13980">
            <v>1</v>
          </cell>
          <cell r="F13980" t="str">
            <v>CC-00927627</v>
          </cell>
          <cell r="J13980" t="str">
            <v>General Service</v>
          </cell>
          <cell r="R13980" t="str">
            <v>CSIE211175</v>
          </cell>
          <cell r="AB13980" t="str">
            <v>We attended the site and cleaned the machine and changed oil and air filter. Now the machine is running properly.</v>
          </cell>
        </row>
        <row r="13981">
          <cell r="A13981">
            <v>45066.447951388902</v>
          </cell>
          <cell r="B13981">
            <v>4475</v>
          </cell>
          <cell r="F13981" t="str">
            <v>CC-00927610</v>
          </cell>
          <cell r="J13981" t="str">
            <v>Complaint - Running With Problem</v>
          </cell>
          <cell r="R13981" t="str">
            <v>BUCD162696</v>
          </cell>
          <cell r="AB13981" t="str">
            <v>Attend the site for DCV to tank hose change, so open damaged DCV to tank and fitted new DVC to Tank hose after that found running ok. Please note correct person contact number MILAN - 6202894138</v>
          </cell>
        </row>
        <row r="13982">
          <cell r="A13982">
            <v>45065.747557870403</v>
          </cell>
          <cell r="B13982">
            <v>6071</v>
          </cell>
          <cell r="F13982" t="str">
            <v>CC-00927275</v>
          </cell>
          <cell r="J13982" t="str">
            <v>Schedule Service</v>
          </cell>
          <cell r="R13982" t="str">
            <v>BTCD162162</v>
          </cell>
          <cell r="AB13982" t="str">
            <v>Change oil filter, oil 40 liters and also change air filter both side</v>
          </cell>
        </row>
        <row r="13983">
          <cell r="A13983">
            <v>45065.558564814797</v>
          </cell>
          <cell r="B13983">
            <v>17243</v>
          </cell>
          <cell r="F13983" t="str">
            <v>CC-00926904</v>
          </cell>
          <cell r="J13983" t="str">
            <v>Schedule Service</v>
          </cell>
          <cell r="R13983" t="str">
            <v>BREC373538</v>
          </cell>
          <cell r="AB13983" t="str">
            <v>Change parts 1 air filter 2 oil filter than start machine running ok</v>
          </cell>
        </row>
        <row r="13984">
          <cell r="A13984">
            <v>45065.514467592599</v>
          </cell>
          <cell r="B13984">
            <v>57761</v>
          </cell>
          <cell r="F13984" t="str">
            <v>CC-00926710</v>
          </cell>
          <cell r="J13984" t="str">
            <v>Schedule Service</v>
          </cell>
          <cell r="R13984" t="str">
            <v>BLGS040605</v>
          </cell>
          <cell r="AB13984" t="str">
            <v>We attended the site and changed the air filter, oil filter, separator and oil. Now the machine is running properly.</v>
          </cell>
        </row>
        <row r="13985">
          <cell r="A13985">
            <v>45065.507037037001</v>
          </cell>
          <cell r="B13985">
            <v>92</v>
          </cell>
          <cell r="F13985" t="str">
            <v>CC-00926676</v>
          </cell>
          <cell r="J13985" t="str">
            <v>Complaint - Running With Problem</v>
          </cell>
          <cell r="R13985" t="str">
            <v>BUFC372853</v>
          </cell>
          <cell r="AB13985" t="str">
            <v>We visited site for complain was unit tripping in starting time so we checked and found Line voltage low so we change transformer tapping 415 to 380 because line voltage under of 380 after than start for check unit running well. In future re tripping same condition please put servo.</v>
          </cell>
        </row>
        <row r="13986">
          <cell r="A13986">
            <v>45065.480335648099</v>
          </cell>
          <cell r="B13986">
            <v>17493</v>
          </cell>
          <cell r="F13986" t="str">
            <v>CC-00926587</v>
          </cell>
          <cell r="J13986" t="str">
            <v>Schedule Service</v>
          </cell>
          <cell r="R13986" t="str">
            <v>BRFC373676</v>
          </cell>
          <cell r="AB13986" t="str">
            <v>We attended the site and changed the air filter, oil filter, oil, Valve kit. Now the machine is running properly.</v>
          </cell>
        </row>
        <row r="13987">
          <cell r="A13987">
            <v>45065.452245370398</v>
          </cell>
          <cell r="B13987">
            <v>1282</v>
          </cell>
          <cell r="F13987" t="str">
            <v>CC-00926527</v>
          </cell>
          <cell r="J13987" t="str">
            <v>Schedule Service</v>
          </cell>
          <cell r="R13987" t="str">
            <v>BUID162940</v>
          </cell>
          <cell r="AB13987" t="str">
            <v>Attend the site for schedule service so replace oil 39 litres, replace oil filter 2nos., replace air filter kit engine and compressor both side.</v>
          </cell>
        </row>
        <row r="13988">
          <cell r="A13988">
            <v>45064.619363425903</v>
          </cell>
          <cell r="B13988">
            <v>148</v>
          </cell>
          <cell r="F13988" t="str">
            <v>CC-00925879</v>
          </cell>
          <cell r="J13988" t="str">
            <v>Complaint - Running With Problem</v>
          </cell>
          <cell r="R13988" t="str">
            <v>BWKD163559</v>
          </cell>
          <cell r="AB13988" t="str">
            <v>Attend the site for high drilling rpm issue so following points are checked :- Check air filter condition found in ok condition , no external air leakage found in the unit, check moisture filter found in ok condition check actuator function found in on condition, after then check the unit on drilling condition found drilling rpm 1700 so during drilling regulate the rpm regulator little slide found drilling rpm comes to 1600 now unit is running in ok condition.. RPM regulator little adjusted 1600 RPM at the time of drilling.</v>
          </cell>
        </row>
        <row r="13989">
          <cell r="A13989">
            <v>45064.543518518498</v>
          </cell>
          <cell r="B13989">
            <v>1531</v>
          </cell>
          <cell r="F13989" t="str">
            <v>CC-00925753</v>
          </cell>
          <cell r="J13989" t="str">
            <v>Schedule Service</v>
          </cell>
          <cell r="R13989" t="str">
            <v>BUID220795</v>
          </cell>
          <cell r="AB13989" t="str">
            <v>SCHEDULE SERVICE DONE</v>
          </cell>
        </row>
        <row r="13990">
          <cell r="A13990">
            <v>45064.433055555601</v>
          </cell>
          <cell r="B13990">
            <v>0</v>
          </cell>
          <cell r="F13990" t="str">
            <v>CC-00925462</v>
          </cell>
          <cell r="J13990" t="str">
            <v>Preservative Measures</v>
          </cell>
          <cell r="R13990" t="str">
            <v>SN22T001015</v>
          </cell>
          <cell r="AB13990" t="str">
            <v>I attended the site for Preservative Measures so check for rust formation on critical parts as intake valve, adaptor plate, ring, air oil separator tank, air end, Motor, Canopy, Thermal valve block, hoses, and pipes fittings, brackets and fasteners. No dust particles found. Rotated the coupling guard and found free rotation.</v>
          </cell>
        </row>
        <row r="13991">
          <cell r="A13991">
            <v>45064.431145833303</v>
          </cell>
          <cell r="B13991">
            <v>9350</v>
          </cell>
          <cell r="F13991" t="str">
            <v>CC-00925454</v>
          </cell>
          <cell r="J13991" t="str">
            <v>Schedule Service</v>
          </cell>
          <cell r="R13991" t="str">
            <v>BQGD230029</v>
          </cell>
          <cell r="AB13991" t="str">
            <v>Attend the site for schedule service so following jobs are done :- Replace oil 150 litres, replace main oil filter 2nos., replace bearing oil filter 1 pcs, replace air filter compressor side, replace actuator assembly 3 nos., after all work do e start the unit and checked on load condition found unit is running in ok condition with all parameters under limi</v>
          </cell>
        </row>
        <row r="13992">
          <cell r="A13992">
            <v>45063.680289351898</v>
          </cell>
          <cell r="B13992">
            <v>0</v>
          </cell>
          <cell r="F13992" t="str">
            <v>CC-00925009</v>
          </cell>
          <cell r="J13992" t="str">
            <v>Commissioning</v>
          </cell>
          <cell r="R13992" t="str">
            <v>SN22T001015</v>
          </cell>
          <cell r="AB13992" t="str">
            <v>Commissioning done</v>
          </cell>
        </row>
        <row r="13993">
          <cell r="A13993">
            <v>45063.655659722201</v>
          </cell>
          <cell r="B13993">
            <v>8238</v>
          </cell>
          <cell r="F13993" t="str">
            <v>CC-00924937</v>
          </cell>
          <cell r="J13993" t="str">
            <v>Schedule Service</v>
          </cell>
          <cell r="R13993" t="str">
            <v>BUGS035879</v>
          </cell>
          <cell r="AB13993" t="str">
            <v>Attend the site for schedule services and change all valve kit 1. Intake valve, 2. Solenoid valve, 3. MPV valve, 4. BDV valve, 5. ADV valve, 6. Air filter</v>
          </cell>
        </row>
        <row r="13994">
          <cell r="A13994">
            <v>45063.653067129599</v>
          </cell>
          <cell r="B13994">
            <v>7077</v>
          </cell>
          <cell r="F13994" t="str">
            <v>CC-00924928</v>
          </cell>
          <cell r="J13994" t="str">
            <v>Schedule Service</v>
          </cell>
          <cell r="R13994" t="str">
            <v>BUFS046910</v>
          </cell>
          <cell r="AB13994" t="str">
            <v>Today we attend the customer site for general service so we change parts 1 air filter 2 oil filter 3 oil 4 separator than start machine running well</v>
          </cell>
        </row>
        <row r="13995">
          <cell r="A13995">
            <v>45063.6471296296</v>
          </cell>
          <cell r="B13995">
            <v>1</v>
          </cell>
          <cell r="F13995" t="str">
            <v>CC-00924915</v>
          </cell>
          <cell r="J13995" t="str">
            <v>Commissioning</v>
          </cell>
          <cell r="R13995" t="str">
            <v>BWKC378709</v>
          </cell>
          <cell r="AB13995" t="str">
            <v>Commissioning done on dated 17-05-2023....Comm date-17-05-2023</v>
          </cell>
        </row>
        <row r="13996">
          <cell r="A13996">
            <v>45063.304178240702</v>
          </cell>
          <cell r="B13996">
            <v>6262</v>
          </cell>
          <cell r="F13996" t="str">
            <v>CC-00924319</v>
          </cell>
          <cell r="J13996" t="str">
            <v>Schedule Service - AMC</v>
          </cell>
          <cell r="R13996" t="str">
            <v>BTIS032025</v>
          </cell>
          <cell r="AB13996" t="str">
            <v>AMC visit already done on dated 04-05-2023 having call tracking number CC-00912663</v>
          </cell>
        </row>
        <row r="13997">
          <cell r="A13997">
            <v>45063.289259259298</v>
          </cell>
          <cell r="B13997">
            <v>5238</v>
          </cell>
          <cell r="F13997" t="str">
            <v>CC-00924232</v>
          </cell>
          <cell r="J13997" t="str">
            <v>Schedule Service - AMC</v>
          </cell>
          <cell r="R13997" t="str">
            <v>BULS033141</v>
          </cell>
          <cell r="AB13997" t="str">
            <v>AMC Visit already done on dated 04-05-2023 having call tracking number CC-00912655</v>
          </cell>
        </row>
        <row r="13998">
          <cell r="A13998">
            <v>45062.720451388901</v>
          </cell>
          <cell r="B13998">
            <v>1</v>
          </cell>
          <cell r="F13998" t="str">
            <v>CC-00924047</v>
          </cell>
          <cell r="J13998" t="str">
            <v>Commissioning</v>
          </cell>
          <cell r="R13998" t="str">
            <v>BWAD163648</v>
          </cell>
          <cell r="AB13998" t="str">
            <v>Attend the site for commissioning so check battery connection found ok, check all mounting found ok, check air filter found ok, check oil filter found ok, check oil level found ok, check radiator and cooler externally found ok, check all hose and pipe found ok, check all electrical wire found ok, check fan found ok, after all check up start the unit found running ok.</v>
          </cell>
        </row>
        <row r="13999">
          <cell r="A13999">
            <v>45062.717835648102</v>
          </cell>
          <cell r="B13999">
            <v>4004</v>
          </cell>
          <cell r="F13999" t="str">
            <v>CC-00924043</v>
          </cell>
          <cell r="J13999" t="str">
            <v>Schedule Service</v>
          </cell>
          <cell r="R13999" t="str">
            <v>BUID162912</v>
          </cell>
          <cell r="AB13999" t="str">
            <v>Change air filter, oil filter &amp; oil 40 liters</v>
          </cell>
        </row>
        <row r="14000">
          <cell r="A14000">
            <v>45062.664432870399</v>
          </cell>
          <cell r="B14000">
            <v>0</v>
          </cell>
          <cell r="F14000" t="str">
            <v>CC-00923905</v>
          </cell>
          <cell r="J14000" t="str">
            <v>Commissioning</v>
          </cell>
          <cell r="R14000" t="str">
            <v>CVLE543139</v>
          </cell>
          <cell r="AB14000" t="str">
            <v>Commissioning done</v>
          </cell>
        </row>
        <row r="14001">
          <cell r="A14001">
            <v>45062.616307870398</v>
          </cell>
          <cell r="B14001">
            <v>575</v>
          </cell>
          <cell r="F14001" t="str">
            <v>CC-00923787</v>
          </cell>
          <cell r="J14001" t="str">
            <v>Sales Call</v>
          </cell>
          <cell r="R14001" t="str">
            <v>BSJD120492</v>
          </cell>
          <cell r="AB14001" t="str">
            <v>Sales call carried out for HMR collection</v>
          </cell>
        </row>
        <row r="14002">
          <cell r="A14002">
            <v>45062.613981481503</v>
          </cell>
          <cell r="B14002">
            <v>500</v>
          </cell>
          <cell r="F14002" t="str">
            <v>CC-00923780</v>
          </cell>
          <cell r="J14002" t="str">
            <v>Sales Call</v>
          </cell>
          <cell r="R14002" t="str">
            <v>BSBD120631</v>
          </cell>
          <cell r="AB14002" t="str">
            <v>Sales call carried out for HMR collection</v>
          </cell>
        </row>
        <row r="14003">
          <cell r="A14003">
            <v>45062.611724536997</v>
          </cell>
          <cell r="B14003">
            <v>130</v>
          </cell>
          <cell r="F14003" t="str">
            <v>CC-00923777</v>
          </cell>
          <cell r="J14003" t="str">
            <v>Sales Call</v>
          </cell>
          <cell r="R14003" t="str">
            <v>BNJD120010</v>
          </cell>
          <cell r="AB14003" t="str">
            <v>Sales call carried out for HMR collection</v>
          </cell>
        </row>
        <row r="14004">
          <cell r="A14004">
            <v>45062.609201388899</v>
          </cell>
          <cell r="B14004">
            <v>1300</v>
          </cell>
          <cell r="F14004" t="str">
            <v>CC-00923766</v>
          </cell>
          <cell r="J14004" t="str">
            <v>Sales Call</v>
          </cell>
          <cell r="R14004" t="str">
            <v>BSHD120752</v>
          </cell>
          <cell r="AB14004" t="str">
            <v>Sales call carried out for HMR collection</v>
          </cell>
        </row>
        <row r="14005">
          <cell r="A14005">
            <v>45062.5932986111</v>
          </cell>
          <cell r="B14005">
            <v>4200</v>
          </cell>
          <cell r="F14005" t="str">
            <v>CC-00923717</v>
          </cell>
          <cell r="J14005" t="str">
            <v>Sales Call</v>
          </cell>
          <cell r="R14005" t="str">
            <v>BTKD162080</v>
          </cell>
          <cell r="AB14005" t="str">
            <v>Sales call carried out for HMR collection</v>
          </cell>
        </row>
        <row r="14006">
          <cell r="A14006">
            <v>45062.590821759302</v>
          </cell>
          <cell r="B14006">
            <v>4010</v>
          </cell>
          <cell r="F14006" t="str">
            <v>CC-00923714</v>
          </cell>
          <cell r="J14006" t="str">
            <v>Sales Call</v>
          </cell>
          <cell r="R14006" t="str">
            <v>BSKD161500</v>
          </cell>
          <cell r="AB14006" t="str">
            <v>Sales call carried out for HMR collection</v>
          </cell>
        </row>
        <row r="14007">
          <cell r="A14007">
            <v>45062.588113425903</v>
          </cell>
          <cell r="B14007">
            <v>2410</v>
          </cell>
          <cell r="F14007" t="str">
            <v>CC-00923708</v>
          </cell>
          <cell r="J14007" t="str">
            <v>Sales Call</v>
          </cell>
          <cell r="R14007" t="str">
            <v>BSGL152296</v>
          </cell>
          <cell r="AB14007" t="str">
            <v>Sales call carried out for HMR collection</v>
          </cell>
        </row>
        <row r="14008">
          <cell r="A14008">
            <v>45062.585717592599</v>
          </cell>
          <cell r="B14008">
            <v>505</v>
          </cell>
          <cell r="F14008" t="str">
            <v>CC-00923707</v>
          </cell>
          <cell r="J14008" t="str">
            <v>Sales Call</v>
          </cell>
          <cell r="R14008" t="str">
            <v>BSBD120630</v>
          </cell>
          <cell r="AB14008" t="str">
            <v>Sales call carried out for HMR collection</v>
          </cell>
        </row>
        <row r="14009">
          <cell r="A14009">
            <v>45062.5835069444</v>
          </cell>
          <cell r="B14009">
            <v>556</v>
          </cell>
          <cell r="F14009" t="str">
            <v>CC-00923704</v>
          </cell>
          <cell r="J14009" t="str">
            <v>Sales Call</v>
          </cell>
          <cell r="R14009" t="str">
            <v>BSHD120740</v>
          </cell>
          <cell r="AB14009" t="str">
            <v>Sales call carried out for HMR collection</v>
          </cell>
        </row>
        <row r="14010">
          <cell r="A14010">
            <v>45062.580995370401</v>
          </cell>
          <cell r="B14010">
            <v>545</v>
          </cell>
          <cell r="F14010" t="str">
            <v>CC-00923699</v>
          </cell>
          <cell r="J14010" t="str">
            <v>Sales Call</v>
          </cell>
          <cell r="R14010" t="str">
            <v>BSHD120741</v>
          </cell>
          <cell r="AB14010" t="str">
            <v>Sales call carried out for HMR collection</v>
          </cell>
        </row>
        <row r="14011">
          <cell r="A14011">
            <v>45062.578680555598</v>
          </cell>
          <cell r="B14011">
            <v>545</v>
          </cell>
          <cell r="F14011" t="str">
            <v>CC-00923694</v>
          </cell>
          <cell r="J14011" t="str">
            <v>Sales Call</v>
          </cell>
          <cell r="R14011" t="str">
            <v>BSHD120741</v>
          </cell>
          <cell r="AB14011" t="str">
            <v>Sales call carried out for HMR collection</v>
          </cell>
        </row>
        <row r="14012">
          <cell r="A14012">
            <v>45062.5760532407</v>
          </cell>
          <cell r="B14012">
            <v>589</v>
          </cell>
          <cell r="F14012" t="str">
            <v>CC-00923684</v>
          </cell>
          <cell r="J14012" t="str">
            <v>Sales Call</v>
          </cell>
          <cell r="R14012" t="str">
            <v>BSHD120739</v>
          </cell>
          <cell r="AB14012" t="str">
            <v>Sales call carried out for HMR collection</v>
          </cell>
        </row>
        <row r="14013">
          <cell r="A14013">
            <v>45062.573645833298</v>
          </cell>
          <cell r="B14013">
            <v>3430</v>
          </cell>
          <cell r="F14013" t="str">
            <v>CC-00923665</v>
          </cell>
          <cell r="J14013" t="str">
            <v>Sales Call</v>
          </cell>
          <cell r="R14013" t="str">
            <v>BSGL152297</v>
          </cell>
          <cell r="AB14013" t="str">
            <v>Sales call carried out for HMR collection</v>
          </cell>
        </row>
        <row r="14014">
          <cell r="A14014">
            <v>45062.570694444403</v>
          </cell>
          <cell r="B14014">
            <v>3760</v>
          </cell>
          <cell r="F14014" t="str">
            <v>CC-00923659</v>
          </cell>
          <cell r="J14014" t="str">
            <v>Sales Call</v>
          </cell>
          <cell r="R14014" t="str">
            <v>BRJD160577</v>
          </cell>
          <cell r="AB14014" t="str">
            <v>Sales call carried out for HMR collection</v>
          </cell>
        </row>
        <row r="14015">
          <cell r="A14015">
            <v>45062.567870370403</v>
          </cell>
          <cell r="B14015">
            <v>5330</v>
          </cell>
          <cell r="F14015" t="str">
            <v>CC-00923653</v>
          </cell>
          <cell r="J14015" t="str">
            <v>Sales Call</v>
          </cell>
          <cell r="R14015" t="str">
            <v>GPBD160097</v>
          </cell>
          <cell r="AB14015" t="str">
            <v>Sales call carried out for HMR collection</v>
          </cell>
        </row>
        <row r="14016">
          <cell r="A14016">
            <v>45062.565335648098</v>
          </cell>
          <cell r="B14016">
            <v>3000</v>
          </cell>
          <cell r="F14016" t="str">
            <v>CC-00923646</v>
          </cell>
          <cell r="J14016" t="str">
            <v>Sales Call</v>
          </cell>
          <cell r="R14016" t="str">
            <v>BSID161961</v>
          </cell>
          <cell r="AB14016" t="str">
            <v>Sales call carried out for HMR collection</v>
          </cell>
        </row>
        <row r="14017">
          <cell r="A14017">
            <v>45062.562662037002</v>
          </cell>
          <cell r="B14017">
            <v>2460</v>
          </cell>
          <cell r="F14017" t="str">
            <v>CC-00923640</v>
          </cell>
          <cell r="J14017" t="str">
            <v>Sales Call</v>
          </cell>
          <cell r="R14017" t="str">
            <v>BSCL152143</v>
          </cell>
          <cell r="AB14017" t="str">
            <v>Sales call carried out for HMR collection</v>
          </cell>
        </row>
        <row r="14018">
          <cell r="A14018">
            <v>45062.559583333299</v>
          </cell>
          <cell r="B14018">
            <v>3000</v>
          </cell>
          <cell r="F14018" t="str">
            <v>CC-00923631</v>
          </cell>
          <cell r="J14018" t="str">
            <v>Sales Call</v>
          </cell>
          <cell r="R14018" t="str">
            <v>BRHD120445</v>
          </cell>
          <cell r="AB14018" t="str">
            <v>Sales call carried out for HMR collection</v>
          </cell>
        </row>
        <row r="14019">
          <cell r="A14019">
            <v>45062.531064814801</v>
          </cell>
          <cell r="B14019">
            <v>23353</v>
          </cell>
          <cell r="F14019" t="str">
            <v>CC-00923563</v>
          </cell>
          <cell r="J14019" t="str">
            <v>Schedule Service</v>
          </cell>
          <cell r="R14019" t="str">
            <v>BMFC370445</v>
          </cell>
          <cell r="AB14019" t="str">
            <v>Change Air filter, oil filter, air oil separator and oil after that start the unit found running ok.</v>
          </cell>
        </row>
        <row r="14020">
          <cell r="A14020">
            <v>45061.7366666667</v>
          </cell>
          <cell r="B14020">
            <v>38360</v>
          </cell>
          <cell r="F14020" t="str">
            <v>CC-00923030</v>
          </cell>
          <cell r="J14020" t="str">
            <v>Schedule Service</v>
          </cell>
          <cell r="R14020" t="str">
            <v>BKCS040470</v>
          </cell>
          <cell r="AB14020" t="str">
            <v>We visited site and service done change parts Air filter and oil filter after than start for check unit running well.</v>
          </cell>
        </row>
        <row r="14021">
          <cell r="A14021">
            <v>45061.707708333299</v>
          </cell>
          <cell r="B14021">
            <v>1909</v>
          </cell>
          <cell r="F14021" t="str">
            <v>CC-00922974</v>
          </cell>
          <cell r="J14021" t="str">
            <v>Sales Call</v>
          </cell>
          <cell r="R14021" t="str">
            <v>BSEL152198</v>
          </cell>
          <cell r="AB14021" t="str">
            <v>Sales call carried out for HMR collection</v>
          </cell>
        </row>
        <row r="14022">
          <cell r="A14022">
            <v>45061.704525462999</v>
          </cell>
          <cell r="B14022">
            <v>3510</v>
          </cell>
          <cell r="F14022" t="str">
            <v>CC-00922958</v>
          </cell>
          <cell r="J14022" t="str">
            <v>Sales Call</v>
          </cell>
          <cell r="R14022" t="str">
            <v>BQDD160156</v>
          </cell>
          <cell r="AB14022" t="str">
            <v>Sales call carried out for HMR collection</v>
          </cell>
        </row>
        <row r="14023">
          <cell r="A14023">
            <v>45061.7018634259</v>
          </cell>
          <cell r="B14023">
            <v>2325</v>
          </cell>
          <cell r="F14023" t="str">
            <v>CC-00922955</v>
          </cell>
          <cell r="J14023" t="str">
            <v>Sales Call</v>
          </cell>
          <cell r="R14023" t="str">
            <v>GOCD160022</v>
          </cell>
          <cell r="AB14023" t="str">
            <v>Sales call carried out for HMR collection</v>
          </cell>
        </row>
        <row r="14024">
          <cell r="A14024">
            <v>45061.699131944399</v>
          </cell>
          <cell r="B14024">
            <v>5030</v>
          </cell>
          <cell r="F14024" t="str">
            <v>CC-00922949</v>
          </cell>
          <cell r="J14024" t="str">
            <v>Sales Call</v>
          </cell>
          <cell r="R14024" t="str">
            <v>BNID160316</v>
          </cell>
          <cell r="AB14024" t="str">
            <v>Sales call carried out for HMR collection</v>
          </cell>
        </row>
        <row r="14025">
          <cell r="A14025">
            <v>45061.695555555598</v>
          </cell>
          <cell r="B14025">
            <v>230</v>
          </cell>
          <cell r="F14025" t="str">
            <v>CC-00922936</v>
          </cell>
          <cell r="J14025" t="str">
            <v>Sales Call</v>
          </cell>
          <cell r="R14025" t="str">
            <v>BSKD220275</v>
          </cell>
          <cell r="AB14025" t="str">
            <v>Sales call carried out for HMR collection</v>
          </cell>
        </row>
        <row r="14026">
          <cell r="A14026">
            <v>45061.693090277797</v>
          </cell>
          <cell r="B14026">
            <v>1965</v>
          </cell>
          <cell r="F14026" t="str">
            <v>CC-00922924</v>
          </cell>
          <cell r="J14026" t="str">
            <v>Sales Call</v>
          </cell>
          <cell r="R14026" t="str">
            <v>BSFD161799</v>
          </cell>
          <cell r="AB14026" t="str">
            <v>Sales call carried out for HMR collection</v>
          </cell>
        </row>
        <row r="14027">
          <cell r="A14027">
            <v>45061.689953703702</v>
          </cell>
          <cell r="B14027">
            <v>2060</v>
          </cell>
          <cell r="F14027" t="str">
            <v>CC-00922915</v>
          </cell>
          <cell r="J14027" t="str">
            <v>Sales Call</v>
          </cell>
          <cell r="R14027" t="str">
            <v>BRHD161303</v>
          </cell>
          <cell r="AB14027" t="str">
            <v>Sales call carried out for HMR collection</v>
          </cell>
        </row>
        <row r="14028">
          <cell r="A14028">
            <v>45061.687326388899</v>
          </cell>
          <cell r="B14028">
            <v>450</v>
          </cell>
          <cell r="F14028" t="str">
            <v>CC-00922906</v>
          </cell>
          <cell r="J14028" t="str">
            <v>Sales Call</v>
          </cell>
          <cell r="R14028" t="str">
            <v>BSFD161833</v>
          </cell>
          <cell r="AB14028" t="str">
            <v>Sales call carried out for HMR collection</v>
          </cell>
        </row>
        <row r="14029">
          <cell r="A14029">
            <v>45061.6863310185</v>
          </cell>
          <cell r="B14029">
            <v>16299</v>
          </cell>
          <cell r="F14029" t="str">
            <v>CC-00922903</v>
          </cell>
          <cell r="J14029" t="str">
            <v>Schedule Service</v>
          </cell>
          <cell r="R14029" t="str">
            <v>BRHS035368</v>
          </cell>
          <cell r="AB14029" t="str">
            <v>We visited site and service done today in unit during change the parts Air filter ,Oil filter, Separator and Oil after than start for check and found unit running well.but cooling fan foulty</v>
          </cell>
        </row>
        <row r="14030">
          <cell r="A14030">
            <v>45061.682557870401</v>
          </cell>
          <cell r="B14030">
            <v>2580</v>
          </cell>
          <cell r="F14030" t="str">
            <v>CC-00922894</v>
          </cell>
          <cell r="J14030" t="str">
            <v>Sales Call</v>
          </cell>
          <cell r="R14030" t="str">
            <v>GPBD160107</v>
          </cell>
          <cell r="AB14030" t="str">
            <v>Sales call carried out for HMR collection</v>
          </cell>
        </row>
        <row r="14031">
          <cell r="A14031">
            <v>45061.680069444403</v>
          </cell>
          <cell r="B14031">
            <v>6500</v>
          </cell>
          <cell r="F14031" t="str">
            <v>CC-00922891</v>
          </cell>
          <cell r="J14031" t="str">
            <v>Sales Call</v>
          </cell>
          <cell r="R14031" t="str">
            <v>GOBD160007</v>
          </cell>
          <cell r="AB14031" t="str">
            <v>Sales call carried out for HMR collection</v>
          </cell>
        </row>
        <row r="14032">
          <cell r="A14032">
            <v>45061.677430555603</v>
          </cell>
          <cell r="B14032">
            <v>4996</v>
          </cell>
          <cell r="F14032" t="str">
            <v>CC-00922887</v>
          </cell>
          <cell r="J14032" t="str">
            <v>Sales Call</v>
          </cell>
          <cell r="R14032" t="str">
            <v>BOJD160012</v>
          </cell>
          <cell r="AB14032" t="str">
            <v>Sales call carried out for HMR collection</v>
          </cell>
        </row>
        <row r="14033">
          <cell r="A14033">
            <v>45061.674699074101</v>
          </cell>
          <cell r="B14033">
            <v>5870</v>
          </cell>
          <cell r="F14033" t="str">
            <v>CC-00922878</v>
          </cell>
          <cell r="J14033" t="str">
            <v>Sales Call</v>
          </cell>
          <cell r="R14033" t="str">
            <v>BPED160082</v>
          </cell>
          <cell r="AB14033" t="str">
            <v>Sales call carried out for HMR collection</v>
          </cell>
        </row>
        <row r="14034">
          <cell r="A14034">
            <v>45061.672118055598</v>
          </cell>
          <cell r="B14034">
            <v>2310</v>
          </cell>
          <cell r="F14034" t="str">
            <v>CC-00922870</v>
          </cell>
          <cell r="J14034" t="str">
            <v>Sales Call</v>
          </cell>
          <cell r="R14034" t="str">
            <v>BRHD161314</v>
          </cell>
          <cell r="AB14034" t="str">
            <v>Sales call carried out for HMR collection</v>
          </cell>
        </row>
        <row r="14035">
          <cell r="A14035">
            <v>45061.6696296296</v>
          </cell>
          <cell r="B14035">
            <v>3350</v>
          </cell>
          <cell r="F14035" t="str">
            <v>CC-00922857</v>
          </cell>
          <cell r="J14035" t="str">
            <v>Sales Call</v>
          </cell>
          <cell r="R14035" t="str">
            <v>BQHD160361</v>
          </cell>
          <cell r="AB14035" t="str">
            <v>Sales call carried out for HMR collection</v>
          </cell>
        </row>
        <row r="14036">
          <cell r="A14036">
            <v>45061.666620370401</v>
          </cell>
          <cell r="B14036">
            <v>2780</v>
          </cell>
          <cell r="F14036" t="str">
            <v>CC-00922847</v>
          </cell>
          <cell r="J14036" t="str">
            <v>Sales Call</v>
          </cell>
          <cell r="R14036" t="str">
            <v>BQGD160344</v>
          </cell>
          <cell r="AB14036" t="str">
            <v>Sales call carried out for HMR collection</v>
          </cell>
        </row>
        <row r="14037">
          <cell r="A14037">
            <v>45061.663784722201</v>
          </cell>
          <cell r="B14037">
            <v>4625</v>
          </cell>
          <cell r="F14037" t="str">
            <v>CC-00922833</v>
          </cell>
          <cell r="J14037" t="str">
            <v>Sales Call</v>
          </cell>
          <cell r="R14037" t="str">
            <v>BPKD200020</v>
          </cell>
          <cell r="AB14037" t="str">
            <v>Sales call carried out for HMR collection</v>
          </cell>
        </row>
        <row r="14038">
          <cell r="A14038">
            <v>45061.660648148201</v>
          </cell>
          <cell r="B14038">
            <v>695</v>
          </cell>
          <cell r="F14038" t="str">
            <v>CC-00922821</v>
          </cell>
          <cell r="J14038" t="str">
            <v>Sales Call</v>
          </cell>
          <cell r="R14038" t="str">
            <v>BSCD120656</v>
          </cell>
          <cell r="AB14038" t="str">
            <v>Sales call carried out for HMR collection</v>
          </cell>
        </row>
        <row r="14039">
          <cell r="A14039">
            <v>45061.657361111102</v>
          </cell>
          <cell r="B14039">
            <v>3590</v>
          </cell>
          <cell r="F14039" t="str">
            <v>CC-00922815</v>
          </cell>
          <cell r="J14039" t="str">
            <v>Sales Call</v>
          </cell>
          <cell r="R14039" t="str">
            <v>BRED161131</v>
          </cell>
          <cell r="AB14039" t="str">
            <v>Sales call carried out for HMR collection</v>
          </cell>
        </row>
        <row r="14040">
          <cell r="A14040">
            <v>45061.654548611099</v>
          </cell>
          <cell r="B14040">
            <v>610</v>
          </cell>
          <cell r="F14040" t="str">
            <v>CC-00922806</v>
          </cell>
          <cell r="J14040" t="str">
            <v>Sales Call</v>
          </cell>
          <cell r="R14040" t="str">
            <v>BUJD121018</v>
          </cell>
          <cell r="AB14040" t="str">
            <v>Sales call carried out for HMR collection</v>
          </cell>
        </row>
        <row r="14041">
          <cell r="A14041">
            <v>45061.651817129597</v>
          </cell>
          <cell r="B14041">
            <v>1810</v>
          </cell>
          <cell r="F14041" t="str">
            <v>CC-00922801</v>
          </cell>
          <cell r="J14041" t="str">
            <v>Sales Call</v>
          </cell>
          <cell r="R14041" t="str">
            <v>BUJD121019</v>
          </cell>
          <cell r="AB14041" t="str">
            <v>Sales call carried out for HMR collection</v>
          </cell>
        </row>
        <row r="14042">
          <cell r="A14042">
            <v>45061.649386574099</v>
          </cell>
          <cell r="B14042">
            <v>1160</v>
          </cell>
          <cell r="F14042" t="str">
            <v>CC-00922795</v>
          </cell>
          <cell r="J14042" t="str">
            <v>Sales Call</v>
          </cell>
          <cell r="R14042" t="str">
            <v>AUKD230777</v>
          </cell>
          <cell r="AB14042" t="str">
            <v>Sales call carried out for HMR collection</v>
          </cell>
        </row>
        <row r="14043">
          <cell r="A14043">
            <v>45061.646620370397</v>
          </cell>
          <cell r="B14043">
            <v>5380</v>
          </cell>
          <cell r="F14043" t="str">
            <v>CC-00922783</v>
          </cell>
          <cell r="J14043" t="str">
            <v>Sales Call</v>
          </cell>
          <cell r="R14043" t="str">
            <v>BTGL160455</v>
          </cell>
          <cell r="AB14043" t="str">
            <v>Sales call carried out for HMR collection</v>
          </cell>
        </row>
        <row r="14044">
          <cell r="A14044">
            <v>45061.581817129598</v>
          </cell>
          <cell r="B14044">
            <v>2940</v>
          </cell>
          <cell r="F14044" t="str">
            <v>CC-00922626</v>
          </cell>
          <cell r="J14044" t="str">
            <v>General Service</v>
          </cell>
          <cell r="R14044" t="str">
            <v>BSKC374901</v>
          </cell>
          <cell r="AB14044" t="str">
            <v>Courtesy visit done and check unit found running ok</v>
          </cell>
        </row>
        <row r="14045">
          <cell r="A14045">
            <v>45061.554837962998</v>
          </cell>
          <cell r="B14045">
            <v>0</v>
          </cell>
          <cell r="F14045" t="str">
            <v>CC-00922574</v>
          </cell>
          <cell r="J14045" t="str">
            <v>Preservative Measures</v>
          </cell>
          <cell r="R14045" t="str">
            <v>CVLE543139</v>
          </cell>
          <cell r="AB14045" t="str">
            <v>attended the site for Preservative Measures so check for rust formation on critical parts as intake valve, adaptor plate, ring, air oil separator tank, air end, Motor, Canopy, Thermal valve block, hoses, and pipes fittings, brackets and fasteners. No dust particles found. Rotated the coupling guard and found free rotation.</v>
          </cell>
        </row>
        <row r="14046">
          <cell r="A14046">
            <v>45061.529930555596</v>
          </cell>
          <cell r="B14046">
            <v>0</v>
          </cell>
          <cell r="F14046" t="str">
            <v>CC-00922497</v>
          </cell>
          <cell r="J14046" t="str">
            <v>Commissioning</v>
          </cell>
          <cell r="R14046" t="str">
            <v>SN22T004976</v>
          </cell>
          <cell r="AB14046" t="str">
            <v>Commissioning done on dated 15-05-2023</v>
          </cell>
        </row>
        <row r="14047">
          <cell r="A14047">
            <v>45061.525625000002</v>
          </cell>
          <cell r="B14047">
            <v>1</v>
          </cell>
          <cell r="F14047" t="str">
            <v>CC-00922485</v>
          </cell>
          <cell r="J14047" t="str">
            <v>Commissioning</v>
          </cell>
          <cell r="R14047" t="str">
            <v>BWKC378694</v>
          </cell>
          <cell r="AB14047" t="str">
            <v>Commissioning done on dated 15-05-2023...Comm date-15-05-2023</v>
          </cell>
        </row>
        <row r="14048">
          <cell r="A14048">
            <v>45061.515115740702</v>
          </cell>
          <cell r="B14048">
            <v>0</v>
          </cell>
          <cell r="F14048" t="str">
            <v>CC-00922454</v>
          </cell>
          <cell r="J14048" t="str">
            <v>Commissioning</v>
          </cell>
          <cell r="R14048" t="str">
            <v>23716401</v>
          </cell>
          <cell r="AB14048" t="str">
            <v>Commissioning done on Dated 15-05-2023</v>
          </cell>
        </row>
        <row r="14049">
          <cell r="A14049">
            <v>45061.502962963001</v>
          </cell>
          <cell r="B14049">
            <v>1</v>
          </cell>
          <cell r="F14049" t="str">
            <v>CC-00922408</v>
          </cell>
          <cell r="J14049" t="str">
            <v>Commissioning</v>
          </cell>
          <cell r="R14049" t="str">
            <v>BWKS040406</v>
          </cell>
          <cell r="AB14049" t="str">
            <v>Commissioning done on 15-05-2023.....Comm date-16-05-2023</v>
          </cell>
        </row>
        <row r="14050">
          <cell r="A14050">
            <v>45061.489872685197</v>
          </cell>
          <cell r="B14050">
            <v>698</v>
          </cell>
          <cell r="F14050" t="str">
            <v>CC-00922361</v>
          </cell>
          <cell r="J14050" t="str">
            <v>Sales Call</v>
          </cell>
          <cell r="R14050" t="str">
            <v>BUJD121040</v>
          </cell>
          <cell r="AB14050" t="str">
            <v>for HMR</v>
          </cell>
        </row>
        <row r="14051">
          <cell r="A14051">
            <v>45061.487847222197</v>
          </cell>
          <cell r="B14051">
            <v>2163</v>
          </cell>
          <cell r="F14051" t="str">
            <v>CC-00922355</v>
          </cell>
          <cell r="J14051" t="str">
            <v>Sales Call</v>
          </cell>
          <cell r="R14051" t="str">
            <v>BUKD162510</v>
          </cell>
          <cell r="AB14051" t="str">
            <v>for HMR</v>
          </cell>
        </row>
        <row r="14052">
          <cell r="A14052">
            <v>45061.4854976852</v>
          </cell>
          <cell r="B14052">
            <v>1747</v>
          </cell>
          <cell r="F14052" t="str">
            <v>CC-00922347</v>
          </cell>
          <cell r="J14052" t="str">
            <v>Sales Call</v>
          </cell>
          <cell r="R14052" t="str">
            <v>BTHD120971</v>
          </cell>
          <cell r="AB14052" t="str">
            <v>for HMR</v>
          </cell>
        </row>
        <row r="14053">
          <cell r="A14053">
            <v>45061.4836574074</v>
          </cell>
          <cell r="B14053">
            <v>1180</v>
          </cell>
          <cell r="F14053" t="str">
            <v>CC-00922341</v>
          </cell>
          <cell r="J14053" t="str">
            <v>Sales Call</v>
          </cell>
          <cell r="R14053" t="str">
            <v>BTJL152348</v>
          </cell>
          <cell r="AB14053" t="str">
            <v>for HMR</v>
          </cell>
        </row>
        <row r="14054">
          <cell r="A14054">
            <v>45061.467453703699</v>
          </cell>
          <cell r="B14054">
            <v>1</v>
          </cell>
          <cell r="F14054" t="str">
            <v>CC-00922287</v>
          </cell>
          <cell r="J14054" t="str">
            <v>Commissioning</v>
          </cell>
          <cell r="R14054" t="str">
            <v>BWLD163608</v>
          </cell>
          <cell r="AB14054" t="str">
            <v>Commissioning done on dated 16-05-2023....</v>
          </cell>
        </row>
        <row r="14055">
          <cell r="A14055">
            <v>45061.464513888903</v>
          </cell>
          <cell r="B14055">
            <v>1529</v>
          </cell>
          <cell r="F14055" t="str">
            <v>CC-00922278</v>
          </cell>
          <cell r="J14055" t="str">
            <v>Commissioning</v>
          </cell>
          <cell r="R14055" t="str">
            <v>DTFD120926</v>
          </cell>
          <cell r="AB14055" t="str">
            <v>COMMISSIONING DONE</v>
          </cell>
        </row>
        <row r="14056">
          <cell r="A14056">
            <v>45061.463136574101</v>
          </cell>
          <cell r="B14056">
            <v>1587</v>
          </cell>
          <cell r="F14056" t="str">
            <v>CC-00922275</v>
          </cell>
          <cell r="J14056" t="str">
            <v>Commissioning</v>
          </cell>
          <cell r="R14056" t="str">
            <v>ATID121006</v>
          </cell>
          <cell r="AB14056" t="str">
            <v>Machine under observation 18-5-2023
Machine under observation 20-5-2023
COMMISIONING DONE
Actual commissioning date 20-05-2023</v>
          </cell>
        </row>
        <row r="14057">
          <cell r="A14057">
            <v>45061.409930555601</v>
          </cell>
          <cell r="B14057"/>
          <cell r="F14057" t="str">
            <v>CC-00922181</v>
          </cell>
          <cell r="J14057" t="str">
            <v>Complaint - Running With Problem</v>
          </cell>
          <cell r="R14057"/>
          <cell r="AB14057" t="str">
            <v>Service charges quotation shared with customer waiting for approval  15-05-2023
Service charges quotation shared with customer waiting for approval  20-05-2023</v>
          </cell>
        </row>
        <row r="14058">
          <cell r="A14058">
            <v>45061.406770833302</v>
          </cell>
          <cell r="B14058">
            <v>335</v>
          </cell>
          <cell r="F14058" t="str">
            <v>CC-00922177</v>
          </cell>
          <cell r="J14058" t="str">
            <v>Complaint - Breakdown</v>
          </cell>
          <cell r="R14058" t="str">
            <v>EVKS047996</v>
          </cell>
          <cell r="AB14058" t="str">
            <v>Servo engineer replaced micro controller pcb display and motor control, rewinding neutral control wire with pcb connection set all the parameter and set O/P at 415 v. now working properly...</v>
          </cell>
        </row>
        <row r="14059">
          <cell r="A14059">
            <v>45059.726851851898</v>
          </cell>
          <cell r="B14059"/>
          <cell r="F14059" t="str">
            <v>CC-00921723</v>
          </cell>
          <cell r="J14059" t="str">
            <v>Complaint - Running With Problem</v>
          </cell>
          <cell r="R14059"/>
          <cell r="AB14059" t="str">
            <v>Visit confirmation pending
Machine under observation 18-5-23</v>
          </cell>
        </row>
        <row r="14060">
          <cell r="A14060">
            <v>45059.714733796303</v>
          </cell>
          <cell r="B14060">
            <v>4654</v>
          </cell>
          <cell r="F14060" t="str">
            <v>CC-00921695</v>
          </cell>
          <cell r="J14060" t="str">
            <v>General Service</v>
          </cell>
          <cell r="R14060" t="str">
            <v>BUAC371371</v>
          </cell>
          <cell r="AB14060" t="str">
            <v>Spare quotation shared with customer waiting for approval 15-05-2023
Spare quotation shared with customer waiting for approval 20-05-2023
Quotation shared with customers but he need time approve it.</v>
          </cell>
        </row>
        <row r="14061">
          <cell r="A14061">
            <v>45059.610879629603</v>
          </cell>
          <cell r="B14061">
            <v>24752</v>
          </cell>
          <cell r="F14061" t="str">
            <v>CC-00921366</v>
          </cell>
          <cell r="J14061" t="str">
            <v>General Service</v>
          </cell>
          <cell r="R14061" t="str">
            <v>BQHS040705</v>
          </cell>
          <cell r="AB14061" t="str">
            <v>We visited site check and found unit running well but service due.</v>
          </cell>
        </row>
        <row r="14062">
          <cell r="A14062">
            <v>45059.471168981501</v>
          </cell>
          <cell r="B14062">
            <v>40</v>
          </cell>
          <cell r="F14062" t="str">
            <v>CC-00921069</v>
          </cell>
          <cell r="J14062" t="str">
            <v>Pre Commissioning</v>
          </cell>
          <cell r="R14062"/>
          <cell r="AB14062" t="str">
            <v>Pre commissioning done</v>
          </cell>
        </row>
        <row r="14063">
          <cell r="A14063">
            <v>45059.462534722203</v>
          </cell>
          <cell r="B14063">
            <v>1</v>
          </cell>
          <cell r="F14063" t="str">
            <v>CC-00921032</v>
          </cell>
          <cell r="J14063" t="str">
            <v>Commissioning</v>
          </cell>
          <cell r="R14063" t="str">
            <v>BWAD163680</v>
          </cell>
          <cell r="AB14063" t="str">
            <v>Commissioning done.</v>
          </cell>
        </row>
        <row r="14064">
          <cell r="A14064">
            <v>45058.722418981502</v>
          </cell>
          <cell r="B14064">
            <v>11503</v>
          </cell>
          <cell r="F14064" t="str">
            <v>CC-00920611</v>
          </cell>
          <cell r="J14064" t="str">
            <v>Schedule Service</v>
          </cell>
          <cell r="R14064" t="str">
            <v>BTDD162169</v>
          </cell>
          <cell r="AB14064" t="str">
            <v>Attend the site for schedule service so following jobs are done :- Drain oil from tank and oil cooler 38 litres after then replace oil filter , replace air filter compressor and engine both side. After then over all topped up oil in tank 40 litres. After all work done start the unit and run for 1 hour on load condition found unit runs in satisfactory condition.</v>
          </cell>
        </row>
        <row r="14065">
          <cell r="A14065">
            <v>45058.7044328704</v>
          </cell>
          <cell r="B14065">
            <v>2197</v>
          </cell>
          <cell r="F14065" t="str">
            <v>CC-00920568</v>
          </cell>
          <cell r="J14065" t="str">
            <v>Schedule Service</v>
          </cell>
          <cell r="R14065" t="str">
            <v>BVCD163165</v>
          </cell>
          <cell r="AB14065" t="str">
            <v>This unit last service done in 2033 hours , because of separator fire issue last time we had replaced oil , oil filter ,and separators filter, and within two hundred hours again we replace oil and oil filter . Drained oil upto 38 litres and refilled oil upto 39 litres. After schedule service checked the unit on load condition found unit is running in normal condition.</v>
          </cell>
        </row>
        <row r="14066">
          <cell r="A14066">
            <v>45058.703136574099</v>
          </cell>
          <cell r="B14066">
            <v>7002</v>
          </cell>
          <cell r="F14066" t="str">
            <v>CC-00920565</v>
          </cell>
          <cell r="J14066" t="str">
            <v>Schedule Service</v>
          </cell>
          <cell r="R14066" t="str">
            <v>BTCD162149</v>
          </cell>
          <cell r="AB14066" t="str">
            <v>Attend the site for schedule service so following jobs are done:- Over all drained oil from tank and oil cooler 39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39 litres. After then run the unit on load condition found unit is running satisfactory with all parameters under limi</v>
          </cell>
        </row>
        <row r="14067">
          <cell r="A14067">
            <v>45058.5776273148</v>
          </cell>
          <cell r="B14067">
            <v>3690</v>
          </cell>
          <cell r="F14067" t="str">
            <v>CC-00920229</v>
          </cell>
          <cell r="J14067" t="str">
            <v>Complaint - Breakdown</v>
          </cell>
          <cell r="R14067" t="str">
            <v>BSID161979</v>
          </cell>
          <cell r="AB14067" t="str">
            <v>Airend overhauling at our service center , Changed bearing kit by new one and refitted the same at customer site and general service done. Its Airend overhauling call that's overhauled at our Airend Service center, Done schedule service Changed air filter, oil filter, oil air lube plus, air oil separator &amp; clean total oil system like as cooler, radiator, oil tank, all oil hoses &amp; refitted again &amp; run the unit.. Customer agree to close call.. problem is being resolved minor sound is coming from airend is nominal.</v>
          </cell>
        </row>
        <row r="14068">
          <cell r="A14068">
            <v>45058.539988425902</v>
          </cell>
          <cell r="B14068">
            <v>1118</v>
          </cell>
          <cell r="F14068" t="str">
            <v>CC-00920166</v>
          </cell>
          <cell r="J14068" t="str">
            <v>Schedule Service</v>
          </cell>
          <cell r="R14068" t="str">
            <v>BVHD163374</v>
          </cell>
          <cell r="AB14068"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38 litres. After then run the unit on load condition found unit is running satisfactory with all parameters under limit.</v>
          </cell>
        </row>
        <row r="14069">
          <cell r="A14069">
            <v>45058.535624999997</v>
          </cell>
          <cell r="B14069">
            <v>997</v>
          </cell>
          <cell r="F14069" t="str">
            <v>CC-00920155</v>
          </cell>
          <cell r="J14069" t="str">
            <v>Sales Call</v>
          </cell>
          <cell r="R14069" t="str">
            <v>BTDD120878</v>
          </cell>
          <cell r="AB14069" t="str">
            <v>for HMR</v>
          </cell>
        </row>
        <row r="14070">
          <cell r="A14070">
            <v>45058.499004629601</v>
          </cell>
          <cell r="B14070">
            <v>3936</v>
          </cell>
          <cell r="F14070" t="str">
            <v>CC-00920023</v>
          </cell>
          <cell r="J14070" t="str">
            <v>Sales Call</v>
          </cell>
          <cell r="R14070" t="str">
            <v>BTEL160427</v>
          </cell>
          <cell r="AB14070" t="str">
            <v>for HMR</v>
          </cell>
        </row>
        <row r="14071">
          <cell r="A14071">
            <v>45058.495428240698</v>
          </cell>
          <cell r="B14071">
            <v>601</v>
          </cell>
          <cell r="F14071" t="str">
            <v>CC-00920015</v>
          </cell>
          <cell r="J14071" t="str">
            <v>Sales Call</v>
          </cell>
          <cell r="R14071" t="str">
            <v>BTHD120963</v>
          </cell>
          <cell r="AB14071" t="str">
            <v>for HMR</v>
          </cell>
        </row>
        <row r="14072">
          <cell r="A14072">
            <v>45057.634097222202</v>
          </cell>
          <cell r="B14072">
            <v>10715</v>
          </cell>
          <cell r="F14072" t="str">
            <v>CC-00919405</v>
          </cell>
          <cell r="J14072" t="str">
            <v>Schedule Service</v>
          </cell>
          <cell r="R14072" t="str">
            <v>BSLS036682</v>
          </cell>
          <cell r="AB14072" t="str">
            <v>Today we attend the customer site for general service so we change parts  valve kit 1 intake valve 2 blow down valve 3 solenoid valve 4 actuator 5 mpv 6 auto drain valve than start machine running ok</v>
          </cell>
        </row>
        <row r="14073">
          <cell r="A14073">
            <v>45056.581736111097</v>
          </cell>
          <cell r="B14073">
            <v>0</v>
          </cell>
          <cell r="F14073" t="str">
            <v>CC-00918316</v>
          </cell>
          <cell r="J14073" t="str">
            <v>Commissioning</v>
          </cell>
          <cell r="R14073" t="str">
            <v>DWKL352600</v>
          </cell>
          <cell r="AB14073" t="str">
            <v>Commissioning done</v>
          </cell>
        </row>
        <row r="14074">
          <cell r="A14074">
            <v>45056.565405092602</v>
          </cell>
          <cell r="B14074">
            <v>7300</v>
          </cell>
          <cell r="F14074" t="str">
            <v>CC-00918265</v>
          </cell>
          <cell r="J14074" t="str">
            <v>Schedule Service</v>
          </cell>
          <cell r="R14074" t="str">
            <v>BPED160088</v>
          </cell>
          <cell r="AB14074" t="str">
            <v>Change oil filter, air oil separator,oil 40 liters, all valve kit and also change engine side compressor side air filter</v>
          </cell>
        </row>
        <row r="14075">
          <cell r="A14075">
            <v>45056.563553240703</v>
          </cell>
          <cell r="B14075">
            <v>4500</v>
          </cell>
          <cell r="F14075" t="str">
            <v>CC-00918259</v>
          </cell>
          <cell r="J14075" t="str">
            <v>Schedule Service</v>
          </cell>
          <cell r="R14075" t="str">
            <v>BSJD161378</v>
          </cell>
          <cell r="AB14075" t="str">
            <v>Change oil filter, oil 40 liters, air oil separator, all valve kit and also change engine and compressor side air filter</v>
          </cell>
        </row>
        <row r="14076">
          <cell r="A14076">
            <v>45056.561724537001</v>
          </cell>
          <cell r="B14076">
            <v>7450</v>
          </cell>
          <cell r="F14076" t="str">
            <v>CC-00918252</v>
          </cell>
          <cell r="J14076" t="str">
            <v>Schedule Service</v>
          </cell>
          <cell r="R14076" t="str">
            <v>BRAD160777</v>
          </cell>
          <cell r="AB14076" t="str">
            <v>Change oil filter, air oil separator, oil 40 liters, all valve kit and also change engine and compressor side air filter.</v>
          </cell>
        </row>
        <row r="14077">
          <cell r="A14077">
            <v>45056.559791666703</v>
          </cell>
          <cell r="B14077">
            <v>1450</v>
          </cell>
          <cell r="F14077" t="str">
            <v>CC-00918247</v>
          </cell>
          <cell r="J14077" t="str">
            <v>Schedule Service</v>
          </cell>
          <cell r="R14077" t="str">
            <v>BPGD220035</v>
          </cell>
          <cell r="AB14077" t="str">
            <v>Change Air oil separator, oil 40 liters all valve kit and compressor side air filter</v>
          </cell>
        </row>
        <row r="14078">
          <cell r="A14078">
            <v>45056.557534722197</v>
          </cell>
          <cell r="B14078">
            <v>6325</v>
          </cell>
          <cell r="F14078" t="str">
            <v>CC-00918243</v>
          </cell>
          <cell r="J14078" t="str">
            <v>Schedule Service</v>
          </cell>
          <cell r="R14078" t="str">
            <v>RJD230103</v>
          </cell>
          <cell r="AB14078" t="str">
            <v>Change oil filter and oil 40 liters also change compressor side air filter</v>
          </cell>
        </row>
        <row r="14079">
          <cell r="A14079">
            <v>45056.555578703701</v>
          </cell>
          <cell r="B14079">
            <v>3580</v>
          </cell>
          <cell r="F14079" t="str">
            <v>CC-00918239</v>
          </cell>
          <cell r="J14079" t="str">
            <v>Schedule Service</v>
          </cell>
          <cell r="R14079" t="str">
            <v>BPED200181</v>
          </cell>
          <cell r="AB14079" t="str">
            <v>Change oil filter, air oil separator and oil 40 liters also change compressor side air filter</v>
          </cell>
        </row>
        <row r="14080">
          <cell r="A14080">
            <v>45056.5536111111</v>
          </cell>
          <cell r="B14080">
            <v>4350</v>
          </cell>
          <cell r="F14080" t="str">
            <v>CC-00918234</v>
          </cell>
          <cell r="J14080" t="str">
            <v>Schedule Service</v>
          </cell>
          <cell r="R14080" t="str">
            <v>BQID200160</v>
          </cell>
          <cell r="AB14080" t="str">
            <v>Change oil filter and oil 40 liters</v>
          </cell>
        </row>
        <row r="14081">
          <cell r="A14081">
            <v>45056.551643518498</v>
          </cell>
          <cell r="B14081">
            <v>7245</v>
          </cell>
          <cell r="F14081" t="str">
            <v>CC-00918226</v>
          </cell>
          <cell r="J14081" t="str">
            <v>Schedule Service</v>
          </cell>
          <cell r="R14081" t="str">
            <v>BSKD161467</v>
          </cell>
          <cell r="AB14081" t="str">
            <v>Change oil filter and oil 40 liters</v>
          </cell>
        </row>
        <row r="14082">
          <cell r="A14082">
            <v>45056.547453703701</v>
          </cell>
          <cell r="B14082">
            <v>26547</v>
          </cell>
          <cell r="F14082" t="str">
            <v>CC-00918213</v>
          </cell>
          <cell r="J14082" t="str">
            <v>Schedule Service</v>
          </cell>
          <cell r="R14082" t="str">
            <v>BRIS035698</v>
          </cell>
          <cell r="AB14082" t="str">
            <v>Today we attend the customer site for general service so we change parts 1 air filter 2 oil filter than start machine running ok</v>
          </cell>
        </row>
        <row r="14083">
          <cell r="A14083">
            <v>45056.395057870403</v>
          </cell>
          <cell r="B14083">
            <v>0</v>
          </cell>
          <cell r="F14083" t="str">
            <v>CC-00917898</v>
          </cell>
          <cell r="J14083" t="str">
            <v>Commissioning</v>
          </cell>
          <cell r="R14083" t="str">
            <v>DVHL360858</v>
          </cell>
          <cell r="AB14083" t="str">
            <v>Commissioning done on 19-07-2023</v>
          </cell>
        </row>
        <row r="14084">
          <cell r="A14084">
            <v>45056.292175925897</v>
          </cell>
          <cell r="B14084">
            <v>19210</v>
          </cell>
          <cell r="F14084" t="str">
            <v>CC-00917845</v>
          </cell>
          <cell r="J14084" t="str">
            <v>Schedule Service - AMC</v>
          </cell>
          <cell r="R14084" t="str">
            <v>BSCS037449</v>
          </cell>
          <cell r="AB14084" t="str">
            <v>AMC visit already done on dated 17-04-2023 by schedule services carried out</v>
          </cell>
        </row>
        <row r="14085">
          <cell r="A14085">
            <v>45055.753900463002</v>
          </cell>
          <cell r="B14085">
            <v>440</v>
          </cell>
          <cell r="F14085" t="str">
            <v>CC-00917623</v>
          </cell>
          <cell r="J14085" t="str">
            <v>Complaint - Running With Problem</v>
          </cell>
          <cell r="R14085" t="str">
            <v>BVIL161084</v>
          </cell>
          <cell r="AB14085" t="str">
            <v>Customer approved our quotation and purchase the cooler having part number B011905830068 and we fitted the new cooler after that start the unit found running ok</v>
          </cell>
        </row>
        <row r="14086">
          <cell r="A14086">
            <v>45055.746273148201</v>
          </cell>
          <cell r="B14086">
            <v>0</v>
          </cell>
          <cell r="F14086" t="str">
            <v>CC-00917613</v>
          </cell>
          <cell r="J14086" t="str">
            <v>Commissioning</v>
          </cell>
          <cell r="R14086" t="str">
            <v>CWAE669185</v>
          </cell>
          <cell r="AB14086" t="str">
            <v>Commissioning done</v>
          </cell>
        </row>
        <row r="14087">
          <cell r="A14087">
            <v>45055.729837963001</v>
          </cell>
          <cell r="B14087">
            <v>0</v>
          </cell>
          <cell r="F14087" t="str">
            <v>CC-00917587</v>
          </cell>
          <cell r="J14087" t="str">
            <v>Commissioning</v>
          </cell>
          <cell r="R14087" t="str">
            <v>CWKE700691</v>
          </cell>
          <cell r="AB14087" t="str">
            <v>Commissioning done</v>
          </cell>
        </row>
        <row r="14088">
          <cell r="A14088">
            <v>45055.7264699074</v>
          </cell>
          <cell r="B14088">
            <v>0</v>
          </cell>
          <cell r="F14088" t="str">
            <v>CC-00917580</v>
          </cell>
          <cell r="J14088" t="str">
            <v>Commissioning</v>
          </cell>
          <cell r="R14088" t="str">
            <v>CWKS612123</v>
          </cell>
          <cell r="AB14088" t="str">
            <v>Commissioning done</v>
          </cell>
        </row>
        <row r="14089">
          <cell r="A14089">
            <v>45055.720081018502</v>
          </cell>
          <cell r="B14089">
            <v>0</v>
          </cell>
          <cell r="F14089" t="str">
            <v>CC-00917563</v>
          </cell>
          <cell r="J14089" t="str">
            <v>Commissioning</v>
          </cell>
          <cell r="R14089" t="str">
            <v>CWKE212042</v>
          </cell>
          <cell r="AB14089" t="str">
            <v>Commissioning done</v>
          </cell>
        </row>
        <row r="14090">
          <cell r="A14090">
            <v>45055.627719907403</v>
          </cell>
          <cell r="B14090">
            <v>12513</v>
          </cell>
          <cell r="F14090" t="str">
            <v>CC-00917326</v>
          </cell>
          <cell r="J14090" t="str">
            <v>Complaint - Running With Problem</v>
          </cell>
          <cell r="R14090" t="str">
            <v>BSDC375954</v>
          </cell>
          <cell r="AB14090" t="str">
            <v>We attend the customer site for high temperature tripping so we clean cooler and change parts 1 air filter 2 oil filter 3 oil 4 thermal valve than start machine running ok and temperature at 97 c Cooler clear externally and another symptoms for General Service added in call</v>
          </cell>
        </row>
        <row r="14091">
          <cell r="A14091">
            <v>45055.626562500001</v>
          </cell>
          <cell r="B14091">
            <v>11891</v>
          </cell>
          <cell r="F14091" t="str">
            <v>CC-00917323</v>
          </cell>
          <cell r="J14091" t="str">
            <v>General Service</v>
          </cell>
          <cell r="R14091" t="str">
            <v>BTLS039793</v>
          </cell>
          <cell r="AB14091" t="str">
            <v>We visited site check and found unit running well but 8000 service due so required 8000 hours service kit.</v>
          </cell>
        </row>
        <row r="14092">
          <cell r="A14092">
            <v>45055.622118055602</v>
          </cell>
          <cell r="B14092">
            <v>11601</v>
          </cell>
          <cell r="F14092" t="str">
            <v>CC-00917310</v>
          </cell>
          <cell r="J14092" t="str">
            <v>General Service</v>
          </cell>
          <cell r="R14092" t="str">
            <v>BTLS039719</v>
          </cell>
          <cell r="AB14092" t="str">
            <v>We visited site check and found unit running well but service due so required parts Valve kit and air filter oil filter oil.</v>
          </cell>
        </row>
        <row r="14093">
          <cell r="A14093">
            <v>45055.620810185203</v>
          </cell>
          <cell r="B14093">
            <v>11076</v>
          </cell>
          <cell r="F14093" t="str">
            <v>CC-00917305</v>
          </cell>
          <cell r="J14093" t="str">
            <v>General Service</v>
          </cell>
          <cell r="R14093" t="str">
            <v>BTLS039787</v>
          </cell>
          <cell r="AB14093" t="str">
            <v>We visited site check and found unit running well but service due required valve kit Air filter and oil filter</v>
          </cell>
        </row>
        <row r="14094">
          <cell r="A14094">
            <v>45055.618738425903</v>
          </cell>
          <cell r="B14094">
            <v>10860</v>
          </cell>
          <cell r="F14094" t="str">
            <v>CC-00917297</v>
          </cell>
          <cell r="J14094" t="str">
            <v>General Service</v>
          </cell>
          <cell r="R14094" t="str">
            <v>BTLS039748</v>
          </cell>
          <cell r="AB14094" t="str">
            <v>We visited site check and found unit running well but 8000 hours service due so required 8000 hours service kit.</v>
          </cell>
        </row>
        <row r="14095">
          <cell r="A14095">
            <v>45055.617395833302</v>
          </cell>
          <cell r="B14095">
            <v>12127</v>
          </cell>
          <cell r="F14095" t="str">
            <v>CC-00917295</v>
          </cell>
          <cell r="J14095" t="str">
            <v>General Service</v>
          </cell>
          <cell r="R14095" t="str">
            <v>BTLS039851</v>
          </cell>
          <cell r="AB14095" t="str">
            <v>We visited site and found 8000 service due so required 8000 hour service kit.</v>
          </cell>
        </row>
        <row r="14096">
          <cell r="A14096">
            <v>45055.5628125</v>
          </cell>
          <cell r="B14096">
            <v>10474</v>
          </cell>
          <cell r="F14096" t="str">
            <v>CC-00917204</v>
          </cell>
          <cell r="J14096" t="str">
            <v>Complaint - Running With Problem</v>
          </cell>
          <cell r="R14096" t="str">
            <v>BSGS043527</v>
          </cell>
          <cell r="AB14096" t="str">
            <v xml:space="preserve">Today we attend the customer site for high temperature tripping so we check and found that temperature factualat so change temperature sensor and found running ok. Work completed today (08-07-2023) closer send accordingly. 
</v>
          </cell>
        </row>
        <row r="14097">
          <cell r="A14097">
            <v>45055.529849537001</v>
          </cell>
          <cell r="B14097">
            <v>19010</v>
          </cell>
          <cell r="F14097" t="str">
            <v>CC-00917138</v>
          </cell>
          <cell r="J14097" t="str">
            <v>Schedule Service</v>
          </cell>
          <cell r="R14097" t="str">
            <v>BOID200223</v>
          </cell>
          <cell r="AB14097" t="str">
            <v>Change oil filter, oil 40 liters and compressor side air filter</v>
          </cell>
        </row>
        <row r="14098">
          <cell r="A14098">
            <v>45055.527708333299</v>
          </cell>
          <cell r="B14098">
            <v>7365</v>
          </cell>
          <cell r="F14098" t="str">
            <v>CC-00917129</v>
          </cell>
          <cell r="J14098" t="str">
            <v>Schedule Service</v>
          </cell>
          <cell r="R14098" t="str">
            <v>BMED200254</v>
          </cell>
          <cell r="AB14098" t="str">
            <v>Change oil filter, oil 40 liter and compressor side air filter</v>
          </cell>
        </row>
        <row r="14099">
          <cell r="A14099">
            <v>45055.525740740697</v>
          </cell>
          <cell r="B14099">
            <v>5790</v>
          </cell>
          <cell r="F14099" t="str">
            <v>CC-00917121</v>
          </cell>
          <cell r="J14099" t="str">
            <v>Schedule Service</v>
          </cell>
          <cell r="R14099" t="str">
            <v>BRGD161225</v>
          </cell>
          <cell r="AB14099" t="str">
            <v>Change oil filter, oil 40 liters and compressor and engine side air filter changed</v>
          </cell>
        </row>
        <row r="14100">
          <cell r="A14100">
            <v>45055.5215509259</v>
          </cell>
          <cell r="B14100">
            <v>10350</v>
          </cell>
          <cell r="F14100" t="str">
            <v>CC-00917109</v>
          </cell>
          <cell r="J14100" t="str">
            <v>Schedule Service</v>
          </cell>
          <cell r="R14100" t="str">
            <v>BRBD160892</v>
          </cell>
          <cell r="AB14100" t="str">
            <v>Change oil filter, oil 40 liters and also change compressor side and engine side air filter</v>
          </cell>
        </row>
        <row r="14101">
          <cell r="A14101">
            <v>45055.519363425898</v>
          </cell>
          <cell r="B14101">
            <v>8090</v>
          </cell>
          <cell r="F14101" t="str">
            <v>CC-00917102</v>
          </cell>
          <cell r="J14101" t="str">
            <v>Schedule Service</v>
          </cell>
          <cell r="R14101" t="str">
            <v>BRHD161312</v>
          </cell>
          <cell r="AB14101" t="str">
            <v>Change oil filter, air filter engine side and compressor side and oil 40 liters</v>
          </cell>
        </row>
        <row r="14102">
          <cell r="A14102">
            <v>45055.517384259299</v>
          </cell>
          <cell r="B14102">
            <v>11560</v>
          </cell>
          <cell r="F14102" t="str">
            <v>CC-00917094</v>
          </cell>
          <cell r="J14102" t="str">
            <v>Schedule Service</v>
          </cell>
          <cell r="R14102" t="str">
            <v>BRBD160901</v>
          </cell>
          <cell r="AB14102" t="str">
            <v>Change oil filter, air filter compressor side and oil 40 liters</v>
          </cell>
        </row>
        <row r="14103">
          <cell r="A14103">
            <v>45054.647800925901</v>
          </cell>
          <cell r="B14103">
            <v>1264</v>
          </cell>
          <cell r="F14103" t="str">
            <v>CC-00916273</v>
          </cell>
          <cell r="J14103" t="str">
            <v>Complaint - Running With Problem</v>
          </cell>
          <cell r="R14103" t="str">
            <v>BVIS040049</v>
          </cell>
          <cell r="AB14103" t="str">
            <v>We visited site check and found unit tripping in high temprature so we found sum pressure less than 2.5 bar so we adjust BDV and set sum pressure 2.5 bar after than start for check unit running well.and also found abnormal sound in unload condition.</v>
          </cell>
        </row>
        <row r="14104">
          <cell r="A14104">
            <v>45054.572476851798</v>
          </cell>
          <cell r="B14104">
            <v>3310</v>
          </cell>
          <cell r="F14104" t="str">
            <v>CC-00916094</v>
          </cell>
          <cell r="J14104" t="str">
            <v>Schedule Service</v>
          </cell>
          <cell r="R14104" t="str">
            <v>BTJD162038</v>
          </cell>
          <cell r="AB14104" t="str">
            <v>Change oil filter, compressor and engine side air filter and oil 40 liters</v>
          </cell>
        </row>
        <row r="14105">
          <cell r="A14105">
            <v>45054.570891203701</v>
          </cell>
          <cell r="B14105">
            <v>4025</v>
          </cell>
          <cell r="F14105" t="str">
            <v>CC-00916091</v>
          </cell>
          <cell r="J14105" t="str">
            <v>Schedule Service</v>
          </cell>
          <cell r="R14105" t="str">
            <v>BTJD162047</v>
          </cell>
          <cell r="AB14105" t="str">
            <v>Change oil filter, compressor and engine side air filter and oil 40 liters</v>
          </cell>
        </row>
        <row r="14106">
          <cell r="A14106">
            <v>45054.569583333301</v>
          </cell>
          <cell r="B14106">
            <v>3515</v>
          </cell>
          <cell r="F14106" t="str">
            <v>CC-00916089</v>
          </cell>
          <cell r="J14106" t="str">
            <v>Schedule Service</v>
          </cell>
          <cell r="R14106" t="str">
            <v>BQLD160182</v>
          </cell>
          <cell r="AB14106" t="str">
            <v>Replace air filter engine and compressor side, Replace new MPV kit ARV kit, actuator kit 2 nos, pressure regulator kit 2 nos, BDV kit and change 40 liters ELGI air lube oil plus.</v>
          </cell>
        </row>
        <row r="14107">
          <cell r="A14107">
            <v>45054.567777777796</v>
          </cell>
          <cell r="B14107">
            <v>7180</v>
          </cell>
          <cell r="F14107" t="str">
            <v>CC-00916084</v>
          </cell>
          <cell r="J14107" t="str">
            <v>Schedule Service</v>
          </cell>
          <cell r="R14107" t="str">
            <v>BPHD160162</v>
          </cell>
          <cell r="AB14107" t="str">
            <v>Replace air filter engine and compressor side, Replace new MPV kit ARV kit, actuator kit 2 nos, pressure regulator kit 2 nos, BDV kit and change 40 liters ELGI air lube oil plus.</v>
          </cell>
        </row>
        <row r="14108">
          <cell r="A14108">
            <v>45054.566435185203</v>
          </cell>
          <cell r="B14108">
            <v>4850</v>
          </cell>
          <cell r="F14108" t="str">
            <v>CC-00916077</v>
          </cell>
          <cell r="J14108" t="str">
            <v>Schedule Service</v>
          </cell>
          <cell r="R14108" t="str">
            <v>BRCD160948</v>
          </cell>
          <cell r="AB14108" t="str">
            <v>Change oil filter, air oil separator, compressor side air filter &amp; oil 40 liters</v>
          </cell>
        </row>
        <row r="14109">
          <cell r="A14109">
            <v>45054.565277777801</v>
          </cell>
          <cell r="B14109">
            <v>525</v>
          </cell>
          <cell r="F14109" t="str">
            <v>CC-00916073</v>
          </cell>
          <cell r="J14109" t="str">
            <v>Schedule Service</v>
          </cell>
          <cell r="R14109" t="str">
            <v>GPCD160123</v>
          </cell>
          <cell r="AB14109" t="str">
            <v>Change oil filter, air oil separator, compressor side air filter &amp; oil 40 liters</v>
          </cell>
        </row>
        <row r="14110">
          <cell r="A14110">
            <v>45054.563923611102</v>
          </cell>
          <cell r="B14110">
            <v>15225</v>
          </cell>
          <cell r="F14110" t="str">
            <v>CC-00916068</v>
          </cell>
          <cell r="J14110" t="str">
            <v>Schedule Service</v>
          </cell>
          <cell r="R14110" t="str">
            <v>BPJD200007</v>
          </cell>
          <cell r="AB14110" t="str">
            <v>Change oil filter, compressor side air filter &amp; oil 40 liter</v>
          </cell>
        </row>
        <row r="14111">
          <cell r="A14111">
            <v>45054.5624537037</v>
          </cell>
          <cell r="B14111">
            <v>1950</v>
          </cell>
          <cell r="F14111" t="str">
            <v>CC-00916065</v>
          </cell>
          <cell r="J14111" t="str">
            <v>Schedule Service</v>
          </cell>
          <cell r="R14111" t="str">
            <v>BSFD161799</v>
          </cell>
          <cell r="AB14111" t="str">
            <v>Change oil filter, compressor side air filter &amp; oil 40 liters</v>
          </cell>
        </row>
        <row r="14112">
          <cell r="A14112">
            <v>45054.5613310185</v>
          </cell>
          <cell r="B14112">
            <v>515</v>
          </cell>
          <cell r="F14112" t="str">
            <v>CC-00916061</v>
          </cell>
          <cell r="J14112" t="str">
            <v>Schedule Service</v>
          </cell>
          <cell r="R14112" t="str">
            <v>BSJD120492</v>
          </cell>
          <cell r="AB14112" t="str">
            <v>Change oil filter &amp; oil 40 liters</v>
          </cell>
        </row>
        <row r="14113">
          <cell r="A14113">
            <v>45054.559768518498</v>
          </cell>
          <cell r="B14113">
            <v>1550</v>
          </cell>
          <cell r="F14113" t="str">
            <v>CC-00916057</v>
          </cell>
          <cell r="J14113" t="str">
            <v>Schedule Service</v>
          </cell>
          <cell r="R14113" t="str">
            <v>BTID162392</v>
          </cell>
          <cell r="AB14113" t="str">
            <v>Change oil filter &amp; oil 40 liters</v>
          </cell>
        </row>
        <row r="14114">
          <cell r="A14114">
            <v>45054.558657407397</v>
          </cell>
          <cell r="B14114">
            <v>3580</v>
          </cell>
          <cell r="F14114" t="str">
            <v>CC-00916055</v>
          </cell>
          <cell r="J14114" t="str">
            <v>Schedule Service</v>
          </cell>
          <cell r="R14114" t="str">
            <v>BRED161131</v>
          </cell>
          <cell r="AB14114" t="str">
            <v>Change oil filter &amp; oil 40 liter</v>
          </cell>
        </row>
        <row r="14115">
          <cell r="A14115">
            <v>45054.5573842593</v>
          </cell>
          <cell r="B14115">
            <v>6685</v>
          </cell>
          <cell r="F14115" t="str">
            <v>CC-00916049</v>
          </cell>
          <cell r="J14115" t="str">
            <v>Schedule Service</v>
          </cell>
          <cell r="R14115" t="str">
            <v>BRED161077</v>
          </cell>
          <cell r="AB14115" t="str">
            <v>Change oil filter &amp; oil 40 liters</v>
          </cell>
        </row>
        <row r="14116">
          <cell r="A14116">
            <v>45054.556273148097</v>
          </cell>
          <cell r="B14116">
            <v>3375</v>
          </cell>
          <cell r="F14116" t="str">
            <v>CC-00916046</v>
          </cell>
          <cell r="J14116" t="str">
            <v>Schedule Service</v>
          </cell>
          <cell r="R14116" t="str">
            <v>BRED161124</v>
          </cell>
          <cell r="AB14116" t="str">
            <v>Change oil filter &amp; oil 40 liters</v>
          </cell>
        </row>
        <row r="14117">
          <cell r="A14117">
            <v>45054.5549537037</v>
          </cell>
          <cell r="B14117">
            <v>2950</v>
          </cell>
          <cell r="F14117" t="str">
            <v>CC-00916038</v>
          </cell>
          <cell r="J14117" t="str">
            <v>Schedule Service</v>
          </cell>
          <cell r="R14117" t="str">
            <v>BRKD160653</v>
          </cell>
          <cell r="AB14117" t="str">
            <v>Change oil filter &amp; oil 40 liters</v>
          </cell>
        </row>
        <row r="14118">
          <cell r="A14118">
            <v>45054.542094907403</v>
          </cell>
          <cell r="B14118">
            <v>1990</v>
          </cell>
          <cell r="F14118" t="str">
            <v>CC-00915994</v>
          </cell>
          <cell r="J14118" t="str">
            <v>Schedule Service</v>
          </cell>
          <cell r="R14118" t="str">
            <v>BSAD120582</v>
          </cell>
          <cell r="AB14118" t="str">
            <v>Replace air filter engine and compressor side, Replace new MPV kit ARV kit, actuator kit 2 nos, pressure regulator kit 2 nos, BDV kit and change 40 liters ELGI air lube oil plus.</v>
          </cell>
        </row>
        <row r="14119">
          <cell r="A14119">
            <v>45054.540960648097</v>
          </cell>
          <cell r="B14119">
            <v>5125</v>
          </cell>
          <cell r="F14119" t="str">
            <v>CC-00915989</v>
          </cell>
          <cell r="J14119" t="str">
            <v>Schedule Service</v>
          </cell>
          <cell r="R14119" t="str">
            <v>BQCD160106</v>
          </cell>
          <cell r="AB14119" t="str">
            <v>Replace air filter engine and compressor side, Replace new MPV kit ARV kit, actuator kit 2 nos, pressure regulator kit 2 nos, BDV kit and change 40 liters ELGI air lube oil plus.</v>
          </cell>
        </row>
        <row r="14120">
          <cell r="A14120">
            <v>45054.461307870399</v>
          </cell>
          <cell r="B14120">
            <v>1532</v>
          </cell>
          <cell r="F14120" t="str">
            <v>CC-00915781</v>
          </cell>
          <cell r="J14120" t="str">
            <v>Schedule Service</v>
          </cell>
          <cell r="R14120" t="str">
            <v>BVKD163010</v>
          </cell>
          <cell r="AB14120" t="str">
            <v>Replace air filter engine and compressor side, Replace new MPV kit ARV kit, actuator kit 2 nos, pressure regulator kit 2 nos, BDV kit and change 40 liters ELGI air lube oil plus.</v>
          </cell>
        </row>
        <row r="14121">
          <cell r="A14121">
            <v>45054.456782407397</v>
          </cell>
          <cell r="B14121">
            <v>513</v>
          </cell>
          <cell r="F14121" t="str">
            <v>CC-00915769</v>
          </cell>
          <cell r="J14121" t="str">
            <v>Schedule Service</v>
          </cell>
          <cell r="R14121" t="str">
            <v>BUFL152860</v>
          </cell>
          <cell r="AB14121" t="str">
            <v>Change oil filter, compressor side air filter, air oil separator &amp; oil 40 liters</v>
          </cell>
        </row>
        <row r="14122">
          <cell r="A14122">
            <v>45054.445057870398</v>
          </cell>
          <cell r="B14122">
            <v>13068</v>
          </cell>
          <cell r="F14122" t="str">
            <v>CC-00915736</v>
          </cell>
          <cell r="J14122" t="str">
            <v>General Service</v>
          </cell>
          <cell r="R14122" t="str">
            <v>BSJS035946</v>
          </cell>
          <cell r="AB14122" t="str">
            <v>Courtesy visit carried out</v>
          </cell>
        </row>
        <row r="14123">
          <cell r="A14123">
            <v>45054.4396180556</v>
          </cell>
          <cell r="B14123">
            <v>237</v>
          </cell>
          <cell r="F14123" t="str">
            <v>CC-00915724</v>
          </cell>
          <cell r="J14123" t="str">
            <v>General Service</v>
          </cell>
          <cell r="R14123" t="str">
            <v>BVEC376827</v>
          </cell>
          <cell r="AB14123" t="str">
            <v>Courtesy visit carried out</v>
          </cell>
        </row>
        <row r="14124">
          <cell r="A14124">
            <v>45054.4370949074</v>
          </cell>
          <cell r="B14124">
            <v>8685</v>
          </cell>
          <cell r="F14124" t="str">
            <v>CC-00915718</v>
          </cell>
          <cell r="J14124" t="str">
            <v>General Service</v>
          </cell>
          <cell r="R14124" t="str">
            <v>BRGC373881</v>
          </cell>
          <cell r="AB14124" t="str">
            <v>Courtesy visit carried out</v>
          </cell>
        </row>
        <row r="14125">
          <cell r="A14125">
            <v>45054.4117708333</v>
          </cell>
          <cell r="B14125"/>
          <cell r="F14125" t="str">
            <v>CC-00915688</v>
          </cell>
          <cell r="J14125" t="str">
            <v>Complaint - Running With Problem</v>
          </cell>
          <cell r="R14125"/>
          <cell r="AB14125" t="str">
            <v>Service quotation shared with customer waiting for approval 13-05-2023</v>
          </cell>
        </row>
        <row r="14126">
          <cell r="A14126">
            <v>45054.292083333297</v>
          </cell>
          <cell r="B14126">
            <v>23850</v>
          </cell>
          <cell r="F14126" t="str">
            <v>CC-00915545</v>
          </cell>
          <cell r="J14126" t="str">
            <v>Schedule Service - AMC</v>
          </cell>
          <cell r="R14126" t="str">
            <v>BMKC370048</v>
          </cell>
          <cell r="AB14126" t="str">
            <v>AMC visit done</v>
          </cell>
        </row>
        <row r="14127">
          <cell r="A14127">
            <v>45052.617337962998</v>
          </cell>
          <cell r="B14127">
            <v>33119</v>
          </cell>
          <cell r="F14127" t="str">
            <v>CC-00914892</v>
          </cell>
          <cell r="J14127" t="str">
            <v>Schedule Service</v>
          </cell>
          <cell r="R14127" t="str">
            <v>BPCS030196</v>
          </cell>
          <cell r="AB14127" t="str">
            <v>Change Air filter, oil filter, valve kit and oil</v>
          </cell>
        </row>
        <row r="14128">
          <cell r="A14128">
            <v>45052.487384259301</v>
          </cell>
          <cell r="B14128">
            <v>0</v>
          </cell>
          <cell r="F14128" t="str">
            <v>CC-00914621</v>
          </cell>
          <cell r="J14128" t="str">
            <v>Commissioning</v>
          </cell>
          <cell r="R14128" t="str">
            <v>CWAE669186</v>
          </cell>
          <cell r="AB14128" t="str">
            <v>Commissioning done on dated 15-05-2023</v>
          </cell>
        </row>
        <row r="14129">
          <cell r="A14129">
            <v>45052.4835185185</v>
          </cell>
          <cell r="B14129">
            <v>1</v>
          </cell>
          <cell r="F14129" t="str">
            <v>CC-00914605</v>
          </cell>
          <cell r="J14129" t="str">
            <v>Commissioning</v>
          </cell>
          <cell r="R14129" t="str">
            <v>BWKC378684</v>
          </cell>
          <cell r="AB14129" t="str">
            <v>Commissioning done on 06-05-2023.....Comm date- 07-05-2023 up time document uploaded in call
Uptime warranty applicable for this customer, uptime warranty document attached in call</v>
          </cell>
        </row>
        <row r="14130">
          <cell r="A14130">
            <v>45051.654432870397</v>
          </cell>
          <cell r="B14130">
            <v>33119</v>
          </cell>
          <cell r="F14130" t="str">
            <v>CC-00914021</v>
          </cell>
          <cell r="J14130" t="str">
            <v>Complaint - Running With Problem</v>
          </cell>
          <cell r="R14130" t="str">
            <v>BPCS030196</v>
          </cell>
          <cell r="AB14130" t="str">
            <v>Today we attend the customer site for complain aur not buildup and sheudle service so we change parts 1 air filter 2 oil filter 3 oil 4 bdv 5 solenoid valve 6 intake valve 7 pressure regulator 8 actuator kit than start machine running well and air build up properly new call open</v>
          </cell>
        </row>
        <row r="14131">
          <cell r="A14131">
            <v>45051.652037036998</v>
          </cell>
          <cell r="B14131">
            <v>1581</v>
          </cell>
          <cell r="F14131" t="str">
            <v>CC-00914015</v>
          </cell>
          <cell r="J14131" t="str">
            <v>Complaint - Running With Problem</v>
          </cell>
          <cell r="R14131" t="str">
            <v>BVFS049421</v>
          </cell>
          <cell r="AB14131" t="str">
            <v>we visited site and change ADV float type of pre filter under of FOC basis after than start for check unit running well...</v>
          </cell>
        </row>
        <row r="14132">
          <cell r="A14132">
            <v>45051.477893518502</v>
          </cell>
          <cell r="B14132">
            <v>577</v>
          </cell>
          <cell r="F14132" t="str">
            <v>CC-00913607</v>
          </cell>
          <cell r="J14132" t="str">
            <v>Sales Call</v>
          </cell>
          <cell r="R14132" t="str">
            <v>BUHD121280</v>
          </cell>
          <cell r="AB14132" t="str">
            <v>for HMR</v>
          </cell>
        </row>
        <row r="14133">
          <cell r="A14133">
            <v>45051.4750810185</v>
          </cell>
          <cell r="B14133">
            <v>4085</v>
          </cell>
          <cell r="F14133" t="str">
            <v>CC-00913600</v>
          </cell>
          <cell r="J14133" t="str">
            <v>Sales Call</v>
          </cell>
          <cell r="R14133" t="str">
            <v>BULL160564</v>
          </cell>
          <cell r="AB14133" t="str">
            <v>for HMR</v>
          </cell>
        </row>
        <row r="14134">
          <cell r="A14134">
            <v>45051.4631828704</v>
          </cell>
          <cell r="B14134">
            <v>3365</v>
          </cell>
          <cell r="F14134" t="str">
            <v>CC-00913555</v>
          </cell>
          <cell r="J14134" t="str">
            <v>Sales Call</v>
          </cell>
          <cell r="R14134" t="str">
            <v>BUAL160593</v>
          </cell>
          <cell r="AB14134" t="str">
            <v>for HMR ok....</v>
          </cell>
        </row>
        <row r="14135">
          <cell r="A14135">
            <v>45051.46</v>
          </cell>
          <cell r="B14135">
            <v>7650</v>
          </cell>
          <cell r="F14135" t="str">
            <v>CC-00913544</v>
          </cell>
          <cell r="J14135" t="str">
            <v>Sales Call</v>
          </cell>
          <cell r="R14135" t="str">
            <v>BULL160559</v>
          </cell>
          <cell r="AB14135" t="str">
            <v>for HMR</v>
          </cell>
        </row>
        <row r="14136">
          <cell r="A14136">
            <v>45051.456736111097</v>
          </cell>
          <cell r="B14136">
            <v>957</v>
          </cell>
          <cell r="F14136" t="str">
            <v>CC-00913535</v>
          </cell>
          <cell r="J14136" t="str">
            <v>Sales Call</v>
          </cell>
          <cell r="R14136" t="str">
            <v>BULD121094</v>
          </cell>
          <cell r="AB14136" t="str">
            <v>for HMR</v>
          </cell>
        </row>
        <row r="14137">
          <cell r="A14137">
            <v>45050.832268518498</v>
          </cell>
          <cell r="B14137">
            <v>470</v>
          </cell>
          <cell r="F14137" t="str">
            <v>CC-00913204</v>
          </cell>
          <cell r="J14137" t="str">
            <v>Complaint - Running With Problem</v>
          </cell>
          <cell r="R14137" t="str">
            <v>BVID163429</v>
          </cell>
          <cell r="AB14137" t="str">
            <v>Visit required by Ashok leyland engineer to restore engine side issue.
Ashok leyland engineer visited the site and change oil filter air filter and oil after that start the engine found running ok and customer satisfied.</v>
          </cell>
        </row>
        <row r="14138">
          <cell r="A14138">
            <v>45050.698240740698</v>
          </cell>
          <cell r="B14138">
            <v>20541</v>
          </cell>
          <cell r="F14138" t="str">
            <v>CC-00913059</v>
          </cell>
          <cell r="J14138" t="str">
            <v>General Service</v>
          </cell>
          <cell r="R14138" t="str">
            <v>BRIS035838</v>
          </cell>
          <cell r="AB14138" t="str">
            <v>We visited site check and found unit running well and all parts working good.</v>
          </cell>
        </row>
        <row r="14139">
          <cell r="A14139">
            <v>45050.697002314802</v>
          </cell>
          <cell r="B14139">
            <v>73340</v>
          </cell>
          <cell r="F14139" t="str">
            <v>CC-00913055</v>
          </cell>
          <cell r="J14139" t="str">
            <v>General Service</v>
          </cell>
          <cell r="R14139" t="str">
            <v>BMBS030816</v>
          </cell>
          <cell r="AB14139" t="str">
            <v>We visited site check and found unit running well.</v>
          </cell>
        </row>
        <row r="14140">
          <cell r="A14140">
            <v>45050.693414351903</v>
          </cell>
          <cell r="B14140">
            <v>10714</v>
          </cell>
          <cell r="F14140" t="str">
            <v>CC-00913043</v>
          </cell>
          <cell r="J14140" t="str">
            <v>Complaint - Running With Problem</v>
          </cell>
          <cell r="R14140" t="str">
            <v>BSLS036682</v>
          </cell>
          <cell r="AB14140" t="str">
            <v>We visited site complain was HSP tripping so we clean acchuator after than start for check unit running well.</v>
          </cell>
        </row>
        <row r="14141">
          <cell r="A14141">
            <v>45050.628101851798</v>
          </cell>
          <cell r="B14141">
            <v>2159</v>
          </cell>
          <cell r="F14141" t="str">
            <v>CC-00912890</v>
          </cell>
          <cell r="J14141" t="str">
            <v>Sales Call</v>
          </cell>
          <cell r="R14141" t="str">
            <v>BQGD220072</v>
          </cell>
          <cell r="AB14141" t="str">
            <v>Sales call carried out for HMR collection</v>
          </cell>
        </row>
        <row r="14142">
          <cell r="A14142">
            <v>45050.6252662037</v>
          </cell>
          <cell r="B14142">
            <v>3556</v>
          </cell>
          <cell r="F14142" t="str">
            <v>CC-00912883</v>
          </cell>
          <cell r="J14142" t="str">
            <v>Sales Call</v>
          </cell>
          <cell r="R14142" t="str">
            <v>BUKD162491</v>
          </cell>
          <cell r="AB14142" t="str">
            <v>Sales call carried out for HMR collection</v>
          </cell>
        </row>
        <row r="14143">
          <cell r="A14143">
            <v>45050.622233796297</v>
          </cell>
          <cell r="B14143">
            <v>3400</v>
          </cell>
          <cell r="F14143" t="str">
            <v>CC-00912873</v>
          </cell>
          <cell r="J14143" t="str">
            <v>Sales Call</v>
          </cell>
          <cell r="R14143" t="str">
            <v>BUKD162500</v>
          </cell>
          <cell r="AB14143" t="str">
            <v>Sales call carried out for HMR collection</v>
          </cell>
        </row>
        <row r="14144">
          <cell r="A14144">
            <v>45050.619560185201</v>
          </cell>
          <cell r="B14144">
            <v>5050</v>
          </cell>
          <cell r="F14144" t="str">
            <v>CC-00912868</v>
          </cell>
          <cell r="J14144" t="str">
            <v>Sales Call</v>
          </cell>
          <cell r="R14144" t="str">
            <v>BPGD220036</v>
          </cell>
          <cell r="AB14144" t="str">
            <v>Sales call carried out for HMR collection</v>
          </cell>
        </row>
        <row r="14145">
          <cell r="A14145">
            <v>45050.602905092601</v>
          </cell>
          <cell r="B14145">
            <v>5030</v>
          </cell>
          <cell r="F14145" t="str">
            <v>CC-00912830</v>
          </cell>
          <cell r="J14145" t="str">
            <v>Sales Call</v>
          </cell>
          <cell r="R14145" t="str">
            <v>BTDD162190</v>
          </cell>
          <cell r="AB14145" t="str">
            <v>Sales call carried out for HMR collection</v>
          </cell>
        </row>
        <row r="14146">
          <cell r="A14146">
            <v>45050.5991782407</v>
          </cell>
          <cell r="B14146">
            <v>2930</v>
          </cell>
          <cell r="F14146" t="str">
            <v>CC-00912824</v>
          </cell>
          <cell r="J14146" t="str">
            <v>Sales Call</v>
          </cell>
          <cell r="R14146" t="str">
            <v>BQKD200046</v>
          </cell>
          <cell r="AB14146" t="str">
            <v>Sales call carried out for HMR collection</v>
          </cell>
        </row>
        <row r="14147">
          <cell r="A14147">
            <v>45050.595543981501</v>
          </cell>
          <cell r="B14147">
            <v>25020</v>
          </cell>
          <cell r="F14147" t="str">
            <v>CC-00912813</v>
          </cell>
          <cell r="J14147" t="str">
            <v>Sales Call</v>
          </cell>
          <cell r="R14147" t="str">
            <v>BMJD200014</v>
          </cell>
          <cell r="AB14147" t="str">
            <v>Sales call carried out for HMR collection</v>
          </cell>
        </row>
        <row r="14148">
          <cell r="A14148">
            <v>45050.592615740701</v>
          </cell>
          <cell r="B14148">
            <v>5595</v>
          </cell>
          <cell r="F14148" t="str">
            <v>CC-00912809</v>
          </cell>
          <cell r="J14148" t="str">
            <v>Sales Call</v>
          </cell>
          <cell r="R14148" t="str">
            <v>BTCD162162</v>
          </cell>
          <cell r="AB14148" t="str">
            <v>Sales call carried out for HMR collection</v>
          </cell>
        </row>
        <row r="14149">
          <cell r="A14149">
            <v>45050.589583333298</v>
          </cell>
          <cell r="B14149">
            <v>9780</v>
          </cell>
          <cell r="F14149" t="str">
            <v>CC-00912800</v>
          </cell>
          <cell r="J14149" t="str">
            <v>Sales Call</v>
          </cell>
          <cell r="R14149" t="str">
            <v>BTDD162169</v>
          </cell>
          <cell r="AB14149" t="str">
            <v>Sales call carried out for HMR collection</v>
          </cell>
        </row>
        <row r="14150">
          <cell r="A14150">
            <v>45050.586238425902</v>
          </cell>
          <cell r="B14150">
            <v>6430</v>
          </cell>
          <cell r="F14150" t="str">
            <v>CC-00912796</v>
          </cell>
          <cell r="J14150" t="str">
            <v>Sales Call</v>
          </cell>
          <cell r="R14150" t="str">
            <v>BTKD162112</v>
          </cell>
          <cell r="AB14150" t="str">
            <v>Sales call carried out for HMR collection</v>
          </cell>
        </row>
        <row r="14151">
          <cell r="A14151">
            <v>45050.582986111098</v>
          </cell>
          <cell r="B14151">
            <v>6090</v>
          </cell>
          <cell r="F14151" t="str">
            <v>CC-00912788</v>
          </cell>
          <cell r="J14151" t="str">
            <v>Sales Call</v>
          </cell>
          <cell r="R14151" t="str">
            <v>BTCD162149</v>
          </cell>
          <cell r="AB14151" t="str">
            <v>Sales call carried out for HMR collection</v>
          </cell>
        </row>
        <row r="14152">
          <cell r="A14152">
            <v>45050.519664351901</v>
          </cell>
          <cell r="B14152">
            <v>0</v>
          </cell>
          <cell r="F14152" t="str">
            <v>CC-00912666</v>
          </cell>
          <cell r="J14152" t="str">
            <v>Commissioning</v>
          </cell>
          <cell r="R14152" t="str">
            <v>DVIL140562</v>
          </cell>
          <cell r="AB14152" t="str">
            <v>Commissioning Done 05-05-2023
Contact number updated 7091923617..</v>
          </cell>
        </row>
        <row r="14153">
          <cell r="A14153">
            <v>45050.518923611096</v>
          </cell>
          <cell r="B14153">
            <v>6262</v>
          </cell>
          <cell r="F14153" t="str">
            <v>CC-00912663</v>
          </cell>
          <cell r="J14153" t="str">
            <v>General Service</v>
          </cell>
          <cell r="R14153" t="str">
            <v>BTIS032025</v>
          </cell>
          <cell r="AB14153" t="str">
            <v>We visited site for AMC visite so checked and found unit running well all parts working well.</v>
          </cell>
        </row>
        <row r="14154">
          <cell r="A14154">
            <v>45050.517581018503</v>
          </cell>
          <cell r="B14154">
            <v>6137</v>
          </cell>
          <cell r="F14154" t="str">
            <v>CC-00912659</v>
          </cell>
          <cell r="J14154" t="str">
            <v>General Service</v>
          </cell>
          <cell r="R14154" t="str">
            <v>BTIS032020</v>
          </cell>
          <cell r="AB14154" t="str">
            <v>We visited site check unit and found unit running well All parts working good but service due.</v>
          </cell>
        </row>
        <row r="14155">
          <cell r="A14155">
            <v>45050.516631944403</v>
          </cell>
          <cell r="B14155">
            <v>5224</v>
          </cell>
          <cell r="F14155" t="str">
            <v>CC-00912655</v>
          </cell>
          <cell r="J14155" t="str">
            <v>General Service</v>
          </cell>
          <cell r="R14155" t="str">
            <v>BULS033141</v>
          </cell>
          <cell r="AB14155" t="str">
            <v>We visited site and check unit running well we check oil level ok but service due.</v>
          </cell>
        </row>
        <row r="14156">
          <cell r="A14156">
            <v>45049.702152777798</v>
          </cell>
          <cell r="B14156">
            <v>4470</v>
          </cell>
          <cell r="F14156" t="str">
            <v>CC-00912071</v>
          </cell>
          <cell r="J14156" t="str">
            <v>Complaint - Running With Problem</v>
          </cell>
          <cell r="R14156" t="str">
            <v>BUCD162696</v>
          </cell>
          <cell r="AB14156" t="str">
            <v>Attend the site for unit tripping issue so following jobs are done :- Check solenoid valve function found ok, check air filter both side condition found ok. After then start the unit and observed that idle rpm going down below than 1200 also found Engine side actuator assy playing stuck on running condition which cause for low idle below than 1200 Rpm and sudden unit trip so both actuator assy were cleaned and engine side actuator kit Replaced also clean pressure regulator valve assy .After than start the unit Reset air pressure to 14 kg at 1300 rpm .After than unit check and load condition found unit is running in normal condition..</v>
          </cell>
        </row>
        <row r="14157">
          <cell r="A14157">
            <v>45049.6469097222</v>
          </cell>
          <cell r="B14157">
            <v>2950</v>
          </cell>
          <cell r="F14157" t="str">
            <v>CC-00911948</v>
          </cell>
          <cell r="J14157" t="str">
            <v>Schedule Service</v>
          </cell>
          <cell r="R14157" t="str">
            <v>BQKD200048</v>
          </cell>
          <cell r="AB14157" t="str">
            <v>Change air filter, oil filter, air oil seperator and 40 liter oil</v>
          </cell>
        </row>
        <row r="14158">
          <cell r="A14158">
            <v>45048.7491898148</v>
          </cell>
          <cell r="B14158">
            <v>2813</v>
          </cell>
          <cell r="F14158" t="str">
            <v>CC-00911073</v>
          </cell>
          <cell r="J14158" t="str">
            <v>Sales Call</v>
          </cell>
          <cell r="R14158" t="str">
            <v>BTJD162040</v>
          </cell>
          <cell r="AB14158" t="str">
            <v>Sales call carried out for HMR collection</v>
          </cell>
        </row>
        <row r="14159">
          <cell r="A14159">
            <v>45048.746527777803</v>
          </cell>
          <cell r="B14159">
            <v>4010</v>
          </cell>
          <cell r="F14159" t="str">
            <v>CC-00911070</v>
          </cell>
          <cell r="J14159" t="str">
            <v>Sales Call</v>
          </cell>
          <cell r="R14159" t="str">
            <v>BTJD162047</v>
          </cell>
          <cell r="AB14159" t="str">
            <v>Sales call carried out for HMR collection</v>
          </cell>
        </row>
        <row r="14160">
          <cell r="A14160">
            <v>45048.744340277801</v>
          </cell>
          <cell r="B14160">
            <v>3475</v>
          </cell>
          <cell r="F14160" t="str">
            <v>CC-00911067</v>
          </cell>
          <cell r="J14160" t="str">
            <v>Sales Call</v>
          </cell>
          <cell r="R14160" t="str">
            <v>BSLD200427</v>
          </cell>
          <cell r="AB14160" t="str">
            <v>Sales call carried out for HMR collection</v>
          </cell>
        </row>
        <row r="14161">
          <cell r="A14161">
            <v>45048.741666666698</v>
          </cell>
          <cell r="B14161">
            <v>7630</v>
          </cell>
          <cell r="F14161" t="str">
            <v>CC-00911062</v>
          </cell>
          <cell r="J14161" t="str">
            <v>Sales Call</v>
          </cell>
          <cell r="R14161" t="str">
            <v>BRCD160940</v>
          </cell>
          <cell r="AB14161" t="str">
            <v>Sales call carried out for HMR collection</v>
          </cell>
        </row>
        <row r="14162">
          <cell r="A14162">
            <v>45048.739224536999</v>
          </cell>
          <cell r="B14162">
            <v>6650</v>
          </cell>
          <cell r="F14162" t="str">
            <v>CC-00911057</v>
          </cell>
          <cell r="J14162" t="str">
            <v>Sales Call</v>
          </cell>
          <cell r="R14162" t="str">
            <v>BRED161077</v>
          </cell>
          <cell r="AB14162" t="str">
            <v>Sales call carried out for HMR collection</v>
          </cell>
        </row>
        <row r="14163">
          <cell r="A14163">
            <v>45048.736782407403</v>
          </cell>
          <cell r="B14163">
            <v>4360</v>
          </cell>
          <cell r="F14163" t="str">
            <v>CC-00911053</v>
          </cell>
          <cell r="J14163" t="str">
            <v>Sales Call</v>
          </cell>
          <cell r="R14163" t="str">
            <v>BSAD161576</v>
          </cell>
          <cell r="AB14163" t="str">
            <v>Sales call carried out for HMR collection</v>
          </cell>
        </row>
        <row r="14164">
          <cell r="A14164">
            <v>45048.734432870398</v>
          </cell>
          <cell r="B14164">
            <v>3250</v>
          </cell>
          <cell r="F14164" t="str">
            <v>CC-00911050</v>
          </cell>
          <cell r="J14164" t="str">
            <v>Sales Call</v>
          </cell>
          <cell r="R14164" t="str">
            <v>BQGD160315</v>
          </cell>
          <cell r="AB14164" t="str">
            <v>Sales call carried out for HMR collection</v>
          </cell>
        </row>
        <row r="14165">
          <cell r="A14165">
            <v>45048.731898148202</v>
          </cell>
          <cell r="B14165">
            <v>405</v>
          </cell>
          <cell r="F14165" t="str">
            <v>CC-00911046</v>
          </cell>
          <cell r="J14165" t="str">
            <v>Sales Call</v>
          </cell>
          <cell r="R14165" t="str">
            <v>BLGL160217</v>
          </cell>
          <cell r="AB14165" t="str">
            <v>Sales call carried out for HMR collection</v>
          </cell>
        </row>
        <row r="14166">
          <cell r="A14166">
            <v>45048.729502314804</v>
          </cell>
          <cell r="B14166">
            <v>485</v>
          </cell>
          <cell r="F14166" t="str">
            <v>CC-00911042</v>
          </cell>
          <cell r="J14166" t="str">
            <v>Sales Call</v>
          </cell>
          <cell r="R14166" t="str">
            <v>BLGL160201</v>
          </cell>
          <cell r="AB14166" t="str">
            <v>Sales call carried out for HMR collection</v>
          </cell>
        </row>
        <row r="14167">
          <cell r="A14167">
            <v>45048.727083333302</v>
          </cell>
          <cell r="B14167">
            <v>5400</v>
          </cell>
          <cell r="F14167" t="str">
            <v>CC-00911036</v>
          </cell>
          <cell r="J14167" t="str">
            <v>Sales Call</v>
          </cell>
          <cell r="R14167" t="str">
            <v>BQBD160040</v>
          </cell>
          <cell r="AB14167" t="str">
            <v>Sales call carried out for HMR collection</v>
          </cell>
        </row>
        <row r="14168">
          <cell r="A14168">
            <v>45048.724618055603</v>
          </cell>
          <cell r="B14168">
            <v>7355</v>
          </cell>
          <cell r="F14168" t="str">
            <v>CC-00911030</v>
          </cell>
          <cell r="J14168" t="str">
            <v>Sales Call</v>
          </cell>
          <cell r="R14168" t="str">
            <v>BMED200254</v>
          </cell>
          <cell r="AB14168" t="str">
            <v>Sales call carried out for HMR collection</v>
          </cell>
        </row>
        <row r="14169">
          <cell r="A14169">
            <v>45048.721655092602</v>
          </cell>
          <cell r="B14169">
            <v>3990</v>
          </cell>
          <cell r="F14169" t="str">
            <v>CC-00911023</v>
          </cell>
          <cell r="J14169" t="str">
            <v>Sales Call</v>
          </cell>
          <cell r="R14169" t="str">
            <v>BRGD230256</v>
          </cell>
          <cell r="AB14169" t="str">
            <v>Sales call carried out for HMR collection</v>
          </cell>
        </row>
        <row r="14170">
          <cell r="A14170">
            <v>45048.719085648103</v>
          </cell>
          <cell r="B14170">
            <v>6310</v>
          </cell>
          <cell r="F14170" t="str">
            <v>CC-00911015</v>
          </cell>
          <cell r="J14170" t="str">
            <v>Sales Call</v>
          </cell>
          <cell r="R14170" t="str">
            <v>RJD230103</v>
          </cell>
          <cell r="AB14170" t="str">
            <v>Sales call carried out for HMR collection</v>
          </cell>
        </row>
        <row r="14171">
          <cell r="A14171">
            <v>45048.716493055603</v>
          </cell>
          <cell r="B14171">
            <v>5960</v>
          </cell>
          <cell r="F14171" t="str">
            <v>CC-00911005</v>
          </cell>
          <cell r="J14171" t="str">
            <v>Sales Call</v>
          </cell>
          <cell r="R14171" t="str">
            <v>BSDD161729</v>
          </cell>
          <cell r="AB14171" t="str">
            <v>Sales call carried out for HMR collection</v>
          </cell>
        </row>
        <row r="14172">
          <cell r="A14172">
            <v>45048.713854166701</v>
          </cell>
          <cell r="B14172">
            <v>8090</v>
          </cell>
          <cell r="F14172" t="str">
            <v>CC-00910992</v>
          </cell>
          <cell r="J14172" t="str">
            <v>Sales Call</v>
          </cell>
          <cell r="R14172" t="str">
            <v>BRHD161312</v>
          </cell>
          <cell r="AB14172" t="str">
            <v>Sales call carried out for HMR collection</v>
          </cell>
        </row>
        <row r="14173">
          <cell r="A14173">
            <v>45048.711585648103</v>
          </cell>
          <cell r="B14173">
            <v>12704</v>
          </cell>
          <cell r="F14173" t="str">
            <v>CC-00910987</v>
          </cell>
          <cell r="J14173" t="str">
            <v>Sales Call</v>
          </cell>
          <cell r="R14173" t="str">
            <v>BQKD200034</v>
          </cell>
          <cell r="AB14173" t="str">
            <v>Sales call carried out for HMR collection</v>
          </cell>
        </row>
        <row r="14174">
          <cell r="A14174">
            <v>45048.709305555603</v>
          </cell>
          <cell r="B14174">
            <v>500</v>
          </cell>
          <cell r="F14174" t="str">
            <v>CC-00910975</v>
          </cell>
          <cell r="J14174" t="str">
            <v>Sales Call</v>
          </cell>
          <cell r="R14174" t="str">
            <v>GPCD160123</v>
          </cell>
          <cell r="AB14174" t="str">
            <v>Sales call carried out for HMR collection</v>
          </cell>
        </row>
        <row r="14175">
          <cell r="A14175">
            <v>45048.706655092603</v>
          </cell>
          <cell r="B14175">
            <v>4950</v>
          </cell>
          <cell r="F14175" t="str">
            <v>CC-00910966</v>
          </cell>
          <cell r="J14175" t="str">
            <v>Sales Call</v>
          </cell>
          <cell r="R14175" t="str">
            <v>BQID160499</v>
          </cell>
          <cell r="AB14175" t="str">
            <v>Sales call carried out for HMR collection</v>
          </cell>
        </row>
        <row r="14176">
          <cell r="A14176">
            <v>45048.703101851897</v>
          </cell>
          <cell r="B14176">
            <v>4380</v>
          </cell>
          <cell r="F14176" t="str">
            <v>CC-00910953</v>
          </cell>
          <cell r="J14176" t="str">
            <v>Sales Call</v>
          </cell>
          <cell r="R14176" t="str">
            <v>BSGD161864</v>
          </cell>
          <cell r="AB14176" t="str">
            <v>Sales call carried out for HMR collection</v>
          </cell>
        </row>
        <row r="14177">
          <cell r="A14177">
            <v>45048.700486111098</v>
          </cell>
          <cell r="B14177">
            <v>28495</v>
          </cell>
          <cell r="F14177" t="str">
            <v>CC-00910943</v>
          </cell>
          <cell r="J14177" t="str">
            <v>Schedule Service</v>
          </cell>
          <cell r="R14177" t="str">
            <v>BMCS030957</v>
          </cell>
          <cell r="AB14177" t="str">
            <v>Change air filter, oil filter and oil</v>
          </cell>
        </row>
        <row r="14178">
          <cell r="A14178">
            <v>45048.679710648103</v>
          </cell>
          <cell r="B14178">
            <v>7180</v>
          </cell>
          <cell r="F14178" t="str">
            <v>CC-00910896</v>
          </cell>
          <cell r="J14178" t="str">
            <v>Sales Call</v>
          </cell>
          <cell r="R14178" t="str">
            <v>BOID200231</v>
          </cell>
          <cell r="AB14178" t="str">
            <v>Sales call carried out for HMR collection</v>
          </cell>
        </row>
        <row r="14179">
          <cell r="A14179">
            <v>45048.6775694444</v>
          </cell>
          <cell r="B14179">
            <v>4310</v>
          </cell>
          <cell r="F14179" t="str">
            <v>CC-00910890</v>
          </cell>
          <cell r="J14179" t="str">
            <v>Sales Call</v>
          </cell>
          <cell r="R14179" t="str">
            <v>BQID200160</v>
          </cell>
          <cell r="AB14179" t="str">
            <v>Sales call carried out for HMR collection</v>
          </cell>
        </row>
        <row r="14180">
          <cell r="A14180">
            <v>45048.675277777802</v>
          </cell>
          <cell r="B14180">
            <v>4080</v>
          </cell>
          <cell r="F14180" t="str">
            <v>CC-00910883</v>
          </cell>
          <cell r="J14180" t="str">
            <v>Sales Call</v>
          </cell>
          <cell r="R14180" t="str">
            <v>BQBD160067</v>
          </cell>
          <cell r="AB14180" t="str">
            <v>Sales call carried out for HMR collection</v>
          </cell>
        </row>
        <row r="14181">
          <cell r="A14181">
            <v>45048.672893518502</v>
          </cell>
          <cell r="B14181">
            <v>7300</v>
          </cell>
          <cell r="F14181" t="str">
            <v>CC-00910875</v>
          </cell>
          <cell r="J14181" t="str">
            <v>Sales Call</v>
          </cell>
          <cell r="R14181" t="str">
            <v>BPED160088</v>
          </cell>
          <cell r="AB14181" t="str">
            <v>Sales call carried out for HMR collection</v>
          </cell>
        </row>
        <row r="14182">
          <cell r="A14182">
            <v>45048.670717592599</v>
          </cell>
          <cell r="B14182">
            <v>3530</v>
          </cell>
          <cell r="F14182" t="str">
            <v>CC-00910872</v>
          </cell>
          <cell r="J14182" t="str">
            <v>Sales Call</v>
          </cell>
          <cell r="R14182" t="str">
            <v>BPED200181</v>
          </cell>
          <cell r="AB14182" t="str">
            <v>Sales call carried out for HMR collection</v>
          </cell>
        </row>
        <row r="14183">
          <cell r="A14183">
            <v>45048.668194444399</v>
          </cell>
          <cell r="B14183">
            <v>4300</v>
          </cell>
          <cell r="F14183" t="str">
            <v>CC-00910864</v>
          </cell>
          <cell r="J14183" t="str">
            <v>Sales Call</v>
          </cell>
          <cell r="R14183" t="str">
            <v>BRGD161218</v>
          </cell>
          <cell r="AB14183" t="str">
            <v>Sales call carried out for HMR collection</v>
          </cell>
        </row>
        <row r="14184">
          <cell r="A14184">
            <v>45048.665717592601</v>
          </cell>
          <cell r="B14184">
            <v>2600</v>
          </cell>
          <cell r="F14184" t="str">
            <v>CC-00910859</v>
          </cell>
          <cell r="J14184" t="str">
            <v>Sales Call</v>
          </cell>
          <cell r="R14184" t="str">
            <v>BSCD161704</v>
          </cell>
          <cell r="AB14184" t="str">
            <v>Sales call carried out for HMR collection</v>
          </cell>
        </row>
        <row r="14185">
          <cell r="A14185">
            <v>45048.6632986111</v>
          </cell>
          <cell r="B14185">
            <v>3560</v>
          </cell>
          <cell r="F14185" t="str">
            <v>CC-00910854</v>
          </cell>
          <cell r="J14185" t="str">
            <v>Sales Call</v>
          </cell>
          <cell r="R14185" t="str">
            <v>BRHD161299</v>
          </cell>
          <cell r="AB14185" t="str">
            <v>Sales call carried out for HMR collection</v>
          </cell>
        </row>
        <row r="14186">
          <cell r="A14186">
            <v>45048.660983796297</v>
          </cell>
          <cell r="B14186">
            <v>2630</v>
          </cell>
          <cell r="F14186" t="str">
            <v>CC-00910847</v>
          </cell>
          <cell r="J14186" t="str">
            <v>Sales Call</v>
          </cell>
          <cell r="R14186" t="str">
            <v>BSBD161629</v>
          </cell>
          <cell r="AB14186" t="str">
            <v>Sales call carried out for HMR collection</v>
          </cell>
        </row>
        <row r="14187">
          <cell r="A14187">
            <v>45048.658738425896</v>
          </cell>
          <cell r="B14187">
            <v>9100</v>
          </cell>
          <cell r="F14187" t="str">
            <v>CC-00910836</v>
          </cell>
          <cell r="J14187" t="str">
            <v>Sales Call</v>
          </cell>
          <cell r="R14187" t="str">
            <v>BPED200187</v>
          </cell>
          <cell r="AB14187" t="str">
            <v>Sales call carried out for HMR collection</v>
          </cell>
        </row>
        <row r="14188">
          <cell r="A14188">
            <v>45048.657534722202</v>
          </cell>
          <cell r="B14188">
            <v>6891</v>
          </cell>
          <cell r="F14188" t="str">
            <v>CC-00910831</v>
          </cell>
          <cell r="J14188" t="str">
            <v>General Service</v>
          </cell>
          <cell r="R14188" t="str">
            <v>BUFS046910</v>
          </cell>
          <cell r="AB14188" t="str">
            <v>Today we attend the customer site for general visit so we check and found that the compressor running ok but service due so change parts immediately</v>
          </cell>
        </row>
        <row r="14189">
          <cell r="A14189">
            <v>45048.655254629601</v>
          </cell>
          <cell r="B14189">
            <v>18360</v>
          </cell>
          <cell r="F14189" t="str">
            <v>CC-00910827</v>
          </cell>
          <cell r="J14189" t="str">
            <v>Sales Call</v>
          </cell>
          <cell r="R14189" t="str">
            <v>BOHD200197</v>
          </cell>
          <cell r="AB14189" t="str">
            <v>Sales call carried out for HMR collection</v>
          </cell>
        </row>
        <row r="14190">
          <cell r="A14190">
            <v>45048.652708333299</v>
          </cell>
          <cell r="B14190">
            <v>7436</v>
          </cell>
          <cell r="F14190" t="str">
            <v>CC-00910824</v>
          </cell>
          <cell r="J14190" t="str">
            <v>Sales Call</v>
          </cell>
          <cell r="R14190" t="str">
            <v>BRAD160777</v>
          </cell>
          <cell r="AB14190" t="str">
            <v>Sales call carried out for HMR collection</v>
          </cell>
        </row>
        <row r="14191">
          <cell r="A14191">
            <v>45048.650127314802</v>
          </cell>
          <cell r="B14191">
            <v>1970</v>
          </cell>
          <cell r="F14191" t="str">
            <v>CC-00910809</v>
          </cell>
          <cell r="J14191" t="str">
            <v>Sales Call</v>
          </cell>
          <cell r="R14191" t="str">
            <v>BSAD120582</v>
          </cell>
          <cell r="AB14191" t="str">
            <v>Sales call carried out for HMR collection</v>
          </cell>
        </row>
        <row r="14192">
          <cell r="A14192">
            <v>45048.647638888899</v>
          </cell>
          <cell r="B14192">
            <v>17557</v>
          </cell>
          <cell r="F14192" t="str">
            <v>CC-00910803</v>
          </cell>
          <cell r="J14192" t="str">
            <v>Schedule Service</v>
          </cell>
          <cell r="R14192" t="str">
            <v>BJHS031586</v>
          </cell>
          <cell r="AB14192" t="str">
            <v>Today we attend the customer site for general service so we change parts 1 air filter 2 oil filter 3 oil than start machine running ok</v>
          </cell>
        </row>
        <row r="14193">
          <cell r="A14193">
            <v>45048.645011574103</v>
          </cell>
          <cell r="B14193">
            <v>4660</v>
          </cell>
          <cell r="F14193" t="str">
            <v>CC-00910798</v>
          </cell>
          <cell r="J14193" t="str">
            <v>Sales Call</v>
          </cell>
          <cell r="R14193" t="str">
            <v>BRKD120212</v>
          </cell>
          <cell r="AB14193" t="str">
            <v>Sales call carried out for HMR collection</v>
          </cell>
        </row>
        <row r="14194">
          <cell r="A14194">
            <v>45048.6422453704</v>
          </cell>
          <cell r="B14194">
            <v>3480</v>
          </cell>
          <cell r="F14194" t="str">
            <v>CC-00910788</v>
          </cell>
          <cell r="J14194" t="str">
            <v>Sales Call</v>
          </cell>
          <cell r="R14194" t="str">
            <v>BSGD161854</v>
          </cell>
          <cell r="AB14194" t="str">
            <v>Sales call carried out for HMR collection</v>
          </cell>
        </row>
        <row r="14195">
          <cell r="A14195">
            <v>45048.637604166703</v>
          </cell>
          <cell r="B14195">
            <v>1555</v>
          </cell>
          <cell r="F14195" t="str">
            <v>CC-00910780</v>
          </cell>
          <cell r="J14195" t="str">
            <v>Sales Call</v>
          </cell>
          <cell r="R14195" t="str">
            <v>BSFD161825</v>
          </cell>
          <cell r="AB14195" t="str">
            <v>Sales call carried out for HMR collection</v>
          </cell>
        </row>
        <row r="14196">
          <cell r="A14196">
            <v>45048.635046296302</v>
          </cell>
          <cell r="B14196">
            <v>6310</v>
          </cell>
          <cell r="F14196" t="str">
            <v>CC-00910774</v>
          </cell>
          <cell r="J14196" t="str">
            <v>Sales Call</v>
          </cell>
          <cell r="R14196" t="str">
            <v>BQJD200011</v>
          </cell>
          <cell r="AB14196" t="str">
            <v>Sales call carried out for HMR collection</v>
          </cell>
        </row>
        <row r="14197">
          <cell r="A14197">
            <v>45048.632754629602</v>
          </cell>
          <cell r="B14197">
            <v>16320</v>
          </cell>
          <cell r="F14197" t="str">
            <v>CC-00910769</v>
          </cell>
          <cell r="J14197" t="str">
            <v>Sales Call</v>
          </cell>
          <cell r="R14197" t="str">
            <v>BQJD160040</v>
          </cell>
          <cell r="AB14197" t="str">
            <v>Sales call carried out for HMR collection</v>
          </cell>
        </row>
        <row r="14198">
          <cell r="A14198">
            <v>45048.630358796298</v>
          </cell>
          <cell r="B14198">
            <v>8580</v>
          </cell>
          <cell r="F14198" t="str">
            <v>CC-00910760</v>
          </cell>
          <cell r="J14198" t="str">
            <v>Sales Call</v>
          </cell>
          <cell r="R14198" t="str">
            <v>BQKD160099</v>
          </cell>
          <cell r="AB14198" t="str">
            <v>Sales call carried out for HMR collection</v>
          </cell>
        </row>
        <row r="14199">
          <cell r="A14199">
            <v>45048.594143518501</v>
          </cell>
          <cell r="B14199">
            <v>10540</v>
          </cell>
          <cell r="F14199" t="str">
            <v>CC-00910674</v>
          </cell>
          <cell r="J14199" t="str">
            <v>Sales Call</v>
          </cell>
          <cell r="R14199" t="str">
            <v>BQKD160115</v>
          </cell>
          <cell r="AB14199" t="str">
            <v>Sales call carried out for HMR collection</v>
          </cell>
        </row>
        <row r="14200">
          <cell r="A14200">
            <v>45048.591805555603</v>
          </cell>
          <cell r="B14200">
            <v>6640</v>
          </cell>
          <cell r="F14200" t="str">
            <v>CC-00910667</v>
          </cell>
          <cell r="J14200" t="str">
            <v>Sales Call</v>
          </cell>
          <cell r="R14200" t="str">
            <v>BQFD160263</v>
          </cell>
          <cell r="AB14200" t="str">
            <v>Sales call carried out for HMR collection</v>
          </cell>
        </row>
        <row r="14201">
          <cell r="A14201">
            <v>45048.589421296303</v>
          </cell>
          <cell r="B14201">
            <v>4180</v>
          </cell>
          <cell r="F14201" t="str">
            <v>CC-00910658</v>
          </cell>
          <cell r="J14201" t="str">
            <v>Sales Call</v>
          </cell>
          <cell r="R14201" t="str">
            <v>BQBD160060</v>
          </cell>
          <cell r="AB14201" t="str">
            <v>Sales call carried out for HMR collection</v>
          </cell>
        </row>
        <row r="14202">
          <cell r="A14202">
            <v>45048.583078703698</v>
          </cell>
          <cell r="B14202">
            <v>6070</v>
          </cell>
          <cell r="F14202" t="str">
            <v>CC-00910647</v>
          </cell>
          <cell r="J14202" t="str">
            <v>Sales Call</v>
          </cell>
          <cell r="R14202" t="str">
            <v>BNJD200008</v>
          </cell>
          <cell r="AB14202" t="str">
            <v>Sales call carried out for HMR collection</v>
          </cell>
        </row>
        <row r="14203">
          <cell r="A14203">
            <v>45048.580162036997</v>
          </cell>
          <cell r="B14203">
            <v>7591</v>
          </cell>
          <cell r="F14203" t="str">
            <v>CC-00910632</v>
          </cell>
          <cell r="J14203" t="str">
            <v>Sales Call</v>
          </cell>
          <cell r="R14203" t="str">
            <v>BOLD200057</v>
          </cell>
          <cell r="AB14203" t="str">
            <v>Sales call carried out for HMR collection</v>
          </cell>
        </row>
        <row r="14204">
          <cell r="A14204">
            <v>45048.575856481497</v>
          </cell>
          <cell r="B14204">
            <v>4250</v>
          </cell>
          <cell r="F14204" t="str">
            <v>CC-00910619</v>
          </cell>
          <cell r="J14204" t="str">
            <v>Sales Call</v>
          </cell>
          <cell r="R14204" t="str">
            <v>BRJD160543</v>
          </cell>
          <cell r="AB14204" t="str">
            <v>Sales call carried out for HMR collection</v>
          </cell>
        </row>
        <row r="14205">
          <cell r="A14205">
            <v>45048.5724305556</v>
          </cell>
          <cell r="B14205">
            <v>4021</v>
          </cell>
          <cell r="F14205" t="str">
            <v>CC-00910610</v>
          </cell>
          <cell r="J14205" t="str">
            <v>Sales Call</v>
          </cell>
          <cell r="R14205" t="str">
            <v>BQHD160412</v>
          </cell>
          <cell r="AB14205" t="str">
            <v>Sales call carried out for HMR collection</v>
          </cell>
        </row>
        <row r="14206">
          <cell r="A14206">
            <v>45048.5690972222</v>
          </cell>
          <cell r="B14206">
            <v>19000</v>
          </cell>
          <cell r="F14206" t="str">
            <v>CC-00910602</v>
          </cell>
          <cell r="J14206" t="str">
            <v>Sales Call</v>
          </cell>
          <cell r="R14206" t="str">
            <v>BOID200223</v>
          </cell>
          <cell r="AB14206" t="str">
            <v>Sales call carried out for HMR collection</v>
          </cell>
        </row>
        <row r="14207">
          <cell r="A14207">
            <v>45048.565300925897</v>
          </cell>
          <cell r="B14207">
            <v>7360</v>
          </cell>
          <cell r="F14207" t="str">
            <v>CC-00910594</v>
          </cell>
          <cell r="J14207" t="str">
            <v>Sales Call</v>
          </cell>
          <cell r="R14207" t="str">
            <v>BQBD200008</v>
          </cell>
          <cell r="AB14207" t="str">
            <v>Sales call carried out for HMR collection</v>
          </cell>
        </row>
        <row r="14208">
          <cell r="A14208">
            <v>45048.562175925901</v>
          </cell>
          <cell r="B14208">
            <v>3000</v>
          </cell>
          <cell r="F14208" t="str">
            <v>CC-00910585</v>
          </cell>
          <cell r="J14208" t="str">
            <v>Sales Call</v>
          </cell>
          <cell r="R14208" t="str">
            <v>BSGD161861</v>
          </cell>
          <cell r="AB14208" t="str">
            <v>Sales call carried out for HMR collection</v>
          </cell>
        </row>
        <row r="14209">
          <cell r="A14209">
            <v>45048.559490740699</v>
          </cell>
          <cell r="B14209">
            <v>3280</v>
          </cell>
          <cell r="F14209" t="str">
            <v>CC-00910577</v>
          </cell>
          <cell r="J14209" t="str">
            <v>Sales Call</v>
          </cell>
          <cell r="R14209" t="str">
            <v>BSDD120664</v>
          </cell>
          <cell r="AB14209" t="str">
            <v>Sales call carried out for HMR collection</v>
          </cell>
        </row>
        <row r="14210">
          <cell r="A14210">
            <v>45048.556400463</v>
          </cell>
          <cell r="B14210">
            <v>4680</v>
          </cell>
          <cell r="F14210" t="str">
            <v>CC-00910572</v>
          </cell>
          <cell r="J14210" t="str">
            <v>Sales Call</v>
          </cell>
          <cell r="R14210" t="str">
            <v>BSAD161567</v>
          </cell>
          <cell r="AB14210" t="str">
            <v>Sales call carried out for HMR collection</v>
          </cell>
        </row>
        <row r="14211">
          <cell r="A14211">
            <v>45048.552118055602</v>
          </cell>
          <cell r="B14211">
            <v>2890</v>
          </cell>
          <cell r="F14211" t="str">
            <v>CC-00910569</v>
          </cell>
          <cell r="J14211" t="str">
            <v>Sales Call</v>
          </cell>
          <cell r="R14211" t="str">
            <v>BSFD161819</v>
          </cell>
          <cell r="AB14211" t="str">
            <v>Sales call carried out for HMR collection</v>
          </cell>
        </row>
        <row r="14212">
          <cell r="A14212">
            <v>45048.549016203702</v>
          </cell>
          <cell r="B14212">
            <v>500</v>
          </cell>
          <cell r="F14212" t="str">
            <v>CC-00910554</v>
          </cell>
          <cell r="J14212" t="str">
            <v>Sales Call</v>
          </cell>
          <cell r="R14212" t="str">
            <v>BTGD120943</v>
          </cell>
          <cell r="AB14212" t="str">
            <v>Sales call carried out for HMR collection</v>
          </cell>
        </row>
        <row r="14213">
          <cell r="A14213">
            <v>45048.545428240701</v>
          </cell>
          <cell r="B14213">
            <v>7320</v>
          </cell>
          <cell r="F14213" t="str">
            <v>CC-00910541</v>
          </cell>
          <cell r="J14213" t="str">
            <v>Sales Call</v>
          </cell>
          <cell r="R14213" t="str">
            <v>BUKD162535</v>
          </cell>
          <cell r="AB14213" t="str">
            <v>Sales call carried out for HMR collection</v>
          </cell>
        </row>
        <row r="14214">
          <cell r="A14214">
            <v>45048.542696759301</v>
          </cell>
          <cell r="B14214">
            <v>5700</v>
          </cell>
          <cell r="F14214" t="str">
            <v>CC-00910538</v>
          </cell>
          <cell r="J14214" t="str">
            <v>Sales Call</v>
          </cell>
          <cell r="R14214" t="str">
            <v>BTED162231</v>
          </cell>
          <cell r="AB14214" t="str">
            <v>Sales call carried out for HMR collection</v>
          </cell>
        </row>
        <row r="14215">
          <cell r="A14215">
            <v>45048.540092592601</v>
          </cell>
          <cell r="B14215">
            <v>6240</v>
          </cell>
          <cell r="F14215" t="str">
            <v>CC-00910528</v>
          </cell>
          <cell r="J14215" t="str">
            <v>Sales Call</v>
          </cell>
          <cell r="R14215" t="str">
            <v>BTGD162289</v>
          </cell>
          <cell r="AB14215" t="str">
            <v>Sales call carried out for HMR collection</v>
          </cell>
        </row>
        <row r="14216">
          <cell r="A14216">
            <v>45048.536793981497</v>
          </cell>
          <cell r="B14216">
            <v>5090</v>
          </cell>
          <cell r="F14216" t="str">
            <v>CC-00910517</v>
          </cell>
          <cell r="J14216" t="str">
            <v>Sales Call</v>
          </cell>
          <cell r="R14216" t="str">
            <v>BSKD161462</v>
          </cell>
          <cell r="AB14216" t="str">
            <v>Sales call carried out for HMR collection</v>
          </cell>
        </row>
        <row r="14217">
          <cell r="A14217">
            <v>45048.533032407402</v>
          </cell>
          <cell r="B14217">
            <v>23289</v>
          </cell>
          <cell r="F14217" t="str">
            <v>CC-00910502</v>
          </cell>
          <cell r="J14217" t="str">
            <v>Schedule Service</v>
          </cell>
          <cell r="R14217" t="str">
            <v>BSKS036366</v>
          </cell>
          <cell r="AB14217" t="str">
            <v>We visited site and schedule service done today in unit during change the parts in service 1. Air filter, 2.Oil filter after than start for check unit running well.</v>
          </cell>
        </row>
        <row r="14218">
          <cell r="A14218">
            <v>45048.527372685203</v>
          </cell>
          <cell r="B14218">
            <v>30245</v>
          </cell>
          <cell r="F14218" t="str">
            <v>CC-00910494</v>
          </cell>
          <cell r="J14218" t="str">
            <v>Sales Call</v>
          </cell>
          <cell r="R14218" t="str">
            <v>BUKC370499</v>
          </cell>
          <cell r="AB14218" t="str">
            <v>General visit done</v>
          </cell>
        </row>
        <row r="14219">
          <cell r="A14219">
            <v>45048.518761574102</v>
          </cell>
          <cell r="B14219">
            <v>1</v>
          </cell>
          <cell r="F14219" t="str">
            <v>CC-00910473</v>
          </cell>
          <cell r="J14219" t="str">
            <v>Sales Call</v>
          </cell>
          <cell r="R14219" t="str">
            <v>BWJL153357</v>
          </cell>
          <cell r="AB14219" t="str">
            <v>Sales call carried out for HMR collection</v>
          </cell>
        </row>
        <row r="14220">
          <cell r="A14220">
            <v>45048.514895833301</v>
          </cell>
          <cell r="B14220">
            <v>200</v>
          </cell>
          <cell r="F14220" t="str">
            <v>CC-00910463</v>
          </cell>
          <cell r="J14220" t="str">
            <v>Sales Call</v>
          </cell>
          <cell r="R14220" t="str">
            <v>BVED163244</v>
          </cell>
          <cell r="AB14220" t="str">
            <v>Sales call carried out for HMR collection</v>
          </cell>
        </row>
        <row r="14221">
          <cell r="A14221">
            <v>45048.512395833299</v>
          </cell>
          <cell r="B14221">
            <v>50</v>
          </cell>
          <cell r="F14221" t="str">
            <v>CC-00910456</v>
          </cell>
          <cell r="J14221" t="str">
            <v>Sales Call</v>
          </cell>
          <cell r="R14221" t="str">
            <v>BWKD163543</v>
          </cell>
          <cell r="AB14221" t="str">
            <v>Sales call carried out for HMR collection</v>
          </cell>
        </row>
        <row r="14222">
          <cell r="A14222">
            <v>45048.5094791667</v>
          </cell>
          <cell r="B14222">
            <v>150</v>
          </cell>
          <cell r="F14222" t="str">
            <v>CC-00910446</v>
          </cell>
          <cell r="J14222" t="str">
            <v>Sales Call</v>
          </cell>
          <cell r="R14222" t="str">
            <v>BWKD163512</v>
          </cell>
          <cell r="AB14222" t="str">
            <v>Sales call carried out for HMR collection</v>
          </cell>
        </row>
        <row r="14223">
          <cell r="A14223">
            <v>45048.506030092598</v>
          </cell>
          <cell r="B14223">
            <v>60</v>
          </cell>
          <cell r="F14223" t="str">
            <v>CC-00910432</v>
          </cell>
          <cell r="J14223" t="str">
            <v>Sales Call</v>
          </cell>
          <cell r="R14223" t="str">
            <v>BVFD163261</v>
          </cell>
          <cell r="AB14223" t="str">
            <v>Sales call carried out for HMR collection</v>
          </cell>
        </row>
        <row r="14224">
          <cell r="A14224">
            <v>45048.502951388902</v>
          </cell>
          <cell r="B14224">
            <v>1150</v>
          </cell>
          <cell r="F14224" t="str">
            <v>CC-00910421</v>
          </cell>
          <cell r="J14224" t="str">
            <v>Sales Call</v>
          </cell>
          <cell r="R14224" t="str">
            <v>BUCD121176</v>
          </cell>
          <cell r="AB14224" t="str">
            <v>Sales call carried out for HMR collection</v>
          </cell>
        </row>
        <row r="14225">
          <cell r="A14225">
            <v>45048.500208333302</v>
          </cell>
          <cell r="B14225">
            <v>660</v>
          </cell>
          <cell r="F14225" t="str">
            <v>CC-00910409</v>
          </cell>
          <cell r="J14225" t="str">
            <v>Sales Call</v>
          </cell>
          <cell r="R14225" t="str">
            <v>BVID163401</v>
          </cell>
          <cell r="AB14225" t="str">
            <v>Sales call carried out for HMR collection</v>
          </cell>
        </row>
        <row r="14226">
          <cell r="A14226">
            <v>45048.497037036999</v>
          </cell>
          <cell r="B14226">
            <v>440</v>
          </cell>
          <cell r="F14226" t="str">
            <v>CC-00910404</v>
          </cell>
          <cell r="J14226" t="str">
            <v>Sales Call</v>
          </cell>
          <cell r="R14226" t="str">
            <v>BVIL161084</v>
          </cell>
          <cell r="AB14226" t="str">
            <v>Sales call carried out for HMR collection</v>
          </cell>
        </row>
        <row r="14227">
          <cell r="A14227">
            <v>45048.493773148097</v>
          </cell>
          <cell r="B14227">
            <v>470</v>
          </cell>
          <cell r="F14227" t="str">
            <v>CC-00910397</v>
          </cell>
          <cell r="J14227" t="str">
            <v>Sales Call</v>
          </cell>
          <cell r="R14227" t="str">
            <v>BVID163429</v>
          </cell>
          <cell r="AB14227" t="str">
            <v>Sales call carried out for HMR collection</v>
          </cell>
        </row>
        <row r="14228">
          <cell r="A14228">
            <v>45048.490844907399</v>
          </cell>
          <cell r="B14228">
            <v>800</v>
          </cell>
          <cell r="F14228" t="str">
            <v>CC-00910385</v>
          </cell>
          <cell r="J14228" t="str">
            <v>Sales Call</v>
          </cell>
          <cell r="R14228" t="str">
            <v>BVHD163374</v>
          </cell>
          <cell r="AB14228" t="str">
            <v>Sales call carried out for HMR collection</v>
          </cell>
        </row>
        <row r="14229">
          <cell r="A14229">
            <v>45048.488310185203</v>
          </cell>
          <cell r="B14229">
            <v>855</v>
          </cell>
          <cell r="F14229" t="str">
            <v>CC-00910378</v>
          </cell>
          <cell r="J14229" t="str">
            <v>Sales Call</v>
          </cell>
          <cell r="R14229" t="str">
            <v>BVLD163043</v>
          </cell>
          <cell r="AB14229" t="str">
            <v>Sales call carried out for HMR collection</v>
          </cell>
        </row>
        <row r="14230">
          <cell r="A14230">
            <v>45048.4859490741</v>
          </cell>
          <cell r="B14230">
            <v>1630</v>
          </cell>
          <cell r="F14230" t="str">
            <v>CC-00910373</v>
          </cell>
          <cell r="J14230" t="str">
            <v>Sales Call</v>
          </cell>
          <cell r="R14230" t="str">
            <v>BVJD162958</v>
          </cell>
          <cell r="AB14230" t="str">
            <v>Sales call carried out for HMR collection</v>
          </cell>
        </row>
        <row r="14231">
          <cell r="A14231">
            <v>45048.483379629601</v>
          </cell>
          <cell r="B14231">
            <v>1046</v>
          </cell>
          <cell r="F14231" t="str">
            <v>CC-00910368</v>
          </cell>
          <cell r="J14231" t="str">
            <v>Sales Call</v>
          </cell>
          <cell r="R14231" t="str">
            <v>BVGD163308</v>
          </cell>
          <cell r="AB14231" t="str">
            <v>Sales call carried out for HMR collection</v>
          </cell>
        </row>
        <row r="14232">
          <cell r="A14232">
            <v>45048.479722222197</v>
          </cell>
          <cell r="B14232">
            <v>770</v>
          </cell>
          <cell r="F14232" t="str">
            <v>CC-00910360</v>
          </cell>
          <cell r="J14232" t="str">
            <v>Sales Call</v>
          </cell>
          <cell r="R14232" t="str">
            <v>BVHD163336</v>
          </cell>
          <cell r="AB14232" t="str">
            <v>Sales call carried out for HMR collection</v>
          </cell>
        </row>
        <row r="14233">
          <cell r="A14233">
            <v>45048.476990740703</v>
          </cell>
          <cell r="B14233">
            <v>1150</v>
          </cell>
          <cell r="F14233" t="str">
            <v>CC-00910348</v>
          </cell>
          <cell r="J14233" t="str">
            <v>Sales Call</v>
          </cell>
          <cell r="R14233" t="str">
            <v>BVHD163366</v>
          </cell>
          <cell r="AB14233" t="str">
            <v>Sales call carried out for HMR collection</v>
          </cell>
        </row>
        <row r="14234">
          <cell r="A14234">
            <v>45047.732175925899</v>
          </cell>
          <cell r="B14234">
            <v>2200</v>
          </cell>
          <cell r="F14234" t="str">
            <v>CC-00909932</v>
          </cell>
          <cell r="J14234" t="str">
            <v>Sales Call</v>
          </cell>
          <cell r="R14234" t="str">
            <v>BVJD162972</v>
          </cell>
          <cell r="AB14234" t="str">
            <v>Sales call carried out for HMR collection</v>
          </cell>
        </row>
        <row r="14235">
          <cell r="A14235">
            <v>45047.726724537002</v>
          </cell>
          <cell r="B14235">
            <v>1480</v>
          </cell>
          <cell r="F14235" t="str">
            <v>CC-00909928</v>
          </cell>
          <cell r="J14235" t="str">
            <v>Sales Call</v>
          </cell>
          <cell r="R14235" t="str">
            <v>BVED231179</v>
          </cell>
          <cell r="AB14235" t="str">
            <v>Sales call carried out for HMR collection</v>
          </cell>
        </row>
        <row r="14236">
          <cell r="A14236">
            <v>45047.7243171296</v>
          </cell>
          <cell r="B14236">
            <v>2200</v>
          </cell>
          <cell r="F14236" t="str">
            <v>CC-00909923</v>
          </cell>
          <cell r="J14236" t="str">
            <v>Sales Call</v>
          </cell>
          <cell r="R14236" t="str">
            <v>BVED163235</v>
          </cell>
          <cell r="AB14236" t="str">
            <v>Sales call carried out for HMR collection</v>
          </cell>
        </row>
        <row r="14237">
          <cell r="A14237">
            <v>45047.719571759299</v>
          </cell>
          <cell r="B14237">
            <v>2000</v>
          </cell>
          <cell r="F14237" t="str">
            <v>CC-00909921</v>
          </cell>
          <cell r="J14237" t="str">
            <v>Sales Call</v>
          </cell>
          <cell r="R14237" t="str">
            <v>BVED163231</v>
          </cell>
          <cell r="AB14237" t="str">
            <v>Sales call carried out for HMR collection</v>
          </cell>
        </row>
        <row r="14238">
          <cell r="A14238">
            <v>45047.713043981501</v>
          </cell>
          <cell r="B14238">
            <v>900</v>
          </cell>
          <cell r="F14238" t="str">
            <v>CC-00909908</v>
          </cell>
          <cell r="J14238" t="str">
            <v>Sales Call</v>
          </cell>
          <cell r="R14238" t="str">
            <v>BVAD121386</v>
          </cell>
          <cell r="AB14238" t="str">
            <v>Sales call carried out for HMR collection</v>
          </cell>
        </row>
        <row r="14239">
          <cell r="A14239">
            <v>45047.710312499999</v>
          </cell>
          <cell r="B14239">
            <v>550</v>
          </cell>
          <cell r="F14239" t="str">
            <v>CC-00909904</v>
          </cell>
          <cell r="J14239" t="str">
            <v>Sales Call</v>
          </cell>
          <cell r="R14239" t="str">
            <v>BVKD163026</v>
          </cell>
          <cell r="AB14239" t="str">
            <v>Sales call carried out for HMR collection</v>
          </cell>
        </row>
        <row r="14240">
          <cell r="A14240">
            <v>45047.707974536999</v>
          </cell>
          <cell r="B14240">
            <v>2260</v>
          </cell>
          <cell r="F14240" t="str">
            <v>CC-00909901</v>
          </cell>
          <cell r="J14240" t="str">
            <v>Sales Call</v>
          </cell>
          <cell r="R14240" t="str">
            <v>BVLD163067</v>
          </cell>
          <cell r="AB14240" t="str">
            <v>Sales call carried out for HMR collection</v>
          </cell>
        </row>
        <row r="14241">
          <cell r="A14241">
            <v>45047.7033912037</v>
          </cell>
          <cell r="B14241">
            <v>2915</v>
          </cell>
          <cell r="F14241" t="str">
            <v>CC-00909895</v>
          </cell>
          <cell r="J14241" t="str">
            <v>Sales Call</v>
          </cell>
          <cell r="R14241" t="str">
            <v>BVLD163040</v>
          </cell>
          <cell r="AB14241" t="str">
            <v>Sales call carried out for HMR collection</v>
          </cell>
        </row>
        <row r="14242">
          <cell r="A14242">
            <v>45047.700717592597</v>
          </cell>
          <cell r="B14242">
            <v>1500</v>
          </cell>
          <cell r="F14242" t="str">
            <v>CC-00909893</v>
          </cell>
          <cell r="J14242" t="str">
            <v>Sales Call</v>
          </cell>
          <cell r="R14242" t="str">
            <v>BVKD163010</v>
          </cell>
          <cell r="AB14242" t="str">
            <v>Sales call carried out for HMR collection</v>
          </cell>
        </row>
        <row r="14243">
          <cell r="A14243">
            <v>45047.690300925897</v>
          </cell>
          <cell r="B14243">
            <v>587</v>
          </cell>
          <cell r="F14243" t="str">
            <v>CC-00909881</v>
          </cell>
          <cell r="J14243" t="str">
            <v>Sales Call</v>
          </cell>
          <cell r="R14243" t="str">
            <v>BUAD121111</v>
          </cell>
          <cell r="AB14243" t="str">
            <v>Sales call carried out for HMR collection</v>
          </cell>
        </row>
        <row r="14244">
          <cell r="A14244">
            <v>45047.6866898148</v>
          </cell>
          <cell r="B14244">
            <v>870</v>
          </cell>
          <cell r="F14244" t="str">
            <v>CC-00909871</v>
          </cell>
          <cell r="J14244" t="str">
            <v>Sales Call</v>
          </cell>
          <cell r="R14244" t="str">
            <v>BVJD162957</v>
          </cell>
          <cell r="AB14244" t="str">
            <v>Sales call carried out for HMR collection</v>
          </cell>
        </row>
        <row r="14245">
          <cell r="A14245">
            <v>45047.6853819444</v>
          </cell>
          <cell r="B14245">
            <v>16496</v>
          </cell>
          <cell r="F14245" t="str">
            <v>CC-00909867</v>
          </cell>
          <cell r="J14245" t="str">
            <v>Schedule Service</v>
          </cell>
          <cell r="R14245" t="str">
            <v>BSCS037531</v>
          </cell>
          <cell r="AB14245" t="str">
            <v>We visited site and 8000 hours service done after than start for check unit running well.</v>
          </cell>
        </row>
        <row r="14246">
          <cell r="A14246">
            <v>45047.682800925897</v>
          </cell>
          <cell r="B14246">
            <v>4000</v>
          </cell>
          <cell r="F14246" t="str">
            <v>CC-00909861</v>
          </cell>
          <cell r="J14246" t="str">
            <v>Sales Call</v>
          </cell>
          <cell r="R14246" t="str">
            <v>BUID162912</v>
          </cell>
          <cell r="AB14246" t="str">
            <v>Sales call carried out for HMR collection</v>
          </cell>
        </row>
        <row r="14247">
          <cell r="A14247">
            <v>45047.681099537003</v>
          </cell>
          <cell r="B14247">
            <v>25672</v>
          </cell>
          <cell r="F14247" t="str">
            <v>CC-00909856</v>
          </cell>
          <cell r="J14247" t="str">
            <v>Schedule Service</v>
          </cell>
          <cell r="R14247" t="str">
            <v>BSDS037710</v>
          </cell>
          <cell r="AB14247" t="str">
            <v>Today we attend the customer site for general service so we change parts 1 air filter 2 oil FILTER than start machine running ok</v>
          </cell>
        </row>
        <row r="14248">
          <cell r="A14248">
            <v>45047.6782060185</v>
          </cell>
          <cell r="B14248">
            <v>3060</v>
          </cell>
          <cell r="F14248" t="str">
            <v>CC-00909851</v>
          </cell>
          <cell r="J14248" t="str">
            <v>Sales Call</v>
          </cell>
          <cell r="R14248" t="str">
            <v>BUAD162634</v>
          </cell>
          <cell r="AB14248" t="str">
            <v>Sales call carried out for HMR collection</v>
          </cell>
        </row>
        <row r="14249">
          <cell r="A14249">
            <v>45047.675509259301</v>
          </cell>
          <cell r="B14249">
            <v>2565</v>
          </cell>
          <cell r="F14249" t="str">
            <v>CC-00909847</v>
          </cell>
          <cell r="J14249" t="str">
            <v>Sales Call</v>
          </cell>
          <cell r="R14249" t="str">
            <v>BUID162953</v>
          </cell>
          <cell r="AB14249" t="str">
            <v>Sales call carried out for HMR collection</v>
          </cell>
        </row>
        <row r="14250">
          <cell r="A14250">
            <v>45047.6729976852</v>
          </cell>
          <cell r="B14250">
            <v>4210</v>
          </cell>
          <cell r="F14250" t="str">
            <v>CC-00909840</v>
          </cell>
          <cell r="J14250" t="str">
            <v>Sales Call</v>
          </cell>
          <cell r="R14250" t="str">
            <v>BUAD162630</v>
          </cell>
          <cell r="AB14250" t="str">
            <v>Sales call carried out for HMR collection</v>
          </cell>
        </row>
        <row r="14251">
          <cell r="A14251">
            <v>45047.6705671296</v>
          </cell>
          <cell r="B14251">
            <v>1855</v>
          </cell>
          <cell r="F14251" t="str">
            <v>CC-00909839</v>
          </cell>
          <cell r="J14251" t="str">
            <v>Sales Call</v>
          </cell>
          <cell r="R14251" t="str">
            <v>BUDD162719</v>
          </cell>
          <cell r="AB14251" t="str">
            <v>Sales call carried out for HMR collection</v>
          </cell>
        </row>
        <row r="14252">
          <cell r="A14252">
            <v>45047.667013888902</v>
          </cell>
          <cell r="B14252">
            <v>1230</v>
          </cell>
          <cell r="F14252" t="str">
            <v>CC-00909837</v>
          </cell>
          <cell r="J14252" t="str">
            <v>Sales Call</v>
          </cell>
          <cell r="R14252" t="str">
            <v>BUID162940</v>
          </cell>
          <cell r="AB14252" t="str">
            <v>Sales call carried out for HMR collection</v>
          </cell>
        </row>
        <row r="14253">
          <cell r="A14253">
            <v>45047.665173611102</v>
          </cell>
          <cell r="B14253">
            <v>32301</v>
          </cell>
          <cell r="F14253" t="str">
            <v>CC-00909834</v>
          </cell>
          <cell r="J14253" t="str">
            <v>Schedule Service</v>
          </cell>
          <cell r="R14253" t="str">
            <v>BSJS035917</v>
          </cell>
          <cell r="AB14253" t="str">
            <v>Today we attend the customer site for general service so we change parts 1 air filter 2 oil filter than start machine running ok</v>
          </cell>
        </row>
        <row r="14254">
          <cell r="A14254">
            <v>45047.662430555603</v>
          </cell>
          <cell r="B14254">
            <v>2590</v>
          </cell>
          <cell r="F14254" t="str">
            <v>CC-00909831</v>
          </cell>
          <cell r="J14254" t="str">
            <v>Sales Call</v>
          </cell>
          <cell r="R14254" t="str">
            <v>BUGD162852</v>
          </cell>
          <cell r="AB14254" t="str">
            <v>Sales call carried out for HMR collection</v>
          </cell>
        </row>
        <row r="14255">
          <cell r="A14255">
            <v>45047.659375000003</v>
          </cell>
          <cell r="B14255">
            <v>3570</v>
          </cell>
          <cell r="F14255" t="str">
            <v>CC-00909829</v>
          </cell>
          <cell r="J14255" t="str">
            <v>Sales Call</v>
          </cell>
          <cell r="R14255" t="str">
            <v>BUGD162826</v>
          </cell>
          <cell r="AB14255" t="str">
            <v>Sales call carried out for HMR collection</v>
          </cell>
        </row>
        <row r="14256">
          <cell r="A14256">
            <v>45047.656238425901</v>
          </cell>
          <cell r="B14256">
            <v>4600</v>
          </cell>
          <cell r="F14256" t="str">
            <v>CC-00909826</v>
          </cell>
          <cell r="J14256" t="str">
            <v>Sales Call</v>
          </cell>
          <cell r="R14256" t="str">
            <v>BUFD162814</v>
          </cell>
          <cell r="AB14256" t="str">
            <v>Sales call carried out for HMR collection</v>
          </cell>
        </row>
        <row r="14257">
          <cell r="A14257">
            <v>45047.653530092597</v>
          </cell>
          <cell r="B14257">
            <v>2770</v>
          </cell>
          <cell r="F14257" t="str">
            <v>CC-00909823</v>
          </cell>
          <cell r="J14257" t="str">
            <v>Sales Call</v>
          </cell>
          <cell r="R14257" t="str">
            <v>BTHD162350</v>
          </cell>
          <cell r="AB14257" t="str">
            <v>Sales call carried out for HMR collection</v>
          </cell>
        </row>
        <row r="14258">
          <cell r="A14258">
            <v>45047.650671296302</v>
          </cell>
          <cell r="B14258">
            <v>1421</v>
          </cell>
          <cell r="F14258" t="str">
            <v>CC-00909821</v>
          </cell>
          <cell r="J14258" t="str">
            <v>Sales Call</v>
          </cell>
          <cell r="R14258" t="str">
            <v>BUBD162649</v>
          </cell>
          <cell r="AB14258" t="str">
            <v>Sales call carried out for HMR collection</v>
          </cell>
        </row>
        <row r="14259">
          <cell r="A14259">
            <v>45047.648148148102</v>
          </cell>
          <cell r="B14259">
            <v>7000</v>
          </cell>
          <cell r="F14259" t="str">
            <v>CC-00909818</v>
          </cell>
          <cell r="J14259" t="str">
            <v>Sales Call</v>
          </cell>
          <cell r="R14259" t="str">
            <v>BULD162577</v>
          </cell>
          <cell r="AB14259" t="str">
            <v>Sales call carried out for HMR collection</v>
          </cell>
        </row>
        <row r="14260">
          <cell r="A14260">
            <v>45047.637743055602</v>
          </cell>
          <cell r="B14260">
            <v>4180</v>
          </cell>
          <cell r="F14260" t="str">
            <v>CC-00909809</v>
          </cell>
          <cell r="J14260" t="str">
            <v>Sales Call</v>
          </cell>
          <cell r="R14260" t="str">
            <v>BUCD162696</v>
          </cell>
          <cell r="AB14260" t="str">
            <v>Sales call carried out for HMR collection</v>
          </cell>
        </row>
        <row r="14261">
          <cell r="A14261">
            <v>45047.630648148202</v>
          </cell>
          <cell r="B14261">
            <v>5400</v>
          </cell>
          <cell r="F14261" t="str">
            <v>CC-00909787</v>
          </cell>
          <cell r="J14261" t="str">
            <v>Sales Call</v>
          </cell>
          <cell r="R14261" t="str">
            <v>BULD162568</v>
          </cell>
          <cell r="AB14261" t="str">
            <v>Sales call carried out for HMR collection</v>
          </cell>
        </row>
        <row r="14262">
          <cell r="A14262">
            <v>45047.577557870398</v>
          </cell>
          <cell r="B14262">
            <v>2675</v>
          </cell>
          <cell r="F14262" t="str">
            <v>CC-00909738</v>
          </cell>
          <cell r="J14262" t="str">
            <v>Sales Call</v>
          </cell>
          <cell r="R14262" t="str">
            <v>BUAL160585</v>
          </cell>
          <cell r="AB14262" t="str">
            <v>Sales call carried out for HMR collection</v>
          </cell>
        </row>
        <row r="14263">
          <cell r="A14263">
            <v>45047.574074074102</v>
          </cell>
          <cell r="B14263">
            <v>4640</v>
          </cell>
          <cell r="F14263" t="str">
            <v>CC-00909735</v>
          </cell>
          <cell r="J14263" t="str">
            <v>Sales Call</v>
          </cell>
          <cell r="R14263" t="str">
            <v>BUAD162625</v>
          </cell>
          <cell r="AB14263" t="str">
            <v>Sales call carried out for HMR collection</v>
          </cell>
        </row>
        <row r="14264">
          <cell r="A14264">
            <v>45047.570439814801</v>
          </cell>
          <cell r="B14264">
            <v>4085</v>
          </cell>
          <cell r="F14264" t="str">
            <v>CC-00909728</v>
          </cell>
          <cell r="J14264" t="str">
            <v>Sales Call</v>
          </cell>
          <cell r="R14264" t="str">
            <v>BULL160564</v>
          </cell>
          <cell r="AB14264" t="str">
            <v>Sales call carried out for HMR collection</v>
          </cell>
        </row>
        <row r="14265">
          <cell r="A14265">
            <v>45047.567141203697</v>
          </cell>
          <cell r="B14265">
            <v>2970</v>
          </cell>
          <cell r="F14265" t="str">
            <v>CC-00909726</v>
          </cell>
          <cell r="J14265" t="str">
            <v>Sales Call</v>
          </cell>
          <cell r="R14265" t="str">
            <v>BUAL160594</v>
          </cell>
          <cell r="AB14265" t="str">
            <v>Sales call carried out for HMR collection</v>
          </cell>
        </row>
        <row r="14266">
          <cell r="A14266">
            <v>45047.564421296302</v>
          </cell>
          <cell r="B14266">
            <v>920</v>
          </cell>
          <cell r="F14266" t="str">
            <v>CC-00909724</v>
          </cell>
          <cell r="J14266" t="str">
            <v>Sales Call</v>
          </cell>
          <cell r="R14266" t="str">
            <v>BULD162583</v>
          </cell>
          <cell r="AB14266" t="str">
            <v>Sales call carried out for HMR collection</v>
          </cell>
        </row>
        <row r="14267">
          <cell r="A14267">
            <v>45047.560555555603</v>
          </cell>
          <cell r="B14267">
            <v>1000</v>
          </cell>
          <cell r="F14267" t="str">
            <v>CC-00909723</v>
          </cell>
          <cell r="J14267" t="str">
            <v>Sales Call</v>
          </cell>
          <cell r="R14267" t="str">
            <v>BULD162579</v>
          </cell>
          <cell r="AB14267" t="str">
            <v>Sales call carried out for HMR collection</v>
          </cell>
        </row>
        <row r="14268">
          <cell r="A14268">
            <v>45047.542592592603</v>
          </cell>
          <cell r="B14268">
            <v>3024</v>
          </cell>
          <cell r="F14268" t="str">
            <v>CC-00909712</v>
          </cell>
          <cell r="J14268" t="str">
            <v>Schedule Service</v>
          </cell>
          <cell r="R14268" t="str">
            <v>BULC370861</v>
          </cell>
          <cell r="AB14268" t="str">
            <v>Today we attend the customer site for sheudle service so we change parts 1 air filter 2 oil filter 3 oil 4 separator than start machine running ok</v>
          </cell>
        </row>
        <row r="14269">
          <cell r="A14269">
            <v>45047.486921296302</v>
          </cell>
          <cell r="B14269">
            <v>1367</v>
          </cell>
          <cell r="F14269" t="str">
            <v>CC-00909633</v>
          </cell>
          <cell r="J14269" t="str">
            <v>General Service</v>
          </cell>
          <cell r="R14269" t="str">
            <v>BUDS034771</v>
          </cell>
          <cell r="AB14269" t="str">
            <v>I attended the site and checked all the parameters and found the machine running properly.</v>
          </cell>
        </row>
        <row r="14270">
          <cell r="A14270">
            <v>45047.484988425902</v>
          </cell>
          <cell r="B14270">
            <v>2598</v>
          </cell>
          <cell r="F14270" t="str">
            <v>CC-00909632</v>
          </cell>
          <cell r="J14270" t="str">
            <v>General Service</v>
          </cell>
          <cell r="R14270" t="str">
            <v>BUFC372952</v>
          </cell>
          <cell r="AB14270" t="str">
            <v>I attended the site and checked all the parameters and found the machine running properly</v>
          </cell>
        </row>
        <row r="14271">
          <cell r="A14271">
            <v>45047.483032407399</v>
          </cell>
          <cell r="B14271">
            <v>225</v>
          </cell>
          <cell r="F14271" t="str">
            <v>CC-00909630</v>
          </cell>
          <cell r="J14271" t="str">
            <v>General Service</v>
          </cell>
          <cell r="R14271" t="str">
            <v>CIHE600078</v>
          </cell>
          <cell r="AB14271" t="str">
            <v>I attended the site and found the machine running with high sound as some parts were damaged. Advise the customer to arrange some parts.</v>
          </cell>
        </row>
        <row r="14272">
          <cell r="A14272">
            <v>45047.482106481497</v>
          </cell>
          <cell r="B14272">
            <v>8538</v>
          </cell>
          <cell r="F14272" t="str">
            <v>CC-00909628</v>
          </cell>
          <cell r="J14272" t="str">
            <v>General Service</v>
          </cell>
          <cell r="R14272" t="str">
            <v>BRHS035337</v>
          </cell>
          <cell r="AB14272" t="str">
            <v>I attended the site and checked all the parameters and found the machine running properly. Advice the customer to arrange some parts separator and oil.</v>
          </cell>
        </row>
        <row r="14273">
          <cell r="A14273">
            <v>45047.467696759297</v>
          </cell>
          <cell r="B14273">
            <v>29361</v>
          </cell>
          <cell r="F14273" t="str">
            <v>CC-00909608</v>
          </cell>
          <cell r="J14273" t="str">
            <v>Sales Call</v>
          </cell>
          <cell r="R14273" t="str">
            <v>BLIS031950</v>
          </cell>
          <cell r="AB14273" t="str">
            <v>I attended the site and checked all the parameters, cleaning the machine. Now the machine is running properly.</v>
          </cell>
        </row>
        <row r="14274">
          <cell r="A14274">
            <v>45047.289699074099</v>
          </cell>
          <cell r="B14274">
            <v>5887</v>
          </cell>
          <cell r="F14274" t="str">
            <v>CC-00909461</v>
          </cell>
          <cell r="J14274" t="str">
            <v>Schedule Service - AMC</v>
          </cell>
          <cell r="R14274" t="str">
            <v>BSBC375535</v>
          </cell>
          <cell r="AB14274" t="str">
            <v>AMC visit done</v>
          </cell>
        </row>
        <row r="14275">
          <cell r="A14275">
            <v>45045.733090277798</v>
          </cell>
          <cell r="B14275">
            <v>25842</v>
          </cell>
          <cell r="F14275" t="str">
            <v>CC-00909006</v>
          </cell>
          <cell r="J14275" t="str">
            <v>Schedule Service</v>
          </cell>
          <cell r="R14275" t="str">
            <v>BQES030978</v>
          </cell>
          <cell r="AB14275" t="str">
            <v>Today we attend the customer site for general service so we change parts 1 air filter 2 oil filter 3 oil 4 separator than start machine running ok</v>
          </cell>
        </row>
        <row r="14276">
          <cell r="A14276">
            <v>45045.7256597222</v>
          </cell>
          <cell r="B14276">
            <v>21640</v>
          </cell>
          <cell r="F14276" t="str">
            <v>CC-00908983</v>
          </cell>
          <cell r="J14276" t="str">
            <v>Schedule Service</v>
          </cell>
          <cell r="R14276" t="str">
            <v>BSCS037349</v>
          </cell>
          <cell r="AB14276" t="str">
            <v>Today we attend the customer site for general service so we change parts 1 air filter 2 oil filter 3 oil 4 separator 5 valve kit than start machine running ok</v>
          </cell>
        </row>
        <row r="14277">
          <cell r="A14277">
            <v>45045.662511574097</v>
          </cell>
          <cell r="B14277">
            <v>73340</v>
          </cell>
          <cell r="F14277" t="str">
            <v>CC-00908852</v>
          </cell>
          <cell r="J14277" t="str">
            <v>Sales Call</v>
          </cell>
          <cell r="R14277" t="str">
            <v>BMBS030816</v>
          </cell>
          <cell r="AB14277" t="str">
            <v>I attended the site and changed Air filter, oil filter. Now the machine is running properly.</v>
          </cell>
        </row>
        <row r="14278">
          <cell r="A14278">
            <v>45045.644571759301</v>
          </cell>
          <cell r="B14278">
            <v>29361</v>
          </cell>
          <cell r="F14278" t="str">
            <v>CC-00908818</v>
          </cell>
          <cell r="J14278" t="str">
            <v>Sales Call</v>
          </cell>
          <cell r="R14278" t="str">
            <v>BLIS031950</v>
          </cell>
          <cell r="AB14278" t="str">
            <v>I attended the site and changed Separator. Now the machine is running properly.</v>
          </cell>
        </row>
        <row r="14279">
          <cell r="A14279">
            <v>45045.638344907398</v>
          </cell>
          <cell r="B14279">
            <v>9725</v>
          </cell>
          <cell r="F14279" t="str">
            <v>CC-00908809</v>
          </cell>
          <cell r="J14279" t="str">
            <v>Schedule Service</v>
          </cell>
          <cell r="R14279" t="str">
            <v>BRGD161233</v>
          </cell>
          <cell r="AB14279" t="str">
            <v>Change air filter, oil filter, air oil separator and oil 40 liters also change engine side air filter.</v>
          </cell>
        </row>
        <row r="14280">
          <cell r="A14280">
            <v>45045.631631944401</v>
          </cell>
          <cell r="B14280">
            <v>67122</v>
          </cell>
          <cell r="F14280" t="str">
            <v>CC-00908790</v>
          </cell>
          <cell r="J14280" t="str">
            <v>Sales Call</v>
          </cell>
          <cell r="R14280" t="str">
            <v>BLGS031576</v>
          </cell>
          <cell r="AB14280" t="str">
            <v>I attended the site and changed UT Synthetic oil . Now the machine is running properly.</v>
          </cell>
        </row>
        <row r="14281">
          <cell r="A14281">
            <v>45045.508842592601</v>
          </cell>
          <cell r="B14281">
            <v>544</v>
          </cell>
          <cell r="F14281" t="str">
            <v>CC-00908530</v>
          </cell>
          <cell r="J14281" t="str">
            <v>Schedule Service</v>
          </cell>
          <cell r="R14281" t="str">
            <v>BVKD163026</v>
          </cell>
          <cell r="AB14281" t="str">
            <v>Change air filter, oil filter and change 40 liters air lube oil plus also change engine side air filter</v>
          </cell>
        </row>
        <row r="14282">
          <cell r="A14282">
            <v>45045.504108796304</v>
          </cell>
          <cell r="B14282"/>
          <cell r="F14282" t="str">
            <v>CC-00908515</v>
          </cell>
          <cell r="J14282" t="str">
            <v>Complaint - Running With Problem</v>
          </cell>
          <cell r="R14282"/>
          <cell r="AB14282" t="str">
            <v>Service quotation shared with customer waiting for approval 01-05-2023
Service quotation shared with customer waiting for approval 08-05-2023
Service quotation shared with customer waiting for approval 13-05-2023</v>
          </cell>
        </row>
        <row r="14283">
          <cell r="A14283">
            <v>45045.4770601852</v>
          </cell>
          <cell r="B14283">
            <v>19591</v>
          </cell>
          <cell r="F14283" t="str">
            <v>CC-00908453</v>
          </cell>
          <cell r="J14283" t="str">
            <v>Sales Call</v>
          </cell>
          <cell r="R14283" t="str">
            <v>BKJS040077</v>
          </cell>
          <cell r="AB14283" t="str">
            <v>I attended the site and changed Air filter, oil filter,oil . Now the machine is running properly.</v>
          </cell>
        </row>
        <row r="14284">
          <cell r="A14284">
            <v>45045.474918981497</v>
          </cell>
          <cell r="B14284">
            <v>4528</v>
          </cell>
          <cell r="F14284" t="str">
            <v>CC-00908443</v>
          </cell>
          <cell r="J14284" t="str">
            <v>Sales Call</v>
          </cell>
          <cell r="R14284" t="str">
            <v>BTDC378223</v>
          </cell>
          <cell r="AB14284" t="str">
            <v>I attended the site and changed Air filter, oil filter, separator, oil XD. Now the machine is running properly.</v>
          </cell>
        </row>
        <row r="14285">
          <cell r="A14285">
            <v>45045.473124999997</v>
          </cell>
          <cell r="B14285">
            <v>4000</v>
          </cell>
          <cell r="F14285" t="str">
            <v>CC-00908440</v>
          </cell>
          <cell r="J14285" t="str">
            <v>Sales Call</v>
          </cell>
          <cell r="R14285" t="str">
            <v>BSBC375532</v>
          </cell>
          <cell r="AB14285" t="str">
            <v>I attended the site and changed Air filter, oil filter, oil XD. Now the machine is running properly.</v>
          </cell>
        </row>
        <row r="14286">
          <cell r="A14286">
            <v>45045.468171296299</v>
          </cell>
          <cell r="B14286">
            <v>7210</v>
          </cell>
          <cell r="F14286" t="str">
            <v>CC-00908423</v>
          </cell>
          <cell r="J14286" t="str">
            <v>Sales Call</v>
          </cell>
          <cell r="R14286" t="str">
            <v>BSES037922</v>
          </cell>
          <cell r="AB14286" t="str">
            <v>I attended the site and changed Air filter, oil filter, separator, oil XD and pre filter. Now the machine is running properly</v>
          </cell>
        </row>
        <row r="14287">
          <cell r="A14287">
            <v>45045.440289351798</v>
          </cell>
          <cell r="B14287">
            <v>23055</v>
          </cell>
          <cell r="F14287" t="str">
            <v>CC-00908380</v>
          </cell>
          <cell r="J14287" t="str">
            <v>General Service</v>
          </cell>
          <cell r="R14287" t="str">
            <v>BMFC370445</v>
          </cell>
          <cell r="AB14287" t="str">
            <v>I attended the site and checked all the parameters. Machine is running properly</v>
          </cell>
        </row>
        <row r="14288">
          <cell r="A14288">
            <v>45045.422939814802</v>
          </cell>
          <cell r="B14288">
            <v>23055</v>
          </cell>
          <cell r="F14288" t="str">
            <v>CC-00908359</v>
          </cell>
          <cell r="J14288" t="str">
            <v>General Service</v>
          </cell>
          <cell r="R14288" t="str">
            <v>BMFC370445</v>
          </cell>
          <cell r="AB14288" t="str">
            <v>I attended the site and checked all the parameters. Machine is running properly.</v>
          </cell>
        </row>
        <row r="14289">
          <cell r="A14289">
            <v>45044.7016435185</v>
          </cell>
          <cell r="B14289">
            <v>52232</v>
          </cell>
          <cell r="F14289" t="str">
            <v>CC-00908014</v>
          </cell>
          <cell r="J14289" t="str">
            <v>Sales Call</v>
          </cell>
          <cell r="R14289" t="str">
            <v>BILS030211</v>
          </cell>
          <cell r="AB14289" t="str">
            <v>I attended the site and changed oil XD. Now the machine is running properly</v>
          </cell>
        </row>
        <row r="14290">
          <cell r="A14290">
            <v>45044.698935185203</v>
          </cell>
          <cell r="B14290">
            <v>21049</v>
          </cell>
          <cell r="F14290" t="str">
            <v>CC-00908011</v>
          </cell>
          <cell r="J14290" t="str">
            <v>Sales Call</v>
          </cell>
          <cell r="R14290" t="str">
            <v>BSCS037349</v>
          </cell>
          <cell r="AB14290" t="str">
            <v>I attended the site and changed Air filter, oil filter,greasing, separator, UT Synthetic, Valve kit and pre filter. NOW THE MACHINE IS RUNNING PROPERLY.</v>
          </cell>
        </row>
        <row r="14291">
          <cell r="A14291">
            <v>45044.6945949074</v>
          </cell>
          <cell r="B14291">
            <v>25817</v>
          </cell>
          <cell r="F14291" t="str">
            <v>CC-00908005</v>
          </cell>
          <cell r="J14291" t="str">
            <v>Sales Call</v>
          </cell>
          <cell r="R14291" t="str">
            <v>BQES030978</v>
          </cell>
          <cell r="AB14291" t="str">
            <v>I attended the site and changed Air filter, oil filter,greasing, separator, UT Synthetic, pre filter. NOW THE MACHINE IS RUNNING PROPERLY.</v>
          </cell>
        </row>
        <row r="14292">
          <cell r="A14292">
            <v>45044.688032407401</v>
          </cell>
          <cell r="B14292">
            <v>20470</v>
          </cell>
          <cell r="F14292" t="str">
            <v>CC-00907994</v>
          </cell>
          <cell r="J14292" t="str">
            <v>Sales Call</v>
          </cell>
          <cell r="R14292" t="str">
            <v>BRAS033261</v>
          </cell>
          <cell r="AB14292" t="str">
            <v>I attended the site and changed AOS, UT Synthetic, PFE. NOW THE MACHINE IS RUNNING PROPERLY.</v>
          </cell>
        </row>
        <row r="14293">
          <cell r="A14293">
            <v>45044.535416666702</v>
          </cell>
          <cell r="B14293">
            <v>14551</v>
          </cell>
          <cell r="F14293" t="str">
            <v>CC-00907623</v>
          </cell>
          <cell r="J14293" t="str">
            <v>General Service</v>
          </cell>
          <cell r="R14293" t="str">
            <v>BTHC379544</v>
          </cell>
          <cell r="AB14293" t="str">
            <v>I attended the site and checked all the parameters and found machine running properly.</v>
          </cell>
        </row>
        <row r="14294">
          <cell r="A14294">
            <v>45044.534247685202</v>
          </cell>
          <cell r="B14294">
            <v>2129</v>
          </cell>
          <cell r="F14294" t="str">
            <v>CC-00907619</v>
          </cell>
          <cell r="J14294" t="str">
            <v>General Service</v>
          </cell>
          <cell r="R14294" t="str">
            <v>BULC370702</v>
          </cell>
          <cell r="AB14294" t="str">
            <v>I attended the site and checked all the parameters, cleaned the machine and found machine running properly.</v>
          </cell>
        </row>
        <row r="14295">
          <cell r="A14295">
            <v>45044.468564814801</v>
          </cell>
          <cell r="B14295">
            <v>0</v>
          </cell>
          <cell r="F14295" t="str">
            <v>CC-00907471</v>
          </cell>
          <cell r="J14295" t="str">
            <v>Complaint - Running With Problem</v>
          </cell>
          <cell r="R14295" t="str">
            <v>CUBE567457</v>
          </cell>
          <cell r="AB14295" t="str">
            <v>Change cylinder dia 90, piston, tune up kit and starter after that start the unit found running ok.	
Closed</v>
          </cell>
        </row>
        <row r="14296">
          <cell r="A14296">
            <v>45044.4432407407</v>
          </cell>
          <cell r="B14296">
            <v>1850</v>
          </cell>
          <cell r="F14296" t="str">
            <v>CC-00907417</v>
          </cell>
          <cell r="J14296" t="str">
            <v>Schedule Service</v>
          </cell>
          <cell r="R14296" t="str">
            <v>BUDD162719</v>
          </cell>
          <cell r="AB14296" t="str">
            <v>Change air filter, oil filter, air oil separator, actuator assembly and elgi air lube plus oil 40 liter</v>
          </cell>
        </row>
        <row r="14297">
          <cell r="A14297">
            <v>45044.437708333302</v>
          </cell>
          <cell r="B14297">
            <v>0</v>
          </cell>
          <cell r="F14297" t="str">
            <v>CC-00907407</v>
          </cell>
          <cell r="J14297" t="str">
            <v>Pre Commissioning</v>
          </cell>
          <cell r="R14297" t="str">
            <v>BWKC378684</v>
          </cell>
          <cell r="AB14297" t="str">
            <v>We attend the site and did pre-commissioning. Elgi guideline- 1. Zero Level Foundation, 2. 3 Phase Line Connection, 3. 6Sq mm wire copper connection. 4. One body earth with earth pit. 5. All wire connection with lugux. 6. All pipe connection with G.I.P. 7. 63 Ampere HRC Box..</v>
          </cell>
        </row>
        <row r="14298">
          <cell r="A14298">
            <v>45043.720023148097</v>
          </cell>
          <cell r="B14298">
            <v>500</v>
          </cell>
          <cell r="F14298" t="str">
            <v>CC-00907090</v>
          </cell>
          <cell r="J14298" t="str">
            <v>General Service</v>
          </cell>
          <cell r="R14298" t="str">
            <v>CVLE211897</v>
          </cell>
          <cell r="AB14298" t="str">
            <v>I visited the site and changed Air filter and oil. Machine is running properly.</v>
          </cell>
        </row>
        <row r="14299">
          <cell r="A14299">
            <v>45043.707488425898</v>
          </cell>
          <cell r="B14299">
            <v>10048</v>
          </cell>
          <cell r="F14299" t="str">
            <v>CC-00907052</v>
          </cell>
          <cell r="J14299" t="str">
            <v>General Service</v>
          </cell>
          <cell r="R14299" t="str">
            <v>BSBC375576</v>
          </cell>
          <cell r="AB14299" t="str">
            <v>I attended the site and checked all the parameters machine running properly.</v>
          </cell>
        </row>
        <row r="14300">
          <cell r="A14300">
            <v>45043.659467592603</v>
          </cell>
          <cell r="B14300">
            <v>10048</v>
          </cell>
          <cell r="F14300" t="str">
            <v>CC-00906913</v>
          </cell>
          <cell r="J14300" t="str">
            <v>General Service</v>
          </cell>
          <cell r="R14300" t="str">
            <v>BSBC375576</v>
          </cell>
          <cell r="AB14300" t="str">
            <v>Today we attend the customer site for complain AMC visit so we check and found that compressor running ok and all parts working properly</v>
          </cell>
        </row>
        <row r="14301">
          <cell r="A14301">
            <v>45043.571967592601</v>
          </cell>
          <cell r="B14301">
            <v>2302</v>
          </cell>
          <cell r="F14301" t="str">
            <v>CC-00906712</v>
          </cell>
          <cell r="J14301" t="str">
            <v>Schedule Service</v>
          </cell>
          <cell r="R14301" t="str">
            <v>BTFC378808</v>
          </cell>
          <cell r="AB14301" t="str">
            <v>I attended the site and changed Air filter, oil filter, separator, oil. Machine is running properly.</v>
          </cell>
        </row>
        <row r="14302">
          <cell r="A14302">
            <v>45043.555798611102</v>
          </cell>
          <cell r="B14302">
            <v>6275</v>
          </cell>
          <cell r="F14302" t="str">
            <v>CC-00906692</v>
          </cell>
          <cell r="J14302" t="str">
            <v>Schedule Service</v>
          </cell>
          <cell r="R14302" t="str">
            <v>BQJD200011</v>
          </cell>
          <cell r="AB14302" t="str">
            <v>Attend the site for schedule service, after all check up, replace oil 40 litres, replace oil filter 90 lom 2 nos., replaced BDV kit, clean both actuator assembly and re fitted the same. After all work done start the unit and checked the unit on load condition found unit found unit is running in normal condition with all parameters.</v>
          </cell>
        </row>
        <row r="14303">
          <cell r="A14303">
            <v>45043.544641203698</v>
          </cell>
          <cell r="B14303"/>
          <cell r="F14303" t="str">
            <v>CC-00906669</v>
          </cell>
          <cell r="J14303" t="str">
            <v>Complaint - Breakdown</v>
          </cell>
          <cell r="R14303"/>
          <cell r="AB14303" t="str">
            <v>Service Quotation shared with customer waiting for Customer approval 27-04-2023</v>
          </cell>
        </row>
        <row r="14304">
          <cell r="A14304">
            <v>45043.510949074102</v>
          </cell>
          <cell r="B14304">
            <v>549</v>
          </cell>
          <cell r="F14304" t="str">
            <v>CC-00906584</v>
          </cell>
          <cell r="J14304" t="str">
            <v>Schedule Service</v>
          </cell>
          <cell r="R14304" t="str">
            <v>BVDD121453</v>
          </cell>
          <cell r="AB14304" t="str">
            <v>Change air filter, oil filter &amp; oil</v>
          </cell>
        </row>
        <row r="14305">
          <cell r="A14305">
            <v>45043.495914351799</v>
          </cell>
          <cell r="B14305">
            <v>25409</v>
          </cell>
          <cell r="F14305" t="str">
            <v>CC-00906538</v>
          </cell>
          <cell r="J14305" t="str">
            <v>Sales Call</v>
          </cell>
          <cell r="R14305" t="str">
            <v>BMJS040004</v>
          </cell>
          <cell r="AB14305" t="str">
            <v>I attended the site and changed Air filter, oil filter, separator, oil, Auto drain valve,Blow down valve,Intake valve, minimum pressure valve, solenoid valve,carbon filter,pre filter,Fine filter. Machine is running properly.</v>
          </cell>
        </row>
        <row r="14306">
          <cell r="A14306">
            <v>45042.7421875</v>
          </cell>
          <cell r="B14306">
            <v>3351</v>
          </cell>
          <cell r="F14306" t="str">
            <v>CC-00906043</v>
          </cell>
          <cell r="J14306" t="str">
            <v>General Service</v>
          </cell>
          <cell r="R14306" t="str">
            <v>BVGF111615</v>
          </cell>
          <cell r="AB14306" t="str">
            <v>I attended the site and checked all the parameters. Cleaned the machine and its running properly.</v>
          </cell>
        </row>
        <row r="14307">
          <cell r="A14307">
            <v>45042.734120370398</v>
          </cell>
          <cell r="B14307">
            <v>5055</v>
          </cell>
          <cell r="F14307" t="str">
            <v>CC-00906024</v>
          </cell>
          <cell r="J14307" t="str">
            <v>Schedule Service</v>
          </cell>
          <cell r="R14307" t="str">
            <v>BMKD120057</v>
          </cell>
          <cell r="AB14307" t="str">
            <v>Change air filter, oil filter, oil 40 liters, air oil separator also change engine side air filter</v>
          </cell>
        </row>
        <row r="14308">
          <cell r="A14308">
            <v>45042.733958333301</v>
          </cell>
          <cell r="B14308">
            <v>3222</v>
          </cell>
          <cell r="F14308" t="str">
            <v>CC-00906022</v>
          </cell>
          <cell r="J14308" t="str">
            <v>General Service</v>
          </cell>
          <cell r="R14308" t="str">
            <v>BVGF111611</v>
          </cell>
          <cell r="AB14308" t="str">
            <v>I attended the site and checked all the parameters. Cleaned the machine and its running properly.</v>
          </cell>
        </row>
        <row r="14309">
          <cell r="A14309">
            <v>45042.697916666701</v>
          </cell>
          <cell r="B14309">
            <v>2294</v>
          </cell>
          <cell r="F14309" t="str">
            <v>CC-00905947</v>
          </cell>
          <cell r="J14309" t="str">
            <v>General Service</v>
          </cell>
          <cell r="R14309" t="str">
            <v>BTFC378808</v>
          </cell>
          <cell r="AB14309" t="str">
            <v>I visited the site and found the machine running properly. Checked all the parameters. Cleaned the machine.</v>
          </cell>
        </row>
        <row r="14310">
          <cell r="A14310">
            <v>45042.691122685203</v>
          </cell>
          <cell r="B14310">
            <v>1945</v>
          </cell>
          <cell r="F14310" t="str">
            <v>CC-00905923</v>
          </cell>
          <cell r="J14310" t="str">
            <v>Sales Call</v>
          </cell>
          <cell r="R14310" t="str">
            <v>BUDD162740</v>
          </cell>
          <cell r="AB14310" t="str">
            <v>for HMR</v>
          </cell>
        </row>
        <row r="14311">
          <cell r="A14311">
            <v>45042.676585648202</v>
          </cell>
          <cell r="B14311">
            <v>54147</v>
          </cell>
          <cell r="F14311" t="str">
            <v>CC-00905888</v>
          </cell>
          <cell r="J14311" t="str">
            <v>Sales Call</v>
          </cell>
          <cell r="R14311" t="str">
            <v>BMBL160078</v>
          </cell>
          <cell r="AB14311" t="str">
            <v>WE VISITED THE SITE AND CHANGED FINE FILTER &amp; PRE FILTER. NOW THE MACHINE IS RUNNING PROPERLY.</v>
          </cell>
        </row>
        <row r="14312">
          <cell r="A14312">
            <v>45042.6730439815</v>
          </cell>
          <cell r="B14312">
            <v>30006</v>
          </cell>
          <cell r="F14312" t="str">
            <v>CC-00905881</v>
          </cell>
          <cell r="J14312" t="str">
            <v>Sales Call</v>
          </cell>
          <cell r="R14312" t="str">
            <v>BMDS040417</v>
          </cell>
          <cell r="AB14312" t="str">
            <v>WE VISITED THE SITE AND CHANGED CARBON FILTER ,FINE FILTER &amp; PRE FILTER. NOW THE MACHINE IS RUNNING PROPERLY.</v>
          </cell>
        </row>
        <row r="14313">
          <cell r="A14313">
            <v>45042.627939814804</v>
          </cell>
          <cell r="B14313">
            <v>1</v>
          </cell>
          <cell r="F14313" t="str">
            <v>CC-00905762</v>
          </cell>
          <cell r="J14313" t="str">
            <v>Commissioning</v>
          </cell>
          <cell r="R14313" t="str">
            <v>BWJL153357</v>
          </cell>
          <cell r="AB14313" t="str">
            <v>Check engine oil level and coolant level found ok, check compressor oil level found ok, air filter found ok, check all hose tightness found ok, check separator tank mounting tightness found ok, no any transportation damages found in compressor.</v>
          </cell>
        </row>
        <row r="14314">
          <cell r="A14314">
            <v>45042.580034722203</v>
          </cell>
          <cell r="B14314">
            <v>24019</v>
          </cell>
          <cell r="F14314" t="str">
            <v>CC-00905664</v>
          </cell>
          <cell r="J14314" t="str">
            <v>Sales Call</v>
          </cell>
          <cell r="R14314" t="str">
            <v>BQHS040705</v>
          </cell>
          <cell r="AB14314" t="str">
            <v>WE VISITED THE SITE AND CHANGED CARBON FILTER ,FINE FILTER &amp; PRE FILTER. NOW THE MACHINE IS RUNNING PROPERLY.</v>
          </cell>
        </row>
        <row r="14315">
          <cell r="A14315">
            <v>45042.568449074097</v>
          </cell>
          <cell r="B14315">
            <v>52232</v>
          </cell>
          <cell r="F14315" t="str">
            <v>CC-00905642</v>
          </cell>
          <cell r="J14315" t="str">
            <v>Sales Call</v>
          </cell>
          <cell r="R14315" t="str">
            <v>BILS030211</v>
          </cell>
          <cell r="AB14315" t="str">
            <v>WE VISITED THE SITE AND CHANGED CARBON FILTER ,FINE FILTER &amp; PRE FILTER. NOW THE MACHINE IS RUNNING PROPERLY.</v>
          </cell>
        </row>
        <row r="14316">
          <cell r="A14316">
            <v>45042.560347222199</v>
          </cell>
          <cell r="B14316">
            <v>19861</v>
          </cell>
          <cell r="F14316" t="str">
            <v>CC-00905629</v>
          </cell>
          <cell r="J14316" t="str">
            <v>Sales Call</v>
          </cell>
          <cell r="R14316" t="str">
            <v>BRIS035838</v>
          </cell>
          <cell r="AB14316" t="str">
            <v>WE VISITED THE SITE AND CHANGED CARBON FILTER &amp; FINE FILTER. NOW THE MACHINE IS RUNNING PROPERLY.</v>
          </cell>
        </row>
        <row r="14317">
          <cell r="A14317">
            <v>45042.537974537001</v>
          </cell>
          <cell r="B14317">
            <v>2294</v>
          </cell>
          <cell r="F14317" t="str">
            <v>CC-00905582</v>
          </cell>
          <cell r="J14317" t="str">
            <v>General Service</v>
          </cell>
          <cell r="R14317" t="str">
            <v>BTFC378808</v>
          </cell>
          <cell r="AB14317" t="str">
            <v>General visit done.</v>
          </cell>
        </row>
        <row r="14318">
          <cell r="A14318">
            <v>45041.748749999999</v>
          </cell>
          <cell r="B14318">
            <v>510</v>
          </cell>
          <cell r="F14318" t="str">
            <v>CC-00905074</v>
          </cell>
          <cell r="J14318" t="str">
            <v>Sales Call</v>
          </cell>
          <cell r="R14318" t="str">
            <v>BUID220797</v>
          </cell>
          <cell r="AB14318" t="str">
            <v>for HMR</v>
          </cell>
        </row>
        <row r="14319">
          <cell r="A14319">
            <v>45041.746238425898</v>
          </cell>
          <cell r="B14319">
            <v>140</v>
          </cell>
          <cell r="F14319" t="str">
            <v>CC-00905068</v>
          </cell>
          <cell r="J14319" t="str">
            <v>Sales Call</v>
          </cell>
          <cell r="R14319" t="str">
            <v>BWJL153355</v>
          </cell>
          <cell r="AB14319" t="str">
            <v>for HMR</v>
          </cell>
        </row>
        <row r="14320">
          <cell r="A14320">
            <v>45041.744386574101</v>
          </cell>
          <cell r="B14320">
            <v>90</v>
          </cell>
          <cell r="F14320" t="str">
            <v>CC-00905064</v>
          </cell>
          <cell r="J14320" t="str">
            <v>Sales Call</v>
          </cell>
          <cell r="R14320" t="str">
            <v>BVID121544</v>
          </cell>
          <cell r="AB14320" t="str">
            <v>for HMR</v>
          </cell>
        </row>
        <row r="14321">
          <cell r="A14321">
            <v>45041.742268518501</v>
          </cell>
          <cell r="B14321">
            <v>100</v>
          </cell>
          <cell r="F14321" t="str">
            <v>CC-00905060</v>
          </cell>
          <cell r="J14321" t="str">
            <v>Sales Call</v>
          </cell>
          <cell r="R14321" t="str">
            <v>BVID121541</v>
          </cell>
          <cell r="AB14321" t="str">
            <v>for HMR</v>
          </cell>
        </row>
        <row r="14322">
          <cell r="A14322">
            <v>45041.7405671296</v>
          </cell>
          <cell r="B14322">
            <v>375</v>
          </cell>
          <cell r="F14322" t="str">
            <v>CC-00905057</v>
          </cell>
          <cell r="J14322" t="str">
            <v>Sales Call</v>
          </cell>
          <cell r="R14322" t="str">
            <v>BVIL161081</v>
          </cell>
          <cell r="AB14322" t="str">
            <v>for HMR</v>
          </cell>
        </row>
        <row r="14323">
          <cell r="A14323">
            <v>45041.737789351799</v>
          </cell>
          <cell r="B14323">
            <v>20</v>
          </cell>
          <cell r="F14323" t="str">
            <v>CC-00905049</v>
          </cell>
          <cell r="J14323" t="str">
            <v>Sales Call</v>
          </cell>
          <cell r="R14323" t="str">
            <v>BVID121546</v>
          </cell>
          <cell r="AB14323" t="str">
            <v>For HMR</v>
          </cell>
        </row>
        <row r="14324">
          <cell r="A14324">
            <v>45041.7348263889</v>
          </cell>
          <cell r="B14324">
            <v>70</v>
          </cell>
          <cell r="F14324" t="str">
            <v>CC-00905044</v>
          </cell>
          <cell r="J14324" t="str">
            <v>Sales Call</v>
          </cell>
          <cell r="R14324" t="str">
            <v>BVID121539</v>
          </cell>
          <cell r="AB14324" t="str">
            <v>For HMR</v>
          </cell>
        </row>
        <row r="14325">
          <cell r="A14325">
            <v>45041.687893518501</v>
          </cell>
          <cell r="B14325">
            <v>894</v>
          </cell>
          <cell r="F14325" t="str">
            <v>CC-00904929</v>
          </cell>
          <cell r="J14325" t="str">
            <v>Complaint - Breakdown</v>
          </cell>
          <cell r="R14325" t="str">
            <v>BUCD121174</v>
          </cell>
          <cell r="AB14325" t="str">
            <v>Attend the site for complain of tripping so check and found oil filter need to be change, air oil separator need to be change, we advise customer to arrange air oil separator, oil filter and oil. But customer procure oil 20 litres and oil filter. So we change Air lube plus oil 20 liter and oil filter. After that start the unit found running ok.</v>
          </cell>
        </row>
        <row r="14326">
          <cell r="A14326">
            <v>45041.621898148202</v>
          </cell>
          <cell r="B14326">
            <v>500</v>
          </cell>
          <cell r="F14326" t="str">
            <v>CC-00904783</v>
          </cell>
          <cell r="J14326" t="str">
            <v>Complaint - Breakdown</v>
          </cell>
          <cell r="R14326" t="str">
            <v>CVLE211897</v>
          </cell>
          <cell r="AB14326" t="str">
            <v>Today we attend the customer site for general service so we change parts 1 air filter 2 oil now machine running ok</v>
          </cell>
        </row>
        <row r="14327">
          <cell r="A14327">
            <v>45041.567071759302</v>
          </cell>
          <cell r="B14327">
            <v>36803</v>
          </cell>
          <cell r="F14327" t="str">
            <v>CC-00904670</v>
          </cell>
          <cell r="J14327" t="str">
            <v>Schedule Service</v>
          </cell>
          <cell r="R14327" t="str">
            <v>BLFS031469</v>
          </cell>
          <cell r="AB14327" t="str">
            <v>I attended the site and changed Air filter, oil filter, oil and separator. Now the machine is running properly.</v>
          </cell>
        </row>
        <row r="14328">
          <cell r="A14328">
            <v>45041.564849536997</v>
          </cell>
          <cell r="B14328">
            <v>21436</v>
          </cell>
          <cell r="F14328" t="str">
            <v>CC-00904666</v>
          </cell>
          <cell r="J14328" t="str">
            <v>Complaint - Running With Problem</v>
          </cell>
          <cell r="R14328" t="str">
            <v>BSAF110719</v>
          </cell>
          <cell r="AB14328" t="str">
            <v>We received received complaint from customer that machine not starting so as per complaint we attend the site and found customer start machine by itself and machine running in good condition.
oil carry over is in the another machine.</v>
          </cell>
        </row>
        <row r="14329">
          <cell r="A14329">
            <v>45041.564351851899</v>
          </cell>
          <cell r="B14329">
            <v>7718</v>
          </cell>
          <cell r="F14329" t="str">
            <v>CC-00904663</v>
          </cell>
          <cell r="J14329" t="str">
            <v>Schedule Service</v>
          </cell>
          <cell r="R14329" t="str">
            <v>BUGS035879</v>
          </cell>
          <cell r="AB14329" t="str">
            <v>I attended the site and changed Air filter, oil filter, and oil. Now the machine is running properly.</v>
          </cell>
        </row>
        <row r="14330">
          <cell r="A14330">
            <v>45040.587708333303</v>
          </cell>
          <cell r="B14330">
            <v>0</v>
          </cell>
          <cell r="F14330" t="str">
            <v>CC-00903741</v>
          </cell>
          <cell r="J14330" t="str">
            <v>General Service</v>
          </cell>
          <cell r="R14330" t="str">
            <v>CVKE211896</v>
          </cell>
          <cell r="AB14330" t="str">
            <v>I attended the site and changed Air filter, oil. Now the machine is running properly.</v>
          </cell>
        </row>
        <row r="14331">
          <cell r="A14331">
            <v>45040.528402777803</v>
          </cell>
          <cell r="B14331">
            <v>4806</v>
          </cell>
          <cell r="F14331" t="str">
            <v>CC-00903603</v>
          </cell>
          <cell r="J14331" t="str">
            <v>Schedule Service</v>
          </cell>
          <cell r="R14331" t="str">
            <v>BSFC376396</v>
          </cell>
          <cell r="AB14331" t="str">
            <v>Today we attend the customer site for general service so we change parts 1 air filter 2 oil filter 3 oil than start machine running ok</v>
          </cell>
        </row>
        <row r="14332">
          <cell r="A14332">
            <v>45040.501608796301</v>
          </cell>
          <cell r="B14332">
            <v>1016</v>
          </cell>
          <cell r="F14332" t="str">
            <v>CC-00903525</v>
          </cell>
          <cell r="J14332" t="str">
            <v>Schedule Service</v>
          </cell>
          <cell r="R14332" t="str">
            <v>BVGD163308</v>
          </cell>
          <cell r="AB14332" t="str">
            <v>Change air filter oil filter &amp; oil also change engine side air filter</v>
          </cell>
        </row>
        <row r="14333">
          <cell r="A14333">
            <v>45039.274837962999</v>
          </cell>
          <cell r="B14333">
            <v>29361</v>
          </cell>
          <cell r="F14333" t="str">
            <v>CC-00902841</v>
          </cell>
          <cell r="J14333" t="str">
            <v>Schedule Service - AMC</v>
          </cell>
          <cell r="R14333" t="str">
            <v>BLIS031950</v>
          </cell>
          <cell r="AB14333" t="str">
            <v>Already visited on dated 12-04-23 with call Id-00892464.</v>
          </cell>
        </row>
        <row r="14334">
          <cell r="A14334">
            <v>45038.735787037003</v>
          </cell>
          <cell r="B14334">
            <v>18954</v>
          </cell>
          <cell r="F14334" t="str">
            <v>CC-00902783</v>
          </cell>
          <cell r="J14334" t="str">
            <v>Schedule Service</v>
          </cell>
          <cell r="R14334" t="str">
            <v>GOCC370465</v>
          </cell>
          <cell r="AB14334" t="str">
            <v>We visited site and service done today in unit during change the parts in service Air filter oil filter separator ,oil and temprature sensor after than start for check unit running well</v>
          </cell>
        </row>
        <row r="14335">
          <cell r="A14335">
            <v>45038.624074074098</v>
          </cell>
          <cell r="B14335">
            <v>1137</v>
          </cell>
          <cell r="F14335" t="str">
            <v>CC-00902560</v>
          </cell>
          <cell r="J14335" t="str">
            <v>Complaint - Breakdown</v>
          </cell>
          <cell r="R14335" t="str">
            <v>BVFS049407</v>
          </cell>
          <cell r="AB14335" t="str">
            <v>We visited site and top up 5 ltr ut synthetic oil and change ADV float type under of FOC basis. After than start for check unit running well.
LOW OIL LEVEL OCCURED DUE TO NRV BLOCK CONDITION THEN WE 
REMOVE AND CLEAN IT. AFTER THAT REPEATED THE SAME.
Machine Under observation.
Machine Under observation 01-05-2023
Machine Under observation 08-05-2023
Machine Under observation 13-05-2023
Machine Under observation 20-05-2023
Machine Under observation 29-05-2023</v>
          </cell>
        </row>
        <row r="14336">
          <cell r="A14336">
            <v>45038.622627314799</v>
          </cell>
          <cell r="B14336">
            <v>220</v>
          </cell>
          <cell r="F14336" t="str">
            <v>CC-00902558</v>
          </cell>
          <cell r="J14336" t="str">
            <v>Complaint - Breakdown</v>
          </cell>
          <cell r="R14336" t="str">
            <v>BVFS049398</v>
          </cell>
          <cell r="AB14336" t="str">
            <v>We visited site and clean air filter and cooler after than start for check unit running well . Quotation send for oil purchase.
LOW OIL LEVEL OCCURED DUE TO NRV BLOCK CONDITION THEN WE REMOVE AND CLEAN IT. AFTER THAT REPEATED THE SAME.</v>
          </cell>
        </row>
        <row r="14337">
          <cell r="A14337">
            <v>45038.438900462999</v>
          </cell>
          <cell r="B14337">
            <v>1031</v>
          </cell>
          <cell r="F14337" t="str">
            <v>CC-00902077</v>
          </cell>
          <cell r="J14337" t="str">
            <v>Complaint - Running With Problem</v>
          </cell>
          <cell r="R14337" t="str">
            <v>BVHD163393</v>
          </cell>
          <cell r="AB14337" t="str">
            <v>As per complaint of high drilling RPM issue and high fuel consumption issue we attend the site on dated 07- 04-2023 found our new compressor installed with old excavator and old rig. Customer mounted the same from KLR router. Check the compressor on drilling time found 1700 rpm at 15kg air pressure so basic check done, during basic check found unit parameters are in normal condition 1500 rpm at 15.8 kg sg air pressure idle RPM 1300 at 11 kg sq air pressure. So suggest the customer for further check the compressor with new hammer. On dated 08-04-2023 again attend the site for high drilling RPM issue so re checked the compressor basic setting found all parameters in normal condition so cross check the unit with another oil rig found 16050 rpm at 15.3 km cm sq air pressure same as unit rig. On dated 14.04.2023 again visited the site for high drilling rpm issue so re check the unit with new hammer drilling RPM found 1650 at 15.3 kg cm sq air pressure, also cross check with another line pressure guage found as same. So suggest the customer for check rig and rotation motor also request the customer as per customer voice another one unit with new rig running kar kari site with chilling rpm 1550 at 15.6 kg cm sq for cross check purpose but customer not agreed for that. FSR COPY ATTACHED IN CALL..</v>
          </cell>
        </row>
        <row r="14338">
          <cell r="A14338">
            <v>45038.2973263889</v>
          </cell>
          <cell r="B14338">
            <v>25534</v>
          </cell>
          <cell r="F14338" t="str">
            <v>CC-00901988</v>
          </cell>
          <cell r="J14338" t="str">
            <v>Schedule Service - AMC</v>
          </cell>
          <cell r="R14338" t="str">
            <v>BQBS033796</v>
          </cell>
          <cell r="AB14338" t="str">
            <v>I visited the site and found the machine running properly. Cleaned the machine and checked all the parameters found ok.</v>
          </cell>
        </row>
        <row r="14339">
          <cell r="A14339">
            <v>45038.295497685198</v>
          </cell>
          <cell r="B14339">
            <v>33099</v>
          </cell>
          <cell r="F14339" t="str">
            <v>CC-00901973</v>
          </cell>
          <cell r="J14339" t="str">
            <v>Schedule Service - AMC</v>
          </cell>
          <cell r="R14339" t="str">
            <v>BPCS030196</v>
          </cell>
          <cell r="AB14339" t="str">
            <v>I visited the site and found the machine running properly. Cleaned the machine and checked all the parameters found ok.</v>
          </cell>
        </row>
        <row r="14340">
          <cell r="A14340">
            <v>45038.284710648099</v>
          </cell>
          <cell r="B14340">
            <v>26582</v>
          </cell>
          <cell r="F14340" t="str">
            <v>CC-00901884</v>
          </cell>
          <cell r="J14340" t="str">
            <v>Schedule Service - AMC</v>
          </cell>
          <cell r="R14340" t="str">
            <v>BRGS035169</v>
          </cell>
          <cell r="AB14340" t="str">
            <v>Already visited on dated 14-4-23, call id- CC-00894627.</v>
          </cell>
        </row>
        <row r="14341">
          <cell r="A14341">
            <v>45037.671689814801</v>
          </cell>
          <cell r="B14341">
            <v>815</v>
          </cell>
          <cell r="F14341" t="str">
            <v>CC-00901581</v>
          </cell>
          <cell r="J14341" t="str">
            <v>General Service</v>
          </cell>
          <cell r="R14341" t="str">
            <v>BVEC376770</v>
          </cell>
          <cell r="AB14341" t="str">
            <v>Attended the site and PLC Auto restart done and now machine is running properly.</v>
          </cell>
        </row>
        <row r="14342">
          <cell r="A14342">
            <v>45037.6300694444</v>
          </cell>
          <cell r="B14342">
            <v>2509</v>
          </cell>
          <cell r="F14342" t="str">
            <v>CC-00901461</v>
          </cell>
          <cell r="J14342" t="str">
            <v>Schedule Service</v>
          </cell>
          <cell r="R14342" t="str">
            <v>BUID162953</v>
          </cell>
          <cell r="AB14342" t="str">
            <v>Change Air filter, oil filter and oil also change engine side air filter</v>
          </cell>
        </row>
        <row r="14343">
          <cell r="A14343">
            <v>45037.573067129597</v>
          </cell>
          <cell r="B14343">
            <v>27932</v>
          </cell>
          <cell r="F14343" t="str">
            <v>CC-00901346</v>
          </cell>
          <cell r="J14343" t="str">
            <v>Schedule Service</v>
          </cell>
          <cell r="R14343" t="str">
            <v>GPLS030458</v>
          </cell>
          <cell r="AB14343" t="str">
            <v>I attended the site and changed Air filter, oil filter, separator,and oil. Service done.</v>
          </cell>
        </row>
        <row r="14344">
          <cell r="A14344">
            <v>45037.545879629601</v>
          </cell>
          <cell r="B14344">
            <v>815</v>
          </cell>
          <cell r="F14344" t="str">
            <v>CC-00901305</v>
          </cell>
          <cell r="J14344" t="str">
            <v>Complaint - Running With Problem</v>
          </cell>
          <cell r="R14344" t="str">
            <v>BVEC376770</v>
          </cell>
          <cell r="AB14344" t="str">
            <v>I attended the site and found that customers require a setting for PLC auto restart. Work done. Now the machine is running properly.</v>
          </cell>
        </row>
        <row r="14345">
          <cell r="A14345">
            <v>45037.410798611098</v>
          </cell>
          <cell r="B14345">
            <v>2033</v>
          </cell>
          <cell r="F14345" t="str">
            <v>CC-00900976</v>
          </cell>
          <cell r="J14345" t="str">
            <v>Complaint - Breakdown</v>
          </cell>
          <cell r="R14345" t="str">
            <v>BVCD163165</v>
          </cell>
          <cell r="AB14345" t="str">
            <v>Attend the site for separator filter fire issue, as per elgi instruction this unit airend has been send to our HO and now this unit is running with our elgi stand by airend. Before running the engine we had clean oil circuit, oil cooler and separator tank internally , also clean butterfly valve duct assembly, tv block and osv assembly. After all cleaning work fitted the cooler and compressor accessories, fitted new mpv kit, arv kit, and half inch hose arv to bfv duct. Fitted new separator filter , new oil filter and same air filter kit. Filled 4 litres of oil in our standby airend, filled oil in separator tank upto full gauge level. After all fitment and work done start the engine in starting mode for 15 minutes found parameters in normal after then again filled oil in tank upto half gauge level total topped up oil 45 litres. After check start the unit and run the unit on load condition for 1.5 hours under our observation found unit is running satisfactory with all parameters under limit...</v>
          </cell>
        </row>
        <row r="14346">
          <cell r="A14346">
            <v>45037.298657407402</v>
          </cell>
          <cell r="B14346">
            <v>32076</v>
          </cell>
          <cell r="F14346" t="str">
            <v>CC-00900944</v>
          </cell>
          <cell r="J14346" t="str">
            <v>Schedule Service - AMC</v>
          </cell>
          <cell r="R14346" t="str">
            <v>GPJS030042</v>
          </cell>
          <cell r="AB14346" t="str">
            <v>Already visited on dated 20-3-23, call id- CC-00871408.</v>
          </cell>
        </row>
        <row r="14347">
          <cell r="A14347">
            <v>45037.292870370402</v>
          </cell>
          <cell r="B14347">
            <v>15385</v>
          </cell>
          <cell r="F14347" t="str">
            <v>CC-00900895</v>
          </cell>
          <cell r="J14347" t="str">
            <v>Schedule Service - AMC</v>
          </cell>
          <cell r="R14347" t="str">
            <v>BRHS035368</v>
          </cell>
          <cell r="AB14347" t="str">
            <v>I visited the site and found the machine running properly. Cleaned the machine and checked all the parameters found ok.</v>
          </cell>
        </row>
        <row r="14348">
          <cell r="A14348">
            <v>45037.290844907402</v>
          </cell>
          <cell r="B14348">
            <v>37009</v>
          </cell>
          <cell r="F14348" t="str">
            <v>CC-00900877</v>
          </cell>
          <cell r="J14348" t="str">
            <v>Schedule Service - AMC</v>
          </cell>
          <cell r="R14348" t="str">
            <v>BKCS040470</v>
          </cell>
          <cell r="AB14348" t="str">
            <v>I attended the site and checked all the parameters. Cleaned the machine. Machine is running properly.</v>
          </cell>
        </row>
        <row r="14349">
          <cell r="A14349">
            <v>45037.286180555602</v>
          </cell>
          <cell r="B14349">
            <v>4897</v>
          </cell>
          <cell r="F14349" t="str">
            <v>CC-00900840</v>
          </cell>
          <cell r="J14349" t="str">
            <v>Schedule Service - AMC</v>
          </cell>
          <cell r="R14349" t="str">
            <v>BSKS036261</v>
          </cell>
          <cell r="AB14349" t="str">
            <v>Already visited on dated 21-3-23, call id- CC-00872445.</v>
          </cell>
        </row>
        <row r="14350">
          <cell r="A14350">
            <v>45037.2832291667</v>
          </cell>
          <cell r="B14350">
            <v>3219</v>
          </cell>
          <cell r="F14350" t="str">
            <v>CC-00900820</v>
          </cell>
          <cell r="J14350" t="str">
            <v>Schedule Service - AMC</v>
          </cell>
          <cell r="R14350" t="str">
            <v>BVKC374486</v>
          </cell>
          <cell r="AB14350" t="str">
            <v>Already visited on dated 21-3-23, call id- CC-00872879.</v>
          </cell>
        </row>
        <row r="14351">
          <cell r="A14351">
            <v>45036.701365740701</v>
          </cell>
          <cell r="B14351">
            <v>5561</v>
          </cell>
          <cell r="F14351" t="str">
            <v>CC-00900585</v>
          </cell>
          <cell r="J14351" t="str">
            <v>Sales Call</v>
          </cell>
          <cell r="R14351" t="str">
            <v>BSEC376103</v>
          </cell>
          <cell r="AB14351" t="str">
            <v>Sales call carried out for hmr collection</v>
          </cell>
        </row>
        <row r="14352">
          <cell r="A14352">
            <v>45036.691134259301</v>
          </cell>
          <cell r="B14352">
            <v>7853</v>
          </cell>
          <cell r="F14352" t="str">
            <v>CC-00900569</v>
          </cell>
          <cell r="J14352" t="str">
            <v>Sales Call</v>
          </cell>
          <cell r="R14352" t="str">
            <v>BRGS035244</v>
          </cell>
          <cell r="AB14352" t="str">
            <v>Sales call carried out for hmr collection</v>
          </cell>
        </row>
        <row r="14353">
          <cell r="A14353">
            <v>45036.6557986111</v>
          </cell>
          <cell r="B14353">
            <v>2214</v>
          </cell>
          <cell r="F14353" t="str">
            <v>CC-00900478</v>
          </cell>
          <cell r="J14353" t="str">
            <v>Sales Call</v>
          </cell>
          <cell r="R14353" t="str">
            <v>BTHC379417</v>
          </cell>
          <cell r="AB14353" t="str">
            <v>Sales call carried out for hmr collection</v>
          </cell>
        </row>
        <row r="14354">
          <cell r="A14354">
            <v>45036.649282407401</v>
          </cell>
          <cell r="B14354">
            <v>18028</v>
          </cell>
          <cell r="F14354" t="str">
            <v>CC-00900468</v>
          </cell>
          <cell r="J14354" t="str">
            <v>Sales Call</v>
          </cell>
          <cell r="R14354" t="str">
            <v>BMDS031033</v>
          </cell>
          <cell r="AB14354" t="str">
            <v>Sales call carried out for hmr collection</v>
          </cell>
        </row>
        <row r="14355">
          <cell r="A14355">
            <v>45036.640393518501</v>
          </cell>
          <cell r="B14355">
            <v>4315</v>
          </cell>
          <cell r="F14355" t="str">
            <v>CC-00900445</v>
          </cell>
          <cell r="J14355" t="str">
            <v>Sales Call</v>
          </cell>
          <cell r="R14355" t="str">
            <v>BSFC376340</v>
          </cell>
          <cell r="AB14355" t="str">
            <v>Sales call carried out for hmr collection</v>
          </cell>
        </row>
        <row r="14356">
          <cell r="A14356">
            <v>45036.625706018502</v>
          </cell>
          <cell r="B14356">
            <v>23435</v>
          </cell>
          <cell r="F14356" t="str">
            <v>CC-00900414</v>
          </cell>
          <cell r="J14356" t="str">
            <v>Sales Call</v>
          </cell>
          <cell r="R14356" t="str">
            <v>BSDS037649</v>
          </cell>
          <cell r="AB14356" t="str">
            <v>Sales call carried out for hmr collection</v>
          </cell>
        </row>
        <row r="14357">
          <cell r="A14357">
            <v>45036.545312499999</v>
          </cell>
          <cell r="B14357">
            <v>11870</v>
          </cell>
          <cell r="F14357" t="str">
            <v>CC-00900260</v>
          </cell>
          <cell r="J14357" t="str">
            <v>Sales Call</v>
          </cell>
          <cell r="R14357" t="str">
            <v>BTLC377591</v>
          </cell>
          <cell r="AB14357" t="str">
            <v>Sales call carried out for hmr collection</v>
          </cell>
        </row>
        <row r="14358">
          <cell r="A14358">
            <v>45036.505243055602</v>
          </cell>
          <cell r="B14358">
            <v>2820</v>
          </cell>
          <cell r="F14358" t="str">
            <v>CC-00900175</v>
          </cell>
          <cell r="J14358" t="str">
            <v>Complaint - Running With Problem</v>
          </cell>
          <cell r="R14358" t="str">
            <v>BVLD163040</v>
          </cell>
          <cell r="AB14358" t="str">
            <v>Machine under observation 20-04-2023
customer complaint for high DOT more than 100 deg. celcius so chech the termostate valve found in ok check the air filter kit found in ok condition. After then oil cooler, radiator and after cooler cleaned by water wash,check the fan belt tightness found ok after then we had ran the unit and checked on load condition found DOT 102 deg. celsius, so we check same phases another one compititor unit doosan 810 and temperature found 102 deg.celsius. Then we collect the photo and share the same to customer and explain hum that it was happening due to weather .</v>
          </cell>
        </row>
        <row r="14359">
          <cell r="A14359">
            <v>45036.490185185197</v>
          </cell>
          <cell r="B14359">
            <v>2009</v>
          </cell>
          <cell r="F14359" t="str">
            <v>CC-00900147</v>
          </cell>
          <cell r="J14359" t="str">
            <v>Schedule Service</v>
          </cell>
          <cell r="R14359" t="str">
            <v>BVCD163165</v>
          </cell>
          <cell r="AB14359" t="str">
            <v>Change air  filter, oil filter and oil also change engine side air filter</v>
          </cell>
        </row>
        <row r="14360">
          <cell r="A14360">
            <v>45036.481400463003</v>
          </cell>
          <cell r="B14360">
            <v>516</v>
          </cell>
          <cell r="F14360" t="str">
            <v>CC-00900114</v>
          </cell>
          <cell r="J14360" t="str">
            <v>Schedule Service</v>
          </cell>
          <cell r="R14360" t="str">
            <v>BVID163401</v>
          </cell>
          <cell r="AB14360" t="str">
            <v>Change air  filter, oil filter and oil also change engine side air filter</v>
          </cell>
        </row>
        <row r="14361">
          <cell r="A14361">
            <v>45035.729745370401</v>
          </cell>
          <cell r="B14361">
            <v>16113</v>
          </cell>
          <cell r="F14361" t="str">
            <v>CC-00899657</v>
          </cell>
          <cell r="J14361" t="str">
            <v>Sales Call</v>
          </cell>
          <cell r="R14361" t="str">
            <v>BTHS031467</v>
          </cell>
          <cell r="AB14361" t="str">
            <v>Sales call carried out for hmr collection</v>
          </cell>
        </row>
        <row r="14362">
          <cell r="A14362">
            <v>45035.669745370396</v>
          </cell>
          <cell r="B14362">
            <v>1588</v>
          </cell>
          <cell r="F14362" t="str">
            <v>CC-00899508</v>
          </cell>
          <cell r="J14362" t="str">
            <v>Schedule Service</v>
          </cell>
          <cell r="R14362" t="str">
            <v>BVCC376206</v>
          </cell>
          <cell r="AB14362" t="str">
            <v>We attended the machine and changed Air filter, oil filter,oil and clean cooler. Now the machine is running properly.</v>
          </cell>
        </row>
        <row r="14363">
          <cell r="A14363">
            <v>45035.634328703702</v>
          </cell>
          <cell r="B14363">
            <v>4114</v>
          </cell>
          <cell r="F14363" t="str">
            <v>CC-00899418</v>
          </cell>
          <cell r="J14363" t="str">
            <v>Sales Call</v>
          </cell>
          <cell r="R14363" t="str">
            <v>BTHC379544</v>
          </cell>
          <cell r="AB14363" t="str">
            <v>Sales call carried out for hmr collection</v>
          </cell>
        </row>
        <row r="14364">
          <cell r="A14364">
            <v>45035.614537037</v>
          </cell>
          <cell r="B14364">
            <v>66700</v>
          </cell>
          <cell r="F14364" t="str">
            <v>CC-00899367</v>
          </cell>
          <cell r="J14364" t="str">
            <v>Schedule Service</v>
          </cell>
          <cell r="R14364" t="str">
            <v>BNCC370425</v>
          </cell>
          <cell r="AB14364" t="str">
            <v>Today we attend the customer site for general service so we check and found that cooler chock so we clean by castic and change parts 1 air filter 2 oil filter 3 oil 4 air to cooler hose than start machine running ok and temperature 95 c</v>
          </cell>
        </row>
        <row r="14365">
          <cell r="A14365">
            <v>45035.572025463</v>
          </cell>
          <cell r="B14365">
            <v>8375</v>
          </cell>
          <cell r="F14365" t="str">
            <v>CC-00899300</v>
          </cell>
          <cell r="J14365" t="str">
            <v>Sales Call</v>
          </cell>
          <cell r="R14365" t="str">
            <v>109279</v>
          </cell>
          <cell r="AB14365" t="str">
            <v>HMR RUNNING HOUR COLLECTED. SALES CALL</v>
          </cell>
        </row>
        <row r="14366">
          <cell r="A14366">
            <v>45035.4460300926</v>
          </cell>
          <cell r="B14366">
            <v>30</v>
          </cell>
          <cell r="F14366" t="str">
            <v>CC-00899012</v>
          </cell>
          <cell r="J14366" t="str">
            <v>Complaint - Running With Problem</v>
          </cell>
          <cell r="R14366" t="str">
            <v>BWKS031684</v>
          </cell>
          <cell r="AB14366" t="str">
            <v>Attend the site for complain of pressure gauge not working so check and found receiver tank pressure gauge not working So change pressure gauge under FOC basis. Correct contact number 9771480433
Talked to customer and agree to close call</v>
          </cell>
        </row>
        <row r="14367">
          <cell r="A14367">
            <v>45035.4207523148</v>
          </cell>
          <cell r="B14367"/>
          <cell r="F14367" t="str">
            <v>CC-00898953</v>
          </cell>
          <cell r="J14367" t="str">
            <v>Complaint - Running With Problem</v>
          </cell>
          <cell r="R14367"/>
          <cell r="AB14367" t="str">
            <v>Service quote shared with customer waiting for approval 19-04-2023
Service quote shared with customer waiting for approval 20-04-2023
Service quote shared with customer waiting for approval 22-04-2023..
Service quote shared with customer waiting for approval 25-04-2023</v>
          </cell>
        </row>
        <row r="14368">
          <cell r="A14368">
            <v>45034.592916666697</v>
          </cell>
          <cell r="B14368">
            <v>55415</v>
          </cell>
          <cell r="F14368" t="str">
            <v>CC-00898221</v>
          </cell>
          <cell r="J14368" t="str">
            <v>General Service</v>
          </cell>
          <cell r="R14368" t="str">
            <v>BLFS040558</v>
          </cell>
          <cell r="AB14368" t="str">
            <v>We attended the site and changed solenoid as its time over.Now the machine is running properly.</v>
          </cell>
        </row>
        <row r="14369">
          <cell r="A14369">
            <v>45034.543726851902</v>
          </cell>
          <cell r="B14369">
            <v>12621</v>
          </cell>
          <cell r="F14369" t="str">
            <v>CC-00898116</v>
          </cell>
          <cell r="J14369" t="str">
            <v>Schedule Service</v>
          </cell>
          <cell r="R14369" t="str">
            <v>BTDS044313</v>
          </cell>
          <cell r="AB14369" t="str">
            <v>We attended the site and changed Air filter, Oil filter,separator,oil.Now the machine is running properly.</v>
          </cell>
        </row>
        <row r="14370">
          <cell r="A14370">
            <v>45034.542546296303</v>
          </cell>
          <cell r="B14370">
            <v>11914</v>
          </cell>
          <cell r="F14370" t="str">
            <v>CC-00898110</v>
          </cell>
          <cell r="J14370" t="str">
            <v>Schedule Service</v>
          </cell>
          <cell r="R14370" t="str">
            <v>BTDS044304</v>
          </cell>
          <cell r="AB14370" t="str">
            <v>We attended the site and changed separator.Now the machine is running properly.</v>
          </cell>
        </row>
        <row r="14371">
          <cell r="A14371">
            <v>45034.509375000001</v>
          </cell>
          <cell r="B14371">
            <v>3275</v>
          </cell>
          <cell r="F14371" t="str">
            <v>CC-00897986</v>
          </cell>
          <cell r="J14371" t="str">
            <v>Complaint - Running With Problem</v>
          </cell>
          <cell r="R14371" t="str">
            <v>BUDC372327</v>
          </cell>
          <cell r="AB14371" t="str">
            <v>Today we attend the customer site for complain High temperature tripping so we check and found that cooler fan not working so we change cooler fan than start machine running ok and temperature at 90 c
Waiting for customer satisfactions
Customer satisfied to close call</v>
          </cell>
        </row>
        <row r="14372">
          <cell r="A14372">
            <v>45033.705474536997</v>
          </cell>
          <cell r="B14372">
            <v>225</v>
          </cell>
          <cell r="F14372" t="str">
            <v>CC-00897348</v>
          </cell>
          <cell r="J14372" t="str">
            <v>Complaint - Running With Problem</v>
          </cell>
          <cell r="R14372" t="str">
            <v>CIHE600078</v>
          </cell>
          <cell r="AB14372" t="str">
            <v>We attended the site and checked the pressure switch and NRV was not working. So we changed both.</v>
          </cell>
        </row>
        <row r="14373">
          <cell r="A14373">
            <v>45033.704062500001</v>
          </cell>
          <cell r="B14373">
            <v>19210</v>
          </cell>
          <cell r="F14373" t="str">
            <v>CC-00897343</v>
          </cell>
          <cell r="J14373" t="str">
            <v>Schedule Service</v>
          </cell>
          <cell r="R14373" t="str">
            <v>BSCS037449</v>
          </cell>
          <cell r="AB14373" t="str">
            <v>We attended the site and changed Air filter, oil filter, separator and oil. Service done.</v>
          </cell>
        </row>
        <row r="14374">
          <cell r="A14374">
            <v>45033.664409722202</v>
          </cell>
          <cell r="B14374">
            <v>7020</v>
          </cell>
          <cell r="F14374" t="str">
            <v>CC-00897216</v>
          </cell>
          <cell r="J14374" t="str">
            <v>Sales Call</v>
          </cell>
          <cell r="R14374" t="str">
            <v>BMGC370521</v>
          </cell>
          <cell r="AB14374" t="str">
            <v>I attended the machine and changed Air filter, oil filter, oil and AOS.</v>
          </cell>
        </row>
        <row r="14375">
          <cell r="A14375">
            <v>45033.662337962996</v>
          </cell>
          <cell r="B14375">
            <v>21680</v>
          </cell>
          <cell r="F14375" t="str">
            <v>CC-00897207</v>
          </cell>
          <cell r="J14375" t="str">
            <v>Sales Call</v>
          </cell>
          <cell r="R14375" t="str">
            <v>BMFS031276</v>
          </cell>
          <cell r="AB14375" t="str">
            <v>I attended the machine and changed Air filter, oil filter, oil and AOS.</v>
          </cell>
        </row>
        <row r="14376">
          <cell r="A14376">
            <v>45033.66</v>
          </cell>
          <cell r="B14376">
            <v>16652</v>
          </cell>
          <cell r="F14376" t="str">
            <v>CC-00897200</v>
          </cell>
          <cell r="J14376" t="str">
            <v>Sales Call</v>
          </cell>
          <cell r="R14376" t="str">
            <v>BSFS043411</v>
          </cell>
          <cell r="AB14376" t="str">
            <v>I attended the machine and changed Air filter, oil filter, oil and AOS.</v>
          </cell>
        </row>
        <row r="14377">
          <cell r="A14377">
            <v>45033.632881944402</v>
          </cell>
          <cell r="B14377">
            <v>1118</v>
          </cell>
          <cell r="F14377" t="str">
            <v>CC-00897144</v>
          </cell>
          <cell r="J14377" t="str">
            <v>Sales Call</v>
          </cell>
          <cell r="R14377" t="str">
            <v>BUDD220683</v>
          </cell>
          <cell r="AB14377" t="str">
            <v>Sales call carried out for HMR collection</v>
          </cell>
        </row>
        <row r="14378">
          <cell r="A14378">
            <v>45033.630057870403</v>
          </cell>
          <cell r="B14378">
            <v>6630</v>
          </cell>
          <cell r="F14378" t="str">
            <v>CC-00897138</v>
          </cell>
          <cell r="J14378" t="str">
            <v>Sales Call</v>
          </cell>
          <cell r="R14378" t="str">
            <v>BULD162559</v>
          </cell>
          <cell r="AB14378" t="str">
            <v>Sales call carried out for HMR collection</v>
          </cell>
        </row>
        <row r="14379">
          <cell r="A14379">
            <v>45033.625995370399</v>
          </cell>
          <cell r="B14379">
            <v>86</v>
          </cell>
          <cell r="F14379" t="str">
            <v>CC-00897128</v>
          </cell>
          <cell r="J14379" t="str">
            <v>Sales Call</v>
          </cell>
          <cell r="R14379" t="str">
            <v>BVED163244</v>
          </cell>
          <cell r="AB14379" t="str">
            <v>Sales call carried out for HMR collection</v>
          </cell>
        </row>
        <row r="14380">
          <cell r="A14380">
            <v>45033.622939814799</v>
          </cell>
          <cell r="B14380">
            <v>2180</v>
          </cell>
          <cell r="F14380" t="str">
            <v>CC-00897122</v>
          </cell>
          <cell r="J14380" t="str">
            <v>Complaint - Running With Problem</v>
          </cell>
          <cell r="R14380" t="str">
            <v>BVJD162972</v>
          </cell>
          <cell r="AB14380" t="str">
            <v>Attend the site for an electrical issue that 15 amp fuse blown out continuously, so check charging alternator output voltage found 26 Amps, after then check body earthing found ok , check panel board wiring circuit found one fuse wire in little cut condition which touching the panel board back cover which cause for fuse blown out , so re connect the wire gently and putted one new fuse 15 amp, after all wiring check up done and rectified the shoring section. Now unit is running in normal conditiin.</v>
          </cell>
        </row>
        <row r="14381">
          <cell r="A14381">
            <v>45033.580729166701</v>
          </cell>
          <cell r="B14381">
            <v>4774</v>
          </cell>
          <cell r="F14381" t="str">
            <v>CC-00897045</v>
          </cell>
          <cell r="J14381" t="str">
            <v>Sales Call</v>
          </cell>
          <cell r="R14381" t="str">
            <v>BSJC374595</v>
          </cell>
          <cell r="AB14381" t="str">
            <v>I attended the machine and changed Air filter, oil filter, separator, oil.</v>
          </cell>
        </row>
        <row r="14382">
          <cell r="A14382">
            <v>45033.566851851901</v>
          </cell>
          <cell r="B14382">
            <v>16541</v>
          </cell>
          <cell r="F14382" t="str">
            <v>CC-00897017</v>
          </cell>
          <cell r="J14382" t="str">
            <v>Sales Call</v>
          </cell>
          <cell r="R14382" t="str">
            <v>BJHS031586</v>
          </cell>
          <cell r="AB14382" t="str">
            <v>I attended the machine and changed Air filter, oil filter, oil and AOS.</v>
          </cell>
        </row>
        <row r="14383">
          <cell r="A14383">
            <v>45033.563611111102</v>
          </cell>
          <cell r="B14383">
            <v>18137</v>
          </cell>
          <cell r="F14383" t="str">
            <v>CC-00897008</v>
          </cell>
          <cell r="J14383" t="str">
            <v>Sales Call</v>
          </cell>
          <cell r="R14383" t="str">
            <v>GOEC370631</v>
          </cell>
          <cell r="AB14383" t="str">
            <v>I attended the machine and changed Air filter, oil filter, separator, oil.</v>
          </cell>
        </row>
        <row r="14384">
          <cell r="A14384">
            <v>45033.563518518502</v>
          </cell>
          <cell r="B14384">
            <v>17735</v>
          </cell>
          <cell r="F14384" t="str">
            <v>CC-00897007</v>
          </cell>
          <cell r="J14384" t="str">
            <v>Schedule Service</v>
          </cell>
          <cell r="R14384" t="str">
            <v>BTGS031205</v>
          </cell>
          <cell r="AB14384" t="str">
            <v>We visited site and service done today in unit during change the parts in service 1.Air filter, 2.Oil filter, 3. Separator and 4.Oil xd after than start for check unit running well.</v>
          </cell>
        </row>
        <row r="14385">
          <cell r="A14385">
            <v>45033.5617824074</v>
          </cell>
          <cell r="B14385">
            <v>5103</v>
          </cell>
          <cell r="F14385" t="str">
            <v>CC-00897003</v>
          </cell>
          <cell r="J14385" t="str">
            <v>Sales Call</v>
          </cell>
          <cell r="R14385" t="str">
            <v>BREC373493</v>
          </cell>
          <cell r="AB14385" t="str">
            <v>I attended the machine and changed Air filter, oil filter, oil.</v>
          </cell>
        </row>
        <row r="14386">
          <cell r="A14386">
            <v>45033.5562615741</v>
          </cell>
          <cell r="B14386">
            <v>5450</v>
          </cell>
          <cell r="F14386" t="str">
            <v>CC-00896995</v>
          </cell>
          <cell r="J14386" t="str">
            <v>Complaint - Breakdown</v>
          </cell>
          <cell r="R14386" t="str">
            <v>BTED200706</v>
          </cell>
          <cell r="AB14386" t="str">
            <v>Machine under observation 17-04-2023
Machine under observation 18-04-2023
Dismental Airend at our workshop and check found dust entry and rotor contact so we change bearing kit and clean housing. After that test air end found running ok.
Airend refittment by customer itself.
Correct contact number - 9263996999</v>
          </cell>
        </row>
        <row r="14387">
          <cell r="A14387">
            <v>45033.551747685196</v>
          </cell>
          <cell r="B14387">
            <v>1183</v>
          </cell>
          <cell r="F14387" t="str">
            <v>CC-00896986</v>
          </cell>
          <cell r="J14387" t="str">
            <v>Sales Call</v>
          </cell>
          <cell r="R14387" t="str">
            <v>BUID220795</v>
          </cell>
          <cell r="AB14387" t="str">
            <v>for HMR</v>
          </cell>
        </row>
        <row r="14388">
          <cell r="A14388">
            <v>45033.549189814803</v>
          </cell>
          <cell r="B14388">
            <v>625</v>
          </cell>
          <cell r="F14388" t="str">
            <v>CC-00896978</v>
          </cell>
          <cell r="J14388" t="str">
            <v>Sales Call</v>
          </cell>
          <cell r="R14388" t="str">
            <v>BVGD121497</v>
          </cell>
          <cell r="AB14388" t="str">
            <v>for HMR</v>
          </cell>
        </row>
        <row r="14389">
          <cell r="A14389">
            <v>45033.546851851897</v>
          </cell>
          <cell r="B14389">
            <v>456</v>
          </cell>
          <cell r="F14389" t="str">
            <v>CC-00896972</v>
          </cell>
          <cell r="J14389" t="str">
            <v>Sales Call</v>
          </cell>
          <cell r="R14389" t="str">
            <v>BVDD163198</v>
          </cell>
          <cell r="AB14389" t="str">
            <v>For HMR</v>
          </cell>
        </row>
        <row r="14390">
          <cell r="A14390">
            <v>45033.545868055597</v>
          </cell>
          <cell r="B14390">
            <v>30242</v>
          </cell>
          <cell r="F14390" t="str">
            <v>CC-00896969</v>
          </cell>
          <cell r="J14390" t="str">
            <v>Sales Call</v>
          </cell>
          <cell r="R14390" t="str">
            <v>BUKC370499</v>
          </cell>
          <cell r="AB14390" t="str">
            <v>I attended the machine and changed Air filter, oil filter, separator, oil.</v>
          </cell>
        </row>
        <row r="14391">
          <cell r="A14391">
            <v>45033.543275463002</v>
          </cell>
          <cell r="B14391">
            <v>1275</v>
          </cell>
          <cell r="F14391" t="str">
            <v>CC-00896961</v>
          </cell>
          <cell r="J14391" t="str">
            <v>Sales Call</v>
          </cell>
          <cell r="R14391" t="str">
            <v>BNJC370072</v>
          </cell>
          <cell r="AB14391" t="str">
            <v>I attended the machine and changed Air filter, oil filter, separator, oil and Valve.</v>
          </cell>
        </row>
        <row r="14392">
          <cell r="A14392">
            <v>45033.5391550926</v>
          </cell>
          <cell r="B14392">
            <v>17308</v>
          </cell>
          <cell r="F14392" t="str">
            <v>CC-00896949</v>
          </cell>
          <cell r="J14392" t="str">
            <v>Sales Call</v>
          </cell>
          <cell r="R14392" t="str">
            <v>BSGC376577</v>
          </cell>
          <cell r="AB14392" t="str">
            <v>I attended the machine and changed Air filter, oil filter, oil.</v>
          </cell>
        </row>
        <row r="14393">
          <cell r="A14393">
            <v>45033.533854166701</v>
          </cell>
          <cell r="B14393">
            <v>27978</v>
          </cell>
          <cell r="F14393" t="str">
            <v>CC-00896934</v>
          </cell>
          <cell r="J14393" t="str">
            <v>Sales Call</v>
          </cell>
          <cell r="R14393" t="str">
            <v>GNES040048</v>
          </cell>
          <cell r="AB14393" t="str">
            <v>I attended the machine and changed Air filter, oil filter, separator, oil and Valve kit.</v>
          </cell>
        </row>
        <row r="14394">
          <cell r="A14394">
            <v>45033.530879629601</v>
          </cell>
          <cell r="B14394">
            <v>9379</v>
          </cell>
          <cell r="F14394" t="str">
            <v>CC-00896931</v>
          </cell>
          <cell r="J14394" t="str">
            <v>Sales Call</v>
          </cell>
          <cell r="R14394" t="str">
            <v>BQFC370869</v>
          </cell>
          <cell r="AB14394" t="str">
            <v>I attended the machine and changed Air filter, oil filter, separator, oil and Valve kit.</v>
          </cell>
        </row>
        <row r="14395">
          <cell r="A14395">
            <v>45033.524733796301</v>
          </cell>
          <cell r="B14395">
            <v>37293</v>
          </cell>
          <cell r="F14395" t="str">
            <v>CC-00896914</v>
          </cell>
          <cell r="J14395" t="str">
            <v>Sales Call</v>
          </cell>
          <cell r="R14395" t="str">
            <v>GNFS040092</v>
          </cell>
          <cell r="AB14395" t="str">
            <v>I attended the machine and changed Air filter, oil filter, separator, oil.</v>
          </cell>
        </row>
        <row r="14396">
          <cell r="A14396">
            <v>45033.523043981499</v>
          </cell>
          <cell r="B14396">
            <v>14080</v>
          </cell>
          <cell r="F14396" t="str">
            <v>CC-00896909</v>
          </cell>
          <cell r="J14396" t="str">
            <v>Sales Call</v>
          </cell>
          <cell r="R14396" t="str">
            <v>BQIS031848</v>
          </cell>
          <cell r="AB14396" t="str">
            <v>I attended the machine and changed Air filter, oil filter, separator, oil.</v>
          </cell>
        </row>
        <row r="14397">
          <cell r="A14397">
            <v>45032.285254629598</v>
          </cell>
          <cell r="B14397">
            <v>13011</v>
          </cell>
          <cell r="F14397" t="str">
            <v>CC-00896174</v>
          </cell>
          <cell r="J14397" t="str">
            <v>Schedule Service - AMC</v>
          </cell>
          <cell r="R14397" t="str">
            <v>BPIC370386</v>
          </cell>
          <cell r="AB14397" t="str">
            <v>AMC Visit Done</v>
          </cell>
        </row>
        <row r="14398">
          <cell r="A14398">
            <v>45031.664814814802</v>
          </cell>
          <cell r="B14398">
            <v>19945</v>
          </cell>
          <cell r="F14398" t="str">
            <v>CC-00895899</v>
          </cell>
          <cell r="J14398" t="str">
            <v>Complaint - Running With Problem</v>
          </cell>
          <cell r="R14398" t="str">
            <v>ONIC370102</v>
          </cell>
          <cell r="AB14398" t="str">
            <v>Today we attend the customer site for complain High temperature tripping so we check and found that cooler chock so we clean by castic and change oil than start machine running ok and temperature at 93c</v>
          </cell>
        </row>
        <row r="14399">
          <cell r="A14399">
            <v>45031.661273148202</v>
          </cell>
          <cell r="B14399">
            <v>0</v>
          </cell>
          <cell r="F14399" t="str">
            <v>CC-00895889</v>
          </cell>
          <cell r="J14399" t="str">
            <v>Complaint - Running With Problem</v>
          </cell>
          <cell r="R14399" t="str">
            <v>CKGM380065</v>
          </cell>
          <cell r="AB14399" t="str">
            <v>We visited site and change 100 dia disc valve kit and start for check unit running well. But service required. quotation given.</v>
          </cell>
        </row>
        <row r="14400">
          <cell r="A14400">
            <v>45031.606921296298</v>
          </cell>
          <cell r="B14400">
            <v>9714</v>
          </cell>
          <cell r="F14400" t="str">
            <v>CC-00895765</v>
          </cell>
          <cell r="J14400" t="str">
            <v>Schedule Service</v>
          </cell>
          <cell r="R14400" t="str">
            <v>BTDD162169</v>
          </cell>
          <cell r="AB14400" t="str">
            <v>Change Air filter, oil filter and oil also change engine side air filter</v>
          </cell>
        </row>
        <row r="14401">
          <cell r="A14401">
            <v>45031.605381944399</v>
          </cell>
          <cell r="B14401">
            <v>5980</v>
          </cell>
          <cell r="F14401" t="str">
            <v>CC-00895761</v>
          </cell>
          <cell r="J14401" t="str">
            <v>Schedule Service</v>
          </cell>
          <cell r="R14401" t="str">
            <v>BTCD162149</v>
          </cell>
          <cell r="AB14401" t="str">
            <v>Change Air filter, oil filter and oil also change engine side air filter</v>
          </cell>
        </row>
        <row r="14402">
          <cell r="A14402">
            <v>45031.580659722204</v>
          </cell>
          <cell r="B14402">
            <v>126</v>
          </cell>
          <cell r="F14402" t="str">
            <v>CC-00895723</v>
          </cell>
          <cell r="J14402" t="str">
            <v>Complaint - Running With Problem</v>
          </cell>
          <cell r="R14402" t="str">
            <v>BVED163244</v>
          </cell>
          <cell r="AB14402" t="str">
            <v>Attend the site and inspect the problem found DOT 105 deg celsius so check fan belt found some loosen condition so re tightened the fan belt little once, after then run the unit on load condition found DOT 98 deg celsius now unit is running in limit parameters.</v>
          </cell>
        </row>
        <row r="14403">
          <cell r="A14403">
            <v>45031.5413078704</v>
          </cell>
          <cell r="B14403">
            <v>16861</v>
          </cell>
          <cell r="F14403" t="str">
            <v>CC-00895651</v>
          </cell>
          <cell r="J14403" t="str">
            <v>Sales Call</v>
          </cell>
          <cell r="R14403" t="str">
            <v>BSGS043528</v>
          </cell>
          <cell r="AB14403" t="str">
            <v>I attended the site and checked all the parameters found machine running properly.</v>
          </cell>
        </row>
        <row r="14404">
          <cell r="A14404">
            <v>45031.538761574098</v>
          </cell>
          <cell r="B14404">
            <v>10736</v>
          </cell>
          <cell r="F14404" t="str">
            <v>CC-00895646</v>
          </cell>
          <cell r="J14404" t="str">
            <v>Sales Call</v>
          </cell>
          <cell r="R14404" t="str">
            <v>BTLS039851</v>
          </cell>
          <cell r="AB14404" t="str">
            <v>I attended the site and changed Air filter, oil filter, oil, Separator, Valve kit..WORK DONE</v>
          </cell>
        </row>
        <row r="14405">
          <cell r="A14405">
            <v>45031.536585648202</v>
          </cell>
          <cell r="B14405">
            <v>11601</v>
          </cell>
          <cell r="F14405" t="str">
            <v>CC-00895641</v>
          </cell>
          <cell r="J14405" t="str">
            <v>Sales Call</v>
          </cell>
          <cell r="R14405" t="str">
            <v>BTLS039719</v>
          </cell>
          <cell r="AB14405" t="str">
            <v>I attended the site and changed Air filter, oil filter, oil, Separator, Valve kit.</v>
          </cell>
        </row>
        <row r="14406">
          <cell r="A14406">
            <v>45031.5258680556</v>
          </cell>
          <cell r="B14406">
            <v>6526</v>
          </cell>
          <cell r="F14406" t="str">
            <v>CC-00895614</v>
          </cell>
          <cell r="J14406" t="str">
            <v>Sales Call</v>
          </cell>
          <cell r="R14406" t="str">
            <v>BQAC373733</v>
          </cell>
          <cell r="AB14406" t="str">
            <v>I attended the site and checked all the parameters found machine running properly.</v>
          </cell>
        </row>
        <row r="14407">
          <cell r="A14407">
            <v>45031.489918981497</v>
          </cell>
          <cell r="B14407">
            <v>0</v>
          </cell>
          <cell r="F14407" t="str">
            <v>CC-00895508</v>
          </cell>
          <cell r="J14407" t="str">
            <v>General Service</v>
          </cell>
          <cell r="R14407" t="str">
            <v>CVFE710566</v>
          </cell>
          <cell r="AB14407" t="str">
            <v>I attended the site and changed Air filter, oil and found machine running properly.</v>
          </cell>
        </row>
        <row r="14408">
          <cell r="A14408">
            <v>45031.477395833303</v>
          </cell>
          <cell r="B14408">
            <v>10000</v>
          </cell>
          <cell r="F14408" t="str">
            <v>CC-00895470</v>
          </cell>
          <cell r="J14408" t="str">
            <v>Sales Call</v>
          </cell>
          <cell r="R14408" t="str">
            <v>BIBS040161</v>
          </cell>
          <cell r="AB14408" t="str">
            <v>I attended the site and changed Air filter, oil filter, oil.</v>
          </cell>
        </row>
        <row r="14409">
          <cell r="A14409">
            <v>45031.475243055596</v>
          </cell>
          <cell r="B14409">
            <v>18807</v>
          </cell>
          <cell r="F14409" t="str">
            <v>CC-00895462</v>
          </cell>
          <cell r="J14409" t="str">
            <v>Sales Call</v>
          </cell>
          <cell r="R14409" t="str">
            <v>BQIS040809</v>
          </cell>
          <cell r="AB14409" t="str">
            <v>I attended the site and changed Air filter, oil filter, oil.</v>
          </cell>
        </row>
        <row r="14410">
          <cell r="A14410">
            <v>45031.468240740702</v>
          </cell>
          <cell r="B14410">
            <v>37</v>
          </cell>
          <cell r="F14410" t="str">
            <v>CC-00895433</v>
          </cell>
          <cell r="J14410" t="str">
            <v>Sales Call</v>
          </cell>
          <cell r="R14410" t="str">
            <v>BUIS036656</v>
          </cell>
          <cell r="AB14410" t="str">
            <v>I attended the site and changed Air filter, oil filter, oil.</v>
          </cell>
        </row>
        <row r="14411">
          <cell r="A14411">
            <v>45030.7358564815</v>
          </cell>
          <cell r="B14411">
            <v>3245</v>
          </cell>
          <cell r="F14411" t="str">
            <v>CC-00895059</v>
          </cell>
          <cell r="J14411" t="str">
            <v>General Service</v>
          </cell>
          <cell r="R14411" t="str">
            <v>BUDC372327</v>
          </cell>
          <cell r="AB14411" t="str">
            <v>I attended the site and found a cooler fan burnt so advised the customer to arrange service parts.</v>
          </cell>
        </row>
        <row r="14412">
          <cell r="A14412">
            <v>45030.545231481497</v>
          </cell>
          <cell r="B14412">
            <v>26582</v>
          </cell>
          <cell r="F14412" t="str">
            <v>CC-00894627</v>
          </cell>
          <cell r="J14412" t="str">
            <v>Schedule Service</v>
          </cell>
          <cell r="R14412" t="str">
            <v>BRGS035169</v>
          </cell>
          <cell r="AB14412" t="str">
            <v>Today we attend the customer site for general service so we change parts 1 air filter 2 oil filter than start machine running ok</v>
          </cell>
        </row>
        <row r="14413">
          <cell r="A14413">
            <v>45029.490983796299</v>
          </cell>
          <cell r="B14413">
            <v>310</v>
          </cell>
          <cell r="F14413" t="str">
            <v>CC-00893430</v>
          </cell>
          <cell r="J14413" t="str">
            <v>Sales Call</v>
          </cell>
          <cell r="R14413" t="str">
            <v>BVDD121453</v>
          </cell>
          <cell r="AB14413" t="str">
            <v>for HMR</v>
          </cell>
        </row>
        <row r="14414">
          <cell r="A14414">
            <v>45029.489212963003</v>
          </cell>
          <cell r="B14414">
            <v>774</v>
          </cell>
          <cell r="F14414" t="str">
            <v>CC-00893427</v>
          </cell>
          <cell r="J14414" t="str">
            <v>Sales Call</v>
          </cell>
          <cell r="R14414" t="str">
            <v>BUHL152930</v>
          </cell>
          <cell r="AB14414" t="str">
            <v>for HMR</v>
          </cell>
        </row>
        <row r="14415">
          <cell r="A14415">
            <v>45029.487638888902</v>
          </cell>
          <cell r="B14415">
            <v>516</v>
          </cell>
          <cell r="F14415" t="str">
            <v>CC-00893422</v>
          </cell>
          <cell r="J14415" t="str">
            <v>Sales Call</v>
          </cell>
          <cell r="R14415" t="str">
            <v>BUCD121174</v>
          </cell>
          <cell r="AB14415" t="str">
            <v>for HMR</v>
          </cell>
        </row>
        <row r="14416">
          <cell r="A14416">
            <v>45029.477442129602</v>
          </cell>
          <cell r="B14416">
            <v>481</v>
          </cell>
          <cell r="F14416" t="str">
            <v>CC-00893401</v>
          </cell>
          <cell r="J14416" t="str">
            <v>Sales Call</v>
          </cell>
          <cell r="R14416" t="str">
            <v>BUID121299</v>
          </cell>
          <cell r="AB14416" t="str">
            <v>for HMR</v>
          </cell>
        </row>
        <row r="14417">
          <cell r="A14417">
            <v>45029.467303240701</v>
          </cell>
          <cell r="B14417">
            <v>567</v>
          </cell>
          <cell r="F14417" t="str">
            <v>CC-00893374</v>
          </cell>
          <cell r="J14417" t="str">
            <v>Sales Call</v>
          </cell>
          <cell r="R14417" t="str">
            <v>BUHD121280</v>
          </cell>
          <cell r="AB14417" t="str">
            <v>for HMR</v>
          </cell>
        </row>
        <row r="14418">
          <cell r="A14418">
            <v>45029.465138888903</v>
          </cell>
          <cell r="B14418">
            <v>2675</v>
          </cell>
          <cell r="F14418" t="str">
            <v>CC-00893367</v>
          </cell>
          <cell r="J14418" t="str">
            <v>Sales Call</v>
          </cell>
          <cell r="R14418" t="str">
            <v>BUAL160585</v>
          </cell>
          <cell r="AB14418" t="str">
            <v>for HMR</v>
          </cell>
        </row>
        <row r="14419">
          <cell r="A14419">
            <v>45029.463564814803</v>
          </cell>
          <cell r="B14419">
            <v>4032</v>
          </cell>
          <cell r="F14419" t="str">
            <v>CC-00893359</v>
          </cell>
          <cell r="J14419" t="str">
            <v>Sales Call</v>
          </cell>
          <cell r="R14419" t="str">
            <v>BULL160564</v>
          </cell>
          <cell r="AB14419" t="str">
            <v>for HMR</v>
          </cell>
        </row>
        <row r="14420">
          <cell r="A14420">
            <v>45029.460810185199</v>
          </cell>
          <cell r="B14420">
            <v>3305</v>
          </cell>
          <cell r="F14420" t="str">
            <v>CC-00893353</v>
          </cell>
          <cell r="J14420" t="str">
            <v>Sales Call</v>
          </cell>
          <cell r="R14420" t="str">
            <v>BUAL160593</v>
          </cell>
          <cell r="AB14420" t="str">
            <v>for HMR</v>
          </cell>
        </row>
        <row r="14421">
          <cell r="A14421">
            <v>45029.458946759303</v>
          </cell>
          <cell r="B14421">
            <v>998</v>
          </cell>
          <cell r="F14421" t="str">
            <v>CC-00893346</v>
          </cell>
          <cell r="J14421" t="str">
            <v>Sales Call</v>
          </cell>
          <cell r="R14421" t="str">
            <v>BUKD230773</v>
          </cell>
          <cell r="AB14421" t="str">
            <v>for HMR</v>
          </cell>
        </row>
        <row r="14422">
          <cell r="A14422">
            <v>45029.457326388903</v>
          </cell>
          <cell r="B14422">
            <v>7590</v>
          </cell>
          <cell r="F14422" t="str">
            <v>CC-00893342</v>
          </cell>
          <cell r="J14422" t="str">
            <v>Sales Call</v>
          </cell>
          <cell r="R14422" t="str">
            <v>BULL160559</v>
          </cell>
          <cell r="AB14422" t="str">
            <v>for HMR</v>
          </cell>
        </row>
        <row r="14423">
          <cell r="A14423">
            <v>45029.452118055597</v>
          </cell>
          <cell r="B14423">
            <v>936</v>
          </cell>
          <cell r="F14423" t="str">
            <v>CC-00893336</v>
          </cell>
          <cell r="J14423" t="str">
            <v>Sales Call</v>
          </cell>
          <cell r="R14423" t="str">
            <v>BULD121094</v>
          </cell>
          <cell r="AB14423" t="str">
            <v>For HMR</v>
          </cell>
        </row>
        <row r="14424">
          <cell r="A14424">
            <v>45029.450011574103</v>
          </cell>
          <cell r="B14424">
            <v>510</v>
          </cell>
          <cell r="F14424" t="str">
            <v>CC-00893328</v>
          </cell>
          <cell r="J14424" t="str">
            <v>Schedule Service</v>
          </cell>
          <cell r="R14424" t="str">
            <v>BUID220797</v>
          </cell>
          <cell r="AB14424" t="str">
            <v>change Air filter, oil filter, separator and oil also change engine side air filter</v>
          </cell>
        </row>
        <row r="14425">
          <cell r="A14425">
            <v>45028.6967939815</v>
          </cell>
          <cell r="B14425">
            <v>7278</v>
          </cell>
          <cell r="F14425" t="str">
            <v>CC-00892793</v>
          </cell>
          <cell r="J14425" t="str">
            <v>Schedule Service</v>
          </cell>
          <cell r="R14425" t="str">
            <v>BMED200254</v>
          </cell>
          <cell r="AB14425" t="str">
            <v>Change oil filter, separator and oil change</v>
          </cell>
        </row>
        <row r="14426">
          <cell r="A14426">
            <v>45028.694803240702</v>
          </cell>
          <cell r="B14426">
            <v>4443</v>
          </cell>
          <cell r="F14426" t="str">
            <v>CC-00892781</v>
          </cell>
          <cell r="J14426" t="str">
            <v>Schedule Service</v>
          </cell>
          <cell r="R14426" t="str">
            <v>BUFD162814</v>
          </cell>
          <cell r="AB14426" t="str">
            <v>Change Air filter, oil filter, separator, BDV KIT, ARV KIT, Actuator kit, Pressure regulator kit, MPV kit and oil also change engine side air filter</v>
          </cell>
        </row>
        <row r="14427">
          <cell r="A14427">
            <v>45028.671354166698</v>
          </cell>
          <cell r="B14427">
            <v>5</v>
          </cell>
          <cell r="F14427" t="str">
            <v>CC-00892708</v>
          </cell>
          <cell r="J14427" t="str">
            <v>Sales Call</v>
          </cell>
          <cell r="R14427" t="str">
            <v>BVFD163261</v>
          </cell>
          <cell r="AB14427" t="str">
            <v>Sales call carried out for HMR collection</v>
          </cell>
        </row>
        <row r="14428">
          <cell r="A14428">
            <v>45028.671041666697</v>
          </cell>
          <cell r="B14428">
            <v>1</v>
          </cell>
          <cell r="F14428" t="str">
            <v>CC-00892706</v>
          </cell>
          <cell r="J14428" t="str">
            <v>Sales Call</v>
          </cell>
          <cell r="R14428" t="str">
            <v>BWKD163543</v>
          </cell>
          <cell r="AB14428" t="str">
            <v>Sales call carried out for HMR collection</v>
          </cell>
        </row>
        <row r="14429">
          <cell r="A14429">
            <v>45028.669374999998</v>
          </cell>
          <cell r="B14429">
            <v>1</v>
          </cell>
          <cell r="F14429" t="str">
            <v>CC-00892702</v>
          </cell>
          <cell r="J14429" t="str">
            <v>Sales Call</v>
          </cell>
          <cell r="R14429" t="str">
            <v>BWKD163512</v>
          </cell>
          <cell r="AB14429" t="str">
            <v>Sales call carried out for HMR collection</v>
          </cell>
        </row>
        <row r="14430">
          <cell r="A14430">
            <v>45028.5848611111</v>
          </cell>
          <cell r="B14430">
            <v>19935</v>
          </cell>
          <cell r="F14430" t="str">
            <v>CC-00892485</v>
          </cell>
          <cell r="J14430" t="str">
            <v>Schedule Service</v>
          </cell>
          <cell r="R14430" t="str">
            <v>GOCS030806</v>
          </cell>
          <cell r="AB14430" t="str">
            <v>Visited the site and change parts Oil filter, Air filter, separator. Unit running properly.</v>
          </cell>
        </row>
        <row r="14431">
          <cell r="A14431">
            <v>45028.574722222198</v>
          </cell>
          <cell r="B14431">
            <v>29361</v>
          </cell>
          <cell r="F14431" t="str">
            <v>CC-00892464</v>
          </cell>
          <cell r="J14431" t="str">
            <v>Schedule Service</v>
          </cell>
          <cell r="R14431" t="str">
            <v>BLIS031950</v>
          </cell>
          <cell r="AB14431" t="str">
            <v>Visited the site and change parts Oil filter, Air filter. Unit running properly</v>
          </cell>
        </row>
        <row r="14432">
          <cell r="A14432">
            <v>45028.474722222199</v>
          </cell>
          <cell r="B14432">
            <v>1909</v>
          </cell>
          <cell r="F14432" t="str">
            <v>CC-00892250</v>
          </cell>
          <cell r="J14432" t="str">
            <v>Complaint - Running With Problem</v>
          </cell>
          <cell r="R14432" t="str">
            <v>BVCD163165</v>
          </cell>
          <cell r="AB14432" t="str">
            <v>Attend there site for pressure drop issue so open the pressure regulator assembly found little dusty condition so clean it and refitted the same kit after then start the unit and regulate the pressure to 210 psi at 1300 rpm , check the unit on load condition found unit is running in good condition.</v>
          </cell>
        </row>
        <row r="14433">
          <cell r="A14433">
            <v>45028.471412036997</v>
          </cell>
          <cell r="B14433">
            <v>2141</v>
          </cell>
          <cell r="F14433" t="str">
            <v>CC-00892243</v>
          </cell>
          <cell r="J14433" t="str">
            <v>Complaint - Running With Problem</v>
          </cell>
          <cell r="R14433" t="str">
            <v>BVJD162972</v>
          </cell>
          <cell r="AB14433" t="str">
            <v>Attend the site for unit running with problem so inspect the unit during drilling found drilling rpm 1700 at 215 psi also pressure hunting found in idle condition, so clean pressure regulator assembly and clean both actuator assembly and refitted the all parts in same after then start the unit and regulate the line pressure to 210 psi at 1300 rpm. Run the unit on load condition found all parameters are in normal condition.</v>
          </cell>
        </row>
        <row r="14434">
          <cell r="A14434">
            <v>45026.7569560185</v>
          </cell>
          <cell r="B14434">
            <v>950</v>
          </cell>
          <cell r="F14434" t="str">
            <v>CC-00890827</v>
          </cell>
          <cell r="J14434" t="str">
            <v>Complaint - Running With Problem</v>
          </cell>
          <cell r="R14434" t="str">
            <v>BVGD163308</v>
          </cell>
          <cell r="AB14434" t="str">
            <v>Attend the site for high drilling rpm issue so following jobs are done:- Check air filter condition found ok check arv function found ok during drilling found rpm 1700 at 220 psi after then check rpm actuator assembly and fitted the same. After then run the unit and found drilling rpm 1600 at 225 psi so little regulate the rpm regulator now drilling rpm found 1520 at 225 psi.
CLOSED We against speak with customer regarding high RPM. There was no any issue in this unit. and machine running in good condition. Actualy customer has 15-16 units at there site and he was mixed up other units complaint with this unit. However machine running in good condition.</v>
          </cell>
        </row>
        <row r="14435">
          <cell r="A14435">
            <v>45026.638680555603</v>
          </cell>
          <cell r="B14435">
            <v>0</v>
          </cell>
          <cell r="F14435" t="str">
            <v>CC-00890517</v>
          </cell>
          <cell r="J14435" t="str">
            <v>Pre Commissioning</v>
          </cell>
          <cell r="R14435" t="str">
            <v>BVDS039458</v>
          </cell>
          <cell r="AB14435" t="str">
            <v>WE ATTEND THE CUSTOMER SITE FOR PRE COMMISSIONING OF AIR COMPRESSOR-1. 3 INCH ZERO LEVEL BASE. 2. 1.5 INCH GI PIPE LINE FOR AIR LINE. 3. 1.5M GAP ARROUND COMPRESSOR AND 2M UPPER GAP. ELECTRIC ITEM REQUIRE-1. 63A HRC FUSE WITH BOX. 2. 10SQMM CU WIRE WITH 3 RING LEGS AND 1 BOTTLE LUGS. 3. 10 SQMM CU WIRE FOR BODY EARTHING LINE.</v>
          </cell>
        </row>
        <row r="14436">
          <cell r="A14436">
            <v>45026.605821759302</v>
          </cell>
          <cell r="B14436">
            <v>0</v>
          </cell>
          <cell r="F14436" t="str">
            <v>CC-00890448</v>
          </cell>
          <cell r="J14436" t="str">
            <v>Preservative Measures</v>
          </cell>
          <cell r="R14436" t="str">
            <v>BVDS039458</v>
          </cell>
          <cell r="AB14436" t="str">
            <v>Attended the site for Preservative Measures to check rust formation on critical parts as intake valve adopter plate, ring, AOS tank, Airend, Motor, Canopy, Thermal Valve Block, hoses pipes fittings brackets fasteners. No dust particles found. Rotated coupling guard found free rotation.</v>
          </cell>
        </row>
        <row r="14437">
          <cell r="A14437">
            <v>45026.570162037002</v>
          </cell>
          <cell r="B14437">
            <v>58</v>
          </cell>
          <cell r="F14437" t="str">
            <v>CC-00890381</v>
          </cell>
          <cell r="J14437" t="str">
            <v>Complaint - Running With Problem</v>
          </cell>
          <cell r="R14437" t="str">
            <v>BVKS037559</v>
          </cell>
          <cell r="AB14437" t="str">
            <v>We visited site check and found air leakage from Pre filter element so we change o ring after than start for check unit running well..</v>
          </cell>
        </row>
        <row r="14438">
          <cell r="A14438">
            <v>45026.541145833296</v>
          </cell>
          <cell r="B14438"/>
          <cell r="F14438" t="str">
            <v>CC-00890322</v>
          </cell>
          <cell r="J14438" t="str">
            <v>Commissioning</v>
          </cell>
          <cell r="R14438"/>
          <cell r="AB14438" t="str">
            <v>Site not ready 13-05-2023</v>
          </cell>
        </row>
        <row r="14439">
          <cell r="A14439">
            <v>45026.451631944401</v>
          </cell>
          <cell r="B14439">
            <v>1526</v>
          </cell>
          <cell r="F14439" t="str">
            <v>CC-00890081</v>
          </cell>
          <cell r="J14439" t="str">
            <v>Schedule Service</v>
          </cell>
          <cell r="R14439" t="str">
            <v>BVJD162958</v>
          </cell>
          <cell r="AB14439" t="str">
            <v>Change air filter, oil filter, air oil separator, pressure regulator kit, both actuator kit, arv kit and oil</v>
          </cell>
        </row>
        <row r="14440">
          <cell r="A14440">
            <v>45025.291377314803</v>
          </cell>
          <cell r="B14440">
            <v>25</v>
          </cell>
          <cell r="F14440" t="str">
            <v>CC-00889737</v>
          </cell>
          <cell r="J14440" t="str">
            <v>Schedule Service - AMC</v>
          </cell>
          <cell r="R14440" t="str">
            <v>CRIE663198</v>
          </cell>
          <cell r="AB14440" t="str">
            <v>I attended the site and AMC visit done. cleaned the machine and checked all the parameters. Machine is running properly.</v>
          </cell>
        </row>
        <row r="14441">
          <cell r="A14441">
            <v>45025.291238425903</v>
          </cell>
          <cell r="B14441">
            <v>11611</v>
          </cell>
          <cell r="F14441" t="str">
            <v>CC-00889736</v>
          </cell>
          <cell r="J14441" t="str">
            <v>Schedule Service - AMC</v>
          </cell>
          <cell r="R14441" t="str">
            <v>BTDS044304</v>
          </cell>
          <cell r="AB14441" t="str">
            <v>AMC visit already done on dated 01-04-2023 having call tracking number CC-00882249. Work done</v>
          </cell>
        </row>
        <row r="14442">
          <cell r="A14442">
            <v>45025.289537037002</v>
          </cell>
          <cell r="B14442">
            <v>225</v>
          </cell>
          <cell r="F14442" t="str">
            <v>CC-00889725</v>
          </cell>
          <cell r="J14442" t="str">
            <v>Schedule Service - AMC</v>
          </cell>
          <cell r="R14442" t="str">
            <v>CIHE600078</v>
          </cell>
          <cell r="AB14442" t="str">
            <v>I attended the site and AMC visit done.</v>
          </cell>
        </row>
        <row r="14443">
          <cell r="A14443">
            <v>45025.289386574099</v>
          </cell>
          <cell r="B14443">
            <v>0</v>
          </cell>
          <cell r="F14443" t="str">
            <v>CC-00889724</v>
          </cell>
          <cell r="J14443" t="str">
            <v>Schedule Service - AMC</v>
          </cell>
          <cell r="R14443" t="str">
            <v>CSBE564479</v>
          </cell>
          <cell r="AB14443" t="str">
            <v>I attend the site and AMC visit done. Machine is running properly.</v>
          </cell>
        </row>
        <row r="14444">
          <cell r="A14444">
            <v>45025.280428240701</v>
          </cell>
          <cell r="B14444">
            <v>0</v>
          </cell>
          <cell r="F14444" t="str">
            <v>CC-00889650</v>
          </cell>
          <cell r="J14444" t="str">
            <v>Schedule Service - AMC</v>
          </cell>
          <cell r="R14444" t="str">
            <v>CIHE600075</v>
          </cell>
          <cell r="AB14444" t="str">
            <v>I ATTENDED THE SITE AND DID AMC VISIT DONE. MACHINE IS RUNNING PROPERLY.</v>
          </cell>
        </row>
        <row r="14445">
          <cell r="A14445">
            <v>45025.280300925901</v>
          </cell>
          <cell r="B14445">
            <v>12616</v>
          </cell>
          <cell r="F14445" t="str">
            <v>CC-00889649</v>
          </cell>
          <cell r="J14445" t="str">
            <v>Schedule Service - AMC</v>
          </cell>
          <cell r="R14445" t="str">
            <v>BTDS044313</v>
          </cell>
          <cell r="AB14445" t="str">
            <v>I attended the site and AMC visit done. cleaned the machine and checked all the parameters. Machine is running properly.</v>
          </cell>
        </row>
        <row r="14446">
          <cell r="A14446">
            <v>45024.590775463003</v>
          </cell>
          <cell r="B14446">
            <v>1932</v>
          </cell>
          <cell r="F14446" t="str">
            <v>CC-00889259</v>
          </cell>
          <cell r="J14446" t="str">
            <v>Sales Call</v>
          </cell>
          <cell r="R14446" t="str">
            <v>BNFD210070</v>
          </cell>
          <cell r="AB14446" t="str">
            <v>Sales call carried out for HMR collection</v>
          </cell>
        </row>
        <row r="14447">
          <cell r="A14447">
            <v>45024.5883217593</v>
          </cell>
          <cell r="B14447">
            <v>5942</v>
          </cell>
          <cell r="F14447" t="str">
            <v>CC-00889256</v>
          </cell>
          <cell r="J14447" t="str">
            <v>Sales Call</v>
          </cell>
          <cell r="R14447" t="str">
            <v>BSFD161795</v>
          </cell>
          <cell r="AB14447" t="str">
            <v>Sales call carried out for HMR collection</v>
          </cell>
        </row>
        <row r="14448">
          <cell r="A14448">
            <v>45024.585925925901</v>
          </cell>
          <cell r="B14448">
            <v>3300</v>
          </cell>
          <cell r="F14448" t="str">
            <v>CC-00889252</v>
          </cell>
          <cell r="J14448" t="str">
            <v>Sales Call</v>
          </cell>
          <cell r="R14448" t="str">
            <v>BTJD162038</v>
          </cell>
          <cell r="AB14448" t="str">
            <v>Sales call carried out for HMR collection</v>
          </cell>
        </row>
        <row r="14449">
          <cell r="A14449">
            <v>45024.583101851902</v>
          </cell>
          <cell r="B14449">
            <v>4017</v>
          </cell>
          <cell r="F14449" t="str">
            <v>CC-00889246</v>
          </cell>
          <cell r="J14449" t="str">
            <v>Sales Call</v>
          </cell>
          <cell r="R14449" t="str">
            <v>BSKD200409</v>
          </cell>
          <cell r="AB14449" t="str">
            <v>Sales call carried out for HMR collection</v>
          </cell>
        </row>
        <row r="14450">
          <cell r="A14450">
            <v>45024.580231481501</v>
          </cell>
          <cell r="B14450">
            <v>4550</v>
          </cell>
          <cell r="F14450" t="str">
            <v>CC-00889239</v>
          </cell>
          <cell r="J14450" t="str">
            <v>Sales Call</v>
          </cell>
          <cell r="R14450" t="str">
            <v>BSJD161422</v>
          </cell>
          <cell r="AB14450" t="str">
            <v>Sales call carried out for HMR collection</v>
          </cell>
        </row>
        <row r="14451">
          <cell r="A14451">
            <v>45024.544594907398</v>
          </cell>
          <cell r="B14451">
            <v>3375</v>
          </cell>
          <cell r="F14451" t="str">
            <v>CC-00889188</v>
          </cell>
          <cell r="J14451" t="str">
            <v>Schedule Service</v>
          </cell>
          <cell r="R14451" t="str">
            <v>BUGD162826</v>
          </cell>
          <cell r="AB14451" t="str">
            <v>Attend the site for schedule service so following parts are replaced:- Replace oil 40 litres, replace oil filter 2nos., replace separator filter element, replace compressor side actuator kit, replace pressure regulator kit and bdv kit. Replace engine and compressor side air filter kit. After all replacement and work done start the unit and checked on load condition found unit is running in good condition with al parameters under limit.</v>
          </cell>
        </row>
        <row r="14452">
          <cell r="A14452">
            <v>45024.540289351899</v>
          </cell>
          <cell r="B14452">
            <v>4450</v>
          </cell>
          <cell r="F14452" t="str">
            <v>CC-00889181</v>
          </cell>
          <cell r="J14452" t="str">
            <v>Sales Call</v>
          </cell>
          <cell r="R14452" t="str">
            <v>BSJD161378</v>
          </cell>
          <cell r="AB14452" t="str">
            <v>Sales call carried out for HMR collection</v>
          </cell>
        </row>
        <row r="14453">
          <cell r="A14453">
            <v>45024.538287037001</v>
          </cell>
          <cell r="B14453">
            <v>1773</v>
          </cell>
          <cell r="F14453" t="str">
            <v>CC-00889174</v>
          </cell>
          <cell r="J14453" t="str">
            <v>Sales Call</v>
          </cell>
          <cell r="R14453" t="str">
            <v>BSHD161938</v>
          </cell>
          <cell r="AB14453" t="str">
            <v>Sales call carried out for HMR collection</v>
          </cell>
        </row>
        <row r="14454">
          <cell r="A14454">
            <v>45024.536273148202</v>
          </cell>
          <cell r="B14454">
            <v>4090</v>
          </cell>
          <cell r="F14454" t="str">
            <v>CC-00889165</v>
          </cell>
          <cell r="J14454" t="str">
            <v>Sales Call</v>
          </cell>
          <cell r="R14454" t="str">
            <v>BRLD160724</v>
          </cell>
          <cell r="AB14454" t="str">
            <v>Sales call carried out for HMR collection</v>
          </cell>
        </row>
        <row r="14455">
          <cell r="A14455">
            <v>45024.533611111103</v>
          </cell>
          <cell r="B14455">
            <v>4790</v>
          </cell>
          <cell r="F14455" t="str">
            <v>CC-00889157</v>
          </cell>
          <cell r="J14455" t="str">
            <v>Sales Call</v>
          </cell>
          <cell r="R14455" t="str">
            <v>BRJD160606</v>
          </cell>
          <cell r="AB14455" t="str">
            <v>Sales call carried out for HMR collection</v>
          </cell>
        </row>
        <row r="14456">
          <cell r="A14456">
            <v>45024.5312962963</v>
          </cell>
          <cell r="B14456">
            <v>5062</v>
          </cell>
          <cell r="F14456" t="str">
            <v>CC-00889153</v>
          </cell>
          <cell r="J14456" t="str">
            <v>Sales Call</v>
          </cell>
          <cell r="R14456" t="str">
            <v>BRDD161019</v>
          </cell>
          <cell r="AB14456" t="str">
            <v>Sales call carried out for HMR collection</v>
          </cell>
        </row>
        <row r="14457">
          <cell r="A14457">
            <v>45024.528356481504</v>
          </cell>
          <cell r="B14457">
            <v>3140</v>
          </cell>
          <cell r="F14457" t="str">
            <v>CC-00889148</v>
          </cell>
          <cell r="J14457" t="str">
            <v>Sales Call</v>
          </cell>
          <cell r="R14457" t="str">
            <v>BRDD161021</v>
          </cell>
          <cell r="AB14457" t="str">
            <v>Sales call carried out for HMR collection</v>
          </cell>
        </row>
        <row r="14458">
          <cell r="A14458">
            <v>45024.524872685201</v>
          </cell>
          <cell r="B14458">
            <v>4380</v>
          </cell>
          <cell r="F14458" t="str">
            <v>CC-00889139</v>
          </cell>
          <cell r="J14458" t="str">
            <v>Sales Call</v>
          </cell>
          <cell r="R14458" t="str">
            <v>BQJD120016</v>
          </cell>
          <cell r="AB14458" t="str">
            <v>Sales call carried out for HMR collection</v>
          </cell>
        </row>
        <row r="14459">
          <cell r="A14459">
            <v>45024.522303240701</v>
          </cell>
          <cell r="B14459">
            <v>4200</v>
          </cell>
          <cell r="F14459" t="str">
            <v>CC-00889131</v>
          </cell>
          <cell r="J14459" t="str">
            <v>Sales Call</v>
          </cell>
          <cell r="R14459" t="str">
            <v>BRAD160816</v>
          </cell>
          <cell r="AB14459" t="str">
            <v>Sales call carried out for HMR collection</v>
          </cell>
        </row>
        <row r="14460">
          <cell r="A14460">
            <v>45024.519293981502</v>
          </cell>
          <cell r="B14460">
            <v>3373</v>
          </cell>
          <cell r="F14460" t="str">
            <v>CC-00889125</v>
          </cell>
          <cell r="J14460" t="str">
            <v>Sales Call</v>
          </cell>
          <cell r="R14460" t="str">
            <v>BRED161124</v>
          </cell>
          <cell r="AB14460" t="str">
            <v>Sales call carried out for HMR collection</v>
          </cell>
        </row>
        <row r="14461">
          <cell r="A14461">
            <v>45024.5168402778</v>
          </cell>
          <cell r="B14461">
            <v>3507</v>
          </cell>
          <cell r="F14461" t="str">
            <v>CC-00889112</v>
          </cell>
          <cell r="J14461" t="str">
            <v>Sales Call</v>
          </cell>
          <cell r="R14461" t="str">
            <v>BQLD160182</v>
          </cell>
          <cell r="AB14461" t="str">
            <v>Sales call carried out for HMR collection</v>
          </cell>
        </row>
        <row r="14462">
          <cell r="A14462">
            <v>45024.514305555596</v>
          </cell>
          <cell r="B14462">
            <v>4680</v>
          </cell>
          <cell r="F14462" t="str">
            <v>CC-00889106</v>
          </cell>
          <cell r="J14462" t="str">
            <v>Sales Call</v>
          </cell>
          <cell r="R14462" t="str">
            <v>BRLD160756</v>
          </cell>
          <cell r="AB14462" t="str">
            <v>Sales call carried out for HMR collection</v>
          </cell>
        </row>
        <row r="14463">
          <cell r="A14463">
            <v>45024.511377314797</v>
          </cell>
          <cell r="B14463">
            <v>4700</v>
          </cell>
          <cell r="F14463" t="str">
            <v>CC-00889093</v>
          </cell>
          <cell r="J14463" t="str">
            <v>Sales Call</v>
          </cell>
          <cell r="R14463" t="str">
            <v>BSJD161406</v>
          </cell>
          <cell r="AB14463" t="str">
            <v>Sales call carried out for HMR collection</v>
          </cell>
        </row>
        <row r="14464">
          <cell r="A14464">
            <v>45024.507893518501</v>
          </cell>
          <cell r="B14464">
            <v>4100</v>
          </cell>
          <cell r="F14464" t="str">
            <v>CC-00889084</v>
          </cell>
          <cell r="J14464" t="str">
            <v>Sales Call</v>
          </cell>
          <cell r="R14464" t="str">
            <v>BRJD160600</v>
          </cell>
          <cell r="AB14464" t="str">
            <v>Sales call carried out for HMR collection</v>
          </cell>
        </row>
        <row r="14465">
          <cell r="A14465">
            <v>45024.505023148202</v>
          </cell>
          <cell r="B14465">
            <v>1945</v>
          </cell>
          <cell r="F14465" t="str">
            <v>CC-00889076</v>
          </cell>
          <cell r="J14465" t="str">
            <v>Sales Call</v>
          </cell>
          <cell r="R14465" t="str">
            <v>BSKD161476</v>
          </cell>
          <cell r="AB14465" t="str">
            <v>Sales call carried out for HMR collection</v>
          </cell>
        </row>
        <row r="14466">
          <cell r="A14466">
            <v>45024.502766203703</v>
          </cell>
          <cell r="B14466">
            <v>4825</v>
          </cell>
          <cell r="F14466" t="str">
            <v>CC-00889070</v>
          </cell>
          <cell r="J14466" t="str">
            <v>Sales Call</v>
          </cell>
          <cell r="R14466" t="str">
            <v>BRCD160948</v>
          </cell>
          <cell r="AB14466" t="str">
            <v>Sales call carried out for HMR collection</v>
          </cell>
        </row>
        <row r="14467">
          <cell r="A14467">
            <v>45024.500625000001</v>
          </cell>
          <cell r="B14467">
            <v>3000</v>
          </cell>
          <cell r="F14467" t="str">
            <v>CC-00889068</v>
          </cell>
          <cell r="J14467" t="str">
            <v>Sales Call</v>
          </cell>
          <cell r="R14467" t="str">
            <v>BRJD160598</v>
          </cell>
          <cell r="AB14467" t="str">
            <v>Sales call carried out for HMR collection</v>
          </cell>
        </row>
        <row r="14468">
          <cell r="A14468">
            <v>45024.498101851903</v>
          </cell>
          <cell r="B14468">
            <v>1550</v>
          </cell>
          <cell r="F14468" t="str">
            <v>CC-00889062</v>
          </cell>
          <cell r="J14468" t="str">
            <v>Sales Call</v>
          </cell>
          <cell r="R14468" t="str">
            <v>BTID162392</v>
          </cell>
          <cell r="AB14468" t="str">
            <v>Sales call carried out for HMR collection</v>
          </cell>
        </row>
        <row r="14469">
          <cell r="A14469">
            <v>45024.491875</v>
          </cell>
          <cell r="B14469">
            <v>496</v>
          </cell>
          <cell r="F14469" t="str">
            <v>CC-00889041</v>
          </cell>
          <cell r="J14469" t="str">
            <v>Sales Call</v>
          </cell>
          <cell r="R14469" t="str">
            <v>BSHD120743</v>
          </cell>
          <cell r="AB14469" t="str">
            <v>Sales call carried out for HMR collection</v>
          </cell>
        </row>
        <row r="14470">
          <cell r="A14470">
            <v>45024.489537037</v>
          </cell>
          <cell r="B14470">
            <v>496</v>
          </cell>
          <cell r="F14470" t="str">
            <v>CC-00889030</v>
          </cell>
          <cell r="J14470" t="str">
            <v>Sales Call</v>
          </cell>
          <cell r="R14470" t="str">
            <v>BSHD120746</v>
          </cell>
          <cell r="AB14470" t="str">
            <v>Sales call carried out for HMR collection</v>
          </cell>
        </row>
        <row r="14471">
          <cell r="A14471">
            <v>45024.487129629597</v>
          </cell>
          <cell r="B14471">
            <v>2850</v>
          </cell>
          <cell r="F14471" t="str">
            <v>CC-00889024</v>
          </cell>
          <cell r="J14471" t="str">
            <v>Sales Call</v>
          </cell>
          <cell r="R14471" t="str">
            <v>BSID220375</v>
          </cell>
          <cell r="AB14471" t="str">
            <v>Sales call carried out for HMR collection</v>
          </cell>
        </row>
        <row r="14472">
          <cell r="A14472">
            <v>45024.4847800926</v>
          </cell>
          <cell r="B14472">
            <v>4900</v>
          </cell>
          <cell r="F14472" t="str">
            <v>CC-00889015</v>
          </cell>
          <cell r="J14472" t="str">
            <v>Sales Call</v>
          </cell>
          <cell r="R14472" t="str">
            <v>BSBD161624</v>
          </cell>
          <cell r="AB14472" t="str">
            <v>Sales call carried out for HMR collection</v>
          </cell>
        </row>
        <row r="14473">
          <cell r="A14473">
            <v>45024.482557870397</v>
          </cell>
          <cell r="B14473">
            <v>5025</v>
          </cell>
          <cell r="F14473" t="str">
            <v>CC-00889009</v>
          </cell>
          <cell r="J14473" t="str">
            <v>Sales Call</v>
          </cell>
          <cell r="R14473" t="str">
            <v>BQCD160106</v>
          </cell>
          <cell r="AB14473" t="str">
            <v>Sales call carried out for HMR collection</v>
          </cell>
        </row>
        <row r="14474">
          <cell r="A14474">
            <v>45024.480381944399</v>
          </cell>
          <cell r="B14474">
            <v>7165</v>
          </cell>
          <cell r="F14474" t="str">
            <v>CC-00889002</v>
          </cell>
          <cell r="J14474" t="str">
            <v>Sales Call</v>
          </cell>
          <cell r="R14474" t="str">
            <v>BPHD160162</v>
          </cell>
          <cell r="AB14474" t="str">
            <v>Sales call carried out for HMR collection</v>
          </cell>
        </row>
        <row r="14475">
          <cell r="A14475">
            <v>45024.477974537003</v>
          </cell>
          <cell r="B14475">
            <v>7650</v>
          </cell>
          <cell r="F14475" t="str">
            <v>CC-00888984</v>
          </cell>
          <cell r="J14475" t="str">
            <v>Sales Call</v>
          </cell>
          <cell r="R14475" t="str">
            <v>BNDD160224</v>
          </cell>
          <cell r="AB14475" t="str">
            <v>Sales call carried out for HMR collection</v>
          </cell>
        </row>
        <row r="14476">
          <cell r="A14476">
            <v>45024.475775462997</v>
          </cell>
          <cell r="B14476">
            <v>15200</v>
          </cell>
          <cell r="F14476" t="str">
            <v>CC-00888979</v>
          </cell>
          <cell r="J14476" t="str">
            <v>Sales Call</v>
          </cell>
          <cell r="R14476" t="str">
            <v>BPJD200007</v>
          </cell>
          <cell r="AB14476" t="str">
            <v>Sales call carried out for HMR collection</v>
          </cell>
        </row>
        <row r="14477">
          <cell r="A14477">
            <v>45024.473437499997</v>
          </cell>
          <cell r="B14477">
            <v>5700</v>
          </cell>
          <cell r="F14477" t="str">
            <v>CC-00888971</v>
          </cell>
          <cell r="J14477" t="str">
            <v>Sales Call</v>
          </cell>
          <cell r="R14477" t="str">
            <v>GPGD160208</v>
          </cell>
          <cell r="AB14477" t="str">
            <v>Sales call carried out for HMR collection</v>
          </cell>
        </row>
        <row r="14478">
          <cell r="A14478">
            <v>45024.471111111103</v>
          </cell>
          <cell r="B14478">
            <v>1200</v>
          </cell>
          <cell r="F14478" t="str">
            <v>CC-00888966</v>
          </cell>
          <cell r="J14478" t="str">
            <v>Sales Call</v>
          </cell>
          <cell r="R14478" t="str">
            <v>BRKD120213</v>
          </cell>
          <cell r="AB14478" t="str">
            <v>Sales call carried out for HMR collection</v>
          </cell>
        </row>
        <row r="14479">
          <cell r="A14479">
            <v>45024.4688888889</v>
          </cell>
          <cell r="B14479">
            <v>3000</v>
          </cell>
          <cell r="F14479" t="str">
            <v>CC-00888960</v>
          </cell>
          <cell r="J14479" t="str">
            <v>Sales Call</v>
          </cell>
          <cell r="R14479" t="str">
            <v>GPLL150106</v>
          </cell>
          <cell r="AB14479" t="str">
            <v>Sales call carried out for HMR collection</v>
          </cell>
        </row>
        <row r="14480">
          <cell r="A14480">
            <v>45024.466550925899</v>
          </cell>
          <cell r="B14480">
            <v>2020</v>
          </cell>
          <cell r="F14480" t="str">
            <v>CC-00888956</v>
          </cell>
          <cell r="J14480" t="str">
            <v>Sales Call</v>
          </cell>
          <cell r="R14480" t="str">
            <v>BSLD161503</v>
          </cell>
          <cell r="AB14480" t="str">
            <v>Sales call carried out for HMR collection</v>
          </cell>
        </row>
        <row r="14481">
          <cell r="A14481">
            <v>45024.464282407404</v>
          </cell>
          <cell r="B14481">
            <v>7500</v>
          </cell>
          <cell r="F14481" t="str">
            <v>CC-00888952</v>
          </cell>
          <cell r="J14481" t="str">
            <v>Sales Call</v>
          </cell>
          <cell r="R14481" t="str">
            <v>BNBD160162</v>
          </cell>
          <cell r="AB14481" t="str">
            <v>Sales call carried out for HMR collection</v>
          </cell>
        </row>
        <row r="14482">
          <cell r="A14482">
            <v>45024.462268518502</v>
          </cell>
          <cell r="B14482">
            <v>900</v>
          </cell>
          <cell r="F14482" t="str">
            <v>CC-00888945</v>
          </cell>
          <cell r="J14482" t="str">
            <v>Sales Call</v>
          </cell>
          <cell r="R14482" t="str">
            <v>BIED200036</v>
          </cell>
          <cell r="AB14482" t="str">
            <v>Sales call carried out for HMR collection</v>
          </cell>
        </row>
        <row r="14483">
          <cell r="A14483">
            <v>45024.4601273148</v>
          </cell>
          <cell r="B14483">
            <v>1920</v>
          </cell>
          <cell r="F14483" t="str">
            <v>CC-00888937</v>
          </cell>
          <cell r="J14483" t="str">
            <v>Sales Call</v>
          </cell>
          <cell r="R14483" t="str">
            <v>BPID120091</v>
          </cell>
          <cell r="AB14483" t="str">
            <v>Sales call carried out for HMR collection</v>
          </cell>
        </row>
        <row r="14484">
          <cell r="A14484">
            <v>45024.457893518498</v>
          </cell>
          <cell r="B14484">
            <v>2940</v>
          </cell>
          <cell r="F14484" t="str">
            <v>CC-00888932</v>
          </cell>
          <cell r="J14484" t="str">
            <v>Sales Call</v>
          </cell>
          <cell r="R14484" t="str">
            <v>BRKD160653</v>
          </cell>
          <cell r="AB14484" t="str">
            <v>Sales call carried out for HMR collection</v>
          </cell>
        </row>
        <row r="14485">
          <cell r="A14485">
            <v>45024.455694444398</v>
          </cell>
          <cell r="B14485">
            <v>1200</v>
          </cell>
          <cell r="F14485" t="str">
            <v>CC-00888917</v>
          </cell>
          <cell r="J14485" t="str">
            <v>Sales Call</v>
          </cell>
          <cell r="R14485" t="str">
            <v>BPGD220035</v>
          </cell>
          <cell r="AB14485" t="str">
            <v>Sales call carried out for HMR collection</v>
          </cell>
        </row>
        <row r="14486">
          <cell r="A14486">
            <v>45024.453414351898</v>
          </cell>
          <cell r="B14486">
            <v>950</v>
          </cell>
          <cell r="F14486" t="str">
            <v>CC-00888909</v>
          </cell>
          <cell r="J14486" t="str">
            <v>Sales Call</v>
          </cell>
          <cell r="R14486" t="str">
            <v>BTID162377</v>
          </cell>
          <cell r="AB14486" t="str">
            <v>Sales call carried out for HMR collection</v>
          </cell>
        </row>
        <row r="14487">
          <cell r="A14487">
            <v>45024.450937499998</v>
          </cell>
          <cell r="B14487">
            <v>3300</v>
          </cell>
          <cell r="F14487" t="str">
            <v>CC-00888906</v>
          </cell>
          <cell r="J14487" t="str">
            <v>Sales Call</v>
          </cell>
          <cell r="R14487" t="str">
            <v>BTJD162016</v>
          </cell>
          <cell r="AB14487" t="str">
            <v>Sales call carried out for HMR collection</v>
          </cell>
        </row>
        <row r="14488">
          <cell r="A14488">
            <v>45023.730555555601</v>
          </cell>
          <cell r="B14488">
            <v>3300</v>
          </cell>
          <cell r="F14488" t="str">
            <v>CC-00888437</v>
          </cell>
          <cell r="J14488" t="str">
            <v>Sales Call</v>
          </cell>
          <cell r="R14488" t="str">
            <v>BTKD162077</v>
          </cell>
          <cell r="AB14488" t="str">
            <v>Sales call carried out for HMR collection</v>
          </cell>
        </row>
        <row r="14489">
          <cell r="A14489">
            <v>45023.728171296301</v>
          </cell>
          <cell r="B14489">
            <v>5360</v>
          </cell>
          <cell r="F14489" t="str">
            <v>CC-00888431</v>
          </cell>
          <cell r="J14489" t="str">
            <v>Sales Call</v>
          </cell>
          <cell r="R14489" t="str">
            <v>BRDD161036</v>
          </cell>
          <cell r="AB14489" t="str">
            <v>Sales call carried out for HMR collection</v>
          </cell>
        </row>
        <row r="14490">
          <cell r="A14490">
            <v>45023.723321759302</v>
          </cell>
          <cell r="B14490">
            <v>5432</v>
          </cell>
          <cell r="F14490" t="str">
            <v>CC-00888422</v>
          </cell>
          <cell r="J14490" t="str">
            <v>Sales Call</v>
          </cell>
          <cell r="R14490" t="str">
            <v>BTED200706</v>
          </cell>
          <cell r="AB14490" t="str">
            <v>Sales call carried out for HMR collection</v>
          </cell>
        </row>
        <row r="14491">
          <cell r="A14491">
            <v>45023.720972222203</v>
          </cell>
          <cell r="B14491">
            <v>1075</v>
          </cell>
          <cell r="F14491" t="str">
            <v>CC-00888417</v>
          </cell>
          <cell r="J14491" t="str">
            <v>Sales Call</v>
          </cell>
          <cell r="R14491" t="str">
            <v>BTKD200646</v>
          </cell>
          <cell r="AB14491" t="str">
            <v>Sales call carried out for HMR collection</v>
          </cell>
        </row>
        <row r="14492">
          <cell r="A14492">
            <v>45023.718668981499</v>
          </cell>
          <cell r="B14492">
            <v>7745</v>
          </cell>
          <cell r="F14492" t="str">
            <v>CC-00888414</v>
          </cell>
          <cell r="J14492" t="str">
            <v>Sales Call</v>
          </cell>
          <cell r="R14492" t="str">
            <v>BSGD161904</v>
          </cell>
          <cell r="AB14492" t="str">
            <v>Sales call carried out for HMR collection</v>
          </cell>
        </row>
        <row r="14493">
          <cell r="A14493">
            <v>45023.715104166702</v>
          </cell>
          <cell r="B14493">
            <v>5400</v>
          </cell>
          <cell r="F14493" t="str">
            <v>CC-00888406</v>
          </cell>
          <cell r="J14493" t="str">
            <v>Sales Call</v>
          </cell>
          <cell r="R14493" t="str">
            <v>BPLD200068</v>
          </cell>
          <cell r="AB14493" t="str">
            <v>Sales call carried out for HMR collection</v>
          </cell>
        </row>
        <row r="14494">
          <cell r="A14494">
            <v>45023.712187500001</v>
          </cell>
          <cell r="B14494">
            <v>6100</v>
          </cell>
          <cell r="F14494" t="str">
            <v>CC-00888402</v>
          </cell>
          <cell r="J14494" t="str">
            <v>Sales Call</v>
          </cell>
          <cell r="R14494" t="str">
            <v>BTJD162046</v>
          </cell>
          <cell r="AB14494" t="str">
            <v>Sales call carried out for HMR collection</v>
          </cell>
        </row>
        <row r="14495">
          <cell r="A14495">
            <v>45023.695138888899</v>
          </cell>
          <cell r="B14495">
            <v>2093</v>
          </cell>
          <cell r="F14495" t="str">
            <v>CC-00888354</v>
          </cell>
          <cell r="J14495" t="str">
            <v>Schedule Service</v>
          </cell>
          <cell r="R14495" t="str">
            <v>BVJD162972</v>
          </cell>
          <cell r="AB14495" t="str">
            <v>Change air filter, oil filter and oil also change engine side air filter</v>
          </cell>
        </row>
        <row r="14496">
          <cell r="A14496">
            <v>45023.544004629599</v>
          </cell>
          <cell r="B14496">
            <v>9580</v>
          </cell>
          <cell r="F14496" t="str">
            <v>CC-00888051</v>
          </cell>
          <cell r="J14496" t="str">
            <v>Sales Call</v>
          </cell>
          <cell r="R14496" t="str">
            <v>BRGD161233</v>
          </cell>
          <cell r="AB14496" t="str">
            <v>Sales call carried out for HMR collection</v>
          </cell>
        </row>
        <row r="14497">
          <cell r="A14497">
            <v>45023.541226851798</v>
          </cell>
          <cell r="B14497">
            <v>8930</v>
          </cell>
          <cell r="F14497" t="str">
            <v>CC-00888041</v>
          </cell>
          <cell r="J14497" t="str">
            <v>Sales Call</v>
          </cell>
          <cell r="R14497" t="str">
            <v>BQGD230029</v>
          </cell>
          <cell r="AB14497" t="str">
            <v>Sales call carried out for HMR collection</v>
          </cell>
        </row>
        <row r="14498">
          <cell r="A14498">
            <v>45023.538333333301</v>
          </cell>
          <cell r="B14498">
            <v>7860</v>
          </cell>
          <cell r="F14498" t="str">
            <v>CC-00888036</v>
          </cell>
          <cell r="J14498" t="str">
            <v>Sales Call</v>
          </cell>
          <cell r="R14498" t="str">
            <v>BSCD161691</v>
          </cell>
          <cell r="AB14498" t="str">
            <v>Sales call carried out for HMR collection</v>
          </cell>
        </row>
        <row r="14499">
          <cell r="A14499">
            <v>45023.535601851901</v>
          </cell>
          <cell r="B14499">
            <v>7180</v>
          </cell>
          <cell r="F14499" t="str">
            <v>CC-00888030</v>
          </cell>
          <cell r="J14499" t="str">
            <v>Sales Call</v>
          </cell>
          <cell r="R14499" t="str">
            <v>BTKD162074</v>
          </cell>
          <cell r="AB14499" t="str">
            <v>Sales call carried out for HMR collection</v>
          </cell>
        </row>
        <row r="14500">
          <cell r="A14500">
            <v>45023.533159722203</v>
          </cell>
          <cell r="B14500">
            <v>5350</v>
          </cell>
          <cell r="F14500" t="str">
            <v>CC-00888024</v>
          </cell>
          <cell r="J14500" t="str">
            <v>Sales Call</v>
          </cell>
          <cell r="R14500" t="str">
            <v>BSID161968</v>
          </cell>
          <cell r="AB14500" t="str">
            <v>Sales call carried out for HMR collection</v>
          </cell>
        </row>
        <row r="14501">
          <cell r="A14501">
            <v>45023.530671296299</v>
          </cell>
          <cell r="B14501">
            <v>4300</v>
          </cell>
          <cell r="F14501" t="str">
            <v>CC-00888018</v>
          </cell>
          <cell r="J14501" t="str">
            <v>Sales Call</v>
          </cell>
          <cell r="R14501" t="str">
            <v>BSAD161582</v>
          </cell>
          <cell r="AB14501" t="str">
            <v>Sales call carried out for HMR collection</v>
          </cell>
        </row>
        <row r="14502">
          <cell r="A14502">
            <v>45023.527951388904</v>
          </cell>
          <cell r="B14502">
            <v>16770</v>
          </cell>
          <cell r="F14502" t="str">
            <v>CC-00888012</v>
          </cell>
          <cell r="J14502" t="str">
            <v>Sales Call</v>
          </cell>
          <cell r="R14502" t="str">
            <v>BQHD160416</v>
          </cell>
          <cell r="AB14502" t="str">
            <v>Sales call carried out for HMR collection</v>
          </cell>
        </row>
        <row r="14503">
          <cell r="A14503">
            <v>45023.514212962997</v>
          </cell>
          <cell r="B14503">
            <v>2980</v>
          </cell>
          <cell r="F14503" t="str">
            <v>CC-00887980</v>
          </cell>
          <cell r="J14503" t="str">
            <v>Sales Call</v>
          </cell>
          <cell r="R14503" t="str">
            <v>BRCD160998</v>
          </cell>
          <cell r="AB14503" t="str">
            <v>Sales call carried out for HMR collection</v>
          </cell>
        </row>
        <row r="14504">
          <cell r="A14504">
            <v>45023.511967592603</v>
          </cell>
          <cell r="B14504">
            <v>6220</v>
          </cell>
          <cell r="F14504" t="str">
            <v>CC-00887972</v>
          </cell>
          <cell r="J14504" t="str">
            <v>Sales Call</v>
          </cell>
          <cell r="R14504" t="str">
            <v>BRKD220111</v>
          </cell>
          <cell r="AB14504" t="str">
            <v>Sales call carried out for HMR collection</v>
          </cell>
        </row>
        <row r="14505">
          <cell r="A14505">
            <v>45023.509224537003</v>
          </cell>
          <cell r="B14505">
            <v>3250</v>
          </cell>
          <cell r="F14505" t="str">
            <v>CC-00887966</v>
          </cell>
          <cell r="J14505" t="str">
            <v>Sales Call</v>
          </cell>
          <cell r="R14505" t="str">
            <v>BSID161973</v>
          </cell>
          <cell r="AB14505" t="str">
            <v>Sales call carried out for HMR collection</v>
          </cell>
        </row>
        <row r="14506">
          <cell r="A14506">
            <v>45023.505636574097</v>
          </cell>
          <cell r="B14506">
            <v>3785</v>
          </cell>
          <cell r="F14506" t="str">
            <v>CC-00887961</v>
          </cell>
          <cell r="J14506" t="str">
            <v>Sales Call</v>
          </cell>
          <cell r="R14506" t="str">
            <v>BSLD230361</v>
          </cell>
          <cell r="AB14506" t="str">
            <v>Sales call carried out for HMR collection</v>
          </cell>
        </row>
        <row r="14507">
          <cell r="A14507">
            <v>45023.503148148098</v>
          </cell>
          <cell r="B14507">
            <v>5050</v>
          </cell>
          <cell r="F14507" t="str">
            <v>CC-00887956</v>
          </cell>
          <cell r="J14507" t="str">
            <v>Sales Call</v>
          </cell>
          <cell r="R14507" t="str">
            <v>BSLD230358</v>
          </cell>
          <cell r="AB14507" t="str">
            <v>Sales call carried out for HMR collection</v>
          </cell>
        </row>
        <row r="14508">
          <cell r="A14508">
            <v>45023.500474537002</v>
          </cell>
          <cell r="B14508">
            <v>3085</v>
          </cell>
          <cell r="F14508" t="str">
            <v>CC-00887949</v>
          </cell>
          <cell r="J14508" t="str">
            <v>Sales Call</v>
          </cell>
          <cell r="R14508" t="str">
            <v>BSID161979</v>
          </cell>
          <cell r="AB14508" t="str">
            <v>Sales call carried out for HMR collection</v>
          </cell>
        </row>
        <row r="14509">
          <cell r="A14509">
            <v>45023.498101851903</v>
          </cell>
          <cell r="B14509">
            <v>7640</v>
          </cell>
          <cell r="F14509" t="str">
            <v>CC-00887944</v>
          </cell>
          <cell r="J14509" t="str">
            <v>Sales Call</v>
          </cell>
          <cell r="R14509" t="str">
            <v>BQJD160027</v>
          </cell>
          <cell r="AB14509" t="str">
            <v>Sales call carried out for HMR collection</v>
          </cell>
        </row>
        <row r="14510">
          <cell r="A14510">
            <v>45023.495138888902</v>
          </cell>
          <cell r="B14510">
            <v>7700</v>
          </cell>
          <cell r="F14510" t="str">
            <v>CC-00887937</v>
          </cell>
          <cell r="J14510" t="str">
            <v>Sales Call</v>
          </cell>
          <cell r="R14510" t="str">
            <v>BQCD160129</v>
          </cell>
          <cell r="AB14510" t="str">
            <v>Sales call carried out for HMR collection</v>
          </cell>
        </row>
        <row r="14511">
          <cell r="A14511">
            <v>45023.4925462963</v>
          </cell>
          <cell r="B14511">
            <v>3470</v>
          </cell>
          <cell r="F14511" t="str">
            <v>CC-00887935</v>
          </cell>
          <cell r="J14511" t="str">
            <v>Sales Call</v>
          </cell>
          <cell r="R14511" t="str">
            <v>BSGD161898</v>
          </cell>
          <cell r="AB14511" t="str">
            <v>Sales call carried out for HMR collection</v>
          </cell>
        </row>
        <row r="14512">
          <cell r="A14512">
            <v>45023.489629629599</v>
          </cell>
          <cell r="B14512">
            <v>2930</v>
          </cell>
          <cell r="F14512" t="str">
            <v>CC-00887930</v>
          </cell>
          <cell r="J14512" t="str">
            <v>Sales Call</v>
          </cell>
          <cell r="R14512" t="str">
            <v>BQKD200048</v>
          </cell>
          <cell r="AB14512" t="str">
            <v>Sales call carried out for HMR collection</v>
          </cell>
        </row>
        <row r="14513">
          <cell r="A14513">
            <v>45023.485821759299</v>
          </cell>
          <cell r="B14513">
            <v>5760</v>
          </cell>
          <cell r="F14513" t="str">
            <v>CC-00887919</v>
          </cell>
          <cell r="J14513" t="str">
            <v>Sales Call</v>
          </cell>
          <cell r="R14513" t="str">
            <v>BQKD200047</v>
          </cell>
          <cell r="AB14513" t="str">
            <v>Sales call carried out for HMR collection</v>
          </cell>
        </row>
        <row r="14514">
          <cell r="A14514">
            <v>45023.483726851897</v>
          </cell>
          <cell r="B14514">
            <v>7210</v>
          </cell>
          <cell r="F14514" t="str">
            <v>CC-00887914</v>
          </cell>
          <cell r="J14514" t="str">
            <v>Sales Call</v>
          </cell>
          <cell r="R14514" t="str">
            <v>BSKD161467</v>
          </cell>
          <cell r="AB14514" t="str">
            <v>Sales call carried out for HMR collection</v>
          </cell>
        </row>
        <row r="14515">
          <cell r="A14515">
            <v>45023.478657407402</v>
          </cell>
          <cell r="B14515">
            <v>3840</v>
          </cell>
          <cell r="F14515" t="str">
            <v>CC-00887900</v>
          </cell>
          <cell r="J14515" t="str">
            <v>Sales Call</v>
          </cell>
          <cell r="R14515" t="str">
            <v>BQID160519</v>
          </cell>
          <cell r="AB14515" t="str">
            <v>Sales call carried out for HMR collection</v>
          </cell>
        </row>
        <row r="14516">
          <cell r="A14516">
            <v>45023.476331018501</v>
          </cell>
          <cell r="B14516">
            <v>3140</v>
          </cell>
          <cell r="F14516" t="str">
            <v>CC-00887894</v>
          </cell>
          <cell r="J14516" t="str">
            <v>Sales Call</v>
          </cell>
          <cell r="R14516" t="str">
            <v>BRGD161229</v>
          </cell>
          <cell r="AB14516" t="str">
            <v>Sales call carried out for HMR collection</v>
          </cell>
        </row>
        <row r="14517">
          <cell r="A14517">
            <v>45023.4738657407</v>
          </cell>
          <cell r="B14517">
            <v>4370</v>
          </cell>
          <cell r="F14517" t="str">
            <v>CC-00887884</v>
          </cell>
          <cell r="J14517" t="str">
            <v>Sales Call</v>
          </cell>
          <cell r="R14517" t="str">
            <v>BSFD161830</v>
          </cell>
          <cell r="AB14517" t="str">
            <v>Sales call carried out for HMR collection</v>
          </cell>
        </row>
        <row r="14518">
          <cell r="A14518">
            <v>45023.471516203703</v>
          </cell>
          <cell r="B14518">
            <v>3975</v>
          </cell>
          <cell r="F14518" t="str">
            <v>CC-00887880</v>
          </cell>
          <cell r="J14518" t="str">
            <v>Sales Call</v>
          </cell>
          <cell r="R14518" t="str">
            <v>BQHD160418</v>
          </cell>
          <cell r="AB14518" t="str">
            <v>Sales call carried out for HMR collection</v>
          </cell>
        </row>
        <row r="14519">
          <cell r="A14519">
            <v>45023.468993055598</v>
          </cell>
          <cell r="B14519">
            <v>8960</v>
          </cell>
          <cell r="F14519" t="str">
            <v>CC-00887873</v>
          </cell>
          <cell r="J14519" t="str">
            <v>Sales Call</v>
          </cell>
          <cell r="R14519" t="str">
            <v>BQED160244</v>
          </cell>
          <cell r="AB14519" t="str">
            <v>Sales call carried out for HMR collection</v>
          </cell>
        </row>
        <row r="14520">
          <cell r="A14520">
            <v>45023.466516203698</v>
          </cell>
          <cell r="B14520">
            <v>6825</v>
          </cell>
          <cell r="F14520" t="str">
            <v>CC-00887859</v>
          </cell>
          <cell r="J14520" t="str">
            <v>Sales Call</v>
          </cell>
          <cell r="R14520" t="str">
            <v>BRBD160856</v>
          </cell>
          <cell r="AB14520" t="str">
            <v>Sales call carried out for HMR collection</v>
          </cell>
        </row>
        <row r="14521">
          <cell r="A14521">
            <v>45023.463043981501</v>
          </cell>
          <cell r="B14521">
            <v>6470</v>
          </cell>
          <cell r="F14521" t="str">
            <v>CC-00887848</v>
          </cell>
          <cell r="J14521" t="str">
            <v>Sales Call</v>
          </cell>
          <cell r="R14521" t="str">
            <v>BTDD162186</v>
          </cell>
          <cell r="AB14521" t="str">
            <v>Sales call carried out for HMR collection</v>
          </cell>
        </row>
        <row r="14522">
          <cell r="A14522">
            <v>45023.459710648101</v>
          </cell>
          <cell r="B14522">
            <v>5547</v>
          </cell>
          <cell r="F14522" t="str">
            <v>CC-00887836</v>
          </cell>
          <cell r="J14522" t="str">
            <v>Sales Call</v>
          </cell>
          <cell r="R14522" t="str">
            <v>BTDD162192</v>
          </cell>
          <cell r="AB14522" t="str">
            <v>Sales call carried out for HMR collection</v>
          </cell>
        </row>
        <row r="14523">
          <cell r="A14523">
            <v>45023.456597222197</v>
          </cell>
          <cell r="B14523">
            <v>6305</v>
          </cell>
          <cell r="F14523" t="str">
            <v>CC-00887828</v>
          </cell>
          <cell r="J14523" t="str">
            <v>Sales Call</v>
          </cell>
          <cell r="R14523" t="str">
            <v>BTCD162159</v>
          </cell>
          <cell r="AB14523" t="str">
            <v>Sales call carried out for HMR collection</v>
          </cell>
        </row>
        <row r="14524">
          <cell r="A14524">
            <v>45023.453993055598</v>
          </cell>
          <cell r="B14524">
            <v>5300</v>
          </cell>
          <cell r="F14524" t="str">
            <v>CC-00887821</v>
          </cell>
          <cell r="J14524" t="str">
            <v>Sales Call</v>
          </cell>
          <cell r="R14524" t="str">
            <v>BSAD230391</v>
          </cell>
          <cell r="AB14524" t="str">
            <v>Sales call carried out for HMR collection</v>
          </cell>
        </row>
        <row r="14525">
          <cell r="A14525">
            <v>45023.450752314799</v>
          </cell>
          <cell r="B14525">
            <v>3625</v>
          </cell>
          <cell r="F14525" t="str">
            <v>CC-00887813</v>
          </cell>
          <cell r="J14525" t="str">
            <v>Sales Call</v>
          </cell>
          <cell r="R14525" t="str">
            <v>BSHD200586</v>
          </cell>
          <cell r="AB14525" t="str">
            <v>Sales call carried out for HMR collection</v>
          </cell>
        </row>
        <row r="14526">
          <cell r="A14526">
            <v>45022.780659722201</v>
          </cell>
          <cell r="B14526">
            <v>2406</v>
          </cell>
          <cell r="F14526" t="str">
            <v>CC-00887437</v>
          </cell>
          <cell r="J14526" t="str">
            <v>Sales Call</v>
          </cell>
          <cell r="R14526" t="str">
            <v>BSED161766</v>
          </cell>
          <cell r="AB14526" t="str">
            <v>Sales call carried out for HMR Collection</v>
          </cell>
        </row>
        <row r="14527">
          <cell r="A14527">
            <v>45022.7785532407</v>
          </cell>
          <cell r="B14527">
            <v>8180</v>
          </cell>
          <cell r="F14527" t="str">
            <v>CC-00887435</v>
          </cell>
          <cell r="J14527" t="str">
            <v>Sales Call</v>
          </cell>
          <cell r="R14527" t="str">
            <v>BRHD161304</v>
          </cell>
          <cell r="AB14527" t="str">
            <v>Sales call carried out for HMR Collection</v>
          </cell>
        </row>
        <row r="14528">
          <cell r="A14528">
            <v>45022.776388888902</v>
          </cell>
          <cell r="B14528">
            <v>7220</v>
          </cell>
          <cell r="F14528" t="str">
            <v>CC-00887433</v>
          </cell>
          <cell r="J14528" t="str">
            <v>Sales Call</v>
          </cell>
          <cell r="R14528" t="str">
            <v>BPBD200118</v>
          </cell>
          <cell r="AB14528" t="str">
            <v>Sales call carried out for HMR Collection</v>
          </cell>
        </row>
        <row r="14529">
          <cell r="A14529">
            <v>45022.774062500001</v>
          </cell>
          <cell r="B14529">
            <v>4965</v>
          </cell>
          <cell r="F14529" t="str">
            <v>CC-00887431</v>
          </cell>
          <cell r="J14529" t="str">
            <v>Sales Call</v>
          </cell>
          <cell r="R14529" t="str">
            <v>BRAD160803</v>
          </cell>
          <cell r="AB14529" t="str">
            <v>Sales call carried out for HMR Collection</v>
          </cell>
        </row>
        <row r="14530">
          <cell r="A14530">
            <v>45022.771898148101</v>
          </cell>
          <cell r="B14530">
            <v>5780</v>
          </cell>
          <cell r="F14530" t="str">
            <v>CC-00887429</v>
          </cell>
          <cell r="J14530" t="str">
            <v>Sales Call</v>
          </cell>
          <cell r="R14530" t="str">
            <v>BRGD161225</v>
          </cell>
          <cell r="AB14530" t="str">
            <v>Sales call carried out for HMR Collection</v>
          </cell>
        </row>
        <row r="14531">
          <cell r="A14531">
            <v>45022.769675925898</v>
          </cell>
          <cell r="B14531">
            <v>10350</v>
          </cell>
          <cell r="F14531" t="str">
            <v>CC-00887426</v>
          </cell>
          <cell r="J14531" t="str">
            <v>Sales Call</v>
          </cell>
          <cell r="R14531" t="str">
            <v>BRBD160892</v>
          </cell>
          <cell r="AB14531" t="str">
            <v>Sales call carried out for HMR Collection</v>
          </cell>
        </row>
        <row r="14532">
          <cell r="A14532">
            <v>45022.767453703702</v>
          </cell>
          <cell r="B14532">
            <v>11560</v>
          </cell>
          <cell r="F14532" t="str">
            <v>CC-00887424</v>
          </cell>
          <cell r="J14532" t="str">
            <v>Sales Call</v>
          </cell>
          <cell r="R14532" t="str">
            <v>BRBD160901</v>
          </cell>
          <cell r="AB14532" t="str">
            <v>Sales call carried out for HMR Collection</v>
          </cell>
        </row>
        <row r="14533">
          <cell r="A14533">
            <v>45022.764594907399</v>
          </cell>
          <cell r="B14533">
            <v>9030</v>
          </cell>
          <cell r="F14533" t="str">
            <v>CC-00887421</v>
          </cell>
          <cell r="J14533" t="str">
            <v>Sales Call</v>
          </cell>
          <cell r="R14533" t="str">
            <v>BSKD161477</v>
          </cell>
          <cell r="AB14533" t="str">
            <v>Sales call carried out for HMR Collection</v>
          </cell>
        </row>
        <row r="14534">
          <cell r="A14534">
            <v>45022.762060185203</v>
          </cell>
          <cell r="B14534">
            <v>8425</v>
          </cell>
          <cell r="F14534" t="str">
            <v>CC-00887419</v>
          </cell>
          <cell r="J14534" t="str">
            <v>Sales Call</v>
          </cell>
          <cell r="R14534" t="str">
            <v>BQKD160076</v>
          </cell>
          <cell r="AB14534" t="str">
            <v>Sales call carried out for HMR Collection</v>
          </cell>
        </row>
        <row r="14535">
          <cell r="A14535">
            <v>45022.759872685201</v>
          </cell>
          <cell r="B14535">
            <v>1725</v>
          </cell>
          <cell r="F14535" t="str">
            <v>CC-00887418</v>
          </cell>
          <cell r="J14535" t="str">
            <v>Sales Call</v>
          </cell>
          <cell r="R14535" t="str">
            <v>BSJD161438</v>
          </cell>
          <cell r="AB14535" t="str">
            <v>Sales call carried out for HMR Collection</v>
          </cell>
        </row>
        <row r="14536">
          <cell r="A14536">
            <v>45022.756898148102</v>
          </cell>
          <cell r="B14536">
            <v>10075</v>
          </cell>
          <cell r="F14536" t="str">
            <v>CC-00887411</v>
          </cell>
          <cell r="J14536" t="str">
            <v>Sales Call</v>
          </cell>
          <cell r="R14536" t="str">
            <v>BRGL151464</v>
          </cell>
          <cell r="AB14536" t="str">
            <v>Sales call carried out for HMR Collection</v>
          </cell>
        </row>
        <row r="14537">
          <cell r="A14537">
            <v>45022.754513888904</v>
          </cell>
          <cell r="B14537">
            <v>5424</v>
          </cell>
          <cell r="F14537" t="str">
            <v>CC-00887409</v>
          </cell>
          <cell r="J14537" t="str">
            <v>Sales Call</v>
          </cell>
          <cell r="R14537" t="str">
            <v>BRBL150944</v>
          </cell>
          <cell r="AB14537" t="str">
            <v>Sales call carried out for HMR Collection</v>
          </cell>
        </row>
        <row r="14538">
          <cell r="A14538">
            <v>45022.752129629604</v>
          </cell>
          <cell r="B14538">
            <v>10084</v>
          </cell>
          <cell r="F14538" t="str">
            <v>CC-00887408</v>
          </cell>
          <cell r="J14538" t="str">
            <v>Sales Call</v>
          </cell>
          <cell r="R14538" t="str">
            <v>BRGL151468</v>
          </cell>
          <cell r="AB14538" t="str">
            <v>Sales call carried out for HMR Collection</v>
          </cell>
        </row>
        <row r="14539">
          <cell r="A14539">
            <v>45022.749432870398</v>
          </cell>
          <cell r="B14539">
            <v>3720</v>
          </cell>
          <cell r="F14539" t="str">
            <v>CC-00887406</v>
          </cell>
          <cell r="J14539" t="str">
            <v>Sales Call</v>
          </cell>
          <cell r="R14539" t="str">
            <v>BRCD160978</v>
          </cell>
          <cell r="AB14539" t="str">
            <v>Sales call carried out for HMR Collection</v>
          </cell>
        </row>
        <row r="14540">
          <cell r="A14540">
            <v>45022.746805555602</v>
          </cell>
          <cell r="B14540">
            <v>5050</v>
          </cell>
          <cell r="F14540" t="str">
            <v>CC-00887404</v>
          </cell>
          <cell r="J14540" t="str">
            <v>Sales Call</v>
          </cell>
          <cell r="R14540" t="str">
            <v>BQED160222</v>
          </cell>
          <cell r="AB14540" t="str">
            <v>Sales call carried out for HMR Collection</v>
          </cell>
        </row>
        <row r="14541">
          <cell r="A14541">
            <v>45022.743252314802</v>
          </cell>
          <cell r="B14541">
            <v>4400</v>
          </cell>
          <cell r="F14541" t="str">
            <v>CC-00887401</v>
          </cell>
          <cell r="J14541" t="str">
            <v>Sales Call</v>
          </cell>
          <cell r="R14541" t="str">
            <v>BQED160215</v>
          </cell>
          <cell r="AB14541" t="str">
            <v>Sales call carried out for HMR Collection</v>
          </cell>
        </row>
        <row r="14542">
          <cell r="A14542">
            <v>45022.740416666697</v>
          </cell>
          <cell r="B14542">
            <v>2675</v>
          </cell>
          <cell r="F14542" t="str">
            <v>CC-00887395</v>
          </cell>
          <cell r="J14542" t="str">
            <v>Sales Call</v>
          </cell>
          <cell r="R14542" t="str">
            <v>BRKD160684</v>
          </cell>
          <cell r="AB14542" t="str">
            <v>Sales call carried out for HMR Collection</v>
          </cell>
        </row>
        <row r="14543">
          <cell r="A14543">
            <v>45022.737500000003</v>
          </cell>
          <cell r="B14543">
            <v>5141</v>
          </cell>
          <cell r="F14543" t="str">
            <v>CC-00887389</v>
          </cell>
          <cell r="J14543" t="str">
            <v>Sales Call</v>
          </cell>
          <cell r="R14543" t="str">
            <v>BTFD162243</v>
          </cell>
          <cell r="AB14543" t="str">
            <v>Sales call carried out for HMR Collection</v>
          </cell>
        </row>
        <row r="14544">
          <cell r="A14544">
            <v>45022.734745370399</v>
          </cell>
          <cell r="B14544">
            <v>7350</v>
          </cell>
          <cell r="F14544" t="str">
            <v>CC-00887386</v>
          </cell>
          <cell r="J14544" t="str">
            <v>Sales Call</v>
          </cell>
          <cell r="R14544" t="str">
            <v>BTFD162244</v>
          </cell>
          <cell r="AB14544" t="str">
            <v>Sales call carried out for HMR Collection</v>
          </cell>
        </row>
        <row r="14545">
          <cell r="A14545">
            <v>45022.732372685197</v>
          </cell>
          <cell r="B14545">
            <v>1340</v>
          </cell>
          <cell r="F14545" t="str">
            <v>CC-00887380</v>
          </cell>
          <cell r="J14545" t="str">
            <v>Sales Call</v>
          </cell>
          <cell r="R14545" t="str">
            <v>BTKD162083</v>
          </cell>
          <cell r="AB14545" t="str">
            <v>Sales call carried out for HMR Collection</v>
          </cell>
        </row>
        <row r="14546">
          <cell r="A14546">
            <v>45022.729687500003</v>
          </cell>
          <cell r="B14546">
            <v>2500</v>
          </cell>
          <cell r="F14546" t="str">
            <v>CC-00887378</v>
          </cell>
          <cell r="J14546" t="str">
            <v>Sales Call</v>
          </cell>
          <cell r="R14546" t="str">
            <v>BTGD162296</v>
          </cell>
          <cell r="AB14546" t="str">
            <v>Sales call carried out for HMR Collection</v>
          </cell>
        </row>
        <row r="14547">
          <cell r="A14547">
            <v>45022.7038888889</v>
          </cell>
          <cell r="B14547">
            <v>4190</v>
          </cell>
          <cell r="F14547" t="str">
            <v>CC-00887327</v>
          </cell>
          <cell r="J14547" t="str">
            <v>Sales Call</v>
          </cell>
          <cell r="R14547" t="str">
            <v>BULD162561</v>
          </cell>
          <cell r="AB14547" t="str">
            <v>Sales call carried out for HMR collection</v>
          </cell>
        </row>
        <row r="14548">
          <cell r="A14548">
            <v>45022.701273148101</v>
          </cell>
          <cell r="B14548">
            <v>1000</v>
          </cell>
          <cell r="F14548" t="str">
            <v>CC-00887317</v>
          </cell>
          <cell r="J14548" t="str">
            <v>Sales Call</v>
          </cell>
          <cell r="R14548" t="str">
            <v>BULD162579</v>
          </cell>
          <cell r="AB14548" t="str">
            <v>Sales call carried out for HMR collection</v>
          </cell>
        </row>
        <row r="14549">
          <cell r="A14549">
            <v>45022.698668981502</v>
          </cell>
          <cell r="B14549">
            <v>920</v>
          </cell>
          <cell r="F14549" t="str">
            <v>CC-00887311</v>
          </cell>
          <cell r="J14549" t="str">
            <v>Sales Call</v>
          </cell>
          <cell r="R14549" t="str">
            <v>BULD162583</v>
          </cell>
          <cell r="AB14549" t="str">
            <v>Sales call carried out for HMR collection</v>
          </cell>
        </row>
        <row r="14550">
          <cell r="A14550">
            <v>45022.695879629602</v>
          </cell>
          <cell r="B14550">
            <v>2780</v>
          </cell>
          <cell r="F14550" t="str">
            <v>CC-00887303</v>
          </cell>
          <cell r="J14550" t="str">
            <v>Sales Call</v>
          </cell>
          <cell r="R14550" t="str">
            <v>BUAL160594</v>
          </cell>
          <cell r="AB14550" t="str">
            <v>Sales call carried out for HMR collection</v>
          </cell>
        </row>
        <row r="14551">
          <cell r="A14551">
            <v>45022.690706018497</v>
          </cell>
          <cell r="B14551">
            <v>4350</v>
          </cell>
          <cell r="F14551" t="str">
            <v>CC-00887287</v>
          </cell>
          <cell r="J14551" t="str">
            <v>Sales Call</v>
          </cell>
          <cell r="R14551" t="str">
            <v>BUAD162625</v>
          </cell>
          <cell r="AB14551"/>
        </row>
        <row r="14552">
          <cell r="A14552">
            <v>45022.6875925926</v>
          </cell>
          <cell r="B14552">
            <v>5200</v>
          </cell>
          <cell r="F14552" t="str">
            <v>CC-00887279</v>
          </cell>
          <cell r="J14552" t="str">
            <v>Sales Call</v>
          </cell>
          <cell r="R14552" t="str">
            <v>BULD162568</v>
          </cell>
          <cell r="AB14552" t="str">
            <v>Sales call carried out for HMR collection</v>
          </cell>
        </row>
        <row r="14553">
          <cell r="A14553">
            <v>45022.684293981503</v>
          </cell>
          <cell r="B14553">
            <v>4110</v>
          </cell>
          <cell r="F14553" t="str">
            <v>CC-00887271</v>
          </cell>
          <cell r="J14553" t="str">
            <v>Sales Call</v>
          </cell>
          <cell r="R14553" t="str">
            <v>BUCD162696</v>
          </cell>
          <cell r="AB14553" t="str">
            <v>Sales call carried out for HMR collection</v>
          </cell>
        </row>
        <row r="14554">
          <cell r="A14554">
            <v>45022.6812615741</v>
          </cell>
          <cell r="B14554">
            <v>6910</v>
          </cell>
          <cell r="F14554" t="str">
            <v>CC-00887265</v>
          </cell>
          <cell r="J14554" t="str">
            <v>Sales Call</v>
          </cell>
          <cell r="R14554" t="str">
            <v>BULD162577</v>
          </cell>
          <cell r="AB14554" t="str">
            <v>Sales call carried out for HMR collection</v>
          </cell>
        </row>
        <row r="14555">
          <cell r="A14555">
            <v>45022.677986111099</v>
          </cell>
          <cell r="B14555">
            <v>1421</v>
          </cell>
          <cell r="F14555" t="str">
            <v>CC-00887257</v>
          </cell>
          <cell r="J14555" t="str">
            <v>Sales Call</v>
          </cell>
          <cell r="R14555" t="str">
            <v>BUBD162649</v>
          </cell>
          <cell r="AB14555" t="str">
            <v>Sales call carried out for HMR collection</v>
          </cell>
        </row>
        <row r="14556">
          <cell r="A14556">
            <v>45022.674861111103</v>
          </cell>
          <cell r="B14556">
            <v>2650</v>
          </cell>
          <cell r="F14556" t="str">
            <v>CC-00887246</v>
          </cell>
          <cell r="J14556" t="str">
            <v>Sales Call</v>
          </cell>
          <cell r="R14556" t="str">
            <v>BTHD162350</v>
          </cell>
          <cell r="AB14556" t="str">
            <v>Sales call carried out for HMR collection</v>
          </cell>
        </row>
        <row r="14557">
          <cell r="A14557">
            <v>45022.6714236111</v>
          </cell>
          <cell r="B14557">
            <v>4100</v>
          </cell>
          <cell r="F14557" t="str">
            <v>CC-00887233</v>
          </cell>
          <cell r="J14557" t="str">
            <v>Sales Call</v>
          </cell>
          <cell r="R14557" t="str">
            <v>BUFD162814</v>
          </cell>
          <cell r="AB14557" t="str">
            <v>Sales call carried out for HMR collection</v>
          </cell>
        </row>
        <row r="14558">
          <cell r="A14558">
            <v>45022.668333333299</v>
          </cell>
          <cell r="B14558">
            <v>2950</v>
          </cell>
          <cell r="F14558" t="str">
            <v>CC-00887222</v>
          </cell>
          <cell r="J14558" t="str">
            <v>Sales Call</v>
          </cell>
          <cell r="R14558" t="str">
            <v>BUGD162826</v>
          </cell>
          <cell r="AB14558" t="str">
            <v>Sales call carried out for HMR collection</v>
          </cell>
        </row>
        <row r="14559">
          <cell r="A14559">
            <v>45022.6652314815</v>
          </cell>
          <cell r="B14559">
            <v>2445</v>
          </cell>
          <cell r="F14559" t="str">
            <v>CC-00887207</v>
          </cell>
          <cell r="J14559" t="str">
            <v>Sales Call</v>
          </cell>
          <cell r="R14559" t="str">
            <v>BUGD162852</v>
          </cell>
          <cell r="AB14559" t="str">
            <v>Sales call carried out for HMR collection</v>
          </cell>
        </row>
        <row r="14560">
          <cell r="A14560">
            <v>45022.662719907399</v>
          </cell>
          <cell r="B14560">
            <v>510</v>
          </cell>
          <cell r="F14560" t="str">
            <v>CC-00887194</v>
          </cell>
          <cell r="J14560" t="str">
            <v>Sales Call</v>
          </cell>
          <cell r="R14560" t="str">
            <v>BUFL152860</v>
          </cell>
          <cell r="AB14560" t="str">
            <v>Sales call carried out for HMR collection</v>
          </cell>
        </row>
        <row r="14561">
          <cell r="A14561">
            <v>45022.660104166702</v>
          </cell>
          <cell r="B14561">
            <v>1140</v>
          </cell>
          <cell r="F14561" t="str">
            <v>CC-00887188</v>
          </cell>
          <cell r="J14561" t="str">
            <v>Sales Call</v>
          </cell>
          <cell r="R14561" t="str">
            <v>BUID162940</v>
          </cell>
          <cell r="AB14561" t="str">
            <v>Sales call carried out for HMR collection</v>
          </cell>
        </row>
        <row r="14562">
          <cell r="A14562">
            <v>45022.6569212963</v>
          </cell>
          <cell r="B14562">
            <v>4040</v>
          </cell>
          <cell r="F14562" t="str">
            <v>CC-00887177</v>
          </cell>
          <cell r="J14562" t="str">
            <v>Sales Call</v>
          </cell>
          <cell r="R14562" t="str">
            <v>BUAD162630</v>
          </cell>
          <cell r="AB14562" t="str">
            <v>Sales call carried out for HMR collection</v>
          </cell>
        </row>
        <row r="14563">
          <cell r="A14563">
            <v>45022.654062499998</v>
          </cell>
          <cell r="B14563">
            <v>2380</v>
          </cell>
          <cell r="F14563" t="str">
            <v>CC-00887174</v>
          </cell>
          <cell r="J14563" t="str">
            <v>Sales Call</v>
          </cell>
          <cell r="R14563" t="str">
            <v>BUID162953</v>
          </cell>
          <cell r="AB14563" t="str">
            <v>Sales call carried out for HMR collection</v>
          </cell>
        </row>
        <row r="14564">
          <cell r="A14564">
            <v>45022.651342592602</v>
          </cell>
          <cell r="B14564">
            <v>2848</v>
          </cell>
          <cell r="F14564" t="str">
            <v>CC-00887164</v>
          </cell>
          <cell r="J14564" t="str">
            <v>Sales Call</v>
          </cell>
          <cell r="R14564" t="str">
            <v>BUAD162634</v>
          </cell>
          <cell r="AB14564" t="str">
            <v>Sales call carried out for HMR collection</v>
          </cell>
        </row>
        <row r="14565">
          <cell r="A14565">
            <v>45022.645879629599</v>
          </cell>
          <cell r="B14565">
            <v>3770</v>
          </cell>
          <cell r="F14565" t="str">
            <v>CC-00887142</v>
          </cell>
          <cell r="J14565" t="str">
            <v>Sales Call</v>
          </cell>
          <cell r="R14565" t="str">
            <v>BUID162912</v>
          </cell>
          <cell r="AB14565" t="str">
            <v>Sales call carried out for HMR collection</v>
          </cell>
        </row>
        <row r="14566">
          <cell r="A14566">
            <v>45022.643391203703</v>
          </cell>
          <cell r="B14566">
            <v>800</v>
          </cell>
          <cell r="F14566" t="str">
            <v>CC-00887133</v>
          </cell>
          <cell r="J14566" t="str">
            <v>Sales Call</v>
          </cell>
          <cell r="R14566" t="str">
            <v>BVJD162957</v>
          </cell>
          <cell r="AB14566" t="str">
            <v>Sales call carried out for HMR collection</v>
          </cell>
        </row>
        <row r="14567">
          <cell r="A14567">
            <v>45022.641192129602</v>
          </cell>
          <cell r="B14567">
            <v>28861</v>
          </cell>
          <cell r="F14567" t="str">
            <v>CC-00887127</v>
          </cell>
          <cell r="J14567" t="str">
            <v>Schedule Service</v>
          </cell>
          <cell r="R14567" t="str">
            <v>BQBS033819</v>
          </cell>
          <cell r="AB14567" t="str">
            <v>I attended the site and changed Air filter, oil filter, Pre-filter.Now the machine is running properly</v>
          </cell>
        </row>
        <row r="14568">
          <cell r="A14568">
            <v>45022.640567129602</v>
          </cell>
          <cell r="B14568">
            <v>587</v>
          </cell>
          <cell r="F14568" t="str">
            <v>CC-00887125</v>
          </cell>
          <cell r="J14568" t="str">
            <v>Sales Call</v>
          </cell>
          <cell r="R14568" t="str">
            <v>BUAD121111</v>
          </cell>
          <cell r="AB14568" t="str">
            <v>Sales call carried out for HMR collection</v>
          </cell>
        </row>
        <row r="14569">
          <cell r="A14569">
            <v>45022.636608796303</v>
          </cell>
          <cell r="B14569">
            <v>1410</v>
          </cell>
          <cell r="F14569" t="str">
            <v>CC-00887113</v>
          </cell>
          <cell r="J14569" t="str">
            <v>Sales Call</v>
          </cell>
          <cell r="R14569" t="str">
            <v>BVKD163010</v>
          </cell>
          <cell r="AB14569" t="str">
            <v>Sales call carried out for HMR collection</v>
          </cell>
        </row>
        <row r="14570">
          <cell r="A14570">
            <v>45022.633564814802</v>
          </cell>
          <cell r="B14570">
            <v>2600</v>
          </cell>
          <cell r="F14570" t="str">
            <v>CC-00887099</v>
          </cell>
          <cell r="J14570" t="str">
            <v>Sales Call</v>
          </cell>
          <cell r="R14570" t="str">
            <v>BVLD163040</v>
          </cell>
          <cell r="AB14570" t="str">
            <v>Sales call carried out for HMR collection</v>
          </cell>
        </row>
        <row r="14571">
          <cell r="A14571">
            <v>45022.630439814799</v>
          </cell>
          <cell r="B14571">
            <v>2096</v>
          </cell>
          <cell r="F14571" t="str">
            <v>CC-00887087</v>
          </cell>
          <cell r="J14571" t="str">
            <v>Sales Call</v>
          </cell>
          <cell r="R14571" t="str">
            <v>BVLD163067</v>
          </cell>
          <cell r="AB14571" t="str">
            <v>Sales call carried out for HMR collection</v>
          </cell>
        </row>
        <row r="14572">
          <cell r="A14572">
            <v>45022.628113425897</v>
          </cell>
          <cell r="B14572">
            <v>450</v>
          </cell>
          <cell r="F14572" t="str">
            <v>CC-00887082</v>
          </cell>
          <cell r="J14572" t="str">
            <v>Sales Call</v>
          </cell>
          <cell r="R14572" t="str">
            <v>BVKD163026</v>
          </cell>
          <cell r="AB14572" t="str">
            <v>Sales call carried out for HMR collection</v>
          </cell>
        </row>
        <row r="14573">
          <cell r="A14573">
            <v>45022.6249537037</v>
          </cell>
          <cell r="B14573">
            <v>845</v>
          </cell>
          <cell r="F14573" t="str">
            <v>CC-00887071</v>
          </cell>
          <cell r="J14573" t="str">
            <v>Sales Call</v>
          </cell>
          <cell r="R14573" t="str">
            <v>BVAD121386</v>
          </cell>
          <cell r="AB14573" t="str">
            <v>Sales call carried out for HMR collection</v>
          </cell>
        </row>
        <row r="14574">
          <cell r="A14574">
            <v>45022.622361111098</v>
          </cell>
          <cell r="B14574">
            <v>1875</v>
          </cell>
          <cell r="F14574" t="str">
            <v>CC-00887060</v>
          </cell>
          <cell r="J14574" t="str">
            <v>Sales Call</v>
          </cell>
          <cell r="R14574" t="str">
            <v>BVED163231</v>
          </cell>
          <cell r="AB14574" t="str">
            <v>Sales call carried out for HMR collection</v>
          </cell>
        </row>
        <row r="14575">
          <cell r="A14575">
            <v>45022.590578703697</v>
          </cell>
          <cell r="B14575">
            <v>1933</v>
          </cell>
          <cell r="F14575" t="str">
            <v>CC-00886983</v>
          </cell>
          <cell r="J14575" t="str">
            <v>Sales Call</v>
          </cell>
          <cell r="R14575" t="str">
            <v>BVED163235</v>
          </cell>
          <cell r="AB14575" t="str">
            <v>Sales call carried out for HMR collection</v>
          </cell>
        </row>
        <row r="14576">
          <cell r="A14576">
            <v>45022.587141203701</v>
          </cell>
          <cell r="B14576">
            <v>1435</v>
          </cell>
          <cell r="F14576" t="str">
            <v>CC-00886963</v>
          </cell>
          <cell r="J14576" t="str">
            <v>Sales Call</v>
          </cell>
          <cell r="R14576" t="str">
            <v>BVED231179</v>
          </cell>
          <cell r="AB14576" t="str">
            <v>Sales call carried out for HMR collection</v>
          </cell>
        </row>
        <row r="14577">
          <cell r="A14577">
            <v>45022.5839583333</v>
          </cell>
          <cell r="B14577">
            <v>2080</v>
          </cell>
          <cell r="F14577" t="str">
            <v>CC-00886953</v>
          </cell>
          <cell r="J14577" t="str">
            <v>Sales Call</v>
          </cell>
          <cell r="R14577" t="str">
            <v>BVJD162972</v>
          </cell>
          <cell r="AB14577" t="str">
            <v>Sales call carried out for HMR collection</v>
          </cell>
        </row>
        <row r="14578">
          <cell r="A14578">
            <v>45022.581284722197</v>
          </cell>
          <cell r="B14578">
            <v>1868</v>
          </cell>
          <cell r="F14578" t="str">
            <v>CC-00886946</v>
          </cell>
          <cell r="J14578" t="str">
            <v>Sales Call</v>
          </cell>
          <cell r="R14578" t="str">
            <v>BVCD163165</v>
          </cell>
          <cell r="AB14578" t="str">
            <v>Sales call carried out for HMR collection</v>
          </cell>
        </row>
        <row r="14579">
          <cell r="A14579">
            <v>45022.577731481499</v>
          </cell>
          <cell r="B14579">
            <v>573</v>
          </cell>
          <cell r="F14579" t="str">
            <v>CC-00886937</v>
          </cell>
          <cell r="J14579" t="str">
            <v>Sales Call</v>
          </cell>
          <cell r="R14579" t="str">
            <v>BVHD163366</v>
          </cell>
          <cell r="AB14579" t="str">
            <v>Sales call carried out for HMR collection</v>
          </cell>
        </row>
        <row r="14580">
          <cell r="A14580">
            <v>45022.574374999997</v>
          </cell>
          <cell r="B14580">
            <v>650</v>
          </cell>
          <cell r="F14580" t="str">
            <v>CC-00886931</v>
          </cell>
          <cell r="J14580" t="str">
            <v>Sales Call</v>
          </cell>
          <cell r="R14580" t="str">
            <v>BVHD163336</v>
          </cell>
          <cell r="AB14580" t="str">
            <v>Sales call carried out for HMR collection</v>
          </cell>
        </row>
        <row r="14581">
          <cell r="A14581">
            <v>45022.570682870399</v>
          </cell>
          <cell r="B14581">
            <v>850</v>
          </cell>
          <cell r="F14581" t="str">
            <v>CC-00886924</v>
          </cell>
          <cell r="J14581" t="str">
            <v>Sales Call</v>
          </cell>
          <cell r="R14581" t="str">
            <v>BVGD163308</v>
          </cell>
          <cell r="AB14581" t="str">
            <v>Sales call carried out for HMR collection
Sales call carried out for HMR collection</v>
          </cell>
        </row>
        <row r="14582">
          <cell r="A14582">
            <v>45022.568124999998</v>
          </cell>
          <cell r="B14582">
            <v>1520</v>
          </cell>
          <cell r="F14582" t="str">
            <v>CC-00886919</v>
          </cell>
          <cell r="J14582" t="str">
            <v>Sales Call</v>
          </cell>
          <cell r="R14582" t="str">
            <v>BVJD162958</v>
          </cell>
          <cell r="AB14582" t="str">
            <v>Sales call carried out for HMR collection</v>
          </cell>
        </row>
        <row r="14583">
          <cell r="A14583">
            <v>45022.5643865741</v>
          </cell>
          <cell r="B14583">
            <v>550</v>
          </cell>
          <cell r="F14583" t="str">
            <v>CC-00886912</v>
          </cell>
          <cell r="J14583" t="str">
            <v>Sales Call</v>
          </cell>
          <cell r="R14583" t="str">
            <v>BVLD163043</v>
          </cell>
          <cell r="AB14583" t="str">
            <v>Sales call carried out for HMR collection</v>
          </cell>
        </row>
        <row r="14584">
          <cell r="A14584">
            <v>45022.561469907399</v>
          </cell>
          <cell r="B14584">
            <v>660</v>
          </cell>
          <cell r="F14584" t="str">
            <v>CC-00886907</v>
          </cell>
          <cell r="J14584" t="str">
            <v>Sales Call</v>
          </cell>
          <cell r="R14584" t="str">
            <v>BVHD163374</v>
          </cell>
          <cell r="AB14584" t="str">
            <v>Sales call carried out for HMR collection</v>
          </cell>
        </row>
        <row r="14585">
          <cell r="A14585">
            <v>45022.559872685197</v>
          </cell>
          <cell r="B14585">
            <v>0</v>
          </cell>
          <cell r="F14585" t="str">
            <v>CC-00886904</v>
          </cell>
          <cell r="J14585" t="str">
            <v>Commissioning</v>
          </cell>
          <cell r="R14585" t="str">
            <v>CWKE560153</v>
          </cell>
          <cell r="AB14585" t="str">
            <v>COMMISSIONING DONE but starter not found.</v>
          </cell>
        </row>
        <row r="14586">
          <cell r="A14586">
            <v>45022.557881944398</v>
          </cell>
          <cell r="B14586">
            <v>526</v>
          </cell>
          <cell r="F14586" t="str">
            <v>CC-00886902</v>
          </cell>
          <cell r="J14586" t="str">
            <v>Sales Call</v>
          </cell>
          <cell r="R14586" t="str">
            <v>BVHD163393</v>
          </cell>
          <cell r="AB14586" t="str">
            <v>Sales call carried out for HMR collection</v>
          </cell>
        </row>
        <row r="14587">
          <cell r="A14587">
            <v>45022.555219907401</v>
          </cell>
          <cell r="B14587">
            <v>350</v>
          </cell>
          <cell r="F14587" t="str">
            <v>CC-00886897</v>
          </cell>
          <cell r="J14587" t="str">
            <v>Sales Call</v>
          </cell>
          <cell r="R14587" t="str">
            <v>BVID163429</v>
          </cell>
          <cell r="AB14587" t="str">
            <v>Sales call carried out for HMR collection</v>
          </cell>
        </row>
        <row r="14588">
          <cell r="A14588">
            <v>45022.546099537001</v>
          </cell>
          <cell r="B14588">
            <v>370</v>
          </cell>
          <cell r="F14588" t="str">
            <v>CC-00886868</v>
          </cell>
          <cell r="J14588" t="str">
            <v>Sales Call</v>
          </cell>
          <cell r="R14588" t="str">
            <v>BVIL161084</v>
          </cell>
          <cell r="AB14588" t="str">
            <v>Sales call carried out for HMR collection</v>
          </cell>
        </row>
        <row r="14589">
          <cell r="A14589">
            <v>45022.542893518497</v>
          </cell>
          <cell r="B14589">
            <v>344</v>
          </cell>
          <cell r="F14589" t="str">
            <v>CC-00886856</v>
          </cell>
          <cell r="J14589" t="str">
            <v>Sales Call</v>
          </cell>
          <cell r="R14589" t="str">
            <v>BVID163401</v>
          </cell>
          <cell r="AB14589" t="str">
            <v>Sales call carried out for HMR collection</v>
          </cell>
        </row>
        <row r="14590">
          <cell r="A14590">
            <v>45022.538437499999</v>
          </cell>
          <cell r="B14590">
            <v>1075</v>
          </cell>
          <cell r="F14590" t="str">
            <v>CC-00886848</v>
          </cell>
          <cell r="J14590" t="str">
            <v>Sales Call</v>
          </cell>
          <cell r="R14590" t="str">
            <v>BUCD121176</v>
          </cell>
          <cell r="AB14590" t="str">
            <v>Sales call carried out for HMR collection</v>
          </cell>
        </row>
        <row r="14591">
          <cell r="A14591">
            <v>45021.502500000002</v>
          </cell>
          <cell r="B14591">
            <v>4165</v>
          </cell>
          <cell r="F14591" t="str">
            <v>CC-00885590</v>
          </cell>
          <cell r="J14591" t="str">
            <v>Schedule Service</v>
          </cell>
          <cell r="R14591" t="str">
            <v>BSHC376807</v>
          </cell>
          <cell r="AB14591" t="str">
            <v>Today we attend the customer site for general service so we change parts 1 air filter 2 oil filter 3 oil 4 separator than start machine running ok</v>
          </cell>
        </row>
        <row r="14592">
          <cell r="A14592">
            <v>45020.691574074102</v>
          </cell>
          <cell r="B14592">
            <v>1</v>
          </cell>
          <cell r="F14592" t="str">
            <v>CC-00884891</v>
          </cell>
          <cell r="J14592" t="str">
            <v>Commissioning</v>
          </cell>
          <cell r="R14592" t="str">
            <v>SN23T000160</v>
          </cell>
          <cell r="AB14592" t="str">
            <v>COMMISSIONING DONE</v>
          </cell>
        </row>
        <row r="14593">
          <cell r="A14593">
            <v>45020.690474536997</v>
          </cell>
          <cell r="B14593">
            <v>1</v>
          </cell>
          <cell r="F14593" t="str">
            <v>CC-00884890</v>
          </cell>
          <cell r="J14593" t="str">
            <v>Commissioning</v>
          </cell>
          <cell r="R14593" t="str">
            <v>BWLS031775</v>
          </cell>
          <cell r="AB14593" t="str">
            <v>COMMISSIONING DONE.....Comm date-05-04-2023....</v>
          </cell>
        </row>
        <row r="14594">
          <cell r="A14594">
            <v>45020.680486111101</v>
          </cell>
          <cell r="B14594">
            <v>25817</v>
          </cell>
          <cell r="F14594" t="str">
            <v>CC-00884860</v>
          </cell>
          <cell r="J14594" t="str">
            <v>Complaint - Running With Problem</v>
          </cell>
          <cell r="R14594" t="str">
            <v>BQES030978</v>
          </cell>
          <cell r="AB14594" t="str">
            <v>Today we attend the customer site for compressor abnormal sound so we check and found that sound comming from motor bearing so change motor bearing otherwise compressor running ok.
Main motor bearing changed.</v>
          </cell>
        </row>
        <row r="14595">
          <cell r="A14595">
            <v>45020.679363425901</v>
          </cell>
          <cell r="B14595">
            <v>21049</v>
          </cell>
          <cell r="F14595" t="str">
            <v>CC-00884851</v>
          </cell>
          <cell r="J14595" t="str">
            <v>General Service</v>
          </cell>
          <cell r="R14595" t="str">
            <v>BSCS037349</v>
          </cell>
          <cell r="AB14595" t="str">
            <v>Today we attend the customer site for general visit so we check and found that compressor running ok but service time over</v>
          </cell>
        </row>
        <row r="14596">
          <cell r="A14596">
            <v>45020.6780208333</v>
          </cell>
          <cell r="B14596">
            <v>543</v>
          </cell>
          <cell r="F14596" t="str">
            <v>CC-00884842</v>
          </cell>
          <cell r="J14596" t="str">
            <v>Schedule Service</v>
          </cell>
          <cell r="R14596" t="str">
            <v>BVHD163366</v>
          </cell>
          <cell r="AB14596" t="str">
            <v>Change Air filter, oil filter and oil also change engine side air filter</v>
          </cell>
        </row>
        <row r="14597">
          <cell r="A14597">
            <v>45020.6719675926</v>
          </cell>
          <cell r="B14597">
            <v>20470</v>
          </cell>
          <cell r="F14597" t="str">
            <v>CC-00884819</v>
          </cell>
          <cell r="J14597" t="str">
            <v>Schedule Service</v>
          </cell>
          <cell r="R14597" t="str">
            <v>BRAS033261</v>
          </cell>
          <cell r="AB14597" t="str">
            <v>Today we attend the customer site for general service so we change parts 1 air filter 2 oil filter 3 valve kit now machine running ok and</v>
          </cell>
        </row>
        <row r="14598">
          <cell r="A14598">
            <v>45020.666550925896</v>
          </cell>
          <cell r="B14598">
            <v>515</v>
          </cell>
          <cell r="F14598" t="str">
            <v>CC-00884796</v>
          </cell>
          <cell r="J14598" t="str">
            <v>Schedule Service</v>
          </cell>
          <cell r="R14598" t="str">
            <v>BVHD163393</v>
          </cell>
          <cell r="AB14598" t="str">
            <v>Attend the site for schedule service so replace oil 39 litres, replace oil filter 90 lpm 2nos., replace compressor side air filter. Actuator function are ok, external leakages not found. Unit is running with all parameters under limit.</v>
          </cell>
        </row>
        <row r="14599">
          <cell r="A14599">
            <v>45020.597384259301</v>
          </cell>
          <cell r="B14599">
            <v>1</v>
          </cell>
          <cell r="F14599" t="str">
            <v>CC-00884652</v>
          </cell>
          <cell r="J14599" t="str">
            <v>Commissioning</v>
          </cell>
          <cell r="R14599" t="str">
            <v>BVEC377128</v>
          </cell>
          <cell r="AB14599" t="str">
            <v>COMMISSIONING DONE.... Comm date-04-04-2023</v>
          </cell>
        </row>
        <row r="14600">
          <cell r="A14600">
            <v>45020.52</v>
          </cell>
          <cell r="B14600">
            <v>1</v>
          </cell>
          <cell r="F14600" t="str">
            <v>CC-00884477</v>
          </cell>
          <cell r="J14600" t="str">
            <v>Preservative Measures</v>
          </cell>
          <cell r="R14600" t="str">
            <v>BVEC377128</v>
          </cell>
          <cell r="AB14600" t="str">
            <v>I attended the site for Preservative Measures so check for rust formation on critical parts as intake valve, adaptor plate, ring, air oil separator tank, air end, Motor, Canopy, Thermal valve block, hoses, and pipes fittings, brackets and fasteners. No dust particles found. Rotated the coupling guard and found free rotation.</v>
          </cell>
        </row>
        <row r="14601">
          <cell r="A14601">
            <v>45020.473148148201</v>
          </cell>
          <cell r="B14601">
            <v>595</v>
          </cell>
          <cell r="F14601" t="str">
            <v>CC-00884364</v>
          </cell>
          <cell r="J14601" t="str">
            <v>Schedule Service</v>
          </cell>
          <cell r="R14601" t="str">
            <v>BVGD121497</v>
          </cell>
          <cell r="AB14601" t="str">
            <v>change Air filter, oil filter and oil</v>
          </cell>
        </row>
        <row r="14602">
          <cell r="A14602">
            <v>45020.467662037001</v>
          </cell>
          <cell r="B14602">
            <v>7560</v>
          </cell>
          <cell r="F14602" t="str">
            <v>CC-00884352</v>
          </cell>
          <cell r="J14602" t="str">
            <v>Schedule Service</v>
          </cell>
          <cell r="R14602" t="str">
            <v>BULL160559</v>
          </cell>
          <cell r="AB14602" t="str">
            <v>Change Air filter, oil filter, separator and oil</v>
          </cell>
        </row>
        <row r="14603">
          <cell r="A14603">
            <v>45020.316087963001</v>
          </cell>
          <cell r="B14603">
            <v>36593</v>
          </cell>
          <cell r="F14603" t="str">
            <v>CC-00884199</v>
          </cell>
          <cell r="J14603" t="str">
            <v>Schedule Service - AMC</v>
          </cell>
          <cell r="R14603" t="str">
            <v>BLFS031469</v>
          </cell>
          <cell r="AB14603" t="str">
            <v>AMC Visit done</v>
          </cell>
        </row>
        <row r="14604">
          <cell r="A14604">
            <v>45020.2746990741</v>
          </cell>
          <cell r="B14604">
            <v>15354</v>
          </cell>
          <cell r="F14604" t="str">
            <v>CC-00883876</v>
          </cell>
          <cell r="J14604" t="str">
            <v>Schedule Service - AMC</v>
          </cell>
          <cell r="R14604" t="str">
            <v>BSBC375530</v>
          </cell>
          <cell r="AB14604" t="str">
            <v>AMC visit done</v>
          </cell>
        </row>
        <row r="14605">
          <cell r="A14605">
            <v>45019.864432870403</v>
          </cell>
          <cell r="B14605">
            <v>6609</v>
          </cell>
          <cell r="F14605" t="str">
            <v>CC-00883854</v>
          </cell>
          <cell r="J14605" t="str">
            <v>Complaint - Running With Problem</v>
          </cell>
          <cell r="R14605" t="str">
            <v>BTED162217</v>
          </cell>
          <cell r="AB14605" t="str">
            <v>This engine top overhauling done and tested and installed with the compress or and fitted all wiring harness, fitted all air line and coolant line after then checked engine oil and coolant found as per required level, check all hose clamp tight ok, coolant line all hose clamp tight ok, mounting bolt tight ok, and fan belt tight ok, air filter condition good and radiator found clean condition, after then check all wiring harness and electrical safety system found wiring proper and after all necessary inspection started the engine and run idle tested ok and load condition, drilling condition and flushing condition found engine performance as per required limit. .</v>
          </cell>
        </row>
        <row r="14606">
          <cell r="A14606">
            <v>45019.726122685199</v>
          </cell>
          <cell r="B14606">
            <v>40831</v>
          </cell>
          <cell r="F14606" t="str">
            <v>CC-00883767</v>
          </cell>
          <cell r="J14606" t="str">
            <v>Schedule Service</v>
          </cell>
          <cell r="R14606" t="str">
            <v>BLGS040582</v>
          </cell>
          <cell r="AB14606" t="str">
            <v>Change Air filter and oil filter</v>
          </cell>
        </row>
        <row r="14607">
          <cell r="A14607">
            <v>45019.724699074097</v>
          </cell>
          <cell r="B14607">
            <v>52001</v>
          </cell>
          <cell r="F14607" t="str">
            <v>CC-00883763</v>
          </cell>
          <cell r="J14607" t="str">
            <v>Schedule Service</v>
          </cell>
          <cell r="R14607" t="str">
            <v>BILS030211</v>
          </cell>
          <cell r="AB14607" t="str">
            <v>Change Air filter and oil filter</v>
          </cell>
        </row>
        <row r="14608">
          <cell r="A14608">
            <v>45019.644027777802</v>
          </cell>
          <cell r="B14608">
            <v>2430</v>
          </cell>
          <cell r="F14608" t="str">
            <v>CC-00883612</v>
          </cell>
          <cell r="J14608" t="str">
            <v>Schedule Service</v>
          </cell>
          <cell r="R14608" t="str">
            <v>BUGD162852</v>
          </cell>
          <cell r="AB14608" t="str">
            <v>replace oil 40 litres, replace oil filter 90 lpm 2nos., clean pressure regulator kit, clean engine and compressor both side actuator assemblies.</v>
          </cell>
        </row>
        <row r="14609">
          <cell r="A14609">
            <v>45019.362754629597</v>
          </cell>
          <cell r="B14609">
            <v>520</v>
          </cell>
          <cell r="F14609" t="str">
            <v>CC-00882725</v>
          </cell>
          <cell r="J14609" t="str">
            <v>Schedule Service</v>
          </cell>
          <cell r="R14609" t="str">
            <v>BVLD163043</v>
          </cell>
          <cell r="AB14609" t="str">
            <v>Change Air filter, oil filter and oil also change engine side air filter</v>
          </cell>
        </row>
        <row r="14610">
          <cell r="A14610">
            <v>45019.357141203698</v>
          </cell>
          <cell r="B14610">
            <v>1855</v>
          </cell>
          <cell r="F14610" t="str">
            <v>CC-00882724</v>
          </cell>
          <cell r="J14610" t="str">
            <v>Schedule Service</v>
          </cell>
          <cell r="R14610" t="str">
            <v>BSAD120582</v>
          </cell>
          <cell r="AB14610" t="str">
            <v>Change Air filter, oil filter and oil also change engine side air filter</v>
          </cell>
        </row>
        <row r="14611">
          <cell r="A14611">
            <v>45019.354641203703</v>
          </cell>
          <cell r="B14611">
            <v>3030</v>
          </cell>
          <cell r="F14611" t="str">
            <v>CC-00882723</v>
          </cell>
          <cell r="J14611" t="str">
            <v>Schedule Service</v>
          </cell>
          <cell r="R14611" t="str">
            <v>BSDD120664</v>
          </cell>
          <cell r="AB14611" t="str">
            <v>Change Air filter, oil filter, separator and oil also change engine side air filter</v>
          </cell>
        </row>
        <row r="14612">
          <cell r="A14612">
            <v>45019.351053240702</v>
          </cell>
          <cell r="B14612">
            <v>2076</v>
          </cell>
          <cell r="F14612" t="str">
            <v>CC-00882721</v>
          </cell>
          <cell r="J14612" t="str">
            <v>Schedule Service</v>
          </cell>
          <cell r="R14612" t="str">
            <v>BVLD163067</v>
          </cell>
          <cell r="AB14612" t="str">
            <v>Attend the site for schedule service, after all check up, replace oil 40 litres, replace oil filter 90 lom 2 nos., replace air filter kit engine and compressor both side, clean both actuator assembly and re fitted the same. After all work done start the unit and checked the unit on load condition found unit found unit is running in normal condition with all parameters.</v>
          </cell>
        </row>
        <row r="14613">
          <cell r="A14613">
            <v>45019.345428240696</v>
          </cell>
          <cell r="B14613">
            <v>23898</v>
          </cell>
          <cell r="F14613" t="str">
            <v>CC-00882720</v>
          </cell>
          <cell r="J14613" t="str">
            <v>Schedule Service</v>
          </cell>
          <cell r="R14613" t="str">
            <v>BMFS031346</v>
          </cell>
          <cell r="AB14613" t="str">
            <v>Change Air filter, oil filter, separator and oil</v>
          </cell>
        </row>
        <row r="14614">
          <cell r="A14614">
            <v>45017.700150463003</v>
          </cell>
          <cell r="B14614">
            <v>1500</v>
          </cell>
          <cell r="F14614" t="str">
            <v>CC-00882599</v>
          </cell>
          <cell r="J14614" t="str">
            <v>General Service</v>
          </cell>
          <cell r="R14614" t="str">
            <v>CUFE600350</v>
          </cell>
          <cell r="AB14614" t="str">
            <v>Today we attend the customer site for general service so we change parts 1 air filter 2 nos 2 oil than start machine running ok</v>
          </cell>
        </row>
        <row r="14615">
          <cell r="A14615">
            <v>45017.619236111103</v>
          </cell>
          <cell r="B14615">
            <v>19930</v>
          </cell>
          <cell r="F14615" t="str">
            <v>CC-00882434</v>
          </cell>
          <cell r="J14615" t="str">
            <v>Complaint - Running With Problem</v>
          </cell>
          <cell r="R14615" t="str">
            <v>ONIC370102</v>
          </cell>
          <cell r="AB14615" t="str">
            <v>Today we attend the customer site for complain plc not working so we found P1 controller damage so we modified P1 controller to neouron xt than start machine running ok and all parts working properly neuron xt serial no. B22003</v>
          </cell>
        </row>
        <row r="14616">
          <cell r="A14616">
            <v>45017.526307870401</v>
          </cell>
          <cell r="B14616">
            <v>0</v>
          </cell>
          <cell r="F14616" t="str">
            <v>CC-00882272</v>
          </cell>
          <cell r="J14616" t="str">
            <v>Commissioning</v>
          </cell>
          <cell r="R14616" t="str">
            <v>CWLE676911</v>
          </cell>
          <cell r="AB14616" t="str">
            <v>Commissioning done on dated 01-04-2023</v>
          </cell>
        </row>
        <row r="14617">
          <cell r="A14617">
            <v>45017.518101851798</v>
          </cell>
          <cell r="B14617">
            <v>11561</v>
          </cell>
          <cell r="F14617" t="str">
            <v>CC-00882249</v>
          </cell>
          <cell r="J14617" t="str">
            <v>Schedule Service</v>
          </cell>
          <cell r="R14617" t="str">
            <v>BTDS044304</v>
          </cell>
          <cell r="AB14617" t="str">
            <v>Change air filter, oil filter and oil</v>
          </cell>
        </row>
        <row r="14618">
          <cell r="A14618">
            <v>45017.468877314801</v>
          </cell>
          <cell r="B14618">
            <v>273</v>
          </cell>
          <cell r="F14618" t="str">
            <v>CC-00882148</v>
          </cell>
          <cell r="J14618" t="str">
            <v>Schedule Service</v>
          </cell>
          <cell r="R14618" t="str">
            <v>BUES035163</v>
          </cell>
          <cell r="AB14618" t="str">
            <v>I attended the machine and changed Air filter, oil filter, separator, oil. Now the machine is running properly.</v>
          </cell>
        </row>
        <row r="14619">
          <cell r="A14619">
            <v>45017.467499999999</v>
          </cell>
          <cell r="B14619">
            <v>150</v>
          </cell>
          <cell r="F14619" t="str">
            <v>CC-00882146</v>
          </cell>
          <cell r="J14619" t="str">
            <v>Schedule Service</v>
          </cell>
          <cell r="R14619" t="str">
            <v>BUIS036515</v>
          </cell>
          <cell r="AB14619" t="str">
            <v>I attended the site and service done and changed Air filter, oil filter. Now the machine is running properly.</v>
          </cell>
        </row>
        <row r="14620">
          <cell r="A14620">
            <v>45016.612789351799</v>
          </cell>
          <cell r="B14620">
            <v>1450</v>
          </cell>
          <cell r="F14620" t="str">
            <v>CC-00881722</v>
          </cell>
          <cell r="J14620" t="str">
            <v>Sales Call</v>
          </cell>
          <cell r="R14620" t="str">
            <v>BVJD162958</v>
          </cell>
          <cell r="AB14620" t="str">
            <v>Sales call carried out for HMR- Collection</v>
          </cell>
        </row>
        <row r="14621">
          <cell r="A14621">
            <v>45016.6072569444</v>
          </cell>
          <cell r="B14621">
            <v>250</v>
          </cell>
          <cell r="F14621" t="str">
            <v>CC-00881712</v>
          </cell>
          <cell r="J14621" t="str">
            <v>Sales Call</v>
          </cell>
          <cell r="R14621" t="str">
            <v>BVJD162966</v>
          </cell>
          <cell r="AB14621" t="str">
            <v>Sales call carried out for HMR collection</v>
          </cell>
        </row>
        <row r="14622">
          <cell r="A14622">
            <v>45016.602337962999</v>
          </cell>
          <cell r="B14622">
            <v>38603</v>
          </cell>
          <cell r="F14622" t="str">
            <v>CC-00881703</v>
          </cell>
          <cell r="J14622" t="str">
            <v>Complaint - Breakdown</v>
          </cell>
          <cell r="R14622" t="str">
            <v>BMIS031759</v>
          </cell>
          <cell r="AB14622" t="str">
            <v>We attend the customer site for complain airend replacement so we replace repair Air end locally than start machine running ok and all parts working properly and we change parts 1 injection hose 2 pre filter.
Airend repaired by itself from local market assembling work done by our engineer.</v>
          </cell>
        </row>
        <row r="14623">
          <cell r="A14623">
            <v>45016.571145833303</v>
          </cell>
          <cell r="B14623">
            <v>355</v>
          </cell>
          <cell r="F14623" t="str">
            <v>CC-00881651</v>
          </cell>
          <cell r="J14623" t="str">
            <v>Sales Call</v>
          </cell>
          <cell r="R14623" t="str">
            <v>BVIL161084</v>
          </cell>
          <cell r="AB14623" t="str">
            <v>Sales call carried out for HMR collection</v>
          </cell>
        </row>
        <row r="14624">
          <cell r="A14624">
            <v>45016.567372685196</v>
          </cell>
          <cell r="B14624">
            <v>120</v>
          </cell>
          <cell r="F14624" t="str">
            <v>CC-00881642</v>
          </cell>
          <cell r="J14624" t="str">
            <v>Sales Call</v>
          </cell>
          <cell r="R14624" t="str">
            <v>BWJL153355</v>
          </cell>
          <cell r="AB14624" t="str">
            <v>Sales call carried out for HMR collection</v>
          </cell>
        </row>
        <row r="14625">
          <cell r="A14625">
            <v>45016.564456018503</v>
          </cell>
          <cell r="B14625">
            <v>85</v>
          </cell>
          <cell r="F14625" t="str">
            <v>CC-00881639</v>
          </cell>
          <cell r="J14625" t="str">
            <v>Sales Call</v>
          </cell>
          <cell r="R14625" t="str">
            <v>BVID121544</v>
          </cell>
          <cell r="AB14625" t="str">
            <v>Sales call carried out for HMR collection</v>
          </cell>
        </row>
        <row r="14626">
          <cell r="A14626">
            <v>45016.5616435185</v>
          </cell>
          <cell r="B14626">
            <v>90</v>
          </cell>
          <cell r="F14626" t="str">
            <v>CC-00881637</v>
          </cell>
          <cell r="J14626" t="str">
            <v>Sales Call</v>
          </cell>
          <cell r="R14626" t="str">
            <v>BVID121541</v>
          </cell>
          <cell r="AB14626" t="str">
            <v>Sales call carried out for HMR collection</v>
          </cell>
        </row>
        <row r="14627">
          <cell r="A14627">
            <v>45016.557615740698</v>
          </cell>
          <cell r="B14627">
            <v>350</v>
          </cell>
          <cell r="F14627" t="str">
            <v>CC-00881630</v>
          </cell>
          <cell r="J14627" t="str">
            <v>Sales Call</v>
          </cell>
          <cell r="R14627" t="str">
            <v>BVIL161081</v>
          </cell>
          <cell r="AB14627" t="str">
            <v>Sales call carried out for HMR collection</v>
          </cell>
        </row>
        <row r="14628">
          <cell r="A14628">
            <v>45016.554849537002</v>
          </cell>
          <cell r="B14628">
            <v>50</v>
          </cell>
          <cell r="F14628" t="str">
            <v>CC-00881625</v>
          </cell>
          <cell r="J14628" t="str">
            <v>Sales Call</v>
          </cell>
          <cell r="R14628" t="str">
            <v>BVID121539</v>
          </cell>
          <cell r="AB14628" t="str">
            <v>Sales call carried out for HMR collection</v>
          </cell>
        </row>
        <row r="14629">
          <cell r="A14629">
            <v>45016.5519444444</v>
          </cell>
          <cell r="B14629">
            <v>10</v>
          </cell>
          <cell r="F14629" t="str">
            <v>CC-00881622</v>
          </cell>
          <cell r="J14629" t="str">
            <v>Sales Call</v>
          </cell>
          <cell r="R14629" t="str">
            <v>BVID121546</v>
          </cell>
          <cell r="AB14629" t="str">
            <v>Sales call carried out for HMR collection</v>
          </cell>
        </row>
        <row r="14630">
          <cell r="A14630">
            <v>45016.540046296301</v>
          </cell>
          <cell r="B14630">
            <v>983</v>
          </cell>
          <cell r="F14630" t="str">
            <v>CC-00881607</v>
          </cell>
          <cell r="J14630" t="str">
            <v>Sales Call</v>
          </cell>
          <cell r="R14630" t="str">
            <v>BUID220795</v>
          </cell>
          <cell r="AB14630" t="str">
            <v>Sales call carried out for HMR Collection</v>
          </cell>
        </row>
        <row r="14631">
          <cell r="A14631">
            <v>45016.536192129599</v>
          </cell>
          <cell r="B14631">
            <v>1118</v>
          </cell>
          <cell r="F14631" t="str">
            <v>CC-00881603</v>
          </cell>
          <cell r="J14631" t="str">
            <v>Sales Call</v>
          </cell>
          <cell r="R14631" t="str">
            <v>BUDD220683</v>
          </cell>
          <cell r="AB14631" t="str">
            <v>Sales call carried out for HMR Collection</v>
          </cell>
        </row>
        <row r="14632">
          <cell r="A14632">
            <v>45016.498564814799</v>
          </cell>
          <cell r="B14632">
            <v>3851</v>
          </cell>
          <cell r="F14632" t="str">
            <v>CC-00881531</v>
          </cell>
          <cell r="J14632" t="str">
            <v>General Service</v>
          </cell>
          <cell r="R14632" t="str">
            <v>BUFS046813</v>
          </cell>
          <cell r="AB14632" t="str">
            <v>We attended the site and service done. Changed Air filter, oil filter, separator, oil, pre-filter. Now the machine is running properly.</v>
          </cell>
        </row>
        <row r="14633">
          <cell r="A14633">
            <v>45016.4621990741</v>
          </cell>
          <cell r="B14633">
            <v>37</v>
          </cell>
          <cell r="F14633" t="str">
            <v>CC-00881435</v>
          </cell>
          <cell r="J14633" t="str">
            <v>General Service</v>
          </cell>
          <cell r="R14633" t="str">
            <v>BUIS036656</v>
          </cell>
          <cell r="AB14633" t="str">
            <v>Parts quotation shared with customer waiting for approval 31-03-2023
Parts quotation shared with customer waiting for approval 03-04-2023
Quotation submitted with customer waiting for approval. as per customer it will take time more then 7 - 8 days. Whenever approval received we log another call for service.</v>
          </cell>
        </row>
        <row r="14634">
          <cell r="A14634">
            <v>45016.454837963</v>
          </cell>
          <cell r="B14634">
            <v>360</v>
          </cell>
          <cell r="F14634" t="str">
            <v>CC-00881409</v>
          </cell>
          <cell r="J14634" t="str">
            <v>Sales Call</v>
          </cell>
          <cell r="R14634" t="str">
            <v>BVGD121497</v>
          </cell>
          <cell r="AB14634" t="str">
            <v>HMR Collection done</v>
          </cell>
        </row>
        <row r="14635">
          <cell r="A14635">
            <v>45016.441469907397</v>
          </cell>
          <cell r="B14635">
            <v>220</v>
          </cell>
          <cell r="F14635" t="str">
            <v>CC-00881369</v>
          </cell>
          <cell r="J14635" t="str">
            <v>Sales Call</v>
          </cell>
          <cell r="R14635" t="str">
            <v>BVDD121453</v>
          </cell>
          <cell r="AB14635" t="str">
            <v>HMR collection done</v>
          </cell>
        </row>
        <row r="14636">
          <cell r="A14636">
            <v>45016.4397916667</v>
          </cell>
          <cell r="B14636">
            <v>744</v>
          </cell>
          <cell r="F14636" t="str">
            <v>CC-00881367</v>
          </cell>
          <cell r="J14636" t="str">
            <v>Sales Call</v>
          </cell>
          <cell r="R14636" t="str">
            <v>BUHL152930</v>
          </cell>
          <cell r="AB14636" t="str">
            <v>HMR collection done</v>
          </cell>
        </row>
        <row r="14637">
          <cell r="A14637">
            <v>45016.437372685199</v>
          </cell>
          <cell r="B14637">
            <v>496</v>
          </cell>
          <cell r="F14637" t="str">
            <v>CC-00881363</v>
          </cell>
          <cell r="J14637" t="str">
            <v>Sales Call</v>
          </cell>
          <cell r="R14637" t="str">
            <v>BUCD121174</v>
          </cell>
          <cell r="AB14637" t="str">
            <v>HMR collection done</v>
          </cell>
        </row>
        <row r="14638">
          <cell r="A14638">
            <v>45016.433171296303</v>
          </cell>
          <cell r="B14638">
            <v>481</v>
          </cell>
          <cell r="F14638" t="str">
            <v>CC-00881357</v>
          </cell>
          <cell r="J14638" t="str">
            <v>Sales Call</v>
          </cell>
          <cell r="R14638" t="str">
            <v>BUID121299</v>
          </cell>
          <cell r="AB14638" t="str">
            <v>HMR collection done</v>
          </cell>
        </row>
        <row r="14639">
          <cell r="A14639">
            <v>45016.4296875</v>
          </cell>
          <cell r="B14639">
            <v>557</v>
          </cell>
          <cell r="F14639" t="str">
            <v>CC-00881343</v>
          </cell>
          <cell r="J14639" t="str">
            <v>Sales Call</v>
          </cell>
          <cell r="R14639" t="str">
            <v>BUHD121280</v>
          </cell>
          <cell r="AB14639" t="str">
            <v>HMR collection done.</v>
          </cell>
        </row>
        <row r="14640">
          <cell r="A14640">
            <v>45014.733761574098</v>
          </cell>
          <cell r="B14640">
            <v>2385</v>
          </cell>
          <cell r="F14640" t="str">
            <v>CC-00880528</v>
          </cell>
          <cell r="J14640" t="str">
            <v>Complaint - Running With Problem</v>
          </cell>
          <cell r="R14640" t="str">
            <v>BUGD162852</v>
          </cell>
          <cell r="AB14640" t="str">
            <v>Attend the site for unit tripping issue so check the unit found engine actuator struck on idle condition and idle rpm found below 1250 so stop the unit and clean both actuator assembly. Start the unit and set the idle rpm to 1300, after then run the unit found unit ran in travel free operation without tripping.
Customer agree to close call</v>
          </cell>
        </row>
        <row r="14641">
          <cell r="A14641">
            <v>45014.676041666702</v>
          </cell>
          <cell r="B14641">
            <v>0</v>
          </cell>
          <cell r="F14641" t="str">
            <v>CC-00880398</v>
          </cell>
          <cell r="J14641" t="str">
            <v>Preservative Measures</v>
          </cell>
          <cell r="R14641" t="str">
            <v>SN22T002150</v>
          </cell>
          <cell r="AB14641" t="str">
            <v>Attend the site for preservation measures so check for rust particles on critical parts over intake valve adaptor plate, adaptor ring, air oil separator tank, airend, motor, canopy, thermal valve block, hoses and pipes fittings, brackets and fasteners on dust particles found although clean all area. Rotate the coupling guard found free rotation</v>
          </cell>
        </row>
        <row r="14642">
          <cell r="A14642">
            <v>45014.668645833299</v>
          </cell>
          <cell r="B14642">
            <v>1</v>
          </cell>
          <cell r="F14642" t="str">
            <v>CC-00880385</v>
          </cell>
          <cell r="J14642" t="str">
            <v>Commissioning</v>
          </cell>
          <cell r="R14642" t="str">
            <v>DVGL153301</v>
          </cell>
          <cell r="AB14642" t="str">
            <v>COMMISSIONING DONE</v>
          </cell>
        </row>
        <row r="14643">
          <cell r="A14643">
            <v>45014.560636574097</v>
          </cell>
          <cell r="B14643"/>
          <cell r="F14643" t="str">
            <v>CC-00880129</v>
          </cell>
          <cell r="J14643" t="str">
            <v>Complaint - Running With Problem</v>
          </cell>
          <cell r="R14643"/>
          <cell r="AB14643"/>
        </row>
        <row r="14644">
          <cell r="A14644">
            <v>45013.711331018501</v>
          </cell>
          <cell r="B14644">
            <v>0</v>
          </cell>
          <cell r="F14644" t="str">
            <v>CC-00879545</v>
          </cell>
          <cell r="J14644" t="str">
            <v>Commissioning</v>
          </cell>
          <cell r="R14644" t="str">
            <v>SN22T002150</v>
          </cell>
          <cell r="AB14644" t="str">
            <v>COMMISSIONING DONE</v>
          </cell>
        </row>
        <row r="14645">
          <cell r="A14645">
            <v>45013.7102199074</v>
          </cell>
          <cell r="B14645">
            <v>1</v>
          </cell>
          <cell r="F14645" t="str">
            <v>CC-00879543</v>
          </cell>
          <cell r="J14645" t="str">
            <v>Commissioning</v>
          </cell>
          <cell r="R14645" t="str">
            <v>BWJC378445</v>
          </cell>
          <cell r="AB14645" t="str">
            <v>COMMISSIONING DONE... date-29-03-2023</v>
          </cell>
        </row>
        <row r="14646">
          <cell r="A14646">
            <v>45013.7036689815</v>
          </cell>
          <cell r="B14646">
            <v>23936</v>
          </cell>
          <cell r="F14646" t="str">
            <v>CC-00879532</v>
          </cell>
          <cell r="J14646" t="str">
            <v>Complaint - Running With Problem</v>
          </cell>
          <cell r="R14646" t="str">
            <v>17070311</v>
          </cell>
          <cell r="AB14646" t="str">
            <v>We visited site check dryer compressor and found compressor burned so required Compressor model KCM519CAL-E510H	QUOTATION SHARED FOR NEW DRYER</v>
          </cell>
        </row>
        <row r="14647">
          <cell r="A14647">
            <v>45013.6805902778</v>
          </cell>
          <cell r="B14647">
            <v>2925</v>
          </cell>
          <cell r="F14647" t="str">
            <v>CC-00879472</v>
          </cell>
          <cell r="J14647" t="str">
            <v>Schedule Service</v>
          </cell>
          <cell r="R14647" t="str">
            <v>BTHD162350</v>
          </cell>
          <cell r="AB14647" t="str">
            <v>Change Air filter, oil filter and oil</v>
          </cell>
        </row>
        <row r="14648">
          <cell r="A14648">
            <v>45013.626030092601</v>
          </cell>
          <cell r="B14648">
            <v>3025</v>
          </cell>
          <cell r="F14648" t="str">
            <v>CC-00879318</v>
          </cell>
          <cell r="J14648" t="str">
            <v>Complaint - Breakdown</v>
          </cell>
          <cell r="R14648" t="str">
            <v>BSDD120664</v>
          </cell>
          <cell r="AB14648" t="str">
            <v>Airend jammed due to dust entry in router housing, router scoring so clean all parts - rotar housing, gear housing, bearing housing also clean separator tank, cooler and all pipe line and change bearing kit. After that couple air end and start the unit found running ok...</v>
          </cell>
        </row>
        <row r="14649">
          <cell r="A14649">
            <v>45013.471388888902</v>
          </cell>
          <cell r="B14649">
            <v>4636</v>
          </cell>
          <cell r="F14649" t="str">
            <v>CC-00878951</v>
          </cell>
          <cell r="J14649" t="str">
            <v>Schedule Service</v>
          </cell>
          <cell r="R14649" t="str">
            <v>BRID161336</v>
          </cell>
          <cell r="AB14649" t="str">
            <v>Change Air filter, oil filter, separator, oil and BDV kit also change engine side air filter. Also change engine side air filter</v>
          </cell>
        </row>
        <row r="14650">
          <cell r="A14650">
            <v>45013.293124999997</v>
          </cell>
          <cell r="B14650">
            <v>30055</v>
          </cell>
          <cell r="F14650" t="str">
            <v>CC-00878773</v>
          </cell>
          <cell r="J14650" t="str">
            <v>Schedule Service - AMC</v>
          </cell>
          <cell r="R14650" t="str">
            <v>GOIS031795</v>
          </cell>
          <cell r="AB14650" t="str">
            <v>I attended site checked all parameters. machine cleaning done. Now the Machine is running properly.</v>
          </cell>
        </row>
        <row r="14651">
          <cell r="A14651">
            <v>45013.282129629602</v>
          </cell>
          <cell r="B14651">
            <v>23112</v>
          </cell>
          <cell r="F14651" t="str">
            <v>CC-00878671</v>
          </cell>
          <cell r="J14651" t="str">
            <v>Schedule Service - AMC</v>
          </cell>
          <cell r="R14651" t="str">
            <v>BMFS031346</v>
          </cell>
          <cell r="AB14651" t="str">
            <v>We attended site and checked all parameters. Cleaned the machine. Now the Machine is running properly.</v>
          </cell>
        </row>
        <row r="14652">
          <cell r="A14652">
            <v>45012.733437499999</v>
          </cell>
          <cell r="B14652">
            <v>0</v>
          </cell>
          <cell r="F14652" t="str">
            <v>CC-00878532</v>
          </cell>
          <cell r="J14652" t="str">
            <v>Commissioning</v>
          </cell>
          <cell r="R14652" t="str">
            <v>DWKL140611</v>
          </cell>
          <cell r="AB14652" t="str">
            <v>Commissioning done on dated 28-03-2023</v>
          </cell>
        </row>
        <row r="14653">
          <cell r="A14653">
            <v>45012.640636574099</v>
          </cell>
          <cell r="B14653">
            <v>16985</v>
          </cell>
          <cell r="F14653" t="str">
            <v>CC-00878286</v>
          </cell>
          <cell r="J14653" t="str">
            <v>Complaint - Running With Problem</v>
          </cell>
          <cell r="R14653" t="str">
            <v>GOAC370220</v>
          </cell>
          <cell r="AB14653" t="str">
            <v>Today we attend the customer site for high temperature tripping so we check and found that cooler dusty so we clean by castic and change thermal valve now machine running ok and temperature at 88c</v>
          </cell>
        </row>
        <row r="14654">
          <cell r="A14654">
            <v>45012.548564814802</v>
          </cell>
          <cell r="B14654">
            <v>1</v>
          </cell>
          <cell r="F14654" t="str">
            <v>CC-00878044</v>
          </cell>
          <cell r="J14654" t="str">
            <v>Commissioning</v>
          </cell>
          <cell r="R14654" t="str">
            <v>SN23T000276</v>
          </cell>
          <cell r="AB14654" t="str">
            <v>COMMISSIONING DONE</v>
          </cell>
        </row>
        <row r="14655">
          <cell r="A14655">
            <v>45012.545937499999</v>
          </cell>
          <cell r="B14655">
            <v>1</v>
          </cell>
          <cell r="F14655" t="str">
            <v>CC-00878033</v>
          </cell>
          <cell r="J14655" t="str">
            <v>Commissioning</v>
          </cell>
          <cell r="R14655" t="str">
            <v>BWKS031684</v>
          </cell>
          <cell r="AB14655" t="str">
            <v>COMMISSIONING DONE date-28-03-2023</v>
          </cell>
        </row>
        <row r="14656">
          <cell r="A14656">
            <v>45012.518611111103</v>
          </cell>
          <cell r="B14656">
            <v>18</v>
          </cell>
          <cell r="F14656" t="str">
            <v>CC-00877942</v>
          </cell>
          <cell r="J14656" t="str">
            <v>Complaint - Running With Problem</v>
          </cell>
          <cell r="R14656" t="str">
            <v>BVFS049398</v>
          </cell>
          <cell r="AB14656" t="str">
            <v>We visited the site and found the unit tripping in high temperature as the oil level is low.  Low oil level occur due to NRV blocked condition then we remove it and clean it after that refitted the same.
Engineer should visit the site tomorrow 28-03-2023
Work done unit runs in good conditions and customer agree to close call
We visited site and top up Oil ut synthetic 5 ltr under of FOC basis after than start for check unit running well.
WORK DONE</v>
          </cell>
        </row>
        <row r="14657">
          <cell r="A14657">
            <v>45012.447615740697</v>
          </cell>
          <cell r="B14657">
            <v>560</v>
          </cell>
          <cell r="F14657" t="str">
            <v>CC-00877736</v>
          </cell>
          <cell r="J14657" t="str">
            <v>Complaint - Running With Problem</v>
          </cell>
          <cell r="R14657" t="str">
            <v>BVFS049358</v>
          </cell>
          <cell r="AB14657" t="str">
            <v>Attend the site for complaint of tripping so check and found 5 pin relay not working properly so remove and clean 5 pin relay. After that refitted 5 pin relay and found working in good condition.</v>
          </cell>
        </row>
        <row r="14658">
          <cell r="A14658">
            <v>45010.741030092599</v>
          </cell>
          <cell r="B14658">
            <v>23851</v>
          </cell>
          <cell r="F14658" t="str">
            <v>CC-00877105</v>
          </cell>
          <cell r="J14658" t="str">
            <v>Complaint - Running With Problem</v>
          </cell>
          <cell r="R14658" t="str">
            <v>BQHS040705</v>
          </cell>
          <cell r="AB14658" t="str">
            <v>We visited site checked and found PLC Not working so we change PLC Controller after than start for check unit running well. Old Serial No. A04533 and New PLC Serial No. A36255.</v>
          </cell>
        </row>
        <row r="14659">
          <cell r="A14659">
            <v>45010.677326388897</v>
          </cell>
          <cell r="B14659">
            <v>21632</v>
          </cell>
          <cell r="F14659" t="str">
            <v>CC-00877007</v>
          </cell>
          <cell r="J14659" t="str">
            <v>Schedule Service</v>
          </cell>
          <cell r="R14659" t="str">
            <v>BRAC372524</v>
          </cell>
          <cell r="AB14659" t="str">
            <v>Today we attend the customer site for general service so we change parts 1 air filter 2 oil filter 3 oil 4 separator than start machine running ok</v>
          </cell>
        </row>
        <row r="14660">
          <cell r="A14660">
            <v>45010.280138888898</v>
          </cell>
          <cell r="B14660">
            <v>66190</v>
          </cell>
          <cell r="F14660" t="str">
            <v>CC-00876301</v>
          </cell>
          <cell r="J14660" t="str">
            <v>Schedule Service - AMC</v>
          </cell>
          <cell r="R14660" t="str">
            <v>BNCC370425</v>
          </cell>
          <cell r="AB14660" t="str">
            <v>I attended the site and checked all the parameters. Now the Machine is running properly.</v>
          </cell>
        </row>
        <row r="14661">
          <cell r="A14661">
            <v>45010.280011574097</v>
          </cell>
          <cell r="B14661">
            <v>10714</v>
          </cell>
          <cell r="F14661" t="str">
            <v>CC-00876300</v>
          </cell>
          <cell r="J14661" t="str">
            <v>Schedule Service - AMC</v>
          </cell>
          <cell r="R14661" t="str">
            <v>BSLS036682</v>
          </cell>
          <cell r="AB14661" t="str">
            <v>Today we attended the site and checked all the parameters. Machine is running properly.</v>
          </cell>
        </row>
        <row r="14662">
          <cell r="A14662">
            <v>45010.279027777797</v>
          </cell>
          <cell r="B14662">
            <v>72140</v>
          </cell>
          <cell r="F14662" t="str">
            <v>CC-00876292</v>
          </cell>
          <cell r="J14662" t="str">
            <v>Schedule Service - AMC</v>
          </cell>
          <cell r="R14662" t="str">
            <v>BJGS031396</v>
          </cell>
          <cell r="AB14662" t="str">
            <v>Today we attended the site for an AMC visit and found that the compressor was not in use. He is using a new Elgi compressor.</v>
          </cell>
        </row>
        <row r="14663">
          <cell r="A14663">
            <v>45009.878078703703</v>
          </cell>
          <cell r="B14663">
            <v>3522</v>
          </cell>
          <cell r="F14663" t="str">
            <v>CC-00876239</v>
          </cell>
          <cell r="J14663" t="str">
            <v>Schedule Service</v>
          </cell>
          <cell r="R14663" t="str">
            <v>BVCC376207</v>
          </cell>
          <cell r="AB14663" t="str">
            <v>We attended the site and changed Air filter, oil filter, air oil separator and oil. Now the machine is running properly.</v>
          </cell>
        </row>
        <row r="14664">
          <cell r="A14664">
            <v>45009.710011574098</v>
          </cell>
          <cell r="B14664">
            <v>1</v>
          </cell>
          <cell r="F14664" t="str">
            <v>CC-00876147</v>
          </cell>
          <cell r="J14664" t="str">
            <v>Commissioning</v>
          </cell>
          <cell r="R14664" t="str">
            <v>BVIC378175</v>
          </cell>
          <cell r="AB14664" t="str">
            <v>Commissioning done on dated 25-03-2023......Comm Date-25-03-2023</v>
          </cell>
        </row>
        <row r="14665">
          <cell r="A14665">
            <v>45009.682928240698</v>
          </cell>
          <cell r="B14665">
            <v>45366</v>
          </cell>
          <cell r="F14665" t="str">
            <v>CC-00876083</v>
          </cell>
          <cell r="J14665" t="str">
            <v>Schedule Service</v>
          </cell>
          <cell r="R14665" t="str">
            <v>BKKS030393</v>
          </cell>
          <cell r="AB14665" t="str">
            <v>Today we attend the customer site for general service so we change parts 1 air filter 2 oil filter 3 oil 4 separator 5 Valve kit than start machine running ok</v>
          </cell>
        </row>
        <row r="14666">
          <cell r="A14666">
            <v>45009.652997685203</v>
          </cell>
          <cell r="B14666">
            <v>23851</v>
          </cell>
          <cell r="F14666" t="str">
            <v>CC-00875969</v>
          </cell>
          <cell r="J14666" t="str">
            <v>General Service</v>
          </cell>
          <cell r="R14666" t="str">
            <v>BQHS040705</v>
          </cell>
          <cell r="AB14666" t="str">
            <v>We visited site checked and found PLC Not working so we change PLC Controller after than start for check unit running well.	 Old Serial No. A04533 and New PLC Serial No. A36255.
New plc fitted
Another call logged for complain call having call tracking number CC-00877105</v>
          </cell>
        </row>
        <row r="14667">
          <cell r="A14667">
            <v>45009.553726851896</v>
          </cell>
          <cell r="B14667">
            <v>19003</v>
          </cell>
          <cell r="F14667" t="str">
            <v>CC-00875758</v>
          </cell>
          <cell r="J14667" t="str">
            <v>Schedule Service</v>
          </cell>
          <cell r="R14667" t="str">
            <v>GOCC370403</v>
          </cell>
          <cell r="AB14667" t="str">
            <v>We visited site and service done today in unit during in service change the parts are Air filter, Oil filter, separator and oil xd after than start for check unit running well.</v>
          </cell>
        </row>
        <row r="14668">
          <cell r="A14668">
            <v>45009.447858796302</v>
          </cell>
          <cell r="B14668">
            <v>584</v>
          </cell>
          <cell r="F14668" t="str">
            <v>CC-00875476</v>
          </cell>
          <cell r="J14668" t="str">
            <v>Schedule Service</v>
          </cell>
          <cell r="R14668" t="str">
            <v>BVHD163336</v>
          </cell>
          <cell r="AB14668" t="str">
            <v>Change Air filter, oil filter and oil also change engine side air filter</v>
          </cell>
        </row>
        <row r="14669">
          <cell r="A14669">
            <v>45008.749826388899</v>
          </cell>
          <cell r="B14669">
            <v>3700</v>
          </cell>
          <cell r="F14669" t="str">
            <v>CC-00875162</v>
          </cell>
          <cell r="J14669" t="str">
            <v>Sales Call</v>
          </cell>
          <cell r="R14669" t="str">
            <v>BRKD230139</v>
          </cell>
          <cell r="AB14669" t="str">
            <v>Sales call carried out for HMR collection</v>
          </cell>
        </row>
        <row r="14670">
          <cell r="A14670">
            <v>45008.7486921296</v>
          </cell>
          <cell r="B14670">
            <v>50</v>
          </cell>
          <cell r="F14670" t="str">
            <v>CC-00875160</v>
          </cell>
          <cell r="J14670" t="str">
            <v>Sales Call</v>
          </cell>
          <cell r="R14670" t="str">
            <v>GOHD160077</v>
          </cell>
          <cell r="AB14670" t="str">
            <v>Sales call carried out for HMR collection</v>
          </cell>
        </row>
        <row r="14671">
          <cell r="A14671">
            <v>45008.747268518498</v>
          </cell>
          <cell r="B14671">
            <v>855</v>
          </cell>
          <cell r="F14671" t="str">
            <v>CC-00875159</v>
          </cell>
          <cell r="J14671" t="str">
            <v>Sales Call</v>
          </cell>
          <cell r="R14671" t="str">
            <v>BJGD200109</v>
          </cell>
          <cell r="AB14671" t="str">
            <v>Sales call carried out for HMR collection</v>
          </cell>
        </row>
        <row r="14672">
          <cell r="A14672">
            <v>45008.745173611103</v>
          </cell>
          <cell r="B14672">
            <v>450</v>
          </cell>
          <cell r="F14672" t="str">
            <v>CC-00875157</v>
          </cell>
          <cell r="J14672" t="str">
            <v>Sales Call</v>
          </cell>
          <cell r="R14672" t="str">
            <v>BSKD120522</v>
          </cell>
          <cell r="AB14672" t="str">
            <v>Sales call carried out for HMR collection</v>
          </cell>
        </row>
        <row r="14673">
          <cell r="A14673">
            <v>45008.728587963</v>
          </cell>
          <cell r="B14673">
            <v>26642</v>
          </cell>
          <cell r="F14673" t="str">
            <v>CC-00875126</v>
          </cell>
          <cell r="J14673" t="str">
            <v>Complaint - Running With Problem</v>
          </cell>
          <cell r="R14673" t="str">
            <v>GOHC370805</v>
          </cell>
          <cell r="AB14673" t="str">
            <v>Today we attend the customer site for high temperature tripping so we check and found that thermal valve not working so we change thermal valve now machine running ok and temperature at 88c</v>
          </cell>
        </row>
        <row r="14674">
          <cell r="A14674">
            <v>45008.598530092597</v>
          </cell>
          <cell r="B14674">
            <v>0</v>
          </cell>
          <cell r="F14674" t="str">
            <v>CC-00874796</v>
          </cell>
          <cell r="J14674" t="str">
            <v>Commissioning</v>
          </cell>
          <cell r="R14674" t="str">
            <v>CWJE543513</v>
          </cell>
          <cell r="AB14674" t="str">
            <v>Commissioning done on dated 27-03-2023
COMMISSIONING DONE</v>
          </cell>
        </row>
        <row r="14675">
          <cell r="A14675">
            <v>45008.552152777796</v>
          </cell>
          <cell r="B14675">
            <v>3905</v>
          </cell>
          <cell r="F14675" t="str">
            <v>CC-00874729</v>
          </cell>
          <cell r="J14675" t="str">
            <v>Sales Call</v>
          </cell>
          <cell r="R14675" t="str">
            <v>BRGD161212</v>
          </cell>
          <cell r="AB14675" t="str">
            <v>Sales call carried out for HMR collection</v>
          </cell>
        </row>
        <row r="14676">
          <cell r="A14676">
            <v>45008.549594907403</v>
          </cell>
          <cell r="B14676">
            <v>2760</v>
          </cell>
          <cell r="F14676" t="str">
            <v>CC-00874720</v>
          </cell>
          <cell r="J14676" t="str">
            <v>Sales Call</v>
          </cell>
          <cell r="R14676" t="str">
            <v>BQGD160344</v>
          </cell>
          <cell r="AB14676" t="str">
            <v>Sales call carried out for HMR collection</v>
          </cell>
        </row>
        <row r="14677">
          <cell r="A14677">
            <v>45008.546724537002</v>
          </cell>
          <cell r="B14677">
            <v>75</v>
          </cell>
          <cell r="F14677" t="str">
            <v>CC-00874712</v>
          </cell>
          <cell r="J14677" t="str">
            <v>Sales Call</v>
          </cell>
          <cell r="R14677" t="str">
            <v>BNJD120010</v>
          </cell>
          <cell r="AB14677" t="str">
            <v>Sales call carried out for HMR collection</v>
          </cell>
        </row>
        <row r="14678">
          <cell r="A14678">
            <v>45008.543645833299</v>
          </cell>
          <cell r="B14678">
            <v>450</v>
          </cell>
          <cell r="F14678" t="str">
            <v>CC-00874704</v>
          </cell>
          <cell r="J14678" t="str">
            <v>Sales Call</v>
          </cell>
          <cell r="R14678" t="str">
            <v>BSBD120631</v>
          </cell>
          <cell r="AB14678" t="str">
            <v>Sales call carried out for HMR collection</v>
          </cell>
        </row>
        <row r="14679">
          <cell r="A14679">
            <v>45008.478692129604</v>
          </cell>
          <cell r="B14679">
            <v>1285</v>
          </cell>
          <cell r="F14679" t="str">
            <v>CC-00874524</v>
          </cell>
          <cell r="J14679" t="str">
            <v>Schedule Service</v>
          </cell>
          <cell r="R14679" t="str">
            <v>BVED231179</v>
          </cell>
          <cell r="AB14679" t="str">
            <v>Change Air filter, oil filter, oil and also change engine side air filter</v>
          </cell>
        </row>
        <row r="14680">
          <cell r="A14680">
            <v>45007.7125578704</v>
          </cell>
          <cell r="B14680">
            <v>2485</v>
          </cell>
          <cell r="F14680" t="str">
            <v>CC-00874000</v>
          </cell>
          <cell r="J14680" t="str">
            <v>Schedule Service</v>
          </cell>
          <cell r="R14680" t="str">
            <v>BVLD163040</v>
          </cell>
          <cell r="AB14680" t="str">
            <v>Change air filter, oil filter and oil also change engine side air filter</v>
          </cell>
        </row>
        <row r="14681">
          <cell r="A14681">
            <v>45007.702326388899</v>
          </cell>
          <cell r="B14681">
            <v>6300</v>
          </cell>
          <cell r="F14681" t="str">
            <v>CC-00873979</v>
          </cell>
          <cell r="J14681" t="str">
            <v>Schedule Service</v>
          </cell>
          <cell r="R14681" t="str">
            <v>BULD162559</v>
          </cell>
          <cell r="AB14681" t="str">
            <v>Attend the site for schedule service so following jobs are:- Clean separator tank, clean oil cooler assembly internally and externally, clean intake hose and duct assembly, clean pipe lines, oil stop valve assembly and TV block. After all cleaning work recoupled the Airend with engine. Fitted all accessories, fitted the old separator filter, fitted new DCV assembly. After then filled oil in tank 40 litres, filled oil in Airend 5 litres, fitted new oil filter, fitted the same air filter kit. After all work done start the unit and run for sometime after the run the unit on load condition found unit run in satisfactory condition and parameters are in normal condition.</v>
          </cell>
        </row>
        <row r="14682">
          <cell r="A14682">
            <v>45007.680844907401</v>
          </cell>
          <cell r="B14682">
            <v>18657</v>
          </cell>
          <cell r="F14682" t="str">
            <v>CC-00873924</v>
          </cell>
          <cell r="J14682" t="str">
            <v>Schedule Service</v>
          </cell>
          <cell r="R14682" t="str">
            <v>BNKS030423</v>
          </cell>
          <cell r="AB14682" t="str">
            <v>Today we attend the customer site for general service so we change parts 1 air filter 2 oil filter 3 oil 4 temperature sensor than start machine running ok</v>
          </cell>
        </row>
        <row r="14683">
          <cell r="A14683">
            <v>45007.5516319444</v>
          </cell>
          <cell r="B14683">
            <v>8917</v>
          </cell>
          <cell r="F14683" t="str">
            <v>CC-00873658</v>
          </cell>
          <cell r="J14683" t="str">
            <v>Schedule Service</v>
          </cell>
          <cell r="R14683" t="str">
            <v>BSKD161477</v>
          </cell>
          <cell r="AB14683" t="str">
            <v>Change air filter, oil filter, valve kit, sepaator and oil</v>
          </cell>
        </row>
        <row r="14684">
          <cell r="A14684">
            <v>45007.529606481497</v>
          </cell>
          <cell r="B14684">
            <v>12073</v>
          </cell>
          <cell r="F14684" t="str">
            <v>CC-00873616</v>
          </cell>
          <cell r="J14684" t="str">
            <v>Complaint - Running With Problem</v>
          </cell>
          <cell r="R14684" t="str">
            <v>BSDC375954</v>
          </cell>
          <cell r="AB14684" t="str">
            <v>Today we attend the customer site for oil likage form pressure relief valve so we check and found that separator chock so we change separator than start machine running ok</v>
          </cell>
        </row>
        <row r="14685">
          <cell r="A14685">
            <v>45006.642025462999</v>
          </cell>
          <cell r="B14685">
            <v>3119</v>
          </cell>
          <cell r="F14685" t="str">
            <v>CC-00872879</v>
          </cell>
          <cell r="J14685" t="str">
            <v>Schedule Service</v>
          </cell>
          <cell r="R14685" t="str">
            <v>BVKC374486</v>
          </cell>
          <cell r="AB14685" t="str">
            <v>Today we attend the customer site for general service so we change parts 1 air filter 2 oil filter 3 oil 4 separator than start machine running ok</v>
          </cell>
        </row>
        <row r="14686">
          <cell r="A14686">
            <v>45006.571655092601</v>
          </cell>
          <cell r="B14686">
            <v>0</v>
          </cell>
          <cell r="F14686" t="str">
            <v>CC-00872720</v>
          </cell>
          <cell r="J14686" t="str">
            <v>Preservative Measures</v>
          </cell>
          <cell r="R14686" t="str">
            <v>BVJC374173</v>
          </cell>
          <cell r="AB14686" t="str">
            <v>Attend the site for preservation measures so check for rust formation on critical parts as intake valve adaptor plate,ring,air oil separator tank, airend, motor, canopy, thermal valve block,hoses and pipes fittings, brackets and fasteners. No dust particles found. Rotated the coupling guard found free rotation.</v>
          </cell>
        </row>
        <row r="14687">
          <cell r="A14687">
            <v>45006.500196759298</v>
          </cell>
          <cell r="B14687">
            <v>4660</v>
          </cell>
          <cell r="F14687" t="str">
            <v>CC-00872517</v>
          </cell>
          <cell r="J14687" t="str">
            <v>Sales Call</v>
          </cell>
          <cell r="R14687" t="str">
            <v>BRKD120212</v>
          </cell>
          <cell r="AB14687" t="str">
            <v>Sales call carried out for HMR Collection</v>
          </cell>
        </row>
        <row r="14688">
          <cell r="A14688">
            <v>45006.496770833299</v>
          </cell>
          <cell r="B14688">
            <v>1555</v>
          </cell>
          <cell r="F14688" t="str">
            <v>CC-00872452</v>
          </cell>
          <cell r="J14688" t="str">
            <v>Sales Call</v>
          </cell>
          <cell r="R14688" t="str">
            <v>BSFD161825</v>
          </cell>
          <cell r="AB14688" t="str">
            <v>Sales call carried out for HMR Collection</v>
          </cell>
        </row>
        <row r="14689">
          <cell r="A14689">
            <v>45006.494872685202</v>
          </cell>
          <cell r="B14689">
            <v>4797</v>
          </cell>
          <cell r="F14689" t="str">
            <v>CC-00872445</v>
          </cell>
          <cell r="J14689" t="str">
            <v>General Service</v>
          </cell>
          <cell r="R14689" t="str">
            <v>BSKS036261</v>
          </cell>
          <cell r="AB14689" t="str">
            <v>We visited the site and checked all the parameters and found ok. Cleaned the machine. Now the machine is running properly.</v>
          </cell>
        </row>
        <row r="14690">
          <cell r="A14690">
            <v>45006.494444444397</v>
          </cell>
          <cell r="B14690">
            <v>80</v>
          </cell>
          <cell r="F14690" t="str">
            <v>CC-00872441</v>
          </cell>
          <cell r="J14690" t="str">
            <v>Sales Call</v>
          </cell>
          <cell r="R14690" t="str">
            <v>BSKD120520</v>
          </cell>
          <cell r="AB14690" t="str">
            <v>Sales call carried out for HMR Collection</v>
          </cell>
        </row>
        <row r="14691">
          <cell r="A14691">
            <v>45006.491168981498</v>
          </cell>
          <cell r="B14691">
            <v>210</v>
          </cell>
          <cell r="F14691" t="str">
            <v>CC-00872430</v>
          </cell>
          <cell r="J14691" t="str">
            <v>Sales Call</v>
          </cell>
          <cell r="R14691" t="str">
            <v>BSKD120521</v>
          </cell>
          <cell r="AB14691" t="str">
            <v>Sales call carried out for HMR Collection</v>
          </cell>
        </row>
        <row r="14692">
          <cell r="A14692">
            <v>45006.487106481502</v>
          </cell>
          <cell r="B14692">
            <v>152</v>
          </cell>
          <cell r="F14692" t="str">
            <v>CC-00872421</v>
          </cell>
          <cell r="J14692" t="str">
            <v>Sales Call</v>
          </cell>
          <cell r="R14692" t="str">
            <v>BSKD120524</v>
          </cell>
          <cell r="AB14692" t="str">
            <v>Sales call carried out for HMR Collection</v>
          </cell>
        </row>
        <row r="14693">
          <cell r="A14693">
            <v>45006.482777777797</v>
          </cell>
          <cell r="B14693">
            <v>1</v>
          </cell>
          <cell r="F14693" t="str">
            <v>CC-00872411</v>
          </cell>
          <cell r="J14693" t="str">
            <v>Commissioning</v>
          </cell>
          <cell r="R14693" t="str">
            <v>BVIC377970</v>
          </cell>
          <cell r="AB14693" t="str">
            <v>Comm Date-21-03-2023</v>
          </cell>
        </row>
        <row r="14694">
          <cell r="A14694">
            <v>45006.482187499998</v>
          </cell>
          <cell r="B14694">
            <v>2000</v>
          </cell>
          <cell r="F14694" t="str">
            <v>CC-00872407</v>
          </cell>
          <cell r="J14694" t="str">
            <v>Sales Call</v>
          </cell>
          <cell r="R14694" t="str">
            <v>BSKD120530</v>
          </cell>
          <cell r="AB14694" t="str">
            <v>Sales call carried out for HMR Collection</v>
          </cell>
        </row>
        <row r="14695">
          <cell r="A14695">
            <v>45006.477893518502</v>
          </cell>
          <cell r="B14695">
            <v>1700</v>
          </cell>
          <cell r="F14695" t="str">
            <v>CC-00872390</v>
          </cell>
          <cell r="J14695" t="str">
            <v>Sales Call</v>
          </cell>
          <cell r="R14695" t="str">
            <v>BUJD162460</v>
          </cell>
          <cell r="AB14695" t="str">
            <v>Sales call carried out for HMR Collection</v>
          </cell>
        </row>
        <row r="14696">
          <cell r="A14696">
            <v>45006.469027777799</v>
          </cell>
          <cell r="B14696">
            <v>1850</v>
          </cell>
          <cell r="F14696" t="str">
            <v>CC-00872356</v>
          </cell>
          <cell r="J14696" t="str">
            <v>Complaint - Breakdown</v>
          </cell>
          <cell r="R14696" t="str">
            <v>BSAD120582</v>
          </cell>
          <cell r="AB14696" t="str">
            <v>Repair Airend at our service centre, change bearing kit and clean all components - rotar housing, bearing housing, gear housing also clean air compressor complete pipe line and separator tank.
Airend repair at our service center PRIME POWER</v>
          </cell>
        </row>
        <row r="14697">
          <cell r="A14697">
            <v>45005.755081018498</v>
          </cell>
          <cell r="B14697">
            <v>6020</v>
          </cell>
          <cell r="F14697" t="str">
            <v>CC-00871907</v>
          </cell>
          <cell r="J14697" t="str">
            <v>Schedule Service</v>
          </cell>
          <cell r="R14697" t="str">
            <v>BUIS036401</v>
          </cell>
          <cell r="AB14697" t="str">
            <v>Today we attend the customer site for general service so we change parts 1 air filter 2 oil filter 3 oil 4 separator 5 grease 6 pre filter than start machine running ok</v>
          </cell>
        </row>
        <row r="14698">
          <cell r="A14698">
            <v>45005.534803240698</v>
          </cell>
          <cell r="B14698">
            <v>31976</v>
          </cell>
          <cell r="F14698" t="str">
            <v>CC-00871408</v>
          </cell>
          <cell r="J14698" t="str">
            <v>Schedule Service</v>
          </cell>
          <cell r="R14698" t="str">
            <v>GPJS030042</v>
          </cell>
          <cell r="AB14698" t="str">
            <v>Today we attend the customer site for general service so we change parts 1 air filter 2 oil filter than start machine running ok</v>
          </cell>
        </row>
        <row r="14699">
          <cell r="A14699">
            <v>45003.544976851903</v>
          </cell>
          <cell r="B14699">
            <v>2909</v>
          </cell>
          <cell r="F14699" t="str">
            <v>CC-00870256</v>
          </cell>
          <cell r="J14699" t="str">
            <v>Schedule Service</v>
          </cell>
          <cell r="R14699" t="str">
            <v>BVEC376812</v>
          </cell>
          <cell r="AB14699" t="str">
            <v>Today we attend the customer site for general service so we change parts 1 air filter 2 oil filter 3 oil than start machine running ok</v>
          </cell>
        </row>
        <row r="14700">
          <cell r="A14700">
            <v>45002.697592592602</v>
          </cell>
          <cell r="B14700">
            <v>1043</v>
          </cell>
          <cell r="F14700" t="str">
            <v>CC-00869536</v>
          </cell>
          <cell r="J14700" t="str">
            <v>Schedule Service</v>
          </cell>
          <cell r="R14700" t="str">
            <v>BUCD121176</v>
          </cell>
          <cell r="AB14700" t="str">
            <v>Change Air filter, oil filter and oil also change engine side air filter</v>
          </cell>
        </row>
        <row r="14701">
          <cell r="A14701">
            <v>45002.665127314802</v>
          </cell>
          <cell r="B14701">
            <v>1</v>
          </cell>
          <cell r="F14701" t="str">
            <v>CC-00869458</v>
          </cell>
          <cell r="J14701" t="str">
            <v>Preservative Measures</v>
          </cell>
          <cell r="R14701" t="str">
            <v>BVEL062291</v>
          </cell>
          <cell r="AB14701" t="str">
            <v>Attend the site for preservation measures so check for rust formation on critical pars as intake valve adaptor plate, adapter ring, air oil separator tank, airend, motor, canopy, thermal valve block, hoses and pipes fittings, brackets and fasteners no any dust particles found although clean all area. Rotate the coupling guard found free rotation.</v>
          </cell>
        </row>
        <row r="14702">
          <cell r="A14702">
            <v>45002.662199074097</v>
          </cell>
          <cell r="B14702">
            <v>1</v>
          </cell>
          <cell r="F14702" t="str">
            <v>CC-00869451</v>
          </cell>
          <cell r="J14702" t="str">
            <v>Preservative Measures</v>
          </cell>
          <cell r="R14702" t="str">
            <v>BVEL062302</v>
          </cell>
          <cell r="AB14702" t="str">
            <v>Attend the site for preservation measures so check for rust formation on critical pars as intake valve adaptor plate, adapter ring, air oil separator tank, airend, motor, canopy, thermal valve block, hoses and pipes fittings, brackets and fasteners no any dust particles found although clean all area. Rotate the coupling guard found free rotation.</v>
          </cell>
        </row>
        <row r="14703">
          <cell r="A14703">
            <v>45002.630347222199</v>
          </cell>
          <cell r="B14703">
            <v>1</v>
          </cell>
          <cell r="F14703" t="str">
            <v>CC-00869379</v>
          </cell>
          <cell r="J14703" t="str">
            <v>Commissioning</v>
          </cell>
          <cell r="R14703" t="str">
            <v>BVEL062291</v>
          </cell>
          <cell r="AB14703" t="str">
            <v>COMMISSIONING DONE ON DATED 18/3/23...Comm date-18-03-2023</v>
          </cell>
        </row>
        <row r="14704">
          <cell r="A14704">
            <v>45002.629895833299</v>
          </cell>
          <cell r="B14704">
            <v>1</v>
          </cell>
          <cell r="F14704" t="str">
            <v>CC-00869378</v>
          </cell>
          <cell r="J14704" t="str">
            <v>Commissioning</v>
          </cell>
          <cell r="R14704" t="str">
            <v>BVEL062302</v>
          </cell>
          <cell r="AB14704" t="str">
            <v>COMMISSIONING DONE ON DATED 18/03/2023......Comm date-18-03-2023</v>
          </cell>
        </row>
        <row r="14705">
          <cell r="A14705">
            <v>45002.627719907403</v>
          </cell>
          <cell r="B14705">
            <v>3880</v>
          </cell>
          <cell r="F14705" t="str">
            <v>CC-00869371</v>
          </cell>
          <cell r="J14705" t="str">
            <v>Schedule Service</v>
          </cell>
          <cell r="R14705" t="str">
            <v>BULD162561</v>
          </cell>
          <cell r="AB14705" t="str">
            <v>Attend the site for schedule service so replace compressor side air filter, replace oil 38 litres, replace oil filter. After all work done start the unit and checked on load condition found unit is running in proper condition.</v>
          </cell>
        </row>
        <row r="14706">
          <cell r="A14706">
            <v>45002.580393518503</v>
          </cell>
          <cell r="B14706">
            <v>19795</v>
          </cell>
          <cell r="F14706" t="str">
            <v>CC-00869211</v>
          </cell>
          <cell r="J14706" t="str">
            <v>Complaint - Running With Problem</v>
          </cell>
          <cell r="R14706" t="str">
            <v>BSHS038806</v>
          </cell>
          <cell r="AB14706" t="str">
            <v>Today we attend the customer site for complain High temperature so we check and found that temperature sensor not working properly so we change temperature sensor now machine running ok and temperature at 85 c</v>
          </cell>
        </row>
        <row r="14707">
          <cell r="A14707">
            <v>45002.570081018501</v>
          </cell>
          <cell r="B14707"/>
          <cell r="F14707" t="str">
            <v>CC-00869193</v>
          </cell>
          <cell r="J14707" t="str">
            <v>Commissioning</v>
          </cell>
          <cell r="R14707"/>
          <cell r="AB14707" t="str">
            <v>Site not ready for commissioning 18-03-2023
Site not ready for commissioning 23-03-2023
Site not ready for commissioning 25-03-2023
Site not ready for commissioning 01-04-2023
Site not ready for commissioning 08-04-2023
Site not ready for commissioning 15-04-2023
Site not ready for commissioning 22-04-2023
Site not ready for commissioning 28-04-2023..
Site not ready for commissioning 08-05-2023
Site not ready for commissioning 13-05-2023</v>
          </cell>
        </row>
        <row r="14708">
          <cell r="A14708">
            <v>45002.442476851902</v>
          </cell>
          <cell r="B14708">
            <v>7066</v>
          </cell>
          <cell r="F14708" t="str">
            <v>CC-00868849</v>
          </cell>
          <cell r="J14708" t="str">
            <v>Complaint - Running With Problem</v>
          </cell>
          <cell r="R14708" t="str">
            <v>BPBD200118</v>
          </cell>
          <cell r="AB14708" t="str">
            <v>Attend the and check found oil leakage from seal shaft so dismantle the unit found seal shaft damaged and thermal valve not working, air filter chocked and oil condition not ok. So we change oil 60 liter, oil filter, air filter, thermal valve, shaft seal, sleave after all parts changed start the unit found running ok. Multiple symptoms creatd</v>
          </cell>
        </row>
        <row r="14709">
          <cell r="A14709">
            <v>45002.281574074099</v>
          </cell>
          <cell r="B14709">
            <v>18524</v>
          </cell>
          <cell r="F14709" t="str">
            <v>CC-00868673</v>
          </cell>
          <cell r="J14709" t="str">
            <v>Schedule Service - AMC</v>
          </cell>
          <cell r="R14709" t="str">
            <v>BRAS033261</v>
          </cell>
          <cell r="AB14709" t="str">
            <v>I attended the site and service done. Now the machine is running properly. Aready done on dated 13/2/23 with call id-CC-00839227.</v>
          </cell>
        </row>
        <row r="14710">
          <cell r="A14710">
            <v>45001.6352430556</v>
          </cell>
          <cell r="B14710">
            <v>6159</v>
          </cell>
          <cell r="F14710" t="str">
            <v>CC-00868253</v>
          </cell>
          <cell r="J14710" t="str">
            <v>Schedule Service</v>
          </cell>
          <cell r="R14710" t="str">
            <v>BTGC379081</v>
          </cell>
          <cell r="AB14710" t="str">
            <v>Today we attend the customer site for general service and High temperature so we clean cooler and change parts 1 air filter 2 oil filter 3 oil 4 separator than start machine running ok and temperature at 80c</v>
          </cell>
        </row>
        <row r="14711">
          <cell r="A14711">
            <v>45001.482789351903</v>
          </cell>
          <cell r="B14711">
            <v>1850</v>
          </cell>
          <cell r="F14711" t="str">
            <v>CC-00867829</v>
          </cell>
          <cell r="J14711" t="str">
            <v>Complaint - Running With Problem</v>
          </cell>
          <cell r="R14711" t="str">
            <v>BUDD162719</v>
          </cell>
          <cell r="AB14711" t="str">
            <v>Attend attend site for high drilling RPM so open and clean Actuator assembly, BDV assembly and MOV assembly and refitted it, VDS make harmmer 4 inch was opened and new top valve and higher tension spring was fitted, drilled 10 rod of 50 feet depth air leakage in 8 rods observed and 2 rods no leakage observed then casin was fitted. Drilling 5 rods at drilling RPM 1775 to 1800 at 12.7 kg cm sq. Fitted new actuator assembly and basic check was carried out, idle RPM 1200 at 13.2 kg cm sq load rom 2200 at 5.75 kg cm sq at 1509 RPM 12.8 kg cm sq . This ELGI make compressor PG 500-185 is used for mining application with 4 and half inch Harmmer in construction and mining application. This compressor is working in boaring application with 4 and 3rd 4th inch harmmer of higher size.	
Call closer approval mail attached in call</v>
          </cell>
        </row>
        <row r="14712">
          <cell r="A14712">
            <v>45000.701377314799</v>
          </cell>
          <cell r="B14712">
            <v>15108</v>
          </cell>
          <cell r="F14712" t="str">
            <v>CC-00867269</v>
          </cell>
          <cell r="J14712" t="str">
            <v>Schedule Service</v>
          </cell>
          <cell r="R14712" t="str">
            <v>BSKS036365</v>
          </cell>
          <cell r="AB14712" t="str">
            <v>Today we attend the customer site for general service so we change parts 1 air filter 2 oil filter 3 oil 4 separator 5 grease 6 drive coupling element than start machine running ok</v>
          </cell>
        </row>
        <row r="14713">
          <cell r="A14713">
            <v>45000.635902777802</v>
          </cell>
          <cell r="B14713">
            <v>38950</v>
          </cell>
          <cell r="F14713" t="str">
            <v>CC-00867128</v>
          </cell>
          <cell r="J14713" t="str">
            <v>Schedule Service</v>
          </cell>
          <cell r="R14713" t="str">
            <v>BQBS030091</v>
          </cell>
          <cell r="AB14713" t="str">
            <v>We visited site and schedule service done today in unit during change the pars are in service 1.Air filter,2.Oil filter,3.Oil after than start for check unit running well.</v>
          </cell>
        </row>
        <row r="14714">
          <cell r="A14714">
            <v>45000.619849536997</v>
          </cell>
          <cell r="B14714">
            <v>295</v>
          </cell>
          <cell r="F14714" t="str">
            <v>CC-00867062</v>
          </cell>
          <cell r="J14714" t="str">
            <v>Schedule Service</v>
          </cell>
          <cell r="R14714" t="str">
            <v>BRLD120253</v>
          </cell>
          <cell r="AB14714" t="str">
            <v>Change Air filter, oil filter also change engine side air filter</v>
          </cell>
        </row>
        <row r="14715">
          <cell r="A14715">
            <v>45000.614594907398</v>
          </cell>
          <cell r="B14715">
            <v>8910</v>
          </cell>
          <cell r="F14715" t="str">
            <v>CC-00867039</v>
          </cell>
          <cell r="J14715" t="str">
            <v>Schedule Service</v>
          </cell>
          <cell r="R14715" t="str">
            <v>BPED200187</v>
          </cell>
          <cell r="AB14715" t="str">
            <v>Change Air filter, oil filter also change engine side air filter</v>
          </cell>
        </row>
        <row r="14716">
          <cell r="A14716">
            <v>45000.611875000002</v>
          </cell>
          <cell r="B14716">
            <v>5210</v>
          </cell>
          <cell r="F14716" t="str">
            <v>CC-00867037</v>
          </cell>
          <cell r="J14716" t="str">
            <v>Schedule Service</v>
          </cell>
          <cell r="R14716" t="str">
            <v>BQBD160040</v>
          </cell>
          <cell r="AB14716" t="str">
            <v>Change separator, oil and valve kit.</v>
          </cell>
        </row>
        <row r="14717">
          <cell r="A14717">
            <v>45000.610208333303</v>
          </cell>
          <cell r="B14717">
            <v>1175</v>
          </cell>
          <cell r="F14717" t="str">
            <v>CC-00867029</v>
          </cell>
          <cell r="J14717" t="str">
            <v>Schedule Service</v>
          </cell>
          <cell r="R14717" t="str">
            <v>BTKD162083</v>
          </cell>
          <cell r="AB14717" t="str">
            <v>Change Air filter, oil filter, separator, oil and valve kit. also change engine side air filter</v>
          </cell>
        </row>
        <row r="14718">
          <cell r="A14718">
            <v>45000.608958333301</v>
          </cell>
          <cell r="B14718">
            <v>4795</v>
          </cell>
          <cell r="F14718" t="str">
            <v>CC-00867025</v>
          </cell>
          <cell r="J14718" t="str">
            <v>Schedule Service</v>
          </cell>
          <cell r="R14718" t="str">
            <v>BRAD160803</v>
          </cell>
          <cell r="AB14718" t="str">
            <v>Change Air filter, oil filter also change engine side air filter</v>
          </cell>
        </row>
        <row r="14719">
          <cell r="A14719">
            <v>45000.607719907399</v>
          </cell>
          <cell r="B14719">
            <v>3550</v>
          </cell>
          <cell r="F14719" t="str">
            <v>CC-00867022</v>
          </cell>
          <cell r="J14719" t="str">
            <v>Schedule Service</v>
          </cell>
          <cell r="R14719" t="str">
            <v>BRCD160978</v>
          </cell>
          <cell r="AB14719" t="str">
            <v>Change Air filter, oil filter and oil</v>
          </cell>
        </row>
        <row r="14720">
          <cell r="A14720">
            <v>45000.606226851902</v>
          </cell>
          <cell r="B14720">
            <v>1555</v>
          </cell>
          <cell r="F14720" t="str">
            <v>CC-00867020</v>
          </cell>
          <cell r="J14720" t="str">
            <v>Schedule Service</v>
          </cell>
          <cell r="R14720" t="str">
            <v>BSJD161438</v>
          </cell>
          <cell r="AB14720" t="str">
            <v>Change Air filter, oil filter, separator, oil and valve kit.</v>
          </cell>
        </row>
        <row r="14721">
          <cell r="A14721">
            <v>45000.6026388889</v>
          </cell>
          <cell r="B14721">
            <v>4970</v>
          </cell>
          <cell r="F14721" t="str">
            <v>CC-00867013</v>
          </cell>
          <cell r="J14721" t="str">
            <v>Schedule Service</v>
          </cell>
          <cell r="R14721" t="str">
            <v>BTFD162243</v>
          </cell>
          <cell r="AB14721" t="str">
            <v>Change Air filter, oil filter and oil</v>
          </cell>
        </row>
        <row r="14722">
          <cell r="A14722">
            <v>45000.601458333302</v>
          </cell>
          <cell r="B14722">
            <v>2235</v>
          </cell>
          <cell r="F14722" t="str">
            <v>CC-00867008</v>
          </cell>
          <cell r="J14722" t="str">
            <v>Schedule Service</v>
          </cell>
          <cell r="R14722" t="str">
            <v>BSED161766</v>
          </cell>
          <cell r="AB14722" t="str">
            <v>Change Air filter, oil filter and oil</v>
          </cell>
        </row>
        <row r="14723">
          <cell r="A14723">
            <v>45000.600173611099</v>
          </cell>
          <cell r="B14723">
            <v>115</v>
          </cell>
          <cell r="F14723" t="str">
            <v>CC-00867005</v>
          </cell>
          <cell r="J14723" t="str">
            <v>Schedule Service</v>
          </cell>
          <cell r="R14723" t="str">
            <v>BSKD220275</v>
          </cell>
          <cell r="AB14723" t="str">
            <v>Change Air filter, oil filter, separator, oil and valve kit.</v>
          </cell>
        </row>
        <row r="14724">
          <cell r="A14724">
            <v>45000.598611111098</v>
          </cell>
          <cell r="B14724">
            <v>7185</v>
          </cell>
          <cell r="F14724" t="str">
            <v>CC-00867002</v>
          </cell>
          <cell r="J14724" t="str">
            <v>Schedule Service</v>
          </cell>
          <cell r="R14724" t="str">
            <v>BTFD162244</v>
          </cell>
          <cell r="AB14724" t="str">
            <v>Change Air filter, oil filter, separator, oil and valve kit. also change engine side air filter</v>
          </cell>
        </row>
        <row r="14725">
          <cell r="A14725">
            <v>45000.596250000002</v>
          </cell>
          <cell r="B14725">
            <v>6235</v>
          </cell>
          <cell r="F14725" t="str">
            <v>CC-00866994</v>
          </cell>
          <cell r="J14725" t="str">
            <v>Schedule Service</v>
          </cell>
          <cell r="R14725" t="str">
            <v>BTKD162112</v>
          </cell>
          <cell r="AB14725" t="str">
            <v>Change Air filter, oil filter and oil</v>
          </cell>
        </row>
        <row r="14726">
          <cell r="A14726">
            <v>45000.594409722202</v>
          </cell>
          <cell r="B14726">
            <v>2945</v>
          </cell>
          <cell r="F14726" t="str">
            <v>CC-00866988</v>
          </cell>
          <cell r="J14726" t="str">
            <v>Schedule Service</v>
          </cell>
          <cell r="R14726" t="str">
            <v>BSID161961</v>
          </cell>
          <cell r="AB14726" t="str">
            <v>Change Air filter, oil filter, separator, oil and valve kit. also change engine side air filter</v>
          </cell>
        </row>
        <row r="14727">
          <cell r="A14727">
            <v>45000.591249999998</v>
          </cell>
          <cell r="B14727">
            <v>8255</v>
          </cell>
          <cell r="F14727" t="str">
            <v>CC-00866982</v>
          </cell>
          <cell r="J14727" t="str">
            <v>Schedule Service</v>
          </cell>
          <cell r="R14727" t="str">
            <v>BQKD160076</v>
          </cell>
          <cell r="AB14727" t="str">
            <v>Change Air filter, oil filter, separator, oil and valve kit. also change engine side air filter</v>
          </cell>
        </row>
        <row r="14728">
          <cell r="A14728">
            <v>45000.589652777802</v>
          </cell>
          <cell r="B14728">
            <v>2505</v>
          </cell>
          <cell r="F14728" t="str">
            <v>CC-00866980</v>
          </cell>
          <cell r="J14728" t="str">
            <v>Schedule Service</v>
          </cell>
          <cell r="R14728" t="str">
            <v>BRKD160684</v>
          </cell>
          <cell r="AB14728" t="str">
            <v>Change Air filter, oil filter, separator, oil and valve kit. also change engine side air filter</v>
          </cell>
        </row>
        <row r="14729">
          <cell r="A14729">
            <v>45000.585289351897</v>
          </cell>
          <cell r="B14729">
            <v>4305</v>
          </cell>
          <cell r="F14729" t="str">
            <v>CC-00866971</v>
          </cell>
          <cell r="J14729" t="str">
            <v>Schedule Service</v>
          </cell>
          <cell r="R14729" t="str">
            <v>BSAD161567</v>
          </cell>
          <cell r="AB14729" t="str">
            <v>Change Air filter, oil filter also change engine side air filter</v>
          </cell>
        </row>
        <row r="14730">
          <cell r="A14730">
            <v>45000.582372685203</v>
          </cell>
          <cell r="B14730">
            <v>575</v>
          </cell>
          <cell r="F14730" t="str">
            <v>CC-00866967</v>
          </cell>
          <cell r="J14730" t="str">
            <v>Schedule Service</v>
          </cell>
          <cell r="R14730" t="str">
            <v>BTHD120963</v>
          </cell>
          <cell r="AB14730" t="str">
            <v>Change Air filter, oil filter also change engine side air filter</v>
          </cell>
        </row>
        <row r="14731">
          <cell r="A14731">
            <v>45000.558831018498</v>
          </cell>
          <cell r="B14731"/>
          <cell r="F14731" t="str">
            <v>CC-00866920</v>
          </cell>
          <cell r="J14731" t="str">
            <v>Complaint - Running With Problem</v>
          </cell>
          <cell r="R14731"/>
          <cell r="AB14731" t="str">
            <v>Quotation shared with customer waiting for approval 16-03-2023
Quotation shared with customer waiting for approval 18-03-2023....21-03-2023</v>
          </cell>
        </row>
        <row r="14732">
          <cell r="A14732">
            <v>45000.556145833303</v>
          </cell>
          <cell r="B14732">
            <v>12013</v>
          </cell>
          <cell r="F14732" t="str">
            <v>CC-00866912</v>
          </cell>
          <cell r="J14732" t="str">
            <v>Schedule Service</v>
          </cell>
          <cell r="R14732" t="str">
            <v>BHKS030073</v>
          </cell>
          <cell r="AB14732" t="str">
            <v xml:space="preserve">Attend the site for schedule service so change air filter, oil filter, air oil separators, and oil after that start the unit found running ok. 
</v>
          </cell>
        </row>
        <row r="14733">
          <cell r="A14733">
            <v>45000.493020833303</v>
          </cell>
          <cell r="B14733">
            <v>1240</v>
          </cell>
          <cell r="F14733" t="str">
            <v>CC-00866757</v>
          </cell>
          <cell r="J14733" t="str">
            <v>Sales Call</v>
          </cell>
          <cell r="R14733" t="str">
            <v>BSHD120752</v>
          </cell>
          <cell r="AB14733" t="str">
            <v>HMR Discussed over Phone</v>
          </cell>
        </row>
        <row r="14734">
          <cell r="A14734">
            <v>45000.485798611102</v>
          </cell>
          <cell r="B14734">
            <v>6300</v>
          </cell>
          <cell r="F14734" t="str">
            <v>CC-00866737</v>
          </cell>
          <cell r="J14734" t="str">
            <v>Complaint - Breakdown</v>
          </cell>
          <cell r="R14734" t="str">
            <v>BULD162559</v>
          </cell>
          <cell r="AB14734" t="str">
            <v>Parts quote submitted with customer waiting for approval 15-03-2023
Parts quote submitted with customer waiting for approval 17-03-2023
Waiting for approval
Waiting for approval 20-03-2023
Airend Full over hauling done by prime power service centre in which bearing kit and seal shaft were replaced.	
Airend Full over hauling done by prime power service centre in which bearing kit and seal shaft were replaced. 
Overhauling of airend done at our service center.</v>
          </cell>
        </row>
        <row r="14735">
          <cell r="A14735">
            <v>45000.2820138889</v>
          </cell>
          <cell r="B14735">
            <v>6466</v>
          </cell>
          <cell r="F14735" t="str">
            <v>CC-00866382</v>
          </cell>
          <cell r="J14735" t="str">
            <v>Schedule Service - AMC</v>
          </cell>
          <cell r="R14735" t="str">
            <v>BUDS046275</v>
          </cell>
          <cell r="AB14735" t="str">
            <v>Attended site checked all parameters. machine cleaning done. Now the Machine is running properly.</v>
          </cell>
        </row>
        <row r="14736">
          <cell r="A14736">
            <v>44999.651759259301</v>
          </cell>
          <cell r="B14736">
            <v>8664</v>
          </cell>
          <cell r="F14736" t="str">
            <v>CC-00866031</v>
          </cell>
          <cell r="J14736" t="str">
            <v>Schedule Service</v>
          </cell>
          <cell r="R14736" t="str">
            <v>BTES044431</v>
          </cell>
          <cell r="AB14736" t="str">
            <v>We visited site and 8000 hours service done and we also done schedule service after than start for check unit running well. We change valve kit and air filter oil filter</v>
          </cell>
        </row>
        <row r="14737">
          <cell r="A14737">
            <v>44999.552372685197</v>
          </cell>
          <cell r="B14737">
            <v>526</v>
          </cell>
          <cell r="F14737" t="str">
            <v>CC-00865742</v>
          </cell>
          <cell r="J14737" t="str">
            <v>Schedule Service</v>
          </cell>
          <cell r="R14737" t="str">
            <v>BVHD163374</v>
          </cell>
          <cell r="AB14737" t="str">
            <v>Change air filter, oil filter, oil and also change engine side air filter</v>
          </cell>
        </row>
        <row r="14738">
          <cell r="A14738">
            <v>44999.286215277803</v>
          </cell>
          <cell r="B14738">
            <v>17339</v>
          </cell>
          <cell r="F14738" t="str">
            <v>CC-00865229</v>
          </cell>
          <cell r="J14738" t="str">
            <v>Schedule Service - AMC</v>
          </cell>
          <cell r="R14738" t="str">
            <v>BSDS043254</v>
          </cell>
          <cell r="AB14738" t="str">
            <v>Service already done on dated 4/2/23 with call log ID-CC-00830811</v>
          </cell>
        </row>
        <row r="14739">
          <cell r="A14739">
            <v>44999.282395833303</v>
          </cell>
          <cell r="B14739">
            <v>1</v>
          </cell>
          <cell r="F14739" t="str">
            <v>CC-00865197</v>
          </cell>
          <cell r="J14739" t="str">
            <v>Schedule Service - AMC</v>
          </cell>
          <cell r="R14739" t="str">
            <v>CTCE665149</v>
          </cell>
          <cell r="AB14739" t="str">
            <v>I attended the site and checked all the parameters.Cleaned the machine.Now the machine is running properly.</v>
          </cell>
        </row>
        <row r="14740">
          <cell r="A14740">
            <v>44998.4547916667</v>
          </cell>
          <cell r="B14740">
            <v>3987</v>
          </cell>
          <cell r="F14740" t="str">
            <v>CC-00864024</v>
          </cell>
          <cell r="J14740" t="str">
            <v>General Service</v>
          </cell>
          <cell r="R14740" t="str">
            <v>BSFC376340</v>
          </cell>
          <cell r="AB14740" t="str">
            <v>Quotation already sent waiting for customer approval 13/3/2023.
Quotation already sent waiting for customer approval 18/3/2023.
Quotation already sent waiting for customer approval 21/3/2023.</v>
          </cell>
        </row>
        <row r="14741">
          <cell r="A14741">
            <v>44998.449780092596</v>
          </cell>
          <cell r="B14741">
            <v>3950</v>
          </cell>
          <cell r="F14741" t="str">
            <v>CC-00864006</v>
          </cell>
          <cell r="J14741" t="str">
            <v>Sales Call</v>
          </cell>
          <cell r="R14741" t="str">
            <v>BTKD162080</v>
          </cell>
          <cell r="AB14741"/>
        </row>
        <row r="14742">
          <cell r="A14742">
            <v>44998.448159722197</v>
          </cell>
          <cell r="B14742">
            <v>3950</v>
          </cell>
          <cell r="F14742" t="str">
            <v>CC-00863996</v>
          </cell>
          <cell r="J14742" t="str">
            <v>Sales Call</v>
          </cell>
          <cell r="R14742" t="str">
            <v>BSKD161500</v>
          </cell>
          <cell r="AB14742"/>
        </row>
        <row r="14743">
          <cell r="A14743">
            <v>44998.4451736111</v>
          </cell>
          <cell r="B14743">
            <v>2380</v>
          </cell>
          <cell r="F14743" t="str">
            <v>CC-00863986</v>
          </cell>
          <cell r="J14743" t="str">
            <v>Sales Call</v>
          </cell>
          <cell r="R14743" t="str">
            <v>BSGL152296</v>
          </cell>
          <cell r="AB14743"/>
        </row>
        <row r="14744">
          <cell r="A14744">
            <v>44998.443518518499</v>
          </cell>
          <cell r="B14744">
            <v>505</v>
          </cell>
          <cell r="F14744" t="str">
            <v>CC-00863980</v>
          </cell>
          <cell r="J14744" t="str">
            <v>Sales Call</v>
          </cell>
          <cell r="R14744" t="str">
            <v>BSBD120630</v>
          </cell>
          <cell r="AB14744"/>
        </row>
        <row r="14745">
          <cell r="A14745">
            <v>44998.442060185203</v>
          </cell>
          <cell r="B14745">
            <v>556</v>
          </cell>
          <cell r="F14745" t="str">
            <v>CC-00863975</v>
          </cell>
          <cell r="J14745" t="str">
            <v>Sales Call</v>
          </cell>
          <cell r="R14745" t="str">
            <v>BSHD120740</v>
          </cell>
          <cell r="AB14745"/>
        </row>
        <row r="14746">
          <cell r="A14746">
            <v>44998.439976851798</v>
          </cell>
          <cell r="B14746">
            <v>545</v>
          </cell>
          <cell r="F14746" t="str">
            <v>CC-00863969</v>
          </cell>
          <cell r="J14746" t="str">
            <v>Sales Call</v>
          </cell>
          <cell r="R14746" t="str">
            <v>BSHD120741</v>
          </cell>
          <cell r="AB14746"/>
        </row>
        <row r="14747">
          <cell r="A14747">
            <v>44998.4380439815</v>
          </cell>
          <cell r="B14747">
            <v>589</v>
          </cell>
          <cell r="F14747" t="str">
            <v>CC-00863963</v>
          </cell>
          <cell r="J14747" t="str">
            <v>Sales Call</v>
          </cell>
          <cell r="R14747" t="str">
            <v>BSHD120739</v>
          </cell>
          <cell r="AB14747"/>
        </row>
        <row r="14748">
          <cell r="A14748">
            <v>44998.4362384259</v>
          </cell>
          <cell r="B14748">
            <v>3373</v>
          </cell>
          <cell r="F14748" t="str">
            <v>CC-00863956</v>
          </cell>
          <cell r="J14748" t="str">
            <v>Sales Call</v>
          </cell>
          <cell r="R14748" t="str">
            <v>BSGL152297</v>
          </cell>
          <cell r="AB14748"/>
        </row>
        <row r="14749">
          <cell r="A14749">
            <v>44998.434224536999</v>
          </cell>
          <cell r="B14749">
            <v>3697</v>
          </cell>
          <cell r="F14749" t="str">
            <v>CC-00863948</v>
          </cell>
          <cell r="J14749" t="str">
            <v>Sales Call</v>
          </cell>
          <cell r="R14749" t="str">
            <v>BRJD160577</v>
          </cell>
          <cell r="AB14749"/>
        </row>
        <row r="14750">
          <cell r="A14750">
            <v>44996.740787037001</v>
          </cell>
          <cell r="B14750">
            <v>920</v>
          </cell>
          <cell r="F14750" t="str">
            <v>CC-00863395</v>
          </cell>
          <cell r="J14750" t="str">
            <v>Sales Call</v>
          </cell>
          <cell r="R14750" t="str">
            <v>BULD162583</v>
          </cell>
          <cell r="AB14750" t="str">
            <v>Sales call carried out for HMR collection</v>
          </cell>
        </row>
        <row r="14751">
          <cell r="A14751">
            <v>44996.737905092603</v>
          </cell>
          <cell r="B14751">
            <v>1000</v>
          </cell>
          <cell r="F14751" t="str">
            <v>CC-00863387</v>
          </cell>
          <cell r="J14751" t="str">
            <v>Sales Call</v>
          </cell>
          <cell r="R14751" t="str">
            <v>BULD162579</v>
          </cell>
          <cell r="AB14751" t="str">
            <v>Sales call carried out for HMR collection</v>
          </cell>
        </row>
        <row r="14752">
          <cell r="A14752">
            <v>44996.734375</v>
          </cell>
          <cell r="B14752">
            <v>5750</v>
          </cell>
          <cell r="F14752" t="str">
            <v>CC-00863379</v>
          </cell>
          <cell r="J14752" t="str">
            <v>Complaint - Running With Problem</v>
          </cell>
          <cell r="R14752" t="str">
            <v>BTCD162149</v>
          </cell>
          <cell r="AB14752" t="str">
            <v>Attend the site for oil carry over through ait filter so inspect the problem found dcv spring tension become very low which course this issue so we replace the dcv by new one . after fitment check the unit on load condition found unit run in normal condition .</v>
          </cell>
        </row>
        <row r="14753">
          <cell r="A14753">
            <v>44996.628518518497</v>
          </cell>
          <cell r="B14753">
            <v>5268</v>
          </cell>
          <cell r="F14753" t="str">
            <v>CC-00863168</v>
          </cell>
          <cell r="J14753" t="str">
            <v>Sales Call</v>
          </cell>
          <cell r="R14753" t="str">
            <v>GPBD160097</v>
          </cell>
          <cell r="AB14753"/>
        </row>
        <row r="14754">
          <cell r="A14754">
            <v>44996.624317129601</v>
          </cell>
          <cell r="B14754">
            <v>2910</v>
          </cell>
          <cell r="F14754" t="str">
            <v>CC-00863154</v>
          </cell>
          <cell r="J14754" t="str">
            <v>Sales Call</v>
          </cell>
          <cell r="R14754" t="str">
            <v>BSID161961</v>
          </cell>
          <cell r="AB14754"/>
        </row>
        <row r="14755">
          <cell r="A14755">
            <v>44996.620486111096</v>
          </cell>
          <cell r="B14755">
            <v>2401</v>
          </cell>
          <cell r="F14755" t="str">
            <v>CC-00863138</v>
          </cell>
          <cell r="J14755" t="str">
            <v>Sales Call</v>
          </cell>
          <cell r="R14755" t="str">
            <v>BSCL152143</v>
          </cell>
          <cell r="AB14755"/>
        </row>
        <row r="14756">
          <cell r="A14756">
            <v>44996.617557870399</v>
          </cell>
          <cell r="B14756">
            <v>110</v>
          </cell>
          <cell r="F14756" t="str">
            <v>CC-00863127</v>
          </cell>
          <cell r="J14756" t="str">
            <v>Sales Call</v>
          </cell>
          <cell r="R14756" t="str">
            <v>BSKD220275</v>
          </cell>
          <cell r="AB14756"/>
        </row>
        <row r="14757">
          <cell r="A14757">
            <v>44996.553287037001</v>
          </cell>
          <cell r="B14757">
            <v>3350</v>
          </cell>
          <cell r="F14757" t="str">
            <v>CC-00862969</v>
          </cell>
          <cell r="J14757" t="str">
            <v>Sales Call</v>
          </cell>
          <cell r="R14757" t="str">
            <v>BRHD161299</v>
          </cell>
          <cell r="AB14757" t="str">
            <v>Sales call carried out for HMR collection</v>
          </cell>
        </row>
        <row r="14758">
          <cell r="A14758">
            <v>44996.550196759301</v>
          </cell>
          <cell r="B14758">
            <v>2400</v>
          </cell>
          <cell r="F14758" t="str">
            <v>CC-00862962</v>
          </cell>
          <cell r="J14758" t="str">
            <v>Sales Call</v>
          </cell>
          <cell r="R14758" t="str">
            <v>BSCD161704</v>
          </cell>
          <cell r="AB14758" t="str">
            <v>Sales call carried out for HMR collection</v>
          </cell>
        </row>
        <row r="14759">
          <cell r="A14759">
            <v>44996.547094907401</v>
          </cell>
          <cell r="B14759">
            <v>4300</v>
          </cell>
          <cell r="F14759" t="str">
            <v>CC-00862949</v>
          </cell>
          <cell r="J14759" t="str">
            <v>Sales Call</v>
          </cell>
          <cell r="R14759" t="str">
            <v>BRGD161218</v>
          </cell>
          <cell r="AB14759" t="str">
            <v>Sales call carried out for HMR collection</v>
          </cell>
        </row>
        <row r="14760">
          <cell r="A14760">
            <v>44996.544479166703</v>
          </cell>
          <cell r="B14760">
            <v>3530</v>
          </cell>
          <cell r="F14760" t="str">
            <v>CC-00862940</v>
          </cell>
          <cell r="J14760" t="str">
            <v>Sales Call</v>
          </cell>
          <cell r="R14760" t="str">
            <v>BPED200181</v>
          </cell>
          <cell r="AB14760" t="str">
            <v>Sales call carried out for HMR collection</v>
          </cell>
        </row>
        <row r="14761">
          <cell r="A14761">
            <v>44996.542222222197</v>
          </cell>
          <cell r="B14761">
            <v>7300</v>
          </cell>
          <cell r="F14761" t="str">
            <v>CC-00862936</v>
          </cell>
          <cell r="J14761" t="str">
            <v>Sales Call</v>
          </cell>
          <cell r="R14761" t="str">
            <v>BPED160088</v>
          </cell>
          <cell r="AB14761" t="str">
            <v>Sales call carried out for HMR collection</v>
          </cell>
        </row>
        <row r="14762">
          <cell r="A14762">
            <v>44996.539814814802</v>
          </cell>
          <cell r="B14762">
            <v>3675</v>
          </cell>
          <cell r="F14762" t="str">
            <v>CC-00862926</v>
          </cell>
          <cell r="J14762" t="str">
            <v>Sales Call</v>
          </cell>
          <cell r="R14762" t="str">
            <v>BQBD160067</v>
          </cell>
          <cell r="AB14762" t="str">
            <v>Sales call carried out for HMR collection</v>
          </cell>
        </row>
        <row r="14763">
          <cell r="A14763">
            <v>44996.537094907399</v>
          </cell>
          <cell r="B14763">
            <v>4110</v>
          </cell>
          <cell r="F14763" t="str">
            <v>CC-00862913</v>
          </cell>
          <cell r="J14763" t="str">
            <v>Sales Call</v>
          </cell>
          <cell r="R14763" t="str">
            <v>BQID200160</v>
          </cell>
          <cell r="AB14763" t="str">
            <v>Sales call carried out for HMR collection</v>
          </cell>
        </row>
        <row r="14764">
          <cell r="A14764">
            <v>44996.532384259299</v>
          </cell>
          <cell r="B14764">
            <v>6770</v>
          </cell>
          <cell r="F14764" t="str">
            <v>CC-00862900</v>
          </cell>
          <cell r="J14764" t="str">
            <v>Sales Call</v>
          </cell>
          <cell r="R14764" t="str">
            <v>BOID200231</v>
          </cell>
          <cell r="AB14764" t="str">
            <v>Sales call carried out for HMR collection</v>
          </cell>
        </row>
        <row r="14765">
          <cell r="A14765">
            <v>44996.5291782407</v>
          </cell>
          <cell r="B14765">
            <v>4070</v>
          </cell>
          <cell r="F14765" t="str">
            <v>CC-00862886</v>
          </cell>
          <cell r="J14765" t="str">
            <v>Sales Call</v>
          </cell>
          <cell r="R14765" t="str">
            <v>BSGD161864</v>
          </cell>
          <cell r="AB14765" t="str">
            <v>Sales call carried out for HMR collection</v>
          </cell>
        </row>
        <row r="14766">
          <cell r="A14766">
            <v>44996.526701388902</v>
          </cell>
          <cell r="B14766">
            <v>4640</v>
          </cell>
          <cell r="F14766" t="str">
            <v>CC-00862879</v>
          </cell>
          <cell r="J14766" t="str">
            <v>Sales Call</v>
          </cell>
          <cell r="R14766" t="str">
            <v>BQID160499</v>
          </cell>
          <cell r="AB14766" t="str">
            <v>Sales call carried out for HMR collection</v>
          </cell>
        </row>
        <row r="14767">
          <cell r="A14767">
            <v>44996.524050925902</v>
          </cell>
          <cell r="B14767">
            <v>400</v>
          </cell>
          <cell r="F14767" t="str">
            <v>CC-00862867</v>
          </cell>
          <cell r="J14767" t="str">
            <v>Sales Call</v>
          </cell>
          <cell r="R14767" t="str">
            <v>GPCD160123</v>
          </cell>
          <cell r="AB14767" t="str">
            <v>Sales call carried out for HMR collection</v>
          </cell>
        </row>
        <row r="14768">
          <cell r="A14768">
            <v>44996.521585648101</v>
          </cell>
          <cell r="B14768">
            <v>12550</v>
          </cell>
          <cell r="F14768" t="str">
            <v>CC-00862862</v>
          </cell>
          <cell r="J14768" t="str">
            <v>Sales Call</v>
          </cell>
          <cell r="R14768" t="str">
            <v>BQKD200034</v>
          </cell>
          <cell r="AB14768" t="str">
            <v>Sales call carried out for HMR collection</v>
          </cell>
        </row>
        <row r="14769">
          <cell r="A14769">
            <v>44996.518287036997</v>
          </cell>
          <cell r="B14769">
            <v>8090</v>
          </cell>
          <cell r="F14769" t="str">
            <v>CC-00862851</v>
          </cell>
          <cell r="J14769" t="str">
            <v>Sales Call</v>
          </cell>
          <cell r="R14769" t="str">
            <v>BRHD161312</v>
          </cell>
          <cell r="AB14769" t="str">
            <v>Sales call carried out for HMR collection</v>
          </cell>
        </row>
        <row r="14770">
          <cell r="A14770">
            <v>44996.517048611102</v>
          </cell>
          <cell r="B14770">
            <v>20459</v>
          </cell>
          <cell r="F14770" t="str">
            <v>CC-00862847</v>
          </cell>
          <cell r="J14770" t="str">
            <v>Schedule Service</v>
          </cell>
          <cell r="R14770" t="str">
            <v>BRCC372871</v>
          </cell>
          <cell r="AB14770" t="str">
            <v>I attended the site and did schedule service by changing the air filter, oil filter, separator,Oil XD. Now the machine is running properly.</v>
          </cell>
        </row>
        <row r="14771">
          <cell r="A14771">
            <v>44996.5140972222</v>
          </cell>
          <cell r="B14771">
            <v>5700</v>
          </cell>
          <cell r="F14771" t="str">
            <v>CC-00862840</v>
          </cell>
          <cell r="J14771" t="str">
            <v>Sales Call</v>
          </cell>
          <cell r="R14771" t="str">
            <v>BSDD161729</v>
          </cell>
          <cell r="AB14771" t="str">
            <v>Sales call carried out for HMR collection</v>
          </cell>
        </row>
        <row r="14772">
          <cell r="A14772">
            <v>44996.512256944399</v>
          </cell>
          <cell r="B14772">
            <v>4035</v>
          </cell>
          <cell r="F14772" t="str">
            <v>CC-00862834</v>
          </cell>
          <cell r="J14772" t="str">
            <v>Complaint - Running With Problem</v>
          </cell>
          <cell r="R14772" t="str">
            <v>BUCD162696</v>
          </cell>
          <cell r="AB14772" t="str">
            <v>Attend the site for high drilling rpm found drilling rom 1800 at 170 psi air pressure so check the unit found arv malfunction. Open the arv kit and o ring found damaged condition, replace the arv kit. During fitment found compressor side elbow rubber in little crack condition so replace the elbow rubber by new one and one stop cable replaced by new. After all work done run the unit on load condition found unit runs in normal condition with in limited parameters.</v>
          </cell>
        </row>
        <row r="14773">
          <cell r="A14773">
            <v>44996.507060185198</v>
          </cell>
          <cell r="B14773">
            <v>6100</v>
          </cell>
          <cell r="F14773" t="str">
            <v>CC-00862820</v>
          </cell>
          <cell r="J14773" t="str">
            <v>Sales Call</v>
          </cell>
          <cell r="R14773" t="str">
            <v>RJD230103</v>
          </cell>
          <cell r="AB14773" t="str">
            <v>Sales call carried out for HMR collection</v>
          </cell>
        </row>
        <row r="14774">
          <cell r="A14774">
            <v>44996.504618055602</v>
          </cell>
          <cell r="B14774">
            <v>3790</v>
          </cell>
          <cell r="F14774" t="str">
            <v>CC-00862814</v>
          </cell>
          <cell r="J14774" t="str">
            <v>Sales Call</v>
          </cell>
          <cell r="R14774" t="str">
            <v>BRGD230256</v>
          </cell>
          <cell r="AB14774" t="str">
            <v>Sales call carried out for HMR collection</v>
          </cell>
        </row>
        <row r="14775">
          <cell r="A14775">
            <v>44996.502094907402</v>
          </cell>
          <cell r="B14775">
            <v>6962</v>
          </cell>
          <cell r="F14775" t="str">
            <v>CC-00862804</v>
          </cell>
          <cell r="J14775" t="str">
            <v>Sales Call</v>
          </cell>
          <cell r="R14775" t="str">
            <v>BMED200254</v>
          </cell>
          <cell r="AB14775" t="str">
            <v>Sales call carried out for HMR collection</v>
          </cell>
        </row>
        <row r="14776">
          <cell r="A14776">
            <v>44996.498240740701</v>
          </cell>
          <cell r="B14776">
            <v>5190</v>
          </cell>
          <cell r="F14776" t="str">
            <v>CC-00862798</v>
          </cell>
          <cell r="J14776" t="str">
            <v>Sales Call</v>
          </cell>
          <cell r="R14776" t="str">
            <v>BQBD160040</v>
          </cell>
          <cell r="AB14776" t="str">
            <v>Sales call carried out for HMR collection</v>
          </cell>
        </row>
        <row r="14777">
          <cell r="A14777">
            <v>44996.496180555601</v>
          </cell>
          <cell r="B14777">
            <v>485</v>
          </cell>
          <cell r="F14777" t="str">
            <v>CC-00862792</v>
          </cell>
          <cell r="J14777" t="str">
            <v>Sales Call</v>
          </cell>
          <cell r="R14777" t="str">
            <v>BLGL160201</v>
          </cell>
          <cell r="AB14777" t="str">
            <v>Sales call carried out for HMR collection</v>
          </cell>
        </row>
        <row r="14778">
          <cell r="A14778">
            <v>44996.494768518503</v>
          </cell>
          <cell r="B14778">
            <v>1590</v>
          </cell>
          <cell r="F14778" t="str">
            <v>CC-00862788</v>
          </cell>
          <cell r="J14778" t="str">
            <v>Sales Call</v>
          </cell>
          <cell r="R14778" t="str">
            <v>BSEL152198</v>
          </cell>
          <cell r="AB14778"/>
        </row>
        <row r="14779">
          <cell r="A14779">
            <v>44996.493576388901</v>
          </cell>
          <cell r="B14779">
            <v>405</v>
          </cell>
          <cell r="F14779" t="str">
            <v>CC-00862784</v>
          </cell>
          <cell r="J14779" t="str">
            <v>Sales Call</v>
          </cell>
          <cell r="R14779" t="str">
            <v>BLGL160217</v>
          </cell>
          <cell r="AB14779" t="str">
            <v>Sales call carried out for HMR collection</v>
          </cell>
        </row>
        <row r="14780">
          <cell r="A14780">
            <v>44996.492708333302</v>
          </cell>
          <cell r="B14780">
            <v>3385</v>
          </cell>
          <cell r="F14780" t="str">
            <v>CC-00862782</v>
          </cell>
          <cell r="J14780" t="str">
            <v>Sales Call</v>
          </cell>
          <cell r="R14780" t="str">
            <v>BQDD160156</v>
          </cell>
          <cell r="AB14780"/>
        </row>
        <row r="14781">
          <cell r="A14781">
            <v>44996.4909722222</v>
          </cell>
          <cell r="B14781">
            <v>3250</v>
          </cell>
          <cell r="F14781" t="str">
            <v>CC-00862777</v>
          </cell>
          <cell r="J14781" t="str">
            <v>Sales Call</v>
          </cell>
          <cell r="R14781" t="str">
            <v>BQGD160315</v>
          </cell>
          <cell r="AB14781" t="str">
            <v>Sales call carried out for HMR collection</v>
          </cell>
        </row>
        <row r="14782">
          <cell r="A14782">
            <v>44996.4907060185</v>
          </cell>
          <cell r="B14782">
            <v>4901</v>
          </cell>
          <cell r="F14782" t="str">
            <v>CC-00862776</v>
          </cell>
          <cell r="J14782" t="str">
            <v>Sales Call</v>
          </cell>
          <cell r="R14782" t="str">
            <v>BNID160316</v>
          </cell>
          <cell r="AB14782"/>
        </row>
        <row r="14783">
          <cell r="A14783">
            <v>44996.488136574102</v>
          </cell>
          <cell r="B14783">
            <v>4360</v>
          </cell>
          <cell r="F14783" t="str">
            <v>CC-00862766</v>
          </cell>
          <cell r="J14783" t="str">
            <v>Sales Call</v>
          </cell>
          <cell r="R14783" t="str">
            <v>BSAD161576</v>
          </cell>
          <cell r="AB14783" t="str">
            <v>Sales call carried out for HMR collection</v>
          </cell>
        </row>
        <row r="14784">
          <cell r="A14784">
            <v>44996.485798611102</v>
          </cell>
          <cell r="B14784">
            <v>6650</v>
          </cell>
          <cell r="F14784" t="str">
            <v>CC-00862752</v>
          </cell>
          <cell r="J14784" t="str">
            <v>Sales Call</v>
          </cell>
          <cell r="R14784" t="str">
            <v>BRED161077</v>
          </cell>
          <cell r="AB14784" t="str">
            <v>Sales call carried out for HMR collection</v>
          </cell>
        </row>
        <row r="14785">
          <cell r="A14785">
            <v>44996.480520833298</v>
          </cell>
          <cell r="B14785">
            <v>7430</v>
          </cell>
          <cell r="F14785" t="str">
            <v>CC-00862720</v>
          </cell>
          <cell r="J14785" t="str">
            <v>Sales Call</v>
          </cell>
          <cell r="R14785" t="str">
            <v>BRCD160940</v>
          </cell>
          <cell r="AB14785" t="str">
            <v>Sales call carried out for HMR collection</v>
          </cell>
        </row>
        <row r="14786">
          <cell r="A14786">
            <v>44996.475960648102</v>
          </cell>
          <cell r="B14786">
            <v>1890</v>
          </cell>
          <cell r="F14786" t="str">
            <v>CC-00862693</v>
          </cell>
          <cell r="J14786" t="str">
            <v>Sales Call</v>
          </cell>
          <cell r="R14786" t="str">
            <v>BSFD161799</v>
          </cell>
          <cell r="AB14786"/>
        </row>
        <row r="14787">
          <cell r="A14787">
            <v>44996.475925925901</v>
          </cell>
          <cell r="B14787">
            <v>3475</v>
          </cell>
          <cell r="F14787" t="str">
            <v>CC-00862692</v>
          </cell>
          <cell r="J14787" t="str">
            <v>Sales Call</v>
          </cell>
          <cell r="R14787" t="str">
            <v>BSLD200427</v>
          </cell>
          <cell r="AB14787" t="str">
            <v>Sales call carried out for HMR collection</v>
          </cell>
        </row>
        <row r="14788">
          <cell r="A14788">
            <v>44996.473993055602</v>
          </cell>
          <cell r="B14788">
            <v>2030</v>
          </cell>
          <cell r="F14788" t="str">
            <v>CC-00862681</v>
          </cell>
          <cell r="J14788" t="str">
            <v>Sales Call</v>
          </cell>
          <cell r="R14788" t="str">
            <v>BRHD161303</v>
          </cell>
          <cell r="AB14788"/>
        </row>
        <row r="14789">
          <cell r="A14789">
            <v>44996.472881944399</v>
          </cell>
          <cell r="B14789">
            <v>3800</v>
          </cell>
          <cell r="F14789" t="str">
            <v>CC-00862675</v>
          </cell>
          <cell r="J14789" t="str">
            <v>Sales Call</v>
          </cell>
          <cell r="R14789" t="str">
            <v>BTJD162047</v>
          </cell>
          <cell r="AB14789" t="str">
            <v>Sales call carried out for HMR collection</v>
          </cell>
        </row>
        <row r="14790">
          <cell r="A14790">
            <v>44996.472060185202</v>
          </cell>
          <cell r="B14790">
            <v>6480</v>
          </cell>
          <cell r="F14790" t="str">
            <v>CC-00862672</v>
          </cell>
          <cell r="J14790" t="str">
            <v>Sales Call</v>
          </cell>
          <cell r="R14790" t="str">
            <v>GOBD160007</v>
          </cell>
          <cell r="AB14790"/>
        </row>
        <row r="14791">
          <cell r="A14791">
            <v>44996.470185185201</v>
          </cell>
          <cell r="B14791">
            <v>4931</v>
          </cell>
          <cell r="F14791" t="str">
            <v>CC-00862665</v>
          </cell>
          <cell r="J14791" t="str">
            <v>Sales Call</v>
          </cell>
          <cell r="R14791" t="str">
            <v>BOJD160012</v>
          </cell>
          <cell r="AB14791"/>
        </row>
        <row r="14792">
          <cell r="A14792">
            <v>44996.470092592601</v>
          </cell>
          <cell r="B14792">
            <v>2813</v>
          </cell>
          <cell r="F14792" t="str">
            <v>CC-00862663</v>
          </cell>
          <cell r="J14792" t="str">
            <v>Sales Call</v>
          </cell>
          <cell r="R14792" t="str">
            <v>BTJD162040</v>
          </cell>
          <cell r="AB14792" t="str">
            <v>Sales call carried out for HMR collection</v>
          </cell>
        </row>
        <row r="14793">
          <cell r="A14793">
            <v>44996.4683449074</v>
          </cell>
          <cell r="B14793">
            <v>5870</v>
          </cell>
          <cell r="F14793" t="str">
            <v>CC-00862656</v>
          </cell>
          <cell r="J14793" t="str">
            <v>Sales Call</v>
          </cell>
          <cell r="R14793" t="str">
            <v>BPED160082</v>
          </cell>
          <cell r="AB14793"/>
        </row>
        <row r="14794">
          <cell r="A14794">
            <v>44996.466956018499</v>
          </cell>
          <cell r="B14794">
            <v>5715</v>
          </cell>
          <cell r="F14794" t="str">
            <v>CC-00862652</v>
          </cell>
          <cell r="J14794" t="str">
            <v>Sales Call</v>
          </cell>
          <cell r="R14794" t="str">
            <v>BTCD162149</v>
          </cell>
          <cell r="AB14794" t="str">
            <v>Sales call carried out for HMR collection</v>
          </cell>
        </row>
        <row r="14795">
          <cell r="A14795">
            <v>44996.463773148098</v>
          </cell>
          <cell r="B14795">
            <v>6230</v>
          </cell>
          <cell r="F14795" t="str">
            <v>CC-00862645</v>
          </cell>
          <cell r="J14795" t="str">
            <v>Sales Call</v>
          </cell>
          <cell r="R14795" t="str">
            <v>BTKD162112</v>
          </cell>
          <cell r="AB14795" t="str">
            <v>Sales call carried out for HMR collection</v>
          </cell>
        </row>
        <row r="14796">
          <cell r="A14796">
            <v>44996.4585532407</v>
          </cell>
          <cell r="B14796">
            <v>9260</v>
          </cell>
          <cell r="F14796" t="str">
            <v>CC-00862627</v>
          </cell>
          <cell r="J14796" t="str">
            <v>Sales Call</v>
          </cell>
          <cell r="R14796" t="str">
            <v>BTDD162169</v>
          </cell>
          <cell r="AB14796" t="str">
            <v>Sales call carried out for HMR collection</v>
          </cell>
        </row>
        <row r="14797">
          <cell r="A14797">
            <v>44996.454814814802</v>
          </cell>
          <cell r="B14797">
            <v>5380</v>
          </cell>
          <cell r="F14797" t="str">
            <v>CC-00862615</v>
          </cell>
          <cell r="J14797" t="str">
            <v>Sales Call</v>
          </cell>
          <cell r="R14797" t="str">
            <v>BTCD162162</v>
          </cell>
          <cell r="AB14797" t="str">
            <v>Sales call carried out for HMR collection</v>
          </cell>
        </row>
        <row r="14798">
          <cell r="A14798">
            <v>44996.4531712963</v>
          </cell>
          <cell r="B14798">
            <v>2248</v>
          </cell>
          <cell r="F14798" t="str">
            <v>CC-00862607</v>
          </cell>
          <cell r="J14798" t="str">
            <v>Sales Call</v>
          </cell>
          <cell r="R14798" t="str">
            <v>BRHD161314</v>
          </cell>
          <cell r="AB14798"/>
        </row>
        <row r="14799">
          <cell r="A14799">
            <v>44996.450972222199</v>
          </cell>
          <cell r="B14799">
            <v>3331</v>
          </cell>
          <cell r="F14799" t="str">
            <v>CC-00862604</v>
          </cell>
          <cell r="J14799" t="str">
            <v>Sales Call</v>
          </cell>
          <cell r="R14799" t="str">
            <v>BQHD160361</v>
          </cell>
          <cell r="AB14799"/>
        </row>
        <row r="14800">
          <cell r="A14800">
            <v>44996.450914351903</v>
          </cell>
          <cell r="B14800">
            <v>24590</v>
          </cell>
          <cell r="F14800" t="str">
            <v>CC-00862603</v>
          </cell>
          <cell r="J14800" t="str">
            <v>Sales Call</v>
          </cell>
          <cell r="R14800" t="str">
            <v>BMJD200014</v>
          </cell>
          <cell r="AB14800" t="str">
            <v>Sales call carried out for HMR collection</v>
          </cell>
        </row>
        <row r="14801">
          <cell r="A14801">
            <v>44996.4483680556</v>
          </cell>
          <cell r="B14801">
            <v>4591</v>
          </cell>
          <cell r="F14801" t="str">
            <v>CC-00862595</v>
          </cell>
          <cell r="J14801" t="str">
            <v>Sales Call</v>
          </cell>
          <cell r="R14801" t="str">
            <v>BPKD200020</v>
          </cell>
          <cell r="AB14801"/>
        </row>
        <row r="14802">
          <cell r="A14802">
            <v>44996.4445023148</v>
          </cell>
          <cell r="B14802">
            <v>630</v>
          </cell>
          <cell r="F14802" t="str">
            <v>CC-00862583</v>
          </cell>
          <cell r="J14802" t="str">
            <v>Sales Call</v>
          </cell>
          <cell r="R14802" t="str">
            <v>BSCD120656</v>
          </cell>
          <cell r="AB14802"/>
        </row>
        <row r="14803">
          <cell r="A14803">
            <v>44995.750474537002</v>
          </cell>
          <cell r="B14803">
            <v>2660</v>
          </cell>
          <cell r="F14803" t="str">
            <v>CC-00862208</v>
          </cell>
          <cell r="J14803" t="str">
            <v>Sales Call</v>
          </cell>
          <cell r="R14803" t="str">
            <v>BQKD200046</v>
          </cell>
          <cell r="AB14803" t="str">
            <v>Sales call carried our for HMR collection</v>
          </cell>
        </row>
        <row r="14804">
          <cell r="A14804">
            <v>44995.747835648202</v>
          </cell>
          <cell r="B14804">
            <v>4600</v>
          </cell>
          <cell r="F14804" t="str">
            <v>CC-00862205</v>
          </cell>
          <cell r="J14804" t="str">
            <v>Sales Call</v>
          </cell>
          <cell r="R14804" t="str">
            <v>BTDD162190</v>
          </cell>
          <cell r="AB14804" t="str">
            <v>Sales call carried our for HMR collection</v>
          </cell>
        </row>
        <row r="14805">
          <cell r="A14805">
            <v>44995.745335648098</v>
          </cell>
          <cell r="B14805">
            <v>5050</v>
          </cell>
          <cell r="F14805" t="str">
            <v>CC-00862201</v>
          </cell>
          <cell r="J14805" t="str">
            <v>Sales Call</v>
          </cell>
          <cell r="R14805" t="str">
            <v>BPGD220036</v>
          </cell>
          <cell r="AB14805" t="str">
            <v>Sales call carried our for HMR collection</v>
          </cell>
        </row>
        <row r="14806">
          <cell r="A14806">
            <v>44995.742118055598</v>
          </cell>
          <cell r="B14806">
            <v>1508</v>
          </cell>
          <cell r="F14806" t="str">
            <v>CC-00862196</v>
          </cell>
          <cell r="J14806" t="str">
            <v>Sales Call</v>
          </cell>
          <cell r="R14806" t="str">
            <v>BQGD220072</v>
          </cell>
          <cell r="AB14806" t="str">
            <v>Sales call carried our for HMR collection</v>
          </cell>
        </row>
        <row r="14807">
          <cell r="A14807">
            <v>44995.674409722204</v>
          </cell>
          <cell r="B14807">
            <v>19245</v>
          </cell>
          <cell r="F14807" t="str">
            <v>CC-00862031</v>
          </cell>
          <cell r="J14807" t="str">
            <v>Schedule Service</v>
          </cell>
          <cell r="R14807" t="str">
            <v>BRIS035838</v>
          </cell>
          <cell r="AB14807" t="str">
            <v>Today we attend the customer site for general service so we change parts 1 air filter 2 oil filter 3 separator than start machine running ok</v>
          </cell>
        </row>
        <row r="14808">
          <cell r="A14808">
            <v>44995.622962963003</v>
          </cell>
          <cell r="B14808">
            <v>1</v>
          </cell>
          <cell r="F14808" t="str">
            <v>CC-00861877</v>
          </cell>
          <cell r="J14808" t="str">
            <v>Commissioning</v>
          </cell>
          <cell r="R14808" t="str">
            <v>BVID163401</v>
          </cell>
          <cell r="AB14808" t="str">
            <v>Attend the site for commissioning so check battery connectio found ok, check all mounting found ok, check air filter found ok, check oil filter found ok, check oil level found ok, check radiator and cooler externally found ok, check all hose and pipe found ok, check all electril wire found ok, check fan found ok, after all check up start the unit found running ok.</v>
          </cell>
        </row>
        <row r="14809">
          <cell r="A14809">
            <v>44995.491701388899</v>
          </cell>
          <cell r="B14809">
            <v>410</v>
          </cell>
          <cell r="F14809" t="str">
            <v>CC-00861578</v>
          </cell>
          <cell r="J14809" t="str">
            <v>Sales Call</v>
          </cell>
          <cell r="R14809" t="str">
            <v>BSFD161809</v>
          </cell>
          <cell r="AB14809"/>
        </row>
        <row r="14810">
          <cell r="A14810">
            <v>44995.482835648101</v>
          </cell>
          <cell r="B14810">
            <v>3575</v>
          </cell>
          <cell r="F14810" t="str">
            <v>CC-00861560</v>
          </cell>
          <cell r="J14810" t="str">
            <v>Sales Call</v>
          </cell>
          <cell r="R14810" t="str">
            <v>BRED161131</v>
          </cell>
          <cell r="AB14810"/>
        </row>
        <row r="14811">
          <cell r="A14811">
            <v>44995.480543981503</v>
          </cell>
          <cell r="B14811">
            <v>1687</v>
          </cell>
          <cell r="F14811" t="str">
            <v>CC-00861555</v>
          </cell>
          <cell r="J14811" t="str">
            <v>Sales Call</v>
          </cell>
          <cell r="R14811" t="str">
            <v>BTHD120971</v>
          </cell>
          <cell r="AB14811"/>
        </row>
        <row r="14812">
          <cell r="A14812">
            <v>44995.478194444397</v>
          </cell>
          <cell r="B14812">
            <v>1120</v>
          </cell>
          <cell r="F14812" t="str">
            <v>CC-00861548</v>
          </cell>
          <cell r="J14812" t="str">
            <v>Sales Call</v>
          </cell>
          <cell r="R14812" t="str">
            <v>BTJL152348</v>
          </cell>
          <cell r="AB14812"/>
        </row>
        <row r="14813">
          <cell r="A14813">
            <v>44995.475636574098</v>
          </cell>
          <cell r="B14813">
            <v>987</v>
          </cell>
          <cell r="F14813" t="str">
            <v>CC-00861538</v>
          </cell>
          <cell r="J14813" t="str">
            <v>Sales Call</v>
          </cell>
          <cell r="R14813" t="str">
            <v>BTDD120878</v>
          </cell>
          <cell r="AB14813"/>
        </row>
        <row r="14814">
          <cell r="A14814">
            <v>44995.472824074102</v>
          </cell>
          <cell r="B14814">
            <v>3936</v>
          </cell>
          <cell r="F14814" t="str">
            <v>CC-00861530</v>
          </cell>
          <cell r="J14814" t="str">
            <v>Sales Call</v>
          </cell>
          <cell r="R14814" t="str">
            <v>BTEL160427</v>
          </cell>
          <cell r="AB14814"/>
        </row>
        <row r="14815">
          <cell r="A14815">
            <v>44995.455081018503</v>
          </cell>
          <cell r="B14815">
            <v>5250</v>
          </cell>
          <cell r="F14815" t="str">
            <v>CC-00861488</v>
          </cell>
          <cell r="J14815" t="str">
            <v>Sales Call</v>
          </cell>
          <cell r="R14815" t="str">
            <v>BTGL160455</v>
          </cell>
          <cell r="AB14815"/>
        </row>
        <row r="14816">
          <cell r="A14816">
            <v>44995.451400462996</v>
          </cell>
          <cell r="B14816">
            <v>570</v>
          </cell>
          <cell r="F14816" t="str">
            <v>CC-00861479</v>
          </cell>
          <cell r="J14816" t="str">
            <v>Sales Call</v>
          </cell>
          <cell r="R14816" t="str">
            <v>BTHD120963</v>
          </cell>
          <cell r="AB14816"/>
        </row>
        <row r="14817">
          <cell r="A14817">
            <v>44995.434988425899</v>
          </cell>
          <cell r="B14817">
            <v>3504</v>
          </cell>
          <cell r="F14817" t="str">
            <v>CC-00861455</v>
          </cell>
          <cell r="J14817" t="str">
            <v>Schedule Service</v>
          </cell>
          <cell r="R14817" t="str">
            <v>BUID162912</v>
          </cell>
          <cell r="AB14817" t="str">
            <v>Attend the site for schedule services so change Air filter, oil filter, and oil and also change engine side air filter</v>
          </cell>
        </row>
        <row r="14818">
          <cell r="A14818">
            <v>44995.280879629601</v>
          </cell>
          <cell r="B14818">
            <v>25152</v>
          </cell>
          <cell r="F14818" t="str">
            <v>CC-00861295</v>
          </cell>
          <cell r="J14818" t="str">
            <v>Schedule Service - AMC</v>
          </cell>
          <cell r="R14818" t="str">
            <v>BLKS030250</v>
          </cell>
          <cell r="AB14818" t="str">
            <v>unit kept in idle condition as standby unit.</v>
          </cell>
        </row>
        <row r="14819">
          <cell r="A14819">
            <v>44995.280775462998</v>
          </cell>
          <cell r="B14819">
            <v>43254</v>
          </cell>
          <cell r="F14819" t="str">
            <v>CC-00861294</v>
          </cell>
          <cell r="J14819" t="str">
            <v>Schedule Service - AMC</v>
          </cell>
          <cell r="R14819" t="str">
            <v>BLES031356</v>
          </cell>
          <cell r="AB14819" t="str">
            <v>We check unit and found unit running well but service due.</v>
          </cell>
        </row>
        <row r="14820">
          <cell r="A14820">
            <v>44995.279201388897</v>
          </cell>
          <cell r="B14820">
            <v>45480</v>
          </cell>
          <cell r="F14820" t="str">
            <v>CC-00861281</v>
          </cell>
          <cell r="J14820" t="str">
            <v>Schedule Service - AMC</v>
          </cell>
          <cell r="R14820" t="str">
            <v>BNAS040245</v>
          </cell>
          <cell r="AB14820" t="str">
            <v>AMC Visit done site closed</v>
          </cell>
        </row>
        <row r="14821">
          <cell r="A14821">
            <v>44995.276712963001</v>
          </cell>
          <cell r="B14821">
            <v>49903</v>
          </cell>
          <cell r="F14821" t="str">
            <v>CC-00861262</v>
          </cell>
          <cell r="J14821" t="str">
            <v>Schedule Service - AMC</v>
          </cell>
          <cell r="R14821" t="str">
            <v>BLGS040605</v>
          </cell>
          <cell r="AB14821" t="str">
            <v>We check and found unit running well but service due. We check oil level ok discharge tem 85 c loading unloading ok totally unit perform well but service due.</v>
          </cell>
        </row>
        <row r="14822">
          <cell r="A14822">
            <v>44995.276585648098</v>
          </cell>
          <cell r="B14822">
            <v>32900</v>
          </cell>
          <cell r="F14822" t="str">
            <v>CC-00861261</v>
          </cell>
          <cell r="J14822" t="str">
            <v>Schedule Service - AMC</v>
          </cell>
          <cell r="R14822" t="str">
            <v>GOKS040088</v>
          </cell>
          <cell r="AB14822" t="str">
            <v>AMC visit done site closed</v>
          </cell>
        </row>
        <row r="14823">
          <cell r="A14823">
            <v>44994.275300925903</v>
          </cell>
          <cell r="B14823">
            <v>25052</v>
          </cell>
          <cell r="F14823" t="str">
            <v>CC-00860347</v>
          </cell>
          <cell r="J14823" t="str">
            <v>Schedule Service - AMC</v>
          </cell>
          <cell r="R14823" t="str">
            <v>BMJS040004</v>
          </cell>
          <cell r="AB14823" t="str">
            <v>I visited the site and checked all the parameters found oil leakage from pipe coupling and service time over. So service is required thus advised the customer to arrange some parts.</v>
          </cell>
        </row>
        <row r="14824">
          <cell r="A14824">
            <v>44993.276469907403</v>
          </cell>
          <cell r="B14824">
            <v>21400</v>
          </cell>
          <cell r="F14824" t="str">
            <v>CC-00859810</v>
          </cell>
          <cell r="J14824" t="str">
            <v>Schedule Service - AMC</v>
          </cell>
          <cell r="R14824" t="str">
            <v>BSAF110719</v>
          </cell>
          <cell r="AB14824" t="str">
            <v>AMC visit already done on dated 16-02-2023 having call tracking number CC-00842847</v>
          </cell>
        </row>
        <row r="14825">
          <cell r="A14825">
            <v>44992.277361111097</v>
          </cell>
          <cell r="B14825">
            <v>15109</v>
          </cell>
          <cell r="F14825" t="str">
            <v>CC-00858973</v>
          </cell>
          <cell r="J14825" t="str">
            <v>Schedule Service - AMC</v>
          </cell>
          <cell r="R14825" t="str">
            <v>BSKS036365</v>
          </cell>
          <cell r="AB14825" t="str">
            <v>Already done on dated 15/03/2023 with call Id-CC-00867269.</v>
          </cell>
        </row>
        <row r="14826">
          <cell r="A14826">
            <v>44992.275879629597</v>
          </cell>
          <cell r="B14826">
            <v>22405</v>
          </cell>
          <cell r="F14826" t="str">
            <v>CC-00858962</v>
          </cell>
          <cell r="J14826" t="str">
            <v>Schedule Service - AMC</v>
          </cell>
          <cell r="R14826" t="str">
            <v>BSKS036366</v>
          </cell>
          <cell r="AB14826" t="str">
            <v>AMC VISIT DONE</v>
          </cell>
        </row>
        <row r="14827">
          <cell r="A14827">
            <v>44991.648819444403</v>
          </cell>
          <cell r="B14827">
            <v>9809</v>
          </cell>
          <cell r="F14827" t="str">
            <v>CC-00858574</v>
          </cell>
          <cell r="J14827" t="str">
            <v>Schedule Service</v>
          </cell>
          <cell r="R14827" t="str">
            <v>BSGC376585</v>
          </cell>
          <cell r="AB14827" t="str">
            <v>Today we attend the customer site for general service so we change parts 1 air filter 2 oil filter 3 oil 4 grease than start machine running ok</v>
          </cell>
        </row>
        <row r="14828">
          <cell r="A14828">
            <v>44991.545671296299</v>
          </cell>
          <cell r="B14828">
            <v>4793</v>
          </cell>
          <cell r="F14828" t="str">
            <v>CC-00858380</v>
          </cell>
          <cell r="J14828" t="str">
            <v>Complaint - Running With Problem</v>
          </cell>
          <cell r="R14828" t="str">
            <v>BQED160222</v>
          </cell>
          <cell r="AB14828" t="str">
            <v>Attend the site for oil leakage so inspect the problem found oil leakage through seal shaft . So dismantle the air from engine and ley down the air end on to ground level. After then open the rubber coupling and removed the hub, after remove hub found inner ring is dislocated. After then remove the seal shaft and remove the inner ring and fitted new inner ring with new seal shaft. After then re coupled the airend with engine and run the unit on load condition and check the unit atleast two boring and found unit run in satisfactory condition with all parameters under limit.</v>
          </cell>
        </row>
        <row r="14829">
          <cell r="A14829">
            <v>44991.518460648098</v>
          </cell>
          <cell r="B14829">
            <v>785</v>
          </cell>
          <cell r="F14829" t="str">
            <v>CC-00858323</v>
          </cell>
          <cell r="J14829" t="str">
            <v>Sales Call</v>
          </cell>
          <cell r="R14829" t="str">
            <v>BUCD230856</v>
          </cell>
          <cell r="AB14829"/>
        </row>
        <row r="14830">
          <cell r="A14830">
            <v>44991.513101851902</v>
          </cell>
          <cell r="B14830">
            <v>2675</v>
          </cell>
          <cell r="F14830" t="str">
            <v>CC-00858315</v>
          </cell>
          <cell r="J14830" t="str">
            <v>Sales Call</v>
          </cell>
          <cell r="R14830" t="str">
            <v>BUAL160585</v>
          </cell>
          <cell r="AB14830"/>
        </row>
        <row r="14831">
          <cell r="A14831">
            <v>44991.510277777801</v>
          </cell>
          <cell r="B14831">
            <v>4032</v>
          </cell>
          <cell r="F14831" t="str">
            <v>CC-00858307</v>
          </cell>
          <cell r="J14831" t="str">
            <v>Sales Call</v>
          </cell>
          <cell r="R14831" t="str">
            <v>BULL160564</v>
          </cell>
          <cell r="AB14831"/>
        </row>
        <row r="14832">
          <cell r="A14832">
            <v>44991.5079050926</v>
          </cell>
          <cell r="B14832">
            <v>426</v>
          </cell>
          <cell r="F14832" t="str">
            <v>CC-00858301</v>
          </cell>
          <cell r="J14832" t="str">
            <v>Schedule Service</v>
          </cell>
          <cell r="R14832" t="str">
            <v>BVDD163198</v>
          </cell>
          <cell r="AB14832" t="str">
            <v>Change air filter, oil filter, air oil separator and oil</v>
          </cell>
        </row>
        <row r="14833">
          <cell r="A14833">
            <v>44991.505243055602</v>
          </cell>
          <cell r="B14833">
            <v>3266</v>
          </cell>
          <cell r="F14833" t="str">
            <v>CC-00858292</v>
          </cell>
          <cell r="J14833" t="str">
            <v>Sales Call</v>
          </cell>
          <cell r="R14833" t="str">
            <v>BUAL160593</v>
          </cell>
          <cell r="AB14833"/>
        </row>
        <row r="14834">
          <cell r="A14834">
            <v>44991.502511574101</v>
          </cell>
          <cell r="B14834">
            <v>998</v>
          </cell>
          <cell r="F14834" t="str">
            <v>CC-00858275</v>
          </cell>
          <cell r="J14834" t="str">
            <v>Sales Call</v>
          </cell>
          <cell r="R14834" t="str">
            <v>BUKD230773</v>
          </cell>
          <cell r="AB14834"/>
        </row>
        <row r="14835">
          <cell r="A14835">
            <v>44991.456944444399</v>
          </cell>
          <cell r="B14835">
            <v>4005</v>
          </cell>
          <cell r="F14835" t="str">
            <v>CC-00858149</v>
          </cell>
          <cell r="J14835" t="str">
            <v>Schedule Service</v>
          </cell>
          <cell r="R14835" t="str">
            <v>BUCD162696</v>
          </cell>
          <cell r="AB14835" t="str">
            <v>Replace oil filter 90 lpm 2nos., replace air filter engine side and compressor side.</v>
          </cell>
        </row>
        <row r="14836">
          <cell r="A14836">
            <v>44989.583726851903</v>
          </cell>
          <cell r="B14836">
            <v>12546</v>
          </cell>
          <cell r="F14836" t="str">
            <v>CC-00857362</v>
          </cell>
          <cell r="J14836" t="str">
            <v>Schedule Service</v>
          </cell>
          <cell r="R14836" t="str">
            <v>BSAS036958</v>
          </cell>
          <cell r="AB14836" t="str">
            <v>Today we attend the customer site for general service so we change parts 1 air filter 2 oil filter 3 oil 4 separator than start machine running ok</v>
          </cell>
        </row>
        <row r="14837">
          <cell r="A14837">
            <v>44989.579537037003</v>
          </cell>
          <cell r="B14837">
            <v>1508</v>
          </cell>
          <cell r="F14837" t="str">
            <v>CC-00857357</v>
          </cell>
          <cell r="J14837" t="str">
            <v>Schedule Service</v>
          </cell>
          <cell r="R14837" t="str">
            <v>BQGD220072</v>
          </cell>
          <cell r="AB14837" t="str">
            <v>Attend the site and drain oil from tank, drain oil from cooler after total oil drain change air filter, oil filter, air oil separator, actuator kit, pressure regulator kit, BDV kit, MPV kit, air lube plus 35 liter. After that start the unit found running ok.</v>
          </cell>
        </row>
        <row r="14838">
          <cell r="A14838">
            <v>44989.485659722202</v>
          </cell>
          <cell r="B14838">
            <v>7270</v>
          </cell>
          <cell r="F14838" t="str">
            <v>CC-00857085</v>
          </cell>
          <cell r="J14838" t="str">
            <v>Sales Call</v>
          </cell>
          <cell r="R14838" t="str">
            <v>BULL160559</v>
          </cell>
          <cell r="AB14838"/>
        </row>
        <row r="14839">
          <cell r="A14839">
            <v>44989.485254629602</v>
          </cell>
          <cell r="B14839">
            <v>4783</v>
          </cell>
          <cell r="F14839" t="str">
            <v>CC-00857083</v>
          </cell>
          <cell r="J14839" t="str">
            <v>Schedule Service</v>
          </cell>
          <cell r="R14839" t="str">
            <v>BQED160222</v>
          </cell>
          <cell r="AB14839" t="str">
            <v>Change air filter, oil filter , separator, oil 40 liter, BDV kit, MPV kit, Actuator kit and pressure regulator kit</v>
          </cell>
        </row>
        <row r="14840">
          <cell r="A14840">
            <v>44989.483715277798</v>
          </cell>
          <cell r="B14840">
            <v>1790</v>
          </cell>
          <cell r="F14840" t="str">
            <v>CC-00857074</v>
          </cell>
          <cell r="J14840" t="str">
            <v>Sales Call</v>
          </cell>
          <cell r="R14840" t="str">
            <v>BUJD121019</v>
          </cell>
          <cell r="AB14840"/>
        </row>
        <row r="14841">
          <cell r="A14841">
            <v>44989.481793981497</v>
          </cell>
          <cell r="B14841">
            <v>945</v>
          </cell>
          <cell r="F14841" t="str">
            <v>CC-00857066</v>
          </cell>
          <cell r="J14841" t="str">
            <v>Sales Call</v>
          </cell>
          <cell r="R14841" t="str">
            <v>AUKD230777</v>
          </cell>
          <cell r="AB14841"/>
        </row>
        <row r="14842">
          <cell r="A14842">
            <v>44989.479687500003</v>
          </cell>
          <cell r="B14842">
            <v>638</v>
          </cell>
          <cell r="F14842" t="str">
            <v>CC-00857064</v>
          </cell>
          <cell r="J14842" t="str">
            <v>Sales Call</v>
          </cell>
          <cell r="R14842" t="str">
            <v>BUJD121040</v>
          </cell>
          <cell r="AB14842"/>
        </row>
        <row r="14843">
          <cell r="A14843">
            <v>44989.477939814802</v>
          </cell>
          <cell r="B14843">
            <v>2133</v>
          </cell>
          <cell r="F14843" t="str">
            <v>CC-00857060</v>
          </cell>
          <cell r="J14843" t="str">
            <v>Sales Call</v>
          </cell>
          <cell r="R14843" t="str">
            <v>BUKD162510</v>
          </cell>
          <cell r="AB14843"/>
        </row>
        <row r="14844">
          <cell r="A14844">
            <v>44989.475636574098</v>
          </cell>
          <cell r="B14844">
            <v>916</v>
          </cell>
          <cell r="F14844" t="str">
            <v>CC-00857054</v>
          </cell>
          <cell r="J14844" t="str">
            <v>Sales Call</v>
          </cell>
          <cell r="R14844" t="str">
            <v>BULD121094</v>
          </cell>
          <cell r="AB14844"/>
        </row>
        <row r="14845">
          <cell r="A14845">
            <v>44988.580856481502</v>
          </cell>
          <cell r="B14845">
            <v>2634</v>
          </cell>
          <cell r="F14845" t="str">
            <v>CC-00856234</v>
          </cell>
          <cell r="J14845" t="str">
            <v>Schedule Service</v>
          </cell>
          <cell r="R14845" t="str">
            <v>BQKD200046</v>
          </cell>
          <cell r="AB14845" t="str">
            <v>Replace oil filter, replace separator filter, check and clean air filter kit, check and clean return line strainer.</v>
          </cell>
        </row>
        <row r="14846">
          <cell r="A14846">
            <v>44988.499537037002</v>
          </cell>
          <cell r="B14846">
            <v>16683</v>
          </cell>
          <cell r="F14846" t="str">
            <v>CC-00856045</v>
          </cell>
          <cell r="J14846" t="str">
            <v>Schedule Service</v>
          </cell>
          <cell r="R14846" t="str">
            <v>BRES034488</v>
          </cell>
          <cell r="AB14846" t="str">
            <v>Change all valve kit, greasing and oil</v>
          </cell>
        </row>
        <row r="14847">
          <cell r="A14847">
            <v>44988.481111111098</v>
          </cell>
          <cell r="B14847">
            <v>3556</v>
          </cell>
          <cell r="F14847" t="str">
            <v>CC-00855998</v>
          </cell>
          <cell r="J14847" t="str">
            <v>Sales Call</v>
          </cell>
          <cell r="R14847" t="str">
            <v>BUKD162491</v>
          </cell>
          <cell r="AB14847" t="str">
            <v>Sales call carried out for HMR collection</v>
          </cell>
        </row>
        <row r="14848">
          <cell r="A14848">
            <v>44988.480532407397</v>
          </cell>
          <cell r="B14848">
            <v>3325</v>
          </cell>
          <cell r="F14848" t="str">
            <v>CC-00855997</v>
          </cell>
          <cell r="J14848" t="str">
            <v>Sales Call</v>
          </cell>
          <cell r="R14848" t="str">
            <v>BUKD162500</v>
          </cell>
          <cell r="AB14848" t="str">
            <v>Sales call carried out for HMR collection</v>
          </cell>
        </row>
        <row r="14849">
          <cell r="A14849">
            <v>44988.4761111111</v>
          </cell>
          <cell r="B14849">
            <v>110</v>
          </cell>
          <cell r="F14849" t="str">
            <v>CC-00855985</v>
          </cell>
          <cell r="J14849" t="str">
            <v>Sales Call</v>
          </cell>
          <cell r="R14849" t="str">
            <v>BVID163429</v>
          </cell>
          <cell r="AB14849" t="str">
            <v>Sales call carried out for HMR collection</v>
          </cell>
        </row>
        <row r="14850">
          <cell r="A14850">
            <v>44988.472824074102</v>
          </cell>
          <cell r="B14850">
            <v>240</v>
          </cell>
          <cell r="F14850" t="str">
            <v>CC-00855977</v>
          </cell>
          <cell r="J14850" t="str">
            <v>Sales Call</v>
          </cell>
          <cell r="R14850" t="str">
            <v>BVHD163393</v>
          </cell>
          <cell r="AB14850" t="str">
            <v>Sales call carried out for HMR collection</v>
          </cell>
        </row>
        <row r="14851">
          <cell r="A14851">
            <v>44988.4699652778</v>
          </cell>
          <cell r="B14851">
            <v>480</v>
          </cell>
          <cell r="F14851" t="str">
            <v>CC-00855968</v>
          </cell>
          <cell r="J14851" t="str">
            <v>Sales Call</v>
          </cell>
          <cell r="R14851" t="str">
            <v>BVHD163374</v>
          </cell>
          <cell r="AB14851" t="str">
            <v>Sales call carried out for HMR collection</v>
          </cell>
        </row>
        <row r="14852">
          <cell r="A14852">
            <v>44988.457291666702</v>
          </cell>
          <cell r="B14852">
            <v>375</v>
          </cell>
          <cell r="F14852" t="str">
            <v>CC-00855921</v>
          </cell>
          <cell r="J14852" t="str">
            <v>Sales Call</v>
          </cell>
          <cell r="R14852" t="str">
            <v>BVLD163043</v>
          </cell>
          <cell r="AB14852" t="str">
            <v>Sales call carried out for HMR collection</v>
          </cell>
        </row>
        <row r="14853">
          <cell r="A14853">
            <v>44988.453402777799</v>
          </cell>
          <cell r="B14853">
            <v>470</v>
          </cell>
          <cell r="F14853" t="str">
            <v>CC-00855912</v>
          </cell>
          <cell r="J14853" t="str">
            <v>Sales Call</v>
          </cell>
          <cell r="R14853" t="str">
            <v>BVHD163336</v>
          </cell>
          <cell r="AB14853" t="str">
            <v>Sales call carried out for HMR collection</v>
          </cell>
        </row>
        <row r="14854">
          <cell r="A14854">
            <v>44988.449837963002</v>
          </cell>
          <cell r="B14854">
            <v>476</v>
          </cell>
          <cell r="F14854" t="str">
            <v>CC-00855908</v>
          </cell>
          <cell r="J14854" t="str">
            <v>Sales Call</v>
          </cell>
          <cell r="R14854" t="str">
            <v>BVHD163366</v>
          </cell>
          <cell r="AB14854" t="str">
            <v>Sales call carried out for HMR collection</v>
          </cell>
        </row>
        <row r="14855">
          <cell r="A14855">
            <v>44988.4458101852</v>
          </cell>
          <cell r="B14855">
            <v>1130</v>
          </cell>
          <cell r="F14855" t="str">
            <v>CC-00855902</v>
          </cell>
          <cell r="J14855" t="str">
            <v>Sales Call</v>
          </cell>
          <cell r="R14855" t="str">
            <v>BVCD163165</v>
          </cell>
          <cell r="AB14855" t="str">
            <v>Sales call carried out for HMR collection</v>
          </cell>
        </row>
        <row r="14856">
          <cell r="A14856">
            <v>44988.442349536999</v>
          </cell>
          <cell r="B14856">
            <v>1785</v>
          </cell>
          <cell r="F14856" t="str">
            <v>CC-00855895</v>
          </cell>
          <cell r="J14856" t="str">
            <v>Sales Call</v>
          </cell>
          <cell r="R14856" t="str">
            <v>BVJD162972</v>
          </cell>
          <cell r="AB14856" t="str">
            <v>Sales call carried out for HMR collection</v>
          </cell>
        </row>
        <row r="14857">
          <cell r="A14857">
            <v>44988.4389814815</v>
          </cell>
          <cell r="B14857">
            <v>1080</v>
          </cell>
          <cell r="F14857" t="str">
            <v>CC-00855888</v>
          </cell>
          <cell r="J14857" t="str">
            <v>Sales Call</v>
          </cell>
          <cell r="R14857" t="str">
            <v>BVED231179</v>
          </cell>
          <cell r="AB14857" t="str">
            <v>Sales call carried out for HMR collection</v>
          </cell>
        </row>
        <row r="14858">
          <cell r="A14858">
            <v>44987.7094097222</v>
          </cell>
          <cell r="B14858">
            <v>1</v>
          </cell>
          <cell r="F14858" t="str">
            <v>CC-00855446</v>
          </cell>
          <cell r="J14858" t="str">
            <v>Commissioning</v>
          </cell>
          <cell r="R14858" t="str">
            <v>BWJC378352</v>
          </cell>
          <cell r="AB14858" t="str">
            <v>Commissioning done on 02-03-2023</v>
          </cell>
        </row>
        <row r="14859">
          <cell r="A14859">
            <v>44987.691342592603</v>
          </cell>
          <cell r="B14859">
            <v>1525</v>
          </cell>
          <cell r="F14859" t="str">
            <v>CC-00855412</v>
          </cell>
          <cell r="J14859" t="str">
            <v>Sales Call</v>
          </cell>
          <cell r="R14859" t="str">
            <v>BVED163235</v>
          </cell>
          <cell r="AB14859" t="str">
            <v>Sales call carried out for HMR collection</v>
          </cell>
        </row>
        <row r="14860">
          <cell r="A14860">
            <v>44987.6890740741</v>
          </cell>
          <cell r="B14860">
            <v>1475</v>
          </cell>
          <cell r="F14860" t="str">
            <v>CC-00855409</v>
          </cell>
          <cell r="J14860" t="str">
            <v>Sales Call</v>
          </cell>
          <cell r="R14860" t="str">
            <v>BVED163231</v>
          </cell>
          <cell r="AB14860" t="str">
            <v>Sales call carried out for HMR collection</v>
          </cell>
        </row>
        <row r="14861">
          <cell r="A14861">
            <v>44987.6859259259</v>
          </cell>
          <cell r="B14861">
            <v>745</v>
          </cell>
          <cell r="F14861" t="str">
            <v>CC-00855399</v>
          </cell>
          <cell r="J14861" t="str">
            <v>Sales Call</v>
          </cell>
          <cell r="R14861" t="str">
            <v>BVAD121386</v>
          </cell>
          <cell r="AB14861" t="str">
            <v>Sales call carried out for HMR collection</v>
          </cell>
        </row>
        <row r="14862">
          <cell r="A14862">
            <v>44987.683298611097</v>
          </cell>
          <cell r="B14862">
            <v>400</v>
          </cell>
          <cell r="F14862" t="str">
            <v>CC-00855389</v>
          </cell>
          <cell r="J14862" t="str">
            <v>Sales Call</v>
          </cell>
          <cell r="R14862" t="str">
            <v>BVKD163026</v>
          </cell>
          <cell r="AB14862" t="str">
            <v>Sales call carried out for HMR collection</v>
          </cell>
        </row>
        <row r="14863">
          <cell r="A14863">
            <v>44987.678541666697</v>
          </cell>
          <cell r="B14863">
            <v>1930</v>
          </cell>
          <cell r="F14863" t="str">
            <v>CC-00855374</v>
          </cell>
          <cell r="J14863" t="str">
            <v>Sales Call</v>
          </cell>
          <cell r="R14863" t="str">
            <v>BVLD163067</v>
          </cell>
          <cell r="AB14863" t="str">
            <v>Sales call carried out for HMR collection</v>
          </cell>
        </row>
        <row r="14864">
          <cell r="A14864">
            <v>44987.675509259301</v>
          </cell>
          <cell r="B14864">
            <v>2200</v>
          </cell>
          <cell r="F14864" t="str">
            <v>CC-00855365</v>
          </cell>
          <cell r="J14864" t="str">
            <v>Sales Call</v>
          </cell>
          <cell r="R14864" t="str">
            <v>BVLD163040</v>
          </cell>
          <cell r="AB14864" t="str">
            <v>Sales call carried out for HMR collection</v>
          </cell>
        </row>
        <row r="14865">
          <cell r="A14865">
            <v>44987.672650462999</v>
          </cell>
          <cell r="B14865">
            <v>587</v>
          </cell>
          <cell r="F14865" t="str">
            <v>CC-00855357</v>
          </cell>
          <cell r="J14865" t="str">
            <v>Sales Call</v>
          </cell>
          <cell r="R14865" t="str">
            <v>BUAD121111</v>
          </cell>
          <cell r="AB14865" t="str">
            <v>Sales call carried out for HMR collection</v>
          </cell>
        </row>
        <row r="14866">
          <cell r="A14866">
            <v>44987.670023148101</v>
          </cell>
          <cell r="B14866">
            <v>700</v>
          </cell>
          <cell r="F14866" t="str">
            <v>CC-00855351</v>
          </cell>
          <cell r="J14866" t="str">
            <v>Sales Call</v>
          </cell>
          <cell r="R14866" t="str">
            <v>BVJD162957</v>
          </cell>
          <cell r="AB14866" t="str">
            <v>Sales call carried out for HMR collection</v>
          </cell>
        </row>
        <row r="14867">
          <cell r="A14867">
            <v>44987.665023148104</v>
          </cell>
          <cell r="B14867">
            <v>1240</v>
          </cell>
          <cell r="F14867" t="str">
            <v>CC-00855337</v>
          </cell>
          <cell r="J14867" t="str">
            <v>Sales Call</v>
          </cell>
          <cell r="R14867" t="str">
            <v>BVKD163010</v>
          </cell>
          <cell r="AB14867" t="str">
            <v>Sales call carried out for HMR collection</v>
          </cell>
        </row>
        <row r="14868">
          <cell r="A14868">
            <v>44987.659027777801</v>
          </cell>
          <cell r="B14868">
            <v>2150</v>
          </cell>
          <cell r="F14868" t="str">
            <v>CC-00855318</v>
          </cell>
          <cell r="J14868" t="str">
            <v>Sales Call</v>
          </cell>
          <cell r="R14868" t="str">
            <v>BSBD161629</v>
          </cell>
          <cell r="AB14868" t="str">
            <v>Sales call carried out for HMR collection</v>
          </cell>
        </row>
        <row r="14869">
          <cell r="A14869">
            <v>44987.656446759298</v>
          </cell>
          <cell r="B14869">
            <v>8895</v>
          </cell>
          <cell r="F14869" t="str">
            <v>CC-00855313</v>
          </cell>
          <cell r="J14869" t="str">
            <v>Sales Call</v>
          </cell>
          <cell r="R14869" t="str">
            <v>BPED200187</v>
          </cell>
          <cell r="AB14869" t="str">
            <v>Sales call carried out for HMR collection</v>
          </cell>
        </row>
        <row r="14870">
          <cell r="A14870">
            <v>44987.653946759303</v>
          </cell>
          <cell r="B14870">
            <v>18360</v>
          </cell>
          <cell r="F14870" t="str">
            <v>CC-00855310</v>
          </cell>
          <cell r="J14870" t="str">
            <v>Sales Call</v>
          </cell>
          <cell r="R14870" t="str">
            <v>BOHD200197</v>
          </cell>
          <cell r="AB14870" t="str">
            <v>Sales call carried out for HMR collection</v>
          </cell>
        </row>
        <row r="14871">
          <cell r="A14871">
            <v>44987.651226851798</v>
          </cell>
          <cell r="B14871">
            <v>7315</v>
          </cell>
          <cell r="F14871" t="str">
            <v>CC-00855307</v>
          </cell>
          <cell r="J14871" t="str">
            <v>Sales Call</v>
          </cell>
          <cell r="R14871" t="str">
            <v>BRAD160777</v>
          </cell>
          <cell r="AB14871" t="str">
            <v>Sales call carried out for HMR collection</v>
          </cell>
        </row>
        <row r="14872">
          <cell r="A14872">
            <v>44987.649398148104</v>
          </cell>
          <cell r="B14872">
            <v>711</v>
          </cell>
          <cell r="F14872" t="str">
            <v>CC-00855295</v>
          </cell>
          <cell r="J14872" t="str">
            <v>Complaint - Running With Problem</v>
          </cell>
          <cell r="R14872" t="str">
            <v>BVGD163308</v>
          </cell>
          <cell r="AB14872" t="str">
            <v>Attend the site for engine side issue so joint visit done with ashok leyland found engine blow by issue, so ashok leyland dismantle the engine and top overhauling done, after testing the engine recoupled with compressor and after all fitment run the compressor on idle and load condition found engine run in required limit.</v>
          </cell>
        </row>
        <row r="14873">
          <cell r="A14873">
            <v>44987.648136574098</v>
          </cell>
          <cell r="B14873">
            <v>19729</v>
          </cell>
          <cell r="F14873" t="str">
            <v>CC-00855291</v>
          </cell>
          <cell r="J14873" t="str">
            <v>Schedule Service</v>
          </cell>
          <cell r="R14873" t="str">
            <v>BOKC370020</v>
          </cell>
          <cell r="AB14873" t="str">
            <v>We visited site and change Air filter, oil filter, separator, oil ,intact valve ,mpv and thermal valve after than start for check unit running well.</v>
          </cell>
        </row>
        <row r="14874">
          <cell r="A14874">
            <v>44987.646099537</v>
          </cell>
          <cell r="B14874">
            <v>1830</v>
          </cell>
          <cell r="F14874" t="str">
            <v>CC-00855284</v>
          </cell>
          <cell r="J14874" t="str">
            <v>Sales Call</v>
          </cell>
          <cell r="R14874" t="str">
            <v>BSAD120582</v>
          </cell>
          <cell r="AB14874" t="str">
            <v>Sales call carried out for HMR collection</v>
          </cell>
        </row>
        <row r="14875">
          <cell r="A14875">
            <v>44987.6413888889</v>
          </cell>
          <cell r="B14875">
            <v>3000</v>
          </cell>
          <cell r="F14875" t="str">
            <v>CC-00855272</v>
          </cell>
          <cell r="J14875" t="str">
            <v>Sales Call</v>
          </cell>
          <cell r="R14875" t="str">
            <v>BSGD161854</v>
          </cell>
          <cell r="AB14875" t="str">
            <v>Sales call carried out for HMR collection</v>
          </cell>
        </row>
        <row r="14876">
          <cell r="A14876">
            <v>44987.637673611098</v>
          </cell>
          <cell r="B14876">
            <v>6000</v>
          </cell>
          <cell r="F14876" t="str">
            <v>CC-00855265</v>
          </cell>
          <cell r="J14876" t="str">
            <v>Sales Call</v>
          </cell>
          <cell r="R14876" t="str">
            <v>BQJD200011</v>
          </cell>
          <cell r="AB14876" t="str">
            <v>Sales call carried out for HMR collection</v>
          </cell>
        </row>
        <row r="14877">
          <cell r="A14877">
            <v>44987.634837963</v>
          </cell>
          <cell r="B14877">
            <v>16080</v>
          </cell>
          <cell r="F14877" t="str">
            <v>CC-00855261</v>
          </cell>
          <cell r="J14877" t="str">
            <v>Sales Call</v>
          </cell>
          <cell r="R14877" t="str">
            <v>BQJD160040</v>
          </cell>
          <cell r="AB14877" t="str">
            <v>Sales call carried out for HMR collection</v>
          </cell>
        </row>
        <row r="14878">
          <cell r="A14878">
            <v>44987.632256944402</v>
          </cell>
          <cell r="B14878">
            <v>8100</v>
          </cell>
          <cell r="F14878" t="str">
            <v>CC-00855250</v>
          </cell>
          <cell r="J14878" t="str">
            <v>Sales Call</v>
          </cell>
          <cell r="R14878" t="str">
            <v>BQKD160099</v>
          </cell>
          <cell r="AB14878" t="str">
            <v>Sales call carried out for HMR collection</v>
          </cell>
        </row>
        <row r="14879">
          <cell r="A14879">
            <v>44987.629421296297</v>
          </cell>
          <cell r="B14879">
            <v>10245</v>
          </cell>
          <cell r="F14879" t="str">
            <v>CC-00855243</v>
          </cell>
          <cell r="J14879" t="str">
            <v>Sales Call</v>
          </cell>
          <cell r="R14879" t="str">
            <v>BQKD160115</v>
          </cell>
          <cell r="AB14879" t="str">
            <v>Sales call carried out for HMR collection</v>
          </cell>
        </row>
        <row r="14880">
          <cell r="A14880">
            <v>44987.611400463</v>
          </cell>
          <cell r="B14880">
            <v>6640</v>
          </cell>
          <cell r="F14880" t="str">
            <v>CC-00855189</v>
          </cell>
          <cell r="J14880" t="str">
            <v>Sales Call</v>
          </cell>
          <cell r="R14880" t="str">
            <v>BQFD160263</v>
          </cell>
          <cell r="AB14880" t="str">
            <v>Sales call carried out for HMR collection</v>
          </cell>
        </row>
        <row r="14881">
          <cell r="A14881">
            <v>44987.6081134259</v>
          </cell>
          <cell r="B14881">
            <v>4180</v>
          </cell>
          <cell r="F14881" t="str">
            <v>CC-00855178</v>
          </cell>
          <cell r="J14881" t="str">
            <v>Sales Call</v>
          </cell>
          <cell r="R14881" t="str">
            <v>BQBD160060</v>
          </cell>
          <cell r="AB14881" t="str">
            <v>Sales call carried out for HMR collection</v>
          </cell>
        </row>
        <row r="14882">
          <cell r="A14882">
            <v>44987.605405092603</v>
          </cell>
          <cell r="B14882">
            <v>6070</v>
          </cell>
          <cell r="F14882" t="str">
            <v>CC-00855167</v>
          </cell>
          <cell r="J14882" t="str">
            <v>Sales Call</v>
          </cell>
          <cell r="R14882" t="str">
            <v>BNJD200008</v>
          </cell>
          <cell r="AB14882" t="str">
            <v>Sales call carried out for HMR collection</v>
          </cell>
        </row>
        <row r="14883">
          <cell r="A14883">
            <v>44987.602581018502</v>
          </cell>
          <cell r="B14883">
            <v>7591</v>
          </cell>
          <cell r="F14883" t="str">
            <v>CC-00855153</v>
          </cell>
          <cell r="J14883" t="str">
            <v>Sales Call</v>
          </cell>
          <cell r="R14883" t="str">
            <v>BOLD200057</v>
          </cell>
          <cell r="AB14883" t="str">
            <v>Sales call carried out for HMR collection</v>
          </cell>
        </row>
        <row r="14884">
          <cell r="A14884">
            <v>44987.599756944401</v>
          </cell>
          <cell r="B14884">
            <v>4015</v>
          </cell>
          <cell r="F14884" t="str">
            <v>CC-00855147</v>
          </cell>
          <cell r="J14884" t="str">
            <v>Sales Call</v>
          </cell>
          <cell r="R14884" t="str">
            <v>BRJD160543</v>
          </cell>
          <cell r="AB14884" t="str">
            <v>Sales call carried out for HMR collection</v>
          </cell>
        </row>
        <row r="14885">
          <cell r="A14885">
            <v>44987.596840277802</v>
          </cell>
          <cell r="B14885">
            <v>3900</v>
          </cell>
          <cell r="F14885" t="str">
            <v>CC-00855137</v>
          </cell>
          <cell r="J14885" t="str">
            <v>Sales Call</v>
          </cell>
          <cell r="R14885" t="str">
            <v>BQHD160412</v>
          </cell>
          <cell r="AB14885" t="str">
            <v>Sales call carried out for HMR collection</v>
          </cell>
        </row>
        <row r="14886">
          <cell r="A14886">
            <v>44987.593923611101</v>
          </cell>
          <cell r="B14886">
            <v>19000</v>
          </cell>
          <cell r="F14886" t="str">
            <v>CC-00855131</v>
          </cell>
          <cell r="J14886" t="str">
            <v>Sales Call</v>
          </cell>
          <cell r="R14886" t="str">
            <v>BOID200223</v>
          </cell>
          <cell r="AB14886" t="str">
            <v>Sales call carried out for HMR collection</v>
          </cell>
        </row>
        <row r="14887">
          <cell r="A14887">
            <v>44987.591192129599</v>
          </cell>
          <cell r="B14887">
            <v>6880</v>
          </cell>
          <cell r="F14887" t="str">
            <v>CC-00855127</v>
          </cell>
          <cell r="J14887" t="str">
            <v>Sales Call</v>
          </cell>
          <cell r="R14887" t="str">
            <v>BQBD200008</v>
          </cell>
          <cell r="AB14887" t="str">
            <v>Sales call carried out for HMR collection</v>
          </cell>
        </row>
        <row r="14888">
          <cell r="A14888">
            <v>44987.588136574101</v>
          </cell>
          <cell r="B14888">
            <v>2700</v>
          </cell>
          <cell r="F14888" t="str">
            <v>CC-00855123</v>
          </cell>
          <cell r="J14888" t="str">
            <v>Sales Call</v>
          </cell>
          <cell r="R14888" t="str">
            <v>BSGD161861</v>
          </cell>
          <cell r="AB14888" t="str">
            <v>Sales call carried out for HMR collection</v>
          </cell>
        </row>
        <row r="14889">
          <cell r="A14889">
            <v>44987.583252314798</v>
          </cell>
          <cell r="B14889">
            <v>3020</v>
          </cell>
          <cell r="F14889" t="str">
            <v>CC-00855116</v>
          </cell>
          <cell r="J14889" t="str">
            <v>Sales Call</v>
          </cell>
          <cell r="R14889" t="str">
            <v>BSDD120664</v>
          </cell>
          <cell r="AB14889" t="str">
            <v>Sales call carried out for HMR collection</v>
          </cell>
        </row>
        <row r="14890">
          <cell r="A14890">
            <v>44987.579351851899</v>
          </cell>
          <cell r="B14890">
            <v>4300</v>
          </cell>
          <cell r="F14890" t="str">
            <v>CC-00855102</v>
          </cell>
          <cell r="J14890" t="str">
            <v>Sales Call</v>
          </cell>
          <cell r="R14890" t="str">
            <v>BSAD161567</v>
          </cell>
          <cell r="AB14890" t="str">
            <v>Sales call carried out for HMR collection</v>
          </cell>
        </row>
        <row r="14891">
          <cell r="A14891">
            <v>44987.576087963003</v>
          </cell>
          <cell r="B14891">
            <v>2650</v>
          </cell>
          <cell r="F14891" t="str">
            <v>CC-00855093</v>
          </cell>
          <cell r="J14891" t="str">
            <v>Sales Call</v>
          </cell>
          <cell r="R14891" t="str">
            <v>BSFD161819</v>
          </cell>
          <cell r="AB14891" t="str">
            <v>Sales call carried out for HMR collection</v>
          </cell>
        </row>
        <row r="14892">
          <cell r="A14892">
            <v>44987.573356481502</v>
          </cell>
          <cell r="B14892">
            <v>500</v>
          </cell>
          <cell r="F14892" t="str">
            <v>CC-00855088</v>
          </cell>
          <cell r="J14892" t="str">
            <v>Sales Call</v>
          </cell>
          <cell r="R14892" t="str">
            <v>BTGD120943</v>
          </cell>
          <cell r="AB14892" t="str">
            <v>Sales call carried out for HMR collection</v>
          </cell>
        </row>
        <row r="14893">
          <cell r="A14893">
            <v>44987.285173611097</v>
          </cell>
          <cell r="B14893">
            <v>26739</v>
          </cell>
          <cell r="F14893" t="str">
            <v>CC-00854613</v>
          </cell>
          <cell r="J14893" t="str">
            <v>Schedule Service - AMC</v>
          </cell>
          <cell r="R14893" t="str">
            <v>GPLS030458</v>
          </cell>
          <cell r="AB14893" t="str">
            <v>AMC visit already done on dated 01-03-2023 by schedule services carried out having call tracking number CC-00854461</v>
          </cell>
        </row>
        <row r="14894">
          <cell r="A14894">
            <v>44987.276064814803</v>
          </cell>
          <cell r="B14894">
            <v>23423</v>
          </cell>
          <cell r="F14894" t="str">
            <v>CC-00854546</v>
          </cell>
          <cell r="J14894" t="str">
            <v>Schedule Service - AMC</v>
          </cell>
          <cell r="R14894" t="str">
            <v>BRIC374329</v>
          </cell>
          <cell r="AB14894" t="str">
            <v>After visiting the site we found that the machine is running properly and checked all the parameters and found that service is required. So I advised the customer to arrange some parts.</v>
          </cell>
        </row>
        <row r="14895">
          <cell r="A14895">
            <v>44986.733576388899</v>
          </cell>
          <cell r="B14895">
            <v>26739</v>
          </cell>
          <cell r="F14895" t="str">
            <v>CC-00854461</v>
          </cell>
          <cell r="J14895" t="str">
            <v>Schedule Service</v>
          </cell>
          <cell r="R14895" t="str">
            <v>GPLS030458</v>
          </cell>
          <cell r="AB14895" t="str">
            <v>Change Air filter, oil filter and oil air lub plus</v>
          </cell>
        </row>
        <row r="14896">
          <cell r="A14896">
            <v>44986.728055555599</v>
          </cell>
          <cell r="B14896">
            <v>3987</v>
          </cell>
          <cell r="F14896" t="str">
            <v>CC-00854449</v>
          </cell>
          <cell r="J14896" t="str">
            <v>General Service</v>
          </cell>
          <cell r="R14896" t="str">
            <v>BSFC376340</v>
          </cell>
          <cell r="AB14896" t="str">
            <v>Courtesy visit done</v>
          </cell>
        </row>
        <row r="14897">
          <cell r="A14897">
            <v>44986.719479166699</v>
          </cell>
          <cell r="B14897">
            <v>2530</v>
          </cell>
          <cell r="F14897" t="str">
            <v>CC-00854433</v>
          </cell>
          <cell r="J14897" t="str">
            <v>Sales Call</v>
          </cell>
          <cell r="R14897" t="str">
            <v>BUAD162634</v>
          </cell>
          <cell r="AB14897" t="str">
            <v>Sales call carried out for HMR collection</v>
          </cell>
        </row>
        <row r="14898">
          <cell r="A14898">
            <v>44986.716134259303</v>
          </cell>
          <cell r="B14898">
            <v>2170</v>
          </cell>
          <cell r="F14898" t="str">
            <v>CC-00854420</v>
          </cell>
          <cell r="J14898" t="str">
            <v>Sales Call</v>
          </cell>
          <cell r="R14898" t="str">
            <v>BUID162953</v>
          </cell>
          <cell r="AB14898" t="str">
            <v>Sales call carried out for HMR collection</v>
          </cell>
        </row>
        <row r="14899">
          <cell r="A14899">
            <v>44986.713425925896</v>
          </cell>
          <cell r="B14899">
            <v>3800</v>
          </cell>
          <cell r="F14899" t="str">
            <v>CC-00854414</v>
          </cell>
          <cell r="J14899" t="str">
            <v>Sales Call</v>
          </cell>
          <cell r="R14899" t="str">
            <v>BUAD162630</v>
          </cell>
          <cell r="AB14899" t="str">
            <v>Sales call carried out for HMR collection</v>
          </cell>
        </row>
        <row r="14900">
          <cell r="A14900">
            <v>44986.710243055597</v>
          </cell>
          <cell r="B14900">
            <v>1000</v>
          </cell>
          <cell r="F14900" t="str">
            <v>CC-00854407</v>
          </cell>
          <cell r="J14900" t="str">
            <v>Sales Call</v>
          </cell>
          <cell r="R14900" t="str">
            <v>BUID162940</v>
          </cell>
          <cell r="AB14900" t="str">
            <v>Sales call carried out for HMR collection</v>
          </cell>
        </row>
        <row r="14901">
          <cell r="A14901">
            <v>44986.707847222198</v>
          </cell>
          <cell r="B14901">
            <v>510</v>
          </cell>
          <cell r="F14901" t="str">
            <v>CC-00854401</v>
          </cell>
          <cell r="J14901" t="str">
            <v>Sales Call</v>
          </cell>
          <cell r="R14901" t="str">
            <v>BUFL152860</v>
          </cell>
          <cell r="AB14901" t="str">
            <v>Sales call carried out for HMR collection</v>
          </cell>
        </row>
        <row r="14902">
          <cell r="A14902">
            <v>44986.705289351798</v>
          </cell>
          <cell r="B14902">
            <v>2375</v>
          </cell>
          <cell r="F14902" t="str">
            <v>CC-00854389</v>
          </cell>
          <cell r="J14902" t="str">
            <v>Sales Call</v>
          </cell>
          <cell r="R14902" t="str">
            <v>BUGD162852</v>
          </cell>
          <cell r="AB14902" t="str">
            <v>Sales call carried out for HMR collection</v>
          </cell>
        </row>
        <row r="14903">
          <cell r="A14903">
            <v>44986.702777777798</v>
          </cell>
          <cell r="B14903">
            <v>2640</v>
          </cell>
          <cell r="F14903" t="str">
            <v>CC-00854379</v>
          </cell>
          <cell r="J14903" t="str">
            <v>Sales Call</v>
          </cell>
          <cell r="R14903" t="str">
            <v>BUGD162826</v>
          </cell>
          <cell r="AB14903" t="str">
            <v>Sales call carried out for HMR collection</v>
          </cell>
        </row>
        <row r="14904">
          <cell r="A14904">
            <v>44986.699849536999</v>
          </cell>
          <cell r="B14904">
            <v>3790</v>
          </cell>
          <cell r="F14904" t="str">
            <v>CC-00854371</v>
          </cell>
          <cell r="J14904" t="str">
            <v>Sales Call</v>
          </cell>
          <cell r="R14904" t="str">
            <v>BUFD162814</v>
          </cell>
          <cell r="AB14904" t="str">
            <v>Sales call carried out for HMR collection</v>
          </cell>
        </row>
        <row r="14905">
          <cell r="A14905">
            <v>44986.695902777799</v>
          </cell>
          <cell r="B14905">
            <v>2900</v>
          </cell>
          <cell r="F14905" t="str">
            <v>CC-00854358</v>
          </cell>
          <cell r="J14905" t="str">
            <v>Sales Call</v>
          </cell>
          <cell r="R14905" t="str">
            <v>BTHD162350</v>
          </cell>
          <cell r="AB14905" t="str">
            <v>Sales call carried out for HMR collection</v>
          </cell>
        </row>
        <row r="14906">
          <cell r="A14906">
            <v>44986.692719907398</v>
          </cell>
          <cell r="B14906">
            <v>1421</v>
          </cell>
          <cell r="F14906" t="str">
            <v>CC-00854348</v>
          </cell>
          <cell r="J14906" t="str">
            <v>Sales Call</v>
          </cell>
          <cell r="R14906" t="str">
            <v>BUBD162649</v>
          </cell>
          <cell r="AB14906" t="str">
            <v>Sales call carried out for HMR collection</v>
          </cell>
        </row>
        <row r="14907">
          <cell r="A14907">
            <v>44986.689722222203</v>
          </cell>
          <cell r="B14907">
            <v>6490</v>
          </cell>
          <cell r="F14907" t="str">
            <v>CC-00854340</v>
          </cell>
          <cell r="J14907" t="str">
            <v>Sales Call</v>
          </cell>
          <cell r="R14907" t="str">
            <v>BULD162577</v>
          </cell>
          <cell r="AB14907" t="str">
            <v>Sales call carried out for HMR collection</v>
          </cell>
        </row>
        <row r="14908">
          <cell r="A14908">
            <v>44986.683194444398</v>
          </cell>
          <cell r="B14908">
            <v>3825</v>
          </cell>
          <cell r="F14908" t="str">
            <v>CC-00854324</v>
          </cell>
          <cell r="J14908" t="str">
            <v>Sales Call</v>
          </cell>
          <cell r="R14908" t="str">
            <v>BUCD162696</v>
          </cell>
          <cell r="AB14908" t="str">
            <v>Sales call carried out for HMR collection</v>
          </cell>
        </row>
        <row r="14909">
          <cell r="A14909">
            <v>44986.680150462998</v>
          </cell>
          <cell r="B14909">
            <v>4855</v>
          </cell>
          <cell r="F14909" t="str">
            <v>CC-00854318</v>
          </cell>
          <cell r="J14909" t="str">
            <v>Sales Call</v>
          </cell>
          <cell r="R14909" t="str">
            <v>BULD162568</v>
          </cell>
          <cell r="AB14909" t="str">
            <v>Sales call carried out for HMR collection</v>
          </cell>
        </row>
        <row r="14910">
          <cell r="A14910">
            <v>44986.670335648101</v>
          </cell>
          <cell r="B14910">
            <v>3918</v>
          </cell>
          <cell r="F14910" t="str">
            <v>CC-00854292</v>
          </cell>
          <cell r="J14910" t="str">
            <v>Sales Call</v>
          </cell>
          <cell r="R14910" t="str">
            <v>BUAD162625</v>
          </cell>
          <cell r="AB14910" t="str">
            <v>Sales call carried out for HMR collection</v>
          </cell>
        </row>
        <row r="14911">
          <cell r="A14911">
            <v>44986.665694444397</v>
          </cell>
          <cell r="B14911">
            <v>6675</v>
          </cell>
          <cell r="F14911" t="str">
            <v>CC-00854284</v>
          </cell>
          <cell r="J14911" t="str">
            <v>Sales Call</v>
          </cell>
          <cell r="R14911" t="str">
            <v>BUKD162535</v>
          </cell>
          <cell r="AB14911" t="str">
            <v>Sales call carried out for HMR collection</v>
          </cell>
        </row>
        <row r="14912">
          <cell r="A14912">
            <v>44986.6629398148</v>
          </cell>
          <cell r="B14912">
            <v>2500</v>
          </cell>
          <cell r="F14912" t="str">
            <v>CC-00854274</v>
          </cell>
          <cell r="J14912" t="str">
            <v>Sales Call</v>
          </cell>
          <cell r="R14912" t="str">
            <v>BUAL160594</v>
          </cell>
          <cell r="AB14912" t="str">
            <v>Sales call carried out for HMR collection</v>
          </cell>
        </row>
        <row r="14913">
          <cell r="A14913">
            <v>44986.659861111097</v>
          </cell>
          <cell r="B14913">
            <v>6295</v>
          </cell>
          <cell r="F14913" t="str">
            <v>CC-00854267</v>
          </cell>
          <cell r="J14913" t="str">
            <v>Sales Call</v>
          </cell>
          <cell r="R14913" t="str">
            <v>BULD162559</v>
          </cell>
          <cell r="AB14913" t="str">
            <v>Sales call carried out for HMR collection</v>
          </cell>
        </row>
        <row r="14914">
          <cell r="A14914">
            <v>44986.6567939815</v>
          </cell>
          <cell r="B14914">
            <v>3700</v>
          </cell>
          <cell r="F14914" t="str">
            <v>CC-00854263</v>
          </cell>
          <cell r="J14914" t="str">
            <v>Sales Call</v>
          </cell>
          <cell r="R14914" t="str">
            <v>BULD162561</v>
          </cell>
          <cell r="AB14914" t="str">
            <v>Sales call carried out for HMR collection</v>
          </cell>
        </row>
        <row r="14915">
          <cell r="A14915">
            <v>44986.618391203701</v>
          </cell>
          <cell r="B14915">
            <v>5412</v>
          </cell>
          <cell r="F14915" t="str">
            <v>CC-00854192</v>
          </cell>
          <cell r="J14915" t="str">
            <v>Sales Call</v>
          </cell>
          <cell r="R14915" t="str">
            <v>BTED162231</v>
          </cell>
          <cell r="AB14915" t="str">
            <v>Sales call carried out for HMR collection</v>
          </cell>
        </row>
        <row r="14916">
          <cell r="A14916">
            <v>44986.614606481497</v>
          </cell>
          <cell r="B14916">
            <v>5950</v>
          </cell>
          <cell r="F14916" t="str">
            <v>CC-00854178</v>
          </cell>
          <cell r="J14916" t="str">
            <v>Sales Call</v>
          </cell>
          <cell r="R14916" t="str">
            <v>BTGD162289</v>
          </cell>
          <cell r="AB14916" t="str">
            <v>Sales call carried out for HMR collection</v>
          </cell>
        </row>
        <row r="14917">
          <cell r="A14917">
            <v>44986.610694444404</v>
          </cell>
          <cell r="B14917">
            <v>4600</v>
          </cell>
          <cell r="F14917" t="str">
            <v>CC-00854167</v>
          </cell>
          <cell r="J14917" t="str">
            <v>Sales Call</v>
          </cell>
          <cell r="R14917" t="str">
            <v>BSKD161462</v>
          </cell>
          <cell r="AB14917" t="str">
            <v>Sales call carried out for HMR collection</v>
          </cell>
        </row>
        <row r="14918">
          <cell r="A14918">
            <v>44986.459224537</v>
          </cell>
          <cell r="B14918">
            <v>9775</v>
          </cell>
          <cell r="F14918" t="str">
            <v>CC-00853787</v>
          </cell>
          <cell r="J14918" t="str">
            <v>General Service</v>
          </cell>
          <cell r="R14918" t="str">
            <v>BSGC376585</v>
          </cell>
          <cell r="AB14918" t="str">
            <v>Courtesy visit done</v>
          </cell>
        </row>
        <row r="14919">
          <cell r="A14919">
            <v>44986.279953703699</v>
          </cell>
          <cell r="B14919">
            <v>3003</v>
          </cell>
          <cell r="F14919" t="str">
            <v>CC-00853585</v>
          </cell>
          <cell r="J14919" t="str">
            <v>Schedule Service - AMC</v>
          </cell>
          <cell r="R14919" t="str">
            <v>BVKC374486</v>
          </cell>
          <cell r="AB14919" t="str">
            <v>After visiting the site we found that the machine is running properly and checked all the parameters and found air filter dusty thus service is required. So I advised the customer to arrange some parts.</v>
          </cell>
        </row>
        <row r="14920">
          <cell r="A14920">
            <v>44985.589398148099</v>
          </cell>
          <cell r="B14920">
            <v>6670</v>
          </cell>
          <cell r="F14920" t="str">
            <v>CC-00853127</v>
          </cell>
          <cell r="J14920" t="str">
            <v>Complaint - Running With Problem</v>
          </cell>
          <cell r="R14920" t="str">
            <v>BUKD162535</v>
          </cell>
          <cell r="AB14920" t="str">
            <v>Replace the water temperature switch by new. After replacement run the unit for 3 hours found unit run in normal condition without any tripping.</v>
          </cell>
        </row>
        <row r="14921">
          <cell r="A14921">
            <v>44985.523414351897</v>
          </cell>
          <cell r="B14921">
            <v>943</v>
          </cell>
          <cell r="F14921" t="str">
            <v>CC-00852974</v>
          </cell>
          <cell r="J14921" t="str">
            <v>Schedule Service</v>
          </cell>
          <cell r="R14921" t="str">
            <v>AUKD230777</v>
          </cell>
          <cell r="AB14921" t="str">
            <v>Attend the site for schedule services so change Air filter, oil filter, separator and oil also change engine side air filter</v>
          </cell>
        </row>
        <row r="14922">
          <cell r="A14922">
            <v>44985.470162037003</v>
          </cell>
          <cell r="B14922"/>
          <cell r="F14922" t="str">
            <v>CC-00852847</v>
          </cell>
          <cell r="J14922" t="str">
            <v>Commissioning</v>
          </cell>
          <cell r="R14922"/>
          <cell r="AB14922" t="str">
            <v>Unit sale by other dealer ......waiting for confirm by dealer.....Pramod---14-03-2023......Site not ready.....11-04-2024
site not ready 18-4-2023
site not ready 22-04-2023
site not ready 28-04-2023
site not ready 08-05-2023
site not ready 13-05-2023</v>
          </cell>
        </row>
        <row r="14923">
          <cell r="A14923">
            <v>44984.719456018502</v>
          </cell>
          <cell r="B14923">
            <v>1524</v>
          </cell>
          <cell r="F14923" t="str">
            <v>CC-00852473</v>
          </cell>
          <cell r="J14923" t="str">
            <v>Schedule Service</v>
          </cell>
          <cell r="R14923" t="str">
            <v>BVED163235</v>
          </cell>
          <cell r="AB14923" t="str">
            <v>Change Air filter, oil filter, separator and oil also change engine side air filter</v>
          </cell>
        </row>
        <row r="14924">
          <cell r="A14924">
            <v>44984.717789351896</v>
          </cell>
          <cell r="B14924">
            <v>1474</v>
          </cell>
          <cell r="F14924" t="str">
            <v>CC-00852471</v>
          </cell>
          <cell r="J14924" t="str">
            <v>Schedule Service</v>
          </cell>
          <cell r="R14924" t="str">
            <v>BVED163231</v>
          </cell>
          <cell r="AB14924" t="str">
            <v>Change Air filter, oil filter, separator and oil also change engine side air filter</v>
          </cell>
        </row>
        <row r="14925">
          <cell r="A14925">
            <v>44984.709895833301</v>
          </cell>
          <cell r="B14925">
            <v>25384</v>
          </cell>
          <cell r="F14925" t="str">
            <v>CC-00852445</v>
          </cell>
          <cell r="J14925" t="str">
            <v>Schedule Service</v>
          </cell>
          <cell r="R14925" t="str">
            <v>BRIS035698</v>
          </cell>
          <cell r="AB14925" t="str">
            <v>Today we attend the customer site for general service so we change parts 1 air filter 2 oil filter 3 oil 4 separator 5 pre filter 6 pre filter element 7 fine filter element than start machine running ok</v>
          </cell>
        </row>
        <row r="14926">
          <cell r="A14926">
            <v>44984.5611921296</v>
          </cell>
          <cell r="B14926">
            <v>2502</v>
          </cell>
          <cell r="F14926" t="str">
            <v>CC-00852125</v>
          </cell>
          <cell r="J14926" t="str">
            <v>Schedule Service</v>
          </cell>
          <cell r="R14926" t="str">
            <v>BUAD162634</v>
          </cell>
          <cell r="AB14926" t="str">
            <v>Change air filter oil filter and oil also change engine side air filter.</v>
          </cell>
        </row>
        <row r="14927">
          <cell r="A14927">
            <v>44984.503101851798</v>
          </cell>
          <cell r="B14927">
            <v>5055</v>
          </cell>
          <cell r="F14927" t="str">
            <v>CC-00851963</v>
          </cell>
          <cell r="J14927" t="str">
            <v>Complaint - Running With Problem</v>
          </cell>
          <cell r="R14927" t="str">
            <v>BSAD230391</v>
          </cell>
          <cell r="AB14927" t="str">
            <v>Attend the site and inspect the problem found during starting mode air pressure is increasing gradually so check the butterfly valve found rod in broken condition which cause for line pressure increasing. After then replaced the butterfly by new one and clean the butterfly valve actuator assembly. After then start the unit and check the unit on load condition found unit is running in satisfactory condition.</v>
          </cell>
        </row>
        <row r="14928">
          <cell r="A14928">
            <v>44984.479270833297</v>
          </cell>
          <cell r="B14928">
            <v>0</v>
          </cell>
          <cell r="F14928" t="str">
            <v>CC-00851906</v>
          </cell>
          <cell r="J14928" t="str">
            <v>Commissioning</v>
          </cell>
          <cell r="R14928" t="str">
            <v>DWJL140573</v>
          </cell>
          <cell r="AB14928" t="str">
            <v>COMMISSIONING DONE</v>
          </cell>
        </row>
        <row r="14929">
          <cell r="A14929">
            <v>44984.474236111098</v>
          </cell>
          <cell r="B14929">
            <v>6905</v>
          </cell>
          <cell r="F14929" t="str">
            <v>CC-00851893</v>
          </cell>
          <cell r="J14929" t="str">
            <v>Complaint - Running With Problem</v>
          </cell>
          <cell r="R14929" t="str">
            <v>BUGS035879</v>
          </cell>
          <cell r="AB14929" t="str">
            <v>Attend the site for complain of oil solidification so changed parts air filter, oil filter, AOS ,Oil. Also c;lean all parts by caustic soda, Now the machine is running properly.</v>
          </cell>
        </row>
        <row r="14930">
          <cell r="A14930">
            <v>44984.4680787037</v>
          </cell>
          <cell r="B14930">
            <v>54970</v>
          </cell>
          <cell r="F14930" t="str">
            <v>CC-00851882</v>
          </cell>
          <cell r="J14930" t="str">
            <v>Schedule Service</v>
          </cell>
          <cell r="R14930" t="str">
            <v>BLFS040558</v>
          </cell>
          <cell r="AB14930" t="str">
            <v>I attended the site and scheduled service done and changed parts air filter, oil filter, separator , Oil, intake valve, M.P.V, A.D.V , B.D.V. Now the machine is running properly.</v>
          </cell>
        </row>
        <row r="14931">
          <cell r="A14931">
            <v>44984.464340277802</v>
          </cell>
          <cell r="B14931">
            <v>3510</v>
          </cell>
          <cell r="F14931" t="str">
            <v>CC-00851877</v>
          </cell>
          <cell r="J14931" t="str">
            <v>Schedule Service</v>
          </cell>
          <cell r="R14931" t="str">
            <v>BUKC370622</v>
          </cell>
          <cell r="AB14931" t="str">
            <v>I attended the site and scheduled service done and changed parts air filter, oil filter, Separator ,Oil, Solenoid valve, intake valve, M.P.V, Thermal valve . Now the machine is running properly.</v>
          </cell>
        </row>
        <row r="14932">
          <cell r="A14932">
            <v>44982.444479166697</v>
          </cell>
          <cell r="B14932">
            <v>105</v>
          </cell>
          <cell r="F14932" t="str">
            <v>CC-00850596</v>
          </cell>
          <cell r="J14932" t="str">
            <v>Complaint - Running With Problem</v>
          </cell>
          <cell r="R14932" t="str">
            <v>BVIL161084</v>
          </cell>
          <cell r="AB14932" t="str">
            <v>Unit running well with out any tripping</v>
          </cell>
        </row>
        <row r="14933">
          <cell r="A14933">
            <v>44981.758194444403</v>
          </cell>
          <cell r="B14933">
            <v>3661</v>
          </cell>
          <cell r="F14933" t="str">
            <v>CC-00850341</v>
          </cell>
          <cell r="J14933" t="str">
            <v>Schedule Service</v>
          </cell>
          <cell r="R14933" t="str">
            <v>BTEC378588</v>
          </cell>
          <cell r="AB14933" t="str">
            <v>Change Air filter and oil filter</v>
          </cell>
        </row>
        <row r="14934">
          <cell r="A14934">
            <v>44981.578599537002</v>
          </cell>
          <cell r="B14934">
            <v>0</v>
          </cell>
          <cell r="F14934" t="str">
            <v>CC-00849929</v>
          </cell>
          <cell r="J14934" t="str">
            <v>Commissioning</v>
          </cell>
          <cell r="R14934" t="str">
            <v>21165803</v>
          </cell>
          <cell r="AB14934" t="str">
            <v>Commissioning done</v>
          </cell>
        </row>
        <row r="14935">
          <cell r="A14935">
            <v>44981.537546296298</v>
          </cell>
          <cell r="B14935">
            <v>0</v>
          </cell>
          <cell r="F14935" t="str">
            <v>CC-00849861</v>
          </cell>
          <cell r="J14935" t="str">
            <v>Commissioning</v>
          </cell>
          <cell r="R14935" t="str">
            <v>22584509</v>
          </cell>
          <cell r="AB14935" t="str">
            <v>Commissioing done on 25-02-2023</v>
          </cell>
        </row>
        <row r="14936">
          <cell r="A14936">
            <v>44981.530520833301</v>
          </cell>
          <cell r="B14936">
            <v>0</v>
          </cell>
          <cell r="F14936" t="str">
            <v>CC-00849842</v>
          </cell>
          <cell r="J14936" t="str">
            <v>Commissioning</v>
          </cell>
          <cell r="R14936" t="str">
            <v>22584909</v>
          </cell>
          <cell r="AB14936" t="str">
            <v>Commissioning done on 25-02-2023</v>
          </cell>
        </row>
        <row r="14937">
          <cell r="A14937">
            <v>44981.5301273148</v>
          </cell>
          <cell r="B14937">
            <v>1</v>
          </cell>
          <cell r="F14937" t="str">
            <v>CC-00849841</v>
          </cell>
          <cell r="J14937" t="str">
            <v>Commissioning</v>
          </cell>
          <cell r="R14937" t="str">
            <v>BVFS049426</v>
          </cell>
          <cell r="AB14937" t="str">
            <v>Commissioning done on dated 25-02-2023....pl close the call</v>
          </cell>
        </row>
        <row r="14938">
          <cell r="A14938">
            <v>44981.529780092598</v>
          </cell>
          <cell r="B14938">
            <v>1</v>
          </cell>
          <cell r="F14938" t="str">
            <v>CC-00849839</v>
          </cell>
          <cell r="J14938" t="str">
            <v>Commissioning</v>
          </cell>
          <cell r="R14938" t="str">
            <v>BVFS049398</v>
          </cell>
          <cell r="AB14938" t="str">
            <v>Comm date-15-03-2023</v>
          </cell>
        </row>
        <row r="14939">
          <cell r="A14939">
            <v>44981.529432870397</v>
          </cell>
          <cell r="B14939">
            <v>1</v>
          </cell>
          <cell r="F14939" t="str">
            <v>CC-00849837</v>
          </cell>
          <cell r="J14939" t="str">
            <v>Commissioning</v>
          </cell>
          <cell r="R14939" t="str">
            <v>BVFS049407</v>
          </cell>
          <cell r="AB14939" t="str">
            <v>Comm date-16-03-2023</v>
          </cell>
        </row>
        <row r="14940">
          <cell r="A14940">
            <v>44981.528877314799</v>
          </cell>
          <cell r="B14940">
            <v>1</v>
          </cell>
          <cell r="F14940" t="str">
            <v>CC-00849835</v>
          </cell>
          <cell r="J14940" t="str">
            <v>Commissioning</v>
          </cell>
          <cell r="R14940" t="str">
            <v>BVFS049421</v>
          </cell>
          <cell r="AB14940" t="str">
            <v>Comm date-16-03-2023</v>
          </cell>
        </row>
        <row r="14941">
          <cell r="A14941">
            <v>44980.526736111096</v>
          </cell>
          <cell r="B14941">
            <v>1</v>
          </cell>
          <cell r="F14941" t="str">
            <v>CC-00848806</v>
          </cell>
          <cell r="J14941" t="str">
            <v>Commissioning</v>
          </cell>
          <cell r="R14941" t="str">
            <v>BWJL153355</v>
          </cell>
          <cell r="AB14941"/>
        </row>
        <row r="14942">
          <cell r="A14942">
            <v>44980.523009259297</v>
          </cell>
          <cell r="B14942">
            <v>5913</v>
          </cell>
          <cell r="F14942" t="str">
            <v>CC-00848799</v>
          </cell>
          <cell r="J14942" t="str">
            <v>Schedule Service</v>
          </cell>
          <cell r="R14942" t="str">
            <v>BTED162217</v>
          </cell>
          <cell r="AB14942" t="str">
            <v>Change oil and oil filter</v>
          </cell>
        </row>
        <row r="14943">
          <cell r="A14943">
            <v>44980.284918981502</v>
          </cell>
          <cell r="B14943">
            <v>12648</v>
          </cell>
          <cell r="F14943" t="str">
            <v>CC-00848401</v>
          </cell>
          <cell r="J14943" t="str">
            <v>Schedule Service - AMC</v>
          </cell>
          <cell r="R14943" t="str">
            <v>BPIC370386</v>
          </cell>
          <cell r="AB14943" t="str">
            <v>AMC visit already done on dated 20-02-2023 against schedule services having call tracking number CC-00845456</v>
          </cell>
        </row>
        <row r="14944">
          <cell r="A14944">
            <v>44979.494340277801</v>
          </cell>
          <cell r="B14944">
            <v>1000</v>
          </cell>
          <cell r="F14944" t="str">
            <v>CC-00847671</v>
          </cell>
          <cell r="J14944" t="str">
            <v>Schedule Service</v>
          </cell>
          <cell r="R14944" t="str">
            <v>BVCD163165</v>
          </cell>
          <cell r="AB14944"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38 litres. Engine side actuator kit replaced because threaded bush and plunger cup seal found in bad condition. After then run the unit on load condition found unit is running satisfactory with all parameters under limit.</v>
          </cell>
        </row>
        <row r="14945">
          <cell r="A14945">
            <v>44979.492962962999</v>
          </cell>
          <cell r="B14945">
            <v>1716</v>
          </cell>
          <cell r="F14945" t="str">
            <v>CC-00847665</v>
          </cell>
          <cell r="J14945" t="str">
            <v>Complaint - Running With Problem</v>
          </cell>
          <cell r="R14945" t="str">
            <v>BVJD162972</v>
          </cell>
          <cell r="AB14945" t="str">
            <v>Attend the site as per customer complaint for unit running with problem so inspect the problem found line pressure hunting in idle condition, butterfly valve actuator malfunctioning so open the actuator assembly plunger cup seal and bush found in bad condition so clean the actuator assembly and replace actuator kit by new. After then fit the actuator assembly in its position and start the unit and check the unit on load condition found unit run in normal condition.</v>
          </cell>
        </row>
        <row r="14946">
          <cell r="A14946">
            <v>44979.447928240697</v>
          </cell>
          <cell r="B14946">
            <v>13502</v>
          </cell>
          <cell r="F14946" t="str">
            <v>CC-00847548</v>
          </cell>
          <cell r="J14946" t="str">
            <v>Schedule Service</v>
          </cell>
          <cell r="R14946" t="str">
            <v>UOIS030128</v>
          </cell>
          <cell r="AB14946" t="str">
            <v>Change air filter, oil filter, separator and oil changed.</v>
          </cell>
        </row>
        <row r="14947">
          <cell r="A14947">
            <v>44979.278761574104</v>
          </cell>
          <cell r="B14947">
            <v>28422</v>
          </cell>
          <cell r="F14947" t="str">
            <v>CC-00847264</v>
          </cell>
          <cell r="J14947" t="str">
            <v>Schedule Service - AMC</v>
          </cell>
          <cell r="R14947" t="str">
            <v>BLIS031950</v>
          </cell>
          <cell r="AB14947" t="str">
            <v>AMC visit already done by scheduled service maintenance having call tracking number CC-00829756 on dated 03-02-2023</v>
          </cell>
        </row>
        <row r="14948">
          <cell r="A14948">
            <v>44978.529618055603</v>
          </cell>
          <cell r="B14948">
            <v>0</v>
          </cell>
          <cell r="F14948" t="str">
            <v>CC-00846769</v>
          </cell>
          <cell r="J14948" t="str">
            <v>Pre Commissioning</v>
          </cell>
          <cell r="R14948" t="str">
            <v>BWJL153355</v>
          </cell>
          <cell r="AB14948" t="str">
            <v>Pre commissioning done</v>
          </cell>
        </row>
        <row r="14949">
          <cell r="A14949">
            <v>44978.454328703701</v>
          </cell>
          <cell r="B14949">
            <v>1214</v>
          </cell>
          <cell r="F14949" t="str">
            <v>CC-00846541</v>
          </cell>
          <cell r="J14949" t="str">
            <v>Schedule Service</v>
          </cell>
          <cell r="R14949" t="str">
            <v>BVKD163010</v>
          </cell>
          <cell r="AB14949" t="str">
            <v>Change Air filter, oil filter and oil also change engine side air filter.</v>
          </cell>
        </row>
        <row r="14950">
          <cell r="A14950">
            <v>44978.434652777803</v>
          </cell>
          <cell r="B14950">
            <v>1010</v>
          </cell>
          <cell r="F14950" t="str">
            <v>CC-00846491</v>
          </cell>
          <cell r="J14950" t="str">
            <v>Complaint - Running With Problem</v>
          </cell>
          <cell r="R14950" t="str">
            <v>BVED231179</v>
          </cell>
          <cell r="AB14950" t="str">
            <v>Attend the site for unit problem that ARS healthy light is on all the time and rpm fluctuation found in engine rpm reading so checked the unit and clean the wiring terminal of rpm meter and re tightened , also clean and re tight the ARSPS terminals. After then start the unit and checked on load and unload condition found rpm reading is showing correct, also ARS healthy light is working in proper condition.</v>
          </cell>
        </row>
        <row r="14951">
          <cell r="A14951">
            <v>44977.543171296304</v>
          </cell>
          <cell r="B14951">
            <v>3556</v>
          </cell>
          <cell r="F14951" t="str">
            <v>CC-00845584</v>
          </cell>
          <cell r="J14951" t="str">
            <v>Sales Call</v>
          </cell>
          <cell r="R14951" t="str">
            <v>BUKD162491</v>
          </cell>
          <cell r="AB14951" t="str">
            <v>Sales call carried out for HMR collection</v>
          </cell>
        </row>
        <row r="14952">
          <cell r="A14952">
            <v>44977.54</v>
          </cell>
          <cell r="B14952">
            <v>3325</v>
          </cell>
          <cell r="F14952" t="str">
            <v>CC-00845571</v>
          </cell>
          <cell r="J14952" t="str">
            <v>Sales Call</v>
          </cell>
          <cell r="R14952" t="str">
            <v>BUKD162500</v>
          </cell>
          <cell r="AB14952" t="str">
            <v>Sales call carried out for HMR collection</v>
          </cell>
        </row>
        <row r="14953">
          <cell r="A14953">
            <v>44977.537627314799</v>
          </cell>
          <cell r="B14953">
            <v>275</v>
          </cell>
          <cell r="F14953" t="str">
            <v>CC-00845561</v>
          </cell>
          <cell r="J14953" t="str">
            <v>Sales Call</v>
          </cell>
          <cell r="R14953" t="str">
            <v>BVHD163366</v>
          </cell>
          <cell r="AB14953" t="str">
            <v>Sales call carried out for HMR collection</v>
          </cell>
        </row>
        <row r="14954">
          <cell r="A14954">
            <v>44977.534965277802</v>
          </cell>
          <cell r="B14954">
            <v>0</v>
          </cell>
          <cell r="F14954" t="str">
            <v>CC-00845551</v>
          </cell>
          <cell r="J14954" t="str">
            <v>Commissioning</v>
          </cell>
          <cell r="R14954" t="str">
            <v>DVHL140552</v>
          </cell>
          <cell r="AB14954" t="str">
            <v>Commissioning done</v>
          </cell>
        </row>
        <row r="14955">
          <cell r="A14955">
            <v>44977.534513888902</v>
          </cell>
          <cell r="B14955">
            <v>1250</v>
          </cell>
          <cell r="F14955" t="str">
            <v>CC-00845547</v>
          </cell>
          <cell r="J14955" t="str">
            <v>Sales Call</v>
          </cell>
          <cell r="R14955" t="str">
            <v>BVJD162958</v>
          </cell>
          <cell r="AB14955" t="str">
            <v>Sales call carried out for HMR collection</v>
          </cell>
        </row>
        <row r="14956">
          <cell r="A14956">
            <v>44977.526944444398</v>
          </cell>
          <cell r="B14956">
            <v>0</v>
          </cell>
          <cell r="F14956" t="str">
            <v>CC-00845515</v>
          </cell>
          <cell r="J14956" t="str">
            <v>Commissioning</v>
          </cell>
          <cell r="R14956" t="str">
            <v>CVFE569524</v>
          </cell>
          <cell r="AB14956" t="str">
            <v>Pending for visit confirmation 21-02-2023</v>
          </cell>
        </row>
        <row r="14957">
          <cell r="A14957">
            <v>44977.510706018496</v>
          </cell>
          <cell r="B14957">
            <v>12648</v>
          </cell>
          <cell r="F14957" t="str">
            <v>CC-00845456</v>
          </cell>
          <cell r="J14957" t="str">
            <v>Schedule Service</v>
          </cell>
          <cell r="R14957" t="str">
            <v>BPIC370386</v>
          </cell>
          <cell r="AB14957" t="str">
            <v>We attended the site and scheduled service done and changed parts are air filter, oil filter, oil XD. Now the machine is running properly.</v>
          </cell>
        </row>
        <row r="14958">
          <cell r="A14958">
            <v>44977.505439814799</v>
          </cell>
          <cell r="B14958">
            <v>14832</v>
          </cell>
          <cell r="F14958" t="str">
            <v>CC-00845439</v>
          </cell>
          <cell r="J14958" t="str">
            <v>Schedule Service</v>
          </cell>
          <cell r="R14958" t="str">
            <v>BSBC375530</v>
          </cell>
          <cell r="AB14958" t="str">
            <v>I attended the site and scheduled service done and changed parts air filter, oil filter, AOS ,Oil. Now the machine is running properly.</v>
          </cell>
        </row>
        <row r="14959">
          <cell r="A14959">
            <v>44977.4835648148</v>
          </cell>
          <cell r="B14959">
            <v>30</v>
          </cell>
          <cell r="F14959" t="str">
            <v>CC-00845375</v>
          </cell>
          <cell r="J14959" t="str">
            <v>Sales Call</v>
          </cell>
          <cell r="R14959" t="str">
            <v>BVIL161084</v>
          </cell>
          <cell r="AB14959" t="str">
            <v>Sales call carried out for HMR collection</v>
          </cell>
        </row>
        <row r="14960">
          <cell r="A14960">
            <v>44977.481053240699</v>
          </cell>
          <cell r="B14960">
            <v>55</v>
          </cell>
          <cell r="F14960" t="str">
            <v>CC-00845361</v>
          </cell>
          <cell r="J14960" t="str">
            <v>Sales Call</v>
          </cell>
          <cell r="R14960" t="str">
            <v>BVID163429</v>
          </cell>
          <cell r="AB14960" t="str">
            <v>Sales call carried out for HMR collection</v>
          </cell>
        </row>
        <row r="14961">
          <cell r="A14961">
            <v>44977.477858796301</v>
          </cell>
          <cell r="B14961">
            <v>420</v>
          </cell>
          <cell r="F14961" t="str">
            <v>CC-00845353</v>
          </cell>
          <cell r="J14961" t="str">
            <v>Sales Call</v>
          </cell>
          <cell r="R14961" t="str">
            <v>BVHD163374</v>
          </cell>
          <cell r="AB14961" t="str">
            <v>Sales call carried out for HMR collection</v>
          </cell>
        </row>
        <row r="14962">
          <cell r="A14962">
            <v>44977.474918981497</v>
          </cell>
          <cell r="B14962">
            <v>305</v>
          </cell>
          <cell r="F14962" t="str">
            <v>CC-00845342</v>
          </cell>
          <cell r="J14962" t="str">
            <v>Sales Call</v>
          </cell>
          <cell r="R14962" t="str">
            <v>BVLD163043</v>
          </cell>
          <cell r="AB14962" t="str">
            <v>Sales call carried out for HMR collection</v>
          </cell>
        </row>
        <row r="14963">
          <cell r="A14963">
            <v>44977.466805555603</v>
          </cell>
          <cell r="B14963">
            <v>615</v>
          </cell>
          <cell r="F14963" t="str">
            <v>CC-00845327</v>
          </cell>
          <cell r="J14963" t="str">
            <v>Sales Call</v>
          </cell>
          <cell r="R14963" t="str">
            <v>BVGD163308</v>
          </cell>
          <cell r="AB14963" t="str">
            <v>Sales call carried out for HMR collection</v>
          </cell>
        </row>
        <row r="14964">
          <cell r="A14964">
            <v>44977.463437500002</v>
          </cell>
          <cell r="B14964">
            <v>280</v>
          </cell>
          <cell r="F14964" t="str">
            <v>CC-00845313</v>
          </cell>
          <cell r="J14964" t="str">
            <v>Sales Call</v>
          </cell>
          <cell r="R14964" t="str">
            <v>BVHD163336</v>
          </cell>
          <cell r="AB14964" t="str">
            <v>Sales call carried out for HMR collection</v>
          </cell>
        </row>
        <row r="14965">
          <cell r="A14965">
            <v>44977.455567129597</v>
          </cell>
          <cell r="B14965">
            <v>950</v>
          </cell>
          <cell r="F14965" t="str">
            <v>CC-00845287</v>
          </cell>
          <cell r="J14965" t="str">
            <v>Sales Call</v>
          </cell>
          <cell r="R14965" t="str">
            <v>BVCD163165</v>
          </cell>
          <cell r="AB14965" t="str">
            <v>Sales call carried out for HMR collection</v>
          </cell>
        </row>
        <row r="14966">
          <cell r="A14966">
            <v>44977.452465277798</v>
          </cell>
          <cell r="B14966">
            <v>950</v>
          </cell>
          <cell r="F14966" t="str">
            <v>CC-00845278</v>
          </cell>
          <cell r="J14966" t="str">
            <v>Sales Call</v>
          </cell>
          <cell r="R14966" t="str">
            <v>BULD162579</v>
          </cell>
          <cell r="AB14966" t="str">
            <v>Sales call carried out for HMR collection</v>
          </cell>
        </row>
        <row r="14967">
          <cell r="A14967">
            <v>44977.448877314797</v>
          </cell>
          <cell r="B14967">
            <v>6397</v>
          </cell>
          <cell r="F14967" t="str">
            <v>CC-00845271</v>
          </cell>
          <cell r="J14967" t="str">
            <v>Schedule Service</v>
          </cell>
          <cell r="R14967" t="str">
            <v>BVKS048107</v>
          </cell>
          <cell r="AB14967" t="str">
            <v>We attended the site and scheduled service done and changed parts are air filter, oil filter, oil, Air oil separator. Now the machine is running properly.</v>
          </cell>
        </row>
        <row r="14968">
          <cell r="A14968">
            <v>44974.369745370401</v>
          </cell>
          <cell r="B14968">
            <v>7170</v>
          </cell>
          <cell r="F14968" t="str">
            <v>CC-00843221</v>
          </cell>
          <cell r="J14968" t="str">
            <v>Complaint - Running With Problem</v>
          </cell>
          <cell r="R14968" t="str">
            <v>BTFD162244</v>
          </cell>
          <cell r="AB14968" t="str">
            <v>Attend the site for complaint of low drilling RPM so check airend compressor running ok, check actuator engine side and compressor side found ok, check all valve found ok, check MPV not ok so remove and clean it after that refitted cleaned MPV and found ok. After that start the unit found running ok.</v>
          </cell>
        </row>
        <row r="14969">
          <cell r="A14969">
            <v>44974.367581018501</v>
          </cell>
          <cell r="B14969">
            <v>5585</v>
          </cell>
          <cell r="F14969" t="str">
            <v>CC-00843220</v>
          </cell>
          <cell r="J14969" t="str">
            <v>Complaint - Running With Problem</v>
          </cell>
          <cell r="R14969" t="str">
            <v>BTCD162149</v>
          </cell>
          <cell r="AB14969" t="str">
            <v>Attend the site for complaint of unit tripping so check and found problem occurred from engine side diesel filter so change diesel filter from customer stock and after that start the unit found running ok.</v>
          </cell>
        </row>
        <row r="14970">
          <cell r="A14970">
            <v>44974.282627314802</v>
          </cell>
          <cell r="B14970">
            <v>19982</v>
          </cell>
          <cell r="F14970" t="str">
            <v>CC-00843077</v>
          </cell>
          <cell r="J14970" t="str">
            <v>Schedule Service - AMC</v>
          </cell>
          <cell r="R14970" t="str">
            <v>BSCS037349</v>
          </cell>
          <cell r="AB14970" t="str">
            <v>AMC visit already done on dated 13-02-2023 by done schedule service having call tracking number CC-00839231</v>
          </cell>
        </row>
        <row r="14971">
          <cell r="A14971">
            <v>44973.713402777801</v>
          </cell>
          <cell r="B14971">
            <v>21224</v>
          </cell>
          <cell r="F14971" t="str">
            <v>CC-00842847</v>
          </cell>
          <cell r="J14971" t="str">
            <v>Schedule Service</v>
          </cell>
          <cell r="R14971" t="str">
            <v>BSAF110719</v>
          </cell>
          <cell r="AB14971" t="str">
            <v>We visited site and service done change the parts in service Air filter, Oil filter, Separator, and Oil xd after than start for check unit running well.</v>
          </cell>
        </row>
        <row r="14972">
          <cell r="A14972">
            <v>44972.534039351798</v>
          </cell>
          <cell r="B14972">
            <v>4500</v>
          </cell>
          <cell r="F14972" t="str">
            <v>CC-00841347</v>
          </cell>
          <cell r="J14972" t="str">
            <v>Schedule Service</v>
          </cell>
          <cell r="R14972" t="str">
            <v>BQID160499</v>
          </cell>
          <cell r="AB14972" t="str">
            <v>Change air filter, oil filter, oil and actuator kit.</v>
          </cell>
        </row>
        <row r="14973">
          <cell r="A14973">
            <v>44972.484340277799</v>
          </cell>
          <cell r="B14973">
            <v>4504</v>
          </cell>
          <cell r="F14973" t="str">
            <v>CC-00841231</v>
          </cell>
          <cell r="J14973" t="str">
            <v>Complaint - Running With Problem</v>
          </cell>
          <cell r="R14973" t="str">
            <v>BSKD161462</v>
          </cell>
          <cell r="AB14973" t="str">
            <v>Attend the site and inspect the unit problem found air leakage through MPV assembly , vibration found during idle condition and air filter found in chocked condition. So replace new mpv kit, replace air filter kit engine and compressor both side, replace one arv kit. After all work done start the unit and check the unit on load condition found unit runs satisfactory with all parameters under limit.</v>
          </cell>
        </row>
        <row r="14974">
          <cell r="A14974">
            <v>44971.650914351798</v>
          </cell>
          <cell r="B14974">
            <v>1203</v>
          </cell>
          <cell r="F14974" t="str">
            <v>CC-00840402</v>
          </cell>
          <cell r="J14974" t="str">
            <v>Schedule Service</v>
          </cell>
          <cell r="R14974" t="str">
            <v>BVAC375345</v>
          </cell>
          <cell r="AB14974" t="str">
            <v>Today we attend the customer site for general service so we change parts 1 air filter 2 oil filter than start machine running ok</v>
          </cell>
        </row>
        <row r="14975">
          <cell r="A14975">
            <v>44971.5546875</v>
          </cell>
          <cell r="B14975">
            <v>18134</v>
          </cell>
          <cell r="F14975" t="str">
            <v>CC-00840171</v>
          </cell>
          <cell r="J14975" t="str">
            <v>Schedule Service</v>
          </cell>
          <cell r="R14975" t="str">
            <v>BSCS037449</v>
          </cell>
          <cell r="AB14975" t="str">
            <v>Today we attend the customer site for general service so we change parts 1 air filter 2 oil filter 3 Pre filter than start machine running ok</v>
          </cell>
        </row>
        <row r="14976">
          <cell r="A14976">
            <v>44971.532118055598</v>
          </cell>
          <cell r="B14976"/>
          <cell r="F14976" t="str">
            <v>CC-00840078</v>
          </cell>
          <cell r="J14976" t="str">
            <v>Complaint - Running With Problem</v>
          </cell>
          <cell r="R14976"/>
          <cell r="AB14976"/>
        </row>
        <row r="14977">
          <cell r="A14977">
            <v>44971.440034722204</v>
          </cell>
          <cell r="B14977">
            <v>724</v>
          </cell>
          <cell r="F14977" t="str">
            <v>CC-00839808</v>
          </cell>
          <cell r="J14977" t="str">
            <v>Schedule Service</v>
          </cell>
          <cell r="R14977" t="str">
            <v>BUHL152930</v>
          </cell>
          <cell r="AB14977" t="str">
            <v>Change air filter, oil filter and oil</v>
          </cell>
        </row>
        <row r="14978">
          <cell r="A14978">
            <v>44970.760335648098</v>
          </cell>
          <cell r="B14978">
            <v>2016</v>
          </cell>
          <cell r="F14978" t="str">
            <v>CC-00839508</v>
          </cell>
          <cell r="J14978" t="str">
            <v>Schedule Service</v>
          </cell>
          <cell r="R14978" t="str">
            <v>BSBD161629</v>
          </cell>
          <cell r="AB14978" t="str">
            <v>Change air filter, oil filter and oil</v>
          </cell>
        </row>
        <row r="14979">
          <cell r="A14979">
            <v>44970.643136574101</v>
          </cell>
          <cell r="B14979">
            <v>19982</v>
          </cell>
          <cell r="F14979" t="str">
            <v>CC-00839231</v>
          </cell>
          <cell r="J14979" t="str">
            <v>Schedule Service</v>
          </cell>
          <cell r="R14979" t="str">
            <v>BSCS037349</v>
          </cell>
          <cell r="AB14979" t="str">
            <v>Change oil filter after that start the unit found running ok.</v>
          </cell>
        </row>
        <row r="14980">
          <cell r="A14980">
            <v>44970.639641203699</v>
          </cell>
          <cell r="B14980">
            <v>16981</v>
          </cell>
          <cell r="F14980" t="str">
            <v>CC-00839227</v>
          </cell>
          <cell r="J14980" t="str">
            <v>Schedule Service</v>
          </cell>
          <cell r="R14980" t="str">
            <v>BRAS033261</v>
          </cell>
          <cell r="AB14980" t="str">
            <v>Change oil filter after that start the unit found running ok.</v>
          </cell>
        </row>
        <row r="14981">
          <cell r="A14981">
            <v>44970.447905092602</v>
          </cell>
          <cell r="B14981">
            <v>35</v>
          </cell>
          <cell r="F14981" t="str">
            <v>CC-00838740</v>
          </cell>
          <cell r="J14981" t="str">
            <v>Sales Call</v>
          </cell>
          <cell r="R14981" t="str">
            <v>BVID121544</v>
          </cell>
          <cell r="AB14981"/>
        </row>
        <row r="14982">
          <cell r="A14982">
            <v>44970.445625</v>
          </cell>
          <cell r="B14982">
            <v>34</v>
          </cell>
          <cell r="F14982" t="str">
            <v>CC-00838734</v>
          </cell>
          <cell r="J14982" t="str">
            <v>Sales Call</v>
          </cell>
          <cell r="R14982" t="str">
            <v>BVID121541</v>
          </cell>
          <cell r="AB14982"/>
        </row>
        <row r="14983">
          <cell r="A14983">
            <v>44970.443206018499</v>
          </cell>
          <cell r="B14983">
            <v>143</v>
          </cell>
          <cell r="F14983" t="str">
            <v>CC-00838729</v>
          </cell>
          <cell r="J14983" t="str">
            <v>Sales Call</v>
          </cell>
          <cell r="R14983" t="str">
            <v>BVIL161081</v>
          </cell>
          <cell r="AB14983"/>
        </row>
        <row r="14984">
          <cell r="A14984">
            <v>44970.441053240698</v>
          </cell>
          <cell r="B14984">
            <v>20</v>
          </cell>
          <cell r="F14984" t="str">
            <v>CC-00838721</v>
          </cell>
          <cell r="J14984" t="str">
            <v>Sales Call</v>
          </cell>
          <cell r="R14984" t="str">
            <v>BVID121539</v>
          </cell>
          <cell r="AB14984"/>
        </row>
        <row r="14985">
          <cell r="A14985">
            <v>44970.436493055597</v>
          </cell>
          <cell r="B14985">
            <v>270</v>
          </cell>
          <cell r="F14985" t="str">
            <v>CC-00838716</v>
          </cell>
          <cell r="J14985" t="str">
            <v>Sales Call</v>
          </cell>
          <cell r="R14985" t="str">
            <v>BVGD121497</v>
          </cell>
          <cell r="AB14985"/>
        </row>
        <row r="14986">
          <cell r="A14986">
            <v>44970.434386574103</v>
          </cell>
          <cell r="B14986">
            <v>220</v>
          </cell>
          <cell r="F14986" t="str">
            <v>CC-00838712</v>
          </cell>
          <cell r="J14986" t="str">
            <v>Sales Call</v>
          </cell>
          <cell r="R14986" t="str">
            <v>BVDD121453</v>
          </cell>
          <cell r="AB14986"/>
        </row>
        <row r="14987">
          <cell r="A14987">
            <v>44970.432581018496</v>
          </cell>
          <cell r="B14987">
            <v>400</v>
          </cell>
          <cell r="F14987" t="str">
            <v>CC-00838709</v>
          </cell>
          <cell r="J14987" t="str">
            <v>Sales Call</v>
          </cell>
          <cell r="R14987" t="str">
            <v>BVDD163198</v>
          </cell>
          <cell r="AB14987"/>
        </row>
        <row r="14988">
          <cell r="A14988">
            <v>44970.430381944403</v>
          </cell>
          <cell r="B14988">
            <v>496</v>
          </cell>
          <cell r="F14988" t="str">
            <v>CC-00838706</v>
          </cell>
          <cell r="J14988" t="str">
            <v>Sales Call</v>
          </cell>
          <cell r="R14988" t="str">
            <v>BUCD121174</v>
          </cell>
          <cell r="AB14988"/>
        </row>
        <row r="14989">
          <cell r="A14989">
            <v>44970.428229166697</v>
          </cell>
          <cell r="B14989">
            <v>481</v>
          </cell>
          <cell r="F14989" t="str">
            <v>CC-00838703</v>
          </cell>
          <cell r="J14989" t="str">
            <v>Sales Call</v>
          </cell>
          <cell r="R14989" t="str">
            <v>BUID121299</v>
          </cell>
          <cell r="AB14989"/>
        </row>
        <row r="14990">
          <cell r="A14990">
            <v>44970.425763888903</v>
          </cell>
          <cell r="B14990">
            <v>537</v>
          </cell>
          <cell r="F14990" t="str">
            <v>CC-00838700</v>
          </cell>
          <cell r="J14990" t="str">
            <v>Sales Call</v>
          </cell>
          <cell r="R14990" t="str">
            <v>BUHD121280</v>
          </cell>
          <cell r="AB14990"/>
        </row>
        <row r="14991">
          <cell r="A14991">
            <v>44968.666851851798</v>
          </cell>
          <cell r="B14991">
            <v>26621</v>
          </cell>
          <cell r="F14991" t="str">
            <v>CC-00838000</v>
          </cell>
          <cell r="J14991" t="str">
            <v>Complaint - Running With Problem</v>
          </cell>
          <cell r="R14991" t="str">
            <v>BOCS040147</v>
          </cell>
          <cell r="AB14991" t="str">
            <v>We visited the site there was a complaint that the unit stops building air suddenly in the running condition we checked and found that the mpv was not working properly so we clean MPV and start for check unit running well.</v>
          </cell>
        </row>
        <row r="14992">
          <cell r="A14992">
            <v>44968.587951388901</v>
          </cell>
          <cell r="B14992">
            <v>16165</v>
          </cell>
          <cell r="F14992" t="str">
            <v>CC-00837787</v>
          </cell>
          <cell r="J14992" t="str">
            <v>Schedule Service</v>
          </cell>
          <cell r="R14992" t="str">
            <v>BREC373538</v>
          </cell>
          <cell r="AB14992" t="str">
            <v>Today we attend the customer site for general service so we change parts 1 air filter 2 oil filter 3 oil 4 separator 5 intake valve 6 solenoid valve 7mpv 8 thermal valve,than start machine running ok</v>
          </cell>
        </row>
        <row r="14993">
          <cell r="A14993">
            <v>44968.550474536998</v>
          </cell>
          <cell r="B14993"/>
          <cell r="F14993" t="str">
            <v>CC-00837704</v>
          </cell>
          <cell r="J14993" t="str">
            <v>Complaint - Running With Problem</v>
          </cell>
          <cell r="R14993"/>
          <cell r="AB14993" t="str">
            <v>Customer didn't pick call so visit confirmation is pending 11-02-2023
Customer's mobile no is switched off so visit confirmation is pending 13-02-2023</v>
          </cell>
        </row>
        <row r="14994">
          <cell r="A14994">
            <v>44968.526585648098</v>
          </cell>
          <cell r="B14994">
            <v>5569</v>
          </cell>
          <cell r="F14994" t="str">
            <v>CC-00837644</v>
          </cell>
          <cell r="J14994" t="str">
            <v>Complaint - Running With Problem</v>
          </cell>
          <cell r="R14994" t="str">
            <v>BTCD162149</v>
          </cell>
          <cell r="AB14994" t="str">
            <v>Attend the site for oil carry over through air filter housing so check the unit and following jobs are done:- Compressor side actuator kit replace by new, clean pressure regulator assembly, and one hose separator tank to load unload valve replace by new. After all work done start the unit and regulated the line pressure to 210 psi and run the unit on load condition found unit run in normal condition with all parameters under limit.</v>
          </cell>
        </row>
        <row r="14995">
          <cell r="A14995">
            <v>44968.525810185201</v>
          </cell>
          <cell r="B14995"/>
          <cell r="F14995" t="str">
            <v>CC-00837640</v>
          </cell>
          <cell r="J14995" t="str">
            <v>Schedule Service</v>
          </cell>
          <cell r="R14995" t="str">
            <v>BTCD162149</v>
          </cell>
          <cell r="AB14995"/>
        </row>
        <row r="14996">
          <cell r="A14996">
            <v>44967.708356481497</v>
          </cell>
          <cell r="B14996">
            <v>2842</v>
          </cell>
          <cell r="F14996" t="str">
            <v>CC-00836908</v>
          </cell>
          <cell r="J14996" t="str">
            <v>Schedule Service</v>
          </cell>
          <cell r="R14996" t="str">
            <v>BSDD120664</v>
          </cell>
          <cell r="AB14996" t="str">
            <v>Change Air filter, oil filter and oil</v>
          </cell>
        </row>
        <row r="14997">
          <cell r="A14997">
            <v>44967.694525462997</v>
          </cell>
          <cell r="B14997">
            <v>1</v>
          </cell>
          <cell r="F14997" t="str">
            <v>CC-00836858</v>
          </cell>
          <cell r="J14997" t="str">
            <v>Commissioning</v>
          </cell>
          <cell r="R14997" t="str">
            <v>BVIL161084</v>
          </cell>
          <cell r="AB14997" t="str">
            <v>Commissioning done on dated 10-02-2022</v>
          </cell>
        </row>
        <row r="14998">
          <cell r="A14998">
            <v>44967.583888888897</v>
          </cell>
          <cell r="B14998">
            <v>0</v>
          </cell>
          <cell r="F14998" t="str">
            <v>CC-00836592</v>
          </cell>
          <cell r="J14998" t="str">
            <v>Commissioning</v>
          </cell>
          <cell r="R14998" t="str">
            <v>CVEE700477</v>
          </cell>
          <cell r="AB14998" t="str">
            <v>Commissioning done</v>
          </cell>
        </row>
        <row r="14999">
          <cell r="A14999">
            <v>44967.5230787037</v>
          </cell>
          <cell r="B14999">
            <v>0</v>
          </cell>
          <cell r="F14999" t="str">
            <v>CC-00836439</v>
          </cell>
          <cell r="J14999" t="str">
            <v>Commissioning</v>
          </cell>
          <cell r="R14999" t="str">
            <v>CVIE720687</v>
          </cell>
          <cell r="AB14999" t="str">
            <v>Commissioning done</v>
          </cell>
        </row>
        <row r="15000">
          <cell r="A15000">
            <v>44967.516203703701</v>
          </cell>
          <cell r="B15000">
            <v>7508</v>
          </cell>
          <cell r="F15000" t="str">
            <v>CC-00836417</v>
          </cell>
          <cell r="J15000" t="str">
            <v>Schedule Service</v>
          </cell>
          <cell r="R15000" t="str">
            <v>BVJS047894</v>
          </cell>
          <cell r="AB15000" t="str">
            <v>Change air filter, oil filter, air oil separator, all valve kit, motor greasing, pre filter and ut Synthetic oil.</v>
          </cell>
        </row>
        <row r="15001">
          <cell r="A15001">
            <v>44967.506828703699</v>
          </cell>
          <cell r="B15001"/>
          <cell r="F15001" t="str">
            <v>CC-00836390</v>
          </cell>
          <cell r="J15001" t="str">
            <v>Commissioning</v>
          </cell>
          <cell r="R15001"/>
          <cell r="AB15001" t="str">
            <v>Site Not Ready 11-02-2022
Site Not Ready 20-02-2022
Site Not Ready 25-02-2022
Site Not Ready 04-03-2022
Site Not Ready 11-03-2022
Site not ready 18-03-2023
Site Not Ready 25-03-2022
Site Not Ready 01-04-2022
Site Not Ready 08-04-2022
Site Not Ready 15-04-2022
Site Not Ready 22-04-2022
Site Not Ready 28-04-2022
Site not ready 08-05-2023
Site not ready 13-05-2023</v>
          </cell>
        </row>
        <row r="15002">
          <cell r="A15002">
            <v>44967.436550925901</v>
          </cell>
          <cell r="B15002">
            <v>4086</v>
          </cell>
          <cell r="F15002" t="str">
            <v>CC-00836207</v>
          </cell>
          <cell r="J15002" t="str">
            <v>Schedule Service</v>
          </cell>
          <cell r="R15002" t="str">
            <v>BRAF110427</v>
          </cell>
          <cell r="AB15002" t="str">
            <v>Change air filter, oil filter, separator, valve kit and oil are changed.</v>
          </cell>
        </row>
        <row r="15003">
          <cell r="A15003">
            <v>44966.741562499999</v>
          </cell>
          <cell r="B15003">
            <v>5855</v>
          </cell>
          <cell r="F15003" t="str">
            <v>CC-00835759</v>
          </cell>
          <cell r="J15003" t="str">
            <v>Schedule Service</v>
          </cell>
          <cell r="R15003" t="str">
            <v>BTCD162159</v>
          </cell>
          <cell r="AB15003" t="str">
            <v>Change Air filter, oil filter and oil</v>
          </cell>
        </row>
        <row r="15004">
          <cell r="A15004">
            <v>44966.549594907403</v>
          </cell>
          <cell r="B15004"/>
          <cell r="F15004" t="str">
            <v>CC-00835259</v>
          </cell>
          <cell r="J15004" t="str">
            <v>Complaint - Breakdown</v>
          </cell>
          <cell r="R15004" t="str">
            <v>CVEE700477</v>
          </cell>
          <cell r="AB15004" t="str">
            <v>customer wrongly opened this call as Complaint – Breakdown instead of COMMISSIONING call.</v>
          </cell>
        </row>
        <row r="15005">
          <cell r="A15005">
            <v>44966.477361111101</v>
          </cell>
          <cell r="B15005">
            <v>4650</v>
          </cell>
          <cell r="F15005" t="str">
            <v>CC-00835081</v>
          </cell>
          <cell r="J15005" t="str">
            <v>Schedule Service</v>
          </cell>
          <cell r="R15005" t="str">
            <v>BRCD160939</v>
          </cell>
          <cell r="AB15005" t="str">
            <v>Change Air filter, oil filter, separator, BDV kit, ADV kit, ARV kit, Pressure regulator kit, Solenoid valve kit, Actuator kit and oil also change engine side air filter.</v>
          </cell>
        </row>
        <row r="15006">
          <cell r="A15006">
            <v>44966.475775462997</v>
          </cell>
          <cell r="B15006">
            <v>2650</v>
          </cell>
          <cell r="F15006" t="str">
            <v>CC-00835079</v>
          </cell>
          <cell r="J15006" t="str">
            <v>Schedule Service</v>
          </cell>
          <cell r="R15006" t="str">
            <v>BQCD160098</v>
          </cell>
          <cell r="AB15006" t="str">
            <v>Change Air filter, oil filter, separator, BDV kit, ADV kit, ARV kit, Pressure regulator kit, Solenoid valve kit, Actuator kit and oil also change engine side air filter.</v>
          </cell>
        </row>
        <row r="15007">
          <cell r="A15007">
            <v>44966.474780092598</v>
          </cell>
          <cell r="B15007">
            <v>3175</v>
          </cell>
          <cell r="F15007" t="str">
            <v>CC-00835072</v>
          </cell>
          <cell r="J15007" t="str">
            <v>Schedule Service</v>
          </cell>
          <cell r="R15007" t="str">
            <v>BSHD200586</v>
          </cell>
          <cell r="AB15007" t="str">
            <v>Change Air filter, oil filter, separator, BDV kit, ADV kit, ARV kit, Pressure regulator kit, Solenoid valve kit, Actuator kit and oil.</v>
          </cell>
        </row>
        <row r="15008">
          <cell r="A15008">
            <v>44966.4738194444</v>
          </cell>
          <cell r="B15008">
            <v>5825</v>
          </cell>
          <cell r="F15008" t="str">
            <v>CC-00835070</v>
          </cell>
          <cell r="J15008" t="str">
            <v>Schedule Service</v>
          </cell>
          <cell r="R15008" t="str">
            <v>BTGD162289</v>
          </cell>
          <cell r="AB15008" t="str">
            <v>Change Air filter, oil filter, separator, BDV kit, ADV kit, ARV kit, Pressure regulator kit, Solenoid valve kit, Actuator kit and oil also change engine side air filter.</v>
          </cell>
        </row>
        <row r="15009">
          <cell r="A15009">
            <v>44966.299976851798</v>
          </cell>
          <cell r="B15009">
            <v>31674</v>
          </cell>
          <cell r="F15009" t="str">
            <v>CC-00834872</v>
          </cell>
          <cell r="J15009" t="str">
            <v>Schedule Service - AMC</v>
          </cell>
          <cell r="R15009" t="str">
            <v>GPJS030042</v>
          </cell>
          <cell r="AB15009" t="str">
            <v>AMC visit done.</v>
          </cell>
        </row>
        <row r="15010">
          <cell r="A15010">
            <v>44966.296886574099</v>
          </cell>
          <cell r="B15010">
            <v>24166</v>
          </cell>
          <cell r="F15010" t="str">
            <v>CC-00834842</v>
          </cell>
          <cell r="J15010" t="str">
            <v>Schedule Service - AMC</v>
          </cell>
          <cell r="R15010" t="str">
            <v>BQBS033796</v>
          </cell>
          <cell r="AB15010" t="str">
            <v>AMC visit done.</v>
          </cell>
        </row>
        <row r="15011">
          <cell r="A15011">
            <v>44965.659409722197</v>
          </cell>
          <cell r="B15011">
            <v>13098</v>
          </cell>
          <cell r="F15011" t="str">
            <v>CC-00834360</v>
          </cell>
          <cell r="J15011" t="str">
            <v>Schedule Service</v>
          </cell>
          <cell r="R15011" t="str">
            <v>BREC373538</v>
          </cell>
          <cell r="AB15011" t="str">
            <v>Change air filter, oil filter, separator and oil</v>
          </cell>
        </row>
        <row r="15012">
          <cell r="A15012">
            <v>44965.641412037003</v>
          </cell>
          <cell r="B15012">
            <v>485</v>
          </cell>
          <cell r="F15012" t="str">
            <v>CC-00834309</v>
          </cell>
          <cell r="J15012" t="str">
            <v>Schedule Service</v>
          </cell>
          <cell r="R15012" t="str">
            <v>BLGL160201</v>
          </cell>
          <cell r="AB15012" t="str">
            <v>Change Air filter, oil filter, BDV kit, ADV Kit, ARV kit, solenoid valve kit, pressure regulator kit and oil changed.</v>
          </cell>
        </row>
        <row r="15013">
          <cell r="A15013">
            <v>44965.640370370398</v>
          </cell>
          <cell r="B15013">
            <v>405</v>
          </cell>
          <cell r="F15013" t="str">
            <v>CC-00834307</v>
          </cell>
          <cell r="J15013" t="str">
            <v>Schedule Service</v>
          </cell>
          <cell r="R15013" t="str">
            <v>BLGL160217</v>
          </cell>
          <cell r="AB15013" t="str">
            <v>Change Air filter, oil filter, air oil separator, and oil</v>
          </cell>
        </row>
        <row r="15014">
          <cell r="A15014">
            <v>44965.639178240701</v>
          </cell>
          <cell r="B15014">
            <v>7250</v>
          </cell>
          <cell r="F15014" t="str">
            <v>CC-00834306</v>
          </cell>
          <cell r="J15014" t="str">
            <v>Schedule Service</v>
          </cell>
          <cell r="R15014" t="str">
            <v>BQCD160129</v>
          </cell>
          <cell r="AB15014" t="str">
            <v>Change Air oil separator, BDV kit, ADV kit, ARV kit, solenoid valve kit, actuator kit, pressure regulator kit are changed.</v>
          </cell>
        </row>
        <row r="15015">
          <cell r="A15015">
            <v>44965.638055555602</v>
          </cell>
          <cell r="B15015">
            <v>7410</v>
          </cell>
          <cell r="F15015" t="str">
            <v>CC-00834302</v>
          </cell>
          <cell r="J15015" t="str">
            <v>Schedule Service</v>
          </cell>
          <cell r="R15015" t="str">
            <v>BQJD160027</v>
          </cell>
          <cell r="AB15015" t="str">
            <v>Change Air oil separator and BDV kit, ADV kit, ARV kit, Solenoid valve kit, pressure regulator kit</v>
          </cell>
        </row>
        <row r="15016">
          <cell r="A15016">
            <v>44965.637083333299</v>
          </cell>
          <cell r="B15016">
            <v>8505</v>
          </cell>
          <cell r="F15016" t="str">
            <v>CC-00834296</v>
          </cell>
          <cell r="J15016" t="str">
            <v>Schedule Service</v>
          </cell>
          <cell r="R15016" t="str">
            <v>BQED160244</v>
          </cell>
          <cell r="AB15016" t="str">
            <v>Change Air oil separator and BDV kit, ADV kit, ARV kit, Solenoid valve kit, pressure regulator kit</v>
          </cell>
        </row>
        <row r="15017">
          <cell r="A15017">
            <v>44965.632916666698</v>
          </cell>
          <cell r="B15017">
            <v>596</v>
          </cell>
          <cell r="F15017" t="str">
            <v>CC-00834283</v>
          </cell>
          <cell r="J15017" t="str">
            <v>Complaint - Running With Problem</v>
          </cell>
          <cell r="R15017" t="str">
            <v>BVGD163308</v>
          </cell>
          <cell r="AB15017" t="str">
            <v>Attend the site for a customer complaint ready indicator not working and cabin lights were not working so check the wiring circuit found fuse 10 amp and 15 amp in blown condition and cabin lights bulb were in blown condition so replace both cabin light bulb and replace two no fuses 10 amp and 5 amp by new one after then then switch on the lights found ready indicator in working condition and cabin bulb were in working condition. Now unit is running in proper condition.</v>
          </cell>
        </row>
        <row r="15018">
          <cell r="A15018">
            <v>44965.533067129603</v>
          </cell>
          <cell r="B15018">
            <v>1</v>
          </cell>
          <cell r="F15018" t="str">
            <v>CC-00834049</v>
          </cell>
          <cell r="J15018" t="str">
            <v>Commissioning</v>
          </cell>
          <cell r="R15018" t="str">
            <v>BVID163429</v>
          </cell>
          <cell r="AB15018" t="str">
            <v>Check engine oil level and coolant level found ok, check compressor oil level found ok, check engine and compressor air filter found ok, check all hose tightness found ok, check separator tank mounting tightness found ok, engine and compressor tightness found ok,</v>
          </cell>
        </row>
        <row r="15019">
          <cell r="A15019">
            <v>44965.497546296298</v>
          </cell>
          <cell r="B15019">
            <v>785</v>
          </cell>
          <cell r="F15019" t="str">
            <v>CC-00833948</v>
          </cell>
          <cell r="J15019" t="str">
            <v>Sales Call</v>
          </cell>
          <cell r="R15019" t="str">
            <v>BUCD230856</v>
          </cell>
          <cell r="AB15019"/>
        </row>
        <row r="15020">
          <cell r="A15020">
            <v>44965.494398148097</v>
          </cell>
          <cell r="B15020">
            <v>2675</v>
          </cell>
          <cell r="F15020" t="str">
            <v>CC-00833940</v>
          </cell>
          <cell r="J15020" t="str">
            <v>Sales Call</v>
          </cell>
          <cell r="R15020" t="str">
            <v>BUAL160585</v>
          </cell>
          <cell r="AB15020"/>
        </row>
        <row r="15021">
          <cell r="A15021">
            <v>44965.492650462998</v>
          </cell>
          <cell r="B15021">
            <v>4032</v>
          </cell>
          <cell r="F15021" t="str">
            <v>CC-00833936</v>
          </cell>
          <cell r="J15021" t="str">
            <v>Sales Call</v>
          </cell>
          <cell r="R15021" t="str">
            <v>BULL160564</v>
          </cell>
          <cell r="AB15021"/>
        </row>
        <row r="15022">
          <cell r="A15022">
            <v>44965.4899421296</v>
          </cell>
          <cell r="B15022">
            <v>989</v>
          </cell>
          <cell r="F15022" t="str">
            <v>CC-00833928</v>
          </cell>
          <cell r="J15022" t="str">
            <v>Sales Call</v>
          </cell>
          <cell r="R15022" t="str">
            <v>BUKD230773</v>
          </cell>
          <cell r="AB15022"/>
        </row>
        <row r="15023">
          <cell r="A15023">
            <v>44965.4874305556</v>
          </cell>
          <cell r="B15023">
            <v>3206</v>
          </cell>
          <cell r="F15023" t="str">
            <v>CC-00833919</v>
          </cell>
          <cell r="J15023" t="str">
            <v>Sales Call</v>
          </cell>
          <cell r="R15023" t="str">
            <v>BUAL160593</v>
          </cell>
          <cell r="AB15023"/>
        </row>
        <row r="15024">
          <cell r="A15024">
            <v>44965.485578703701</v>
          </cell>
          <cell r="B15024">
            <v>4580</v>
          </cell>
          <cell r="F15024" t="str">
            <v>CC-00833910</v>
          </cell>
          <cell r="J15024" t="str">
            <v>Complaint - Breakdown</v>
          </cell>
          <cell r="R15024" t="str">
            <v>BRJD160605</v>
          </cell>
          <cell r="AB15024" t="str">
            <v>Attend the site for complain of unit burn so replace 185 degre celcius thermal valve, MPV kit, BDV kit, actuator kit, temperature guage, separator element, oil filter, air filter, elgi air lube oil plus, rubber elbow. Cleaned air filter housings with precleaner, oil stop valve, RLS, repaired 4inch butterfly valve. Fitted new limit switch and fitted new pressure regulator kit. Clean moisture filter and solenoid valve and refitted it. Clean all hoses with air and refitted it. Replace actuator back plate and refitted pressure regulator kit. Corrected all pipe line and drilled 2 holes drilling RPM 1640 @ 11kg cm sq. Unit running in good condition.</v>
          </cell>
        </row>
        <row r="15025">
          <cell r="A15025">
            <v>44965.485254629602</v>
          </cell>
          <cell r="B15025">
            <v>7209</v>
          </cell>
          <cell r="F15025" t="str">
            <v>CC-00833909</v>
          </cell>
          <cell r="J15025" t="str">
            <v>Sales Call</v>
          </cell>
          <cell r="R15025" t="str">
            <v>BULL160559</v>
          </cell>
          <cell r="AB15025"/>
        </row>
        <row r="15026">
          <cell r="A15026">
            <v>44965.480115740698</v>
          </cell>
          <cell r="B15026">
            <v>3010</v>
          </cell>
          <cell r="F15026" t="str">
            <v>CC-00833899</v>
          </cell>
          <cell r="J15026" t="str">
            <v>Schedule Service</v>
          </cell>
          <cell r="R15026" t="str">
            <v>BSGD161898</v>
          </cell>
          <cell r="AB15026" t="str">
            <v>Change Air oil separator and BDV kit, ARV kit, ADV kit, Solenoid valve kit, pressure regulator kit</v>
          </cell>
        </row>
        <row r="15027">
          <cell r="A15027">
            <v>44965.479050925896</v>
          </cell>
          <cell r="B15027">
            <v>3610</v>
          </cell>
          <cell r="F15027" t="str">
            <v>CC-00833897</v>
          </cell>
          <cell r="J15027" t="str">
            <v>Schedule Service</v>
          </cell>
          <cell r="R15027" t="str">
            <v>BQID160519</v>
          </cell>
          <cell r="AB15027" t="str">
            <v>Change Air filter, oil filter and also change engine side air filter.</v>
          </cell>
        </row>
        <row r="15028">
          <cell r="A15028">
            <v>44965.477812500001</v>
          </cell>
          <cell r="B15028">
            <v>5530</v>
          </cell>
          <cell r="F15028" t="str">
            <v>CC-00833894</v>
          </cell>
          <cell r="J15028" t="str">
            <v>Schedule Service</v>
          </cell>
          <cell r="R15028" t="str">
            <v>BQKD200047</v>
          </cell>
          <cell r="AB15028" t="str">
            <v>Change Air filter, oil filter, separator, valve kit and oil</v>
          </cell>
        </row>
        <row r="15029">
          <cell r="A15029">
            <v>44965.476458333302</v>
          </cell>
          <cell r="B15029">
            <v>4855</v>
          </cell>
          <cell r="F15029" t="str">
            <v>CC-00833891</v>
          </cell>
          <cell r="J15029" t="str">
            <v>Schedule Service</v>
          </cell>
          <cell r="R15029" t="str">
            <v>BPGD220036</v>
          </cell>
          <cell r="AB15029" t="str">
            <v>Change Air filter, oil filter, separator, valve kit and oil</v>
          </cell>
        </row>
        <row r="15030">
          <cell r="A15030">
            <v>44965.4753472222</v>
          </cell>
          <cell r="B15030">
            <v>24450</v>
          </cell>
          <cell r="F15030" t="str">
            <v>CC-00833890</v>
          </cell>
          <cell r="J15030" t="str">
            <v>Schedule Service</v>
          </cell>
          <cell r="R15030" t="str">
            <v>BMJD200014</v>
          </cell>
          <cell r="AB15030" t="str">
            <v>Change Air filter, oil filter and oil</v>
          </cell>
        </row>
        <row r="15031">
          <cell r="A15031">
            <v>44965.474016203698</v>
          </cell>
          <cell r="B15031">
            <v>4705</v>
          </cell>
          <cell r="F15031" t="str">
            <v>CC-00833885</v>
          </cell>
          <cell r="J15031" t="str">
            <v>Schedule Service</v>
          </cell>
          <cell r="R15031" t="str">
            <v>BSLD230358</v>
          </cell>
          <cell r="AB15031" t="str">
            <v>Change Air filter, oil filter, separator and oil</v>
          </cell>
        </row>
        <row r="15032">
          <cell r="A15032">
            <v>44965.472939814797</v>
          </cell>
          <cell r="B15032">
            <v>985</v>
          </cell>
          <cell r="F15032" t="str">
            <v>CC-00833881</v>
          </cell>
          <cell r="J15032" t="str">
            <v>Schedule Service</v>
          </cell>
          <cell r="R15032" t="str">
            <v>BTDD120878</v>
          </cell>
          <cell r="AB15032" t="str">
            <v>Change Air filter, oil filter, oil and also change engine side air filter</v>
          </cell>
        </row>
        <row r="15033">
          <cell r="A15033">
            <v>44965.471782407403</v>
          </cell>
          <cell r="B15033">
            <v>5545</v>
          </cell>
          <cell r="F15033" t="str">
            <v>CC-00833876</v>
          </cell>
          <cell r="J15033" t="str">
            <v>Schedule Service</v>
          </cell>
          <cell r="R15033" t="str">
            <v>BSDD161729</v>
          </cell>
          <cell r="AB15033" t="str">
            <v>Change Air filter, oil filter, oil and also change engine side air filter</v>
          </cell>
        </row>
        <row r="15034">
          <cell r="A15034">
            <v>44965.470798611103</v>
          </cell>
          <cell r="B15034">
            <v>3325</v>
          </cell>
          <cell r="F15034" t="str">
            <v>CC-00833874</v>
          </cell>
          <cell r="J15034" t="str">
            <v>Schedule Service</v>
          </cell>
          <cell r="R15034" t="str">
            <v>BSLD230361</v>
          </cell>
          <cell r="AB15034" t="str">
            <v>Change Air filter, oil filter, oil and also change engine side air filter</v>
          </cell>
        </row>
        <row r="15035">
          <cell r="A15035">
            <v>44965.469583333303</v>
          </cell>
          <cell r="B15035">
            <v>3515</v>
          </cell>
          <cell r="F15035" t="str">
            <v>CC-00833866</v>
          </cell>
          <cell r="J15035" t="str">
            <v>Schedule Service</v>
          </cell>
          <cell r="R15035" t="str">
            <v>BQHD160418</v>
          </cell>
          <cell r="AB15035" t="str">
            <v>Change Air filter, oil filter, oil and also change engine side air filter</v>
          </cell>
        </row>
        <row r="15036">
          <cell r="A15036">
            <v>44965.468449074098</v>
          </cell>
          <cell r="B15036">
            <v>3355</v>
          </cell>
          <cell r="F15036" t="str">
            <v>CC-00833863</v>
          </cell>
          <cell r="J15036" t="str">
            <v>Schedule Service</v>
          </cell>
          <cell r="R15036" t="str">
            <v>BQDD160156</v>
          </cell>
          <cell r="AB15036" t="str">
            <v>Change Air filter, oil filter, separator, valve kit, oil and also change engine side air filter.</v>
          </cell>
        </row>
        <row r="15037">
          <cell r="A15037">
            <v>44965.4666319444</v>
          </cell>
          <cell r="B15037">
            <v>3910</v>
          </cell>
          <cell r="F15037" t="str">
            <v>CC-00833858</v>
          </cell>
          <cell r="J15037" t="str">
            <v>Schedule Service</v>
          </cell>
          <cell r="R15037" t="str">
            <v>BSFD161830</v>
          </cell>
          <cell r="AB15037" t="str">
            <v>Change Air filter, oil filter and oil and also change engine side air filter</v>
          </cell>
        </row>
        <row r="15038">
          <cell r="A15038">
            <v>44965.301689814798</v>
          </cell>
          <cell r="B15038">
            <v>32098</v>
          </cell>
          <cell r="F15038" t="str">
            <v>CC-00833711</v>
          </cell>
          <cell r="J15038" t="str">
            <v>Schedule Service - AMC</v>
          </cell>
          <cell r="R15038" t="str">
            <v>BPCS030196</v>
          </cell>
          <cell r="AB15038" t="str">
            <v>AMC visit already done on dated 21-01-2023 having call tracking number CC-00819272</v>
          </cell>
        </row>
        <row r="15039">
          <cell r="A15039">
            <v>44965.285486111097</v>
          </cell>
          <cell r="B15039">
            <v>26473</v>
          </cell>
          <cell r="F15039" t="str">
            <v>CC-00833576</v>
          </cell>
          <cell r="J15039" t="str">
            <v>Schedule Service - AMC</v>
          </cell>
          <cell r="R15039" t="str">
            <v>BRGS035169</v>
          </cell>
          <cell r="AB15039" t="str">
            <v>AMC visit already done on dated 21-01-2023 having call tracking number CC-00819264</v>
          </cell>
        </row>
        <row r="15040">
          <cell r="A15040">
            <v>44964.643495370401</v>
          </cell>
          <cell r="B15040">
            <v>1260</v>
          </cell>
          <cell r="F15040" t="str">
            <v>CC-00833124</v>
          </cell>
          <cell r="J15040" t="str">
            <v>Sales Call</v>
          </cell>
          <cell r="R15040" t="str">
            <v>BTID162392</v>
          </cell>
          <cell r="AB15040" t="str">
            <v>Sales call carried out for HMR collection</v>
          </cell>
        </row>
        <row r="15041">
          <cell r="A15041">
            <v>44964.641423611101</v>
          </cell>
          <cell r="B15041">
            <v>400</v>
          </cell>
          <cell r="F15041" t="str">
            <v>CC-00833117</v>
          </cell>
          <cell r="J15041" t="str">
            <v>Sales Call</v>
          </cell>
          <cell r="R15041" t="str">
            <v>BSFD161833</v>
          </cell>
          <cell r="AB15041" t="str">
            <v>Sales call carried out for HMR collection</v>
          </cell>
        </row>
        <row r="15042">
          <cell r="A15042">
            <v>44964.639224537001</v>
          </cell>
          <cell r="B15042">
            <v>3000</v>
          </cell>
          <cell r="F15042" t="str">
            <v>CC-00833108</v>
          </cell>
          <cell r="J15042" t="str">
            <v>Sales Call</v>
          </cell>
          <cell r="R15042" t="str">
            <v>BRHD120445</v>
          </cell>
          <cell r="AB15042" t="str">
            <v>Sales call carried out for HMR collection</v>
          </cell>
        </row>
        <row r="15043">
          <cell r="A15043">
            <v>44964.637326388904</v>
          </cell>
          <cell r="B15043">
            <v>500</v>
          </cell>
          <cell r="F15043" t="str">
            <v>CC-00833103</v>
          </cell>
          <cell r="J15043" t="str">
            <v>Sales Call</v>
          </cell>
          <cell r="R15043" t="str">
            <v>BSJD120492</v>
          </cell>
          <cell r="AB15043" t="str">
            <v>Sales call carried out for HMR collection</v>
          </cell>
        </row>
        <row r="15044">
          <cell r="A15044">
            <v>44964.635312500002</v>
          </cell>
          <cell r="B15044">
            <v>5547</v>
          </cell>
          <cell r="F15044" t="str">
            <v>CC-00833096</v>
          </cell>
          <cell r="J15044" t="str">
            <v>Sales Call</v>
          </cell>
          <cell r="R15044" t="str">
            <v>BTDD162192</v>
          </cell>
          <cell r="AB15044" t="str">
            <v>Sales call carried out for HMR collection</v>
          </cell>
        </row>
        <row r="15045">
          <cell r="A15045">
            <v>44964.633159722202</v>
          </cell>
          <cell r="B15045">
            <v>2536</v>
          </cell>
          <cell r="F15045" t="str">
            <v>CC-00833090</v>
          </cell>
          <cell r="J15045" t="str">
            <v>Sales Call</v>
          </cell>
          <cell r="R15045" t="str">
            <v>GPBD160107</v>
          </cell>
          <cell r="AB15045" t="str">
            <v>Sales call carried out for HMR collection</v>
          </cell>
        </row>
        <row r="15046">
          <cell r="A15046">
            <v>44964.630648148202</v>
          </cell>
          <cell r="B15046">
            <v>1554</v>
          </cell>
          <cell r="F15046" t="str">
            <v>CC-00833079</v>
          </cell>
          <cell r="J15046" t="str">
            <v>Sales Call</v>
          </cell>
          <cell r="R15046" t="str">
            <v>GOCD160022</v>
          </cell>
          <cell r="AB15046" t="str">
            <v>Sales call carried out for HMR collection</v>
          </cell>
        </row>
        <row r="15047">
          <cell r="A15047">
            <v>44964.596342592602</v>
          </cell>
          <cell r="B15047">
            <v>6004</v>
          </cell>
          <cell r="F15047" t="str">
            <v>CC-00832986</v>
          </cell>
          <cell r="J15047" t="str">
            <v>Schedule Service</v>
          </cell>
          <cell r="R15047" t="str">
            <v>BTDD162186</v>
          </cell>
          <cell r="AB15047" t="str">
            <v>Change Air filter, oil filter, separator, valve kit and oil also change engine side air filter.</v>
          </cell>
        </row>
        <row r="15048">
          <cell r="A15048">
            <v>44964.594050925902</v>
          </cell>
          <cell r="B15048">
            <v>6705</v>
          </cell>
          <cell r="F15048" t="str">
            <v>CC-00832980</v>
          </cell>
          <cell r="J15048" t="str">
            <v>Schedule Service</v>
          </cell>
          <cell r="R15048" t="str">
            <v>BQBD200008</v>
          </cell>
          <cell r="AB15048" t="str">
            <v>Change Air filter, oil filter, separator, valve kit and oil</v>
          </cell>
        </row>
        <row r="15049">
          <cell r="A15049">
            <v>44964.592638888898</v>
          </cell>
          <cell r="B15049">
            <v>485</v>
          </cell>
          <cell r="F15049" t="str">
            <v>CC-00832977</v>
          </cell>
          <cell r="J15049" t="str">
            <v>Schedule Service</v>
          </cell>
          <cell r="R15049" t="str">
            <v>BSBD120630</v>
          </cell>
          <cell r="AB15049" t="str">
            <v>Change Air filter, oil filter and oil also change engine side air filter.</v>
          </cell>
        </row>
        <row r="15050">
          <cell r="A15050">
            <v>44964.591273148202</v>
          </cell>
          <cell r="B15050">
            <v>496</v>
          </cell>
          <cell r="F15050" t="str">
            <v>CC-00832972</v>
          </cell>
          <cell r="J15050" t="str">
            <v>Schedule Service</v>
          </cell>
          <cell r="R15050" t="str">
            <v>BSHD120740</v>
          </cell>
          <cell r="AB15050" t="str">
            <v>Change Air filter, oil filter, separator, valve kit and oil also change engine side air filter.</v>
          </cell>
        </row>
        <row r="15051">
          <cell r="A15051">
            <v>44964.589837963002</v>
          </cell>
          <cell r="B15051">
            <v>6357</v>
          </cell>
          <cell r="F15051" t="str">
            <v>CC-00832967</v>
          </cell>
          <cell r="J15051" t="str">
            <v>Schedule Service</v>
          </cell>
          <cell r="R15051" t="str">
            <v>BRBD160856</v>
          </cell>
          <cell r="AB15051" t="str">
            <v>Change Air filter, oil filter and oil also change engine side air filter.</v>
          </cell>
        </row>
        <row r="15052">
          <cell r="A15052">
            <v>44964.588263888902</v>
          </cell>
          <cell r="B15052">
            <v>3425</v>
          </cell>
          <cell r="F15052" t="str">
            <v>CC-00832963</v>
          </cell>
          <cell r="J15052" t="str">
            <v>Schedule Service</v>
          </cell>
          <cell r="R15052" t="str">
            <v>BQBD160067</v>
          </cell>
          <cell r="AB15052" t="str">
            <v>Change Air filter, oil filter and oil</v>
          </cell>
        </row>
        <row r="15053">
          <cell r="A15053">
            <v>44964.587268518502</v>
          </cell>
          <cell r="B15053">
            <v>2700</v>
          </cell>
          <cell r="F15053" t="str">
            <v>CC-00832962</v>
          </cell>
          <cell r="J15053" t="str">
            <v>Schedule Service</v>
          </cell>
          <cell r="R15053" t="str">
            <v>BQKD200048</v>
          </cell>
          <cell r="AB15053" t="str">
            <v>Change Air filter, oil filter and oil</v>
          </cell>
        </row>
        <row r="15054">
          <cell r="A15054">
            <v>44964.585405092599</v>
          </cell>
          <cell r="B15054">
            <v>3676</v>
          </cell>
          <cell r="F15054" t="str">
            <v>CC-00832945</v>
          </cell>
          <cell r="J15054" t="str">
            <v>Schedule Service</v>
          </cell>
          <cell r="R15054" t="str">
            <v>BRJD160577</v>
          </cell>
          <cell r="AB15054" t="str">
            <v>Change Air filter, oil filter and oil also change engine side air filter.</v>
          </cell>
        </row>
        <row r="15055">
          <cell r="A15055">
            <v>44964.583402777796</v>
          </cell>
          <cell r="B15055">
            <v>3164</v>
          </cell>
          <cell r="F15055" t="str">
            <v>CC-00832941</v>
          </cell>
          <cell r="J15055" t="str">
            <v>Schedule Service</v>
          </cell>
          <cell r="R15055" t="str">
            <v>BRHD161299</v>
          </cell>
          <cell r="AB15055" t="str">
            <v>Change Air filter, oil filter and oil also change engine side air filter.</v>
          </cell>
        </row>
        <row r="15056">
          <cell r="A15056">
            <v>44964.582094907397</v>
          </cell>
          <cell r="B15056">
            <v>3923</v>
          </cell>
          <cell r="F15056" t="str">
            <v>CC-00832935</v>
          </cell>
          <cell r="J15056" t="str">
            <v>Schedule Service</v>
          </cell>
          <cell r="R15056" t="str">
            <v>BRJD160543</v>
          </cell>
          <cell r="AB15056" t="str">
            <v>Change Air filter, oil filter, separator and oil also change engine side air filter.</v>
          </cell>
        </row>
        <row r="15057">
          <cell r="A15057">
            <v>44964.581099536997</v>
          </cell>
          <cell r="B15057">
            <v>2856</v>
          </cell>
          <cell r="F15057" t="str">
            <v>CC-00832932</v>
          </cell>
          <cell r="J15057" t="str">
            <v>Schedule Service</v>
          </cell>
          <cell r="R15057" t="str">
            <v>BSGD161854</v>
          </cell>
          <cell r="AB15057" t="str">
            <v>Change Air filter, oil filter, separator, valve kit and oil also change engine side air filter.</v>
          </cell>
        </row>
        <row r="15058">
          <cell r="A15058">
            <v>44964.5784837963</v>
          </cell>
          <cell r="B15058">
            <v>2980</v>
          </cell>
          <cell r="F15058" t="str">
            <v>CC-00832928</v>
          </cell>
          <cell r="J15058" t="str">
            <v>Schedule Service</v>
          </cell>
          <cell r="R15058" t="str">
            <v>BRGD161229</v>
          </cell>
          <cell r="AB15058" t="str">
            <v>Change Air filter, oil filter, separator and oil and valve kit</v>
          </cell>
        </row>
        <row r="15059">
          <cell r="A15059">
            <v>44964.467557870397</v>
          </cell>
          <cell r="B15059">
            <v>595</v>
          </cell>
          <cell r="F15059" t="str">
            <v>CC-00832683</v>
          </cell>
          <cell r="J15059" t="str">
            <v>Sales Call</v>
          </cell>
          <cell r="R15059" t="str">
            <v>BUJD121018</v>
          </cell>
          <cell r="AB15059"/>
        </row>
        <row r="15060">
          <cell r="A15060">
            <v>44964.465312499997</v>
          </cell>
          <cell r="B15060">
            <v>1760</v>
          </cell>
          <cell r="F15060" t="str">
            <v>CC-00832674</v>
          </cell>
          <cell r="J15060" t="str">
            <v>Sales Call</v>
          </cell>
          <cell r="R15060" t="str">
            <v>BUJD121019</v>
          </cell>
          <cell r="AB15060"/>
        </row>
        <row r="15061">
          <cell r="A15061">
            <v>44964.463148148097</v>
          </cell>
          <cell r="B15061">
            <v>604</v>
          </cell>
          <cell r="F15061" t="str">
            <v>CC-00832670</v>
          </cell>
          <cell r="J15061" t="str">
            <v>Sales Call</v>
          </cell>
          <cell r="R15061" t="str">
            <v>AUKD230777</v>
          </cell>
          <cell r="AB15061"/>
        </row>
        <row r="15062">
          <cell r="A15062">
            <v>44964.461157407401</v>
          </cell>
          <cell r="B15062">
            <v>610</v>
          </cell>
          <cell r="F15062" t="str">
            <v>CC-00832663</v>
          </cell>
          <cell r="J15062" t="str">
            <v>Sales Call</v>
          </cell>
          <cell r="R15062" t="str">
            <v>BUJD121040</v>
          </cell>
          <cell r="AB15062"/>
        </row>
        <row r="15063">
          <cell r="A15063">
            <v>44964.457499999997</v>
          </cell>
          <cell r="B15063">
            <v>2103</v>
          </cell>
          <cell r="F15063" t="str">
            <v>CC-00832654</v>
          </cell>
          <cell r="J15063" t="str">
            <v>Sales Call</v>
          </cell>
          <cell r="R15063" t="str">
            <v>BUKD162510</v>
          </cell>
          <cell r="AB15063"/>
        </row>
        <row r="15064">
          <cell r="A15064">
            <v>44964.455381944397</v>
          </cell>
          <cell r="B15064">
            <v>896</v>
          </cell>
          <cell r="F15064" t="str">
            <v>CC-00832651</v>
          </cell>
          <cell r="J15064" t="str">
            <v>Sales Call</v>
          </cell>
          <cell r="R15064" t="str">
            <v>BULD121094</v>
          </cell>
          <cell r="AB15064"/>
        </row>
        <row r="15065">
          <cell r="A15065">
            <v>44964.375150462998</v>
          </cell>
          <cell r="B15065">
            <v>2105</v>
          </cell>
          <cell r="F15065" t="str">
            <v>CC-00832575</v>
          </cell>
          <cell r="J15065" t="str">
            <v>Schedule Service</v>
          </cell>
          <cell r="R15065" t="str">
            <v>BUID162953</v>
          </cell>
          <cell r="AB15065" t="str">
            <v>Change air filter,oil filter and oil.</v>
          </cell>
        </row>
        <row r="15066">
          <cell r="A15066">
            <v>44963.737858796303</v>
          </cell>
          <cell r="B15066">
            <v>10644</v>
          </cell>
          <cell r="F15066" t="str">
            <v>CC-00832328</v>
          </cell>
          <cell r="J15066" t="str">
            <v>Schedule Service</v>
          </cell>
          <cell r="R15066" t="str">
            <v>BUKC370499</v>
          </cell>
          <cell r="AB15066" t="str">
            <v>Change air filter, oil filter, all valve kit as MPV kit, Intake valve kit, solenoid valve kit, thermal valve kit, Grease and oil changed.</v>
          </cell>
        </row>
        <row r="15067">
          <cell r="A15067">
            <v>44963.581481481502</v>
          </cell>
          <cell r="B15067">
            <v>4</v>
          </cell>
          <cell r="F15067" t="str">
            <v>CC-00831931</v>
          </cell>
          <cell r="J15067" t="str">
            <v>Commissioning</v>
          </cell>
          <cell r="R15067" t="str">
            <v>BVID121546</v>
          </cell>
          <cell r="AB15067" t="str">
            <v>Commissioning done on dated 06-02-2023</v>
          </cell>
        </row>
        <row r="15068">
          <cell r="A15068">
            <v>44963.553437499999</v>
          </cell>
          <cell r="B15068">
            <v>0</v>
          </cell>
          <cell r="F15068" t="str">
            <v>CC-00831881</v>
          </cell>
          <cell r="J15068" t="str">
            <v>Commissioning</v>
          </cell>
          <cell r="R15068" t="str">
            <v>DVIL140563</v>
          </cell>
          <cell r="AB15068" t="str">
            <v>Commissioning done on dated 06-02-2023</v>
          </cell>
        </row>
        <row r="15069">
          <cell r="A15069">
            <v>44963.541932870401</v>
          </cell>
          <cell r="B15069">
            <v>417</v>
          </cell>
          <cell r="F15069" t="str">
            <v>CC-00831864</v>
          </cell>
          <cell r="J15069" t="str">
            <v>Schedule Service</v>
          </cell>
          <cell r="R15069" t="str">
            <v>BTFC378771</v>
          </cell>
          <cell r="AB15069" t="str">
            <v>Today we attend the customer site for general service so we change parts 1 air filter 2 oil filter 3 oil 4 separator now machine running ok</v>
          </cell>
        </row>
        <row r="15070">
          <cell r="A15070">
            <v>44963.519814814797</v>
          </cell>
          <cell r="B15070">
            <v>1560</v>
          </cell>
          <cell r="F15070" t="str">
            <v>CC-00831802</v>
          </cell>
          <cell r="J15070" t="str">
            <v>Sales Call</v>
          </cell>
          <cell r="R15070" t="str">
            <v>BVJD162972</v>
          </cell>
          <cell r="AB15070" t="str">
            <v>Sales call carried out for HMR collection</v>
          </cell>
        </row>
        <row r="15071">
          <cell r="A15071">
            <v>44963.506759259297</v>
          </cell>
          <cell r="B15071">
            <v>880</v>
          </cell>
          <cell r="F15071" t="str">
            <v>CC-00831774</v>
          </cell>
          <cell r="J15071" t="str">
            <v>Sales Call</v>
          </cell>
          <cell r="R15071" t="str">
            <v>BVED231179</v>
          </cell>
          <cell r="AB15071" t="str">
            <v>Sales call carried out for HMR collection</v>
          </cell>
        </row>
        <row r="15072">
          <cell r="A15072">
            <v>44963.306099537003</v>
          </cell>
          <cell r="B15072">
            <v>13536</v>
          </cell>
          <cell r="F15072" t="str">
            <v>CC-00831499</v>
          </cell>
          <cell r="J15072" t="str">
            <v>Schedule Service - AMC</v>
          </cell>
          <cell r="R15072" t="str">
            <v>BRHS035368</v>
          </cell>
          <cell r="AB15072" t="str">
            <v>AMC visit done.</v>
          </cell>
        </row>
        <row r="15073">
          <cell r="A15073">
            <v>44963.304039351897</v>
          </cell>
          <cell r="B15073">
            <v>36885</v>
          </cell>
          <cell r="F15073" t="str">
            <v>CC-00831488</v>
          </cell>
          <cell r="J15073" t="str">
            <v>Schedule Service - AMC</v>
          </cell>
          <cell r="R15073" t="str">
            <v>BKCS040470</v>
          </cell>
          <cell r="AB15073" t="str">
            <v>AMC visit done.</v>
          </cell>
        </row>
        <row r="15074">
          <cell r="A15074">
            <v>44963.297060185199</v>
          </cell>
          <cell r="B15074">
            <v>4165</v>
          </cell>
          <cell r="F15074" t="str">
            <v>CC-00831450</v>
          </cell>
          <cell r="J15074" t="str">
            <v>Schedule Service - AMC</v>
          </cell>
          <cell r="R15074" t="str">
            <v>BSKS036261</v>
          </cell>
          <cell r="AB15074" t="str">
            <v>AMC visit done.</v>
          </cell>
        </row>
        <row r="15075">
          <cell r="A15075">
            <v>44961.774050925902</v>
          </cell>
          <cell r="B15075">
            <v>18772</v>
          </cell>
          <cell r="F15075" t="str">
            <v>CC-00831056</v>
          </cell>
          <cell r="J15075" t="str">
            <v>Complaint - Running With Problem</v>
          </cell>
          <cell r="R15075" t="str">
            <v>BRCC373040</v>
          </cell>
          <cell r="AB15075" t="str">
            <v>We visited site and change PLC and we also change Air filter after than start for check unit running well.</v>
          </cell>
        </row>
        <row r="15076">
          <cell r="A15076">
            <v>44961.736388888901</v>
          </cell>
          <cell r="B15076">
            <v>975</v>
          </cell>
          <cell r="F15076" t="str">
            <v>CC-00831027</v>
          </cell>
          <cell r="J15076" t="str">
            <v>Sales Call</v>
          </cell>
          <cell r="R15076" t="str">
            <v>BVED163231</v>
          </cell>
          <cell r="AB15076" t="str">
            <v>Sales call carried out for HMR collection</v>
          </cell>
        </row>
        <row r="15077">
          <cell r="A15077">
            <v>44961.733229166697</v>
          </cell>
          <cell r="B15077">
            <v>980</v>
          </cell>
          <cell r="F15077" t="str">
            <v>CC-00831019</v>
          </cell>
          <cell r="J15077" t="str">
            <v>Sales Call</v>
          </cell>
          <cell r="R15077" t="str">
            <v>BVED163235</v>
          </cell>
          <cell r="AB15077" t="str">
            <v>Sales call carried out for HMR collection</v>
          </cell>
        </row>
        <row r="15078">
          <cell r="A15078">
            <v>44961.729918981502</v>
          </cell>
          <cell r="B15078">
            <v>620</v>
          </cell>
          <cell r="F15078" t="str">
            <v>CC-00831007</v>
          </cell>
          <cell r="J15078" t="str">
            <v>Sales Call</v>
          </cell>
          <cell r="R15078" t="str">
            <v>BVAD121386</v>
          </cell>
          <cell r="AB15078" t="str">
            <v>Sales call carried out for HMR collection</v>
          </cell>
        </row>
        <row r="15079">
          <cell r="A15079">
            <v>44961.722847222198</v>
          </cell>
          <cell r="B15079">
            <v>4475</v>
          </cell>
          <cell r="F15079" t="str">
            <v>CC-00831000</v>
          </cell>
          <cell r="J15079" t="str">
            <v>Sales Call</v>
          </cell>
          <cell r="R15079" t="str">
            <v>BSBD161624</v>
          </cell>
          <cell r="AB15079" t="str">
            <v>Sales call carried out for HMR collection</v>
          </cell>
        </row>
        <row r="15080">
          <cell r="A15080">
            <v>44961.7203240741</v>
          </cell>
          <cell r="B15080">
            <v>3830</v>
          </cell>
          <cell r="F15080" t="str">
            <v>CC-00830994</v>
          </cell>
          <cell r="J15080" t="str">
            <v>Sales Call</v>
          </cell>
          <cell r="R15080" t="str">
            <v>BRLD160724</v>
          </cell>
          <cell r="AB15080" t="str">
            <v>Sales call carried out for HMR collection</v>
          </cell>
        </row>
        <row r="15081">
          <cell r="A15081">
            <v>44961.717777777798</v>
          </cell>
          <cell r="B15081">
            <v>4560</v>
          </cell>
          <cell r="F15081" t="str">
            <v>CC-00830987</v>
          </cell>
          <cell r="J15081" t="str">
            <v>Sales Call</v>
          </cell>
          <cell r="R15081" t="str">
            <v>BRJD160606</v>
          </cell>
          <cell r="AB15081" t="str">
            <v>Sales call carried out for HMR collection</v>
          </cell>
        </row>
        <row r="15082">
          <cell r="A15082">
            <v>44961.715092592603</v>
          </cell>
          <cell r="B15082">
            <v>4800</v>
          </cell>
          <cell r="F15082" t="str">
            <v>CC-00830979</v>
          </cell>
          <cell r="J15082" t="str">
            <v>Sales Call</v>
          </cell>
          <cell r="R15082" t="str">
            <v>BRDD161019</v>
          </cell>
          <cell r="AB15082" t="str">
            <v>Sales call carried out for HMR collection</v>
          </cell>
        </row>
        <row r="15083">
          <cell r="A15083">
            <v>44961.710543981499</v>
          </cell>
          <cell r="B15083">
            <v>2850</v>
          </cell>
          <cell r="F15083" t="str">
            <v>CC-00830972</v>
          </cell>
          <cell r="J15083" t="str">
            <v>Sales Call</v>
          </cell>
          <cell r="R15083" t="str">
            <v>BRDD161021</v>
          </cell>
          <cell r="AB15083" t="str">
            <v>Sales call carried out for HMR collection</v>
          </cell>
        </row>
        <row r="15084">
          <cell r="A15084">
            <v>44961.707430555602</v>
          </cell>
          <cell r="B15084">
            <v>4100</v>
          </cell>
          <cell r="F15084" t="str">
            <v>CC-00830965</v>
          </cell>
          <cell r="J15084" t="str">
            <v>Sales Call</v>
          </cell>
          <cell r="R15084" t="str">
            <v>BQJD120016</v>
          </cell>
          <cell r="AB15084" t="str">
            <v>Sales call carried out for HMR collection</v>
          </cell>
        </row>
        <row r="15085">
          <cell r="A15085">
            <v>44961.703703703701</v>
          </cell>
          <cell r="B15085">
            <v>7060</v>
          </cell>
          <cell r="F15085" t="str">
            <v>CC-00830956</v>
          </cell>
          <cell r="J15085" t="str">
            <v>Sales Call</v>
          </cell>
          <cell r="R15085" t="str">
            <v>BPBD200118</v>
          </cell>
          <cell r="AB15085" t="str">
            <v>Sales call carried out for HMR collection</v>
          </cell>
        </row>
        <row r="15086">
          <cell r="A15086">
            <v>44961.700277777803</v>
          </cell>
          <cell r="B15086">
            <v>7622</v>
          </cell>
          <cell r="F15086" t="str">
            <v>CC-00830950</v>
          </cell>
          <cell r="J15086" t="str">
            <v>Sales Call</v>
          </cell>
          <cell r="R15086" t="str">
            <v>BSGD161904</v>
          </cell>
          <cell r="AB15086" t="str">
            <v>Sales call carried out for HMR collection</v>
          </cell>
        </row>
        <row r="15087">
          <cell r="A15087">
            <v>44961.6976041667</v>
          </cell>
          <cell r="B15087">
            <v>3000</v>
          </cell>
          <cell r="F15087" t="str">
            <v>CC-00830946</v>
          </cell>
          <cell r="J15087" t="str">
            <v>Sales Call</v>
          </cell>
          <cell r="R15087" t="str">
            <v>BSGD161898</v>
          </cell>
          <cell r="AB15087" t="str">
            <v>Sales call carried out for HMR collection</v>
          </cell>
        </row>
        <row r="15088">
          <cell r="A15088">
            <v>44961.694583333301</v>
          </cell>
          <cell r="B15088">
            <v>4790</v>
          </cell>
          <cell r="F15088" t="str">
            <v>CC-00830939</v>
          </cell>
          <cell r="J15088" t="str">
            <v>Sales Call</v>
          </cell>
          <cell r="R15088" t="str">
            <v>BRAD160803</v>
          </cell>
          <cell r="AB15088" t="str">
            <v>Sales call carried out for HMR collection</v>
          </cell>
        </row>
        <row r="15089">
          <cell r="A15089">
            <v>44961.691331018497</v>
          </cell>
          <cell r="B15089">
            <v>2595</v>
          </cell>
          <cell r="F15089" t="str">
            <v>CC-00830933</v>
          </cell>
          <cell r="J15089" t="str">
            <v>Sales Call</v>
          </cell>
          <cell r="R15089" t="str">
            <v>BQKD200048</v>
          </cell>
          <cell r="AB15089" t="str">
            <v>Sales call carried out for HMR collection</v>
          </cell>
        </row>
        <row r="15090">
          <cell r="A15090">
            <v>44961.688530092601</v>
          </cell>
          <cell r="B15090">
            <v>5000</v>
          </cell>
          <cell r="F15090" t="str">
            <v>CC-00830919</v>
          </cell>
          <cell r="J15090" t="str">
            <v>Sales Call</v>
          </cell>
          <cell r="R15090" t="str">
            <v>BPLD200068</v>
          </cell>
          <cell r="AB15090" t="str">
            <v>Sales call carried out for HMR collection</v>
          </cell>
        </row>
        <row r="15091">
          <cell r="A15091">
            <v>44961.685891203699</v>
          </cell>
          <cell r="B15091">
            <v>5500</v>
          </cell>
          <cell r="F15091" t="str">
            <v>CC-00830913</v>
          </cell>
          <cell r="J15091" t="str">
            <v>Sales Call</v>
          </cell>
          <cell r="R15091" t="str">
            <v>BQKD200047</v>
          </cell>
          <cell r="AB15091" t="str">
            <v>Sales call carried out for HMR collection</v>
          </cell>
        </row>
        <row r="15092">
          <cell r="A15092">
            <v>44961.682395833297</v>
          </cell>
          <cell r="B15092">
            <v>6476</v>
          </cell>
          <cell r="F15092" t="str">
            <v>CC-00830908</v>
          </cell>
          <cell r="J15092" t="str">
            <v>Sales Call</v>
          </cell>
          <cell r="R15092" t="str">
            <v>BSKD161467</v>
          </cell>
          <cell r="AB15092" t="str">
            <v>Sales call carried out for HMR collection</v>
          </cell>
        </row>
        <row r="15093">
          <cell r="A15093">
            <v>44961.679618055598</v>
          </cell>
          <cell r="B15093">
            <v>3580</v>
          </cell>
          <cell r="F15093" t="str">
            <v>CC-00830905</v>
          </cell>
          <cell r="J15093" t="str">
            <v>Sales Call</v>
          </cell>
          <cell r="R15093" t="str">
            <v>BQID160519</v>
          </cell>
          <cell r="AB15093" t="str">
            <v>Sales call carried out for HMR collection</v>
          </cell>
        </row>
        <row r="15094">
          <cell r="A15094">
            <v>44961.677187499998</v>
          </cell>
          <cell r="B15094">
            <v>3950</v>
          </cell>
          <cell r="F15094" t="str">
            <v>CC-00830896</v>
          </cell>
          <cell r="J15094" t="str">
            <v>Sales Call</v>
          </cell>
          <cell r="R15094" t="str">
            <v>BRAD160816</v>
          </cell>
          <cell r="AB15094" t="str">
            <v>Sales call carried out for HMR collection</v>
          </cell>
        </row>
        <row r="15095">
          <cell r="A15095">
            <v>44961.674895833297</v>
          </cell>
          <cell r="B15095">
            <v>8500</v>
          </cell>
          <cell r="F15095" t="str">
            <v>CC-00830891</v>
          </cell>
          <cell r="J15095" t="str">
            <v>Sales Call</v>
          </cell>
          <cell r="R15095" t="str">
            <v>BQED160244</v>
          </cell>
          <cell r="AB15095" t="str">
            <v>Sales call carried out for HMR collection</v>
          </cell>
        </row>
        <row r="15096">
          <cell r="A15096">
            <v>44961.672303240703</v>
          </cell>
          <cell r="B15096">
            <v>3800</v>
          </cell>
          <cell r="F15096" t="str">
            <v>CC-00830885</v>
          </cell>
          <cell r="J15096" t="str">
            <v>Sales Call</v>
          </cell>
          <cell r="R15096" t="str">
            <v>BRJD160600</v>
          </cell>
          <cell r="AB15096" t="str">
            <v>Sales call carried out for HMR collection</v>
          </cell>
        </row>
        <row r="15097">
          <cell r="A15097">
            <v>44961.6696296296</v>
          </cell>
          <cell r="B15097">
            <v>2800</v>
          </cell>
          <cell r="F15097" t="str">
            <v>CC-00830877</v>
          </cell>
          <cell r="J15097" t="str">
            <v>Sales Call</v>
          </cell>
          <cell r="R15097" t="str">
            <v>BRCD160998</v>
          </cell>
          <cell r="AB15097" t="str">
            <v>Sales call carried out for HMR collection</v>
          </cell>
        </row>
        <row r="15098">
          <cell r="A15098">
            <v>44961.667326388902</v>
          </cell>
          <cell r="B15098">
            <v>2600</v>
          </cell>
          <cell r="F15098" t="str">
            <v>CC-00830869</v>
          </cell>
          <cell r="J15098" t="str">
            <v>Sales Call</v>
          </cell>
          <cell r="R15098" t="str">
            <v>GPLL150106</v>
          </cell>
          <cell r="AB15098" t="str">
            <v>Sales call carried out for HMR collection</v>
          </cell>
        </row>
        <row r="15099">
          <cell r="A15099">
            <v>44961.664004629602</v>
          </cell>
          <cell r="B15099">
            <v>6350</v>
          </cell>
          <cell r="F15099" t="str">
            <v>CC-00830859</v>
          </cell>
          <cell r="J15099" t="str">
            <v>Sales Call</v>
          </cell>
          <cell r="R15099" t="str">
            <v>BRBD160856</v>
          </cell>
          <cell r="AB15099" t="str">
            <v>Sales call carried out for HMR collection</v>
          </cell>
        </row>
        <row r="15100">
          <cell r="A15100">
            <v>44961.660011574102</v>
          </cell>
          <cell r="B15100">
            <v>7010</v>
          </cell>
          <cell r="F15100" t="str">
            <v>CC-00830848</v>
          </cell>
          <cell r="J15100" t="str">
            <v>Sales Call</v>
          </cell>
          <cell r="R15100" t="str">
            <v>BNBD160162</v>
          </cell>
          <cell r="AB15100" t="str">
            <v>Sales call carried out for HMR collection</v>
          </cell>
        </row>
        <row r="15101">
          <cell r="A15101">
            <v>44961.656076388899</v>
          </cell>
          <cell r="B15101">
            <v>301</v>
          </cell>
          <cell r="F15101" t="str">
            <v>CC-00830837</v>
          </cell>
          <cell r="J15101" t="str">
            <v>Sales Call</v>
          </cell>
          <cell r="R15101" t="str">
            <v>BVKD163026</v>
          </cell>
          <cell r="AB15101" t="str">
            <v>Sales call carried out for HMR collection</v>
          </cell>
        </row>
        <row r="15102">
          <cell r="A15102">
            <v>44961.651423611103</v>
          </cell>
          <cell r="B15102">
            <v>3615</v>
          </cell>
          <cell r="F15102" t="str">
            <v>CC-00830829</v>
          </cell>
          <cell r="J15102" t="str">
            <v>Sales Call</v>
          </cell>
          <cell r="R15102" t="str">
            <v>BUAD162630</v>
          </cell>
          <cell r="AB15102" t="str">
            <v>Sales call carried out for HMR collection</v>
          </cell>
        </row>
        <row r="15103">
          <cell r="A15103">
            <v>44961.648472222201</v>
          </cell>
          <cell r="B15103">
            <v>587</v>
          </cell>
          <cell r="F15103" t="str">
            <v>CC-00830825</v>
          </cell>
          <cell r="J15103" t="str">
            <v>Sales Call</v>
          </cell>
          <cell r="R15103" t="str">
            <v>BUAD121111</v>
          </cell>
          <cell r="AB15103" t="str">
            <v>Sales call carried out for HMR collection</v>
          </cell>
        </row>
        <row r="15104">
          <cell r="A15104">
            <v>44961.645567129599</v>
          </cell>
          <cell r="B15104">
            <v>950</v>
          </cell>
          <cell r="F15104" t="str">
            <v>CC-00830819</v>
          </cell>
          <cell r="J15104" t="str">
            <v>Sales Call</v>
          </cell>
          <cell r="R15104" t="str">
            <v>BTID162377</v>
          </cell>
          <cell r="AB15104" t="str">
            <v>Sales call carried out for HMR collection</v>
          </cell>
        </row>
        <row r="15105">
          <cell r="A15105">
            <v>44961.643518518496</v>
          </cell>
          <cell r="B15105">
            <v>17228</v>
          </cell>
          <cell r="F15105" t="str">
            <v>CC-00830811</v>
          </cell>
          <cell r="J15105" t="str">
            <v>Schedule Service</v>
          </cell>
          <cell r="R15105" t="str">
            <v>BSDS043254</v>
          </cell>
          <cell r="AB15105" t="str">
            <v>We visited site and service done during in service change the parts are Air filter and oil filter.</v>
          </cell>
        </row>
        <row r="15106">
          <cell r="A15106">
            <v>44961.640520833302</v>
          </cell>
          <cell r="B15106">
            <v>1260</v>
          </cell>
          <cell r="F15106" t="str">
            <v>CC-00830804</v>
          </cell>
          <cell r="J15106" t="str">
            <v>Sales Call</v>
          </cell>
          <cell r="R15106" t="str">
            <v>BTID162392</v>
          </cell>
          <cell r="AB15106" t="str">
            <v>Sales call carried out for HMR collection</v>
          </cell>
        </row>
        <row r="15107">
          <cell r="A15107">
            <v>44961.634664351899</v>
          </cell>
          <cell r="B15107">
            <v>3125</v>
          </cell>
          <cell r="F15107" t="str">
            <v>CC-00830786</v>
          </cell>
          <cell r="J15107" t="str">
            <v>Sales Call</v>
          </cell>
          <cell r="R15107" t="str">
            <v>BSID161973</v>
          </cell>
          <cell r="AB15107" t="str">
            <v>Sales call carried out for HMR collection</v>
          </cell>
        </row>
        <row r="15108">
          <cell r="A15108">
            <v>44961.632280092599</v>
          </cell>
          <cell r="B15108">
            <v>3950</v>
          </cell>
          <cell r="F15108" t="str">
            <v>CC-00830777</v>
          </cell>
          <cell r="J15108" t="str">
            <v>Sales Call</v>
          </cell>
          <cell r="R15108" t="str">
            <v>BSKD161462</v>
          </cell>
          <cell r="AB15108" t="str">
            <v>Sales call carried out for HMR collection</v>
          </cell>
        </row>
        <row r="15109">
          <cell r="A15109">
            <v>44961.614826388897</v>
          </cell>
          <cell r="B15109"/>
          <cell r="F15109" t="str">
            <v>CC-00830748</v>
          </cell>
          <cell r="J15109" t="str">
            <v>Pre Commissioning</v>
          </cell>
          <cell r="R15109"/>
          <cell r="AB15109"/>
        </row>
        <row r="15110">
          <cell r="A15110">
            <v>44961.614328703698</v>
          </cell>
          <cell r="B15110"/>
          <cell r="F15110" t="str">
            <v>CC-00830747</v>
          </cell>
          <cell r="J15110" t="str">
            <v>Pre Commissioning</v>
          </cell>
          <cell r="R15110"/>
          <cell r="AB15110"/>
        </row>
        <row r="15111">
          <cell r="A15111">
            <v>44961.462847222203</v>
          </cell>
          <cell r="B15111">
            <v>17906</v>
          </cell>
          <cell r="F15111" t="str">
            <v>CC-00830424</v>
          </cell>
          <cell r="J15111" t="str">
            <v>Schedule Service</v>
          </cell>
          <cell r="R15111" t="str">
            <v>BSCS037449</v>
          </cell>
          <cell r="AB15111" t="str">
            <v>Change all valve kit like Solenoid valve kit, intake valve kit, BDV kit, ADV kit, MPV kit</v>
          </cell>
        </row>
        <row r="15112">
          <cell r="A15112">
            <v>44960.749224537001</v>
          </cell>
          <cell r="B15112">
            <v>1630</v>
          </cell>
          <cell r="F15112" t="str">
            <v>CC-00830150</v>
          </cell>
          <cell r="J15112" t="str">
            <v>Sales Call</v>
          </cell>
          <cell r="R15112" t="str">
            <v>BSKD161476</v>
          </cell>
          <cell r="AB15112" t="str">
            <v>Sales call carried out for HMR collections</v>
          </cell>
        </row>
        <row r="15113">
          <cell r="A15113">
            <v>44960.746296296304</v>
          </cell>
          <cell r="B15113">
            <v>1520</v>
          </cell>
          <cell r="F15113" t="str">
            <v>CC-00830147</v>
          </cell>
          <cell r="J15113" t="str">
            <v>Sales Call</v>
          </cell>
          <cell r="R15113" t="str">
            <v>BSLD161503</v>
          </cell>
          <cell r="AB15113" t="str">
            <v>Sales call carried out for HMR collections</v>
          </cell>
        </row>
        <row r="15114">
          <cell r="A15114">
            <v>44960.7427314815</v>
          </cell>
          <cell r="B15114">
            <v>3541</v>
          </cell>
          <cell r="F15114" t="str">
            <v>CC-00830141</v>
          </cell>
          <cell r="J15114" t="str">
            <v>Sales Call</v>
          </cell>
          <cell r="R15114" t="str">
            <v>BRCD160978</v>
          </cell>
          <cell r="AB15114" t="str">
            <v>Sales call carried out for HMR collections</v>
          </cell>
        </row>
        <row r="15115">
          <cell r="A15115">
            <v>44960.7088194444</v>
          </cell>
          <cell r="B15115">
            <v>30340</v>
          </cell>
          <cell r="F15115" t="str">
            <v>CC-00830072</v>
          </cell>
          <cell r="J15115" t="str">
            <v>Schedule Service</v>
          </cell>
          <cell r="R15115" t="str">
            <v>BSJS035917</v>
          </cell>
          <cell r="AB15115" t="str">
            <v>Today we attend the customer site for general service so we change parts 1 separator now machine running ok</v>
          </cell>
        </row>
        <row r="15116">
          <cell r="A15116">
            <v>44960.708090277803</v>
          </cell>
          <cell r="B15116">
            <v>23738</v>
          </cell>
          <cell r="F15116" t="str">
            <v>CC-00830070</v>
          </cell>
          <cell r="J15116" t="str">
            <v>Schedule Service</v>
          </cell>
          <cell r="R15116" t="str">
            <v>BSDS037710</v>
          </cell>
          <cell r="AB15116" t="str">
            <v>Today we attend the customer site for general service so we change parts valve kit now machine running ok</v>
          </cell>
        </row>
        <row r="15117">
          <cell r="A15117">
            <v>44960.705995370401</v>
          </cell>
          <cell r="B15117">
            <v>30340</v>
          </cell>
          <cell r="F15117" t="str">
            <v>CC-00830064</v>
          </cell>
          <cell r="J15117" t="str">
            <v>Sales Call</v>
          </cell>
          <cell r="R15117" t="str">
            <v>BSJS035917</v>
          </cell>
          <cell r="AB15117" t="str">
            <v>Sales call carried out for HMR collection</v>
          </cell>
        </row>
        <row r="15118">
          <cell r="A15118">
            <v>44960.704768518503</v>
          </cell>
          <cell r="B15118">
            <v>23738</v>
          </cell>
          <cell r="F15118" t="str">
            <v>CC-00830060</v>
          </cell>
          <cell r="J15118" t="str">
            <v>Sales Call</v>
          </cell>
          <cell r="R15118" t="str">
            <v>BSDS037710</v>
          </cell>
          <cell r="AB15118" t="str">
            <v>Sales call carried out for HMR collection</v>
          </cell>
        </row>
        <row r="15119">
          <cell r="A15119">
            <v>44960.701574074097</v>
          </cell>
          <cell r="B15119">
            <v>4320</v>
          </cell>
          <cell r="F15119" t="str">
            <v>CC-00830056</v>
          </cell>
          <cell r="J15119" t="str">
            <v>Sales Call</v>
          </cell>
          <cell r="R15119" t="str">
            <v>BRCD160948</v>
          </cell>
          <cell r="AB15119" t="str">
            <v>Sales call carried out for HMR collection</v>
          </cell>
        </row>
        <row r="15120">
          <cell r="A15120">
            <v>44960.699212963002</v>
          </cell>
          <cell r="B15120">
            <v>900</v>
          </cell>
          <cell r="F15120" t="str">
            <v>CC-00830053</v>
          </cell>
          <cell r="J15120" t="str">
            <v>Sales Call</v>
          </cell>
          <cell r="R15120" t="str">
            <v>BIED200036</v>
          </cell>
          <cell r="AB15120" t="str">
            <v>Sales call carried out for HMR collection</v>
          </cell>
        </row>
        <row r="15121">
          <cell r="A15121">
            <v>44960.6965277778</v>
          </cell>
          <cell r="B15121">
            <v>4500</v>
          </cell>
          <cell r="F15121" t="str">
            <v>CC-00830046</v>
          </cell>
          <cell r="J15121" t="str">
            <v>Sales Call</v>
          </cell>
          <cell r="R15121" t="str">
            <v>BQED160222</v>
          </cell>
          <cell r="AB15121" t="str">
            <v>Sales call carried out for HMR collection</v>
          </cell>
        </row>
        <row r="15122">
          <cell r="A15122">
            <v>44960.694178240701</v>
          </cell>
          <cell r="B15122">
            <v>1920</v>
          </cell>
          <cell r="F15122" t="str">
            <v>CC-00830038</v>
          </cell>
          <cell r="J15122" t="str">
            <v>Sales Call</v>
          </cell>
          <cell r="R15122" t="str">
            <v>BPID120091</v>
          </cell>
          <cell r="AB15122" t="str">
            <v>Sales call carried out for HMR collection</v>
          </cell>
        </row>
        <row r="15123">
          <cell r="A15123">
            <v>44960.691388888903</v>
          </cell>
          <cell r="B15123">
            <v>2500</v>
          </cell>
          <cell r="F15123" t="str">
            <v>CC-00830030</v>
          </cell>
          <cell r="J15123" t="str">
            <v>Sales Call</v>
          </cell>
          <cell r="R15123" t="str">
            <v>BRJD160598</v>
          </cell>
          <cell r="AB15123" t="str">
            <v>Sales call carried out for HMR collection</v>
          </cell>
        </row>
        <row r="15124">
          <cell r="A15124">
            <v>44960.688460648104</v>
          </cell>
          <cell r="B15124">
            <v>2940</v>
          </cell>
          <cell r="F15124" t="str">
            <v>CC-00830024</v>
          </cell>
          <cell r="J15124" t="str">
            <v>Sales Call</v>
          </cell>
          <cell r="R15124" t="str">
            <v>BRKD160653</v>
          </cell>
          <cell r="AB15124" t="str">
            <v>Sales call carried out for HMR collection</v>
          </cell>
        </row>
        <row r="15125">
          <cell r="A15125">
            <v>44960.685787037</v>
          </cell>
          <cell r="B15125">
            <v>1200</v>
          </cell>
          <cell r="F15125" t="str">
            <v>CC-00830018</v>
          </cell>
          <cell r="J15125" t="str">
            <v>Sales Call</v>
          </cell>
          <cell r="R15125" t="str">
            <v>BPGD220035</v>
          </cell>
          <cell r="AB15125" t="str">
            <v>Sales call carried out for HMR collection</v>
          </cell>
        </row>
        <row r="15126">
          <cell r="A15126">
            <v>44960.683263888903</v>
          </cell>
          <cell r="B15126">
            <v>5140</v>
          </cell>
          <cell r="F15126" t="str">
            <v>CC-00830012</v>
          </cell>
          <cell r="J15126" t="str">
            <v>Sales Call</v>
          </cell>
          <cell r="R15126" t="str">
            <v>BRDD161036</v>
          </cell>
          <cell r="AB15126" t="str">
            <v>Sales call carried out for HMR collection</v>
          </cell>
        </row>
        <row r="15127">
          <cell r="A15127">
            <v>44960.680868055599</v>
          </cell>
          <cell r="B15127">
            <v>7242</v>
          </cell>
          <cell r="F15127" t="str">
            <v>CC-00830009</v>
          </cell>
          <cell r="J15127" t="str">
            <v>Sales Call</v>
          </cell>
          <cell r="R15127" t="str">
            <v>BQCD160129</v>
          </cell>
          <cell r="AB15127" t="str">
            <v>Sales call carried out for HMR collection</v>
          </cell>
        </row>
        <row r="15128">
          <cell r="A15128">
            <v>44960.678391203699</v>
          </cell>
          <cell r="B15128">
            <v>7400</v>
          </cell>
          <cell r="F15128" t="str">
            <v>CC-00830004</v>
          </cell>
          <cell r="J15128" t="str">
            <v>Sales Call</v>
          </cell>
          <cell r="R15128" t="str">
            <v>BQJD160027</v>
          </cell>
          <cell r="AB15128" t="str">
            <v>Sales call carried out for HMR collection</v>
          </cell>
        </row>
        <row r="15129">
          <cell r="A15129">
            <v>44960.675937499997</v>
          </cell>
          <cell r="B15129">
            <v>7690</v>
          </cell>
          <cell r="F15129" t="str">
            <v>CC-00829996</v>
          </cell>
          <cell r="J15129" t="str">
            <v>Sales Call</v>
          </cell>
          <cell r="R15129" t="str">
            <v>BRHD161304</v>
          </cell>
          <cell r="AB15129" t="str">
            <v>Sales call carried out for HMR collection</v>
          </cell>
        </row>
        <row r="15130">
          <cell r="A15130">
            <v>44960.673437500001</v>
          </cell>
          <cell r="B15130">
            <v>9090</v>
          </cell>
          <cell r="F15130" t="str">
            <v>CC-00829992</v>
          </cell>
          <cell r="J15130" t="str">
            <v>Sales Call</v>
          </cell>
          <cell r="R15130" t="str">
            <v>BRGD161233</v>
          </cell>
          <cell r="AB15130" t="str">
            <v>Sales call carried out for HMR collection</v>
          </cell>
        </row>
        <row r="15131">
          <cell r="A15131">
            <v>44960.671168981498</v>
          </cell>
          <cell r="B15131">
            <v>4070</v>
          </cell>
          <cell r="F15131" t="str">
            <v>CC-00829988</v>
          </cell>
          <cell r="J15131" t="str">
            <v>Sales Call</v>
          </cell>
          <cell r="R15131" t="str">
            <v>BSAD161582</v>
          </cell>
          <cell r="AB15131" t="str">
            <v>Sales call carried out for HMR collection</v>
          </cell>
        </row>
        <row r="15132">
          <cell r="A15132">
            <v>44960.667893518497</v>
          </cell>
          <cell r="B15132">
            <v>4855</v>
          </cell>
          <cell r="F15132" t="str">
            <v>CC-00829983</v>
          </cell>
          <cell r="J15132" t="str">
            <v>Sales Call</v>
          </cell>
          <cell r="R15132" t="str">
            <v>BSID161968</v>
          </cell>
          <cell r="AB15132" t="str">
            <v>Sales call carried out for HMR collection</v>
          </cell>
        </row>
        <row r="15133">
          <cell r="A15133">
            <v>44960.6649189815</v>
          </cell>
          <cell r="B15133">
            <v>2350</v>
          </cell>
          <cell r="F15133" t="str">
            <v>CC-00829972</v>
          </cell>
          <cell r="J15133" t="str">
            <v>Sales Call</v>
          </cell>
          <cell r="R15133" t="str">
            <v>BSID220375</v>
          </cell>
          <cell r="AB15133" t="str">
            <v>Sales call carried out for HMR collection</v>
          </cell>
        </row>
        <row r="15134">
          <cell r="A15134">
            <v>44960.662465277797</v>
          </cell>
          <cell r="B15134">
            <v>3085</v>
          </cell>
          <cell r="F15134" t="str">
            <v>CC-00829967</v>
          </cell>
          <cell r="J15134" t="str">
            <v>Sales Call</v>
          </cell>
          <cell r="R15134" t="str">
            <v>BSID161979</v>
          </cell>
          <cell r="AB15134" t="str">
            <v>Sales call carried out for HMR collection</v>
          </cell>
        </row>
        <row r="15135">
          <cell r="A15135">
            <v>44960.660150463002</v>
          </cell>
          <cell r="B15135">
            <v>2210</v>
          </cell>
          <cell r="F15135" t="str">
            <v>CC-00829964</v>
          </cell>
          <cell r="J15135" t="str">
            <v>Sales Call</v>
          </cell>
          <cell r="R15135" t="str">
            <v>BSED161766</v>
          </cell>
          <cell r="AB15135" t="str">
            <v>Sales call carried out for HMR collection</v>
          </cell>
        </row>
        <row r="15136">
          <cell r="A15136">
            <v>44960.658043981501</v>
          </cell>
          <cell r="B15136">
            <v>1773</v>
          </cell>
          <cell r="F15136" t="str">
            <v>CC-00829962</v>
          </cell>
          <cell r="J15136" t="str">
            <v>Sales Call</v>
          </cell>
          <cell r="R15136" t="str">
            <v>BSHD161938</v>
          </cell>
          <cell r="AB15136" t="str">
            <v>Sales call carried out for HMR collection</v>
          </cell>
        </row>
        <row r="15137">
          <cell r="A15137">
            <v>44960.654953703699</v>
          </cell>
          <cell r="B15137">
            <v>6680</v>
          </cell>
          <cell r="F15137" t="str">
            <v>CC-00829953</v>
          </cell>
          <cell r="J15137" t="str">
            <v>Sales Call</v>
          </cell>
          <cell r="R15137" t="str">
            <v>BTKD162074</v>
          </cell>
          <cell r="AB15137" t="str">
            <v>Sales call carried out for HMR collection</v>
          </cell>
        </row>
        <row r="15138">
          <cell r="A15138">
            <v>44960.652777777803</v>
          </cell>
          <cell r="B15138">
            <v>3300</v>
          </cell>
          <cell r="F15138" t="str">
            <v>CC-00829948</v>
          </cell>
          <cell r="J15138" t="str">
            <v>Sales Call</v>
          </cell>
          <cell r="R15138" t="str">
            <v>BTKD162077</v>
          </cell>
          <cell r="AB15138" t="str">
            <v>Sales call carried out for HMR collection</v>
          </cell>
        </row>
        <row r="15139">
          <cell r="A15139">
            <v>44960.650405092601</v>
          </cell>
          <cell r="B15139">
            <v>3942</v>
          </cell>
          <cell r="F15139" t="str">
            <v>CC-00829941</v>
          </cell>
          <cell r="J15139" t="str">
            <v>Sales Call</v>
          </cell>
          <cell r="R15139" t="str">
            <v>BSJD161378</v>
          </cell>
          <cell r="AB15139" t="str">
            <v>Sales call carried out for HMR collection</v>
          </cell>
        </row>
        <row r="15140">
          <cell r="A15140">
            <v>44960.648101851897</v>
          </cell>
          <cell r="B15140">
            <v>4090</v>
          </cell>
          <cell r="F15140" t="str">
            <v>CC-00829934</v>
          </cell>
          <cell r="J15140" t="str">
            <v>Sales Call</v>
          </cell>
          <cell r="R15140" t="str">
            <v>BSJD161422</v>
          </cell>
          <cell r="AB15140" t="str">
            <v>Sales call carried out for HMR collection</v>
          </cell>
        </row>
        <row r="15141">
          <cell r="A15141">
            <v>44960.645636574103</v>
          </cell>
          <cell r="B15141">
            <v>4705</v>
          </cell>
          <cell r="F15141" t="str">
            <v>CC-00829924</v>
          </cell>
          <cell r="J15141" t="str">
            <v>Sales Call</v>
          </cell>
          <cell r="R15141" t="str">
            <v>BSLD230358</v>
          </cell>
          <cell r="AB15141" t="str">
            <v>Sales call carried out for HMR collection</v>
          </cell>
        </row>
        <row r="15142">
          <cell r="A15142">
            <v>44960.643310185202</v>
          </cell>
          <cell r="B15142">
            <v>3325</v>
          </cell>
          <cell r="F15142" t="str">
            <v>CC-00829913</v>
          </cell>
          <cell r="J15142" t="str">
            <v>Sales Call</v>
          </cell>
          <cell r="R15142" t="str">
            <v>BSLD230361</v>
          </cell>
          <cell r="AB15142" t="str">
            <v>Sales call carried out for HMR collection</v>
          </cell>
        </row>
        <row r="15143">
          <cell r="A15143">
            <v>44960.641157407401</v>
          </cell>
          <cell r="B15143">
            <v>3510</v>
          </cell>
          <cell r="F15143" t="str">
            <v>CC-00829905</v>
          </cell>
          <cell r="J15143" t="str">
            <v>Sales Call</v>
          </cell>
          <cell r="R15143" t="str">
            <v>BSKD200409</v>
          </cell>
          <cell r="AB15143" t="str">
            <v>Sales call carried out for HMR collection</v>
          </cell>
        </row>
        <row r="15144">
          <cell r="A15144">
            <v>44960.638854166697</v>
          </cell>
          <cell r="B15144">
            <v>950</v>
          </cell>
          <cell r="F15144" t="str">
            <v>CC-00829899</v>
          </cell>
          <cell r="J15144" t="str">
            <v>Sales Call</v>
          </cell>
          <cell r="R15144" t="str">
            <v>BTKD200646</v>
          </cell>
          <cell r="AB15144" t="str">
            <v>Sales call carried out for HMR collection</v>
          </cell>
        </row>
        <row r="15145">
          <cell r="A15145">
            <v>44960.636678240699</v>
          </cell>
          <cell r="B15145">
            <v>2800</v>
          </cell>
          <cell r="F15145" t="str">
            <v>CC-00829897</v>
          </cell>
          <cell r="J15145" t="str">
            <v>Sales Call</v>
          </cell>
          <cell r="R15145" t="str">
            <v>BTJD162038</v>
          </cell>
          <cell r="AB15145" t="str">
            <v>Sales call carried out for HMR collection</v>
          </cell>
        </row>
        <row r="15146">
          <cell r="A15146">
            <v>44960.6342939815</v>
          </cell>
          <cell r="B15146">
            <v>5435</v>
          </cell>
          <cell r="F15146" t="str">
            <v>CC-00829891</v>
          </cell>
          <cell r="J15146" t="str">
            <v>Sales Call</v>
          </cell>
          <cell r="R15146" t="str">
            <v>BSFD161795</v>
          </cell>
          <cell r="AB15146" t="str">
            <v>Sales call carried out for HMR collection</v>
          </cell>
        </row>
        <row r="15147">
          <cell r="A15147">
            <v>44960.6320949074</v>
          </cell>
          <cell r="B15147">
            <v>496</v>
          </cell>
          <cell r="F15147" t="str">
            <v>CC-00829886</v>
          </cell>
          <cell r="J15147" t="str">
            <v>Sales Call</v>
          </cell>
          <cell r="R15147" t="str">
            <v>BSHD120746</v>
          </cell>
          <cell r="AB15147" t="str">
            <v>Sales call carried out for HMR collection</v>
          </cell>
        </row>
        <row r="15148">
          <cell r="A15148">
            <v>44960.629583333299</v>
          </cell>
          <cell r="B15148">
            <v>496</v>
          </cell>
          <cell r="F15148" t="str">
            <v>CC-00829881</v>
          </cell>
          <cell r="J15148" t="str">
            <v>Sales Call</v>
          </cell>
          <cell r="R15148" t="str">
            <v>BSHD120743</v>
          </cell>
          <cell r="AB15148" t="str">
            <v>Sales call carried out for HMR collection</v>
          </cell>
        </row>
        <row r="15149">
          <cell r="A15149">
            <v>44960.627164351798</v>
          </cell>
          <cell r="B15149">
            <v>7550</v>
          </cell>
          <cell r="F15149" t="str">
            <v>CC-00829877</v>
          </cell>
          <cell r="J15149" t="str">
            <v>Sales Call</v>
          </cell>
          <cell r="R15149" t="str">
            <v>BSCD161691</v>
          </cell>
          <cell r="AB15149" t="str">
            <v>Sales call carried out for HMR collection</v>
          </cell>
        </row>
        <row r="15150">
          <cell r="A15150">
            <v>44960.623912037001</v>
          </cell>
          <cell r="B15150">
            <v>1615</v>
          </cell>
          <cell r="F15150" t="str">
            <v>CC-00829862</v>
          </cell>
          <cell r="J15150" t="str">
            <v>Sales Call</v>
          </cell>
          <cell r="R15150" t="str">
            <v>BNFD210070</v>
          </cell>
          <cell r="AB15150" t="str">
            <v>Sales call carried out for HMR collection</v>
          </cell>
        </row>
        <row r="15151">
          <cell r="A15151">
            <v>44960.574837963002</v>
          </cell>
          <cell r="B15151">
            <v>1988</v>
          </cell>
          <cell r="F15151" t="str">
            <v>CC-00829761</v>
          </cell>
          <cell r="J15151" t="str">
            <v>Schedule Service</v>
          </cell>
          <cell r="R15151" t="str">
            <v>BVFS039912</v>
          </cell>
          <cell r="AB15151" t="str">
            <v>Change air filter and oil filter</v>
          </cell>
        </row>
        <row r="15152">
          <cell r="A15152">
            <v>44960.573344907403</v>
          </cell>
          <cell r="B15152">
            <v>28413</v>
          </cell>
          <cell r="F15152" t="str">
            <v>CC-00829756</v>
          </cell>
          <cell r="J15152" t="str">
            <v>Schedule Service</v>
          </cell>
          <cell r="R15152" t="str">
            <v>BLIS031950</v>
          </cell>
          <cell r="AB15152" t="str">
            <v>Change air filter and oil filter</v>
          </cell>
        </row>
        <row r="15153">
          <cell r="A15153">
            <v>44960.565960648099</v>
          </cell>
          <cell r="B15153">
            <v>1800</v>
          </cell>
          <cell r="F15153" t="str">
            <v>CC-00829732</v>
          </cell>
          <cell r="J15153" t="str">
            <v>Sales Call</v>
          </cell>
          <cell r="R15153" t="str">
            <v>BVLD163067</v>
          </cell>
          <cell r="AB15153" t="str">
            <v>Sales call carried out for HMR collection</v>
          </cell>
        </row>
        <row r="15154">
          <cell r="A15154">
            <v>44960.561203703699</v>
          </cell>
          <cell r="B15154">
            <v>1990</v>
          </cell>
          <cell r="F15154" t="str">
            <v>CC-00829718</v>
          </cell>
          <cell r="J15154" t="str">
            <v>Sales Call</v>
          </cell>
          <cell r="R15154" t="str">
            <v>BVLD163040</v>
          </cell>
          <cell r="AB15154" t="str">
            <v>Sales call carried out for HMR collection</v>
          </cell>
        </row>
        <row r="15155">
          <cell r="A15155">
            <v>44960.557962963001</v>
          </cell>
          <cell r="B15155">
            <v>1110</v>
          </cell>
          <cell r="F15155" t="str">
            <v>CC-00829706</v>
          </cell>
          <cell r="J15155" t="str">
            <v>Sales Call</v>
          </cell>
          <cell r="R15155" t="str">
            <v>BVKD163010</v>
          </cell>
          <cell r="AB15155" t="str">
            <v>Sales call carried out for HMR collection</v>
          </cell>
        </row>
        <row r="15156">
          <cell r="A15156">
            <v>44960.5546412037</v>
          </cell>
          <cell r="B15156">
            <v>620</v>
          </cell>
          <cell r="F15156" t="str">
            <v>CC-00829697</v>
          </cell>
          <cell r="J15156" t="str">
            <v>Sales Call</v>
          </cell>
          <cell r="R15156" t="str">
            <v>BVJD162957</v>
          </cell>
          <cell r="AB15156" t="str">
            <v>Sales call carried out for HMR collection</v>
          </cell>
        </row>
        <row r="15157">
          <cell r="A15157">
            <v>44960.552002314798</v>
          </cell>
          <cell r="B15157">
            <v>3389</v>
          </cell>
          <cell r="F15157" t="str">
            <v>CC-00829690</v>
          </cell>
          <cell r="J15157" t="str">
            <v>Sales Call</v>
          </cell>
          <cell r="R15157" t="str">
            <v>BUID162912</v>
          </cell>
          <cell r="AB15157" t="str">
            <v>Sales call carried out for HMR collection</v>
          </cell>
        </row>
        <row r="15158">
          <cell r="A15158">
            <v>44960.548472222203</v>
          </cell>
          <cell r="B15158">
            <v>2300</v>
          </cell>
          <cell r="F15158" t="str">
            <v>CC-00829677</v>
          </cell>
          <cell r="J15158" t="str">
            <v>Sales Call</v>
          </cell>
          <cell r="R15158" t="str">
            <v>BUAD162634</v>
          </cell>
          <cell r="AB15158" t="str">
            <v>Sales call carried out for HMR collection</v>
          </cell>
        </row>
        <row r="15159">
          <cell r="A15159">
            <v>44960.544606481497</v>
          </cell>
          <cell r="B15159">
            <v>2100</v>
          </cell>
          <cell r="F15159" t="str">
            <v>CC-00829673</v>
          </cell>
          <cell r="J15159" t="str">
            <v>Sales Call</v>
          </cell>
          <cell r="R15159" t="str">
            <v>BUID162953</v>
          </cell>
          <cell r="AB15159" t="str">
            <v>Sales call carried out for HMR collection</v>
          </cell>
        </row>
        <row r="15160">
          <cell r="A15160">
            <v>44960.5406828704</v>
          </cell>
          <cell r="B15160">
            <v>3615</v>
          </cell>
          <cell r="F15160" t="str">
            <v>CC-00829670</v>
          </cell>
          <cell r="J15160" t="str">
            <v>Sales Call</v>
          </cell>
          <cell r="R15160" t="str">
            <v>BUAD162630</v>
          </cell>
          <cell r="AB15160" t="str">
            <v>Sales call carried out for HMR collection</v>
          </cell>
        </row>
        <row r="15161">
          <cell r="A15161">
            <v>44960.535902777803</v>
          </cell>
          <cell r="B15161">
            <v>950</v>
          </cell>
          <cell r="F15161" t="str">
            <v>CC-00829663</v>
          </cell>
          <cell r="J15161" t="str">
            <v>Sales Call</v>
          </cell>
          <cell r="R15161" t="str">
            <v>BUID162940</v>
          </cell>
          <cell r="AB15161" t="str">
            <v>Sales call carried out for HMR collection</v>
          </cell>
        </row>
        <row r="15162">
          <cell r="A15162">
            <v>44960.5333680556</v>
          </cell>
          <cell r="B15162">
            <v>510</v>
          </cell>
          <cell r="F15162" t="str">
            <v>CC-00829652</v>
          </cell>
          <cell r="J15162" t="str">
            <v>Sales Call</v>
          </cell>
          <cell r="R15162" t="str">
            <v>BUFL152860</v>
          </cell>
          <cell r="AB15162" t="str">
            <v>Sales call carried out for HMR collection</v>
          </cell>
        </row>
        <row r="15163">
          <cell r="A15163">
            <v>44960.531053240702</v>
          </cell>
          <cell r="B15163">
            <v>2350</v>
          </cell>
          <cell r="F15163" t="str">
            <v>CC-00829644</v>
          </cell>
          <cell r="J15163" t="str">
            <v>Sales Call</v>
          </cell>
          <cell r="R15163" t="str">
            <v>BUGD162852</v>
          </cell>
          <cell r="AB15163" t="str">
            <v>Sales call carried out for HMR collection</v>
          </cell>
        </row>
        <row r="15164">
          <cell r="A15164">
            <v>44960.528287036999</v>
          </cell>
          <cell r="B15164">
            <v>2400</v>
          </cell>
          <cell r="F15164" t="str">
            <v>CC-00829635</v>
          </cell>
          <cell r="J15164" t="str">
            <v>Sales Call</v>
          </cell>
          <cell r="R15164" t="str">
            <v>BUGD162826</v>
          </cell>
          <cell r="AB15164" t="str">
            <v>Sales call carried out for HMR collection</v>
          </cell>
        </row>
        <row r="15165">
          <cell r="A15165">
            <v>44960.525590277801</v>
          </cell>
          <cell r="B15165">
            <v>3666</v>
          </cell>
          <cell r="F15165" t="str">
            <v>CC-00829625</v>
          </cell>
          <cell r="J15165" t="str">
            <v>Sales Call</v>
          </cell>
          <cell r="R15165" t="str">
            <v>BUFD162814</v>
          </cell>
          <cell r="AB15165" t="str">
            <v>Sales call carried out for HMR collection</v>
          </cell>
        </row>
        <row r="15166">
          <cell r="A15166">
            <v>44960.5223611111</v>
          </cell>
          <cell r="B15166">
            <v>2700</v>
          </cell>
          <cell r="F15166" t="str">
            <v>CC-00829610</v>
          </cell>
          <cell r="J15166" t="str">
            <v>Sales Call</v>
          </cell>
          <cell r="R15166" t="str">
            <v>BTHD162350</v>
          </cell>
          <cell r="AB15166" t="str">
            <v>Sales call carried out for HMR collection</v>
          </cell>
        </row>
        <row r="15167">
          <cell r="A15167">
            <v>44960.519664351901</v>
          </cell>
          <cell r="B15167">
            <v>1396</v>
          </cell>
          <cell r="F15167" t="str">
            <v>CC-00829600</v>
          </cell>
          <cell r="J15167" t="str">
            <v>Sales Call</v>
          </cell>
          <cell r="R15167" t="str">
            <v>BUBD162649</v>
          </cell>
          <cell r="AB15167" t="str">
            <v>Sales call carried out for HMR collection</v>
          </cell>
        </row>
        <row r="15168">
          <cell r="A15168">
            <v>44960.5158912037</v>
          </cell>
          <cell r="B15168">
            <v>6235</v>
          </cell>
          <cell r="F15168" t="str">
            <v>CC-00829596</v>
          </cell>
          <cell r="J15168" t="str">
            <v>Sales Call</v>
          </cell>
          <cell r="R15168" t="str">
            <v>BULD162577</v>
          </cell>
          <cell r="AB15168" t="str">
            <v>Sales call carried out for HMR collection</v>
          </cell>
        </row>
        <row r="15169">
          <cell r="A15169">
            <v>44960.512627314798</v>
          </cell>
          <cell r="B15169">
            <v>3750</v>
          </cell>
          <cell r="F15169" t="str">
            <v>CC-00829590</v>
          </cell>
          <cell r="J15169" t="str">
            <v>Sales Call</v>
          </cell>
          <cell r="R15169" t="str">
            <v>BUCD162696</v>
          </cell>
          <cell r="AB15169" t="str">
            <v>Sales call carried out for HMR collection</v>
          </cell>
        </row>
        <row r="15170">
          <cell r="A15170">
            <v>44960.482523148101</v>
          </cell>
          <cell r="B15170">
            <v>0</v>
          </cell>
          <cell r="F15170" t="str">
            <v>CC-00829525</v>
          </cell>
          <cell r="J15170" t="str">
            <v>Commissioning</v>
          </cell>
          <cell r="R15170" t="str">
            <v>SN21T005035</v>
          </cell>
          <cell r="AB15170" t="str">
            <v>Commissioning don on dated 03-02-2023</v>
          </cell>
        </row>
        <row r="15171">
          <cell r="A15171">
            <v>44960.4777777778</v>
          </cell>
          <cell r="B15171">
            <v>1</v>
          </cell>
          <cell r="F15171" t="str">
            <v>CC-00829517</v>
          </cell>
          <cell r="J15171" t="str">
            <v>Commissioning</v>
          </cell>
          <cell r="R15171" t="str">
            <v>BVKS037559</v>
          </cell>
          <cell r="AB15171" t="str">
            <v>Commissioning done on 03-02-2023</v>
          </cell>
        </row>
        <row r="15172">
          <cell r="A15172">
            <v>44960.4700578704</v>
          </cell>
          <cell r="B15172">
            <v>3615</v>
          </cell>
          <cell r="F15172" t="str">
            <v>CC-00829505</v>
          </cell>
          <cell r="J15172" t="str">
            <v>Complaint - Running With Problem</v>
          </cell>
          <cell r="R15172" t="str">
            <v>BUAD162630</v>
          </cell>
          <cell r="AB15172" t="str">
            <v>Attend the site for unit tripping so check 5 pin rellay found ok, check 4 pin relay found ok, check all sensors found ok, check diesel filter in choked condition so change diesel filter and cloth filter and start the unit found running ok.</v>
          </cell>
        </row>
        <row r="15173">
          <cell r="A15173">
            <v>44959.7360416667</v>
          </cell>
          <cell r="B15173">
            <v>4640</v>
          </cell>
          <cell r="F15173" t="str">
            <v>CC-00829156</v>
          </cell>
          <cell r="J15173" t="str">
            <v>Sales Call</v>
          </cell>
          <cell r="R15173" t="str">
            <v>BULD162568</v>
          </cell>
          <cell r="AB15173" t="str">
            <v>Sales call carried out for HMR collection</v>
          </cell>
        </row>
        <row r="15174">
          <cell r="A15174">
            <v>44959.7328935185</v>
          </cell>
          <cell r="B15174">
            <v>3865</v>
          </cell>
          <cell r="F15174" t="str">
            <v>CC-00829147</v>
          </cell>
          <cell r="J15174" t="str">
            <v>Sales Call</v>
          </cell>
          <cell r="R15174" t="str">
            <v>BUAD162625</v>
          </cell>
          <cell r="AB15174" t="str">
            <v>Sales call carried out for HMR collection</v>
          </cell>
        </row>
        <row r="15175">
          <cell r="A15175">
            <v>44959.729652777802</v>
          </cell>
          <cell r="B15175">
            <v>5780</v>
          </cell>
          <cell r="F15175" t="str">
            <v>CC-00829138</v>
          </cell>
          <cell r="J15175" t="str">
            <v>Sales Call</v>
          </cell>
          <cell r="R15175" t="str">
            <v>BUKD162535</v>
          </cell>
          <cell r="AB15175" t="str">
            <v>Sales call carried out for HMR collection</v>
          </cell>
        </row>
        <row r="15176">
          <cell r="A15176">
            <v>44959.726840277799</v>
          </cell>
          <cell r="B15176">
            <v>2290</v>
          </cell>
          <cell r="F15176" t="str">
            <v>CC-00829134</v>
          </cell>
          <cell r="J15176" t="str">
            <v>Sales Call</v>
          </cell>
          <cell r="R15176" t="str">
            <v>BUAL160594</v>
          </cell>
          <cell r="AB15176" t="str">
            <v>Sales call carried out for HMR collection</v>
          </cell>
        </row>
        <row r="15177">
          <cell r="A15177">
            <v>44959.724305555603</v>
          </cell>
          <cell r="B15177">
            <v>775</v>
          </cell>
          <cell r="F15177" t="str">
            <v>CC-00829130</v>
          </cell>
          <cell r="J15177" t="str">
            <v>Sales Call</v>
          </cell>
          <cell r="R15177" t="str">
            <v>BULD162583</v>
          </cell>
          <cell r="AB15177" t="str">
            <v>Sales call carried out for HMR collection</v>
          </cell>
        </row>
        <row r="15178">
          <cell r="A15178">
            <v>44959.720405092601</v>
          </cell>
          <cell r="B15178">
            <v>5351</v>
          </cell>
          <cell r="F15178" t="str">
            <v>CC-00829123</v>
          </cell>
          <cell r="J15178" t="str">
            <v>Schedule Service</v>
          </cell>
          <cell r="R15178" t="str">
            <v>BUES034926</v>
          </cell>
          <cell r="AB15178" t="str">
            <v>Today we attend the customer site for general service so we change parts 1 air filter 2 oil filter 3 oil 4 separator 5 grease 6 pre filter now machine running ok</v>
          </cell>
        </row>
        <row r="15179">
          <cell r="A15179">
            <v>44959.718368055597</v>
          </cell>
          <cell r="B15179">
            <v>6185</v>
          </cell>
          <cell r="F15179" t="str">
            <v>CC-00829117</v>
          </cell>
          <cell r="J15179" t="str">
            <v>Sales Call</v>
          </cell>
          <cell r="R15179" t="str">
            <v>BULD162559</v>
          </cell>
          <cell r="AB15179" t="str">
            <v>Sales call carried out for HMR collection</v>
          </cell>
        </row>
        <row r="15180">
          <cell r="A15180">
            <v>44959.714594907397</v>
          </cell>
          <cell r="B15180">
            <v>3550</v>
          </cell>
          <cell r="F15180" t="str">
            <v>CC-00829110</v>
          </cell>
          <cell r="J15180" t="str">
            <v>Sales Call</v>
          </cell>
          <cell r="R15180" t="str">
            <v>BULD162561</v>
          </cell>
          <cell r="AB15180" t="str">
            <v>Sales call carried out for HMR collection</v>
          </cell>
        </row>
        <row r="15181">
          <cell r="A15181">
            <v>44959.705775463</v>
          </cell>
          <cell r="B15181">
            <v>3515</v>
          </cell>
          <cell r="F15181" t="str">
            <v>CC-00829088</v>
          </cell>
          <cell r="J15181" t="str">
            <v>Sales Call</v>
          </cell>
          <cell r="R15181" t="str">
            <v>BQHD160418</v>
          </cell>
          <cell r="AB15181" t="str">
            <v>Sales call carried out for HMR collection</v>
          </cell>
        </row>
        <row r="15182">
          <cell r="A15182">
            <v>44959.700914351903</v>
          </cell>
          <cell r="B15182">
            <v>1550</v>
          </cell>
          <cell r="F15182" t="str">
            <v>CC-00829068</v>
          </cell>
          <cell r="J15182" t="str">
            <v>Sales Call</v>
          </cell>
          <cell r="R15182" t="str">
            <v>GOCD160022</v>
          </cell>
          <cell r="AB15182" t="str">
            <v>Sales call carried out for HMR collection</v>
          </cell>
        </row>
        <row r="15183">
          <cell r="A15183">
            <v>44959.6969791667</v>
          </cell>
          <cell r="B15183">
            <v>780</v>
          </cell>
          <cell r="F15183" t="str">
            <v>CC-00829056</v>
          </cell>
          <cell r="J15183" t="str">
            <v>Sales Call</v>
          </cell>
          <cell r="R15183" t="str">
            <v>BRKD120213</v>
          </cell>
          <cell r="AB15183" t="str">
            <v>Sales call carried out for HMR collection</v>
          </cell>
        </row>
        <row r="15184">
          <cell r="A15184">
            <v>44959.679606481499</v>
          </cell>
          <cell r="B15184">
            <v>32</v>
          </cell>
          <cell r="F15184" t="str">
            <v>CC-00829023</v>
          </cell>
          <cell r="J15184" t="str">
            <v>Sales Call</v>
          </cell>
          <cell r="R15184" t="str">
            <v>BVHD163393</v>
          </cell>
          <cell r="AB15184" t="str">
            <v>Sales call carried out for HMR collection</v>
          </cell>
        </row>
        <row r="15185">
          <cell r="A15185">
            <v>44959.668206018498</v>
          </cell>
          <cell r="B15185">
            <v>5280</v>
          </cell>
          <cell r="F15185" t="str">
            <v>CC-00829003</v>
          </cell>
          <cell r="J15185" t="str">
            <v>Sales Call</v>
          </cell>
          <cell r="R15185" t="str">
            <v>BRGD161225</v>
          </cell>
          <cell r="AB15185" t="str">
            <v>Sales call carried out for HMR collection</v>
          </cell>
        </row>
        <row r="15186">
          <cell r="A15186">
            <v>44959.6655439815</v>
          </cell>
          <cell r="B15186">
            <v>9850</v>
          </cell>
          <cell r="F15186" t="str">
            <v>CC-00828996</v>
          </cell>
          <cell r="J15186" t="str">
            <v>Sales Call</v>
          </cell>
          <cell r="R15186" t="str">
            <v>BRBD160892</v>
          </cell>
          <cell r="AB15186" t="str">
            <v>Sales call carried out for HMR collection</v>
          </cell>
        </row>
        <row r="15187">
          <cell r="A15187">
            <v>44959.662372685198</v>
          </cell>
          <cell r="B15187">
            <v>11064</v>
          </cell>
          <cell r="F15187" t="str">
            <v>CC-00828991</v>
          </cell>
          <cell r="J15187" t="str">
            <v>Sales Call</v>
          </cell>
          <cell r="R15187" t="str">
            <v>BRBD160901</v>
          </cell>
          <cell r="AB15187" t="str">
            <v>Sales call carried out for HMR collection</v>
          </cell>
        </row>
        <row r="15188">
          <cell r="A15188">
            <v>44959.659965277802</v>
          </cell>
          <cell r="B15188">
            <v>3000</v>
          </cell>
          <cell r="F15188" t="str">
            <v>CC-00828985</v>
          </cell>
          <cell r="J15188" t="str">
            <v>Sales Call</v>
          </cell>
          <cell r="R15188" t="str">
            <v>BRED161124</v>
          </cell>
          <cell r="AB15188" t="str">
            <v>Sales call carried out for HMR collection</v>
          </cell>
        </row>
        <row r="15189">
          <cell r="A15189">
            <v>44959.657662037003</v>
          </cell>
          <cell r="B15189">
            <v>3262</v>
          </cell>
          <cell r="F15189" t="str">
            <v>CC-00828979</v>
          </cell>
          <cell r="J15189" t="str">
            <v>Sales Call</v>
          </cell>
          <cell r="R15189" t="str">
            <v>BQLD160182</v>
          </cell>
          <cell r="AB15189" t="str">
            <v>Sales call carried out for HMR collection</v>
          </cell>
        </row>
        <row r="15190">
          <cell r="A15190">
            <v>44959.655266203699</v>
          </cell>
          <cell r="B15190">
            <v>8675</v>
          </cell>
          <cell r="F15190" t="str">
            <v>CC-00828975</v>
          </cell>
          <cell r="J15190" t="str">
            <v>Sales Call</v>
          </cell>
          <cell r="R15190" t="str">
            <v>BQGD230029</v>
          </cell>
          <cell r="AB15190" t="str">
            <v>Sales call carried out for HMR collection</v>
          </cell>
        </row>
        <row r="15191">
          <cell r="A15191">
            <v>44959.653171296297</v>
          </cell>
          <cell r="B15191">
            <v>1372</v>
          </cell>
          <cell r="F15191" t="str">
            <v>CC-00828969</v>
          </cell>
          <cell r="J15191" t="str">
            <v>Sales Call</v>
          </cell>
          <cell r="R15191" t="str">
            <v>BRCD160984</v>
          </cell>
          <cell r="AB15191" t="str">
            <v>Sales call carried out for HMR collection</v>
          </cell>
        </row>
        <row r="15192">
          <cell r="A15192">
            <v>44959.651168981502</v>
          </cell>
          <cell r="B15192">
            <v>4510</v>
          </cell>
          <cell r="F15192" t="str">
            <v>CC-00828965</v>
          </cell>
          <cell r="J15192" t="str">
            <v>Sales Call</v>
          </cell>
          <cell r="R15192" t="str">
            <v>BQCD160106</v>
          </cell>
          <cell r="AB15192" t="str">
            <v>Sales call carried out for HMR collection</v>
          </cell>
        </row>
        <row r="15193">
          <cell r="A15193">
            <v>44959.6487962963</v>
          </cell>
          <cell r="B15193">
            <v>6650</v>
          </cell>
          <cell r="F15193" t="str">
            <v>CC-00828960</v>
          </cell>
          <cell r="J15193" t="str">
            <v>Sales Call</v>
          </cell>
          <cell r="R15193" t="str">
            <v>BPHD160162</v>
          </cell>
          <cell r="AB15193" t="str">
            <v>Sales call carried out for HMR collection</v>
          </cell>
        </row>
        <row r="15194">
          <cell r="A15194">
            <v>44959.645902777796</v>
          </cell>
          <cell r="B15194">
            <v>8450</v>
          </cell>
          <cell r="F15194" t="str">
            <v>CC-00828952</v>
          </cell>
          <cell r="J15194" t="str">
            <v>Sales Call</v>
          </cell>
          <cell r="R15194" t="str">
            <v>BSKD161477</v>
          </cell>
          <cell r="AB15194" t="str">
            <v>Sales call carried out for HMR collection</v>
          </cell>
        </row>
        <row r="15195">
          <cell r="A15195">
            <v>44959.643576388902</v>
          </cell>
          <cell r="B15195">
            <v>8212</v>
          </cell>
          <cell r="F15195" t="str">
            <v>CC-00828945</v>
          </cell>
          <cell r="J15195" t="str">
            <v>Sales Call</v>
          </cell>
          <cell r="R15195" t="str">
            <v>BQKD160076</v>
          </cell>
          <cell r="AB15195" t="str">
            <v>Sales call carried out for HMR collection</v>
          </cell>
        </row>
        <row r="15196">
          <cell r="A15196">
            <v>44959.641458333303</v>
          </cell>
          <cell r="B15196">
            <v>7162</v>
          </cell>
          <cell r="F15196" t="str">
            <v>CC-00828941</v>
          </cell>
          <cell r="J15196" t="str">
            <v>Sales Call</v>
          </cell>
          <cell r="R15196" t="str">
            <v>BNDD160224</v>
          </cell>
          <cell r="AB15196" t="str">
            <v>Sales call carried out for HMR collection</v>
          </cell>
        </row>
        <row r="15197">
          <cell r="A15197">
            <v>44959.6395023148</v>
          </cell>
          <cell r="B15197">
            <v>14766</v>
          </cell>
          <cell r="F15197" t="str">
            <v>CC-00828938</v>
          </cell>
          <cell r="J15197" t="str">
            <v>Sales Call</v>
          </cell>
          <cell r="R15197" t="str">
            <v>BPJD200007</v>
          </cell>
          <cell r="AB15197" t="str">
            <v>Sales call carried out for HMR collection</v>
          </cell>
        </row>
        <row r="15198">
          <cell r="A15198">
            <v>44959.637326388904</v>
          </cell>
          <cell r="B15198">
            <v>2980</v>
          </cell>
          <cell r="F15198" t="str">
            <v>CC-00828935</v>
          </cell>
          <cell r="J15198" t="str">
            <v>Sales Call</v>
          </cell>
          <cell r="R15198" t="str">
            <v>BRGD161229</v>
          </cell>
          <cell r="AB15198" t="str">
            <v>Sales call carried out for HMR collection</v>
          </cell>
        </row>
        <row r="15199">
          <cell r="A15199">
            <v>44959.635335648098</v>
          </cell>
          <cell r="B15199">
            <v>1550</v>
          </cell>
          <cell r="F15199" t="str">
            <v>CC-00828934</v>
          </cell>
          <cell r="J15199" t="str">
            <v>Sales Call</v>
          </cell>
          <cell r="R15199" t="str">
            <v>BSJD161438</v>
          </cell>
          <cell r="AB15199" t="str">
            <v>Sales call carried out for HMR collection</v>
          </cell>
        </row>
        <row r="15200">
          <cell r="A15200">
            <v>44959.633275462998</v>
          </cell>
          <cell r="B15200">
            <v>5020</v>
          </cell>
          <cell r="F15200" t="str">
            <v>CC-00828931</v>
          </cell>
          <cell r="J15200" t="str">
            <v>Sales Call</v>
          </cell>
          <cell r="R15200" t="str">
            <v>BRCD160967</v>
          </cell>
          <cell r="AB15200" t="str">
            <v>Sales call carried out for HMR collection</v>
          </cell>
        </row>
        <row r="15201">
          <cell r="A15201">
            <v>44959.6311921296</v>
          </cell>
          <cell r="B15201">
            <v>5050</v>
          </cell>
          <cell r="F15201" t="str">
            <v>CC-00828926</v>
          </cell>
          <cell r="J15201" t="str">
            <v>Sales Call</v>
          </cell>
          <cell r="R15201" t="str">
            <v>BRCD160968</v>
          </cell>
          <cell r="AB15201" t="str">
            <v>Sales call carried out for HMR collection</v>
          </cell>
        </row>
        <row r="15202">
          <cell r="A15202">
            <v>44959.628680555601</v>
          </cell>
          <cell r="B15202">
            <v>3200</v>
          </cell>
          <cell r="F15202" t="str">
            <v>CC-00828916</v>
          </cell>
          <cell r="J15202" t="str">
            <v>Sales Call</v>
          </cell>
          <cell r="R15202" t="str">
            <v>BRAD160811</v>
          </cell>
          <cell r="AB15202" t="str">
            <v>Sales call carried out for HMR collection</v>
          </cell>
        </row>
        <row r="15203">
          <cell r="A15203">
            <v>44959.625208333302</v>
          </cell>
          <cell r="B15203">
            <v>3910</v>
          </cell>
          <cell r="F15203" t="str">
            <v>CC-00828905</v>
          </cell>
          <cell r="J15203" t="str">
            <v>Sales Call</v>
          </cell>
          <cell r="R15203" t="str">
            <v>BSFD161830</v>
          </cell>
          <cell r="AB15203" t="str">
            <v>Sales call carried out for HMR collection</v>
          </cell>
        </row>
        <row r="15204">
          <cell r="A15204">
            <v>44959.622870370396</v>
          </cell>
          <cell r="B15204">
            <v>4430</v>
          </cell>
          <cell r="F15204" t="str">
            <v>CC-00828897</v>
          </cell>
          <cell r="J15204" t="str">
            <v>Sales Call</v>
          </cell>
          <cell r="R15204" t="str">
            <v>BRLD160756</v>
          </cell>
          <cell r="AB15204" t="str">
            <v>Sales call carried out for HMR collection</v>
          </cell>
        </row>
        <row r="15205">
          <cell r="A15205">
            <v>44959.620266203703</v>
          </cell>
          <cell r="B15205">
            <v>5250</v>
          </cell>
          <cell r="F15205" t="str">
            <v>CC-00828894</v>
          </cell>
          <cell r="J15205" t="str">
            <v>Sales Call</v>
          </cell>
          <cell r="R15205" t="str">
            <v>GPGD160208</v>
          </cell>
          <cell r="AB15205" t="str">
            <v>Sales call carried out for HMR collection</v>
          </cell>
        </row>
        <row r="15206">
          <cell r="A15206">
            <v>44959.599652777797</v>
          </cell>
          <cell r="B15206">
            <v>4380</v>
          </cell>
          <cell r="F15206" t="str">
            <v>CC-00828869</v>
          </cell>
          <cell r="J15206" t="str">
            <v>Sales Call</v>
          </cell>
          <cell r="R15206" t="str">
            <v>BSJD161406</v>
          </cell>
          <cell r="AB15206" t="str">
            <v>Sales call carried out for HMR collection</v>
          </cell>
        </row>
        <row r="15207">
          <cell r="A15207">
            <v>44959.594432870399</v>
          </cell>
          <cell r="B15207">
            <v>9585</v>
          </cell>
          <cell r="F15207" t="str">
            <v>CC-00828856</v>
          </cell>
          <cell r="J15207" t="str">
            <v>Sales Call</v>
          </cell>
          <cell r="R15207" t="str">
            <v>BRGL151464</v>
          </cell>
          <cell r="AB15207" t="str">
            <v>Sales call carried out for HMR collection</v>
          </cell>
        </row>
        <row r="15208">
          <cell r="A15208">
            <v>44959.591712963003</v>
          </cell>
          <cell r="B15208">
            <v>4925</v>
          </cell>
          <cell r="F15208" t="str">
            <v>CC-00828847</v>
          </cell>
          <cell r="J15208" t="str">
            <v>Sales Call</v>
          </cell>
          <cell r="R15208" t="str">
            <v>BRBL150944</v>
          </cell>
          <cell r="AB15208" t="str">
            <v>Sales call carried out for HMR collection</v>
          </cell>
        </row>
        <row r="15209">
          <cell r="A15209">
            <v>44959.589351851799</v>
          </cell>
          <cell r="B15209">
            <v>9585</v>
          </cell>
          <cell r="F15209" t="str">
            <v>CC-00828845</v>
          </cell>
          <cell r="J15209" t="str">
            <v>Sales Call</v>
          </cell>
          <cell r="R15209" t="str">
            <v>BRGL151468</v>
          </cell>
          <cell r="AB15209" t="str">
            <v>Sales call carried out for HMR collection</v>
          </cell>
        </row>
        <row r="15210">
          <cell r="A15210">
            <v>44959.585497685199</v>
          </cell>
          <cell r="B15210">
            <v>16645</v>
          </cell>
          <cell r="F15210" t="str">
            <v>CC-00828840</v>
          </cell>
          <cell r="J15210" t="str">
            <v>Sales Call</v>
          </cell>
          <cell r="R15210" t="str">
            <v>BQHD160416</v>
          </cell>
          <cell r="AB15210" t="str">
            <v>Sales call carried out for HMR collection</v>
          </cell>
        </row>
        <row r="15211">
          <cell r="A15211">
            <v>44959.582175925898</v>
          </cell>
          <cell r="B15211">
            <v>6030</v>
          </cell>
          <cell r="F15211" t="str">
            <v>CC-00828836</v>
          </cell>
          <cell r="J15211" t="str">
            <v>Sales Call</v>
          </cell>
          <cell r="R15211" t="str">
            <v>BRKD220111</v>
          </cell>
          <cell r="AB15211" t="str">
            <v>Sales call carried out for HMR collection</v>
          </cell>
        </row>
        <row r="15212">
          <cell r="A15212">
            <v>44959.578414351898</v>
          </cell>
          <cell r="B15212">
            <v>4400</v>
          </cell>
          <cell r="F15212" t="str">
            <v>CC-00828830</v>
          </cell>
          <cell r="J15212" t="str">
            <v>Sales Call</v>
          </cell>
          <cell r="R15212" t="str">
            <v>BQED160215</v>
          </cell>
          <cell r="AB15212" t="str">
            <v>Sales call carried out for HMR collection</v>
          </cell>
        </row>
        <row r="15213">
          <cell r="A15213">
            <v>44959.575914351903</v>
          </cell>
          <cell r="B15213">
            <v>2500</v>
          </cell>
          <cell r="F15213" t="str">
            <v>CC-00828826</v>
          </cell>
          <cell r="J15213" t="str">
            <v>Sales Call</v>
          </cell>
          <cell r="R15213" t="str">
            <v>BRKD160684</v>
          </cell>
          <cell r="AB15213" t="str">
            <v>Sales call carried out for HMR collection</v>
          </cell>
        </row>
        <row r="15214">
          <cell r="A15214">
            <v>44959.572870370401</v>
          </cell>
          <cell r="B15214">
            <v>4925</v>
          </cell>
          <cell r="F15214" t="str">
            <v>CC-00828824</v>
          </cell>
          <cell r="J15214" t="str">
            <v>Sales Call</v>
          </cell>
          <cell r="R15214" t="str">
            <v>BTED200706</v>
          </cell>
          <cell r="AB15214" t="str">
            <v>Sales call carried out for HMR collection</v>
          </cell>
        </row>
        <row r="15215">
          <cell r="A15215">
            <v>44959.5698611111</v>
          </cell>
          <cell r="B15215">
            <v>5940</v>
          </cell>
          <cell r="F15215" t="str">
            <v>CC-00828818</v>
          </cell>
          <cell r="J15215" t="str">
            <v>Sales Call</v>
          </cell>
          <cell r="R15215" t="str">
            <v>BTDD162186</v>
          </cell>
          <cell r="AB15215" t="str">
            <v>Sales call carried out for HMR collection</v>
          </cell>
        </row>
        <row r="15216">
          <cell r="A15216">
            <v>44959.5530208333</v>
          </cell>
          <cell r="B15216">
            <v>4005</v>
          </cell>
          <cell r="F15216" t="str">
            <v>CC-00828784</v>
          </cell>
          <cell r="J15216" t="str">
            <v>Sales Call</v>
          </cell>
          <cell r="R15216" t="str">
            <v>BTDD162192</v>
          </cell>
          <cell r="AB15216" t="str">
            <v>Sales call carried out for HMR collection</v>
          </cell>
        </row>
        <row r="15217">
          <cell r="A15217">
            <v>44959.548796296302</v>
          </cell>
          <cell r="B15217">
            <v>4950</v>
          </cell>
          <cell r="F15217" t="str">
            <v>CC-00828778</v>
          </cell>
          <cell r="J15217" t="str">
            <v>Sales Call</v>
          </cell>
          <cell r="R15217" t="str">
            <v>BTFD162243</v>
          </cell>
          <cell r="AB15217" t="str">
            <v>Sales call carried out for HMR collection</v>
          </cell>
        </row>
        <row r="15218">
          <cell r="A15218">
            <v>44959.5453935185</v>
          </cell>
          <cell r="B15218">
            <v>7050</v>
          </cell>
          <cell r="F15218" t="str">
            <v>CC-00828769</v>
          </cell>
          <cell r="J15218" t="str">
            <v>Sales Call</v>
          </cell>
          <cell r="R15218" t="str">
            <v>BTFD162244</v>
          </cell>
          <cell r="AB15218" t="str">
            <v>Sales call carried out for HMR collection</v>
          </cell>
        </row>
        <row r="15219">
          <cell r="A15219">
            <v>44959.542407407404</v>
          </cell>
          <cell r="B15219">
            <v>5770</v>
          </cell>
          <cell r="F15219" t="str">
            <v>CC-00828762</v>
          </cell>
          <cell r="J15219" t="str">
            <v>Sales Call</v>
          </cell>
          <cell r="R15219" t="str">
            <v>BTED162217</v>
          </cell>
          <cell r="AB15219" t="str">
            <v>Sales call carried out for HMR collection</v>
          </cell>
        </row>
        <row r="15220">
          <cell r="A15220">
            <v>44959.536516203698</v>
          </cell>
          <cell r="B15220">
            <v>1130</v>
          </cell>
          <cell r="F15220" t="str">
            <v>CC-00828741</v>
          </cell>
          <cell r="J15220" t="str">
            <v>Sales Call</v>
          </cell>
          <cell r="R15220" t="str">
            <v>BTKD162083</v>
          </cell>
          <cell r="AB15220" t="str">
            <v>Sales call carried out for HMR collection</v>
          </cell>
        </row>
        <row r="15221">
          <cell r="A15221">
            <v>44959.533402777801</v>
          </cell>
          <cell r="B15221">
            <v>2275</v>
          </cell>
          <cell r="F15221" t="str">
            <v>CC-00828728</v>
          </cell>
          <cell r="J15221" t="str">
            <v>Sales Call</v>
          </cell>
          <cell r="R15221" t="str">
            <v>BTGD162296</v>
          </cell>
          <cell r="AB15221" t="str">
            <v>Sales call carried out for HMR collection</v>
          </cell>
        </row>
        <row r="15222">
          <cell r="A15222">
            <v>44959.530474537001</v>
          </cell>
          <cell r="B15222">
            <v>5625</v>
          </cell>
          <cell r="F15222" t="str">
            <v>CC-00828717</v>
          </cell>
          <cell r="J15222" t="str">
            <v>Sales Call</v>
          </cell>
          <cell r="R15222" t="str">
            <v>BTJD162046</v>
          </cell>
          <cell r="AB15222" t="str">
            <v>Sales call carried out for HMR collection</v>
          </cell>
        </row>
        <row r="15223">
          <cell r="A15223">
            <v>44959.527708333299</v>
          </cell>
          <cell r="B15223">
            <v>5840</v>
          </cell>
          <cell r="F15223" t="str">
            <v>CC-00828711</v>
          </cell>
          <cell r="J15223" t="str">
            <v>Sales Call</v>
          </cell>
          <cell r="R15223" t="str">
            <v>BTCD162159</v>
          </cell>
          <cell r="AB15223" t="str">
            <v>Sales call carried out for HMR collection</v>
          </cell>
        </row>
        <row r="15224">
          <cell r="A15224">
            <v>44959.525115740696</v>
          </cell>
          <cell r="B15224">
            <v>2810</v>
          </cell>
          <cell r="F15224" t="str">
            <v>CC-00828700</v>
          </cell>
          <cell r="J15224" t="str">
            <v>Sales Call</v>
          </cell>
          <cell r="R15224" t="str">
            <v>BTJD162016</v>
          </cell>
          <cell r="AB15224" t="str">
            <v>Sales call carried out for HMR collection</v>
          </cell>
        </row>
        <row r="15225">
          <cell r="A15225">
            <v>44959.522511574098</v>
          </cell>
          <cell r="B15225">
            <v>5250</v>
          </cell>
          <cell r="F15225" t="str">
            <v>CC-00828692</v>
          </cell>
          <cell r="J15225" t="str">
            <v>Sales Call</v>
          </cell>
          <cell r="R15225" t="str">
            <v>BTED162231</v>
          </cell>
          <cell r="AB15225" t="str">
            <v>Sales call carried out for HMR collection</v>
          </cell>
        </row>
        <row r="15226">
          <cell r="A15226">
            <v>44959.519143518497</v>
          </cell>
          <cell r="B15226">
            <v>5818</v>
          </cell>
          <cell r="F15226" t="str">
            <v>CC-00828679</v>
          </cell>
          <cell r="J15226" t="str">
            <v>Sales Call</v>
          </cell>
          <cell r="R15226" t="str">
            <v>BTGD162289</v>
          </cell>
          <cell r="AB15226" t="str">
            <v>Sales call carried out for HMR collection</v>
          </cell>
        </row>
        <row r="15227">
          <cell r="A15227">
            <v>44959.515300925901</v>
          </cell>
          <cell r="B15227">
            <v>5015</v>
          </cell>
          <cell r="F15227" t="str">
            <v>CC-00828669</v>
          </cell>
          <cell r="J15227" t="str">
            <v>Sales Call</v>
          </cell>
          <cell r="R15227" t="str">
            <v>BSAD230391</v>
          </cell>
          <cell r="AB15227" t="str">
            <v>Sales call carried out for HMR collection</v>
          </cell>
        </row>
        <row r="15228">
          <cell r="A15228">
            <v>44959.511643518497</v>
          </cell>
          <cell r="B15228">
            <v>3170</v>
          </cell>
          <cell r="F15228" t="str">
            <v>CC-00828659</v>
          </cell>
          <cell r="J15228" t="str">
            <v>Sales Call</v>
          </cell>
          <cell r="R15228" t="str">
            <v>BSHD200586</v>
          </cell>
          <cell r="AB15228" t="str">
            <v>Sales call carried out for HMR collection</v>
          </cell>
        </row>
        <row r="15229">
          <cell r="A15229">
            <v>44959.503877314797</v>
          </cell>
          <cell r="B15229">
            <v>7185</v>
          </cell>
          <cell r="F15229" t="str">
            <v>CC-00828636</v>
          </cell>
          <cell r="J15229" t="str">
            <v>Schedule Service</v>
          </cell>
          <cell r="R15229" t="str">
            <v>BULL160559</v>
          </cell>
          <cell r="AB15229" t="str">
            <v>change Air filter, oil filter, BDV kit and oil</v>
          </cell>
        </row>
        <row r="15230">
          <cell r="A15230">
            <v>44959.502187500002</v>
          </cell>
          <cell r="B15230">
            <v>1550</v>
          </cell>
          <cell r="F15230" t="str">
            <v>CC-00828633</v>
          </cell>
          <cell r="J15230" t="str">
            <v>Schedule Service</v>
          </cell>
          <cell r="R15230" t="str">
            <v>BVJD162972</v>
          </cell>
          <cell r="AB15230" t="str">
            <v>Attend the site for 1500 hours schedule service so following jobs are done - Overall drained oil 38 litres, after then replace oil filter 2nos., air filter engine and compressor side, separator filter,actuator kit engine side, arv kit and pressure regulator kit. Topped up oil in tank 39 litre. After all work done start the unit and checked on load condition, kine pressure adjusted to 210 psi and run the unit found unit runs in normal condition with all parameters under limit.</v>
          </cell>
        </row>
        <row r="15231">
          <cell r="A15231">
            <v>44959.479837963001</v>
          </cell>
          <cell r="B15231">
            <v>19862</v>
          </cell>
          <cell r="F15231" t="str">
            <v>CC-00828551</v>
          </cell>
          <cell r="J15231" t="str">
            <v>General Service</v>
          </cell>
          <cell r="R15231" t="str">
            <v>BRCC372871</v>
          </cell>
          <cell r="AB15231" t="str">
            <v>I attended the site for a general visit so I checked and found the unit running in good condition.</v>
          </cell>
        </row>
        <row r="15232">
          <cell r="A15232">
            <v>44958.721064814803</v>
          </cell>
          <cell r="B15232">
            <v>530</v>
          </cell>
          <cell r="F15232" t="str">
            <v>CC-00828138</v>
          </cell>
          <cell r="J15232" t="str">
            <v>Schedule Service</v>
          </cell>
          <cell r="R15232" t="str">
            <v>EUCS034229</v>
          </cell>
          <cell r="AB15232" t="str">
            <v>Change air filter and oil filter</v>
          </cell>
        </row>
        <row r="15233">
          <cell r="A15233">
            <v>44958.677071759303</v>
          </cell>
          <cell r="B15233">
            <v>19494</v>
          </cell>
          <cell r="F15233" t="str">
            <v>CC-00828041</v>
          </cell>
          <cell r="J15233" t="str">
            <v>Schedule Service</v>
          </cell>
          <cell r="R15233" t="str">
            <v>BSHS038806</v>
          </cell>
          <cell r="AB15233" t="str">
            <v>We visited site and fitted repair airend nd sevice done today in unit during in service change the parts are 1.Air filter, 2.Oil filter, 3.Separator, 4.Oil after than start for check unit running well.</v>
          </cell>
        </row>
        <row r="15234">
          <cell r="A15234">
            <v>44958.527893518498</v>
          </cell>
          <cell r="B15234">
            <v>0</v>
          </cell>
          <cell r="F15234" t="str">
            <v>CC-00827684</v>
          </cell>
          <cell r="J15234" t="str">
            <v>Commissioning</v>
          </cell>
          <cell r="R15234" t="str">
            <v>DVGL140520</v>
          </cell>
          <cell r="AB15234" t="str">
            <v>COMMISSIONING DONE</v>
          </cell>
        </row>
        <row r="15235">
          <cell r="A15235">
            <v>44958.476666666698</v>
          </cell>
          <cell r="B15235">
            <v>6450</v>
          </cell>
          <cell r="F15235" t="str">
            <v>CC-00827574</v>
          </cell>
          <cell r="J15235" t="str">
            <v>Schedule Service</v>
          </cell>
          <cell r="R15235" t="str">
            <v>BUGS035879</v>
          </cell>
          <cell r="AB15235" t="str">
            <v>I attended the site and did a schedule service that changed the air filter, oil filter and found the machine is running properly.</v>
          </cell>
        </row>
        <row r="15236">
          <cell r="A15236">
            <v>44958.4684375</v>
          </cell>
          <cell r="B15236">
            <v>3666</v>
          </cell>
          <cell r="F15236" t="str">
            <v>CC-00827555</v>
          </cell>
          <cell r="J15236" t="str">
            <v>Schedule Service</v>
          </cell>
          <cell r="R15236" t="str">
            <v>BUFD162814</v>
          </cell>
          <cell r="AB15236" t="str">
            <v>Change Air filter, oil filter and oil</v>
          </cell>
        </row>
        <row r="15237">
          <cell r="A15237">
            <v>44958.466712963003</v>
          </cell>
          <cell r="B15237">
            <v>13035</v>
          </cell>
          <cell r="F15237" t="str">
            <v>CC-00827552</v>
          </cell>
          <cell r="J15237" t="str">
            <v>General Service</v>
          </cell>
          <cell r="R15237" t="str">
            <v>BREC373538</v>
          </cell>
          <cell r="AB15237" t="str">
            <v>I attended the site and did a general visit checked all the parameters and cleaned the machine and found it ok. But service is required so advise the customer to arrange some parts.</v>
          </cell>
        </row>
        <row r="15238">
          <cell r="A15238">
            <v>44958.464791666702</v>
          </cell>
          <cell r="B15238">
            <v>0</v>
          </cell>
          <cell r="F15238" t="str">
            <v>CC-00827546</v>
          </cell>
          <cell r="J15238" t="str">
            <v>General Service</v>
          </cell>
          <cell r="R15238" t="str">
            <v>CUFE667202</v>
          </cell>
          <cell r="AB15238" t="str">
            <v>I attended the site and did a general service that changed Air filter,oil and checked all the parameters found ok and cleaned the machine and found the machine is running properly.</v>
          </cell>
        </row>
        <row r="15239">
          <cell r="A15239">
            <v>44957.706481481502</v>
          </cell>
          <cell r="B15239">
            <v>559</v>
          </cell>
          <cell r="F15239" t="str">
            <v>CC-00827018</v>
          </cell>
          <cell r="J15239" t="str">
            <v>Schedule Service</v>
          </cell>
          <cell r="R15239" t="str">
            <v>BVGD163308</v>
          </cell>
          <cell r="AB15239" t="str">
            <v>Change Air filter, oil filter and oil</v>
          </cell>
        </row>
        <row r="15240">
          <cell r="A15240">
            <v>44957.685312499998</v>
          </cell>
          <cell r="B15240">
            <v>15577</v>
          </cell>
          <cell r="F15240" t="str">
            <v>CC-00826947</v>
          </cell>
          <cell r="J15240" t="str">
            <v>Schedule Service</v>
          </cell>
          <cell r="R15240" t="str">
            <v>BRIS035695</v>
          </cell>
          <cell r="AB15240" t="str">
            <v>Work is done but customer category need to be changed from D to B 31-01-2023
Work is done but customer category need to be changed from D to B 01-02-2023
Work is done but customer category need to be changed from D to B 03-02-2023
Work is done but customer category need to be changed from D to B 07-02-2023
Work is done but customer category need to be changed from D to B 11-02-2023
Work is done but customer category need to be changed from D to B 20-02-2023</v>
          </cell>
        </row>
        <row r="15241">
          <cell r="A15241">
            <v>44957.5525694444</v>
          </cell>
          <cell r="B15241">
            <v>1987</v>
          </cell>
          <cell r="F15241" t="str">
            <v>CC-00826689</v>
          </cell>
          <cell r="J15241" t="str">
            <v>Schedule Service</v>
          </cell>
          <cell r="R15241" t="str">
            <v>BVLD163040</v>
          </cell>
          <cell r="AB15241" t="str">
            <v>Change Air filter, oil filter and oil</v>
          </cell>
        </row>
        <row r="15242">
          <cell r="A15242">
            <v>44957.484479166698</v>
          </cell>
          <cell r="B15242">
            <v>260</v>
          </cell>
          <cell r="F15242" t="str">
            <v>CC-00826523</v>
          </cell>
          <cell r="J15242" t="str">
            <v>Complaint - Running With Problem</v>
          </cell>
          <cell r="R15242" t="str">
            <v>BVHD163374</v>
          </cell>
          <cell r="AB15242" t="str">
            <v>Attend the site as per customer complaint for oil leakage through safety valve so inspect the problem found butterfly valve actuator malfunctioning so open the actuator assembly found some dust particle so clean the actuator assembly neatly and refitted the same. After then start the unit and checked the unit on load condition found unit is running in proper condition without any leakage.</v>
          </cell>
        </row>
        <row r="15243">
          <cell r="A15243">
            <v>44957.467592592599</v>
          </cell>
          <cell r="B15243">
            <v>20363</v>
          </cell>
          <cell r="F15243" t="str">
            <v>CC-00826498</v>
          </cell>
          <cell r="J15243" t="str">
            <v>General Service</v>
          </cell>
          <cell r="R15243" t="str">
            <v>BRAC372524</v>
          </cell>
          <cell r="AB15243" t="str">
            <v>I attended the site and did a general visit so checked all the parameters and found ok. The machine is running properly.</v>
          </cell>
        </row>
        <row r="15244">
          <cell r="A15244">
            <v>44957.463506944398</v>
          </cell>
          <cell r="B15244">
            <v>18654</v>
          </cell>
          <cell r="F15244" t="str">
            <v>CC-00826489</v>
          </cell>
          <cell r="J15244" t="str">
            <v>General Service</v>
          </cell>
          <cell r="R15244" t="str">
            <v>ONIC370102</v>
          </cell>
          <cell r="AB15244" t="str">
            <v>I attended the site and did a general visit checked all the parameters and cleaned the machine. Now the machine is running properly.</v>
          </cell>
        </row>
        <row r="15245">
          <cell r="A15245">
            <v>44957.4375</v>
          </cell>
          <cell r="B15245">
            <v>18654</v>
          </cell>
          <cell r="F15245" t="str">
            <v>CC-00826456</v>
          </cell>
          <cell r="J15245" t="str">
            <v>Schedule Service</v>
          </cell>
          <cell r="R15245" t="str">
            <v>ONIC370102</v>
          </cell>
          <cell r="AB15245" t="str">
            <v>I attended the site and did a scheduled service that changed the air filter, oil filter,oil XD, air oil separator, Intake valve assembly,MPV kit,Thermal Valve. Now the machine is running properly.</v>
          </cell>
        </row>
        <row r="15246">
          <cell r="A15246">
            <v>44957.435624999998</v>
          </cell>
          <cell r="B15246">
            <v>32014</v>
          </cell>
          <cell r="F15246" t="str">
            <v>CC-00826452</v>
          </cell>
          <cell r="J15246" t="str">
            <v>Schedule Service</v>
          </cell>
          <cell r="R15246" t="str">
            <v>GOGC370754</v>
          </cell>
          <cell r="AB15246" t="str">
            <v>I attended the site and did a scheduled service changed the air filter and oil filter. Now the machine is running properly.</v>
          </cell>
        </row>
        <row r="15247">
          <cell r="A15247">
            <v>44954.651678240698</v>
          </cell>
          <cell r="B15247">
            <v>29136</v>
          </cell>
          <cell r="F15247" t="str">
            <v>CC-00824824</v>
          </cell>
          <cell r="J15247" t="str">
            <v>Schedule Service</v>
          </cell>
          <cell r="R15247" t="str">
            <v>BRJS040951</v>
          </cell>
          <cell r="AB15247" t="str">
            <v>We visited site and service done today in unit during change the parts in service valve kit and air filter oil filter separator and oil. After than start for check unit running well.</v>
          </cell>
        </row>
        <row r="15248">
          <cell r="A15248">
            <v>44954.622534722199</v>
          </cell>
          <cell r="B15248">
            <v>524</v>
          </cell>
          <cell r="F15248" t="str">
            <v>CC-00824756</v>
          </cell>
          <cell r="J15248" t="str">
            <v>Schedule Service</v>
          </cell>
          <cell r="R15248" t="str">
            <v>BVJD162957</v>
          </cell>
          <cell r="AB15248" t="str">
            <v>Attend the site for schedule services so change Air filter, oil filter and oil also change engine side air filter and clean air oil separator.</v>
          </cell>
        </row>
        <row r="15249">
          <cell r="A15249">
            <v>44954.516631944403</v>
          </cell>
          <cell r="B15249">
            <v>1</v>
          </cell>
          <cell r="F15249" t="str">
            <v>CC-00824551</v>
          </cell>
          <cell r="J15249" t="str">
            <v>Commissioning</v>
          </cell>
          <cell r="R15249" t="str">
            <v>BVHD163393</v>
          </cell>
          <cell r="AB15249" t="str">
            <v>Commissioning done on date 28-01-2023</v>
          </cell>
        </row>
        <row r="15250">
          <cell r="A15250">
            <v>44954.507627314801</v>
          </cell>
          <cell r="B15250">
            <v>0</v>
          </cell>
          <cell r="F15250" t="str">
            <v>CC-00824522</v>
          </cell>
          <cell r="J15250" t="str">
            <v>Commissioning</v>
          </cell>
          <cell r="R15250" t="str">
            <v>CVIE569901</v>
          </cell>
          <cell r="AB15250" t="str">
            <v>COMMISSIONING DONE</v>
          </cell>
        </row>
        <row r="15251">
          <cell r="A15251">
            <v>44954.447060185201</v>
          </cell>
          <cell r="B15251">
            <v>3295</v>
          </cell>
          <cell r="F15251" t="str">
            <v>CC-00824322</v>
          </cell>
          <cell r="J15251" t="str">
            <v>Schedule Service</v>
          </cell>
          <cell r="R15251" t="str">
            <v>BSLD230361</v>
          </cell>
          <cell r="AB15251" t="str">
            <v>Attend the site for schedule services so change Air filter, oil filter, separator and oil</v>
          </cell>
        </row>
        <row r="15252">
          <cell r="A15252">
            <v>44954.4389814815</v>
          </cell>
          <cell r="B15252">
            <v>0</v>
          </cell>
          <cell r="F15252" t="str">
            <v>CC-00824305</v>
          </cell>
          <cell r="J15252" t="str">
            <v>General Service</v>
          </cell>
          <cell r="R15252" t="str">
            <v>COLE570005</v>
          </cell>
          <cell r="AB15252" t="str">
            <v>As per customer visit will be done on Monday 28-01-2023
Quotation for Service charges shared with customer waiting for approval 30-01-2023
Quotation for Service charges shared with customer waiting for approval 04-02-2023
Quotation for Service charges shared with customer waiting for approval 08-02-2023
Quotation for Service charges shared with customer waiting for approval 11-02-2023</v>
          </cell>
        </row>
        <row r="15253">
          <cell r="A15253">
            <v>44953.696203703701</v>
          </cell>
          <cell r="B15253">
            <v>1</v>
          </cell>
          <cell r="F15253" t="str">
            <v>CC-00823940</v>
          </cell>
          <cell r="J15253" t="str">
            <v>Commissioning</v>
          </cell>
          <cell r="R15253" t="str">
            <v>BVID121539</v>
          </cell>
          <cell r="AB15253" t="str">
            <v>Commissioning on dated 27-01-2023</v>
          </cell>
        </row>
        <row r="15254">
          <cell r="A15254">
            <v>44953.670821759297</v>
          </cell>
          <cell r="B15254">
            <v>840</v>
          </cell>
          <cell r="F15254" t="str">
            <v>CC-00823890</v>
          </cell>
          <cell r="J15254" t="str">
            <v>Complaint - Running With Problem</v>
          </cell>
          <cell r="R15254" t="str">
            <v>BVCD163165</v>
          </cell>
          <cell r="AB15254" t="str">
            <v>FIP lever changed under FOC basis</v>
          </cell>
        </row>
        <row r="15255">
          <cell r="A15255">
            <v>44953.548599537004</v>
          </cell>
          <cell r="B15255">
            <v>21143</v>
          </cell>
          <cell r="F15255" t="str">
            <v>CC-00823645</v>
          </cell>
          <cell r="J15255" t="str">
            <v>Schedule Service</v>
          </cell>
          <cell r="R15255" t="str">
            <v>BSKS036366</v>
          </cell>
          <cell r="AB15255" t="str">
            <v>I attended the site and did schedule service so changed the air filter, oil filter, Air oil separator, and oil XD. Now the machine is running properly.</v>
          </cell>
        </row>
        <row r="15256">
          <cell r="A15256">
            <v>44953.512465277803</v>
          </cell>
          <cell r="B15256">
            <v>2118</v>
          </cell>
          <cell r="F15256" t="str">
            <v>CC-00823541</v>
          </cell>
          <cell r="J15256" t="str">
            <v>Schedule Service</v>
          </cell>
          <cell r="R15256" t="str">
            <v>BUFC372952</v>
          </cell>
          <cell r="AB15256" t="str">
            <v>I attended the site and did schedule service so changed the air filter, oil filter, Air oil separator. Now the machine is running properly.</v>
          </cell>
        </row>
        <row r="15257">
          <cell r="A15257">
            <v>44953.475949074098</v>
          </cell>
          <cell r="B15257">
            <v>3070</v>
          </cell>
          <cell r="F15257" t="str">
            <v>CC-00823460</v>
          </cell>
          <cell r="J15257" t="str">
            <v>Schedule Service</v>
          </cell>
          <cell r="R15257" t="str">
            <v>BUAL160593</v>
          </cell>
          <cell r="AB15257" t="str">
            <v>Change Air filter, oil filter and oil after that start the unit found running ok.</v>
          </cell>
        </row>
        <row r="15258">
          <cell r="A15258">
            <v>44952.303541666697</v>
          </cell>
          <cell r="B15258">
            <v>5147</v>
          </cell>
          <cell r="F15258" t="str">
            <v>CC-00823070</v>
          </cell>
          <cell r="J15258" t="str">
            <v>Schedule Service - AMC</v>
          </cell>
          <cell r="R15258" t="str">
            <v>BTIS032020</v>
          </cell>
          <cell r="AB15258" t="str">
            <v>I attended the site and did schedule service. Now the machine is running properly.</v>
          </cell>
        </row>
        <row r="15259">
          <cell r="A15259">
            <v>44952.29</v>
          </cell>
          <cell r="B15259">
            <v>19002</v>
          </cell>
          <cell r="F15259" t="str">
            <v>CC-00822973</v>
          </cell>
          <cell r="J15259" t="str">
            <v>Schedule Service - AMC</v>
          </cell>
          <cell r="R15259" t="str">
            <v>GOCC370403</v>
          </cell>
          <cell r="AB15259" t="str">
            <v>AMC visit already done on dated 14-01-2023 having call tracking number CC-00813573</v>
          </cell>
        </row>
        <row r="15260">
          <cell r="A15260">
            <v>44952.279849537001</v>
          </cell>
          <cell r="B15260">
            <v>7907</v>
          </cell>
          <cell r="F15260" t="str">
            <v>CC-00822902</v>
          </cell>
          <cell r="J15260" t="str">
            <v>Schedule Service - AMC</v>
          </cell>
          <cell r="R15260" t="str">
            <v>BRHS035337</v>
          </cell>
          <cell r="AB15260" t="str">
            <v>I attended the site and did a scheduled visit and checked all the parameters. Now the machine is running properly.</v>
          </cell>
        </row>
        <row r="15261">
          <cell r="A15261">
            <v>44951.720127314802</v>
          </cell>
          <cell r="B15261">
            <v>4025</v>
          </cell>
          <cell r="F15261" t="str">
            <v>CC-00822782</v>
          </cell>
          <cell r="J15261" t="str">
            <v>Complaint - Breakdown</v>
          </cell>
          <cell r="R15261" t="str">
            <v>BSAD161567</v>
          </cell>
          <cell r="AB15261" t="str">
            <v>Repair air end at our service centre and after repair fitterd at customer site and done schedule service</v>
          </cell>
        </row>
        <row r="15262">
          <cell r="A15262">
            <v>44951.541689814803</v>
          </cell>
          <cell r="B15262">
            <v>0</v>
          </cell>
          <cell r="F15262" t="str">
            <v>CC-00822450</v>
          </cell>
          <cell r="J15262" t="str">
            <v>Commissioning</v>
          </cell>
          <cell r="R15262" t="str">
            <v>DVIL340263</v>
          </cell>
          <cell r="AB15262" t="str">
            <v>COMMISSIONING DONE</v>
          </cell>
        </row>
        <row r="15263">
          <cell r="A15263">
            <v>44951.459016203698</v>
          </cell>
          <cell r="B15263">
            <v>63</v>
          </cell>
          <cell r="F15263" t="str">
            <v>CC-00822243</v>
          </cell>
          <cell r="J15263" t="str">
            <v>Commissioning</v>
          </cell>
          <cell r="R15263" t="str">
            <v>BVIL161081</v>
          </cell>
          <cell r="AB15263"/>
        </row>
        <row r="15264">
          <cell r="A15264">
            <v>44951.281458333302</v>
          </cell>
          <cell r="B15264">
            <v>27278</v>
          </cell>
          <cell r="F15264" t="str">
            <v>CC-00822006</v>
          </cell>
          <cell r="J15264" t="str">
            <v>Schedule Service - AMC</v>
          </cell>
          <cell r="R15264" t="str">
            <v>BLIS031950</v>
          </cell>
          <cell r="AB15264" t="str">
            <v>I attended the site and did a scheduled visit and checked all the parameters. Now the machine is running properly.</v>
          </cell>
        </row>
        <row r="15265">
          <cell r="A15265">
            <v>44950.757245370398</v>
          </cell>
          <cell r="B15265">
            <v>0</v>
          </cell>
          <cell r="F15265" t="str">
            <v>CC-00821876</v>
          </cell>
          <cell r="J15265" t="str">
            <v>Commissioning</v>
          </cell>
          <cell r="R15265" t="str">
            <v>DVIL140564</v>
          </cell>
          <cell r="AB15265" t="str">
            <v>COMMISSIONING DONE</v>
          </cell>
        </row>
        <row r="15266">
          <cell r="A15266">
            <v>44950.681747685201</v>
          </cell>
          <cell r="B15266">
            <v>4506</v>
          </cell>
          <cell r="F15266" t="str">
            <v>CC-00821744</v>
          </cell>
          <cell r="J15266" t="str">
            <v>Complaint - Running With Problem</v>
          </cell>
          <cell r="R15266" t="str">
            <v>BULD162568</v>
          </cell>
          <cell r="AB15266" t="str">
            <v>Attend the site for heigh drilling problem so check Airend compressor running found ok check compressor base found ok, check all valve BDV, SRV, MPV, ACTUATOR, PRESSURE REGULATOR KIT are ok, check harmer side problem so, change harmer from customer stock then check RPM 1500, now running good condition.</v>
          </cell>
        </row>
        <row r="15267">
          <cell r="A15267">
            <v>44950.544699074097</v>
          </cell>
          <cell r="B15267">
            <v>5425</v>
          </cell>
          <cell r="F15267" t="str">
            <v>CC-00821474</v>
          </cell>
          <cell r="J15267" t="str">
            <v>Schedule Service</v>
          </cell>
          <cell r="R15267" t="str">
            <v>BTCD162149</v>
          </cell>
          <cell r="AB15267" t="str">
            <v>Attend the site and start work drain oil from tank, oil drain from cooler, after cranking two times oil drain from tank, oil drain from cooler, total oil drain 36 liter change parts air filter 2 nos, oil filter 2 nos, PRV kit 1 nos, actuator kit 1 no compressor side, ARV kit 1 no, separator element 1 no and oil air lube plus 40 liter then start the unit found running ok</v>
          </cell>
        </row>
        <row r="15268">
          <cell r="A15268">
            <v>44950.506388888898</v>
          </cell>
          <cell r="B15268">
            <v>0</v>
          </cell>
          <cell r="F15268" t="str">
            <v>CC-00821378</v>
          </cell>
          <cell r="J15268" t="str">
            <v>Commissioning</v>
          </cell>
          <cell r="R15268" t="str">
            <v>CVFE668491</v>
          </cell>
          <cell r="AB15268" t="str">
            <v>COMMISSIONING DONE</v>
          </cell>
        </row>
        <row r="15269">
          <cell r="A15269">
            <v>44950.4944791667</v>
          </cell>
          <cell r="B15269">
            <v>6480</v>
          </cell>
          <cell r="F15269" t="str">
            <v>CC-00821342</v>
          </cell>
          <cell r="J15269" t="str">
            <v>Sales Call</v>
          </cell>
          <cell r="R15269" t="str">
            <v>GOBD160007</v>
          </cell>
          <cell r="AB15269" t="str">
            <v>Sales call carried out for HMR collection</v>
          </cell>
        </row>
        <row r="15270">
          <cell r="A15270">
            <v>44950.465532407397</v>
          </cell>
          <cell r="B15270">
            <v>25864</v>
          </cell>
          <cell r="F15270" t="str">
            <v>CC-00821248</v>
          </cell>
          <cell r="J15270" t="str">
            <v>General Service</v>
          </cell>
          <cell r="R15270" t="str">
            <v>GPLS030458</v>
          </cell>
          <cell r="AB15270" t="str">
            <v>I attended the site and did an AMC visit and found that a valve kit is required so I advised the customer to arrange the same.</v>
          </cell>
        </row>
        <row r="15271">
          <cell r="A15271">
            <v>44950.461967592601</v>
          </cell>
          <cell r="B15271">
            <v>10350</v>
          </cell>
          <cell r="F15271" t="str">
            <v>CC-00821234</v>
          </cell>
          <cell r="J15271" t="str">
            <v>General Service</v>
          </cell>
          <cell r="R15271" t="str">
            <v>BUKC370499</v>
          </cell>
          <cell r="AB15271" t="str">
            <v>I attended the site and did a general visit and found that some parts are required so I advised the customer to arrange the same.</v>
          </cell>
        </row>
        <row r="15272">
          <cell r="A15272">
            <v>44949.633113425902</v>
          </cell>
          <cell r="B15272">
            <v>0</v>
          </cell>
          <cell r="F15272" t="str">
            <v>CC-00820509</v>
          </cell>
          <cell r="J15272" t="str">
            <v>Commissioning</v>
          </cell>
          <cell r="R15272" t="str">
            <v>CVFE569596</v>
          </cell>
          <cell r="AB15272" t="str">
            <v>COMMISSIONING DONE</v>
          </cell>
        </row>
        <row r="15273">
          <cell r="A15273">
            <v>44949.6011574074</v>
          </cell>
          <cell r="B15273">
            <v>12937</v>
          </cell>
          <cell r="F15273" t="str">
            <v>CC-00820440</v>
          </cell>
          <cell r="J15273" t="str">
            <v>Complaint - Running With Problem</v>
          </cell>
          <cell r="R15273" t="str">
            <v>123054E</v>
          </cell>
          <cell r="AB15273" t="str">
            <v>Change air filter, oil filter, separator, pressure switch, HSP switch, solenoid valve, Intake value kit, BDV kit, MPV kit, ADV kit, 10mm PU Tube</v>
          </cell>
        </row>
        <row r="15274">
          <cell r="A15274">
            <v>44949.4900694444</v>
          </cell>
          <cell r="B15274">
            <v>6140</v>
          </cell>
          <cell r="F15274" t="str">
            <v>CC-00820187</v>
          </cell>
          <cell r="J15274" t="str">
            <v>Schedule Service</v>
          </cell>
          <cell r="R15274" t="str">
            <v>BULD162559</v>
          </cell>
          <cell r="AB15274" t="str">
            <v>Change Air filter, oil filter, air oil separator, ARV kit, PRV kit, actuator kit and oil also change engine side air filter.</v>
          </cell>
        </row>
        <row r="15275">
          <cell r="A15275">
            <v>44949.486157407402</v>
          </cell>
          <cell r="B15275">
            <v>5991</v>
          </cell>
          <cell r="F15275" t="str">
            <v>CC-00820175</v>
          </cell>
          <cell r="J15275" t="str">
            <v>Complaint - Running With Problem</v>
          </cell>
          <cell r="R15275" t="str">
            <v>BUBS033764</v>
          </cell>
          <cell r="AB15275" t="str">
            <v>Today we attend the customer site for complain oil carry over in line so we check and found that in auto drain valve only moisture parents no oil found in drain water and we check oil level ok, nrv ok,and separator ok so compressor running ok</v>
          </cell>
        </row>
        <row r="15276">
          <cell r="A15276">
            <v>44949.283576388902</v>
          </cell>
          <cell r="B15276">
            <v>20701</v>
          </cell>
          <cell r="F15276" t="str">
            <v>CC-00819862</v>
          </cell>
          <cell r="J15276" t="str">
            <v>Schedule Service - AMC</v>
          </cell>
          <cell r="R15276" t="str">
            <v>BKDS031405</v>
          </cell>
          <cell r="AB15276" t="str">
            <v>The visit of this mission is already done on 10-01-2023 with call Id -CC-00808886.</v>
          </cell>
        </row>
        <row r="15277">
          <cell r="A15277">
            <v>44948.284826388903</v>
          </cell>
          <cell r="B15277">
            <v>38299</v>
          </cell>
          <cell r="F15277" t="str">
            <v>CC-00819610</v>
          </cell>
          <cell r="J15277" t="str">
            <v>Schedule Service - AMC</v>
          </cell>
          <cell r="R15277" t="str">
            <v>BMIS031759</v>
          </cell>
          <cell r="AB15277" t="str">
            <v>The visit was done on 17-01-23 with call id-CC-00814920.</v>
          </cell>
        </row>
        <row r="15278">
          <cell r="A15278">
            <v>44947.765821759298</v>
          </cell>
          <cell r="B15278"/>
          <cell r="F15278" t="str">
            <v>CC-00819539</v>
          </cell>
          <cell r="J15278" t="str">
            <v>Complaint - Running With Problem</v>
          </cell>
          <cell r="R15278"/>
          <cell r="AB15278" t="str">
            <v>Talk to customer and he purchases material from us and done service by itself so call cancellation mail send to CCS 23-01-2023</v>
          </cell>
        </row>
        <row r="15279">
          <cell r="A15279">
            <v>44947.600462962997</v>
          </cell>
          <cell r="B15279">
            <v>32098</v>
          </cell>
          <cell r="F15279" t="str">
            <v>CC-00819272</v>
          </cell>
          <cell r="J15279" t="str">
            <v>Schedule Service</v>
          </cell>
          <cell r="R15279" t="str">
            <v>BPCS030196</v>
          </cell>
          <cell r="AB15279" t="str">
            <v>Today we attend the customer site for general service so we change parts 1 air filter 2 oil filter than start machine running ok</v>
          </cell>
        </row>
        <row r="15280">
          <cell r="A15280">
            <v>44947.598680555602</v>
          </cell>
          <cell r="B15280">
            <v>26473</v>
          </cell>
          <cell r="F15280" t="str">
            <v>CC-00819264</v>
          </cell>
          <cell r="J15280" t="str">
            <v>Schedule Service</v>
          </cell>
          <cell r="R15280" t="str">
            <v>BRGS035169</v>
          </cell>
          <cell r="AB15280" t="str">
            <v>Today we attend the customer for general service so we change parts 1 air filter 2 oil filter than start machine running ok</v>
          </cell>
        </row>
        <row r="15281">
          <cell r="A15281">
            <v>44947.542280092603</v>
          </cell>
          <cell r="B15281">
            <v>3527</v>
          </cell>
          <cell r="F15281" t="str">
            <v>CC-00819182</v>
          </cell>
          <cell r="J15281" t="str">
            <v>Schedule Service</v>
          </cell>
          <cell r="R15281" t="str">
            <v>BUAD162630</v>
          </cell>
          <cell r="AB15281" t="str">
            <v>Change Air filter, oil filter and oil</v>
          </cell>
        </row>
        <row r="15282">
          <cell r="A15282">
            <v>44947.5128819444</v>
          </cell>
          <cell r="B15282">
            <v>70</v>
          </cell>
          <cell r="F15282" t="str">
            <v>CC-00819121</v>
          </cell>
          <cell r="J15282" t="str">
            <v>Commissioning</v>
          </cell>
          <cell r="R15282" t="str">
            <v>BVJC374285</v>
          </cell>
          <cell r="AB15282" t="str">
            <v>COMMISSIONING DONE  , Comm date-21-01-2023.</v>
          </cell>
        </row>
        <row r="15283">
          <cell r="A15283">
            <v>44947.512546296297</v>
          </cell>
          <cell r="B15283">
            <v>9065</v>
          </cell>
          <cell r="F15283" t="str">
            <v>CC-00819119</v>
          </cell>
          <cell r="J15283" t="str">
            <v>Schedule Service</v>
          </cell>
          <cell r="R15283" t="str">
            <v>BTDD162169</v>
          </cell>
          <cell r="AB15283" t="str">
            <v>Change Air filter, oil filter, separator, pressure regulator kit, actuator kit, ARV spare kit, and oil change fitted all parts and start the unit found running ok.</v>
          </cell>
        </row>
        <row r="15284">
          <cell r="A15284">
            <v>44946.572708333297</v>
          </cell>
          <cell r="B15284">
            <v>584</v>
          </cell>
          <cell r="F15284" t="str">
            <v>CC-00818408</v>
          </cell>
          <cell r="J15284" t="str">
            <v>General Service</v>
          </cell>
          <cell r="R15284" t="str">
            <v>BVCS038776</v>
          </cell>
          <cell r="AB15284" t="str">
            <v>I attended the site and did a general visit so I checked all the parameters and found that the unit is running properly</v>
          </cell>
        </row>
        <row r="15285">
          <cell r="A15285">
            <v>44946.495717592603</v>
          </cell>
          <cell r="B15285">
            <v>2029</v>
          </cell>
          <cell r="F15285" t="str">
            <v>CC-00818245</v>
          </cell>
          <cell r="J15285" t="str">
            <v>Complaint - Breakdown</v>
          </cell>
          <cell r="R15285" t="str">
            <v>BTGD162296</v>
          </cell>
          <cell r="AB15285" t="str">
            <v>We attended the accidental unit for work so after arrange the  required parts by customer we again checked the unit and following jobs were done. Base frame which was bend through an accident, after remove the airend and engine, base frame repaired by self, whole canopy repaired,denting and painting done in this unit, we checked the base frame both side breadth found 1345mm, base allignment found in ok condition , so airend and engine mount on same and replace  elbow rubber, oil cooler, radiator ,after cooler and support bracket. Old support bracket tried to repaire but it was not corrected properly so we replaced the support bracket by new one. After then we fitted the canopy ,connect battery terminal and diesel line with solenoid connection found in ok condition. After then start the unit set idle rpm with rated air pressure and basic checked up done all para meters found in under limit.</v>
          </cell>
        </row>
        <row r="15286">
          <cell r="A15286">
            <v>44946.453750000001</v>
          </cell>
          <cell r="B15286">
            <v>11576</v>
          </cell>
          <cell r="F15286" t="str">
            <v>CC-00818137</v>
          </cell>
          <cell r="J15286" t="str">
            <v>Schedule Service</v>
          </cell>
          <cell r="R15286" t="str">
            <v>BQDD160205</v>
          </cell>
          <cell r="AB15286" t="str">
            <v>Change Air filter, oil filter and oil</v>
          </cell>
        </row>
        <row r="15287">
          <cell r="A15287">
            <v>44945.652777777803</v>
          </cell>
          <cell r="B15287">
            <v>3070</v>
          </cell>
          <cell r="F15287" t="str">
            <v>CC-00817520</v>
          </cell>
          <cell r="J15287" t="str">
            <v>General Service</v>
          </cell>
          <cell r="R15287" t="str">
            <v>BUAL160593</v>
          </cell>
          <cell r="AB15287"/>
        </row>
        <row r="15288">
          <cell r="A15288">
            <v>44945.565092592602</v>
          </cell>
          <cell r="B15288">
            <v>5707</v>
          </cell>
          <cell r="F15288" t="str">
            <v>CC-00817337</v>
          </cell>
          <cell r="J15288" t="str">
            <v>Complaint - Running With Problem</v>
          </cell>
          <cell r="R15288" t="str">
            <v>BTED162217</v>
          </cell>
          <cell r="AB15288" t="str">
            <v>Attend the site as per customer complaint overheating issue found separators filter in burnt condition , this reason is happens due to oil cooler found in externally fully chocked condition so open cooler, radiator and after cooler , clean it internally and externally. Clean separator tank, pipe lines, hoses and radial outlet, fitted all accessories and filled new oil in tank 45 litres fitted new oil filter. After then start the unit and check the unit any external leakage not found and unit runs in ok condition.</v>
          </cell>
        </row>
        <row r="15289">
          <cell r="A15289">
            <v>44945.561111111099</v>
          </cell>
          <cell r="B15289">
            <v>9710</v>
          </cell>
          <cell r="F15289" t="str">
            <v>CC-00817331</v>
          </cell>
          <cell r="J15289" t="str">
            <v>Schedule Service</v>
          </cell>
          <cell r="R15289" t="str">
            <v>BTLC377591</v>
          </cell>
          <cell r="AB15289" t="str">
            <v>Today we attend the customer site for general service so we change parts 1 air filter 2 oil filter 3 oil than start machine running ok</v>
          </cell>
        </row>
        <row r="15290">
          <cell r="A15290">
            <v>44945.517986111103</v>
          </cell>
          <cell r="B15290">
            <v>4074</v>
          </cell>
          <cell r="F15290" t="str">
            <v>CC-00817218</v>
          </cell>
          <cell r="J15290" t="str">
            <v>General Service</v>
          </cell>
          <cell r="R15290" t="str">
            <v>BVAS038005</v>
          </cell>
          <cell r="AB15290" t="str">
            <v>I attended the site and did general service so I changed the air filter and cleaned the unit. Now the machine is running properly.</v>
          </cell>
        </row>
        <row r="15291">
          <cell r="A15291">
            <v>44944.747106481504</v>
          </cell>
          <cell r="B15291">
            <v>0</v>
          </cell>
          <cell r="F15291" t="str">
            <v>CC-00816669</v>
          </cell>
          <cell r="J15291" t="str">
            <v>Commissioning</v>
          </cell>
          <cell r="R15291" t="str">
            <v>BVIS040049</v>
          </cell>
          <cell r="AB15291" t="str">
            <v>COMMISSIONING DONE ON 18/01/2023</v>
          </cell>
        </row>
        <row r="15292">
          <cell r="A15292">
            <v>44944.527361111097</v>
          </cell>
          <cell r="B15292">
            <v>22715</v>
          </cell>
          <cell r="F15292" t="str">
            <v>CC-00816133</v>
          </cell>
          <cell r="J15292" t="str">
            <v>Schedule Service</v>
          </cell>
          <cell r="R15292" t="str">
            <v>BQHS040705</v>
          </cell>
          <cell r="AB15292" t="str">
            <v>We visited site and change Air filter Oil filter and pipe coupling after than start for check unit running well.</v>
          </cell>
        </row>
        <row r="15293">
          <cell r="A15293">
            <v>44944.4503819444</v>
          </cell>
          <cell r="B15293">
            <v>4606</v>
          </cell>
          <cell r="F15293" t="str">
            <v>CC-00815938</v>
          </cell>
          <cell r="J15293" t="str">
            <v>Schedule Service</v>
          </cell>
          <cell r="R15293" t="str">
            <v>BUFS046839</v>
          </cell>
          <cell r="AB15293" t="str">
            <v>I attended the site and did scheduled service so I changed the oil filter, air filter, oil top up,pre filter and cleaned the unit. Now the machine is running properly.</v>
          </cell>
        </row>
        <row r="15294">
          <cell r="A15294">
            <v>44943.695243055598</v>
          </cell>
          <cell r="B15294">
            <v>4456</v>
          </cell>
          <cell r="F15294" t="str">
            <v>CC-00815451</v>
          </cell>
          <cell r="J15294" t="str">
            <v>Schedule Service</v>
          </cell>
          <cell r="R15294" t="str">
            <v>BSLD230358</v>
          </cell>
          <cell r="AB15294" t="str">
            <v>Attend the site for schedule services so change Air filter, oil filter, separator element and oil. After that start the unit found running ok</v>
          </cell>
        </row>
        <row r="15295">
          <cell r="A15295">
            <v>44943.516400462999</v>
          </cell>
          <cell r="B15295">
            <v>17987</v>
          </cell>
          <cell r="F15295" t="str">
            <v>CC-00815068</v>
          </cell>
          <cell r="J15295" t="str">
            <v>Schedule Service</v>
          </cell>
          <cell r="R15295" t="str">
            <v>UOHS030121</v>
          </cell>
          <cell r="AB15295" t="str">
            <v>We replaced oil , oil filters, separator</v>
          </cell>
        </row>
        <row r="15296">
          <cell r="A15296">
            <v>44943.4520023148</v>
          </cell>
          <cell r="B15296">
            <v>38298</v>
          </cell>
          <cell r="F15296" t="str">
            <v>CC-00814920</v>
          </cell>
          <cell r="J15296" t="str">
            <v>Schedule Service</v>
          </cell>
          <cell r="R15296" t="str">
            <v>BMIS031759</v>
          </cell>
          <cell r="AB15296" t="str">
            <v>I attended the site and did scheduled service so I changed the oil filter, air filter, oil XD. Now the machine is running properly.</v>
          </cell>
        </row>
        <row r="15297">
          <cell r="A15297">
            <v>44943.450601851902</v>
          </cell>
          <cell r="B15297">
            <v>4066</v>
          </cell>
          <cell r="F15297" t="str">
            <v>CC-00814914</v>
          </cell>
          <cell r="J15297" t="str">
            <v>Schedule Service</v>
          </cell>
          <cell r="R15297" t="str">
            <v>BVAS038005</v>
          </cell>
          <cell r="AB15297" t="str">
            <v>I attended the site and did schedule service so I changed the oil filter, air oil separator, oil XD. Now the machine is running properly.</v>
          </cell>
        </row>
        <row r="15298">
          <cell r="A15298">
            <v>44942.656851851898</v>
          </cell>
          <cell r="B15298">
            <v>16883</v>
          </cell>
          <cell r="F15298" t="str">
            <v>CC-00814470</v>
          </cell>
          <cell r="J15298" t="str">
            <v>Schedule Service</v>
          </cell>
          <cell r="R15298" t="str">
            <v>GOHC370857</v>
          </cell>
          <cell r="AB15298" t="str">
            <v>We visited site and change Air filter Oil filter Oil after than start for check unit running well.</v>
          </cell>
        </row>
        <row r="15299">
          <cell r="A15299">
            <v>44942.601678240702</v>
          </cell>
          <cell r="B15299">
            <v>1630</v>
          </cell>
          <cell r="F15299" t="str">
            <v>CC-00814361</v>
          </cell>
          <cell r="J15299" t="str">
            <v>Sales Call</v>
          </cell>
          <cell r="R15299" t="str">
            <v>BVLD163040</v>
          </cell>
          <cell r="AB15299" t="str">
            <v>Sales call carried out for HMR collection</v>
          </cell>
        </row>
        <row r="15300">
          <cell r="A15300">
            <v>44942.595289351899</v>
          </cell>
          <cell r="B15300">
            <v>45</v>
          </cell>
          <cell r="F15300" t="str">
            <v>CC-00814355</v>
          </cell>
          <cell r="J15300" t="str">
            <v>Sales Call</v>
          </cell>
          <cell r="R15300" t="str">
            <v>BVHD163374</v>
          </cell>
          <cell r="AB15300" t="str">
            <v>Sales call carried out for HMR collection</v>
          </cell>
        </row>
        <row r="15301">
          <cell r="A15301">
            <v>44942.593935185199</v>
          </cell>
          <cell r="B15301">
            <v>55</v>
          </cell>
          <cell r="F15301" t="str">
            <v>CC-00814354</v>
          </cell>
          <cell r="J15301" t="str">
            <v>Sales Call</v>
          </cell>
          <cell r="R15301" t="str">
            <v>BVLD163043</v>
          </cell>
          <cell r="AB15301" t="str">
            <v>Sales call carried out for HMR collection</v>
          </cell>
        </row>
        <row r="15302">
          <cell r="A15302">
            <v>44942.592800925901</v>
          </cell>
          <cell r="B15302">
            <v>1140</v>
          </cell>
          <cell r="F15302" t="str">
            <v>CC-00814352</v>
          </cell>
          <cell r="J15302" t="str">
            <v>Sales Call</v>
          </cell>
          <cell r="R15302" t="str">
            <v>BVJD162958</v>
          </cell>
          <cell r="AB15302" t="str">
            <v>Sales call carried out for HMR collection</v>
          </cell>
        </row>
        <row r="15303">
          <cell r="A15303">
            <v>44942.591412037</v>
          </cell>
          <cell r="B15303">
            <v>220</v>
          </cell>
          <cell r="F15303" t="str">
            <v>CC-00814350</v>
          </cell>
          <cell r="J15303" t="str">
            <v>Sales Call</v>
          </cell>
          <cell r="R15303" t="str">
            <v>BVHD163366</v>
          </cell>
          <cell r="AB15303" t="str">
            <v>Sales call carried out for HMR collection</v>
          </cell>
        </row>
        <row r="15304">
          <cell r="A15304">
            <v>44942.589907407397</v>
          </cell>
          <cell r="B15304">
            <v>3556</v>
          </cell>
          <cell r="F15304" t="str">
            <v>CC-00814344</v>
          </cell>
          <cell r="J15304" t="str">
            <v>Sales Call</v>
          </cell>
          <cell r="R15304" t="str">
            <v>BUKD162491</v>
          </cell>
          <cell r="AB15304" t="str">
            <v>Sales call carried out for HMR collection</v>
          </cell>
        </row>
        <row r="15305">
          <cell r="A15305">
            <v>44942.587361111102</v>
          </cell>
          <cell r="B15305">
            <v>3325</v>
          </cell>
          <cell r="F15305" t="str">
            <v>CC-00814339</v>
          </cell>
          <cell r="J15305" t="str">
            <v>Sales Call</v>
          </cell>
          <cell r="R15305" t="str">
            <v>BUKD162500</v>
          </cell>
          <cell r="AB15305" t="str">
            <v>Sales call carried out for HMR collection</v>
          </cell>
        </row>
        <row r="15306">
          <cell r="A15306">
            <v>44942.586215277799</v>
          </cell>
          <cell r="B15306">
            <v>301</v>
          </cell>
          <cell r="F15306" t="str">
            <v>CC-00814338</v>
          </cell>
          <cell r="J15306" t="str">
            <v>Sales Call</v>
          </cell>
          <cell r="R15306" t="str">
            <v>BVKD163026</v>
          </cell>
          <cell r="AB15306" t="str">
            <v>Sales call carried out for HMR collection</v>
          </cell>
        </row>
        <row r="15307">
          <cell r="A15307">
            <v>44942.584976851896</v>
          </cell>
          <cell r="B15307">
            <v>1850</v>
          </cell>
          <cell r="F15307" t="str">
            <v>CC-00814337</v>
          </cell>
          <cell r="J15307" t="str">
            <v>Sales Call</v>
          </cell>
          <cell r="R15307" t="str">
            <v>BUDD162719</v>
          </cell>
          <cell r="AB15307" t="str">
            <v>Sales call carried out for HMR collection</v>
          </cell>
        </row>
        <row r="15308">
          <cell r="A15308">
            <v>44942.583634259303</v>
          </cell>
          <cell r="B15308">
            <v>920</v>
          </cell>
          <cell r="F15308" t="str">
            <v>CC-00814335</v>
          </cell>
          <cell r="J15308" t="str">
            <v>Sales Call</v>
          </cell>
          <cell r="R15308" t="str">
            <v>BULD162579</v>
          </cell>
          <cell r="AB15308" t="str">
            <v>Sales call carried out for HMR collection</v>
          </cell>
        </row>
        <row r="15309">
          <cell r="A15309">
            <v>44942.578240740702</v>
          </cell>
          <cell r="B15309">
            <v>28404</v>
          </cell>
          <cell r="F15309" t="str">
            <v>CC-00814327</v>
          </cell>
          <cell r="J15309" t="str">
            <v>Schedule Service</v>
          </cell>
          <cell r="R15309" t="str">
            <v>BQFS031084</v>
          </cell>
          <cell r="AB15309" t="str">
            <v>Today we attend the customer site for general service so we change parts 1 air filter 2 oil filter 3 oil 4 separator 5 drive coupling 6 Pre filter than start machine running ok and all parts working properly</v>
          </cell>
        </row>
        <row r="15310">
          <cell r="A15310">
            <v>44942.520949074104</v>
          </cell>
          <cell r="B15310">
            <v>425</v>
          </cell>
          <cell r="F15310" t="str">
            <v>CC-00814167</v>
          </cell>
          <cell r="J15310" t="str">
            <v>Sales Call</v>
          </cell>
          <cell r="R15310" t="str">
            <v>BUID121299</v>
          </cell>
          <cell r="AB15310" t="str">
            <v>Sales call carried out for HMR collection</v>
          </cell>
        </row>
        <row r="15311">
          <cell r="A15311">
            <v>44942.519293981502</v>
          </cell>
          <cell r="B15311">
            <v>983</v>
          </cell>
          <cell r="F15311" t="str">
            <v>CC-00814162</v>
          </cell>
          <cell r="J15311" t="str">
            <v>Sales Call</v>
          </cell>
          <cell r="R15311" t="str">
            <v>BUID220795</v>
          </cell>
          <cell r="AB15311" t="str">
            <v>Sales call carried out for HMR collection</v>
          </cell>
        </row>
        <row r="15312">
          <cell r="A15312">
            <v>44942.512037036999</v>
          </cell>
          <cell r="B15312">
            <v>250</v>
          </cell>
          <cell r="F15312" t="str">
            <v>CC-00814140</v>
          </cell>
          <cell r="J15312" t="str">
            <v>Sales Call</v>
          </cell>
          <cell r="R15312" t="str">
            <v>BVGD121497</v>
          </cell>
          <cell r="AB15312" t="str">
            <v>Sales call carried out for HMR collection</v>
          </cell>
        </row>
        <row r="15313">
          <cell r="A15313">
            <v>44942.510011574101</v>
          </cell>
          <cell r="B15313">
            <v>180</v>
          </cell>
          <cell r="F15313" t="str">
            <v>CC-00814135</v>
          </cell>
          <cell r="J15313" t="str">
            <v>Sales Call</v>
          </cell>
          <cell r="R15313" t="str">
            <v>BVDD121453</v>
          </cell>
          <cell r="AB15313" t="str">
            <v>Sales call carried out for HMR collection</v>
          </cell>
        </row>
        <row r="15314">
          <cell r="A15314">
            <v>44942.5058333333</v>
          </cell>
          <cell r="B15314">
            <v>400</v>
          </cell>
          <cell r="F15314" t="str">
            <v>CC-00814127</v>
          </cell>
          <cell r="J15314" t="str">
            <v>Sales Call</v>
          </cell>
          <cell r="R15314" t="str">
            <v>BVDD163198</v>
          </cell>
          <cell r="AB15314" t="str">
            <v>Sales call carried out for HMR collection</v>
          </cell>
        </row>
        <row r="15315">
          <cell r="A15315">
            <v>44942.502986111103</v>
          </cell>
          <cell r="B15315">
            <v>701</v>
          </cell>
          <cell r="F15315" t="str">
            <v>CC-00814121</v>
          </cell>
          <cell r="J15315" t="str">
            <v>Sales Call</v>
          </cell>
          <cell r="R15315" t="str">
            <v>BUHL152930</v>
          </cell>
          <cell r="AB15315" t="str">
            <v>Sales call carried out for HMR collection</v>
          </cell>
        </row>
        <row r="15316">
          <cell r="A15316">
            <v>44942.501770833303</v>
          </cell>
          <cell r="B15316">
            <v>496</v>
          </cell>
          <cell r="F15316" t="str">
            <v>CC-00814119</v>
          </cell>
          <cell r="J15316" t="str">
            <v>Sales Call</v>
          </cell>
          <cell r="R15316" t="str">
            <v>BUCD121174</v>
          </cell>
          <cell r="AB15316" t="str">
            <v>Sales call carried out for HMR collection</v>
          </cell>
        </row>
        <row r="15317">
          <cell r="A15317">
            <v>44942.498900462997</v>
          </cell>
          <cell r="B15317">
            <v>509</v>
          </cell>
          <cell r="F15317" t="str">
            <v>CC-00814118</v>
          </cell>
          <cell r="J15317" t="str">
            <v>Sales Call</v>
          </cell>
          <cell r="R15317" t="str">
            <v>BUHD121280</v>
          </cell>
          <cell r="AB15317" t="str">
            <v>Sales call carried out for HMR collection</v>
          </cell>
        </row>
        <row r="15318">
          <cell r="A15318">
            <v>44942.497592592597</v>
          </cell>
          <cell r="B15318">
            <v>755</v>
          </cell>
          <cell r="F15318" t="str">
            <v>CC-00814115</v>
          </cell>
          <cell r="J15318" t="str">
            <v>Sales Call</v>
          </cell>
          <cell r="R15318" t="str">
            <v>BUCD230856</v>
          </cell>
          <cell r="AB15318" t="str">
            <v>Sales call carried out for HMR collection</v>
          </cell>
        </row>
        <row r="15319">
          <cell r="A15319">
            <v>44940.700659722199</v>
          </cell>
          <cell r="B15319">
            <v>19002</v>
          </cell>
          <cell r="F15319" t="str">
            <v>CC-00813573</v>
          </cell>
          <cell r="J15319" t="str">
            <v>Complaint - Running With Problem</v>
          </cell>
          <cell r="R15319" t="str">
            <v>GOCC370403</v>
          </cell>
          <cell r="AB15319" t="str">
            <v>We visited site fitted winding motor after than start for check unit running well.but required parts Air filter oil filter and separator. Quotation shared for required parts.</v>
          </cell>
        </row>
        <row r="15320">
          <cell r="A15320">
            <v>44940.683148148099</v>
          </cell>
          <cell r="B15320">
            <v>7897</v>
          </cell>
          <cell r="F15320" t="str">
            <v>CC-00813552</v>
          </cell>
          <cell r="J15320" t="str">
            <v>Schedule Service</v>
          </cell>
          <cell r="R15320" t="str">
            <v>BRHS035337</v>
          </cell>
          <cell r="AB15320" t="str">
            <v>I attended the site and did schedule service so I changed the air filter, oil filter and oil. Now the machine is running properly.</v>
          </cell>
        </row>
        <row r="15321">
          <cell r="A15321">
            <v>44940.675532407397</v>
          </cell>
          <cell r="B15321">
            <v>4633</v>
          </cell>
          <cell r="F15321" t="str">
            <v>CC-00813533</v>
          </cell>
          <cell r="J15321" t="str">
            <v>Sales Call</v>
          </cell>
          <cell r="R15321" t="str">
            <v>BRCD160939</v>
          </cell>
          <cell r="AB15321" t="str">
            <v>Sales call carried out for HMR collection</v>
          </cell>
        </row>
        <row r="15322">
          <cell r="A15322">
            <v>44940.673715277801</v>
          </cell>
          <cell r="B15322">
            <v>2645</v>
          </cell>
          <cell r="F15322" t="str">
            <v>CC-00813530</v>
          </cell>
          <cell r="J15322" t="str">
            <v>Sales Call</v>
          </cell>
          <cell r="R15322" t="str">
            <v>BQCD160098</v>
          </cell>
          <cell r="AB15322" t="str">
            <v>Sales call carried out for HMR collection</v>
          </cell>
        </row>
        <row r="15323">
          <cell r="A15323">
            <v>44940.672164351898</v>
          </cell>
          <cell r="B15323">
            <v>3785</v>
          </cell>
          <cell r="F15323" t="str">
            <v>CC-00813523</v>
          </cell>
          <cell r="J15323" t="str">
            <v>Sales Call</v>
          </cell>
          <cell r="R15323" t="str">
            <v>BRGD161212</v>
          </cell>
          <cell r="AB15323" t="str">
            <v>Sales call carried out for HMR collection</v>
          </cell>
        </row>
        <row r="15324">
          <cell r="A15324">
            <v>44940.670543981498</v>
          </cell>
          <cell r="B15324">
            <v>450</v>
          </cell>
          <cell r="F15324" t="str">
            <v>CC-00813518</v>
          </cell>
          <cell r="J15324" t="str">
            <v>Sales Call</v>
          </cell>
          <cell r="R15324" t="str">
            <v>BSKD120522</v>
          </cell>
          <cell r="AB15324" t="str">
            <v>Sales call carried out for HMR collection</v>
          </cell>
        </row>
        <row r="15325">
          <cell r="A15325">
            <v>44940.668703703697</v>
          </cell>
          <cell r="B15325">
            <v>280</v>
          </cell>
          <cell r="F15325" t="str">
            <v>CC-00813514</v>
          </cell>
          <cell r="J15325" t="str">
            <v>Sales Call</v>
          </cell>
          <cell r="R15325" t="str">
            <v>BRLD120253</v>
          </cell>
          <cell r="AB15325" t="str">
            <v>Sales call carried out for HMR collection</v>
          </cell>
        </row>
        <row r="15326">
          <cell r="A15326">
            <v>44940.667361111096</v>
          </cell>
          <cell r="B15326">
            <v>855</v>
          </cell>
          <cell r="F15326" t="str">
            <v>CC-00813510</v>
          </cell>
          <cell r="J15326" t="str">
            <v>Sales Call</v>
          </cell>
          <cell r="R15326" t="str">
            <v>BJGD200109</v>
          </cell>
          <cell r="AB15326" t="str">
            <v>Sales call carried out for HMR collection</v>
          </cell>
        </row>
        <row r="15327">
          <cell r="A15327">
            <v>44940.665671296301</v>
          </cell>
          <cell r="B15327">
            <v>4850</v>
          </cell>
          <cell r="F15327" t="str">
            <v>CC-00813504</v>
          </cell>
          <cell r="J15327" t="str">
            <v>Sales Call</v>
          </cell>
          <cell r="R15327" t="str">
            <v>BPGD220036</v>
          </cell>
          <cell r="AB15327" t="str">
            <v>Sales call carried out for HMR collection</v>
          </cell>
        </row>
        <row r="15328">
          <cell r="A15328">
            <v>44940.6640625</v>
          </cell>
          <cell r="B15328">
            <v>50</v>
          </cell>
          <cell r="F15328" t="str">
            <v>CC-00813499</v>
          </cell>
          <cell r="J15328" t="str">
            <v>Sales Call</v>
          </cell>
          <cell r="R15328" t="str">
            <v>GOHD160077</v>
          </cell>
          <cell r="AB15328" t="str">
            <v>Sales call carried out for HMR collection</v>
          </cell>
        </row>
        <row r="15329">
          <cell r="A15329">
            <v>44940.6624421296</v>
          </cell>
          <cell r="B15329">
            <v>3588</v>
          </cell>
          <cell r="F15329" t="str">
            <v>CC-00813495</v>
          </cell>
          <cell r="J15329" t="str">
            <v>Sales Call</v>
          </cell>
          <cell r="R15329" t="str">
            <v>BRKD230139</v>
          </cell>
          <cell r="AB15329" t="str">
            <v>Sales call carried out for HMR collection</v>
          </cell>
        </row>
        <row r="15330">
          <cell r="A15330">
            <v>44940.661238425899</v>
          </cell>
          <cell r="B15330">
            <v>50</v>
          </cell>
          <cell r="F15330" t="str">
            <v>CC-00813491</v>
          </cell>
          <cell r="J15330" t="str">
            <v>Sales Call</v>
          </cell>
          <cell r="R15330" t="str">
            <v>BNJD120010</v>
          </cell>
          <cell r="AB15330" t="str">
            <v>Sales call carried out for HMR collection</v>
          </cell>
        </row>
        <row r="15331">
          <cell r="A15331">
            <v>44940.658090277801</v>
          </cell>
          <cell r="B15331">
            <v>450</v>
          </cell>
          <cell r="F15331" t="str">
            <v>CC-00813483</v>
          </cell>
          <cell r="J15331" t="str">
            <v>Sales Call</v>
          </cell>
          <cell r="R15331" t="str">
            <v>BSBD120631</v>
          </cell>
          <cell r="AB15331" t="str">
            <v>Sales call carried out for HMR collection</v>
          </cell>
        </row>
        <row r="15332">
          <cell r="A15332">
            <v>44940.656620370399</v>
          </cell>
          <cell r="B15332">
            <v>80</v>
          </cell>
          <cell r="F15332" t="str">
            <v>CC-00813478</v>
          </cell>
          <cell r="J15332" t="str">
            <v>Sales Call</v>
          </cell>
          <cell r="R15332" t="str">
            <v>BSKD220275</v>
          </cell>
          <cell r="AB15332" t="str">
            <v>Sales call carried out for HMR collection</v>
          </cell>
        </row>
        <row r="15333">
          <cell r="A15333">
            <v>44940.560324074097</v>
          </cell>
          <cell r="B15333">
            <v>2540</v>
          </cell>
          <cell r="F15333" t="str">
            <v>CC-00813314</v>
          </cell>
          <cell r="J15333" t="str">
            <v>Complaint - Running With Problem</v>
          </cell>
          <cell r="R15333" t="str">
            <v>BVGF111615</v>
          </cell>
          <cell r="AB15333" t="str">
            <v>We visited the site and changed the air oil separator UNDER FOC BASIS and after changing the machine is kept under observation for 2 days. Now the machine is running properly.</v>
          </cell>
        </row>
        <row r="15334">
          <cell r="A15334">
            <v>44940.5474189815</v>
          </cell>
          <cell r="B15334">
            <v>2529</v>
          </cell>
          <cell r="F15334" t="str">
            <v>CC-00813301</v>
          </cell>
          <cell r="J15334" t="str">
            <v>Complaint - Running With Problem</v>
          </cell>
          <cell r="R15334" t="str">
            <v>BVGF111611</v>
          </cell>
          <cell r="AB15334" t="str">
            <v>Work Done
Talked with customer he agree to close call. We will log new call for separator change
Approval mail attached 27-03-2023</v>
          </cell>
        </row>
        <row r="15335">
          <cell r="A15335">
            <v>44940.477256944403</v>
          </cell>
          <cell r="B15335">
            <v>2650</v>
          </cell>
          <cell r="F15335" t="str">
            <v>CC-00813180</v>
          </cell>
          <cell r="J15335" t="str">
            <v>Sales Call</v>
          </cell>
          <cell r="R15335" t="str">
            <v>BUAL160585</v>
          </cell>
          <cell r="AB15335" t="str">
            <v>Sales call carried out for HMR collection</v>
          </cell>
        </row>
        <row r="15336">
          <cell r="A15336">
            <v>44940.475636574098</v>
          </cell>
          <cell r="B15336">
            <v>3005</v>
          </cell>
          <cell r="F15336" t="str">
            <v>CC-00813175</v>
          </cell>
          <cell r="J15336" t="str">
            <v>Sales Call</v>
          </cell>
          <cell r="R15336" t="str">
            <v>BUAL160593</v>
          </cell>
          <cell r="AB15336" t="str">
            <v>Sales call carried out for HMR collection</v>
          </cell>
        </row>
        <row r="15337">
          <cell r="A15337">
            <v>44940.474085648202</v>
          </cell>
          <cell r="B15337">
            <v>989</v>
          </cell>
          <cell r="F15337" t="str">
            <v>CC-00813171</v>
          </cell>
          <cell r="J15337" t="str">
            <v>Sales Call</v>
          </cell>
          <cell r="R15337" t="str">
            <v>BUKD230773</v>
          </cell>
          <cell r="AB15337" t="str">
            <v>Sales call carried out for HMR collection</v>
          </cell>
        </row>
        <row r="15338">
          <cell r="A15338">
            <v>44940.472708333298</v>
          </cell>
          <cell r="B15338">
            <v>5560</v>
          </cell>
          <cell r="F15338" t="str">
            <v>CC-00813165</v>
          </cell>
          <cell r="J15338" t="str">
            <v>Sales Call</v>
          </cell>
          <cell r="R15338" t="str">
            <v>BULL160559</v>
          </cell>
          <cell r="AB15338" t="str">
            <v>Sales call carried out for HMR collection</v>
          </cell>
        </row>
        <row r="15339">
          <cell r="A15339">
            <v>44940.471250000002</v>
          </cell>
          <cell r="B15339">
            <v>570</v>
          </cell>
          <cell r="F15339" t="str">
            <v>CC-00813160</v>
          </cell>
          <cell r="J15339" t="str">
            <v>Sales Call</v>
          </cell>
          <cell r="R15339" t="str">
            <v>BUJD121018</v>
          </cell>
          <cell r="AB15339" t="str">
            <v>Sales call carried out for HMR collection</v>
          </cell>
        </row>
        <row r="15340">
          <cell r="A15340">
            <v>44940.469930555599</v>
          </cell>
          <cell r="B15340">
            <v>1730</v>
          </cell>
          <cell r="F15340" t="str">
            <v>CC-00813159</v>
          </cell>
          <cell r="J15340" t="str">
            <v>Sales Call</v>
          </cell>
          <cell r="R15340" t="str">
            <v>BUJD121019</v>
          </cell>
          <cell r="AB15340" t="str">
            <v>Sales call carried out for HMR collection</v>
          </cell>
        </row>
        <row r="15341">
          <cell r="A15341">
            <v>44940.467962962997</v>
          </cell>
          <cell r="B15341">
            <v>580</v>
          </cell>
          <cell r="F15341" t="str">
            <v>CC-00813153</v>
          </cell>
          <cell r="J15341" t="str">
            <v>Sales Call</v>
          </cell>
          <cell r="R15341" t="str">
            <v>AUKD230777</v>
          </cell>
          <cell r="AB15341" t="str">
            <v>Sales call carried out for HMR collection</v>
          </cell>
        </row>
        <row r="15342">
          <cell r="A15342">
            <v>44940.466435185197</v>
          </cell>
          <cell r="B15342">
            <v>25447</v>
          </cell>
          <cell r="F15342" t="str">
            <v>CC-00813150</v>
          </cell>
          <cell r="J15342" t="str">
            <v>Schedule Service</v>
          </cell>
          <cell r="R15342" t="str">
            <v>BUDC372326</v>
          </cell>
          <cell r="AB15342" t="str">
            <v>I attended the site and did schedule service so I changed the air filter, oil filter and oil. Now the machine is running properly.</v>
          </cell>
        </row>
        <row r="15343">
          <cell r="A15343">
            <v>44940.466423611098</v>
          </cell>
          <cell r="B15343">
            <v>585</v>
          </cell>
          <cell r="F15343" t="str">
            <v>CC-00813149</v>
          </cell>
          <cell r="J15343" t="str">
            <v>Sales Call</v>
          </cell>
          <cell r="R15343" t="str">
            <v>BUJD121040</v>
          </cell>
          <cell r="AB15343" t="str">
            <v>Sales call carried out for HMR collection</v>
          </cell>
        </row>
        <row r="15344">
          <cell r="A15344">
            <v>44940.464745370402</v>
          </cell>
          <cell r="B15344">
            <v>2055</v>
          </cell>
          <cell r="F15344" t="str">
            <v>CC-00813147</v>
          </cell>
          <cell r="J15344" t="str">
            <v>Sales Call</v>
          </cell>
          <cell r="R15344" t="str">
            <v>BUKD162510</v>
          </cell>
          <cell r="AB15344" t="str">
            <v>Sales call carried out for HMR collection</v>
          </cell>
        </row>
        <row r="15345">
          <cell r="A15345">
            <v>44940.013414351903</v>
          </cell>
          <cell r="B15345">
            <v>105</v>
          </cell>
          <cell r="F15345" t="str">
            <v>CC-00812868</v>
          </cell>
          <cell r="J15345" t="str">
            <v>Sales Call</v>
          </cell>
          <cell r="R15345" t="str">
            <v>BSFD161833</v>
          </cell>
          <cell r="AB15345" t="str">
            <v>Sales call carried out for HMR collection</v>
          </cell>
        </row>
        <row r="15346">
          <cell r="A15346">
            <v>44940.010995370401</v>
          </cell>
          <cell r="B15346">
            <v>630</v>
          </cell>
          <cell r="F15346" t="str">
            <v>CC-00812867</v>
          </cell>
          <cell r="J15346" t="str">
            <v>Sales Call</v>
          </cell>
          <cell r="R15346" t="str">
            <v>BSCD120656</v>
          </cell>
          <cell r="AB15346" t="str">
            <v>Sales call carried out for HMR collection</v>
          </cell>
        </row>
        <row r="15347">
          <cell r="A15347">
            <v>44940.009166666699</v>
          </cell>
          <cell r="B15347">
            <v>3301</v>
          </cell>
          <cell r="F15347" t="str">
            <v>CC-00812866</v>
          </cell>
          <cell r="J15347" t="str">
            <v>Sales Call</v>
          </cell>
          <cell r="R15347" t="str">
            <v>BQHD160361</v>
          </cell>
          <cell r="AB15347" t="str">
            <v>Sales call carried out for HMR collection</v>
          </cell>
        </row>
        <row r="15348">
          <cell r="A15348">
            <v>44940.006828703699</v>
          </cell>
          <cell r="B15348">
            <v>2760</v>
          </cell>
          <cell r="F15348" t="str">
            <v>CC-00812865</v>
          </cell>
          <cell r="J15348" t="str">
            <v>Sales Call</v>
          </cell>
          <cell r="R15348" t="str">
            <v>BQGD160344</v>
          </cell>
          <cell r="AB15348" t="str">
            <v>Sales call carried out for HMR collection</v>
          </cell>
        </row>
        <row r="15349">
          <cell r="A15349">
            <v>44940.004872685196</v>
          </cell>
          <cell r="B15349">
            <v>1860</v>
          </cell>
          <cell r="F15349" t="str">
            <v>CC-00812864</v>
          </cell>
          <cell r="J15349" t="str">
            <v>Sales Call</v>
          </cell>
          <cell r="R15349" t="str">
            <v>BSFD161799</v>
          </cell>
          <cell r="AB15349" t="str">
            <v>Sales call carried out for HMR collection</v>
          </cell>
        </row>
        <row r="15350">
          <cell r="A15350">
            <v>44940.002048611103</v>
          </cell>
          <cell r="B15350">
            <v>4559</v>
          </cell>
          <cell r="F15350" t="str">
            <v>CC-00812863</v>
          </cell>
          <cell r="J15350" t="str">
            <v>Sales Call</v>
          </cell>
          <cell r="R15350" t="str">
            <v>BPKD200020</v>
          </cell>
          <cell r="AB15350" t="str">
            <v>Sales call carried out for HMR collection</v>
          </cell>
        </row>
        <row r="15351">
          <cell r="A15351">
            <v>44940</v>
          </cell>
          <cell r="B15351">
            <v>350</v>
          </cell>
          <cell r="F15351" t="str">
            <v>CC-00812862</v>
          </cell>
          <cell r="J15351" t="str">
            <v>Sales Call</v>
          </cell>
          <cell r="R15351" t="str">
            <v>BRHD120445</v>
          </cell>
          <cell r="AB15351" t="str">
            <v>Sales call carried out for HMR collection</v>
          </cell>
        </row>
        <row r="15352">
          <cell r="A15352">
            <v>44939.998043981497</v>
          </cell>
          <cell r="B15352">
            <v>2215</v>
          </cell>
          <cell r="F15352" t="str">
            <v>CC-00812861</v>
          </cell>
          <cell r="J15352" t="str">
            <v>Sales Call</v>
          </cell>
          <cell r="R15352" t="str">
            <v>BRHD161314</v>
          </cell>
          <cell r="AB15352" t="str">
            <v>Sales call carried out for HMR collection</v>
          </cell>
        </row>
        <row r="15353">
          <cell r="A15353">
            <v>44939.996296296304</v>
          </cell>
          <cell r="B15353">
            <v>1560</v>
          </cell>
          <cell r="F15353" t="str">
            <v>CC-00812860</v>
          </cell>
          <cell r="J15353" t="str">
            <v>Sales Call</v>
          </cell>
          <cell r="R15353" t="str">
            <v>BSEL152198</v>
          </cell>
          <cell r="AB15353" t="str">
            <v>Sales call carried out for HMR collection</v>
          </cell>
        </row>
        <row r="15354">
          <cell r="A15354">
            <v>44939.994212963</v>
          </cell>
          <cell r="B15354">
            <v>330</v>
          </cell>
          <cell r="F15354" t="str">
            <v>CC-00812859</v>
          </cell>
          <cell r="J15354" t="str">
            <v>Sales Call</v>
          </cell>
          <cell r="R15354" t="str">
            <v>BSJD120492</v>
          </cell>
          <cell r="AB15354"/>
        </row>
        <row r="15355">
          <cell r="A15355">
            <v>44939.9918287037</v>
          </cell>
          <cell r="B15355">
            <v>5840</v>
          </cell>
          <cell r="F15355" t="str">
            <v>CC-00812858</v>
          </cell>
          <cell r="J15355" t="str">
            <v>Sales Call</v>
          </cell>
          <cell r="R15355" t="str">
            <v>BPED160082</v>
          </cell>
          <cell r="AB15355"/>
        </row>
        <row r="15356">
          <cell r="A15356">
            <v>44939.989143518498</v>
          </cell>
          <cell r="B15356">
            <v>2000</v>
          </cell>
          <cell r="F15356" t="str">
            <v>CC-00812857</v>
          </cell>
          <cell r="J15356" t="str">
            <v>Sales Call</v>
          </cell>
          <cell r="R15356" t="str">
            <v>BRHD161303</v>
          </cell>
          <cell r="AB15356"/>
        </row>
        <row r="15357">
          <cell r="A15357">
            <v>44939.987210648098</v>
          </cell>
          <cell r="B15357">
            <v>410</v>
          </cell>
          <cell r="F15357" t="str">
            <v>CC-00812855</v>
          </cell>
          <cell r="J15357" t="str">
            <v>Sales Call</v>
          </cell>
          <cell r="R15357" t="str">
            <v>BSFD161809</v>
          </cell>
          <cell r="AB15357"/>
        </row>
        <row r="15358">
          <cell r="A15358">
            <v>44939.985509259299</v>
          </cell>
          <cell r="B15358">
            <v>2370</v>
          </cell>
          <cell r="F15358" t="str">
            <v>CC-00812852</v>
          </cell>
          <cell r="J15358" t="str">
            <v>Sales Call</v>
          </cell>
          <cell r="R15358" t="str">
            <v>BSCL152143</v>
          </cell>
          <cell r="AB15358"/>
        </row>
        <row r="15359">
          <cell r="A15359">
            <v>44939.976793981499</v>
          </cell>
          <cell r="B15359">
            <v>280</v>
          </cell>
          <cell r="F15359" t="str">
            <v>CC-00812844</v>
          </cell>
          <cell r="J15359" t="str">
            <v>Sales Call</v>
          </cell>
          <cell r="R15359" t="str">
            <v>GPBD160107</v>
          </cell>
          <cell r="AB15359"/>
        </row>
        <row r="15360">
          <cell r="A15360">
            <v>44939.7667476852</v>
          </cell>
          <cell r="B15360">
            <v>7720</v>
          </cell>
          <cell r="F15360" t="str">
            <v>CC-00812800</v>
          </cell>
          <cell r="J15360" t="str">
            <v>Sales Call</v>
          </cell>
          <cell r="R15360" t="str">
            <v>BQKD160099</v>
          </cell>
          <cell r="AB15360" t="str">
            <v>Sales call carried our for HMR collection</v>
          </cell>
        </row>
        <row r="15361">
          <cell r="A15361">
            <v>44939.7649074074</v>
          </cell>
          <cell r="B15361">
            <v>2880</v>
          </cell>
          <cell r="F15361" t="str">
            <v>CC-00812797</v>
          </cell>
          <cell r="J15361" t="str">
            <v>Sales Call</v>
          </cell>
          <cell r="R15361" t="str">
            <v>BSID161961</v>
          </cell>
          <cell r="AB15361"/>
        </row>
        <row r="15362">
          <cell r="A15362">
            <v>44939.762511574103</v>
          </cell>
          <cell r="B15362">
            <v>15890</v>
          </cell>
          <cell r="F15362" t="str">
            <v>CC-00812794</v>
          </cell>
          <cell r="J15362" t="str">
            <v>Sales Call</v>
          </cell>
          <cell r="R15362" t="str">
            <v>BQJD160040</v>
          </cell>
          <cell r="AB15362" t="str">
            <v>Sales call carried out for HMR collection</v>
          </cell>
        </row>
        <row r="15363">
          <cell r="A15363">
            <v>44939.760601851798</v>
          </cell>
          <cell r="B15363">
            <v>155</v>
          </cell>
          <cell r="F15363" t="str">
            <v>CC-00812792</v>
          </cell>
          <cell r="J15363" t="str">
            <v>Sales Call</v>
          </cell>
          <cell r="R15363" t="str">
            <v>GOCD160022</v>
          </cell>
          <cell r="AB15363"/>
        </row>
        <row r="15364">
          <cell r="A15364">
            <v>44939.759097222202</v>
          </cell>
          <cell r="B15364">
            <v>3305</v>
          </cell>
          <cell r="F15364" t="str">
            <v>CC-00812790</v>
          </cell>
          <cell r="J15364" t="str">
            <v>Sales Call</v>
          </cell>
          <cell r="R15364" t="str">
            <v>BQDD160156</v>
          </cell>
          <cell r="AB15364"/>
        </row>
        <row r="15365">
          <cell r="A15365">
            <v>44939.757442129601</v>
          </cell>
          <cell r="B15365">
            <v>4866</v>
          </cell>
          <cell r="F15365" t="str">
            <v>CC-00812786</v>
          </cell>
          <cell r="J15365" t="str">
            <v>Sales Call</v>
          </cell>
          <cell r="R15365" t="str">
            <v>BNID160316</v>
          </cell>
          <cell r="AB15365"/>
        </row>
        <row r="15366">
          <cell r="A15366">
            <v>44939.756400462997</v>
          </cell>
          <cell r="B15366">
            <v>4901</v>
          </cell>
          <cell r="F15366" t="str">
            <v>CC-00812783</v>
          </cell>
          <cell r="J15366" t="str">
            <v>Sales Call</v>
          </cell>
          <cell r="R15366" t="str">
            <v>BOJD160012</v>
          </cell>
          <cell r="AB15366"/>
        </row>
        <row r="15367">
          <cell r="A15367">
            <v>44939.706956018497</v>
          </cell>
          <cell r="B15367"/>
          <cell r="F15367" t="str">
            <v>CC-00812657</v>
          </cell>
          <cell r="J15367" t="str">
            <v>General Service</v>
          </cell>
          <cell r="R15367" t="str">
            <v>BUHD121280</v>
          </cell>
          <cell r="AB15367" t="str">
            <v>Called to customer but mobile number is switched off 14-01-2022
Called to customer but mobile number is switched off 16-01-2022
Called to customer but mobile number is switched off 18-01-2022</v>
          </cell>
        </row>
        <row r="15368">
          <cell r="A15368">
            <v>44939.602546296301</v>
          </cell>
          <cell r="B15368">
            <v>42667</v>
          </cell>
          <cell r="F15368" t="str">
            <v>CC-00812359</v>
          </cell>
          <cell r="J15368" t="str">
            <v>Complaint - Running With Problem</v>
          </cell>
          <cell r="R15368" t="str">
            <v>BKAS030685</v>
          </cell>
          <cell r="AB15368" t="str">
            <v>We visited site for complain attend oil leakage from oil level pipe so we change oil level pipe transparent tube 8 mm 2pc vello nut and oil after than start for check unit running well.</v>
          </cell>
        </row>
        <row r="15369">
          <cell r="A15369">
            <v>44939.555254629602</v>
          </cell>
          <cell r="B15369">
            <v>4150</v>
          </cell>
          <cell r="F15369" t="str">
            <v>CC-00812274</v>
          </cell>
          <cell r="J15369" t="str">
            <v>Sales Call</v>
          </cell>
          <cell r="R15369" t="str">
            <v>BTDD162190</v>
          </cell>
          <cell r="AB15369" t="str">
            <v>Sales call carried out for HMR collection</v>
          </cell>
        </row>
        <row r="15370">
          <cell r="A15370">
            <v>44939.552094907398</v>
          </cell>
          <cell r="B15370">
            <v>830</v>
          </cell>
          <cell r="F15370" t="str">
            <v>CC-00812269</v>
          </cell>
          <cell r="J15370" t="str">
            <v>Sales Call</v>
          </cell>
          <cell r="R15370" t="str">
            <v>BQKD200046</v>
          </cell>
          <cell r="AB15370" t="str">
            <v>Sales call carried out for HMR collection</v>
          </cell>
        </row>
        <row r="15371">
          <cell r="A15371">
            <v>44939.549456018503</v>
          </cell>
          <cell r="B15371">
            <v>24450</v>
          </cell>
          <cell r="F15371" t="str">
            <v>CC-00812264</v>
          </cell>
          <cell r="J15371" t="str">
            <v>Sales Call</v>
          </cell>
          <cell r="R15371" t="str">
            <v>BMJD200014</v>
          </cell>
          <cell r="AB15371" t="str">
            <v>Sales call carried out for HMR collection</v>
          </cell>
        </row>
        <row r="15372">
          <cell r="A15372">
            <v>44939.546701388899</v>
          </cell>
          <cell r="B15372">
            <v>5155</v>
          </cell>
          <cell r="F15372" t="str">
            <v>CC-00812255</v>
          </cell>
          <cell r="J15372" t="str">
            <v>Sales Call</v>
          </cell>
          <cell r="R15372" t="str">
            <v>BTCD162162</v>
          </cell>
          <cell r="AB15372" t="str">
            <v>Sales call carried out for HMR collection</v>
          </cell>
        </row>
        <row r="15373">
          <cell r="A15373">
            <v>44939.544039351902</v>
          </cell>
          <cell r="B15373">
            <v>5300</v>
          </cell>
          <cell r="F15373" t="str">
            <v>CC-00812248</v>
          </cell>
          <cell r="J15373" t="str">
            <v>Sales Call</v>
          </cell>
          <cell r="R15373" t="str">
            <v>BTCD162149</v>
          </cell>
          <cell r="AB15373" t="str">
            <v>Sales call carried out for HMR collection</v>
          </cell>
        </row>
        <row r="15374">
          <cell r="A15374">
            <v>44939.542824074102</v>
          </cell>
          <cell r="B15374">
            <v>1632</v>
          </cell>
          <cell r="F15374" t="str">
            <v>CC-00812243</v>
          </cell>
          <cell r="J15374" t="str">
            <v>Sales Call</v>
          </cell>
          <cell r="R15374" t="str">
            <v>BTHD120971</v>
          </cell>
          <cell r="AB15374"/>
        </row>
        <row r="15375">
          <cell r="A15375">
            <v>44939.5411342593</v>
          </cell>
          <cell r="B15375">
            <v>3566</v>
          </cell>
          <cell r="F15375" t="str">
            <v>CC-00812237</v>
          </cell>
          <cell r="J15375" t="str">
            <v>Sales Call</v>
          </cell>
          <cell r="R15375" t="str">
            <v>BRGD230256</v>
          </cell>
          <cell r="AB15375" t="str">
            <v>Sales call carried out for HMR collection</v>
          </cell>
        </row>
        <row r="15376">
          <cell r="A15376">
            <v>44939.540578703702</v>
          </cell>
          <cell r="B15376">
            <v>870</v>
          </cell>
          <cell r="F15376" t="str">
            <v>CC-00812235</v>
          </cell>
          <cell r="J15376" t="str">
            <v>Sales Call</v>
          </cell>
          <cell r="R15376" t="str">
            <v>BULD121094</v>
          </cell>
          <cell r="AB15376"/>
        </row>
        <row r="15377">
          <cell r="A15377">
            <v>44939.538101851896</v>
          </cell>
          <cell r="B15377">
            <v>15890</v>
          </cell>
          <cell r="F15377" t="str">
            <v>CC-00812229</v>
          </cell>
          <cell r="J15377" t="str">
            <v>Sales Call</v>
          </cell>
          <cell r="R15377" t="str">
            <v>BQJD160040</v>
          </cell>
          <cell r="AB15377" t="str">
            <v>Sales call carried out for HMR collection</v>
          </cell>
        </row>
        <row r="15378">
          <cell r="A15378">
            <v>44939.534594907404</v>
          </cell>
          <cell r="B15378">
            <v>7720</v>
          </cell>
          <cell r="F15378" t="str">
            <v>CC-00812220</v>
          </cell>
          <cell r="J15378" t="str">
            <v>Sales Call</v>
          </cell>
          <cell r="R15378" t="str">
            <v>BQKD160099</v>
          </cell>
          <cell r="AB15378" t="str">
            <v>Sales call carried out for HMR collection</v>
          </cell>
        </row>
        <row r="15379">
          <cell r="A15379">
            <v>44939.530995370398</v>
          </cell>
          <cell r="B15379">
            <v>10150</v>
          </cell>
          <cell r="F15379" t="str">
            <v>CC-00812212</v>
          </cell>
          <cell r="J15379" t="str">
            <v>Sales Call</v>
          </cell>
          <cell r="R15379" t="str">
            <v>BQKD160115</v>
          </cell>
          <cell r="AB15379" t="str">
            <v>Sales call carried out for HMR collection</v>
          </cell>
        </row>
        <row r="15380">
          <cell r="A15380">
            <v>44939.496585648201</v>
          </cell>
          <cell r="B15380">
            <v>3205</v>
          </cell>
          <cell r="F15380" t="str">
            <v>CC-00812141</v>
          </cell>
          <cell r="J15380" t="str">
            <v>Complaint - Running With Problem</v>
          </cell>
          <cell r="R15380" t="str">
            <v>BUAD162625</v>
          </cell>
          <cell r="AB15380" t="str">
            <v>Attend the site for complain of unit tripping so check butterfly valve, actuator from back side near bush damaged and pin also damaged. Fitted actuator kit and back body with new copper bush and replaced new actuator pin ball valve found in jammed condition, so customer purchased ball valve from open market and fitted in pipe and refitted the same. Start the unit check in load and no load condition and found working in satisfactory condition.</v>
          </cell>
        </row>
        <row r="15381">
          <cell r="A15381">
            <v>44939.476782407401</v>
          </cell>
          <cell r="B15381">
            <v>11839</v>
          </cell>
          <cell r="F15381" t="str">
            <v>CC-00812074</v>
          </cell>
          <cell r="J15381" t="str">
            <v>Schedule Service</v>
          </cell>
          <cell r="R15381" t="str">
            <v>BRCC373034</v>
          </cell>
          <cell r="AB15381" t="str">
            <v>I attended the site and did a general visit and checked all the parameters and advised the customer to arrange some parts.</v>
          </cell>
        </row>
        <row r="15382">
          <cell r="A15382">
            <v>44939.468761574099</v>
          </cell>
          <cell r="B15382">
            <v>1980</v>
          </cell>
          <cell r="F15382" t="str">
            <v>CC-00812043</v>
          </cell>
          <cell r="J15382" t="str">
            <v>General Service</v>
          </cell>
          <cell r="R15382" t="str">
            <v>BTFC378808</v>
          </cell>
          <cell r="AB15382" t="str">
            <v>I attended the site and did a general visit and checked all parameters. Advice the customer to arrange some parts for service.</v>
          </cell>
        </row>
        <row r="15383">
          <cell r="A15383">
            <v>44939.465185185203</v>
          </cell>
          <cell r="B15383">
            <v>8568</v>
          </cell>
          <cell r="F15383" t="str">
            <v>CC-00812036</v>
          </cell>
          <cell r="J15383" t="str">
            <v>General Service</v>
          </cell>
          <cell r="R15383" t="str">
            <v>BRAC372352</v>
          </cell>
          <cell r="AB15383" t="str">
            <v>I attended the site and did a general visit so checked all the parameters and found service is required. Advice the customer to arrange some parts for service.</v>
          </cell>
        </row>
        <row r="15384">
          <cell r="A15384">
            <v>44939.393078703702</v>
          </cell>
          <cell r="B15384">
            <v>589</v>
          </cell>
          <cell r="F15384" t="str">
            <v>CC-00811922</v>
          </cell>
          <cell r="J15384" t="str">
            <v>Schedule Service</v>
          </cell>
          <cell r="R15384" t="str">
            <v>BVED163235</v>
          </cell>
          <cell r="AB15384" t="str">
            <v>Change Air filter, oil filter and oil</v>
          </cell>
        </row>
        <row r="15385">
          <cell r="A15385">
            <v>44939.391585648104</v>
          </cell>
          <cell r="B15385">
            <v>535</v>
          </cell>
          <cell r="F15385" t="str">
            <v>CC-00811920</v>
          </cell>
          <cell r="J15385" t="str">
            <v>Schedule Service</v>
          </cell>
          <cell r="R15385" t="str">
            <v>BVED163231</v>
          </cell>
          <cell r="AB15385" t="str">
            <v>Change Air filter, oil filter and oil</v>
          </cell>
        </row>
        <row r="15386">
          <cell r="A15386">
            <v>44938.720891203702</v>
          </cell>
          <cell r="B15386">
            <v>38295</v>
          </cell>
          <cell r="F15386" t="str">
            <v>CC-00811495</v>
          </cell>
          <cell r="J15386" t="str">
            <v>General Service</v>
          </cell>
          <cell r="R15386" t="str">
            <v>BMIS031759</v>
          </cell>
          <cell r="AB15386" t="str">
            <v>We visited site check and found service due so required parts for service Air filter oil filter and oil</v>
          </cell>
        </row>
        <row r="15387">
          <cell r="A15387">
            <v>44938.7199189815</v>
          </cell>
          <cell r="B15387">
            <v>3972</v>
          </cell>
          <cell r="F15387" t="str">
            <v>CC-00811492</v>
          </cell>
          <cell r="J15387" t="str">
            <v>General Service</v>
          </cell>
          <cell r="R15387" t="str">
            <v>BVAS038005</v>
          </cell>
          <cell r="AB15387" t="str">
            <v>We check and found service due so required parts for service air filter oil filter separator oil and grease ..</v>
          </cell>
        </row>
        <row r="15388">
          <cell r="A15388">
            <v>44937.698773148099</v>
          </cell>
          <cell r="B15388">
            <v>9609</v>
          </cell>
          <cell r="F15388" t="str">
            <v>CC-00810243</v>
          </cell>
          <cell r="J15388" t="str">
            <v>Schedule Service</v>
          </cell>
          <cell r="R15388" t="str">
            <v>BSFC376459</v>
          </cell>
          <cell r="AB15388" t="str">
            <v>Today we change parts 1 air filter 2 oil filter 3 oil 4 separator now machine running ok</v>
          </cell>
        </row>
        <row r="15389">
          <cell r="A15389">
            <v>44937.696550925903</v>
          </cell>
          <cell r="B15389">
            <v>16419</v>
          </cell>
          <cell r="F15389" t="str">
            <v>CC-00810235</v>
          </cell>
          <cell r="J15389" t="str">
            <v>Schedule Service</v>
          </cell>
          <cell r="R15389" t="str">
            <v>GOAC370220</v>
          </cell>
          <cell r="AB15389" t="str">
            <v>Today we change parts 1 air filter 2 oil filter 3 oil 4 separator now machine running ok</v>
          </cell>
        </row>
        <row r="15390">
          <cell r="A15390">
            <v>44937.666516203702</v>
          </cell>
          <cell r="B15390">
            <v>4</v>
          </cell>
          <cell r="F15390" t="str">
            <v>CC-00810160</v>
          </cell>
          <cell r="J15390" t="str">
            <v>Commissioning</v>
          </cell>
          <cell r="R15390" t="str">
            <v>BVID121541</v>
          </cell>
          <cell r="AB15390"/>
        </row>
        <row r="15391">
          <cell r="A15391">
            <v>44937.664884259299</v>
          </cell>
          <cell r="B15391">
            <v>5</v>
          </cell>
          <cell r="F15391" t="str">
            <v>CC-00810152</v>
          </cell>
          <cell r="J15391" t="str">
            <v>Commissioning</v>
          </cell>
          <cell r="R15391" t="str">
            <v>BVID121544</v>
          </cell>
          <cell r="AB15391"/>
        </row>
        <row r="15392">
          <cell r="A15392">
            <v>44937.583043981504</v>
          </cell>
          <cell r="B15392">
            <v>10771</v>
          </cell>
          <cell r="F15392" t="str">
            <v>CC-00809957</v>
          </cell>
          <cell r="J15392" t="str">
            <v>Complaint - Running With Problem</v>
          </cell>
          <cell r="R15392" t="str">
            <v>BUAS033580</v>
          </cell>
          <cell r="AB15392" t="str">
            <v>Today we attend the customer site for complain compressor High temperature so we check and found that thermal valve not working so we bypass at present now machine running ok and temperature 97c
Change thermal valve from customer stock
Quotation shared with customer waiting for approval 19-01-2023..... Today we will close the call as customer not approved quotation.....Pramod-24/01/2023.</v>
          </cell>
        </row>
        <row r="15393">
          <cell r="A15393">
            <v>44937.582800925898</v>
          </cell>
          <cell r="B15393">
            <v>8430</v>
          </cell>
          <cell r="F15393" t="str">
            <v>CC-00809955</v>
          </cell>
          <cell r="J15393" t="str">
            <v>Schedule Service</v>
          </cell>
          <cell r="R15393" t="str">
            <v>BSKD161477</v>
          </cell>
          <cell r="AB15393" t="str">
            <v>Attend the site for schedule service so following jobs are done:- Over all drained oil from tank and oil cooler 38 litres, replace oil filter 75 lpm 2nos. After then plugged in all drain plugs and fill oil in tank up to full guage level and start the unit for sometime and stopped. Again fill oil in tank up to half guage level. Overall topped oil 40 litres. After then run the unit on load condition found unit is running satisfactory with all parameters under limit.</v>
          </cell>
        </row>
        <row r="15394">
          <cell r="A15394">
            <v>44937.557361111103</v>
          </cell>
          <cell r="B15394">
            <v>9010</v>
          </cell>
          <cell r="F15394" t="str">
            <v>CC-00809920</v>
          </cell>
          <cell r="J15394" t="str">
            <v>Sales Call</v>
          </cell>
          <cell r="R15394" t="str">
            <v>BTDD162169</v>
          </cell>
          <cell r="AB15394" t="str">
            <v>Sales call carried out for HMR collection.</v>
          </cell>
        </row>
        <row r="15395">
          <cell r="A15395">
            <v>44937.524687500001</v>
          </cell>
          <cell r="B15395">
            <v>6000</v>
          </cell>
          <cell r="F15395" t="str">
            <v>CC-00809861</v>
          </cell>
          <cell r="J15395" t="str">
            <v>Sales Call</v>
          </cell>
          <cell r="R15395" t="str">
            <v>BTKD162112</v>
          </cell>
          <cell r="AB15395" t="str">
            <v>Sales call carried out for HMR collection</v>
          </cell>
        </row>
        <row r="15396">
          <cell r="A15396">
            <v>44937.520960648202</v>
          </cell>
          <cell r="B15396">
            <v>2813</v>
          </cell>
          <cell r="F15396" t="str">
            <v>CC-00809850</v>
          </cell>
          <cell r="J15396" t="str">
            <v>Sales Call</v>
          </cell>
          <cell r="R15396" t="str">
            <v>BTJD162040</v>
          </cell>
          <cell r="AB15396" t="str">
            <v>Sales call carried out for HMR collection</v>
          </cell>
        </row>
        <row r="15397">
          <cell r="A15397">
            <v>44937.518703703703</v>
          </cell>
          <cell r="B15397">
            <v>3570</v>
          </cell>
          <cell r="F15397" t="str">
            <v>CC-00809842</v>
          </cell>
          <cell r="J15397" t="str">
            <v>Sales Call</v>
          </cell>
          <cell r="R15397" t="str">
            <v>BTJD162047</v>
          </cell>
          <cell r="AB15397" t="str">
            <v>Sales call carried out for HMR collection</v>
          </cell>
        </row>
        <row r="15398">
          <cell r="A15398">
            <v>44937.516053240703</v>
          </cell>
          <cell r="B15398">
            <v>3475</v>
          </cell>
          <cell r="F15398" t="str">
            <v>CC-00809827</v>
          </cell>
          <cell r="J15398" t="str">
            <v>Sales Call</v>
          </cell>
          <cell r="R15398" t="str">
            <v>BSLD200427</v>
          </cell>
          <cell r="AB15398" t="str">
            <v>Sales call carried out for HMR collection</v>
          </cell>
        </row>
        <row r="15399">
          <cell r="A15399">
            <v>44937.513576388897</v>
          </cell>
          <cell r="B15399">
            <v>7195</v>
          </cell>
          <cell r="F15399" t="str">
            <v>CC-00809820</v>
          </cell>
          <cell r="J15399" t="str">
            <v>Sales Call</v>
          </cell>
          <cell r="R15399" t="str">
            <v>BRCD160940</v>
          </cell>
          <cell r="AB15399" t="str">
            <v>Sales call carried out for HMR collection</v>
          </cell>
        </row>
        <row r="15400">
          <cell r="A15400">
            <v>44937.510462963</v>
          </cell>
          <cell r="B15400">
            <v>6650</v>
          </cell>
          <cell r="F15400" t="str">
            <v>CC-00809808</v>
          </cell>
          <cell r="J15400" t="str">
            <v>Sales Call</v>
          </cell>
          <cell r="R15400" t="str">
            <v>BRED161077</v>
          </cell>
          <cell r="AB15400" t="str">
            <v>Sales call carried out for HMR collection</v>
          </cell>
        </row>
        <row r="15401">
          <cell r="A15401">
            <v>44937.5080787037</v>
          </cell>
          <cell r="B15401">
            <v>4360</v>
          </cell>
          <cell r="F15401" t="str">
            <v>CC-00809801</v>
          </cell>
          <cell r="J15401" t="str">
            <v>Sales Call</v>
          </cell>
          <cell r="R15401" t="str">
            <v>BSAD161576</v>
          </cell>
          <cell r="AB15401" t="str">
            <v>Sales call carried out for HMR collection</v>
          </cell>
        </row>
        <row r="15402">
          <cell r="A15402">
            <v>44937.505474537</v>
          </cell>
          <cell r="B15402">
            <v>3250</v>
          </cell>
          <cell r="F15402" t="str">
            <v>CC-00809792</v>
          </cell>
          <cell r="J15402" t="str">
            <v>Sales Call</v>
          </cell>
          <cell r="R15402" t="str">
            <v>BQGD160315</v>
          </cell>
          <cell r="AB15402" t="str">
            <v>Sales call carried out for HMR collection</v>
          </cell>
        </row>
        <row r="15403">
          <cell r="A15403">
            <v>44937.5022916667</v>
          </cell>
          <cell r="B15403">
            <v>75</v>
          </cell>
          <cell r="F15403" t="str">
            <v>CC-00809781</v>
          </cell>
          <cell r="J15403" t="str">
            <v>Sales Call</v>
          </cell>
          <cell r="R15403" t="str">
            <v>BLGL160217</v>
          </cell>
          <cell r="AB15403" t="str">
            <v>Sales call carried out for HMR collection</v>
          </cell>
        </row>
        <row r="15404">
          <cell r="A15404">
            <v>44937.4998611111</v>
          </cell>
          <cell r="B15404">
            <v>245</v>
          </cell>
          <cell r="F15404" t="str">
            <v>CC-00809775</v>
          </cell>
          <cell r="J15404" t="str">
            <v>Sales Call</v>
          </cell>
          <cell r="R15404" t="str">
            <v>BLGL160201</v>
          </cell>
          <cell r="AB15404" t="str">
            <v>Sales call carried out for HMR collection</v>
          </cell>
        </row>
        <row r="15405">
          <cell r="A15405">
            <v>44937.496793981503</v>
          </cell>
          <cell r="B15405">
            <v>4963</v>
          </cell>
          <cell r="F15405" t="str">
            <v>CC-00809770</v>
          </cell>
          <cell r="J15405" t="str">
            <v>Sales Call</v>
          </cell>
          <cell r="R15405" t="str">
            <v>BQBD160040</v>
          </cell>
          <cell r="AB15405" t="str">
            <v>Sales call carried out for HMR collection</v>
          </cell>
        </row>
        <row r="15406">
          <cell r="A15406">
            <v>44937.494143518503</v>
          </cell>
          <cell r="B15406">
            <v>6962</v>
          </cell>
          <cell r="F15406" t="str">
            <v>CC-00809765</v>
          </cell>
          <cell r="J15406" t="str">
            <v>Sales Call</v>
          </cell>
          <cell r="R15406" t="str">
            <v>BMED200254</v>
          </cell>
          <cell r="AB15406" t="str">
            <v>Sales call carried out for HMR collection</v>
          </cell>
        </row>
        <row r="15407">
          <cell r="A15407">
            <v>44937.491481481498</v>
          </cell>
          <cell r="B15407">
            <v>5873</v>
          </cell>
          <cell r="F15407" t="str">
            <v>CC-00809759</v>
          </cell>
          <cell r="J15407" t="str">
            <v>Sales Call</v>
          </cell>
          <cell r="R15407" t="str">
            <v>RJD230103</v>
          </cell>
          <cell r="AB15407" t="str">
            <v>Sales call carried out for HMR collection</v>
          </cell>
        </row>
        <row r="15408">
          <cell r="A15408">
            <v>44937.489189814798</v>
          </cell>
          <cell r="B15408">
            <v>5540</v>
          </cell>
          <cell r="F15408" t="str">
            <v>CC-00809751</v>
          </cell>
          <cell r="J15408" t="str">
            <v>Sales Call</v>
          </cell>
          <cell r="R15408" t="str">
            <v>BSDD161729</v>
          </cell>
          <cell r="AB15408" t="str">
            <v>Sales call carried out for HMR collection</v>
          </cell>
        </row>
        <row r="15409">
          <cell r="A15409">
            <v>44937.486458333296</v>
          </cell>
          <cell r="B15409">
            <v>7800</v>
          </cell>
          <cell r="F15409" t="str">
            <v>CC-00809744</v>
          </cell>
          <cell r="J15409" t="str">
            <v>Sales Call</v>
          </cell>
          <cell r="R15409" t="str">
            <v>BRHD161312</v>
          </cell>
          <cell r="AB15409" t="str">
            <v>Sales call carried out for HMR collection</v>
          </cell>
        </row>
        <row r="15410">
          <cell r="A15410">
            <v>44937.482997685198</v>
          </cell>
          <cell r="B15410">
            <v>6640</v>
          </cell>
          <cell r="F15410" t="str">
            <v>CC-00809732</v>
          </cell>
          <cell r="J15410" t="str">
            <v>Sales Call</v>
          </cell>
          <cell r="R15410" t="str">
            <v>BQFD160263</v>
          </cell>
          <cell r="AB15410" t="str">
            <v>Sales call carried out for HMR collection</v>
          </cell>
        </row>
        <row r="15411">
          <cell r="A15411">
            <v>44937.473032407397</v>
          </cell>
          <cell r="B15411">
            <v>4180</v>
          </cell>
          <cell r="F15411" t="str">
            <v>CC-00809710</v>
          </cell>
          <cell r="J15411" t="str">
            <v>Sales Call</v>
          </cell>
          <cell r="R15411" t="str">
            <v>BQBD160060</v>
          </cell>
          <cell r="AB15411" t="str">
            <v>Sales call carried out for HMR collection</v>
          </cell>
        </row>
        <row r="15412">
          <cell r="A15412">
            <v>44937.470023148097</v>
          </cell>
          <cell r="B15412">
            <v>6070</v>
          </cell>
          <cell r="F15412" t="str">
            <v>CC-00809706</v>
          </cell>
          <cell r="J15412" t="str">
            <v>Sales Call</v>
          </cell>
          <cell r="R15412" t="str">
            <v>BNJD200008</v>
          </cell>
          <cell r="AB15412" t="str">
            <v>Sales call carried out for HMR collection</v>
          </cell>
        </row>
        <row r="15413">
          <cell r="A15413">
            <v>44937.465844907398</v>
          </cell>
          <cell r="B15413">
            <v>7591</v>
          </cell>
          <cell r="F15413" t="str">
            <v>CC-00809699</v>
          </cell>
          <cell r="J15413" t="str">
            <v>Sales Call</v>
          </cell>
          <cell r="R15413" t="str">
            <v>BOLD200057</v>
          </cell>
          <cell r="AB15413" t="str">
            <v>Sales call carried out for HMR collection</v>
          </cell>
        </row>
        <row r="15414">
          <cell r="A15414">
            <v>44937.461689814802</v>
          </cell>
          <cell r="B15414">
            <v>3902</v>
          </cell>
          <cell r="F15414" t="str">
            <v>CC-00809693</v>
          </cell>
          <cell r="J15414" t="str">
            <v>Sales Call</v>
          </cell>
          <cell r="R15414" t="str">
            <v>BRJD160543</v>
          </cell>
          <cell r="AB15414" t="str">
            <v>Sales call carried out for HMR collection</v>
          </cell>
        </row>
        <row r="15415">
          <cell r="A15415">
            <v>44937.457800925898</v>
          </cell>
          <cell r="B15415">
            <v>3980</v>
          </cell>
          <cell r="F15415" t="str">
            <v>CC-00809684</v>
          </cell>
          <cell r="J15415" t="str">
            <v>Sales Call</v>
          </cell>
          <cell r="R15415" t="str">
            <v>BSAD161567</v>
          </cell>
          <cell r="AB15415" t="str">
            <v>Sales call carried out for HMR collection</v>
          </cell>
        </row>
        <row r="15416">
          <cell r="A15416">
            <v>44937.454965277801</v>
          </cell>
          <cell r="B15416">
            <v>2645</v>
          </cell>
          <cell r="F15416" t="str">
            <v>CC-00809678</v>
          </cell>
          <cell r="J15416" t="str">
            <v>Sales Call</v>
          </cell>
          <cell r="R15416" t="str">
            <v>BSFD161819</v>
          </cell>
          <cell r="AB15416" t="str">
            <v>Sales call carried out for HMR collection</v>
          </cell>
        </row>
        <row r="15417">
          <cell r="A15417">
            <v>44937.450543981497</v>
          </cell>
          <cell r="B15417">
            <v>3040</v>
          </cell>
          <cell r="F15417" t="str">
            <v>CC-00809661</v>
          </cell>
          <cell r="J15417" t="str">
            <v>Sales Call</v>
          </cell>
          <cell r="R15417" t="str">
            <v>BSID161973</v>
          </cell>
          <cell r="AB15417" t="str">
            <v>Sales call carried out for HMR collection</v>
          </cell>
        </row>
        <row r="15418">
          <cell r="A15418">
            <v>44937.432164351798</v>
          </cell>
          <cell r="B15418">
            <v>18964</v>
          </cell>
          <cell r="F15418" t="str">
            <v>CC-00809619</v>
          </cell>
          <cell r="J15418" t="str">
            <v>Complaint - Running With Problem</v>
          </cell>
          <cell r="R15418" t="str">
            <v>GOCS030806</v>
          </cell>
          <cell r="AB15418" t="str">
            <v>I attended the site and found PLC not working so replace it with the new one. Now the compressor is running properly. Old PLC serial number - DN24031. NEW PLC serial number - DN38540.</v>
          </cell>
        </row>
        <row r="15419">
          <cell r="A15419">
            <v>44936.7199652778</v>
          </cell>
          <cell r="B15419">
            <v>3394</v>
          </cell>
          <cell r="F15419" t="str">
            <v>CC-00809201</v>
          </cell>
          <cell r="J15419" t="str">
            <v>Complaint - Running With Problem</v>
          </cell>
          <cell r="R15419" t="str">
            <v>BVKS048013</v>
          </cell>
          <cell r="AB15419" t="str">
            <v>AIR FILTER CHOCKED NEED TO CHANGE.QUOTATION SUBMITTED.WAITING FOR CUSTOMER APPROVAL. 11/01/2023.
Today we change parts 1 air filter 2 oil filter than start machine running ok</v>
          </cell>
        </row>
        <row r="15420">
          <cell r="A15420">
            <v>44936.649733796301</v>
          </cell>
          <cell r="B15420">
            <v>0</v>
          </cell>
          <cell r="F15420" t="str">
            <v>CC-00808989</v>
          </cell>
          <cell r="J15420" t="str">
            <v>Pre Commissioning</v>
          </cell>
          <cell r="R15420" t="str">
            <v>BVIL161081</v>
          </cell>
          <cell r="AB15420"/>
        </row>
        <row r="15421">
          <cell r="A15421">
            <v>44936.640150462998</v>
          </cell>
          <cell r="B15421">
            <v>1</v>
          </cell>
          <cell r="F15421" t="str">
            <v>CC-00808957</v>
          </cell>
          <cell r="J15421" t="str">
            <v>Pre Commissioning</v>
          </cell>
          <cell r="R15421" t="str">
            <v>BVID121541</v>
          </cell>
          <cell r="AB15421"/>
        </row>
        <row r="15422">
          <cell r="A15422">
            <v>44936.618368055599</v>
          </cell>
          <cell r="B15422">
            <v>20700</v>
          </cell>
          <cell r="F15422" t="str">
            <v>CC-00808886</v>
          </cell>
          <cell r="J15422" t="str">
            <v>General Service</v>
          </cell>
          <cell r="R15422" t="str">
            <v>BKDS031405</v>
          </cell>
          <cell r="AB15422" t="str">
            <v>Today we attend the customer site for amc visit so we check and found compressor running ok but service time over</v>
          </cell>
        </row>
        <row r="15423">
          <cell r="A15423">
            <v>44936.556226851899</v>
          </cell>
          <cell r="B15423">
            <v>18964</v>
          </cell>
          <cell r="F15423" t="str">
            <v>CC-00808763</v>
          </cell>
          <cell r="J15423" t="str">
            <v>General Service</v>
          </cell>
          <cell r="R15423" t="str">
            <v>GOCS030806</v>
          </cell>
          <cell r="AB15423" t="str">
            <v>I attended the site and found PLC not working so replace it with the new one. Now the compressor is running properly. Old PLC serial number -DN24031. New PLC serial number - DN38540.</v>
          </cell>
        </row>
        <row r="15424">
          <cell r="A15424">
            <v>44936.552094907398</v>
          </cell>
          <cell r="B15424">
            <v>29330</v>
          </cell>
          <cell r="F15424" t="str">
            <v>CC-00808759</v>
          </cell>
          <cell r="J15424" t="str">
            <v>Schedule Service</v>
          </cell>
          <cell r="R15424" t="str">
            <v>GOIS031795</v>
          </cell>
          <cell r="AB15424" t="str">
            <v>Visited the site and scheduled service done and air filter and oil filter changed.</v>
          </cell>
        </row>
        <row r="15425">
          <cell r="A15425">
            <v>44936.479745370401</v>
          </cell>
          <cell r="B15425">
            <v>5941</v>
          </cell>
          <cell r="F15425" t="str">
            <v>CC-00808541</v>
          </cell>
          <cell r="J15425" t="str">
            <v>Complaint - Running With Problem</v>
          </cell>
          <cell r="R15425" t="str">
            <v>BUBS033764</v>
          </cell>
          <cell r="AB15425" t="str">
            <v>I attended the site and found the air compressor not working because the air oil separator and oil filter were chocked. Advice the customer to arrange some parts for service. Change air filter, oil filter, separator, valve kit and oil</v>
          </cell>
        </row>
        <row r="15426">
          <cell r="A15426">
            <v>44936.4788541667</v>
          </cell>
          <cell r="B15426">
            <v>4473</v>
          </cell>
          <cell r="F15426" t="str">
            <v>CC-00808539</v>
          </cell>
          <cell r="J15426" t="str">
            <v>General Service</v>
          </cell>
          <cell r="R15426" t="str">
            <v>BUFS046839</v>
          </cell>
          <cell r="AB15426" t="str">
            <v>Today we attend the customer site for general visit so we check and found that compressor running ok and all parts working properly but service time over so arrange parts</v>
          </cell>
        </row>
        <row r="15427">
          <cell r="A15427">
            <v>44936.473784722199</v>
          </cell>
          <cell r="B15427">
            <v>7500</v>
          </cell>
          <cell r="F15427" t="str">
            <v>CC-00808521</v>
          </cell>
          <cell r="J15427" t="str">
            <v>Schedule Service</v>
          </cell>
          <cell r="R15427" t="str">
            <v>BSCD161691</v>
          </cell>
          <cell r="AB15427" t="str">
            <v>Attend the site for schedule service so following jobs are done:- Over all drained oil from tank and oil cooler 38 litres, replace oil filter 75 lpm 2nos., After then plugged in all drain plugs and fill oil in tank up to full guage level and start the unit for sometime and stopped. Again fill oil in tank up to half guage level. Overall topped oil 39 litres. One pin actuator compressor side found in bad condition so it was replaced by new. Both actuator assembly clean and re fitted the same. After all work done checked the unit on load condition found unit is running satisfactory with all parameters under limit.</v>
          </cell>
        </row>
        <row r="15428">
          <cell r="A15428">
            <v>44935.645439814798</v>
          </cell>
          <cell r="B15428">
            <v>6952</v>
          </cell>
          <cell r="F15428" t="str">
            <v>CC-00807822</v>
          </cell>
          <cell r="J15428" t="str">
            <v>Schedule Service</v>
          </cell>
          <cell r="R15428" t="str">
            <v>BPBD200118</v>
          </cell>
          <cell r="AB15428" t="str">
            <v>Change Air filter oil filter and oil</v>
          </cell>
        </row>
        <row r="15429">
          <cell r="A15429">
            <v>44935.644097222197</v>
          </cell>
          <cell r="B15429">
            <v>4655</v>
          </cell>
          <cell r="F15429" t="str">
            <v>CC-00807815</v>
          </cell>
          <cell r="J15429" t="str">
            <v>Schedule Service</v>
          </cell>
          <cell r="R15429" t="str">
            <v>BSAD230391</v>
          </cell>
          <cell r="AB15429" t="str">
            <v>Change oil filter,air filter, valve kit and oil</v>
          </cell>
        </row>
        <row r="15430">
          <cell r="A15430">
            <v>44935.6427430556</v>
          </cell>
          <cell r="B15430">
            <v>16580</v>
          </cell>
          <cell r="F15430" t="str">
            <v>CC-00807809</v>
          </cell>
          <cell r="J15430" t="str">
            <v>Schedule Service</v>
          </cell>
          <cell r="R15430" t="str">
            <v>BQHD160416</v>
          </cell>
          <cell r="AB15430" t="str">
            <v>Change Air oil separator, BDV kit, ADV kit, MPV kit, Solenoid valve kit, actuator kit, pressure regulator kit.</v>
          </cell>
        </row>
        <row r="15431">
          <cell r="A15431">
            <v>44935.641354166699</v>
          </cell>
          <cell r="B15431">
            <v>4505</v>
          </cell>
          <cell r="F15431" t="str">
            <v>CC-00807806</v>
          </cell>
          <cell r="J15431" t="str">
            <v>Schedule Service</v>
          </cell>
          <cell r="R15431" t="str">
            <v>BSID161968</v>
          </cell>
          <cell r="AB15431" t="str">
            <v>Change Air oil separator and BDV kit, Actuator kit, pressure regulator kit, solenoid valve kit, ADV kit.</v>
          </cell>
        </row>
        <row r="15432">
          <cell r="A15432">
            <v>44935.639942129601</v>
          </cell>
          <cell r="B15432">
            <v>3030</v>
          </cell>
          <cell r="F15432" t="str">
            <v>CC-00807799</v>
          </cell>
          <cell r="J15432" t="str">
            <v>Schedule Service</v>
          </cell>
          <cell r="R15432" t="str">
            <v>BSID161973</v>
          </cell>
          <cell r="AB15432" t="str">
            <v>Change Air oil separator and valve kit .</v>
          </cell>
        </row>
        <row r="15433">
          <cell r="A15433">
            <v>44935.636840277803</v>
          </cell>
          <cell r="B15433">
            <v>1</v>
          </cell>
          <cell r="F15433" t="str">
            <v>CC-00807790</v>
          </cell>
          <cell r="J15433" t="str">
            <v>Pre Commissioning</v>
          </cell>
          <cell r="R15433" t="str">
            <v>BVID121539</v>
          </cell>
          <cell r="AB15433"/>
        </row>
        <row r="15434">
          <cell r="A15434">
            <v>44935.630891203698</v>
          </cell>
          <cell r="B15434">
            <v>1</v>
          </cell>
          <cell r="F15434" t="str">
            <v>CC-00807775</v>
          </cell>
          <cell r="J15434" t="str">
            <v>Pre Commissioning</v>
          </cell>
          <cell r="R15434" t="str">
            <v>BVID121544</v>
          </cell>
          <cell r="AB15434"/>
        </row>
        <row r="15435">
          <cell r="A15435">
            <v>44935.627581018503</v>
          </cell>
          <cell r="B15435">
            <v>1</v>
          </cell>
          <cell r="F15435" t="str">
            <v>CC-00807767</v>
          </cell>
          <cell r="J15435" t="str">
            <v>Pre Commissioning</v>
          </cell>
          <cell r="R15435" t="str">
            <v>BVID121546</v>
          </cell>
          <cell r="AB15435"/>
        </row>
        <row r="15436">
          <cell r="A15436">
            <v>44935.621180555601</v>
          </cell>
          <cell r="B15436">
            <v>5960</v>
          </cell>
          <cell r="F15436" t="str">
            <v>CC-00807750</v>
          </cell>
          <cell r="J15436" t="str">
            <v>Schedule Service</v>
          </cell>
          <cell r="R15436" t="str">
            <v>BRKD220111</v>
          </cell>
          <cell r="AB15436" t="str">
            <v>Change Air filter, oil filter and oil</v>
          </cell>
        </row>
        <row r="15437">
          <cell r="A15437">
            <v>44935.619421296302</v>
          </cell>
          <cell r="B15437">
            <v>2155</v>
          </cell>
          <cell r="F15437" t="str">
            <v>CC-00807745</v>
          </cell>
          <cell r="J15437" t="str">
            <v>Schedule Service</v>
          </cell>
          <cell r="R15437" t="str">
            <v>BSCD161704</v>
          </cell>
          <cell r="AB15437" t="str">
            <v>Change Air filter, oil filter and oil and also change engine side air filter.</v>
          </cell>
        </row>
        <row r="15438">
          <cell r="A15438">
            <v>44935.616817129601</v>
          </cell>
          <cell r="B15438">
            <v>3950</v>
          </cell>
          <cell r="F15438" t="str">
            <v>CC-00807737</v>
          </cell>
          <cell r="J15438" t="str">
            <v>Schedule Service</v>
          </cell>
          <cell r="R15438" t="str">
            <v>BSAD161582</v>
          </cell>
          <cell r="AB15438" t="str">
            <v>Change Air filter, oil filter and oil also change engine side air filter.</v>
          </cell>
        </row>
        <row r="15439">
          <cell r="A15439">
            <v>44935.550891203697</v>
          </cell>
          <cell r="B15439">
            <v>3580</v>
          </cell>
          <cell r="F15439" t="str">
            <v>CC-00807581</v>
          </cell>
          <cell r="J15439" t="str">
            <v>Complaint - Running With Problem</v>
          </cell>
          <cell r="R15439" t="str">
            <v>BUCD162696</v>
          </cell>
          <cell r="AB15439" t="str">
            <v>Attend the site for a complaint unit starting problem so checked the unit found  for unit is not starting through key switch so check the whole wiring circuit found charging alternator not working in proper condition also not giving proper charging to the batteries so open the charging alternator and customer repairs the charging alternator in mico  dealer after repair we fitted the charging alternator and again checked the unit found unit is runing in proper condition with all parameters under limit .</v>
          </cell>
        </row>
        <row r="15440">
          <cell r="A15440">
            <v>44935.495138888902</v>
          </cell>
          <cell r="B15440">
            <v>211</v>
          </cell>
          <cell r="F15440" t="str">
            <v>CC-00807393</v>
          </cell>
          <cell r="J15440" t="str">
            <v>General Service</v>
          </cell>
          <cell r="R15440" t="str">
            <v>BUES035290</v>
          </cell>
          <cell r="AB15440" t="str">
            <v>Attended the site and did a general visit thus checked all parameters and found the machine is running properly.</v>
          </cell>
        </row>
        <row r="15441">
          <cell r="A15441">
            <v>44935.491435185198</v>
          </cell>
          <cell r="B15441">
            <v>153</v>
          </cell>
          <cell r="F15441" t="str">
            <v>CC-00807383</v>
          </cell>
          <cell r="J15441" t="str">
            <v>General Service</v>
          </cell>
          <cell r="R15441" t="str">
            <v>BVKS037293</v>
          </cell>
          <cell r="AB15441" t="str">
            <v>I attended the site and did a general visit thus checked all parameters and found ok.</v>
          </cell>
        </row>
        <row r="15442">
          <cell r="A15442">
            <v>44935.487997685203</v>
          </cell>
          <cell r="B15442">
            <v>14134</v>
          </cell>
          <cell r="F15442" t="str">
            <v>CC-00807373</v>
          </cell>
          <cell r="J15442" t="str">
            <v>Schedule Service</v>
          </cell>
          <cell r="R15442" t="str">
            <v>BSBC375530</v>
          </cell>
          <cell r="AB15442" t="str">
            <v>Attended the site and changed all valve kit intake valve, solenoid, MPV, Thermal valve, Grease. Now the unit is running properly. And advised the customer to arrange some parts for service.</v>
          </cell>
        </row>
        <row r="15443">
          <cell r="A15443">
            <v>44935.4301851852</v>
          </cell>
          <cell r="B15443">
            <v>480</v>
          </cell>
          <cell r="F15443" t="str">
            <v>CC-00807247</v>
          </cell>
          <cell r="J15443" t="str">
            <v>Schedule Service</v>
          </cell>
          <cell r="R15443" t="str">
            <v>BVCD163165</v>
          </cell>
          <cell r="AB15443" t="str">
            <v>Change Air filter, oil filter and oil</v>
          </cell>
        </row>
        <row r="15444">
          <cell r="A15444">
            <v>44935.428356481498</v>
          </cell>
          <cell r="B15444">
            <v>2401</v>
          </cell>
          <cell r="F15444" t="str">
            <v>CC-00807244</v>
          </cell>
          <cell r="J15444" t="str">
            <v>Schedule Service</v>
          </cell>
          <cell r="R15444" t="str">
            <v>BTHD162350</v>
          </cell>
          <cell r="AB15444" t="str">
            <v>Change Air filter, oil filter and oil also change engine side air filter.</v>
          </cell>
        </row>
        <row r="15445">
          <cell r="A15445">
            <v>44935.285162036998</v>
          </cell>
          <cell r="B15445">
            <v>28267</v>
          </cell>
          <cell r="F15445" t="str">
            <v>CC-00807049</v>
          </cell>
          <cell r="J15445" t="str">
            <v>Schedule Service - AMC</v>
          </cell>
          <cell r="R15445" t="str">
            <v>BQFS031084</v>
          </cell>
          <cell r="AB15445" t="str">
            <v>Today we attend the customer site for amc visit so we check and found compressor running ok but some oil likage from shaft sheal and service time over</v>
          </cell>
        </row>
        <row r="15446">
          <cell r="A15446">
            <v>44934.293078703697</v>
          </cell>
          <cell r="B15446">
            <v>64892</v>
          </cell>
          <cell r="F15446" t="str">
            <v>CC-00806840</v>
          </cell>
          <cell r="J15446" t="str">
            <v>Schedule Service - AMC</v>
          </cell>
          <cell r="R15446" t="str">
            <v>BNCC370425</v>
          </cell>
          <cell r="AB15446" t="str">
            <v>Today we attend the customer site for general service so we change parts 1 air filter 2 oil filter 3 oil 4 separator now machine running ok</v>
          </cell>
        </row>
        <row r="15447">
          <cell r="A15447">
            <v>44934.292743055601</v>
          </cell>
          <cell r="B15447">
            <v>9770</v>
          </cell>
          <cell r="F15447" t="str">
            <v>CC-00806839</v>
          </cell>
          <cell r="J15447" t="str">
            <v>Schedule Service - AMC</v>
          </cell>
          <cell r="R15447" t="str">
            <v>BSLS036682</v>
          </cell>
          <cell r="AB15447" t="str">
            <v>Today we attend the customer site for amc visit so we check and found that compressor not start before 6 months so we star machine running ok but service required</v>
          </cell>
        </row>
        <row r="15448">
          <cell r="A15448">
            <v>44934.290509259299</v>
          </cell>
          <cell r="B15448">
            <v>72140</v>
          </cell>
          <cell r="F15448" t="str">
            <v>CC-00806831</v>
          </cell>
          <cell r="J15448" t="str">
            <v>Schedule Service - AMC</v>
          </cell>
          <cell r="R15448" t="str">
            <v>BJGS031396</v>
          </cell>
          <cell r="AB15448" t="str">
            <v>Today we attend the customer site for amc visit so we check and found that compressor not in use at present.customer use new elgi compressor</v>
          </cell>
        </row>
        <row r="15449">
          <cell r="A15449">
            <v>44933.278703703698</v>
          </cell>
          <cell r="B15449">
            <v>18019</v>
          </cell>
          <cell r="F15449" t="str">
            <v>CC-00806021</v>
          </cell>
          <cell r="J15449" t="str">
            <v>Schedule Service - AMC</v>
          </cell>
          <cell r="R15449" t="str">
            <v>BNKS030423</v>
          </cell>
          <cell r="AB15449" t="str">
            <v>We visited site check and found unit running well but service due after 179 H so please arrange all service parts for service.</v>
          </cell>
        </row>
        <row r="15450">
          <cell r="A15450">
            <v>44932.68</v>
          </cell>
          <cell r="B15450">
            <v>19117</v>
          </cell>
          <cell r="F15450" t="str">
            <v>CC-00805759</v>
          </cell>
          <cell r="J15450" t="str">
            <v>General Service</v>
          </cell>
          <cell r="R15450" t="str">
            <v>BQGS031413</v>
          </cell>
          <cell r="AB15450" t="str">
            <v>I ATTENDED THE SITE AND CHECKED ALL THE PARTS AND FOUND ITS RUNNING CONDITION GOOD.</v>
          </cell>
        </row>
        <row r="15451">
          <cell r="A15451">
            <v>44932.678645833301</v>
          </cell>
          <cell r="B15451">
            <v>22527</v>
          </cell>
          <cell r="F15451" t="str">
            <v>CC-00805755</v>
          </cell>
          <cell r="J15451" t="str">
            <v>General Service</v>
          </cell>
          <cell r="R15451" t="str">
            <v>BQHS040705</v>
          </cell>
          <cell r="AB15451" t="str">
            <v>I attended the site and did an AMC visit. Advised the customer to arrange some parts.</v>
          </cell>
        </row>
        <row r="15452">
          <cell r="A15452">
            <v>44932.589699074102</v>
          </cell>
          <cell r="B15452">
            <v>3599</v>
          </cell>
          <cell r="F15452" t="str">
            <v>CC-00805480</v>
          </cell>
          <cell r="J15452" t="str">
            <v>General Service</v>
          </cell>
          <cell r="R15452" t="str">
            <v>BQEC370742</v>
          </cell>
          <cell r="AB15452" t="str">
            <v>I attended the site and did a general visit and now the machine is running properly .</v>
          </cell>
        </row>
        <row r="15453">
          <cell r="A15453">
            <v>44932.583055555602</v>
          </cell>
          <cell r="B15453">
            <v>9624</v>
          </cell>
          <cell r="F15453" t="str">
            <v>CC-00805472</v>
          </cell>
          <cell r="J15453" t="str">
            <v>Schedule Service</v>
          </cell>
          <cell r="R15453" t="str">
            <v>BQAC373617</v>
          </cell>
          <cell r="AB15453" t="str">
            <v>We visited site and service done today in unit during change the parts are air filter oil filter and oil</v>
          </cell>
        </row>
        <row r="15454">
          <cell r="A15454">
            <v>44932.479293981502</v>
          </cell>
          <cell r="B15454">
            <v>71</v>
          </cell>
          <cell r="F15454" t="str">
            <v>CC-00805222</v>
          </cell>
          <cell r="J15454" t="str">
            <v>General Service</v>
          </cell>
          <cell r="R15454" t="str">
            <v>BUFC372853</v>
          </cell>
          <cell r="AB15454" t="str">
            <v>I attended the site and did a general visit and found that the machine running condition is ok.Advice the customer to arrange some parts for the next service.</v>
          </cell>
        </row>
        <row r="15455">
          <cell r="A15455">
            <v>44932.475671296299</v>
          </cell>
          <cell r="B15455">
            <v>397</v>
          </cell>
          <cell r="F15455" t="str">
            <v>CC-00805219</v>
          </cell>
          <cell r="J15455" t="str">
            <v>General Service</v>
          </cell>
          <cell r="R15455" t="str">
            <v>BTFC378771</v>
          </cell>
          <cell r="AB15455" t="str">
            <v>We attended the site and did a general visit and the running condition is good</v>
          </cell>
        </row>
        <row r="15456">
          <cell r="A15456">
            <v>44932.474432870396</v>
          </cell>
          <cell r="B15456">
            <v>20700</v>
          </cell>
          <cell r="F15456" t="str">
            <v>CC-00805216</v>
          </cell>
          <cell r="J15456" t="str">
            <v>General Service</v>
          </cell>
          <cell r="R15456" t="str">
            <v>BSKS036366</v>
          </cell>
          <cell r="AB15456" t="str">
            <v>I attended the site and did a general visit. Now the running condition is good.</v>
          </cell>
        </row>
        <row r="15457">
          <cell r="A15457">
            <v>44932.472870370402</v>
          </cell>
          <cell r="B15457">
            <v>7629</v>
          </cell>
          <cell r="F15457" t="str">
            <v>CC-00805211</v>
          </cell>
          <cell r="J15457" t="str">
            <v>Schedule Service</v>
          </cell>
          <cell r="R15457" t="str">
            <v>BTJC377158</v>
          </cell>
          <cell r="AB15457" t="str">
            <v>Attended the site and did service and change parts Air filter, oil filter, oil,valve kit.Now engine running condition is good.</v>
          </cell>
        </row>
        <row r="15458">
          <cell r="A15458">
            <v>44931.713506944398</v>
          </cell>
          <cell r="B15458">
            <v>1495</v>
          </cell>
          <cell r="F15458" t="str">
            <v>CC-00804794</v>
          </cell>
          <cell r="J15458" t="str">
            <v>Schedule Service</v>
          </cell>
          <cell r="R15458" t="str">
            <v>BVLD163067</v>
          </cell>
          <cell r="AB15458" t="str">
            <v>Change Air filter, oil filter, separator, actuator kit, MPV kit BDV kit pressure regulator kit, and elgi air lube plus oil</v>
          </cell>
        </row>
        <row r="15459">
          <cell r="A15459">
            <v>44931.692407407398</v>
          </cell>
          <cell r="B15459">
            <v>6256</v>
          </cell>
          <cell r="F15459" t="str">
            <v>CC-00804738</v>
          </cell>
          <cell r="J15459" t="str">
            <v>Schedule Service</v>
          </cell>
          <cell r="R15459" t="str">
            <v>BOID200231</v>
          </cell>
          <cell r="AB15459" t="str">
            <v>Change Air filter, oil filter, separator,BDV kit, temperature sensor and oil</v>
          </cell>
        </row>
        <row r="15460">
          <cell r="A15460">
            <v>44931.668680555602</v>
          </cell>
          <cell r="B15460">
            <v>210</v>
          </cell>
          <cell r="F15460" t="str">
            <v>CC-00804673</v>
          </cell>
          <cell r="J15460" t="str">
            <v>Sales Call</v>
          </cell>
          <cell r="R15460" t="str">
            <v>BVHD163336</v>
          </cell>
          <cell r="AB15460" t="str">
            <v>Sales call carried out for HMR collection</v>
          </cell>
        </row>
        <row r="15461">
          <cell r="A15461">
            <v>44931.665532407402</v>
          </cell>
          <cell r="B15461">
            <v>400</v>
          </cell>
          <cell r="F15461" t="str">
            <v>CC-00804661</v>
          </cell>
          <cell r="J15461" t="str">
            <v>Sales Call</v>
          </cell>
          <cell r="R15461" t="str">
            <v>BVCD163165</v>
          </cell>
          <cell r="AB15461" t="str">
            <v>Sales call carried out for HMR collection</v>
          </cell>
        </row>
        <row r="15462">
          <cell r="A15462">
            <v>44931.661516203698</v>
          </cell>
          <cell r="B15462">
            <v>3524</v>
          </cell>
          <cell r="F15462" t="str">
            <v>CC-00804648</v>
          </cell>
          <cell r="J15462" t="str">
            <v>Sales Call</v>
          </cell>
          <cell r="R15462" t="str">
            <v>BUCD162696</v>
          </cell>
          <cell r="AB15462" t="str">
            <v>Sales call carried out for HMR collection</v>
          </cell>
        </row>
        <row r="15463">
          <cell r="A15463">
            <v>44931.610393518502</v>
          </cell>
          <cell r="B15463">
            <v>62</v>
          </cell>
          <cell r="F15463" t="str">
            <v>CC-00804547</v>
          </cell>
          <cell r="J15463" t="str">
            <v>General Service</v>
          </cell>
          <cell r="R15463" t="str">
            <v>BUDS046356</v>
          </cell>
          <cell r="AB15463" t="str">
            <v>We visited site check and found unit running well.we check oil level ok air filter ok oil filter ok and all valve kit working well.</v>
          </cell>
        </row>
        <row r="15464">
          <cell r="A15464">
            <v>44931.537268518499</v>
          </cell>
          <cell r="B15464">
            <v>571</v>
          </cell>
          <cell r="F15464" t="str">
            <v>CC-00804456</v>
          </cell>
          <cell r="J15464" t="str">
            <v>Schedule Service</v>
          </cell>
          <cell r="R15464" t="str">
            <v>BVED231179</v>
          </cell>
          <cell r="AB15464" t="str">
            <v>Attend the site for schedule service so following jobs are done:- Over all drained oil from tank and oil cooler 105 litres, replaced main oil filter 2nos., replace bearing oil filter 1no., replace air filter. After then plugged in all drain plugs and fill oil in tank up to full guage level and start the unit for sometime and stopped. Again fill oil in tank up to half guage level. Overall topped oil 110 litres. After then run the unit on load condition found unit is running satisfactory with all parameters under limit.</v>
          </cell>
        </row>
        <row r="15465">
          <cell r="A15465">
            <v>44931.529837962997</v>
          </cell>
          <cell r="B15465">
            <v>7875</v>
          </cell>
          <cell r="F15465" t="str">
            <v>CC-00804438</v>
          </cell>
          <cell r="J15465" t="str">
            <v>General Service</v>
          </cell>
          <cell r="R15465" t="str">
            <v>BTES044431</v>
          </cell>
          <cell r="AB15465" t="str">
            <v>We visited site check and found unit running well and service ahead 129 H soGet service done by asking for service items as soon as possible</v>
          </cell>
        </row>
        <row r="15466">
          <cell r="A15466">
            <v>44931.527766203697</v>
          </cell>
          <cell r="B15466">
            <v>9909</v>
          </cell>
          <cell r="F15466" t="str">
            <v>CC-00804434</v>
          </cell>
          <cell r="J15466" t="str">
            <v>Complaint - Running With Problem</v>
          </cell>
          <cell r="R15466" t="str">
            <v>GOES040388</v>
          </cell>
          <cell r="AB15466" t="str">
            <v>I attended the site and found that air did not build up as the intake valve is not opening so cleaned the solenoid and blow down valve.Now machine is running properly.Also customer is not purchasing oil from us.</v>
          </cell>
        </row>
        <row r="15467">
          <cell r="A15467">
            <v>44931.5089351852</v>
          </cell>
          <cell r="B15467">
            <v>2519</v>
          </cell>
          <cell r="F15467" t="str">
            <v>CC-00804377</v>
          </cell>
          <cell r="J15467" t="str">
            <v>Schedule Service</v>
          </cell>
          <cell r="R15467" t="str">
            <v>BUAF111226</v>
          </cell>
          <cell r="AB15467" t="str">
            <v>Attended the site and schedule service is done in which I changed the air filter and oil filter.</v>
          </cell>
        </row>
        <row r="15468">
          <cell r="A15468">
            <v>44931.475405092599</v>
          </cell>
          <cell r="B15468">
            <v>0</v>
          </cell>
          <cell r="F15468" t="str">
            <v>CC-00804302</v>
          </cell>
          <cell r="J15468" t="str">
            <v>Complaint - Running With Problem</v>
          </cell>
          <cell r="R15468" t="str">
            <v>CTIE665863</v>
          </cell>
          <cell r="AB15468" t="str">
            <v>Quotation shared with customer but still waiting for approval.	Once approval received we again log call for the same.</v>
          </cell>
        </row>
        <row r="15469">
          <cell r="A15469">
            <v>44930.810914351903</v>
          </cell>
          <cell r="B15469">
            <v>0</v>
          </cell>
          <cell r="F15469" t="str">
            <v>CC-00804005</v>
          </cell>
          <cell r="J15469" t="str">
            <v>Commissioning</v>
          </cell>
          <cell r="R15469" t="str">
            <v>CVFE600556</v>
          </cell>
          <cell r="AB15469" t="str">
            <v>COMMISSIONING DONE</v>
          </cell>
        </row>
        <row r="15470">
          <cell r="A15470">
            <v>44930.6309259259</v>
          </cell>
          <cell r="B15470">
            <v>6221</v>
          </cell>
          <cell r="F15470" t="str">
            <v>CC-00803703</v>
          </cell>
          <cell r="J15470" t="str">
            <v>General Service</v>
          </cell>
          <cell r="R15470" t="str">
            <v>BTCC377923</v>
          </cell>
          <cell r="AB15470" t="str">
            <v>I attended the site and found that the running condition is good. Advised to arrange some parts air filter, oil filter, greasing.</v>
          </cell>
        </row>
        <row r="15471">
          <cell r="A15471">
            <v>44930.6</v>
          </cell>
          <cell r="B15471">
            <v>4430</v>
          </cell>
          <cell r="F15471" t="str">
            <v>CC-00803631</v>
          </cell>
          <cell r="J15471" t="str">
            <v>General Service</v>
          </cell>
          <cell r="R15471" t="str">
            <v>BUBS045901</v>
          </cell>
          <cell r="AB15471" t="str">
            <v>We check and found unit running well but service due so required parts for service air filter,oil filter,separator, grease and oil.</v>
          </cell>
        </row>
        <row r="15472">
          <cell r="A15472">
            <v>44929.7402546296</v>
          </cell>
          <cell r="B15472">
            <v>12350</v>
          </cell>
          <cell r="F15472" t="str">
            <v>CC-00802996</v>
          </cell>
          <cell r="J15472" t="str">
            <v>Sales Call</v>
          </cell>
          <cell r="R15472" t="str">
            <v>BQKD200034</v>
          </cell>
          <cell r="AB15472" t="str">
            <v>Sales call carried out for HMR collection</v>
          </cell>
        </row>
        <row r="15473">
          <cell r="A15473">
            <v>44929.737789351799</v>
          </cell>
          <cell r="B15473">
            <v>275</v>
          </cell>
          <cell r="F15473" t="str">
            <v>CC-00802991</v>
          </cell>
          <cell r="J15473" t="str">
            <v>Sales Call</v>
          </cell>
          <cell r="R15473" t="str">
            <v>GPCD160123</v>
          </cell>
          <cell r="AB15473" t="str">
            <v>Sales call carried out for HMR collection</v>
          </cell>
        </row>
        <row r="15474">
          <cell r="A15474">
            <v>44929.732581018499</v>
          </cell>
          <cell r="B15474">
            <v>4456</v>
          </cell>
          <cell r="F15474" t="str">
            <v>CC-00802980</v>
          </cell>
          <cell r="J15474" t="str">
            <v>Sales Call</v>
          </cell>
          <cell r="R15474" t="str">
            <v>BQID160499</v>
          </cell>
          <cell r="AB15474" t="str">
            <v>Sales call carried out for HMR collection</v>
          </cell>
        </row>
        <row r="15475">
          <cell r="A15475">
            <v>44929.729062500002</v>
          </cell>
          <cell r="B15475">
            <v>3680</v>
          </cell>
          <cell r="F15475" t="str">
            <v>CC-00802976</v>
          </cell>
          <cell r="J15475" t="str">
            <v>Sales Call</v>
          </cell>
          <cell r="R15475" t="str">
            <v>BSGD161864</v>
          </cell>
          <cell r="AB15475" t="str">
            <v>Sales call carried out for HMR collection</v>
          </cell>
        </row>
        <row r="15476">
          <cell r="A15476">
            <v>44929.726458333302</v>
          </cell>
          <cell r="B15476">
            <v>6250</v>
          </cell>
          <cell r="F15476" t="str">
            <v>CC-00802971</v>
          </cell>
          <cell r="J15476" t="str">
            <v>Sales Call</v>
          </cell>
          <cell r="R15476" t="str">
            <v>BOID200231</v>
          </cell>
          <cell r="AB15476" t="str">
            <v>Sales call carried out for HMR collection</v>
          </cell>
        </row>
        <row r="15477">
          <cell r="A15477">
            <v>44929.723622685196</v>
          </cell>
          <cell r="B15477">
            <v>3750</v>
          </cell>
          <cell r="F15477" t="str">
            <v>CC-00802964</v>
          </cell>
          <cell r="J15477" t="str">
            <v>Sales Call</v>
          </cell>
          <cell r="R15477" t="str">
            <v>BQID200160</v>
          </cell>
          <cell r="AB15477" t="str">
            <v>Sales call carried out for HMR collection</v>
          </cell>
        </row>
        <row r="15478">
          <cell r="A15478">
            <v>44929.721203703702</v>
          </cell>
          <cell r="B15478">
            <v>3400</v>
          </cell>
          <cell r="F15478" t="str">
            <v>CC-00802957</v>
          </cell>
          <cell r="J15478" t="str">
            <v>Sales Call</v>
          </cell>
          <cell r="R15478" t="str">
            <v>BQBD160067</v>
          </cell>
          <cell r="AB15478" t="str">
            <v>Sales call carried out for HMR collection</v>
          </cell>
        </row>
        <row r="15479">
          <cell r="A15479">
            <v>44929.7187962963</v>
          </cell>
          <cell r="B15479">
            <v>7300</v>
          </cell>
          <cell r="F15479" t="str">
            <v>CC-00802949</v>
          </cell>
          <cell r="J15479" t="str">
            <v>Sales Call</v>
          </cell>
          <cell r="R15479" t="str">
            <v>BPED160088</v>
          </cell>
          <cell r="AB15479" t="str">
            <v>Sales call carried out for HMR collection</v>
          </cell>
        </row>
        <row r="15480">
          <cell r="A15480">
            <v>44929.714363425897</v>
          </cell>
          <cell r="B15480">
            <v>3530</v>
          </cell>
          <cell r="F15480" t="str">
            <v>CC-00802941</v>
          </cell>
          <cell r="J15480" t="str">
            <v>Sales Call</v>
          </cell>
          <cell r="R15480" t="str">
            <v>BPED200181</v>
          </cell>
          <cell r="AB15480" t="str">
            <v>Sales call carried out for HMR collection</v>
          </cell>
        </row>
        <row r="15481">
          <cell r="A15481">
            <v>44929.710740740702</v>
          </cell>
          <cell r="B15481">
            <v>4300</v>
          </cell>
          <cell r="F15481" t="str">
            <v>CC-00802933</v>
          </cell>
          <cell r="J15481" t="str">
            <v>Sales Call</v>
          </cell>
          <cell r="R15481" t="str">
            <v>BRGD161218</v>
          </cell>
          <cell r="AB15481" t="str">
            <v>Sales call carried out for HMR collection</v>
          </cell>
        </row>
        <row r="15482">
          <cell r="A15482">
            <v>44929.708310185197</v>
          </cell>
          <cell r="B15482">
            <v>2155</v>
          </cell>
          <cell r="F15482" t="str">
            <v>CC-00802929</v>
          </cell>
          <cell r="J15482" t="str">
            <v>Sales Call</v>
          </cell>
          <cell r="R15482" t="str">
            <v>BSCD161704</v>
          </cell>
          <cell r="AB15482" t="str">
            <v>Sales call carried out for HMR collection</v>
          </cell>
        </row>
        <row r="15483">
          <cell r="A15483">
            <v>44929.705115740697</v>
          </cell>
          <cell r="B15483">
            <v>3160</v>
          </cell>
          <cell r="F15483" t="str">
            <v>CC-00802925</v>
          </cell>
          <cell r="J15483" t="str">
            <v>Sales Call</v>
          </cell>
          <cell r="R15483" t="str">
            <v>BRHD161299</v>
          </cell>
          <cell r="AB15483" t="str">
            <v>Sales call carried out for HMR collection</v>
          </cell>
        </row>
        <row r="15484">
          <cell r="A15484">
            <v>44929.702430555597</v>
          </cell>
          <cell r="B15484">
            <v>1670</v>
          </cell>
          <cell r="F15484" t="str">
            <v>CC-00802918</v>
          </cell>
          <cell r="J15484" t="str">
            <v>Sales Call</v>
          </cell>
          <cell r="R15484" t="str">
            <v>BSBD161629</v>
          </cell>
          <cell r="AB15484" t="str">
            <v>Sales call carried out for HMR collection</v>
          </cell>
        </row>
        <row r="15485">
          <cell r="A15485">
            <v>44929.694351851896</v>
          </cell>
          <cell r="B15485">
            <v>8895</v>
          </cell>
          <cell r="F15485" t="str">
            <v>CC-00802897</v>
          </cell>
          <cell r="J15485" t="str">
            <v>Sales Call</v>
          </cell>
          <cell r="R15485" t="str">
            <v>BPED200187</v>
          </cell>
          <cell r="AB15485" t="str">
            <v>Sales call carried out for HMR collection</v>
          </cell>
        </row>
        <row r="15486">
          <cell r="A15486">
            <v>44929.691944444399</v>
          </cell>
          <cell r="B15486">
            <v>18360</v>
          </cell>
          <cell r="F15486" t="str">
            <v>CC-00802893</v>
          </cell>
          <cell r="J15486" t="str">
            <v>Sales Call</v>
          </cell>
          <cell r="R15486" t="str">
            <v>BOHD200197</v>
          </cell>
          <cell r="AB15486" t="str">
            <v>Sales call carried out for HMR collection</v>
          </cell>
        </row>
        <row r="15487">
          <cell r="A15487">
            <v>44929.689768518503</v>
          </cell>
          <cell r="B15487">
            <v>7200</v>
          </cell>
          <cell r="F15487" t="str">
            <v>CC-00802885</v>
          </cell>
          <cell r="J15487" t="str">
            <v>Sales Call</v>
          </cell>
          <cell r="R15487" t="str">
            <v>BRAD160777</v>
          </cell>
          <cell r="AB15487" t="str">
            <v>Sales call carried out for HMR collection</v>
          </cell>
        </row>
        <row r="15488">
          <cell r="A15488">
            <v>44929.687430555598</v>
          </cell>
          <cell r="B15488">
            <v>1775</v>
          </cell>
          <cell r="F15488" t="str">
            <v>CC-00802878</v>
          </cell>
          <cell r="J15488" t="str">
            <v>Sales Call</v>
          </cell>
          <cell r="R15488" t="str">
            <v>BSAD120582</v>
          </cell>
          <cell r="AB15488" t="str">
            <v>Sales call carried out for HMR collection</v>
          </cell>
        </row>
        <row r="15489">
          <cell r="A15489">
            <v>44929.685219907398</v>
          </cell>
          <cell r="B15489">
            <v>380</v>
          </cell>
          <cell r="F15489" t="str">
            <v>CC-00802871</v>
          </cell>
          <cell r="J15489" t="str">
            <v>Sales Call</v>
          </cell>
          <cell r="R15489" t="str">
            <v>BRKD120213</v>
          </cell>
          <cell r="AB15489" t="str">
            <v>Sales call carried out for HMR collection</v>
          </cell>
        </row>
        <row r="15490">
          <cell r="A15490">
            <v>44929.682569444398</v>
          </cell>
          <cell r="B15490">
            <v>4660</v>
          </cell>
          <cell r="F15490" t="str">
            <v>CC-00802857</v>
          </cell>
          <cell r="J15490" t="str">
            <v>Sales Call</v>
          </cell>
          <cell r="R15490" t="str">
            <v>BRKD120212</v>
          </cell>
          <cell r="AB15490" t="str">
            <v>Sales call carried out for HMR collection</v>
          </cell>
        </row>
        <row r="15491">
          <cell r="A15491">
            <v>44929.674803240698</v>
          </cell>
          <cell r="B15491">
            <v>2820</v>
          </cell>
          <cell r="F15491" t="str">
            <v>CC-00802835</v>
          </cell>
          <cell r="J15491" t="str">
            <v>Sales Call</v>
          </cell>
          <cell r="R15491" t="str">
            <v>BSGD161854</v>
          </cell>
          <cell r="AB15491" t="str">
            <v>Sales call carried out for HMR collection</v>
          </cell>
        </row>
        <row r="15492">
          <cell r="A15492">
            <v>44929.672303240703</v>
          </cell>
          <cell r="B15492">
            <v>1555</v>
          </cell>
          <cell r="F15492" t="str">
            <v>CC-00802822</v>
          </cell>
          <cell r="J15492" t="str">
            <v>Sales Call</v>
          </cell>
          <cell r="R15492" t="str">
            <v>BSFD161825</v>
          </cell>
          <cell r="AB15492" t="str">
            <v>Sales call carried out for HMR collection</v>
          </cell>
        </row>
        <row r="15493">
          <cell r="A15493">
            <v>44929.669652777797</v>
          </cell>
          <cell r="B15493">
            <v>80</v>
          </cell>
          <cell r="F15493" t="str">
            <v>CC-00802811</v>
          </cell>
          <cell r="J15493" t="str">
            <v>Sales Call</v>
          </cell>
          <cell r="R15493" t="str">
            <v>BSKD120520</v>
          </cell>
          <cell r="AB15493" t="str">
            <v>Sales call carried out for HMR collection</v>
          </cell>
        </row>
        <row r="15494">
          <cell r="A15494">
            <v>44929.667569444398</v>
          </cell>
          <cell r="B15494">
            <v>210</v>
          </cell>
          <cell r="F15494" t="str">
            <v>CC-00802805</v>
          </cell>
          <cell r="J15494" t="str">
            <v>Sales Call</v>
          </cell>
          <cell r="R15494" t="str">
            <v>BSKD120521</v>
          </cell>
          <cell r="AB15494" t="str">
            <v>Sales call carried out for HMR collection</v>
          </cell>
        </row>
        <row r="15495">
          <cell r="A15495">
            <v>44929.665266203701</v>
          </cell>
          <cell r="B15495">
            <v>152</v>
          </cell>
          <cell r="F15495" t="str">
            <v>CC-00802800</v>
          </cell>
          <cell r="J15495" t="str">
            <v>Sales Call</v>
          </cell>
          <cell r="R15495" t="str">
            <v>BSKD120524</v>
          </cell>
          <cell r="AB15495" t="str">
            <v>Sales call carried out for HMR collection</v>
          </cell>
        </row>
        <row r="15496">
          <cell r="A15496">
            <v>44929.662858796299</v>
          </cell>
          <cell r="B15496">
            <v>2000</v>
          </cell>
          <cell r="F15496" t="str">
            <v>CC-00802791</v>
          </cell>
          <cell r="J15496" t="str">
            <v>Sales Call</v>
          </cell>
          <cell r="R15496" t="str">
            <v>BSKD120530</v>
          </cell>
          <cell r="AB15496" t="str">
            <v>Sales call carried out for HMR collection</v>
          </cell>
        </row>
        <row r="15497">
          <cell r="A15497">
            <v>44929.661608796298</v>
          </cell>
          <cell r="B15497">
            <v>8704</v>
          </cell>
          <cell r="F15497" t="str">
            <v>CC-00802783</v>
          </cell>
          <cell r="J15497" t="str">
            <v>Schedule Service</v>
          </cell>
          <cell r="R15497" t="str">
            <v>BSBC375576</v>
          </cell>
          <cell r="AB15497" t="str">
            <v>We visited site and schedule service done today in unit during change the parts in service are Air filter, Oil filter, Separator, Oil, and valve kit after than start for check unit running well.</v>
          </cell>
        </row>
        <row r="15498">
          <cell r="A15498">
            <v>44929.659594907404</v>
          </cell>
          <cell r="B15498">
            <v>5600</v>
          </cell>
          <cell r="F15498" t="str">
            <v>CC-00802778</v>
          </cell>
          <cell r="J15498" t="str">
            <v>Sales Call</v>
          </cell>
          <cell r="R15498" t="str">
            <v>BQJD200011</v>
          </cell>
          <cell r="AB15498" t="str">
            <v>Sales call carried out for HMR collection</v>
          </cell>
        </row>
        <row r="15499">
          <cell r="A15499">
            <v>44929.657453703701</v>
          </cell>
          <cell r="B15499">
            <v>3900</v>
          </cell>
          <cell r="F15499" t="str">
            <v>CC-00802768</v>
          </cell>
          <cell r="J15499" t="str">
            <v>Sales Call</v>
          </cell>
          <cell r="R15499" t="str">
            <v>BQHD160412</v>
          </cell>
          <cell r="AB15499" t="str">
            <v>Sales call carried out for HMR collection</v>
          </cell>
        </row>
        <row r="15500">
          <cell r="A15500">
            <v>44929.6550810185</v>
          </cell>
          <cell r="B15500">
            <v>19000</v>
          </cell>
          <cell r="F15500" t="str">
            <v>CC-00802763</v>
          </cell>
          <cell r="J15500" t="str">
            <v>Sales Call</v>
          </cell>
          <cell r="R15500" t="str">
            <v>BOID200223</v>
          </cell>
          <cell r="AB15500" t="str">
            <v>Sales call carried out for HMR collection</v>
          </cell>
        </row>
        <row r="15501">
          <cell r="A15501">
            <v>44929.652337963002</v>
          </cell>
          <cell r="B15501">
            <v>6700</v>
          </cell>
          <cell r="F15501" t="str">
            <v>CC-00802754</v>
          </cell>
          <cell r="J15501" t="str">
            <v>Sales Call</v>
          </cell>
          <cell r="R15501" t="str">
            <v>BQBD200008</v>
          </cell>
          <cell r="AB15501" t="str">
            <v>Sales call carried out for HMR collection</v>
          </cell>
        </row>
        <row r="15502">
          <cell r="A15502">
            <v>44929.646238425899</v>
          </cell>
          <cell r="B15502">
            <v>2650</v>
          </cell>
          <cell r="F15502" t="str">
            <v>CC-00802733</v>
          </cell>
          <cell r="J15502" t="str">
            <v>Sales Call</v>
          </cell>
          <cell r="R15502" t="str">
            <v>BSGD161861</v>
          </cell>
          <cell r="AB15502" t="str">
            <v>Sales call carried out for HMR collection</v>
          </cell>
        </row>
        <row r="15503">
          <cell r="A15503">
            <v>44929.643796296303</v>
          </cell>
          <cell r="B15503">
            <v>2186</v>
          </cell>
          <cell r="F15503" t="str">
            <v>CC-00802726</v>
          </cell>
          <cell r="J15503" t="str">
            <v>Sales Call</v>
          </cell>
          <cell r="R15503" t="str">
            <v>BSDD120664</v>
          </cell>
          <cell r="AB15503" t="str">
            <v>Sales call carried out for HMR collection</v>
          </cell>
        </row>
        <row r="15504">
          <cell r="A15504">
            <v>44929.640682870398</v>
          </cell>
          <cell r="B15504">
            <v>3545</v>
          </cell>
          <cell r="F15504" t="str">
            <v>CC-00802718</v>
          </cell>
          <cell r="J15504" t="str">
            <v>Sales Call</v>
          </cell>
          <cell r="R15504" t="str">
            <v>BRED161131</v>
          </cell>
          <cell r="AB15504" t="str">
            <v>Sales call carried out for HMR collection</v>
          </cell>
        </row>
        <row r="15505">
          <cell r="A15505">
            <v>44929.635231481501</v>
          </cell>
          <cell r="B15505">
            <v>3950</v>
          </cell>
          <cell r="F15505" t="str">
            <v>CC-00802706</v>
          </cell>
          <cell r="J15505" t="str">
            <v>Sales Call</v>
          </cell>
          <cell r="R15505" t="str">
            <v>BSKD161462</v>
          </cell>
          <cell r="AB15505" t="str">
            <v>Sales call carried out for HMR collection</v>
          </cell>
        </row>
        <row r="15506">
          <cell r="A15506">
            <v>44928.651226851798</v>
          </cell>
          <cell r="B15506">
            <v>19002</v>
          </cell>
          <cell r="F15506" t="str">
            <v>CC-00801829</v>
          </cell>
          <cell r="J15506" t="str">
            <v>General Service</v>
          </cell>
          <cell r="R15506" t="str">
            <v>GOCC370403</v>
          </cell>
          <cell r="AB15506" t="str">
            <v>I attended the site and found that service is required so I advised the customer for the same.</v>
          </cell>
        </row>
        <row r="15507">
          <cell r="A15507">
            <v>44928.649756944404</v>
          </cell>
          <cell r="B15507">
            <v>7779</v>
          </cell>
          <cell r="F15507" t="str">
            <v>CC-00801824</v>
          </cell>
          <cell r="J15507" t="str">
            <v>General Service</v>
          </cell>
          <cell r="R15507" t="str">
            <v>BRHS035337</v>
          </cell>
          <cell r="AB15507" t="str">
            <v>We did a general visit and found that service is required, and advised the customer to arrange the same.</v>
          </cell>
        </row>
        <row r="15508">
          <cell r="A15508">
            <v>44928.616678240702</v>
          </cell>
          <cell r="B15508">
            <v>1190</v>
          </cell>
          <cell r="F15508" t="str">
            <v>CC-00801741</v>
          </cell>
          <cell r="J15508" t="str">
            <v>General Service</v>
          </cell>
          <cell r="R15508" t="str">
            <v>BUDS034771</v>
          </cell>
          <cell r="AB15508" t="str">
            <v>We did a general visit and found that service parts required like air filter and oil filter</v>
          </cell>
        </row>
        <row r="15509">
          <cell r="A15509">
            <v>44928.611076388901</v>
          </cell>
          <cell r="B15509">
            <v>1100</v>
          </cell>
          <cell r="F15509" t="str">
            <v>CC-00801733</v>
          </cell>
          <cell r="J15509" t="str">
            <v>Sales Call</v>
          </cell>
          <cell r="R15509" t="str">
            <v>BVJD162972</v>
          </cell>
          <cell r="AB15509" t="str">
            <v>Sales call carried out for HMR collection</v>
          </cell>
        </row>
        <row r="15510">
          <cell r="A15510">
            <v>44928.607870370397</v>
          </cell>
          <cell r="B15510">
            <v>430</v>
          </cell>
          <cell r="F15510" t="str">
            <v>CC-00801727</v>
          </cell>
          <cell r="J15510" t="str">
            <v>Sales Call</v>
          </cell>
          <cell r="R15510" t="str">
            <v>BVED231179</v>
          </cell>
          <cell r="AB15510" t="str">
            <v>Sales call carried out for HMR collection</v>
          </cell>
        </row>
        <row r="15511">
          <cell r="A15511">
            <v>44928.604398148098</v>
          </cell>
          <cell r="B15511">
            <v>577</v>
          </cell>
          <cell r="F15511" t="str">
            <v>CC-00801717</v>
          </cell>
          <cell r="J15511" t="str">
            <v>Sales Call</v>
          </cell>
          <cell r="R15511" t="str">
            <v>BVED163235</v>
          </cell>
          <cell r="AB15511" t="str">
            <v>Sales call carried out for HMR collection</v>
          </cell>
        </row>
        <row r="15512">
          <cell r="A15512">
            <v>44928.601712962998</v>
          </cell>
          <cell r="B15512">
            <v>409</v>
          </cell>
          <cell r="F15512" t="str">
            <v>CC-00801711</v>
          </cell>
          <cell r="J15512" t="str">
            <v>Sales Call</v>
          </cell>
          <cell r="R15512" t="str">
            <v>BVED163231</v>
          </cell>
          <cell r="AB15512" t="str">
            <v>Sales call carried out for HMR collection</v>
          </cell>
        </row>
        <row r="15513">
          <cell r="A15513">
            <v>44928.598935185197</v>
          </cell>
          <cell r="B15513">
            <v>530</v>
          </cell>
          <cell r="F15513" t="str">
            <v>CC-00801707</v>
          </cell>
          <cell r="J15513" t="str">
            <v>Sales Call</v>
          </cell>
          <cell r="R15513" t="str">
            <v>BVAD121386</v>
          </cell>
          <cell r="AB15513" t="str">
            <v>Sales call carried out for HMR collection</v>
          </cell>
        </row>
        <row r="15514">
          <cell r="A15514">
            <v>44928.596284722204</v>
          </cell>
          <cell r="B15514">
            <v>1355</v>
          </cell>
          <cell r="F15514" t="str">
            <v>CC-00801701</v>
          </cell>
          <cell r="J15514" t="str">
            <v>Sales Call</v>
          </cell>
          <cell r="R15514" t="str">
            <v>BVLD163067</v>
          </cell>
          <cell r="AB15514" t="str">
            <v>Sales call carried out for HMR collection</v>
          </cell>
        </row>
        <row r="15515">
          <cell r="A15515">
            <v>44928.590787036999</v>
          </cell>
          <cell r="B15515">
            <v>888</v>
          </cell>
          <cell r="F15515" t="str">
            <v>CC-00801691</v>
          </cell>
          <cell r="J15515" t="str">
            <v>Sales Call</v>
          </cell>
          <cell r="R15515" t="str">
            <v>BVKD163010</v>
          </cell>
          <cell r="AB15515" t="str">
            <v>Sales call carried out for HMR collection</v>
          </cell>
        </row>
        <row r="15516">
          <cell r="A15516">
            <v>44928.589849536998</v>
          </cell>
          <cell r="B15516">
            <v>6516</v>
          </cell>
          <cell r="F15516" t="str">
            <v>CC-00801689</v>
          </cell>
          <cell r="J15516" t="str">
            <v>General Service</v>
          </cell>
          <cell r="R15516" t="str">
            <v>BSES037922</v>
          </cell>
          <cell r="AB15516" t="str">
            <v>We visited site check and found all ok and unit running well. Required Air filter oil filter and separator.</v>
          </cell>
        </row>
        <row r="15517">
          <cell r="A15517">
            <v>44928.5858449074</v>
          </cell>
          <cell r="B15517">
            <v>500</v>
          </cell>
          <cell r="F15517" t="str">
            <v>CC-00801683</v>
          </cell>
          <cell r="J15517" t="str">
            <v>Sales Call</v>
          </cell>
          <cell r="R15517" t="str">
            <v>BTGD120943</v>
          </cell>
          <cell r="AB15517" t="str">
            <v>Sales call carried out for HMR collection</v>
          </cell>
        </row>
        <row r="15518">
          <cell r="A15518">
            <v>44928.583472222199</v>
          </cell>
          <cell r="B15518">
            <v>587</v>
          </cell>
          <cell r="F15518" t="str">
            <v>CC-00801680</v>
          </cell>
          <cell r="J15518" t="str">
            <v>Sales Call</v>
          </cell>
          <cell r="R15518" t="str">
            <v>BUAD121111</v>
          </cell>
          <cell r="AB15518" t="str">
            <v>Sales call carried out for HMR collection</v>
          </cell>
        </row>
        <row r="15519">
          <cell r="A15519">
            <v>44928.579918981501</v>
          </cell>
          <cell r="B15519">
            <v>452</v>
          </cell>
          <cell r="F15519" t="str">
            <v>CC-00801674</v>
          </cell>
          <cell r="J15519" t="str">
            <v>Sales Call</v>
          </cell>
          <cell r="R15519" t="str">
            <v>BVJD162957</v>
          </cell>
          <cell r="AB15519" t="str">
            <v>Sales call carried out for HMR collection</v>
          </cell>
        </row>
        <row r="15520">
          <cell r="A15520">
            <v>44928.576736111099</v>
          </cell>
          <cell r="B15520">
            <v>3050</v>
          </cell>
          <cell r="F15520" t="str">
            <v>CC-00801668</v>
          </cell>
          <cell r="J15520" t="str">
            <v>Sales Call</v>
          </cell>
          <cell r="R15520" t="str">
            <v>BUID162912</v>
          </cell>
          <cell r="AB15520" t="str">
            <v>Sales call carried out for HMR collection</v>
          </cell>
        </row>
        <row r="15521">
          <cell r="A15521">
            <v>44928.560682870397</v>
          </cell>
          <cell r="B15521">
            <v>2007</v>
          </cell>
          <cell r="F15521" t="str">
            <v>CC-00801633</v>
          </cell>
          <cell r="J15521" t="str">
            <v>Sales Call</v>
          </cell>
          <cell r="R15521" t="str">
            <v>BUAD162634</v>
          </cell>
          <cell r="AB15521" t="str">
            <v>Sales call carried out for HMR collection</v>
          </cell>
        </row>
        <row r="15522">
          <cell r="A15522">
            <v>44928.559618055602</v>
          </cell>
          <cell r="B15522">
            <v>3902</v>
          </cell>
          <cell r="F15522" t="str">
            <v>CC-00801628</v>
          </cell>
          <cell r="J15522" t="str">
            <v>General Service</v>
          </cell>
          <cell r="R15522" t="str">
            <v>BSFC376340</v>
          </cell>
          <cell r="AB15522" t="str">
            <v>We checked unit and found unit running well. Oil level ok load unload current ok pressure ok and etc point ok but motor RGT due so required parts grease Air filter and oil filter.</v>
          </cell>
        </row>
        <row r="15523">
          <cell r="A15523">
            <v>44928.556481481501</v>
          </cell>
          <cell r="B15523">
            <v>1830</v>
          </cell>
          <cell r="F15523" t="str">
            <v>CC-00801622</v>
          </cell>
          <cell r="J15523" t="str">
            <v>Sales Call</v>
          </cell>
          <cell r="R15523" t="str">
            <v>BUID162953</v>
          </cell>
          <cell r="AB15523" t="str">
            <v>Sales call carried out for HMR collection</v>
          </cell>
        </row>
        <row r="15524">
          <cell r="A15524">
            <v>44928.5551388889</v>
          </cell>
          <cell r="B15524">
            <v>15301</v>
          </cell>
          <cell r="F15524" t="str">
            <v>CC-00801621</v>
          </cell>
          <cell r="J15524" t="str">
            <v>Schedule Service</v>
          </cell>
          <cell r="R15524" t="str">
            <v>BRFC373676</v>
          </cell>
          <cell r="AB15524" t="str">
            <v>I attended a site and found an air oil separator over so today I changed the separator and started the machine.</v>
          </cell>
        </row>
        <row r="15525">
          <cell r="A15525">
            <v>44928.536377314798</v>
          </cell>
          <cell r="B15525">
            <v>3400</v>
          </cell>
          <cell r="F15525" t="str">
            <v>CC-00801588</v>
          </cell>
          <cell r="J15525" t="str">
            <v>Sales Call</v>
          </cell>
          <cell r="R15525" t="str">
            <v>BUAD162630</v>
          </cell>
          <cell r="AB15525" t="str">
            <v>Sales call carried out for HMR collection</v>
          </cell>
        </row>
        <row r="15526">
          <cell r="A15526">
            <v>44928.532835648097</v>
          </cell>
          <cell r="B15526">
            <v>830</v>
          </cell>
          <cell r="F15526" t="str">
            <v>CC-00801575</v>
          </cell>
          <cell r="J15526" t="str">
            <v>Sales Call</v>
          </cell>
          <cell r="R15526" t="str">
            <v>BUID162940</v>
          </cell>
          <cell r="AB15526" t="str">
            <v>Sales call carried out for HMR collection</v>
          </cell>
        </row>
        <row r="15527">
          <cell r="A15527">
            <v>44928.529513888898</v>
          </cell>
          <cell r="B15527">
            <v>475</v>
          </cell>
          <cell r="F15527" t="str">
            <v>CC-00801566</v>
          </cell>
          <cell r="J15527" t="str">
            <v>Sales Call</v>
          </cell>
          <cell r="R15527" t="str">
            <v>BUFL152860</v>
          </cell>
          <cell r="AB15527" t="str">
            <v>Sales call carried out for HMR collection</v>
          </cell>
        </row>
        <row r="15528">
          <cell r="A15528">
            <v>44928.525000000001</v>
          </cell>
          <cell r="B15528">
            <v>2140</v>
          </cell>
          <cell r="F15528" t="str">
            <v>CC-00801561</v>
          </cell>
          <cell r="J15528" t="str">
            <v>Sales Call</v>
          </cell>
          <cell r="R15528" t="str">
            <v>BUGD162852</v>
          </cell>
          <cell r="AB15528" t="str">
            <v>Sales call carried out for HMR collection</v>
          </cell>
        </row>
        <row r="15529">
          <cell r="A15529">
            <v>44928.521840277797</v>
          </cell>
          <cell r="B15529">
            <v>3126</v>
          </cell>
          <cell r="F15529" t="str">
            <v>CC-00801554</v>
          </cell>
          <cell r="J15529" t="str">
            <v>General Service</v>
          </cell>
          <cell r="R15529" t="str">
            <v>BRGC374007</v>
          </cell>
          <cell r="AB15529" t="str">
            <v>We checked and found unit running well.oil level ok load unload pressure ok and etc point ok but unit not service done atleast 8 month so required parts Oil filter and oil.</v>
          </cell>
        </row>
        <row r="15530">
          <cell r="A15530">
            <v>44928.521701388898</v>
          </cell>
          <cell r="B15530">
            <v>2100</v>
          </cell>
          <cell r="F15530" t="str">
            <v>CC-00801551</v>
          </cell>
          <cell r="J15530" t="str">
            <v>Sales Call</v>
          </cell>
          <cell r="R15530" t="str">
            <v>BUGD162826</v>
          </cell>
          <cell r="AB15530" t="str">
            <v>Sales call carried out for HMR collection</v>
          </cell>
        </row>
        <row r="15531">
          <cell r="A15531">
            <v>44928.515821759298</v>
          </cell>
          <cell r="B15531">
            <v>3300</v>
          </cell>
          <cell r="F15531" t="str">
            <v>CC-00801537</v>
          </cell>
          <cell r="J15531" t="str">
            <v>Sales Call</v>
          </cell>
          <cell r="R15531" t="str">
            <v>BUFD162814</v>
          </cell>
          <cell r="AB15531" t="str">
            <v>Sales call carried out for HMR collection</v>
          </cell>
        </row>
        <row r="15532">
          <cell r="A15532">
            <v>44928.512997685197</v>
          </cell>
          <cell r="B15532">
            <v>2400</v>
          </cell>
          <cell r="F15532" t="str">
            <v>CC-00801529</v>
          </cell>
          <cell r="J15532" t="str">
            <v>Sales Call</v>
          </cell>
          <cell r="R15532" t="str">
            <v>BTHD162350</v>
          </cell>
          <cell r="AB15532" t="str">
            <v>Sales call carried out for HMR collection</v>
          </cell>
        </row>
        <row r="15533">
          <cell r="A15533">
            <v>44928.505300925899</v>
          </cell>
          <cell r="B15533">
            <v>1339</v>
          </cell>
          <cell r="F15533" t="str">
            <v>CC-00801496</v>
          </cell>
          <cell r="J15533" t="str">
            <v>Sales Call</v>
          </cell>
          <cell r="R15533" t="str">
            <v>BUBD162649</v>
          </cell>
          <cell r="AB15533" t="str">
            <v>Sales call carried out for HMR collection</v>
          </cell>
        </row>
        <row r="15534">
          <cell r="A15534">
            <v>44928.500370370399</v>
          </cell>
          <cell r="B15534">
            <v>5880</v>
          </cell>
          <cell r="F15534" t="str">
            <v>CC-00801480</v>
          </cell>
          <cell r="J15534" t="str">
            <v>Sales Call</v>
          </cell>
          <cell r="R15534" t="str">
            <v>BULD162577</v>
          </cell>
          <cell r="AB15534" t="str">
            <v>Sales call carried out for HMR collection</v>
          </cell>
        </row>
        <row r="15535">
          <cell r="A15535">
            <v>44928.496956018498</v>
          </cell>
          <cell r="B15535">
            <v>4280</v>
          </cell>
          <cell r="F15535" t="str">
            <v>CC-00801473</v>
          </cell>
          <cell r="J15535" t="str">
            <v>Sales Call</v>
          </cell>
          <cell r="R15535" t="str">
            <v>BULD162568</v>
          </cell>
          <cell r="AB15535" t="str">
            <v>Sales call carried out for HMR collection</v>
          </cell>
        </row>
        <row r="15536">
          <cell r="A15536">
            <v>44928.488321759301</v>
          </cell>
          <cell r="B15536">
            <v>3175</v>
          </cell>
          <cell r="F15536" t="str">
            <v>CC-00801452</v>
          </cell>
          <cell r="J15536" t="str">
            <v>Sales Call</v>
          </cell>
          <cell r="R15536" t="str">
            <v>BUAD162625</v>
          </cell>
          <cell r="AB15536" t="str">
            <v>Sales call carried out for HMR collection</v>
          </cell>
        </row>
        <row r="15537">
          <cell r="A15537">
            <v>44928.484756944403</v>
          </cell>
          <cell r="B15537">
            <v>5710</v>
          </cell>
          <cell r="F15537" t="str">
            <v>CC-00801444</v>
          </cell>
          <cell r="J15537" t="str">
            <v>Sales Call</v>
          </cell>
          <cell r="R15537" t="str">
            <v>BUKD162535</v>
          </cell>
          <cell r="AB15537" t="str">
            <v>Sales call carried out for HMR collection</v>
          </cell>
        </row>
        <row r="15538">
          <cell r="A15538">
            <v>44928.482118055603</v>
          </cell>
          <cell r="B15538">
            <v>4008</v>
          </cell>
          <cell r="F15538" t="str">
            <v>CC-00801437</v>
          </cell>
          <cell r="J15538" t="str">
            <v>Sales Call</v>
          </cell>
          <cell r="R15538" t="str">
            <v>BULL160564</v>
          </cell>
          <cell r="AB15538" t="str">
            <v>Sales call carried out for HMR collection</v>
          </cell>
        </row>
        <row r="15539">
          <cell r="A15539">
            <v>44928.475277777798</v>
          </cell>
          <cell r="B15539">
            <v>2270</v>
          </cell>
          <cell r="F15539" t="str">
            <v>CC-00801422</v>
          </cell>
          <cell r="J15539" t="str">
            <v>Sales Call</v>
          </cell>
          <cell r="R15539" t="str">
            <v>BUAL160594</v>
          </cell>
          <cell r="AB15539" t="str">
            <v>Sales call carried out for HMR collection</v>
          </cell>
        </row>
        <row r="15540">
          <cell r="A15540">
            <v>44928.465821759302</v>
          </cell>
          <cell r="B15540">
            <v>775</v>
          </cell>
          <cell r="F15540" t="str">
            <v>CC-00801411</v>
          </cell>
          <cell r="J15540" t="str">
            <v>Sales Call</v>
          </cell>
          <cell r="R15540" t="str">
            <v>BULD162583</v>
          </cell>
          <cell r="AB15540" t="str">
            <v>Sales call carried out for HMR collection</v>
          </cell>
        </row>
        <row r="15541">
          <cell r="A15541">
            <v>44928.46125</v>
          </cell>
          <cell r="B15541">
            <v>5780</v>
          </cell>
          <cell r="F15541" t="str">
            <v>CC-00801402</v>
          </cell>
          <cell r="J15541" t="str">
            <v>Sales Call</v>
          </cell>
          <cell r="R15541" t="str">
            <v>BULD162559</v>
          </cell>
          <cell r="AB15541" t="str">
            <v>Sales call carried out for HMR collection</v>
          </cell>
        </row>
        <row r="15542">
          <cell r="A15542">
            <v>44928.457870370403</v>
          </cell>
          <cell r="B15542">
            <v>3500</v>
          </cell>
          <cell r="F15542" t="str">
            <v>CC-00801392</v>
          </cell>
          <cell r="J15542" t="str">
            <v>Sales Call</v>
          </cell>
          <cell r="R15542" t="str">
            <v>BULD162561</v>
          </cell>
          <cell r="AB15542" t="str">
            <v>Sales call carried out for HMR collection</v>
          </cell>
        </row>
        <row r="15543">
          <cell r="A15543">
            <v>44928.453460648103</v>
          </cell>
          <cell r="B15543">
            <v>950</v>
          </cell>
          <cell r="F15543" t="str">
            <v>CC-00801382</v>
          </cell>
          <cell r="J15543" t="str">
            <v>Sales Call</v>
          </cell>
          <cell r="R15543" t="str">
            <v>BTID162377</v>
          </cell>
          <cell r="AB15543" t="str">
            <v>Sales call carried out for HMR collection</v>
          </cell>
        </row>
        <row r="15544">
          <cell r="A15544">
            <v>44928.450636574104</v>
          </cell>
          <cell r="B15544">
            <v>1260</v>
          </cell>
          <cell r="F15544" t="str">
            <v>CC-00801379</v>
          </cell>
          <cell r="J15544" t="str">
            <v>Sales Call</v>
          </cell>
          <cell r="R15544" t="str">
            <v>BTID162392</v>
          </cell>
          <cell r="AB15544" t="str">
            <v>Sales call carried out for HMR collection</v>
          </cell>
        </row>
        <row r="15545">
          <cell r="A15545">
            <v>44926.628750000003</v>
          </cell>
          <cell r="B15545">
            <v>2114</v>
          </cell>
          <cell r="F15545" t="str">
            <v>CC-00800766</v>
          </cell>
          <cell r="J15545" t="str">
            <v>Schedule Service</v>
          </cell>
          <cell r="R15545" t="str">
            <v>BUKC370655</v>
          </cell>
          <cell r="AB15545" t="str">
            <v>Attended the site and changed the oil filter air filter separator and oil and started the machine.</v>
          </cell>
        </row>
        <row r="15546">
          <cell r="A15546">
            <v>44926.619826388902</v>
          </cell>
          <cell r="B15546">
            <v>2334</v>
          </cell>
          <cell r="F15546" t="str">
            <v>CC-00800746</v>
          </cell>
          <cell r="J15546" t="str">
            <v>Schedule Service</v>
          </cell>
          <cell r="R15546" t="str">
            <v>BVKC374486</v>
          </cell>
          <cell r="AB15546" t="str">
            <v>I attended the site and changed air filter,oil filter,and oil and started the machine.And advice the customer to clean moisture filter and valve receiver tank</v>
          </cell>
        </row>
        <row r="15547">
          <cell r="A15547">
            <v>44926.618078703701</v>
          </cell>
          <cell r="B15547">
            <v>29607</v>
          </cell>
          <cell r="F15547" t="str">
            <v>CC-00800741</v>
          </cell>
          <cell r="J15547" t="str">
            <v>Schedule Service</v>
          </cell>
          <cell r="R15547" t="str">
            <v>BSJS035917</v>
          </cell>
          <cell r="AB15547" t="str">
            <v>Today we attend the customer site for general service so we change parts 1 air filter 2 oil filter 3 oil than start machine running ok</v>
          </cell>
        </row>
        <row r="15548">
          <cell r="A15548">
            <v>44926.616759259297</v>
          </cell>
          <cell r="B15548">
            <v>23017</v>
          </cell>
          <cell r="F15548" t="str">
            <v>CC-00800736</v>
          </cell>
          <cell r="J15548" t="str">
            <v>Schedule Service</v>
          </cell>
          <cell r="R15548" t="str">
            <v>BSDS037710</v>
          </cell>
          <cell r="AB15548" t="str">
            <v>Today we attend the customer site for general service so we change parts 1 air filter 2 oil filter 3 oil 4 separator now machine running ok</v>
          </cell>
        </row>
        <row r="15549">
          <cell r="A15549">
            <v>44926.503194444398</v>
          </cell>
          <cell r="B15549">
            <v>7694</v>
          </cell>
          <cell r="F15549" t="str">
            <v>CC-00800569</v>
          </cell>
          <cell r="J15549" t="str">
            <v>Complaint - Running With Problem</v>
          </cell>
          <cell r="R15549" t="str">
            <v>BQKD160099</v>
          </cell>
          <cell r="AB15549" t="str">
            <v>Attend the site for unit hunting issue during drilling time so check the unit found butterfly valve disc in play condition, and air leakage found through push pull valve, so replace new butterfly valve, replace compressor side actuator kit and replace push pull valve by new one. After all work done start the unit and check the unit on load condition found unit is running in proper condition without any hunting.</v>
          </cell>
        </row>
        <row r="15550">
          <cell r="A15550">
            <v>44926.455798611103</v>
          </cell>
          <cell r="B15550">
            <v>8691</v>
          </cell>
          <cell r="F15550" t="str">
            <v>CC-00800497</v>
          </cell>
          <cell r="J15550" t="str">
            <v>General Service</v>
          </cell>
          <cell r="R15550" t="str">
            <v>BSBC375576</v>
          </cell>
          <cell r="AB15550" t="str">
            <v>Attended the site and found air filter damage so advised the customer to arrange the service kit.</v>
          </cell>
        </row>
        <row r="15551">
          <cell r="A15551">
            <v>44926.454224537003</v>
          </cell>
          <cell r="B15551">
            <v>5384</v>
          </cell>
          <cell r="F15551" t="str">
            <v>CC-00800495</v>
          </cell>
          <cell r="J15551" t="str">
            <v>General Service</v>
          </cell>
          <cell r="R15551" t="str">
            <v>BTGC379081</v>
          </cell>
          <cell r="AB15551" t="str">
            <v>We attended the site and found air filter damage so changed the air filter</v>
          </cell>
        </row>
        <row r="15552">
          <cell r="A15552">
            <v>44926.452685185199</v>
          </cell>
          <cell r="B15552">
            <v>10470</v>
          </cell>
          <cell r="F15552" t="str">
            <v>CC-00800492</v>
          </cell>
          <cell r="J15552" t="str">
            <v>Schedule Service</v>
          </cell>
          <cell r="R15552" t="str">
            <v>BUAS033580</v>
          </cell>
          <cell r="AB15552" t="str">
            <v>I attended the site and changed the air filter, oil filter,grease and running condition is good</v>
          </cell>
        </row>
        <row r="15553">
          <cell r="A15553">
            <v>44926.3272222222</v>
          </cell>
          <cell r="B15553">
            <v>5547</v>
          </cell>
          <cell r="F15553" t="str">
            <v>CC-00800431</v>
          </cell>
          <cell r="J15553" t="str">
            <v>Schedule Service</v>
          </cell>
          <cell r="R15553" t="str">
            <v>BTED162217</v>
          </cell>
          <cell r="AB15553" t="str">
            <v>Change air filter, oil filter, actuator kit &amp; oil</v>
          </cell>
        </row>
        <row r="15554">
          <cell r="A15554">
            <v>44926.291250000002</v>
          </cell>
          <cell r="B15554">
            <v>21749</v>
          </cell>
          <cell r="F15554" t="str">
            <v>CC-00800408</v>
          </cell>
          <cell r="J15554" t="str">
            <v>Schedule Service - AMC</v>
          </cell>
          <cell r="R15554" t="str">
            <v>BSDS037710</v>
          </cell>
          <cell r="AB15554" t="str">
            <v>AMC visit already done on dated 16-11-2022 for Schedule services having call tracking number CC-00758630</v>
          </cell>
        </row>
        <row r="15555">
          <cell r="A15555">
            <v>44925.6671180556</v>
          </cell>
          <cell r="B15555">
            <v>1</v>
          </cell>
          <cell r="F15555" t="str">
            <v>CC-00800091</v>
          </cell>
          <cell r="J15555" t="str">
            <v>Commissioning</v>
          </cell>
          <cell r="R15555" t="str">
            <v>BVEC376770</v>
          </cell>
          <cell r="AB15555" t="str">
            <v>Commissioning done on dated 30-12-2022</v>
          </cell>
        </row>
        <row r="15556">
          <cell r="A15556">
            <v>44925.661921296298</v>
          </cell>
          <cell r="B15556">
            <v>843</v>
          </cell>
          <cell r="F15556" t="str">
            <v>CC-00800079</v>
          </cell>
          <cell r="J15556" t="str">
            <v>General Service</v>
          </cell>
          <cell r="R15556" t="str">
            <v>BVFS039912</v>
          </cell>
          <cell r="AB15556" t="str">
            <v>Courtesy visit</v>
          </cell>
        </row>
        <row r="15557">
          <cell r="A15557">
            <v>44925.657974537004</v>
          </cell>
          <cell r="B15557">
            <v>186</v>
          </cell>
          <cell r="F15557" t="str">
            <v>CC-00800072</v>
          </cell>
          <cell r="J15557" t="str">
            <v>Complaint - Running With Problem</v>
          </cell>
          <cell r="R15557" t="str">
            <v>BUJS032230</v>
          </cell>
          <cell r="AB15557" t="str">
            <v>We checked and found main incoming MCB one point loose connection so we tite wire and start for check unit running well.</v>
          </cell>
        </row>
        <row r="15558">
          <cell r="A15558">
            <v>44925.645891203698</v>
          </cell>
          <cell r="B15558">
            <v>3688</v>
          </cell>
          <cell r="F15558" t="str">
            <v>CC-00800045</v>
          </cell>
          <cell r="J15558" t="str">
            <v>General Service</v>
          </cell>
          <cell r="R15558" t="str">
            <v>BUES035210</v>
          </cell>
          <cell r="AB15558" t="str">
            <v>Courtesy visit</v>
          </cell>
        </row>
        <row r="15559">
          <cell r="A15559">
            <v>44925.627719907403</v>
          </cell>
          <cell r="B15559">
            <v>24839</v>
          </cell>
          <cell r="F15559" t="str">
            <v>CC-00800010</v>
          </cell>
          <cell r="J15559" t="str">
            <v>Schedule Service</v>
          </cell>
          <cell r="R15559" t="str">
            <v>GPLS030458</v>
          </cell>
          <cell r="AB15559" t="str">
            <v>Change Air filter, oil filter separator and oil</v>
          </cell>
        </row>
        <row r="15560">
          <cell r="A15560">
            <v>44925.5926273148</v>
          </cell>
          <cell r="B15560">
            <v>23387</v>
          </cell>
          <cell r="F15560" t="str">
            <v>CC-00799953</v>
          </cell>
          <cell r="J15560" t="str">
            <v>General Service</v>
          </cell>
          <cell r="R15560" t="str">
            <v>BQBS033796</v>
          </cell>
          <cell r="AB15560" t="str">
            <v>Today we attend the customer site for general service so we change parts 1 air filter 2 oil filter than start machine running ok</v>
          </cell>
        </row>
        <row r="15561">
          <cell r="A15561">
            <v>44925.379537036999</v>
          </cell>
          <cell r="B15561">
            <v>25152</v>
          </cell>
          <cell r="F15561" t="str">
            <v>CC-00799540</v>
          </cell>
          <cell r="J15561" t="str">
            <v>General Service</v>
          </cell>
          <cell r="R15561" t="str">
            <v>BLKS030250</v>
          </cell>
          <cell r="AB15561" t="str">
            <v>We visited the site check oil level ok but unit not running on time because PLC faulty so advice customer to repair the same, quotation shared with customer.</v>
          </cell>
        </row>
        <row r="15562">
          <cell r="A15562">
            <v>44924.6307407407</v>
          </cell>
          <cell r="B15562">
            <v>123399</v>
          </cell>
          <cell r="F15562" t="str">
            <v>CC-00799010</v>
          </cell>
          <cell r="J15562" t="str">
            <v>Complaint - Running With Problem</v>
          </cell>
          <cell r="R15562" t="str">
            <v>123399</v>
          </cell>
          <cell r="AB15562" t="str">
            <v>We visited site and clean solenoid valve and check unit condition well after than start for check unit running well.</v>
          </cell>
        </row>
        <row r="15563">
          <cell r="A15563">
            <v>44924.372118055602</v>
          </cell>
          <cell r="B15563">
            <v>43254</v>
          </cell>
          <cell r="F15563" t="str">
            <v>CC-00798471</v>
          </cell>
          <cell r="J15563" t="str">
            <v>General Service</v>
          </cell>
          <cell r="R15563" t="str">
            <v>BLES031356</v>
          </cell>
          <cell r="AB15563" t="str">
            <v>We visited site and change repair PLC after than start for check unit running well</v>
          </cell>
        </row>
        <row r="15564">
          <cell r="A15564">
            <v>44923.729907407404</v>
          </cell>
          <cell r="B15564">
            <v>0</v>
          </cell>
          <cell r="F15564" t="str">
            <v>CC-00798182</v>
          </cell>
          <cell r="J15564" t="str">
            <v>Complaint - Running With Problem</v>
          </cell>
          <cell r="R15564" t="str">
            <v>2992</v>
          </cell>
          <cell r="AB15564" t="str">
            <v>Attend the site for abnormal sound so dismantle unit and change Crank shaft with bearing, cylinder 100 dia, piston 100 dia breather valve, oil level indicator, NRV, Head 100 dia and tune up kit after replacing all parts Start the unit found running ok.</v>
          </cell>
        </row>
        <row r="15565">
          <cell r="A15565">
            <v>44923.725428240701</v>
          </cell>
          <cell r="B15565">
            <v>25</v>
          </cell>
          <cell r="F15565" t="str">
            <v>CC-00798174</v>
          </cell>
          <cell r="J15565" t="str">
            <v>Complaint - Running With Problem</v>
          </cell>
          <cell r="R15565" t="str">
            <v>CRIE663198</v>
          </cell>
          <cell r="AB15565" t="str">
            <v>Attend the site for complain of abnormal sound so dismantle unit and change Crank shaft, tuneup kit, cylinder 100 dia, cylinder 60 dia, piston 100 dia, piston 60 dia, oil level indicator, NRV, pressure switch and pressure guage after replacing all parts assemble unit and start found running ok</v>
          </cell>
        </row>
        <row r="15566">
          <cell r="A15566">
            <v>44923.687789351898</v>
          </cell>
          <cell r="B15566">
            <v>3512</v>
          </cell>
          <cell r="F15566" t="str">
            <v>CC-00798077</v>
          </cell>
          <cell r="J15566" t="str">
            <v>Schedule Service</v>
          </cell>
          <cell r="R15566" t="str">
            <v>BUCD162696</v>
          </cell>
          <cell r="AB15566" t="str">
            <v>Change air filter, oil filter &amp; oil</v>
          </cell>
        </row>
        <row r="15567">
          <cell r="A15567">
            <v>44923.621215277803</v>
          </cell>
          <cell r="B15567">
            <v>39190</v>
          </cell>
          <cell r="F15567" t="str">
            <v>CC-00797914</v>
          </cell>
          <cell r="J15567" t="str">
            <v>Schedule Service</v>
          </cell>
          <cell r="R15567" t="str">
            <v>BLGS040582</v>
          </cell>
          <cell r="AB15567" t="str">
            <v>We visited site and service done today in unit during change the parts are valve kit and service kit MPV,BDV,ADV,SOLENOID VALVE ,INTAC VALVE and Air filter ,oil filter ,separator, oil. After than start for check unit running wel</v>
          </cell>
        </row>
        <row r="15568">
          <cell r="A15568">
            <v>44923.618981481501</v>
          </cell>
          <cell r="B15568">
            <v>1062</v>
          </cell>
          <cell r="F15568" t="str">
            <v>CC-00797909</v>
          </cell>
          <cell r="J15568" t="str">
            <v>Schedule Service</v>
          </cell>
          <cell r="R15568" t="str">
            <v>BVJD162958</v>
          </cell>
          <cell r="AB15568" t="str">
            <v>Change air filter, oil filter &amp; oil</v>
          </cell>
        </row>
        <row r="15569">
          <cell r="A15569">
            <v>44923.6155671296</v>
          </cell>
          <cell r="B15569">
            <v>50482</v>
          </cell>
          <cell r="F15569" t="str">
            <v>CC-00797903</v>
          </cell>
          <cell r="J15569" t="str">
            <v>Schedule Service</v>
          </cell>
          <cell r="R15569" t="str">
            <v>BILS030211</v>
          </cell>
          <cell r="AB15569" t="str">
            <v>We visited site and service done today in unit during change the parts in service 1.Air filter,2.Oil filter,3.separator,4.oil and we also change pipe coupling because oil leakage from pipe coupling. After than start for check unit running well.</v>
          </cell>
        </row>
        <row r="15570">
          <cell r="A15570">
            <v>44923.401064814803</v>
          </cell>
          <cell r="B15570">
            <v>301</v>
          </cell>
          <cell r="F15570" t="str">
            <v>CC-00797391</v>
          </cell>
          <cell r="J15570" t="str">
            <v>Complaint - Running With Problem</v>
          </cell>
          <cell r="R15570" t="str">
            <v>BVKD163026</v>
          </cell>
          <cell r="AB15570" t="str">
            <v>After complete FIP and nozel calibration by ashok leyland team engineer fitted the calibrated FIP and nozel after replacement , replaced the fuel filter, water separator and fuel strainer . After all work done we start the unit and checked the unit on load condition found unit run in satisfactory condition.
Customer ned to observe performance 03-01-2023
Customer ned to observe performance 05-01-2023</v>
          </cell>
        </row>
        <row r="15571">
          <cell r="A15571">
            <v>44923.292291666701</v>
          </cell>
          <cell r="B15571">
            <v>22642</v>
          </cell>
          <cell r="F15571" t="str">
            <v>CC-00797315</v>
          </cell>
          <cell r="J15571" t="str">
            <v>Schedule Service - AMC</v>
          </cell>
          <cell r="R15571" t="str">
            <v>BMKC370048</v>
          </cell>
          <cell r="AB15571" t="str">
            <v>AMC visit already done on dated 05-11-2022 having call tracking number CC-00749280</v>
          </cell>
        </row>
        <row r="15572">
          <cell r="A15572">
            <v>44923.2914467593</v>
          </cell>
          <cell r="B15572">
            <v>16139</v>
          </cell>
          <cell r="F15572" t="str">
            <v>CC-00797309</v>
          </cell>
          <cell r="J15572" t="str">
            <v>Schedule Service - AMC</v>
          </cell>
          <cell r="R15572" t="str">
            <v>BSDS043254</v>
          </cell>
          <cell r="AB15572" t="str">
            <v>Attend the site for AMC visit so check air filter and clean it internally and externally, check oil level found ok. Unit running in good condition.</v>
          </cell>
        </row>
        <row r="15573">
          <cell r="A15573">
            <v>44923.290972222203</v>
          </cell>
          <cell r="B15573">
            <v>1087</v>
          </cell>
          <cell r="F15573" t="str">
            <v>CC-00797306</v>
          </cell>
          <cell r="J15573" t="str">
            <v>Schedule Service - AMC</v>
          </cell>
          <cell r="R15573" t="str">
            <v>164253</v>
          </cell>
          <cell r="AB15573" t="str">
            <v>AMC VISIT DONE</v>
          </cell>
        </row>
        <row r="15574">
          <cell r="A15574">
            <v>44923.289189814801</v>
          </cell>
          <cell r="B15574">
            <v>1</v>
          </cell>
          <cell r="F15574" t="str">
            <v>CC-00797295</v>
          </cell>
          <cell r="J15574" t="str">
            <v>Schedule Service - AMC</v>
          </cell>
          <cell r="R15574" t="str">
            <v>CTCE665149</v>
          </cell>
          <cell r="AB15574" t="str">
            <v>AMC VISIT DONE</v>
          </cell>
        </row>
        <row r="15575">
          <cell r="A15575">
            <v>44922.744652777801</v>
          </cell>
          <cell r="B15575">
            <v>528</v>
          </cell>
          <cell r="F15575" t="str">
            <v>CC-00797090</v>
          </cell>
          <cell r="J15575" t="str">
            <v>Schedule Service</v>
          </cell>
          <cell r="R15575" t="str">
            <v>BVAD121386</v>
          </cell>
          <cell r="AB15575" t="str">
            <v>Attend the site for schedule services so change Air filter, oil filter and oil.</v>
          </cell>
        </row>
        <row r="15576">
          <cell r="A15576">
            <v>44922.6559375</v>
          </cell>
          <cell r="B15576">
            <v>0</v>
          </cell>
          <cell r="F15576" t="str">
            <v>CC-00796868</v>
          </cell>
          <cell r="J15576" t="str">
            <v>Commissioning</v>
          </cell>
          <cell r="R15576" t="str">
            <v>CVDE211954</v>
          </cell>
          <cell r="AB15576" t="str">
            <v>COMMISSIONING DONE</v>
          </cell>
        </row>
        <row r="15577">
          <cell r="A15577">
            <v>44922.622685185197</v>
          </cell>
          <cell r="B15577">
            <v>43254</v>
          </cell>
          <cell r="F15577" t="str">
            <v>CC-00796773</v>
          </cell>
          <cell r="J15577" t="str">
            <v>Complaint - Breakdown</v>
          </cell>
          <cell r="R15577" t="str">
            <v>BLES031356</v>
          </cell>
          <cell r="AB15577" t="str">
            <v>We visited site and change repair PLC after than start for check unit running well.</v>
          </cell>
        </row>
        <row r="15578">
          <cell r="A15578">
            <v>44922.542395833298</v>
          </cell>
          <cell r="B15578">
            <v>490</v>
          </cell>
          <cell r="F15578" t="str">
            <v>CC-00796637</v>
          </cell>
          <cell r="J15578" t="str">
            <v>Complaint - Breakdown</v>
          </cell>
          <cell r="R15578" t="str">
            <v>BQKD200046</v>
          </cell>
          <cell r="AB15578" t="str">
            <v>after dismantling the airend we found dust particles inside. In that case we had cleaned both the rotors i.e. male female, gear housing, rotor housing. Also found damage in the bearings.</v>
          </cell>
        </row>
        <row r="15579">
          <cell r="A15579">
            <v>44922.5234837963</v>
          </cell>
          <cell r="B15579">
            <v>2021</v>
          </cell>
          <cell r="F15579" t="str">
            <v>CC-00796574</v>
          </cell>
          <cell r="J15579" t="str">
            <v>Schedule Service</v>
          </cell>
          <cell r="R15579" t="str">
            <v>BTGD162296</v>
          </cell>
          <cell r="AB15579"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39 litres. After then run the unit on load condition found unit is running satisfactory with all parameters under limit.</v>
          </cell>
        </row>
        <row r="15580">
          <cell r="A15580">
            <v>44922.290821759299</v>
          </cell>
          <cell r="B15580">
            <v>16668</v>
          </cell>
          <cell r="F15580" t="str">
            <v>CC-00796315</v>
          </cell>
          <cell r="J15580" t="str">
            <v>Schedule Service - AMC</v>
          </cell>
          <cell r="R15580" t="str">
            <v>BSCS037449</v>
          </cell>
          <cell r="AB15580" t="str">
            <v>AMC visit already done on dated 06-12-2022 having call tracking number CC-00776922</v>
          </cell>
        </row>
        <row r="15581">
          <cell r="A15581">
            <v>44921.622511574104</v>
          </cell>
          <cell r="B15581">
            <v>6</v>
          </cell>
          <cell r="F15581" t="str">
            <v>CC-00795834</v>
          </cell>
          <cell r="J15581" t="str">
            <v>Commissioning</v>
          </cell>
          <cell r="R15581" t="str">
            <v>BVLD163043</v>
          </cell>
          <cell r="AB15581" t="str">
            <v>Commissioning done on dated 26-12-2022</v>
          </cell>
        </row>
        <row r="15582">
          <cell r="A15582">
            <v>44921.566817129598</v>
          </cell>
          <cell r="B15582">
            <v>1095</v>
          </cell>
          <cell r="F15582" t="str">
            <v>CC-00795690</v>
          </cell>
          <cell r="J15582" t="str">
            <v>Schedule Service</v>
          </cell>
          <cell r="R15582" t="str">
            <v>BVJD162972</v>
          </cell>
          <cell r="AB15582"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39 litres. After then run the unit on load condition found unit is running satisfactory with all parameters under limit.</v>
          </cell>
        </row>
        <row r="15583">
          <cell r="A15583">
            <v>44921.297812500001</v>
          </cell>
          <cell r="B15583">
            <v>5137</v>
          </cell>
          <cell r="F15583" t="str">
            <v>CC-00795240</v>
          </cell>
          <cell r="J15583" t="str">
            <v>Schedule Service - AMC</v>
          </cell>
          <cell r="R15583" t="str">
            <v>BTIS032025</v>
          </cell>
          <cell r="AB15583" t="str">
            <v>AMC visit done</v>
          </cell>
        </row>
        <row r="15584">
          <cell r="A15584">
            <v>44921.291342592602</v>
          </cell>
          <cell r="B15584">
            <v>2845</v>
          </cell>
          <cell r="F15584" t="str">
            <v>CC-00795197</v>
          </cell>
          <cell r="J15584" t="str">
            <v>Schedule Service - AMC</v>
          </cell>
          <cell r="R15584" t="str">
            <v>BULS033141</v>
          </cell>
          <cell r="AB15584" t="str">
            <v>AMC visit already done on dated 13-12-2022 having call tracking number CC-00783805</v>
          </cell>
        </row>
        <row r="15585">
          <cell r="A15585">
            <v>44920.276805555601</v>
          </cell>
          <cell r="B15585">
            <v>18722</v>
          </cell>
          <cell r="F15585" t="str">
            <v>CC-00794895</v>
          </cell>
          <cell r="J15585" t="str">
            <v>Schedule Service - AMC</v>
          </cell>
          <cell r="R15585" t="str">
            <v>BRCC373040</v>
          </cell>
          <cell r="AB15585" t="str">
            <v>Attend the site for AMC visit so attend and check unit found Service time over due, so advice customer to arrange parts and quotation shared for the same.</v>
          </cell>
        </row>
        <row r="15586">
          <cell r="A15586">
            <v>44919.745682870402</v>
          </cell>
          <cell r="B15586">
            <v>5304</v>
          </cell>
          <cell r="F15586" t="str">
            <v>CC-00794839</v>
          </cell>
          <cell r="J15586" t="str">
            <v>Schedule Service</v>
          </cell>
          <cell r="R15586" t="str">
            <v>BUDS046275</v>
          </cell>
          <cell r="AB15586" t="str">
            <v>Today we attend the customer site for general service so we change parts 1 air filter 2 oil filter than start machine running ok</v>
          </cell>
        </row>
        <row r="15587">
          <cell r="A15587">
            <v>44919.518449074101</v>
          </cell>
          <cell r="B15587">
            <v>22298</v>
          </cell>
          <cell r="F15587" t="str">
            <v>CC-00794511</v>
          </cell>
          <cell r="J15587" t="str">
            <v>Schedule Service</v>
          </cell>
          <cell r="R15587" t="str">
            <v>BMFS031346</v>
          </cell>
          <cell r="AB15587" t="str">
            <v>Change Air filter, oil filter, separator and oil</v>
          </cell>
        </row>
        <row r="15588">
          <cell r="A15588">
            <v>44919.4383101852</v>
          </cell>
          <cell r="B15588">
            <v>8635</v>
          </cell>
          <cell r="F15588" t="str">
            <v>CC-00794329</v>
          </cell>
          <cell r="J15588" t="str">
            <v>Schedule Service</v>
          </cell>
          <cell r="R15588" t="str">
            <v>BQGD230029</v>
          </cell>
          <cell r="AB15588" t="str">
            <v>Change air filter, oil filter, air oil separator and oil</v>
          </cell>
        </row>
        <row r="15589">
          <cell r="A15589">
            <v>44918.707951388897</v>
          </cell>
          <cell r="B15589">
            <v>5732</v>
          </cell>
          <cell r="F15589" t="str">
            <v>CC-00793989</v>
          </cell>
          <cell r="J15589" t="str">
            <v>Schedule Service</v>
          </cell>
          <cell r="R15589" t="str">
            <v>BSBC375535</v>
          </cell>
          <cell r="AB15589" t="str">
            <v>Change Air filter, oil, air oil separator, oil and pressure guage.</v>
          </cell>
        </row>
        <row r="15590">
          <cell r="A15590">
            <v>44918.6703009259</v>
          </cell>
          <cell r="B15590">
            <v>233</v>
          </cell>
          <cell r="F15590" t="str">
            <v>CC-00793898</v>
          </cell>
          <cell r="J15590" t="str">
            <v>Complaint - Running With Problem</v>
          </cell>
          <cell r="R15590" t="str">
            <v>BVGD163308</v>
          </cell>
          <cell r="AB15590" t="str">
            <v>Check the emergency switch found malfunctioning so open the emergency switch, clean it gently and re tighten the wiring connection. After work done start the unit found unit is running in normal condition.</v>
          </cell>
        </row>
        <row r="15591">
          <cell r="A15591">
            <v>44918.582569444399</v>
          </cell>
          <cell r="B15591">
            <v>490</v>
          </cell>
          <cell r="F15591" t="str">
            <v>CC-00793664</v>
          </cell>
          <cell r="J15591" t="str">
            <v>Complaint - Breakdown</v>
          </cell>
          <cell r="R15591" t="str">
            <v>BQKD200046</v>
          </cell>
          <cell r="AB15591" t="str">
            <v>After airend over hauling on our airend service centre, re coupled the airend with engine. Clean oil cooler assembly internally, clean thermal valve block, clean separator tank internally, clean all pipe lines. After then fitted the existing separator filter, fitted new oil filter, filled new oil in tank upto full guage level. After all work done start the unit for some time adjust line pressure to 180 psi . Any abnormalities not found in the unit. After then as per customer demand unit put under observation for one night drilling found unit runs in normal condition and next day readjust the line pressure to 200 psi and run the unit on load condition found unit runs satisfactory condition with all parameter under limit.</v>
          </cell>
        </row>
        <row r="15592">
          <cell r="A15592">
            <v>44918.552326388897</v>
          </cell>
          <cell r="B15592">
            <v>1</v>
          </cell>
          <cell r="F15592" t="str">
            <v>CC-00793607</v>
          </cell>
          <cell r="J15592" t="str">
            <v>Commissioning</v>
          </cell>
          <cell r="R15592" t="str">
            <v>BVDC376483</v>
          </cell>
          <cell r="AB15592" t="str">
            <v>Commissioning done on dated 23-12-2022</v>
          </cell>
        </row>
        <row r="15593">
          <cell r="A15593">
            <v>44918.456458333298</v>
          </cell>
          <cell r="B15593">
            <v>400</v>
          </cell>
          <cell r="F15593" t="str">
            <v>CC-00793329</v>
          </cell>
          <cell r="J15593" t="str">
            <v>General Service</v>
          </cell>
          <cell r="R15593" t="str">
            <v>BVDD163198</v>
          </cell>
          <cell r="AB15593" t="str">
            <v>We visited the check and found running in good condition check oil level found ok.</v>
          </cell>
        </row>
        <row r="15594">
          <cell r="A15594">
            <v>44917.7714583333</v>
          </cell>
          <cell r="B15594">
            <v>31958</v>
          </cell>
          <cell r="F15594" t="str">
            <v>CC-00792957</v>
          </cell>
          <cell r="J15594" t="str">
            <v>Schedule Service</v>
          </cell>
          <cell r="R15594" t="str">
            <v>BPLF150007</v>
          </cell>
          <cell r="AB15594" t="str">
            <v>Change Air filter, oil filter and all valve kit</v>
          </cell>
        </row>
        <row r="15595">
          <cell r="A15595">
            <v>44917.697141203702</v>
          </cell>
          <cell r="B15595">
            <v>2110</v>
          </cell>
          <cell r="F15595" t="str">
            <v>CC-00792810</v>
          </cell>
          <cell r="J15595" t="str">
            <v>Complaint - Running With Problem</v>
          </cell>
          <cell r="R15595" t="str">
            <v>BUGD162852</v>
          </cell>
          <cell r="AB15595" t="str">
            <v>Check fuses found one 5 amp fuse continuity is not ok so replace the fuse after then panel light has shown and start the unit and given loading mode,</v>
          </cell>
        </row>
        <row r="15596">
          <cell r="A15596">
            <v>44917.678530092599</v>
          </cell>
          <cell r="B15596">
            <v>3298</v>
          </cell>
          <cell r="F15596" t="str">
            <v>CC-00792761</v>
          </cell>
          <cell r="J15596" t="str">
            <v>Schedule Service</v>
          </cell>
          <cell r="R15596" t="str">
            <v>BUKD162500</v>
          </cell>
          <cell r="AB15596" t="str">
            <v>Customer purchase parts from AAR VEE Pneumatic Services and done schedule services by him self.</v>
          </cell>
        </row>
        <row r="15597">
          <cell r="A15597">
            <v>44917.676608796297</v>
          </cell>
          <cell r="B15597">
            <v>3480</v>
          </cell>
          <cell r="F15597" t="str">
            <v>CC-00792756</v>
          </cell>
          <cell r="J15597" t="str">
            <v>Schedule Service</v>
          </cell>
          <cell r="R15597" t="str">
            <v>BUKD162491</v>
          </cell>
          <cell r="AB15597" t="str">
            <v>Customer purchase parts from AAR VEE Pneumatic Services and done schedule services by him self.</v>
          </cell>
        </row>
        <row r="15598">
          <cell r="A15598">
            <v>44917.6720138889</v>
          </cell>
          <cell r="B15598">
            <v>4057</v>
          </cell>
          <cell r="F15598" t="str">
            <v>CC-00792743</v>
          </cell>
          <cell r="J15598" t="str">
            <v>Complaint - Running With Problem</v>
          </cell>
          <cell r="R15598" t="str">
            <v>BTDD162190</v>
          </cell>
          <cell r="AB15598" t="str">
            <v>Attend the site for complaint of oil carry over through air filter, so check and found DCV found play condition, BDV not working properly, actuator assembly found in damaged condition, so change DVC assembly, change BDV assembly and change actuator assembly after that start the unit found running ok.</v>
          </cell>
        </row>
        <row r="15599">
          <cell r="A15599">
            <v>44917.615486111099</v>
          </cell>
          <cell r="B15599">
            <v>4186</v>
          </cell>
          <cell r="F15599" t="str">
            <v>CC-00792580</v>
          </cell>
          <cell r="J15599" t="str">
            <v>Schedule Service</v>
          </cell>
          <cell r="R15599" t="str">
            <v>BULD162568</v>
          </cell>
          <cell r="AB15599" t="str">
            <v>Change air filter, oil filter &amp; oil</v>
          </cell>
        </row>
        <row r="15600">
          <cell r="A15600">
            <v>44917.467280092598</v>
          </cell>
          <cell r="B15600">
            <v>14660</v>
          </cell>
          <cell r="F15600" t="str">
            <v>CC-00792253</v>
          </cell>
          <cell r="J15600" t="str">
            <v>Schedule Service</v>
          </cell>
          <cell r="R15600" t="str">
            <v>BRIS035695</v>
          </cell>
          <cell r="AB15600" t="str">
            <v>Change Air filter, oil filter, separator and oil</v>
          </cell>
        </row>
        <row r="15601">
          <cell r="A15601">
            <v>44916.737037036997</v>
          </cell>
          <cell r="B15601">
            <v>8950</v>
          </cell>
          <cell r="F15601" t="str">
            <v>CC-00791812</v>
          </cell>
          <cell r="J15601" t="str">
            <v>Schedule Service</v>
          </cell>
          <cell r="R15601" t="str">
            <v>BRGD161233</v>
          </cell>
          <cell r="AB15601" t="str">
            <v>Attend the site for schedule service so following jobs are done, over all drained oil 38 litres, after then fitted new oil filter, fitted new air filter engine and compressor side, fitted new solenoid patcon, engine side actuator assembly replaced by new one and compressor side actuator kit replaced by new. Plugged in oil drain plugs and over all filled oil in tank upto 39 litres. After all work done start the unit and run on load condition found unit runs in normal condition with all parameters under limit.</v>
          </cell>
        </row>
        <row r="15602">
          <cell r="A15602">
            <v>44915.543518518498</v>
          </cell>
          <cell r="B15602">
            <v>150</v>
          </cell>
          <cell r="F15602" t="str">
            <v>CC-00790057</v>
          </cell>
          <cell r="J15602" t="str">
            <v>Sales Call</v>
          </cell>
          <cell r="R15602" t="str">
            <v>BVDD121453</v>
          </cell>
          <cell r="AB15602"/>
        </row>
        <row r="15603">
          <cell r="A15603">
            <v>44915.540046296301</v>
          </cell>
          <cell r="B15603">
            <v>146</v>
          </cell>
          <cell r="F15603" t="str">
            <v>CC-00790043</v>
          </cell>
          <cell r="J15603" t="str">
            <v>Sales Call</v>
          </cell>
          <cell r="R15603" t="str">
            <v>BVGD121497</v>
          </cell>
          <cell r="AB15603" t="str">
            <v>Sales call carried out for HMR collection</v>
          </cell>
        </row>
        <row r="15604">
          <cell r="A15604">
            <v>44915.5255555556</v>
          </cell>
          <cell r="B15604">
            <v>400</v>
          </cell>
          <cell r="F15604" t="str">
            <v>CC-00789985</v>
          </cell>
          <cell r="J15604" t="str">
            <v>Sales Call</v>
          </cell>
          <cell r="R15604" t="str">
            <v>BVDD163198</v>
          </cell>
          <cell r="AB15604" t="str">
            <v>Sales call carried out for HMR collection</v>
          </cell>
        </row>
        <row r="15605">
          <cell r="A15605">
            <v>44915.521412037</v>
          </cell>
          <cell r="B15605">
            <v>701</v>
          </cell>
          <cell r="F15605" t="str">
            <v>CC-00789968</v>
          </cell>
          <cell r="J15605" t="str">
            <v>Sales Call</v>
          </cell>
          <cell r="R15605" t="str">
            <v>BUHL152930</v>
          </cell>
          <cell r="AB15605" t="str">
            <v>Sales call carried out for HMR collection</v>
          </cell>
        </row>
        <row r="15606">
          <cell r="A15606">
            <v>44915.479201388902</v>
          </cell>
          <cell r="B15606">
            <v>2002</v>
          </cell>
          <cell r="F15606" t="str">
            <v>CC-00789833</v>
          </cell>
          <cell r="J15606" t="str">
            <v>Schedule Service</v>
          </cell>
          <cell r="R15606" t="str">
            <v>BUAD162634</v>
          </cell>
          <cell r="AB15606"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39 litres. As this unit actuator kits did not replaced over 1500 hours so replace actuator kit engine and compressor side, clean bdv kit and refitted the same. After all work done run the unit on load condition found unit is running satisfactory with all parameters under limit.</v>
          </cell>
        </row>
        <row r="15607">
          <cell r="A15607">
            <v>44915.2745601852</v>
          </cell>
          <cell r="B15607">
            <v>9004</v>
          </cell>
          <cell r="F15607" t="str">
            <v>CC-00789482</v>
          </cell>
          <cell r="J15607" t="str">
            <v>Schedule Service - AMC</v>
          </cell>
          <cell r="R15607" t="str">
            <v>BSGC376585</v>
          </cell>
          <cell r="AB15607" t="str">
            <v>AMC visit already done by schedule servicing on dated 19-12-2022 vide call tracking number CC-00788917</v>
          </cell>
        </row>
        <row r="15608">
          <cell r="A15608">
            <v>44914.6417013889</v>
          </cell>
          <cell r="B15608">
            <v>11417</v>
          </cell>
          <cell r="F15608" t="str">
            <v>CC-00789085</v>
          </cell>
          <cell r="J15608" t="str">
            <v>Schedule Service</v>
          </cell>
          <cell r="R15608" t="str">
            <v>BSDC375954</v>
          </cell>
          <cell r="AB15608" t="str">
            <v>Change Air filter, oil filter, separator and oil</v>
          </cell>
        </row>
        <row r="15609">
          <cell r="A15609">
            <v>44914.574513888903</v>
          </cell>
          <cell r="B15609">
            <v>9004</v>
          </cell>
          <cell r="F15609" t="str">
            <v>CC-00788917</v>
          </cell>
          <cell r="J15609" t="str">
            <v>Schedule Service</v>
          </cell>
          <cell r="R15609" t="str">
            <v>BSGC376585</v>
          </cell>
          <cell r="AB15609" t="str">
            <v>We visited site and service done today in unit during change the parts in service Air filter ,Oil filter, Separator after than start for check unt running well.</v>
          </cell>
        </row>
        <row r="15610">
          <cell r="A15610">
            <v>44914.514085648101</v>
          </cell>
          <cell r="B15610">
            <v>7480</v>
          </cell>
          <cell r="F15610" t="str">
            <v>CC-00788749</v>
          </cell>
          <cell r="J15610" t="str">
            <v>General Service</v>
          </cell>
          <cell r="R15610" t="str">
            <v>BTJC377158</v>
          </cell>
          <cell r="AB15610" t="str">
            <v>We checked and found service due so required parts for service Air filter oil filter grease and valve kit..</v>
          </cell>
        </row>
        <row r="15611">
          <cell r="A15611">
            <v>44914.401736111096</v>
          </cell>
          <cell r="B15611">
            <v>301</v>
          </cell>
          <cell r="F15611" t="str">
            <v>CC-00788549</v>
          </cell>
          <cell r="J15611" t="str">
            <v>Complaint - Running With Problem</v>
          </cell>
          <cell r="R15611" t="str">
            <v>BVKD163026</v>
          </cell>
          <cell r="AB15611" t="str">
            <v>Change the OSV pipe under FOC basis. After that found running ok</v>
          </cell>
        </row>
        <row r="15612">
          <cell r="A15612">
            <v>44913.2886111111</v>
          </cell>
          <cell r="B15612">
            <v>42935</v>
          </cell>
          <cell r="F15612" t="str">
            <v>CC-00788141</v>
          </cell>
          <cell r="J15612" t="str">
            <v>Schedule Service - AMC</v>
          </cell>
          <cell r="R15612" t="str">
            <v>BIKS040038</v>
          </cell>
          <cell r="AB15612" t="str">
            <v>Due to AIR REPORT app not working properly 19-12-2022</v>
          </cell>
        </row>
        <row r="15613">
          <cell r="A15613">
            <v>44912.591585648202</v>
          </cell>
          <cell r="B15613">
            <v>3005</v>
          </cell>
          <cell r="F15613" t="str">
            <v>CC-00787746</v>
          </cell>
          <cell r="J15613" t="str">
            <v>Schedule Service</v>
          </cell>
          <cell r="R15613" t="str">
            <v>BUID162912</v>
          </cell>
          <cell r="AB15613" t="str">
            <v>Attend site for 3000 hours service so change Air filter, air filter, actuator kit, BDV kit, MPV kit, ARV kit, pressure regulator kit after that start the unit found running ok.</v>
          </cell>
        </row>
        <row r="15614">
          <cell r="A15614">
            <v>44912.544108796297</v>
          </cell>
          <cell r="B15614">
            <v>123399</v>
          </cell>
          <cell r="F15614" t="str">
            <v>CC-00787661</v>
          </cell>
          <cell r="J15614" t="str">
            <v>Schedule Service</v>
          </cell>
          <cell r="R15614" t="str">
            <v>123399</v>
          </cell>
          <cell r="AB15614" t="str">
            <v>We visited site and service done today of this unit during in service change the parts are Air filter, oil filter ,separator, oil ,MPV,BDV,INTAC assy ,thermal valve and we also change inner ring and shaft seal after than start for check unit running well.</v>
          </cell>
        </row>
        <row r="15615">
          <cell r="A15615">
            <v>44912.452013888898</v>
          </cell>
          <cell r="B15615">
            <v>0</v>
          </cell>
          <cell r="F15615" t="str">
            <v>CC-00787439</v>
          </cell>
          <cell r="J15615" t="str">
            <v>Complaint - Running With Problem</v>
          </cell>
          <cell r="R15615" t="str">
            <v>CVJE692633</v>
          </cell>
          <cell r="AB15615" t="str">
            <v>Attend the site for complain in not working properly so check and change NRV, DUV and pressure switch after that start the unit found running ok.</v>
          </cell>
        </row>
        <row r="15616">
          <cell r="A15616">
            <v>44912.293842592597</v>
          </cell>
          <cell r="B15616">
            <v>25152</v>
          </cell>
          <cell r="F15616" t="str">
            <v>CC-00787292</v>
          </cell>
          <cell r="J15616" t="str">
            <v>Schedule Service - AMC</v>
          </cell>
          <cell r="R15616" t="str">
            <v>BLKS030250</v>
          </cell>
          <cell r="AB15616" t="str">
            <v>We visited site check oil level ok but unit not running on this time because PLC foulty.</v>
          </cell>
        </row>
        <row r="15617">
          <cell r="A15617">
            <v>44912.293668981503</v>
          </cell>
          <cell r="B15617">
            <v>43254</v>
          </cell>
          <cell r="F15617" t="str">
            <v>CC-00787291</v>
          </cell>
          <cell r="J15617" t="str">
            <v>Schedule Service - AMC</v>
          </cell>
          <cell r="R15617" t="str">
            <v>BLES031356</v>
          </cell>
          <cell r="AB15617" t="str">
            <v>We checked and found PLC not working.</v>
          </cell>
        </row>
        <row r="15618">
          <cell r="A15618">
            <v>44912.290162037003</v>
          </cell>
          <cell r="B15618">
            <v>45480</v>
          </cell>
          <cell r="F15618" t="str">
            <v>CC-00787275</v>
          </cell>
          <cell r="J15618" t="str">
            <v>Schedule Service - AMC</v>
          </cell>
          <cell r="R15618" t="str">
            <v>BNAS040245</v>
          </cell>
          <cell r="AB15618" t="str">
            <v>Factory closed</v>
          </cell>
        </row>
        <row r="15619">
          <cell r="A15619">
            <v>44912.281643518501</v>
          </cell>
          <cell r="B15619">
            <v>49903</v>
          </cell>
          <cell r="F15619" t="str">
            <v>CC-00787238</v>
          </cell>
          <cell r="J15619" t="str">
            <v>Schedule Service - AMC</v>
          </cell>
          <cell r="R15619" t="str">
            <v>BLGS040605</v>
          </cell>
          <cell r="AB15619" t="str">
            <v>We visited site check unit running well.</v>
          </cell>
        </row>
        <row r="15620">
          <cell r="A15620">
            <v>44912.281458333302</v>
          </cell>
          <cell r="B15620">
            <v>32900</v>
          </cell>
          <cell r="F15620" t="str">
            <v>CC-00787237</v>
          </cell>
          <cell r="J15620" t="str">
            <v>Schedule Service - AMC</v>
          </cell>
          <cell r="R15620" t="str">
            <v>GOKS040088</v>
          </cell>
          <cell r="AB15620" t="str">
            <v>Factory closed</v>
          </cell>
        </row>
        <row r="15621">
          <cell r="A15621">
            <v>44911.685324074097</v>
          </cell>
          <cell r="B15621"/>
          <cell r="F15621" t="str">
            <v>CC-00787043</v>
          </cell>
          <cell r="J15621" t="str">
            <v>Commissioning</v>
          </cell>
          <cell r="R15621"/>
          <cell r="AB15621"/>
        </row>
        <row r="15622">
          <cell r="A15622">
            <v>44910.720625000002</v>
          </cell>
          <cell r="B15622">
            <v>19827</v>
          </cell>
          <cell r="F15622" t="str">
            <v>CC-00786189</v>
          </cell>
          <cell r="J15622" t="str">
            <v>General Service</v>
          </cell>
          <cell r="R15622" t="str">
            <v>BSDS037649</v>
          </cell>
          <cell r="AB15622" t="str">
            <v>Attend the site for health check up so check oil level found ok, check air filter found ok, check all connection found ok at present time unit running in good condition.</v>
          </cell>
        </row>
        <row r="15623">
          <cell r="A15623">
            <v>44910.717141203699</v>
          </cell>
          <cell r="B15623">
            <v>13269</v>
          </cell>
          <cell r="F15623" t="str">
            <v>CC-00786184</v>
          </cell>
          <cell r="J15623" t="str">
            <v>Schedule Service</v>
          </cell>
          <cell r="R15623" t="str">
            <v>BSBC375530</v>
          </cell>
          <cell r="AB15623" t="str">
            <v>Attend the site for schedule services so change Air filter, oil filter, separator and oil after that start the unit found running ok.</v>
          </cell>
        </row>
        <row r="15624">
          <cell r="A15624">
            <v>44910.712627314802</v>
          </cell>
          <cell r="B15624">
            <v>5771</v>
          </cell>
          <cell r="F15624" t="str">
            <v>CC-00786175</v>
          </cell>
          <cell r="J15624" t="str">
            <v>General Service</v>
          </cell>
          <cell r="R15624" t="str">
            <v>BVJS047894</v>
          </cell>
          <cell r="AB15624" t="str">
            <v>Attend the site for health check up so check oil level found ok, check air filter found ok, check all connection found ok at present time unit running in good condition.</v>
          </cell>
        </row>
        <row r="15625">
          <cell r="A15625">
            <v>44910.705752314803</v>
          </cell>
          <cell r="B15625">
            <v>4561</v>
          </cell>
          <cell r="F15625" t="str">
            <v>CC-00786157</v>
          </cell>
          <cell r="J15625" t="str">
            <v>General Service</v>
          </cell>
          <cell r="R15625" t="str">
            <v>BSEC376103</v>
          </cell>
          <cell r="AB15625" t="str">
            <v>Attend the site for general visit so check and found unit running in good condition.</v>
          </cell>
        </row>
        <row r="15626">
          <cell r="A15626">
            <v>44910.704085648104</v>
          </cell>
          <cell r="B15626">
            <v>13385</v>
          </cell>
          <cell r="F15626" t="str">
            <v>CC-00786151</v>
          </cell>
          <cell r="J15626" t="str">
            <v>General Service</v>
          </cell>
          <cell r="R15626" t="str">
            <v>BTHS031467</v>
          </cell>
          <cell r="AB15626" t="str">
            <v>Attend the site for general visit so check and found unit running in good condition.</v>
          </cell>
        </row>
        <row r="15627">
          <cell r="A15627">
            <v>44910.701122685197</v>
          </cell>
          <cell r="B15627">
            <v>1486</v>
          </cell>
          <cell r="F15627" t="str">
            <v>CC-00786143</v>
          </cell>
          <cell r="J15627" t="str">
            <v>Schedule Service</v>
          </cell>
          <cell r="R15627" t="str">
            <v>BVCC376207</v>
          </cell>
          <cell r="AB15627" t="str">
            <v>Attend the site for schedule services so change Air filter and oil filter after that start the unit found running ok.</v>
          </cell>
        </row>
        <row r="15628">
          <cell r="A15628">
            <v>44910.671805555598</v>
          </cell>
          <cell r="B15628"/>
          <cell r="F15628" t="str">
            <v>CC-00786076</v>
          </cell>
          <cell r="J15628" t="str">
            <v>General Service</v>
          </cell>
          <cell r="R15628"/>
          <cell r="AB15628" t="str">
            <v>Parts quotation shared with customer waiting for approval 16-12-2022
Parts quotation shared with customer waiting for approval 17-12-2022
Parts quotation shared with customer waiting for approval 24-12-2022
email sent for call cancellation due to Quotation not getting approved 31-12-2022</v>
          </cell>
        </row>
        <row r="15629">
          <cell r="A15629">
            <v>44910.633854166699</v>
          </cell>
          <cell r="B15629">
            <v>3454</v>
          </cell>
          <cell r="F15629" t="str">
            <v>CC-00785975</v>
          </cell>
          <cell r="J15629" t="str">
            <v>Schedule Service</v>
          </cell>
          <cell r="R15629" t="str">
            <v>BRGD230256</v>
          </cell>
          <cell r="AB15629" t="str">
            <v>Attend the site for schedule services so drain oil from tank, and oil cooler after then replace Air filter, oil filter, separator and oil also change engine side air filter.</v>
          </cell>
        </row>
        <row r="15630">
          <cell r="A15630">
            <v>44910.517013888901</v>
          </cell>
          <cell r="B15630">
            <v>6124</v>
          </cell>
          <cell r="F15630" t="str">
            <v>CC-00785690</v>
          </cell>
          <cell r="J15630" t="str">
            <v>Complaint - Running With Problem</v>
          </cell>
          <cell r="R15630" t="str">
            <v>BTCC377923</v>
          </cell>
          <cell r="AB15630" t="str">
            <v>We visited site and change plc power supply fuse after than start for check unit running well.</v>
          </cell>
        </row>
        <row r="15631">
          <cell r="A15631">
            <v>44909.657997685201</v>
          </cell>
          <cell r="B15631">
            <v>0</v>
          </cell>
          <cell r="F15631" t="str">
            <v>CC-00784996</v>
          </cell>
          <cell r="J15631" t="str">
            <v>Commissioning</v>
          </cell>
          <cell r="R15631" t="str">
            <v>CVEE676304</v>
          </cell>
          <cell r="AB15631" t="str">
            <v>Commissioning done</v>
          </cell>
        </row>
        <row r="15632">
          <cell r="A15632">
            <v>44909.577905092599</v>
          </cell>
          <cell r="B15632">
            <v>12729</v>
          </cell>
          <cell r="F15632" t="str">
            <v>CC-00784794</v>
          </cell>
          <cell r="J15632" t="str">
            <v>Schedule Service</v>
          </cell>
          <cell r="R15632" t="str">
            <v>BSAS036940</v>
          </cell>
          <cell r="AB15632" t="str">
            <v>Change Air filter, oil filter, separator, and oil and coupling drive</v>
          </cell>
        </row>
        <row r="15633">
          <cell r="A15633">
            <v>44909.463703703703</v>
          </cell>
          <cell r="B15633">
            <v>5205</v>
          </cell>
          <cell r="F15633" t="str">
            <v>CC-00784557</v>
          </cell>
          <cell r="J15633" t="str">
            <v>Schedule Service</v>
          </cell>
          <cell r="R15633" t="str">
            <v>BTCD162149</v>
          </cell>
          <cell r="AB15633" t="str">
            <v>Change air filter, oil filter &amp; oil</v>
          </cell>
        </row>
        <row r="15634">
          <cell r="A15634">
            <v>44909.4610300926</v>
          </cell>
          <cell r="B15634">
            <v>1094</v>
          </cell>
          <cell r="F15634" t="str">
            <v>CC-00784549</v>
          </cell>
          <cell r="J15634" t="str">
            <v>Complaint - Running With Problem</v>
          </cell>
          <cell r="R15634" t="str">
            <v>BVJD162972</v>
          </cell>
          <cell r="AB15634" t="str">
            <v>Attend the site for complain of oil leakage so check and found OSV pipe damaged, so change with new one under FOC basis . Then start the unit found running ok.</v>
          </cell>
        </row>
        <row r="15635">
          <cell r="A15635">
            <v>44909.450243055602</v>
          </cell>
          <cell r="B15635">
            <v>10052</v>
          </cell>
          <cell r="F15635" t="str">
            <v>CC-00784526</v>
          </cell>
          <cell r="J15635" t="str">
            <v>Schedule Service</v>
          </cell>
          <cell r="R15635" t="str">
            <v>BQKD160115</v>
          </cell>
          <cell r="AB15635" t="str">
            <v>Change air filter, oil filter &amp; oil</v>
          </cell>
        </row>
        <row r="15636">
          <cell r="A15636">
            <v>44909.449201388903</v>
          </cell>
          <cell r="B15636">
            <v>7320</v>
          </cell>
          <cell r="F15636" t="str">
            <v>CC-00784525</v>
          </cell>
          <cell r="J15636" t="str">
            <v>Schedule Service</v>
          </cell>
          <cell r="R15636" t="str">
            <v>BQKD160099</v>
          </cell>
          <cell r="AB15636" t="str">
            <v>Change air filter, oil filter &amp; oil</v>
          </cell>
        </row>
        <row r="15637">
          <cell r="A15637">
            <v>44909.447939814803</v>
          </cell>
          <cell r="B15637">
            <v>15793</v>
          </cell>
          <cell r="F15637" t="str">
            <v>CC-00784520</v>
          </cell>
          <cell r="J15637" t="str">
            <v>Schedule Service</v>
          </cell>
          <cell r="R15637" t="str">
            <v>BQJD160040</v>
          </cell>
          <cell r="AB15637" t="str">
            <v>Schedule service done by changing air for, oil filter &amp; oil</v>
          </cell>
        </row>
        <row r="15638">
          <cell r="A15638">
            <v>44908.694340277798</v>
          </cell>
          <cell r="B15638">
            <v>8660</v>
          </cell>
          <cell r="F15638" t="str">
            <v>CC-00784028</v>
          </cell>
          <cell r="J15638" t="str">
            <v>Sales Call</v>
          </cell>
          <cell r="R15638" t="str">
            <v>BRGL151464</v>
          </cell>
          <cell r="AB15638" t="str">
            <v>Sales call carried out for HMR collection</v>
          </cell>
        </row>
        <row r="15639">
          <cell r="A15639">
            <v>44908.691759259302</v>
          </cell>
          <cell r="B15639">
            <v>4625</v>
          </cell>
          <cell r="F15639" t="str">
            <v>CC-00784019</v>
          </cell>
          <cell r="J15639" t="str">
            <v>Sales Call</v>
          </cell>
          <cell r="R15639" t="str">
            <v>BRBL150944</v>
          </cell>
          <cell r="AB15639" t="str">
            <v>Sales call carried out for HMR collection</v>
          </cell>
        </row>
        <row r="15640">
          <cell r="A15640">
            <v>44908.6893865741</v>
          </cell>
          <cell r="B15640">
            <v>9510</v>
          </cell>
          <cell r="F15640" t="str">
            <v>CC-00784012</v>
          </cell>
          <cell r="J15640" t="str">
            <v>Sales Call</v>
          </cell>
          <cell r="R15640" t="str">
            <v>BRGL151468</v>
          </cell>
          <cell r="AB15640" t="str">
            <v>Sales call carried out for HMR collection</v>
          </cell>
        </row>
        <row r="15641">
          <cell r="A15641">
            <v>44908.687037037002</v>
          </cell>
          <cell r="B15641">
            <v>16400</v>
          </cell>
          <cell r="F15641" t="str">
            <v>CC-00784004</v>
          </cell>
          <cell r="J15641" t="str">
            <v>Sales Call</v>
          </cell>
          <cell r="R15641" t="str">
            <v>BQHD160416</v>
          </cell>
          <cell r="AB15641" t="str">
            <v>Sales call carried out for HMR collection</v>
          </cell>
        </row>
        <row r="15642">
          <cell r="A15642">
            <v>44908.683240740698</v>
          </cell>
          <cell r="B15642">
            <v>8500</v>
          </cell>
          <cell r="F15642" t="str">
            <v>CC-00783986</v>
          </cell>
          <cell r="J15642" t="str">
            <v>Sales Call</v>
          </cell>
          <cell r="R15642" t="str">
            <v>BQED160244</v>
          </cell>
          <cell r="AB15642" t="str">
            <v>Sales call carried out for HMR collection</v>
          </cell>
        </row>
        <row r="15643">
          <cell r="A15643">
            <v>44908.681111111102</v>
          </cell>
          <cell r="B15643">
            <v>3800</v>
          </cell>
          <cell r="F15643" t="str">
            <v>CC-00783979</v>
          </cell>
          <cell r="J15643" t="str">
            <v>Sales Call</v>
          </cell>
          <cell r="R15643" t="str">
            <v>BRJD160600</v>
          </cell>
          <cell r="AB15643" t="str">
            <v>Sales call carried out for HMR collection</v>
          </cell>
        </row>
        <row r="15644">
          <cell r="A15644">
            <v>44908.679085648102</v>
          </cell>
          <cell r="B15644">
            <v>2800</v>
          </cell>
          <cell r="F15644" t="str">
            <v>CC-00783973</v>
          </cell>
          <cell r="J15644" t="str">
            <v>Sales Call</v>
          </cell>
          <cell r="R15644" t="str">
            <v>BRCD160998</v>
          </cell>
          <cell r="AB15644" t="str">
            <v>Sales call carried out for HMR collection</v>
          </cell>
        </row>
        <row r="15645">
          <cell r="A15645">
            <v>44908.675567129598</v>
          </cell>
          <cell r="B15645">
            <v>2600</v>
          </cell>
          <cell r="F15645" t="str">
            <v>CC-00783960</v>
          </cell>
          <cell r="J15645" t="str">
            <v>Sales Call</v>
          </cell>
          <cell r="R15645" t="str">
            <v>GPLL150106</v>
          </cell>
          <cell r="AB15645" t="str">
            <v>Sales call carried out for HMR collection</v>
          </cell>
        </row>
        <row r="15646">
          <cell r="A15646">
            <v>44908.673240740703</v>
          </cell>
          <cell r="B15646">
            <v>6350</v>
          </cell>
          <cell r="F15646" t="str">
            <v>CC-00783952</v>
          </cell>
          <cell r="J15646" t="str">
            <v>Sales Call</v>
          </cell>
          <cell r="R15646" t="str">
            <v>BRBD160856</v>
          </cell>
          <cell r="AB15646" t="str">
            <v>Sales call carried out for HMR collection</v>
          </cell>
        </row>
        <row r="15647">
          <cell r="A15647">
            <v>44908.671053240701</v>
          </cell>
          <cell r="B15647">
            <v>1630</v>
          </cell>
          <cell r="F15647" t="str">
            <v>CC-00783945</v>
          </cell>
          <cell r="J15647" t="str">
            <v>Sales Call</v>
          </cell>
          <cell r="R15647" t="str">
            <v>BSKD161476</v>
          </cell>
          <cell r="AB15647" t="str">
            <v>Sales call carried out for HMR collection</v>
          </cell>
        </row>
        <row r="15648">
          <cell r="A15648">
            <v>44908.664837962999</v>
          </cell>
          <cell r="B15648">
            <v>1520</v>
          </cell>
          <cell r="F15648" t="str">
            <v>CC-00783931</v>
          </cell>
          <cell r="J15648" t="str">
            <v>Sales Call</v>
          </cell>
          <cell r="R15648" t="str">
            <v>BSLD161503</v>
          </cell>
          <cell r="AB15648" t="str">
            <v>Sales call carried out for HMR collection</v>
          </cell>
        </row>
        <row r="15649">
          <cell r="A15649">
            <v>44908.662662037001</v>
          </cell>
          <cell r="B15649">
            <v>3541</v>
          </cell>
          <cell r="F15649" t="str">
            <v>CC-00783921</v>
          </cell>
          <cell r="J15649" t="str">
            <v>Sales Call</v>
          </cell>
          <cell r="R15649" t="str">
            <v>BRCD160978</v>
          </cell>
          <cell r="AB15649" t="str">
            <v>Sales call carried out for HMR collection</v>
          </cell>
        </row>
        <row r="15650">
          <cell r="A15650">
            <v>44908.660393518498</v>
          </cell>
          <cell r="B15650">
            <v>7010</v>
          </cell>
          <cell r="F15650" t="str">
            <v>CC-00783916</v>
          </cell>
          <cell r="J15650" t="str">
            <v>Sales Call</v>
          </cell>
          <cell r="R15650" t="str">
            <v>BNBD160162</v>
          </cell>
          <cell r="AB15650" t="str">
            <v>Sales call carried out for HMR collection</v>
          </cell>
        </row>
        <row r="15651">
          <cell r="A15651">
            <v>44908.612280092602</v>
          </cell>
          <cell r="B15651">
            <v>2845</v>
          </cell>
          <cell r="F15651" t="str">
            <v>CC-00783805</v>
          </cell>
          <cell r="J15651" t="str">
            <v>Complaint - Running With Problem</v>
          </cell>
          <cell r="R15651" t="str">
            <v>BULS033141</v>
          </cell>
          <cell r="AB15651" t="str">
            <v>We visited site and change Pre filter and fine filter because both filters chocked. After than start for check unit running well.</v>
          </cell>
        </row>
        <row r="15652">
          <cell r="A15652">
            <v>44908.610509259299</v>
          </cell>
          <cell r="B15652">
            <v>5137</v>
          </cell>
          <cell r="F15652" t="str">
            <v>CC-00783801</v>
          </cell>
          <cell r="J15652" t="str">
            <v>Complaint - Running With Problem</v>
          </cell>
          <cell r="R15652" t="str">
            <v>BTIS032020</v>
          </cell>
          <cell r="AB15652" t="str">
            <v>We visited site check and found low pressure in service line so we change Pre filter and fine filter after than start for check unit running well.</v>
          </cell>
        </row>
        <row r="15653">
          <cell r="A15653">
            <v>44908.604733796303</v>
          </cell>
          <cell r="B15653">
            <v>4320</v>
          </cell>
          <cell r="F15653" t="str">
            <v>CC-00783789</v>
          </cell>
          <cell r="J15653" t="str">
            <v>Sales Call</v>
          </cell>
          <cell r="R15653" t="str">
            <v>BRCD160948</v>
          </cell>
          <cell r="AB15653" t="str">
            <v>Sales call carried out for HMR collection</v>
          </cell>
        </row>
        <row r="15654">
          <cell r="A15654">
            <v>44908.602083333302</v>
          </cell>
          <cell r="B15654">
            <v>900</v>
          </cell>
          <cell r="F15654" t="str">
            <v>CC-00783783</v>
          </cell>
          <cell r="J15654" t="str">
            <v>Sales Call</v>
          </cell>
          <cell r="R15654" t="str">
            <v>BIED200036</v>
          </cell>
          <cell r="AB15654" t="str">
            <v>Sales call carried out for HMR collection</v>
          </cell>
        </row>
        <row r="15655">
          <cell r="A15655">
            <v>44908.598333333299</v>
          </cell>
          <cell r="B15655">
            <v>4500</v>
          </cell>
          <cell r="F15655" t="str">
            <v>CC-00783774</v>
          </cell>
          <cell r="J15655" t="str">
            <v>Sales Call</v>
          </cell>
          <cell r="R15655" t="str">
            <v>BQED160222</v>
          </cell>
          <cell r="AB15655" t="str">
            <v>Sales call carried out for HMR collection</v>
          </cell>
        </row>
        <row r="15656">
          <cell r="A15656">
            <v>44908.595543981501</v>
          </cell>
          <cell r="B15656">
            <v>1920</v>
          </cell>
          <cell r="F15656" t="str">
            <v>CC-00783770</v>
          </cell>
          <cell r="J15656" t="str">
            <v>Sales Call</v>
          </cell>
          <cell r="R15656" t="str">
            <v>BPID120091</v>
          </cell>
          <cell r="AB15656" t="str">
            <v>Sales call carried out for HMR collection</v>
          </cell>
        </row>
        <row r="15657">
          <cell r="A15657">
            <v>44908.592974537001</v>
          </cell>
          <cell r="B15657">
            <v>2500</v>
          </cell>
          <cell r="F15657" t="str">
            <v>CC-00783763</v>
          </cell>
          <cell r="J15657" t="str">
            <v>Sales Call</v>
          </cell>
          <cell r="R15657" t="str">
            <v>BRJD160598</v>
          </cell>
          <cell r="AB15657" t="str">
            <v>Sales call carried out for HMR collection</v>
          </cell>
        </row>
        <row r="15658">
          <cell r="A15658">
            <v>44908.591620370396</v>
          </cell>
          <cell r="B15658">
            <v>16038</v>
          </cell>
          <cell r="F15658" t="str">
            <v>CC-00783760</v>
          </cell>
          <cell r="J15658" t="str">
            <v>General Service</v>
          </cell>
          <cell r="R15658" t="str">
            <v>BRAS033261</v>
          </cell>
          <cell r="AB15658" t="str">
            <v>Today we attend the customer site for amc visit so we check and found that compressor running ok and all parts working properly</v>
          </cell>
        </row>
        <row r="15659">
          <cell r="A15659">
            <v>44908.590289351901</v>
          </cell>
          <cell r="B15659">
            <v>18984</v>
          </cell>
          <cell r="F15659" t="str">
            <v>CC-00783757</v>
          </cell>
          <cell r="J15659" t="str">
            <v>Complaint - Running With Problem</v>
          </cell>
          <cell r="R15659" t="str">
            <v>BSCS037349</v>
          </cell>
          <cell r="AB15659" t="str">
            <v>Today we attend the customer site for complain oil likage so we check and found that oil likage from pipe coupling so we change pipe coupling now machine running ok</v>
          </cell>
        </row>
        <row r="15660">
          <cell r="A15660">
            <v>44908.589016203703</v>
          </cell>
          <cell r="B15660">
            <v>24392</v>
          </cell>
          <cell r="F15660" t="str">
            <v>CC-00783756</v>
          </cell>
          <cell r="J15660" t="str">
            <v>Complaint - Running With Problem</v>
          </cell>
          <cell r="R15660" t="str">
            <v>BQES030978</v>
          </cell>
          <cell r="AB15660" t="str">
            <v>Today we attend the customer site for complain reverse rotation indication in plc so we check and found reverse rotation switch not working so we change reverse rotation switch now machine running ok</v>
          </cell>
        </row>
        <row r="15661">
          <cell r="A15661">
            <v>44908.585763888899</v>
          </cell>
          <cell r="B15661">
            <v>2490</v>
          </cell>
          <cell r="F15661" t="str">
            <v>CC-00783749</v>
          </cell>
          <cell r="J15661" t="str">
            <v>Sales Call</v>
          </cell>
          <cell r="R15661" t="str">
            <v>BRKD160653</v>
          </cell>
          <cell r="AB15661" t="str">
            <v>Sales call carried out for HMR collection</v>
          </cell>
        </row>
        <row r="15662">
          <cell r="A15662">
            <v>44908.582280092603</v>
          </cell>
          <cell r="B15662">
            <v>1000</v>
          </cell>
          <cell r="F15662" t="str">
            <v>CC-00783741</v>
          </cell>
          <cell r="J15662" t="str">
            <v>Sales Call</v>
          </cell>
          <cell r="R15662" t="str">
            <v>BPGD220035</v>
          </cell>
          <cell r="AB15662" t="str">
            <v>Sales call carried out for HMR collection</v>
          </cell>
        </row>
        <row r="15663">
          <cell r="A15663">
            <v>44908.578043981499</v>
          </cell>
          <cell r="B15663">
            <v>5800</v>
          </cell>
          <cell r="F15663" t="str">
            <v>CC-00783730</v>
          </cell>
          <cell r="J15663" t="str">
            <v>Sales Call</v>
          </cell>
          <cell r="R15663" t="str">
            <v>BRKD220111</v>
          </cell>
          <cell r="AB15663" t="str">
            <v>Sales call carried out for HMR collection</v>
          </cell>
        </row>
        <row r="15664">
          <cell r="A15664">
            <v>44908.572060185201</v>
          </cell>
          <cell r="B15664">
            <v>4385</v>
          </cell>
          <cell r="F15664" t="str">
            <v>CC-00783711</v>
          </cell>
          <cell r="J15664" t="str">
            <v>Sales Call</v>
          </cell>
          <cell r="R15664" t="str">
            <v>BQED160215</v>
          </cell>
          <cell r="AB15664" t="str">
            <v>Sales call carried out for HMR collection</v>
          </cell>
        </row>
        <row r="15665">
          <cell r="A15665">
            <v>44908.5691435185</v>
          </cell>
          <cell r="B15665">
            <v>2430</v>
          </cell>
          <cell r="F15665" t="str">
            <v>CC-00783705</v>
          </cell>
          <cell r="J15665" t="str">
            <v>Sales Call</v>
          </cell>
          <cell r="R15665" t="str">
            <v>BRKD160684</v>
          </cell>
          <cell r="AB15665" t="str">
            <v>Sales call carried out for HMR collection</v>
          </cell>
        </row>
        <row r="15666">
          <cell r="A15666">
            <v>44908.566284722197</v>
          </cell>
          <cell r="B15666">
            <v>490</v>
          </cell>
          <cell r="F15666" t="str">
            <v>CC-00783698</v>
          </cell>
          <cell r="J15666" t="str">
            <v>Sales Call</v>
          </cell>
          <cell r="R15666" t="str">
            <v>BTHD120963</v>
          </cell>
          <cell r="AB15666" t="str">
            <v>Sales call carried out for HMR collection</v>
          </cell>
        </row>
        <row r="15667">
          <cell r="A15667">
            <v>44908.563379629602</v>
          </cell>
          <cell r="B15667">
            <v>3936</v>
          </cell>
          <cell r="F15667" t="str">
            <v>CC-00783691</v>
          </cell>
          <cell r="J15667" t="str">
            <v>Sales Call</v>
          </cell>
          <cell r="R15667" t="str">
            <v>BTEL160427</v>
          </cell>
          <cell r="AB15667" t="str">
            <v>Sales call carried out for HMR collection</v>
          </cell>
        </row>
        <row r="15668">
          <cell r="A15668">
            <v>44908.544664351903</v>
          </cell>
          <cell r="B15668">
            <v>13</v>
          </cell>
          <cell r="F15668" t="str">
            <v>CC-00783641</v>
          </cell>
          <cell r="J15668" t="str">
            <v>General Service</v>
          </cell>
          <cell r="R15668" t="str">
            <v>BVGD121497</v>
          </cell>
          <cell r="AB15668"/>
        </row>
        <row r="15669">
          <cell r="A15669">
            <v>44908.502361111103</v>
          </cell>
          <cell r="B15669">
            <v>1150</v>
          </cell>
          <cell r="F15669" t="str">
            <v>CC-00783465</v>
          </cell>
          <cell r="J15669" t="str">
            <v>Sales Call</v>
          </cell>
          <cell r="R15669" t="str">
            <v>BSHD120752</v>
          </cell>
          <cell r="AB15669" t="str">
            <v>Sales call carried out for HMR collection</v>
          </cell>
        </row>
        <row r="15670">
          <cell r="A15670">
            <v>44908.500034722201</v>
          </cell>
          <cell r="B15670">
            <v>1035</v>
          </cell>
          <cell r="F15670" t="str">
            <v>CC-00783455</v>
          </cell>
          <cell r="J15670" t="str">
            <v>Sales Call</v>
          </cell>
          <cell r="R15670" t="str">
            <v>BTJL152348</v>
          </cell>
          <cell r="AB15670" t="str">
            <v>Sales call carried out for HMR collection</v>
          </cell>
        </row>
        <row r="15671">
          <cell r="A15671">
            <v>44908.497094907398</v>
          </cell>
          <cell r="B15671">
            <v>3890</v>
          </cell>
          <cell r="F15671" t="str">
            <v>CC-00783439</v>
          </cell>
          <cell r="J15671" t="str">
            <v>Sales Call</v>
          </cell>
          <cell r="R15671" t="str">
            <v>BTKD162080</v>
          </cell>
          <cell r="AB15671" t="str">
            <v>Sales call carried out for HMR collection</v>
          </cell>
        </row>
        <row r="15672">
          <cell r="A15672">
            <v>44908.494583333297</v>
          </cell>
          <cell r="B15672">
            <v>3920</v>
          </cell>
          <cell r="F15672" t="str">
            <v>CC-00783422</v>
          </cell>
          <cell r="J15672" t="str">
            <v>Sales Call</v>
          </cell>
          <cell r="R15672" t="str">
            <v>BSKD161500</v>
          </cell>
          <cell r="AB15672" t="str">
            <v>Sales call carried out for HMR collection</v>
          </cell>
        </row>
        <row r="15673">
          <cell r="A15673">
            <v>44908.491712962998</v>
          </cell>
          <cell r="B15673">
            <v>2320</v>
          </cell>
          <cell r="F15673" t="str">
            <v>CC-00783398</v>
          </cell>
          <cell r="J15673" t="str">
            <v>Sales Call</v>
          </cell>
          <cell r="R15673" t="str">
            <v>BSGL152296</v>
          </cell>
          <cell r="AB15673" t="str">
            <v>Sales call carried out for HMR collection</v>
          </cell>
        </row>
        <row r="15674">
          <cell r="A15674">
            <v>44908.489016203697</v>
          </cell>
          <cell r="B15674">
            <v>480</v>
          </cell>
          <cell r="F15674" t="str">
            <v>CC-00783381</v>
          </cell>
          <cell r="J15674" t="str">
            <v>Sales Call</v>
          </cell>
          <cell r="R15674" t="str">
            <v>BSBD120630</v>
          </cell>
          <cell r="AB15674" t="str">
            <v>Sales call carried out for HMR collection</v>
          </cell>
        </row>
        <row r="15675">
          <cell r="A15675">
            <v>44908.486608796302</v>
          </cell>
          <cell r="B15675">
            <v>493</v>
          </cell>
          <cell r="F15675" t="str">
            <v>CC-00783375</v>
          </cell>
          <cell r="J15675" t="str">
            <v>Sales Call</v>
          </cell>
          <cell r="R15675" t="str">
            <v>BSHD120740</v>
          </cell>
          <cell r="AB15675" t="str">
            <v>Sales call carried out for HMR collection</v>
          </cell>
        </row>
        <row r="15676">
          <cell r="A15676">
            <v>44908.482048611098</v>
          </cell>
          <cell r="B15676">
            <v>515</v>
          </cell>
          <cell r="F15676" t="str">
            <v>CC-00783365</v>
          </cell>
          <cell r="J15676" t="str">
            <v>Sales Call</v>
          </cell>
          <cell r="R15676" t="str">
            <v>BSHD120741</v>
          </cell>
          <cell r="AB15676" t="str">
            <v>Sales call carried out for HMR collection</v>
          </cell>
        </row>
        <row r="15677">
          <cell r="A15677">
            <v>44908.479467592602</v>
          </cell>
          <cell r="B15677">
            <v>515</v>
          </cell>
          <cell r="F15677" t="str">
            <v>CC-00783357</v>
          </cell>
          <cell r="J15677" t="str">
            <v>Sales Call</v>
          </cell>
          <cell r="R15677" t="str">
            <v>BSHD120741</v>
          </cell>
          <cell r="AB15677" t="str">
            <v>Sales call carried out for HMR collection</v>
          </cell>
        </row>
        <row r="15678">
          <cell r="A15678">
            <v>44908.477164351898</v>
          </cell>
          <cell r="B15678">
            <v>559</v>
          </cell>
          <cell r="F15678" t="str">
            <v>CC-00783354</v>
          </cell>
          <cell r="J15678" t="str">
            <v>Sales Call</v>
          </cell>
          <cell r="R15678" t="str">
            <v>BSHD120739</v>
          </cell>
          <cell r="AB15678" t="str">
            <v>Sales call carried out for HMR collection</v>
          </cell>
        </row>
        <row r="15679">
          <cell r="A15679">
            <v>44908.472986111097</v>
          </cell>
          <cell r="B15679">
            <v>3283</v>
          </cell>
          <cell r="F15679" t="str">
            <v>CC-00783344</v>
          </cell>
          <cell r="J15679" t="str">
            <v>Sales Call</v>
          </cell>
          <cell r="R15679" t="str">
            <v>BSGL152297</v>
          </cell>
          <cell r="AB15679" t="str">
            <v>Sales call carried out for HMR collection</v>
          </cell>
        </row>
        <row r="15680">
          <cell r="A15680">
            <v>44908.4601736111</v>
          </cell>
          <cell r="B15680">
            <v>15810</v>
          </cell>
          <cell r="F15680" t="str">
            <v>CC-00783305</v>
          </cell>
          <cell r="J15680" t="str">
            <v>General Service</v>
          </cell>
          <cell r="R15680" t="str">
            <v>BSCS037531</v>
          </cell>
          <cell r="AB15680" t="str">
            <v>We visited site and change air filter and oil filter after than start for check unit running well.</v>
          </cell>
        </row>
        <row r="15681">
          <cell r="A15681">
            <v>44908.456168981502</v>
          </cell>
          <cell r="B15681">
            <v>21456</v>
          </cell>
          <cell r="F15681" t="str">
            <v>CC-00783295</v>
          </cell>
          <cell r="J15681" t="str">
            <v>Schedule Service</v>
          </cell>
          <cell r="R15681" t="str">
            <v>BRIC374329</v>
          </cell>
          <cell r="AB15681" t="str">
            <v>Change Air filter, oil filter, separator, oil, thermal valve, intake valve kit, MPV kit and solenoid valve kit.</v>
          </cell>
        </row>
        <row r="15682">
          <cell r="A15682">
            <v>44907.752418981501</v>
          </cell>
          <cell r="B15682">
            <v>53072</v>
          </cell>
          <cell r="F15682" t="str">
            <v>CC-00782915</v>
          </cell>
          <cell r="J15682" t="str">
            <v>Complaint - Running With Problem</v>
          </cell>
          <cell r="R15682" t="str">
            <v>BMBL160078</v>
          </cell>
          <cell r="AB15682" t="str">
            <v>We visited site and clean all oil line cooler airend oil tank and we change air filter oil filter separator oil air filter indecator after than start for check unit running well.</v>
          </cell>
        </row>
        <row r="15683">
          <cell r="A15683">
            <v>44907.749710648102</v>
          </cell>
          <cell r="B15683">
            <v>4300</v>
          </cell>
          <cell r="F15683" t="str">
            <v>CC-00782909</v>
          </cell>
          <cell r="J15683" t="str">
            <v>Sales Call</v>
          </cell>
          <cell r="R15683" t="str">
            <v>BSJD161406</v>
          </cell>
          <cell r="AB15683" t="str">
            <v>Sales call carried out for HMR collection</v>
          </cell>
        </row>
        <row r="15684">
          <cell r="A15684">
            <v>44907.747141203698</v>
          </cell>
          <cell r="B15684">
            <v>2478</v>
          </cell>
          <cell r="F15684" t="str">
            <v>CC-00782900</v>
          </cell>
          <cell r="J15684" t="str">
            <v>Sales Call</v>
          </cell>
          <cell r="R15684" t="str">
            <v>BMID160336</v>
          </cell>
          <cell r="AB15684" t="str">
            <v>Sales call carried out for HMR collection</v>
          </cell>
        </row>
        <row r="15685">
          <cell r="A15685">
            <v>44907.744525463</v>
          </cell>
          <cell r="B15685">
            <v>5200</v>
          </cell>
          <cell r="F15685" t="str">
            <v>CC-00782890</v>
          </cell>
          <cell r="J15685" t="str">
            <v>Sales Call</v>
          </cell>
          <cell r="R15685" t="str">
            <v>GPGD160208</v>
          </cell>
          <cell r="AB15685" t="str">
            <v>Sales call carried out for HMR collection</v>
          </cell>
        </row>
        <row r="15686">
          <cell r="A15686">
            <v>44907.741944444402</v>
          </cell>
          <cell r="B15686">
            <v>4428</v>
          </cell>
          <cell r="F15686" t="str">
            <v>CC-00782884</v>
          </cell>
          <cell r="J15686" t="str">
            <v>Sales Call</v>
          </cell>
          <cell r="R15686" t="str">
            <v>BRLD160756</v>
          </cell>
          <cell r="AB15686" t="str">
            <v>Sales call carried out for HMR collection</v>
          </cell>
        </row>
        <row r="15687">
          <cell r="A15687">
            <v>44907.739270833299</v>
          </cell>
          <cell r="B15687">
            <v>3200</v>
          </cell>
          <cell r="F15687" t="str">
            <v>CC-00782881</v>
          </cell>
          <cell r="J15687" t="str">
            <v>Sales Call</v>
          </cell>
          <cell r="R15687" t="str">
            <v>BRAD160811</v>
          </cell>
          <cell r="AB15687" t="str">
            <v>Sales call carried out for HMR collection</v>
          </cell>
        </row>
        <row r="15688">
          <cell r="A15688">
            <v>44907.736643518503</v>
          </cell>
          <cell r="B15688">
            <v>5020</v>
          </cell>
          <cell r="F15688" t="str">
            <v>CC-00782877</v>
          </cell>
          <cell r="J15688" t="str">
            <v>Sales Call</v>
          </cell>
          <cell r="R15688" t="str">
            <v>BRCD160968</v>
          </cell>
          <cell r="AB15688" t="str">
            <v>Sales call carried out for HMR collection</v>
          </cell>
        </row>
        <row r="15689">
          <cell r="A15689">
            <v>44907.733784722201</v>
          </cell>
          <cell r="B15689">
            <v>4960</v>
          </cell>
          <cell r="F15689" t="str">
            <v>CC-00782868</v>
          </cell>
          <cell r="J15689" t="str">
            <v>Sales Call</v>
          </cell>
          <cell r="R15689" t="str">
            <v>BRCD160967</v>
          </cell>
          <cell r="AB15689" t="str">
            <v>Sales call carried out for HMR collection</v>
          </cell>
        </row>
        <row r="15690">
          <cell r="A15690">
            <v>44907.730567129598</v>
          </cell>
          <cell r="B15690">
            <v>1510</v>
          </cell>
          <cell r="F15690" t="str">
            <v>CC-00782863</v>
          </cell>
          <cell r="J15690" t="str">
            <v>Sales Call</v>
          </cell>
          <cell r="R15690" t="str">
            <v>BSJD161438</v>
          </cell>
          <cell r="AB15690" t="str">
            <v>Sales call carried out for HMR collection</v>
          </cell>
        </row>
        <row r="15691">
          <cell r="A15691">
            <v>44907.728275463</v>
          </cell>
          <cell r="B15691">
            <v>2950</v>
          </cell>
          <cell r="F15691" t="str">
            <v>CC-00782854</v>
          </cell>
          <cell r="J15691" t="str">
            <v>Sales Call</v>
          </cell>
          <cell r="R15691" t="str">
            <v>BRGD161229</v>
          </cell>
          <cell r="AB15691" t="str">
            <v>Sales call carried out for HMR collection</v>
          </cell>
        </row>
        <row r="15692">
          <cell r="A15692">
            <v>44907.724328703698</v>
          </cell>
          <cell r="B15692">
            <v>5220</v>
          </cell>
          <cell r="F15692" t="str">
            <v>CC-00782844</v>
          </cell>
          <cell r="J15692" t="str">
            <v>Sales Call</v>
          </cell>
          <cell r="R15692" t="str">
            <v>BTED162231</v>
          </cell>
          <cell r="AB15692" t="str">
            <v>Sales call carried out for HMR collection</v>
          </cell>
        </row>
        <row r="15693">
          <cell r="A15693">
            <v>44907.720254629603</v>
          </cell>
          <cell r="B15693">
            <v>2755</v>
          </cell>
          <cell r="F15693" t="str">
            <v>CC-00782831</v>
          </cell>
          <cell r="J15693" t="str">
            <v>Sales Call</v>
          </cell>
          <cell r="R15693" t="str">
            <v>BTJD162016</v>
          </cell>
          <cell r="AB15693" t="str">
            <v>Sales call carried out for HMR collection</v>
          </cell>
        </row>
        <row r="15694">
          <cell r="A15694">
            <v>44907.7180324074</v>
          </cell>
          <cell r="B15694">
            <v>6910</v>
          </cell>
          <cell r="F15694" t="str">
            <v>CC-00782823</v>
          </cell>
          <cell r="J15694" t="str">
            <v>Sales Call</v>
          </cell>
          <cell r="R15694" t="str">
            <v>BTFD162244</v>
          </cell>
          <cell r="AB15694" t="str">
            <v>Sales call carried out for HMR collection</v>
          </cell>
        </row>
        <row r="15695">
          <cell r="A15695">
            <v>44907.715231481503</v>
          </cell>
          <cell r="B15695">
            <v>4800</v>
          </cell>
          <cell r="F15695" t="str">
            <v>CC-00782816</v>
          </cell>
          <cell r="J15695" t="str">
            <v>Sales Call</v>
          </cell>
          <cell r="R15695" t="str">
            <v>BTFD162243</v>
          </cell>
          <cell r="AB15695" t="str">
            <v>Sales call carried out for HMR collection</v>
          </cell>
        </row>
        <row r="15696">
          <cell r="A15696">
            <v>44907.710231481498</v>
          </cell>
          <cell r="B15696">
            <v>4875</v>
          </cell>
          <cell r="F15696" t="str">
            <v>CC-00782806</v>
          </cell>
          <cell r="J15696" t="str">
            <v>Sales Call</v>
          </cell>
          <cell r="R15696" t="str">
            <v>BTED200706</v>
          </cell>
          <cell r="AB15696" t="str">
            <v>Sales call carried out for HMR collection</v>
          </cell>
        </row>
        <row r="15697">
          <cell r="A15697">
            <v>44907.707060185203</v>
          </cell>
          <cell r="B15697">
            <v>950</v>
          </cell>
          <cell r="F15697" t="str">
            <v>CC-00782801</v>
          </cell>
          <cell r="J15697" t="str">
            <v>Sales Call</v>
          </cell>
          <cell r="R15697" t="str">
            <v>BTDD120878</v>
          </cell>
          <cell r="AB15697" t="str">
            <v>Sales call carried out for HMR collection</v>
          </cell>
        </row>
        <row r="15698">
          <cell r="A15698">
            <v>44907.704525462999</v>
          </cell>
          <cell r="B15698">
            <v>3632</v>
          </cell>
          <cell r="F15698" t="str">
            <v>CC-00782789</v>
          </cell>
          <cell r="J15698" t="str">
            <v>Sales Call</v>
          </cell>
          <cell r="R15698" t="str">
            <v>BRJD160577</v>
          </cell>
          <cell r="AB15698" t="str">
            <v>Sales call carried out for HMR collection</v>
          </cell>
        </row>
        <row r="15699">
          <cell r="A15699">
            <v>44907.699351851901</v>
          </cell>
          <cell r="B15699">
            <v>5178</v>
          </cell>
          <cell r="F15699" t="str">
            <v>CC-00782768</v>
          </cell>
          <cell r="J15699" t="str">
            <v>Sales Call</v>
          </cell>
          <cell r="R15699" t="str">
            <v>GPBD160097</v>
          </cell>
          <cell r="AB15699" t="str">
            <v>Sales call carried out for HMR collection</v>
          </cell>
        </row>
        <row r="15700">
          <cell r="A15700">
            <v>44907.695370370398</v>
          </cell>
          <cell r="B15700">
            <v>3848</v>
          </cell>
          <cell r="F15700" t="str">
            <v>CC-00782756</v>
          </cell>
          <cell r="J15700" t="str">
            <v>Sales Call</v>
          </cell>
          <cell r="R15700" t="str">
            <v>BSFD161830</v>
          </cell>
          <cell r="AB15700" t="str">
            <v>Sales call carried out for HMR collection</v>
          </cell>
        </row>
        <row r="15701">
          <cell r="A15701">
            <v>44907.687662037002</v>
          </cell>
          <cell r="B15701">
            <v>135</v>
          </cell>
          <cell r="F15701" t="str">
            <v>CC-00782724</v>
          </cell>
          <cell r="J15701" t="str">
            <v>Sales Call</v>
          </cell>
          <cell r="R15701" t="str">
            <v>BVGD163308</v>
          </cell>
          <cell r="AB15701" t="str">
            <v>Sales call carried out for HMR collection</v>
          </cell>
        </row>
        <row r="15702">
          <cell r="A15702">
            <v>44907.684502314798</v>
          </cell>
          <cell r="B15702">
            <v>30</v>
          </cell>
          <cell r="F15702" t="str">
            <v>CC-00782709</v>
          </cell>
          <cell r="J15702" t="str">
            <v>Sales Call</v>
          </cell>
          <cell r="R15702" t="str">
            <v>BVHD163336</v>
          </cell>
          <cell r="AB15702" t="str">
            <v>Sales call carried out for HMR collection</v>
          </cell>
        </row>
        <row r="15703">
          <cell r="A15703">
            <v>44907.667534722197</v>
          </cell>
          <cell r="B15703"/>
          <cell r="F15703" t="str">
            <v>CC-00782629</v>
          </cell>
          <cell r="J15703" t="str">
            <v>Complaint - Running With Problem</v>
          </cell>
          <cell r="R15703"/>
          <cell r="AB15703" t="str">
            <v>We already attend the unit on dated 09-12-2022 having call tracking number CC-00780040, Parts quotation already shared with customer waiting for approval 13-12-2022
Waiting for customer approval 17-12-2022.......advice to dealer if customer not approved than close/ cancel the call.....Pramod-20/12/2022</v>
          </cell>
        </row>
        <row r="15704">
          <cell r="A15704">
            <v>44907.664247685199</v>
          </cell>
          <cell r="B15704">
            <v>300</v>
          </cell>
          <cell r="F15704" t="str">
            <v>CC-00782625</v>
          </cell>
          <cell r="J15704" t="str">
            <v>Sales Call</v>
          </cell>
          <cell r="R15704" t="str">
            <v>BVKD163026</v>
          </cell>
          <cell r="AB15704" t="str">
            <v>Sales call carried out for HMR collection</v>
          </cell>
        </row>
        <row r="15705">
          <cell r="A15705">
            <v>44907.659768518497</v>
          </cell>
          <cell r="B15705">
            <v>918</v>
          </cell>
          <cell r="F15705" t="str">
            <v>CC-00782610</v>
          </cell>
          <cell r="J15705" t="str">
            <v>Sales Call</v>
          </cell>
          <cell r="R15705" t="str">
            <v>BULD162579</v>
          </cell>
          <cell r="AB15705" t="str">
            <v>Sales call carried out for HMR collection</v>
          </cell>
        </row>
        <row r="15706">
          <cell r="A15706">
            <v>44907.488032407397</v>
          </cell>
          <cell r="B15706">
            <v>21408</v>
          </cell>
          <cell r="F15706" t="str">
            <v>CC-00782220</v>
          </cell>
          <cell r="J15706" t="str">
            <v>General Service</v>
          </cell>
          <cell r="R15706" t="str">
            <v>BRIC374329</v>
          </cell>
          <cell r="AB15706" t="str">
            <v>General visit done</v>
          </cell>
        </row>
        <row r="15707">
          <cell r="A15707">
            <v>44907.4542013889</v>
          </cell>
          <cell r="B15707">
            <v>2</v>
          </cell>
          <cell r="F15707" t="str">
            <v>CC-00782146</v>
          </cell>
          <cell r="J15707" t="str">
            <v>Commissioning</v>
          </cell>
          <cell r="R15707" t="str">
            <v>BVHD163374</v>
          </cell>
          <cell r="AB15707" t="str">
            <v>During commissioning time found unit tripping issue &amp; we inform to AL team &amp; after checking the engine AL team removed the FIP. Customer FIP fitted unit is under observation. Commissioning done on dated 26-12-2022</v>
          </cell>
        </row>
        <row r="15708">
          <cell r="A15708">
            <v>44905.570787037002</v>
          </cell>
          <cell r="B15708">
            <v>5870</v>
          </cell>
          <cell r="F15708" t="str">
            <v>CC-00781370</v>
          </cell>
          <cell r="J15708" t="str">
            <v>Sales Call</v>
          </cell>
          <cell r="R15708" t="str">
            <v>BTDD162186</v>
          </cell>
          <cell r="AB15708" t="str">
            <v>Sales call carried out for HMR collection</v>
          </cell>
        </row>
        <row r="15709">
          <cell r="A15709">
            <v>44905.567118055602</v>
          </cell>
          <cell r="B15709">
            <v>3950</v>
          </cell>
          <cell r="F15709" t="str">
            <v>CC-00781358</v>
          </cell>
          <cell r="J15709" t="str">
            <v>Sales Call</v>
          </cell>
          <cell r="R15709" t="str">
            <v>BTDD162192</v>
          </cell>
          <cell r="AB15709" t="str">
            <v>Sales call carried out for HMR collection</v>
          </cell>
        </row>
        <row r="15710">
          <cell r="A15710">
            <v>44905.564444444397</v>
          </cell>
          <cell r="B15710">
            <v>6145</v>
          </cell>
          <cell r="F15710" t="str">
            <v>CC-00781350</v>
          </cell>
          <cell r="J15710" t="str">
            <v>Sales Call</v>
          </cell>
          <cell r="R15710" t="str">
            <v>BTKD162074</v>
          </cell>
          <cell r="AB15710" t="str">
            <v>Sales call carried out for HMR collection</v>
          </cell>
        </row>
        <row r="15711">
          <cell r="A15711">
            <v>44905.561666666697</v>
          </cell>
          <cell r="B15711">
            <v>3085</v>
          </cell>
          <cell r="F15711" t="str">
            <v>CC-00781344</v>
          </cell>
          <cell r="J15711" t="str">
            <v>Sales Call</v>
          </cell>
          <cell r="R15711" t="str">
            <v>BSID161979</v>
          </cell>
          <cell r="AB15711" t="str">
            <v>Sales call carried out for HMR collection</v>
          </cell>
        </row>
        <row r="15712">
          <cell r="A15712">
            <v>44905.557997685202</v>
          </cell>
          <cell r="B15712">
            <v>8930</v>
          </cell>
          <cell r="F15712" t="str">
            <v>CC-00781339</v>
          </cell>
          <cell r="J15712" t="str">
            <v>Sales Call</v>
          </cell>
          <cell r="R15712" t="str">
            <v>BRGD161233</v>
          </cell>
          <cell r="AB15712" t="str">
            <v>Sales call carried out for HMR collection</v>
          </cell>
        </row>
        <row r="15713">
          <cell r="A15713">
            <v>44905.552187499998</v>
          </cell>
          <cell r="B15713">
            <v>4450</v>
          </cell>
          <cell r="F15713" t="str">
            <v>CC-00781327</v>
          </cell>
          <cell r="J15713" t="str">
            <v>Sales Call</v>
          </cell>
          <cell r="R15713" t="str">
            <v>BSID161968</v>
          </cell>
          <cell r="AB15713" t="str">
            <v>Sales call carried out for HMR collection</v>
          </cell>
        </row>
        <row r="15714">
          <cell r="A15714">
            <v>44905.536493055602</v>
          </cell>
          <cell r="B15714">
            <v>7100</v>
          </cell>
          <cell r="F15714" t="str">
            <v>CC-00781291</v>
          </cell>
          <cell r="J15714" t="str">
            <v>Sales Call</v>
          </cell>
          <cell r="R15714" t="str">
            <v>BSCD161691</v>
          </cell>
          <cell r="AB15714" t="str">
            <v>Sales call carried out for HMR collection</v>
          </cell>
        </row>
        <row r="15715">
          <cell r="A15715">
            <v>44905.532997685201</v>
          </cell>
          <cell r="B15715">
            <v>1340</v>
          </cell>
          <cell r="F15715" t="str">
            <v>CC-00781286</v>
          </cell>
          <cell r="J15715" t="str">
            <v>Sales Call</v>
          </cell>
          <cell r="R15715" t="str">
            <v>BNFD210070</v>
          </cell>
          <cell r="AB15715" t="str">
            <v>Sales call carried out for HMR collection</v>
          </cell>
        </row>
        <row r="15716">
          <cell r="A15716">
            <v>44905.5304861111</v>
          </cell>
          <cell r="B15716">
            <v>496</v>
          </cell>
          <cell r="F15716" t="str">
            <v>CC-00781283</v>
          </cell>
          <cell r="J15716" t="str">
            <v>Sales Call</v>
          </cell>
          <cell r="R15716" t="str">
            <v>BSHD120743</v>
          </cell>
          <cell r="AB15716" t="str">
            <v>Sales call carried out for HMR collection</v>
          </cell>
        </row>
        <row r="15717">
          <cell r="A15717">
            <v>44905.528391203698</v>
          </cell>
          <cell r="B15717">
            <v>496</v>
          </cell>
          <cell r="F15717" t="str">
            <v>CC-00781278</v>
          </cell>
          <cell r="J15717" t="str">
            <v>Sales Call</v>
          </cell>
          <cell r="R15717" t="str">
            <v>BSHD120746</v>
          </cell>
          <cell r="AB15717" t="str">
            <v>Sales call carried out for HMR collection</v>
          </cell>
        </row>
        <row r="15718">
          <cell r="A15718">
            <v>44905.526111111103</v>
          </cell>
          <cell r="B15718">
            <v>5435</v>
          </cell>
          <cell r="F15718" t="str">
            <v>CC-00781272</v>
          </cell>
          <cell r="J15718" t="str">
            <v>Sales Call</v>
          </cell>
          <cell r="R15718" t="str">
            <v>BSFD161795</v>
          </cell>
          <cell r="AB15718" t="str">
            <v>Sales call carried out for HMR collection</v>
          </cell>
        </row>
        <row r="15719">
          <cell r="A15719">
            <v>44905.523657407401</v>
          </cell>
          <cell r="B15719">
            <v>2800</v>
          </cell>
          <cell r="F15719" t="str">
            <v>CC-00781266</v>
          </cell>
          <cell r="J15719" t="str">
            <v>Sales Call</v>
          </cell>
          <cell r="R15719" t="str">
            <v>BTJD162038</v>
          </cell>
          <cell r="AB15719" t="str">
            <v>Sales call carried out for HMR collection</v>
          </cell>
        </row>
        <row r="15720">
          <cell r="A15720">
            <v>44905.520960648202</v>
          </cell>
          <cell r="B15720">
            <v>950</v>
          </cell>
          <cell r="F15720" t="str">
            <v>CC-00781258</v>
          </cell>
          <cell r="J15720" t="str">
            <v>Sales Call</v>
          </cell>
          <cell r="R15720" t="str">
            <v>BTKD200646</v>
          </cell>
          <cell r="AB15720" t="str">
            <v>Sales call carried out for HMR collection</v>
          </cell>
        </row>
        <row r="15721">
          <cell r="A15721">
            <v>44905.517951388902</v>
          </cell>
          <cell r="B15721">
            <v>3510</v>
          </cell>
          <cell r="F15721" t="str">
            <v>CC-00781251</v>
          </cell>
          <cell r="J15721" t="str">
            <v>Sales Call</v>
          </cell>
          <cell r="R15721" t="str">
            <v>BSKD200409</v>
          </cell>
          <cell r="AB15721" t="str">
            <v>Sales call carried out for HMR collection</v>
          </cell>
        </row>
        <row r="15722">
          <cell r="A15722">
            <v>44905.515115740702</v>
          </cell>
          <cell r="B15722">
            <v>5326</v>
          </cell>
          <cell r="F15722" t="str">
            <v>CC-00781245</v>
          </cell>
          <cell r="J15722" t="str">
            <v>Sales Call</v>
          </cell>
          <cell r="R15722" t="str">
            <v>BTED162217</v>
          </cell>
          <cell r="AB15722" t="str">
            <v>Sales call carried out for HMR collection</v>
          </cell>
        </row>
        <row r="15723">
          <cell r="A15723">
            <v>44905.511574074102</v>
          </cell>
          <cell r="B15723">
            <v>4500</v>
          </cell>
          <cell r="F15723" t="str">
            <v>CC-00781242</v>
          </cell>
          <cell r="J15723" t="str">
            <v>Sales Call</v>
          </cell>
          <cell r="R15723" t="str">
            <v>BSAD230391</v>
          </cell>
          <cell r="AB15723" t="str">
            <v>Sales call carried out for HMR collection</v>
          </cell>
        </row>
        <row r="15724">
          <cell r="A15724">
            <v>44905.5069560185</v>
          </cell>
          <cell r="B15724">
            <v>3950</v>
          </cell>
          <cell r="F15724" t="str">
            <v>CC-00781234</v>
          </cell>
          <cell r="J15724" t="str">
            <v>Sales Call</v>
          </cell>
          <cell r="R15724" t="str">
            <v>BSKD161462</v>
          </cell>
          <cell r="AB15724" t="str">
            <v>Sales call carried out for HMR collection</v>
          </cell>
        </row>
        <row r="15725">
          <cell r="A15725">
            <v>44905.503912036998</v>
          </cell>
          <cell r="B15725">
            <v>5590</v>
          </cell>
          <cell r="F15725" t="str">
            <v>CC-00781228</v>
          </cell>
          <cell r="J15725" t="str">
            <v>Sales Call</v>
          </cell>
          <cell r="R15725" t="str">
            <v>BTJD162046</v>
          </cell>
          <cell r="AB15725" t="str">
            <v>Sales call carried out for HMR collection</v>
          </cell>
        </row>
        <row r="15726">
          <cell r="A15726">
            <v>44905.501134259299</v>
          </cell>
          <cell r="B15726">
            <v>5550</v>
          </cell>
          <cell r="F15726" t="str">
            <v>CC-00781219</v>
          </cell>
          <cell r="J15726" t="str">
            <v>Sales Call</v>
          </cell>
          <cell r="R15726" t="str">
            <v>BTCD162159</v>
          </cell>
          <cell r="AB15726" t="str">
            <v>Sales call carried out for HMR collection</v>
          </cell>
        </row>
        <row r="15727">
          <cell r="A15727">
            <v>44905.492465277799</v>
          </cell>
          <cell r="B15727">
            <v>2890</v>
          </cell>
          <cell r="F15727" t="str">
            <v>CC-00781197</v>
          </cell>
          <cell r="J15727" t="str">
            <v>Sales Call</v>
          </cell>
          <cell r="R15727" t="str">
            <v>BSLD230361</v>
          </cell>
          <cell r="AB15727" t="str">
            <v>Sales call carried out for HMR collection</v>
          </cell>
        </row>
        <row r="15728">
          <cell r="A15728">
            <v>44905.489814814799</v>
          </cell>
          <cell r="B15728">
            <v>4012</v>
          </cell>
          <cell r="F15728" t="str">
            <v>CC-00781195</v>
          </cell>
          <cell r="J15728" t="str">
            <v>Sales Call</v>
          </cell>
          <cell r="R15728" t="str">
            <v>BSLD230358</v>
          </cell>
          <cell r="AB15728" t="str">
            <v>Sales call carried out for HMR collection</v>
          </cell>
        </row>
        <row r="15729">
          <cell r="A15729">
            <v>44905.481689814798</v>
          </cell>
          <cell r="B15729">
            <v>1739</v>
          </cell>
          <cell r="F15729" t="str">
            <v>CC-00781175</v>
          </cell>
          <cell r="J15729" t="str">
            <v>Complaint - Running With Problem</v>
          </cell>
          <cell r="R15729" t="str">
            <v>BUID162953</v>
          </cell>
          <cell r="AB15729" t="str">
            <v>Attend the site for oil leakage so inspect the leakage portion found little amount of oil leakage through airend inlet adaptor so open the airend inlet hose after then open airend inlet adaptor and re tightened it properly after then reconnect the hose and start the unit any external leakages not found and unit running in proper condition.</v>
          </cell>
        </row>
        <row r="15730">
          <cell r="A15730">
            <v>44905.465104166702</v>
          </cell>
          <cell r="B15730">
            <v>0</v>
          </cell>
          <cell r="F15730" t="str">
            <v>CC-00781143</v>
          </cell>
          <cell r="J15730" t="str">
            <v>Commissioning</v>
          </cell>
          <cell r="R15730" t="str">
            <v>DVGL153299</v>
          </cell>
          <cell r="AB15730" t="str">
            <v>Commissioning done</v>
          </cell>
        </row>
        <row r="15731">
          <cell r="A15731">
            <v>44904.746053240699</v>
          </cell>
          <cell r="B15731">
            <v>4090</v>
          </cell>
          <cell r="F15731" t="str">
            <v>CC-00780710</v>
          </cell>
          <cell r="J15731" t="str">
            <v>Sales Call</v>
          </cell>
          <cell r="R15731" t="str">
            <v>BSJD161422</v>
          </cell>
          <cell r="AB15731" t="str">
            <v>Sales call carried out for HMR collections</v>
          </cell>
        </row>
        <row r="15732">
          <cell r="A15732">
            <v>44904.741134259297</v>
          </cell>
          <cell r="B15732">
            <v>3942</v>
          </cell>
          <cell r="F15732" t="str">
            <v>CC-00780702</v>
          </cell>
          <cell r="J15732" t="str">
            <v>Sales Call</v>
          </cell>
          <cell r="R15732" t="str">
            <v>BSJD161378</v>
          </cell>
          <cell r="AB15732" t="str">
            <v>Sales call carried out for HMR collections</v>
          </cell>
        </row>
        <row r="15733">
          <cell r="A15733">
            <v>44904.738310185203</v>
          </cell>
          <cell r="B15733">
            <v>3300</v>
          </cell>
          <cell r="F15733" t="str">
            <v>CC-00780699</v>
          </cell>
          <cell r="J15733" t="str">
            <v>Sales Call</v>
          </cell>
          <cell r="R15733" t="str">
            <v>BTKD162077</v>
          </cell>
          <cell r="AB15733" t="str">
            <v>Sales call carried out for HMR collections</v>
          </cell>
        </row>
        <row r="15734">
          <cell r="A15734">
            <v>44904.734560185199</v>
          </cell>
          <cell r="B15734">
            <v>1773</v>
          </cell>
          <cell r="F15734" t="str">
            <v>CC-00780694</v>
          </cell>
          <cell r="J15734" t="str">
            <v>Sales Call</v>
          </cell>
          <cell r="R15734" t="str">
            <v>BSHD161938</v>
          </cell>
          <cell r="AB15734" t="str">
            <v>Sales call carried out for HMR collections</v>
          </cell>
        </row>
        <row r="15735">
          <cell r="A15735">
            <v>44904.731469907398</v>
          </cell>
          <cell r="B15735">
            <v>2210</v>
          </cell>
          <cell r="F15735" t="str">
            <v>CC-00780691</v>
          </cell>
          <cell r="J15735" t="str">
            <v>Sales Call</v>
          </cell>
          <cell r="R15735" t="str">
            <v>BSED161766</v>
          </cell>
          <cell r="AB15735" t="str">
            <v>Sales call carried out for HMR collections</v>
          </cell>
        </row>
        <row r="15736">
          <cell r="A15736">
            <v>44904.726990740703</v>
          </cell>
          <cell r="B15736">
            <v>2350</v>
          </cell>
          <cell r="F15736" t="str">
            <v>CC-00780684</v>
          </cell>
          <cell r="J15736" t="str">
            <v>Sales Call</v>
          </cell>
          <cell r="R15736" t="str">
            <v>BSID220375</v>
          </cell>
          <cell r="AB15736" t="str">
            <v>Sales call carried out for HMR collections</v>
          </cell>
        </row>
        <row r="15737">
          <cell r="A15737">
            <v>44904.724525463003</v>
          </cell>
          <cell r="B15737">
            <v>3840</v>
          </cell>
          <cell r="F15737" t="str">
            <v>CC-00780678</v>
          </cell>
          <cell r="J15737" t="str">
            <v>Sales Call</v>
          </cell>
          <cell r="R15737" t="str">
            <v>BSAD161582</v>
          </cell>
          <cell r="AB15737" t="str">
            <v>Sales call carried out for HMR collections</v>
          </cell>
        </row>
        <row r="15738">
          <cell r="A15738">
            <v>44904.721481481502</v>
          </cell>
          <cell r="B15738">
            <v>7690</v>
          </cell>
          <cell r="F15738" t="str">
            <v>CC-00780669</v>
          </cell>
          <cell r="J15738" t="str">
            <v>Sales Call</v>
          </cell>
          <cell r="R15738" t="str">
            <v>BRHD161304</v>
          </cell>
          <cell r="AB15738" t="str">
            <v>Sales call carried out for HMR collections</v>
          </cell>
        </row>
        <row r="15739">
          <cell r="A15739">
            <v>44904.719259259298</v>
          </cell>
          <cell r="B15739">
            <v>7400</v>
          </cell>
          <cell r="F15739" t="str">
            <v>CC-00780664</v>
          </cell>
          <cell r="J15739" t="str">
            <v>Sales Call</v>
          </cell>
          <cell r="R15739" t="str">
            <v>BQJD160027</v>
          </cell>
          <cell r="AB15739" t="str">
            <v>Sales call carried out for HMR collections</v>
          </cell>
        </row>
        <row r="15740">
          <cell r="A15740">
            <v>44904.716967592598</v>
          </cell>
          <cell r="B15740">
            <v>7242</v>
          </cell>
          <cell r="F15740" t="str">
            <v>CC-00780659</v>
          </cell>
          <cell r="J15740" t="str">
            <v>Sales Call</v>
          </cell>
          <cell r="R15740" t="str">
            <v>BQCD160129</v>
          </cell>
          <cell r="AB15740" t="str">
            <v>Sales call carried out for HMR collections</v>
          </cell>
        </row>
        <row r="15741">
          <cell r="A15741">
            <v>44904.714872685203</v>
          </cell>
          <cell r="B15741">
            <v>5140</v>
          </cell>
          <cell r="F15741" t="str">
            <v>CC-00780654</v>
          </cell>
          <cell r="J15741" t="str">
            <v>Sales Call</v>
          </cell>
          <cell r="R15741" t="str">
            <v>BRDD161036</v>
          </cell>
          <cell r="AB15741" t="str">
            <v>Sales call carried out for HMR collections</v>
          </cell>
        </row>
        <row r="15742">
          <cell r="A15742">
            <v>44904.7105787037</v>
          </cell>
          <cell r="B15742">
            <v>4400</v>
          </cell>
          <cell r="F15742" t="str">
            <v>CC-00780648</v>
          </cell>
          <cell r="J15742" t="str">
            <v>Sales Call</v>
          </cell>
          <cell r="R15742" t="str">
            <v>BSBD161624</v>
          </cell>
          <cell r="AB15742" t="str">
            <v>Sales call carried out for HMR collections</v>
          </cell>
        </row>
        <row r="15743">
          <cell r="A15743">
            <v>44904.708148148202</v>
          </cell>
          <cell r="B15743">
            <v>3787</v>
          </cell>
          <cell r="F15743" t="str">
            <v>CC-00780644</v>
          </cell>
          <cell r="J15743" t="str">
            <v>Sales Call</v>
          </cell>
          <cell r="R15743" t="str">
            <v>BRLD160724</v>
          </cell>
          <cell r="AB15743" t="str">
            <v>Sales call carried out for HMR collections</v>
          </cell>
        </row>
        <row r="15744">
          <cell r="A15744">
            <v>44904.706018518496</v>
          </cell>
          <cell r="B15744">
            <v>4487</v>
          </cell>
          <cell r="F15744" t="str">
            <v>CC-00780638</v>
          </cell>
          <cell r="J15744" t="str">
            <v>Sales Call</v>
          </cell>
          <cell r="R15744" t="str">
            <v>BRJD160606</v>
          </cell>
          <cell r="AB15744" t="str">
            <v>Sales call carried out for HMR collections</v>
          </cell>
        </row>
        <row r="15745">
          <cell r="A15745">
            <v>44904.703865740703</v>
          </cell>
          <cell r="B15745">
            <v>4780</v>
          </cell>
          <cell r="F15745" t="str">
            <v>CC-00780631</v>
          </cell>
          <cell r="J15745" t="str">
            <v>Sales Call</v>
          </cell>
          <cell r="R15745" t="str">
            <v>BRDD161019</v>
          </cell>
          <cell r="AB15745" t="str">
            <v>Sales call carried out for HMR collections</v>
          </cell>
        </row>
        <row r="15746">
          <cell r="A15746">
            <v>44904.701793981498</v>
          </cell>
          <cell r="B15746">
            <v>2800</v>
          </cell>
          <cell r="F15746" t="str">
            <v>CC-00780628</v>
          </cell>
          <cell r="J15746" t="str">
            <v>Sales Call</v>
          </cell>
          <cell r="R15746" t="str">
            <v>BRDD161021</v>
          </cell>
          <cell r="AB15746" t="str">
            <v>Sales call carried out for HMR collections</v>
          </cell>
        </row>
        <row r="15747">
          <cell r="A15747">
            <v>44904.699560185203</v>
          </cell>
          <cell r="B15747">
            <v>4050</v>
          </cell>
          <cell r="F15747" t="str">
            <v>CC-00780619</v>
          </cell>
          <cell r="J15747" t="str">
            <v>Sales Call</v>
          </cell>
          <cell r="R15747" t="str">
            <v>BQJD120016</v>
          </cell>
          <cell r="AB15747" t="str">
            <v>Sales call carried out for HMR collections</v>
          </cell>
        </row>
        <row r="15748">
          <cell r="A15748">
            <v>44904.6971990741</v>
          </cell>
          <cell r="B15748">
            <v>6850</v>
          </cell>
          <cell r="F15748" t="str">
            <v>CC-00780616</v>
          </cell>
          <cell r="J15748" t="str">
            <v>Sales Call</v>
          </cell>
          <cell r="R15748" t="str">
            <v>BPBD200118</v>
          </cell>
          <cell r="AB15748" t="str">
            <v>Sales call carried out for HMR collections</v>
          </cell>
        </row>
        <row r="15749">
          <cell r="A15749">
            <v>44904.693402777797</v>
          </cell>
          <cell r="B15749">
            <v>7595</v>
          </cell>
          <cell r="F15749" t="str">
            <v>CC-00780599</v>
          </cell>
          <cell r="J15749" t="str">
            <v>Sales Call</v>
          </cell>
          <cell r="R15749" t="str">
            <v>BSGD161904</v>
          </cell>
          <cell r="AB15749" t="str">
            <v>Sales call carried out for HMR collections</v>
          </cell>
        </row>
        <row r="15750">
          <cell r="A15750">
            <v>44904.690972222197</v>
          </cell>
          <cell r="B15750">
            <v>2900</v>
          </cell>
          <cell r="F15750" t="str">
            <v>CC-00780594</v>
          </cell>
          <cell r="J15750" t="str">
            <v>Sales Call</v>
          </cell>
          <cell r="R15750" t="str">
            <v>BSGD161898</v>
          </cell>
          <cell r="AB15750" t="str">
            <v>Sales call carried out for HMR collections</v>
          </cell>
        </row>
        <row r="15751">
          <cell r="A15751">
            <v>44904.6874074074</v>
          </cell>
          <cell r="B15751">
            <v>4790</v>
          </cell>
          <cell r="F15751" t="str">
            <v>CC-00780586</v>
          </cell>
          <cell r="J15751" t="str">
            <v>Sales Call</v>
          </cell>
          <cell r="R15751" t="str">
            <v>BRAD160803</v>
          </cell>
          <cell r="AB15751" t="str">
            <v>Sales call carried out for HMR collections</v>
          </cell>
        </row>
        <row r="15752">
          <cell r="A15752">
            <v>44904.684918981497</v>
          </cell>
          <cell r="B15752">
            <v>2595</v>
          </cell>
          <cell r="F15752" t="str">
            <v>CC-00780584</v>
          </cell>
          <cell r="J15752" t="str">
            <v>Sales Call</v>
          </cell>
          <cell r="R15752" t="str">
            <v>BQKD200048</v>
          </cell>
          <cell r="AB15752" t="str">
            <v>Sales call carried out for HMR collections</v>
          </cell>
        </row>
        <row r="15753">
          <cell r="A15753">
            <v>44904.682442129597</v>
          </cell>
          <cell r="B15753">
            <v>4780</v>
          </cell>
          <cell r="F15753" t="str">
            <v>CC-00780580</v>
          </cell>
          <cell r="J15753" t="str">
            <v>Sales Call</v>
          </cell>
          <cell r="R15753" t="str">
            <v>BPLD200068</v>
          </cell>
          <cell r="AB15753" t="str">
            <v>Sales call carried out for HMR collections</v>
          </cell>
        </row>
        <row r="15754">
          <cell r="A15754">
            <v>44904.679861111101</v>
          </cell>
          <cell r="B15754">
            <v>5480</v>
          </cell>
          <cell r="F15754" t="str">
            <v>CC-00780575</v>
          </cell>
          <cell r="J15754" t="str">
            <v>Sales Call</v>
          </cell>
          <cell r="R15754" t="str">
            <v>BQKD200047</v>
          </cell>
          <cell r="AB15754" t="str">
            <v>Sales call carried out for HMR collections</v>
          </cell>
        </row>
        <row r="15755">
          <cell r="A15755">
            <v>44904.676956018498</v>
          </cell>
          <cell r="B15755">
            <v>6476</v>
          </cell>
          <cell r="F15755" t="str">
            <v>CC-00780567</v>
          </cell>
          <cell r="J15755" t="str">
            <v>Sales Call</v>
          </cell>
          <cell r="R15755" t="str">
            <v>BSKD161467</v>
          </cell>
          <cell r="AB15755" t="str">
            <v>Sales call carried out for HMR collections</v>
          </cell>
        </row>
        <row r="15756">
          <cell r="A15756">
            <v>44904.673206018502</v>
          </cell>
          <cell r="B15756">
            <v>3580</v>
          </cell>
          <cell r="F15756" t="str">
            <v>CC-00780561</v>
          </cell>
          <cell r="J15756" t="str">
            <v>Sales Call</v>
          </cell>
          <cell r="R15756" t="str">
            <v>BQID160519</v>
          </cell>
          <cell r="AB15756" t="str">
            <v>Sales call carried out for HMR collections</v>
          </cell>
        </row>
        <row r="15757">
          <cell r="A15757">
            <v>44904.6707523148</v>
          </cell>
          <cell r="B15757">
            <v>6539</v>
          </cell>
          <cell r="F15757" t="str">
            <v>CC-00780553</v>
          </cell>
          <cell r="J15757" t="str">
            <v>Sales Call</v>
          </cell>
          <cell r="R15757" t="str">
            <v>BOID200228</v>
          </cell>
          <cell r="AB15757" t="str">
            <v>Sales call carried out for HMR collections</v>
          </cell>
        </row>
        <row r="15758">
          <cell r="A15758">
            <v>44904.668472222198</v>
          </cell>
          <cell r="B15758">
            <v>3950</v>
          </cell>
          <cell r="F15758" t="str">
            <v>CC-00780550</v>
          </cell>
          <cell r="J15758" t="str">
            <v>Sales Call</v>
          </cell>
          <cell r="R15758" t="str">
            <v>BRAD160816</v>
          </cell>
          <cell r="AB15758" t="str">
            <v>Sales call carried out for HMR collections</v>
          </cell>
        </row>
        <row r="15759">
          <cell r="A15759">
            <v>44904.665162037003</v>
          </cell>
          <cell r="B15759">
            <v>5215</v>
          </cell>
          <cell r="F15759" t="str">
            <v>CC-00780547</v>
          </cell>
          <cell r="J15759" t="str">
            <v>Sales Call</v>
          </cell>
          <cell r="R15759" t="str">
            <v>BRGD161225</v>
          </cell>
          <cell r="AB15759" t="str">
            <v>Sales call carried out for HMR collections</v>
          </cell>
        </row>
        <row r="15760">
          <cell r="A15760">
            <v>44904.662777777798</v>
          </cell>
          <cell r="B15760">
            <v>9850</v>
          </cell>
          <cell r="F15760" t="str">
            <v>CC-00780544</v>
          </cell>
          <cell r="J15760" t="str">
            <v>Sales Call</v>
          </cell>
          <cell r="R15760" t="str">
            <v>BRBD160892</v>
          </cell>
          <cell r="AB15760" t="str">
            <v>Sales call carried out for HMR collections</v>
          </cell>
        </row>
        <row r="15761">
          <cell r="A15761">
            <v>44904.660231481503</v>
          </cell>
          <cell r="B15761">
            <v>11064</v>
          </cell>
          <cell r="F15761" t="str">
            <v>CC-00780537</v>
          </cell>
          <cell r="J15761" t="str">
            <v>Sales Call</v>
          </cell>
          <cell r="R15761" t="str">
            <v>BRBD160901</v>
          </cell>
          <cell r="AB15761" t="str">
            <v>Sales call carried out for HMR collections</v>
          </cell>
        </row>
        <row r="15762">
          <cell r="A15762">
            <v>44904.657569444404</v>
          </cell>
          <cell r="B15762">
            <v>3000</v>
          </cell>
          <cell r="F15762" t="str">
            <v>CC-00780531</v>
          </cell>
          <cell r="J15762" t="str">
            <v>Sales Call</v>
          </cell>
          <cell r="R15762" t="str">
            <v>BRED161124</v>
          </cell>
          <cell r="AB15762" t="str">
            <v>Sales call carried out for HMR collections</v>
          </cell>
        </row>
        <row r="15763">
          <cell r="A15763">
            <v>44904.654652777797</v>
          </cell>
          <cell r="B15763">
            <v>3262</v>
          </cell>
          <cell r="F15763" t="str">
            <v>CC-00780523</v>
          </cell>
          <cell r="J15763" t="str">
            <v>Sales Call</v>
          </cell>
          <cell r="R15763" t="str">
            <v>BQLD160182</v>
          </cell>
          <cell r="AB15763" t="str">
            <v>Sales call carried out for HMR collections</v>
          </cell>
        </row>
        <row r="15764">
          <cell r="A15764">
            <v>44904.6506828704</v>
          </cell>
          <cell r="B15764">
            <v>8100</v>
          </cell>
          <cell r="F15764" t="str">
            <v>CC-00780504</v>
          </cell>
          <cell r="J15764" t="str">
            <v>Sales Call</v>
          </cell>
          <cell r="R15764" t="str">
            <v>BQGD230029</v>
          </cell>
          <cell r="AB15764" t="str">
            <v>Sales call carried out for HMR collections</v>
          </cell>
        </row>
        <row r="15765">
          <cell r="A15765">
            <v>44904.6471296296</v>
          </cell>
          <cell r="B15765">
            <v>1372</v>
          </cell>
          <cell r="F15765" t="str">
            <v>CC-00780485</v>
          </cell>
          <cell r="J15765" t="str">
            <v>Sales Call</v>
          </cell>
          <cell r="R15765" t="str">
            <v>BRCD160984</v>
          </cell>
          <cell r="AB15765" t="str">
            <v>Sales call carried out for HMR collections</v>
          </cell>
        </row>
        <row r="15766">
          <cell r="A15766">
            <v>44904.541655092602</v>
          </cell>
          <cell r="B15766">
            <v>0</v>
          </cell>
          <cell r="F15766" t="str">
            <v>CC-00780160</v>
          </cell>
          <cell r="J15766" t="str">
            <v>Commissioning</v>
          </cell>
          <cell r="R15766" t="str">
            <v>SN22T002535</v>
          </cell>
          <cell r="AB15766" t="str">
            <v>Commissioning done</v>
          </cell>
        </row>
        <row r="15767">
          <cell r="A15767">
            <v>44904.537928240701</v>
          </cell>
          <cell r="B15767">
            <v>8930</v>
          </cell>
          <cell r="F15767" t="str">
            <v>CC-00780149</v>
          </cell>
          <cell r="J15767" t="str">
            <v>Complaint - Running With Problem</v>
          </cell>
          <cell r="R15767" t="str">
            <v>BRGD161233</v>
          </cell>
          <cell r="AB15767" t="str">
            <v>Attend the site for complain of oil leakage from discharge hose so change tha same from customer stock. After that found running ok.</v>
          </cell>
        </row>
        <row r="15768">
          <cell r="A15768">
            <v>44904.5300810185</v>
          </cell>
          <cell r="B15768">
            <v>12663</v>
          </cell>
          <cell r="F15768" t="str">
            <v>CC-00780124</v>
          </cell>
          <cell r="J15768" t="str">
            <v>General Service</v>
          </cell>
          <cell r="R15768" t="str">
            <v>BSAS036940</v>
          </cell>
          <cell r="AB15768" t="str">
            <v>Attend the site for general visit so check and found service time due so advice customer to arrange parts. Quotation shared with customer</v>
          </cell>
        </row>
        <row r="15769">
          <cell r="A15769">
            <v>44904.517627314803</v>
          </cell>
          <cell r="B15769">
            <v>4003</v>
          </cell>
          <cell r="F15769" t="str">
            <v>CC-00780071</v>
          </cell>
          <cell r="J15769" t="str">
            <v>Complaint - Running With Problem</v>
          </cell>
          <cell r="R15769" t="str">
            <v>BSBC375571</v>
          </cell>
          <cell r="AB15769" t="str">
            <v>Attend the site for not working so check and found PLC faulty and need to be change with new one also service time over due. Advice customer to arrange parts for service quotation shared with customer.</v>
          </cell>
        </row>
        <row r="15770">
          <cell r="A15770">
            <v>44904.508379629602</v>
          </cell>
          <cell r="B15770">
            <v>14388</v>
          </cell>
          <cell r="F15770" t="str">
            <v>CC-00780040</v>
          </cell>
          <cell r="J15770" t="str">
            <v>General Service</v>
          </cell>
          <cell r="R15770" t="str">
            <v>BSGC376577</v>
          </cell>
          <cell r="AB15770" t="str">
            <v>Attend the site for general visit so check and found service time over due to advice customer to arrange parts. Quotation shared with customer.</v>
          </cell>
        </row>
        <row r="15771">
          <cell r="A15771">
            <v>44904.293773148202</v>
          </cell>
          <cell r="B15771">
            <v>36905</v>
          </cell>
          <cell r="F15771" t="str">
            <v>CC-00779773</v>
          </cell>
          <cell r="J15771" t="str">
            <v>Schedule Service - AMC</v>
          </cell>
          <cell r="R15771" t="str">
            <v>BQBS030091</v>
          </cell>
          <cell r="AB15771" t="str">
            <v>AMC visit already done on dated 08-12-2022 for Schedule services having call tracking number CC-00778888</v>
          </cell>
        </row>
        <row r="15772">
          <cell r="A15772">
            <v>44904.293622685203</v>
          </cell>
          <cell r="B15772">
            <v>29170</v>
          </cell>
          <cell r="F15772" t="str">
            <v>CC-00779772</v>
          </cell>
          <cell r="J15772" t="str">
            <v>Schedule Service - AMC</v>
          </cell>
          <cell r="R15772" t="str">
            <v>BSJS035917</v>
          </cell>
          <cell r="AB15772" t="str">
            <v>AMC visit done</v>
          </cell>
        </row>
        <row r="15773">
          <cell r="A15773">
            <v>44904.293483796297</v>
          </cell>
          <cell r="B15773">
            <v>21749</v>
          </cell>
          <cell r="F15773" t="str">
            <v>CC-00779771</v>
          </cell>
          <cell r="J15773" t="str">
            <v>Schedule Service - AMC</v>
          </cell>
          <cell r="R15773" t="str">
            <v>BSDS037710</v>
          </cell>
          <cell r="AB15773" t="str">
            <v>AMC visit already done on dated 16-11-2022 for Schedule services having call tracking number CC-00758630</v>
          </cell>
        </row>
        <row r="15774">
          <cell r="A15774">
            <v>44904.291365740697</v>
          </cell>
          <cell r="B15774">
            <v>10319</v>
          </cell>
          <cell r="F15774" t="str">
            <v>CC-00779757</v>
          </cell>
          <cell r="J15774" t="str">
            <v>Schedule Service - AMC</v>
          </cell>
          <cell r="R15774" t="str">
            <v>BUAS033580</v>
          </cell>
          <cell r="AB15774" t="str">
            <v>AMC visit done</v>
          </cell>
        </row>
        <row r="15775">
          <cell r="A15775">
            <v>44904.289120370398</v>
          </cell>
          <cell r="B15775">
            <v>19409</v>
          </cell>
          <cell r="F15775" t="str">
            <v>CC-00779741</v>
          </cell>
          <cell r="J15775" t="str">
            <v>Schedule Service - AMC</v>
          </cell>
          <cell r="R15775" t="str">
            <v>BSHS038806</v>
          </cell>
          <cell r="AB15775" t="str">
            <v>AMC visit already done on dated 08-12-2022 for Schedule services having call tracking number CC-00778920</v>
          </cell>
        </row>
        <row r="15776">
          <cell r="A15776">
            <v>44903.741655092599</v>
          </cell>
          <cell r="B15776">
            <v>4510</v>
          </cell>
          <cell r="F15776" t="str">
            <v>CC-00779544</v>
          </cell>
          <cell r="J15776" t="str">
            <v>Sales Call</v>
          </cell>
          <cell r="R15776" t="str">
            <v>BQCD160106</v>
          </cell>
          <cell r="AB15776" t="str">
            <v>Sales call carried out for HMR collection</v>
          </cell>
        </row>
        <row r="15777">
          <cell r="A15777">
            <v>44903.738912036999</v>
          </cell>
          <cell r="B15777">
            <v>6620</v>
          </cell>
          <cell r="F15777" t="str">
            <v>CC-00779534</v>
          </cell>
          <cell r="J15777" t="str">
            <v>Sales Call</v>
          </cell>
          <cell r="R15777" t="str">
            <v>BPHD160162</v>
          </cell>
          <cell r="AB15777" t="str">
            <v>Sales call carried out for HMR collection</v>
          </cell>
        </row>
        <row r="15778">
          <cell r="A15778">
            <v>44903.734675925902</v>
          </cell>
          <cell r="B15778">
            <v>8080</v>
          </cell>
          <cell r="F15778" t="str">
            <v>CC-00779522</v>
          </cell>
          <cell r="J15778" t="str">
            <v>Sales Call</v>
          </cell>
          <cell r="R15778" t="str">
            <v>BSKD161477</v>
          </cell>
          <cell r="AB15778" t="str">
            <v>Sales call carried out for HMR collection</v>
          </cell>
        </row>
        <row r="15779">
          <cell r="A15779">
            <v>44903.730844907397</v>
          </cell>
          <cell r="B15779">
            <v>8212</v>
          </cell>
          <cell r="F15779" t="str">
            <v>CC-00779513</v>
          </cell>
          <cell r="J15779" t="str">
            <v>Sales Call</v>
          </cell>
          <cell r="R15779" t="str">
            <v>BQKD160076</v>
          </cell>
          <cell r="AB15779" t="str">
            <v>Sales call carried out for HMR collection</v>
          </cell>
        </row>
        <row r="15780">
          <cell r="A15780">
            <v>44903.728252314802</v>
          </cell>
          <cell r="B15780">
            <v>7162</v>
          </cell>
          <cell r="F15780" t="str">
            <v>CC-00779505</v>
          </cell>
          <cell r="J15780" t="str">
            <v>Sales Call</v>
          </cell>
          <cell r="R15780" t="str">
            <v>BNDD160224</v>
          </cell>
          <cell r="AB15780" t="str">
            <v>Sales call carried out for HMR collection</v>
          </cell>
        </row>
        <row r="15781">
          <cell r="A15781">
            <v>44903.725937499999</v>
          </cell>
          <cell r="B15781">
            <v>14766</v>
          </cell>
          <cell r="F15781" t="str">
            <v>CC-00779501</v>
          </cell>
          <cell r="J15781" t="str">
            <v>Sales Call</v>
          </cell>
          <cell r="R15781" t="str">
            <v>BPJD200007</v>
          </cell>
          <cell r="AB15781" t="str">
            <v>Sales call carried out for HMR collection</v>
          </cell>
        </row>
        <row r="15782">
          <cell r="A15782">
            <v>44903.723182870403</v>
          </cell>
          <cell r="B15782">
            <v>3848</v>
          </cell>
          <cell r="F15782" t="str">
            <v>CC-00779495</v>
          </cell>
          <cell r="J15782" t="str">
            <v>Sales Call</v>
          </cell>
          <cell r="R15782" t="str">
            <v>BSFD161830</v>
          </cell>
          <cell r="AB15782" t="str">
            <v>Sales call carried out for HMR collection</v>
          </cell>
        </row>
        <row r="15783">
          <cell r="A15783">
            <v>44903.714108796303</v>
          </cell>
          <cell r="B15783">
            <v>5250</v>
          </cell>
          <cell r="F15783" t="str">
            <v>CC-00779465</v>
          </cell>
          <cell r="J15783" t="str">
            <v>Sales Call</v>
          </cell>
          <cell r="R15783" t="str">
            <v>BTGL160455</v>
          </cell>
          <cell r="AB15783" t="str">
            <v>Sales call carried out for HMR collection</v>
          </cell>
        </row>
        <row r="15784">
          <cell r="A15784">
            <v>44903.7116087963</v>
          </cell>
          <cell r="B15784">
            <v>1080</v>
          </cell>
          <cell r="F15784" t="str">
            <v>CC-00779456</v>
          </cell>
          <cell r="J15784" t="str">
            <v>Sales Call</v>
          </cell>
          <cell r="R15784" t="str">
            <v>BTKD162083</v>
          </cell>
          <cell r="AB15784" t="str">
            <v>Sales call carried out for HMR collection</v>
          </cell>
        </row>
        <row r="15785">
          <cell r="A15785">
            <v>44903.708935185197</v>
          </cell>
          <cell r="B15785">
            <v>5725</v>
          </cell>
          <cell r="F15785" t="str">
            <v>CC-00779452</v>
          </cell>
          <cell r="J15785" t="str">
            <v>Sales Call</v>
          </cell>
          <cell r="R15785" t="str">
            <v>BTGD162289</v>
          </cell>
          <cell r="AB15785" t="str">
            <v>Sales call carried out for HMR collection</v>
          </cell>
        </row>
        <row r="15786">
          <cell r="A15786">
            <v>44903.706307870401</v>
          </cell>
          <cell r="B15786">
            <v>3170</v>
          </cell>
          <cell r="F15786" t="str">
            <v>CC-00779446</v>
          </cell>
          <cell r="J15786" t="str">
            <v>Sales Call</v>
          </cell>
          <cell r="R15786" t="str">
            <v>BSHD200586</v>
          </cell>
          <cell r="AB15786" t="str">
            <v>Sales call carried out for HMR collection</v>
          </cell>
        </row>
        <row r="15787">
          <cell r="A15787">
            <v>44903.696655092601</v>
          </cell>
          <cell r="B15787">
            <v>280</v>
          </cell>
          <cell r="F15787" t="str">
            <v>CC-00779415</v>
          </cell>
          <cell r="J15787" t="str">
            <v>Sales Call</v>
          </cell>
          <cell r="R15787" t="str">
            <v>BVCD163165</v>
          </cell>
          <cell r="AB15787" t="str">
            <v>Sales call carried out for HMR collection</v>
          </cell>
        </row>
        <row r="15788">
          <cell r="A15788">
            <v>44903.693043981497</v>
          </cell>
          <cell r="B15788">
            <v>430</v>
          </cell>
          <cell r="F15788" t="str">
            <v>CC-00779401</v>
          </cell>
          <cell r="J15788" t="str">
            <v>Sales Call</v>
          </cell>
          <cell r="R15788" t="str">
            <v>BVED231179</v>
          </cell>
          <cell r="AB15788" t="str">
            <v>Sales call carried out for HMR collection</v>
          </cell>
        </row>
        <row r="15789">
          <cell r="A15789">
            <v>44903.6886689815</v>
          </cell>
          <cell r="B15789">
            <v>496</v>
          </cell>
          <cell r="F15789" t="str">
            <v>CC-00779387</v>
          </cell>
          <cell r="J15789" t="str">
            <v>Sales Call</v>
          </cell>
          <cell r="R15789" t="str">
            <v>BVAD121386</v>
          </cell>
          <cell r="AB15789" t="str">
            <v>Sales call carried out for HMR collection</v>
          </cell>
        </row>
        <row r="15790">
          <cell r="A15790">
            <v>44903.684814814798</v>
          </cell>
          <cell r="B15790">
            <v>784</v>
          </cell>
          <cell r="F15790" t="str">
            <v>CC-00779377</v>
          </cell>
          <cell r="J15790" t="str">
            <v>Sales Call</v>
          </cell>
          <cell r="R15790" t="str">
            <v>BVKD163010</v>
          </cell>
          <cell r="AB15790" t="str">
            <v>Sales call carried out for HMR collection</v>
          </cell>
        </row>
        <row r="15791">
          <cell r="A15791">
            <v>44903.6811689815</v>
          </cell>
          <cell r="B15791">
            <v>500</v>
          </cell>
          <cell r="F15791" t="str">
            <v>CC-00779366</v>
          </cell>
          <cell r="J15791" t="str">
            <v>Sales Call</v>
          </cell>
          <cell r="R15791" t="str">
            <v>BTGD120943</v>
          </cell>
          <cell r="AB15791" t="str">
            <v>Sales call carried out for HMR collection</v>
          </cell>
        </row>
        <row r="15792">
          <cell r="A15792">
            <v>44903.677870370397</v>
          </cell>
          <cell r="B15792">
            <v>587</v>
          </cell>
          <cell r="F15792" t="str">
            <v>CC-00779357</v>
          </cell>
          <cell r="J15792" t="str">
            <v>Sales Call</v>
          </cell>
          <cell r="R15792" t="str">
            <v>BUAD121111</v>
          </cell>
          <cell r="AB15792" t="str">
            <v>Sales call carried out for HMR collection</v>
          </cell>
        </row>
        <row r="15793">
          <cell r="A15793">
            <v>44903.674768518496</v>
          </cell>
          <cell r="B15793">
            <v>452</v>
          </cell>
          <cell r="F15793" t="str">
            <v>CC-00779341</v>
          </cell>
          <cell r="J15793" t="str">
            <v>Sales Call</v>
          </cell>
          <cell r="R15793" t="str">
            <v>BVJD162957</v>
          </cell>
          <cell r="AB15793" t="str">
            <v>Sales call carried out for HMR collection</v>
          </cell>
        </row>
        <row r="15794">
          <cell r="A15794">
            <v>44903.671643518501</v>
          </cell>
          <cell r="B15794">
            <v>1410</v>
          </cell>
          <cell r="F15794" t="str">
            <v>CC-00779326</v>
          </cell>
          <cell r="J15794" t="str">
            <v>Sales Call</v>
          </cell>
          <cell r="R15794" t="str">
            <v>BUED220691</v>
          </cell>
          <cell r="AB15794" t="str">
            <v>Sales call carried out for HMR collection</v>
          </cell>
        </row>
        <row r="15795">
          <cell r="A15795">
            <v>44903.668576388904</v>
          </cell>
          <cell r="B15795">
            <v>730</v>
          </cell>
          <cell r="F15795" t="str">
            <v>CC-00779319</v>
          </cell>
          <cell r="J15795" t="str">
            <v>Sales Call</v>
          </cell>
          <cell r="R15795" t="str">
            <v>BUID162940</v>
          </cell>
          <cell r="AB15795" t="str">
            <v>Sales call carried out for HMR collection</v>
          </cell>
        </row>
        <row r="15796">
          <cell r="A15796">
            <v>44903.6653703704</v>
          </cell>
          <cell r="B15796">
            <v>471</v>
          </cell>
          <cell r="F15796" t="str">
            <v>CC-00779307</v>
          </cell>
          <cell r="J15796" t="str">
            <v>Sales Call</v>
          </cell>
          <cell r="R15796" t="str">
            <v>BUFL152860</v>
          </cell>
          <cell r="AB15796" t="str">
            <v>Sales call carried out for HMR collection</v>
          </cell>
        </row>
        <row r="15797">
          <cell r="A15797">
            <v>44903.654571759304</v>
          </cell>
          <cell r="B15797">
            <v>1990</v>
          </cell>
          <cell r="F15797" t="str">
            <v>CC-00779289</v>
          </cell>
          <cell r="J15797" t="str">
            <v>Sales Call</v>
          </cell>
          <cell r="R15797" t="str">
            <v>BUGD162852</v>
          </cell>
          <cell r="AB15797" t="str">
            <v>Sales call carried out for HMR collection</v>
          </cell>
        </row>
        <row r="15798">
          <cell r="A15798">
            <v>44903.650775463</v>
          </cell>
          <cell r="B15798">
            <v>1940</v>
          </cell>
          <cell r="F15798" t="str">
            <v>CC-00779280</v>
          </cell>
          <cell r="J15798" t="str">
            <v>Sales Call</v>
          </cell>
          <cell r="R15798" t="str">
            <v>BUGD162826</v>
          </cell>
          <cell r="AB15798" t="str">
            <v>Sales call carried out for HMR collection</v>
          </cell>
        </row>
        <row r="15799">
          <cell r="A15799">
            <v>44903.648090277798</v>
          </cell>
          <cell r="B15799">
            <v>2214</v>
          </cell>
          <cell r="F15799" t="str">
            <v>CC-00779273</v>
          </cell>
          <cell r="J15799" t="str">
            <v>Schedule Service</v>
          </cell>
          <cell r="R15799" t="str">
            <v>BUGC373215</v>
          </cell>
          <cell r="AB15799" t="str">
            <v>Today we attend the customer site for general service so we change parts 1 air filter 2 oil filter 3 grease than start machine running ok</v>
          </cell>
        </row>
        <row r="15800">
          <cell r="A15800">
            <v>44903.644884259302</v>
          </cell>
          <cell r="B15800">
            <v>1118</v>
          </cell>
          <cell r="F15800" t="str">
            <v>CC-00779267</v>
          </cell>
          <cell r="J15800" t="str">
            <v>Sales Call</v>
          </cell>
          <cell r="R15800" t="str">
            <v>BUDD220683</v>
          </cell>
          <cell r="AB15800" t="str">
            <v>Sales call carried out for HMR collection</v>
          </cell>
        </row>
        <row r="15801">
          <cell r="A15801">
            <v>44903.637071759302</v>
          </cell>
          <cell r="B15801">
            <v>1339</v>
          </cell>
          <cell r="F15801" t="str">
            <v>CC-00779239</v>
          </cell>
          <cell r="J15801" t="str">
            <v>Sales Call</v>
          </cell>
          <cell r="R15801" t="str">
            <v>BUBD162649</v>
          </cell>
          <cell r="AB15801" t="str">
            <v>Sales call carried out for HMR collection</v>
          </cell>
        </row>
        <row r="15802">
          <cell r="A15802">
            <v>44903.634502314802</v>
          </cell>
          <cell r="B15802">
            <v>1500</v>
          </cell>
          <cell r="F15802" t="str">
            <v>CC-00779231</v>
          </cell>
          <cell r="J15802" t="str">
            <v>Sales Call</v>
          </cell>
          <cell r="R15802" t="str">
            <v>BUJD162460</v>
          </cell>
          <cell r="AB15802" t="str">
            <v>Sales call carried out for HMR collection</v>
          </cell>
        </row>
        <row r="15803">
          <cell r="A15803">
            <v>44903.631712962997</v>
          </cell>
          <cell r="B15803">
            <v>3175</v>
          </cell>
          <cell r="F15803" t="str">
            <v>CC-00779224</v>
          </cell>
          <cell r="J15803" t="str">
            <v>Sales Call</v>
          </cell>
          <cell r="R15803" t="str">
            <v>BUAD162625</v>
          </cell>
          <cell r="AB15803" t="str">
            <v>Sales call carried out for HMR collection</v>
          </cell>
        </row>
        <row r="15804">
          <cell r="A15804">
            <v>44903.627083333296</v>
          </cell>
          <cell r="B15804">
            <v>3390</v>
          </cell>
          <cell r="F15804" t="str">
            <v>CC-00779211</v>
          </cell>
          <cell r="J15804" t="str">
            <v>Sales Call</v>
          </cell>
          <cell r="R15804" t="str">
            <v>BULD162561</v>
          </cell>
          <cell r="AB15804" t="str">
            <v>Sales call carried out for HMR collection</v>
          </cell>
        </row>
        <row r="15805">
          <cell r="A15805">
            <v>44903.623148148101</v>
          </cell>
          <cell r="B15805">
            <v>950</v>
          </cell>
          <cell r="F15805" t="str">
            <v>CC-00779199</v>
          </cell>
          <cell r="J15805" t="str">
            <v>Sales Call</v>
          </cell>
          <cell r="R15805" t="str">
            <v>BTID162377</v>
          </cell>
          <cell r="AB15805" t="str">
            <v>Sales call carried out for HMR collection</v>
          </cell>
        </row>
        <row r="15806">
          <cell r="A15806">
            <v>44903.619050925903</v>
          </cell>
          <cell r="B15806">
            <v>1260</v>
          </cell>
          <cell r="F15806" t="str">
            <v>CC-00779186</v>
          </cell>
          <cell r="J15806" t="str">
            <v>Sales Call</v>
          </cell>
          <cell r="R15806" t="str">
            <v>BTID162392</v>
          </cell>
          <cell r="AB15806" t="str">
            <v>Sales call carried out for HMR collection</v>
          </cell>
        </row>
        <row r="15807">
          <cell r="A15807">
            <v>44903.615902777798</v>
          </cell>
          <cell r="B15807">
            <v>2220</v>
          </cell>
          <cell r="F15807" t="str">
            <v>CC-00779178</v>
          </cell>
          <cell r="J15807" t="str">
            <v>Sales Call</v>
          </cell>
          <cell r="R15807" t="str">
            <v>BTGD162296</v>
          </cell>
          <cell r="AB15807" t="str">
            <v>Sales call carried out for HMR collection</v>
          </cell>
        </row>
        <row r="15808">
          <cell r="A15808">
            <v>44903.511631944399</v>
          </cell>
          <cell r="B15808">
            <v>37773</v>
          </cell>
          <cell r="F15808" t="str">
            <v>CC-00778951</v>
          </cell>
          <cell r="J15808" t="str">
            <v>General Service</v>
          </cell>
          <cell r="R15808" t="str">
            <v>BMIS031759</v>
          </cell>
          <cell r="AB15808" t="str">
            <v>Attend the site for courtesy visit so attend and check unit found running ok.</v>
          </cell>
        </row>
        <row r="15809">
          <cell r="A15809">
            <v>44903.504537036999</v>
          </cell>
          <cell r="B15809">
            <v>5007</v>
          </cell>
          <cell r="F15809" t="str">
            <v>CC-00778938</v>
          </cell>
          <cell r="J15809" t="str">
            <v>Schedule Service</v>
          </cell>
          <cell r="R15809" t="str">
            <v>BVKS048107</v>
          </cell>
          <cell r="AB15809" t="str">
            <v>Attend the site for schedule services so change the air filter, oil filter and toup 2 liter UT SYNTHETIC oil</v>
          </cell>
        </row>
        <row r="15810">
          <cell r="A15810">
            <v>44903.502812500003</v>
          </cell>
          <cell r="B15810">
            <v>2100</v>
          </cell>
          <cell r="F15810" t="str">
            <v>CC-00778931</v>
          </cell>
          <cell r="J15810" t="str">
            <v>Schedule Service</v>
          </cell>
          <cell r="R15810" t="str">
            <v>BVKC374485</v>
          </cell>
          <cell r="AB15810" t="str">
            <v>Today we attend the customer site for general service so we change parts 1 air filter 2 oil filter than start machine running ok</v>
          </cell>
        </row>
        <row r="15811">
          <cell r="A15811">
            <v>44903.498599537001</v>
          </cell>
          <cell r="B15811">
            <v>19409</v>
          </cell>
          <cell r="F15811" t="str">
            <v>CC-00778920</v>
          </cell>
          <cell r="J15811" t="str">
            <v>General Service</v>
          </cell>
          <cell r="R15811" t="str">
            <v>BSHS038806</v>
          </cell>
          <cell r="AB15811" t="str">
            <v>Courtesy visit done</v>
          </cell>
        </row>
        <row r="15812">
          <cell r="A15812">
            <v>44903.482118055603</v>
          </cell>
          <cell r="B15812">
            <v>36905</v>
          </cell>
          <cell r="F15812" t="str">
            <v>CC-00778888</v>
          </cell>
          <cell r="J15812" t="str">
            <v>Schedule Service</v>
          </cell>
          <cell r="R15812" t="str">
            <v>BQBS030091</v>
          </cell>
          <cell r="AB15812" t="str">
            <v>Attend the site for schedule services so change Air filter, oil filter, separator, Intake valve kit, solenoid valve kit, actuator kit, BDV kit and MPV kit</v>
          </cell>
        </row>
        <row r="15813">
          <cell r="A15813">
            <v>44903.480706018498</v>
          </cell>
          <cell r="B15813">
            <v>3596</v>
          </cell>
          <cell r="F15813" t="str">
            <v>CC-00778884</v>
          </cell>
          <cell r="J15813" t="str">
            <v>General Service</v>
          </cell>
          <cell r="R15813" t="str">
            <v>BVAS038005</v>
          </cell>
          <cell r="AB15813" t="str">
            <v>Attend the site for courtesy visit so attend and check unit found running ok.</v>
          </cell>
        </row>
        <row r="15814">
          <cell r="A15814">
            <v>44903.470578703702</v>
          </cell>
          <cell r="B15814">
            <v>496</v>
          </cell>
          <cell r="F15814" t="str">
            <v>CC-00778867</v>
          </cell>
          <cell r="J15814" t="str">
            <v>Sales Call</v>
          </cell>
          <cell r="R15814" t="str">
            <v>BUCD121174</v>
          </cell>
          <cell r="AB15814"/>
        </row>
        <row r="15815">
          <cell r="A15815">
            <v>44903.4675810185</v>
          </cell>
          <cell r="B15815">
            <v>375</v>
          </cell>
          <cell r="F15815" t="str">
            <v>CC-00778861</v>
          </cell>
          <cell r="J15815" t="str">
            <v>Sales Call</v>
          </cell>
          <cell r="R15815" t="str">
            <v>BUID121299</v>
          </cell>
          <cell r="AB15815"/>
        </row>
        <row r="15816">
          <cell r="A15816">
            <v>44903.464756944399</v>
          </cell>
          <cell r="B15816">
            <v>509</v>
          </cell>
          <cell r="F15816" t="str">
            <v>CC-00778852</v>
          </cell>
          <cell r="J15816" t="str">
            <v>Sales Call</v>
          </cell>
          <cell r="R15816" t="str">
            <v>BUHD121280</v>
          </cell>
          <cell r="AB15816"/>
        </row>
        <row r="15817">
          <cell r="A15817">
            <v>44903.4618402778</v>
          </cell>
          <cell r="B15817">
            <v>755</v>
          </cell>
          <cell r="F15817" t="str">
            <v>CC-00778844</v>
          </cell>
          <cell r="J15817" t="str">
            <v>Sales Call</v>
          </cell>
          <cell r="R15817" t="str">
            <v>BUCD230856</v>
          </cell>
          <cell r="AB15817"/>
        </row>
        <row r="15818">
          <cell r="A15818">
            <v>44903.458379629599</v>
          </cell>
          <cell r="B15818">
            <v>2638</v>
          </cell>
          <cell r="F15818" t="str">
            <v>CC-00778839</v>
          </cell>
          <cell r="J15818" t="str">
            <v>Sales Call</v>
          </cell>
          <cell r="R15818" t="str">
            <v>BUAL160585</v>
          </cell>
          <cell r="AB15818"/>
        </row>
        <row r="15819">
          <cell r="A15819">
            <v>44903.280636574098</v>
          </cell>
          <cell r="B15819">
            <v>39020</v>
          </cell>
          <cell r="F15819" t="str">
            <v>CC-00778618</v>
          </cell>
          <cell r="J15819" t="str">
            <v>Schedule Service - AMC</v>
          </cell>
          <cell r="R15819" t="str">
            <v>BLGS040582</v>
          </cell>
          <cell r="AB15819" t="str">
            <v>Attend the site for AMC visit so check and found service time near to due. So advance customer to arrange parts. Quotation shared with customer.</v>
          </cell>
        </row>
        <row r="15820">
          <cell r="A15820">
            <v>44902.6879513889</v>
          </cell>
          <cell r="B15820">
            <v>1790</v>
          </cell>
          <cell r="F15820" t="str">
            <v>CC-00778369</v>
          </cell>
          <cell r="J15820" t="str">
            <v>General Service</v>
          </cell>
          <cell r="R15820" t="str">
            <v>BUAD162634</v>
          </cell>
          <cell r="AB15820" t="str">
            <v>Attend the site for unit health checkup, during campaign we have inspected the the unit, air filter kit compressor side and engine side found in ok condition, compressor oil level-engine oil level and coolant level was in ok level. Engine mounting, airend mounting, separator tank mounting and compressor mounting, avm were are in ok condition. Running condition of the unit is in normal condition and all parameters are in working in proper condition.</v>
          </cell>
        </row>
        <row r="15821">
          <cell r="A15821">
            <v>44902.686793981498</v>
          </cell>
          <cell r="B15821">
            <v>318060</v>
          </cell>
          <cell r="F15821" t="str">
            <v>CC-00778364</v>
          </cell>
          <cell r="J15821" t="str">
            <v>General Service</v>
          </cell>
          <cell r="R15821" t="str">
            <v>BUAD162630</v>
          </cell>
          <cell r="AB15821" t="str">
            <v>Attend the site for unit health checkup, during campaign we have inspected the the unit, air filter kit compressor side and engine side found in ok condition, compressor oil level-engine oil level and coolant level was in ok level. Engine mounting, airend mounting, separator tank mounting and compressor mounting, avm were are in ok condition. Running condition of the unit is in normal condition and all parameters are in working in proper condition.</v>
          </cell>
        </row>
        <row r="15822">
          <cell r="A15822">
            <v>44902.685555555603</v>
          </cell>
          <cell r="B15822">
            <v>5540</v>
          </cell>
          <cell r="F15822" t="str">
            <v>CC-00778357</v>
          </cell>
          <cell r="J15822" t="str">
            <v>General Service</v>
          </cell>
          <cell r="R15822" t="str">
            <v>BUKD162535</v>
          </cell>
          <cell r="AB15822" t="str">
            <v>Attend the site for unit health checkup, during campaign we have inspected the the unit, air filter kit compressor side and engine side found in ok condition, compressor oil level-engine oil level and coolant level was in ok level. Engine mounting, airend mounting, separator tank mounting and compressor mounting, avm were are in ok condition. Running condition of the unit is in normal condition and all parameters are in working in proper condition.</v>
          </cell>
        </row>
        <row r="15823">
          <cell r="A15823">
            <v>44902.684374999997</v>
          </cell>
          <cell r="B15823">
            <v>5870</v>
          </cell>
          <cell r="F15823" t="str">
            <v>CC-00778353</v>
          </cell>
          <cell r="J15823" t="str">
            <v>General Service</v>
          </cell>
          <cell r="R15823" t="str">
            <v>BTDD162186</v>
          </cell>
          <cell r="AB15823" t="str">
            <v>Attend the site for unit health checkup, during campaign we have inspected the the unit, air filter kit compressor side and engine side found in ok condition, compressor oil level-engine oil level and coolant level was in ok level. Engine mounting, airend mounting, separator tank mounting and compressor mounting, avm were are in ok condition. Running condition of the unit is in normal condition and all parameters are in working in proper condition.</v>
          </cell>
        </row>
        <row r="15824">
          <cell r="A15824">
            <v>44902.682523148098</v>
          </cell>
          <cell r="B15824">
            <v>5155</v>
          </cell>
          <cell r="F15824" t="str">
            <v>CC-00778349</v>
          </cell>
          <cell r="J15824" t="str">
            <v>General Service</v>
          </cell>
          <cell r="R15824" t="str">
            <v>BTCD162149</v>
          </cell>
          <cell r="AB15824" t="str">
            <v>Attend the site for unit health checkup, during campaign we have inspected the the unit, air filter kit compressor side and engine side found in ok condition, compressor oil level-engine oil level and coolant level was in ok level. Engine mounting, airend mounting, separator tank mounting and compressor mounting, avm were are in ok condition. Running condition of the unit is in normal condition and all parameters are in working in proper condition.</v>
          </cell>
        </row>
        <row r="15825">
          <cell r="A15825">
            <v>44902.605196759301</v>
          </cell>
          <cell r="B15825">
            <v>125</v>
          </cell>
          <cell r="F15825" t="str">
            <v>CC-00778150</v>
          </cell>
          <cell r="J15825" t="str">
            <v>General Service</v>
          </cell>
          <cell r="R15825" t="str">
            <v>BVGD163308</v>
          </cell>
          <cell r="AB15825" t="str">
            <v>Attend the site for unit health checkup, during campaign we have inspected the the unit, air filter kit compressor side and engine side found in ok condition, compressor oil level-engine oil level and coolant level was in ok level. Engine mounting, airend mounting, separator tank mounting and compressor mounting, avm were are in ok condition. Running condition of the unit is in normal condition and all parameters are in working in proper condition.</v>
          </cell>
        </row>
        <row r="15826">
          <cell r="A15826">
            <v>44902.581886574102</v>
          </cell>
          <cell r="B15826">
            <v>8915</v>
          </cell>
          <cell r="F15826" t="str">
            <v>CC-00778100</v>
          </cell>
          <cell r="J15826" t="str">
            <v>Complaint - Running With Problem</v>
          </cell>
          <cell r="R15826" t="str">
            <v>BSGC376585</v>
          </cell>
          <cell r="AB15826" t="str">
            <v>We tite separator and start for check unit running well because oil leakage from separator oring.</v>
          </cell>
        </row>
        <row r="15827">
          <cell r="A15827">
            <v>44902.502129629604</v>
          </cell>
          <cell r="B15827">
            <v>3930</v>
          </cell>
          <cell r="F15827" t="str">
            <v>CC-00777921</v>
          </cell>
          <cell r="J15827" t="str">
            <v>Sales Call</v>
          </cell>
          <cell r="R15827" t="str">
            <v>BULL160564</v>
          </cell>
          <cell r="AB15827"/>
        </row>
        <row r="15828">
          <cell r="A15828">
            <v>44902.498611111099</v>
          </cell>
          <cell r="B15828">
            <v>989</v>
          </cell>
          <cell r="F15828" t="str">
            <v>CC-00777914</v>
          </cell>
          <cell r="J15828" t="str">
            <v>Sales Call</v>
          </cell>
          <cell r="R15828" t="str">
            <v>BUKD230773</v>
          </cell>
          <cell r="AB15828"/>
        </row>
        <row r="15829">
          <cell r="A15829">
            <v>44902.495925925898</v>
          </cell>
          <cell r="B15829">
            <v>2985</v>
          </cell>
          <cell r="F15829" t="str">
            <v>CC-00777908</v>
          </cell>
          <cell r="J15829" t="str">
            <v>Sales Call</v>
          </cell>
          <cell r="R15829" t="str">
            <v>BUAL160593</v>
          </cell>
          <cell r="AB15829"/>
        </row>
        <row r="15830">
          <cell r="A15830">
            <v>44902.486909722204</v>
          </cell>
          <cell r="B15830">
            <v>510</v>
          </cell>
          <cell r="F15830" t="str">
            <v>CC-00777889</v>
          </cell>
          <cell r="J15830" t="str">
            <v>Sales Call</v>
          </cell>
          <cell r="R15830" t="str">
            <v>BUJD121018</v>
          </cell>
          <cell r="AB15830"/>
        </row>
        <row r="15831">
          <cell r="A15831">
            <v>44902.4786342593</v>
          </cell>
          <cell r="B15831">
            <v>1703</v>
          </cell>
          <cell r="F15831" t="str">
            <v>CC-00777879</v>
          </cell>
          <cell r="J15831" t="str">
            <v>Sales Call</v>
          </cell>
          <cell r="R15831" t="str">
            <v>BUJD121019</v>
          </cell>
          <cell r="AB15831"/>
        </row>
        <row r="15832">
          <cell r="A15832">
            <v>44902.457407407397</v>
          </cell>
          <cell r="B15832">
            <v>16668</v>
          </cell>
          <cell r="F15832" t="str">
            <v>CC-00777831</v>
          </cell>
          <cell r="J15832" t="str">
            <v>General Service</v>
          </cell>
          <cell r="R15832" t="str">
            <v>BSCS037449</v>
          </cell>
          <cell r="AB15832" t="str">
            <v>Today we attend the customer site for plc replacement customer plc repair so change standby plc serial number A26961 and customer plc number A14062 after replacing plc machine running ok</v>
          </cell>
        </row>
        <row r="15833">
          <cell r="A15833">
            <v>44902.2729398148</v>
          </cell>
          <cell r="B15833">
            <v>42269</v>
          </cell>
          <cell r="F15833" t="str">
            <v>CC-00777580</v>
          </cell>
          <cell r="J15833" t="str">
            <v>Schedule Service - AMC</v>
          </cell>
          <cell r="R15833" t="str">
            <v>BKAS030685</v>
          </cell>
          <cell r="AB15833" t="str">
            <v>AMC visit done</v>
          </cell>
        </row>
        <row r="15834">
          <cell r="A15834">
            <v>44901.5479513889</v>
          </cell>
          <cell r="B15834">
            <v>532</v>
          </cell>
          <cell r="F15834" t="str">
            <v>CC-00777053</v>
          </cell>
          <cell r="J15834" t="str">
            <v>Complaint - Running With Problem</v>
          </cell>
          <cell r="R15834" t="str">
            <v>BUAS033747</v>
          </cell>
          <cell r="AB15834" t="str">
            <v>We visited site and found HSP tripping unit so we clean solenoid valve after than start for check unit running well.. But required Solenoid valve.. Quotation shaed with customer</v>
          </cell>
        </row>
        <row r="15835">
          <cell r="A15835">
            <v>44901.512719907398</v>
          </cell>
          <cell r="B15835">
            <v>16668</v>
          </cell>
          <cell r="F15835" t="str">
            <v>CC-00776922</v>
          </cell>
          <cell r="J15835" t="str">
            <v>Complaint - Running With Problem</v>
          </cell>
          <cell r="R15835" t="str">
            <v>BSCS037449</v>
          </cell>
          <cell r="AB15835"/>
        </row>
        <row r="15836">
          <cell r="A15836">
            <v>44901.505011574103</v>
          </cell>
          <cell r="B15836">
            <v>541</v>
          </cell>
          <cell r="F15836" t="str">
            <v>CC-00776888</v>
          </cell>
          <cell r="J15836" t="str">
            <v>Sales Call</v>
          </cell>
          <cell r="R15836" t="str">
            <v>AUKD230777</v>
          </cell>
          <cell r="AB15836"/>
        </row>
        <row r="15837">
          <cell r="A15837">
            <v>44901.502326388902</v>
          </cell>
          <cell r="B15837">
            <v>555</v>
          </cell>
          <cell r="F15837" t="str">
            <v>CC-00776878</v>
          </cell>
          <cell r="J15837" t="str">
            <v>Sales Call</v>
          </cell>
          <cell r="R15837" t="str">
            <v>BUJD121040</v>
          </cell>
          <cell r="AB15837"/>
        </row>
        <row r="15838">
          <cell r="A15838">
            <v>44901.499675925901</v>
          </cell>
          <cell r="B15838">
            <v>2040</v>
          </cell>
          <cell r="F15838" t="str">
            <v>CC-00776871</v>
          </cell>
          <cell r="J15838" t="str">
            <v>Sales Call</v>
          </cell>
          <cell r="R15838" t="str">
            <v>BUKD162510</v>
          </cell>
          <cell r="AB15838"/>
        </row>
        <row r="15839">
          <cell r="A15839">
            <v>44901.497013888897</v>
          </cell>
          <cell r="B15839">
            <v>832</v>
          </cell>
          <cell r="F15839" t="str">
            <v>CC-00776865</v>
          </cell>
          <cell r="J15839" t="str">
            <v>Sales Call</v>
          </cell>
          <cell r="R15839" t="str">
            <v>BULD121094</v>
          </cell>
          <cell r="AB15839"/>
        </row>
        <row r="15840">
          <cell r="A15840">
            <v>44901.494895833297</v>
          </cell>
          <cell r="B15840">
            <v>1592</v>
          </cell>
          <cell r="F15840" t="str">
            <v>CC-00776860</v>
          </cell>
          <cell r="J15840" t="str">
            <v>Sales Call</v>
          </cell>
          <cell r="R15840" t="str">
            <v>BTHD120971</v>
          </cell>
          <cell r="AB15840"/>
        </row>
        <row r="15841">
          <cell r="A15841">
            <v>44901.421354166698</v>
          </cell>
          <cell r="B15841">
            <v>3380</v>
          </cell>
          <cell r="F15841" t="str">
            <v>CC-00776713</v>
          </cell>
          <cell r="J15841" t="str">
            <v>Schedule Service</v>
          </cell>
          <cell r="R15841" t="str">
            <v>BULD162561</v>
          </cell>
          <cell r="AB15841" t="str">
            <v>Change Air filter, oil filter and oil</v>
          </cell>
        </row>
        <row r="15842">
          <cell r="A15842">
            <v>44900.614814814799</v>
          </cell>
          <cell r="B15842">
            <v>8492</v>
          </cell>
          <cell r="F15842" t="str">
            <v>CC-00776138</v>
          </cell>
          <cell r="J15842" t="str">
            <v>Complaint - Running With Problem</v>
          </cell>
          <cell r="R15842" t="str">
            <v>BTLS039748</v>
          </cell>
          <cell r="AB15842" t="str">
            <v>We visited site and found high temprature so we change oil filter and oil we also check thermal valve condition after than start for check unit running well..</v>
          </cell>
        </row>
        <row r="15843">
          <cell r="A15843">
            <v>44900.575520833299</v>
          </cell>
          <cell r="B15843">
            <v>1986</v>
          </cell>
          <cell r="F15843" t="str">
            <v>CC-00776079</v>
          </cell>
          <cell r="J15843" t="str">
            <v>Schedule Service</v>
          </cell>
          <cell r="R15843" t="str">
            <v>BUGD162852</v>
          </cell>
          <cell r="AB15843" t="str">
            <v>Change Air filter, oil filter and oil</v>
          </cell>
        </row>
        <row r="15844">
          <cell r="A15844">
            <v>44900.523553240702</v>
          </cell>
          <cell r="B15844">
            <v>5635</v>
          </cell>
          <cell r="F15844" t="str">
            <v>CC-00775931</v>
          </cell>
          <cell r="J15844" t="str">
            <v>Schedule Service</v>
          </cell>
          <cell r="R15844" t="str">
            <v>BULD162577</v>
          </cell>
          <cell r="AB15844" t="str">
            <v>Change Air filter, oil filter and oil also change engine side air filter.</v>
          </cell>
        </row>
        <row r="15845">
          <cell r="A15845">
            <v>44897.667442129597</v>
          </cell>
          <cell r="B15845">
            <v>28427</v>
          </cell>
          <cell r="F15845" t="str">
            <v>CC-00774332</v>
          </cell>
          <cell r="J15845" t="str">
            <v>Complaint - Running With Problem</v>
          </cell>
          <cell r="R15845" t="str">
            <v>BMCS030957</v>
          </cell>
          <cell r="AB15845" t="str">
            <v>Today we attend the customer site for complain oil likage from nrv so change nrv now machine running ok</v>
          </cell>
        </row>
        <row r="15846">
          <cell r="A15846">
            <v>44897.568749999999</v>
          </cell>
          <cell r="B15846">
            <v>1136</v>
          </cell>
          <cell r="F15846" t="str">
            <v>CC-00774122</v>
          </cell>
          <cell r="J15846" t="str">
            <v>Complaint - Running With Problem</v>
          </cell>
          <cell r="R15846" t="str">
            <v>BUHC373622</v>
          </cell>
          <cell r="AB15846" t="str">
            <v>Job completed waiting to get Fabrication Number update in call 05-12-2022</v>
          </cell>
        </row>
        <row r="15847">
          <cell r="A15847">
            <v>44897.553391203699</v>
          </cell>
          <cell r="B15847">
            <v>2622</v>
          </cell>
          <cell r="F15847" t="str">
            <v>CC-00774111</v>
          </cell>
          <cell r="J15847" t="str">
            <v>Complaint - Running With Problem</v>
          </cell>
          <cell r="R15847" t="str">
            <v>BULS033141</v>
          </cell>
          <cell r="AB15847" t="str">
            <v>Advice customer to arrange parts &amp; Quotation for parts are shared with customer</v>
          </cell>
        </row>
        <row r="15848">
          <cell r="A15848">
            <v>44897.547824074099</v>
          </cell>
          <cell r="B15848">
            <v>577</v>
          </cell>
          <cell r="F15848" t="str">
            <v>CC-00774089</v>
          </cell>
          <cell r="J15848" t="str">
            <v>Sales Call</v>
          </cell>
          <cell r="R15848" t="str">
            <v>BVED163235</v>
          </cell>
          <cell r="AB15848" t="str">
            <v>Sales call carried out for HMR collection</v>
          </cell>
        </row>
        <row r="15849">
          <cell r="A15849">
            <v>44897.543518518498</v>
          </cell>
          <cell r="B15849">
            <v>1355</v>
          </cell>
          <cell r="F15849" t="str">
            <v>CC-00774081</v>
          </cell>
          <cell r="J15849" t="str">
            <v>Sales Call</v>
          </cell>
          <cell r="R15849" t="str">
            <v>BVLD163067</v>
          </cell>
          <cell r="AB15849" t="str">
            <v>Sales call carried out for HMR collection</v>
          </cell>
        </row>
        <row r="15850">
          <cell r="A15850">
            <v>44897.538217592599</v>
          </cell>
          <cell r="B15850">
            <v>2802</v>
          </cell>
          <cell r="F15850" t="str">
            <v>CC-00774066</v>
          </cell>
          <cell r="J15850" t="str">
            <v>Sales Call</v>
          </cell>
          <cell r="R15850" t="str">
            <v>BUID162912</v>
          </cell>
          <cell r="AB15850" t="str">
            <v>Sales call carried out for HMR collection</v>
          </cell>
        </row>
        <row r="15851">
          <cell r="A15851">
            <v>44897.535185185203</v>
          </cell>
          <cell r="B15851">
            <v>3195</v>
          </cell>
          <cell r="F15851" t="str">
            <v>CC-00774057</v>
          </cell>
          <cell r="J15851" t="str">
            <v>Sales Call</v>
          </cell>
          <cell r="R15851" t="str">
            <v>BUCD162696</v>
          </cell>
          <cell r="AB15851" t="str">
            <v>Sales call carried out for HMR collection</v>
          </cell>
        </row>
        <row r="15852">
          <cell r="A15852">
            <v>44897.5315162037</v>
          </cell>
          <cell r="B15852">
            <v>2020</v>
          </cell>
          <cell r="F15852" t="str">
            <v>CC-00774044</v>
          </cell>
          <cell r="J15852" t="str">
            <v>Sales Call</v>
          </cell>
          <cell r="R15852" t="str">
            <v>BUAL160594</v>
          </cell>
          <cell r="AB15852" t="str">
            <v>Sales call carried out for HMR collection</v>
          </cell>
        </row>
        <row r="15853">
          <cell r="A15853">
            <v>44897.512384259302</v>
          </cell>
          <cell r="B15853">
            <v>836</v>
          </cell>
          <cell r="F15853" t="str">
            <v>CC-00773994</v>
          </cell>
          <cell r="J15853" t="str">
            <v>Sales Call</v>
          </cell>
          <cell r="R15853" t="str">
            <v>BVJD162972</v>
          </cell>
          <cell r="AB15853" t="str">
            <v>Sales call carried out for HMR collection</v>
          </cell>
        </row>
        <row r="15854">
          <cell r="A15854">
            <v>44897.508750000001</v>
          </cell>
          <cell r="B15854">
            <v>383</v>
          </cell>
          <cell r="F15854" t="str">
            <v>CC-00773984</v>
          </cell>
          <cell r="J15854" t="str">
            <v>Sales Call</v>
          </cell>
          <cell r="R15854" t="str">
            <v>BVED163231</v>
          </cell>
          <cell r="AB15854" t="str">
            <v>Sales call carried out for HMR collection</v>
          </cell>
        </row>
        <row r="15855">
          <cell r="A15855">
            <v>44897.504456018498</v>
          </cell>
          <cell r="B15855">
            <v>1790</v>
          </cell>
          <cell r="F15855" t="str">
            <v>CC-00773967</v>
          </cell>
          <cell r="J15855" t="str">
            <v>Sales Call</v>
          </cell>
          <cell r="R15855" t="str">
            <v>BUAD162634</v>
          </cell>
          <cell r="AB15855" t="str">
            <v>Sales call carried out for HMR collection</v>
          </cell>
        </row>
        <row r="15856">
          <cell r="A15856">
            <v>44897.5004976852</v>
          </cell>
          <cell r="B15856">
            <v>1578</v>
          </cell>
          <cell r="F15856" t="str">
            <v>CC-00773957</v>
          </cell>
          <cell r="J15856" t="str">
            <v>Sales Call</v>
          </cell>
          <cell r="R15856" t="str">
            <v>BUID162953</v>
          </cell>
          <cell r="AB15856" t="str">
            <v>Sales call carried out for HMR collection</v>
          </cell>
        </row>
        <row r="15857">
          <cell r="A15857">
            <v>44897.496655092596</v>
          </cell>
          <cell r="B15857">
            <v>3178</v>
          </cell>
          <cell r="F15857" t="str">
            <v>CC-00773949</v>
          </cell>
          <cell r="J15857" t="str">
            <v>Sales Call</v>
          </cell>
          <cell r="R15857" t="str">
            <v>BUAD162630</v>
          </cell>
          <cell r="AB15857" t="str">
            <v>Sales call carried out for HMR collection</v>
          </cell>
        </row>
        <row r="15858">
          <cell r="A15858">
            <v>44897.491817129601</v>
          </cell>
          <cell r="B15858">
            <v>3194</v>
          </cell>
          <cell r="F15858" t="str">
            <v>CC-00773933</v>
          </cell>
          <cell r="J15858" t="str">
            <v>Sales Call</v>
          </cell>
          <cell r="R15858" t="str">
            <v>BUFD162814</v>
          </cell>
          <cell r="AB15858" t="str">
            <v>Sales call carried out for HMR collection</v>
          </cell>
        </row>
        <row r="15859">
          <cell r="A15859">
            <v>44897.488171296303</v>
          </cell>
          <cell r="B15859">
            <v>2201</v>
          </cell>
          <cell r="F15859" t="str">
            <v>CC-00773922</v>
          </cell>
          <cell r="J15859" t="str">
            <v>Sales Call</v>
          </cell>
          <cell r="R15859" t="str">
            <v>BTHD162350</v>
          </cell>
          <cell r="AB15859" t="str">
            <v>Sales call carried out for HMR collection</v>
          </cell>
        </row>
        <row r="15860">
          <cell r="A15860">
            <v>44897.4840162037</v>
          </cell>
          <cell r="B15860">
            <v>5570</v>
          </cell>
          <cell r="F15860" t="str">
            <v>CC-00773908</v>
          </cell>
          <cell r="J15860" t="str">
            <v>Sales Call</v>
          </cell>
          <cell r="R15860" t="str">
            <v>BULD162577</v>
          </cell>
          <cell r="AB15860" t="str">
            <v>Sales call carried out for HMR collection</v>
          </cell>
        </row>
        <row r="15861">
          <cell r="A15861">
            <v>44897.4796180556</v>
          </cell>
          <cell r="B15861">
            <v>3907</v>
          </cell>
          <cell r="F15861" t="str">
            <v>CC-00773899</v>
          </cell>
          <cell r="J15861" t="str">
            <v>Sales Call</v>
          </cell>
          <cell r="R15861" t="str">
            <v>BULD162568</v>
          </cell>
          <cell r="AB15861" t="str">
            <v>Sales call carried out for HMR collection</v>
          </cell>
        </row>
        <row r="15862">
          <cell r="A15862">
            <v>44897.475405092599</v>
          </cell>
          <cell r="B15862">
            <v>5211</v>
          </cell>
          <cell r="F15862" t="str">
            <v>CC-00773888</v>
          </cell>
          <cell r="J15862" t="str">
            <v>Sales Call</v>
          </cell>
          <cell r="R15862" t="str">
            <v>BUKD162535</v>
          </cell>
          <cell r="AB15862" t="str">
            <v>Sales call carried out for HMR collection</v>
          </cell>
        </row>
        <row r="15863">
          <cell r="A15863">
            <v>44897.470081018502</v>
          </cell>
          <cell r="B15863">
            <v>775</v>
          </cell>
          <cell r="F15863" t="str">
            <v>CC-00773872</v>
          </cell>
          <cell r="J15863" t="str">
            <v>Sales Call</v>
          </cell>
          <cell r="R15863" t="str">
            <v>BULD162583</v>
          </cell>
          <cell r="AB15863" t="str">
            <v>Sales call carried out for HMR collection</v>
          </cell>
        </row>
        <row r="15864">
          <cell r="A15864">
            <v>44897.466446759303</v>
          </cell>
          <cell r="B15864">
            <v>5533</v>
          </cell>
          <cell r="F15864" t="str">
            <v>CC-00773859</v>
          </cell>
          <cell r="J15864" t="str">
            <v>Sales Call</v>
          </cell>
          <cell r="R15864" t="str">
            <v>BULL160559</v>
          </cell>
          <cell r="AB15864" t="str">
            <v>Sales call carried out for HMR collection</v>
          </cell>
        </row>
        <row r="15865">
          <cell r="A15865">
            <v>44897.462326388901</v>
          </cell>
          <cell r="B15865">
            <v>5763</v>
          </cell>
          <cell r="F15865" t="str">
            <v>CC-00773852</v>
          </cell>
          <cell r="J15865" t="str">
            <v>Sales Call</v>
          </cell>
          <cell r="R15865" t="str">
            <v>BULD162559</v>
          </cell>
          <cell r="AB15865" t="str">
            <v>Sales call carried out for HMR collection</v>
          </cell>
        </row>
        <row r="15866">
          <cell r="A15866">
            <v>44897.427662037</v>
          </cell>
          <cell r="B15866">
            <v>0</v>
          </cell>
          <cell r="F15866" t="str">
            <v>CC-00773796</v>
          </cell>
          <cell r="J15866" t="str">
            <v>Commissioning</v>
          </cell>
          <cell r="R15866" t="str">
            <v>CVFE543393</v>
          </cell>
          <cell r="AB15866" t="str">
            <v>Commissioning done on dated 02-12-2022</v>
          </cell>
        </row>
        <row r="15867">
          <cell r="A15867">
            <v>44896.682291666701</v>
          </cell>
          <cell r="B15867">
            <v>3935</v>
          </cell>
          <cell r="F15867" t="str">
            <v>CC-00773367</v>
          </cell>
          <cell r="J15867" t="str">
            <v>Schedule Service</v>
          </cell>
          <cell r="R15867" t="str">
            <v>BTDD162192</v>
          </cell>
          <cell r="AB15867" t="str">
            <v>Attend the site for schedule service so following jobs are done:- Over all drained oil from tank and oil cooler 38 litres, replace oil filter 90 lpm 2nos. Replace one actuator kit compressor side, replace stop cable, replace one mpv kit. After then plugged in all drain plugs and fill oil in tank up to full guage level and start the unit for sometime and stopped. Again fill oil in tank up to half guage level. Overall topped oil 38 litres. After all work done start the unit and run the unit on load condition found unit is running satisfactory with all parameters under limit.</v>
          </cell>
        </row>
        <row r="15868">
          <cell r="A15868">
            <v>44896.575474537</v>
          </cell>
          <cell r="B15868">
            <v>802</v>
          </cell>
          <cell r="F15868" t="str">
            <v>CC-00773153</v>
          </cell>
          <cell r="J15868" t="str">
            <v>General Service</v>
          </cell>
          <cell r="R15868" t="str">
            <v>BVJD162972</v>
          </cell>
          <cell r="AB15868" t="str">
            <v>Attend the site for field campaign so check compressor and engine side mounting found ok, check oil level found ok, check oil cooler found ok, check fan belt found ok. Check all valve kit found ok, after that start unit found no air leakage, no oil leakage all parameters are ok. Unit running in good condition.</v>
          </cell>
        </row>
        <row r="15869">
          <cell r="A15869">
            <v>44896.489259259302</v>
          </cell>
          <cell r="B15869">
            <v>3529</v>
          </cell>
          <cell r="F15869" t="str">
            <v>CC-00772935</v>
          </cell>
          <cell r="J15869" t="str">
            <v>Complaint - Breakdown</v>
          </cell>
          <cell r="R15869" t="str">
            <v>BTDD162183</v>
          </cell>
          <cell r="AB15869" t="str">
            <v>Open air end and found rust material entred in Airend, so clean the male and female rotar also cleaned gear housing, roter housing, bearing housing, seal housing gear and change bearing kit after that checked all the parameters accordingly and found ok .</v>
          </cell>
        </row>
        <row r="15870">
          <cell r="A15870">
            <v>44896.485648148097</v>
          </cell>
          <cell r="B15870">
            <v>69</v>
          </cell>
          <cell r="F15870" t="str">
            <v>CC-00772927</v>
          </cell>
          <cell r="J15870" t="str">
            <v>Complaint - Running With Problem</v>
          </cell>
          <cell r="R15870" t="str">
            <v>EVKS047996</v>
          </cell>
          <cell r="AB15870" t="str">
            <v>Today we attend the customer site for complain compressor running with problem so we check and found that compressor tripping due to low voltage now voltage 424,426,434v and this time machine running ok some time voltage low so compressor tripping and we found that oil coming in air filter so we check intake valve kit not closed so clar now intake valve working properly</v>
          </cell>
        </row>
        <row r="15871">
          <cell r="A15871">
            <v>44896.434247685203</v>
          </cell>
          <cell r="B15871">
            <v>19000</v>
          </cell>
          <cell r="F15871" t="str">
            <v>CC-00772823</v>
          </cell>
          <cell r="J15871" t="str">
            <v>Complaint - Running With Problem</v>
          </cell>
          <cell r="R15871" t="str">
            <v>BJAET10022</v>
          </cell>
          <cell r="AB15871" t="str">
            <v>We visited site and clean pressure switch and also clean solenoid valve after than we change air filter oil filter separator and oil and start for check unit running well .</v>
          </cell>
        </row>
        <row r="15872">
          <cell r="A15872">
            <v>44895.718310185199</v>
          </cell>
          <cell r="B15872">
            <v>1</v>
          </cell>
          <cell r="F15872" t="str">
            <v>CC-00772355</v>
          </cell>
          <cell r="J15872" t="str">
            <v>Commissioning</v>
          </cell>
          <cell r="R15872" t="str">
            <v>BVHD163366</v>
          </cell>
          <cell r="AB15872" t="str">
            <v>Commissioning done on dated 30-11-2022</v>
          </cell>
        </row>
        <row r="15873">
          <cell r="A15873">
            <v>44895.556863425903</v>
          </cell>
          <cell r="B15873">
            <v>0</v>
          </cell>
          <cell r="F15873" t="str">
            <v>CC-00772025</v>
          </cell>
          <cell r="J15873" t="str">
            <v>Commissioning</v>
          </cell>
          <cell r="R15873" t="str">
            <v>22598109</v>
          </cell>
          <cell r="AB15873" t="str">
            <v>Commissioning done on dated 30-11-2022</v>
          </cell>
        </row>
        <row r="15874">
          <cell r="A15874">
            <v>44895.556087962999</v>
          </cell>
          <cell r="B15874">
            <v>0</v>
          </cell>
          <cell r="F15874" t="str">
            <v>CC-00772024</v>
          </cell>
          <cell r="J15874" t="str">
            <v>Commissioning</v>
          </cell>
          <cell r="R15874" t="str">
            <v>22598009</v>
          </cell>
          <cell r="AB15874" t="str">
            <v>Commissioning done on dated 30-11-2022</v>
          </cell>
        </row>
        <row r="15875">
          <cell r="A15875">
            <v>44895.555312500001</v>
          </cell>
          <cell r="B15875">
            <v>1</v>
          </cell>
          <cell r="F15875" t="str">
            <v>CC-00772022</v>
          </cell>
          <cell r="J15875" t="str">
            <v>Commissioning</v>
          </cell>
          <cell r="R15875" t="str">
            <v>BVFS049365</v>
          </cell>
          <cell r="AB15875" t="str">
            <v>Commissioning done on dated 30-11-2022</v>
          </cell>
        </row>
        <row r="15876">
          <cell r="A15876">
            <v>44895.553900462997</v>
          </cell>
          <cell r="B15876">
            <v>1</v>
          </cell>
          <cell r="F15876" t="str">
            <v>CC-00772020</v>
          </cell>
          <cell r="J15876" t="str">
            <v>Commissioning</v>
          </cell>
          <cell r="R15876" t="str">
            <v>BVFS049364</v>
          </cell>
          <cell r="AB15876" t="str">
            <v>Commissioning done on dated 30-11-2022</v>
          </cell>
        </row>
        <row r="15877">
          <cell r="A15877">
            <v>44895.551840277803</v>
          </cell>
          <cell r="B15877">
            <v>1</v>
          </cell>
          <cell r="F15877" t="str">
            <v>CC-00772015</v>
          </cell>
          <cell r="J15877" t="str">
            <v>Commissioning</v>
          </cell>
          <cell r="R15877" t="str">
            <v>BVFS049358</v>
          </cell>
          <cell r="AB15877" t="str">
            <v>Commissioning done on dated 30-11-2022</v>
          </cell>
        </row>
        <row r="15878">
          <cell r="A15878">
            <v>44895.531979166699</v>
          </cell>
          <cell r="B15878">
            <v>3475</v>
          </cell>
          <cell r="F15878" t="str">
            <v>CC-00771963</v>
          </cell>
          <cell r="J15878" t="str">
            <v>Sales Call</v>
          </cell>
          <cell r="R15878" t="str">
            <v>BSLD200427</v>
          </cell>
          <cell r="AB15878" t="str">
            <v>Sales call carried out for HMR collection</v>
          </cell>
        </row>
        <row r="15879">
          <cell r="A15879">
            <v>44895.529733796298</v>
          </cell>
          <cell r="B15879">
            <v>320</v>
          </cell>
          <cell r="F15879" t="str">
            <v>CC-00771956</v>
          </cell>
          <cell r="J15879" t="str">
            <v>Sales Call</v>
          </cell>
          <cell r="R15879" t="str">
            <v>BRHD120445</v>
          </cell>
          <cell r="AB15879" t="str">
            <v>Sales Call carried out for HMR collection</v>
          </cell>
        </row>
        <row r="15880">
          <cell r="A15880">
            <v>44895.528437499997</v>
          </cell>
          <cell r="B15880">
            <v>1493</v>
          </cell>
          <cell r="F15880" t="str">
            <v>CC-00771946</v>
          </cell>
          <cell r="J15880" t="str">
            <v>Sales Call</v>
          </cell>
          <cell r="R15880" t="str">
            <v>BSEL152198</v>
          </cell>
          <cell r="AB15880" t="str">
            <v>Sales Call carried out for HMR collection</v>
          </cell>
        </row>
        <row r="15881">
          <cell r="A15881">
            <v>44895.527094907397</v>
          </cell>
          <cell r="B15881">
            <v>125</v>
          </cell>
          <cell r="F15881" t="str">
            <v>CC-00771940</v>
          </cell>
          <cell r="J15881" t="str">
            <v>Sales Call</v>
          </cell>
          <cell r="R15881" t="str">
            <v>GOCD160022</v>
          </cell>
          <cell r="AB15881" t="str">
            <v>Sales Call carried out for HMR collection</v>
          </cell>
        </row>
        <row r="15882">
          <cell r="A15882">
            <v>44895.525393518503</v>
          </cell>
          <cell r="B15882">
            <v>75</v>
          </cell>
          <cell r="F15882" t="str">
            <v>CC-00771933</v>
          </cell>
          <cell r="J15882" t="str">
            <v>Sales Call</v>
          </cell>
          <cell r="R15882" t="str">
            <v>BSFD161833</v>
          </cell>
          <cell r="AB15882" t="str">
            <v>Sales Call carried out for HMR collection</v>
          </cell>
        </row>
        <row r="15883">
          <cell r="A15883">
            <v>44895.523564814801</v>
          </cell>
          <cell r="B15883">
            <v>180</v>
          </cell>
          <cell r="F15883" t="str">
            <v>CC-00771926</v>
          </cell>
          <cell r="J15883" t="str">
            <v>Sales Call</v>
          </cell>
          <cell r="R15883" t="str">
            <v>GPBD160107</v>
          </cell>
          <cell r="AB15883" t="str">
            <v>Sales Call carried out for HMR collection</v>
          </cell>
        </row>
        <row r="15884">
          <cell r="A15884">
            <v>44895.521030092597</v>
          </cell>
          <cell r="B15884">
            <v>6640</v>
          </cell>
          <cell r="F15884" t="str">
            <v>CC-00771919</v>
          </cell>
          <cell r="J15884" t="str">
            <v>Sales Call</v>
          </cell>
          <cell r="R15884" t="str">
            <v>BQFD160263</v>
          </cell>
          <cell r="AB15884" t="str">
            <v>Sales Call carried out for HMR collection</v>
          </cell>
        </row>
        <row r="15885">
          <cell r="A15885">
            <v>44895.519884259302</v>
          </cell>
          <cell r="B15885">
            <v>4180</v>
          </cell>
          <cell r="F15885" t="str">
            <v>CC-00771915</v>
          </cell>
          <cell r="J15885" t="str">
            <v>Sales Call</v>
          </cell>
          <cell r="R15885" t="str">
            <v>BQBD160060</v>
          </cell>
          <cell r="AB15885"/>
        </row>
        <row r="15886">
          <cell r="A15886">
            <v>44895.511863425898</v>
          </cell>
          <cell r="B15886">
            <v>6070</v>
          </cell>
          <cell r="F15886" t="str">
            <v>CC-00771885</v>
          </cell>
          <cell r="J15886" t="str">
            <v>Sales Call</v>
          </cell>
          <cell r="R15886" t="str">
            <v>BNJD200008</v>
          </cell>
          <cell r="AB15886" t="str">
            <v>Sales call carried out for HMR collection</v>
          </cell>
        </row>
        <row r="15887">
          <cell r="A15887">
            <v>44895.510381944398</v>
          </cell>
          <cell r="B15887">
            <v>7591</v>
          </cell>
          <cell r="F15887" t="str">
            <v>CC-00771876</v>
          </cell>
          <cell r="J15887" t="str">
            <v>Sales Call</v>
          </cell>
          <cell r="R15887" t="str">
            <v>BOLD200057</v>
          </cell>
          <cell r="AB15887" t="str">
            <v>Sales Call carried out for HMR collection</v>
          </cell>
        </row>
        <row r="15888">
          <cell r="A15888">
            <v>44895.509155092601</v>
          </cell>
          <cell r="B15888">
            <v>3902</v>
          </cell>
          <cell r="F15888" t="str">
            <v>CC-00771874</v>
          </cell>
          <cell r="J15888" t="str">
            <v>Sales Call</v>
          </cell>
          <cell r="R15888" t="str">
            <v>BRJD160543</v>
          </cell>
          <cell r="AB15888" t="str">
            <v>Sales call carried out for HMR collection</v>
          </cell>
        </row>
        <row r="15889">
          <cell r="A15889">
            <v>44895.508611111101</v>
          </cell>
          <cell r="B15889">
            <v>2845</v>
          </cell>
          <cell r="F15889" t="str">
            <v>CC-00771872</v>
          </cell>
          <cell r="J15889" t="str">
            <v>Sales Call</v>
          </cell>
          <cell r="R15889" t="str">
            <v>BSID161961</v>
          </cell>
          <cell r="AB15889"/>
        </row>
        <row r="15890">
          <cell r="A15890">
            <v>44895.505555555603</v>
          </cell>
          <cell r="B15890">
            <v>2341</v>
          </cell>
          <cell r="F15890" t="str">
            <v>CC-00771863</v>
          </cell>
          <cell r="J15890" t="str">
            <v>Sales Call</v>
          </cell>
          <cell r="R15890" t="str">
            <v>BSCL152143</v>
          </cell>
          <cell r="AB15890"/>
        </row>
        <row r="15891">
          <cell r="A15891">
            <v>44895.504699074103</v>
          </cell>
          <cell r="B15891">
            <v>2730</v>
          </cell>
          <cell r="F15891" t="str">
            <v>CC-00771859</v>
          </cell>
          <cell r="J15891" t="str">
            <v>Sales Call</v>
          </cell>
          <cell r="R15891" t="str">
            <v>BQGD160344</v>
          </cell>
          <cell r="AB15891"/>
        </row>
        <row r="15892">
          <cell r="A15892">
            <v>44895.503252314797</v>
          </cell>
          <cell r="B15892">
            <v>5055</v>
          </cell>
          <cell r="F15892" t="str">
            <v>CC-00771855</v>
          </cell>
          <cell r="J15892" t="str">
            <v>Sales Call</v>
          </cell>
          <cell r="R15892" t="str">
            <v>BMKD120057</v>
          </cell>
          <cell r="AB15892" t="str">
            <v>Sales call carried out for HMR collection</v>
          </cell>
        </row>
        <row r="15893">
          <cell r="A15893">
            <v>44895.503009259301</v>
          </cell>
          <cell r="B15893">
            <v>3305</v>
          </cell>
          <cell r="F15893" t="str">
            <v>CC-00771853</v>
          </cell>
          <cell r="J15893" t="str">
            <v>Sales Call</v>
          </cell>
          <cell r="R15893" t="str">
            <v>BQDD160156</v>
          </cell>
          <cell r="AB15893"/>
        </row>
        <row r="15894">
          <cell r="A15894">
            <v>44895.499537037002</v>
          </cell>
          <cell r="B15894">
            <v>4866</v>
          </cell>
          <cell r="F15894" t="str">
            <v>CC-00771846</v>
          </cell>
          <cell r="J15894" t="str">
            <v>Sales Call</v>
          </cell>
          <cell r="R15894" t="str">
            <v>BNID160316</v>
          </cell>
          <cell r="AB15894"/>
        </row>
        <row r="15895">
          <cell r="A15895">
            <v>44895.498622685198</v>
          </cell>
          <cell r="B15895">
            <v>6218</v>
          </cell>
          <cell r="F15895" t="str">
            <v>CC-00771844</v>
          </cell>
          <cell r="J15895" t="str">
            <v>Sales Call</v>
          </cell>
          <cell r="R15895" t="str">
            <v>BMAD160117</v>
          </cell>
          <cell r="AB15895" t="str">
            <v>Sales Call carried out for HMR collection</v>
          </cell>
        </row>
        <row r="15896">
          <cell r="A15896">
            <v>44895.4934027778</v>
          </cell>
          <cell r="B15896">
            <v>4840</v>
          </cell>
          <cell r="F15896" t="str">
            <v>CC-00771832</v>
          </cell>
          <cell r="J15896" t="str">
            <v>Sales Call</v>
          </cell>
          <cell r="R15896" t="str">
            <v>BOJD160012</v>
          </cell>
          <cell r="AB15896"/>
        </row>
        <row r="15897">
          <cell r="A15897">
            <v>44895.493113425902</v>
          </cell>
          <cell r="B15897">
            <v>4800</v>
          </cell>
          <cell r="F15897" t="str">
            <v>CC-00771829</v>
          </cell>
          <cell r="J15897" t="str">
            <v>Sales Call</v>
          </cell>
          <cell r="R15897" t="str">
            <v>BPGD220036</v>
          </cell>
          <cell r="AB15897" t="str">
            <v>Sales Call carried out for HMR collection</v>
          </cell>
        </row>
        <row r="15898">
          <cell r="A15898">
            <v>44895.491203703699</v>
          </cell>
          <cell r="B15898">
            <v>5810</v>
          </cell>
          <cell r="F15898" t="str">
            <v>CC-00771824</v>
          </cell>
          <cell r="J15898" t="str">
            <v>Sales Call</v>
          </cell>
          <cell r="R15898" t="str">
            <v>BPED160082</v>
          </cell>
          <cell r="AB15898"/>
        </row>
        <row r="15899">
          <cell r="A15899">
            <v>44895.488865740699</v>
          </cell>
          <cell r="B15899">
            <v>2180</v>
          </cell>
          <cell r="F15899" t="str">
            <v>CC-00771819</v>
          </cell>
          <cell r="J15899" t="str">
            <v>Sales Call</v>
          </cell>
          <cell r="R15899" t="str">
            <v>BRHD161314</v>
          </cell>
          <cell r="AB15899"/>
        </row>
        <row r="15900">
          <cell r="A15900">
            <v>44895.488333333298</v>
          </cell>
          <cell r="B15900">
            <v>75</v>
          </cell>
          <cell r="F15900" t="str">
            <v>CC-00771818</v>
          </cell>
          <cell r="J15900" t="str">
            <v>Sales Call</v>
          </cell>
          <cell r="R15900" t="str">
            <v>BLGL160217</v>
          </cell>
          <cell r="AB15900" t="str">
            <v>Sales Call carried out for HMR collection</v>
          </cell>
        </row>
        <row r="15901">
          <cell r="A15901">
            <v>44895.483449074098</v>
          </cell>
          <cell r="B15901">
            <v>3270</v>
          </cell>
          <cell r="F15901" t="str">
            <v>CC-00771804</v>
          </cell>
          <cell r="J15901" t="str">
            <v>Sales Call</v>
          </cell>
          <cell r="R15901" t="str">
            <v>BQHD160361</v>
          </cell>
          <cell r="AB15901"/>
        </row>
        <row r="15902">
          <cell r="A15902">
            <v>44895.480925925898</v>
          </cell>
          <cell r="B15902">
            <v>4530</v>
          </cell>
          <cell r="F15902" t="str">
            <v>CC-00771795</v>
          </cell>
          <cell r="J15902" t="str">
            <v>Sales Call</v>
          </cell>
          <cell r="R15902" t="str">
            <v>BPKD200020</v>
          </cell>
          <cell r="AB15902"/>
        </row>
        <row r="15903">
          <cell r="A15903">
            <v>44895.478310185201</v>
          </cell>
          <cell r="B15903">
            <v>630</v>
          </cell>
          <cell r="F15903" t="str">
            <v>CC-00771784</v>
          </cell>
          <cell r="J15903" t="str">
            <v>Sales Call</v>
          </cell>
          <cell r="R15903" t="str">
            <v>BSCD120656</v>
          </cell>
          <cell r="AB15903"/>
        </row>
        <row r="15904">
          <cell r="A15904">
            <v>44895.475555555597</v>
          </cell>
          <cell r="B15904">
            <v>410</v>
          </cell>
          <cell r="F15904" t="str">
            <v>CC-00771776</v>
          </cell>
          <cell r="J15904" t="str">
            <v>Sales Call</v>
          </cell>
          <cell r="R15904" t="str">
            <v>BSFD161809</v>
          </cell>
          <cell r="AB15904"/>
        </row>
        <row r="15905">
          <cell r="A15905">
            <v>44895.474999999999</v>
          </cell>
          <cell r="B15905">
            <v>245</v>
          </cell>
          <cell r="F15905" t="str">
            <v>CC-00771773</v>
          </cell>
          <cell r="J15905" t="str">
            <v>Sales Call</v>
          </cell>
          <cell r="R15905" t="str">
            <v>BLGL160201</v>
          </cell>
          <cell r="AB15905" t="str">
            <v>Sales Call carried out for HMR collection</v>
          </cell>
        </row>
        <row r="15906">
          <cell r="A15906">
            <v>44895.472395833298</v>
          </cell>
          <cell r="B15906">
            <v>6145</v>
          </cell>
          <cell r="F15906" t="str">
            <v>CC-00771764</v>
          </cell>
          <cell r="J15906" t="str">
            <v>Complaint - Running With Problem</v>
          </cell>
          <cell r="R15906" t="str">
            <v>BTKD162074</v>
          </cell>
          <cell r="AB15906" t="str">
            <v>Attend the site for unit tripping so check 5 pin rellay found ok, check 4 pin relay found ok, check all sensors found ok, check diesel filter in choked condition so change diesel filter and cloth filter and start the unit found running ok.</v>
          </cell>
        </row>
        <row r="15907">
          <cell r="A15907">
            <v>44895.464687500003</v>
          </cell>
          <cell r="B15907">
            <v>734</v>
          </cell>
          <cell r="F15907" t="str">
            <v>CC-00771752</v>
          </cell>
          <cell r="J15907" t="str">
            <v>Schedule Service</v>
          </cell>
          <cell r="R15907" t="str">
            <v>BVKD163010</v>
          </cell>
          <cell r="AB15907" t="str">
            <v>Change air filter, oil filter &amp; oil</v>
          </cell>
        </row>
        <row r="15908">
          <cell r="A15908">
            <v>44895.451331018499</v>
          </cell>
          <cell r="B15908">
            <v>1879</v>
          </cell>
          <cell r="F15908" t="str">
            <v>CC-00771731</v>
          </cell>
          <cell r="J15908" t="str">
            <v>Schedule Service</v>
          </cell>
          <cell r="R15908" t="str">
            <v>BUGD162826</v>
          </cell>
          <cell r="AB15908" t="str">
            <v>change Air filter, oil filter and oil</v>
          </cell>
        </row>
        <row r="15909">
          <cell r="A15909">
            <v>44894.684398148202</v>
          </cell>
          <cell r="B15909">
            <v>2157</v>
          </cell>
          <cell r="F15909" t="str">
            <v>CC-00771260</v>
          </cell>
          <cell r="J15909" t="str">
            <v>Schedule Service</v>
          </cell>
          <cell r="R15909" t="str">
            <v>BUGC373215</v>
          </cell>
          <cell r="AB15909"/>
        </row>
        <row r="15910">
          <cell r="A15910">
            <v>44894.560185185197</v>
          </cell>
          <cell r="B15910">
            <v>6313</v>
          </cell>
          <cell r="F15910" t="str">
            <v>CC-00771011</v>
          </cell>
          <cell r="J15910" t="str">
            <v>Complaint - Running With Problem</v>
          </cell>
          <cell r="R15910" t="str">
            <v>BRJC371742</v>
          </cell>
          <cell r="AB15910" t="str">
            <v>Today we attend the customer site for complain airend replacement of we change new airend and fill oil at level than start machine running ok and all parts working properly	Old Air End Serial No. BRJI530607 &amp; New Air End Serial No. AUFI534418</v>
          </cell>
        </row>
        <row r="15911">
          <cell r="A15911">
            <v>44893.629085648201</v>
          </cell>
          <cell r="B15911">
            <v>5500</v>
          </cell>
          <cell r="F15911" t="str">
            <v>CC-00770094</v>
          </cell>
          <cell r="J15911" t="str">
            <v>Schedule Service</v>
          </cell>
          <cell r="R15911" t="str">
            <v>BTCD162159</v>
          </cell>
          <cell r="AB15911" t="str">
            <v>Attend the site for schedule service so following jobs are done:- Over all drained oil from tank and oil cooler 36 litres, replace after then replace oil filter 90 lpm 2nos. After then plugged in all drain plugs and fill oil in tank up to full guage level and start the unit for sometime and stopped. Again fill oil in tank up to half guage level. Overall topped oil 40 litres. After then run the unit on load condition found unit is running satisfactory with all parameters under limit.</v>
          </cell>
        </row>
        <row r="15912">
          <cell r="A15912">
            <v>44893.544085648202</v>
          </cell>
          <cell r="B15912">
            <v>983</v>
          </cell>
          <cell r="F15912" t="str">
            <v>CC-00769906</v>
          </cell>
          <cell r="J15912" t="str">
            <v>Complaint - Running With Problem</v>
          </cell>
          <cell r="R15912" t="str">
            <v>BUID220795</v>
          </cell>
          <cell r="AB15912" t="str">
            <v>Attend the site for complain on sound issue so check and found unit running in good condition with normal sound. But we check and found sound are normal. Unit running in good condition.</v>
          </cell>
        </row>
        <row r="15913">
          <cell r="A15913">
            <v>44893.296689814801</v>
          </cell>
          <cell r="B15913">
            <v>22673</v>
          </cell>
          <cell r="F15913" t="str">
            <v>CC-00769636</v>
          </cell>
          <cell r="J15913" t="str">
            <v>Schedule Service - AMC</v>
          </cell>
          <cell r="R15913" t="str">
            <v>BQBS033796</v>
          </cell>
          <cell r="AB15913" t="str">
            <v>AMC visit already done by schedule service carried out on dated 22-11-2022 having call tracking number CC-00764836</v>
          </cell>
        </row>
        <row r="15914">
          <cell r="A15914">
            <v>44893.295173611099</v>
          </cell>
          <cell r="B15914">
            <v>30863</v>
          </cell>
          <cell r="F15914" t="str">
            <v>CC-00769623</v>
          </cell>
          <cell r="J15914" t="str">
            <v>Schedule Service - AMC</v>
          </cell>
          <cell r="R15914" t="str">
            <v>BPCS030196</v>
          </cell>
          <cell r="AB15914" t="str">
            <v>AMC visit already done by schedule service carried out on dated 26-09-2022 having call tracking number CC-00717630</v>
          </cell>
        </row>
        <row r="15915">
          <cell r="A15915">
            <v>44893.291481481501</v>
          </cell>
          <cell r="B15915">
            <v>20763</v>
          </cell>
          <cell r="F15915" t="str">
            <v>CC-00769597</v>
          </cell>
          <cell r="J15915" t="str">
            <v>Schedule Service - AMC</v>
          </cell>
          <cell r="R15915" t="str">
            <v>BRGS035169</v>
          </cell>
          <cell r="AB15915" t="str">
            <v>AMC visit already done by schedule service carried out on dated 21-10-2022 having call tracking number CC-00739571</v>
          </cell>
        </row>
        <row r="15916">
          <cell r="A15916">
            <v>44893.277893518498</v>
          </cell>
          <cell r="B15916">
            <v>20053</v>
          </cell>
          <cell r="F15916" t="str">
            <v>CC-00769496</v>
          </cell>
          <cell r="J15916" t="str">
            <v>Schedule Service - AMC</v>
          </cell>
          <cell r="R15916" t="str">
            <v>BRAC372524</v>
          </cell>
          <cell r="AB15916" t="str">
            <v>AMC already done by Schedule Servicing done on dated 20-10-2022 having call tracking number CC-00738914</v>
          </cell>
        </row>
        <row r="15917">
          <cell r="A15917">
            <v>44893.277025463001</v>
          </cell>
          <cell r="B15917">
            <v>20053</v>
          </cell>
          <cell r="F15917" t="str">
            <v>CC-00769490</v>
          </cell>
          <cell r="J15917" t="str">
            <v>Schedule Service - AMC</v>
          </cell>
          <cell r="R15917" t="str">
            <v>BRAC372524</v>
          </cell>
          <cell r="AB15917" t="str">
            <v>AMC already done by Schedule Servicing done on dated 20-10-2022 having call tracking number CC-00738914</v>
          </cell>
        </row>
        <row r="15918">
          <cell r="A15918">
            <v>44891.6808101852</v>
          </cell>
          <cell r="B15918">
            <v>0</v>
          </cell>
          <cell r="F15918" t="str">
            <v>CC-00769094</v>
          </cell>
          <cell r="J15918" t="str">
            <v>Commissioning</v>
          </cell>
          <cell r="R15918" t="str">
            <v>22581809</v>
          </cell>
          <cell r="AB15918" t="str">
            <v>Commissioning done</v>
          </cell>
        </row>
        <row r="15919">
          <cell r="A15919">
            <v>44891.595138888901</v>
          </cell>
          <cell r="B15919">
            <v>4800</v>
          </cell>
          <cell r="F15919" t="str">
            <v>CC-00768904</v>
          </cell>
          <cell r="J15919" t="str">
            <v>Sales Call</v>
          </cell>
          <cell r="R15919" t="str">
            <v>BPGD220036</v>
          </cell>
          <cell r="AB15919" t="str">
            <v>Sales call carried out for HMR collection</v>
          </cell>
        </row>
        <row r="15920">
          <cell r="A15920">
            <v>44891.582465277803</v>
          </cell>
          <cell r="B15920">
            <v>0</v>
          </cell>
          <cell r="F15920" t="str">
            <v>CC-00768889</v>
          </cell>
          <cell r="J15920" t="str">
            <v>Commissioning</v>
          </cell>
          <cell r="R15920" t="str">
            <v>SN22T003207</v>
          </cell>
          <cell r="AB15920" t="str">
            <v>Commissioning done on Dated 26-11-2022</v>
          </cell>
        </row>
        <row r="15921">
          <cell r="A15921">
            <v>44891.576666666697</v>
          </cell>
          <cell r="B15921">
            <v>0</v>
          </cell>
          <cell r="F15921" t="str">
            <v>CC-00768873</v>
          </cell>
          <cell r="J15921" t="str">
            <v>Commissioning</v>
          </cell>
          <cell r="R15921" t="str">
            <v>SN22T002641</v>
          </cell>
          <cell r="AB15921" t="str">
            <v>Commissioning of Dryer Done on dated 26-11-2022</v>
          </cell>
        </row>
        <row r="15922">
          <cell r="A15922">
            <v>44891.575856481497</v>
          </cell>
          <cell r="B15922">
            <v>1</v>
          </cell>
          <cell r="F15922" t="str">
            <v>CC-00768872</v>
          </cell>
          <cell r="J15922" t="str">
            <v>Commissioning</v>
          </cell>
          <cell r="R15922" t="str">
            <v>BVGF111615</v>
          </cell>
          <cell r="AB15922" t="str">
            <v>Camm date-26/11/2022</v>
          </cell>
        </row>
        <row r="15923">
          <cell r="A15923">
            <v>44891.575219907398</v>
          </cell>
          <cell r="B15923">
            <v>1</v>
          </cell>
          <cell r="F15923" t="str">
            <v>CC-00768869</v>
          </cell>
          <cell r="J15923" t="str">
            <v>Commissioning</v>
          </cell>
          <cell r="R15923" t="str">
            <v>BVGF111611</v>
          </cell>
          <cell r="AB15923" t="str">
            <v>Comm date-26/11/2022</v>
          </cell>
        </row>
        <row r="15924">
          <cell r="A15924">
            <v>44891.523958333302</v>
          </cell>
          <cell r="B15924">
            <v>3410</v>
          </cell>
          <cell r="F15924" t="str">
            <v>CC-00768756</v>
          </cell>
          <cell r="J15924" t="str">
            <v>Sales Call</v>
          </cell>
          <cell r="R15924" t="str">
            <v>BUKD162491</v>
          </cell>
          <cell r="AB15924" t="str">
            <v>Sales call carried out for HMR collection</v>
          </cell>
        </row>
        <row r="15925">
          <cell r="A15925">
            <v>44891.522650462997</v>
          </cell>
          <cell r="B15925">
            <v>3111</v>
          </cell>
          <cell r="F15925" t="str">
            <v>CC-00768753</v>
          </cell>
          <cell r="J15925" t="str">
            <v>Sales Call</v>
          </cell>
          <cell r="R15925" t="str">
            <v>BUKD162500</v>
          </cell>
          <cell r="AB15925" t="str">
            <v>Sales call carried out for HMR collection</v>
          </cell>
        </row>
        <row r="15926">
          <cell r="A15926">
            <v>44891.518981481502</v>
          </cell>
          <cell r="B15926">
            <v>2518</v>
          </cell>
          <cell r="F15926" t="str">
            <v>CC-00768743</v>
          </cell>
          <cell r="J15926" t="str">
            <v>Sales Call</v>
          </cell>
          <cell r="R15926" t="str">
            <v>BUKD162537</v>
          </cell>
          <cell r="AB15926" t="str">
            <v>Sales call carried out for HMR collection</v>
          </cell>
        </row>
        <row r="15927">
          <cell r="A15927">
            <v>44891.517442129603</v>
          </cell>
          <cell r="B15927">
            <v>865</v>
          </cell>
          <cell r="F15927" t="str">
            <v>CC-00768742</v>
          </cell>
          <cell r="J15927" t="str">
            <v>Sales Call</v>
          </cell>
          <cell r="R15927" t="str">
            <v>BULD162579</v>
          </cell>
          <cell r="AB15927" t="str">
            <v>Sales call carried out for HMR collection</v>
          </cell>
        </row>
        <row r="15928">
          <cell r="A15928">
            <v>44891.383043981499</v>
          </cell>
          <cell r="B15928"/>
          <cell r="F15928" t="str">
            <v>CC-00768573</v>
          </cell>
          <cell r="J15928" t="str">
            <v>Complaint - Breakdown</v>
          </cell>
          <cell r="R15928"/>
          <cell r="AB15928" t="str">
            <v>Service quotation shared wih customer waiting for approval 26-11-2022</v>
          </cell>
        </row>
        <row r="15929">
          <cell r="A15929">
            <v>44891.292175925897</v>
          </cell>
          <cell r="B15929">
            <v>23975</v>
          </cell>
          <cell r="F15929" t="str">
            <v>CC-00768522</v>
          </cell>
          <cell r="J15929" t="str">
            <v>Schedule Service - AMC</v>
          </cell>
          <cell r="R15929" t="str">
            <v>GPLS030458</v>
          </cell>
          <cell r="AB15929" t="str">
            <v>AMC Visit done</v>
          </cell>
        </row>
        <row r="15930">
          <cell r="A15930">
            <v>44890.735011574099</v>
          </cell>
          <cell r="B15930">
            <v>13171</v>
          </cell>
          <cell r="F15930" t="str">
            <v>CC-00768311</v>
          </cell>
          <cell r="J15930" t="str">
            <v>Complaint - Running With Problem</v>
          </cell>
          <cell r="R15930" t="str">
            <v>UOIS030128</v>
          </cell>
          <cell r="AB15930" t="str">
            <v>We visited site and change plc neuron2 because plc failure new plc sl no:- DN3837. After than start for check unit running well. Old PLC serial No. DN26343</v>
          </cell>
        </row>
        <row r="15931">
          <cell r="A15931">
            <v>44890.632893518501</v>
          </cell>
          <cell r="B15931">
            <v>0</v>
          </cell>
          <cell r="F15931" t="str">
            <v>CC-00768046</v>
          </cell>
          <cell r="J15931" t="str">
            <v>Pre Commissioning</v>
          </cell>
          <cell r="R15931" t="str">
            <v>22598109</v>
          </cell>
          <cell r="AB15931" t="str">
            <v>Pre commissioning done</v>
          </cell>
        </row>
        <row r="15932">
          <cell r="A15932">
            <v>44890.6319097222</v>
          </cell>
          <cell r="B15932">
            <v>0</v>
          </cell>
          <cell r="F15932" t="str">
            <v>CC-00768039</v>
          </cell>
          <cell r="J15932" t="str">
            <v>Pre Commissioning</v>
          </cell>
          <cell r="R15932" t="str">
            <v>22598009</v>
          </cell>
          <cell r="AB15932" t="str">
            <v>Pre commissioning done</v>
          </cell>
        </row>
        <row r="15933">
          <cell r="A15933">
            <v>44890.630856481497</v>
          </cell>
          <cell r="B15933">
            <v>0</v>
          </cell>
          <cell r="F15933" t="str">
            <v>CC-00768035</v>
          </cell>
          <cell r="J15933" t="str">
            <v>Pre Commissioning</v>
          </cell>
          <cell r="R15933" t="str">
            <v>BVFS049365</v>
          </cell>
          <cell r="AB15933" t="str">
            <v>Pre commissioning done</v>
          </cell>
        </row>
        <row r="15934">
          <cell r="A15934">
            <v>44890.629699074103</v>
          </cell>
          <cell r="B15934">
            <v>0</v>
          </cell>
          <cell r="F15934" t="str">
            <v>CC-00768031</v>
          </cell>
          <cell r="J15934" t="str">
            <v>Pre Commissioning</v>
          </cell>
          <cell r="R15934" t="str">
            <v>BVFS049364</v>
          </cell>
          <cell r="AB15934" t="str">
            <v>Pre commissioning done</v>
          </cell>
        </row>
        <row r="15935">
          <cell r="A15935">
            <v>44890.628009259301</v>
          </cell>
          <cell r="B15935">
            <v>0</v>
          </cell>
          <cell r="F15935" t="str">
            <v>CC-00768027</v>
          </cell>
          <cell r="J15935" t="str">
            <v>Pre Commissioning</v>
          </cell>
          <cell r="R15935" t="str">
            <v>BVFS049358</v>
          </cell>
          <cell r="AB15935" t="str">
            <v>Pre commissioning done</v>
          </cell>
        </row>
        <row r="15936">
          <cell r="A15936">
            <v>44890.575289351902</v>
          </cell>
          <cell r="B15936">
            <v>24395</v>
          </cell>
          <cell r="F15936" t="str">
            <v>CC-00767901</v>
          </cell>
          <cell r="J15936" t="str">
            <v>Sales Call</v>
          </cell>
          <cell r="R15936" t="str">
            <v>BMJD200014</v>
          </cell>
          <cell r="AB15936" t="str">
            <v>Sales call carried out for hmr collection</v>
          </cell>
        </row>
        <row r="15937">
          <cell r="A15937">
            <v>44890.569166666697</v>
          </cell>
          <cell r="B15937">
            <v>506</v>
          </cell>
          <cell r="F15937" t="str">
            <v>CC-00767893</v>
          </cell>
          <cell r="J15937" t="str">
            <v>Schedule Service</v>
          </cell>
          <cell r="R15937" t="str">
            <v>BVED163235</v>
          </cell>
          <cell r="AB15937" t="str">
            <v>Change Air filter, oil filter and oil</v>
          </cell>
        </row>
        <row r="15938">
          <cell r="A15938">
            <v>44890.567129629599</v>
          </cell>
          <cell r="B15938">
            <v>405</v>
          </cell>
          <cell r="F15938" t="str">
            <v>CC-00767888</v>
          </cell>
          <cell r="J15938" t="str">
            <v>Sales Call</v>
          </cell>
          <cell r="R15938" t="str">
            <v>BSKD120522</v>
          </cell>
          <cell r="AB15938" t="str">
            <v>Sales call carried out for hmr collection</v>
          </cell>
        </row>
        <row r="15939">
          <cell r="A15939">
            <v>44890.558067129597</v>
          </cell>
          <cell r="B15939">
            <v>5150</v>
          </cell>
          <cell r="F15939" t="str">
            <v>CC-00767874</v>
          </cell>
          <cell r="J15939" t="str">
            <v>Sales Call</v>
          </cell>
          <cell r="R15939" t="str">
            <v>BTCD162149</v>
          </cell>
          <cell r="AB15939" t="str">
            <v>Sales call carried out for hmr collection</v>
          </cell>
        </row>
        <row r="15940">
          <cell r="A15940">
            <v>44890.552222222199</v>
          </cell>
          <cell r="B15940">
            <v>2813</v>
          </cell>
          <cell r="F15940" t="str">
            <v>CC-00767867</v>
          </cell>
          <cell r="J15940" t="str">
            <v>Sales Call</v>
          </cell>
          <cell r="R15940" t="str">
            <v>BTJD162040</v>
          </cell>
          <cell r="AB15940" t="str">
            <v>Sales call carried out for hmr collection</v>
          </cell>
        </row>
        <row r="15941">
          <cell r="A15941">
            <v>44890.5488078704</v>
          </cell>
          <cell r="B15941">
            <v>8730</v>
          </cell>
          <cell r="F15941" t="str">
            <v>CC-00767863</v>
          </cell>
          <cell r="J15941" t="str">
            <v>Sales Call</v>
          </cell>
          <cell r="R15941" t="str">
            <v>BTDD162169</v>
          </cell>
          <cell r="AB15941" t="str">
            <v>Sales call carried out for HMR collection</v>
          </cell>
        </row>
        <row r="15942">
          <cell r="A15942">
            <v>44890.543055555601</v>
          </cell>
          <cell r="B15942">
            <v>5055</v>
          </cell>
          <cell r="F15942" t="str">
            <v>CC-00767849</v>
          </cell>
          <cell r="J15942" t="str">
            <v>Sales Call</v>
          </cell>
          <cell r="R15942" t="str">
            <v>BTCD162162</v>
          </cell>
          <cell r="AB15942" t="str">
            <v>Sales call carried out for hmr collection</v>
          </cell>
        </row>
        <row r="15943">
          <cell r="A15943">
            <v>44890.535277777803</v>
          </cell>
          <cell r="B15943">
            <v>300</v>
          </cell>
          <cell r="F15943" t="str">
            <v>CC-00767827</v>
          </cell>
          <cell r="J15943" t="str">
            <v>Sales Call</v>
          </cell>
          <cell r="R15943" t="str">
            <v>BSJD120492</v>
          </cell>
          <cell r="AB15943" t="str">
            <v>Sales call carried out for hmr collection</v>
          </cell>
        </row>
        <row r="15944">
          <cell r="A15944">
            <v>44890.533773148098</v>
          </cell>
          <cell r="B15944">
            <v>0</v>
          </cell>
          <cell r="F15944" t="str">
            <v>CC-00767820</v>
          </cell>
          <cell r="J15944" t="str">
            <v>Commissioning</v>
          </cell>
          <cell r="R15944" t="str">
            <v>DVLL153070</v>
          </cell>
          <cell r="AB15944" t="str">
            <v>Commissioning done</v>
          </cell>
        </row>
        <row r="15945">
          <cell r="A15945">
            <v>44890.527800925898</v>
          </cell>
          <cell r="B15945">
            <v>375</v>
          </cell>
          <cell r="F15945" t="str">
            <v>CC-00767809</v>
          </cell>
          <cell r="J15945" t="str">
            <v>Sales Call</v>
          </cell>
          <cell r="R15945" t="str">
            <v>BQKD200046</v>
          </cell>
          <cell r="AB15945" t="str">
            <v>Sales call carried out for hmr collection</v>
          </cell>
        </row>
        <row r="15946">
          <cell r="A15946">
            <v>44890.523599537002</v>
          </cell>
          <cell r="B15946">
            <v>3850</v>
          </cell>
          <cell r="F15946" t="str">
            <v>CC-00767795</v>
          </cell>
          <cell r="J15946" t="str">
            <v>Sales Call</v>
          </cell>
          <cell r="R15946" t="str">
            <v>BTDD162190</v>
          </cell>
          <cell r="AB15946" t="str">
            <v>Sales call carried out for hmr collection</v>
          </cell>
        </row>
        <row r="15947">
          <cell r="A15947">
            <v>44890.302291666703</v>
          </cell>
          <cell r="B15947">
            <v>29100</v>
          </cell>
          <cell r="F15947" t="str">
            <v>CC-00767571</v>
          </cell>
          <cell r="J15947" t="str">
            <v>Schedule Service - AMC</v>
          </cell>
          <cell r="R15947" t="str">
            <v>GPJS030042</v>
          </cell>
          <cell r="AB15947" t="str">
            <v>AMC visit done</v>
          </cell>
        </row>
        <row r="15948">
          <cell r="A15948">
            <v>44890.298773148097</v>
          </cell>
          <cell r="B15948">
            <v>13036</v>
          </cell>
          <cell r="F15948" t="str">
            <v>CC-00767544</v>
          </cell>
          <cell r="J15948" t="str">
            <v>Schedule Service - AMC</v>
          </cell>
          <cell r="R15948" t="str">
            <v>BRHS035368</v>
          </cell>
          <cell r="AB15948" t="str">
            <v>AMC visit already done on dated 17-10-2022 for Schedule Service having call tracking number CC-00735472</v>
          </cell>
        </row>
        <row r="15949">
          <cell r="A15949">
            <v>44890.297453703701</v>
          </cell>
          <cell r="B15949">
            <v>36665</v>
          </cell>
          <cell r="F15949" t="str">
            <v>CC-00767534</v>
          </cell>
          <cell r="J15949" t="str">
            <v>Schedule Service - AMC</v>
          </cell>
          <cell r="R15949" t="str">
            <v>BKCS040470</v>
          </cell>
          <cell r="AB15949" t="str">
            <v>AMC visit already done on dated 11-10-2022 for Schedule Service having call tracking number CC-00730376</v>
          </cell>
        </row>
        <row r="15950">
          <cell r="A15950">
            <v>44890.294594907398</v>
          </cell>
          <cell r="B15950">
            <v>4165</v>
          </cell>
          <cell r="F15950" t="str">
            <v>CC-00767512</v>
          </cell>
          <cell r="J15950" t="str">
            <v>Schedule Service - AMC</v>
          </cell>
          <cell r="R15950" t="str">
            <v>BSKS036261</v>
          </cell>
          <cell r="AB15950" t="str">
            <v>AMC visit done</v>
          </cell>
        </row>
        <row r="15951">
          <cell r="A15951">
            <v>44889.656087962998</v>
          </cell>
          <cell r="B15951">
            <v>5503</v>
          </cell>
          <cell r="F15951" t="str">
            <v>CC-00767122</v>
          </cell>
          <cell r="J15951" t="str">
            <v>Schedule Service</v>
          </cell>
          <cell r="R15951" t="str">
            <v>BULL160559</v>
          </cell>
          <cell r="AB15951" t="str">
            <v>Replace Air filter, oil filter, separater,oil</v>
          </cell>
        </row>
        <row r="15952">
          <cell r="A15952">
            <v>44889.632071759297</v>
          </cell>
          <cell r="B15952">
            <v>25861</v>
          </cell>
          <cell r="F15952" t="str">
            <v>CC-00767042</v>
          </cell>
          <cell r="J15952" t="str">
            <v>Complaint - Running With Problem</v>
          </cell>
          <cell r="R15952" t="str">
            <v>BQBS033819</v>
          </cell>
          <cell r="AB15952" t="str">
            <v>We visited site and change main and delta contactor because both contactor was burnt after than start for check unit running well.</v>
          </cell>
        </row>
        <row r="15953">
          <cell r="A15953">
            <v>44889.6239236111</v>
          </cell>
          <cell r="B15953">
            <v>928</v>
          </cell>
          <cell r="F15953" t="str">
            <v>CC-00767015</v>
          </cell>
          <cell r="J15953" t="str">
            <v>Schedule Service</v>
          </cell>
          <cell r="R15953" t="str">
            <v>BTKD200646</v>
          </cell>
          <cell r="AB15953" t="str">
            <v>Change Air filter, oil filter, separator and oil</v>
          </cell>
        </row>
        <row r="15954">
          <cell r="A15954">
            <v>44889.518020833297</v>
          </cell>
          <cell r="B15954">
            <v>8770</v>
          </cell>
          <cell r="F15954" t="str">
            <v>CC-00766775</v>
          </cell>
          <cell r="J15954" t="str">
            <v>Complaint - Running With Problem</v>
          </cell>
          <cell r="R15954" t="str">
            <v>BTDD162169</v>
          </cell>
          <cell r="AB15954" t="str">
            <v>Attend the site found after starting line pressure not buildup, inspect the unit found rubber element coupling in damaged condition, after then decoupled the airend from engine, open the old coupling and fitted the new element coupling. Recoupled the airend with engine , fitted all accessories during fitment discharge check valve spring found in damaged condition so fitted one new discharge check valve, after all work done start the unit and checked the unit on load condition found unit run in normal condition with all parameters under limit.</v>
          </cell>
        </row>
        <row r="15955">
          <cell r="A15955">
            <v>44889.506863425901</v>
          </cell>
          <cell r="B15955">
            <v>18500</v>
          </cell>
          <cell r="F15955" t="str">
            <v>CC-00766751</v>
          </cell>
          <cell r="J15955" t="str">
            <v>Schedule Service</v>
          </cell>
          <cell r="R15955" t="str">
            <v>BJAET10022</v>
          </cell>
          <cell r="AB15955" t="str">
            <v>Change Air filter, oil filter, separator and oil</v>
          </cell>
        </row>
        <row r="15956">
          <cell r="A15956">
            <v>44889.489826388897</v>
          </cell>
          <cell r="B15956">
            <v>1736</v>
          </cell>
          <cell r="F15956" t="str">
            <v>CC-00766706</v>
          </cell>
          <cell r="J15956" t="str">
            <v>General Service</v>
          </cell>
          <cell r="R15956" t="str">
            <v>BUDD162719</v>
          </cell>
          <cell r="AB15956" t="str">
            <v>Attend the site for product improvement, so Thermal valve element range increased from 155 Deg F to 185 Deg F in PG500 Series to address low DOT issue. It is implemented in compressor model PG 550S-200, after implementation check the unit on load condition found DOT 88 Deg C on drilling condition and on full load found 92 Deg C. Unit is running with all parameters under limit.</v>
          </cell>
        </row>
        <row r="15957">
          <cell r="A15957">
            <v>44889.469050925902</v>
          </cell>
          <cell r="B15957">
            <v>12990</v>
          </cell>
          <cell r="F15957" t="str">
            <v>CC-00766663</v>
          </cell>
          <cell r="J15957" t="str">
            <v>Sales Call</v>
          </cell>
          <cell r="R15957" t="str">
            <v>BLHD120227</v>
          </cell>
          <cell r="AB15957"/>
        </row>
        <row r="15958">
          <cell r="A15958">
            <v>44889.466597222199</v>
          </cell>
          <cell r="B15958">
            <v>3545</v>
          </cell>
          <cell r="F15958" t="str">
            <v>CC-00766657</v>
          </cell>
          <cell r="J15958" t="str">
            <v>Sales Call</v>
          </cell>
          <cell r="R15958" t="str">
            <v>BRED161131</v>
          </cell>
          <cell r="AB15958"/>
        </row>
        <row r="15959">
          <cell r="A15959">
            <v>44889.302881944401</v>
          </cell>
          <cell r="B15959">
            <v>25</v>
          </cell>
          <cell r="F15959" t="str">
            <v>CC-00766526</v>
          </cell>
          <cell r="J15959" t="str">
            <v>Schedule Service - AMC</v>
          </cell>
          <cell r="R15959" t="str">
            <v>CRIE663198</v>
          </cell>
          <cell r="AB15959" t="str">
            <v>AMC visit done</v>
          </cell>
        </row>
        <row r="15960">
          <cell r="A15960">
            <v>44889.302719907399</v>
          </cell>
          <cell r="B15960">
            <v>9868</v>
          </cell>
          <cell r="F15960" t="str">
            <v>CC-00766525</v>
          </cell>
          <cell r="J15960" t="str">
            <v>Schedule Service - AMC</v>
          </cell>
          <cell r="R15960" t="str">
            <v>BTDS044304</v>
          </cell>
          <cell r="AB15960" t="str">
            <v>AMC visit already done on dated 07-11-2022 for Schedule Service having call tracking number CC-00750395</v>
          </cell>
        </row>
        <row r="15961">
          <cell r="A15961">
            <v>44889.302002314798</v>
          </cell>
          <cell r="B15961">
            <v>125</v>
          </cell>
          <cell r="F15961" t="str">
            <v>CC-00766520</v>
          </cell>
          <cell r="J15961" t="str">
            <v>Schedule Service - AMC</v>
          </cell>
          <cell r="R15961" t="str">
            <v>CIHE600078</v>
          </cell>
          <cell r="AB15961" t="str">
            <v>AMC visit done</v>
          </cell>
        </row>
        <row r="15962">
          <cell r="A15962">
            <v>44889.301874999997</v>
          </cell>
          <cell r="B15962">
            <v>0</v>
          </cell>
          <cell r="F15962" t="str">
            <v>CC-00766519</v>
          </cell>
          <cell r="J15962" t="str">
            <v>Schedule Service - AMC</v>
          </cell>
          <cell r="R15962" t="str">
            <v>CSBE564479</v>
          </cell>
          <cell r="AB15962" t="str">
            <v>AMC visit done</v>
          </cell>
        </row>
        <row r="15963">
          <cell r="A15963">
            <v>44889.293287036999</v>
          </cell>
          <cell r="B15963">
            <v>0</v>
          </cell>
          <cell r="F15963" t="str">
            <v>CC-00766454</v>
          </cell>
          <cell r="J15963" t="str">
            <v>Schedule Service - AMC</v>
          </cell>
          <cell r="R15963" t="str">
            <v>CIHE600075</v>
          </cell>
          <cell r="AB15963" t="str">
            <v>AMC visit done</v>
          </cell>
        </row>
        <row r="15964">
          <cell r="A15964">
            <v>44889.293136574102</v>
          </cell>
          <cell r="B15964">
            <v>10370</v>
          </cell>
          <cell r="F15964" t="str">
            <v>CC-00766453</v>
          </cell>
          <cell r="J15964" t="str">
            <v>Schedule Service - AMC</v>
          </cell>
          <cell r="R15964" t="str">
            <v>BTDS044313</v>
          </cell>
          <cell r="AB15964" t="str">
            <v>AMC visit already done on dated 12-10-2022 for Schedule Service having call tracking number CC-00731202</v>
          </cell>
        </row>
        <row r="15965">
          <cell r="A15965">
            <v>44888.7397569444</v>
          </cell>
          <cell r="B15965">
            <v>3570</v>
          </cell>
          <cell r="F15965" t="str">
            <v>CC-00766201</v>
          </cell>
          <cell r="J15965" t="str">
            <v>Sales Call</v>
          </cell>
          <cell r="R15965" t="str">
            <v>BTJD162047</v>
          </cell>
          <cell r="AB15965" t="str">
            <v>Sales call carried out for hmr collection</v>
          </cell>
        </row>
        <row r="15966">
          <cell r="A15966">
            <v>44888.730694444399</v>
          </cell>
          <cell r="B15966">
            <v>7195</v>
          </cell>
          <cell r="F15966" t="str">
            <v>CC-00766186</v>
          </cell>
          <cell r="J15966" t="str">
            <v>Sales Call</v>
          </cell>
          <cell r="R15966" t="str">
            <v>BRCD160940</v>
          </cell>
          <cell r="AB15966" t="str">
            <v>Sales call carried out for hmr collection</v>
          </cell>
        </row>
        <row r="15967">
          <cell r="A15967">
            <v>44888.722604166702</v>
          </cell>
          <cell r="B15967">
            <v>0</v>
          </cell>
          <cell r="F15967" t="str">
            <v>CC-00766167</v>
          </cell>
          <cell r="J15967" t="str">
            <v>Commissioning</v>
          </cell>
          <cell r="R15967" t="str">
            <v>CVFE710566</v>
          </cell>
          <cell r="AB15967" t="str">
            <v>Commissioning done</v>
          </cell>
        </row>
        <row r="15968">
          <cell r="A15968">
            <v>44888.710752314801</v>
          </cell>
          <cell r="B15968">
            <v>6650</v>
          </cell>
          <cell r="F15968" t="str">
            <v>CC-00766135</v>
          </cell>
          <cell r="J15968" t="str">
            <v>Sales Call</v>
          </cell>
          <cell r="R15968" t="str">
            <v>BRED161077</v>
          </cell>
          <cell r="AB15968" t="str">
            <v>Sales call carried out for HMR collection</v>
          </cell>
        </row>
        <row r="15969">
          <cell r="A15969">
            <v>44888.7082407407</v>
          </cell>
          <cell r="B15969">
            <v>3250</v>
          </cell>
          <cell r="F15969" t="str">
            <v>CC-00766128</v>
          </cell>
          <cell r="J15969" t="str">
            <v>Sales Call</v>
          </cell>
          <cell r="R15969" t="str">
            <v>BQGD160315</v>
          </cell>
          <cell r="AB15969" t="str">
            <v>Sales call carried out for hmr collection</v>
          </cell>
        </row>
        <row r="15970">
          <cell r="A15970">
            <v>44888.698518518497</v>
          </cell>
          <cell r="B15970">
            <v>12350</v>
          </cell>
          <cell r="F15970" t="str">
            <v>CC-00766102</v>
          </cell>
          <cell r="J15970" t="str">
            <v>Sales Call</v>
          </cell>
          <cell r="R15970" t="str">
            <v>BQKD200034</v>
          </cell>
          <cell r="AB15970" t="str">
            <v>Sales call carried out for HMR collection</v>
          </cell>
        </row>
        <row r="15971">
          <cell r="A15971">
            <v>44888.683229166701</v>
          </cell>
          <cell r="B15971">
            <v>2186</v>
          </cell>
          <cell r="F15971" t="str">
            <v>CC-00766045</v>
          </cell>
          <cell r="J15971" t="str">
            <v>Sales Call</v>
          </cell>
          <cell r="R15971" t="str">
            <v>BSDD120664</v>
          </cell>
          <cell r="AB15971" t="str">
            <v>SALES CALL CARRIED OUT FOR HMR COLLECTION</v>
          </cell>
        </row>
        <row r="15972">
          <cell r="A15972">
            <v>44888.571631944404</v>
          </cell>
          <cell r="B15972">
            <v>1736</v>
          </cell>
          <cell r="F15972" t="str">
            <v>CC-00765775</v>
          </cell>
          <cell r="J15972" t="str">
            <v>Complaint - Running With Problem</v>
          </cell>
          <cell r="R15972" t="str">
            <v>BUDD162719</v>
          </cell>
          <cell r="AB15972" t="str">
            <v>Attend the site for product improvement, so Thermal valve element range increased from 155 Deg F to 185 Deg F in PG500 Series to address low DOT issue.</v>
          </cell>
        </row>
        <row r="15973">
          <cell r="A15973">
            <v>44888.5153125</v>
          </cell>
          <cell r="B15973">
            <v>8307</v>
          </cell>
          <cell r="F15973" t="str">
            <v>CC-00765619</v>
          </cell>
          <cell r="J15973" t="str">
            <v>Schedule Service</v>
          </cell>
          <cell r="R15973" t="str">
            <v>BUBS033778</v>
          </cell>
          <cell r="AB15973" t="str">
            <v>Change Air filter, oil filter, separator, valve kit and oil</v>
          </cell>
        </row>
        <row r="15974">
          <cell r="A15974">
            <v>44888.495324074102</v>
          </cell>
          <cell r="B15974">
            <v>18920</v>
          </cell>
          <cell r="F15974" t="str">
            <v>CC-00765551</v>
          </cell>
          <cell r="J15974" t="str">
            <v>Complaint - Breakdown</v>
          </cell>
          <cell r="R15974" t="str">
            <v>GOCC370403</v>
          </cell>
          <cell r="AB15974" t="str">
            <v>Today we attend the customer site for complain compressor not working so we check and found that compressor motor burned so we advised customer change new motor</v>
          </cell>
        </row>
        <row r="15975">
          <cell r="A15975">
            <v>44888.462881944397</v>
          </cell>
          <cell r="B15975">
            <v>4314</v>
          </cell>
          <cell r="F15975" t="str">
            <v>CC-00765434</v>
          </cell>
          <cell r="J15975" t="str">
            <v>Complaint - Running With Problem</v>
          </cell>
          <cell r="R15975" t="str">
            <v>BQED160215</v>
          </cell>
          <cell r="AB15975" t="str">
            <v>Attend the site for complain of fan broken so check and found water pump bearing is stucked so ask customer to Change the same and customer change by self from his own stock. After that fitted new water pump and check for proper gap and rotate fan by hand more than 20 times and fan rotate well, ten start the unit found running ok.</v>
          </cell>
        </row>
        <row r="15976">
          <cell r="A15976">
            <v>44888.449374999997</v>
          </cell>
          <cell r="B15976">
            <v>5618</v>
          </cell>
          <cell r="F15976" t="str">
            <v>CC-00765403</v>
          </cell>
          <cell r="J15976" t="str">
            <v>Complaint - Running With Problem</v>
          </cell>
          <cell r="R15976" t="str">
            <v>BTGD162289</v>
          </cell>
          <cell r="AB15976" t="str">
            <v>Attend the site for complain of fan damaged so check and found airend compressor fan damaged so fitted with new fan and after that found running ok.</v>
          </cell>
        </row>
        <row r="15977">
          <cell r="A15977">
            <v>44887.6796875</v>
          </cell>
          <cell r="B15977">
            <v>22673</v>
          </cell>
          <cell r="F15977" t="str">
            <v>CC-00764836</v>
          </cell>
          <cell r="J15977" t="str">
            <v>Schedule Service</v>
          </cell>
          <cell r="R15977" t="str">
            <v>BQBS033796</v>
          </cell>
          <cell r="AB15977" t="str">
            <v>Today we attend the customer site for general service so we change parts 1 air filter 2 oil filter than start machine running ok</v>
          </cell>
        </row>
        <row r="15978">
          <cell r="A15978">
            <v>44887.579016203701</v>
          </cell>
          <cell r="B15978">
            <v>23990</v>
          </cell>
          <cell r="F15978" t="str">
            <v>CC-00764562</v>
          </cell>
          <cell r="J15978" t="str">
            <v>Schedule Service</v>
          </cell>
          <cell r="R15978" t="str">
            <v>BQES030978</v>
          </cell>
          <cell r="AB15978" t="str">
            <v>Today we attend the customer site for general service so we change parts 1 air filter 2 oil filter than start machine running ok and all parts working properly</v>
          </cell>
        </row>
        <row r="15979">
          <cell r="A15979">
            <v>44887.5709837963</v>
          </cell>
          <cell r="B15979"/>
          <cell r="F15979" t="str">
            <v>CC-00764547</v>
          </cell>
          <cell r="J15979" t="str">
            <v>Complaint - Running With Problem</v>
          </cell>
          <cell r="R15979"/>
          <cell r="AB15979" t="str">
            <v>Machine is under O/warranty, Informed Customer to procure new compressors because your machine is very old and parts are not available all parts are get absolute. PRIME POWER 09-12-2022............10-12-2022
Call cancellation mail given to CCS 13-12-2022</v>
          </cell>
        </row>
        <row r="15980">
          <cell r="A15980">
            <v>44887.555972222202</v>
          </cell>
          <cell r="B15980">
            <v>15667</v>
          </cell>
          <cell r="F15980" t="str">
            <v>CC-00764524</v>
          </cell>
          <cell r="J15980" t="str">
            <v>Complaint - Running With Problem</v>
          </cell>
          <cell r="R15980" t="str">
            <v>BRAS033261</v>
          </cell>
          <cell r="AB15980" t="str">
            <v>Today we attend the customer site for complain plc not working so we change new plc now machine running ok old plc serial no-A06931 new plc serial number - A25917</v>
          </cell>
        </row>
        <row r="15981">
          <cell r="A15981">
            <v>44887.449907407397</v>
          </cell>
          <cell r="B15981">
            <v>8519</v>
          </cell>
          <cell r="F15981" t="str">
            <v>CC-00764309</v>
          </cell>
          <cell r="J15981" t="str">
            <v>Schedule Service</v>
          </cell>
          <cell r="R15981" t="str">
            <v>BRGL151464</v>
          </cell>
          <cell r="AB15981" t="str">
            <v>Change Air filter, oil filter, separator and oil</v>
          </cell>
        </row>
        <row r="15982">
          <cell r="A15982">
            <v>44887.447835648098</v>
          </cell>
          <cell r="B15982">
            <v>4597</v>
          </cell>
          <cell r="F15982" t="str">
            <v>CC-00764302</v>
          </cell>
          <cell r="J15982" t="str">
            <v>Schedule Service</v>
          </cell>
          <cell r="R15982" t="str">
            <v>BRBL150944</v>
          </cell>
          <cell r="AB15982" t="str">
            <v>Change Air filter, oil filter, separator and oil</v>
          </cell>
        </row>
        <row r="15983">
          <cell r="A15983">
            <v>44887.445729166699</v>
          </cell>
          <cell r="B15983">
            <v>9497</v>
          </cell>
          <cell r="F15983" t="str">
            <v>CC-00764294</v>
          </cell>
          <cell r="J15983" t="str">
            <v>Schedule Service</v>
          </cell>
          <cell r="R15983" t="str">
            <v>BRGL151468</v>
          </cell>
          <cell r="AB15983" t="str">
            <v>Change Air filter, oil filter, separator and oil</v>
          </cell>
        </row>
        <row r="15984">
          <cell r="A15984">
            <v>44887.444826388899</v>
          </cell>
          <cell r="B15984"/>
          <cell r="F15984" t="str">
            <v>CC-00764290</v>
          </cell>
          <cell r="J15984" t="str">
            <v>Complaint - Running With Problem</v>
          </cell>
          <cell r="R15984"/>
          <cell r="AB15984" t="str">
            <v>Service Quotation shared with customer for approval, waiting for customer approval 22-11-2022
Service Quotation shared with customer for approval, waiting for customer approval 03-12-2022
Cancellation mail send to cancel the call</v>
          </cell>
        </row>
        <row r="15985">
          <cell r="A15985">
            <v>44887.294907407399</v>
          </cell>
          <cell r="B15985">
            <v>16078</v>
          </cell>
          <cell r="F15985" t="str">
            <v>CC-00764159</v>
          </cell>
          <cell r="J15985" t="str">
            <v>Schedule Service - AMC</v>
          </cell>
          <cell r="R15985" t="str">
            <v>ONIC370102</v>
          </cell>
          <cell r="AB15985" t="str">
            <v>AMC visit done</v>
          </cell>
        </row>
        <row r="15986">
          <cell r="A15986">
            <v>44887.294780092598</v>
          </cell>
          <cell r="B15986">
            <v>30960</v>
          </cell>
          <cell r="F15986" t="str">
            <v>CC-00764158</v>
          </cell>
          <cell r="J15986" t="str">
            <v>Schedule Service - AMC</v>
          </cell>
          <cell r="R15986" t="str">
            <v>GOGC370754</v>
          </cell>
          <cell r="AB15986" t="str">
            <v>AMC visit done</v>
          </cell>
        </row>
        <row r="15987">
          <cell r="A15987">
            <v>44887.294664351903</v>
          </cell>
          <cell r="B15987">
            <v>23493</v>
          </cell>
          <cell r="F15987" t="str">
            <v>CC-00764157</v>
          </cell>
          <cell r="J15987" t="str">
            <v>Schedule Service - AMC</v>
          </cell>
          <cell r="R15987" t="str">
            <v>BJHET10090</v>
          </cell>
          <cell r="AB15987" t="str">
            <v>AMC visit done</v>
          </cell>
        </row>
        <row r="15988">
          <cell r="A15988">
            <v>44887.294525463003</v>
          </cell>
          <cell r="B15988">
            <v>28861</v>
          </cell>
          <cell r="F15988" t="str">
            <v>CC-00764156</v>
          </cell>
          <cell r="J15988" t="str">
            <v>Schedule Service - AMC</v>
          </cell>
          <cell r="R15988" t="str">
            <v>BQBS033819</v>
          </cell>
          <cell r="AB15988" t="str">
            <v>AMC visit done</v>
          </cell>
        </row>
        <row r="15989">
          <cell r="A15989">
            <v>44886.537048611099</v>
          </cell>
          <cell r="B15989">
            <v>0</v>
          </cell>
          <cell r="F15989" t="str">
            <v>CC-00763426</v>
          </cell>
          <cell r="J15989" t="str">
            <v>Complaint - Running With Problem</v>
          </cell>
          <cell r="R15989" t="str">
            <v>CVFE710570</v>
          </cell>
          <cell r="AB15989" t="str">
            <v>We attend the customer site for complain compressor not starting so we check and found that compressor starter problem so we check starter one point burnd so we change point now machine running ok and all parts working properly</v>
          </cell>
        </row>
        <row r="15990">
          <cell r="A15990">
            <v>44886.458483796298</v>
          </cell>
          <cell r="B15990">
            <v>251</v>
          </cell>
          <cell r="F15990" t="str">
            <v>CC-00763131</v>
          </cell>
          <cell r="J15990" t="str">
            <v>Complaint - Running With Problem</v>
          </cell>
          <cell r="R15990" t="str">
            <v>BVED163231</v>
          </cell>
          <cell r="AB15990" t="str">
            <v>Attend the site for complain of abnormal sound and tripping so check and found pressure regulator kit internally damaged, so we replace with new and found unit running ok without and tripping.</v>
          </cell>
        </row>
        <row r="15991">
          <cell r="A15991">
            <v>44884.509398148097</v>
          </cell>
          <cell r="B15991">
            <v>5</v>
          </cell>
          <cell r="F15991" t="str">
            <v>CC-00762174</v>
          </cell>
          <cell r="J15991" t="str">
            <v>Sales Call</v>
          </cell>
          <cell r="R15991" t="str">
            <v>BVGD121497</v>
          </cell>
          <cell r="AB15991"/>
        </row>
        <row r="15992">
          <cell r="A15992">
            <v>44884.506874999999</v>
          </cell>
          <cell r="B15992">
            <v>150</v>
          </cell>
          <cell r="F15992" t="str">
            <v>CC-00762171</v>
          </cell>
          <cell r="J15992" t="str">
            <v>Sales Call</v>
          </cell>
          <cell r="R15992" t="str">
            <v>BVDD121453</v>
          </cell>
          <cell r="AB15992"/>
        </row>
        <row r="15993">
          <cell r="A15993">
            <v>44883.531053240702</v>
          </cell>
          <cell r="B15993">
            <v>3474</v>
          </cell>
          <cell r="F15993" t="str">
            <v>CC-00761269</v>
          </cell>
          <cell r="J15993" t="str">
            <v>Schedule Service</v>
          </cell>
          <cell r="R15993" t="str">
            <v>BPKD200025</v>
          </cell>
          <cell r="AB15993" t="str">
            <v>Replaced Air filter, oil filter, oil &amp; separator</v>
          </cell>
        </row>
        <row r="15994">
          <cell r="A15994">
            <v>44883.461597222202</v>
          </cell>
          <cell r="B15994">
            <v>715</v>
          </cell>
          <cell r="F15994" t="str">
            <v>CC-00761090</v>
          </cell>
          <cell r="J15994" t="str">
            <v>Complaint - Running With Problem</v>
          </cell>
          <cell r="R15994" t="str">
            <v>BULD162583</v>
          </cell>
          <cell r="AB15994" t="str">
            <v>We checked and found drilling pressure low and drilling RPM @ 1300. So we set the idle RPM 1300 and start the unit found machine working good condition,</v>
          </cell>
        </row>
        <row r="15995">
          <cell r="A15995">
            <v>44883.460370370398</v>
          </cell>
          <cell r="B15995">
            <v>220</v>
          </cell>
          <cell r="F15995" t="str">
            <v>CC-00761088</v>
          </cell>
          <cell r="J15995" t="str">
            <v>Sales Call</v>
          </cell>
          <cell r="R15995" t="str">
            <v>BVDD163198</v>
          </cell>
          <cell r="AB15995"/>
        </row>
        <row r="15996">
          <cell r="A15996">
            <v>44883.440115740697</v>
          </cell>
          <cell r="B15996">
            <v>701</v>
          </cell>
          <cell r="F15996" t="str">
            <v>CC-00761068</v>
          </cell>
          <cell r="J15996" t="str">
            <v>Sales Call</v>
          </cell>
          <cell r="R15996" t="str">
            <v>BUHL152930</v>
          </cell>
          <cell r="AB15996"/>
        </row>
        <row r="15997">
          <cell r="A15997">
            <v>44883.437430555598</v>
          </cell>
          <cell r="B15997">
            <v>480</v>
          </cell>
          <cell r="F15997" t="str">
            <v>CC-00761064</v>
          </cell>
          <cell r="J15997" t="str">
            <v>Sales Call</v>
          </cell>
          <cell r="R15997" t="str">
            <v>BUCD121174</v>
          </cell>
          <cell r="AB15997"/>
        </row>
        <row r="15998">
          <cell r="A15998">
            <v>44883.435277777797</v>
          </cell>
          <cell r="B15998">
            <v>360</v>
          </cell>
          <cell r="F15998" t="str">
            <v>CC-00761060</v>
          </cell>
          <cell r="J15998" t="str">
            <v>Sales Call</v>
          </cell>
          <cell r="R15998" t="str">
            <v>BUID121299</v>
          </cell>
          <cell r="AB15998"/>
        </row>
        <row r="15999">
          <cell r="A15999">
            <v>44883.433275463001</v>
          </cell>
          <cell r="B15999">
            <v>490</v>
          </cell>
          <cell r="F15999" t="str">
            <v>CC-00761053</v>
          </cell>
          <cell r="J15999" t="str">
            <v>Sales Call</v>
          </cell>
          <cell r="R15999" t="str">
            <v>BUHD121280</v>
          </cell>
          <cell r="AB15999"/>
        </row>
        <row r="16000">
          <cell r="A16000">
            <v>44883.431377314802</v>
          </cell>
          <cell r="B16000">
            <v>736</v>
          </cell>
          <cell r="F16000" t="str">
            <v>CC-00761049</v>
          </cell>
          <cell r="J16000" t="str">
            <v>Sales Call</v>
          </cell>
          <cell r="R16000" t="str">
            <v>BUCD230856</v>
          </cell>
          <cell r="AB16000"/>
        </row>
        <row r="16001">
          <cell r="A16001">
            <v>44883.429259259297</v>
          </cell>
          <cell r="B16001">
            <v>960</v>
          </cell>
          <cell r="F16001" t="str">
            <v>CC-00761044</v>
          </cell>
          <cell r="J16001" t="str">
            <v>Sales Call</v>
          </cell>
          <cell r="R16001" t="str">
            <v>BUKD230773</v>
          </cell>
          <cell r="AB16001"/>
        </row>
        <row r="16002">
          <cell r="A16002">
            <v>44882.743958333303</v>
          </cell>
          <cell r="B16002">
            <v>8706</v>
          </cell>
          <cell r="F16002" t="str">
            <v>CC-00760690</v>
          </cell>
          <cell r="J16002" t="str">
            <v>Schedule Service</v>
          </cell>
          <cell r="R16002" t="str">
            <v>BTDD162169</v>
          </cell>
          <cell r="AB16002" t="str">
            <v>Replaced  Air filter, Oil filter &amp; Oil</v>
          </cell>
        </row>
        <row r="16003">
          <cell r="A16003">
            <v>44882.608553240701</v>
          </cell>
          <cell r="B16003">
            <v>5756</v>
          </cell>
          <cell r="F16003" t="str">
            <v>CC-00760326</v>
          </cell>
          <cell r="J16003" t="str">
            <v>Schedule Service</v>
          </cell>
          <cell r="R16003" t="str">
            <v>BULD162559</v>
          </cell>
          <cell r="AB16003" t="str">
            <v>Attend the site for schedule service so replaced Air filter, Oil filter &amp; oil</v>
          </cell>
        </row>
        <row r="16004">
          <cell r="A16004">
            <v>44882.605266203696</v>
          </cell>
          <cell r="B16004">
            <v>250</v>
          </cell>
          <cell r="F16004" t="str">
            <v>CC-00760314</v>
          </cell>
          <cell r="J16004" t="str">
            <v>Complaint - Running With Problem</v>
          </cell>
          <cell r="R16004" t="str">
            <v>BVED163231</v>
          </cell>
          <cell r="AB16004" t="str">
            <v>pressure regulator kit not working properly so remove and clean it and then refitted it.</v>
          </cell>
        </row>
        <row r="16005">
          <cell r="A16005">
            <v>44882.471747685202</v>
          </cell>
          <cell r="B16005">
            <v>4776</v>
          </cell>
          <cell r="F16005" t="str">
            <v>CC-00760013</v>
          </cell>
          <cell r="J16005" t="str">
            <v>Schedule Service</v>
          </cell>
          <cell r="R16005" t="str">
            <v>BPLD200068</v>
          </cell>
          <cell r="AB16005" t="str">
            <v>Replaced Air filter, Oil filter &amp; Oil Elgi air lube puls</v>
          </cell>
        </row>
        <row r="16006">
          <cell r="A16006">
            <v>44881.619722222204</v>
          </cell>
          <cell r="B16006">
            <v>18349</v>
          </cell>
          <cell r="F16006" t="str">
            <v>CC-00759139</v>
          </cell>
          <cell r="J16006" t="str">
            <v>Schedule Service</v>
          </cell>
          <cell r="R16006" t="str">
            <v>GOCS030806</v>
          </cell>
          <cell r="AB16006" t="str">
            <v>Change Air filter, oil filter, separator and oil</v>
          </cell>
        </row>
        <row r="16007">
          <cell r="A16007">
            <v>44881.618275462999</v>
          </cell>
          <cell r="B16007">
            <v>27268</v>
          </cell>
          <cell r="F16007" t="str">
            <v>CC-00759133</v>
          </cell>
          <cell r="J16007" t="str">
            <v>Schedule Service</v>
          </cell>
          <cell r="R16007" t="str">
            <v>BLIS031950</v>
          </cell>
          <cell r="AB16007" t="str">
            <v>Change Air filter, oil filter and oil</v>
          </cell>
        </row>
        <row r="16008">
          <cell r="A16008">
            <v>44881.539282407401</v>
          </cell>
          <cell r="B16008">
            <v>2995</v>
          </cell>
          <cell r="F16008" t="str">
            <v>CC-00758952</v>
          </cell>
          <cell r="J16008" t="str">
            <v>Sales Call</v>
          </cell>
          <cell r="R16008" t="str">
            <v>BSHD200586</v>
          </cell>
          <cell r="AB16008" t="str">
            <v>Sales call carried out for HMR collection</v>
          </cell>
        </row>
        <row r="16009">
          <cell r="A16009">
            <v>44881.535231481503</v>
          </cell>
          <cell r="B16009">
            <v>500</v>
          </cell>
          <cell r="F16009" t="str">
            <v>CC-00758940</v>
          </cell>
          <cell r="J16009" t="str">
            <v>Sales Call</v>
          </cell>
          <cell r="R16009" t="str">
            <v>BTGD120943</v>
          </cell>
          <cell r="AB16009" t="str">
            <v>Sales call carried out for HMR collection</v>
          </cell>
        </row>
        <row r="16010">
          <cell r="A16010">
            <v>44881.530312499999</v>
          </cell>
          <cell r="B16010">
            <v>25</v>
          </cell>
          <cell r="F16010" t="str">
            <v>CC-00758934</v>
          </cell>
          <cell r="J16010" t="str">
            <v>Sales Call</v>
          </cell>
          <cell r="R16010" t="str">
            <v>BVCD163165</v>
          </cell>
          <cell r="AB16010" t="str">
            <v>Sales call carried out for HMR collection</v>
          </cell>
        </row>
        <row r="16011">
          <cell r="A16011">
            <v>44881.484317129602</v>
          </cell>
          <cell r="B16011">
            <v>4423</v>
          </cell>
          <cell r="F16011" t="str">
            <v>CC-00758819</v>
          </cell>
          <cell r="J16011" t="str">
            <v>Complaint - Breakdown</v>
          </cell>
          <cell r="R16011" t="str">
            <v>BSID161968</v>
          </cell>
          <cell r="AB16011" t="str">
            <v>Airend recommissioning and change air filter, oil filter &amp; oil.
Old Airend Serial No. BSHA224414
New Airend Serial No. UVGA229916</v>
          </cell>
        </row>
        <row r="16012">
          <cell r="A16012">
            <v>44881.301168981503</v>
          </cell>
          <cell r="B16012">
            <v>21629</v>
          </cell>
          <cell r="F16012" t="str">
            <v>CC-00758630</v>
          </cell>
          <cell r="J16012" t="str">
            <v>Schedule Service - AMC</v>
          </cell>
          <cell r="R16012" t="str">
            <v>BSDS037710</v>
          </cell>
          <cell r="AB16012" t="str">
            <v>AMC visit done</v>
          </cell>
        </row>
        <row r="16013">
          <cell r="A16013">
            <v>44881.295949074098</v>
          </cell>
          <cell r="B16013">
            <v>25708</v>
          </cell>
          <cell r="F16013" t="str">
            <v>CC-00758601</v>
          </cell>
          <cell r="J16013" t="str">
            <v>Schedule Service - AMC</v>
          </cell>
          <cell r="R16013" t="str">
            <v>BOCS040147</v>
          </cell>
          <cell r="AB16013" t="str">
            <v>AMC visit done</v>
          </cell>
        </row>
        <row r="16014">
          <cell r="A16014">
            <v>44880.670173611099</v>
          </cell>
          <cell r="B16014">
            <v>2638</v>
          </cell>
          <cell r="F16014" t="str">
            <v>CC-00758116</v>
          </cell>
          <cell r="J16014" t="str">
            <v>Complaint - Running With Problem</v>
          </cell>
          <cell r="R16014" t="str">
            <v>BREC373485</v>
          </cell>
          <cell r="AB16014" t="str">
            <v>Today we attend the customer site for complain compressor not starting so we check and found that compressor incoming voltage 380 so we change transformer voltage at 380 now machine running ok</v>
          </cell>
        </row>
        <row r="16015">
          <cell r="A16015">
            <v>44880.639490740701</v>
          </cell>
          <cell r="B16015">
            <v>23421</v>
          </cell>
          <cell r="F16015" t="str">
            <v>CC-00758028</v>
          </cell>
          <cell r="J16015" t="str">
            <v>Schedule Service</v>
          </cell>
          <cell r="R16015" t="str">
            <v>BMJS040004</v>
          </cell>
          <cell r="AB16015" t="str">
            <v>Change air filter, oil filter, separator and oil</v>
          </cell>
        </row>
        <row r="16016">
          <cell r="A16016">
            <v>44880.616365740701</v>
          </cell>
          <cell r="B16016">
            <v>3034</v>
          </cell>
          <cell r="F16016" t="str">
            <v>CC-00757964</v>
          </cell>
          <cell r="J16016" t="str">
            <v>Schedule Service</v>
          </cell>
          <cell r="R16016" t="str">
            <v>BUFD162814</v>
          </cell>
          <cell r="AB16016" t="str">
            <v>Attend the site for schedule services so change separator element, oil filter, Air filter 2 nos, actuator kit change BDV kit, ARV kit, pressure regulator kit clean MPV kit after that start the unit found running ok.</v>
          </cell>
        </row>
        <row r="16017">
          <cell r="A16017">
            <v>44880.528032407397</v>
          </cell>
          <cell r="B16017">
            <v>18232</v>
          </cell>
          <cell r="F16017" t="str">
            <v>CC-00757772</v>
          </cell>
          <cell r="J16017" t="str">
            <v>Schedule Service</v>
          </cell>
          <cell r="R16017" t="str">
            <v>BRCC372871</v>
          </cell>
          <cell r="AB16017" t="str">
            <v>Today we attend the customer site for general service so we change parts 1 air filter 2 oil filter 3 oil than start machine running ok</v>
          </cell>
        </row>
        <row r="16018">
          <cell r="A16018">
            <v>44880.526875000003</v>
          </cell>
          <cell r="B16018">
            <v>14800</v>
          </cell>
          <cell r="F16018" t="str">
            <v>CC-00757767</v>
          </cell>
          <cell r="J16018" t="str">
            <v>Schedule Service</v>
          </cell>
          <cell r="R16018" t="str">
            <v>BRFC373676</v>
          </cell>
          <cell r="AB16018" t="str">
            <v>Today we attend the customer site for general service so we change parts 1 air filter 2 oil filter 3 oil than start machine running ok</v>
          </cell>
        </row>
        <row r="16019">
          <cell r="A16019">
            <v>44880.498854166697</v>
          </cell>
          <cell r="B16019">
            <v>1</v>
          </cell>
          <cell r="F16019" t="str">
            <v>CC-00757667</v>
          </cell>
          <cell r="J16019" t="str">
            <v>Commissioning</v>
          </cell>
          <cell r="R16019" t="str">
            <v>BVHD163336</v>
          </cell>
          <cell r="AB16019" t="str">
            <v>Commissioning done</v>
          </cell>
        </row>
        <row r="16020">
          <cell r="A16020">
            <v>44880.284363425897</v>
          </cell>
          <cell r="B16020"/>
          <cell r="F16020" t="str">
            <v>CC-00757367</v>
          </cell>
          <cell r="J16020" t="str">
            <v>Schedule Service - AMC</v>
          </cell>
          <cell r="R16020" t="str">
            <v>BUES035290</v>
          </cell>
          <cell r="AB16020"/>
        </row>
        <row r="16021">
          <cell r="A16021">
            <v>44879.691678240699</v>
          </cell>
          <cell r="B16021">
            <v>1</v>
          </cell>
          <cell r="F16021" t="str">
            <v>CC-00757115</v>
          </cell>
          <cell r="J16021" t="str">
            <v>Commissioning</v>
          </cell>
          <cell r="R16021" t="str">
            <v>BVGD163308</v>
          </cell>
          <cell r="AB16021" t="str">
            <v>Commissioning done</v>
          </cell>
        </row>
        <row r="16022">
          <cell r="A16022">
            <v>44879.620706018497</v>
          </cell>
          <cell r="B16022">
            <v>1508</v>
          </cell>
          <cell r="F16022" t="str">
            <v>CC-00756972</v>
          </cell>
          <cell r="J16022" t="str">
            <v>Schedule Service</v>
          </cell>
          <cell r="R16022" t="str">
            <v>BUID162953</v>
          </cell>
          <cell r="AB16022" t="str">
            <v>Replace oil filter 90 lpm 2nos., air filter kit engine and compressor both side, replaced separator element filter. And as per elgi schedule maintenance service valve kit replaced are actuator kit 1nos., arv kit 1no., pressure regulator kit 1no.</v>
          </cell>
        </row>
        <row r="16023">
          <cell r="A16023">
            <v>44879.530092592599</v>
          </cell>
          <cell r="B16023">
            <v>0</v>
          </cell>
          <cell r="F16023" t="str">
            <v>CC-00756766</v>
          </cell>
          <cell r="J16023" t="str">
            <v>Commissioning</v>
          </cell>
          <cell r="R16023" t="str">
            <v>DVBL153139</v>
          </cell>
          <cell r="AB16023" t="str">
            <v>Commissioning done</v>
          </cell>
        </row>
        <row r="16024">
          <cell r="A16024">
            <v>44879.484409722201</v>
          </cell>
          <cell r="B16024">
            <v>1002</v>
          </cell>
          <cell r="F16024" t="str">
            <v>CC-00756618</v>
          </cell>
          <cell r="J16024" t="str">
            <v>General Service</v>
          </cell>
          <cell r="R16024" t="str">
            <v>BVCC376207</v>
          </cell>
          <cell r="AB16024" t="str">
            <v>general visit done</v>
          </cell>
        </row>
        <row r="16025">
          <cell r="A16025">
            <v>44879.482534722199</v>
          </cell>
          <cell r="B16025">
            <v>17037</v>
          </cell>
          <cell r="F16025" t="str">
            <v>CC-00756607</v>
          </cell>
          <cell r="J16025" t="str">
            <v>General Service</v>
          </cell>
          <cell r="R16025" t="str">
            <v>GOEC370631</v>
          </cell>
          <cell r="AB16025" t="str">
            <v>General visit done</v>
          </cell>
        </row>
        <row r="16026">
          <cell r="A16026">
            <v>44877.752187500002</v>
          </cell>
          <cell r="B16026">
            <v>2450</v>
          </cell>
          <cell r="F16026" t="str">
            <v>CC-00756050</v>
          </cell>
          <cell r="J16026" t="str">
            <v>Sales Call</v>
          </cell>
          <cell r="R16026" t="str">
            <v>BSID161973</v>
          </cell>
          <cell r="AB16026" t="str">
            <v>Sales call carried out for HMR collection</v>
          </cell>
        </row>
        <row r="16027">
          <cell r="A16027">
            <v>44877.73</v>
          </cell>
          <cell r="B16027">
            <v>3980</v>
          </cell>
          <cell r="F16027" t="str">
            <v>CC-00756025</v>
          </cell>
          <cell r="J16027" t="str">
            <v>Sales Call</v>
          </cell>
          <cell r="R16027" t="str">
            <v>BSAD161567</v>
          </cell>
          <cell r="AB16027" t="str">
            <v>Sales call carried out for hmr collection</v>
          </cell>
        </row>
        <row r="16028">
          <cell r="A16028">
            <v>44877.702141203699</v>
          </cell>
          <cell r="B16028">
            <v>44262</v>
          </cell>
          <cell r="F16028" t="str">
            <v>CC-00755985</v>
          </cell>
          <cell r="J16028" t="str">
            <v>Complaint - Running With Problem</v>
          </cell>
          <cell r="R16028" t="str">
            <v>BKKS030393</v>
          </cell>
          <cell r="AB16028" t="str">
            <v>Today we attend the customer site for complain high temperature tripping so we check and found temperature sensor not working properly so we change now machine running ok</v>
          </cell>
        </row>
        <row r="16029">
          <cell r="A16029">
            <v>44877.696817129603</v>
          </cell>
          <cell r="B16029">
            <v>2645</v>
          </cell>
          <cell r="F16029" t="str">
            <v>CC-00755978</v>
          </cell>
          <cell r="J16029" t="str">
            <v>Sales Call</v>
          </cell>
          <cell r="R16029" t="str">
            <v>BSFD161819</v>
          </cell>
          <cell r="AB16029" t="str">
            <v>Sales call carried out for HMR collection</v>
          </cell>
        </row>
        <row r="16030">
          <cell r="A16030">
            <v>44877.678738425901</v>
          </cell>
          <cell r="B16030">
            <v>2950</v>
          </cell>
          <cell r="F16030" t="str">
            <v>CC-00755940</v>
          </cell>
          <cell r="J16030" t="str">
            <v>Sales Call</v>
          </cell>
          <cell r="R16030" t="str">
            <v>BRGD161229</v>
          </cell>
          <cell r="AB16030" t="str">
            <v>Sales call carried out for HMR collection</v>
          </cell>
        </row>
        <row r="16031">
          <cell r="A16031">
            <v>44877.667812500003</v>
          </cell>
          <cell r="B16031">
            <v>1510</v>
          </cell>
          <cell r="F16031" t="str">
            <v>CC-00755915</v>
          </cell>
          <cell r="J16031" t="str">
            <v>Sales Call</v>
          </cell>
          <cell r="R16031" t="str">
            <v>BSJD161438</v>
          </cell>
          <cell r="AB16031" t="str">
            <v>Sales call carried out for HMR collection</v>
          </cell>
        </row>
        <row r="16032">
          <cell r="A16032">
            <v>44877.652245370402</v>
          </cell>
          <cell r="B16032">
            <v>3857</v>
          </cell>
          <cell r="F16032" t="str">
            <v>CC-00755877</v>
          </cell>
          <cell r="J16032" t="str">
            <v>Complaint - Running With Problem</v>
          </cell>
          <cell r="R16032" t="str">
            <v>BTDD162192</v>
          </cell>
          <cell r="AB16032" t="str">
            <v>Change actuator kit and clean pressure regulator kit 
Due to customer observation, customer request to observe for some time so as per customer request call closure done on delayed</v>
          </cell>
        </row>
        <row r="16033">
          <cell r="A16033">
            <v>44877.590300925898</v>
          </cell>
          <cell r="B16033">
            <v>4960</v>
          </cell>
          <cell r="F16033" t="str">
            <v>CC-00755739</v>
          </cell>
          <cell r="J16033" t="str">
            <v>Sales Call</v>
          </cell>
          <cell r="R16033" t="str">
            <v>BRCD160967</v>
          </cell>
          <cell r="AB16033" t="str">
            <v>Sales call carried out for HMR collection</v>
          </cell>
        </row>
        <row r="16034">
          <cell r="A16034">
            <v>44877.5866550926</v>
          </cell>
          <cell r="B16034">
            <v>3621</v>
          </cell>
          <cell r="F16034" t="str">
            <v>CC-00755728</v>
          </cell>
          <cell r="J16034" t="str">
            <v>General Service</v>
          </cell>
          <cell r="R16034" t="str">
            <v>BUDS034880</v>
          </cell>
          <cell r="AB16034" t="str">
            <v>Courtesy visit done check and found running ok in good condition also air filter and oil filter required for next service</v>
          </cell>
        </row>
        <row r="16035">
          <cell r="A16035">
            <v>44877.584525462997</v>
          </cell>
          <cell r="B16035">
            <v>3064</v>
          </cell>
          <cell r="F16035" t="str">
            <v>CC-00755724</v>
          </cell>
          <cell r="J16035" t="str">
            <v>General Service</v>
          </cell>
          <cell r="R16035" t="str">
            <v>BUDS034770</v>
          </cell>
          <cell r="AB16035" t="str">
            <v>Courtesy visit done check and found running ok in good condition also air filter and oil filter required for next service</v>
          </cell>
        </row>
        <row r="16036">
          <cell r="A16036">
            <v>44877.582974536999</v>
          </cell>
          <cell r="B16036">
            <v>5020</v>
          </cell>
          <cell r="F16036" t="str">
            <v>CC-00755722</v>
          </cell>
          <cell r="J16036" t="str">
            <v>Sales Call</v>
          </cell>
          <cell r="R16036" t="str">
            <v>BRCD160968</v>
          </cell>
          <cell r="AB16036" t="str">
            <v>Sales call carried out for hmr collection</v>
          </cell>
        </row>
        <row r="16037">
          <cell r="A16037">
            <v>44877.582824074103</v>
          </cell>
          <cell r="B16037">
            <v>1982</v>
          </cell>
          <cell r="F16037" t="str">
            <v>CC-00755721</v>
          </cell>
          <cell r="J16037" t="str">
            <v>General Service</v>
          </cell>
          <cell r="R16037" t="str">
            <v>BUDS046443</v>
          </cell>
          <cell r="AB16037" t="str">
            <v>Courtesy visit done check and found running ok in good condition</v>
          </cell>
        </row>
        <row r="16038">
          <cell r="A16038">
            <v>44877.581250000003</v>
          </cell>
          <cell r="B16038">
            <v>2812</v>
          </cell>
          <cell r="F16038" t="str">
            <v>CC-00755716</v>
          </cell>
          <cell r="J16038" t="str">
            <v>General Service</v>
          </cell>
          <cell r="R16038" t="str">
            <v>BUDS046497</v>
          </cell>
          <cell r="AB16038" t="str">
            <v>Courtesy visit done check and found running ok in good condition</v>
          </cell>
        </row>
        <row r="16039">
          <cell r="A16039">
            <v>44877.5680671296</v>
          </cell>
          <cell r="B16039">
            <v>3200</v>
          </cell>
          <cell r="F16039" t="str">
            <v>CC-00755699</v>
          </cell>
          <cell r="J16039" t="str">
            <v>Sales Call</v>
          </cell>
          <cell r="R16039" t="str">
            <v>BRAD160811</v>
          </cell>
          <cell r="AB16039" t="str">
            <v>Sales call carried out for HMR collection</v>
          </cell>
        </row>
        <row r="16040">
          <cell r="A16040">
            <v>44877.513935185198</v>
          </cell>
          <cell r="B16040">
            <v>19536</v>
          </cell>
          <cell r="F16040" t="str">
            <v>CC-00755575</v>
          </cell>
          <cell r="J16040" t="str">
            <v>Schedule Service</v>
          </cell>
          <cell r="R16040" t="str">
            <v>BSKS036366</v>
          </cell>
          <cell r="AB16040" t="str">
            <v>Today we attend the customer site for general service so we change parts 1 air filter 2 oil filter now machine running ok</v>
          </cell>
        </row>
        <row r="16041">
          <cell r="A16041">
            <v>44876.725231481498</v>
          </cell>
          <cell r="B16041">
            <v>3027</v>
          </cell>
          <cell r="F16041" t="str">
            <v>CC-00755086</v>
          </cell>
          <cell r="J16041" t="str">
            <v>Schedule Service</v>
          </cell>
          <cell r="R16041" t="str">
            <v>BUAD162630</v>
          </cell>
          <cell r="AB16041" t="str">
            <v>Change air filter, oil filter, aisr oil separator and oil</v>
          </cell>
        </row>
        <row r="16042">
          <cell r="A16042">
            <v>44876.566238425898</v>
          </cell>
          <cell r="B16042">
            <v>3</v>
          </cell>
          <cell r="F16042" t="str">
            <v>CC-00754728</v>
          </cell>
          <cell r="J16042" t="str">
            <v>Commissioning</v>
          </cell>
          <cell r="R16042" t="str">
            <v>BVGD121497</v>
          </cell>
          <cell r="AB16042" t="str">
            <v>Commissioning Done</v>
          </cell>
        </row>
        <row r="16043">
          <cell r="A16043">
            <v>44876.558252314797</v>
          </cell>
          <cell r="B16043">
            <v>4360</v>
          </cell>
          <cell r="F16043" t="str">
            <v>CC-00754714</v>
          </cell>
          <cell r="J16043" t="str">
            <v>Sales Call</v>
          </cell>
          <cell r="R16043" t="str">
            <v>BSAD161576</v>
          </cell>
          <cell r="AB16043" t="str">
            <v>Sales call carried out for HMR collection</v>
          </cell>
        </row>
        <row r="16044">
          <cell r="A16044">
            <v>44876.525694444397</v>
          </cell>
          <cell r="B16044">
            <v>4939</v>
          </cell>
          <cell r="F16044" t="str">
            <v>CC-00754642</v>
          </cell>
          <cell r="J16044" t="str">
            <v>Schedule Service</v>
          </cell>
          <cell r="R16044" t="str">
            <v>BUGS035879</v>
          </cell>
          <cell r="AB16044" t="str">
            <v>Today we attend the customer site for general service so we change parts 1 air filter 2 oil filter 3 oil 4 separator now machine running ok</v>
          </cell>
        </row>
        <row r="16045">
          <cell r="A16045">
            <v>44876.5226736111</v>
          </cell>
          <cell r="B16045">
            <v>35150</v>
          </cell>
          <cell r="F16045" t="str">
            <v>CC-00754635</v>
          </cell>
          <cell r="J16045" t="str">
            <v>Schedule Service</v>
          </cell>
          <cell r="R16045" t="str">
            <v>BLFS031469</v>
          </cell>
          <cell r="AB16045" t="str">
            <v>Today we attend the customer site for general service so we change parts 1 air filter 2 oil filter than start machine running ok and all parts working properly</v>
          </cell>
        </row>
        <row r="16046">
          <cell r="A16046">
            <v>44876.507326388899</v>
          </cell>
          <cell r="B16046">
            <v>1670</v>
          </cell>
          <cell r="F16046" t="str">
            <v>CC-00754578</v>
          </cell>
          <cell r="J16046" t="str">
            <v>Sales Call</v>
          </cell>
          <cell r="R16046" t="str">
            <v>BUGD162852</v>
          </cell>
          <cell r="AB16046" t="str">
            <v>Sales call carried out for HMR collection</v>
          </cell>
        </row>
        <row r="16047">
          <cell r="A16047">
            <v>44876.497546296298</v>
          </cell>
          <cell r="B16047">
            <v>1500</v>
          </cell>
          <cell r="F16047" t="str">
            <v>CC-00754556</v>
          </cell>
          <cell r="J16047" t="str">
            <v>Sales Call</v>
          </cell>
          <cell r="R16047" t="str">
            <v>BUJD162460</v>
          </cell>
          <cell r="AB16047" t="str">
            <v>Sales call carried out for HMR collection</v>
          </cell>
        </row>
        <row r="16048">
          <cell r="A16048">
            <v>44876.487962963001</v>
          </cell>
          <cell r="B16048">
            <v>714</v>
          </cell>
          <cell r="F16048" t="str">
            <v>CC-00754539</v>
          </cell>
          <cell r="J16048" t="str">
            <v>Sales Call</v>
          </cell>
          <cell r="R16048" t="str">
            <v>BULD162583</v>
          </cell>
          <cell r="AB16048" t="str">
            <v>Sales call carried out for HMR collection</v>
          </cell>
        </row>
        <row r="16049">
          <cell r="A16049">
            <v>44876.481574074103</v>
          </cell>
          <cell r="B16049">
            <v>950</v>
          </cell>
          <cell r="F16049" t="str">
            <v>CC-00754521</v>
          </cell>
          <cell r="J16049" t="str">
            <v>Sales Call</v>
          </cell>
          <cell r="R16049" t="str">
            <v>BTID162377</v>
          </cell>
          <cell r="AB16049" t="str">
            <v>Sales call carried out for HMR$ collection</v>
          </cell>
        </row>
        <row r="16050">
          <cell r="A16050">
            <v>44876.4768287037</v>
          </cell>
          <cell r="B16050">
            <v>1080</v>
          </cell>
          <cell r="F16050" t="str">
            <v>CC-00754508</v>
          </cell>
          <cell r="J16050" t="str">
            <v>Sales Call</v>
          </cell>
          <cell r="R16050" t="str">
            <v>BTKD162083</v>
          </cell>
          <cell r="AB16050" t="str">
            <v>Sales call carried out for HMR$ collection</v>
          </cell>
        </row>
        <row r="16051">
          <cell r="A16051">
            <v>44876.464282407404</v>
          </cell>
          <cell r="B16051">
            <v>30</v>
          </cell>
          <cell r="F16051" t="str">
            <v>CC-00754491</v>
          </cell>
          <cell r="J16051" t="str">
            <v>Complaint - Running With Problem</v>
          </cell>
          <cell r="R16051" t="str">
            <v>BVBF111508</v>
          </cell>
          <cell r="AB16051" t="str">
            <v>Today we attend the customer site for complain compressor not working so we check and found that in plc sump pressure failure indication so we check it is enabled from factory so we disable now machine running ok and all parts working properly this is happen due to voltage factuation</v>
          </cell>
        </row>
        <row r="16052">
          <cell r="A16052">
            <v>44875.6941435185</v>
          </cell>
          <cell r="B16052">
            <v>4604</v>
          </cell>
          <cell r="F16052" t="str">
            <v>CC-00754030</v>
          </cell>
          <cell r="J16052" t="str">
            <v>Schedule Service</v>
          </cell>
          <cell r="R16052" t="str">
            <v>BRGC373918</v>
          </cell>
          <cell r="AB16052" t="str">
            <v>Change Air filter, oil filter, separator and oil</v>
          </cell>
        </row>
        <row r="16053">
          <cell r="A16053">
            <v>44875.667511574102</v>
          </cell>
          <cell r="B16053">
            <v>4963</v>
          </cell>
          <cell r="F16053" t="str">
            <v>CC-00753975</v>
          </cell>
          <cell r="J16053" t="str">
            <v>Sales Call</v>
          </cell>
          <cell r="R16053" t="str">
            <v>BQBD160040</v>
          </cell>
          <cell r="AB16053" t="str">
            <v>Sales call carried out for HMR collection</v>
          </cell>
        </row>
        <row r="16054">
          <cell r="A16054">
            <v>44875.664409722202</v>
          </cell>
          <cell r="B16054">
            <v>6962</v>
          </cell>
          <cell r="F16054" t="str">
            <v>CC-00753970</v>
          </cell>
          <cell r="J16054" t="str">
            <v>Sales Call</v>
          </cell>
          <cell r="R16054" t="str">
            <v>BMED200254</v>
          </cell>
          <cell r="AB16054" t="str">
            <v>Sales call carried out for HMR collection</v>
          </cell>
        </row>
        <row r="16055">
          <cell r="A16055">
            <v>44875.660972222198</v>
          </cell>
          <cell r="B16055">
            <v>5873</v>
          </cell>
          <cell r="F16055" t="str">
            <v>CC-00753962</v>
          </cell>
          <cell r="J16055" t="str">
            <v>Sales Call</v>
          </cell>
          <cell r="R16055" t="str">
            <v>RJD230103</v>
          </cell>
          <cell r="AB16055" t="str">
            <v>Sales call carried out for HMR collection</v>
          </cell>
        </row>
        <row r="16056">
          <cell r="A16056">
            <v>44875.657187500001</v>
          </cell>
          <cell r="B16056">
            <v>295</v>
          </cell>
          <cell r="F16056" t="str">
            <v>CC-00753947</v>
          </cell>
          <cell r="J16056" t="str">
            <v>Complaint - Breakdown</v>
          </cell>
          <cell r="R16056" t="str">
            <v>EUCS034229</v>
          </cell>
          <cell r="AB16056" t="str">
            <v>Attend the site for stabilizer not working so visit along with OEM service engineer he replaced the micro controller PCB by new one modified version. Now working satisfactory with all parameters ok.</v>
          </cell>
        </row>
        <row r="16057">
          <cell r="A16057">
            <v>44875.654247685197</v>
          </cell>
          <cell r="B16057">
            <v>5540</v>
          </cell>
          <cell r="F16057" t="str">
            <v>CC-00753935</v>
          </cell>
          <cell r="J16057" t="str">
            <v>Sales Call</v>
          </cell>
          <cell r="R16057" t="str">
            <v>BSDD161729</v>
          </cell>
          <cell r="AB16057" t="str">
            <v>Sales call carried out for HMR collection</v>
          </cell>
        </row>
        <row r="16058">
          <cell r="A16058">
            <v>44875.651284722197</v>
          </cell>
          <cell r="B16058">
            <v>7800</v>
          </cell>
          <cell r="F16058" t="str">
            <v>CC-00753931</v>
          </cell>
          <cell r="J16058" t="str">
            <v>Sales Call</v>
          </cell>
          <cell r="R16058" t="str">
            <v>BRHD161312</v>
          </cell>
          <cell r="AB16058" t="str">
            <v>Sales call carried out for HMR collection</v>
          </cell>
        </row>
        <row r="16059">
          <cell r="A16059">
            <v>44875.6482986111</v>
          </cell>
          <cell r="B16059">
            <v>10850</v>
          </cell>
          <cell r="F16059" t="str">
            <v>CC-00753926</v>
          </cell>
          <cell r="J16059" t="str">
            <v>Sales Call</v>
          </cell>
          <cell r="R16059" t="str">
            <v>BNAD200063</v>
          </cell>
          <cell r="AB16059" t="str">
            <v>Sales call carried out for HMR collection</v>
          </cell>
        </row>
        <row r="16060">
          <cell r="A16060">
            <v>44875.645682870403</v>
          </cell>
          <cell r="B16060">
            <v>275</v>
          </cell>
          <cell r="F16060" t="str">
            <v>CC-00753918</v>
          </cell>
          <cell r="J16060" t="str">
            <v>Sales Call</v>
          </cell>
          <cell r="R16060" t="str">
            <v>GPCD160123</v>
          </cell>
          <cell r="AB16060" t="str">
            <v>Sales call carried out for HMR collection</v>
          </cell>
        </row>
        <row r="16061">
          <cell r="A16061">
            <v>44875.642719907402</v>
          </cell>
          <cell r="B16061">
            <v>4456</v>
          </cell>
          <cell r="F16061" t="str">
            <v>CC-00753906</v>
          </cell>
          <cell r="J16061" t="str">
            <v>Sales Call</v>
          </cell>
          <cell r="R16061" t="str">
            <v>BQID160499</v>
          </cell>
          <cell r="AB16061" t="str">
            <v>Sales call carried out for HMR collection</v>
          </cell>
        </row>
        <row r="16062">
          <cell r="A16062">
            <v>44875.640393518501</v>
          </cell>
          <cell r="B16062">
            <v>4428</v>
          </cell>
          <cell r="F16062" t="str">
            <v>CC-00753900</v>
          </cell>
          <cell r="J16062" t="str">
            <v>Sales Call</v>
          </cell>
          <cell r="R16062" t="str">
            <v>BRLD160756</v>
          </cell>
          <cell r="AB16062" t="str">
            <v>Sales call carried out for HMR collection</v>
          </cell>
        </row>
        <row r="16063">
          <cell r="A16063">
            <v>44875.637592592597</v>
          </cell>
          <cell r="B16063">
            <v>5200</v>
          </cell>
          <cell r="F16063" t="str">
            <v>CC-00753892</v>
          </cell>
          <cell r="J16063" t="str">
            <v>Sales Call</v>
          </cell>
          <cell r="R16063" t="str">
            <v>GPGD160208</v>
          </cell>
          <cell r="AB16063" t="str">
            <v>Sales call carried out for HMR collection</v>
          </cell>
        </row>
        <row r="16064">
          <cell r="A16064">
            <v>44875.634178240703</v>
          </cell>
          <cell r="B16064">
            <v>2400</v>
          </cell>
          <cell r="F16064" t="str">
            <v>CC-00753878</v>
          </cell>
          <cell r="J16064" t="str">
            <v>Sales Call</v>
          </cell>
          <cell r="R16064" t="str">
            <v>BMID160336</v>
          </cell>
          <cell r="AB16064" t="str">
            <v>Sales call carried out for HMR collection</v>
          </cell>
        </row>
        <row r="16065">
          <cell r="A16065">
            <v>44875.631064814799</v>
          </cell>
          <cell r="B16065">
            <v>4300</v>
          </cell>
          <cell r="F16065" t="str">
            <v>CC-00753866</v>
          </cell>
          <cell r="J16065" t="str">
            <v>Sales Call</v>
          </cell>
          <cell r="R16065" t="str">
            <v>BSJD161406</v>
          </cell>
          <cell r="AB16065" t="str">
            <v>Sales call carried out for HMR collection</v>
          </cell>
        </row>
        <row r="16066">
          <cell r="A16066">
            <v>44875.627581018503</v>
          </cell>
          <cell r="B16066">
            <v>3680</v>
          </cell>
          <cell r="F16066" t="str">
            <v>CC-00753861</v>
          </cell>
          <cell r="J16066" t="str">
            <v>Sales Call</v>
          </cell>
          <cell r="R16066" t="str">
            <v>BSGD161864</v>
          </cell>
          <cell r="AB16066" t="str">
            <v>Sales call carried out for HMR collection</v>
          </cell>
        </row>
        <row r="16067">
          <cell r="A16067">
            <v>44875.570914351898</v>
          </cell>
          <cell r="B16067">
            <v>6250</v>
          </cell>
          <cell r="F16067" t="str">
            <v>CC-00753772</v>
          </cell>
          <cell r="J16067" t="str">
            <v>Sales Call</v>
          </cell>
          <cell r="R16067" t="str">
            <v>BOID200231</v>
          </cell>
          <cell r="AB16067" t="str">
            <v>Sales call carried out for HMR collection</v>
          </cell>
        </row>
        <row r="16068">
          <cell r="A16068">
            <v>44875.566365740699</v>
          </cell>
          <cell r="B16068">
            <v>3750</v>
          </cell>
          <cell r="F16068" t="str">
            <v>CC-00753760</v>
          </cell>
          <cell r="J16068" t="str">
            <v>Sales Call</v>
          </cell>
          <cell r="R16068" t="str">
            <v>BQID200160</v>
          </cell>
          <cell r="AB16068" t="str">
            <v>Sales call carried out for HMR collection</v>
          </cell>
        </row>
        <row r="16069">
          <cell r="A16069">
            <v>44875.5635763889</v>
          </cell>
          <cell r="B16069">
            <v>3400</v>
          </cell>
          <cell r="F16069" t="str">
            <v>CC-00753758</v>
          </cell>
          <cell r="J16069" t="str">
            <v>Sales Call</v>
          </cell>
          <cell r="R16069" t="str">
            <v>BQBD160067</v>
          </cell>
          <cell r="AB16069" t="str">
            <v>Sales call carried out for HMR collection</v>
          </cell>
        </row>
        <row r="16070">
          <cell r="A16070">
            <v>44875.557407407403</v>
          </cell>
          <cell r="B16070">
            <v>7300</v>
          </cell>
          <cell r="F16070" t="str">
            <v>CC-00753750</v>
          </cell>
          <cell r="J16070" t="str">
            <v>Sales Call</v>
          </cell>
          <cell r="R16070" t="str">
            <v>BPED160088</v>
          </cell>
          <cell r="AB16070" t="str">
            <v>Sales call carried out for HMR collection</v>
          </cell>
        </row>
        <row r="16071">
          <cell r="A16071">
            <v>44875.5566666667</v>
          </cell>
          <cell r="B16071">
            <v>1480</v>
          </cell>
          <cell r="F16071" t="str">
            <v>CC-00753748</v>
          </cell>
          <cell r="J16071" t="str">
            <v>Sales Call</v>
          </cell>
          <cell r="R16071" t="str">
            <v>BUID162953</v>
          </cell>
          <cell r="AB16071" t="str">
            <v>Sales call carried out for HMR collection</v>
          </cell>
        </row>
        <row r="16072">
          <cell r="A16072">
            <v>44875.554803240702</v>
          </cell>
          <cell r="B16072">
            <v>3530</v>
          </cell>
          <cell r="F16072" t="str">
            <v>CC-00753745</v>
          </cell>
          <cell r="J16072" t="str">
            <v>Sales Call</v>
          </cell>
          <cell r="R16072" t="str">
            <v>BPED200181</v>
          </cell>
          <cell r="AB16072" t="str">
            <v>Sales call carried out for HMR collection</v>
          </cell>
        </row>
        <row r="16073">
          <cell r="A16073">
            <v>44875.552013888897</v>
          </cell>
          <cell r="B16073">
            <v>496</v>
          </cell>
          <cell r="F16073" t="str">
            <v>CC-00753737</v>
          </cell>
          <cell r="J16073" t="str">
            <v>Sales Call</v>
          </cell>
          <cell r="R16073" t="str">
            <v>BVAD121386</v>
          </cell>
          <cell r="AB16073" t="str">
            <v>Sales call carried out for hmr collection</v>
          </cell>
        </row>
        <row r="16074">
          <cell r="A16074">
            <v>44875.551921296297</v>
          </cell>
          <cell r="B16074">
            <v>4300</v>
          </cell>
          <cell r="F16074" t="str">
            <v>CC-00753736</v>
          </cell>
          <cell r="J16074" t="str">
            <v>Sales Call</v>
          </cell>
          <cell r="R16074" t="str">
            <v>BRGD161218</v>
          </cell>
          <cell r="AB16074" t="str">
            <v>Sales call carried out for HMR collection</v>
          </cell>
        </row>
        <row r="16075">
          <cell r="A16075">
            <v>44875.548692129603</v>
          </cell>
          <cell r="B16075">
            <v>2155</v>
          </cell>
          <cell r="F16075" t="str">
            <v>CC-00753724</v>
          </cell>
          <cell r="J16075" t="str">
            <v>Sales Call</v>
          </cell>
          <cell r="R16075" t="str">
            <v>BSCD161704</v>
          </cell>
          <cell r="AB16075" t="str">
            <v>Sales call carried out for HMR collection</v>
          </cell>
        </row>
        <row r="16076">
          <cell r="A16076">
            <v>44875.547407407401</v>
          </cell>
          <cell r="B16076">
            <v>300</v>
          </cell>
          <cell r="F16076" t="str">
            <v>CC-00753718</v>
          </cell>
          <cell r="J16076" t="str">
            <v>Sales Call</v>
          </cell>
          <cell r="R16076" t="str">
            <v>BVKD163026</v>
          </cell>
          <cell r="AB16076" t="str">
            <v>Sales call carried out for hmr collection</v>
          </cell>
        </row>
        <row r="16077">
          <cell r="A16077">
            <v>44875.546215277798</v>
          </cell>
          <cell r="B16077">
            <v>3160</v>
          </cell>
          <cell r="F16077" t="str">
            <v>CC-00753716</v>
          </cell>
          <cell r="J16077" t="str">
            <v>Sales Call</v>
          </cell>
          <cell r="R16077" t="str">
            <v>BRHD161299</v>
          </cell>
          <cell r="AB16077" t="str">
            <v>Sales call carried out for HMR collection</v>
          </cell>
        </row>
        <row r="16078">
          <cell r="A16078">
            <v>44875.541817129597</v>
          </cell>
          <cell r="B16078">
            <v>1670</v>
          </cell>
          <cell r="F16078" t="str">
            <v>CC-00753701</v>
          </cell>
          <cell r="J16078" t="str">
            <v>Sales Call</v>
          </cell>
          <cell r="R16078" t="str">
            <v>BSBD161629</v>
          </cell>
          <cell r="AB16078" t="str">
            <v>Sales call carried out for HMR collection</v>
          </cell>
        </row>
        <row r="16079">
          <cell r="A16079">
            <v>44875.539444444403</v>
          </cell>
          <cell r="B16079">
            <v>8895</v>
          </cell>
          <cell r="F16079" t="str">
            <v>CC-00753689</v>
          </cell>
          <cell r="J16079" t="str">
            <v>Sales Call</v>
          </cell>
          <cell r="R16079" t="str">
            <v>BPED200187</v>
          </cell>
          <cell r="AB16079" t="str">
            <v>Sales call carried out for HMR collection</v>
          </cell>
        </row>
        <row r="16080">
          <cell r="A16080">
            <v>44875.536851851903</v>
          </cell>
          <cell r="B16080">
            <v>734</v>
          </cell>
          <cell r="F16080" t="str">
            <v>CC-00753682</v>
          </cell>
          <cell r="J16080" t="str">
            <v>Sales Call</v>
          </cell>
          <cell r="R16080" t="str">
            <v>BVKD163010</v>
          </cell>
          <cell r="AB16080" t="str">
            <v>Sales call carried out for hmr collection</v>
          </cell>
        </row>
        <row r="16081">
          <cell r="A16081">
            <v>44875.536724537</v>
          </cell>
          <cell r="B16081">
            <v>18360</v>
          </cell>
          <cell r="F16081" t="str">
            <v>CC-00753680</v>
          </cell>
          <cell r="J16081" t="str">
            <v>Sales Call</v>
          </cell>
          <cell r="R16081" t="str">
            <v>BOHD200197</v>
          </cell>
          <cell r="AB16081" t="str">
            <v>Sales call carried out for HMR collection</v>
          </cell>
        </row>
        <row r="16082">
          <cell r="A16082">
            <v>44875.534050925897</v>
          </cell>
          <cell r="B16082">
            <v>7200</v>
          </cell>
          <cell r="F16082" t="str">
            <v>CC-00753673</v>
          </cell>
          <cell r="J16082" t="str">
            <v>Sales Call</v>
          </cell>
          <cell r="R16082" t="str">
            <v>BRAD160777</v>
          </cell>
          <cell r="AB16082" t="str">
            <v>Sales call carried out for HMR collection</v>
          </cell>
        </row>
        <row r="16083">
          <cell r="A16083">
            <v>44875.530462962997</v>
          </cell>
          <cell r="B16083">
            <v>587</v>
          </cell>
          <cell r="F16083" t="str">
            <v>CC-00753658</v>
          </cell>
          <cell r="J16083" t="str">
            <v>Sales Call</v>
          </cell>
          <cell r="R16083" t="str">
            <v>BUAD121111</v>
          </cell>
          <cell r="AB16083" t="str">
            <v>Sales call carried out for hmr collection</v>
          </cell>
        </row>
        <row r="16084">
          <cell r="A16084">
            <v>44875.528495370403</v>
          </cell>
          <cell r="B16084">
            <v>1775</v>
          </cell>
          <cell r="F16084" t="str">
            <v>CC-00753654</v>
          </cell>
          <cell r="J16084" t="str">
            <v>Sales Call</v>
          </cell>
          <cell r="R16084" t="str">
            <v>BSAD120582</v>
          </cell>
          <cell r="AB16084" t="str">
            <v>Sales call carried out for HMR collection</v>
          </cell>
        </row>
        <row r="16085">
          <cell r="A16085">
            <v>44875.524872685201</v>
          </cell>
          <cell r="B16085">
            <v>380</v>
          </cell>
          <cell r="F16085" t="str">
            <v>CC-00753643</v>
          </cell>
          <cell r="J16085" t="str">
            <v>Sales Call</v>
          </cell>
          <cell r="R16085" t="str">
            <v>BRKD120213</v>
          </cell>
          <cell r="AB16085" t="str">
            <v>Sales call carried out for HMR collection</v>
          </cell>
        </row>
        <row r="16086">
          <cell r="A16086">
            <v>44875.524166666699</v>
          </cell>
          <cell r="B16086">
            <v>452</v>
          </cell>
          <cell r="F16086" t="str">
            <v>CC-00753641</v>
          </cell>
          <cell r="J16086" t="str">
            <v>Sales Call</v>
          </cell>
          <cell r="R16086" t="str">
            <v>BVJD162957</v>
          </cell>
          <cell r="AB16086" t="str">
            <v>Sales call carried out for hmr collection</v>
          </cell>
        </row>
        <row r="16087">
          <cell r="A16087">
            <v>44875.521932870397</v>
          </cell>
          <cell r="B16087">
            <v>1800</v>
          </cell>
          <cell r="F16087" t="str">
            <v>CC-00753636</v>
          </cell>
          <cell r="J16087" t="str">
            <v>Sales Call</v>
          </cell>
          <cell r="R16087" t="str">
            <v>BSFD161799</v>
          </cell>
          <cell r="AB16087" t="str">
            <v>Sales call carried out for HMR collection</v>
          </cell>
        </row>
        <row r="16088">
          <cell r="A16088">
            <v>44875.519340277802</v>
          </cell>
          <cell r="B16088">
            <v>2000</v>
          </cell>
          <cell r="F16088" t="str">
            <v>CC-00753628</v>
          </cell>
          <cell r="J16088" t="str">
            <v>Sales Call</v>
          </cell>
          <cell r="R16088" t="str">
            <v>BRHD161303</v>
          </cell>
          <cell r="AB16088" t="str">
            <v>Sales call carried out for HMR collection</v>
          </cell>
        </row>
        <row r="16089">
          <cell r="A16089">
            <v>44875.519097222197</v>
          </cell>
          <cell r="B16089">
            <v>2000</v>
          </cell>
          <cell r="F16089" t="str">
            <v>CC-00753625</v>
          </cell>
          <cell r="J16089" t="str">
            <v>Sales Call</v>
          </cell>
          <cell r="R16089" t="str">
            <v>BRHD161303</v>
          </cell>
          <cell r="AB16089" t="str">
            <v>Sales call carried out for HMR collection</v>
          </cell>
        </row>
        <row r="16090">
          <cell r="A16090">
            <v>44875.518958333298</v>
          </cell>
          <cell r="B16090">
            <v>700</v>
          </cell>
          <cell r="F16090" t="str">
            <v>CC-00753623</v>
          </cell>
          <cell r="J16090" t="str">
            <v>Sales Call</v>
          </cell>
          <cell r="R16090" t="str">
            <v>BUDD162719</v>
          </cell>
          <cell r="AB16090" t="str">
            <v>Sales call carried out for hmr collection</v>
          </cell>
        </row>
        <row r="16091">
          <cell r="A16091">
            <v>44875.5153125</v>
          </cell>
          <cell r="B16091">
            <v>4660</v>
          </cell>
          <cell r="F16091" t="str">
            <v>CC-00753616</v>
          </cell>
          <cell r="J16091" t="str">
            <v>Sales Call</v>
          </cell>
          <cell r="R16091" t="str">
            <v>BRKD120212</v>
          </cell>
          <cell r="AB16091" t="str">
            <v>Sales call carried out for HMR collection</v>
          </cell>
        </row>
        <row r="16092">
          <cell r="A16092">
            <v>44874.7578125</v>
          </cell>
          <cell r="B16092">
            <v>2469</v>
          </cell>
          <cell r="F16092" t="str">
            <v>CC-00753196</v>
          </cell>
          <cell r="J16092" t="str">
            <v>Complaint - Running With Problem</v>
          </cell>
          <cell r="R16092" t="str">
            <v>BSGD161861</v>
          </cell>
          <cell r="AB16092" t="str">
            <v>we attend the site found in high temperature issues then check the entire system found duplicate oil filter some small parts are damaged condition this damage parts goes to airend side oil injector line totally Stop the oil circulation in the airend.Then we clean the total oil system, then start the machine Now the unit is in running good condition.We suggest to customers pls change the oil, oil filter, air filter, separators this time but customer not agree. dont use spurious parts because due to this reason the compressor creates some big issue use geniune parts only.</v>
          </cell>
        </row>
        <row r="16093">
          <cell r="A16093">
            <v>44874.743819444397</v>
          </cell>
          <cell r="B16093">
            <v>0</v>
          </cell>
          <cell r="F16093" t="str">
            <v>CC-00753167</v>
          </cell>
          <cell r="J16093" t="str">
            <v>Commissioning</v>
          </cell>
          <cell r="R16093" t="str">
            <v>CVLE543137</v>
          </cell>
          <cell r="AB16093" t="str">
            <v>Commissioning done</v>
          </cell>
        </row>
        <row r="16094">
          <cell r="A16094">
            <v>44874.725208333301</v>
          </cell>
          <cell r="B16094"/>
          <cell r="F16094" t="str">
            <v>CC-00753112</v>
          </cell>
          <cell r="J16094" t="str">
            <v>Complaint - Running With Problem</v>
          </cell>
          <cell r="R16094"/>
          <cell r="AB16094" t="str">
            <v>Service Quotation shared with custmer waiting for approval 10-11-2022
Service Quotation shared with custmer waiting for approval 12-11-2022</v>
          </cell>
        </row>
        <row r="16095">
          <cell r="A16095">
            <v>44874.693101851903</v>
          </cell>
          <cell r="B16095">
            <v>3664</v>
          </cell>
          <cell r="F16095" t="str">
            <v>CC-00753033</v>
          </cell>
          <cell r="J16095" t="str">
            <v>Schedule Service</v>
          </cell>
          <cell r="R16095" t="str">
            <v>BULD162568</v>
          </cell>
          <cell r="AB16095" t="str">
            <v>Change air filter, oil filter &amp; oil</v>
          </cell>
        </row>
        <row r="16096">
          <cell r="A16096">
            <v>44874.685439814799</v>
          </cell>
          <cell r="B16096">
            <v>195</v>
          </cell>
          <cell r="F16096" t="str">
            <v>CC-00753008</v>
          </cell>
          <cell r="J16096" t="str">
            <v>Sales Call</v>
          </cell>
          <cell r="R16096" t="str">
            <v>BRKD120213</v>
          </cell>
          <cell r="AB16096" t="str">
            <v>Sales call carried out for HMR collection</v>
          </cell>
        </row>
        <row r="16097">
          <cell r="A16097">
            <v>44874.6827430556</v>
          </cell>
          <cell r="B16097">
            <v>4600</v>
          </cell>
          <cell r="F16097" t="str">
            <v>CC-00753002</v>
          </cell>
          <cell r="J16097" t="str">
            <v>Sales Call</v>
          </cell>
          <cell r="R16097" t="str">
            <v>BRKD120212</v>
          </cell>
          <cell r="AB16097" t="str">
            <v>Sales call carried out for HMR collection</v>
          </cell>
        </row>
        <row r="16098">
          <cell r="A16098">
            <v>44874.676076388903</v>
          </cell>
          <cell r="B16098">
            <v>1410</v>
          </cell>
          <cell r="F16098" t="str">
            <v>CC-00752993</v>
          </cell>
          <cell r="J16098" t="str">
            <v>Sales Call</v>
          </cell>
          <cell r="R16098" t="str">
            <v>BUED220691</v>
          </cell>
          <cell r="AB16098" t="str">
            <v>Sales call carried out for HMR collection</v>
          </cell>
        </row>
        <row r="16099">
          <cell r="A16099">
            <v>44874.673553240696</v>
          </cell>
          <cell r="B16099">
            <v>64386</v>
          </cell>
          <cell r="F16099" t="str">
            <v>CC-00752991</v>
          </cell>
          <cell r="J16099" t="str">
            <v>Schedule Service</v>
          </cell>
          <cell r="R16099" t="str">
            <v>BLGS031576</v>
          </cell>
          <cell r="AB16099" t="str">
            <v>Today we attend the customer site for general service so we change parts 1 air filter 2 oil filter 3 oil 4 separator 5 transparent tube than start machine running ok and all parts working properly</v>
          </cell>
        </row>
        <row r="16100">
          <cell r="A16100">
            <v>44874.672488425902</v>
          </cell>
          <cell r="B16100">
            <v>716</v>
          </cell>
          <cell r="F16100" t="str">
            <v>CC-00752988</v>
          </cell>
          <cell r="J16100" t="str">
            <v>Sales Call</v>
          </cell>
          <cell r="R16100" t="str">
            <v>BUID162940</v>
          </cell>
          <cell r="AB16100" t="str">
            <v>Sales call carried our Hmr collection</v>
          </cell>
        </row>
        <row r="16101">
          <cell r="A16101">
            <v>44874.667939814797</v>
          </cell>
          <cell r="B16101">
            <v>471</v>
          </cell>
          <cell r="F16101" t="str">
            <v>CC-00752975</v>
          </cell>
          <cell r="J16101" t="str">
            <v>Sales Call</v>
          </cell>
          <cell r="R16101" t="str">
            <v>BUFL152860</v>
          </cell>
          <cell r="AB16101" t="str">
            <v>Sales call carried our Hmr collection</v>
          </cell>
        </row>
        <row r="16102">
          <cell r="A16102">
            <v>44874.667326388902</v>
          </cell>
          <cell r="B16102">
            <v>64386</v>
          </cell>
          <cell r="F16102" t="str">
            <v>CC-00752973</v>
          </cell>
          <cell r="J16102" t="str">
            <v>Complaint - Running With Problem</v>
          </cell>
          <cell r="R16102" t="str">
            <v>BLGS031576</v>
          </cell>
          <cell r="AB16102" t="str">
            <v>Today we attend the customer site for airend replacement so we found that coustom repair airend so we fitted airend and all parts tnan change all filter and oil now machine running ok</v>
          </cell>
        </row>
        <row r="16103">
          <cell r="A16103">
            <v>44874.663194444402</v>
          </cell>
          <cell r="B16103">
            <v>1417</v>
          </cell>
          <cell r="F16103" t="str">
            <v>CC-00752961</v>
          </cell>
          <cell r="J16103" t="str">
            <v>Sales Call</v>
          </cell>
          <cell r="R16103" t="str">
            <v>BUGD162826</v>
          </cell>
          <cell r="AB16103" t="str">
            <v>Sales call carried our Hmr collection</v>
          </cell>
        </row>
        <row r="16104">
          <cell r="A16104">
            <v>44874.663171296299</v>
          </cell>
          <cell r="B16104">
            <v>2820</v>
          </cell>
          <cell r="F16104" t="str">
            <v>CC-00752960</v>
          </cell>
          <cell r="J16104" t="str">
            <v>Sales Call</v>
          </cell>
          <cell r="R16104" t="str">
            <v>BSGD161854</v>
          </cell>
          <cell r="AB16104" t="str">
            <v>Sales call carried out for HMR collection</v>
          </cell>
        </row>
        <row r="16105">
          <cell r="A16105">
            <v>44874.660509259302</v>
          </cell>
          <cell r="B16105">
            <v>1555</v>
          </cell>
          <cell r="F16105" t="str">
            <v>CC-00752953</v>
          </cell>
          <cell r="J16105" t="str">
            <v>Sales Call</v>
          </cell>
          <cell r="R16105" t="str">
            <v>BSFD161825</v>
          </cell>
          <cell r="AB16105" t="str">
            <v>Sales call carried out for HMR collection</v>
          </cell>
        </row>
        <row r="16106">
          <cell r="A16106">
            <v>44874.658923611103</v>
          </cell>
          <cell r="B16106">
            <v>2962</v>
          </cell>
          <cell r="F16106" t="str">
            <v>CC-00752945</v>
          </cell>
          <cell r="J16106" t="str">
            <v>Sales Call</v>
          </cell>
          <cell r="R16106" t="str">
            <v>BUFD162814</v>
          </cell>
          <cell r="AB16106" t="str">
            <v>Sales call carried our Hmr collection</v>
          </cell>
        </row>
        <row r="16107">
          <cell r="A16107">
            <v>44874.657395833303</v>
          </cell>
          <cell r="B16107">
            <v>80</v>
          </cell>
          <cell r="F16107" t="str">
            <v>CC-00752941</v>
          </cell>
          <cell r="J16107" t="str">
            <v>Sales Call</v>
          </cell>
          <cell r="R16107" t="str">
            <v>BSKD120520</v>
          </cell>
          <cell r="AB16107" t="str">
            <v>Sales call carried out for HMR collection</v>
          </cell>
        </row>
        <row r="16108">
          <cell r="A16108">
            <v>44874.654548611099</v>
          </cell>
          <cell r="B16108">
            <v>210</v>
          </cell>
          <cell r="F16108" t="str">
            <v>CC-00752932</v>
          </cell>
          <cell r="J16108" t="str">
            <v>Sales Call</v>
          </cell>
          <cell r="R16108" t="str">
            <v>BSKD120521</v>
          </cell>
          <cell r="AB16108" t="str">
            <v>Sales call carried out for HMR collection</v>
          </cell>
        </row>
        <row r="16109">
          <cell r="A16109">
            <v>44874.654166666704</v>
          </cell>
          <cell r="B16109">
            <v>1089</v>
          </cell>
          <cell r="F16109" t="str">
            <v>CC-00752929</v>
          </cell>
          <cell r="J16109" t="str">
            <v>Sales Call</v>
          </cell>
          <cell r="R16109" t="str">
            <v>BUDD220683</v>
          </cell>
          <cell r="AB16109" t="str">
            <v>Sales call carried our Hmr collection</v>
          </cell>
        </row>
        <row r="16110">
          <cell r="A16110">
            <v>44874.651724536998</v>
          </cell>
          <cell r="B16110">
            <v>152</v>
          </cell>
          <cell r="F16110" t="str">
            <v>CC-00752919</v>
          </cell>
          <cell r="J16110" t="str">
            <v>Sales Call</v>
          </cell>
          <cell r="R16110" t="str">
            <v>BSKD120524</v>
          </cell>
          <cell r="AB16110" t="str">
            <v>Sales call carried out for HMR collection</v>
          </cell>
        </row>
        <row r="16111">
          <cell r="A16111">
            <v>44874.6489351852</v>
          </cell>
          <cell r="B16111">
            <v>2000</v>
          </cell>
          <cell r="F16111" t="str">
            <v>CC-00752912</v>
          </cell>
          <cell r="J16111" t="str">
            <v>Sales Call</v>
          </cell>
          <cell r="R16111" t="str">
            <v>BSKD120530</v>
          </cell>
          <cell r="AB16111" t="str">
            <v>Sales call carried out for HMR collection</v>
          </cell>
        </row>
        <row r="16112">
          <cell r="A16112">
            <v>44874.648680555598</v>
          </cell>
          <cell r="B16112">
            <v>1339</v>
          </cell>
          <cell r="F16112" t="str">
            <v>CC-00752911</v>
          </cell>
          <cell r="J16112" t="str">
            <v>Sales Call</v>
          </cell>
          <cell r="R16112" t="str">
            <v>BUBD162649</v>
          </cell>
          <cell r="AB16112" t="str">
            <v>Sales call carried our Hmr collection</v>
          </cell>
        </row>
        <row r="16113">
          <cell r="A16113">
            <v>44874.645543981504</v>
          </cell>
          <cell r="B16113">
            <v>5600</v>
          </cell>
          <cell r="F16113" t="str">
            <v>CC-00752903</v>
          </cell>
          <cell r="J16113" t="str">
            <v>Sales Call</v>
          </cell>
          <cell r="R16113" t="str">
            <v>BQJD200011</v>
          </cell>
          <cell r="AB16113" t="str">
            <v>Sales call carried out for HMR collection</v>
          </cell>
        </row>
        <row r="16114">
          <cell r="A16114">
            <v>44874.638356481497</v>
          </cell>
          <cell r="B16114">
            <v>15700</v>
          </cell>
          <cell r="F16114" t="str">
            <v>CC-00752890</v>
          </cell>
          <cell r="J16114" t="str">
            <v>Sales Call</v>
          </cell>
          <cell r="R16114" t="str">
            <v>BQJD160040</v>
          </cell>
          <cell r="AB16114" t="str">
            <v>Sales call carried out for HMR collection</v>
          </cell>
        </row>
        <row r="16115">
          <cell r="A16115">
            <v>44874.634236111102</v>
          </cell>
          <cell r="B16115">
            <v>7130</v>
          </cell>
          <cell r="F16115" t="str">
            <v>CC-00752879</v>
          </cell>
          <cell r="J16115" t="str">
            <v>Sales Call</v>
          </cell>
          <cell r="R16115" t="str">
            <v>BQKD160099</v>
          </cell>
          <cell r="AB16115" t="str">
            <v>Sales call carried out for HMR collection</v>
          </cell>
        </row>
        <row r="16116">
          <cell r="A16116">
            <v>44874.631030092598</v>
          </cell>
          <cell r="B16116">
            <v>9980</v>
          </cell>
          <cell r="F16116" t="str">
            <v>CC-00752871</v>
          </cell>
          <cell r="J16116" t="str">
            <v>Sales Call</v>
          </cell>
          <cell r="R16116" t="str">
            <v>BQKD160115</v>
          </cell>
          <cell r="AB16116" t="str">
            <v>Sales call carried out for HMR collection</v>
          </cell>
        </row>
        <row r="16117">
          <cell r="A16117">
            <v>44874.605219907397</v>
          </cell>
          <cell r="B16117">
            <v>3900</v>
          </cell>
          <cell r="F16117" t="str">
            <v>CC-00752814</v>
          </cell>
          <cell r="J16117" t="str">
            <v>Sales Call</v>
          </cell>
          <cell r="R16117" t="str">
            <v>BQHD160412</v>
          </cell>
          <cell r="AB16117" t="str">
            <v>Sales call carried out for HMR collection</v>
          </cell>
        </row>
        <row r="16118">
          <cell r="A16118">
            <v>44874.600590277798</v>
          </cell>
          <cell r="B16118">
            <v>19000</v>
          </cell>
          <cell r="F16118" t="str">
            <v>CC-00752799</v>
          </cell>
          <cell r="J16118" t="str">
            <v>Sales Call</v>
          </cell>
          <cell r="R16118" t="str">
            <v>BOID200223</v>
          </cell>
          <cell r="AB16118" t="str">
            <v>Sales call carried out for HMR collection</v>
          </cell>
        </row>
        <row r="16119">
          <cell r="A16119">
            <v>44874.598171296297</v>
          </cell>
          <cell r="B16119">
            <v>6700</v>
          </cell>
          <cell r="F16119" t="str">
            <v>CC-00752795</v>
          </cell>
          <cell r="J16119" t="str">
            <v>Sales Call</v>
          </cell>
          <cell r="R16119" t="str">
            <v>BQBD200008</v>
          </cell>
          <cell r="AB16119" t="str">
            <v>Sales call carried out for HMR collection</v>
          </cell>
        </row>
        <row r="16120">
          <cell r="A16120">
            <v>44874.595520833303</v>
          </cell>
          <cell r="B16120">
            <v>2650</v>
          </cell>
          <cell r="F16120" t="str">
            <v>CC-00752788</v>
          </cell>
          <cell r="J16120" t="str">
            <v>Sales Call</v>
          </cell>
          <cell r="R16120" t="str">
            <v>BSGD161861</v>
          </cell>
          <cell r="AB16120" t="str">
            <v>Sales call carried out for HMR collection</v>
          </cell>
        </row>
        <row r="16121">
          <cell r="A16121">
            <v>44874.593113425901</v>
          </cell>
          <cell r="B16121">
            <v>3118</v>
          </cell>
          <cell r="F16121" t="str">
            <v>CC-00752781</v>
          </cell>
          <cell r="J16121" t="str">
            <v>Sales Call</v>
          </cell>
          <cell r="R16121" t="str">
            <v>BUAD162625</v>
          </cell>
          <cell r="AB16121" t="str">
            <v>Sales call carried our Hmr collection</v>
          </cell>
        </row>
        <row r="16122">
          <cell r="A16122">
            <v>44874.592951388899</v>
          </cell>
          <cell r="B16122">
            <v>8340</v>
          </cell>
          <cell r="F16122" t="str">
            <v>CC-00752779</v>
          </cell>
          <cell r="J16122" t="str">
            <v>Sales Call</v>
          </cell>
          <cell r="R16122" t="str">
            <v>BRGL151464</v>
          </cell>
          <cell r="AB16122" t="str">
            <v>Sales call carried out for HMR collection</v>
          </cell>
        </row>
        <row r="16123">
          <cell r="A16123">
            <v>44874.590324074103</v>
          </cell>
          <cell r="B16123">
            <v>4410</v>
          </cell>
          <cell r="F16123" t="str">
            <v>CC-00752773</v>
          </cell>
          <cell r="J16123" t="str">
            <v>Sales Call</v>
          </cell>
          <cell r="R16123" t="str">
            <v>BRBL150944</v>
          </cell>
          <cell r="AB16123" t="str">
            <v>Sales call carried out for HMR collection</v>
          </cell>
        </row>
        <row r="16124">
          <cell r="A16124">
            <v>44874.5867476852</v>
          </cell>
          <cell r="B16124">
            <v>7940</v>
          </cell>
          <cell r="F16124" t="str">
            <v>CC-00752770</v>
          </cell>
          <cell r="J16124" t="str">
            <v>Sales Call</v>
          </cell>
          <cell r="R16124" t="str">
            <v>BRGL151468</v>
          </cell>
          <cell r="AB16124" t="str">
            <v>Sales call carried out for HMR collection</v>
          </cell>
        </row>
        <row r="16125">
          <cell r="A16125">
            <v>44874.584016203698</v>
          </cell>
          <cell r="B16125">
            <v>1712</v>
          </cell>
          <cell r="F16125" t="str">
            <v>CC-00752767</v>
          </cell>
          <cell r="J16125" t="str">
            <v>Sales Call</v>
          </cell>
          <cell r="R16125" t="str">
            <v>BUAL160594</v>
          </cell>
          <cell r="AB16125" t="str">
            <v>Sales call carried out for hmr collection</v>
          </cell>
        </row>
        <row r="16126">
          <cell r="A16126">
            <v>44874.5835069444</v>
          </cell>
          <cell r="B16126">
            <v>16400</v>
          </cell>
          <cell r="F16126" t="str">
            <v>CC-00752765</v>
          </cell>
          <cell r="J16126" t="str">
            <v>Sales Call</v>
          </cell>
          <cell r="R16126" t="str">
            <v>BQHD160416</v>
          </cell>
          <cell r="AB16126" t="str">
            <v>Sales call carried out for HMR collection</v>
          </cell>
        </row>
        <row r="16127">
          <cell r="A16127">
            <v>44874.580856481502</v>
          </cell>
          <cell r="B16127">
            <v>8500</v>
          </cell>
          <cell r="F16127" t="str">
            <v>CC-00752761</v>
          </cell>
          <cell r="J16127" t="str">
            <v>Sales Call</v>
          </cell>
          <cell r="R16127" t="str">
            <v>BQED160244</v>
          </cell>
          <cell r="AB16127" t="str">
            <v>Sales call carried out for HMR collection</v>
          </cell>
        </row>
        <row r="16128">
          <cell r="A16128">
            <v>44874.578125</v>
          </cell>
          <cell r="B16128">
            <v>3800</v>
          </cell>
          <cell r="F16128" t="str">
            <v>CC-00752757</v>
          </cell>
          <cell r="J16128" t="str">
            <v>Sales Call</v>
          </cell>
          <cell r="R16128" t="str">
            <v>BRJD160600</v>
          </cell>
          <cell r="AB16128" t="str">
            <v>Sales call carried out for HMR collection</v>
          </cell>
        </row>
        <row r="16129">
          <cell r="A16129">
            <v>44874.575173611098</v>
          </cell>
          <cell r="B16129">
            <v>2800</v>
          </cell>
          <cell r="F16129" t="str">
            <v>CC-00752754</v>
          </cell>
          <cell r="J16129" t="str">
            <v>Sales Call</v>
          </cell>
          <cell r="R16129" t="str">
            <v>BRCD160998</v>
          </cell>
          <cell r="AB16129" t="str">
            <v>Sales call carried out for HMR collection</v>
          </cell>
        </row>
        <row r="16130">
          <cell r="A16130">
            <v>44874.572638888902</v>
          </cell>
          <cell r="B16130">
            <v>2600</v>
          </cell>
          <cell r="F16130" t="str">
            <v>CC-00752747</v>
          </cell>
          <cell r="J16130" t="str">
            <v>Sales Call</v>
          </cell>
          <cell r="R16130" t="str">
            <v>GPLL150106</v>
          </cell>
          <cell r="AB16130" t="str">
            <v>Sales call carried out for HMR collection</v>
          </cell>
        </row>
        <row r="16131">
          <cell r="A16131">
            <v>44874.570787037002</v>
          </cell>
          <cell r="B16131">
            <v>2990</v>
          </cell>
          <cell r="F16131" t="str">
            <v>CC-00752741</v>
          </cell>
          <cell r="J16131" t="str">
            <v>Sales Call</v>
          </cell>
          <cell r="R16131" t="str">
            <v>BULD162561</v>
          </cell>
          <cell r="AB16131" t="str">
            <v>Sales call carried out for hmr collection</v>
          </cell>
        </row>
        <row r="16132">
          <cell r="A16132">
            <v>44874.568969907399</v>
          </cell>
          <cell r="B16132">
            <v>6100</v>
          </cell>
          <cell r="F16132" t="str">
            <v>CC-00752736</v>
          </cell>
          <cell r="J16132" t="str">
            <v>Sales Call</v>
          </cell>
          <cell r="R16132" t="str">
            <v>BRBD160856</v>
          </cell>
          <cell r="AB16132" t="str">
            <v>Sales call carried out for HMR collection</v>
          </cell>
        </row>
        <row r="16133">
          <cell r="A16133">
            <v>44874.566180555601</v>
          </cell>
          <cell r="B16133">
            <v>1630</v>
          </cell>
          <cell r="F16133" t="str">
            <v>CC-00752730</v>
          </cell>
          <cell r="J16133" t="str">
            <v>Sales Call</v>
          </cell>
          <cell r="R16133" t="str">
            <v>BSKD161476</v>
          </cell>
          <cell r="AB16133" t="str">
            <v>Sales call carried out for HMR collection</v>
          </cell>
        </row>
        <row r="16134">
          <cell r="A16134">
            <v>44874.565162036997</v>
          </cell>
          <cell r="B16134">
            <v>4679</v>
          </cell>
          <cell r="F16134" t="str">
            <v>CC-00752728</v>
          </cell>
          <cell r="J16134" t="str">
            <v>Sales Call</v>
          </cell>
          <cell r="R16134" t="str">
            <v>BTED200706</v>
          </cell>
          <cell r="AB16134" t="str">
            <v>Sales call carried out for hmr collection</v>
          </cell>
        </row>
        <row r="16135">
          <cell r="A16135">
            <v>44874.562824074099</v>
          </cell>
          <cell r="B16135">
            <v>1520</v>
          </cell>
          <cell r="F16135" t="str">
            <v>CC-00752720</v>
          </cell>
          <cell r="J16135" t="str">
            <v>Sales Call</v>
          </cell>
          <cell r="R16135" t="str">
            <v>BSLD161503</v>
          </cell>
          <cell r="AB16135" t="str">
            <v>Sales call carried out for HMR collection</v>
          </cell>
        </row>
        <row r="16136">
          <cell r="A16136">
            <v>44874.561493055597</v>
          </cell>
          <cell r="B16136">
            <v>4800</v>
          </cell>
          <cell r="F16136" t="str">
            <v>CC-00752717</v>
          </cell>
          <cell r="J16136" t="str">
            <v>Sales Call</v>
          </cell>
          <cell r="R16136" t="str">
            <v>BTFD162243</v>
          </cell>
          <cell r="AB16136" t="str">
            <v>Sales call carried out for HMR collection</v>
          </cell>
        </row>
        <row r="16137">
          <cell r="A16137">
            <v>44874.559594907398</v>
          </cell>
          <cell r="B16137">
            <v>3541</v>
          </cell>
          <cell r="F16137" t="str">
            <v>CC-00752714</v>
          </cell>
          <cell r="J16137" t="str">
            <v>Sales Call</v>
          </cell>
          <cell r="R16137" t="str">
            <v>BRCD160978</v>
          </cell>
          <cell r="AB16137" t="str">
            <v>Sales call carried out for HMR collection</v>
          </cell>
        </row>
        <row r="16138">
          <cell r="A16138">
            <v>44874.556828703702</v>
          </cell>
          <cell r="B16138">
            <v>7010</v>
          </cell>
          <cell r="F16138" t="str">
            <v>CC-00752709</v>
          </cell>
          <cell r="J16138" t="str">
            <v>Sales Call</v>
          </cell>
          <cell r="R16138" t="str">
            <v>BNBD160162</v>
          </cell>
          <cell r="AB16138" t="str">
            <v>Sales call carried out for HMR collection</v>
          </cell>
        </row>
        <row r="16139">
          <cell r="A16139">
            <v>44874.554340277798</v>
          </cell>
          <cell r="B16139">
            <v>6813</v>
          </cell>
          <cell r="F16139" t="str">
            <v>CC-00752705</v>
          </cell>
          <cell r="J16139" t="str">
            <v>Sales Call</v>
          </cell>
          <cell r="R16139" t="str">
            <v>BTFD162244</v>
          </cell>
          <cell r="AB16139" t="str">
            <v>Sales call carried out for hmr collection</v>
          </cell>
        </row>
        <row r="16140">
          <cell r="A16140">
            <v>44874.552731481497</v>
          </cell>
          <cell r="B16140">
            <v>4320</v>
          </cell>
          <cell r="F16140" t="str">
            <v>CC-00752699</v>
          </cell>
          <cell r="J16140" t="str">
            <v>Sales Call</v>
          </cell>
          <cell r="R16140" t="str">
            <v>BRCD160948</v>
          </cell>
          <cell r="AB16140" t="str">
            <v>Sales call carried out for HMR collection</v>
          </cell>
        </row>
        <row r="16141">
          <cell r="A16141">
            <v>44874.550115740698</v>
          </cell>
          <cell r="B16141">
            <v>900</v>
          </cell>
          <cell r="F16141" t="str">
            <v>CC-00752693</v>
          </cell>
          <cell r="J16141" t="str">
            <v>Sales Call</v>
          </cell>
          <cell r="R16141" t="str">
            <v>BIED200036</v>
          </cell>
          <cell r="AB16141" t="str">
            <v>Sales call carried out for HMR collection</v>
          </cell>
        </row>
        <row r="16142">
          <cell r="A16142">
            <v>44874.547025462998</v>
          </cell>
          <cell r="B16142">
            <v>4500</v>
          </cell>
          <cell r="F16142" t="str">
            <v>CC-00752684</v>
          </cell>
          <cell r="J16142" t="str">
            <v>Sales Call</v>
          </cell>
          <cell r="R16142" t="str">
            <v>BQED160222</v>
          </cell>
          <cell r="AB16142" t="str">
            <v>Sales call carried out for HMR collection</v>
          </cell>
        </row>
        <row r="16143">
          <cell r="A16143">
            <v>44874.544618055603</v>
          </cell>
          <cell r="B16143">
            <v>1600</v>
          </cell>
          <cell r="F16143" t="str">
            <v>CC-00752678</v>
          </cell>
          <cell r="J16143" t="str">
            <v>Sales Call</v>
          </cell>
          <cell r="R16143" t="str">
            <v>BMLD160107</v>
          </cell>
          <cell r="AB16143" t="str">
            <v>Sales call carried out for HMR collection</v>
          </cell>
        </row>
        <row r="16144">
          <cell r="A16144">
            <v>44874.541689814803</v>
          </cell>
          <cell r="B16144">
            <v>1920</v>
          </cell>
          <cell r="F16144" t="str">
            <v>CC-00752672</v>
          </cell>
          <cell r="J16144" t="str">
            <v>Sales Call</v>
          </cell>
          <cell r="R16144" t="str">
            <v>BPID120091</v>
          </cell>
          <cell r="AB16144" t="str">
            <v>Sales call carried out for HMR collection</v>
          </cell>
        </row>
        <row r="16145">
          <cell r="A16145">
            <v>44874.533842592602</v>
          </cell>
          <cell r="B16145">
            <v>2500</v>
          </cell>
          <cell r="F16145" t="str">
            <v>CC-00752650</v>
          </cell>
          <cell r="J16145" t="str">
            <v>Sales Call</v>
          </cell>
          <cell r="R16145" t="str">
            <v>BRJD160598</v>
          </cell>
          <cell r="AB16145" t="str">
            <v>Sales call carried out for HMR collection</v>
          </cell>
        </row>
        <row r="16146">
          <cell r="A16146">
            <v>44874.530497685198</v>
          </cell>
          <cell r="B16146">
            <v>2490</v>
          </cell>
          <cell r="F16146" t="str">
            <v>CC-00752637</v>
          </cell>
          <cell r="J16146" t="str">
            <v>Sales Call</v>
          </cell>
          <cell r="R16146" t="str">
            <v>BRKD160653</v>
          </cell>
          <cell r="AB16146" t="str">
            <v>Sales call carried out for HMR collection</v>
          </cell>
        </row>
        <row r="16147">
          <cell r="A16147">
            <v>44874.527800925898</v>
          </cell>
          <cell r="B16147">
            <v>1000</v>
          </cell>
          <cell r="F16147" t="str">
            <v>CC-00752626</v>
          </cell>
          <cell r="J16147" t="str">
            <v>Sales Call</v>
          </cell>
          <cell r="R16147" t="str">
            <v>BPGD220035</v>
          </cell>
          <cell r="AB16147" t="str">
            <v>Sales call carried out for HMR collection</v>
          </cell>
        </row>
        <row r="16148">
          <cell r="A16148">
            <v>44874.525347222203</v>
          </cell>
          <cell r="B16148">
            <v>5800</v>
          </cell>
          <cell r="F16148" t="str">
            <v>CC-00752612</v>
          </cell>
          <cell r="J16148" t="str">
            <v>Sales Call</v>
          </cell>
          <cell r="R16148" t="str">
            <v>BRKD220111</v>
          </cell>
          <cell r="AB16148" t="str">
            <v>Sales call carried out for HMR collection</v>
          </cell>
        </row>
        <row r="16149">
          <cell r="A16149">
            <v>44874.5226273148</v>
          </cell>
          <cell r="B16149">
            <v>4300</v>
          </cell>
          <cell r="F16149" t="str">
            <v>CC-00752600</v>
          </cell>
          <cell r="J16149" t="str">
            <v>Sales Call</v>
          </cell>
          <cell r="R16149" t="str">
            <v>BQED160215</v>
          </cell>
          <cell r="AB16149" t="str">
            <v>Sales call carried out for HMR collection</v>
          </cell>
        </row>
        <row r="16150">
          <cell r="A16150">
            <v>44874.5213657407</v>
          </cell>
          <cell r="B16150">
            <v>18055</v>
          </cell>
          <cell r="F16150" t="str">
            <v>CC-00752597</v>
          </cell>
          <cell r="J16150" t="str">
            <v>Schedule Service</v>
          </cell>
          <cell r="R16150" t="str">
            <v>BKJS040077</v>
          </cell>
          <cell r="AB16150" t="str">
            <v>We visited site and change Air filter ,oil filter , oil plus ,MPV,BDV,Intac valve and pipe coupling after than start for check unit running well.</v>
          </cell>
        </row>
        <row r="16151">
          <cell r="A16151">
            <v>44874.518576388902</v>
          </cell>
          <cell r="B16151">
            <v>1260</v>
          </cell>
          <cell r="F16151" t="str">
            <v>CC-00752583</v>
          </cell>
          <cell r="J16151" t="str">
            <v>Sales Call</v>
          </cell>
          <cell r="R16151" t="str">
            <v>BTID162392</v>
          </cell>
          <cell r="AB16151" t="str">
            <v>Sales call carried out for HMR collection</v>
          </cell>
        </row>
        <row r="16152">
          <cell r="A16152">
            <v>44874.5179166667</v>
          </cell>
          <cell r="B16152">
            <v>2430</v>
          </cell>
          <cell r="F16152" t="str">
            <v>CC-00752581</v>
          </cell>
          <cell r="J16152" t="str">
            <v>Sales Call</v>
          </cell>
          <cell r="R16152" t="str">
            <v>BRKD160684</v>
          </cell>
          <cell r="AB16152" t="str">
            <v>Sales call carried out for HMR collection</v>
          </cell>
        </row>
        <row r="16153">
          <cell r="A16153">
            <v>44874.509826388901</v>
          </cell>
          <cell r="B16153">
            <v>2026</v>
          </cell>
          <cell r="F16153" t="str">
            <v>CC-00752549</v>
          </cell>
          <cell r="J16153" t="str">
            <v>Sales Call</v>
          </cell>
          <cell r="R16153" t="str">
            <v>BTGD162296</v>
          </cell>
          <cell r="AB16153" t="str">
            <v>Sales call carried out for HMR collection</v>
          </cell>
        </row>
        <row r="16154">
          <cell r="A16154">
            <v>44874.5047569444</v>
          </cell>
          <cell r="B16154">
            <v>2755</v>
          </cell>
          <cell r="F16154" t="str">
            <v>CC-00752540</v>
          </cell>
          <cell r="J16154" t="str">
            <v>Sales Call</v>
          </cell>
          <cell r="R16154" t="str">
            <v>BTJD162016</v>
          </cell>
          <cell r="AB16154" t="str">
            <v>Sales call carried out for HMR collection</v>
          </cell>
        </row>
        <row r="16155">
          <cell r="A16155">
            <v>44874.494143518503</v>
          </cell>
          <cell r="B16155">
            <v>5112</v>
          </cell>
          <cell r="F16155" t="str">
            <v>CC-00752511</v>
          </cell>
          <cell r="J16155" t="str">
            <v>Sales Call</v>
          </cell>
          <cell r="R16155" t="str">
            <v>BTED162231</v>
          </cell>
          <cell r="AB16155" t="str">
            <v>Sales call carried out for HMR collection</v>
          </cell>
        </row>
        <row r="16156">
          <cell r="A16156">
            <v>44874.487037036997</v>
          </cell>
          <cell r="B16156">
            <v>5396</v>
          </cell>
          <cell r="F16156" t="str">
            <v>CC-00752489</v>
          </cell>
          <cell r="J16156" t="str">
            <v>Sales Call</v>
          </cell>
          <cell r="R16156" t="str">
            <v>BTGD162289</v>
          </cell>
          <cell r="AB16156" t="str">
            <v>Sales call carried out for HMR collection</v>
          </cell>
        </row>
        <row r="16157">
          <cell r="A16157">
            <v>44874.4690162037</v>
          </cell>
          <cell r="B16157">
            <v>5580</v>
          </cell>
          <cell r="F16157" t="str">
            <v>CC-00752457</v>
          </cell>
          <cell r="J16157" t="str">
            <v>Sales Call</v>
          </cell>
          <cell r="R16157" t="str">
            <v>BTKD162112</v>
          </cell>
          <cell r="AB16157" t="str">
            <v>Sales call carried out for HMR collection</v>
          </cell>
        </row>
        <row r="16158">
          <cell r="A16158">
            <v>44874.458969907399</v>
          </cell>
          <cell r="B16158">
            <v>2119</v>
          </cell>
          <cell r="F16158" t="str">
            <v>CC-00752440</v>
          </cell>
          <cell r="J16158" t="str">
            <v>Schedule Service</v>
          </cell>
          <cell r="R16158" t="str">
            <v>BSDD120664</v>
          </cell>
          <cell r="AB16158" t="str">
            <v>Replace Air filter, oil filter and oil</v>
          </cell>
        </row>
        <row r="16159">
          <cell r="A16159">
            <v>44873.897442129601</v>
          </cell>
          <cell r="B16159">
            <v>8</v>
          </cell>
          <cell r="F16159" t="str">
            <v>CC-00752209</v>
          </cell>
          <cell r="J16159" t="str">
            <v>Complaint - Breakdown</v>
          </cell>
          <cell r="R16159" t="str">
            <v>BVKC374401</v>
          </cell>
          <cell r="AB16159" t="str">
            <v>Star detla conversion quotation shared with customer waiting for approval 09-11-2022.... customer having problem is unit running with DG but running without issue EB, we advice to customer arrange more capacity DG or kindly change starting mode from DOL to Star Y starter. hence we sand quotation to customer and waiting for approval......Pramod-15/11/2022.</v>
          </cell>
        </row>
        <row r="16160">
          <cell r="A16160">
            <v>44873.745416666701</v>
          </cell>
          <cell r="B16160">
            <v>2075</v>
          </cell>
          <cell r="F16160" t="str">
            <v>CC-00752147</v>
          </cell>
          <cell r="J16160" t="str">
            <v>Sales Call</v>
          </cell>
          <cell r="R16160" t="str">
            <v>BTHD162350</v>
          </cell>
          <cell r="AB16160" t="str">
            <v>Sales call carried out for HMR collection</v>
          </cell>
        </row>
        <row r="16161">
          <cell r="A16161">
            <v>44873.735162037003</v>
          </cell>
          <cell r="B16161">
            <v>1622</v>
          </cell>
          <cell r="F16161" t="str">
            <v>CC-00752129</v>
          </cell>
          <cell r="J16161" t="str">
            <v>Sales Call</v>
          </cell>
          <cell r="R16161" t="str">
            <v>BUAD162634</v>
          </cell>
          <cell r="AB16161" t="str">
            <v>Sales call carried out for HMR collection</v>
          </cell>
        </row>
        <row r="16162">
          <cell r="A16162">
            <v>44873.724305555603</v>
          </cell>
          <cell r="B16162">
            <v>2962</v>
          </cell>
          <cell r="F16162" t="str">
            <v>CC-00752111</v>
          </cell>
          <cell r="J16162" t="str">
            <v>Sales Call</v>
          </cell>
          <cell r="R16162" t="str">
            <v>BUAD162630</v>
          </cell>
          <cell r="AB16162" t="str">
            <v>Sales call carried out for HMR collection</v>
          </cell>
        </row>
        <row r="16163">
          <cell r="A16163">
            <v>44873.715706018498</v>
          </cell>
          <cell r="B16163">
            <v>2610</v>
          </cell>
          <cell r="F16163" t="str">
            <v>CC-00752100</v>
          </cell>
          <cell r="J16163" t="str">
            <v>Sales Call</v>
          </cell>
          <cell r="R16163" t="str">
            <v>BUID162912</v>
          </cell>
          <cell r="AB16163" t="str">
            <v>Sales call carried out for hmr collection</v>
          </cell>
        </row>
        <row r="16164">
          <cell r="A16164">
            <v>44873.709965277798</v>
          </cell>
          <cell r="B16164">
            <v>1197</v>
          </cell>
          <cell r="F16164" t="str">
            <v>CC-00752093</v>
          </cell>
          <cell r="J16164" t="str">
            <v>Sales Call</v>
          </cell>
          <cell r="R16164" t="str">
            <v>BVLD163040</v>
          </cell>
          <cell r="AB16164" t="str">
            <v>Sales call carried out for hmr collection</v>
          </cell>
        </row>
        <row r="16165">
          <cell r="A16165">
            <v>44873.704143518502</v>
          </cell>
          <cell r="B16165">
            <v>1182</v>
          </cell>
          <cell r="F16165" t="str">
            <v>CC-00752079</v>
          </cell>
          <cell r="J16165" t="str">
            <v>Sales Call</v>
          </cell>
          <cell r="R16165" t="str">
            <v>BVLD163067</v>
          </cell>
          <cell r="AB16165" t="str">
            <v>Sales call carried out for hmr collection</v>
          </cell>
        </row>
        <row r="16166">
          <cell r="A16166">
            <v>44873.697997685202</v>
          </cell>
          <cell r="B16166">
            <v>131</v>
          </cell>
          <cell r="F16166" t="str">
            <v>CC-00752069</v>
          </cell>
          <cell r="J16166" t="str">
            <v>Sales Call</v>
          </cell>
          <cell r="R16166" t="str">
            <v>BVED163231</v>
          </cell>
          <cell r="AB16166" t="str">
            <v>Sales call carried out for hmr collection</v>
          </cell>
        </row>
        <row r="16167">
          <cell r="A16167">
            <v>44873.689236111102</v>
          </cell>
          <cell r="B16167">
            <v>121</v>
          </cell>
          <cell r="F16167" t="str">
            <v>CC-00752056</v>
          </cell>
          <cell r="J16167" t="str">
            <v>Sales Call</v>
          </cell>
          <cell r="R16167" t="str">
            <v>BVED163235</v>
          </cell>
          <cell r="AB16167" t="str">
            <v>Sales call carried out for hmr collection</v>
          </cell>
        </row>
        <row r="16168">
          <cell r="A16168">
            <v>44873.677812499998</v>
          </cell>
          <cell r="B16168">
            <v>193</v>
          </cell>
          <cell r="F16168" t="str">
            <v>CC-00752030</v>
          </cell>
          <cell r="J16168" t="str">
            <v>Sales Call</v>
          </cell>
          <cell r="R16168" t="str">
            <v>BVED231179</v>
          </cell>
          <cell r="AB16168" t="str">
            <v>Sales call carried out for hmr collection</v>
          </cell>
        </row>
        <row r="16169">
          <cell r="A16169">
            <v>44873.670891203699</v>
          </cell>
          <cell r="B16169">
            <v>644</v>
          </cell>
          <cell r="F16169" t="str">
            <v>CC-00752017</v>
          </cell>
          <cell r="J16169" t="str">
            <v>Sales Call</v>
          </cell>
          <cell r="R16169" t="str">
            <v>BVJD162972</v>
          </cell>
          <cell r="AB16169" t="str">
            <v>Sales call carried out for hmr collection</v>
          </cell>
        </row>
        <row r="16170">
          <cell r="A16170">
            <v>44873.651041666701</v>
          </cell>
          <cell r="B16170">
            <v>5330</v>
          </cell>
          <cell r="F16170" t="str">
            <v>CC-00751967</v>
          </cell>
          <cell r="J16170" t="str">
            <v>Sales Call</v>
          </cell>
          <cell r="R16170" t="str">
            <v>BULD162577</v>
          </cell>
          <cell r="AB16170" t="str">
            <v>Sales call carried out for hmr collection</v>
          </cell>
        </row>
        <row r="16171">
          <cell r="A16171">
            <v>44873.643333333297</v>
          </cell>
          <cell r="B16171">
            <v>3123</v>
          </cell>
          <cell r="F16171" t="str">
            <v>CC-00751939</v>
          </cell>
          <cell r="J16171" t="str">
            <v>Sales Call</v>
          </cell>
          <cell r="R16171" t="str">
            <v>BUCD162696</v>
          </cell>
          <cell r="AB16171" t="str">
            <v>Sales call carried out for hmr collection</v>
          </cell>
        </row>
        <row r="16172">
          <cell r="A16172">
            <v>44873.599201388897</v>
          </cell>
          <cell r="B16172">
            <v>3467</v>
          </cell>
          <cell r="F16172" t="str">
            <v>CC-00751833</v>
          </cell>
          <cell r="J16172" t="str">
            <v>Sales Call</v>
          </cell>
          <cell r="R16172" t="str">
            <v>BULD162568</v>
          </cell>
          <cell r="AB16172" t="str">
            <v>Sales call carried out for HMR collection</v>
          </cell>
        </row>
        <row r="16173">
          <cell r="A16173">
            <v>44873.585925925901</v>
          </cell>
          <cell r="B16173">
            <v>5188</v>
          </cell>
          <cell r="F16173" t="str">
            <v>CC-00751804</v>
          </cell>
          <cell r="J16173" t="str">
            <v>Sales Call</v>
          </cell>
          <cell r="R16173" t="str">
            <v>BUKD162535</v>
          </cell>
          <cell r="AB16173" t="str">
            <v>Sales call carried out for HMR collection</v>
          </cell>
        </row>
        <row r="16174">
          <cell r="A16174">
            <v>44873.572500000002</v>
          </cell>
          <cell r="B16174">
            <v>5260</v>
          </cell>
          <cell r="F16174" t="str">
            <v>CC-00751776</v>
          </cell>
          <cell r="J16174" t="str">
            <v>Sales Call</v>
          </cell>
          <cell r="R16174" t="str">
            <v>BULD162559</v>
          </cell>
          <cell r="AB16174" t="str">
            <v>sales call carried out for hmr collection</v>
          </cell>
        </row>
        <row r="16175">
          <cell r="A16175">
            <v>44873.472083333298</v>
          </cell>
          <cell r="B16175">
            <v>5450</v>
          </cell>
          <cell r="F16175" t="str">
            <v>CC-00751524</v>
          </cell>
          <cell r="J16175" t="str">
            <v>Complaint - Running With Problem</v>
          </cell>
          <cell r="R16175" t="str">
            <v>BTCD162159</v>
          </cell>
          <cell r="AB16175" t="str">
            <v>Attend the site and inspect the problem found an abnormal humming sound coming out from pressure regulator assembly and compressor side actuator assembly not working in proper condition.After the open actuator assembly clean and refitted the same also open pressure regular assembly clean and refitted the same after all work done start the unit and set the line pressure on load condition at 205 psi, after then run the unit found unit is running in proper condition with all parameters under limit.</v>
          </cell>
        </row>
        <row r="16176">
          <cell r="A16176">
            <v>44872.747777777797</v>
          </cell>
          <cell r="B16176">
            <v>609</v>
          </cell>
          <cell r="F16176" t="str">
            <v>CC-00751015</v>
          </cell>
          <cell r="J16176" t="str">
            <v>Complaint - Running With Problem</v>
          </cell>
          <cell r="R16176" t="str">
            <v>BVJD162972</v>
          </cell>
          <cell r="AB16176" t="str">
            <v>oil carry over problem, so clean MPV kit and refitted and pressure regulator kit remove and clean it after refitted .</v>
          </cell>
        </row>
        <row r="16177">
          <cell r="A16177">
            <v>44872.685439814799</v>
          </cell>
          <cell r="B16177">
            <v>5023</v>
          </cell>
          <cell r="F16177" t="str">
            <v>CC-00750868</v>
          </cell>
          <cell r="J16177" t="str">
            <v>Schedule Service</v>
          </cell>
          <cell r="R16177" t="str">
            <v>BTCD162162</v>
          </cell>
          <cell r="AB16177" t="str">
            <v>Change air filter and oil</v>
          </cell>
        </row>
        <row r="16178">
          <cell r="A16178">
            <v>44872.551516203697</v>
          </cell>
          <cell r="B16178">
            <v>7505</v>
          </cell>
          <cell r="F16178" t="str">
            <v>CC-00750535</v>
          </cell>
          <cell r="J16178" t="str">
            <v>Schedule Service</v>
          </cell>
          <cell r="R16178" t="str">
            <v>BSGD161904</v>
          </cell>
          <cell r="AB16178" t="str">
            <v>Change air filter, oil filter and oil</v>
          </cell>
        </row>
        <row r="16179">
          <cell r="A16179">
            <v>44872.549849536997</v>
          </cell>
          <cell r="B16179">
            <v>2827</v>
          </cell>
          <cell r="F16179" t="str">
            <v>CC-00750531</v>
          </cell>
          <cell r="J16179" t="str">
            <v>Complaint - Running With Problem</v>
          </cell>
          <cell r="R16179" t="str">
            <v>BUJC370090</v>
          </cell>
          <cell r="AB16179" t="str">
            <v>Today we attend the customer site for complain compressor air not build up properly so we check and found that air filter dusty so clean and air likage from air pipe so we tell customer block air likage and now machine running ok</v>
          </cell>
        </row>
        <row r="16180">
          <cell r="A16180">
            <v>44872.547905092601</v>
          </cell>
          <cell r="B16180">
            <v>5102</v>
          </cell>
          <cell r="F16180" t="str">
            <v>CC-00750526</v>
          </cell>
          <cell r="J16180" t="str">
            <v>Schedule Service</v>
          </cell>
          <cell r="R16180" t="str">
            <v>BTCD162149</v>
          </cell>
          <cell r="AB16180" t="str">
            <v>Change air filter, oil filter, and oil also change engine side air filter</v>
          </cell>
        </row>
        <row r="16181">
          <cell r="A16181">
            <v>44872.505497685197</v>
          </cell>
          <cell r="B16181">
            <v>9532</v>
          </cell>
          <cell r="F16181" t="str">
            <v>CC-00750395</v>
          </cell>
          <cell r="J16181" t="str">
            <v>Schedule Service</v>
          </cell>
          <cell r="R16181" t="str">
            <v>BTDS044304</v>
          </cell>
          <cell r="AB16181" t="str">
            <v>Change Air filter, oil filter,MPV kit, intake valve kit, BDV kit, auto drain valve, actuator kit, solenoid valve kit and oil</v>
          </cell>
        </row>
        <row r="16182">
          <cell r="A16182">
            <v>44872.492928240703</v>
          </cell>
          <cell r="B16182">
            <v>15067</v>
          </cell>
          <cell r="F16182" t="str">
            <v>CC-00750352</v>
          </cell>
          <cell r="J16182" t="str">
            <v>Schedule Service</v>
          </cell>
          <cell r="R16182" t="str">
            <v>BRES034488</v>
          </cell>
          <cell r="AB16182" t="str">
            <v>change Air filter, oil filter, separator and oil</v>
          </cell>
        </row>
        <row r="16183">
          <cell r="A16183">
            <v>44872.489166666703</v>
          </cell>
          <cell r="B16183">
            <v>5178</v>
          </cell>
          <cell r="F16183" t="str">
            <v>CC-00750339</v>
          </cell>
          <cell r="J16183" t="str">
            <v>General Service</v>
          </cell>
          <cell r="R16183" t="str">
            <v>GOEC370640</v>
          </cell>
          <cell r="AB16183" t="str">
            <v>Change oil filter and oil</v>
          </cell>
        </row>
        <row r="16184">
          <cell r="A16184">
            <v>44872.481458333299</v>
          </cell>
          <cell r="B16184">
            <v>3498</v>
          </cell>
          <cell r="F16184" t="str">
            <v>CC-00750314</v>
          </cell>
          <cell r="J16184" t="str">
            <v>Schedule Service</v>
          </cell>
          <cell r="R16184" t="str">
            <v>BTFS031006</v>
          </cell>
          <cell r="AB16184" t="str">
            <v>Change Air filter, oil filter, separator and oil</v>
          </cell>
        </row>
        <row r="16185">
          <cell r="A16185">
            <v>44870.6425115741</v>
          </cell>
          <cell r="B16185">
            <v>5171</v>
          </cell>
          <cell r="F16185" t="str">
            <v>CC-00749637</v>
          </cell>
          <cell r="J16185" t="str">
            <v>Schedule Service</v>
          </cell>
          <cell r="R16185" t="str">
            <v>BUKD162535</v>
          </cell>
          <cell r="AB16185" t="str">
            <v>Replace Air Filter, Oil filter and Oil</v>
          </cell>
        </row>
        <row r="16186">
          <cell r="A16186">
            <v>44870.625821759299</v>
          </cell>
          <cell r="B16186">
            <v>7933</v>
          </cell>
          <cell r="F16186" t="str">
            <v>CC-00749600</v>
          </cell>
          <cell r="J16186" t="str">
            <v>Schedule Service</v>
          </cell>
          <cell r="R16186" t="str">
            <v>BSKD161477</v>
          </cell>
          <cell r="AB16186" t="str">
            <v>Attend the site for schedule service so following jobs are done:- Overall drain oil from tank and oil cooler 38 litres, replace oil filter 2nos., plugged in all drain plugs and filled oil tank upto full gauge level,</v>
          </cell>
        </row>
        <row r="16187">
          <cell r="A16187">
            <v>44870.485115740703</v>
          </cell>
          <cell r="B16187">
            <v>22442</v>
          </cell>
          <cell r="F16187" t="str">
            <v>CC-00749280</v>
          </cell>
          <cell r="J16187" t="str">
            <v>General Service</v>
          </cell>
          <cell r="R16187" t="str">
            <v>BMKC370048</v>
          </cell>
          <cell r="AB16187" t="str">
            <v>Today we attend the customer site for amc visit so we check and found that compressor running ok and all parts working properly and service time remaining 414 hours and dryer continue air realese air from auto drain valve so please customer change parts</v>
          </cell>
        </row>
        <row r="16188">
          <cell r="A16188">
            <v>44870.469479166699</v>
          </cell>
          <cell r="B16188">
            <v>2599</v>
          </cell>
          <cell r="F16188" t="str">
            <v>CC-00749247</v>
          </cell>
          <cell r="J16188" t="str">
            <v>Sales Call</v>
          </cell>
          <cell r="R16188" t="str">
            <v>BUAL160585</v>
          </cell>
          <cell r="AB16188" t="str">
            <v>HMR Remaining hours collected</v>
          </cell>
        </row>
        <row r="16189">
          <cell r="A16189">
            <v>44870.466840277797</v>
          </cell>
          <cell r="B16189">
            <v>3899</v>
          </cell>
          <cell r="F16189" t="str">
            <v>CC-00749240</v>
          </cell>
          <cell r="J16189" t="str">
            <v>Sales Call</v>
          </cell>
          <cell r="R16189" t="str">
            <v>BULL160564</v>
          </cell>
          <cell r="AB16189" t="str">
            <v>sales call carried out for HMR collection</v>
          </cell>
        </row>
        <row r="16190">
          <cell r="A16190">
            <v>44870.463472222204</v>
          </cell>
          <cell r="B16190">
            <v>2925</v>
          </cell>
          <cell r="F16190" t="str">
            <v>CC-00749236</v>
          </cell>
          <cell r="J16190" t="str">
            <v>Sales Call</v>
          </cell>
          <cell r="R16190" t="str">
            <v>BUAL160593</v>
          </cell>
          <cell r="AB16190"/>
        </row>
        <row r="16191">
          <cell r="A16191">
            <v>44870.459618055596</v>
          </cell>
          <cell r="B16191">
            <v>5085</v>
          </cell>
          <cell r="F16191" t="str">
            <v>CC-00749231</v>
          </cell>
          <cell r="J16191" t="str">
            <v>Sales Call</v>
          </cell>
          <cell r="R16191" t="str">
            <v>BULL160559</v>
          </cell>
          <cell r="AB16191"/>
        </row>
        <row r="16192">
          <cell r="A16192">
            <v>44870.453460648103</v>
          </cell>
          <cell r="B16192">
            <v>480</v>
          </cell>
          <cell r="F16192" t="str">
            <v>CC-00749217</v>
          </cell>
          <cell r="J16192" t="str">
            <v>Sales Call</v>
          </cell>
          <cell r="R16192" t="str">
            <v>BUJD121018</v>
          </cell>
          <cell r="AB16192" t="str">
            <v>Sales call carried oit for HMR Collection</v>
          </cell>
        </row>
        <row r="16193">
          <cell r="A16193">
            <v>44869.675243055601</v>
          </cell>
          <cell r="B16193">
            <v>4345</v>
          </cell>
          <cell r="F16193" t="str">
            <v>CC-00748784</v>
          </cell>
          <cell r="J16193" t="str">
            <v>Schedule Service</v>
          </cell>
          <cell r="R16193" t="str">
            <v>BUFS046910</v>
          </cell>
          <cell r="AB16193" t="str">
            <v>Today we attend the customer site for general service so we change parts 1 air filter 2 oil filter 3 oil 4 rubber elbow now machine running ok</v>
          </cell>
        </row>
        <row r="16194">
          <cell r="A16194">
            <v>44869.575671296298</v>
          </cell>
          <cell r="B16194">
            <v>1605</v>
          </cell>
          <cell r="F16194" t="str">
            <v>CC-00748544</v>
          </cell>
          <cell r="J16194" t="str">
            <v>Complaint - Running With Problem</v>
          </cell>
          <cell r="R16194" t="str">
            <v>BUAD162634</v>
          </cell>
          <cell r="AB16194" t="str">
            <v>Attend the site for complaint of unit tripping so check all electronic connection found ok, check dianamo wire not ok there wire is cut in a joint area so tight it correctly and found running ok with all parameters ok.</v>
          </cell>
        </row>
        <row r="16195">
          <cell r="A16195">
            <v>44869.513854166697</v>
          </cell>
          <cell r="B16195">
            <v>1</v>
          </cell>
          <cell r="F16195" t="str">
            <v>CC-00748415</v>
          </cell>
          <cell r="J16195" t="str">
            <v>Commissioning</v>
          </cell>
          <cell r="R16195" t="str">
            <v>BVEC376827</v>
          </cell>
          <cell r="AB16195" t="str">
            <v>Commissioning date-05/11/2022</v>
          </cell>
        </row>
        <row r="16196">
          <cell r="A16196">
            <v>44868.489189814798</v>
          </cell>
          <cell r="B16196">
            <v>1675</v>
          </cell>
          <cell r="F16196" t="str">
            <v>CC-00747504</v>
          </cell>
          <cell r="J16196" t="str">
            <v>Sales Call</v>
          </cell>
          <cell r="R16196" t="str">
            <v>BUJD121019</v>
          </cell>
          <cell r="AB16196"/>
        </row>
        <row r="16197">
          <cell r="A16197">
            <v>44868.487013888902</v>
          </cell>
          <cell r="B16197">
            <v>510</v>
          </cell>
          <cell r="F16197" t="str">
            <v>CC-00747494</v>
          </cell>
          <cell r="J16197" t="str">
            <v>Sales Call</v>
          </cell>
          <cell r="R16197" t="str">
            <v>AUKD230777</v>
          </cell>
          <cell r="AB16197"/>
        </row>
        <row r="16198">
          <cell r="A16198">
            <v>44868.480034722197</v>
          </cell>
          <cell r="B16198">
            <v>520</v>
          </cell>
          <cell r="F16198" t="str">
            <v>CC-00747484</v>
          </cell>
          <cell r="J16198" t="str">
            <v>Sales Call</v>
          </cell>
          <cell r="R16198" t="str">
            <v>BUJD121040</v>
          </cell>
          <cell r="AB16198"/>
        </row>
        <row r="16199">
          <cell r="A16199">
            <v>44868.464270833298</v>
          </cell>
          <cell r="B16199">
            <v>1980</v>
          </cell>
          <cell r="F16199" t="str">
            <v>CC-00747445</v>
          </cell>
          <cell r="J16199" t="str">
            <v>Sales Call</v>
          </cell>
          <cell r="R16199" t="str">
            <v>BUKD162510</v>
          </cell>
          <cell r="AB16199"/>
        </row>
        <row r="16200">
          <cell r="A16200">
            <v>44868.459606481498</v>
          </cell>
          <cell r="B16200">
            <v>801</v>
          </cell>
          <cell r="F16200" t="str">
            <v>CC-00747428</v>
          </cell>
          <cell r="J16200" t="str">
            <v>Sales Call</v>
          </cell>
          <cell r="R16200" t="str">
            <v>BULD121094</v>
          </cell>
          <cell r="AB16200"/>
        </row>
        <row r="16201">
          <cell r="A16201">
            <v>44867.630138888897</v>
          </cell>
          <cell r="B16201">
            <v>3650</v>
          </cell>
          <cell r="F16201" t="str">
            <v>CC-00746852</v>
          </cell>
          <cell r="J16201" t="str">
            <v>Overhauling</v>
          </cell>
          <cell r="R16201" t="str">
            <v>BSGD161864</v>
          </cell>
          <cell r="AB16201" t="str">
            <v>Changed separoter element, ail filter, oil filter, MPv kit and oil</v>
          </cell>
        </row>
        <row r="16202">
          <cell r="A16202">
            <v>44867.5916319444</v>
          </cell>
          <cell r="B16202">
            <v>4018</v>
          </cell>
          <cell r="F16202" t="str">
            <v>CC-00746781</v>
          </cell>
          <cell r="J16202" t="str">
            <v>Schedule Service</v>
          </cell>
          <cell r="R16202" t="str">
            <v>BSFC376396</v>
          </cell>
          <cell r="AB16202" t="str">
            <v>Attend the site check and found valve kit service over due so change intake valve kit,MPV kit and solenoid valve kit.</v>
          </cell>
        </row>
        <row r="16203">
          <cell r="A16203">
            <v>44867.503287036998</v>
          </cell>
          <cell r="B16203">
            <v>4569</v>
          </cell>
          <cell r="F16203" t="str">
            <v>CC-00746612</v>
          </cell>
          <cell r="J16203" t="str">
            <v>Schedule Service</v>
          </cell>
          <cell r="R16203" t="str">
            <v>BUDS046275</v>
          </cell>
          <cell r="AB16203" t="str">
            <v>Today we attend the site for schedule service so we check greasing time over so we change grease now machine running ok</v>
          </cell>
        </row>
        <row r="16204">
          <cell r="A16204">
            <v>44867.4698726852</v>
          </cell>
          <cell r="B16204">
            <v>1530</v>
          </cell>
          <cell r="F16204" t="str">
            <v>CC-00746536</v>
          </cell>
          <cell r="J16204" t="str">
            <v>Sales Call</v>
          </cell>
          <cell r="R16204" t="str">
            <v>BTHD120971</v>
          </cell>
          <cell r="AB16204"/>
        </row>
        <row r="16205">
          <cell r="A16205">
            <v>44867.467349537001</v>
          </cell>
          <cell r="B16205">
            <v>901</v>
          </cell>
          <cell r="F16205" t="str">
            <v>CC-00746531</v>
          </cell>
          <cell r="J16205" t="str">
            <v>Sales Call</v>
          </cell>
          <cell r="R16205" t="str">
            <v>BTDD120878</v>
          </cell>
          <cell r="AB16205"/>
        </row>
        <row r="16206">
          <cell r="A16206">
            <v>44867.465370370403</v>
          </cell>
          <cell r="B16206">
            <v>3766</v>
          </cell>
          <cell r="F16206" t="str">
            <v>CC-00746529</v>
          </cell>
          <cell r="J16206" t="str">
            <v>Sales Call</v>
          </cell>
          <cell r="R16206" t="str">
            <v>BTEL160427</v>
          </cell>
          <cell r="AB16206"/>
        </row>
        <row r="16207">
          <cell r="A16207">
            <v>44867.4604398148</v>
          </cell>
          <cell r="B16207">
            <v>5250</v>
          </cell>
          <cell r="F16207" t="str">
            <v>CC-00746519</v>
          </cell>
          <cell r="J16207" t="str">
            <v>Sales Call</v>
          </cell>
          <cell r="R16207" t="str">
            <v>BTGL160455</v>
          </cell>
          <cell r="AB16207"/>
        </row>
        <row r="16208">
          <cell r="A16208">
            <v>44867.458310185197</v>
          </cell>
          <cell r="B16208">
            <v>490</v>
          </cell>
          <cell r="F16208" t="str">
            <v>CC-00746517</v>
          </cell>
          <cell r="J16208" t="str">
            <v>Sales Call</v>
          </cell>
          <cell r="R16208" t="str">
            <v>BTHD120963</v>
          </cell>
          <cell r="AB16208"/>
        </row>
        <row r="16209">
          <cell r="A16209">
            <v>44866.438020833302</v>
          </cell>
          <cell r="B16209">
            <v>16159</v>
          </cell>
          <cell r="F16209" t="str">
            <v>CC-00745663</v>
          </cell>
          <cell r="J16209" t="str">
            <v>General Service</v>
          </cell>
          <cell r="R16209" t="str">
            <v>BRIS035838</v>
          </cell>
          <cell r="AB16209" t="str">
            <v>AMC visit</v>
          </cell>
        </row>
        <row r="16210">
          <cell r="A16210">
            <v>44865.4952430556</v>
          </cell>
          <cell r="B16210">
            <v>580</v>
          </cell>
          <cell r="F16210" t="str">
            <v>CC-00744919</v>
          </cell>
          <cell r="J16210" t="str">
            <v>Sales Call</v>
          </cell>
          <cell r="R16210" t="str">
            <v>BVJD162972</v>
          </cell>
          <cell r="AB16210" t="str">
            <v>Sales call carried out for HMR collection</v>
          </cell>
        </row>
        <row r="16211">
          <cell r="A16211">
            <v>44865.493993055599</v>
          </cell>
          <cell r="B16211">
            <v>3202</v>
          </cell>
          <cell r="F16211" t="str">
            <v>CC-00744915</v>
          </cell>
          <cell r="J16211" t="str">
            <v>Sales Call</v>
          </cell>
          <cell r="R16211" t="str">
            <v>BUKD162491</v>
          </cell>
          <cell r="AB16211" t="str">
            <v>Sales call carried out for HMR collection</v>
          </cell>
        </row>
        <row r="16212">
          <cell r="A16212">
            <v>44865.492349537002</v>
          </cell>
          <cell r="B16212">
            <v>2903</v>
          </cell>
          <cell r="F16212" t="str">
            <v>CC-00744910</v>
          </cell>
          <cell r="J16212" t="str">
            <v>Sales Call</v>
          </cell>
          <cell r="R16212" t="str">
            <v>BUKD162500</v>
          </cell>
          <cell r="AB16212" t="str">
            <v>Sales call carried out for HMR collection</v>
          </cell>
        </row>
        <row r="16213">
          <cell r="A16213">
            <v>44865.491296296299</v>
          </cell>
          <cell r="B16213">
            <v>650</v>
          </cell>
          <cell r="F16213" t="str">
            <v>CC-00744908</v>
          </cell>
          <cell r="J16213" t="str">
            <v>Sales Call</v>
          </cell>
          <cell r="R16213" t="str">
            <v>BUAD230823</v>
          </cell>
          <cell r="AB16213" t="str">
            <v>Sales Call carried out for HMR collection</v>
          </cell>
        </row>
        <row r="16214">
          <cell r="A16214">
            <v>44865.490046296298</v>
          </cell>
          <cell r="B16214">
            <v>150</v>
          </cell>
          <cell r="F16214" t="str">
            <v>CC-00744903</v>
          </cell>
          <cell r="J16214" t="str">
            <v>Sales Call</v>
          </cell>
          <cell r="R16214" t="str">
            <v>BVDD121453</v>
          </cell>
          <cell r="AB16214" t="str">
            <v>Sales call carried out for HMR collection</v>
          </cell>
        </row>
        <row r="16215">
          <cell r="A16215">
            <v>44865.488842592596</v>
          </cell>
          <cell r="B16215">
            <v>1945</v>
          </cell>
          <cell r="F16215" t="str">
            <v>CC-00744898</v>
          </cell>
          <cell r="J16215" t="str">
            <v>Sales Call</v>
          </cell>
          <cell r="R16215" t="str">
            <v>BTHD162350</v>
          </cell>
          <cell r="AB16215" t="str">
            <v>Sales call carried out for HMR collection</v>
          </cell>
        </row>
        <row r="16216">
          <cell r="A16216">
            <v>44865.487418981502</v>
          </cell>
          <cell r="B16216">
            <v>938</v>
          </cell>
          <cell r="F16216" t="str">
            <v>CC-00744896</v>
          </cell>
          <cell r="J16216" t="str">
            <v>Sales Call</v>
          </cell>
          <cell r="R16216" t="str">
            <v>BUKD230773</v>
          </cell>
          <cell r="AB16216" t="str">
            <v>Sales Call carried out for HMR collection</v>
          </cell>
        </row>
        <row r="16217">
          <cell r="A16217">
            <v>44865.294050925899</v>
          </cell>
          <cell r="B16217">
            <v>15666</v>
          </cell>
          <cell r="F16217" t="str">
            <v>CC-00744701</v>
          </cell>
          <cell r="J16217" t="str">
            <v>Schedule Service - AMC</v>
          </cell>
          <cell r="R16217" t="str">
            <v>BRAS033261</v>
          </cell>
          <cell r="AB16217" t="str">
            <v>AMC visit done</v>
          </cell>
        </row>
        <row r="16218">
          <cell r="A16218">
            <v>44863.651157407403</v>
          </cell>
          <cell r="B16218">
            <v>0</v>
          </cell>
          <cell r="F16218" t="str">
            <v>CC-00744153</v>
          </cell>
          <cell r="J16218" t="str">
            <v>Commissioning</v>
          </cell>
          <cell r="R16218" t="str">
            <v>DVDL140489</v>
          </cell>
          <cell r="AB16218" t="str">
            <v>Commissioning done</v>
          </cell>
        </row>
        <row r="16219">
          <cell r="A16219">
            <v>44863.533437500002</v>
          </cell>
          <cell r="B16219">
            <v>4018</v>
          </cell>
          <cell r="F16219" t="str">
            <v>CC-00743939</v>
          </cell>
          <cell r="J16219" t="str">
            <v>General Service</v>
          </cell>
          <cell r="R16219" t="str">
            <v>BSFC376396</v>
          </cell>
          <cell r="AB16219" t="str">
            <v>AMC visit carried out and advice customer to arrange parts</v>
          </cell>
        </row>
        <row r="16220">
          <cell r="A16220">
            <v>44863.440347222197</v>
          </cell>
          <cell r="B16220">
            <v>2530</v>
          </cell>
          <cell r="F16220" t="str">
            <v>CC-00743780</v>
          </cell>
          <cell r="J16220" t="str">
            <v>Schedule Service</v>
          </cell>
          <cell r="R16220" t="str">
            <v>BUID162912</v>
          </cell>
          <cell r="AB16220" t="str">
            <v>Replaced air filter, oil filter and oil</v>
          </cell>
        </row>
        <row r="16221">
          <cell r="A16221">
            <v>44862.461898148104</v>
          </cell>
          <cell r="B16221">
            <v>0</v>
          </cell>
          <cell r="F16221" t="str">
            <v>CC-00742918</v>
          </cell>
          <cell r="J16221" t="str">
            <v>Schedule Service</v>
          </cell>
          <cell r="R16221" t="str">
            <v>CLGE561928</v>
          </cell>
          <cell r="AB16221" t="str">
            <v>Changed crank shaft, cylinder 90 dia and 50 dia, piston 90 dia and 50 dia, V- belt, tune up kit and head 90 dia also oil changed.</v>
          </cell>
        </row>
        <row r="16222">
          <cell r="A16222">
            <v>44862.454270833303</v>
          </cell>
          <cell r="B16222">
            <v>1020</v>
          </cell>
          <cell r="F16222" t="str">
            <v>CC-00742899</v>
          </cell>
          <cell r="J16222" t="str">
            <v>Schedule Service</v>
          </cell>
          <cell r="R16222" t="str">
            <v>164253</v>
          </cell>
          <cell r="AB16222" t="str">
            <v>Attend the site for schedule services so change Air filter, oil filter, separator, Intake valve kit, MPV kit, BDV kit, Solenoid valve kit and actuator kit and elgi air lube plus</v>
          </cell>
        </row>
        <row r="16223">
          <cell r="A16223">
            <v>44860.472129629597</v>
          </cell>
          <cell r="B16223">
            <v>1567</v>
          </cell>
          <cell r="F16223" t="str">
            <v>CC-00741561</v>
          </cell>
          <cell r="J16223" t="str">
            <v>Schedule Service</v>
          </cell>
          <cell r="R16223" t="str">
            <v>BSBD161629</v>
          </cell>
          <cell r="AB16223" t="str">
            <v>replaced air filter, oil filter and oil</v>
          </cell>
        </row>
        <row r="16224">
          <cell r="A16224">
            <v>44860.293495370403</v>
          </cell>
          <cell r="B16224">
            <v>13404</v>
          </cell>
          <cell r="F16224" t="str">
            <v>CC-00741452</v>
          </cell>
          <cell r="J16224" t="str">
            <v>Schedule Service - AMC</v>
          </cell>
          <cell r="R16224" t="str">
            <v>BSKS036365</v>
          </cell>
          <cell r="AB16224" t="str">
            <v>AMC visit done check and found unit not running and customer kept it idle since long time.</v>
          </cell>
        </row>
        <row r="16225">
          <cell r="A16225">
            <v>44860.284039351798</v>
          </cell>
          <cell r="B16225">
            <v>19239</v>
          </cell>
          <cell r="F16225" t="str">
            <v>CC-00741382</v>
          </cell>
          <cell r="J16225" t="str">
            <v>Schedule Service - AMC</v>
          </cell>
          <cell r="R16225" t="str">
            <v>BSKS036366</v>
          </cell>
          <cell r="AB16225" t="str">
            <v>AMC Visit Done</v>
          </cell>
        </row>
        <row r="16226">
          <cell r="A16226">
            <v>44859.300914351901</v>
          </cell>
          <cell r="B16226">
            <v>36494</v>
          </cell>
          <cell r="F16226" t="str">
            <v>CC-00741113</v>
          </cell>
          <cell r="J16226" t="str">
            <v>Schedule Service - AMC</v>
          </cell>
          <cell r="R16226" t="str">
            <v>BQBS030091</v>
          </cell>
          <cell r="AB16226" t="str">
            <v>AMC visit already done on dated 20-10-2022 having call tracking number CC-00738775</v>
          </cell>
        </row>
        <row r="16227">
          <cell r="A16227">
            <v>44859.300775463002</v>
          </cell>
          <cell r="B16227">
            <v>28121</v>
          </cell>
          <cell r="F16227" t="str">
            <v>CC-00741112</v>
          </cell>
          <cell r="J16227" t="str">
            <v>Schedule Service - AMC</v>
          </cell>
          <cell r="R16227" t="str">
            <v>BSJS035917</v>
          </cell>
          <cell r="AB16227" t="str">
            <v>We visited site check and found unit running condition good so we check oil level ok line voltage ok load unload current and pressure ok etc functioning ok.</v>
          </cell>
        </row>
        <row r="16228">
          <cell r="A16228">
            <v>44859.300648148099</v>
          </cell>
          <cell r="B16228">
            <v>21629</v>
          </cell>
          <cell r="F16228" t="str">
            <v>CC-00741111</v>
          </cell>
          <cell r="J16228" t="str">
            <v>Schedule Service - AMC</v>
          </cell>
          <cell r="R16228" t="str">
            <v>BSDS037710</v>
          </cell>
          <cell r="AB16228" t="str">
            <v>We visited site check and found unit running well .After than we check oil level ok ,Air filter ok ,all valve functioning ok load unload ok totally functioning ok.</v>
          </cell>
        </row>
        <row r="16229">
          <cell r="A16229">
            <v>44859.298842592601</v>
          </cell>
          <cell r="B16229">
            <v>9423</v>
          </cell>
          <cell r="F16229" t="str">
            <v>CC-00741098</v>
          </cell>
          <cell r="J16229" t="str">
            <v>Schedule Service - AMC</v>
          </cell>
          <cell r="R16229" t="str">
            <v>BUAS033580</v>
          </cell>
          <cell r="AB16229" t="str">
            <v>We visited site and check oil level ok load unload pressure and current ok no any leakage of oil and air all parts functioning well and unit running good.</v>
          </cell>
        </row>
        <row r="16230">
          <cell r="A16230">
            <v>44859.297071759298</v>
          </cell>
          <cell r="B16230">
            <v>14019</v>
          </cell>
          <cell r="F16230" t="str">
            <v>CC-00741083</v>
          </cell>
          <cell r="J16230" t="str">
            <v>Schedule Service - AMC</v>
          </cell>
          <cell r="R16230" t="str">
            <v>BSHS038806</v>
          </cell>
          <cell r="AB16230" t="str">
            <v>AMC visit already done on dated 20-10-2022 having call tracking number CC-00738770</v>
          </cell>
        </row>
        <row r="16231">
          <cell r="A16231">
            <v>44859.293136574102</v>
          </cell>
          <cell r="B16231">
            <v>237</v>
          </cell>
          <cell r="F16231" t="str">
            <v>CC-00741052</v>
          </cell>
          <cell r="J16231" t="str">
            <v>Schedule Service - AMC</v>
          </cell>
          <cell r="R16231" t="str">
            <v>BUAS033747</v>
          </cell>
          <cell r="AB16231" t="str">
            <v>AMC visit done</v>
          </cell>
        </row>
        <row r="16232">
          <cell r="A16232">
            <v>44859.292418981502</v>
          </cell>
          <cell r="B16232">
            <v>63304</v>
          </cell>
          <cell r="F16232" t="str">
            <v>CC-00741047</v>
          </cell>
          <cell r="J16232" t="str">
            <v>Schedule Service - AMC</v>
          </cell>
          <cell r="R16232" t="str">
            <v>BNCC370425</v>
          </cell>
          <cell r="AB16232" t="str">
            <v>AMC visit done</v>
          </cell>
        </row>
        <row r="16233">
          <cell r="A16233">
            <v>44859.292303240698</v>
          </cell>
          <cell r="B16233">
            <v>8209</v>
          </cell>
          <cell r="F16233" t="str">
            <v>CC-00741046</v>
          </cell>
          <cell r="J16233" t="str">
            <v>Schedule Service - AMC</v>
          </cell>
          <cell r="R16233" t="str">
            <v>BSLS036682</v>
          </cell>
          <cell r="AB16233" t="str">
            <v>AMC visit already done on dated 08-10-2022 having call tracking number CC-00828177</v>
          </cell>
        </row>
        <row r="16234">
          <cell r="A16234">
            <v>44859.290821759299</v>
          </cell>
          <cell r="B16234">
            <v>72140</v>
          </cell>
          <cell r="F16234" t="str">
            <v>CC-00741034</v>
          </cell>
          <cell r="J16234" t="str">
            <v>Schedule Service - AMC</v>
          </cell>
          <cell r="R16234" t="str">
            <v>BJGS031396</v>
          </cell>
          <cell r="AB16234" t="str">
            <v>AMC visit done</v>
          </cell>
        </row>
        <row r="16235">
          <cell r="A16235">
            <v>44859.285104166702</v>
          </cell>
          <cell r="B16235">
            <v>19910</v>
          </cell>
          <cell r="F16235" t="str">
            <v>CC-00740986</v>
          </cell>
          <cell r="J16235" t="str">
            <v>Schedule Service - AMC</v>
          </cell>
          <cell r="R16235" t="str">
            <v>BRIC374329</v>
          </cell>
          <cell r="AB16235" t="str">
            <v>AMC visit already done on dated 12-09-2022 having call tracking number CC-00704419</v>
          </cell>
        </row>
        <row r="16236">
          <cell r="A16236">
            <v>44859.283958333297</v>
          </cell>
          <cell r="B16236">
            <v>20498</v>
          </cell>
          <cell r="F16236" t="str">
            <v>CC-00740976</v>
          </cell>
          <cell r="J16236" t="str">
            <v>Schedule Service - AMC</v>
          </cell>
          <cell r="R16236" t="str">
            <v>BSAF110719</v>
          </cell>
          <cell r="AB16236" t="str">
            <v>AMC visit already done on dated 19-10-2022 having call tracking number CC-00737727</v>
          </cell>
        </row>
        <row r="16237">
          <cell r="A16237">
            <v>44859.283854166701</v>
          </cell>
          <cell r="B16237">
            <v>23154</v>
          </cell>
          <cell r="F16237" t="str">
            <v>CC-00740975</v>
          </cell>
          <cell r="J16237" t="str">
            <v>Schedule Service - AMC</v>
          </cell>
          <cell r="R16237" t="str">
            <v>BMJS040004</v>
          </cell>
          <cell r="AB16237" t="str">
            <v>AMC visit done</v>
          </cell>
        </row>
        <row r="16238">
          <cell r="A16238">
            <v>44858.292754629598</v>
          </cell>
          <cell r="B16238">
            <v>20927</v>
          </cell>
          <cell r="F16238" t="str">
            <v>CC-00740801</v>
          </cell>
          <cell r="J16238" t="str">
            <v>Schedule Service - AMC</v>
          </cell>
          <cell r="R16238" t="str">
            <v>108441</v>
          </cell>
          <cell r="AB16238" t="str">
            <v>AMC visit done</v>
          </cell>
        </row>
        <row r="16239">
          <cell r="A16239">
            <v>44858.292615740698</v>
          </cell>
          <cell r="B16239">
            <v>22939</v>
          </cell>
          <cell r="F16239" t="str">
            <v>CC-00740800</v>
          </cell>
          <cell r="J16239" t="str">
            <v>Schedule Service - AMC</v>
          </cell>
          <cell r="R16239" t="str">
            <v>BRIS035698</v>
          </cell>
          <cell r="AB16239" t="str">
            <v>AMC visit already done on dated 15-09-2022 having call tracking number CC-00708299</v>
          </cell>
        </row>
        <row r="16240">
          <cell r="A16240">
            <v>44858.291956018496</v>
          </cell>
          <cell r="B16240">
            <v>34717</v>
          </cell>
          <cell r="F16240" t="str">
            <v>CC-00740798</v>
          </cell>
          <cell r="J16240" t="str">
            <v>Schedule Service - AMC</v>
          </cell>
          <cell r="R16240" t="str">
            <v>BIGS030904</v>
          </cell>
          <cell r="AB16240" t="str">
            <v>AMC visit done</v>
          </cell>
        </row>
        <row r="16241">
          <cell r="A16241">
            <v>44858.278946759303</v>
          </cell>
          <cell r="B16241">
            <v>36687</v>
          </cell>
          <cell r="F16241" t="str">
            <v>CC-00740729</v>
          </cell>
          <cell r="J16241" t="str">
            <v>Schedule Service - AMC</v>
          </cell>
          <cell r="R16241" t="str">
            <v>BKKS030393</v>
          </cell>
          <cell r="AB16241" t="str">
            <v>AMC visit done</v>
          </cell>
        </row>
        <row r="16242">
          <cell r="A16242">
            <v>44856.655636574098</v>
          </cell>
          <cell r="B16242">
            <v>1</v>
          </cell>
          <cell r="F16242" t="str">
            <v>CC-00740491</v>
          </cell>
          <cell r="J16242" t="str">
            <v>Commissioning</v>
          </cell>
          <cell r="R16242" t="str">
            <v>BVFS049456</v>
          </cell>
          <cell r="AB16242" t="str">
            <v>Commissioning done on dated 22-10-2022</v>
          </cell>
        </row>
        <row r="16243">
          <cell r="A16243">
            <v>44856.4706828704</v>
          </cell>
          <cell r="B16243">
            <v>4433</v>
          </cell>
          <cell r="F16243" t="str">
            <v>CC-00740314</v>
          </cell>
          <cell r="J16243" t="str">
            <v>Schedule Service</v>
          </cell>
          <cell r="R16243" t="str">
            <v>BRDC373261</v>
          </cell>
          <cell r="AB16243" t="str">
            <v>Change air filter, oil filter, separator and oil</v>
          </cell>
        </row>
        <row r="16244">
          <cell r="A16244">
            <v>44856.465717592597</v>
          </cell>
          <cell r="B16244">
            <v>13493</v>
          </cell>
          <cell r="F16244" t="str">
            <v>CC-00740306</v>
          </cell>
          <cell r="J16244" t="str">
            <v>Schedule Service</v>
          </cell>
          <cell r="R16244" t="str">
            <v>GPBC370442</v>
          </cell>
          <cell r="AB16244" t="str">
            <v>Change air filter, oil filter, separator and oil</v>
          </cell>
        </row>
        <row r="16245">
          <cell r="A16245">
            <v>44856.283055555599</v>
          </cell>
          <cell r="B16245">
            <v>52137</v>
          </cell>
          <cell r="F16245" t="str">
            <v>CC-00740081</v>
          </cell>
          <cell r="J16245" t="str">
            <v>Schedule Service - AMC</v>
          </cell>
          <cell r="R16245" t="str">
            <v>BMBL160078</v>
          </cell>
          <cell r="AB16245" t="str">
            <v>AMC visit already done on dated 14-09-2022 having call tracking number CC-00706810</v>
          </cell>
        </row>
        <row r="16246">
          <cell r="A16246">
            <v>44856.282245370399</v>
          </cell>
          <cell r="B16246">
            <v>14570</v>
          </cell>
          <cell r="F16246" t="str">
            <v>CC-00740078</v>
          </cell>
          <cell r="J16246" t="str">
            <v>Schedule Service - AMC</v>
          </cell>
          <cell r="R16246" t="str">
            <v>BSCS037531</v>
          </cell>
          <cell r="AB16246" t="str">
            <v>AMC visit already done on dated 14-09-2022 having call tracking number CC-00706810</v>
          </cell>
        </row>
        <row r="16247">
          <cell r="A16247">
            <v>44856.272962962998</v>
          </cell>
          <cell r="B16247">
            <v>21707</v>
          </cell>
          <cell r="F16247" t="str">
            <v>CC-00740052</v>
          </cell>
          <cell r="J16247" t="str">
            <v>Schedule Service - AMC</v>
          </cell>
          <cell r="R16247" t="str">
            <v>BIFS040367</v>
          </cell>
          <cell r="AB16247" t="str">
            <v>visit site for AMC and found unit kept in ideal conditions from last 5 months.</v>
          </cell>
        </row>
        <row r="16248">
          <cell r="A16248">
            <v>44855.699664351901</v>
          </cell>
          <cell r="B16248">
            <v>0</v>
          </cell>
          <cell r="F16248" t="str">
            <v>CC-00739931</v>
          </cell>
          <cell r="J16248" t="str">
            <v>Commissioning</v>
          </cell>
          <cell r="R16248" t="str">
            <v>SN22T002168</v>
          </cell>
          <cell r="AB16248" t="str">
            <v>Commissioning done on dated 21-10-2022</v>
          </cell>
        </row>
        <row r="16249">
          <cell r="A16249">
            <v>44855.543680555602</v>
          </cell>
          <cell r="B16249">
            <v>20763</v>
          </cell>
          <cell r="F16249" t="str">
            <v>CC-00739571</v>
          </cell>
          <cell r="J16249" t="str">
            <v>Schedule Service</v>
          </cell>
          <cell r="R16249" t="str">
            <v>BRGS035169</v>
          </cell>
          <cell r="AB16249" t="str">
            <v>change parts 1 air filter 2 oil filter 3 oil ut synthetic 4 separator than start machine running ok</v>
          </cell>
        </row>
        <row r="16250">
          <cell r="A16250">
            <v>44855.427858796298</v>
          </cell>
          <cell r="B16250">
            <v>1</v>
          </cell>
          <cell r="F16250" t="str">
            <v>CC-00739322</v>
          </cell>
          <cell r="J16250" t="str">
            <v>Complaint - Running With Problem</v>
          </cell>
          <cell r="R16250" t="str">
            <v>BVFS039912</v>
          </cell>
          <cell r="AB16250" t="str">
            <v>Attend the site for complain of contactor burnt so attend and check found main input connector burnt, so clean burnt area and cut burnt wire after that refitted the again cleaned wire and start the unit found running ok. Also advice customer to arrange connector.</v>
          </cell>
        </row>
        <row r="16251">
          <cell r="A16251">
            <v>44854.740532407399</v>
          </cell>
          <cell r="B16251">
            <v>5324</v>
          </cell>
          <cell r="F16251" t="str">
            <v>CC-00739048</v>
          </cell>
          <cell r="J16251" t="str">
            <v>Schedule Service</v>
          </cell>
          <cell r="R16251" t="str">
            <v>BTCD162159</v>
          </cell>
          <cell r="AB16251" t="str">
            <v>Change oil filter, actuator kit, pressure regulator kit and oil</v>
          </cell>
        </row>
        <row r="16252">
          <cell r="A16252">
            <v>44854.692291666703</v>
          </cell>
          <cell r="B16252">
            <v>5333</v>
          </cell>
          <cell r="F16252" t="str">
            <v>CC-00738949</v>
          </cell>
          <cell r="J16252" t="str">
            <v>Schedule Service</v>
          </cell>
          <cell r="R16252" t="str">
            <v>BTJD162046</v>
          </cell>
          <cell r="AB16252" t="str">
            <v>Replace air filter, oil filter &amp; oil</v>
          </cell>
        </row>
        <row r="16253">
          <cell r="A16253">
            <v>44854.675497685203</v>
          </cell>
          <cell r="B16253">
            <v>20053</v>
          </cell>
          <cell r="F16253" t="str">
            <v>CC-00738914</v>
          </cell>
          <cell r="J16253" t="str">
            <v>Schedule Service</v>
          </cell>
          <cell r="R16253" t="str">
            <v>BRAC372524</v>
          </cell>
          <cell r="AB16253" t="str">
            <v>Change oil filter, separator and oil</v>
          </cell>
        </row>
        <row r="16254">
          <cell r="A16254">
            <v>44854.625960648104</v>
          </cell>
          <cell r="B16254">
            <v>1489</v>
          </cell>
          <cell r="F16254" t="str">
            <v>CC-00738792</v>
          </cell>
          <cell r="J16254" t="str">
            <v>Schedule Service</v>
          </cell>
          <cell r="R16254" t="str">
            <v>BUAD162634</v>
          </cell>
          <cell r="AB16254" t="str">
            <v>Attend the site for separator service so change air filter, oil filter, separator and oil are change.</v>
          </cell>
        </row>
        <row r="16255">
          <cell r="A16255">
            <v>44854.615023148202</v>
          </cell>
          <cell r="B16255">
            <v>36194</v>
          </cell>
          <cell r="F16255" t="str">
            <v>CC-00738775</v>
          </cell>
          <cell r="J16255" t="str">
            <v>General Service</v>
          </cell>
          <cell r="R16255" t="str">
            <v>BQBS030091</v>
          </cell>
          <cell r="AB16255" t="str">
            <v>We visited site and Spm done today in unit.</v>
          </cell>
        </row>
        <row r="16256">
          <cell r="A16256">
            <v>44854.613726851901</v>
          </cell>
          <cell r="B16256">
            <v>14019</v>
          </cell>
          <cell r="F16256" t="str">
            <v>CC-00738770</v>
          </cell>
          <cell r="J16256" t="str">
            <v>Complaint - Running With Problem</v>
          </cell>
          <cell r="R16256" t="str">
            <v>BSHS038806</v>
          </cell>
          <cell r="AB16256" t="str">
            <v>Check found in unit temperature sensor wire not working properly so we change temprature sensor wire after than start for check found ok.</v>
          </cell>
        </row>
        <row r="16257">
          <cell r="A16257">
            <v>44854.530520833301</v>
          </cell>
          <cell r="B16257">
            <v>502</v>
          </cell>
          <cell r="F16257" t="str">
            <v>CC-00738615</v>
          </cell>
          <cell r="J16257" t="str">
            <v>Schedule Service</v>
          </cell>
          <cell r="R16257" t="str">
            <v>BVJD162972</v>
          </cell>
          <cell r="AB16257" t="str">
            <v>Replaced Air filter, Oil filter &amp; oil</v>
          </cell>
        </row>
        <row r="16258">
          <cell r="A16258">
            <v>44854.506168981497</v>
          </cell>
          <cell r="B16258">
            <v>3920</v>
          </cell>
          <cell r="F16258" t="str">
            <v>CC-00738551</v>
          </cell>
          <cell r="J16258" t="str">
            <v>Sales Call</v>
          </cell>
          <cell r="R16258" t="str">
            <v>BSKD161500</v>
          </cell>
          <cell r="AB16258"/>
        </row>
        <row r="16259">
          <cell r="A16259">
            <v>44854.503819444399</v>
          </cell>
          <cell r="B16259">
            <v>2320</v>
          </cell>
          <cell r="F16259" t="str">
            <v>CC-00738545</v>
          </cell>
          <cell r="J16259" t="str">
            <v>Sales Call</v>
          </cell>
          <cell r="R16259" t="str">
            <v>BSGL152296</v>
          </cell>
          <cell r="AB16259"/>
        </row>
        <row r="16260">
          <cell r="A16260">
            <v>44854.501342592601</v>
          </cell>
          <cell r="B16260">
            <v>480</v>
          </cell>
          <cell r="F16260" t="str">
            <v>CC-00738542</v>
          </cell>
          <cell r="J16260" t="str">
            <v>Sales Call</v>
          </cell>
          <cell r="R16260" t="str">
            <v>BSBD120630</v>
          </cell>
          <cell r="AB16260"/>
        </row>
        <row r="16261">
          <cell r="A16261">
            <v>44854.499386574098</v>
          </cell>
          <cell r="B16261">
            <v>1011</v>
          </cell>
          <cell r="F16261" t="str">
            <v>CC-00738539</v>
          </cell>
          <cell r="J16261" t="str">
            <v>Schedule Service</v>
          </cell>
          <cell r="R16261" t="str">
            <v>BVLD163067</v>
          </cell>
          <cell r="AB16261" t="str">
            <v>Replace air filer, oil filter and oil</v>
          </cell>
        </row>
        <row r="16262">
          <cell r="A16262">
            <v>44854.4987847222</v>
          </cell>
          <cell r="B16262">
            <v>493</v>
          </cell>
          <cell r="F16262" t="str">
            <v>CC-00738537</v>
          </cell>
          <cell r="J16262" t="str">
            <v>Sales Call</v>
          </cell>
          <cell r="R16262" t="str">
            <v>BSHD120740</v>
          </cell>
          <cell r="AB16262"/>
        </row>
        <row r="16263">
          <cell r="A16263">
            <v>44854.496087963002</v>
          </cell>
          <cell r="B16263">
            <v>515</v>
          </cell>
          <cell r="F16263" t="str">
            <v>CC-00738529</v>
          </cell>
          <cell r="J16263" t="str">
            <v>Sales Call</v>
          </cell>
          <cell r="R16263" t="str">
            <v>BSHD120741</v>
          </cell>
          <cell r="AB16263"/>
        </row>
        <row r="16264">
          <cell r="A16264">
            <v>44854.490960648101</v>
          </cell>
          <cell r="B16264">
            <v>559</v>
          </cell>
          <cell r="F16264" t="str">
            <v>CC-00738510</v>
          </cell>
          <cell r="J16264" t="str">
            <v>Sales Call</v>
          </cell>
          <cell r="R16264" t="str">
            <v>BSHD120739</v>
          </cell>
          <cell r="AB16264"/>
        </row>
        <row r="16265">
          <cell r="A16265">
            <v>44854.444988425901</v>
          </cell>
          <cell r="B16265">
            <v>3863</v>
          </cell>
          <cell r="F16265" t="str">
            <v>CC-00738385</v>
          </cell>
          <cell r="J16265" t="str">
            <v>General Service</v>
          </cell>
          <cell r="R16265" t="str">
            <v>BUGS035879</v>
          </cell>
          <cell r="AB16265" t="str">
            <v>Attend the site for general visit so check and found unit running in good condition.</v>
          </cell>
        </row>
        <row r="16266">
          <cell r="A16266">
            <v>44853.690138888902</v>
          </cell>
          <cell r="B16266">
            <v>25722</v>
          </cell>
          <cell r="F16266" t="str">
            <v>CC-00737934</v>
          </cell>
          <cell r="J16266" t="str">
            <v>Schedule Service</v>
          </cell>
          <cell r="R16266" t="str">
            <v>GOHC370805</v>
          </cell>
          <cell r="AB16266" t="str">
            <v>Change Air filter, oil filter and oil</v>
          </cell>
        </row>
        <row r="16267">
          <cell r="A16267">
            <v>44853.6272916667</v>
          </cell>
          <cell r="B16267">
            <v>3910</v>
          </cell>
          <cell r="F16267" t="str">
            <v>CC-00737823</v>
          </cell>
          <cell r="J16267" t="str">
            <v>Schedule Service</v>
          </cell>
          <cell r="R16267" t="str">
            <v>BSKD161462</v>
          </cell>
          <cell r="AB16267" t="str">
            <v>Attend the site for schedule service so following jobs are done:- Drain oil from tank and oil cooler 34 litres, replace oil filter 2nos., replace separator filter.</v>
          </cell>
        </row>
        <row r="16268">
          <cell r="A16268">
            <v>44853.574768518498</v>
          </cell>
          <cell r="B16268">
            <v>20301</v>
          </cell>
          <cell r="F16268" t="str">
            <v>CC-00737727</v>
          </cell>
          <cell r="J16268" t="str">
            <v>General Service</v>
          </cell>
          <cell r="R16268" t="str">
            <v>BSAF110719</v>
          </cell>
          <cell r="AB16268" t="str">
            <v>We visited site check and found unit running well but service due so required parts for service 1 Air filter, 2 Oil filter 3 Pre filter</v>
          </cell>
        </row>
        <row r="16269">
          <cell r="A16269">
            <v>44853.4827083333</v>
          </cell>
          <cell r="B16269">
            <v>3283</v>
          </cell>
          <cell r="F16269" t="str">
            <v>CC-00737550</v>
          </cell>
          <cell r="J16269" t="str">
            <v>Sales Call</v>
          </cell>
          <cell r="R16269" t="str">
            <v>BSGL152297</v>
          </cell>
          <cell r="AB16269"/>
        </row>
        <row r="16270">
          <cell r="A16270">
            <v>44853.480011574102</v>
          </cell>
          <cell r="B16270">
            <v>3632</v>
          </cell>
          <cell r="F16270" t="str">
            <v>CC-00737549</v>
          </cell>
          <cell r="J16270" t="str">
            <v>Sales Call</v>
          </cell>
          <cell r="R16270" t="str">
            <v>BRJD160577</v>
          </cell>
          <cell r="AB16270"/>
        </row>
        <row r="16271">
          <cell r="A16271">
            <v>44853.476493055598</v>
          </cell>
          <cell r="B16271">
            <v>4944</v>
          </cell>
          <cell r="F16271" t="str">
            <v>CC-00737539</v>
          </cell>
          <cell r="J16271" t="str">
            <v>Sales Call</v>
          </cell>
          <cell r="R16271" t="str">
            <v>GPBD160097</v>
          </cell>
          <cell r="AB16271"/>
        </row>
        <row r="16272">
          <cell r="A16272">
            <v>44853.473981481497</v>
          </cell>
          <cell r="B16272">
            <v>2725</v>
          </cell>
          <cell r="F16272" t="str">
            <v>CC-00737535</v>
          </cell>
          <cell r="J16272" t="str">
            <v>Sales Call</v>
          </cell>
          <cell r="R16272" t="str">
            <v>BSID161961</v>
          </cell>
          <cell r="AB16272"/>
        </row>
        <row r="16273">
          <cell r="A16273">
            <v>44853.451620370397</v>
          </cell>
          <cell r="B16273">
            <v>2261</v>
          </cell>
          <cell r="F16273" t="str">
            <v>CC-00737467</v>
          </cell>
          <cell r="J16273" t="str">
            <v>Sales Call</v>
          </cell>
          <cell r="R16273" t="str">
            <v>BSCL152143</v>
          </cell>
          <cell r="AB16273"/>
        </row>
        <row r="16274">
          <cell r="A16274">
            <v>44852.718449074098</v>
          </cell>
          <cell r="B16274">
            <v>4037</v>
          </cell>
          <cell r="F16274" t="str">
            <v>CC-00736973</v>
          </cell>
          <cell r="J16274" t="str">
            <v>Schedule Service</v>
          </cell>
          <cell r="R16274" t="str">
            <v>BUIS036401</v>
          </cell>
          <cell r="AB16274" t="str">
            <v>Change air filter, pre fine filter, fine filter and oil filter</v>
          </cell>
        </row>
        <row r="16275">
          <cell r="A16275">
            <v>44852.714282407404</v>
          </cell>
          <cell r="B16275">
            <v>5725</v>
          </cell>
          <cell r="F16275" t="str">
            <v>CC-00736952</v>
          </cell>
          <cell r="J16275" t="str">
            <v>Complaint - Running With Problem</v>
          </cell>
          <cell r="R16275" t="str">
            <v>BTKD162074</v>
          </cell>
          <cell r="AB16275" t="str">
            <v>Attend the site for complaint of high temperature tripping so check oil level found low oil level and fan belt in loose condition so top up 2 liter oil and tight the fan belt after that start the unit found running ok and not high temperature found.</v>
          </cell>
        </row>
        <row r="16276">
          <cell r="A16276">
            <v>44852.5541435185</v>
          </cell>
          <cell r="B16276">
            <v>1983</v>
          </cell>
          <cell r="F16276" t="str">
            <v>CC-00736522</v>
          </cell>
          <cell r="J16276" t="str">
            <v>Schedule Service</v>
          </cell>
          <cell r="R16276" t="str">
            <v>BULS033141</v>
          </cell>
          <cell r="AB16276" t="str">
            <v>We visited the site and done general service during in service change the parts are 1-Air filter,2-Oil filter,3-separator,and oil Xd after than start for check unit running well...</v>
          </cell>
        </row>
        <row r="16277">
          <cell r="A16277">
            <v>44852.552962962996</v>
          </cell>
          <cell r="B16277">
            <v>4030</v>
          </cell>
          <cell r="F16277" t="str">
            <v>CC-00736520</v>
          </cell>
          <cell r="J16277" t="str">
            <v>Schedule Service</v>
          </cell>
          <cell r="R16277" t="str">
            <v>BTIS032025</v>
          </cell>
          <cell r="AB16277" t="str">
            <v>We visited site and service done today in unit during change the parts are Air filter,oil filter,separator ,pre filter after than start for check unit running well..</v>
          </cell>
        </row>
        <row r="16278">
          <cell r="A16278">
            <v>44852.551747685196</v>
          </cell>
          <cell r="B16278">
            <v>4282</v>
          </cell>
          <cell r="F16278" t="str">
            <v>CC-00736517</v>
          </cell>
          <cell r="J16278" t="str">
            <v>Schedule Service</v>
          </cell>
          <cell r="R16278" t="str">
            <v>BTIS032020</v>
          </cell>
          <cell r="AB16278" t="str">
            <v>We visited site and change Air filter ,Oil filter ,Separator,Oil and pre filter after than start for check unit running well.</v>
          </cell>
        </row>
        <row r="16279">
          <cell r="A16279">
            <v>44852.531898148103</v>
          </cell>
          <cell r="B16279">
            <v>3305</v>
          </cell>
          <cell r="F16279" t="str">
            <v>CC-00736482</v>
          </cell>
          <cell r="J16279" t="str">
            <v>Sales Call</v>
          </cell>
          <cell r="R16279" t="str">
            <v>BQDD160156</v>
          </cell>
          <cell r="AB16279"/>
        </row>
        <row r="16280">
          <cell r="A16280">
            <v>44852.511828703697</v>
          </cell>
          <cell r="B16280">
            <v>4866</v>
          </cell>
          <cell r="F16280" t="str">
            <v>CC-00736417</v>
          </cell>
          <cell r="J16280" t="str">
            <v>Sales Call</v>
          </cell>
          <cell r="R16280" t="str">
            <v>BNID160316</v>
          </cell>
          <cell r="AB16280"/>
        </row>
        <row r="16281">
          <cell r="A16281">
            <v>44852.506122685198</v>
          </cell>
          <cell r="B16281">
            <v>1680</v>
          </cell>
          <cell r="F16281" t="str">
            <v>CC-00736402</v>
          </cell>
          <cell r="J16281" t="str">
            <v>Sales Call</v>
          </cell>
          <cell r="R16281" t="str">
            <v>BSFD161799</v>
          </cell>
          <cell r="AB16281"/>
        </row>
        <row r="16282">
          <cell r="A16282">
            <v>44852.501458333303</v>
          </cell>
          <cell r="B16282">
            <v>1878</v>
          </cell>
          <cell r="F16282" t="str">
            <v>CC-00736393</v>
          </cell>
          <cell r="J16282" t="str">
            <v>Sales Call</v>
          </cell>
          <cell r="R16282" t="str">
            <v>BRHD161303</v>
          </cell>
          <cell r="AB16282"/>
        </row>
        <row r="16283">
          <cell r="A16283">
            <v>44852.498148148101</v>
          </cell>
          <cell r="B16283">
            <v>4680</v>
          </cell>
          <cell r="F16283" t="str">
            <v>CC-00736387</v>
          </cell>
          <cell r="J16283" t="str">
            <v>Sales Call</v>
          </cell>
          <cell r="R16283" t="str">
            <v>BOJD160012</v>
          </cell>
          <cell r="AB16283"/>
        </row>
        <row r="16284">
          <cell r="A16284">
            <v>44852.485798611102</v>
          </cell>
          <cell r="B16284"/>
          <cell r="F16284" t="str">
            <v>CC-00736356</v>
          </cell>
          <cell r="J16284" t="str">
            <v>Commissioning</v>
          </cell>
          <cell r="R16284"/>
          <cell r="AB16284" t="str">
            <v>Commissioning done on dated 18-10-2022 waiting for fabrication update</v>
          </cell>
        </row>
        <row r="16285">
          <cell r="A16285">
            <v>44852.449872685203</v>
          </cell>
          <cell r="B16285">
            <v>6920</v>
          </cell>
          <cell r="F16285" t="str">
            <v>CC-00736268</v>
          </cell>
          <cell r="J16285" t="str">
            <v>Schedule Service</v>
          </cell>
          <cell r="R16285" t="str">
            <v>BSCD161691</v>
          </cell>
          <cell r="AB16285" t="str">
            <v>Attend the site for schedule service so following jobs are done:- Over all drained oil from tank and oil cooler 37 litres, replace oil filter 75 lpm 2nos., After then plugged in all drain plugs and fill oil in tank up to full guage level and start the unit for sometime and stopped. Again fill oil in tank up to half guage level. Overall topped oil 37 litres. After then run the unit on load condition found unit is running satisfactory with all parameters under limit.</v>
          </cell>
        </row>
        <row r="16286">
          <cell r="A16286">
            <v>44851.707465277803</v>
          </cell>
          <cell r="B16286">
            <v>0</v>
          </cell>
          <cell r="F16286" t="str">
            <v>CC-00735891</v>
          </cell>
          <cell r="J16286" t="str">
            <v>Commissioning</v>
          </cell>
          <cell r="R16286" t="str">
            <v>22590209</v>
          </cell>
          <cell r="AB16286" t="str">
            <v>Commissioning of dryer done on dated 17-10-2022</v>
          </cell>
        </row>
        <row r="16287">
          <cell r="A16287">
            <v>44851.704224537003</v>
          </cell>
          <cell r="B16287">
            <v>1</v>
          </cell>
          <cell r="F16287" t="str">
            <v>CC-00735885</v>
          </cell>
          <cell r="J16287" t="str">
            <v>Commissioning</v>
          </cell>
          <cell r="R16287" t="str">
            <v>BVFS039912</v>
          </cell>
          <cell r="AB16287" t="str">
            <v>Commissioning done on dated 17-10-2022</v>
          </cell>
        </row>
        <row r="16288">
          <cell r="A16288">
            <v>44851.701782407399</v>
          </cell>
          <cell r="B16288">
            <v>5110</v>
          </cell>
          <cell r="F16288" t="str">
            <v>CC-00735880</v>
          </cell>
          <cell r="J16288" t="str">
            <v>Schedule Service</v>
          </cell>
          <cell r="R16288" t="str">
            <v>BULD162577</v>
          </cell>
          <cell r="AB16288" t="str">
            <v>Attend the site for schedule service so drain oil from tank, oil drain from cooler, change air filter, oil filter and oil, after that start the unit found running ok.</v>
          </cell>
        </row>
        <row r="16289">
          <cell r="A16289">
            <v>44851.597673611097</v>
          </cell>
          <cell r="B16289">
            <v>0</v>
          </cell>
          <cell r="F16289" t="str">
            <v>CC-00735609</v>
          </cell>
          <cell r="J16289" t="str">
            <v>Commissioning</v>
          </cell>
          <cell r="R16289" t="str">
            <v>CVFE710570</v>
          </cell>
          <cell r="AB16289" t="str">
            <v>Commissioning done on dated 17-10-2022</v>
          </cell>
        </row>
        <row r="16290">
          <cell r="A16290">
            <v>44851.5574305556</v>
          </cell>
          <cell r="B16290">
            <v>5750</v>
          </cell>
          <cell r="F16290" t="str">
            <v>CC-00735529</v>
          </cell>
          <cell r="J16290" t="str">
            <v>Sales Call</v>
          </cell>
          <cell r="R16290" t="str">
            <v>BPED160082</v>
          </cell>
          <cell r="AB16290"/>
        </row>
        <row r="16291">
          <cell r="A16291">
            <v>44851.554930555598</v>
          </cell>
          <cell r="B16291">
            <v>2150</v>
          </cell>
          <cell r="F16291" t="str">
            <v>CC-00735521</v>
          </cell>
          <cell r="J16291" t="str">
            <v>Sales Call</v>
          </cell>
          <cell r="R16291" t="str">
            <v>BRHD161314</v>
          </cell>
          <cell r="AB16291"/>
        </row>
        <row r="16292">
          <cell r="A16292">
            <v>44851.552268518499</v>
          </cell>
          <cell r="B16292">
            <v>3190</v>
          </cell>
          <cell r="F16292" t="str">
            <v>CC-00735518</v>
          </cell>
          <cell r="J16292" t="str">
            <v>Sales Call</v>
          </cell>
          <cell r="R16292" t="str">
            <v>BQHD160361</v>
          </cell>
          <cell r="AB16292"/>
        </row>
        <row r="16293">
          <cell r="A16293">
            <v>44851.549780092602</v>
          </cell>
          <cell r="B16293">
            <v>4474</v>
          </cell>
          <cell r="F16293" t="str">
            <v>CC-00735512</v>
          </cell>
          <cell r="J16293" t="str">
            <v>Sales Call</v>
          </cell>
          <cell r="R16293" t="str">
            <v>BPKD200020</v>
          </cell>
          <cell r="AB16293"/>
        </row>
        <row r="16294">
          <cell r="A16294">
            <v>44851.546076388899</v>
          </cell>
          <cell r="B16294">
            <v>630</v>
          </cell>
          <cell r="F16294" t="str">
            <v>CC-00735501</v>
          </cell>
          <cell r="J16294" t="str">
            <v>Sales Call</v>
          </cell>
          <cell r="R16294" t="str">
            <v>BSCD120656</v>
          </cell>
          <cell r="AB16294"/>
        </row>
        <row r="16295">
          <cell r="A16295">
            <v>44851.543148148201</v>
          </cell>
          <cell r="B16295">
            <v>1</v>
          </cell>
          <cell r="F16295" t="str">
            <v>CC-00735490</v>
          </cell>
          <cell r="J16295" t="str">
            <v>Commissioning</v>
          </cell>
          <cell r="R16295" t="str">
            <v>BVEC376812</v>
          </cell>
          <cell r="AB16295" t="str">
            <v>Commissioning done on dated 18-10-2022</v>
          </cell>
        </row>
        <row r="16296">
          <cell r="A16296">
            <v>44851.542002314804</v>
          </cell>
          <cell r="B16296">
            <v>410</v>
          </cell>
          <cell r="F16296" t="str">
            <v>CC-00735487</v>
          </cell>
          <cell r="J16296" t="str">
            <v>Sales Call</v>
          </cell>
          <cell r="R16296" t="str">
            <v>BSFD161809</v>
          </cell>
          <cell r="AB16296"/>
        </row>
        <row r="16297">
          <cell r="A16297">
            <v>44851.536793981497</v>
          </cell>
          <cell r="B16297">
            <v>13036</v>
          </cell>
          <cell r="F16297" t="str">
            <v>CC-00735472</v>
          </cell>
          <cell r="J16297" t="str">
            <v>Complaint - Running With Problem</v>
          </cell>
          <cell r="R16297" t="str">
            <v>BRHS035368</v>
          </cell>
          <cell r="AB16297" t="str">
            <v>We visited site and change PLC Sl no-A10420 and fitted new PLC Sl no-A35658 after than start for checking unit running well.</v>
          </cell>
        </row>
        <row r="16298">
          <cell r="A16298">
            <v>44851.5366782407</v>
          </cell>
          <cell r="B16298">
            <v>12930</v>
          </cell>
          <cell r="F16298" t="str">
            <v>CC-00735470</v>
          </cell>
          <cell r="J16298" t="str">
            <v>Sales Call</v>
          </cell>
          <cell r="R16298" t="str">
            <v>BLHD120227</v>
          </cell>
          <cell r="AB16298"/>
        </row>
        <row r="16299">
          <cell r="A16299">
            <v>44850.289756944403</v>
          </cell>
          <cell r="B16299">
            <v>326</v>
          </cell>
          <cell r="F16299" t="str">
            <v>CC-00734858</v>
          </cell>
          <cell r="J16299" t="str">
            <v>Schedule Service - AMC</v>
          </cell>
          <cell r="R16299" t="str">
            <v>BUBS045965</v>
          </cell>
          <cell r="AB16299" t="str">
            <v>AMC visit done</v>
          </cell>
        </row>
        <row r="16300">
          <cell r="A16300">
            <v>44850.289270833302</v>
          </cell>
          <cell r="B16300">
            <v>3289</v>
          </cell>
          <cell r="F16300" t="str">
            <v>CC-00734854</v>
          </cell>
          <cell r="J16300" t="str">
            <v>Schedule Service - AMC</v>
          </cell>
          <cell r="R16300" t="str">
            <v>BUBS045933</v>
          </cell>
          <cell r="AB16300" t="str">
            <v>AMC visit already done on dated 10-10-2022 having call tracking number CC-00728592</v>
          </cell>
        </row>
        <row r="16301">
          <cell r="A16301">
            <v>44850.289039351897</v>
          </cell>
          <cell r="B16301">
            <v>3564</v>
          </cell>
          <cell r="F16301" t="str">
            <v>CC-00734852</v>
          </cell>
          <cell r="J16301" t="str">
            <v>Schedule Service - AMC</v>
          </cell>
          <cell r="R16301" t="str">
            <v>BUBS045931</v>
          </cell>
          <cell r="AB16301" t="str">
            <v>AMC visit already done on dated 18-09-2022 having call tracking number CC-00710683</v>
          </cell>
        </row>
        <row r="16302">
          <cell r="A16302">
            <v>44850.288773148102</v>
          </cell>
          <cell r="B16302">
            <v>255</v>
          </cell>
          <cell r="F16302" t="str">
            <v>CC-00734850</v>
          </cell>
          <cell r="J16302" t="str">
            <v>Schedule Service - AMC</v>
          </cell>
          <cell r="R16302" t="str">
            <v>BUBS045955</v>
          </cell>
          <cell r="AB16302" t="str">
            <v>AMC visit done</v>
          </cell>
        </row>
        <row r="16303">
          <cell r="A16303">
            <v>44850.288171296299</v>
          </cell>
          <cell r="B16303">
            <v>73</v>
          </cell>
          <cell r="F16303" t="str">
            <v>CC-00734845</v>
          </cell>
          <cell r="J16303" t="str">
            <v>Schedule Service - AMC</v>
          </cell>
          <cell r="R16303" t="str">
            <v>BUCS046173</v>
          </cell>
          <cell r="AB16303" t="str">
            <v>AMC visit already done on dated 10-10-2022 having call tracking number CC-00728593</v>
          </cell>
        </row>
        <row r="16304">
          <cell r="A16304">
            <v>44850.287777777798</v>
          </cell>
          <cell r="B16304">
            <v>80</v>
          </cell>
          <cell r="F16304" t="str">
            <v>CC-00734843</v>
          </cell>
          <cell r="J16304" t="str">
            <v>Schedule Service - AMC</v>
          </cell>
          <cell r="R16304" t="str">
            <v>BUCS046101</v>
          </cell>
          <cell r="AB16304" t="str">
            <v>AMC visit already done on dated 28-09-2022 having call tracking number CC-00719082</v>
          </cell>
        </row>
        <row r="16305">
          <cell r="A16305">
            <v>44849.688078703701</v>
          </cell>
          <cell r="B16305">
            <v>1</v>
          </cell>
          <cell r="F16305" t="str">
            <v>CC-00734587</v>
          </cell>
          <cell r="J16305" t="str">
            <v>Commissioning</v>
          </cell>
          <cell r="R16305" t="str">
            <v>BVED163235</v>
          </cell>
          <cell r="AB16305" t="str">
            <v>Commissioning done on dated 17-10-2022</v>
          </cell>
        </row>
        <row r="16306">
          <cell r="A16306">
            <v>44849.541724536997</v>
          </cell>
          <cell r="B16306">
            <v>2865</v>
          </cell>
          <cell r="F16306" t="str">
            <v>CC-00734279</v>
          </cell>
          <cell r="J16306" t="str">
            <v>Schedule Service</v>
          </cell>
          <cell r="R16306" t="str">
            <v>BUAL160593</v>
          </cell>
          <cell r="AB16306" t="str">
            <v>Change Air filter, oil filter,BDV KIT, pressure regulator kit and oil</v>
          </cell>
        </row>
        <row r="16307">
          <cell r="A16307">
            <v>44849.536493055602</v>
          </cell>
          <cell r="B16307">
            <v>5005</v>
          </cell>
          <cell r="F16307" t="str">
            <v>CC-00734263</v>
          </cell>
          <cell r="J16307" t="str">
            <v>Schedule Service</v>
          </cell>
          <cell r="R16307" t="str">
            <v>BULL160559</v>
          </cell>
          <cell r="AB16307" t="str">
            <v>Change Air filter, oil filter,BDV KIT, pressure regulator kit and oil</v>
          </cell>
        </row>
        <row r="16308">
          <cell r="A16308">
            <v>44849.5331828704</v>
          </cell>
          <cell r="B16308">
            <v>1</v>
          </cell>
          <cell r="F16308" t="str">
            <v>CC-00734258</v>
          </cell>
          <cell r="J16308" t="str">
            <v>Commissioning</v>
          </cell>
          <cell r="R16308" t="str">
            <v>BVED231179</v>
          </cell>
          <cell r="AB16308" t="str">
            <v>Check engine oil level and coolant level found ok, check comperessor oil level found ok, check engine and comperessor air filter found ok, check all hose tightness found ok, check separator tank mounting tightness found ok, engine and compressor tightness found ok, no any transportation damages found in compressor as per Cummins warranty guide line this unit is mounted with excavator.</v>
          </cell>
        </row>
        <row r="16309">
          <cell r="A16309">
            <v>44849.447916666701</v>
          </cell>
          <cell r="B16309">
            <v>2</v>
          </cell>
          <cell r="F16309" t="str">
            <v>CC-00734090</v>
          </cell>
          <cell r="J16309" t="str">
            <v>Commissioning</v>
          </cell>
          <cell r="R16309" t="str">
            <v>BVDS039346</v>
          </cell>
          <cell r="AB16309" t="str">
            <v>Commissioning done on dated 21-10-2022</v>
          </cell>
        </row>
        <row r="16310">
          <cell r="A16310">
            <v>44849.287685185198</v>
          </cell>
          <cell r="B16310">
            <v>600</v>
          </cell>
          <cell r="F16310" t="str">
            <v>CC-00733942</v>
          </cell>
          <cell r="J16310" t="str">
            <v>Schedule Service - AMC</v>
          </cell>
          <cell r="R16310" t="str">
            <v>BUCS034128</v>
          </cell>
          <cell r="AB16310" t="str">
            <v>AMC visit already done on dated 06-09-2022 having call tracking number CC-00699004</v>
          </cell>
        </row>
        <row r="16311">
          <cell r="A16311">
            <v>44848.683680555601</v>
          </cell>
          <cell r="B16311">
            <v>5185</v>
          </cell>
          <cell r="F16311" t="str">
            <v>CC-00733588</v>
          </cell>
          <cell r="J16311" t="str">
            <v>Schedule Service</v>
          </cell>
          <cell r="R16311" t="str">
            <v>BULD162559</v>
          </cell>
          <cell r="AB16311" t="str">
            <v>Change air filter, oil filter and oil</v>
          </cell>
        </row>
        <row r="16312">
          <cell r="A16312">
            <v>44848.590833333299</v>
          </cell>
          <cell r="B16312">
            <v>134</v>
          </cell>
          <cell r="F16312" t="str">
            <v>CC-00733374</v>
          </cell>
          <cell r="J16312" t="str">
            <v>Complaint - Running With Problem</v>
          </cell>
          <cell r="R16312" t="str">
            <v>BVAC375345</v>
          </cell>
          <cell r="AB16312" t="str">
            <v>Today we attend the customer site for fan not working so we check rccb damaged so change and aslo fus damaged so change now machine running ok</v>
          </cell>
        </row>
        <row r="16313">
          <cell r="A16313">
            <v>44848.502129629604</v>
          </cell>
          <cell r="B16313">
            <v>5304</v>
          </cell>
          <cell r="F16313" t="str">
            <v>CC-00733157</v>
          </cell>
          <cell r="J16313" t="str">
            <v>General Service</v>
          </cell>
          <cell r="R16313" t="str">
            <v>BTCD162159</v>
          </cell>
          <cell r="AB16313" t="str">
            <v>Re-commissioning of air end old serial no. dtca 224965, new serial no. auka 226127</v>
          </cell>
        </row>
        <row r="16314">
          <cell r="A16314">
            <v>44847.7042939815</v>
          </cell>
          <cell r="B16314">
            <v>1</v>
          </cell>
          <cell r="F16314" t="str">
            <v>CC-00732555</v>
          </cell>
          <cell r="J16314" t="str">
            <v>Commissioning</v>
          </cell>
          <cell r="R16314" t="str">
            <v>BVED163231</v>
          </cell>
          <cell r="AB16314" t="str">
            <v>We attend the site for commissioning so all parts checked found ok, check oil level found ok, then start the unit found running ok.</v>
          </cell>
        </row>
        <row r="16315">
          <cell r="A16315">
            <v>44847.5449421296</v>
          </cell>
          <cell r="B16315">
            <v>9023</v>
          </cell>
          <cell r="F16315" t="str">
            <v>CC-00732244</v>
          </cell>
          <cell r="J16315" t="str">
            <v>Complaint - Running With Problem</v>
          </cell>
          <cell r="R16315" t="str">
            <v>GPKC370119</v>
          </cell>
          <cell r="AB16315" t="str">
            <v>We visited site and found unit tripping in reverse rotation so we change wire phase to phase after than start for check unit running well.</v>
          </cell>
        </row>
        <row r="16316">
          <cell r="A16316">
            <v>44847.472974536999</v>
          </cell>
          <cell r="B16316"/>
          <cell r="F16316" t="str">
            <v>CC-00732062</v>
          </cell>
          <cell r="J16316" t="str">
            <v>Commissioning</v>
          </cell>
          <cell r="R16316"/>
          <cell r="AB16316"/>
        </row>
        <row r="16317">
          <cell r="A16317">
            <v>44846.635949074102</v>
          </cell>
          <cell r="B16317">
            <v>1355</v>
          </cell>
          <cell r="F16317" t="str">
            <v>CC-00731286</v>
          </cell>
          <cell r="J16317" t="str">
            <v>Sales Call</v>
          </cell>
          <cell r="R16317" t="str">
            <v>BUAD162634</v>
          </cell>
          <cell r="AB16317" t="str">
            <v>Sales call carried out for HMR connection</v>
          </cell>
        </row>
        <row r="16318">
          <cell r="A16318">
            <v>44846.632384259297</v>
          </cell>
          <cell r="B16318">
            <v>650</v>
          </cell>
          <cell r="F16318" t="str">
            <v>CC-00731276</v>
          </cell>
          <cell r="J16318" t="str">
            <v>Sales Call</v>
          </cell>
          <cell r="R16318" t="str">
            <v>BVKD163010</v>
          </cell>
          <cell r="AB16318" t="str">
            <v>Sales call carried out for HMR connection</v>
          </cell>
        </row>
        <row r="16319">
          <cell r="A16319">
            <v>44846.6252662037</v>
          </cell>
          <cell r="B16319">
            <v>400</v>
          </cell>
          <cell r="F16319" t="str">
            <v>CC-00731256</v>
          </cell>
          <cell r="J16319" t="str">
            <v>Sales Call</v>
          </cell>
          <cell r="R16319" t="str">
            <v>BTGD120943</v>
          </cell>
          <cell r="AB16319" t="str">
            <v>Sales call carried out for HMR connection</v>
          </cell>
        </row>
        <row r="16320">
          <cell r="A16320">
            <v>44846.596678240698</v>
          </cell>
          <cell r="B16320">
            <v>10360</v>
          </cell>
          <cell r="F16320" t="str">
            <v>CC-00731202</v>
          </cell>
          <cell r="J16320" t="str">
            <v>Schedule Service</v>
          </cell>
          <cell r="R16320" t="str">
            <v>BTDS044313</v>
          </cell>
          <cell r="AB16320" t="str">
            <v>Change Air filter, oil filter, separator, Intake valve kit, MPV KIT, BDV KIT, solenoid valve kit, actuator kit, auto drain valve kit and oil.</v>
          </cell>
        </row>
        <row r="16321">
          <cell r="A16321">
            <v>44846.5871064815</v>
          </cell>
          <cell r="B16321">
            <v>1895</v>
          </cell>
          <cell r="F16321" t="str">
            <v>CC-00731184</v>
          </cell>
          <cell r="J16321" t="str">
            <v>Sales Call</v>
          </cell>
          <cell r="R16321" t="str">
            <v>BQFD200090</v>
          </cell>
          <cell r="AB16321" t="str">
            <v>Sales call carried out for HMR collection</v>
          </cell>
        </row>
        <row r="16322">
          <cell r="A16322">
            <v>44846.577743055597</v>
          </cell>
          <cell r="B16322">
            <v>1340</v>
          </cell>
          <cell r="F16322" t="str">
            <v>CC-00731171</v>
          </cell>
          <cell r="J16322" t="str">
            <v>Sales Call</v>
          </cell>
          <cell r="R16322" t="str">
            <v>BNFD210070</v>
          </cell>
          <cell r="AB16322" t="str">
            <v>Sales call carried out for HMR collection</v>
          </cell>
        </row>
        <row r="16323">
          <cell r="A16323">
            <v>44846.574641203697</v>
          </cell>
          <cell r="B16323">
            <v>1150</v>
          </cell>
          <cell r="F16323" t="str">
            <v>CC-00731167</v>
          </cell>
          <cell r="J16323" t="str">
            <v>Sales Call</v>
          </cell>
          <cell r="R16323" t="str">
            <v>BSHD120752</v>
          </cell>
          <cell r="AB16323" t="str">
            <v>Sales call carried out for HMR collection</v>
          </cell>
        </row>
        <row r="16324">
          <cell r="A16324">
            <v>44846.5702662037</v>
          </cell>
          <cell r="B16324">
            <v>496</v>
          </cell>
          <cell r="F16324" t="str">
            <v>CC-00731162</v>
          </cell>
          <cell r="J16324" t="str">
            <v>Sales Call</v>
          </cell>
          <cell r="R16324" t="str">
            <v>BSHD120743</v>
          </cell>
          <cell r="AB16324" t="str">
            <v>Sales call carried out for HMR collection</v>
          </cell>
        </row>
        <row r="16325">
          <cell r="A16325">
            <v>44846.566898148201</v>
          </cell>
          <cell r="B16325">
            <v>496</v>
          </cell>
          <cell r="F16325" t="str">
            <v>CC-00731156</v>
          </cell>
          <cell r="J16325" t="str">
            <v>Sales Call</v>
          </cell>
          <cell r="R16325" t="str">
            <v>BSHD120746</v>
          </cell>
          <cell r="AB16325" t="str">
            <v>Sales call carried out for HMR collection</v>
          </cell>
        </row>
        <row r="16326">
          <cell r="A16326">
            <v>44846.558159722197</v>
          </cell>
          <cell r="B16326">
            <v>5435</v>
          </cell>
          <cell r="F16326" t="str">
            <v>CC-00731146</v>
          </cell>
          <cell r="J16326" t="str">
            <v>Sales Call</v>
          </cell>
          <cell r="R16326" t="str">
            <v>BSFD161795</v>
          </cell>
          <cell r="AB16326" t="str">
            <v>Sales call carried out for HMR collection</v>
          </cell>
        </row>
        <row r="16327">
          <cell r="A16327">
            <v>44846.554803240702</v>
          </cell>
          <cell r="B16327">
            <v>2800</v>
          </cell>
          <cell r="F16327" t="str">
            <v>CC-00731140</v>
          </cell>
          <cell r="J16327" t="str">
            <v>Sales Call</v>
          </cell>
          <cell r="R16327" t="str">
            <v>BTJD162038</v>
          </cell>
          <cell r="AB16327" t="str">
            <v>Sales call carried out for HMR collection</v>
          </cell>
        </row>
        <row r="16328">
          <cell r="A16328">
            <v>44846.551678240699</v>
          </cell>
          <cell r="B16328">
            <v>880</v>
          </cell>
          <cell r="F16328" t="str">
            <v>CC-00731132</v>
          </cell>
          <cell r="J16328" t="str">
            <v>Sales Call</v>
          </cell>
          <cell r="R16328" t="str">
            <v>BTKD200646</v>
          </cell>
          <cell r="AB16328" t="str">
            <v>Sales call carried out for HMR collection</v>
          </cell>
        </row>
        <row r="16329">
          <cell r="A16329">
            <v>44846.540034722202</v>
          </cell>
          <cell r="B16329">
            <v>3510</v>
          </cell>
          <cell r="F16329" t="str">
            <v>CC-00731097</v>
          </cell>
          <cell r="J16329" t="str">
            <v>Sales Call</v>
          </cell>
          <cell r="R16329" t="str">
            <v>BSKD200409</v>
          </cell>
          <cell r="AB16329" t="str">
            <v>Sales call carried out for HMR collection</v>
          </cell>
        </row>
        <row r="16330">
          <cell r="A16330">
            <v>44846.535694444399</v>
          </cell>
          <cell r="B16330">
            <v>9729</v>
          </cell>
          <cell r="F16330" t="str">
            <v>CC-00731086</v>
          </cell>
          <cell r="J16330" t="str">
            <v>Sales Call</v>
          </cell>
          <cell r="R16330" t="str">
            <v>BRBD160892</v>
          </cell>
          <cell r="AB16330" t="str">
            <v>Sales call carried out for hmr collection</v>
          </cell>
        </row>
        <row r="16331">
          <cell r="A16331">
            <v>44846.529444444401</v>
          </cell>
          <cell r="B16331">
            <v>10944</v>
          </cell>
          <cell r="F16331" t="str">
            <v>CC-00731074</v>
          </cell>
          <cell r="J16331" t="str">
            <v>Sales Call</v>
          </cell>
          <cell r="R16331" t="str">
            <v>BRBD160901</v>
          </cell>
          <cell r="AB16331" t="str">
            <v>Sales call carried out for hmr collection</v>
          </cell>
        </row>
        <row r="16332">
          <cell r="A16332">
            <v>44846.518854166701</v>
          </cell>
          <cell r="B16332">
            <v>2880</v>
          </cell>
          <cell r="F16332" t="str">
            <v>CC-00731040</v>
          </cell>
          <cell r="J16332" t="str">
            <v>Sales Call</v>
          </cell>
          <cell r="R16332" t="str">
            <v>BRED161124</v>
          </cell>
          <cell r="AB16332" t="str">
            <v>Sales call carried out for hmr collection</v>
          </cell>
        </row>
        <row r="16333">
          <cell r="A16333">
            <v>44846.516053240703</v>
          </cell>
          <cell r="B16333">
            <v>5080</v>
          </cell>
          <cell r="F16333" t="str">
            <v>CC-00731026</v>
          </cell>
          <cell r="J16333" t="str">
            <v>Sales Call</v>
          </cell>
          <cell r="R16333" t="str">
            <v>BRGD161225</v>
          </cell>
          <cell r="AB16333" t="str">
            <v>Sales call carried out for HMR collection</v>
          </cell>
        </row>
        <row r="16334">
          <cell r="A16334">
            <v>44846.511562500003</v>
          </cell>
          <cell r="B16334">
            <v>3727</v>
          </cell>
          <cell r="F16334" t="str">
            <v>CC-00731006</v>
          </cell>
          <cell r="J16334" t="str">
            <v>Sales Call</v>
          </cell>
          <cell r="R16334" t="str">
            <v>BRAD160816</v>
          </cell>
          <cell r="AB16334" t="str">
            <v>Sales call carried out for HMR collection</v>
          </cell>
        </row>
        <row r="16335">
          <cell r="A16335">
            <v>44846.5098842593</v>
          </cell>
          <cell r="B16335">
            <v>3262</v>
          </cell>
          <cell r="F16335" t="str">
            <v>CC-00730998</v>
          </cell>
          <cell r="J16335" t="str">
            <v>Sales Call</v>
          </cell>
          <cell r="R16335" t="str">
            <v>BQLD160182</v>
          </cell>
          <cell r="AB16335" t="str">
            <v>Sales call carried out for hmr collection</v>
          </cell>
        </row>
        <row r="16336">
          <cell r="A16336">
            <v>44846.5072685185</v>
          </cell>
          <cell r="B16336">
            <v>6400</v>
          </cell>
          <cell r="F16336" t="str">
            <v>CC-00730988</v>
          </cell>
          <cell r="J16336" t="str">
            <v>Sales Call</v>
          </cell>
          <cell r="R16336" t="str">
            <v>BOID200228</v>
          </cell>
          <cell r="AB16336" t="str">
            <v>Sales call carried out for HMR collection</v>
          </cell>
        </row>
        <row r="16337">
          <cell r="A16337">
            <v>44846.503518518497</v>
          </cell>
          <cell r="B16337">
            <v>3580</v>
          </cell>
          <cell r="F16337" t="str">
            <v>CC-00730984</v>
          </cell>
          <cell r="J16337" t="str">
            <v>Sales Call</v>
          </cell>
          <cell r="R16337" t="str">
            <v>BQID160519</v>
          </cell>
          <cell r="AB16337" t="str">
            <v>Sales call carried out for HMR collection</v>
          </cell>
        </row>
        <row r="16338">
          <cell r="A16338">
            <v>44846.500868055598</v>
          </cell>
          <cell r="B16338">
            <v>6360</v>
          </cell>
          <cell r="F16338" t="str">
            <v>CC-00730979</v>
          </cell>
          <cell r="J16338" t="str">
            <v>Sales Call</v>
          </cell>
          <cell r="R16338" t="str">
            <v>BSKD161467</v>
          </cell>
          <cell r="AB16338" t="str">
            <v>Sales call carried out for HMR collection</v>
          </cell>
        </row>
        <row r="16339">
          <cell r="A16339">
            <v>44846.497384259303</v>
          </cell>
          <cell r="B16339">
            <v>5250</v>
          </cell>
          <cell r="F16339" t="str">
            <v>CC-00730965</v>
          </cell>
          <cell r="J16339" t="str">
            <v>Sales Call</v>
          </cell>
          <cell r="R16339" t="str">
            <v>BQKD200047</v>
          </cell>
          <cell r="AB16339" t="str">
            <v>Sales call carried out for HMR collection</v>
          </cell>
        </row>
        <row r="16340">
          <cell r="A16340">
            <v>44846.495891203696</v>
          </cell>
          <cell r="B16340">
            <v>7982</v>
          </cell>
          <cell r="F16340" t="str">
            <v>CC-00730959</v>
          </cell>
          <cell r="J16340" t="str">
            <v>Sales Call</v>
          </cell>
          <cell r="R16340" t="str">
            <v>BQGD230029</v>
          </cell>
          <cell r="AB16340" t="str">
            <v>Sales call carried out for hmr collection</v>
          </cell>
        </row>
        <row r="16341">
          <cell r="A16341">
            <v>44846.494745370401</v>
          </cell>
          <cell r="B16341">
            <v>3400</v>
          </cell>
          <cell r="F16341" t="str">
            <v>CC-00730955</v>
          </cell>
          <cell r="J16341" t="str">
            <v>Sales Call</v>
          </cell>
          <cell r="R16341" t="str">
            <v>BRGD230256</v>
          </cell>
          <cell r="AB16341" t="str">
            <v>Sales call carried out for HMR collection</v>
          </cell>
        </row>
        <row r="16342">
          <cell r="A16342">
            <v>44846.491863425901</v>
          </cell>
          <cell r="B16342">
            <v>4590</v>
          </cell>
          <cell r="F16342" t="str">
            <v>CC-00730948</v>
          </cell>
          <cell r="J16342" t="str">
            <v>Sales Call</v>
          </cell>
          <cell r="R16342" t="str">
            <v>BPLD200068</v>
          </cell>
          <cell r="AB16342" t="str">
            <v>Sales call carried out for HMR collection</v>
          </cell>
        </row>
        <row r="16343">
          <cell r="A16343">
            <v>44846.488923611098</v>
          </cell>
          <cell r="B16343">
            <v>2470</v>
          </cell>
          <cell r="F16343" t="str">
            <v>CC-00730940</v>
          </cell>
          <cell r="J16343" t="str">
            <v>Sales Call</v>
          </cell>
          <cell r="R16343" t="str">
            <v>BQKD200048</v>
          </cell>
          <cell r="AB16343" t="str">
            <v>Sales call carried out for HMR collection</v>
          </cell>
        </row>
        <row r="16344">
          <cell r="A16344">
            <v>44846.486736111103</v>
          </cell>
          <cell r="B16344">
            <v>1967</v>
          </cell>
          <cell r="F16344" t="str">
            <v>CC-00730936</v>
          </cell>
          <cell r="J16344" t="str">
            <v>Sales Call</v>
          </cell>
          <cell r="R16344" t="str">
            <v>BQID160510</v>
          </cell>
          <cell r="AB16344" t="str">
            <v>Sales call carried out for hmr collection</v>
          </cell>
        </row>
        <row r="16345">
          <cell r="A16345">
            <v>44846.4859490741</v>
          </cell>
          <cell r="B16345">
            <v>4670</v>
          </cell>
          <cell r="F16345" t="str">
            <v>CC-00730934</v>
          </cell>
          <cell r="J16345" t="str">
            <v>Sales Call</v>
          </cell>
          <cell r="R16345" t="str">
            <v>BRAD160803</v>
          </cell>
          <cell r="AB16345" t="str">
            <v>Sales call carried out for HMR collection</v>
          </cell>
        </row>
        <row r="16346">
          <cell r="A16346">
            <v>44846.482812499999</v>
          </cell>
          <cell r="B16346">
            <v>2900</v>
          </cell>
          <cell r="F16346" t="str">
            <v>CC-00730926</v>
          </cell>
          <cell r="J16346" t="str">
            <v>Sales Call</v>
          </cell>
          <cell r="R16346" t="str">
            <v>BSGD161898</v>
          </cell>
          <cell r="AB16346" t="str">
            <v>Sales call carried out for HMR collection</v>
          </cell>
        </row>
        <row r="16347">
          <cell r="A16347">
            <v>44846.479918981502</v>
          </cell>
          <cell r="B16347">
            <v>7450</v>
          </cell>
          <cell r="F16347" t="str">
            <v>CC-00730916</v>
          </cell>
          <cell r="J16347" t="str">
            <v>Sales Call</v>
          </cell>
          <cell r="R16347" t="str">
            <v>BSGD161904</v>
          </cell>
          <cell r="AB16347" t="str">
            <v>Sales call carried out for HMR collection</v>
          </cell>
        </row>
        <row r="16348">
          <cell r="A16348">
            <v>44846.476585648103</v>
          </cell>
          <cell r="B16348">
            <v>6800</v>
          </cell>
          <cell r="F16348" t="str">
            <v>CC-00730905</v>
          </cell>
          <cell r="J16348" t="str">
            <v>Sales Call</v>
          </cell>
          <cell r="R16348" t="str">
            <v>BPBD200118</v>
          </cell>
          <cell r="AB16348" t="str">
            <v>Sales call carried out for HMR collection</v>
          </cell>
        </row>
        <row r="16349">
          <cell r="A16349">
            <v>44846.473252314798</v>
          </cell>
          <cell r="B16349">
            <v>4050</v>
          </cell>
          <cell r="F16349" t="str">
            <v>CC-00730893</v>
          </cell>
          <cell r="J16349" t="str">
            <v>Sales Call</v>
          </cell>
          <cell r="R16349" t="str">
            <v>BQJD120016</v>
          </cell>
          <cell r="AB16349" t="str">
            <v>Sales call carried out for HMR collection</v>
          </cell>
        </row>
        <row r="16350">
          <cell r="A16350">
            <v>44846.470462963</v>
          </cell>
          <cell r="B16350">
            <v>2800</v>
          </cell>
          <cell r="F16350" t="str">
            <v>CC-00730889</v>
          </cell>
          <cell r="J16350" t="str">
            <v>Sales Call</v>
          </cell>
          <cell r="R16350" t="str">
            <v>BRDD161021</v>
          </cell>
          <cell r="AB16350" t="str">
            <v>Sales call carried out for HMR collection</v>
          </cell>
        </row>
        <row r="16351">
          <cell r="A16351">
            <v>44846.467870370398</v>
          </cell>
          <cell r="B16351">
            <v>4780</v>
          </cell>
          <cell r="F16351" t="str">
            <v>CC-00730881</v>
          </cell>
          <cell r="J16351" t="str">
            <v>Sales Call</v>
          </cell>
          <cell r="R16351" t="str">
            <v>BRDD161019</v>
          </cell>
          <cell r="AB16351" t="str">
            <v>Sales call carried out for HMR collection</v>
          </cell>
        </row>
        <row r="16352">
          <cell r="A16352">
            <v>44846.465347222198</v>
          </cell>
          <cell r="B16352">
            <v>4487</v>
          </cell>
          <cell r="F16352" t="str">
            <v>CC-00730872</v>
          </cell>
          <cell r="J16352" t="str">
            <v>Sales Call</v>
          </cell>
          <cell r="R16352" t="str">
            <v>BRJD160606</v>
          </cell>
          <cell r="AB16352" t="str">
            <v>Sales call carried out for HMR collection</v>
          </cell>
        </row>
        <row r="16353">
          <cell r="A16353">
            <v>44846.462523148097</v>
          </cell>
          <cell r="B16353">
            <v>3787</v>
          </cell>
          <cell r="F16353" t="str">
            <v>CC-00730862</v>
          </cell>
          <cell r="J16353" t="str">
            <v>Sales Call</v>
          </cell>
          <cell r="R16353" t="str">
            <v>BRLD160724</v>
          </cell>
          <cell r="AB16353" t="str">
            <v>Sales call carried out for HMR collection</v>
          </cell>
        </row>
        <row r="16354">
          <cell r="A16354">
            <v>44846.459733796299</v>
          </cell>
          <cell r="B16354">
            <v>4400</v>
          </cell>
          <cell r="F16354" t="str">
            <v>CC-00730855</v>
          </cell>
          <cell r="J16354" t="str">
            <v>Sales Call</v>
          </cell>
          <cell r="R16354" t="str">
            <v>BSBD161624</v>
          </cell>
          <cell r="AB16354" t="str">
            <v>Sales call carried out for HMR collection</v>
          </cell>
        </row>
        <row r="16355">
          <cell r="A16355">
            <v>44846.456851851799</v>
          </cell>
          <cell r="B16355">
            <v>5140</v>
          </cell>
          <cell r="F16355" t="str">
            <v>CC-00730851</v>
          </cell>
          <cell r="J16355" t="str">
            <v>Sales Call</v>
          </cell>
          <cell r="R16355" t="str">
            <v>BRDD161036</v>
          </cell>
          <cell r="AB16355" t="str">
            <v>Sales call carried out for HMR collection</v>
          </cell>
        </row>
        <row r="16356">
          <cell r="A16356">
            <v>44846.456377314797</v>
          </cell>
          <cell r="B16356">
            <v>5839</v>
          </cell>
          <cell r="F16356" t="str">
            <v>CC-00730849</v>
          </cell>
          <cell r="J16356" t="str">
            <v>Sales Call</v>
          </cell>
          <cell r="R16356" t="str">
            <v>BRLD160741</v>
          </cell>
          <cell r="AB16356" t="str">
            <v>Sales call carried out for hmr collection</v>
          </cell>
        </row>
        <row r="16357">
          <cell r="A16357">
            <v>44846.454409722202</v>
          </cell>
          <cell r="B16357">
            <v>7242</v>
          </cell>
          <cell r="F16357" t="str">
            <v>CC-00730846</v>
          </cell>
          <cell r="J16357" t="str">
            <v>Sales Call</v>
          </cell>
          <cell r="R16357" t="str">
            <v>BQCD160129</v>
          </cell>
          <cell r="AB16357" t="str">
            <v>Sales Call carried out for HMR collection</v>
          </cell>
        </row>
        <row r="16358">
          <cell r="A16358">
            <v>44846.450960648202</v>
          </cell>
          <cell r="B16358">
            <v>7670</v>
          </cell>
          <cell r="F16358" t="str">
            <v>CC-00730837</v>
          </cell>
          <cell r="J16358" t="str">
            <v>Sales Call</v>
          </cell>
          <cell r="R16358" t="str">
            <v>BQJD160019</v>
          </cell>
          <cell r="AB16358" t="str">
            <v>Sales call carried out for HMR collection</v>
          </cell>
        </row>
        <row r="16359">
          <cell r="A16359">
            <v>44846.447870370401</v>
          </cell>
          <cell r="B16359">
            <v>7400</v>
          </cell>
          <cell r="F16359" t="str">
            <v>CC-00730825</v>
          </cell>
          <cell r="J16359" t="str">
            <v>Sales Call</v>
          </cell>
          <cell r="R16359" t="str">
            <v>BQJD160027</v>
          </cell>
          <cell r="AB16359" t="str">
            <v>Sales call carried out for HMR collection</v>
          </cell>
        </row>
        <row r="16360">
          <cell r="A16360">
            <v>44846.446851851899</v>
          </cell>
          <cell r="B16360">
            <v>1372</v>
          </cell>
          <cell r="F16360" t="str">
            <v>CC-00730821</v>
          </cell>
          <cell r="J16360" t="str">
            <v>Sales Call</v>
          </cell>
          <cell r="R16360" t="str">
            <v>BRCD160984</v>
          </cell>
          <cell r="AB16360" t="str">
            <v>Sales call carried out for hmr collection</v>
          </cell>
        </row>
        <row r="16361">
          <cell r="A16361">
            <v>44846.4440509259</v>
          </cell>
          <cell r="B16361">
            <v>5590</v>
          </cell>
          <cell r="F16361" t="str">
            <v>CC-00730816</v>
          </cell>
          <cell r="J16361" t="str">
            <v>Sales Call</v>
          </cell>
          <cell r="R16361" t="str">
            <v>BQCD160126</v>
          </cell>
          <cell r="AB16361" t="str">
            <v>Sales call carried out for HMR collection</v>
          </cell>
        </row>
        <row r="16362">
          <cell r="A16362">
            <v>44846.441666666702</v>
          </cell>
          <cell r="B16362">
            <v>4392</v>
          </cell>
          <cell r="F16362" t="str">
            <v>CC-00730813</v>
          </cell>
          <cell r="J16362" t="str">
            <v>Sales Call</v>
          </cell>
          <cell r="R16362" t="str">
            <v>BQCD160106</v>
          </cell>
          <cell r="AB16362" t="str">
            <v>Sales call carried out for hmr collection</v>
          </cell>
        </row>
        <row r="16363">
          <cell r="A16363">
            <v>44846.440856481502</v>
          </cell>
          <cell r="B16363">
            <v>7690</v>
          </cell>
          <cell r="F16363" t="str">
            <v>CC-00730812</v>
          </cell>
          <cell r="J16363" t="str">
            <v>Sales Call</v>
          </cell>
          <cell r="R16363" t="str">
            <v>BRHD161304</v>
          </cell>
          <cell r="AB16363" t="str">
            <v>Sales call carried out for HMR collection</v>
          </cell>
        </row>
        <row r="16364">
          <cell r="A16364">
            <v>44846.437974537002</v>
          </cell>
          <cell r="B16364">
            <v>6500</v>
          </cell>
          <cell r="F16364" t="str">
            <v>CC-00730808</v>
          </cell>
          <cell r="J16364" t="str">
            <v>Sales Call</v>
          </cell>
          <cell r="R16364" t="str">
            <v>BPHD160162</v>
          </cell>
          <cell r="AB16364" t="str">
            <v>Sales call carried out for HMR collection</v>
          </cell>
        </row>
        <row r="16365">
          <cell r="A16365">
            <v>44845.743078703701</v>
          </cell>
          <cell r="B16365">
            <v>4960</v>
          </cell>
          <cell r="F16365" t="str">
            <v>CC-00730457</v>
          </cell>
          <cell r="J16365" t="str">
            <v>Sales Call</v>
          </cell>
          <cell r="R16365" t="str">
            <v>BRCD160967</v>
          </cell>
          <cell r="AB16365" t="str">
            <v>Sales Call carried out for HMR collection</v>
          </cell>
        </row>
        <row r="16366">
          <cell r="A16366">
            <v>44845.735891203702</v>
          </cell>
          <cell r="B16366">
            <v>8212</v>
          </cell>
          <cell r="F16366" t="str">
            <v>CC-00730449</v>
          </cell>
          <cell r="J16366" t="str">
            <v>Sales Call</v>
          </cell>
          <cell r="R16366" t="str">
            <v>BQKD160076</v>
          </cell>
          <cell r="AB16366" t="str">
            <v>Sales call carried out for hmr collection</v>
          </cell>
        </row>
        <row r="16367">
          <cell r="A16367">
            <v>44845.726400462998</v>
          </cell>
          <cell r="B16367">
            <v>6452</v>
          </cell>
          <cell r="F16367" t="str">
            <v>CC-00730431</v>
          </cell>
          <cell r="J16367" t="str">
            <v>Sales Call</v>
          </cell>
          <cell r="R16367" t="str">
            <v>BNID200158</v>
          </cell>
          <cell r="AB16367" t="str">
            <v>Sales call carried out for hmr collection</v>
          </cell>
        </row>
        <row r="16368">
          <cell r="A16368">
            <v>44845.715011574102</v>
          </cell>
          <cell r="B16368">
            <v>8880</v>
          </cell>
          <cell r="F16368" t="str">
            <v>CC-00730412</v>
          </cell>
          <cell r="J16368" t="str">
            <v>Sales Call</v>
          </cell>
          <cell r="R16368" t="str">
            <v>BRGD161233</v>
          </cell>
          <cell r="AB16368" t="str">
            <v>Sales call carried out for HMR collection</v>
          </cell>
        </row>
        <row r="16369">
          <cell r="A16369">
            <v>44845.711168981499</v>
          </cell>
          <cell r="B16369">
            <v>3970</v>
          </cell>
          <cell r="F16369" t="str">
            <v>CC-00730401</v>
          </cell>
          <cell r="J16369" t="str">
            <v>Sales Call</v>
          </cell>
          <cell r="R16369" t="str">
            <v>BRED161081</v>
          </cell>
          <cell r="AB16369" t="str">
            <v>Sales call carried out for HMR collection</v>
          </cell>
        </row>
        <row r="16370">
          <cell r="A16370">
            <v>44845.705902777801</v>
          </cell>
          <cell r="B16370">
            <v>7162</v>
          </cell>
          <cell r="F16370" t="str">
            <v>CC-00730380</v>
          </cell>
          <cell r="J16370" t="str">
            <v>Sales Call</v>
          </cell>
          <cell r="R16370" t="str">
            <v>BNDD160224</v>
          </cell>
          <cell r="AB16370" t="str">
            <v>Sales call carried out for hmr collection</v>
          </cell>
        </row>
        <row r="16371">
          <cell r="A16371">
            <v>44845.704525462999</v>
          </cell>
          <cell r="B16371">
            <v>35989</v>
          </cell>
          <cell r="F16371" t="str">
            <v>CC-00730376</v>
          </cell>
          <cell r="J16371" t="str">
            <v>Schedule Service</v>
          </cell>
          <cell r="R16371" t="str">
            <v>BKCS040470</v>
          </cell>
          <cell r="AB16371" t="str">
            <v>Change Air filter, oil filter, separator and oil</v>
          </cell>
        </row>
        <row r="16372">
          <cell r="A16372">
            <v>44845.699861111098</v>
          </cell>
          <cell r="B16372">
            <v>3840</v>
          </cell>
          <cell r="F16372" t="str">
            <v>CC-00730366</v>
          </cell>
          <cell r="J16372" t="str">
            <v>Sales Call</v>
          </cell>
          <cell r="R16372" t="str">
            <v>BSAD161582</v>
          </cell>
          <cell r="AB16372" t="str">
            <v>Sales call carried out for HMR collection</v>
          </cell>
        </row>
        <row r="16373">
          <cell r="A16373">
            <v>44845.697233796302</v>
          </cell>
          <cell r="B16373">
            <v>3700</v>
          </cell>
          <cell r="F16373" t="str">
            <v>CC-00730360</v>
          </cell>
          <cell r="J16373" t="str">
            <v>Sales Call</v>
          </cell>
          <cell r="R16373" t="str">
            <v>BSID161968</v>
          </cell>
          <cell r="AB16373" t="str">
            <v>Sales call carried out for HMR collection</v>
          </cell>
        </row>
        <row r="16374">
          <cell r="A16374">
            <v>44845.693993055596</v>
          </cell>
          <cell r="B16374">
            <v>2212</v>
          </cell>
          <cell r="F16374" t="str">
            <v>CC-00730356</v>
          </cell>
          <cell r="J16374" t="str">
            <v>Sales Call</v>
          </cell>
          <cell r="R16374" t="str">
            <v>BSID120765</v>
          </cell>
          <cell r="AB16374" t="str">
            <v>Sales call carried out for HMR collection</v>
          </cell>
        </row>
        <row r="16375">
          <cell r="A16375">
            <v>44845.692407407398</v>
          </cell>
          <cell r="B16375">
            <v>14766</v>
          </cell>
          <cell r="F16375" t="str">
            <v>CC-00730355</v>
          </cell>
          <cell r="J16375" t="str">
            <v>Sales Call</v>
          </cell>
          <cell r="R16375" t="str">
            <v>BPJD200007</v>
          </cell>
          <cell r="AB16375" t="str">
            <v>Sales call carried out for hmr collection</v>
          </cell>
        </row>
        <row r="16376">
          <cell r="A16376">
            <v>44845.691226851799</v>
          </cell>
          <cell r="B16376">
            <v>2350</v>
          </cell>
          <cell r="F16376" t="str">
            <v>CC-00730353</v>
          </cell>
          <cell r="J16376" t="str">
            <v>Sales Call</v>
          </cell>
          <cell r="R16376" t="str">
            <v>BSID220375</v>
          </cell>
          <cell r="AB16376" t="str">
            <v>Sales call carried out for HMR collection</v>
          </cell>
        </row>
        <row r="16377">
          <cell r="A16377">
            <v>44845.688506944403</v>
          </cell>
          <cell r="B16377">
            <v>3085</v>
          </cell>
          <cell r="F16377" t="str">
            <v>CC-00730351</v>
          </cell>
          <cell r="J16377" t="str">
            <v>Sales Call</v>
          </cell>
          <cell r="R16377" t="str">
            <v>BSID161979</v>
          </cell>
          <cell r="AB16377" t="str">
            <v>Sales call carried out for HMR collection</v>
          </cell>
        </row>
        <row r="16378">
          <cell r="A16378">
            <v>44845.685162037</v>
          </cell>
          <cell r="B16378">
            <v>2210</v>
          </cell>
          <cell r="F16378" t="str">
            <v>CC-00730344</v>
          </cell>
          <cell r="J16378" t="str">
            <v>Sales Call</v>
          </cell>
          <cell r="R16378" t="str">
            <v>BSED161766</v>
          </cell>
          <cell r="AB16378" t="str">
            <v>Sales call carried out for HMR collection</v>
          </cell>
        </row>
        <row r="16379">
          <cell r="A16379">
            <v>44845.684212963002</v>
          </cell>
          <cell r="B16379">
            <v>2872</v>
          </cell>
          <cell r="F16379" t="str">
            <v>CC-00730343</v>
          </cell>
          <cell r="J16379" t="str">
            <v>Sales Call</v>
          </cell>
          <cell r="R16379" t="str">
            <v>BRGD161229</v>
          </cell>
          <cell r="AB16379" t="str">
            <v>Sales call carried out for hmr collection</v>
          </cell>
        </row>
        <row r="16380">
          <cell r="A16380">
            <v>44845.682349536997</v>
          </cell>
          <cell r="B16380">
            <v>1773</v>
          </cell>
          <cell r="F16380" t="str">
            <v>CC-00730339</v>
          </cell>
          <cell r="J16380" t="str">
            <v>Sales Call</v>
          </cell>
          <cell r="R16380" t="str">
            <v>BSHD161938</v>
          </cell>
          <cell r="AB16380" t="str">
            <v>Sales call carried out for HMR collection</v>
          </cell>
        </row>
        <row r="16381">
          <cell r="A16381">
            <v>44845.678703703699</v>
          </cell>
          <cell r="B16381">
            <v>5600</v>
          </cell>
          <cell r="F16381" t="str">
            <v>CC-00730325</v>
          </cell>
          <cell r="J16381" t="str">
            <v>Sales Call</v>
          </cell>
          <cell r="R16381" t="str">
            <v>BTKD162074</v>
          </cell>
          <cell r="AB16381" t="str">
            <v>Sales call carried out for HMR collection</v>
          </cell>
        </row>
        <row r="16382">
          <cell r="A16382">
            <v>44845.675740740699</v>
          </cell>
          <cell r="B16382">
            <v>1441</v>
          </cell>
          <cell r="F16382" t="str">
            <v>CC-00730315</v>
          </cell>
          <cell r="J16382" t="str">
            <v>Sales Call</v>
          </cell>
          <cell r="R16382" t="str">
            <v>BSJD161438</v>
          </cell>
          <cell r="AB16382" t="str">
            <v>Sales call carried out for hmr collection</v>
          </cell>
        </row>
        <row r="16383">
          <cell r="A16383">
            <v>44845.675486111097</v>
          </cell>
          <cell r="B16383">
            <v>3126</v>
          </cell>
          <cell r="F16383" t="str">
            <v>CC-00730314</v>
          </cell>
          <cell r="J16383" t="str">
            <v>Sales Call</v>
          </cell>
          <cell r="R16383" t="str">
            <v>BTKD162077</v>
          </cell>
          <cell r="AB16383" t="str">
            <v>Sales call carried out for HMR collection</v>
          </cell>
        </row>
        <row r="16384">
          <cell r="A16384">
            <v>44845.672615740703</v>
          </cell>
          <cell r="B16384">
            <v>3942</v>
          </cell>
          <cell r="F16384" t="str">
            <v>CC-00730304</v>
          </cell>
          <cell r="J16384" t="str">
            <v>Sales Call</v>
          </cell>
          <cell r="R16384" t="str">
            <v>BSJD161378</v>
          </cell>
          <cell r="AB16384" t="str">
            <v>Sales call carried out for HMR collection</v>
          </cell>
        </row>
        <row r="16385">
          <cell r="A16385">
            <v>44845.669826388897</v>
          </cell>
          <cell r="B16385">
            <v>4090</v>
          </cell>
          <cell r="F16385" t="str">
            <v>CC-00730292</v>
          </cell>
          <cell r="J16385" t="str">
            <v>Sales Call</v>
          </cell>
          <cell r="R16385" t="str">
            <v>BSJD161422</v>
          </cell>
          <cell r="AB16385" t="str">
            <v>Sales call carried out for HMR collection</v>
          </cell>
        </row>
        <row r="16386">
          <cell r="A16386">
            <v>44845.667210648098</v>
          </cell>
          <cell r="B16386">
            <v>4012</v>
          </cell>
          <cell r="F16386" t="str">
            <v>CC-00730282</v>
          </cell>
          <cell r="J16386" t="str">
            <v>Sales Call</v>
          </cell>
          <cell r="R16386" t="str">
            <v>BSLD230358</v>
          </cell>
          <cell r="AB16386" t="str">
            <v>Sales call carried out for HMR collection</v>
          </cell>
        </row>
        <row r="16387">
          <cell r="A16387">
            <v>44845.664120370398</v>
          </cell>
          <cell r="B16387">
            <v>2652</v>
          </cell>
          <cell r="F16387" t="str">
            <v>CC-00730273</v>
          </cell>
          <cell r="J16387" t="str">
            <v>Sales Call</v>
          </cell>
          <cell r="R16387" t="str">
            <v>BSLD230361</v>
          </cell>
          <cell r="AB16387" t="str">
            <v>Sales call carried out for HMR collection</v>
          </cell>
        </row>
        <row r="16388">
          <cell r="A16388">
            <v>44845.648125</v>
          </cell>
          <cell r="B16388">
            <v>4969</v>
          </cell>
          <cell r="F16388" t="str">
            <v>CC-00730224</v>
          </cell>
          <cell r="J16388" t="str">
            <v>Sales Call</v>
          </cell>
          <cell r="R16388" t="str">
            <v>BRCD160968</v>
          </cell>
          <cell r="AB16388" t="str">
            <v>Sales call carried out for hmr collection</v>
          </cell>
        </row>
        <row r="16389">
          <cell r="A16389">
            <v>44845.644201388903</v>
          </cell>
          <cell r="B16389">
            <v>3200</v>
          </cell>
          <cell r="F16389" t="str">
            <v>CC-00730212</v>
          </cell>
          <cell r="J16389" t="str">
            <v>Sales Call</v>
          </cell>
          <cell r="R16389" t="str">
            <v>BRAD160811</v>
          </cell>
          <cell r="AB16389" t="str">
            <v>Sales call carried out for HMR collection</v>
          </cell>
        </row>
        <row r="16390">
          <cell r="A16390">
            <v>44845.641516203701</v>
          </cell>
          <cell r="B16390">
            <v>2600</v>
          </cell>
          <cell r="F16390" t="str">
            <v>CC-00730197</v>
          </cell>
          <cell r="J16390" t="str">
            <v>Sales Call</v>
          </cell>
          <cell r="R16390" t="str">
            <v>BRDD161024</v>
          </cell>
          <cell r="AB16390" t="str">
            <v>Sales call carried out for HMR collection</v>
          </cell>
        </row>
        <row r="16391">
          <cell r="A16391">
            <v>44845.638611111099</v>
          </cell>
          <cell r="B16391">
            <v>3848</v>
          </cell>
          <cell r="F16391" t="str">
            <v>CC-00730186</v>
          </cell>
          <cell r="J16391" t="str">
            <v>Sales Call</v>
          </cell>
          <cell r="R16391" t="str">
            <v>BSFD161830</v>
          </cell>
          <cell r="AB16391" t="str">
            <v>Sales call carried out for HMR collection</v>
          </cell>
        </row>
        <row r="16392">
          <cell r="A16392">
            <v>44845.636111111096</v>
          </cell>
          <cell r="B16392">
            <v>4428</v>
          </cell>
          <cell r="F16392" t="str">
            <v>CC-00730174</v>
          </cell>
          <cell r="J16392" t="str">
            <v>Sales Call</v>
          </cell>
          <cell r="R16392" t="str">
            <v>BRLD160756</v>
          </cell>
          <cell r="AB16392" t="str">
            <v>Sales call carried out for HMR collection</v>
          </cell>
        </row>
        <row r="16393">
          <cell r="A16393">
            <v>44845.633657407401</v>
          </cell>
          <cell r="B16393">
            <v>5149</v>
          </cell>
          <cell r="F16393" t="str">
            <v>CC-00730169</v>
          </cell>
          <cell r="J16393" t="str">
            <v>Sales Call</v>
          </cell>
          <cell r="R16393" t="str">
            <v>GPGD160208</v>
          </cell>
          <cell r="AB16393" t="str">
            <v>Sales call carried out for HMR collection</v>
          </cell>
        </row>
        <row r="16394">
          <cell r="A16394">
            <v>44845.630983796298</v>
          </cell>
          <cell r="B16394">
            <v>2250</v>
          </cell>
          <cell r="F16394" t="str">
            <v>CC-00730165</v>
          </cell>
          <cell r="J16394" t="str">
            <v>Sales Call</v>
          </cell>
          <cell r="R16394" t="str">
            <v>BMID160336</v>
          </cell>
          <cell r="AB16394" t="str">
            <v>Sales call carried out for HMR collection</v>
          </cell>
        </row>
        <row r="16395">
          <cell r="A16395">
            <v>44845.628495370402</v>
          </cell>
          <cell r="B16395">
            <v>4130</v>
          </cell>
          <cell r="F16395" t="str">
            <v>CC-00730160</v>
          </cell>
          <cell r="J16395" t="str">
            <v>Sales Call</v>
          </cell>
          <cell r="R16395" t="str">
            <v>BSJD161406</v>
          </cell>
          <cell r="AB16395" t="str">
            <v>Sales call carried out for HMR collection</v>
          </cell>
        </row>
        <row r="16396">
          <cell r="A16396">
            <v>44845.625381944403</v>
          </cell>
          <cell r="B16396">
            <v>6194</v>
          </cell>
          <cell r="F16396" t="str">
            <v>CC-00730150</v>
          </cell>
          <cell r="J16396" t="str">
            <v>Sales Call</v>
          </cell>
          <cell r="R16396" t="str">
            <v>BOID200231</v>
          </cell>
          <cell r="AB16396" t="str">
            <v>Sales call carried out for HMR collection</v>
          </cell>
        </row>
        <row r="16397">
          <cell r="A16397">
            <v>44845.596736111103</v>
          </cell>
          <cell r="B16397">
            <v>3691</v>
          </cell>
          <cell r="F16397" t="str">
            <v>CC-00730088</v>
          </cell>
          <cell r="J16397" t="str">
            <v>Sales Call</v>
          </cell>
          <cell r="R16397" t="str">
            <v>BQID200160</v>
          </cell>
          <cell r="AB16397" t="str">
            <v>Sales call carried out for hmr collection</v>
          </cell>
        </row>
        <row r="16398">
          <cell r="A16398">
            <v>44845.585185185198</v>
          </cell>
          <cell r="B16398">
            <v>3372</v>
          </cell>
          <cell r="F16398" t="str">
            <v>CC-00730072</v>
          </cell>
          <cell r="J16398" t="str">
            <v>Sales Call</v>
          </cell>
          <cell r="R16398" t="str">
            <v>BQBD160067</v>
          </cell>
          <cell r="AB16398" t="str">
            <v>Sales call carried out for hmr collection</v>
          </cell>
        </row>
        <row r="16399">
          <cell r="A16399">
            <v>44845.563275462999</v>
          </cell>
          <cell r="B16399">
            <v>7144</v>
          </cell>
          <cell r="F16399" t="str">
            <v>CC-00730039</v>
          </cell>
          <cell r="J16399" t="str">
            <v>Sales Call</v>
          </cell>
          <cell r="R16399" t="str">
            <v>BPED160088</v>
          </cell>
          <cell r="AB16399" t="str">
            <v>Sales call carried out for hmr collection</v>
          </cell>
        </row>
        <row r="16400">
          <cell r="A16400">
            <v>44845.5493055556</v>
          </cell>
          <cell r="B16400">
            <v>3468</v>
          </cell>
          <cell r="F16400" t="str">
            <v>CC-00730011</v>
          </cell>
          <cell r="J16400" t="str">
            <v>Sales Call</v>
          </cell>
          <cell r="R16400" t="str">
            <v>BPED200181</v>
          </cell>
          <cell r="AB16400" t="str">
            <v>Sales call carried out for hmr collection</v>
          </cell>
        </row>
        <row r="16401">
          <cell r="A16401">
            <v>44845.533333333296</v>
          </cell>
          <cell r="B16401">
            <v>21655</v>
          </cell>
          <cell r="F16401" t="str">
            <v>CC-00729981</v>
          </cell>
          <cell r="J16401" t="str">
            <v>Schedule Service</v>
          </cell>
          <cell r="R16401" t="str">
            <v>BMFC370445</v>
          </cell>
          <cell r="AB16401" t="str">
            <v>Change Air filter, oil filter, separator and oil</v>
          </cell>
        </row>
        <row r="16402">
          <cell r="A16402">
            <v>44845.520347222198</v>
          </cell>
          <cell r="B16402">
            <v>7068</v>
          </cell>
          <cell r="F16402" t="str">
            <v>CC-00729953</v>
          </cell>
          <cell r="J16402" t="str">
            <v>Sales Call</v>
          </cell>
          <cell r="R16402" t="str">
            <v>BQDD200043</v>
          </cell>
          <cell r="AB16402" t="str">
            <v>Sales call carried out for hmr collection</v>
          </cell>
        </row>
        <row r="16403">
          <cell r="A16403">
            <v>44845.5101041667</v>
          </cell>
          <cell r="B16403">
            <v>4243</v>
          </cell>
          <cell r="F16403" t="str">
            <v>CC-00729920</v>
          </cell>
          <cell r="J16403" t="str">
            <v>Sales Call</v>
          </cell>
          <cell r="R16403" t="str">
            <v>BRGD161218</v>
          </cell>
          <cell r="AB16403" t="str">
            <v>Sales call carried out for hmr collection</v>
          </cell>
        </row>
        <row r="16404">
          <cell r="A16404">
            <v>44845.506631944401</v>
          </cell>
          <cell r="B16404">
            <v>0</v>
          </cell>
          <cell r="F16404" t="str">
            <v>CC-00729911</v>
          </cell>
          <cell r="J16404" t="str">
            <v>Commissioning</v>
          </cell>
          <cell r="R16404" t="str">
            <v>2122ES1033</v>
          </cell>
          <cell r="AB16404" t="str">
            <v>Commissioning done on dated 11-10-2022</v>
          </cell>
        </row>
        <row r="16405">
          <cell r="A16405">
            <v>44845.502187500002</v>
          </cell>
          <cell r="B16405">
            <v>7685</v>
          </cell>
          <cell r="F16405" t="str">
            <v>CC-00729897</v>
          </cell>
          <cell r="J16405" t="str">
            <v>Complaint - Breakdown</v>
          </cell>
          <cell r="R16405" t="str">
            <v>BSKD161477</v>
          </cell>
          <cell r="AB16405" t="str">
            <v>Attend the site and check unit found pressure not build-up so check and found coupling element damaged so we decouple airend and change coupling element with new one after that refitted the air end and all hose connection. After that start the unit found running ok.</v>
          </cell>
        </row>
        <row r="16406">
          <cell r="A16406">
            <v>44845.501250000001</v>
          </cell>
          <cell r="B16406">
            <v>3505</v>
          </cell>
          <cell r="F16406" t="str">
            <v>CC-00729894</v>
          </cell>
          <cell r="J16406" t="str">
            <v>Sales Call</v>
          </cell>
          <cell r="R16406" t="str">
            <v>BRED161131</v>
          </cell>
          <cell r="AB16406"/>
        </row>
        <row r="16407">
          <cell r="A16407">
            <v>44845.489722222199</v>
          </cell>
          <cell r="B16407">
            <v>1035</v>
          </cell>
          <cell r="F16407" t="str">
            <v>CC-00729854</v>
          </cell>
          <cell r="J16407" t="str">
            <v>Sales Call</v>
          </cell>
          <cell r="R16407" t="str">
            <v>BTJL152348</v>
          </cell>
          <cell r="AB16407"/>
        </row>
        <row r="16408">
          <cell r="A16408">
            <v>44845.486921296302</v>
          </cell>
          <cell r="B16408">
            <v>3890</v>
          </cell>
          <cell r="F16408" t="str">
            <v>CC-00729849</v>
          </cell>
          <cell r="J16408" t="str">
            <v>Sales Call</v>
          </cell>
          <cell r="R16408" t="str">
            <v>BTKD162080</v>
          </cell>
          <cell r="AB16408"/>
        </row>
        <row r="16409">
          <cell r="A16409">
            <v>44845.481342592597</v>
          </cell>
          <cell r="B16409">
            <v>220</v>
          </cell>
          <cell r="F16409" t="str">
            <v>CC-00729840</v>
          </cell>
          <cell r="J16409" t="str">
            <v>Sales Call</v>
          </cell>
          <cell r="R16409" t="str">
            <v>BVDD163198</v>
          </cell>
          <cell r="AB16409"/>
        </row>
        <row r="16410">
          <cell r="A16410">
            <v>44845.479189814803</v>
          </cell>
          <cell r="B16410">
            <v>670</v>
          </cell>
          <cell r="F16410" t="str">
            <v>CC-00729831</v>
          </cell>
          <cell r="J16410" t="str">
            <v>Sales Call</v>
          </cell>
          <cell r="R16410" t="str">
            <v>BUHL152930</v>
          </cell>
          <cell r="AB16410"/>
        </row>
        <row r="16411">
          <cell r="A16411">
            <v>44845.476724537002</v>
          </cell>
          <cell r="B16411">
            <v>450</v>
          </cell>
          <cell r="F16411" t="str">
            <v>CC-00729827</v>
          </cell>
          <cell r="J16411" t="str">
            <v>Sales Call</v>
          </cell>
          <cell r="R16411" t="str">
            <v>BUCD121174</v>
          </cell>
          <cell r="AB16411"/>
        </row>
        <row r="16412">
          <cell r="A16412">
            <v>44845.463425925896</v>
          </cell>
          <cell r="B16412">
            <v>347</v>
          </cell>
          <cell r="F16412" t="str">
            <v>CC-00729771</v>
          </cell>
          <cell r="J16412" t="str">
            <v>Sales Call</v>
          </cell>
          <cell r="R16412" t="str">
            <v>BUID121299</v>
          </cell>
          <cell r="AB16412"/>
        </row>
        <row r="16413">
          <cell r="A16413">
            <v>44845.460763888899</v>
          </cell>
          <cell r="B16413">
            <v>448</v>
          </cell>
          <cell r="F16413" t="str">
            <v>CC-00729762</v>
          </cell>
          <cell r="J16413" t="str">
            <v>Sales Call</v>
          </cell>
          <cell r="R16413" t="str">
            <v>BUHD121280</v>
          </cell>
          <cell r="AB16413"/>
        </row>
        <row r="16414">
          <cell r="A16414">
            <v>44845.459328703699</v>
          </cell>
          <cell r="B16414">
            <v>1013</v>
          </cell>
          <cell r="F16414" t="str">
            <v>CC-00729760</v>
          </cell>
          <cell r="J16414" t="str">
            <v>Complaint - Breakdown</v>
          </cell>
          <cell r="R16414" t="str">
            <v>164253</v>
          </cell>
          <cell r="AB16414" t="str">
            <v>Attend the site for complain of not starting so check and found machine service time is over due so advice customer to arrange parts parts quotation shared with customer</v>
          </cell>
        </row>
        <row r="16415">
          <cell r="A16415">
            <v>44845.450925925899</v>
          </cell>
          <cell r="B16415">
            <v>19767</v>
          </cell>
          <cell r="F16415" t="str">
            <v>CC-00729733</v>
          </cell>
          <cell r="J16415" t="str">
            <v>General Service</v>
          </cell>
          <cell r="R16415" t="str">
            <v>BKDS031405</v>
          </cell>
          <cell r="AB16415" t="str">
            <v>Attend the site for AMC visit so attend and clean air filter, oil filter and separator check oil level found ok.</v>
          </cell>
        </row>
        <row r="16416">
          <cell r="A16416">
            <v>44845.449537036999</v>
          </cell>
          <cell r="B16416">
            <v>26634</v>
          </cell>
          <cell r="F16416" t="str">
            <v>CC-00729729</v>
          </cell>
          <cell r="J16416" t="str">
            <v>General Service</v>
          </cell>
          <cell r="R16416" t="str">
            <v>BQFS031084</v>
          </cell>
          <cell r="AB16416" t="str">
            <v>Attend the site for general visit so check and found air filter and oil filter are need to be change so change the same from customer stock after that start the unit found running ok.</v>
          </cell>
        </row>
        <row r="16417">
          <cell r="A16417">
            <v>44844.751030092601</v>
          </cell>
          <cell r="B16417">
            <v>2093</v>
          </cell>
          <cell r="F16417" t="str">
            <v>CC-00729413</v>
          </cell>
          <cell r="J16417" t="str">
            <v>Sales Call</v>
          </cell>
          <cell r="R16417" t="str">
            <v>BSCD161704</v>
          </cell>
          <cell r="AB16417" t="str">
            <v>Sales call carried out for hmr collection</v>
          </cell>
        </row>
        <row r="16418">
          <cell r="A16418">
            <v>44844.734189814801</v>
          </cell>
          <cell r="B16418">
            <v>1490</v>
          </cell>
          <cell r="F16418" t="str">
            <v>CC-00729385</v>
          </cell>
          <cell r="J16418" t="str">
            <v>Sales Call</v>
          </cell>
          <cell r="R16418" t="str">
            <v>BSBD161629</v>
          </cell>
          <cell r="AB16418" t="str">
            <v>Sales call carried out for hmr collection</v>
          </cell>
        </row>
        <row r="16419">
          <cell r="A16419">
            <v>44844.684930555602</v>
          </cell>
          <cell r="B16419">
            <v>8895</v>
          </cell>
          <cell r="F16419" t="str">
            <v>CC-00729298</v>
          </cell>
          <cell r="J16419" t="str">
            <v>Sales Call</v>
          </cell>
          <cell r="R16419" t="str">
            <v>BPED200187</v>
          </cell>
          <cell r="AB16419" t="str">
            <v>Sales call carried out for HMR collection</v>
          </cell>
        </row>
        <row r="16420">
          <cell r="A16420">
            <v>44844.672905092601</v>
          </cell>
          <cell r="B16420">
            <v>35989</v>
          </cell>
          <cell r="F16420" t="str">
            <v>CC-00729264</v>
          </cell>
          <cell r="J16420" t="str">
            <v>Complaint - Running With Problem</v>
          </cell>
          <cell r="R16420" t="str">
            <v>BKCS040470</v>
          </cell>
          <cell r="AB16420" t="str">
            <v>Air end changed with new one Old airend model - X039103 serial no. BKCE120442 and New airend model - X039103 serial no. AVFE120132</v>
          </cell>
        </row>
        <row r="16421">
          <cell r="A16421">
            <v>44844.643854166701</v>
          </cell>
          <cell r="B16421">
            <v>965</v>
          </cell>
          <cell r="F16421" t="str">
            <v>CC-00729187</v>
          </cell>
          <cell r="J16421" t="str">
            <v>Schedule Service</v>
          </cell>
          <cell r="R16421" t="str">
            <v>BVLD163040</v>
          </cell>
          <cell r="AB16421" t="str">
            <v>Replace Oil filter &amp; oil</v>
          </cell>
        </row>
        <row r="16422">
          <cell r="A16422">
            <v>44844.631828703699</v>
          </cell>
          <cell r="B16422">
            <v>3899</v>
          </cell>
          <cell r="F16422" t="str">
            <v>CC-00729151</v>
          </cell>
          <cell r="J16422" t="str">
            <v>General Service</v>
          </cell>
          <cell r="R16422" t="str">
            <v>BUFS046910</v>
          </cell>
          <cell r="AB16422" t="str">
            <v>Attend the site for courtesy visit so clean air filter, oil filter, separator and check oil level found ok.</v>
          </cell>
        </row>
        <row r="16423">
          <cell r="A16423">
            <v>44844.626608796301</v>
          </cell>
          <cell r="B16423">
            <v>16699</v>
          </cell>
          <cell r="F16423" t="str">
            <v>CC-00729140</v>
          </cell>
          <cell r="J16423" t="str">
            <v>Schedule Service</v>
          </cell>
          <cell r="R16423" t="str">
            <v>BNKS030423</v>
          </cell>
          <cell r="AB16423" t="str">
            <v>We visited site and change 1.Air filter,2.Oil filter,3.separator and oil after than start for check unit running well.</v>
          </cell>
        </row>
        <row r="16424">
          <cell r="A16424">
            <v>44844.592106481497</v>
          </cell>
          <cell r="B16424">
            <v>18360</v>
          </cell>
          <cell r="F16424" t="str">
            <v>CC-00729063</v>
          </cell>
          <cell r="J16424" t="str">
            <v>Sales Call</v>
          </cell>
          <cell r="R16424" t="str">
            <v>BOHD200197</v>
          </cell>
          <cell r="AB16424" t="str">
            <v>Sales call carried out for HMR collection</v>
          </cell>
        </row>
        <row r="16425">
          <cell r="A16425">
            <v>44844.574953703697</v>
          </cell>
          <cell r="B16425">
            <v>4805</v>
          </cell>
          <cell r="F16425" t="str">
            <v>CC-00729039</v>
          </cell>
          <cell r="J16425" t="str">
            <v>Sales Call</v>
          </cell>
          <cell r="R16425" t="str">
            <v>BRCD161002</v>
          </cell>
          <cell r="AB16425" t="str">
            <v>Sales call carried out for HMR collection</v>
          </cell>
        </row>
        <row r="16426">
          <cell r="A16426">
            <v>44844.562013888899</v>
          </cell>
          <cell r="B16426">
            <v>11022</v>
          </cell>
          <cell r="F16426" t="str">
            <v>CC-00729013</v>
          </cell>
          <cell r="J16426" t="str">
            <v>Sales Call</v>
          </cell>
          <cell r="R16426" t="str">
            <v>BQDD160205</v>
          </cell>
          <cell r="AB16426" t="str">
            <v>Sales call carried out for hmr collection</v>
          </cell>
        </row>
        <row r="16427">
          <cell r="A16427">
            <v>44844.546539351897</v>
          </cell>
          <cell r="B16427">
            <v>676</v>
          </cell>
          <cell r="F16427" t="str">
            <v>CC-00728984</v>
          </cell>
          <cell r="J16427" t="str">
            <v>Sales Call</v>
          </cell>
          <cell r="R16427" t="str">
            <v>BUCD230856</v>
          </cell>
          <cell r="AB16427"/>
        </row>
        <row r="16428">
          <cell r="A16428">
            <v>44844.544398148202</v>
          </cell>
          <cell r="B16428">
            <v>2599</v>
          </cell>
          <cell r="F16428" t="str">
            <v>CC-00728979</v>
          </cell>
          <cell r="J16428" t="str">
            <v>Sales Call</v>
          </cell>
          <cell r="R16428" t="str">
            <v>BUAL160585</v>
          </cell>
          <cell r="AB16428"/>
        </row>
        <row r="16429">
          <cell r="A16429">
            <v>44844.534039351798</v>
          </cell>
          <cell r="B16429">
            <v>3899</v>
          </cell>
          <cell r="F16429" t="str">
            <v>CC-00728948</v>
          </cell>
          <cell r="J16429" t="str">
            <v>Sales Call</v>
          </cell>
          <cell r="R16429" t="str">
            <v>BULL160564</v>
          </cell>
          <cell r="AB16429"/>
        </row>
        <row r="16430">
          <cell r="A16430">
            <v>44844.487326388902</v>
          </cell>
          <cell r="B16430">
            <v>2805</v>
          </cell>
          <cell r="F16430" t="str">
            <v>CC-00728806</v>
          </cell>
          <cell r="J16430" t="str">
            <v>Sales Call</v>
          </cell>
          <cell r="R16430" t="str">
            <v>BUAL160593</v>
          </cell>
          <cell r="AB16430"/>
        </row>
        <row r="16431">
          <cell r="A16431">
            <v>44844.483136574097</v>
          </cell>
          <cell r="B16431">
            <v>4953</v>
          </cell>
          <cell r="F16431" t="str">
            <v>CC-00728796</v>
          </cell>
          <cell r="J16431" t="str">
            <v>Sales Call</v>
          </cell>
          <cell r="R16431" t="str">
            <v>BULL160559</v>
          </cell>
          <cell r="AB16431"/>
        </row>
        <row r="16432">
          <cell r="A16432">
            <v>44844.478784722203</v>
          </cell>
          <cell r="B16432">
            <v>436</v>
          </cell>
          <cell r="F16432" t="str">
            <v>CC-00728775</v>
          </cell>
          <cell r="J16432" t="str">
            <v>Sales Call</v>
          </cell>
          <cell r="R16432" t="str">
            <v>BUJD121018</v>
          </cell>
          <cell r="AB16432"/>
        </row>
        <row r="16433">
          <cell r="A16433">
            <v>44844.455115740697</v>
          </cell>
          <cell r="B16433">
            <v>0</v>
          </cell>
          <cell r="F16433" t="str">
            <v>CC-00728720</v>
          </cell>
          <cell r="J16433" t="str">
            <v>Commissioning</v>
          </cell>
          <cell r="R16433" t="str">
            <v>SN22T000392</v>
          </cell>
          <cell r="AB16433" t="str">
            <v>Commissioning done on dated 10-10-2022</v>
          </cell>
        </row>
        <row r="16434">
          <cell r="A16434">
            <v>44844.452245370398</v>
          </cell>
          <cell r="B16434">
            <v>1</v>
          </cell>
          <cell r="F16434" t="str">
            <v>CC-00728714</v>
          </cell>
          <cell r="J16434" t="str">
            <v>Commissioning</v>
          </cell>
          <cell r="R16434" t="str">
            <v>BVCS038776</v>
          </cell>
          <cell r="AB16434" t="str">
            <v>Commissioning done on dated 10-10-2022</v>
          </cell>
        </row>
        <row r="16435">
          <cell r="A16435">
            <v>44844.442581018498</v>
          </cell>
          <cell r="B16435">
            <v>1</v>
          </cell>
          <cell r="F16435" t="str">
            <v>CC-00728700</v>
          </cell>
          <cell r="J16435" t="str">
            <v>Schedule Service</v>
          </cell>
          <cell r="R16435" t="str">
            <v>CMDE660812</v>
          </cell>
          <cell r="AB16435" t="str">
            <v>Change Air filter and oil filter</v>
          </cell>
        </row>
        <row r="16436">
          <cell r="A16436">
            <v>44844.437534722201</v>
          </cell>
          <cell r="B16436">
            <v>8294</v>
          </cell>
          <cell r="F16436" t="str">
            <v>CC-00728692</v>
          </cell>
          <cell r="J16436" t="str">
            <v>Schedule Service</v>
          </cell>
          <cell r="R16436" t="str">
            <v>BQLC370193</v>
          </cell>
          <cell r="AB16436" t="str">
            <v>Change Air filter, oil filter, separator and oil</v>
          </cell>
        </row>
        <row r="16437">
          <cell r="A16437">
            <v>44844.434108796297</v>
          </cell>
          <cell r="B16437">
            <v>438</v>
          </cell>
          <cell r="F16437" t="str">
            <v>CC-00728685</v>
          </cell>
          <cell r="J16437" t="str">
            <v>General Service</v>
          </cell>
          <cell r="R16437" t="str">
            <v>BUEC372458</v>
          </cell>
          <cell r="AB16437" t="str">
            <v>Attend the site for courtesy visit so attend and clean air filter, oil filter separator and check oil level found ok</v>
          </cell>
        </row>
        <row r="16438">
          <cell r="A16438">
            <v>44844.4324305556</v>
          </cell>
          <cell r="B16438">
            <v>1463</v>
          </cell>
          <cell r="F16438" t="str">
            <v>CC-00728680</v>
          </cell>
          <cell r="J16438" t="str">
            <v>General Service</v>
          </cell>
          <cell r="R16438" t="str">
            <v>BVKC374486</v>
          </cell>
          <cell r="AB16438" t="str">
            <v>Attend the site for courtesy visit so attend and clean air filter, oil filter, separator and check oil level found ok check all connection found ok then start the unit found running ok.</v>
          </cell>
        </row>
        <row r="16439">
          <cell r="A16439">
            <v>44844.292129629597</v>
          </cell>
          <cell r="B16439">
            <v>73</v>
          </cell>
          <cell r="F16439" t="str">
            <v>CC-00728593</v>
          </cell>
          <cell r="J16439" t="str">
            <v>General Service</v>
          </cell>
          <cell r="R16439" t="str">
            <v>BUCS046173</v>
          </cell>
          <cell r="AB16439" t="str">
            <v>Attend the site for general service so check and found unit running ok and next service will be done after 4000 hours, so advice customer to arrange parts</v>
          </cell>
        </row>
        <row r="16440">
          <cell r="A16440">
            <v>44844.291967592602</v>
          </cell>
          <cell r="B16440">
            <v>3289</v>
          </cell>
          <cell r="F16440" t="str">
            <v>CC-00728592</v>
          </cell>
          <cell r="J16440" t="str">
            <v>General Service</v>
          </cell>
          <cell r="R16440" t="str">
            <v>BUBS045933</v>
          </cell>
          <cell r="AB16440" t="str">
            <v>Attend the site for general service so check and found unit running ok and next service will be done after 4000 hours, so advice customer to arrange parts</v>
          </cell>
        </row>
        <row r="16441">
          <cell r="A16441">
            <v>44842.700462963003</v>
          </cell>
          <cell r="B16441">
            <v>15610</v>
          </cell>
          <cell r="F16441" t="str">
            <v>CC-00728185</v>
          </cell>
          <cell r="J16441" t="str">
            <v>Schedule Service</v>
          </cell>
          <cell r="R16441" t="str">
            <v>BRIS035838</v>
          </cell>
          <cell r="AB16441" t="str">
            <v>Change Air filter, oil filter, separator and oil</v>
          </cell>
        </row>
        <row r="16442">
          <cell r="A16442">
            <v>44842.6961689815</v>
          </cell>
          <cell r="B16442">
            <v>8079</v>
          </cell>
          <cell r="F16442" t="str">
            <v>CC-00728177</v>
          </cell>
          <cell r="J16442" t="str">
            <v>Schedule Service</v>
          </cell>
          <cell r="R16442" t="str">
            <v>BSLS036682</v>
          </cell>
          <cell r="AB16442" t="str">
            <v>Change Air filter, oil filter, separator and oil</v>
          </cell>
        </row>
        <row r="16443">
          <cell r="A16443">
            <v>44842.525960648098</v>
          </cell>
          <cell r="B16443">
            <v>16119</v>
          </cell>
          <cell r="F16443" t="str">
            <v>CC-00727837</v>
          </cell>
          <cell r="J16443" t="str">
            <v>Complaint - Running With Problem</v>
          </cell>
          <cell r="R16443" t="str">
            <v>BSCS037449</v>
          </cell>
          <cell r="AB16443" t="str">
            <v>We visited site and found PLC not working so we change Standby PLC Sl no:- A26961  (OLD PLC SL. NO. A14062) after than start for check unit running well.</v>
          </cell>
        </row>
        <row r="16444">
          <cell r="A16444">
            <v>44842.4776851852</v>
          </cell>
          <cell r="B16444">
            <v>1649</v>
          </cell>
          <cell r="F16444" t="str">
            <v>CC-00727753</v>
          </cell>
          <cell r="J16444" t="str">
            <v>Sales Call</v>
          </cell>
          <cell r="R16444" t="str">
            <v>BUJD121019</v>
          </cell>
          <cell r="AB16444"/>
        </row>
        <row r="16445">
          <cell r="A16445">
            <v>44842.475960648102</v>
          </cell>
          <cell r="B16445">
            <v>490</v>
          </cell>
          <cell r="F16445" t="str">
            <v>CC-00727746</v>
          </cell>
          <cell r="J16445" t="str">
            <v>Sales Call</v>
          </cell>
          <cell r="R16445" t="str">
            <v>AUKD230777</v>
          </cell>
          <cell r="AB16445"/>
        </row>
        <row r="16446">
          <cell r="A16446">
            <v>44842.469930555599</v>
          </cell>
          <cell r="B16446">
            <v>493</v>
          </cell>
          <cell r="F16446" t="str">
            <v>CC-00727735</v>
          </cell>
          <cell r="J16446" t="str">
            <v>Sales Call</v>
          </cell>
          <cell r="R16446" t="str">
            <v>BUJD121040</v>
          </cell>
          <cell r="AB16446"/>
        </row>
        <row r="16447">
          <cell r="A16447">
            <v>44842.467141203699</v>
          </cell>
          <cell r="B16447">
            <v>1980</v>
          </cell>
          <cell r="F16447" t="str">
            <v>CC-00727728</v>
          </cell>
          <cell r="J16447" t="str">
            <v>Sales Call</v>
          </cell>
          <cell r="R16447" t="str">
            <v>BUKD162510</v>
          </cell>
          <cell r="AB16447"/>
        </row>
        <row r="16448">
          <cell r="A16448">
            <v>44842.463773148098</v>
          </cell>
          <cell r="B16448">
            <v>879</v>
          </cell>
          <cell r="F16448" t="str">
            <v>CC-00727720</v>
          </cell>
          <cell r="J16448" t="str">
            <v>Sales Call</v>
          </cell>
          <cell r="R16448" t="str">
            <v>BTDD120878</v>
          </cell>
          <cell r="AB16448"/>
        </row>
        <row r="16449">
          <cell r="A16449">
            <v>44841.530138888898</v>
          </cell>
          <cell r="B16449">
            <v>7650</v>
          </cell>
          <cell r="F16449" t="str">
            <v>CC-00726721</v>
          </cell>
          <cell r="J16449" t="str">
            <v>Complaint - Running With Problem</v>
          </cell>
          <cell r="R16449" t="str">
            <v>BSKD161477</v>
          </cell>
          <cell r="AB16449" t="str">
            <v>Attend the site and observe the unit problem found oil leakage through hose discharge near punched area so open the old discharge hose fitted the new model hose discharge.</v>
          </cell>
        </row>
        <row r="16450">
          <cell r="A16450">
            <v>44841.292164351798</v>
          </cell>
          <cell r="B16450">
            <v>20621</v>
          </cell>
          <cell r="F16450" t="str">
            <v>CC-00726306</v>
          </cell>
          <cell r="J16450" t="str">
            <v>Schedule Service - AMC</v>
          </cell>
          <cell r="R16450" t="str">
            <v>BQHS040705</v>
          </cell>
          <cell r="AB16450" t="str">
            <v>AMC visit already done on dated 10-09-2022 having call tracking number CC-00703432</v>
          </cell>
        </row>
        <row r="16451">
          <cell r="A16451">
            <v>44841.292025463001</v>
          </cell>
          <cell r="B16451">
            <v>18478</v>
          </cell>
          <cell r="F16451" t="str">
            <v>CC-00726305</v>
          </cell>
          <cell r="J16451" t="str">
            <v>Schedule Service - AMC</v>
          </cell>
          <cell r="R16451" t="str">
            <v>BQGS031413</v>
          </cell>
          <cell r="AB16451" t="str">
            <v>AMC Visit already done on dated 10-09-2022 having call tracking number CC-00703294</v>
          </cell>
        </row>
        <row r="16452">
          <cell r="A16452">
            <v>44841.282453703701</v>
          </cell>
          <cell r="B16452">
            <v>23420</v>
          </cell>
          <cell r="F16452" t="str">
            <v>CC-00726231</v>
          </cell>
          <cell r="J16452" t="str">
            <v>Schedule Service - AMC</v>
          </cell>
          <cell r="R16452" t="str">
            <v>BQES030978</v>
          </cell>
          <cell r="AB16452" t="str">
            <v>Today we attend the customer site for amc visit so check and found that compressor running ok and all parts working properly</v>
          </cell>
        </row>
        <row r="16453">
          <cell r="A16453">
            <v>44840.677789351903</v>
          </cell>
          <cell r="B16453">
            <v>1000</v>
          </cell>
          <cell r="F16453" t="str">
            <v>CC-00725989</v>
          </cell>
          <cell r="J16453" t="str">
            <v>Complaint - Running With Problem</v>
          </cell>
          <cell r="R16453" t="str">
            <v>BVJS047797</v>
          </cell>
          <cell r="AB16453" t="str">
            <v>Attend the site for plc not working so check and found PLC not working so change with standby plc and start the unit found ok. and sending defective plc for repairing.</v>
          </cell>
        </row>
        <row r="16454">
          <cell r="A16454">
            <v>44835.674826388902</v>
          </cell>
          <cell r="B16454">
            <v>767</v>
          </cell>
          <cell r="F16454" t="str">
            <v>CC-00723422</v>
          </cell>
          <cell r="J16454" t="str">
            <v>Sales Call</v>
          </cell>
          <cell r="R16454" t="str">
            <v>BULD121094</v>
          </cell>
          <cell r="AB16454" t="str">
            <v>Sales call carried out for HMR collection</v>
          </cell>
        </row>
        <row r="16455">
          <cell r="A16455">
            <v>44835.670277777797</v>
          </cell>
          <cell r="B16455">
            <v>1445</v>
          </cell>
          <cell r="F16455" t="str">
            <v>CC-00723404</v>
          </cell>
          <cell r="J16455" t="str">
            <v>Sales Call</v>
          </cell>
          <cell r="R16455" t="str">
            <v>BTHD120971</v>
          </cell>
          <cell r="AB16455" t="str">
            <v>Sales call carried out for HMR collection</v>
          </cell>
        </row>
        <row r="16456">
          <cell r="A16456">
            <v>44835.667500000003</v>
          </cell>
          <cell r="B16456">
            <v>3766</v>
          </cell>
          <cell r="F16456" t="str">
            <v>CC-00723400</v>
          </cell>
          <cell r="J16456" t="str">
            <v>Sales Call</v>
          </cell>
          <cell r="R16456" t="str">
            <v>BTEL160427</v>
          </cell>
          <cell r="AB16456" t="str">
            <v>Sales call carried out for HMR collection</v>
          </cell>
        </row>
        <row r="16457">
          <cell r="A16457">
            <v>44835.664803240703</v>
          </cell>
          <cell r="B16457">
            <v>5250</v>
          </cell>
          <cell r="F16457" t="str">
            <v>CC-00723396</v>
          </cell>
          <cell r="J16457" t="str">
            <v>Sales Call</v>
          </cell>
          <cell r="R16457" t="str">
            <v>BTGL160455</v>
          </cell>
          <cell r="AB16457" t="str">
            <v>Sales call carried out for HMR collection</v>
          </cell>
        </row>
        <row r="16458">
          <cell r="A16458">
            <v>44835.660081018497</v>
          </cell>
          <cell r="B16458">
            <v>467</v>
          </cell>
          <cell r="F16458" t="str">
            <v>CC-00723383</v>
          </cell>
          <cell r="J16458" t="str">
            <v>Sales Call</v>
          </cell>
          <cell r="R16458" t="str">
            <v>BTHD120963</v>
          </cell>
          <cell r="AB16458" t="str">
            <v>Sales call carried out for HMR collection</v>
          </cell>
        </row>
        <row r="16459">
          <cell r="A16459">
            <v>44835.652222222197</v>
          </cell>
          <cell r="B16459">
            <v>3040</v>
          </cell>
          <cell r="F16459" t="str">
            <v>CC-00723364</v>
          </cell>
          <cell r="J16459" t="str">
            <v>Sales Call</v>
          </cell>
          <cell r="R16459" t="str">
            <v>BUAD162625</v>
          </cell>
          <cell r="AB16459" t="str">
            <v>Sales call carried out for HMR collection</v>
          </cell>
        </row>
        <row r="16460">
          <cell r="A16460">
            <v>44835.648449074099</v>
          </cell>
          <cell r="B16460">
            <v>1300</v>
          </cell>
          <cell r="F16460" t="str">
            <v>CC-00723352</v>
          </cell>
          <cell r="J16460" t="str">
            <v>Sales Call</v>
          </cell>
          <cell r="R16460" t="str">
            <v>BUBD162649</v>
          </cell>
          <cell r="AB16460" t="str">
            <v>Sales call carried out for HMR collection</v>
          </cell>
        </row>
        <row r="16461">
          <cell r="A16461">
            <v>44835.645185185203</v>
          </cell>
          <cell r="B16461">
            <v>1050</v>
          </cell>
          <cell r="F16461" t="str">
            <v>CC-00723343</v>
          </cell>
          <cell r="J16461" t="str">
            <v>Sales Call</v>
          </cell>
          <cell r="R16461" t="str">
            <v>BUDD220683</v>
          </cell>
          <cell r="AB16461" t="str">
            <v>Sales call carried out for HMR collection</v>
          </cell>
        </row>
        <row r="16462">
          <cell r="A16462">
            <v>44835.642280092601</v>
          </cell>
          <cell r="B16462">
            <v>471</v>
          </cell>
          <cell r="F16462" t="str">
            <v>CC-00723335</v>
          </cell>
          <cell r="J16462" t="str">
            <v>Sales Call</v>
          </cell>
          <cell r="R16462" t="str">
            <v>BUFL152860</v>
          </cell>
          <cell r="AB16462" t="str">
            <v>Sales call carried out for HMR collection</v>
          </cell>
        </row>
        <row r="16463">
          <cell r="A16463">
            <v>44835.6394097222</v>
          </cell>
          <cell r="B16463">
            <v>560</v>
          </cell>
          <cell r="F16463" t="str">
            <v>CC-00723328</v>
          </cell>
          <cell r="J16463" t="str">
            <v>Sales Call</v>
          </cell>
          <cell r="R16463" t="str">
            <v>BUID162940</v>
          </cell>
          <cell r="AB16463" t="str">
            <v>Sales call carried out for HMR collection</v>
          </cell>
        </row>
        <row r="16464">
          <cell r="A16464">
            <v>44835.610706018502</v>
          </cell>
          <cell r="B16464">
            <v>529</v>
          </cell>
          <cell r="F16464" t="str">
            <v>CC-00723268</v>
          </cell>
          <cell r="J16464" t="str">
            <v>Sales Call</v>
          </cell>
          <cell r="R16464" t="str">
            <v>BULD162583</v>
          </cell>
          <cell r="AB16464" t="str">
            <v>Sales call carried out for hmr collection</v>
          </cell>
        </row>
        <row r="16465">
          <cell r="A16465">
            <v>44835.604513888902</v>
          </cell>
          <cell r="B16465">
            <v>680</v>
          </cell>
          <cell r="F16465" t="str">
            <v>CC-00723255</v>
          </cell>
          <cell r="J16465" t="str">
            <v>Sales Call</v>
          </cell>
          <cell r="R16465" t="str">
            <v>BULD162579</v>
          </cell>
          <cell r="AB16465" t="str">
            <v>Sales call carried out for hmr collection</v>
          </cell>
        </row>
        <row r="16466">
          <cell r="A16466">
            <v>44835.603599536997</v>
          </cell>
          <cell r="B16466">
            <v>1300</v>
          </cell>
          <cell r="F16466" t="str">
            <v>CC-00723251</v>
          </cell>
          <cell r="J16466" t="str">
            <v>Sales Call</v>
          </cell>
          <cell r="R16466" t="str">
            <v>BUED220691</v>
          </cell>
          <cell r="AB16466" t="str">
            <v>Sales call carried out for HMR collection</v>
          </cell>
        </row>
        <row r="16467">
          <cell r="A16467">
            <v>44835.603402777801</v>
          </cell>
          <cell r="B16467">
            <v>950</v>
          </cell>
          <cell r="F16467" t="str">
            <v>CC-00723250</v>
          </cell>
          <cell r="J16467" t="str">
            <v>Sales Call</v>
          </cell>
          <cell r="R16467" t="str">
            <v>BTID162377</v>
          </cell>
          <cell r="AB16467" t="str">
            <v>Sales call carried out for hmr collection</v>
          </cell>
        </row>
        <row r="16468">
          <cell r="A16468">
            <v>44835.599606481497</v>
          </cell>
          <cell r="B16468">
            <v>1260</v>
          </cell>
          <cell r="F16468" t="str">
            <v>CC-00723238</v>
          </cell>
          <cell r="J16468" t="str">
            <v>Sales Call</v>
          </cell>
          <cell r="R16468" t="str">
            <v>BTID162392</v>
          </cell>
          <cell r="AB16468" t="str">
            <v>Sales call carried out for hmr collection</v>
          </cell>
        </row>
        <row r="16469">
          <cell r="A16469">
            <v>44835.597430555601</v>
          </cell>
          <cell r="B16469">
            <v>700</v>
          </cell>
          <cell r="F16469" t="str">
            <v>CC-00723235</v>
          </cell>
          <cell r="J16469" t="str">
            <v>Sales Call</v>
          </cell>
          <cell r="R16469" t="str">
            <v>BUDD162719</v>
          </cell>
          <cell r="AB16469" t="str">
            <v>Sales call carried out for HMR collection</v>
          </cell>
        </row>
        <row r="16470">
          <cell r="A16470">
            <v>44835.5950578704</v>
          </cell>
          <cell r="B16470">
            <v>5701</v>
          </cell>
          <cell r="F16470" t="str">
            <v>CC-00723234</v>
          </cell>
          <cell r="J16470" t="str">
            <v>Sales Call</v>
          </cell>
          <cell r="R16470" t="str">
            <v>BTFD162244</v>
          </cell>
          <cell r="AB16470" t="str">
            <v>Sales call carried out for hmr collection</v>
          </cell>
        </row>
        <row r="16471">
          <cell r="A16471">
            <v>44835.592280092598</v>
          </cell>
          <cell r="B16471">
            <v>335</v>
          </cell>
          <cell r="F16471" t="str">
            <v>CC-00723228</v>
          </cell>
          <cell r="J16471" t="str">
            <v>Sales Call</v>
          </cell>
          <cell r="R16471" t="str">
            <v>BVJD162957</v>
          </cell>
          <cell r="AB16471" t="str">
            <v>Sales call carried out for HMR collection</v>
          </cell>
        </row>
        <row r="16472">
          <cell r="A16472">
            <v>44835.588425925896</v>
          </cell>
          <cell r="B16472">
            <v>470</v>
          </cell>
          <cell r="F16472" t="str">
            <v>CC-00723222</v>
          </cell>
          <cell r="J16472" t="str">
            <v>Sales Call</v>
          </cell>
          <cell r="R16472" t="str">
            <v>BUAD121111</v>
          </cell>
          <cell r="AB16472" t="str">
            <v>Sales call carried out for HMR collection</v>
          </cell>
        </row>
        <row r="16473">
          <cell r="A16473">
            <v>44835.588101851798</v>
          </cell>
          <cell r="B16473">
            <v>1040</v>
          </cell>
          <cell r="F16473" t="str">
            <v>CC-00723221</v>
          </cell>
          <cell r="J16473" t="str">
            <v>Sales Call</v>
          </cell>
          <cell r="R16473" t="str">
            <v>BTKD162083</v>
          </cell>
          <cell r="AB16473" t="str">
            <v>Sales call carried out for hmr collection</v>
          </cell>
        </row>
        <row r="16474">
          <cell r="A16474">
            <v>44835.5874652778</v>
          </cell>
          <cell r="B16474">
            <v>2638</v>
          </cell>
          <cell r="F16474" t="str">
            <v>CC-00723220</v>
          </cell>
          <cell r="J16474" t="str">
            <v>Sales Call</v>
          </cell>
          <cell r="R16474" t="str">
            <v>BTJD162016</v>
          </cell>
          <cell r="AB16474" t="str">
            <v>Sales call carried out for hmr collection</v>
          </cell>
        </row>
        <row r="16475">
          <cell r="A16475">
            <v>44835.583668981497</v>
          </cell>
          <cell r="B16475">
            <v>300</v>
          </cell>
          <cell r="F16475" t="str">
            <v>CC-00723217</v>
          </cell>
          <cell r="J16475" t="str">
            <v>Sales Call</v>
          </cell>
          <cell r="R16475" t="str">
            <v>BVKD163026</v>
          </cell>
          <cell r="AB16475" t="str">
            <v>Sales call carried out for HMR collection</v>
          </cell>
        </row>
        <row r="16476">
          <cell r="A16476">
            <v>44835.582800925898</v>
          </cell>
          <cell r="B16476">
            <v>4380</v>
          </cell>
          <cell r="F16476" t="str">
            <v>CC-00723216</v>
          </cell>
          <cell r="J16476" t="str">
            <v>Sales Call</v>
          </cell>
          <cell r="R16476" t="str">
            <v>BSAD230391</v>
          </cell>
          <cell r="AB16476" t="str">
            <v>Sales call carried out for hmr collection</v>
          </cell>
        </row>
        <row r="16477">
          <cell r="A16477">
            <v>44835.5803703704</v>
          </cell>
          <cell r="B16477">
            <v>496</v>
          </cell>
          <cell r="F16477" t="str">
            <v>CC-00723214</v>
          </cell>
          <cell r="J16477" t="str">
            <v>Sales Call</v>
          </cell>
          <cell r="R16477" t="str">
            <v>BVAD121386</v>
          </cell>
          <cell r="AB16477" t="str">
            <v>Sales call carried out for HMR collection</v>
          </cell>
        </row>
        <row r="16478">
          <cell r="A16478">
            <v>44835.578333333302</v>
          </cell>
          <cell r="B16478">
            <v>2935</v>
          </cell>
          <cell r="F16478" t="str">
            <v>CC-00723212</v>
          </cell>
          <cell r="J16478" t="str">
            <v>Sales Call</v>
          </cell>
          <cell r="R16478" t="str">
            <v>BSHD200586</v>
          </cell>
          <cell r="AB16478" t="str">
            <v>Sales call carried out for hmr collection</v>
          </cell>
        </row>
        <row r="16479">
          <cell r="A16479">
            <v>44835.577384259297</v>
          </cell>
          <cell r="B16479">
            <v>2350</v>
          </cell>
          <cell r="F16479" t="str">
            <v>CC-00723211</v>
          </cell>
          <cell r="J16479" t="str">
            <v>Sales Call</v>
          </cell>
          <cell r="R16479" t="str">
            <v>BUKD162537</v>
          </cell>
          <cell r="AB16479" t="str">
            <v>Sales call carried out for HMR collection</v>
          </cell>
        </row>
        <row r="16480">
          <cell r="A16480">
            <v>44835.557800925897</v>
          </cell>
          <cell r="B16480">
            <v>976</v>
          </cell>
          <cell r="F16480" t="str">
            <v>CC-00723187</v>
          </cell>
          <cell r="J16480" t="str">
            <v>Sales Call</v>
          </cell>
          <cell r="R16480" t="str">
            <v>BVLD163067</v>
          </cell>
          <cell r="AB16480" t="str">
            <v>Sales call carried out for hmr collection</v>
          </cell>
        </row>
        <row r="16481">
          <cell r="A16481">
            <v>44835.553124999999</v>
          </cell>
          <cell r="B16481">
            <v>1392</v>
          </cell>
          <cell r="F16481" t="str">
            <v>CC-00723180</v>
          </cell>
          <cell r="J16481" t="str">
            <v>Sales Call</v>
          </cell>
          <cell r="R16481" t="str">
            <v>BUID162953</v>
          </cell>
          <cell r="AB16481" t="str">
            <v>Sales call carried out for hmr collection</v>
          </cell>
        </row>
        <row r="16482">
          <cell r="A16482">
            <v>44835.5477777778</v>
          </cell>
          <cell r="B16482">
            <v>1577</v>
          </cell>
          <cell r="F16482" t="str">
            <v>CC-00723171</v>
          </cell>
          <cell r="J16482" t="str">
            <v>Sales Call</v>
          </cell>
          <cell r="R16482" t="str">
            <v>BUGD162852</v>
          </cell>
          <cell r="AB16482" t="str">
            <v>Sales call carried out for hmr collection</v>
          </cell>
        </row>
        <row r="16483">
          <cell r="A16483">
            <v>44835.542083333297</v>
          </cell>
          <cell r="B16483">
            <v>2884</v>
          </cell>
          <cell r="F16483" t="str">
            <v>CC-00723161</v>
          </cell>
          <cell r="J16483" t="str">
            <v>Sales Call</v>
          </cell>
          <cell r="R16483" t="str">
            <v>BUFD162814</v>
          </cell>
          <cell r="AB16483" t="str">
            <v>Sales call carried out for hmr collection</v>
          </cell>
        </row>
        <row r="16484">
          <cell r="A16484">
            <v>44835.537407407399</v>
          </cell>
          <cell r="B16484">
            <v>800</v>
          </cell>
          <cell r="F16484" t="str">
            <v>CC-00723149</v>
          </cell>
          <cell r="J16484" t="str">
            <v>Sales Call</v>
          </cell>
          <cell r="R16484" t="str">
            <v>BVLD163040</v>
          </cell>
          <cell r="AB16484" t="str">
            <v>Sales call carried out for HMR collection</v>
          </cell>
        </row>
        <row r="16485">
          <cell r="A16485">
            <v>44835.536886574097</v>
          </cell>
          <cell r="B16485">
            <v>3009</v>
          </cell>
          <cell r="F16485" t="str">
            <v>CC-00723148</v>
          </cell>
          <cell r="J16485" t="str">
            <v>Sales Call</v>
          </cell>
          <cell r="R16485" t="str">
            <v>BUCD162696</v>
          </cell>
          <cell r="AB16485" t="str">
            <v>Sales call carried out for hmr collection</v>
          </cell>
        </row>
        <row r="16486">
          <cell r="A16486">
            <v>44835.533726851798</v>
          </cell>
          <cell r="B16486">
            <v>1300</v>
          </cell>
          <cell r="F16486" t="str">
            <v>CC-00723139</v>
          </cell>
          <cell r="J16486" t="str">
            <v>Sales Call</v>
          </cell>
          <cell r="R16486" t="str">
            <v>BUGD162826</v>
          </cell>
          <cell r="AB16486" t="str">
            <v>Sales call carried out for HMR collection</v>
          </cell>
        </row>
        <row r="16487">
          <cell r="A16487">
            <v>44835.531365740702</v>
          </cell>
          <cell r="B16487">
            <v>3163</v>
          </cell>
          <cell r="F16487" t="str">
            <v>CC-00723134</v>
          </cell>
          <cell r="J16487" t="str">
            <v>Sales Call</v>
          </cell>
          <cell r="R16487" t="str">
            <v>BULD162568</v>
          </cell>
          <cell r="AB16487" t="str">
            <v>Sales call carried out for hmr collection</v>
          </cell>
        </row>
        <row r="16488">
          <cell r="A16488">
            <v>44835.529502314799</v>
          </cell>
          <cell r="B16488">
            <v>1400</v>
          </cell>
          <cell r="F16488" t="str">
            <v>CC-00723125</v>
          </cell>
          <cell r="J16488" t="str">
            <v>Sales Call</v>
          </cell>
          <cell r="R16488" t="str">
            <v>BUJD162460</v>
          </cell>
          <cell r="AB16488" t="str">
            <v>Sales call carried out for HMR collection</v>
          </cell>
        </row>
        <row r="16489">
          <cell r="A16489">
            <v>44835.526481481502</v>
          </cell>
          <cell r="B16489">
            <v>5240</v>
          </cell>
          <cell r="F16489" t="str">
            <v>CC-00723112</v>
          </cell>
          <cell r="J16489" t="str">
            <v>Sales Call</v>
          </cell>
          <cell r="R16489" t="str">
            <v>BTGD162289</v>
          </cell>
          <cell r="AB16489" t="str">
            <v>Sales call carried out for HMR collection</v>
          </cell>
        </row>
        <row r="16490">
          <cell r="A16490">
            <v>44835.526377314804</v>
          </cell>
          <cell r="B16490">
            <v>5120</v>
          </cell>
          <cell r="F16490" t="str">
            <v>CC-00723110</v>
          </cell>
          <cell r="J16490" t="str">
            <v>Sales Call</v>
          </cell>
          <cell r="R16490" t="str">
            <v>BULD162559</v>
          </cell>
          <cell r="AB16490" t="str">
            <v>Sales call carried out for hmr collection</v>
          </cell>
        </row>
        <row r="16491">
          <cell r="A16491">
            <v>44835.521076388897</v>
          </cell>
          <cell r="B16491"/>
          <cell r="F16491" t="str">
            <v>CC-00723104</v>
          </cell>
          <cell r="J16491" t="str">
            <v>Complaint - Running With Problem</v>
          </cell>
          <cell r="R16491" t="str">
            <v>EVLL062069</v>
          </cell>
          <cell r="AB16491"/>
        </row>
        <row r="16492">
          <cell r="A16492">
            <v>44835.516909722202</v>
          </cell>
          <cell r="B16492">
            <v>2990</v>
          </cell>
          <cell r="F16492" t="str">
            <v>CC-00723098</v>
          </cell>
          <cell r="J16492" t="str">
            <v>Sales Call</v>
          </cell>
          <cell r="R16492" t="str">
            <v>BULD162561</v>
          </cell>
          <cell r="AB16492" t="str">
            <v>Sales call carried out for hmr collection</v>
          </cell>
        </row>
        <row r="16493">
          <cell r="A16493">
            <v>44835.516423611101</v>
          </cell>
          <cell r="B16493">
            <v>3690</v>
          </cell>
          <cell r="F16493" t="str">
            <v>CC-00723096</v>
          </cell>
          <cell r="J16493" t="str">
            <v>Sales Call</v>
          </cell>
          <cell r="R16493" t="str">
            <v>BSKD161462</v>
          </cell>
          <cell r="AB16493" t="str">
            <v>Sales call carried out for HMR collection</v>
          </cell>
        </row>
        <row r="16494">
          <cell r="A16494">
            <v>44835.510682870401</v>
          </cell>
          <cell r="B16494">
            <v>4562</v>
          </cell>
          <cell r="F16494" t="str">
            <v>CC-00723084</v>
          </cell>
          <cell r="J16494" t="str">
            <v>Sales Call</v>
          </cell>
          <cell r="R16494" t="str">
            <v>BTED200706</v>
          </cell>
          <cell r="AB16494" t="str">
            <v>Sales call carried out for HMR collection</v>
          </cell>
        </row>
        <row r="16495">
          <cell r="A16495">
            <v>44835.510138888902</v>
          </cell>
          <cell r="B16495">
            <v>2200</v>
          </cell>
          <cell r="F16495" t="str">
            <v>CC-00723081</v>
          </cell>
          <cell r="J16495" t="str">
            <v>Sales Call</v>
          </cell>
          <cell r="R16495" t="str">
            <v>BUID162912</v>
          </cell>
          <cell r="AB16495" t="str">
            <v>Sales call carried out for HMR collection</v>
          </cell>
        </row>
        <row r="16496">
          <cell r="A16496">
            <v>44835.505891203698</v>
          </cell>
          <cell r="B16496">
            <v>2620</v>
          </cell>
          <cell r="F16496" t="str">
            <v>CC-00723068</v>
          </cell>
          <cell r="J16496" t="str">
            <v>Sales Call</v>
          </cell>
          <cell r="R16496" t="str">
            <v>BUAD162630</v>
          </cell>
          <cell r="AB16496" t="str">
            <v>Sales call carried out for HMR collection</v>
          </cell>
        </row>
        <row r="16497">
          <cell r="A16497">
            <v>44835.502662036997</v>
          </cell>
          <cell r="B16497">
            <v>5050</v>
          </cell>
          <cell r="F16497" t="str">
            <v>CC-00723058</v>
          </cell>
          <cell r="J16497" t="str">
            <v>Sales Call</v>
          </cell>
          <cell r="R16497" t="str">
            <v>BULD162577</v>
          </cell>
          <cell r="AB16497" t="str">
            <v>Sales call carried out for HMR collection</v>
          </cell>
        </row>
        <row r="16498">
          <cell r="A16498">
            <v>44835.502442129597</v>
          </cell>
          <cell r="B16498">
            <v>3565</v>
          </cell>
          <cell r="F16498" t="str">
            <v>CC-00723056</v>
          </cell>
          <cell r="J16498" t="str">
            <v>Sales Call</v>
          </cell>
          <cell r="R16498" t="str">
            <v>BTDD162192</v>
          </cell>
          <cell r="AB16498" t="str">
            <v>Sales call carried our for hmr collection</v>
          </cell>
        </row>
        <row r="16499">
          <cell r="A16499">
            <v>44835.499305555597</v>
          </cell>
          <cell r="B16499">
            <v>4770</v>
          </cell>
          <cell r="F16499" t="str">
            <v>CC-00723046</v>
          </cell>
          <cell r="J16499" t="str">
            <v>Sales Call</v>
          </cell>
          <cell r="R16499" t="str">
            <v>BUKD162535</v>
          </cell>
          <cell r="AB16499" t="str">
            <v>Sales call carried out for HMR collection</v>
          </cell>
        </row>
        <row r="16500">
          <cell r="A16500">
            <v>44835.495995370402</v>
          </cell>
          <cell r="B16500">
            <v>1400</v>
          </cell>
          <cell r="F16500" t="str">
            <v>CC-00723043</v>
          </cell>
          <cell r="J16500" t="str">
            <v>Sales Call</v>
          </cell>
          <cell r="R16500" t="str">
            <v>BUAL160594</v>
          </cell>
          <cell r="AB16500" t="str">
            <v>Sales call carried out for HMR collection</v>
          </cell>
        </row>
        <row r="16501">
          <cell r="A16501">
            <v>44835.493194444403</v>
          </cell>
          <cell r="B16501">
            <v>4754</v>
          </cell>
          <cell r="F16501" t="str">
            <v>CC-00723031</v>
          </cell>
          <cell r="J16501" t="str">
            <v>Sales Call</v>
          </cell>
          <cell r="R16501" t="str">
            <v>BTFD162243</v>
          </cell>
          <cell r="AB16501" t="str">
            <v>Sales call carried our for hmr collection</v>
          </cell>
        </row>
        <row r="16502">
          <cell r="A16502">
            <v>44835.4923263889</v>
          </cell>
          <cell r="B16502">
            <v>5870</v>
          </cell>
          <cell r="F16502" t="str">
            <v>CC-00723029</v>
          </cell>
          <cell r="J16502" t="str">
            <v>Sales Call</v>
          </cell>
          <cell r="R16502" t="str">
            <v>BTDD162186</v>
          </cell>
          <cell r="AB16502" t="str">
            <v>Sales call carried out for HMR collection</v>
          </cell>
        </row>
        <row r="16503">
          <cell r="A16503">
            <v>44835.488645833299</v>
          </cell>
          <cell r="B16503">
            <v>4800</v>
          </cell>
          <cell r="F16503" t="str">
            <v>CC-00723019</v>
          </cell>
          <cell r="J16503" t="str">
            <v>Sales Call</v>
          </cell>
          <cell r="R16503" t="str">
            <v>BTED162231</v>
          </cell>
          <cell r="AB16503" t="str">
            <v>Sales call carried out for HMR collection</v>
          </cell>
        </row>
        <row r="16504">
          <cell r="A16504">
            <v>44835.485393518502</v>
          </cell>
          <cell r="B16504">
            <v>4961</v>
          </cell>
          <cell r="F16504" t="str">
            <v>CC-00723007</v>
          </cell>
          <cell r="J16504" t="str">
            <v>Sales Call</v>
          </cell>
          <cell r="R16504" t="str">
            <v>BTED162217</v>
          </cell>
          <cell r="AB16504" t="str">
            <v>Sales call carried our for hmr collection</v>
          </cell>
        </row>
        <row r="16505">
          <cell r="A16505">
            <v>44835.479074074101</v>
          </cell>
          <cell r="B16505">
            <v>1753</v>
          </cell>
          <cell r="F16505" t="str">
            <v>CC-00722986</v>
          </cell>
          <cell r="J16505" t="str">
            <v>Sales Call</v>
          </cell>
          <cell r="R16505" t="str">
            <v>BTGD162296</v>
          </cell>
          <cell r="AB16505" t="str">
            <v>Sales call carried out for hmr collection</v>
          </cell>
        </row>
        <row r="16506">
          <cell r="A16506">
            <v>44834.677974537</v>
          </cell>
          <cell r="B16506">
            <v>300</v>
          </cell>
          <cell r="F16506" t="str">
            <v>CC-00722351</v>
          </cell>
          <cell r="J16506" t="str">
            <v>Sales Call</v>
          </cell>
          <cell r="R16506" t="str">
            <v>BQKD200046</v>
          </cell>
          <cell r="AB16506" t="str">
            <v>Sales call carried out for HMR collection</v>
          </cell>
        </row>
        <row r="16507">
          <cell r="A16507">
            <v>44834.675115740698</v>
          </cell>
          <cell r="B16507">
            <v>0</v>
          </cell>
          <cell r="F16507" t="str">
            <v>CC-00722338</v>
          </cell>
          <cell r="J16507" t="str">
            <v>Sales Call</v>
          </cell>
          <cell r="R16507" t="str">
            <v>BSJD120492</v>
          </cell>
          <cell r="AB16507" t="str">
            <v>Sale call carried out for HMR collection</v>
          </cell>
        </row>
        <row r="16508">
          <cell r="A16508">
            <v>44834.672500000001</v>
          </cell>
          <cell r="B16508">
            <v>0</v>
          </cell>
          <cell r="F16508" t="str">
            <v>CC-00722327</v>
          </cell>
          <cell r="J16508" t="str">
            <v>Sales Call</v>
          </cell>
          <cell r="R16508" t="str">
            <v>BLGL160217</v>
          </cell>
          <cell r="AB16508" t="str">
            <v>Sales Call carried out for HMR collection</v>
          </cell>
        </row>
        <row r="16509">
          <cell r="A16509">
            <v>44834.667071759301</v>
          </cell>
          <cell r="B16509">
            <v>320</v>
          </cell>
          <cell r="F16509" t="str">
            <v>CC-00722307</v>
          </cell>
          <cell r="J16509" t="str">
            <v>Sales Call</v>
          </cell>
          <cell r="R16509" t="str">
            <v>BRHD120445</v>
          </cell>
          <cell r="AB16509" t="str">
            <v>Sales call carried out for HMR collection</v>
          </cell>
        </row>
        <row r="16510">
          <cell r="A16510">
            <v>44834.665104166699</v>
          </cell>
          <cell r="B16510">
            <v>1493</v>
          </cell>
          <cell r="F16510" t="str">
            <v>CC-00722294</v>
          </cell>
          <cell r="J16510" t="str">
            <v>Sales Call</v>
          </cell>
          <cell r="R16510" t="str">
            <v>BSEL152198</v>
          </cell>
          <cell r="AB16510" t="str">
            <v>Sales call carried out for HMR collection</v>
          </cell>
        </row>
        <row r="16511">
          <cell r="A16511">
            <v>44834.661851851903</v>
          </cell>
          <cell r="B16511">
            <v>0</v>
          </cell>
          <cell r="F16511" t="str">
            <v>CC-00722283</v>
          </cell>
          <cell r="J16511" t="str">
            <v>Sales Call</v>
          </cell>
          <cell r="R16511" t="str">
            <v>GOCD160022</v>
          </cell>
          <cell r="AB16511" t="str">
            <v>Sales Call carried out for HMR collection</v>
          </cell>
        </row>
        <row r="16512">
          <cell r="A16512">
            <v>44834.657812500001</v>
          </cell>
          <cell r="B16512">
            <v>4600</v>
          </cell>
          <cell r="F16512" t="str">
            <v>CC-00722266</v>
          </cell>
          <cell r="J16512" t="str">
            <v>Sales Call</v>
          </cell>
          <cell r="R16512" t="str">
            <v>BRKD120212</v>
          </cell>
          <cell r="AB16512" t="str">
            <v>Sales call carried out for HMR collection</v>
          </cell>
        </row>
        <row r="16513">
          <cell r="A16513">
            <v>44834.654189814799</v>
          </cell>
          <cell r="B16513">
            <v>1</v>
          </cell>
          <cell r="F16513" t="str">
            <v>CC-00722258</v>
          </cell>
          <cell r="J16513" t="str">
            <v>Sales Call</v>
          </cell>
          <cell r="R16513" t="str">
            <v>BSKD120524</v>
          </cell>
          <cell r="AB16513" t="str">
            <v>Sales Call done for HMR collection</v>
          </cell>
        </row>
        <row r="16514">
          <cell r="A16514">
            <v>44834.567719907398</v>
          </cell>
          <cell r="B16514">
            <v>1310</v>
          </cell>
          <cell r="F16514" t="str">
            <v>CC-00721978</v>
          </cell>
          <cell r="J16514" t="str">
            <v>Complaint - Running With Problem</v>
          </cell>
          <cell r="R16514" t="str">
            <v>BUAD162634</v>
          </cell>
          <cell r="AB16514" t="str">
            <v>Attend the site for issue line pressure drop during drilling time so observe the unit during drilling condition found line pressure 170 psi so check mpv valve found no leakage, check service line hoses air  leakage not found, during basic check unit is running satisfactory condition after then check mast site rotation motor found air seal damage so operator replace the air seal after then check the unit found drilling time line pressure 185 psi so replace the hammer by new one found line pressure 200 psi at 1550 drilling rpm now unit is running in proper condition.</v>
          </cell>
        </row>
        <row r="16515">
          <cell r="A16515">
            <v>44834.4454513889</v>
          </cell>
          <cell r="B16515">
            <v>1795</v>
          </cell>
          <cell r="F16515" t="str">
            <v>CC-00721613</v>
          </cell>
          <cell r="J16515" t="str">
            <v>Complaint - Running With Problem</v>
          </cell>
          <cell r="R16515" t="str">
            <v>BTHD162350</v>
          </cell>
          <cell r="AB16515" t="str">
            <v>Clean return line hose and return line strainer , open mpv kit clean it gently and refitted the same, clean both actuator assembly and refitted the same, clean pressure regulator assembly. Topped up compressor oil 8 litres.</v>
          </cell>
        </row>
        <row r="16516">
          <cell r="A16516">
            <v>44833.700763888897</v>
          </cell>
          <cell r="B16516">
            <v>727</v>
          </cell>
          <cell r="F16516" t="str">
            <v>CC-00721166</v>
          </cell>
          <cell r="J16516" t="str">
            <v>Complaint - Running With Problem</v>
          </cell>
          <cell r="R16516" t="str">
            <v>EVJS037006</v>
          </cell>
          <cell r="AB16516" t="str">
            <v>We visited site and change servomax MCCB Outer range 280 to 400 amps because MCCB One point burned. After than start for check unit running well.</v>
          </cell>
        </row>
        <row r="16517">
          <cell r="A16517">
            <v>44833.688032407401</v>
          </cell>
          <cell r="B16517">
            <v>2864</v>
          </cell>
          <cell r="F16517" t="str">
            <v>CC-00721123</v>
          </cell>
          <cell r="J16517" t="str">
            <v>General Service</v>
          </cell>
          <cell r="R16517" t="str">
            <v>BTEC378588</v>
          </cell>
          <cell r="AB16517" t="str">
            <v>General visit done</v>
          </cell>
        </row>
        <row r="16518">
          <cell r="A16518">
            <v>44833.593101851897</v>
          </cell>
          <cell r="B16518">
            <v>3201</v>
          </cell>
          <cell r="F16518" t="str">
            <v>CC-00720870</v>
          </cell>
          <cell r="J16518" t="str">
            <v>Sales Call</v>
          </cell>
          <cell r="R16518" t="str">
            <v>BQGD160315</v>
          </cell>
          <cell r="AB16518" t="str">
            <v>Sales call carried out for hmr collection</v>
          </cell>
        </row>
        <row r="16519">
          <cell r="A16519">
            <v>44833.531076388899</v>
          </cell>
          <cell r="B16519">
            <v>37580</v>
          </cell>
          <cell r="F16519" t="str">
            <v>CC-00720703</v>
          </cell>
          <cell r="J16519" t="str">
            <v>Schedule Service</v>
          </cell>
          <cell r="R16519" t="str">
            <v>BLGS040582</v>
          </cell>
          <cell r="AB16519" t="str">
            <v>change parts 1 air filter 2 oil filter now machine running ok</v>
          </cell>
        </row>
        <row r="16520">
          <cell r="A16520">
            <v>44833.5296759259</v>
          </cell>
          <cell r="B16520">
            <v>48928</v>
          </cell>
          <cell r="F16520" t="str">
            <v>CC-00720695</v>
          </cell>
          <cell r="J16520" t="str">
            <v>Schedule Service</v>
          </cell>
          <cell r="R16520" t="str">
            <v>BILS030211</v>
          </cell>
          <cell r="AB16520" t="str">
            <v>change parts 1 air filter 2 oil filter 3 drive coupling element now machine running ok</v>
          </cell>
        </row>
        <row r="16521">
          <cell r="A16521">
            <v>44833.460069444402</v>
          </cell>
          <cell r="B16521">
            <v>400</v>
          </cell>
          <cell r="F16521" t="str">
            <v>CC-00720386</v>
          </cell>
          <cell r="J16521" t="str">
            <v>Sales Call</v>
          </cell>
          <cell r="R16521" t="str">
            <v>BTGD120943</v>
          </cell>
          <cell r="AB16521" t="str">
            <v>SALES CALL CARRIED OUT FOR HMR COLLECTION</v>
          </cell>
        </row>
        <row r="16522">
          <cell r="A16522">
            <v>44832.752407407403</v>
          </cell>
          <cell r="B16522">
            <v>3000</v>
          </cell>
          <cell r="F16522" t="str">
            <v>CC-00719996</v>
          </cell>
          <cell r="J16522" t="str">
            <v>Schedule Service</v>
          </cell>
          <cell r="R16522" t="str">
            <v>BUCD162696</v>
          </cell>
          <cell r="AB16522" t="str">
            <v>Over all drain oil from tank and oil cooler 37 litres, After then replace oil filter 90 lpm 2nos., air filter kit engine and compressor both side, replaced separator element filter.</v>
          </cell>
        </row>
        <row r="16523">
          <cell r="A16523">
            <v>44832.681273148097</v>
          </cell>
          <cell r="B16523">
            <v>0</v>
          </cell>
          <cell r="F16523" t="str">
            <v>CC-00719834</v>
          </cell>
          <cell r="J16523" t="str">
            <v>Sales Call</v>
          </cell>
          <cell r="R16523" t="str">
            <v>BSKD120520</v>
          </cell>
          <cell r="AB16523" t="str">
            <v>Sales call carried out for HMR collection</v>
          </cell>
        </row>
        <row r="16524">
          <cell r="A16524">
            <v>44832.678229166697</v>
          </cell>
          <cell r="B16524">
            <v>120</v>
          </cell>
          <cell r="F16524" t="str">
            <v>CC-00719821</v>
          </cell>
          <cell r="J16524" t="str">
            <v>Sales Call</v>
          </cell>
          <cell r="R16524" t="str">
            <v>BSKD120521</v>
          </cell>
          <cell r="AB16524" t="str">
            <v>Sales call carried out for HMR collection</v>
          </cell>
        </row>
        <row r="16525">
          <cell r="A16525">
            <v>44832.675972222198</v>
          </cell>
          <cell r="B16525">
            <v>379</v>
          </cell>
          <cell r="F16525" t="str">
            <v>CC-00719815</v>
          </cell>
          <cell r="J16525" t="str">
            <v>Sales Call</v>
          </cell>
          <cell r="R16525" t="str">
            <v>BSKD120522</v>
          </cell>
          <cell r="AB16525" t="str">
            <v>Sales call carried out for HMR collection</v>
          </cell>
        </row>
        <row r="16526">
          <cell r="A16526">
            <v>44832.672349537002</v>
          </cell>
          <cell r="B16526">
            <v>379</v>
          </cell>
          <cell r="F16526" t="str">
            <v>CC-00719803</v>
          </cell>
          <cell r="J16526" t="str">
            <v>Sales Call</v>
          </cell>
          <cell r="R16526" t="str">
            <v>BSKD120522</v>
          </cell>
          <cell r="AB16526" t="str">
            <v>Sales call carried out for HMR collection</v>
          </cell>
        </row>
        <row r="16527">
          <cell r="A16527">
            <v>44832.599050925899</v>
          </cell>
          <cell r="B16527">
            <v>1550</v>
          </cell>
          <cell r="F16527" t="str">
            <v>CC-00719625</v>
          </cell>
          <cell r="J16527" t="str">
            <v>Sales Call</v>
          </cell>
          <cell r="R16527" t="str">
            <v>BQDD160168</v>
          </cell>
          <cell r="AB16527" t="str">
            <v>Sales call carried out for HMR collection</v>
          </cell>
        </row>
        <row r="16528">
          <cell r="A16528">
            <v>44832.594050925902</v>
          </cell>
          <cell r="B16528">
            <v>6962</v>
          </cell>
          <cell r="F16528" t="str">
            <v>CC-00719605</v>
          </cell>
          <cell r="J16528" t="str">
            <v>Sales Call</v>
          </cell>
          <cell r="R16528" t="str">
            <v>BMED200254</v>
          </cell>
          <cell r="AB16528" t="str">
            <v>Sales call carried out for hmr collection</v>
          </cell>
        </row>
        <row r="16529">
          <cell r="A16529">
            <v>44832.592141203699</v>
          </cell>
          <cell r="B16529">
            <v>0</v>
          </cell>
          <cell r="F16529" t="str">
            <v>CC-00719600</v>
          </cell>
          <cell r="J16529" t="str">
            <v>Commissioning</v>
          </cell>
          <cell r="R16529" t="str">
            <v>DVBL153138</v>
          </cell>
          <cell r="AB16529" t="str">
            <v>Commissioning done on dated 28-09-2022</v>
          </cell>
        </row>
        <row r="16530">
          <cell r="A16530">
            <v>44832.584432870397</v>
          </cell>
          <cell r="B16530">
            <v>0</v>
          </cell>
          <cell r="F16530" t="str">
            <v>CC-00719591</v>
          </cell>
          <cell r="J16530" t="str">
            <v>Sales Call</v>
          </cell>
          <cell r="R16530" t="str">
            <v>BLGL160201</v>
          </cell>
          <cell r="AB16530" t="str">
            <v>Sales call carried out for hmr collection</v>
          </cell>
        </row>
        <row r="16531">
          <cell r="A16531">
            <v>44832.529340277797</v>
          </cell>
          <cell r="B16531">
            <v>0</v>
          </cell>
          <cell r="F16531" t="str">
            <v>CC-00719488</v>
          </cell>
          <cell r="J16531" t="str">
            <v>Sales Call</v>
          </cell>
          <cell r="R16531" t="str">
            <v>BSFD161833</v>
          </cell>
          <cell r="AB16531" t="str">
            <v>Sales call carried out for hmr collection</v>
          </cell>
        </row>
        <row r="16532">
          <cell r="A16532">
            <v>44832.515775462998</v>
          </cell>
          <cell r="B16532">
            <v>0</v>
          </cell>
          <cell r="F16532" t="str">
            <v>CC-00719450</v>
          </cell>
          <cell r="J16532" t="str">
            <v>Sales Call</v>
          </cell>
          <cell r="R16532" t="str">
            <v>GPBD160107</v>
          </cell>
          <cell r="AB16532" t="str">
            <v>sales call carried out for hmr collection</v>
          </cell>
        </row>
        <row r="16533">
          <cell r="A16533">
            <v>44832.513368055603</v>
          </cell>
          <cell r="B16533">
            <v>23123</v>
          </cell>
          <cell r="F16533" t="str">
            <v>CC-00719443</v>
          </cell>
          <cell r="J16533" t="str">
            <v>Schedule Service</v>
          </cell>
          <cell r="R16533" t="str">
            <v>GPLS030458</v>
          </cell>
          <cell r="AB16533" t="str">
            <v>Today we attend the site for general service so we change parts 1 air filter 2 oil filter 3 oil now machine running ok</v>
          </cell>
        </row>
        <row r="16534">
          <cell r="A16534">
            <v>44832.481574074103</v>
          </cell>
          <cell r="B16534">
            <v>2461</v>
          </cell>
          <cell r="F16534" t="str">
            <v>CC-00719347</v>
          </cell>
          <cell r="J16534" t="str">
            <v>Sales Call</v>
          </cell>
          <cell r="R16534" t="str">
            <v>BRJD160598</v>
          </cell>
          <cell r="AB16534" t="str">
            <v>Sales call carried out for hmr collection</v>
          </cell>
        </row>
        <row r="16535">
          <cell r="A16535">
            <v>44832.448437500003</v>
          </cell>
          <cell r="B16535">
            <v>3865</v>
          </cell>
          <cell r="F16535" t="str">
            <v>CC-00719235</v>
          </cell>
          <cell r="J16535" t="str">
            <v>Schedule Service</v>
          </cell>
          <cell r="R16535" t="str">
            <v>BQHC371278</v>
          </cell>
          <cell r="AB16535" t="str">
            <v>change the parts are 1- Air filter,2-Oil filter,3-Oilxd after than start for check unit running well.</v>
          </cell>
        </row>
        <row r="16536">
          <cell r="A16536">
            <v>44832.291909722197</v>
          </cell>
          <cell r="B16536">
            <v>75</v>
          </cell>
          <cell r="F16536" t="str">
            <v>CC-00719082</v>
          </cell>
          <cell r="J16536" t="str">
            <v>General Service</v>
          </cell>
          <cell r="R16536" t="str">
            <v>BUCS046101</v>
          </cell>
          <cell r="AB16536" t="str">
            <v>AMC visit done so check air filter, oil filter, separator found ok, check oil level found ok</v>
          </cell>
        </row>
        <row r="16537">
          <cell r="A16537">
            <v>44831.712025462999</v>
          </cell>
          <cell r="B16537">
            <v>0</v>
          </cell>
          <cell r="F16537" t="str">
            <v>CC-00718705</v>
          </cell>
          <cell r="J16537" t="str">
            <v>Commissioning</v>
          </cell>
          <cell r="R16537" t="str">
            <v>SN22T000971</v>
          </cell>
          <cell r="AB16537" t="str">
            <v>Commissioning done on dated 27-09-2022</v>
          </cell>
        </row>
        <row r="16538">
          <cell r="A16538">
            <v>44831.707662036999</v>
          </cell>
          <cell r="B16538">
            <v>1</v>
          </cell>
          <cell r="F16538" t="str">
            <v>CC-00718693</v>
          </cell>
          <cell r="J16538" t="str">
            <v>Commissioning</v>
          </cell>
          <cell r="R16538" t="str">
            <v>BVAC375345</v>
          </cell>
          <cell r="AB16538" t="str">
            <v>Commissioning done on dated 27-09-2022</v>
          </cell>
        </row>
        <row r="16539">
          <cell r="A16539">
            <v>44831.665023148104</v>
          </cell>
          <cell r="B16539">
            <v>4550</v>
          </cell>
          <cell r="F16539" t="str">
            <v>CC-00718569</v>
          </cell>
          <cell r="J16539" t="str">
            <v>Schedule Service</v>
          </cell>
          <cell r="R16539" t="str">
            <v>BTED200706</v>
          </cell>
          <cell r="AB16539" t="str">
            <v>REPLACE AIR FILTER, OIL FILTER AND  OIL</v>
          </cell>
        </row>
        <row r="16540">
          <cell r="A16540">
            <v>44831.576180555603</v>
          </cell>
          <cell r="B16540">
            <v>14178</v>
          </cell>
          <cell r="F16540" t="str">
            <v>CC-00718351</v>
          </cell>
          <cell r="J16540" t="str">
            <v>General Service</v>
          </cell>
          <cell r="R16540" t="str">
            <v>BRES034488</v>
          </cell>
          <cell r="AB16540" t="str">
            <v>General visit done</v>
          </cell>
        </row>
        <row r="16541">
          <cell r="A16541">
            <v>44831.574756944399</v>
          </cell>
          <cell r="B16541">
            <v>7403</v>
          </cell>
          <cell r="F16541" t="str">
            <v>CC-00718347</v>
          </cell>
          <cell r="J16541" t="str">
            <v>General Service</v>
          </cell>
          <cell r="R16541" t="str">
            <v>BRJC371698</v>
          </cell>
          <cell r="AB16541" t="str">
            <v>General visit done</v>
          </cell>
        </row>
        <row r="16542">
          <cell r="A16542">
            <v>44831.572939814803</v>
          </cell>
          <cell r="B16542">
            <v>26</v>
          </cell>
          <cell r="F16542" t="str">
            <v>CC-00718345</v>
          </cell>
          <cell r="J16542" t="str">
            <v>General Service</v>
          </cell>
          <cell r="R16542" t="str">
            <v>CQJS380001</v>
          </cell>
          <cell r="AB16542" t="str">
            <v>General visit done</v>
          </cell>
        </row>
        <row r="16543">
          <cell r="A16543">
            <v>44831.571354166699</v>
          </cell>
          <cell r="B16543">
            <v>10804</v>
          </cell>
          <cell r="F16543" t="str">
            <v>CC-00718343</v>
          </cell>
          <cell r="J16543" t="str">
            <v>General Service</v>
          </cell>
          <cell r="R16543" t="str">
            <v>BTLS044130</v>
          </cell>
          <cell r="AB16543" t="str">
            <v>General visit done</v>
          </cell>
        </row>
        <row r="16544">
          <cell r="A16544">
            <v>44830.704398148097</v>
          </cell>
          <cell r="B16544">
            <v>8210</v>
          </cell>
          <cell r="F16544" t="str">
            <v>CC-00717642</v>
          </cell>
          <cell r="J16544" t="str">
            <v>Complaint - Running With Problem</v>
          </cell>
          <cell r="R16544" t="str">
            <v>BTDD162169</v>
          </cell>
          <cell r="AB16544" t="str">
            <v>Attend the site and inspect the problem found unit is not starting through starter push button so check all wiring harness terminal found in ok condition, check key switch and starter push button wire tightness found in ok connection after then check charging alternator connection found one wire in open condition</v>
          </cell>
        </row>
        <row r="16545">
          <cell r="A16545">
            <v>44830.699537036999</v>
          </cell>
          <cell r="B16545">
            <v>30863</v>
          </cell>
          <cell r="F16545" t="str">
            <v>CC-00717630</v>
          </cell>
          <cell r="J16545" t="str">
            <v>Schedule Service</v>
          </cell>
          <cell r="R16545" t="str">
            <v>BPCS030196</v>
          </cell>
          <cell r="AB16545" t="str">
            <v>Today we attend the customer site for general service so we change parts 1 separator 2 oil now machine running ok</v>
          </cell>
        </row>
        <row r="16546">
          <cell r="A16546">
            <v>44830.650451388901</v>
          </cell>
          <cell r="B16546">
            <v>8490</v>
          </cell>
          <cell r="F16546" t="str">
            <v>CC-00717471</v>
          </cell>
          <cell r="J16546" t="str">
            <v>Complaint - Running With Problem</v>
          </cell>
          <cell r="R16546" t="str">
            <v>BTLS039748</v>
          </cell>
          <cell r="AB16546" t="str">
            <v>we checked and found abnormal noise coming from airend so we checked and found metal particles in oil</v>
          </cell>
        </row>
        <row r="16547">
          <cell r="A16547">
            <v>44830.648263888899</v>
          </cell>
          <cell r="B16547">
            <v>7913</v>
          </cell>
          <cell r="F16547" t="str">
            <v>CC-00717466</v>
          </cell>
          <cell r="J16547" t="str">
            <v>General Service</v>
          </cell>
          <cell r="R16547" t="str">
            <v>BTLS039851</v>
          </cell>
          <cell r="AB16547" t="str">
            <v>We checked and found unit running well.</v>
          </cell>
        </row>
        <row r="16548">
          <cell r="A16548">
            <v>44830.646307870396</v>
          </cell>
          <cell r="B16548">
            <v>7656</v>
          </cell>
          <cell r="F16548" t="str">
            <v>CC-00717457</v>
          </cell>
          <cell r="J16548" t="str">
            <v>General Service</v>
          </cell>
          <cell r="R16548" t="str">
            <v>BTLS039719</v>
          </cell>
          <cell r="AB16548" t="str">
            <v>We checked and found unit running well but service time near of service please arrange all service kit.</v>
          </cell>
        </row>
        <row r="16549">
          <cell r="A16549">
            <v>44830.6413425926</v>
          </cell>
          <cell r="B16549">
            <v>8702</v>
          </cell>
          <cell r="F16549" t="str">
            <v>CC-00717438</v>
          </cell>
          <cell r="J16549" t="str">
            <v>General Service</v>
          </cell>
          <cell r="R16549" t="str">
            <v>BTLS039787</v>
          </cell>
          <cell r="AB16549" t="str">
            <v>We checked and found unit running</v>
          </cell>
        </row>
        <row r="16550">
          <cell r="A16550">
            <v>44830.6378819444</v>
          </cell>
          <cell r="B16550">
            <v>8856</v>
          </cell>
          <cell r="F16550" t="str">
            <v>CC-00717427</v>
          </cell>
          <cell r="J16550" t="str">
            <v>General Service</v>
          </cell>
          <cell r="R16550" t="str">
            <v>BTLS039793</v>
          </cell>
          <cell r="AB16550" t="str">
            <v>We check and found unit running well we check oil level , air filter, line voltage ,load unload current and pressure etc.</v>
          </cell>
        </row>
        <row r="16551">
          <cell r="A16551">
            <v>44830.575659722199</v>
          </cell>
          <cell r="B16551">
            <v>13036</v>
          </cell>
          <cell r="F16551" t="str">
            <v>CC-00717309</v>
          </cell>
          <cell r="J16551" t="str">
            <v>Complaint - Running With Problem</v>
          </cell>
          <cell r="R16551" t="str">
            <v>BRHS035368</v>
          </cell>
          <cell r="AB16551" t="str">
            <v>Today we attend the customer site for complain compressor not working so we check and found that plc hanging some time work so we tell customer arrange new plc or send for repairing but in repairing time takes atleast 1 month. New PLC quotation shared with customer to procure the same.</v>
          </cell>
        </row>
        <row r="16552">
          <cell r="A16552">
            <v>44830.292858796303</v>
          </cell>
          <cell r="B16552">
            <v>25152</v>
          </cell>
          <cell r="F16552" t="str">
            <v>CC-00716851</v>
          </cell>
          <cell r="J16552" t="str">
            <v>Schedule Service - AMC</v>
          </cell>
          <cell r="R16552" t="str">
            <v>BLKS030250</v>
          </cell>
          <cell r="AB16552" t="str">
            <v>AMC visit done</v>
          </cell>
        </row>
        <row r="16553">
          <cell r="A16553">
            <v>44830.292743055601</v>
          </cell>
          <cell r="B16553">
            <v>43254</v>
          </cell>
          <cell r="F16553" t="str">
            <v>CC-00716850</v>
          </cell>
          <cell r="J16553" t="str">
            <v>Schedule Service - AMC</v>
          </cell>
          <cell r="R16553" t="str">
            <v>BLES031356</v>
          </cell>
          <cell r="AB16553" t="str">
            <v>AMC visit already done on dated 16-09-2022 having call tracking number CC-00709371</v>
          </cell>
        </row>
        <row r="16554">
          <cell r="A16554">
            <v>44830.291527777801</v>
          </cell>
          <cell r="B16554">
            <v>45480</v>
          </cell>
          <cell r="F16554" t="str">
            <v>CC-00716839</v>
          </cell>
          <cell r="J16554" t="str">
            <v>Schedule Service - AMC</v>
          </cell>
          <cell r="R16554" t="str">
            <v>BNAS040245</v>
          </cell>
          <cell r="AB16554"/>
        </row>
        <row r="16555">
          <cell r="A16555">
            <v>44830.284942129598</v>
          </cell>
          <cell r="B16555">
            <v>49903</v>
          </cell>
          <cell r="F16555" t="str">
            <v>CC-00716789</v>
          </cell>
          <cell r="J16555" t="str">
            <v>Schedule Service - AMC</v>
          </cell>
          <cell r="R16555" t="str">
            <v>BLGS040605</v>
          </cell>
          <cell r="AB16555" t="str">
            <v>AMC visit done</v>
          </cell>
        </row>
        <row r="16556">
          <cell r="A16556">
            <v>44830.284826388903</v>
          </cell>
          <cell r="B16556">
            <v>32900</v>
          </cell>
          <cell r="F16556" t="str">
            <v>CC-00716788</v>
          </cell>
          <cell r="J16556" t="str">
            <v>Schedule Service - AMC</v>
          </cell>
          <cell r="R16556" t="str">
            <v>GOKS040088</v>
          </cell>
          <cell r="AB16556" t="str">
            <v>AMC visit done</v>
          </cell>
        </row>
        <row r="16557">
          <cell r="A16557">
            <v>44830.283981481502</v>
          </cell>
          <cell r="B16557">
            <v>42935</v>
          </cell>
          <cell r="F16557" t="str">
            <v>CC-00716781</v>
          </cell>
          <cell r="J16557" t="str">
            <v>Schedule Service - AMC</v>
          </cell>
          <cell r="R16557" t="str">
            <v>BIKS040038</v>
          </cell>
          <cell r="AB16557" t="str">
            <v>AMC visit done</v>
          </cell>
        </row>
        <row r="16558">
          <cell r="A16558">
            <v>44829.297094907401</v>
          </cell>
          <cell r="B16558">
            <v>19655</v>
          </cell>
          <cell r="F16558" t="str">
            <v>CC-00716584</v>
          </cell>
          <cell r="J16558" t="str">
            <v>Schedule Service - AMC</v>
          </cell>
          <cell r="R16558" t="str">
            <v>BKDS031405</v>
          </cell>
          <cell r="AB16558" t="str">
            <v>AMC Visit done</v>
          </cell>
        </row>
        <row r="16559">
          <cell r="A16559">
            <v>44828.655717592599</v>
          </cell>
          <cell r="B16559">
            <v>7229</v>
          </cell>
          <cell r="F16559" t="str">
            <v>CC-00716228</v>
          </cell>
          <cell r="J16559" t="str">
            <v>General Service</v>
          </cell>
          <cell r="R16559" t="str">
            <v>BRGS035244</v>
          </cell>
          <cell r="AB16559" t="str">
            <v>General visit done</v>
          </cell>
        </row>
        <row r="16560">
          <cell r="A16560">
            <v>44828.652997685203</v>
          </cell>
          <cell r="B16560">
            <v>64288</v>
          </cell>
          <cell r="F16560" t="str">
            <v>CC-00716222</v>
          </cell>
          <cell r="J16560" t="str">
            <v>General Service</v>
          </cell>
          <cell r="R16560" t="str">
            <v>BLGS031576</v>
          </cell>
          <cell r="AB16560" t="str">
            <v>General Visit done</v>
          </cell>
        </row>
        <row r="16561">
          <cell r="A16561">
            <v>44828.490902777798</v>
          </cell>
          <cell r="B16561">
            <v>4</v>
          </cell>
          <cell r="F16561" t="str">
            <v>CC-00715887</v>
          </cell>
          <cell r="J16561" t="str">
            <v>Commissioning</v>
          </cell>
          <cell r="R16561" t="str">
            <v>BVDD121453</v>
          </cell>
          <cell r="AB16561"/>
        </row>
        <row r="16562">
          <cell r="A16562">
            <v>44828.480798611097</v>
          </cell>
          <cell r="B16562">
            <v>0</v>
          </cell>
          <cell r="F16562" t="str">
            <v>CC-00715859</v>
          </cell>
          <cell r="J16562" t="str">
            <v>Commissioning</v>
          </cell>
          <cell r="R16562" t="str">
            <v>SN22T002536</v>
          </cell>
          <cell r="AB16562" t="str">
            <v>Commissioning done on dated 24-09-2022</v>
          </cell>
        </row>
        <row r="16563">
          <cell r="A16563">
            <v>44828.4528587963</v>
          </cell>
          <cell r="B16563">
            <v>0</v>
          </cell>
          <cell r="F16563" t="str">
            <v>CC-00715794</v>
          </cell>
          <cell r="J16563" t="str">
            <v>Commissioning</v>
          </cell>
          <cell r="R16563" t="str">
            <v>DVDL140490</v>
          </cell>
          <cell r="AB16563" t="str">
            <v>Commissioning done on dated 24-09-2022</v>
          </cell>
        </row>
        <row r="16564">
          <cell r="A16564">
            <v>44828.450532407398</v>
          </cell>
          <cell r="B16564">
            <v>11</v>
          </cell>
          <cell r="F16564" t="str">
            <v>CC-00715789</v>
          </cell>
          <cell r="J16564" t="str">
            <v>General Service</v>
          </cell>
          <cell r="R16564" t="str">
            <v>BVAC375308</v>
          </cell>
          <cell r="AB16564" t="str">
            <v>Attend the site for general visit so check and clean air filter, oil filter, separator and check oil level found ok after that start the unit found running ok.</v>
          </cell>
        </row>
        <row r="16565">
          <cell r="A16565">
            <v>44828.4480092593</v>
          </cell>
          <cell r="B16565">
            <v>5490</v>
          </cell>
          <cell r="F16565" t="str">
            <v>CC-00715783</v>
          </cell>
          <cell r="J16565" t="str">
            <v>Complaint - Running With Problem</v>
          </cell>
          <cell r="R16565" t="str">
            <v>BSDD161729</v>
          </cell>
          <cell r="AB16565" t="str">
            <v>During every shut down condition oil got carry over through air filter housing so open and check dcv assembly found spring tention in low condition so replace the dcv assembly by new one,</v>
          </cell>
        </row>
        <row r="16566">
          <cell r="A16566">
            <v>44828.441747685203</v>
          </cell>
          <cell r="B16566">
            <v>15275</v>
          </cell>
          <cell r="F16566" t="str">
            <v>CC-00715774</v>
          </cell>
          <cell r="J16566" t="str">
            <v>General Service</v>
          </cell>
          <cell r="R16566" t="str">
            <v>BSDS043254</v>
          </cell>
          <cell r="AB16566" t="str">
            <v>Attend the site for courtesy visit so check and machine working good but drive coupling damaged so advice customer to arrange the same.</v>
          </cell>
        </row>
        <row r="16567">
          <cell r="A16567">
            <v>44828.291574074101</v>
          </cell>
          <cell r="B16567">
            <v>13350</v>
          </cell>
          <cell r="F16567" t="str">
            <v>CC-00715573</v>
          </cell>
          <cell r="J16567" t="str">
            <v>Schedule Service - AMC</v>
          </cell>
          <cell r="R16567" t="str">
            <v>BSCS037349</v>
          </cell>
          <cell r="AB16567" t="str">
            <v>AMC visit already done on dated 19-09-2022 having call tracking number CC-00711366</v>
          </cell>
        </row>
        <row r="16568">
          <cell r="A16568">
            <v>44828.289363425902</v>
          </cell>
          <cell r="B16568">
            <v>26521</v>
          </cell>
          <cell r="F16568" t="str">
            <v>CC-00715561</v>
          </cell>
          <cell r="J16568" t="str">
            <v>Schedule Service - AMC</v>
          </cell>
          <cell r="R16568" t="str">
            <v>BLIS031950</v>
          </cell>
          <cell r="AB16568" t="str">
            <v>AMC visit already done on dated 21-08-2022 having call tracking number CC-00686146</v>
          </cell>
        </row>
        <row r="16569">
          <cell r="A16569">
            <v>44827.789583333302</v>
          </cell>
          <cell r="B16569">
            <v>532</v>
          </cell>
          <cell r="F16569" t="str">
            <v>CC-00715475</v>
          </cell>
          <cell r="J16569" t="str">
            <v>Schedule Service</v>
          </cell>
          <cell r="R16569" t="str">
            <v>BUID162940</v>
          </cell>
          <cell r="AB16569" t="str">
            <v>Drain oil from tank and oil and oil cooler 37 litres, replace air filter engine and compressor side, replace oil filter 2nos., clean actuator assembly end and compressor side. Plugged in all drain plugs and fill oil in tank up to full guage level,</v>
          </cell>
        </row>
        <row r="16570">
          <cell r="A16570">
            <v>44826.552905092598</v>
          </cell>
          <cell r="B16570">
            <v>2204</v>
          </cell>
          <cell r="F16570" t="str">
            <v>CC-00714041</v>
          </cell>
          <cell r="J16570" t="str">
            <v>Schedule Service</v>
          </cell>
          <cell r="R16570" t="str">
            <v>BUFS046813</v>
          </cell>
          <cell r="AB16570" t="str">
            <v>Change Air filter and oil filter after that start the unit found running ok.</v>
          </cell>
        </row>
        <row r="16571">
          <cell r="A16571">
            <v>44826.463310185201</v>
          </cell>
          <cell r="B16571">
            <v>7189</v>
          </cell>
          <cell r="F16571" t="str">
            <v>CC-00713874</v>
          </cell>
          <cell r="J16571" t="str">
            <v>Schedule Service</v>
          </cell>
          <cell r="R16571" t="str">
            <v>BRAD160777</v>
          </cell>
          <cell r="AB16571" t="str">
            <v>Attend the site for schedule service so change air filter, oil filter and oil , clean actuator assembly and refitted the same, clean BDV assembly and refitted the same, clean pressure regulator kit and refitted the same. After that start with unit found running ok.</v>
          </cell>
        </row>
        <row r="16572">
          <cell r="A16572">
            <v>44826.427094907398</v>
          </cell>
          <cell r="B16572">
            <v>8932</v>
          </cell>
          <cell r="F16572" t="str">
            <v>CC-00713806</v>
          </cell>
          <cell r="J16572" t="str">
            <v>General Service</v>
          </cell>
          <cell r="R16572" t="str">
            <v>BTJC377259</v>
          </cell>
          <cell r="AB16572" t="str">
            <v>Attend the site for general visit so check and found service time due, so advice customer to arrange parts.</v>
          </cell>
        </row>
        <row r="16573">
          <cell r="A16573">
            <v>44825.681956018503</v>
          </cell>
          <cell r="B16573">
            <v>850</v>
          </cell>
          <cell r="F16573" t="str">
            <v>CC-00713391</v>
          </cell>
          <cell r="J16573" t="str">
            <v>Schedule Service</v>
          </cell>
          <cell r="R16573" t="str">
            <v>BUHC373622</v>
          </cell>
          <cell r="AB16573" t="str">
            <v>Attend the site for schedule services so change Air filter and oil XD after that start the unit found running ok.</v>
          </cell>
        </row>
        <row r="16574">
          <cell r="A16574">
            <v>44825.647465277798</v>
          </cell>
          <cell r="B16574">
            <v>12124</v>
          </cell>
          <cell r="F16574" t="str">
            <v>CC-00713344</v>
          </cell>
          <cell r="J16574" t="str">
            <v>Schedule Service</v>
          </cell>
          <cell r="R16574" t="str">
            <v>BSIC376940</v>
          </cell>
          <cell r="AB16574" t="str">
            <v>change parts 1 air filter 2 oil filter 3 oil 4 separator 5 v belt 6 temperature sensor now machine running ok and all parts working properly</v>
          </cell>
        </row>
        <row r="16575">
          <cell r="A16575">
            <v>44825.484537037002</v>
          </cell>
          <cell r="B16575">
            <v>160</v>
          </cell>
          <cell r="F16575" t="str">
            <v>CC-00713033</v>
          </cell>
          <cell r="J16575" t="str">
            <v>General Service</v>
          </cell>
          <cell r="R16575" t="str">
            <v>BVDD163198</v>
          </cell>
          <cell r="AB16575"/>
        </row>
        <row r="16576">
          <cell r="A16576">
            <v>44825.478668981501</v>
          </cell>
          <cell r="B16576">
            <v>2599</v>
          </cell>
          <cell r="F16576" t="str">
            <v>CC-00713018</v>
          </cell>
          <cell r="J16576" t="str">
            <v>General Service</v>
          </cell>
          <cell r="R16576" t="str">
            <v>BUAL160585</v>
          </cell>
          <cell r="AB16576"/>
        </row>
        <row r="16577">
          <cell r="A16577">
            <v>44825.473078703697</v>
          </cell>
          <cell r="B16577">
            <v>3899</v>
          </cell>
          <cell r="F16577" t="str">
            <v>CC-00713006</v>
          </cell>
          <cell r="J16577" t="str">
            <v>General Service</v>
          </cell>
          <cell r="R16577" t="str">
            <v>BULL160564</v>
          </cell>
          <cell r="AB16577"/>
        </row>
        <row r="16578">
          <cell r="A16578">
            <v>44825.469363425902</v>
          </cell>
          <cell r="B16578">
            <v>401</v>
          </cell>
          <cell r="F16578" t="str">
            <v>CC-00713000</v>
          </cell>
          <cell r="J16578" t="str">
            <v>General Service</v>
          </cell>
          <cell r="R16578" t="str">
            <v>BUJD121018</v>
          </cell>
          <cell r="AB16578"/>
        </row>
        <row r="16579">
          <cell r="A16579">
            <v>44824.594930555599</v>
          </cell>
          <cell r="B16579">
            <v>195</v>
          </cell>
          <cell r="F16579" t="str">
            <v>CC-00712295</v>
          </cell>
          <cell r="J16579" t="str">
            <v>General Service</v>
          </cell>
          <cell r="R16579" t="str">
            <v>BRKD120213</v>
          </cell>
          <cell r="AB16579" t="str">
            <v>SALES CALL CARRIED OUT FOR HMR COLLECTION</v>
          </cell>
        </row>
        <row r="16580">
          <cell r="A16580">
            <v>44824.579074074099</v>
          </cell>
          <cell r="B16580">
            <v>6310</v>
          </cell>
          <cell r="F16580" t="str">
            <v>CC-00712267</v>
          </cell>
          <cell r="J16580" t="str">
            <v>General Service</v>
          </cell>
          <cell r="R16580" t="str">
            <v>BQKD200041</v>
          </cell>
          <cell r="AB16580" t="str">
            <v>SALES CALL CARRIED OUT FOR HMR COLLECTION</v>
          </cell>
        </row>
        <row r="16581">
          <cell r="A16581">
            <v>44824.537638888898</v>
          </cell>
          <cell r="B16581">
            <v>8050</v>
          </cell>
          <cell r="F16581" t="str">
            <v>CC-00712212</v>
          </cell>
          <cell r="J16581" t="str">
            <v>Complaint - Running With Problem</v>
          </cell>
          <cell r="R16581" t="str">
            <v>BTDD162169</v>
          </cell>
          <cell r="AB16581" t="str">
            <v>Replace the wiring harness by new one, replace DOT guage, replace line pressure guage, replace water temperature guage, replace new water temperature switch, fitted new battery isolator, replace new key switch, replace new starter push button. One one tech hour meter by new one. Solenoid patcon found ok</v>
          </cell>
        </row>
        <row r="16582">
          <cell r="A16582">
            <v>44824.508252314801</v>
          </cell>
          <cell r="B16582">
            <v>1095</v>
          </cell>
          <cell r="F16582" t="str">
            <v>CC-00712146</v>
          </cell>
          <cell r="J16582" t="str">
            <v>General Service</v>
          </cell>
          <cell r="R16582" t="str">
            <v>BSCD230433</v>
          </cell>
          <cell r="AB16582" t="str">
            <v>SALES CALL CARRIED OUT FOR HMR COLLECTION</v>
          </cell>
        </row>
        <row r="16583">
          <cell r="A16583">
            <v>44823.580381944397</v>
          </cell>
          <cell r="B16583"/>
          <cell r="F16583" t="str">
            <v>CC-00711369</v>
          </cell>
          <cell r="J16583" t="str">
            <v>Schedule Service</v>
          </cell>
          <cell r="R16583" t="str">
            <v>BSCS037349</v>
          </cell>
          <cell r="AB16583"/>
        </row>
        <row r="16584">
          <cell r="A16584">
            <v>44823.579814814802</v>
          </cell>
          <cell r="B16584">
            <v>13350</v>
          </cell>
          <cell r="F16584" t="str">
            <v>CC-00711366</v>
          </cell>
          <cell r="J16584" t="str">
            <v>Schedule Service</v>
          </cell>
          <cell r="R16584" t="str">
            <v>BSCS037349</v>
          </cell>
          <cell r="AB16584" t="str">
            <v>Change parts 1 air filter 2 oil filter than start machine running ok</v>
          </cell>
        </row>
        <row r="16585">
          <cell r="A16585">
            <v>44823.576134259303</v>
          </cell>
          <cell r="B16585">
            <v>493</v>
          </cell>
          <cell r="F16585" t="str">
            <v>CC-00711358</v>
          </cell>
          <cell r="J16585" t="str">
            <v>General Service</v>
          </cell>
          <cell r="R16585" t="str">
            <v>BSHD120740</v>
          </cell>
          <cell r="AB16585"/>
        </row>
        <row r="16586">
          <cell r="A16586">
            <v>44823.570555555598</v>
          </cell>
          <cell r="B16586">
            <v>448</v>
          </cell>
          <cell r="F16586" t="str">
            <v>CC-00711348</v>
          </cell>
          <cell r="J16586" t="str">
            <v>General Service</v>
          </cell>
          <cell r="R16586" t="str">
            <v>BUHD121280</v>
          </cell>
          <cell r="AB16586"/>
        </row>
        <row r="16587">
          <cell r="A16587">
            <v>44823.568310185197</v>
          </cell>
          <cell r="B16587">
            <v>652</v>
          </cell>
          <cell r="F16587" t="str">
            <v>CC-00711343</v>
          </cell>
          <cell r="J16587" t="str">
            <v>General Service</v>
          </cell>
          <cell r="R16587" t="str">
            <v>BUCD230856</v>
          </cell>
          <cell r="AB16587"/>
        </row>
        <row r="16588">
          <cell r="A16588">
            <v>44823.541562500002</v>
          </cell>
          <cell r="B16588">
            <v>0</v>
          </cell>
          <cell r="F16588" t="str">
            <v>CC-00711274</v>
          </cell>
          <cell r="J16588" t="str">
            <v>Complaint - Breakdown</v>
          </cell>
          <cell r="R16588" t="str">
            <v>CUIE675408</v>
          </cell>
          <cell r="AB16588" t="str">
            <v>Attend the site for complain of not working so check and found Main MCB not functioning so change the same from customer stock after that start the unit found running ok</v>
          </cell>
        </row>
        <row r="16589">
          <cell r="A16589">
            <v>44823.487453703703</v>
          </cell>
          <cell r="B16589">
            <v>1541</v>
          </cell>
          <cell r="F16589" t="str">
            <v>CC-00711167</v>
          </cell>
          <cell r="J16589" t="str">
            <v>Complaint - Running With Problem</v>
          </cell>
          <cell r="R16589" t="str">
            <v>BUGD162852</v>
          </cell>
          <cell r="AB16589" t="str">
            <v>Attend the site for hunting issue problem so observe the unit and basic check done, there is any kind of hunting not found in the unit. But after opening the  compressor side  main gate valve there is hunting found in engine rpm and also line pressure is hunting about 20 psi. This hunting is happening because of air leakage found through customer side gate valve, so customer repaired that gate valve and now any kind of hunting issue not found in the unit.</v>
          </cell>
        </row>
        <row r="16590">
          <cell r="A16590">
            <v>44823.458530092597</v>
          </cell>
          <cell r="B16590">
            <v>222</v>
          </cell>
          <cell r="F16590" t="str">
            <v>CC-00711110</v>
          </cell>
          <cell r="J16590" t="str">
            <v>Schedule Service</v>
          </cell>
          <cell r="R16590" t="str">
            <v>BVJC374202</v>
          </cell>
          <cell r="AB16590" t="str">
            <v>Change air filter &amp; oil</v>
          </cell>
        </row>
        <row r="16591">
          <cell r="A16591">
            <v>44823.455150463</v>
          </cell>
          <cell r="B16591">
            <v>3127</v>
          </cell>
          <cell r="F16591" t="str">
            <v>CC-00711103</v>
          </cell>
          <cell r="J16591" t="str">
            <v>Schedule Service</v>
          </cell>
          <cell r="R16591" t="str">
            <v>BULD162568</v>
          </cell>
          <cell r="AB16591" t="str">
            <v>oil filter 90 lpm 2nos., air filter kit engine and compressor both side, replaced separator element filter.</v>
          </cell>
        </row>
        <row r="16592">
          <cell r="A16592">
            <v>44822.291689814803</v>
          </cell>
          <cell r="B16592">
            <v>3534</v>
          </cell>
          <cell r="F16592" t="str">
            <v>CC-00710683</v>
          </cell>
          <cell r="J16592" t="str">
            <v>General Service</v>
          </cell>
          <cell r="R16592" t="str">
            <v>BUBS045931</v>
          </cell>
          <cell r="AB16592" t="str">
            <v>Attend the site for general service so check and found air filter ok, oil filter found ok, air oil separator found ok, check oil level found ok</v>
          </cell>
        </row>
        <row r="16593">
          <cell r="A16593">
            <v>44820.657847222203</v>
          </cell>
          <cell r="B16593">
            <v>0</v>
          </cell>
          <cell r="F16593" t="str">
            <v>CC-00709386</v>
          </cell>
          <cell r="J16593" t="str">
            <v>Commissioning</v>
          </cell>
          <cell r="R16593" t="str">
            <v>22557708</v>
          </cell>
          <cell r="AB16593" t="str">
            <v>Commissioning done on Dated 16-09-2022</v>
          </cell>
        </row>
        <row r="16594">
          <cell r="A16594">
            <v>44820.652187500003</v>
          </cell>
          <cell r="B16594">
            <v>43214</v>
          </cell>
          <cell r="F16594" t="str">
            <v>CC-00709371</v>
          </cell>
          <cell r="J16594" t="str">
            <v>Complaint - Running With Problem</v>
          </cell>
          <cell r="R16594" t="str">
            <v>BLES031356</v>
          </cell>
          <cell r="AB16594" t="str">
            <v>We check and found Intact valve not working properly so we change Intact valve assy after than start for check unit running well.</v>
          </cell>
        </row>
        <row r="16595">
          <cell r="A16595">
            <v>44820.648125</v>
          </cell>
          <cell r="B16595">
            <v>1</v>
          </cell>
          <cell r="F16595" t="str">
            <v>CC-00709366</v>
          </cell>
          <cell r="J16595" t="str">
            <v>Commissioning</v>
          </cell>
          <cell r="R16595" t="str">
            <v>BVKC374370</v>
          </cell>
          <cell r="AB16595" t="str">
            <v>Commissioning done on dated 16-09-2022</v>
          </cell>
        </row>
        <row r="16596">
          <cell r="A16596">
            <v>44820.628032407403</v>
          </cell>
          <cell r="B16596">
            <v>0</v>
          </cell>
          <cell r="F16596" t="str">
            <v>CC-00709328</v>
          </cell>
          <cell r="J16596" t="str">
            <v>Complaint - Running With Problem</v>
          </cell>
          <cell r="R16596" t="str">
            <v>CUFE667202</v>
          </cell>
          <cell r="AB16596" t="str">
            <v>Today we attend the site for complain compressor not working so we check and found that compressor trip so we check line voltage low and sometime compressor running ok so we advised customer check line voltage and we change parts 1 air filter 2 oil recp</v>
          </cell>
        </row>
        <row r="16597">
          <cell r="A16597">
            <v>44820.581030092602</v>
          </cell>
          <cell r="B16597">
            <v>6810</v>
          </cell>
          <cell r="F16597" t="str">
            <v>CC-00709172</v>
          </cell>
          <cell r="J16597" t="str">
            <v>General Service</v>
          </cell>
          <cell r="R16597" t="str">
            <v>BSKL151780</v>
          </cell>
          <cell r="AB16597" t="str">
            <v>sales call carried out for HMR collection</v>
          </cell>
        </row>
        <row r="16598">
          <cell r="A16598">
            <v>44820.533240740697</v>
          </cell>
          <cell r="B16598">
            <v>2550</v>
          </cell>
          <cell r="F16598" t="str">
            <v>CC-00709049</v>
          </cell>
          <cell r="J16598" t="str">
            <v>General Service</v>
          </cell>
          <cell r="R16598" t="str">
            <v>BQGD160344</v>
          </cell>
          <cell r="AB16598" t="str">
            <v>Sales call carried out for HMR collection</v>
          </cell>
        </row>
        <row r="16599">
          <cell r="A16599">
            <v>44820.5091203704</v>
          </cell>
          <cell r="B16599">
            <v>0</v>
          </cell>
          <cell r="F16599" t="str">
            <v>CC-00708990</v>
          </cell>
          <cell r="J16599" t="str">
            <v>Commissioning</v>
          </cell>
          <cell r="R16599" t="str">
            <v>DVBL153140</v>
          </cell>
          <cell r="AB16599" t="str">
            <v>Commissioning done on dated 16-09-2022</v>
          </cell>
        </row>
        <row r="16600">
          <cell r="A16600">
            <v>44819.738819444399</v>
          </cell>
          <cell r="B16600">
            <v>22539</v>
          </cell>
          <cell r="F16600" t="str">
            <v>CC-00708299</v>
          </cell>
          <cell r="J16600" t="str">
            <v>Schedule Service</v>
          </cell>
          <cell r="R16600" t="str">
            <v>BRIS035698</v>
          </cell>
          <cell r="AB16600" t="str">
            <v>Today we attend the customer site for general service so we change parts 1 air filter 2 oil filter 3 oil 4 separator 5 valve kit now machine running ok</v>
          </cell>
        </row>
        <row r="16601">
          <cell r="A16601">
            <v>44819.659560185202</v>
          </cell>
          <cell r="B16601">
            <v>51937</v>
          </cell>
          <cell r="F16601" t="str">
            <v>CC-00708111</v>
          </cell>
          <cell r="J16601" t="str">
            <v>Schedule Service</v>
          </cell>
          <cell r="R16601" t="str">
            <v>BMBL160078</v>
          </cell>
          <cell r="AB16601" t="str">
            <v>Change air filter, oil filter,  oil, hose tank to airend, hose tank to bdv, pipe coupling, oil level tube, mm and connector.now machine running ok and all parts working properly and no oil likage from anywhere</v>
          </cell>
        </row>
        <row r="16602">
          <cell r="A16602">
            <v>44819.590949074103</v>
          </cell>
          <cell r="B16602">
            <v>41759</v>
          </cell>
          <cell r="F16602" t="str">
            <v>CC-00707904</v>
          </cell>
          <cell r="J16602" t="str">
            <v>Schedule Service</v>
          </cell>
          <cell r="R16602" t="str">
            <v>BKAS030685</v>
          </cell>
          <cell r="AB16602" t="str">
            <v>Today we attend the customer site for general service so we change parts 1 air filter 2 oil filter now machine running ok</v>
          </cell>
        </row>
        <row r="16603">
          <cell r="A16603">
            <v>44819.441712963002</v>
          </cell>
          <cell r="B16603">
            <v>5112</v>
          </cell>
          <cell r="F16603" t="str">
            <v>CC-00707488</v>
          </cell>
          <cell r="J16603" t="str">
            <v>General Service</v>
          </cell>
          <cell r="R16603" t="str">
            <v>BMID160339</v>
          </cell>
          <cell r="AB16603" t="str">
            <v>SALES CALL CARRIED OUT FOR HMR COLLECTION</v>
          </cell>
        </row>
        <row r="16604">
          <cell r="A16604">
            <v>44819.430277777799</v>
          </cell>
          <cell r="B16604">
            <v>5380</v>
          </cell>
          <cell r="F16604" t="str">
            <v>CC-00707448</v>
          </cell>
          <cell r="J16604" t="str">
            <v>General Service</v>
          </cell>
          <cell r="R16604" t="str">
            <v>BSDD161729</v>
          </cell>
          <cell r="AB16604" t="str">
            <v>Sales call carried out for HMR collection</v>
          </cell>
        </row>
        <row r="16605">
          <cell r="A16605">
            <v>44818.793854166703</v>
          </cell>
          <cell r="B16605">
            <v>0</v>
          </cell>
          <cell r="F16605" t="str">
            <v>CC-00707017</v>
          </cell>
          <cell r="J16605" t="str">
            <v>General Service</v>
          </cell>
          <cell r="R16605" t="str">
            <v>CUFE600350</v>
          </cell>
          <cell r="AB16605" t="str">
            <v>Attend the site for general visit so check and found service time over due so advice customer to arrange parts.</v>
          </cell>
        </row>
        <row r="16606">
          <cell r="A16606">
            <v>44818.685937499999</v>
          </cell>
          <cell r="B16606">
            <v>14370</v>
          </cell>
          <cell r="F16606" t="str">
            <v>CC-00706810</v>
          </cell>
          <cell r="J16606" t="str">
            <v>Schedule Service</v>
          </cell>
          <cell r="R16606" t="str">
            <v>BSCS037531</v>
          </cell>
          <cell r="AB16606" t="str">
            <v>Today we attend the customer site for general service so we change parts 1 air filter 2 oil filter now machine running ok</v>
          </cell>
        </row>
        <row r="16607">
          <cell r="A16607">
            <v>44818.464999999997</v>
          </cell>
          <cell r="B16607">
            <v>3493</v>
          </cell>
          <cell r="F16607" t="str">
            <v>CC-00706303</v>
          </cell>
          <cell r="J16607" t="str">
            <v>General Service</v>
          </cell>
          <cell r="R16607" t="str">
            <v>BSFC376340</v>
          </cell>
          <cell r="AB16607" t="str">
            <v>General visit done</v>
          </cell>
        </row>
        <row r="16608">
          <cell r="A16608">
            <v>44818.442002314798</v>
          </cell>
          <cell r="B16608">
            <v>24395</v>
          </cell>
          <cell r="F16608" t="str">
            <v>CC-00706234</v>
          </cell>
          <cell r="J16608" t="str">
            <v>General Service</v>
          </cell>
          <cell r="R16608" t="str">
            <v>BMJD200014</v>
          </cell>
          <cell r="AB16608" t="str">
            <v>Sales call carried out for HMR Collection</v>
          </cell>
        </row>
        <row r="16609">
          <cell r="A16609">
            <v>44818.432141203702</v>
          </cell>
          <cell r="B16609">
            <v>3741</v>
          </cell>
          <cell r="F16609" t="str">
            <v>CC-00706220</v>
          </cell>
          <cell r="J16609" t="str">
            <v>General Service</v>
          </cell>
          <cell r="R16609" t="str">
            <v>BSAD161576</v>
          </cell>
          <cell r="AB16609" t="str">
            <v>Sales call carried out for HMR collection</v>
          </cell>
        </row>
        <row r="16610">
          <cell r="A16610">
            <v>44818.355462963002</v>
          </cell>
          <cell r="B16610">
            <v>7763</v>
          </cell>
          <cell r="F16610" t="str">
            <v>CC-00706185</v>
          </cell>
          <cell r="J16610" t="str">
            <v>General Service</v>
          </cell>
          <cell r="R16610" t="str">
            <v>BRHD161312</v>
          </cell>
          <cell r="AB16610" t="str">
            <v>Sales call carried out for HMR collection</v>
          </cell>
        </row>
        <row r="16611">
          <cell r="A16611">
            <v>44818.352268518502</v>
          </cell>
          <cell r="B16611">
            <v>5045</v>
          </cell>
          <cell r="F16611" t="str">
            <v>CC-00706184</v>
          </cell>
          <cell r="J16611" t="str">
            <v>General Service</v>
          </cell>
          <cell r="R16611" t="str">
            <v>BTJD162045</v>
          </cell>
          <cell r="AB16611" t="str">
            <v>Sales call carried out for HMR collection</v>
          </cell>
        </row>
        <row r="16612">
          <cell r="A16612">
            <v>44818.345949074101</v>
          </cell>
          <cell r="B16612">
            <v>6997</v>
          </cell>
          <cell r="F16612" t="str">
            <v>CC-00706182</v>
          </cell>
          <cell r="J16612" t="str">
            <v>General Service</v>
          </cell>
          <cell r="R16612" t="str">
            <v>BRCD160940</v>
          </cell>
          <cell r="AB16612" t="str">
            <v>Sales call carried out for HMR collection</v>
          </cell>
        </row>
        <row r="16613">
          <cell r="A16613">
            <v>44818.342453703699</v>
          </cell>
          <cell r="B16613">
            <v>11380</v>
          </cell>
          <cell r="F16613" t="str">
            <v>CC-00706181</v>
          </cell>
          <cell r="J16613" t="str">
            <v>General Service</v>
          </cell>
          <cell r="R16613" t="str">
            <v>GPGC370774</v>
          </cell>
          <cell r="AB16613" t="str">
            <v>General Visit done</v>
          </cell>
        </row>
        <row r="16614">
          <cell r="A16614">
            <v>44818.339675925898</v>
          </cell>
          <cell r="B16614">
            <v>3362</v>
          </cell>
          <cell r="F16614" t="str">
            <v>CC-00706180</v>
          </cell>
          <cell r="J16614" t="str">
            <v>General Service</v>
          </cell>
          <cell r="R16614" t="str">
            <v>BSHC376807</v>
          </cell>
          <cell r="AB16614" t="str">
            <v>General visit done and advice customer to arrange parts</v>
          </cell>
        </row>
        <row r="16615">
          <cell r="A16615">
            <v>44818.337210648097</v>
          </cell>
          <cell r="B16615">
            <v>25222</v>
          </cell>
          <cell r="F16615" t="str">
            <v>CC-00706179</v>
          </cell>
          <cell r="J16615" t="str">
            <v>General Service</v>
          </cell>
          <cell r="R16615" t="str">
            <v>GOHC370805</v>
          </cell>
          <cell r="AB16615" t="str">
            <v>Attend the site for general visit so check and found service time due so advice customer to arrange parts for compressor service.</v>
          </cell>
        </row>
        <row r="16616">
          <cell r="A16616">
            <v>44817.6567476852</v>
          </cell>
          <cell r="B16616">
            <v>2793</v>
          </cell>
          <cell r="F16616" t="str">
            <v>CC-00705784</v>
          </cell>
          <cell r="J16616" t="str">
            <v>Schedule Service</v>
          </cell>
          <cell r="R16616" t="str">
            <v>BUKS045388</v>
          </cell>
          <cell r="AB16616" t="str">
            <v>Today we attend the customer site for general service so we change parts 1 air filter 2 oil filter now machine running ok</v>
          </cell>
        </row>
        <row r="16617">
          <cell r="A16617">
            <v>44817.653043981503</v>
          </cell>
          <cell r="B16617">
            <v>3662</v>
          </cell>
          <cell r="F16617" t="str">
            <v>CC-00705768</v>
          </cell>
          <cell r="J16617" t="str">
            <v>Schedule Service</v>
          </cell>
          <cell r="R16617" t="str">
            <v>BUKS045387</v>
          </cell>
          <cell r="AB16617" t="str">
            <v>Today we attend the customer site for general service so we change parts 1 air filter 2 oil filter now machine running ok</v>
          </cell>
        </row>
        <row r="16618">
          <cell r="A16618">
            <v>44817.645046296297</v>
          </cell>
          <cell r="B16618"/>
          <cell r="F16618" t="str">
            <v>CC-00705747</v>
          </cell>
          <cell r="J16618" t="str">
            <v>Sales Call</v>
          </cell>
          <cell r="R16618" t="str">
            <v>BRED161077</v>
          </cell>
          <cell r="AB16618"/>
        </row>
        <row r="16619">
          <cell r="A16619">
            <v>44817.596458333297</v>
          </cell>
          <cell r="B16619">
            <v>1519</v>
          </cell>
          <cell r="F16619" t="str">
            <v>CC-00705636</v>
          </cell>
          <cell r="J16619" t="str">
            <v>Schedule Service</v>
          </cell>
          <cell r="R16619" t="str">
            <v>BTGD162296</v>
          </cell>
          <cell r="AB16619" t="str">
            <v>Over all drain oil from tank and oil cooler 35 litres, After then replace oil filter 90 lpm 2nos., air filter kit engine and compressor both side, replaced separator element filter. And as per elgi schedule maintenance service valve kit replaced are actuator kit 2nos., bdv kit 1no., pressure regulator kit 1no.,</v>
          </cell>
        </row>
        <row r="16620">
          <cell r="A16620">
            <v>44817.5934837963</v>
          </cell>
          <cell r="B16620">
            <v>5688</v>
          </cell>
          <cell r="F16620" t="str">
            <v>CC-00705620</v>
          </cell>
          <cell r="J16620" t="str">
            <v>General Service</v>
          </cell>
          <cell r="R16620" t="str">
            <v>BKDD160288</v>
          </cell>
          <cell r="AB16620" t="str">
            <v>Sales call carried out for HMR collection</v>
          </cell>
        </row>
        <row r="16621">
          <cell r="A16621">
            <v>44817.5788425926</v>
          </cell>
          <cell r="B16621">
            <v>4456</v>
          </cell>
          <cell r="F16621" t="str">
            <v>CC-00705589</v>
          </cell>
          <cell r="J16621" t="str">
            <v>General Service</v>
          </cell>
          <cell r="R16621" t="str">
            <v>BQID160499</v>
          </cell>
          <cell r="AB16621" t="str">
            <v>Sales call carried out for HMR collection</v>
          </cell>
        </row>
        <row r="16622">
          <cell r="A16622">
            <v>44817.546689814801</v>
          </cell>
          <cell r="B16622">
            <v>30600</v>
          </cell>
          <cell r="F16622" t="str">
            <v>CC-00705510</v>
          </cell>
          <cell r="J16622" t="str">
            <v>Schedule Service</v>
          </cell>
          <cell r="R16622" t="str">
            <v>BPCS030196</v>
          </cell>
          <cell r="AB16622" t="str">
            <v>Today we attend the customer site for general service so we change parts 1 air filter 2 oil filter now machine running ok</v>
          </cell>
        </row>
        <row r="16623">
          <cell r="A16623">
            <v>44817.543148148201</v>
          </cell>
          <cell r="B16623">
            <v>2464</v>
          </cell>
          <cell r="F16623" t="str">
            <v>CC-00705508</v>
          </cell>
          <cell r="J16623" t="str">
            <v>General Service</v>
          </cell>
          <cell r="R16623" t="str">
            <v>BMBD200174</v>
          </cell>
          <cell r="AB16623" t="str">
            <v>Sales call carried out for HMR collection</v>
          </cell>
        </row>
        <row r="16624">
          <cell r="A16624">
            <v>44817.5211458333</v>
          </cell>
          <cell r="B16624">
            <v>1520</v>
          </cell>
          <cell r="F16624" t="str">
            <v>CC-00705465</v>
          </cell>
          <cell r="J16624" t="str">
            <v>General Service</v>
          </cell>
          <cell r="R16624" t="str">
            <v>BSLD161503</v>
          </cell>
          <cell r="AB16624" t="str">
            <v>Sales call carried out for HMR collection</v>
          </cell>
        </row>
        <row r="16625">
          <cell r="A16625">
            <v>44817.491238425901</v>
          </cell>
          <cell r="B16625">
            <v>11560</v>
          </cell>
          <cell r="F16625" t="str">
            <v>CC-00705402</v>
          </cell>
          <cell r="J16625" t="str">
            <v>General Service</v>
          </cell>
          <cell r="R16625" t="str">
            <v>BPIC370386</v>
          </cell>
          <cell r="AB16625" t="str">
            <v>Attend the site for general visit so check and found air filter chocked and need to change so change the air filter from customer stock.</v>
          </cell>
        </row>
        <row r="16626">
          <cell r="A16626">
            <v>44817.481956018499</v>
          </cell>
          <cell r="B16626">
            <v>0</v>
          </cell>
          <cell r="F16626" t="str">
            <v>CC-00705377</v>
          </cell>
          <cell r="J16626" t="str">
            <v>General Service</v>
          </cell>
          <cell r="R16626" t="str">
            <v>CUDE567816</v>
          </cell>
          <cell r="AB16626" t="str">
            <v>General visit done check unit working ok</v>
          </cell>
        </row>
        <row r="16627">
          <cell r="A16627">
            <v>44817.473749999997</v>
          </cell>
          <cell r="B16627">
            <v>0</v>
          </cell>
          <cell r="F16627" t="str">
            <v>CC-00705352</v>
          </cell>
          <cell r="J16627" t="str">
            <v>Commissioning</v>
          </cell>
          <cell r="R16627" t="str">
            <v>DUFL140279</v>
          </cell>
          <cell r="AB16627" t="str">
            <v>Commissioning done on dated 13-09-2022</v>
          </cell>
        </row>
        <row r="16628">
          <cell r="A16628">
            <v>44817.464594907397</v>
          </cell>
          <cell r="B16628">
            <v>0</v>
          </cell>
          <cell r="F16628" t="str">
            <v>CC-00705330</v>
          </cell>
          <cell r="J16628" t="str">
            <v>Commissioning</v>
          </cell>
          <cell r="R16628" t="str">
            <v>CVCE668143</v>
          </cell>
          <cell r="AB16628" t="str">
            <v>Commissioning done on dated 13-09-2022</v>
          </cell>
        </row>
        <row r="16629">
          <cell r="A16629">
            <v>44817.453449074099</v>
          </cell>
          <cell r="B16629">
            <v>0</v>
          </cell>
          <cell r="F16629" t="str">
            <v>CC-00705314</v>
          </cell>
          <cell r="J16629" t="str">
            <v>Commissioning</v>
          </cell>
          <cell r="R16629" t="str">
            <v>CVLE667866</v>
          </cell>
          <cell r="AB16629" t="str">
            <v>Commissioning done on dated 13-09-2022</v>
          </cell>
        </row>
        <row r="16630">
          <cell r="A16630">
            <v>44817.286550925899</v>
          </cell>
          <cell r="B16630">
            <v>3245</v>
          </cell>
          <cell r="F16630" t="str">
            <v>CC-00705094</v>
          </cell>
          <cell r="J16630" t="str">
            <v>Schedule Service - AMC</v>
          </cell>
          <cell r="R16630" t="str">
            <v>BUDC372327</v>
          </cell>
          <cell r="AB16630" t="str">
            <v>AMC visit done</v>
          </cell>
        </row>
        <row r="16631">
          <cell r="A16631">
            <v>44816.631886574098</v>
          </cell>
          <cell r="B16631">
            <v>5055</v>
          </cell>
          <cell r="F16631" t="str">
            <v>CC-00704615</v>
          </cell>
          <cell r="J16631" t="str">
            <v>General Service</v>
          </cell>
          <cell r="R16631" t="str">
            <v>BMKD120057</v>
          </cell>
          <cell r="AB16631" t="str">
            <v>Sales call carried out for hmr collection</v>
          </cell>
        </row>
        <row r="16632">
          <cell r="A16632">
            <v>44816.615081018499</v>
          </cell>
          <cell r="B16632">
            <v>7193</v>
          </cell>
          <cell r="F16632" t="str">
            <v>CC-00704577</v>
          </cell>
          <cell r="J16632" t="str">
            <v>General Service</v>
          </cell>
          <cell r="R16632" t="str">
            <v>BRHS035337</v>
          </cell>
          <cell r="AB16632" t="str">
            <v>Today we attend for amc visit so we check and found compressor running ok and all parts working properly but service time over so arrange parts</v>
          </cell>
        </row>
        <row r="16633">
          <cell r="A16633">
            <v>44816.591608796298</v>
          </cell>
          <cell r="B16633">
            <v>2000</v>
          </cell>
          <cell r="F16633" t="str">
            <v>CC-00704535</v>
          </cell>
          <cell r="J16633" t="str">
            <v>General Service</v>
          </cell>
          <cell r="R16633" t="str">
            <v>BSKD120530</v>
          </cell>
          <cell r="AB16633" t="str">
            <v>Sales call carried out for HMR collection</v>
          </cell>
        </row>
        <row r="16634">
          <cell r="A16634">
            <v>44816.579780092601</v>
          </cell>
          <cell r="B16634">
            <v>1555</v>
          </cell>
          <cell r="F16634" t="str">
            <v>CC-00704517</v>
          </cell>
          <cell r="J16634" t="str">
            <v>General Service</v>
          </cell>
          <cell r="R16634" t="str">
            <v>BSFD161825</v>
          </cell>
          <cell r="AB16634" t="str">
            <v>Sales call carried out for hmr collection</v>
          </cell>
        </row>
        <row r="16635">
          <cell r="A16635">
            <v>44816.571539351899</v>
          </cell>
          <cell r="B16635">
            <v>0</v>
          </cell>
          <cell r="F16635" t="str">
            <v>CC-00704507</v>
          </cell>
          <cell r="J16635" t="str">
            <v>General Service</v>
          </cell>
          <cell r="R16635" t="str">
            <v>GPCD160123</v>
          </cell>
          <cell r="AB16635" t="str">
            <v>Sales call carried out for hmr collection</v>
          </cell>
        </row>
        <row r="16636">
          <cell r="A16636">
            <v>44816.555335648103</v>
          </cell>
          <cell r="B16636">
            <v>10850</v>
          </cell>
          <cell r="F16636" t="str">
            <v>CC-00704484</v>
          </cell>
          <cell r="J16636" t="str">
            <v>General Service</v>
          </cell>
          <cell r="R16636" t="str">
            <v>BNAD200063</v>
          </cell>
          <cell r="AB16636" t="str">
            <v>sales call carried out for hmr collection</v>
          </cell>
        </row>
        <row r="16637">
          <cell r="A16637">
            <v>44816.540439814802</v>
          </cell>
          <cell r="B16637">
            <v>5873</v>
          </cell>
          <cell r="F16637" t="str">
            <v>CC-00704444</v>
          </cell>
          <cell r="J16637" t="str">
            <v>General Service</v>
          </cell>
          <cell r="R16637" t="str">
            <v>RJD230103</v>
          </cell>
          <cell r="AB16637" t="str">
            <v>sales call carried out for hmr collection</v>
          </cell>
        </row>
        <row r="16638">
          <cell r="A16638">
            <v>44816.533275463</v>
          </cell>
          <cell r="B16638">
            <v>19460</v>
          </cell>
          <cell r="F16638" t="str">
            <v>CC-00704419</v>
          </cell>
          <cell r="J16638" t="str">
            <v>General Service</v>
          </cell>
          <cell r="R16638" t="str">
            <v>BRIC374329</v>
          </cell>
          <cell r="AB16638" t="str">
            <v>Today we attend the customer site for general visit so we check and found that compressor running ok and all parts working properly</v>
          </cell>
        </row>
        <row r="16639">
          <cell r="A16639">
            <v>44816.522164351903</v>
          </cell>
          <cell r="B16639">
            <v>4963</v>
          </cell>
          <cell r="F16639" t="str">
            <v>CC-00704381</v>
          </cell>
          <cell r="J16639" t="str">
            <v>General Service</v>
          </cell>
          <cell r="R16639" t="str">
            <v>BQBD160040</v>
          </cell>
          <cell r="AB16639" t="str">
            <v>Sales call carried out for hmr collection</v>
          </cell>
        </row>
        <row r="16640">
          <cell r="A16640">
            <v>44816.497175925899</v>
          </cell>
          <cell r="B16640">
            <v>6218</v>
          </cell>
          <cell r="F16640" t="str">
            <v>CC-00704320</v>
          </cell>
          <cell r="J16640" t="str">
            <v>General Service</v>
          </cell>
          <cell r="R16640" t="str">
            <v>BMAD160117</v>
          </cell>
          <cell r="AB16640" t="str">
            <v>Sales call carried out for HMR collection</v>
          </cell>
        </row>
        <row r="16641">
          <cell r="A16641">
            <v>44816.473252314798</v>
          </cell>
          <cell r="B16641">
            <v>754</v>
          </cell>
          <cell r="F16641" t="str">
            <v>CC-00704252</v>
          </cell>
          <cell r="J16641" t="str">
            <v>General Service</v>
          </cell>
          <cell r="R16641" t="str">
            <v>BUKD230773</v>
          </cell>
          <cell r="AB16641"/>
        </row>
        <row r="16642">
          <cell r="A16642">
            <v>44816.467465277798</v>
          </cell>
          <cell r="B16642">
            <v>3475</v>
          </cell>
          <cell r="F16642" t="str">
            <v>CC-00704237</v>
          </cell>
          <cell r="J16642" t="str">
            <v>General Service</v>
          </cell>
          <cell r="R16642" t="str">
            <v>BSLD200427</v>
          </cell>
          <cell r="AB16642" t="str">
            <v>Sales call carried out for HMR collection</v>
          </cell>
        </row>
        <row r="16643">
          <cell r="A16643">
            <v>44816.457453703697</v>
          </cell>
          <cell r="B16643">
            <v>3080</v>
          </cell>
          <cell r="F16643" t="str">
            <v>CC-00704223</v>
          </cell>
          <cell r="J16643" t="str">
            <v>General Service</v>
          </cell>
          <cell r="R16643" t="str">
            <v>BRHD161299</v>
          </cell>
          <cell r="AB16643" t="str">
            <v>Sales call carried out for HMR collection</v>
          </cell>
        </row>
        <row r="16644">
          <cell r="A16644">
            <v>44816.447569444397</v>
          </cell>
          <cell r="B16644">
            <v>1650</v>
          </cell>
          <cell r="F16644" t="str">
            <v>CC-00704211</v>
          </cell>
          <cell r="J16644" t="str">
            <v>General Service</v>
          </cell>
          <cell r="R16644" t="str">
            <v>BSAD120582</v>
          </cell>
          <cell r="AB16644" t="str">
            <v>Sales call carried out for hmr collection</v>
          </cell>
        </row>
        <row r="16645">
          <cell r="A16645">
            <v>44816.446655092601</v>
          </cell>
          <cell r="B16645">
            <v>2772</v>
          </cell>
          <cell r="F16645" t="str">
            <v>CC-00704208</v>
          </cell>
          <cell r="J16645" t="str">
            <v>General Service</v>
          </cell>
          <cell r="R16645" t="str">
            <v>BUAL160593</v>
          </cell>
          <cell r="AB16645"/>
        </row>
        <row r="16646">
          <cell r="A16646">
            <v>44816.442858796298</v>
          </cell>
          <cell r="B16646">
            <v>4925</v>
          </cell>
          <cell r="F16646" t="str">
            <v>CC-00704199</v>
          </cell>
          <cell r="J16646" t="str">
            <v>General Service</v>
          </cell>
          <cell r="R16646" t="str">
            <v>BULL160559</v>
          </cell>
          <cell r="AB16646"/>
        </row>
        <row r="16647">
          <cell r="A16647">
            <v>44814.757349537002</v>
          </cell>
          <cell r="B16647">
            <v>2698</v>
          </cell>
          <cell r="F16647" t="str">
            <v>CC-00703700</v>
          </cell>
          <cell r="J16647" t="str">
            <v>General Service</v>
          </cell>
          <cell r="R16647" t="str">
            <v>BSGD161854</v>
          </cell>
          <cell r="AB16647" t="str">
            <v>Sales call carried out for hmr collection</v>
          </cell>
        </row>
        <row r="16648">
          <cell r="A16648">
            <v>44814.750509259298</v>
          </cell>
          <cell r="B16648">
            <v>5440</v>
          </cell>
          <cell r="F16648" t="str">
            <v>CC-00703697</v>
          </cell>
          <cell r="J16648" t="str">
            <v>General Service</v>
          </cell>
          <cell r="R16648" t="str">
            <v>BQJD200011</v>
          </cell>
          <cell r="AB16648" t="str">
            <v>Sales call carried out for hmr collection</v>
          </cell>
        </row>
        <row r="16649">
          <cell r="A16649">
            <v>44814.728125000001</v>
          </cell>
          <cell r="B16649">
            <v>15545</v>
          </cell>
          <cell r="F16649" t="str">
            <v>CC-00703640</v>
          </cell>
          <cell r="J16649" t="str">
            <v>General Service</v>
          </cell>
          <cell r="R16649" t="str">
            <v>BQJD160040</v>
          </cell>
          <cell r="AB16649" t="str">
            <v>Sales call carried out for hmr collection</v>
          </cell>
        </row>
        <row r="16650">
          <cell r="A16650">
            <v>44814.706678240698</v>
          </cell>
          <cell r="B16650">
            <v>7079</v>
          </cell>
          <cell r="F16650" t="str">
            <v>CC-00703599</v>
          </cell>
          <cell r="J16650" t="str">
            <v>General Service</v>
          </cell>
          <cell r="R16650" t="str">
            <v>BQKD160099</v>
          </cell>
          <cell r="AB16650" t="str">
            <v>Sales call carried out for hmr collection</v>
          </cell>
        </row>
        <row r="16651">
          <cell r="A16651">
            <v>44814.684120370403</v>
          </cell>
          <cell r="B16651">
            <v>21320</v>
          </cell>
          <cell r="F16651" t="str">
            <v>CC-00703558</v>
          </cell>
          <cell r="J16651" t="str">
            <v>Schedule Service</v>
          </cell>
          <cell r="R16651" t="str">
            <v>107837</v>
          </cell>
          <cell r="AB16651" t="str">
            <v>Change parts 1 oil filter 2 oil 3 separator 4 solenoid valve 5 intake valve 6 bdv 7 mpv 8 adv than start machine running ok and all parts working properly	10/09/2022</v>
          </cell>
        </row>
        <row r="16652">
          <cell r="A16652">
            <v>44814.683935185203</v>
          </cell>
          <cell r="B16652">
            <v>9858</v>
          </cell>
          <cell r="F16652" t="str">
            <v>CC-00703557</v>
          </cell>
          <cell r="J16652" t="str">
            <v>General Service</v>
          </cell>
          <cell r="R16652" t="str">
            <v>BQKD160115</v>
          </cell>
          <cell r="AB16652" t="str">
            <v>Sales call carried out for HMR collection</v>
          </cell>
        </row>
        <row r="16653">
          <cell r="A16653">
            <v>44814.670775462997</v>
          </cell>
          <cell r="B16653">
            <v>6640</v>
          </cell>
          <cell r="F16653" t="str">
            <v>CC-00703533</v>
          </cell>
          <cell r="J16653" t="str">
            <v>General Service</v>
          </cell>
          <cell r="R16653" t="str">
            <v>BQFD160263</v>
          </cell>
          <cell r="AB16653" t="str">
            <v>Sales call carried out for hmr collection</v>
          </cell>
        </row>
        <row r="16654">
          <cell r="A16654">
            <v>44814.661701388897</v>
          </cell>
          <cell r="B16654">
            <v>4120</v>
          </cell>
          <cell r="F16654" t="str">
            <v>CC-00703517</v>
          </cell>
          <cell r="J16654" t="str">
            <v>General Service</v>
          </cell>
          <cell r="R16654" t="str">
            <v>BQBD160060</v>
          </cell>
          <cell r="AB16654" t="str">
            <v>Sales call carried out for hmr collection</v>
          </cell>
        </row>
        <row r="16655">
          <cell r="A16655">
            <v>44814.643553240698</v>
          </cell>
          <cell r="B16655">
            <v>6070</v>
          </cell>
          <cell r="F16655" t="str">
            <v>CC-00703469</v>
          </cell>
          <cell r="J16655" t="str">
            <v>General Service</v>
          </cell>
          <cell r="R16655" t="str">
            <v>BNJD200008</v>
          </cell>
          <cell r="AB16655" t="str">
            <v>Sales call carried out for hmr collection</v>
          </cell>
        </row>
        <row r="16656">
          <cell r="A16656">
            <v>44814.641516203701</v>
          </cell>
          <cell r="B16656">
            <v>7591</v>
          </cell>
          <cell r="F16656" t="str">
            <v>CC-00703464</v>
          </cell>
          <cell r="J16656" t="str">
            <v>General Service</v>
          </cell>
          <cell r="R16656" t="str">
            <v>BOLD200057</v>
          </cell>
          <cell r="AB16656" t="str">
            <v>Sales call carried out for hmr collection</v>
          </cell>
        </row>
        <row r="16657">
          <cell r="A16657">
            <v>44814.622719907398</v>
          </cell>
          <cell r="B16657">
            <v>20621</v>
          </cell>
          <cell r="F16657" t="str">
            <v>CC-00703432</v>
          </cell>
          <cell r="J16657" t="str">
            <v>Complaint - Running With Problem</v>
          </cell>
          <cell r="R16657" t="str">
            <v>BQHS040705</v>
          </cell>
          <cell r="AB16657" t="str">
            <v>We visited site for complain was unit tripping so we checked and found unit tripping in vfd error so we we found vfd working not properly after than we modification vfd to star delta after than start for check unit running well.</v>
          </cell>
        </row>
        <row r="16658">
          <cell r="A16658">
            <v>44814.591168981497</v>
          </cell>
          <cell r="B16658">
            <v>3902</v>
          </cell>
          <cell r="F16658" t="str">
            <v>CC-00703353</v>
          </cell>
          <cell r="J16658" t="str">
            <v>General Service</v>
          </cell>
          <cell r="R16658" t="str">
            <v>BRJD160543</v>
          </cell>
          <cell r="AB16658" t="str">
            <v>Sales call carried out for hmr collection</v>
          </cell>
        </row>
        <row r="16659">
          <cell r="A16659">
            <v>44814.5836921296</v>
          </cell>
          <cell r="B16659">
            <v>3787</v>
          </cell>
          <cell r="F16659" t="str">
            <v>CC-00703323</v>
          </cell>
          <cell r="J16659" t="str">
            <v>General Service</v>
          </cell>
          <cell r="R16659" t="str">
            <v>BQHD160412</v>
          </cell>
          <cell r="AB16659" t="str">
            <v>Sales call carried out for hmr collection</v>
          </cell>
        </row>
        <row r="16660">
          <cell r="A16660">
            <v>44814.574050925898</v>
          </cell>
          <cell r="B16660">
            <v>18894</v>
          </cell>
          <cell r="F16660" t="str">
            <v>CC-00703296</v>
          </cell>
          <cell r="J16660" t="str">
            <v>General Service</v>
          </cell>
          <cell r="R16660" t="str">
            <v>BOID200223</v>
          </cell>
          <cell r="AB16660" t="str">
            <v>Sales call carried out for hmr collection</v>
          </cell>
        </row>
        <row r="16661">
          <cell r="A16661">
            <v>44814.573576388902</v>
          </cell>
          <cell r="B16661">
            <v>18278</v>
          </cell>
          <cell r="F16661" t="str">
            <v>CC-00703294</v>
          </cell>
          <cell r="J16661" t="str">
            <v>Schedule Service</v>
          </cell>
          <cell r="R16661" t="str">
            <v>BQGS031413</v>
          </cell>
          <cell r="AB16661" t="str">
            <v>We visited site and service done today in unit during change the parts in service 1.Air filter 2.Oil filter 3.Air oil separator 4.Oil xd after than start for check unit running well.</v>
          </cell>
        </row>
        <row r="16662">
          <cell r="A16662">
            <v>44814.559027777803</v>
          </cell>
          <cell r="B16662">
            <v>6578</v>
          </cell>
          <cell r="F16662" t="str">
            <v>CC-00703274</v>
          </cell>
          <cell r="J16662" t="str">
            <v>General Service</v>
          </cell>
          <cell r="R16662" t="str">
            <v>BQBD200008</v>
          </cell>
          <cell r="AB16662" t="str">
            <v>Sales call carried out for hmr collection</v>
          </cell>
        </row>
        <row r="16663">
          <cell r="A16663">
            <v>44814.545555555596</v>
          </cell>
          <cell r="B16663">
            <v>2175</v>
          </cell>
          <cell r="F16663" t="str">
            <v>CC-00703252</v>
          </cell>
          <cell r="J16663" t="str">
            <v>General Service</v>
          </cell>
          <cell r="R16663" t="str">
            <v>BSGD161861</v>
          </cell>
          <cell r="AB16663" t="str">
            <v>Sales call carried out for hmr collection</v>
          </cell>
        </row>
        <row r="16664">
          <cell r="A16664">
            <v>44814.519224536998</v>
          </cell>
          <cell r="B16664">
            <v>8170</v>
          </cell>
          <cell r="F16664" t="str">
            <v>CC-00703193</v>
          </cell>
          <cell r="J16664" t="str">
            <v>General Service</v>
          </cell>
          <cell r="R16664" t="str">
            <v>BRGL151464</v>
          </cell>
          <cell r="AB16664" t="str">
            <v>Sales call carried out for hmr collection</v>
          </cell>
        </row>
        <row r="16665">
          <cell r="A16665">
            <v>44814.5089814815</v>
          </cell>
          <cell r="B16665">
            <v>4300</v>
          </cell>
          <cell r="F16665" t="str">
            <v>CC-00703179</v>
          </cell>
          <cell r="J16665" t="str">
            <v>General Service</v>
          </cell>
          <cell r="R16665" t="str">
            <v>BRBL150944</v>
          </cell>
          <cell r="AB16665" t="str">
            <v>SALES CALL CARRIED OUT FOR HMR COLLECTION</v>
          </cell>
        </row>
        <row r="16666">
          <cell r="A16666">
            <v>44814.485011574099</v>
          </cell>
          <cell r="B16666">
            <v>7890</v>
          </cell>
          <cell r="F16666" t="str">
            <v>CC-00703140</v>
          </cell>
          <cell r="J16666" t="str">
            <v>General Service</v>
          </cell>
          <cell r="R16666" t="str">
            <v>BRGL151468</v>
          </cell>
          <cell r="AB16666" t="str">
            <v>Sales call carried out for HMR collection</v>
          </cell>
        </row>
        <row r="16667">
          <cell r="A16667">
            <v>44814.473576388897</v>
          </cell>
          <cell r="B16667">
            <v>1880</v>
          </cell>
          <cell r="F16667" t="str">
            <v>CC-00703120</v>
          </cell>
          <cell r="J16667" t="str">
            <v>General Service</v>
          </cell>
          <cell r="R16667" t="str">
            <v>BSDD120664</v>
          </cell>
          <cell r="AB16667" t="str">
            <v>Sales call carried out for HMR collection</v>
          </cell>
        </row>
        <row r="16668">
          <cell r="A16668">
            <v>44814.472569444399</v>
          </cell>
          <cell r="B16668">
            <v>16284</v>
          </cell>
          <cell r="F16668" t="str">
            <v>CC-00703114</v>
          </cell>
          <cell r="J16668" t="str">
            <v>General Service</v>
          </cell>
          <cell r="R16668" t="str">
            <v>BQHD160416</v>
          </cell>
          <cell r="AB16668" t="str">
            <v>Sales call carried out for HMR collection</v>
          </cell>
        </row>
        <row r="16669">
          <cell r="A16669">
            <v>44814.4663657407</v>
          </cell>
          <cell r="B16669">
            <v>8420</v>
          </cell>
          <cell r="F16669" t="str">
            <v>CC-00703104</v>
          </cell>
          <cell r="J16669" t="str">
            <v>General Service</v>
          </cell>
          <cell r="R16669" t="str">
            <v>BQED160244</v>
          </cell>
          <cell r="AB16669" t="str">
            <v>Sales call carried out for hmr collection</v>
          </cell>
        </row>
        <row r="16670">
          <cell r="A16670">
            <v>44814.452152777798</v>
          </cell>
          <cell r="B16670">
            <v>3711</v>
          </cell>
          <cell r="F16670" t="str">
            <v>CC-00703072</v>
          </cell>
          <cell r="J16670" t="str">
            <v>General Service</v>
          </cell>
          <cell r="R16670" t="str">
            <v>BRJD160600</v>
          </cell>
          <cell r="AB16670" t="str">
            <v>Sales call carried out for hmr collection</v>
          </cell>
        </row>
        <row r="16671">
          <cell r="A16671">
            <v>44814.4290162037</v>
          </cell>
          <cell r="B16671">
            <v>8017</v>
          </cell>
          <cell r="F16671" t="str">
            <v>CC-00703016</v>
          </cell>
          <cell r="J16671" t="str">
            <v>Schedule Service</v>
          </cell>
          <cell r="R16671" t="str">
            <v>BTDD162169</v>
          </cell>
          <cell r="AB16671" t="str">
            <v>Change air filter , oil filter and thermal valve after that start the unit found running ok</v>
          </cell>
        </row>
        <row r="16672">
          <cell r="A16672">
            <v>44813.740960648101</v>
          </cell>
          <cell r="B16672">
            <v>2706</v>
          </cell>
          <cell r="F16672" t="str">
            <v>CC-00702716</v>
          </cell>
          <cell r="J16672" t="str">
            <v>General Service</v>
          </cell>
          <cell r="R16672" t="str">
            <v>BRCD160998</v>
          </cell>
          <cell r="AB16672" t="str">
            <v>Sales call carried out for hmr collection</v>
          </cell>
        </row>
        <row r="16673">
          <cell r="A16673">
            <v>44813.7116087963</v>
          </cell>
          <cell r="B16673">
            <v>2531</v>
          </cell>
          <cell r="F16673" t="str">
            <v>CC-00702669</v>
          </cell>
          <cell r="J16673" t="str">
            <v>General Service</v>
          </cell>
          <cell r="R16673" t="str">
            <v>GPLL150106</v>
          </cell>
          <cell r="AB16673" t="str">
            <v>Sales call carried out for hmr collection</v>
          </cell>
        </row>
        <row r="16674">
          <cell r="A16674">
            <v>44813.697002314802</v>
          </cell>
          <cell r="B16674">
            <v>6100</v>
          </cell>
          <cell r="F16674" t="str">
            <v>CC-00702637</v>
          </cell>
          <cell r="J16674" t="str">
            <v>General Service</v>
          </cell>
          <cell r="R16674" t="str">
            <v>BRBD160856</v>
          </cell>
          <cell r="AB16674" t="str">
            <v>Sales call carried out for hmr collection</v>
          </cell>
        </row>
        <row r="16675">
          <cell r="A16675">
            <v>44813.692847222199</v>
          </cell>
          <cell r="B16675">
            <v>5200</v>
          </cell>
          <cell r="F16675" t="str">
            <v>CC-00702631</v>
          </cell>
          <cell r="J16675" t="str">
            <v>General Service</v>
          </cell>
          <cell r="R16675" t="str">
            <v>BPHD200246</v>
          </cell>
          <cell r="AB16675" t="str">
            <v>Attend the site for general visit so check and found service time due, so advice customer to arrange parts</v>
          </cell>
        </row>
        <row r="16676">
          <cell r="A16676">
            <v>44813.688379629602</v>
          </cell>
          <cell r="B16676">
            <v>22647</v>
          </cell>
          <cell r="F16676" t="str">
            <v>CC-00702621</v>
          </cell>
          <cell r="J16676" t="str">
            <v>General Service</v>
          </cell>
          <cell r="R16676" t="str">
            <v>GPLS030458</v>
          </cell>
          <cell r="AB16676" t="str">
            <v>Attend the site for AMC visit so check unit found service is due so advice customer to arrange parts</v>
          </cell>
        </row>
        <row r="16677">
          <cell r="A16677">
            <v>44813.675000000003</v>
          </cell>
          <cell r="B16677">
            <v>1450</v>
          </cell>
          <cell r="F16677" t="str">
            <v>CC-00702582</v>
          </cell>
          <cell r="J16677" t="str">
            <v>General Service</v>
          </cell>
          <cell r="R16677" t="str">
            <v>BSKD161476</v>
          </cell>
          <cell r="AB16677" t="str">
            <v>Sales call carried out for hmr collection</v>
          </cell>
        </row>
        <row r="16678">
          <cell r="A16678">
            <v>44813.654664351903</v>
          </cell>
          <cell r="B16678">
            <v>3541</v>
          </cell>
          <cell r="F16678" t="str">
            <v>CC-00702547</v>
          </cell>
          <cell r="J16678" t="str">
            <v>General Service</v>
          </cell>
          <cell r="R16678" t="str">
            <v>BRCD160978</v>
          </cell>
          <cell r="AB16678" t="str">
            <v>Sales call carried out for hmr collection</v>
          </cell>
        </row>
        <row r="16679">
          <cell r="A16679">
            <v>44813.639675925901</v>
          </cell>
          <cell r="B16679">
            <v>7010</v>
          </cell>
          <cell r="F16679" t="str">
            <v>CC-00702502</v>
          </cell>
          <cell r="J16679" t="str">
            <v>General Service</v>
          </cell>
          <cell r="R16679" t="str">
            <v>BNBD160162</v>
          </cell>
          <cell r="AB16679" t="str">
            <v>Sales call carried out for hmr collection</v>
          </cell>
        </row>
        <row r="16680">
          <cell r="A16680">
            <v>44813.621539351901</v>
          </cell>
          <cell r="B16680">
            <v>19954</v>
          </cell>
          <cell r="F16680" t="str">
            <v>CC-00702458</v>
          </cell>
          <cell r="J16680" t="str">
            <v>General Service</v>
          </cell>
          <cell r="R16680" t="str">
            <v>BRAC372524</v>
          </cell>
          <cell r="AB16680" t="str">
            <v>Today we attend the customer site for general visit so we check and found that compressor running ok and all parts working properly but service time over so arrange parts</v>
          </cell>
        </row>
        <row r="16681">
          <cell r="A16681">
            <v>44813.5866550926</v>
          </cell>
          <cell r="B16681">
            <v>4280</v>
          </cell>
          <cell r="F16681" t="str">
            <v>CC-00702418</v>
          </cell>
          <cell r="J16681" t="str">
            <v>General Service</v>
          </cell>
          <cell r="R16681" t="str">
            <v>BRCD160948</v>
          </cell>
          <cell r="AB16681" t="str">
            <v>Sales call carried out for hmr collection</v>
          </cell>
        </row>
        <row r="16682">
          <cell r="A16682">
            <v>44813.574525463002</v>
          </cell>
          <cell r="B16682">
            <v>874</v>
          </cell>
          <cell r="F16682" t="str">
            <v>CC-00702398</v>
          </cell>
          <cell r="J16682" t="str">
            <v>General Service</v>
          </cell>
          <cell r="R16682" t="str">
            <v>BIED200036</v>
          </cell>
          <cell r="AB16682" t="str">
            <v>Sales call carried out for hmr collection</v>
          </cell>
        </row>
        <row r="16683">
          <cell r="A16683">
            <v>44813.5722916667</v>
          </cell>
          <cell r="B16683">
            <v>2050</v>
          </cell>
          <cell r="F16683" t="str">
            <v>CC-00702395</v>
          </cell>
          <cell r="J16683" t="str">
            <v>General Service</v>
          </cell>
          <cell r="R16683" t="str">
            <v>BUFS046813</v>
          </cell>
          <cell r="AB16683" t="str">
            <v>Today we attend the customer site for general visit so we check and found that compressor running ok and all parts working properly but service time over so arrange parts</v>
          </cell>
        </row>
        <row r="16684">
          <cell r="A16684">
            <v>44813.567673611098</v>
          </cell>
          <cell r="B16684">
            <v>4400</v>
          </cell>
          <cell r="F16684" t="str">
            <v>CC-00702382</v>
          </cell>
          <cell r="J16684" t="str">
            <v>General Service</v>
          </cell>
          <cell r="R16684" t="str">
            <v>BQED160222</v>
          </cell>
          <cell r="AB16684" t="str">
            <v>Sales call carried out for hmr collection</v>
          </cell>
        </row>
        <row r="16685">
          <cell r="A16685">
            <v>44813.555682870399</v>
          </cell>
          <cell r="B16685">
            <v>1452</v>
          </cell>
          <cell r="F16685" t="str">
            <v>CC-00702363</v>
          </cell>
          <cell r="J16685" t="str">
            <v>General Service</v>
          </cell>
          <cell r="R16685" t="str">
            <v>BMLD160107</v>
          </cell>
          <cell r="AB16685" t="str">
            <v>Sales call carried out for hmr collection</v>
          </cell>
        </row>
        <row r="16686">
          <cell r="A16686">
            <v>44813.5467361111</v>
          </cell>
          <cell r="B16686">
            <v>4895</v>
          </cell>
          <cell r="F16686" t="str">
            <v>CC-00702349</v>
          </cell>
          <cell r="J16686" t="str">
            <v>Complaint - Running With Problem</v>
          </cell>
          <cell r="R16686" t="str">
            <v>BTED162217</v>
          </cell>
          <cell r="AB16686" t="str">
            <v>Oi leakage from discharge hose pipe so change the same from customer stock</v>
          </cell>
        </row>
        <row r="16687">
          <cell r="A16687">
            <v>44813.546400462998</v>
          </cell>
          <cell r="B16687">
            <v>1858</v>
          </cell>
          <cell r="F16687" t="str">
            <v>CC-00702348</v>
          </cell>
          <cell r="J16687" t="str">
            <v>General Service</v>
          </cell>
          <cell r="R16687" t="str">
            <v>BPID120091</v>
          </cell>
          <cell r="AB16687" t="str">
            <v>Sales call carried out for hmr collection</v>
          </cell>
        </row>
        <row r="16688">
          <cell r="A16688">
            <v>44813.535023148099</v>
          </cell>
          <cell r="B16688">
            <v>3980</v>
          </cell>
          <cell r="F16688" t="str">
            <v>CC-00702326</v>
          </cell>
          <cell r="J16688" t="str">
            <v>General Service</v>
          </cell>
          <cell r="R16688" t="str">
            <v>BSAD161567</v>
          </cell>
          <cell r="AB16688" t="str">
            <v>Sales call carried out for hmr collection</v>
          </cell>
        </row>
        <row r="16689">
          <cell r="A16689">
            <v>44813.5242476852</v>
          </cell>
          <cell r="B16689">
            <v>2645</v>
          </cell>
          <cell r="F16689" t="str">
            <v>CC-00702295</v>
          </cell>
          <cell r="J16689" t="str">
            <v>General Service</v>
          </cell>
          <cell r="R16689" t="str">
            <v>BSFD161819</v>
          </cell>
          <cell r="AB16689" t="str">
            <v>Sales call carried out for hmr collection</v>
          </cell>
        </row>
        <row r="16690">
          <cell r="A16690">
            <v>44813.517060185201</v>
          </cell>
          <cell r="B16690">
            <v>2368</v>
          </cell>
          <cell r="F16690" t="str">
            <v>CC-00702277</v>
          </cell>
          <cell r="J16690" t="str">
            <v>General Service</v>
          </cell>
          <cell r="R16690" t="str">
            <v>BRKD160653</v>
          </cell>
          <cell r="AB16690" t="str">
            <v>Sales call carried out for hmr collection</v>
          </cell>
        </row>
        <row r="16691">
          <cell r="A16691">
            <v>44813.509317129603</v>
          </cell>
          <cell r="B16691">
            <v>919</v>
          </cell>
          <cell r="F16691" t="str">
            <v>CC-00702252</v>
          </cell>
          <cell r="J16691" t="str">
            <v>General Service</v>
          </cell>
          <cell r="R16691" t="str">
            <v>BPGD220035</v>
          </cell>
          <cell r="AB16691" t="str">
            <v>Sales call carried out for hmr collection</v>
          </cell>
        </row>
        <row r="16692">
          <cell r="A16692">
            <v>44813.497372685197</v>
          </cell>
          <cell r="B16692">
            <v>4242</v>
          </cell>
          <cell r="F16692" t="str">
            <v>CC-00702218</v>
          </cell>
          <cell r="J16692" t="str">
            <v>General Service</v>
          </cell>
          <cell r="R16692" t="str">
            <v>BNID200161</v>
          </cell>
          <cell r="AB16692" t="str">
            <v>Sales call carried out for hmr collection</v>
          </cell>
        </row>
        <row r="16693">
          <cell r="A16693">
            <v>44813.4824884259</v>
          </cell>
          <cell r="B16693">
            <v>778</v>
          </cell>
          <cell r="F16693" t="str">
            <v>CC-00702183</v>
          </cell>
          <cell r="J16693" t="str">
            <v>Complaint - Running With Problem</v>
          </cell>
          <cell r="R16693" t="str">
            <v>BVLD163067</v>
          </cell>
          <cell r="AB16693" t="str">
            <v>Engine side LOP change by Ashok leyland engineer now machine running ok.</v>
          </cell>
        </row>
        <row r="16694">
          <cell r="A16694">
            <v>44813.464745370402</v>
          </cell>
          <cell r="B16694">
            <v>4254</v>
          </cell>
          <cell r="F16694" t="str">
            <v>CC-00702151</v>
          </cell>
          <cell r="J16694" t="str">
            <v>General Service</v>
          </cell>
          <cell r="R16694" t="str">
            <v>MNFD200027</v>
          </cell>
          <cell r="AB16694" t="str">
            <v>Sales call carried out for hmr colleciton</v>
          </cell>
        </row>
        <row r="16695">
          <cell r="A16695">
            <v>44813.454629629603</v>
          </cell>
          <cell r="B16695">
            <v>5738</v>
          </cell>
          <cell r="F16695" t="str">
            <v>CC-00702133</v>
          </cell>
          <cell r="J16695" t="str">
            <v>General Service</v>
          </cell>
          <cell r="R16695" t="str">
            <v>BRKD220111</v>
          </cell>
          <cell r="AB16695" t="str">
            <v>Sales call carried out for hmr collection</v>
          </cell>
        </row>
        <row r="16696">
          <cell r="A16696">
            <v>44813.445902777799</v>
          </cell>
          <cell r="B16696">
            <v>4193</v>
          </cell>
          <cell r="F16696" t="str">
            <v>CC-00702113</v>
          </cell>
          <cell r="J16696" t="str">
            <v>General Service</v>
          </cell>
          <cell r="R16696" t="str">
            <v>BQED160215</v>
          </cell>
          <cell r="AB16696" t="str">
            <v>Sales call carried out for HMR collection</v>
          </cell>
        </row>
        <row r="16697">
          <cell r="A16697">
            <v>44813.429664351897</v>
          </cell>
          <cell r="B16697">
            <v>2311</v>
          </cell>
          <cell r="F16697" t="str">
            <v>CC-00702092</v>
          </cell>
          <cell r="J16697" t="str">
            <v>General Service</v>
          </cell>
          <cell r="R16697" t="str">
            <v>BRKD160684</v>
          </cell>
          <cell r="AB16697" t="str">
            <v>Sales call carried out for hmr collection</v>
          </cell>
        </row>
        <row r="16698">
          <cell r="A16698">
            <v>44812.724837962996</v>
          </cell>
          <cell r="B16698">
            <v>2309</v>
          </cell>
          <cell r="F16698" t="str">
            <v>CC-00701799</v>
          </cell>
          <cell r="J16698" t="str">
            <v>Schedule Service</v>
          </cell>
          <cell r="R16698" t="str">
            <v>BRAF110427</v>
          </cell>
          <cell r="AB16698" t="str">
            <v>Change Air filter, oil filter pre fine filter and oil</v>
          </cell>
        </row>
        <row r="16699">
          <cell r="A16699">
            <v>44812.6660416667</v>
          </cell>
          <cell r="B16699">
            <v>3902</v>
          </cell>
          <cell r="F16699" t="str">
            <v>CC-00701658</v>
          </cell>
          <cell r="J16699" t="str">
            <v>General Service</v>
          </cell>
          <cell r="R16699" t="str">
            <v>BRJD160543</v>
          </cell>
          <cell r="AB16699" t="str">
            <v>Sales call carried out for HMR collection</v>
          </cell>
        </row>
        <row r="16700">
          <cell r="A16700">
            <v>44812.656805555598</v>
          </cell>
          <cell r="B16700">
            <v>7890</v>
          </cell>
          <cell r="F16700" t="str">
            <v>CC-00701637</v>
          </cell>
          <cell r="J16700" t="str">
            <v>General Service</v>
          </cell>
          <cell r="R16700" t="str">
            <v>BRGL151468</v>
          </cell>
          <cell r="AB16700" t="str">
            <v>Sales call carried out for HMR collection</v>
          </cell>
        </row>
        <row r="16701">
          <cell r="A16701">
            <v>44812.644583333298</v>
          </cell>
          <cell r="B16701">
            <v>410</v>
          </cell>
          <cell r="F16701" t="str">
            <v>CC-00701604</v>
          </cell>
          <cell r="J16701" t="str">
            <v>General Service</v>
          </cell>
          <cell r="R16701" t="str">
            <v>BSFD161809</v>
          </cell>
          <cell r="AB16701" t="str">
            <v>Sales call carried out for HMR collection</v>
          </cell>
        </row>
        <row r="16702">
          <cell r="A16702">
            <v>44812.632592592599</v>
          </cell>
          <cell r="B16702">
            <v>4226</v>
          </cell>
          <cell r="F16702" t="str">
            <v>CC-00701585</v>
          </cell>
          <cell r="J16702" t="str">
            <v>General Service</v>
          </cell>
          <cell r="R16702" t="str">
            <v>BVJS047894</v>
          </cell>
          <cell r="AB16702" t="str">
            <v>Attend the site for general visit so check and clean air filter and oil filter, check air oil separator found dusty and need to be changed so advice customer to arrange the same.</v>
          </cell>
        </row>
        <row r="16703">
          <cell r="A16703">
            <v>44812.530949074098</v>
          </cell>
          <cell r="B16703">
            <v>48892</v>
          </cell>
          <cell r="F16703" t="str">
            <v>CC-00701381</v>
          </cell>
          <cell r="J16703" t="str">
            <v>General Service</v>
          </cell>
          <cell r="R16703" t="str">
            <v>BILS030211</v>
          </cell>
          <cell r="AB16703" t="str">
            <v>Today we attend the customer site for amc visit so we check and found that compressor running ok and all parts working properly but service time almost nearly so arrange parts</v>
          </cell>
        </row>
        <row r="16704">
          <cell r="A16704">
            <v>44812.427789351903</v>
          </cell>
          <cell r="B16704">
            <v>0</v>
          </cell>
          <cell r="F16704" t="str">
            <v>CC-00701105</v>
          </cell>
          <cell r="J16704" t="str">
            <v>Commissioning</v>
          </cell>
          <cell r="R16704" t="str">
            <v>22556508</v>
          </cell>
          <cell r="AB16704" t="str">
            <v>Commissioning of Dryer done on 08-09-2022</v>
          </cell>
        </row>
        <row r="16705">
          <cell r="A16705">
            <v>44812.287245370397</v>
          </cell>
          <cell r="B16705">
            <v>166</v>
          </cell>
          <cell r="F16705" t="str">
            <v>CC-00700946</v>
          </cell>
          <cell r="J16705" t="str">
            <v>Schedule Service - AMC</v>
          </cell>
          <cell r="R16705" t="str">
            <v>BUES035290</v>
          </cell>
          <cell r="AB16705" t="str">
            <v>Attend the site for AMC visit so check air filter, oil filter, separator found ok, check oil level found ok, check all connection found ok.</v>
          </cell>
        </row>
        <row r="16706">
          <cell r="A16706">
            <v>44811.708124999997</v>
          </cell>
          <cell r="B16706">
            <v>1478</v>
          </cell>
          <cell r="F16706" t="str">
            <v>CC-00700709</v>
          </cell>
          <cell r="J16706" t="str">
            <v>Schedule Service</v>
          </cell>
          <cell r="R16706" t="str">
            <v>BUGD162852</v>
          </cell>
          <cell r="AB16706" t="str">
            <v>Drain oil from tank and oil cooler with three dead cranks over all drained oil 34 litres. After then replace oil filter 90 lpm 2nos., replace separator filter, replaced air filter engine and compressor side and as per elgi schedule maintenance service valve kits replaced are actuator kit 2nos., pressure regulator 1no. and BDV kit 1no.</v>
          </cell>
        </row>
        <row r="16707">
          <cell r="A16707">
            <v>44811.5784375</v>
          </cell>
          <cell r="B16707">
            <v>1077</v>
          </cell>
          <cell r="F16707" t="str">
            <v>CC-00700424</v>
          </cell>
          <cell r="J16707" t="str">
            <v>General Service</v>
          </cell>
          <cell r="R16707" t="str">
            <v>BVKC374485</v>
          </cell>
          <cell r="AB16707" t="str">
            <v>Today we attend the customer site for general visit so we check and found that compressor running ok and all parts working properly</v>
          </cell>
        </row>
        <row r="16708">
          <cell r="A16708">
            <v>44811.485069444403</v>
          </cell>
          <cell r="B16708">
            <v>1200</v>
          </cell>
          <cell r="F16708" t="str">
            <v>CC-00700242</v>
          </cell>
          <cell r="J16708" t="str">
            <v>General Service</v>
          </cell>
          <cell r="R16708" t="str">
            <v>BUID162953</v>
          </cell>
          <cell r="AB16708" t="str">
            <v>Attend the site for product improvement, so Thermal valve element range increased from 155 Deg F to 185 Deg F in PG500 Series to address low DOT issue. It is implemented in compressor model PG 550S-200, after implementation check the unit on load condition found DOT 88 Deg C on drilling condition and on full load found 92 Deg C. Unit is running with all parameters under limit.</v>
          </cell>
        </row>
        <row r="16709">
          <cell r="A16709">
            <v>44811.444756944402</v>
          </cell>
          <cell r="B16709">
            <v>3600</v>
          </cell>
          <cell r="F16709" t="str">
            <v>CC-00700145</v>
          </cell>
          <cell r="J16709" t="str">
            <v>General Service</v>
          </cell>
          <cell r="R16709" t="str">
            <v>BSGD161864</v>
          </cell>
          <cell r="AB16709" t="str">
            <v>Sales call carried out for hmr collection</v>
          </cell>
        </row>
        <row r="16710">
          <cell r="A16710">
            <v>44810.647384259297</v>
          </cell>
          <cell r="B16710">
            <v>0</v>
          </cell>
          <cell r="F16710" t="str">
            <v>CC-00699632</v>
          </cell>
          <cell r="J16710" t="str">
            <v>Commissioning</v>
          </cell>
          <cell r="R16710" t="str">
            <v>DVDL140488</v>
          </cell>
          <cell r="AB16710" t="str">
            <v>Commissioning done on dated 06-09-2022</v>
          </cell>
        </row>
        <row r="16711">
          <cell r="A16711">
            <v>44810.586064814801</v>
          </cell>
          <cell r="B16711">
            <v>1621</v>
          </cell>
          <cell r="F16711" t="str">
            <v>CC-00699488</v>
          </cell>
          <cell r="J16711" t="str">
            <v>General Service</v>
          </cell>
          <cell r="R16711" t="str">
            <v>BUJD121019</v>
          </cell>
          <cell r="AB16711" t="str">
            <v>Sales call Carried for HMR collection</v>
          </cell>
        </row>
        <row r="16712">
          <cell r="A16712">
            <v>44810.581122685202</v>
          </cell>
          <cell r="B16712">
            <v>473</v>
          </cell>
          <cell r="F16712" t="str">
            <v>CC-00699470</v>
          </cell>
          <cell r="J16712" t="str">
            <v>General Service</v>
          </cell>
          <cell r="R16712" t="str">
            <v>AUKD230777</v>
          </cell>
          <cell r="AB16712" t="str">
            <v>Sales call Carried for HMR collection</v>
          </cell>
        </row>
        <row r="16713">
          <cell r="A16713">
            <v>44810.572013888901</v>
          </cell>
          <cell r="B16713">
            <v>471</v>
          </cell>
          <cell r="F16713" t="str">
            <v>CC-00699442</v>
          </cell>
          <cell r="J16713" t="str">
            <v>General Service</v>
          </cell>
          <cell r="R16713" t="str">
            <v>BUJD121040</v>
          </cell>
          <cell r="AB16713" t="str">
            <v>Sales call Carried for HMR collection</v>
          </cell>
        </row>
        <row r="16714">
          <cell r="A16714">
            <v>44810.557928240698</v>
          </cell>
          <cell r="B16714">
            <v>1980</v>
          </cell>
          <cell r="F16714" t="str">
            <v>CC-00699397</v>
          </cell>
          <cell r="J16714" t="str">
            <v>General Service</v>
          </cell>
          <cell r="R16714" t="str">
            <v>BUKD162510</v>
          </cell>
          <cell r="AB16714" t="str">
            <v>Sales call Carried for HMR collection</v>
          </cell>
        </row>
        <row r="16715">
          <cell r="A16715">
            <v>44810.548437500001</v>
          </cell>
          <cell r="B16715">
            <v>767</v>
          </cell>
          <cell r="F16715" t="str">
            <v>CC-00699377</v>
          </cell>
          <cell r="J16715" t="str">
            <v>General Service</v>
          </cell>
          <cell r="R16715" t="str">
            <v>BULD121094</v>
          </cell>
          <cell r="AB16715" t="str">
            <v>Sales call Carried for HMR collection</v>
          </cell>
        </row>
        <row r="16716">
          <cell r="A16716">
            <v>44810.4985185185</v>
          </cell>
          <cell r="B16716">
            <v>41516</v>
          </cell>
          <cell r="F16716" t="str">
            <v>CC-00699263</v>
          </cell>
          <cell r="J16716" t="str">
            <v>General Service</v>
          </cell>
          <cell r="R16716" t="str">
            <v>BKAS030685</v>
          </cell>
          <cell r="AB16716" t="str">
            <v>Attend the site for valve kit change so change valve kit after that start the unit found running ok.</v>
          </cell>
        </row>
        <row r="16717">
          <cell r="A16717">
            <v>44810.492986111101</v>
          </cell>
          <cell r="B16717">
            <v>17747</v>
          </cell>
          <cell r="F16717" t="str">
            <v>CC-00699248</v>
          </cell>
          <cell r="J16717" t="str">
            <v>Schedule Service</v>
          </cell>
          <cell r="R16717" t="str">
            <v>BSDS037649</v>
          </cell>
          <cell r="AB16717" t="str">
            <v>Change valve kit</v>
          </cell>
        </row>
        <row r="16718">
          <cell r="A16718">
            <v>44810.465289351901</v>
          </cell>
          <cell r="B16718">
            <v>16119</v>
          </cell>
          <cell r="F16718" t="str">
            <v>CC-00699166</v>
          </cell>
          <cell r="J16718" t="str">
            <v>Schedule Service</v>
          </cell>
          <cell r="R16718" t="str">
            <v>BSCS037449</v>
          </cell>
          <cell r="AB16718" t="str">
            <v>Change Air filter, oil filter, separator and oil</v>
          </cell>
        </row>
        <row r="16719">
          <cell r="A16719">
            <v>44810.463819444398</v>
          </cell>
          <cell r="B16719"/>
          <cell r="F16719" t="str">
            <v>CC-00699162</v>
          </cell>
          <cell r="J16719" t="str">
            <v>Commissioning</v>
          </cell>
          <cell r="R16719" t="str">
            <v>BSCS037449</v>
          </cell>
          <cell r="AB16719"/>
        </row>
        <row r="16720">
          <cell r="A16720">
            <v>44810.292013888902</v>
          </cell>
          <cell r="B16720">
            <v>497</v>
          </cell>
          <cell r="F16720" t="str">
            <v>CC-00699004</v>
          </cell>
          <cell r="J16720" t="str">
            <v>General Service</v>
          </cell>
          <cell r="R16720" t="str">
            <v>BUCS034128</v>
          </cell>
          <cell r="AB16720" t="str">
            <v>Attend the site for general service so change Air filter, oil filter and oil after that start the unit found running ok.</v>
          </cell>
        </row>
        <row r="16721">
          <cell r="A16721">
            <v>44809.761805555601</v>
          </cell>
          <cell r="B16721">
            <v>0</v>
          </cell>
          <cell r="F16721" t="str">
            <v>CC-00698821</v>
          </cell>
          <cell r="J16721" t="str">
            <v>Commissioning</v>
          </cell>
          <cell r="R16721" t="str">
            <v>CVDE569330</v>
          </cell>
          <cell r="AB16721" t="str">
            <v>Commissioning done on 06-09-2022</v>
          </cell>
        </row>
        <row r="16722">
          <cell r="A16722">
            <v>44809.738206018497</v>
          </cell>
          <cell r="B16722">
            <v>680</v>
          </cell>
          <cell r="F16722" t="str">
            <v>CC-00698784</v>
          </cell>
          <cell r="J16722" t="str">
            <v>General Service</v>
          </cell>
          <cell r="R16722" t="str">
            <v>BUDD162719</v>
          </cell>
          <cell r="AB16722" t="str">
            <v>Sales call carried out for hmr collection</v>
          </cell>
        </row>
        <row r="16723">
          <cell r="A16723">
            <v>44809.720046296301</v>
          </cell>
          <cell r="B16723">
            <v>2289</v>
          </cell>
          <cell r="F16723" t="str">
            <v>CC-00698744</v>
          </cell>
          <cell r="J16723" t="str">
            <v>General Service</v>
          </cell>
          <cell r="R16723" t="str">
            <v>BUKD162537</v>
          </cell>
          <cell r="AB16723" t="str">
            <v>Sales call carried out for hmr collection</v>
          </cell>
        </row>
        <row r="16724">
          <cell r="A16724">
            <v>44809.711909722202</v>
          </cell>
          <cell r="B16724">
            <v>498</v>
          </cell>
          <cell r="F16724" t="str">
            <v>CC-00698722</v>
          </cell>
          <cell r="J16724" t="str">
            <v>General Service</v>
          </cell>
          <cell r="R16724" t="str">
            <v>BVKD163010</v>
          </cell>
          <cell r="AB16724" t="str">
            <v>Sales call carried out for hmr collection</v>
          </cell>
        </row>
        <row r="16725">
          <cell r="A16725">
            <v>44809.707615740699</v>
          </cell>
          <cell r="B16725">
            <v>410</v>
          </cell>
          <cell r="F16725" t="str">
            <v>CC-00698710</v>
          </cell>
          <cell r="J16725" t="str">
            <v>General Service</v>
          </cell>
          <cell r="R16725" t="str">
            <v>BUAD121111</v>
          </cell>
          <cell r="AB16725" t="str">
            <v>Sales call carried out for hmr collection</v>
          </cell>
        </row>
        <row r="16726">
          <cell r="A16726">
            <v>44809.692337963003</v>
          </cell>
          <cell r="B16726">
            <v>2023</v>
          </cell>
          <cell r="F16726" t="str">
            <v>CC-00698675</v>
          </cell>
          <cell r="J16726" t="str">
            <v>General Service</v>
          </cell>
          <cell r="R16726" t="str">
            <v>BUID162912</v>
          </cell>
          <cell r="AB16726" t="str">
            <v>Sales call carried out for hmr collection</v>
          </cell>
        </row>
        <row r="16727">
          <cell r="A16727">
            <v>44809.688888888901</v>
          </cell>
          <cell r="B16727">
            <v>1168</v>
          </cell>
          <cell r="F16727" t="str">
            <v>CC-00698666</v>
          </cell>
          <cell r="J16727" t="str">
            <v>General Service</v>
          </cell>
          <cell r="R16727" t="str">
            <v>BUAD162634</v>
          </cell>
          <cell r="AB16727" t="str">
            <v>Sales call carried out for HMR collection</v>
          </cell>
        </row>
        <row r="16728">
          <cell r="A16728">
            <v>44809.667245370401</v>
          </cell>
          <cell r="B16728">
            <v>35566</v>
          </cell>
          <cell r="F16728" t="str">
            <v>CC-00698624</v>
          </cell>
          <cell r="J16728" t="str">
            <v>General Service</v>
          </cell>
          <cell r="R16728" t="str">
            <v>BQBS030091</v>
          </cell>
          <cell r="AB16728" t="str">
            <v>Today we attend the customer site for amc visit so we check and found that compressor running ok and all parts working properly at present</v>
          </cell>
        </row>
        <row r="16729">
          <cell r="A16729">
            <v>44809.666736111103</v>
          </cell>
          <cell r="B16729">
            <v>1199</v>
          </cell>
          <cell r="F16729" t="str">
            <v>CC-00698621</v>
          </cell>
          <cell r="J16729" t="str">
            <v>General Service</v>
          </cell>
          <cell r="R16729" t="str">
            <v>BUID162953</v>
          </cell>
          <cell r="AB16729" t="str">
            <v>Sales call carried out for hmr collection</v>
          </cell>
        </row>
        <row r="16730">
          <cell r="A16730">
            <v>44809.660138888903</v>
          </cell>
          <cell r="B16730">
            <v>2543</v>
          </cell>
          <cell r="F16730" t="str">
            <v>CC-00698608</v>
          </cell>
          <cell r="J16730" t="str">
            <v>General Service</v>
          </cell>
          <cell r="R16730" t="str">
            <v>BUAD162630</v>
          </cell>
          <cell r="AB16730" t="str">
            <v>Sales call carried out for hmr collection</v>
          </cell>
        </row>
        <row r="16731">
          <cell r="A16731">
            <v>44809.6468171296</v>
          </cell>
          <cell r="B16731">
            <v>13567</v>
          </cell>
          <cell r="F16731" t="str">
            <v>CC-00698584</v>
          </cell>
          <cell r="J16731" t="str">
            <v>Complaint - Running With Problem</v>
          </cell>
          <cell r="R16731" t="str">
            <v>BSHS038806</v>
          </cell>
          <cell r="AB16731" t="str">
            <v>Today we attend the customer site for complain air not build up and high temperature tripping so we check and found solenoid valve not pass air after load so we clean blow down valve, solenoid and pressure regulator and clean cooler now machine air build up properly and temperature 95c and machine working properly</v>
          </cell>
        </row>
        <row r="16732">
          <cell r="A16732">
            <v>44809.591400463003</v>
          </cell>
          <cell r="B16732">
            <v>1259</v>
          </cell>
          <cell r="F16732" t="str">
            <v>CC-00698444</v>
          </cell>
          <cell r="J16732" t="str">
            <v>General Service</v>
          </cell>
          <cell r="R16732" t="str">
            <v>BUED220691</v>
          </cell>
          <cell r="AB16732" t="str">
            <v>Sales call carried out for hmr collection</v>
          </cell>
        </row>
        <row r="16733">
          <cell r="A16733">
            <v>44809.590011574102</v>
          </cell>
          <cell r="B16733">
            <v>493</v>
          </cell>
          <cell r="F16733" t="str">
            <v>CC-00698438</v>
          </cell>
          <cell r="J16733" t="str">
            <v>General Service</v>
          </cell>
          <cell r="R16733" t="str">
            <v>BUID162940</v>
          </cell>
          <cell r="AB16733" t="str">
            <v>Sales call carried out for hmr collection</v>
          </cell>
        </row>
        <row r="16734">
          <cell r="A16734">
            <v>44809.575717592597</v>
          </cell>
          <cell r="B16734">
            <v>471</v>
          </cell>
          <cell r="F16734" t="str">
            <v>CC-00698404</v>
          </cell>
          <cell r="J16734" t="str">
            <v>General Service</v>
          </cell>
          <cell r="R16734" t="str">
            <v>BUFL152860</v>
          </cell>
          <cell r="AB16734" t="str">
            <v>Sales call carried out for hmr collection</v>
          </cell>
        </row>
        <row r="16735">
          <cell r="A16735">
            <v>44809.563842592601</v>
          </cell>
          <cell r="B16735">
            <v>1432</v>
          </cell>
          <cell r="F16735" t="str">
            <v>CC-00698384</v>
          </cell>
          <cell r="J16735" t="str">
            <v>General Service</v>
          </cell>
          <cell r="R16735" t="str">
            <v>BUGD162852</v>
          </cell>
          <cell r="AB16735" t="str">
            <v>Sales call carried out for hmr collection</v>
          </cell>
        </row>
        <row r="16736">
          <cell r="A16736">
            <v>44809.562604166698</v>
          </cell>
          <cell r="B16736">
            <v>640</v>
          </cell>
          <cell r="F16736" t="str">
            <v>CC-00698382</v>
          </cell>
          <cell r="J16736" t="str">
            <v>General Service</v>
          </cell>
          <cell r="R16736" t="str">
            <v>BUHL152930</v>
          </cell>
          <cell r="AB16736" t="str">
            <v>Sales call carried out for hmr collection</v>
          </cell>
        </row>
        <row r="16737">
          <cell r="A16737">
            <v>44809.551111111097</v>
          </cell>
          <cell r="B16737">
            <v>0</v>
          </cell>
          <cell r="F16737" t="str">
            <v>CC-00698360</v>
          </cell>
          <cell r="J16737" t="str">
            <v>Complaint - Running With Problem</v>
          </cell>
          <cell r="R16737" t="str">
            <v>CLGE561928</v>
          </cell>
          <cell r="AB16737" t="str">
            <v>We check and found oil leakage and abnormal sound from inner side. Advice customer to arrange parts.</v>
          </cell>
        </row>
        <row r="16738">
          <cell r="A16738">
            <v>44809.538634259297</v>
          </cell>
          <cell r="B16738">
            <v>450</v>
          </cell>
          <cell r="F16738" t="str">
            <v>CC-00698320</v>
          </cell>
          <cell r="J16738" t="str">
            <v>General Service</v>
          </cell>
          <cell r="R16738" t="str">
            <v>BUCD121174</v>
          </cell>
          <cell r="AB16738" t="str">
            <v>Sales call carried out for hmr collection</v>
          </cell>
        </row>
        <row r="16739">
          <cell r="A16739">
            <v>44809.534861111097</v>
          </cell>
          <cell r="B16739">
            <v>1367</v>
          </cell>
          <cell r="F16739" t="str">
            <v>CC-00698304</v>
          </cell>
          <cell r="J16739" t="str">
            <v>General Service</v>
          </cell>
          <cell r="R16739" t="str">
            <v>BTHD120971</v>
          </cell>
          <cell r="AB16739"/>
        </row>
        <row r="16740">
          <cell r="A16740">
            <v>44809.530590277798</v>
          </cell>
          <cell r="B16740">
            <v>853</v>
          </cell>
          <cell r="F16740" t="str">
            <v>CC-00698296</v>
          </cell>
          <cell r="J16740" t="str">
            <v>General Service</v>
          </cell>
          <cell r="R16740" t="str">
            <v>BTDD120878</v>
          </cell>
          <cell r="AB16740"/>
        </row>
        <row r="16741">
          <cell r="A16741">
            <v>44809.5246527778</v>
          </cell>
          <cell r="B16741">
            <v>3688</v>
          </cell>
          <cell r="F16741" t="str">
            <v>CC-00698274</v>
          </cell>
          <cell r="J16741" t="str">
            <v>General Service</v>
          </cell>
          <cell r="R16741" t="str">
            <v>BTEL160427</v>
          </cell>
          <cell r="AB16741"/>
        </row>
        <row r="16742">
          <cell r="A16742">
            <v>44809.520578703698</v>
          </cell>
          <cell r="B16742">
            <v>5172</v>
          </cell>
          <cell r="F16742" t="str">
            <v>CC-00698263</v>
          </cell>
          <cell r="J16742" t="str">
            <v>General Service</v>
          </cell>
          <cell r="R16742" t="str">
            <v>BTGL160455</v>
          </cell>
          <cell r="AB16742"/>
        </row>
        <row r="16743">
          <cell r="A16743">
            <v>44809.516875000001</v>
          </cell>
          <cell r="B16743">
            <v>441</v>
          </cell>
          <cell r="F16743" t="str">
            <v>CC-00698251</v>
          </cell>
          <cell r="J16743" t="str">
            <v>General Service</v>
          </cell>
          <cell r="R16743" t="str">
            <v>BTHD120963</v>
          </cell>
          <cell r="AB16743"/>
        </row>
        <row r="16744">
          <cell r="A16744">
            <v>44809.508506944403</v>
          </cell>
          <cell r="B16744">
            <v>1248</v>
          </cell>
          <cell r="F16744" t="str">
            <v>CC-00698227</v>
          </cell>
          <cell r="J16744" t="str">
            <v>General Service</v>
          </cell>
          <cell r="R16744" t="str">
            <v>BUGD162826</v>
          </cell>
          <cell r="AB16744" t="str">
            <v>Sales call carried out for hmr collection</v>
          </cell>
        </row>
        <row r="16745">
          <cell r="A16745">
            <v>44809.492372685199</v>
          </cell>
          <cell r="B16745">
            <v>347</v>
          </cell>
          <cell r="F16745" t="str">
            <v>CC-00698194</v>
          </cell>
          <cell r="J16745" t="str">
            <v>General Service</v>
          </cell>
          <cell r="R16745" t="str">
            <v>BUID121299</v>
          </cell>
          <cell r="AB16745" t="str">
            <v>Sales call carried out for HMR collection</v>
          </cell>
        </row>
        <row r="16746">
          <cell r="A16746">
            <v>44809.4909259259</v>
          </cell>
          <cell r="B16746">
            <v>448</v>
          </cell>
          <cell r="F16746" t="str">
            <v>CC-00698191</v>
          </cell>
          <cell r="J16746" t="str">
            <v>General Service</v>
          </cell>
          <cell r="R16746" t="str">
            <v>BUHD121280</v>
          </cell>
          <cell r="AB16746" t="str">
            <v>Sales call carried out for HMR collection</v>
          </cell>
        </row>
        <row r="16747">
          <cell r="A16747">
            <v>44809.4741782407</v>
          </cell>
          <cell r="B16747">
            <v>2676</v>
          </cell>
          <cell r="F16747" t="str">
            <v>CC-00698132</v>
          </cell>
          <cell r="J16747" t="str">
            <v>General Service</v>
          </cell>
          <cell r="R16747" t="str">
            <v>BUFD162814</v>
          </cell>
          <cell r="AB16747" t="str">
            <v>Sales call carried out for hmr collection</v>
          </cell>
        </row>
        <row r="16748">
          <cell r="A16748">
            <v>44809.449745370403</v>
          </cell>
          <cell r="B16748">
            <v>1586</v>
          </cell>
          <cell r="F16748" t="str">
            <v>CC-00698073</v>
          </cell>
          <cell r="J16748" t="str">
            <v>General Service</v>
          </cell>
          <cell r="R16748" t="str">
            <v>BTHD162350</v>
          </cell>
          <cell r="AB16748" t="str">
            <v>Sales call carried out for hmr collection</v>
          </cell>
        </row>
        <row r="16749">
          <cell r="A16749">
            <v>44809.432418981502</v>
          </cell>
          <cell r="B16749">
            <v>1024</v>
          </cell>
          <cell r="F16749" t="str">
            <v>CC-00698014</v>
          </cell>
          <cell r="J16749" t="str">
            <v>General Service</v>
          </cell>
          <cell r="R16749" t="str">
            <v>BUDD220683</v>
          </cell>
          <cell r="AB16749" t="str">
            <v>Sales call carried out for hmr collection</v>
          </cell>
        </row>
        <row r="16750">
          <cell r="A16750">
            <v>44806.727256944403</v>
          </cell>
          <cell r="B16750">
            <v>1272</v>
          </cell>
          <cell r="F16750" t="str">
            <v>CC-00697478</v>
          </cell>
          <cell r="J16750" t="str">
            <v>General Service</v>
          </cell>
          <cell r="R16750" t="str">
            <v>BUBD162649</v>
          </cell>
          <cell r="AB16750" t="str">
            <v>Sales call carried out for hmr collection</v>
          </cell>
        </row>
        <row r="16751">
          <cell r="A16751">
            <v>44806.722731481503</v>
          </cell>
          <cell r="B16751">
            <v>4560</v>
          </cell>
          <cell r="F16751" t="str">
            <v>CC-00697470</v>
          </cell>
          <cell r="J16751" t="str">
            <v>General Service</v>
          </cell>
          <cell r="R16751" t="str">
            <v>BULD162577</v>
          </cell>
          <cell r="AB16751" t="str">
            <v>Sales call carried out for HMR collection</v>
          </cell>
        </row>
        <row r="16752">
          <cell r="A16752">
            <v>44806.718101851897</v>
          </cell>
          <cell r="B16752">
            <v>2524</v>
          </cell>
          <cell r="F16752" t="str">
            <v>CC-00697464</v>
          </cell>
          <cell r="J16752" t="str">
            <v>General Service</v>
          </cell>
          <cell r="R16752" t="str">
            <v>BUCD162696</v>
          </cell>
          <cell r="AB16752" t="str">
            <v>Sales call carried out for hmr collection</v>
          </cell>
        </row>
        <row r="16753">
          <cell r="A16753">
            <v>44806.697372685201</v>
          </cell>
          <cell r="B16753">
            <v>2861</v>
          </cell>
          <cell r="F16753" t="str">
            <v>CC-00697412</v>
          </cell>
          <cell r="J16753" t="str">
            <v>General Service</v>
          </cell>
          <cell r="R16753" t="str">
            <v>BULD162568</v>
          </cell>
          <cell r="AB16753" t="str">
            <v>Sales call carried out for hmr collection</v>
          </cell>
        </row>
        <row r="16754">
          <cell r="A16754">
            <v>44806.688460648104</v>
          </cell>
          <cell r="B16754">
            <v>12393</v>
          </cell>
          <cell r="F16754" t="str">
            <v>CC-00697388</v>
          </cell>
          <cell r="J16754" t="str">
            <v>Schedule Service</v>
          </cell>
          <cell r="R16754" t="str">
            <v>BTGS031205</v>
          </cell>
          <cell r="AB16754" t="str">
            <v>Change air filter, oil filter, separator and oil</v>
          </cell>
        </row>
        <row r="16755">
          <cell r="A16755">
            <v>44806.6871875</v>
          </cell>
          <cell r="B16755">
            <v>1327</v>
          </cell>
          <cell r="F16755" t="str">
            <v>CC-00697383</v>
          </cell>
          <cell r="J16755" t="str">
            <v>General Service</v>
          </cell>
          <cell r="R16755" t="str">
            <v>BUJD162460</v>
          </cell>
          <cell r="AB16755" t="str">
            <v>Sales call carried out for hmr collection</v>
          </cell>
        </row>
        <row r="16756">
          <cell r="A16756">
            <v>44806.676747685196</v>
          </cell>
          <cell r="B16756">
            <v>2980</v>
          </cell>
          <cell r="F16756" t="str">
            <v>CC-00697359</v>
          </cell>
          <cell r="J16756" t="str">
            <v>General Service</v>
          </cell>
          <cell r="R16756" t="str">
            <v>BUAD162625</v>
          </cell>
          <cell r="AB16756" t="str">
            <v>Sales call carried out for HMR collection</v>
          </cell>
        </row>
        <row r="16757">
          <cell r="A16757">
            <v>44806.663124999999</v>
          </cell>
          <cell r="B16757">
            <v>4613</v>
          </cell>
          <cell r="F16757" t="str">
            <v>CC-00697330</v>
          </cell>
          <cell r="J16757" t="str">
            <v>General Service</v>
          </cell>
          <cell r="R16757" t="str">
            <v>BTCD162162</v>
          </cell>
          <cell r="AB16757" t="str">
            <v>Sales call carried out for HMR collection</v>
          </cell>
        </row>
        <row r="16758">
          <cell r="A16758">
            <v>44806.6550810185</v>
          </cell>
          <cell r="B16758">
            <v>529</v>
          </cell>
          <cell r="F16758" t="str">
            <v>CC-00697313</v>
          </cell>
          <cell r="J16758" t="str">
            <v>General Service</v>
          </cell>
          <cell r="R16758" t="str">
            <v>BULD162583</v>
          </cell>
          <cell r="AB16758" t="str">
            <v>Sales call carried out for hmr collection</v>
          </cell>
        </row>
        <row r="16759">
          <cell r="A16759">
            <v>44806.595613425903</v>
          </cell>
          <cell r="B16759">
            <v>680</v>
          </cell>
          <cell r="F16759" t="str">
            <v>CC-00697165</v>
          </cell>
          <cell r="J16759" t="str">
            <v>General Service</v>
          </cell>
          <cell r="R16759" t="str">
            <v>BULD162579</v>
          </cell>
          <cell r="AB16759" t="str">
            <v>Sales call carried out for hmr collection</v>
          </cell>
        </row>
        <row r="16760">
          <cell r="A16760">
            <v>44806.589837963002</v>
          </cell>
          <cell r="B16760">
            <v>5033</v>
          </cell>
          <cell r="F16760" t="str">
            <v>CC-00697148</v>
          </cell>
          <cell r="J16760" t="str">
            <v>General Service</v>
          </cell>
          <cell r="R16760" t="str">
            <v>BULD162559</v>
          </cell>
          <cell r="AB16760" t="str">
            <v>Sales call carried out for hmr collection</v>
          </cell>
        </row>
        <row r="16761">
          <cell r="A16761">
            <v>44806.584965277798</v>
          </cell>
          <cell r="B16761">
            <v>2990</v>
          </cell>
          <cell r="F16761" t="str">
            <v>CC-00697138</v>
          </cell>
          <cell r="J16761" t="str">
            <v>General Service</v>
          </cell>
          <cell r="R16761" t="str">
            <v>BULD162561</v>
          </cell>
          <cell r="AB16761" t="str">
            <v>Sales call carried out for hmr collection</v>
          </cell>
        </row>
        <row r="16762">
          <cell r="A16762">
            <v>44806.579502314802</v>
          </cell>
          <cell r="B16762">
            <v>4461</v>
          </cell>
          <cell r="F16762" t="str">
            <v>CC-00697131</v>
          </cell>
          <cell r="J16762" t="str">
            <v>General Service</v>
          </cell>
          <cell r="R16762" t="str">
            <v>BTED200706</v>
          </cell>
          <cell r="AB16762" t="str">
            <v>Sales call carried out for hmr collection</v>
          </cell>
        </row>
        <row r="16763">
          <cell r="A16763">
            <v>44806.575451388897</v>
          </cell>
          <cell r="B16763">
            <v>950</v>
          </cell>
          <cell r="F16763" t="str">
            <v>CC-00697124</v>
          </cell>
          <cell r="J16763" t="str">
            <v>General Service</v>
          </cell>
          <cell r="R16763" t="str">
            <v>BTID162377</v>
          </cell>
          <cell r="AB16763" t="str">
            <v>Sales call carried out for hmr collection</v>
          </cell>
        </row>
        <row r="16764">
          <cell r="A16764">
            <v>44806.573923611097</v>
          </cell>
          <cell r="B16764">
            <v>59</v>
          </cell>
          <cell r="F16764" t="str">
            <v>CC-00697121</v>
          </cell>
          <cell r="J16764" t="str">
            <v>Schedule Service</v>
          </cell>
          <cell r="R16764" t="str">
            <v>BUFC372853</v>
          </cell>
          <cell r="AB16764" t="str">
            <v>Change air filter &amp; oil filter</v>
          </cell>
        </row>
        <row r="16765">
          <cell r="A16765">
            <v>44806.5594444444</v>
          </cell>
          <cell r="B16765">
            <v>5783</v>
          </cell>
          <cell r="F16765" t="str">
            <v>CC-00697100</v>
          </cell>
          <cell r="J16765" t="str">
            <v>General Service</v>
          </cell>
          <cell r="R16765" t="str">
            <v>BTDD162186</v>
          </cell>
          <cell r="AB16765" t="str">
            <v>Sales call carried our for hmr collection</v>
          </cell>
        </row>
        <row r="16766">
          <cell r="A16766">
            <v>44806.553043981497</v>
          </cell>
          <cell r="B16766">
            <v>4290</v>
          </cell>
          <cell r="F16766" t="str">
            <v>CC-00697091</v>
          </cell>
          <cell r="J16766" t="str">
            <v>General Service</v>
          </cell>
          <cell r="R16766" t="str">
            <v>BTFD162243</v>
          </cell>
          <cell r="AB16766" t="str">
            <v>Sales call carried out for hmr collection</v>
          </cell>
        </row>
        <row r="16767">
          <cell r="A16767">
            <v>44806.543657407397</v>
          </cell>
          <cell r="B16767">
            <v>5614</v>
          </cell>
          <cell r="F16767" t="str">
            <v>CC-00697074</v>
          </cell>
          <cell r="J16767" t="str">
            <v>General Service</v>
          </cell>
          <cell r="R16767" t="str">
            <v>BTFD162244</v>
          </cell>
          <cell r="AB16767" t="str">
            <v>Sales call carried out for hmr collection</v>
          </cell>
        </row>
        <row r="16768">
          <cell r="A16768">
            <v>44806.5303472222</v>
          </cell>
          <cell r="B16768">
            <v>8007</v>
          </cell>
          <cell r="F16768" t="str">
            <v>CC-00697051</v>
          </cell>
          <cell r="J16768" t="str">
            <v>General Service</v>
          </cell>
          <cell r="R16768" t="str">
            <v>BTDD162169</v>
          </cell>
          <cell r="AB16768" t="str">
            <v>Sales call carried out for hmr collection</v>
          </cell>
        </row>
        <row r="16769">
          <cell r="A16769">
            <v>44806.5108680556</v>
          </cell>
          <cell r="B16769">
            <v>2656</v>
          </cell>
          <cell r="F16769" t="str">
            <v>CC-00696999</v>
          </cell>
          <cell r="J16769" t="str">
            <v>Complaint - Running With Problem</v>
          </cell>
          <cell r="R16769" t="str">
            <v>BUFD162814</v>
          </cell>
          <cell r="AB16769" t="str">
            <v>We attend the customer site for product improvement, so tharmal valve element range increased from 155 deg f to 185 deg f in pg 500 series to address low Dot issue.it is implement in compressor model pg 550S - 200, after implementation check the unit on load condition found DOT 89 deg c on drilling condition ,full load found 95 deg c. Machine running good condition and parameter under limit.</v>
          </cell>
        </row>
        <row r="16770">
          <cell r="A16770">
            <v>44806.452511574098</v>
          </cell>
          <cell r="B16770">
            <v>20453</v>
          </cell>
          <cell r="F16770" t="str">
            <v>CC-00696863</v>
          </cell>
          <cell r="J16770" t="str">
            <v>Schedule Service</v>
          </cell>
          <cell r="R16770" t="str">
            <v>BQHS040705</v>
          </cell>
          <cell r="AB16770" t="str">
            <v>Change air filter, oil filter, separator and oil</v>
          </cell>
        </row>
        <row r="16771">
          <cell r="A16771">
            <v>44805.755358796298</v>
          </cell>
          <cell r="B16771">
            <v>496</v>
          </cell>
          <cell r="F16771" t="str">
            <v>CC-00696541</v>
          </cell>
          <cell r="J16771" t="str">
            <v>General Service</v>
          </cell>
          <cell r="R16771" t="str">
            <v>BVAD121386</v>
          </cell>
          <cell r="AB16771" t="str">
            <v>Sales call carried out for HMR collection</v>
          </cell>
        </row>
        <row r="16772">
          <cell r="A16772">
            <v>44805.746932870403</v>
          </cell>
          <cell r="B16772">
            <v>300</v>
          </cell>
          <cell r="F16772" t="str">
            <v>CC-00696528</v>
          </cell>
          <cell r="J16772" t="str">
            <v>General Service</v>
          </cell>
          <cell r="R16772" t="str">
            <v>BVKD163026</v>
          </cell>
          <cell r="AB16772" t="str">
            <v>Sales call carried out for HMR collection</v>
          </cell>
        </row>
        <row r="16773">
          <cell r="A16773">
            <v>44805.7421412037</v>
          </cell>
          <cell r="B16773">
            <v>746</v>
          </cell>
          <cell r="F16773" t="str">
            <v>CC-00696520</v>
          </cell>
          <cell r="J16773" t="str">
            <v>General Service</v>
          </cell>
          <cell r="R16773" t="str">
            <v>BVLD163067</v>
          </cell>
          <cell r="AB16773" t="str">
            <v>Sales call carried out for HMR collection</v>
          </cell>
        </row>
        <row r="16774">
          <cell r="A16774">
            <v>44805.7332060185</v>
          </cell>
          <cell r="B16774">
            <v>573</v>
          </cell>
          <cell r="F16774" t="str">
            <v>CC-00696497</v>
          </cell>
          <cell r="J16774" t="str">
            <v>General Service</v>
          </cell>
          <cell r="R16774" t="str">
            <v>BVLD163040</v>
          </cell>
          <cell r="AB16774" t="str">
            <v>Sales call carried out for HMR collection</v>
          </cell>
        </row>
        <row r="16775">
          <cell r="A16775">
            <v>44805.727939814802</v>
          </cell>
          <cell r="B16775">
            <v>245</v>
          </cell>
          <cell r="F16775" t="str">
            <v>CC-00696486</v>
          </cell>
          <cell r="J16775" t="str">
            <v>General Service</v>
          </cell>
          <cell r="R16775" t="str">
            <v>BVJD162957</v>
          </cell>
          <cell r="AB16775" t="str">
            <v>Sales call carried out for HMR collection</v>
          </cell>
        </row>
        <row r="16776">
          <cell r="A16776">
            <v>44805.723298611098</v>
          </cell>
          <cell r="B16776">
            <v>4682</v>
          </cell>
          <cell r="F16776" t="str">
            <v>CC-00696473</v>
          </cell>
          <cell r="J16776" t="str">
            <v>General Service</v>
          </cell>
          <cell r="R16776" t="str">
            <v>BUKD162535</v>
          </cell>
          <cell r="AB16776" t="str">
            <v>Sales call carried out for HMR collection</v>
          </cell>
        </row>
        <row r="16777">
          <cell r="A16777">
            <v>44805.720462963</v>
          </cell>
          <cell r="B16777">
            <v>20452</v>
          </cell>
          <cell r="F16777" t="str">
            <v>CC-00696467</v>
          </cell>
          <cell r="J16777" t="str">
            <v>Complaint - Running With Problem</v>
          </cell>
          <cell r="R16777" t="str">
            <v>BQHS040705</v>
          </cell>
          <cell r="AB16777" t="str">
            <v>We visited site and check and found in unit drive coupling element broken and also abnormal sound from motor bearing so we change drive coupling element and motor bearing.</v>
          </cell>
        </row>
        <row r="16778">
          <cell r="A16778">
            <v>44805.715856481504</v>
          </cell>
          <cell r="B16778">
            <v>1202</v>
          </cell>
          <cell r="F16778" t="str">
            <v>CC-00696458</v>
          </cell>
          <cell r="J16778" t="str">
            <v>General Service</v>
          </cell>
          <cell r="R16778" t="str">
            <v>BUAL160594</v>
          </cell>
          <cell r="AB16778" t="str">
            <v>Sales call carried out for HMR collection</v>
          </cell>
        </row>
        <row r="16779">
          <cell r="A16779">
            <v>44805.710196759297</v>
          </cell>
          <cell r="B16779">
            <v>3445</v>
          </cell>
          <cell r="F16779" t="str">
            <v>CC-00696447</v>
          </cell>
          <cell r="J16779" t="str">
            <v>General Service</v>
          </cell>
          <cell r="R16779" t="str">
            <v>BTDD162192</v>
          </cell>
          <cell r="AB16779" t="str">
            <v>Sales call carried out for HMR collection</v>
          </cell>
        </row>
        <row r="16780">
          <cell r="A16780">
            <v>44805.709155092598</v>
          </cell>
          <cell r="B16780">
            <v>1260</v>
          </cell>
          <cell r="F16780" t="str">
            <v>CC-00696446</v>
          </cell>
          <cell r="J16780" t="str">
            <v>General Service</v>
          </cell>
          <cell r="R16780" t="str">
            <v>BTID162392</v>
          </cell>
          <cell r="AB16780" t="str">
            <v>Sales call carried out for HMR collection</v>
          </cell>
        </row>
        <row r="16781">
          <cell r="A16781">
            <v>44805.694432870398</v>
          </cell>
          <cell r="B16781">
            <v>4892</v>
          </cell>
          <cell r="F16781" t="str">
            <v>CC-00696424</v>
          </cell>
          <cell r="J16781" t="str">
            <v>General Service</v>
          </cell>
          <cell r="R16781" t="str">
            <v>BTED162217</v>
          </cell>
          <cell r="AB16781" t="str">
            <v>Sales call carried out for HMR collection</v>
          </cell>
        </row>
        <row r="16782">
          <cell r="A16782">
            <v>44805.686006944401</v>
          </cell>
          <cell r="B16782">
            <v>7223</v>
          </cell>
          <cell r="F16782" t="str">
            <v>CC-00696404</v>
          </cell>
          <cell r="J16782" t="str">
            <v>Schedule Service</v>
          </cell>
          <cell r="R16782" t="str">
            <v>BTIS031829</v>
          </cell>
          <cell r="AB16782" t="str">
            <v>Attend the site for schedule services so check and change Air filter, oil filter, separator, MPV Kit, BDV kit, intake valve kit, ADV kit, solenoid valve kit and oil after that start the unit found running ok.</v>
          </cell>
        </row>
        <row r="16783">
          <cell r="A16783">
            <v>44805.6854282407</v>
          </cell>
          <cell r="B16783">
            <v>1010</v>
          </cell>
          <cell r="F16783" t="str">
            <v>CC-00696401</v>
          </cell>
          <cell r="J16783" t="str">
            <v>General Service</v>
          </cell>
          <cell r="R16783" t="str">
            <v>BTKD162083</v>
          </cell>
          <cell r="AB16783" t="str">
            <v>Sales call carried out for HMR collection</v>
          </cell>
        </row>
        <row r="16784">
          <cell r="A16784">
            <v>44805.6726851852</v>
          </cell>
          <cell r="B16784">
            <v>1673</v>
          </cell>
          <cell r="F16784" t="str">
            <v>CC-00696365</v>
          </cell>
          <cell r="J16784" t="str">
            <v>General Service</v>
          </cell>
          <cell r="R16784" t="str">
            <v>BTGD162296</v>
          </cell>
          <cell r="AB16784" t="str">
            <v>Sales call carried out for HMR collection</v>
          </cell>
        </row>
        <row r="16785">
          <cell r="A16785">
            <v>44805.667881944399</v>
          </cell>
          <cell r="B16785">
            <v>5472</v>
          </cell>
          <cell r="F16785" t="str">
            <v>CC-00696347</v>
          </cell>
          <cell r="J16785" t="str">
            <v>General Service</v>
          </cell>
          <cell r="R16785" t="str">
            <v>BTKD162112</v>
          </cell>
          <cell r="AB16785" t="str">
            <v>Sales call carried out for hmr collection</v>
          </cell>
        </row>
        <row r="16786">
          <cell r="A16786">
            <v>44805.661701388897</v>
          </cell>
          <cell r="B16786">
            <v>3810</v>
          </cell>
          <cell r="F16786" t="str">
            <v>CC-00696337</v>
          </cell>
          <cell r="J16786" t="str">
            <v>Schedule Service</v>
          </cell>
          <cell r="R16786" t="str">
            <v>BTDD162190</v>
          </cell>
          <cell r="AB16786" t="str">
            <v>Change air filter, oil filter &amp; oil</v>
          </cell>
        </row>
        <row r="16787">
          <cell r="A16787">
            <v>44805.658263888901</v>
          </cell>
          <cell r="B16787">
            <v>4907</v>
          </cell>
          <cell r="F16787" t="str">
            <v>CC-00696332</v>
          </cell>
          <cell r="J16787" t="str">
            <v>General Service</v>
          </cell>
          <cell r="R16787" t="str">
            <v>BTCD162149</v>
          </cell>
          <cell r="AB16787" t="str">
            <v>Sales call carried out for hmr collection</v>
          </cell>
        </row>
        <row r="16788">
          <cell r="A16788">
            <v>44805.652187500003</v>
          </cell>
          <cell r="B16788">
            <v>4856</v>
          </cell>
          <cell r="F16788" t="str">
            <v>CC-00696317</v>
          </cell>
          <cell r="J16788" t="str">
            <v>General Service</v>
          </cell>
          <cell r="R16788" t="str">
            <v>BTJD162046</v>
          </cell>
          <cell r="AB16788" t="str">
            <v>Sales call carried out for hmr collection</v>
          </cell>
        </row>
        <row r="16789">
          <cell r="A16789">
            <v>44805.649490740703</v>
          </cell>
          <cell r="B16789">
            <v>3990</v>
          </cell>
          <cell r="F16789" t="str">
            <v>CC-00696306</v>
          </cell>
          <cell r="J16789" t="str">
            <v>General Service</v>
          </cell>
          <cell r="R16789" t="str">
            <v>BTCD162159</v>
          </cell>
          <cell r="AB16789" t="str">
            <v>Sales call carried out for hmr collection</v>
          </cell>
        </row>
        <row r="16790">
          <cell r="A16790">
            <v>44805.597615740699</v>
          </cell>
          <cell r="B16790">
            <v>2358</v>
          </cell>
          <cell r="F16790" t="str">
            <v>CC-00696197</v>
          </cell>
          <cell r="J16790" t="str">
            <v>General Service</v>
          </cell>
          <cell r="R16790" t="str">
            <v>BSID161973</v>
          </cell>
          <cell r="AB16790" t="str">
            <v>Sales call carried out for hmr collection</v>
          </cell>
        </row>
        <row r="16791">
          <cell r="A16791">
            <v>44805.590381944399</v>
          </cell>
          <cell r="B16791">
            <v>2548</v>
          </cell>
          <cell r="F16791" t="str">
            <v>CC-00696187</v>
          </cell>
          <cell r="J16791" t="str">
            <v>General Service</v>
          </cell>
          <cell r="R16791" t="str">
            <v>BTJD162016</v>
          </cell>
          <cell r="AB16791" t="str">
            <v>Sales call carried out for hmr collection</v>
          </cell>
        </row>
        <row r="16792">
          <cell r="A16792">
            <v>44805.584351851903</v>
          </cell>
          <cell r="B16792">
            <v>4572</v>
          </cell>
          <cell r="F16792" t="str">
            <v>CC-00696181</v>
          </cell>
          <cell r="J16792" t="str">
            <v>General Service</v>
          </cell>
          <cell r="R16792" t="str">
            <v>BTED162231</v>
          </cell>
          <cell r="AB16792" t="str">
            <v>Sales call carried out for hmr collection</v>
          </cell>
        </row>
        <row r="16793">
          <cell r="A16793">
            <v>44805.582314814797</v>
          </cell>
          <cell r="B16793">
            <v>5124</v>
          </cell>
          <cell r="F16793" t="str">
            <v>CC-00696177</v>
          </cell>
          <cell r="J16793" t="str">
            <v>General Service</v>
          </cell>
          <cell r="R16793" t="str">
            <v>BTGD162289</v>
          </cell>
          <cell r="AB16793" t="str">
            <v>Sales call carried out for hmr collection</v>
          </cell>
        </row>
        <row r="16794">
          <cell r="A16794">
            <v>44805.559664351902</v>
          </cell>
          <cell r="B16794">
            <v>1199</v>
          </cell>
          <cell r="F16794" t="str">
            <v>CC-00696136</v>
          </cell>
          <cell r="J16794" t="str">
            <v>Complaint - Running With Problem</v>
          </cell>
          <cell r="R16794" t="str">
            <v>BUID162953</v>
          </cell>
          <cell r="AB16794" t="str">
            <v>Attend the so for complain on high drilling RPM so check and found butterfly actuator muffler is damaged so change the same also check pressure regulator kit change pressure regulator kit from customer stock after that start the unit found running ok</v>
          </cell>
        </row>
        <row r="16795">
          <cell r="A16795">
            <v>44805.559282407397</v>
          </cell>
          <cell r="B16795">
            <v>2673</v>
          </cell>
          <cell r="F16795" t="str">
            <v>CC-00696135</v>
          </cell>
          <cell r="J16795" t="str">
            <v>General Service</v>
          </cell>
          <cell r="R16795" t="str">
            <v>BTJD162040</v>
          </cell>
          <cell r="AB16795" t="str">
            <v>Sales call carried out for hmr collection</v>
          </cell>
        </row>
        <row r="16796">
          <cell r="A16796">
            <v>44805.554027777798</v>
          </cell>
          <cell r="B16796">
            <v>3423</v>
          </cell>
          <cell r="F16796" t="str">
            <v>CC-00696119</v>
          </cell>
          <cell r="J16796" t="str">
            <v>General Service</v>
          </cell>
          <cell r="R16796" t="str">
            <v>BTJD162047</v>
          </cell>
          <cell r="AB16796" t="str">
            <v>Sales call carried out for hmr collection</v>
          </cell>
        </row>
        <row r="16797">
          <cell r="A16797">
            <v>44805.553124999999</v>
          </cell>
          <cell r="B16797">
            <v>1</v>
          </cell>
          <cell r="F16797" t="str">
            <v>CC-00696115</v>
          </cell>
          <cell r="J16797" t="str">
            <v>Commissioning</v>
          </cell>
          <cell r="R16797" t="str">
            <v>BVCC376207</v>
          </cell>
          <cell r="AB16797" t="str">
            <v>Commissioning Done on dated 01-09-2022</v>
          </cell>
        </row>
        <row r="16798">
          <cell r="A16798">
            <v>44805.549085648097</v>
          </cell>
          <cell r="B16798">
            <v>0</v>
          </cell>
          <cell r="F16798" t="str">
            <v>CC-00696109</v>
          </cell>
          <cell r="J16798" t="str">
            <v>Commissioning</v>
          </cell>
          <cell r="R16798" t="str">
            <v>CVDE569314</v>
          </cell>
          <cell r="AB16798" t="str">
            <v>Commissioning done on dated 02-09-2022</v>
          </cell>
        </row>
        <row r="16799">
          <cell r="A16799">
            <v>44805.547974537003</v>
          </cell>
          <cell r="B16799">
            <v>7024</v>
          </cell>
          <cell r="F16799" t="str">
            <v>CC-00696106</v>
          </cell>
          <cell r="J16799" t="str">
            <v>Schedule Service</v>
          </cell>
          <cell r="R16799" t="str">
            <v>BRGC373881</v>
          </cell>
          <cell r="AB16799" t="str">
            <v>Attend the site for schedule services so change Air filter, oil filter, separator and oil after that start the unit found running ok.</v>
          </cell>
        </row>
        <row r="16800">
          <cell r="A16800">
            <v>44805.542766203696</v>
          </cell>
          <cell r="B16800">
            <v>4245</v>
          </cell>
          <cell r="F16800" t="str">
            <v>CC-00696093</v>
          </cell>
          <cell r="J16800" t="str">
            <v>General Service</v>
          </cell>
          <cell r="R16800" t="str">
            <v>BSAD230391</v>
          </cell>
          <cell r="AB16800" t="str">
            <v>Sales call carried out for hmr collection</v>
          </cell>
        </row>
        <row r="16801">
          <cell r="A16801">
            <v>44805.540798611102</v>
          </cell>
          <cell r="B16801">
            <v>2830</v>
          </cell>
          <cell r="F16801" t="str">
            <v>CC-00696087</v>
          </cell>
          <cell r="J16801" t="str">
            <v>General Service</v>
          </cell>
          <cell r="R16801" t="str">
            <v>BSHD200586</v>
          </cell>
          <cell r="AB16801" t="str">
            <v>Sales call carried out for hmr collection</v>
          </cell>
        </row>
        <row r="16802">
          <cell r="A16802">
            <v>44805.508298611101</v>
          </cell>
          <cell r="B16802">
            <v>3602</v>
          </cell>
          <cell r="F16802" t="str">
            <v>CC-00695995</v>
          </cell>
          <cell r="J16802" t="str">
            <v>General Service</v>
          </cell>
          <cell r="R16802" t="str">
            <v>BSKD161462</v>
          </cell>
          <cell r="AB16802" t="str">
            <v>Sales call carried out for HMR Collection</v>
          </cell>
        </row>
        <row r="16803">
          <cell r="A16803">
            <v>44804.673750000002</v>
          </cell>
          <cell r="B16803">
            <v>1421</v>
          </cell>
          <cell r="F16803" t="str">
            <v>CC-00695421</v>
          </cell>
          <cell r="J16803" t="str">
            <v>Complaint - Running With Problem</v>
          </cell>
          <cell r="R16803" t="str">
            <v>BUGD162852</v>
          </cell>
          <cell r="AB16803" t="str">
            <v>Attend the site for product improvement, so Thermal valve element range increased from 155 Deg F to 185 Deg F in PG500 Series to address low DOT issue.</v>
          </cell>
        </row>
        <row r="16804">
          <cell r="A16804">
            <v>44804.504282407397</v>
          </cell>
          <cell r="B16804">
            <v>20321</v>
          </cell>
          <cell r="F16804" t="str">
            <v>CC-00695205</v>
          </cell>
          <cell r="J16804" t="str">
            <v>General Service</v>
          </cell>
          <cell r="R16804" t="str">
            <v>BQHS040705</v>
          </cell>
          <cell r="AB16804" t="str">
            <v>Attend the site for general visit so check and clean air filter and oil filter check separator need to be change. So advice customer to arrange parts.</v>
          </cell>
        </row>
        <row r="16805">
          <cell r="A16805">
            <v>44804.502349536997</v>
          </cell>
          <cell r="B16805">
            <v>17969</v>
          </cell>
          <cell r="F16805" t="str">
            <v>CC-00695200</v>
          </cell>
          <cell r="J16805" t="str">
            <v>General Service</v>
          </cell>
          <cell r="R16805" t="str">
            <v>BQGS031413</v>
          </cell>
          <cell r="AB16805" t="str">
            <v>Attend the site for general visit so check and clean air filter, oil filter check oil level low and separator need to be change. So advice customer to arrange parts.</v>
          </cell>
        </row>
        <row r="16806">
          <cell r="A16806">
            <v>44804.480289351799</v>
          </cell>
          <cell r="B16806">
            <v>0</v>
          </cell>
          <cell r="F16806" t="str">
            <v>CC-00695153</v>
          </cell>
          <cell r="J16806" t="str">
            <v>Commissioning</v>
          </cell>
          <cell r="R16806" t="str">
            <v>21244608</v>
          </cell>
          <cell r="AB16806" t="str">
            <v>Commissioning done on dated 31-08-2022</v>
          </cell>
        </row>
        <row r="16807">
          <cell r="A16807">
            <v>44804.4761574074</v>
          </cell>
          <cell r="B16807">
            <v>1414</v>
          </cell>
          <cell r="F16807" t="str">
            <v>CC-00695144</v>
          </cell>
          <cell r="J16807" t="str">
            <v>Complaint - Running With Problem</v>
          </cell>
          <cell r="R16807" t="str">
            <v>BUGD162852</v>
          </cell>
          <cell r="AB16807" t="str">
            <v>Joint visit done with Ashok leyland and Bosch dealer pump mechanic for the issue of high fuel consumption so diesel average checked after the setting done by pump mechanic, we have taken 60 litres diesel in a jar and run the unit on load condition for two hours, after then we measured the diesel found 51 litres consumption.</v>
          </cell>
        </row>
        <row r="16808">
          <cell r="A16808">
            <v>44803.598402777803</v>
          </cell>
          <cell r="B16808">
            <v>4560</v>
          </cell>
          <cell r="F16808" t="str">
            <v>CC-00694353</v>
          </cell>
          <cell r="J16808" t="str">
            <v>Schedule Service</v>
          </cell>
          <cell r="R16808" t="str">
            <v>BTED162231</v>
          </cell>
          <cell r="AB16808" t="str">
            <v>Attend and drain oil from tank and oil cooler 37 litres, replace oil filter 90 lpm 2nos., replace air filter engine side and compressor side.</v>
          </cell>
        </row>
        <row r="16809">
          <cell r="A16809">
            <v>44803.588645833297</v>
          </cell>
          <cell r="B16809">
            <v>4509</v>
          </cell>
          <cell r="F16809" t="str">
            <v>CC-00694340</v>
          </cell>
          <cell r="J16809" t="str">
            <v>Schedule Service</v>
          </cell>
          <cell r="R16809" t="str">
            <v>BULD162577</v>
          </cell>
          <cell r="AB16809" t="str">
            <v>Attend the site for separator service so attend and change Air filter, oil filter, separator and oil also change engine side air filter, after that start the unit found running ok.</v>
          </cell>
        </row>
        <row r="16810">
          <cell r="A16810">
            <v>44803.572858796302</v>
          </cell>
          <cell r="B16810">
            <v>2500</v>
          </cell>
          <cell r="F16810" t="str">
            <v>CC-00694309</v>
          </cell>
          <cell r="J16810" t="str">
            <v>Schedule Service</v>
          </cell>
          <cell r="R16810" t="str">
            <v>BSGD161898</v>
          </cell>
          <cell r="AB16810" t="str">
            <v>Over all drained oil from tank and oil cooler 36 litres, replace oil filter 90 lpm 2nos., replace air filter engine side and compressor side.</v>
          </cell>
        </row>
        <row r="16811">
          <cell r="A16811">
            <v>44803.5639814815</v>
          </cell>
          <cell r="B16811">
            <v>0</v>
          </cell>
          <cell r="F16811" t="str">
            <v>CC-00694276</v>
          </cell>
          <cell r="J16811" t="str">
            <v>Commissioning</v>
          </cell>
          <cell r="R16811" t="str">
            <v>CVDE710498</v>
          </cell>
          <cell r="AB16811" t="str">
            <v>Commissioning done on dated 30-08-2022</v>
          </cell>
        </row>
        <row r="16812">
          <cell r="A16812">
            <v>44803.557789351798</v>
          </cell>
          <cell r="B16812">
            <v>0</v>
          </cell>
          <cell r="F16812" t="str">
            <v>CC-00694258</v>
          </cell>
          <cell r="J16812" t="str">
            <v>Commissioning</v>
          </cell>
          <cell r="R16812" t="str">
            <v>CVDS611475</v>
          </cell>
          <cell r="AB16812" t="str">
            <v>Commissioning done on dated 30-08-2022</v>
          </cell>
        </row>
        <row r="16813">
          <cell r="A16813">
            <v>44803.4902546296</v>
          </cell>
          <cell r="B16813">
            <v>26408</v>
          </cell>
          <cell r="F16813" t="str">
            <v>CC-00694100</v>
          </cell>
          <cell r="J16813" t="str">
            <v>Schedule Service</v>
          </cell>
          <cell r="R16813" t="str">
            <v>BPLF150007</v>
          </cell>
          <cell r="AB16813" t="str">
            <v>Change Air filter and oil filter</v>
          </cell>
        </row>
        <row r="16814">
          <cell r="A16814">
            <v>44803.361458333296</v>
          </cell>
          <cell r="B16814">
            <v>27792</v>
          </cell>
          <cell r="F16814" t="str">
            <v>CC-00693895</v>
          </cell>
          <cell r="J16814" t="str">
            <v>Schedule Service</v>
          </cell>
          <cell r="R16814" t="str">
            <v>GOIS031795</v>
          </cell>
          <cell r="AB16814" t="str">
            <v>Change Air filter, oil filter, separator and oil</v>
          </cell>
        </row>
        <row r="16815">
          <cell r="A16815">
            <v>44803.339652777802</v>
          </cell>
          <cell r="B16815">
            <v>0</v>
          </cell>
          <cell r="F16815" t="str">
            <v>CC-00693893</v>
          </cell>
          <cell r="J16815" t="str">
            <v>General Service</v>
          </cell>
          <cell r="R16815" t="str">
            <v>CLGE2561928</v>
          </cell>
          <cell r="AB16815" t="str">
            <v>We check and found oil leakage and abnormal sound from inner side .So advice customer arrange parts.</v>
          </cell>
        </row>
        <row r="16816">
          <cell r="A16816">
            <v>44802.745034722197</v>
          </cell>
          <cell r="B16816">
            <v>3711</v>
          </cell>
          <cell r="F16816" t="str">
            <v>CC-00693526</v>
          </cell>
          <cell r="J16816" t="str">
            <v>General Service</v>
          </cell>
          <cell r="R16816" t="str">
            <v>BTLC377584</v>
          </cell>
          <cell r="AB16816" t="str">
            <v>Attend the site for general visit so check and found air filter dusty so remove and clean the same check oil level low, so advice customer to arrange the same.</v>
          </cell>
        </row>
        <row r="16817">
          <cell r="A16817">
            <v>44802.736956018503</v>
          </cell>
          <cell r="B16817">
            <v>0</v>
          </cell>
          <cell r="F16817" t="str">
            <v>CC-00693506</v>
          </cell>
          <cell r="J16817" t="str">
            <v>Commissioning</v>
          </cell>
          <cell r="R16817" t="str">
            <v>DVDL140486</v>
          </cell>
          <cell r="AB16817" t="str">
            <v>Commissioning done on dated 29-08-2022</v>
          </cell>
        </row>
        <row r="16818">
          <cell r="A16818">
            <v>44802.719432870399</v>
          </cell>
          <cell r="B16818">
            <v>2386</v>
          </cell>
          <cell r="F16818" t="str">
            <v>CC-00693464</v>
          </cell>
          <cell r="J16818" t="str">
            <v>Complaint - Running With Problem</v>
          </cell>
          <cell r="R16818" t="str">
            <v>BUJC370090</v>
          </cell>
          <cell r="AB16818" t="str">
            <v>PLC faulty change with new PLC Old PLC Serial number - B13372 and New PLC Serial number - B23304</v>
          </cell>
        </row>
        <row r="16819">
          <cell r="A16819">
            <v>44802.494768518503</v>
          </cell>
          <cell r="B16819">
            <v>2386</v>
          </cell>
          <cell r="F16819" t="str">
            <v>CC-00692929</v>
          </cell>
          <cell r="J16819" t="str">
            <v>Schedule Service</v>
          </cell>
          <cell r="R16819" t="str">
            <v>BUJC370090</v>
          </cell>
          <cell r="AB16819" t="str">
            <v>Change Air filter, oil filter, separator and oil also due to PLC faulty change with new PLC Old PLC Serial number - B13372 and New PLC Serial number - B23304</v>
          </cell>
        </row>
        <row r="16820">
          <cell r="A16820">
            <v>44802.492268518501</v>
          </cell>
          <cell r="B16820">
            <v>30509</v>
          </cell>
          <cell r="F16820" t="str">
            <v>CC-00692923</v>
          </cell>
          <cell r="J16820" t="str">
            <v>Complaint - Running With Problem</v>
          </cell>
          <cell r="R16820" t="str">
            <v>GOGC370754</v>
          </cell>
          <cell r="AB16820" t="str">
            <v>Change airend and schedule service done by changing Air filter, oil filter, separator, MPV Kit, solenoid valve kit, intake valve kit and oil changed. After that start the unit found running ok</v>
          </cell>
        </row>
        <row r="16821">
          <cell r="A16821">
            <v>44802.478287037004</v>
          </cell>
          <cell r="B16821">
            <v>34517</v>
          </cell>
          <cell r="F16821" t="str">
            <v>CC-00692903</v>
          </cell>
          <cell r="J16821" t="str">
            <v>General Service</v>
          </cell>
          <cell r="R16821" t="str">
            <v>BIGS030904</v>
          </cell>
          <cell r="AB16821" t="str">
            <v>Attend the site for AMC visit so clean air filter and filter filter, check oil level found ok, check all electrical connection found ok.</v>
          </cell>
        </row>
        <row r="16822">
          <cell r="A16822">
            <v>44802.473564814798</v>
          </cell>
          <cell r="B16822">
            <v>35715</v>
          </cell>
          <cell r="F16822" t="str">
            <v>CC-00692892</v>
          </cell>
          <cell r="J16822" t="str">
            <v>General Service</v>
          </cell>
          <cell r="R16822" t="str">
            <v>BKKS030393</v>
          </cell>
          <cell r="AB16822" t="str">
            <v>Attend the site for AMC visit so clean air filter and filter filter, check oil level found ok, check all electrical connection found ok.</v>
          </cell>
        </row>
        <row r="16823">
          <cell r="A16823">
            <v>44802.467951388899</v>
          </cell>
          <cell r="B16823">
            <v>3</v>
          </cell>
          <cell r="F16823" t="str">
            <v>CC-00692881</v>
          </cell>
          <cell r="J16823" t="str">
            <v>Commissioning</v>
          </cell>
          <cell r="R16823" t="str">
            <v>EVKS047996</v>
          </cell>
          <cell r="AB16823" t="str">
            <v>Commissioning don on dated 29-08-2022</v>
          </cell>
        </row>
        <row r="16824">
          <cell r="A16824">
            <v>44802.4512384259</v>
          </cell>
          <cell r="B16824">
            <v>1</v>
          </cell>
          <cell r="F16824" t="str">
            <v>CC-00692842</v>
          </cell>
          <cell r="J16824" t="str">
            <v>Commissioning</v>
          </cell>
          <cell r="R16824" t="str">
            <v>BVKC374401</v>
          </cell>
          <cell r="AB16824" t="str">
            <v>Commissioning DONE on dated 29-08-2022</v>
          </cell>
        </row>
        <row r="16825">
          <cell r="A16825">
            <v>44802.3047337963</v>
          </cell>
          <cell r="B16825">
            <v>25601</v>
          </cell>
          <cell r="F16825" t="str">
            <v>CC-00692692</v>
          </cell>
          <cell r="J16825" t="str">
            <v>Schedule Service - AMC</v>
          </cell>
          <cell r="R16825" t="str">
            <v>BQFS031084</v>
          </cell>
          <cell r="AB16825" t="str">
            <v>AMC visit done</v>
          </cell>
        </row>
        <row r="16826">
          <cell r="A16826">
            <v>44802.287777777798</v>
          </cell>
          <cell r="B16826">
            <v>17496</v>
          </cell>
          <cell r="F16826" t="str">
            <v>CC-00692587</v>
          </cell>
          <cell r="J16826" t="str">
            <v>Schedule Service - AMC</v>
          </cell>
          <cell r="R16826" t="str">
            <v>BRCC373040</v>
          </cell>
          <cell r="AB16826" t="str">
            <v>Today we attend the site for amc visit so we check and found that service time over so we advice customer arrange parts now machine running ok</v>
          </cell>
        </row>
        <row r="16827">
          <cell r="A16827">
            <v>44800.528356481504</v>
          </cell>
          <cell r="B16827">
            <v>5018</v>
          </cell>
          <cell r="F16827" t="str">
            <v>CC-00691524</v>
          </cell>
          <cell r="J16827" t="str">
            <v>Schedule Service</v>
          </cell>
          <cell r="R16827" t="str">
            <v>BULD162559</v>
          </cell>
          <cell r="AB16827" t="str">
            <v>Change air filter, oil filter, separator and oil also change compressor side actuator kit, pressure regulator kit, BDV kit. Engine side actuator kit found ok condition.</v>
          </cell>
        </row>
        <row r="16828">
          <cell r="A16828">
            <v>44800.427858796298</v>
          </cell>
          <cell r="B16828">
            <v>2727</v>
          </cell>
          <cell r="F16828" t="str">
            <v>CC-00691323</v>
          </cell>
          <cell r="J16828" t="str">
            <v>Schedule Service</v>
          </cell>
          <cell r="R16828" t="str">
            <v>BUES035210</v>
          </cell>
          <cell r="AB16828" t="str">
            <v>Change Air filter, oil filter,pre fine filter and oil</v>
          </cell>
        </row>
        <row r="16829">
          <cell r="A16829">
            <v>44800.418530092596</v>
          </cell>
          <cell r="B16829">
            <v>5549</v>
          </cell>
          <cell r="F16829" t="str">
            <v>CC-00691306</v>
          </cell>
          <cell r="J16829" t="str">
            <v>Schedule Service</v>
          </cell>
          <cell r="R16829" t="str">
            <v>BTCC377923</v>
          </cell>
          <cell r="AB16829" t="str">
            <v>Change air filter, oil filter, separator and oil</v>
          </cell>
        </row>
        <row r="16830">
          <cell r="A16830">
            <v>44799.5203819444</v>
          </cell>
          <cell r="B16830">
            <v>1375</v>
          </cell>
          <cell r="F16830" t="str">
            <v>CC-00690586</v>
          </cell>
          <cell r="J16830" t="str">
            <v>Complaint - Running With Problem</v>
          </cell>
          <cell r="R16830" t="str">
            <v>BUGD162852</v>
          </cell>
          <cell r="AB16830" t="str">
            <v>During start up the unit in starting mode line pressure build up automatically with cause for oil leakage through safety valve. So to solve this issue i found during running condition of the unit butterfly valve actuator is not working in proper condition, after then I open the butterfly valve operating actuator assembly and clean it gently and refitted the actuator assembly in same. Correct the butterfly valve position. Engine side actuator and orifice also clean and refitted the same. After then start the unit and check the unit on loading condition found unit is running satisfactory line pressure corrected. Now any kind of oil external leakage not found.</v>
          </cell>
        </row>
        <row r="16831">
          <cell r="A16831">
            <v>44799.442604166703</v>
          </cell>
          <cell r="B16831">
            <v>0</v>
          </cell>
          <cell r="F16831" t="str">
            <v>CC-00690427</v>
          </cell>
          <cell r="J16831" t="str">
            <v>Complaint - Running With Problem</v>
          </cell>
          <cell r="R16831" t="str">
            <v>CUJE674333</v>
          </cell>
          <cell r="AB16831" t="str">
            <v>Attend the site for complain on power cut off so check and found pressure switch cover open and solenoid switch damaged. So advice customer to arrange the parts.</v>
          </cell>
        </row>
        <row r="16832">
          <cell r="A16832">
            <v>44799.430752314802</v>
          </cell>
          <cell r="B16832">
            <v>1</v>
          </cell>
          <cell r="F16832" t="str">
            <v>CC-00690410</v>
          </cell>
          <cell r="J16832" t="str">
            <v>Commissioning</v>
          </cell>
          <cell r="R16832" t="str">
            <v>BVDD163198</v>
          </cell>
          <cell r="AB16832"/>
        </row>
        <row r="16833">
          <cell r="A16833">
            <v>44798.698252314804</v>
          </cell>
          <cell r="B16833">
            <v>6167</v>
          </cell>
          <cell r="F16833" t="str">
            <v>CC-00690028</v>
          </cell>
          <cell r="J16833" t="str">
            <v>General Service</v>
          </cell>
          <cell r="R16833" t="str">
            <v>BRJC371742</v>
          </cell>
          <cell r="AB16833" t="str">
            <v>Attend the site as per customer complaint of compression not working so check compressor on start but air not buildup and temperature high and sound customer runs compressor without air filter running mode level low also check while and found due to dust entry compressor not working so advise customer to arrange parts</v>
          </cell>
        </row>
        <row r="16834">
          <cell r="A16834">
            <v>44798.684999999998</v>
          </cell>
          <cell r="B16834">
            <v>22401</v>
          </cell>
          <cell r="F16834" t="str">
            <v>CC-00690003</v>
          </cell>
          <cell r="J16834" t="str">
            <v>Schedule Service</v>
          </cell>
          <cell r="R16834" t="str">
            <v>BMJS040004</v>
          </cell>
          <cell r="AB16834" t="str">
            <v>Change Air filter, oil filter and oil</v>
          </cell>
        </row>
        <row r="16835">
          <cell r="A16835">
            <v>44798.6781134259</v>
          </cell>
          <cell r="B16835">
            <v>2385</v>
          </cell>
          <cell r="F16835" t="str">
            <v>CC-00689991</v>
          </cell>
          <cell r="J16835" t="str">
            <v>Complaint - Breakdown</v>
          </cell>
          <cell r="R16835" t="str">
            <v>BUJC370090</v>
          </cell>
          <cell r="AB16835" t="str">
            <v>Attend the site for complain of unit not working so check and found PLC controller faulty and need to be change. So advice customer to arrange the same.</v>
          </cell>
        </row>
        <row r="16836">
          <cell r="A16836">
            <v>44798.605752314797</v>
          </cell>
          <cell r="B16836">
            <v>215</v>
          </cell>
          <cell r="F16836" t="str">
            <v>CC-00689835</v>
          </cell>
          <cell r="J16836" t="str">
            <v>General Service</v>
          </cell>
          <cell r="R16836" t="str">
            <v>BUAS033747</v>
          </cell>
          <cell r="AB16836" t="str">
            <v>AMC visit done so attend and clean air filter and oil filter, check oil level found ok, check electrical connection found ok after that start the unit found running ok.</v>
          </cell>
        </row>
        <row r="16837">
          <cell r="A16837">
            <v>44798.293344907397</v>
          </cell>
          <cell r="B16837">
            <v>37241</v>
          </cell>
          <cell r="F16837" t="str">
            <v>CC-00689255</v>
          </cell>
          <cell r="J16837" t="str">
            <v>Schedule Service - AMC</v>
          </cell>
          <cell r="R16837" t="str">
            <v>BLGS040582</v>
          </cell>
          <cell r="AB16837" t="str">
            <v>Today we attend the customer site for AMC visit so we check the machine and found service time over otherwise compressor running ok and all parts working properly</v>
          </cell>
        </row>
        <row r="16838">
          <cell r="A16838">
            <v>44798.291608796302</v>
          </cell>
          <cell r="B16838">
            <v>37263</v>
          </cell>
          <cell r="F16838" t="str">
            <v>CC-00689243</v>
          </cell>
          <cell r="J16838" t="str">
            <v>Schedule Service - AMC</v>
          </cell>
          <cell r="R16838" t="str">
            <v>BMIS031759</v>
          </cell>
          <cell r="AB16838" t="str">
            <v>AMC visit already done on dated 18-08-2022 vide call tracking number CC-00683173</v>
          </cell>
        </row>
        <row r="16839">
          <cell r="A16839">
            <v>44798.279699074097</v>
          </cell>
          <cell r="B16839">
            <v>16249</v>
          </cell>
          <cell r="F16839" t="str">
            <v>CC-00689183</v>
          </cell>
          <cell r="J16839" t="str">
            <v>Schedule Service - AMC</v>
          </cell>
          <cell r="R16839" t="str">
            <v>BNKS030423</v>
          </cell>
          <cell r="AB16839" t="str">
            <v>AMC Visit done</v>
          </cell>
        </row>
        <row r="16840">
          <cell r="A16840">
            <v>44797.758854166699</v>
          </cell>
          <cell r="B16840">
            <v>2500</v>
          </cell>
          <cell r="F16840" t="str">
            <v>CC-00689001</v>
          </cell>
          <cell r="J16840" t="str">
            <v>Schedule Service</v>
          </cell>
          <cell r="R16840" t="str">
            <v>BUCD162696</v>
          </cell>
          <cell r="AB16840" t="str">
            <v>Replace air filter engine and compressor side, replace oil filter 2nos., clean actuator assembly engine and compressor side and refitted the same</v>
          </cell>
        </row>
        <row r="16841">
          <cell r="A16841">
            <v>44797.690474536997</v>
          </cell>
          <cell r="B16841">
            <v>7393</v>
          </cell>
          <cell r="F16841" t="str">
            <v>CC-00688863</v>
          </cell>
          <cell r="J16841" t="str">
            <v>Complaint - Running With Problem</v>
          </cell>
          <cell r="R16841" t="str">
            <v>BSBC375576</v>
          </cell>
          <cell r="AB16841" t="str">
            <v>We visited site for complain was air buildup not properly and high temperature so we change air filter after than start for check unit running well.</v>
          </cell>
        </row>
        <row r="16842">
          <cell r="A16842">
            <v>44797.682337963</v>
          </cell>
          <cell r="B16842">
            <v>4212</v>
          </cell>
          <cell r="F16842" t="str">
            <v>CC-00688839</v>
          </cell>
          <cell r="J16842" t="str">
            <v>Complaint - Running With Problem</v>
          </cell>
          <cell r="R16842" t="str">
            <v>BTGC379081</v>
          </cell>
          <cell r="AB16842" t="str">
            <v>We visited site for complain was high temperature so we found air filter chocked so we clean air filter after than start for check unit running well.</v>
          </cell>
        </row>
        <row r="16843">
          <cell r="A16843">
            <v>44797.591388888897</v>
          </cell>
          <cell r="B16843">
            <v>5590</v>
          </cell>
          <cell r="F16843" t="str">
            <v>CC-00688594</v>
          </cell>
          <cell r="J16843" t="str">
            <v>Schedule Service</v>
          </cell>
          <cell r="R16843" t="str">
            <v>BTFD162244</v>
          </cell>
          <cell r="AB16843" t="str">
            <v>Replace air filter engine and compressor side, plugged in all drain plugs and fill oil in tank up to full guage leve, after the start the unit for sometime and stop the unit and again fill oil in tank up to half guage level, over all topped up oil 39 litres</v>
          </cell>
        </row>
        <row r="16844">
          <cell r="A16844">
            <v>44797.582962963003</v>
          </cell>
          <cell r="B16844">
            <v>20000</v>
          </cell>
          <cell r="F16844" t="str">
            <v>CC-00688572</v>
          </cell>
          <cell r="J16844" t="str">
            <v>Complaint - Running With Problem</v>
          </cell>
          <cell r="R16844" t="str">
            <v>19195</v>
          </cell>
          <cell r="AB16844" t="str">
            <v>We visited site and change stater , pressure switch , safety valve and recipe oil after than start fo check unit running well.</v>
          </cell>
        </row>
        <row r="16845">
          <cell r="A16845">
            <v>44797.570127314801</v>
          </cell>
          <cell r="B16845">
            <v>2519</v>
          </cell>
          <cell r="F16845" t="str">
            <v>CC-00688528</v>
          </cell>
          <cell r="J16845" t="str">
            <v>Schedule Service</v>
          </cell>
          <cell r="R16845" t="str">
            <v>BUAD162630</v>
          </cell>
          <cell r="AB16845" t="str">
            <v>Change air filter, oil filter &amp; oil also change air filter from engine side</v>
          </cell>
        </row>
        <row r="16846">
          <cell r="A16846">
            <v>44796.541099536997</v>
          </cell>
          <cell r="B16846">
            <v>2519</v>
          </cell>
          <cell r="F16846" t="str">
            <v>CC-00687588</v>
          </cell>
          <cell r="J16846" t="str">
            <v>General Service</v>
          </cell>
          <cell r="R16846" t="str">
            <v>BUAD162630</v>
          </cell>
          <cell r="AB16846" t="str">
            <v>HMR CALL CARRIED OUT FOR HMR COLLECTION</v>
          </cell>
        </row>
        <row r="16847">
          <cell r="A16847">
            <v>44796.482789351903</v>
          </cell>
          <cell r="B16847">
            <v>1951</v>
          </cell>
          <cell r="F16847" t="str">
            <v>CC-00687435</v>
          </cell>
          <cell r="J16847" t="str">
            <v>Complaint - Running With Problem</v>
          </cell>
          <cell r="R16847" t="str">
            <v>BUID162912</v>
          </cell>
          <cell r="AB16847" t="str">
            <v>Attend the site check and found lug wire broken in alternator of RPM meter, remove lug clean wire and fitted lug with wire run the unit found RPM meter working satisfactory. Check engine oil pressure gauge in off condition it remains at 0 when unit is pick on it goes upto 7kg cm2.</v>
          </cell>
        </row>
        <row r="16848">
          <cell r="A16848">
            <v>44795.586585648103</v>
          </cell>
          <cell r="B16848">
            <v>33917</v>
          </cell>
          <cell r="F16848" t="str">
            <v>CC-00686695</v>
          </cell>
          <cell r="J16848" t="str">
            <v>Complaint - Running With Problem</v>
          </cell>
          <cell r="R16848" t="str">
            <v>BLFS031469</v>
          </cell>
          <cell r="AB16848" t="str">
            <v>We visited site and modification done N 2 to N 3 . Sl no of old plc N2 DN36164 and new plc N3 Sl no A24944 and we also clean oil cooler after than start for check unit running well.</v>
          </cell>
        </row>
        <row r="16849">
          <cell r="A16849">
            <v>44795.554386574098</v>
          </cell>
          <cell r="B16849">
            <v>3295</v>
          </cell>
          <cell r="F16849" t="str">
            <v>CC-00686629</v>
          </cell>
          <cell r="J16849" t="str">
            <v>Schedule Service</v>
          </cell>
          <cell r="R16849" t="str">
            <v>BTFS031006</v>
          </cell>
          <cell r="AB16849" t="str">
            <v>Change pre fine filter and grease</v>
          </cell>
        </row>
        <row r="16850">
          <cell r="A16850">
            <v>44795.460995370398</v>
          </cell>
          <cell r="B16850">
            <v>10846</v>
          </cell>
          <cell r="F16850" t="str">
            <v>CC-00686445</v>
          </cell>
          <cell r="J16850" t="str">
            <v>General Service</v>
          </cell>
          <cell r="R16850" t="str">
            <v>BRBD160901</v>
          </cell>
          <cell r="AB16850" t="str">
            <v>Sales call carried out for hmr collection</v>
          </cell>
        </row>
        <row r="16851">
          <cell r="A16851">
            <v>44795.444305555597</v>
          </cell>
          <cell r="B16851">
            <v>3370</v>
          </cell>
          <cell r="F16851" t="str">
            <v>CC-00686393</v>
          </cell>
          <cell r="J16851" t="str">
            <v>General Service</v>
          </cell>
          <cell r="R16851" t="str">
            <v>BPED200181</v>
          </cell>
          <cell r="AB16851" t="str">
            <v>SALES CALL CARRIED OUT FOR HMR COLLECTION</v>
          </cell>
        </row>
        <row r="16852">
          <cell r="A16852">
            <v>44794.705127314803</v>
          </cell>
          <cell r="B16852">
            <v>26202</v>
          </cell>
          <cell r="F16852" t="str">
            <v>CC-00686146</v>
          </cell>
          <cell r="J16852" t="str">
            <v>Schedule Service</v>
          </cell>
          <cell r="R16852" t="str">
            <v>BLIS031950</v>
          </cell>
          <cell r="AB16852" t="str">
            <v>Change Air filter, oil filter and oil</v>
          </cell>
        </row>
        <row r="16853">
          <cell r="A16853">
            <v>44793.698414351798</v>
          </cell>
          <cell r="B16853">
            <v>7144</v>
          </cell>
          <cell r="F16853" t="str">
            <v>CC-00685799</v>
          </cell>
          <cell r="J16853" t="str">
            <v>General Service</v>
          </cell>
          <cell r="R16853" t="str">
            <v>BPED160088</v>
          </cell>
          <cell r="AB16853" t="str">
            <v>Sales call carried out for hmr collection</v>
          </cell>
        </row>
        <row r="16854">
          <cell r="A16854">
            <v>44793.685057870403</v>
          </cell>
          <cell r="B16854">
            <v>3270</v>
          </cell>
          <cell r="F16854" t="str">
            <v>CC-00685781</v>
          </cell>
          <cell r="J16854" t="str">
            <v>General Service</v>
          </cell>
          <cell r="R16854" t="str">
            <v>BQBD160067</v>
          </cell>
          <cell r="AB16854" t="str">
            <v>Sales call carried out for hmr collection</v>
          </cell>
        </row>
        <row r="16855">
          <cell r="A16855">
            <v>44793.671643518501</v>
          </cell>
          <cell r="B16855">
            <v>6090</v>
          </cell>
          <cell r="F16855" t="str">
            <v>CC-00685765</v>
          </cell>
          <cell r="J16855" t="str">
            <v>General Service</v>
          </cell>
          <cell r="R16855" t="str">
            <v>BOID200231</v>
          </cell>
          <cell r="AB16855" t="str">
            <v>Sales call carried out for hmr collection</v>
          </cell>
        </row>
        <row r="16856">
          <cell r="A16856">
            <v>44793.663414351897</v>
          </cell>
          <cell r="B16856">
            <v>3433</v>
          </cell>
          <cell r="F16856" t="str">
            <v>CC-00685750</v>
          </cell>
          <cell r="J16856" t="str">
            <v>General Service</v>
          </cell>
          <cell r="R16856" t="str">
            <v>BSGD161864</v>
          </cell>
          <cell r="AB16856" t="str">
            <v>Sales call carried out for hmr collection</v>
          </cell>
        </row>
        <row r="16857">
          <cell r="A16857">
            <v>44793.655509259297</v>
          </cell>
          <cell r="B16857">
            <v>2250</v>
          </cell>
          <cell r="F16857" t="str">
            <v>CC-00685736</v>
          </cell>
          <cell r="J16857" t="str">
            <v>General Service</v>
          </cell>
          <cell r="R16857" t="str">
            <v>BMID160336</v>
          </cell>
          <cell r="AB16857" t="str">
            <v>Sales call carried out for hmr collection</v>
          </cell>
        </row>
        <row r="16858">
          <cell r="A16858">
            <v>44793.648275462998</v>
          </cell>
          <cell r="B16858">
            <v>5045</v>
          </cell>
          <cell r="F16858" t="str">
            <v>CC-00685721</v>
          </cell>
          <cell r="J16858" t="str">
            <v>General Service</v>
          </cell>
          <cell r="R16858" t="str">
            <v>GPGD160208</v>
          </cell>
          <cell r="AB16858" t="str">
            <v>Sales call carried out for hmr collection</v>
          </cell>
        </row>
        <row r="16859">
          <cell r="A16859">
            <v>44793.631747685198</v>
          </cell>
          <cell r="B16859">
            <v>7060</v>
          </cell>
          <cell r="F16859" t="str">
            <v>CC-00685694</v>
          </cell>
          <cell r="J16859" t="str">
            <v>General Service</v>
          </cell>
          <cell r="R16859" t="str">
            <v>BNDD160224</v>
          </cell>
          <cell r="AB16859" t="str">
            <v>Sales call carried out for hmr collection</v>
          </cell>
        </row>
        <row r="16860">
          <cell r="A16860">
            <v>44793.5852199074</v>
          </cell>
          <cell r="B16860">
            <v>6350</v>
          </cell>
          <cell r="F16860" t="str">
            <v>CC-00685629</v>
          </cell>
          <cell r="J16860" t="str">
            <v>General Service</v>
          </cell>
          <cell r="R16860" t="str">
            <v>BNID200158</v>
          </cell>
          <cell r="AB16860" t="str">
            <v>Sales call carried out for hmr collection</v>
          </cell>
        </row>
        <row r="16861">
          <cell r="A16861">
            <v>44793.566400463002</v>
          </cell>
          <cell r="B16861">
            <v>8110</v>
          </cell>
          <cell r="F16861" t="str">
            <v>CC-00685616</v>
          </cell>
          <cell r="J16861" t="str">
            <v>General Service</v>
          </cell>
          <cell r="R16861" t="str">
            <v>BQKD160076</v>
          </cell>
          <cell r="AB16861" t="str">
            <v>Sales call carried out for hmr collection</v>
          </cell>
        </row>
        <row r="16862">
          <cell r="A16862">
            <v>44793.556886574101</v>
          </cell>
          <cell r="B16862">
            <v>7242</v>
          </cell>
          <cell r="F16862" t="str">
            <v>CC-00685599</v>
          </cell>
          <cell r="J16862" t="str">
            <v>General Service</v>
          </cell>
          <cell r="R16862" t="str">
            <v>BSKD161477</v>
          </cell>
          <cell r="AB16862" t="str">
            <v>Sales call carried out for hmr collection</v>
          </cell>
        </row>
        <row r="16863">
          <cell r="A16863">
            <v>44793.542997685203</v>
          </cell>
          <cell r="B16863">
            <v>6398</v>
          </cell>
          <cell r="F16863" t="str">
            <v>CC-00685567</v>
          </cell>
          <cell r="J16863" t="str">
            <v>General Service</v>
          </cell>
          <cell r="R16863" t="str">
            <v>BPHD160162</v>
          </cell>
          <cell r="AB16863" t="str">
            <v>Sales call carried out for hmr collection</v>
          </cell>
        </row>
        <row r="16864">
          <cell r="A16864">
            <v>44793.533773148098</v>
          </cell>
          <cell r="B16864">
            <v>4290</v>
          </cell>
          <cell r="F16864" t="str">
            <v>CC-00685549</v>
          </cell>
          <cell r="J16864" t="str">
            <v>General Service</v>
          </cell>
          <cell r="R16864" t="str">
            <v>BQCD160106</v>
          </cell>
          <cell r="AB16864" t="str">
            <v>Sales call carried out for hmr collection</v>
          </cell>
        </row>
        <row r="16865">
          <cell r="A16865">
            <v>44793.519131944398</v>
          </cell>
          <cell r="B16865">
            <v>1270</v>
          </cell>
          <cell r="F16865" t="str">
            <v>CC-00685511</v>
          </cell>
          <cell r="J16865" t="str">
            <v>General Service</v>
          </cell>
          <cell r="R16865" t="str">
            <v>BRCD160984</v>
          </cell>
          <cell r="AB16865" t="str">
            <v>Sales call carried out for hmr collection</v>
          </cell>
        </row>
        <row r="16866">
          <cell r="A16866">
            <v>44793.5071412037</v>
          </cell>
          <cell r="B16866">
            <v>5737</v>
          </cell>
          <cell r="F16866" t="str">
            <v>CC-00685482</v>
          </cell>
          <cell r="J16866" t="str">
            <v>General Service</v>
          </cell>
          <cell r="R16866" t="str">
            <v>BRLD160741</v>
          </cell>
          <cell r="AB16866" t="str">
            <v>Sales call carried out for hmr collection</v>
          </cell>
        </row>
        <row r="16867">
          <cell r="A16867">
            <v>44793.493865740696</v>
          </cell>
          <cell r="B16867">
            <v>1865</v>
          </cell>
          <cell r="F16867" t="str">
            <v>CC-00685464</v>
          </cell>
          <cell r="J16867" t="str">
            <v>General Service</v>
          </cell>
          <cell r="R16867" t="str">
            <v>BQID160510</v>
          </cell>
          <cell r="AB16867" t="str">
            <v>Sales call carried out for hmr collection</v>
          </cell>
        </row>
        <row r="16868">
          <cell r="A16868">
            <v>44793.4864467593</v>
          </cell>
          <cell r="B16868">
            <v>7880</v>
          </cell>
          <cell r="F16868" t="str">
            <v>CC-00685449</v>
          </cell>
          <cell r="J16868" t="str">
            <v>General Service</v>
          </cell>
          <cell r="R16868" t="str">
            <v>BQGD230029</v>
          </cell>
          <cell r="AB16868" t="str">
            <v>Sales call carried out for hmr collection</v>
          </cell>
        </row>
        <row r="16869">
          <cell r="A16869">
            <v>44793.475277777798</v>
          </cell>
          <cell r="B16869">
            <v>3160</v>
          </cell>
          <cell r="F16869" t="str">
            <v>CC-00685425</v>
          </cell>
          <cell r="J16869" t="str">
            <v>General Service</v>
          </cell>
          <cell r="R16869" t="str">
            <v>BQLD160182</v>
          </cell>
          <cell r="AB16869" t="str">
            <v>Sales call carried out for hmr collection</v>
          </cell>
        </row>
        <row r="16870">
          <cell r="A16870">
            <v>44793.449201388903</v>
          </cell>
          <cell r="B16870">
            <v>2778</v>
          </cell>
          <cell r="F16870" t="str">
            <v>CC-00685377</v>
          </cell>
          <cell r="J16870" t="str">
            <v>General Service</v>
          </cell>
          <cell r="R16870" t="str">
            <v>BRED161124</v>
          </cell>
          <cell r="AB16870" t="str">
            <v>Sales call carried out for hmr collection</v>
          </cell>
        </row>
        <row r="16871">
          <cell r="A16871">
            <v>44792.764016203699</v>
          </cell>
          <cell r="B16871">
            <v>7763</v>
          </cell>
          <cell r="F16871" t="str">
            <v>CC-00685118</v>
          </cell>
          <cell r="J16871" t="str">
            <v>General Service</v>
          </cell>
          <cell r="R16871" t="str">
            <v>BRHD161312</v>
          </cell>
          <cell r="AB16871" t="str">
            <v>Sales call carried out for hmr collection</v>
          </cell>
        </row>
        <row r="16872">
          <cell r="A16872">
            <v>44792.7587152778</v>
          </cell>
          <cell r="B16872">
            <v>0</v>
          </cell>
          <cell r="F16872" t="str">
            <v>CC-00685103</v>
          </cell>
          <cell r="J16872" t="str">
            <v>Commissioning</v>
          </cell>
          <cell r="R16872" t="str">
            <v>DVBL360652</v>
          </cell>
          <cell r="AB16872" t="str">
            <v>Commissioning done on dated 19-08-2022</v>
          </cell>
        </row>
        <row r="16873">
          <cell r="A16873">
            <v>44792.757280092599</v>
          </cell>
          <cell r="B16873">
            <v>9625</v>
          </cell>
          <cell r="F16873" t="str">
            <v>CC-00685100</v>
          </cell>
          <cell r="J16873" t="str">
            <v>General Service</v>
          </cell>
          <cell r="R16873" t="str">
            <v>BRBD160892</v>
          </cell>
          <cell r="AB16873" t="str">
            <v>Sales call carried out for hmr collection</v>
          </cell>
        </row>
        <row r="16874">
          <cell r="A16874">
            <v>44792.749398148102</v>
          </cell>
          <cell r="B16874">
            <v>4991</v>
          </cell>
          <cell r="F16874" t="str">
            <v>CC-00685083</v>
          </cell>
          <cell r="J16874" t="str">
            <v>General Service</v>
          </cell>
          <cell r="R16874" t="str">
            <v>BRGD161225</v>
          </cell>
          <cell r="AB16874" t="str">
            <v>Sales call carried out for hmr collection</v>
          </cell>
        </row>
        <row r="16875">
          <cell r="A16875">
            <v>44792.740868055596</v>
          </cell>
          <cell r="B16875">
            <v>3727</v>
          </cell>
          <cell r="F16875" t="str">
            <v>CC-00685078</v>
          </cell>
          <cell r="J16875" t="str">
            <v>General Service</v>
          </cell>
          <cell r="R16875" t="str">
            <v>BRAD160816</v>
          </cell>
          <cell r="AB16875" t="str">
            <v>Sales call carried out for hmr collection</v>
          </cell>
        </row>
        <row r="16876">
          <cell r="A16876">
            <v>44792.732870370397</v>
          </cell>
          <cell r="B16876">
            <v>6315</v>
          </cell>
          <cell r="F16876" t="str">
            <v>CC-00685058</v>
          </cell>
          <cell r="J16876" t="str">
            <v>General Service</v>
          </cell>
          <cell r="R16876" t="str">
            <v>BOID200228</v>
          </cell>
          <cell r="AB16876" t="str">
            <v>Sales call carried out for hmr collection</v>
          </cell>
        </row>
        <row r="16877">
          <cell r="A16877">
            <v>44792.709097222199</v>
          </cell>
          <cell r="B16877">
            <v>5380</v>
          </cell>
          <cell r="F16877" t="str">
            <v>CC-00685024</v>
          </cell>
          <cell r="J16877" t="str">
            <v>General Service</v>
          </cell>
          <cell r="R16877" t="str">
            <v>BSDD161729</v>
          </cell>
          <cell r="AB16877" t="str">
            <v>Sales call carried out for hmr collection</v>
          </cell>
        </row>
        <row r="16878">
          <cell r="A16878">
            <v>44792.700717592597</v>
          </cell>
          <cell r="B16878">
            <v>6252</v>
          </cell>
          <cell r="F16878" t="str">
            <v>CC-00685013</v>
          </cell>
          <cell r="J16878" t="str">
            <v>General Service</v>
          </cell>
          <cell r="R16878" t="str">
            <v>BSKD161467</v>
          </cell>
          <cell r="AB16878" t="str">
            <v>Sales call carried out for hmr collection</v>
          </cell>
        </row>
        <row r="16879">
          <cell r="A16879">
            <v>44792.693009259303</v>
          </cell>
          <cell r="B16879">
            <v>3491</v>
          </cell>
          <cell r="F16879" t="str">
            <v>CC-00684993</v>
          </cell>
          <cell r="J16879" t="str">
            <v>General Service</v>
          </cell>
          <cell r="R16879" t="str">
            <v>BQID160519</v>
          </cell>
          <cell r="AB16879" t="str">
            <v>Sales call carried out for hmr collection</v>
          </cell>
        </row>
        <row r="16880">
          <cell r="A16880">
            <v>44792.656307870398</v>
          </cell>
          <cell r="B16880">
            <v>8321</v>
          </cell>
          <cell r="F16880" t="str">
            <v>CC-00684921</v>
          </cell>
          <cell r="J16880" t="str">
            <v>Schedule Service</v>
          </cell>
          <cell r="R16880" t="str">
            <v>BUAS033580</v>
          </cell>
          <cell r="AB16880" t="str">
            <v>Today we attend the site for general service so we change parts 1 air filter 2 oil filter 3 mpv 4 bdv with sonenoid valve 5 actuator kit 6 intake valve 7 auto drain valve after changing all parts start machine running ok and all parts working properly</v>
          </cell>
        </row>
        <row r="16881">
          <cell r="A16881">
            <v>44792.617395833302</v>
          </cell>
          <cell r="B16881">
            <v>2250</v>
          </cell>
          <cell r="F16881" t="str">
            <v>CC-00684843</v>
          </cell>
          <cell r="J16881" t="str">
            <v>General Service</v>
          </cell>
          <cell r="R16881" t="str">
            <v>BUKD162537</v>
          </cell>
          <cell r="AB16881" t="str">
            <v>Sales Call carried out for HMR collection</v>
          </cell>
        </row>
        <row r="16882">
          <cell r="A16882">
            <v>44792.600405092599</v>
          </cell>
          <cell r="B16882">
            <v>496</v>
          </cell>
          <cell r="F16882" t="str">
            <v>CC-00684816</v>
          </cell>
          <cell r="J16882" t="str">
            <v>General Service</v>
          </cell>
          <cell r="R16882" t="str">
            <v>BVAD121386</v>
          </cell>
          <cell r="AB16882" t="str">
            <v>Sales call carried out for HMR collection</v>
          </cell>
        </row>
        <row r="16883">
          <cell r="A16883">
            <v>44792.586215277799</v>
          </cell>
          <cell r="B16883">
            <v>7583</v>
          </cell>
          <cell r="F16883" t="str">
            <v>CC-00684801</v>
          </cell>
          <cell r="J16883" t="str">
            <v>General Service</v>
          </cell>
          <cell r="R16883" t="str">
            <v>BRHD161304</v>
          </cell>
          <cell r="AB16883" t="str">
            <v>Sales call carried out for hmr collection</v>
          </cell>
        </row>
        <row r="16884">
          <cell r="A16884">
            <v>44792.5789351852</v>
          </cell>
          <cell r="B16884">
            <v>1473</v>
          </cell>
          <cell r="F16884" t="str">
            <v>CC-00684789</v>
          </cell>
          <cell r="J16884" t="str">
            <v>General Service</v>
          </cell>
          <cell r="R16884" t="str">
            <v>BTKD120805</v>
          </cell>
          <cell r="AB16884" t="str">
            <v>Sales call carried out for hmr collection</v>
          </cell>
        </row>
        <row r="16885">
          <cell r="A16885">
            <v>44792.574374999997</v>
          </cell>
          <cell r="B16885">
            <v>1527</v>
          </cell>
          <cell r="F16885" t="str">
            <v>CC-00684780</v>
          </cell>
          <cell r="J16885" t="str">
            <v>Complaint - Running With Problem</v>
          </cell>
          <cell r="R16885" t="str">
            <v>BUGC373215</v>
          </cell>
          <cell r="AB16885" t="str">
            <v>Attend the site for complain of not starting so check and found Main contactor malfunctioning so clean it and after that refitted the same and found running ok</v>
          </cell>
        </row>
        <row r="16886">
          <cell r="A16886">
            <v>44792.547812500001</v>
          </cell>
          <cell r="B16886">
            <v>2320</v>
          </cell>
          <cell r="F16886" t="str">
            <v>CC-00684732</v>
          </cell>
          <cell r="J16886" t="str">
            <v>General Service</v>
          </cell>
          <cell r="R16886" t="str">
            <v>BSGL152296</v>
          </cell>
          <cell r="AB16886"/>
        </row>
        <row r="16887">
          <cell r="A16887">
            <v>44792.541157407402</v>
          </cell>
          <cell r="B16887">
            <v>480</v>
          </cell>
          <cell r="F16887" t="str">
            <v>CC-00684718</v>
          </cell>
          <cell r="J16887" t="str">
            <v>General Service</v>
          </cell>
          <cell r="R16887" t="str">
            <v>BSBD120630</v>
          </cell>
          <cell r="AB16887"/>
        </row>
        <row r="16888">
          <cell r="A16888">
            <v>44792.532719907402</v>
          </cell>
          <cell r="B16888">
            <v>3850</v>
          </cell>
          <cell r="F16888" t="str">
            <v>CC-00684709</v>
          </cell>
          <cell r="J16888" t="str">
            <v>General Service</v>
          </cell>
          <cell r="R16888" t="str">
            <v>BSKD161500</v>
          </cell>
          <cell r="AB16888"/>
        </row>
        <row r="16889">
          <cell r="A16889">
            <v>44792.527847222198</v>
          </cell>
          <cell r="B16889">
            <v>941</v>
          </cell>
          <cell r="F16889" t="str">
            <v>CC-00684698</v>
          </cell>
          <cell r="J16889" t="str">
            <v>General Service</v>
          </cell>
          <cell r="R16889" t="str">
            <v>BSHD120752</v>
          </cell>
          <cell r="AB16889"/>
        </row>
        <row r="16890">
          <cell r="A16890">
            <v>44792.463888888902</v>
          </cell>
          <cell r="B16890">
            <v>1163</v>
          </cell>
          <cell r="F16890" t="str">
            <v>CC-00684579</v>
          </cell>
          <cell r="J16890" t="str">
            <v>Schedule Service</v>
          </cell>
          <cell r="R16890" t="str">
            <v>BUAL160594</v>
          </cell>
          <cell r="AB16890" t="str">
            <v>Change Air filter, oil filter and oil also change Engine side air filter.</v>
          </cell>
        </row>
        <row r="16891">
          <cell r="A16891">
            <v>44792.436840277798</v>
          </cell>
          <cell r="B16891">
            <v>1547</v>
          </cell>
          <cell r="F16891" t="str">
            <v>CC-00684545</v>
          </cell>
          <cell r="J16891" t="str">
            <v>Schedule Service</v>
          </cell>
          <cell r="R16891" t="str">
            <v>BTHD162350</v>
          </cell>
          <cell r="AB16891" t="str">
            <v>Attend the site for general schedule service so following jobs are done :- Drain oil from tank and oil cooler with three dead cranks over all drained oil 34 litres. After then replace oil filter 90 lpm 2nos., replace separator filter. As per elgi schedule maintenance service valve kits replaced are actuator kit engine side, pressure regulator 1no. and BDV kit 1no. Butterfly valve actuator assembly clean and refitted the same. After then plugged in all drain plugs and fill oil in tank up to full guage level. Start the unit for some time and regulate the air pressure to 210 psi and stop the unit and again fill oil in tank up to half guage level. Overall topped up oil in tank 36 litres. Start the unit and checked on load condition found unit runs satisfactory with all parameters under limit.</v>
          </cell>
        </row>
        <row r="16892">
          <cell r="A16892">
            <v>44791.677326388897</v>
          </cell>
          <cell r="B16892">
            <v>25060</v>
          </cell>
          <cell r="F16892" t="str">
            <v>CC-00684107</v>
          </cell>
          <cell r="J16892" t="str">
            <v>Schedule Service</v>
          </cell>
          <cell r="R16892" t="str">
            <v>BQBS033819</v>
          </cell>
          <cell r="AB16892" t="str">
            <v>We visited site and service done and we also fitted winding motor after than start for check unit running well.</v>
          </cell>
        </row>
        <row r="16893">
          <cell r="A16893">
            <v>44790.709259259304</v>
          </cell>
          <cell r="B16893">
            <v>14937</v>
          </cell>
          <cell r="F16893" t="str">
            <v>CC-00683309</v>
          </cell>
          <cell r="J16893" t="str">
            <v>Schedule Service</v>
          </cell>
          <cell r="R16893" t="str">
            <v>BSDS043254</v>
          </cell>
          <cell r="AB16893" t="str">
            <v>Today we attend the customer site for complain shedule service so we change parts 1 pre filter 2 fine filter and machine running ok</v>
          </cell>
        </row>
        <row r="16894">
          <cell r="A16894">
            <v>44790.648472222201</v>
          </cell>
          <cell r="B16894">
            <v>37244</v>
          </cell>
          <cell r="F16894" t="str">
            <v>CC-00683173</v>
          </cell>
          <cell r="J16894" t="str">
            <v>Schedule Service</v>
          </cell>
          <cell r="R16894" t="str">
            <v>BMIS031759</v>
          </cell>
          <cell r="AB16894" t="str">
            <v>Change Air filter, oil filter, separator and oil</v>
          </cell>
        </row>
        <row r="16895">
          <cell r="A16895">
            <v>44790.596782407403</v>
          </cell>
          <cell r="B16895">
            <v>515</v>
          </cell>
          <cell r="F16895" t="str">
            <v>CC-00683071</v>
          </cell>
          <cell r="J16895" t="str">
            <v>General Service</v>
          </cell>
          <cell r="R16895" t="str">
            <v>BSHD120741</v>
          </cell>
          <cell r="AB16895"/>
        </row>
        <row r="16896">
          <cell r="A16896">
            <v>44790.589340277802</v>
          </cell>
          <cell r="B16896">
            <v>559</v>
          </cell>
          <cell r="F16896" t="str">
            <v>CC-00683064</v>
          </cell>
          <cell r="J16896" t="str">
            <v>General Service</v>
          </cell>
          <cell r="R16896" t="str">
            <v>BSHD120739</v>
          </cell>
          <cell r="AB16896"/>
        </row>
        <row r="16897">
          <cell r="A16897">
            <v>44790.557858796303</v>
          </cell>
          <cell r="B16897">
            <v>3163</v>
          </cell>
          <cell r="F16897" t="str">
            <v>CC-00683016</v>
          </cell>
          <cell r="J16897" t="str">
            <v>General Service</v>
          </cell>
          <cell r="R16897" t="str">
            <v>BSGL152297</v>
          </cell>
          <cell r="AB16897"/>
        </row>
        <row r="16898">
          <cell r="A16898">
            <v>44790.537060185197</v>
          </cell>
          <cell r="B16898">
            <v>3570</v>
          </cell>
          <cell r="F16898" t="str">
            <v>CC-00682972</v>
          </cell>
          <cell r="J16898" t="str">
            <v>General Service</v>
          </cell>
          <cell r="R16898" t="str">
            <v>BRJD160577</v>
          </cell>
          <cell r="AB16898"/>
        </row>
        <row r="16899">
          <cell r="A16899">
            <v>44790.448078703703</v>
          </cell>
          <cell r="B16899">
            <v>4944</v>
          </cell>
          <cell r="F16899" t="str">
            <v>CC-00682734</v>
          </cell>
          <cell r="J16899" t="str">
            <v>General Service</v>
          </cell>
          <cell r="R16899" t="str">
            <v>GPBD160097</v>
          </cell>
          <cell r="AB16899"/>
        </row>
        <row r="16900">
          <cell r="A16900">
            <v>44789.727754629603</v>
          </cell>
          <cell r="B16900">
            <v>41128</v>
          </cell>
          <cell r="F16900" t="str">
            <v>CC-00682282</v>
          </cell>
          <cell r="J16900" t="str">
            <v>General Service</v>
          </cell>
          <cell r="R16900" t="str">
            <v>BKAS030685</v>
          </cell>
          <cell r="AB16900" t="str">
            <v>We visited site and change PF,FF,CF and we also change adv and dryer gais fill one cane</v>
          </cell>
        </row>
        <row r="16901">
          <cell r="A16901">
            <v>44789.6882638889</v>
          </cell>
          <cell r="B16901">
            <v>42214</v>
          </cell>
          <cell r="F16901" t="str">
            <v>CC-00682171</v>
          </cell>
          <cell r="J16901" t="str">
            <v>General Service</v>
          </cell>
          <cell r="R16901" t="str">
            <v>BLES031356</v>
          </cell>
          <cell r="AB16901" t="str">
            <v>Today we attend the site for general service so we change parts 1 air filter 2 oil filter 3 oil plus than start machine running ok and all parts working properly</v>
          </cell>
        </row>
        <row r="16902">
          <cell r="A16902">
            <v>44789.622534722199</v>
          </cell>
          <cell r="B16902">
            <v>5250</v>
          </cell>
          <cell r="F16902" t="str">
            <v>CC-00681966</v>
          </cell>
          <cell r="J16902" t="str">
            <v>General Service</v>
          </cell>
          <cell r="R16902" t="str">
            <v>BQKD200047</v>
          </cell>
          <cell r="AB16902" t="str">
            <v>Sales call carried out for HMR collection</v>
          </cell>
        </row>
        <row r="16903">
          <cell r="A16903">
            <v>44789.620370370401</v>
          </cell>
          <cell r="B16903">
            <v>3285</v>
          </cell>
          <cell r="F16903" t="str">
            <v>CC-00681955</v>
          </cell>
          <cell r="J16903" t="str">
            <v>General Service</v>
          </cell>
          <cell r="R16903" t="str">
            <v>BRGD230256</v>
          </cell>
          <cell r="AB16903" t="str">
            <v>Sales call carried out for HMR collection</v>
          </cell>
        </row>
        <row r="16904">
          <cell r="A16904">
            <v>44789.618750000001</v>
          </cell>
          <cell r="B16904">
            <v>4490</v>
          </cell>
          <cell r="F16904" t="str">
            <v>CC-00681950</v>
          </cell>
          <cell r="J16904" t="str">
            <v>General Service</v>
          </cell>
          <cell r="R16904" t="str">
            <v>BPLD200068</v>
          </cell>
          <cell r="AB16904" t="str">
            <v>Sales call carried out for HMR collection</v>
          </cell>
        </row>
        <row r="16905">
          <cell r="A16905">
            <v>44789.6170949074</v>
          </cell>
          <cell r="B16905">
            <v>2365</v>
          </cell>
          <cell r="F16905" t="str">
            <v>CC-00681945</v>
          </cell>
          <cell r="J16905" t="str">
            <v>General Service</v>
          </cell>
          <cell r="R16905" t="str">
            <v>BQKD200048</v>
          </cell>
          <cell r="AB16905" t="str">
            <v>Sales call carried out for HMR collection</v>
          </cell>
        </row>
        <row r="16906">
          <cell r="A16906">
            <v>44789.615312499998</v>
          </cell>
          <cell r="B16906">
            <v>4560</v>
          </cell>
          <cell r="F16906" t="str">
            <v>CC-00681940</v>
          </cell>
          <cell r="J16906" t="str">
            <v>General Service</v>
          </cell>
          <cell r="R16906" t="str">
            <v>BRAD160803</v>
          </cell>
          <cell r="AB16906" t="str">
            <v>Sales call carried out for HMR collection</v>
          </cell>
        </row>
        <row r="16907">
          <cell r="A16907">
            <v>44789.614652777796</v>
          </cell>
          <cell r="B16907">
            <v>1341</v>
          </cell>
          <cell r="F16907" t="str">
            <v>CC-00681939</v>
          </cell>
          <cell r="J16907" t="str">
            <v>Complaint - Running With Problem</v>
          </cell>
          <cell r="R16907" t="str">
            <v>BUGD162852</v>
          </cell>
          <cell r="AB16907" t="str">
            <v>Attend the site for unit starting problem so following jobs are done :- During switch on ignition key ready light and indicator not illuminates so check the fuses found one 2 amp fuse blown out condition so replace the fuse, clean all fuses, clean wiring harness connectors and refiited the same but unit not started after then check the wiring connection of compressor starting located in operators cabin found one 35 amp fuse not in working condition due to dust entry carbon rusted found in fuse so clean the fuse neatly and refitted the same after then all indicator are found in working condition and unit started normally and run in satisfactory condition.</v>
          </cell>
        </row>
        <row r="16908">
          <cell r="A16908">
            <v>44789.609386574099</v>
          </cell>
          <cell r="B16908">
            <v>2661</v>
          </cell>
          <cell r="F16908" t="str">
            <v>CC-00681921</v>
          </cell>
          <cell r="J16908" t="str">
            <v>General Service</v>
          </cell>
          <cell r="R16908" t="str">
            <v>BSID161961</v>
          </cell>
          <cell r="AB16908"/>
        </row>
        <row r="16909">
          <cell r="A16909">
            <v>44789.598333333299</v>
          </cell>
          <cell r="B16909">
            <v>2475</v>
          </cell>
          <cell r="F16909" t="str">
            <v>CC-00681896</v>
          </cell>
          <cell r="J16909" t="str">
            <v>General Service</v>
          </cell>
          <cell r="R16909" t="str">
            <v>BSGD161898</v>
          </cell>
          <cell r="AB16909" t="str">
            <v>Sales call carried out for HMR collection</v>
          </cell>
        </row>
        <row r="16910">
          <cell r="A16910">
            <v>44789.589270833298</v>
          </cell>
          <cell r="B16910">
            <v>7368</v>
          </cell>
          <cell r="F16910" t="str">
            <v>CC-00681869</v>
          </cell>
          <cell r="J16910" t="str">
            <v>General Service</v>
          </cell>
          <cell r="R16910" t="str">
            <v>BSGD161904</v>
          </cell>
          <cell r="AB16910" t="str">
            <v>Sales call carried out for HMR collection</v>
          </cell>
        </row>
        <row r="16911">
          <cell r="A16911">
            <v>44789.584745370397</v>
          </cell>
          <cell r="B16911">
            <v>6620</v>
          </cell>
          <cell r="F16911" t="str">
            <v>CC-00681860</v>
          </cell>
          <cell r="J16911" t="str">
            <v>General Service</v>
          </cell>
          <cell r="R16911" t="str">
            <v>BPBD200118</v>
          </cell>
          <cell r="AB16911" t="str">
            <v>Sales call carried out for HMR collection</v>
          </cell>
        </row>
        <row r="16912">
          <cell r="A16912">
            <v>44789.581886574102</v>
          </cell>
          <cell r="B16912">
            <v>3940</v>
          </cell>
          <cell r="F16912" t="str">
            <v>CC-00681851</v>
          </cell>
          <cell r="J16912" t="str">
            <v>General Service</v>
          </cell>
          <cell r="R16912" t="str">
            <v>BQJD120016</v>
          </cell>
          <cell r="AB16912" t="str">
            <v>Sales call carried out for HMR collection</v>
          </cell>
        </row>
        <row r="16913">
          <cell r="A16913">
            <v>44789.578715277799</v>
          </cell>
          <cell r="B16913">
            <v>2697</v>
          </cell>
          <cell r="F16913" t="str">
            <v>CC-00681843</v>
          </cell>
          <cell r="J16913" t="str">
            <v>General Service</v>
          </cell>
          <cell r="R16913" t="str">
            <v>BRDD161021</v>
          </cell>
          <cell r="AB16913" t="str">
            <v>Sales call carried out for HMR collection</v>
          </cell>
        </row>
        <row r="16914">
          <cell r="A16914">
            <v>44789.573993055601</v>
          </cell>
          <cell r="B16914">
            <v>4780</v>
          </cell>
          <cell r="F16914" t="str">
            <v>CC-00681824</v>
          </cell>
          <cell r="J16914" t="str">
            <v>General Service</v>
          </cell>
          <cell r="R16914" t="str">
            <v>BRDD161019</v>
          </cell>
          <cell r="AB16914" t="str">
            <v>Sales call carried out for HMR collection</v>
          </cell>
        </row>
        <row r="16915">
          <cell r="A16915">
            <v>44789.572187500002</v>
          </cell>
          <cell r="B16915">
            <v>2198</v>
          </cell>
          <cell r="F16915" t="str">
            <v>CC-00681822</v>
          </cell>
          <cell r="J16915" t="str">
            <v>General Service</v>
          </cell>
          <cell r="R16915" t="str">
            <v>BSCL152143</v>
          </cell>
          <cell r="AB16915"/>
        </row>
        <row r="16916">
          <cell r="A16916">
            <v>44789.570277777799</v>
          </cell>
          <cell r="B16916">
            <v>4487</v>
          </cell>
          <cell r="F16916" t="str">
            <v>CC-00681813</v>
          </cell>
          <cell r="J16916" t="str">
            <v>General Service</v>
          </cell>
          <cell r="R16916" t="str">
            <v>BRJD160606</v>
          </cell>
          <cell r="AB16916" t="str">
            <v>Sales call carried out for HMR collection</v>
          </cell>
        </row>
        <row r="16917">
          <cell r="A16917">
            <v>44789.566018518497</v>
          </cell>
          <cell r="B16917">
            <v>3787</v>
          </cell>
          <cell r="F16917" t="str">
            <v>CC-00681804</v>
          </cell>
          <cell r="J16917" t="str">
            <v>General Service</v>
          </cell>
          <cell r="R16917" t="str">
            <v>BRLD160724</v>
          </cell>
          <cell r="AB16917" t="str">
            <v>Sales call carried out for HMR collection</v>
          </cell>
        </row>
        <row r="16918">
          <cell r="A16918">
            <v>44789.562881944403</v>
          </cell>
          <cell r="B16918">
            <v>3305</v>
          </cell>
          <cell r="F16918" t="str">
            <v>CC-00681794</v>
          </cell>
          <cell r="J16918" t="str">
            <v>General Service</v>
          </cell>
          <cell r="R16918" t="str">
            <v>BQDD160156</v>
          </cell>
          <cell r="AB16918"/>
        </row>
        <row r="16919">
          <cell r="A16919">
            <v>44789.562662037002</v>
          </cell>
          <cell r="B16919">
            <v>4295</v>
          </cell>
          <cell r="F16919" t="str">
            <v>CC-00681789</v>
          </cell>
          <cell r="J16919" t="str">
            <v>General Service</v>
          </cell>
          <cell r="R16919" t="str">
            <v>BSBD161624</v>
          </cell>
          <cell r="AB16919" t="str">
            <v>Sales call carried out for HMR collection</v>
          </cell>
        </row>
        <row r="16920">
          <cell r="A16920">
            <v>44789.559699074103</v>
          </cell>
          <cell r="B16920">
            <v>5027</v>
          </cell>
          <cell r="F16920" t="str">
            <v>CC-00681780</v>
          </cell>
          <cell r="J16920" t="str">
            <v>General Service</v>
          </cell>
          <cell r="R16920" t="str">
            <v>BRDD161036</v>
          </cell>
          <cell r="AB16920" t="str">
            <v>Sales call carried out for HMR collection</v>
          </cell>
        </row>
        <row r="16921">
          <cell r="A16921">
            <v>44789.558310185203</v>
          </cell>
          <cell r="B16921">
            <v>4866</v>
          </cell>
          <cell r="F16921" t="str">
            <v>CC-00681778</v>
          </cell>
          <cell r="J16921" t="str">
            <v>General Service</v>
          </cell>
          <cell r="R16921" t="str">
            <v>BNID160316</v>
          </cell>
          <cell r="AB16921" t="str">
            <v>Sale call carried our for HMR collection</v>
          </cell>
        </row>
        <row r="16922">
          <cell r="A16922">
            <v>44789.557152777801</v>
          </cell>
          <cell r="B16922">
            <v>6997</v>
          </cell>
          <cell r="F16922" t="str">
            <v>CC-00681775</v>
          </cell>
          <cell r="J16922" t="str">
            <v>General Service</v>
          </cell>
          <cell r="R16922" t="str">
            <v>BRCD160940</v>
          </cell>
          <cell r="AB16922" t="str">
            <v>Sales call carried out for HMR collection</v>
          </cell>
        </row>
        <row r="16923">
          <cell r="A16923">
            <v>44789.554224537002</v>
          </cell>
          <cell r="B16923">
            <v>7242</v>
          </cell>
          <cell r="F16923" t="str">
            <v>CC-00681773</v>
          </cell>
          <cell r="J16923" t="str">
            <v>General Service</v>
          </cell>
          <cell r="R16923" t="str">
            <v>BQCD160129</v>
          </cell>
          <cell r="AB16923" t="str">
            <v>Sales call carried out for HMR collection</v>
          </cell>
        </row>
        <row r="16924">
          <cell r="A16924">
            <v>44789.550891203697</v>
          </cell>
          <cell r="B16924">
            <v>7300</v>
          </cell>
          <cell r="F16924" t="str">
            <v>CC-00681765</v>
          </cell>
          <cell r="J16924" t="str">
            <v>General Service</v>
          </cell>
          <cell r="R16924" t="str">
            <v>BQJD160027</v>
          </cell>
          <cell r="AB16924" t="str">
            <v>Sales call carried out for HMR collection</v>
          </cell>
        </row>
        <row r="16925">
          <cell r="A16925">
            <v>44789.548657407402</v>
          </cell>
          <cell r="B16925">
            <v>7670</v>
          </cell>
          <cell r="F16925" t="str">
            <v>CC-00681760</v>
          </cell>
          <cell r="J16925" t="str">
            <v>General Service</v>
          </cell>
          <cell r="R16925" t="str">
            <v>BQJD160019</v>
          </cell>
          <cell r="AB16925" t="str">
            <v>Sales call carried out for HMR collection</v>
          </cell>
        </row>
        <row r="16926">
          <cell r="A16926">
            <v>44789.545127314799</v>
          </cell>
          <cell r="B16926">
            <v>5480</v>
          </cell>
          <cell r="F16926" t="str">
            <v>CC-00681757</v>
          </cell>
          <cell r="J16926" t="str">
            <v>General Service</v>
          </cell>
          <cell r="R16926" t="str">
            <v>BQCD160126</v>
          </cell>
          <cell r="AB16926" t="str">
            <v>Sales call carried out for HMR collection</v>
          </cell>
        </row>
        <row r="16927">
          <cell r="A16927">
            <v>44789.530567129601</v>
          </cell>
          <cell r="B16927">
            <v>3860</v>
          </cell>
          <cell r="F16927" t="str">
            <v>CC-00681725</v>
          </cell>
          <cell r="J16927" t="str">
            <v>General Service</v>
          </cell>
          <cell r="R16927" t="str">
            <v>BRED161081</v>
          </cell>
          <cell r="AB16927" t="str">
            <v>Sales call carried out for HMR collection</v>
          </cell>
        </row>
        <row r="16928">
          <cell r="A16928">
            <v>44789.529849537001</v>
          </cell>
          <cell r="B16928">
            <v>1652</v>
          </cell>
          <cell r="F16928" t="str">
            <v>CC-00681723</v>
          </cell>
          <cell r="J16928" t="str">
            <v>General Service</v>
          </cell>
          <cell r="R16928" t="str">
            <v>BSFD161799</v>
          </cell>
          <cell r="AB16928"/>
        </row>
        <row r="16929">
          <cell r="A16929">
            <v>44789.523206018501</v>
          </cell>
          <cell r="B16929">
            <v>3700</v>
          </cell>
          <cell r="F16929" t="str">
            <v>CC-00681707</v>
          </cell>
          <cell r="J16929" t="str">
            <v>General Service</v>
          </cell>
          <cell r="R16929" t="str">
            <v>BSID161968</v>
          </cell>
          <cell r="AB16929" t="str">
            <v>Sales call carried out for HMR collection</v>
          </cell>
        </row>
        <row r="16930">
          <cell r="A16930">
            <v>44789.522974537002</v>
          </cell>
          <cell r="B16930">
            <v>1878</v>
          </cell>
          <cell r="F16930" t="str">
            <v>CC-00681706</v>
          </cell>
          <cell r="J16930" t="str">
            <v>General Service</v>
          </cell>
          <cell r="R16930" t="str">
            <v>BRHD161303</v>
          </cell>
          <cell r="AB16930"/>
        </row>
        <row r="16931">
          <cell r="A16931">
            <v>44789.519479166702</v>
          </cell>
          <cell r="B16931">
            <v>2100</v>
          </cell>
          <cell r="F16931" t="str">
            <v>CC-00681700</v>
          </cell>
          <cell r="J16931" t="str">
            <v>General Service</v>
          </cell>
          <cell r="R16931" t="str">
            <v>BSID120765</v>
          </cell>
          <cell r="AB16931" t="str">
            <v>Sales call carried out for HMR collection</v>
          </cell>
        </row>
        <row r="16932">
          <cell r="A16932">
            <v>44789.516192129602</v>
          </cell>
          <cell r="B16932">
            <v>2350</v>
          </cell>
          <cell r="F16932" t="str">
            <v>CC-00681691</v>
          </cell>
          <cell r="J16932" t="str">
            <v>General Service</v>
          </cell>
          <cell r="R16932" t="str">
            <v>BSID220375</v>
          </cell>
          <cell r="AB16932" t="str">
            <v>Sales call carried out for HMR collection</v>
          </cell>
        </row>
        <row r="16933">
          <cell r="A16933">
            <v>44789.5</v>
          </cell>
          <cell r="B16933">
            <v>4440</v>
          </cell>
          <cell r="F16933" t="str">
            <v>CC-00681649</v>
          </cell>
          <cell r="J16933" t="str">
            <v>General Service</v>
          </cell>
          <cell r="R16933" t="str">
            <v>BOJD160012</v>
          </cell>
          <cell r="AB16933"/>
        </row>
        <row r="16934">
          <cell r="A16934">
            <v>44789.479710648098</v>
          </cell>
          <cell r="B16934">
            <v>3085</v>
          </cell>
          <cell r="F16934" t="str">
            <v>CC-00681613</v>
          </cell>
          <cell r="J16934" t="str">
            <v>General Service</v>
          </cell>
          <cell r="R16934" t="str">
            <v>BSID161979</v>
          </cell>
          <cell r="AB16934" t="str">
            <v>Sales call carried out for HMR collection</v>
          </cell>
        </row>
        <row r="16935">
          <cell r="A16935">
            <v>44789.430648148104</v>
          </cell>
          <cell r="B16935">
            <v>5676</v>
          </cell>
          <cell r="F16935" t="str">
            <v>CC-00681530</v>
          </cell>
          <cell r="J16935" t="str">
            <v>General Service</v>
          </cell>
          <cell r="R16935" t="str">
            <v>BPED160082</v>
          </cell>
          <cell r="AB16935"/>
        </row>
        <row r="16936">
          <cell r="A16936">
            <v>44789.380590277797</v>
          </cell>
          <cell r="B16936">
            <v>0</v>
          </cell>
          <cell r="F16936" t="str">
            <v>CC-00681490</v>
          </cell>
          <cell r="J16936" t="str">
            <v>Complaint - Running With Problem</v>
          </cell>
          <cell r="R16936" t="str">
            <v>DVBL360652</v>
          </cell>
          <cell r="AB16936" t="str">
            <v>engineer visited the site, and check compressor found in working condition only oil need to top up. So he top up oil and start the machine found running ok in good condition.</v>
          </cell>
        </row>
        <row r="16937">
          <cell r="A16937">
            <v>44786.744606481501</v>
          </cell>
          <cell r="B16937">
            <v>2756</v>
          </cell>
          <cell r="F16937" t="str">
            <v>CC-00680988</v>
          </cell>
          <cell r="J16937" t="str">
            <v>General Service</v>
          </cell>
          <cell r="R16937" t="str">
            <v>BRGD161229</v>
          </cell>
          <cell r="AB16937" t="str">
            <v>Sales call carried out for hmr collection</v>
          </cell>
        </row>
        <row r="16938">
          <cell r="A16938">
            <v>44786.735486111102</v>
          </cell>
          <cell r="B16938">
            <v>1325</v>
          </cell>
          <cell r="F16938" t="str">
            <v>CC-00680981</v>
          </cell>
          <cell r="J16938" t="str">
            <v>General Service</v>
          </cell>
          <cell r="R16938" t="str">
            <v>BSJD161438</v>
          </cell>
          <cell r="AB16938" t="str">
            <v>sales call carried out for hmr collection</v>
          </cell>
        </row>
        <row r="16939">
          <cell r="A16939">
            <v>44786.733738425901</v>
          </cell>
          <cell r="B16939">
            <v>1501</v>
          </cell>
          <cell r="F16939" t="str">
            <v>CC-00680977</v>
          </cell>
          <cell r="J16939" t="str">
            <v>Complaint - Running With Problem</v>
          </cell>
          <cell r="R16939" t="str">
            <v>BUGC373215</v>
          </cell>
          <cell r="AB16939" t="str">
            <v>Today we attend the customer site for complain compressor not working so we check and found that contactor not operating so we check 3 phase line connection ok than check pannel fuse burned so we change and start machine running ok</v>
          </cell>
        </row>
        <row r="16940">
          <cell r="A16940">
            <v>44786.728125000001</v>
          </cell>
          <cell r="B16940">
            <v>4960</v>
          </cell>
          <cell r="F16940" t="str">
            <v>CC-00680973</v>
          </cell>
          <cell r="J16940" t="str">
            <v>General Service</v>
          </cell>
          <cell r="R16940" t="str">
            <v>BRCD160967</v>
          </cell>
          <cell r="AB16940" t="str">
            <v>Sales call carried out for HMR collection</v>
          </cell>
        </row>
        <row r="16941">
          <cell r="A16941">
            <v>44786.720243055599</v>
          </cell>
          <cell r="B16941"/>
          <cell r="F16941" t="str">
            <v>CC-00680965</v>
          </cell>
          <cell r="J16941" t="str">
            <v>Overhauling</v>
          </cell>
          <cell r="R16941" t="str">
            <v>BSID161979</v>
          </cell>
          <cell r="AB16941"/>
        </row>
        <row r="16942">
          <cell r="A16942">
            <v>44786.7188425926</v>
          </cell>
          <cell r="B16942">
            <v>4853</v>
          </cell>
          <cell r="F16942" t="str">
            <v>CC-00680961</v>
          </cell>
          <cell r="J16942" t="str">
            <v>General Service</v>
          </cell>
          <cell r="R16942" t="str">
            <v>BRCD160968</v>
          </cell>
          <cell r="AB16942" t="str">
            <v>sales call carried out for hmr collection</v>
          </cell>
        </row>
        <row r="16943">
          <cell r="A16943">
            <v>44786.703043981499</v>
          </cell>
          <cell r="B16943">
            <v>2100</v>
          </cell>
          <cell r="F16943" t="str">
            <v>CC-00680946</v>
          </cell>
          <cell r="J16943" t="str">
            <v>General Service</v>
          </cell>
          <cell r="R16943" t="str">
            <v>BSED161766</v>
          </cell>
          <cell r="AB16943" t="str">
            <v>Sale call carried our for HMR collection</v>
          </cell>
        </row>
        <row r="16944">
          <cell r="A16944">
            <v>44786.6972453704</v>
          </cell>
          <cell r="B16944">
            <v>1773</v>
          </cell>
          <cell r="F16944" t="str">
            <v>CC-00680935</v>
          </cell>
          <cell r="J16944" t="str">
            <v>General Service</v>
          </cell>
          <cell r="R16944" t="str">
            <v>BSHD161938</v>
          </cell>
          <cell r="AB16944" t="str">
            <v>Sale call carried our for HMR collection</v>
          </cell>
        </row>
        <row r="16945">
          <cell r="A16945">
            <v>44786.693321759303</v>
          </cell>
          <cell r="B16945">
            <v>3200</v>
          </cell>
          <cell r="F16945" t="str">
            <v>CC-00680927</v>
          </cell>
          <cell r="J16945" t="str">
            <v>General Service</v>
          </cell>
          <cell r="R16945" t="str">
            <v>BRAD160811</v>
          </cell>
          <cell r="AB16945" t="str">
            <v>sales call carried out for hmr collection</v>
          </cell>
        </row>
        <row r="16946">
          <cell r="A16946">
            <v>44786.691539351901</v>
          </cell>
          <cell r="B16946">
            <v>5077</v>
          </cell>
          <cell r="F16946" t="str">
            <v>CC-00680922</v>
          </cell>
          <cell r="J16946" t="str">
            <v>General Service</v>
          </cell>
          <cell r="R16946" t="str">
            <v>BTKD162074</v>
          </cell>
          <cell r="AB16946" t="str">
            <v>Sale call carried our for HMR collection</v>
          </cell>
        </row>
        <row r="16947">
          <cell r="A16947">
            <v>44786.681747685201</v>
          </cell>
          <cell r="B16947">
            <v>3067</v>
          </cell>
          <cell r="F16947" t="str">
            <v>CC-00680905</v>
          </cell>
          <cell r="J16947" t="str">
            <v>General Service</v>
          </cell>
          <cell r="R16947" t="str">
            <v>BTKD162077</v>
          </cell>
          <cell r="AB16947" t="str">
            <v>Sale call carried our for HMR collection</v>
          </cell>
        </row>
        <row r="16948">
          <cell r="A16948">
            <v>44786.681539351899</v>
          </cell>
          <cell r="B16948">
            <v>2600</v>
          </cell>
          <cell r="F16948" t="str">
            <v>CC-00680902</v>
          </cell>
          <cell r="J16948" t="str">
            <v>General Service</v>
          </cell>
          <cell r="R16948" t="str">
            <v>BRDD161024</v>
          </cell>
          <cell r="AB16948" t="str">
            <v>sales call carried out for hmr collection</v>
          </cell>
        </row>
        <row r="16949">
          <cell r="A16949">
            <v>44786.676030092603</v>
          </cell>
          <cell r="B16949">
            <v>3730</v>
          </cell>
          <cell r="F16949" t="str">
            <v>CC-00680895</v>
          </cell>
          <cell r="J16949" t="str">
            <v>General Service</v>
          </cell>
          <cell r="R16949" t="str">
            <v>BSFD161830</v>
          </cell>
          <cell r="AB16949" t="str">
            <v>sales call carried out for hmr collection</v>
          </cell>
        </row>
        <row r="16950">
          <cell r="A16950">
            <v>44786.670555555596</v>
          </cell>
          <cell r="B16950"/>
          <cell r="F16950" t="str">
            <v>CC-00680889</v>
          </cell>
          <cell r="J16950" t="str">
            <v>Complaint - Breakdown</v>
          </cell>
          <cell r="R16950"/>
          <cell r="AB16950" t="str">
            <v>Visit planed for dated 16-08-2022
Service Quotation shared with customer waiting for approval 20-08-2022....Advice to dealer if customer not approve than cancel the call...Pramod-22/08/2022</v>
          </cell>
        </row>
        <row r="16951">
          <cell r="A16951">
            <v>44786.670277777797</v>
          </cell>
          <cell r="B16951">
            <v>8762</v>
          </cell>
          <cell r="F16951" t="str">
            <v>CC-00680887</v>
          </cell>
          <cell r="J16951" t="str">
            <v>General Service</v>
          </cell>
          <cell r="R16951" t="str">
            <v>BRGD161233</v>
          </cell>
          <cell r="AB16951" t="str">
            <v>Sale call carried our for HMR collection</v>
          </cell>
        </row>
        <row r="16952">
          <cell r="A16952">
            <v>44786.664699074099</v>
          </cell>
          <cell r="B16952">
            <v>4310</v>
          </cell>
          <cell r="F16952" t="str">
            <v>CC-00680876</v>
          </cell>
          <cell r="J16952" t="str">
            <v>General Service</v>
          </cell>
          <cell r="R16952" t="str">
            <v>BRLD160756</v>
          </cell>
          <cell r="AB16952" t="str">
            <v>sales call carried out for hmr collection</v>
          </cell>
        </row>
        <row r="16953">
          <cell r="A16953">
            <v>44786.662025463003</v>
          </cell>
          <cell r="B16953">
            <v>3724</v>
          </cell>
          <cell r="F16953" t="str">
            <v>CC-00680872</v>
          </cell>
          <cell r="J16953" t="str">
            <v>General Service</v>
          </cell>
          <cell r="R16953" t="str">
            <v>BSAD161582</v>
          </cell>
          <cell r="AB16953" t="str">
            <v>Sale call carried our for HMR collection</v>
          </cell>
        </row>
        <row r="16954">
          <cell r="A16954">
            <v>44786.653969907398</v>
          </cell>
          <cell r="B16954">
            <v>4130</v>
          </cell>
          <cell r="F16954" t="str">
            <v>CC-00680861</v>
          </cell>
          <cell r="J16954" t="str">
            <v>General Service</v>
          </cell>
          <cell r="R16954" t="str">
            <v>BSJD161406</v>
          </cell>
          <cell r="AB16954" t="str">
            <v>sales call carried out for hmr collection</v>
          </cell>
        </row>
        <row r="16955">
          <cell r="A16955">
            <v>44786.636423611097</v>
          </cell>
          <cell r="B16955">
            <v>3575</v>
          </cell>
          <cell r="F16955" t="str">
            <v>CC-00680831</v>
          </cell>
          <cell r="J16955" t="str">
            <v>General Service</v>
          </cell>
          <cell r="R16955" t="str">
            <v>BQID200160</v>
          </cell>
          <cell r="AB16955" t="str">
            <v>sales call carried out for hmr collection</v>
          </cell>
        </row>
        <row r="16956">
          <cell r="A16956">
            <v>44786.603912036997</v>
          </cell>
          <cell r="B16956">
            <v>3942</v>
          </cell>
          <cell r="F16956" t="str">
            <v>CC-00680760</v>
          </cell>
          <cell r="J16956" t="str">
            <v>General Service</v>
          </cell>
          <cell r="R16956" t="str">
            <v>BSJD161378</v>
          </cell>
          <cell r="AB16956" t="str">
            <v>Sale call carried our for HMR collection</v>
          </cell>
        </row>
        <row r="16957">
          <cell r="A16957">
            <v>44786.595208333303</v>
          </cell>
          <cell r="B16957">
            <v>3972</v>
          </cell>
          <cell r="F16957" t="str">
            <v>CC-00680742</v>
          </cell>
          <cell r="J16957" t="str">
            <v>General Service</v>
          </cell>
          <cell r="R16957" t="str">
            <v>BSJD161422</v>
          </cell>
          <cell r="AB16957" t="str">
            <v>Sale call carried our for HMR collection</v>
          </cell>
        </row>
        <row r="16958">
          <cell r="A16958">
            <v>44786.589768518497</v>
          </cell>
          <cell r="B16958">
            <v>14650</v>
          </cell>
          <cell r="F16958" t="str">
            <v>CC-00680737</v>
          </cell>
          <cell r="J16958" t="str">
            <v>General Service</v>
          </cell>
          <cell r="R16958" t="str">
            <v>BPJD200007</v>
          </cell>
          <cell r="AB16958" t="str">
            <v>sales call carried out for hmr collection</v>
          </cell>
        </row>
        <row r="16959">
          <cell r="A16959">
            <v>44786.586539351898</v>
          </cell>
          <cell r="B16959">
            <v>3366</v>
          </cell>
          <cell r="F16959" t="str">
            <v>CC-00680730</v>
          </cell>
          <cell r="J16959" t="str">
            <v>Complaint - Running With Problem</v>
          </cell>
          <cell r="R16959" t="str">
            <v>BTJD162047</v>
          </cell>
          <cell r="AB16959" t="str">
            <v>Attend the site for unit tripping issue so check the unit found butterfly valve actuator not working in proper condition which cause for unit trip with high air pressure build up, after then replace the actuator kit by new one and clean the pressure regulator kit and refitted the same. After all work done start the unit and readjust the air pressure to 175 psi after then run the unit found unit runs in good condition.</v>
          </cell>
        </row>
        <row r="16960">
          <cell r="A16960">
            <v>44786.584374999999</v>
          </cell>
          <cell r="B16960">
            <v>4012</v>
          </cell>
          <cell r="F16960" t="str">
            <v>CC-00680728</v>
          </cell>
          <cell r="J16960" t="str">
            <v>General Service</v>
          </cell>
          <cell r="R16960" t="str">
            <v>BSLD230358</v>
          </cell>
          <cell r="AB16960" t="str">
            <v>Sale call carried our for HMR collection</v>
          </cell>
        </row>
        <row r="16961">
          <cell r="A16961">
            <v>44786.575995370396</v>
          </cell>
          <cell r="B16961">
            <v>2652</v>
          </cell>
          <cell r="F16961" t="str">
            <v>CC-00680714</v>
          </cell>
          <cell r="J16961" t="str">
            <v>General Service</v>
          </cell>
          <cell r="R16961" t="str">
            <v>BSLD230361</v>
          </cell>
          <cell r="AB16961" t="str">
            <v>Sale call carried our for HMR collection</v>
          </cell>
        </row>
        <row r="16962">
          <cell r="A16962">
            <v>44786.559560185196</v>
          </cell>
          <cell r="B16962">
            <v>1016</v>
          </cell>
          <cell r="F16962" t="str">
            <v>CC-00680674</v>
          </cell>
          <cell r="J16962" t="str">
            <v>General Service</v>
          </cell>
          <cell r="R16962" t="str">
            <v>BUAD162634</v>
          </cell>
          <cell r="AB16962" t="str">
            <v>Sales call carried out for hmr collection</v>
          </cell>
        </row>
        <row r="16963">
          <cell r="A16963">
            <v>44786.544780092598</v>
          </cell>
          <cell r="B16963">
            <v>4160</v>
          </cell>
          <cell r="F16963" t="str">
            <v>CC-00680646</v>
          </cell>
          <cell r="J16963" t="str">
            <v>General Service</v>
          </cell>
          <cell r="R16963" t="str">
            <v>BULD162577</v>
          </cell>
          <cell r="AB16963" t="str">
            <v>Sales call carried out for hmr collection</v>
          </cell>
        </row>
        <row r="16964">
          <cell r="A16964">
            <v>44786.525752314803</v>
          </cell>
          <cell r="B16964">
            <v>5726</v>
          </cell>
          <cell r="F16964" t="str">
            <v>CC-00680610</v>
          </cell>
          <cell r="J16964" t="str">
            <v>General Service</v>
          </cell>
          <cell r="R16964" t="str">
            <v>BTDD162186</v>
          </cell>
          <cell r="AB16964" t="str">
            <v>Sales call carried out for hmr collection</v>
          </cell>
        </row>
        <row r="16965">
          <cell r="A16965">
            <v>44786.506805555597</v>
          </cell>
          <cell r="B16965">
            <v>4660</v>
          </cell>
          <cell r="F16965" t="str">
            <v>CC-00680572</v>
          </cell>
          <cell r="J16965" t="str">
            <v>General Service</v>
          </cell>
          <cell r="R16965" t="str">
            <v>BUKD162535</v>
          </cell>
          <cell r="AB16965" t="str">
            <v>Sales call carried out for hmr collection</v>
          </cell>
        </row>
        <row r="16966">
          <cell r="A16966">
            <v>44786.505254629599</v>
          </cell>
          <cell r="B16966">
            <v>2150</v>
          </cell>
          <cell r="F16966" t="str">
            <v>CC-00680568</v>
          </cell>
          <cell r="J16966" t="str">
            <v>General Service</v>
          </cell>
          <cell r="R16966" t="str">
            <v>BRHD161314</v>
          </cell>
          <cell r="AB16966"/>
        </row>
        <row r="16967">
          <cell r="A16967">
            <v>44786.495937500003</v>
          </cell>
          <cell r="B16967">
            <v>1270</v>
          </cell>
          <cell r="F16967" t="str">
            <v>CC-00680552</v>
          </cell>
          <cell r="J16967" t="str">
            <v>General Service</v>
          </cell>
          <cell r="R16967" t="str">
            <v>BUJD162460</v>
          </cell>
          <cell r="AB16967" t="str">
            <v>Sales call carried out for hmr collection</v>
          </cell>
        </row>
        <row r="16968">
          <cell r="A16968">
            <v>44786.482569444401</v>
          </cell>
          <cell r="B16968">
            <v>3190</v>
          </cell>
          <cell r="F16968" t="str">
            <v>CC-00680526</v>
          </cell>
          <cell r="J16968" t="str">
            <v>General Service</v>
          </cell>
          <cell r="R16968" t="str">
            <v>BQHD160361</v>
          </cell>
          <cell r="AB16968"/>
        </row>
        <row r="16969">
          <cell r="A16969">
            <v>44786.481377314798</v>
          </cell>
          <cell r="B16969">
            <v>2093</v>
          </cell>
          <cell r="F16969" t="str">
            <v>CC-00680520</v>
          </cell>
          <cell r="J16969" t="str">
            <v>Complaint - Running With Problem</v>
          </cell>
          <cell r="R16969" t="str">
            <v>BUDC372146</v>
          </cell>
          <cell r="AB16969" t="str">
            <v>Attend the site for complain of oil carry over in line so check and found drain oil entered in air oil separator so change the air oil separator under FOC basis having batch no. 226421 against old air oil separator batch no. 216531.</v>
          </cell>
        </row>
        <row r="16970">
          <cell r="A16970">
            <v>44786.476990740703</v>
          </cell>
          <cell r="B16970">
            <v>2805</v>
          </cell>
          <cell r="F16970" t="str">
            <v>CC-00680511</v>
          </cell>
          <cell r="J16970" t="str">
            <v>General Service</v>
          </cell>
          <cell r="R16970" t="str">
            <v>BULD162568</v>
          </cell>
          <cell r="AB16970" t="str">
            <v>Sales call carried out for hmr collection</v>
          </cell>
        </row>
        <row r="16971">
          <cell r="A16971">
            <v>44786.474606481497</v>
          </cell>
          <cell r="B16971">
            <v>4474</v>
          </cell>
          <cell r="F16971" t="str">
            <v>CC-00680509</v>
          </cell>
          <cell r="J16971" t="str">
            <v>General Service</v>
          </cell>
          <cell r="R16971" t="str">
            <v>BPKD200020</v>
          </cell>
          <cell r="AB16971"/>
        </row>
        <row r="16972">
          <cell r="A16972">
            <v>44786.466550925899</v>
          </cell>
          <cell r="B16972">
            <v>630</v>
          </cell>
          <cell r="F16972" t="str">
            <v>CC-00680498</v>
          </cell>
          <cell r="J16972" t="str">
            <v>General Service</v>
          </cell>
          <cell r="R16972" t="str">
            <v>BSCD120656</v>
          </cell>
          <cell r="AB16972"/>
        </row>
        <row r="16973">
          <cell r="A16973">
            <v>44786.465486111098</v>
          </cell>
          <cell r="B16973">
            <v>7950</v>
          </cell>
          <cell r="F16973" t="str">
            <v>CC-00680495</v>
          </cell>
          <cell r="J16973" t="str">
            <v>General Service</v>
          </cell>
          <cell r="R16973" t="str">
            <v>BTDD162169</v>
          </cell>
          <cell r="AB16973" t="str">
            <v>Sales call carried out for hmr collection</v>
          </cell>
        </row>
        <row r="16974">
          <cell r="A16974">
            <v>44786.460405092599</v>
          </cell>
          <cell r="B16974">
            <v>12870</v>
          </cell>
          <cell r="F16974" t="str">
            <v>CC-00680486</v>
          </cell>
          <cell r="J16974" t="str">
            <v>General Service</v>
          </cell>
          <cell r="R16974" t="str">
            <v>BLHD120227</v>
          </cell>
          <cell r="AB16974"/>
        </row>
        <row r="16975">
          <cell r="A16975">
            <v>44786.455324074101</v>
          </cell>
          <cell r="B16975">
            <v>4650</v>
          </cell>
          <cell r="F16975" t="str">
            <v>CC-00680475</v>
          </cell>
          <cell r="J16975" t="str">
            <v>General Service</v>
          </cell>
          <cell r="R16975" t="str">
            <v>BTED162217</v>
          </cell>
          <cell r="AB16975" t="str">
            <v>Sales call carried out for hmr collection</v>
          </cell>
        </row>
        <row r="16976">
          <cell r="A16976">
            <v>44786.450717592597</v>
          </cell>
          <cell r="B16976">
            <v>3444</v>
          </cell>
          <cell r="F16976" t="str">
            <v>CC-00680467</v>
          </cell>
          <cell r="J16976" t="str">
            <v>General Service</v>
          </cell>
          <cell r="R16976" t="str">
            <v>BRED161131</v>
          </cell>
          <cell r="AB16976"/>
        </row>
        <row r="16977">
          <cell r="A16977">
            <v>44785.891226851898</v>
          </cell>
          <cell r="B16977">
            <v>493</v>
          </cell>
          <cell r="F16977" t="str">
            <v>CC-00680223</v>
          </cell>
          <cell r="J16977" t="str">
            <v>General Service</v>
          </cell>
          <cell r="R16977" t="str">
            <v>BVKD163010</v>
          </cell>
          <cell r="AB16977" t="str">
            <v>Sales call carried out for hmr collection</v>
          </cell>
        </row>
        <row r="16978">
          <cell r="A16978">
            <v>44785.8894097222</v>
          </cell>
          <cell r="B16978">
            <v>5580</v>
          </cell>
          <cell r="F16978" t="str">
            <v>CC-00680222</v>
          </cell>
          <cell r="J16978" t="str">
            <v>General Service</v>
          </cell>
          <cell r="R16978" t="str">
            <v>BTFD162244</v>
          </cell>
          <cell r="AB16978" t="str">
            <v>Sales call carried out for hmr collection</v>
          </cell>
        </row>
        <row r="16979">
          <cell r="A16979">
            <v>44785.873368055603</v>
          </cell>
          <cell r="B16979">
            <v>1260</v>
          </cell>
          <cell r="F16979" t="str">
            <v>CC-00680220</v>
          </cell>
          <cell r="J16979" t="str">
            <v>General Service</v>
          </cell>
          <cell r="R16979" t="str">
            <v>BTID162392</v>
          </cell>
          <cell r="AB16979" t="str">
            <v>Sales call carried out for hmr collection</v>
          </cell>
        </row>
        <row r="16980">
          <cell r="A16980">
            <v>44785.851759259298</v>
          </cell>
          <cell r="B16980">
            <v>950</v>
          </cell>
          <cell r="F16980" t="str">
            <v>CC-00680215</v>
          </cell>
          <cell r="J16980" t="str">
            <v>General Service</v>
          </cell>
          <cell r="R16980" t="str">
            <v>BTID162377</v>
          </cell>
          <cell r="AB16980" t="str">
            <v>Sales call carried out for hmr collection</v>
          </cell>
        </row>
        <row r="16981">
          <cell r="A16981">
            <v>44785.739178240699</v>
          </cell>
          <cell r="B16981">
            <v>2980</v>
          </cell>
          <cell r="F16981" t="str">
            <v>CC-00680151</v>
          </cell>
          <cell r="J16981" t="str">
            <v>General Service</v>
          </cell>
          <cell r="R16981" t="str">
            <v>BUAD162625</v>
          </cell>
          <cell r="AB16981" t="str">
            <v>Sales call carried out for hmr collection</v>
          </cell>
        </row>
        <row r="16982">
          <cell r="A16982">
            <v>44785.7356365741</v>
          </cell>
          <cell r="B16982">
            <v>4165</v>
          </cell>
          <cell r="F16982" t="str">
            <v>CC-00680148</v>
          </cell>
          <cell r="J16982" t="str">
            <v>General Service</v>
          </cell>
          <cell r="R16982" t="str">
            <v>BTED200706</v>
          </cell>
          <cell r="AB16982" t="str">
            <v>sales call carried out for hmr collection</v>
          </cell>
        </row>
        <row r="16983">
          <cell r="A16983">
            <v>44785.7278240741</v>
          </cell>
          <cell r="B16983">
            <v>3390</v>
          </cell>
          <cell r="F16983" t="str">
            <v>CC-00680136</v>
          </cell>
          <cell r="J16983" t="str">
            <v>General Service</v>
          </cell>
          <cell r="R16983" t="str">
            <v>BTDD162192</v>
          </cell>
          <cell r="AB16983" t="str">
            <v>sales call carried out for hmr collection</v>
          </cell>
        </row>
        <row r="16984">
          <cell r="A16984">
            <v>44785.7246759259</v>
          </cell>
          <cell r="B16984">
            <v>990</v>
          </cell>
          <cell r="F16984" t="str">
            <v>CC-00680132</v>
          </cell>
          <cell r="J16984" t="str">
            <v>General Service</v>
          </cell>
          <cell r="R16984" t="str">
            <v>BTKD162083</v>
          </cell>
          <cell r="AB16984" t="str">
            <v>sales call carried out for hmr collection</v>
          </cell>
        </row>
        <row r="16985">
          <cell r="A16985">
            <v>44785.714293981502</v>
          </cell>
          <cell r="B16985">
            <v>4230</v>
          </cell>
          <cell r="F16985" t="str">
            <v>CC-00680101</v>
          </cell>
          <cell r="J16985" t="str">
            <v>General Service</v>
          </cell>
          <cell r="R16985" t="str">
            <v>BTFD162243</v>
          </cell>
          <cell r="AB16985" t="str">
            <v>Sales call carried out for hmr collection</v>
          </cell>
        </row>
        <row r="16986">
          <cell r="A16986">
            <v>44785.669537037</v>
          </cell>
          <cell r="B16986">
            <v>6950</v>
          </cell>
          <cell r="F16986" t="str">
            <v>CC-00680016</v>
          </cell>
          <cell r="J16986" t="str">
            <v>General Service</v>
          </cell>
          <cell r="R16986" t="str">
            <v>BQDD200043</v>
          </cell>
          <cell r="AB16986" t="str">
            <v>Sale call carried our for HMR collection</v>
          </cell>
        </row>
        <row r="16987">
          <cell r="A16987">
            <v>44785.660567129598</v>
          </cell>
          <cell r="B16987">
            <v>4125</v>
          </cell>
          <cell r="F16987" t="str">
            <v>CC-00679993</v>
          </cell>
          <cell r="J16987" t="str">
            <v>General Service</v>
          </cell>
          <cell r="R16987" t="str">
            <v>BRGD161218</v>
          </cell>
          <cell r="AB16987" t="str">
            <v>Sales call carried out for HMR collection</v>
          </cell>
        </row>
        <row r="16988">
          <cell r="A16988">
            <v>44785.653229166703</v>
          </cell>
          <cell r="B16988">
            <v>1975</v>
          </cell>
          <cell r="F16988" t="str">
            <v>CC-00679980</v>
          </cell>
          <cell r="J16988" t="str">
            <v>General Service</v>
          </cell>
          <cell r="R16988" t="str">
            <v>BSCD161704</v>
          </cell>
          <cell r="AB16988" t="str">
            <v>Sales call carried out for HMR collection</v>
          </cell>
        </row>
        <row r="16989">
          <cell r="A16989">
            <v>44785.6436805556</v>
          </cell>
          <cell r="B16989">
            <v>3080</v>
          </cell>
          <cell r="F16989" t="str">
            <v>CC-00679959</v>
          </cell>
          <cell r="J16989" t="str">
            <v>General Service</v>
          </cell>
          <cell r="R16989" t="str">
            <v>BRHD161299</v>
          </cell>
          <cell r="AB16989" t="str">
            <v>Sales call carried out for HMR collection</v>
          </cell>
        </row>
        <row r="16990">
          <cell r="A16990">
            <v>44785.637222222198</v>
          </cell>
          <cell r="B16990">
            <v>1490</v>
          </cell>
          <cell r="F16990" t="str">
            <v>CC-00679948</v>
          </cell>
          <cell r="J16990" t="str">
            <v>General Service</v>
          </cell>
          <cell r="R16990" t="str">
            <v>BSBD161629</v>
          </cell>
          <cell r="AB16990" t="str">
            <v>Sales call carried out for HMR collection</v>
          </cell>
        </row>
        <row r="16991">
          <cell r="A16991">
            <v>44785.629293981503</v>
          </cell>
          <cell r="B16991">
            <v>8895</v>
          </cell>
          <cell r="F16991" t="str">
            <v>CC-00679940</v>
          </cell>
          <cell r="J16991" t="str">
            <v>General Service</v>
          </cell>
          <cell r="R16991" t="str">
            <v>BPED200187</v>
          </cell>
          <cell r="AB16991" t="str">
            <v>Sales call carried out for HMR collection</v>
          </cell>
        </row>
        <row r="16992">
          <cell r="A16992">
            <v>44785.622743055603</v>
          </cell>
          <cell r="B16992">
            <v>18360</v>
          </cell>
          <cell r="F16992" t="str">
            <v>CC-00679925</v>
          </cell>
          <cell r="J16992" t="str">
            <v>General Service</v>
          </cell>
          <cell r="R16992" t="str">
            <v>BOHD200197</v>
          </cell>
          <cell r="AB16992" t="str">
            <v>Sales call carried out for HMR collection</v>
          </cell>
        </row>
        <row r="16993">
          <cell r="A16993">
            <v>44785.614629629599</v>
          </cell>
          <cell r="B16993">
            <v>4687</v>
          </cell>
          <cell r="F16993" t="str">
            <v>CC-00679910</v>
          </cell>
          <cell r="J16993" t="str">
            <v>General Service</v>
          </cell>
          <cell r="R16993" t="str">
            <v>BRCD161002</v>
          </cell>
          <cell r="AB16993" t="str">
            <v>Sales call carried out for HMR collection</v>
          </cell>
        </row>
        <row r="16994">
          <cell r="A16994">
            <v>44785.614456018498</v>
          </cell>
          <cell r="B16994">
            <v>2990</v>
          </cell>
          <cell r="F16994" t="str">
            <v>CC-00679909</v>
          </cell>
          <cell r="J16994" t="str">
            <v>General Service</v>
          </cell>
          <cell r="R16994" t="str">
            <v>BULD162561</v>
          </cell>
          <cell r="AB16994" t="str">
            <v>Sales call carried out for hmr collection</v>
          </cell>
        </row>
        <row r="16995">
          <cell r="A16995">
            <v>44785.6102314815</v>
          </cell>
          <cell r="B16995">
            <v>4950</v>
          </cell>
          <cell r="F16995" t="str">
            <v>CC-00679902</v>
          </cell>
          <cell r="J16995" t="str">
            <v>General Service</v>
          </cell>
          <cell r="R16995" t="str">
            <v>BULD162559</v>
          </cell>
          <cell r="AB16995" t="str">
            <v>Sales call carried out for hmr collection</v>
          </cell>
        </row>
        <row r="16996">
          <cell r="A16996">
            <v>44785.5953240741</v>
          </cell>
          <cell r="B16996">
            <v>680</v>
          </cell>
          <cell r="F16996" t="str">
            <v>CC-00679884</v>
          </cell>
          <cell r="J16996" t="str">
            <v>General Service</v>
          </cell>
          <cell r="R16996" t="str">
            <v>BULD162579</v>
          </cell>
          <cell r="AB16996" t="str">
            <v>Sales call carried out for hmr collection</v>
          </cell>
        </row>
        <row r="16997">
          <cell r="A16997">
            <v>44785.591273148202</v>
          </cell>
          <cell r="B16997">
            <v>1596</v>
          </cell>
          <cell r="F16997" t="str">
            <v>CC-00679880</v>
          </cell>
          <cell r="J16997" t="str">
            <v>General Service</v>
          </cell>
          <cell r="R16997" t="str">
            <v>BSAD120582</v>
          </cell>
          <cell r="AB16997" t="str">
            <v>Sales call carried out for HMR collection</v>
          </cell>
        </row>
        <row r="16998">
          <cell r="A16998">
            <v>44785.587002314802</v>
          </cell>
          <cell r="B16998">
            <v>529</v>
          </cell>
          <cell r="F16998" t="str">
            <v>CC-00679864</v>
          </cell>
          <cell r="J16998" t="str">
            <v>General Service</v>
          </cell>
          <cell r="R16998" t="str">
            <v>BULD162583</v>
          </cell>
          <cell r="AB16998" t="str">
            <v>Sales call carried out for hmr collection</v>
          </cell>
        </row>
        <row r="16999">
          <cell r="A16999">
            <v>44785.582928240699</v>
          </cell>
          <cell r="B16999">
            <v>2644</v>
          </cell>
          <cell r="F16999" t="str">
            <v>CC-00679854</v>
          </cell>
          <cell r="J16999" t="str">
            <v>General Service</v>
          </cell>
          <cell r="R16999" t="str">
            <v>BSGD161854</v>
          </cell>
          <cell r="AB16999" t="str">
            <v>Sale call carried our for HMR collection</v>
          </cell>
        </row>
        <row r="17000">
          <cell r="A17000">
            <v>44785.577777777798</v>
          </cell>
          <cell r="B17000">
            <v>5440</v>
          </cell>
          <cell r="F17000" t="str">
            <v>CC-00679847</v>
          </cell>
          <cell r="J17000" t="str">
            <v>General Service</v>
          </cell>
          <cell r="R17000" t="str">
            <v>BQJD200011</v>
          </cell>
          <cell r="AB17000" t="str">
            <v>Sale call carried our for HMR collection</v>
          </cell>
        </row>
        <row r="17001">
          <cell r="A17001">
            <v>44785.570844907401</v>
          </cell>
          <cell r="B17001">
            <v>15545</v>
          </cell>
          <cell r="F17001" t="str">
            <v>CC-00679841</v>
          </cell>
          <cell r="J17001" t="str">
            <v>General Service</v>
          </cell>
          <cell r="R17001" t="str">
            <v>BQJD160040</v>
          </cell>
          <cell r="AB17001" t="str">
            <v>Sale call carried our for HMR collection</v>
          </cell>
        </row>
        <row r="17002">
          <cell r="A17002">
            <v>44785.566886574103</v>
          </cell>
          <cell r="B17002">
            <v>4420</v>
          </cell>
          <cell r="F17002" t="str">
            <v>CC-00679835</v>
          </cell>
          <cell r="J17002" t="str">
            <v>General Service</v>
          </cell>
          <cell r="R17002" t="str">
            <v>BTCD162162</v>
          </cell>
          <cell r="AB17002" t="str">
            <v>Sales call carried out for hmr collection</v>
          </cell>
        </row>
        <row r="17003">
          <cell r="A17003">
            <v>44785.5632175926</v>
          </cell>
          <cell r="B17003">
            <v>7025</v>
          </cell>
          <cell r="F17003" t="str">
            <v>CC-00679824</v>
          </cell>
          <cell r="J17003" t="str">
            <v>General Service</v>
          </cell>
          <cell r="R17003" t="str">
            <v>BQKD160099</v>
          </cell>
          <cell r="AB17003" t="str">
            <v>Sale call carried our for HMR collection</v>
          </cell>
        </row>
        <row r="17004">
          <cell r="A17004">
            <v>44785.557002314803</v>
          </cell>
          <cell r="B17004">
            <v>9804</v>
          </cell>
          <cell r="F17004" t="str">
            <v>CC-00679815</v>
          </cell>
          <cell r="J17004" t="str">
            <v>General Service</v>
          </cell>
          <cell r="R17004" t="str">
            <v>BQKD160115</v>
          </cell>
          <cell r="AB17004" t="str">
            <v>Sale call carried our for HMR collection</v>
          </cell>
        </row>
        <row r="17005">
          <cell r="A17005">
            <v>44785.555775462999</v>
          </cell>
          <cell r="B17005">
            <v>1100</v>
          </cell>
          <cell r="F17005" t="str">
            <v>CC-00679812</v>
          </cell>
          <cell r="J17005" t="str">
            <v>General Service</v>
          </cell>
          <cell r="R17005" t="str">
            <v>BUAL160594</v>
          </cell>
          <cell r="AB17005" t="str">
            <v>Sales call carried out for hmr collection</v>
          </cell>
        </row>
        <row r="17006">
          <cell r="A17006">
            <v>44785.540798611102</v>
          </cell>
          <cell r="B17006">
            <v>3733</v>
          </cell>
          <cell r="F17006" t="str">
            <v>CC-00679783</v>
          </cell>
          <cell r="J17006" t="str">
            <v>General Service</v>
          </cell>
          <cell r="R17006" t="str">
            <v>BQHD160412</v>
          </cell>
          <cell r="AB17006" t="str">
            <v>Sale call carried our for HMR collection</v>
          </cell>
        </row>
        <row r="17007">
          <cell r="A17007">
            <v>44785.525567129604</v>
          </cell>
          <cell r="B17007">
            <v>300</v>
          </cell>
          <cell r="F17007" t="str">
            <v>CC-00679757</v>
          </cell>
          <cell r="J17007" t="str">
            <v>General Service</v>
          </cell>
          <cell r="R17007" t="str">
            <v>BVKD163026</v>
          </cell>
          <cell r="AB17007" t="str">
            <v>Sales call carried out for HMR collection</v>
          </cell>
        </row>
        <row r="17008">
          <cell r="A17008">
            <v>44785.518182870401</v>
          </cell>
          <cell r="B17008">
            <v>18840</v>
          </cell>
          <cell r="F17008" t="str">
            <v>CC-00679748</v>
          </cell>
          <cell r="J17008" t="str">
            <v>General Service</v>
          </cell>
          <cell r="R17008" t="str">
            <v>BOID200223</v>
          </cell>
          <cell r="AB17008" t="str">
            <v>Sale call carried our for HMR collection</v>
          </cell>
        </row>
        <row r="17009">
          <cell r="A17009">
            <v>44785.508773148104</v>
          </cell>
          <cell r="B17009">
            <v>570</v>
          </cell>
          <cell r="F17009" t="str">
            <v>CC-00679727</v>
          </cell>
          <cell r="J17009" t="str">
            <v>General Service</v>
          </cell>
          <cell r="R17009" t="str">
            <v>BVLD163067</v>
          </cell>
          <cell r="AB17009" t="str">
            <v>Sales call carried out for hmr collection</v>
          </cell>
        </row>
        <row r="17010">
          <cell r="A17010">
            <v>44785.5086689815</v>
          </cell>
          <cell r="B17010">
            <v>6524</v>
          </cell>
          <cell r="F17010" t="str">
            <v>CC-00679726</v>
          </cell>
          <cell r="J17010" t="str">
            <v>General Service</v>
          </cell>
          <cell r="R17010" t="str">
            <v>BQBD200008</v>
          </cell>
          <cell r="AB17010" t="str">
            <v>Sale call carried our for HMR collection</v>
          </cell>
        </row>
        <row r="17011">
          <cell r="A17011">
            <v>44785.5004513889</v>
          </cell>
          <cell r="B17011">
            <v>2175</v>
          </cell>
          <cell r="F17011" t="str">
            <v>CC-00679707</v>
          </cell>
          <cell r="J17011" t="str">
            <v>General Service</v>
          </cell>
          <cell r="R17011" t="str">
            <v>BSGD161861</v>
          </cell>
          <cell r="AB17011" t="str">
            <v>Sale call carried our for HMR collection</v>
          </cell>
        </row>
        <row r="17012">
          <cell r="A17012">
            <v>44785.497129629599</v>
          </cell>
          <cell r="B17012">
            <v>1130</v>
          </cell>
          <cell r="F17012" t="str">
            <v>CC-00679696</v>
          </cell>
          <cell r="J17012" t="str">
            <v>General Service</v>
          </cell>
          <cell r="R17012" t="str">
            <v>BUDD162713</v>
          </cell>
          <cell r="AB17012" t="str">
            <v>Sales call carried out for hmr collection</v>
          </cell>
        </row>
        <row r="17013">
          <cell r="A17013">
            <v>44785.4933101852</v>
          </cell>
          <cell r="B17013">
            <v>8170</v>
          </cell>
          <cell r="F17013" t="str">
            <v>CC-00679689</v>
          </cell>
          <cell r="J17013" t="str">
            <v>General Service</v>
          </cell>
          <cell r="R17013" t="str">
            <v>BRGL151464</v>
          </cell>
          <cell r="AB17013" t="str">
            <v>Sale call carried our for HMR collection</v>
          </cell>
        </row>
        <row r="17014">
          <cell r="A17014">
            <v>44785.481701388897</v>
          </cell>
          <cell r="B17014">
            <v>4300</v>
          </cell>
          <cell r="F17014" t="str">
            <v>CC-00679666</v>
          </cell>
          <cell r="J17014" t="str">
            <v>General Service</v>
          </cell>
          <cell r="R17014" t="str">
            <v>BRBL150944</v>
          </cell>
          <cell r="AB17014" t="str">
            <v>Sale call carried our for HMR collection</v>
          </cell>
        </row>
        <row r="17015">
          <cell r="A17015">
            <v>44785.477407407401</v>
          </cell>
          <cell r="B17015">
            <v>330</v>
          </cell>
          <cell r="F17015" t="str">
            <v>CC-00679647</v>
          </cell>
          <cell r="J17015" t="str">
            <v>General Service</v>
          </cell>
          <cell r="R17015" t="str">
            <v>BTGD120943</v>
          </cell>
          <cell r="AB17015" t="str">
            <v>Sales call carried out for hmr collection</v>
          </cell>
        </row>
        <row r="17016">
          <cell r="A17016">
            <v>44785.475995370398</v>
          </cell>
          <cell r="B17016">
            <v>1880</v>
          </cell>
          <cell r="F17016" t="str">
            <v>CC-00679644</v>
          </cell>
          <cell r="J17016" t="str">
            <v>General Service</v>
          </cell>
          <cell r="R17016" t="str">
            <v>BSDD120664</v>
          </cell>
          <cell r="AB17016" t="str">
            <v>Sale call carried our for HMR collection</v>
          </cell>
        </row>
        <row r="17017">
          <cell r="A17017">
            <v>44785.471840277802</v>
          </cell>
          <cell r="B17017">
            <v>16230</v>
          </cell>
          <cell r="F17017" t="str">
            <v>CC-00679633</v>
          </cell>
          <cell r="J17017" t="str">
            <v>General Service</v>
          </cell>
          <cell r="R17017" t="str">
            <v>BQHD160416</v>
          </cell>
          <cell r="AB17017" t="str">
            <v>Sale call carried our for HMR collection</v>
          </cell>
        </row>
        <row r="17018">
          <cell r="A17018">
            <v>44785.469085648103</v>
          </cell>
          <cell r="B17018">
            <v>350</v>
          </cell>
          <cell r="F17018" t="str">
            <v>CC-00679626</v>
          </cell>
          <cell r="J17018" t="str">
            <v>General Service</v>
          </cell>
          <cell r="R17018" t="str">
            <v>BUAD121111</v>
          </cell>
          <cell r="AB17018" t="str">
            <v>Sales call carried out for hmr collcetion</v>
          </cell>
        </row>
        <row r="17019">
          <cell r="A17019">
            <v>44785.4616087963</v>
          </cell>
          <cell r="B17019">
            <v>865</v>
          </cell>
          <cell r="F17019" t="str">
            <v>CC-00679608</v>
          </cell>
          <cell r="J17019" t="str">
            <v>General Service</v>
          </cell>
          <cell r="R17019" t="str">
            <v>BPGD220035</v>
          </cell>
          <cell r="AB17019" t="str">
            <v>Sale call carried our for HMR collection</v>
          </cell>
        </row>
        <row r="17020">
          <cell r="A17020">
            <v>44785.457199074102</v>
          </cell>
          <cell r="B17020">
            <v>245</v>
          </cell>
          <cell r="F17020" t="str">
            <v>CC-00679597</v>
          </cell>
          <cell r="J17020" t="str">
            <v>General Service</v>
          </cell>
          <cell r="R17020" t="str">
            <v>BVJD162957</v>
          </cell>
          <cell r="AB17020" t="str">
            <v>Sales call carried out for hmr collection</v>
          </cell>
        </row>
        <row r="17021">
          <cell r="A17021">
            <v>44785.456458333298</v>
          </cell>
          <cell r="B17021">
            <v>4188</v>
          </cell>
          <cell r="F17021" t="str">
            <v>CC-00679595</v>
          </cell>
          <cell r="J17021" t="str">
            <v>General Service</v>
          </cell>
          <cell r="R17021" t="str">
            <v>BNID200161</v>
          </cell>
          <cell r="AB17021" t="str">
            <v>Sale call carried our for HMR collection</v>
          </cell>
        </row>
        <row r="17022">
          <cell r="A17022">
            <v>44785.452974537002</v>
          </cell>
          <cell r="B17022">
            <v>4200</v>
          </cell>
          <cell r="F17022" t="str">
            <v>CC-00679588</v>
          </cell>
          <cell r="J17022" t="str">
            <v>General Service</v>
          </cell>
          <cell r="R17022" t="str">
            <v>MNFD200027</v>
          </cell>
          <cell r="AB17022" t="str">
            <v>Sale call carried our for HMR collection</v>
          </cell>
        </row>
        <row r="17023">
          <cell r="A17023">
            <v>44785.447731481501</v>
          </cell>
          <cell r="B17023">
            <v>1740</v>
          </cell>
          <cell r="F17023" t="str">
            <v>CC-00679579</v>
          </cell>
          <cell r="J17023" t="str">
            <v>General Service</v>
          </cell>
          <cell r="R17023" t="str">
            <v>BUID162912</v>
          </cell>
          <cell r="AB17023" t="str">
            <v>Sales call carried out for hmr collection</v>
          </cell>
        </row>
        <row r="17024">
          <cell r="A17024">
            <v>44784.7486921296</v>
          </cell>
          <cell r="B17024">
            <v>1</v>
          </cell>
          <cell r="F17024" t="str">
            <v>CC-00679379</v>
          </cell>
          <cell r="J17024" t="str">
            <v>Commissioning</v>
          </cell>
          <cell r="R17024" t="str">
            <v>BVCC376206</v>
          </cell>
          <cell r="AB17024" t="str">
            <v>Commissioning done on dated 12-08-2022.....Kindly attached earth pit photo....Pramod-16/08/2022
EARTH PIT PHOTO ATTACHED 16-08-2022</v>
          </cell>
        </row>
        <row r="17025">
          <cell r="A17025">
            <v>44784.674537036997</v>
          </cell>
          <cell r="B17025">
            <v>2420</v>
          </cell>
          <cell r="F17025" t="str">
            <v>CC-00679278</v>
          </cell>
          <cell r="J17025" t="str">
            <v>General Service</v>
          </cell>
          <cell r="R17025" t="str">
            <v>BUCD162696</v>
          </cell>
          <cell r="AB17025" t="str">
            <v>Sales call carried out for hmr collection</v>
          </cell>
        </row>
        <row r="17026">
          <cell r="A17026">
            <v>44784.5913657407</v>
          </cell>
          <cell r="B17026">
            <v>8420</v>
          </cell>
          <cell r="F17026" t="str">
            <v>CC-00679180</v>
          </cell>
          <cell r="J17026" t="str">
            <v>General Service</v>
          </cell>
          <cell r="R17026" t="str">
            <v>BQED160244</v>
          </cell>
          <cell r="AB17026" t="str">
            <v>Sales call carried out for hmr collection</v>
          </cell>
        </row>
        <row r="17027">
          <cell r="A17027">
            <v>44784.567662037</v>
          </cell>
          <cell r="B17027">
            <v>3655</v>
          </cell>
          <cell r="F17027" t="str">
            <v>CC-00679153</v>
          </cell>
          <cell r="J17027" t="str">
            <v>General Service</v>
          </cell>
          <cell r="R17027" t="str">
            <v>BRJD160600</v>
          </cell>
          <cell r="AB17027" t="str">
            <v>Sales call carried out for hmr collection</v>
          </cell>
        </row>
        <row r="17028">
          <cell r="A17028">
            <v>44784.558148148099</v>
          </cell>
          <cell r="B17028">
            <v>2650</v>
          </cell>
          <cell r="F17028" t="str">
            <v>CC-00679138</v>
          </cell>
          <cell r="J17028" t="str">
            <v>General Service</v>
          </cell>
          <cell r="R17028" t="str">
            <v>BRCD160998</v>
          </cell>
          <cell r="AB17028" t="str">
            <v>Sales call carried out for hmr collection</v>
          </cell>
        </row>
        <row r="17029">
          <cell r="A17029">
            <v>44784.550856481503</v>
          </cell>
          <cell r="B17029">
            <v>2475</v>
          </cell>
          <cell r="F17029" t="str">
            <v>CC-00679128</v>
          </cell>
          <cell r="J17029" t="str">
            <v>General Service</v>
          </cell>
          <cell r="R17029" t="str">
            <v>GPLL150106</v>
          </cell>
          <cell r="AB17029" t="str">
            <v>Sales call carried out for hmr collection</v>
          </cell>
        </row>
        <row r="17030">
          <cell r="A17030">
            <v>44784.547106481499</v>
          </cell>
          <cell r="B17030">
            <v>2508</v>
          </cell>
          <cell r="F17030" t="str">
            <v>CC-00679119</v>
          </cell>
          <cell r="J17030" t="str">
            <v>Schedule Service</v>
          </cell>
          <cell r="R17030" t="str">
            <v>BUFD162814</v>
          </cell>
          <cell r="AB17030" t="str">
            <v>Attend the site for service so clean pipe line and change Air filter, oil filter and oil after that start the unit found running ok.</v>
          </cell>
        </row>
        <row r="17031">
          <cell r="A17031">
            <v>44784.536724537</v>
          </cell>
          <cell r="B17031">
            <v>6100</v>
          </cell>
          <cell r="F17031" t="str">
            <v>CC-00679106</v>
          </cell>
          <cell r="J17031" t="str">
            <v>General Service</v>
          </cell>
          <cell r="R17031" t="str">
            <v>BRBD160856</v>
          </cell>
          <cell r="AB17031" t="str">
            <v>Sales call carried out for HMR collection</v>
          </cell>
        </row>
        <row r="17032">
          <cell r="A17032">
            <v>44784.535844907397</v>
          </cell>
          <cell r="B17032">
            <v>6100</v>
          </cell>
          <cell r="F17032" t="str">
            <v>CC-00679102</v>
          </cell>
          <cell r="J17032" t="str">
            <v>General Service</v>
          </cell>
          <cell r="R17032" t="str">
            <v>BRBD160856</v>
          </cell>
          <cell r="AB17032" t="str">
            <v>Sales call carried out for hmr collection</v>
          </cell>
        </row>
        <row r="17033">
          <cell r="A17033">
            <v>44784.522592592599</v>
          </cell>
          <cell r="B17033">
            <v>1450</v>
          </cell>
          <cell r="F17033" t="str">
            <v>CC-00679078</v>
          </cell>
          <cell r="J17033" t="str">
            <v>General Service</v>
          </cell>
          <cell r="R17033" t="str">
            <v>BSKD161476</v>
          </cell>
          <cell r="AB17033" t="str">
            <v>Sales call carried out for HMR collection</v>
          </cell>
        </row>
        <row r="17034">
          <cell r="A17034">
            <v>44784.506423611099</v>
          </cell>
          <cell r="B17034">
            <v>741</v>
          </cell>
          <cell r="F17034" t="str">
            <v>CC-00679053</v>
          </cell>
          <cell r="J17034" t="str">
            <v>General Service</v>
          </cell>
          <cell r="R17034" t="str">
            <v>BTCD120864</v>
          </cell>
          <cell r="AB17034"/>
        </row>
        <row r="17035">
          <cell r="A17035">
            <v>44784.495879629598</v>
          </cell>
          <cell r="B17035">
            <v>996</v>
          </cell>
          <cell r="F17035" t="str">
            <v>CC-00679034</v>
          </cell>
          <cell r="J17035" t="str">
            <v>General Service</v>
          </cell>
          <cell r="R17035" t="str">
            <v>BTJL152348</v>
          </cell>
          <cell r="AB17035"/>
        </row>
        <row r="17036">
          <cell r="A17036">
            <v>44784.493692129603</v>
          </cell>
          <cell r="B17036">
            <v>3485</v>
          </cell>
          <cell r="F17036" t="str">
            <v>CC-00679029</v>
          </cell>
          <cell r="J17036" t="str">
            <v>General Service</v>
          </cell>
          <cell r="R17036" t="str">
            <v>BRCD160978</v>
          </cell>
          <cell r="AB17036" t="str">
            <v>Sales call carried out for hmr collection</v>
          </cell>
        </row>
        <row r="17037">
          <cell r="A17037">
            <v>44784.493009259299</v>
          </cell>
          <cell r="B17037">
            <v>431</v>
          </cell>
          <cell r="F17037" t="str">
            <v>CC-00679028</v>
          </cell>
          <cell r="J17037" t="str">
            <v>General Service</v>
          </cell>
          <cell r="R17037" t="str">
            <v>BTHD120963</v>
          </cell>
          <cell r="AB17037"/>
        </row>
        <row r="17038">
          <cell r="A17038">
            <v>44784.489351851902</v>
          </cell>
          <cell r="B17038">
            <v>5172</v>
          </cell>
          <cell r="F17038" t="str">
            <v>CC-00679022</v>
          </cell>
          <cell r="J17038" t="str">
            <v>General Service</v>
          </cell>
          <cell r="R17038" t="str">
            <v>BTGL160455</v>
          </cell>
          <cell r="AB17038"/>
        </row>
        <row r="17039">
          <cell r="A17039">
            <v>44784.484340277799</v>
          </cell>
          <cell r="B17039">
            <v>3688</v>
          </cell>
          <cell r="F17039" t="str">
            <v>CC-00679019</v>
          </cell>
          <cell r="J17039" t="str">
            <v>General Service</v>
          </cell>
          <cell r="R17039" t="str">
            <v>BTEL160427</v>
          </cell>
          <cell r="AB17039"/>
        </row>
        <row r="17040">
          <cell r="A17040">
            <v>44784.481192129599</v>
          </cell>
          <cell r="B17040">
            <v>831</v>
          </cell>
          <cell r="F17040" t="str">
            <v>CC-00679014</v>
          </cell>
          <cell r="J17040" t="str">
            <v>General Service</v>
          </cell>
          <cell r="R17040" t="str">
            <v>BTDD120878</v>
          </cell>
          <cell r="AB17040"/>
        </row>
        <row r="17041">
          <cell r="A17041">
            <v>44784.478298611102</v>
          </cell>
          <cell r="B17041">
            <v>1351</v>
          </cell>
          <cell r="F17041" t="str">
            <v>CC-00679011</v>
          </cell>
          <cell r="J17041" t="str">
            <v>General Service</v>
          </cell>
          <cell r="R17041" t="str">
            <v>BTHD120971</v>
          </cell>
          <cell r="AB17041"/>
        </row>
        <row r="17042">
          <cell r="A17042">
            <v>44784.4778703704</v>
          </cell>
          <cell r="B17042">
            <v>7010</v>
          </cell>
          <cell r="F17042" t="str">
            <v>CC-00679010</v>
          </cell>
          <cell r="J17042" t="str">
            <v>General Service</v>
          </cell>
          <cell r="R17042" t="str">
            <v>BNBD160162</v>
          </cell>
          <cell r="AB17042" t="str">
            <v>Sales call carried out for hmr collection</v>
          </cell>
        </row>
        <row r="17043">
          <cell r="A17043">
            <v>44784.472766203697</v>
          </cell>
          <cell r="B17043">
            <v>753</v>
          </cell>
          <cell r="F17043" t="str">
            <v>CC-00679007</v>
          </cell>
          <cell r="J17043" t="str">
            <v>General Service</v>
          </cell>
          <cell r="R17043" t="str">
            <v>BULD121094</v>
          </cell>
          <cell r="AB17043"/>
        </row>
        <row r="17044">
          <cell r="A17044">
            <v>44784.470115740703</v>
          </cell>
          <cell r="B17044">
            <v>4280</v>
          </cell>
          <cell r="F17044" t="str">
            <v>CC-00679004</v>
          </cell>
          <cell r="J17044" t="str">
            <v>General Service</v>
          </cell>
          <cell r="R17044" t="str">
            <v>BRCD160948</v>
          </cell>
          <cell r="AB17044" t="str">
            <v>Sales call carried out for hmr collection</v>
          </cell>
        </row>
        <row r="17045">
          <cell r="A17045">
            <v>44784.469710648104</v>
          </cell>
          <cell r="B17045">
            <v>1980</v>
          </cell>
          <cell r="F17045" t="str">
            <v>CC-00679003</v>
          </cell>
          <cell r="J17045" t="str">
            <v>General Service</v>
          </cell>
          <cell r="R17045" t="str">
            <v>BUKD162510</v>
          </cell>
          <cell r="AB17045"/>
        </row>
        <row r="17046">
          <cell r="A17046">
            <v>44784.468460648102</v>
          </cell>
          <cell r="B17046">
            <v>0</v>
          </cell>
          <cell r="F17046" t="str">
            <v>CC-00678999</v>
          </cell>
          <cell r="J17046" t="str">
            <v>Commissioning</v>
          </cell>
          <cell r="R17046" t="str">
            <v>DVJL152996</v>
          </cell>
          <cell r="AB17046" t="str">
            <v>Commissioning done ON 13-08-2088</v>
          </cell>
        </row>
        <row r="17047">
          <cell r="A17047">
            <v>44784.465937499997</v>
          </cell>
          <cell r="B17047">
            <v>246</v>
          </cell>
          <cell r="F17047" t="str">
            <v>CC-00678995</v>
          </cell>
          <cell r="J17047" t="str">
            <v>General Service</v>
          </cell>
          <cell r="R17047" t="str">
            <v>BUJD121040</v>
          </cell>
          <cell r="AB17047"/>
        </row>
        <row r="17048">
          <cell r="A17048">
            <v>44784.458321759303</v>
          </cell>
          <cell r="B17048">
            <v>874</v>
          </cell>
          <cell r="F17048" t="str">
            <v>CC-00678981</v>
          </cell>
          <cell r="J17048" t="str">
            <v>General Service</v>
          </cell>
          <cell r="R17048" t="str">
            <v>BIED200036</v>
          </cell>
          <cell r="AB17048" t="str">
            <v>Sales call carried out for HMR collection</v>
          </cell>
        </row>
        <row r="17049">
          <cell r="A17049">
            <v>44784.449583333299</v>
          </cell>
          <cell r="B17049">
            <v>4400</v>
          </cell>
          <cell r="F17049" t="str">
            <v>CC-00678965</v>
          </cell>
          <cell r="J17049" t="str">
            <v>General Service</v>
          </cell>
          <cell r="R17049" t="str">
            <v>BQED160222</v>
          </cell>
          <cell r="AB17049" t="str">
            <v>Sales call carried out for hmr collection</v>
          </cell>
        </row>
        <row r="17050">
          <cell r="A17050">
            <v>44783.736608796302</v>
          </cell>
          <cell r="B17050">
            <v>638</v>
          </cell>
          <cell r="F17050" t="str">
            <v>CC-00678672</v>
          </cell>
          <cell r="J17050" t="str">
            <v>General Service</v>
          </cell>
          <cell r="R17050" t="str">
            <v>BUES035120</v>
          </cell>
          <cell r="AB17050" t="str">
            <v>tomorrow it will be attended 11-08-2022</v>
          </cell>
        </row>
        <row r="17051">
          <cell r="A17051">
            <v>44783.735405092601</v>
          </cell>
          <cell r="B17051">
            <v>458</v>
          </cell>
          <cell r="F17051" t="str">
            <v>CC-00678670</v>
          </cell>
          <cell r="J17051" t="str">
            <v>Complaint - Running With Problem</v>
          </cell>
          <cell r="R17051" t="str">
            <v>BUES034992</v>
          </cell>
          <cell r="AB17051" t="str">
            <v>We visited site and check ADV not working so we change ADV under of FOC basis. After than start unit for check unit running well.</v>
          </cell>
        </row>
        <row r="17052">
          <cell r="A17052">
            <v>44783.734166666698</v>
          </cell>
          <cell r="B17052">
            <v>99</v>
          </cell>
          <cell r="F17052" t="str">
            <v>CC-00678669</v>
          </cell>
          <cell r="J17052" t="str">
            <v>Complaint - Running With Problem</v>
          </cell>
          <cell r="R17052" t="str">
            <v>BUBF111245</v>
          </cell>
          <cell r="AB17052" t="str">
            <v>The customer had complained that water is coming from the dryer, we checked and found that it is happening due to the dryer getting cold hot cold. And we also change dryer tripping mode .after than start for check unit running well.</v>
          </cell>
        </row>
        <row r="17053">
          <cell r="A17053">
            <v>44783.732951388898</v>
          </cell>
          <cell r="B17053">
            <v>868</v>
          </cell>
          <cell r="F17053" t="str">
            <v>CC-00678666</v>
          </cell>
          <cell r="J17053" t="str">
            <v>General Service</v>
          </cell>
          <cell r="R17053" t="str">
            <v>BUAF111226</v>
          </cell>
          <cell r="AB17053" t="str">
            <v>We checked and found unit running well but pressure down suddenly because doing NRV problem of customer line so we bypass customer line NRV line .after than start for check unit running well.</v>
          </cell>
        </row>
        <row r="17054">
          <cell r="A17054">
            <v>44783.707256944399</v>
          </cell>
          <cell r="B17054">
            <v>2505</v>
          </cell>
          <cell r="F17054" t="str">
            <v>CC-00678614</v>
          </cell>
          <cell r="J17054" t="str">
            <v>General Service</v>
          </cell>
          <cell r="R17054" t="str">
            <v>BUFD162814</v>
          </cell>
          <cell r="AB17054" t="str">
            <v>Sales call carried out for HMR collection</v>
          </cell>
        </row>
        <row r="17055">
          <cell r="A17055">
            <v>44783.684502314798</v>
          </cell>
          <cell r="B17055">
            <v>7010</v>
          </cell>
          <cell r="F17055" t="str">
            <v>CC-00678560</v>
          </cell>
          <cell r="J17055" t="str">
            <v>General Service</v>
          </cell>
          <cell r="R17055" t="str">
            <v>BNBD160162</v>
          </cell>
          <cell r="AB17055" t="str">
            <v>Sales call carried out for HMR collection</v>
          </cell>
        </row>
        <row r="17056">
          <cell r="A17056">
            <v>44783.652361111097</v>
          </cell>
          <cell r="B17056">
            <v>459</v>
          </cell>
          <cell r="F17056" t="str">
            <v>CC-00678484</v>
          </cell>
          <cell r="J17056" t="str">
            <v>General Service</v>
          </cell>
          <cell r="R17056" t="str">
            <v>AUKD230777</v>
          </cell>
          <cell r="AB17056"/>
        </row>
        <row r="17057">
          <cell r="A17057">
            <v>44783.641863425903</v>
          </cell>
          <cell r="B17057">
            <v>1590</v>
          </cell>
          <cell r="F17057" t="str">
            <v>CC-00678459</v>
          </cell>
          <cell r="J17057" t="str">
            <v>General Service</v>
          </cell>
          <cell r="R17057" t="str">
            <v>BUJD121019</v>
          </cell>
          <cell r="AB17057"/>
        </row>
        <row r="17058">
          <cell r="A17058">
            <v>44783.632233796299</v>
          </cell>
          <cell r="B17058">
            <v>376</v>
          </cell>
          <cell r="F17058" t="str">
            <v>CC-00678430</v>
          </cell>
          <cell r="J17058" t="str">
            <v>General Service</v>
          </cell>
          <cell r="R17058" t="str">
            <v>BUJD121018</v>
          </cell>
          <cell r="AB17058"/>
        </row>
        <row r="17059">
          <cell r="A17059">
            <v>44783.624918981499</v>
          </cell>
          <cell r="B17059">
            <v>584</v>
          </cell>
          <cell r="F17059" t="str">
            <v>CC-00678415</v>
          </cell>
          <cell r="J17059" t="str">
            <v>General Service</v>
          </cell>
          <cell r="R17059" t="str">
            <v>BUCD230856</v>
          </cell>
          <cell r="AB17059"/>
        </row>
        <row r="17060">
          <cell r="A17060">
            <v>44783.612962963001</v>
          </cell>
          <cell r="B17060">
            <v>754</v>
          </cell>
          <cell r="F17060" t="str">
            <v>CC-00678387</v>
          </cell>
          <cell r="J17060" t="str">
            <v>General Service</v>
          </cell>
          <cell r="R17060" t="str">
            <v>BUKD230773</v>
          </cell>
          <cell r="AB17060"/>
        </row>
        <row r="17061">
          <cell r="A17061">
            <v>44783.581516203703</v>
          </cell>
          <cell r="B17061">
            <v>1452</v>
          </cell>
          <cell r="F17061" t="str">
            <v>CC-00678315</v>
          </cell>
          <cell r="J17061" t="str">
            <v>General Service</v>
          </cell>
          <cell r="R17061" t="str">
            <v>BMLD160107</v>
          </cell>
          <cell r="AB17061" t="str">
            <v>Sales call carried out for HMR collection</v>
          </cell>
        </row>
        <row r="17062">
          <cell r="A17062">
            <v>44783.568287037</v>
          </cell>
          <cell r="B17062">
            <v>1800</v>
          </cell>
          <cell r="F17062" t="str">
            <v>CC-00678280</v>
          </cell>
          <cell r="J17062" t="str">
            <v>General Service</v>
          </cell>
          <cell r="R17062" t="str">
            <v>BPID120091</v>
          </cell>
          <cell r="AB17062" t="str">
            <v>Sales call carried out for HMR collection</v>
          </cell>
        </row>
        <row r="17063">
          <cell r="A17063">
            <v>44783.562268518501</v>
          </cell>
          <cell r="B17063">
            <v>3980</v>
          </cell>
          <cell r="F17063" t="str">
            <v>CC-00678272</v>
          </cell>
          <cell r="J17063" t="str">
            <v>General Service</v>
          </cell>
          <cell r="R17063" t="str">
            <v>BSAD161567</v>
          </cell>
          <cell r="AB17063" t="str">
            <v>Sales call carried out for HMR collection</v>
          </cell>
        </row>
        <row r="17064">
          <cell r="A17064">
            <v>44783.554247685199</v>
          </cell>
          <cell r="B17064">
            <v>2645</v>
          </cell>
          <cell r="F17064" t="str">
            <v>CC-00678261</v>
          </cell>
          <cell r="J17064" t="str">
            <v>General Service</v>
          </cell>
          <cell r="R17064" t="str">
            <v>BSFD161819</v>
          </cell>
          <cell r="AB17064" t="str">
            <v>Sales call carried out for HMR collection</v>
          </cell>
        </row>
        <row r="17065">
          <cell r="A17065">
            <v>44783.541388888902</v>
          </cell>
          <cell r="B17065">
            <v>10900</v>
          </cell>
          <cell r="F17065" t="str">
            <v>CC-00678238</v>
          </cell>
          <cell r="J17065" t="str">
            <v>General Service</v>
          </cell>
          <cell r="R17065" t="str">
            <v>BQDD160205</v>
          </cell>
          <cell r="AB17065" t="str">
            <v>Sales call carried out for HMR collection</v>
          </cell>
        </row>
        <row r="17066">
          <cell r="A17066">
            <v>44783.479224536997</v>
          </cell>
          <cell r="B17066">
            <v>2310</v>
          </cell>
          <cell r="F17066" t="str">
            <v>CC-00678086</v>
          </cell>
          <cell r="J17066" t="str">
            <v>General Service</v>
          </cell>
          <cell r="R17066" t="str">
            <v>BRKD160653</v>
          </cell>
          <cell r="AB17066" t="str">
            <v>Sales call carried out for HMR collection</v>
          </cell>
        </row>
        <row r="17067">
          <cell r="A17067">
            <v>44783.479155092602</v>
          </cell>
          <cell r="B17067">
            <v>507</v>
          </cell>
          <cell r="F17067" t="str">
            <v>CC-00678084</v>
          </cell>
          <cell r="J17067" t="str">
            <v>General Service</v>
          </cell>
          <cell r="R17067" t="str">
            <v>BVLD163040</v>
          </cell>
          <cell r="AB17067" t="str">
            <v>Sales call carried out for HMR collection</v>
          </cell>
        </row>
        <row r="17068">
          <cell r="A17068">
            <v>44783.470127314802</v>
          </cell>
          <cell r="B17068">
            <v>1387</v>
          </cell>
          <cell r="F17068" t="str">
            <v>CC-00678062</v>
          </cell>
          <cell r="J17068" t="str">
            <v>General Service</v>
          </cell>
          <cell r="R17068" t="str">
            <v>BTGD162296</v>
          </cell>
          <cell r="AB17068" t="str">
            <v>Sales call carried out for HMR collection</v>
          </cell>
        </row>
        <row r="17069">
          <cell r="A17069">
            <v>44783.4694212963</v>
          </cell>
          <cell r="B17069">
            <v>5680</v>
          </cell>
          <cell r="F17069" t="str">
            <v>CC-00678061</v>
          </cell>
          <cell r="J17069" t="str">
            <v>General Service</v>
          </cell>
          <cell r="R17069" t="str">
            <v>BRKD220111</v>
          </cell>
          <cell r="AB17069" t="str">
            <v>Sales call carried out for HMR collection</v>
          </cell>
        </row>
        <row r="17070">
          <cell r="A17070">
            <v>44783.462233796301</v>
          </cell>
          <cell r="B17070">
            <v>4135</v>
          </cell>
          <cell r="F17070" t="str">
            <v>CC-00678045</v>
          </cell>
          <cell r="J17070" t="str">
            <v>General Service</v>
          </cell>
          <cell r="R17070" t="str">
            <v>BQED160215</v>
          </cell>
          <cell r="AB17070" t="str">
            <v>Sales call carried out for HMR collection</v>
          </cell>
        </row>
        <row r="17071">
          <cell r="A17071">
            <v>44783.439907407403</v>
          </cell>
          <cell r="B17071">
            <v>2253</v>
          </cell>
          <cell r="F17071" t="str">
            <v>CC-00678004</v>
          </cell>
          <cell r="J17071" t="str">
            <v>General Service</v>
          </cell>
          <cell r="R17071" t="str">
            <v>BRKD160684</v>
          </cell>
          <cell r="AB17071" t="str">
            <v>Sales call carried out for HMR collection</v>
          </cell>
        </row>
        <row r="17072">
          <cell r="A17072">
            <v>44783.434282407397</v>
          </cell>
          <cell r="B17072">
            <v>1016</v>
          </cell>
          <cell r="F17072" t="str">
            <v>CC-00677994</v>
          </cell>
          <cell r="J17072" t="str">
            <v>Schedule Service</v>
          </cell>
          <cell r="R17072" t="str">
            <v>BUAD162634</v>
          </cell>
          <cell r="AB17072" t="str">
            <v>Change air filter &amp; oil filter</v>
          </cell>
        </row>
        <row r="17073">
          <cell r="A17073">
            <v>44783.295509259297</v>
          </cell>
          <cell r="B17073">
            <v>260</v>
          </cell>
          <cell r="F17073" t="str">
            <v>CC-00677908</v>
          </cell>
          <cell r="J17073" t="str">
            <v>Schedule Service - AMC</v>
          </cell>
          <cell r="R17073" t="str">
            <v>BUBS045965</v>
          </cell>
          <cell r="AB17073" t="str">
            <v>Attend the site for AMC visit so check and clean air filter and oil filter, check oil level found ok also check electrical connection found ok.</v>
          </cell>
        </row>
        <row r="17074">
          <cell r="A17074">
            <v>44783.295324074097</v>
          </cell>
          <cell r="B17074">
            <v>27705</v>
          </cell>
          <cell r="F17074" t="str">
            <v>CC-00677907</v>
          </cell>
          <cell r="J17074" t="str">
            <v>Schedule Service - AMC</v>
          </cell>
          <cell r="R17074" t="str">
            <v>GOIS031795</v>
          </cell>
          <cell r="AB17074" t="str">
            <v>We checked unit running well.</v>
          </cell>
        </row>
        <row r="17075">
          <cell r="A17075">
            <v>44783.295023148101</v>
          </cell>
          <cell r="B17075">
            <v>16939</v>
          </cell>
          <cell r="F17075" t="str">
            <v>CC-00677905</v>
          </cell>
          <cell r="J17075" t="str">
            <v>Schedule Service - AMC</v>
          </cell>
          <cell r="R17075" t="str">
            <v>GOCS030806</v>
          </cell>
          <cell r="AB17075" t="str">
            <v>AMC visit done and clean air filter and oil filter and check oil level found ok</v>
          </cell>
        </row>
        <row r="17076">
          <cell r="A17076">
            <v>44783.294872685197</v>
          </cell>
          <cell r="B17076">
            <v>32917</v>
          </cell>
          <cell r="F17076" t="str">
            <v>CC-00677904</v>
          </cell>
          <cell r="J17076" t="str">
            <v>Schedule Service - AMC</v>
          </cell>
          <cell r="R17076" t="str">
            <v>BLFS031469</v>
          </cell>
          <cell r="AB17076" t="str">
            <v>Schedule Service already done on dated 18-07-2022 having call tracking No. CC-00658061</v>
          </cell>
        </row>
        <row r="17077">
          <cell r="A17077">
            <v>44783.294699074097</v>
          </cell>
          <cell r="B17077">
            <v>2991</v>
          </cell>
          <cell r="F17077" t="str">
            <v>CC-00677903</v>
          </cell>
          <cell r="J17077" t="str">
            <v>Schedule Service - AMC</v>
          </cell>
          <cell r="R17077" t="str">
            <v>BUBS045933</v>
          </cell>
          <cell r="AB17077" t="str">
            <v>Attend the site for AMC visit so clean air filter and oil filter, check oil level found ok after that start the unit found running ok</v>
          </cell>
        </row>
        <row r="17078">
          <cell r="A17078">
            <v>44783.293842592597</v>
          </cell>
          <cell r="B17078">
            <v>3336</v>
          </cell>
          <cell r="F17078" t="str">
            <v>CC-00677898</v>
          </cell>
          <cell r="J17078" t="str">
            <v>Schedule Service - AMC</v>
          </cell>
          <cell r="R17078" t="str">
            <v>BUBS045931</v>
          </cell>
          <cell r="AB17078" t="str">
            <v>Attend the site for AMC visit so clean air filter and oil filter, check oil level found ok after that start the unit found running ok</v>
          </cell>
        </row>
        <row r="17079">
          <cell r="A17079">
            <v>44783.293657407397</v>
          </cell>
          <cell r="B17079">
            <v>240</v>
          </cell>
          <cell r="F17079" t="str">
            <v>CC-00677897</v>
          </cell>
          <cell r="J17079" t="str">
            <v>Schedule Service - AMC</v>
          </cell>
          <cell r="R17079" t="str">
            <v>BUBS045955</v>
          </cell>
          <cell r="AB17079" t="str">
            <v>Attend the site for AMC visit so check and clean air filter and oil filter, check oil level found ok also check electrical connection found ok.</v>
          </cell>
        </row>
        <row r="17080">
          <cell r="A17080">
            <v>44783.293252314797</v>
          </cell>
          <cell r="B17080">
            <v>45</v>
          </cell>
          <cell r="F17080" t="str">
            <v>CC-00677895</v>
          </cell>
          <cell r="J17080" t="str">
            <v>Schedule Service - AMC</v>
          </cell>
          <cell r="R17080" t="str">
            <v>BUCS046173</v>
          </cell>
          <cell r="AB17080" t="str">
            <v>AMC visit done and clean air filter and oil filter and check oil level found ok</v>
          </cell>
        </row>
        <row r="17081">
          <cell r="A17081">
            <v>44783.292523148099</v>
          </cell>
          <cell r="B17081">
            <v>20906</v>
          </cell>
          <cell r="F17081" t="str">
            <v>CC-00677890</v>
          </cell>
          <cell r="J17081" t="str">
            <v>Schedule Service - AMC</v>
          </cell>
          <cell r="R17081" t="str">
            <v>BMFS031346</v>
          </cell>
          <cell r="AB17081" t="str">
            <v>We visited site and schedual service done today in unit after than start for check and found unit given high temperature so we found one nos cooling fan not working.</v>
          </cell>
        </row>
        <row r="17082">
          <cell r="A17082">
            <v>44783.291631944398</v>
          </cell>
          <cell r="B17082">
            <v>40</v>
          </cell>
          <cell r="F17082" t="str">
            <v>CC-00677883</v>
          </cell>
          <cell r="J17082" t="str">
            <v>Schedule Service - AMC</v>
          </cell>
          <cell r="R17082" t="str">
            <v>BUCS046101</v>
          </cell>
          <cell r="AB17082" t="str">
            <v>Attend the site for AMC visit so attend and clean air filter, oil filter, check oil level found ok and check all electrical connection found ok</v>
          </cell>
        </row>
        <row r="17083">
          <cell r="A17083">
            <v>44783.289629629602</v>
          </cell>
          <cell r="B17083">
            <v>13601</v>
          </cell>
          <cell r="F17083" t="str">
            <v>CC-00677871</v>
          </cell>
          <cell r="J17083" t="str">
            <v>Schedule Service - AMC</v>
          </cell>
          <cell r="R17083" t="str">
            <v>BJHS031586</v>
          </cell>
          <cell r="AB17083" t="str">
            <v>AMC visit done</v>
          </cell>
        </row>
        <row r="17084">
          <cell r="A17084">
            <v>44782.659641203703</v>
          </cell>
          <cell r="B17084">
            <v>9652</v>
          </cell>
          <cell r="F17084" t="str">
            <v>CC-00677349</v>
          </cell>
          <cell r="J17084" t="str">
            <v>Schedule Service</v>
          </cell>
          <cell r="R17084" t="str">
            <v>BPHS030467</v>
          </cell>
          <cell r="AB17084" t="str">
            <v>Today we attend the customer site for complain shedule service so we change parts 1 air filter 2 oil filter than start machine running ok and all parts working properly</v>
          </cell>
        </row>
        <row r="17085">
          <cell r="A17085">
            <v>44782.639525462997</v>
          </cell>
          <cell r="B17085">
            <v>27926</v>
          </cell>
          <cell r="F17085" t="str">
            <v>CC-00677280</v>
          </cell>
          <cell r="J17085" t="str">
            <v>Complaint - Running With Problem</v>
          </cell>
          <cell r="R17085" t="str">
            <v>BMDS040417</v>
          </cell>
          <cell r="AB17085" t="str">
            <v>We visited site and change drive coupling element and we also change pre filter ,fine filter ,carbon filter. After than start for check unit running well.</v>
          </cell>
        </row>
        <row r="17086">
          <cell r="A17086">
            <v>44782.510682870401</v>
          </cell>
          <cell r="B17086">
            <v>1050</v>
          </cell>
          <cell r="F17086" t="str">
            <v>CC-00677025</v>
          </cell>
          <cell r="J17086" t="str">
            <v>General Service</v>
          </cell>
          <cell r="R17086" t="str">
            <v>BUID162953</v>
          </cell>
          <cell r="AB17086" t="str">
            <v>Sales call carried out for HMR collection</v>
          </cell>
        </row>
        <row r="17087">
          <cell r="A17087">
            <v>44782.506122685198</v>
          </cell>
          <cell r="B17087">
            <v>3899</v>
          </cell>
          <cell r="F17087" t="str">
            <v>CC-00677009</v>
          </cell>
          <cell r="J17087" t="str">
            <v>General Service</v>
          </cell>
          <cell r="R17087" t="str">
            <v>BULL160564</v>
          </cell>
          <cell r="AB17087"/>
        </row>
        <row r="17088">
          <cell r="A17088">
            <v>44782.498599537001</v>
          </cell>
          <cell r="B17088">
            <v>2599</v>
          </cell>
          <cell r="F17088" t="str">
            <v>CC-00676978</v>
          </cell>
          <cell r="J17088" t="str">
            <v>General Service</v>
          </cell>
          <cell r="R17088" t="str">
            <v>BUAL160585</v>
          </cell>
          <cell r="AB17088"/>
        </row>
        <row r="17089">
          <cell r="A17089">
            <v>44782.493703703702</v>
          </cell>
          <cell r="B17089">
            <v>3100</v>
          </cell>
          <cell r="F17089" t="str">
            <v>CC-00676968</v>
          </cell>
          <cell r="J17089" t="str">
            <v>General Service</v>
          </cell>
          <cell r="R17089" t="str">
            <v>BUAD162630</v>
          </cell>
          <cell r="AB17089" t="str">
            <v>Sales call carried out for HMR collection</v>
          </cell>
        </row>
        <row r="17090">
          <cell r="A17090">
            <v>44782.479050925896</v>
          </cell>
          <cell r="B17090">
            <v>1066</v>
          </cell>
          <cell r="F17090" t="str">
            <v>CC-00676939</v>
          </cell>
          <cell r="J17090" t="str">
            <v>General Service</v>
          </cell>
          <cell r="R17090" t="str">
            <v>BUDD162719</v>
          </cell>
          <cell r="AB17090" t="str">
            <v>Sales call carried out for HMR collection</v>
          </cell>
        </row>
        <row r="17091">
          <cell r="A17091">
            <v>44782.476805555598</v>
          </cell>
          <cell r="B17091"/>
          <cell r="F17091" t="str">
            <v>CC-00676934</v>
          </cell>
          <cell r="J17091" t="str">
            <v>Commissioning</v>
          </cell>
          <cell r="R17091"/>
          <cell r="AB17091"/>
        </row>
        <row r="17092">
          <cell r="A17092">
            <v>44782.457233796304</v>
          </cell>
          <cell r="B17092">
            <v>1190</v>
          </cell>
          <cell r="F17092" t="str">
            <v>CC-00676900</v>
          </cell>
          <cell r="J17092" t="str">
            <v>General Service</v>
          </cell>
          <cell r="R17092" t="str">
            <v>BUED220691</v>
          </cell>
          <cell r="AB17092" t="str">
            <v>Sales call carried out for HMR collection</v>
          </cell>
        </row>
        <row r="17093">
          <cell r="A17093">
            <v>44782.453993055598</v>
          </cell>
          <cell r="B17093">
            <v>1250</v>
          </cell>
          <cell r="F17093" t="str">
            <v>CC-00676893</v>
          </cell>
          <cell r="J17093" t="str">
            <v>General Service</v>
          </cell>
          <cell r="R17093" t="str">
            <v>BUID162940</v>
          </cell>
          <cell r="AB17093" t="str">
            <v>Sales call carried out for HMR collection</v>
          </cell>
        </row>
        <row r="17094">
          <cell r="A17094">
            <v>44782.442349536999</v>
          </cell>
          <cell r="B17094">
            <v>2088</v>
          </cell>
          <cell r="F17094" t="str">
            <v>CC-00676870</v>
          </cell>
          <cell r="J17094" t="str">
            <v>General Service</v>
          </cell>
          <cell r="R17094" t="str">
            <v>BUDC372146</v>
          </cell>
          <cell r="AB17094" t="str">
            <v>Attend the site check and found compressor service alarm indicates that air filter and oil filter need to be change so we advise customer to arrange parts. After that start the machine and running ok.</v>
          </cell>
        </row>
        <row r="17095">
          <cell r="A17095">
            <v>44782.434930555602</v>
          </cell>
          <cell r="B17095">
            <v>1</v>
          </cell>
          <cell r="F17095" t="str">
            <v>CC-00676862</v>
          </cell>
          <cell r="J17095" t="str">
            <v>Commissioning</v>
          </cell>
          <cell r="R17095" t="str">
            <v>BVAC375308</v>
          </cell>
          <cell r="AB17095" t="str">
            <v>Commissioning done on Dated 09-08-2022</v>
          </cell>
        </row>
        <row r="17096">
          <cell r="A17096">
            <v>44782.428622685198</v>
          </cell>
          <cell r="B17096">
            <v>0</v>
          </cell>
          <cell r="F17096" t="str">
            <v>CC-00676851</v>
          </cell>
          <cell r="J17096" t="str">
            <v>Commissioning</v>
          </cell>
          <cell r="R17096" t="str">
            <v>DVLL153074</v>
          </cell>
          <cell r="AB17096" t="str">
            <v>COMMISSIONING DONE ON 09-08-2022</v>
          </cell>
        </row>
        <row r="17097">
          <cell r="A17097">
            <v>44782.3976736111</v>
          </cell>
          <cell r="B17097">
            <v>0</v>
          </cell>
          <cell r="F17097" t="str">
            <v>CC-00676821</v>
          </cell>
          <cell r="J17097" t="str">
            <v>Complaint - Running With Problem</v>
          </cell>
          <cell r="R17097" t="str">
            <v>CUJE674333</v>
          </cell>
          <cell r="AB17097" t="str">
            <v>Service quote is not get approved from customer we shall open it again after customer approval.</v>
          </cell>
        </row>
        <row r="17098">
          <cell r="A17098">
            <v>44781.731469907398</v>
          </cell>
          <cell r="B17098">
            <v>447</v>
          </cell>
          <cell r="F17098" t="str">
            <v>CC-00676467</v>
          </cell>
          <cell r="J17098" t="str">
            <v>General Service</v>
          </cell>
          <cell r="R17098" t="str">
            <v>BUFL152860</v>
          </cell>
          <cell r="AB17098" t="str">
            <v>SALES CALL CARRIED OUT FOR HMR COLLECTION</v>
          </cell>
        </row>
        <row r="17099">
          <cell r="A17099">
            <v>44781.723472222198</v>
          </cell>
          <cell r="B17099">
            <v>2500</v>
          </cell>
          <cell r="F17099" t="str">
            <v>CC-00676448</v>
          </cell>
          <cell r="J17099" t="str">
            <v>General Service</v>
          </cell>
          <cell r="R17099" t="str">
            <v>BUFD162814</v>
          </cell>
          <cell r="AB17099" t="str">
            <v>SALES CALL CARRIED OUT FOR HMR COLLECTION</v>
          </cell>
        </row>
        <row r="17100">
          <cell r="A17100">
            <v>44781.714675925898</v>
          </cell>
          <cell r="B17100">
            <v>1332</v>
          </cell>
          <cell r="F17100" t="str">
            <v>CC-00676424</v>
          </cell>
          <cell r="J17100" t="str">
            <v>General Service</v>
          </cell>
          <cell r="R17100" t="str">
            <v>BTHD162350</v>
          </cell>
          <cell r="AB17100" t="str">
            <v>SALES CALL CARRIED OUT FOR HMR COLLECTION</v>
          </cell>
        </row>
        <row r="17101">
          <cell r="A17101">
            <v>44781.699189814797</v>
          </cell>
          <cell r="B17101">
            <v>1000</v>
          </cell>
          <cell r="F17101" t="str">
            <v>CC-00676389</v>
          </cell>
          <cell r="J17101" t="str">
            <v>General Service</v>
          </cell>
          <cell r="R17101" t="str">
            <v>BUDD220683</v>
          </cell>
          <cell r="AB17101" t="str">
            <v>SALES CALL CARRIED OUT FOR HMR COLLECTION</v>
          </cell>
        </row>
        <row r="17102">
          <cell r="A17102">
            <v>44781.6936921296</v>
          </cell>
          <cell r="B17102">
            <v>1000</v>
          </cell>
          <cell r="F17102" t="str">
            <v>CC-00676379</v>
          </cell>
          <cell r="J17102" t="str">
            <v>General Service</v>
          </cell>
          <cell r="R17102" t="str">
            <v>BUDD220683</v>
          </cell>
          <cell r="AB17102" t="str">
            <v>SALES CALL CARRIED OUT FOR HMR COLLECTION</v>
          </cell>
        </row>
        <row r="17103">
          <cell r="A17103">
            <v>44781.685393518499</v>
          </cell>
          <cell r="B17103">
            <v>1200</v>
          </cell>
          <cell r="F17103" t="str">
            <v>CC-00676368</v>
          </cell>
          <cell r="J17103" t="str">
            <v>General Service</v>
          </cell>
          <cell r="R17103" t="str">
            <v>BUBD162649</v>
          </cell>
          <cell r="AB17103" t="str">
            <v>SALES CALL CARRIED OUT FOR HMR COLLECTION</v>
          </cell>
        </row>
        <row r="17104">
          <cell r="A17104">
            <v>44781.663761574098</v>
          </cell>
          <cell r="B17104">
            <v>61514</v>
          </cell>
          <cell r="F17104" t="str">
            <v>CC-00676308</v>
          </cell>
          <cell r="J17104" t="str">
            <v>Schedule Service</v>
          </cell>
          <cell r="R17104" t="str">
            <v>BNCC370425</v>
          </cell>
          <cell r="AB17104" t="str">
            <v>Valve kit changed</v>
          </cell>
        </row>
        <row r="17105">
          <cell r="A17105">
            <v>44781.648182870398</v>
          </cell>
          <cell r="B17105">
            <v>450</v>
          </cell>
          <cell r="F17105" t="str">
            <v>CC-00676258</v>
          </cell>
          <cell r="J17105" t="str">
            <v>General Service</v>
          </cell>
          <cell r="R17105" t="str">
            <v>BUCD121174</v>
          </cell>
          <cell r="AB17105" t="str">
            <v>Sales call carried out for HMR collection</v>
          </cell>
        </row>
        <row r="17106">
          <cell r="A17106">
            <v>44781.591076388897</v>
          </cell>
          <cell r="B17106">
            <v>640</v>
          </cell>
          <cell r="F17106" t="str">
            <v>CC-00676130</v>
          </cell>
          <cell r="J17106" t="str">
            <v>General Service</v>
          </cell>
          <cell r="R17106" t="str">
            <v>BUHL152930</v>
          </cell>
          <cell r="AB17106" t="str">
            <v>Sales call carried out for HMR collection</v>
          </cell>
        </row>
        <row r="17107">
          <cell r="A17107">
            <v>44781.581631944398</v>
          </cell>
          <cell r="B17107">
            <v>448</v>
          </cell>
          <cell r="F17107" t="str">
            <v>CC-00676107</v>
          </cell>
          <cell r="J17107" t="str">
            <v>General Service</v>
          </cell>
          <cell r="R17107" t="str">
            <v>BUHD121280</v>
          </cell>
          <cell r="AB17107" t="str">
            <v>Sales call carried out for HMR collection</v>
          </cell>
        </row>
        <row r="17108">
          <cell r="A17108">
            <v>44781.571967592601</v>
          </cell>
          <cell r="B17108">
            <v>347</v>
          </cell>
          <cell r="F17108" t="str">
            <v>CC-00676083</v>
          </cell>
          <cell r="J17108" t="str">
            <v>General Service</v>
          </cell>
          <cell r="R17108" t="str">
            <v>BUID121299</v>
          </cell>
          <cell r="AB17108" t="str">
            <v>Sales call carried out for HMR collection</v>
          </cell>
        </row>
        <row r="17109">
          <cell r="A17109">
            <v>44781.559780092597</v>
          </cell>
          <cell r="B17109">
            <v>801</v>
          </cell>
          <cell r="F17109" t="str">
            <v>CC-00676059</v>
          </cell>
          <cell r="J17109" t="str">
            <v>Schedule Service</v>
          </cell>
          <cell r="R17109" t="str">
            <v>BUDS034771</v>
          </cell>
          <cell r="AB17109" t="str">
            <v>Change air filter &amp; oil filter</v>
          </cell>
        </row>
        <row r="17110">
          <cell r="A17110">
            <v>44781.528020833299</v>
          </cell>
          <cell r="B17110">
            <v>1176</v>
          </cell>
          <cell r="F17110" t="str">
            <v>CC-00676002</v>
          </cell>
          <cell r="J17110" t="str">
            <v>General Service</v>
          </cell>
          <cell r="R17110" t="str">
            <v>BUGD162826</v>
          </cell>
          <cell r="AB17110" t="str">
            <v>Sales call carried out for HMR collection</v>
          </cell>
        </row>
        <row r="17111">
          <cell r="A17111">
            <v>44781.520567129599</v>
          </cell>
          <cell r="B17111">
            <v>1300</v>
          </cell>
          <cell r="F17111" t="str">
            <v>CC-00675989</v>
          </cell>
          <cell r="J17111" t="str">
            <v>General Service</v>
          </cell>
          <cell r="R17111" t="str">
            <v>BUGD162852</v>
          </cell>
          <cell r="AB17111" t="str">
            <v>Sales call carried out for HMR collection</v>
          </cell>
        </row>
        <row r="17112">
          <cell r="A17112">
            <v>44781.491238425901</v>
          </cell>
          <cell r="B17112">
            <v>5200</v>
          </cell>
          <cell r="F17112" t="str">
            <v>CC-00675924</v>
          </cell>
          <cell r="J17112" t="str">
            <v>General Service</v>
          </cell>
          <cell r="R17112" t="str">
            <v>BTKD162112</v>
          </cell>
          <cell r="AB17112" t="str">
            <v>SALES CALL CARRIED OUT FOR HMR COLLCETION</v>
          </cell>
        </row>
        <row r="17113">
          <cell r="A17113">
            <v>44781.478958333297</v>
          </cell>
          <cell r="B17113">
            <v>4835</v>
          </cell>
          <cell r="F17113" t="str">
            <v>CC-00675893</v>
          </cell>
          <cell r="J17113" t="str">
            <v>General Service</v>
          </cell>
          <cell r="R17113" t="str">
            <v>BTCD162149</v>
          </cell>
          <cell r="AB17113" t="str">
            <v>SALES CALL CARRIED OUT FOR HMR COLLECTION</v>
          </cell>
        </row>
        <row r="17114">
          <cell r="A17114">
            <v>44781.318865740701</v>
          </cell>
          <cell r="B17114">
            <v>440</v>
          </cell>
          <cell r="F17114" t="str">
            <v>CC-00675642</v>
          </cell>
          <cell r="J17114" t="str">
            <v>Schedule Service - AMC</v>
          </cell>
          <cell r="R17114" t="str">
            <v>BUCS034128</v>
          </cell>
          <cell r="AB17114" t="str">
            <v>AMC Visit done by cleaning of air filter, oil filter, separator and check oil level found ok</v>
          </cell>
        </row>
        <row r="17115">
          <cell r="A17115">
            <v>44781.308263888903</v>
          </cell>
          <cell r="B17115">
            <v>12150</v>
          </cell>
          <cell r="F17115" t="str">
            <v>CC-00675594</v>
          </cell>
          <cell r="J17115" t="str">
            <v>Schedule Service - AMC</v>
          </cell>
          <cell r="R17115" t="str">
            <v>BTGS031205</v>
          </cell>
          <cell r="AB17115" t="str">
            <v>We visited the site for Amc due so we today visited for Amc visited so we check oil level air filter ok , unit running well but service due.</v>
          </cell>
        </row>
        <row r="17116">
          <cell r="A17116">
            <v>44779.730405092603</v>
          </cell>
          <cell r="B17116">
            <v>4830</v>
          </cell>
          <cell r="F17116" t="str">
            <v>CC-00675217</v>
          </cell>
          <cell r="J17116" t="str">
            <v>General Service</v>
          </cell>
          <cell r="R17116" t="str">
            <v>BTJD162046</v>
          </cell>
          <cell r="AB17116" t="str">
            <v>Sales call carried out for HMR collection</v>
          </cell>
        </row>
        <row r="17117">
          <cell r="A17117">
            <v>44779.659861111097</v>
          </cell>
          <cell r="B17117">
            <v>3900</v>
          </cell>
          <cell r="F17117" t="str">
            <v>CC-00675036</v>
          </cell>
          <cell r="J17117" t="str">
            <v>General Service</v>
          </cell>
          <cell r="R17117" t="str">
            <v>BTCD162159</v>
          </cell>
          <cell r="AB17117" t="str">
            <v>sales call carried out for hmr collection</v>
          </cell>
        </row>
        <row r="17118">
          <cell r="A17118">
            <v>44779.596226851798</v>
          </cell>
          <cell r="B17118">
            <v>2280</v>
          </cell>
          <cell r="F17118" t="str">
            <v>CC-00674868</v>
          </cell>
          <cell r="J17118" t="str">
            <v>General Service</v>
          </cell>
          <cell r="R17118" t="str">
            <v>BSID161973</v>
          </cell>
          <cell r="AB17118" t="str">
            <v>sales call carried out for hmr collection</v>
          </cell>
        </row>
        <row r="17119">
          <cell r="A17119">
            <v>44779.532430555599</v>
          </cell>
          <cell r="B17119">
            <v>2470</v>
          </cell>
          <cell r="F17119" t="str">
            <v>CC-00674759</v>
          </cell>
          <cell r="J17119" t="str">
            <v>General Service</v>
          </cell>
          <cell r="R17119" t="str">
            <v>BTJD162016</v>
          </cell>
          <cell r="AB17119" t="str">
            <v>sales call carried out for hmr collection</v>
          </cell>
        </row>
        <row r="17120">
          <cell r="A17120">
            <v>44779.523402777799</v>
          </cell>
          <cell r="B17120">
            <v>22687</v>
          </cell>
          <cell r="F17120" t="str">
            <v>CC-00674736</v>
          </cell>
          <cell r="J17120" t="str">
            <v>Schedule Service</v>
          </cell>
          <cell r="R17120" t="str">
            <v>BQCS040170</v>
          </cell>
          <cell r="AB17120" t="str">
            <v>Change air filter, oil filter, separator and oil</v>
          </cell>
        </row>
        <row r="17121">
          <cell r="A17121">
            <v>44779.516192129602</v>
          </cell>
          <cell r="B17121">
            <v>8354</v>
          </cell>
          <cell r="F17121" t="str">
            <v>CC-00674723</v>
          </cell>
          <cell r="J17121" t="str">
            <v>Schedule Service</v>
          </cell>
          <cell r="R17121" t="str">
            <v>BRKC371988</v>
          </cell>
          <cell r="AB17121" t="str">
            <v>Today we attend the site for complain sheudle service so we change parts 1 air filter 2 oil filter 3 oil 4 separator 5 mpv 6 solenoid 7 thermal valve now machine running ok and all parts working properly</v>
          </cell>
        </row>
        <row r="17122">
          <cell r="A17122">
            <v>44779.467025462996</v>
          </cell>
          <cell r="B17122">
            <v>4286</v>
          </cell>
          <cell r="F17122" t="str">
            <v>CC-00674645</v>
          </cell>
          <cell r="J17122" t="str">
            <v>General Service</v>
          </cell>
          <cell r="R17122" t="str">
            <v>BTED162231</v>
          </cell>
          <cell r="AB17122" t="str">
            <v>SALES CALL CARRIED OUT FOR HMR COLLECTION</v>
          </cell>
        </row>
        <row r="17123">
          <cell r="A17123">
            <v>44779.461631944403</v>
          </cell>
          <cell r="B17123">
            <v>5020</v>
          </cell>
          <cell r="F17123" t="str">
            <v>CC-00674637</v>
          </cell>
          <cell r="J17123" t="str">
            <v>General Service</v>
          </cell>
          <cell r="R17123" t="str">
            <v>BTGD162289</v>
          </cell>
          <cell r="AB17123" t="str">
            <v>SALES CALL CARRIED OUT FOR HMR COLLECTION</v>
          </cell>
        </row>
        <row r="17124">
          <cell r="A17124">
            <v>44779.457465277803</v>
          </cell>
          <cell r="B17124">
            <v>3700</v>
          </cell>
          <cell r="F17124" t="str">
            <v>CC-00674629</v>
          </cell>
          <cell r="J17124" t="str">
            <v>General Service</v>
          </cell>
          <cell r="R17124" t="str">
            <v>BTKD162080</v>
          </cell>
          <cell r="AB17124" t="str">
            <v>SALES CALL CARRIED OUT FOR HMR COLLECTION</v>
          </cell>
        </row>
        <row r="17125">
          <cell r="A17125">
            <v>44779.455219907402</v>
          </cell>
          <cell r="B17125">
            <v>11249</v>
          </cell>
          <cell r="F17125" t="str">
            <v>CC-00674625</v>
          </cell>
          <cell r="J17125" t="str">
            <v>Schedule Service</v>
          </cell>
          <cell r="R17125" t="str">
            <v>BRGC373885</v>
          </cell>
          <cell r="AB17125" t="str">
            <v>We site attend and service done today in unit during change the parts are air filter, oil filter, separator and oil .after than start for check unit running well.</v>
          </cell>
        </row>
        <row r="17126">
          <cell r="A17126">
            <v>44779.4529861111</v>
          </cell>
          <cell r="B17126">
            <v>2595</v>
          </cell>
          <cell r="F17126" t="str">
            <v>CC-00674621</v>
          </cell>
          <cell r="J17126" t="str">
            <v>General Service</v>
          </cell>
          <cell r="R17126" t="str">
            <v>BTJD162040</v>
          </cell>
          <cell r="AB17126" t="str">
            <v>SALES CALL CARRIED OUT FOR HMR COLLECTION</v>
          </cell>
        </row>
        <row r="17127">
          <cell r="A17127">
            <v>44779.3901736111</v>
          </cell>
          <cell r="B17127">
            <v>4829</v>
          </cell>
          <cell r="F17127" t="str">
            <v>CC-00674539</v>
          </cell>
          <cell r="J17127" t="str">
            <v>Schedule Service</v>
          </cell>
          <cell r="R17127" t="str">
            <v>BTJD162046</v>
          </cell>
          <cell r="AB17127" t="str">
            <v>Attend the site for schedule service so following jobs are done:- Replace oil 38 litres , replace oil filter 90 lpm 2nos., replace air filter kit engine and compressor side, replace separator filter. As per elgi schedule maintenance replace pressure regulator kit, bdv kit, compressor side actuator kit, engine side actuator assembly. After schedule service done start the unit and checked on load condition found unit is running in satisfactory condition with all parameters under limit.</v>
          </cell>
        </row>
        <row r="17128">
          <cell r="A17128">
            <v>44779.387013888903</v>
          </cell>
          <cell r="B17128">
            <v>4660</v>
          </cell>
          <cell r="F17128" t="str">
            <v>CC-00674536</v>
          </cell>
          <cell r="J17128" t="str">
            <v>Schedule Service</v>
          </cell>
          <cell r="R17128" t="str">
            <v>BUKD162535</v>
          </cell>
          <cell r="AB17128" t="str">
            <v>Change Air filter, oil filter, separator, MPV Kit, BDV kit, pressure regulator kit, Actuator kit and oil</v>
          </cell>
        </row>
        <row r="17129">
          <cell r="A17129">
            <v>44778.737546296303</v>
          </cell>
          <cell r="B17129">
            <v>3365</v>
          </cell>
          <cell r="F17129" t="str">
            <v>CC-00674294</v>
          </cell>
          <cell r="J17129" t="str">
            <v>General Service</v>
          </cell>
          <cell r="R17129" t="str">
            <v>BTJD162047</v>
          </cell>
          <cell r="AB17129" t="str">
            <v>SALES CALL CARRIED OUT FOR HMR COLLECTION</v>
          </cell>
        </row>
        <row r="17130">
          <cell r="A17130">
            <v>44778.7125115741</v>
          </cell>
          <cell r="B17130">
            <v>4245</v>
          </cell>
          <cell r="F17130" t="str">
            <v>CC-00674260</v>
          </cell>
          <cell r="J17130" t="str">
            <v>General Service</v>
          </cell>
          <cell r="R17130" t="str">
            <v>BSAD230391</v>
          </cell>
          <cell r="AB17130" t="str">
            <v>SALES CALL CARRIED OUT FOR HMR COLLECTION</v>
          </cell>
        </row>
        <row r="17131">
          <cell r="A17131">
            <v>44778.698553240698</v>
          </cell>
          <cell r="B17131">
            <v>2830</v>
          </cell>
          <cell r="F17131" t="str">
            <v>CC-00674236</v>
          </cell>
          <cell r="J17131" t="str">
            <v>General Service</v>
          </cell>
          <cell r="R17131" t="str">
            <v>BSHD200586</v>
          </cell>
          <cell r="AB17131" t="str">
            <v>SALES CALL CARRIED OUT FOR HMR COLLECTION</v>
          </cell>
        </row>
        <row r="17132">
          <cell r="A17132">
            <v>44778.686666666697</v>
          </cell>
          <cell r="B17132">
            <v>3521</v>
          </cell>
          <cell r="F17132" t="str">
            <v>CC-00674204</v>
          </cell>
          <cell r="J17132" t="str">
            <v>General Service</v>
          </cell>
          <cell r="R17132" t="str">
            <v>BSKD161462</v>
          </cell>
          <cell r="AB17132" t="str">
            <v>SALES CALL CARRIED OUT FOR HMR COLLECTION</v>
          </cell>
        </row>
        <row r="17133">
          <cell r="A17133">
            <v>44778.6717361111</v>
          </cell>
          <cell r="B17133">
            <v>1270</v>
          </cell>
          <cell r="F17133" t="str">
            <v>CC-00674176</v>
          </cell>
          <cell r="J17133" t="str">
            <v>Complaint - Running With Problem</v>
          </cell>
          <cell r="R17133" t="str">
            <v>BUJD162460</v>
          </cell>
          <cell r="AB17133" t="str">
            <v>Attend the site for unit running with problem so following observation are done:- During start up found unit is not stating in proper condition, ignition over ride key malfunction due to dust entry, and one 4 pin relay not working in proper condition so new relay and over ride ignition key replaced by new one, after replace start the unit found unit started in proper condition and running satisfactory.</v>
          </cell>
        </row>
        <row r="17134">
          <cell r="A17134">
            <v>44778.666157407402</v>
          </cell>
          <cell r="B17134">
            <v>2952</v>
          </cell>
          <cell r="F17134" t="str">
            <v>CC-00674157</v>
          </cell>
          <cell r="J17134" t="str">
            <v>Complaint - Running With Problem</v>
          </cell>
          <cell r="R17134" t="str">
            <v>BUDC372327</v>
          </cell>
          <cell r="AB17134" t="str">
            <v>We visited site check and found oil cooler chocked so we clean oil cooler and air filter after than start for check unit running well.</v>
          </cell>
        </row>
        <row r="17135">
          <cell r="A17135">
            <v>44777.691921296297</v>
          </cell>
          <cell r="B17135">
            <v>2574</v>
          </cell>
          <cell r="F17135" t="str">
            <v>CC-00673300</v>
          </cell>
          <cell r="J17135" t="str">
            <v>General Service</v>
          </cell>
          <cell r="R17135" t="str">
            <v>BUES035210</v>
          </cell>
          <cell r="AB17135" t="str">
            <v>General visit done</v>
          </cell>
        </row>
        <row r="17136">
          <cell r="A17136">
            <v>44777.6869560185</v>
          </cell>
          <cell r="B17136">
            <v>1268</v>
          </cell>
          <cell r="F17136" t="str">
            <v>CC-00673288</v>
          </cell>
          <cell r="J17136" t="str">
            <v>General Service</v>
          </cell>
          <cell r="R17136" t="str">
            <v>BUDS034880</v>
          </cell>
          <cell r="AB17136" t="str">
            <v>General visit done</v>
          </cell>
        </row>
        <row r="17137">
          <cell r="A17137">
            <v>44777.684641203698</v>
          </cell>
          <cell r="B17137">
            <v>887</v>
          </cell>
          <cell r="F17137" t="str">
            <v>CC-00673279</v>
          </cell>
          <cell r="J17137" t="str">
            <v>General Service</v>
          </cell>
          <cell r="R17137" t="str">
            <v>BUDS034770</v>
          </cell>
          <cell r="AB17137" t="str">
            <v>General visit done</v>
          </cell>
        </row>
        <row r="17138">
          <cell r="A17138">
            <v>44777.676527777803</v>
          </cell>
          <cell r="B17138">
            <v>690</v>
          </cell>
          <cell r="F17138" t="str">
            <v>CC-00673263</v>
          </cell>
          <cell r="J17138" t="str">
            <v>General Service</v>
          </cell>
          <cell r="R17138" t="str">
            <v>BUDS046497</v>
          </cell>
          <cell r="AB17138" t="str">
            <v>General visit done</v>
          </cell>
        </row>
        <row r="17139">
          <cell r="A17139">
            <v>44777.673171296301</v>
          </cell>
          <cell r="B17139">
            <v>1404</v>
          </cell>
          <cell r="F17139" t="str">
            <v>CC-00673256</v>
          </cell>
          <cell r="J17139" t="str">
            <v>General Service</v>
          </cell>
          <cell r="R17139" t="str">
            <v>BUDS046443</v>
          </cell>
          <cell r="AB17139" t="str">
            <v>General visit done</v>
          </cell>
        </row>
        <row r="17140">
          <cell r="A17140">
            <v>44777.611238425903</v>
          </cell>
          <cell r="B17140">
            <v>3151</v>
          </cell>
          <cell r="F17140" t="str">
            <v>CC-00673104</v>
          </cell>
          <cell r="J17140" t="str">
            <v>General Service</v>
          </cell>
          <cell r="R17140" t="str">
            <v>BTFS031006</v>
          </cell>
          <cell r="AB17140" t="str">
            <v>General visit done</v>
          </cell>
        </row>
        <row r="17141">
          <cell r="A17141">
            <v>44777.500925925902</v>
          </cell>
          <cell r="B17141">
            <v>216</v>
          </cell>
          <cell r="F17141" t="str">
            <v>CC-00672849</v>
          </cell>
          <cell r="J17141" t="str">
            <v>General Service</v>
          </cell>
          <cell r="R17141" t="str">
            <v>BUIC373701</v>
          </cell>
          <cell r="AB17141" t="str">
            <v>General visit done</v>
          </cell>
        </row>
        <row r="17142">
          <cell r="A17142">
            <v>44777.466180555602</v>
          </cell>
          <cell r="B17142">
            <v>536039</v>
          </cell>
          <cell r="F17142" t="str">
            <v>CC-00672764</v>
          </cell>
          <cell r="J17142" t="str">
            <v>Schedule Service</v>
          </cell>
          <cell r="R17142" t="str">
            <v>BLIS040713</v>
          </cell>
          <cell r="AB17142" t="str">
            <v>Change MPV kit, BDV Kit, solenoid valve kit, hose pipe</v>
          </cell>
        </row>
        <row r="17143">
          <cell r="A17143">
            <v>44776.630509259303</v>
          </cell>
          <cell r="B17143">
            <v>1437</v>
          </cell>
          <cell r="F17143" t="str">
            <v>CC-00672223</v>
          </cell>
          <cell r="J17143" t="str">
            <v>Complaint - Running With Problem</v>
          </cell>
          <cell r="R17143" t="str">
            <v>BUGC373215</v>
          </cell>
          <cell r="AB17143" t="str">
            <v>Check and tite separator after than start for check unit running well.</v>
          </cell>
        </row>
        <row r="17144">
          <cell r="A17144">
            <v>44776.610081018502</v>
          </cell>
          <cell r="B17144">
            <v>0</v>
          </cell>
          <cell r="F17144" t="str">
            <v>CC-00672180</v>
          </cell>
          <cell r="J17144" t="str">
            <v>Commissioning</v>
          </cell>
          <cell r="R17144" t="str">
            <v>CVCE569181</v>
          </cell>
          <cell r="AB17144" t="str">
            <v>Commissioning done</v>
          </cell>
        </row>
        <row r="17145">
          <cell r="A17145">
            <v>44776.596828703703</v>
          </cell>
          <cell r="B17145">
            <v>12124</v>
          </cell>
          <cell r="F17145" t="str">
            <v>CC-00672154</v>
          </cell>
          <cell r="J17145" t="str">
            <v>General Service</v>
          </cell>
          <cell r="R17145" t="str">
            <v>BSIC376940</v>
          </cell>
          <cell r="AB17145" t="str">
            <v>General visit done</v>
          </cell>
        </row>
        <row r="17146">
          <cell r="A17146">
            <v>44776.593449074098</v>
          </cell>
          <cell r="B17146">
            <v>37182</v>
          </cell>
          <cell r="F17146" t="str">
            <v>CC-00672148</v>
          </cell>
          <cell r="J17146" t="str">
            <v>General Service</v>
          </cell>
          <cell r="R17146" t="str">
            <v>BMIS031759</v>
          </cell>
          <cell r="AB17146" t="str">
            <v>AMC Visit done</v>
          </cell>
        </row>
        <row r="17147">
          <cell r="A17147">
            <v>44776.512384259302</v>
          </cell>
          <cell r="B17147">
            <v>4205</v>
          </cell>
          <cell r="F17147" t="str">
            <v>CC-00672004</v>
          </cell>
          <cell r="J17147" t="str">
            <v>Schedule Service</v>
          </cell>
          <cell r="R17147" t="str">
            <v>BULL160559</v>
          </cell>
          <cell r="AB17147" t="str">
            <v>Attend the site for complain schedule services.And then chenge the some parts air filter, oil filter and oil plus. Then start the machine and running ok.</v>
          </cell>
        </row>
        <row r="17148">
          <cell r="A17148">
            <v>44776.510370370401</v>
          </cell>
          <cell r="B17148">
            <v>8294</v>
          </cell>
          <cell r="F17148" t="str">
            <v>CC-00671999</v>
          </cell>
          <cell r="J17148" t="str">
            <v>Complaint - Running With Problem</v>
          </cell>
          <cell r="R17148" t="str">
            <v>BQLC370193</v>
          </cell>
          <cell r="AB17148" t="str">
            <v>After visited customer site check unit found plc not working, so we replace the new plc neuron xt. New plc sl no- B21640, old plc dl no- B01747. Set paramiter and start the unit found working good condition.</v>
          </cell>
        </row>
        <row r="17149">
          <cell r="A17149">
            <v>44776.507372685199</v>
          </cell>
          <cell r="B17149">
            <v>2296</v>
          </cell>
          <cell r="F17149" t="str">
            <v>CC-00671988</v>
          </cell>
          <cell r="J17149" t="str">
            <v>Schedule Service</v>
          </cell>
          <cell r="R17149" t="str">
            <v>BUAL160593</v>
          </cell>
          <cell r="AB17149" t="str">
            <v>Attend the site for complain schedule service. So some parts replaced air filter, oil filter,oil and separator.Then start the machine and running ok.</v>
          </cell>
        </row>
        <row r="17150">
          <cell r="A17150">
            <v>44776.501331018502</v>
          </cell>
          <cell r="B17150">
            <v>7583</v>
          </cell>
          <cell r="F17150" t="str">
            <v>CC-00671975</v>
          </cell>
          <cell r="J17150" t="str">
            <v>Complaint - Running With Problem</v>
          </cell>
          <cell r="R17150" t="str">
            <v>BRHD161304</v>
          </cell>
          <cell r="AB17150" t="str">
            <v>Attend the site for Air leakage problem, so start the unit and check air leakage found from MPV leakage found. So change the hose pipe and MPV.then start the unit and running ok.</v>
          </cell>
        </row>
        <row r="17151">
          <cell r="A17151">
            <v>44776.448078703703</v>
          </cell>
          <cell r="B17151">
            <v>453</v>
          </cell>
          <cell r="F17151" t="str">
            <v>CC-00671875</v>
          </cell>
          <cell r="J17151" t="str">
            <v>Complaint - Running With Problem</v>
          </cell>
          <cell r="R17151" t="str">
            <v>BUES034992</v>
          </cell>
          <cell r="AB17151" t="str">
            <v>Attend the site for complain of tripping so check and found ADV faulty so change the same under FOC basis.</v>
          </cell>
        </row>
        <row r="17152">
          <cell r="A17152">
            <v>44775.579525462999</v>
          </cell>
          <cell r="B17152">
            <v>3018</v>
          </cell>
          <cell r="F17152" t="str">
            <v>CC-00671187</v>
          </cell>
          <cell r="J17152" t="str">
            <v>General Service</v>
          </cell>
          <cell r="R17152" t="str">
            <v>BUBS045901</v>
          </cell>
          <cell r="AB17152" t="str">
            <v>After visited customer site check and found machine running ok, we check oil level ok, oil condition ok, air filter ok,</v>
          </cell>
        </row>
        <row r="17153">
          <cell r="A17153">
            <v>44775.520324074103</v>
          </cell>
          <cell r="B17153">
            <v>6412</v>
          </cell>
          <cell r="F17153" t="str">
            <v>CC-00671056</v>
          </cell>
          <cell r="J17153" t="str">
            <v>Schedule Service</v>
          </cell>
          <cell r="R17153" t="str">
            <v>BSCD161691</v>
          </cell>
          <cell r="AB17153" t="str">
            <v>As per customer complaint oil colour changed before time so we have done the whole unit cleaning, during cleaning procedure we open the pipelines,hoses, oil cooler,radiator and after cooler. After then clean oil cooler, radiator and after cooler with caustic soda, water and air pressure , clean oil stop valve assembly, tv block pipelines and hoses with water and caustic soda , clean separator tank after then fitted the all accessories of the compressor and fitted the same separator fitter, fitted new oil filter and air filter kit both engine and compressor. After then fill oil in tank up to full guage level and start the unit for sometime. Again fill oil in tank up to half guage level and run the unit on load condition found unit running in satisfactory condition.</v>
          </cell>
        </row>
        <row r="17154">
          <cell r="A17154">
            <v>44772.680798611102</v>
          </cell>
          <cell r="B17154">
            <v>6070</v>
          </cell>
          <cell r="F17154" t="str">
            <v>CC-00669411</v>
          </cell>
          <cell r="J17154" t="str">
            <v>General Service</v>
          </cell>
          <cell r="R17154" t="str">
            <v>BNJD200008</v>
          </cell>
          <cell r="AB17154" t="str">
            <v>Sales call carried out for HMR collection</v>
          </cell>
        </row>
        <row r="17155">
          <cell r="A17155">
            <v>44772.675960648201</v>
          </cell>
          <cell r="B17155">
            <v>7591</v>
          </cell>
          <cell r="F17155" t="str">
            <v>CC-00669397</v>
          </cell>
          <cell r="J17155" t="str">
            <v>General Service</v>
          </cell>
          <cell r="R17155" t="str">
            <v>BOLD200057</v>
          </cell>
          <cell r="AB17155" t="str">
            <v>Sales call carried out for HMR collection</v>
          </cell>
        </row>
        <row r="17156">
          <cell r="A17156">
            <v>44772.6727314815</v>
          </cell>
          <cell r="B17156">
            <v>3902</v>
          </cell>
          <cell r="F17156" t="str">
            <v>CC-00669390</v>
          </cell>
          <cell r="J17156" t="str">
            <v>General Service</v>
          </cell>
          <cell r="R17156" t="str">
            <v>BRJD160543</v>
          </cell>
          <cell r="AB17156" t="str">
            <v>Sales call carried out for HMR collection</v>
          </cell>
        </row>
        <row r="17157">
          <cell r="A17157">
            <v>44772.652280092603</v>
          </cell>
          <cell r="B17157">
            <v>2550</v>
          </cell>
          <cell r="F17157" t="str">
            <v>CC-00669338</v>
          </cell>
          <cell r="J17157" t="str">
            <v>General Service</v>
          </cell>
          <cell r="R17157" t="str">
            <v>BQGD160344</v>
          </cell>
          <cell r="AB17157" t="str">
            <v>Sales call carried out for HMR collection</v>
          </cell>
        </row>
        <row r="17158">
          <cell r="A17158">
            <v>44772.640659722201</v>
          </cell>
          <cell r="B17158">
            <v>5055</v>
          </cell>
          <cell r="F17158" t="str">
            <v>CC-00669314</v>
          </cell>
          <cell r="J17158" t="str">
            <v>General Service</v>
          </cell>
          <cell r="R17158" t="str">
            <v>BMKD120057</v>
          </cell>
          <cell r="AB17158" t="str">
            <v>Sales call carried out for HMR collection</v>
          </cell>
        </row>
        <row r="17159">
          <cell r="A17159">
            <v>44772.621886574103</v>
          </cell>
          <cell r="B17159">
            <v>3475</v>
          </cell>
          <cell r="F17159" t="str">
            <v>CC-00669276</v>
          </cell>
          <cell r="J17159" t="str">
            <v>General Service</v>
          </cell>
          <cell r="R17159" t="str">
            <v>BSLD200427</v>
          </cell>
          <cell r="AB17159" t="str">
            <v>Sales Call carried out for HMR collection</v>
          </cell>
        </row>
        <row r="17160">
          <cell r="A17160">
            <v>44772.619837963</v>
          </cell>
          <cell r="B17160">
            <v>8295</v>
          </cell>
          <cell r="F17160" t="str">
            <v>CC-00669273</v>
          </cell>
          <cell r="J17160" t="str">
            <v>General Service</v>
          </cell>
          <cell r="R17160" t="str">
            <v>BRKC371988</v>
          </cell>
          <cell r="AB17160" t="str">
            <v>General visit done</v>
          </cell>
        </row>
        <row r="17161">
          <cell r="A17161">
            <v>44772.607789351903</v>
          </cell>
          <cell r="B17161">
            <v>3850</v>
          </cell>
          <cell r="F17161" t="str">
            <v>CC-00669246</v>
          </cell>
          <cell r="J17161" t="str">
            <v>General Service</v>
          </cell>
          <cell r="R17161" t="str">
            <v>BSKD161500</v>
          </cell>
          <cell r="AB17161" t="str">
            <v>Sales Call carried out for HMR collection</v>
          </cell>
        </row>
        <row r="17162">
          <cell r="A17162">
            <v>44772.593530092599</v>
          </cell>
          <cell r="B17162">
            <v>4963</v>
          </cell>
          <cell r="F17162" t="str">
            <v>CC-00669222</v>
          </cell>
          <cell r="J17162" t="str">
            <v>General Service</v>
          </cell>
          <cell r="R17162" t="str">
            <v>BQBD160040</v>
          </cell>
          <cell r="AB17162" t="str">
            <v>Sales call carried out for HMR collection</v>
          </cell>
        </row>
        <row r="17163">
          <cell r="A17163">
            <v>44772.5750694444</v>
          </cell>
          <cell r="B17163">
            <v>7242</v>
          </cell>
          <cell r="F17163" t="str">
            <v>CC-00669184</v>
          </cell>
          <cell r="J17163" t="str">
            <v>Schedule Service</v>
          </cell>
          <cell r="R17163" t="str">
            <v>BSKD161477</v>
          </cell>
          <cell r="AB17163" t="str">
            <v>Change Air filter, oil filter and oil</v>
          </cell>
        </row>
        <row r="17164">
          <cell r="A17164">
            <v>44772.5638078704</v>
          </cell>
          <cell r="B17164">
            <v>5480</v>
          </cell>
          <cell r="F17164" t="str">
            <v>CC-00669162</v>
          </cell>
          <cell r="J17164" t="str">
            <v>General Service</v>
          </cell>
          <cell r="R17164" t="str">
            <v>BQCD160126</v>
          </cell>
          <cell r="AB17164" t="str">
            <v>Sales call carried out for HMR collection</v>
          </cell>
        </row>
        <row r="17165">
          <cell r="A17165">
            <v>44772.512002314797</v>
          </cell>
          <cell r="B17165">
            <v>3365</v>
          </cell>
          <cell r="F17165" t="str">
            <v>CC-00669063</v>
          </cell>
          <cell r="J17165" t="str">
            <v>Schedule Service</v>
          </cell>
          <cell r="R17165" t="str">
            <v>BTDD162192</v>
          </cell>
          <cell r="AB17165" t="str">
            <v>Change Air filter, oil filter, separator and oil</v>
          </cell>
        </row>
        <row r="17166">
          <cell r="A17166">
            <v>44772.480717592603</v>
          </cell>
          <cell r="B17166">
            <v>7207</v>
          </cell>
          <cell r="F17166" t="str">
            <v>CC-00669004</v>
          </cell>
          <cell r="J17166" t="str">
            <v>General Service</v>
          </cell>
          <cell r="R17166" t="str">
            <v>BTIS031829</v>
          </cell>
          <cell r="AB17166" t="str">
            <v>General visit done</v>
          </cell>
        </row>
        <row r="17167">
          <cell r="A17167">
            <v>44772.447141203702</v>
          </cell>
          <cell r="B17167"/>
          <cell r="F17167" t="str">
            <v>CC-00668938</v>
          </cell>
          <cell r="J17167" t="str">
            <v>General Service</v>
          </cell>
          <cell r="R17167" t="str">
            <v>BUFC372853</v>
          </cell>
          <cell r="AB17167" t="str">
            <v>Service quotation shared with customer waiting for approval 30-07-2022
Service quotation shared with customer waiting for approval 03-08-2022</v>
          </cell>
        </row>
        <row r="17168">
          <cell r="A17168">
            <v>44772.436412037001</v>
          </cell>
          <cell r="B17168">
            <v>21977</v>
          </cell>
          <cell r="F17168" t="str">
            <v>CC-00668928</v>
          </cell>
          <cell r="J17168" t="str">
            <v>General Service</v>
          </cell>
          <cell r="R17168" t="str">
            <v>BMJS040004</v>
          </cell>
          <cell r="AB17168" t="str">
            <v>AMC visit done</v>
          </cell>
        </row>
        <row r="17169">
          <cell r="A17169">
            <v>44772.432129629597</v>
          </cell>
          <cell r="B17169">
            <v>5347</v>
          </cell>
          <cell r="F17169" t="str">
            <v>CC-00668925</v>
          </cell>
          <cell r="J17169" t="str">
            <v>General Service</v>
          </cell>
          <cell r="R17169" t="str">
            <v>BTCC377923</v>
          </cell>
          <cell r="AB17169" t="str">
            <v>General visit done</v>
          </cell>
        </row>
        <row r="17170">
          <cell r="A17170">
            <v>44771.718981481499</v>
          </cell>
          <cell r="B17170">
            <v>3314</v>
          </cell>
          <cell r="F17170" t="str">
            <v>CC-00668583</v>
          </cell>
          <cell r="J17170" t="str">
            <v>General Service</v>
          </cell>
          <cell r="R17170" t="str">
            <v>BUDS046275</v>
          </cell>
          <cell r="AB17170" t="str">
            <v>Change Air filter, oil filter, separator and oil</v>
          </cell>
        </row>
        <row r="17171">
          <cell r="A17171">
            <v>44771.714675925898</v>
          </cell>
          <cell r="B17171">
            <v>2273</v>
          </cell>
          <cell r="F17171" t="str">
            <v>CC-00668576</v>
          </cell>
          <cell r="J17171" t="str">
            <v>General Service</v>
          </cell>
          <cell r="R17171" t="str">
            <v>BUKS045388</v>
          </cell>
          <cell r="AB17171" t="str">
            <v>General visit done</v>
          </cell>
        </row>
        <row r="17172">
          <cell r="A17172">
            <v>44771.708807870396</v>
          </cell>
          <cell r="B17172">
            <v>2981</v>
          </cell>
          <cell r="F17172" t="str">
            <v>CC-00668555</v>
          </cell>
          <cell r="J17172" t="str">
            <v>General Service</v>
          </cell>
          <cell r="R17172" t="str">
            <v>BUKS045387</v>
          </cell>
          <cell r="AB17172" t="str">
            <v>General visit done</v>
          </cell>
        </row>
        <row r="17173">
          <cell r="A17173">
            <v>44771.702349537001</v>
          </cell>
          <cell r="B17173">
            <v>2991</v>
          </cell>
          <cell r="F17173" t="str">
            <v>CC-00668541</v>
          </cell>
          <cell r="J17173" t="str">
            <v>General Service</v>
          </cell>
          <cell r="R17173" t="str">
            <v>BTIS032025</v>
          </cell>
          <cell r="AB17173" t="str">
            <v>General visit done</v>
          </cell>
        </row>
        <row r="17174">
          <cell r="A17174">
            <v>44771.699456018498</v>
          </cell>
          <cell r="B17174">
            <v>3032</v>
          </cell>
          <cell r="F17174" t="str">
            <v>CC-00668534</v>
          </cell>
          <cell r="J17174" t="str">
            <v>General Service</v>
          </cell>
          <cell r="R17174" t="str">
            <v>BTIS032020</v>
          </cell>
          <cell r="AB17174" t="str">
            <v>General visit done</v>
          </cell>
        </row>
        <row r="17175">
          <cell r="A17175">
            <v>44771.697500000002</v>
          </cell>
          <cell r="B17175">
            <v>1576</v>
          </cell>
          <cell r="F17175" t="str">
            <v>CC-00668531</v>
          </cell>
          <cell r="J17175" t="str">
            <v>General Service</v>
          </cell>
          <cell r="R17175" t="str">
            <v>BULS033141</v>
          </cell>
          <cell r="AB17175" t="str">
            <v>General visit done</v>
          </cell>
        </row>
        <row r="17176">
          <cell r="A17176">
            <v>44771.691921296297</v>
          </cell>
          <cell r="B17176">
            <v>507</v>
          </cell>
          <cell r="F17176" t="str">
            <v>CC-00668520</v>
          </cell>
          <cell r="J17176" t="str">
            <v>Schedule Service</v>
          </cell>
          <cell r="R17176" t="str">
            <v>BVLD163040</v>
          </cell>
          <cell r="AB17176" t="str">
            <v>Change air filter, oil filter and oil</v>
          </cell>
        </row>
        <row r="17177">
          <cell r="A17177">
            <v>44771.633854166699</v>
          </cell>
          <cell r="B17177">
            <v>18458</v>
          </cell>
          <cell r="F17177" t="str">
            <v>CC-00668404</v>
          </cell>
          <cell r="J17177" t="str">
            <v>Schedule Service</v>
          </cell>
          <cell r="R17177" t="str">
            <v>BSAF110719</v>
          </cell>
          <cell r="AB17177" t="str">
            <v>We visited site check and service done today in unit and we also 8000 h service done during change the parts air filter,oil filter, separator ,oil xd and valve kit .after than start for check unit running well.</v>
          </cell>
        </row>
        <row r="17178">
          <cell r="A17178">
            <v>44770.712754629603</v>
          </cell>
          <cell r="B17178">
            <v>17498</v>
          </cell>
          <cell r="F17178" t="str">
            <v>CC-00667703</v>
          </cell>
          <cell r="J17178" t="str">
            <v>General Service</v>
          </cell>
          <cell r="R17178" t="str">
            <v>BRGS035169</v>
          </cell>
          <cell r="AB17178" t="str">
            <v>We visited site and commissioning done of New VFD model-FC-301P55KT4 ,Sl no- 007724E081 for this compressor. And we also done seadual service . after than start for check unit running well.</v>
          </cell>
        </row>
        <row r="17179">
          <cell r="A17179">
            <v>44770.7126041667</v>
          </cell>
          <cell r="B17179"/>
          <cell r="F17179" t="str">
            <v>CC-00667702</v>
          </cell>
          <cell r="J17179" t="str">
            <v>Complaint - Running With Problem</v>
          </cell>
          <cell r="R17179"/>
          <cell r="AB17179" t="str">
            <v>Talked to customer for complain and machine is out of warranty so share service quotation with customer for approval 29-07-2022.... Advice to dealer cancel the call by attaching service offer in call page....Pramod-02/08/2022</v>
          </cell>
        </row>
        <row r="17180">
          <cell r="A17180">
            <v>44770.667361111096</v>
          </cell>
          <cell r="B17180">
            <v>13404</v>
          </cell>
          <cell r="F17180" t="str">
            <v>CC-00667606</v>
          </cell>
          <cell r="J17180" t="str">
            <v>Schedule Service</v>
          </cell>
          <cell r="R17180" t="str">
            <v>BSKS036365</v>
          </cell>
          <cell r="AB17180" t="str">
            <v>Today we attend the site for general service so we change parts 1 air filter 2 oil filter than start machine running ok</v>
          </cell>
        </row>
        <row r="17181">
          <cell r="A17181">
            <v>44770.6653240741</v>
          </cell>
          <cell r="B17181">
            <v>17533</v>
          </cell>
          <cell r="F17181" t="str">
            <v>CC-00667601</v>
          </cell>
          <cell r="J17181" t="str">
            <v>Schedule Service</v>
          </cell>
          <cell r="R17181" t="str">
            <v>BSKS036366</v>
          </cell>
          <cell r="AB17181" t="str">
            <v>We attend the customer site for general service so we change the parts 1 air filter 2 oil filter 3 oil 4 separator 5 all valve kit than Start machine running ok</v>
          </cell>
        </row>
        <row r="17182">
          <cell r="A17182">
            <v>44770.629687499997</v>
          </cell>
          <cell r="B17182">
            <v>2465</v>
          </cell>
          <cell r="F17182" t="str">
            <v>CC-00667524</v>
          </cell>
          <cell r="J17182" t="str">
            <v>Schedule Service</v>
          </cell>
          <cell r="R17182" t="str">
            <v>BULD162568</v>
          </cell>
          <cell r="AB17182" t="str">
            <v>Change Air filter, oil filter and oil</v>
          </cell>
        </row>
        <row r="17183">
          <cell r="A17183">
            <v>44770.2831365741</v>
          </cell>
          <cell r="B17183">
            <v>3</v>
          </cell>
          <cell r="F17183" t="str">
            <v>CC-00666918</v>
          </cell>
          <cell r="J17183" t="str">
            <v>Schedule Service - AMC</v>
          </cell>
          <cell r="R17183" t="str">
            <v>CTFS380028</v>
          </cell>
          <cell r="AB17183" t="str">
            <v>AMC visit done</v>
          </cell>
        </row>
        <row r="17184">
          <cell r="A17184">
            <v>44769.598703703698</v>
          </cell>
          <cell r="B17184">
            <v>6466</v>
          </cell>
          <cell r="F17184" t="str">
            <v>CC-00666505</v>
          </cell>
          <cell r="J17184" t="str">
            <v>Schedule Service</v>
          </cell>
          <cell r="R17184" t="str">
            <v>BSLS036682</v>
          </cell>
          <cell r="AB17184" t="str">
            <v>Today we attend the customer site for general service so we check and found service time over so we change parts 1 air filter 2 oil filter 3 oil than start machine running ok</v>
          </cell>
        </row>
        <row r="17185">
          <cell r="A17185">
            <v>44769.5958217593</v>
          </cell>
          <cell r="B17185">
            <v>13890</v>
          </cell>
          <cell r="F17185" t="str">
            <v>CC-00666499</v>
          </cell>
          <cell r="J17185" t="str">
            <v>Schedule Service</v>
          </cell>
          <cell r="R17185" t="str">
            <v>BRIS035838</v>
          </cell>
          <cell r="AB17185" t="str">
            <v>We attend the customer site for general service so we check and found service time over so we change parts 1 air filter 2 oil filter 3 oil than start machine running ok</v>
          </cell>
        </row>
        <row r="17186">
          <cell r="A17186">
            <v>44769.322280092601</v>
          </cell>
          <cell r="B17186">
            <v>545</v>
          </cell>
          <cell r="F17186" t="str">
            <v>CC-00666181</v>
          </cell>
          <cell r="J17186" t="str">
            <v>Schedule Service</v>
          </cell>
          <cell r="R17186" t="str">
            <v>BVLD163067</v>
          </cell>
          <cell r="AB17186" t="str">
            <v>Attend the site for schedule service so following jobs are done:- Drain oil from tank and oil and oil cooler 37 litres, replace air filter engine and compressor side, replace oil filter 2nos. Plugged in all drain plugs and fill oil in tank up to full guage level, start the unit for some time and stop the unit. Again fill oil in tank up to half guage level, overall topped oil 39 litres. After schedule done start the unit and checked the unit on load condition found unit is running in ok condition with all parameters under limit.</v>
          </cell>
        </row>
        <row r="17187">
          <cell r="A17187">
            <v>44769.3190972222</v>
          </cell>
          <cell r="B17187">
            <v>1011</v>
          </cell>
          <cell r="F17187" t="str">
            <v>CC-00666179</v>
          </cell>
          <cell r="J17187" t="str">
            <v>Schedule Service</v>
          </cell>
          <cell r="R17187" t="str">
            <v>BUID162953</v>
          </cell>
          <cell r="AB17187" t="str">
            <v>Attend the site for schedule service so following jobs are done:- Drain oil from tank and oil and oil cooler 38 litres, replace air filter engine and compressor side, replace oil filter 2nos., clean actuator assembly end and compressor side. Plugged in all drain plugs and fill oil in tank up to full guage level, start the unit for some time and stop the unit. Again fill oil in tank up to half guage level, overall topped oil 38 litres. After schedule done start the unit and checked the unit on load condition found unit is running in ok condition with all parameters under limit.</v>
          </cell>
        </row>
        <row r="17188">
          <cell r="A17188">
            <v>44768.726030092599</v>
          </cell>
          <cell r="B17188">
            <v>2114</v>
          </cell>
          <cell r="F17188" t="str">
            <v>CC-00665946</v>
          </cell>
          <cell r="J17188" t="str">
            <v>Complaint - Running With Problem</v>
          </cell>
          <cell r="R17188" t="str">
            <v>BUKD162537</v>
          </cell>
          <cell r="AB17188" t="str">
            <v>Attend the site for complaint on oil back flow so we observe the unit found customer operator stop there unit by wrong procedure which causes for oil back flow sometimes. So educate the operator how to stop in correct way. After follow the correct procedure to stop the unit we can not get any kind of back flow also unit running in proper condition. APPROVAL MAIL ATTACHED FOR CLOSER OF CALL.</v>
          </cell>
        </row>
        <row r="17189">
          <cell r="A17189">
            <v>44768.596932870401</v>
          </cell>
          <cell r="B17189">
            <v>21983</v>
          </cell>
          <cell r="F17189" t="str">
            <v>CC-00665663</v>
          </cell>
          <cell r="J17189" t="str">
            <v>Schedule Service</v>
          </cell>
          <cell r="R17189" t="str">
            <v>BQES030978</v>
          </cell>
          <cell r="AB17189" t="str">
            <v>Change air filter &amp; oil filter</v>
          </cell>
        </row>
        <row r="17190">
          <cell r="A17190">
            <v>44768.545532407399</v>
          </cell>
          <cell r="B17190">
            <v>2347</v>
          </cell>
          <cell r="F17190" t="str">
            <v>CC-00665562</v>
          </cell>
          <cell r="J17190" t="str">
            <v>Schedule Service</v>
          </cell>
          <cell r="R17190" t="str">
            <v>BSBC375571</v>
          </cell>
          <cell r="AB17190" t="str">
            <v>Change oil only</v>
          </cell>
        </row>
        <row r="17191">
          <cell r="A17191">
            <v>44768.307974536998</v>
          </cell>
          <cell r="B17191">
            <v>20085</v>
          </cell>
          <cell r="F17191" t="str">
            <v>CC-00665216</v>
          </cell>
          <cell r="J17191" t="str">
            <v>Schedule Service - AMC</v>
          </cell>
          <cell r="R17191" t="str">
            <v>108441</v>
          </cell>
          <cell r="AB17191" t="str">
            <v>AMC Visit already done on 27-06-2022 vide call tracking No. CC-00640279</v>
          </cell>
        </row>
        <row r="17192">
          <cell r="A17192">
            <v>44768.3077430556</v>
          </cell>
          <cell r="B17192">
            <v>21850</v>
          </cell>
          <cell r="F17192" t="str">
            <v>CC-00665215</v>
          </cell>
          <cell r="J17192" t="str">
            <v>Schedule Service - AMC</v>
          </cell>
          <cell r="R17192" t="str">
            <v>BRIS035698</v>
          </cell>
          <cell r="AB17192" t="str">
            <v>AMC Visit done</v>
          </cell>
        </row>
        <row r="17193">
          <cell r="A17193">
            <v>44768.306747685201</v>
          </cell>
          <cell r="B17193">
            <v>34272</v>
          </cell>
          <cell r="F17193" t="str">
            <v>CC-00665210</v>
          </cell>
          <cell r="J17193" t="str">
            <v>Schedule Service - AMC</v>
          </cell>
          <cell r="R17193" t="str">
            <v>BIGS030904</v>
          </cell>
          <cell r="AB17193" t="str">
            <v>AMC visit already done on dated 27-06-2022 vide call tracking number CC-00640287</v>
          </cell>
        </row>
        <row r="17194">
          <cell r="A17194">
            <v>44768.286782407398</v>
          </cell>
          <cell r="B17194">
            <v>34670</v>
          </cell>
          <cell r="F17194" t="str">
            <v>CC-00665119</v>
          </cell>
          <cell r="J17194" t="str">
            <v>Schedule Service - AMC</v>
          </cell>
          <cell r="R17194" t="str">
            <v>BKKS030393</v>
          </cell>
          <cell r="AB17194" t="str">
            <v>AMC visit done</v>
          </cell>
        </row>
        <row r="17195">
          <cell r="A17195">
            <v>44768.275497685201</v>
          </cell>
          <cell r="B17195">
            <v>7826</v>
          </cell>
          <cell r="F17195" t="str">
            <v>CC-00665077</v>
          </cell>
          <cell r="J17195" t="str">
            <v>Schedule Service - AMC</v>
          </cell>
          <cell r="R17195" t="str">
            <v>BSGC376585</v>
          </cell>
          <cell r="AB17195" t="str">
            <v>AMC Visit done</v>
          </cell>
        </row>
        <row r="17196">
          <cell r="A17196">
            <v>44767.560624999998</v>
          </cell>
          <cell r="B17196">
            <v>487</v>
          </cell>
          <cell r="F17196" t="str">
            <v>CC-00664438</v>
          </cell>
          <cell r="J17196" t="str">
            <v>Complaint - Running With Problem</v>
          </cell>
          <cell r="R17196" t="str">
            <v>BVLD163040</v>
          </cell>
          <cell r="AB17196" t="str">
            <v>Change solenoid valve under FOC basis</v>
          </cell>
        </row>
        <row r="17197">
          <cell r="A17197">
            <v>44767.558634259301</v>
          </cell>
          <cell r="B17197">
            <v>18931</v>
          </cell>
          <cell r="F17197" t="str">
            <v>CC-00664432</v>
          </cell>
          <cell r="J17197" t="str">
            <v>Complaint - Running With Problem</v>
          </cell>
          <cell r="R17197" t="str">
            <v>BRIC374329</v>
          </cell>
          <cell r="AB17197" t="str">
            <v>Today we attend the customer site for complain belt broken so we change belt than we found service time almost done so we change 1air filter 2 oil filter now machine running ok</v>
          </cell>
        </row>
        <row r="17198">
          <cell r="A17198">
            <v>44767.346793981502</v>
          </cell>
          <cell r="B17198">
            <v>16076</v>
          </cell>
          <cell r="F17198" t="str">
            <v>CC-00664076</v>
          </cell>
          <cell r="J17198" t="str">
            <v>Schedule Service - AMC</v>
          </cell>
          <cell r="R17198" t="str">
            <v>ONIC370102</v>
          </cell>
          <cell r="AB17198" t="str">
            <v>AMC visit done</v>
          </cell>
        </row>
        <row r="17199">
          <cell r="A17199">
            <v>44767.346655092602</v>
          </cell>
          <cell r="B17199">
            <v>30416</v>
          </cell>
          <cell r="F17199" t="str">
            <v>CC-00664075</v>
          </cell>
          <cell r="J17199" t="str">
            <v>Schedule Service - AMC</v>
          </cell>
          <cell r="R17199" t="str">
            <v>GOGC370754</v>
          </cell>
          <cell r="AB17199" t="str">
            <v>AMC visit done</v>
          </cell>
        </row>
        <row r="17200">
          <cell r="A17200">
            <v>44767.3464930556</v>
          </cell>
          <cell r="B17200">
            <v>23493</v>
          </cell>
          <cell r="F17200" t="str">
            <v>CC-00664074</v>
          </cell>
          <cell r="J17200" t="str">
            <v>Schedule Service - AMC</v>
          </cell>
          <cell r="R17200" t="str">
            <v>BJHET10090</v>
          </cell>
          <cell r="AB17200" t="str">
            <v>AMC visit done</v>
          </cell>
        </row>
        <row r="17201">
          <cell r="A17201">
            <v>44767.346331018503</v>
          </cell>
          <cell r="B17201">
            <v>24463</v>
          </cell>
          <cell r="F17201" t="str">
            <v>CC-00664073</v>
          </cell>
          <cell r="J17201" t="str">
            <v>Schedule Service - AMC</v>
          </cell>
          <cell r="R17201" t="str">
            <v>BQBS033819</v>
          </cell>
          <cell r="AB17201" t="str">
            <v>AMC visit done</v>
          </cell>
        </row>
        <row r="17202">
          <cell r="A17202">
            <v>44767.275914351798</v>
          </cell>
          <cell r="B17202">
            <v>40528</v>
          </cell>
          <cell r="F17202" t="str">
            <v>CC-00663846</v>
          </cell>
          <cell r="J17202" t="str">
            <v>Schedule Service - AMC</v>
          </cell>
          <cell r="R17202" t="str">
            <v>BKAS030685</v>
          </cell>
          <cell r="AB17202" t="str">
            <v>AMC Visit already done on 14-07-2022 vide call tracking No. CC-00655484</v>
          </cell>
        </row>
        <row r="17203">
          <cell r="A17203">
            <v>44765.747048611098</v>
          </cell>
          <cell r="B17203">
            <v>36613</v>
          </cell>
          <cell r="F17203" t="str">
            <v>CC-00663571</v>
          </cell>
          <cell r="J17203" t="str">
            <v>Complaint - Running With Problem</v>
          </cell>
          <cell r="R17203" t="str">
            <v>GNFS040092</v>
          </cell>
          <cell r="AB17203" t="str">
            <v>We visited site and change air filter, oil filter,seperator,oil,mpv,safety valve,moisture seperator ander also fitted repair airend .after than start for check unit running well.</v>
          </cell>
        </row>
        <row r="17204">
          <cell r="A17204">
            <v>44765.7195601852</v>
          </cell>
          <cell r="B17204">
            <v>0</v>
          </cell>
          <cell r="F17204" t="str">
            <v>CC-00663526</v>
          </cell>
          <cell r="J17204" t="str">
            <v>Complaint - Running With Problem</v>
          </cell>
          <cell r="R17204" t="str">
            <v>SN21T003351</v>
          </cell>
          <cell r="AB17204" t="str">
            <v>Visit the site and change temperature controller because of temperature controller faulty after then given 220v power supply and start for check unit running ok. Temperature controller change under FOC</v>
          </cell>
        </row>
        <row r="17205">
          <cell r="A17205">
            <v>44765.5073611111</v>
          </cell>
          <cell r="B17205">
            <v>2303</v>
          </cell>
          <cell r="F17205" t="str">
            <v>CC-00663054</v>
          </cell>
          <cell r="J17205" t="str">
            <v>General Service</v>
          </cell>
          <cell r="R17205" t="str">
            <v>BSGL152296</v>
          </cell>
          <cell r="AB17205"/>
        </row>
        <row r="17206">
          <cell r="A17206">
            <v>44765.501550925903</v>
          </cell>
          <cell r="B17206">
            <v>471</v>
          </cell>
          <cell r="F17206" t="str">
            <v>CC-00663041</v>
          </cell>
          <cell r="J17206" t="str">
            <v>General Service</v>
          </cell>
          <cell r="R17206" t="str">
            <v>BSBD120630</v>
          </cell>
          <cell r="AB17206"/>
        </row>
        <row r="17207">
          <cell r="A17207">
            <v>44765.496874999997</v>
          </cell>
          <cell r="B17207">
            <v>493</v>
          </cell>
          <cell r="F17207" t="str">
            <v>CC-00663026</v>
          </cell>
          <cell r="J17207" t="str">
            <v>General Service</v>
          </cell>
          <cell r="R17207" t="str">
            <v>BSHD120740</v>
          </cell>
          <cell r="AB17207"/>
        </row>
        <row r="17208">
          <cell r="A17208">
            <v>44765.492407407401</v>
          </cell>
          <cell r="B17208">
            <v>507</v>
          </cell>
          <cell r="F17208" t="str">
            <v>CC-00663015</v>
          </cell>
          <cell r="J17208" t="str">
            <v>General Service</v>
          </cell>
          <cell r="R17208" t="str">
            <v>BSHD120741</v>
          </cell>
          <cell r="AB17208"/>
        </row>
        <row r="17209">
          <cell r="A17209">
            <v>44765.481111111098</v>
          </cell>
          <cell r="B17209">
            <v>531</v>
          </cell>
          <cell r="F17209" t="str">
            <v>CC-00662989</v>
          </cell>
          <cell r="J17209" t="str">
            <v>General Service</v>
          </cell>
          <cell r="R17209" t="str">
            <v>BSHD120739</v>
          </cell>
          <cell r="AB17209"/>
        </row>
        <row r="17210">
          <cell r="A17210">
            <v>44764.701608796298</v>
          </cell>
          <cell r="B17210">
            <v>13</v>
          </cell>
          <cell r="F17210" t="str">
            <v>CC-00662500</v>
          </cell>
          <cell r="J17210" t="str">
            <v>General Service</v>
          </cell>
          <cell r="R17210" t="str">
            <v>BVJS036816</v>
          </cell>
          <cell r="AB17210" t="str">
            <v>Attend the site for general service check and found all parameters working okay check and clean air filter found ok check oil lavel found ok after all checking start the unit found running satisfactory with all parameter okay.</v>
          </cell>
        </row>
        <row r="17211">
          <cell r="A17211">
            <v>44764.499479166698</v>
          </cell>
          <cell r="B17211">
            <v>1980</v>
          </cell>
          <cell r="F17211" t="str">
            <v>CC-00662112</v>
          </cell>
          <cell r="J17211" t="str">
            <v>Schedule Service</v>
          </cell>
          <cell r="R17211" t="str">
            <v>BUCD162696</v>
          </cell>
          <cell r="AB17211" t="str">
            <v>Change Air filter, oil filter &amp; oil also change engine side air filter</v>
          </cell>
        </row>
        <row r="17212">
          <cell r="A17212">
            <v>44764.472083333298</v>
          </cell>
          <cell r="B17212">
            <v>3129</v>
          </cell>
          <cell r="F17212" t="str">
            <v>CC-00662050</v>
          </cell>
          <cell r="J17212" t="str">
            <v>General Service</v>
          </cell>
          <cell r="R17212" t="str">
            <v>BSGL152297</v>
          </cell>
          <cell r="AB17212"/>
        </row>
        <row r="17213">
          <cell r="A17213">
            <v>44764.465196759302</v>
          </cell>
          <cell r="B17213">
            <v>3570</v>
          </cell>
          <cell r="F17213" t="str">
            <v>CC-00662025</v>
          </cell>
          <cell r="J17213" t="str">
            <v>General Service</v>
          </cell>
          <cell r="R17213" t="str">
            <v>BRJD160577</v>
          </cell>
          <cell r="AB17213"/>
        </row>
        <row r="17214">
          <cell r="A17214">
            <v>44764.460509259297</v>
          </cell>
          <cell r="B17214">
            <v>5873</v>
          </cell>
          <cell r="F17214" t="str">
            <v>CC-00662009</v>
          </cell>
          <cell r="J17214" t="str">
            <v>General Service</v>
          </cell>
          <cell r="R17214" t="str">
            <v>RJD230103</v>
          </cell>
          <cell r="AB17214"/>
        </row>
        <row r="17215">
          <cell r="A17215">
            <v>44764.446111111101</v>
          </cell>
          <cell r="B17215">
            <v>4944</v>
          </cell>
          <cell r="F17215" t="str">
            <v>CC-00661992</v>
          </cell>
          <cell r="J17215" t="str">
            <v>General Service</v>
          </cell>
          <cell r="R17215" t="str">
            <v>GPBD160097</v>
          </cell>
          <cell r="AB17215"/>
        </row>
        <row r="17216">
          <cell r="A17216">
            <v>44764.440486111103</v>
          </cell>
          <cell r="B17216">
            <v>2629</v>
          </cell>
          <cell r="F17216" t="str">
            <v>CC-00661986</v>
          </cell>
          <cell r="J17216" t="str">
            <v>General Service</v>
          </cell>
          <cell r="R17216" t="str">
            <v>BSID161961</v>
          </cell>
          <cell r="AB17216"/>
        </row>
        <row r="17217">
          <cell r="A17217">
            <v>44764.291898148098</v>
          </cell>
          <cell r="B17217">
            <v>80</v>
          </cell>
          <cell r="F17217" t="str">
            <v>CC-00661853</v>
          </cell>
          <cell r="J17217" t="str">
            <v>General Service</v>
          </cell>
          <cell r="R17217" t="str">
            <v>BUDS034763</v>
          </cell>
          <cell r="AB17217" t="str">
            <v>Attend the site for general service check and found all parameters working okay check and clean air filter found ok check oil lavel found ok after all checking start the unit found running satisfactory with all parameter okay.</v>
          </cell>
        </row>
        <row r="17218">
          <cell r="A17218">
            <v>44763.654791666697</v>
          </cell>
          <cell r="B17218">
            <v>2005</v>
          </cell>
          <cell r="F17218" t="str">
            <v>CC-00661392</v>
          </cell>
          <cell r="J17218" t="str">
            <v>Schedule Service</v>
          </cell>
          <cell r="R17218" t="str">
            <v>BSEC376140</v>
          </cell>
          <cell r="AB17218" t="str">
            <v>Change Air filter, oil filter, separator and oil</v>
          </cell>
        </row>
        <row r="17219">
          <cell r="A17219">
            <v>44763.611006944397</v>
          </cell>
          <cell r="B17219">
            <v>3521</v>
          </cell>
          <cell r="F17219" t="str">
            <v>CC-00661275</v>
          </cell>
          <cell r="J17219" t="str">
            <v>Complaint - Running With Problem</v>
          </cell>
          <cell r="R17219" t="str">
            <v>BSKD161462</v>
          </cell>
          <cell r="AB17219" t="str">
            <v>Attend the site for oil leakage issue so start the unit and check the leakage area physically found oil leakage from pipe OF to OSV. near main oil filter area, so open the pipe and check the leakage area found very fine hair crack near welded portion which was not shown visually, after then customer decided to reweld the same pipe, so cutomer welded the same pipe in local market, after welding done refitted the same pipe and start the unit now external leakages not found and unit is running in satisfactory condition.</v>
          </cell>
        </row>
        <row r="17220">
          <cell r="A17220">
            <v>44763.608645833301</v>
          </cell>
          <cell r="B17220">
            <v>1682</v>
          </cell>
          <cell r="F17220" t="str">
            <v>CC-00661264</v>
          </cell>
          <cell r="J17220" t="str">
            <v>Complaint - Running With Problem</v>
          </cell>
          <cell r="R17220" t="str">
            <v>BUID162912</v>
          </cell>
          <cell r="AB17220"/>
        </row>
        <row r="17221">
          <cell r="A17221">
            <v>44763.534594907404</v>
          </cell>
          <cell r="B17221">
            <v>420</v>
          </cell>
          <cell r="F17221" t="str">
            <v>CC-00661121</v>
          </cell>
          <cell r="J17221" t="str">
            <v>General Service</v>
          </cell>
          <cell r="R17221" t="str">
            <v>BUES035120</v>
          </cell>
          <cell r="AB17221" t="str">
            <v>Attend the site for courtesy visit so check oil level found ok, check air filter found ok and check temperature found ok so unit running in good condition.</v>
          </cell>
        </row>
        <row r="17222">
          <cell r="A17222">
            <v>44763.521527777797</v>
          </cell>
          <cell r="B17222">
            <v>2163</v>
          </cell>
          <cell r="F17222" t="str">
            <v>CC-00661084</v>
          </cell>
          <cell r="J17222" t="str">
            <v>General Service</v>
          </cell>
          <cell r="R17222" t="str">
            <v>BSCL152143</v>
          </cell>
          <cell r="AB17222"/>
        </row>
        <row r="17223">
          <cell r="A17223">
            <v>44763.509780092601</v>
          </cell>
          <cell r="B17223">
            <v>3305</v>
          </cell>
          <cell r="F17223" t="str">
            <v>CC-00661043</v>
          </cell>
          <cell r="J17223" t="str">
            <v>General Service</v>
          </cell>
          <cell r="R17223" t="str">
            <v>BQDD160156</v>
          </cell>
          <cell r="AB17223"/>
        </row>
        <row r="17224">
          <cell r="A17224">
            <v>44763.500509259298</v>
          </cell>
          <cell r="B17224">
            <v>4866</v>
          </cell>
          <cell r="F17224" t="str">
            <v>CC-00661018</v>
          </cell>
          <cell r="J17224" t="str">
            <v>General Service</v>
          </cell>
          <cell r="R17224" t="str">
            <v>BNID160316</v>
          </cell>
          <cell r="AB17224"/>
        </row>
        <row r="17225">
          <cell r="A17225">
            <v>44763.4770601852</v>
          </cell>
          <cell r="B17225">
            <v>1878</v>
          </cell>
          <cell r="F17225" t="str">
            <v>CC-00660965</v>
          </cell>
          <cell r="J17225" t="str">
            <v>General Service</v>
          </cell>
          <cell r="R17225" t="str">
            <v>BRHD161303</v>
          </cell>
          <cell r="AB17225"/>
        </row>
        <row r="17226">
          <cell r="A17226">
            <v>44763.453703703701</v>
          </cell>
          <cell r="B17226">
            <v>1639</v>
          </cell>
          <cell r="F17226" t="str">
            <v>CC-00660913</v>
          </cell>
          <cell r="J17226" t="str">
            <v>Schedule Service</v>
          </cell>
          <cell r="R17226" t="str">
            <v>BSFD161799</v>
          </cell>
          <cell r="AB17226" t="str">
            <v>Attend the site for schedule service so following parts are replaced, replace oil 38 litres, and replace oil filter 2nos. Replace one 4pin relay for starting  issue. Clean compressor side actuator assembly and refitted the same, clean pressure regulator assembly and refitted the same. After all work done start the unit found unit is running ok condition.</v>
          </cell>
        </row>
        <row r="17227">
          <cell r="A17227">
            <v>44763.447962963</v>
          </cell>
          <cell r="B17227">
            <v>3083</v>
          </cell>
          <cell r="F17227" t="str">
            <v>CC-00660895</v>
          </cell>
          <cell r="J17227" t="str">
            <v>Schedule Service</v>
          </cell>
          <cell r="R17227" t="str">
            <v>BVJS047894</v>
          </cell>
          <cell r="AB17227" t="str">
            <v>Change Air filter, oil filter and oil</v>
          </cell>
        </row>
        <row r="17228">
          <cell r="A17228">
            <v>44763.446539351899</v>
          </cell>
          <cell r="B17228">
            <v>1</v>
          </cell>
          <cell r="F17228" t="str">
            <v>CC-00660891</v>
          </cell>
          <cell r="J17228" t="str">
            <v>Commissioning</v>
          </cell>
          <cell r="R17228" t="str">
            <v>BUIC373911</v>
          </cell>
          <cell r="AB17228" t="str">
            <v>Commissioning done on dated 21-07-2022</v>
          </cell>
        </row>
        <row r="17229">
          <cell r="A17229">
            <v>44763.430034722202</v>
          </cell>
          <cell r="B17229">
            <v>452</v>
          </cell>
          <cell r="F17229" t="str">
            <v>CC-00660859</v>
          </cell>
          <cell r="J17229" t="str">
            <v>General Service</v>
          </cell>
          <cell r="R17229" t="str">
            <v>BUES034992</v>
          </cell>
          <cell r="AB17229" t="str">
            <v>Attend the site for courtesy visit so check oil level found ok, check air filter found ok and check temperature found ok, check auto drain valve not working for instruments air compressor. Advice customer to arrange ADV kit.</v>
          </cell>
        </row>
        <row r="17230">
          <cell r="A17230">
            <v>44763.428344907399</v>
          </cell>
          <cell r="B17230">
            <v>9</v>
          </cell>
          <cell r="F17230" t="str">
            <v>CC-00660855</v>
          </cell>
          <cell r="J17230" t="str">
            <v>General Service</v>
          </cell>
          <cell r="R17230" t="str">
            <v>BUBF111245</v>
          </cell>
          <cell r="AB17230" t="str">
            <v>Attend the site for courtesy visit so check oil level found ok, check air filter found ok and check temperature found ok so unit running in good condition.</v>
          </cell>
        </row>
        <row r="17231">
          <cell r="A17231">
            <v>44763.425856481503</v>
          </cell>
          <cell r="B17231">
            <v>486</v>
          </cell>
          <cell r="F17231" t="str">
            <v>CC-00660852</v>
          </cell>
          <cell r="J17231" t="str">
            <v>General Service</v>
          </cell>
          <cell r="R17231" t="str">
            <v>BUAF111226</v>
          </cell>
          <cell r="AB17231" t="str">
            <v>Attend the site for courtesy visit so check oil level found ok, check air filter found ok and check temperature found ok so unit running in good condition.</v>
          </cell>
        </row>
        <row r="17232">
          <cell r="A17232">
            <v>44762.230381944399</v>
          </cell>
          <cell r="B17232">
            <v>5001</v>
          </cell>
          <cell r="F17232" t="str">
            <v>CC-00659720</v>
          </cell>
          <cell r="J17232" t="str">
            <v>Schedule Service</v>
          </cell>
          <cell r="R17232" t="str">
            <v>BTGD162289</v>
          </cell>
          <cell r="AB17232" t="str">
            <v>Change Air filter, oil filter &amp; oil also change engine side air filter</v>
          </cell>
        </row>
        <row r="17233">
          <cell r="A17233">
            <v>44761.753726851799</v>
          </cell>
          <cell r="B17233">
            <v>0</v>
          </cell>
          <cell r="F17233" t="str">
            <v>CC-00659597</v>
          </cell>
          <cell r="J17233" t="str">
            <v>Commissioning</v>
          </cell>
          <cell r="R17233" t="str">
            <v>CVCE211949</v>
          </cell>
          <cell r="AB17233" t="str">
            <v>Commissioning done</v>
          </cell>
        </row>
        <row r="17234">
          <cell r="A17234">
            <v>44761.749872685199</v>
          </cell>
          <cell r="B17234">
            <v>3433</v>
          </cell>
          <cell r="F17234" t="str">
            <v>CC-00659595</v>
          </cell>
          <cell r="J17234" t="str">
            <v>Complaint - Running With Problem</v>
          </cell>
          <cell r="R17234" t="str">
            <v>BSGD161864</v>
          </cell>
          <cell r="AB17234" t="str">
            <v>We have checked unit found abnormal sound and oil in metal partical also dusty we checked spm found flowing data.male inlet in load- dbi 23, dbm 50, dbc 25. Male outlet - dbi 23, dbm 42, dbc 20. Female outlet- dbi 20, dbm 6o, dbc 29. Female inlet dbi 19 dbm 42, dbc 20</v>
          </cell>
        </row>
        <row r="17235">
          <cell r="A17235">
            <v>44761.480416666702</v>
          </cell>
          <cell r="B17235">
            <v>4420</v>
          </cell>
          <cell r="F17235" t="str">
            <v>CC-00659095</v>
          </cell>
          <cell r="J17235" t="str">
            <v>General Service</v>
          </cell>
          <cell r="R17235" t="str">
            <v>BOJD160012</v>
          </cell>
          <cell r="AB17235"/>
        </row>
        <row r="17236">
          <cell r="A17236">
            <v>44761.470393518503</v>
          </cell>
          <cell r="B17236">
            <v>5676</v>
          </cell>
          <cell r="F17236" t="str">
            <v>CC-00659075</v>
          </cell>
          <cell r="J17236" t="str">
            <v>General Service</v>
          </cell>
          <cell r="R17236" t="str">
            <v>BPED160082</v>
          </cell>
          <cell r="AB17236"/>
        </row>
        <row r="17237">
          <cell r="A17237">
            <v>44761.465474536999</v>
          </cell>
          <cell r="B17237">
            <v>2150</v>
          </cell>
          <cell r="F17237" t="str">
            <v>CC-00659063</v>
          </cell>
          <cell r="J17237" t="str">
            <v>General Service</v>
          </cell>
          <cell r="R17237" t="str">
            <v>BRHD161314</v>
          </cell>
          <cell r="AB17237"/>
        </row>
        <row r="17238">
          <cell r="A17238">
            <v>44761.461689814802</v>
          </cell>
          <cell r="B17238">
            <v>24143</v>
          </cell>
          <cell r="F17238" t="str">
            <v>CC-00659055</v>
          </cell>
          <cell r="J17238" t="str">
            <v>Complaint - Running With Problem</v>
          </cell>
          <cell r="R17238" t="str">
            <v>BOCS040147</v>
          </cell>
          <cell r="AB17238" t="str">
            <v>We visited site check and found oil leakage from shaft seal and pipe coupling so we change shaft seal and pipe coupling and we also change air filter ,oil filter after than start for check unit running well.</v>
          </cell>
        </row>
        <row r="17239">
          <cell r="A17239">
            <v>44761.460902777799</v>
          </cell>
          <cell r="B17239">
            <v>3190</v>
          </cell>
          <cell r="F17239" t="str">
            <v>CC-00659053</v>
          </cell>
          <cell r="J17239" t="str">
            <v>General Service</v>
          </cell>
          <cell r="R17239" t="str">
            <v>BQHD160361</v>
          </cell>
          <cell r="AB17239"/>
        </row>
        <row r="17240">
          <cell r="A17240">
            <v>44761.454884259299</v>
          </cell>
          <cell r="B17240">
            <v>4474</v>
          </cell>
          <cell r="F17240" t="str">
            <v>CC-00659040</v>
          </cell>
          <cell r="J17240" t="str">
            <v>General Service</v>
          </cell>
          <cell r="R17240" t="str">
            <v>BPKD200020</v>
          </cell>
          <cell r="AB17240"/>
        </row>
        <row r="17241">
          <cell r="A17241">
            <v>44760.799722222197</v>
          </cell>
          <cell r="B17241">
            <v>459</v>
          </cell>
          <cell r="F17241" t="str">
            <v>CC-00658680</v>
          </cell>
          <cell r="J17241" t="str">
            <v>Complaint - Breakdown</v>
          </cell>
          <cell r="R17241" t="str">
            <v>BVKS048013</v>
          </cell>
          <cell r="AB17241" t="str">
            <v>Today we attend the customer site for complain incoming wire burned so we check and found that incoming wire burned form mccb so we check incoming line voltage 434.436.438 than check ampr in load ryb 66.68.77 and unload 56.58.63 and incoming wire is 35 sq mm of copper from panel to compressor and after panel to pole wire is 50 sq mm of aluminium now machine running ok so we advised customer maximize the size of cable</v>
          </cell>
        </row>
        <row r="17242">
          <cell r="A17242">
            <v>44760.766064814801</v>
          </cell>
          <cell r="B17242">
            <v>0</v>
          </cell>
          <cell r="F17242" t="str">
            <v>CC-00658664</v>
          </cell>
          <cell r="J17242" t="str">
            <v>Complaint - Breakdown</v>
          </cell>
          <cell r="R17242" t="str">
            <v>DRDL151128</v>
          </cell>
          <cell r="AB17242" t="str">
            <v>We call to provided mobile number for visit confirmation but provided mobile number is temporally out of service, so unable to contact with customer 19-07-2022
we talked to customer regarding visit confirmation and due to unit is out of warranty we asking him for service charge but customer not ready to pay any charges and they replied that charges are very high and not ready to pay. 22-07-2022
e talked to customer regarding visit confirmation and due to unit is out of warranty we asking him for service charge but customer not ready to pay any charges and they replied that charges are very high and not ready to pay. 23-07-2022
We talked to customer regarding visit confirmation and due to unit is out of warranty we asking him for service charge but customer not ready to pay any charges and they replied that charges are very high and not ready to pay. 30-07-2022.....Customer not responding advice dealer to close the call through closer....Pramod-02/08/2022
Service quote shared with customer for repair but customer didn't want to repair from us they complete the job from local market 03-08-2022</v>
          </cell>
        </row>
        <row r="17243">
          <cell r="A17243">
            <v>44760.709571759297</v>
          </cell>
          <cell r="B17243">
            <v>2267</v>
          </cell>
          <cell r="F17243" t="str">
            <v>CC-00658594</v>
          </cell>
          <cell r="J17243" t="str">
            <v>Complaint - Running With Problem</v>
          </cell>
          <cell r="R17243" t="str">
            <v>BUFD162814</v>
          </cell>
          <cell r="AB17243" t="str">
            <v>We cleaned pressures regulator and moisture filter and set line pressure</v>
          </cell>
        </row>
        <row r="17244">
          <cell r="A17244">
            <v>44760.691215277802</v>
          </cell>
          <cell r="B17244">
            <v>1810</v>
          </cell>
          <cell r="F17244" t="str">
            <v>CC-00658538</v>
          </cell>
          <cell r="J17244" t="str">
            <v>Schedule Service</v>
          </cell>
          <cell r="R17244" t="str">
            <v>BSDD120664</v>
          </cell>
          <cell r="AB17244" t="str">
            <v>Chenge air filter, oil filter,Elgi air lube plus 20 letter,and oil separator</v>
          </cell>
        </row>
        <row r="17245">
          <cell r="A17245">
            <v>44760.607523148101</v>
          </cell>
          <cell r="B17245">
            <v>5198</v>
          </cell>
          <cell r="F17245" t="str">
            <v>CC-00658372</v>
          </cell>
          <cell r="J17245" t="str">
            <v>Complaint - Running With Problem</v>
          </cell>
          <cell r="R17245" t="str">
            <v>BTKD162112</v>
          </cell>
          <cell r="AB17245" t="str">
            <v>Attend the site for complaint so start the unit and found pressure not built up so clean the actuator for both compressor and engine side and clean pressure regulator kit after that found unit running ok.</v>
          </cell>
        </row>
        <row r="17246">
          <cell r="A17246">
            <v>44760.546435185199</v>
          </cell>
          <cell r="B17246">
            <v>4830</v>
          </cell>
          <cell r="F17246" t="str">
            <v>CC-00658249</v>
          </cell>
          <cell r="J17246" t="str">
            <v>Schedule Service</v>
          </cell>
          <cell r="R17246" t="str">
            <v>BTCD162149</v>
          </cell>
          <cell r="AB17246" t="str">
            <v>Change air filter, oil filter, separator, BDV Kit, MPV Kit, Pressure regulator kit, actuator kit and oil also change engine side air filter.</v>
          </cell>
        </row>
        <row r="17247">
          <cell r="A17247">
            <v>44760.544618055603</v>
          </cell>
          <cell r="B17247"/>
          <cell r="F17247" t="str">
            <v>CC-00658245</v>
          </cell>
          <cell r="J17247" t="str">
            <v>Schedule Service</v>
          </cell>
          <cell r="R17247" t="str">
            <v>BTKD162112</v>
          </cell>
          <cell r="AB17247" t="str">
            <v>Unit tripping</v>
          </cell>
        </row>
        <row r="17248">
          <cell r="A17248">
            <v>44760.520671296297</v>
          </cell>
          <cell r="B17248">
            <v>630</v>
          </cell>
          <cell r="F17248" t="str">
            <v>CC-00658188</v>
          </cell>
          <cell r="J17248" t="str">
            <v>General Service</v>
          </cell>
          <cell r="R17248" t="str">
            <v>BSCD120656</v>
          </cell>
          <cell r="AB17248"/>
        </row>
        <row r="17249">
          <cell r="A17249">
            <v>44760.5129282407</v>
          </cell>
          <cell r="B17249">
            <v>3420</v>
          </cell>
          <cell r="F17249" t="str">
            <v>CC-00658162</v>
          </cell>
          <cell r="J17249" t="str">
            <v>General Service</v>
          </cell>
          <cell r="R17249" t="str">
            <v>BRED161131</v>
          </cell>
          <cell r="AB17249"/>
        </row>
        <row r="17250">
          <cell r="A17250">
            <v>44760.481712963003</v>
          </cell>
          <cell r="B17250">
            <v>1800</v>
          </cell>
          <cell r="F17250" t="str">
            <v>CC-00658078</v>
          </cell>
          <cell r="J17250" t="str">
            <v>General Service</v>
          </cell>
          <cell r="R17250" t="str">
            <v>BSDD120664</v>
          </cell>
          <cell r="AB17250" t="str">
            <v>General visit done for HMR collection</v>
          </cell>
        </row>
        <row r="17251">
          <cell r="A17251">
            <v>44760.474849537</v>
          </cell>
          <cell r="B17251">
            <v>32897</v>
          </cell>
          <cell r="F17251" t="str">
            <v>CC-00658061</v>
          </cell>
          <cell r="J17251" t="str">
            <v>Schedule Service</v>
          </cell>
          <cell r="R17251" t="str">
            <v>BLFS031469</v>
          </cell>
          <cell r="AB17251" t="str">
            <v>Change Air filter, oil filter, separator and oil also greasing done</v>
          </cell>
        </row>
        <row r="17252">
          <cell r="A17252">
            <v>44758.687488425901</v>
          </cell>
          <cell r="B17252">
            <v>16522</v>
          </cell>
          <cell r="F17252" t="str">
            <v>CC-00657243</v>
          </cell>
          <cell r="J17252" t="str">
            <v>Complaint - Running With Problem</v>
          </cell>
          <cell r="R17252" t="str">
            <v>BRCC373040</v>
          </cell>
          <cell r="AB17252" t="str">
            <v>Today we attend the customer site for complain oil leakage so we check and found that oil leakage from shaft seal so we replaced parts:1 shaft seal 2 sleeve 3 oil now machine running ok and no oil leakage</v>
          </cell>
        </row>
        <row r="17253">
          <cell r="A17253">
            <v>44758.518113425896</v>
          </cell>
          <cell r="B17253">
            <v>21707</v>
          </cell>
          <cell r="F17253" t="str">
            <v>CC-00656928</v>
          </cell>
          <cell r="J17253" t="str">
            <v>General Service</v>
          </cell>
          <cell r="R17253" t="str">
            <v>BIFS040367</v>
          </cell>
          <cell r="AB17253" t="str">
            <v>We visited site check and found unit working good.and we change motor fan.</v>
          </cell>
        </row>
        <row r="17254">
          <cell r="A17254">
            <v>44758.452511574098</v>
          </cell>
          <cell r="B17254">
            <v>957</v>
          </cell>
          <cell r="F17254" t="str">
            <v>CC-00656800</v>
          </cell>
          <cell r="J17254" t="str">
            <v>Complaint - Running With Problem</v>
          </cell>
          <cell r="R17254" t="str">
            <v>BUID162953</v>
          </cell>
          <cell r="AB17254" t="str">
            <v>OSV PIPE CHANGE UNDER FOC BUT COUSTOMER WANTS TO OBSERVE PORFORMENCE OF MACHINE FOR SOME DAY 16-07-2022</v>
          </cell>
        </row>
        <row r="17255">
          <cell r="A17255">
            <v>44758.448541666701</v>
          </cell>
          <cell r="B17255">
            <v>50877</v>
          </cell>
          <cell r="F17255" t="str">
            <v>CC-00656793</v>
          </cell>
          <cell r="J17255" t="str">
            <v>Complaint - Running With Problem</v>
          </cell>
          <cell r="R17255" t="str">
            <v>BMBL160078</v>
          </cell>
          <cell r="AB17255" t="str">
            <v>We visited site check and found in unit oil solidification so we clean separator tank,airend,cooler and all oil circulation line after than chane air filter,oil filter,separator,oil than start for doing check unit running well.</v>
          </cell>
        </row>
        <row r="17256">
          <cell r="A17256">
            <v>44758.444317129601</v>
          </cell>
          <cell r="B17256">
            <v>1146</v>
          </cell>
          <cell r="F17256" t="str">
            <v>CC-00656781</v>
          </cell>
          <cell r="J17256" t="str">
            <v>Schedule Service</v>
          </cell>
          <cell r="R17256" t="str">
            <v>BUJD162460</v>
          </cell>
          <cell r="AB17256" t="str">
            <v>Attend the site for schedule service so drain oil from tank and oil cooler, over all drain oil 37 litres with two dead crank, after then replace oil filter 90 lpm 2pcs, replace air filter 2nos., plugged in all drain plugs and fill oil in separator tank up to full guage level and start the unit for some time after then again fill oil in tank up to half guage level. Over all topped up oil in tank 38 litres. After schedule service done start the unit and checked on load condition found unit is running in proper condition with all parameters under limit.</v>
          </cell>
        </row>
        <row r="17257">
          <cell r="A17257">
            <v>44757.540474537003</v>
          </cell>
          <cell r="B17257">
            <v>4603</v>
          </cell>
          <cell r="F17257" t="str">
            <v>CC-00656112</v>
          </cell>
          <cell r="J17257" t="str">
            <v>Schedule Service</v>
          </cell>
          <cell r="R17257" t="str">
            <v>BTED162217</v>
          </cell>
          <cell r="AB17257" t="str">
            <v>Opening the separator filter separator tank found rusted condition so open oil cooler and pipelines, clean separator tank , clean oil cooler, clean pipelines, after then fitted all accessories, engine side actuator kit replaced, pressure regulator kit replaced, compressor side actuator clean and refitted the same, fitted new separator filter, fitted new oil filter, replace air filter engine and compressor side, fill new oil in tank 42 litres, start the unit and set the air pressure to 210 psi at 1300 rpm after all work done run the unit on load condition found unit is running in ok condition with all parameters under limit.</v>
          </cell>
        </row>
        <row r="17258">
          <cell r="A17258">
            <v>44757.491099537001</v>
          </cell>
          <cell r="B17258">
            <v>14529</v>
          </cell>
          <cell r="F17258" t="str">
            <v>CC-00655987</v>
          </cell>
          <cell r="J17258" t="str">
            <v>Schedule Service</v>
          </cell>
          <cell r="R17258" t="str">
            <v>BSDS043254</v>
          </cell>
          <cell r="AB17258" t="str">
            <v>Change Air filter and oil filter</v>
          </cell>
        </row>
        <row r="17259">
          <cell r="A17259">
            <v>44757.464768518497</v>
          </cell>
          <cell r="B17259">
            <v>6247</v>
          </cell>
          <cell r="F17259" t="str">
            <v>CC-00655924</v>
          </cell>
          <cell r="J17259" t="str">
            <v>Complaint - Running With Problem</v>
          </cell>
          <cell r="R17259" t="str">
            <v>BSCD161691</v>
          </cell>
          <cell r="AB17259" t="str">
            <v>oil leakage issue, engineer on site, today we will close the call.</v>
          </cell>
        </row>
        <row r="17260">
          <cell r="A17260">
            <v>44756.737060185202</v>
          </cell>
          <cell r="B17260">
            <v>1050</v>
          </cell>
          <cell r="F17260" t="str">
            <v>CC-00655529</v>
          </cell>
          <cell r="J17260" t="str">
            <v>General Service</v>
          </cell>
          <cell r="R17260" t="str">
            <v>BUDD162713</v>
          </cell>
          <cell r="AB17260" t="str">
            <v>Sales call carried out for HMR collection</v>
          </cell>
        </row>
        <row r="17261">
          <cell r="A17261">
            <v>44756.708229166703</v>
          </cell>
          <cell r="B17261">
            <v>40508</v>
          </cell>
          <cell r="F17261" t="str">
            <v>CC-00655484</v>
          </cell>
          <cell r="J17261" t="str">
            <v>Schedule Service</v>
          </cell>
          <cell r="R17261" t="str">
            <v>BKAS030685</v>
          </cell>
          <cell r="AB17261" t="str">
            <v>Change parts air filter, oil filter, intake valve, bdv 5solonid valve &amp; mpv</v>
          </cell>
        </row>
        <row r="17262">
          <cell r="A17262">
            <v>44756.691250000003</v>
          </cell>
          <cell r="B17262"/>
          <cell r="F17262" t="str">
            <v>CC-00655456</v>
          </cell>
          <cell r="J17262" t="str">
            <v>Complaint - Running With Problem</v>
          </cell>
          <cell r="R17262"/>
          <cell r="AB17262" t="str">
            <v>Talked to customer regarding complaint and as per customer machine is out of warranty so we share Service quotation with customer waiting for approval 15-07-2022</v>
          </cell>
        </row>
        <row r="17263">
          <cell r="A17263">
            <v>44756.468194444402</v>
          </cell>
          <cell r="B17263">
            <v>481</v>
          </cell>
          <cell r="F17263" t="str">
            <v>CC-00654889</v>
          </cell>
          <cell r="J17263" t="str">
            <v>General Service</v>
          </cell>
          <cell r="R17263" t="str">
            <v>BUID162940</v>
          </cell>
          <cell r="AB17263" t="str">
            <v>Attend the site for product improvement, so Thermal valve element range increased from 155 Deg F to 185 Deg F in PG500 Series to address low DOT issue. It is implemented in compressor model PG 500-185, after implementation check the unit on load condition found DOT 88 Deg C on drilling condition and on full load found 90 Deg C. Unit is running with all parameters under limit.</v>
          </cell>
        </row>
        <row r="17264">
          <cell r="A17264">
            <v>44755.688587962999</v>
          </cell>
          <cell r="B17264">
            <v>5353</v>
          </cell>
          <cell r="F17264" t="str">
            <v>CC-00654364</v>
          </cell>
          <cell r="J17264" t="str">
            <v>Schedule Service</v>
          </cell>
          <cell r="R17264" t="str">
            <v>BSES037922</v>
          </cell>
          <cell r="AB17264" t="str">
            <v>Change Air filter, oil filter and oil</v>
          </cell>
        </row>
        <row r="17265">
          <cell r="A17265">
            <v>44755.644085648099</v>
          </cell>
          <cell r="B17265">
            <v>4853</v>
          </cell>
          <cell r="F17265" t="str">
            <v>CC-00654270</v>
          </cell>
          <cell r="J17265" t="str">
            <v>General Service</v>
          </cell>
          <cell r="R17265" t="str">
            <v>BRCD160968</v>
          </cell>
          <cell r="AB17265" t="str">
            <v>Sales call carried out for HMR collection</v>
          </cell>
        </row>
        <row r="17266">
          <cell r="A17266">
            <v>44755.641111111101</v>
          </cell>
          <cell r="B17266">
            <v>3200</v>
          </cell>
          <cell r="F17266" t="str">
            <v>CC-00654263</v>
          </cell>
          <cell r="J17266" t="str">
            <v>General Service</v>
          </cell>
          <cell r="R17266" t="str">
            <v>BRAD160811</v>
          </cell>
          <cell r="AB17266" t="str">
            <v>Sales call carried out for HMR collection</v>
          </cell>
        </row>
        <row r="17267">
          <cell r="A17267">
            <v>44755.637662036999</v>
          </cell>
          <cell r="B17267">
            <v>2580</v>
          </cell>
          <cell r="F17267" t="str">
            <v>CC-00654258</v>
          </cell>
          <cell r="J17267" t="str">
            <v>General Service</v>
          </cell>
          <cell r="R17267" t="str">
            <v>BRDD161024</v>
          </cell>
          <cell r="AB17267" t="str">
            <v>sales call carried out for HMR collection</v>
          </cell>
        </row>
        <row r="17268">
          <cell r="A17268">
            <v>44755.590069444399</v>
          </cell>
          <cell r="B17268">
            <v>4960</v>
          </cell>
          <cell r="F17268" t="str">
            <v>CC-00654148</v>
          </cell>
          <cell r="J17268" t="str">
            <v>General Service</v>
          </cell>
          <cell r="R17268" t="str">
            <v>BRCD160967</v>
          </cell>
          <cell r="AB17268" t="str">
            <v>Sales call carried out for HMR collection</v>
          </cell>
        </row>
        <row r="17269">
          <cell r="A17269">
            <v>44755.583055555602</v>
          </cell>
          <cell r="B17269">
            <v>3270</v>
          </cell>
          <cell r="F17269" t="str">
            <v>CC-00654134</v>
          </cell>
          <cell r="J17269" t="str">
            <v>General Service</v>
          </cell>
          <cell r="R17269" t="str">
            <v>BQBD160067</v>
          </cell>
          <cell r="AB17269" t="str">
            <v>Sales call carried our for HMR collection Note - Customer USE SPURIOUS MATERIALS</v>
          </cell>
        </row>
        <row r="17270">
          <cell r="A17270">
            <v>44755.520891203698</v>
          </cell>
          <cell r="B17270">
            <v>1120</v>
          </cell>
          <cell r="F17270" t="str">
            <v>CC-00654000</v>
          </cell>
          <cell r="J17270" t="str">
            <v>Complaint - Breakdown</v>
          </cell>
          <cell r="R17270" t="str">
            <v>BUGD162826</v>
          </cell>
          <cell r="AB17270" t="str">
            <v>airend inspection already done &amp; as per report we raised new airend FOC to main call. today we will close the call.
airend inspection already done &amp; as per report we raised new airend FOC to main call. today we will close the call. 15-07-2022</v>
          </cell>
        </row>
        <row r="17271">
          <cell r="A17271">
            <v>44755.500775462999</v>
          </cell>
          <cell r="B17271">
            <v>941</v>
          </cell>
          <cell r="F17271" t="str">
            <v>CC-00653943</v>
          </cell>
          <cell r="J17271" t="str">
            <v>General Service</v>
          </cell>
          <cell r="R17271" t="str">
            <v>BSHD120752</v>
          </cell>
          <cell r="AB17271"/>
        </row>
        <row r="17272">
          <cell r="A17272">
            <v>44755.492800925902</v>
          </cell>
          <cell r="B17272">
            <v>741</v>
          </cell>
          <cell r="F17272" t="str">
            <v>CC-00653924</v>
          </cell>
          <cell r="J17272" t="str">
            <v>General Service</v>
          </cell>
          <cell r="R17272" t="str">
            <v>BTCD120864</v>
          </cell>
          <cell r="AB17272"/>
        </row>
        <row r="17273">
          <cell r="A17273">
            <v>44755.472557870402</v>
          </cell>
          <cell r="B17273">
            <v>584</v>
          </cell>
          <cell r="F17273" t="str">
            <v>CC-00653870</v>
          </cell>
          <cell r="J17273" t="str">
            <v>General Service</v>
          </cell>
          <cell r="R17273" t="str">
            <v>BUCD230856</v>
          </cell>
          <cell r="AB17273" t="str">
            <v>Sales Call carried out for HMR collection</v>
          </cell>
        </row>
        <row r="17274">
          <cell r="A17274">
            <v>44754.5922685185</v>
          </cell>
          <cell r="B17274">
            <v>1325</v>
          </cell>
          <cell r="F17274" t="str">
            <v>CC-00653143</v>
          </cell>
          <cell r="J17274" t="str">
            <v>General Service</v>
          </cell>
          <cell r="R17274" t="str">
            <v>BSJD161438</v>
          </cell>
          <cell r="AB17274" t="str">
            <v>sales call carried out for HMR collection</v>
          </cell>
        </row>
        <row r="17275">
          <cell r="A17275">
            <v>44754.590219907397</v>
          </cell>
          <cell r="B17275">
            <v>21740</v>
          </cell>
          <cell r="F17275" t="str">
            <v>CC-00653135</v>
          </cell>
          <cell r="J17275" t="str">
            <v>Complaint - Breakdown</v>
          </cell>
          <cell r="R17275" t="str">
            <v>BMJS040004</v>
          </cell>
          <cell r="AB17275" t="str">
            <v>We visited site check and found in unit main contactor burn so we change main contactor after than start for check unit running wel .</v>
          </cell>
        </row>
        <row r="17276">
          <cell r="A17276">
            <v>44754.586157407401</v>
          </cell>
          <cell r="B17276"/>
          <cell r="F17276" t="str">
            <v>CC-00653128</v>
          </cell>
          <cell r="J17276" t="str">
            <v>General Service</v>
          </cell>
          <cell r="R17276" t="str">
            <v>BTKD120805</v>
          </cell>
          <cell r="AB17276"/>
        </row>
        <row r="17277">
          <cell r="A17277">
            <v>44754.585451388899</v>
          </cell>
          <cell r="B17277">
            <v>7583</v>
          </cell>
          <cell r="F17277" t="str">
            <v>CC-00653125</v>
          </cell>
          <cell r="J17277" t="str">
            <v>General Service</v>
          </cell>
          <cell r="R17277" t="str">
            <v>BRHD161304</v>
          </cell>
          <cell r="AB17277" t="str">
            <v>Sales call carried our for HMR collection</v>
          </cell>
        </row>
        <row r="17278">
          <cell r="A17278">
            <v>44754.581689814797</v>
          </cell>
          <cell r="B17278">
            <v>7670</v>
          </cell>
          <cell r="F17278" t="str">
            <v>CC-00653118</v>
          </cell>
          <cell r="J17278" t="str">
            <v>General Service</v>
          </cell>
          <cell r="R17278" t="str">
            <v>BQJD160019</v>
          </cell>
          <cell r="AB17278" t="str">
            <v>Sales call carried our for HMR collection</v>
          </cell>
        </row>
        <row r="17279">
          <cell r="A17279">
            <v>44754.580763888902</v>
          </cell>
          <cell r="B17279">
            <v>7300</v>
          </cell>
          <cell r="F17279" t="str">
            <v>CC-00653116</v>
          </cell>
          <cell r="J17279" t="str">
            <v>General Service</v>
          </cell>
          <cell r="R17279" t="str">
            <v>BQJD160027</v>
          </cell>
          <cell r="AB17279" t="str">
            <v>Sales call carried our for HMR collection</v>
          </cell>
        </row>
        <row r="17280">
          <cell r="A17280">
            <v>44754.577800925901</v>
          </cell>
          <cell r="B17280">
            <v>7242</v>
          </cell>
          <cell r="F17280" t="str">
            <v>CC-00653107</v>
          </cell>
          <cell r="J17280" t="str">
            <v>General Service</v>
          </cell>
          <cell r="R17280" t="str">
            <v>BQCD160129</v>
          </cell>
          <cell r="AB17280" t="str">
            <v>Sales call carried our for HMR collection</v>
          </cell>
        </row>
        <row r="17281">
          <cell r="A17281">
            <v>44754.576122685197</v>
          </cell>
          <cell r="B17281">
            <v>6997</v>
          </cell>
          <cell r="F17281" t="str">
            <v>CC-00653103</v>
          </cell>
          <cell r="J17281" t="str">
            <v>General Service</v>
          </cell>
          <cell r="R17281" t="str">
            <v>BRCD160940</v>
          </cell>
          <cell r="AB17281" t="str">
            <v>Sales call carried our for HMR collection</v>
          </cell>
        </row>
        <row r="17282">
          <cell r="A17282">
            <v>44754.572893518503</v>
          </cell>
          <cell r="B17282">
            <v>5027</v>
          </cell>
          <cell r="F17282" t="str">
            <v>CC-00653094</v>
          </cell>
          <cell r="J17282" t="str">
            <v>General Service</v>
          </cell>
          <cell r="R17282" t="str">
            <v>BRDD161036</v>
          </cell>
          <cell r="AB17282" t="str">
            <v>Sales call carried our for HMR collection</v>
          </cell>
        </row>
        <row r="17283">
          <cell r="A17283">
            <v>44754.569421296299</v>
          </cell>
          <cell r="B17283">
            <v>3775</v>
          </cell>
          <cell r="F17283" t="str">
            <v>CC-00653086</v>
          </cell>
          <cell r="J17283" t="str">
            <v>General Service</v>
          </cell>
          <cell r="R17283" t="str">
            <v>BQJD120016</v>
          </cell>
          <cell r="AB17283" t="str">
            <v>Sales call carried our for HMR collection</v>
          </cell>
        </row>
        <row r="17284">
          <cell r="A17284">
            <v>44754.564328703702</v>
          </cell>
          <cell r="B17284">
            <v>4560</v>
          </cell>
          <cell r="F17284" t="str">
            <v>CC-00653071</v>
          </cell>
          <cell r="J17284" t="str">
            <v>General Service</v>
          </cell>
          <cell r="R17284" t="str">
            <v>BRAD160803</v>
          </cell>
          <cell r="AB17284" t="str">
            <v>sales call carried out for HMR collection</v>
          </cell>
        </row>
        <row r="17285">
          <cell r="A17285">
            <v>44754.563877314802</v>
          </cell>
          <cell r="B17285">
            <v>2360</v>
          </cell>
          <cell r="F17285" t="str">
            <v>CC-00653068</v>
          </cell>
          <cell r="J17285" t="str">
            <v>General Service</v>
          </cell>
          <cell r="R17285" t="str">
            <v>BQKD200048</v>
          </cell>
          <cell r="AB17285" t="str">
            <v>Sales call carried our for HMR collection</v>
          </cell>
        </row>
        <row r="17286">
          <cell r="A17286">
            <v>44754.559907407398</v>
          </cell>
          <cell r="B17286">
            <v>5250</v>
          </cell>
          <cell r="F17286" t="str">
            <v>CC-00653052</v>
          </cell>
          <cell r="J17286" t="str">
            <v>General Service</v>
          </cell>
          <cell r="R17286" t="str">
            <v>BQKD200047</v>
          </cell>
          <cell r="AB17286" t="str">
            <v>sales call carried out for HMR collection</v>
          </cell>
        </row>
        <row r="17287">
          <cell r="A17287">
            <v>44754.557442129597</v>
          </cell>
          <cell r="B17287">
            <v>6252</v>
          </cell>
          <cell r="F17287" t="str">
            <v>CC-00653043</v>
          </cell>
          <cell r="J17287" t="str">
            <v>General Service</v>
          </cell>
          <cell r="R17287" t="str">
            <v>BSKD161467</v>
          </cell>
          <cell r="AB17287" t="str">
            <v>sales call carried out for HMR collection</v>
          </cell>
        </row>
        <row r="17288">
          <cell r="A17288">
            <v>44754.554768518501</v>
          </cell>
          <cell r="B17288">
            <v>3491</v>
          </cell>
          <cell r="F17288" t="str">
            <v>CC-00653037</v>
          </cell>
          <cell r="J17288" t="str">
            <v>General Service</v>
          </cell>
          <cell r="R17288" t="str">
            <v>BQID160519</v>
          </cell>
          <cell r="AB17288" t="str">
            <v>Sales call carried our for HMR collection</v>
          </cell>
        </row>
        <row r="17289">
          <cell r="A17289">
            <v>44754.553541666697</v>
          </cell>
          <cell r="B17289">
            <v>6315</v>
          </cell>
          <cell r="F17289" t="str">
            <v>CC-00653035</v>
          </cell>
          <cell r="J17289" t="str">
            <v>General Service</v>
          </cell>
          <cell r="R17289" t="str">
            <v>BOID200228</v>
          </cell>
          <cell r="AB17289" t="str">
            <v>Sales call carried our for HMR collection</v>
          </cell>
        </row>
        <row r="17290">
          <cell r="A17290">
            <v>44754.550844907397</v>
          </cell>
          <cell r="B17290">
            <v>9625</v>
          </cell>
          <cell r="F17290" t="str">
            <v>CC-00653024</v>
          </cell>
          <cell r="J17290" t="str">
            <v>General Service</v>
          </cell>
          <cell r="R17290" t="str">
            <v>BRBD160892</v>
          </cell>
          <cell r="AB17290" t="str">
            <v>Sales call carried our for HMR collection</v>
          </cell>
        </row>
        <row r="17291">
          <cell r="A17291">
            <v>44754.546712962998</v>
          </cell>
          <cell r="B17291">
            <v>10846</v>
          </cell>
          <cell r="F17291" t="str">
            <v>CC-00653014</v>
          </cell>
          <cell r="J17291" t="str">
            <v>General Service</v>
          </cell>
          <cell r="R17291" t="str">
            <v>BRBD160901</v>
          </cell>
          <cell r="AB17291" t="str">
            <v>Sales call carried our for HMR collection Note - Customer USE SPURIOUS MATERIALS</v>
          </cell>
        </row>
        <row r="17292">
          <cell r="A17292">
            <v>44754.545671296299</v>
          </cell>
          <cell r="B17292">
            <v>3160</v>
          </cell>
          <cell r="F17292" t="str">
            <v>CC-00653009</v>
          </cell>
          <cell r="J17292" t="str">
            <v>General Service</v>
          </cell>
          <cell r="R17292" t="str">
            <v>BQLD160182</v>
          </cell>
          <cell r="AB17292" t="str">
            <v>Sales call carried our for HMR collection Note - Customer USE SPURIOUS MATERIALS</v>
          </cell>
        </row>
        <row r="17293">
          <cell r="A17293">
            <v>44754.542696759301</v>
          </cell>
          <cell r="B17293">
            <v>7880</v>
          </cell>
          <cell r="F17293" t="str">
            <v>CC-00653002</v>
          </cell>
          <cell r="J17293" t="str">
            <v>General Service</v>
          </cell>
          <cell r="R17293" t="str">
            <v>BQGD230029</v>
          </cell>
          <cell r="AB17293" t="str">
            <v>Sales call carried our for HMR collection Note - Customer USE SPURIOUS MATERIALS</v>
          </cell>
        </row>
        <row r="17294">
          <cell r="A17294">
            <v>44754.542164351798</v>
          </cell>
          <cell r="B17294">
            <v>1865</v>
          </cell>
          <cell r="F17294" t="str">
            <v>CC-00653001</v>
          </cell>
          <cell r="J17294" t="str">
            <v>General Service</v>
          </cell>
          <cell r="R17294" t="str">
            <v>BQID160510</v>
          </cell>
          <cell r="AB17294" t="str">
            <v>Sales call carried our for HMR collection Note - Customer USE SPURIOUS MATERIALS</v>
          </cell>
        </row>
        <row r="17295">
          <cell r="A17295">
            <v>44754.538032407399</v>
          </cell>
          <cell r="B17295">
            <v>1270</v>
          </cell>
          <cell r="F17295" t="str">
            <v>CC-00652984</v>
          </cell>
          <cell r="J17295" t="str">
            <v>General Service</v>
          </cell>
          <cell r="R17295" t="str">
            <v>BRCD160984</v>
          </cell>
          <cell r="AB17295" t="str">
            <v>Sales call carried our for HMR collection Note - Customer USE SPURIOUS MATERIALS</v>
          </cell>
        </row>
        <row r="17296">
          <cell r="A17296">
            <v>44754.537337962996</v>
          </cell>
          <cell r="B17296">
            <v>4290</v>
          </cell>
          <cell r="F17296" t="str">
            <v>CC-00652982</v>
          </cell>
          <cell r="J17296" t="str">
            <v>General Service</v>
          </cell>
          <cell r="R17296" t="str">
            <v>BQCD160106</v>
          </cell>
          <cell r="AB17296" t="str">
            <v>Sales call carried our for HMR collection Note - Customer USE SPUIROUS MATERIALS</v>
          </cell>
        </row>
        <row r="17297">
          <cell r="A17297">
            <v>44754.533298611103</v>
          </cell>
          <cell r="B17297">
            <v>8110</v>
          </cell>
          <cell r="F17297" t="str">
            <v>CC-00652969</v>
          </cell>
          <cell r="J17297" t="str">
            <v>General Service</v>
          </cell>
          <cell r="R17297" t="str">
            <v>BQKD160076</v>
          </cell>
          <cell r="AB17297" t="str">
            <v>Sales call carried our for HMR collection Note - Customer USE SPUIROUS MATERIALS</v>
          </cell>
        </row>
        <row r="17298">
          <cell r="A17298">
            <v>44754.532453703701</v>
          </cell>
          <cell r="B17298">
            <v>6398</v>
          </cell>
          <cell r="F17298" t="str">
            <v>CC-00652964</v>
          </cell>
          <cell r="J17298" t="str">
            <v>General Service</v>
          </cell>
          <cell r="R17298" t="str">
            <v>BPHD160162</v>
          </cell>
          <cell r="AB17298" t="str">
            <v>Sales call carried our for HMR collection Note - Customer USE SPUIROUS MATERIALS</v>
          </cell>
        </row>
        <row r="17299">
          <cell r="A17299">
            <v>44754.528564814798</v>
          </cell>
          <cell r="B17299">
            <v>6350</v>
          </cell>
          <cell r="F17299" t="str">
            <v>CC-00652953</v>
          </cell>
          <cell r="J17299" t="str">
            <v>General Service</v>
          </cell>
          <cell r="R17299" t="str">
            <v>BNID200158</v>
          </cell>
          <cell r="AB17299" t="str">
            <v>Sales call carried our for HMR collection Note - Customer USE SPUIROUS MATERIALS</v>
          </cell>
        </row>
        <row r="17300">
          <cell r="A17300">
            <v>44754.521886574097</v>
          </cell>
          <cell r="B17300">
            <v>7060</v>
          </cell>
          <cell r="F17300" t="str">
            <v>CC-00652936</v>
          </cell>
          <cell r="J17300" t="str">
            <v>General Service</v>
          </cell>
          <cell r="R17300" t="str">
            <v>BNDD160224</v>
          </cell>
          <cell r="AB17300" t="str">
            <v>Sales call carried our for HMR collection Note - Customer USE SPURIOUS MATERIALS</v>
          </cell>
        </row>
        <row r="17301">
          <cell r="A17301">
            <v>44754.476134259297</v>
          </cell>
          <cell r="B17301">
            <v>2599</v>
          </cell>
          <cell r="F17301" t="str">
            <v>CC-00652779</v>
          </cell>
          <cell r="J17301" t="str">
            <v>General Service</v>
          </cell>
          <cell r="R17301" t="str">
            <v>BUAL160585</v>
          </cell>
          <cell r="AB17301"/>
        </row>
        <row r="17302">
          <cell r="A17302">
            <v>44754.471168981501</v>
          </cell>
          <cell r="B17302">
            <v>3899</v>
          </cell>
          <cell r="F17302" t="str">
            <v>CC-00652769</v>
          </cell>
          <cell r="J17302" t="str">
            <v>General Service</v>
          </cell>
          <cell r="R17302" t="str">
            <v>BULL160564</v>
          </cell>
          <cell r="AB17302"/>
        </row>
        <row r="17303">
          <cell r="A17303">
            <v>44754.464537036998</v>
          </cell>
          <cell r="B17303">
            <v>723</v>
          </cell>
          <cell r="F17303" t="str">
            <v>CC-00652745</v>
          </cell>
          <cell r="J17303" t="str">
            <v>General Service</v>
          </cell>
          <cell r="R17303" t="str">
            <v>BUKD230773</v>
          </cell>
          <cell r="AB17303"/>
        </row>
        <row r="17304">
          <cell r="A17304">
            <v>44754.463703703703</v>
          </cell>
          <cell r="B17304">
            <v>4108</v>
          </cell>
          <cell r="F17304" t="str">
            <v>CC-00652741</v>
          </cell>
          <cell r="J17304" t="str">
            <v>Schedule Service</v>
          </cell>
          <cell r="R17304" t="str">
            <v>BULD162577</v>
          </cell>
          <cell r="AB17304" t="str">
            <v>Attend the site and change Air filter, oil filter and oil also change engine side oil filter</v>
          </cell>
        </row>
        <row r="17305">
          <cell r="A17305">
            <v>44754.457314814797</v>
          </cell>
          <cell r="B17305">
            <v>2296</v>
          </cell>
          <cell r="F17305" t="str">
            <v>CC-00652725</v>
          </cell>
          <cell r="J17305" t="str">
            <v>General Service</v>
          </cell>
          <cell r="R17305" t="str">
            <v>BUAL160593</v>
          </cell>
          <cell r="AB17305"/>
        </row>
        <row r="17306">
          <cell r="A17306">
            <v>44754.448912036998</v>
          </cell>
          <cell r="B17306">
            <v>4205</v>
          </cell>
          <cell r="F17306" t="str">
            <v>CC-00652699</v>
          </cell>
          <cell r="J17306" t="str">
            <v>General Service</v>
          </cell>
          <cell r="R17306" t="str">
            <v>BULL160559</v>
          </cell>
          <cell r="AB17306"/>
        </row>
        <row r="17307">
          <cell r="A17307">
            <v>44753.717719907399</v>
          </cell>
          <cell r="B17307">
            <v>5045</v>
          </cell>
          <cell r="F17307" t="str">
            <v>CC-00652322</v>
          </cell>
          <cell r="J17307" t="str">
            <v>General Service</v>
          </cell>
          <cell r="R17307" t="str">
            <v>GPGD160208</v>
          </cell>
          <cell r="AB17307" t="str">
            <v>Sales call carried our for HMR collection Note - Customer USE SPURIOUS MATERIALS</v>
          </cell>
        </row>
        <row r="17308">
          <cell r="A17308">
            <v>44753.710949074099</v>
          </cell>
          <cell r="B17308">
            <v>2250</v>
          </cell>
          <cell r="F17308" t="str">
            <v>CC-00652312</v>
          </cell>
          <cell r="J17308" t="str">
            <v>General Service</v>
          </cell>
          <cell r="R17308" t="str">
            <v>BMID160336</v>
          </cell>
          <cell r="AB17308" t="str">
            <v>Sales call carried our for HMR collection Note - Customer USE SPURIOUS MATERIALS</v>
          </cell>
        </row>
        <row r="17309">
          <cell r="A17309">
            <v>44753.703495370399</v>
          </cell>
          <cell r="B17309">
            <v>6090</v>
          </cell>
          <cell r="F17309" t="str">
            <v>CC-00652294</v>
          </cell>
          <cell r="J17309" t="str">
            <v>General Service</v>
          </cell>
          <cell r="R17309" t="str">
            <v>BOID200231</v>
          </cell>
          <cell r="AB17309" t="str">
            <v>Sales call carried our for HMR collection Note - Customer USE SPURIOUS MATERIALS</v>
          </cell>
        </row>
        <row r="17310">
          <cell r="A17310">
            <v>44753.666608796302</v>
          </cell>
          <cell r="B17310">
            <v>3575</v>
          </cell>
          <cell r="F17310" t="str">
            <v>CC-00652228</v>
          </cell>
          <cell r="J17310" t="str">
            <v>General Service</v>
          </cell>
          <cell r="R17310" t="str">
            <v>BQID200160</v>
          </cell>
          <cell r="AB17310" t="str">
            <v>Sales call carried our for HMR collection Note - Customer USE SPURIOUS MATERIALS</v>
          </cell>
        </row>
        <row r="17311">
          <cell r="A17311">
            <v>44753.623495370397</v>
          </cell>
          <cell r="B17311">
            <v>3370</v>
          </cell>
          <cell r="F17311" t="str">
            <v>CC-00652127</v>
          </cell>
          <cell r="J17311" t="str">
            <v>General Service</v>
          </cell>
          <cell r="R17311" t="str">
            <v>BPED200181</v>
          </cell>
          <cell r="AB17311" t="str">
            <v>Sales call carried our for HMR collection Note - Customer USE SPURIOUS MATERIALS</v>
          </cell>
        </row>
        <row r="17312">
          <cell r="A17312">
            <v>44753.616678240702</v>
          </cell>
          <cell r="B17312">
            <v>6950</v>
          </cell>
          <cell r="F17312" t="str">
            <v>CC-00652111</v>
          </cell>
          <cell r="J17312" t="str">
            <v>General Service</v>
          </cell>
          <cell r="R17312" t="str">
            <v>BQDD200043</v>
          </cell>
          <cell r="AB17312" t="str">
            <v>Sales call carried our for HMR collection Note - Customer USE SPURIOUS MATERIALS</v>
          </cell>
        </row>
        <row r="17313">
          <cell r="A17313">
            <v>44753.5946064815</v>
          </cell>
          <cell r="B17313">
            <v>1410</v>
          </cell>
          <cell r="F17313" t="str">
            <v>CC-00652054</v>
          </cell>
          <cell r="J17313" t="str">
            <v>General Service</v>
          </cell>
          <cell r="R17313" t="str">
            <v>BSBD161629</v>
          </cell>
          <cell r="AB17313" t="str">
            <v>Sales call carried our for HMR collection Note - Customer USE SPUIROUS MATERIALS</v>
          </cell>
        </row>
        <row r="17314">
          <cell r="A17314">
            <v>44753.587789351899</v>
          </cell>
          <cell r="B17314">
            <v>18360</v>
          </cell>
          <cell r="F17314" t="str">
            <v>CC-00652043</v>
          </cell>
          <cell r="J17314" t="str">
            <v>General Service</v>
          </cell>
          <cell r="R17314" t="str">
            <v>BOHD200197</v>
          </cell>
          <cell r="AB17314" t="str">
            <v>Sales call carried our for HMR collection Note - Customer USE SPUIROUS MATERIALS</v>
          </cell>
        </row>
        <row r="17315">
          <cell r="A17315">
            <v>44753.584884259297</v>
          </cell>
          <cell r="B17315">
            <v>370</v>
          </cell>
          <cell r="F17315" t="str">
            <v>CC-00652035</v>
          </cell>
          <cell r="J17315" t="str">
            <v>General Service</v>
          </cell>
          <cell r="R17315" t="str">
            <v>BUJD121018</v>
          </cell>
          <cell r="AB17315"/>
        </row>
        <row r="17316">
          <cell r="A17316">
            <v>44753.581921296303</v>
          </cell>
          <cell r="B17316">
            <v>440</v>
          </cell>
          <cell r="F17316" t="str">
            <v>CC-00652026</v>
          </cell>
          <cell r="J17316" t="str">
            <v>General Service</v>
          </cell>
          <cell r="R17316" t="str">
            <v>AUKD230777</v>
          </cell>
          <cell r="AB17316"/>
        </row>
        <row r="17317">
          <cell r="A17317">
            <v>44753.579224537003</v>
          </cell>
          <cell r="B17317">
            <v>4687</v>
          </cell>
          <cell r="F17317" t="str">
            <v>CC-00652018</v>
          </cell>
          <cell r="J17317" t="str">
            <v>General Service</v>
          </cell>
          <cell r="R17317" t="str">
            <v>BRCD161002</v>
          </cell>
          <cell r="AB17317" t="str">
            <v>Sales call carried our for HMR collection Note - Customer USE SPUIROUS MATERIALS</v>
          </cell>
        </row>
        <row r="17318">
          <cell r="A17318">
            <v>44753.578182870398</v>
          </cell>
          <cell r="B17318">
            <v>210</v>
          </cell>
          <cell r="F17318" t="str">
            <v>CC-00652017</v>
          </cell>
          <cell r="J17318" t="str">
            <v>General Service</v>
          </cell>
          <cell r="R17318" t="str">
            <v>BUJD121040</v>
          </cell>
          <cell r="AB17318"/>
        </row>
        <row r="17319">
          <cell r="A17319">
            <v>44753.571608796301</v>
          </cell>
          <cell r="B17319">
            <v>5050</v>
          </cell>
          <cell r="F17319" t="str">
            <v>CC-00652002</v>
          </cell>
          <cell r="J17319" t="str">
            <v>General Service</v>
          </cell>
          <cell r="R17319" t="str">
            <v>BQJD200011</v>
          </cell>
          <cell r="AB17319" t="str">
            <v>Sales call carried our for HMR collection Note - Customer USE SPURIOUS MATERIALS</v>
          </cell>
        </row>
        <row r="17320">
          <cell r="A17320">
            <v>44753.561504629601</v>
          </cell>
          <cell r="B17320">
            <v>15545</v>
          </cell>
          <cell r="F17320" t="str">
            <v>CC-00651975</v>
          </cell>
          <cell r="J17320" t="str">
            <v>General Service</v>
          </cell>
          <cell r="R17320" t="str">
            <v>BQJD160040</v>
          </cell>
          <cell r="AB17320" t="str">
            <v>Sales call carried our for HMR collection</v>
          </cell>
        </row>
        <row r="17321">
          <cell r="A17321">
            <v>44753.552743055603</v>
          </cell>
          <cell r="B17321">
            <v>7025</v>
          </cell>
          <cell r="F17321" t="str">
            <v>CC-00651949</v>
          </cell>
          <cell r="J17321" t="str">
            <v>General Service</v>
          </cell>
          <cell r="R17321" t="str">
            <v>BQKD160099</v>
          </cell>
          <cell r="AB17321" t="str">
            <v>Sales call carried our for HMR collection</v>
          </cell>
        </row>
        <row r="17322">
          <cell r="A17322">
            <v>44753.5453009259</v>
          </cell>
          <cell r="B17322">
            <v>9408</v>
          </cell>
          <cell r="F17322" t="str">
            <v>CC-00651926</v>
          </cell>
          <cell r="J17322" t="str">
            <v>General Service</v>
          </cell>
          <cell r="R17322" t="str">
            <v>BQKD160115</v>
          </cell>
          <cell r="AB17322" t="str">
            <v>Sales call carried our for HMR collection</v>
          </cell>
        </row>
        <row r="17323">
          <cell r="A17323">
            <v>44753.531863425902</v>
          </cell>
          <cell r="B17323">
            <v>6460</v>
          </cell>
          <cell r="F17323" t="str">
            <v>CC-00651894</v>
          </cell>
          <cell r="J17323" t="str">
            <v>General Service</v>
          </cell>
          <cell r="R17323" t="str">
            <v>BQBD200008</v>
          </cell>
          <cell r="AB17323" t="str">
            <v>Sales call carried our for HMR collection</v>
          </cell>
        </row>
        <row r="17324">
          <cell r="A17324">
            <v>44753.5234375</v>
          </cell>
          <cell r="B17324">
            <v>8135</v>
          </cell>
          <cell r="F17324" t="str">
            <v>CC-00651865</v>
          </cell>
          <cell r="J17324" t="str">
            <v>General Service</v>
          </cell>
          <cell r="R17324" t="str">
            <v>BRGL151464</v>
          </cell>
          <cell r="AB17324" t="str">
            <v>Sales call carried our for HMR collection</v>
          </cell>
        </row>
        <row r="17325">
          <cell r="A17325">
            <v>44753.517800925903</v>
          </cell>
          <cell r="B17325">
            <v>4230</v>
          </cell>
          <cell r="F17325" t="str">
            <v>CC-00651849</v>
          </cell>
          <cell r="J17325" t="str">
            <v>General Service</v>
          </cell>
          <cell r="R17325" t="str">
            <v>BRBL150944</v>
          </cell>
          <cell r="AB17325" t="str">
            <v>Sales call carried our for HMR collection</v>
          </cell>
        </row>
        <row r="17326">
          <cell r="A17326">
            <v>44753.513726851903</v>
          </cell>
          <cell r="B17326">
            <v>7870</v>
          </cell>
          <cell r="F17326" t="str">
            <v>CC-00651833</v>
          </cell>
          <cell r="J17326" t="str">
            <v>General Service</v>
          </cell>
          <cell r="R17326" t="str">
            <v>BRGL151468</v>
          </cell>
          <cell r="AB17326" t="str">
            <v>Sales call carried our for HMR collection</v>
          </cell>
        </row>
        <row r="17327">
          <cell r="A17327">
            <v>44753.507534722201</v>
          </cell>
          <cell r="B17327">
            <v>16230</v>
          </cell>
          <cell r="F17327" t="str">
            <v>CC-00651808</v>
          </cell>
          <cell r="J17327" t="str">
            <v>General Service</v>
          </cell>
          <cell r="R17327" t="str">
            <v>BQHD160416</v>
          </cell>
          <cell r="AB17327" t="str">
            <v>Sales call carried our for HMR collection Note - Customer USE SPUIROUS MATERIALS</v>
          </cell>
        </row>
        <row r="17328">
          <cell r="A17328">
            <v>44753.467731481498</v>
          </cell>
          <cell r="B17328">
            <v>8420</v>
          </cell>
          <cell r="F17328" t="str">
            <v>CC-00651730</v>
          </cell>
          <cell r="J17328" t="str">
            <v>General Service</v>
          </cell>
          <cell r="R17328" t="str">
            <v>BQED160244</v>
          </cell>
          <cell r="AB17328" t="str">
            <v>Sales call carried our for HMR collection Note - Customer USE SPUIROUS MATERIALS</v>
          </cell>
        </row>
        <row r="17329">
          <cell r="A17329">
            <v>44753.459548611099</v>
          </cell>
          <cell r="B17329">
            <v>2650</v>
          </cell>
          <cell r="F17329" t="str">
            <v>CC-00651706</v>
          </cell>
          <cell r="J17329" t="str">
            <v>General Service</v>
          </cell>
          <cell r="R17329" t="str">
            <v>BRCD160998</v>
          </cell>
          <cell r="AB17329" t="str">
            <v>Sales call carried our for HMR collection Note - Customer USE SPUIROUS MATERIALS</v>
          </cell>
        </row>
        <row r="17330">
          <cell r="A17330">
            <v>44753.451493055603</v>
          </cell>
          <cell r="B17330">
            <v>3485</v>
          </cell>
          <cell r="F17330" t="str">
            <v>CC-00651687</v>
          </cell>
          <cell r="J17330" t="str">
            <v>General Service</v>
          </cell>
          <cell r="R17330" t="str">
            <v>BRCD160978</v>
          </cell>
          <cell r="AB17330" t="str">
            <v>Sales call carried our for HMR collection</v>
          </cell>
        </row>
        <row r="17331">
          <cell r="A17331">
            <v>44753.446805555599</v>
          </cell>
          <cell r="B17331">
            <v>4280</v>
          </cell>
          <cell r="F17331" t="str">
            <v>CC-00651681</v>
          </cell>
          <cell r="J17331" t="str">
            <v>General Service</v>
          </cell>
          <cell r="R17331" t="str">
            <v>BRCD160948</v>
          </cell>
          <cell r="AB17331" t="str">
            <v>Sales call carried our for HMR collection Note - Customer USE SPUIROUS MATERIALS</v>
          </cell>
        </row>
        <row r="17332">
          <cell r="A17332">
            <v>44753.434988425899</v>
          </cell>
          <cell r="B17332">
            <v>25610</v>
          </cell>
          <cell r="F17332" t="str">
            <v>CC-00651670</v>
          </cell>
          <cell r="J17332" t="str">
            <v>Schedule Service</v>
          </cell>
          <cell r="R17332" t="str">
            <v>BSJS035917</v>
          </cell>
          <cell r="AB17332"/>
        </row>
        <row r="17333">
          <cell r="A17333">
            <v>44753.431203703702</v>
          </cell>
          <cell r="B17333">
            <v>874</v>
          </cell>
          <cell r="F17333" t="str">
            <v>CC-00651664</v>
          </cell>
          <cell r="J17333" t="str">
            <v>General Service</v>
          </cell>
          <cell r="R17333" t="str">
            <v>BIED200036</v>
          </cell>
          <cell r="AB17333" t="str">
            <v>Sales call carried our for HMR collection</v>
          </cell>
        </row>
        <row r="17334">
          <cell r="A17334">
            <v>44753.427280092597</v>
          </cell>
          <cell r="B17334">
            <v>4400</v>
          </cell>
          <cell r="F17334" t="str">
            <v>CC-00651655</v>
          </cell>
          <cell r="J17334" t="str">
            <v>General Service</v>
          </cell>
          <cell r="R17334" t="str">
            <v>BQED160222</v>
          </cell>
          <cell r="AB17334" t="str">
            <v>Sales call carried our for HMR collection Note - Customer USE SPUIROUS MATERIALS</v>
          </cell>
        </row>
        <row r="17335">
          <cell r="A17335">
            <v>44751.738032407397</v>
          </cell>
          <cell r="B17335">
            <v>392</v>
          </cell>
          <cell r="F17335" t="str">
            <v>CC-00651154</v>
          </cell>
          <cell r="J17335" t="str">
            <v>Complaint - Running With Problem</v>
          </cell>
          <cell r="R17335" t="str">
            <v>BVLD163040</v>
          </cell>
          <cell r="AB17335" t="str">
            <v>Attend the site as per customer complaint oil back flow through air filter so i observe the unit found customer operator stop there unit by wrong procedure which cause for oil back flow sometime, so i educate the operators how to stop there unit in a right way. After follow the correct procedure to stop the unit we can not get any kind of oil back flow also unit is running in proper condition.</v>
          </cell>
        </row>
        <row r="17336">
          <cell r="A17336">
            <v>44751.705798611103</v>
          </cell>
          <cell r="B17336">
            <v>2582</v>
          </cell>
          <cell r="F17336" t="str">
            <v>CC-00651109</v>
          </cell>
          <cell r="J17336" t="str">
            <v>General Service</v>
          </cell>
          <cell r="R17336" t="str">
            <v>BSLD230361</v>
          </cell>
          <cell r="AB17336" t="str">
            <v>Sales call carried our for HMR collection</v>
          </cell>
        </row>
        <row r="17337">
          <cell r="A17337">
            <v>44751.700914351903</v>
          </cell>
          <cell r="B17337">
            <v>3942</v>
          </cell>
          <cell r="F17337" t="str">
            <v>CC-00651101</v>
          </cell>
          <cell r="J17337" t="str">
            <v>General Service</v>
          </cell>
          <cell r="R17337" t="str">
            <v>BSLD230358</v>
          </cell>
          <cell r="AB17337" t="str">
            <v>Sales call carried our for HMR collection</v>
          </cell>
        </row>
        <row r="17338">
          <cell r="A17338">
            <v>44751.698553240698</v>
          </cell>
          <cell r="B17338">
            <v>3942</v>
          </cell>
          <cell r="F17338" t="str">
            <v>CC-00651094</v>
          </cell>
          <cell r="J17338" t="str">
            <v>General Service</v>
          </cell>
          <cell r="R17338" t="str">
            <v>BSJD161378</v>
          </cell>
          <cell r="AB17338" t="str">
            <v>Sales call carried our for HMR collection</v>
          </cell>
        </row>
        <row r="17339">
          <cell r="A17339">
            <v>44751.691354166702</v>
          </cell>
          <cell r="B17339">
            <v>3067</v>
          </cell>
          <cell r="F17339" t="str">
            <v>CC-00651078</v>
          </cell>
          <cell r="J17339" t="str">
            <v>General Service</v>
          </cell>
          <cell r="R17339" t="str">
            <v>BTKD162077</v>
          </cell>
          <cell r="AB17339" t="str">
            <v>Sales call carried our for HMR collection</v>
          </cell>
        </row>
        <row r="17340">
          <cell r="A17340">
            <v>44751.684016203697</v>
          </cell>
          <cell r="B17340">
            <v>4840</v>
          </cell>
          <cell r="F17340" t="str">
            <v>CC-00651052</v>
          </cell>
          <cell r="J17340" t="str">
            <v>General Service</v>
          </cell>
          <cell r="R17340" t="str">
            <v>BTKD162074</v>
          </cell>
          <cell r="AB17340" t="str">
            <v>Sales call carried our for HMR collection</v>
          </cell>
        </row>
        <row r="17341">
          <cell r="A17341">
            <v>44751.6773032407</v>
          </cell>
          <cell r="B17341">
            <v>1773</v>
          </cell>
          <cell r="F17341" t="str">
            <v>CC-00651037</v>
          </cell>
          <cell r="J17341" t="str">
            <v>General Service</v>
          </cell>
          <cell r="R17341" t="str">
            <v>BSHD161938</v>
          </cell>
          <cell r="AB17341" t="str">
            <v>Sales call carried our for HMR collection Note - Customer USE SPUIROUS MATERIALS</v>
          </cell>
        </row>
        <row r="17342">
          <cell r="A17342">
            <v>44751.674629629597</v>
          </cell>
          <cell r="B17342">
            <v>2100</v>
          </cell>
          <cell r="F17342" t="str">
            <v>CC-00651029</v>
          </cell>
          <cell r="J17342" t="str">
            <v>General Service</v>
          </cell>
          <cell r="R17342" t="str">
            <v>BSED161766</v>
          </cell>
          <cell r="AB17342" t="str">
            <v>Sales call carried our for HMR collection Note - Customer USE SPUIROUS MATERIALS</v>
          </cell>
        </row>
        <row r="17343">
          <cell r="A17343">
            <v>44751.672615740703</v>
          </cell>
          <cell r="B17343">
            <v>3085</v>
          </cell>
          <cell r="F17343" t="str">
            <v>CC-00651025</v>
          </cell>
          <cell r="J17343" t="str">
            <v>General Service</v>
          </cell>
          <cell r="R17343" t="str">
            <v>BSID161979</v>
          </cell>
          <cell r="AB17343" t="str">
            <v>Sales call carried our for HMR collection Note - Customer USE SPUIROUS MATERIALS</v>
          </cell>
        </row>
        <row r="17344">
          <cell r="A17344">
            <v>44751.6703935185</v>
          </cell>
          <cell r="B17344">
            <v>2350</v>
          </cell>
          <cell r="F17344" t="str">
            <v>CC-00651021</v>
          </cell>
          <cell r="J17344" t="str">
            <v>General Service</v>
          </cell>
          <cell r="R17344" t="str">
            <v>BSID220375</v>
          </cell>
          <cell r="AB17344" t="str">
            <v>Sales call carried our for HMR collection Note - Customer USE SPUIROUS MATERIALS</v>
          </cell>
        </row>
        <row r="17345">
          <cell r="A17345">
            <v>44751.667650463001</v>
          </cell>
          <cell r="B17345">
            <v>2100</v>
          </cell>
          <cell r="F17345" t="str">
            <v>CC-00651013</v>
          </cell>
          <cell r="J17345" t="str">
            <v>General Service</v>
          </cell>
          <cell r="R17345" t="str">
            <v>BSID120765</v>
          </cell>
          <cell r="AB17345" t="str">
            <v>Sales call carried our for HMR collection Note - Customer USE SPUIROUS MATERIALS</v>
          </cell>
        </row>
        <row r="17346">
          <cell r="A17346">
            <v>44751.664756944403</v>
          </cell>
          <cell r="B17346">
            <v>3630</v>
          </cell>
          <cell r="F17346" t="str">
            <v>CC-00651007</v>
          </cell>
          <cell r="J17346" t="str">
            <v>General Service</v>
          </cell>
          <cell r="R17346" t="str">
            <v>BSID161968</v>
          </cell>
          <cell r="AB17346" t="str">
            <v>Sales call carried our for HMR collection Note - Customer USE SPUIROUS MATERIALS</v>
          </cell>
        </row>
        <row r="17347">
          <cell r="A17347">
            <v>44751.6616319444</v>
          </cell>
          <cell r="B17347">
            <v>3700</v>
          </cell>
          <cell r="F17347" t="str">
            <v>CC-00651000</v>
          </cell>
          <cell r="J17347" t="str">
            <v>General Service</v>
          </cell>
          <cell r="R17347" t="str">
            <v>BRED161081</v>
          </cell>
          <cell r="AB17347" t="str">
            <v>Sales call carried our for HMR collection Note - Customer USE SPUIROUS MATERIALS</v>
          </cell>
        </row>
        <row r="17348">
          <cell r="A17348">
            <v>44751.659212963001</v>
          </cell>
          <cell r="B17348">
            <v>8697</v>
          </cell>
          <cell r="F17348" t="str">
            <v>CC-00650993</v>
          </cell>
          <cell r="J17348" t="str">
            <v>General Service</v>
          </cell>
          <cell r="R17348" t="str">
            <v>BRGD161233</v>
          </cell>
          <cell r="AB17348" t="str">
            <v>Sales call carried our for HMR collection</v>
          </cell>
        </row>
        <row r="17349">
          <cell r="A17349">
            <v>44751.654108796298</v>
          </cell>
          <cell r="B17349">
            <v>4540</v>
          </cell>
          <cell r="F17349" t="str">
            <v>CC-00650988</v>
          </cell>
          <cell r="J17349" t="str">
            <v>General Service</v>
          </cell>
          <cell r="R17349" t="str">
            <v>BRDD161019</v>
          </cell>
          <cell r="AB17349" t="str">
            <v>Sales call carried our for HMR collection Note - Customer USE SPUIROUS MATERIALS</v>
          </cell>
        </row>
        <row r="17350">
          <cell r="A17350">
            <v>44751.6514930556</v>
          </cell>
          <cell r="B17350">
            <v>6590</v>
          </cell>
          <cell r="F17350" t="str">
            <v>CC-00650982</v>
          </cell>
          <cell r="J17350" t="str">
            <v>General Service</v>
          </cell>
          <cell r="R17350" t="str">
            <v>BPBD200118</v>
          </cell>
          <cell r="AB17350" t="str">
            <v>Sales call carried our for HMR collection Note - Customer USE SPUIROUS MATERIALS</v>
          </cell>
        </row>
        <row r="17351">
          <cell r="A17351">
            <v>44751.6492939815</v>
          </cell>
          <cell r="B17351">
            <v>7280</v>
          </cell>
          <cell r="F17351" t="str">
            <v>CC-00650975</v>
          </cell>
          <cell r="J17351" t="str">
            <v>General Service</v>
          </cell>
          <cell r="R17351" t="str">
            <v>BSGD161904</v>
          </cell>
          <cell r="AB17351" t="str">
            <v>Sales call carried our for HMR collection Note - Customer USE SPUIROUS MATERIALS</v>
          </cell>
        </row>
        <row r="17352">
          <cell r="A17352">
            <v>44751.646064814799</v>
          </cell>
          <cell r="B17352">
            <v>2304</v>
          </cell>
          <cell r="F17352" t="str">
            <v>CC-00650964</v>
          </cell>
          <cell r="J17352" t="str">
            <v>General Service</v>
          </cell>
          <cell r="R17352" t="str">
            <v>BSGD161898</v>
          </cell>
          <cell r="AB17352" t="str">
            <v>Sales call carried our for HMR collection Note - Customer USE SPUIROUS MATERIALS</v>
          </cell>
        </row>
        <row r="17353">
          <cell r="A17353">
            <v>44751.643460648098</v>
          </cell>
          <cell r="B17353">
            <v>3285</v>
          </cell>
          <cell r="F17353" t="str">
            <v>CC-00650959</v>
          </cell>
          <cell r="J17353" t="str">
            <v>General Service</v>
          </cell>
          <cell r="R17353" t="str">
            <v>BRGD230256</v>
          </cell>
          <cell r="AB17353" t="str">
            <v>Sales call carried our for HMR collection Note - Customer USE SPUIROUS MATERIALS</v>
          </cell>
        </row>
        <row r="17354">
          <cell r="A17354">
            <v>44751.6401273148</v>
          </cell>
          <cell r="B17354">
            <v>5380</v>
          </cell>
          <cell r="F17354" t="str">
            <v>CC-00650955</v>
          </cell>
          <cell r="J17354" t="str">
            <v>General Service</v>
          </cell>
          <cell r="R17354" t="str">
            <v>BSDD161729</v>
          </cell>
          <cell r="AB17354" t="str">
            <v>Sales call carried our for HMR collection Note - Customer USE SPUIROUS MATERIALS</v>
          </cell>
        </row>
        <row r="17355">
          <cell r="A17355">
            <v>44751.635821759301</v>
          </cell>
          <cell r="B17355">
            <v>3727</v>
          </cell>
          <cell r="F17355" t="str">
            <v>CC-00650938</v>
          </cell>
          <cell r="J17355" t="str">
            <v>General Service</v>
          </cell>
          <cell r="R17355" t="str">
            <v>BRAD160816</v>
          </cell>
          <cell r="AB17355" t="str">
            <v>Sales call carried our for HMR collection Note - Customer USE SPUIROUS MATERIALS</v>
          </cell>
        </row>
        <row r="17356">
          <cell r="A17356">
            <v>44751.6323148148</v>
          </cell>
          <cell r="B17356">
            <v>4991</v>
          </cell>
          <cell r="F17356" t="str">
            <v>CC-00650926</v>
          </cell>
          <cell r="J17356" t="str">
            <v>General Service</v>
          </cell>
          <cell r="R17356" t="str">
            <v>BRGD161225</v>
          </cell>
          <cell r="AB17356" t="str">
            <v>Sales call carried our for HMR collection Note - Customer USE SPUIROUS MATERIALS</v>
          </cell>
        </row>
        <row r="17357">
          <cell r="A17357">
            <v>44751.627094907402</v>
          </cell>
          <cell r="B17357">
            <v>2778</v>
          </cell>
          <cell r="F17357" t="str">
            <v>CC-00650912</v>
          </cell>
          <cell r="J17357" t="str">
            <v>General Service</v>
          </cell>
          <cell r="R17357" t="str">
            <v>BRED161124</v>
          </cell>
          <cell r="AB17357" t="str">
            <v>Sales call carried our for HMR collection Note - Customer USE SPUIROUS MATERIALS</v>
          </cell>
        </row>
        <row r="17358">
          <cell r="A17358">
            <v>44751.623888888898</v>
          </cell>
          <cell r="B17358">
            <v>6970</v>
          </cell>
          <cell r="F17358" t="str">
            <v>CC-00650904</v>
          </cell>
          <cell r="J17358" t="str">
            <v>General Service</v>
          </cell>
          <cell r="R17358" t="str">
            <v>BSKD161477</v>
          </cell>
          <cell r="AB17358" t="str">
            <v>Sales call carried our for HMR collection Note - Customer USE SPUIROUS MATERIALS</v>
          </cell>
        </row>
        <row r="17359">
          <cell r="A17359">
            <v>44751.605821759302</v>
          </cell>
          <cell r="B17359">
            <v>14650</v>
          </cell>
          <cell r="F17359" t="str">
            <v>CC-00650863</v>
          </cell>
          <cell r="J17359" t="str">
            <v>General Service</v>
          </cell>
          <cell r="R17359" t="str">
            <v>BPJD200007</v>
          </cell>
          <cell r="AB17359" t="str">
            <v>Sales call carried our for HMR collection Note - Customer USE SPUIROUS MATERIALS</v>
          </cell>
        </row>
        <row r="17360">
          <cell r="A17360">
            <v>44751.601215277798</v>
          </cell>
          <cell r="B17360">
            <v>2756</v>
          </cell>
          <cell r="F17360" t="str">
            <v>CC-00650858</v>
          </cell>
          <cell r="J17360" t="str">
            <v>General Service</v>
          </cell>
          <cell r="R17360" t="str">
            <v>BRGD161229</v>
          </cell>
          <cell r="AB17360" t="str">
            <v>Sales call carried our for HMR collection Note - Customer USE SPUIROUS MATERIALS</v>
          </cell>
        </row>
        <row r="17361">
          <cell r="A17361">
            <v>44751.593981481499</v>
          </cell>
          <cell r="B17361">
            <v>3694</v>
          </cell>
          <cell r="F17361" t="str">
            <v>CC-00650843</v>
          </cell>
          <cell r="J17361" t="str">
            <v>General Service</v>
          </cell>
          <cell r="R17361" t="str">
            <v>BSFD161830</v>
          </cell>
          <cell r="AB17361" t="str">
            <v>Sales call carried our for HMR collection Note - Customer USE SPUIROUS MATERIALS</v>
          </cell>
        </row>
        <row r="17362">
          <cell r="A17362">
            <v>44751.587326388901</v>
          </cell>
          <cell r="B17362">
            <v>4280</v>
          </cell>
          <cell r="F17362" t="str">
            <v>CC-00650825</v>
          </cell>
          <cell r="J17362" t="str">
            <v>General Service</v>
          </cell>
          <cell r="R17362" t="str">
            <v>BRLD160756</v>
          </cell>
          <cell r="AB17362" t="str">
            <v>Sales call carried our for HMR collection Note - Customer USE SPUIROUS MATERIALS</v>
          </cell>
        </row>
        <row r="17363">
          <cell r="A17363">
            <v>44751.581585648099</v>
          </cell>
          <cell r="B17363">
            <v>3111</v>
          </cell>
          <cell r="F17363" t="str">
            <v>CC-00650806</v>
          </cell>
          <cell r="J17363" t="str">
            <v>General Service</v>
          </cell>
          <cell r="R17363" t="str">
            <v>BSGD161864</v>
          </cell>
          <cell r="AB17363" t="str">
            <v>Sales call carried our for HMR collection Note - Customer USE SPUIROUS MATERIALS</v>
          </cell>
        </row>
        <row r="17364">
          <cell r="A17364">
            <v>44751.577847222201</v>
          </cell>
          <cell r="B17364">
            <v>7144</v>
          </cell>
          <cell r="F17364" t="str">
            <v>CC-00650799</v>
          </cell>
          <cell r="J17364" t="str">
            <v>General Service</v>
          </cell>
          <cell r="R17364" t="str">
            <v>BPED160088</v>
          </cell>
          <cell r="AB17364" t="str">
            <v>Sales call carried our for HMR collection Note - Customer USE SPUIROUS MATERIALS</v>
          </cell>
        </row>
        <row r="17365">
          <cell r="A17365">
            <v>44751.574884259302</v>
          </cell>
          <cell r="B17365">
            <v>4058</v>
          </cell>
          <cell r="F17365" t="str">
            <v>CC-00650794</v>
          </cell>
          <cell r="J17365" t="str">
            <v>General Service</v>
          </cell>
          <cell r="R17365" t="str">
            <v>BRGD161218</v>
          </cell>
          <cell r="AB17365" t="str">
            <v>Sales call carried our for HMR collection Note - Customer USE SPUIROUS MATERIALS</v>
          </cell>
        </row>
        <row r="17366">
          <cell r="A17366">
            <v>44751.572395833296</v>
          </cell>
          <cell r="B17366">
            <v>1970</v>
          </cell>
          <cell r="F17366" t="str">
            <v>CC-00650791</v>
          </cell>
          <cell r="J17366" t="str">
            <v>General Service</v>
          </cell>
          <cell r="R17366" t="str">
            <v>BSCD161704</v>
          </cell>
          <cell r="AB17366" t="str">
            <v>Sales call carried our for HMR collection Note - Customer USE SPUIROUS MATERIALS</v>
          </cell>
        </row>
        <row r="17367">
          <cell r="A17367">
            <v>44751.569421296299</v>
          </cell>
          <cell r="B17367">
            <v>3013</v>
          </cell>
          <cell r="F17367" t="str">
            <v>CC-00650788</v>
          </cell>
          <cell r="J17367" t="str">
            <v>General Service</v>
          </cell>
          <cell r="R17367" t="str">
            <v>BRHD161299</v>
          </cell>
          <cell r="AB17367" t="str">
            <v>Sales call carried our for HMR collection Note - Customer USE SPUIROUS MATERIALS</v>
          </cell>
        </row>
        <row r="17368">
          <cell r="A17368">
            <v>44751.568819444401</v>
          </cell>
          <cell r="B17368">
            <v>742</v>
          </cell>
          <cell r="F17368" t="str">
            <v>CC-00650787</v>
          </cell>
          <cell r="J17368" t="str">
            <v>General Service</v>
          </cell>
          <cell r="R17368" t="str">
            <v>BULD121094</v>
          </cell>
          <cell r="AB17368" t="str">
            <v>for HMR discuss over phone</v>
          </cell>
        </row>
        <row r="17369">
          <cell r="A17369">
            <v>44751.560451388897</v>
          </cell>
          <cell r="B17369">
            <v>1320</v>
          </cell>
          <cell r="F17369" t="str">
            <v>CC-00650773</v>
          </cell>
          <cell r="J17369" t="str">
            <v>General Service</v>
          </cell>
          <cell r="R17369" t="str">
            <v>BTHD120971</v>
          </cell>
          <cell r="AB17369" t="str">
            <v>for HMR discuss over phone</v>
          </cell>
        </row>
        <row r="17370">
          <cell r="A17370">
            <v>44751.548240740703</v>
          </cell>
          <cell r="B17370">
            <v>8883</v>
          </cell>
          <cell r="F17370" t="str">
            <v>CC-00650744</v>
          </cell>
          <cell r="J17370" t="str">
            <v>General Service</v>
          </cell>
          <cell r="R17370" t="str">
            <v>BPED200187</v>
          </cell>
          <cell r="AB17370" t="str">
            <v>Sales call carried our for HMR collection Note - Customer USE SPUIROUS MATERIALS</v>
          </cell>
        </row>
        <row r="17371">
          <cell r="A17371">
            <v>44751.537268518499</v>
          </cell>
          <cell r="B17371">
            <v>2576</v>
          </cell>
          <cell r="F17371" t="str">
            <v>CC-00650726</v>
          </cell>
          <cell r="J17371" t="str">
            <v>General Service</v>
          </cell>
          <cell r="R17371" t="str">
            <v>BSGD161854</v>
          </cell>
          <cell r="AB17371" t="str">
            <v>Sales call carried our for HMR collection Note - Customer USE SPUIROUS MATERIALS</v>
          </cell>
        </row>
        <row r="17372">
          <cell r="A17372">
            <v>44751.534652777802</v>
          </cell>
          <cell r="B17372">
            <v>3733</v>
          </cell>
          <cell r="F17372" t="str">
            <v>CC-00650723</v>
          </cell>
          <cell r="J17372" t="str">
            <v>General Service</v>
          </cell>
          <cell r="R17372" t="str">
            <v>BQHD160412</v>
          </cell>
          <cell r="AB17372" t="str">
            <v>Sales call carried our for HMR collection Note - Customer USE SPUIROUS MATERIALS</v>
          </cell>
        </row>
        <row r="17373">
          <cell r="A17373">
            <v>44751.533842592602</v>
          </cell>
          <cell r="B17373">
            <v>810</v>
          </cell>
          <cell r="F17373" t="str">
            <v>CC-00650721</v>
          </cell>
          <cell r="J17373" t="str">
            <v>General Service</v>
          </cell>
          <cell r="R17373" t="str">
            <v>BTDD120878</v>
          </cell>
          <cell r="AB17373" t="str">
            <v>for HMR discuss over phone</v>
          </cell>
        </row>
        <row r="17374">
          <cell r="A17374">
            <v>44751.5319675926</v>
          </cell>
          <cell r="B17374">
            <v>18440</v>
          </cell>
          <cell r="F17374" t="str">
            <v>CC-00650716</v>
          </cell>
          <cell r="J17374" t="str">
            <v>General Service</v>
          </cell>
          <cell r="R17374" t="str">
            <v>BOID200223</v>
          </cell>
          <cell r="AB17374" t="str">
            <v>Sales call carried our for HMR collection Note - Customer USE SPUIROUS MATERIALS</v>
          </cell>
        </row>
        <row r="17375">
          <cell r="A17375">
            <v>44751.529745370397</v>
          </cell>
          <cell r="B17375">
            <v>2175</v>
          </cell>
          <cell r="F17375" t="str">
            <v>CC-00650713</v>
          </cell>
          <cell r="J17375" t="str">
            <v>General Service</v>
          </cell>
          <cell r="R17375" t="str">
            <v>BSGD161861</v>
          </cell>
          <cell r="AB17375" t="str">
            <v>Sales call carried our for HMR collection Note - Customer USE SPUIROUS MATERIALS</v>
          </cell>
        </row>
        <row r="17376">
          <cell r="A17376">
            <v>44751.527604166702</v>
          </cell>
          <cell r="B17376">
            <v>1615</v>
          </cell>
          <cell r="F17376" t="str">
            <v>CC-00650707</v>
          </cell>
          <cell r="J17376" t="str">
            <v>General Service</v>
          </cell>
          <cell r="R17376" t="str">
            <v>BSDD120664</v>
          </cell>
          <cell r="AB17376" t="str">
            <v>Sales call carried our for HMR collection Note - Customer USE SPUIROUS MATERIALS</v>
          </cell>
        </row>
        <row r="17377">
          <cell r="A17377">
            <v>44751.5246064815</v>
          </cell>
          <cell r="B17377">
            <v>3688</v>
          </cell>
          <cell r="F17377" t="str">
            <v>CC-00650699</v>
          </cell>
          <cell r="J17377" t="str">
            <v>General Service</v>
          </cell>
          <cell r="R17377" t="str">
            <v>BTEL160427</v>
          </cell>
          <cell r="AB17377" t="str">
            <v>for HMR discus over phone</v>
          </cell>
        </row>
        <row r="17378">
          <cell r="A17378">
            <v>44751.523159722201</v>
          </cell>
          <cell r="B17378">
            <v>7010</v>
          </cell>
          <cell r="F17378" t="str">
            <v>CC-00650695</v>
          </cell>
          <cell r="J17378" t="str">
            <v>General Service</v>
          </cell>
          <cell r="R17378" t="str">
            <v>BNBD160162</v>
          </cell>
          <cell r="AB17378" t="str">
            <v>Sales call carried our for HMR collection Note - Customer USE SPUIROUS MATERIALS</v>
          </cell>
        </row>
        <row r="17379">
          <cell r="A17379">
            <v>44751.516412037003</v>
          </cell>
          <cell r="B17379">
            <v>5172</v>
          </cell>
          <cell r="F17379" t="str">
            <v>CC-00650683</v>
          </cell>
          <cell r="J17379" t="str">
            <v>General Service</v>
          </cell>
          <cell r="R17379" t="str">
            <v>BTGL160455</v>
          </cell>
          <cell r="AB17379" t="str">
            <v>for HMR discuss over phone</v>
          </cell>
        </row>
        <row r="17380">
          <cell r="A17380">
            <v>44751.512534722198</v>
          </cell>
          <cell r="B17380">
            <v>695</v>
          </cell>
          <cell r="F17380" t="str">
            <v>CC-00650678</v>
          </cell>
          <cell r="J17380" t="str">
            <v>General Service</v>
          </cell>
          <cell r="R17380" t="str">
            <v>BUID162953</v>
          </cell>
          <cell r="AB17380" t="str">
            <v>Sales call carried out for HMR collection</v>
          </cell>
        </row>
        <row r="17381">
          <cell r="A17381">
            <v>44751.506874999999</v>
          </cell>
          <cell r="B17381">
            <v>2847</v>
          </cell>
          <cell r="F17381" t="str">
            <v>CC-00650664</v>
          </cell>
          <cell r="J17381" t="str">
            <v>General Service</v>
          </cell>
          <cell r="R17381" t="str">
            <v>BTKD162080</v>
          </cell>
          <cell r="AB17381" t="str">
            <v>for HMR discuss over phone</v>
          </cell>
        </row>
        <row r="17382">
          <cell r="A17382">
            <v>44751.458807870396</v>
          </cell>
          <cell r="B17382">
            <v>270</v>
          </cell>
          <cell r="F17382" t="str">
            <v>CC-00650512</v>
          </cell>
          <cell r="J17382" t="str">
            <v>General Service</v>
          </cell>
          <cell r="R17382" t="str">
            <v>BVKD163026</v>
          </cell>
          <cell r="AB17382" t="str">
            <v>Sales call carried out for HMR collection</v>
          </cell>
        </row>
        <row r="17383">
          <cell r="A17383">
            <v>44751.451678240701</v>
          </cell>
          <cell r="B17383">
            <v>350</v>
          </cell>
          <cell r="F17383" t="str">
            <v>CC-00650492</v>
          </cell>
          <cell r="J17383" t="str">
            <v>General Service</v>
          </cell>
          <cell r="R17383" t="str">
            <v>BVLD163067</v>
          </cell>
          <cell r="AB17383" t="str">
            <v>Sales call carried out for HMR collection</v>
          </cell>
        </row>
        <row r="17384">
          <cell r="A17384">
            <v>44751.4445023148</v>
          </cell>
          <cell r="B17384">
            <v>330</v>
          </cell>
          <cell r="F17384" t="str">
            <v>CC-00650476</v>
          </cell>
          <cell r="J17384" t="str">
            <v>General Service</v>
          </cell>
          <cell r="R17384" t="str">
            <v>BVKD163010</v>
          </cell>
          <cell r="AB17384" t="str">
            <v>Sales call carried out for HMR collection</v>
          </cell>
        </row>
        <row r="17385">
          <cell r="A17385">
            <v>44751.435949074097</v>
          </cell>
          <cell r="B17385">
            <v>285</v>
          </cell>
          <cell r="F17385" t="str">
            <v>CC-00650463</v>
          </cell>
          <cell r="J17385" t="str">
            <v>General Service</v>
          </cell>
          <cell r="R17385" t="str">
            <v>BTGD120943</v>
          </cell>
          <cell r="AB17385" t="str">
            <v>Sales Call carried out for HMR collection</v>
          </cell>
        </row>
        <row r="17386">
          <cell r="A17386">
            <v>44751.429895833302</v>
          </cell>
          <cell r="B17386">
            <v>215</v>
          </cell>
          <cell r="F17386" t="str">
            <v>CC-00650452</v>
          </cell>
          <cell r="J17386" t="str">
            <v>General Service</v>
          </cell>
          <cell r="R17386" t="str">
            <v>BVJD162957</v>
          </cell>
          <cell r="AB17386" t="str">
            <v>Sales Call carried out for HMR collection</v>
          </cell>
        </row>
        <row r="17387">
          <cell r="A17387">
            <v>44751.420231481497</v>
          </cell>
          <cell r="B17387">
            <v>3856</v>
          </cell>
          <cell r="F17387" t="str">
            <v>CC-00650441</v>
          </cell>
          <cell r="J17387" t="str">
            <v>Complaint - Running With Problem</v>
          </cell>
          <cell r="R17387" t="str">
            <v>BSJD161422</v>
          </cell>
          <cell r="AB17387" t="str">
            <v>Attend the site as per customer complaint for high drilling rpm so observe the unit found drilling rpm 1700 at 180 psi air pressure and flushing rpm found 1720, also limit switch found malfuntion, so following jobs are done;- 1. Air leakage found through moisture filter assembly so rectified the air leakage. 2. One compressor side actuator kit replaced from customer stock. 3. Clean engine side actuator kit and refitted the same. 4. Replace one pressure regulator kit from customer stock. 5. Limit switch one wire does not showing continuity so rectified the wiring issue. After all work done start the unit ad reset the air pressure to 210 psi, flussing rpm set at 1800 rpm at 70 psi minimum pressure and rum the unit on load condition found drilling rpm 1560 to  1600 at 195 psi. Now unit is running in good condition</v>
          </cell>
        </row>
        <row r="17388">
          <cell r="A17388">
            <v>44751.300196759301</v>
          </cell>
          <cell r="B17388">
            <v>22241</v>
          </cell>
          <cell r="F17388" t="str">
            <v>CC-00650389</v>
          </cell>
          <cell r="J17388" t="str">
            <v>Schedule Service - AMC</v>
          </cell>
          <cell r="R17388" t="str">
            <v>BQCS040170</v>
          </cell>
          <cell r="AB17388" t="str">
            <v>Change Air filter, oil filter and oil</v>
          </cell>
        </row>
        <row r="17389">
          <cell r="A17389">
            <v>44750.854444444398</v>
          </cell>
          <cell r="B17389">
            <v>1176</v>
          </cell>
          <cell r="F17389" t="str">
            <v>CC-00650254</v>
          </cell>
          <cell r="J17389" t="str">
            <v>Complaint - Breakdown</v>
          </cell>
          <cell r="R17389" t="str">
            <v>BUGD162826</v>
          </cell>
          <cell r="AB17389" t="str">
            <v>Airend failure issue, FOC already raised &amp; approval process on going. right now we suggested to customer depute our engineer for clean the system &amp; separator tank &amp; cooler but due to site not ready. we unable to depute our engineer.
Airend failure issue, FOC already raised &amp; approval process on going. right now we suggested to customer depute our engineer for clean the system &amp; separator tank &amp; cooler but due to site not ready. we unable to depute our engineer. 21-07-2022
Airend failure issue, FOC already raised &amp; approval process on going. right now we suggested to customer depute our engineer for clean the system &amp; separator tank &amp; cooler but due to site not ready. we unable to depute our engineer. 23-07-2022</v>
          </cell>
        </row>
        <row r="17390">
          <cell r="A17390">
            <v>44750.746319444399</v>
          </cell>
          <cell r="B17390">
            <v>2697</v>
          </cell>
          <cell r="F17390" t="str">
            <v>CC-00650178</v>
          </cell>
          <cell r="J17390" t="str">
            <v>General Service</v>
          </cell>
          <cell r="R17390" t="str">
            <v>BRDD161021</v>
          </cell>
          <cell r="AB17390" t="str">
            <v>Sales Call carried out for HMR collection</v>
          </cell>
        </row>
        <row r="17391">
          <cell r="A17391">
            <v>44750.662557870397</v>
          </cell>
          <cell r="B17391">
            <v>420</v>
          </cell>
          <cell r="F17391" t="str">
            <v>CC-00649948</v>
          </cell>
          <cell r="J17391" t="str">
            <v>General Service</v>
          </cell>
          <cell r="R17391" t="str">
            <v>BTHD120963</v>
          </cell>
          <cell r="AB17391" t="str">
            <v>discuss over phone</v>
          </cell>
        </row>
        <row r="17392">
          <cell r="A17392">
            <v>44750.659930555601</v>
          </cell>
          <cell r="B17392">
            <v>8690</v>
          </cell>
          <cell r="F17392" t="str">
            <v>CC-00649940</v>
          </cell>
          <cell r="J17392" t="str">
            <v>Schedule Service</v>
          </cell>
          <cell r="R17392" t="str">
            <v>BRGD161233</v>
          </cell>
          <cell r="AB17392" t="str">
            <v>Change oil filter, air oil separator, limit switch and oil</v>
          </cell>
        </row>
        <row r="17393">
          <cell r="A17393">
            <v>44750.468414351897</v>
          </cell>
          <cell r="B17393">
            <v>4295</v>
          </cell>
          <cell r="F17393" t="str">
            <v>CC-00649546</v>
          </cell>
          <cell r="J17393" t="str">
            <v>General Service</v>
          </cell>
          <cell r="R17393" t="str">
            <v>BSBD161624</v>
          </cell>
          <cell r="AB17393" t="str">
            <v>Sales call carried our for HMR collection Note - Customer USE SPUIROUS MATERIALS</v>
          </cell>
        </row>
        <row r="17394">
          <cell r="A17394">
            <v>44750.460972222201</v>
          </cell>
          <cell r="B17394">
            <v>3787</v>
          </cell>
          <cell r="F17394" t="str">
            <v>CC-00649529</v>
          </cell>
          <cell r="J17394" t="str">
            <v>General Service</v>
          </cell>
          <cell r="R17394" t="str">
            <v>BRLD160724</v>
          </cell>
          <cell r="AB17394" t="str">
            <v>Sales Call carried out for HMR collection</v>
          </cell>
        </row>
        <row r="17395">
          <cell r="A17395">
            <v>44750.452696759297</v>
          </cell>
          <cell r="B17395">
            <v>4487</v>
          </cell>
          <cell r="F17395" t="str">
            <v>CC-00649512</v>
          </cell>
          <cell r="J17395" t="str">
            <v>General Service</v>
          </cell>
          <cell r="R17395" t="str">
            <v>BRJD160606</v>
          </cell>
          <cell r="AB17395" t="str">
            <v>Sales Call carried out for HMR collection</v>
          </cell>
        </row>
        <row r="17396">
          <cell r="A17396">
            <v>44750.442766203698</v>
          </cell>
          <cell r="B17396">
            <v>4800</v>
          </cell>
          <cell r="F17396" t="str">
            <v>CC-00649498</v>
          </cell>
          <cell r="J17396" t="str">
            <v>Commissioning</v>
          </cell>
          <cell r="R17396" t="str">
            <v>BTES044431</v>
          </cell>
          <cell r="AB17396" t="str">
            <v>ATTEND THE SITE FOR VFD COMMISSIONING SO COMMISSIONED THE VFD HAVING MODEL - FC-301P30KT4, SERIAL NO. 100215E102</v>
          </cell>
        </row>
        <row r="17397">
          <cell r="A17397">
            <v>44750.436712962997</v>
          </cell>
          <cell r="B17397">
            <v>12879</v>
          </cell>
          <cell r="F17397" t="str">
            <v>CC-00649484</v>
          </cell>
          <cell r="J17397" t="str">
            <v>Schedule Service</v>
          </cell>
          <cell r="R17397" t="str">
            <v>BSHS038806</v>
          </cell>
          <cell r="AB17397" t="str">
            <v>Change oil filter and air oil separator</v>
          </cell>
        </row>
        <row r="17398">
          <cell r="A17398">
            <v>44750.433553240699</v>
          </cell>
          <cell r="B17398">
            <v>34619</v>
          </cell>
          <cell r="F17398" t="str">
            <v>CC-00649477</v>
          </cell>
          <cell r="J17398" t="str">
            <v>Schedule Service</v>
          </cell>
          <cell r="R17398" t="str">
            <v>BQBS030091</v>
          </cell>
          <cell r="AB17398" t="str">
            <v>Change Air filter and oil filter</v>
          </cell>
        </row>
        <row r="17399">
          <cell r="A17399">
            <v>44749.770196759302</v>
          </cell>
          <cell r="B17399">
            <v>529</v>
          </cell>
          <cell r="F17399" t="str">
            <v>CC-00649052</v>
          </cell>
          <cell r="J17399" t="str">
            <v>General Service</v>
          </cell>
          <cell r="R17399" t="str">
            <v>BULD162583</v>
          </cell>
          <cell r="AB17399" t="str">
            <v>SALES CALL CARRIED OUT FOR HMR COLLECTION</v>
          </cell>
        </row>
        <row r="17400">
          <cell r="A17400">
            <v>44749.767997685201</v>
          </cell>
          <cell r="B17400">
            <v>7763</v>
          </cell>
          <cell r="F17400" t="str">
            <v>CC-00649050</v>
          </cell>
          <cell r="J17400" t="str">
            <v>General Service</v>
          </cell>
          <cell r="R17400" t="str">
            <v>BRHD161312</v>
          </cell>
          <cell r="AB17400" t="str">
            <v>Sales call carried our for HMR collection Note - Customer USE SPUIROUS MATERIALS</v>
          </cell>
        </row>
        <row r="17401">
          <cell r="A17401">
            <v>44749.761863425898</v>
          </cell>
          <cell r="B17401">
            <v>2125</v>
          </cell>
          <cell r="F17401" t="str">
            <v>CC-00649046</v>
          </cell>
          <cell r="J17401" t="str">
            <v>General Service</v>
          </cell>
          <cell r="R17401" t="str">
            <v>BRHD161314</v>
          </cell>
          <cell r="AB17401" t="str">
            <v>Sales call carried our for HMR collection Note - Customer USE SPUIROUS MATERIALS</v>
          </cell>
        </row>
        <row r="17402">
          <cell r="A17402">
            <v>44749.761226851799</v>
          </cell>
          <cell r="B17402">
            <v>1050</v>
          </cell>
          <cell r="F17402" t="str">
            <v>CC-00649045</v>
          </cell>
          <cell r="J17402" t="str">
            <v>General Service</v>
          </cell>
          <cell r="R17402" t="str">
            <v>BUAL160594</v>
          </cell>
          <cell r="AB17402" t="str">
            <v>Sales call carried out for hmr collection</v>
          </cell>
        </row>
        <row r="17403">
          <cell r="A17403">
            <v>44749.759814814803</v>
          </cell>
          <cell r="B17403">
            <v>924</v>
          </cell>
          <cell r="F17403" t="str">
            <v>CC-00649042</v>
          </cell>
          <cell r="J17403" t="str">
            <v>General Service</v>
          </cell>
          <cell r="R17403" t="str">
            <v>BUJD162460</v>
          </cell>
          <cell r="AB17403" t="str">
            <v>SALES CALL CARRIED OUT FOR HMR COLLECTION</v>
          </cell>
        </row>
        <row r="17404">
          <cell r="A17404">
            <v>44749.758761574099</v>
          </cell>
          <cell r="B17404">
            <v>21147</v>
          </cell>
          <cell r="F17404" t="str">
            <v>CC-00649040</v>
          </cell>
          <cell r="J17404" t="str">
            <v>Schedule Service</v>
          </cell>
          <cell r="R17404" t="str">
            <v>GPLS030458</v>
          </cell>
          <cell r="AB17404" t="str">
            <v>Change Air filter, oil filter, separator and oil</v>
          </cell>
        </row>
        <row r="17405">
          <cell r="A17405">
            <v>44749.749675925901</v>
          </cell>
          <cell r="B17405">
            <v>5737</v>
          </cell>
          <cell r="F17405" t="str">
            <v>CC-00649034</v>
          </cell>
          <cell r="J17405" t="str">
            <v>General Service</v>
          </cell>
          <cell r="R17405" t="str">
            <v>BRLD160741</v>
          </cell>
          <cell r="AB17405" t="str">
            <v>Sales call carried our for HMR collection Note - Customer USE SPUIROUS MATERIALS</v>
          </cell>
        </row>
        <row r="17406">
          <cell r="A17406">
            <v>44749.737233796302</v>
          </cell>
          <cell r="B17406">
            <v>4130</v>
          </cell>
          <cell r="F17406" t="str">
            <v>CC-00649021</v>
          </cell>
          <cell r="J17406" t="str">
            <v>General Service</v>
          </cell>
          <cell r="R17406" t="str">
            <v>BSJD161406</v>
          </cell>
          <cell r="AB17406" t="str">
            <v>Sales call carried our for HMR collection Note - Customer USE SPUIROUS MATERIALS</v>
          </cell>
        </row>
        <row r="17407">
          <cell r="A17407">
            <v>44749.723831018498</v>
          </cell>
          <cell r="B17407">
            <v>2061</v>
          </cell>
          <cell r="F17407" t="str">
            <v>CC-00649005</v>
          </cell>
          <cell r="J17407" t="str">
            <v>General Service</v>
          </cell>
          <cell r="R17407" t="str">
            <v>BULD162568</v>
          </cell>
          <cell r="AB17407" t="str">
            <v>Sales call carried out for hmr collection</v>
          </cell>
        </row>
        <row r="17408">
          <cell r="A17408">
            <v>44749.7121064815</v>
          </cell>
          <cell r="B17408">
            <v>1596</v>
          </cell>
          <cell r="F17408" t="str">
            <v>CC-00648983</v>
          </cell>
          <cell r="J17408" t="str">
            <v>General Service</v>
          </cell>
          <cell r="R17408" t="str">
            <v>BSAD120582</v>
          </cell>
          <cell r="AB17408" t="str">
            <v>Sales call carried our for HMR collection Note - Customer USE SPUIROUS MATERIALS</v>
          </cell>
        </row>
        <row r="17409">
          <cell r="A17409">
            <v>44749.701967592599</v>
          </cell>
          <cell r="B17409">
            <v>3960</v>
          </cell>
          <cell r="F17409" t="str">
            <v>CC-00648966</v>
          </cell>
          <cell r="J17409" t="str">
            <v>General Service</v>
          </cell>
          <cell r="R17409" t="str">
            <v>BULD162577</v>
          </cell>
          <cell r="AB17409" t="str">
            <v>Sales call carried out for hmr collection</v>
          </cell>
        </row>
        <row r="17410">
          <cell r="A17410">
            <v>44749.693993055596</v>
          </cell>
          <cell r="B17410">
            <v>1555</v>
          </cell>
          <cell r="F17410" t="str">
            <v>CC-00648953</v>
          </cell>
          <cell r="J17410" t="str">
            <v>General Service</v>
          </cell>
          <cell r="R17410" t="str">
            <v>BSFD161825</v>
          </cell>
          <cell r="AB17410" t="str">
            <v>Sale call carried our for HMR collection</v>
          </cell>
        </row>
        <row r="17411">
          <cell r="A17411">
            <v>44749.692499999997</v>
          </cell>
          <cell r="B17411">
            <v>1332</v>
          </cell>
          <cell r="F17411" t="str">
            <v>CC-00648952</v>
          </cell>
          <cell r="J17411" t="str">
            <v>General Service</v>
          </cell>
          <cell r="R17411" t="str">
            <v>BTHD162350</v>
          </cell>
          <cell r="AB17411" t="str">
            <v>Sales call carried out for hmr collection</v>
          </cell>
        </row>
        <row r="17412">
          <cell r="A17412">
            <v>44749.6856134259</v>
          </cell>
          <cell r="B17412">
            <v>1903</v>
          </cell>
          <cell r="F17412" t="str">
            <v>CC-00648939</v>
          </cell>
          <cell r="J17412" t="str">
            <v>General Service</v>
          </cell>
          <cell r="R17412" t="str">
            <v>BUFD162814</v>
          </cell>
          <cell r="AB17412" t="str">
            <v>Sales call carried out for hmr collection</v>
          </cell>
        </row>
        <row r="17413">
          <cell r="A17413">
            <v>44749.672314814801</v>
          </cell>
          <cell r="B17413">
            <v>1084</v>
          </cell>
          <cell r="F17413" t="str">
            <v>CC-00648907</v>
          </cell>
          <cell r="J17413" t="str">
            <v>General Service</v>
          </cell>
          <cell r="R17413" t="str">
            <v>BUGD162852</v>
          </cell>
          <cell r="AB17413" t="str">
            <v>Sales call carried out for HMR collection</v>
          </cell>
        </row>
        <row r="17414">
          <cell r="A17414">
            <v>44749.661296296297</v>
          </cell>
          <cell r="B17414">
            <v>480</v>
          </cell>
          <cell r="F17414" t="str">
            <v>CC-00648887</v>
          </cell>
          <cell r="J17414" t="str">
            <v>General Service</v>
          </cell>
          <cell r="R17414" t="str">
            <v>BUID162940</v>
          </cell>
          <cell r="AB17414" t="str">
            <v>Sales call carried out for HMR collection</v>
          </cell>
        </row>
        <row r="17415">
          <cell r="A17415">
            <v>44749.641898148097</v>
          </cell>
          <cell r="B17415">
            <v>680</v>
          </cell>
          <cell r="F17415" t="str">
            <v>CC-00648829</v>
          </cell>
          <cell r="J17415" t="str">
            <v>General Service</v>
          </cell>
          <cell r="R17415" t="str">
            <v>BUDD162719</v>
          </cell>
          <cell r="AB17415" t="str">
            <v>Sales call carried out for hmr collection</v>
          </cell>
        </row>
        <row r="17416">
          <cell r="A17416">
            <v>44749.635717592602</v>
          </cell>
          <cell r="B17416">
            <v>580</v>
          </cell>
          <cell r="F17416" t="str">
            <v>CC-00648812</v>
          </cell>
          <cell r="J17416" t="str">
            <v>General Service</v>
          </cell>
          <cell r="R17416" t="str">
            <v>BULD162579</v>
          </cell>
          <cell r="AB17416" t="str">
            <v>Sales call carried out for HMR collection</v>
          </cell>
        </row>
        <row r="17417">
          <cell r="A17417">
            <v>44749.632488425901</v>
          </cell>
          <cell r="B17417">
            <v>4165</v>
          </cell>
          <cell r="F17417" t="str">
            <v>CC-00648808</v>
          </cell>
          <cell r="J17417" t="str">
            <v>General Service</v>
          </cell>
          <cell r="R17417" t="str">
            <v>BTED200706</v>
          </cell>
          <cell r="AB17417" t="str">
            <v>Sales call carried out for HMR collection</v>
          </cell>
        </row>
        <row r="17418">
          <cell r="A17418">
            <v>44749.593171296299</v>
          </cell>
          <cell r="B17418">
            <v>950</v>
          </cell>
          <cell r="F17418" t="str">
            <v>CC-00648727</v>
          </cell>
          <cell r="J17418" t="str">
            <v>General Service</v>
          </cell>
          <cell r="R17418" t="str">
            <v>BTID162377</v>
          </cell>
          <cell r="AB17418" t="str">
            <v>Sales Call carried out for HMR collection</v>
          </cell>
        </row>
        <row r="17419">
          <cell r="A17419">
            <v>44749.588344907403</v>
          </cell>
          <cell r="B17419">
            <v>5726</v>
          </cell>
          <cell r="F17419" t="str">
            <v>CC-00648721</v>
          </cell>
          <cell r="J17419" t="str">
            <v>General Service</v>
          </cell>
          <cell r="R17419" t="str">
            <v>BTDD162186</v>
          </cell>
          <cell r="AB17419" t="str">
            <v>Sales Call carried out for HMR collection</v>
          </cell>
        </row>
        <row r="17420">
          <cell r="A17420">
            <v>44749.583344907398</v>
          </cell>
          <cell r="B17420">
            <v>3240</v>
          </cell>
          <cell r="F17420" t="str">
            <v>CC-00648717</v>
          </cell>
          <cell r="J17420" t="str">
            <v>General Service</v>
          </cell>
          <cell r="R17420" t="str">
            <v>BTDD162192</v>
          </cell>
          <cell r="AB17420" t="str">
            <v>Sales Call carried out for HMR collection</v>
          </cell>
        </row>
        <row r="17421">
          <cell r="A17421">
            <v>44749.576736111099</v>
          </cell>
          <cell r="B17421">
            <v>4190</v>
          </cell>
          <cell r="F17421" t="str">
            <v>CC-00648702</v>
          </cell>
          <cell r="J17421" t="str">
            <v>General Service</v>
          </cell>
          <cell r="R17421" t="str">
            <v>BTFD162243</v>
          </cell>
          <cell r="AB17421" t="str">
            <v>Sales Call carried out for HMR collection</v>
          </cell>
        </row>
        <row r="17422">
          <cell r="A17422">
            <v>44749.565821759301</v>
          </cell>
          <cell r="B17422">
            <v>5530</v>
          </cell>
          <cell r="F17422" t="str">
            <v>CC-00648680</v>
          </cell>
          <cell r="J17422" t="str">
            <v>General Service</v>
          </cell>
          <cell r="R17422" t="str">
            <v>BTFD162244</v>
          </cell>
          <cell r="AB17422" t="str">
            <v>Sales Call carried out for HMR collection</v>
          </cell>
        </row>
        <row r="17423">
          <cell r="A17423">
            <v>44749.558136574102</v>
          </cell>
          <cell r="B17423">
            <v>7910</v>
          </cell>
          <cell r="F17423" t="str">
            <v>CC-00648661</v>
          </cell>
          <cell r="J17423" t="str">
            <v>General Service</v>
          </cell>
          <cell r="R17423" t="str">
            <v>BTDD162169</v>
          </cell>
          <cell r="AB17423" t="str">
            <v>Sales Call carried out for HMR collection</v>
          </cell>
        </row>
        <row r="17424">
          <cell r="A17424">
            <v>44749.552071759303</v>
          </cell>
          <cell r="B17424">
            <v>978</v>
          </cell>
          <cell r="F17424" t="str">
            <v>CC-00648651</v>
          </cell>
          <cell r="J17424" t="str">
            <v>General Service</v>
          </cell>
          <cell r="R17424" t="str">
            <v>BTKD162083</v>
          </cell>
          <cell r="AB17424" t="str">
            <v>Sales Call carried out for HMR collection</v>
          </cell>
        </row>
        <row r="17425">
          <cell r="A17425">
            <v>44749.545717592599</v>
          </cell>
          <cell r="B17425">
            <v>5150</v>
          </cell>
          <cell r="F17425" t="str">
            <v>CC-00648640</v>
          </cell>
          <cell r="J17425" t="str">
            <v>General Service</v>
          </cell>
          <cell r="R17425" t="str">
            <v>BTKD162112</v>
          </cell>
          <cell r="AB17425" t="str">
            <v>Sales Call carried out for HMR collection</v>
          </cell>
        </row>
        <row r="17426">
          <cell r="A17426">
            <v>44749.5078125</v>
          </cell>
          <cell r="B17426">
            <v>4105</v>
          </cell>
          <cell r="F17426" t="str">
            <v>CC-00648569</v>
          </cell>
          <cell r="J17426" t="str">
            <v>General Service</v>
          </cell>
          <cell r="R17426" t="str">
            <v>BTED162231</v>
          </cell>
          <cell r="AB17426" t="str">
            <v>Sales Call carried out for HMR collection</v>
          </cell>
        </row>
        <row r="17427">
          <cell r="A17427">
            <v>44749.494085648097</v>
          </cell>
          <cell r="B17427">
            <v>4245</v>
          </cell>
          <cell r="F17427" t="str">
            <v>CC-00648537</v>
          </cell>
          <cell r="J17427" t="str">
            <v>General Service</v>
          </cell>
          <cell r="R17427" t="str">
            <v>BSAD230391</v>
          </cell>
          <cell r="AB17427" t="str">
            <v>Sales Call carried out for HMR collection</v>
          </cell>
        </row>
        <row r="17428">
          <cell r="A17428">
            <v>44749.472083333298</v>
          </cell>
          <cell r="B17428">
            <v>2830</v>
          </cell>
          <cell r="F17428" t="str">
            <v>CC-00648479</v>
          </cell>
          <cell r="J17428" t="str">
            <v>General Service</v>
          </cell>
          <cell r="R17428" t="str">
            <v>BSHD200586</v>
          </cell>
          <cell r="AB17428" t="str">
            <v>Sales Call carried out for HMR collection</v>
          </cell>
        </row>
        <row r="17429">
          <cell r="A17429">
            <v>44748.712951388901</v>
          </cell>
          <cell r="B17429">
            <v>2000</v>
          </cell>
          <cell r="F17429" t="str">
            <v>CC-00647967</v>
          </cell>
          <cell r="J17429" t="str">
            <v>General Service</v>
          </cell>
          <cell r="R17429" t="str">
            <v>BSKD120530</v>
          </cell>
          <cell r="AB17429" t="str">
            <v>Sales call carried out for HMR Collection Note Customer Uses Local Parts</v>
          </cell>
        </row>
        <row r="17430">
          <cell r="A17430">
            <v>44748.704953703702</v>
          </cell>
          <cell r="B17430">
            <v>3655</v>
          </cell>
          <cell r="F17430" t="str">
            <v>CC-00647951</v>
          </cell>
          <cell r="J17430" t="str">
            <v>General Service</v>
          </cell>
          <cell r="R17430" t="str">
            <v>BRJD160600</v>
          </cell>
          <cell r="AB17430" t="str">
            <v>Sales call carried out for HMR Collection Note Customer Uses Local Parts</v>
          </cell>
        </row>
        <row r="17431">
          <cell r="A17431">
            <v>44748.693576388898</v>
          </cell>
          <cell r="B17431">
            <v>1452</v>
          </cell>
          <cell r="F17431" t="str">
            <v>CC-00647921</v>
          </cell>
          <cell r="J17431" t="str">
            <v>General Service</v>
          </cell>
          <cell r="R17431" t="str">
            <v>BMLD160107</v>
          </cell>
          <cell r="AB17431" t="str">
            <v>Sales call carried out for HMR Collection Note Customer Uses Local Parts</v>
          </cell>
        </row>
        <row r="17432">
          <cell r="A17432">
            <v>44748.6878587963</v>
          </cell>
          <cell r="B17432">
            <v>300</v>
          </cell>
          <cell r="F17432" t="str">
            <v>CC-00647906</v>
          </cell>
          <cell r="J17432" t="str">
            <v>General Service</v>
          </cell>
          <cell r="R17432" t="str">
            <v>BUAD121111</v>
          </cell>
          <cell r="AB17432" t="str">
            <v>sales call carried out for hmr collection</v>
          </cell>
        </row>
        <row r="17433">
          <cell r="A17433">
            <v>44748.681898148097</v>
          </cell>
          <cell r="B17433">
            <v>1125</v>
          </cell>
          <cell r="F17433" t="str">
            <v>CC-00647899</v>
          </cell>
          <cell r="J17433" t="str">
            <v>General Service</v>
          </cell>
          <cell r="R17433" t="str">
            <v>BUKD121059</v>
          </cell>
          <cell r="AB17433" t="str">
            <v>Sales call carried out for hmr collection</v>
          </cell>
        </row>
        <row r="17434">
          <cell r="A17434">
            <v>44748.678275462997</v>
          </cell>
          <cell r="B17434">
            <v>1800</v>
          </cell>
          <cell r="F17434" t="str">
            <v>CC-00647890</v>
          </cell>
          <cell r="J17434" t="str">
            <v>General Service</v>
          </cell>
          <cell r="R17434" t="str">
            <v>BPID120091</v>
          </cell>
          <cell r="AB17434" t="str">
            <v>Sales call carried out for HMR collection</v>
          </cell>
        </row>
        <row r="17435">
          <cell r="A17435">
            <v>44748.667430555601</v>
          </cell>
          <cell r="B17435">
            <v>880</v>
          </cell>
          <cell r="F17435" t="str">
            <v>CC-00647872</v>
          </cell>
          <cell r="J17435" t="str">
            <v>General Service</v>
          </cell>
          <cell r="R17435" t="str">
            <v>BUAD162634</v>
          </cell>
          <cell r="AB17435" t="str">
            <v>SALES CALL CARRIED OUT FOR HMR COLLECTION</v>
          </cell>
        </row>
        <row r="17436">
          <cell r="A17436">
            <v>44748.666747685202</v>
          </cell>
          <cell r="B17436">
            <v>3980</v>
          </cell>
          <cell r="F17436" t="str">
            <v>CC-00647869</v>
          </cell>
          <cell r="J17436" t="str">
            <v>General Service</v>
          </cell>
          <cell r="R17436" t="str">
            <v>BSAD161567</v>
          </cell>
          <cell r="AB17436" t="str">
            <v>Sales call carried out for HMR Collection</v>
          </cell>
        </row>
        <row r="17437">
          <cell r="A17437">
            <v>44748.660798611098</v>
          </cell>
          <cell r="B17437">
            <v>2280</v>
          </cell>
          <cell r="F17437" t="str">
            <v>CC-00647859</v>
          </cell>
          <cell r="J17437" t="str">
            <v>General Service</v>
          </cell>
          <cell r="R17437" t="str">
            <v>BUAD162630</v>
          </cell>
          <cell r="AB17437" t="str">
            <v>Sales call carried out for hmr collection</v>
          </cell>
        </row>
        <row r="17438">
          <cell r="A17438">
            <v>44748.658715277801</v>
          </cell>
          <cell r="B17438">
            <v>2645</v>
          </cell>
          <cell r="F17438" t="str">
            <v>CC-00647852</v>
          </cell>
          <cell r="J17438" t="str">
            <v>General Service</v>
          </cell>
          <cell r="R17438" t="str">
            <v>BSFD161819</v>
          </cell>
          <cell r="AB17438" t="str">
            <v>Sales call carried out for HMR Collection Note Customer Uses Local Parts</v>
          </cell>
        </row>
        <row r="17439">
          <cell r="A17439">
            <v>44748.6558912037</v>
          </cell>
          <cell r="B17439">
            <v>1156</v>
          </cell>
          <cell r="F17439" t="str">
            <v>CC-00647849</v>
          </cell>
          <cell r="J17439" t="str">
            <v>General Service</v>
          </cell>
          <cell r="R17439" t="str">
            <v>BUED220691</v>
          </cell>
          <cell r="AB17439" t="str">
            <v>sales call carried out for hmr collection</v>
          </cell>
        </row>
        <row r="17440">
          <cell r="A17440">
            <v>44748.649710648097</v>
          </cell>
          <cell r="B17440">
            <v>10900</v>
          </cell>
          <cell r="F17440" t="str">
            <v>CC-00647836</v>
          </cell>
          <cell r="J17440" t="str">
            <v>General Service</v>
          </cell>
          <cell r="R17440" t="str">
            <v>BQDD160205</v>
          </cell>
          <cell r="AB17440" t="str">
            <v>Sales call carried out for HMR Collection Note Customer Uses Local Parts</v>
          </cell>
        </row>
        <row r="17441">
          <cell r="A17441">
            <v>44748.642615740697</v>
          </cell>
          <cell r="B17441">
            <v>2300</v>
          </cell>
          <cell r="F17441" t="str">
            <v>CC-00647818</v>
          </cell>
          <cell r="J17441" t="str">
            <v>General Service</v>
          </cell>
          <cell r="R17441" t="str">
            <v>BRKD160653</v>
          </cell>
          <cell r="AB17441" t="str">
            <v>Sales call carried out for HMR collection</v>
          </cell>
        </row>
        <row r="17442">
          <cell r="A17442">
            <v>44748.639467592599</v>
          </cell>
          <cell r="B17442">
            <v>447</v>
          </cell>
          <cell r="F17442" t="str">
            <v>CC-00647809</v>
          </cell>
          <cell r="J17442" t="str">
            <v>General Service</v>
          </cell>
          <cell r="R17442" t="str">
            <v>BUFL152860</v>
          </cell>
          <cell r="AB17442" t="str">
            <v>sales call carried out for hmr collection</v>
          </cell>
        </row>
        <row r="17443">
          <cell r="A17443">
            <v>44748.635752314804</v>
          </cell>
          <cell r="B17443">
            <v>865</v>
          </cell>
          <cell r="F17443" t="str">
            <v>CC-00647798</v>
          </cell>
          <cell r="J17443" t="str">
            <v>General Service</v>
          </cell>
          <cell r="R17443" t="str">
            <v>BPGD220035</v>
          </cell>
          <cell r="AB17443" t="str">
            <v>Sales call carried out for HMR collection</v>
          </cell>
        </row>
        <row r="17444">
          <cell r="A17444">
            <v>44748.628240740698</v>
          </cell>
          <cell r="B17444">
            <v>4188</v>
          </cell>
          <cell r="F17444" t="str">
            <v>CC-00647782</v>
          </cell>
          <cell r="J17444" t="str">
            <v>General Service</v>
          </cell>
          <cell r="R17444" t="str">
            <v>BNID200161</v>
          </cell>
          <cell r="AB17444" t="str">
            <v>Sales call carried out for HMR collection</v>
          </cell>
        </row>
        <row r="17445">
          <cell r="A17445">
            <v>44748.623935185198</v>
          </cell>
          <cell r="B17445">
            <v>5600</v>
          </cell>
          <cell r="F17445" t="str">
            <v>CC-00647774</v>
          </cell>
          <cell r="J17445" t="str">
            <v>General Service</v>
          </cell>
          <cell r="R17445" t="str">
            <v>BRKD220111</v>
          </cell>
          <cell r="AB17445" t="str">
            <v>Sales call carried out for HMR collection</v>
          </cell>
        </row>
        <row r="17446">
          <cell r="A17446">
            <v>44748.619664351798</v>
          </cell>
          <cell r="B17446">
            <v>4135</v>
          </cell>
          <cell r="F17446" t="str">
            <v>CC-00647763</v>
          </cell>
          <cell r="J17446" t="str">
            <v>General Service</v>
          </cell>
          <cell r="R17446" t="str">
            <v>BQED160215</v>
          </cell>
          <cell r="AB17446" t="str">
            <v>Sales call carried out for HMR collection</v>
          </cell>
        </row>
        <row r="17447">
          <cell r="A17447">
            <v>44748.602754629603</v>
          </cell>
          <cell r="B17447">
            <v>638</v>
          </cell>
          <cell r="F17447" t="str">
            <v>CC-00647733</v>
          </cell>
          <cell r="J17447" t="str">
            <v>General Service</v>
          </cell>
          <cell r="R17447" t="str">
            <v>BUHL152930</v>
          </cell>
          <cell r="AB17447" t="str">
            <v>sales call carried out for hmr collection</v>
          </cell>
        </row>
        <row r="17448">
          <cell r="A17448">
            <v>44748.600011574097</v>
          </cell>
          <cell r="B17448">
            <v>440</v>
          </cell>
          <cell r="F17448" t="str">
            <v>CC-00647729</v>
          </cell>
          <cell r="J17448" t="str">
            <v>General Service</v>
          </cell>
          <cell r="R17448" t="str">
            <v>BUCD121174</v>
          </cell>
          <cell r="AB17448" t="str">
            <v>sales call carried out for hmr collection</v>
          </cell>
        </row>
        <row r="17449">
          <cell r="A17449">
            <v>44748.597615740699</v>
          </cell>
          <cell r="B17449">
            <v>347</v>
          </cell>
          <cell r="F17449" t="str">
            <v>CC-00647727</v>
          </cell>
          <cell r="J17449" t="str">
            <v>General Service</v>
          </cell>
          <cell r="R17449" t="str">
            <v>BUID121299</v>
          </cell>
          <cell r="AB17449" t="str">
            <v>sales call carried out for hmr collection</v>
          </cell>
        </row>
        <row r="17450">
          <cell r="A17450">
            <v>44748.595138888901</v>
          </cell>
          <cell r="B17450">
            <v>448</v>
          </cell>
          <cell r="F17450" t="str">
            <v>CC-00647723</v>
          </cell>
          <cell r="J17450" t="str">
            <v>General Service</v>
          </cell>
          <cell r="R17450" t="str">
            <v>BUHD121280</v>
          </cell>
          <cell r="AB17450" t="str">
            <v>Sales call carried out for HMR collection</v>
          </cell>
        </row>
        <row r="17451">
          <cell r="A17451">
            <v>44748.587094907401</v>
          </cell>
          <cell r="B17451">
            <v>1835</v>
          </cell>
          <cell r="F17451" t="str">
            <v>CC-00647713</v>
          </cell>
          <cell r="J17451" t="str">
            <v>General Service</v>
          </cell>
          <cell r="R17451" t="str">
            <v>BRKD160684</v>
          </cell>
          <cell r="AB17451" t="str">
            <v>Sales call carried out for HMR collection</v>
          </cell>
        </row>
        <row r="17452">
          <cell r="A17452">
            <v>44748.586134259298</v>
          </cell>
          <cell r="B17452">
            <v>1000</v>
          </cell>
          <cell r="F17452" t="str">
            <v>CC-00647710</v>
          </cell>
          <cell r="J17452" t="str">
            <v>General Service</v>
          </cell>
          <cell r="R17452" t="str">
            <v>BUDD220683</v>
          </cell>
          <cell r="AB17452" t="str">
            <v>Sales call carried out for hmr collection</v>
          </cell>
        </row>
        <row r="17453">
          <cell r="A17453">
            <v>44748.5774074074</v>
          </cell>
          <cell r="B17453">
            <v>1000</v>
          </cell>
          <cell r="F17453" t="str">
            <v>CC-00647698</v>
          </cell>
          <cell r="J17453" t="str">
            <v>General Service</v>
          </cell>
          <cell r="R17453" t="str">
            <v>BUDD220683</v>
          </cell>
          <cell r="AB17453" t="str">
            <v>Sales call carried out for HMR collection</v>
          </cell>
        </row>
        <row r="17454">
          <cell r="A17454">
            <v>44748.567939814799</v>
          </cell>
          <cell r="B17454">
            <v>4400</v>
          </cell>
          <cell r="F17454" t="str">
            <v>CC-00647682</v>
          </cell>
          <cell r="J17454" t="str">
            <v>General Service</v>
          </cell>
          <cell r="R17454" t="str">
            <v>BULD162559</v>
          </cell>
          <cell r="AB17454" t="str">
            <v>Sales call carried out for HMR collection</v>
          </cell>
        </row>
        <row r="17455">
          <cell r="A17455">
            <v>44748.518761574102</v>
          </cell>
          <cell r="B17455">
            <v>43</v>
          </cell>
          <cell r="F17455" t="str">
            <v>CC-00647591</v>
          </cell>
          <cell r="J17455" t="str">
            <v>General Service</v>
          </cell>
          <cell r="R17455" t="str">
            <v>BVKS037293</v>
          </cell>
          <cell r="AB17455" t="str">
            <v>AMC visit done</v>
          </cell>
        </row>
        <row r="17456">
          <cell r="A17456">
            <v>44748.475763888899</v>
          </cell>
          <cell r="B17456">
            <v>5023</v>
          </cell>
          <cell r="F17456" t="str">
            <v>CC-00647460</v>
          </cell>
          <cell r="J17456" t="str">
            <v>Schedule Service</v>
          </cell>
          <cell r="R17456" t="str">
            <v>BUBS033778</v>
          </cell>
          <cell r="AB17456" t="str">
            <v>Change air filter &amp; oil filter</v>
          </cell>
        </row>
        <row r="17457">
          <cell r="A17457">
            <v>44748.456076388902</v>
          </cell>
          <cell r="B17457">
            <v>2470</v>
          </cell>
          <cell r="F17457" t="str">
            <v>CC-00647405</v>
          </cell>
          <cell r="J17457" t="str">
            <v>General Service</v>
          </cell>
          <cell r="R17457" t="str">
            <v>BTJD162016</v>
          </cell>
          <cell r="AB17457" t="str">
            <v>Sales call carried out for HMR collection CUSTOMER USED SUPERIOUS PARTS</v>
          </cell>
        </row>
        <row r="17458">
          <cell r="A17458">
            <v>44748.446990740696</v>
          </cell>
          <cell r="B17458">
            <v>2595</v>
          </cell>
          <cell r="F17458" t="str">
            <v>CC-00647385</v>
          </cell>
          <cell r="J17458" t="str">
            <v>General Service</v>
          </cell>
          <cell r="R17458" t="str">
            <v>BTJD162040</v>
          </cell>
          <cell r="AB17458" t="str">
            <v>Sales call carried out for HMR collection CUSTOMER USED SUPERIOUS PARTS</v>
          </cell>
        </row>
        <row r="17459">
          <cell r="A17459">
            <v>44748.436967592599</v>
          </cell>
          <cell r="B17459">
            <v>3365</v>
          </cell>
          <cell r="F17459" t="str">
            <v>CC-00647365</v>
          </cell>
          <cell r="J17459" t="str">
            <v>General Service</v>
          </cell>
          <cell r="R17459" t="str">
            <v>BTJD162047</v>
          </cell>
          <cell r="AB17459" t="str">
            <v>Sales call carried out for HMR collection CUSTOMER USED SUPERIOUS PARTS</v>
          </cell>
        </row>
        <row r="17460">
          <cell r="A17460">
            <v>44748.416458333297</v>
          </cell>
          <cell r="B17460">
            <v>4255</v>
          </cell>
          <cell r="F17460" t="str">
            <v>CC-00647335</v>
          </cell>
          <cell r="J17460" t="str">
            <v>Complaint - Running With Problem</v>
          </cell>
          <cell r="R17460" t="str">
            <v>BUKD162535</v>
          </cell>
          <cell r="AB17460" t="str">
            <v>Change discharge check valve from customer stock</v>
          </cell>
        </row>
        <row r="17461">
          <cell r="A17461">
            <v>44747.415659722203</v>
          </cell>
          <cell r="B17461">
            <v>0</v>
          </cell>
          <cell r="F17461" t="str">
            <v>CC-00646463</v>
          </cell>
          <cell r="J17461" t="str">
            <v>Complaint - Running With Problem</v>
          </cell>
          <cell r="R17461" t="str">
            <v>CSFE664363</v>
          </cell>
          <cell r="AB17461" t="str">
            <v>Change pressure switch, NRV, piston 60 dia and tune up kit</v>
          </cell>
        </row>
        <row r="17462">
          <cell r="A17462">
            <v>44747.325902777797</v>
          </cell>
          <cell r="B17462">
            <v>3513</v>
          </cell>
          <cell r="F17462" t="str">
            <v>CC-00646419</v>
          </cell>
          <cell r="J17462" t="str">
            <v>Complaint - Breakdown</v>
          </cell>
          <cell r="R17462" t="str">
            <v>BSKD161462</v>
          </cell>
          <cell r="AB17462" t="str">
            <v>Attend the site as per customer complaint fan blade broken so visually inspect the unit found fan blade and assembly in broken condition so open the damaged pump and checked the water pump pully also found water pump pully in play condition. After then customer arranged one new water pump and a fan belt from local market and fan belt and water pump fitted by a local technician, first we checked the water pump end play after then we fitted our new fan assembly part no B008101250044. After all fitment filled new coolant up to level. Start the unit found unit run in good condition.</v>
          </cell>
        </row>
        <row r="17463">
          <cell r="A17463">
            <v>44746.696354166699</v>
          </cell>
          <cell r="B17463">
            <v>3512</v>
          </cell>
          <cell r="F17463" t="str">
            <v>CC-00646024</v>
          </cell>
          <cell r="J17463" t="str">
            <v>Schedule Service</v>
          </cell>
          <cell r="R17463" t="str">
            <v>BSKD161462</v>
          </cell>
          <cell r="AB17463" t="str">
            <v>Change Air filter, oil filter,MPV kit, BDV Kit, Actuator kit, pressure regulator kit and oil</v>
          </cell>
        </row>
        <row r="17464">
          <cell r="A17464">
            <v>44746.645208333299</v>
          </cell>
          <cell r="B17464">
            <v>1590</v>
          </cell>
          <cell r="F17464" t="str">
            <v>CC-00645931</v>
          </cell>
          <cell r="J17464" t="str">
            <v>General Service</v>
          </cell>
          <cell r="R17464" t="str">
            <v>BUJD121019</v>
          </cell>
          <cell r="AB17464" t="str">
            <v>Sales call carried out for HMR collection</v>
          </cell>
        </row>
        <row r="17465">
          <cell r="A17465">
            <v>44746.634594907402</v>
          </cell>
          <cell r="B17465">
            <v>990</v>
          </cell>
          <cell r="F17465" t="str">
            <v>CC-00645904</v>
          </cell>
          <cell r="J17465" t="str">
            <v>General Service</v>
          </cell>
          <cell r="R17465" t="str">
            <v>BTJL152348</v>
          </cell>
          <cell r="AB17465" t="str">
            <v>Sales call carried out for HMR collection</v>
          </cell>
        </row>
        <row r="17466">
          <cell r="A17466">
            <v>44746.627569444398</v>
          </cell>
          <cell r="B17466">
            <v>1980</v>
          </cell>
          <cell r="F17466" t="str">
            <v>CC-00645895</v>
          </cell>
          <cell r="J17466" t="str">
            <v>General Service</v>
          </cell>
          <cell r="R17466" t="str">
            <v>BUKD162510</v>
          </cell>
          <cell r="AB17466" t="str">
            <v>Sales call carried out for HMR collection</v>
          </cell>
        </row>
        <row r="17467">
          <cell r="A17467">
            <v>44746.620729166701</v>
          </cell>
          <cell r="B17467">
            <v>1233</v>
          </cell>
          <cell r="F17467" t="str">
            <v>CC-00645882</v>
          </cell>
          <cell r="J17467" t="str">
            <v>General Service</v>
          </cell>
          <cell r="R17467" t="str">
            <v>BTID162392</v>
          </cell>
          <cell r="AB17467" t="str">
            <v>Sales call carried out for HMR collection</v>
          </cell>
        </row>
        <row r="17468">
          <cell r="A17468">
            <v>44746.549027777801</v>
          </cell>
          <cell r="B17468">
            <v>350</v>
          </cell>
          <cell r="F17468" t="str">
            <v>CC-00645745</v>
          </cell>
          <cell r="J17468" t="str">
            <v>General Service</v>
          </cell>
          <cell r="R17468" t="str">
            <v>BVLD163040</v>
          </cell>
          <cell r="AB17468" t="str">
            <v>Sales call carried out for HMR collection</v>
          </cell>
        </row>
        <row r="17469">
          <cell r="A17469">
            <v>44746.5475462963</v>
          </cell>
          <cell r="B17469">
            <v>1200</v>
          </cell>
          <cell r="F17469" t="str">
            <v>CC-00645741</v>
          </cell>
          <cell r="J17469" t="str">
            <v>General Service</v>
          </cell>
          <cell r="R17469" t="str">
            <v>BUBD162649</v>
          </cell>
          <cell r="AB17469" t="str">
            <v>sales call carried out for HMR collection</v>
          </cell>
        </row>
        <row r="17470">
          <cell r="A17470">
            <v>44746.545914351896</v>
          </cell>
          <cell r="B17470">
            <v>1630</v>
          </cell>
          <cell r="F17470" t="str">
            <v>CC-00645736</v>
          </cell>
          <cell r="J17470" t="str">
            <v>General Service</v>
          </cell>
          <cell r="R17470" t="str">
            <v>BUCD162696</v>
          </cell>
          <cell r="AB17470" t="str">
            <v>sales call carried out for HMR collection</v>
          </cell>
        </row>
        <row r="17471">
          <cell r="A17471">
            <v>44746.5445833333</v>
          </cell>
          <cell r="B17471">
            <v>2960</v>
          </cell>
          <cell r="F17471" t="str">
            <v>CC-00645734</v>
          </cell>
          <cell r="J17471" t="str">
            <v>General Service</v>
          </cell>
          <cell r="R17471" t="str">
            <v>BUAD162625</v>
          </cell>
          <cell r="AB17471" t="str">
            <v>sales call carried out for HMR collection</v>
          </cell>
        </row>
        <row r="17472">
          <cell r="A17472">
            <v>44746.542777777802</v>
          </cell>
          <cell r="B17472">
            <v>4240</v>
          </cell>
          <cell r="F17472" t="str">
            <v>CC-00645730</v>
          </cell>
          <cell r="J17472" t="str">
            <v>General Service</v>
          </cell>
          <cell r="R17472" t="str">
            <v>BUKD162535</v>
          </cell>
          <cell r="AB17472" t="str">
            <v>sales call carried out for HMR collection</v>
          </cell>
        </row>
        <row r="17473">
          <cell r="A17473">
            <v>44746.542164351798</v>
          </cell>
          <cell r="B17473">
            <v>3638</v>
          </cell>
          <cell r="F17473" t="str">
            <v>CC-00645726</v>
          </cell>
          <cell r="J17473" t="str">
            <v>Complaint - Running With Problem</v>
          </cell>
          <cell r="R17473" t="str">
            <v>BSAD161582</v>
          </cell>
          <cell r="AB17473" t="str">
            <v>Change limit switch</v>
          </cell>
        </row>
        <row r="17474">
          <cell r="A17474">
            <v>44746.541273148097</v>
          </cell>
          <cell r="B17474">
            <v>4335</v>
          </cell>
          <cell r="F17474" t="str">
            <v>CC-00645724</v>
          </cell>
          <cell r="J17474" t="str">
            <v>General Service</v>
          </cell>
          <cell r="R17474" t="str">
            <v>BTCD162162</v>
          </cell>
          <cell r="AB17474" t="str">
            <v>sales call carried out for HMR collection</v>
          </cell>
        </row>
        <row r="17475">
          <cell r="A17475">
            <v>44746.539375</v>
          </cell>
          <cell r="B17475">
            <v>2975</v>
          </cell>
          <cell r="F17475" t="str">
            <v>CC-00645715</v>
          </cell>
          <cell r="J17475" t="str">
            <v>General Service</v>
          </cell>
          <cell r="R17475" t="str">
            <v>BULD162561</v>
          </cell>
          <cell r="AB17475" t="str">
            <v>sales call carried out for HMR collection</v>
          </cell>
        </row>
        <row r="17476">
          <cell r="A17476">
            <v>44746.5371759259</v>
          </cell>
          <cell r="B17476">
            <v>4460</v>
          </cell>
          <cell r="F17476" t="str">
            <v>CC-00645708</v>
          </cell>
          <cell r="J17476" t="str">
            <v>General Service</v>
          </cell>
          <cell r="R17476" t="str">
            <v>BTED162217</v>
          </cell>
          <cell r="AB17476" t="str">
            <v>sales call carried out for HMR collection</v>
          </cell>
        </row>
        <row r="17477">
          <cell r="A17477">
            <v>44746.534502314797</v>
          </cell>
          <cell r="B17477">
            <v>1300</v>
          </cell>
          <cell r="F17477" t="str">
            <v>CC-00645698</v>
          </cell>
          <cell r="J17477" t="str">
            <v>General Service</v>
          </cell>
          <cell r="R17477" t="str">
            <v>BTGD162296</v>
          </cell>
          <cell r="AB17477" t="str">
            <v>sales call carried out for HMR collection</v>
          </cell>
        </row>
        <row r="17478">
          <cell r="A17478">
            <v>44746.531331018501</v>
          </cell>
          <cell r="B17478">
            <v>4570</v>
          </cell>
          <cell r="F17478" t="str">
            <v>CC-00645691</v>
          </cell>
          <cell r="J17478" t="str">
            <v>General Service</v>
          </cell>
          <cell r="R17478" t="str">
            <v>BTCD162149</v>
          </cell>
          <cell r="AB17478" t="str">
            <v>sales call carried out for HMR collection</v>
          </cell>
        </row>
        <row r="17479">
          <cell r="A17479">
            <v>44746.526030092602</v>
          </cell>
          <cell r="B17479">
            <v>4400</v>
          </cell>
          <cell r="F17479" t="str">
            <v>CC-00645681</v>
          </cell>
          <cell r="J17479" t="str">
            <v>General Service</v>
          </cell>
          <cell r="R17479" t="str">
            <v>BTJD162046</v>
          </cell>
          <cell r="AB17479" t="str">
            <v>sales call carried out for HMR collection</v>
          </cell>
        </row>
        <row r="17480">
          <cell r="A17480">
            <v>44746.523090277798</v>
          </cell>
          <cell r="B17480">
            <v>3900</v>
          </cell>
          <cell r="F17480" t="str">
            <v>CC-00645674</v>
          </cell>
          <cell r="J17480" t="str">
            <v>General Service</v>
          </cell>
          <cell r="R17480" t="str">
            <v>BTCD162159</v>
          </cell>
          <cell r="AB17480" t="str">
            <v>sales call carried out for HMR collection</v>
          </cell>
        </row>
        <row r="17481">
          <cell r="A17481">
            <v>44746.5167013889</v>
          </cell>
          <cell r="B17481">
            <v>2280</v>
          </cell>
          <cell r="F17481" t="str">
            <v>CC-00645657</v>
          </cell>
          <cell r="J17481" t="str">
            <v>General Service</v>
          </cell>
          <cell r="R17481" t="str">
            <v>BSID161973</v>
          </cell>
          <cell r="AB17481" t="str">
            <v>sales call carried out for HMR collection</v>
          </cell>
        </row>
        <row r="17482">
          <cell r="A17482">
            <v>44746.504270833299</v>
          </cell>
          <cell r="B17482">
            <v>4688</v>
          </cell>
          <cell r="F17482" t="str">
            <v>CC-00645631</v>
          </cell>
          <cell r="J17482" t="str">
            <v>General Service</v>
          </cell>
          <cell r="R17482" t="str">
            <v>BTGD162289</v>
          </cell>
          <cell r="AB17482" t="str">
            <v>sales call carried out for HMR collection</v>
          </cell>
        </row>
        <row r="17483">
          <cell r="A17483">
            <v>44746.482673611099</v>
          </cell>
          <cell r="B17483">
            <v>6640</v>
          </cell>
          <cell r="F17483" t="str">
            <v>CC-00645578</v>
          </cell>
          <cell r="J17483" t="str">
            <v>General Service</v>
          </cell>
          <cell r="R17483" t="str">
            <v>BQFD160263</v>
          </cell>
          <cell r="AB17483" t="str">
            <v>Sales call carried out for HMR collection</v>
          </cell>
        </row>
        <row r="17484">
          <cell r="A17484">
            <v>44746.480949074103</v>
          </cell>
          <cell r="B17484">
            <v>256</v>
          </cell>
          <cell r="F17484" t="str">
            <v>CC-00645571</v>
          </cell>
          <cell r="J17484" t="str">
            <v>Complaint - Running With Problem</v>
          </cell>
          <cell r="R17484" t="str">
            <v>EUCS034229</v>
          </cell>
          <cell r="AB17484" t="str">
            <v>Attend the site for complaint of unit tripping so check and found all parts working ok but in panel R. Y. B. indicator fuse not working so change R. Y. B. Indicator and relay switch from near Siemens dealer. After that found running ok.</v>
          </cell>
        </row>
        <row r="17485">
          <cell r="A17485">
            <v>44746.480462963002</v>
          </cell>
          <cell r="B17485">
            <v>4120</v>
          </cell>
          <cell r="F17485" t="str">
            <v>CC-00645569</v>
          </cell>
          <cell r="J17485" t="str">
            <v>General Service</v>
          </cell>
          <cell r="R17485" t="str">
            <v>BQBD160060</v>
          </cell>
          <cell r="AB17485" t="str">
            <v>Sales call carried out for HMR collection</v>
          </cell>
        </row>
        <row r="17486">
          <cell r="A17486">
            <v>44746.478773148097</v>
          </cell>
          <cell r="B17486">
            <v>3190</v>
          </cell>
          <cell r="F17486" t="str">
            <v>CC-00645561</v>
          </cell>
          <cell r="J17486" t="str">
            <v>General Service</v>
          </cell>
          <cell r="R17486" t="str">
            <v>BQHD160361</v>
          </cell>
          <cell r="AB17486" t="str">
            <v>Sales call carried out for HMR collection</v>
          </cell>
        </row>
        <row r="17487">
          <cell r="A17487">
            <v>44746.476631944402</v>
          </cell>
          <cell r="B17487">
            <v>630</v>
          </cell>
          <cell r="F17487" t="str">
            <v>CC-00645557</v>
          </cell>
          <cell r="J17487" t="str">
            <v>General Service</v>
          </cell>
          <cell r="R17487" t="str">
            <v>BSCD120656</v>
          </cell>
          <cell r="AB17487" t="str">
            <v>Sales call carried out for HMR collection</v>
          </cell>
        </row>
        <row r="17488">
          <cell r="A17488">
            <v>44746.47625</v>
          </cell>
          <cell r="B17488">
            <v>2</v>
          </cell>
          <cell r="F17488" t="str">
            <v>CC-00645556</v>
          </cell>
          <cell r="J17488" t="str">
            <v>Complaint - Breakdown</v>
          </cell>
          <cell r="R17488" t="str">
            <v>EUES046621</v>
          </cell>
          <cell r="AB17488" t="str">
            <v>Attend the site check and found fan damaged so change the same under FOC basis after that found running ok.</v>
          </cell>
        </row>
        <row r="17489">
          <cell r="A17489">
            <v>44746.475127314799</v>
          </cell>
          <cell r="B17489">
            <v>2475</v>
          </cell>
          <cell r="F17489" t="str">
            <v>CC-00645552</v>
          </cell>
          <cell r="J17489" t="str">
            <v>General Service</v>
          </cell>
          <cell r="R17489" t="str">
            <v>GPLL150106</v>
          </cell>
          <cell r="AB17489" t="str">
            <v>Sales call carried out for HMR collection</v>
          </cell>
        </row>
        <row r="17490">
          <cell r="A17490">
            <v>44746.473275463002</v>
          </cell>
          <cell r="B17490">
            <v>6100</v>
          </cell>
          <cell r="F17490" t="str">
            <v>CC-00645545</v>
          </cell>
          <cell r="J17490" t="str">
            <v>General Service</v>
          </cell>
          <cell r="R17490" t="str">
            <v>BRBD160856</v>
          </cell>
          <cell r="AB17490" t="str">
            <v>Sales call carried out for HMR collection</v>
          </cell>
        </row>
        <row r="17491">
          <cell r="A17491">
            <v>44746.4702314815</v>
          </cell>
          <cell r="B17491">
            <v>1450</v>
          </cell>
          <cell r="F17491" t="str">
            <v>CC-00645537</v>
          </cell>
          <cell r="J17491" t="str">
            <v>General Service</v>
          </cell>
          <cell r="R17491" t="str">
            <v>BSKD161476</v>
          </cell>
          <cell r="AB17491" t="str">
            <v>Sales call carried out for HMR collection</v>
          </cell>
        </row>
        <row r="17492">
          <cell r="A17492">
            <v>44746.4613888889</v>
          </cell>
          <cell r="B17492">
            <v>4200</v>
          </cell>
          <cell r="F17492" t="str">
            <v>CC-00645518</v>
          </cell>
          <cell r="J17492" t="str">
            <v>General Service</v>
          </cell>
          <cell r="R17492" t="str">
            <v>MNFD200027</v>
          </cell>
          <cell r="AB17492" t="str">
            <v>Sales call carried out for HMR collection</v>
          </cell>
        </row>
        <row r="17493">
          <cell r="A17493">
            <v>44744.432569444398</v>
          </cell>
          <cell r="B17493">
            <v>5911</v>
          </cell>
          <cell r="F17493" t="str">
            <v>CC-00644434</v>
          </cell>
          <cell r="J17493" t="str">
            <v>Complaint - Running With Problem</v>
          </cell>
          <cell r="R17493" t="str">
            <v>BTJC377158</v>
          </cell>
          <cell r="AB17493" t="str">
            <v>Separator changed under FOC Separator Old Batch No. 217026
Separator New Batch No. 226228</v>
          </cell>
        </row>
        <row r="17494">
          <cell r="A17494">
            <v>44744.307465277801</v>
          </cell>
          <cell r="B17494">
            <v>133</v>
          </cell>
          <cell r="F17494" t="str">
            <v>CC-00644300</v>
          </cell>
          <cell r="J17494" t="str">
            <v>Schedule Service - AMC</v>
          </cell>
          <cell r="R17494" t="str">
            <v>BUES035290</v>
          </cell>
          <cell r="AB17494" t="str">
            <v>Attend the site for AMC visit so check and found unit total runs 133 hours but total running months is 7 months and as per ELGI guidelines service time is 6 month so advice customer to arrange parts</v>
          </cell>
        </row>
        <row r="17495">
          <cell r="A17495">
            <v>44743.659849536998</v>
          </cell>
          <cell r="B17495">
            <v>11</v>
          </cell>
          <cell r="F17495" t="str">
            <v>CC-00643918</v>
          </cell>
          <cell r="J17495" t="str">
            <v>Commissioning</v>
          </cell>
          <cell r="R17495" t="str">
            <v>BUGS035879</v>
          </cell>
          <cell r="AB17495" t="str">
            <v>Commissioning done</v>
          </cell>
        </row>
        <row r="17496">
          <cell r="A17496">
            <v>44743.5792939815</v>
          </cell>
          <cell r="B17496">
            <v>1500</v>
          </cell>
          <cell r="F17496" t="str">
            <v>CC-00643755</v>
          </cell>
          <cell r="J17496" t="str">
            <v>Schedule Service</v>
          </cell>
          <cell r="R17496" t="str">
            <v>BUID162912</v>
          </cell>
          <cell r="AB17496" t="str">
            <v>We Visited site and general service done today in unit during change the parts are oil filter, air filter, oil, air oil seperator , BDV kit, Acchuator kit, pressure regulater kit after than start for doing check unit running well.</v>
          </cell>
        </row>
        <row r="17497">
          <cell r="A17497">
            <v>44743.562777777799</v>
          </cell>
          <cell r="B17497">
            <v>1117</v>
          </cell>
          <cell r="F17497" t="str">
            <v>CC-00643738</v>
          </cell>
          <cell r="J17497" t="str">
            <v>Complaint - Breakdown</v>
          </cell>
          <cell r="R17497" t="str">
            <v>BUGD162826</v>
          </cell>
          <cell r="AB17497" t="str">
            <v>Changed Thermal valve and oil top up under FOC Basis</v>
          </cell>
        </row>
        <row r="17498">
          <cell r="A17498">
            <v>44742.666168981501</v>
          </cell>
          <cell r="B17498">
            <v>4185</v>
          </cell>
          <cell r="F17498" t="str">
            <v>CC-00643162</v>
          </cell>
          <cell r="J17498" t="str">
            <v>Schedule Service</v>
          </cell>
          <cell r="R17498" t="str">
            <v>BTFD162243</v>
          </cell>
          <cell r="AB17498" t="str">
            <v>Change air filter, oil filter and oil</v>
          </cell>
        </row>
        <row r="17499">
          <cell r="A17499">
            <v>44742.635648148098</v>
          </cell>
          <cell r="B17499">
            <v>1554</v>
          </cell>
          <cell r="F17499" t="str">
            <v>CC-00643130</v>
          </cell>
          <cell r="J17499" t="str">
            <v>General Service</v>
          </cell>
          <cell r="R17499" t="str">
            <v>BSFD161825</v>
          </cell>
          <cell r="AB17499" t="str">
            <v>SALES CALL CARRIED OUT FOR HMR COLLECTION</v>
          </cell>
        </row>
        <row r="17500">
          <cell r="A17500">
            <v>44742.627986111103</v>
          </cell>
          <cell r="B17500">
            <v>2620</v>
          </cell>
          <cell r="F17500" t="str">
            <v>CC-00643121</v>
          </cell>
          <cell r="J17500" t="str">
            <v>General Service</v>
          </cell>
          <cell r="R17500" t="str">
            <v>BSFD161819</v>
          </cell>
          <cell r="AB17500" t="str">
            <v>SALES CALL CARRIED OUT FOR HMR COLLECTION</v>
          </cell>
        </row>
        <row r="17501">
          <cell r="A17501">
            <v>44742.622037036999</v>
          </cell>
          <cell r="B17501">
            <v>1380</v>
          </cell>
          <cell r="F17501" t="str">
            <v>CC-00643107</v>
          </cell>
          <cell r="J17501" t="str">
            <v>General Service</v>
          </cell>
          <cell r="R17501" t="str">
            <v>BSFD161799</v>
          </cell>
          <cell r="AB17501" t="str">
            <v>SALES CALL CARRIED OUT FOR HMR COLLECTION</v>
          </cell>
        </row>
        <row r="17502">
          <cell r="A17502">
            <v>44742.614363425899</v>
          </cell>
          <cell r="B17502">
            <v>1823</v>
          </cell>
          <cell r="F17502" t="str">
            <v>CC-00643092</v>
          </cell>
          <cell r="J17502" t="str">
            <v>General Service</v>
          </cell>
          <cell r="R17502" t="str">
            <v>BRKD160684</v>
          </cell>
          <cell r="AB17502" t="str">
            <v>SALES CALL CARRIED OUT FOR HMR COLLECTION</v>
          </cell>
        </row>
        <row r="17503">
          <cell r="A17503">
            <v>44742.608912037002</v>
          </cell>
          <cell r="B17503">
            <v>2279</v>
          </cell>
          <cell r="F17503" t="str">
            <v>CC-00643084</v>
          </cell>
          <cell r="J17503" t="str">
            <v>General Service</v>
          </cell>
          <cell r="R17503" t="str">
            <v>BRKD160653</v>
          </cell>
          <cell r="AB17503" t="str">
            <v>SALES CALL CARRIED OUT FOR HMR COLLECTION</v>
          </cell>
        </row>
        <row r="17504">
          <cell r="A17504">
            <v>44742.601956018501</v>
          </cell>
          <cell r="B17504">
            <v>3548</v>
          </cell>
          <cell r="F17504" t="str">
            <v>CC-00643067</v>
          </cell>
          <cell r="J17504" t="str">
            <v>General Service</v>
          </cell>
          <cell r="R17504" t="str">
            <v>BRJD160577</v>
          </cell>
          <cell r="AB17504" t="str">
            <v>SALES CALL CARRIED OUT FOR HMR COLLECTION</v>
          </cell>
        </row>
        <row r="17505">
          <cell r="A17505">
            <v>44742.5961342593</v>
          </cell>
          <cell r="B17505">
            <v>3902</v>
          </cell>
          <cell r="F17505" t="str">
            <v>CC-00643052</v>
          </cell>
          <cell r="J17505" t="str">
            <v>General Service</v>
          </cell>
          <cell r="R17505" t="str">
            <v>BRJD160543</v>
          </cell>
          <cell r="AB17505" t="str">
            <v>SALES CALL CARRIED OUT FOR HMR COLLECTION</v>
          </cell>
        </row>
        <row r="17506">
          <cell r="A17506">
            <v>44742.590891203698</v>
          </cell>
          <cell r="B17506">
            <v>1839</v>
          </cell>
          <cell r="F17506" t="str">
            <v>CC-00643046</v>
          </cell>
          <cell r="J17506" t="str">
            <v>General Service</v>
          </cell>
          <cell r="R17506" t="str">
            <v>BRHD161303</v>
          </cell>
          <cell r="AB17506" t="str">
            <v>SALES CALL CARRIED OUT FOR HMR COLLECTION</v>
          </cell>
        </row>
        <row r="17507">
          <cell r="A17507">
            <v>44742.580520833297</v>
          </cell>
          <cell r="B17507">
            <v>2360</v>
          </cell>
          <cell r="F17507" t="str">
            <v>CC-00643031</v>
          </cell>
          <cell r="J17507" t="str">
            <v>General Service</v>
          </cell>
          <cell r="R17507" t="str">
            <v>BQKD200048</v>
          </cell>
          <cell r="AB17507" t="str">
            <v>SALES CALL CARRIED OUT FOR HMR COLLECTION</v>
          </cell>
        </row>
        <row r="17508">
          <cell r="A17508">
            <v>44742.577280092599</v>
          </cell>
          <cell r="B17508">
            <v>3160</v>
          </cell>
          <cell r="F17508" t="str">
            <v>CC-00643021</v>
          </cell>
          <cell r="J17508" t="str">
            <v>General Service</v>
          </cell>
          <cell r="R17508" t="str">
            <v>BQLD160182</v>
          </cell>
          <cell r="AB17508" t="str">
            <v>SALES CALL CARRIED OUT FOR HMR COLLECTION</v>
          </cell>
        </row>
        <row r="17509">
          <cell r="A17509">
            <v>44742.554432870398</v>
          </cell>
          <cell r="B17509">
            <v>3200</v>
          </cell>
          <cell r="F17509" t="str">
            <v>CC-00642981</v>
          </cell>
          <cell r="J17509" t="str">
            <v>General Service</v>
          </cell>
          <cell r="R17509" t="str">
            <v>BRAD160811</v>
          </cell>
          <cell r="AB17509" t="str">
            <v>SALES CALL CARRIED OUT FOR HMR COLLECTION</v>
          </cell>
        </row>
        <row r="17510">
          <cell r="A17510">
            <v>44742.549467592602</v>
          </cell>
          <cell r="B17510">
            <v>4280</v>
          </cell>
          <cell r="F17510" t="str">
            <v>CC-00642972</v>
          </cell>
          <cell r="J17510" t="str">
            <v>General Service</v>
          </cell>
          <cell r="R17510" t="str">
            <v>BRCD160948</v>
          </cell>
          <cell r="AB17510" t="str">
            <v>SALES CALL CARRIED OUT FOR HMR COLLECTION</v>
          </cell>
        </row>
        <row r="17511">
          <cell r="A17511">
            <v>44742.545127314799</v>
          </cell>
          <cell r="B17511">
            <v>4960</v>
          </cell>
          <cell r="F17511" t="str">
            <v>CC-00642957</v>
          </cell>
          <cell r="J17511" t="str">
            <v>General Service</v>
          </cell>
          <cell r="R17511" t="str">
            <v>BRCD160967</v>
          </cell>
          <cell r="AB17511" t="str">
            <v>Sales call carried our for HMR collection Note - Customer USE SPURIOUS MATERIALS</v>
          </cell>
        </row>
        <row r="17512">
          <cell r="A17512">
            <v>44742.5387037037</v>
          </cell>
          <cell r="B17512">
            <v>4853</v>
          </cell>
          <cell r="F17512" t="str">
            <v>CC-00642938</v>
          </cell>
          <cell r="J17512" t="str">
            <v>General Service</v>
          </cell>
          <cell r="R17512" t="str">
            <v>BRCD160968</v>
          </cell>
          <cell r="AB17512" t="str">
            <v>Sales call carried our for HMR collection Note - Customer USE SPURIOUS MATERIALS</v>
          </cell>
        </row>
        <row r="17513">
          <cell r="A17513">
            <v>44742.534594907404</v>
          </cell>
          <cell r="B17513">
            <v>701</v>
          </cell>
          <cell r="F17513" t="str">
            <v>CC-00642929</v>
          </cell>
          <cell r="J17513" t="str">
            <v>Complaint - Running With Problem</v>
          </cell>
          <cell r="R17513" t="str">
            <v>BUKD230773</v>
          </cell>
          <cell r="AB17513" t="str">
            <v>new actuator assembly and set to butterfly valve after then start the unit found line pressure stand at 300 psi. Now unit running in satisfactory condition with all parameters under limit.</v>
          </cell>
        </row>
        <row r="17514">
          <cell r="A17514">
            <v>44742.529143518499</v>
          </cell>
          <cell r="B17514">
            <v>1270</v>
          </cell>
          <cell r="F17514" t="str">
            <v>CC-00642914</v>
          </cell>
          <cell r="J17514" t="str">
            <v>General Service</v>
          </cell>
          <cell r="R17514" t="str">
            <v>BRCD160984</v>
          </cell>
          <cell r="AB17514" t="str">
            <v>Sales call carried our for HMR collection</v>
          </cell>
        </row>
        <row r="17515">
          <cell r="A17515">
            <v>44742.527060185203</v>
          </cell>
          <cell r="B17515">
            <v>1340</v>
          </cell>
          <cell r="F17515" t="str">
            <v>CC-00642911</v>
          </cell>
          <cell r="J17515" t="str">
            <v>General Service</v>
          </cell>
          <cell r="R17515" t="str">
            <v>BNFD210070</v>
          </cell>
          <cell r="AB17515" t="str">
            <v>Courtesy Visit done</v>
          </cell>
        </row>
        <row r="17516">
          <cell r="A17516">
            <v>44742.523321759298</v>
          </cell>
          <cell r="B17516">
            <v>2610</v>
          </cell>
          <cell r="F17516" t="str">
            <v>CC-00642902</v>
          </cell>
          <cell r="J17516" t="str">
            <v>General Service</v>
          </cell>
          <cell r="R17516" t="str">
            <v>BRCD160998</v>
          </cell>
          <cell r="AB17516" t="str">
            <v>Sales call carried our for HMR collection Note - Customer USE SPURIOUS MATERIALS</v>
          </cell>
        </row>
        <row r="17517">
          <cell r="A17517">
            <v>44742.515821759298</v>
          </cell>
          <cell r="B17517">
            <v>4405</v>
          </cell>
          <cell r="F17517" t="str">
            <v>CC-00642882</v>
          </cell>
          <cell r="J17517" t="str">
            <v>General Service</v>
          </cell>
          <cell r="R17517" t="str">
            <v>BRDD161019</v>
          </cell>
          <cell r="AB17517" t="str">
            <v>Sales call carried our for HMR collection Note - Customer USE SPURIOUS MATERIALS</v>
          </cell>
        </row>
        <row r="17518">
          <cell r="A17518">
            <v>44742.509606481501</v>
          </cell>
          <cell r="B17518">
            <v>2690</v>
          </cell>
          <cell r="F17518" t="str">
            <v>CC-00642870</v>
          </cell>
          <cell r="J17518" t="str">
            <v>General Service</v>
          </cell>
          <cell r="R17518" t="str">
            <v>BRDD161021</v>
          </cell>
          <cell r="AB17518" t="str">
            <v>Sales call carried our for HMR collection Note - Customer USE SPURIOUS MATERIALS</v>
          </cell>
        </row>
        <row r="17519">
          <cell r="A17519">
            <v>44742.499386574098</v>
          </cell>
          <cell r="B17519">
            <v>4547</v>
          </cell>
          <cell r="F17519" t="str">
            <v>CC-00642850</v>
          </cell>
          <cell r="J17519" t="str">
            <v>General Service</v>
          </cell>
          <cell r="R17519" t="str">
            <v>BRGD161225</v>
          </cell>
          <cell r="AB17519" t="str">
            <v>Sales call carried our for HMR collection Note - Customer USE SPURIOUS MATERIALS</v>
          </cell>
        </row>
        <row r="17520">
          <cell r="A17520">
            <v>44742.483958333301</v>
          </cell>
          <cell r="B17520">
            <v>1922</v>
          </cell>
          <cell r="F17520" t="str">
            <v>CC-00642832</v>
          </cell>
          <cell r="J17520" t="str">
            <v>General Service</v>
          </cell>
          <cell r="R17520" t="str">
            <v>BRGD161229</v>
          </cell>
          <cell r="AB17520" t="str">
            <v>Sales call carried our for HMR collection Note - Customer USE SPURIOUS MATERIALS</v>
          </cell>
        </row>
        <row r="17521">
          <cell r="A17521">
            <v>44742.482916666697</v>
          </cell>
          <cell r="B17521">
            <v>308</v>
          </cell>
          <cell r="F17521" t="str">
            <v>CC-00642828</v>
          </cell>
          <cell r="J17521" t="str">
            <v>Complaint - Running With Problem</v>
          </cell>
          <cell r="R17521" t="str">
            <v>BVKD163010</v>
          </cell>
          <cell r="AB17521" t="str">
            <v>As suggested by Product support team we have done the discharge system modification ( AOS tank, DCV adaptor, DCV, Discharge hose , AOS element gasket 2 Nos, OSV pulse line hose replaced ) in this unit to resolve repeated DCV failure and oil back flow complaint. During conversion we have serviced the oil cooler and cooler hose at service centre to remove the residual particles. Unit restored by replaced new temperature switch which is damaged due to multiple time removed for frequent DCV failures and replaced oil &amp; oil filter due to metal particles found in oil due to previous two times DCV failure which is leads to mixed with oil.</v>
          </cell>
        </row>
        <row r="17522">
          <cell r="A17522">
            <v>44742.292731481502</v>
          </cell>
          <cell r="B17522">
            <v>24</v>
          </cell>
          <cell r="F17522" t="str">
            <v>CC-00642659</v>
          </cell>
          <cell r="J17522" t="str">
            <v>General Service</v>
          </cell>
          <cell r="R17522" t="str">
            <v>BUCS046101</v>
          </cell>
          <cell r="AB17522" t="str">
            <v>Check and found unit running in good condition</v>
          </cell>
        </row>
        <row r="17523">
          <cell r="A17523">
            <v>44741.735798611102</v>
          </cell>
          <cell r="B17523">
            <v>5074</v>
          </cell>
          <cell r="F17523" t="str">
            <v>CC-00642512</v>
          </cell>
          <cell r="J17523" t="str">
            <v>Complaint - Running With Problem</v>
          </cell>
          <cell r="R17523" t="str">
            <v>GOEC370640</v>
          </cell>
          <cell r="AB17523" t="str">
            <v>We visited site check and found unit given 000.10 emergency alarm so we found in emergency switch push and locked so we release emergency switch after than start unit running well.</v>
          </cell>
        </row>
        <row r="17524">
          <cell r="A17524">
            <v>44741.724976851903</v>
          </cell>
          <cell r="B17524"/>
          <cell r="F17524" t="str">
            <v>CC-00642498</v>
          </cell>
          <cell r="J17524" t="str">
            <v>Schedule Service</v>
          </cell>
          <cell r="R17524" t="str">
            <v>BNFD210070</v>
          </cell>
          <cell r="AB17524"/>
        </row>
        <row r="17525">
          <cell r="A17525">
            <v>44741.634456018503</v>
          </cell>
          <cell r="B17525">
            <v>2188</v>
          </cell>
          <cell r="F17525" t="str">
            <v>CC-00642345</v>
          </cell>
          <cell r="J17525" t="str">
            <v>Complaint - Running With Problem</v>
          </cell>
          <cell r="R17525" t="str">
            <v>BUAL160593</v>
          </cell>
          <cell r="AB17525" t="str">
            <v>pressure switch changed</v>
          </cell>
        </row>
        <row r="17526">
          <cell r="A17526">
            <v>44741.605370370402</v>
          </cell>
          <cell r="B17526">
            <v>1505</v>
          </cell>
          <cell r="F17526" t="str">
            <v>CC-00642309</v>
          </cell>
          <cell r="J17526" t="str">
            <v>Complaint - Running With Problem</v>
          </cell>
          <cell r="R17526" t="str">
            <v>BUDC372326</v>
          </cell>
          <cell r="AB17526" t="str">
            <v>We the customer site for compain oil carry over so we check and found that oil level low so we clean nrv than start machine running ok and check oil level good</v>
          </cell>
        </row>
        <row r="17527">
          <cell r="A17527">
            <v>44741.570729166699</v>
          </cell>
          <cell r="B17527">
            <v>9408</v>
          </cell>
          <cell r="F17527" t="str">
            <v>CC-00642258</v>
          </cell>
          <cell r="J17527" t="str">
            <v>General Service</v>
          </cell>
          <cell r="R17527" t="str">
            <v>BQKD160115</v>
          </cell>
          <cell r="AB17527" t="str">
            <v>Sales call carried out for hmr collection this note that customer use local parts</v>
          </cell>
        </row>
        <row r="17528">
          <cell r="A17528">
            <v>44741.567662037</v>
          </cell>
          <cell r="B17528">
            <v>5116</v>
          </cell>
          <cell r="F17528" t="str">
            <v>CC-00642252</v>
          </cell>
          <cell r="J17528" t="str">
            <v>Schedule Service</v>
          </cell>
          <cell r="R17528" t="str">
            <v>BTKD162112</v>
          </cell>
          <cell r="AB17528" t="str">
            <v>Change Air filter, oil filter and oil</v>
          </cell>
        </row>
        <row r="17529">
          <cell r="A17529">
            <v>44741.567465277803</v>
          </cell>
          <cell r="B17529">
            <v>8110</v>
          </cell>
          <cell r="F17529" t="str">
            <v>CC-00642251</v>
          </cell>
          <cell r="J17529" t="str">
            <v>General Service</v>
          </cell>
          <cell r="R17529" t="str">
            <v>BQKD160076</v>
          </cell>
          <cell r="AB17529" t="str">
            <v>Sales call carried out for hmr collection this note that customer use local parts</v>
          </cell>
        </row>
        <row r="17530">
          <cell r="A17530">
            <v>44741.556064814802</v>
          </cell>
          <cell r="B17530">
            <v>7300</v>
          </cell>
          <cell r="F17530" t="str">
            <v>CC-00642230</v>
          </cell>
          <cell r="J17530" t="str">
            <v>General Service</v>
          </cell>
          <cell r="R17530" t="str">
            <v>BQJD160027</v>
          </cell>
          <cell r="AB17530" t="str">
            <v>Sales call carried out for HMR Collection Note Customer Uses Local Parts</v>
          </cell>
        </row>
        <row r="17531">
          <cell r="A17531">
            <v>44741.5421180556</v>
          </cell>
          <cell r="B17531">
            <v>7670</v>
          </cell>
          <cell r="F17531" t="str">
            <v>CC-00642215</v>
          </cell>
          <cell r="J17531" t="str">
            <v>General Service</v>
          </cell>
          <cell r="R17531" t="str">
            <v>BQJD160019</v>
          </cell>
          <cell r="AB17531" t="str">
            <v>Sales call carried out for HMR Collection Note Customer Uses Local Parts</v>
          </cell>
        </row>
        <row r="17532">
          <cell r="A17532">
            <v>44741.541435185201</v>
          </cell>
          <cell r="B17532">
            <v>5500</v>
          </cell>
          <cell r="F17532" t="str">
            <v>CC-00642212</v>
          </cell>
          <cell r="J17532" t="str">
            <v>Schedule Service</v>
          </cell>
          <cell r="R17532" t="str">
            <v>BTFD162244</v>
          </cell>
          <cell r="AB17532" t="str">
            <v>Change air filter, oil filter &amp; oil</v>
          </cell>
        </row>
        <row r="17533">
          <cell r="A17533">
            <v>44741.535543981503</v>
          </cell>
          <cell r="B17533">
            <v>3775</v>
          </cell>
          <cell r="F17533" t="str">
            <v>CC-00642198</v>
          </cell>
          <cell r="J17533" t="str">
            <v>General Service</v>
          </cell>
          <cell r="R17533" t="str">
            <v>BQJD120016</v>
          </cell>
          <cell r="AB17533" t="str">
            <v>Sales call carried out for HMR Collection Note Customer Uses Local Parts</v>
          </cell>
        </row>
        <row r="17534">
          <cell r="A17534">
            <v>44741.5312962963</v>
          </cell>
          <cell r="B17534">
            <v>3575</v>
          </cell>
          <cell r="F17534" t="str">
            <v>CC-00642189</v>
          </cell>
          <cell r="J17534" t="str">
            <v>General Service</v>
          </cell>
          <cell r="R17534" t="str">
            <v>BQID200160</v>
          </cell>
          <cell r="AB17534" t="str">
            <v>Sales call carried out for HMR Collection Note Customer Uses Local Parts</v>
          </cell>
        </row>
        <row r="17535">
          <cell r="A17535">
            <v>44741.527384259301</v>
          </cell>
          <cell r="B17535">
            <v>3491</v>
          </cell>
          <cell r="F17535" t="str">
            <v>CC-00642182</v>
          </cell>
          <cell r="J17535" t="str">
            <v>General Service</v>
          </cell>
          <cell r="R17535" t="str">
            <v>BQID160519</v>
          </cell>
          <cell r="AB17535" t="str">
            <v>Sales call carried out for HMR Collection Note Customer Uses Local Parts</v>
          </cell>
        </row>
        <row r="17536">
          <cell r="A17536">
            <v>44741.523622685199</v>
          </cell>
          <cell r="B17536">
            <v>1865</v>
          </cell>
          <cell r="F17536" t="str">
            <v>CC-00642177</v>
          </cell>
          <cell r="J17536" t="str">
            <v>General Service</v>
          </cell>
          <cell r="R17536" t="str">
            <v>BQID160510</v>
          </cell>
          <cell r="AB17536" t="str">
            <v>Sales call carried out for HMR Collection Note Customer Uses Local Parts</v>
          </cell>
        </row>
        <row r="17537">
          <cell r="A17537">
            <v>44741.519490740699</v>
          </cell>
          <cell r="B17537">
            <v>16230</v>
          </cell>
          <cell r="F17537" t="str">
            <v>CC-00642169</v>
          </cell>
          <cell r="J17537" t="str">
            <v>General Service</v>
          </cell>
          <cell r="R17537" t="str">
            <v>BQHD160416</v>
          </cell>
          <cell r="AB17537" t="str">
            <v>Sales call carried out for HMR Collection Note Customer Uses Local Parts</v>
          </cell>
        </row>
        <row r="17538">
          <cell r="A17538">
            <v>44741.517175925903</v>
          </cell>
          <cell r="B17538">
            <v>2787</v>
          </cell>
          <cell r="F17538" t="str">
            <v>CC-00642163</v>
          </cell>
          <cell r="J17538" t="str">
            <v>General Service</v>
          </cell>
          <cell r="R17538" t="str">
            <v>BQHD160412</v>
          </cell>
          <cell r="AB17538" t="str">
            <v>Sale call carried out for HMR collection</v>
          </cell>
        </row>
        <row r="17539">
          <cell r="A17539">
            <v>44741.514166666697</v>
          </cell>
          <cell r="B17539">
            <v>2550</v>
          </cell>
          <cell r="F17539" t="str">
            <v>CC-00642158</v>
          </cell>
          <cell r="J17539" t="str">
            <v>General Service</v>
          </cell>
          <cell r="R17539" t="str">
            <v>BQGD160344</v>
          </cell>
          <cell r="AB17539" t="str">
            <v>Sales call carried out for hmr collection this note that customer use local parts</v>
          </cell>
        </row>
        <row r="17540">
          <cell r="A17540">
            <v>44741.510844907403</v>
          </cell>
          <cell r="B17540">
            <v>4088</v>
          </cell>
          <cell r="F17540" t="str">
            <v>CC-00642148</v>
          </cell>
          <cell r="J17540" t="str">
            <v>General Service</v>
          </cell>
          <cell r="R17540" t="str">
            <v>BQED160222</v>
          </cell>
          <cell r="AB17540" t="str">
            <v>Sales call carried out for hmr collection this note that customer use local parts</v>
          </cell>
        </row>
        <row r="17541">
          <cell r="A17541">
            <v>44741.508206018501</v>
          </cell>
          <cell r="B17541">
            <v>6950</v>
          </cell>
          <cell r="F17541" t="str">
            <v>CC-00642144</v>
          </cell>
          <cell r="J17541" t="str">
            <v>General Service</v>
          </cell>
          <cell r="R17541" t="str">
            <v>BQDD200043</v>
          </cell>
          <cell r="AB17541" t="str">
            <v>Sales call carried out for hmr collection this note that customer use local parts</v>
          </cell>
        </row>
        <row r="17542">
          <cell r="A17542">
            <v>44741.506851851896</v>
          </cell>
          <cell r="B17542">
            <v>0</v>
          </cell>
          <cell r="F17542" t="str">
            <v>CC-00642140</v>
          </cell>
          <cell r="J17542" t="str">
            <v>Commissioning</v>
          </cell>
          <cell r="R17542" t="str">
            <v>21346611</v>
          </cell>
          <cell r="AB17542" t="str">
            <v>COMMISSIONING DONE   ON  DATED 30 6 2022</v>
          </cell>
        </row>
        <row r="17543">
          <cell r="A17543">
            <v>44741.502175925903</v>
          </cell>
          <cell r="B17543">
            <v>10900</v>
          </cell>
          <cell r="F17543" t="str">
            <v>CC-00642132</v>
          </cell>
          <cell r="J17543" t="str">
            <v>General Service</v>
          </cell>
          <cell r="R17543" t="str">
            <v>BQDD160205</v>
          </cell>
          <cell r="AB17543" t="str">
            <v>Sales call carried out for HMr collection</v>
          </cell>
        </row>
        <row r="17544">
          <cell r="A17544">
            <v>44741.487928240698</v>
          </cell>
          <cell r="B17544">
            <v>3239</v>
          </cell>
          <cell r="F17544" t="str">
            <v>CC-00642102</v>
          </cell>
          <cell r="J17544" t="str">
            <v>General Service</v>
          </cell>
          <cell r="R17544" t="str">
            <v>BQDD160156</v>
          </cell>
          <cell r="AB17544" t="str">
            <v>Sales call carried out for HMr collection</v>
          </cell>
        </row>
        <row r="17545">
          <cell r="A17545">
            <v>44741.474212963003</v>
          </cell>
          <cell r="B17545">
            <v>4290</v>
          </cell>
          <cell r="F17545" t="str">
            <v>CC-00642080</v>
          </cell>
          <cell r="J17545" t="str">
            <v>General Service</v>
          </cell>
          <cell r="R17545" t="str">
            <v>BQCD160106</v>
          </cell>
          <cell r="AB17545" t="str">
            <v>Sales call carried out for HMr collection</v>
          </cell>
        </row>
        <row r="17546">
          <cell r="A17546">
            <v>44741.466608796298</v>
          </cell>
          <cell r="B17546">
            <v>3270</v>
          </cell>
          <cell r="F17546" t="str">
            <v>CC-00642063</v>
          </cell>
          <cell r="J17546" t="str">
            <v>General Service</v>
          </cell>
          <cell r="R17546" t="str">
            <v>BQBD160067</v>
          </cell>
          <cell r="AB17546" t="str">
            <v>Sales call carried out for hmr collection this note that customer use local parts</v>
          </cell>
        </row>
        <row r="17547">
          <cell r="A17547">
            <v>44741.462951388901</v>
          </cell>
          <cell r="B17547">
            <v>4963</v>
          </cell>
          <cell r="F17547" t="str">
            <v>CC-00642053</v>
          </cell>
          <cell r="J17547" t="str">
            <v>General Service</v>
          </cell>
          <cell r="R17547" t="str">
            <v>BQBD160040</v>
          </cell>
          <cell r="AB17547" t="str">
            <v>Sales call carried out for hmr collection this note that customer use local parts</v>
          </cell>
        </row>
        <row r="17548">
          <cell r="A17548">
            <v>44741.4585069444</v>
          </cell>
          <cell r="B17548">
            <v>4280</v>
          </cell>
          <cell r="F17548" t="str">
            <v>CC-00642043</v>
          </cell>
          <cell r="J17548" t="str">
            <v>General Service</v>
          </cell>
          <cell r="R17548" t="str">
            <v>BPLD200068</v>
          </cell>
          <cell r="AB17548" t="str">
            <v>Sale call carried out for HMR collection</v>
          </cell>
        </row>
        <row r="17549">
          <cell r="A17549">
            <v>44741.4550115741</v>
          </cell>
          <cell r="B17549">
            <v>4280</v>
          </cell>
          <cell r="F17549" t="str">
            <v>CC-00642036</v>
          </cell>
          <cell r="J17549" t="str">
            <v>General Service</v>
          </cell>
          <cell r="R17549" t="str">
            <v>BPLD200068</v>
          </cell>
          <cell r="AB17549" t="str">
            <v>Sales call carried out for hmr collection this note that customer use local parts</v>
          </cell>
        </row>
        <row r="17550">
          <cell r="A17550">
            <v>44741.451481481497</v>
          </cell>
          <cell r="B17550">
            <v>4440</v>
          </cell>
          <cell r="F17550" t="str">
            <v>CC-00642033</v>
          </cell>
          <cell r="J17550" t="str">
            <v>General Service</v>
          </cell>
          <cell r="R17550" t="str">
            <v>BPKD200020</v>
          </cell>
          <cell r="AB17550" t="str">
            <v>Sales call carried out for hmr collection this note that customer use local parts</v>
          </cell>
        </row>
        <row r="17551">
          <cell r="A17551">
            <v>44741.451469907399</v>
          </cell>
          <cell r="B17551">
            <v>1</v>
          </cell>
          <cell r="F17551" t="str">
            <v>CC-00642032</v>
          </cell>
          <cell r="J17551" t="str">
            <v>Commissioning</v>
          </cell>
          <cell r="R17551" t="str">
            <v>BUHS047551</v>
          </cell>
          <cell r="AB17551" t="str">
            <v>Commissioning done on dated 29-06-2022</v>
          </cell>
        </row>
        <row r="17552">
          <cell r="A17552">
            <v>44741.448449074102</v>
          </cell>
          <cell r="B17552">
            <v>1770</v>
          </cell>
          <cell r="F17552" t="str">
            <v>CC-00642028</v>
          </cell>
          <cell r="J17552" t="str">
            <v>General Service</v>
          </cell>
          <cell r="R17552" t="str">
            <v>BPID120091</v>
          </cell>
          <cell r="AB17552" t="str">
            <v>Sales call carried out for hmr collection this note that customer use local parts</v>
          </cell>
        </row>
        <row r="17553">
          <cell r="A17553">
            <v>44741.445729166699</v>
          </cell>
          <cell r="B17553">
            <v>6398</v>
          </cell>
          <cell r="F17553" t="str">
            <v>CC-00642023</v>
          </cell>
          <cell r="J17553" t="str">
            <v>General Service</v>
          </cell>
          <cell r="R17553" t="str">
            <v>BPHD160162</v>
          </cell>
          <cell r="AB17553" t="str">
            <v>Sales call carried out for hmr collection this note that customer use local parts</v>
          </cell>
        </row>
        <row r="17554">
          <cell r="A17554">
            <v>44741.442592592597</v>
          </cell>
          <cell r="B17554">
            <v>850</v>
          </cell>
          <cell r="F17554" t="str">
            <v>CC-00642019</v>
          </cell>
          <cell r="J17554" t="str">
            <v>General Service</v>
          </cell>
          <cell r="R17554" t="str">
            <v>BPGD220035</v>
          </cell>
          <cell r="AB17554" t="str">
            <v>Sales call carried out for HMR collection</v>
          </cell>
        </row>
        <row r="17555">
          <cell r="A17555">
            <v>44741.440254629597</v>
          </cell>
          <cell r="B17555">
            <v>3370</v>
          </cell>
          <cell r="F17555" t="str">
            <v>CC-00642014</v>
          </cell>
          <cell r="J17555" t="str">
            <v>General Service</v>
          </cell>
          <cell r="R17555" t="str">
            <v>BPED200181</v>
          </cell>
          <cell r="AB17555" t="str">
            <v>Sales call carried out for hmr collection this note that customer use local parts</v>
          </cell>
        </row>
        <row r="17556">
          <cell r="A17556">
            <v>44741.4359259259</v>
          </cell>
          <cell r="B17556">
            <v>6015</v>
          </cell>
          <cell r="F17556" t="str">
            <v>CC-00642003</v>
          </cell>
          <cell r="J17556" t="str">
            <v>General Service</v>
          </cell>
          <cell r="R17556" t="str">
            <v>BPED160088</v>
          </cell>
          <cell r="AB17556" t="str">
            <v>Sales call carried out for hmr collection this note that customer use local parts</v>
          </cell>
        </row>
        <row r="17557">
          <cell r="A17557">
            <v>44741.432488425897</v>
          </cell>
          <cell r="B17557">
            <v>5608</v>
          </cell>
          <cell r="F17557" t="str">
            <v>CC-00641998</v>
          </cell>
          <cell r="J17557" t="str">
            <v>General Service</v>
          </cell>
          <cell r="R17557" t="str">
            <v>BPED160082</v>
          </cell>
          <cell r="AB17557" t="str">
            <v>Sales call carried out for hmr collection this note that customer use local parts</v>
          </cell>
        </row>
        <row r="17558">
          <cell r="A17558">
            <v>44741.428356481498</v>
          </cell>
          <cell r="B17558">
            <v>6090</v>
          </cell>
          <cell r="F17558" t="str">
            <v>CC-00641988</v>
          </cell>
          <cell r="J17558" t="str">
            <v>General Service</v>
          </cell>
          <cell r="R17558" t="str">
            <v>BOID200231</v>
          </cell>
          <cell r="AB17558" t="str">
            <v>Sales call carried out for hmr collection this note that customer use local parts</v>
          </cell>
        </row>
        <row r="17559">
          <cell r="A17559">
            <v>44741.424444444398</v>
          </cell>
          <cell r="B17559">
            <v>6315</v>
          </cell>
          <cell r="F17559" t="str">
            <v>CC-00641984</v>
          </cell>
          <cell r="J17559" t="str">
            <v>General Service</v>
          </cell>
          <cell r="R17559" t="str">
            <v>BOID200228</v>
          </cell>
          <cell r="AB17559" t="str">
            <v>Sale call carried out for HMR collection</v>
          </cell>
        </row>
        <row r="17560">
          <cell r="A17560">
            <v>44740.763136574104</v>
          </cell>
          <cell r="B17560">
            <v>1</v>
          </cell>
          <cell r="F17560" t="str">
            <v>CC-00641771</v>
          </cell>
          <cell r="J17560" t="str">
            <v>Commissioning</v>
          </cell>
          <cell r="R17560" t="str">
            <v>BUIS036515</v>
          </cell>
          <cell r="AB17560" t="str">
            <v>Commissioning done on dated 30-06-2022</v>
          </cell>
        </row>
        <row r="17561">
          <cell r="A17561">
            <v>44740.761597222197</v>
          </cell>
          <cell r="B17561">
            <v>18390</v>
          </cell>
          <cell r="F17561" t="str">
            <v>CC-00641768</v>
          </cell>
          <cell r="J17561" t="str">
            <v>General Service</v>
          </cell>
          <cell r="R17561" t="str">
            <v>BOID200223</v>
          </cell>
          <cell r="AB17561" t="str">
            <v>Sale call carried out for HMR collection</v>
          </cell>
        </row>
        <row r="17562">
          <cell r="A17562">
            <v>44740.7594328704</v>
          </cell>
          <cell r="B17562">
            <v>18360</v>
          </cell>
          <cell r="F17562" t="str">
            <v>CC-00641767</v>
          </cell>
          <cell r="J17562" t="str">
            <v>General Service</v>
          </cell>
          <cell r="R17562" t="str">
            <v>BOHD200197</v>
          </cell>
          <cell r="AB17562" t="str">
            <v>Sale call carried out for HMR collection</v>
          </cell>
        </row>
        <row r="17563">
          <cell r="A17563">
            <v>44740.7566898148</v>
          </cell>
          <cell r="B17563">
            <v>4</v>
          </cell>
          <cell r="F17563" t="str">
            <v>CC-00641766</v>
          </cell>
          <cell r="J17563" t="str">
            <v>Commissioning</v>
          </cell>
          <cell r="R17563" t="str">
            <v>BUAS033747</v>
          </cell>
          <cell r="AB17563" t="str">
            <v>Commissioning done on dated - 06/07/2022</v>
          </cell>
        </row>
        <row r="17564">
          <cell r="A17564">
            <v>44740.756307870397</v>
          </cell>
          <cell r="B17564">
            <v>6070</v>
          </cell>
          <cell r="F17564" t="str">
            <v>CC-00641764</v>
          </cell>
          <cell r="J17564" t="str">
            <v>General Service</v>
          </cell>
          <cell r="R17564" t="str">
            <v>BNJD200008</v>
          </cell>
          <cell r="AB17564" t="str">
            <v>Sale call carried out for HMR collection</v>
          </cell>
        </row>
        <row r="17565">
          <cell r="A17565">
            <v>44740.752106481501</v>
          </cell>
          <cell r="B17565">
            <v>4160</v>
          </cell>
          <cell r="F17565" t="str">
            <v>CC-00641761</v>
          </cell>
          <cell r="J17565" t="str">
            <v>General Service</v>
          </cell>
          <cell r="R17565" t="str">
            <v>BNID200161</v>
          </cell>
          <cell r="AB17565" t="str">
            <v>Sale call carried out for HMR collection</v>
          </cell>
        </row>
        <row r="17566">
          <cell r="A17566">
            <v>44740.747418981497</v>
          </cell>
          <cell r="B17566">
            <v>6350</v>
          </cell>
          <cell r="F17566" t="str">
            <v>CC-00641752</v>
          </cell>
          <cell r="J17566" t="str">
            <v>General Service</v>
          </cell>
          <cell r="R17566" t="str">
            <v>BNID200158</v>
          </cell>
          <cell r="AB17566" t="str">
            <v>Sales call carried out for HMr collection</v>
          </cell>
        </row>
        <row r="17567">
          <cell r="A17567">
            <v>44740.739513888897</v>
          </cell>
          <cell r="B17567">
            <v>874</v>
          </cell>
          <cell r="F17567" t="str">
            <v>CC-00641741</v>
          </cell>
          <cell r="J17567" t="str">
            <v>General Service</v>
          </cell>
          <cell r="R17567" t="str">
            <v>BIED200036</v>
          </cell>
          <cell r="AB17567" t="str">
            <v>Sales call carried out for HMr collection</v>
          </cell>
        </row>
        <row r="17568">
          <cell r="A17568">
            <v>44740.7355902778</v>
          </cell>
          <cell r="B17568">
            <v>752</v>
          </cell>
          <cell r="F17568" t="str">
            <v>CC-00641734</v>
          </cell>
          <cell r="J17568" t="str">
            <v>Schedule Service</v>
          </cell>
          <cell r="R17568" t="str">
            <v>BTEC378536</v>
          </cell>
          <cell r="AB17568" t="str">
            <v>Change air filter &amp; oil filter</v>
          </cell>
        </row>
        <row r="17569">
          <cell r="A17569">
            <v>44740.735254629602</v>
          </cell>
          <cell r="B17569">
            <v>4866</v>
          </cell>
          <cell r="F17569" t="str">
            <v>CC-00641732</v>
          </cell>
          <cell r="J17569" t="str">
            <v>General Service</v>
          </cell>
          <cell r="R17569" t="str">
            <v>BNID160316</v>
          </cell>
          <cell r="AB17569" t="str">
            <v>Sale call carried out for HMR collection</v>
          </cell>
        </row>
        <row r="17570">
          <cell r="A17570">
            <v>44740.729351851798</v>
          </cell>
          <cell r="B17570">
            <v>7060</v>
          </cell>
          <cell r="F17570" t="str">
            <v>CC-00641721</v>
          </cell>
          <cell r="J17570" t="str">
            <v>General Service</v>
          </cell>
          <cell r="R17570" t="str">
            <v>BNDD160224</v>
          </cell>
          <cell r="AB17570" t="str">
            <v>sales call carried out for hmr collection</v>
          </cell>
        </row>
        <row r="17571">
          <cell r="A17571">
            <v>44740.723009259302</v>
          </cell>
          <cell r="B17571">
            <v>10256</v>
          </cell>
          <cell r="F17571" t="str">
            <v>CC-00641714</v>
          </cell>
          <cell r="J17571" t="str">
            <v>General Service</v>
          </cell>
          <cell r="R17571" t="str">
            <v>BNAD200063</v>
          </cell>
          <cell r="AB17571" t="str">
            <v>Sales call carried out for HMR Collection Note Customer Uses Local Parts</v>
          </cell>
        </row>
        <row r="17572">
          <cell r="A17572">
            <v>44740.717685185198</v>
          </cell>
          <cell r="B17572">
            <v>1452</v>
          </cell>
          <cell r="F17572" t="str">
            <v>CC-00641708</v>
          </cell>
          <cell r="J17572" t="str">
            <v>General Service</v>
          </cell>
          <cell r="R17572" t="str">
            <v>BMLD160107</v>
          </cell>
          <cell r="AB17572" t="str">
            <v>Sale call carried out for HMR collection</v>
          </cell>
        </row>
        <row r="17573">
          <cell r="A17573">
            <v>44740.712349537003</v>
          </cell>
          <cell r="B17573">
            <v>5024</v>
          </cell>
          <cell r="F17573" t="str">
            <v>CC-00641702</v>
          </cell>
          <cell r="J17573" t="str">
            <v>General Service</v>
          </cell>
          <cell r="R17573" t="str">
            <v>BMKD120057</v>
          </cell>
          <cell r="AB17573" t="str">
            <v>Sale call carried out for HMR collection</v>
          </cell>
        </row>
        <row r="17574">
          <cell r="A17574">
            <v>44740.699525463002</v>
          </cell>
          <cell r="B17574">
            <v>2250</v>
          </cell>
          <cell r="F17574" t="str">
            <v>CC-00641676</v>
          </cell>
          <cell r="J17574" t="str">
            <v>General Service</v>
          </cell>
          <cell r="R17574" t="str">
            <v>BMID160336</v>
          </cell>
          <cell r="AB17574" t="str">
            <v>Sale call carried out for HMR collection</v>
          </cell>
        </row>
        <row r="17575">
          <cell r="A17575">
            <v>44740.684456018498</v>
          </cell>
          <cell r="B17575">
            <v>6218</v>
          </cell>
          <cell r="F17575" t="str">
            <v>CC-00641643</v>
          </cell>
          <cell r="J17575" t="str">
            <v>General Service</v>
          </cell>
          <cell r="R17575" t="str">
            <v>BMAD160117</v>
          </cell>
          <cell r="AB17575" t="str">
            <v>Sale call carried out for HMR collection</v>
          </cell>
        </row>
        <row r="17576">
          <cell r="A17576">
            <v>44740.673414351899</v>
          </cell>
          <cell r="B17576">
            <v>2541</v>
          </cell>
          <cell r="F17576" t="str">
            <v>CC-00641620</v>
          </cell>
          <cell r="J17576" t="str">
            <v>General Service</v>
          </cell>
          <cell r="R17576" t="str">
            <v>BSGD161854</v>
          </cell>
          <cell r="AB17576" t="str">
            <v>Sale call carried out for HMR collection</v>
          </cell>
        </row>
        <row r="17577">
          <cell r="A17577">
            <v>44740.665335648097</v>
          </cell>
          <cell r="B17577">
            <v>4245</v>
          </cell>
          <cell r="F17577" t="str">
            <v>CC-00641610</v>
          </cell>
          <cell r="J17577" t="str">
            <v>General Service</v>
          </cell>
          <cell r="R17577" t="str">
            <v>BRLD160756</v>
          </cell>
          <cell r="AB17577" t="str">
            <v>Sale call carried out for HMR collection</v>
          </cell>
        </row>
        <row r="17578">
          <cell r="A17578">
            <v>44740.660185185203</v>
          </cell>
          <cell r="B17578">
            <v>3260</v>
          </cell>
          <cell r="F17578" t="str">
            <v>CC-00641601</v>
          </cell>
          <cell r="J17578" t="str">
            <v>General Service</v>
          </cell>
          <cell r="R17578" t="str">
            <v>BRGD230256</v>
          </cell>
          <cell r="AB17578" t="str">
            <v>Sale call carried out for HMR collection</v>
          </cell>
        </row>
        <row r="17579">
          <cell r="A17579">
            <v>44740.655775462998</v>
          </cell>
          <cell r="B17579">
            <v>3380</v>
          </cell>
          <cell r="F17579" t="str">
            <v>CC-00641592</v>
          </cell>
          <cell r="J17579" t="str">
            <v>General Service</v>
          </cell>
          <cell r="R17579" t="str">
            <v>BRED161131</v>
          </cell>
          <cell r="AB17579" t="str">
            <v>Sale call carried out for HMR collection</v>
          </cell>
        </row>
        <row r="17580">
          <cell r="A17580">
            <v>44740.650243055599</v>
          </cell>
          <cell r="B17580">
            <v>507</v>
          </cell>
          <cell r="F17580" t="str">
            <v>CC-00641587</v>
          </cell>
          <cell r="J17580" t="str">
            <v>General Service</v>
          </cell>
          <cell r="R17580" t="str">
            <v>BSHD120741</v>
          </cell>
          <cell r="AB17580" t="str">
            <v>Sale call carried out for HMR collection</v>
          </cell>
        </row>
        <row r="17581">
          <cell r="A17581">
            <v>44740.646712962996</v>
          </cell>
          <cell r="B17581">
            <v>493</v>
          </cell>
          <cell r="F17581" t="str">
            <v>CC-00641582</v>
          </cell>
          <cell r="J17581" t="str">
            <v>General Service</v>
          </cell>
          <cell r="R17581" t="str">
            <v>BSHD120740</v>
          </cell>
          <cell r="AB17581" t="str">
            <v>Sale call carried out for HMR collection</v>
          </cell>
        </row>
        <row r="17582">
          <cell r="A17582">
            <v>44740.643356481502</v>
          </cell>
          <cell r="B17582">
            <v>509</v>
          </cell>
          <cell r="F17582" t="str">
            <v>CC-00641573</v>
          </cell>
          <cell r="J17582" t="str">
            <v>General Service</v>
          </cell>
          <cell r="R17582" t="str">
            <v>BSHD120739</v>
          </cell>
          <cell r="AB17582" t="str">
            <v>Sale call carried out for HMR collection</v>
          </cell>
        </row>
        <row r="17583">
          <cell r="A17583">
            <v>44740.637997685197</v>
          </cell>
          <cell r="B17583">
            <v>448</v>
          </cell>
          <cell r="F17583" t="str">
            <v>CC-00641564</v>
          </cell>
          <cell r="J17583" t="str">
            <v>General Service</v>
          </cell>
          <cell r="R17583" t="str">
            <v>BSBD120630</v>
          </cell>
          <cell r="AB17583" t="str">
            <v>Sale call carried out for HMR collection</v>
          </cell>
        </row>
        <row r="17584">
          <cell r="A17584">
            <v>44740.563530092601</v>
          </cell>
          <cell r="B17584">
            <v>255</v>
          </cell>
          <cell r="F17584" t="str">
            <v>CC-00641430</v>
          </cell>
          <cell r="J17584" t="str">
            <v>General Service</v>
          </cell>
          <cell r="R17584" t="str">
            <v>BVKD163026</v>
          </cell>
          <cell r="AB17584" t="str">
            <v>Sales call carried out for HMR Collection</v>
          </cell>
        </row>
        <row r="17585">
          <cell r="A17585">
            <v>44740.557476851798</v>
          </cell>
          <cell r="B17585">
            <v>334</v>
          </cell>
          <cell r="F17585" t="str">
            <v>CC-00641420</v>
          </cell>
          <cell r="J17585" t="str">
            <v>General Service</v>
          </cell>
          <cell r="R17585" t="str">
            <v>BVLD163067</v>
          </cell>
          <cell r="AB17585" t="str">
            <v>Sales call carried out for HMR Collection</v>
          </cell>
        </row>
        <row r="17586">
          <cell r="A17586">
            <v>44740.545879629601</v>
          </cell>
          <cell r="B17586">
            <v>160</v>
          </cell>
          <cell r="F17586" t="str">
            <v>CC-00641401</v>
          </cell>
          <cell r="J17586" t="str">
            <v>General Service</v>
          </cell>
          <cell r="R17586" t="str">
            <v>BVJD162957</v>
          </cell>
          <cell r="AB17586" t="str">
            <v>Sales call carried out for HMR Collection</v>
          </cell>
        </row>
        <row r="17587">
          <cell r="A17587">
            <v>44740.535509259302</v>
          </cell>
          <cell r="B17587">
            <v>1070</v>
          </cell>
          <cell r="F17587" t="str">
            <v>CC-00641382</v>
          </cell>
          <cell r="J17587" t="str">
            <v>General Service</v>
          </cell>
          <cell r="R17587" t="str">
            <v>BUID162912</v>
          </cell>
          <cell r="AB17587" t="str">
            <v>Sales call carried out for HMR collection</v>
          </cell>
        </row>
        <row r="17588">
          <cell r="A17588">
            <v>44740.5293634259</v>
          </cell>
          <cell r="B17588">
            <v>924</v>
          </cell>
          <cell r="F17588" t="str">
            <v>CC-00641375</v>
          </cell>
          <cell r="J17588" t="str">
            <v>General Service</v>
          </cell>
          <cell r="R17588" t="str">
            <v>BUJD162460</v>
          </cell>
          <cell r="AB17588" t="str">
            <v>Sales call carried out for HMR collection</v>
          </cell>
        </row>
        <row r="17589">
          <cell r="A17589">
            <v>44740.523043981499</v>
          </cell>
          <cell r="B17589">
            <v>1230</v>
          </cell>
          <cell r="F17589" t="str">
            <v>CC-00641361</v>
          </cell>
          <cell r="J17589" t="str">
            <v>General Service</v>
          </cell>
          <cell r="R17589" t="str">
            <v>BTHD120971</v>
          </cell>
          <cell r="AB17589" t="str">
            <v>Sales call carried out for HMR collection</v>
          </cell>
        </row>
        <row r="17590">
          <cell r="A17590">
            <v>44740.516446759299</v>
          </cell>
          <cell r="B17590">
            <v>4930</v>
          </cell>
          <cell r="F17590" t="str">
            <v>CC-00641351</v>
          </cell>
          <cell r="J17590" t="str">
            <v>General Service</v>
          </cell>
          <cell r="R17590" t="str">
            <v>BTKD162112</v>
          </cell>
          <cell r="AB17590" t="str">
            <v>Sales call carried out for HMR collection</v>
          </cell>
        </row>
        <row r="17591">
          <cell r="A17591">
            <v>44740.501770833303</v>
          </cell>
          <cell r="B17591">
            <v>2666</v>
          </cell>
          <cell r="F17591" t="str">
            <v>CC-00641323</v>
          </cell>
          <cell r="J17591" t="str">
            <v>General Service</v>
          </cell>
          <cell r="R17591" t="str">
            <v>BRED161124</v>
          </cell>
          <cell r="AB17591" t="str">
            <v>sales call carried out for hmr collection</v>
          </cell>
        </row>
        <row r="17592">
          <cell r="A17592">
            <v>44740.4901157407</v>
          </cell>
          <cell r="B17592">
            <v>4687</v>
          </cell>
          <cell r="F17592" t="str">
            <v>CC-00641303</v>
          </cell>
          <cell r="J17592" t="str">
            <v>General Service</v>
          </cell>
          <cell r="R17592" t="str">
            <v>BRCD161002</v>
          </cell>
          <cell r="AB17592" t="str">
            <v>sales call carried out for hmr collection</v>
          </cell>
        </row>
        <row r="17593">
          <cell r="A17593">
            <v>44740.479907407404</v>
          </cell>
          <cell r="B17593">
            <v>3727</v>
          </cell>
          <cell r="F17593" t="str">
            <v>CC-00641282</v>
          </cell>
          <cell r="J17593" t="str">
            <v>General Service</v>
          </cell>
          <cell r="R17593" t="str">
            <v>BRAD160816</v>
          </cell>
          <cell r="AB17593" t="str">
            <v>sales call carried out for hmr collection</v>
          </cell>
        </row>
        <row r="17594">
          <cell r="A17594">
            <v>44740.420219907399</v>
          </cell>
          <cell r="B17594">
            <v>1</v>
          </cell>
          <cell r="F17594" t="str">
            <v>CC-00641182</v>
          </cell>
          <cell r="J17594" t="str">
            <v>Commissioning</v>
          </cell>
          <cell r="R17594" t="str">
            <v>BVJC374202</v>
          </cell>
          <cell r="AB17594" t="str">
            <v>Commissioning Done</v>
          </cell>
        </row>
        <row r="17595">
          <cell r="A17595">
            <v>44739.720625000002</v>
          </cell>
          <cell r="B17595">
            <v>14881</v>
          </cell>
          <cell r="F17595" t="str">
            <v>CC-00640828</v>
          </cell>
          <cell r="J17595" t="str">
            <v>Schedule Service</v>
          </cell>
          <cell r="R17595" t="str">
            <v>BSCS037449</v>
          </cell>
          <cell r="AB17595" t="str">
            <v>We visited site and service done today in unit during change the parts are 1- air filter and oil filter</v>
          </cell>
        </row>
        <row r="17596">
          <cell r="A17596">
            <v>44739.489525463003</v>
          </cell>
          <cell r="B17596">
            <v>3515</v>
          </cell>
          <cell r="F17596" t="str">
            <v>CC-00640409</v>
          </cell>
          <cell r="J17596" t="str">
            <v>General Service</v>
          </cell>
          <cell r="R17596" t="str">
            <v>BSAD161582</v>
          </cell>
          <cell r="AB17596" t="str">
            <v>Sales call carried out for HMR collection</v>
          </cell>
        </row>
        <row r="17597">
          <cell r="A17597">
            <v>44739.484606481499</v>
          </cell>
          <cell r="B17597">
            <v>0</v>
          </cell>
          <cell r="F17597" t="str">
            <v>CC-00640399</v>
          </cell>
          <cell r="J17597" t="str">
            <v>Commissioning</v>
          </cell>
          <cell r="R17597" t="str">
            <v>DVAL140369</v>
          </cell>
          <cell r="AB17597" t="str">
            <v>Commissioning done</v>
          </cell>
        </row>
        <row r="17598">
          <cell r="A17598">
            <v>44739.477430555598</v>
          </cell>
          <cell r="B17598">
            <v>0</v>
          </cell>
          <cell r="F17598" t="str">
            <v>CC-00640383</v>
          </cell>
          <cell r="J17598" t="str">
            <v>Commissioning</v>
          </cell>
          <cell r="R17598" t="str">
            <v>CVKE211896</v>
          </cell>
          <cell r="AB17598" t="str">
            <v>Commissioning done on dated 27-06-2022</v>
          </cell>
        </row>
        <row r="17599">
          <cell r="A17599">
            <v>44739.461921296301</v>
          </cell>
          <cell r="B17599">
            <v>8080</v>
          </cell>
          <cell r="F17599" t="str">
            <v>CC-00640345</v>
          </cell>
          <cell r="J17599" t="str">
            <v>Schedule Service</v>
          </cell>
          <cell r="R17599" t="str">
            <v>BRGL151464</v>
          </cell>
          <cell r="AB17599" t="str">
            <v>Change Air filter, oil filter, separator, MPV Kit and oil</v>
          </cell>
        </row>
        <row r="17600">
          <cell r="A17600">
            <v>44739.454155092601</v>
          </cell>
          <cell r="B17600">
            <v>4050</v>
          </cell>
          <cell r="F17600" t="str">
            <v>CC-00640330</v>
          </cell>
          <cell r="J17600" t="str">
            <v>Schedule Service</v>
          </cell>
          <cell r="R17600" t="str">
            <v>BRBL150944</v>
          </cell>
          <cell r="AB17600" t="str">
            <v>Change Air filter, oil filter, separator, MPV Kit and oil</v>
          </cell>
        </row>
        <row r="17601">
          <cell r="A17601">
            <v>44739.446446759299</v>
          </cell>
          <cell r="B17601">
            <v>7857</v>
          </cell>
          <cell r="F17601" t="str">
            <v>CC-00640317</v>
          </cell>
          <cell r="J17601" t="str">
            <v>Schedule Service</v>
          </cell>
          <cell r="R17601" t="str">
            <v>BRGL151468</v>
          </cell>
          <cell r="AB17601" t="str">
            <v>Change Air filter, oil filter separator and oil</v>
          </cell>
        </row>
        <row r="17602">
          <cell r="A17602">
            <v>44739.436053240701</v>
          </cell>
          <cell r="B17602">
            <v>6418</v>
          </cell>
          <cell r="F17602" t="str">
            <v>CC-00640306</v>
          </cell>
          <cell r="J17602" t="str">
            <v>Complaint - Running With Problem</v>
          </cell>
          <cell r="R17602" t="str">
            <v>BQBD200008</v>
          </cell>
          <cell r="AB17602" t="str">
            <v>Attend the site for complain of Pressure not build up so check and found MPV, NRV kit are damaged so change damaged parts with new one from customer stock.</v>
          </cell>
        </row>
        <row r="17603">
          <cell r="A17603">
            <v>44739.431770833296</v>
          </cell>
          <cell r="B17603">
            <v>1063</v>
          </cell>
          <cell r="F17603" t="str">
            <v>CC-00640298</v>
          </cell>
          <cell r="J17603" t="str">
            <v>Schedule Service</v>
          </cell>
          <cell r="R17603" t="str">
            <v>BUFC372952</v>
          </cell>
          <cell r="AB17603" t="str">
            <v>Change air filter, oil filter, separator &amp; oil</v>
          </cell>
        </row>
        <row r="17604">
          <cell r="A17604">
            <v>44739.426354166702</v>
          </cell>
          <cell r="B17604">
            <v>20867</v>
          </cell>
          <cell r="F17604" t="str">
            <v>CC-00640289</v>
          </cell>
          <cell r="J17604" t="str">
            <v>Schedule Service</v>
          </cell>
          <cell r="R17604" t="str">
            <v>BQBS033796</v>
          </cell>
          <cell r="AB17604" t="str">
            <v>Change air filter &amp; oil filter</v>
          </cell>
        </row>
        <row r="17605">
          <cell r="A17605">
            <v>44739.424837963001</v>
          </cell>
          <cell r="B17605">
            <v>34032</v>
          </cell>
          <cell r="F17605" t="str">
            <v>CC-00640287</v>
          </cell>
          <cell r="J17605" t="str">
            <v>Schedule Service</v>
          </cell>
          <cell r="R17605" t="str">
            <v>BIGS030904</v>
          </cell>
          <cell r="AB17605" t="str">
            <v>Change air filter, oil filter, separator, BDV kit, Intake valve kit, solenoide valve kit, MPV kit &amp; oil change</v>
          </cell>
        </row>
        <row r="17606">
          <cell r="A17606">
            <v>44739.4194907407</v>
          </cell>
          <cell r="B17606">
            <v>19944</v>
          </cell>
          <cell r="F17606" t="str">
            <v>CC-00640279</v>
          </cell>
          <cell r="J17606" t="str">
            <v>Schedule Service</v>
          </cell>
          <cell r="R17606" t="str">
            <v>108441</v>
          </cell>
          <cell r="AB17606" t="str">
            <v>Change air filter, oil filter, separator, BDV kit, Intake valve kit, solenoide valve kit, MPV kit &amp; oil change</v>
          </cell>
        </row>
        <row r="17607">
          <cell r="A17607">
            <v>44739.416423611103</v>
          </cell>
          <cell r="B17607">
            <v>21267</v>
          </cell>
          <cell r="F17607" t="str">
            <v>CC-00640276</v>
          </cell>
          <cell r="J17607" t="str">
            <v>Schedule Service</v>
          </cell>
          <cell r="R17607" t="str">
            <v>BRIS035698</v>
          </cell>
          <cell r="AB17607" t="str">
            <v>Change air filter, oil filter &amp; MPV kit</v>
          </cell>
        </row>
        <row r="17608">
          <cell r="A17608">
            <v>44739.40625</v>
          </cell>
          <cell r="B17608">
            <v>0</v>
          </cell>
          <cell r="F17608" t="str">
            <v>CC-00640262</v>
          </cell>
          <cell r="J17608" t="str">
            <v>Commissioning</v>
          </cell>
          <cell r="R17608" t="str">
            <v>DUIL360458</v>
          </cell>
          <cell r="AB17608" t="str">
            <v>Commissioning Done on dated 30-06-2022</v>
          </cell>
        </row>
        <row r="17609">
          <cell r="A17609">
            <v>44739.1016087963</v>
          </cell>
          <cell r="B17609">
            <v>2199</v>
          </cell>
          <cell r="F17609" t="str">
            <v>CC-00640082</v>
          </cell>
          <cell r="J17609" t="str">
            <v>General Service</v>
          </cell>
          <cell r="R17609" t="str">
            <v>BSGD161898</v>
          </cell>
          <cell r="AB17609" t="str">
            <v>Sales call carried out for HMR collection</v>
          </cell>
        </row>
        <row r="17610">
          <cell r="A17610">
            <v>44739.099016203698</v>
          </cell>
          <cell r="B17610">
            <v>2175</v>
          </cell>
          <cell r="F17610" t="str">
            <v>CC-00640081</v>
          </cell>
          <cell r="J17610" t="str">
            <v>General Service</v>
          </cell>
          <cell r="R17610" t="str">
            <v>BSGD161861</v>
          </cell>
          <cell r="AB17610" t="str">
            <v>Sales call carried out for HMR collection</v>
          </cell>
        </row>
        <row r="17611">
          <cell r="A17611">
            <v>44739.096435185202</v>
          </cell>
          <cell r="B17611">
            <v>3084</v>
          </cell>
          <cell r="F17611" t="str">
            <v>CC-00640080</v>
          </cell>
          <cell r="J17611" t="str">
            <v>General Service</v>
          </cell>
          <cell r="R17611" t="str">
            <v>BSID161979</v>
          </cell>
          <cell r="AB17611" t="str">
            <v>Sales call carried out for HMR collection</v>
          </cell>
        </row>
        <row r="17612">
          <cell r="A17612">
            <v>44739.091388888897</v>
          </cell>
          <cell r="B17612">
            <v>3064</v>
          </cell>
          <cell r="F17612" t="str">
            <v>CC-00640079</v>
          </cell>
          <cell r="J17612" t="str">
            <v>General Service</v>
          </cell>
          <cell r="R17612" t="str">
            <v>BTKD162077</v>
          </cell>
          <cell r="AB17612" t="str">
            <v>Sales call carried out for HMR collection</v>
          </cell>
        </row>
        <row r="17613">
          <cell r="A17613">
            <v>44739.088217592602</v>
          </cell>
          <cell r="B17613">
            <v>1473</v>
          </cell>
          <cell r="F17613" t="str">
            <v>CC-00640078</v>
          </cell>
          <cell r="J17613" t="str">
            <v>General Service</v>
          </cell>
          <cell r="R17613" t="str">
            <v>BTKD120805</v>
          </cell>
          <cell r="AB17613" t="str">
            <v>Sales call carried out for HMR collection</v>
          </cell>
        </row>
        <row r="17614">
          <cell r="A17614">
            <v>44739.085069444402</v>
          </cell>
          <cell r="B17614">
            <v>3416</v>
          </cell>
          <cell r="F17614" t="str">
            <v>CC-00640077</v>
          </cell>
          <cell r="J17614" t="str">
            <v>General Service</v>
          </cell>
          <cell r="R17614" t="str">
            <v>BSLD200427</v>
          </cell>
          <cell r="AB17614" t="str">
            <v>Sales call carried out for HMR collection</v>
          </cell>
        </row>
        <row r="17615">
          <cell r="A17615">
            <v>44739.081226851798</v>
          </cell>
          <cell r="B17615">
            <v>3394</v>
          </cell>
          <cell r="F17615" t="str">
            <v>CC-00640076</v>
          </cell>
          <cell r="J17615" t="str">
            <v>General Service</v>
          </cell>
          <cell r="R17615" t="str">
            <v>BSKD200409</v>
          </cell>
          <cell r="AB17615"/>
        </row>
        <row r="17616">
          <cell r="A17616">
            <v>44739.078773148103</v>
          </cell>
          <cell r="B17616">
            <v>3801</v>
          </cell>
          <cell r="F17616" t="str">
            <v>CC-00640075</v>
          </cell>
          <cell r="J17616" t="str">
            <v>General Service</v>
          </cell>
          <cell r="R17616" t="str">
            <v>BSKD161500</v>
          </cell>
          <cell r="AB17616" t="str">
            <v>Sales call carried out for HMR collection</v>
          </cell>
        </row>
        <row r="17617">
          <cell r="A17617">
            <v>44739.075601851902</v>
          </cell>
          <cell r="B17617">
            <v>3855</v>
          </cell>
          <cell r="F17617" t="str">
            <v>CC-00640074</v>
          </cell>
          <cell r="J17617" t="str">
            <v>General Service</v>
          </cell>
          <cell r="R17617" t="str">
            <v>BSJD161422</v>
          </cell>
          <cell r="AB17617" t="str">
            <v>Sales Call Done</v>
          </cell>
        </row>
        <row r="17618">
          <cell r="A17618">
            <v>44739.070625</v>
          </cell>
          <cell r="B17618">
            <v>1608</v>
          </cell>
          <cell r="F17618" t="str">
            <v>CC-00640073</v>
          </cell>
          <cell r="J17618" t="str">
            <v>General Service</v>
          </cell>
          <cell r="R17618" t="str">
            <v>BSJD161378</v>
          </cell>
          <cell r="AB17618" t="str">
            <v>Sales call carried out for HMR collection</v>
          </cell>
        </row>
        <row r="17619">
          <cell r="A17619">
            <v>44739.066770833299</v>
          </cell>
          <cell r="B17619">
            <v>2331</v>
          </cell>
          <cell r="F17619" t="str">
            <v>CC-00640072</v>
          </cell>
          <cell r="J17619" t="str">
            <v>General Service</v>
          </cell>
          <cell r="R17619" t="str">
            <v>BSID220375</v>
          </cell>
          <cell r="AB17619"/>
        </row>
        <row r="17620">
          <cell r="A17620">
            <v>44739.063125000001</v>
          </cell>
          <cell r="B17620">
            <v>2596</v>
          </cell>
          <cell r="F17620" t="str">
            <v>CC-00640071</v>
          </cell>
          <cell r="J17620" t="str">
            <v>General Service</v>
          </cell>
          <cell r="R17620" t="str">
            <v>BSID161961</v>
          </cell>
          <cell r="AB17620" t="str">
            <v>Sales call carried out for HMR collection</v>
          </cell>
        </row>
        <row r="17621">
          <cell r="A17621">
            <v>44739.059560185196</v>
          </cell>
          <cell r="B17621">
            <v>1761</v>
          </cell>
          <cell r="F17621" t="str">
            <v>CC-00640070</v>
          </cell>
          <cell r="J17621" t="str">
            <v>General Service</v>
          </cell>
          <cell r="R17621" t="str">
            <v>BSID120765</v>
          </cell>
          <cell r="AB17621" t="str">
            <v>Sales call carried out for HMR collection</v>
          </cell>
        </row>
        <row r="17622">
          <cell r="A17622">
            <v>44739.0558101852</v>
          </cell>
          <cell r="B17622">
            <v>1299</v>
          </cell>
          <cell r="F17622" t="str">
            <v>CC-00640069</v>
          </cell>
          <cell r="J17622" t="str">
            <v>General Service</v>
          </cell>
          <cell r="R17622" t="str">
            <v>BSID120761</v>
          </cell>
          <cell r="AB17622" t="str">
            <v>Sales call carried out for HMR collection</v>
          </cell>
        </row>
        <row r="17623">
          <cell r="A17623">
            <v>44739.052743055603</v>
          </cell>
          <cell r="B17623">
            <v>1308</v>
          </cell>
          <cell r="F17623" t="str">
            <v>CC-00640068</v>
          </cell>
          <cell r="J17623" t="str">
            <v>General Service</v>
          </cell>
          <cell r="R17623" t="str">
            <v>BSHD161938</v>
          </cell>
          <cell r="AB17623" t="str">
            <v>Sales call carried out for HMR collection</v>
          </cell>
        </row>
        <row r="17624">
          <cell r="A17624">
            <v>44739.0499305556</v>
          </cell>
          <cell r="B17624">
            <v>496</v>
          </cell>
          <cell r="F17624" t="str">
            <v>CC-00640067</v>
          </cell>
          <cell r="J17624" t="str">
            <v>General Service</v>
          </cell>
          <cell r="R17624" t="str">
            <v>BSHD120746</v>
          </cell>
          <cell r="AB17624" t="str">
            <v>Sales call carried out for HMR collection</v>
          </cell>
        </row>
        <row r="17625">
          <cell r="A17625">
            <v>44739.049502314803</v>
          </cell>
          <cell r="B17625">
            <v>496</v>
          </cell>
          <cell r="F17625" t="str">
            <v>CC-00640066</v>
          </cell>
          <cell r="J17625" t="str">
            <v>General Service</v>
          </cell>
          <cell r="R17625" t="str">
            <v>BSHD120746</v>
          </cell>
          <cell r="AB17625" t="str">
            <v>Sales Call carried out for HMR collection</v>
          </cell>
        </row>
        <row r="17626">
          <cell r="A17626">
            <v>44739.0470138889</v>
          </cell>
          <cell r="B17626">
            <v>486</v>
          </cell>
          <cell r="F17626" t="str">
            <v>CC-00640065</v>
          </cell>
          <cell r="J17626" t="str">
            <v>General Service</v>
          </cell>
          <cell r="R17626" t="str">
            <v>BSHD120743</v>
          </cell>
          <cell r="AB17626" t="str">
            <v>Sales call carried out for HMR collection</v>
          </cell>
        </row>
        <row r="17627">
          <cell r="A17627">
            <v>44739.044421296298</v>
          </cell>
          <cell r="B17627">
            <v>3633</v>
          </cell>
          <cell r="F17627" t="str">
            <v>CC-00640064</v>
          </cell>
          <cell r="J17627" t="str">
            <v>General Service</v>
          </cell>
          <cell r="R17627" t="str">
            <v>BRED161081</v>
          </cell>
          <cell r="AB17627" t="str">
            <v>Sales call carried out for HMR collection</v>
          </cell>
        </row>
        <row r="17628">
          <cell r="A17628">
            <v>44739.035289351901</v>
          </cell>
          <cell r="B17628">
            <v>1903</v>
          </cell>
          <cell r="F17628" t="str">
            <v>CC-00640063</v>
          </cell>
          <cell r="J17628" t="str">
            <v>General Service</v>
          </cell>
          <cell r="R17628" t="str">
            <v>BUFD162814</v>
          </cell>
          <cell r="AB17628" t="str">
            <v>Sales call carried out for HMR collection</v>
          </cell>
        </row>
        <row r="17629">
          <cell r="A17629">
            <v>44737.698391203703</v>
          </cell>
          <cell r="B17629"/>
          <cell r="F17629" t="str">
            <v>CC-00639602</v>
          </cell>
          <cell r="J17629" t="str">
            <v>Commissioning</v>
          </cell>
          <cell r="R17629"/>
          <cell r="AB17629"/>
        </row>
        <row r="17630">
          <cell r="A17630">
            <v>44737.561759259297</v>
          </cell>
          <cell r="B17630">
            <v>2440</v>
          </cell>
          <cell r="F17630" t="str">
            <v>CC-00639389</v>
          </cell>
          <cell r="J17630" t="str">
            <v>Complaint - Running With Problem</v>
          </cell>
          <cell r="R17630" t="str">
            <v>BUFS046839</v>
          </cell>
          <cell r="AB17630" t="str">
            <v>Change NRV under FOC basis</v>
          </cell>
        </row>
        <row r="17631">
          <cell r="A17631">
            <v>44736.611134259299</v>
          </cell>
          <cell r="B17631">
            <v>1</v>
          </cell>
          <cell r="F17631" t="str">
            <v>CC-00638628</v>
          </cell>
          <cell r="J17631" t="str">
            <v>Commissioning</v>
          </cell>
          <cell r="R17631" t="str">
            <v>BVBF111508</v>
          </cell>
          <cell r="AB17631" t="str">
            <v>Commissioning Done on dated 24-06-2022</v>
          </cell>
        </row>
        <row r="17632">
          <cell r="A17632">
            <v>44736.603865740697</v>
          </cell>
          <cell r="B17632">
            <v>564</v>
          </cell>
          <cell r="F17632" t="str">
            <v>CC-00638612</v>
          </cell>
          <cell r="J17632" t="str">
            <v>Schedule Service</v>
          </cell>
          <cell r="R17632" t="str">
            <v>BUCD230856</v>
          </cell>
          <cell r="AB17632" t="str">
            <v>Change Air filter, oil filter &amp; oil</v>
          </cell>
        </row>
        <row r="17633">
          <cell r="A17633">
            <v>44736.467280092598</v>
          </cell>
          <cell r="B17633">
            <v>1332</v>
          </cell>
          <cell r="F17633" t="str">
            <v>CC-00638370</v>
          </cell>
          <cell r="J17633" t="str">
            <v>Complaint - Running With Problem</v>
          </cell>
          <cell r="R17633" t="str">
            <v>BTHD162350</v>
          </cell>
          <cell r="AB17633" t="str">
            <v>Changed DVC under FOC Basis</v>
          </cell>
        </row>
        <row r="17634">
          <cell r="A17634">
            <v>44736.456284722197</v>
          </cell>
          <cell r="B17634">
            <v>12982</v>
          </cell>
          <cell r="F17634" t="str">
            <v>CC-00638344</v>
          </cell>
          <cell r="J17634" t="str">
            <v>Complaint - Breakdown</v>
          </cell>
          <cell r="R17634" t="str">
            <v>BSCS037531</v>
          </cell>
          <cell r="AB17634" t="str">
            <v>Change air end new one under FOC (Old Airend Serial No. BSLA223753, New Airend serial no. BVAA228867 ) and change air filter, oil filter, separator and oil.</v>
          </cell>
        </row>
        <row r="17635">
          <cell r="A17635">
            <v>44736.444629629601</v>
          </cell>
          <cell r="B17635">
            <v>2004</v>
          </cell>
          <cell r="F17635" t="str">
            <v>CC-00638326</v>
          </cell>
          <cell r="J17635" t="str">
            <v>Schedule Service</v>
          </cell>
          <cell r="R17635" t="str">
            <v>BUIS036401</v>
          </cell>
          <cell r="AB17635" t="str">
            <v>Change air filter &amp; oil filter</v>
          </cell>
        </row>
        <row r="17636">
          <cell r="A17636">
            <v>44736.301828703698</v>
          </cell>
          <cell r="B17636">
            <v>17855</v>
          </cell>
          <cell r="F17636" t="str">
            <v>CC-00638276</v>
          </cell>
          <cell r="J17636" t="str">
            <v>Schedule Service - AMC</v>
          </cell>
          <cell r="R17636" t="str">
            <v>BOCS040147</v>
          </cell>
          <cell r="AB17636" t="str">
            <v>AMC visit done</v>
          </cell>
        </row>
        <row r="17637">
          <cell r="A17637">
            <v>44736.276956018497</v>
          </cell>
          <cell r="B17637">
            <v>49900</v>
          </cell>
          <cell r="F17637" t="str">
            <v>CC-00638131</v>
          </cell>
          <cell r="J17637" t="str">
            <v>Schedule Service - AMC</v>
          </cell>
          <cell r="R17637" t="str">
            <v>BMBL160078</v>
          </cell>
          <cell r="AB17637" t="str">
            <v>AMC Visit done</v>
          </cell>
        </row>
        <row r="17638">
          <cell r="A17638">
            <v>44736.2761342593</v>
          </cell>
          <cell r="B17638">
            <v>19808</v>
          </cell>
          <cell r="F17638" t="str">
            <v>CC-00638127</v>
          </cell>
          <cell r="J17638" t="str">
            <v>Schedule Service - AMC</v>
          </cell>
          <cell r="R17638" t="str">
            <v>BRAC372524</v>
          </cell>
          <cell r="AB17638" t="str">
            <v>AMC visit done</v>
          </cell>
        </row>
        <row r="17639">
          <cell r="A17639">
            <v>44736.2755092593</v>
          </cell>
          <cell r="B17639">
            <v>12985</v>
          </cell>
          <cell r="F17639" t="str">
            <v>CC-00638124</v>
          </cell>
          <cell r="J17639" t="str">
            <v>Schedule Service - AMC</v>
          </cell>
          <cell r="R17639" t="str">
            <v>BSCS037531</v>
          </cell>
          <cell r="AB17639" t="str">
            <v>AMC Visit already done on dated 06-06-2022 vide call tracking number CC-00623577</v>
          </cell>
        </row>
        <row r="17640">
          <cell r="A17640">
            <v>44736.274826388901</v>
          </cell>
          <cell r="B17640">
            <v>19808</v>
          </cell>
          <cell r="F17640" t="str">
            <v>CC-00638121</v>
          </cell>
          <cell r="J17640" t="str">
            <v>Schedule Service - AMC</v>
          </cell>
          <cell r="R17640" t="str">
            <v>BRAC372524</v>
          </cell>
          <cell r="AB17640" t="str">
            <v>AMC VISIT DONE</v>
          </cell>
        </row>
        <row r="17641">
          <cell r="A17641">
            <v>44736.273113425901</v>
          </cell>
          <cell r="B17641">
            <v>21500</v>
          </cell>
          <cell r="F17641" t="str">
            <v>CC-00638114</v>
          </cell>
          <cell r="J17641" t="str">
            <v>Schedule Service - AMC</v>
          </cell>
          <cell r="R17641" t="str">
            <v>BIFS040367</v>
          </cell>
          <cell r="AB17641" t="str">
            <v>AMC Visit done</v>
          </cell>
        </row>
        <row r="17642">
          <cell r="A17642">
            <v>44735.6338888889</v>
          </cell>
          <cell r="B17642">
            <v>5656</v>
          </cell>
          <cell r="F17642" t="str">
            <v>CC-00637790</v>
          </cell>
          <cell r="J17642" t="str">
            <v>Schedule Service</v>
          </cell>
          <cell r="R17642" t="str">
            <v>BTDD162186</v>
          </cell>
          <cell r="AB17642" t="str">
            <v>Change air filter, oil filter &amp; oil</v>
          </cell>
        </row>
        <row r="17643">
          <cell r="A17643">
            <v>44735.544687499998</v>
          </cell>
          <cell r="B17643">
            <v>547</v>
          </cell>
          <cell r="F17643" t="str">
            <v>CC-00637631</v>
          </cell>
          <cell r="J17643" t="str">
            <v>Schedule Service</v>
          </cell>
          <cell r="R17643" t="str">
            <v>BUDD162719</v>
          </cell>
          <cell r="AB17643"/>
        </row>
        <row r="17644">
          <cell r="A17644">
            <v>44735.5145023148</v>
          </cell>
          <cell r="B17644">
            <v>2188</v>
          </cell>
          <cell r="F17644" t="str">
            <v>CC-00637586</v>
          </cell>
          <cell r="J17644" t="str">
            <v>Complaint - Running With Problem</v>
          </cell>
          <cell r="R17644" t="str">
            <v>BUAL160593</v>
          </cell>
          <cell r="AB17644" t="str">
            <v>Attend the site for complain of pressure not build up so check and found solenoid valve and pressure switch are dusty so remove and clean both parts after cleaning refitted it and change moisture filter after that start the unit and found running ok.</v>
          </cell>
        </row>
        <row r="17645">
          <cell r="A17645">
            <v>44734.667002314804</v>
          </cell>
          <cell r="B17645">
            <v>5820</v>
          </cell>
          <cell r="F17645" t="str">
            <v>CC-00636839</v>
          </cell>
          <cell r="J17645" t="str">
            <v>Complaint - Running With Problem</v>
          </cell>
          <cell r="R17645" t="str">
            <v>BTJC377158</v>
          </cell>
          <cell r="AB17645"/>
        </row>
        <row r="17646">
          <cell r="A17646">
            <v>44734.605347222197</v>
          </cell>
          <cell r="B17646">
            <v>7866</v>
          </cell>
          <cell r="F17646" t="str">
            <v>CC-00636714</v>
          </cell>
          <cell r="J17646" t="str">
            <v>Schedule Service</v>
          </cell>
          <cell r="R17646" t="str">
            <v>BTDD162169</v>
          </cell>
          <cell r="AB17646" t="str">
            <v>Change oil filter 2nos., Air filter 2nos., separator filter, actuator kit, bdv kit, pressure regulator kit, after then top up oil in tank 38 litres .</v>
          </cell>
        </row>
        <row r="17647">
          <cell r="A17647">
            <v>44734.565081018503</v>
          </cell>
          <cell r="B17647">
            <v>260</v>
          </cell>
          <cell r="F17647" t="str">
            <v>CC-00636651</v>
          </cell>
          <cell r="J17647" t="str">
            <v>General Service</v>
          </cell>
          <cell r="R17647" t="str">
            <v>BVKD163010</v>
          </cell>
          <cell r="AB17647"/>
        </row>
        <row r="17648">
          <cell r="A17648">
            <v>44734.460023148102</v>
          </cell>
          <cell r="B17648">
            <v>1017</v>
          </cell>
          <cell r="F17648" t="str">
            <v>CC-00636487</v>
          </cell>
          <cell r="J17648" t="str">
            <v>Schedule Service</v>
          </cell>
          <cell r="R17648" t="str">
            <v>BUGD162826</v>
          </cell>
          <cell r="AB17648" t="str">
            <v>Change Air filter, oil filter and oil</v>
          </cell>
        </row>
        <row r="17649">
          <cell r="A17649">
            <v>44733.664351851898</v>
          </cell>
          <cell r="B17649">
            <v>256</v>
          </cell>
          <cell r="F17649" t="str">
            <v>CC-00635933</v>
          </cell>
          <cell r="J17649" t="str">
            <v>Complaint - Running With Problem</v>
          </cell>
          <cell r="R17649" t="str">
            <v>BVKD163010</v>
          </cell>
          <cell r="AB17649"/>
        </row>
        <row r="17650">
          <cell r="A17650">
            <v>44733.5641203704</v>
          </cell>
          <cell r="B17650"/>
          <cell r="F17650" t="str">
            <v>CC-00635722</v>
          </cell>
          <cell r="J17650" t="str">
            <v>General Service</v>
          </cell>
          <cell r="R17650" t="str">
            <v>BVKD163010</v>
          </cell>
          <cell r="AB17650"/>
        </row>
        <row r="17651">
          <cell r="A17651">
            <v>44733.529224537</v>
          </cell>
          <cell r="B17651"/>
          <cell r="F17651" t="str">
            <v>CC-00635635</v>
          </cell>
          <cell r="J17651" t="str">
            <v>Commissioning</v>
          </cell>
          <cell r="R17651"/>
          <cell r="AB17651" t="str">
            <v>Taled to customer regarding visit confirmation but as per customer compressor not present at site PRIME POWER 29-06-2022
Talked to customer site is not ready 05-07-2022
Talked to customer site is not ready 11-07-2022
as per customer no any ELGI compressor available for Commissioning 12-07-2022
Talked to customer site is not ready 11-07-2022
as per customer no any ELGI compressor available for Commissioning 02-08-2022
Today we talked to customer regarding site visit confirmation to provided contact number, but he said that there is no any ELGI machine available at site CHARHI for commissioning 13-08-2022
Today we talked to customer regarding site visit confirmation to provided contact number, but he said that there is no any ELGI machine available at site CHARHI for commissioning 20-08-2022
oday we talked to customer regarding site visit confirmation to provided contact number, but he said that there is no any ELGI machine available at site CHARHI for commissioning 27-08-2022
Today we talked to customer regarding site visit confirmation to provided contact number, but he said that there is no any ELGI machine available at site CHARHI for commissioning 05-09-2022
Today we talked to customer regarding site visit confirmation to provided contact number, but he said that there is no any ELGI machine available at site CHARHI for commissioning 10-09-2022
Today we talked to customer regarding site visit confirmation to provided contact number, but he said that there is no any ELGI machine available at site CHARHI for commissioning 17-09-2022
Today we talked to customer regarding site visit confirmation to provided contact number, but he said that there is no any ELGI machine available at site CHARHI for commissioning 24-09-2022
Today we talked to customer regarding site visit confirmation to provided contact number, but he said that there is no any ELGI machine available at site CHARHI for commissioning 01-10-2022
Today we talked to customer regarding site visit confirmation to provided contact number, but he said that there is no any ELGI machine available at site CHARHI for commissioning 10-10-2022
Today we talked to customer regarding site visit confirmation to provided contact number, but he said that there is no any ELGI machine available at site CHARHI for commissioning 11-10-2022
Today we talked to customer regarding site visit confirmation to provided contact number, but he said that there is no any ELGI machine available at site CHARHI for commissioning 17-10-2022
Today we talked to customer regarding site visit confirmation to provided contact number, but he said that there is no any ELGI machine available at site CHARHI for commissioning 18-10-2022
Today we talked to customer regarding site visit confirmation to provided contact number, but he said that there is no any ELGI machine available at site CHARHI for commissioning 22-10-2022.....Fab no. not updated....Pramod-28/10/2022. No update from customer 17-12-2022</v>
          </cell>
        </row>
        <row r="17652">
          <cell r="A17652">
            <v>44733.403449074103</v>
          </cell>
          <cell r="B17652"/>
          <cell r="F17652" t="str">
            <v>CC-00635432</v>
          </cell>
          <cell r="J17652" t="str">
            <v>Commissioning</v>
          </cell>
          <cell r="R17652"/>
          <cell r="AB17652" t="str">
            <v>Taled to customer regarding visit confirmation but as per customer compressor not present at site PRIME POWER 29-06-2022
Talked to customer regarding visit confirmation but as per customer compressor not present at site PRIME POWER 05-07-2022
Talked to customer regarding visit confirmation but as per customer compressor not present at site PRIME POWER 06-07-2022
Talked to customer regarding visit confirmation but as per customer compressor not present at site PRIME POWER 12-07-2022
Talked to customer regarding visit confirmation but as per customer compressor not present at site PRIME POWER 16-07-2022
Talked to customer regarding visit confirmation but as per customer compressor not present at site PRIME POWER 23-07-2022
Talked to customer regarding visit confirmation but as per customer compressor not present at site PRIME POWER 30-07-2022
Talked to customer regarding visit confirmation but as per customer compressor not present at site PRIME POWER 02-08-2022
Please cancel the call due to unit not present at site. 13-08-2022
Talked to customer regarding visit confirmation but as per customer compressor not present at site Please cancel the call due to unit not present at site. 27-08-2022
Talked to customer regarding visit confirmation but as per customer compressor not present at site Please cancel the call due to unit not present at site. 05-09-2022
Talked to customer regarding visit confirmation but as per customer compressor not present at site Please cancel the call due to unit not present at site. 10-09-2022
Talked to customer regarding visit confirmation but as per customer compressor not present at site Please cancel the call due to unit not present at site. 17-09-2022
Talked to customer regarding visit confirmation but as per customer compressor not present at site Please cancel the call due to unit not present at site. 24-09-2022
Talked to customer regarding visit confirmation but as per customer compressor not present at site Please cancel the call due to unit not present at site. 01-10-2022
Talked to customer regarding visit confirmation but as per customer compressor not present at site Please cancel the call due to unit not present at site. 10-10-2022
Talked to customer regarding visit confirmation but as per customer compressor not present at site Please cancel the call due to unit not present at site. 11-10-2022
Today we talked to customer regarding site visit confirmation to provided contact number, but he said that there is no any ELGI machine available at site CHARHI for commissioning 17-10-2022
Today we talked to customer regarding site visit confirmation to provided contact number, but he said that there is no any ELGI machine available at site CHARHI for commissioning 22-10-2022.....Fab no. not updated....Pramod-28/10/2022.
no update from customer 31-10-2022
Talked to customer regarding visit confirmation but as per customer compressor not present at site Please cancel the call due to unit not present at site. 12-12-2022</v>
          </cell>
        </row>
        <row r="17653">
          <cell r="A17653">
            <v>44733.394201388903</v>
          </cell>
          <cell r="B17653">
            <v>0</v>
          </cell>
          <cell r="F17653" t="str">
            <v>CC-00635420</v>
          </cell>
          <cell r="J17653" t="str">
            <v>Complaint - Running With Problem</v>
          </cell>
          <cell r="R17653" t="str">
            <v>CTIE665863</v>
          </cell>
          <cell r="AB17653" t="str">
            <v>Attend the site for complain of abnormal sound from compressor so dismantle</v>
          </cell>
        </row>
        <row r="17654">
          <cell r="A17654">
            <v>44732.677407407398</v>
          </cell>
          <cell r="B17654">
            <v>19247</v>
          </cell>
          <cell r="F17654" t="str">
            <v>CC-00634836</v>
          </cell>
          <cell r="J17654" t="str">
            <v>Complaint - Running With Problem</v>
          </cell>
          <cell r="R17654" t="str">
            <v>BKDS031405</v>
          </cell>
          <cell r="AB17654" t="str">
            <v>We attend the customer site for complain high temperature so we check and found cooler chock so clean cooler by castic and change the parts :- 1 air filter 2 oil filter 3 oil 4 thermal valve now machine running ok and all parts working properly</v>
          </cell>
        </row>
        <row r="17655">
          <cell r="A17655">
            <v>44732.6698032407</v>
          </cell>
          <cell r="B17655">
            <v>24883</v>
          </cell>
          <cell r="F17655" t="str">
            <v>CC-00634823</v>
          </cell>
          <cell r="J17655" t="str">
            <v>Schedule Service</v>
          </cell>
          <cell r="R17655" t="str">
            <v>BQFS031084</v>
          </cell>
          <cell r="AB17655" t="str">
            <v>Change air filter, oil filter, separator, BDV Kit, ADV kit, pressure regulator kit and oil</v>
          </cell>
        </row>
        <row r="17656">
          <cell r="A17656">
            <v>44732.636064814797</v>
          </cell>
          <cell r="B17656">
            <v>4229</v>
          </cell>
          <cell r="F17656" t="str">
            <v>CC-00634740</v>
          </cell>
          <cell r="J17656" t="str">
            <v>Complaint - Running With Problem</v>
          </cell>
          <cell r="R17656" t="str">
            <v>BSAD230391</v>
          </cell>
          <cell r="AB17656" t="str">
            <v>Attend the site for oil leakage issue so inspect the problem found during unload condition line pressure increasing sudden to 400 psi which cause for air and oil carry over through safety valve so physically check the butterfly valve found disc in play condition also found butterfly valve malfunctioning so this time I open the actuator assembly and clean , after clean adjusted the actuator and fitted the pulse hose after then start the unit found during unload condition line pressure stop at 220 psi and after giving load line pressure stop at 380 psi now unit is running in proper condition.</v>
          </cell>
        </row>
        <row r="17657">
          <cell r="A17657">
            <v>44732.415567129603</v>
          </cell>
          <cell r="B17657"/>
          <cell r="F17657" t="str">
            <v>CC-00634188</v>
          </cell>
          <cell r="J17657" t="str">
            <v>Schedule Service</v>
          </cell>
          <cell r="R17657" t="str">
            <v>BTEC378536</v>
          </cell>
          <cell r="AB17657" t="str">
            <v>Parts Quotation shared with customer waiting for approval 24-06-2022</v>
          </cell>
        </row>
        <row r="17658">
          <cell r="A17658">
            <v>44732.293541666702</v>
          </cell>
          <cell r="B17658">
            <v>2811</v>
          </cell>
          <cell r="F17658" t="str">
            <v>CC-00633996</v>
          </cell>
          <cell r="J17658" t="str">
            <v>General Service</v>
          </cell>
          <cell r="R17658" t="str">
            <v>BUBS045931</v>
          </cell>
          <cell r="AB17658" t="str">
            <v>Attend the site for general visit so clean air filter, oil filter, separator, all wirining connection and hose connections also check oil level found ok.</v>
          </cell>
        </row>
        <row r="17659">
          <cell r="A17659">
            <v>44730.883842592601</v>
          </cell>
          <cell r="B17659">
            <v>7</v>
          </cell>
          <cell r="F17659" t="str">
            <v>CC-00633505</v>
          </cell>
          <cell r="J17659" t="str">
            <v>Commissioning</v>
          </cell>
          <cell r="R17659" t="str">
            <v>BVKS048013</v>
          </cell>
          <cell r="AB17659" t="str">
            <v>Commissioning done on dated 20-06-2022</v>
          </cell>
        </row>
        <row r="17660">
          <cell r="A17660">
            <v>44730.732673611099</v>
          </cell>
          <cell r="B17660">
            <v>3027</v>
          </cell>
          <cell r="F17660" t="str">
            <v>CC-00633464</v>
          </cell>
          <cell r="J17660" t="str">
            <v>Schedule Service</v>
          </cell>
          <cell r="R17660" t="str">
            <v>BSGD161864</v>
          </cell>
          <cell r="AB17660" t="str">
            <v>We attend the site. Checked and found manchine sarvice time. So i am chenge the air filter, oil, oil filter , bdv kit, accutor kit, and dcv chenge the unit and checked the all parts working good condition.</v>
          </cell>
        </row>
        <row r="17661">
          <cell r="A17661">
            <v>44730.715347222198</v>
          </cell>
          <cell r="B17661">
            <v>15496</v>
          </cell>
          <cell r="F17661" t="str">
            <v>CC-00633443</v>
          </cell>
          <cell r="J17661" t="str">
            <v>Schedule Service</v>
          </cell>
          <cell r="R17661" t="str">
            <v>BRAS033261</v>
          </cell>
          <cell r="AB17661" t="str">
            <v>Today we attend the customer site for complain shedule service so we change parts;- 1 air filter 2 oil filter than start machine running ok</v>
          </cell>
        </row>
        <row r="17662">
          <cell r="A17662">
            <v>44730.710810185199</v>
          </cell>
          <cell r="B17662"/>
          <cell r="F17662" t="str">
            <v>CC-00633435</v>
          </cell>
          <cell r="J17662" t="str">
            <v>Schedule Service</v>
          </cell>
          <cell r="R17662" t="str">
            <v>CVCE211949</v>
          </cell>
          <cell r="AB17662" t="str">
            <v>Wrongly call created need to cancel 18-06-2022</v>
          </cell>
        </row>
        <row r="17663">
          <cell r="A17663">
            <v>44730.6895717593</v>
          </cell>
          <cell r="B17663">
            <v>15000</v>
          </cell>
          <cell r="F17663" t="str">
            <v>CC-00633394</v>
          </cell>
          <cell r="J17663" t="str">
            <v>Complaint - Running With Problem</v>
          </cell>
          <cell r="R17663" t="str">
            <v>GOKE660216</v>
          </cell>
          <cell r="AB17663" t="str">
            <v>Tune up kit change</v>
          </cell>
        </row>
        <row r="17664">
          <cell r="A17664">
            <v>44730.614467592597</v>
          </cell>
          <cell r="B17664">
            <v>12885</v>
          </cell>
          <cell r="F17664" t="str">
            <v>CC-00633285</v>
          </cell>
          <cell r="J17664" t="str">
            <v>Complaint - Running With Problem</v>
          </cell>
          <cell r="R17664" t="str">
            <v>BUCS034287</v>
          </cell>
          <cell r="AB17664" t="str">
            <v>Change separator with new one under FOC basis also change oil filter, air filter and oil.</v>
          </cell>
        </row>
        <row r="17665">
          <cell r="A17665">
            <v>44730.583888888897</v>
          </cell>
          <cell r="B17665">
            <v>63120</v>
          </cell>
          <cell r="F17665" t="str">
            <v>CC-00633240</v>
          </cell>
          <cell r="J17665" t="str">
            <v>Complaint - Running With Problem</v>
          </cell>
          <cell r="R17665" t="str">
            <v>BLGS031576</v>
          </cell>
          <cell r="AB17665" t="str">
            <v>ENGINEER AT SITE TO COMPLETE THE JOB 18-06-2022</v>
          </cell>
        </row>
        <row r="17666">
          <cell r="A17666">
            <v>44730.456203703703</v>
          </cell>
          <cell r="B17666">
            <v>1</v>
          </cell>
          <cell r="F17666" t="str">
            <v>CC-00633011</v>
          </cell>
          <cell r="J17666" t="str">
            <v>Commissioning</v>
          </cell>
          <cell r="R17666" t="str">
            <v>BVAD121386</v>
          </cell>
          <cell r="AB17666" t="str">
            <v>Commissioning work done on 23-06-2022</v>
          </cell>
        </row>
        <row r="17667">
          <cell r="A17667">
            <v>44729.706215277802</v>
          </cell>
          <cell r="B17667">
            <v>3162</v>
          </cell>
          <cell r="F17667" t="str">
            <v>CC-00632568</v>
          </cell>
          <cell r="J17667" t="str">
            <v>Complaint - Running With Problem</v>
          </cell>
          <cell r="R17667" t="str">
            <v>BTDD162192</v>
          </cell>
          <cell r="AB17667" t="str">
            <v>Attend the site for complain leakage through safety valve so check and found butterfly valve malfunctioning then remove damaged butterfly wall and feet new butterfly valve after that start the machine and found no leakage and running with good condition.</v>
          </cell>
        </row>
        <row r="17668">
          <cell r="A17668">
            <v>44729.700810185197</v>
          </cell>
          <cell r="B17668">
            <v>1084</v>
          </cell>
          <cell r="F17668" t="str">
            <v>CC-00632561</v>
          </cell>
          <cell r="J17668" t="str">
            <v>Schedule Service</v>
          </cell>
          <cell r="R17668" t="str">
            <v>BUGD162852</v>
          </cell>
          <cell r="AB17668" t="str">
            <v>Change air filter, oil filter &amp; oil</v>
          </cell>
        </row>
        <row r="17669">
          <cell r="A17669">
            <v>44729.663437499999</v>
          </cell>
          <cell r="B17669">
            <v>16275</v>
          </cell>
          <cell r="F17669" t="str">
            <v>CC-00632506</v>
          </cell>
          <cell r="J17669" t="str">
            <v>Schedule Service</v>
          </cell>
          <cell r="R17669" t="str">
            <v>GOCC370465</v>
          </cell>
          <cell r="AB17669" t="str">
            <v>Change air filter, oil filter, separator, thermal valve, MPV assembly, intake valve, solenoid valve and oil</v>
          </cell>
        </row>
        <row r="17670">
          <cell r="A17670">
            <v>44729.630462963003</v>
          </cell>
          <cell r="B17670">
            <v>11061</v>
          </cell>
          <cell r="F17670" t="str">
            <v>CC-00632455</v>
          </cell>
          <cell r="J17670" t="str">
            <v>Complaint - Running With Problem</v>
          </cell>
          <cell r="R17670" t="str">
            <v>BSIC376940</v>
          </cell>
          <cell r="AB17670" t="str">
            <v>Today we attend the customer site for complain high temperature tripping so we check and found service time over so we change the parts:-1 Air filter 2 oil filter 3 oil 4 separator 5mpv 6 sonenoid valve 7 intake valve 8 thermal valve 9 temperature sensor 10 belt than Start machine running ok</v>
          </cell>
        </row>
        <row r="17671">
          <cell r="A17671">
            <v>44728.7319907407</v>
          </cell>
          <cell r="B17671">
            <v>5530</v>
          </cell>
          <cell r="F17671" t="str">
            <v>CC-00631802</v>
          </cell>
          <cell r="J17671" t="str">
            <v>Schedule Service</v>
          </cell>
          <cell r="R17671" t="str">
            <v>BRJC371828</v>
          </cell>
          <cell r="AB17671" t="str">
            <v>Change air filter, oil filtre, separator and oil</v>
          </cell>
        </row>
        <row r="17672">
          <cell r="A17672">
            <v>44728.608773148102</v>
          </cell>
          <cell r="B17672">
            <v>3869</v>
          </cell>
          <cell r="F17672" t="str">
            <v>CC-00631569</v>
          </cell>
          <cell r="J17672" t="str">
            <v>Complaint - Running With Problem</v>
          </cell>
          <cell r="R17672" t="str">
            <v>BULD162577</v>
          </cell>
          <cell r="AB17672" t="str">
            <v>Attend the machine for unit running with problem after attend found after releasing ignition key unit trip and ready indicator not shown after giving ignition key to second position also ignition key found malfunctioning so at first replace the ignition key after then check over all wiring circuit found DOT guage sensor not  working so I replace the jumbo DOT guage after then start the unit found after some time 15 amp fuse blown and unit tripped so again check the wiring circuit founda cut mark in one position of wire near panel board area so rectified the wire cut through a electrical tape after then run the unit found unit is running in normal condition with all parameters under limit.</v>
          </cell>
        </row>
        <row r="17673">
          <cell r="A17673">
            <v>44728.5678819444</v>
          </cell>
          <cell r="B17673">
            <v>675</v>
          </cell>
          <cell r="F17673" t="str">
            <v>CC-00631482</v>
          </cell>
          <cell r="J17673" t="str">
            <v>Complaint - Running With Problem</v>
          </cell>
          <cell r="R17673" t="str">
            <v>BUDD162719</v>
          </cell>
          <cell r="AB17673" t="str">
            <v>Change Pressure regulator assembly and welded the air leakage area.</v>
          </cell>
        </row>
        <row r="17674">
          <cell r="A17674">
            <v>44728.564525463</v>
          </cell>
          <cell r="B17674">
            <v>0</v>
          </cell>
          <cell r="F17674" t="str">
            <v>CC-00631476</v>
          </cell>
          <cell r="J17674" t="str">
            <v>Commissioning</v>
          </cell>
          <cell r="R17674" t="str">
            <v>SN21T003351</v>
          </cell>
          <cell r="AB17674" t="str">
            <v>Commissioning done</v>
          </cell>
        </row>
        <row r="17675">
          <cell r="A17675">
            <v>44728.560416666704</v>
          </cell>
          <cell r="B17675">
            <v>1</v>
          </cell>
          <cell r="F17675" t="str">
            <v>CC-00631470</v>
          </cell>
          <cell r="J17675" t="str">
            <v>Commissioning</v>
          </cell>
          <cell r="R17675" t="str">
            <v>BVAS038005</v>
          </cell>
          <cell r="AB17675" t="str">
            <v>Commissioning Done On dated 17-06-2022</v>
          </cell>
        </row>
        <row r="17676">
          <cell r="A17676">
            <v>44728.460115740701</v>
          </cell>
          <cell r="B17676">
            <v>2643</v>
          </cell>
          <cell r="F17676" t="str">
            <v>CC-00631296</v>
          </cell>
          <cell r="J17676" t="str">
            <v>Complaint - Running With Problem</v>
          </cell>
          <cell r="R17676" t="str">
            <v>BUBS045901</v>
          </cell>
          <cell r="AB17676" t="str">
            <v>Parts quotation shared with customer waiting for approval 16-06-2022
Parts quotation shared with customer waiting for approval 25-06-2022
Engineer on job unit under observation 28-06-2022</v>
          </cell>
        </row>
        <row r="17677">
          <cell r="A17677">
            <v>44728.454722222203</v>
          </cell>
          <cell r="B17677">
            <v>15779</v>
          </cell>
          <cell r="F17677" t="str">
            <v>CC-00631291</v>
          </cell>
          <cell r="J17677" t="str">
            <v>General Service</v>
          </cell>
          <cell r="R17677" t="str">
            <v>BRCC373040</v>
          </cell>
          <cell r="AB17677" t="str">
            <v>Change air filter, oil filter &amp; oil</v>
          </cell>
        </row>
        <row r="17678">
          <cell r="A17678">
            <v>44727.639224537001</v>
          </cell>
          <cell r="B17678">
            <v>47472</v>
          </cell>
          <cell r="F17678" t="str">
            <v>CC-00630674</v>
          </cell>
          <cell r="J17678" t="str">
            <v>Schedule Service</v>
          </cell>
          <cell r="R17678" t="str">
            <v>BILS030211</v>
          </cell>
          <cell r="AB17678" t="str">
            <v>Change air filter, oil filter, separator &amp; oil</v>
          </cell>
        </row>
        <row r="17679">
          <cell r="A17679">
            <v>44727.635011574101</v>
          </cell>
          <cell r="B17679">
            <v>35725</v>
          </cell>
          <cell r="F17679" t="str">
            <v>CC-00630664</v>
          </cell>
          <cell r="J17679" t="str">
            <v>Schedule Service</v>
          </cell>
          <cell r="R17679" t="str">
            <v>BLGS040582</v>
          </cell>
          <cell r="AB17679" t="str">
            <v>Change air filter, oil filter, separator and oil</v>
          </cell>
        </row>
        <row r="17680">
          <cell r="A17680">
            <v>44727.583425925899</v>
          </cell>
          <cell r="B17680">
            <v>1070</v>
          </cell>
          <cell r="F17680" t="str">
            <v>CC-00630570</v>
          </cell>
          <cell r="J17680" t="str">
            <v>General Service</v>
          </cell>
          <cell r="R17680" t="str">
            <v>BUGD162852</v>
          </cell>
          <cell r="AB17680" t="str">
            <v>Sales call carried out for HMR collection</v>
          </cell>
        </row>
        <row r="17681">
          <cell r="A17681">
            <v>44727.575335648202</v>
          </cell>
          <cell r="B17681">
            <v>529</v>
          </cell>
          <cell r="F17681" t="str">
            <v>CC-00630558</v>
          </cell>
          <cell r="J17681" t="str">
            <v>General Service</v>
          </cell>
          <cell r="R17681" t="str">
            <v>BULD162583</v>
          </cell>
          <cell r="AB17681" t="str">
            <v>Sales call carried out for HMR collection</v>
          </cell>
        </row>
        <row r="17682">
          <cell r="A17682">
            <v>44727.5615972222</v>
          </cell>
          <cell r="B17682">
            <v>580</v>
          </cell>
          <cell r="F17682" t="str">
            <v>CC-00630537</v>
          </cell>
          <cell r="J17682" t="str">
            <v>General Service</v>
          </cell>
          <cell r="R17682" t="str">
            <v>BULD162579</v>
          </cell>
          <cell r="AB17682" t="str">
            <v>Sales call carried out for HMR collection</v>
          </cell>
        </row>
        <row r="17683">
          <cell r="A17683">
            <v>44727.547708333303</v>
          </cell>
          <cell r="B17683">
            <v>353</v>
          </cell>
          <cell r="F17683" t="str">
            <v>CC-00630518</v>
          </cell>
          <cell r="J17683" t="str">
            <v>General Service</v>
          </cell>
          <cell r="R17683" t="str">
            <v>BUJD121018</v>
          </cell>
          <cell r="AB17683" t="str">
            <v>Sales call carried out for HMR collection.</v>
          </cell>
        </row>
        <row r="17684">
          <cell r="A17684">
            <v>44727.537013888897</v>
          </cell>
          <cell r="B17684">
            <v>476</v>
          </cell>
          <cell r="F17684" t="str">
            <v>CC-00630504</v>
          </cell>
          <cell r="J17684" t="str">
            <v>General Service</v>
          </cell>
          <cell r="R17684" t="str">
            <v>BUCD230856</v>
          </cell>
          <cell r="AB17684" t="str">
            <v>Sales call carried out for HMR collection.</v>
          </cell>
        </row>
        <row r="17685">
          <cell r="A17685">
            <v>44727.529351851903</v>
          </cell>
          <cell r="B17685">
            <v>1050</v>
          </cell>
          <cell r="F17685" t="str">
            <v>CC-00630486</v>
          </cell>
          <cell r="J17685" t="str">
            <v>General Service</v>
          </cell>
          <cell r="R17685" t="str">
            <v>BUAL160594</v>
          </cell>
          <cell r="AB17685" t="str">
            <v>Sales call carried out for HMR collection.</v>
          </cell>
        </row>
        <row r="17686">
          <cell r="A17686">
            <v>44727.518414351798</v>
          </cell>
          <cell r="B17686">
            <v>978</v>
          </cell>
          <cell r="F17686" t="str">
            <v>CC-00630469</v>
          </cell>
          <cell r="J17686" t="str">
            <v>General Service</v>
          </cell>
          <cell r="R17686" t="str">
            <v>BTKD162083</v>
          </cell>
          <cell r="AB17686" t="str">
            <v>Sales call carried out for HMR collection.</v>
          </cell>
        </row>
        <row r="17687">
          <cell r="A17687">
            <v>44727.499618055597</v>
          </cell>
          <cell r="B17687">
            <v>950</v>
          </cell>
          <cell r="F17687" t="str">
            <v>CC-00630422</v>
          </cell>
          <cell r="J17687" t="str">
            <v>General Service</v>
          </cell>
          <cell r="R17687" t="str">
            <v>BTID162377</v>
          </cell>
          <cell r="AB17687" t="str">
            <v>Sales call carried out for HMR collection.</v>
          </cell>
        </row>
        <row r="17688">
          <cell r="A17688">
            <v>44727.480358796303</v>
          </cell>
          <cell r="B17688">
            <v>4072</v>
          </cell>
          <cell r="F17688" t="str">
            <v>CC-00630384</v>
          </cell>
          <cell r="J17688" t="str">
            <v>General Service</v>
          </cell>
          <cell r="R17688" t="str">
            <v>BTED200706</v>
          </cell>
          <cell r="AB17688" t="str">
            <v>Sales call carried out for HMR collection.</v>
          </cell>
        </row>
        <row r="17689">
          <cell r="A17689">
            <v>44727.4793055556</v>
          </cell>
          <cell r="B17689"/>
          <cell r="F17689" t="str">
            <v>CC-00630379</v>
          </cell>
          <cell r="J17689" t="str">
            <v>General Service</v>
          </cell>
          <cell r="R17689" t="str">
            <v>CUBE666776</v>
          </cell>
          <cell r="AB17689"/>
        </row>
        <row r="17690">
          <cell r="A17690">
            <v>44727.457534722198</v>
          </cell>
          <cell r="B17690">
            <v>2717</v>
          </cell>
          <cell r="F17690" t="str">
            <v>CC-00630334</v>
          </cell>
          <cell r="J17690" t="str">
            <v>General Service</v>
          </cell>
          <cell r="R17690" t="str">
            <v>BSHD200586</v>
          </cell>
          <cell r="AB17690" t="str">
            <v>Sales call carried out for HMR collection.</v>
          </cell>
        </row>
        <row r="17691">
          <cell r="A17691">
            <v>44726.768495370401</v>
          </cell>
          <cell r="B17691">
            <v>1357</v>
          </cell>
          <cell r="F17691" t="str">
            <v>CC-00630043</v>
          </cell>
          <cell r="J17691" t="str">
            <v>General Service</v>
          </cell>
          <cell r="R17691" t="str">
            <v>BUES034926</v>
          </cell>
          <cell r="AB17691" t="str">
            <v>Change air filter &amp; oil filter</v>
          </cell>
        </row>
        <row r="17692">
          <cell r="A17692">
            <v>44726.6848032407</v>
          </cell>
          <cell r="B17692">
            <v>1902</v>
          </cell>
          <cell r="F17692" t="str">
            <v>CC-00629916</v>
          </cell>
          <cell r="J17692" t="str">
            <v>Schedule Service</v>
          </cell>
          <cell r="R17692" t="str">
            <v>BUFD162814</v>
          </cell>
          <cell r="AB17692" t="str">
            <v>Change air filter, oil filter &amp; oil</v>
          </cell>
        </row>
        <row r="17693">
          <cell r="A17693">
            <v>44726.676712963003</v>
          </cell>
          <cell r="B17693">
            <v>1751</v>
          </cell>
          <cell r="F17693" t="str">
            <v>CC-00629903</v>
          </cell>
          <cell r="J17693" t="str">
            <v>General Service</v>
          </cell>
          <cell r="R17693" t="str">
            <v>BSED161766</v>
          </cell>
          <cell r="AB17693" t="str">
            <v>Sales call carried out for HMR collection</v>
          </cell>
        </row>
        <row r="17694">
          <cell r="A17694">
            <v>44726.656458333302</v>
          </cell>
          <cell r="B17694">
            <v>3929</v>
          </cell>
          <cell r="F17694" t="str">
            <v>CC-00629871</v>
          </cell>
          <cell r="J17694" t="str">
            <v>General Service</v>
          </cell>
          <cell r="R17694" t="str">
            <v>BSAD230391</v>
          </cell>
          <cell r="AB17694" t="str">
            <v>Sales call carried out for HMR collection</v>
          </cell>
        </row>
        <row r="17695">
          <cell r="A17695">
            <v>44726.648009259297</v>
          </cell>
          <cell r="B17695">
            <v>207</v>
          </cell>
          <cell r="F17695" t="str">
            <v>CC-00629860</v>
          </cell>
          <cell r="J17695" t="str">
            <v>Complaint - Breakdown</v>
          </cell>
          <cell r="R17695" t="str">
            <v>BVKD163010</v>
          </cell>
          <cell r="AB17695" t="str">
            <v>Change air filter, oil filter, air oil separator, oil and DCV under FOC basis.</v>
          </cell>
        </row>
        <row r="17696">
          <cell r="A17696">
            <v>44726.645416666703</v>
          </cell>
          <cell r="B17696">
            <v>2061</v>
          </cell>
          <cell r="F17696" t="str">
            <v>CC-00629857</v>
          </cell>
          <cell r="J17696" t="str">
            <v>Schedule Service</v>
          </cell>
          <cell r="R17696" t="str">
            <v>BULD162568</v>
          </cell>
          <cell r="AB17696" t="str">
            <v>Change air filter, oil filter &amp; oil</v>
          </cell>
        </row>
        <row r="17697">
          <cell r="A17697">
            <v>44726.640833333302</v>
          </cell>
          <cell r="B17697">
            <v>4790</v>
          </cell>
          <cell r="F17697" t="str">
            <v>CC-00629852</v>
          </cell>
          <cell r="J17697" t="str">
            <v>Schedule Service</v>
          </cell>
          <cell r="R17697" t="str">
            <v>BTKD162074</v>
          </cell>
          <cell r="AB17697" t="str">
            <v>Change air filter, oil filter, separator, BDV kit, pressure regulator, actuator kit and oil</v>
          </cell>
        </row>
        <row r="17698">
          <cell r="A17698">
            <v>44726.583715277797</v>
          </cell>
          <cell r="B17698">
            <v>3992</v>
          </cell>
          <cell r="F17698" t="str">
            <v>CC-00629734</v>
          </cell>
          <cell r="J17698" t="str">
            <v>Schedule Service</v>
          </cell>
          <cell r="R17698" t="str">
            <v>BTED162231</v>
          </cell>
          <cell r="AB17698" t="str">
            <v>Replace oil 37 litre, replace oil filter 90 lpm 2nos., replace air filter kit engine and compressor side both, replace separator filter, bdv kit, pressure regulator kit, engine side actuator kit and actuator assembly compressor side. After all work done start the unit set the line pressure to 210 psi at 1300 idle rpm .</v>
          </cell>
        </row>
        <row r="17699">
          <cell r="A17699">
            <v>44725.678541666697</v>
          </cell>
          <cell r="B17699">
            <v>1055</v>
          </cell>
          <cell r="F17699" t="str">
            <v>CC-00628814</v>
          </cell>
          <cell r="J17699" t="str">
            <v>Complaint - Running With Problem</v>
          </cell>
          <cell r="R17699" t="str">
            <v>BUGD162852</v>
          </cell>
          <cell r="AB17699" t="str">
            <v>Attend the site joint visit with ashok leyland engineer for a customer problem low engine oil pressure, so we start the unit during idle condition engine oil pressure found 28 psi and during full load condition engine oil pressure found 30 psi so we inspect the problem physically found engine low oil pressure switch one terminal in damaged condition which cause for low sense in sensor so engine oil showing low in metre after then we replaced the engine oil pressure switch under FOC basis arranged by AL dealer, after replace we started the unit and checked the meter found during idle condition of the unit 45 psi and on full load condition found 50 psi which is in normal condition now unit is running with all parameters under limit.</v>
          </cell>
        </row>
        <row r="17700">
          <cell r="A17700">
            <v>44725.625393518501</v>
          </cell>
          <cell r="B17700">
            <v>160</v>
          </cell>
          <cell r="F17700" t="str">
            <v>CC-00628717</v>
          </cell>
          <cell r="J17700" t="str">
            <v>General Service</v>
          </cell>
          <cell r="R17700" t="str">
            <v>BVKD163010</v>
          </cell>
          <cell r="AB17700" t="str">
            <v>Sales call carried out for HMR collection</v>
          </cell>
        </row>
        <row r="17701">
          <cell r="A17701">
            <v>44725.467557870397</v>
          </cell>
          <cell r="B17701">
            <v>1125</v>
          </cell>
          <cell r="F17701" t="str">
            <v>CC-00628461</v>
          </cell>
          <cell r="J17701" t="str">
            <v>Complaint - Running With Problem</v>
          </cell>
          <cell r="R17701" t="str">
            <v>21285809</v>
          </cell>
          <cell r="AB17701" t="str">
            <v>We visited site check and found in unit cooling fan blade open so we re connect fan blade after than start unit running well.</v>
          </cell>
        </row>
        <row r="17702">
          <cell r="A17702">
            <v>44724.979201388902</v>
          </cell>
          <cell r="B17702">
            <v>3036</v>
          </cell>
          <cell r="F17702" t="str">
            <v>CC-00628211</v>
          </cell>
          <cell r="J17702" t="str">
            <v>Schedule Service - AMC</v>
          </cell>
          <cell r="R17702" t="str">
            <v>BSFC376340</v>
          </cell>
          <cell r="AB17702" t="str">
            <v>AMC Visit done</v>
          </cell>
        </row>
        <row r="17703">
          <cell r="A17703">
            <v>44723.550902777803</v>
          </cell>
          <cell r="B17703">
            <v>1278</v>
          </cell>
          <cell r="F17703" t="str">
            <v>CC-00627600</v>
          </cell>
          <cell r="J17703" t="str">
            <v>Complaint - Running With Problem</v>
          </cell>
          <cell r="R17703" t="str">
            <v>BTHD162350</v>
          </cell>
          <cell r="AB17703" t="str">
            <v>Attend the site for unit tripping problem check fuel filter and fuel strainer found ok condition start the machine and after 5 minutes given  load but unit tripped suddenly, observe the parameters found within 5 minutes compressor side dot reached 90 deg.cel. temperature so checked air fiter condition found engine side outer air filter in choked condition after then open out compressor side air filter , inner air filter not available also outer air filter in totally choked condition, checked oil found oil in dusty condition also oil filter chocked through dust so drain oil from separator tank and oil cooler with three dead cranks only 18 litre total oil drained out so next day clean separator tank and oil cooler internally, clean all pipelines, thermal valve block, clean elbow rubber and duct, after then fitted all accessories of compressor in same fill oil in tank up to full guage level, 3 litre of oil given in airend, fitted new oil filters, and start the unit normally and leave for 10 minutes in idle condition during running checked physically external air or oil leakages not found aften given load and set air pressure up to 200psi at 1300 rpm now unit is running in normal condition with all parameters under limit.</v>
          </cell>
        </row>
        <row r="17704">
          <cell r="A17704">
            <v>44722.864780092597</v>
          </cell>
          <cell r="B17704"/>
          <cell r="F17704" t="str">
            <v>CC-00627145</v>
          </cell>
          <cell r="J17704" t="str">
            <v>Commissioning</v>
          </cell>
          <cell r="R17704"/>
          <cell r="AB17704" t="str">
            <v>Pending for visit confirmation 25-06-2022
Commissioning call already done on dated 27-06-2022 vide call tracking no. CC-00640262 need to cancel this call PRIME POWER 02-07-2022</v>
          </cell>
        </row>
        <row r="17705">
          <cell r="A17705">
            <v>44722.736817129597</v>
          </cell>
          <cell r="B17705">
            <v>2133</v>
          </cell>
          <cell r="F17705" t="str">
            <v>CC-00627101</v>
          </cell>
          <cell r="J17705" t="str">
            <v>Complaint - Running With Problem</v>
          </cell>
          <cell r="R17705" t="str">
            <v>BUAD162630</v>
          </cell>
          <cell r="AB17705" t="str">
            <v>Attend the machine on dated 11.6.22 for issue of oil back flow through air filter housing while shut down also for complaint of oil back flow through safety valve so following jobs are done 1. Open the DCV found foulty condition so new DCV replaced over warranty basis. 2. For oil back flow through safety valve observe the unit found air pressure is increasing above 225 psi on load condition when operator changing hole to drill so physically inspect the unit air leakages found through hammer side so rectified the air leakages. 3. Clean pressure regulator assembly and re fitted the same . 4 After all work done start the unit and basic check done found all parameters are ok and unit handed over for day observation. 5. On dated 12.6.22 again customer said oil back flowed through safety valve so this time clean both actuator assemblies and refitted the same, check for any leaks , no external leakages found, adjust the butterfly valve and actuator and start the unit re check the basic setting found in normal condition and unit checked over 10 holes found unit runs satisfactory, but customer want for one night trail. 6. Now today this time customer said unit is running in proper condition. So please close the call.</v>
          </cell>
        </row>
        <row r="17706">
          <cell r="A17706">
            <v>44722.296296296299</v>
          </cell>
          <cell r="B17706">
            <v>388</v>
          </cell>
          <cell r="F17706" t="str">
            <v>CC-00626530</v>
          </cell>
          <cell r="J17706" t="str">
            <v>General Service</v>
          </cell>
          <cell r="R17706" t="str">
            <v>BUCD121174</v>
          </cell>
          <cell r="AB17706" t="str">
            <v>Sales call carried out for HMR collection</v>
          </cell>
        </row>
        <row r="17707">
          <cell r="A17707">
            <v>44722.291562500002</v>
          </cell>
          <cell r="B17707">
            <v>295</v>
          </cell>
          <cell r="F17707" t="str">
            <v>CC-00626529</v>
          </cell>
          <cell r="J17707" t="str">
            <v>General Service</v>
          </cell>
          <cell r="R17707" t="str">
            <v>BUID121299</v>
          </cell>
          <cell r="AB17707" t="str">
            <v>Sales call carried out for HMR collection</v>
          </cell>
        </row>
        <row r="17708">
          <cell r="A17708">
            <v>44722.2887037037</v>
          </cell>
          <cell r="B17708">
            <v>396</v>
          </cell>
          <cell r="F17708" t="str">
            <v>CC-00626528</v>
          </cell>
          <cell r="J17708" t="str">
            <v>General Service</v>
          </cell>
          <cell r="R17708" t="str">
            <v>BUHD121280</v>
          </cell>
          <cell r="AB17708" t="str">
            <v>Sales call carried out for HMR collection</v>
          </cell>
        </row>
        <row r="17709">
          <cell r="A17709">
            <v>44722.280277777798</v>
          </cell>
          <cell r="B17709">
            <v>3510</v>
          </cell>
          <cell r="F17709" t="str">
            <v>CC-00626527</v>
          </cell>
          <cell r="J17709" t="str">
            <v>General Service</v>
          </cell>
          <cell r="R17709" t="str">
            <v>BSKD161462</v>
          </cell>
          <cell r="AB17709" t="str">
            <v>Sales call carried out for HMR collection</v>
          </cell>
        </row>
        <row r="17710">
          <cell r="A17710">
            <v>44722.274629629603</v>
          </cell>
          <cell r="B17710">
            <v>3600</v>
          </cell>
          <cell r="F17710" t="str">
            <v>CC-00626526</v>
          </cell>
          <cell r="J17710" t="str">
            <v>General Service</v>
          </cell>
          <cell r="R17710" t="str">
            <v>BSID161968</v>
          </cell>
          <cell r="AB17710" t="str">
            <v>Sales call carried out for HMR collection</v>
          </cell>
        </row>
        <row r="17711">
          <cell r="A17711">
            <v>44722.265381944402</v>
          </cell>
          <cell r="B17711">
            <v>6252</v>
          </cell>
          <cell r="F17711" t="str">
            <v>CC-00626525</v>
          </cell>
          <cell r="J17711" t="str">
            <v>General Service</v>
          </cell>
          <cell r="R17711" t="str">
            <v>BSKD161467</v>
          </cell>
          <cell r="AB17711" t="str">
            <v>Sales call carried out for HMR collection</v>
          </cell>
        </row>
        <row r="17712">
          <cell r="A17712">
            <v>44722.261307870402</v>
          </cell>
          <cell r="B17712">
            <v>1410</v>
          </cell>
          <cell r="F17712" t="str">
            <v>CC-00626524</v>
          </cell>
          <cell r="J17712" t="str">
            <v>General Service</v>
          </cell>
          <cell r="R17712" t="str">
            <v>BSBD161629</v>
          </cell>
          <cell r="AB17712" t="str">
            <v>Sales call carried out for HMR collection</v>
          </cell>
        </row>
        <row r="17713">
          <cell r="A17713">
            <v>44722.255717592598</v>
          </cell>
          <cell r="B17713">
            <v>5550</v>
          </cell>
          <cell r="F17713" t="str">
            <v>CC-00626523</v>
          </cell>
          <cell r="J17713" t="str">
            <v>General Service</v>
          </cell>
          <cell r="R17713" t="str">
            <v>BRKD220111</v>
          </cell>
          <cell r="AB17713" t="str">
            <v>Sales call carried out for HMR collection</v>
          </cell>
        </row>
        <row r="17714">
          <cell r="A17714">
            <v>44722.245034722197</v>
          </cell>
          <cell r="B17714">
            <v>990</v>
          </cell>
          <cell r="F17714" t="str">
            <v>CC-00626522</v>
          </cell>
          <cell r="J17714" t="str">
            <v>General Service</v>
          </cell>
          <cell r="R17714" t="str">
            <v>BUKD121059</v>
          </cell>
          <cell r="AB17714" t="str">
            <v>Sales call carried out for HMR collection</v>
          </cell>
        </row>
        <row r="17715">
          <cell r="A17715">
            <v>44722.2413773148</v>
          </cell>
          <cell r="B17715">
            <v>220</v>
          </cell>
          <cell r="F17715" t="str">
            <v>CC-00626521</v>
          </cell>
          <cell r="J17715" t="str">
            <v>General Service</v>
          </cell>
          <cell r="R17715" t="str">
            <v>BUAD121111</v>
          </cell>
          <cell r="AB17715" t="str">
            <v>Sales call carried out for HMR collection</v>
          </cell>
        </row>
        <row r="17716">
          <cell r="A17716">
            <v>44722.236712963</v>
          </cell>
          <cell r="B17716">
            <v>1030</v>
          </cell>
          <cell r="F17716" t="str">
            <v>CC-00626520</v>
          </cell>
          <cell r="J17716" t="str">
            <v>General Service</v>
          </cell>
          <cell r="R17716" t="str">
            <v>BUDD162713</v>
          </cell>
          <cell r="AB17716" t="str">
            <v>Sales call carried out for HMR collection</v>
          </cell>
        </row>
        <row r="17717">
          <cell r="A17717">
            <v>44722.232361111099</v>
          </cell>
          <cell r="B17717">
            <v>740</v>
          </cell>
          <cell r="F17717" t="str">
            <v>CC-00626519</v>
          </cell>
          <cell r="J17717" t="str">
            <v>General Service</v>
          </cell>
          <cell r="R17717" t="str">
            <v>BUAD162634</v>
          </cell>
          <cell r="AB17717" t="str">
            <v>Sales call carried out for HMR collection</v>
          </cell>
        </row>
        <row r="17718">
          <cell r="A17718">
            <v>44722.228402777801</v>
          </cell>
          <cell r="B17718">
            <v>540</v>
          </cell>
          <cell r="F17718" t="str">
            <v>CC-00626518</v>
          </cell>
          <cell r="J17718" t="str">
            <v>General Service</v>
          </cell>
          <cell r="R17718" t="str">
            <v>BUDD162719</v>
          </cell>
          <cell r="AB17718" t="str">
            <v>Sales call carried out for HMR collection</v>
          </cell>
        </row>
        <row r="17719">
          <cell r="A17719">
            <v>44722.221747685202</v>
          </cell>
          <cell r="B17719">
            <v>2160</v>
          </cell>
          <cell r="F17719" t="str">
            <v>CC-00626517</v>
          </cell>
          <cell r="J17719" t="str">
            <v>General Service</v>
          </cell>
          <cell r="R17719" t="str">
            <v>BUAD162630</v>
          </cell>
          <cell r="AB17719" t="str">
            <v>Sales call carried out for HMR collection</v>
          </cell>
        </row>
        <row r="17720">
          <cell r="A17720">
            <v>44722.216377314799</v>
          </cell>
          <cell r="B17720">
            <v>1130</v>
          </cell>
          <cell r="F17720" t="str">
            <v>CC-00626516</v>
          </cell>
          <cell r="J17720" t="str">
            <v>General Service</v>
          </cell>
          <cell r="R17720" t="str">
            <v>BUED220691</v>
          </cell>
          <cell r="AB17720" t="str">
            <v>Sales call carried out for HMR collection</v>
          </cell>
        </row>
        <row r="17721">
          <cell r="A17721">
            <v>44722.2128240741</v>
          </cell>
          <cell r="B17721">
            <v>6955</v>
          </cell>
          <cell r="F17721" t="str">
            <v>CC-00626515</v>
          </cell>
          <cell r="J17721" t="str">
            <v>General Service</v>
          </cell>
          <cell r="R17721" t="str">
            <v>BSKD161477</v>
          </cell>
          <cell r="AB17721" t="str">
            <v>Sales call carried out for HMR collection</v>
          </cell>
        </row>
        <row r="17722">
          <cell r="A17722">
            <v>44722.207696759302</v>
          </cell>
          <cell r="B17722">
            <v>5360</v>
          </cell>
          <cell r="F17722" t="str">
            <v>CC-00626514</v>
          </cell>
          <cell r="J17722" t="str">
            <v>General Service</v>
          </cell>
          <cell r="R17722" t="str">
            <v>BSDD161729</v>
          </cell>
          <cell r="AB17722" t="str">
            <v>Sales call carried out for HMR collection</v>
          </cell>
        </row>
        <row r="17723">
          <cell r="A17723">
            <v>44722.2024537037</v>
          </cell>
          <cell r="B17723">
            <v>1970</v>
          </cell>
          <cell r="F17723" t="str">
            <v>CC-00626513</v>
          </cell>
          <cell r="J17723" t="str">
            <v>General Service</v>
          </cell>
          <cell r="R17723" t="str">
            <v>BSCD161704</v>
          </cell>
          <cell r="AB17723" t="str">
            <v>Sales call carried out for HMR collection</v>
          </cell>
        </row>
        <row r="17724">
          <cell r="A17724">
            <v>44722.1964814815</v>
          </cell>
          <cell r="B17724">
            <v>5875</v>
          </cell>
          <cell r="F17724" t="str">
            <v>CC-00626512</v>
          </cell>
          <cell r="J17724" t="str">
            <v>General Service</v>
          </cell>
          <cell r="R17724" t="str">
            <v>BSCD161691</v>
          </cell>
          <cell r="AB17724" t="str">
            <v>Sales call carried out for HMR collection</v>
          </cell>
        </row>
        <row r="17725">
          <cell r="A17725">
            <v>44722.1891203704</v>
          </cell>
          <cell r="B17725">
            <v>4130</v>
          </cell>
          <cell r="F17725" t="str">
            <v>CC-00626511</v>
          </cell>
          <cell r="J17725" t="str">
            <v>General Service</v>
          </cell>
          <cell r="R17725" t="str">
            <v>BRID161341</v>
          </cell>
          <cell r="AB17725" t="str">
            <v>Sales call carried out for HMR collection</v>
          </cell>
        </row>
        <row r="17726">
          <cell r="A17726">
            <v>44722.1852083333</v>
          </cell>
          <cell r="B17726">
            <v>4326</v>
          </cell>
          <cell r="F17726" t="str">
            <v>CC-00626510</v>
          </cell>
          <cell r="J17726" t="str">
            <v>General Service</v>
          </cell>
          <cell r="R17726" t="str">
            <v>BRID161336</v>
          </cell>
          <cell r="AB17726" t="str">
            <v>Sales call carried out for HMR collection</v>
          </cell>
        </row>
        <row r="17727">
          <cell r="A17727">
            <v>44722.182060185201</v>
          </cell>
          <cell r="B17727">
            <v>2125</v>
          </cell>
          <cell r="F17727" t="str">
            <v>CC-00626509</v>
          </cell>
          <cell r="J17727" t="str">
            <v>General Service</v>
          </cell>
          <cell r="R17727" t="str">
            <v>BRHD161314</v>
          </cell>
          <cell r="AB17727" t="str">
            <v>Sales call carried out for HMR collection</v>
          </cell>
        </row>
        <row r="17728">
          <cell r="A17728">
            <v>44722.179537037002</v>
          </cell>
          <cell r="B17728">
            <v>7583</v>
          </cell>
          <cell r="F17728" t="str">
            <v>CC-00626508</v>
          </cell>
          <cell r="J17728" t="str">
            <v>General Service</v>
          </cell>
          <cell r="R17728" t="str">
            <v>BRHD161304</v>
          </cell>
          <cell r="AB17728" t="str">
            <v>Sales call carried out for HMR collection</v>
          </cell>
        </row>
        <row r="17729">
          <cell r="A17729">
            <v>44722.176956018498</v>
          </cell>
          <cell r="B17729">
            <v>2925</v>
          </cell>
          <cell r="F17729" t="str">
            <v>CC-00626507</v>
          </cell>
          <cell r="J17729" t="str">
            <v>General Service</v>
          </cell>
          <cell r="R17729" t="str">
            <v>BRHD161299</v>
          </cell>
          <cell r="AB17729" t="str">
            <v>Sales call carried out for HMR collection</v>
          </cell>
        </row>
        <row r="17730">
          <cell r="A17730">
            <v>44722.173148148097</v>
          </cell>
          <cell r="B17730">
            <v>7850</v>
          </cell>
          <cell r="F17730" t="str">
            <v>CC-00626506</v>
          </cell>
          <cell r="J17730" t="str">
            <v>General Service</v>
          </cell>
          <cell r="R17730" t="str">
            <v>BRGL151468</v>
          </cell>
          <cell r="AB17730" t="str">
            <v>Sales call carried out for HMR collection</v>
          </cell>
        </row>
        <row r="17731">
          <cell r="A17731">
            <v>44722.170381944401</v>
          </cell>
          <cell r="B17731">
            <v>8075</v>
          </cell>
          <cell r="F17731" t="str">
            <v>CC-00626505</v>
          </cell>
          <cell r="J17731" t="str">
            <v>General Service</v>
          </cell>
          <cell r="R17731" t="str">
            <v>BRGL151464</v>
          </cell>
          <cell r="AB17731" t="str">
            <v>Sales call carried out for HMR collection</v>
          </cell>
        </row>
        <row r="17732">
          <cell r="A17732">
            <v>44722.166990740698</v>
          </cell>
          <cell r="B17732">
            <v>4050</v>
          </cell>
          <cell r="F17732" t="str">
            <v>CC-00626504</v>
          </cell>
          <cell r="J17732" t="str">
            <v>General Service</v>
          </cell>
          <cell r="R17732" t="str">
            <v>BRGD161218</v>
          </cell>
          <cell r="AB17732" t="str">
            <v>Sales call carried out for HMR collection</v>
          </cell>
        </row>
        <row r="17733">
          <cell r="A17733">
            <v>44722.164375</v>
          </cell>
          <cell r="B17733">
            <v>5027</v>
          </cell>
          <cell r="F17733" t="str">
            <v>CC-00626503</v>
          </cell>
          <cell r="J17733" t="str">
            <v>General Service</v>
          </cell>
          <cell r="R17733" t="str">
            <v>BRDD161036</v>
          </cell>
          <cell r="AB17733" t="str">
            <v>Sales call carried out for HMR collection</v>
          </cell>
        </row>
        <row r="17734">
          <cell r="A17734">
            <v>44722.161585648202</v>
          </cell>
          <cell r="B17734">
            <v>3477</v>
          </cell>
          <cell r="F17734" t="str">
            <v>CC-00626502</v>
          </cell>
          <cell r="J17734" t="str">
            <v>General Service</v>
          </cell>
          <cell r="R17734" t="str">
            <v>BRCD160978</v>
          </cell>
          <cell r="AB17734" t="str">
            <v>Sales call carried out for HMR collection</v>
          </cell>
        </row>
        <row r="17735">
          <cell r="A17735">
            <v>44722.157337962999</v>
          </cell>
          <cell r="B17735">
            <v>6997</v>
          </cell>
          <cell r="F17735" t="str">
            <v>CC-00626501</v>
          </cell>
          <cell r="J17735" t="str">
            <v>General Service</v>
          </cell>
          <cell r="R17735" t="str">
            <v>BRCD160940</v>
          </cell>
          <cell r="AB17735" t="str">
            <v>Sales call carried out for HMR collection</v>
          </cell>
        </row>
        <row r="17736">
          <cell r="A17736">
            <v>44722.153923611098</v>
          </cell>
          <cell r="B17736">
            <v>4028</v>
          </cell>
          <cell r="F17736" t="str">
            <v>CC-00626500</v>
          </cell>
          <cell r="J17736" t="str">
            <v>General Service</v>
          </cell>
          <cell r="R17736" t="str">
            <v>BRBL150944</v>
          </cell>
          <cell r="AB17736" t="str">
            <v>Sales call carried out for HMR collection</v>
          </cell>
        </row>
        <row r="17737">
          <cell r="A17737">
            <v>44722.151122685202</v>
          </cell>
          <cell r="B17737">
            <v>10846</v>
          </cell>
          <cell r="F17737" t="str">
            <v>CC-00626499</v>
          </cell>
          <cell r="J17737" t="str">
            <v>General Service</v>
          </cell>
          <cell r="R17737" t="str">
            <v>BRBD160901</v>
          </cell>
          <cell r="AB17737" t="str">
            <v>Sales call carried out for HMR collection</v>
          </cell>
        </row>
        <row r="17738">
          <cell r="A17738">
            <v>44722.1483912037</v>
          </cell>
          <cell r="B17738">
            <v>9625</v>
          </cell>
          <cell r="F17738" t="str">
            <v>CC-00626498</v>
          </cell>
          <cell r="J17738" t="str">
            <v>General Service</v>
          </cell>
          <cell r="R17738" t="str">
            <v>BRBD160892</v>
          </cell>
          <cell r="AB17738" t="str">
            <v>Sales call carried out for HMR collection</v>
          </cell>
        </row>
        <row r="17739">
          <cell r="A17739">
            <v>44722.1453819444</v>
          </cell>
          <cell r="B17739">
            <v>6995</v>
          </cell>
          <cell r="F17739" t="str">
            <v>CC-00626497</v>
          </cell>
          <cell r="J17739" t="str">
            <v>General Service</v>
          </cell>
          <cell r="R17739" t="str">
            <v>BQKD160099</v>
          </cell>
          <cell r="AB17739" t="str">
            <v>Sales call carried out for HMR collection</v>
          </cell>
        </row>
        <row r="17740">
          <cell r="A17740">
            <v>44722.141423611101</v>
          </cell>
          <cell r="B17740">
            <v>5021</v>
          </cell>
          <cell r="F17740" t="str">
            <v>CC-00626496</v>
          </cell>
          <cell r="J17740" t="str">
            <v>General Service</v>
          </cell>
          <cell r="R17740" t="str">
            <v>BQJD200011</v>
          </cell>
          <cell r="AB17740" t="str">
            <v>Sales call carried out for HMR collection</v>
          </cell>
        </row>
        <row r="17741">
          <cell r="A17741">
            <v>44722.138009259303</v>
          </cell>
          <cell r="B17741">
            <v>15545</v>
          </cell>
          <cell r="F17741" t="str">
            <v>CC-00626495</v>
          </cell>
          <cell r="J17741" t="str">
            <v>General Service</v>
          </cell>
          <cell r="R17741" t="str">
            <v>BQJD160040</v>
          </cell>
          <cell r="AB17741" t="str">
            <v>Sales call carried out for HMR collection</v>
          </cell>
        </row>
        <row r="17742">
          <cell r="A17742">
            <v>44722.135567129597</v>
          </cell>
          <cell r="B17742">
            <v>7865</v>
          </cell>
          <cell r="F17742" t="str">
            <v>CC-00626494</v>
          </cell>
          <cell r="J17742" t="str">
            <v>General Service</v>
          </cell>
          <cell r="R17742" t="str">
            <v>BQGD230029</v>
          </cell>
          <cell r="AB17742" t="str">
            <v>Sales call carried out for HMR collection</v>
          </cell>
        </row>
        <row r="17743">
          <cell r="A17743">
            <v>44722.132916666698</v>
          </cell>
          <cell r="B17743">
            <v>8411</v>
          </cell>
          <cell r="F17743" t="str">
            <v>CC-00626493</v>
          </cell>
          <cell r="J17743" t="str">
            <v>General Service</v>
          </cell>
          <cell r="R17743" t="str">
            <v>BQED160244</v>
          </cell>
          <cell r="AB17743" t="str">
            <v>Sales call carried out for HMR collection</v>
          </cell>
        </row>
        <row r="17744">
          <cell r="A17744">
            <v>44722.129664351902</v>
          </cell>
          <cell r="B17744">
            <v>4085</v>
          </cell>
          <cell r="F17744" t="str">
            <v>CC-00626492</v>
          </cell>
          <cell r="J17744" t="str">
            <v>General Service</v>
          </cell>
          <cell r="R17744" t="str">
            <v>BQED160215</v>
          </cell>
          <cell r="AB17744" t="str">
            <v>Sales call carried out for HMR collection</v>
          </cell>
        </row>
        <row r="17745">
          <cell r="A17745">
            <v>44722.121145833298</v>
          </cell>
          <cell r="B17745">
            <v>7242</v>
          </cell>
          <cell r="F17745" t="str">
            <v>CC-00626491</v>
          </cell>
          <cell r="J17745" t="str">
            <v>General Service</v>
          </cell>
          <cell r="R17745" t="str">
            <v>BQCD160129</v>
          </cell>
          <cell r="AB17745" t="str">
            <v>Sales call carried out for HMR collection</v>
          </cell>
        </row>
        <row r="17746">
          <cell r="A17746">
            <v>44722.117881944403</v>
          </cell>
          <cell r="B17746">
            <v>3272</v>
          </cell>
          <cell r="F17746" t="str">
            <v>CC-00626490</v>
          </cell>
          <cell r="J17746" t="str">
            <v>General Service</v>
          </cell>
          <cell r="R17746" t="str">
            <v>BPKD200025</v>
          </cell>
          <cell r="AB17746" t="str">
            <v>Sales call carried out for HMR collection</v>
          </cell>
        </row>
        <row r="17747">
          <cell r="A17747">
            <v>44722.1156134259</v>
          </cell>
          <cell r="B17747">
            <v>14650</v>
          </cell>
          <cell r="F17747" t="str">
            <v>CC-00626489</v>
          </cell>
          <cell r="J17747" t="str">
            <v>General Service</v>
          </cell>
          <cell r="R17747" t="str">
            <v>BPJD200007</v>
          </cell>
          <cell r="AB17747" t="str">
            <v>Sales call carried out for HMR collection</v>
          </cell>
        </row>
        <row r="17748">
          <cell r="A17748">
            <v>44722.112766203703</v>
          </cell>
          <cell r="B17748">
            <v>8843</v>
          </cell>
          <cell r="F17748" t="str">
            <v>CC-00626488</v>
          </cell>
          <cell r="J17748" t="str">
            <v>General Service</v>
          </cell>
          <cell r="R17748" t="str">
            <v>BPED200187</v>
          </cell>
          <cell r="AB17748" t="str">
            <v>Sales call carried out for HMR collection</v>
          </cell>
        </row>
        <row r="17749">
          <cell r="A17749">
            <v>44722.110416666699</v>
          </cell>
          <cell r="B17749">
            <v>6550</v>
          </cell>
          <cell r="F17749" t="str">
            <v>CC-00626487</v>
          </cell>
          <cell r="J17749" t="str">
            <v>General Service</v>
          </cell>
          <cell r="R17749" t="str">
            <v>BPBD200118</v>
          </cell>
          <cell r="AB17749" t="str">
            <v>Sales call carried out for HMR collection</v>
          </cell>
        </row>
        <row r="17750">
          <cell r="A17750">
            <v>44722.107777777797</v>
          </cell>
          <cell r="B17750">
            <v>7591</v>
          </cell>
          <cell r="F17750" t="str">
            <v>CC-00626486</v>
          </cell>
          <cell r="J17750" t="str">
            <v>General Service</v>
          </cell>
          <cell r="R17750" t="str">
            <v>BOLD200057</v>
          </cell>
          <cell r="AB17750" t="str">
            <v>Sales call carried out for HMR collection</v>
          </cell>
        </row>
        <row r="17751">
          <cell r="A17751">
            <v>44722.104953703703</v>
          </cell>
          <cell r="B17751">
            <v>4390</v>
          </cell>
          <cell r="F17751" t="str">
            <v>CC-00626485</v>
          </cell>
          <cell r="J17751" t="str">
            <v>General Service</v>
          </cell>
          <cell r="R17751" t="str">
            <v>BOJD160012</v>
          </cell>
          <cell r="AB17751" t="str">
            <v>Sales call carried out for HMR collection</v>
          </cell>
        </row>
        <row r="17752">
          <cell r="A17752">
            <v>44722.102453703701</v>
          </cell>
          <cell r="B17752">
            <v>3200</v>
          </cell>
          <cell r="F17752" t="str">
            <v>CC-00626484</v>
          </cell>
          <cell r="J17752" t="str">
            <v>General Service</v>
          </cell>
          <cell r="R17752" t="str">
            <v>BNBD160162</v>
          </cell>
          <cell r="AB17752" t="str">
            <v>Sales call carried out for HMR collection</v>
          </cell>
        </row>
        <row r="17753">
          <cell r="A17753">
            <v>44722.099884259304</v>
          </cell>
          <cell r="B17753">
            <v>2990</v>
          </cell>
          <cell r="F17753" t="str">
            <v>CC-00626483</v>
          </cell>
          <cell r="J17753" t="str">
            <v>General Service</v>
          </cell>
          <cell r="R17753" t="str">
            <v>BSGD161864</v>
          </cell>
          <cell r="AB17753" t="str">
            <v>Sales call carried out for HMR collection</v>
          </cell>
        </row>
        <row r="17754">
          <cell r="A17754">
            <v>44722.096597222197</v>
          </cell>
          <cell r="B17754">
            <v>3600</v>
          </cell>
          <cell r="F17754" t="str">
            <v>CC-00626482</v>
          </cell>
          <cell r="J17754" t="str">
            <v>General Service</v>
          </cell>
          <cell r="R17754" t="str">
            <v>BSFD161830</v>
          </cell>
          <cell r="AB17754" t="str">
            <v>Sales call carried out for HMR collection</v>
          </cell>
        </row>
        <row r="17755">
          <cell r="A17755">
            <v>44722.090567129599</v>
          </cell>
          <cell r="B17755">
            <v>1445</v>
          </cell>
          <cell r="F17755" t="str">
            <v>CC-00626481</v>
          </cell>
          <cell r="J17755" t="str">
            <v>General Service</v>
          </cell>
          <cell r="R17755" t="str">
            <v>BSDD120664</v>
          </cell>
          <cell r="AB17755" t="str">
            <v>Sales call carried out for HMR collection</v>
          </cell>
        </row>
        <row r="17756">
          <cell r="A17756">
            <v>44722.087534722203</v>
          </cell>
          <cell r="B17756">
            <v>1975</v>
          </cell>
          <cell r="F17756" t="str">
            <v>CC-00626480</v>
          </cell>
          <cell r="J17756" t="str">
            <v>General Service</v>
          </cell>
          <cell r="R17756" t="str">
            <v>BSCL152143</v>
          </cell>
          <cell r="AB17756" t="str">
            <v>Sales call carried out for HMR collection</v>
          </cell>
        </row>
        <row r="17757">
          <cell r="A17757">
            <v>44722.084374999999</v>
          </cell>
          <cell r="B17757">
            <v>480</v>
          </cell>
          <cell r="F17757" t="str">
            <v>CC-00626479</v>
          </cell>
          <cell r="J17757" t="str">
            <v>General Service</v>
          </cell>
          <cell r="R17757" t="str">
            <v>BUID162940</v>
          </cell>
          <cell r="AB17757" t="str">
            <v>Sales call carried out for HMR collection</v>
          </cell>
        </row>
        <row r="17758">
          <cell r="A17758">
            <v>44722.081793981502</v>
          </cell>
          <cell r="B17758">
            <v>395</v>
          </cell>
          <cell r="F17758" t="str">
            <v>CC-00626478</v>
          </cell>
          <cell r="J17758" t="str">
            <v>General Service</v>
          </cell>
          <cell r="R17758" t="str">
            <v>BUFL152860</v>
          </cell>
          <cell r="AB17758" t="str">
            <v>Sales call carried out for HMR collection</v>
          </cell>
        </row>
        <row r="17759">
          <cell r="A17759">
            <v>44722.079120370399</v>
          </cell>
          <cell r="B17759">
            <v>638</v>
          </cell>
          <cell r="F17759" t="str">
            <v>CC-00626477</v>
          </cell>
          <cell r="J17759" t="str">
            <v>General Service</v>
          </cell>
          <cell r="R17759" t="str">
            <v>BUHL152930</v>
          </cell>
          <cell r="AB17759" t="str">
            <v>Sales call carried out for HMR collection</v>
          </cell>
        </row>
        <row r="17760">
          <cell r="A17760">
            <v>44722.076354166697</v>
          </cell>
          <cell r="B17760">
            <v>1017</v>
          </cell>
          <cell r="F17760" t="str">
            <v>CC-00626476</v>
          </cell>
          <cell r="J17760" t="str">
            <v>General Service</v>
          </cell>
          <cell r="R17760" t="str">
            <v>BUGD162826</v>
          </cell>
          <cell r="AB17760" t="str">
            <v>Sales call carried out for HMR collection</v>
          </cell>
        </row>
        <row r="17761">
          <cell r="A17761">
            <v>44722.074108796303</v>
          </cell>
          <cell r="B17761">
            <v>2125</v>
          </cell>
          <cell r="F17761" t="str">
            <v>CC-00626475</v>
          </cell>
          <cell r="J17761" t="str">
            <v>General Service</v>
          </cell>
          <cell r="R17761" t="str">
            <v>BRHD161314</v>
          </cell>
          <cell r="AB17761" t="str">
            <v>Sales call carried out for HMR collection</v>
          </cell>
        </row>
        <row r="17762">
          <cell r="A17762">
            <v>44722.071099537003</v>
          </cell>
          <cell r="B17762">
            <v>1277</v>
          </cell>
          <cell r="F17762" t="str">
            <v>CC-00626474</v>
          </cell>
          <cell r="J17762" t="str">
            <v>General Service</v>
          </cell>
          <cell r="R17762" t="str">
            <v>BTHD162350</v>
          </cell>
          <cell r="AB17762" t="str">
            <v>Sales call carried out for HMR collection</v>
          </cell>
        </row>
        <row r="17763">
          <cell r="A17763">
            <v>44722.067164351902</v>
          </cell>
          <cell r="B17763">
            <v>3365</v>
          </cell>
          <cell r="F17763" t="str">
            <v>CC-00626466</v>
          </cell>
          <cell r="J17763" t="str">
            <v>General Service</v>
          </cell>
          <cell r="R17763" t="str">
            <v>BTJD162047</v>
          </cell>
          <cell r="AB17763" t="str">
            <v>Sales call carried out for HMR collection</v>
          </cell>
        </row>
        <row r="17764">
          <cell r="A17764">
            <v>44722.063368055598</v>
          </cell>
          <cell r="B17764">
            <v>2595</v>
          </cell>
          <cell r="F17764" t="str">
            <v>CC-00626465</v>
          </cell>
          <cell r="J17764" t="str">
            <v>General Service</v>
          </cell>
          <cell r="R17764" t="str">
            <v>BTJD162040</v>
          </cell>
          <cell r="AB17764" t="str">
            <v>Sales call carried out for HMR collection</v>
          </cell>
        </row>
        <row r="17765">
          <cell r="A17765">
            <v>44722.058564814797</v>
          </cell>
          <cell r="B17765">
            <v>2440</v>
          </cell>
          <cell r="F17765" t="str">
            <v>CC-00626455</v>
          </cell>
          <cell r="J17765" t="str">
            <v>General Service</v>
          </cell>
          <cell r="R17765" t="str">
            <v>BTJD162038</v>
          </cell>
          <cell r="AB17765" t="str">
            <v>Sales call carried out for HMR collection</v>
          </cell>
        </row>
        <row r="17766">
          <cell r="A17766">
            <v>44722.054212962998</v>
          </cell>
          <cell r="B17766">
            <v>4350</v>
          </cell>
          <cell r="F17766" t="str">
            <v>CC-00626446</v>
          </cell>
          <cell r="J17766" t="str">
            <v>General Service</v>
          </cell>
          <cell r="R17766" t="str">
            <v>BULD162559</v>
          </cell>
          <cell r="AB17766" t="str">
            <v>Sales call carried out for HMR collection</v>
          </cell>
        </row>
        <row r="17767">
          <cell r="A17767">
            <v>44722.0487615741</v>
          </cell>
          <cell r="B17767">
            <v>734</v>
          </cell>
          <cell r="F17767" t="str">
            <v>CC-00626433</v>
          </cell>
          <cell r="J17767" t="str">
            <v>General Service</v>
          </cell>
          <cell r="R17767" t="str">
            <v>BULD121094</v>
          </cell>
          <cell r="AB17767" t="str">
            <v>Sales call carried out for HMR collection</v>
          </cell>
        </row>
        <row r="17768">
          <cell r="A17768">
            <v>44722.043541666702</v>
          </cell>
          <cell r="B17768">
            <v>700</v>
          </cell>
          <cell r="F17768" t="str">
            <v>CC-00626406</v>
          </cell>
          <cell r="J17768" t="str">
            <v>General Service</v>
          </cell>
          <cell r="R17768" t="str">
            <v>BUKD230773</v>
          </cell>
          <cell r="AB17768" t="str">
            <v>Sales call carried out for HMR collection</v>
          </cell>
        </row>
        <row r="17769">
          <cell r="A17769">
            <v>44722.039571759298</v>
          </cell>
          <cell r="B17769">
            <v>1885</v>
          </cell>
          <cell r="F17769" t="str">
            <v>CC-00626395</v>
          </cell>
          <cell r="J17769" t="str">
            <v>General Service</v>
          </cell>
          <cell r="R17769" t="str">
            <v>BUKD162510</v>
          </cell>
          <cell r="AB17769" t="str">
            <v>Sales call carried out for HMR collection</v>
          </cell>
        </row>
        <row r="17770">
          <cell r="A17770">
            <v>44722.035624999997</v>
          </cell>
          <cell r="B17770">
            <v>1511</v>
          </cell>
          <cell r="F17770" t="str">
            <v>CC-00626394</v>
          </cell>
          <cell r="J17770" t="str">
            <v>General Service</v>
          </cell>
          <cell r="R17770" t="str">
            <v>BUJD121019</v>
          </cell>
          <cell r="AB17770" t="str">
            <v>Sales call carried out for HMR collection</v>
          </cell>
        </row>
        <row r="17771">
          <cell r="A17771">
            <v>44722.033217592601</v>
          </cell>
          <cell r="B17771">
            <v>950</v>
          </cell>
          <cell r="F17771" t="str">
            <v>CC-00626393</v>
          </cell>
          <cell r="J17771" t="str">
            <v>General Service</v>
          </cell>
          <cell r="R17771" t="str">
            <v>BUDD220683</v>
          </cell>
          <cell r="AB17771" t="str">
            <v>Sales call carried out for HMR collection</v>
          </cell>
        </row>
        <row r="17772">
          <cell r="A17772">
            <v>44722.030474537001</v>
          </cell>
          <cell r="B17772">
            <v>2570</v>
          </cell>
          <cell r="F17772" t="str">
            <v>CC-00626392</v>
          </cell>
          <cell r="J17772" t="str">
            <v>General Service</v>
          </cell>
          <cell r="R17772" t="str">
            <v>BUAL160585</v>
          </cell>
          <cell r="AB17772" t="str">
            <v>Sales call carried out for HMR collection</v>
          </cell>
        </row>
        <row r="17773">
          <cell r="A17773">
            <v>44722.027025463001</v>
          </cell>
          <cell r="B17773">
            <v>2799</v>
          </cell>
          <cell r="F17773" t="str">
            <v>CC-00626391</v>
          </cell>
          <cell r="J17773" t="str">
            <v>General Service</v>
          </cell>
          <cell r="R17773" t="str">
            <v>BTKD162080</v>
          </cell>
          <cell r="AB17773" t="str">
            <v>Sales call carried out for HMR collection</v>
          </cell>
        </row>
        <row r="17774">
          <cell r="A17774">
            <v>44722.023773148103</v>
          </cell>
          <cell r="B17774">
            <v>4785</v>
          </cell>
          <cell r="F17774" t="str">
            <v>CC-00626390</v>
          </cell>
          <cell r="J17774" t="str">
            <v>General Service</v>
          </cell>
          <cell r="R17774" t="str">
            <v>BTKD162074</v>
          </cell>
          <cell r="AB17774" t="str">
            <v>Sales call carried out for HMR collection</v>
          </cell>
        </row>
        <row r="17775">
          <cell r="A17775">
            <v>44722.021168981497</v>
          </cell>
          <cell r="B17775">
            <v>969</v>
          </cell>
          <cell r="F17775" t="str">
            <v>CC-00626389</v>
          </cell>
          <cell r="J17775" t="str">
            <v>General Service</v>
          </cell>
          <cell r="R17775" t="str">
            <v>BTJL152348</v>
          </cell>
          <cell r="AB17775" t="str">
            <v>Sales call carried out for HMR collection</v>
          </cell>
        </row>
        <row r="17776">
          <cell r="A17776">
            <v>44722.018993055601</v>
          </cell>
          <cell r="B17776">
            <v>2470</v>
          </cell>
          <cell r="F17776" t="str">
            <v>CC-00626387</v>
          </cell>
          <cell r="J17776" t="str">
            <v>General Service</v>
          </cell>
          <cell r="R17776" t="str">
            <v>BTJD162016</v>
          </cell>
          <cell r="AB17776" t="str">
            <v>Sales call carried out for HMR collection</v>
          </cell>
        </row>
        <row r="17777">
          <cell r="A17777">
            <v>44722.016469907401</v>
          </cell>
          <cell r="B17777">
            <v>1185</v>
          </cell>
          <cell r="F17777" t="str">
            <v>CC-00626385</v>
          </cell>
          <cell r="J17777" t="str">
            <v>General Service</v>
          </cell>
          <cell r="R17777" t="str">
            <v>BTID162392</v>
          </cell>
          <cell r="AB17777" t="str">
            <v>Sales call carried out for HMR collection</v>
          </cell>
        </row>
        <row r="17778">
          <cell r="A17778">
            <v>44722.012893518498</v>
          </cell>
          <cell r="B17778">
            <v>400</v>
          </cell>
          <cell r="F17778" t="str">
            <v>CC-00626384</v>
          </cell>
          <cell r="J17778" t="str">
            <v>General Service</v>
          </cell>
          <cell r="R17778" t="str">
            <v>BTHD120963</v>
          </cell>
          <cell r="AB17778" t="str">
            <v>Sales call carried out for HMR collection</v>
          </cell>
        </row>
        <row r="17779">
          <cell r="A17779">
            <v>44722.009236111102</v>
          </cell>
          <cell r="B17779">
            <v>5060</v>
          </cell>
          <cell r="F17779" t="str">
            <v>CC-00626383</v>
          </cell>
          <cell r="J17779" t="str">
            <v>General Service</v>
          </cell>
          <cell r="R17779" t="str">
            <v>BTGL160455</v>
          </cell>
          <cell r="AB17779" t="str">
            <v>Sales call carried out for HMR collection</v>
          </cell>
        </row>
        <row r="17780">
          <cell r="A17780">
            <v>44722.006620370397</v>
          </cell>
          <cell r="B17780">
            <v>5374</v>
          </cell>
          <cell r="F17780" t="str">
            <v>CC-00626382</v>
          </cell>
          <cell r="J17780" t="str">
            <v>General Service</v>
          </cell>
          <cell r="R17780" t="str">
            <v>BTFD162244</v>
          </cell>
          <cell r="AB17780" t="str">
            <v>Sales call carried out for HMR collection</v>
          </cell>
        </row>
        <row r="17781">
          <cell r="A17781">
            <v>44722.003923611097</v>
          </cell>
          <cell r="B17781">
            <v>4484</v>
          </cell>
          <cell r="F17781" t="str">
            <v>CC-00626381</v>
          </cell>
          <cell r="J17781" t="str">
            <v>General Service</v>
          </cell>
          <cell r="R17781" t="str">
            <v>BTFD162243</v>
          </cell>
          <cell r="AB17781" t="str">
            <v>Sales call carried out for HMR collection</v>
          </cell>
        </row>
        <row r="17782">
          <cell r="A17782">
            <v>44722.000891203701</v>
          </cell>
          <cell r="B17782">
            <v>3600</v>
          </cell>
          <cell r="F17782" t="str">
            <v>CC-00626380</v>
          </cell>
          <cell r="J17782" t="str">
            <v>General Service</v>
          </cell>
          <cell r="R17782" t="str">
            <v>BTEL160427</v>
          </cell>
          <cell r="AB17782" t="str">
            <v>Sales call carried out for HMR collection</v>
          </cell>
        </row>
        <row r="17783">
          <cell r="A17783">
            <v>44721.997002314798</v>
          </cell>
          <cell r="B17783">
            <v>3990</v>
          </cell>
          <cell r="F17783" t="str">
            <v>CC-00626378</v>
          </cell>
          <cell r="J17783" t="str">
            <v>General Service</v>
          </cell>
          <cell r="R17783" t="str">
            <v>BTED162231</v>
          </cell>
          <cell r="AB17783" t="str">
            <v>Sales call carried out for HMR collection</v>
          </cell>
        </row>
        <row r="17784">
          <cell r="A17784">
            <v>44721.9943055556</v>
          </cell>
          <cell r="B17784">
            <v>4355</v>
          </cell>
          <cell r="F17784" t="str">
            <v>CC-00626377</v>
          </cell>
          <cell r="J17784" t="str">
            <v>General Service</v>
          </cell>
          <cell r="R17784" t="str">
            <v>BTED162217</v>
          </cell>
          <cell r="AB17784" t="str">
            <v>Sales call carried out for HMR collection</v>
          </cell>
        </row>
        <row r="17785">
          <cell r="A17785">
            <v>44721.991666666698</v>
          </cell>
          <cell r="B17785">
            <v>790</v>
          </cell>
          <cell r="F17785" t="str">
            <v>CC-00626361</v>
          </cell>
          <cell r="J17785" t="str">
            <v>General Service</v>
          </cell>
          <cell r="R17785" t="str">
            <v>BTDD120878</v>
          </cell>
          <cell r="AB17785" t="str">
            <v>Sales call carried out for HMR collection</v>
          </cell>
        </row>
        <row r="17786">
          <cell r="A17786">
            <v>44721.989293981504</v>
          </cell>
          <cell r="B17786">
            <v>4231</v>
          </cell>
          <cell r="F17786" t="str">
            <v>CC-00626348</v>
          </cell>
          <cell r="J17786" t="str">
            <v>General Service</v>
          </cell>
          <cell r="R17786" t="str">
            <v>BTCD162162</v>
          </cell>
          <cell r="AB17786" t="str">
            <v>Sales call carried out for HMR collection</v>
          </cell>
        </row>
        <row r="17787">
          <cell r="A17787">
            <v>44721.9687037037</v>
          </cell>
          <cell r="B17787">
            <v>3748</v>
          </cell>
          <cell r="F17787" t="str">
            <v>CC-00626247</v>
          </cell>
          <cell r="J17787" t="str">
            <v>General Service</v>
          </cell>
          <cell r="R17787" t="str">
            <v>BTCD162159</v>
          </cell>
          <cell r="AB17787" t="str">
            <v>Sales call carried out for HMR collection</v>
          </cell>
        </row>
        <row r="17788">
          <cell r="A17788">
            <v>44721.966469907398</v>
          </cell>
          <cell r="B17788">
            <v>2565</v>
          </cell>
          <cell r="F17788" t="str">
            <v>CC-00626246</v>
          </cell>
          <cell r="J17788" t="str">
            <v>General Service</v>
          </cell>
          <cell r="R17788" t="str">
            <v>BSLD230361</v>
          </cell>
          <cell r="AB17788" t="str">
            <v>Sales call carried out for HMR collection</v>
          </cell>
        </row>
        <row r="17789">
          <cell r="A17789">
            <v>44721.964270833298</v>
          </cell>
          <cell r="B17789">
            <v>3916</v>
          </cell>
          <cell r="F17789" t="str">
            <v>CC-00626245</v>
          </cell>
          <cell r="J17789" t="str">
            <v>General Service</v>
          </cell>
          <cell r="R17789" t="str">
            <v>BSLD230358</v>
          </cell>
          <cell r="AB17789" t="str">
            <v>Sales call carried out for HMR collection</v>
          </cell>
        </row>
        <row r="17790">
          <cell r="A17790">
            <v>44721.9618402778</v>
          </cell>
          <cell r="B17790">
            <v>2050</v>
          </cell>
          <cell r="F17790" t="str">
            <v>CC-00626243</v>
          </cell>
          <cell r="J17790" t="str">
            <v>General Service</v>
          </cell>
          <cell r="R17790" t="str">
            <v>BSID161973</v>
          </cell>
          <cell r="AB17790" t="str">
            <v>Sales call carried out for HMR collection</v>
          </cell>
        </row>
        <row r="17791">
          <cell r="A17791">
            <v>44721.959548611099</v>
          </cell>
          <cell r="B17791">
            <v>3096</v>
          </cell>
          <cell r="F17791" t="str">
            <v>CC-00626242</v>
          </cell>
          <cell r="J17791" t="str">
            <v>General Service</v>
          </cell>
          <cell r="R17791" t="str">
            <v>BSGL152297</v>
          </cell>
          <cell r="AB17791" t="str">
            <v>Sales call carried out for HMR collection</v>
          </cell>
        </row>
        <row r="17792">
          <cell r="A17792">
            <v>44721.957442129598</v>
          </cell>
          <cell r="B17792">
            <v>2200</v>
          </cell>
          <cell r="F17792" t="str">
            <v>CC-00626241</v>
          </cell>
          <cell r="J17792" t="str">
            <v>General Service</v>
          </cell>
          <cell r="R17792" t="str">
            <v>BSGL152296</v>
          </cell>
          <cell r="AB17792" t="str">
            <v>Sales call carried out for HMR collection</v>
          </cell>
        </row>
        <row r="17793">
          <cell r="A17793">
            <v>44721.955381944397</v>
          </cell>
          <cell r="B17793">
            <v>7225</v>
          </cell>
          <cell r="F17793" t="str">
            <v>CC-00626240</v>
          </cell>
          <cell r="J17793" t="str">
            <v>General Service</v>
          </cell>
          <cell r="R17793" t="str">
            <v>BSGD161904</v>
          </cell>
          <cell r="AB17793" t="str">
            <v>Sales call carried out for HMR collection</v>
          </cell>
        </row>
        <row r="17794">
          <cell r="A17794">
            <v>44721.952847222201</v>
          </cell>
          <cell r="B17794">
            <v>5435</v>
          </cell>
          <cell r="F17794" t="str">
            <v>CC-00626239</v>
          </cell>
          <cell r="J17794" t="str">
            <v>General Service</v>
          </cell>
          <cell r="R17794" t="str">
            <v>BSFD161795</v>
          </cell>
          <cell r="AB17794" t="str">
            <v>Sales call carried out for HMR collection</v>
          </cell>
        </row>
        <row r="17795">
          <cell r="A17795">
            <v>44721.950555555602</v>
          </cell>
          <cell r="B17795">
            <v>8676</v>
          </cell>
          <cell r="F17795" t="str">
            <v>CC-00626238</v>
          </cell>
          <cell r="J17795" t="str">
            <v>General Service</v>
          </cell>
          <cell r="R17795" t="str">
            <v>BRGD161233</v>
          </cell>
          <cell r="AB17795" t="str">
            <v>Sales call carried out for HMR collection</v>
          </cell>
        </row>
        <row r="17796">
          <cell r="A17796">
            <v>44721.947650463</v>
          </cell>
          <cell r="B17796">
            <v>436</v>
          </cell>
          <cell r="F17796" t="str">
            <v>CC-00626237</v>
          </cell>
          <cell r="J17796" t="str">
            <v>General Service</v>
          </cell>
          <cell r="R17796" t="str">
            <v>AUKD230777</v>
          </cell>
          <cell r="AB17796" t="str">
            <v>Sales call carried out for HMR collection</v>
          </cell>
        </row>
        <row r="17797">
          <cell r="A17797">
            <v>44721.781435185199</v>
          </cell>
          <cell r="B17797">
            <v>625</v>
          </cell>
          <cell r="F17797" t="str">
            <v>CC-00626220</v>
          </cell>
          <cell r="J17797" t="str">
            <v>General Service</v>
          </cell>
          <cell r="R17797" t="str">
            <v>BUID162953</v>
          </cell>
          <cell r="AB17797" t="str">
            <v>Sales call carried out for HMR collection</v>
          </cell>
        </row>
        <row r="17798">
          <cell r="A17798">
            <v>44721.779050925899</v>
          </cell>
          <cell r="B17798">
            <v>3875</v>
          </cell>
          <cell r="F17798" t="str">
            <v>CC-00626219</v>
          </cell>
          <cell r="J17798" t="str">
            <v>General Service</v>
          </cell>
          <cell r="R17798" t="str">
            <v>BULL160564</v>
          </cell>
          <cell r="AB17798" t="str">
            <v>Sales call carried out for HMR collection</v>
          </cell>
        </row>
        <row r="17799">
          <cell r="A17799">
            <v>44721.776226851798</v>
          </cell>
          <cell r="B17799">
            <v>4102</v>
          </cell>
          <cell r="F17799" t="str">
            <v>CC-00626217</v>
          </cell>
          <cell r="J17799" t="str">
            <v>General Service</v>
          </cell>
          <cell r="R17799" t="str">
            <v>BULL160559</v>
          </cell>
          <cell r="AB17799" t="str">
            <v>Sales call carried out for HMR collection</v>
          </cell>
        </row>
        <row r="17800">
          <cell r="A17800">
            <v>44721.7707407407</v>
          </cell>
          <cell r="B17800">
            <v>1911</v>
          </cell>
          <cell r="F17800" t="str">
            <v>CC-00626214</v>
          </cell>
          <cell r="J17800" t="str">
            <v>General Service</v>
          </cell>
          <cell r="R17800" t="str">
            <v>BULD162568</v>
          </cell>
          <cell r="AB17800" t="str">
            <v>Sales call carried out for HMR collection</v>
          </cell>
        </row>
        <row r="17801">
          <cell r="A17801">
            <v>44721.767141203702</v>
          </cell>
          <cell r="B17801">
            <v>2950</v>
          </cell>
          <cell r="F17801" t="str">
            <v>CC-00626213</v>
          </cell>
          <cell r="J17801" t="str">
            <v>General Service</v>
          </cell>
          <cell r="R17801" t="str">
            <v>BULD162561</v>
          </cell>
          <cell r="AB17801" t="str">
            <v>Sales call carried out for HMR collection</v>
          </cell>
        </row>
        <row r="17802">
          <cell r="A17802">
            <v>44721.762997685197</v>
          </cell>
          <cell r="B17802">
            <v>1503</v>
          </cell>
          <cell r="F17802" t="str">
            <v>CC-00626205</v>
          </cell>
          <cell r="J17802" t="str">
            <v>General Service</v>
          </cell>
          <cell r="R17802" t="str">
            <v>BUCD162696</v>
          </cell>
          <cell r="AB17802" t="str">
            <v>Sales call carried out for HMR collection</v>
          </cell>
        </row>
        <row r="17803">
          <cell r="A17803">
            <v>44721.7589814815</v>
          </cell>
          <cell r="B17803">
            <v>1102</v>
          </cell>
          <cell r="F17803" t="str">
            <v>CC-00626200</v>
          </cell>
          <cell r="J17803" t="str">
            <v>General Service</v>
          </cell>
          <cell r="R17803" t="str">
            <v>BUBD162649</v>
          </cell>
          <cell r="AB17803" t="str">
            <v>Sales call carried out for HMR collection</v>
          </cell>
        </row>
        <row r="17804">
          <cell r="A17804">
            <v>44721.755138888897</v>
          </cell>
          <cell r="B17804">
            <v>2110</v>
          </cell>
          <cell r="F17804" t="str">
            <v>CC-00626196</v>
          </cell>
          <cell r="J17804" t="str">
            <v>General Service</v>
          </cell>
          <cell r="R17804" t="str">
            <v>BUAL160593</v>
          </cell>
          <cell r="AB17804" t="str">
            <v>Sales call carried out for HMR collection</v>
          </cell>
        </row>
        <row r="17805">
          <cell r="A17805">
            <v>44721.750844907401</v>
          </cell>
          <cell r="B17805">
            <v>2882</v>
          </cell>
          <cell r="F17805" t="str">
            <v>CC-00626193</v>
          </cell>
          <cell r="J17805" t="str">
            <v>General Service</v>
          </cell>
          <cell r="R17805" t="str">
            <v>BUAD162625</v>
          </cell>
          <cell r="AB17805" t="str">
            <v>Sales call carried out for HMR collection</v>
          </cell>
        </row>
        <row r="17806">
          <cell r="A17806">
            <v>44721.747488425899</v>
          </cell>
          <cell r="B17806">
            <v>784</v>
          </cell>
          <cell r="F17806" t="str">
            <v>CC-00626189</v>
          </cell>
          <cell r="J17806" t="str">
            <v>General Service</v>
          </cell>
          <cell r="R17806" t="str">
            <v>BTKD200646</v>
          </cell>
          <cell r="AB17806" t="str">
            <v>Sales call carried out for HMR collection</v>
          </cell>
        </row>
        <row r="17807">
          <cell r="A17807">
            <v>44721.741365740701</v>
          </cell>
          <cell r="B17807">
            <v>4319</v>
          </cell>
          <cell r="F17807" t="str">
            <v>CC-00626179</v>
          </cell>
          <cell r="J17807" t="str">
            <v>General Service</v>
          </cell>
          <cell r="R17807" t="str">
            <v>BTJD162046</v>
          </cell>
          <cell r="AB17807" t="str">
            <v>Sales call carried out for HMR collection</v>
          </cell>
        </row>
        <row r="17808">
          <cell r="A17808">
            <v>44721.733738425901</v>
          </cell>
          <cell r="B17808">
            <v>1870</v>
          </cell>
          <cell r="F17808" t="str">
            <v>CC-00626172</v>
          </cell>
          <cell r="J17808" t="str">
            <v>General Service</v>
          </cell>
          <cell r="R17808" t="str">
            <v>BUFD162814</v>
          </cell>
          <cell r="AB17808" t="str">
            <v>Attend the site for validation work to change factory fitted ARV for validation requested by CQ team, so change with ARV</v>
          </cell>
        </row>
        <row r="17809">
          <cell r="A17809">
            <v>44721.718935185199</v>
          </cell>
          <cell r="B17809">
            <v>3771</v>
          </cell>
          <cell r="F17809" t="str">
            <v>CC-00626149</v>
          </cell>
          <cell r="J17809" t="str">
            <v>Complaint - Running With Problem</v>
          </cell>
          <cell r="R17809" t="str">
            <v>BSJD161422</v>
          </cell>
          <cell r="AB17809" t="str">
            <v>Attend the site for complain of high temperature so check and found high discharge temperature so change Air filter and oil after that start the machine and running ok.</v>
          </cell>
        </row>
        <row r="17810">
          <cell r="A17810">
            <v>44721.628645833298</v>
          </cell>
          <cell r="B17810">
            <v>21356</v>
          </cell>
          <cell r="F17810" t="str">
            <v>CC-00626019</v>
          </cell>
          <cell r="J17810" t="str">
            <v>Complaint - Running With Problem</v>
          </cell>
          <cell r="R17810" t="str">
            <v>BMKC370048</v>
          </cell>
          <cell r="AB17810" t="str">
            <v>Today we attend the customer site for complain high temperature tripping so we check and found that service due and cooler dusty so we internally &amp; externally clean cooler and change parts : 1 air filter 2 oil filter 3 oil 4 separator 5 thermal valve now machine running good</v>
          </cell>
        </row>
        <row r="17811">
          <cell r="A17811">
            <v>44721.0015277778</v>
          </cell>
          <cell r="B17811">
            <v>58988</v>
          </cell>
          <cell r="F17811" t="str">
            <v>CC-00625633</v>
          </cell>
          <cell r="J17811" t="str">
            <v>Schedule Service - AMC</v>
          </cell>
          <cell r="R17811" t="str">
            <v>BNCC370425</v>
          </cell>
          <cell r="AB17811" t="str">
            <v>AMC Visit done</v>
          </cell>
        </row>
        <row r="17812">
          <cell r="A17812">
            <v>44720.566782407397</v>
          </cell>
          <cell r="B17812">
            <v>14895</v>
          </cell>
          <cell r="F17812" t="str">
            <v>CC-00625127</v>
          </cell>
          <cell r="J17812" t="str">
            <v>Schedule Service</v>
          </cell>
          <cell r="R17812" t="str">
            <v>BNKS030423</v>
          </cell>
          <cell r="AB17812" t="str">
            <v>We schedule service done today in unit during change the parts in service air filter,oil filter,air oil separator, oil , grease and we also change MPV, BDV, SOLENOID VALVE.</v>
          </cell>
        </row>
        <row r="17813">
          <cell r="A17813">
            <v>44720.557662036997</v>
          </cell>
          <cell r="B17813">
            <v>4097</v>
          </cell>
          <cell r="F17813" t="str">
            <v>CC-00625117</v>
          </cell>
          <cell r="J17813" t="str">
            <v>Schedule Service</v>
          </cell>
          <cell r="R17813" t="str">
            <v>BUBS033764</v>
          </cell>
          <cell r="AB17813" t="str">
            <v>Change Air filter, oil filter, separator, grease and oil</v>
          </cell>
        </row>
        <row r="17814">
          <cell r="A17814">
            <v>44720.519039351799</v>
          </cell>
          <cell r="B17814"/>
          <cell r="F17814" t="str">
            <v>CC-00625047</v>
          </cell>
          <cell r="J17814" t="str">
            <v>Complaint - Running With Problem</v>
          </cell>
          <cell r="R17814"/>
          <cell r="AB17814" t="str">
            <v>Due to customer buy machine from general trading and they from other territory unable to confirm visit date 09-06-2022
Service quotation shared with customer waiting for approval 09-06-2022</v>
          </cell>
        </row>
        <row r="17815">
          <cell r="A17815">
            <v>44720.518530092602</v>
          </cell>
          <cell r="B17815">
            <v>18010</v>
          </cell>
          <cell r="F17815" t="str">
            <v>CC-00625045</v>
          </cell>
          <cell r="J17815" t="str">
            <v>Complaint - Running With Problem</v>
          </cell>
          <cell r="R17815" t="str">
            <v>BRIC374329</v>
          </cell>
          <cell r="AB17815" t="str">
            <v>We attend the customer site for complain plc not working so we change plc now machine running ok</v>
          </cell>
        </row>
        <row r="17816">
          <cell r="A17816">
            <v>44720.502210648097</v>
          </cell>
          <cell r="B17816">
            <v>1248</v>
          </cell>
          <cell r="F17816" t="str">
            <v>CC-00625025</v>
          </cell>
          <cell r="J17816" t="str">
            <v>General Service</v>
          </cell>
          <cell r="R17816" t="str">
            <v>BTGD162296</v>
          </cell>
          <cell r="AB17816"/>
        </row>
        <row r="17817">
          <cell r="A17817">
            <v>44720.483182870397</v>
          </cell>
          <cell r="B17817">
            <v>4591</v>
          </cell>
          <cell r="F17817" t="str">
            <v>CC-00624989</v>
          </cell>
          <cell r="J17817" t="str">
            <v>General Service</v>
          </cell>
          <cell r="R17817" t="str">
            <v>BTGD162289</v>
          </cell>
          <cell r="AB17817" t="str">
            <v>Sales call carried out for HMR collection</v>
          </cell>
        </row>
        <row r="17818">
          <cell r="A17818">
            <v>44720.473171296297</v>
          </cell>
          <cell r="B17818">
            <v>3098</v>
          </cell>
          <cell r="F17818" t="str">
            <v>CC-00624972</v>
          </cell>
          <cell r="J17818" t="str">
            <v>General Service</v>
          </cell>
          <cell r="R17818" t="str">
            <v>BTDD162192</v>
          </cell>
          <cell r="AB17818" t="str">
            <v>Sales call carried out for HMR collection</v>
          </cell>
        </row>
        <row r="17819">
          <cell r="A17819">
            <v>44720.424861111103</v>
          </cell>
          <cell r="B17819">
            <v>35</v>
          </cell>
          <cell r="F17819" t="str">
            <v>CC-00624903</v>
          </cell>
          <cell r="J17819" t="str">
            <v>General Service</v>
          </cell>
          <cell r="R17819" t="str">
            <v>BVLD163040</v>
          </cell>
          <cell r="AB17819" t="str">
            <v>The site for complaint of  oil back flow so check and found DCB assembly faulty so change the same under f o c basics after that start the unit found running okay.</v>
          </cell>
        </row>
        <row r="17820">
          <cell r="A17820">
            <v>44719.761631944399</v>
          </cell>
          <cell r="B17820">
            <v>5540</v>
          </cell>
          <cell r="F17820" t="str">
            <v>CC-00624659</v>
          </cell>
          <cell r="J17820" t="str">
            <v>General Service</v>
          </cell>
          <cell r="R17820" t="str">
            <v>BTDD162186</v>
          </cell>
          <cell r="AB17820" t="str">
            <v>Sales call carried out for HMR collection</v>
          </cell>
        </row>
        <row r="17821">
          <cell r="A17821">
            <v>44719.677766203698</v>
          </cell>
          <cell r="B17821">
            <v>7721</v>
          </cell>
          <cell r="F17821" t="str">
            <v>CC-00624538</v>
          </cell>
          <cell r="J17821" t="str">
            <v>General Service</v>
          </cell>
          <cell r="R17821" t="str">
            <v>BTDD162169</v>
          </cell>
          <cell r="AB17821" t="str">
            <v>Sales call carried out for HMR collection</v>
          </cell>
        </row>
        <row r="17822">
          <cell r="A17822">
            <v>44719.6649189815</v>
          </cell>
          <cell r="B17822">
            <v>4502</v>
          </cell>
          <cell r="F17822" t="str">
            <v>CC-00624515</v>
          </cell>
          <cell r="J17822" t="str">
            <v>General Service</v>
          </cell>
          <cell r="R17822" t="str">
            <v>BTCD162149</v>
          </cell>
          <cell r="AB17822" t="str">
            <v>Sales call carried out for HMR collection</v>
          </cell>
        </row>
        <row r="17823">
          <cell r="A17823">
            <v>44719.614270833299</v>
          </cell>
          <cell r="B17823">
            <v>16236</v>
          </cell>
          <cell r="F17823" t="str">
            <v>CC-00624428</v>
          </cell>
          <cell r="J17823" t="str">
            <v>Complaint - Running With Problem</v>
          </cell>
          <cell r="R17823" t="str">
            <v>BOGC370193</v>
          </cell>
          <cell r="AB17823" t="str">
            <v>We attend the customer site for complain high temperature tripping so we clean cooler and change parts: 1 thermal valve 2 mpv 3  oil filter 4 oil than start machine running ok</v>
          </cell>
        </row>
        <row r="17824">
          <cell r="A17824">
            <v>44718.766678240703</v>
          </cell>
          <cell r="B17824">
            <v>12727</v>
          </cell>
          <cell r="F17824" t="str">
            <v>CC-00623818</v>
          </cell>
          <cell r="J17824" t="str">
            <v>Complaint - Running With Problem</v>
          </cell>
          <cell r="R17824" t="str">
            <v>BSCS037531</v>
          </cell>
          <cell r="AB17824" t="str">
            <v>Call reopen for service claim not claimed in previous call vied call tracking number CC-006223577
Call cancellation mail send to CCS waiting to get call cancelled 08-06-2022</v>
          </cell>
        </row>
        <row r="17825">
          <cell r="A17825">
            <v>44718.7327546296</v>
          </cell>
          <cell r="B17825">
            <v>4022</v>
          </cell>
          <cell r="F17825" t="str">
            <v>CC-00623784</v>
          </cell>
          <cell r="J17825" t="str">
            <v>Complaint - Running With Problem</v>
          </cell>
          <cell r="R17825" t="str">
            <v>BTED200706</v>
          </cell>
          <cell r="AB17825" t="str">
            <v>Open DCV found dcv piston spring in damage condition so replace new DCV under chargeable basis. Open moisture filter found kit in damage condition so replace the new moisture filter assembly under chargeable basis. After all fitment start the unit found butterfly valve actuator malfunction so stop the unit oil carry over not found and on running condition air leakage not found through moisture filter assembly. After then open butterfly valve actuator kit found bush damage so new actuator kit fitted available on site and refitted the actuator assembly on same. After all work done start the unit and check the unit on load condition found unit run in good condition with all parameters under limit.</v>
          </cell>
        </row>
        <row r="17826">
          <cell r="A17826">
            <v>44718.721967592603</v>
          </cell>
          <cell r="B17826">
            <v>6340</v>
          </cell>
          <cell r="F17826" t="str">
            <v>CC-00623754</v>
          </cell>
          <cell r="J17826" t="str">
            <v>General Service</v>
          </cell>
          <cell r="R17826" t="str">
            <v>BQKD160099</v>
          </cell>
          <cell r="AB17826" t="str">
            <v>Sales call carried out for HMR Collcetions</v>
          </cell>
        </row>
        <row r="17827">
          <cell r="A17827">
            <v>44718.716111111098</v>
          </cell>
          <cell r="B17827">
            <v>3751</v>
          </cell>
          <cell r="F17827" t="str">
            <v>CC-00623744</v>
          </cell>
          <cell r="J17827" t="str">
            <v>General Service</v>
          </cell>
          <cell r="R17827" t="str">
            <v>BULD162577</v>
          </cell>
          <cell r="AB17827" t="str">
            <v>Sales call carried out for HMR Collcetions</v>
          </cell>
        </row>
        <row r="17828">
          <cell r="A17828">
            <v>44718.708564814799</v>
          </cell>
          <cell r="B17828">
            <v>4043</v>
          </cell>
          <cell r="F17828" t="str">
            <v>CC-00623723</v>
          </cell>
          <cell r="J17828" t="str">
            <v>General Service</v>
          </cell>
          <cell r="R17828" t="str">
            <v>BUKD162535</v>
          </cell>
          <cell r="AB17828" t="str">
            <v>Sales call carried out for HMR Collcetions</v>
          </cell>
        </row>
        <row r="17829">
          <cell r="A17829">
            <v>44718.629490740699</v>
          </cell>
          <cell r="B17829">
            <v>12727</v>
          </cell>
          <cell r="F17829" t="str">
            <v>CC-00623577</v>
          </cell>
          <cell r="J17829" t="str">
            <v>Complaint - Running With Problem</v>
          </cell>
          <cell r="R17829" t="str">
            <v>BSCS037531</v>
          </cell>
          <cell r="AB17829" t="str">
            <v>Filter Box changed Under FOC</v>
          </cell>
        </row>
        <row r="17830">
          <cell r="A17830">
            <v>44718.601076388899</v>
          </cell>
          <cell r="B17830">
            <v>6869</v>
          </cell>
          <cell r="F17830" t="str">
            <v>CC-00623515</v>
          </cell>
          <cell r="J17830" t="str">
            <v>Schedule Service</v>
          </cell>
          <cell r="R17830" t="str">
            <v>BTLC377591</v>
          </cell>
          <cell r="AB17830" t="str">
            <v>Today we attend the site for complain general service so we change parts:- 1 air filter 2 oil filter 3 oil 4 separator 5 mpv 6 solenoid valve 7 intake valve, after replacing parts Start  the machine running ok and all parts working properly</v>
          </cell>
        </row>
        <row r="17831">
          <cell r="A17831">
            <v>44718.463645833297</v>
          </cell>
          <cell r="B17831">
            <v>2098</v>
          </cell>
          <cell r="F17831" t="str">
            <v>CC-00623252</v>
          </cell>
          <cell r="J17831" t="str">
            <v>Complaint - Running With Problem</v>
          </cell>
          <cell r="R17831" t="str">
            <v>BUAL160593</v>
          </cell>
          <cell r="AB17831" t="str">
            <v>Change solenoid valve assembly with new one</v>
          </cell>
        </row>
        <row r="17832">
          <cell r="A17832">
            <v>44716.529490740701</v>
          </cell>
          <cell r="B17832">
            <v>153</v>
          </cell>
          <cell r="F17832" t="str">
            <v>CC-00622451</v>
          </cell>
          <cell r="J17832" t="str">
            <v>Complaint - Running With Problem</v>
          </cell>
          <cell r="R17832" t="str">
            <v>BVKD163010</v>
          </cell>
          <cell r="AB17832" t="str">
            <v>Check DCV and DCV housing found in totally damage condition, then replace the same by new one on FOC basis. After changed air filter, oil filter and separator baskets then field up air lube plus oil to sufficient level. After that run the unit and found unit tripping due to diesel tank filter was chocked and diesel tank metal particles. So, clean the tank and filter and run the unit, now the unit is in running good condition and all parameters under in limit.</v>
          </cell>
        </row>
        <row r="17833">
          <cell r="A17833">
            <v>44716.482870370397</v>
          </cell>
          <cell r="B17833">
            <v>2474</v>
          </cell>
          <cell r="F17833" t="str">
            <v>CC-00622376</v>
          </cell>
          <cell r="J17833" t="str">
            <v>Schedule Service</v>
          </cell>
          <cell r="R17833" t="str">
            <v>BUAL160585</v>
          </cell>
          <cell r="AB17833" t="str">
            <v>Change air filter, oil filter, air oil separator and oil</v>
          </cell>
        </row>
        <row r="17834">
          <cell r="A17834">
            <v>44716.057337963</v>
          </cell>
          <cell r="B17834">
            <v>228</v>
          </cell>
          <cell r="F17834" t="str">
            <v>CC-00622236</v>
          </cell>
          <cell r="J17834" t="str">
            <v>Schedule Service - AMC</v>
          </cell>
          <cell r="R17834" t="str">
            <v>BUBS045965</v>
          </cell>
          <cell r="AB17834" t="str">
            <v>AMC visit done</v>
          </cell>
        </row>
        <row r="17835">
          <cell r="A17835">
            <v>44716.0523958333</v>
          </cell>
          <cell r="B17835">
            <v>2471</v>
          </cell>
          <cell r="F17835" t="str">
            <v>CC-00622224</v>
          </cell>
          <cell r="J17835" t="str">
            <v>Schedule Service - AMC</v>
          </cell>
          <cell r="R17835" t="str">
            <v>BUBS045933</v>
          </cell>
          <cell r="AB17835" t="str">
            <v>Attend the site for AMC visit so attand and check the unit found running well with all parameter ok.</v>
          </cell>
        </row>
        <row r="17836">
          <cell r="A17836">
            <v>44716.0452083333</v>
          </cell>
          <cell r="B17836">
            <v>2789</v>
          </cell>
          <cell r="F17836" t="str">
            <v>CC-00622186</v>
          </cell>
          <cell r="J17836" t="str">
            <v>Schedule Service - AMC</v>
          </cell>
          <cell r="R17836" t="str">
            <v>BUBS045931</v>
          </cell>
          <cell r="AB17836" t="str">
            <v>Attend the site for AMC visit so attand and check the unit found running well with all parameter ok.</v>
          </cell>
        </row>
        <row r="17837">
          <cell r="A17837">
            <v>44716.044594907398</v>
          </cell>
          <cell r="B17837">
            <v>230</v>
          </cell>
          <cell r="F17837" t="str">
            <v>CC-00622182</v>
          </cell>
          <cell r="J17837" t="str">
            <v>Schedule Service - AMC</v>
          </cell>
          <cell r="R17837" t="str">
            <v>BUBS045955</v>
          </cell>
          <cell r="AB17837" t="str">
            <v>AMC visit done</v>
          </cell>
        </row>
        <row r="17838">
          <cell r="A17838">
            <v>44716.043356481503</v>
          </cell>
          <cell r="B17838">
            <v>230</v>
          </cell>
          <cell r="F17838" t="str">
            <v>CC-00622174</v>
          </cell>
          <cell r="J17838" t="str">
            <v>Schedule Service - AMC</v>
          </cell>
          <cell r="R17838" t="str">
            <v>BUBS045955</v>
          </cell>
          <cell r="AB17838" t="str">
            <v>AMC visit done</v>
          </cell>
        </row>
        <row r="17839">
          <cell r="A17839">
            <v>44716.041539351798</v>
          </cell>
          <cell r="B17839">
            <v>21</v>
          </cell>
          <cell r="F17839" t="str">
            <v>CC-00622163</v>
          </cell>
          <cell r="J17839" t="str">
            <v>Schedule Service - AMC</v>
          </cell>
          <cell r="R17839" t="str">
            <v>BUCS046173</v>
          </cell>
          <cell r="AB17839" t="str">
            <v>AMC Visit done</v>
          </cell>
        </row>
        <row r="17840">
          <cell r="A17840">
            <v>44716.038194444402</v>
          </cell>
          <cell r="B17840">
            <v>21</v>
          </cell>
          <cell r="F17840" t="str">
            <v>CC-00622156</v>
          </cell>
          <cell r="J17840" t="str">
            <v>Schedule Service - AMC</v>
          </cell>
          <cell r="R17840" t="str">
            <v>BUCS046101</v>
          </cell>
          <cell r="AB17840" t="str">
            <v>Amc visit during check oil level clean air filter line voltage load unload current and pressure etc check all ok</v>
          </cell>
        </row>
        <row r="17841">
          <cell r="A17841">
            <v>44715.617534722202</v>
          </cell>
          <cell r="B17841">
            <v>1</v>
          </cell>
          <cell r="F17841" t="str">
            <v>CC-00621682</v>
          </cell>
          <cell r="J17841" t="str">
            <v>Commissioning</v>
          </cell>
          <cell r="R17841" t="str">
            <v>BRKS041128</v>
          </cell>
          <cell r="AB17841" t="str">
            <v>Commissioning done on dated 03-06-2022</v>
          </cell>
        </row>
        <row r="17842">
          <cell r="A17842">
            <v>44715.616134259297</v>
          </cell>
          <cell r="B17842">
            <v>1</v>
          </cell>
          <cell r="F17842" t="str">
            <v>CC-00621679</v>
          </cell>
          <cell r="J17842" t="str">
            <v>Commissioning</v>
          </cell>
          <cell r="R17842" t="str">
            <v>BRKS041124</v>
          </cell>
          <cell r="AB17842" t="str">
            <v>Commissioning done on dated 03-06-2022
Body Earth photo attached 07-06-2022</v>
          </cell>
        </row>
        <row r="17843">
          <cell r="A17843">
            <v>44715.471886574102</v>
          </cell>
          <cell r="B17843">
            <v>1315</v>
          </cell>
          <cell r="F17843" t="str">
            <v>CC-00621397</v>
          </cell>
          <cell r="J17843" t="str">
            <v>Schedule Service</v>
          </cell>
          <cell r="R17843" t="str">
            <v>BUDC372326</v>
          </cell>
          <cell r="AB17843" t="str">
            <v>Change Air filter, oil filter, separator and oil</v>
          </cell>
        </row>
        <row r="17844">
          <cell r="A17844">
            <v>44714.635381944398</v>
          </cell>
          <cell r="B17844">
            <v>1757</v>
          </cell>
          <cell r="F17844" t="str">
            <v>CC-00620936</v>
          </cell>
          <cell r="J17844" t="str">
            <v>Complaint - Running With Problem</v>
          </cell>
          <cell r="R17844" t="str">
            <v>BUFD162814</v>
          </cell>
          <cell r="AB17844" t="str">
            <v>Engine site fuel filter and strainer chocked , so ashok leyland service enginer replaced fuel filter and strainer and cleaned fuel tank then start the unit found running good condition .we checked 4 hour running condition found no tripping. Ashok leyland service report attached in call</v>
          </cell>
        </row>
        <row r="17845">
          <cell r="A17845">
            <v>44714.598402777803</v>
          </cell>
          <cell r="B17845">
            <v>3708</v>
          </cell>
          <cell r="F17845" t="str">
            <v>CC-00620869</v>
          </cell>
          <cell r="J17845" t="str">
            <v>Complaint - Running With Problem</v>
          </cell>
          <cell r="R17845" t="str">
            <v>BULD162577</v>
          </cell>
          <cell r="AB17845" t="str">
            <v>Attend the site for customer complaint as fan broken so check and found three numbers of blade are totally broken condition and also fan assembly found in damage condition also found water pump play condition. So joint visit done with Ashok Leyland engineer he replace water pump with new one and we replaced Fan assembly with new one from customer stock. After that replacement we check the gap between fan and housing and fan blade found in ok condition then after start the unit found running in good condition.</v>
          </cell>
        </row>
        <row r="17846">
          <cell r="A17846">
            <v>44714.548576388901</v>
          </cell>
          <cell r="B17846">
            <v>1054</v>
          </cell>
          <cell r="F17846" t="str">
            <v>CC-00620790</v>
          </cell>
          <cell r="J17846" t="str">
            <v>Complaint - Running With Problem</v>
          </cell>
          <cell r="R17846" t="str">
            <v>BUGD162852</v>
          </cell>
          <cell r="AB17846" t="str">
            <v>recheck the unit for the actual reason of cause for high DOT found that in between compressor canopy and excavator engine there is no any cover guard and the excavator engine heat transfer to our compressor canopy which cause for high DOT of our compressor so suggest the customer to arrange one cover guard in between excavator and compressor canopy. On dated 2.6.2022 customer arrange one cover guard from there mounter and fitted the cover guard after fitment we check the compressor on running condition found unit is running in normal condition with DOT 85 deg.cel. Now unit is running in good condition.
Waiting for Engine side work done 02-06-2022</v>
          </cell>
        </row>
        <row r="17847">
          <cell r="A17847">
            <v>44714.535104166702</v>
          </cell>
          <cell r="B17847">
            <v>4131</v>
          </cell>
          <cell r="F17847" t="str">
            <v>CC-00620767</v>
          </cell>
          <cell r="J17847" t="str">
            <v>Schedule Service</v>
          </cell>
          <cell r="R17847" t="str">
            <v>BTCD162162</v>
          </cell>
          <cell r="AB17847" t="str">
            <v>Change air filter, oil filter, separator, BDV kit, MPV Kit, ADV Kit, Pressure regulator kit,  and oil changed.</v>
          </cell>
        </row>
        <row r="17848">
          <cell r="A17848">
            <v>44714.461006944402</v>
          </cell>
          <cell r="B17848">
            <v>132</v>
          </cell>
          <cell r="F17848" t="str">
            <v>CC-00620644</v>
          </cell>
          <cell r="J17848" t="str">
            <v>Complaint - Running With Problem</v>
          </cell>
          <cell r="R17848" t="str">
            <v>BUJS032230</v>
          </cell>
          <cell r="AB17848" t="str">
            <v>Clean solenoide after that found running ok and load and unload working properly</v>
          </cell>
        </row>
        <row r="17849">
          <cell r="A17849">
            <v>44714.439259259299</v>
          </cell>
          <cell r="B17849">
            <v>228</v>
          </cell>
          <cell r="F17849" t="str">
            <v>CC-00620606</v>
          </cell>
          <cell r="J17849" t="str">
            <v>Complaint - Running With Problem</v>
          </cell>
          <cell r="R17849" t="str">
            <v>EUCS034229</v>
          </cell>
          <cell r="AB17849" t="str">
            <v>Check and found no any problems in unit but problems found main switch of unit.Problem have main switch indicator and power on off indicator switch.</v>
          </cell>
        </row>
        <row r="17850">
          <cell r="A17850">
            <v>44713.997581018499</v>
          </cell>
          <cell r="B17850">
            <v>350</v>
          </cell>
          <cell r="F17850" t="str">
            <v>CC-00620533</v>
          </cell>
          <cell r="J17850" t="str">
            <v>Schedule Service - AMC</v>
          </cell>
          <cell r="R17850" t="str">
            <v>BUCS034128</v>
          </cell>
          <cell r="AB17850" t="str">
            <v>AMC vist done</v>
          </cell>
        </row>
        <row r="17851">
          <cell r="A17851">
            <v>44713.739328703698</v>
          </cell>
          <cell r="B17851">
            <v>1</v>
          </cell>
          <cell r="F17851" t="str">
            <v>CC-00620363</v>
          </cell>
          <cell r="J17851" t="str">
            <v>Commissioning</v>
          </cell>
          <cell r="R17851" t="str">
            <v>BVJS036881</v>
          </cell>
          <cell r="AB17851" t="str">
            <v>Commissioning done on 04-06-2022</v>
          </cell>
        </row>
        <row r="17852">
          <cell r="A17852">
            <v>44713.487152777801</v>
          </cell>
          <cell r="B17852">
            <v>10539</v>
          </cell>
          <cell r="F17852" t="str">
            <v>CC-00619899</v>
          </cell>
          <cell r="J17852" t="str">
            <v>Schedule Service</v>
          </cell>
          <cell r="R17852" t="str">
            <v>BRFC373676</v>
          </cell>
          <cell r="AB17852" t="str">
            <v>Change air filter &amp; oil filter</v>
          </cell>
        </row>
        <row r="17853">
          <cell r="A17853">
            <v>44713.483391203699</v>
          </cell>
          <cell r="B17853">
            <v>15307</v>
          </cell>
          <cell r="F17853" t="str">
            <v>CC-00619893</v>
          </cell>
          <cell r="J17853" t="str">
            <v>Schedule Service</v>
          </cell>
          <cell r="R17853" t="str">
            <v>BRCC372871</v>
          </cell>
          <cell r="AB17853" t="str">
            <v>Change air filter &amp; oil filter</v>
          </cell>
        </row>
        <row r="17854">
          <cell r="A17854">
            <v>44713.414351851898</v>
          </cell>
          <cell r="B17854">
            <v>0</v>
          </cell>
          <cell r="F17854" t="str">
            <v>CC-00619770</v>
          </cell>
          <cell r="J17854" t="str">
            <v>Commissioning</v>
          </cell>
          <cell r="R17854" t="str">
            <v>DVKL360532</v>
          </cell>
          <cell r="AB17854" t="str">
            <v>Commissioning done</v>
          </cell>
        </row>
        <row r="17855">
          <cell r="A17855">
            <v>44712.778182870403</v>
          </cell>
          <cell r="B17855">
            <v>3090</v>
          </cell>
          <cell r="F17855" t="str">
            <v>CC-00619549</v>
          </cell>
          <cell r="J17855" t="str">
            <v>Complaint - Running With Problem</v>
          </cell>
          <cell r="R17855" t="str">
            <v>BTDD162192</v>
          </cell>
          <cell r="AB17855" t="str">
            <v>Attend the site for complain on oil back through from DCV so change with new DCV from customer stock after that found running ok</v>
          </cell>
        </row>
        <row r="17856">
          <cell r="A17856">
            <v>44712.671851851897</v>
          </cell>
          <cell r="B17856">
            <v>931</v>
          </cell>
          <cell r="F17856" t="str">
            <v>CC-00619417</v>
          </cell>
          <cell r="J17856" t="str">
            <v>Complaint - Running With Problem</v>
          </cell>
          <cell r="R17856" t="str">
            <v>BUDD162713</v>
          </cell>
          <cell r="AB17856" t="str">
            <v>Change oil filter to OSV pipe line from customer stock</v>
          </cell>
        </row>
        <row r="17857">
          <cell r="A17857">
            <v>44712.637604166703</v>
          </cell>
          <cell r="B17857">
            <v>10072</v>
          </cell>
          <cell r="F17857" t="str">
            <v>CC-00619335</v>
          </cell>
          <cell r="J17857" t="str">
            <v>Schedule Service</v>
          </cell>
          <cell r="R17857" t="str">
            <v>BSAS036958</v>
          </cell>
          <cell r="AB17857" t="str">
            <v>Change Air filter, oil filter,pre filter and grease</v>
          </cell>
        </row>
        <row r="17858">
          <cell r="A17858">
            <v>44712.450023148202</v>
          </cell>
          <cell r="B17858">
            <v>1</v>
          </cell>
          <cell r="F17858" t="str">
            <v>CC-00619044</v>
          </cell>
          <cell r="J17858" t="str">
            <v>Commissioning</v>
          </cell>
          <cell r="R17858" t="str">
            <v>BUFC372970</v>
          </cell>
          <cell r="AB17858" t="str">
            <v>Commissioning done on dated 31-05-2022</v>
          </cell>
        </row>
        <row r="17859">
          <cell r="A17859">
            <v>44711.9992361111</v>
          </cell>
          <cell r="B17859">
            <v>5063</v>
          </cell>
          <cell r="F17859" t="str">
            <v>CC-00618799</v>
          </cell>
          <cell r="J17859" t="str">
            <v>General Service</v>
          </cell>
          <cell r="R17859" t="str">
            <v>BPED200175</v>
          </cell>
          <cell r="AB17859" t="str">
            <v>Sales call carried out for HMR collection</v>
          </cell>
        </row>
        <row r="17860">
          <cell r="A17860">
            <v>44711.994421296302</v>
          </cell>
          <cell r="B17860">
            <v>6015</v>
          </cell>
          <cell r="F17860" t="str">
            <v>CC-00618789</v>
          </cell>
          <cell r="J17860" t="str">
            <v>General Service</v>
          </cell>
          <cell r="R17860" t="str">
            <v>BPED160088</v>
          </cell>
          <cell r="AB17860" t="str">
            <v>Sales call carried out for HMR collection</v>
          </cell>
        </row>
        <row r="17861">
          <cell r="A17861">
            <v>44711.989583333299</v>
          </cell>
          <cell r="B17861">
            <v>5608</v>
          </cell>
          <cell r="F17861" t="str">
            <v>CC-00618761</v>
          </cell>
          <cell r="J17861" t="str">
            <v>General Service</v>
          </cell>
          <cell r="R17861" t="str">
            <v>BPED160082</v>
          </cell>
          <cell r="AB17861" t="str">
            <v>Sales call carried out for HMR collection</v>
          </cell>
        </row>
        <row r="17862">
          <cell r="A17862">
            <v>44711.984097222201</v>
          </cell>
          <cell r="B17862">
            <v>5608</v>
          </cell>
          <cell r="F17862" t="str">
            <v>CC-00618737</v>
          </cell>
          <cell r="J17862" t="str">
            <v>General Service</v>
          </cell>
          <cell r="R17862" t="str">
            <v>BPED160082</v>
          </cell>
          <cell r="AB17862" t="str">
            <v>Sales call carried out for HMR collection</v>
          </cell>
        </row>
        <row r="17863">
          <cell r="A17863">
            <v>44711.980219907397</v>
          </cell>
          <cell r="B17863">
            <v>6498</v>
          </cell>
          <cell r="F17863" t="str">
            <v>CC-00618714</v>
          </cell>
          <cell r="J17863" t="str">
            <v>General Service</v>
          </cell>
          <cell r="R17863" t="str">
            <v>BPBD200118</v>
          </cell>
          <cell r="AB17863" t="str">
            <v>Sales call carried out for HMR collection</v>
          </cell>
        </row>
        <row r="17864">
          <cell r="A17864">
            <v>44711.975555555597</v>
          </cell>
          <cell r="B17864">
            <v>4690</v>
          </cell>
          <cell r="F17864" t="str">
            <v>CC-00618685</v>
          </cell>
          <cell r="J17864" t="str">
            <v>General Service</v>
          </cell>
          <cell r="R17864" t="str">
            <v>BPAD160016</v>
          </cell>
          <cell r="AB17864" t="str">
            <v>Sales call carried out for HMR collection Note - Customer USE SPUIROUS MATERIALS</v>
          </cell>
        </row>
        <row r="17865">
          <cell r="A17865">
            <v>44711.970486111102</v>
          </cell>
          <cell r="B17865">
            <v>7590</v>
          </cell>
          <cell r="F17865" t="str">
            <v>CC-00618653</v>
          </cell>
          <cell r="J17865" t="str">
            <v>General Service</v>
          </cell>
          <cell r="R17865" t="str">
            <v>BOLD200057</v>
          </cell>
          <cell r="AB17865" t="str">
            <v>Sales call carried out for HMR collection Note - Customer USE SPUIROUS MATERIALS</v>
          </cell>
        </row>
        <row r="17866">
          <cell r="A17866">
            <v>44711.967465277798</v>
          </cell>
          <cell r="B17866">
            <v>4386</v>
          </cell>
          <cell r="F17866" t="str">
            <v>CC-00618645</v>
          </cell>
          <cell r="J17866" t="str">
            <v>General Service</v>
          </cell>
          <cell r="R17866" t="str">
            <v>BOJD160012</v>
          </cell>
          <cell r="AB17866" t="str">
            <v>Sales call carried out for HMR collection Note - Customer USE SPUIROUS MATERIALS</v>
          </cell>
        </row>
        <row r="17867">
          <cell r="A17867">
            <v>44711.964456018497</v>
          </cell>
          <cell r="B17867">
            <v>18390</v>
          </cell>
          <cell r="F17867" t="str">
            <v>CC-00618644</v>
          </cell>
          <cell r="J17867" t="str">
            <v>General Service</v>
          </cell>
          <cell r="R17867" t="str">
            <v>BOID200223</v>
          </cell>
          <cell r="AB17867" t="str">
            <v>Sales call carried out for HMR collection Note - Customer USE SPUIROUS MATERIALS</v>
          </cell>
        </row>
        <row r="17868">
          <cell r="A17868">
            <v>44711.961458333302</v>
          </cell>
          <cell r="B17868">
            <v>10544</v>
          </cell>
          <cell r="F17868" t="str">
            <v>CC-00618643</v>
          </cell>
          <cell r="J17868" t="str">
            <v>General Service</v>
          </cell>
          <cell r="R17868" t="str">
            <v>BOGD200180</v>
          </cell>
          <cell r="AB17868" t="str">
            <v>Sales call carried out for HMR collection Note - Customer USE SPUIROUS MATERIALS</v>
          </cell>
        </row>
        <row r="17869">
          <cell r="A17869">
            <v>44711.9586921296</v>
          </cell>
          <cell r="B17869">
            <v>3164</v>
          </cell>
          <cell r="F17869" t="str">
            <v>CC-00618642</v>
          </cell>
          <cell r="J17869" t="str">
            <v>General Service</v>
          </cell>
          <cell r="R17869" t="str">
            <v>BNBD160162</v>
          </cell>
          <cell r="AB17869" t="str">
            <v>Sales call carried out for HMR collection Note - Customer USE SPUIROUS MATERIALS</v>
          </cell>
        </row>
        <row r="17870">
          <cell r="A17870">
            <v>44711.9555092593</v>
          </cell>
          <cell r="B17870">
            <v>1452</v>
          </cell>
          <cell r="F17870" t="str">
            <v>CC-00618641</v>
          </cell>
          <cell r="J17870" t="str">
            <v>General Service</v>
          </cell>
          <cell r="R17870" t="str">
            <v>BMLD160107</v>
          </cell>
          <cell r="AB17870" t="str">
            <v>Sales call carried out for HMR collection Note - Customer USE SPUIROUS MATERIALS</v>
          </cell>
        </row>
        <row r="17871">
          <cell r="A17871">
            <v>44711.952928240702</v>
          </cell>
          <cell r="B17871">
            <v>6896</v>
          </cell>
          <cell r="F17871" t="str">
            <v>CC-00618640</v>
          </cell>
          <cell r="J17871" t="str">
            <v>General Service</v>
          </cell>
          <cell r="R17871" t="str">
            <v>BMHD200313</v>
          </cell>
          <cell r="AB17871" t="str">
            <v>Sales call carried out for HMR collection</v>
          </cell>
        </row>
        <row r="17872">
          <cell r="A17872">
            <v>44711.730937499997</v>
          </cell>
          <cell r="B17872">
            <v>1191</v>
          </cell>
          <cell r="F17872" t="str">
            <v>CC-00618559</v>
          </cell>
          <cell r="J17872" t="str">
            <v>Complaint - Running With Problem</v>
          </cell>
          <cell r="R17872" t="str">
            <v>BTGD162296</v>
          </cell>
          <cell r="AB17872" t="str">
            <v>The all work as per following point. 1. Clean diesel tank by use diesel and air pressure. 2. Clean the strainer housing and strainer and refitted. 3.Engine side replace diesel filter, water separator, fuel strainer. 4. Take all electrical system and solenoid coil in as per our system. 5. After then fill new diesel in tank and run the unit now the unit in running good condition also today we check total 27 no of hole 6 metres found unit running normal condition</v>
          </cell>
        </row>
        <row r="17873">
          <cell r="A17873">
            <v>44711.667731481502</v>
          </cell>
          <cell r="B17873">
            <v>1022</v>
          </cell>
          <cell r="F17873" t="str">
            <v>CC-00618464</v>
          </cell>
          <cell r="J17873" t="str">
            <v>General Service</v>
          </cell>
          <cell r="R17873" t="str">
            <v>BUID162912</v>
          </cell>
          <cell r="AB17873" t="str">
            <v>Change air filter, oil filter &amp; oil</v>
          </cell>
        </row>
        <row r="17874">
          <cell r="A17874">
            <v>44711.652476851901</v>
          </cell>
          <cell r="B17874">
            <v>930</v>
          </cell>
          <cell r="F17874" t="str">
            <v>CC-00618437</v>
          </cell>
          <cell r="J17874" t="str">
            <v>General Service</v>
          </cell>
          <cell r="R17874" t="str">
            <v>BUDD162713</v>
          </cell>
          <cell r="AB17874" t="str">
            <v>Sales call carried out for HMR collection</v>
          </cell>
        </row>
        <row r="17875">
          <cell r="A17875">
            <v>44711.636134259301</v>
          </cell>
          <cell r="B17875">
            <v>0</v>
          </cell>
          <cell r="F17875" t="str">
            <v>CC-00618403</v>
          </cell>
          <cell r="J17875" t="str">
            <v>Commissioning</v>
          </cell>
          <cell r="R17875" t="str">
            <v>CUEE680763</v>
          </cell>
          <cell r="AB17875" t="str">
            <v>Visit planned for tomorrow dated 01-06-2022</v>
          </cell>
        </row>
        <row r="17876">
          <cell r="A17876">
            <v>44711.631435185198</v>
          </cell>
          <cell r="B17876">
            <v>2110</v>
          </cell>
          <cell r="F17876" t="str">
            <v>CC-00618392</v>
          </cell>
          <cell r="J17876" t="str">
            <v>General Service</v>
          </cell>
          <cell r="R17876" t="str">
            <v>BUAD162630</v>
          </cell>
          <cell r="AB17876" t="str">
            <v>Sales call carried out for HMR collection</v>
          </cell>
        </row>
        <row r="17877">
          <cell r="A17877">
            <v>44711.619282407402</v>
          </cell>
          <cell r="B17877">
            <v>1030</v>
          </cell>
          <cell r="F17877" t="str">
            <v>CC-00618366</v>
          </cell>
          <cell r="J17877" t="str">
            <v>General Service</v>
          </cell>
          <cell r="R17877" t="str">
            <v>BUED220691</v>
          </cell>
          <cell r="AB17877" t="str">
            <v>Sales call carried out for HMR collection</v>
          </cell>
        </row>
        <row r="17878">
          <cell r="A17878">
            <v>44711.550717592603</v>
          </cell>
          <cell r="B17878"/>
          <cell r="F17878" t="str">
            <v>CC-00618237</v>
          </cell>
          <cell r="J17878" t="str">
            <v>Complaint - Running With Problem</v>
          </cell>
          <cell r="R17878"/>
          <cell r="AB17878" t="str">
            <v>Service quote shared with customer for site visit charges waiting for customer approval 01-06-2022</v>
          </cell>
        </row>
        <row r="17879">
          <cell r="A17879">
            <v>44711.503344907404</v>
          </cell>
          <cell r="B17879">
            <v>75</v>
          </cell>
          <cell r="F17879" t="str">
            <v>CC-00618131</v>
          </cell>
          <cell r="J17879" t="str">
            <v>Complaint - Running With Problem</v>
          </cell>
          <cell r="R17879" t="str">
            <v>BVKD163026</v>
          </cell>
          <cell r="AB17879" t="str">
            <v>check fuel strainer found some foreign particles also in chock condition so replace the fuel strainer by new one from customer stock</v>
          </cell>
        </row>
        <row r="17880">
          <cell r="A17880">
            <v>44711.480486111097</v>
          </cell>
          <cell r="B17880">
            <v>7534</v>
          </cell>
          <cell r="F17880" t="str">
            <v>CC-00618101</v>
          </cell>
          <cell r="J17880" t="str">
            <v>Schedule Service</v>
          </cell>
          <cell r="R17880" t="str">
            <v>BSGC376585</v>
          </cell>
          <cell r="AB17880" t="str">
            <v>Change Air filter, oil filter, separator,MPV kit, intake valve kit solenoid valve kit and oil</v>
          </cell>
        </row>
        <row r="17881">
          <cell r="A17881">
            <v>44711.474074074104</v>
          </cell>
          <cell r="B17881">
            <v>5625</v>
          </cell>
          <cell r="F17881" t="str">
            <v>CC-00618086</v>
          </cell>
          <cell r="J17881" t="str">
            <v>General Service</v>
          </cell>
          <cell r="R17881" t="str">
            <v>BTJC377158</v>
          </cell>
          <cell r="AB17881" t="str">
            <v>Change air oil separator</v>
          </cell>
        </row>
        <row r="17882">
          <cell r="A17882">
            <v>44711.385428240697</v>
          </cell>
          <cell r="B17882"/>
          <cell r="F17882" t="str">
            <v>CC-00617963</v>
          </cell>
          <cell r="J17882" t="str">
            <v>Commissioning</v>
          </cell>
          <cell r="R17882"/>
          <cell r="AB17882" t="str">
            <v>Talk to customer for visit confirmation but customer not know about any elgi compressor 30-05-2022
Talk to customer for visit confirmation but customer not know about any elgi compressor 04-06-2022
Talk to customer for visit confirmation but customer not know about any elgi compressor 07-06-2022
Talk to customer for visit confirmation but customer not know about any elgi compressor 13-06-2022
Talk to customer visit confirmation dated provided as 20-06-2022 PRIME POWER 18-06-2022</v>
          </cell>
        </row>
        <row r="17883">
          <cell r="A17883">
            <v>44711.383726851898</v>
          </cell>
          <cell r="B17883"/>
          <cell r="F17883" t="str">
            <v>CC-00617961</v>
          </cell>
          <cell r="J17883" t="str">
            <v>Commissioning</v>
          </cell>
          <cell r="R17883"/>
          <cell r="AB17883" t="str">
            <v>Talk to customer for visit confirmation but customer not know about any elgi compressor 30-05-2022
Talk to customer for visit confirmation but customer not know about any elgi compressor 04-06-2022
Talk to customer for visit confirmation but customer not know about any elgi compressor 07-06-2022
Talk to customer for visit confirmation but customer not know about any elgi compressor 13-06-2022
Talk to customer visit confirmation dated provided as 20-06-2022 PRIME POWER 18-06-2022</v>
          </cell>
        </row>
        <row r="17884">
          <cell r="A17884">
            <v>44710.964826388903</v>
          </cell>
          <cell r="B17884">
            <v>6218</v>
          </cell>
          <cell r="F17884" t="str">
            <v>CC-00617782</v>
          </cell>
          <cell r="J17884" t="str">
            <v>General Service</v>
          </cell>
          <cell r="R17884" t="str">
            <v>BMAD160117</v>
          </cell>
          <cell r="AB17884" t="str">
            <v>Sales call carried out for HMR collection</v>
          </cell>
        </row>
        <row r="17885">
          <cell r="A17885">
            <v>44710.960706018501</v>
          </cell>
          <cell r="B17885">
            <v>2847</v>
          </cell>
          <cell r="F17885" t="str">
            <v>CC-00617781</v>
          </cell>
          <cell r="J17885" t="str">
            <v>General Service</v>
          </cell>
          <cell r="R17885" t="str">
            <v>BSGD161864</v>
          </cell>
          <cell r="AB17885" t="str">
            <v>Sales call carried out for HMR collection</v>
          </cell>
        </row>
        <row r="17886">
          <cell r="A17886">
            <v>44710.950254629599</v>
          </cell>
          <cell r="B17886">
            <v>2541</v>
          </cell>
          <cell r="F17886" t="str">
            <v>CC-00617779</v>
          </cell>
          <cell r="J17886" t="str">
            <v>General Service</v>
          </cell>
          <cell r="R17886" t="str">
            <v>BSGD161854</v>
          </cell>
          <cell r="AB17886" t="str">
            <v>Sales call carried out for HMR collection</v>
          </cell>
        </row>
        <row r="17887">
          <cell r="A17887">
            <v>44710.9444560185</v>
          </cell>
          <cell r="B17887">
            <v>3573</v>
          </cell>
          <cell r="F17887" t="str">
            <v>CC-00617778</v>
          </cell>
          <cell r="J17887" t="str">
            <v>General Service</v>
          </cell>
          <cell r="R17887" t="str">
            <v>BSFD161830</v>
          </cell>
          <cell r="AB17887" t="str">
            <v>Sales call carried out for HMR collection</v>
          </cell>
        </row>
        <row r="17888">
          <cell r="A17888">
            <v>44710.941793981503</v>
          </cell>
          <cell r="B17888">
            <v>1443</v>
          </cell>
          <cell r="F17888" t="str">
            <v>CC-00617777</v>
          </cell>
          <cell r="J17888" t="str">
            <v>General Service</v>
          </cell>
          <cell r="R17888" t="str">
            <v>BSDD120664</v>
          </cell>
          <cell r="AB17888" t="str">
            <v>Sales call carried out for HMR collection</v>
          </cell>
        </row>
        <row r="17889">
          <cell r="A17889">
            <v>44710.938182870399</v>
          </cell>
          <cell r="B17889">
            <v>1975</v>
          </cell>
          <cell r="F17889" t="str">
            <v>CC-00617776</v>
          </cell>
          <cell r="J17889" t="str">
            <v>General Service</v>
          </cell>
          <cell r="R17889" t="str">
            <v>BSCL152143</v>
          </cell>
          <cell r="AB17889" t="str">
            <v>Sales call carried out for HMR collection</v>
          </cell>
        </row>
        <row r="17890">
          <cell r="A17890">
            <v>44709.733310185198</v>
          </cell>
          <cell r="B17890">
            <v>4884</v>
          </cell>
          <cell r="F17890" t="str">
            <v>CC-00617491</v>
          </cell>
          <cell r="J17890" t="str">
            <v>General Service</v>
          </cell>
          <cell r="R17890" t="str">
            <v>BTCC377923</v>
          </cell>
          <cell r="AB17890" t="str">
            <v>Replaced oil, oilfilter airfilter</v>
          </cell>
        </row>
        <row r="17891">
          <cell r="A17891">
            <v>44709.502268518503</v>
          </cell>
          <cell r="B17891">
            <v>4157</v>
          </cell>
          <cell r="F17891" t="str">
            <v>CC-00617187</v>
          </cell>
          <cell r="J17891" t="str">
            <v>General Service</v>
          </cell>
          <cell r="R17891" t="str">
            <v>BRLD160756</v>
          </cell>
          <cell r="AB17891" t="str">
            <v>Sales call carried out for HMR collection</v>
          </cell>
        </row>
        <row r="17892">
          <cell r="A17892">
            <v>44709.485659722202</v>
          </cell>
          <cell r="B17892">
            <v>3172</v>
          </cell>
          <cell r="F17892" t="str">
            <v>CC-00617160</v>
          </cell>
          <cell r="J17892" t="str">
            <v>General Service</v>
          </cell>
          <cell r="R17892" t="str">
            <v>BRGD230256</v>
          </cell>
          <cell r="AB17892" t="str">
            <v>Sales call carried out for HMR collection</v>
          </cell>
        </row>
        <row r="17893">
          <cell r="A17893">
            <v>44708.980891203697</v>
          </cell>
          <cell r="B17893">
            <v>11122</v>
          </cell>
          <cell r="F17893" t="str">
            <v>CC-00616901</v>
          </cell>
          <cell r="J17893" t="str">
            <v>Schedule Service - AMC</v>
          </cell>
          <cell r="R17893" t="str">
            <v>GPGC370774</v>
          </cell>
          <cell r="AB17893" t="str">
            <v>AMC visit done, check air filter found ok, check oil filter found ok, check oil level found ok check all connection found ok</v>
          </cell>
        </row>
        <row r="17894">
          <cell r="A17894">
            <v>44708.688784722202</v>
          </cell>
          <cell r="B17894">
            <v>3256</v>
          </cell>
          <cell r="F17894" t="str">
            <v>CC-00616697</v>
          </cell>
          <cell r="J17894" t="str">
            <v>General Service</v>
          </cell>
          <cell r="R17894" t="str">
            <v>BRED161131</v>
          </cell>
          <cell r="AB17894" t="str">
            <v>Sales call carried out for HMR collection</v>
          </cell>
        </row>
        <row r="17895">
          <cell r="A17895">
            <v>44708.661180555602</v>
          </cell>
          <cell r="B17895">
            <v>2546</v>
          </cell>
          <cell r="F17895" t="str">
            <v>CC-00616664</v>
          </cell>
          <cell r="J17895" t="str">
            <v>General Service</v>
          </cell>
          <cell r="R17895" t="str">
            <v>BRED161124</v>
          </cell>
          <cell r="AB17895" t="str">
            <v>Sales Call Carried out for HMR Collection Customer used local parts</v>
          </cell>
        </row>
        <row r="17896">
          <cell r="A17896">
            <v>44708.643576388902</v>
          </cell>
          <cell r="B17896">
            <v>4567</v>
          </cell>
          <cell r="F17896" t="str">
            <v>CC-00616637</v>
          </cell>
          <cell r="J17896" t="str">
            <v>General Service</v>
          </cell>
          <cell r="R17896" t="str">
            <v>BRCD161002</v>
          </cell>
          <cell r="AB17896" t="str">
            <v>Sales call carried out for HMR collection Note - Customer USE SPURIOUS MATERIALS</v>
          </cell>
        </row>
        <row r="17897">
          <cell r="A17897">
            <v>44708.631527777798</v>
          </cell>
          <cell r="B17897">
            <v>3607</v>
          </cell>
          <cell r="F17897" t="str">
            <v>CC-00616614</v>
          </cell>
          <cell r="J17897" t="str">
            <v>General Service</v>
          </cell>
          <cell r="R17897" t="str">
            <v>BRAD160816</v>
          </cell>
          <cell r="AB17897" t="str">
            <v>Sales call carried out for HMR collection Note - Customer USE SPUIROUS MATERIALS</v>
          </cell>
        </row>
        <row r="17898">
          <cell r="A17898">
            <v>44708.604687500003</v>
          </cell>
          <cell r="B17898">
            <v>768</v>
          </cell>
          <cell r="F17898" t="str">
            <v>CC-00616571</v>
          </cell>
          <cell r="J17898" t="str">
            <v>General Service</v>
          </cell>
          <cell r="R17898" t="str">
            <v>BUGD162852</v>
          </cell>
          <cell r="AB17898" t="str">
            <v>Sales call carried out for HMR collection</v>
          </cell>
        </row>
        <row r="17899">
          <cell r="A17899">
            <v>44708.596099536997</v>
          </cell>
          <cell r="B17899">
            <v>6458</v>
          </cell>
          <cell r="F17899" t="str">
            <v>CC-00616562</v>
          </cell>
          <cell r="J17899" t="str">
            <v>Complaint - Running With Problem</v>
          </cell>
          <cell r="R17899" t="str">
            <v>BPBD200118</v>
          </cell>
          <cell r="AB17899" t="str">
            <v>Replace oil and BDV kit then start the unit found running ok</v>
          </cell>
        </row>
        <row r="17900">
          <cell r="A17900">
            <v>44708.5928472222</v>
          </cell>
          <cell r="B17900">
            <v>2083</v>
          </cell>
          <cell r="F17900" t="str">
            <v>CC-00616559</v>
          </cell>
          <cell r="J17900" t="str">
            <v>General Service</v>
          </cell>
          <cell r="R17900" t="str">
            <v>BSGD161898</v>
          </cell>
          <cell r="AB17900" t="str">
            <v>Sales call carried out for HMR collection</v>
          </cell>
        </row>
        <row r="17901">
          <cell r="A17901">
            <v>44708.5870601852</v>
          </cell>
          <cell r="B17901">
            <v>2059</v>
          </cell>
          <cell r="F17901" t="str">
            <v>CC-00616550</v>
          </cell>
          <cell r="J17901" t="str">
            <v>General Service</v>
          </cell>
          <cell r="R17901" t="str">
            <v>BSGD161861</v>
          </cell>
          <cell r="AB17901" t="str">
            <v>Sales call carried our for HMR collection Note - Customer USE SPUIROUS MATERIALS</v>
          </cell>
        </row>
        <row r="17902">
          <cell r="A17902">
            <v>44708.567280092597</v>
          </cell>
          <cell r="B17902">
            <v>2123</v>
          </cell>
          <cell r="F17902" t="str">
            <v>CC-00616512</v>
          </cell>
          <cell r="J17902" t="str">
            <v>General Service</v>
          </cell>
          <cell r="R17902" t="str">
            <v>BRHD161314</v>
          </cell>
          <cell r="AB17902" t="str">
            <v>Sales call carried out for HMR collection</v>
          </cell>
        </row>
        <row r="17903">
          <cell r="A17903">
            <v>44708.5554513889</v>
          </cell>
          <cell r="B17903">
            <v>1500</v>
          </cell>
          <cell r="F17903" t="str">
            <v>CC-00616488</v>
          </cell>
          <cell r="J17903" t="str">
            <v>General Service</v>
          </cell>
          <cell r="R17903" t="str">
            <v>BUFD162814</v>
          </cell>
          <cell r="AB17903" t="str">
            <v>Sales call carried out for HMR collection</v>
          </cell>
        </row>
        <row r="17904">
          <cell r="A17904">
            <v>44708.546342592599</v>
          </cell>
          <cell r="B17904">
            <v>2968</v>
          </cell>
          <cell r="F17904" t="str">
            <v>CC-00616477</v>
          </cell>
          <cell r="J17904" t="str">
            <v>General Service</v>
          </cell>
          <cell r="R17904" t="str">
            <v>BSID161979</v>
          </cell>
          <cell r="AB17904" t="str">
            <v>Sales call carried our for HMR collection Note - Customer USE SPURIOUS MATERIALS</v>
          </cell>
        </row>
        <row r="17905">
          <cell r="A17905">
            <v>44708.5307060185</v>
          </cell>
          <cell r="B17905">
            <v>734</v>
          </cell>
          <cell r="F17905" t="str">
            <v>CC-00616449</v>
          </cell>
          <cell r="J17905" t="str">
            <v>General Service</v>
          </cell>
          <cell r="R17905" t="str">
            <v>BULD121094</v>
          </cell>
          <cell r="AB17905" t="str">
            <v>Sales call carried out for HMR collection</v>
          </cell>
        </row>
        <row r="17906">
          <cell r="A17906">
            <v>44708.520254629599</v>
          </cell>
          <cell r="B17906">
            <v>1511</v>
          </cell>
          <cell r="F17906" t="str">
            <v>CC-00616427</v>
          </cell>
          <cell r="J17906" t="str">
            <v>General Service</v>
          </cell>
          <cell r="R17906" t="str">
            <v>BUJD121019</v>
          </cell>
          <cell r="AB17906" t="str">
            <v>Sales call carried out for HMR collection</v>
          </cell>
        </row>
        <row r="17907">
          <cell r="A17907">
            <v>44708.512731481504</v>
          </cell>
          <cell r="B17907">
            <v>339</v>
          </cell>
          <cell r="F17907" t="str">
            <v>CC-00616410</v>
          </cell>
          <cell r="J17907" t="str">
            <v>General Service</v>
          </cell>
          <cell r="R17907" t="str">
            <v>BUJD121018</v>
          </cell>
          <cell r="AB17907" t="str">
            <v>Sales call carried out for HMR collection</v>
          </cell>
        </row>
        <row r="17908">
          <cell r="A17908">
            <v>44708.512581018498</v>
          </cell>
          <cell r="B17908">
            <v>1774</v>
          </cell>
          <cell r="F17908" t="str">
            <v>CC-00616409</v>
          </cell>
          <cell r="J17908" t="str">
            <v>Complaint - Running With Problem</v>
          </cell>
          <cell r="R17908" t="str">
            <v>BUAC371371</v>
          </cell>
          <cell r="AB17908" t="str">
            <v>Check oil level ,air filter condition and seperator line voltage ok</v>
          </cell>
        </row>
        <row r="17909">
          <cell r="A17909">
            <v>44708.498622685198</v>
          </cell>
          <cell r="B17909">
            <v>2948</v>
          </cell>
          <cell r="F17909" t="str">
            <v>CC-00616370</v>
          </cell>
          <cell r="J17909" t="str">
            <v>General Service</v>
          </cell>
          <cell r="R17909" t="str">
            <v>BTKD162077</v>
          </cell>
          <cell r="AB17909" t="str">
            <v>Sales call carried out for HMR collection</v>
          </cell>
        </row>
        <row r="17910">
          <cell r="A17910">
            <v>44708.4837037037</v>
          </cell>
          <cell r="B17910">
            <v>4435</v>
          </cell>
          <cell r="F17910" t="str">
            <v>CC-00616353</v>
          </cell>
          <cell r="J17910" t="str">
            <v>General Service</v>
          </cell>
          <cell r="R17910" t="str">
            <v>BTKD162074</v>
          </cell>
          <cell r="AB17910" t="str">
            <v>Sales call carried out for HMR collection</v>
          </cell>
        </row>
        <row r="17911">
          <cell r="A17911">
            <v>44708.4756597222</v>
          </cell>
          <cell r="B17911">
            <v>1357</v>
          </cell>
          <cell r="F17911" t="str">
            <v>CC-00616338</v>
          </cell>
          <cell r="J17911" t="str">
            <v>General Service</v>
          </cell>
          <cell r="R17911" t="str">
            <v>BTKD120805</v>
          </cell>
          <cell r="AB17911" t="str">
            <v>Sales call carried out for HMR collection</v>
          </cell>
        </row>
        <row r="17912">
          <cell r="A17912">
            <v>44708.467604166697</v>
          </cell>
          <cell r="B17912">
            <v>890</v>
          </cell>
          <cell r="F17912" t="str">
            <v>CC-00616323</v>
          </cell>
          <cell r="J17912" t="str">
            <v>General Service</v>
          </cell>
          <cell r="R17912" t="str">
            <v>BTJL152348</v>
          </cell>
          <cell r="AB17912" t="str">
            <v>Sales call carried out for HMR collection</v>
          </cell>
        </row>
        <row r="17913">
          <cell r="A17913">
            <v>44708.461134259298</v>
          </cell>
          <cell r="B17913">
            <v>1230</v>
          </cell>
          <cell r="F17913" t="str">
            <v>CC-00616306</v>
          </cell>
          <cell r="J17913" t="str">
            <v>General Service</v>
          </cell>
          <cell r="R17913" t="str">
            <v>BTHD120971</v>
          </cell>
          <cell r="AB17913" t="str">
            <v>Sales call carried out for HMR collection</v>
          </cell>
        </row>
        <row r="17914">
          <cell r="A17914">
            <v>44708.4542939815</v>
          </cell>
          <cell r="B17914">
            <v>364</v>
          </cell>
          <cell r="F17914" t="str">
            <v>CC-00616292</v>
          </cell>
          <cell r="J17914" t="str">
            <v>General Service</v>
          </cell>
          <cell r="R17914" t="str">
            <v>BTHD120963</v>
          </cell>
          <cell r="AB17914" t="str">
            <v>Sales Call Carried out for HMR Collection</v>
          </cell>
        </row>
        <row r="17915">
          <cell r="A17915">
            <v>44708.445462962998</v>
          </cell>
          <cell r="B17915">
            <v>2490</v>
          </cell>
          <cell r="F17915" t="str">
            <v>CC-00616267</v>
          </cell>
          <cell r="J17915" t="str">
            <v>General Service</v>
          </cell>
          <cell r="R17915" t="str">
            <v>BSLD230361</v>
          </cell>
          <cell r="AB17915" t="str">
            <v>Sales Call Carried out for HMR Collection</v>
          </cell>
        </row>
        <row r="17916">
          <cell r="A17916">
            <v>44708.439803240697</v>
          </cell>
          <cell r="B17916">
            <v>3890</v>
          </cell>
          <cell r="F17916" t="str">
            <v>CC-00616259</v>
          </cell>
          <cell r="J17916" t="str">
            <v>General Service</v>
          </cell>
          <cell r="R17916" t="str">
            <v>BSLD230358</v>
          </cell>
          <cell r="AB17916" t="str">
            <v>Sales Call Carried out for HMR Collection Customer used local parts</v>
          </cell>
        </row>
        <row r="17917">
          <cell r="A17917">
            <v>44708.434675925899</v>
          </cell>
          <cell r="B17917">
            <v>3300</v>
          </cell>
          <cell r="F17917" t="str">
            <v>CC-00616254</v>
          </cell>
          <cell r="J17917" t="str">
            <v>General Service</v>
          </cell>
          <cell r="R17917" t="str">
            <v>BSLD200427</v>
          </cell>
          <cell r="AB17917" t="str">
            <v>Sales Call Carried out for HMR Collection Customer used local parts</v>
          </cell>
        </row>
        <row r="17918">
          <cell r="A17918">
            <v>44708.426550925898</v>
          </cell>
          <cell r="B17918">
            <v>3278</v>
          </cell>
          <cell r="F17918" t="str">
            <v>CC-00616245</v>
          </cell>
          <cell r="J17918" t="str">
            <v>General Service</v>
          </cell>
          <cell r="R17918" t="str">
            <v>BSKD200409</v>
          </cell>
          <cell r="AB17918" t="str">
            <v>Sales Call Carried out for HMR Collection Customer used local parts</v>
          </cell>
        </row>
        <row r="17919">
          <cell r="A17919">
            <v>44708.392581018503</v>
          </cell>
          <cell r="B17919"/>
          <cell r="F17919" t="str">
            <v>CC-00616211</v>
          </cell>
          <cell r="J17919" t="str">
            <v>General Service</v>
          </cell>
          <cell r="R17919"/>
          <cell r="AB17919" t="str">
            <v>Today our engineer visited the site and found oil filter, air filter need to be change so advice customer to arrange the same and Quotation shared with customer 27-05-2022
Waiting for customer approval 07-06-2022
Waiting for customer approval 13-06-2022</v>
          </cell>
        </row>
        <row r="17920">
          <cell r="A17920">
            <v>44707.706828703696</v>
          </cell>
          <cell r="B17920">
            <v>1488</v>
          </cell>
          <cell r="F17920" t="str">
            <v>CC-00615881</v>
          </cell>
          <cell r="J17920" t="str">
            <v>General Service</v>
          </cell>
          <cell r="R17920" t="str">
            <v>BSJD161378</v>
          </cell>
          <cell r="AB17920" t="str">
            <v>Sales call carried out for HMR collection</v>
          </cell>
        </row>
        <row r="17921">
          <cell r="A17921">
            <v>44707.698391203703</v>
          </cell>
          <cell r="B17921">
            <v>2476</v>
          </cell>
          <cell r="F17921" t="str">
            <v>CC-00615865</v>
          </cell>
          <cell r="J17921" t="str">
            <v>General Service</v>
          </cell>
          <cell r="R17921" t="str">
            <v>BSID161961</v>
          </cell>
          <cell r="AB17921" t="str">
            <v>Sales call carried out for HMR collection</v>
          </cell>
        </row>
        <row r="17922">
          <cell r="A17922">
            <v>44707.687199074098</v>
          </cell>
          <cell r="B17922">
            <v>800</v>
          </cell>
          <cell r="F17922" t="str">
            <v>CC-00615855</v>
          </cell>
          <cell r="J17922" t="str">
            <v>General Service</v>
          </cell>
          <cell r="R17922" t="str">
            <v>BSHD120752</v>
          </cell>
          <cell r="AB17922" t="str">
            <v>Sales Call carried out for HMR collection</v>
          </cell>
        </row>
        <row r="17923">
          <cell r="A17923">
            <v>44707.675474536998</v>
          </cell>
          <cell r="B17923">
            <v>496</v>
          </cell>
          <cell r="F17923" t="str">
            <v>CC-00615839</v>
          </cell>
          <cell r="J17923" t="str">
            <v>General Service</v>
          </cell>
          <cell r="R17923" t="str">
            <v>BSHD120746</v>
          </cell>
          <cell r="AB17923" t="str">
            <v>Sales call carried out for HMR collection</v>
          </cell>
        </row>
        <row r="17924">
          <cell r="A17924">
            <v>44707.660972222198</v>
          </cell>
          <cell r="B17924">
            <v>486</v>
          </cell>
          <cell r="F17924" t="str">
            <v>CC-00615808</v>
          </cell>
          <cell r="J17924" t="str">
            <v>General Service</v>
          </cell>
          <cell r="R17924" t="str">
            <v>BSHD120743</v>
          </cell>
          <cell r="AB17924" t="str">
            <v>Sales call carried out for HMR collection</v>
          </cell>
        </row>
        <row r="17925">
          <cell r="A17925">
            <v>44707.434432870403</v>
          </cell>
          <cell r="B17925">
            <v>42</v>
          </cell>
          <cell r="F17925" t="str">
            <v>CC-00615375</v>
          </cell>
          <cell r="J17925" t="str">
            <v>Complaint - Breakdown</v>
          </cell>
          <cell r="R17925" t="str">
            <v>BVKD163026</v>
          </cell>
          <cell r="AB17925" t="str">
            <v>Attend the site for complaint of tripping so check and found solenoid malfunctioning then remove solenoid and clean. Also check and found 5 pin relay not working properly so remove and clean it after that start the machine found running ok.</v>
          </cell>
        </row>
        <row r="17926">
          <cell r="A17926">
            <v>44707.007627314801</v>
          </cell>
          <cell r="B17926">
            <v>19841</v>
          </cell>
          <cell r="F17926" t="str">
            <v>CC-00615301</v>
          </cell>
          <cell r="J17926" t="str">
            <v>Schedule Service - AMC</v>
          </cell>
          <cell r="R17926" t="str">
            <v>BQHS040705</v>
          </cell>
          <cell r="AB17926" t="str">
            <v>AMC visit already done on dated 24-05-2022 having call tracking number CC-00613608</v>
          </cell>
        </row>
        <row r="17927">
          <cell r="A17927">
            <v>44707.006724537001</v>
          </cell>
          <cell r="B17927">
            <v>16609</v>
          </cell>
          <cell r="F17927" t="str">
            <v>CC-00615300</v>
          </cell>
          <cell r="J17927" t="str">
            <v>Schedule Service - AMC</v>
          </cell>
          <cell r="R17927" t="str">
            <v>BQGS031413</v>
          </cell>
          <cell r="AB17927" t="str">
            <v>AMC visit already done on dated 24-05-2022 having call tracking number CC-00613623</v>
          </cell>
        </row>
        <row r="17928">
          <cell r="A17928">
            <v>44706.9912847222</v>
          </cell>
          <cell r="B17928">
            <v>19952</v>
          </cell>
          <cell r="F17928" t="str">
            <v>CC-00615218</v>
          </cell>
          <cell r="J17928" t="str">
            <v>Schedule Service - AMC</v>
          </cell>
          <cell r="R17928" t="str">
            <v>BQES030978</v>
          </cell>
          <cell r="AB17928" t="str">
            <v>AMC visit done, check air filter found ok, check oil filter found ok, check oil level found ok check all connection found ok</v>
          </cell>
        </row>
        <row r="17929">
          <cell r="A17929">
            <v>44706.781979166699</v>
          </cell>
          <cell r="B17929">
            <v>1</v>
          </cell>
          <cell r="F17929" t="str">
            <v>CC-00615063</v>
          </cell>
          <cell r="J17929" t="str">
            <v>Commissioning</v>
          </cell>
          <cell r="R17929" t="str">
            <v>EUES046621</v>
          </cell>
          <cell r="AB17929" t="str">
            <v>Commissioning done.....COMM DATE-26/05/2022</v>
          </cell>
        </row>
        <row r="17930">
          <cell r="A17930">
            <v>44706.763599537</v>
          </cell>
          <cell r="B17930">
            <v>0</v>
          </cell>
          <cell r="F17930" t="str">
            <v>CC-00615049</v>
          </cell>
          <cell r="J17930" t="str">
            <v>Pre Commissioning</v>
          </cell>
          <cell r="R17930" t="str">
            <v>BVBF111508</v>
          </cell>
          <cell r="AB17930" t="str">
            <v>Pre commissioning done</v>
          </cell>
        </row>
        <row r="17931">
          <cell r="A17931">
            <v>44706.639236111099</v>
          </cell>
          <cell r="B17931">
            <v>4276</v>
          </cell>
          <cell r="F17931" t="str">
            <v>CC-00614879</v>
          </cell>
          <cell r="J17931" t="str">
            <v>Schedule Service</v>
          </cell>
          <cell r="R17931" t="str">
            <v>BTED162217</v>
          </cell>
          <cell r="AB17931" t="str">
            <v>Change air filter, oil filter and oil</v>
          </cell>
        </row>
        <row r="17932">
          <cell r="A17932">
            <v>44706.470462963</v>
          </cell>
          <cell r="B17932">
            <v>364</v>
          </cell>
          <cell r="F17932" t="str">
            <v>CC-00614553</v>
          </cell>
          <cell r="J17932" t="str">
            <v>Schedule Service</v>
          </cell>
          <cell r="R17932" t="str">
            <v>BTHD120963</v>
          </cell>
          <cell r="AB17932" t="str">
            <v>Change Air filter, oil filter, separator and oil</v>
          </cell>
        </row>
        <row r="17933">
          <cell r="A17933">
            <v>44706.460196759297</v>
          </cell>
          <cell r="B17933">
            <v>734</v>
          </cell>
          <cell r="F17933" t="str">
            <v>CC-00614543</v>
          </cell>
          <cell r="J17933" t="str">
            <v>Schedule Service</v>
          </cell>
          <cell r="R17933" t="str">
            <v>BULD121094</v>
          </cell>
          <cell r="AB17933" t="str">
            <v>Change Air filter, oil filter, separator and oil</v>
          </cell>
        </row>
        <row r="17934">
          <cell r="A17934">
            <v>44706.454780092601</v>
          </cell>
          <cell r="B17934">
            <v>697</v>
          </cell>
          <cell r="F17934" t="str">
            <v>CC-00614536</v>
          </cell>
          <cell r="J17934" t="str">
            <v>Schedule Service</v>
          </cell>
          <cell r="R17934" t="str">
            <v>BTDD120878</v>
          </cell>
          <cell r="AB17934" t="str">
            <v>Change Air filter, oil filter, separator and oil</v>
          </cell>
        </row>
        <row r="17935">
          <cell r="A17935">
            <v>44706.427025463003</v>
          </cell>
          <cell r="B17935">
            <v>1</v>
          </cell>
          <cell r="F17935" t="str">
            <v>CC-00614503</v>
          </cell>
          <cell r="J17935" t="str">
            <v>Commissioning</v>
          </cell>
          <cell r="R17935" t="str">
            <v>BVKC374485</v>
          </cell>
          <cell r="AB17935" t="str">
            <v>Commissioning done on 25-05-2022</v>
          </cell>
        </row>
        <row r="17936">
          <cell r="A17936">
            <v>44705.7273726852</v>
          </cell>
          <cell r="B17936">
            <v>43</v>
          </cell>
          <cell r="F17936" t="str">
            <v>CC-00614166</v>
          </cell>
          <cell r="J17936" t="str">
            <v>Complaint - Running With Problem</v>
          </cell>
          <cell r="R17936" t="str">
            <v>BVLD163067</v>
          </cell>
          <cell r="AB17936" t="str">
            <v>Welded the damaged area through local market after that fitted the welded coolant tank fited the same and found ok</v>
          </cell>
        </row>
        <row r="17937">
          <cell r="A17937">
            <v>44705.697210648097</v>
          </cell>
          <cell r="B17937">
            <v>8729</v>
          </cell>
          <cell r="F17937" t="str">
            <v>CC-00614106</v>
          </cell>
          <cell r="J17937" t="str">
            <v>Complaint - Running With Problem</v>
          </cell>
          <cell r="R17937" t="str">
            <v>BTHS031467</v>
          </cell>
          <cell r="AB17937" t="str">
            <v>Attend the site for oil solidification so change Air filter, oil filter, separator,all valve kit and oil change also greasing done, after that start the unit found running ok</v>
          </cell>
        </row>
        <row r="17938">
          <cell r="A17938">
            <v>44705.447534722203</v>
          </cell>
          <cell r="B17938">
            <v>16584</v>
          </cell>
          <cell r="F17938" t="str">
            <v>CC-00613623</v>
          </cell>
          <cell r="J17938" t="str">
            <v>Schedule Service</v>
          </cell>
          <cell r="R17938" t="str">
            <v>BQGS031413</v>
          </cell>
          <cell r="AB17938" t="str">
            <v>Change air filter &amp; oil filter</v>
          </cell>
        </row>
        <row r="17939">
          <cell r="A17939">
            <v>44705.439467592601</v>
          </cell>
          <cell r="B17939">
            <v>19816</v>
          </cell>
          <cell r="F17939" t="str">
            <v>CC-00613608</v>
          </cell>
          <cell r="J17939" t="str">
            <v>Schedule Service</v>
          </cell>
          <cell r="R17939" t="str">
            <v>BQHS040705</v>
          </cell>
          <cell r="AB17939" t="str">
            <v>Change air filter &amp; oil filter</v>
          </cell>
        </row>
        <row r="17940">
          <cell r="A17940">
            <v>44705.437719907401</v>
          </cell>
          <cell r="B17940">
            <v>8693</v>
          </cell>
          <cell r="F17940" t="str">
            <v>CC-00613607</v>
          </cell>
          <cell r="J17940" t="str">
            <v>Complaint - Running With Problem</v>
          </cell>
          <cell r="R17940" t="str">
            <v>BPED200187</v>
          </cell>
          <cell r="AB17940" t="str">
            <v>Coupling drive change</v>
          </cell>
        </row>
        <row r="17941">
          <cell r="A17941">
            <v>44704.776539351798</v>
          </cell>
          <cell r="B17941">
            <v>3592</v>
          </cell>
          <cell r="F17941" t="str">
            <v>CC-00613322</v>
          </cell>
          <cell r="J17941" t="str">
            <v>Schedule Service</v>
          </cell>
          <cell r="R17941" t="str">
            <v>BULD162577</v>
          </cell>
          <cell r="AB17941" t="str">
            <v>Change air filter, oil filter &amp; oil</v>
          </cell>
        </row>
        <row r="17942">
          <cell r="A17942">
            <v>44704.606840277796</v>
          </cell>
          <cell r="B17942">
            <v>10148</v>
          </cell>
          <cell r="F17942" t="str">
            <v>CC-00612997</v>
          </cell>
          <cell r="J17942" t="str">
            <v>General Service</v>
          </cell>
          <cell r="R17942" t="str">
            <v>BTGS031205</v>
          </cell>
          <cell r="AB17942" t="str">
            <v>We attend the customer site for complain general service so we changed parts:-1:air filter, 2:oil filter, 3:oil xd 4:separator than start machine running ok</v>
          </cell>
        </row>
        <row r="17943">
          <cell r="A17943">
            <v>44704.533761574101</v>
          </cell>
          <cell r="B17943">
            <v>1495</v>
          </cell>
          <cell r="F17943" t="str">
            <v>CC-00612867</v>
          </cell>
          <cell r="J17943" t="str">
            <v>Schedule Service</v>
          </cell>
          <cell r="R17943" t="str">
            <v>BUFD162814</v>
          </cell>
          <cell r="AB17943" t="str">
            <v>We attend the customer site for complain general service so we changed parts:-1:air filter, 2:oil filter, 3:oil xd 4:separator than start machine running ok</v>
          </cell>
        </row>
        <row r="17944">
          <cell r="A17944">
            <v>44704.528726851902</v>
          </cell>
          <cell r="B17944">
            <v>4605</v>
          </cell>
          <cell r="F17944" t="str">
            <v>CC-00612861</v>
          </cell>
          <cell r="J17944" t="str">
            <v>Schedule Service</v>
          </cell>
          <cell r="R17944" t="str">
            <v>BTKD162112</v>
          </cell>
          <cell r="AB17944" t="str">
            <v>Change air filter , oil filter, separator, BDV Kit, MPV Kit, Pressure regulator kit, actuator kit and oil</v>
          </cell>
        </row>
        <row r="17945">
          <cell r="A17945">
            <v>44704.518831018497</v>
          </cell>
          <cell r="B17945">
            <v>4020</v>
          </cell>
          <cell r="F17945" t="str">
            <v>CC-00612850</v>
          </cell>
          <cell r="J17945" t="str">
            <v>Schedule Service</v>
          </cell>
          <cell r="R17945" t="str">
            <v>BTED200706</v>
          </cell>
          <cell r="AB17945" t="str">
            <v>Change air filter, oil filter, temperature sensor and oil</v>
          </cell>
        </row>
        <row r="17946">
          <cell r="A17946">
            <v>44702.722037036998</v>
          </cell>
          <cell r="B17946">
            <v>6831</v>
          </cell>
          <cell r="F17946" t="str">
            <v>CC-00612039</v>
          </cell>
          <cell r="J17946" t="str">
            <v>General Service</v>
          </cell>
          <cell r="R17946" t="str">
            <v>BSKD161477</v>
          </cell>
          <cell r="AB17946" t="str">
            <v>Sale call carried our for HMR collection</v>
          </cell>
        </row>
        <row r="17947">
          <cell r="A17947">
            <v>44702.6336689815</v>
          </cell>
          <cell r="B17947">
            <v>10580</v>
          </cell>
          <cell r="F17947" t="str">
            <v>CC-00611905</v>
          </cell>
          <cell r="J17947" t="str">
            <v>Schedule Service</v>
          </cell>
          <cell r="R17947" t="str">
            <v>BSAS036940</v>
          </cell>
          <cell r="AB17947" t="str">
            <v>We attend the customer site for complain general service so we change parts:- 1: air filter, 2:oil filter, 3:separator, 4:oil xd ,5:all valve kit,, now machine is running in good condition and all parameters are working properly</v>
          </cell>
        </row>
        <row r="17948">
          <cell r="A17948">
            <v>44702.617210648103</v>
          </cell>
          <cell r="B17948">
            <v>39563</v>
          </cell>
          <cell r="F17948" t="str">
            <v>CC-00611875</v>
          </cell>
          <cell r="J17948" t="str">
            <v>Schedule Service</v>
          </cell>
          <cell r="R17948" t="str">
            <v>BKAS030685</v>
          </cell>
          <cell r="AB17948" t="str">
            <v>Change Air filter, oil filter. Air oil separator and oil</v>
          </cell>
        </row>
        <row r="17949">
          <cell r="A17949">
            <v>44702.511261574102</v>
          </cell>
          <cell r="B17949">
            <v>0</v>
          </cell>
          <cell r="F17949" t="str">
            <v>CC-00611673</v>
          </cell>
          <cell r="J17949" t="str">
            <v>Commissioning</v>
          </cell>
          <cell r="R17949" t="str">
            <v>21324711</v>
          </cell>
          <cell r="AB17949" t="str">
            <v>Commissioning of Dryer done</v>
          </cell>
        </row>
        <row r="17950">
          <cell r="A17950">
            <v>44702.510648148098</v>
          </cell>
          <cell r="B17950">
            <v>1</v>
          </cell>
          <cell r="F17950" t="str">
            <v>CC-00611671</v>
          </cell>
          <cell r="J17950" t="str">
            <v>Commissioning</v>
          </cell>
          <cell r="R17950" t="str">
            <v>BUGC373213</v>
          </cell>
          <cell r="AB17950" t="str">
            <v>Commissioning Done on Dated 21-05-2022</v>
          </cell>
        </row>
        <row r="17951">
          <cell r="A17951">
            <v>44702.472546296303</v>
          </cell>
          <cell r="B17951">
            <v>6574</v>
          </cell>
          <cell r="F17951" t="str">
            <v>CC-00611577</v>
          </cell>
          <cell r="J17951" t="str">
            <v>Schedule Service</v>
          </cell>
          <cell r="R17951" t="str">
            <v>BQFC370869</v>
          </cell>
          <cell r="AB17951" t="str">
            <v>Change air filter &amp; oil filter</v>
          </cell>
        </row>
        <row r="17952">
          <cell r="A17952">
            <v>44701.656145833302</v>
          </cell>
          <cell r="B17952">
            <v>4545</v>
          </cell>
          <cell r="F17952" t="str">
            <v>CC-00610912</v>
          </cell>
          <cell r="J17952" t="str">
            <v>Schedule Service</v>
          </cell>
          <cell r="R17952" t="str">
            <v>BTGD162289</v>
          </cell>
          <cell r="AB17952" t="str">
            <v>Attend the site checked and found manchine saparator change time . So i am chenge the air oil separator and stating the unit working good condition</v>
          </cell>
        </row>
        <row r="17953">
          <cell r="A17953">
            <v>44701.577939814801</v>
          </cell>
          <cell r="B17953">
            <v>11061</v>
          </cell>
          <cell r="F17953" t="str">
            <v>CC-00610766</v>
          </cell>
          <cell r="J17953" t="str">
            <v>Complaint - Running With Problem</v>
          </cell>
          <cell r="R17953" t="str">
            <v>BSIC376940</v>
          </cell>
          <cell r="AB17953" t="str">
            <v>Talk to customer for Quotation approval but they said that it will take more two weeks, so we are closing this call and after getting approval from customer we reopen the call</v>
          </cell>
        </row>
        <row r="17954">
          <cell r="A17954">
            <v>44701.512777777803</v>
          </cell>
          <cell r="B17954">
            <v>4236</v>
          </cell>
          <cell r="F17954" t="str">
            <v>CC-00610654</v>
          </cell>
          <cell r="J17954" t="str">
            <v>Complaint - Running With Problem</v>
          </cell>
          <cell r="R17954" t="str">
            <v>BTED162217</v>
          </cell>
          <cell r="AB17954" t="str">
            <v>Attend the site for complaint of unit tripping so check and found 5 pin relay not working so change the same form customer stock after that start the machine and found running ok.</v>
          </cell>
        </row>
        <row r="17955">
          <cell r="A17955">
            <v>44701.510312500002</v>
          </cell>
          <cell r="B17955">
            <v>1480</v>
          </cell>
          <cell r="F17955" t="str">
            <v>CC-00610647</v>
          </cell>
          <cell r="J17955" t="str">
            <v>Schedule Service</v>
          </cell>
          <cell r="R17955" t="str">
            <v>BUCD162696</v>
          </cell>
          <cell r="AB17955" t="str">
            <v>Change Air filter, oil filter, separator, BDV, Solonide, Intake valve, MPV, ADV &amp; oil</v>
          </cell>
        </row>
        <row r="17956">
          <cell r="A17956">
            <v>44700.760636574101</v>
          </cell>
          <cell r="B17956">
            <v>3682</v>
          </cell>
          <cell r="F17956" t="str">
            <v>CC-00610143</v>
          </cell>
          <cell r="J17956" t="str">
            <v>Schedule Service</v>
          </cell>
          <cell r="R17956" t="str">
            <v>BTCD162159</v>
          </cell>
          <cell r="AB17956" t="str">
            <v>Change oil filter &amp; oil</v>
          </cell>
        </row>
        <row r="17957">
          <cell r="A17957">
            <v>44700.551886574103</v>
          </cell>
          <cell r="B17957">
            <v>525</v>
          </cell>
          <cell r="F17957" t="str">
            <v>CC-00609792</v>
          </cell>
          <cell r="J17957" t="str">
            <v>General Service</v>
          </cell>
          <cell r="R17957" t="str">
            <v>BTCD120864</v>
          </cell>
          <cell r="AB17957" t="str">
            <v>Sales call carried out for HMR collection</v>
          </cell>
        </row>
        <row r="17958">
          <cell r="A17958">
            <v>44700.548437500001</v>
          </cell>
          <cell r="B17958">
            <v>2490</v>
          </cell>
          <cell r="F17958" t="str">
            <v>CC-00609787</v>
          </cell>
          <cell r="J17958" t="str">
            <v>General Service</v>
          </cell>
          <cell r="R17958" t="str">
            <v>BSLD230361</v>
          </cell>
          <cell r="AB17958" t="str">
            <v>Sales call carried out for HMR collection</v>
          </cell>
        </row>
        <row r="17959">
          <cell r="A17959">
            <v>44700.543171296304</v>
          </cell>
          <cell r="B17959">
            <v>3890</v>
          </cell>
          <cell r="F17959" t="str">
            <v>CC-00609776</v>
          </cell>
          <cell r="J17959" t="str">
            <v>General Service</v>
          </cell>
          <cell r="R17959" t="str">
            <v>BSLD230358</v>
          </cell>
          <cell r="AB17959" t="str">
            <v>Sales call carried our for HMR collection Note - Customer USE SPUIROUS MATERIALS</v>
          </cell>
        </row>
        <row r="17960">
          <cell r="A17960">
            <v>44700.535729166702</v>
          </cell>
          <cell r="B17960">
            <v>3280</v>
          </cell>
          <cell r="F17960" t="str">
            <v>CC-00609763</v>
          </cell>
          <cell r="J17960" t="str">
            <v>General Service</v>
          </cell>
          <cell r="R17960" t="str">
            <v>BSLD200427</v>
          </cell>
          <cell r="AB17960" t="str">
            <v>Sales call carried our for HMR collection Note - Customer USE SPUIROUS MATERIALS</v>
          </cell>
        </row>
        <row r="17961">
          <cell r="A17961">
            <v>44700.526944444398</v>
          </cell>
          <cell r="B17961">
            <v>3278</v>
          </cell>
          <cell r="F17961" t="str">
            <v>CC-00609742</v>
          </cell>
          <cell r="J17961" t="str">
            <v>General Service</v>
          </cell>
          <cell r="R17961" t="str">
            <v>BSKD200409</v>
          </cell>
          <cell r="AB17961" t="str">
            <v>Sales call carried our for HMR collection Note - Customer USE SPUIROUS MATERIALS</v>
          </cell>
        </row>
        <row r="17962">
          <cell r="A17962">
            <v>44700.512499999997</v>
          </cell>
          <cell r="B17962">
            <v>3658</v>
          </cell>
          <cell r="F17962" t="str">
            <v>CC-00609713</v>
          </cell>
          <cell r="J17962" t="str">
            <v>General Service</v>
          </cell>
          <cell r="R17962" t="str">
            <v>BSKD161500</v>
          </cell>
          <cell r="AB17962" t="str">
            <v>Sales call carried out for HMR collection</v>
          </cell>
        </row>
        <row r="17963">
          <cell r="A17963">
            <v>44700.506585648101</v>
          </cell>
          <cell r="B17963">
            <v>3712</v>
          </cell>
          <cell r="F17963" t="str">
            <v>CC-00609702</v>
          </cell>
          <cell r="J17963" t="str">
            <v>General Service</v>
          </cell>
          <cell r="R17963" t="str">
            <v>BSJD161422</v>
          </cell>
          <cell r="AB17963" t="str">
            <v>Sales call carried out for HMR collection</v>
          </cell>
        </row>
        <row r="17964">
          <cell r="A17964">
            <v>44700.483692129601</v>
          </cell>
          <cell r="B17964">
            <v>1488</v>
          </cell>
          <cell r="F17964" t="str">
            <v>CC-00609648</v>
          </cell>
          <cell r="J17964" t="str">
            <v>General Service</v>
          </cell>
          <cell r="R17964" t="str">
            <v>BSJD161378</v>
          </cell>
          <cell r="AB17964" t="str">
            <v>Sales call carried out for HMR collection</v>
          </cell>
        </row>
        <row r="17965">
          <cell r="A17965">
            <v>44700.475810185198</v>
          </cell>
          <cell r="B17965">
            <v>2188</v>
          </cell>
          <cell r="F17965" t="str">
            <v>CC-00609632</v>
          </cell>
          <cell r="J17965" t="str">
            <v>General Service</v>
          </cell>
          <cell r="R17965" t="str">
            <v>BSID220375</v>
          </cell>
          <cell r="AB17965" t="str">
            <v>Sales call carried out for HMR collection</v>
          </cell>
        </row>
        <row r="17966">
          <cell r="A17966">
            <v>44700.463287036997</v>
          </cell>
          <cell r="B17966">
            <v>3494</v>
          </cell>
          <cell r="F17966" t="str">
            <v>CC-00609612</v>
          </cell>
          <cell r="J17966" t="str">
            <v>General Service</v>
          </cell>
          <cell r="R17966" t="str">
            <v>BSID161968</v>
          </cell>
          <cell r="AB17966" t="str">
            <v>Sales call carried out for HMR collection</v>
          </cell>
        </row>
        <row r="17967">
          <cell r="A17967">
            <v>44700.454178240703</v>
          </cell>
          <cell r="B17967">
            <v>0</v>
          </cell>
          <cell r="F17967" t="str">
            <v>CC-00609596</v>
          </cell>
          <cell r="J17967" t="str">
            <v>Commissioning</v>
          </cell>
          <cell r="R17967" t="str">
            <v>CVKE568711</v>
          </cell>
          <cell r="AB17967" t="str">
            <v>Commissioning Done</v>
          </cell>
        </row>
        <row r="17968">
          <cell r="A17968">
            <v>44699.707025463002</v>
          </cell>
          <cell r="B17968">
            <v>885</v>
          </cell>
          <cell r="F17968" t="str">
            <v>CC-00609206</v>
          </cell>
          <cell r="J17968" t="str">
            <v>Complaint - Running With Problem</v>
          </cell>
          <cell r="R17968" t="str">
            <v>BTJL152348</v>
          </cell>
          <cell r="AB17968" t="str">
            <v>Call to. Customer regarding complain and as per customer he not logged any call machine is running in good condition, so please close the call</v>
          </cell>
        </row>
        <row r="17969">
          <cell r="A17969">
            <v>44699.633321759298</v>
          </cell>
          <cell r="B17969">
            <v>37584</v>
          </cell>
          <cell r="F17969" t="str">
            <v>CC-00609073</v>
          </cell>
          <cell r="J17969" t="str">
            <v>Complaint - Running With Problem</v>
          </cell>
          <cell r="R17969" t="str">
            <v>BRGD161233</v>
          </cell>
          <cell r="AB17969" t="str">
            <v>We attend the site checked and found manchine sarvice time and oil liekage problem so i am today attend the site and change the air oil separator, oil filter, oil and rubber elbow change the unit and clear the return pipe line andstainer . So starting the unit working good condition and customer side ok</v>
          </cell>
        </row>
        <row r="17970">
          <cell r="A17970">
            <v>44699.622280092597</v>
          </cell>
          <cell r="B17970">
            <v>1611</v>
          </cell>
          <cell r="F17970" t="str">
            <v>CC-00609049</v>
          </cell>
          <cell r="J17970" t="str">
            <v>General Service</v>
          </cell>
          <cell r="R17970" t="str">
            <v>BSID120765</v>
          </cell>
          <cell r="AB17970" t="str">
            <v>Sales call carried out for HMR Collection</v>
          </cell>
        </row>
        <row r="17971">
          <cell r="A17971">
            <v>44699.594710648104</v>
          </cell>
          <cell r="B17971">
            <v>1149</v>
          </cell>
          <cell r="F17971" t="str">
            <v>CC-00608982</v>
          </cell>
          <cell r="J17971" t="str">
            <v>General Service</v>
          </cell>
          <cell r="R17971" t="str">
            <v>BSID120761</v>
          </cell>
          <cell r="AB17971" t="str">
            <v>Sales call carried out for HMR collection</v>
          </cell>
        </row>
        <row r="17972">
          <cell r="A17972">
            <v>44699.585162037001</v>
          </cell>
          <cell r="B17972">
            <v>1158</v>
          </cell>
          <cell r="F17972" t="str">
            <v>CC-00608964</v>
          </cell>
          <cell r="J17972" t="str">
            <v>General Service</v>
          </cell>
          <cell r="R17972" t="str">
            <v>BSHD161938</v>
          </cell>
          <cell r="AB17972" t="str">
            <v>Sales call carried out for HMR collection</v>
          </cell>
        </row>
        <row r="17973">
          <cell r="A17973">
            <v>44699.577395833301</v>
          </cell>
          <cell r="B17973">
            <v>507</v>
          </cell>
          <cell r="F17973" t="str">
            <v>CC-00608953</v>
          </cell>
          <cell r="J17973" t="str">
            <v>General Service</v>
          </cell>
          <cell r="R17973" t="str">
            <v>BSHD120741</v>
          </cell>
          <cell r="AB17973" t="str">
            <v>Sales call carried out for HMR collection</v>
          </cell>
        </row>
        <row r="17974">
          <cell r="A17974">
            <v>44699.568101851903</v>
          </cell>
          <cell r="B17974">
            <v>493</v>
          </cell>
          <cell r="F17974" t="str">
            <v>CC-00608932</v>
          </cell>
          <cell r="J17974" t="str">
            <v>General Service</v>
          </cell>
          <cell r="R17974" t="str">
            <v>BSHD120740</v>
          </cell>
          <cell r="AB17974" t="str">
            <v>Sales call carried out for HMR collection</v>
          </cell>
        </row>
        <row r="17975">
          <cell r="A17975">
            <v>44699.513923611099</v>
          </cell>
          <cell r="B17975">
            <v>852</v>
          </cell>
          <cell r="F17975" t="str">
            <v>CC-00608820</v>
          </cell>
          <cell r="J17975" t="str">
            <v>General Service</v>
          </cell>
          <cell r="R17975" t="str">
            <v>BULC370861</v>
          </cell>
          <cell r="AB17975" t="str">
            <v>Change Air filter and start the unit found running ok</v>
          </cell>
        </row>
        <row r="17976">
          <cell r="A17976">
            <v>44699.503263888902</v>
          </cell>
          <cell r="B17976">
            <v>3531</v>
          </cell>
          <cell r="F17976" t="str">
            <v>CC-00608799</v>
          </cell>
          <cell r="J17976" t="str">
            <v>Schedule Service</v>
          </cell>
          <cell r="R17976" t="str">
            <v>BTGC379081</v>
          </cell>
          <cell r="AB17976" t="str">
            <v>Change Air filter and oil filter</v>
          </cell>
        </row>
        <row r="17977">
          <cell r="A17977">
            <v>44699.501192129603</v>
          </cell>
          <cell r="B17977">
            <v>509</v>
          </cell>
          <cell r="F17977" t="str">
            <v>CC-00608795</v>
          </cell>
          <cell r="J17977" t="str">
            <v>General Service</v>
          </cell>
          <cell r="R17977" t="str">
            <v>BSHD120739</v>
          </cell>
          <cell r="AB17977" t="str">
            <v>Sales call carried out for HMR Collection</v>
          </cell>
        </row>
        <row r="17978">
          <cell r="A17978">
            <v>44699.471655092602</v>
          </cell>
          <cell r="B17978">
            <v>3047</v>
          </cell>
          <cell r="F17978" t="str">
            <v>CC-00608739</v>
          </cell>
          <cell r="J17978" t="str">
            <v>General Service</v>
          </cell>
          <cell r="R17978" t="str">
            <v>BSGL152297</v>
          </cell>
          <cell r="AB17978" t="str">
            <v>Sales call carried out for HMR Collection</v>
          </cell>
        </row>
        <row r="17979">
          <cell r="A17979">
            <v>44699.467430555596</v>
          </cell>
          <cell r="B17979">
            <v>2150</v>
          </cell>
          <cell r="F17979" t="str">
            <v>CC-00608733</v>
          </cell>
          <cell r="J17979" t="str">
            <v>General Service</v>
          </cell>
          <cell r="R17979" t="str">
            <v>BSGL152296</v>
          </cell>
          <cell r="AB17979" t="str">
            <v>Sales call carried out for HMR Collection</v>
          </cell>
        </row>
        <row r="17980">
          <cell r="A17980">
            <v>44699.458182870403</v>
          </cell>
          <cell r="B17980">
            <v>2150</v>
          </cell>
          <cell r="F17980" t="str">
            <v>CC-00608714</v>
          </cell>
          <cell r="J17980" t="str">
            <v>General Service</v>
          </cell>
          <cell r="R17980" t="str">
            <v>BSGL152296</v>
          </cell>
          <cell r="AB17980" t="str">
            <v>Sales call carried out for HMR collection</v>
          </cell>
        </row>
        <row r="17981">
          <cell r="A17981">
            <v>44699.4525810185</v>
          </cell>
          <cell r="B17981">
            <v>6132</v>
          </cell>
          <cell r="F17981" t="str">
            <v>CC-00608705</v>
          </cell>
          <cell r="J17981" t="str">
            <v>General Service</v>
          </cell>
          <cell r="R17981" t="str">
            <v>BSGD161904</v>
          </cell>
          <cell r="AB17981" t="str">
            <v>Sales call carried out for HMR collection</v>
          </cell>
        </row>
        <row r="17982">
          <cell r="A17982">
            <v>44699.446250000001</v>
          </cell>
          <cell r="B17982">
            <v>448</v>
          </cell>
          <cell r="F17982" t="str">
            <v>CC-00608697</v>
          </cell>
          <cell r="J17982" t="str">
            <v>General Service</v>
          </cell>
          <cell r="R17982" t="str">
            <v>BSBD120630</v>
          </cell>
          <cell r="AB17982" t="str">
            <v>Sales call carried out for HMR collection</v>
          </cell>
        </row>
        <row r="17983">
          <cell r="A17983">
            <v>44699.440752314797</v>
          </cell>
          <cell r="B17983">
            <v>3910</v>
          </cell>
          <cell r="F17983" t="str">
            <v>CC-00608690</v>
          </cell>
          <cell r="J17983" t="str">
            <v>Schedule Service</v>
          </cell>
          <cell r="R17983" t="str">
            <v>BSAD230391</v>
          </cell>
          <cell r="AB17983" t="str">
            <v>Attend the site for general schedule service so replace oil 140 litres , replace main oil filter 2nos., replace bearing oil filter 1no., during schedule service clean butterfly valve actuator assembly, clean engine side both actuator, fitted the all parts in same after then start the unit and basic check done found unit is running in good condition with all parameters under limit.</v>
          </cell>
        </row>
        <row r="17984">
          <cell r="A17984">
            <v>44698.859895833302</v>
          </cell>
          <cell r="B17984">
            <v>3016</v>
          </cell>
          <cell r="F17984" t="str">
            <v>CC-00608433</v>
          </cell>
          <cell r="J17984" t="str">
            <v>Schedule Service</v>
          </cell>
          <cell r="R17984" t="str">
            <v>BTDD162192</v>
          </cell>
          <cell r="AB17984" t="str">
            <v>Change fan belt , oil and oil filter</v>
          </cell>
        </row>
        <row r="17985">
          <cell r="A17985">
            <v>44698.720000000001</v>
          </cell>
          <cell r="B17985">
            <v>8575</v>
          </cell>
          <cell r="F17985" t="str">
            <v>CC-00608349</v>
          </cell>
          <cell r="J17985" t="str">
            <v>General Service</v>
          </cell>
          <cell r="R17985" t="str">
            <v>BRGD161233</v>
          </cell>
          <cell r="AB17985" t="str">
            <v>Sales call carried out for HMR collection</v>
          </cell>
        </row>
        <row r="17986">
          <cell r="A17986">
            <v>44698.7101736111</v>
          </cell>
          <cell r="B17986">
            <v>3479</v>
          </cell>
          <cell r="F17986" t="str">
            <v>CC-00608329</v>
          </cell>
          <cell r="J17986" t="str">
            <v>General Service</v>
          </cell>
          <cell r="R17986" t="str">
            <v>BRED161081</v>
          </cell>
          <cell r="AB17986" t="str">
            <v>Sales call carried out for HMR collection</v>
          </cell>
        </row>
        <row r="17987">
          <cell r="A17987">
            <v>44698.692719907398</v>
          </cell>
          <cell r="B17987">
            <v>1</v>
          </cell>
          <cell r="F17987" t="str">
            <v>CC-00608298</v>
          </cell>
          <cell r="J17987" t="str">
            <v>Commissioning</v>
          </cell>
          <cell r="R17987" t="str">
            <v>BVJC374172</v>
          </cell>
          <cell r="AB17987" t="str">
            <v>Commissioning job  done on 18-05-2022</v>
          </cell>
        </row>
        <row r="17988">
          <cell r="A17988">
            <v>44698.594282407401</v>
          </cell>
          <cell r="B17988">
            <v>4295</v>
          </cell>
          <cell r="F17988" t="str">
            <v>CC-00608114</v>
          </cell>
          <cell r="J17988" t="str">
            <v>General Service</v>
          </cell>
          <cell r="R17988" t="str">
            <v>BSBD161624</v>
          </cell>
          <cell r="AB17988" t="str">
            <v>Sales call carried out for HMR collection</v>
          </cell>
        </row>
        <row r="17989">
          <cell r="A17989">
            <v>44698.584999999999</v>
          </cell>
          <cell r="B17989">
            <v>4405</v>
          </cell>
          <cell r="F17989" t="str">
            <v>CC-00608107</v>
          </cell>
          <cell r="J17989" t="str">
            <v>General Service</v>
          </cell>
          <cell r="R17989" t="str">
            <v>BRDD161019</v>
          </cell>
          <cell r="AB17989" t="str">
            <v>Sales call carried out for HMR collection</v>
          </cell>
        </row>
        <row r="17990">
          <cell r="A17990">
            <v>44697.736712963</v>
          </cell>
          <cell r="B17990">
            <v>2952</v>
          </cell>
          <cell r="F17990" t="str">
            <v>CC-00607502</v>
          </cell>
          <cell r="J17990" t="str">
            <v>Schedule Service</v>
          </cell>
          <cell r="R17990" t="str">
            <v>BUDC372327</v>
          </cell>
          <cell r="AB17990" t="str">
            <v>Change Air filter, oil filter, separator and oil</v>
          </cell>
        </row>
        <row r="17991">
          <cell r="A17991">
            <v>44697.727511574099</v>
          </cell>
          <cell r="B17991">
            <v>1</v>
          </cell>
          <cell r="F17991" t="str">
            <v>CC-00607487</v>
          </cell>
          <cell r="J17991" t="str">
            <v>Complaint - Running With Problem</v>
          </cell>
          <cell r="R17991" t="str">
            <v>BUIS036656</v>
          </cell>
          <cell r="AB17991" t="str">
            <v>Attend the site for complain of not starting so check and found push button not working properly so change push button after that start the unit found running ok</v>
          </cell>
        </row>
        <row r="17992">
          <cell r="A17992">
            <v>44697.724849537</v>
          </cell>
          <cell r="B17992">
            <v>2020</v>
          </cell>
          <cell r="F17992" t="str">
            <v>CC-00607484</v>
          </cell>
          <cell r="J17992" t="str">
            <v>Complaint - Running With Problem</v>
          </cell>
          <cell r="R17992" t="str">
            <v>BTEC378588</v>
          </cell>
          <cell r="AB17992" t="str">
            <v>Attend the site for complain on high temperature tripping so attend and clean air filter and cooler after that start the.machine found running ok</v>
          </cell>
        </row>
        <row r="17993">
          <cell r="A17993">
            <v>44697.596979166701</v>
          </cell>
          <cell r="B17993">
            <v>3729</v>
          </cell>
          <cell r="F17993" t="str">
            <v>CC-00607259</v>
          </cell>
          <cell r="J17993" t="str">
            <v>Schedule Service</v>
          </cell>
          <cell r="R17993" t="str">
            <v>BTED162217</v>
          </cell>
          <cell r="AB17993" t="str">
            <v>Change Air filter, oil filter and oil</v>
          </cell>
        </row>
        <row r="17994">
          <cell r="A17994">
            <v>44697.576944444401</v>
          </cell>
          <cell r="B17994">
            <v>2474</v>
          </cell>
          <cell r="F17994" t="str">
            <v>CC-00607242</v>
          </cell>
          <cell r="J17994" t="str">
            <v>Schedule Service</v>
          </cell>
          <cell r="R17994" t="str">
            <v>BSLD230361</v>
          </cell>
          <cell r="AB17994" t="str">
            <v>Air oil separator4 changed</v>
          </cell>
        </row>
        <row r="17995">
          <cell r="A17995">
            <v>44697.567418981504</v>
          </cell>
          <cell r="B17995">
            <v>18837</v>
          </cell>
          <cell r="F17995" t="str">
            <v>CC-00607225</v>
          </cell>
          <cell r="J17995" t="str">
            <v>General Service</v>
          </cell>
          <cell r="R17995" t="str">
            <v>BRAC372524</v>
          </cell>
          <cell r="AB17995" t="str">
            <v>We attend the customer site for complain general service so we changed parts :- 1 air filter, 2 oil filter, 3 oil, 4separator</v>
          </cell>
        </row>
        <row r="17996">
          <cell r="A17996">
            <v>44697.514652777798</v>
          </cell>
          <cell r="B17996">
            <v>6505</v>
          </cell>
          <cell r="F17996" t="str">
            <v>CC-00607122</v>
          </cell>
          <cell r="J17996" t="str">
            <v>Schedule Service</v>
          </cell>
          <cell r="R17996" t="str">
            <v>BSBC375576</v>
          </cell>
          <cell r="AB17996" t="str">
            <v>Change Air filter, oil filter and oil</v>
          </cell>
        </row>
        <row r="17997">
          <cell r="A17997">
            <v>44697.490891203699</v>
          </cell>
          <cell r="B17997">
            <v>1670</v>
          </cell>
          <cell r="F17997" t="str">
            <v>CC-00607069</v>
          </cell>
          <cell r="J17997" t="str">
            <v>Schedule Service</v>
          </cell>
          <cell r="R17997" t="str">
            <v>BUKC370622</v>
          </cell>
          <cell r="AB17997" t="str">
            <v>Change Air filter, oil filter and oil</v>
          </cell>
        </row>
        <row r="17998">
          <cell r="A17998">
            <v>44697.454039351898</v>
          </cell>
          <cell r="B17998">
            <v>1069</v>
          </cell>
          <cell r="F17998" t="str">
            <v>CC-00606992</v>
          </cell>
          <cell r="J17998" t="str">
            <v>Complaint - Running With Problem</v>
          </cell>
          <cell r="R17998" t="str">
            <v>BTHD162350</v>
          </cell>
          <cell r="AB17998" t="str">
            <v>Attend the site for oil leakage problem so following observation are done - Oil leakage found from pipe oil filter to OSV due to o ring damage, after opening the hose found o ring in damaged condition so new o-ring putted and fitted the pipe in same . Oil level found in low condition so told the customer to arrange the oil minimum 20 litres , after oil arrange fill oil in tank 20 litres and check oil level found ok. Check excavator mounting found ok, check engine and compressor mounting found ok, check separator tank mounting found ok, after all observation done start the unit found unit running in ok condition with all parameters under limit.</v>
          </cell>
        </row>
        <row r="17999">
          <cell r="A17999">
            <v>44697.447951388902</v>
          </cell>
          <cell r="B17999">
            <v>0</v>
          </cell>
          <cell r="F17999" t="str">
            <v>CC-00606978</v>
          </cell>
          <cell r="J17999" t="str">
            <v>Pre Commissioning</v>
          </cell>
          <cell r="R17999" t="str">
            <v>BUHS047551</v>
          </cell>
          <cell r="AB17999" t="str">
            <v>Pre commissioning done</v>
          </cell>
        </row>
        <row r="18000">
          <cell r="A18000">
            <v>44697.434236111098</v>
          </cell>
          <cell r="B18000">
            <v>0</v>
          </cell>
          <cell r="F18000" t="str">
            <v>CC-00606949</v>
          </cell>
          <cell r="J18000" t="str">
            <v>Pre Commissioning</v>
          </cell>
          <cell r="R18000" t="str">
            <v>BVJC374202</v>
          </cell>
          <cell r="AB18000" t="str">
            <v>Pre commissioning done</v>
          </cell>
        </row>
        <row r="18001">
          <cell r="A18001">
            <v>44697.4222800926</v>
          </cell>
          <cell r="B18001">
            <v>0</v>
          </cell>
          <cell r="F18001" t="str">
            <v>CC-00606933</v>
          </cell>
          <cell r="J18001" t="str">
            <v>Pre Commissioning</v>
          </cell>
          <cell r="R18001" t="str">
            <v>BVJC374172</v>
          </cell>
          <cell r="AB18001" t="str">
            <v>Pre commissioning done</v>
          </cell>
        </row>
        <row r="18002">
          <cell r="A18002">
            <v>44695.977129629602</v>
          </cell>
          <cell r="B18002">
            <v>2168</v>
          </cell>
          <cell r="F18002" t="str">
            <v>CC-00606562</v>
          </cell>
          <cell r="J18002" t="str">
            <v>Schedule Service - AMC</v>
          </cell>
          <cell r="R18002" t="str">
            <v>BSBC375571</v>
          </cell>
          <cell r="AB18002" t="str">
            <v>Change Air filter, oil filter, separator and oil</v>
          </cell>
        </row>
        <row r="18003">
          <cell r="A18003">
            <v>44695.516180555598</v>
          </cell>
          <cell r="B18003">
            <v>24304</v>
          </cell>
          <cell r="F18003" t="str">
            <v>CC-00606131</v>
          </cell>
          <cell r="J18003" t="str">
            <v>General Service</v>
          </cell>
          <cell r="R18003" t="str">
            <v>BQFS031084</v>
          </cell>
          <cell r="AB18003" t="str">
            <v>Today we check and found compressor running ok and all parts ok</v>
          </cell>
        </row>
        <row r="18004">
          <cell r="A18004">
            <v>44695.510625000003</v>
          </cell>
          <cell r="B18004">
            <v>19107</v>
          </cell>
          <cell r="F18004" t="str">
            <v>CC-00606108</v>
          </cell>
          <cell r="J18004" t="str">
            <v>General Service</v>
          </cell>
          <cell r="R18004" t="str">
            <v>BKDS031405</v>
          </cell>
          <cell r="AB18004" t="str">
            <v>We attend the customer site for complain general visit so we check and found compressor running ok</v>
          </cell>
        </row>
        <row r="18005">
          <cell r="A18005">
            <v>44695.4742708333</v>
          </cell>
          <cell r="B18005">
            <v>25133</v>
          </cell>
          <cell r="F18005" t="str">
            <v>CC-00606032</v>
          </cell>
          <cell r="J18005" t="str">
            <v>Schedule Service</v>
          </cell>
          <cell r="R18005" t="str">
            <v>BLIS031950</v>
          </cell>
          <cell r="AB18005" t="str">
            <v>Change air filter, oil filter, separator &amp; oil</v>
          </cell>
        </row>
        <row r="18006">
          <cell r="A18006">
            <v>44695.462581018503</v>
          </cell>
          <cell r="B18006">
            <v>3178</v>
          </cell>
          <cell r="F18006" t="str">
            <v>CC-00606008</v>
          </cell>
          <cell r="J18006" t="str">
            <v>Schedule Service</v>
          </cell>
          <cell r="R18006" t="str">
            <v>BUBS033778</v>
          </cell>
          <cell r="AB18006" t="str">
            <v>Change air filter, oil filter, separator and oil</v>
          </cell>
        </row>
        <row r="18007">
          <cell r="A18007">
            <v>44695.456770833298</v>
          </cell>
          <cell r="B18007">
            <v>12882</v>
          </cell>
          <cell r="F18007" t="str">
            <v>CC-00605998</v>
          </cell>
          <cell r="J18007" t="str">
            <v>Schedule Service</v>
          </cell>
          <cell r="R18007" t="str">
            <v>BUCS034287</v>
          </cell>
          <cell r="AB18007" t="str">
            <v>Change air filter, oil filter, separator and oil</v>
          </cell>
        </row>
        <row r="18008">
          <cell r="A18008">
            <v>44695.454409722202</v>
          </cell>
          <cell r="B18008">
            <v>15041</v>
          </cell>
          <cell r="F18008" t="str">
            <v>CC-00605992</v>
          </cell>
          <cell r="J18008" t="str">
            <v>Schedule Service</v>
          </cell>
          <cell r="R18008" t="str">
            <v>BSDS037649</v>
          </cell>
          <cell r="AB18008" t="str">
            <v>Change air filter, oil filter, separator and oil</v>
          </cell>
        </row>
        <row r="18009">
          <cell r="A18009">
            <v>44695.442662037</v>
          </cell>
          <cell r="B18009">
            <v>12211</v>
          </cell>
          <cell r="F18009" t="str">
            <v>CC-00605962</v>
          </cell>
          <cell r="J18009" t="str">
            <v>Schedule Service</v>
          </cell>
          <cell r="R18009" t="str">
            <v>BSKS036365</v>
          </cell>
          <cell r="AB18009" t="str">
            <v>Change air filter, oil filter, separator and oil</v>
          </cell>
        </row>
        <row r="18010">
          <cell r="A18010">
            <v>44695.438518518502</v>
          </cell>
          <cell r="B18010">
            <v>15901</v>
          </cell>
          <cell r="F18010" t="str">
            <v>CC-00605953</v>
          </cell>
          <cell r="J18010" t="str">
            <v>Schedule Service</v>
          </cell>
          <cell r="R18010" t="str">
            <v>BSKS036366</v>
          </cell>
          <cell r="AB18010" t="str">
            <v>Change air filter &amp; oil filter</v>
          </cell>
        </row>
        <row r="18011">
          <cell r="A18011">
            <v>44695.432222222204</v>
          </cell>
          <cell r="B18011">
            <v>46929</v>
          </cell>
          <cell r="F18011" t="str">
            <v>CC-00605943</v>
          </cell>
          <cell r="J18011" t="str">
            <v>General Service</v>
          </cell>
          <cell r="R18011" t="str">
            <v>BLGS040605</v>
          </cell>
          <cell r="AB18011" t="str">
            <v>Change air filter, oil filter, separator, MPV Kit, Solenoide valve kit, intake valve kit, BDV kit and oil</v>
          </cell>
        </row>
        <row r="18012">
          <cell r="A18012">
            <v>44695.423460648097</v>
          </cell>
          <cell r="B18012">
            <v>9977</v>
          </cell>
          <cell r="F18012" t="str">
            <v>CC-00605935</v>
          </cell>
          <cell r="J18012" t="str">
            <v>General Service</v>
          </cell>
          <cell r="R18012" t="str">
            <v>BSBC375530</v>
          </cell>
          <cell r="AB18012" t="str">
            <v>Change ADV kit, BDV kit, Pressure regulator kit, solenoid valve kit</v>
          </cell>
        </row>
        <row r="18013">
          <cell r="A18013">
            <v>44694.812743055598</v>
          </cell>
          <cell r="B18013">
            <v>970</v>
          </cell>
          <cell r="F18013" t="str">
            <v>CC-00605597</v>
          </cell>
          <cell r="J18013" t="str">
            <v>Schedule Service</v>
          </cell>
          <cell r="R18013" t="str">
            <v>BUED220691</v>
          </cell>
          <cell r="AB18013" t="str">
            <v>Change Air filter oil filter and oil</v>
          </cell>
        </row>
        <row r="18014">
          <cell r="A18014">
            <v>44694.587627314802</v>
          </cell>
          <cell r="B18014">
            <v>466</v>
          </cell>
          <cell r="F18014" t="str">
            <v>CC-00605304</v>
          </cell>
          <cell r="J18014" t="str">
            <v>General Service</v>
          </cell>
          <cell r="R18014" t="str">
            <v>BTDD120878</v>
          </cell>
          <cell r="AB18014" t="str">
            <v>Sales call carried out for HMR collection</v>
          </cell>
        </row>
        <row r="18015">
          <cell r="A18015">
            <v>44694.582847222198</v>
          </cell>
          <cell r="B18015">
            <v>2593</v>
          </cell>
          <cell r="F18015" t="str">
            <v>CC-00605300</v>
          </cell>
          <cell r="J18015" t="str">
            <v>General Service</v>
          </cell>
          <cell r="R18015" t="str">
            <v>BSHD200586</v>
          </cell>
          <cell r="AB18015" t="str">
            <v>Sales call carried out for HMR collection</v>
          </cell>
        </row>
        <row r="18016">
          <cell r="A18016">
            <v>44694.576435185198</v>
          </cell>
          <cell r="B18016">
            <v>985</v>
          </cell>
          <cell r="F18016" t="str">
            <v>CC-00605286</v>
          </cell>
          <cell r="J18016" t="str">
            <v>General Service</v>
          </cell>
          <cell r="R18016" t="str">
            <v>BUKD121059</v>
          </cell>
          <cell r="AB18016" t="str">
            <v>Sales call carried out for HMR collection</v>
          </cell>
        </row>
        <row r="18017">
          <cell r="A18017">
            <v>44694.572361111103</v>
          </cell>
          <cell r="B18017">
            <v>55</v>
          </cell>
          <cell r="F18017" t="str">
            <v>CC-00605280</v>
          </cell>
          <cell r="J18017" t="str">
            <v>General Service</v>
          </cell>
          <cell r="R18017" t="str">
            <v>BUAD121111</v>
          </cell>
          <cell r="AB18017" t="str">
            <v>Sales call carried out for HMR collection</v>
          </cell>
        </row>
        <row r="18018">
          <cell r="A18018">
            <v>44694.567337963003</v>
          </cell>
          <cell r="B18018">
            <v>525</v>
          </cell>
          <cell r="F18018" t="str">
            <v>CC-00605275</v>
          </cell>
          <cell r="J18018" t="str">
            <v>General Service</v>
          </cell>
          <cell r="R18018" t="str">
            <v>BUAD162634</v>
          </cell>
          <cell r="AB18018" t="str">
            <v>Sales call carried out for HMR collection</v>
          </cell>
        </row>
        <row r="18019">
          <cell r="A18019">
            <v>44694.563773148097</v>
          </cell>
          <cell r="B18019">
            <v>402</v>
          </cell>
          <cell r="F18019" t="str">
            <v>CC-00605268</v>
          </cell>
          <cell r="J18019" t="str">
            <v>General Service</v>
          </cell>
          <cell r="R18019" t="str">
            <v>BUDD162719</v>
          </cell>
          <cell r="AB18019" t="str">
            <v>Sales call carried out for HMR collection</v>
          </cell>
        </row>
        <row r="18020">
          <cell r="A18020">
            <v>44694.557662036997</v>
          </cell>
          <cell r="B18020">
            <v>2848</v>
          </cell>
          <cell r="F18020" t="str">
            <v>CC-00605253</v>
          </cell>
          <cell r="J18020" t="str">
            <v>General Service</v>
          </cell>
          <cell r="R18020" t="str">
            <v>BSAD161582</v>
          </cell>
          <cell r="AB18020" t="str">
            <v>Sales call carried out for HMR collection</v>
          </cell>
        </row>
        <row r="18021">
          <cell r="A18021">
            <v>44694.554525462998</v>
          </cell>
          <cell r="B18021">
            <v>367</v>
          </cell>
          <cell r="F18021" t="str">
            <v>CC-00605245</v>
          </cell>
          <cell r="J18021" t="str">
            <v>General Service</v>
          </cell>
          <cell r="R18021" t="str">
            <v>BUID162940</v>
          </cell>
          <cell r="AB18021" t="str">
            <v>Sales call carried out for HMR collection</v>
          </cell>
        </row>
        <row r="18022">
          <cell r="A18022">
            <v>44694.551736111098</v>
          </cell>
          <cell r="B18022">
            <v>279</v>
          </cell>
          <cell r="F18022" t="str">
            <v>CC-00605237</v>
          </cell>
          <cell r="J18022" t="str">
            <v>General Service</v>
          </cell>
          <cell r="R18022" t="str">
            <v>BUFL152860</v>
          </cell>
          <cell r="AB18022" t="str">
            <v>Sales call carried out for HMR collection</v>
          </cell>
        </row>
        <row r="18023">
          <cell r="A18023">
            <v>44694.548784722203</v>
          </cell>
          <cell r="B18023">
            <v>480</v>
          </cell>
          <cell r="F18023" t="str">
            <v>CC-00605233</v>
          </cell>
          <cell r="J18023" t="str">
            <v>General Service</v>
          </cell>
          <cell r="R18023" t="str">
            <v>BUHL152930</v>
          </cell>
          <cell r="AB18023" t="str">
            <v>Sales call carried out for HMR collection</v>
          </cell>
        </row>
        <row r="18024">
          <cell r="A18024">
            <v>44694.545636574097</v>
          </cell>
          <cell r="B18024">
            <v>348</v>
          </cell>
          <cell r="F18024" t="str">
            <v>CC-00605222</v>
          </cell>
          <cell r="J18024" t="str">
            <v>General Service</v>
          </cell>
          <cell r="R18024" t="str">
            <v>BUCD121174</v>
          </cell>
          <cell r="AB18024" t="str">
            <v>Sales call carried out for HMR collection</v>
          </cell>
        </row>
        <row r="18025">
          <cell r="A18025">
            <v>44694.542071759301</v>
          </cell>
          <cell r="B18025">
            <v>780</v>
          </cell>
          <cell r="F18025" t="str">
            <v>CC-00605216</v>
          </cell>
          <cell r="J18025" t="str">
            <v>General Service</v>
          </cell>
          <cell r="R18025" t="str">
            <v>BUGD162826</v>
          </cell>
          <cell r="AB18025" t="str">
            <v>Sales call carried out for HMR collection</v>
          </cell>
        </row>
        <row r="18026">
          <cell r="A18026">
            <v>44694.539479166699</v>
          </cell>
          <cell r="B18026">
            <v>271</v>
          </cell>
          <cell r="F18026" t="str">
            <v>CC-00605212</v>
          </cell>
          <cell r="J18026" t="str">
            <v>General Service</v>
          </cell>
          <cell r="R18026" t="str">
            <v>BUID121299</v>
          </cell>
          <cell r="AB18026" t="str">
            <v>Sales call carried out for HMR collection</v>
          </cell>
        </row>
        <row r="18027">
          <cell r="A18027">
            <v>44694.537048611099</v>
          </cell>
          <cell r="B18027">
            <v>364</v>
          </cell>
          <cell r="F18027" t="str">
            <v>CC-00605206</v>
          </cell>
          <cell r="J18027" t="str">
            <v>General Service</v>
          </cell>
          <cell r="R18027" t="str">
            <v>BUHD121280</v>
          </cell>
          <cell r="AB18027" t="str">
            <v>Sales call carried out for HMR collection</v>
          </cell>
        </row>
        <row r="18028">
          <cell r="A18028">
            <v>44694.534050925897</v>
          </cell>
          <cell r="B18028">
            <v>580</v>
          </cell>
          <cell r="F18028" t="str">
            <v>CC-00605200</v>
          </cell>
          <cell r="J18028" t="str">
            <v>General Service</v>
          </cell>
          <cell r="R18028" t="str">
            <v>BUKD230773</v>
          </cell>
          <cell r="AB18028" t="str">
            <v>Sales call carried out for HMR collection</v>
          </cell>
        </row>
        <row r="18029">
          <cell r="A18029">
            <v>44694.506053240701</v>
          </cell>
          <cell r="B18029">
            <v>3269</v>
          </cell>
          <cell r="F18029" t="str">
            <v>CC-00605148</v>
          </cell>
          <cell r="J18029" t="str">
            <v>General Service</v>
          </cell>
          <cell r="R18029" t="str">
            <v>BSJD161406</v>
          </cell>
          <cell r="AB18029" t="str">
            <v>Sales call carried out for HMR collection Note - Customer USE SPUIROUS MATERIALS</v>
          </cell>
        </row>
        <row r="18030">
          <cell r="A18030">
            <v>44694.500752314802</v>
          </cell>
          <cell r="B18030">
            <v>1554</v>
          </cell>
          <cell r="F18030" t="str">
            <v>CC-00605135</v>
          </cell>
          <cell r="J18030" t="str">
            <v>General Service</v>
          </cell>
          <cell r="R18030" t="str">
            <v>BSFD161825</v>
          </cell>
          <cell r="AB18030" t="str">
            <v>Sales call carried out for HMR collection Note - Customer USE SPUIROUS MATERIALS</v>
          </cell>
        </row>
        <row r="18031">
          <cell r="A18031">
            <v>44694.488726851901</v>
          </cell>
          <cell r="B18031">
            <v>2563</v>
          </cell>
          <cell r="F18031" t="str">
            <v>CC-00605105</v>
          </cell>
          <cell r="J18031" t="str">
            <v>General Service</v>
          </cell>
          <cell r="R18031" t="str">
            <v>BSFD161819</v>
          </cell>
          <cell r="AB18031" t="str">
            <v>Sales call carried out for HMR collection Note - Customer USE SPUIROUS MATERIALS</v>
          </cell>
        </row>
        <row r="18032">
          <cell r="A18032">
            <v>44694.4838773148</v>
          </cell>
          <cell r="B18032">
            <v>1363</v>
          </cell>
          <cell r="F18032" t="str">
            <v>CC-00605094</v>
          </cell>
          <cell r="J18032" t="str">
            <v>General Service</v>
          </cell>
          <cell r="R18032" t="str">
            <v>BSFD161799</v>
          </cell>
          <cell r="AB18032" t="str">
            <v>Sales call carried out for HMR collection Note - Customer USE SPUIROUS MATERIALS</v>
          </cell>
        </row>
        <row r="18033">
          <cell r="A18033">
            <v>44694.479421296302</v>
          </cell>
          <cell r="B18033">
            <v>5239</v>
          </cell>
          <cell r="F18033" t="str">
            <v>CC-00605087</v>
          </cell>
          <cell r="J18033" t="str">
            <v>General Service</v>
          </cell>
          <cell r="R18033" t="str">
            <v>BSDD161729</v>
          </cell>
          <cell r="AB18033" t="str">
            <v>Sales call carried out for HMR collection Note - Customer USE SPUIROUS MATERIALS</v>
          </cell>
        </row>
        <row r="18034">
          <cell r="A18034">
            <v>44694.4762037037</v>
          </cell>
          <cell r="B18034">
            <v>1805</v>
          </cell>
          <cell r="F18034" t="str">
            <v>CC-00605080</v>
          </cell>
          <cell r="J18034" t="str">
            <v>General Service</v>
          </cell>
          <cell r="R18034" t="str">
            <v>BSCD161704</v>
          </cell>
          <cell r="AB18034" t="str">
            <v>Sales call carried out for HMR collection Note - Customer USE SPUIROUS MATERIALS</v>
          </cell>
        </row>
        <row r="18035">
          <cell r="A18035">
            <v>44694.473414351902</v>
          </cell>
          <cell r="B18035">
            <v>3874</v>
          </cell>
          <cell r="F18035" t="str">
            <v>CC-00605075</v>
          </cell>
          <cell r="J18035" t="str">
            <v>General Service</v>
          </cell>
          <cell r="R18035" t="str">
            <v>BSAD161567</v>
          </cell>
          <cell r="AB18035" t="str">
            <v>Sales call carried out for HMR collection Note - Customer USE SPUIROUS MATERIALS</v>
          </cell>
        </row>
        <row r="18036">
          <cell r="A18036">
            <v>44694.471064814803</v>
          </cell>
          <cell r="B18036">
            <v>1679</v>
          </cell>
          <cell r="F18036" t="str">
            <v>CC-00605070</v>
          </cell>
          <cell r="J18036" t="str">
            <v>General Service</v>
          </cell>
          <cell r="R18036" t="str">
            <v>BSAD161563</v>
          </cell>
          <cell r="AB18036" t="str">
            <v>Sales call carried out for HMR collection Note - Customer USE SPUIROUS MATERIALS</v>
          </cell>
        </row>
        <row r="18037">
          <cell r="A18037">
            <v>44694.4690162037</v>
          </cell>
          <cell r="B18037">
            <v>1596</v>
          </cell>
          <cell r="F18037" t="str">
            <v>CC-00605067</v>
          </cell>
          <cell r="J18037" t="str">
            <v>General Service</v>
          </cell>
          <cell r="R18037" t="str">
            <v>BSAD120582</v>
          </cell>
          <cell r="AB18037" t="str">
            <v>Sales call carried out for HMR collection Note - Customer USE SPUIROUS MATERIALS</v>
          </cell>
        </row>
        <row r="18038">
          <cell r="A18038">
            <v>44694.465312499997</v>
          </cell>
          <cell r="B18038">
            <v>5737</v>
          </cell>
          <cell r="F18038" t="str">
            <v>CC-00605059</v>
          </cell>
          <cell r="J18038" t="str">
            <v>General Service</v>
          </cell>
          <cell r="R18038" t="str">
            <v>BRLD160741</v>
          </cell>
          <cell r="AB18038" t="str">
            <v>Sales call carried out for HMR collection Note - Customer USE SPUIROUS MATERIALS</v>
          </cell>
        </row>
        <row r="18039">
          <cell r="A18039">
            <v>44694.460381944402</v>
          </cell>
          <cell r="B18039">
            <v>4793</v>
          </cell>
          <cell r="F18039" t="str">
            <v>CC-00605051</v>
          </cell>
          <cell r="J18039" t="str">
            <v>General Service</v>
          </cell>
          <cell r="R18039" t="str">
            <v>BRLD160727</v>
          </cell>
          <cell r="AB18039" t="str">
            <v>Sales call carried out for HMR collection Note - Customer USE SPUIROUS MATERIALS</v>
          </cell>
        </row>
        <row r="18040">
          <cell r="A18040">
            <v>44694.457789351902</v>
          </cell>
          <cell r="B18040">
            <v>3787</v>
          </cell>
          <cell r="F18040" t="str">
            <v>CC-00605042</v>
          </cell>
          <cell r="J18040" t="str">
            <v>General Service</v>
          </cell>
          <cell r="R18040" t="str">
            <v>BRLD160724</v>
          </cell>
          <cell r="AB18040" t="str">
            <v>Sales call carried out for HMR collection Note - Customer USE SPUIROUS MATERIALS</v>
          </cell>
        </row>
        <row r="18041">
          <cell r="A18041">
            <v>44694.455752314803</v>
          </cell>
          <cell r="B18041">
            <v>5069</v>
          </cell>
          <cell r="F18041" t="str">
            <v>CC-00605037</v>
          </cell>
          <cell r="J18041" t="str">
            <v>General Service</v>
          </cell>
          <cell r="R18041" t="str">
            <v>BRKD200211</v>
          </cell>
          <cell r="AB18041" t="str">
            <v>Sales call carried out for HMR collection Note - Customer USE SPUIROUS MATERIALS</v>
          </cell>
        </row>
        <row r="18042">
          <cell r="A18042">
            <v>44694.453611111101</v>
          </cell>
          <cell r="B18042">
            <v>1650</v>
          </cell>
          <cell r="F18042" t="str">
            <v>CC-00605032</v>
          </cell>
          <cell r="J18042" t="str">
            <v>General Service</v>
          </cell>
          <cell r="R18042" t="str">
            <v>BRKD160684</v>
          </cell>
          <cell r="AB18042" t="str">
            <v>Sales call carried out for HMR collection Note - Customer USE SPUIROUS MATERIALS</v>
          </cell>
        </row>
        <row r="18043">
          <cell r="A18043">
            <v>44694.451400462996</v>
          </cell>
          <cell r="B18043">
            <v>2106</v>
          </cell>
          <cell r="F18043" t="str">
            <v>CC-00605024</v>
          </cell>
          <cell r="J18043" t="str">
            <v>General Service</v>
          </cell>
          <cell r="R18043" t="str">
            <v>BRKD160653</v>
          </cell>
          <cell r="AB18043" t="str">
            <v>Sales call carried out for HMR collection Note - Customer USE SPUIROUS MATERIALS</v>
          </cell>
        </row>
        <row r="18044">
          <cell r="A18044">
            <v>44694.448773148099</v>
          </cell>
          <cell r="B18044">
            <v>4487</v>
          </cell>
          <cell r="F18044" t="str">
            <v>CC-00605017</v>
          </cell>
          <cell r="J18044" t="str">
            <v>General Service</v>
          </cell>
          <cell r="R18044" t="str">
            <v>BRJD160606</v>
          </cell>
          <cell r="AB18044" t="str">
            <v>Sales call carried out for HMR collection Note - Customer USE SPUIROUS MATERIALS</v>
          </cell>
        </row>
        <row r="18045">
          <cell r="A18045">
            <v>44694.446145833303</v>
          </cell>
          <cell r="B18045">
            <v>3548</v>
          </cell>
          <cell r="F18045" t="str">
            <v>CC-00605011</v>
          </cell>
          <cell r="J18045" t="str">
            <v>General Service</v>
          </cell>
          <cell r="R18045" t="str">
            <v>BRJD160600</v>
          </cell>
          <cell r="AB18045" t="str">
            <v>Sales call carried out for HMR collection Note - Customer USE SPUIROUS MATERIALS</v>
          </cell>
        </row>
        <row r="18046">
          <cell r="A18046">
            <v>44694.442499999997</v>
          </cell>
          <cell r="B18046">
            <v>3548</v>
          </cell>
          <cell r="F18046" t="str">
            <v>CC-00605004</v>
          </cell>
          <cell r="J18046" t="str">
            <v>General Service</v>
          </cell>
          <cell r="R18046" t="str">
            <v>BRJD160577</v>
          </cell>
          <cell r="AB18046" t="str">
            <v>Sales call carried out for HMR collection</v>
          </cell>
        </row>
        <row r="18047">
          <cell r="A18047">
            <v>44694.440115740697</v>
          </cell>
          <cell r="B18047">
            <v>3729</v>
          </cell>
          <cell r="F18047" t="str">
            <v>CC-00604997</v>
          </cell>
          <cell r="J18047" t="str">
            <v>General Service</v>
          </cell>
          <cell r="R18047" t="str">
            <v>BRJD160543</v>
          </cell>
          <cell r="AB18047" t="str">
            <v>Sales call carried out for HMR collection</v>
          </cell>
        </row>
        <row r="18048">
          <cell r="A18048">
            <v>44694.4369560185</v>
          </cell>
          <cell r="B18048">
            <v>7763</v>
          </cell>
          <cell r="F18048" t="str">
            <v>CC-00604994</v>
          </cell>
          <cell r="J18048" t="str">
            <v>General Service</v>
          </cell>
          <cell r="R18048" t="str">
            <v>BRHD161312</v>
          </cell>
          <cell r="AB18048" t="str">
            <v>Sales call carried out for HMR collection</v>
          </cell>
        </row>
        <row r="18049">
          <cell r="A18049">
            <v>44694.431550925903</v>
          </cell>
          <cell r="B18049">
            <v>1666</v>
          </cell>
          <cell r="F18049" t="str">
            <v>CC-00604987</v>
          </cell>
          <cell r="J18049" t="str">
            <v>General Service</v>
          </cell>
          <cell r="R18049" t="str">
            <v>BRHD161303</v>
          </cell>
          <cell r="AB18049" t="str">
            <v>Sales call carried out for HMR collection</v>
          </cell>
        </row>
        <row r="18050">
          <cell r="A18050">
            <v>44693.723749999997</v>
          </cell>
          <cell r="B18050">
            <v>2996</v>
          </cell>
          <cell r="F18050" t="str">
            <v>CC-00604651</v>
          </cell>
          <cell r="J18050" t="str">
            <v>Complaint - Running With Problem</v>
          </cell>
          <cell r="R18050" t="str">
            <v>BTDD162192</v>
          </cell>
          <cell r="AB18050" t="str">
            <v>Attend the site for leakage issue so check and found discharge hose leakages repair by customer it self and after repair there is no any leakage found in discharge hose after that check all mounting and tighten all mounting then check air end compressor oil level found ok, check air end mounting found ok, check pressure regulator found ok after that start the machine and running ok</v>
          </cell>
        </row>
        <row r="18051">
          <cell r="A18051">
            <v>44693.7032175926</v>
          </cell>
          <cell r="B18051">
            <v>7622</v>
          </cell>
          <cell r="F18051" t="str">
            <v>CC-00604613</v>
          </cell>
          <cell r="J18051" t="str">
            <v>Complaint - Running With Problem</v>
          </cell>
          <cell r="R18051" t="str">
            <v>BTDD162169</v>
          </cell>
          <cell r="AB18051" t="str">
            <v>Change 5 pin relay from customer stock</v>
          </cell>
        </row>
        <row r="18052">
          <cell r="A18052">
            <v>44693.6161111111</v>
          </cell>
          <cell r="B18052">
            <v>29509</v>
          </cell>
          <cell r="F18052" t="str">
            <v>CC-00604460</v>
          </cell>
          <cell r="J18052" t="str">
            <v>Complaint - Running With Problem</v>
          </cell>
          <cell r="R18052" t="str">
            <v>GOGC370754</v>
          </cell>
          <cell r="AB18052" t="str">
            <v>We attend the customer site for complain high temperature tripping so we found thermal valve not working so we change with new one now machine running ok and temperature 89c</v>
          </cell>
        </row>
        <row r="18053">
          <cell r="A18053">
            <v>44693.575138888897</v>
          </cell>
          <cell r="B18053">
            <v>2976</v>
          </cell>
          <cell r="F18053" t="str">
            <v>CC-00604407</v>
          </cell>
          <cell r="J18053" t="str">
            <v>General Service</v>
          </cell>
          <cell r="R18053" t="str">
            <v>BTDD162192</v>
          </cell>
          <cell r="AB18053" t="str">
            <v>Sales call carried out for HMR Collection</v>
          </cell>
        </row>
        <row r="18054">
          <cell r="A18054">
            <v>44693.491261574098</v>
          </cell>
          <cell r="B18054">
            <v>2815</v>
          </cell>
          <cell r="F18054" t="str">
            <v>CC-00604235</v>
          </cell>
          <cell r="J18054" t="str">
            <v>General Service</v>
          </cell>
          <cell r="R18054" t="str">
            <v>BRHD161299</v>
          </cell>
          <cell r="AB18054" t="str">
            <v>Sales call carried out for HMR collection</v>
          </cell>
        </row>
        <row r="18055">
          <cell r="A18055">
            <v>44692.741400462997</v>
          </cell>
          <cell r="B18055">
            <v>1</v>
          </cell>
          <cell r="F18055" t="str">
            <v>CC-00603845</v>
          </cell>
          <cell r="J18055" t="str">
            <v>Commissioning</v>
          </cell>
          <cell r="R18055" t="str">
            <v>BVLD163067</v>
          </cell>
          <cell r="AB18055"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8056">
          <cell r="A18056">
            <v>44692.732071759303</v>
          </cell>
          <cell r="B18056">
            <v>3916</v>
          </cell>
          <cell r="F18056" t="str">
            <v>CC-00603832</v>
          </cell>
          <cell r="J18056" t="str">
            <v>Complaint - Running With Problem</v>
          </cell>
          <cell r="R18056" t="str">
            <v>BRGD161218</v>
          </cell>
          <cell r="AB18056" t="str">
            <v>Attend the site for complaint of air not built up so check and change Actuator assembly, pressure regulator and BDV kit after that start the machine found running good condition.</v>
          </cell>
        </row>
        <row r="18057">
          <cell r="A18057">
            <v>44692.731493055602</v>
          </cell>
          <cell r="B18057">
            <v>2727</v>
          </cell>
          <cell r="F18057" t="str">
            <v>CC-00603828</v>
          </cell>
          <cell r="J18057" t="str">
            <v>General Service</v>
          </cell>
          <cell r="R18057" t="str">
            <v>BTKD162080</v>
          </cell>
          <cell r="AB18057" t="str">
            <v>Visited the site for courtesy visit so check and found customer uses spurious material from local market. We try to convenience customer to buy Genuine Elgi parts from dealer but he deny to purchases from elgi dealer due to high rate of material in comparison with spurious materials.</v>
          </cell>
        </row>
        <row r="18058">
          <cell r="A18058">
            <v>44692.727222222202</v>
          </cell>
          <cell r="B18058"/>
          <cell r="F18058" t="str">
            <v>CC-00603819</v>
          </cell>
          <cell r="J18058" t="str">
            <v>General Service</v>
          </cell>
          <cell r="R18058" t="str">
            <v>BVLD163067</v>
          </cell>
          <cell r="AB18058" t="str">
            <v>This opened with wrong Call Type as General Service instead of COMMISSIONING so need the cancel this call</v>
          </cell>
        </row>
        <row r="18059">
          <cell r="A18059">
            <v>44692.573877314797</v>
          </cell>
          <cell r="B18059">
            <v>7399</v>
          </cell>
          <cell r="F18059" t="str">
            <v>CC-00603515</v>
          </cell>
          <cell r="J18059" t="str">
            <v>General Service</v>
          </cell>
          <cell r="R18059" t="str">
            <v>BRBS033681</v>
          </cell>
          <cell r="AB18059" t="str">
            <v>We attend the site for general service, so we replaced parts :- 1:-air filter,2 oil filter, oil, 4 separator, 5 all valve kit now machine running ok</v>
          </cell>
        </row>
        <row r="18060">
          <cell r="A18060">
            <v>44692.572048611102</v>
          </cell>
          <cell r="B18060">
            <v>7990</v>
          </cell>
          <cell r="F18060" t="str">
            <v>CC-00603511</v>
          </cell>
          <cell r="J18060" t="str">
            <v>General Service</v>
          </cell>
          <cell r="R18060" t="str">
            <v>BRCS033813</v>
          </cell>
          <cell r="AB18060" t="str">
            <v>Change Air filter, oil filter, separator and oil</v>
          </cell>
        </row>
        <row r="18061">
          <cell r="A18061">
            <v>44692.568958333301</v>
          </cell>
          <cell r="B18061">
            <v>7905</v>
          </cell>
          <cell r="F18061" t="str">
            <v>CC-00603505</v>
          </cell>
          <cell r="J18061" t="str">
            <v>General Service</v>
          </cell>
          <cell r="R18061" t="str">
            <v>BRCS033809</v>
          </cell>
          <cell r="AB18061" t="str">
            <v>We attend the customer site for complain general service so we change parts :-1 air filter, 2- oil filter, 3- oil, 4-separator, 5 all valve kit now machine running ok</v>
          </cell>
        </row>
        <row r="18062">
          <cell r="A18062">
            <v>44692.544571759303</v>
          </cell>
          <cell r="B18062">
            <v>4225</v>
          </cell>
          <cell r="F18062" t="str">
            <v>CC-00603453</v>
          </cell>
          <cell r="J18062" t="str">
            <v>General Service</v>
          </cell>
          <cell r="R18062" t="str">
            <v>BOJD160012</v>
          </cell>
          <cell r="AB18062" t="str">
            <v>Visited the site for courtesy visit so check and found customer uses spurious material from local market. We try to convenience customer to buy Genuine Elgo parts from dealer but he deny to purchases from elgi dealer due to high rate of material in comparison with spurious materials.</v>
          </cell>
        </row>
        <row r="18063">
          <cell r="A18063">
            <v>44692.5213194444</v>
          </cell>
          <cell r="B18063">
            <v>1922</v>
          </cell>
          <cell r="F18063" t="str">
            <v>CC-00603416</v>
          </cell>
          <cell r="J18063" t="str">
            <v>General Service</v>
          </cell>
          <cell r="R18063" t="str">
            <v>BRGD161229</v>
          </cell>
          <cell r="AB18063" t="str">
            <v>Sales call carried out for HMR collection Note - Customer USE SPURIOUS MATERIALS</v>
          </cell>
        </row>
        <row r="18064">
          <cell r="A18064">
            <v>44692.5108680556</v>
          </cell>
          <cell r="B18064">
            <v>4547</v>
          </cell>
          <cell r="F18064" t="str">
            <v>CC-00603401</v>
          </cell>
          <cell r="J18064" t="str">
            <v>General Service</v>
          </cell>
          <cell r="R18064" t="str">
            <v>BRGD161225</v>
          </cell>
          <cell r="AB18064" t="str">
            <v>Sales call carried out for HMR collection Note - Customer USE SPURIOUS MATERIALS</v>
          </cell>
        </row>
        <row r="18065">
          <cell r="A18065">
            <v>44692.462164351899</v>
          </cell>
          <cell r="B18065">
            <v>2088</v>
          </cell>
          <cell r="F18065" t="str">
            <v>CC-00603337</v>
          </cell>
          <cell r="J18065" t="str">
            <v>Schedule Service</v>
          </cell>
          <cell r="R18065" t="str">
            <v>BUAL160593</v>
          </cell>
          <cell r="AB18065" t="str">
            <v>Change air filter, oil filter and oil</v>
          </cell>
        </row>
        <row r="18066">
          <cell r="A18066">
            <v>44692.434386574103</v>
          </cell>
          <cell r="B18066">
            <v>3716</v>
          </cell>
          <cell r="F18066" t="str">
            <v>CC-00603307</v>
          </cell>
          <cell r="J18066" t="str">
            <v>General Service</v>
          </cell>
          <cell r="R18066" t="str">
            <v>BRGD161212</v>
          </cell>
          <cell r="AB18066" t="str">
            <v>Sales call carried out for HMR collection Note - Customer USE SPURIOUS MATERIALS</v>
          </cell>
        </row>
        <row r="18067">
          <cell r="A18067">
            <v>44692.426701388897</v>
          </cell>
          <cell r="B18067">
            <v>2787</v>
          </cell>
          <cell r="F18067" t="str">
            <v>CC-00603293</v>
          </cell>
          <cell r="J18067" t="str">
            <v>General Service</v>
          </cell>
          <cell r="R18067" t="str">
            <v>BQHD160412</v>
          </cell>
          <cell r="AB18067" t="str">
            <v>Sales call carried out for HMR collection Note - Customer USE SPURIOUS MATERIALS</v>
          </cell>
        </row>
        <row r="18068">
          <cell r="A18068">
            <v>44692.4207060185</v>
          </cell>
          <cell r="B18068">
            <v>5024</v>
          </cell>
          <cell r="F18068" t="str">
            <v>CC-00603281</v>
          </cell>
          <cell r="J18068" t="str">
            <v>General Service</v>
          </cell>
          <cell r="R18068" t="str">
            <v>BMKD120057</v>
          </cell>
          <cell r="AB18068" t="str">
            <v>Sales call carried out for HMR collection Note - Customer USE SPURIOUS MATERIALS</v>
          </cell>
        </row>
        <row r="18069">
          <cell r="A18069">
            <v>44691.995555555601</v>
          </cell>
          <cell r="B18069">
            <v>42855</v>
          </cell>
          <cell r="F18069" t="str">
            <v>CC-00603181</v>
          </cell>
          <cell r="J18069" t="str">
            <v>Schedule Service - AMC</v>
          </cell>
          <cell r="R18069" t="str">
            <v>BIKS040038</v>
          </cell>
          <cell r="AB18069" t="str">
            <v>AMC Visit done</v>
          </cell>
        </row>
        <row r="18070">
          <cell r="A18070">
            <v>44691.995405092603</v>
          </cell>
          <cell r="B18070">
            <v>17920</v>
          </cell>
          <cell r="F18070" t="str">
            <v>CC-00603180</v>
          </cell>
          <cell r="J18070" t="str">
            <v>Schedule Service - AMC</v>
          </cell>
          <cell r="R18070" t="str">
            <v>GOCC370403</v>
          </cell>
          <cell r="AB18070" t="str">
            <v>Attend the site for AMC Visit so attend and check and clean air filter, air oil separator, oil filter, check for coolant level and check all wiring connection after that start the machine found running ok</v>
          </cell>
        </row>
        <row r="18071">
          <cell r="A18071">
            <v>44691.995219907403</v>
          </cell>
          <cell r="B18071">
            <v>6703</v>
          </cell>
          <cell r="F18071" t="str">
            <v>CC-00603179</v>
          </cell>
          <cell r="J18071" t="str">
            <v>Schedule Service - AMC</v>
          </cell>
          <cell r="R18071" t="str">
            <v>BRHS035337</v>
          </cell>
          <cell r="AB18071" t="str">
            <v>Attend the site for AMC Visit so attend and check and clean air filter, air oil separator, oil filter, check for coolant level and check all wiring connection after that start the machine found running ok</v>
          </cell>
        </row>
        <row r="18072">
          <cell r="A18072">
            <v>44691.994490740697</v>
          </cell>
          <cell r="B18072">
            <v>45413</v>
          </cell>
          <cell r="F18072" t="str">
            <v>CC-00603175</v>
          </cell>
          <cell r="J18072" t="str">
            <v>Schedule Service - AMC</v>
          </cell>
          <cell r="R18072" t="str">
            <v>BNAS040245</v>
          </cell>
          <cell r="AB18072" t="str">
            <v>Change Air filter, oil filter and oil</v>
          </cell>
        </row>
        <row r="18073">
          <cell r="A18073">
            <v>44691.994270833296</v>
          </cell>
          <cell r="B18073">
            <v>32850</v>
          </cell>
          <cell r="F18073" t="str">
            <v>CC-00603174</v>
          </cell>
          <cell r="J18073" t="str">
            <v>Schedule Service - AMC</v>
          </cell>
          <cell r="R18073" t="str">
            <v>GOKS040088</v>
          </cell>
          <cell r="AB18073" t="str">
            <v>AMC visit already attend on dated 27-04-2022 having call tracking number CC-00593514</v>
          </cell>
        </row>
        <row r="18074">
          <cell r="A18074">
            <v>44691.980347222197</v>
          </cell>
          <cell r="B18074">
            <v>5253</v>
          </cell>
          <cell r="F18074" t="str">
            <v>CC-00603104</v>
          </cell>
          <cell r="J18074" t="str">
            <v>Schedule Service - AMC</v>
          </cell>
          <cell r="R18074" t="str">
            <v>BSBC375535</v>
          </cell>
          <cell r="AB18074" t="str">
            <v>AMC Visit done</v>
          </cell>
        </row>
        <row r="18075">
          <cell r="A18075">
            <v>44691.980104166701</v>
          </cell>
          <cell r="B18075">
            <v>10786</v>
          </cell>
          <cell r="F18075" t="str">
            <v>CC-00603103</v>
          </cell>
          <cell r="J18075" t="str">
            <v>Schedule Service - AMC</v>
          </cell>
          <cell r="R18075" t="str">
            <v>BPIC370386</v>
          </cell>
          <cell r="AB18075" t="str">
            <v>Attend the site for AMC visit so check and clean air filter. Oil filter, air oil separator, check for oil level found ok check all wiring connection found ok after all checkup start the unit found running ok</v>
          </cell>
        </row>
        <row r="18076">
          <cell r="A18076">
            <v>44691.7339699074</v>
          </cell>
          <cell r="B18076">
            <v>971</v>
          </cell>
          <cell r="F18076" t="str">
            <v>CC-00602911</v>
          </cell>
          <cell r="J18076" t="str">
            <v>Schedule Service</v>
          </cell>
          <cell r="R18076" t="str">
            <v>BUKD121059</v>
          </cell>
          <cell r="AB18076" t="str">
            <v>Change air filter, oil filter and oil</v>
          </cell>
        </row>
        <row r="18077">
          <cell r="A18077">
            <v>44691.694305555597</v>
          </cell>
          <cell r="B18077">
            <v>752</v>
          </cell>
          <cell r="F18077" t="str">
            <v>CC-00602843</v>
          </cell>
          <cell r="J18077" t="str">
            <v>Schedule Service</v>
          </cell>
          <cell r="R18077" t="str">
            <v>BUDD162713</v>
          </cell>
          <cell r="AB18077" t="str">
            <v>Change Air filter, oil filter and oil</v>
          </cell>
        </row>
        <row r="18078">
          <cell r="A18078">
            <v>44691.687835648103</v>
          </cell>
          <cell r="B18078">
            <v>63389</v>
          </cell>
          <cell r="F18078" t="str">
            <v>CC-00602832</v>
          </cell>
          <cell r="J18078" t="str">
            <v>Complaint - Running With Problem</v>
          </cell>
          <cell r="R18078" t="str">
            <v>BPBD200118</v>
          </cell>
          <cell r="AB18078" t="str">
            <v>Oil, oil filter, air filter , separator  achivator assy, dcv assy this all item changed from customer stock</v>
          </cell>
        </row>
        <row r="18079">
          <cell r="A18079">
            <v>44691.561562499999</v>
          </cell>
          <cell r="B18079">
            <v>6398</v>
          </cell>
          <cell r="F18079" t="str">
            <v>CC-00602541</v>
          </cell>
          <cell r="J18079" t="str">
            <v>General Service</v>
          </cell>
          <cell r="R18079" t="str">
            <v>BPHD160162</v>
          </cell>
          <cell r="AB18079" t="str">
            <v>Sales call carried out for HMR collection Note - Customer USE SPURIOUS MATERIALS</v>
          </cell>
        </row>
        <row r="18080">
          <cell r="A18080">
            <v>44691.535960648202</v>
          </cell>
          <cell r="B18080">
            <v>1</v>
          </cell>
          <cell r="F18080" t="str">
            <v>CC-00602491</v>
          </cell>
          <cell r="J18080" t="str">
            <v>Commissioning</v>
          </cell>
          <cell r="R18080" t="str">
            <v>BVLD163040</v>
          </cell>
          <cell r="AB18080"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8081">
          <cell r="A18081">
            <v>44691.489328703698</v>
          </cell>
          <cell r="B18081">
            <v>4502</v>
          </cell>
          <cell r="F18081" t="str">
            <v>CC-00602374</v>
          </cell>
          <cell r="J18081" t="str">
            <v>Schedule Service</v>
          </cell>
          <cell r="R18081" t="str">
            <v>BTCD162149</v>
          </cell>
          <cell r="AB18081" t="str">
            <v>Change Air filter, oil filter, separator, BDV, Actuator, pressure regulator kit and oil</v>
          </cell>
        </row>
        <row r="18082">
          <cell r="A18082">
            <v>44690.982326388897</v>
          </cell>
          <cell r="B18082">
            <v>33016</v>
          </cell>
          <cell r="F18082" t="str">
            <v>CC-00602142</v>
          </cell>
          <cell r="J18082" t="str">
            <v>Schedule Service - AMC</v>
          </cell>
          <cell r="R18082" t="str">
            <v>BKJS030050</v>
          </cell>
          <cell r="AB18082" t="str">
            <v>AMC Visit done</v>
          </cell>
        </row>
        <row r="18083">
          <cell r="A18083">
            <v>44690.6891666667</v>
          </cell>
          <cell r="B18083">
            <v>24264</v>
          </cell>
          <cell r="F18083" t="str">
            <v>CC-00601930</v>
          </cell>
          <cell r="J18083" t="str">
            <v>Complaint - Running With Problem</v>
          </cell>
          <cell r="R18083" t="str">
            <v>BQBS033819</v>
          </cell>
          <cell r="AB18083" t="str">
            <v>We attend the customer site and found high temperature so check cooling fan moving slowly and coler dusty</v>
          </cell>
        </row>
        <row r="18084">
          <cell r="A18084">
            <v>44690.642928240697</v>
          </cell>
          <cell r="B18084">
            <v>4106</v>
          </cell>
          <cell r="F18084" t="str">
            <v>CC-00601867</v>
          </cell>
          <cell r="J18084" t="str">
            <v>Complaint - Running With Problem</v>
          </cell>
          <cell r="R18084" t="str">
            <v>BRID161341</v>
          </cell>
          <cell r="AB18084" t="str">
            <v>Change fan with new one</v>
          </cell>
        </row>
        <row r="18085">
          <cell r="A18085">
            <v>44690.570532407401</v>
          </cell>
          <cell r="B18085">
            <v>16366</v>
          </cell>
          <cell r="F18085" t="str">
            <v>CC-00601752</v>
          </cell>
          <cell r="J18085" t="str">
            <v>General Service</v>
          </cell>
          <cell r="R18085" t="str">
            <v>UOHS030121</v>
          </cell>
          <cell r="AB18085" t="str">
            <v>We attaned the customer site for complain general service so replace d parts :-  1-air filter, 2-oil filter, 3-oil, 4-separator , than start machine running ok</v>
          </cell>
        </row>
        <row r="18086">
          <cell r="A18086">
            <v>44690.488136574102</v>
          </cell>
          <cell r="B18086">
            <v>5555</v>
          </cell>
          <cell r="F18086" t="str">
            <v>CC-00601585</v>
          </cell>
          <cell r="J18086" t="str">
            <v>Complaint - Running With Problem</v>
          </cell>
          <cell r="R18086" t="str">
            <v>BTJC377158</v>
          </cell>
          <cell r="AB18086" t="str">
            <v>Attend the site for conplaint of tripping so check and found service time due so change air filter, oil filter and oil after that start the unit found running on.</v>
          </cell>
        </row>
        <row r="18087">
          <cell r="A18087">
            <v>44689.9824421296</v>
          </cell>
          <cell r="B18087">
            <v>12310</v>
          </cell>
          <cell r="F18087" t="str">
            <v>CC-00601279</v>
          </cell>
          <cell r="J18087" t="str">
            <v>Schedule Service - AMC</v>
          </cell>
          <cell r="R18087" t="str">
            <v>BSCS037349</v>
          </cell>
          <cell r="AB18087" t="str">
            <v>AMC Visit done</v>
          </cell>
        </row>
        <row r="18088">
          <cell r="A18088">
            <v>44689.7293055556</v>
          </cell>
          <cell r="B18088">
            <v>921</v>
          </cell>
          <cell r="F18088" t="str">
            <v>CC-00601244</v>
          </cell>
          <cell r="J18088" t="str">
            <v>General Service</v>
          </cell>
          <cell r="R18088" t="str">
            <v>BTHD162350</v>
          </cell>
          <cell r="AB18088" t="str">
            <v>Sales call carried out for HMR collection</v>
          </cell>
        </row>
        <row r="18089">
          <cell r="A18089">
            <v>44689.725532407399</v>
          </cell>
          <cell r="B18089">
            <v>3365</v>
          </cell>
          <cell r="F18089" t="str">
            <v>CC-00601241</v>
          </cell>
          <cell r="J18089" t="str">
            <v>General Service</v>
          </cell>
          <cell r="R18089" t="str">
            <v>BTJD162047</v>
          </cell>
          <cell r="AB18089" t="str">
            <v>Sales call carried out for HMR collection Note - Customer USE SPUIROUS MATERIALS</v>
          </cell>
        </row>
        <row r="18090">
          <cell r="A18090">
            <v>44689.722060185202</v>
          </cell>
          <cell r="B18090">
            <v>2592</v>
          </cell>
          <cell r="F18090" t="str">
            <v>CC-00601240</v>
          </cell>
          <cell r="J18090" t="str">
            <v>General Service</v>
          </cell>
          <cell r="R18090" t="str">
            <v>BTJD162040</v>
          </cell>
          <cell r="AB18090" t="str">
            <v>Sales call carried out for HMR collection</v>
          </cell>
        </row>
        <row r="18091">
          <cell r="A18091">
            <v>44689.718564814801</v>
          </cell>
          <cell r="B18091">
            <v>2440</v>
          </cell>
          <cell r="F18091" t="str">
            <v>CC-00601239</v>
          </cell>
          <cell r="J18091" t="str">
            <v>General Service</v>
          </cell>
          <cell r="R18091" t="str">
            <v>BTJD162038</v>
          </cell>
          <cell r="AB18091" t="str">
            <v>Sales call carried out for HMR collection</v>
          </cell>
        </row>
        <row r="18092">
          <cell r="A18092">
            <v>44689.715069444399</v>
          </cell>
          <cell r="B18092">
            <v>529</v>
          </cell>
          <cell r="F18092" t="str">
            <v>CC-00601237</v>
          </cell>
          <cell r="J18092" t="str">
            <v>General Service</v>
          </cell>
          <cell r="R18092" t="str">
            <v>BULD162583</v>
          </cell>
          <cell r="AB18092" t="str">
            <v>Sales call carried out for HMR collection</v>
          </cell>
        </row>
        <row r="18093">
          <cell r="A18093">
            <v>44689.711643518502</v>
          </cell>
          <cell r="B18093">
            <v>526</v>
          </cell>
          <cell r="F18093" t="str">
            <v>CC-00601236</v>
          </cell>
          <cell r="J18093" t="str">
            <v>General Service</v>
          </cell>
          <cell r="R18093" t="str">
            <v>BULD162579</v>
          </cell>
          <cell r="AB18093" t="str">
            <v>Sales call carried out for HMR collection</v>
          </cell>
        </row>
        <row r="18094">
          <cell r="A18094">
            <v>44689.706689814797</v>
          </cell>
          <cell r="B18094">
            <v>2816</v>
          </cell>
          <cell r="F18094" t="str">
            <v>CC-00601233</v>
          </cell>
          <cell r="J18094" t="str">
            <v>General Service</v>
          </cell>
          <cell r="R18094" t="str">
            <v>BULD162561</v>
          </cell>
          <cell r="AB18094" t="str">
            <v>Sales call carried out for HMR collection</v>
          </cell>
        </row>
        <row r="18095">
          <cell r="A18095">
            <v>44689.7025810185</v>
          </cell>
          <cell r="B18095">
            <v>4272</v>
          </cell>
          <cell r="F18095" t="str">
            <v>CC-00601232</v>
          </cell>
          <cell r="J18095" t="str">
            <v>General Service</v>
          </cell>
          <cell r="R18095" t="str">
            <v>BULD162559</v>
          </cell>
          <cell r="AB18095" t="str">
            <v>Sales call carried out for HMR collection</v>
          </cell>
        </row>
        <row r="18096">
          <cell r="A18096">
            <v>44689.698530092603</v>
          </cell>
          <cell r="B18096">
            <v>1884</v>
          </cell>
          <cell r="F18096" t="str">
            <v>CC-00601231</v>
          </cell>
          <cell r="J18096" t="str">
            <v>General Service</v>
          </cell>
          <cell r="R18096" t="str">
            <v>BUKD162510</v>
          </cell>
          <cell r="AB18096" t="str">
            <v>Sales call carried out for HMR collection</v>
          </cell>
        </row>
        <row r="18097">
          <cell r="A18097">
            <v>44689.694363425901</v>
          </cell>
          <cell r="B18097">
            <v>924</v>
          </cell>
          <cell r="F18097" t="str">
            <v>CC-00601230</v>
          </cell>
          <cell r="J18097" t="str">
            <v>General Service</v>
          </cell>
          <cell r="R18097" t="str">
            <v>BUJD162460</v>
          </cell>
          <cell r="AB18097" t="str">
            <v>Sales call carried out for HMR collection</v>
          </cell>
        </row>
        <row r="18098">
          <cell r="A18098">
            <v>44689.690879629597</v>
          </cell>
          <cell r="B18098">
            <v>803</v>
          </cell>
          <cell r="F18098" t="str">
            <v>CC-00601229</v>
          </cell>
          <cell r="J18098" t="str">
            <v>General Service</v>
          </cell>
          <cell r="R18098" t="str">
            <v>BUDD220683</v>
          </cell>
          <cell r="AB18098" t="str">
            <v>Sales call carried out for HMR collection</v>
          </cell>
        </row>
        <row r="18099">
          <cell r="A18099">
            <v>44689.686805555597</v>
          </cell>
          <cell r="B18099">
            <v>449</v>
          </cell>
          <cell r="F18099" t="str">
            <v>CC-00601224</v>
          </cell>
          <cell r="J18099" t="str">
            <v>General Service</v>
          </cell>
          <cell r="R18099" t="str">
            <v>BUCD230856</v>
          </cell>
          <cell r="AB18099" t="str">
            <v>Sales call carried out for HMR collection</v>
          </cell>
        </row>
        <row r="18100">
          <cell r="A18100">
            <v>44689.683043981502</v>
          </cell>
          <cell r="B18100">
            <v>1003</v>
          </cell>
          <cell r="F18100" t="str">
            <v>CC-00601218</v>
          </cell>
          <cell r="J18100" t="str">
            <v>General Service</v>
          </cell>
          <cell r="R18100" t="str">
            <v>BUBD162649</v>
          </cell>
          <cell r="AB18100" t="str">
            <v>Sales call carried out for HMR collection</v>
          </cell>
        </row>
        <row r="18101">
          <cell r="A18101">
            <v>44689.678796296299</v>
          </cell>
          <cell r="B18101">
            <v>1009</v>
          </cell>
          <cell r="F18101" t="str">
            <v>CC-00601208</v>
          </cell>
          <cell r="J18101" t="str">
            <v>General Service</v>
          </cell>
          <cell r="R18101" t="str">
            <v>BUAL160594</v>
          </cell>
          <cell r="AB18101" t="str">
            <v>Sales call carried out for HMR collection</v>
          </cell>
        </row>
        <row r="18102">
          <cell r="A18102">
            <v>44689.675312500003</v>
          </cell>
          <cell r="B18102">
            <v>2260</v>
          </cell>
          <cell r="F18102" t="str">
            <v>CC-00601203</v>
          </cell>
          <cell r="J18102" t="str">
            <v>General Service</v>
          </cell>
          <cell r="R18102" t="str">
            <v>BUAL160585</v>
          </cell>
          <cell r="AB18102" t="str">
            <v>Sales call carried out for HMR collection</v>
          </cell>
        </row>
        <row r="18103">
          <cell r="A18103">
            <v>44689.670358796298</v>
          </cell>
          <cell r="B18103">
            <v>4342</v>
          </cell>
          <cell r="F18103" t="str">
            <v>CC-00601197</v>
          </cell>
          <cell r="J18103" t="str">
            <v>General Service</v>
          </cell>
          <cell r="R18103" t="str">
            <v>BTKD162112</v>
          </cell>
          <cell r="AB18103" t="str">
            <v>Sales call carried out for HMR collection</v>
          </cell>
        </row>
        <row r="18104">
          <cell r="A18104">
            <v>44689.621967592597</v>
          </cell>
          <cell r="B18104">
            <v>978</v>
          </cell>
          <cell r="F18104" t="str">
            <v>CC-00601176</v>
          </cell>
          <cell r="J18104" t="str">
            <v>General Service</v>
          </cell>
          <cell r="R18104" t="str">
            <v>BTKD162083</v>
          </cell>
          <cell r="AB18104" t="str">
            <v>Sales call carried out for HMR collection</v>
          </cell>
        </row>
        <row r="18105">
          <cell r="A18105">
            <v>44689.618159722202</v>
          </cell>
          <cell r="B18105">
            <v>2575</v>
          </cell>
          <cell r="F18105" t="str">
            <v>CC-00601172</v>
          </cell>
          <cell r="J18105" t="str">
            <v>General Service</v>
          </cell>
          <cell r="R18105" t="str">
            <v>BTKD162080</v>
          </cell>
          <cell r="AB18105" t="str">
            <v>Sales call carried out for HMR collection</v>
          </cell>
        </row>
        <row r="18106">
          <cell r="A18106">
            <v>44689.613356481503</v>
          </cell>
          <cell r="B18106">
            <v>2470</v>
          </cell>
          <cell r="F18106" t="str">
            <v>CC-00601167</v>
          </cell>
          <cell r="J18106" t="str">
            <v>General Service</v>
          </cell>
          <cell r="R18106" t="str">
            <v>BTJD162016</v>
          </cell>
          <cell r="AB18106" t="str">
            <v>Sales call carried out for HMR collection</v>
          </cell>
        </row>
        <row r="18107">
          <cell r="A18107">
            <v>44689.609699074099</v>
          </cell>
          <cell r="B18107">
            <v>1183</v>
          </cell>
          <cell r="F18107" t="str">
            <v>CC-00601162</v>
          </cell>
          <cell r="J18107" t="str">
            <v>General Service</v>
          </cell>
          <cell r="R18107" t="str">
            <v>BTID162392</v>
          </cell>
          <cell r="AB18107" t="str">
            <v>Sales call carried out for HMR collection</v>
          </cell>
        </row>
        <row r="18108">
          <cell r="A18108">
            <v>44689.6015625</v>
          </cell>
          <cell r="B18108">
            <v>888</v>
          </cell>
          <cell r="F18108" t="str">
            <v>CC-00601152</v>
          </cell>
          <cell r="J18108" t="str">
            <v>General Service</v>
          </cell>
          <cell r="R18108" t="str">
            <v>BTID162377</v>
          </cell>
          <cell r="AB18108" t="str">
            <v>Sales call carried out for HMR collection</v>
          </cell>
        </row>
        <row r="18109">
          <cell r="A18109">
            <v>44689.597962963002</v>
          </cell>
          <cell r="B18109">
            <v>4923</v>
          </cell>
          <cell r="F18109" t="str">
            <v>CC-00601147</v>
          </cell>
          <cell r="J18109" t="str">
            <v>General Service</v>
          </cell>
          <cell r="R18109" t="str">
            <v>BTGL160455</v>
          </cell>
          <cell r="AB18109" t="str">
            <v>Sales call carried out for HMR collection</v>
          </cell>
        </row>
        <row r="18110">
          <cell r="A18110">
            <v>44689.594409722202</v>
          </cell>
          <cell r="B18110">
            <v>4509</v>
          </cell>
          <cell r="F18110" t="str">
            <v>CC-00601144</v>
          </cell>
          <cell r="J18110" t="str">
            <v>General Service</v>
          </cell>
          <cell r="R18110" t="str">
            <v>BTFD162244</v>
          </cell>
          <cell r="AB18110" t="str">
            <v>Sales call carried out for HMR collection</v>
          </cell>
        </row>
        <row r="18111">
          <cell r="A18111">
            <v>44689.5860300926</v>
          </cell>
          <cell r="B18111">
            <v>3771</v>
          </cell>
          <cell r="F18111" t="str">
            <v>CC-00601143</v>
          </cell>
          <cell r="J18111" t="str">
            <v>General Service</v>
          </cell>
          <cell r="R18111" t="str">
            <v>BTFD162243</v>
          </cell>
          <cell r="AB18111" t="str">
            <v>Sales call carried out for HMR collection</v>
          </cell>
        </row>
        <row r="18112">
          <cell r="A18112">
            <v>44689.582210648201</v>
          </cell>
          <cell r="B18112">
            <v>3530</v>
          </cell>
          <cell r="F18112" t="str">
            <v>CC-00601142</v>
          </cell>
          <cell r="J18112" t="str">
            <v>General Service</v>
          </cell>
          <cell r="R18112" t="str">
            <v>BTEL160427</v>
          </cell>
          <cell r="AB18112" t="str">
            <v>Sales call carried out for HMR collection</v>
          </cell>
        </row>
        <row r="18113">
          <cell r="A18113">
            <v>44689.577499999999</v>
          </cell>
          <cell r="B18113">
            <v>3483</v>
          </cell>
          <cell r="F18113" t="str">
            <v>CC-00601140</v>
          </cell>
          <cell r="J18113" t="str">
            <v>General Service</v>
          </cell>
          <cell r="R18113" t="str">
            <v>BTED162231</v>
          </cell>
          <cell r="AB18113" t="str">
            <v>Sales call carried out for HMR collection</v>
          </cell>
        </row>
        <row r="18114">
          <cell r="A18114">
            <v>44689.573472222197</v>
          </cell>
          <cell r="B18114">
            <v>3672</v>
          </cell>
          <cell r="F18114" t="str">
            <v>CC-00601139</v>
          </cell>
          <cell r="J18114" t="str">
            <v>General Service</v>
          </cell>
          <cell r="R18114" t="str">
            <v>BTED162217</v>
          </cell>
          <cell r="AB18114" t="str">
            <v>Sales call carried out for HMR collection</v>
          </cell>
        </row>
        <row r="18115">
          <cell r="A18115">
            <v>44689.5695486111</v>
          </cell>
          <cell r="B18115">
            <v>3529</v>
          </cell>
          <cell r="F18115" t="str">
            <v>CC-00601138</v>
          </cell>
          <cell r="J18115" t="str">
            <v>General Service</v>
          </cell>
          <cell r="R18115" t="str">
            <v>BTDD162183</v>
          </cell>
          <cell r="AB18115" t="str">
            <v>Sales call carried out for HMR collection</v>
          </cell>
        </row>
        <row r="18116">
          <cell r="A18116">
            <v>44689.566250000003</v>
          </cell>
          <cell r="B18116">
            <v>3681</v>
          </cell>
          <cell r="F18116" t="str">
            <v>CC-00601136</v>
          </cell>
          <cell r="J18116" t="str">
            <v>General Service</v>
          </cell>
          <cell r="R18116" t="str">
            <v>BTCD162159</v>
          </cell>
          <cell r="AB18116" t="str">
            <v>Sales call carried out for HMR collection</v>
          </cell>
        </row>
        <row r="18117">
          <cell r="A18117">
            <v>44689.563182870399</v>
          </cell>
          <cell r="B18117">
            <v>3330</v>
          </cell>
          <cell r="F18117" t="str">
            <v>CC-00601134</v>
          </cell>
          <cell r="J18117" t="str">
            <v>General Service</v>
          </cell>
          <cell r="R18117" t="str">
            <v>BSKD161462</v>
          </cell>
          <cell r="AB18117" t="str">
            <v>Sales call carried out for HMR collection</v>
          </cell>
        </row>
        <row r="18118">
          <cell r="A18118">
            <v>44689.558865740699</v>
          </cell>
          <cell r="B18118">
            <v>2008</v>
          </cell>
          <cell r="F18118" t="str">
            <v>CC-00601133</v>
          </cell>
          <cell r="J18118" t="str">
            <v>General Service</v>
          </cell>
          <cell r="R18118" t="str">
            <v>BSID161973</v>
          </cell>
          <cell r="AB18118" t="str">
            <v>Sales call carried out for HMR collection</v>
          </cell>
        </row>
        <row r="18119">
          <cell r="A18119">
            <v>44689.5526157407</v>
          </cell>
          <cell r="B18119">
            <v>5300</v>
          </cell>
          <cell r="F18119" t="str">
            <v>CC-00601130</v>
          </cell>
          <cell r="J18119" t="str">
            <v>General Service</v>
          </cell>
          <cell r="R18119" t="str">
            <v>BSFD161795</v>
          </cell>
          <cell r="AB18119" t="str">
            <v>Sales call carried out for HMR collection</v>
          </cell>
        </row>
        <row r="18120">
          <cell r="A18120">
            <v>44689.549456018503</v>
          </cell>
          <cell r="B18120">
            <v>1616</v>
          </cell>
          <cell r="F18120" t="str">
            <v>CC-00601128</v>
          </cell>
          <cell r="J18120" t="str">
            <v>General Service</v>
          </cell>
          <cell r="R18120" t="str">
            <v>BSED161766</v>
          </cell>
          <cell r="AB18120" t="str">
            <v>Sales call carried out for HMR collection</v>
          </cell>
        </row>
        <row r="18121">
          <cell r="A18121">
            <v>44689.545520833301</v>
          </cell>
          <cell r="B18121">
            <v>3542</v>
          </cell>
          <cell r="F18121" t="str">
            <v>CC-00601124</v>
          </cell>
          <cell r="J18121" t="str">
            <v>General Service</v>
          </cell>
          <cell r="R18121" t="str">
            <v>BSAD230391</v>
          </cell>
          <cell r="AB18121" t="str">
            <v>Sales call carried out for HMR collection</v>
          </cell>
        </row>
        <row r="18122">
          <cell r="A18122">
            <v>44689.539317129602</v>
          </cell>
          <cell r="B18122">
            <v>436</v>
          </cell>
          <cell r="F18122" t="str">
            <v>CC-00601123</v>
          </cell>
          <cell r="J18122" t="str">
            <v>General Service</v>
          </cell>
          <cell r="R18122" t="str">
            <v>AUKD230777</v>
          </cell>
          <cell r="AB18122" t="str">
            <v>Sales Call carried out for HMR collection</v>
          </cell>
        </row>
        <row r="18123">
          <cell r="A18123">
            <v>44689.483368055597</v>
          </cell>
          <cell r="B18123">
            <v>6</v>
          </cell>
          <cell r="F18123" t="str">
            <v>CC-00601121</v>
          </cell>
          <cell r="J18123" t="str">
            <v>Complaint - Running With Problem</v>
          </cell>
          <cell r="R18123" t="str">
            <v>EVJS037006</v>
          </cell>
          <cell r="AB18123" t="str">
            <v>problem occurred in stabilizer due to MCB Mal functioning so change the same by OEM</v>
          </cell>
        </row>
        <row r="18124">
          <cell r="A18124">
            <v>44688.988217592603</v>
          </cell>
          <cell r="B18124">
            <v>21183</v>
          </cell>
          <cell r="F18124" t="str">
            <v>CC-00601038</v>
          </cell>
          <cell r="J18124" t="str">
            <v>Schedule Service - AMC</v>
          </cell>
          <cell r="R18124" t="str">
            <v>BMKC370048</v>
          </cell>
          <cell r="AB18124" t="str">
            <v>Attend the site for AMC visit so clean air filter, oil filter, air oil separator and check oil level found ok after that start the unit found running ok</v>
          </cell>
        </row>
        <row r="18125">
          <cell r="A18125">
            <v>44688.721238425896</v>
          </cell>
          <cell r="B18125">
            <v>3737</v>
          </cell>
          <cell r="F18125" t="str">
            <v>CC-00600889</v>
          </cell>
          <cell r="J18125" t="str">
            <v>General Service</v>
          </cell>
          <cell r="R18125" t="str">
            <v>BULL160564</v>
          </cell>
          <cell r="AB18125" t="str">
            <v>Sales call carried out for HMR Collection</v>
          </cell>
        </row>
        <row r="18126">
          <cell r="A18126">
            <v>44688.703564814801</v>
          </cell>
          <cell r="B18126">
            <v>3963</v>
          </cell>
          <cell r="F18126" t="str">
            <v>CC-00600850</v>
          </cell>
          <cell r="J18126" t="str">
            <v>General Service</v>
          </cell>
          <cell r="R18126" t="str">
            <v>BULL160559</v>
          </cell>
          <cell r="AB18126" t="str">
            <v>Sales call carried out for HMR Collection</v>
          </cell>
        </row>
        <row r="18127">
          <cell r="A18127">
            <v>44688.672476851898</v>
          </cell>
          <cell r="B18127">
            <v>3272</v>
          </cell>
          <cell r="F18127" t="str">
            <v>CC-00600796</v>
          </cell>
          <cell r="J18127" t="str">
            <v>General Service</v>
          </cell>
          <cell r="R18127" t="str">
            <v>BULD162577</v>
          </cell>
          <cell r="AB18127" t="str">
            <v>Sales call carried out for HMR Collection</v>
          </cell>
        </row>
        <row r="18128">
          <cell r="A18128">
            <v>44688.664074074099</v>
          </cell>
          <cell r="B18128">
            <v>1800</v>
          </cell>
          <cell r="F18128" t="str">
            <v>CC-00600779</v>
          </cell>
          <cell r="J18128" t="str">
            <v>General Service</v>
          </cell>
          <cell r="R18128" t="str">
            <v>BULD162568</v>
          </cell>
          <cell r="AB18128" t="str">
            <v>Sales call carried out for HMR Collection</v>
          </cell>
        </row>
        <row r="18129">
          <cell r="A18129">
            <v>44688.575763888897</v>
          </cell>
          <cell r="B18129">
            <v>487</v>
          </cell>
          <cell r="F18129" t="str">
            <v>CC-00600621</v>
          </cell>
          <cell r="J18129" t="str">
            <v>Schedule Service</v>
          </cell>
          <cell r="R18129" t="str">
            <v>BUID162953</v>
          </cell>
          <cell r="AB18129" t="str">
            <v>Change air filter, oil filter and oil</v>
          </cell>
        </row>
        <row r="18130">
          <cell r="A18130">
            <v>44688.5481828704</v>
          </cell>
          <cell r="B18130">
            <v>750</v>
          </cell>
          <cell r="F18130" t="str">
            <v>CC-00600576</v>
          </cell>
          <cell r="J18130" t="str">
            <v>Complaint - Running With Problem</v>
          </cell>
          <cell r="R18130" t="str">
            <v>BUGD162852</v>
          </cell>
          <cell r="AB18130" t="str">
            <v>Attend the site and inspect the problem found there is hunting in between rpm and air pressure which is happening during idle and drilling condition so observe the system function found engine actuator malfunction so clean both the actuator assembly ,clean pressure regulator assembly and clean moisture filter assembly after all work done start the unit and increase the line pressure to 210 psi after then run the unit found unit is running satisfactory with all parameters under limit.</v>
          </cell>
        </row>
        <row r="18131">
          <cell r="A18131">
            <v>44688.465057870402</v>
          </cell>
          <cell r="B18131">
            <v>541</v>
          </cell>
          <cell r="F18131" t="str">
            <v>CC-00600430</v>
          </cell>
          <cell r="J18131" t="str">
            <v>Schedule Service</v>
          </cell>
          <cell r="R18131" t="str">
            <v>BUKD230773</v>
          </cell>
          <cell r="AB18131" t="str">
            <v>Change Air filter, oil filter,air oil separator and oil</v>
          </cell>
        </row>
        <row r="18132">
          <cell r="A18132">
            <v>44688.462858796302</v>
          </cell>
          <cell r="B18132">
            <v>14487</v>
          </cell>
          <cell r="F18132" t="str">
            <v>CC-00600426</v>
          </cell>
          <cell r="J18132" t="str">
            <v>Complaint - Running With Problem</v>
          </cell>
          <cell r="R18132" t="str">
            <v>BPJD200007</v>
          </cell>
          <cell r="AB18132" t="str">
            <v>Attend the site for unit running with problem so observe the unit found during drilling condition rpm is hunting and during idle condition idle rpm gradually increasing to 1250 to 1450 so inspect the unit found engine side actuator malfunction during drilling condition so I replace the engine side actuator by new one on chargeable basis , replace pressure regulator kit by new one from customer stock clean BDV assembly , clean compressor side, actuator assembly, after all work done run the unit and checked one bore found unit is running satisfactory with idle rpm 1250 and drilling rpm 1550 at 200 psi line pressure now unit is running in ok condition.</v>
          </cell>
        </row>
        <row r="18133">
          <cell r="A18133">
            <v>44688.459467592598</v>
          </cell>
          <cell r="B18133">
            <v>3568</v>
          </cell>
          <cell r="F18133" t="str">
            <v>CC-00600418</v>
          </cell>
          <cell r="J18133" t="str">
            <v>Schedule Service</v>
          </cell>
          <cell r="R18133" t="str">
            <v>BSFD161830</v>
          </cell>
          <cell r="AB18133" t="str">
            <v>Change air filter kit engine and compressor side, replace oil filter 2nos., replaced air lube plus oil 36 litres, and mpv kit by new one.</v>
          </cell>
        </row>
        <row r="18134">
          <cell r="A18134">
            <v>44687.814039351899</v>
          </cell>
          <cell r="B18134">
            <v>3685</v>
          </cell>
          <cell r="F18134" t="str">
            <v>CC-00600109</v>
          </cell>
          <cell r="J18134" t="str">
            <v>General Service</v>
          </cell>
          <cell r="R18134" t="str">
            <v>BUKD162535</v>
          </cell>
          <cell r="AB18134" t="str">
            <v>Sales call carried out for HMR collection</v>
          </cell>
        </row>
        <row r="18135">
          <cell r="A18135">
            <v>44687.812210648102</v>
          </cell>
          <cell r="B18135">
            <v>1357</v>
          </cell>
          <cell r="F18135" t="str">
            <v>CC-00600107</v>
          </cell>
          <cell r="J18135" t="str">
            <v>General Service</v>
          </cell>
          <cell r="R18135" t="str">
            <v>BUCD162696</v>
          </cell>
          <cell r="AB18135" t="str">
            <v>sales call carried out for HMR Collection</v>
          </cell>
        </row>
        <row r="18136">
          <cell r="A18136">
            <v>44687.810219907398</v>
          </cell>
          <cell r="B18136">
            <v>2017</v>
          </cell>
          <cell r="F18136" t="str">
            <v>CC-00600106</v>
          </cell>
          <cell r="J18136" t="str">
            <v>General Service</v>
          </cell>
          <cell r="R18136" t="str">
            <v>BUAL160593</v>
          </cell>
          <cell r="AB18136" t="str">
            <v>sales call carried out for HMR Collection</v>
          </cell>
        </row>
        <row r="18137">
          <cell r="A18137">
            <v>44687.807372685202</v>
          </cell>
          <cell r="B18137">
            <v>2739</v>
          </cell>
          <cell r="F18137" t="str">
            <v>CC-00600105</v>
          </cell>
          <cell r="J18137" t="str">
            <v>General Service</v>
          </cell>
          <cell r="R18137" t="str">
            <v>BUAD162625</v>
          </cell>
          <cell r="AB18137" t="str">
            <v>sales call carried out for HMR Collection</v>
          </cell>
        </row>
        <row r="18138">
          <cell r="A18138">
            <v>44687.762905092597</v>
          </cell>
          <cell r="B18138">
            <v>679</v>
          </cell>
          <cell r="F18138" t="str">
            <v>CC-00600092</v>
          </cell>
          <cell r="J18138" t="str">
            <v>General Service</v>
          </cell>
          <cell r="R18138" t="str">
            <v>BTKD200646</v>
          </cell>
          <cell r="AB18138" t="str">
            <v>Sales Call carried out for HMR Collection</v>
          </cell>
        </row>
        <row r="18139">
          <cell r="A18139">
            <v>44687.758414351898</v>
          </cell>
          <cell r="B18139">
            <v>4290</v>
          </cell>
          <cell r="F18139" t="str">
            <v>CC-00600087</v>
          </cell>
          <cell r="J18139" t="str">
            <v>General Service</v>
          </cell>
          <cell r="R18139" t="str">
            <v>BTJD162046</v>
          </cell>
          <cell r="AB18139" t="str">
            <v>Sales Call carried out for HMR Collection</v>
          </cell>
        </row>
        <row r="18140">
          <cell r="A18140">
            <v>44687.755324074104</v>
          </cell>
          <cell r="B18140">
            <v>1190</v>
          </cell>
          <cell r="F18140" t="str">
            <v>CC-00600084</v>
          </cell>
          <cell r="J18140" t="str">
            <v>General Service</v>
          </cell>
          <cell r="R18140" t="str">
            <v>BTGD162296</v>
          </cell>
          <cell r="AB18140" t="str">
            <v>Sales Call carried out for HMR Collection</v>
          </cell>
        </row>
        <row r="18141">
          <cell r="A18141">
            <v>44687.751087962999</v>
          </cell>
          <cell r="B18141">
            <v>4261</v>
          </cell>
          <cell r="F18141" t="str">
            <v>CC-00600078</v>
          </cell>
          <cell r="J18141" t="str">
            <v>General Service</v>
          </cell>
          <cell r="R18141" t="str">
            <v>BTGD162289</v>
          </cell>
          <cell r="AB18141" t="str">
            <v>Sales Call carried out for HMR Collection</v>
          </cell>
        </row>
        <row r="18142">
          <cell r="A18142">
            <v>44687.749178240701</v>
          </cell>
          <cell r="B18142">
            <v>3668</v>
          </cell>
          <cell r="F18142" t="str">
            <v>CC-00600076</v>
          </cell>
          <cell r="J18142" t="str">
            <v>General Service</v>
          </cell>
          <cell r="R18142" t="str">
            <v>BTED200706</v>
          </cell>
          <cell r="AB18142" t="str">
            <v>Sales Call carried out for HMR Collection</v>
          </cell>
        </row>
        <row r="18143">
          <cell r="A18143">
            <v>44687.747280092597</v>
          </cell>
          <cell r="B18143">
            <v>2902</v>
          </cell>
          <cell r="F18143" t="str">
            <v>CC-00600072</v>
          </cell>
          <cell r="J18143" t="str">
            <v>General Service</v>
          </cell>
          <cell r="R18143" t="str">
            <v>BTDD162192</v>
          </cell>
          <cell r="AB18143" t="str">
            <v>Sales Call carried out for HMR Collection</v>
          </cell>
        </row>
        <row r="18144">
          <cell r="A18144">
            <v>44687.745462963001</v>
          </cell>
          <cell r="B18144">
            <v>5508</v>
          </cell>
          <cell r="F18144" t="str">
            <v>CC-00600070</v>
          </cell>
          <cell r="J18144" t="str">
            <v>General Service</v>
          </cell>
          <cell r="R18144" t="str">
            <v>BTDD162186</v>
          </cell>
          <cell r="AB18144" t="str">
            <v>Sales Call carried out for HMR Collection</v>
          </cell>
        </row>
        <row r="18145">
          <cell r="A18145">
            <v>44687.743078703701</v>
          </cell>
          <cell r="B18145">
            <v>7601</v>
          </cell>
          <cell r="F18145" t="str">
            <v>CC-00600064</v>
          </cell>
          <cell r="J18145" t="str">
            <v>General Service</v>
          </cell>
          <cell r="R18145" t="str">
            <v>BTDD162169</v>
          </cell>
          <cell r="AB18145" t="str">
            <v>Sales Call carried out for HMR Collection</v>
          </cell>
        </row>
        <row r="18146">
          <cell r="A18146">
            <v>44687.741030092599</v>
          </cell>
          <cell r="B18146">
            <v>3780</v>
          </cell>
          <cell r="F18146" t="str">
            <v>CC-00600058</v>
          </cell>
          <cell r="J18146" t="str">
            <v>General Service</v>
          </cell>
          <cell r="R18146" t="str">
            <v>BTCD162162</v>
          </cell>
          <cell r="AB18146" t="str">
            <v>Sales Call carried out for HMR Collection</v>
          </cell>
        </row>
        <row r="18147">
          <cell r="A18147">
            <v>44687.736296296302</v>
          </cell>
          <cell r="B18147">
            <v>3611</v>
          </cell>
          <cell r="F18147" t="str">
            <v>CC-00600050</v>
          </cell>
          <cell r="J18147" t="str">
            <v>General Service</v>
          </cell>
          <cell r="R18147" t="str">
            <v>BTCD162149</v>
          </cell>
          <cell r="AB18147" t="str">
            <v>Sales Call carried out for HMR Collection</v>
          </cell>
        </row>
        <row r="18148">
          <cell r="A18148">
            <v>44687.645173611098</v>
          </cell>
          <cell r="B18148">
            <v>1756</v>
          </cell>
          <cell r="F18148" t="str">
            <v>CC-00599897</v>
          </cell>
          <cell r="J18148" t="str">
            <v>Complaint - Running With Problem</v>
          </cell>
          <cell r="R18148" t="str">
            <v>BSCD161704</v>
          </cell>
          <cell r="AB18148" t="str">
            <v>Attend the site and found machine drilling time alr low and properly not working so check and found limit switch and BDV not working properly. So change the limit switch with new one and clean BVD after that start the machine found running good condition.</v>
          </cell>
        </row>
        <row r="18149">
          <cell r="A18149">
            <v>44687.600694444402</v>
          </cell>
          <cell r="B18149">
            <v>4</v>
          </cell>
          <cell r="F18149" t="str">
            <v>CC-00599819</v>
          </cell>
          <cell r="J18149" t="str">
            <v>Commissioning</v>
          </cell>
          <cell r="R18149" t="str">
            <v>BVKD163010</v>
          </cell>
          <cell r="AB18149" t="str">
            <v>Sales Call carried out for HMR Collection</v>
          </cell>
        </row>
        <row r="18150">
          <cell r="A18150">
            <v>44687.598668981504</v>
          </cell>
          <cell r="B18150">
            <v>1372</v>
          </cell>
          <cell r="F18150" t="str">
            <v>CC-00599814</v>
          </cell>
          <cell r="J18150" t="str">
            <v>Complaint - Running With Problem</v>
          </cell>
          <cell r="R18150" t="str">
            <v>BUFD162814</v>
          </cell>
          <cell r="AB18150" t="str">
            <v>Attend the site and inspect the problem found there is tripping problem which is happening during idle and drilling condition so observe the system function found engine actuator malfunction so clean both the actuator assembly ,clean pressure regulator assembly and clean moisture filter assembly after all work done start the unit and set RPM from actuator to 1300 after then run the unit found unit is running satisfactory with all parameters under limit.</v>
          </cell>
        </row>
        <row r="18151">
          <cell r="A18151">
            <v>44687.470694444397</v>
          </cell>
          <cell r="B18151">
            <v>2042</v>
          </cell>
          <cell r="F18151" t="str">
            <v>CC-00599571</v>
          </cell>
          <cell r="J18151" t="str">
            <v>Complaint - Running With Problem</v>
          </cell>
          <cell r="R18151" t="str">
            <v>BUAD162630</v>
          </cell>
          <cell r="AB18151" t="str">
            <v>Attend the site for unit tripping problem so check found solenoid found ok, power relay check found ok, check all wiring found loose wire connection so tighten the loose wire properly and after that starts the unit found running good condition.</v>
          </cell>
        </row>
        <row r="18152">
          <cell r="A18152">
            <v>44686.516412037003</v>
          </cell>
          <cell r="B18152">
            <v>1305</v>
          </cell>
          <cell r="F18152" t="str">
            <v>CC-00598814</v>
          </cell>
          <cell r="J18152" t="str">
            <v>Complaint - Running With Problem</v>
          </cell>
          <cell r="R18152" t="str">
            <v>BUFD162814</v>
          </cell>
          <cell r="AB18152"/>
        </row>
        <row r="18153">
          <cell r="A18153">
            <v>44685.7167708333</v>
          </cell>
          <cell r="B18153">
            <v>0</v>
          </cell>
          <cell r="F18153" t="str">
            <v>CC-00598366</v>
          </cell>
          <cell r="J18153" t="str">
            <v>Commissioning</v>
          </cell>
          <cell r="R18153" t="str">
            <v>DVKL360545</v>
          </cell>
          <cell r="AB18153" t="str">
            <v>Attend the site for complaint of dust entry so dismental the compressor and change Piston, cylinder, con rod &amp; camshaft and tune up kit change under FOC basis, after that start the unit found running ok.</v>
          </cell>
        </row>
        <row r="18154">
          <cell r="A18154">
            <v>44685.494212963</v>
          </cell>
          <cell r="B18154">
            <v>5416</v>
          </cell>
          <cell r="F18154" t="str">
            <v>CC-00597930</v>
          </cell>
          <cell r="J18154" t="str">
            <v>General Service</v>
          </cell>
          <cell r="R18154" t="str">
            <v>BTJC377158</v>
          </cell>
          <cell r="AB18154" t="str">
            <v>Attend the site for general services so check and found unit running in good condition clean air filter, oil filter, separator and check oil level found ok</v>
          </cell>
        </row>
        <row r="18155">
          <cell r="A18155">
            <v>44683.654502314799</v>
          </cell>
          <cell r="B18155">
            <v>8543</v>
          </cell>
          <cell r="F18155" t="str">
            <v>CC-00596714</v>
          </cell>
          <cell r="J18155" t="str">
            <v>Complaint - Running With Problem</v>
          </cell>
          <cell r="R18155" t="str">
            <v>BRGD161233</v>
          </cell>
          <cell r="AB18155" t="str">
            <v>Attend the site for complaint of high temperature tripping so check and found thermal Val malfunctioning then replace faulty thermal valve with new one and clean radiator with coustic soda and water after start the machine found running good.</v>
          </cell>
        </row>
        <row r="18156">
          <cell r="A18156">
            <v>44683.580335648097</v>
          </cell>
          <cell r="B18156">
            <v>3649</v>
          </cell>
          <cell r="F18156" t="str">
            <v>CC-00596593</v>
          </cell>
          <cell r="J18156" t="str">
            <v>Complaint - Running With Problem</v>
          </cell>
          <cell r="R18156" t="str">
            <v>BTED200706</v>
          </cell>
          <cell r="AB18156" t="str">
            <v>Attend the sir for complain of pressure not build up check and MPV kit malfunctioning so change with new one after that start the machine found running ok.</v>
          </cell>
        </row>
        <row r="18157">
          <cell r="A18157">
            <v>44683.555787037003</v>
          </cell>
          <cell r="B18157">
            <v>1</v>
          </cell>
          <cell r="F18157" t="str">
            <v>CC-00596552</v>
          </cell>
          <cell r="J18157" t="str">
            <v>Commissioning</v>
          </cell>
          <cell r="R18157" t="str">
            <v>EVKS037236</v>
          </cell>
          <cell r="AB18157" t="str">
            <v>Commissioning done</v>
          </cell>
        </row>
        <row r="18158">
          <cell r="A18158">
            <v>44683.532638888901</v>
          </cell>
          <cell r="B18158">
            <v>1</v>
          </cell>
          <cell r="F18158" t="str">
            <v>CC-00596515</v>
          </cell>
          <cell r="J18158" t="str">
            <v>Commissioning</v>
          </cell>
          <cell r="R18158" t="str">
            <v>BVKC374486</v>
          </cell>
          <cell r="AB18158" t="str">
            <v>Commissioning Done</v>
          </cell>
        </row>
        <row r="18159">
          <cell r="A18159">
            <v>44681.590995370403</v>
          </cell>
          <cell r="B18159">
            <v>13662</v>
          </cell>
          <cell r="F18159" t="str">
            <v>CC-00595698</v>
          </cell>
          <cell r="J18159" t="str">
            <v>General Service</v>
          </cell>
          <cell r="R18159" t="str">
            <v>BSFS043411</v>
          </cell>
          <cell r="AB18159" t="str">
            <v>We attend the customer site for complain general service so we check and found valve kit time over so we change parts:- 1-intake valve, 2-soleniod valve, 3-blow down valve 4-actuator kit 5- mpv 6- auto drain valve</v>
          </cell>
        </row>
        <row r="18160">
          <cell r="A18160">
            <v>44680.7292592593</v>
          </cell>
          <cell r="B18160">
            <v>24055</v>
          </cell>
          <cell r="F18160" t="str">
            <v>CC-00595139</v>
          </cell>
          <cell r="J18160" t="str">
            <v>Schedule Service</v>
          </cell>
          <cell r="R18160" t="str">
            <v>BMJD200014</v>
          </cell>
          <cell r="AB18160" t="str">
            <v>Change air filter, oil filter, separator, Actuator kit and oil</v>
          </cell>
        </row>
        <row r="18161">
          <cell r="A18161">
            <v>44680.451018518499</v>
          </cell>
          <cell r="B18161">
            <v>15759</v>
          </cell>
          <cell r="F18161" t="str">
            <v>CC-00594693</v>
          </cell>
          <cell r="J18161" t="str">
            <v>General Service</v>
          </cell>
          <cell r="R18161" t="str">
            <v>ALGS030185</v>
          </cell>
          <cell r="AB18161" t="str">
            <v>Courtesy visit done</v>
          </cell>
        </row>
        <row r="18162">
          <cell r="A18162">
            <v>44679.721747685202</v>
          </cell>
          <cell r="B18162">
            <v>3647</v>
          </cell>
          <cell r="F18162" t="str">
            <v>CC-00594343</v>
          </cell>
          <cell r="J18162" t="str">
            <v>Schedule Service</v>
          </cell>
          <cell r="R18162" t="str">
            <v>BUKD162535</v>
          </cell>
          <cell r="AB18162" t="str">
            <v>Change air filter, oil filter and oil</v>
          </cell>
        </row>
        <row r="18163">
          <cell r="A18163">
            <v>44679.695775462998</v>
          </cell>
          <cell r="B18163">
            <v>3648</v>
          </cell>
          <cell r="F18163" t="str">
            <v>CC-00594296</v>
          </cell>
          <cell r="J18163" t="str">
            <v>Schedule Service</v>
          </cell>
          <cell r="R18163" t="str">
            <v>BTED200706</v>
          </cell>
          <cell r="AB18163" t="str">
            <v>Replace the separator filter so our engineer replace the separator filter by new one but after fitment when we run the unit found after stop the unit after sometime oil carryover through BDV silencer after then we check bdv kit, osv kit found in ok condition clean return line strainer but problem found same so open MPV kit found in damaged condition on on dated 29-04-2022 one new MPV kit replaced , clean pressure regulator assembly and run the unit adjust line pressure to 200 psi at 1280 idle rpm and run the unit found unit run in good condition</v>
          </cell>
        </row>
        <row r="18164">
          <cell r="A18164">
            <v>44679.469259259298</v>
          </cell>
          <cell r="B18164">
            <v>17504</v>
          </cell>
          <cell r="F18164" t="str">
            <v>CC-00593924</v>
          </cell>
          <cell r="J18164" t="str">
            <v>Schedule Service</v>
          </cell>
          <cell r="R18164" t="str">
            <v>BRIC374329</v>
          </cell>
          <cell r="AB18164" t="str">
            <v>Change air filter, oil filter, separator and oil</v>
          </cell>
        </row>
        <row r="18165">
          <cell r="A18165">
            <v>44679.445347222201</v>
          </cell>
          <cell r="B18165">
            <v>30562</v>
          </cell>
          <cell r="F18165" t="str">
            <v>CC-00593882</v>
          </cell>
          <cell r="J18165" t="str">
            <v>Schedule Service</v>
          </cell>
          <cell r="R18165" t="str">
            <v>BPCS030196</v>
          </cell>
          <cell r="AB18165" t="str">
            <v>Change air filter &amp; oil filter</v>
          </cell>
        </row>
        <row r="18166">
          <cell r="A18166">
            <v>44679.4426157407</v>
          </cell>
          <cell r="B18166">
            <v>49478</v>
          </cell>
          <cell r="F18166" t="str">
            <v>CC-00593875</v>
          </cell>
          <cell r="J18166" t="str">
            <v>Schedule Service</v>
          </cell>
          <cell r="R18166" t="str">
            <v>BMBL160078</v>
          </cell>
          <cell r="AB18166" t="str">
            <v>Change air filter and oil filter</v>
          </cell>
        </row>
        <row r="18167">
          <cell r="A18167">
            <v>44679.441134259301</v>
          </cell>
          <cell r="B18167">
            <v>11969</v>
          </cell>
          <cell r="F18167" t="str">
            <v>CC-00593873</v>
          </cell>
          <cell r="J18167" t="str">
            <v>Schedule Service</v>
          </cell>
          <cell r="R18167" t="str">
            <v>BSCS037531</v>
          </cell>
          <cell r="AB18167" t="str">
            <v>Change air filter, oil filter and pipe coupling</v>
          </cell>
        </row>
        <row r="18168">
          <cell r="A18168">
            <v>44679.437835648103</v>
          </cell>
          <cell r="B18168">
            <v>3784</v>
          </cell>
          <cell r="F18168" t="str">
            <v>CC-00593867</v>
          </cell>
          <cell r="J18168" t="str">
            <v>Schedule Service</v>
          </cell>
          <cell r="R18168" t="str">
            <v>BSLD230358</v>
          </cell>
          <cell r="AB18168" t="str">
            <v>Change air filter, oil filter &amp; oil</v>
          </cell>
        </row>
        <row r="18169">
          <cell r="A18169">
            <v>44679.433217592603</v>
          </cell>
          <cell r="B18169">
            <v>29505</v>
          </cell>
          <cell r="F18169" t="str">
            <v>CC-00593854</v>
          </cell>
          <cell r="J18169" t="str">
            <v>Schedule Service</v>
          </cell>
          <cell r="R18169" t="str">
            <v>GOGC370754</v>
          </cell>
          <cell r="AB18169" t="str">
            <v>Change air filter, oil filter, separator, v-belt and oil</v>
          </cell>
        </row>
        <row r="18170">
          <cell r="A18170">
            <v>44679.430532407401</v>
          </cell>
          <cell r="B18170">
            <v>14976</v>
          </cell>
          <cell r="F18170" t="str">
            <v>CC-00593849</v>
          </cell>
          <cell r="J18170" t="str">
            <v>Schedule Service</v>
          </cell>
          <cell r="R18170" t="str">
            <v>ONIC370102</v>
          </cell>
          <cell r="AB18170" t="str">
            <v>Change Air filter, oil filter, separator and oil</v>
          </cell>
        </row>
        <row r="18171">
          <cell r="A18171">
            <v>44678.739618055602</v>
          </cell>
          <cell r="B18171">
            <v>32649</v>
          </cell>
          <cell r="F18171" t="str">
            <v>CC-00593514</v>
          </cell>
          <cell r="J18171" t="str">
            <v>Schedule Service</v>
          </cell>
          <cell r="R18171" t="str">
            <v>GOKS040088</v>
          </cell>
          <cell r="AB18171" t="str">
            <v>Change air filter, oil filter and oil</v>
          </cell>
        </row>
        <row r="18172">
          <cell r="A18172">
            <v>44678.585381944402</v>
          </cell>
          <cell r="B18172">
            <v>2249</v>
          </cell>
          <cell r="F18172" t="str">
            <v>CC-00593243</v>
          </cell>
          <cell r="J18172" t="str">
            <v>Complaint - Running With Problem</v>
          </cell>
          <cell r="R18172" t="str">
            <v>BSLD230361</v>
          </cell>
          <cell r="AB18172" t="str">
            <v>Attend the site for complaint of ire doing RPM and idol RPM high @ 1400, we have cleaned engine side activator two number and compressor side number also cleaned pressure regulator kit. We have cleaned water ilt pressure regulator on not working proper condition we have replaced the same with new one after that start the unit found machine working good condition telling pressure 23.2 kg @ 1630 RPM and idol RPM 1300@390 PSI.</v>
          </cell>
        </row>
        <row r="18173">
          <cell r="A18173">
            <v>44678.463854166701</v>
          </cell>
          <cell r="B18173">
            <v>4230</v>
          </cell>
          <cell r="F18173" t="str">
            <v>CC-00593003</v>
          </cell>
          <cell r="J18173" t="str">
            <v>Schedule Service</v>
          </cell>
          <cell r="R18173" t="str">
            <v>BTGD162289</v>
          </cell>
          <cell r="AB18173"/>
        </row>
        <row r="18174">
          <cell r="A18174">
            <v>44677.971412036997</v>
          </cell>
          <cell r="B18174">
            <v>12655</v>
          </cell>
          <cell r="F18174" t="str">
            <v>CC-00592786</v>
          </cell>
          <cell r="J18174" t="str">
            <v>Schedule Service - AMC</v>
          </cell>
          <cell r="R18174" t="str">
            <v>BSDS043254</v>
          </cell>
          <cell r="AB18174" t="str">
            <v>AMC Visit already done on dated 11-03-2022 vide call tracking number CC-00558601</v>
          </cell>
        </row>
        <row r="18175">
          <cell r="A18175">
            <v>44677.703912037003</v>
          </cell>
          <cell r="B18175">
            <v>2000</v>
          </cell>
          <cell r="F18175" t="str">
            <v>CC-00592633</v>
          </cell>
          <cell r="J18175" t="str">
            <v>Schedule Service</v>
          </cell>
          <cell r="R18175" t="str">
            <v>BUAD162630</v>
          </cell>
          <cell r="AB18175" t="str">
            <v>Change Air filter, oil filter &amp; oil</v>
          </cell>
        </row>
        <row r="18176">
          <cell r="A18176">
            <v>44677.616863425901</v>
          </cell>
          <cell r="B18176">
            <v>2641</v>
          </cell>
          <cell r="F18176" t="str">
            <v>CC-00592473</v>
          </cell>
          <cell r="J18176" t="str">
            <v>Schedule Service</v>
          </cell>
          <cell r="R18176" t="str">
            <v>BSGD161864</v>
          </cell>
          <cell r="AB18176" t="str">
            <v>Change air filter, oil filter, separator &amp; oil</v>
          </cell>
        </row>
        <row r="18177">
          <cell r="A18177">
            <v>44677.3598726852</v>
          </cell>
          <cell r="B18177"/>
          <cell r="F18177" t="str">
            <v>CC-00592114</v>
          </cell>
          <cell r="J18177" t="str">
            <v>Complaint - Running With Problem</v>
          </cell>
          <cell r="R18177"/>
          <cell r="AB18177"/>
        </row>
        <row r="18178">
          <cell r="A18178">
            <v>44677.358726851897</v>
          </cell>
          <cell r="B18178"/>
          <cell r="F18178" t="str">
            <v>CC-00592113</v>
          </cell>
          <cell r="J18178" t="str">
            <v>Complaint - Running With Problem</v>
          </cell>
          <cell r="R18178"/>
          <cell r="AB18178"/>
        </row>
        <row r="18179">
          <cell r="A18179">
            <v>44677.070416666698</v>
          </cell>
          <cell r="B18179">
            <v>3835</v>
          </cell>
          <cell r="F18179" t="str">
            <v>CC-00592105</v>
          </cell>
          <cell r="J18179" t="str">
            <v>General Service</v>
          </cell>
          <cell r="R18179" t="str">
            <v>BRDD161019</v>
          </cell>
          <cell r="AB18179" t="str">
            <v>Sales call carried out for hmr collection this note that customer use local parts</v>
          </cell>
        </row>
        <row r="18180">
          <cell r="A18180">
            <v>44677.066493055601</v>
          </cell>
          <cell r="B18180">
            <v>2610</v>
          </cell>
          <cell r="F18180" t="str">
            <v>CC-00592102</v>
          </cell>
          <cell r="J18180" t="str">
            <v>General Service</v>
          </cell>
          <cell r="R18180" t="str">
            <v>BRCD160998</v>
          </cell>
          <cell r="AB18180" t="str">
            <v>Sales call carried out for hmr collection this note that customer use local parts</v>
          </cell>
        </row>
        <row r="18181">
          <cell r="A18181">
            <v>44677.059502314798</v>
          </cell>
          <cell r="B18181">
            <v>1270</v>
          </cell>
          <cell r="F18181" t="str">
            <v>CC-00592093</v>
          </cell>
          <cell r="J18181" t="str">
            <v>General Service</v>
          </cell>
          <cell r="R18181" t="str">
            <v>BRCD160984</v>
          </cell>
          <cell r="AB18181" t="str">
            <v>Sales call carried out for hmr collection this note that customer use local parts</v>
          </cell>
        </row>
        <row r="18182">
          <cell r="A18182">
            <v>44677.056481481501</v>
          </cell>
          <cell r="B18182">
            <v>4853</v>
          </cell>
          <cell r="F18182" t="str">
            <v>CC-00592090</v>
          </cell>
          <cell r="J18182" t="str">
            <v>General Service</v>
          </cell>
          <cell r="R18182" t="str">
            <v>BRCD160968</v>
          </cell>
          <cell r="AB18182" t="str">
            <v>Sales call carried out for hmr collection this note that customer use local parts</v>
          </cell>
        </row>
        <row r="18183">
          <cell r="A18183">
            <v>44677.052939814799</v>
          </cell>
          <cell r="B18183">
            <v>4960</v>
          </cell>
          <cell r="F18183" t="str">
            <v>CC-00592082</v>
          </cell>
          <cell r="J18183" t="str">
            <v>General Service</v>
          </cell>
          <cell r="R18183" t="str">
            <v>BRCD160967</v>
          </cell>
          <cell r="AB18183" t="str">
            <v>Sales call carried out for hmr collection this note that customer use local parts</v>
          </cell>
        </row>
        <row r="18184">
          <cell r="A18184">
            <v>44677.049687500003</v>
          </cell>
          <cell r="B18184">
            <v>4214</v>
          </cell>
          <cell r="F18184" t="str">
            <v>CC-00592072</v>
          </cell>
          <cell r="J18184" t="str">
            <v>General Service</v>
          </cell>
          <cell r="R18184" t="str">
            <v>BRCD160948</v>
          </cell>
          <cell r="AB18184" t="str">
            <v>Sales call carried out for hmr collection this note that customer use local parts</v>
          </cell>
        </row>
        <row r="18185">
          <cell r="A18185">
            <v>44677.0481828704</v>
          </cell>
          <cell r="B18185">
            <v>4214</v>
          </cell>
          <cell r="F18185" t="str">
            <v>CC-00592065</v>
          </cell>
          <cell r="J18185" t="str">
            <v>General Service</v>
          </cell>
          <cell r="R18185" t="str">
            <v>BRCD160948</v>
          </cell>
          <cell r="AB18185" t="str">
            <v>Sales call carried out for HMR collection Note - Customer USE SPUIROUS MATERIALS</v>
          </cell>
        </row>
        <row r="18186">
          <cell r="A18186">
            <v>44677.040798611102</v>
          </cell>
          <cell r="B18186">
            <v>4565</v>
          </cell>
          <cell r="F18186" t="str">
            <v>CC-00592032</v>
          </cell>
          <cell r="J18186" t="str">
            <v>General Service</v>
          </cell>
          <cell r="R18186" t="str">
            <v>BRBD160866</v>
          </cell>
          <cell r="AB18186" t="str">
            <v>Sales call carried out for hmr collection this note that customer use local parts</v>
          </cell>
        </row>
        <row r="18187">
          <cell r="A18187">
            <v>44677.036643518499</v>
          </cell>
          <cell r="B18187">
            <v>3440</v>
          </cell>
          <cell r="F18187" t="str">
            <v>CC-00592031</v>
          </cell>
          <cell r="J18187" t="str">
            <v>General Service</v>
          </cell>
          <cell r="R18187" t="str">
            <v>BRBD160859</v>
          </cell>
          <cell r="AB18187" t="str">
            <v>Sales call carried out for hmr collection this note that customer use local parts</v>
          </cell>
        </row>
        <row r="18188">
          <cell r="A18188">
            <v>44677.0307986111</v>
          </cell>
          <cell r="B18188">
            <v>6012</v>
          </cell>
          <cell r="F18188" t="str">
            <v>CC-00592030</v>
          </cell>
          <cell r="J18188" t="str">
            <v>General Service</v>
          </cell>
          <cell r="R18188" t="str">
            <v>BRBD160856</v>
          </cell>
          <cell r="AB18188" t="str">
            <v>Sales call carried out for hmr collection this note that customer use local parts</v>
          </cell>
        </row>
        <row r="18189">
          <cell r="A18189">
            <v>44677.027187500003</v>
          </cell>
          <cell r="B18189">
            <v>3200</v>
          </cell>
          <cell r="F18189" t="str">
            <v>CC-00592029</v>
          </cell>
          <cell r="J18189" t="str">
            <v>General Service</v>
          </cell>
          <cell r="R18189" t="str">
            <v>BRAD160811</v>
          </cell>
          <cell r="AB18189" t="str">
            <v>Sales call carried out for hmr collection this note that customer use local parts</v>
          </cell>
        </row>
        <row r="18190">
          <cell r="A18190">
            <v>44677.0235763889</v>
          </cell>
          <cell r="B18190">
            <v>4560</v>
          </cell>
          <cell r="F18190" t="str">
            <v>CC-00592028</v>
          </cell>
          <cell r="J18190" t="str">
            <v>General Service</v>
          </cell>
          <cell r="R18190" t="str">
            <v>BRAD160803</v>
          </cell>
          <cell r="AB18190" t="str">
            <v>Sales call carried out for hmr collection this note that customer use local parts</v>
          </cell>
        </row>
        <row r="18191">
          <cell r="A18191">
            <v>44677.0178703704</v>
          </cell>
          <cell r="B18191">
            <v>3000</v>
          </cell>
          <cell r="F18191" t="str">
            <v>CC-00592027</v>
          </cell>
          <cell r="J18191" t="str">
            <v>General Service</v>
          </cell>
          <cell r="R18191" t="str">
            <v>BQLD160182</v>
          </cell>
          <cell r="AB18191" t="str">
            <v>Sales call carried out for hmr collection this note that customer use local parts</v>
          </cell>
        </row>
        <row r="18192">
          <cell r="A18192">
            <v>44677.014525462997</v>
          </cell>
          <cell r="B18192">
            <v>4355</v>
          </cell>
          <cell r="F18192" t="str">
            <v>CC-00592026</v>
          </cell>
          <cell r="J18192" t="str">
            <v>General Service</v>
          </cell>
          <cell r="R18192" t="str">
            <v>BQLD160145</v>
          </cell>
          <cell r="AB18192" t="str">
            <v>Sales call carried out for hmr collection this note that customer use local parts</v>
          </cell>
        </row>
        <row r="18193">
          <cell r="A18193">
            <v>44677.011574074102</v>
          </cell>
          <cell r="B18193">
            <v>2300</v>
          </cell>
          <cell r="F18193" t="str">
            <v>CC-00592025</v>
          </cell>
          <cell r="J18193" t="str">
            <v>General Service</v>
          </cell>
          <cell r="R18193" t="str">
            <v>BQKD200048</v>
          </cell>
          <cell r="AB18193" t="str">
            <v>Sales call carried out for hmr collection this note that customer use local parts</v>
          </cell>
        </row>
        <row r="18194">
          <cell r="A18194">
            <v>44677.0058796296</v>
          </cell>
          <cell r="B18194">
            <v>12350</v>
          </cell>
          <cell r="F18194" t="str">
            <v>CC-00592024</v>
          </cell>
          <cell r="J18194" t="str">
            <v>General Service</v>
          </cell>
          <cell r="R18194" t="str">
            <v>BQKD200034</v>
          </cell>
          <cell r="AB18194" t="str">
            <v>Sales call carried out for hmr collection this note that customer use local parts</v>
          </cell>
        </row>
        <row r="18195">
          <cell r="A18195">
            <v>44677.0004050926</v>
          </cell>
          <cell r="B18195">
            <v>8110</v>
          </cell>
          <cell r="F18195" t="str">
            <v>CC-00592016</v>
          </cell>
          <cell r="J18195" t="str">
            <v>General Service</v>
          </cell>
          <cell r="R18195" t="str">
            <v>BQKD160076</v>
          </cell>
          <cell r="AB18195" t="str">
            <v>Sales call carried out for hmr collection this note that customer use local parts</v>
          </cell>
        </row>
        <row r="18196">
          <cell r="A18196">
            <v>44676.998819444401</v>
          </cell>
          <cell r="B18196">
            <v>25020</v>
          </cell>
          <cell r="F18196" t="str">
            <v>CC-00592007</v>
          </cell>
          <cell r="J18196" t="str">
            <v>Schedule Service - AMC</v>
          </cell>
          <cell r="R18196" t="str">
            <v>BLIS031950</v>
          </cell>
          <cell r="AB18196" t="str">
            <v>AMC Visit done</v>
          </cell>
        </row>
        <row r="18197">
          <cell r="A18197">
            <v>44676.997361111098</v>
          </cell>
          <cell r="B18197">
            <v>1947</v>
          </cell>
          <cell r="F18197" t="str">
            <v>CC-00592001</v>
          </cell>
          <cell r="J18197" t="str">
            <v>Schedule Service - AMC</v>
          </cell>
          <cell r="R18197" t="str">
            <v>BUDC372327</v>
          </cell>
          <cell r="AB18197" t="str">
            <v>Attend and clean air filter, oil filter, separator and check oil level found ok</v>
          </cell>
        </row>
        <row r="18198">
          <cell r="A18198">
            <v>44676.995752314797</v>
          </cell>
          <cell r="B18198">
            <v>6850</v>
          </cell>
          <cell r="F18198" t="str">
            <v>CC-00591995</v>
          </cell>
          <cell r="J18198" t="str">
            <v>General Service</v>
          </cell>
          <cell r="R18198" t="str">
            <v>BQJD200029</v>
          </cell>
          <cell r="AB18198" t="str">
            <v>Sales call carried out for HMR Collection Note Customer Uses Local Parts</v>
          </cell>
        </row>
        <row r="18199">
          <cell r="A18199">
            <v>44676.992476851898</v>
          </cell>
          <cell r="B18199">
            <v>4375</v>
          </cell>
          <cell r="F18199" t="str">
            <v>CC-00591980</v>
          </cell>
          <cell r="J18199" t="str">
            <v>General Service</v>
          </cell>
          <cell r="R18199" t="str">
            <v>BQJD200011</v>
          </cell>
          <cell r="AB18199" t="str">
            <v>Sales call carried out for HMR Collection Note Customer Uses Local Parts</v>
          </cell>
        </row>
        <row r="18200">
          <cell r="A18200">
            <v>44676.989675925899</v>
          </cell>
          <cell r="B18200">
            <v>14950</v>
          </cell>
          <cell r="F18200" t="str">
            <v>CC-00591962</v>
          </cell>
          <cell r="J18200" t="str">
            <v>General Service</v>
          </cell>
          <cell r="R18200" t="str">
            <v>BQJD160040</v>
          </cell>
          <cell r="AB18200" t="str">
            <v>Sales call carried out for HMR Collection Note Customer Uses Local Parts</v>
          </cell>
        </row>
        <row r="18201">
          <cell r="A18201">
            <v>44676.987638888902</v>
          </cell>
          <cell r="B18201">
            <v>110</v>
          </cell>
          <cell r="F18201" t="str">
            <v>CC-00591950</v>
          </cell>
          <cell r="J18201" t="str">
            <v>Schedule Service - AMC</v>
          </cell>
          <cell r="R18201" t="str">
            <v>BUES035290</v>
          </cell>
          <cell r="AB18201" t="str">
            <v>AMC Visit done by cleaning of air filter, oil filter, separator and check oil level found ok</v>
          </cell>
        </row>
        <row r="18202">
          <cell r="A18202">
            <v>44676.986284722203</v>
          </cell>
          <cell r="B18202">
            <v>7300</v>
          </cell>
          <cell r="F18202" t="str">
            <v>CC-00591942</v>
          </cell>
          <cell r="J18202" t="str">
            <v>General Service</v>
          </cell>
          <cell r="R18202" t="str">
            <v>BQJD160027</v>
          </cell>
          <cell r="AB18202" t="str">
            <v>Sales call carried out for HMR Collection Note Customer Uses Local Parts</v>
          </cell>
        </row>
        <row r="18203">
          <cell r="A18203">
            <v>44676.981041666702</v>
          </cell>
          <cell r="B18203">
            <v>7670</v>
          </cell>
          <cell r="F18203" t="str">
            <v>CC-00591914</v>
          </cell>
          <cell r="J18203" t="str">
            <v>General Service</v>
          </cell>
          <cell r="R18203" t="str">
            <v>BQJD160019</v>
          </cell>
          <cell r="AB18203" t="str">
            <v>Sales call carried out for HMR Collection Note Customer Uses Local Parts</v>
          </cell>
        </row>
        <row r="18204">
          <cell r="A18204">
            <v>44676.977384259299</v>
          </cell>
          <cell r="B18204">
            <v>3775</v>
          </cell>
          <cell r="F18204" t="str">
            <v>CC-00591896</v>
          </cell>
          <cell r="J18204" t="str">
            <v>General Service</v>
          </cell>
          <cell r="R18204" t="str">
            <v>BQJD120016</v>
          </cell>
          <cell r="AB18204" t="str">
            <v>Sales call carried out for HMR Collection Note Customer Uses Local Parts</v>
          </cell>
        </row>
        <row r="18205">
          <cell r="A18205">
            <v>44676.9744444444</v>
          </cell>
          <cell r="B18205">
            <v>3575</v>
          </cell>
          <cell r="F18205" t="str">
            <v>CC-00591879</v>
          </cell>
          <cell r="J18205" t="str">
            <v>General Service</v>
          </cell>
          <cell r="R18205" t="str">
            <v>BQID200160</v>
          </cell>
          <cell r="AB18205" t="str">
            <v>Sales call carried out for HMR Collection Note Customer Uses Local Parts</v>
          </cell>
        </row>
        <row r="18206">
          <cell r="A18206">
            <v>44676.971261574101</v>
          </cell>
          <cell r="B18206">
            <v>2325</v>
          </cell>
          <cell r="F18206" t="str">
            <v>CC-00591862</v>
          </cell>
          <cell r="J18206" t="str">
            <v>General Service</v>
          </cell>
          <cell r="R18206" t="str">
            <v>BQID160527</v>
          </cell>
          <cell r="AB18206" t="str">
            <v>Sales call carried out for HMR Collection Note Customer Uses Local Parts</v>
          </cell>
        </row>
        <row r="18207">
          <cell r="A18207">
            <v>44676.968692129602</v>
          </cell>
          <cell r="B18207">
            <v>3491</v>
          </cell>
          <cell r="F18207" t="str">
            <v>CC-00591852</v>
          </cell>
          <cell r="J18207" t="str">
            <v>General Service</v>
          </cell>
          <cell r="R18207" t="str">
            <v>BQID160519</v>
          </cell>
          <cell r="AB18207" t="str">
            <v>Sales call carried out for HMR Collection Note Customer Uses Local Parts</v>
          </cell>
        </row>
        <row r="18208">
          <cell r="A18208">
            <v>44676.966192129599</v>
          </cell>
          <cell r="B18208">
            <v>1865</v>
          </cell>
          <cell r="F18208" t="str">
            <v>CC-00591851</v>
          </cell>
          <cell r="J18208" t="str">
            <v>General Service</v>
          </cell>
          <cell r="R18208" t="str">
            <v>BQID160510</v>
          </cell>
          <cell r="AB18208" t="str">
            <v>Sales call carried out for HMR Collection Note Customer Uses Local Parts</v>
          </cell>
        </row>
        <row r="18209">
          <cell r="A18209">
            <v>44676.962766203702</v>
          </cell>
          <cell r="B18209">
            <v>16230</v>
          </cell>
          <cell r="F18209" t="str">
            <v>CC-00591850</v>
          </cell>
          <cell r="J18209" t="str">
            <v>General Service</v>
          </cell>
          <cell r="R18209" t="str">
            <v>BQHD160416</v>
          </cell>
          <cell r="AB18209" t="str">
            <v>Sales call carried out for HMR Collection Note Customer Uses Local Parts</v>
          </cell>
        </row>
        <row r="18210">
          <cell r="A18210">
            <v>44676.958946759303</v>
          </cell>
          <cell r="B18210">
            <v>3190</v>
          </cell>
          <cell r="F18210" t="str">
            <v>CC-00591849</v>
          </cell>
          <cell r="J18210" t="str">
            <v>General Service</v>
          </cell>
          <cell r="R18210" t="str">
            <v>BQHD160361</v>
          </cell>
          <cell r="AB18210" t="str">
            <v>Sales call carried out for HMR Collection Note Customer Uses Local Parts</v>
          </cell>
        </row>
        <row r="18211">
          <cell r="A18211">
            <v>44676.956504629597</v>
          </cell>
          <cell r="B18211">
            <v>7750</v>
          </cell>
          <cell r="F18211" t="str">
            <v>CC-00591848</v>
          </cell>
          <cell r="J18211" t="str">
            <v>General Service</v>
          </cell>
          <cell r="R18211" t="str">
            <v>BQGD230029</v>
          </cell>
          <cell r="AB18211" t="str">
            <v>Sales call carried out for HMR Collection Note Customer Uses Local Parts</v>
          </cell>
        </row>
        <row r="18212">
          <cell r="A18212">
            <v>44676.954236111102</v>
          </cell>
          <cell r="B18212">
            <v>2550</v>
          </cell>
          <cell r="F18212" t="str">
            <v>CC-00591847</v>
          </cell>
          <cell r="J18212" t="str">
            <v>General Service</v>
          </cell>
          <cell r="R18212" t="str">
            <v>BQGD160344</v>
          </cell>
          <cell r="AB18212" t="str">
            <v>Sales call carried out for HMR Collection Note Customer Uses Local Parts</v>
          </cell>
        </row>
        <row r="18213">
          <cell r="A18213">
            <v>44676.951018518499</v>
          </cell>
          <cell r="B18213">
            <v>1255</v>
          </cell>
          <cell r="F18213" t="str">
            <v>CC-00591846</v>
          </cell>
          <cell r="J18213" t="str">
            <v>General Service</v>
          </cell>
          <cell r="R18213" t="str">
            <v>BNBD200090</v>
          </cell>
          <cell r="AB18213" t="str">
            <v>Sales call carried out for HMR Collection Note Customer Uses Local Parts</v>
          </cell>
        </row>
        <row r="18214">
          <cell r="A18214">
            <v>44676.9433796296</v>
          </cell>
          <cell r="B18214">
            <v>6640</v>
          </cell>
          <cell r="F18214" t="str">
            <v>CC-00591845</v>
          </cell>
          <cell r="J18214" t="str">
            <v>General Service</v>
          </cell>
          <cell r="R18214" t="str">
            <v>BQFD160263</v>
          </cell>
          <cell r="AB18214" t="str">
            <v>Sales call carried out for HMR Collection Note Customer Uses Local Parts</v>
          </cell>
        </row>
        <row r="18215">
          <cell r="A18215">
            <v>44676.939872685201</v>
          </cell>
          <cell r="B18215">
            <v>7720</v>
          </cell>
          <cell r="F18215" t="str">
            <v>CC-00591844</v>
          </cell>
          <cell r="J18215" t="str">
            <v>General Service</v>
          </cell>
          <cell r="R18215" t="str">
            <v>BQED160244</v>
          </cell>
          <cell r="AB18215" t="str">
            <v>Sales call carried out for HMR Collection Note Customer Uses Local Parts</v>
          </cell>
        </row>
        <row r="18216">
          <cell r="A18216">
            <v>44676.937349537002</v>
          </cell>
          <cell r="B18216">
            <v>4088</v>
          </cell>
          <cell r="F18216" t="str">
            <v>CC-00591842</v>
          </cell>
          <cell r="J18216" t="str">
            <v>General Service</v>
          </cell>
          <cell r="R18216" t="str">
            <v>BQED160222</v>
          </cell>
          <cell r="AB18216" t="str">
            <v>Sales call carried out for HMR Collection Note Customer Uses Local Parts</v>
          </cell>
        </row>
        <row r="18217">
          <cell r="A18217">
            <v>44676.930532407401</v>
          </cell>
          <cell r="B18217">
            <v>3390</v>
          </cell>
          <cell r="F18217" t="str">
            <v>CC-00591841</v>
          </cell>
          <cell r="J18217" t="str">
            <v>General Service</v>
          </cell>
          <cell r="R18217" t="str">
            <v>BQED160215</v>
          </cell>
          <cell r="AB18217" t="str">
            <v>Sales call carried out for HMR Collection Note Customer Uses Local Parts</v>
          </cell>
        </row>
        <row r="18218">
          <cell r="A18218">
            <v>44676.928587962997</v>
          </cell>
          <cell r="B18218">
            <v>6207</v>
          </cell>
          <cell r="F18218" t="str">
            <v>CC-00591840</v>
          </cell>
          <cell r="J18218" t="str">
            <v>General Service</v>
          </cell>
          <cell r="R18218" t="str">
            <v>BQED160211</v>
          </cell>
          <cell r="AB18218" t="str">
            <v>Sales call carried out for HMR Collection Note Customer Uses Local Parts</v>
          </cell>
        </row>
        <row r="18219">
          <cell r="A18219">
            <v>44676.926157407397</v>
          </cell>
          <cell r="B18219">
            <v>6950</v>
          </cell>
          <cell r="F18219" t="str">
            <v>CC-00591839</v>
          </cell>
          <cell r="J18219" t="str">
            <v>General Service</v>
          </cell>
          <cell r="R18219" t="str">
            <v>BQDD200043</v>
          </cell>
          <cell r="AB18219" t="str">
            <v>Sales call carried out for HMR Collection Note Customer Uses Local Parts</v>
          </cell>
        </row>
        <row r="18220">
          <cell r="A18220">
            <v>44676.9227314815</v>
          </cell>
          <cell r="B18220">
            <v>10730</v>
          </cell>
          <cell r="F18220" t="str">
            <v>CC-00591838</v>
          </cell>
          <cell r="J18220" t="str">
            <v>General Service</v>
          </cell>
          <cell r="R18220" t="str">
            <v>BQDD160205</v>
          </cell>
          <cell r="AB18220" t="str">
            <v>Sales call carried out for HMR Collection Note Customer Uses Local Parts</v>
          </cell>
        </row>
        <row r="18221">
          <cell r="A18221">
            <v>44676.918703703697</v>
          </cell>
          <cell r="B18221">
            <v>5670</v>
          </cell>
          <cell r="F18221" t="str">
            <v>CC-00591837</v>
          </cell>
          <cell r="J18221" t="str">
            <v>General Service</v>
          </cell>
          <cell r="R18221" t="str">
            <v>BQDD160163</v>
          </cell>
          <cell r="AB18221" t="str">
            <v>Sales call carried out for HMR Collection Note Customer Uses Local Parts</v>
          </cell>
        </row>
        <row r="18222">
          <cell r="A18222">
            <v>44676.915300925903</v>
          </cell>
          <cell r="B18222">
            <v>6920</v>
          </cell>
          <cell r="F18222" t="str">
            <v>CC-00591834</v>
          </cell>
          <cell r="J18222" t="str">
            <v>General Service</v>
          </cell>
          <cell r="R18222" t="str">
            <v>BQCD160129</v>
          </cell>
          <cell r="AB18222" t="str">
            <v>Sales call carried out for HMR Collection Note Customer Uses Local Parts</v>
          </cell>
        </row>
        <row r="18223">
          <cell r="A18223">
            <v>44676.912303240701</v>
          </cell>
          <cell r="B18223">
            <v>5110</v>
          </cell>
          <cell r="F18223" t="str">
            <v>CC-00591832</v>
          </cell>
          <cell r="J18223" t="str">
            <v>General Service</v>
          </cell>
          <cell r="R18223" t="str">
            <v>BQCD160126</v>
          </cell>
          <cell r="AB18223" t="str">
            <v>Sales call carried out for HMR Collection Note Customer Uses Local Parts</v>
          </cell>
        </row>
        <row r="18224">
          <cell r="A18224">
            <v>44676.907638888901</v>
          </cell>
          <cell r="B18224">
            <v>4290</v>
          </cell>
          <cell r="F18224" t="str">
            <v>CC-00591831</v>
          </cell>
          <cell r="J18224" t="str">
            <v>General Service</v>
          </cell>
          <cell r="R18224" t="str">
            <v>BQCD160106</v>
          </cell>
          <cell r="AB18224" t="str">
            <v>Sales call carried out for HMR Collection Note Customer Uses Local Parts</v>
          </cell>
        </row>
        <row r="18225">
          <cell r="A18225">
            <v>44676.904062499998</v>
          </cell>
          <cell r="B18225">
            <v>5420</v>
          </cell>
          <cell r="F18225" t="str">
            <v>CC-00591830</v>
          </cell>
          <cell r="J18225" t="str">
            <v>General Service</v>
          </cell>
          <cell r="R18225" t="str">
            <v>BQBD200008</v>
          </cell>
          <cell r="AB18225" t="str">
            <v>Sales call carried out for HMR Collection Note Customer Uses Local Parts</v>
          </cell>
        </row>
        <row r="18226">
          <cell r="A18226">
            <v>44676.901284722197</v>
          </cell>
          <cell r="B18226">
            <v>3270</v>
          </cell>
          <cell r="F18226" t="str">
            <v>CC-00591829</v>
          </cell>
          <cell r="J18226" t="str">
            <v>General Service</v>
          </cell>
          <cell r="R18226" t="str">
            <v>BQBD160067</v>
          </cell>
          <cell r="AB18226" t="str">
            <v>Sales call carried out for hmr collection this note that customer use local parts</v>
          </cell>
        </row>
        <row r="18227">
          <cell r="A18227">
            <v>44676.886678240699</v>
          </cell>
          <cell r="B18227">
            <v>4120</v>
          </cell>
          <cell r="F18227" t="str">
            <v>CC-00591825</v>
          </cell>
          <cell r="J18227" t="str">
            <v>General Service</v>
          </cell>
          <cell r="R18227" t="str">
            <v>BQBD160060</v>
          </cell>
          <cell r="AB18227" t="str">
            <v>Sales call carried out for hmr collection this note that customer use local parts</v>
          </cell>
        </row>
        <row r="18228">
          <cell r="A18228">
            <v>44676.8843865741</v>
          </cell>
          <cell r="B18228">
            <v>4280</v>
          </cell>
          <cell r="F18228" t="str">
            <v>CC-00591823</v>
          </cell>
          <cell r="J18228" t="str">
            <v>General Service</v>
          </cell>
          <cell r="R18228" t="str">
            <v>BPLD200068</v>
          </cell>
          <cell r="AB18228" t="str">
            <v>Sales call carried out for hmr collection this note that customer use local parts</v>
          </cell>
        </row>
        <row r="18229">
          <cell r="A18229">
            <v>44676.8817361111</v>
          </cell>
          <cell r="B18229">
            <v>5550</v>
          </cell>
          <cell r="F18229" t="str">
            <v>CC-00591821</v>
          </cell>
          <cell r="J18229" t="str">
            <v>General Service</v>
          </cell>
          <cell r="R18229" t="str">
            <v>BPLD200040</v>
          </cell>
          <cell r="AB18229" t="str">
            <v>Sales call carried out for hmr collection this note that customer use local parts</v>
          </cell>
        </row>
        <row r="18230">
          <cell r="A18230">
            <v>44676.878391203703</v>
          </cell>
          <cell r="B18230">
            <v>4440</v>
          </cell>
          <cell r="F18230" t="str">
            <v>CC-00591820</v>
          </cell>
          <cell r="J18230" t="str">
            <v>General Service</v>
          </cell>
          <cell r="R18230" t="str">
            <v>BPKD200020</v>
          </cell>
          <cell r="AB18230" t="str">
            <v>Sales call carried out for hmr collection this note that customer use local parts</v>
          </cell>
        </row>
        <row r="18231">
          <cell r="A18231">
            <v>44676.873854166697</v>
          </cell>
          <cell r="B18231">
            <v>11850</v>
          </cell>
          <cell r="F18231" t="str">
            <v>CC-00591819</v>
          </cell>
          <cell r="J18231" t="str">
            <v>General Service</v>
          </cell>
          <cell r="R18231" t="str">
            <v>BPJD200007</v>
          </cell>
          <cell r="AB18231" t="str">
            <v>Sales call carried out for hmr collection this note that customer use local parts</v>
          </cell>
        </row>
        <row r="18232">
          <cell r="A18232">
            <v>44676.868182870399</v>
          </cell>
          <cell r="B18232">
            <v>1770</v>
          </cell>
          <cell r="F18232" t="str">
            <v>CC-00591816</v>
          </cell>
          <cell r="J18232" t="str">
            <v>General Service</v>
          </cell>
          <cell r="R18232" t="str">
            <v>BPID120091</v>
          </cell>
          <cell r="AB18232" t="str">
            <v>Sales call carried out for hmr collection this note that customer use local parts</v>
          </cell>
        </row>
        <row r="18233">
          <cell r="A18233">
            <v>44676.865497685198</v>
          </cell>
          <cell r="B18233">
            <v>4270</v>
          </cell>
          <cell r="F18233" t="str">
            <v>CC-00591814</v>
          </cell>
          <cell r="J18233" t="str">
            <v>General Service</v>
          </cell>
          <cell r="R18233" t="str">
            <v>BPHD200250</v>
          </cell>
          <cell r="AB18233" t="str">
            <v>Sales call carried out for hmr collection this note that customer use local parts</v>
          </cell>
        </row>
        <row r="18234">
          <cell r="A18234">
            <v>44676.862233796302</v>
          </cell>
          <cell r="B18234">
            <v>4560</v>
          </cell>
          <cell r="F18234" t="str">
            <v>CC-00591813</v>
          </cell>
          <cell r="J18234" t="str">
            <v>General Service</v>
          </cell>
          <cell r="R18234" t="str">
            <v>BPFD200206</v>
          </cell>
          <cell r="AB18234" t="str">
            <v>Sales call carried out for hmr collection this note that customer use local parts</v>
          </cell>
        </row>
        <row r="18235">
          <cell r="A18235">
            <v>44676.8585648148</v>
          </cell>
          <cell r="B18235">
            <v>5670</v>
          </cell>
          <cell r="F18235" t="str">
            <v>CC-00591812</v>
          </cell>
          <cell r="J18235" t="str">
            <v>General Service</v>
          </cell>
          <cell r="R18235" t="str">
            <v>BPFD200198</v>
          </cell>
          <cell r="AB18235" t="str">
            <v>Sales call carried out for hmr collection this note that customer use local parts</v>
          </cell>
        </row>
        <row r="18236">
          <cell r="A18236">
            <v>44676.856296296297</v>
          </cell>
          <cell r="B18236">
            <v>2870</v>
          </cell>
          <cell r="F18236" t="str">
            <v>CC-00591811</v>
          </cell>
          <cell r="J18236" t="str">
            <v>General Service</v>
          </cell>
          <cell r="R18236" t="str">
            <v>BPED210035</v>
          </cell>
          <cell r="AB18236" t="str">
            <v>Sales call carried out for hmr collection this note that customer use local parts</v>
          </cell>
        </row>
        <row r="18237">
          <cell r="A18237">
            <v>44676.853888888902</v>
          </cell>
          <cell r="B18237">
            <v>8130</v>
          </cell>
          <cell r="F18237" t="str">
            <v>CC-00591809</v>
          </cell>
          <cell r="J18237" t="str">
            <v>General Service</v>
          </cell>
          <cell r="R18237" t="str">
            <v>BPED200187</v>
          </cell>
          <cell r="AB18237" t="str">
            <v>Sales call carried out for hmr collection this note that customer use local parts</v>
          </cell>
        </row>
        <row r="18238">
          <cell r="A18238">
            <v>44676.849837962996</v>
          </cell>
          <cell r="B18238">
            <v>5750</v>
          </cell>
          <cell r="F18238" t="str">
            <v>CC-00591807</v>
          </cell>
          <cell r="J18238" t="str">
            <v>General Service</v>
          </cell>
          <cell r="R18238" t="str">
            <v>BSKD161467</v>
          </cell>
          <cell r="AB18238" t="str">
            <v>Sales call carried out for hmr collection this note that customer use local parts</v>
          </cell>
        </row>
        <row r="18239">
          <cell r="A18239">
            <v>44676.846712963001</v>
          </cell>
          <cell r="B18239">
            <v>1410</v>
          </cell>
          <cell r="F18239" t="str">
            <v>CC-00591805</v>
          </cell>
          <cell r="J18239" t="str">
            <v>General Service</v>
          </cell>
          <cell r="R18239" t="str">
            <v>BSBD161629</v>
          </cell>
          <cell r="AB18239" t="str">
            <v>Sales call carried out for hmr collection this note that customer use local parts</v>
          </cell>
        </row>
        <row r="18240">
          <cell r="A18240">
            <v>44676.844490740703</v>
          </cell>
          <cell r="B18240">
            <v>5370</v>
          </cell>
          <cell r="F18240" t="str">
            <v>CC-00591802</v>
          </cell>
          <cell r="J18240" t="str">
            <v>General Service</v>
          </cell>
          <cell r="R18240" t="str">
            <v>BRKD220111</v>
          </cell>
          <cell r="AB18240" t="str">
            <v>Sales call carried out for hmr collection this note that customer use local parts</v>
          </cell>
        </row>
        <row r="18241">
          <cell r="A18241">
            <v>44676.8422222222</v>
          </cell>
          <cell r="B18241">
            <v>3628</v>
          </cell>
          <cell r="F18241" t="str">
            <v>CC-00591801</v>
          </cell>
          <cell r="J18241" t="str">
            <v>General Service</v>
          </cell>
          <cell r="R18241" t="str">
            <v>BRID161336</v>
          </cell>
          <cell r="AB18241" t="str">
            <v>Sales call carried out for hmr collection this note that customer use local parts</v>
          </cell>
        </row>
        <row r="18242">
          <cell r="A18242">
            <v>44676.840300925898</v>
          </cell>
          <cell r="B18242">
            <v>7120</v>
          </cell>
          <cell r="F18242" t="str">
            <v>CC-00591799</v>
          </cell>
          <cell r="J18242" t="str">
            <v>General Service</v>
          </cell>
          <cell r="R18242" t="str">
            <v>BRGL151468</v>
          </cell>
          <cell r="AB18242" t="str">
            <v>Sales call carried out for hmr collection this note that customer use local parts</v>
          </cell>
        </row>
        <row r="18243">
          <cell r="A18243">
            <v>44676.838587963</v>
          </cell>
          <cell r="B18243">
            <v>7370</v>
          </cell>
          <cell r="F18243" t="str">
            <v>CC-00591798</v>
          </cell>
          <cell r="J18243" t="str">
            <v>General Service</v>
          </cell>
          <cell r="R18243" t="str">
            <v>BRGL151464</v>
          </cell>
          <cell r="AB18243" t="str">
            <v>Sales call carried out for hmr collection this note that customer use local parts</v>
          </cell>
        </row>
        <row r="18244">
          <cell r="A18244">
            <v>44676.8367476852</v>
          </cell>
          <cell r="B18244">
            <v>2690</v>
          </cell>
          <cell r="F18244" t="str">
            <v>CC-00591797</v>
          </cell>
          <cell r="J18244" t="str">
            <v>General Service</v>
          </cell>
          <cell r="R18244" t="str">
            <v>BRDD161021</v>
          </cell>
          <cell r="AB18244" t="str">
            <v>Sales call carried out for hmr collection this note that customer use local parts</v>
          </cell>
        </row>
        <row r="18245">
          <cell r="A18245">
            <v>44676.834930555597</v>
          </cell>
          <cell r="B18245">
            <v>5250</v>
          </cell>
          <cell r="F18245" t="str">
            <v>CC-00591796</v>
          </cell>
          <cell r="J18245" t="str">
            <v>General Service</v>
          </cell>
          <cell r="R18245" t="str">
            <v>BQKD200047</v>
          </cell>
          <cell r="AB18245" t="str">
            <v>Sales call carried out for hmr collection</v>
          </cell>
        </row>
        <row r="18246">
          <cell r="A18246">
            <v>44676.767789351798</v>
          </cell>
          <cell r="B18246">
            <v>2700</v>
          </cell>
          <cell r="F18246" t="str">
            <v>CC-00591766</v>
          </cell>
          <cell r="J18246" t="str">
            <v>General Service</v>
          </cell>
          <cell r="R18246" t="str">
            <v>BPKD200025</v>
          </cell>
          <cell r="AB18246" t="str">
            <v>Sales Call Carried out for HMR Collection also customer use local spare parts</v>
          </cell>
        </row>
        <row r="18247">
          <cell r="A18247">
            <v>44676.764687499999</v>
          </cell>
          <cell r="B18247">
            <v>5010</v>
          </cell>
          <cell r="F18247" t="str">
            <v>CC-00591762</v>
          </cell>
          <cell r="J18247" t="str">
            <v>General Service</v>
          </cell>
          <cell r="R18247" t="str">
            <v>BPED200185</v>
          </cell>
          <cell r="AB18247" t="str">
            <v>Sales Call Carried out for HMR Collection also customer use local spare parts</v>
          </cell>
        </row>
        <row r="18248">
          <cell r="A18248">
            <v>44676.762395833299</v>
          </cell>
          <cell r="B18248">
            <v>3370</v>
          </cell>
          <cell r="F18248" t="str">
            <v>CC-00591761</v>
          </cell>
          <cell r="J18248" t="str">
            <v>General Service</v>
          </cell>
          <cell r="R18248" t="str">
            <v>BPED200181</v>
          </cell>
          <cell r="AB18248" t="str">
            <v>Sales Call Carried out for HMR Collection also customer use local spare parts</v>
          </cell>
        </row>
        <row r="18249">
          <cell r="A18249">
            <v>44676.759733796302</v>
          </cell>
          <cell r="B18249">
            <v>4930</v>
          </cell>
          <cell r="F18249" t="str">
            <v>CC-00591757</v>
          </cell>
          <cell r="J18249" t="str">
            <v>General Service</v>
          </cell>
          <cell r="R18249" t="str">
            <v>BPED200175</v>
          </cell>
          <cell r="AB18249" t="str">
            <v>Sales Call Carried out for HMR Collection also customer use local spare parts</v>
          </cell>
        </row>
        <row r="18250">
          <cell r="A18250">
            <v>44676.756793981498</v>
          </cell>
          <cell r="B18250">
            <v>5880</v>
          </cell>
          <cell r="F18250" t="str">
            <v>CC-00591753</v>
          </cell>
          <cell r="J18250" t="str">
            <v>General Service</v>
          </cell>
          <cell r="R18250" t="str">
            <v>BPED160088</v>
          </cell>
          <cell r="AB18250" t="str">
            <v>Sales Call Carried out for HMR Collection also customer use local spare parts</v>
          </cell>
        </row>
        <row r="18251">
          <cell r="A18251">
            <v>44676.752708333297</v>
          </cell>
          <cell r="B18251">
            <v>5590</v>
          </cell>
          <cell r="F18251" t="str">
            <v>CC-00591746</v>
          </cell>
          <cell r="J18251" t="str">
            <v>General Service</v>
          </cell>
          <cell r="R18251" t="str">
            <v>BPED160082</v>
          </cell>
          <cell r="AB18251" t="str">
            <v>Sales Call Carried out for HMR Collection also customer use local spare parts</v>
          </cell>
        </row>
        <row r="18252">
          <cell r="A18252">
            <v>44676.747499999998</v>
          </cell>
          <cell r="B18252">
            <v>6130</v>
          </cell>
          <cell r="F18252" t="str">
            <v>CC-00591740</v>
          </cell>
          <cell r="J18252" t="str">
            <v>General Service</v>
          </cell>
          <cell r="R18252" t="str">
            <v>BPBD200118</v>
          </cell>
          <cell r="AB18252" t="str">
            <v>Sales Call Carried out for HMR Collection also customer use local spare parts</v>
          </cell>
        </row>
        <row r="18253">
          <cell r="A18253">
            <v>44676.743900463</v>
          </cell>
          <cell r="B18253">
            <v>4690</v>
          </cell>
          <cell r="F18253" t="str">
            <v>CC-00591736</v>
          </cell>
          <cell r="J18253" t="str">
            <v>General Service</v>
          </cell>
          <cell r="R18253" t="str">
            <v>BPAD160016</v>
          </cell>
          <cell r="AB18253" t="str">
            <v>Sales Call Carried out for HMR Collection also customer use local spare parts</v>
          </cell>
        </row>
        <row r="18254">
          <cell r="A18254">
            <v>44676.740682870397</v>
          </cell>
          <cell r="B18254">
            <v>7590</v>
          </cell>
          <cell r="F18254" t="str">
            <v>CC-00591734</v>
          </cell>
          <cell r="J18254" t="str">
            <v>General Service</v>
          </cell>
          <cell r="R18254" t="str">
            <v>BOLD200057</v>
          </cell>
          <cell r="AB18254" t="str">
            <v>Sales Call Carried out for HMR Collection also customer use local spare parts</v>
          </cell>
        </row>
        <row r="18255">
          <cell r="A18255">
            <v>44676.736678240697</v>
          </cell>
          <cell r="B18255">
            <v>6990</v>
          </cell>
          <cell r="F18255" t="str">
            <v>CC-00591729</v>
          </cell>
          <cell r="J18255" t="str">
            <v>General Service</v>
          </cell>
          <cell r="R18255" t="str">
            <v>BOLD200029</v>
          </cell>
          <cell r="AB18255" t="str">
            <v>Sales Call Carried out for HMR Collection also customer use local spare parts</v>
          </cell>
        </row>
        <row r="18256">
          <cell r="A18256">
            <v>44676.733483796299</v>
          </cell>
          <cell r="B18256">
            <v>3760</v>
          </cell>
          <cell r="F18256" t="str">
            <v>CC-00591724</v>
          </cell>
          <cell r="J18256" t="str">
            <v>General Service</v>
          </cell>
          <cell r="R18256" t="str">
            <v>BOLD160047</v>
          </cell>
          <cell r="AB18256" t="str">
            <v>Sales Call Carried out for HMR Collection also customer use local spare parts</v>
          </cell>
        </row>
        <row r="18257">
          <cell r="A18257">
            <v>44676.730902777803</v>
          </cell>
          <cell r="B18257">
            <v>3780</v>
          </cell>
          <cell r="F18257" t="str">
            <v>CC-00591717</v>
          </cell>
          <cell r="J18257" t="str">
            <v>General Service</v>
          </cell>
          <cell r="R18257" t="str">
            <v>BOKD200025</v>
          </cell>
          <cell r="AB18257" t="str">
            <v>Sales Call Carried out for HMR Collection also customer use local spare parts</v>
          </cell>
        </row>
        <row r="18258">
          <cell r="A18258">
            <v>44676.721284722204</v>
          </cell>
          <cell r="B18258">
            <v>24060</v>
          </cell>
          <cell r="F18258" t="str">
            <v>CC-00591699</v>
          </cell>
          <cell r="J18258" t="str">
            <v>General Service</v>
          </cell>
          <cell r="R18258" t="str">
            <v>BOKD200014</v>
          </cell>
          <cell r="AB18258" t="str">
            <v>Sales Call Carried out for HMR Collection also customer use local spare parts</v>
          </cell>
        </row>
        <row r="18259">
          <cell r="A18259">
            <v>44676.7176273148</v>
          </cell>
          <cell r="B18259">
            <v>4190</v>
          </cell>
          <cell r="F18259" t="str">
            <v>CC-00591692</v>
          </cell>
          <cell r="J18259" t="str">
            <v>General Service</v>
          </cell>
          <cell r="R18259" t="str">
            <v>BOJD160012</v>
          </cell>
          <cell r="AB18259" t="str">
            <v>Sales Call Carried out for HMR Collection also customer use local spare parts</v>
          </cell>
        </row>
        <row r="18260">
          <cell r="A18260">
            <v>44676.713391203702</v>
          </cell>
          <cell r="B18260">
            <v>7260</v>
          </cell>
          <cell r="F18260" t="str">
            <v>CC-00591687</v>
          </cell>
          <cell r="J18260" t="str">
            <v>General Service</v>
          </cell>
          <cell r="R18260" t="str">
            <v>BOID200251</v>
          </cell>
          <cell r="AB18260" t="str">
            <v>Sales Call Carried out for HMR Collection also customer use local spare parts</v>
          </cell>
        </row>
        <row r="18261">
          <cell r="A18261">
            <v>44676.7105324074</v>
          </cell>
          <cell r="B18261">
            <v>6090</v>
          </cell>
          <cell r="F18261" t="str">
            <v>CC-00591678</v>
          </cell>
          <cell r="J18261" t="str">
            <v>General Service</v>
          </cell>
          <cell r="R18261" t="str">
            <v>BOID200231</v>
          </cell>
          <cell r="AB18261" t="str">
            <v>Sales Call Carried out for HMR Collection also customer use local spare parts</v>
          </cell>
        </row>
        <row r="18262">
          <cell r="A18262">
            <v>44676.703356481499</v>
          </cell>
          <cell r="B18262">
            <v>6315</v>
          </cell>
          <cell r="F18262" t="str">
            <v>CC-00591669</v>
          </cell>
          <cell r="J18262" t="str">
            <v>General Service</v>
          </cell>
          <cell r="R18262" t="str">
            <v>BOID200228</v>
          </cell>
          <cell r="AB18262" t="str">
            <v>Sales Call Carried out for HMR Collection also customer use local spare parts</v>
          </cell>
        </row>
        <row r="18263">
          <cell r="A18263">
            <v>44676.700659722199</v>
          </cell>
          <cell r="B18263">
            <v>18390</v>
          </cell>
          <cell r="F18263" t="str">
            <v>CC-00591657</v>
          </cell>
          <cell r="J18263" t="str">
            <v>General Service</v>
          </cell>
          <cell r="R18263" t="str">
            <v>BOID200223</v>
          </cell>
          <cell r="AB18263" t="str">
            <v>Sales Call Carried out for HMR Collection also customer use local spare parts</v>
          </cell>
        </row>
        <row r="18264">
          <cell r="A18264">
            <v>44676.693159722199</v>
          </cell>
          <cell r="B18264">
            <v>18360</v>
          </cell>
          <cell r="F18264" t="str">
            <v>CC-00591640</v>
          </cell>
          <cell r="J18264" t="str">
            <v>General Service</v>
          </cell>
          <cell r="R18264" t="str">
            <v>BOHD200197</v>
          </cell>
          <cell r="AB18264" t="str">
            <v>Sales Call Carried out for HMR Collection also customer use local spare parts</v>
          </cell>
        </row>
        <row r="18265">
          <cell r="A18265">
            <v>44676.681481481501</v>
          </cell>
          <cell r="B18265">
            <v>1354</v>
          </cell>
          <cell r="F18265" t="str">
            <v>CC-00591617</v>
          </cell>
          <cell r="J18265" t="str">
            <v>General Service</v>
          </cell>
          <cell r="R18265" t="str">
            <v>BOHD200190</v>
          </cell>
          <cell r="AB18265" t="str">
            <v>Sales Call Carried out for HMR Collection also customer use local spare parts</v>
          </cell>
        </row>
        <row r="18266">
          <cell r="A18266">
            <v>44676.680289351898</v>
          </cell>
          <cell r="B18266">
            <v>10280</v>
          </cell>
          <cell r="F18266" t="str">
            <v>CC-00591612</v>
          </cell>
          <cell r="J18266" t="str">
            <v>General Service</v>
          </cell>
          <cell r="R18266" t="str">
            <v>BOGD200180</v>
          </cell>
          <cell r="AB18266" t="str">
            <v>Sales Call Carried out for HMR Collection also customer use local spare parts</v>
          </cell>
        </row>
        <row r="18267">
          <cell r="A18267">
            <v>44676.674791666701</v>
          </cell>
          <cell r="B18267">
            <v>10068</v>
          </cell>
          <cell r="F18267" t="str">
            <v>CC-00591603</v>
          </cell>
          <cell r="J18267" t="str">
            <v>General Service</v>
          </cell>
          <cell r="R18267" t="str">
            <v>BOCD160084</v>
          </cell>
          <cell r="AB18267" t="str">
            <v>Sales Call carried our fo HMR Collection</v>
          </cell>
        </row>
        <row r="18268">
          <cell r="A18268">
            <v>44676.674398148098</v>
          </cell>
          <cell r="B18268">
            <v>7095</v>
          </cell>
          <cell r="F18268" t="str">
            <v>CC-00591601</v>
          </cell>
          <cell r="J18268" t="str">
            <v>General Service</v>
          </cell>
          <cell r="R18268" t="str">
            <v>BOBD200072</v>
          </cell>
          <cell r="AB18268" t="str">
            <v>Sales Call carried our fo HMR Collection</v>
          </cell>
        </row>
        <row r="18269">
          <cell r="A18269">
            <v>44676.665393518502</v>
          </cell>
          <cell r="B18269">
            <v>7095</v>
          </cell>
          <cell r="F18269" t="str">
            <v>CC-00591587</v>
          </cell>
          <cell r="J18269" t="str">
            <v>General Service</v>
          </cell>
          <cell r="R18269" t="str">
            <v>BNKD200023</v>
          </cell>
          <cell r="AB18269" t="str">
            <v>Sales Call Carried out for HMR Collection also customer use local spare parts</v>
          </cell>
        </row>
        <row r="18270">
          <cell r="A18270">
            <v>44676.659074074101</v>
          </cell>
          <cell r="B18270">
            <v>6070</v>
          </cell>
          <cell r="F18270" t="str">
            <v>CC-00591577</v>
          </cell>
          <cell r="J18270" t="str">
            <v>General Service</v>
          </cell>
          <cell r="R18270" t="str">
            <v>BNJD200008</v>
          </cell>
          <cell r="AB18270" t="str">
            <v>Sales call carried out for hmr collection</v>
          </cell>
        </row>
        <row r="18271">
          <cell r="A18271">
            <v>44676.653310185196</v>
          </cell>
          <cell r="B18271">
            <v>4160</v>
          </cell>
          <cell r="F18271" t="str">
            <v>CC-00591561</v>
          </cell>
          <cell r="J18271" t="str">
            <v>General Service</v>
          </cell>
          <cell r="R18271" t="str">
            <v>BNID200161</v>
          </cell>
          <cell r="AB18271" t="str">
            <v>Sales call carried out for hmr collections</v>
          </cell>
        </row>
        <row r="18272">
          <cell r="A18272">
            <v>44676.643356481502</v>
          </cell>
          <cell r="B18272">
            <v>6350</v>
          </cell>
          <cell r="F18272" t="str">
            <v>CC-00591543</v>
          </cell>
          <cell r="J18272" t="str">
            <v>General Service</v>
          </cell>
          <cell r="R18272" t="str">
            <v>BNID200158</v>
          </cell>
          <cell r="AB18272"/>
        </row>
        <row r="18273">
          <cell r="A18273">
            <v>44676.638935185198</v>
          </cell>
          <cell r="B18273">
            <v>4866</v>
          </cell>
          <cell r="F18273" t="str">
            <v>CC-00591533</v>
          </cell>
          <cell r="J18273" t="str">
            <v>General Service</v>
          </cell>
          <cell r="R18273" t="str">
            <v>BNID160316</v>
          </cell>
          <cell r="AB18273" t="str">
            <v>Sales call carried out for hmr collection this note that customer use local parts</v>
          </cell>
        </row>
        <row r="18274">
          <cell r="A18274">
            <v>44676.635393518503</v>
          </cell>
          <cell r="B18274"/>
          <cell r="F18274" t="str">
            <v>CC-00591525</v>
          </cell>
          <cell r="J18274" t="str">
            <v>General Service</v>
          </cell>
          <cell r="R18274" t="str">
            <v>DVAL140392</v>
          </cell>
          <cell r="AB18274"/>
        </row>
        <row r="18275">
          <cell r="A18275">
            <v>44676.632071759297</v>
          </cell>
          <cell r="B18275">
            <v>7060</v>
          </cell>
          <cell r="F18275" t="str">
            <v>CC-00591521</v>
          </cell>
          <cell r="J18275" t="str">
            <v>General Service</v>
          </cell>
          <cell r="R18275" t="str">
            <v>BNDD160224</v>
          </cell>
          <cell r="AB18275" t="str">
            <v>Sales call carried out for hmr collection this note that customer use local parts</v>
          </cell>
        </row>
        <row r="18276">
          <cell r="A18276">
            <v>44676.626990740697</v>
          </cell>
          <cell r="B18276">
            <v>3038</v>
          </cell>
          <cell r="F18276" t="str">
            <v>CC-00591509</v>
          </cell>
          <cell r="J18276" t="str">
            <v>General Service</v>
          </cell>
          <cell r="R18276" t="str">
            <v>BNBD160162</v>
          </cell>
          <cell r="AB18276" t="str">
            <v>Sales call carried out for hmr collection this note that customer use local parts</v>
          </cell>
        </row>
        <row r="18277">
          <cell r="A18277">
            <v>44676.6249074074</v>
          </cell>
          <cell r="B18277">
            <v>1386</v>
          </cell>
          <cell r="F18277" t="str">
            <v>CC-00591506</v>
          </cell>
          <cell r="J18277" t="str">
            <v>General Service</v>
          </cell>
          <cell r="R18277" t="str">
            <v>BMLD160107</v>
          </cell>
          <cell r="AB18277" t="str">
            <v>Sales call carried out for hmr collection this note that customer use local parts</v>
          </cell>
        </row>
        <row r="18278">
          <cell r="A18278">
            <v>44676.5545949074</v>
          </cell>
          <cell r="B18278">
            <v>963</v>
          </cell>
          <cell r="F18278" t="str">
            <v>CC-00591405</v>
          </cell>
          <cell r="J18278" t="str">
            <v>Schedule Service</v>
          </cell>
          <cell r="R18278" t="str">
            <v>BUBD162649</v>
          </cell>
          <cell r="AB18278" t="str">
            <v>Change air filter, oil filter and oil</v>
          </cell>
        </row>
        <row r="18279">
          <cell r="A18279">
            <v>44676.537870370397</v>
          </cell>
          <cell r="B18279">
            <v>2001</v>
          </cell>
          <cell r="F18279" t="str">
            <v>CC-00591373</v>
          </cell>
          <cell r="J18279" t="str">
            <v>Schedule Service</v>
          </cell>
          <cell r="R18279" t="str">
            <v>BSID161973</v>
          </cell>
          <cell r="AB18279" t="str">
            <v>Change air filter, oil filter, separator, BDV Kit, ADV kit, pressure regulator kit and oil</v>
          </cell>
        </row>
        <row r="18280">
          <cell r="A18280">
            <v>44676.470219907402</v>
          </cell>
          <cell r="B18280">
            <v>1347</v>
          </cell>
          <cell r="F18280" t="str">
            <v>CC-00591264</v>
          </cell>
          <cell r="J18280" t="str">
            <v>Complaint - Running With Problem</v>
          </cell>
          <cell r="R18280" t="str">
            <v>BUCD162696</v>
          </cell>
          <cell r="AB18280" t="str">
            <v>Attended the site on dated 22.4.22 as per customer complaint unit not starting so our engineer checked the unit problem found in FIP so ashok leyland sended FIP for calibration after calibration our engineer set the FIP on 23.4.22 but still problem found same again on 24.4.22 ashok leyland test the unit by replacing the FIP arranged from dealer office but with this FIP engine is not starting so on monday we again visited the site and re check the unit found there is a problem of returning valve so we replace the returning valve by new one after fitment work done we start the unit and checked the unit found engine is running in ok condition but heavy amount of air leakage found from MPV assembly top hole so open the MPV and o-ring found in damaged condition so we replace the MPV kit by new one on FOC basis after then run unit on load condition found unit is running in ok condition with all parameters under limit.</v>
          </cell>
        </row>
        <row r="18281">
          <cell r="A18281">
            <v>44674.526585648098</v>
          </cell>
          <cell r="B18281">
            <v>2687</v>
          </cell>
          <cell r="F18281" t="str">
            <v>CC-00590337</v>
          </cell>
          <cell r="J18281" t="str">
            <v>Schedule Service</v>
          </cell>
          <cell r="R18281" t="str">
            <v>BUAD162625</v>
          </cell>
          <cell r="AB18281" t="str">
            <v>Change air filter &amp; oil</v>
          </cell>
        </row>
        <row r="18282">
          <cell r="A18282">
            <v>44674.487939814797</v>
          </cell>
          <cell r="B18282">
            <v>1</v>
          </cell>
          <cell r="F18282" t="str">
            <v>CC-00590273</v>
          </cell>
          <cell r="J18282" t="str">
            <v>Commissioning</v>
          </cell>
          <cell r="R18282" t="str">
            <v>BUAD121111</v>
          </cell>
          <cell r="AB18282" t="str">
            <v>Commissioning done</v>
          </cell>
        </row>
        <row r="18283">
          <cell r="A18283">
            <v>44674.053263888898</v>
          </cell>
          <cell r="B18283">
            <v>65</v>
          </cell>
          <cell r="F18283" t="str">
            <v>CC-00590144</v>
          </cell>
          <cell r="J18283" t="str">
            <v>General Service</v>
          </cell>
          <cell r="R18283" t="str">
            <v>BUDS034763</v>
          </cell>
          <cell r="AB18283" t="str">
            <v>Attend the site for complain of general service so attend and check air filter while filter separator vibrator after that clean the same and cheque all wiring and horse connection found ok then after start the unit found running okay with all parameter under control</v>
          </cell>
        </row>
        <row r="18284">
          <cell r="A18284">
            <v>44673.683634259301</v>
          </cell>
          <cell r="B18284">
            <v>4221</v>
          </cell>
          <cell r="F18284" t="str">
            <v>CC-00589807</v>
          </cell>
          <cell r="J18284" t="str">
            <v>Complaint - Running With Problem</v>
          </cell>
          <cell r="R18284" t="str">
            <v>BTKD162074</v>
          </cell>
          <cell r="AB18284" t="str">
            <v>Attended the site as per customer complaint for high drilling rpm so inspect the unit problem found from FI Pump , during FIP lever broken problem in a high idle it was sated 2000 rpm in high idle which cause high drilling rpm of 1800 during drilling so customer arrange the pump mechanic and the mechanic adjusted the high idle internally from pump side after adjustment high idle found 1820 rpm and again I readjust the fip lever setting to low idle 1300at 210 psi and flushing rpm sated 1820 at 90 psi, after then checked the unit in drilling condition found drilling rpm 1500 at 200 psi now nit is running in ok condition with all parameters under limit.</v>
          </cell>
        </row>
        <row r="18285">
          <cell r="A18285">
            <v>44673.615717592598</v>
          </cell>
          <cell r="B18285">
            <v>0</v>
          </cell>
          <cell r="F18285" t="str">
            <v>CC-00589692</v>
          </cell>
          <cell r="J18285" t="str">
            <v>Pre Commissioning</v>
          </cell>
          <cell r="R18285" t="str">
            <v>BVKS037528</v>
          </cell>
          <cell r="AB18285" t="str">
            <v>Pre Commissioning done</v>
          </cell>
        </row>
        <row r="18286">
          <cell r="A18286">
            <v>44673.580277777801</v>
          </cell>
          <cell r="B18286">
            <v>1180</v>
          </cell>
          <cell r="F18286" t="str">
            <v>CC-00589616</v>
          </cell>
          <cell r="J18286" t="str">
            <v>Schedule Service</v>
          </cell>
          <cell r="R18286" t="str">
            <v>BTJS043846</v>
          </cell>
          <cell r="AB18286" t="str">
            <v>Change Air filter, oil filter &amp; oil</v>
          </cell>
        </row>
        <row r="18287">
          <cell r="A18287">
            <v>44673.573252314804</v>
          </cell>
          <cell r="B18287">
            <v>9776</v>
          </cell>
          <cell r="F18287" t="str">
            <v>CC-00589604</v>
          </cell>
          <cell r="J18287" t="str">
            <v>Schedule Service</v>
          </cell>
          <cell r="R18287" t="str">
            <v>BSBC375530</v>
          </cell>
          <cell r="AB18287" t="str">
            <v>Change Air filter, oil filter, air oil separatore &amp; oil</v>
          </cell>
        </row>
        <row r="18288">
          <cell r="A18288">
            <v>44673.481238425898</v>
          </cell>
          <cell r="B18288"/>
          <cell r="F18288" t="str">
            <v>CC-00589475</v>
          </cell>
          <cell r="J18288" t="str">
            <v>Complaint - Breakdown</v>
          </cell>
          <cell r="R18288"/>
          <cell r="AB18288" t="str">
            <v>Talk to customer regarding breakdown call customer said that motor is not running and unable to operate panel control, so we said customer that your machine is out of warranty so service charge need to be paid by you. Then customer replies that they talk to higher authority then he confirm for visit site 22-04-2022
Service quotation shared with customer waiting for approval 23-04-2022
Service quotation shared with customer waiting for approval 28-04-2022
Service quotation shared with customer waiting for approval 30-04-2022
Service quotation shared with customer waiting for approval 07-05-2022
Service quotation shared with customer waiting for approval PRIME POWER 10-05-2022
Service quotation shared with customer waiting for approval PRIME POWER 14-05-2022
Service quotation shared with customer waiting for approval PRIME POWER 17-05-2022.....send mail to CCS for cancellation ........Pramod-17/05/2022</v>
          </cell>
        </row>
        <row r="18289">
          <cell r="A18289">
            <v>44672.512511574103</v>
          </cell>
          <cell r="B18289">
            <v>890</v>
          </cell>
          <cell r="F18289" t="str">
            <v>CC-00588793</v>
          </cell>
          <cell r="J18289" t="str">
            <v>Complaint - Running With Problem</v>
          </cell>
          <cell r="R18289" t="str">
            <v>BTHD162350</v>
          </cell>
          <cell r="AB18289" t="str">
            <v>Attend the site as per customer complaint for high drilling rpm so following observation are here under:- First run the unit found drilling rpm 1750 at 185 psi , no external leakages found in rig side, hammer joint and rod adaptors, air leakage not found in rotation motor seal area so further check done in compressor Check all hose tightness found ok condition, external leakages not found , check ARV function found ok in 1550 rpm, check air filter condition found ok after then basic check done found 1200 idle rpm at 210 psi and flushing rpm found 1700 at 80 psi so readjust the idle rpm to 1300 and flushing rpm 1700 after then run the unit found drilling rpmm 1700, so service the hammer but problem remain same so we change the hammer by  another machine hammer available in the site after changing the hammer drilling rpm found 1550 at 200 psi problem solved. Now unit is running in ok condition.</v>
          </cell>
        </row>
        <row r="18290">
          <cell r="A18290">
            <v>44671.737928240698</v>
          </cell>
          <cell r="B18290">
            <v>6001</v>
          </cell>
          <cell r="F18290" t="str">
            <v>CC-00588383</v>
          </cell>
          <cell r="J18290" t="str">
            <v>Complaint - Running With Problem</v>
          </cell>
          <cell r="R18290" t="str">
            <v>BRBD160856</v>
          </cell>
          <cell r="AB18290" t="str">
            <v>Attend the site as per customer complaint unit running with problem so inspect the unit found idle rpm too low also found idle with cause unit tripping in idle mode condition so readjust the idle rpm to 1300 and run the unit for few hours found unit run in good condition.</v>
          </cell>
        </row>
        <row r="18291">
          <cell r="A18291">
            <v>44671.644004629597</v>
          </cell>
          <cell r="B18291">
            <v>700</v>
          </cell>
          <cell r="F18291" t="str">
            <v>CC-00588206</v>
          </cell>
          <cell r="J18291" t="str">
            <v>General Service</v>
          </cell>
          <cell r="R18291" t="str">
            <v>BULD121094</v>
          </cell>
          <cell r="AB18291" t="str">
            <v>Sales call carried out for HMR Collection</v>
          </cell>
        </row>
        <row r="18292">
          <cell r="A18292">
            <v>44671.641631944403</v>
          </cell>
          <cell r="B18292">
            <v>190</v>
          </cell>
          <cell r="F18292" t="str">
            <v>CC-00588198</v>
          </cell>
          <cell r="J18292" t="str">
            <v>General Service</v>
          </cell>
          <cell r="R18292" t="str">
            <v>BUJD121040</v>
          </cell>
          <cell r="AB18292" t="str">
            <v>Sales call carried out for HMR Collection</v>
          </cell>
        </row>
        <row r="18293">
          <cell r="A18293">
            <v>44671.6398148148</v>
          </cell>
          <cell r="B18293">
            <v>280</v>
          </cell>
          <cell r="F18293" t="str">
            <v>CC-00588189</v>
          </cell>
          <cell r="J18293" t="str">
            <v>General Service</v>
          </cell>
          <cell r="R18293" t="str">
            <v>BUJD121018</v>
          </cell>
          <cell r="AB18293" t="str">
            <v>Sales call carried out for HMR Collection</v>
          </cell>
        </row>
        <row r="18294">
          <cell r="A18294">
            <v>44671.637361111098</v>
          </cell>
          <cell r="B18294">
            <v>880</v>
          </cell>
          <cell r="F18294" t="str">
            <v>CC-00588183</v>
          </cell>
          <cell r="J18294" t="str">
            <v>General Service</v>
          </cell>
          <cell r="R18294" t="str">
            <v>BTJL152348</v>
          </cell>
          <cell r="AB18294" t="str">
            <v>Sales call carried out for HMR Collection</v>
          </cell>
        </row>
        <row r="18295">
          <cell r="A18295">
            <v>44671.635717592602</v>
          </cell>
          <cell r="B18295">
            <v>1230</v>
          </cell>
          <cell r="F18295" t="str">
            <v>CC-00588180</v>
          </cell>
          <cell r="J18295" t="str">
            <v>General Service</v>
          </cell>
          <cell r="R18295" t="str">
            <v>BTHD120971</v>
          </cell>
          <cell r="AB18295" t="str">
            <v>Sales call carried out for HMR Collection</v>
          </cell>
        </row>
        <row r="18296">
          <cell r="A18296">
            <v>44671.632581018501</v>
          </cell>
          <cell r="B18296">
            <v>360</v>
          </cell>
          <cell r="F18296" t="str">
            <v>CC-00588176</v>
          </cell>
          <cell r="J18296" t="str">
            <v>General Service</v>
          </cell>
          <cell r="R18296" t="str">
            <v>BTHD120963</v>
          </cell>
          <cell r="AB18296" t="str">
            <v>Sales call carried out for HMR Collection</v>
          </cell>
        </row>
        <row r="18297">
          <cell r="A18297">
            <v>44671.562060185199</v>
          </cell>
          <cell r="B18297">
            <v>4196</v>
          </cell>
          <cell r="F18297" t="str">
            <v>CC-00588051</v>
          </cell>
          <cell r="J18297" t="str">
            <v>Complaint - Running With Problem</v>
          </cell>
          <cell r="R18297" t="str">
            <v>BTKD162074</v>
          </cell>
          <cell r="AB18297" t="str">
            <v>Attended the site for FIP lever broken problem so after inspection found during idle mode there was extra force found from actuator side which forcing the lever through idle stopper , also during idle mode there is hunting found because of air leakage through hammer after closing rig side ball valve , there is also wrong adjustment found in FIP lever assembly and section so firstly I close the main ball valve of compressor side and open the FIP lever assembly and readjust to there actual adjustment and check the unit on load and unload condition found no extra load in between FIP lever and idle stopper. Now unit is running in good condition.</v>
          </cell>
        </row>
        <row r="18298">
          <cell r="A18298">
            <v>44670.685717592598</v>
          </cell>
          <cell r="B18298">
            <v>998</v>
          </cell>
          <cell r="F18298" t="str">
            <v>CC-00587358</v>
          </cell>
          <cell r="J18298" t="str">
            <v>Schedule Service</v>
          </cell>
          <cell r="R18298" t="str">
            <v>BTGD162296</v>
          </cell>
          <cell r="AB18298" t="str">
            <v>Change Air filter, oil filter &amp; oil</v>
          </cell>
        </row>
        <row r="18299">
          <cell r="A18299">
            <v>44670.648553240702</v>
          </cell>
          <cell r="B18299">
            <v>5961</v>
          </cell>
          <cell r="F18299" t="str">
            <v>CC-00587271</v>
          </cell>
          <cell r="J18299" t="str">
            <v>Complaint - Breakdown</v>
          </cell>
          <cell r="R18299" t="str">
            <v>BRBD160856</v>
          </cell>
          <cell r="AB18299" t="str">
            <v>Attend the site for as per customer complaint for general schedule service but when I reached the site I found that there is problem of oil solidification so further work  are here under:- work is under process from 13-4-22 in which  open oil cooler assembly, all hoses pipeline and compressor components, after then clean it all ,clean hoses and pipeline clean oil cooler assembly, after then clean pressure regulator assembly, clean moisture filter, clean line pressure hose and adaptors , clean return line strainer and hose and on 15-4-22 fitted all components and replace oil stop valve kit, replace separator filter, replace oil filter by new one, also ARV modification done on this unit, replace actuator kit, replace air filter kit , and fill oil in tank up to full guage level after all work done start the unit and check found all parameters are working proper condition, but as per customer satisfaction unit one day in here under observation now on today unit performed well customer satisfied with our work , unit all parameters are working on good condition.</v>
          </cell>
        </row>
        <row r="18300">
          <cell r="A18300">
            <v>44670.578854166699</v>
          </cell>
          <cell r="B18300">
            <v>0</v>
          </cell>
          <cell r="F18300" t="str">
            <v>CC-00587167</v>
          </cell>
          <cell r="J18300" t="str">
            <v>Commissioning</v>
          </cell>
          <cell r="R18300" t="str">
            <v>CVLE211897</v>
          </cell>
          <cell r="AB18300" t="str">
            <v>Commissioning done on 19-04-2022</v>
          </cell>
        </row>
        <row r="18301">
          <cell r="A18301">
            <v>44669.611840277801</v>
          </cell>
          <cell r="B18301">
            <v>727</v>
          </cell>
          <cell r="F18301" t="str">
            <v>CC-00586243</v>
          </cell>
          <cell r="J18301" t="str">
            <v>General Service</v>
          </cell>
          <cell r="R18301" t="str">
            <v>BUED220691</v>
          </cell>
          <cell r="AB18301" t="str">
            <v>Sales call carried out for HMR Collection</v>
          </cell>
        </row>
        <row r="18302">
          <cell r="A18302">
            <v>44669.6086111111</v>
          </cell>
          <cell r="B18302">
            <v>528</v>
          </cell>
          <cell r="F18302" t="str">
            <v>CC-00586233</v>
          </cell>
          <cell r="J18302" t="str">
            <v>General Service</v>
          </cell>
          <cell r="R18302" t="str">
            <v>BUGD162852</v>
          </cell>
          <cell r="AB18302" t="str">
            <v>Sales call carried out for HMR Collcetions</v>
          </cell>
        </row>
        <row r="18303">
          <cell r="A18303">
            <v>44669.607210648202</v>
          </cell>
          <cell r="B18303">
            <v>2870</v>
          </cell>
          <cell r="F18303" t="str">
            <v>CC-00586230</v>
          </cell>
          <cell r="J18303" t="str">
            <v>General Service</v>
          </cell>
          <cell r="R18303" t="str">
            <v>BSLD230358</v>
          </cell>
          <cell r="AB18303" t="str">
            <v>Sales call carried out for HMR Collection</v>
          </cell>
        </row>
        <row r="18304">
          <cell r="A18304">
            <v>44669.605347222197</v>
          </cell>
          <cell r="B18304">
            <v>800</v>
          </cell>
          <cell r="F18304" t="str">
            <v>CC-00586224</v>
          </cell>
          <cell r="J18304" t="str">
            <v>General Service</v>
          </cell>
          <cell r="R18304" t="str">
            <v>BSHD120752</v>
          </cell>
          <cell r="AB18304" t="str">
            <v>Sales call carried out for HMR Collection</v>
          </cell>
        </row>
        <row r="18305">
          <cell r="A18305">
            <v>44669.600648148102</v>
          </cell>
          <cell r="B18305">
            <v>496</v>
          </cell>
          <cell r="F18305" t="str">
            <v>CC-00586211</v>
          </cell>
          <cell r="J18305" t="str">
            <v>General Service</v>
          </cell>
          <cell r="R18305" t="str">
            <v>BSHD120746</v>
          </cell>
          <cell r="AB18305" t="str">
            <v>Sales call carried out for HMR Collection</v>
          </cell>
        </row>
        <row r="18306">
          <cell r="A18306">
            <v>44669.591828703698</v>
          </cell>
          <cell r="B18306">
            <v>1452</v>
          </cell>
          <cell r="F18306" t="str">
            <v>CC-00586194</v>
          </cell>
          <cell r="J18306" t="str">
            <v>Schedule Service</v>
          </cell>
          <cell r="R18306" t="str">
            <v>BUJD121019</v>
          </cell>
          <cell r="AB18306" t="str">
            <v>Change air filters, oil filter and oil</v>
          </cell>
        </row>
        <row r="18307">
          <cell r="A18307">
            <v>44669.586122685199</v>
          </cell>
          <cell r="B18307">
            <v>527</v>
          </cell>
          <cell r="F18307" t="str">
            <v>CC-00586180</v>
          </cell>
          <cell r="J18307" t="str">
            <v>Schedule Service</v>
          </cell>
          <cell r="R18307" t="str">
            <v>BUGD162852</v>
          </cell>
          <cell r="AB18307" t="str">
            <v>Change air filter, oil filter and oil</v>
          </cell>
        </row>
        <row r="18308">
          <cell r="A18308">
            <v>44669.574988425898</v>
          </cell>
          <cell r="B18308">
            <v>486</v>
          </cell>
          <cell r="F18308" t="str">
            <v>CC-00586155</v>
          </cell>
          <cell r="J18308" t="str">
            <v>General Service</v>
          </cell>
          <cell r="R18308" t="str">
            <v>BSHD120743</v>
          </cell>
          <cell r="AB18308" t="str">
            <v>Sales call carried out for HMR Collection</v>
          </cell>
        </row>
        <row r="18309">
          <cell r="A18309">
            <v>44667.722337963001</v>
          </cell>
          <cell r="B18309">
            <v>507</v>
          </cell>
          <cell r="F18309" t="str">
            <v>CC-00585423</v>
          </cell>
          <cell r="J18309" t="str">
            <v>Schedule Service</v>
          </cell>
          <cell r="R18309" t="str">
            <v>BUAD162634</v>
          </cell>
          <cell r="AB18309" t="str">
            <v>Change air filter, oil filter &amp; oil</v>
          </cell>
        </row>
        <row r="18310">
          <cell r="A18310">
            <v>44667.516400462999</v>
          </cell>
          <cell r="B18310">
            <v>4290</v>
          </cell>
          <cell r="F18310" t="str">
            <v>CC-00585153</v>
          </cell>
          <cell r="J18310" t="str">
            <v>Schedule Service</v>
          </cell>
          <cell r="R18310" t="str">
            <v>BTJD162046</v>
          </cell>
          <cell r="AB18310" t="str">
            <v>Change air filter, oil filter &amp; oil</v>
          </cell>
        </row>
        <row r="18311">
          <cell r="A18311">
            <v>44667.463587963</v>
          </cell>
          <cell r="B18311">
            <v>2816</v>
          </cell>
          <cell r="F18311" t="str">
            <v>CC-00585017</v>
          </cell>
          <cell r="J18311" t="str">
            <v>General Service</v>
          </cell>
          <cell r="R18311" t="str">
            <v>BULD162561</v>
          </cell>
          <cell r="AB18311" t="str">
            <v>Sales call carried out for HMR Collection</v>
          </cell>
        </row>
        <row r="18312">
          <cell r="A18312">
            <v>44666.475520833301</v>
          </cell>
          <cell r="B18312">
            <v>690</v>
          </cell>
          <cell r="F18312" t="str">
            <v>CC-00584262</v>
          </cell>
          <cell r="J18312" t="str">
            <v>Schedule Service</v>
          </cell>
          <cell r="R18312" t="str">
            <v>BUJD162460</v>
          </cell>
          <cell r="AB18312" t="str">
            <v>Change air filter, oil filter &amp; oil</v>
          </cell>
        </row>
        <row r="18313">
          <cell r="A18313">
            <v>44666.446643518502</v>
          </cell>
          <cell r="B18313">
            <v>4475</v>
          </cell>
          <cell r="F18313" t="str">
            <v>CC-00584215</v>
          </cell>
          <cell r="J18313" t="str">
            <v>General Service</v>
          </cell>
          <cell r="R18313" t="str">
            <v>BMAD230009</v>
          </cell>
          <cell r="AB18313" t="str">
            <v>Sales call carried out for HMR collection Note - Customer USE SPURIOUS MATERIALS</v>
          </cell>
        </row>
        <row r="18314">
          <cell r="A18314">
            <v>44666.441851851901</v>
          </cell>
          <cell r="B18314">
            <v>6085</v>
          </cell>
          <cell r="F18314" t="str">
            <v>CC-00584208</v>
          </cell>
          <cell r="J18314" t="str">
            <v>General Service</v>
          </cell>
          <cell r="R18314" t="str">
            <v>BMAD160117</v>
          </cell>
          <cell r="AB18314" t="str">
            <v>Sales call carried out for HMR Collection</v>
          </cell>
        </row>
        <row r="18315">
          <cell r="A18315">
            <v>44665.490173611099</v>
          </cell>
          <cell r="B18315">
            <v>1537</v>
          </cell>
          <cell r="F18315" t="str">
            <v>CC-00583566</v>
          </cell>
          <cell r="J18315" t="str">
            <v>Schedule Service</v>
          </cell>
          <cell r="R18315" t="str">
            <v>BULD162568</v>
          </cell>
          <cell r="AB18315" t="str">
            <v>Change air filter, oil filter, separatote, BDV, Actuator kit and oil</v>
          </cell>
        </row>
        <row r="18316">
          <cell r="A18316">
            <v>44665.450243055602</v>
          </cell>
          <cell r="B18316">
            <v>1</v>
          </cell>
          <cell r="F18316" t="str">
            <v>CC-00583502</v>
          </cell>
          <cell r="J18316" t="str">
            <v>Commissioning</v>
          </cell>
          <cell r="R18316" t="str">
            <v>BVKS037427</v>
          </cell>
          <cell r="AB18316" t="str">
            <v>Commissioning done on 14-04-2022</v>
          </cell>
        </row>
        <row r="18317">
          <cell r="A18317">
            <v>44664.735243055598</v>
          </cell>
          <cell r="B18317">
            <v>3801</v>
          </cell>
          <cell r="F18317" t="str">
            <v>CC-00583137</v>
          </cell>
          <cell r="J18317" t="str">
            <v>Schedule Service</v>
          </cell>
          <cell r="R18317" t="str">
            <v>BULL160559</v>
          </cell>
          <cell r="AB18317" t="str">
            <v>Change Air filter, oil filter &amp; oil</v>
          </cell>
        </row>
        <row r="18318">
          <cell r="A18318">
            <v>44664.729988425897</v>
          </cell>
          <cell r="B18318">
            <v>3568</v>
          </cell>
          <cell r="F18318" t="str">
            <v>CC-00583131</v>
          </cell>
          <cell r="J18318" t="str">
            <v>Schedule Service</v>
          </cell>
          <cell r="R18318" t="str">
            <v>BTCD162162</v>
          </cell>
          <cell r="AB18318" t="str">
            <v>Change Air filter, oil filter &amp; oil</v>
          </cell>
        </row>
        <row r="18319">
          <cell r="A18319">
            <v>44664.452118055597</v>
          </cell>
          <cell r="B18319">
            <v>0</v>
          </cell>
          <cell r="F18319" t="str">
            <v>CC-00582615</v>
          </cell>
          <cell r="J18319" t="str">
            <v>Commissioning</v>
          </cell>
          <cell r="R18319" t="str">
            <v>CUDE567676</v>
          </cell>
          <cell r="AB18319" t="str">
            <v>Commissioning of TS05 Done</v>
          </cell>
        </row>
        <row r="18320">
          <cell r="A18320">
            <v>44664.444259259297</v>
          </cell>
          <cell r="B18320">
            <v>0</v>
          </cell>
          <cell r="F18320" t="str">
            <v>CC-00582596</v>
          </cell>
          <cell r="J18320" t="str">
            <v>Commissioning</v>
          </cell>
          <cell r="R18320" t="str">
            <v>DVJL140321</v>
          </cell>
          <cell r="AB18320" t="str">
            <v>Commissioning of SS02 done</v>
          </cell>
        </row>
        <row r="18321">
          <cell r="A18321">
            <v>44664.418634259302</v>
          </cell>
          <cell r="B18321">
            <v>5470</v>
          </cell>
          <cell r="F18321" t="str">
            <v>CC-00582562</v>
          </cell>
          <cell r="J18321" t="str">
            <v>Complaint - Breakdown</v>
          </cell>
          <cell r="R18321" t="str">
            <v>BRKD220111</v>
          </cell>
          <cell r="AB18321" t="str">
            <v>Due to some abnormal sound found from new second stage airend, right now customer fitted their old second stage airend with thus unit &amp; unit under observation.
Work Done machine under observation 15-04-2022
Work Done machine under observation 19-04-2022
2nd Stage airend change from customer stock customer need to observe for some day 23-04-2022
2nd Stage airend change from customer stock customer need to observe for some day 29-04-2022
2nd Stage airend change from customer stock customer need to observe for some day 30-04-2022
2nd Stage airend change from customer stock customer need to observe for some day 06-05-2022
2nd Stage airend change from customer stock customer need to observe for some day 07-05-2022
2nd Stage airend change from customer stock customer need to observe for some day PRIME POWER 10-05-2022
2nd Stage airend change from customer stock customer need to observe for some day PRIME POWER 13-05-2022
2nd Stage airend change from customer stock customer need to observe for some day PRIME POWER 14-05-2022
2nd Stage airend change from customer stock customer need to observe for some day PRIME POWER 21-05-2022
2nd Stage airend change from customer stock customer need to observe for some day PRIME POWER 24-05-2022
2nd Stage airend change from customer stock customer need to observe for some day PRIME POWER 28-05-2022
2nd Stage airend change from customer stock customer need to observe for some day PRIME POWER 04-06-2022. new second stage airend fitting purpose we are waiting for customer conformation. 10-06-22</v>
          </cell>
        </row>
        <row r="18322">
          <cell r="A18322">
            <v>44663.6663078704</v>
          </cell>
          <cell r="B18322">
            <v>0</v>
          </cell>
          <cell r="F18322" t="str">
            <v>CC-00582149</v>
          </cell>
          <cell r="J18322" t="str">
            <v>Commissioning</v>
          </cell>
          <cell r="R18322" t="str">
            <v>CVLE667865</v>
          </cell>
          <cell r="AB18322" t="str">
            <v>Commissioning Done</v>
          </cell>
        </row>
        <row r="18323">
          <cell r="A18323">
            <v>44663.632430555597</v>
          </cell>
          <cell r="B18323">
            <v>2250</v>
          </cell>
          <cell r="F18323" t="str">
            <v>CC-00582077</v>
          </cell>
          <cell r="J18323" t="str">
            <v>General Service</v>
          </cell>
          <cell r="R18323" t="str">
            <v>BMID160336</v>
          </cell>
          <cell r="AB18323" t="str">
            <v>Sales call carried out for HMR collection Note - Customer USE SPURIOUS MATERIALS</v>
          </cell>
        </row>
        <row r="18324">
          <cell r="A18324">
            <v>44663.592928240701</v>
          </cell>
          <cell r="B18324">
            <v>6770</v>
          </cell>
          <cell r="F18324" t="str">
            <v>CC-00581995</v>
          </cell>
          <cell r="J18324" t="str">
            <v>General Service</v>
          </cell>
          <cell r="R18324" t="str">
            <v>BMHD200313</v>
          </cell>
          <cell r="AB18324" t="str">
            <v>Sales call carried out for HMR collection Note - Customer USE SPUIROUS MATERIALS</v>
          </cell>
        </row>
        <row r="18325">
          <cell r="A18325">
            <v>44663.587395833303</v>
          </cell>
          <cell r="B18325">
            <v>7060</v>
          </cell>
          <cell r="F18325" t="str">
            <v>CC-00581981</v>
          </cell>
          <cell r="J18325" t="str">
            <v>General Service</v>
          </cell>
          <cell r="R18325" t="str">
            <v>BMFD160224</v>
          </cell>
          <cell r="AB18325" t="str">
            <v>Sales call carried out for HMR collection Note - Customer USE SPUIROUS MATERIALS</v>
          </cell>
        </row>
        <row r="18326">
          <cell r="A18326">
            <v>44663.580810185202</v>
          </cell>
          <cell r="B18326">
            <v>1260</v>
          </cell>
          <cell r="F18326" t="str">
            <v>CC-00581965</v>
          </cell>
          <cell r="J18326" t="str">
            <v>General Service</v>
          </cell>
          <cell r="R18326" t="str">
            <v>BMDD200244</v>
          </cell>
          <cell r="AB18326" t="str">
            <v>Sales call carried out for HMR collection Note - Customer USE SPUIROUS MATERIALS</v>
          </cell>
        </row>
        <row r="18327">
          <cell r="A18327">
            <v>44663.575567129599</v>
          </cell>
          <cell r="B18327">
            <v>620</v>
          </cell>
          <cell r="F18327" t="str">
            <v>CC-00581956</v>
          </cell>
          <cell r="J18327" t="str">
            <v>General Service</v>
          </cell>
          <cell r="R18327" t="str">
            <v>BMDD160183</v>
          </cell>
          <cell r="AB18327" t="str">
            <v>Sales call carried out for HMR collection Note - Customer USE SPUIROUS MATERIALS</v>
          </cell>
        </row>
        <row r="18328">
          <cell r="A18328">
            <v>44663.569826388899</v>
          </cell>
          <cell r="B18328">
            <v>680</v>
          </cell>
          <cell r="F18328" t="str">
            <v>CC-00581941</v>
          </cell>
          <cell r="J18328" t="str">
            <v>General Service</v>
          </cell>
          <cell r="R18328" t="str">
            <v>BMCD160166</v>
          </cell>
          <cell r="AB18328" t="str">
            <v>Sales call carried out for HMR collection Note - Customer USE SPUIROUS MATERIALS</v>
          </cell>
        </row>
        <row r="18329">
          <cell r="A18329">
            <v>44663.565173611103</v>
          </cell>
          <cell r="B18329">
            <v>2464</v>
          </cell>
          <cell r="F18329" t="str">
            <v>CC-00581929</v>
          </cell>
          <cell r="J18329" t="str">
            <v>General Service</v>
          </cell>
          <cell r="R18329" t="str">
            <v>BMBD200174</v>
          </cell>
          <cell r="AB18329" t="str">
            <v>Sales call carried out for HMR collection Note - Customer USE SPUIROUS MATERIALS</v>
          </cell>
        </row>
        <row r="18330">
          <cell r="A18330">
            <v>44663.552581018499</v>
          </cell>
          <cell r="B18330">
            <v>480</v>
          </cell>
          <cell r="F18330" t="str">
            <v>CC-00581905</v>
          </cell>
          <cell r="J18330" t="str">
            <v>General Service</v>
          </cell>
          <cell r="R18330" t="str">
            <v>BSHD120741</v>
          </cell>
          <cell r="AB18330" t="str">
            <v>Sales call carried out for HMR Collection</v>
          </cell>
        </row>
        <row r="18331">
          <cell r="A18331">
            <v>44663.547094907401</v>
          </cell>
          <cell r="B18331">
            <v>450</v>
          </cell>
          <cell r="F18331" t="str">
            <v>CC-00581897</v>
          </cell>
          <cell r="J18331" t="str">
            <v>General Service</v>
          </cell>
          <cell r="R18331" t="str">
            <v>BSHD120740</v>
          </cell>
          <cell r="AB18331" t="str">
            <v>Sales call carried out for HMR Collection</v>
          </cell>
        </row>
        <row r="18332">
          <cell r="A18332">
            <v>44663.535682870403</v>
          </cell>
          <cell r="B18332">
            <v>466</v>
          </cell>
          <cell r="F18332" t="str">
            <v>CC-00581871</v>
          </cell>
          <cell r="J18332" t="str">
            <v>General Service</v>
          </cell>
          <cell r="R18332" t="str">
            <v>BSHD120739</v>
          </cell>
          <cell r="AB18332" t="str">
            <v>Sales call carried out for HMR Collection</v>
          </cell>
        </row>
        <row r="18333">
          <cell r="A18333">
            <v>44663.5172916667</v>
          </cell>
          <cell r="B18333">
            <v>416</v>
          </cell>
          <cell r="F18333" t="str">
            <v>CC-00581841</v>
          </cell>
          <cell r="J18333" t="str">
            <v>General Service</v>
          </cell>
          <cell r="R18333" t="str">
            <v>BSBD120630</v>
          </cell>
          <cell r="AB18333" t="str">
            <v>Sales call carried out for HMR collection</v>
          </cell>
        </row>
        <row r="18334">
          <cell r="A18334">
            <v>44662.998229166697</v>
          </cell>
          <cell r="B18334">
            <v>73340</v>
          </cell>
          <cell r="F18334" t="str">
            <v>CC-00581564</v>
          </cell>
          <cell r="J18334" t="str">
            <v>Schedule Service - AMC</v>
          </cell>
          <cell r="R18334" t="str">
            <v>BMBS030816</v>
          </cell>
          <cell r="AB18334" t="str">
            <v>AMC Visit done</v>
          </cell>
        </row>
        <row r="18335">
          <cell r="A18335">
            <v>44662.998078703698</v>
          </cell>
          <cell r="B18335">
            <v>72140</v>
          </cell>
          <cell r="F18335" t="str">
            <v>CC-00581563</v>
          </cell>
          <cell r="J18335" t="str">
            <v>Schedule Service - AMC</v>
          </cell>
          <cell r="R18335" t="str">
            <v>BJGS031396</v>
          </cell>
          <cell r="AB18335" t="str">
            <v>AMC Visit done</v>
          </cell>
        </row>
        <row r="18336">
          <cell r="A18336">
            <v>44662.997916666704</v>
          </cell>
          <cell r="B18336">
            <v>3620</v>
          </cell>
          <cell r="F18336" t="str">
            <v>CC-00581562</v>
          </cell>
          <cell r="J18336" t="str">
            <v>Schedule Service - AMC</v>
          </cell>
          <cell r="R18336" t="str">
            <v>BSLS036682</v>
          </cell>
          <cell r="AB18336" t="str">
            <v>AMC Visit done</v>
          </cell>
        </row>
        <row r="18337">
          <cell r="A18337">
            <v>44662.820949074099</v>
          </cell>
          <cell r="B18337">
            <v>1</v>
          </cell>
          <cell r="F18337" t="str">
            <v>CC-00581406</v>
          </cell>
          <cell r="J18337" t="str">
            <v>Commissioning</v>
          </cell>
          <cell r="R18337" t="str">
            <v>BUCS046063</v>
          </cell>
          <cell r="AB18337" t="str">
            <v>Commissioning done on dated 27-05-2022</v>
          </cell>
        </row>
        <row r="18338">
          <cell r="A18338">
            <v>44662.6535532407</v>
          </cell>
          <cell r="B18338">
            <v>4270</v>
          </cell>
          <cell r="F18338" t="str">
            <v>CC-00581203</v>
          </cell>
          <cell r="J18338" t="str">
            <v>General Service</v>
          </cell>
          <cell r="R18338" t="str">
            <v>BTKD162112</v>
          </cell>
          <cell r="AB18338" t="str">
            <v>Sales call carried out for HMR Collection</v>
          </cell>
        </row>
        <row r="18339">
          <cell r="A18339">
            <v>44662.634490740696</v>
          </cell>
          <cell r="B18339">
            <v>7376</v>
          </cell>
          <cell r="F18339" t="str">
            <v>CC-00581177</v>
          </cell>
          <cell r="J18339" t="str">
            <v>General Service</v>
          </cell>
          <cell r="R18339" t="str">
            <v>BTDD162169</v>
          </cell>
          <cell r="AB18339" t="str">
            <v>Sales call carried out for HMR Collection</v>
          </cell>
        </row>
        <row r="18340">
          <cell r="A18340">
            <v>44662.629027777803</v>
          </cell>
          <cell r="B18340">
            <v>3840</v>
          </cell>
          <cell r="F18340" t="str">
            <v>CC-00581166</v>
          </cell>
          <cell r="J18340" t="str">
            <v>General Service</v>
          </cell>
          <cell r="R18340" t="str">
            <v>BTGD162289</v>
          </cell>
          <cell r="AB18340" t="str">
            <v>Sales call carried out for HMR Collection</v>
          </cell>
        </row>
        <row r="18341">
          <cell r="A18341">
            <v>44662.570567129602</v>
          </cell>
          <cell r="B18341">
            <v>465</v>
          </cell>
          <cell r="F18341" t="str">
            <v>CC-00581067</v>
          </cell>
          <cell r="J18341" t="str">
            <v>General Service</v>
          </cell>
          <cell r="R18341" t="str">
            <v>BUKD230773</v>
          </cell>
          <cell r="AB18341" t="str">
            <v>Sales call carried out for HMR Collection</v>
          </cell>
        </row>
        <row r="18342">
          <cell r="A18342">
            <v>44662.562731481499</v>
          </cell>
          <cell r="B18342">
            <v>727</v>
          </cell>
          <cell r="F18342" t="str">
            <v>CC-00581050</v>
          </cell>
          <cell r="J18342" t="str">
            <v>General Service</v>
          </cell>
          <cell r="R18342" t="str">
            <v>BUED220691</v>
          </cell>
          <cell r="AB18342" t="str">
            <v>Sales Call carried out for HMR Collection</v>
          </cell>
        </row>
        <row r="18343">
          <cell r="A18343">
            <v>44662.552337963003</v>
          </cell>
          <cell r="B18343">
            <v>4158</v>
          </cell>
          <cell r="F18343" t="str">
            <v>CC-00581034</v>
          </cell>
          <cell r="J18343" t="str">
            <v>General Service</v>
          </cell>
          <cell r="R18343" t="str">
            <v>BULD162559</v>
          </cell>
          <cell r="AB18343" t="str">
            <v>Sales call carried out for HMR Collection</v>
          </cell>
        </row>
        <row r="18344">
          <cell r="A18344">
            <v>44662.5339930556</v>
          </cell>
          <cell r="B18344">
            <v>756</v>
          </cell>
          <cell r="F18344" t="str">
            <v>CC-00580994</v>
          </cell>
          <cell r="J18344" t="str">
            <v>General Service</v>
          </cell>
          <cell r="R18344" t="str">
            <v>BTHD162350</v>
          </cell>
          <cell r="AB18344" t="str">
            <v>Sales call carried out for HMR Collection</v>
          </cell>
        </row>
        <row r="18345">
          <cell r="A18345">
            <v>44662.520347222198</v>
          </cell>
          <cell r="B18345">
            <v>0</v>
          </cell>
          <cell r="F18345" t="str">
            <v>CC-00580972</v>
          </cell>
          <cell r="J18345" t="str">
            <v>Commissioning</v>
          </cell>
          <cell r="R18345" t="str">
            <v>DVJL152995</v>
          </cell>
          <cell r="AB18345" t="str">
            <v>Commissioning Done</v>
          </cell>
        </row>
        <row r="18346">
          <cell r="A18346">
            <v>44662.514166666697</v>
          </cell>
          <cell r="B18346">
            <v>0</v>
          </cell>
          <cell r="F18346" t="str">
            <v>CC-00580960</v>
          </cell>
          <cell r="J18346" t="str">
            <v>Commissioning</v>
          </cell>
          <cell r="R18346" t="str">
            <v>CVJE692633</v>
          </cell>
          <cell r="AB18346" t="str">
            <v>Commissioning done</v>
          </cell>
        </row>
        <row r="18347">
          <cell r="A18347">
            <v>44660.995902777802</v>
          </cell>
          <cell r="B18347">
            <v>46760</v>
          </cell>
          <cell r="F18347" t="str">
            <v>CC-00580538</v>
          </cell>
          <cell r="J18347" t="str">
            <v>Schedule Service - AMC</v>
          </cell>
          <cell r="R18347" t="str">
            <v>BLGS040605</v>
          </cell>
          <cell r="AB18347" t="str">
            <v>AMC Visit done</v>
          </cell>
        </row>
        <row r="18348">
          <cell r="A18348">
            <v>44660.995752314797</v>
          </cell>
          <cell r="B18348">
            <v>16852</v>
          </cell>
          <cell r="F18348" t="str">
            <v>CC-00580537</v>
          </cell>
          <cell r="J18348" t="str">
            <v>Schedule Service - AMC</v>
          </cell>
          <cell r="R18348" t="str">
            <v>BLES030356</v>
          </cell>
          <cell r="AB18348" t="str">
            <v>AMC Visit Done</v>
          </cell>
        </row>
        <row r="18349">
          <cell r="A18349">
            <v>44660.995601851799</v>
          </cell>
          <cell r="B18349">
            <v>20152</v>
          </cell>
          <cell r="F18349" t="str">
            <v>CC-00580536</v>
          </cell>
          <cell r="J18349" t="str">
            <v>Schedule Service - AMC</v>
          </cell>
          <cell r="R18349" t="str">
            <v>BLKS030250</v>
          </cell>
          <cell r="AB18349" t="str">
            <v>AMC Visit done</v>
          </cell>
        </row>
        <row r="18350">
          <cell r="A18350">
            <v>44660.7680555556</v>
          </cell>
          <cell r="B18350">
            <v>687</v>
          </cell>
          <cell r="F18350" t="str">
            <v>CC-00580394</v>
          </cell>
          <cell r="J18350" t="str">
            <v>General Service</v>
          </cell>
          <cell r="R18350" t="str">
            <v>BUDD162713</v>
          </cell>
          <cell r="AB18350" t="str">
            <v>Sales call carried out for HMR collection</v>
          </cell>
        </row>
        <row r="18351">
          <cell r="A18351">
            <v>44660.761817129598</v>
          </cell>
          <cell r="B18351">
            <v>1499</v>
          </cell>
          <cell r="F18351" t="str">
            <v>CC-00580390</v>
          </cell>
          <cell r="J18351" t="str">
            <v>General Service</v>
          </cell>
          <cell r="R18351" t="str">
            <v>BULD162568</v>
          </cell>
          <cell r="AB18351" t="str">
            <v>Sales call carried out for HMR collection</v>
          </cell>
        </row>
        <row r="18352">
          <cell r="A18352">
            <v>44660.754108796304</v>
          </cell>
          <cell r="B18352">
            <v>743</v>
          </cell>
          <cell r="F18352" t="str">
            <v>CC-00580385</v>
          </cell>
          <cell r="J18352" t="str">
            <v>General Service</v>
          </cell>
          <cell r="R18352" t="str">
            <v>BUDD220683</v>
          </cell>
          <cell r="AB18352" t="str">
            <v>Sales call carried out for HMR collection</v>
          </cell>
        </row>
        <row r="18353">
          <cell r="A18353">
            <v>44660.748796296299</v>
          </cell>
          <cell r="B18353">
            <v>430</v>
          </cell>
          <cell r="F18353" t="str">
            <v>CC-00580381</v>
          </cell>
          <cell r="J18353" t="str">
            <v>General Service</v>
          </cell>
          <cell r="R18353" t="str">
            <v>BUBD162649</v>
          </cell>
          <cell r="AB18353" t="str">
            <v>Sales call carried out for HMR collection Note - Customer USE SPUIROUS MATERIALS</v>
          </cell>
        </row>
        <row r="18354">
          <cell r="A18354">
            <v>44660.743692129603</v>
          </cell>
          <cell r="B18354">
            <v>2188</v>
          </cell>
          <cell r="F18354" t="str">
            <v>CC-00580378</v>
          </cell>
          <cell r="J18354" t="str">
            <v>General Service</v>
          </cell>
          <cell r="R18354" t="str">
            <v>BUAL160585</v>
          </cell>
          <cell r="AB18354" t="str">
            <v>Sales call carried out for HMR collection</v>
          </cell>
        </row>
        <row r="18355">
          <cell r="A18355">
            <v>44660.737314814804</v>
          </cell>
          <cell r="B18355">
            <v>4289</v>
          </cell>
          <cell r="F18355" t="str">
            <v>CC-00580375</v>
          </cell>
          <cell r="J18355" t="str">
            <v>General Service</v>
          </cell>
          <cell r="R18355" t="str">
            <v>BTJD162046</v>
          </cell>
          <cell r="AB18355" t="str">
            <v>Sales call carried out for HMR collection</v>
          </cell>
        </row>
        <row r="18356">
          <cell r="A18356">
            <v>44660.729918981502</v>
          </cell>
          <cell r="B18356">
            <v>1120</v>
          </cell>
          <cell r="F18356" t="str">
            <v>CC-00580365</v>
          </cell>
          <cell r="J18356" t="str">
            <v>General Service</v>
          </cell>
          <cell r="R18356" t="str">
            <v>BTID162392</v>
          </cell>
          <cell r="AB18356" t="str">
            <v>Sales call carried out for HMR collection</v>
          </cell>
        </row>
        <row r="18357">
          <cell r="A18357">
            <v>44660.723298611098</v>
          </cell>
          <cell r="B18357">
            <v>735</v>
          </cell>
          <cell r="F18357" t="str">
            <v>CC-00580364</v>
          </cell>
          <cell r="J18357" t="str">
            <v>General Service</v>
          </cell>
          <cell r="R18357" t="str">
            <v>BTID162377</v>
          </cell>
          <cell r="AB18357" t="str">
            <v>Sales call carried out for HMR collection Note - Customer USE SPUIROUS MATERIALS</v>
          </cell>
        </row>
        <row r="18358">
          <cell r="A18358">
            <v>44660.708425925899</v>
          </cell>
          <cell r="B18358">
            <v>330</v>
          </cell>
          <cell r="F18358" t="str">
            <v>CC-00580347</v>
          </cell>
          <cell r="J18358" t="str">
            <v>General Service</v>
          </cell>
          <cell r="R18358" t="str">
            <v>BUDD162719</v>
          </cell>
          <cell r="AB18358" t="str">
            <v>Sales call carried out for HMR collection</v>
          </cell>
        </row>
        <row r="18359">
          <cell r="A18359">
            <v>44660.7016435185</v>
          </cell>
          <cell r="B18359">
            <v>1800</v>
          </cell>
          <cell r="F18359" t="str">
            <v>CC-00580328</v>
          </cell>
          <cell r="J18359" t="str">
            <v>General Service</v>
          </cell>
          <cell r="R18359" t="str">
            <v>BUKD162510</v>
          </cell>
          <cell r="AB18359" t="str">
            <v>Sales call carried out for HMR collection Note - Customer USE SPURIOUS MATERIALS</v>
          </cell>
        </row>
        <row r="18360">
          <cell r="A18360">
            <v>44660.695486111101</v>
          </cell>
          <cell r="B18360">
            <v>419</v>
          </cell>
          <cell r="F18360" t="str">
            <v>CC-00580320</v>
          </cell>
          <cell r="J18360" t="str">
            <v>General Service</v>
          </cell>
          <cell r="R18360" t="str">
            <v>BUCD230856</v>
          </cell>
          <cell r="AB18360" t="str">
            <v>Sales Call Carried out for HMR collection</v>
          </cell>
        </row>
        <row r="18361">
          <cell r="A18361">
            <v>44660.687118055597</v>
          </cell>
          <cell r="B18361">
            <v>916</v>
          </cell>
          <cell r="F18361" t="str">
            <v>CC-00580306</v>
          </cell>
          <cell r="J18361" t="str">
            <v>General Service</v>
          </cell>
          <cell r="R18361" t="str">
            <v>BUAL160594</v>
          </cell>
          <cell r="AB18361" t="str">
            <v>Sales call carried our for HMR collection</v>
          </cell>
        </row>
        <row r="18362">
          <cell r="A18362">
            <v>44660.681875000002</v>
          </cell>
          <cell r="B18362">
            <v>2500</v>
          </cell>
          <cell r="F18362" t="str">
            <v>CC-00580302</v>
          </cell>
          <cell r="J18362" t="str">
            <v>General Service</v>
          </cell>
          <cell r="R18362" t="str">
            <v>BTKD162080</v>
          </cell>
          <cell r="AB18362" t="str">
            <v>Sales call carried our for HMR collection Note - Customer USE SPUIROUS MATERIALS</v>
          </cell>
        </row>
        <row r="18363">
          <cell r="A18363">
            <v>44660.674340277801</v>
          </cell>
          <cell r="B18363">
            <v>2390</v>
          </cell>
          <cell r="F18363" t="str">
            <v>CC-00580289</v>
          </cell>
          <cell r="J18363" t="str">
            <v>General Service</v>
          </cell>
          <cell r="R18363" t="str">
            <v>BTJD162016</v>
          </cell>
          <cell r="AB18363" t="str">
            <v>Sales call carried our for HMR collection Note - Customer USE SPUIROUS MATERIALS</v>
          </cell>
        </row>
        <row r="18364">
          <cell r="A18364">
            <v>44660.660162036998</v>
          </cell>
          <cell r="B18364">
            <v>1117</v>
          </cell>
          <cell r="F18364" t="str">
            <v>CC-00580264</v>
          </cell>
          <cell r="J18364" t="str">
            <v>General Service</v>
          </cell>
          <cell r="R18364" t="str">
            <v>BUCD162696</v>
          </cell>
          <cell r="AB18364" t="str">
            <v>Sales call carried out for HMR collection</v>
          </cell>
        </row>
        <row r="18365">
          <cell r="A18365">
            <v>44660.651979166701</v>
          </cell>
          <cell r="B18365">
            <v>2667</v>
          </cell>
          <cell r="F18365" t="str">
            <v>CC-00580251</v>
          </cell>
          <cell r="J18365" t="str">
            <v>General Service</v>
          </cell>
          <cell r="R18365" t="str">
            <v>BUAD162625</v>
          </cell>
          <cell r="AB18365" t="str">
            <v>Sales Call Carried out for HMR collection</v>
          </cell>
        </row>
        <row r="18366">
          <cell r="A18366">
            <v>44660.645925925899</v>
          </cell>
          <cell r="B18366">
            <v>400</v>
          </cell>
          <cell r="F18366" t="str">
            <v>CC-00580237</v>
          </cell>
          <cell r="J18366" t="str">
            <v>General Service</v>
          </cell>
          <cell r="R18366" t="str">
            <v>BTDD120878</v>
          </cell>
          <cell r="AB18366" t="str">
            <v>Sales call carried out for HMR collection</v>
          </cell>
        </row>
        <row r="18367">
          <cell r="A18367">
            <v>44660.628425925897</v>
          </cell>
          <cell r="B18367">
            <v>3398</v>
          </cell>
          <cell r="F18367" t="str">
            <v>CC-00580204</v>
          </cell>
          <cell r="J18367" t="str">
            <v>General Service</v>
          </cell>
          <cell r="R18367" t="str">
            <v>BTED200706</v>
          </cell>
          <cell r="AB18367" t="str">
            <v>Sales call carried out for HMR collection</v>
          </cell>
        </row>
        <row r="18368">
          <cell r="A18368">
            <v>44660.598715277803</v>
          </cell>
          <cell r="B18368">
            <v>630</v>
          </cell>
          <cell r="F18368" t="str">
            <v>CC-00580167</v>
          </cell>
          <cell r="J18368" t="str">
            <v>General Service</v>
          </cell>
          <cell r="R18368" t="str">
            <v>BUGD162826</v>
          </cell>
          <cell r="AB18368" t="str">
            <v>Sales Call Carried our for HMR collection</v>
          </cell>
        </row>
        <row r="18369">
          <cell r="A18369">
            <v>44660.588275463</v>
          </cell>
          <cell r="B18369">
            <v>2707</v>
          </cell>
          <cell r="F18369" t="str">
            <v>CC-00580152</v>
          </cell>
          <cell r="J18369" t="str">
            <v>General Service</v>
          </cell>
          <cell r="R18369" t="str">
            <v>BTDD162192</v>
          </cell>
          <cell r="AB18369" t="str">
            <v>Sales Call Carried our for HMR collection</v>
          </cell>
        </row>
        <row r="18370">
          <cell r="A18370">
            <v>44660.577951388899</v>
          </cell>
          <cell r="B18370">
            <v>386</v>
          </cell>
          <cell r="F18370" t="str">
            <v>CC-00580138</v>
          </cell>
          <cell r="J18370" t="str">
            <v>General Service</v>
          </cell>
          <cell r="R18370" t="str">
            <v>AUKD230777</v>
          </cell>
          <cell r="AB18370" t="str">
            <v>Sales call carried out for HMR collection</v>
          </cell>
        </row>
        <row r="18371">
          <cell r="A18371">
            <v>44660.528668981497</v>
          </cell>
          <cell r="B18371"/>
          <cell r="F18371" t="str">
            <v>CC-00580067</v>
          </cell>
          <cell r="J18371" t="str">
            <v>Complaint - Breakdown</v>
          </cell>
          <cell r="R18371"/>
          <cell r="AB18371" t="str">
            <v>Customer logged complaint for previous visit in that visit we recommend for Crank shaft and customer provide order for same but till date material not received its in transit
AO # 343006231 dated 23-03-2022 Delivery date 07-04-2022 but still materiel not delivered by transporter (A020498 - CON ROD &amp; C/SHAFT ASSY)
AO # 343006230 dated 23-03-2022 Delivery Date 30-03-2022 but still materiel not delivered by transporter (020495770 - PISTON) Prime Power 22-04-2022
Parts are in transit against AO# 343006231 &amp; 343006230 Prime Power 23-04-2022
Parts are in transit against AO# 343006231 &amp; 343006230 Prime Power 30-04-2022
Parts are in transit against AO# 343006231 &amp; 343006230 Prime Power 07-05-2022
Parts are in transit against AO# 343006231 &amp; 343006230 PRIME POWER 10-05-2022
Parts are in transit against AO# 343006231 &amp; 343006230 PRIME POWER 14-05-2022
Due to Delayed dispatch of material still materiel in transit 17-05-2022</v>
          </cell>
        </row>
        <row r="18372">
          <cell r="A18372">
            <v>44659.814768518503</v>
          </cell>
          <cell r="B18372">
            <v>4031</v>
          </cell>
          <cell r="F18372" t="str">
            <v>CC-00579561</v>
          </cell>
          <cell r="J18372" t="str">
            <v>General Service</v>
          </cell>
          <cell r="R18372" t="str">
            <v>BRLD160756</v>
          </cell>
          <cell r="AB18372" t="str">
            <v>Sales call carried our for HMR collection Note - Customer USE SPUIROUS MATERIALS</v>
          </cell>
        </row>
        <row r="18373">
          <cell r="A18373">
            <v>44659.8116435185</v>
          </cell>
          <cell r="B18373">
            <v>3046</v>
          </cell>
          <cell r="F18373" t="str">
            <v>CC-00579560</v>
          </cell>
          <cell r="J18373" t="str">
            <v>General Service</v>
          </cell>
          <cell r="R18373" t="str">
            <v>BRGD230256</v>
          </cell>
          <cell r="AB18373" t="str">
            <v>Sales call carried our for HMR collection</v>
          </cell>
        </row>
        <row r="18374">
          <cell r="A18374">
            <v>44659.807777777802</v>
          </cell>
          <cell r="B18374">
            <v>3130</v>
          </cell>
          <cell r="F18374" t="str">
            <v>CC-00579559</v>
          </cell>
          <cell r="J18374" t="str">
            <v>General Service</v>
          </cell>
          <cell r="R18374" t="str">
            <v>BRED161131</v>
          </cell>
          <cell r="AB18374" t="str">
            <v>Sales call carried out for HMR collection Note - Customer USE SPUIROUS MATERIALS</v>
          </cell>
        </row>
        <row r="18375">
          <cell r="A18375">
            <v>44659.803402777798</v>
          </cell>
          <cell r="B18375">
            <v>10160</v>
          </cell>
          <cell r="F18375" t="str">
            <v>CC-00579558</v>
          </cell>
          <cell r="J18375" t="str">
            <v>General Service</v>
          </cell>
          <cell r="R18375" t="str">
            <v>BMAD200151</v>
          </cell>
          <cell r="AB18375" t="str">
            <v>Sales call carried our for HMR collection</v>
          </cell>
        </row>
        <row r="18376">
          <cell r="A18376">
            <v>44659.799675925897</v>
          </cell>
          <cell r="B18376">
            <v>1676</v>
          </cell>
          <cell r="F18376" t="str">
            <v>CC-00579557</v>
          </cell>
          <cell r="J18376" t="str">
            <v>General Service</v>
          </cell>
          <cell r="R18376" t="str">
            <v>BSGD161864</v>
          </cell>
          <cell r="AB18376" t="str">
            <v>Sales call carried our for HMR collection</v>
          </cell>
        </row>
        <row r="18377">
          <cell r="A18377">
            <v>44659.794999999998</v>
          </cell>
          <cell r="B18377">
            <v>2475</v>
          </cell>
          <cell r="F18377" t="str">
            <v>CC-00579555</v>
          </cell>
          <cell r="J18377" t="str">
            <v>General Service</v>
          </cell>
          <cell r="R18377" t="str">
            <v>BSGD161854</v>
          </cell>
          <cell r="AB18377" t="str">
            <v>Sales call carried our for HMR collection</v>
          </cell>
        </row>
        <row r="18378">
          <cell r="A18378">
            <v>44659.790844907402</v>
          </cell>
          <cell r="B18378">
            <v>2433</v>
          </cell>
          <cell r="F18378" t="str">
            <v>CC-00579552</v>
          </cell>
          <cell r="J18378" t="str">
            <v>General Service</v>
          </cell>
          <cell r="R18378" t="str">
            <v>BSFD161830</v>
          </cell>
          <cell r="AB18378" t="str">
            <v>Sales call carried out for HMR collection Note - Customer USE SPUIROUS MATERIALS</v>
          </cell>
        </row>
        <row r="18379">
          <cell r="A18379">
            <v>44659.785925925898</v>
          </cell>
          <cell r="B18379">
            <v>1377</v>
          </cell>
          <cell r="F18379" t="str">
            <v>CC-00579550</v>
          </cell>
          <cell r="J18379" t="str">
            <v>General Service</v>
          </cell>
          <cell r="R18379" t="str">
            <v>BSDD120664</v>
          </cell>
          <cell r="AB18379" t="str">
            <v>Sales call carried out for HMR Collection</v>
          </cell>
        </row>
        <row r="18380">
          <cell r="A18380">
            <v>44659.770358796297</v>
          </cell>
          <cell r="B18380">
            <v>2480</v>
          </cell>
          <cell r="F18380" t="str">
            <v>CC-00579540</v>
          </cell>
          <cell r="J18380" t="str">
            <v>General Service</v>
          </cell>
          <cell r="R18380" t="str">
            <v>BRED161124</v>
          </cell>
          <cell r="AB18380" t="str">
            <v>Sales call carried out for HMR collection Note - Customer USE SPUIROUS MATERIALS</v>
          </cell>
        </row>
        <row r="18381">
          <cell r="A18381">
            <v>44659.765347222201</v>
          </cell>
          <cell r="B18381">
            <v>4441</v>
          </cell>
          <cell r="F18381" t="str">
            <v>CC-00579534</v>
          </cell>
          <cell r="J18381" t="str">
            <v>General Service</v>
          </cell>
          <cell r="R18381" t="str">
            <v>BRCD161002</v>
          </cell>
          <cell r="AB18381" t="str">
            <v>Sales call carried out for HMR collection</v>
          </cell>
        </row>
        <row r="18382">
          <cell r="A18382">
            <v>44659.759814814803</v>
          </cell>
          <cell r="B18382">
            <v>3481</v>
          </cell>
          <cell r="F18382" t="str">
            <v>CC-00579529</v>
          </cell>
          <cell r="J18382" t="str">
            <v>General Service</v>
          </cell>
          <cell r="R18382" t="str">
            <v>BRAD160816</v>
          </cell>
          <cell r="AB18382" t="str">
            <v>Sales call carried out for HMR collection Note - Customer USE SPUIROUS MATERIALS</v>
          </cell>
        </row>
        <row r="18383">
          <cell r="A18383">
            <v>44659.754479166702</v>
          </cell>
          <cell r="B18383">
            <v>457</v>
          </cell>
          <cell r="F18383" t="str">
            <v>CC-00579524</v>
          </cell>
          <cell r="J18383" t="str">
            <v>General Service</v>
          </cell>
          <cell r="R18383" t="str">
            <v>BULD162579</v>
          </cell>
          <cell r="AB18383" t="str">
            <v>Sales call carried out for HMR collection Note - Customer USE SPUIROUS MATERIALS</v>
          </cell>
        </row>
        <row r="18384">
          <cell r="A18384">
            <v>44659.749351851897</v>
          </cell>
          <cell r="B18384">
            <v>487</v>
          </cell>
          <cell r="F18384" t="str">
            <v>CC-00579523</v>
          </cell>
          <cell r="J18384" t="str">
            <v>General Service</v>
          </cell>
          <cell r="R18384" t="str">
            <v>BULD162583</v>
          </cell>
          <cell r="AB18384" t="str">
            <v>Sales call carried out for HMR collection Note - Customer USE SPUIROUS MATERIALS</v>
          </cell>
        </row>
        <row r="18385">
          <cell r="A18385">
            <v>44659.7426388889</v>
          </cell>
          <cell r="B18385">
            <v>3527</v>
          </cell>
          <cell r="F18385" t="str">
            <v>CC-00579510</v>
          </cell>
          <cell r="J18385" t="str">
            <v>General Service</v>
          </cell>
          <cell r="R18385" t="str">
            <v>BULL160564</v>
          </cell>
          <cell r="AB18385" t="str">
            <v>Sales call carried out for HMR collection</v>
          </cell>
        </row>
        <row r="18386">
          <cell r="A18386">
            <v>44659.736273148097</v>
          </cell>
          <cell r="B18386">
            <v>2059</v>
          </cell>
          <cell r="F18386" t="str">
            <v>CC-00579495</v>
          </cell>
          <cell r="J18386" t="str">
            <v>General Service</v>
          </cell>
          <cell r="R18386" t="str">
            <v>BSGD161861</v>
          </cell>
          <cell r="AB18386" t="str">
            <v>Sales call carried our for HMR collection Note - Customer USE SPUIROUS MATERIALS</v>
          </cell>
        </row>
        <row r="18387">
          <cell r="A18387">
            <v>44659.729490740698</v>
          </cell>
          <cell r="B18387">
            <v>2083</v>
          </cell>
          <cell r="F18387" t="str">
            <v>CC-00579483</v>
          </cell>
          <cell r="J18387" t="str">
            <v>General Service</v>
          </cell>
          <cell r="R18387" t="str">
            <v>BSGD161898</v>
          </cell>
          <cell r="AB18387" t="str">
            <v>Sales call carried our for HMR collection</v>
          </cell>
        </row>
        <row r="18388">
          <cell r="A18388">
            <v>44659.722534722197</v>
          </cell>
          <cell r="B18388">
            <v>214</v>
          </cell>
          <cell r="F18388" t="str">
            <v>CC-00579472</v>
          </cell>
          <cell r="J18388" t="str">
            <v>General Service</v>
          </cell>
          <cell r="R18388" t="str">
            <v>BUHD121280</v>
          </cell>
          <cell r="AB18388" t="str">
            <v>Sales call carried our for HMR collection</v>
          </cell>
        </row>
        <row r="18389">
          <cell r="A18389">
            <v>44659.714224536998</v>
          </cell>
          <cell r="B18389">
            <v>121</v>
          </cell>
          <cell r="F18389" t="str">
            <v>CC-00579461</v>
          </cell>
          <cell r="J18389" t="str">
            <v>General Service</v>
          </cell>
          <cell r="R18389" t="str">
            <v>BUID121299</v>
          </cell>
          <cell r="AB18389" t="str">
            <v>Sales call carried our for HMR collection</v>
          </cell>
        </row>
        <row r="18390">
          <cell r="A18390">
            <v>44659.707638888904</v>
          </cell>
          <cell r="B18390">
            <v>210</v>
          </cell>
          <cell r="F18390" t="str">
            <v>CC-00579456</v>
          </cell>
          <cell r="J18390" t="str">
            <v>General Service</v>
          </cell>
          <cell r="R18390" t="str">
            <v>BUCD121174</v>
          </cell>
          <cell r="AB18390" t="str">
            <v>Sales call carried our for HMR collection</v>
          </cell>
        </row>
        <row r="18391">
          <cell r="A18391">
            <v>44659.701874999999</v>
          </cell>
          <cell r="B18391">
            <v>406</v>
          </cell>
          <cell r="F18391" t="str">
            <v>CC-00579450</v>
          </cell>
          <cell r="J18391" t="str">
            <v>General Service</v>
          </cell>
          <cell r="R18391" t="str">
            <v>BUHL152930</v>
          </cell>
          <cell r="AB18391" t="str">
            <v>Sales call carried our for HMR collection</v>
          </cell>
        </row>
        <row r="18392">
          <cell r="A18392">
            <v>44659.693680555603</v>
          </cell>
          <cell r="B18392">
            <v>153</v>
          </cell>
          <cell r="F18392" t="str">
            <v>CC-00579437</v>
          </cell>
          <cell r="J18392" t="str">
            <v>General Service</v>
          </cell>
          <cell r="R18392" t="str">
            <v>BUFL152860</v>
          </cell>
          <cell r="AB18392" t="str">
            <v>Sales call carried out for HMR collection</v>
          </cell>
        </row>
        <row r="18393">
          <cell r="A18393">
            <v>44659.656261574099</v>
          </cell>
          <cell r="B18393">
            <v>241</v>
          </cell>
          <cell r="F18393" t="str">
            <v>CC-00579361</v>
          </cell>
          <cell r="J18393" t="str">
            <v>General Service</v>
          </cell>
          <cell r="R18393" t="str">
            <v>BUID162940</v>
          </cell>
          <cell r="AB18393" t="str">
            <v>Sales Call Carried out for HMR collection</v>
          </cell>
        </row>
        <row r="18394">
          <cell r="A18394">
            <v>44659.625428240703</v>
          </cell>
          <cell r="B18394">
            <v>4963</v>
          </cell>
          <cell r="F18394" t="str">
            <v>CC-00579312</v>
          </cell>
          <cell r="J18394" t="str">
            <v>General Service</v>
          </cell>
          <cell r="R18394" t="str">
            <v>BQBD160040</v>
          </cell>
          <cell r="AB18394" t="str">
            <v>Sales call carried our for HMR collection Note - Customer USE SPUIROUS MATERIALS</v>
          </cell>
        </row>
        <row r="18395">
          <cell r="A18395">
            <v>44659.602384259299</v>
          </cell>
          <cell r="B18395">
            <v>7864</v>
          </cell>
          <cell r="F18395" t="str">
            <v>CC-00579277</v>
          </cell>
          <cell r="J18395" t="str">
            <v>General Service</v>
          </cell>
          <cell r="R18395" t="str">
            <v>BQAD203299</v>
          </cell>
          <cell r="AB18395" t="str">
            <v>Sales call carried out for HMR collection Note - Customer USE SPURIOUS MATERIALS</v>
          </cell>
        </row>
        <row r="18396">
          <cell r="A18396">
            <v>44659.582210648201</v>
          </cell>
          <cell r="B18396">
            <v>7371</v>
          </cell>
          <cell r="F18396" t="str">
            <v>CC-00579240</v>
          </cell>
          <cell r="J18396" t="str">
            <v>General Service</v>
          </cell>
          <cell r="R18396" t="str">
            <v>BRHD161304</v>
          </cell>
          <cell r="AB18396" t="str">
            <v>Sales call carried our for HMR collection Note - Customer USE SPUIROUS MATERIALS</v>
          </cell>
        </row>
        <row r="18397">
          <cell r="A18397">
            <v>44659.559849537</v>
          </cell>
          <cell r="B18397">
            <v>1039</v>
          </cell>
          <cell r="F18397" t="str">
            <v>CC-00579206</v>
          </cell>
          <cell r="J18397" t="str">
            <v>General Service</v>
          </cell>
          <cell r="R18397" t="str">
            <v>BSHD161938</v>
          </cell>
          <cell r="AB18397" t="str">
            <v>Sales call carried our for HMR collection Note - Customer USE SPUIROUS MATERIALS</v>
          </cell>
        </row>
        <row r="18398">
          <cell r="A18398">
            <v>44659.549756944398</v>
          </cell>
          <cell r="B18398">
            <v>5817</v>
          </cell>
          <cell r="F18398" t="str">
            <v>CC-00579184</v>
          </cell>
          <cell r="J18398" t="str">
            <v>Complaint - Breakdown</v>
          </cell>
          <cell r="R18398" t="str">
            <v>RJD230103</v>
          </cell>
          <cell r="AB18398" t="str">
            <v>Change Separator fire due to low oil and high runnig separator fire then Change air filter, oil filter, bearing oil filter, MPV, Oil stop valve kit, pressure regulator kit and oil and internal clean</v>
          </cell>
        </row>
        <row r="18399">
          <cell r="A18399">
            <v>44659.461192129602</v>
          </cell>
          <cell r="B18399">
            <v>1042</v>
          </cell>
          <cell r="F18399" t="str">
            <v>CC-00579013</v>
          </cell>
          <cell r="J18399" t="str">
            <v>Complaint - Running With Problem</v>
          </cell>
          <cell r="R18399" t="str">
            <v>BUFD162814</v>
          </cell>
          <cell r="AB18399" t="str">
            <v>Change pressure regulator kit under FOC basis</v>
          </cell>
        </row>
        <row r="18400">
          <cell r="A18400">
            <v>44659.450474537</v>
          </cell>
          <cell r="B18400">
            <v>98</v>
          </cell>
          <cell r="F18400" t="str">
            <v>CC-00578991</v>
          </cell>
          <cell r="J18400" t="str">
            <v>General Service</v>
          </cell>
          <cell r="R18400" t="str">
            <v>BUES035290</v>
          </cell>
          <cell r="AB18400" t="str">
            <v>Attend the site for general visit so attached check air filter found ok, check oil filter found ok, check air oil separatir found ok, check all collections found ok, check oil level found ok after that start the unit found running ok.</v>
          </cell>
        </row>
        <row r="18401">
          <cell r="A18401">
            <v>44659.440023148098</v>
          </cell>
          <cell r="B18401">
            <v>6302</v>
          </cell>
          <cell r="F18401" t="str">
            <v>CC-00578974</v>
          </cell>
          <cell r="J18401" t="str">
            <v>Schedule Service</v>
          </cell>
          <cell r="R18401" t="str">
            <v>BUAS033580</v>
          </cell>
          <cell r="AB18401" t="str">
            <v>Change Air filter, oil filter, separator and oil</v>
          </cell>
        </row>
        <row r="18402">
          <cell r="A18402">
            <v>44659.423483796301</v>
          </cell>
          <cell r="B18402">
            <v>1</v>
          </cell>
          <cell r="F18402" t="str">
            <v>CC-00578952</v>
          </cell>
          <cell r="J18402" t="str">
            <v>Commissioning</v>
          </cell>
          <cell r="R18402" t="str">
            <v>BVKS037293</v>
          </cell>
          <cell r="AB18402" t="str">
            <v>Commissioning Done On date 08-04-2022</v>
          </cell>
        </row>
        <row r="18403">
          <cell r="A18403">
            <v>44658.783125000002</v>
          </cell>
          <cell r="B18403">
            <v>2064</v>
          </cell>
          <cell r="F18403" t="str">
            <v>CC-00578634</v>
          </cell>
          <cell r="J18403" t="str">
            <v>General Service</v>
          </cell>
          <cell r="R18403" t="str">
            <v>BRHD161314</v>
          </cell>
          <cell r="AB18403" t="str">
            <v>Sales call carried our for HMR collection</v>
          </cell>
        </row>
        <row r="18404">
          <cell r="A18404">
            <v>44658.780312499999</v>
          </cell>
          <cell r="B18404">
            <v>2968</v>
          </cell>
          <cell r="F18404" t="str">
            <v>CC-00578633</v>
          </cell>
          <cell r="J18404" t="str">
            <v>General Service</v>
          </cell>
          <cell r="R18404" t="str">
            <v>BSID161979</v>
          </cell>
          <cell r="AB18404" t="str">
            <v>Sales call carried our for HMR collection Note - Customer USE SPURIOUS MATERIALS</v>
          </cell>
        </row>
        <row r="18405">
          <cell r="A18405">
            <v>44658.778136574103</v>
          </cell>
          <cell r="B18405">
            <v>2804</v>
          </cell>
          <cell r="F18405" t="str">
            <v>CC-00578630</v>
          </cell>
          <cell r="J18405" t="str">
            <v>General Service</v>
          </cell>
          <cell r="R18405" t="str">
            <v>BTKD162077</v>
          </cell>
          <cell r="AB18405" t="str">
            <v>Sales call carried our for HMR collection</v>
          </cell>
        </row>
        <row r="18406">
          <cell r="A18406">
            <v>44658.775185185201</v>
          </cell>
          <cell r="B18406">
            <v>1357</v>
          </cell>
          <cell r="F18406" t="str">
            <v>CC-00578624</v>
          </cell>
          <cell r="J18406" t="str">
            <v>General Service</v>
          </cell>
          <cell r="R18406" t="str">
            <v>BTKD120805</v>
          </cell>
          <cell r="AB18406" t="str">
            <v>Sales Call carried out for HMR Collection</v>
          </cell>
        </row>
        <row r="18407">
          <cell r="A18407">
            <v>44658.765729166698</v>
          </cell>
          <cell r="B18407">
            <v>3529</v>
          </cell>
          <cell r="F18407" t="str">
            <v>CC-00578621</v>
          </cell>
          <cell r="J18407" t="str">
            <v>General Service</v>
          </cell>
          <cell r="R18407" t="str">
            <v>BTDD162183</v>
          </cell>
          <cell r="AB18407" t="str">
            <v>Sales call carried our for HMR collection</v>
          </cell>
        </row>
        <row r="18408">
          <cell r="A18408">
            <v>44658.760219907403</v>
          </cell>
          <cell r="B18408">
            <v>3631</v>
          </cell>
          <cell r="F18408" t="str">
            <v>CC-00578616</v>
          </cell>
          <cell r="J18408" t="str">
            <v>General Service</v>
          </cell>
          <cell r="R18408" t="str">
            <v>BTCD162159</v>
          </cell>
          <cell r="AB18408" t="str">
            <v>Sales call carried our for HMR collection</v>
          </cell>
        </row>
        <row r="18409">
          <cell r="A18409">
            <v>44658.754201388903</v>
          </cell>
          <cell r="B18409">
            <v>2040</v>
          </cell>
          <cell r="F18409" t="str">
            <v>CC-00578598</v>
          </cell>
          <cell r="J18409" t="str">
            <v>General Service</v>
          </cell>
          <cell r="R18409" t="str">
            <v>BSLD230361</v>
          </cell>
          <cell r="AB18409" t="str">
            <v>Sales call carried our for HMR collection</v>
          </cell>
        </row>
        <row r="18410">
          <cell r="A18410">
            <v>44658.748553240701</v>
          </cell>
          <cell r="B18410">
            <v>3540</v>
          </cell>
          <cell r="F18410" t="str">
            <v>CC-00578587</v>
          </cell>
          <cell r="J18410" t="str">
            <v>General Service</v>
          </cell>
          <cell r="R18410" t="str">
            <v>BTCD162162</v>
          </cell>
          <cell r="AB18410" t="str">
            <v>Sales call carried our for HMR collection</v>
          </cell>
        </row>
        <row r="18411">
          <cell r="A18411">
            <v>44658.742361111101</v>
          </cell>
          <cell r="B18411">
            <v>3657</v>
          </cell>
          <cell r="F18411" t="str">
            <v>CC-00578576</v>
          </cell>
          <cell r="J18411" t="str">
            <v>General Service</v>
          </cell>
          <cell r="R18411" t="str">
            <v>BSJD161422</v>
          </cell>
          <cell r="AB18411" t="str">
            <v>Sales call carried our for HMR collection</v>
          </cell>
        </row>
        <row r="18412">
          <cell r="A18412">
            <v>44658.737557870401</v>
          </cell>
          <cell r="B18412">
            <v>1488</v>
          </cell>
          <cell r="F18412" t="str">
            <v>CC-00578566</v>
          </cell>
          <cell r="J18412" t="str">
            <v>General Service</v>
          </cell>
          <cell r="R18412" t="str">
            <v>BSJD161378</v>
          </cell>
          <cell r="AB18412" t="str">
            <v>Sales call carried our for HMR collection Note - Customer USE SPURIOUS MATERIALS</v>
          </cell>
        </row>
        <row r="18413">
          <cell r="A18413">
            <v>44658.731192129599</v>
          </cell>
          <cell r="B18413">
            <v>2133</v>
          </cell>
          <cell r="F18413" t="str">
            <v>CC-00578558</v>
          </cell>
          <cell r="J18413" t="str">
            <v>General Service</v>
          </cell>
          <cell r="R18413" t="str">
            <v>BSID220375</v>
          </cell>
          <cell r="AB18413" t="str">
            <v>Sales call carried our for HMR collection</v>
          </cell>
        </row>
        <row r="18414">
          <cell r="A18414">
            <v>44658.725277777798</v>
          </cell>
          <cell r="B18414">
            <v>1458</v>
          </cell>
          <cell r="F18414" t="str">
            <v>CC-00578549</v>
          </cell>
          <cell r="J18414" t="str">
            <v>General Service</v>
          </cell>
          <cell r="R18414" t="str">
            <v>BSID161973</v>
          </cell>
          <cell r="AB18414" t="str">
            <v>Sales call carried our for HMR collection Note - Customer USE SPURIOUS MATERIALS</v>
          </cell>
        </row>
        <row r="18415">
          <cell r="A18415">
            <v>44658.718379629601</v>
          </cell>
          <cell r="B18415">
            <v>3451</v>
          </cell>
          <cell r="F18415" t="str">
            <v>CC-00578535</v>
          </cell>
          <cell r="J18415" t="str">
            <v>General Service</v>
          </cell>
          <cell r="R18415" t="str">
            <v>BSID161968</v>
          </cell>
          <cell r="AB18415" t="str">
            <v>Sales call carried our for HMR collection</v>
          </cell>
        </row>
        <row r="18416">
          <cell r="A18416">
            <v>44658.711273148103</v>
          </cell>
          <cell r="B18416">
            <v>1611</v>
          </cell>
          <cell r="F18416" t="str">
            <v>CC-00578520</v>
          </cell>
          <cell r="J18416" t="str">
            <v>General Service</v>
          </cell>
          <cell r="R18416" t="str">
            <v>BSID120765</v>
          </cell>
          <cell r="AB18416" t="str">
            <v>Sales call carried our for HMR collection</v>
          </cell>
        </row>
        <row r="18417">
          <cell r="A18417">
            <v>44658.702164351896</v>
          </cell>
          <cell r="B18417">
            <v>1086</v>
          </cell>
          <cell r="F18417" t="str">
            <v>CC-00578500</v>
          </cell>
          <cell r="J18417" t="str">
            <v>General Service</v>
          </cell>
          <cell r="R18417" t="str">
            <v>BSID120761</v>
          </cell>
          <cell r="AB18417" t="str">
            <v>Sales call carried our for HMR collection</v>
          </cell>
        </row>
        <row r="18418">
          <cell r="A18418">
            <v>44658.692986111098</v>
          </cell>
          <cell r="B18418">
            <v>1616</v>
          </cell>
          <cell r="F18418" t="str">
            <v>CC-00578476</v>
          </cell>
          <cell r="J18418" t="str">
            <v>General Service</v>
          </cell>
          <cell r="R18418" t="str">
            <v>BSED161766</v>
          </cell>
          <cell r="AB18418" t="str">
            <v>Sales call carried our for HMR collection Note - Customer USE SPURIOUS MATERIALS</v>
          </cell>
        </row>
        <row r="18419">
          <cell r="A18419">
            <v>44658.683043981502</v>
          </cell>
          <cell r="B18419">
            <v>8415</v>
          </cell>
          <cell r="F18419" t="str">
            <v>CC-00578460</v>
          </cell>
          <cell r="J18419" t="str">
            <v>General Service</v>
          </cell>
          <cell r="R18419" t="str">
            <v>BRGD161233</v>
          </cell>
          <cell r="AB18419" t="str">
            <v>Sales call carried out for HMR collection</v>
          </cell>
        </row>
        <row r="18420">
          <cell r="A18420">
            <v>44658.674699074101</v>
          </cell>
          <cell r="B18420">
            <v>3449</v>
          </cell>
          <cell r="F18420" t="str">
            <v>CC-00578432</v>
          </cell>
          <cell r="J18420" t="str">
            <v>General Service</v>
          </cell>
          <cell r="R18420" t="str">
            <v>BRED161081</v>
          </cell>
          <cell r="AB18420" t="str">
            <v>Sales call carried out for HMR collection</v>
          </cell>
        </row>
        <row r="18421">
          <cell r="A18421">
            <v>44658.665312500001</v>
          </cell>
          <cell r="B18421">
            <v>3663</v>
          </cell>
          <cell r="F18421" t="str">
            <v>CC-00578408</v>
          </cell>
          <cell r="J18421" t="str">
            <v>General Service</v>
          </cell>
          <cell r="R18421" t="str">
            <v>BTFD162243</v>
          </cell>
          <cell r="AB18421" t="str">
            <v>Sales call carried out for HMR collection</v>
          </cell>
        </row>
        <row r="18422">
          <cell r="A18422">
            <v>44658.656875000001</v>
          </cell>
          <cell r="B18422">
            <v>4426</v>
          </cell>
          <cell r="F18422" t="str">
            <v>CC-00578390</v>
          </cell>
          <cell r="J18422" t="str">
            <v>General Service</v>
          </cell>
          <cell r="R18422" t="str">
            <v>BTFD162244</v>
          </cell>
          <cell r="AB18422" t="str">
            <v>Sales call carried out for HMR collection</v>
          </cell>
        </row>
        <row r="18423">
          <cell r="A18423">
            <v>44658.65</v>
          </cell>
          <cell r="B18423">
            <v>3602</v>
          </cell>
          <cell r="F18423" t="str">
            <v>CC-00578382</v>
          </cell>
          <cell r="J18423" t="str">
            <v>General Service</v>
          </cell>
          <cell r="R18423" t="str">
            <v>BTED162217</v>
          </cell>
          <cell r="AB18423" t="str">
            <v>Sales call carried out for HMR collection</v>
          </cell>
        </row>
        <row r="18424">
          <cell r="A18424">
            <v>44658.640474537002</v>
          </cell>
          <cell r="B18424">
            <v>906</v>
          </cell>
          <cell r="F18424" t="str">
            <v>CC-00578364</v>
          </cell>
          <cell r="J18424" t="str">
            <v>General Service</v>
          </cell>
          <cell r="R18424" t="str">
            <v>BTKD162083</v>
          </cell>
          <cell r="AB18424" t="str">
            <v>Sales call carried out for HMR collection</v>
          </cell>
        </row>
        <row r="18425">
          <cell r="A18425">
            <v>44658.6331712963</v>
          </cell>
          <cell r="B18425">
            <v>995</v>
          </cell>
          <cell r="F18425" t="str">
            <v>CC-00578345</v>
          </cell>
          <cell r="J18425" t="str">
            <v>General Service</v>
          </cell>
          <cell r="R18425" t="str">
            <v>BTGD162296</v>
          </cell>
          <cell r="AB18425" t="str">
            <v>Sales call carried out for HMR collection</v>
          </cell>
        </row>
        <row r="18426">
          <cell r="A18426">
            <v>44658.627731481502</v>
          </cell>
          <cell r="B18426">
            <v>7735</v>
          </cell>
          <cell r="F18426" t="str">
            <v>CC-00578328</v>
          </cell>
          <cell r="J18426" t="str">
            <v>Complaint - Running With Problem</v>
          </cell>
          <cell r="R18426" t="str">
            <v>BQGD230029</v>
          </cell>
          <cell r="AB18426" t="str">
            <v>Attended the site on dated 8-4-2022 as per customer complaint line pressure not bulid up, problem identified element rubber coupling damage so lay down the airend to ground level after then next day when we open the old damaged coupling and open the shaft hub we observe that there is oil leakage through seal shaft also and as per discussion with customer we replaced the seal shaft on dated 11-4-22 after then on dated 12-4-22 we fitted the new modified drive coupling assembly part no B05400900025 and recoupled the airend with engine re connect all hose, pipeline and accessories, started the unit and basic check done found on flushing mode line pressure 240 psi at 1630 rpm there is some problem found through engine side so unit was in under observation during these days customer resolve the engine side problem and today I rechecked the unit found in basic check all parameters are ok and unit running satisfactory.</v>
          </cell>
        </row>
        <row r="18427">
          <cell r="A18427">
            <v>44657.778472222199</v>
          </cell>
          <cell r="B18427">
            <v>6200</v>
          </cell>
          <cell r="F18427" t="str">
            <v>CC-00577695</v>
          </cell>
          <cell r="J18427" t="str">
            <v>General Service</v>
          </cell>
          <cell r="R18427" t="str">
            <v>BRCD160940</v>
          </cell>
          <cell r="AB18427" t="str">
            <v>Sales call carried out for HMR collection</v>
          </cell>
        </row>
        <row r="18428">
          <cell r="A18428">
            <v>44657.773379629602</v>
          </cell>
          <cell r="B18428">
            <v>3501</v>
          </cell>
          <cell r="F18428" t="str">
            <v>CC-00577691</v>
          </cell>
          <cell r="J18428" t="str">
            <v>General Service</v>
          </cell>
          <cell r="R18428" t="str">
            <v>BRBL150944</v>
          </cell>
          <cell r="AB18428" t="str">
            <v>Sales call carried out for HMR collection</v>
          </cell>
        </row>
        <row r="18429">
          <cell r="A18429">
            <v>44657.768946759301</v>
          </cell>
          <cell r="B18429">
            <v>10049</v>
          </cell>
          <cell r="F18429" t="str">
            <v>CC-00577684</v>
          </cell>
          <cell r="J18429" t="str">
            <v>General Service</v>
          </cell>
          <cell r="R18429" t="str">
            <v>BRBD160901</v>
          </cell>
          <cell r="AB18429" t="str">
            <v>Sales call carried out for HMR collection</v>
          </cell>
        </row>
        <row r="18430">
          <cell r="A18430">
            <v>44657.764178240701</v>
          </cell>
          <cell r="B18430">
            <v>8828</v>
          </cell>
          <cell r="F18430" t="str">
            <v>CC-00577682</v>
          </cell>
          <cell r="J18430" t="str">
            <v>General Service</v>
          </cell>
          <cell r="R18430" t="str">
            <v>BRBD160892</v>
          </cell>
          <cell r="AB18430" t="str">
            <v>Sales call carried out for HMR collection</v>
          </cell>
        </row>
        <row r="18431">
          <cell r="A18431">
            <v>44657.755243055602</v>
          </cell>
          <cell r="B18431">
            <v>3401</v>
          </cell>
          <cell r="F18431" t="str">
            <v>CC-00577677</v>
          </cell>
          <cell r="J18431" t="str">
            <v>General Service</v>
          </cell>
          <cell r="R18431" t="str">
            <v>BRCD160978</v>
          </cell>
          <cell r="AB18431" t="str">
            <v>Sales call carried out for HMR collection</v>
          </cell>
        </row>
        <row r="18432">
          <cell r="A18432">
            <v>44657.7483333333</v>
          </cell>
          <cell r="B18432">
            <v>5250</v>
          </cell>
          <cell r="F18432" t="str">
            <v>CC-00577671</v>
          </cell>
          <cell r="J18432" t="str">
            <v>General Service</v>
          </cell>
          <cell r="R18432" t="str">
            <v>BSFD161795</v>
          </cell>
          <cell r="AB18432" t="str">
            <v>Sales call carried our for HMR collection</v>
          </cell>
        </row>
        <row r="18433">
          <cell r="A18433">
            <v>44657.741481481498</v>
          </cell>
          <cell r="B18433">
            <v>3430</v>
          </cell>
          <cell r="F18433" t="str">
            <v>CC-00577669</v>
          </cell>
          <cell r="J18433" t="str">
            <v>General Service</v>
          </cell>
          <cell r="R18433" t="str">
            <v>BTED162231</v>
          </cell>
          <cell r="AB18433" t="str">
            <v>Sales call carried our for HMR collection</v>
          </cell>
        </row>
        <row r="18434">
          <cell r="A18434">
            <v>44657.736006944397</v>
          </cell>
          <cell r="B18434">
            <v>2350</v>
          </cell>
          <cell r="F18434" t="str">
            <v>CC-00577661</v>
          </cell>
          <cell r="J18434" t="str">
            <v>General Service</v>
          </cell>
          <cell r="R18434" t="str">
            <v>BTJD162038</v>
          </cell>
          <cell r="AB18434" t="str">
            <v>Sales call carried our for HMR collection</v>
          </cell>
        </row>
        <row r="18435">
          <cell r="A18435">
            <v>44657.730162036998</v>
          </cell>
          <cell r="B18435">
            <v>6044</v>
          </cell>
          <cell r="F18435" t="str">
            <v>CC-00577652</v>
          </cell>
          <cell r="J18435" t="str">
            <v>General Service</v>
          </cell>
          <cell r="R18435" t="str">
            <v>BSGD161904</v>
          </cell>
          <cell r="AB18435" t="str">
            <v>Sales call carried our for HMR collection</v>
          </cell>
        </row>
        <row r="18436">
          <cell r="A18436">
            <v>44657.728506944397</v>
          </cell>
          <cell r="B18436">
            <v>0</v>
          </cell>
          <cell r="F18436" t="str">
            <v>CC-00577649</v>
          </cell>
          <cell r="J18436" t="str">
            <v>Pre Commissioning</v>
          </cell>
          <cell r="R18436" t="str">
            <v>BVKS037293</v>
          </cell>
          <cell r="AB18436" t="str">
            <v>Engineer on the way to attend site for Pre Commissioning 07-04-2022</v>
          </cell>
        </row>
        <row r="18437">
          <cell r="A18437">
            <v>44657.716215277796</v>
          </cell>
          <cell r="B18437">
            <v>2547</v>
          </cell>
          <cell r="F18437" t="str">
            <v>CC-00577629</v>
          </cell>
          <cell r="J18437" t="str">
            <v>General Service</v>
          </cell>
          <cell r="R18437" t="str">
            <v>BTJD162040</v>
          </cell>
          <cell r="AB18437" t="str">
            <v>Sales call carried our for HMR collection Note - Customer USE SPUIROUS MATERIALS</v>
          </cell>
        </row>
        <row r="18438">
          <cell r="A18438">
            <v>44657.708912037</v>
          </cell>
          <cell r="B18438">
            <v>3320</v>
          </cell>
          <cell r="F18438" t="str">
            <v>CC-00577610</v>
          </cell>
          <cell r="J18438" t="str">
            <v>General Service</v>
          </cell>
          <cell r="R18438" t="str">
            <v>BTJD162047</v>
          </cell>
          <cell r="AB18438" t="str">
            <v>Sales call carried our for HMR collection Note - Customer USE SPUIROUS MATERIALS</v>
          </cell>
        </row>
        <row r="18439">
          <cell r="A18439">
            <v>44657.702094907399</v>
          </cell>
          <cell r="B18439">
            <v>679</v>
          </cell>
          <cell r="F18439" t="str">
            <v>CC-00577595</v>
          </cell>
          <cell r="J18439" t="str">
            <v>General Service</v>
          </cell>
          <cell r="R18439" t="str">
            <v>BTKD200646</v>
          </cell>
          <cell r="AB18439" t="str">
            <v>Sales call carried out for HMR collection</v>
          </cell>
        </row>
        <row r="18440">
          <cell r="A18440">
            <v>44657.697673611103</v>
          </cell>
          <cell r="B18440">
            <v>2149</v>
          </cell>
          <cell r="F18440" t="str">
            <v>CC-00577590</v>
          </cell>
          <cell r="J18440" t="str">
            <v>General Service</v>
          </cell>
          <cell r="R18440" t="str">
            <v>BSID200615</v>
          </cell>
          <cell r="AB18440" t="str">
            <v>Sales call carried out for HMR collection NOTE - SITE CLOSED &amp; Machine shifted to RAIGRAH, CHATTISHGRAH</v>
          </cell>
        </row>
        <row r="18441">
          <cell r="A18441">
            <v>44657.692141203697</v>
          </cell>
          <cell r="B18441">
            <v>3492</v>
          </cell>
          <cell r="F18441" t="str">
            <v>CC-00577580</v>
          </cell>
          <cell r="J18441" t="str">
            <v>General Service</v>
          </cell>
          <cell r="R18441" t="str">
            <v>BSAD230391</v>
          </cell>
          <cell r="AB18441" t="str">
            <v>Sales call carried out for HMR collection</v>
          </cell>
        </row>
        <row r="18442">
          <cell r="A18442">
            <v>44657.683414351799</v>
          </cell>
          <cell r="B18442">
            <v>2320</v>
          </cell>
          <cell r="F18442" t="str">
            <v>CC-00577568</v>
          </cell>
          <cell r="J18442" t="str">
            <v>General Service</v>
          </cell>
          <cell r="R18442" t="str">
            <v>BSHD200586</v>
          </cell>
          <cell r="AB18442" t="str">
            <v>Sales call carried out for HMR collection</v>
          </cell>
        </row>
        <row r="18443">
          <cell r="A18443">
            <v>44657.679247685199</v>
          </cell>
          <cell r="B18443">
            <v>3280</v>
          </cell>
          <cell r="F18443" t="str">
            <v>CC-00577557</v>
          </cell>
          <cell r="J18443" t="str">
            <v>General Service</v>
          </cell>
          <cell r="R18443" t="str">
            <v>BSLD200427</v>
          </cell>
          <cell r="AB18443" t="str">
            <v>Sales call carried our for HMR collection Note - Customer USE SPUIROUS MATERIALS</v>
          </cell>
        </row>
        <row r="18444">
          <cell r="A18444">
            <v>44657.674351851798</v>
          </cell>
          <cell r="B18444">
            <v>3280</v>
          </cell>
          <cell r="F18444" t="str">
            <v>CC-00577544</v>
          </cell>
          <cell r="J18444" t="str">
            <v>General Service</v>
          </cell>
          <cell r="R18444" t="str">
            <v>BSKD161462</v>
          </cell>
          <cell r="AB18444" t="str">
            <v>Sales call carried out for HMR Collection</v>
          </cell>
        </row>
        <row r="18445">
          <cell r="A18445">
            <v>44657.669513888897</v>
          </cell>
          <cell r="B18445">
            <v>3278</v>
          </cell>
          <cell r="F18445" t="str">
            <v>CC-00577529</v>
          </cell>
          <cell r="J18445" t="str">
            <v>General Service</v>
          </cell>
          <cell r="R18445" t="str">
            <v>BSKD200409</v>
          </cell>
          <cell r="AB18445" t="str">
            <v>Sales call carried our for HMR collection Note - Customer USE SPUIROUS MATERIALS</v>
          </cell>
        </row>
        <row r="18446">
          <cell r="A18446">
            <v>44657.6624884259</v>
          </cell>
          <cell r="B18446">
            <v>3658</v>
          </cell>
          <cell r="F18446" t="str">
            <v>CC-00577513</v>
          </cell>
          <cell r="J18446" t="str">
            <v>General Service</v>
          </cell>
          <cell r="R18446" t="str">
            <v>BSKD161500</v>
          </cell>
          <cell r="AB18446"/>
        </row>
        <row r="18447">
          <cell r="A18447">
            <v>44657.5850347222</v>
          </cell>
          <cell r="B18447">
            <v>2706</v>
          </cell>
          <cell r="F18447" t="str">
            <v>CC-00577424</v>
          </cell>
          <cell r="J18447" t="str">
            <v>General Service</v>
          </cell>
          <cell r="R18447" t="str">
            <v>BTDD162192</v>
          </cell>
          <cell r="AB18447" t="str">
            <v>Change air filter, oil filter and oil</v>
          </cell>
        </row>
        <row r="18448">
          <cell r="A18448">
            <v>44657.517395833303</v>
          </cell>
          <cell r="B18448">
            <v>7366</v>
          </cell>
          <cell r="F18448" t="str">
            <v>CC-00577319</v>
          </cell>
          <cell r="J18448" t="str">
            <v>Schedule Service</v>
          </cell>
          <cell r="R18448" t="str">
            <v>BTDD162169</v>
          </cell>
          <cell r="AB18448" t="str">
            <v>Change air filter, oil filter and oil</v>
          </cell>
        </row>
        <row r="18449">
          <cell r="A18449">
            <v>44656.717291666697</v>
          </cell>
          <cell r="B18449">
            <v>6430</v>
          </cell>
          <cell r="F18449" t="str">
            <v>CC-00576863</v>
          </cell>
          <cell r="J18449" t="str">
            <v>General Service</v>
          </cell>
          <cell r="R18449" t="str">
            <v>BSKD161477</v>
          </cell>
          <cell r="AB18449" t="str">
            <v>Sales call carried out for HMR collection</v>
          </cell>
        </row>
        <row r="18450">
          <cell r="A18450">
            <v>44656.713263888902</v>
          </cell>
          <cell r="B18450">
            <v>5567</v>
          </cell>
          <cell r="F18450" t="str">
            <v>CC-00576847</v>
          </cell>
          <cell r="J18450" t="str">
            <v>General Service</v>
          </cell>
          <cell r="R18450" t="str">
            <v>BSCD161691</v>
          </cell>
          <cell r="AB18450" t="str">
            <v>Sales Call Carried out for HMR Collection</v>
          </cell>
        </row>
        <row r="18451">
          <cell r="A18451">
            <v>44656.707499999997</v>
          </cell>
          <cell r="B18451">
            <v>1909</v>
          </cell>
          <cell r="F18451" t="str">
            <v>CC-00576829</v>
          </cell>
          <cell r="J18451" t="str">
            <v>General Service</v>
          </cell>
          <cell r="R18451" t="str">
            <v>BSCL152143</v>
          </cell>
          <cell r="AB18451" t="str">
            <v>Sales Call Carried out for HMR Collection</v>
          </cell>
        </row>
        <row r="18452">
          <cell r="A18452">
            <v>44656.699930555602</v>
          </cell>
          <cell r="B18452">
            <v>997</v>
          </cell>
          <cell r="F18452" t="str">
            <v>CC-00576818</v>
          </cell>
          <cell r="J18452" t="str">
            <v>General Service</v>
          </cell>
          <cell r="R18452" t="str">
            <v>BUFD162814</v>
          </cell>
          <cell r="AB18452" t="str">
            <v>Sales Call Carried out for HMR Collection</v>
          </cell>
        </row>
        <row r="18453">
          <cell r="A18453">
            <v>44656.690370370401</v>
          </cell>
          <cell r="B18453">
            <v>3536</v>
          </cell>
          <cell r="F18453" t="str">
            <v>CC-00576794</v>
          </cell>
          <cell r="J18453" t="str">
            <v>General Service</v>
          </cell>
          <cell r="R18453" t="str">
            <v>BTCD162149</v>
          </cell>
          <cell r="AB18453" t="str">
            <v>Sales Call Carried out for HMR Collection</v>
          </cell>
        </row>
        <row r="18454">
          <cell r="A18454">
            <v>44656.675312500003</v>
          </cell>
          <cell r="B18454">
            <v>435</v>
          </cell>
          <cell r="F18454" t="str">
            <v>CC-00576754</v>
          </cell>
          <cell r="J18454" t="str">
            <v>General Service</v>
          </cell>
          <cell r="R18454" t="str">
            <v>BUAD162634</v>
          </cell>
          <cell r="AB18454" t="str">
            <v>Sales Call Carried out for HMR Collection</v>
          </cell>
        </row>
        <row r="18455">
          <cell r="A18455">
            <v>44656.661967592598</v>
          </cell>
          <cell r="B18455">
            <v>159</v>
          </cell>
          <cell r="F18455" t="str">
            <v>CC-00576735</v>
          </cell>
          <cell r="J18455" t="str">
            <v>General Service</v>
          </cell>
          <cell r="R18455" t="str">
            <v>BUID162953</v>
          </cell>
          <cell r="AB18455" t="str">
            <v>Sales Call Carried out for HMR Collection</v>
          </cell>
        </row>
        <row r="18456">
          <cell r="A18456">
            <v>44656.651111111103</v>
          </cell>
          <cell r="B18456">
            <v>3966</v>
          </cell>
          <cell r="F18456" t="str">
            <v>CC-00576716</v>
          </cell>
          <cell r="J18456" t="str">
            <v>General Service</v>
          </cell>
          <cell r="R18456" t="str">
            <v>BTKD162074</v>
          </cell>
          <cell r="AB18456" t="str">
            <v>Sales Call Carried out for HMR Collection</v>
          </cell>
        </row>
        <row r="18457">
          <cell r="A18457">
            <v>44656.525960648098</v>
          </cell>
          <cell r="B18457">
            <v>6204</v>
          </cell>
          <cell r="F18457" t="str">
            <v>CC-00576501</v>
          </cell>
          <cell r="J18457" t="str">
            <v>General Service</v>
          </cell>
          <cell r="R18457" t="str">
            <v>BQKD160099</v>
          </cell>
          <cell r="AB18457" t="str">
            <v>Sales Call Carried out for HMR Collection</v>
          </cell>
        </row>
        <row r="18458">
          <cell r="A18458">
            <v>44656.514652777798</v>
          </cell>
          <cell r="B18458">
            <v>5253</v>
          </cell>
          <cell r="F18458" t="str">
            <v>CC-00576484</v>
          </cell>
          <cell r="J18458" t="str">
            <v>General Service</v>
          </cell>
          <cell r="R18458" t="str">
            <v>BTDD162186</v>
          </cell>
          <cell r="AB18458" t="str">
            <v>Sales Call Carried out for HMR Collection</v>
          </cell>
        </row>
        <row r="18459">
          <cell r="A18459">
            <v>44656.504097222198</v>
          </cell>
          <cell r="B18459">
            <v>3361</v>
          </cell>
          <cell r="F18459" t="str">
            <v>CC-00576465</v>
          </cell>
          <cell r="J18459" t="str">
            <v>General Service</v>
          </cell>
          <cell r="R18459" t="str">
            <v>BUKD162535</v>
          </cell>
          <cell r="AB18459" t="str">
            <v>Sales Call Carried out for HMR Collection</v>
          </cell>
        </row>
        <row r="18460">
          <cell r="A18460">
            <v>44656.499780092599</v>
          </cell>
          <cell r="B18460">
            <v>1</v>
          </cell>
          <cell r="F18460" t="str">
            <v>CC-00576455</v>
          </cell>
          <cell r="J18460" t="str">
            <v>Commissioning</v>
          </cell>
          <cell r="R18460" t="str">
            <v>BTHC379417</v>
          </cell>
          <cell r="AB18460" t="str">
            <v>Commissioning Done on 20-04-2022</v>
          </cell>
        </row>
        <row r="18461">
          <cell r="A18461">
            <v>44656.496990740699</v>
          </cell>
          <cell r="B18461">
            <v>1867</v>
          </cell>
          <cell r="F18461" t="str">
            <v>CC-00576447</v>
          </cell>
          <cell r="J18461" t="str">
            <v>General Service</v>
          </cell>
          <cell r="R18461" t="str">
            <v>BUAD162630</v>
          </cell>
          <cell r="AB18461" t="str">
            <v>Sales Call Carried out for HMR Collection</v>
          </cell>
        </row>
        <row r="18462">
          <cell r="A18462">
            <v>44656.455347222203</v>
          </cell>
          <cell r="B18462">
            <v>3062</v>
          </cell>
          <cell r="F18462" t="str">
            <v>CC-00576367</v>
          </cell>
          <cell r="J18462" t="str">
            <v>Schedule Service</v>
          </cell>
          <cell r="R18462" t="str">
            <v>BULD162577</v>
          </cell>
          <cell r="AB18462" t="str">
            <v>Change air filter oil filter, separator, BDV Kit, ARV Kit, Pressure Regulator kit, actuator kit and oil</v>
          </cell>
        </row>
        <row r="18463">
          <cell r="A18463">
            <v>44656.450787037</v>
          </cell>
          <cell r="B18463">
            <v>24100</v>
          </cell>
          <cell r="F18463" t="str">
            <v>CC-00576361</v>
          </cell>
          <cell r="J18463" t="str">
            <v>Schedule Service</v>
          </cell>
          <cell r="R18463" t="str">
            <v>BQBS033819</v>
          </cell>
          <cell r="AB18463" t="str">
            <v>Change air filter &amp; oil</v>
          </cell>
        </row>
        <row r="18464">
          <cell r="A18464">
            <v>44656.445520833302</v>
          </cell>
          <cell r="B18464">
            <v>14383</v>
          </cell>
          <cell r="F18464" t="str">
            <v>CC-00576353</v>
          </cell>
          <cell r="J18464" t="str">
            <v>Complaint - Running With Problem</v>
          </cell>
          <cell r="R18464" t="str">
            <v>BRCC373040</v>
          </cell>
          <cell r="AB18464" t="str">
            <v>Attend the site for oil solidification so Change Air filter, oil filter, separator, temperature sensor and oil after start the unit found running ok.</v>
          </cell>
        </row>
        <row r="18465">
          <cell r="A18465">
            <v>44656.437511574099</v>
          </cell>
          <cell r="B18465">
            <v>3536</v>
          </cell>
          <cell r="F18465" t="str">
            <v>CC-00576344</v>
          </cell>
          <cell r="J18465" t="str">
            <v>Schedule Service</v>
          </cell>
          <cell r="R18465" t="str">
            <v>BTCD162149</v>
          </cell>
          <cell r="AB18465" t="str">
            <v>Change Air filter, oil filter &amp; oil</v>
          </cell>
        </row>
        <row r="18466">
          <cell r="A18466">
            <v>44655.596087963</v>
          </cell>
          <cell r="B18466">
            <v>142</v>
          </cell>
          <cell r="F18466" t="str">
            <v>CC-00575815</v>
          </cell>
          <cell r="J18466" t="str">
            <v>Complaint - Running With Problem</v>
          </cell>
          <cell r="R18466" t="str">
            <v>BUID162953</v>
          </cell>
          <cell r="AB18466" t="str">
            <v>Attend the site for high drilling rpm complain so check and found dust entry at actuator assembly, pressure regulator kit so remove and clean the same after that refitted cleaned actuator assembly and pressure regulator kit after that found machine running ok</v>
          </cell>
        </row>
        <row r="18467">
          <cell r="A18467">
            <v>44655.589282407404</v>
          </cell>
          <cell r="B18467">
            <v>3480</v>
          </cell>
          <cell r="F18467" t="str">
            <v>CC-00575793</v>
          </cell>
          <cell r="J18467" t="str">
            <v>General Service</v>
          </cell>
          <cell r="R18467" t="str">
            <v>BTEL160427</v>
          </cell>
          <cell r="AB18467" t="str">
            <v>Sales Call carried out for HMR Collection</v>
          </cell>
        </row>
        <row r="18468">
          <cell r="A18468">
            <v>44655.580717592602</v>
          </cell>
          <cell r="B18468">
            <v>4770</v>
          </cell>
          <cell r="F18468" t="str">
            <v>CC-00575767</v>
          </cell>
          <cell r="J18468" t="str">
            <v>General Service</v>
          </cell>
          <cell r="R18468" t="str">
            <v>BTGL160455</v>
          </cell>
          <cell r="AB18468" t="str">
            <v>Sales Call carried out for HMR Collection</v>
          </cell>
        </row>
        <row r="18469">
          <cell r="A18469">
            <v>44655.566157407397</v>
          </cell>
          <cell r="B18469">
            <v>501</v>
          </cell>
          <cell r="F18469" t="str">
            <v>CC-00575743</v>
          </cell>
          <cell r="J18469" t="str">
            <v>Schedule Service</v>
          </cell>
          <cell r="R18469" t="str">
            <v>BUID162912</v>
          </cell>
          <cell r="AB18469" t="str">
            <v>Change Air filter, oil filter &amp; oil</v>
          </cell>
        </row>
        <row r="18470">
          <cell r="A18470">
            <v>44655.5523032407</v>
          </cell>
          <cell r="B18470">
            <v>3801</v>
          </cell>
          <cell r="F18470" t="str">
            <v>CC-00575722</v>
          </cell>
          <cell r="J18470" t="str">
            <v>General Service</v>
          </cell>
          <cell r="R18470" t="str">
            <v>BULL160559</v>
          </cell>
          <cell r="AB18470" t="str">
            <v>Sales Call carried out for HMR Collection</v>
          </cell>
        </row>
        <row r="18471">
          <cell r="A18471">
            <v>44655.542974536998</v>
          </cell>
          <cell r="B18471">
            <v>1744</v>
          </cell>
          <cell r="F18471" t="str">
            <v>CC-00575702</v>
          </cell>
          <cell r="J18471" t="str">
            <v>General Service</v>
          </cell>
          <cell r="R18471" t="str">
            <v>BUAL160593</v>
          </cell>
          <cell r="AB18471" t="str">
            <v>Sales Call carried out for HMR Collection</v>
          </cell>
        </row>
        <row r="18472">
          <cell r="A18472">
            <v>44655.529166666704</v>
          </cell>
          <cell r="B18472">
            <v>11101</v>
          </cell>
          <cell r="F18472" t="str">
            <v>CC-00575666</v>
          </cell>
          <cell r="J18472" t="str">
            <v>Schedule Service</v>
          </cell>
          <cell r="R18472" t="str">
            <v>BRIS035838</v>
          </cell>
          <cell r="AB18472" t="str">
            <v>Change Air filter, oil filter, separatore &amp; oil</v>
          </cell>
        </row>
        <row r="18473">
          <cell r="A18473">
            <v>44655.525636574101</v>
          </cell>
          <cell r="B18473"/>
          <cell r="F18473" t="str">
            <v>CC-00575657</v>
          </cell>
          <cell r="J18473" t="str">
            <v>Complaint - Breakdown</v>
          </cell>
          <cell r="R18473" t="str">
            <v>CUBE666780</v>
          </cell>
          <cell r="AB18473" t="str">
            <v>After confirmation from customer we visit the site tomorrow 04-04-2022
Parts Quotation submitted to customer waiting for approval this machine is in running condition 05-04-2022
Parts Quotation submitted to customer waiting for approval this machine is in running condition 07-04-2022
Parts Quotation submitted to customer waiting for approval this machine is in running condition 09-04-2022</v>
          </cell>
        </row>
        <row r="18474">
          <cell r="A18474">
            <v>44655.517986111103</v>
          </cell>
          <cell r="B18474">
            <v>7275</v>
          </cell>
          <cell r="F18474" t="str">
            <v>CC-00575638</v>
          </cell>
          <cell r="J18474" t="str">
            <v>Schedule Service</v>
          </cell>
          <cell r="R18474" t="str">
            <v>BQAC373734</v>
          </cell>
          <cell r="AB18474" t="str">
            <v>Change Air filter, oil filter, separatore, oil, sleev, connecting rod &amp; tube</v>
          </cell>
        </row>
        <row r="18475">
          <cell r="A18475">
            <v>44654.993020833303</v>
          </cell>
          <cell r="B18475">
            <v>14218</v>
          </cell>
          <cell r="F18475" t="str">
            <v>CC-00575281</v>
          </cell>
          <cell r="J18475" t="str">
            <v>Schedule Service - AMC</v>
          </cell>
          <cell r="R18475" t="str">
            <v>BQCS040170</v>
          </cell>
          <cell r="AB18475" t="str">
            <v>AMC Visit Done</v>
          </cell>
        </row>
        <row r="18476">
          <cell r="A18476">
            <v>44653.656620370399</v>
          </cell>
          <cell r="B18476">
            <v>1</v>
          </cell>
          <cell r="F18476" t="str">
            <v>CC-00574678</v>
          </cell>
          <cell r="J18476" t="str">
            <v>Commissioning</v>
          </cell>
          <cell r="R18476" t="str">
            <v>BVJD162957</v>
          </cell>
          <cell r="AB18476" t="str">
            <v>Commissioning Done</v>
          </cell>
        </row>
        <row r="18477">
          <cell r="A18477">
            <v>44653.579942129603</v>
          </cell>
          <cell r="B18477">
            <v>1</v>
          </cell>
          <cell r="F18477" t="str">
            <v>CC-00574604</v>
          </cell>
          <cell r="J18477" t="str">
            <v>Commissioning</v>
          </cell>
          <cell r="R18477" t="str">
            <v>BUIS036656</v>
          </cell>
          <cell r="AB18477" t="str">
            <v>Commissioning Done....Comm date-02/04/2022</v>
          </cell>
        </row>
        <row r="18478">
          <cell r="A18478">
            <v>44652.684293981503</v>
          </cell>
          <cell r="B18478"/>
          <cell r="F18478" t="str">
            <v>CC-00573855</v>
          </cell>
          <cell r="J18478" t="str">
            <v>Complaint - Running With Problem</v>
          </cell>
          <cell r="R18478" t="str">
            <v>CUJE674333</v>
          </cell>
          <cell r="AB18478" t="str">
            <v>Pending for visit confirmation 02-04-2022
Parts Quotation shared with customer for approval but till date approval not received 06-04-2022
Parts Quotation shared with customer for approval but till date approval not received 09-04-2022</v>
          </cell>
        </row>
        <row r="18479">
          <cell r="A18479">
            <v>44652.674386574101</v>
          </cell>
          <cell r="B18479"/>
          <cell r="F18479" t="str">
            <v>CC-00573844</v>
          </cell>
          <cell r="J18479" t="str">
            <v>Complaint - Running With Problem</v>
          </cell>
          <cell r="R18479" t="str">
            <v>21285809</v>
          </cell>
          <cell r="AB18479" t="str">
            <v>Pending for visit conformation 02-04-2022
Service Quotation Shared with customer waiting for approval 06-04-2022
Service Quotation Shared with customer waiting for approval 09-04-2022</v>
          </cell>
        </row>
        <row r="18480">
          <cell r="A18480">
            <v>44652.663437499999</v>
          </cell>
          <cell r="B18480"/>
          <cell r="F18480" t="str">
            <v>CC-00573830</v>
          </cell>
          <cell r="J18480" t="str">
            <v>General Service</v>
          </cell>
          <cell r="R18480" t="str">
            <v>BTLC377584</v>
          </cell>
          <cell r="AB18480" t="str">
            <v>Parts Quotation submited to customer waiting for approval 02-04-2022
Parts Quotation submitted to customer waiting for approval 05-04-2022
Parts Quotation submitted to customer waiting for approval 09-04-2022</v>
          </cell>
        </row>
        <row r="18481">
          <cell r="A18481">
            <v>44652.539178240702</v>
          </cell>
          <cell r="B18481">
            <v>0</v>
          </cell>
          <cell r="F18481" t="str">
            <v>CC-00573576</v>
          </cell>
          <cell r="J18481" t="str">
            <v>Commissioning</v>
          </cell>
          <cell r="R18481" t="str">
            <v>SN21T006322</v>
          </cell>
          <cell r="AB18481" t="str">
            <v>Commissioning of dryer done</v>
          </cell>
        </row>
        <row r="18482">
          <cell r="A18482">
            <v>44652.537002314799</v>
          </cell>
          <cell r="B18482">
            <v>2</v>
          </cell>
          <cell r="F18482" t="str">
            <v>CC-00573571</v>
          </cell>
          <cell r="J18482" t="str">
            <v>Commissioning</v>
          </cell>
          <cell r="R18482" t="str">
            <v>BVJC374154</v>
          </cell>
          <cell r="AB18482" t="str">
            <v>Commissioning done......Comm date-01/04/2022</v>
          </cell>
        </row>
        <row r="18483">
          <cell r="A18483">
            <v>44652.519108796303</v>
          </cell>
          <cell r="B18483">
            <v>20156</v>
          </cell>
          <cell r="F18483" t="str">
            <v>CC-00573537</v>
          </cell>
          <cell r="J18483" t="str">
            <v>Schedule Service</v>
          </cell>
          <cell r="R18483" t="str">
            <v>BMJS040004</v>
          </cell>
          <cell r="AB18483" t="str">
            <v>Change Air filter, oil filter, separatore &amp; oil</v>
          </cell>
        </row>
        <row r="18484">
          <cell r="A18484">
            <v>44652.517256944397</v>
          </cell>
          <cell r="B18484">
            <v>31918</v>
          </cell>
          <cell r="F18484" t="str">
            <v>CC-00573532</v>
          </cell>
          <cell r="J18484" t="str">
            <v>Schedule Service</v>
          </cell>
          <cell r="R18484" t="str">
            <v>BKIS032164</v>
          </cell>
          <cell r="AB18484" t="str">
            <v>Change Air filter, oil filter, MPV Kit, BDV Kit, Splenoide valve kit, Imtake valve kit, drive coupling element, auto drain valve &amp; oil</v>
          </cell>
        </row>
        <row r="18485">
          <cell r="A18485">
            <v>44652.509618055599</v>
          </cell>
          <cell r="B18485">
            <v>10151</v>
          </cell>
          <cell r="F18485" t="str">
            <v>CC-00573517</v>
          </cell>
          <cell r="J18485" t="str">
            <v>Complaint - Running With Problem</v>
          </cell>
          <cell r="R18485" t="str">
            <v>BREC373538</v>
          </cell>
          <cell r="AB18485" t="str">
            <v>Change PLC with new one</v>
          </cell>
        </row>
        <row r="18486">
          <cell r="A18486">
            <v>44652.487453703703</v>
          </cell>
          <cell r="B18486"/>
          <cell r="F18486" t="str">
            <v>CC-00573472</v>
          </cell>
          <cell r="J18486" t="str">
            <v>Pre Commissioning</v>
          </cell>
          <cell r="R18486"/>
          <cell r="AB18486" t="str">
            <v>Pre Commissioning call already closed having Call tracking No. CC-00560689 on 02-04-2022
This call need to be cancelled or Closed PRIME POWER 02-04-2022
This call need to be cancelled or Closed PRIME POWER 09-04-2022</v>
          </cell>
        </row>
        <row r="18487">
          <cell r="A18487">
            <v>44652.486990740697</v>
          </cell>
          <cell r="B18487">
            <v>16851</v>
          </cell>
          <cell r="F18487" t="str">
            <v>CC-00573469</v>
          </cell>
          <cell r="J18487" t="str">
            <v>Schedule Service</v>
          </cell>
          <cell r="R18487" t="str">
            <v>BSGS043528</v>
          </cell>
          <cell r="AB18487" t="str">
            <v>Change air filter, oil filter &amp; oil</v>
          </cell>
        </row>
        <row r="18488">
          <cell r="A18488">
            <v>44651.728148148097</v>
          </cell>
          <cell r="B18488">
            <v>627</v>
          </cell>
          <cell r="F18488" t="str">
            <v>CC-00573172</v>
          </cell>
          <cell r="J18488" t="str">
            <v>Complaint - Running With Problem</v>
          </cell>
          <cell r="R18488" t="str">
            <v>BUDD162713</v>
          </cell>
          <cell r="AB18488" t="str">
            <v>Clean power realay then refitted the same found running ok.</v>
          </cell>
        </row>
        <row r="18489">
          <cell r="A18489">
            <v>44651.454837963</v>
          </cell>
          <cell r="B18489">
            <v>296</v>
          </cell>
          <cell r="F18489" t="str">
            <v>CC-00572707</v>
          </cell>
          <cell r="J18489" t="str">
            <v>Complaint - Running With Problem</v>
          </cell>
          <cell r="R18489" t="str">
            <v>BUDD162719</v>
          </cell>
          <cell r="AB18489" t="str">
            <v>Visited the customer site for the complaint of high drilling rpm. So, check the ARV found ok, Pressure regulator found ok, actuator kit working ok, no any air leakage found in control system, air filter found ok,  then check the discharge line found air leakage , so closes that air leakage after then started the unit found drilling rpm 1650 at 12.5 kg.</v>
          </cell>
        </row>
        <row r="18490">
          <cell r="A18490">
            <v>44651.451342592598</v>
          </cell>
          <cell r="B18490">
            <v>4695</v>
          </cell>
          <cell r="F18490" t="str">
            <v>CC-00572702</v>
          </cell>
          <cell r="J18490" t="str">
            <v>Schedule Service</v>
          </cell>
          <cell r="R18490" t="str">
            <v>BTGL160455</v>
          </cell>
          <cell r="AB18490" t="str">
            <v>Change oil filter &amp; oil</v>
          </cell>
        </row>
        <row r="18491">
          <cell r="A18491">
            <v>44651.449004629598</v>
          </cell>
          <cell r="B18491">
            <v>3419</v>
          </cell>
          <cell r="F18491" t="str">
            <v>CC-00572700</v>
          </cell>
          <cell r="J18491" t="str">
            <v>Schedule Service</v>
          </cell>
          <cell r="R18491" t="str">
            <v>BULL160564</v>
          </cell>
          <cell r="AB18491" t="str">
            <v>Change oil filter and oil</v>
          </cell>
        </row>
        <row r="18492">
          <cell r="A18492">
            <v>44650.748773148101</v>
          </cell>
          <cell r="B18492">
            <v>23337</v>
          </cell>
          <cell r="F18492" t="str">
            <v>CC-00572539</v>
          </cell>
          <cell r="J18492" t="str">
            <v>General Service</v>
          </cell>
          <cell r="R18492" t="str">
            <v>BSJS035917</v>
          </cell>
          <cell r="AB18492" t="str">
            <v>Change Air filter, oil filter, air oil separator and oil</v>
          </cell>
        </row>
        <row r="18493">
          <cell r="A18493">
            <v>44650.746180555601</v>
          </cell>
          <cell r="B18493">
            <v>2022</v>
          </cell>
          <cell r="F18493" t="str">
            <v>CC-00572536</v>
          </cell>
          <cell r="J18493" t="str">
            <v>Schedule Service</v>
          </cell>
          <cell r="R18493" t="str">
            <v>BRHD161314</v>
          </cell>
          <cell r="AB18493" t="str">
            <v>Change air filter, oil filter &amp; oil</v>
          </cell>
        </row>
        <row r="18494">
          <cell r="A18494">
            <v>44650.726817129602</v>
          </cell>
          <cell r="B18494"/>
          <cell r="F18494" t="str">
            <v>CC-00572510</v>
          </cell>
          <cell r="J18494" t="str">
            <v>Complaint - Running With Problem</v>
          </cell>
          <cell r="R18494" t="str">
            <v>CQKE210017</v>
          </cell>
          <cell r="AB18494" t="str">
            <v>Due to Wrong FAB update in CCS we are unable to close the call, this is recip unit FAB number.</v>
          </cell>
        </row>
        <row r="18495">
          <cell r="A18495">
            <v>44650.705960648098</v>
          </cell>
          <cell r="B18495">
            <v>0</v>
          </cell>
          <cell r="F18495" t="str">
            <v>CC-00572479</v>
          </cell>
          <cell r="J18495" t="str">
            <v>Commissioning</v>
          </cell>
          <cell r="R18495" t="str">
            <v>CUBE567458</v>
          </cell>
          <cell r="AB18495" t="str">
            <v>Commissioning done</v>
          </cell>
        </row>
        <row r="18496">
          <cell r="A18496">
            <v>44650.545127314799</v>
          </cell>
          <cell r="B18496"/>
          <cell r="F18496" t="str">
            <v>CC-00572225</v>
          </cell>
          <cell r="J18496" t="str">
            <v>Complaint - Running With Problem</v>
          </cell>
          <cell r="R18496" t="str">
            <v>BTJS043846</v>
          </cell>
          <cell r="AB18496" t="str">
            <v>Quotation submitted for approval 31-03-2022
Parts Quotation summited to customer for approval 02-04-2022
Parts Quotation summited to customer for approval 05-04-2022
Parts Quotation summited to customer for approval 09-04-2022</v>
          </cell>
        </row>
        <row r="18497">
          <cell r="A18497">
            <v>44649.677962962996</v>
          </cell>
          <cell r="B18497">
            <v>18</v>
          </cell>
          <cell r="F18497" t="str">
            <v>CC-00571819</v>
          </cell>
          <cell r="J18497" t="str">
            <v>Complaint - Running With Problem</v>
          </cell>
          <cell r="R18497" t="str">
            <v>BUES035163</v>
          </cell>
          <cell r="AB18497" t="str">
            <v>Attend the site for complain of unit running with problem then check and found there no problem in comperssor unit running in good condition, as per operator they not logged any all for complain.
Due to Commissioning date not updated in call we are unable to close the call today (19-04-2022) DOC is being updated and we are able to close the call.</v>
          </cell>
        </row>
        <row r="18498">
          <cell r="A18498">
            <v>44649.677824074097</v>
          </cell>
          <cell r="B18498">
            <v>2991</v>
          </cell>
          <cell r="F18498" t="str">
            <v>CC-00571818</v>
          </cell>
          <cell r="J18498" t="str">
            <v>Complaint - Running With Problem</v>
          </cell>
          <cell r="R18498" t="str">
            <v>BSFC376396</v>
          </cell>
          <cell r="AB18498" t="str">
            <v>Attend the site fot complain of temperature high tripping so check and found air filter, oil filter are chocked and low oil level so change  air filter, oil filter &amp; oil</v>
          </cell>
        </row>
        <row r="18499">
          <cell r="A18499">
            <v>44649.575150463003</v>
          </cell>
          <cell r="B18499"/>
          <cell r="F18499" t="str">
            <v>CC-00571658</v>
          </cell>
          <cell r="J18499" t="str">
            <v>General Service</v>
          </cell>
          <cell r="R18499"/>
          <cell r="AB18499" t="str">
            <v>Service quote submitted to attend machine waiting for approval 30-03-2022
Parts quote submitted to attend machine waiting for approval 02-04-2022
Parts quote submitted to attend machine waiting for approval 05-04-2022
Parts quote submitted to attend machine waiting for approval 09-04-2022</v>
          </cell>
        </row>
        <row r="18500">
          <cell r="A18500">
            <v>44649.000578703701</v>
          </cell>
          <cell r="B18500">
            <v>202</v>
          </cell>
          <cell r="F18500" t="str">
            <v>CC-00571340</v>
          </cell>
          <cell r="J18500" t="str">
            <v>Schedule Service - AMC</v>
          </cell>
          <cell r="R18500" t="str">
            <v>BUBS045965</v>
          </cell>
          <cell r="AB18500" t="str">
            <v>Attend the site for AMC visit so check and clean air filter, oil filter, separator tank, all hose and start the machine found running ok.</v>
          </cell>
        </row>
        <row r="18501">
          <cell r="A18501">
            <v>44648.999756944402</v>
          </cell>
          <cell r="B18501">
            <v>25845</v>
          </cell>
          <cell r="F18501" t="str">
            <v>CC-00571336</v>
          </cell>
          <cell r="J18501" t="str">
            <v>Schedule Service - AMC</v>
          </cell>
          <cell r="R18501" t="str">
            <v>GOIS031795</v>
          </cell>
          <cell r="AB18501" t="str">
            <v>AMC Visit done</v>
          </cell>
        </row>
        <row r="18502">
          <cell r="A18502">
            <v>44648.999363425901</v>
          </cell>
          <cell r="B18502">
            <v>16125</v>
          </cell>
          <cell r="F18502" t="str">
            <v>CC-00571334</v>
          </cell>
          <cell r="J18502" t="str">
            <v>Schedule Service - AMC</v>
          </cell>
          <cell r="R18502" t="str">
            <v>GOCS030806</v>
          </cell>
          <cell r="AB18502" t="str">
            <v>AMC Visit done</v>
          </cell>
        </row>
        <row r="18503">
          <cell r="A18503">
            <v>44648.999201388899</v>
          </cell>
          <cell r="B18503">
            <v>32329</v>
          </cell>
          <cell r="F18503" t="str">
            <v>CC-00571333</v>
          </cell>
          <cell r="J18503" t="str">
            <v>Schedule Service - AMC</v>
          </cell>
          <cell r="R18503" t="str">
            <v>BLFS031469</v>
          </cell>
          <cell r="AB18503" t="str">
            <v>AMC Visit already done on dated 12.03.2022 vide call tracking no. CC-00571333</v>
          </cell>
        </row>
        <row r="18504">
          <cell r="A18504">
            <v>44648.999016203699</v>
          </cell>
          <cell r="B18504">
            <v>2238</v>
          </cell>
          <cell r="F18504" t="str">
            <v>CC-00571332</v>
          </cell>
          <cell r="J18504" t="str">
            <v>Schedule Service - AMC</v>
          </cell>
          <cell r="R18504" t="str">
            <v>BUBS045933</v>
          </cell>
          <cell r="AB18504" t="str">
            <v>Change air filter &amp; oil filter</v>
          </cell>
        </row>
        <row r="18505">
          <cell r="A18505">
            <v>44648.998194444401</v>
          </cell>
          <cell r="B18505">
            <v>2532</v>
          </cell>
          <cell r="F18505" t="str">
            <v>CC-00571328</v>
          </cell>
          <cell r="J18505" t="str">
            <v>Schedule Service - AMC</v>
          </cell>
          <cell r="R18505" t="str">
            <v>BUBS045931</v>
          </cell>
          <cell r="AB18505" t="str">
            <v>Change air filter &amp; oil filter</v>
          </cell>
        </row>
        <row r="18506">
          <cell r="A18506">
            <v>44648.997789351903</v>
          </cell>
          <cell r="B18506">
            <v>202</v>
          </cell>
          <cell r="F18506" t="str">
            <v>CC-00571326</v>
          </cell>
          <cell r="J18506" t="str">
            <v>Schedule Service - AMC</v>
          </cell>
          <cell r="R18506" t="str">
            <v>BUBS045955</v>
          </cell>
          <cell r="AB18506" t="str">
            <v>Attend the site for AMC visit so check and clean air filter, oil filter, separator tank, all hose and start the machine found running ok.</v>
          </cell>
        </row>
        <row r="18507">
          <cell r="A18507">
            <v>44648.997418981497</v>
          </cell>
          <cell r="B18507">
            <v>13</v>
          </cell>
          <cell r="F18507" t="str">
            <v>CC-00571324</v>
          </cell>
          <cell r="J18507" t="str">
            <v>Schedule Service - AMC</v>
          </cell>
          <cell r="R18507" t="str">
            <v>BUCS046173</v>
          </cell>
          <cell r="AB18507" t="str">
            <v>AMC Visit Done</v>
          </cell>
        </row>
        <row r="18508">
          <cell r="A18508">
            <v>44648.996967592597</v>
          </cell>
          <cell r="B18508">
            <v>20142</v>
          </cell>
          <cell r="F18508" t="str">
            <v>CC-00571322</v>
          </cell>
          <cell r="J18508" t="str">
            <v>Schedule Service - AMC</v>
          </cell>
          <cell r="R18508" t="str">
            <v>BMFS031346</v>
          </cell>
          <cell r="AB18508" t="str">
            <v>AMC Visit already done on dated 12..03.2022 vide call tracking no. CC-00571322</v>
          </cell>
        </row>
        <row r="18509">
          <cell r="A18509">
            <v>44648.996261574102</v>
          </cell>
          <cell r="B18509">
            <v>14</v>
          </cell>
          <cell r="F18509" t="str">
            <v>CC-00571318</v>
          </cell>
          <cell r="J18509" t="str">
            <v>Schedule Service - AMC</v>
          </cell>
          <cell r="R18509" t="str">
            <v>BUCS046101</v>
          </cell>
          <cell r="AB18509" t="str">
            <v>AMC Visit Done</v>
          </cell>
        </row>
        <row r="18510">
          <cell r="A18510">
            <v>44648.992754629602</v>
          </cell>
          <cell r="B18510">
            <v>13081</v>
          </cell>
          <cell r="F18510" t="str">
            <v>CC-00571300</v>
          </cell>
          <cell r="J18510" t="str">
            <v>Schedule Service - AMC</v>
          </cell>
          <cell r="R18510" t="str">
            <v>BJHS031586</v>
          </cell>
          <cell r="AB18510" t="str">
            <v>AMC Visit done</v>
          </cell>
        </row>
        <row r="18511">
          <cell r="A18511">
            <v>44648.567129629599</v>
          </cell>
          <cell r="B18511">
            <v>1</v>
          </cell>
          <cell r="F18511" t="str">
            <v>CC-00570867</v>
          </cell>
          <cell r="J18511" t="str">
            <v>Commissioning</v>
          </cell>
          <cell r="R18511" t="str">
            <v>BVKS048107</v>
          </cell>
          <cell r="AB18511" t="str">
            <v>Commissioning Done</v>
          </cell>
        </row>
        <row r="18512">
          <cell r="A18512">
            <v>44648.560057870403</v>
          </cell>
          <cell r="B18512">
            <v>0</v>
          </cell>
          <cell r="F18512" t="str">
            <v>CC-00570854</v>
          </cell>
          <cell r="J18512" t="str">
            <v>Commissioning</v>
          </cell>
          <cell r="R18512" t="str">
            <v>CUFE667201</v>
          </cell>
          <cell r="AB18512" t="str">
            <v>commissioning done on 28-03-2022</v>
          </cell>
        </row>
        <row r="18513">
          <cell r="A18513">
            <v>44648.5532060185</v>
          </cell>
          <cell r="B18513">
            <v>2979</v>
          </cell>
          <cell r="F18513" t="str">
            <v>CC-00570846</v>
          </cell>
          <cell r="J18513" t="str">
            <v>General Service</v>
          </cell>
          <cell r="R18513" t="str">
            <v>BNBD160162</v>
          </cell>
          <cell r="AB18513" t="str">
            <v>Sales Call carried out for HMR Collection customer sue local parts</v>
          </cell>
        </row>
        <row r="18514">
          <cell r="A18514">
            <v>44648.542187500003</v>
          </cell>
          <cell r="B18514">
            <v>6636</v>
          </cell>
          <cell r="F18514" t="str">
            <v>CC-00570832</v>
          </cell>
          <cell r="J18514" t="str">
            <v>General Service</v>
          </cell>
          <cell r="R18514" t="str">
            <v>BMHD200313</v>
          </cell>
          <cell r="AB18514" t="str">
            <v>Sales Call carried out for HMR Collection customer sue local parts</v>
          </cell>
        </row>
        <row r="18515">
          <cell r="A18515">
            <v>44648.535173611097</v>
          </cell>
          <cell r="B18515">
            <v>6974</v>
          </cell>
          <cell r="F18515" t="str">
            <v>CC-00570821</v>
          </cell>
          <cell r="J18515" t="str">
            <v>General Service</v>
          </cell>
          <cell r="R18515" t="str">
            <v>BMFD160224</v>
          </cell>
          <cell r="AB18515" t="str">
            <v>Sales Call carried out for HMR Collection customer sue local parts</v>
          </cell>
        </row>
        <row r="18516">
          <cell r="A18516">
            <v>44648.524004629602</v>
          </cell>
          <cell r="B18516">
            <v>1158</v>
          </cell>
          <cell r="F18516" t="str">
            <v>CC-00570799</v>
          </cell>
          <cell r="J18516" t="str">
            <v>General Service</v>
          </cell>
          <cell r="R18516" t="str">
            <v>BMDD200244</v>
          </cell>
          <cell r="AB18516" t="str">
            <v>Sales Call carried out for HMR Collection customer sue local parts</v>
          </cell>
        </row>
        <row r="18517">
          <cell r="A18517">
            <v>44648.511481481502</v>
          </cell>
          <cell r="B18517">
            <v>2037</v>
          </cell>
          <cell r="F18517" t="str">
            <v>CC-00570773</v>
          </cell>
          <cell r="J18517" t="str">
            <v>General Service</v>
          </cell>
          <cell r="R18517" t="str">
            <v>BSGD161898</v>
          </cell>
          <cell r="AB18517" t="str">
            <v>Sales Call carried out for HMR Collection customer sue local parts</v>
          </cell>
        </row>
        <row r="18518">
          <cell r="A18518">
            <v>44648.500914351898</v>
          </cell>
          <cell r="B18518">
            <v>2004</v>
          </cell>
          <cell r="F18518" t="str">
            <v>CC-00570749</v>
          </cell>
          <cell r="J18518" t="str">
            <v>General Service</v>
          </cell>
          <cell r="R18518" t="str">
            <v>BSGD161861</v>
          </cell>
          <cell r="AB18518" t="str">
            <v>Sales Call carried out for HMR Collection customer sue local parts</v>
          </cell>
        </row>
        <row r="18519">
          <cell r="A18519">
            <v>44648.492986111101</v>
          </cell>
          <cell r="B18519">
            <v>397</v>
          </cell>
          <cell r="F18519" t="str">
            <v>CC-00570728</v>
          </cell>
          <cell r="J18519" t="str">
            <v>General Service</v>
          </cell>
          <cell r="R18519" t="str">
            <v>BUBD162649</v>
          </cell>
          <cell r="AB18519" t="str">
            <v>Sales Call carried out for HMR Collection</v>
          </cell>
        </row>
        <row r="18520">
          <cell r="A18520">
            <v>44648.487349536997</v>
          </cell>
          <cell r="B18520">
            <v>8345</v>
          </cell>
          <cell r="F18520" t="str">
            <v>CC-00570715</v>
          </cell>
          <cell r="J18520" t="str">
            <v>General Service</v>
          </cell>
          <cell r="R18520" t="str">
            <v>BRGD161233</v>
          </cell>
          <cell r="AB18520" t="str">
            <v>Sales Call carried out for HMR Collection</v>
          </cell>
        </row>
        <row r="18521">
          <cell r="A18521">
            <v>44648.481423611098</v>
          </cell>
          <cell r="B18521">
            <v>3411</v>
          </cell>
          <cell r="F18521" t="str">
            <v>CC-00570705</v>
          </cell>
          <cell r="J18521" t="str">
            <v>General Service</v>
          </cell>
          <cell r="R18521" t="str">
            <v>BRED161081</v>
          </cell>
          <cell r="AB18521" t="str">
            <v>Sales Call carried out for HMR Collection</v>
          </cell>
        </row>
        <row r="18522">
          <cell r="A18522">
            <v>44648.445995370399</v>
          </cell>
          <cell r="B18522">
            <v>3377</v>
          </cell>
          <cell r="F18522" t="str">
            <v>CC-00570642</v>
          </cell>
          <cell r="J18522" t="str">
            <v>Schedule Service</v>
          </cell>
          <cell r="R18522" t="str">
            <v>BRCD160978</v>
          </cell>
          <cell r="AB18522" t="str">
            <v>Change air filters, oil filter, MPV, Actuator, pressure regulator kit, BDV kit and oil</v>
          </cell>
        </row>
        <row r="18523">
          <cell r="A18523">
            <v>44648.4389814815</v>
          </cell>
          <cell r="B18523">
            <v>3297</v>
          </cell>
          <cell r="F18523" t="str">
            <v>CC-00570631</v>
          </cell>
          <cell r="J18523" t="str">
            <v>Complaint - Breakdown</v>
          </cell>
          <cell r="R18523" t="str">
            <v>BUKD162535</v>
          </cell>
          <cell r="AB18523" t="str">
            <v>Change fan with new one</v>
          </cell>
        </row>
        <row r="18524">
          <cell r="A18524">
            <v>44646.985787037003</v>
          </cell>
          <cell r="B18524">
            <v>2</v>
          </cell>
          <cell r="F18524" t="str">
            <v>CC-00570240</v>
          </cell>
          <cell r="J18524" t="str">
            <v>Schedule Service - AMC</v>
          </cell>
          <cell r="R18524" t="str">
            <v>CTFS380028</v>
          </cell>
          <cell r="AB18524" t="str">
            <v>AMC Visit Done</v>
          </cell>
        </row>
        <row r="18525">
          <cell r="A18525">
            <v>44646.7739814815</v>
          </cell>
          <cell r="B18525">
            <v>788</v>
          </cell>
          <cell r="F18525" t="str">
            <v>CC-00570150</v>
          </cell>
          <cell r="J18525" t="str">
            <v>General Service</v>
          </cell>
          <cell r="R18525" t="str">
            <v>BUFD162814</v>
          </cell>
          <cell r="AB18525" t="str">
            <v>Sales Call Carried out for HMR Collection</v>
          </cell>
        </row>
        <row r="18526">
          <cell r="A18526">
            <v>44646.769768518498</v>
          </cell>
          <cell r="B18526">
            <v>214</v>
          </cell>
          <cell r="F18526" t="str">
            <v>CC-00570148</v>
          </cell>
          <cell r="J18526" t="str">
            <v>General Service</v>
          </cell>
          <cell r="R18526" t="str">
            <v>BUHD121280</v>
          </cell>
          <cell r="AB18526" t="str">
            <v>Sales Call Carried out for HMR Collection</v>
          </cell>
        </row>
        <row r="18527">
          <cell r="A18527">
            <v>44646.765949074099</v>
          </cell>
          <cell r="B18527">
            <v>121</v>
          </cell>
          <cell r="F18527" t="str">
            <v>CC-00570146</v>
          </cell>
          <cell r="J18527" t="str">
            <v>General Service</v>
          </cell>
          <cell r="R18527" t="str">
            <v>BUID121299</v>
          </cell>
          <cell r="AB18527" t="str">
            <v>Sales Call Carried out for HMR Collection</v>
          </cell>
        </row>
        <row r="18528">
          <cell r="A18528">
            <v>44646.760787036997</v>
          </cell>
          <cell r="B18528">
            <v>201</v>
          </cell>
          <cell r="F18528" t="str">
            <v>CC-00570140</v>
          </cell>
          <cell r="J18528" t="str">
            <v>General Service</v>
          </cell>
          <cell r="R18528" t="str">
            <v>BUCD121174</v>
          </cell>
          <cell r="AB18528" t="str">
            <v>Sales Call Carried out for HMR Collection</v>
          </cell>
        </row>
        <row r="18529">
          <cell r="A18529">
            <v>44646.752210648097</v>
          </cell>
          <cell r="B18529">
            <v>326</v>
          </cell>
          <cell r="F18529" t="str">
            <v>CC-00570136</v>
          </cell>
          <cell r="J18529" t="str">
            <v>General Service</v>
          </cell>
          <cell r="R18529" t="str">
            <v>BUHL152930</v>
          </cell>
          <cell r="AB18529" t="str">
            <v>Sales call carried out for HMR Collection</v>
          </cell>
        </row>
        <row r="18530">
          <cell r="A18530">
            <v>44646.747847222199</v>
          </cell>
          <cell r="B18530">
            <v>149</v>
          </cell>
          <cell r="F18530" t="str">
            <v>CC-00570131</v>
          </cell>
          <cell r="J18530" t="str">
            <v>General Service</v>
          </cell>
          <cell r="R18530" t="str">
            <v>BUFL152860</v>
          </cell>
          <cell r="AB18530" t="str">
            <v>Sales call carried out for HMR Collection</v>
          </cell>
        </row>
        <row r="18531">
          <cell r="A18531">
            <v>44646.743831018503</v>
          </cell>
          <cell r="B18531">
            <v>148</v>
          </cell>
          <cell r="F18531" t="str">
            <v>CC-00570127</v>
          </cell>
          <cell r="J18531" t="str">
            <v>General Service</v>
          </cell>
          <cell r="R18531" t="str">
            <v>BUID162940</v>
          </cell>
          <cell r="AB18531" t="str">
            <v>Sales call carried out for HMR Collection</v>
          </cell>
        </row>
        <row r="18532">
          <cell r="A18532">
            <v>44646.532881944397</v>
          </cell>
          <cell r="B18532">
            <v>2968</v>
          </cell>
          <cell r="F18532" t="str">
            <v>CC-00569869</v>
          </cell>
          <cell r="J18532" t="str">
            <v>General Service</v>
          </cell>
          <cell r="R18532" t="str">
            <v>BSID161979</v>
          </cell>
          <cell r="AB18532" t="str">
            <v>Sales Call Carried out for HMR Collection customer used Local Parts</v>
          </cell>
        </row>
        <row r="18533">
          <cell r="A18533">
            <v>44646.520370370403</v>
          </cell>
          <cell r="B18533">
            <v>1306</v>
          </cell>
          <cell r="F18533" t="str">
            <v>CC-00569856</v>
          </cell>
          <cell r="J18533" t="str">
            <v>General Service</v>
          </cell>
          <cell r="R18533" t="str">
            <v>BULD162568</v>
          </cell>
          <cell r="AB18533" t="str">
            <v>Sales call carried out for HMR Collection</v>
          </cell>
        </row>
        <row r="18534">
          <cell r="A18534">
            <v>44646.518113425896</v>
          </cell>
          <cell r="B18534">
            <v>3590</v>
          </cell>
          <cell r="F18534" t="str">
            <v>CC-00569851</v>
          </cell>
          <cell r="J18534" t="str">
            <v>Schedule Service</v>
          </cell>
          <cell r="R18534" t="str">
            <v>BTFD162243</v>
          </cell>
          <cell r="AB18534" t="str">
            <v>Change air filter oil filter and oil</v>
          </cell>
        </row>
        <row r="18535">
          <cell r="A18535">
            <v>44646.5159375</v>
          </cell>
          <cell r="B18535">
            <v>2678</v>
          </cell>
          <cell r="F18535" t="str">
            <v>CC-00569845</v>
          </cell>
          <cell r="J18535" t="str">
            <v>Schedule Service</v>
          </cell>
          <cell r="R18535" t="str">
            <v>BULD162561</v>
          </cell>
          <cell r="AB18535" t="str">
            <v>Change air filter oil filter and oil</v>
          </cell>
        </row>
        <row r="18536">
          <cell r="A18536">
            <v>44646.503715277802</v>
          </cell>
          <cell r="B18536">
            <v>706</v>
          </cell>
          <cell r="F18536" t="str">
            <v>CC-00569816</v>
          </cell>
          <cell r="J18536" t="str">
            <v>General Service</v>
          </cell>
          <cell r="R18536" t="str">
            <v>BUDD220683</v>
          </cell>
          <cell r="AB18536" t="str">
            <v>Sales call carried out for HMR Collection</v>
          </cell>
        </row>
        <row r="18537">
          <cell r="A18537">
            <v>44646.490798611099</v>
          </cell>
          <cell r="B18537">
            <v>57</v>
          </cell>
          <cell r="F18537" t="str">
            <v>CC-00569798</v>
          </cell>
          <cell r="J18537" t="str">
            <v>Commissioning</v>
          </cell>
          <cell r="R18537" t="str">
            <v>BUFS046813</v>
          </cell>
          <cell r="AB18537" t="str">
            <v>Commissioning done but customer need to observe the unit for some days. 26-03-2022
Commissioning Done......Comm date-26/03/2022</v>
          </cell>
        </row>
        <row r="18538">
          <cell r="A18538">
            <v>44646.481585648202</v>
          </cell>
          <cell r="B18538">
            <v>903</v>
          </cell>
          <cell r="F18538" t="str">
            <v>CC-00569778</v>
          </cell>
          <cell r="J18538" t="str">
            <v>General Service</v>
          </cell>
          <cell r="R18538" t="str">
            <v>BUAL160594</v>
          </cell>
          <cell r="AB18538" t="str">
            <v>Sales call carried out for HMR Collection</v>
          </cell>
        </row>
        <row r="18539">
          <cell r="A18539">
            <v>44646.463553240697</v>
          </cell>
          <cell r="B18539">
            <v>3066</v>
          </cell>
          <cell r="F18539" t="str">
            <v>CC-00569754</v>
          </cell>
          <cell r="J18539" t="str">
            <v>General Service</v>
          </cell>
          <cell r="R18539" t="str">
            <v>BULL160564</v>
          </cell>
          <cell r="AB18539" t="str">
            <v>Sales call carried out for HMR Collection</v>
          </cell>
        </row>
        <row r="18540">
          <cell r="A18540">
            <v>44646.4538425926</v>
          </cell>
          <cell r="B18540">
            <v>3601</v>
          </cell>
          <cell r="F18540" t="str">
            <v>CC-00569746</v>
          </cell>
          <cell r="J18540" t="str">
            <v>General Service</v>
          </cell>
          <cell r="R18540" t="str">
            <v>BULL160559</v>
          </cell>
          <cell r="AB18540" t="str">
            <v>Sales call carried out for HMR Collection</v>
          </cell>
        </row>
        <row r="18541">
          <cell r="A18541">
            <v>44646.445555555598</v>
          </cell>
          <cell r="B18541">
            <v>1731</v>
          </cell>
          <cell r="F18541" t="str">
            <v>CC-00569739</v>
          </cell>
          <cell r="J18541" t="str">
            <v>General Service</v>
          </cell>
          <cell r="R18541" t="str">
            <v>BUAL160593</v>
          </cell>
          <cell r="AB18541" t="str">
            <v>Sales Call Carried out for HMR Collection</v>
          </cell>
        </row>
        <row r="18542">
          <cell r="A18542">
            <v>44646.438946759299</v>
          </cell>
          <cell r="B18542">
            <v>2056</v>
          </cell>
          <cell r="F18542" t="str">
            <v>CC-00569731</v>
          </cell>
          <cell r="J18542" t="str">
            <v>General Service</v>
          </cell>
          <cell r="R18542" t="str">
            <v>BUAL160585</v>
          </cell>
          <cell r="AB18542" t="str">
            <v>Sales call carried out for HMR Collection</v>
          </cell>
        </row>
        <row r="18543">
          <cell r="A18543">
            <v>44646.4352083333</v>
          </cell>
          <cell r="B18543">
            <v>3327</v>
          </cell>
          <cell r="F18543" t="str">
            <v>CC-00569727</v>
          </cell>
          <cell r="J18543" t="str">
            <v>General Service</v>
          </cell>
          <cell r="R18543" t="str">
            <v>BTEL160427</v>
          </cell>
          <cell r="AB18543" t="str">
            <v>Sales call carried out for HMR Collection</v>
          </cell>
        </row>
        <row r="18544">
          <cell r="A18544">
            <v>44646.420405092598</v>
          </cell>
          <cell r="B18544">
            <v>1988</v>
          </cell>
          <cell r="F18544" t="str">
            <v>CC-00569718</v>
          </cell>
          <cell r="J18544" t="str">
            <v>Schedule Service</v>
          </cell>
          <cell r="R18544" t="str">
            <v>BSLD230361</v>
          </cell>
          <cell r="AB18544" t="str">
            <v>Change air filter, oil filter, BDV &amp; oil</v>
          </cell>
        </row>
        <row r="18545">
          <cell r="A18545">
            <v>44646.004537036999</v>
          </cell>
          <cell r="B18545">
            <v>349</v>
          </cell>
          <cell r="F18545" t="str">
            <v>CC-00569608</v>
          </cell>
          <cell r="J18545" t="str">
            <v>Schedule Service - AMC</v>
          </cell>
          <cell r="R18545" t="str">
            <v>BUCS034128</v>
          </cell>
          <cell r="AB18545" t="str">
            <v>AMC Visit already done on dated 10-03-200 vide call tracking no. CC-00557531</v>
          </cell>
        </row>
        <row r="18546">
          <cell r="A18546">
            <v>44645.992303240702</v>
          </cell>
          <cell r="B18546">
            <v>57688</v>
          </cell>
          <cell r="F18546" t="str">
            <v>CC-00569553</v>
          </cell>
          <cell r="J18546" t="str">
            <v>Schedule Service - AMC</v>
          </cell>
          <cell r="R18546" t="str">
            <v>BNCC370425</v>
          </cell>
          <cell r="AB18546" t="str">
            <v>AMC Visit already done on dated 04-02-2022 vide call tracking no. cc-00572721</v>
          </cell>
        </row>
        <row r="18547">
          <cell r="A18547">
            <v>44645.991458333301</v>
          </cell>
          <cell r="B18547">
            <v>7698</v>
          </cell>
          <cell r="F18547" t="str">
            <v>CC-00569548</v>
          </cell>
          <cell r="J18547" t="str">
            <v>Schedule Service - AMC</v>
          </cell>
          <cell r="R18547" t="str">
            <v>BTGS031205</v>
          </cell>
          <cell r="AB18547" t="str">
            <v>AMC Visit done</v>
          </cell>
        </row>
        <row r="18548">
          <cell r="A18548">
            <v>44645.769629629598</v>
          </cell>
          <cell r="B18548">
            <v>3487</v>
          </cell>
          <cell r="F18548" t="str">
            <v>CC-00569436</v>
          </cell>
          <cell r="J18548" t="str">
            <v>General Service</v>
          </cell>
          <cell r="R18548" t="str">
            <v>BTDD162183</v>
          </cell>
          <cell r="AB18548" t="str">
            <v>Sales Call carried our fo HMR Collection machine Scraped</v>
          </cell>
        </row>
        <row r="18549">
          <cell r="A18549">
            <v>44645.761967592603</v>
          </cell>
          <cell r="B18549">
            <v>1747</v>
          </cell>
          <cell r="F18549" t="str">
            <v>CC-00569433</v>
          </cell>
          <cell r="J18549" t="str">
            <v>General Service</v>
          </cell>
          <cell r="R18549" t="str">
            <v>BSLD230361</v>
          </cell>
          <cell r="AB18549" t="str">
            <v>Sales Call carried our fo HMR Collection</v>
          </cell>
        </row>
        <row r="18550">
          <cell r="A18550">
            <v>44645.7559259259</v>
          </cell>
          <cell r="B18550">
            <v>1579</v>
          </cell>
          <cell r="F18550" t="str">
            <v>CC-00569428</v>
          </cell>
          <cell r="J18550" t="str">
            <v>General Service</v>
          </cell>
          <cell r="R18550" t="str">
            <v>BSED161766</v>
          </cell>
          <cell r="AB18550" t="str">
            <v>Sales call carried out for HMR collection</v>
          </cell>
        </row>
        <row r="18551">
          <cell r="A18551">
            <v>44645.667337963001</v>
          </cell>
          <cell r="B18551">
            <v>540</v>
          </cell>
          <cell r="F18551" t="str">
            <v>CC-00569317</v>
          </cell>
          <cell r="J18551" t="str">
            <v>General Service</v>
          </cell>
          <cell r="R18551" t="str">
            <v>BMDD160183</v>
          </cell>
          <cell r="AB18551" t="str">
            <v>Sales Call carried our fo HMR Collection also customer use local spare parts</v>
          </cell>
        </row>
        <row r="18552">
          <cell r="A18552">
            <v>44645.663368055597</v>
          </cell>
          <cell r="B18552">
            <v>590</v>
          </cell>
          <cell r="F18552" t="str">
            <v>CC-00569304</v>
          </cell>
          <cell r="J18552" t="str">
            <v>General Service</v>
          </cell>
          <cell r="R18552" t="str">
            <v>BMCD160166</v>
          </cell>
          <cell r="AB18552" t="str">
            <v>Sales Call carried our fo HMR Collection also customer use local spare parts</v>
          </cell>
        </row>
        <row r="18553">
          <cell r="A18553">
            <v>44645.6557523148</v>
          </cell>
          <cell r="B18553">
            <v>2398</v>
          </cell>
          <cell r="F18553" t="str">
            <v>CC-00569287</v>
          </cell>
          <cell r="J18553" t="str">
            <v>General Service</v>
          </cell>
          <cell r="R18553" t="str">
            <v>BMBD200174</v>
          </cell>
          <cell r="AB18553" t="str">
            <v>Sales Call carried our fo HMR Collection also customer use local spare parts</v>
          </cell>
        </row>
        <row r="18554">
          <cell r="A18554">
            <v>44645.541631944398</v>
          </cell>
          <cell r="B18554">
            <v>4421</v>
          </cell>
          <cell r="F18554" t="str">
            <v>CC-00569112</v>
          </cell>
          <cell r="J18554" t="str">
            <v>General Service</v>
          </cell>
          <cell r="R18554" t="str">
            <v>BMAD230009</v>
          </cell>
          <cell r="AB18554" t="str">
            <v>Sales Call Carried out for HMR Collection also customer use local spare parts</v>
          </cell>
        </row>
        <row r="18555">
          <cell r="A18555">
            <v>44645.533437500002</v>
          </cell>
          <cell r="B18555">
            <v>6069</v>
          </cell>
          <cell r="F18555" t="str">
            <v>CC-00569098</v>
          </cell>
          <cell r="J18555" t="str">
            <v>General Service</v>
          </cell>
          <cell r="R18555" t="str">
            <v>BMAD160117</v>
          </cell>
          <cell r="AB18555" t="str">
            <v>Sales Call carried out for HMR Collection</v>
          </cell>
        </row>
        <row r="18556">
          <cell r="A18556">
            <v>44645.529756944401</v>
          </cell>
          <cell r="B18556">
            <v>10160</v>
          </cell>
          <cell r="F18556" t="str">
            <v>CC-00569090</v>
          </cell>
          <cell r="J18556" t="str">
            <v>General Service</v>
          </cell>
          <cell r="R18556" t="str">
            <v>BMAD200151</v>
          </cell>
          <cell r="AB18556" t="str">
            <v>Sales Call carried out for HMR Collection</v>
          </cell>
        </row>
        <row r="18557">
          <cell r="A18557">
            <v>44645.524398148104</v>
          </cell>
          <cell r="B18557">
            <v>1632</v>
          </cell>
          <cell r="F18557" t="str">
            <v>CC-00569077</v>
          </cell>
          <cell r="J18557" t="str">
            <v>General Service</v>
          </cell>
          <cell r="R18557" t="str">
            <v>BSGD161864</v>
          </cell>
          <cell r="AB18557" t="str">
            <v>Sales Call carried out for HMR Collection</v>
          </cell>
        </row>
        <row r="18558">
          <cell r="A18558">
            <v>44645.520208333299</v>
          </cell>
          <cell r="B18558">
            <v>2421</v>
          </cell>
          <cell r="F18558" t="str">
            <v>CC-00569065</v>
          </cell>
          <cell r="J18558" t="str">
            <v>General Service</v>
          </cell>
          <cell r="R18558" t="str">
            <v>BSGD161854</v>
          </cell>
          <cell r="AB18558" t="str">
            <v>Sales Call carried out for HMR Collection</v>
          </cell>
        </row>
        <row r="18559">
          <cell r="A18559">
            <v>44645.514108796298</v>
          </cell>
          <cell r="B18559">
            <v>2394</v>
          </cell>
          <cell r="F18559" t="str">
            <v>CC-00569057</v>
          </cell>
          <cell r="J18559" t="str">
            <v>General Service</v>
          </cell>
          <cell r="R18559" t="str">
            <v>BSFD161830</v>
          </cell>
          <cell r="AB18559" t="str">
            <v>Sales Call carried out for HMR Collection</v>
          </cell>
        </row>
        <row r="18560">
          <cell r="A18560">
            <v>44645.503981481503</v>
          </cell>
          <cell r="B18560">
            <v>3946</v>
          </cell>
          <cell r="F18560" t="str">
            <v>CC-00569033</v>
          </cell>
          <cell r="J18560" t="str">
            <v>General Service</v>
          </cell>
          <cell r="R18560" t="str">
            <v>BRLD160756</v>
          </cell>
          <cell r="AB18560" t="str">
            <v>Sales Call carried out for HMR Collection</v>
          </cell>
        </row>
        <row r="18561">
          <cell r="A18561">
            <v>44645.499664351897</v>
          </cell>
          <cell r="B18561">
            <v>3046</v>
          </cell>
          <cell r="F18561" t="str">
            <v>CC-00569016</v>
          </cell>
          <cell r="J18561" t="str">
            <v>General Service</v>
          </cell>
          <cell r="R18561" t="str">
            <v>BRGD230256</v>
          </cell>
          <cell r="AB18561" t="str">
            <v>Sales Call carried out for HMR Collection</v>
          </cell>
        </row>
        <row r="18562">
          <cell r="A18562">
            <v>44645.493391203701</v>
          </cell>
          <cell r="B18562">
            <v>3094</v>
          </cell>
          <cell r="F18562" t="str">
            <v>CC-00569003</v>
          </cell>
          <cell r="J18562" t="str">
            <v>General Service</v>
          </cell>
          <cell r="R18562" t="str">
            <v>BRED161131</v>
          </cell>
          <cell r="AB18562" t="str">
            <v>Sales Call carried out for HMR Collection</v>
          </cell>
        </row>
        <row r="18563">
          <cell r="A18563">
            <v>44645.485613425903</v>
          </cell>
          <cell r="B18563">
            <v>2444</v>
          </cell>
          <cell r="F18563" t="str">
            <v>CC-00568984</v>
          </cell>
          <cell r="J18563" t="str">
            <v>General Service</v>
          </cell>
          <cell r="R18563" t="str">
            <v>BRED161124</v>
          </cell>
          <cell r="AB18563" t="str">
            <v>Sales Call carried out for HMR Collection</v>
          </cell>
        </row>
        <row r="18564">
          <cell r="A18564">
            <v>44645.479027777801</v>
          </cell>
          <cell r="B18564">
            <v>4390</v>
          </cell>
          <cell r="F18564" t="str">
            <v>CC-00568972</v>
          </cell>
          <cell r="J18564" t="str">
            <v>General Service</v>
          </cell>
          <cell r="R18564" t="str">
            <v>BRCD161002</v>
          </cell>
          <cell r="AB18564" t="str">
            <v>Sales Call carried out for HMR Collection</v>
          </cell>
        </row>
        <row r="18565">
          <cell r="A18565">
            <v>44645.471111111103</v>
          </cell>
          <cell r="B18565">
            <v>3421</v>
          </cell>
          <cell r="F18565" t="str">
            <v>CC-00568954</v>
          </cell>
          <cell r="J18565" t="str">
            <v>General Service</v>
          </cell>
          <cell r="R18565" t="str">
            <v>BRAD160816</v>
          </cell>
          <cell r="AB18565" t="str">
            <v>Sales Call carried out for HMR Collection</v>
          </cell>
        </row>
        <row r="18566">
          <cell r="A18566">
            <v>44645.448645833298</v>
          </cell>
          <cell r="B18566">
            <v>19801</v>
          </cell>
          <cell r="F18566" t="str">
            <v>CC-00568901</v>
          </cell>
          <cell r="J18566" t="str">
            <v>Schedule Service</v>
          </cell>
          <cell r="R18566" t="str">
            <v>BQES030978</v>
          </cell>
          <cell r="AB18566" t="str">
            <v>Change Air filter, oil filter, separator, BDV, Solonide, Intake valve, MPV, ADV &amp; oil</v>
          </cell>
        </row>
        <row r="18567">
          <cell r="A18567">
            <v>44645.4468865741</v>
          </cell>
          <cell r="B18567">
            <v>12131</v>
          </cell>
          <cell r="F18567" t="str">
            <v>CC-00568895</v>
          </cell>
          <cell r="J18567" t="str">
            <v>General Service</v>
          </cell>
          <cell r="R18567" t="str">
            <v>BSCS037349</v>
          </cell>
          <cell r="AB18567" t="str">
            <v>Change Air filter, oil filter, separator &amp; oil</v>
          </cell>
        </row>
        <row r="18568">
          <cell r="A18568">
            <v>44644.784027777801</v>
          </cell>
          <cell r="B18568">
            <v>1970</v>
          </cell>
          <cell r="F18568" t="str">
            <v>CC-00568565</v>
          </cell>
          <cell r="J18568" t="str">
            <v>General Service</v>
          </cell>
          <cell r="R18568" t="str">
            <v>BSGD161898</v>
          </cell>
          <cell r="AB18568" t="str">
            <v>Sales Call Carried out for HMR Collection Customer used local parts</v>
          </cell>
        </row>
        <row r="18569">
          <cell r="A18569">
            <v>44644.7799421296</v>
          </cell>
          <cell r="B18569">
            <v>1997</v>
          </cell>
          <cell r="F18569" t="str">
            <v>CC-00568564</v>
          </cell>
          <cell r="J18569" t="str">
            <v>General Service</v>
          </cell>
          <cell r="R18569" t="str">
            <v>BRHD161314</v>
          </cell>
          <cell r="AB18569" t="str">
            <v>Sales Call Carried out for HMR Collection Customer used local parts</v>
          </cell>
        </row>
        <row r="18570">
          <cell r="A18570">
            <v>44644.775671296302</v>
          </cell>
          <cell r="B18570">
            <v>2891</v>
          </cell>
          <cell r="F18570" t="str">
            <v>CC-00568563</v>
          </cell>
          <cell r="J18570" t="str">
            <v>General Service</v>
          </cell>
          <cell r="R18570" t="str">
            <v>BSID161979</v>
          </cell>
          <cell r="AB18570" t="str">
            <v>Sales Call Carried out for HMR Collection Customer used local parts</v>
          </cell>
        </row>
        <row r="18571">
          <cell r="A18571">
            <v>44644.772407407399</v>
          </cell>
          <cell r="B18571">
            <v>2756</v>
          </cell>
          <cell r="F18571" t="str">
            <v>CC-00568562</v>
          </cell>
          <cell r="J18571" t="str">
            <v>General Service</v>
          </cell>
          <cell r="R18571" t="str">
            <v>BTKD162077</v>
          </cell>
          <cell r="AB18571" t="str">
            <v>Sales Call carried out for HMR Collection</v>
          </cell>
        </row>
        <row r="18572">
          <cell r="A18572">
            <v>44644.767280092601</v>
          </cell>
          <cell r="B18572">
            <v>1357</v>
          </cell>
          <cell r="F18572" t="str">
            <v>CC-00568559</v>
          </cell>
          <cell r="J18572" t="str">
            <v>General Service</v>
          </cell>
          <cell r="R18572" t="str">
            <v>BTKD120805</v>
          </cell>
          <cell r="AB18572" t="str">
            <v>Sales Call carried out for HMR Collection</v>
          </cell>
        </row>
        <row r="18573">
          <cell r="A18573">
            <v>44644.762731481504</v>
          </cell>
          <cell r="B18573">
            <v>2087</v>
          </cell>
          <cell r="F18573" t="str">
            <v>CC-00568553</v>
          </cell>
          <cell r="J18573" t="str">
            <v>General Service</v>
          </cell>
          <cell r="R18573" t="str">
            <v>BSID220375</v>
          </cell>
          <cell r="AB18573" t="str">
            <v>Sales Call carried out for HMR Collection</v>
          </cell>
        </row>
        <row r="18574">
          <cell r="A18574">
            <v>44644.757326388899</v>
          </cell>
          <cell r="B18574">
            <v>3397</v>
          </cell>
          <cell r="F18574" t="str">
            <v>CC-00568546</v>
          </cell>
          <cell r="J18574" t="str">
            <v>General Service</v>
          </cell>
          <cell r="R18574" t="str">
            <v>BSID161968</v>
          </cell>
          <cell r="AB18574" t="str">
            <v>Sales Call carried out for HMR Collection</v>
          </cell>
        </row>
        <row r="18575">
          <cell r="A18575">
            <v>44644.752476851798</v>
          </cell>
          <cell r="B18575">
            <v>1581</v>
          </cell>
          <cell r="F18575" t="str">
            <v>CC-00568545</v>
          </cell>
          <cell r="J18575" t="str">
            <v>General Service</v>
          </cell>
          <cell r="R18575" t="str">
            <v>BSID120765</v>
          </cell>
          <cell r="AB18575" t="str">
            <v>Sales Call carried out for HMR Collection</v>
          </cell>
        </row>
        <row r="18576">
          <cell r="A18576">
            <v>44644.741585648102</v>
          </cell>
          <cell r="B18576">
            <v>986</v>
          </cell>
          <cell r="F18576" t="str">
            <v>CC-00568534</v>
          </cell>
          <cell r="J18576" t="str">
            <v>General Service</v>
          </cell>
          <cell r="R18576" t="str">
            <v>BSID120761</v>
          </cell>
          <cell r="AB18576" t="str">
            <v>Sales Call carried out for HMR Collection</v>
          </cell>
        </row>
        <row r="18577">
          <cell r="A18577">
            <v>44644.737129629597</v>
          </cell>
          <cell r="B18577">
            <v>8219</v>
          </cell>
          <cell r="F18577" t="str">
            <v>CC-00568530</v>
          </cell>
          <cell r="J18577" t="str">
            <v>General Service</v>
          </cell>
          <cell r="R18577" t="str">
            <v>BRGD161233</v>
          </cell>
          <cell r="AB18577" t="str">
            <v>Sales Call carried out for HMR Collection</v>
          </cell>
        </row>
        <row r="18578">
          <cell r="A18578">
            <v>44644.732499999998</v>
          </cell>
          <cell r="B18578">
            <v>3290</v>
          </cell>
          <cell r="F18578" t="str">
            <v>CC-00568524</v>
          </cell>
          <cell r="J18578" t="str">
            <v>General Service</v>
          </cell>
          <cell r="R18578" t="str">
            <v>BRED161081</v>
          </cell>
          <cell r="AB18578" t="str">
            <v>Sales Call carried out for HMR Collection</v>
          </cell>
        </row>
        <row r="18579">
          <cell r="A18579">
            <v>44642.473298611098</v>
          </cell>
          <cell r="B18579">
            <v>1376</v>
          </cell>
          <cell r="F18579" t="str">
            <v>CC-00566473</v>
          </cell>
          <cell r="J18579" t="str">
            <v>General Service</v>
          </cell>
          <cell r="R18579" t="str">
            <v>BRKD160684</v>
          </cell>
          <cell r="AB18579" t="str">
            <v>Sales call carried out for HMR Collection</v>
          </cell>
        </row>
        <row r="18580">
          <cell r="A18580">
            <v>44642.041712963</v>
          </cell>
          <cell r="B18580">
            <v>2505</v>
          </cell>
          <cell r="F18580" t="str">
            <v>CC-00566311</v>
          </cell>
          <cell r="J18580" t="str">
            <v>General Service</v>
          </cell>
          <cell r="R18580" t="str">
            <v>BUBS045931</v>
          </cell>
          <cell r="AB18580" t="str">
            <v>Attend the site for general visit and check unit found running ok.</v>
          </cell>
        </row>
        <row r="18581">
          <cell r="A18581">
            <v>44641.752557870401</v>
          </cell>
          <cell r="B18581">
            <v>1048</v>
          </cell>
          <cell r="F18581" t="str">
            <v>CC-00566130</v>
          </cell>
          <cell r="J18581" t="str">
            <v>Schedule Service</v>
          </cell>
          <cell r="R18581" t="str">
            <v>BUCD162696</v>
          </cell>
          <cell r="AB18581" t="str">
            <v>Change air filter, oil filter &amp; oil</v>
          </cell>
        </row>
        <row r="18582">
          <cell r="A18582">
            <v>44641.676053240699</v>
          </cell>
          <cell r="B18582">
            <v>2849</v>
          </cell>
          <cell r="F18582" t="str">
            <v>CC-00565980</v>
          </cell>
          <cell r="J18582" t="str">
            <v>Complaint - Running With Problem</v>
          </cell>
          <cell r="R18582" t="str">
            <v>BULD162577</v>
          </cell>
          <cell r="AB18582" t="str">
            <v>Attend the site for complaint of unit not starting so check and found Actuator kit malfunctioning so open and refitted it after cleaning then start the unit found running ok</v>
          </cell>
        </row>
        <row r="18583">
          <cell r="A18583">
            <v>44641.659629629597</v>
          </cell>
          <cell r="B18583">
            <v>511</v>
          </cell>
          <cell r="F18583" t="str">
            <v>CC-00565945</v>
          </cell>
          <cell r="J18583" t="str">
            <v>Schedule Service</v>
          </cell>
          <cell r="R18583" t="str">
            <v>BUGD162826</v>
          </cell>
          <cell r="AB18583" t="str">
            <v>Change air filter, oil filter &amp; oil</v>
          </cell>
        </row>
        <row r="18584">
          <cell r="A18584">
            <v>44641.652557870402</v>
          </cell>
          <cell r="B18584">
            <v>5993</v>
          </cell>
          <cell r="F18584" t="str">
            <v>CC-00565933</v>
          </cell>
          <cell r="J18584" t="str">
            <v>Schedule Service</v>
          </cell>
          <cell r="R18584" t="str">
            <v>BSGD161904</v>
          </cell>
          <cell r="AB18584" t="str">
            <v>Change air filter, oil filter &amp; oil</v>
          </cell>
        </row>
        <row r="18585">
          <cell r="A18585">
            <v>44641.437395833302</v>
          </cell>
          <cell r="B18585"/>
          <cell r="F18585" t="str">
            <v>CC-00565480</v>
          </cell>
          <cell r="J18585" t="str">
            <v>Schedule Service</v>
          </cell>
          <cell r="R18585" t="str">
            <v>BUBS045933</v>
          </cell>
          <cell r="AB18585" t="str">
            <v>We shared our Parts Quotation to customer but Work Order / Quotation approval not received till date 21-03-2022
We shared our Parts Quotation to customer but Work Order / Quotation approval not received till date 26-03-2022</v>
          </cell>
        </row>
        <row r="18586">
          <cell r="A18586">
            <v>44641.431956018503</v>
          </cell>
          <cell r="B18586"/>
          <cell r="F18586" t="str">
            <v>CC-00565465</v>
          </cell>
          <cell r="J18586" t="str">
            <v>General Service</v>
          </cell>
          <cell r="R18586" t="str">
            <v>BUBS045931</v>
          </cell>
          <cell r="AB18586" t="str">
            <v>We shared our Parts Quotation to customer but Work Order / Quotation approval not received till date 21-03-2022
We shared our Parts Quotation to customer but Work Order / Quotation approval not received till date 26-03-2022</v>
          </cell>
        </row>
        <row r="18587">
          <cell r="A18587">
            <v>44637.671712962998</v>
          </cell>
          <cell r="B18587">
            <v>3398</v>
          </cell>
          <cell r="F18587" t="str">
            <v>CC-00563614</v>
          </cell>
          <cell r="J18587" t="str">
            <v>Schedule Service</v>
          </cell>
          <cell r="R18587" t="str">
            <v>BTED162231</v>
          </cell>
          <cell r="AB18587" t="str">
            <v>Change air filter, oil filter, air oil separator, MPV kit, BDV kit, Pressure regulator kit, actuator kit and oil</v>
          </cell>
        </row>
        <row r="18588">
          <cell r="A18588">
            <v>44637.573252314804</v>
          </cell>
          <cell r="B18588">
            <v>0</v>
          </cell>
          <cell r="F18588" t="str">
            <v>CC-00563462</v>
          </cell>
          <cell r="J18588" t="str">
            <v>Commissioning</v>
          </cell>
          <cell r="R18588" t="str">
            <v>SN21T000956</v>
          </cell>
          <cell r="AB18588" t="str">
            <v>Commissioning of dryer done</v>
          </cell>
        </row>
        <row r="18589">
          <cell r="A18589">
            <v>44637.565312500003</v>
          </cell>
          <cell r="B18589">
            <v>48327</v>
          </cell>
          <cell r="F18589" t="str">
            <v>CC-00563448</v>
          </cell>
          <cell r="J18589" t="str">
            <v>Schedule Service</v>
          </cell>
          <cell r="R18589" t="str">
            <v>BKCS031162</v>
          </cell>
          <cell r="AB18589"/>
        </row>
        <row r="18590">
          <cell r="A18590">
            <v>44637.550798611097</v>
          </cell>
          <cell r="B18590">
            <v>1</v>
          </cell>
          <cell r="F18590" t="str">
            <v>CC-00563411</v>
          </cell>
          <cell r="J18590" t="str">
            <v>Commissioning</v>
          </cell>
          <cell r="R18590" t="str">
            <v>BUES034926</v>
          </cell>
          <cell r="AB18590" t="str">
            <v>Commissioning done.... Comm date-17/03/2022</v>
          </cell>
        </row>
        <row r="18591">
          <cell r="A18591">
            <v>44637.5417592593</v>
          </cell>
          <cell r="B18591">
            <v>1377</v>
          </cell>
          <cell r="F18591" t="str">
            <v>CC-00563392</v>
          </cell>
          <cell r="J18591" t="str">
            <v>Schedule Service</v>
          </cell>
          <cell r="R18591" t="str">
            <v>BSDD120664</v>
          </cell>
          <cell r="AB18591" t="str">
            <v>Change air filter, oil filter &amp; oil</v>
          </cell>
        </row>
        <row r="18592">
          <cell r="A18592">
            <v>44637.515381944402</v>
          </cell>
          <cell r="B18592">
            <v>7354</v>
          </cell>
          <cell r="F18592" t="str">
            <v>CC-00563344</v>
          </cell>
          <cell r="J18592" t="str">
            <v>Schedule Service</v>
          </cell>
          <cell r="R18592" t="str">
            <v>BQLC370193</v>
          </cell>
          <cell r="AB18592"/>
        </row>
        <row r="18593">
          <cell r="A18593">
            <v>44637.505937499998</v>
          </cell>
          <cell r="B18593">
            <v>19353</v>
          </cell>
          <cell r="F18593" t="str">
            <v>CC-00563326</v>
          </cell>
          <cell r="J18593" t="str">
            <v>General Service</v>
          </cell>
          <cell r="R18593" t="str">
            <v>BQBS033796</v>
          </cell>
          <cell r="AB18593"/>
        </row>
        <row r="18594">
          <cell r="A18594">
            <v>44637.496064814797</v>
          </cell>
          <cell r="B18594">
            <v>1517</v>
          </cell>
          <cell r="F18594" t="str">
            <v>CC-00563301</v>
          </cell>
          <cell r="J18594" t="str">
            <v>Schedule Service</v>
          </cell>
          <cell r="R18594" t="str">
            <v>BUBS045901</v>
          </cell>
          <cell r="AB18594" t="str">
            <v>CHANGE AIR FILTER,OIL FILTER,OIL</v>
          </cell>
        </row>
        <row r="18595">
          <cell r="A18595">
            <v>44637.4913773148</v>
          </cell>
          <cell r="B18595">
            <v>13004</v>
          </cell>
          <cell r="F18595" t="str">
            <v>CC-00563290</v>
          </cell>
          <cell r="J18595" t="str">
            <v>Schedule Service</v>
          </cell>
          <cell r="R18595" t="str">
            <v>BSCS037449</v>
          </cell>
          <cell r="AB18595" t="str">
            <v>Change air filter, oil filter, separator, oil and motor geasing</v>
          </cell>
        </row>
        <row r="18596">
          <cell r="A18596">
            <v>44637.482638888898</v>
          </cell>
          <cell r="B18596">
            <v>6170</v>
          </cell>
          <cell r="F18596" t="str">
            <v>CC-00563267</v>
          </cell>
          <cell r="J18596" t="str">
            <v>General Service</v>
          </cell>
          <cell r="R18596" t="str">
            <v>BTIS031829</v>
          </cell>
          <cell r="AB18596"/>
        </row>
        <row r="18597">
          <cell r="A18597">
            <v>44636.972384259301</v>
          </cell>
          <cell r="B18597">
            <v>2578</v>
          </cell>
          <cell r="F18597" t="str">
            <v>CC-00562934</v>
          </cell>
          <cell r="J18597" t="str">
            <v>General Service</v>
          </cell>
          <cell r="R18597" t="str">
            <v>BULD162561</v>
          </cell>
          <cell r="AB18597" t="str">
            <v>Sales Call Carried out for HMR Collection Customer used local parts</v>
          </cell>
        </row>
        <row r="18598">
          <cell r="A18598">
            <v>44636.970902777801</v>
          </cell>
          <cell r="B18598">
            <v>254</v>
          </cell>
          <cell r="F18598" t="str">
            <v>CC-00562925</v>
          </cell>
          <cell r="J18598" t="str">
            <v>General Service</v>
          </cell>
          <cell r="R18598" t="str">
            <v>BUJD121018</v>
          </cell>
          <cell r="AB18598" t="str">
            <v>Sales Call Carried out for HMR Collection Customer used local parts</v>
          </cell>
        </row>
        <row r="18599">
          <cell r="A18599">
            <v>44636.969050925902</v>
          </cell>
          <cell r="B18599">
            <v>954</v>
          </cell>
          <cell r="F18599" t="str">
            <v>CC-00562916</v>
          </cell>
          <cell r="J18599" t="str">
            <v>General Service</v>
          </cell>
          <cell r="R18599" t="str">
            <v>BUJD121019</v>
          </cell>
          <cell r="AB18599" t="str">
            <v>Sales Call Carried out for HMR Collection Customer used local parts</v>
          </cell>
        </row>
        <row r="18600">
          <cell r="A18600">
            <v>44636.967453703699</v>
          </cell>
          <cell r="B18600">
            <v>160</v>
          </cell>
          <cell r="F18600" t="str">
            <v>CC-00562915</v>
          </cell>
          <cell r="J18600" t="str">
            <v>General Service</v>
          </cell>
          <cell r="R18600" t="str">
            <v>BUJD121040</v>
          </cell>
          <cell r="AB18600" t="str">
            <v>Sales Call Carried out for HMR Collection Customer used local parts</v>
          </cell>
        </row>
        <row r="18601">
          <cell r="A18601">
            <v>44636.965983796297</v>
          </cell>
          <cell r="B18601">
            <v>1427</v>
          </cell>
          <cell r="F18601" t="str">
            <v>CC-00562914</v>
          </cell>
          <cell r="J18601" t="str">
            <v>General Service</v>
          </cell>
          <cell r="R18601" t="str">
            <v>BUKD162510</v>
          </cell>
          <cell r="AB18601" t="str">
            <v>Sales Call Carried out for HMR Collection Customer used local parts</v>
          </cell>
        </row>
        <row r="18602">
          <cell r="A18602">
            <v>44636.938553240703</v>
          </cell>
          <cell r="B18602">
            <v>674</v>
          </cell>
          <cell r="F18602" t="str">
            <v>CC-00562901</v>
          </cell>
          <cell r="J18602" t="str">
            <v>General Service</v>
          </cell>
          <cell r="R18602" t="str">
            <v>BULD121094</v>
          </cell>
          <cell r="AB18602" t="str">
            <v>Sales Call Carried out for HMR Collection Customer used local parts</v>
          </cell>
        </row>
        <row r="18603">
          <cell r="A18603">
            <v>44636.936851851897</v>
          </cell>
          <cell r="B18603">
            <v>3342</v>
          </cell>
          <cell r="F18603" t="str">
            <v>CC-00562900</v>
          </cell>
          <cell r="J18603" t="str">
            <v>General Service</v>
          </cell>
          <cell r="R18603" t="str">
            <v>BTED200706</v>
          </cell>
          <cell r="AB18603" t="str">
            <v>Sales Call Carried out for HMR Collection</v>
          </cell>
        </row>
        <row r="18604">
          <cell r="A18604">
            <v>44636.935289351903</v>
          </cell>
          <cell r="B18604">
            <v>735</v>
          </cell>
          <cell r="F18604" t="str">
            <v>CC-00562899</v>
          </cell>
          <cell r="J18604" t="str">
            <v>General Service</v>
          </cell>
          <cell r="R18604" t="str">
            <v>BTID162377</v>
          </cell>
          <cell r="AB18604" t="str">
            <v>Sales Call Carried out for HMR Collection</v>
          </cell>
        </row>
        <row r="18605">
          <cell r="A18605">
            <v>44636.933831018498</v>
          </cell>
          <cell r="B18605">
            <v>4695</v>
          </cell>
          <cell r="F18605" t="str">
            <v>CC-00562898</v>
          </cell>
          <cell r="J18605" t="str">
            <v>General Service</v>
          </cell>
          <cell r="R18605" t="str">
            <v>BTDD162186</v>
          </cell>
          <cell r="AB18605" t="str">
            <v>Sales Call Carried out for HMR Collection</v>
          </cell>
        </row>
        <row r="18606">
          <cell r="A18606">
            <v>44636.932395833297</v>
          </cell>
          <cell r="B18606">
            <v>2413</v>
          </cell>
          <cell r="F18606" t="str">
            <v>CC-00562897</v>
          </cell>
          <cell r="J18606" t="str">
            <v>General Service</v>
          </cell>
          <cell r="R18606" t="str">
            <v>BTDD162192</v>
          </cell>
          <cell r="AB18606" t="str">
            <v>Sales Call Carried out for HMR Collection Customer used local parts</v>
          </cell>
        </row>
        <row r="18607">
          <cell r="A18607">
            <v>44636.930914351899</v>
          </cell>
          <cell r="B18607">
            <v>1061</v>
          </cell>
          <cell r="F18607" t="str">
            <v>CC-00562896</v>
          </cell>
          <cell r="J18607" t="str">
            <v>General Service</v>
          </cell>
          <cell r="R18607" t="str">
            <v>BTID162392</v>
          </cell>
          <cell r="AB18607" t="str">
            <v>Sales Call Carried out for HMR Collection</v>
          </cell>
        </row>
        <row r="18608">
          <cell r="A18608">
            <v>44636.929502314801</v>
          </cell>
          <cell r="B18608">
            <v>1070</v>
          </cell>
          <cell r="F18608" t="str">
            <v>CC-00562892</v>
          </cell>
          <cell r="J18608" t="str">
            <v>General Service</v>
          </cell>
          <cell r="R18608" t="str">
            <v>BTHD120971</v>
          </cell>
          <cell r="AB18608" t="str">
            <v>Sales Call Carried out for HMR Collection Customer used local parts</v>
          </cell>
        </row>
        <row r="18609">
          <cell r="A18609">
            <v>44636.927939814799</v>
          </cell>
          <cell r="B18609">
            <v>3409</v>
          </cell>
          <cell r="F18609" t="str">
            <v>CC-00562890</v>
          </cell>
          <cell r="J18609" t="str">
            <v>General Service</v>
          </cell>
          <cell r="R18609" t="str">
            <v>BTFD162243</v>
          </cell>
          <cell r="AB18609" t="str">
            <v>Sales Call Carried out for HMR Collection</v>
          </cell>
        </row>
        <row r="18610">
          <cell r="A18610">
            <v>44636.926134259302</v>
          </cell>
          <cell r="B18610">
            <v>4024</v>
          </cell>
          <cell r="F18610" t="str">
            <v>CC-00562889</v>
          </cell>
          <cell r="J18610" t="str">
            <v>General Service</v>
          </cell>
          <cell r="R18610" t="str">
            <v>BTFD162244</v>
          </cell>
          <cell r="AB18610" t="str">
            <v>Sales Call Carried out for HMR Collection</v>
          </cell>
        </row>
        <row r="18611">
          <cell r="A18611">
            <v>44636.9242592593</v>
          </cell>
          <cell r="B18611">
            <v>7352</v>
          </cell>
          <cell r="F18611" t="str">
            <v>CC-00562887</v>
          </cell>
          <cell r="J18611" t="str">
            <v>General Service</v>
          </cell>
          <cell r="R18611" t="str">
            <v>BTDD162169</v>
          </cell>
          <cell r="AB18611" t="str">
            <v>Sales Call Carried out for HMR Collection customer used Local Parts</v>
          </cell>
        </row>
        <row r="18612">
          <cell r="A18612">
            <v>44636.922893518502</v>
          </cell>
          <cell r="B18612">
            <v>3534</v>
          </cell>
          <cell r="F18612" t="str">
            <v>CC-00562886</v>
          </cell>
          <cell r="J18612" t="str">
            <v>General Service</v>
          </cell>
          <cell r="R18612" t="str">
            <v>BTED162217</v>
          </cell>
          <cell r="AB18612" t="str">
            <v>Sales Call Carried out for HMR Collection customer used Local Parts</v>
          </cell>
        </row>
        <row r="18613">
          <cell r="A18613">
            <v>44636.921481481499</v>
          </cell>
          <cell r="B18613">
            <v>2135</v>
          </cell>
          <cell r="F18613" t="str">
            <v>CC-00562884</v>
          </cell>
          <cell r="J18613" t="str">
            <v>General Service</v>
          </cell>
          <cell r="R18613" t="str">
            <v>BSGL152296</v>
          </cell>
          <cell r="AB18613" t="str">
            <v>Sales Call Carried out for HMR Collection customer used Local Parts</v>
          </cell>
        </row>
        <row r="18614">
          <cell r="A18614">
            <v>44636.9194444444</v>
          </cell>
          <cell r="B18614">
            <v>314</v>
          </cell>
          <cell r="F18614" t="str">
            <v>CC-00562883</v>
          </cell>
          <cell r="J18614" t="str">
            <v>General Service</v>
          </cell>
          <cell r="R18614" t="str">
            <v>BSBD120630</v>
          </cell>
          <cell r="AB18614" t="str">
            <v>Sales Call Carried out for HMR Collection</v>
          </cell>
        </row>
        <row r="18615">
          <cell r="A18615">
            <v>44636.917638888903</v>
          </cell>
          <cell r="B18615">
            <v>688</v>
          </cell>
          <cell r="F18615" t="str">
            <v>CC-00562882</v>
          </cell>
          <cell r="J18615" t="str">
            <v>General Service</v>
          </cell>
          <cell r="R18615" t="str">
            <v>BSHD120752</v>
          </cell>
          <cell r="AB18615" t="str">
            <v>Sales Call Carried out for HMR Collection customer used Local Parts</v>
          </cell>
        </row>
        <row r="18616">
          <cell r="A18616">
            <v>44636.916273148097</v>
          </cell>
          <cell r="B18616">
            <v>857</v>
          </cell>
          <cell r="F18616" t="str">
            <v>CC-00562880</v>
          </cell>
          <cell r="J18616" t="str">
            <v>General Service</v>
          </cell>
          <cell r="R18616" t="str">
            <v>BTJL152348</v>
          </cell>
          <cell r="AB18616" t="str">
            <v>Sales Call Carried our for HMR collection</v>
          </cell>
        </row>
        <row r="18617">
          <cell r="A18617">
            <v>44636.913483796299</v>
          </cell>
          <cell r="B18617">
            <v>4418</v>
          </cell>
          <cell r="F18617" t="str">
            <v>CC-00562879</v>
          </cell>
          <cell r="J18617" t="str">
            <v>General Service</v>
          </cell>
          <cell r="R18617" t="str">
            <v>BTGL160455</v>
          </cell>
          <cell r="AB18617" t="str">
            <v>Sales Call Carried our for HMR collection</v>
          </cell>
        </row>
        <row r="18618">
          <cell r="A18618">
            <v>44636.911851851903</v>
          </cell>
          <cell r="B18618">
            <v>290</v>
          </cell>
          <cell r="F18618" t="str">
            <v>CC-00562878</v>
          </cell>
          <cell r="J18618" t="str">
            <v>General Service</v>
          </cell>
          <cell r="R18618" t="str">
            <v>BTHD120963</v>
          </cell>
          <cell r="AB18618" t="str">
            <v>Sales Call Carried our for HMR collection</v>
          </cell>
        </row>
        <row r="18619">
          <cell r="A18619">
            <v>44636.755763888897</v>
          </cell>
          <cell r="B18619">
            <v>759</v>
          </cell>
          <cell r="F18619" t="str">
            <v>CC-00562839</v>
          </cell>
          <cell r="J18619" t="str">
            <v>General Service</v>
          </cell>
          <cell r="R18619" t="str">
            <v>BTKD162083</v>
          </cell>
          <cell r="AB18619" t="str">
            <v>Sales Call Carried our for HMR collection</v>
          </cell>
        </row>
        <row r="18620">
          <cell r="A18620">
            <v>44636.692465277803</v>
          </cell>
          <cell r="B18620">
            <v>977</v>
          </cell>
          <cell r="F18620" t="str">
            <v>CC-00562742</v>
          </cell>
          <cell r="J18620" t="str">
            <v>General Service</v>
          </cell>
          <cell r="R18620" t="str">
            <v>BTGD162296</v>
          </cell>
          <cell r="AB18620" t="str">
            <v>Sales Call Carried our for HMR collection</v>
          </cell>
        </row>
        <row r="18621">
          <cell r="A18621">
            <v>44636.688472222202</v>
          </cell>
          <cell r="B18621">
            <v>325</v>
          </cell>
          <cell r="F18621" t="str">
            <v>CC-00562737</v>
          </cell>
          <cell r="J18621" t="str">
            <v>General Service</v>
          </cell>
          <cell r="R18621" t="str">
            <v>BSHD120740</v>
          </cell>
          <cell r="AB18621" t="str">
            <v>Sales Call Carried our for HMR collection</v>
          </cell>
        </row>
        <row r="18622">
          <cell r="A18622">
            <v>44636.686550925901</v>
          </cell>
          <cell r="B18622">
            <v>347</v>
          </cell>
          <cell r="F18622" t="str">
            <v>CC-00562731</v>
          </cell>
          <cell r="J18622" t="str">
            <v>General Service</v>
          </cell>
          <cell r="R18622" t="str">
            <v>BSHD120741</v>
          </cell>
          <cell r="AB18622" t="str">
            <v>Sales Call Carried our for HMR collection</v>
          </cell>
        </row>
        <row r="18623">
          <cell r="A18623">
            <v>44636.684629629599</v>
          </cell>
          <cell r="B18623">
            <v>322</v>
          </cell>
          <cell r="F18623" t="str">
            <v>CC-00562724</v>
          </cell>
          <cell r="J18623" t="str">
            <v>General Service</v>
          </cell>
          <cell r="R18623" t="str">
            <v>BSHD120739</v>
          </cell>
          <cell r="AB18623" t="str">
            <v>Sales Call Carried our for HMR collection</v>
          </cell>
        </row>
        <row r="18624">
          <cell r="A18624">
            <v>44636.682696759301</v>
          </cell>
          <cell r="B18624">
            <v>482</v>
          </cell>
          <cell r="F18624" t="str">
            <v>CC-00562715</v>
          </cell>
          <cell r="J18624" t="str">
            <v>General Service</v>
          </cell>
          <cell r="R18624" t="str">
            <v>BSHD120743</v>
          </cell>
          <cell r="AB18624" t="str">
            <v>Sales Call Carried our for HMR collection</v>
          </cell>
        </row>
        <row r="18625">
          <cell r="A18625">
            <v>44636.681041666699</v>
          </cell>
          <cell r="B18625">
            <v>492</v>
          </cell>
          <cell r="F18625" t="str">
            <v>CC-00562709</v>
          </cell>
          <cell r="J18625" t="str">
            <v>General Service</v>
          </cell>
          <cell r="R18625" t="str">
            <v>BSHD120746</v>
          </cell>
          <cell r="AB18625" t="str">
            <v>Sales Call Carried our for HMR collection</v>
          </cell>
        </row>
        <row r="18626">
          <cell r="A18626">
            <v>44636.679456018501</v>
          </cell>
          <cell r="B18626">
            <v>4245</v>
          </cell>
          <cell r="F18626" t="str">
            <v>CC-00562702</v>
          </cell>
          <cell r="J18626" t="str">
            <v>General Service</v>
          </cell>
          <cell r="R18626" t="str">
            <v>BTKD162112</v>
          </cell>
          <cell r="AB18626" t="str">
            <v>Sales Call Carried our for HMR collection</v>
          </cell>
        </row>
        <row r="18627">
          <cell r="A18627">
            <v>44636.6769444444</v>
          </cell>
          <cell r="B18627">
            <v>3250</v>
          </cell>
          <cell r="F18627" t="str">
            <v>CC-00562698</v>
          </cell>
          <cell r="J18627" t="str">
            <v>General Service</v>
          </cell>
          <cell r="R18627" t="str">
            <v>BTCD162149</v>
          </cell>
          <cell r="AB18627" t="str">
            <v>Sales Call Carried our for HMR collection</v>
          </cell>
        </row>
        <row r="18628">
          <cell r="A18628">
            <v>44636.674849536997</v>
          </cell>
          <cell r="B18628">
            <v>4217</v>
          </cell>
          <cell r="F18628" t="str">
            <v>CC-00562690</v>
          </cell>
          <cell r="J18628" t="str">
            <v>General Service</v>
          </cell>
          <cell r="R18628" t="str">
            <v>BTJD162046</v>
          </cell>
          <cell r="AB18628" t="str">
            <v>Sales Call Carried our for HMR collection</v>
          </cell>
        </row>
        <row r="18629">
          <cell r="A18629">
            <v>44636.673379629603</v>
          </cell>
          <cell r="B18629">
            <v>3477</v>
          </cell>
          <cell r="F18629" t="str">
            <v>CC-00562685</v>
          </cell>
          <cell r="J18629" t="str">
            <v>General Service</v>
          </cell>
          <cell r="R18629" t="str">
            <v>BTCD162159</v>
          </cell>
          <cell r="AB18629" t="str">
            <v>Sales Call Carried our for HMR collection</v>
          </cell>
        </row>
        <row r="18630">
          <cell r="A18630">
            <v>44636.671886574099</v>
          </cell>
          <cell r="B18630">
            <v>1457</v>
          </cell>
          <cell r="F18630" t="str">
            <v>CC-00562682</v>
          </cell>
          <cell r="J18630" t="str">
            <v>General Service</v>
          </cell>
          <cell r="R18630" t="str">
            <v>BSID161973</v>
          </cell>
          <cell r="AB18630" t="str">
            <v>Sales Call Carried out for HMR Collection customer used Local Parts</v>
          </cell>
        </row>
        <row r="18631">
          <cell r="A18631">
            <v>44636.670474537001</v>
          </cell>
          <cell r="B18631">
            <v>2059</v>
          </cell>
          <cell r="F18631" t="str">
            <v>CC-00562678</v>
          </cell>
          <cell r="J18631" t="str">
            <v>General Service</v>
          </cell>
          <cell r="R18631" t="str">
            <v>BTJD162016</v>
          </cell>
          <cell r="AB18631" t="str">
            <v>Sales Call Carried out for HMR Collection customer used Local Parts</v>
          </cell>
        </row>
        <row r="18632">
          <cell r="A18632">
            <v>44636.668518518498</v>
          </cell>
          <cell r="B18632">
            <v>3741</v>
          </cell>
          <cell r="F18632" t="str">
            <v>CC-00562672</v>
          </cell>
          <cell r="J18632" t="str">
            <v>General Service</v>
          </cell>
          <cell r="R18632" t="str">
            <v>BTGD162289</v>
          </cell>
          <cell r="AB18632" t="str">
            <v>Sales Call Carried out for HMR Collection</v>
          </cell>
        </row>
        <row r="18633">
          <cell r="A18633">
            <v>44636.666898148098</v>
          </cell>
          <cell r="B18633">
            <v>2029</v>
          </cell>
          <cell r="F18633" t="str">
            <v>CC-00562670</v>
          </cell>
          <cell r="J18633" t="str">
            <v>General Service</v>
          </cell>
          <cell r="R18633" t="str">
            <v>BTJD162038</v>
          </cell>
          <cell r="AB18633" t="str">
            <v>Sales Call Carried out for HMR Collection customer used Local Parts</v>
          </cell>
        </row>
        <row r="18634">
          <cell r="A18634">
            <v>44636.665057870399</v>
          </cell>
          <cell r="B18634">
            <v>941</v>
          </cell>
          <cell r="F18634" t="str">
            <v>CC-00562667</v>
          </cell>
          <cell r="J18634" t="str">
            <v>General Service</v>
          </cell>
          <cell r="R18634" t="str">
            <v>BTKD162080</v>
          </cell>
          <cell r="AB18634" t="str">
            <v>Sales Call Carried out for HMR Collection customer used Local Parts</v>
          </cell>
        </row>
        <row r="18635">
          <cell r="A18635">
            <v>44636.663506944402</v>
          </cell>
          <cell r="B18635">
            <v>2515</v>
          </cell>
          <cell r="F18635" t="str">
            <v>CC-00562663</v>
          </cell>
          <cell r="J18635" t="str">
            <v>General Service</v>
          </cell>
          <cell r="R18635" t="str">
            <v>BTJD162040</v>
          </cell>
          <cell r="AB18635" t="str">
            <v>Sales Call Carried out for HMR Collection customer used Local Parts</v>
          </cell>
        </row>
        <row r="18636">
          <cell r="A18636">
            <v>44636.662303240701</v>
          </cell>
          <cell r="B18636">
            <v>1741</v>
          </cell>
          <cell r="F18636" t="str">
            <v>CC-00562658</v>
          </cell>
          <cell r="J18636" t="str">
            <v>General Service</v>
          </cell>
          <cell r="R18636" t="str">
            <v>BTJD162047</v>
          </cell>
          <cell r="AB18636" t="str">
            <v>Sales Call Carried out for HMR Collection customer used Local Parts</v>
          </cell>
        </row>
        <row r="18637">
          <cell r="A18637">
            <v>44636.660659722198</v>
          </cell>
          <cell r="B18637">
            <v>679</v>
          </cell>
          <cell r="F18637" t="str">
            <v>CC-00562656</v>
          </cell>
          <cell r="J18637" t="str">
            <v>General Service</v>
          </cell>
          <cell r="R18637" t="str">
            <v>BTKD200646</v>
          </cell>
          <cell r="AB18637" t="str">
            <v>Sales Call Carried out for HMR Collection customer used Local Parts</v>
          </cell>
        </row>
        <row r="18638">
          <cell r="A18638">
            <v>44636.659085648098</v>
          </cell>
          <cell r="B18638">
            <v>2049</v>
          </cell>
          <cell r="F18638" t="str">
            <v>CC-00562652</v>
          </cell>
          <cell r="J18638" t="str">
            <v>General Service</v>
          </cell>
          <cell r="R18638" t="str">
            <v>BSID200615</v>
          </cell>
          <cell r="AB18638"/>
        </row>
        <row r="18639">
          <cell r="A18639">
            <v>44636.657233796301</v>
          </cell>
          <cell r="B18639">
            <v>3670</v>
          </cell>
          <cell r="F18639" t="str">
            <v>CC-00562647</v>
          </cell>
          <cell r="J18639" t="str">
            <v>General Service</v>
          </cell>
          <cell r="R18639" t="str">
            <v>BTKD162074</v>
          </cell>
          <cell r="AB18639" t="str">
            <v>Sales Call Carried out for HMR Collection</v>
          </cell>
        </row>
        <row r="18640">
          <cell r="A18640">
            <v>44636.655949074098</v>
          </cell>
          <cell r="B18640">
            <v>999</v>
          </cell>
          <cell r="F18640" t="str">
            <v>CC-00562644</v>
          </cell>
          <cell r="J18640" t="str">
            <v>General Service</v>
          </cell>
          <cell r="R18640" t="str">
            <v>BSHD161938</v>
          </cell>
          <cell r="AB18640" t="str">
            <v>Sales Call Carried out for HMR Collection customer used Local Parts</v>
          </cell>
        </row>
        <row r="18641">
          <cell r="A18641">
            <v>44636.654409722199</v>
          </cell>
          <cell r="B18641">
            <v>2773</v>
          </cell>
          <cell r="F18641" t="str">
            <v>CC-00562642</v>
          </cell>
          <cell r="J18641" t="str">
            <v>General Service</v>
          </cell>
          <cell r="R18641" t="str">
            <v>BSLD230358</v>
          </cell>
          <cell r="AB18641" t="str">
            <v>Sales Call Carried out for HMR Collection</v>
          </cell>
        </row>
        <row r="18642">
          <cell r="A18642">
            <v>44636.653043981503</v>
          </cell>
          <cell r="B18642">
            <v>1647</v>
          </cell>
          <cell r="F18642" t="str">
            <v>CC-00562640</v>
          </cell>
          <cell r="J18642" t="str">
            <v>General Service</v>
          </cell>
          <cell r="R18642" t="str">
            <v>BSHD200586</v>
          </cell>
          <cell r="AB18642" t="str">
            <v>Sales Call Carried out for HMR Collection</v>
          </cell>
        </row>
        <row r="18643">
          <cell r="A18643">
            <v>44636.651481481502</v>
          </cell>
          <cell r="B18643">
            <v>3242</v>
          </cell>
          <cell r="F18643" t="str">
            <v>CC-00562636</v>
          </cell>
          <cell r="J18643" t="str">
            <v>General Service</v>
          </cell>
          <cell r="R18643" t="str">
            <v>BSLD200427</v>
          </cell>
          <cell r="AB18643" t="str">
            <v>Sales Call Carried out for HMR Collection customer used Local Parts</v>
          </cell>
        </row>
        <row r="18644">
          <cell r="A18644">
            <v>44636.649386574099</v>
          </cell>
          <cell r="B18644">
            <v>3278</v>
          </cell>
          <cell r="F18644" t="str">
            <v>CC-00562627</v>
          </cell>
          <cell r="J18644" t="str">
            <v>General Service</v>
          </cell>
          <cell r="R18644" t="str">
            <v>BSKD200409</v>
          </cell>
          <cell r="AB18644" t="str">
            <v>Sales Call Carried out for HMR Collection customer used Local Parts</v>
          </cell>
        </row>
        <row r="18645">
          <cell r="A18645">
            <v>44636.647118055596</v>
          </cell>
          <cell r="B18645">
            <v>3658</v>
          </cell>
          <cell r="F18645" t="str">
            <v>CC-00562625</v>
          </cell>
          <cell r="J18645" t="str">
            <v>General Service</v>
          </cell>
          <cell r="R18645" t="str">
            <v>BSKD161500</v>
          </cell>
          <cell r="AB18645" t="str">
            <v>Sales Call Carried out for HMR Collection customer used Local Parts</v>
          </cell>
        </row>
        <row r="18646">
          <cell r="A18646">
            <v>44636.645324074103</v>
          </cell>
          <cell r="B18646">
            <v>1488</v>
          </cell>
          <cell r="F18646" t="str">
            <v>CC-00562621</v>
          </cell>
          <cell r="J18646" t="str">
            <v>General Service</v>
          </cell>
          <cell r="R18646" t="str">
            <v>BSJD161378</v>
          </cell>
          <cell r="AB18646" t="str">
            <v>Sales Call Carried out for HMR Collection customer used Local Parts</v>
          </cell>
        </row>
        <row r="18647">
          <cell r="A18647">
            <v>44635.495405092603</v>
          </cell>
          <cell r="B18647">
            <v>2231</v>
          </cell>
          <cell r="F18647" t="str">
            <v>CC-00561515</v>
          </cell>
          <cell r="J18647" t="str">
            <v>Complaint - Breakdown</v>
          </cell>
          <cell r="R18647" t="str">
            <v>BUBS045933</v>
          </cell>
          <cell r="AB18647" t="str">
            <v>Already inform to customer arrange parts and offer submitted but till date customer not arranged, we send mail to CCS team got cancel the call....Pramod-19/03/2022....Mail attached.</v>
          </cell>
        </row>
        <row r="18648">
          <cell r="A18648">
            <v>44635.4930902778</v>
          </cell>
          <cell r="B18648">
            <v>2435</v>
          </cell>
          <cell r="F18648" t="str">
            <v>CC-00561511</v>
          </cell>
          <cell r="J18648" t="str">
            <v>Complaint - Breakdown</v>
          </cell>
          <cell r="R18648" t="str">
            <v>BUBS045931</v>
          </cell>
          <cell r="AB18648" t="str">
            <v>Already inform to customer arrange parts and offer submitted but till date customer not arranged, we send mail to CCS team got cancel the call....Pramod-19/03/2022.</v>
          </cell>
        </row>
        <row r="18649">
          <cell r="A18649">
            <v>44634.711574074099</v>
          </cell>
          <cell r="B18649"/>
          <cell r="F18649" t="str">
            <v>CC-00561051</v>
          </cell>
          <cell r="J18649" t="str">
            <v>Commissioning</v>
          </cell>
          <cell r="R18649"/>
          <cell r="AB18649" t="str">
            <v>Pre Commissioning call already under closing having Call tracking No. CC-00561048 on 02-04-2022
This call need to be cancelled or Closed PRIME POWER 02-04-2022
This call need to be cancelled or Closed PRIME POWER 09-04-2022</v>
          </cell>
        </row>
        <row r="18650">
          <cell r="A18650">
            <v>44634.7105787037</v>
          </cell>
          <cell r="B18650">
            <v>1</v>
          </cell>
          <cell r="F18650" t="str">
            <v>CC-00561048</v>
          </cell>
          <cell r="J18650" t="str">
            <v>Commissioning</v>
          </cell>
          <cell r="R18650" t="str">
            <v>BVJS036816</v>
          </cell>
          <cell r="AB18650" t="str">
            <v>Commissioning done on 02-04-2022</v>
          </cell>
        </row>
        <row r="18651">
          <cell r="A18651">
            <v>44634.529212963003</v>
          </cell>
          <cell r="B18651">
            <v>0</v>
          </cell>
          <cell r="F18651" t="str">
            <v>CC-00560691</v>
          </cell>
          <cell r="J18651" t="str">
            <v>Pre Commissioning</v>
          </cell>
          <cell r="R18651" t="str">
            <v>BVKS037427</v>
          </cell>
          <cell r="AB18651" t="str">
            <v>Pending for visit confirm....Pramod-22/03/2022
Pending for visit confirmation 29/03/2022
Machine not reached at site Pending for visit confirmation 31-03-2022
Machine not reached at site Pending for visit confirmation 05-04-2022
Pending for visit confirmation 11-04-2022
Pending for visit confirmation 12-04-2022
Pre commissioning done on 13-04-2022</v>
          </cell>
        </row>
        <row r="18652">
          <cell r="A18652">
            <v>44634.527106481502</v>
          </cell>
          <cell r="B18652">
            <v>0</v>
          </cell>
          <cell r="F18652" t="str">
            <v>CC-00560689</v>
          </cell>
          <cell r="J18652" t="str">
            <v>Pre Commissioning</v>
          </cell>
          <cell r="R18652" t="str">
            <v>BVJS036816</v>
          </cell>
          <cell r="AB18652" t="str">
            <v>Pre Commissioning done 02-04-2022</v>
          </cell>
        </row>
        <row r="18653">
          <cell r="A18653">
            <v>44632.476990740703</v>
          </cell>
          <cell r="B18653">
            <v>32329</v>
          </cell>
          <cell r="F18653" t="str">
            <v>CC-00559573</v>
          </cell>
          <cell r="J18653" t="str">
            <v>General Service</v>
          </cell>
          <cell r="R18653" t="str">
            <v>BLFS031469</v>
          </cell>
          <cell r="AB18653" t="str">
            <v>Change oil filter</v>
          </cell>
        </row>
        <row r="18654">
          <cell r="A18654">
            <v>44632.473877314798</v>
          </cell>
          <cell r="B18654">
            <v>20011</v>
          </cell>
          <cell r="F18654" t="str">
            <v>CC-00559568</v>
          </cell>
          <cell r="J18654" t="str">
            <v>Complaint - Running With Problem</v>
          </cell>
          <cell r="R18654" t="str">
            <v>BMFS031346</v>
          </cell>
          <cell r="AB18654" t="str">
            <v>Air end changed New Air end Model - X990614, Serial No. UUGA151072
Old Air end Model - X990056 Serial No. BMFA151350</v>
          </cell>
        </row>
        <row r="18655">
          <cell r="A18655">
            <v>44631.980451388903</v>
          </cell>
          <cell r="B18655">
            <v>22564</v>
          </cell>
          <cell r="F18655" t="str">
            <v>CC-00559283</v>
          </cell>
          <cell r="J18655" t="str">
            <v>Schedule Service - AMC</v>
          </cell>
          <cell r="R18655" t="str">
            <v>BSJS035917</v>
          </cell>
          <cell r="AB18655" t="str">
            <v>AMC Visit done</v>
          </cell>
        </row>
        <row r="18656">
          <cell r="A18656">
            <v>44631.980115740698</v>
          </cell>
          <cell r="B18656">
            <v>15909</v>
          </cell>
          <cell r="F18656" t="str">
            <v>CC-00559281</v>
          </cell>
          <cell r="J18656" t="str">
            <v>Schedule Service - AMC</v>
          </cell>
          <cell r="R18656" t="str">
            <v>BSDS037710</v>
          </cell>
          <cell r="AB18656" t="str">
            <v>Already attend on dated 09-02-2022 vide call tracking no. CC-00535904</v>
          </cell>
        </row>
        <row r="18657">
          <cell r="A18657">
            <v>44631.979282407403</v>
          </cell>
          <cell r="B18657">
            <v>32382</v>
          </cell>
          <cell r="F18657" t="str">
            <v>CC-00559275</v>
          </cell>
          <cell r="J18657" t="str">
            <v>Schedule Service - AMC</v>
          </cell>
          <cell r="R18657" t="str">
            <v>BQBS030091</v>
          </cell>
          <cell r="AB18657" t="str">
            <v>Attend the site on 14-02-2022 for General Service and change air filter, oil filter &amp; oil vid call tracking no. CC-00539538</v>
          </cell>
        </row>
        <row r="18658">
          <cell r="A18658">
            <v>44631.971203703702</v>
          </cell>
          <cell r="B18658">
            <v>11168</v>
          </cell>
          <cell r="F18658" t="str">
            <v>CC-00559234</v>
          </cell>
          <cell r="J18658" t="str">
            <v>Schedule Service - AMC</v>
          </cell>
          <cell r="R18658" t="str">
            <v>BSHS038806</v>
          </cell>
          <cell r="AB18658" t="str">
            <v>AMC Visit already done on 11-03-2022 vide call tracking No. CC-00558776</v>
          </cell>
        </row>
        <row r="18659">
          <cell r="A18659">
            <v>44631.739432870403</v>
          </cell>
          <cell r="B18659">
            <v>2</v>
          </cell>
          <cell r="F18659" t="str">
            <v>CC-00559144</v>
          </cell>
          <cell r="J18659" t="str">
            <v>Commissioning</v>
          </cell>
          <cell r="R18659" t="str">
            <v>BUDS046443</v>
          </cell>
          <cell r="AB18659" t="str">
            <v>Commissioning done on dated 11-03-2021.... Body earth photo missing....Pramod-22/03/2022</v>
          </cell>
        </row>
        <row r="18660">
          <cell r="A18660">
            <v>44631.734849537002</v>
          </cell>
          <cell r="B18660">
            <v>35</v>
          </cell>
          <cell r="F18660" t="str">
            <v>CC-00559137</v>
          </cell>
          <cell r="J18660" t="str">
            <v>Commissioning</v>
          </cell>
          <cell r="R18660" t="str">
            <v>BUDS046497</v>
          </cell>
          <cell r="AB18660" t="str">
            <v>Commissioning done on dated 11-03-2021.....Body earth photo missing ....Pramod-22/03/2022
Body earth Photo uploaded in call 22-03-2022</v>
          </cell>
        </row>
        <row r="18661">
          <cell r="A18661">
            <v>44631.7319444444</v>
          </cell>
          <cell r="B18661">
            <v>1</v>
          </cell>
          <cell r="F18661" t="str">
            <v>CC-00559133</v>
          </cell>
          <cell r="J18661" t="str">
            <v>Commissioning</v>
          </cell>
          <cell r="R18661" t="str">
            <v>BUDS034880</v>
          </cell>
          <cell r="AB18661" t="str">
            <v>Commissioning done on dated 11-03-2021</v>
          </cell>
        </row>
        <row r="18662">
          <cell r="A18662">
            <v>44631.728958333297</v>
          </cell>
          <cell r="B18662">
            <v>1</v>
          </cell>
          <cell r="F18662" t="str">
            <v>CC-00559128</v>
          </cell>
          <cell r="J18662" t="str">
            <v>Commissioning</v>
          </cell>
          <cell r="R18662" t="str">
            <v>BUDS034770</v>
          </cell>
          <cell r="AB18662" t="str">
            <v>Commissioning done on dated 11-03-2021... Body earth photo missing....Pramod-22/03/2022
Body earth Photo uploaded in call 22-03-2022</v>
          </cell>
        </row>
        <row r="18663">
          <cell r="A18663">
            <v>44631.584374999999</v>
          </cell>
          <cell r="B18663">
            <v>0</v>
          </cell>
          <cell r="F18663" t="str">
            <v>CC-00558867</v>
          </cell>
          <cell r="J18663" t="str">
            <v>Commissioning</v>
          </cell>
          <cell r="R18663" t="str">
            <v>DVJL140320</v>
          </cell>
          <cell r="AB18663" t="str">
            <v>Commissioning done</v>
          </cell>
        </row>
        <row r="18664">
          <cell r="A18664">
            <v>44631.536157407398</v>
          </cell>
          <cell r="B18664">
            <v>22280</v>
          </cell>
          <cell r="F18664" t="str">
            <v>CC-00558786</v>
          </cell>
          <cell r="J18664" t="str">
            <v>Schedule Service</v>
          </cell>
          <cell r="R18664" t="str">
            <v>BRJS040951</v>
          </cell>
          <cell r="AB18664" t="str">
            <v>Air filter, oil filter, BDV Kit, MPV Kit, Separator &amp; oil</v>
          </cell>
        </row>
        <row r="18665">
          <cell r="A18665">
            <v>44631.532199074099</v>
          </cell>
          <cell r="B18665">
            <v>11157</v>
          </cell>
          <cell r="F18665" t="str">
            <v>CC-00558776</v>
          </cell>
          <cell r="J18665" t="str">
            <v>General Service</v>
          </cell>
          <cell r="R18665" t="str">
            <v>BSHS038806</v>
          </cell>
          <cell r="AB18665" t="str">
            <v>Change air oil separator</v>
          </cell>
        </row>
        <row r="18666">
          <cell r="A18666">
            <v>44631.524884259299</v>
          </cell>
          <cell r="B18666">
            <v>1820</v>
          </cell>
          <cell r="F18666" t="str">
            <v>CC-00558761</v>
          </cell>
          <cell r="J18666" t="str">
            <v>Schedule Service</v>
          </cell>
          <cell r="R18666" t="str">
            <v>BSCL152143</v>
          </cell>
          <cell r="AB18666" t="str">
            <v>Change air filter, oil filter, separator, Intake valve, actuator, MPV Kit, BDV kit, solenoid valve  oil</v>
          </cell>
        </row>
        <row r="18667">
          <cell r="A18667">
            <v>44631.501493055599</v>
          </cell>
          <cell r="B18667">
            <v>2714</v>
          </cell>
          <cell r="F18667" t="str">
            <v>CC-00558706</v>
          </cell>
          <cell r="J18667" t="str">
            <v>General Service</v>
          </cell>
          <cell r="R18667" t="str">
            <v>BSKD161462</v>
          </cell>
          <cell r="AB18667" t="str">
            <v>Sales Call Carried our for HMR collection</v>
          </cell>
        </row>
        <row r="18668">
          <cell r="A18668">
            <v>44631.493564814802</v>
          </cell>
          <cell r="B18668">
            <v>3489</v>
          </cell>
          <cell r="F18668" t="str">
            <v>CC-00558683</v>
          </cell>
          <cell r="J18668" t="str">
            <v>General Service</v>
          </cell>
          <cell r="R18668" t="str">
            <v>BSJD161422</v>
          </cell>
          <cell r="AB18668" t="str">
            <v>Sales Call Carried our for HMR collection</v>
          </cell>
        </row>
        <row r="18669">
          <cell r="A18669">
            <v>44631.477916666699</v>
          </cell>
          <cell r="B18669">
            <v>632</v>
          </cell>
          <cell r="F18669" t="str">
            <v>CC-00558648</v>
          </cell>
          <cell r="J18669" t="str">
            <v>Complaint - Running With Problem</v>
          </cell>
          <cell r="R18669" t="str">
            <v>BTHD162350</v>
          </cell>
          <cell r="AB18669" t="str">
            <v>check the 5 pin relay found malfunctioning so replace the relay by new one</v>
          </cell>
        </row>
        <row r="18670">
          <cell r="A18670">
            <v>44631.457731481503</v>
          </cell>
          <cell r="B18670">
            <v>0</v>
          </cell>
          <cell r="F18670" t="str">
            <v>CC-00558612</v>
          </cell>
          <cell r="J18670" t="str">
            <v>Commissioning</v>
          </cell>
          <cell r="R18670" t="str">
            <v>CUFE667202</v>
          </cell>
          <cell r="AB18670" t="str">
            <v>Commissioning done</v>
          </cell>
        </row>
        <row r="18671">
          <cell r="A18671">
            <v>44631.451562499999</v>
          </cell>
          <cell r="B18671">
            <v>12584</v>
          </cell>
          <cell r="F18671" t="str">
            <v>CC-00558601</v>
          </cell>
          <cell r="J18671" t="str">
            <v>Schedule Service</v>
          </cell>
          <cell r="R18671" t="str">
            <v>BSDS043254</v>
          </cell>
          <cell r="AB18671" t="str">
            <v>Change Air filter, oil filter, air oil separator and oil</v>
          </cell>
        </row>
        <row r="18672">
          <cell r="A18672">
            <v>44630.6776157407</v>
          </cell>
          <cell r="B18672">
            <v>2</v>
          </cell>
          <cell r="F18672" t="str">
            <v>CC-00558100</v>
          </cell>
          <cell r="J18672" t="str">
            <v>Commissioning</v>
          </cell>
          <cell r="R18672" t="str">
            <v>EVJS037006</v>
          </cell>
          <cell r="AB18672" t="str">
            <v>Commissioning done.... Comm date-10/03/2022</v>
          </cell>
        </row>
        <row r="18673">
          <cell r="A18673">
            <v>44630.648680555598</v>
          </cell>
          <cell r="B18673">
            <v>5372</v>
          </cell>
          <cell r="F18673" t="str">
            <v>CC-00558046</v>
          </cell>
          <cell r="J18673" t="str">
            <v>General Service</v>
          </cell>
          <cell r="R18673" t="str">
            <v>BSGD161904</v>
          </cell>
          <cell r="AB18673" t="str">
            <v>Sales Call Carried our for HMR collection</v>
          </cell>
        </row>
        <row r="18674">
          <cell r="A18674">
            <v>44630.611516203702</v>
          </cell>
          <cell r="B18674">
            <v>4845</v>
          </cell>
          <cell r="F18674" t="str">
            <v>CC-00557963</v>
          </cell>
          <cell r="J18674" t="str">
            <v>General Service</v>
          </cell>
          <cell r="R18674" t="str">
            <v>BSFD161795</v>
          </cell>
          <cell r="AB18674" t="str">
            <v>Sales Call carried out for HMR Collection</v>
          </cell>
        </row>
        <row r="18675">
          <cell r="A18675">
            <v>44630.556423611102</v>
          </cell>
          <cell r="B18675">
            <v>3411</v>
          </cell>
          <cell r="F18675" t="str">
            <v>CC-00557867</v>
          </cell>
          <cell r="J18675" t="str">
            <v>General Service</v>
          </cell>
          <cell r="R18675" t="str">
            <v>BSAD230391</v>
          </cell>
          <cell r="AB18675" t="str">
            <v>Sales Call Carried our for HMR collection</v>
          </cell>
        </row>
        <row r="18676">
          <cell r="A18676">
            <v>44630.52</v>
          </cell>
          <cell r="B18676">
            <v>381</v>
          </cell>
          <cell r="F18676" t="str">
            <v>CC-00557780</v>
          </cell>
          <cell r="J18676" t="str">
            <v>General Service</v>
          </cell>
          <cell r="R18676" t="str">
            <v>AUKD230777</v>
          </cell>
          <cell r="AB18676" t="str">
            <v>Sales Call Carried our for HMR collection</v>
          </cell>
        </row>
        <row r="18677">
          <cell r="A18677">
            <v>44630.511631944399</v>
          </cell>
          <cell r="B18677">
            <v>2771</v>
          </cell>
          <cell r="F18677" t="str">
            <v>CC-00557755</v>
          </cell>
          <cell r="J18677" t="str">
            <v>General Service</v>
          </cell>
          <cell r="R18677" t="str">
            <v>BRHD161299</v>
          </cell>
          <cell r="AB18677" t="str">
            <v>Sales Call Carried our for HMR collection</v>
          </cell>
        </row>
        <row r="18678">
          <cell r="A18678">
            <v>44630.507916666698</v>
          </cell>
          <cell r="B18678">
            <v>1567</v>
          </cell>
          <cell r="F18678" t="str">
            <v>CC-00557743</v>
          </cell>
          <cell r="J18678" t="str">
            <v>Complaint - Running With Problem</v>
          </cell>
          <cell r="R18678" t="str">
            <v>BSCD161704</v>
          </cell>
          <cell r="AB18678" t="str">
            <v>Change temperature meter</v>
          </cell>
        </row>
        <row r="18679">
          <cell r="A18679">
            <v>44630.042013888902</v>
          </cell>
          <cell r="B18679">
            <v>326</v>
          </cell>
          <cell r="F18679" t="str">
            <v>CC-00557531</v>
          </cell>
          <cell r="J18679" t="str">
            <v>General Service</v>
          </cell>
          <cell r="R18679" t="str">
            <v>BUCS034128</v>
          </cell>
          <cell r="AB18679" t="str">
            <v>Attend the site and check uinit found running in good condition under all parameter ok</v>
          </cell>
        </row>
        <row r="18680">
          <cell r="A18680">
            <v>44629.976805555598</v>
          </cell>
          <cell r="B18680">
            <v>35415</v>
          </cell>
          <cell r="F18680" t="str">
            <v>CC-00557383</v>
          </cell>
          <cell r="J18680" t="str">
            <v>Schedule Service - AMC</v>
          </cell>
          <cell r="R18680" t="str">
            <v>BMIS031759</v>
          </cell>
          <cell r="AB18680" t="str">
            <v>Already attend the site on dated 19-02-2022 vide tracking no. CC-00543992</v>
          </cell>
        </row>
        <row r="18681">
          <cell r="A18681">
            <v>44629.975266203699</v>
          </cell>
          <cell r="B18681">
            <v>19658</v>
          </cell>
          <cell r="F18681" t="str">
            <v>CC-00557376</v>
          </cell>
          <cell r="J18681" t="str">
            <v>Schedule Service - AMC</v>
          </cell>
          <cell r="R18681" t="str">
            <v>BMJS040004</v>
          </cell>
          <cell r="AB18681" t="str">
            <v>AMC Visit done</v>
          </cell>
        </row>
        <row r="18682">
          <cell r="A18682">
            <v>44629.716562499998</v>
          </cell>
          <cell r="B18682">
            <v>0</v>
          </cell>
          <cell r="F18682" t="str">
            <v>CC-00557267</v>
          </cell>
          <cell r="J18682" t="str">
            <v>Pre Commissioning</v>
          </cell>
          <cell r="R18682" t="str">
            <v>BUFC372970</v>
          </cell>
          <cell r="AB18682" t="str">
            <v>Pre Commissioning done on 23-04-2022</v>
          </cell>
        </row>
        <row r="18683">
          <cell r="A18683">
            <v>44629.568495370397</v>
          </cell>
          <cell r="B18683">
            <v>3329</v>
          </cell>
          <cell r="F18683" t="str">
            <v>CC-00557015</v>
          </cell>
          <cell r="J18683" t="str">
            <v>General Service</v>
          </cell>
          <cell r="R18683" t="str">
            <v>BRCD160978</v>
          </cell>
          <cell r="AB18683" t="str">
            <v>Sales Call carried out for HMR Collection</v>
          </cell>
        </row>
        <row r="18684">
          <cell r="A18684">
            <v>44629.524583333303</v>
          </cell>
          <cell r="B18684">
            <v>3234</v>
          </cell>
          <cell r="F18684" t="str">
            <v>CC-00556924</v>
          </cell>
          <cell r="J18684" t="str">
            <v>General Service</v>
          </cell>
          <cell r="R18684" t="str">
            <v>BTCD162162</v>
          </cell>
          <cell r="AB18684" t="str">
            <v>Sales Call carried out for HMR Collection</v>
          </cell>
        </row>
        <row r="18685">
          <cell r="A18685">
            <v>44629.509768518503</v>
          </cell>
          <cell r="B18685">
            <v>3374</v>
          </cell>
          <cell r="F18685" t="str">
            <v>CC-00556899</v>
          </cell>
          <cell r="J18685" t="str">
            <v>General Service</v>
          </cell>
          <cell r="R18685" t="str">
            <v>BTED162231</v>
          </cell>
          <cell r="AB18685" t="str">
            <v>Sales Call carried out for HMR Collection</v>
          </cell>
        </row>
        <row r="18686">
          <cell r="A18686">
            <v>44629.502280092602</v>
          </cell>
          <cell r="B18686">
            <v>3133</v>
          </cell>
          <cell r="F18686" t="str">
            <v>CC-00556884</v>
          </cell>
          <cell r="J18686" t="str">
            <v>General Service</v>
          </cell>
          <cell r="R18686" t="str">
            <v>BUKD162535</v>
          </cell>
          <cell r="AB18686" t="str">
            <v>Sales Call carried out for HMR Collection</v>
          </cell>
        </row>
        <row r="18687">
          <cell r="A18687">
            <v>44629.492060185199</v>
          </cell>
          <cell r="B18687">
            <v>4022</v>
          </cell>
          <cell r="F18687" t="str">
            <v>CC-00556863</v>
          </cell>
          <cell r="J18687" t="str">
            <v>General Service</v>
          </cell>
          <cell r="R18687" t="str">
            <v>BULD162559</v>
          </cell>
          <cell r="AB18687" t="str">
            <v>Sales Call carried out for HMR Collection</v>
          </cell>
        </row>
        <row r="18688">
          <cell r="A18688">
            <v>44629.465925925899</v>
          </cell>
          <cell r="B18688">
            <v>1</v>
          </cell>
          <cell r="F18688" t="str">
            <v>CC-00556804</v>
          </cell>
          <cell r="J18688" t="str">
            <v>Commissioning</v>
          </cell>
          <cell r="R18688" t="str">
            <v>BVJS047894</v>
          </cell>
          <cell r="AB18688" t="str">
            <v>Commissioning done</v>
          </cell>
        </row>
        <row r="18689">
          <cell r="A18689">
            <v>44629.457800925898</v>
          </cell>
          <cell r="B18689">
            <v>2029</v>
          </cell>
          <cell r="F18689" t="str">
            <v>CC-00556782</v>
          </cell>
          <cell r="J18689" t="str">
            <v>Schedule Service</v>
          </cell>
          <cell r="R18689" t="str">
            <v>BTJD162038</v>
          </cell>
          <cell r="AB18689" t="str">
            <v>Change air filter, oil filter, air oil separator, BDV kit, MPV kit, pressure regulator kit, actuator kit and oil</v>
          </cell>
        </row>
        <row r="18690">
          <cell r="A18690">
            <v>44628.541099536997</v>
          </cell>
          <cell r="B18690"/>
          <cell r="F18690" t="str">
            <v>CC-00556143</v>
          </cell>
          <cell r="J18690" t="str">
            <v>Commissioning</v>
          </cell>
          <cell r="R18690"/>
          <cell r="AB18690"/>
        </row>
        <row r="18691">
          <cell r="A18691">
            <v>44628.536342592597</v>
          </cell>
          <cell r="B18691">
            <v>4021</v>
          </cell>
          <cell r="F18691" t="str">
            <v>CC-00556128</v>
          </cell>
          <cell r="J18691" t="str">
            <v>General Service</v>
          </cell>
          <cell r="R18691" t="str">
            <v>BULD162559</v>
          </cell>
          <cell r="AB18691" t="str">
            <v>Change air filter, oil filter &amp; oil</v>
          </cell>
        </row>
        <row r="18692">
          <cell r="A18692">
            <v>44627.765821759298</v>
          </cell>
          <cell r="B18692">
            <v>3126</v>
          </cell>
          <cell r="F18692" t="str">
            <v>CC-00555681</v>
          </cell>
          <cell r="J18692" t="str">
            <v>Schedule Service</v>
          </cell>
          <cell r="R18692" t="str">
            <v>BUKD162535</v>
          </cell>
          <cell r="AB18692" t="str">
            <v>Change air filter, oil filter, separator, MPV kit, BDV kit, Actuator kit, pressure regulator kit and oil</v>
          </cell>
        </row>
        <row r="18693">
          <cell r="A18693">
            <v>44627.479236111103</v>
          </cell>
          <cell r="B18693">
            <v>3670</v>
          </cell>
          <cell r="F18693" t="str">
            <v>CC-00555223</v>
          </cell>
          <cell r="J18693" t="str">
            <v>Schedule Service</v>
          </cell>
          <cell r="R18693" t="str">
            <v>BTKD162074</v>
          </cell>
          <cell r="AB18693" t="str">
            <v>Change oil filter, air filter &amp; oil</v>
          </cell>
        </row>
        <row r="18694">
          <cell r="A18694">
            <v>44624.974166666703</v>
          </cell>
          <cell r="B18694">
            <v>11659</v>
          </cell>
          <cell r="F18694" t="str">
            <v>CC-00553929</v>
          </cell>
          <cell r="J18694" t="str">
            <v>Schedule Service - AMC</v>
          </cell>
          <cell r="R18694" t="str">
            <v>BSCS037349</v>
          </cell>
          <cell r="AB18694" t="str">
            <v>AMC Vist done</v>
          </cell>
        </row>
        <row r="18695">
          <cell r="A18695">
            <v>44624.6177314815</v>
          </cell>
          <cell r="B18695">
            <v>3314</v>
          </cell>
          <cell r="F18695" t="str">
            <v>CC-00553653</v>
          </cell>
          <cell r="J18695" t="str">
            <v>Schedule Service</v>
          </cell>
          <cell r="R18695" t="str">
            <v>BTED162231</v>
          </cell>
          <cell r="AB18695" t="str">
            <v>Change air filter, oil filter &amp; oil</v>
          </cell>
        </row>
        <row r="18696">
          <cell r="A18696">
            <v>44624.607175925899</v>
          </cell>
          <cell r="B18696">
            <v>0</v>
          </cell>
          <cell r="F18696" t="str">
            <v>CC-00553632</v>
          </cell>
          <cell r="J18696" t="str">
            <v>Pre Commissioning</v>
          </cell>
          <cell r="R18696" t="str">
            <v>BUDS034770</v>
          </cell>
          <cell r="AB18696" t="str">
            <v>Pre commissioning done</v>
          </cell>
        </row>
        <row r="18697">
          <cell r="A18697">
            <v>44624.606226851902</v>
          </cell>
          <cell r="B18697">
            <v>0</v>
          </cell>
          <cell r="F18697" t="str">
            <v>CC-00553630</v>
          </cell>
          <cell r="J18697" t="str">
            <v>Pre Commissioning</v>
          </cell>
          <cell r="R18697" t="str">
            <v>BUDS034880</v>
          </cell>
          <cell r="AB18697" t="str">
            <v>Pre commissioning done</v>
          </cell>
        </row>
        <row r="18698">
          <cell r="A18698">
            <v>44624.605231481502</v>
          </cell>
          <cell r="B18698">
            <v>0</v>
          </cell>
          <cell r="F18698" t="str">
            <v>CC-00553627</v>
          </cell>
          <cell r="J18698" t="str">
            <v>Pre Commissioning</v>
          </cell>
          <cell r="R18698" t="str">
            <v>BUDS046443</v>
          </cell>
          <cell r="AB18698" t="str">
            <v>Pre commissioning done</v>
          </cell>
        </row>
        <row r="18699">
          <cell r="A18699">
            <v>44624.604212963</v>
          </cell>
          <cell r="B18699">
            <v>0</v>
          </cell>
          <cell r="F18699" t="str">
            <v>CC-00553625</v>
          </cell>
          <cell r="J18699" t="str">
            <v>Pre Commissioning</v>
          </cell>
          <cell r="R18699" t="str">
            <v>BUDS046497</v>
          </cell>
          <cell r="AB18699" t="str">
            <v>Pre commissioning done</v>
          </cell>
        </row>
        <row r="18700">
          <cell r="A18700">
            <v>44623.9930439815</v>
          </cell>
          <cell r="B18700">
            <v>13842</v>
          </cell>
          <cell r="F18700" t="str">
            <v>CC-00553204</v>
          </cell>
          <cell r="J18700" t="str">
            <v>Schedule Service - AMC</v>
          </cell>
          <cell r="R18700" t="str">
            <v>BRAS033261</v>
          </cell>
          <cell r="AB18700" t="str">
            <v>AMC Visit done</v>
          </cell>
        </row>
        <row r="18701">
          <cell r="A18701">
            <v>44623.463333333297</v>
          </cell>
          <cell r="B18701">
            <v>1</v>
          </cell>
          <cell r="F18701" t="str">
            <v>CC-00552602</v>
          </cell>
          <cell r="J18701" t="str">
            <v>Commissioning</v>
          </cell>
          <cell r="R18701" t="str">
            <v>BUDD162719</v>
          </cell>
          <cell r="AB18701" t="str">
            <v>Unit under observation for customer satisfaction purpose...
Commissioning done on 03-03-2022</v>
          </cell>
        </row>
        <row r="18702">
          <cell r="A18702">
            <v>44623.440011574101</v>
          </cell>
          <cell r="B18702">
            <v>0</v>
          </cell>
          <cell r="F18702" t="str">
            <v>CC-00552569</v>
          </cell>
          <cell r="J18702" t="str">
            <v>Commissioning</v>
          </cell>
          <cell r="R18702" t="str">
            <v>22415202</v>
          </cell>
          <cell r="AB18702" t="str">
            <v>Commissioning of dryer done</v>
          </cell>
        </row>
        <row r="18703">
          <cell r="A18703">
            <v>44622.688726851899</v>
          </cell>
          <cell r="B18703">
            <v>4833</v>
          </cell>
          <cell r="F18703" t="str">
            <v>CC-00552219</v>
          </cell>
          <cell r="J18703" t="str">
            <v>Complaint - Running With Problem</v>
          </cell>
          <cell r="R18703" t="str">
            <v>BSFD161795</v>
          </cell>
          <cell r="AB18703" t="str">
            <v>Attend the for over heating issue so observe the unit and found while running 15 min. DOT reached 104 deg.cel. so first on dated 14.2.2022 we replace a thermal valve but found after half an hour dot reached104 deg.cel. also found oil colour in red condition and oil and oil filter found spurious parts so we recommend customer to replace oil and oil filter after then on dated 23.2.22 we clean oil cooler internally and externally also clean oil control circuit after then we refitted all parts in same and  we replaced recommended oil and oil filter next day operator run the unit but within 20 min. DOT reached 102 deg.cel. so on dated 26.2.22 again for testing purpose we fitted a oil stop valve kit but found problem remains same, as discussed with the customer, customer same in December month fan blade had broked due to some reason they fitted there fan blades by arranging fan blades from local market but in February month this problem is happening so we checked the fan blades found small in size so on today we collect new fan from our office and attend the site and open the old fan and done the measurement found old fan blades are 40mm small in size after then we fitted our new fan and run the unit found while running one hour dot reached 80deg.cel. on drilling mode and on idle condition DOT found 76 deg.cel. Now. Unit is running satisfactorily with all parameters in under limit.</v>
          </cell>
        </row>
        <row r="18704">
          <cell r="A18704">
            <v>44621.806539351899</v>
          </cell>
          <cell r="B18704">
            <v>2524</v>
          </cell>
          <cell r="F18704" t="str">
            <v>CC-00551567</v>
          </cell>
          <cell r="J18704" t="str">
            <v>General Service</v>
          </cell>
          <cell r="R18704" t="str">
            <v>BNBD160163</v>
          </cell>
          <cell r="AB18704" t="str">
            <v>Sales Call carried out for HMR collection</v>
          </cell>
        </row>
        <row r="18705">
          <cell r="A18705">
            <v>44621.803576388898</v>
          </cell>
          <cell r="B18705">
            <v>1358</v>
          </cell>
          <cell r="F18705" t="str">
            <v>CC-00551566</v>
          </cell>
          <cell r="J18705" t="str">
            <v>General Service</v>
          </cell>
          <cell r="R18705" t="str">
            <v>BMLD160107</v>
          </cell>
          <cell r="AB18705" t="str">
            <v>Sales Call carried out for HMR collection</v>
          </cell>
        </row>
        <row r="18706">
          <cell r="A18706">
            <v>44621.801828703698</v>
          </cell>
          <cell r="B18706">
            <v>5024</v>
          </cell>
          <cell r="F18706" t="str">
            <v>CC-00551565</v>
          </cell>
          <cell r="J18706" t="str">
            <v>General Service</v>
          </cell>
          <cell r="R18706" t="str">
            <v>BMKD120057</v>
          </cell>
          <cell r="AB18706" t="str">
            <v>Sales Call carried out for HMR collection</v>
          </cell>
        </row>
        <row r="18707">
          <cell r="A18707">
            <v>44621.800254629597</v>
          </cell>
          <cell r="B18707">
            <v>5112</v>
          </cell>
          <cell r="F18707" t="str">
            <v>CC-00551564</v>
          </cell>
          <cell r="J18707" t="str">
            <v>General Service</v>
          </cell>
          <cell r="R18707" t="str">
            <v>BMID160339</v>
          </cell>
          <cell r="AB18707" t="str">
            <v>Sales Call carried out for HMR collection</v>
          </cell>
        </row>
        <row r="18708">
          <cell r="A18708">
            <v>44621.798831018503</v>
          </cell>
          <cell r="B18708">
            <v>2141</v>
          </cell>
          <cell r="F18708" t="str">
            <v>CC-00551563</v>
          </cell>
          <cell r="J18708" t="str">
            <v>General Service</v>
          </cell>
          <cell r="R18708" t="str">
            <v>BMID160336</v>
          </cell>
          <cell r="AB18708" t="str">
            <v>Sales Call carried out for HMR collection</v>
          </cell>
        </row>
        <row r="18709">
          <cell r="A18709">
            <v>44621.737256944398</v>
          </cell>
          <cell r="B18709">
            <v>4645</v>
          </cell>
          <cell r="F18709" t="str">
            <v>CC-00551544</v>
          </cell>
          <cell r="J18709" t="str">
            <v>Schedule Service</v>
          </cell>
          <cell r="R18709" t="str">
            <v>BTDD162186</v>
          </cell>
          <cell r="AB18709" t="str">
            <v>Change Air filter, oil filter, separator, MPV kit, BDV kit, Actuator kit, pressure regulator kit &amp; oil</v>
          </cell>
        </row>
        <row r="18710">
          <cell r="A18710">
            <v>44621.5603819444</v>
          </cell>
          <cell r="B18710">
            <v>2325</v>
          </cell>
          <cell r="F18710" t="str">
            <v>CC-00551326</v>
          </cell>
          <cell r="J18710" t="str">
            <v>General Service</v>
          </cell>
          <cell r="R18710" t="str">
            <v>BMHD200316</v>
          </cell>
          <cell r="AB18710" t="str">
            <v>Sales call carried out for HMR collection</v>
          </cell>
        </row>
        <row r="18711">
          <cell r="A18711">
            <v>44620.999120370398</v>
          </cell>
          <cell r="B18711">
            <v>3455</v>
          </cell>
          <cell r="F18711" t="str">
            <v>CC-00551110</v>
          </cell>
          <cell r="J18711" t="str">
            <v>General Service</v>
          </cell>
          <cell r="R18711" t="str">
            <v>BRJD160543</v>
          </cell>
          <cell r="AB18711" t="str">
            <v>Sales call carried out for HMR collection</v>
          </cell>
        </row>
        <row r="18712">
          <cell r="A18712">
            <v>44620.996956018498</v>
          </cell>
          <cell r="B18712">
            <v>3386</v>
          </cell>
          <cell r="F18712" t="str">
            <v>CC-00551107</v>
          </cell>
          <cell r="J18712" t="str">
            <v>General Service</v>
          </cell>
          <cell r="R18712" t="str">
            <v>BRJD160577</v>
          </cell>
          <cell r="AB18712" t="str">
            <v>Sales call carried out for HMR collection</v>
          </cell>
        </row>
        <row r="18713">
          <cell r="A18713">
            <v>44620.995011574101</v>
          </cell>
          <cell r="B18713">
            <v>1884</v>
          </cell>
          <cell r="F18713" t="str">
            <v>CC-00551096</v>
          </cell>
          <cell r="J18713" t="str">
            <v>General Service</v>
          </cell>
          <cell r="R18713" t="str">
            <v>BRJD160600</v>
          </cell>
          <cell r="AB18713" t="str">
            <v>Sales call carried out for HMR collection</v>
          </cell>
        </row>
        <row r="18714">
          <cell r="A18714">
            <v>44620.993622685201</v>
          </cell>
          <cell r="B18714">
            <v>4213</v>
          </cell>
          <cell r="F18714" t="str">
            <v>CC-00551091</v>
          </cell>
          <cell r="J18714" t="str">
            <v>General Service</v>
          </cell>
          <cell r="R18714" t="str">
            <v>BRJD160606</v>
          </cell>
          <cell r="AB18714" t="str">
            <v>Sales call carried out for HMR collection</v>
          </cell>
        </row>
        <row r="18715">
          <cell r="A18715">
            <v>44620.9913310185</v>
          </cell>
          <cell r="B18715">
            <v>1801</v>
          </cell>
          <cell r="F18715" t="str">
            <v>CC-00551084</v>
          </cell>
          <cell r="J18715" t="str">
            <v>General Service</v>
          </cell>
          <cell r="R18715" t="str">
            <v>BRKD160653</v>
          </cell>
          <cell r="AB18715" t="str">
            <v>Sales call carried out for HMR collection</v>
          </cell>
        </row>
        <row r="18716">
          <cell r="A18716">
            <v>44620.989409722199</v>
          </cell>
          <cell r="B18716">
            <v>1376</v>
          </cell>
          <cell r="F18716" t="str">
            <v>CC-00551074</v>
          </cell>
          <cell r="J18716" t="str">
            <v>General Service</v>
          </cell>
          <cell r="R18716" t="str">
            <v>BRKD160684</v>
          </cell>
          <cell r="AB18716" t="str">
            <v>Sales call carried out for HMR collection</v>
          </cell>
        </row>
        <row r="18717">
          <cell r="A18717">
            <v>44620.987210648098</v>
          </cell>
          <cell r="B18717">
            <v>4795</v>
          </cell>
          <cell r="F18717" t="str">
            <v>CC-00551064</v>
          </cell>
          <cell r="J18717" t="str">
            <v>General Service</v>
          </cell>
          <cell r="R18717" t="str">
            <v>BRKD200211</v>
          </cell>
          <cell r="AB18717" t="str">
            <v>Sales call carried out for HMR collection</v>
          </cell>
        </row>
        <row r="18718">
          <cell r="A18718">
            <v>44620.984942129602</v>
          </cell>
          <cell r="B18718">
            <v>5305</v>
          </cell>
          <cell r="F18718" t="str">
            <v>CC-00551050</v>
          </cell>
          <cell r="J18718" t="str">
            <v>General Service</v>
          </cell>
          <cell r="R18718" t="str">
            <v>BRKD220111</v>
          </cell>
          <cell r="AB18718" t="str">
            <v>Sales call carried out for HMR collection</v>
          </cell>
        </row>
        <row r="18719">
          <cell r="A18719">
            <v>44620.982361111099</v>
          </cell>
          <cell r="B18719">
            <v>1352</v>
          </cell>
          <cell r="F18719" t="str">
            <v>CC-00551037</v>
          </cell>
          <cell r="J18719" t="str">
            <v>General Service</v>
          </cell>
          <cell r="R18719" t="str">
            <v>BSBD161629</v>
          </cell>
          <cell r="AB18719" t="str">
            <v>Sales call carried out for HMR collection</v>
          </cell>
        </row>
        <row r="18720">
          <cell r="A18720">
            <v>44620.980532407397</v>
          </cell>
          <cell r="B18720">
            <v>904</v>
          </cell>
          <cell r="F18720" t="str">
            <v>CC-00551026</v>
          </cell>
          <cell r="J18720" t="str">
            <v>General Service</v>
          </cell>
          <cell r="R18720" t="str">
            <v>BSCD161704</v>
          </cell>
          <cell r="AB18720" t="str">
            <v>Sales call carried out for HMR collection</v>
          </cell>
        </row>
        <row r="18721">
          <cell r="A18721">
            <v>44620.978078703702</v>
          </cell>
          <cell r="B18721">
            <v>4965</v>
          </cell>
          <cell r="F18721" t="str">
            <v>CC-00551013</v>
          </cell>
          <cell r="J18721" t="str">
            <v>General Service</v>
          </cell>
          <cell r="R18721" t="str">
            <v>BSDD161729</v>
          </cell>
          <cell r="AB18721" t="str">
            <v>Sales call carried out for HMR collection</v>
          </cell>
        </row>
        <row r="18722">
          <cell r="A18722">
            <v>44620.97625</v>
          </cell>
          <cell r="B18722">
            <v>1359</v>
          </cell>
          <cell r="F18722" t="str">
            <v>CC-00551002</v>
          </cell>
          <cell r="J18722" t="str">
            <v>General Service</v>
          </cell>
          <cell r="R18722" t="str">
            <v>BSFD161799</v>
          </cell>
          <cell r="AB18722" t="str">
            <v>Sales call carried out for HMR collection</v>
          </cell>
        </row>
        <row r="18723">
          <cell r="A18723">
            <v>44620.974328703698</v>
          </cell>
          <cell r="B18723">
            <v>2289</v>
          </cell>
          <cell r="F18723" t="str">
            <v>CC-00550990</v>
          </cell>
          <cell r="J18723" t="str">
            <v>General Service</v>
          </cell>
          <cell r="R18723" t="str">
            <v>BSFD161819</v>
          </cell>
          <cell r="AB18723" t="str">
            <v>Sales call carried out for HMR collection</v>
          </cell>
        </row>
        <row r="18724">
          <cell r="A18724">
            <v>44620.970115740703</v>
          </cell>
          <cell r="B18724">
            <v>1275</v>
          </cell>
          <cell r="F18724" t="str">
            <v>CC-00550971</v>
          </cell>
          <cell r="J18724" t="str">
            <v>General Service</v>
          </cell>
          <cell r="R18724" t="str">
            <v>BSFD161825</v>
          </cell>
          <cell r="AB18724" t="str">
            <v>Sales call carried out for HMR collection</v>
          </cell>
        </row>
        <row r="18725">
          <cell r="A18725">
            <v>44620.968333333301</v>
          </cell>
          <cell r="B18725">
            <v>2995</v>
          </cell>
          <cell r="F18725" t="str">
            <v>CC-00550966</v>
          </cell>
          <cell r="J18725" t="str">
            <v>General Service</v>
          </cell>
          <cell r="R18725" t="str">
            <v>BSJD161406</v>
          </cell>
          <cell r="AB18725" t="str">
            <v>Sales call carried out for HMR collection</v>
          </cell>
        </row>
        <row r="18726">
          <cell r="A18726">
            <v>44620.966446759303</v>
          </cell>
          <cell r="B18726">
            <v>1325</v>
          </cell>
          <cell r="F18726" t="str">
            <v>CC-00550963</v>
          </cell>
          <cell r="J18726" t="str">
            <v>General Service</v>
          </cell>
          <cell r="R18726" t="str">
            <v>BSJD161438</v>
          </cell>
          <cell r="AB18726" t="str">
            <v>Sales call carried out for HMR collection</v>
          </cell>
        </row>
        <row r="18727">
          <cell r="A18727">
            <v>44620.964537036998</v>
          </cell>
          <cell r="B18727">
            <v>1772</v>
          </cell>
          <cell r="F18727" t="str">
            <v>CC-00550960</v>
          </cell>
          <cell r="J18727" t="str">
            <v>General Service</v>
          </cell>
          <cell r="R18727" t="str">
            <v>BSKD120530</v>
          </cell>
          <cell r="AB18727" t="str">
            <v>Sales call carried out for HMR collection</v>
          </cell>
        </row>
        <row r="18728">
          <cell r="A18728">
            <v>44620.956631944398</v>
          </cell>
          <cell r="B18728">
            <v>5692</v>
          </cell>
          <cell r="F18728" t="str">
            <v>CC-00550955</v>
          </cell>
          <cell r="J18728" t="str">
            <v>General Service</v>
          </cell>
          <cell r="R18728" t="str">
            <v>BSKD161467</v>
          </cell>
          <cell r="AB18728" t="str">
            <v>Sales call carried out for HMR collection</v>
          </cell>
        </row>
        <row r="18729">
          <cell r="A18729">
            <v>44620.955185185201</v>
          </cell>
          <cell r="B18729">
            <v>6053</v>
          </cell>
          <cell r="F18729" t="str">
            <v>CC-00550954</v>
          </cell>
          <cell r="J18729" t="str">
            <v>General Service</v>
          </cell>
          <cell r="R18729" t="str">
            <v>BSKD161477</v>
          </cell>
          <cell r="AB18729" t="str">
            <v>Sales call carried out for HMR collection</v>
          </cell>
        </row>
        <row r="18730">
          <cell r="A18730">
            <v>44620.952650462998</v>
          </cell>
          <cell r="B18730">
            <v>913</v>
          </cell>
          <cell r="F18730" t="str">
            <v>CC-00550952</v>
          </cell>
          <cell r="J18730" t="str">
            <v>General Service</v>
          </cell>
          <cell r="R18730" t="str">
            <v>BSLD161547</v>
          </cell>
          <cell r="AB18730" t="str">
            <v>Sales call carried out for HMR collection</v>
          </cell>
        </row>
        <row r="18731">
          <cell r="A18731">
            <v>44620.9503819444</v>
          </cell>
          <cell r="B18731">
            <v>3158</v>
          </cell>
          <cell r="F18731" t="str">
            <v>CC-00550951</v>
          </cell>
          <cell r="J18731" t="str">
            <v>General Service</v>
          </cell>
          <cell r="R18731" t="str">
            <v>GPCD160113</v>
          </cell>
          <cell r="AB18731" t="str">
            <v>Sales call carried out for HMR collection</v>
          </cell>
        </row>
        <row r="18732">
          <cell r="A18732">
            <v>44620.948946759301</v>
          </cell>
          <cell r="B18732">
            <v>3867</v>
          </cell>
          <cell r="F18732" t="str">
            <v>CC-00550950</v>
          </cell>
          <cell r="J18732" t="str">
            <v>General Service</v>
          </cell>
          <cell r="R18732" t="str">
            <v>GPCD160130</v>
          </cell>
          <cell r="AB18732" t="str">
            <v>Sales call carried out for HMR collection</v>
          </cell>
        </row>
        <row r="18733">
          <cell r="A18733">
            <v>44620.946817129603</v>
          </cell>
          <cell r="B18733">
            <v>5045</v>
          </cell>
          <cell r="F18733" t="str">
            <v>CC-00550949</v>
          </cell>
          <cell r="J18733" t="str">
            <v>General Service</v>
          </cell>
          <cell r="R18733" t="str">
            <v>GPGD160208</v>
          </cell>
          <cell r="AB18733" t="str">
            <v>Sales call carried out for HMR Collcetions</v>
          </cell>
        </row>
        <row r="18734">
          <cell r="A18734">
            <v>44620.945208333302</v>
          </cell>
          <cell r="B18734">
            <v>2475</v>
          </cell>
          <cell r="F18734" t="str">
            <v>CC-00550948</v>
          </cell>
          <cell r="J18734" t="str">
            <v>General Service</v>
          </cell>
          <cell r="R18734" t="str">
            <v>GPLL150106</v>
          </cell>
          <cell r="AB18734" t="str">
            <v>Sales call carried out for HMR Collcetions</v>
          </cell>
        </row>
        <row r="18735">
          <cell r="A18735">
            <v>44620.943541666697</v>
          </cell>
          <cell r="B18735">
            <v>3988</v>
          </cell>
          <cell r="F18735" t="str">
            <v>CC-00550946</v>
          </cell>
          <cell r="J18735" t="str">
            <v>General Service</v>
          </cell>
          <cell r="R18735" t="str">
            <v>MNFD200027</v>
          </cell>
          <cell r="AB18735" t="str">
            <v>Sales call carried out for HMR Collcetions</v>
          </cell>
        </row>
        <row r="18736">
          <cell r="A18736">
            <v>44620.8265972222</v>
          </cell>
          <cell r="B18736">
            <v>6636</v>
          </cell>
          <cell r="F18736" t="str">
            <v>CC-00550935</v>
          </cell>
          <cell r="J18736" t="str">
            <v>General Service</v>
          </cell>
          <cell r="R18736" t="str">
            <v>BMHD200313</v>
          </cell>
          <cell r="AB18736" t="str">
            <v>Sales call carried out for HMR Collcetions</v>
          </cell>
        </row>
        <row r="18737">
          <cell r="A18737">
            <v>44620.824849536999</v>
          </cell>
          <cell r="B18737">
            <v>587</v>
          </cell>
          <cell r="F18737" t="str">
            <v>CC-00550934</v>
          </cell>
          <cell r="J18737" t="str">
            <v>General Service</v>
          </cell>
          <cell r="R18737" t="str">
            <v>BMHD160293</v>
          </cell>
          <cell r="AB18737" t="str">
            <v>Sales call carried out for HMR Collcetions</v>
          </cell>
        </row>
        <row r="18738">
          <cell r="A18738">
            <v>44620.823287036997</v>
          </cell>
          <cell r="B18738">
            <v>6885</v>
          </cell>
          <cell r="F18738" t="str">
            <v>CC-00550933</v>
          </cell>
          <cell r="J18738" t="str">
            <v>General Service</v>
          </cell>
          <cell r="R18738" t="str">
            <v>BMHD160288</v>
          </cell>
          <cell r="AB18738" t="str">
            <v>Sales call carried out for HMR Collcetions</v>
          </cell>
        </row>
        <row r="18739">
          <cell r="A18739">
            <v>44620.822106481501</v>
          </cell>
          <cell r="B18739">
            <v>5222</v>
          </cell>
          <cell r="F18739" t="str">
            <v>CC-00550932</v>
          </cell>
          <cell r="J18739" t="str">
            <v>General Service</v>
          </cell>
          <cell r="R18739" t="str">
            <v>BMHD160286</v>
          </cell>
          <cell r="AB18739" t="str">
            <v>Sales call carried out for HMR Collcetions</v>
          </cell>
        </row>
        <row r="18740">
          <cell r="A18740">
            <v>44620.820543981499</v>
          </cell>
          <cell r="B18740">
            <v>6321</v>
          </cell>
          <cell r="F18740" t="str">
            <v>CC-00550931</v>
          </cell>
          <cell r="J18740" t="str">
            <v>General Service</v>
          </cell>
          <cell r="R18740" t="str">
            <v>BMGD200304</v>
          </cell>
          <cell r="AB18740" t="str">
            <v>Sales call carried out for HMR Collcetions</v>
          </cell>
        </row>
        <row r="18741">
          <cell r="A18741">
            <v>44620.818969907399</v>
          </cell>
          <cell r="B18741">
            <v>6974</v>
          </cell>
          <cell r="F18741" t="str">
            <v>CC-00550927</v>
          </cell>
          <cell r="J18741" t="str">
            <v>General Service</v>
          </cell>
          <cell r="R18741" t="str">
            <v>BMFD160224</v>
          </cell>
          <cell r="AB18741" t="str">
            <v>Sales call carried out for HMR Collcetions</v>
          </cell>
        </row>
        <row r="18742">
          <cell r="A18742">
            <v>44620.815046296302</v>
          </cell>
          <cell r="B18742">
            <v>1058</v>
          </cell>
          <cell r="F18742" t="str">
            <v>CC-00550920</v>
          </cell>
          <cell r="J18742" t="str">
            <v>General Service</v>
          </cell>
          <cell r="R18742" t="str">
            <v>BMDD200244</v>
          </cell>
          <cell r="AB18742" t="str">
            <v>Sales call carried out for HMR Collcetions</v>
          </cell>
        </row>
        <row r="18743">
          <cell r="A18743">
            <v>44620.810601851903</v>
          </cell>
          <cell r="B18743">
            <v>540</v>
          </cell>
          <cell r="F18743" t="str">
            <v>CC-00550909</v>
          </cell>
          <cell r="J18743" t="str">
            <v>General Service</v>
          </cell>
          <cell r="R18743" t="str">
            <v>BMDD160183</v>
          </cell>
          <cell r="AB18743" t="str">
            <v>Sales call carried out for HMR Collcetions</v>
          </cell>
        </row>
        <row r="18744">
          <cell r="A18744">
            <v>44620.806203703702</v>
          </cell>
          <cell r="B18744">
            <v>6994</v>
          </cell>
          <cell r="F18744" t="str">
            <v>CC-00550906</v>
          </cell>
          <cell r="J18744" t="str">
            <v>General Service</v>
          </cell>
          <cell r="R18744" t="str">
            <v>BMCD230054</v>
          </cell>
          <cell r="AB18744" t="str">
            <v>Sales call carried out for HMR Collcetions</v>
          </cell>
        </row>
        <row r="18745">
          <cell r="A18745">
            <v>44620.804988425902</v>
          </cell>
          <cell r="B18745">
            <v>2488</v>
          </cell>
          <cell r="F18745" t="str">
            <v>CC-00550904</v>
          </cell>
          <cell r="J18745" t="str">
            <v>General Service</v>
          </cell>
          <cell r="R18745" t="str">
            <v>BMCD160173</v>
          </cell>
          <cell r="AB18745" t="str">
            <v>Sales call carried out for HMR Collcetions</v>
          </cell>
        </row>
        <row r="18746">
          <cell r="A18746">
            <v>44620.803622685198</v>
          </cell>
          <cell r="B18746">
            <v>590</v>
          </cell>
          <cell r="F18746" t="str">
            <v>CC-00550902</v>
          </cell>
          <cell r="J18746" t="str">
            <v>General Service</v>
          </cell>
          <cell r="R18746" t="str">
            <v>BMCD160166</v>
          </cell>
          <cell r="AB18746" t="str">
            <v>Sales call carried out for HMR Collcetions</v>
          </cell>
        </row>
        <row r="18747">
          <cell r="A18747">
            <v>44620.802546296298</v>
          </cell>
          <cell r="B18747">
            <v>2398</v>
          </cell>
          <cell r="F18747" t="str">
            <v>CC-00550901</v>
          </cell>
          <cell r="J18747" t="str">
            <v>General Service</v>
          </cell>
          <cell r="R18747" t="str">
            <v>BMBD200174</v>
          </cell>
          <cell r="AB18747" t="str">
            <v>Sales call carried out for HMR Collcetions</v>
          </cell>
        </row>
        <row r="18748">
          <cell r="A18748">
            <v>44620.801527777803</v>
          </cell>
          <cell r="B18748">
            <v>4421</v>
          </cell>
          <cell r="F18748" t="str">
            <v>CC-00550899</v>
          </cell>
          <cell r="J18748" t="str">
            <v>General Service</v>
          </cell>
          <cell r="R18748" t="str">
            <v>BMAD230009</v>
          </cell>
          <cell r="AB18748" t="str">
            <v>Sales call carried out for HMR Collcetions</v>
          </cell>
        </row>
        <row r="18749">
          <cell r="A18749">
            <v>44620.800405092603</v>
          </cell>
          <cell r="B18749">
            <v>6577</v>
          </cell>
          <cell r="F18749" t="str">
            <v>CC-00550897</v>
          </cell>
          <cell r="J18749" t="str">
            <v>General Service</v>
          </cell>
          <cell r="R18749" t="str">
            <v>BMAD200155</v>
          </cell>
          <cell r="AB18749" t="str">
            <v>Sales call carried out for HMR collection</v>
          </cell>
        </row>
        <row r="18750">
          <cell r="A18750">
            <v>44620.799236111103</v>
          </cell>
          <cell r="B18750">
            <v>10160</v>
          </cell>
          <cell r="F18750" t="str">
            <v>CC-00550896</v>
          </cell>
          <cell r="J18750" t="str">
            <v>General Service</v>
          </cell>
          <cell r="R18750" t="str">
            <v>BMAD200151</v>
          </cell>
          <cell r="AB18750" t="str">
            <v>Sales call carried out for HMR collection</v>
          </cell>
        </row>
        <row r="18751">
          <cell r="A18751">
            <v>44620.797847222202</v>
          </cell>
          <cell r="B18751">
            <v>7058</v>
          </cell>
          <cell r="F18751" t="str">
            <v>CC-00550895</v>
          </cell>
          <cell r="J18751" t="str">
            <v>General Service</v>
          </cell>
          <cell r="R18751" t="str">
            <v>BMAD200142</v>
          </cell>
          <cell r="AB18751" t="str">
            <v>Sales call carried out for HMR collection</v>
          </cell>
        </row>
        <row r="18752">
          <cell r="A18752">
            <v>44620.7965625</v>
          </cell>
          <cell r="B18752">
            <v>6069</v>
          </cell>
          <cell r="F18752" t="str">
            <v>CC-00550894</v>
          </cell>
          <cell r="J18752" t="str">
            <v>General Service</v>
          </cell>
          <cell r="R18752" t="str">
            <v>BMAD160117</v>
          </cell>
          <cell r="AB18752" t="str">
            <v>Sales call carried out for HMR collection</v>
          </cell>
        </row>
        <row r="18753">
          <cell r="A18753">
            <v>44620.795405092598</v>
          </cell>
          <cell r="B18753">
            <v>8755</v>
          </cell>
          <cell r="F18753" t="str">
            <v>CC-00550892</v>
          </cell>
          <cell r="J18753" t="str">
            <v>General Service</v>
          </cell>
          <cell r="R18753" t="str">
            <v>BMAD160109</v>
          </cell>
          <cell r="AB18753" t="str">
            <v>Sales call carried out for HMR collection</v>
          </cell>
        </row>
        <row r="18754">
          <cell r="A18754">
            <v>44620.794293981497</v>
          </cell>
          <cell r="B18754">
            <v>12687</v>
          </cell>
          <cell r="F18754" t="str">
            <v>CC-00550891</v>
          </cell>
          <cell r="J18754" t="str">
            <v>General Service</v>
          </cell>
          <cell r="R18754" t="str">
            <v>BLHD120227</v>
          </cell>
          <cell r="AB18754" t="str">
            <v>Sales call carried out for HMR collection</v>
          </cell>
        </row>
        <row r="18755">
          <cell r="A18755">
            <v>44620.793240740699</v>
          </cell>
          <cell r="B18755">
            <v>5662</v>
          </cell>
          <cell r="F18755" t="str">
            <v>CC-00550890</v>
          </cell>
          <cell r="J18755" t="str">
            <v>General Service</v>
          </cell>
          <cell r="R18755" t="str">
            <v>BLGL150063</v>
          </cell>
          <cell r="AB18755" t="str">
            <v>Sales call carried out for HMR collection</v>
          </cell>
        </row>
        <row r="18756">
          <cell r="A18756">
            <v>44620.792002314804</v>
          </cell>
          <cell r="B18756">
            <v>805</v>
          </cell>
          <cell r="F18756" t="str">
            <v>CC-00550889</v>
          </cell>
          <cell r="J18756" t="str">
            <v>General Service</v>
          </cell>
          <cell r="R18756" t="str">
            <v>BJGD200109</v>
          </cell>
          <cell r="AB18756" t="str">
            <v>Sales call carried out for HMR collection</v>
          </cell>
        </row>
        <row r="18757">
          <cell r="A18757">
            <v>44620.786643518499</v>
          </cell>
          <cell r="B18757">
            <v>874</v>
          </cell>
          <cell r="F18757" t="str">
            <v>CC-00550888</v>
          </cell>
          <cell r="J18757" t="str">
            <v>General Service</v>
          </cell>
          <cell r="R18757" t="str">
            <v>BIED200036</v>
          </cell>
          <cell r="AB18757" t="str">
            <v>Sales call carried out for HMR collection</v>
          </cell>
        </row>
        <row r="18758">
          <cell r="A18758">
            <v>44620.785312499997</v>
          </cell>
          <cell r="B18758">
            <v>2351</v>
          </cell>
          <cell r="F18758" t="str">
            <v>CC-00550887</v>
          </cell>
          <cell r="J18758" t="str">
            <v>General Service</v>
          </cell>
          <cell r="R18758" t="str">
            <v>BRED161124</v>
          </cell>
          <cell r="AB18758" t="str">
            <v>Sales call carried out for HMR collection</v>
          </cell>
        </row>
        <row r="18759">
          <cell r="A18759">
            <v>44620.783518518503</v>
          </cell>
          <cell r="B18759">
            <v>2798</v>
          </cell>
          <cell r="F18759" t="str">
            <v>CC-00550886</v>
          </cell>
          <cell r="J18759" t="str">
            <v>General Service</v>
          </cell>
          <cell r="R18759" t="str">
            <v>BSAD161582</v>
          </cell>
          <cell r="AB18759" t="str">
            <v>Sales call carried out for HMR Collection</v>
          </cell>
        </row>
        <row r="18760">
          <cell r="A18760">
            <v>44620.782141203701</v>
          </cell>
          <cell r="B18760">
            <v>674</v>
          </cell>
          <cell r="F18760" t="str">
            <v>CC-00550884</v>
          </cell>
          <cell r="J18760" t="str">
            <v>General Service</v>
          </cell>
          <cell r="R18760" t="str">
            <v>BULD121094</v>
          </cell>
          <cell r="AB18760" t="str">
            <v>Sales call carried out for HMR Collection</v>
          </cell>
        </row>
        <row r="18761">
          <cell r="A18761">
            <v>44620.781030092599</v>
          </cell>
          <cell r="B18761">
            <v>160</v>
          </cell>
          <cell r="F18761" t="str">
            <v>CC-00550883</v>
          </cell>
          <cell r="J18761" t="str">
            <v>General Service</v>
          </cell>
          <cell r="R18761" t="str">
            <v>BUJD121040</v>
          </cell>
          <cell r="AB18761" t="str">
            <v>Sales call carried out for HMR Collection</v>
          </cell>
        </row>
        <row r="18762">
          <cell r="A18762">
            <v>44620.7797685185</v>
          </cell>
          <cell r="B18762">
            <v>857</v>
          </cell>
          <cell r="F18762" t="str">
            <v>CC-00550880</v>
          </cell>
          <cell r="J18762" t="str">
            <v>General Service</v>
          </cell>
          <cell r="R18762" t="str">
            <v>BTJL152348</v>
          </cell>
          <cell r="AB18762" t="str">
            <v>Sales call carried out for HMR Collection</v>
          </cell>
        </row>
        <row r="18763">
          <cell r="A18763">
            <v>44620.777210648099</v>
          </cell>
          <cell r="B18763">
            <v>517</v>
          </cell>
          <cell r="F18763" t="str">
            <v>CC-00550877</v>
          </cell>
          <cell r="J18763" t="str">
            <v>General Service</v>
          </cell>
          <cell r="R18763" t="str">
            <v>BTCD120864</v>
          </cell>
          <cell r="AB18763" t="str">
            <v>Sales call carried out for HMR Collection</v>
          </cell>
        </row>
        <row r="18764">
          <cell r="A18764">
            <v>44620.7758217593</v>
          </cell>
          <cell r="B18764">
            <v>427</v>
          </cell>
          <cell r="F18764" t="str">
            <v>CC-00550876</v>
          </cell>
          <cell r="J18764" t="str">
            <v>General Service</v>
          </cell>
          <cell r="R18764" t="str">
            <v>BSHD120752</v>
          </cell>
          <cell r="AB18764" t="str">
            <v>Sales call carried out for HMR Collection</v>
          </cell>
        </row>
        <row r="18765">
          <cell r="A18765">
            <v>44620.711261574099</v>
          </cell>
          <cell r="B18765">
            <v>3154</v>
          </cell>
          <cell r="F18765" t="str">
            <v>CC-00550789</v>
          </cell>
          <cell r="J18765" t="str">
            <v>Schedule Service</v>
          </cell>
          <cell r="R18765" t="str">
            <v>BTCD162162</v>
          </cell>
          <cell r="AB18765" t="str">
            <v>Change air filter, oil filter and oil</v>
          </cell>
        </row>
        <row r="18766">
          <cell r="A18766">
            <v>44620.596597222197</v>
          </cell>
          <cell r="B18766">
            <v>1</v>
          </cell>
          <cell r="F18766" t="str">
            <v>CC-00550602</v>
          </cell>
          <cell r="J18766" t="str">
            <v>Commissioning</v>
          </cell>
          <cell r="R18766" t="str">
            <v>BUIC373701</v>
          </cell>
          <cell r="AB18766" t="str">
            <v>Commissioning done......Comm date- 28/02/2022</v>
          </cell>
        </row>
        <row r="18767">
          <cell r="A18767">
            <v>44620.577638888899</v>
          </cell>
          <cell r="B18767">
            <v>11638</v>
          </cell>
          <cell r="F18767" t="str">
            <v>CC-00550577</v>
          </cell>
          <cell r="J18767" t="str">
            <v>Schedule Service</v>
          </cell>
          <cell r="R18767" t="str">
            <v>BSJS035946</v>
          </cell>
          <cell r="AB18767" t="str">
            <v>Change Air filter, oil filter, separator and oil</v>
          </cell>
        </row>
        <row r="18768">
          <cell r="A18768">
            <v>44620.566597222198</v>
          </cell>
          <cell r="B18768">
            <v>2017</v>
          </cell>
          <cell r="F18768" t="str">
            <v>CC-00550564</v>
          </cell>
          <cell r="J18768" t="str">
            <v>General Service</v>
          </cell>
          <cell r="R18768" t="str">
            <v>BUBS045931</v>
          </cell>
          <cell r="AB18768" t="str">
            <v>Attend the site for AMC visit so attand and check the unit found running well with all parameter ok.</v>
          </cell>
        </row>
        <row r="18769">
          <cell r="A18769">
            <v>44620.562800925902</v>
          </cell>
          <cell r="B18769">
            <v>1804</v>
          </cell>
          <cell r="F18769" t="str">
            <v>CC-00550560</v>
          </cell>
          <cell r="J18769" t="str">
            <v>General Service</v>
          </cell>
          <cell r="R18769" t="str">
            <v>BUBS045933</v>
          </cell>
          <cell r="AB18769" t="str">
            <v>Attend the site for AMC visit so attand and check the unit found running well with all parameter ok.</v>
          </cell>
        </row>
        <row r="18770">
          <cell r="A18770">
            <v>44620.546006944402</v>
          </cell>
          <cell r="B18770">
            <v>6026</v>
          </cell>
          <cell r="F18770" t="str">
            <v>CC-00550528</v>
          </cell>
          <cell r="J18770" t="str">
            <v>General Service</v>
          </cell>
          <cell r="R18770" t="str">
            <v>BMAD160117</v>
          </cell>
          <cell r="AB18770" t="str">
            <v>Sales call carried out for HMR collection.</v>
          </cell>
        </row>
        <row r="18771">
          <cell r="A18771">
            <v>44620.537743055596</v>
          </cell>
          <cell r="B18771">
            <v>1568</v>
          </cell>
          <cell r="F18771" t="str">
            <v>CC-00550508</v>
          </cell>
          <cell r="J18771" t="str">
            <v>General Service</v>
          </cell>
          <cell r="R18771" t="str">
            <v>BSGD161864</v>
          </cell>
          <cell r="AB18771" t="str">
            <v>Sales call carried out for HMR collection.</v>
          </cell>
        </row>
        <row r="18772">
          <cell r="A18772">
            <v>44620.528344907398</v>
          </cell>
          <cell r="B18772">
            <v>2358</v>
          </cell>
          <cell r="F18772" t="str">
            <v>CC-00550478</v>
          </cell>
          <cell r="J18772" t="str">
            <v>General Service</v>
          </cell>
          <cell r="R18772" t="str">
            <v>BSGD161854</v>
          </cell>
          <cell r="AB18772" t="str">
            <v>Sales call carried out for HMR collection.</v>
          </cell>
        </row>
        <row r="18773">
          <cell r="A18773">
            <v>44620.521608796298</v>
          </cell>
          <cell r="B18773">
            <v>2356</v>
          </cell>
          <cell r="F18773" t="str">
            <v>CC-00550461</v>
          </cell>
          <cell r="J18773" t="str">
            <v>General Service</v>
          </cell>
          <cell r="R18773" t="str">
            <v>BSFD161830</v>
          </cell>
          <cell r="AB18773" t="str">
            <v>Sales call carried out for HMR collection.</v>
          </cell>
        </row>
        <row r="18774">
          <cell r="A18774">
            <v>44620.503113425897</v>
          </cell>
          <cell r="B18774">
            <v>1001</v>
          </cell>
          <cell r="F18774" t="str">
            <v>CC-00550418</v>
          </cell>
          <cell r="J18774" t="str">
            <v>General Service</v>
          </cell>
          <cell r="R18774" t="str">
            <v>BSDD120664</v>
          </cell>
          <cell r="AB18774" t="str">
            <v>Sales call carried out for HMR collection.</v>
          </cell>
        </row>
        <row r="18775">
          <cell r="A18775">
            <v>44620.4934027778</v>
          </cell>
          <cell r="B18775">
            <v>1451</v>
          </cell>
          <cell r="F18775" t="str">
            <v>CC-00550400</v>
          </cell>
          <cell r="J18775" t="str">
            <v>General Service</v>
          </cell>
          <cell r="R18775" t="str">
            <v>BSCL152143</v>
          </cell>
          <cell r="AB18775" t="str">
            <v>Sales call carried out for HMR collection.</v>
          </cell>
        </row>
        <row r="18776">
          <cell r="A18776">
            <v>44620.478368055599</v>
          </cell>
          <cell r="B18776">
            <v>3877</v>
          </cell>
          <cell r="F18776" t="str">
            <v>CC-00550382</v>
          </cell>
          <cell r="J18776" t="str">
            <v>General Service</v>
          </cell>
          <cell r="R18776" t="str">
            <v>BRLD160756</v>
          </cell>
          <cell r="AB18776" t="str">
            <v>Sales Call carried out for HMR Collection</v>
          </cell>
        </row>
        <row r="18777">
          <cell r="A18777">
            <v>44620.472835648201</v>
          </cell>
          <cell r="B18777">
            <v>2969</v>
          </cell>
          <cell r="F18777" t="str">
            <v>CC-00550369</v>
          </cell>
          <cell r="J18777" t="str">
            <v>General Service</v>
          </cell>
          <cell r="R18777" t="str">
            <v>BRGD230256</v>
          </cell>
          <cell r="AB18777" t="str">
            <v>Sales Call carried out for HMR Collection</v>
          </cell>
        </row>
        <row r="18778">
          <cell r="A18778">
            <v>44620.469166666699</v>
          </cell>
          <cell r="B18778">
            <v>3094</v>
          </cell>
          <cell r="F18778" t="str">
            <v>CC-00550361</v>
          </cell>
          <cell r="J18778" t="str">
            <v>General Service</v>
          </cell>
          <cell r="R18778" t="str">
            <v>BRED161131</v>
          </cell>
          <cell r="AB18778" t="str">
            <v>Sales Call carried out for HMR Collection</v>
          </cell>
        </row>
        <row r="18779">
          <cell r="A18779">
            <v>44620.457037036998</v>
          </cell>
          <cell r="B18779">
            <v>2351</v>
          </cell>
          <cell r="F18779" t="str">
            <v>CC-00550326</v>
          </cell>
          <cell r="J18779" t="str">
            <v>General Service</v>
          </cell>
          <cell r="R18779" t="str">
            <v>BRED161124</v>
          </cell>
          <cell r="AB18779" t="str">
            <v>Sales Call carried out for HMR Collection</v>
          </cell>
        </row>
        <row r="18780">
          <cell r="A18780">
            <v>44620.4515972222</v>
          </cell>
          <cell r="B18780">
            <v>4315</v>
          </cell>
          <cell r="F18780" t="str">
            <v>CC-00550311</v>
          </cell>
          <cell r="J18780" t="str">
            <v>General Service</v>
          </cell>
          <cell r="R18780" t="str">
            <v>BRCD161002</v>
          </cell>
          <cell r="AB18780" t="str">
            <v>Sales Call carried out for HMR Collection</v>
          </cell>
        </row>
        <row r="18781">
          <cell r="A18781">
            <v>44620.444282407399</v>
          </cell>
          <cell r="B18781">
            <v>3367</v>
          </cell>
          <cell r="F18781" t="str">
            <v>CC-00550295</v>
          </cell>
          <cell r="J18781" t="str">
            <v>General Service</v>
          </cell>
          <cell r="R18781" t="str">
            <v>BRAD160816</v>
          </cell>
          <cell r="AB18781" t="str">
            <v>Sales Call carried out for HMR Collection</v>
          </cell>
        </row>
        <row r="18782">
          <cell r="A18782">
            <v>44617.532500000001</v>
          </cell>
          <cell r="B18782">
            <v>529</v>
          </cell>
          <cell r="F18782" t="str">
            <v>CC-00548660</v>
          </cell>
          <cell r="J18782" t="str">
            <v>Schedule Service</v>
          </cell>
          <cell r="R18782" t="str">
            <v>BTHD162350</v>
          </cell>
          <cell r="AB18782" t="str">
            <v>Change air filter, oil filter &amp; oil</v>
          </cell>
        </row>
        <row r="18783">
          <cell r="A18783">
            <v>44617.521840277797</v>
          </cell>
          <cell r="B18783">
            <v>0</v>
          </cell>
          <cell r="F18783" t="str">
            <v>CC-00548635</v>
          </cell>
          <cell r="J18783" t="str">
            <v>Commissioning</v>
          </cell>
          <cell r="R18783" t="str">
            <v>SN21T005109</v>
          </cell>
          <cell r="AB18783" t="str">
            <v>Commissioning of dryer done</v>
          </cell>
        </row>
        <row r="18784">
          <cell r="A18784">
            <v>44617.519386574102</v>
          </cell>
          <cell r="B18784">
            <v>1</v>
          </cell>
          <cell r="F18784" t="str">
            <v>CC-00548630</v>
          </cell>
          <cell r="J18784" t="str">
            <v>Commissioning</v>
          </cell>
          <cell r="R18784" t="str">
            <v>BVKS037240</v>
          </cell>
          <cell r="AB18784"/>
        </row>
        <row r="18785">
          <cell r="A18785">
            <v>44617.4679398148</v>
          </cell>
          <cell r="B18785">
            <v>3641</v>
          </cell>
          <cell r="F18785" t="str">
            <v>CC-00548544</v>
          </cell>
          <cell r="J18785" t="str">
            <v>Complaint - Running With Problem</v>
          </cell>
          <cell r="R18785" t="str">
            <v>BTGD162289</v>
          </cell>
          <cell r="AB18785" t="str">
            <v>Changed discharge oil temperature gauge</v>
          </cell>
        </row>
        <row r="18786">
          <cell r="A18786">
            <v>44616.705717592602</v>
          </cell>
          <cell r="B18786">
            <v>18955</v>
          </cell>
          <cell r="F18786" t="str">
            <v>CC-00548129</v>
          </cell>
          <cell r="J18786" t="str">
            <v>General Service</v>
          </cell>
          <cell r="R18786" t="str">
            <v>GNDC370057</v>
          </cell>
          <cell r="AB18786" t="str">
            <v>Modification of PLC from PI Controller to Neuron XT Change neuron xt controller</v>
          </cell>
        </row>
        <row r="18787">
          <cell r="A18787">
            <v>44616.464560185203</v>
          </cell>
          <cell r="B18787">
            <v>64</v>
          </cell>
          <cell r="F18787" t="str">
            <v>CC-00547670</v>
          </cell>
          <cell r="J18787" t="str">
            <v>Complaint - Running With Problem</v>
          </cell>
          <cell r="R18787" t="str">
            <v>BUDS034763</v>
          </cell>
          <cell r="AB18787" t="str">
            <v>Attend the site for complaint of high sump pressure so check and found outlet pipe line closed so open the out line pipe after that start the unit found running ok.</v>
          </cell>
        </row>
        <row r="18788">
          <cell r="A18788">
            <v>44616.459548611099</v>
          </cell>
          <cell r="B18788">
            <v>18955</v>
          </cell>
          <cell r="F18788" t="str">
            <v>CC-00547655</v>
          </cell>
          <cell r="J18788" t="str">
            <v>Complaint - Running With Problem</v>
          </cell>
          <cell r="R18788" t="str">
            <v>GNDC370057</v>
          </cell>
          <cell r="AB18788" t="str">
            <v>Modification of PLC from PI Controller to Neuron XT	Change neuron xt controller</v>
          </cell>
        </row>
        <row r="18789">
          <cell r="A18789">
            <v>44615.986712963</v>
          </cell>
          <cell r="B18789">
            <v>32758</v>
          </cell>
          <cell r="F18789" t="str">
            <v>CC-00547422</v>
          </cell>
          <cell r="J18789" t="str">
            <v>Schedule Service - AMC</v>
          </cell>
          <cell r="R18789" t="str">
            <v>BKJS030050</v>
          </cell>
          <cell r="AB18789" t="str">
            <v>AMC Visit done</v>
          </cell>
        </row>
        <row r="18790">
          <cell r="A18790">
            <v>44615.666342592602</v>
          </cell>
          <cell r="B18790">
            <v>45581</v>
          </cell>
          <cell r="F18790" t="str">
            <v>CC-00547167</v>
          </cell>
          <cell r="J18790" t="str">
            <v>Schedule Service</v>
          </cell>
          <cell r="R18790" t="str">
            <v>BILS030211</v>
          </cell>
          <cell r="AB18790" t="str">
            <v>Change air filter, oil filter &amp; oil</v>
          </cell>
        </row>
        <row r="18791">
          <cell r="A18791">
            <v>44615.6417013889</v>
          </cell>
          <cell r="B18791">
            <v>17940</v>
          </cell>
          <cell r="F18791" t="str">
            <v>CC-00547136</v>
          </cell>
          <cell r="J18791" t="str">
            <v>Schedule Service</v>
          </cell>
          <cell r="R18791" t="str">
            <v>GPLS030458</v>
          </cell>
          <cell r="AB18791" t="str">
            <v>Change air filter, oil filter, separator and oil</v>
          </cell>
        </row>
        <row r="18792">
          <cell r="A18792">
            <v>44615.450393518498</v>
          </cell>
          <cell r="B18792">
            <v>2124</v>
          </cell>
          <cell r="F18792" t="str">
            <v>CC-00546806</v>
          </cell>
          <cell r="J18792" t="str">
            <v>Schedule Service</v>
          </cell>
          <cell r="R18792" t="str">
            <v>BUBS033764</v>
          </cell>
          <cell r="AB18792" t="str">
            <v>Change air filter &amp; oil filter</v>
          </cell>
        </row>
        <row r="18793">
          <cell r="A18793">
            <v>44615.446990740696</v>
          </cell>
          <cell r="B18793">
            <v>0</v>
          </cell>
          <cell r="F18793" t="str">
            <v>CC-00546800</v>
          </cell>
          <cell r="J18793" t="str">
            <v>Commissioning</v>
          </cell>
          <cell r="R18793" t="str">
            <v>21246708</v>
          </cell>
          <cell r="AB18793" t="str">
            <v>Commissioning of dryer done on 23-02-2022</v>
          </cell>
        </row>
        <row r="18794">
          <cell r="A18794">
            <v>44614.591226851902</v>
          </cell>
          <cell r="B18794">
            <v>2871</v>
          </cell>
          <cell r="F18794" t="str">
            <v>CC-00546123</v>
          </cell>
          <cell r="J18794" t="str">
            <v>Schedule Service</v>
          </cell>
          <cell r="R18794" t="str">
            <v>BTEL160427</v>
          </cell>
          <cell r="AB18794" t="str">
            <v>Change separator &amp; air filter</v>
          </cell>
        </row>
        <row r="18795">
          <cell r="A18795">
            <v>44614.589212963001</v>
          </cell>
          <cell r="B18795">
            <v>1866</v>
          </cell>
          <cell r="F18795" t="str">
            <v>CC-00546119</v>
          </cell>
          <cell r="J18795" t="str">
            <v>Schedule Service</v>
          </cell>
          <cell r="R18795" t="str">
            <v>BUAL160585</v>
          </cell>
          <cell r="AB18795" t="str">
            <v>Change air filter</v>
          </cell>
        </row>
        <row r="18796">
          <cell r="A18796">
            <v>44614.532256944403</v>
          </cell>
          <cell r="B18796">
            <v>0</v>
          </cell>
          <cell r="F18796" t="str">
            <v>CC-00546024</v>
          </cell>
          <cell r="J18796" t="str">
            <v>Complaint - Breakdown</v>
          </cell>
          <cell r="R18796" t="str">
            <v>21245508</v>
          </cell>
          <cell r="AB18796" t="str">
            <v>Controller change under FOC basis</v>
          </cell>
        </row>
        <row r="18797">
          <cell r="A18797">
            <v>44614.488437499997</v>
          </cell>
          <cell r="B18797">
            <v>160213</v>
          </cell>
          <cell r="F18797" t="str">
            <v>CC-00545924</v>
          </cell>
          <cell r="J18797" t="str">
            <v>Complaint - Running With Problem</v>
          </cell>
          <cell r="R18797" t="str">
            <v>BUAL160593</v>
          </cell>
          <cell r="AB18797" t="str">
            <v>Attend the site for complaint of low drilling rom so check and found drilling pressure low @10kg. We clean moisture filter, solonoide, BDV and air filter element, then start the unit found machine running good condition but drilling pressure low. We check customer site pipe line and harmer ring found heavy leakage. We tighten all air leakage point and start the unit working good condition and drilling pressure 12kg.</v>
          </cell>
        </row>
        <row r="18798">
          <cell r="A18798">
            <v>44614.486851851798</v>
          </cell>
          <cell r="B18798">
            <v>3332</v>
          </cell>
          <cell r="F18798" t="str">
            <v>CC-00545915</v>
          </cell>
          <cell r="J18798" t="str">
            <v>Complaint - Running With Problem</v>
          </cell>
          <cell r="R18798" t="str">
            <v>BULL160559</v>
          </cell>
          <cell r="AB18798" t="str">
            <v>Attend the site for complete of oil leakage from seafty valve so remove seafty valve and refitted it after cleaning then start the unit found running ok</v>
          </cell>
        </row>
        <row r="18799">
          <cell r="A18799">
            <v>44613.583159722199</v>
          </cell>
          <cell r="B18799">
            <v>1</v>
          </cell>
          <cell r="F18799" t="str">
            <v>CC-00545147</v>
          </cell>
          <cell r="J18799" t="str">
            <v>General Service</v>
          </cell>
          <cell r="R18799" t="str">
            <v>CTCE665150</v>
          </cell>
          <cell r="AB18799" t="str">
            <v>Quote shared with customer but work order not yet received. and try to connect with customer by not receiving any positive reply</v>
          </cell>
        </row>
        <row r="18800">
          <cell r="A18800">
            <v>44613.505312499998</v>
          </cell>
          <cell r="B18800">
            <v>0</v>
          </cell>
          <cell r="F18800" t="str">
            <v>CC-00545011</v>
          </cell>
          <cell r="J18800" t="str">
            <v>Pre Commissioning</v>
          </cell>
          <cell r="R18800" t="str">
            <v>BVKS037240</v>
          </cell>
          <cell r="AB18800" t="str">
            <v>Pre Commissioning Done</v>
          </cell>
        </row>
        <row r="18801">
          <cell r="A18801">
            <v>44613.481620370403</v>
          </cell>
          <cell r="B18801">
            <v>4303</v>
          </cell>
          <cell r="F18801" t="str">
            <v>CC-00544955</v>
          </cell>
          <cell r="J18801" t="str">
            <v>Schedule Service</v>
          </cell>
          <cell r="R18801" t="str">
            <v>BTES044431</v>
          </cell>
          <cell r="AB18801" t="str">
            <v>Change Air filter, oil filter, separator &amp; oil</v>
          </cell>
        </row>
        <row r="18802">
          <cell r="A18802">
            <v>44611.728784722203</v>
          </cell>
          <cell r="B18802">
            <v>165313</v>
          </cell>
          <cell r="F18802" t="str">
            <v>CC-00544344</v>
          </cell>
          <cell r="J18802" t="str">
            <v>Complaint - Running With Problem</v>
          </cell>
          <cell r="R18802" t="str">
            <v>BUAD162630</v>
          </cell>
          <cell r="AB18802" t="str">
            <v>Attend the site for complaint of air leakage so check and found MPV kit oring damaged so change the MPV kit under FOC basis after that found running ok
Correct HMR 1653</v>
          </cell>
        </row>
        <row r="18803">
          <cell r="A18803">
            <v>44611.475902777798</v>
          </cell>
          <cell r="B18803">
            <v>35375</v>
          </cell>
          <cell r="F18803" t="str">
            <v>CC-00543992</v>
          </cell>
          <cell r="J18803" t="str">
            <v>Complaint - Running With Problem</v>
          </cell>
          <cell r="R18803" t="str">
            <v>BMIS031759</v>
          </cell>
          <cell r="AB18803" t="str">
            <v>Change Airend having serial No. AVJA152722</v>
          </cell>
        </row>
        <row r="18804">
          <cell r="A18804">
            <v>44611.463784722197</v>
          </cell>
          <cell r="B18804">
            <v>5706</v>
          </cell>
          <cell r="F18804" t="str">
            <v>CC-00543974</v>
          </cell>
          <cell r="J18804" t="str">
            <v>Schedule Service</v>
          </cell>
          <cell r="R18804" t="str">
            <v>BTDS044304</v>
          </cell>
          <cell r="AB18804" t="str">
            <v>Change air filter, oil filter, separator &amp; oil</v>
          </cell>
        </row>
        <row r="18805">
          <cell r="A18805">
            <v>44611.4617476852</v>
          </cell>
          <cell r="B18805">
            <v>6306</v>
          </cell>
          <cell r="F18805" t="str">
            <v>CC-00543968</v>
          </cell>
          <cell r="J18805" t="str">
            <v>Schedule Service</v>
          </cell>
          <cell r="R18805" t="str">
            <v>BTDS044313</v>
          </cell>
          <cell r="AB18805" t="str">
            <v>Change air filter, oil filter, separator &amp; oil</v>
          </cell>
        </row>
        <row r="18806">
          <cell r="A18806">
            <v>44610.515300925901</v>
          </cell>
          <cell r="B18806">
            <v>1</v>
          </cell>
          <cell r="F18806" t="str">
            <v>CC-00543182</v>
          </cell>
          <cell r="J18806" t="str">
            <v>Commissioning</v>
          </cell>
          <cell r="R18806" t="str">
            <v>BVJS047797</v>
          </cell>
          <cell r="AB18806" t="str">
            <v>Commissioning Done</v>
          </cell>
        </row>
        <row r="18807">
          <cell r="A18807">
            <v>44610.484537037002</v>
          </cell>
          <cell r="B18807">
            <v>0</v>
          </cell>
          <cell r="F18807" t="str">
            <v>CC-00543121</v>
          </cell>
          <cell r="J18807" t="str">
            <v>Commissioning</v>
          </cell>
          <cell r="R18807" t="str">
            <v>CUEE680759</v>
          </cell>
          <cell r="AB18807" t="str">
            <v>Commissioning done on 22-02-2022</v>
          </cell>
        </row>
        <row r="18808">
          <cell r="A18808">
            <v>44609.723749999997</v>
          </cell>
          <cell r="B18808">
            <v>931</v>
          </cell>
          <cell r="F18808" t="str">
            <v>CC-00542602</v>
          </cell>
          <cell r="J18808" t="str">
            <v>Complaint - Breakdown</v>
          </cell>
          <cell r="R18808" t="str">
            <v>BUDC372146</v>
          </cell>
          <cell r="AB18808" t="str">
            <v>Change air oil separator under FOC</v>
          </cell>
        </row>
        <row r="18809">
          <cell r="A18809">
            <v>44609.473761574103</v>
          </cell>
          <cell r="B18809">
            <v>8180</v>
          </cell>
          <cell r="F18809" t="str">
            <v>CC-00542179</v>
          </cell>
          <cell r="J18809" t="str">
            <v>Schedule Service</v>
          </cell>
          <cell r="R18809" t="str">
            <v>BRFC373676</v>
          </cell>
          <cell r="AB18809" t="str">
            <v>Change Air filter, oil filter, separator &amp; oil</v>
          </cell>
        </row>
        <row r="18810">
          <cell r="A18810">
            <v>44609.4684375</v>
          </cell>
          <cell r="B18810">
            <v>31259</v>
          </cell>
          <cell r="F18810" t="str">
            <v>CC-00542162</v>
          </cell>
          <cell r="J18810" t="str">
            <v>General Service</v>
          </cell>
          <cell r="R18810" t="str">
            <v>GOKS040088</v>
          </cell>
          <cell r="AB18810" t="str">
            <v>Change oil filter &amp; air filter</v>
          </cell>
        </row>
        <row r="18811">
          <cell r="A18811">
            <v>44609.466134259303</v>
          </cell>
          <cell r="B18811">
            <v>43823</v>
          </cell>
          <cell r="F18811" t="str">
            <v>CC-00542160</v>
          </cell>
          <cell r="J18811" t="str">
            <v>Schedule Service</v>
          </cell>
          <cell r="R18811" t="str">
            <v>BNAS040245</v>
          </cell>
          <cell r="AB18811" t="str">
            <v>Change Air filter, oil filter, air oil separator and oil</v>
          </cell>
        </row>
        <row r="18812">
          <cell r="A18812">
            <v>44609.4382175926</v>
          </cell>
          <cell r="B18812">
            <v>0</v>
          </cell>
          <cell r="F18812" t="str">
            <v>CC-00542120</v>
          </cell>
          <cell r="J18812" t="str">
            <v>Pre Commissioning</v>
          </cell>
          <cell r="R18812" t="str">
            <v>BUIC373701</v>
          </cell>
          <cell r="AB18812" t="str">
            <v>Talk to customer for visit confirmation but as per customer he is out of station and visit date confirmed as 21-02-2022 Prime Power 18-02-2022
Engineer of job to complete the pre commissioning job 22-02-2022</v>
          </cell>
        </row>
        <row r="18813">
          <cell r="A18813">
            <v>44608.467499999999</v>
          </cell>
          <cell r="B18813">
            <v>6285</v>
          </cell>
          <cell r="F18813" t="str">
            <v>CC-00541344</v>
          </cell>
          <cell r="J18813" t="str">
            <v>General Service</v>
          </cell>
          <cell r="R18813" t="str">
            <v>BTLS039748</v>
          </cell>
          <cell r="AB18813" t="str">
            <v>Change air filter &amp; oil filter</v>
          </cell>
        </row>
        <row r="18814">
          <cell r="A18814">
            <v>44608.464143518497</v>
          </cell>
          <cell r="B18814">
            <v>27926</v>
          </cell>
          <cell r="F18814" t="str">
            <v>CC-00541341</v>
          </cell>
          <cell r="J18814" t="str">
            <v>Schedule Service</v>
          </cell>
          <cell r="R18814" t="str">
            <v>BMDS040417</v>
          </cell>
          <cell r="AB18814" t="str">
            <v>Change Air filter, oil filter, separator &amp; oil</v>
          </cell>
        </row>
        <row r="18815">
          <cell r="A18815">
            <v>44608.4600347222</v>
          </cell>
          <cell r="B18815">
            <v>5217</v>
          </cell>
          <cell r="F18815" t="str">
            <v>CC-00541334</v>
          </cell>
          <cell r="J18815" t="str">
            <v>General Service</v>
          </cell>
          <cell r="R18815" t="str">
            <v>BTLS039851</v>
          </cell>
          <cell r="AB18815" t="str">
            <v>Change air filter &amp; oil filter</v>
          </cell>
        </row>
        <row r="18816">
          <cell r="A18816">
            <v>44607.927199074104</v>
          </cell>
          <cell r="B18816">
            <v>111</v>
          </cell>
          <cell r="F18816" t="str">
            <v>CC-00541001</v>
          </cell>
          <cell r="J18816" t="str">
            <v>General Service</v>
          </cell>
          <cell r="R18816" t="str">
            <v>BUGD162852</v>
          </cell>
          <cell r="AB18816" t="str">
            <v>Sales Call Carried our for HMR collection</v>
          </cell>
        </row>
        <row r="18817">
          <cell r="A18817">
            <v>44607.926076388903</v>
          </cell>
          <cell r="B18817">
            <v>258</v>
          </cell>
          <cell r="F18817" t="str">
            <v>CC-00541000</v>
          </cell>
          <cell r="J18817" t="str">
            <v>General Service</v>
          </cell>
          <cell r="R18817" t="str">
            <v>BUKD230773</v>
          </cell>
          <cell r="AB18817" t="str">
            <v>Sales Call Carried our for HMR collection</v>
          </cell>
        </row>
        <row r="18818">
          <cell r="A18818">
            <v>44607.925011574102</v>
          </cell>
          <cell r="B18818">
            <v>954</v>
          </cell>
          <cell r="F18818" t="str">
            <v>CC-00540999</v>
          </cell>
          <cell r="J18818" t="str">
            <v>General Service</v>
          </cell>
          <cell r="R18818" t="str">
            <v>BUJD121019</v>
          </cell>
          <cell r="AB18818" t="str">
            <v>Sales Call Carried our for HMR collection</v>
          </cell>
        </row>
        <row r="18819">
          <cell r="A18819">
            <v>44607.923750000002</v>
          </cell>
          <cell r="B18819">
            <v>254</v>
          </cell>
          <cell r="F18819" t="str">
            <v>CC-00540998</v>
          </cell>
          <cell r="J18819" t="str">
            <v>General Service</v>
          </cell>
          <cell r="R18819" t="str">
            <v>BUJD121018</v>
          </cell>
          <cell r="AB18819" t="str">
            <v>Sales Call Carried our for HMR collection</v>
          </cell>
        </row>
        <row r="18820">
          <cell r="A18820">
            <v>44607.922268518501</v>
          </cell>
          <cell r="B18820">
            <v>510</v>
          </cell>
          <cell r="F18820" t="str">
            <v>CC-00540996</v>
          </cell>
          <cell r="J18820" t="str">
            <v>General Service</v>
          </cell>
          <cell r="R18820" t="str">
            <v>BUCD162696</v>
          </cell>
          <cell r="AB18820" t="str">
            <v>Sales Call Carried our for HMR collection</v>
          </cell>
        </row>
        <row r="18821">
          <cell r="A18821">
            <v>44607.9209722222</v>
          </cell>
          <cell r="B18821">
            <v>1410</v>
          </cell>
          <cell r="F18821" t="str">
            <v>CC-00540995</v>
          </cell>
          <cell r="J18821" t="str">
            <v>General Service</v>
          </cell>
          <cell r="R18821" t="str">
            <v>BUAD162625</v>
          </cell>
          <cell r="AB18821" t="str">
            <v>Sales Call Carried our for HMR collection</v>
          </cell>
        </row>
        <row r="18822">
          <cell r="A18822">
            <v>44607.919814814799</v>
          </cell>
          <cell r="B18822">
            <v>1070</v>
          </cell>
          <cell r="F18822" t="str">
            <v>CC-00540994</v>
          </cell>
          <cell r="J18822" t="str">
            <v>General Service</v>
          </cell>
          <cell r="R18822" t="str">
            <v>BTHD120971</v>
          </cell>
          <cell r="AB18822" t="str">
            <v>Sales Call Carried our for HMR collection</v>
          </cell>
        </row>
        <row r="18823">
          <cell r="A18823">
            <v>44607.917719907397</v>
          </cell>
          <cell r="B18823">
            <v>290</v>
          </cell>
          <cell r="F18823" t="str">
            <v>CC-00540993</v>
          </cell>
          <cell r="J18823" t="str">
            <v>General Service</v>
          </cell>
          <cell r="R18823" t="str">
            <v>BTHD120963</v>
          </cell>
          <cell r="AB18823" t="str">
            <v>Sales Call Carried our for HMR collection</v>
          </cell>
        </row>
        <row r="18824">
          <cell r="A18824">
            <v>44607.913842592599</v>
          </cell>
          <cell r="B18824">
            <v>2773</v>
          </cell>
          <cell r="F18824" t="str">
            <v>CC-00540990</v>
          </cell>
          <cell r="J18824" t="str">
            <v>General Service</v>
          </cell>
          <cell r="R18824" t="str">
            <v>BSLD230358</v>
          </cell>
          <cell r="AB18824" t="str">
            <v>Sales Call Carried our for HMR collection</v>
          </cell>
        </row>
        <row r="18825">
          <cell r="A18825">
            <v>44607.912662037001</v>
          </cell>
          <cell r="B18825">
            <v>2417</v>
          </cell>
          <cell r="F18825" t="str">
            <v>CC-00540989</v>
          </cell>
          <cell r="J18825" t="str">
            <v>General Service</v>
          </cell>
          <cell r="R18825" t="str">
            <v>BSID161961</v>
          </cell>
          <cell r="AB18825" t="str">
            <v>Sales Call Carried our for HMR collection</v>
          </cell>
        </row>
        <row r="18826">
          <cell r="A18826">
            <v>44607.911469907398</v>
          </cell>
          <cell r="B18826">
            <v>492</v>
          </cell>
          <cell r="F18826" t="str">
            <v>CC-00540988</v>
          </cell>
          <cell r="J18826" t="str">
            <v>General Service</v>
          </cell>
          <cell r="R18826" t="str">
            <v>BSHD120746</v>
          </cell>
          <cell r="AB18826" t="str">
            <v>Sales Call Carried our for HMR collection</v>
          </cell>
        </row>
        <row r="18827">
          <cell r="A18827">
            <v>44607.908819444398</v>
          </cell>
          <cell r="B18827">
            <v>482</v>
          </cell>
          <cell r="F18827" t="str">
            <v>CC-00540987</v>
          </cell>
          <cell r="J18827" t="str">
            <v>General Service</v>
          </cell>
          <cell r="R18827" t="str">
            <v>BSHD120743</v>
          </cell>
          <cell r="AB18827" t="str">
            <v>Sales Call Carried our for HMR collection</v>
          </cell>
        </row>
        <row r="18828">
          <cell r="A18828">
            <v>44607.907488425903</v>
          </cell>
          <cell r="B18828">
            <v>3046</v>
          </cell>
          <cell r="F18828" t="str">
            <v>CC-00540986</v>
          </cell>
          <cell r="J18828" t="str">
            <v>General Service</v>
          </cell>
          <cell r="R18828" t="str">
            <v>BSGL152297</v>
          </cell>
          <cell r="AB18828" t="str">
            <v>Sales Call Carried our for HMR collection</v>
          </cell>
        </row>
        <row r="18829">
          <cell r="A18829">
            <v>44607.906145833302</v>
          </cell>
          <cell r="B18829">
            <v>2133</v>
          </cell>
          <cell r="F18829" t="str">
            <v>CC-00540985</v>
          </cell>
          <cell r="J18829" t="str">
            <v>General Service</v>
          </cell>
          <cell r="R18829" t="str">
            <v>BSGL152296</v>
          </cell>
          <cell r="AB18829" t="str">
            <v>Sales Call Carried our for HMR collection</v>
          </cell>
        </row>
        <row r="18830">
          <cell r="A18830">
            <v>44607.451874999999</v>
          </cell>
          <cell r="B18830">
            <v>0</v>
          </cell>
          <cell r="F18830" t="str">
            <v>CC-00540430</v>
          </cell>
          <cell r="J18830" t="str">
            <v>Commissioning</v>
          </cell>
          <cell r="R18830" t="str">
            <v>21335611</v>
          </cell>
          <cell r="AB18830" t="str">
            <v>Commissioning of Dryer done</v>
          </cell>
        </row>
        <row r="18831">
          <cell r="A18831">
            <v>44607.4477430556</v>
          </cell>
          <cell r="B18831">
            <v>3012</v>
          </cell>
          <cell r="F18831" t="str">
            <v>CC-00540421</v>
          </cell>
          <cell r="J18831" t="str">
            <v>Schedule Service</v>
          </cell>
          <cell r="R18831" t="str">
            <v>BULL160559</v>
          </cell>
          <cell r="AB18831" t="str">
            <v>Change air filter, oil filter, separator and oil</v>
          </cell>
        </row>
        <row r="18832">
          <cell r="A18832">
            <v>44607.4458564815</v>
          </cell>
          <cell r="B18832">
            <v>1436</v>
          </cell>
          <cell r="F18832" t="str">
            <v>CC-00540418</v>
          </cell>
          <cell r="J18832" t="str">
            <v>Schedule Service</v>
          </cell>
          <cell r="R18832" t="str">
            <v>BUAL160593</v>
          </cell>
          <cell r="AB18832" t="str">
            <v>Change air filter, oil filter, separator, intake valve, thermal valve &amp; oil</v>
          </cell>
        </row>
        <row r="18833">
          <cell r="A18833">
            <v>44607.443078703698</v>
          </cell>
          <cell r="B18833">
            <v>1567</v>
          </cell>
          <cell r="F18833" t="str">
            <v>CC-00540414</v>
          </cell>
          <cell r="J18833" t="str">
            <v>Schedule Service</v>
          </cell>
          <cell r="R18833" t="str">
            <v>BTEC378588</v>
          </cell>
          <cell r="AB18833" t="str">
            <v>Air filter, oil filter, separator &amp; oil</v>
          </cell>
        </row>
        <row r="18834">
          <cell r="A18834">
            <v>44607.441180555601</v>
          </cell>
          <cell r="B18834">
            <v>1</v>
          </cell>
          <cell r="F18834" t="str">
            <v>CC-00540410</v>
          </cell>
          <cell r="J18834" t="str">
            <v>Commissioning</v>
          </cell>
          <cell r="R18834" t="str">
            <v>BUFC372967</v>
          </cell>
          <cell r="AB18834" t="str">
            <v>Commissioning Done On 15-02-2022</v>
          </cell>
        </row>
        <row r="18835">
          <cell r="A18835">
            <v>44606.4553703704</v>
          </cell>
          <cell r="B18835">
            <v>10962</v>
          </cell>
          <cell r="F18835" t="str">
            <v>CC-00539546</v>
          </cell>
          <cell r="J18835" t="str">
            <v>General Service</v>
          </cell>
          <cell r="R18835" t="str">
            <v>BSHS038806</v>
          </cell>
          <cell r="AB18835" t="str">
            <v>Change air filter, oil filter &amp; oil</v>
          </cell>
        </row>
        <row r="18836">
          <cell r="A18836">
            <v>44606.453356481499</v>
          </cell>
          <cell r="B18836">
            <v>32382</v>
          </cell>
          <cell r="F18836" t="str">
            <v>CC-00539538</v>
          </cell>
          <cell r="J18836" t="str">
            <v>General Service</v>
          </cell>
          <cell r="R18836" t="str">
            <v>BQBS030091</v>
          </cell>
          <cell r="AB18836" t="str">
            <v>Change oil filter &amp; oil</v>
          </cell>
        </row>
        <row r="18837">
          <cell r="A18837">
            <v>44604.747997685197</v>
          </cell>
          <cell r="B18837">
            <v>109</v>
          </cell>
          <cell r="F18837" t="str">
            <v>CC-00539048</v>
          </cell>
          <cell r="J18837" t="str">
            <v>General Service</v>
          </cell>
          <cell r="R18837" t="str">
            <v>BSHD120739</v>
          </cell>
          <cell r="AB18837" t="str">
            <v>Sales call carried out for HMR collection</v>
          </cell>
        </row>
        <row r="18838">
          <cell r="A18838">
            <v>44604.744178240697</v>
          </cell>
          <cell r="B18838">
            <v>1357</v>
          </cell>
          <cell r="F18838" t="str">
            <v>CC-00539039</v>
          </cell>
          <cell r="J18838" t="str">
            <v>General Service</v>
          </cell>
          <cell r="R18838" t="str">
            <v>BSHD200586</v>
          </cell>
          <cell r="AB18838" t="str">
            <v>Sales call carried out for HMR collection</v>
          </cell>
        </row>
        <row r="18839">
          <cell r="A18839">
            <v>44604.7399421296</v>
          </cell>
          <cell r="B18839">
            <v>118</v>
          </cell>
          <cell r="F18839" t="str">
            <v>CC-00539036</v>
          </cell>
          <cell r="J18839" t="str">
            <v>General Service</v>
          </cell>
          <cell r="R18839" t="str">
            <v>BSHD120741</v>
          </cell>
          <cell r="AB18839" t="str">
            <v>Sales call carried out for HMR collection</v>
          </cell>
        </row>
        <row r="18840">
          <cell r="A18840">
            <v>44604.734259259298</v>
          </cell>
          <cell r="B18840">
            <v>105</v>
          </cell>
          <cell r="F18840" t="str">
            <v>CC-00539032</v>
          </cell>
          <cell r="J18840" t="str">
            <v>General Service</v>
          </cell>
          <cell r="R18840" t="str">
            <v>BSHD120740</v>
          </cell>
          <cell r="AB18840" t="str">
            <v>Sales call carried out for HMR collection</v>
          </cell>
        </row>
        <row r="18841">
          <cell r="A18841">
            <v>44604.729490740698</v>
          </cell>
          <cell r="B18841">
            <v>124</v>
          </cell>
          <cell r="F18841" t="str">
            <v>CC-00539028</v>
          </cell>
          <cell r="J18841" t="str">
            <v>General Service</v>
          </cell>
          <cell r="R18841" t="str">
            <v>BSBD120630</v>
          </cell>
          <cell r="AB18841" t="str">
            <v>Sales call carried our for HMR collection</v>
          </cell>
        </row>
        <row r="18842">
          <cell r="A18842">
            <v>44604.7105324074</v>
          </cell>
          <cell r="B18842">
            <v>0</v>
          </cell>
          <cell r="F18842" t="str">
            <v>CC-00539007</v>
          </cell>
          <cell r="J18842" t="str">
            <v>Pre Commissioning</v>
          </cell>
          <cell r="R18842" t="str">
            <v>BUFC372967</v>
          </cell>
          <cell r="AB18842" t="str">
            <v>Pre commissioning done</v>
          </cell>
        </row>
        <row r="18843">
          <cell r="A18843">
            <v>44604.6710185185</v>
          </cell>
          <cell r="B18843">
            <v>48</v>
          </cell>
          <cell r="F18843" t="str">
            <v>CC-00538944</v>
          </cell>
          <cell r="J18843" t="str">
            <v>General Service</v>
          </cell>
          <cell r="R18843" t="str">
            <v>BUID162940</v>
          </cell>
          <cell r="AB18843" t="str">
            <v>Sales call carried our for HMR collection</v>
          </cell>
        </row>
        <row r="18844">
          <cell r="A18844">
            <v>44604.665104166699</v>
          </cell>
          <cell r="B18844">
            <v>58</v>
          </cell>
          <cell r="F18844" t="str">
            <v>CC-00538937</v>
          </cell>
          <cell r="J18844" t="str">
            <v>General Service</v>
          </cell>
          <cell r="R18844" t="str">
            <v>BUFL152860</v>
          </cell>
          <cell r="AB18844" t="str">
            <v>Sales call carried our for HMR collection</v>
          </cell>
        </row>
        <row r="18845">
          <cell r="A18845">
            <v>44604.659155092602</v>
          </cell>
          <cell r="B18845">
            <v>187</v>
          </cell>
          <cell r="F18845" t="str">
            <v>CC-00538920</v>
          </cell>
          <cell r="J18845" t="str">
            <v>General Service</v>
          </cell>
          <cell r="R18845" t="str">
            <v>BUHL152930</v>
          </cell>
          <cell r="AB18845" t="str">
            <v>Sales call carried our for HMR collection</v>
          </cell>
        </row>
        <row r="18846">
          <cell r="A18846">
            <v>44604.6551736111</v>
          </cell>
          <cell r="B18846">
            <v>123</v>
          </cell>
          <cell r="F18846" t="str">
            <v>CC-00538913</v>
          </cell>
          <cell r="J18846" t="str">
            <v>General Service</v>
          </cell>
          <cell r="R18846" t="str">
            <v>BUCD121174</v>
          </cell>
          <cell r="AB18846" t="str">
            <v>Sales call carried our for HMR collection</v>
          </cell>
        </row>
        <row r="18847">
          <cell r="A18847">
            <v>44604.650856481501</v>
          </cell>
          <cell r="B18847">
            <v>88</v>
          </cell>
          <cell r="F18847" t="str">
            <v>CC-00538908</v>
          </cell>
          <cell r="J18847" t="str">
            <v>General Service</v>
          </cell>
          <cell r="R18847" t="str">
            <v>BUGD162826</v>
          </cell>
          <cell r="AB18847" t="str">
            <v>Sales call carried our for HMR collection</v>
          </cell>
        </row>
        <row r="18848">
          <cell r="A18848">
            <v>44604.6469097222</v>
          </cell>
          <cell r="B18848">
            <v>84</v>
          </cell>
          <cell r="F18848" t="str">
            <v>CC-00538901</v>
          </cell>
          <cell r="J18848" t="str">
            <v>General Service</v>
          </cell>
          <cell r="R18848" t="str">
            <v>BUID121299</v>
          </cell>
          <cell r="AB18848" t="str">
            <v>Sales call carried our for HMR collection</v>
          </cell>
        </row>
        <row r="18849">
          <cell r="A18849">
            <v>44604.640324074098</v>
          </cell>
          <cell r="B18849">
            <v>81</v>
          </cell>
          <cell r="F18849" t="str">
            <v>CC-00538891</v>
          </cell>
          <cell r="J18849" t="str">
            <v>General Service</v>
          </cell>
          <cell r="R18849" t="str">
            <v>BUHD121280</v>
          </cell>
          <cell r="AB18849" t="str">
            <v>Sales call carried our for HMR collection</v>
          </cell>
        </row>
        <row r="18850">
          <cell r="A18850">
            <v>44604.6351967593</v>
          </cell>
          <cell r="B18850">
            <v>1970</v>
          </cell>
          <cell r="F18850" t="str">
            <v>CC-00538881</v>
          </cell>
          <cell r="J18850" t="str">
            <v>General Service</v>
          </cell>
          <cell r="R18850" t="str">
            <v>BSGD161898</v>
          </cell>
          <cell r="AB18850" t="str">
            <v>Sales call carried our for HMR collection</v>
          </cell>
        </row>
        <row r="18851">
          <cell r="A18851">
            <v>44604.631168981497</v>
          </cell>
          <cell r="B18851">
            <v>1954</v>
          </cell>
          <cell r="F18851" t="str">
            <v>CC-00538872</v>
          </cell>
          <cell r="J18851" t="str">
            <v>General Service</v>
          </cell>
          <cell r="R18851" t="str">
            <v>BSGD161861</v>
          </cell>
          <cell r="AB18851" t="str">
            <v>Sales call carried our for HMR collection</v>
          </cell>
        </row>
        <row r="18852">
          <cell r="A18852">
            <v>44604.625520833302</v>
          </cell>
          <cell r="B18852">
            <v>1997</v>
          </cell>
          <cell r="F18852" t="str">
            <v>CC-00538864</v>
          </cell>
          <cell r="J18852" t="str">
            <v>General Service</v>
          </cell>
          <cell r="R18852" t="str">
            <v>BRHD161314</v>
          </cell>
          <cell r="AB18852" t="str">
            <v>Sales call carried our for HMR collection</v>
          </cell>
        </row>
        <row r="18853">
          <cell r="A18853">
            <v>44604.620972222197</v>
          </cell>
          <cell r="B18853">
            <v>154</v>
          </cell>
          <cell r="F18853" t="str">
            <v>CC-00538856</v>
          </cell>
          <cell r="J18853" t="str">
            <v>General Service</v>
          </cell>
          <cell r="R18853" t="str">
            <v>BUFD162814</v>
          </cell>
          <cell r="AB18853" t="str">
            <v>Sales call carried our for HMR collection</v>
          </cell>
        </row>
        <row r="18854">
          <cell r="A18854">
            <v>44604.614826388897</v>
          </cell>
          <cell r="B18854">
            <v>275</v>
          </cell>
          <cell r="F18854" t="str">
            <v>CC-00538842</v>
          </cell>
          <cell r="J18854" t="str">
            <v>General Service</v>
          </cell>
          <cell r="R18854" t="str">
            <v>BTHD162350</v>
          </cell>
          <cell r="AB18854" t="str">
            <v>Sales call carried our for HMR collection</v>
          </cell>
        </row>
        <row r="18855">
          <cell r="A18855">
            <v>44604.609675925902</v>
          </cell>
          <cell r="B18855">
            <v>1554</v>
          </cell>
          <cell r="F18855" t="str">
            <v>CC-00538835</v>
          </cell>
          <cell r="J18855" t="str">
            <v>General Service</v>
          </cell>
          <cell r="R18855" t="str">
            <v>BTJD162047</v>
          </cell>
          <cell r="AB18855" t="str">
            <v>Sales call carried out for HMR collection</v>
          </cell>
        </row>
        <row r="18856">
          <cell r="A18856">
            <v>44604.589976851901</v>
          </cell>
          <cell r="B18856">
            <v>1324</v>
          </cell>
          <cell r="F18856" t="str">
            <v>CC-00538805</v>
          </cell>
          <cell r="J18856" t="str">
            <v>General Service</v>
          </cell>
          <cell r="R18856" t="str">
            <v>BTJD162040</v>
          </cell>
          <cell r="AB18856" t="str">
            <v>Sales call carried our for HMR collection</v>
          </cell>
        </row>
        <row r="18857">
          <cell r="A18857">
            <v>44604.5864351852</v>
          </cell>
          <cell r="B18857">
            <v>1055</v>
          </cell>
          <cell r="F18857" t="str">
            <v>CC-00538801</v>
          </cell>
          <cell r="J18857" t="str">
            <v>General Service</v>
          </cell>
          <cell r="R18857" t="str">
            <v>BTJD162038</v>
          </cell>
          <cell r="AB18857" t="str">
            <v>Sales call carried our for HMR collection</v>
          </cell>
        </row>
        <row r="18858">
          <cell r="A18858">
            <v>44604.582546296297</v>
          </cell>
          <cell r="B18858">
            <v>2891</v>
          </cell>
          <cell r="F18858" t="str">
            <v>CC-00538795</v>
          </cell>
          <cell r="J18858" t="str">
            <v>General Service</v>
          </cell>
          <cell r="R18858" t="str">
            <v>BSID161979</v>
          </cell>
          <cell r="AB18858" t="str">
            <v>Sales call carried our for HMR collection</v>
          </cell>
        </row>
        <row r="18859">
          <cell r="A18859">
            <v>44604.577638888899</v>
          </cell>
          <cell r="B18859">
            <v>2954</v>
          </cell>
          <cell r="F18859" t="str">
            <v>CC-00538785</v>
          </cell>
          <cell r="J18859" t="str">
            <v>General Service</v>
          </cell>
          <cell r="R18859" t="str">
            <v>BULL160564</v>
          </cell>
          <cell r="AB18859" t="str">
            <v>Sales call carried our for HMR collection</v>
          </cell>
        </row>
        <row r="18860">
          <cell r="A18860">
            <v>44604.572395833296</v>
          </cell>
          <cell r="B18860">
            <v>2917</v>
          </cell>
          <cell r="F18860" t="str">
            <v>CC-00538776</v>
          </cell>
          <cell r="J18860" t="str">
            <v>General Service</v>
          </cell>
          <cell r="R18860" t="str">
            <v>BULL160559</v>
          </cell>
          <cell r="AB18860" t="str">
            <v>Sales call carried our for HMR collection</v>
          </cell>
        </row>
        <row r="18861">
          <cell r="A18861">
            <v>44604.554629629602</v>
          </cell>
          <cell r="B18861">
            <v>487</v>
          </cell>
          <cell r="F18861" t="str">
            <v>CC-00538737</v>
          </cell>
          <cell r="J18861" t="str">
            <v>General Service</v>
          </cell>
          <cell r="R18861" t="str">
            <v>BULD162583</v>
          </cell>
          <cell r="AB18861" t="str">
            <v>Sales call carried out for HMR collection</v>
          </cell>
        </row>
        <row r="18862">
          <cell r="A18862">
            <v>44604.549895833297</v>
          </cell>
          <cell r="B18862">
            <v>457</v>
          </cell>
          <cell r="F18862" t="str">
            <v>CC-00538727</v>
          </cell>
          <cell r="J18862" t="str">
            <v>General Service</v>
          </cell>
          <cell r="R18862" t="str">
            <v>BULD162579</v>
          </cell>
          <cell r="AB18862" t="str">
            <v>Sales call carried out for HMR collection</v>
          </cell>
        </row>
        <row r="18863">
          <cell r="A18863">
            <v>44604.542627314797</v>
          </cell>
          <cell r="B18863">
            <v>2603</v>
          </cell>
          <cell r="F18863" t="str">
            <v>CC-00538711</v>
          </cell>
          <cell r="J18863" t="str">
            <v>General Service</v>
          </cell>
          <cell r="R18863" t="str">
            <v>BULD162577</v>
          </cell>
          <cell r="AB18863" t="str">
            <v>Sales call carried out for HMR collection</v>
          </cell>
        </row>
        <row r="18864">
          <cell r="A18864">
            <v>44604.538807870398</v>
          </cell>
          <cell r="B18864">
            <v>2603</v>
          </cell>
          <cell r="F18864" t="str">
            <v>CC-00538704</v>
          </cell>
          <cell r="J18864" t="str">
            <v>General Service</v>
          </cell>
          <cell r="R18864" t="str">
            <v>BULD162577</v>
          </cell>
          <cell r="AB18864" t="str">
            <v>Sales call carried out for HMR collection</v>
          </cell>
        </row>
        <row r="18865">
          <cell r="A18865">
            <v>44604.535034722197</v>
          </cell>
          <cell r="B18865">
            <v>1146</v>
          </cell>
          <cell r="F18865" t="str">
            <v>CC-00538696</v>
          </cell>
          <cell r="J18865" t="str">
            <v>General Service</v>
          </cell>
          <cell r="R18865" t="str">
            <v>BULD162568</v>
          </cell>
          <cell r="AB18865" t="str">
            <v>Sales call carried out for HMR collection</v>
          </cell>
        </row>
        <row r="18866">
          <cell r="A18866">
            <v>44604.530474537001</v>
          </cell>
          <cell r="B18866">
            <v>2147</v>
          </cell>
          <cell r="F18866" t="str">
            <v>CC-00538685</v>
          </cell>
          <cell r="J18866" t="str">
            <v>General Service</v>
          </cell>
          <cell r="R18866" t="str">
            <v>BULD162561</v>
          </cell>
          <cell r="AB18866" t="str">
            <v>Sales call carried out for HMR collection</v>
          </cell>
        </row>
        <row r="18867">
          <cell r="A18867">
            <v>44604.525300925903</v>
          </cell>
          <cell r="B18867">
            <v>3890</v>
          </cell>
          <cell r="F18867" t="str">
            <v>CC-00538676</v>
          </cell>
          <cell r="J18867" t="str">
            <v>General Service</v>
          </cell>
          <cell r="R18867" t="str">
            <v>BULD162559</v>
          </cell>
          <cell r="AB18867" t="str">
            <v>Sales call carried out for HMR collection</v>
          </cell>
        </row>
        <row r="18868">
          <cell r="A18868">
            <v>44604.520266203697</v>
          </cell>
          <cell r="B18868">
            <v>2749</v>
          </cell>
          <cell r="F18868" t="str">
            <v>CC-00538668</v>
          </cell>
          <cell r="J18868" t="str">
            <v>General Service</v>
          </cell>
          <cell r="R18868" t="str">
            <v>BUKD162535</v>
          </cell>
          <cell r="AB18868" t="str">
            <v>Sales call carried out for HMR collection</v>
          </cell>
        </row>
        <row r="18869">
          <cell r="A18869">
            <v>44604.515520833302</v>
          </cell>
          <cell r="B18869">
            <v>1371</v>
          </cell>
          <cell r="F18869" t="str">
            <v>CC-00538661</v>
          </cell>
          <cell r="J18869" t="str">
            <v>General Service</v>
          </cell>
          <cell r="R18869" t="str">
            <v>BUKD162510</v>
          </cell>
          <cell r="AB18869" t="str">
            <v>Sales call carried out for HMR collection</v>
          </cell>
        </row>
        <row r="18870">
          <cell r="A18870">
            <v>44604.509803240697</v>
          </cell>
          <cell r="B18870">
            <v>687</v>
          </cell>
          <cell r="F18870" t="str">
            <v>CC-00538650</v>
          </cell>
          <cell r="J18870" t="str">
            <v>General Service</v>
          </cell>
          <cell r="R18870" t="str">
            <v>BUJD162460</v>
          </cell>
          <cell r="AB18870" t="str">
            <v>Sales call carried out for HMR collection</v>
          </cell>
        </row>
        <row r="18871">
          <cell r="A18871">
            <v>44604.496134259301</v>
          </cell>
          <cell r="B18871">
            <v>695</v>
          </cell>
          <cell r="F18871" t="str">
            <v>CC-00538620</v>
          </cell>
          <cell r="J18871" t="str">
            <v>General Service</v>
          </cell>
          <cell r="R18871" t="str">
            <v>BUDD220683</v>
          </cell>
          <cell r="AB18871" t="str">
            <v>Sales call carried our for HMR collection</v>
          </cell>
        </row>
        <row r="18872">
          <cell r="A18872">
            <v>44604.490960648101</v>
          </cell>
          <cell r="B18872">
            <v>419</v>
          </cell>
          <cell r="F18872" t="str">
            <v>CC-00538613</v>
          </cell>
          <cell r="J18872" t="str">
            <v>General Service</v>
          </cell>
          <cell r="R18872" t="str">
            <v>BUCD230856</v>
          </cell>
          <cell r="AB18872" t="str">
            <v>Sales carried out for HMR collection</v>
          </cell>
        </row>
        <row r="18873">
          <cell r="A18873">
            <v>44604.460914351897</v>
          </cell>
          <cell r="B18873">
            <v>4914</v>
          </cell>
          <cell r="F18873" t="str">
            <v>CC-00538544</v>
          </cell>
          <cell r="J18873" t="str">
            <v>Complaint - Running With Problem</v>
          </cell>
          <cell r="R18873" t="str">
            <v>BQBD160040</v>
          </cell>
          <cell r="AB18873" t="str">
            <v>Clean &amp; adjust butterfy valve</v>
          </cell>
        </row>
        <row r="18874">
          <cell r="A18874">
            <v>44604.445462962998</v>
          </cell>
          <cell r="B18874">
            <v>0</v>
          </cell>
          <cell r="F18874" t="str">
            <v>CC-00538512</v>
          </cell>
          <cell r="J18874" t="str">
            <v>Pre Commissioning</v>
          </cell>
          <cell r="R18874" t="str">
            <v>BVJC374154</v>
          </cell>
          <cell r="AB18874" t="str">
            <v>Sales call carried out for HMR collection</v>
          </cell>
        </row>
        <row r="18875">
          <cell r="A18875">
            <v>44602.770578703698</v>
          </cell>
          <cell r="B18875">
            <v>0</v>
          </cell>
          <cell r="F18875" t="str">
            <v>CC-00537280</v>
          </cell>
          <cell r="J18875" t="str">
            <v>Commissioning</v>
          </cell>
          <cell r="R18875" t="str">
            <v>CUFE600350</v>
          </cell>
          <cell r="AB18875" t="str">
            <v>Commissioning done on 25-03-2022</v>
          </cell>
        </row>
        <row r="18876">
          <cell r="A18876">
            <v>44602.727951388901</v>
          </cell>
          <cell r="B18876">
            <v>4058</v>
          </cell>
          <cell r="F18876" t="str">
            <v>CC-00537223</v>
          </cell>
          <cell r="J18876" t="str">
            <v>Schedule Service</v>
          </cell>
          <cell r="R18876" t="str">
            <v>BTKD162112</v>
          </cell>
          <cell r="AB18876" t="str">
            <v>Change Air filter, oil filter &amp; oil</v>
          </cell>
        </row>
        <row r="18877">
          <cell r="A18877">
            <v>44602.711006944402</v>
          </cell>
          <cell r="B18877">
            <v>10202</v>
          </cell>
          <cell r="F18877" t="str">
            <v>CC-00537197</v>
          </cell>
          <cell r="J18877" t="str">
            <v>Schedule Service</v>
          </cell>
          <cell r="R18877" t="str">
            <v>BSKS036365</v>
          </cell>
          <cell r="AB18877" t="str">
            <v>Change Air filter, oil filter, separatore &amp; oil</v>
          </cell>
        </row>
        <row r="18878">
          <cell r="A18878">
            <v>44602.589629629598</v>
          </cell>
          <cell r="B18878">
            <v>2575</v>
          </cell>
          <cell r="F18878" t="str">
            <v>CC-00537001</v>
          </cell>
          <cell r="J18878" t="str">
            <v>General Service</v>
          </cell>
          <cell r="R18878" t="str">
            <v>BSLS036682</v>
          </cell>
          <cell r="AB18878" t="str">
            <v>Change Air filter, oil filter</v>
          </cell>
        </row>
        <row r="18879">
          <cell r="A18879">
            <v>44602.586828703701</v>
          </cell>
          <cell r="B18879">
            <v>9926</v>
          </cell>
          <cell r="F18879" t="str">
            <v>CC-00536997</v>
          </cell>
          <cell r="J18879" t="str">
            <v>Schedule Service</v>
          </cell>
          <cell r="R18879" t="str">
            <v>BRIS035838</v>
          </cell>
          <cell r="AB18879" t="str">
            <v>Change Air filter, oil filter</v>
          </cell>
        </row>
        <row r="18880">
          <cell r="A18880">
            <v>44602.458715277797</v>
          </cell>
          <cell r="B18880">
            <v>14075</v>
          </cell>
          <cell r="F18880" t="str">
            <v>CC-00536739</v>
          </cell>
          <cell r="J18880" t="str">
            <v>Schedule Service</v>
          </cell>
          <cell r="R18880" t="str">
            <v>BSKS036366</v>
          </cell>
          <cell r="AB18880" t="str">
            <v>Change Air filter, oil filter, separatore &amp; oil</v>
          </cell>
        </row>
        <row r="18881">
          <cell r="A18881">
            <v>44602.454942129603</v>
          </cell>
          <cell r="B18881">
            <v>4963</v>
          </cell>
          <cell r="F18881" t="str">
            <v>CC-00536732</v>
          </cell>
          <cell r="J18881" t="str">
            <v>Schedule Service</v>
          </cell>
          <cell r="R18881" t="str">
            <v>BSBC375535</v>
          </cell>
          <cell r="AB18881" t="str">
            <v>Change Air filter, oil filter, separatore &amp; oil</v>
          </cell>
        </row>
        <row r="18882">
          <cell r="A18882">
            <v>44601.699722222198</v>
          </cell>
          <cell r="B18882">
            <v>3292</v>
          </cell>
          <cell r="F18882" t="str">
            <v>CC-00536291</v>
          </cell>
          <cell r="J18882" t="str">
            <v>Schedule Service</v>
          </cell>
          <cell r="R18882" t="str">
            <v>BTCD162159</v>
          </cell>
          <cell r="AB18882" t="str">
            <v>Change air filter, oil filter, separator, actuator kit, pressure regulator kit, BDV Kit, MPV kit ARV kit and oil</v>
          </cell>
        </row>
        <row r="18883">
          <cell r="A18883">
            <v>44601.540821759299</v>
          </cell>
          <cell r="B18883">
            <v>0</v>
          </cell>
          <cell r="F18883" t="str">
            <v>CC-00535999</v>
          </cell>
          <cell r="J18883" t="str">
            <v>Commissioning</v>
          </cell>
          <cell r="R18883" t="str">
            <v>SN21T002060</v>
          </cell>
          <cell r="AB18883" t="str">
            <v>Commissioning of dryer done</v>
          </cell>
        </row>
        <row r="18884">
          <cell r="A18884">
            <v>44601.516504629602</v>
          </cell>
          <cell r="B18884">
            <v>325</v>
          </cell>
          <cell r="F18884" t="str">
            <v>CC-00535958</v>
          </cell>
          <cell r="J18884" t="str">
            <v>General Service</v>
          </cell>
          <cell r="R18884" t="str">
            <v>BUBD162649</v>
          </cell>
          <cell r="AB18884" t="str">
            <v>Sales call carried out for HMR Collection</v>
          </cell>
        </row>
        <row r="18885">
          <cell r="A18885">
            <v>44601.489722222199</v>
          </cell>
          <cell r="B18885">
            <v>0</v>
          </cell>
          <cell r="F18885" t="str">
            <v>CC-00535922</v>
          </cell>
          <cell r="J18885" t="str">
            <v>Commissioning</v>
          </cell>
          <cell r="R18885" t="str">
            <v>CUIE675406</v>
          </cell>
          <cell r="AB18885" t="str">
            <v>Commissioning of dryer done</v>
          </cell>
        </row>
        <row r="18886">
          <cell r="A18886">
            <v>44601.480925925898</v>
          </cell>
          <cell r="B18886">
            <v>12601</v>
          </cell>
          <cell r="F18886" t="str">
            <v>CC-00535914</v>
          </cell>
          <cell r="J18886" t="str">
            <v>Schedule Service</v>
          </cell>
          <cell r="R18886" t="str">
            <v>BJHS031586</v>
          </cell>
          <cell r="AB18886" t="str">
            <v>Change Air filter, oil filter, separatore &amp; oil</v>
          </cell>
        </row>
        <row r="18887">
          <cell r="A18887">
            <v>44601.477199074099</v>
          </cell>
          <cell r="B18887">
            <v>9157</v>
          </cell>
          <cell r="F18887" t="str">
            <v>CC-00535909</v>
          </cell>
          <cell r="J18887" t="str">
            <v>Schedule Service</v>
          </cell>
          <cell r="R18887" t="str">
            <v>BSDC375954</v>
          </cell>
          <cell r="AB18887" t="str">
            <v>Change Air filter, oil filter, separator, Intake valve, solenoide valve, minimum pressure valve kit and oil</v>
          </cell>
        </row>
        <row r="18888">
          <cell r="A18888">
            <v>44601.4744907407</v>
          </cell>
          <cell r="B18888">
            <v>15909</v>
          </cell>
          <cell r="F18888" t="str">
            <v>CC-00535904</v>
          </cell>
          <cell r="J18888" t="str">
            <v>Schedule Service</v>
          </cell>
          <cell r="R18888" t="str">
            <v>BSDS037710</v>
          </cell>
          <cell r="AB18888" t="str">
            <v>Air filter, oil filter, separator and oil</v>
          </cell>
        </row>
        <row r="18889">
          <cell r="A18889">
            <v>44600.725173611099</v>
          </cell>
          <cell r="B18889">
            <v>638</v>
          </cell>
          <cell r="F18889" t="str">
            <v>CC-00535406</v>
          </cell>
          <cell r="J18889" t="str">
            <v>General Service</v>
          </cell>
          <cell r="R18889" t="str">
            <v>BUAL160594</v>
          </cell>
          <cell r="AB18889" t="str">
            <v>Sales call carried out for HMR Collection</v>
          </cell>
        </row>
        <row r="18890">
          <cell r="A18890">
            <v>44600.719537037003</v>
          </cell>
          <cell r="B18890">
            <v>1391</v>
          </cell>
          <cell r="F18890" t="str">
            <v>CC-00535397</v>
          </cell>
          <cell r="J18890" t="str">
            <v>General Service</v>
          </cell>
          <cell r="R18890" t="str">
            <v>BUAL160593</v>
          </cell>
          <cell r="AB18890" t="str">
            <v>Sales call carried out for HMR Collection</v>
          </cell>
        </row>
        <row r="18891">
          <cell r="A18891">
            <v>44600.710069444402</v>
          </cell>
          <cell r="B18891">
            <v>1687</v>
          </cell>
          <cell r="F18891" t="str">
            <v>CC-00535378</v>
          </cell>
          <cell r="J18891" t="str">
            <v>General Service</v>
          </cell>
          <cell r="R18891" t="str">
            <v>BUAL160585</v>
          </cell>
          <cell r="AB18891"/>
        </row>
        <row r="18892">
          <cell r="A18892">
            <v>44600.706516203703</v>
          </cell>
          <cell r="B18892">
            <v>679</v>
          </cell>
          <cell r="F18892" t="str">
            <v>CC-00535370</v>
          </cell>
          <cell r="J18892" t="str">
            <v>General Service</v>
          </cell>
          <cell r="R18892" t="str">
            <v>BTKD200646</v>
          </cell>
          <cell r="AB18892" t="str">
            <v>Sales call carried out for HMR Collection</v>
          </cell>
        </row>
        <row r="18893">
          <cell r="A18893">
            <v>44600.701099537</v>
          </cell>
          <cell r="B18893">
            <v>3886</v>
          </cell>
          <cell r="F18893" t="str">
            <v>CC-00535364</v>
          </cell>
          <cell r="J18893" t="str">
            <v>General Service</v>
          </cell>
          <cell r="R18893" t="str">
            <v>BTKD162112</v>
          </cell>
          <cell r="AB18893" t="str">
            <v>Sales call carried out for HMR Collection</v>
          </cell>
        </row>
        <row r="18894">
          <cell r="A18894">
            <v>44600.696759259299</v>
          </cell>
          <cell r="B18894">
            <v>759</v>
          </cell>
          <cell r="F18894" t="str">
            <v>CC-00535358</v>
          </cell>
          <cell r="J18894" t="str">
            <v>General Service</v>
          </cell>
          <cell r="R18894" t="str">
            <v>BTKD162083</v>
          </cell>
          <cell r="AB18894" t="str">
            <v>Sales call carried out for HMR Collection</v>
          </cell>
        </row>
        <row r="18895">
          <cell r="A18895">
            <v>44600.692986111098</v>
          </cell>
          <cell r="B18895">
            <v>941</v>
          </cell>
          <cell r="F18895" t="str">
            <v>CC-00535354</v>
          </cell>
          <cell r="J18895" t="str">
            <v>General Service</v>
          </cell>
          <cell r="R18895" t="str">
            <v>BTKD162080</v>
          </cell>
          <cell r="AB18895" t="str">
            <v>Sales call carried out for HMR Collection</v>
          </cell>
        </row>
        <row r="18896">
          <cell r="A18896">
            <v>44600.689490740697</v>
          </cell>
          <cell r="B18896">
            <v>2687</v>
          </cell>
          <cell r="F18896" t="str">
            <v>CC-00535350</v>
          </cell>
          <cell r="J18896" t="str">
            <v>General Service</v>
          </cell>
          <cell r="R18896" t="str">
            <v>BTKD162077</v>
          </cell>
          <cell r="AB18896" t="str">
            <v>Sales call carried out for HMR Collection</v>
          </cell>
        </row>
        <row r="18897">
          <cell r="A18897">
            <v>44600.686099537001</v>
          </cell>
          <cell r="B18897">
            <v>3162</v>
          </cell>
          <cell r="F18897" t="str">
            <v>CC-00535345</v>
          </cell>
          <cell r="J18897" t="str">
            <v>General Service</v>
          </cell>
          <cell r="R18897" t="str">
            <v>BTKD162074</v>
          </cell>
          <cell r="AB18897" t="str">
            <v>Sales call carried out for HMR Collection</v>
          </cell>
        </row>
        <row r="18898">
          <cell r="A18898">
            <v>44600.6573726852</v>
          </cell>
          <cell r="B18898">
            <v>1298</v>
          </cell>
          <cell r="F18898" t="str">
            <v>CC-00535309</v>
          </cell>
          <cell r="J18898" t="str">
            <v>General Service</v>
          </cell>
          <cell r="R18898" t="str">
            <v>BTKD120805</v>
          </cell>
          <cell r="AB18898" t="str">
            <v>Sales call carried out for HMR Collection</v>
          </cell>
        </row>
        <row r="18899">
          <cell r="A18899">
            <v>44600.639583333301</v>
          </cell>
          <cell r="B18899">
            <v>4104</v>
          </cell>
          <cell r="F18899" t="str">
            <v>CC-00535287</v>
          </cell>
          <cell r="J18899" t="str">
            <v>General Service</v>
          </cell>
          <cell r="R18899" t="str">
            <v>BTJD162046</v>
          </cell>
          <cell r="AB18899" t="str">
            <v>Sales call carried out for HMR Collection</v>
          </cell>
        </row>
        <row r="18900">
          <cell r="A18900">
            <v>44600.632442129601</v>
          </cell>
          <cell r="B18900">
            <v>2059</v>
          </cell>
          <cell r="F18900" t="str">
            <v>CC-00535269</v>
          </cell>
          <cell r="J18900" t="str">
            <v>General Service</v>
          </cell>
          <cell r="R18900" t="str">
            <v>BTJD162016</v>
          </cell>
          <cell r="AB18900" t="str">
            <v>Sales call carried out for HMR Collection</v>
          </cell>
        </row>
        <row r="18901">
          <cell r="A18901">
            <v>44600.627870370401</v>
          </cell>
          <cell r="B18901">
            <v>819</v>
          </cell>
          <cell r="F18901" t="str">
            <v>CC-00535261</v>
          </cell>
          <cell r="J18901" t="str">
            <v>General Service</v>
          </cell>
          <cell r="R18901" t="str">
            <v>BTID162392</v>
          </cell>
          <cell r="AB18901" t="str">
            <v>Sales call carried out for HMR Collection</v>
          </cell>
        </row>
        <row r="18902">
          <cell r="A18902">
            <v>44600.621412036999</v>
          </cell>
          <cell r="B18902">
            <v>472</v>
          </cell>
          <cell r="F18902" t="str">
            <v>CC-00535249</v>
          </cell>
          <cell r="J18902" t="str">
            <v>General Service</v>
          </cell>
          <cell r="R18902" t="str">
            <v>BTID162377</v>
          </cell>
          <cell r="AB18902" t="str">
            <v>Sales call carried out for HMR Collection</v>
          </cell>
        </row>
        <row r="18903">
          <cell r="A18903">
            <v>44600.585914351897</v>
          </cell>
          <cell r="B18903">
            <v>4136</v>
          </cell>
          <cell r="F18903" t="str">
            <v>CC-00535199</v>
          </cell>
          <cell r="J18903" t="str">
            <v>General Service</v>
          </cell>
          <cell r="R18903" t="str">
            <v>BTGL160455</v>
          </cell>
          <cell r="AB18903" t="str">
            <v>Sales call carried out for HMR Collection</v>
          </cell>
        </row>
        <row r="18904">
          <cell r="A18904">
            <v>44600.581539351799</v>
          </cell>
          <cell r="B18904">
            <v>946</v>
          </cell>
          <cell r="F18904" t="str">
            <v>CC-00535190</v>
          </cell>
          <cell r="J18904" t="str">
            <v>General Service</v>
          </cell>
          <cell r="R18904" t="str">
            <v>BTGD162296</v>
          </cell>
          <cell r="AB18904" t="str">
            <v>Sales call carried out for HMR Collection</v>
          </cell>
        </row>
        <row r="18905">
          <cell r="A18905">
            <v>44600.574004629598</v>
          </cell>
          <cell r="B18905">
            <v>3574</v>
          </cell>
          <cell r="F18905" t="str">
            <v>CC-00535173</v>
          </cell>
          <cell r="J18905" t="str">
            <v>General Service</v>
          </cell>
          <cell r="R18905" t="str">
            <v>BTGD162289</v>
          </cell>
          <cell r="AB18905" t="str">
            <v>Sales call carried out for HMR Collection</v>
          </cell>
        </row>
        <row r="18906">
          <cell r="A18906">
            <v>44600.570462962998</v>
          </cell>
          <cell r="B18906">
            <v>3903</v>
          </cell>
          <cell r="F18906" t="str">
            <v>CC-00535169</v>
          </cell>
          <cell r="J18906" t="str">
            <v>General Service</v>
          </cell>
          <cell r="R18906" t="str">
            <v>BTFD162244</v>
          </cell>
          <cell r="AB18906" t="str">
            <v>Sales call carried out for HMR Collection</v>
          </cell>
        </row>
        <row r="18907">
          <cell r="A18907">
            <v>44600.566620370402</v>
          </cell>
          <cell r="B18907">
            <v>3247</v>
          </cell>
          <cell r="F18907" t="str">
            <v>CC-00535160</v>
          </cell>
          <cell r="J18907" t="str">
            <v>General Service</v>
          </cell>
          <cell r="R18907" t="str">
            <v>BTFD162243</v>
          </cell>
          <cell r="AB18907" t="str">
            <v>Sales call carried out for HMR Collection</v>
          </cell>
        </row>
        <row r="18908">
          <cell r="A18908">
            <v>44600.561759259297</v>
          </cell>
          <cell r="B18908">
            <v>2688</v>
          </cell>
          <cell r="F18908" t="str">
            <v>CC-00535149</v>
          </cell>
          <cell r="J18908" t="str">
            <v>General Service</v>
          </cell>
          <cell r="R18908" t="str">
            <v>BTEL160427</v>
          </cell>
          <cell r="AB18908" t="str">
            <v>Sales call carried out for HMR Collection</v>
          </cell>
        </row>
        <row r="18909">
          <cell r="A18909">
            <v>44600.558298611097</v>
          </cell>
          <cell r="B18909">
            <v>2871</v>
          </cell>
          <cell r="F18909" t="str">
            <v>CC-00535141</v>
          </cell>
          <cell r="J18909" t="str">
            <v>General Service</v>
          </cell>
          <cell r="R18909" t="str">
            <v>BTED200706</v>
          </cell>
          <cell r="AB18909" t="str">
            <v>Sales call carried out for HMR Collection</v>
          </cell>
        </row>
        <row r="18910">
          <cell r="A18910">
            <v>44600.5543287037</v>
          </cell>
          <cell r="B18910">
            <v>2977</v>
          </cell>
          <cell r="F18910" t="str">
            <v>CC-00535133</v>
          </cell>
          <cell r="J18910" t="str">
            <v>General Service</v>
          </cell>
          <cell r="R18910" t="str">
            <v>BTED162231</v>
          </cell>
          <cell r="AB18910" t="str">
            <v>Sales call carried out for HMR Collection</v>
          </cell>
        </row>
        <row r="18911">
          <cell r="A18911">
            <v>44600.548912036997</v>
          </cell>
          <cell r="B18911"/>
          <cell r="F18911" t="str">
            <v>CC-00535115</v>
          </cell>
          <cell r="J18911" t="str">
            <v>Commissioning</v>
          </cell>
          <cell r="R18911"/>
          <cell r="AB18911" t="str">
            <v>As per email regarding Commissioning call for Jharkhand State Co-Operative milk we talk to customer and as per customer Commissioning is already done by their supplier and some problem occurs in the compressor. 09-02-2022
Quotation shared with Customer waiting for approval 11-02-2022
Quotation shared with Customer waiting for approval 19-02-2022
Quotation shared with Customer waiting for approval 22-02-2022
As per email regarding Commissioning call for Jharkhand State Co-Operative milk we talk to customer and as per customer Commissioning is already done by their supplier and some problem occurs in the compressor. Also we shared Quotation for repairing job 26-02-2022
As per email regarding Commissioning call for Jharkhand State Co-Operative milk we talk to customer and as per customer Commissioning is already done by their supplier and some problem occurs in the compressor. Also we shared Quotation for repairing job 05-03-2022
and as per customer Commissioning is already done by their supplier and some problem occurs in the compressor. Also we shared Quotation for repairing job 14-03-2022....till date customer not approved repairing charges......Prime-22/03/2022
As per email regarding Commissioning call for Jharkhand State Co-Operative milk we talk to customer and as per customer Commissioning is already done by their supplier and some problem occurs in the compressor. Also we shared Quotation for repairing job 05-03-2022
and as per customer Commissioning is already done by their supplier and some problem occurs in the compressor. Also we shared Quotation for repairing job 14-03-2022....till date customer not approved repairing charges......Prime-04/04/2022
As per email regarding Commissioning call for Jharkhand State Co-Operative milk we talk to customer and as per customer Commissioning is already done by their supplier and some problem occurs in the compressor. Also we shared Quotation for repairing job 05-03-2022
and as per customer Commissioning is already done by their supplier and some problem occurs in the compressor. Also we shared Quotation for repairing job 14-03-2022....till date customer not approved repairing charges......Prime-11/04/2022
As per email regarding Commissioning call for Jharkhand State Co-Operative milk we talk to customer and as per customer Commissioning is already done by their supplier and some problem occurs in the compressor. Also we shared Quotation for repairing job 05-03-2022
and as per customer Commissioning is already done by their supplier and some problem occurs in the compressor. Also we shared Quotation for repairing job 14-03-2022....till date customer not approved repairing charges......Prime-16/04/2022
 as per customer Commissioning is already done by their supplier and some problem occurs in the compressor. Also we shared Quotation for repairing job 14-03-2022....till date customer not approved repairing charges......Prime-23/04/2022</v>
          </cell>
        </row>
        <row r="18912">
          <cell r="A18912">
            <v>44600.548680555599</v>
          </cell>
          <cell r="B18912">
            <v>3291</v>
          </cell>
          <cell r="F18912" t="str">
            <v>CC-00535112</v>
          </cell>
          <cell r="J18912" t="str">
            <v>General Service</v>
          </cell>
          <cell r="R18912" t="str">
            <v>BTED162217</v>
          </cell>
          <cell r="AB18912" t="str">
            <v>Sales call carried out for HMR Collection</v>
          </cell>
        </row>
        <row r="18913">
          <cell r="A18913">
            <v>44600.5445833333</v>
          </cell>
          <cell r="B18913">
            <v>2359</v>
          </cell>
          <cell r="F18913" t="str">
            <v>CC-00535101</v>
          </cell>
          <cell r="J18913" t="str">
            <v>General Service</v>
          </cell>
          <cell r="R18913" t="str">
            <v>BTDD162192</v>
          </cell>
          <cell r="AB18913" t="str">
            <v>Sales call carried out for HMR Collection</v>
          </cell>
        </row>
        <row r="18914">
          <cell r="A18914">
            <v>44600.449108796303</v>
          </cell>
          <cell r="B18914">
            <v>10821</v>
          </cell>
          <cell r="F18914" t="str">
            <v>CC-00534888</v>
          </cell>
          <cell r="J18914" t="str">
            <v>Schedule Service</v>
          </cell>
          <cell r="R18914" t="str">
            <v>BSHS038806</v>
          </cell>
          <cell r="AB18914" t="str">
            <v>Change Valve kit</v>
          </cell>
        </row>
        <row r="18915">
          <cell r="A18915">
            <v>44600.444120370397</v>
          </cell>
          <cell r="B18915">
            <v>2560</v>
          </cell>
          <cell r="F18915" t="str">
            <v>CC-00534885</v>
          </cell>
          <cell r="J18915" t="str">
            <v>Schedule Service</v>
          </cell>
          <cell r="R18915" t="str">
            <v>BULD162577</v>
          </cell>
          <cell r="AB18915" t="str">
            <v>Change air filter, oil filter &amp; oil</v>
          </cell>
        </row>
        <row r="18916">
          <cell r="A18916">
            <v>44599.667210648098</v>
          </cell>
          <cell r="B18916">
            <v>4251</v>
          </cell>
          <cell r="F18916" t="str">
            <v>CC-00534333</v>
          </cell>
          <cell r="J18916" t="str">
            <v>General Service</v>
          </cell>
          <cell r="R18916" t="str">
            <v>BTDD162186</v>
          </cell>
          <cell r="AB18916" t="str">
            <v>Sales call carried out for HMR Collection</v>
          </cell>
        </row>
        <row r="18917">
          <cell r="A18917">
            <v>44599.6621296296</v>
          </cell>
          <cell r="B18917">
            <v>3487</v>
          </cell>
          <cell r="F18917" t="str">
            <v>CC-00534325</v>
          </cell>
          <cell r="J18917" t="str">
            <v>General Service</v>
          </cell>
          <cell r="R18917" t="str">
            <v>BTDD162183</v>
          </cell>
          <cell r="AB18917" t="str">
            <v>Sales call carried out for HMR Collection</v>
          </cell>
        </row>
        <row r="18918">
          <cell r="A18918">
            <v>44599.652094907397</v>
          </cell>
          <cell r="B18918">
            <v>2874</v>
          </cell>
          <cell r="F18918" t="str">
            <v>CC-00534299</v>
          </cell>
          <cell r="J18918" t="str">
            <v>General Service</v>
          </cell>
          <cell r="R18918" t="str">
            <v>BTCD162162</v>
          </cell>
          <cell r="AB18918" t="str">
            <v>Sales call carried out for HMR Collection</v>
          </cell>
        </row>
        <row r="18919">
          <cell r="A18919">
            <v>44599.645034722198</v>
          </cell>
          <cell r="B18919">
            <v>3260</v>
          </cell>
          <cell r="F18919" t="str">
            <v>CC-00534282</v>
          </cell>
          <cell r="J18919" t="str">
            <v>General Service</v>
          </cell>
          <cell r="R18919" t="str">
            <v>BTCD162159</v>
          </cell>
          <cell r="AB18919" t="str">
            <v>Sales call carried out for HMR Collection</v>
          </cell>
        </row>
        <row r="18920">
          <cell r="A18920">
            <v>44599.639895833301</v>
          </cell>
          <cell r="B18920">
            <v>3250</v>
          </cell>
          <cell r="F18920" t="str">
            <v>CC-00534271</v>
          </cell>
          <cell r="J18920" t="str">
            <v>General Service</v>
          </cell>
          <cell r="R18920" t="str">
            <v>BTCD162149</v>
          </cell>
          <cell r="AB18920" t="str">
            <v>Sales call carried out for HMR Collection</v>
          </cell>
        </row>
        <row r="18921">
          <cell r="A18921">
            <v>44599.6326736111</v>
          </cell>
          <cell r="B18921">
            <v>1747</v>
          </cell>
          <cell r="F18921" t="str">
            <v>CC-00534257</v>
          </cell>
          <cell r="J18921" t="str">
            <v>General Service</v>
          </cell>
          <cell r="R18921" t="str">
            <v>BSLD230361</v>
          </cell>
          <cell r="AB18921" t="str">
            <v>Sales call carried out for HMR Collection</v>
          </cell>
        </row>
        <row r="18922">
          <cell r="A18922">
            <v>44599.628946759301</v>
          </cell>
          <cell r="B18922">
            <v>3242</v>
          </cell>
          <cell r="F18922" t="str">
            <v>CC-00534251</v>
          </cell>
          <cell r="J18922" t="str">
            <v>General Service</v>
          </cell>
          <cell r="R18922" t="str">
            <v>BSLD200427</v>
          </cell>
          <cell r="AB18922" t="str">
            <v>Sales call carried out for HMR Collection</v>
          </cell>
        </row>
        <row r="18923">
          <cell r="A18923">
            <v>44599.625011574099</v>
          </cell>
          <cell r="B18923">
            <v>3278</v>
          </cell>
          <cell r="F18923" t="str">
            <v>CC-00534243</v>
          </cell>
          <cell r="J18923" t="str">
            <v>General Service</v>
          </cell>
          <cell r="R18923" t="str">
            <v>BSKD200409</v>
          </cell>
          <cell r="AB18923" t="str">
            <v>Sales call carried out for HMR Collection</v>
          </cell>
        </row>
        <row r="18924">
          <cell r="A18924">
            <v>44599.620046296302</v>
          </cell>
          <cell r="B18924">
            <v>3658</v>
          </cell>
          <cell r="F18924" t="str">
            <v>CC-00534230</v>
          </cell>
          <cell r="J18924" t="str">
            <v>General Service</v>
          </cell>
          <cell r="R18924" t="str">
            <v>BSKD161500</v>
          </cell>
          <cell r="AB18924" t="str">
            <v>Sales call carried out for HMR Collection</v>
          </cell>
        </row>
        <row r="18925">
          <cell r="A18925">
            <v>44599.613009259301</v>
          </cell>
          <cell r="B18925">
            <v>2489</v>
          </cell>
          <cell r="F18925" t="str">
            <v>CC-00534215</v>
          </cell>
          <cell r="J18925" t="str">
            <v>General Service</v>
          </cell>
          <cell r="R18925" t="str">
            <v>BSKD161462</v>
          </cell>
          <cell r="AB18925" t="str">
            <v>Sales call carried out for HMR Collection</v>
          </cell>
        </row>
        <row r="18926">
          <cell r="A18926">
            <v>44599.5774074074</v>
          </cell>
          <cell r="B18926">
            <v>2987</v>
          </cell>
          <cell r="F18926" t="str">
            <v>CC-00534163</v>
          </cell>
          <cell r="J18926" t="str">
            <v>General Service</v>
          </cell>
          <cell r="R18926" t="str">
            <v>BSJD161422</v>
          </cell>
          <cell r="AB18926" t="str">
            <v>Sales call carried out for HMR collection</v>
          </cell>
        </row>
        <row r="18927">
          <cell r="A18927">
            <v>44599.5723842593</v>
          </cell>
          <cell r="B18927">
            <v>1488</v>
          </cell>
          <cell r="F18927" t="str">
            <v>CC-00534155</v>
          </cell>
          <cell r="J18927" t="str">
            <v>General Service</v>
          </cell>
          <cell r="R18927" t="str">
            <v>BSJD161378</v>
          </cell>
          <cell r="AB18927" t="str">
            <v>Sales call carried out for HMR collection</v>
          </cell>
        </row>
        <row r="18928">
          <cell r="A18928">
            <v>44599.555347222202</v>
          </cell>
          <cell r="B18928">
            <v>2004</v>
          </cell>
          <cell r="F18928" t="str">
            <v>CC-00534131</v>
          </cell>
          <cell r="J18928" t="str">
            <v>General Service</v>
          </cell>
          <cell r="R18928" t="str">
            <v>BSID220375</v>
          </cell>
          <cell r="AB18928" t="str">
            <v>Sales call carried out for HMR collection</v>
          </cell>
        </row>
        <row r="18929">
          <cell r="A18929">
            <v>44599.552766203698</v>
          </cell>
          <cell r="B18929">
            <v>6946</v>
          </cell>
          <cell r="F18929" t="str">
            <v>CC-00534128</v>
          </cell>
          <cell r="J18929" t="str">
            <v>Complaint - Running With Problem</v>
          </cell>
          <cell r="R18929" t="str">
            <v>BTDD162169</v>
          </cell>
          <cell r="AB18929" t="str">
            <v>Attend the site and start the unit found oil leakage through separator tank near discharge hose inlet position so basic check done are :- Check separator tank mounting found ok, check air end mounting and avm found ok, check engine mounting and avm found ok, check compressor oil level condition found ok, check compressor base avm 8 nos. found in ok condition, check u clamp 4 nos. found in ok condition, this leakage happened during drilling condition.</v>
          </cell>
        </row>
        <row r="18930">
          <cell r="A18930">
            <v>44599.526064814803</v>
          </cell>
          <cell r="B18930">
            <v>2049</v>
          </cell>
          <cell r="F18930" t="str">
            <v>CC-00534083</v>
          </cell>
          <cell r="J18930" t="str">
            <v>General Service</v>
          </cell>
          <cell r="R18930" t="str">
            <v>BSID200615</v>
          </cell>
          <cell r="AB18930" t="str">
            <v>Sales call carried out for HMR Collection</v>
          </cell>
        </row>
        <row r="18931">
          <cell r="A18931">
            <v>44599.521018518499</v>
          </cell>
          <cell r="B18931">
            <v>1457</v>
          </cell>
          <cell r="F18931" t="str">
            <v>CC-00534072</v>
          </cell>
          <cell r="J18931" t="str">
            <v>General Service</v>
          </cell>
          <cell r="R18931" t="str">
            <v>BSID161973</v>
          </cell>
          <cell r="AB18931" t="str">
            <v>Sales call carried out for HMR Collection</v>
          </cell>
        </row>
        <row r="18932">
          <cell r="A18932">
            <v>44599.517500000002</v>
          </cell>
          <cell r="B18932">
            <v>3352</v>
          </cell>
          <cell r="F18932" t="str">
            <v>CC-00534068</v>
          </cell>
          <cell r="J18932" t="str">
            <v>General Service</v>
          </cell>
          <cell r="R18932" t="str">
            <v>BSID161968</v>
          </cell>
          <cell r="AB18932" t="str">
            <v>Sales call carried out for HMR Collection</v>
          </cell>
        </row>
        <row r="18933">
          <cell r="A18933">
            <v>44599.513796296298</v>
          </cell>
          <cell r="B18933">
            <v>1581</v>
          </cell>
          <cell r="F18933" t="str">
            <v>CC-00534061</v>
          </cell>
          <cell r="J18933" t="str">
            <v>General Service</v>
          </cell>
          <cell r="R18933" t="str">
            <v>BSID120765</v>
          </cell>
          <cell r="AB18933" t="str">
            <v>Sales call carried out for HMR Collection</v>
          </cell>
        </row>
        <row r="18934">
          <cell r="A18934">
            <v>44599.509097222202</v>
          </cell>
          <cell r="B18934">
            <v>986</v>
          </cell>
          <cell r="F18934" t="str">
            <v>CC-00534046</v>
          </cell>
          <cell r="J18934" t="str">
            <v>General Service</v>
          </cell>
          <cell r="R18934" t="str">
            <v>BSID120761</v>
          </cell>
          <cell r="AB18934" t="str">
            <v>Sales call carried out for HMR Collection</v>
          </cell>
        </row>
        <row r="18935">
          <cell r="A18935">
            <v>44599.498888888898</v>
          </cell>
          <cell r="B18935">
            <v>999</v>
          </cell>
          <cell r="F18935" t="str">
            <v>CC-00534022</v>
          </cell>
          <cell r="J18935" t="str">
            <v>General Service</v>
          </cell>
          <cell r="R18935" t="str">
            <v>BSHD161938</v>
          </cell>
          <cell r="AB18935" t="str">
            <v>Sales call carried out for HMR Collection</v>
          </cell>
        </row>
        <row r="18936">
          <cell r="A18936">
            <v>44599.492800925902</v>
          </cell>
          <cell r="B18936">
            <v>5280</v>
          </cell>
          <cell r="F18936" t="str">
            <v>CC-00534007</v>
          </cell>
          <cell r="J18936" t="str">
            <v>General Service</v>
          </cell>
          <cell r="R18936" t="str">
            <v>BSGD161904</v>
          </cell>
          <cell r="AB18936" t="str">
            <v>Sales call carried out for HMR Collection</v>
          </cell>
        </row>
        <row r="18937">
          <cell r="A18937">
            <v>44599.485601851899</v>
          </cell>
          <cell r="B18937">
            <v>2255</v>
          </cell>
          <cell r="F18937" t="str">
            <v>CC-00533991</v>
          </cell>
          <cell r="J18937" t="str">
            <v>General Service</v>
          </cell>
          <cell r="R18937" t="str">
            <v>BSFD161795</v>
          </cell>
          <cell r="AB18937" t="str">
            <v>Sales call carried out for HMR Collection</v>
          </cell>
        </row>
        <row r="18938">
          <cell r="A18938">
            <v>44599.480925925898</v>
          </cell>
          <cell r="B18938">
            <v>1524</v>
          </cell>
          <cell r="F18938" t="str">
            <v>CC-00533978</v>
          </cell>
          <cell r="J18938" t="str">
            <v>General Service</v>
          </cell>
          <cell r="R18938" t="str">
            <v>BSED161766</v>
          </cell>
          <cell r="AB18938" t="str">
            <v>Sales call carried out for HMR Collection</v>
          </cell>
        </row>
        <row r="18939">
          <cell r="A18939">
            <v>44599.476053240702</v>
          </cell>
          <cell r="B18939">
            <v>3289</v>
          </cell>
          <cell r="F18939" t="str">
            <v>CC-00533970</v>
          </cell>
          <cell r="J18939" t="str">
            <v>General Service</v>
          </cell>
          <cell r="R18939" t="str">
            <v>BSAD230391</v>
          </cell>
          <cell r="AB18939" t="str">
            <v>Sales call carried out for HMR Collection</v>
          </cell>
        </row>
        <row r="18940">
          <cell r="A18940">
            <v>44599.465567129599</v>
          </cell>
          <cell r="B18940">
            <v>8219</v>
          </cell>
          <cell r="F18940" t="str">
            <v>CC-00533948</v>
          </cell>
          <cell r="J18940" t="str">
            <v>General Service</v>
          </cell>
          <cell r="R18940" t="str">
            <v>BRGD161233</v>
          </cell>
          <cell r="AB18940" t="str">
            <v>Sales call carried out for HMR Collection</v>
          </cell>
        </row>
        <row r="18941">
          <cell r="A18941">
            <v>44599.457465277803</v>
          </cell>
          <cell r="B18941">
            <v>3290</v>
          </cell>
          <cell r="F18941" t="str">
            <v>CC-00533928</v>
          </cell>
          <cell r="J18941" t="str">
            <v>General Service</v>
          </cell>
          <cell r="R18941" t="str">
            <v>BRED161081</v>
          </cell>
          <cell r="AB18941" t="str">
            <v>Sales call carried out for HMR Collection</v>
          </cell>
        </row>
        <row r="18942">
          <cell r="A18942">
            <v>44599.447546296302</v>
          </cell>
          <cell r="B18942">
            <v>289</v>
          </cell>
          <cell r="F18942" t="str">
            <v>CC-00533911</v>
          </cell>
          <cell r="J18942" t="str">
            <v>General Service</v>
          </cell>
          <cell r="R18942" t="str">
            <v>AUKD230777</v>
          </cell>
          <cell r="AB18942" t="str">
            <v>Sales call carried out for HMR Collection</v>
          </cell>
        </row>
        <row r="18943">
          <cell r="A18943">
            <v>44598.98</v>
          </cell>
          <cell r="B18943">
            <v>0</v>
          </cell>
          <cell r="F18943" t="str">
            <v>CC-00533718</v>
          </cell>
          <cell r="J18943" t="str">
            <v>Schedule Service - AMC</v>
          </cell>
          <cell r="R18943" t="str">
            <v>CSBE564479</v>
          </cell>
          <cell r="AB18943" t="str">
            <v>AMC visit done</v>
          </cell>
        </row>
        <row r="18944">
          <cell r="A18944">
            <v>44598.9778240741</v>
          </cell>
          <cell r="B18944">
            <v>0</v>
          </cell>
          <cell r="F18944" t="str">
            <v>CC-00533710</v>
          </cell>
          <cell r="J18944" t="str">
            <v>Schedule Service - AMC</v>
          </cell>
          <cell r="R18944" t="str">
            <v>CIHE600075</v>
          </cell>
          <cell r="AB18944" t="str">
            <v>AMC visit done</v>
          </cell>
        </row>
        <row r="18945">
          <cell r="A18945">
            <v>44598.973252314798</v>
          </cell>
          <cell r="B18945">
            <v>125</v>
          </cell>
          <cell r="F18945" t="str">
            <v>CC-00533688</v>
          </cell>
          <cell r="J18945" t="str">
            <v>Schedule Service - AMC</v>
          </cell>
          <cell r="R18945" t="str">
            <v>CIHE600078</v>
          </cell>
          <cell r="AB18945" t="str">
            <v>AMC visit done</v>
          </cell>
        </row>
        <row r="18946">
          <cell r="A18946">
            <v>44598.973020833299</v>
          </cell>
          <cell r="B18946">
            <v>21</v>
          </cell>
          <cell r="F18946" t="str">
            <v>CC-00533687</v>
          </cell>
          <cell r="J18946" t="str">
            <v>Schedule Service - AMC</v>
          </cell>
          <cell r="R18946" t="str">
            <v>CRIE663198</v>
          </cell>
          <cell r="AB18946" t="str">
            <v>AMC visit done</v>
          </cell>
        </row>
        <row r="18947">
          <cell r="A18947">
            <v>44596.935104166703</v>
          </cell>
          <cell r="B18947">
            <v>0</v>
          </cell>
          <cell r="F18947" t="str">
            <v>CC-00532804</v>
          </cell>
          <cell r="J18947" t="str">
            <v>Schedule Service</v>
          </cell>
          <cell r="R18947" t="str">
            <v>SN21T002060</v>
          </cell>
          <cell r="AB18947" t="str">
            <v>Attend the for complaint of Schedule service so check the unit found low running hours so we check Attend the site for general service so check air filter found ok, check oil filter found ok, check separator found ok, check oil level found ok so machine runs with all parameter in ok condition.</v>
          </cell>
        </row>
        <row r="18948">
          <cell r="A18948">
            <v>44596.933506944399</v>
          </cell>
          <cell r="B18948">
            <v>63</v>
          </cell>
          <cell r="F18948" t="str">
            <v>CC-00532803</v>
          </cell>
          <cell r="J18948" t="str">
            <v>Schedule Service</v>
          </cell>
          <cell r="R18948" t="str">
            <v>BUDS034763</v>
          </cell>
          <cell r="AB18948" t="str">
            <v>Attend the sor complaint of Schedule service so check the unit found total runs only 63 hours so we check Attend the site for general service so check air filter found ok, check oil filter found ok, check separator found ok, check oil level found ok so machine runs with all parameter in ok condition.</v>
          </cell>
        </row>
        <row r="18949">
          <cell r="A18949">
            <v>44596.930266203701</v>
          </cell>
          <cell r="B18949">
            <v>49</v>
          </cell>
          <cell r="F18949" t="str">
            <v>CC-00532800</v>
          </cell>
          <cell r="J18949" t="str">
            <v>Schedule Service</v>
          </cell>
          <cell r="R18949" t="str">
            <v>BUCS034180</v>
          </cell>
          <cell r="AB18949" t="str">
            <v>Attend the site for schedule service so attend and check air filter found ok, check oil filter found ok check oil level found ok, check separator found ok check and clean all hosses and wiring connection found ok after that start the unit found running ok</v>
          </cell>
        </row>
        <row r="18950">
          <cell r="A18950">
            <v>44596.928333333301</v>
          </cell>
          <cell r="B18950">
            <v>0</v>
          </cell>
          <cell r="F18950" t="str">
            <v>CC-00532798</v>
          </cell>
          <cell r="J18950" t="str">
            <v>Schedule Service</v>
          </cell>
          <cell r="R18950" t="str">
            <v>SN21T002059</v>
          </cell>
          <cell r="AB18950" t="str">
            <v>Attend the site for schedule service so attend and check air filter found ok, check oil filter found ok check oil level found ok so machine running in good condition.</v>
          </cell>
        </row>
        <row r="18951">
          <cell r="A18951">
            <v>44596.732685185198</v>
          </cell>
          <cell r="B18951">
            <v>57638</v>
          </cell>
          <cell r="F18951" t="str">
            <v>CC-00532721</v>
          </cell>
          <cell r="J18951" t="str">
            <v>Complaint - Running With Problem</v>
          </cell>
          <cell r="R18951" t="str">
            <v>BNCC370425</v>
          </cell>
          <cell r="AB18951" t="str">
            <v>Air end change Oil Air end Serial no. BNBI730415 new Air end serial no. ASBI733665</v>
          </cell>
        </row>
        <row r="18952">
          <cell r="A18952">
            <v>44596.582847222198</v>
          </cell>
          <cell r="B18952">
            <v>3291</v>
          </cell>
          <cell r="F18952" t="str">
            <v>CC-00532430</v>
          </cell>
          <cell r="J18952" t="str">
            <v>Complaint - Running With Problem</v>
          </cell>
          <cell r="R18952" t="str">
            <v>BTED162217</v>
          </cell>
          <cell r="AB18952" t="str">
            <v>Replaced battery from Exide dealer under warranty</v>
          </cell>
        </row>
        <row r="18953">
          <cell r="A18953">
            <v>44596.471689814804</v>
          </cell>
          <cell r="B18953">
            <v>0</v>
          </cell>
          <cell r="F18953" t="str">
            <v>CC-00532246</v>
          </cell>
          <cell r="J18953" t="str">
            <v>Commissioning</v>
          </cell>
          <cell r="R18953" t="str">
            <v>CUDE567816</v>
          </cell>
          <cell r="AB18953" t="str">
            <v>Commissionin of Dryer</v>
          </cell>
        </row>
        <row r="18954">
          <cell r="A18954">
            <v>44596.4639930556</v>
          </cell>
          <cell r="B18954">
            <v>1116</v>
          </cell>
          <cell r="F18954" t="str">
            <v>CC-00532231</v>
          </cell>
          <cell r="J18954" t="str">
            <v>Complaint - Running With Problem</v>
          </cell>
          <cell r="R18954" t="str">
            <v>BULD162568</v>
          </cell>
          <cell r="AB18954" t="str">
            <v>Visit coustom site for complaint of Welding side crake issue so as per customer request customer self welded the crack area it self</v>
          </cell>
        </row>
        <row r="18955">
          <cell r="A18955">
            <v>44596.4474305556</v>
          </cell>
          <cell r="B18955">
            <v>13379</v>
          </cell>
          <cell r="F18955" t="str">
            <v>CC-00532195</v>
          </cell>
          <cell r="J18955" t="str">
            <v>Schedule Service</v>
          </cell>
          <cell r="R18955" t="str">
            <v>BNKS030423</v>
          </cell>
          <cell r="AB18955" t="str">
            <v>Change air filter, oil filter &amp; oil</v>
          </cell>
        </row>
        <row r="18956">
          <cell r="A18956">
            <v>44595.549351851798</v>
          </cell>
          <cell r="B18956">
            <v>0</v>
          </cell>
          <cell r="F18956" t="str">
            <v>CC-00531500</v>
          </cell>
          <cell r="J18956" t="str">
            <v>Commissioning</v>
          </cell>
          <cell r="R18956" t="str">
            <v>SN21T002006</v>
          </cell>
          <cell r="AB18956" t="str">
            <v>Commissioning of dryer done</v>
          </cell>
        </row>
        <row r="18957">
          <cell r="A18957">
            <v>44595.485486111102</v>
          </cell>
          <cell r="B18957">
            <v>1</v>
          </cell>
          <cell r="F18957" t="str">
            <v>CC-00531409</v>
          </cell>
          <cell r="J18957" t="str">
            <v>Commissioning</v>
          </cell>
          <cell r="R18957" t="str">
            <v>BUDS034771</v>
          </cell>
          <cell r="AB18957" t="str">
            <v>Commissioning Date-03/02/2022</v>
          </cell>
        </row>
        <row r="18958">
          <cell r="A18958">
            <v>44595.482673611099</v>
          </cell>
          <cell r="B18958">
            <v>4136</v>
          </cell>
          <cell r="F18958" t="str">
            <v>CC-00531400</v>
          </cell>
          <cell r="J18958" t="str">
            <v>Complaint - Running With Problem</v>
          </cell>
          <cell r="R18958" t="str">
            <v>BTGL160455</v>
          </cell>
          <cell r="AB18958" t="str">
            <v>Attend the site for complaint of oil leakage from safety valve do check and clean safety valve after that found running ok</v>
          </cell>
        </row>
        <row r="18959">
          <cell r="A18959">
            <v>44595.469953703701</v>
          </cell>
          <cell r="B18959">
            <v>0</v>
          </cell>
          <cell r="F18959" t="str">
            <v>CC-00531376</v>
          </cell>
          <cell r="J18959" t="str">
            <v>Commissioning</v>
          </cell>
          <cell r="R18959" t="str">
            <v>21245508</v>
          </cell>
          <cell r="AB18959" t="str">
            <v>Commissioning of dryer done on 03-02-2022</v>
          </cell>
        </row>
        <row r="18960">
          <cell r="A18960">
            <v>44595.450509259303</v>
          </cell>
          <cell r="B18960">
            <v>45977</v>
          </cell>
          <cell r="F18960" t="str">
            <v>CC-00531360</v>
          </cell>
          <cell r="J18960" t="str">
            <v>General Service</v>
          </cell>
          <cell r="R18960" t="str">
            <v>BLGS040605</v>
          </cell>
          <cell r="AB18960" t="str">
            <v>Change air filter, oil filter &amp; oil</v>
          </cell>
        </row>
        <row r="18961">
          <cell r="A18961">
            <v>44595.431585648097</v>
          </cell>
          <cell r="B18961">
            <v>37488</v>
          </cell>
          <cell r="F18961" t="str">
            <v>CC-00531348</v>
          </cell>
          <cell r="J18961" t="str">
            <v>General Service</v>
          </cell>
          <cell r="R18961" t="str">
            <v>BKAS030685</v>
          </cell>
          <cell r="AB18961" t="str">
            <v>Change air filter &amp; oil filter</v>
          </cell>
        </row>
        <row r="18962">
          <cell r="A18962">
            <v>44594.656099537002</v>
          </cell>
          <cell r="B18962">
            <v>1371</v>
          </cell>
          <cell r="F18962" t="str">
            <v>CC-00530899</v>
          </cell>
          <cell r="J18962" t="str">
            <v>Schedule Service</v>
          </cell>
          <cell r="R18962" t="str">
            <v>BUKD162510</v>
          </cell>
          <cell r="AB18962" t="str">
            <v>Change air filter, oil filter &amp; oil</v>
          </cell>
        </row>
        <row r="18963">
          <cell r="A18963">
            <v>44594.510798611103</v>
          </cell>
          <cell r="B18963">
            <v>2686</v>
          </cell>
          <cell r="F18963" t="str">
            <v>CC-00530658</v>
          </cell>
          <cell r="J18963" t="str">
            <v>Complaint - Running With Problem</v>
          </cell>
          <cell r="R18963" t="str">
            <v>BRHD161299</v>
          </cell>
          <cell r="AB18963" t="str">
            <v>Change air filter, oil filter and oil ,BDV kit, actuator kit, pressure regulator kit</v>
          </cell>
        </row>
        <row r="18964">
          <cell r="A18964">
            <v>44594.485601851899</v>
          </cell>
          <cell r="B18964">
            <v>0</v>
          </cell>
          <cell r="F18964" t="str">
            <v>CC-00530614</v>
          </cell>
          <cell r="J18964" t="str">
            <v>Commissioning</v>
          </cell>
          <cell r="R18964" t="str">
            <v>CUDE211735</v>
          </cell>
          <cell r="AB18964" t="str">
            <v>Commissioning Done</v>
          </cell>
        </row>
        <row r="18965">
          <cell r="A18965">
            <v>44594.465648148202</v>
          </cell>
          <cell r="B18965">
            <v>0</v>
          </cell>
          <cell r="F18965" t="str">
            <v>CC-00530568</v>
          </cell>
          <cell r="J18965" t="str">
            <v>Commissioning</v>
          </cell>
          <cell r="R18965" t="str">
            <v>CUIE543039</v>
          </cell>
          <cell r="AB18965" t="str">
            <v>Commissioning done</v>
          </cell>
        </row>
        <row r="18966">
          <cell r="A18966">
            <v>44594.4536226852</v>
          </cell>
          <cell r="B18966">
            <v>1</v>
          </cell>
          <cell r="F18966" t="str">
            <v>CC-00530545</v>
          </cell>
          <cell r="J18966" t="str">
            <v>Commissioning</v>
          </cell>
          <cell r="R18966" t="str">
            <v>BUIS036401</v>
          </cell>
          <cell r="AB18966" t="str">
            <v>Commissioning done</v>
          </cell>
        </row>
        <row r="18967">
          <cell r="A18967">
            <v>44594.450763888897</v>
          </cell>
          <cell r="B18967">
            <v>12831</v>
          </cell>
          <cell r="F18967" t="str">
            <v>CC-00530540</v>
          </cell>
          <cell r="J18967" t="str">
            <v>General Service</v>
          </cell>
          <cell r="R18967" t="str">
            <v>BRCC372871</v>
          </cell>
          <cell r="AB18967" t="str">
            <v>Changed Air filter, oil filter &amp; oil</v>
          </cell>
        </row>
        <row r="18968">
          <cell r="A18968">
            <v>44594.448842592603</v>
          </cell>
          <cell r="B18968">
            <v>3512</v>
          </cell>
          <cell r="F18968" t="str">
            <v>CC-00530532</v>
          </cell>
          <cell r="J18968" t="str">
            <v>Schedule Service</v>
          </cell>
          <cell r="R18968" t="str">
            <v>BTGD162289</v>
          </cell>
          <cell r="AB18968" t="str">
            <v>Change air filter, oil filter &amp; oil</v>
          </cell>
        </row>
        <row r="18969">
          <cell r="A18969">
            <v>44594.382592592599</v>
          </cell>
          <cell r="B18969">
            <v>1</v>
          </cell>
          <cell r="F18969" t="str">
            <v>CC-00530453</v>
          </cell>
          <cell r="J18969" t="str">
            <v>Commissioning</v>
          </cell>
          <cell r="R18969" t="str">
            <v>BUIC374043</v>
          </cell>
          <cell r="AB18969" t="str">
            <v>Commissioning done</v>
          </cell>
        </row>
        <row r="18970">
          <cell r="A18970">
            <v>44593.393784722197</v>
          </cell>
          <cell r="B18970">
            <v>6946</v>
          </cell>
          <cell r="F18970" t="str">
            <v>CC-00529723</v>
          </cell>
          <cell r="J18970" t="str">
            <v>Schedule Service</v>
          </cell>
          <cell r="R18970" t="str">
            <v>BTDD162169</v>
          </cell>
          <cell r="AB18970" t="str">
            <v>Change air filter, oil filter &amp; oil</v>
          </cell>
        </row>
        <row r="18971">
          <cell r="A18971">
            <v>44591.829641203702</v>
          </cell>
          <cell r="B18971">
            <v>3998</v>
          </cell>
          <cell r="F18971" t="str">
            <v>CC-00528758</v>
          </cell>
          <cell r="J18971" t="str">
            <v>General Service</v>
          </cell>
          <cell r="R18971" t="str">
            <v>BPLD200068</v>
          </cell>
          <cell r="AB18971" t="str">
            <v>Sales Call carried out for HMR Collection</v>
          </cell>
        </row>
        <row r="18972">
          <cell r="A18972">
            <v>44590.996041666702</v>
          </cell>
          <cell r="B18972">
            <v>27902</v>
          </cell>
          <cell r="F18972" t="str">
            <v>CC-00528588</v>
          </cell>
          <cell r="J18972" t="str">
            <v>Schedule Service - AMC</v>
          </cell>
          <cell r="R18972" t="str">
            <v>BMDS040417</v>
          </cell>
          <cell r="AB18972" t="str">
            <v>Schedule Service already done on dated 15-12-2021 having call tracking no. CC-00497019</v>
          </cell>
        </row>
        <row r="18973">
          <cell r="A18973">
            <v>44590.637118055602</v>
          </cell>
          <cell r="B18973">
            <v>419</v>
          </cell>
          <cell r="F18973" t="str">
            <v>CC-00528257</v>
          </cell>
          <cell r="J18973" t="str">
            <v>General Service</v>
          </cell>
          <cell r="R18973" t="str">
            <v>BUCD230856</v>
          </cell>
          <cell r="AB18973" t="str">
            <v>Sales call carried out for HMR Collcetions</v>
          </cell>
        </row>
        <row r="18974">
          <cell r="A18974">
            <v>44590.5838657407</v>
          </cell>
          <cell r="B18974">
            <v>589</v>
          </cell>
          <cell r="F18974" t="str">
            <v>CC-00528176</v>
          </cell>
          <cell r="J18974" t="str">
            <v>General Service</v>
          </cell>
          <cell r="R18974" t="str">
            <v>BUAL160594</v>
          </cell>
          <cell r="AB18974" t="str">
            <v>Sales call carried out for HMR Collections</v>
          </cell>
        </row>
        <row r="18975">
          <cell r="A18975">
            <v>44590.5760532407</v>
          </cell>
          <cell r="B18975">
            <v>1308</v>
          </cell>
          <cell r="F18975" t="str">
            <v>CC-00528161</v>
          </cell>
          <cell r="J18975" t="str">
            <v>General Service</v>
          </cell>
          <cell r="R18975" t="str">
            <v>BUAL160593</v>
          </cell>
          <cell r="AB18975" t="str">
            <v>Sales call carried out for HMR Collcetions</v>
          </cell>
        </row>
        <row r="18976">
          <cell r="A18976">
            <v>44590.570613425902</v>
          </cell>
          <cell r="B18976">
            <v>1588</v>
          </cell>
          <cell r="F18976" t="str">
            <v>CC-00528147</v>
          </cell>
          <cell r="J18976" t="str">
            <v>General Service</v>
          </cell>
          <cell r="R18976" t="str">
            <v>BUAL160585</v>
          </cell>
          <cell r="AB18976" t="str">
            <v>Sales call carried out for HMR Collcetions</v>
          </cell>
        </row>
        <row r="18977">
          <cell r="A18977">
            <v>44590.561030092598</v>
          </cell>
          <cell r="B18977">
            <v>4058</v>
          </cell>
          <cell r="F18977" t="str">
            <v>CC-00528135</v>
          </cell>
          <cell r="J18977" t="str">
            <v>General Service</v>
          </cell>
          <cell r="R18977" t="str">
            <v>BTGL160455</v>
          </cell>
          <cell r="AB18977" t="str">
            <v>Sales call carried out for HMR Collections</v>
          </cell>
        </row>
        <row r="18978">
          <cell r="A18978">
            <v>44590.554791666698</v>
          </cell>
          <cell r="B18978">
            <v>2647</v>
          </cell>
          <cell r="F18978" t="str">
            <v>CC-00528118</v>
          </cell>
          <cell r="J18978" t="str">
            <v>General Service</v>
          </cell>
          <cell r="R18978" t="str">
            <v>BTEL160427</v>
          </cell>
          <cell r="AB18978" t="str">
            <v>Sales call carried out for HMR Collcetions</v>
          </cell>
        </row>
        <row r="18979">
          <cell r="A18979">
            <v>44590.547465277799</v>
          </cell>
          <cell r="B18979">
            <v>3278</v>
          </cell>
          <cell r="F18979" t="str">
            <v>CC-00528103</v>
          </cell>
          <cell r="J18979" t="str">
            <v>General Service</v>
          </cell>
          <cell r="R18979" t="str">
            <v>BSKD200409</v>
          </cell>
          <cell r="AB18979" t="str">
            <v>Sales call carried out for HMR Collcetions</v>
          </cell>
        </row>
        <row r="18980">
          <cell r="A18980">
            <v>44590.519074074102</v>
          </cell>
          <cell r="B18980">
            <v>2004</v>
          </cell>
          <cell r="F18980" t="str">
            <v>CC-00528046</v>
          </cell>
          <cell r="J18980" t="str">
            <v>General Service</v>
          </cell>
          <cell r="R18980" t="str">
            <v>BSID220375</v>
          </cell>
          <cell r="AB18980" t="str">
            <v>Sales call carried out for HMR collection</v>
          </cell>
        </row>
        <row r="18981">
          <cell r="A18981">
            <v>44590.509722222203</v>
          </cell>
          <cell r="B18981">
            <v>2004</v>
          </cell>
          <cell r="F18981" t="str">
            <v>CC-00528028</v>
          </cell>
          <cell r="J18981" t="str">
            <v>General Service</v>
          </cell>
          <cell r="R18981" t="str">
            <v>BSID200615</v>
          </cell>
          <cell r="AB18981" t="str">
            <v>Sales call carried out for HMR collection</v>
          </cell>
        </row>
        <row r="18982">
          <cell r="A18982">
            <v>44590.498148148101</v>
          </cell>
          <cell r="B18982">
            <v>1425</v>
          </cell>
          <cell r="F18982" t="str">
            <v>CC-00528006</v>
          </cell>
          <cell r="J18982" t="str">
            <v>General Service</v>
          </cell>
          <cell r="R18982" t="str">
            <v>BSID161973</v>
          </cell>
          <cell r="AB18982" t="str">
            <v>Sales call carried out for HMR collection</v>
          </cell>
        </row>
        <row r="18983">
          <cell r="A18983">
            <v>44590.473229166702</v>
          </cell>
          <cell r="B18983"/>
          <cell r="F18983" t="str">
            <v>CC-00527955</v>
          </cell>
          <cell r="J18983" t="str">
            <v>Complaint - Running With Problem</v>
          </cell>
          <cell r="R18983"/>
          <cell r="AB18983" t="str">
            <v>Called to customer visit will be done on monday (31-01-2022) 29-01-2022
Quotation shared with customer waiting for approval 02-02-2022
Quotation shared with customer waiting for approval 05-02-2022</v>
          </cell>
        </row>
        <row r="18984">
          <cell r="A18984">
            <v>44590.4632291667</v>
          </cell>
          <cell r="B18984">
            <v>18440</v>
          </cell>
          <cell r="F18984" t="str">
            <v>CC-00527938</v>
          </cell>
          <cell r="J18984" t="str">
            <v>General Service</v>
          </cell>
          <cell r="R18984" t="str">
            <v>BQBS033796</v>
          </cell>
          <cell r="AB18984" t="str">
            <v>Change Air oil separator &amp; oil</v>
          </cell>
        </row>
        <row r="18985">
          <cell r="A18985">
            <v>44590.4609837963</v>
          </cell>
          <cell r="B18985">
            <v>3162</v>
          </cell>
          <cell r="F18985" t="str">
            <v>CC-00527936</v>
          </cell>
          <cell r="J18985" t="str">
            <v>General Service</v>
          </cell>
          <cell r="R18985" t="str">
            <v>BTKD162074</v>
          </cell>
          <cell r="AB18985" t="str">
            <v>Change Air filter, oil filter, air oil separator &amp; oil</v>
          </cell>
        </row>
        <row r="18986">
          <cell r="A18986">
            <v>44590.399907407402</v>
          </cell>
          <cell r="B18986">
            <v>0</v>
          </cell>
          <cell r="F18986" t="str">
            <v>CC-00527867</v>
          </cell>
          <cell r="J18986" t="str">
            <v>Complaint - Running With Problem</v>
          </cell>
          <cell r="R18986" t="str">
            <v>CUDE211735</v>
          </cell>
          <cell r="AB18986" t="str">
            <v>Attend the site for complain of not working so attached and check found loose line connection so tighten the same after ther found ok.</v>
          </cell>
        </row>
        <row r="18987">
          <cell r="A18987">
            <v>44589.765752314801</v>
          </cell>
          <cell r="B18987">
            <v>0</v>
          </cell>
          <cell r="F18987" t="str">
            <v>CC-00527607</v>
          </cell>
          <cell r="J18987" t="str">
            <v>Commissioning</v>
          </cell>
          <cell r="R18987" t="str">
            <v>DUIL140306</v>
          </cell>
          <cell r="AB18987" t="str">
            <v>Commissioning done on dated 28-01-2022</v>
          </cell>
        </row>
        <row r="18988">
          <cell r="A18988">
            <v>44589.730370370402</v>
          </cell>
          <cell r="B18988">
            <v>105</v>
          </cell>
          <cell r="F18988" t="str">
            <v>CC-00527580</v>
          </cell>
          <cell r="J18988" t="str">
            <v>General Service</v>
          </cell>
          <cell r="R18988" t="str">
            <v>BUHL152930</v>
          </cell>
          <cell r="AB18988" t="str">
            <v>Sales call carried out for HMR collection</v>
          </cell>
        </row>
        <row r="18989">
          <cell r="A18989">
            <v>44589.722719907397</v>
          </cell>
          <cell r="B18989">
            <v>63</v>
          </cell>
          <cell r="F18989" t="str">
            <v>CC-00527566</v>
          </cell>
          <cell r="J18989" t="str">
            <v>General Service</v>
          </cell>
          <cell r="R18989" t="str">
            <v>BUCD121174</v>
          </cell>
          <cell r="AB18989" t="str">
            <v>Sales call carried out for HMR collection</v>
          </cell>
        </row>
        <row r="18990">
          <cell r="A18990">
            <v>44589.715648148202</v>
          </cell>
          <cell r="B18990">
            <v>25</v>
          </cell>
          <cell r="F18990" t="str">
            <v>CC-00527552</v>
          </cell>
          <cell r="J18990" t="str">
            <v>General Service</v>
          </cell>
          <cell r="R18990" t="str">
            <v>BUGD162826</v>
          </cell>
          <cell r="AB18990" t="str">
            <v>Sales Call Carried our for HMR collection</v>
          </cell>
        </row>
        <row r="18991">
          <cell r="A18991">
            <v>44589.702962962998</v>
          </cell>
          <cell r="B18991">
            <v>44</v>
          </cell>
          <cell r="F18991" t="str">
            <v>CC-00527528</v>
          </cell>
          <cell r="J18991" t="str">
            <v>General Service</v>
          </cell>
          <cell r="R18991" t="str">
            <v>BUID121299</v>
          </cell>
          <cell r="AB18991" t="str">
            <v>Sales Call Carried our for HMR collection</v>
          </cell>
        </row>
        <row r="18992">
          <cell r="A18992">
            <v>44589.678321759297</v>
          </cell>
          <cell r="B18992">
            <v>36</v>
          </cell>
          <cell r="F18992" t="str">
            <v>CC-00527490</v>
          </cell>
          <cell r="J18992" t="str">
            <v>General Service</v>
          </cell>
          <cell r="R18992" t="str">
            <v>BUHD121280</v>
          </cell>
          <cell r="AB18992" t="str">
            <v>Sales call carried out for HMR collection</v>
          </cell>
        </row>
        <row r="18993">
          <cell r="A18993">
            <v>44589.668402777803</v>
          </cell>
          <cell r="B18993">
            <v>1970</v>
          </cell>
          <cell r="F18993" t="str">
            <v>CC-00527479</v>
          </cell>
          <cell r="J18993" t="str">
            <v>General Service</v>
          </cell>
          <cell r="R18993" t="str">
            <v>BSGD161898</v>
          </cell>
          <cell r="AB18993" t="str">
            <v>Sales call carried out for HMR collection</v>
          </cell>
        </row>
        <row r="18994">
          <cell r="A18994">
            <v>44589.659050925897</v>
          </cell>
          <cell r="B18994">
            <v>1954</v>
          </cell>
          <cell r="F18994" t="str">
            <v>CC-00527465</v>
          </cell>
          <cell r="J18994" t="str">
            <v>General Service</v>
          </cell>
          <cell r="R18994" t="str">
            <v>BSGD161861</v>
          </cell>
          <cell r="AB18994" t="str">
            <v>Sales Call Carried our for HMR collection</v>
          </cell>
        </row>
        <row r="18995">
          <cell r="A18995">
            <v>44589.648761574099</v>
          </cell>
          <cell r="B18995">
            <v>1986</v>
          </cell>
          <cell r="F18995" t="str">
            <v>CC-00527447</v>
          </cell>
          <cell r="J18995" t="str">
            <v>General Service</v>
          </cell>
          <cell r="R18995" t="str">
            <v>BRHD161314</v>
          </cell>
          <cell r="AB18995" t="str">
            <v>Sales Call Carried our for HMR collection</v>
          </cell>
        </row>
        <row r="18996">
          <cell r="A18996">
            <v>44589.642060185201</v>
          </cell>
          <cell r="B18996">
            <v>85</v>
          </cell>
          <cell r="F18996" t="str">
            <v>CC-00527433</v>
          </cell>
          <cell r="J18996" t="str">
            <v>General Service</v>
          </cell>
          <cell r="R18996" t="str">
            <v>BUFD162814</v>
          </cell>
          <cell r="AB18996" t="str">
            <v>Sales call carried out for HMR collection</v>
          </cell>
        </row>
        <row r="18997">
          <cell r="A18997">
            <v>44589.634861111103</v>
          </cell>
          <cell r="B18997">
            <v>124</v>
          </cell>
          <cell r="F18997" t="str">
            <v>CC-00527421</v>
          </cell>
          <cell r="J18997" t="str">
            <v>General Service</v>
          </cell>
          <cell r="R18997" t="str">
            <v>BTHD162350</v>
          </cell>
          <cell r="AB18997" t="str">
            <v>Sales call carried out for HMR collection.</v>
          </cell>
        </row>
        <row r="18998">
          <cell r="A18998">
            <v>44589.6269791667</v>
          </cell>
          <cell r="B18998">
            <v>1554</v>
          </cell>
          <cell r="F18998" t="str">
            <v>CC-00527406</v>
          </cell>
          <cell r="J18998" t="str">
            <v>General Service</v>
          </cell>
          <cell r="R18998" t="str">
            <v>BTJD162047</v>
          </cell>
          <cell r="AB18998" t="str">
            <v>Sales call carried out for HMR collection</v>
          </cell>
        </row>
        <row r="18999">
          <cell r="A18999">
            <v>44589.620717592603</v>
          </cell>
          <cell r="B18999">
            <v>1324</v>
          </cell>
          <cell r="F18999" t="str">
            <v>CC-00527400</v>
          </cell>
          <cell r="J18999" t="str">
            <v>General Service</v>
          </cell>
          <cell r="R18999" t="str">
            <v>BTJD162040</v>
          </cell>
          <cell r="AB18999" t="str">
            <v>Sales Call Carried our for HMR collection</v>
          </cell>
        </row>
        <row r="19000">
          <cell r="A19000">
            <v>44589.614374999997</v>
          </cell>
          <cell r="B19000">
            <v>2815</v>
          </cell>
          <cell r="F19000" t="str">
            <v>CC-00527395</v>
          </cell>
          <cell r="J19000" t="str">
            <v>General Service</v>
          </cell>
          <cell r="R19000" t="str">
            <v>BULL160559</v>
          </cell>
          <cell r="AB19000" t="str">
            <v>Sales call carried out for HMR collection</v>
          </cell>
        </row>
        <row r="19001">
          <cell r="A19001">
            <v>44589.608506944402</v>
          </cell>
          <cell r="B19001">
            <v>1055</v>
          </cell>
          <cell r="F19001" t="str">
            <v>CC-00527381</v>
          </cell>
          <cell r="J19001" t="str">
            <v>General Service</v>
          </cell>
          <cell r="R19001" t="str">
            <v>BTJD162038</v>
          </cell>
          <cell r="AB19001" t="str">
            <v>Sales Call Carried our for HMR collection</v>
          </cell>
        </row>
        <row r="19002">
          <cell r="A19002">
            <v>44589.588356481501</v>
          </cell>
          <cell r="B19002">
            <v>2891</v>
          </cell>
          <cell r="F19002" t="str">
            <v>CC-00527341</v>
          </cell>
          <cell r="J19002" t="str">
            <v>General Service</v>
          </cell>
          <cell r="R19002" t="str">
            <v>BSID161979</v>
          </cell>
          <cell r="AB19002" t="str">
            <v>Sales Call Carried our for HMR collection</v>
          </cell>
        </row>
        <row r="19003">
          <cell r="A19003">
            <v>44589.5835069444</v>
          </cell>
          <cell r="B19003">
            <v>2695</v>
          </cell>
          <cell r="F19003" t="str">
            <v>CC-00527338</v>
          </cell>
          <cell r="J19003" t="str">
            <v>General Service</v>
          </cell>
          <cell r="R19003" t="str">
            <v>BULL160564</v>
          </cell>
          <cell r="AB19003" t="str">
            <v>Sales Call Carried our for HMR collection</v>
          </cell>
        </row>
        <row r="19004">
          <cell r="A19004">
            <v>44589.575706018499</v>
          </cell>
          <cell r="B19004">
            <v>474</v>
          </cell>
          <cell r="F19004" t="str">
            <v>CC-00527328</v>
          </cell>
          <cell r="J19004" t="str">
            <v>General Service</v>
          </cell>
          <cell r="R19004" t="str">
            <v>BULD162583</v>
          </cell>
          <cell r="AB19004" t="str">
            <v>Sales call carried out for HMR collection</v>
          </cell>
        </row>
        <row r="19005">
          <cell r="A19005">
            <v>44589.571319444403</v>
          </cell>
          <cell r="B19005">
            <v>1</v>
          </cell>
          <cell r="F19005" t="str">
            <v>CC-00527320</v>
          </cell>
          <cell r="J19005" t="str">
            <v>Commissioning</v>
          </cell>
          <cell r="R19005" t="str">
            <v>BUID162940</v>
          </cell>
          <cell r="AB19005" t="str">
            <v>Commissioning done</v>
          </cell>
        </row>
        <row r="19006">
          <cell r="A19006">
            <v>44589.5644328704</v>
          </cell>
          <cell r="B19006">
            <v>474</v>
          </cell>
          <cell r="F19006" t="str">
            <v>CC-00527307</v>
          </cell>
          <cell r="J19006" t="str">
            <v>General Service</v>
          </cell>
          <cell r="R19006" t="str">
            <v>BULD162583</v>
          </cell>
          <cell r="AB19006" t="str">
            <v>Sales Call Carried our for HMR collection</v>
          </cell>
        </row>
        <row r="19007">
          <cell r="A19007">
            <v>44589.558379629598</v>
          </cell>
          <cell r="B19007">
            <v>408</v>
          </cell>
          <cell r="F19007" t="str">
            <v>CC-00527292</v>
          </cell>
          <cell r="J19007" t="str">
            <v>General Service</v>
          </cell>
          <cell r="R19007" t="str">
            <v>BULD162579</v>
          </cell>
          <cell r="AB19007" t="str">
            <v>Sales Call Carried our for HMR collection</v>
          </cell>
        </row>
        <row r="19008">
          <cell r="A19008">
            <v>44589.546747685199</v>
          </cell>
          <cell r="B19008">
            <v>2272</v>
          </cell>
          <cell r="F19008" t="str">
            <v>CC-00527275</v>
          </cell>
          <cell r="J19008" t="str">
            <v>General Service</v>
          </cell>
          <cell r="R19008" t="str">
            <v>BULD162577</v>
          </cell>
          <cell r="AB19008" t="str">
            <v>Sales call carried out for HMR collection</v>
          </cell>
        </row>
        <row r="19009">
          <cell r="A19009">
            <v>44589.537303240701</v>
          </cell>
          <cell r="B19009">
            <v>1073</v>
          </cell>
          <cell r="F19009" t="str">
            <v>CC-00527255</v>
          </cell>
          <cell r="J19009" t="str">
            <v>General Service</v>
          </cell>
          <cell r="R19009" t="str">
            <v>BULD162568</v>
          </cell>
          <cell r="AB19009" t="str">
            <v>Sales call carried out for HMR collection</v>
          </cell>
        </row>
        <row r="19010">
          <cell r="A19010">
            <v>44589.525520833296</v>
          </cell>
          <cell r="B19010">
            <v>2147</v>
          </cell>
          <cell r="F19010" t="str">
            <v>CC-00527227</v>
          </cell>
          <cell r="J19010" t="str">
            <v>General Service</v>
          </cell>
          <cell r="R19010" t="str">
            <v>BULD162561</v>
          </cell>
          <cell r="AB19010" t="str">
            <v>Sales call carried out for HMR Collection</v>
          </cell>
        </row>
        <row r="19011">
          <cell r="A19011">
            <v>44589.511678240699</v>
          </cell>
          <cell r="B19011">
            <v>3887</v>
          </cell>
          <cell r="F19011" t="str">
            <v>CC-00527204</v>
          </cell>
          <cell r="J19011" t="str">
            <v>General Service</v>
          </cell>
          <cell r="R19011" t="str">
            <v>BULD162559</v>
          </cell>
          <cell r="AB19011" t="str">
            <v>Sales call carried out for HMR collection.</v>
          </cell>
        </row>
        <row r="19012">
          <cell r="A19012">
            <v>44589.498599537001</v>
          </cell>
          <cell r="B19012">
            <v>675</v>
          </cell>
          <cell r="F19012" t="str">
            <v>CC-00527178</v>
          </cell>
          <cell r="J19012" t="str">
            <v>General Service</v>
          </cell>
          <cell r="R19012" t="str">
            <v>BUDD220683</v>
          </cell>
          <cell r="AB19012" t="str">
            <v>Sales Call Carried our for HMR collection</v>
          </cell>
        </row>
        <row r="19013">
          <cell r="A19013">
            <v>44589.495682870402</v>
          </cell>
          <cell r="B19013">
            <v>1</v>
          </cell>
          <cell r="F19013" t="str">
            <v>CC-00527169</v>
          </cell>
          <cell r="J19013" t="str">
            <v>Commissioning</v>
          </cell>
          <cell r="R19013" t="str">
            <v>BUIS036662</v>
          </cell>
          <cell r="AB19013" t="str">
            <v>Commissioning done</v>
          </cell>
        </row>
        <row r="19014">
          <cell r="A19014">
            <v>44589.493252314802</v>
          </cell>
          <cell r="B19014">
            <v>10150</v>
          </cell>
          <cell r="F19014" t="str">
            <v>CC-00527164</v>
          </cell>
          <cell r="J19014" t="str">
            <v>General Service</v>
          </cell>
          <cell r="R19014" t="str">
            <v>BREC373538</v>
          </cell>
          <cell r="AB19014" t="str">
            <v>Change Air filter, oil filter, separator, intake valve, MPV kit, solenoid valve &amp; oil</v>
          </cell>
        </row>
        <row r="19015">
          <cell r="A19015">
            <v>44588.7029861111</v>
          </cell>
          <cell r="B19015">
            <v>698</v>
          </cell>
          <cell r="F19015" t="str">
            <v>CC-00526649</v>
          </cell>
          <cell r="J19015" t="str">
            <v>Schedule Service</v>
          </cell>
          <cell r="R19015" t="str">
            <v>BUED220691</v>
          </cell>
          <cell r="AB19015" t="str">
            <v>Change Air filter, oil filter &amp; oil</v>
          </cell>
        </row>
        <row r="19016">
          <cell r="A19016">
            <v>44588.580266203702</v>
          </cell>
          <cell r="B19016">
            <v>2635</v>
          </cell>
          <cell r="F19016" t="str">
            <v>CC-00526401</v>
          </cell>
          <cell r="J19016" t="str">
            <v>Schedule Service</v>
          </cell>
          <cell r="R19016" t="str">
            <v>BTEL160427</v>
          </cell>
          <cell r="AB19016" t="str">
            <v>Change air filter, oil filter and oil</v>
          </cell>
        </row>
        <row r="19017">
          <cell r="A19017">
            <v>44588.578831018502</v>
          </cell>
          <cell r="B19017">
            <v>1576</v>
          </cell>
          <cell r="F19017" t="str">
            <v>CC-00526398</v>
          </cell>
          <cell r="J19017" t="str">
            <v>Schedule Service</v>
          </cell>
          <cell r="R19017" t="str">
            <v>BUAL160585</v>
          </cell>
          <cell r="AB19017" t="str">
            <v>Change air filter, oil filter, separator and oil</v>
          </cell>
        </row>
        <row r="19018">
          <cell r="A19018">
            <v>44588.576203703698</v>
          </cell>
          <cell r="B19018">
            <v>2690</v>
          </cell>
          <cell r="F19018" t="str">
            <v>CC-00526394</v>
          </cell>
          <cell r="J19018" t="str">
            <v>Schedule Service</v>
          </cell>
          <cell r="R19018" t="str">
            <v>BULL160564</v>
          </cell>
          <cell r="AB19018" t="str">
            <v>Change air filter, oil filter and oil</v>
          </cell>
        </row>
        <row r="19019">
          <cell r="A19019">
            <v>44588.5694097222</v>
          </cell>
          <cell r="B19019">
            <v>4058</v>
          </cell>
          <cell r="F19019" t="str">
            <v>CC-00526382</v>
          </cell>
          <cell r="J19019" t="str">
            <v>Schedule Service</v>
          </cell>
          <cell r="R19019" t="str">
            <v>BTGL160455</v>
          </cell>
          <cell r="AB19019" t="str">
            <v>Change Air filter, oil filter, pre filter, valve kit and oil</v>
          </cell>
        </row>
        <row r="19020">
          <cell r="A19020">
            <v>44588.001643518503</v>
          </cell>
          <cell r="B19020">
            <v>23805</v>
          </cell>
          <cell r="F19020" t="str">
            <v>CC-00526095</v>
          </cell>
          <cell r="J19020" t="str">
            <v>Schedule Service - AMC</v>
          </cell>
          <cell r="R19020" t="str">
            <v>BLIS031950</v>
          </cell>
          <cell r="AB19020" t="str">
            <v>General Service already done on 07-12-2021 having call tracking no. CC-00491464</v>
          </cell>
        </row>
        <row r="19021">
          <cell r="A19021">
            <v>44587.997465277796</v>
          </cell>
          <cell r="B19021">
            <v>42854</v>
          </cell>
          <cell r="F19021" t="str">
            <v>CC-00526077</v>
          </cell>
          <cell r="J19021" t="str">
            <v>Schedule Service - AMC</v>
          </cell>
          <cell r="R19021" t="str">
            <v>BIKS040038</v>
          </cell>
          <cell r="AB19021" t="str">
            <v>AMC visit done</v>
          </cell>
        </row>
        <row r="19022">
          <cell r="A19022">
            <v>44587.995185185202</v>
          </cell>
          <cell r="B19022">
            <v>43304</v>
          </cell>
          <cell r="F19022" t="str">
            <v>CC-00526065</v>
          </cell>
          <cell r="J19022" t="str">
            <v>Schedule Service - AMC</v>
          </cell>
          <cell r="R19022" t="str">
            <v>BNAS040245</v>
          </cell>
          <cell r="AB19022" t="str">
            <v>AMC visit done</v>
          </cell>
        </row>
        <row r="19023">
          <cell r="A19023">
            <v>44587.994664351798</v>
          </cell>
          <cell r="B19023">
            <v>29912</v>
          </cell>
          <cell r="F19023" t="str">
            <v>CC-00526062</v>
          </cell>
          <cell r="J19023" t="str">
            <v>Schedule Service - AMC</v>
          </cell>
          <cell r="R19023" t="str">
            <v>GOKS040088</v>
          </cell>
          <cell r="AB19023" t="str">
            <v>AMC Visit done</v>
          </cell>
        </row>
        <row r="19024">
          <cell r="A19024">
            <v>44586.998344907399</v>
          </cell>
          <cell r="B19024">
            <v>30319</v>
          </cell>
          <cell r="F19024" t="str">
            <v>CC-00525715</v>
          </cell>
          <cell r="J19024" t="str">
            <v>Schedule Service - AMC</v>
          </cell>
          <cell r="R19024" t="str">
            <v>BPCS030196</v>
          </cell>
          <cell r="AB19024" t="str">
            <v>General service done on dated 14-01-2022 having call tracking no. CC-00517709</v>
          </cell>
        </row>
        <row r="19025">
          <cell r="A19025">
            <v>44586.757789351897</v>
          </cell>
          <cell r="B19025">
            <v>657</v>
          </cell>
          <cell r="F19025" t="str">
            <v>CC-00525533</v>
          </cell>
          <cell r="J19025" t="str">
            <v>General Service</v>
          </cell>
          <cell r="R19025" t="str">
            <v>BUJD162460</v>
          </cell>
          <cell r="AB19025" t="str">
            <v>Sales call carried out for HMR Collection</v>
          </cell>
        </row>
        <row r="19026">
          <cell r="A19026">
            <v>44586.751770833303</v>
          </cell>
          <cell r="B19026">
            <v>274</v>
          </cell>
          <cell r="F19026" t="str">
            <v>CC-00525529</v>
          </cell>
          <cell r="J19026" t="str">
            <v>Overhauling</v>
          </cell>
          <cell r="R19026" t="str">
            <v>BUBD162649</v>
          </cell>
          <cell r="AB19026" t="str">
            <v>Sales call carried out for HMR Collection</v>
          </cell>
        </row>
        <row r="19027">
          <cell r="A19027">
            <v>44586.746261574102</v>
          </cell>
          <cell r="B19027">
            <v>527</v>
          </cell>
          <cell r="F19027" t="str">
            <v>CC-00525521</v>
          </cell>
          <cell r="J19027" t="str">
            <v>General Service</v>
          </cell>
          <cell r="R19027" t="str">
            <v>BTKD200646</v>
          </cell>
          <cell r="AB19027" t="str">
            <v>Sales call carried out for HMR Collcetions</v>
          </cell>
        </row>
        <row r="19028">
          <cell r="A19028">
            <v>44586.742245370398</v>
          </cell>
          <cell r="B19028">
            <v>3886</v>
          </cell>
          <cell r="F19028" t="str">
            <v>CC-00525513</v>
          </cell>
          <cell r="J19028" t="str">
            <v>General Service</v>
          </cell>
          <cell r="R19028" t="str">
            <v>BTKD162112</v>
          </cell>
          <cell r="AB19028" t="str">
            <v>Sales call caried out for HMR collection</v>
          </cell>
        </row>
        <row r="19029">
          <cell r="A19029">
            <v>44586.736018518503</v>
          </cell>
          <cell r="B19029">
            <v>693</v>
          </cell>
          <cell r="F19029" t="str">
            <v>CC-00525507</v>
          </cell>
          <cell r="J19029" t="str">
            <v>General Service</v>
          </cell>
          <cell r="R19029" t="str">
            <v>BTKD162083</v>
          </cell>
          <cell r="AB19029" t="str">
            <v>Sales call carried out for HMR Collection</v>
          </cell>
        </row>
        <row r="19030">
          <cell r="A19030">
            <v>44586.683622685203</v>
          </cell>
          <cell r="B19030">
            <v>941</v>
          </cell>
          <cell r="F19030" t="str">
            <v>CC-00525421</v>
          </cell>
          <cell r="J19030" t="str">
            <v>General Service</v>
          </cell>
          <cell r="R19030" t="str">
            <v>BTKD162080</v>
          </cell>
          <cell r="AB19030" t="str">
            <v>Sales call carried out for HMR Collection</v>
          </cell>
        </row>
        <row r="19031">
          <cell r="A19031">
            <v>44586.6792361111</v>
          </cell>
          <cell r="B19031">
            <v>2687</v>
          </cell>
          <cell r="F19031" t="str">
            <v>CC-00525412</v>
          </cell>
          <cell r="J19031" t="str">
            <v>General Service</v>
          </cell>
          <cell r="R19031" t="str">
            <v>BTKD162077</v>
          </cell>
          <cell r="AB19031" t="str">
            <v>Sales call carried out for HMR Collection</v>
          </cell>
        </row>
        <row r="19032">
          <cell r="A19032">
            <v>44586.672222222202</v>
          </cell>
          <cell r="B19032">
            <v>2891</v>
          </cell>
          <cell r="F19032" t="str">
            <v>CC-00525398</v>
          </cell>
          <cell r="J19032" t="str">
            <v>General Service</v>
          </cell>
          <cell r="R19032" t="str">
            <v>BTKD162074</v>
          </cell>
          <cell r="AB19032" t="str">
            <v>Sales call carried out for HMR collection</v>
          </cell>
        </row>
        <row r="19033">
          <cell r="A19033">
            <v>44586.660891203697</v>
          </cell>
          <cell r="B19033">
            <v>1247</v>
          </cell>
          <cell r="F19033" t="str">
            <v>CC-00525371</v>
          </cell>
          <cell r="J19033" t="str">
            <v>General Service</v>
          </cell>
          <cell r="R19033" t="str">
            <v>BTKD120805</v>
          </cell>
          <cell r="AB19033" t="str">
            <v>Sales call carried out for HMR collection</v>
          </cell>
        </row>
        <row r="19034">
          <cell r="A19034">
            <v>44586.653402777803</v>
          </cell>
          <cell r="B19034">
            <v>4057</v>
          </cell>
          <cell r="F19034" t="str">
            <v>CC-00525355</v>
          </cell>
          <cell r="J19034" t="str">
            <v>General Service</v>
          </cell>
          <cell r="R19034" t="str">
            <v>BTJD162046</v>
          </cell>
          <cell r="AB19034" t="str">
            <v>Sales call carried out for HMR Collcetions</v>
          </cell>
        </row>
        <row r="19035">
          <cell r="A19035">
            <v>44586.6460532407</v>
          </cell>
          <cell r="B19035">
            <v>627</v>
          </cell>
          <cell r="F19035" t="str">
            <v>CC-00525345</v>
          </cell>
          <cell r="J19035" t="str">
            <v>General Service</v>
          </cell>
          <cell r="R19035" t="str">
            <v>BTID162392</v>
          </cell>
          <cell r="AB19035" t="str">
            <v>Sales call carried out for HMR Collcetions</v>
          </cell>
        </row>
        <row r="19036">
          <cell r="A19036">
            <v>44586.6403125</v>
          </cell>
          <cell r="B19036">
            <v>472</v>
          </cell>
          <cell r="F19036" t="str">
            <v>CC-00525332</v>
          </cell>
          <cell r="J19036" t="str">
            <v>General Service</v>
          </cell>
          <cell r="R19036" t="str">
            <v>BTID162377</v>
          </cell>
          <cell r="AB19036" t="str">
            <v>Sales call carried out for HMR collection</v>
          </cell>
        </row>
        <row r="19037">
          <cell r="A19037">
            <v>44586.6315046296</v>
          </cell>
          <cell r="B19037">
            <v>854</v>
          </cell>
          <cell r="F19037" t="str">
            <v>CC-00525318</v>
          </cell>
          <cell r="J19037" t="str">
            <v>General Service</v>
          </cell>
          <cell r="R19037" t="str">
            <v>BTGD162296</v>
          </cell>
          <cell r="AB19037" t="str">
            <v>Sales call carried out for HMR collection</v>
          </cell>
        </row>
        <row r="19038">
          <cell r="A19038">
            <v>44586.627129629604</v>
          </cell>
          <cell r="B19038">
            <v>2981</v>
          </cell>
          <cell r="F19038" t="str">
            <v>CC-00525311</v>
          </cell>
          <cell r="J19038" t="str">
            <v>General Service</v>
          </cell>
          <cell r="R19038" t="str">
            <v>BTGD162289</v>
          </cell>
          <cell r="AB19038" t="str">
            <v>Sales call carried out for HMR collection</v>
          </cell>
        </row>
        <row r="19039">
          <cell r="A19039">
            <v>44586.6227546296</v>
          </cell>
          <cell r="B19039">
            <v>3903</v>
          </cell>
          <cell r="F19039" t="str">
            <v>CC-00525304</v>
          </cell>
          <cell r="J19039" t="str">
            <v>General Service</v>
          </cell>
          <cell r="R19039" t="str">
            <v>BTFD162244</v>
          </cell>
          <cell r="AB19039" t="str">
            <v>Sales call carried out for HMR collection.</v>
          </cell>
        </row>
        <row r="19040">
          <cell r="A19040">
            <v>44586.617060185199</v>
          </cell>
          <cell r="B19040">
            <v>3188</v>
          </cell>
          <cell r="F19040" t="str">
            <v>CC-00525294</v>
          </cell>
          <cell r="J19040" t="str">
            <v>General Service</v>
          </cell>
          <cell r="R19040" t="str">
            <v>BTFD162243</v>
          </cell>
          <cell r="AB19040" t="str">
            <v>Sales call carried out for HMR Collection</v>
          </cell>
        </row>
        <row r="19041">
          <cell r="A19041">
            <v>44586.611574074101</v>
          </cell>
          <cell r="B19041">
            <v>2871</v>
          </cell>
          <cell r="F19041" t="str">
            <v>CC-00525283</v>
          </cell>
          <cell r="J19041" t="str">
            <v>General Service</v>
          </cell>
          <cell r="R19041" t="str">
            <v>BTED200706</v>
          </cell>
          <cell r="AB19041" t="str">
            <v>Sales call carried out for HMR Collection</v>
          </cell>
        </row>
        <row r="19042">
          <cell r="A19042">
            <v>44586.593136574098</v>
          </cell>
          <cell r="B19042">
            <v>2857</v>
          </cell>
          <cell r="F19042" t="str">
            <v>CC-00525258</v>
          </cell>
          <cell r="J19042" t="str">
            <v>General Service</v>
          </cell>
          <cell r="R19042" t="str">
            <v>BTED162231</v>
          </cell>
          <cell r="AB19042" t="str">
            <v>Sales call carried out for HMR Collcetions</v>
          </cell>
        </row>
        <row r="19043">
          <cell r="A19043">
            <v>44586.588020833296</v>
          </cell>
          <cell r="B19043">
            <v>3200</v>
          </cell>
          <cell r="F19043" t="str">
            <v>CC-00525246</v>
          </cell>
          <cell r="J19043" t="str">
            <v>General Service</v>
          </cell>
          <cell r="R19043" t="str">
            <v>BTED162217</v>
          </cell>
          <cell r="AB19043" t="str">
            <v>Sales call carried out for HMR Collcetions</v>
          </cell>
        </row>
        <row r="19044">
          <cell r="A19044">
            <v>44586.578101851897</v>
          </cell>
          <cell r="B19044">
            <v>2286</v>
          </cell>
          <cell r="F19044" t="str">
            <v>CC-00525234</v>
          </cell>
          <cell r="J19044" t="str">
            <v>General Service</v>
          </cell>
          <cell r="R19044" t="str">
            <v>BTDD162192</v>
          </cell>
          <cell r="AB19044" t="str">
            <v>Sales call carried our for HMR collection</v>
          </cell>
        </row>
        <row r="19045">
          <cell r="A19045">
            <v>44586.5687384259</v>
          </cell>
          <cell r="B19045">
            <v>4160</v>
          </cell>
          <cell r="F19045" t="str">
            <v>CC-00525212</v>
          </cell>
          <cell r="J19045" t="str">
            <v>General Service</v>
          </cell>
          <cell r="R19045" t="str">
            <v>BTDD162186</v>
          </cell>
          <cell r="AB19045" t="str">
            <v>Sales call carried out for HMR Collcetions</v>
          </cell>
        </row>
        <row r="19046">
          <cell r="A19046">
            <v>44586.5638078704</v>
          </cell>
          <cell r="B19046">
            <v>3446</v>
          </cell>
          <cell r="F19046" t="str">
            <v>CC-00525203</v>
          </cell>
          <cell r="J19046" t="str">
            <v>General Service</v>
          </cell>
          <cell r="R19046" t="str">
            <v>BTDD162183</v>
          </cell>
          <cell r="AB19046" t="str">
            <v>Sales call carried out for HMR Collection</v>
          </cell>
        </row>
        <row r="19047">
          <cell r="A19047">
            <v>44586.553715277798</v>
          </cell>
          <cell r="B19047">
            <v>6938</v>
          </cell>
          <cell r="F19047" t="str">
            <v>CC-00525177</v>
          </cell>
          <cell r="J19047" t="str">
            <v>General Service</v>
          </cell>
          <cell r="R19047" t="str">
            <v>BTDD162169</v>
          </cell>
          <cell r="AB19047" t="str">
            <v>Sales call carried out for HMR Collection</v>
          </cell>
        </row>
        <row r="19048">
          <cell r="A19048">
            <v>44586.542696759301</v>
          </cell>
          <cell r="B19048">
            <v>2830</v>
          </cell>
          <cell r="F19048" t="str">
            <v>CC-00525167</v>
          </cell>
          <cell r="J19048" t="str">
            <v>General Service</v>
          </cell>
          <cell r="R19048" t="str">
            <v>BTCD162162</v>
          </cell>
          <cell r="AB19048" t="str">
            <v>Sales call carried out for HMR Collcetions</v>
          </cell>
        </row>
        <row r="19049">
          <cell r="A19049">
            <v>44586.537361111099</v>
          </cell>
          <cell r="B19049">
            <v>3260</v>
          </cell>
          <cell r="F19049" t="str">
            <v>CC-00525157</v>
          </cell>
          <cell r="J19049" t="str">
            <v>General Service</v>
          </cell>
          <cell r="R19049" t="str">
            <v>BTCD162159</v>
          </cell>
          <cell r="AB19049" t="str">
            <v>Sales call carried out for HMR collection.</v>
          </cell>
        </row>
        <row r="19050">
          <cell r="A19050">
            <v>44586.530543981498</v>
          </cell>
          <cell r="B19050">
            <v>3250</v>
          </cell>
          <cell r="F19050" t="str">
            <v>CC-00525135</v>
          </cell>
          <cell r="J19050" t="str">
            <v>General Service</v>
          </cell>
          <cell r="R19050" t="str">
            <v>BTCD162149</v>
          </cell>
          <cell r="AB19050" t="str">
            <v>Sales call carried out for HMR collection.</v>
          </cell>
        </row>
        <row r="19051">
          <cell r="A19051">
            <v>44586.524803240703</v>
          </cell>
          <cell r="B19051">
            <v>1689</v>
          </cell>
          <cell r="F19051" t="str">
            <v>CC-00525119</v>
          </cell>
          <cell r="J19051" t="str">
            <v>General Service</v>
          </cell>
          <cell r="R19051" t="str">
            <v>BSLD230361</v>
          </cell>
          <cell r="AB19051" t="str">
            <v>Sales call carried out for HMR collection.</v>
          </cell>
        </row>
        <row r="19052">
          <cell r="A19052">
            <v>44586.520393518498</v>
          </cell>
          <cell r="B19052">
            <v>3242</v>
          </cell>
          <cell r="F19052" t="str">
            <v>CC-00525110</v>
          </cell>
          <cell r="J19052" t="str">
            <v>General Service</v>
          </cell>
          <cell r="R19052" t="str">
            <v>BSLD200427</v>
          </cell>
          <cell r="AB19052" t="str">
            <v>Sales call carried out for HMR collection</v>
          </cell>
        </row>
        <row r="19053">
          <cell r="A19053">
            <v>44586.515069444402</v>
          </cell>
          <cell r="B19053">
            <v>3589</v>
          </cell>
          <cell r="F19053" t="str">
            <v>CC-00525093</v>
          </cell>
          <cell r="J19053" t="str">
            <v>General Service</v>
          </cell>
          <cell r="R19053" t="str">
            <v>BSKD161500</v>
          </cell>
          <cell r="AB19053" t="str">
            <v>Sales call carried out for HMR collection.</v>
          </cell>
        </row>
        <row r="19054">
          <cell r="A19054">
            <v>44586.5101967593</v>
          </cell>
          <cell r="B19054">
            <v>2489</v>
          </cell>
          <cell r="F19054" t="str">
            <v>CC-00525083</v>
          </cell>
          <cell r="J19054" t="str">
            <v>General Service</v>
          </cell>
          <cell r="R19054" t="str">
            <v>BSKD161462</v>
          </cell>
          <cell r="AB19054" t="str">
            <v>Sales call carried out for HMR collection.</v>
          </cell>
        </row>
        <row r="19055">
          <cell r="A19055">
            <v>44586.506087962996</v>
          </cell>
          <cell r="B19055">
            <v>2931</v>
          </cell>
          <cell r="F19055" t="str">
            <v>CC-00525071</v>
          </cell>
          <cell r="J19055" t="str">
            <v>General Service</v>
          </cell>
          <cell r="R19055" t="str">
            <v>BSJD161422</v>
          </cell>
          <cell r="AB19055" t="str">
            <v>Sales call carried out for HMR collection</v>
          </cell>
        </row>
        <row r="19056">
          <cell r="A19056">
            <v>44586.502534722204</v>
          </cell>
          <cell r="B19056">
            <v>1488</v>
          </cell>
          <cell r="F19056" t="str">
            <v>CC-00525065</v>
          </cell>
          <cell r="J19056" t="str">
            <v>General Service</v>
          </cell>
          <cell r="R19056" t="str">
            <v>BSJD161378</v>
          </cell>
          <cell r="AB19056" t="str">
            <v>Sales call carried out for HMR collection</v>
          </cell>
        </row>
        <row r="19057">
          <cell r="A19057">
            <v>44586.489837963003</v>
          </cell>
          <cell r="B19057">
            <v>3287</v>
          </cell>
          <cell r="F19057" t="str">
            <v>CC-00525046</v>
          </cell>
          <cell r="J19057" t="str">
            <v>General Service</v>
          </cell>
          <cell r="R19057" t="str">
            <v>BSID161968</v>
          </cell>
          <cell r="AB19057" t="str">
            <v>Sale call carried out for HMR collection</v>
          </cell>
        </row>
        <row r="19058">
          <cell r="A19058">
            <v>44586.483148148101</v>
          </cell>
          <cell r="B19058">
            <v>1581</v>
          </cell>
          <cell r="F19058" t="str">
            <v>CC-00525030</v>
          </cell>
          <cell r="J19058" t="str">
            <v>General Service</v>
          </cell>
          <cell r="R19058" t="str">
            <v>BSID120765</v>
          </cell>
          <cell r="AB19058" t="str">
            <v>Sales Call Carried our for HMR collection.
Machin in idle condition</v>
          </cell>
        </row>
        <row r="19059">
          <cell r="A19059">
            <v>44586.4694212963</v>
          </cell>
          <cell r="B19059">
            <v>14640</v>
          </cell>
          <cell r="F19059" t="str">
            <v>CC-00525004</v>
          </cell>
          <cell r="J19059" t="str">
            <v>General Service</v>
          </cell>
          <cell r="R19059" t="str">
            <v>BSAF110719</v>
          </cell>
          <cell r="AB19059" t="str">
            <v>Air oil separator change</v>
          </cell>
        </row>
        <row r="19060">
          <cell r="A19060">
            <v>44586.467569444401</v>
          </cell>
          <cell r="B19060">
            <v>14581</v>
          </cell>
          <cell r="F19060" t="str">
            <v>CC-00524999</v>
          </cell>
          <cell r="J19060" t="str">
            <v>Schedule Service</v>
          </cell>
          <cell r="R19060" t="str">
            <v>BQGS031413</v>
          </cell>
          <cell r="AB19060" t="str">
            <v>Change Air filter, oil filter, separator and oil</v>
          </cell>
        </row>
        <row r="19061">
          <cell r="A19061">
            <v>44586.466516203698</v>
          </cell>
          <cell r="B19061">
            <v>19543</v>
          </cell>
          <cell r="F19061" t="str">
            <v>CC-00524996</v>
          </cell>
          <cell r="J19061" t="str">
            <v>General Service</v>
          </cell>
          <cell r="R19061" t="str">
            <v>BQHS040705</v>
          </cell>
          <cell r="AB19061" t="str">
            <v>Change air filter &amp; oil filter</v>
          </cell>
        </row>
        <row r="19062">
          <cell r="A19062">
            <v>44586.460289351897</v>
          </cell>
          <cell r="B19062">
            <v>41030</v>
          </cell>
          <cell r="F19062" t="str">
            <v>CC-00524981</v>
          </cell>
          <cell r="J19062" t="str">
            <v>General Service</v>
          </cell>
          <cell r="R19062" t="str">
            <v>BJBS030606</v>
          </cell>
          <cell r="AB19062" t="str">
            <v>Change Pre filter, Carbon filter &amp; fine filter</v>
          </cell>
        </row>
        <row r="19063">
          <cell r="A19063">
            <v>44586.449780092596</v>
          </cell>
          <cell r="B19063">
            <v>7478</v>
          </cell>
          <cell r="F19063" t="str">
            <v>CC-00524967</v>
          </cell>
          <cell r="J19063" t="str">
            <v>Schedule Service</v>
          </cell>
          <cell r="R19063" t="str">
            <v>BTGS031205</v>
          </cell>
          <cell r="AB19063" t="str">
            <v>Change Air filter, oil filter, separator and oil</v>
          </cell>
        </row>
        <row r="19064">
          <cell r="A19064">
            <v>44585.9916435185</v>
          </cell>
          <cell r="B19064">
            <v>18082</v>
          </cell>
          <cell r="F19064" t="str">
            <v>CC-00524859</v>
          </cell>
          <cell r="J19064" t="str">
            <v>Schedule Service - AMC</v>
          </cell>
          <cell r="R19064" t="str">
            <v>BQBS033796</v>
          </cell>
          <cell r="AB19064" t="str">
            <v>Schedule service already done on 31-12-2021 having call tracking no. CC-00508289</v>
          </cell>
        </row>
        <row r="19065">
          <cell r="A19065">
            <v>44585.991238425901</v>
          </cell>
          <cell r="B19065">
            <v>15856</v>
          </cell>
          <cell r="F19065" t="str">
            <v>CC-00524857</v>
          </cell>
          <cell r="J19065" t="str">
            <v>Schedule Service - AMC</v>
          </cell>
          <cell r="R19065" t="str">
            <v>BRGS035169</v>
          </cell>
          <cell r="AB19065" t="str">
            <v>AMC Visit done</v>
          </cell>
        </row>
        <row r="19066">
          <cell r="A19066">
            <v>44585.758414351898</v>
          </cell>
          <cell r="B19066">
            <v>4906</v>
          </cell>
          <cell r="F19066" t="str">
            <v>CC-00524713</v>
          </cell>
          <cell r="J19066" t="str">
            <v>General Service</v>
          </cell>
          <cell r="R19066" t="str">
            <v>BPED200185</v>
          </cell>
          <cell r="AB19066" t="str">
            <v>Sales call carried out for HMR Collcetions</v>
          </cell>
        </row>
        <row r="19067">
          <cell r="A19067">
            <v>44585.750011574099</v>
          </cell>
          <cell r="B19067">
            <v>3267</v>
          </cell>
          <cell r="F19067" t="str">
            <v>CC-00524703</v>
          </cell>
          <cell r="J19067" t="str">
            <v>General Service</v>
          </cell>
          <cell r="R19067" t="str">
            <v>BPED200181</v>
          </cell>
          <cell r="AB19067" t="str">
            <v>Sales call carried out for HMR collection</v>
          </cell>
        </row>
        <row r="19068">
          <cell r="A19068">
            <v>44585.744062500002</v>
          </cell>
          <cell r="B19068">
            <v>4823</v>
          </cell>
          <cell r="F19068" t="str">
            <v>CC-00524692</v>
          </cell>
          <cell r="J19068" t="str">
            <v>General Service</v>
          </cell>
          <cell r="R19068" t="str">
            <v>BPED200175</v>
          </cell>
          <cell r="AB19068" t="str">
            <v>Sales call carried out for HMR collection</v>
          </cell>
        </row>
        <row r="19069">
          <cell r="A19069">
            <v>44585.739918981497</v>
          </cell>
          <cell r="B19069">
            <v>5775</v>
          </cell>
          <cell r="F19069" t="str">
            <v>CC-00524683</v>
          </cell>
          <cell r="J19069" t="str">
            <v>General Service</v>
          </cell>
          <cell r="R19069" t="str">
            <v>BPED160088</v>
          </cell>
          <cell r="AB19069" t="str">
            <v>Sales call carried out for HMR Collcetions</v>
          </cell>
        </row>
        <row r="19070">
          <cell r="A19070">
            <v>44585.735798611102</v>
          </cell>
          <cell r="B19070">
            <v>5488</v>
          </cell>
          <cell r="F19070" t="str">
            <v>CC-00524678</v>
          </cell>
          <cell r="J19070" t="str">
            <v>General Service</v>
          </cell>
          <cell r="R19070" t="str">
            <v>BPED160082</v>
          </cell>
          <cell r="AB19070" t="str">
            <v>Sales Call carried out for HMR Collection</v>
          </cell>
        </row>
        <row r="19071">
          <cell r="A19071">
            <v>44585.729791666701</v>
          </cell>
          <cell r="B19071">
            <v>6025</v>
          </cell>
          <cell r="F19071" t="str">
            <v>CC-00524671</v>
          </cell>
          <cell r="J19071" t="str">
            <v>General Service</v>
          </cell>
          <cell r="R19071" t="str">
            <v>BPBD200118</v>
          </cell>
          <cell r="AB19071" t="str">
            <v>Sales call carried out for HMR collection.</v>
          </cell>
        </row>
        <row r="19072">
          <cell r="A19072">
            <v>44585.719143518501</v>
          </cell>
          <cell r="B19072">
            <v>4589</v>
          </cell>
          <cell r="F19072" t="str">
            <v>CC-00524653</v>
          </cell>
          <cell r="J19072" t="str">
            <v>General Service</v>
          </cell>
          <cell r="R19072" t="str">
            <v>BPAD160016</v>
          </cell>
          <cell r="AB19072" t="str">
            <v>Sales call carried out for HMR collection</v>
          </cell>
        </row>
        <row r="19073">
          <cell r="A19073">
            <v>44585.699803240699</v>
          </cell>
          <cell r="B19073">
            <v>7489</v>
          </cell>
          <cell r="F19073" t="str">
            <v>CC-00524615</v>
          </cell>
          <cell r="J19073" t="str">
            <v>General Service</v>
          </cell>
          <cell r="R19073" t="str">
            <v>BOLD200057</v>
          </cell>
          <cell r="AB19073" t="str">
            <v>Sales call carried out for HMR Collcetions</v>
          </cell>
        </row>
        <row r="19074">
          <cell r="A19074">
            <v>44585.689675925903</v>
          </cell>
          <cell r="B19074">
            <v>6885</v>
          </cell>
          <cell r="F19074" t="str">
            <v>CC-00524597</v>
          </cell>
          <cell r="J19074" t="str">
            <v>General Service</v>
          </cell>
          <cell r="R19074" t="str">
            <v>BOLD200029</v>
          </cell>
          <cell r="AB19074" t="str">
            <v>Sales call carried out for HMR Collcetions</v>
          </cell>
        </row>
        <row r="19075">
          <cell r="A19075">
            <v>44585.683356481502</v>
          </cell>
          <cell r="B19075">
            <v>3756</v>
          </cell>
          <cell r="F19075" t="str">
            <v>CC-00524581</v>
          </cell>
          <cell r="J19075" t="str">
            <v>General Service</v>
          </cell>
          <cell r="R19075" t="str">
            <v>BOLD160047</v>
          </cell>
          <cell r="AB19075" t="str">
            <v>Sales call carried out for HMR Collcetions</v>
          </cell>
        </row>
        <row r="19076">
          <cell r="A19076">
            <v>44585.677870370397</v>
          </cell>
          <cell r="B19076">
            <v>3678</v>
          </cell>
          <cell r="F19076" t="str">
            <v>CC-00524566</v>
          </cell>
          <cell r="J19076" t="str">
            <v>General Service</v>
          </cell>
          <cell r="R19076" t="str">
            <v>BOKD200025</v>
          </cell>
          <cell r="AB19076" t="str">
            <v>Sales call carried out for HMR Collcetions</v>
          </cell>
        </row>
        <row r="19077">
          <cell r="A19077">
            <v>44585.6716087963</v>
          </cell>
          <cell r="B19077">
            <v>23956</v>
          </cell>
          <cell r="F19077" t="str">
            <v>CC-00524554</v>
          </cell>
          <cell r="J19077" t="str">
            <v>General Service</v>
          </cell>
          <cell r="R19077" t="str">
            <v>BOKD200014</v>
          </cell>
          <cell r="AB19077" t="str">
            <v>Sales call carried out for HMR Collcetions</v>
          </cell>
        </row>
        <row r="19078">
          <cell r="A19078">
            <v>44585.6659490741</v>
          </cell>
          <cell r="B19078">
            <v>4088</v>
          </cell>
          <cell r="F19078" t="str">
            <v>CC-00524545</v>
          </cell>
          <cell r="J19078" t="str">
            <v>General Service</v>
          </cell>
          <cell r="R19078" t="str">
            <v>BOJD160012</v>
          </cell>
          <cell r="AB19078" t="str">
            <v>Sales call carried out for HMR Collcetions</v>
          </cell>
        </row>
        <row r="19079">
          <cell r="A19079">
            <v>44585.659236111103</v>
          </cell>
          <cell r="B19079">
            <v>7158</v>
          </cell>
          <cell r="F19079" t="str">
            <v>CC-00524529</v>
          </cell>
          <cell r="J19079" t="str">
            <v>General Service</v>
          </cell>
          <cell r="R19079" t="str">
            <v>BOID200251</v>
          </cell>
          <cell r="AB19079" t="str">
            <v>Sales call carried out for HMR Collcetions</v>
          </cell>
        </row>
        <row r="19080">
          <cell r="A19080">
            <v>44585.653842592597</v>
          </cell>
          <cell r="B19080">
            <v>5986</v>
          </cell>
          <cell r="F19080" t="str">
            <v>CC-00524514</v>
          </cell>
          <cell r="J19080" t="str">
            <v>General Service</v>
          </cell>
          <cell r="R19080" t="str">
            <v>BOID200231</v>
          </cell>
          <cell r="AB19080" t="str">
            <v>Sales call carried out for HMR Collcetions</v>
          </cell>
        </row>
        <row r="19081">
          <cell r="A19081">
            <v>44585.644050925897</v>
          </cell>
          <cell r="B19081">
            <v>6213</v>
          </cell>
          <cell r="F19081" t="str">
            <v>CC-00524485</v>
          </cell>
          <cell r="J19081" t="str">
            <v>General Service</v>
          </cell>
          <cell r="R19081" t="str">
            <v>BOID200228</v>
          </cell>
          <cell r="AB19081" t="str">
            <v>Sales call carried out for HMR Collcetions</v>
          </cell>
        </row>
        <row r="19082">
          <cell r="A19082">
            <v>44585.639756944402</v>
          </cell>
          <cell r="B19082">
            <v>18289</v>
          </cell>
          <cell r="F19082" t="str">
            <v>CC-00524481</v>
          </cell>
          <cell r="J19082" t="str">
            <v>General Service</v>
          </cell>
          <cell r="R19082" t="str">
            <v>BOID200223</v>
          </cell>
          <cell r="AB19082" t="str">
            <v>Sales call carried out for HMR Collcetions</v>
          </cell>
        </row>
        <row r="19083">
          <cell r="A19083">
            <v>44585.636759259301</v>
          </cell>
          <cell r="B19083">
            <v>675</v>
          </cell>
          <cell r="F19083" t="str">
            <v>CC-00524471</v>
          </cell>
          <cell r="J19083" t="str">
            <v>Schedule Service</v>
          </cell>
          <cell r="R19083" t="str">
            <v>BUDD220683</v>
          </cell>
          <cell r="AB19083" t="str">
            <v>Change air filter, oil filter &amp; oil</v>
          </cell>
        </row>
        <row r="19084">
          <cell r="A19084">
            <v>44585.6333564815</v>
          </cell>
          <cell r="B19084">
            <v>1499</v>
          </cell>
          <cell r="F19084" t="str">
            <v>CC-00524465</v>
          </cell>
          <cell r="J19084" t="str">
            <v>Schedule Service</v>
          </cell>
          <cell r="R19084" t="str">
            <v>BUAD162630</v>
          </cell>
          <cell r="AB19084" t="str">
            <v>Change air filter, oil filter, separator and oil</v>
          </cell>
        </row>
        <row r="19085">
          <cell r="A19085">
            <v>44585.631620370397</v>
          </cell>
          <cell r="B19085">
            <v>18255</v>
          </cell>
          <cell r="F19085" t="str">
            <v>CC-00524461</v>
          </cell>
          <cell r="J19085" t="str">
            <v>General Service</v>
          </cell>
          <cell r="R19085" t="str">
            <v>BOHD200197</v>
          </cell>
          <cell r="AB19085" t="str">
            <v>Sales call carried out for HMR Collcetions</v>
          </cell>
        </row>
        <row r="19086">
          <cell r="A19086">
            <v>44585.627453703702</v>
          </cell>
          <cell r="B19086">
            <v>1252</v>
          </cell>
          <cell r="F19086" t="str">
            <v>CC-00524452</v>
          </cell>
          <cell r="J19086" t="str">
            <v>General Service</v>
          </cell>
          <cell r="R19086" t="str">
            <v>BOHD200190</v>
          </cell>
          <cell r="AB19086" t="str">
            <v>Sales call carried out for HMR Collcetions</v>
          </cell>
        </row>
        <row r="19087">
          <cell r="A19087">
            <v>44585.617210648103</v>
          </cell>
          <cell r="B19087">
            <v>10178</v>
          </cell>
          <cell r="F19087" t="str">
            <v>CC-00524432</v>
          </cell>
          <cell r="J19087" t="str">
            <v>General Service</v>
          </cell>
          <cell r="R19087" t="str">
            <v>BOGD200180</v>
          </cell>
          <cell r="AB19087" t="str">
            <v>Sales call carried out for HMR Collcetions</v>
          </cell>
        </row>
        <row r="19088">
          <cell r="A19088">
            <v>44585.612106481502</v>
          </cell>
          <cell r="B19088">
            <v>9966</v>
          </cell>
          <cell r="F19088" t="str">
            <v>CC-00524424</v>
          </cell>
          <cell r="J19088" t="str">
            <v>General Service</v>
          </cell>
          <cell r="R19088" t="str">
            <v>BOCD160084</v>
          </cell>
          <cell r="AB19088" t="str">
            <v>Sales call carried out for HMR Collcetions</v>
          </cell>
        </row>
        <row r="19089">
          <cell r="A19089">
            <v>44585.591192129599</v>
          </cell>
          <cell r="B19089">
            <v>6219</v>
          </cell>
          <cell r="F19089" t="str">
            <v>CC-00524386</v>
          </cell>
          <cell r="J19089" t="str">
            <v>General Service</v>
          </cell>
          <cell r="R19089" t="str">
            <v>BOBD200072</v>
          </cell>
          <cell r="AB19089" t="str">
            <v>Sales call carried our for HMR collection</v>
          </cell>
        </row>
        <row r="19090">
          <cell r="A19090">
            <v>44585.584618055596</v>
          </cell>
          <cell r="B19090">
            <v>6993</v>
          </cell>
          <cell r="F19090" t="str">
            <v>CC-00524379</v>
          </cell>
          <cell r="J19090" t="str">
            <v>General Service</v>
          </cell>
          <cell r="R19090" t="str">
            <v>BNKD200023</v>
          </cell>
          <cell r="AB19090" t="str">
            <v>Sales call carried out for HMR Collcetions</v>
          </cell>
        </row>
        <row r="19091">
          <cell r="A19091">
            <v>44585.576435185198</v>
          </cell>
          <cell r="B19091">
            <v>5968</v>
          </cell>
          <cell r="F19091" t="str">
            <v>CC-00524365</v>
          </cell>
          <cell r="J19091" t="str">
            <v>General Service</v>
          </cell>
          <cell r="R19091" t="str">
            <v>BNJD200008</v>
          </cell>
          <cell r="AB19091" t="str">
            <v>Sales call carried out for HMR Collcetions</v>
          </cell>
        </row>
        <row r="19092">
          <cell r="A19092">
            <v>44585.5698148148</v>
          </cell>
          <cell r="B19092">
            <v>4059</v>
          </cell>
          <cell r="F19092" t="str">
            <v>CC-00524354</v>
          </cell>
          <cell r="J19092" t="str">
            <v>General Service</v>
          </cell>
          <cell r="R19092" t="str">
            <v>BNID200161</v>
          </cell>
          <cell r="AB19092" t="str">
            <v>Sales call carried out for HMR Collcetions</v>
          </cell>
        </row>
        <row r="19093">
          <cell r="A19093">
            <v>44585.564375000002</v>
          </cell>
          <cell r="B19093">
            <v>6257</v>
          </cell>
          <cell r="F19093" t="str">
            <v>CC-00524341</v>
          </cell>
          <cell r="J19093" t="str">
            <v>General Service</v>
          </cell>
          <cell r="R19093" t="str">
            <v>BNID200158</v>
          </cell>
          <cell r="AB19093" t="str">
            <v>Sales call carried out for HMR Collcetions</v>
          </cell>
        </row>
        <row r="19094">
          <cell r="A19094">
            <v>44585.552962962996</v>
          </cell>
          <cell r="B19094">
            <v>4866</v>
          </cell>
          <cell r="F19094" t="str">
            <v>CC-00524322</v>
          </cell>
          <cell r="J19094" t="str">
            <v>General Service</v>
          </cell>
          <cell r="R19094" t="str">
            <v>BNID160316</v>
          </cell>
          <cell r="AB19094" t="str">
            <v>Sales call carried out for HMR Collcetions</v>
          </cell>
        </row>
        <row r="19095">
          <cell r="A19095">
            <v>44585.5386574074</v>
          </cell>
          <cell r="B19095">
            <v>4388</v>
          </cell>
          <cell r="F19095" t="str">
            <v>CC-00524299</v>
          </cell>
          <cell r="J19095" t="str">
            <v>General Service</v>
          </cell>
          <cell r="R19095" t="str">
            <v>BNHD200151</v>
          </cell>
          <cell r="AB19095" t="str">
            <v>Sales call carried out for HMR Collcetions</v>
          </cell>
        </row>
        <row r="19096">
          <cell r="A19096">
            <v>44585.5307986111</v>
          </cell>
          <cell r="B19096">
            <v>6958</v>
          </cell>
          <cell r="F19096" t="str">
            <v>CC-00524283</v>
          </cell>
          <cell r="J19096" t="str">
            <v>General Service</v>
          </cell>
          <cell r="R19096" t="str">
            <v>BNDD160224</v>
          </cell>
          <cell r="AB19096" t="str">
            <v>Sales call carried out for HMR Collcetions</v>
          </cell>
        </row>
        <row r="19097">
          <cell r="A19097">
            <v>44585.524594907401</v>
          </cell>
          <cell r="B19097">
            <v>2936</v>
          </cell>
          <cell r="F19097" t="str">
            <v>CC-00524270</v>
          </cell>
          <cell r="J19097" t="str">
            <v>General Service</v>
          </cell>
          <cell r="R19097" t="str">
            <v>BNBD160162</v>
          </cell>
          <cell r="AB19097" t="str">
            <v>Sales call carried out for HMR Collcetions</v>
          </cell>
        </row>
        <row r="19098">
          <cell r="A19098">
            <v>44585.512743055602</v>
          </cell>
          <cell r="B19098">
            <v>1244</v>
          </cell>
          <cell r="F19098" t="str">
            <v>CC-00524238</v>
          </cell>
          <cell r="J19098" t="str">
            <v>General Service</v>
          </cell>
          <cell r="R19098" t="str">
            <v>BMLD160107</v>
          </cell>
          <cell r="AB19098" t="str">
            <v>Sales call carried out for HMR Collcetions</v>
          </cell>
        </row>
        <row r="19099">
          <cell r="A19099">
            <v>44585.507476851897</v>
          </cell>
          <cell r="B19099">
            <v>6593</v>
          </cell>
          <cell r="F19099" t="str">
            <v>CC-00524226</v>
          </cell>
          <cell r="J19099" t="str">
            <v>General Service</v>
          </cell>
          <cell r="R19099" t="str">
            <v>BMHD200313</v>
          </cell>
          <cell r="AB19099" t="str">
            <v>Sales call carried out for HMR Collcetions</v>
          </cell>
        </row>
        <row r="19100">
          <cell r="A19100">
            <v>44585.503865740699</v>
          </cell>
          <cell r="B19100">
            <v>6931</v>
          </cell>
          <cell r="F19100" t="str">
            <v>CC-00524222</v>
          </cell>
          <cell r="J19100" t="str">
            <v>General Service</v>
          </cell>
          <cell r="R19100" t="str">
            <v>BMFD160224</v>
          </cell>
          <cell r="AB19100" t="str">
            <v>Sales call carried out for HMR Collcetions</v>
          </cell>
        </row>
        <row r="19101">
          <cell r="A19101">
            <v>44585.500347222202</v>
          </cell>
          <cell r="B19101">
            <v>497</v>
          </cell>
          <cell r="F19101" t="str">
            <v>CC-00524209</v>
          </cell>
          <cell r="J19101" t="str">
            <v>General Service</v>
          </cell>
          <cell r="R19101" t="str">
            <v>BMDD160183</v>
          </cell>
          <cell r="AB19101" t="str">
            <v>Sales call carried out for HMR Collcetions</v>
          </cell>
        </row>
        <row r="19102">
          <cell r="A19102">
            <v>44585.494895833297</v>
          </cell>
          <cell r="B19102">
            <v>547</v>
          </cell>
          <cell r="F19102" t="str">
            <v>CC-00524198</v>
          </cell>
          <cell r="J19102" t="str">
            <v>General Service</v>
          </cell>
          <cell r="R19102" t="str">
            <v>BMCD160166</v>
          </cell>
          <cell r="AB19102" t="str">
            <v>Sales call carried out for HMR Collcetions</v>
          </cell>
        </row>
        <row r="19103">
          <cell r="A19103">
            <v>44585.488969907397</v>
          </cell>
          <cell r="B19103">
            <v>2355</v>
          </cell>
          <cell r="F19103" t="str">
            <v>CC-00524184</v>
          </cell>
          <cell r="J19103" t="str">
            <v>General Service</v>
          </cell>
          <cell r="R19103" t="str">
            <v>BMBD200174</v>
          </cell>
          <cell r="AB19103" t="str">
            <v>Sales call carried out for HMR Collcetions</v>
          </cell>
        </row>
        <row r="19104">
          <cell r="A19104">
            <v>44585.483634259297</v>
          </cell>
          <cell r="B19104">
            <v>4378</v>
          </cell>
          <cell r="F19104" t="str">
            <v>CC-00524174</v>
          </cell>
          <cell r="J19104" t="str">
            <v>General Service</v>
          </cell>
          <cell r="R19104" t="str">
            <v>BMAD230009</v>
          </cell>
          <cell r="AB19104" t="str">
            <v>Sales call carried out for HMR Collcetions</v>
          </cell>
        </row>
        <row r="19105">
          <cell r="A19105">
            <v>44585.480324074102</v>
          </cell>
          <cell r="B19105">
            <v>10117</v>
          </cell>
          <cell r="F19105" t="str">
            <v>CC-00524166</v>
          </cell>
          <cell r="J19105" t="str">
            <v>General Service</v>
          </cell>
          <cell r="R19105" t="str">
            <v>BMAD200151</v>
          </cell>
          <cell r="AB19105" t="str">
            <v>Sales call carried out for HMR Collcetions</v>
          </cell>
        </row>
        <row r="19106">
          <cell r="A19106">
            <v>44585.4760185185</v>
          </cell>
          <cell r="B19106">
            <v>6026</v>
          </cell>
          <cell r="F19106" t="str">
            <v>CC-00524157</v>
          </cell>
          <cell r="J19106" t="str">
            <v>General Service</v>
          </cell>
          <cell r="R19106" t="str">
            <v>BMAD160117</v>
          </cell>
          <cell r="AB19106" t="str">
            <v>Sales call carried out for HMR Collcetions</v>
          </cell>
        </row>
        <row r="19107">
          <cell r="A19107">
            <v>44585.472060185202</v>
          </cell>
          <cell r="B19107">
            <v>2358</v>
          </cell>
          <cell r="F19107" t="str">
            <v>CC-00524153</v>
          </cell>
          <cell r="J19107" t="str">
            <v>General Service</v>
          </cell>
          <cell r="R19107" t="str">
            <v>BSGD161854</v>
          </cell>
          <cell r="AB19107" t="str">
            <v>Sales call carried out for HMR Collcetions</v>
          </cell>
        </row>
        <row r="19108">
          <cell r="A19108">
            <v>44585.466689814799</v>
          </cell>
          <cell r="B19108">
            <v>2356</v>
          </cell>
          <cell r="F19108" t="str">
            <v>CC-00524143</v>
          </cell>
          <cell r="J19108" t="str">
            <v>General Service</v>
          </cell>
          <cell r="R19108" t="str">
            <v>BSFD161830</v>
          </cell>
          <cell r="AB19108" t="str">
            <v>Sales call carried out for HMR Collcetions</v>
          </cell>
        </row>
        <row r="19109">
          <cell r="A19109">
            <v>44584.044872685197</v>
          </cell>
          <cell r="B19109">
            <v>63</v>
          </cell>
          <cell r="F19109" t="str">
            <v>CC-00523780</v>
          </cell>
          <cell r="J19109" t="str">
            <v>General Service</v>
          </cell>
          <cell r="R19109" t="str">
            <v>BUDS034763</v>
          </cell>
          <cell r="AB19109" t="str">
            <v>Pending for visit confirmation 25-01-2022
Our engineer visited the site and found not Line / Current available to check unit 28-01-2022
Current / Line not available at site 29-01-2022
Power not available at site 02-02-2022
Power not available at site 05-02-2022
engineer on job 07-02-2022
General Service done on 07-02-2022</v>
          </cell>
        </row>
        <row r="19110">
          <cell r="A19110">
            <v>44583.900925925896</v>
          </cell>
          <cell r="B19110">
            <v>220</v>
          </cell>
          <cell r="F19110" t="str">
            <v>CC-00523626</v>
          </cell>
          <cell r="J19110" t="str">
            <v>Complaint - Breakdown</v>
          </cell>
          <cell r="R19110" t="str">
            <v>AUKD230777</v>
          </cell>
          <cell r="AB19110" t="str">
            <v>Attend the site against complaint and check found Air oil separator squeezed so check air filter found ok, check MPV condition found ok, check oil level condition and level found ok, check BDV, intake valve found ok, and changed air oil separator after that start the unit found running ok.</v>
          </cell>
        </row>
        <row r="19111">
          <cell r="A19111">
            <v>44583.751898148097</v>
          </cell>
          <cell r="B19111">
            <v>0</v>
          </cell>
          <cell r="F19111" t="str">
            <v>CC-00523581</v>
          </cell>
          <cell r="J19111" t="str">
            <v>Pre Commissioning</v>
          </cell>
          <cell r="R19111" t="str">
            <v>SN21T005101</v>
          </cell>
          <cell r="AB19111" t="str">
            <v>Engineer on job 25-01-2022
Engineer visited the site but customer not agree to sign service report, he again confirm visit date 27-01-2022 Prime Power 25-01-2022</v>
          </cell>
        </row>
        <row r="19112">
          <cell r="A19112">
            <v>44583.7507638889</v>
          </cell>
          <cell r="B19112">
            <v>0</v>
          </cell>
          <cell r="F19112" t="str">
            <v>CC-00523579</v>
          </cell>
          <cell r="J19112" t="str">
            <v>Pre Commissioning</v>
          </cell>
          <cell r="R19112" t="str">
            <v>BUIS036656</v>
          </cell>
          <cell r="AB19112" t="str">
            <v>Engineer on job 25-01-2022
Engineer visited the site but customer not agree to sign service report, he again confirm visit date 27-01-2022 Prime Power 25-01-2022</v>
          </cell>
        </row>
        <row r="19113">
          <cell r="A19113">
            <v>44582.512581018498</v>
          </cell>
          <cell r="B19113">
            <v>0</v>
          </cell>
          <cell r="F19113" t="str">
            <v>CC-00522425</v>
          </cell>
          <cell r="J19113" t="str">
            <v>Commissioning</v>
          </cell>
          <cell r="R19113" t="str">
            <v>DUFL140286</v>
          </cell>
          <cell r="AB19113" t="str">
            <v>Commissioning done</v>
          </cell>
        </row>
        <row r="19114">
          <cell r="A19114">
            <v>44582.4780439815</v>
          </cell>
          <cell r="B19114">
            <v>0</v>
          </cell>
          <cell r="F19114" t="str">
            <v>CC-00522361</v>
          </cell>
          <cell r="J19114" t="str">
            <v>Commissioning</v>
          </cell>
          <cell r="R19114" t="str">
            <v>CUDE567815</v>
          </cell>
          <cell r="AB19114" t="str">
            <v>Commissioning done</v>
          </cell>
        </row>
        <row r="19115">
          <cell r="A19115">
            <v>44581.692835648202</v>
          </cell>
          <cell r="B19115">
            <v>15635</v>
          </cell>
          <cell r="F19115" t="str">
            <v>CC-00521962</v>
          </cell>
          <cell r="J19115" t="str">
            <v>Schedule Service</v>
          </cell>
          <cell r="R19115" t="str">
            <v>BOGC370193</v>
          </cell>
          <cell r="AB19115" t="str">
            <v>Change Air filter, oil filter, air oil separator &amp; oil</v>
          </cell>
        </row>
        <row r="19116">
          <cell r="A19116">
            <v>44581.656539351898</v>
          </cell>
          <cell r="B19116">
            <v>1</v>
          </cell>
          <cell r="F19116" t="str">
            <v>CC-00521896</v>
          </cell>
          <cell r="J19116" t="str">
            <v>Commissioning</v>
          </cell>
          <cell r="R19116" t="str">
            <v>BUDC372146</v>
          </cell>
          <cell r="AB19116" t="str">
            <v>Commissioning Done</v>
          </cell>
        </row>
        <row r="19117">
          <cell r="A19117">
            <v>44581.528460648202</v>
          </cell>
          <cell r="B19117">
            <v>0</v>
          </cell>
          <cell r="F19117" t="str">
            <v>CC-00521659</v>
          </cell>
          <cell r="J19117" t="str">
            <v>Complaint - Running With Problem</v>
          </cell>
          <cell r="R19117" t="str">
            <v>CUDE211743</v>
          </cell>
          <cell r="AB19117" t="str">
            <v>Attend the site for complaint of oil leakage so check and found oil level is high so drain some oil and check found oil level ok then start the unit found running ok.</v>
          </cell>
        </row>
        <row r="19118">
          <cell r="A19118">
            <v>44581.5226736111</v>
          </cell>
          <cell r="B19118"/>
          <cell r="F19118" t="str">
            <v>CC-00521646</v>
          </cell>
          <cell r="J19118" t="str">
            <v>General Service</v>
          </cell>
          <cell r="R19118"/>
          <cell r="AB19118"/>
        </row>
        <row r="19119">
          <cell r="A19119">
            <v>44581.503645833298</v>
          </cell>
          <cell r="B19119">
            <v>1408</v>
          </cell>
          <cell r="F19119" t="str">
            <v>CC-00521602</v>
          </cell>
          <cell r="J19119" t="str">
            <v>General Service</v>
          </cell>
          <cell r="R19119" t="str">
            <v>BSCL152143</v>
          </cell>
          <cell r="AB19119" t="str">
            <v>Sales call carried out for HMR collection.</v>
          </cell>
        </row>
        <row r="19120">
          <cell r="A19120">
            <v>44581.496215277803</v>
          </cell>
          <cell r="B19120">
            <v>3834</v>
          </cell>
          <cell r="F19120" t="str">
            <v>CC-00521586</v>
          </cell>
          <cell r="J19120" t="str">
            <v>General Service</v>
          </cell>
          <cell r="R19120" t="str">
            <v>BRLD160756</v>
          </cell>
          <cell r="AB19120" t="str">
            <v>Sales call carried out for HMR collection.</v>
          </cell>
        </row>
        <row r="19121">
          <cell r="A19121">
            <v>44581.490891203699</v>
          </cell>
          <cell r="B19121">
            <v>1986</v>
          </cell>
          <cell r="F19121" t="str">
            <v>CC-00521578</v>
          </cell>
          <cell r="J19121" t="str">
            <v>General Service</v>
          </cell>
          <cell r="R19121" t="str">
            <v>BRHD161314</v>
          </cell>
          <cell r="AB19121" t="str">
            <v>Sales call carried out for HMR collection.</v>
          </cell>
        </row>
        <row r="19122">
          <cell r="A19122">
            <v>44581.486712963</v>
          </cell>
          <cell r="B19122">
            <v>2969</v>
          </cell>
          <cell r="F19122" t="str">
            <v>CC-00521573</v>
          </cell>
          <cell r="J19122" t="str">
            <v>General Service</v>
          </cell>
          <cell r="R19122" t="str">
            <v>BRGD230256</v>
          </cell>
          <cell r="AB19122" t="str">
            <v>Sales call carried out for HMR collection.</v>
          </cell>
        </row>
        <row r="19123">
          <cell r="A19123">
            <v>44581.482951388898</v>
          </cell>
          <cell r="B19123">
            <v>2994</v>
          </cell>
          <cell r="F19123" t="str">
            <v>CC-00521559</v>
          </cell>
          <cell r="J19123" t="str">
            <v>General Service</v>
          </cell>
          <cell r="R19123" t="str">
            <v>BRED161131</v>
          </cell>
          <cell r="AB19123" t="str">
            <v>Sales call carried out for HMR collection.</v>
          </cell>
        </row>
        <row r="19124">
          <cell r="A19124">
            <v>44581.477395833303</v>
          </cell>
          <cell r="B19124">
            <v>2308</v>
          </cell>
          <cell r="F19124" t="str">
            <v>CC-00521550</v>
          </cell>
          <cell r="J19124" t="str">
            <v>General Service</v>
          </cell>
          <cell r="R19124" t="str">
            <v>BRED161124</v>
          </cell>
          <cell r="AB19124" t="str">
            <v>Sales call carried out for HMR collection.</v>
          </cell>
        </row>
        <row r="19125">
          <cell r="A19125">
            <v>44581.466018518498</v>
          </cell>
          <cell r="B19125">
            <v>3367</v>
          </cell>
          <cell r="F19125" t="str">
            <v>CC-00521528</v>
          </cell>
          <cell r="J19125" t="str">
            <v>General Service</v>
          </cell>
          <cell r="R19125" t="str">
            <v>BRAD160816</v>
          </cell>
          <cell r="AB19125" t="str">
            <v>Sales call carried out for HMR collection.</v>
          </cell>
        </row>
        <row r="19126">
          <cell r="A19126">
            <v>44580.683576388903</v>
          </cell>
          <cell r="B19126">
            <v>1242</v>
          </cell>
          <cell r="F19126" t="str">
            <v>CC-00521031</v>
          </cell>
          <cell r="J19126" t="str">
            <v>Complaint - Running With Problem</v>
          </cell>
          <cell r="R19126" t="str">
            <v>BUAL160593</v>
          </cell>
          <cell r="AB19126" t="str">
            <v>Change the BDV kit on FOC basis and after that start the unit found running ok.</v>
          </cell>
        </row>
        <row r="19127">
          <cell r="A19127">
            <v>44580.574317129598</v>
          </cell>
          <cell r="B19127">
            <v>1909</v>
          </cell>
          <cell r="F19127" t="str">
            <v>CC-00520819</v>
          </cell>
          <cell r="J19127" t="str">
            <v>General Service</v>
          </cell>
          <cell r="R19127" t="str">
            <v>BTJD162016</v>
          </cell>
          <cell r="AB19127" t="str">
            <v>Sales call carried out for HMR Collections</v>
          </cell>
        </row>
        <row r="19128">
          <cell r="A19128">
            <v>44580.569085648101</v>
          </cell>
          <cell r="B19128">
            <v>599</v>
          </cell>
          <cell r="F19128" t="str">
            <v>CC-00520803</v>
          </cell>
          <cell r="J19128" t="str">
            <v>General Service</v>
          </cell>
          <cell r="R19128" t="str">
            <v>BTID162392</v>
          </cell>
          <cell r="AB19128" t="str">
            <v>Sales call carried out for HMR Collcetions</v>
          </cell>
        </row>
        <row r="19129">
          <cell r="A19129">
            <v>44580.564537036997</v>
          </cell>
          <cell r="B19129">
            <v>4072</v>
          </cell>
          <cell r="F19129" t="str">
            <v>CC-00520794</v>
          </cell>
          <cell r="J19129" t="str">
            <v>General Service</v>
          </cell>
          <cell r="R19129" t="str">
            <v>BRCD161002</v>
          </cell>
          <cell r="AB19129" t="str">
            <v>Sales call carried out for HMR Collcetions</v>
          </cell>
        </row>
        <row r="19130">
          <cell r="A19130">
            <v>44580.558657407397</v>
          </cell>
          <cell r="B19130">
            <v>938</v>
          </cell>
          <cell r="F19130" t="str">
            <v>CC-00520786</v>
          </cell>
          <cell r="J19130" t="str">
            <v>General Service</v>
          </cell>
          <cell r="R19130" t="str">
            <v>BSID120761</v>
          </cell>
          <cell r="AB19130" t="str">
            <v>Sales call carried out for HMR Collection</v>
          </cell>
        </row>
        <row r="19131">
          <cell r="A19131">
            <v>44580.5539699074</v>
          </cell>
          <cell r="B19131">
            <v>927</v>
          </cell>
          <cell r="F19131" t="str">
            <v>CC-00520779</v>
          </cell>
          <cell r="J19131" t="str">
            <v>General Service</v>
          </cell>
          <cell r="R19131" t="str">
            <v>BSHD161938</v>
          </cell>
          <cell r="AB19131" t="str">
            <v>Sales call carried out for HMR Collections</v>
          </cell>
        </row>
        <row r="19132">
          <cell r="A19132">
            <v>44580.532442129603</v>
          </cell>
          <cell r="B19132">
            <v>3147</v>
          </cell>
          <cell r="F19132" t="str">
            <v>CC-00520750</v>
          </cell>
          <cell r="J19132" t="str">
            <v>Schedule Service</v>
          </cell>
          <cell r="R19132" t="str">
            <v>BTFD162243</v>
          </cell>
          <cell r="AB19132" t="str">
            <v>Change Air filter, oil filter, separator, BDV, ARV, MPV Actuator pressure regulator kit</v>
          </cell>
        </row>
        <row r="19133">
          <cell r="A19133">
            <v>44579.662951388898</v>
          </cell>
          <cell r="B19133">
            <v>5195</v>
          </cell>
          <cell r="F19133" t="str">
            <v>CC-00520082</v>
          </cell>
          <cell r="J19133" t="str">
            <v>General Service</v>
          </cell>
          <cell r="R19133" t="str">
            <v>BSGD161904</v>
          </cell>
          <cell r="AB19133" t="str">
            <v>Sales call carried out HMR collection</v>
          </cell>
        </row>
        <row r="19134">
          <cell r="A19134">
            <v>44579.656458333302</v>
          </cell>
          <cell r="B19134">
            <v>2255</v>
          </cell>
          <cell r="F19134" t="str">
            <v>CC-00520069</v>
          </cell>
          <cell r="J19134" t="str">
            <v>General Service</v>
          </cell>
          <cell r="R19134" t="str">
            <v>BSFD161795</v>
          </cell>
          <cell r="AB19134" t="str">
            <v>Sales Call Carried our for HMR collection</v>
          </cell>
        </row>
        <row r="19135">
          <cell r="A19135">
            <v>44579.648692129602</v>
          </cell>
          <cell r="B19135">
            <v>1524</v>
          </cell>
          <cell r="F19135" t="str">
            <v>CC-00520056</v>
          </cell>
          <cell r="J19135" t="str">
            <v>General Service</v>
          </cell>
          <cell r="R19135" t="str">
            <v>BSED161766</v>
          </cell>
          <cell r="AB19135" t="str">
            <v>Sales Call Carried our for HMR collection</v>
          </cell>
        </row>
        <row r="19136">
          <cell r="A19136">
            <v>44579.643599536997</v>
          </cell>
          <cell r="B19136">
            <v>3233</v>
          </cell>
          <cell r="F19136" t="str">
            <v>CC-00520046</v>
          </cell>
          <cell r="J19136" t="str">
            <v>General Service</v>
          </cell>
          <cell r="R19136" t="str">
            <v>BSAD230391</v>
          </cell>
          <cell r="AB19136" t="str">
            <v>Sales call carried out HMR collection</v>
          </cell>
        </row>
        <row r="19137">
          <cell r="A19137">
            <v>44579.638576388897</v>
          </cell>
          <cell r="B19137">
            <v>8177</v>
          </cell>
          <cell r="F19137" t="str">
            <v>CC-00520037</v>
          </cell>
          <cell r="J19137" t="str">
            <v>General Service</v>
          </cell>
          <cell r="R19137" t="str">
            <v>BRGD161233</v>
          </cell>
          <cell r="AB19137" t="str">
            <v>Sales Call Carried our for HMR collection</v>
          </cell>
        </row>
        <row r="19138">
          <cell r="A19138">
            <v>44579.635543981502</v>
          </cell>
          <cell r="B19138">
            <v>1033</v>
          </cell>
          <cell r="F19138" t="str">
            <v>CC-00520035</v>
          </cell>
          <cell r="J19138" t="str">
            <v>Schedule Service</v>
          </cell>
          <cell r="R19138" t="str">
            <v>BULD162568</v>
          </cell>
          <cell r="AB19138" t="str">
            <v>Change air filter oil filter and oil</v>
          </cell>
        </row>
        <row r="19139">
          <cell r="A19139">
            <v>44579.631539351903</v>
          </cell>
          <cell r="B19139">
            <v>3266</v>
          </cell>
          <cell r="F19139" t="str">
            <v>CC-00520026</v>
          </cell>
          <cell r="J19139" t="str">
            <v>General Service</v>
          </cell>
          <cell r="R19139" t="str">
            <v>BRED161081</v>
          </cell>
          <cell r="AB19139" t="str">
            <v>Sales call carried out HMR collection</v>
          </cell>
        </row>
        <row r="19140">
          <cell r="A19140">
            <v>44579.391967592601</v>
          </cell>
          <cell r="B19140">
            <v>1</v>
          </cell>
          <cell r="F19140" t="str">
            <v>CC-00519685</v>
          </cell>
          <cell r="J19140" t="str">
            <v>Complaint - Breakdown</v>
          </cell>
          <cell r="R19140" t="str">
            <v>BUDC372146</v>
          </cell>
          <cell r="AB19140" t="str">
            <v>Talk to customer visit planed for 20-01-2021 Prime Power 18-01-2022
Visit the site and found Commissioning of unit is not done so commissioned the unit on 20-01-2021 waiting for Fabrication no update.
Commissioning date not updated in call so unable to close the call 20-01-2022
Commissioning date updated now we close the call 22-01-2022</v>
          </cell>
        </row>
        <row r="19141">
          <cell r="A19141">
            <v>44578.524502314802</v>
          </cell>
          <cell r="B19141">
            <v>31</v>
          </cell>
          <cell r="F19141" t="str">
            <v>CC-00519054</v>
          </cell>
          <cell r="J19141" t="str">
            <v>Complaint - Breakdown</v>
          </cell>
          <cell r="R19141" t="str">
            <v>BUGD162852</v>
          </cell>
          <cell r="AB19141"/>
        </row>
        <row r="19142">
          <cell r="A19142">
            <v>44578.476666666698</v>
          </cell>
          <cell r="B19142">
            <v>31598</v>
          </cell>
          <cell r="F19142" t="str">
            <v>CC-00518965</v>
          </cell>
          <cell r="J19142" t="str">
            <v>Schedule Service</v>
          </cell>
          <cell r="R19142" t="str">
            <v>BKKS030393</v>
          </cell>
          <cell r="AB19142" t="str">
            <v>Change Air filter, oil filter, solenoide valve, BDVkit, MPV kit and oil</v>
          </cell>
        </row>
        <row r="19143">
          <cell r="A19143">
            <v>44576.4679398148</v>
          </cell>
          <cell r="B19143">
            <v>0</v>
          </cell>
          <cell r="F19143" t="str">
            <v>CC-00518200</v>
          </cell>
          <cell r="J19143" t="str">
            <v>Pre Commissioning</v>
          </cell>
          <cell r="R19143" t="str">
            <v>BUIS036401</v>
          </cell>
          <cell r="AB19143" t="str">
            <v>Pre Commissioning done</v>
          </cell>
        </row>
        <row r="19144">
          <cell r="A19144">
            <v>44575.971215277801</v>
          </cell>
          <cell r="B19144">
            <v>16223</v>
          </cell>
          <cell r="F19144" t="str">
            <v>CC-00517944</v>
          </cell>
          <cell r="J19144" t="str">
            <v>Schedule Service - AMC</v>
          </cell>
          <cell r="R19144" t="str">
            <v>GPLS030458</v>
          </cell>
          <cell r="AB19144" t="str">
            <v>Schedule service already done on date 13-12-2021 having call tracking no CC-00495413</v>
          </cell>
        </row>
        <row r="19145">
          <cell r="A19145">
            <v>44575.6953125</v>
          </cell>
          <cell r="B19145">
            <v>1</v>
          </cell>
          <cell r="F19145" t="str">
            <v>CC-00517858</v>
          </cell>
          <cell r="J19145" t="str">
            <v>Commissioning</v>
          </cell>
          <cell r="R19145" t="str">
            <v>BUHC373622</v>
          </cell>
          <cell r="AB19145" t="str">
            <v>Commissioning done
Actual Commissioning date - 14-01-2022..... Transport support removal photo not attached....Pramos-17/01/2022. 
Transporter support removal photo attached in call 17-01-2022</v>
          </cell>
        </row>
        <row r="19146">
          <cell r="A19146">
            <v>44575.6721875</v>
          </cell>
          <cell r="B19146">
            <v>7159</v>
          </cell>
          <cell r="F19146" t="str">
            <v>CC-00517840</v>
          </cell>
          <cell r="J19146" t="str">
            <v>Schedule Service</v>
          </cell>
          <cell r="R19146" t="str">
            <v>BRJC371698</v>
          </cell>
          <cell r="AB19146" t="str">
            <v>Change air filter, oil filter &amp; oil</v>
          </cell>
        </row>
        <row r="19147">
          <cell r="A19147">
            <v>44575.636724536998</v>
          </cell>
          <cell r="B19147">
            <v>1</v>
          </cell>
          <cell r="F19147" t="str">
            <v>CC-00517800</v>
          </cell>
          <cell r="J19147" t="str">
            <v>Commissioning</v>
          </cell>
          <cell r="R19147" t="str">
            <v>BUFS046910</v>
          </cell>
          <cell r="AB19147" t="str">
            <v>Commissioning Done
Actual commissioning date - 14-01-2022.....Earth pit photo missing ....Pramod-17/01/2022.
Earth pit Photo uploaded to call 17-01-2022</v>
          </cell>
        </row>
        <row r="19148">
          <cell r="A19148">
            <v>44575.571180555598</v>
          </cell>
          <cell r="B19148">
            <v>6906</v>
          </cell>
          <cell r="F19148" t="str">
            <v>CC-00517726</v>
          </cell>
          <cell r="J19148" t="str">
            <v>Complaint - Running With Problem</v>
          </cell>
          <cell r="R19148" t="str">
            <v>BTDD162169</v>
          </cell>
          <cell r="AB19148" t="str">
            <v>Change 5 PIN RELAY</v>
          </cell>
        </row>
        <row r="19149">
          <cell r="A19149">
            <v>44575.568726851903</v>
          </cell>
          <cell r="B19149">
            <v>3854</v>
          </cell>
          <cell r="F19149" t="str">
            <v>CC-00517724</v>
          </cell>
          <cell r="J19149" t="str">
            <v>Complaint - Running With Problem</v>
          </cell>
          <cell r="R19149" t="str">
            <v>BULD162559</v>
          </cell>
          <cell r="AB19149" t="str">
            <v>Change actuator pin with new one</v>
          </cell>
        </row>
        <row r="19150">
          <cell r="A19150">
            <v>44575.553078703699</v>
          </cell>
          <cell r="B19150">
            <v>30269</v>
          </cell>
          <cell r="F19150" t="str">
            <v>CC-00517709</v>
          </cell>
          <cell r="J19150" t="str">
            <v>General Service</v>
          </cell>
          <cell r="R19150" t="str">
            <v>BPCS030196</v>
          </cell>
          <cell r="AB19150" t="str">
            <v>Change Oil filter &amp; Drive coupling</v>
          </cell>
        </row>
        <row r="19151">
          <cell r="A19151">
            <v>44575.476226851897</v>
          </cell>
          <cell r="B19151">
            <v>2604</v>
          </cell>
          <cell r="F19151" t="str">
            <v>CC-00517626</v>
          </cell>
          <cell r="J19151" t="str">
            <v>Schedule Service</v>
          </cell>
          <cell r="R19151" t="str">
            <v>BUKD162535</v>
          </cell>
          <cell r="AB19151" t="str">
            <v>Change air filter oil filter and oil</v>
          </cell>
        </row>
        <row r="19152">
          <cell r="A19152">
            <v>44574.701400462996</v>
          </cell>
          <cell r="B19152">
            <v>0</v>
          </cell>
          <cell r="F19152" t="str">
            <v>CC-00517256</v>
          </cell>
          <cell r="J19152" t="str">
            <v>Pre Commissioning</v>
          </cell>
          <cell r="R19152" t="str">
            <v>BUES034926</v>
          </cell>
          <cell r="AB19152" t="str">
            <v>Pre Commissioning done</v>
          </cell>
        </row>
        <row r="19153">
          <cell r="A19153">
            <v>44574.546817129602</v>
          </cell>
          <cell r="B19153">
            <v>27322</v>
          </cell>
          <cell r="F19153" t="str">
            <v>CC-00517005</v>
          </cell>
          <cell r="J19153" t="str">
            <v>Complaint - Running With Problem</v>
          </cell>
          <cell r="R19153" t="str">
            <v>GOBC370298</v>
          </cell>
          <cell r="AB19153" t="str">
            <v>change Temperature Sensor &amp; oil</v>
          </cell>
        </row>
        <row r="19154">
          <cell r="A19154">
            <v>44574.477974537003</v>
          </cell>
          <cell r="B19154">
            <v>0</v>
          </cell>
          <cell r="F19154" t="str">
            <v>CC-00516907</v>
          </cell>
          <cell r="J19154" t="str">
            <v>Pre Commissioning</v>
          </cell>
          <cell r="R19154" t="str">
            <v>BUIS036662</v>
          </cell>
          <cell r="AB19154" t="str">
            <v>Pre commissioning done</v>
          </cell>
        </row>
        <row r="19155">
          <cell r="A19155">
            <v>44574.459201388898</v>
          </cell>
          <cell r="B19155">
            <v>19294</v>
          </cell>
          <cell r="F19155" t="str">
            <v>CC-00516886</v>
          </cell>
          <cell r="J19155" t="str">
            <v>Schedule Service</v>
          </cell>
          <cell r="R19155" t="str">
            <v>BRIS035698</v>
          </cell>
          <cell r="AB19155" t="str">
            <v>Separator, oil filter, air filter &amp; oil</v>
          </cell>
        </row>
        <row r="19156">
          <cell r="A19156">
            <v>44573.916886574101</v>
          </cell>
          <cell r="B19156">
            <v>3161</v>
          </cell>
          <cell r="F19156" t="str">
            <v>CC-00516669</v>
          </cell>
          <cell r="J19156" t="str">
            <v>Schedule Service</v>
          </cell>
          <cell r="R19156" t="str">
            <v>BTED162217</v>
          </cell>
          <cell r="AB19156" t="str">
            <v>Change air filter, oil filter, separator, BDV, MPV, ARV Pressure Regulator kit, actuator kit and oil</v>
          </cell>
        </row>
        <row r="19157">
          <cell r="A19157">
            <v>44573.646921296298</v>
          </cell>
          <cell r="B19157">
            <v>3</v>
          </cell>
          <cell r="F19157" t="str">
            <v>CC-00516471</v>
          </cell>
          <cell r="J19157" t="str">
            <v>Commissioning</v>
          </cell>
          <cell r="R19157" t="str">
            <v>EUCS034229</v>
          </cell>
          <cell r="AB19157" t="str">
            <v>Commissioning done...Comm date-12/01/2022</v>
          </cell>
        </row>
        <row r="19158">
          <cell r="A19158">
            <v>44573.543182870402</v>
          </cell>
          <cell r="B19158">
            <v>1568</v>
          </cell>
          <cell r="F19158" t="str">
            <v>CC-00516335</v>
          </cell>
          <cell r="J19158" t="str">
            <v>General Service</v>
          </cell>
          <cell r="R19158" t="str">
            <v>BSGD161864</v>
          </cell>
          <cell r="AB19158" t="str">
            <v>Change air filter &amp; oil filter</v>
          </cell>
        </row>
        <row r="19159">
          <cell r="A19159">
            <v>44573.5241087963</v>
          </cell>
          <cell r="B19159">
            <v>0</v>
          </cell>
          <cell r="F19159" t="str">
            <v>CC-00516294</v>
          </cell>
          <cell r="J19159" t="str">
            <v>Commissioning</v>
          </cell>
          <cell r="R19159" t="str">
            <v>CUDE542845</v>
          </cell>
          <cell r="AB19159" t="str">
            <v>Commissioning done</v>
          </cell>
        </row>
        <row r="19160">
          <cell r="A19160">
            <v>44573.512719907398</v>
          </cell>
          <cell r="B19160">
            <v>4160</v>
          </cell>
          <cell r="F19160" t="str">
            <v>CC-00516271</v>
          </cell>
          <cell r="J19160" t="str">
            <v>Schedule Service</v>
          </cell>
          <cell r="R19160" t="str">
            <v>BTDD162186</v>
          </cell>
          <cell r="AB19160" t="str">
            <v>Change air filter, oil filter &amp; oil</v>
          </cell>
        </row>
        <row r="19161">
          <cell r="A19161">
            <v>44572.709108796298</v>
          </cell>
          <cell r="B19161">
            <v>1</v>
          </cell>
          <cell r="F19161" t="str">
            <v>CC-00515838</v>
          </cell>
          <cell r="J19161" t="str">
            <v>Commissioning</v>
          </cell>
          <cell r="R19161" t="str">
            <v>BUES035378</v>
          </cell>
          <cell r="AB19161" t="str">
            <v>Commissioning Done.... Comm date-11/01/2022</v>
          </cell>
        </row>
        <row r="19162">
          <cell r="A19162">
            <v>44572.495196759301</v>
          </cell>
          <cell r="B19162">
            <v>2188</v>
          </cell>
          <cell r="F19162" t="str">
            <v>CC-00515495</v>
          </cell>
          <cell r="J19162" t="str">
            <v>Complaint - Running With Problem</v>
          </cell>
          <cell r="R19162" t="str">
            <v>BUBS046035</v>
          </cell>
          <cell r="AB19162" t="str">
            <v>We wrongly mentioned wrong HMR as 2188 instead of 14 hours. So please change so that we can close the call ACTUAL HMR - 14.
Change PLC with new one having PLC SL. No. A14495 Old PLC SL No. A25709</v>
          </cell>
        </row>
        <row r="19163">
          <cell r="A19163">
            <v>44572.3511111111</v>
          </cell>
          <cell r="B19163"/>
          <cell r="F19163" t="str">
            <v>CC-00515351</v>
          </cell>
          <cell r="J19163" t="str">
            <v>Commissioning</v>
          </cell>
          <cell r="R19163"/>
          <cell r="AB19163"/>
        </row>
        <row r="19164">
          <cell r="A19164">
            <v>44571.984976851898</v>
          </cell>
          <cell r="B19164">
            <v>10738</v>
          </cell>
          <cell r="F19164" t="str">
            <v>CC-00515233</v>
          </cell>
          <cell r="J19164" t="str">
            <v>Schedule Service - AMC</v>
          </cell>
          <cell r="R19164" t="str">
            <v>GPGC370774</v>
          </cell>
          <cell r="AB19164" t="str">
            <v>AMC Visit done</v>
          </cell>
        </row>
        <row r="19165">
          <cell r="A19165">
            <v>44571.981018518498</v>
          </cell>
          <cell r="B19165">
            <v>2881</v>
          </cell>
          <cell r="F19165" t="str">
            <v>CC-00515213</v>
          </cell>
          <cell r="J19165" t="str">
            <v>Schedule Service - AMC</v>
          </cell>
          <cell r="R19165" t="str">
            <v>BSFC376340</v>
          </cell>
          <cell r="AB19165" t="str">
            <v>AMC visit done</v>
          </cell>
        </row>
        <row r="19166">
          <cell r="A19166">
            <v>44571.966180555602</v>
          </cell>
          <cell r="B19166">
            <v>2</v>
          </cell>
          <cell r="F19166" t="str">
            <v>CC-00515148</v>
          </cell>
          <cell r="J19166" t="str">
            <v>Complaint - Running With Problem</v>
          </cell>
          <cell r="R19166" t="str">
            <v>BUGD162852</v>
          </cell>
          <cell r="AB19166" t="str">
            <v>Tighten the hose &amp; clamp, after all work done start the unit and checked the unit found all parameters are working properly and unit running in good condition.</v>
          </cell>
        </row>
        <row r="19167">
          <cell r="A19167">
            <v>44571.829108796301</v>
          </cell>
          <cell r="B19167">
            <v>1</v>
          </cell>
          <cell r="F19167" t="str">
            <v>CC-00515125</v>
          </cell>
          <cell r="J19167" t="str">
            <v>Commissioning</v>
          </cell>
          <cell r="R19167" t="str">
            <v>BUDS046329</v>
          </cell>
          <cell r="AB19167" t="str">
            <v>After discussion had with customer we will attend the site on tomorrow 11-01-2021
Actual commissioning date 12-01-2021</v>
          </cell>
        </row>
        <row r="19168">
          <cell r="A19168">
            <v>44571.778796296298</v>
          </cell>
          <cell r="B19168">
            <v>0</v>
          </cell>
          <cell r="F19168" t="str">
            <v>CC-00515097</v>
          </cell>
          <cell r="J19168" t="str">
            <v>Commissioning</v>
          </cell>
          <cell r="R19168" t="str">
            <v>CUGE211802</v>
          </cell>
          <cell r="AB19168" t="str">
            <v>Commissioning done on 24-01-2022</v>
          </cell>
        </row>
        <row r="19169">
          <cell r="A19169">
            <v>44571.488877314798</v>
          </cell>
          <cell r="B19169">
            <v>44</v>
          </cell>
          <cell r="F19169" t="str">
            <v>CC-00514654</v>
          </cell>
          <cell r="J19169" t="str">
            <v>Complaint - Running With Problem</v>
          </cell>
          <cell r="R19169" t="str">
            <v>BUES035290</v>
          </cell>
          <cell r="AB19169" t="str">
            <v>Due to engineer not available today we depute engineer tomorrow 10-01-2021
Will be attend tomorrow 11-01-2022</v>
          </cell>
        </row>
        <row r="19170">
          <cell r="A19170">
            <v>44571.426689814798</v>
          </cell>
          <cell r="B19170">
            <v>9</v>
          </cell>
          <cell r="F19170" t="str">
            <v>CC-00514575</v>
          </cell>
          <cell r="J19170" t="str">
            <v>Complaint - Breakdown</v>
          </cell>
          <cell r="R19170" t="str">
            <v>BUHL152930</v>
          </cell>
          <cell r="AB19170" t="str">
            <v>As per call logged we call to customer and after discussion found customer change 3 phase line connection, so we advice customer to change the 3 phase line connection after that found unit running ok.</v>
          </cell>
        </row>
        <row r="19171">
          <cell r="A19171">
            <v>44569.710196759297</v>
          </cell>
          <cell r="B19171">
            <v>567</v>
          </cell>
          <cell r="F19171" t="str">
            <v>CC-00514169</v>
          </cell>
          <cell r="J19171" t="str">
            <v>Schedule Service</v>
          </cell>
          <cell r="R19171" t="str">
            <v>BTID162392</v>
          </cell>
          <cell r="AB19171" t="str">
            <v>Change air filter oil filter and oil</v>
          </cell>
        </row>
        <row r="19172">
          <cell r="A19172">
            <v>44569.447546296302</v>
          </cell>
          <cell r="B19172"/>
          <cell r="F19172" t="str">
            <v>CC-00513844</v>
          </cell>
          <cell r="J19172" t="str">
            <v>Complaint - Running With Problem</v>
          </cell>
          <cell r="R19172" t="str">
            <v>BTID162392</v>
          </cell>
          <cell r="AB19172"/>
        </row>
        <row r="19173">
          <cell r="A19173">
            <v>44568.986956018503</v>
          </cell>
          <cell r="B19173">
            <v>15206</v>
          </cell>
          <cell r="F19173" t="str">
            <v>CC-00513674</v>
          </cell>
          <cell r="J19173" t="str">
            <v>Schedule Service - AMC</v>
          </cell>
          <cell r="R19173" t="str">
            <v>BRIC374329</v>
          </cell>
          <cell r="AB19173" t="str">
            <v>AMC Visit done</v>
          </cell>
        </row>
        <row r="19174">
          <cell r="A19174">
            <v>44568.9866203704</v>
          </cell>
          <cell r="B19174">
            <v>412971</v>
          </cell>
          <cell r="F19174" t="str">
            <v>CC-00513672</v>
          </cell>
          <cell r="J19174" t="str">
            <v>Schedule Service - AMC</v>
          </cell>
          <cell r="R19174" t="str">
            <v>BNJS040045</v>
          </cell>
          <cell r="AB19174" t="str">
            <v>AMC Visit done</v>
          </cell>
        </row>
        <row r="19175">
          <cell r="A19175">
            <v>44568.986423611103</v>
          </cell>
          <cell r="B19175">
            <v>24621</v>
          </cell>
          <cell r="F19175" t="str">
            <v>CC-00513671</v>
          </cell>
          <cell r="J19175" t="str">
            <v>Schedule Service - AMC</v>
          </cell>
          <cell r="R19175" t="str">
            <v>BNJS040074</v>
          </cell>
          <cell r="AB19175" t="str">
            <v>AMC Visit Done.</v>
          </cell>
        </row>
        <row r="19176">
          <cell r="A19176">
            <v>44568.985752314802</v>
          </cell>
          <cell r="B19176">
            <v>27961</v>
          </cell>
          <cell r="F19176" t="str">
            <v>CC-00513667</v>
          </cell>
          <cell r="J19176" t="str">
            <v>Schedule Service - AMC</v>
          </cell>
          <cell r="R19176" t="str">
            <v>BNJS040075</v>
          </cell>
          <cell r="AB19176" t="str">
            <v>AMC Visit Done.</v>
          </cell>
        </row>
        <row r="19177">
          <cell r="A19177">
            <v>44568.6254513889</v>
          </cell>
          <cell r="B19177">
            <v>2083</v>
          </cell>
          <cell r="F19177" t="str">
            <v>CC-00513338</v>
          </cell>
          <cell r="J19177" t="str">
            <v>Schedule Service</v>
          </cell>
          <cell r="R19177" t="str">
            <v>BULD162577</v>
          </cell>
          <cell r="AB19177" t="str">
            <v>Change air filter, oil filter &amp; oil</v>
          </cell>
        </row>
        <row r="19178">
          <cell r="A19178">
            <v>44568.558587963002</v>
          </cell>
          <cell r="B19178">
            <v>18879</v>
          </cell>
          <cell r="F19178" t="str">
            <v>CC-00513236</v>
          </cell>
          <cell r="J19178" t="str">
            <v>General Service</v>
          </cell>
          <cell r="R19178" t="str">
            <v>BMJS040004</v>
          </cell>
          <cell r="AB19178" t="str">
            <v>Change air filter, oil filter &amp; oil</v>
          </cell>
        </row>
        <row r="19179">
          <cell r="A19179">
            <v>44568.515185185199</v>
          </cell>
          <cell r="B19179">
            <v>2636</v>
          </cell>
          <cell r="F19179" t="str">
            <v>CC-00513166</v>
          </cell>
          <cell r="J19179" t="str">
            <v>General Service</v>
          </cell>
          <cell r="R19179" t="str">
            <v>BTCD162162</v>
          </cell>
          <cell r="AB19179" t="str">
            <v>Change air filter, oil filter &amp; oil</v>
          </cell>
        </row>
        <row r="19180">
          <cell r="A19180">
            <v>44568.487546296303</v>
          </cell>
          <cell r="B19180">
            <v>1</v>
          </cell>
          <cell r="F19180" t="str">
            <v>CC-00513129</v>
          </cell>
          <cell r="J19180" t="str">
            <v>Commissioning</v>
          </cell>
          <cell r="R19180" t="str">
            <v>BUFL152860</v>
          </cell>
          <cell r="AB19180" t="str">
            <v>Commissioning done</v>
          </cell>
        </row>
        <row r="19181">
          <cell r="A19181">
            <v>44568.481504629599</v>
          </cell>
          <cell r="B19181">
            <v>1</v>
          </cell>
          <cell r="F19181" t="str">
            <v>CC-00513112</v>
          </cell>
          <cell r="J19181" t="str">
            <v>Commissioning</v>
          </cell>
          <cell r="R19181" t="str">
            <v>BUHL152930</v>
          </cell>
          <cell r="AB19181" t="str">
            <v>Commissioning done</v>
          </cell>
        </row>
        <row r="19182">
          <cell r="A19182">
            <v>44567.870706018497</v>
          </cell>
          <cell r="B19182">
            <v>1</v>
          </cell>
          <cell r="F19182" t="str">
            <v>CC-00512795</v>
          </cell>
          <cell r="J19182" t="str">
            <v>Commissioning</v>
          </cell>
          <cell r="R19182" t="str">
            <v>BUBS033764</v>
          </cell>
          <cell r="AB19182" t="str">
            <v>Commissioning done.....Comm date-08/01/2022</v>
          </cell>
        </row>
        <row r="19183">
          <cell r="A19183">
            <v>44567.712210648097</v>
          </cell>
          <cell r="B19183"/>
          <cell r="F19183" t="str">
            <v>CC-00512669</v>
          </cell>
          <cell r="J19183" t="str">
            <v>General Service</v>
          </cell>
          <cell r="R19183"/>
          <cell r="AB19183" t="str">
            <v>Talk to customer he wants to buy new machine, so need quotation for new unit
so cancellation mail given to ccs 07-01-2022</v>
          </cell>
        </row>
        <row r="19184">
          <cell r="A19184">
            <v>44567.642453703702</v>
          </cell>
          <cell r="B19184">
            <v>985</v>
          </cell>
          <cell r="F19184" t="str">
            <v>CC-00512565</v>
          </cell>
          <cell r="J19184" t="str">
            <v>Complaint - Running With Problem</v>
          </cell>
          <cell r="R19184" t="str">
            <v>BULD162568</v>
          </cell>
          <cell r="AB19184" t="str">
            <v>Replaced the 5 relay by new one and cover it by a electrical tape also tapping the solonoid connection terminal.</v>
          </cell>
        </row>
        <row r="19185">
          <cell r="A19185">
            <v>44567.581446759301</v>
          </cell>
          <cell r="B19185">
            <v>4498</v>
          </cell>
          <cell r="F19185" t="str">
            <v>CC-00512478</v>
          </cell>
          <cell r="J19185" t="str">
            <v>General Service</v>
          </cell>
          <cell r="R19185" t="str">
            <v>BUAS033580</v>
          </cell>
          <cell r="AB19185" t="str">
            <v>Changed Air filter, oil filter</v>
          </cell>
        </row>
        <row r="19186">
          <cell r="A19186">
            <v>44566.737870370402</v>
          </cell>
          <cell r="B19186">
            <v>2612</v>
          </cell>
          <cell r="F19186" t="str">
            <v>CC-00511828</v>
          </cell>
          <cell r="J19186" t="str">
            <v>Complaint - Running With Problem</v>
          </cell>
          <cell r="R19186" t="str">
            <v>BTCD162162</v>
          </cell>
          <cell r="AB19186" t="str">
            <v>replaced the diesel filters and start the unit found unit started in normal condition set the air pressure to 210 psi at 1300 rpm now unit is running in proper condition.</v>
          </cell>
        </row>
        <row r="19187">
          <cell r="A19187">
            <v>44566.560138888897</v>
          </cell>
          <cell r="B19187">
            <v>4028</v>
          </cell>
          <cell r="F19187" t="str">
            <v>CC-00511551</v>
          </cell>
          <cell r="J19187" t="str">
            <v>Schedule Service</v>
          </cell>
          <cell r="R19187" t="str">
            <v>BTJD162046</v>
          </cell>
          <cell r="AB19187" t="str">
            <v>Change Air filter, oil filter, separator, ARV kit, actuator kit, BDV kit, pressure regulator kit and oil</v>
          </cell>
        </row>
        <row r="19188">
          <cell r="A19188">
            <v>44566.460543981499</v>
          </cell>
          <cell r="B19188">
            <v>6022</v>
          </cell>
          <cell r="F19188" t="str">
            <v>CC-00511392</v>
          </cell>
          <cell r="J19188" t="str">
            <v>Schedule Service</v>
          </cell>
          <cell r="R19188" t="str">
            <v>BPBD200118</v>
          </cell>
          <cell r="AB19188" t="str">
            <v>Change Air filter, oil filter, separator, BDV kit, Actuator kit &amp; oil</v>
          </cell>
        </row>
        <row r="19189">
          <cell r="A19189">
            <v>44565.515879629602</v>
          </cell>
          <cell r="B19189">
            <v>1</v>
          </cell>
          <cell r="F19189" t="str">
            <v>CC-00510661</v>
          </cell>
          <cell r="J19189" t="str">
            <v>Commissioning</v>
          </cell>
          <cell r="R19189" t="str">
            <v>BUGC373215</v>
          </cell>
          <cell r="AB19189" t="str">
            <v>Earth Pit photo not correct
Earth pit photo attached 06-01-2022.......
Comm photo not attached....
Attached the commissioning photographs 11-01-2022
Actual commissioning date 04-01-2022</v>
          </cell>
        </row>
        <row r="19190">
          <cell r="A19190">
            <v>44565.512893518498</v>
          </cell>
          <cell r="B19190">
            <v>1</v>
          </cell>
          <cell r="F19190" t="str">
            <v>CC-00510652</v>
          </cell>
          <cell r="J19190" t="str">
            <v>Commissioning</v>
          </cell>
          <cell r="R19190" t="str">
            <v>BUBF111245</v>
          </cell>
          <cell r="AB19190" t="str">
            <v>Commissioning done....Correct photos.
Corrected commissioning photo's attached 06-01-2022
Actual commissioning date - 04-01-2022</v>
          </cell>
        </row>
        <row r="19191">
          <cell r="A19191">
            <v>44565.511469907397</v>
          </cell>
          <cell r="B19191">
            <v>1</v>
          </cell>
          <cell r="F19191" t="str">
            <v>CC-00510650</v>
          </cell>
          <cell r="J19191" t="str">
            <v>Commissioning</v>
          </cell>
          <cell r="R19191" t="str">
            <v>BUAF111226</v>
          </cell>
          <cell r="AB19191" t="str">
            <v>Commissioning Done</v>
          </cell>
        </row>
        <row r="19192">
          <cell r="A19192">
            <v>44565.5093402778</v>
          </cell>
          <cell r="B19192">
            <v>1</v>
          </cell>
          <cell r="F19192" t="str">
            <v>CC-00510646</v>
          </cell>
          <cell r="J19192" t="str">
            <v>Commissioning</v>
          </cell>
          <cell r="R19192" t="str">
            <v>BUES035120</v>
          </cell>
          <cell r="AB19192" t="str">
            <v>Commissioning Done...Comm date-04/01/2022</v>
          </cell>
        </row>
        <row r="19193">
          <cell r="A19193">
            <v>44565.502673611103</v>
          </cell>
          <cell r="B19193">
            <v>1</v>
          </cell>
          <cell r="F19193" t="str">
            <v>CC-00510636</v>
          </cell>
          <cell r="J19193" t="str">
            <v>Commissioning</v>
          </cell>
          <cell r="R19193" t="str">
            <v>BUES034992</v>
          </cell>
          <cell r="AB19193" t="str">
            <v>Body earth photo missing.
Missed body earth photo attached in the call 06-01-2022... Comm date-04/01/2022</v>
          </cell>
        </row>
        <row r="19194">
          <cell r="A19194">
            <v>44565.499722222201</v>
          </cell>
          <cell r="B19194">
            <v>7667</v>
          </cell>
          <cell r="F19194" t="str">
            <v>CC-00510627</v>
          </cell>
          <cell r="J19194" t="str">
            <v>Schedule Service</v>
          </cell>
          <cell r="R19194" t="str">
            <v>BSBC375530</v>
          </cell>
          <cell r="AB19194" t="str">
            <v>Change Air filter, oil filter, air oil separator and oil</v>
          </cell>
        </row>
        <row r="19195">
          <cell r="A19195">
            <v>44564.506157407399</v>
          </cell>
          <cell r="B19195">
            <v>2794</v>
          </cell>
          <cell r="F19195" t="str">
            <v>CC-00509726</v>
          </cell>
          <cell r="J19195" t="str">
            <v>Complaint - Running With Problem</v>
          </cell>
          <cell r="R19195" t="str">
            <v>BULL160559</v>
          </cell>
          <cell r="AB19195" t="str">
            <v>Our engineer visited the tomorrow 04-01-2022
Work done but machine under observation 05-01-2022
Change BDV &amp; MPV kit 06-01-2022</v>
          </cell>
        </row>
        <row r="19196">
          <cell r="A19196">
            <v>44564.496747685203</v>
          </cell>
          <cell r="B19196">
            <v>5134</v>
          </cell>
          <cell r="F19196" t="str">
            <v>CC-00509703</v>
          </cell>
          <cell r="J19196" t="str">
            <v>Complaint - Running With Problem</v>
          </cell>
          <cell r="R19196" t="str">
            <v>BSGD161904</v>
          </cell>
          <cell r="AB19196" t="str">
            <v>DCV assembly by new one on chargeable basis. After fitment of new DCV assembly start the unit and shut off the unit found oil not carry over through air filter and unit is running in proper condition.</v>
          </cell>
        </row>
        <row r="19197">
          <cell r="A19197">
            <v>44562.571180555598</v>
          </cell>
          <cell r="B19197">
            <v>0</v>
          </cell>
          <cell r="F19197" t="str">
            <v>CC-00508993</v>
          </cell>
          <cell r="J19197" t="str">
            <v>Commissioning</v>
          </cell>
          <cell r="R19197" t="str">
            <v>CUIE675420</v>
          </cell>
          <cell r="AB19197" t="str">
            <v>Talk to customer regarding Commissioning he site site is not ready for commissioning. It shall ready in 5-7 days 03-01.2022
Foundation and 3 phase line connection not done 05-01-2022
Foundation and 3 phase line connection not done 10-01-2022
Foundation and 3 phase line connection not done 11-01-2022
Commissioning Done on 11-01-2022</v>
          </cell>
        </row>
        <row r="19198">
          <cell r="A19198">
            <v>44562.048703703702</v>
          </cell>
          <cell r="B19198">
            <v>7</v>
          </cell>
          <cell r="F19198" t="str">
            <v>CC-00508895</v>
          </cell>
          <cell r="J19198" t="str">
            <v>General Service</v>
          </cell>
          <cell r="R19198" t="str">
            <v>BUCS046101</v>
          </cell>
          <cell r="AB19198" t="str">
            <v>Engineer will attend the site in two days 04-01-2022
General visit done for Oxygen / hospital so attend and check oil level found ok, check line voltage found ok, check all connections found ok.</v>
          </cell>
        </row>
        <row r="19199">
          <cell r="A19199">
            <v>44561.768622685202</v>
          </cell>
          <cell r="B19199">
            <v>324</v>
          </cell>
          <cell r="F19199" t="str">
            <v>CC-00508681</v>
          </cell>
          <cell r="J19199" t="str">
            <v>General Service</v>
          </cell>
          <cell r="R19199" t="str">
            <v>BUCS034128</v>
          </cell>
          <cell r="AB19199" t="str">
            <v>General visit done</v>
          </cell>
        </row>
        <row r="19200">
          <cell r="A19200">
            <v>44561.761967592603</v>
          </cell>
          <cell r="B19200">
            <v>984</v>
          </cell>
          <cell r="F19200" t="str">
            <v>CC-00508678</v>
          </cell>
          <cell r="J19200" t="str">
            <v>Complaint - Running With Problem</v>
          </cell>
          <cell r="R19200" t="str">
            <v>BULD162568</v>
          </cell>
          <cell r="AB19200" t="str">
            <v>open the old reducer and replaced the reducer by new one under FOC basis. After work done start the unit and check for oil leakage found ok and now unit is running ok condition.</v>
          </cell>
        </row>
        <row r="19201">
          <cell r="A19201">
            <v>44561.671724537002</v>
          </cell>
          <cell r="B19201">
            <v>984</v>
          </cell>
          <cell r="F19201" t="str">
            <v>CC-00508570</v>
          </cell>
          <cell r="J19201" t="str">
            <v>General Service</v>
          </cell>
          <cell r="R19201" t="str">
            <v>BULD162568</v>
          </cell>
          <cell r="AB19201" t="str">
            <v>Change reducer with new one under FOC basic Also we wrongly entered wrong HMR as 984 instead of 904.</v>
          </cell>
        </row>
        <row r="19202">
          <cell r="A19202">
            <v>44561.495706018497</v>
          </cell>
          <cell r="B19202">
            <v>7267</v>
          </cell>
          <cell r="F19202" t="str">
            <v>CC-00508313</v>
          </cell>
          <cell r="J19202" t="str">
            <v>Schedule Service</v>
          </cell>
          <cell r="R19202" t="str">
            <v>BRGL151464</v>
          </cell>
          <cell r="AB19202" t="str">
            <v>Change Air filter, oil filter, air oil separator &amp; oil</v>
          </cell>
        </row>
        <row r="19203">
          <cell r="A19203">
            <v>44561.492800925902</v>
          </cell>
          <cell r="B19203">
            <v>7016</v>
          </cell>
          <cell r="F19203" t="str">
            <v>CC-00508310</v>
          </cell>
          <cell r="J19203" t="str">
            <v>Schedule Service</v>
          </cell>
          <cell r="R19203" t="str">
            <v>BRGL151468</v>
          </cell>
          <cell r="AB19203" t="str">
            <v>Change air filter oil filter and oil</v>
          </cell>
        </row>
        <row r="19204">
          <cell r="A19204">
            <v>44561.489791666703</v>
          </cell>
          <cell r="B19204">
            <v>3219</v>
          </cell>
          <cell r="F19204" t="str">
            <v>CC-00508308</v>
          </cell>
          <cell r="J19204" t="str">
            <v>Schedule Service</v>
          </cell>
          <cell r="R19204" t="str">
            <v>BRBL150944</v>
          </cell>
          <cell r="AB19204" t="str">
            <v>Change air filter oil filter and oil</v>
          </cell>
        </row>
        <row r="19205">
          <cell r="A19205">
            <v>44561.485358796301</v>
          </cell>
          <cell r="B19205">
            <v>0</v>
          </cell>
          <cell r="F19205" t="str">
            <v>CC-00508303</v>
          </cell>
          <cell r="J19205" t="str">
            <v>Pre Commissioning</v>
          </cell>
          <cell r="R19205" t="str">
            <v>BUGC373215</v>
          </cell>
          <cell r="AB19205" t="str">
            <v>Pre Commissioning done</v>
          </cell>
        </row>
        <row r="19206">
          <cell r="A19206">
            <v>44561.479363425897</v>
          </cell>
          <cell r="B19206">
            <v>17752</v>
          </cell>
          <cell r="F19206" t="str">
            <v>CC-00508289</v>
          </cell>
          <cell r="J19206" t="str">
            <v>Schedule Service</v>
          </cell>
          <cell r="R19206" t="str">
            <v>BQBS033796</v>
          </cell>
          <cell r="AB19206" t="str">
            <v>Change air filter &amp; oil filter</v>
          </cell>
        </row>
        <row r="19207">
          <cell r="A19207">
            <v>44561.370162036997</v>
          </cell>
          <cell r="B19207">
            <v>5022</v>
          </cell>
          <cell r="F19207" t="str">
            <v>CC-00508189</v>
          </cell>
          <cell r="J19207" t="str">
            <v>Complaint - Running With Problem</v>
          </cell>
          <cell r="R19207" t="str">
            <v>BSAD161564</v>
          </cell>
          <cell r="AB19207" t="str">
            <v>Spare quotation shared with customer waiting for customer approval 31-12-2021
We shared rental airend quotation to customer but customer denay to work done, so we closing the call.
Customer Quotation copy and CCS approval mail attached</v>
          </cell>
        </row>
        <row r="19208">
          <cell r="A19208">
            <v>44560.714652777802</v>
          </cell>
          <cell r="B19208">
            <v>5256</v>
          </cell>
          <cell r="F19208" t="str">
            <v>CC-00507823</v>
          </cell>
          <cell r="J19208" t="str">
            <v>General Service</v>
          </cell>
          <cell r="R19208" t="str">
            <v>BPLD200040</v>
          </cell>
          <cell r="AB19208" t="str">
            <v>Sales Call carried out for HMR Collection</v>
          </cell>
        </row>
        <row r="19209">
          <cell r="A19209">
            <v>44560.663726851897</v>
          </cell>
          <cell r="B19209">
            <v>2574</v>
          </cell>
          <cell r="F19209" t="str">
            <v>CC-00507752</v>
          </cell>
          <cell r="J19209" t="str">
            <v>General Service</v>
          </cell>
          <cell r="R19209" t="str">
            <v>BPKD200025</v>
          </cell>
          <cell r="AB19209" t="str">
            <v>Sales Call carried out for HMR Collection</v>
          </cell>
        </row>
        <row r="19210">
          <cell r="A19210">
            <v>44560.652372685203</v>
          </cell>
          <cell r="B19210">
            <v>4072</v>
          </cell>
          <cell r="F19210" t="str">
            <v>CC-00507740</v>
          </cell>
          <cell r="J19210" t="str">
            <v>General Service</v>
          </cell>
          <cell r="R19210" t="str">
            <v>BPKD200020</v>
          </cell>
          <cell r="AB19210" t="str">
            <v>Sales Call carried out for HMR Collection</v>
          </cell>
        </row>
        <row r="19211">
          <cell r="A19211">
            <v>44560.644895833299</v>
          </cell>
          <cell r="B19211">
            <v>1360</v>
          </cell>
          <cell r="F19211" t="str">
            <v>CC-00507730</v>
          </cell>
          <cell r="J19211" t="str">
            <v>General Service</v>
          </cell>
          <cell r="R19211" t="str">
            <v>BPID120091</v>
          </cell>
          <cell r="AB19211" t="str">
            <v>Sales Call carried out for HMR Collection</v>
          </cell>
        </row>
        <row r="19212">
          <cell r="A19212">
            <v>44560.640787037002</v>
          </cell>
          <cell r="B19212">
            <v>3971</v>
          </cell>
          <cell r="F19212" t="str">
            <v>CC-00507725</v>
          </cell>
          <cell r="J19212" t="str">
            <v>General Service</v>
          </cell>
          <cell r="R19212" t="str">
            <v>BPHD200250</v>
          </cell>
          <cell r="AB19212" t="str">
            <v>Sales Call carried out for HMR Collection</v>
          </cell>
        </row>
        <row r="19213">
          <cell r="A19213">
            <v>44560.634270833303</v>
          </cell>
          <cell r="B19213">
            <v>4158</v>
          </cell>
          <cell r="F19213" t="str">
            <v>CC-00507716</v>
          </cell>
          <cell r="J19213" t="str">
            <v>General Service</v>
          </cell>
          <cell r="R19213" t="str">
            <v>BPFD200206</v>
          </cell>
          <cell r="AB19213" t="str">
            <v>Sales Call carried out for HMR Collection</v>
          </cell>
        </row>
        <row r="19214">
          <cell r="A19214">
            <v>44560.624606481499</v>
          </cell>
          <cell r="B19214">
            <v>5414</v>
          </cell>
          <cell r="F19214" t="str">
            <v>CC-00507699</v>
          </cell>
          <cell r="J19214" t="str">
            <v>General Service</v>
          </cell>
          <cell r="R19214" t="str">
            <v>BPFD200198</v>
          </cell>
          <cell r="AB19214" t="str">
            <v>Sales Call carried out for HMR Collection</v>
          </cell>
        </row>
        <row r="19215">
          <cell r="A19215">
            <v>44560.597719907397</v>
          </cell>
          <cell r="B19215">
            <v>2358</v>
          </cell>
          <cell r="F19215" t="str">
            <v>CC-00507662</v>
          </cell>
          <cell r="J19215" t="str">
            <v>General Service</v>
          </cell>
          <cell r="R19215" t="str">
            <v>BPED210035</v>
          </cell>
          <cell r="AB19215" t="str">
            <v>Sales Call carried out for HMR Collection</v>
          </cell>
        </row>
        <row r="19216">
          <cell r="A19216">
            <v>44560.591550925899</v>
          </cell>
          <cell r="B19216">
            <v>7547</v>
          </cell>
          <cell r="F19216" t="str">
            <v>CC-00507656</v>
          </cell>
          <cell r="J19216" t="str">
            <v>General Service</v>
          </cell>
          <cell r="R19216" t="str">
            <v>BPED200187</v>
          </cell>
          <cell r="AB19216" t="str">
            <v>Sales Call carried out for HMR Collection</v>
          </cell>
        </row>
        <row r="19217">
          <cell r="A19217">
            <v>44560.581956018497</v>
          </cell>
          <cell r="B19217">
            <v>4906</v>
          </cell>
          <cell r="F19217" t="str">
            <v>CC-00507634</v>
          </cell>
          <cell r="J19217" t="str">
            <v>General Service</v>
          </cell>
          <cell r="R19217" t="str">
            <v>BPED200185</v>
          </cell>
          <cell r="AB19217" t="str">
            <v>Sales Call carried out for HMR Collection</v>
          </cell>
        </row>
        <row r="19218">
          <cell r="A19218">
            <v>44560.571655092601</v>
          </cell>
          <cell r="B19218">
            <v>3267</v>
          </cell>
          <cell r="F19218" t="str">
            <v>CC-00507615</v>
          </cell>
          <cell r="J19218" t="str">
            <v>General Service</v>
          </cell>
          <cell r="R19218" t="str">
            <v>BPED200181</v>
          </cell>
          <cell r="AB19218" t="str">
            <v>Sales Call carried out for HMR Collection</v>
          </cell>
        </row>
        <row r="19219">
          <cell r="A19219">
            <v>44560.542569444398</v>
          </cell>
          <cell r="B19219">
            <v>4823</v>
          </cell>
          <cell r="F19219" t="str">
            <v>CC-00507582</v>
          </cell>
          <cell r="J19219" t="str">
            <v>General Service</v>
          </cell>
          <cell r="R19219" t="str">
            <v>BPED200175</v>
          </cell>
          <cell r="AB19219" t="str">
            <v>Sales Call carried out for HMR Collection</v>
          </cell>
        </row>
        <row r="19220">
          <cell r="A19220">
            <v>44560.5230324074</v>
          </cell>
          <cell r="B19220">
            <v>5775</v>
          </cell>
          <cell r="F19220" t="str">
            <v>CC-00507555</v>
          </cell>
          <cell r="J19220" t="str">
            <v>General Service</v>
          </cell>
          <cell r="R19220" t="str">
            <v>BPED160088</v>
          </cell>
          <cell r="AB19220" t="str">
            <v>Sales Call carried out for HMR Collection</v>
          </cell>
        </row>
        <row r="19221">
          <cell r="A19221">
            <v>44560.519305555601</v>
          </cell>
          <cell r="B19221">
            <v>5488</v>
          </cell>
          <cell r="F19221" t="str">
            <v>CC-00507551</v>
          </cell>
          <cell r="J19221" t="str">
            <v>General Service</v>
          </cell>
          <cell r="R19221" t="str">
            <v>BPED160082</v>
          </cell>
          <cell r="AB19221" t="str">
            <v>Sales Call carried out for HMR Collection</v>
          </cell>
        </row>
        <row r="19222">
          <cell r="A19222">
            <v>44559.974282407398</v>
          </cell>
          <cell r="B19222">
            <v>10332</v>
          </cell>
          <cell r="F19222" t="str">
            <v>CC-00507252</v>
          </cell>
          <cell r="J19222" t="str">
            <v>Schedule Service - AMC</v>
          </cell>
          <cell r="R19222" t="str">
            <v>BSCS037349</v>
          </cell>
          <cell r="AB19222" t="str">
            <v>AMC Visit done</v>
          </cell>
        </row>
        <row r="19223">
          <cell r="A19223">
            <v>44559.886550925898</v>
          </cell>
          <cell r="B19223">
            <v>1</v>
          </cell>
          <cell r="F19223" t="str">
            <v>CC-00507210</v>
          </cell>
          <cell r="J19223" t="str">
            <v>Commissioning</v>
          </cell>
          <cell r="R19223" t="str">
            <v>BUHD121280</v>
          </cell>
          <cell r="AB19223" t="str">
            <v>Commissioning done, today we close the call.</v>
          </cell>
        </row>
        <row r="19224">
          <cell r="A19224">
            <v>44559.884259259299</v>
          </cell>
          <cell r="B19224">
            <v>1</v>
          </cell>
          <cell r="F19224" t="str">
            <v>CC-00507208</v>
          </cell>
          <cell r="J19224" t="str">
            <v>Commissioning</v>
          </cell>
          <cell r="R19224" t="str">
            <v>BUID121299</v>
          </cell>
          <cell r="AB19224" t="str">
            <v>Commissioning done, today we close the call.</v>
          </cell>
        </row>
        <row r="19225">
          <cell r="A19225">
            <v>44559.8769328704</v>
          </cell>
          <cell r="B19225">
            <v>5022</v>
          </cell>
          <cell r="F19225" t="str">
            <v>CC-00507204</v>
          </cell>
          <cell r="J19225" t="str">
            <v>Complaint - Running With Problem</v>
          </cell>
          <cell r="R19225" t="str">
            <v>BSAD161564</v>
          </cell>
          <cell r="AB19225" t="str">
            <v>open oil stop valve assembly found a layer of dust and dirt particles on head of piston clean it and refitted the same. Now the unit is running on same condition this compressor need further work.</v>
          </cell>
        </row>
        <row r="19226">
          <cell r="A19226">
            <v>44559.676550925898</v>
          </cell>
          <cell r="B19226">
            <v>80</v>
          </cell>
          <cell r="F19226" t="str">
            <v>CC-00507056</v>
          </cell>
          <cell r="J19226" t="str">
            <v>General Service</v>
          </cell>
          <cell r="R19226" t="str">
            <v>BUFD162814</v>
          </cell>
          <cell r="AB19226" t="str">
            <v>Sales Call carried out for HMR Collection</v>
          </cell>
        </row>
        <row r="19227">
          <cell r="A19227">
            <v>44559.671273148102</v>
          </cell>
          <cell r="B19227">
            <v>112</v>
          </cell>
          <cell r="F19227" t="str">
            <v>CC-00507049</v>
          </cell>
          <cell r="J19227" t="str">
            <v>General Service</v>
          </cell>
          <cell r="R19227" t="str">
            <v>BTHD162350</v>
          </cell>
          <cell r="AB19227" t="str">
            <v>Sales Call carried out for HMR Collection</v>
          </cell>
        </row>
        <row r="19228">
          <cell r="A19228">
            <v>44559.666053240697</v>
          </cell>
          <cell r="B19228">
            <v>1554</v>
          </cell>
          <cell r="F19228" t="str">
            <v>CC-00507040</v>
          </cell>
          <cell r="J19228" t="str">
            <v>General Service</v>
          </cell>
          <cell r="R19228" t="str">
            <v>BTJD162047</v>
          </cell>
          <cell r="AB19228" t="str">
            <v>Sales Call carried out for HMR Collection</v>
          </cell>
        </row>
        <row r="19229">
          <cell r="A19229">
            <v>44559.659687500003</v>
          </cell>
          <cell r="B19229">
            <v>1289</v>
          </cell>
          <cell r="F19229" t="str">
            <v>CC-00507034</v>
          </cell>
          <cell r="J19229" t="str">
            <v>General Service</v>
          </cell>
          <cell r="R19229" t="str">
            <v>BTJD162040</v>
          </cell>
          <cell r="AB19229" t="str">
            <v>Sales Call carried out for HMR Collection</v>
          </cell>
        </row>
        <row r="19230">
          <cell r="A19230">
            <v>44559.654328703698</v>
          </cell>
          <cell r="B19230">
            <v>1055</v>
          </cell>
          <cell r="F19230" t="str">
            <v>CC-00507025</v>
          </cell>
          <cell r="J19230" t="str">
            <v>General Service</v>
          </cell>
          <cell r="R19230" t="str">
            <v>BTJD162038</v>
          </cell>
          <cell r="AB19230" t="str">
            <v>Sales Call carried out for HMR Collection</v>
          </cell>
        </row>
        <row r="19231">
          <cell r="A19231">
            <v>44559.6487962963</v>
          </cell>
          <cell r="B19231">
            <v>2405</v>
          </cell>
          <cell r="F19231" t="str">
            <v>CC-00507014</v>
          </cell>
          <cell r="J19231" t="str">
            <v>General Service</v>
          </cell>
          <cell r="R19231" t="str">
            <v>BSID161979</v>
          </cell>
          <cell r="AB19231" t="str">
            <v>Sales Call carried out for HMR Collection</v>
          </cell>
        </row>
        <row r="19232">
          <cell r="A19232">
            <v>44559.643483796302</v>
          </cell>
          <cell r="B19232">
            <v>474</v>
          </cell>
          <cell r="F19232" t="str">
            <v>CC-00507003</v>
          </cell>
          <cell r="J19232" t="str">
            <v>General Service</v>
          </cell>
          <cell r="R19232" t="str">
            <v>BULD162583</v>
          </cell>
          <cell r="AB19232" t="str">
            <v>Sales Call carried out for HMR Collection</v>
          </cell>
        </row>
        <row r="19233">
          <cell r="A19233">
            <v>44559.638877314799</v>
          </cell>
          <cell r="B19233">
            <v>408</v>
          </cell>
          <cell r="F19233" t="str">
            <v>CC-00506992</v>
          </cell>
          <cell r="J19233" t="str">
            <v>General Service</v>
          </cell>
          <cell r="R19233" t="str">
            <v>BULD162579</v>
          </cell>
          <cell r="AB19233" t="str">
            <v>Sales Call carried out for HMR Collection</v>
          </cell>
        </row>
        <row r="19234">
          <cell r="A19234">
            <v>44559.629803240699</v>
          </cell>
          <cell r="B19234">
            <v>1843</v>
          </cell>
          <cell r="F19234" t="str">
            <v>CC-00506970</v>
          </cell>
          <cell r="J19234" t="str">
            <v>General Service</v>
          </cell>
          <cell r="R19234" t="str">
            <v>BULD162577</v>
          </cell>
          <cell r="AB19234" t="str">
            <v>Sales Call carried out for HMR Collection</v>
          </cell>
        </row>
        <row r="19235">
          <cell r="A19235">
            <v>44559.613969907397</v>
          </cell>
          <cell r="B19235">
            <v>866</v>
          </cell>
          <cell r="F19235" t="str">
            <v>CC-00506937</v>
          </cell>
          <cell r="J19235" t="str">
            <v>General Service</v>
          </cell>
          <cell r="R19235" t="str">
            <v>BULD162568</v>
          </cell>
          <cell r="AB19235" t="str">
            <v>Sales Call carried out for HMR Collection</v>
          </cell>
        </row>
        <row r="19236">
          <cell r="A19236">
            <v>44559.595798611103</v>
          </cell>
          <cell r="B19236">
            <v>3538</v>
          </cell>
          <cell r="F19236" t="str">
            <v>CC-00506914</v>
          </cell>
          <cell r="J19236" t="str">
            <v>General Service</v>
          </cell>
          <cell r="R19236" t="str">
            <v>BULD162559</v>
          </cell>
          <cell r="AB19236" t="str">
            <v>Sales Call carried out for HMR Collection</v>
          </cell>
        </row>
        <row r="19237">
          <cell r="A19237">
            <v>44559.591111111098</v>
          </cell>
          <cell r="B19237">
            <v>2234</v>
          </cell>
          <cell r="F19237" t="str">
            <v>CC-00506907</v>
          </cell>
          <cell r="J19237" t="str">
            <v>General Service</v>
          </cell>
          <cell r="R19237" t="str">
            <v>BUKD162535</v>
          </cell>
          <cell r="AB19237" t="str">
            <v>Sales Call carried out for HMR Collection</v>
          </cell>
        </row>
        <row r="19238">
          <cell r="A19238">
            <v>44559.586226851898</v>
          </cell>
          <cell r="B19238">
            <v>657</v>
          </cell>
          <cell r="F19238" t="str">
            <v>CC-00506898</v>
          </cell>
          <cell r="J19238" t="str">
            <v>General Service</v>
          </cell>
          <cell r="R19238" t="str">
            <v>BUJD162460</v>
          </cell>
          <cell r="AB19238" t="str">
            <v>Sales Call carried out for HMR Collection</v>
          </cell>
        </row>
        <row r="19239">
          <cell r="A19239">
            <v>44559.5811805556</v>
          </cell>
          <cell r="B19239">
            <v>77</v>
          </cell>
          <cell r="F19239" t="str">
            <v>CC-00506886</v>
          </cell>
          <cell r="J19239" t="str">
            <v>General Service</v>
          </cell>
          <cell r="R19239" t="str">
            <v>BUDD220683</v>
          </cell>
          <cell r="AB19239" t="str">
            <v>Sales Call carried out for HMR Collection</v>
          </cell>
        </row>
        <row r="19240">
          <cell r="A19240">
            <v>44559.574629629598</v>
          </cell>
          <cell r="B19240">
            <v>145</v>
          </cell>
          <cell r="F19240" t="str">
            <v>CC-00506877</v>
          </cell>
          <cell r="J19240" t="str">
            <v>General Service</v>
          </cell>
          <cell r="R19240" t="str">
            <v>BUBD162649</v>
          </cell>
          <cell r="AB19240" t="str">
            <v>Sales Call carried out for HMR Collection</v>
          </cell>
        </row>
        <row r="19241">
          <cell r="A19241">
            <v>44559.568796296298</v>
          </cell>
          <cell r="B19241">
            <v>475</v>
          </cell>
          <cell r="F19241" t="str">
            <v>CC-00506862</v>
          </cell>
          <cell r="J19241" t="str">
            <v>General Service</v>
          </cell>
          <cell r="R19241" t="str">
            <v>BUAL160594</v>
          </cell>
          <cell r="AB19241" t="str">
            <v>Sales Call carried out for HMR Collection</v>
          </cell>
        </row>
        <row r="19242">
          <cell r="A19242">
            <v>44559.562314814801</v>
          </cell>
          <cell r="B19242">
            <v>527</v>
          </cell>
          <cell r="F19242" t="str">
            <v>CC-00506851</v>
          </cell>
          <cell r="J19242" t="str">
            <v>General Service</v>
          </cell>
          <cell r="R19242" t="str">
            <v>BTKD200646</v>
          </cell>
          <cell r="AB19242" t="str">
            <v>Sales Call carried out for HMR Collection</v>
          </cell>
        </row>
        <row r="19243">
          <cell r="A19243">
            <v>44559.558333333298</v>
          </cell>
          <cell r="B19243">
            <v>3849</v>
          </cell>
          <cell r="F19243" t="str">
            <v>CC-00506846</v>
          </cell>
          <cell r="J19243" t="str">
            <v>General Service</v>
          </cell>
          <cell r="R19243" t="str">
            <v>BTKD162112</v>
          </cell>
          <cell r="AB19243" t="str">
            <v>Sales Call carried out for HMR Collection</v>
          </cell>
        </row>
        <row r="19244">
          <cell r="A19244">
            <v>44559.551458333299</v>
          </cell>
          <cell r="B19244">
            <v>693</v>
          </cell>
          <cell r="F19244" t="str">
            <v>CC-00506837</v>
          </cell>
          <cell r="J19244" t="str">
            <v>General Service</v>
          </cell>
          <cell r="R19244" t="str">
            <v>BTKD162083</v>
          </cell>
          <cell r="AB19244" t="str">
            <v>Sales Call carried out for HMR Collection</v>
          </cell>
        </row>
        <row r="19245">
          <cell r="A19245">
            <v>44559.540046296301</v>
          </cell>
          <cell r="B19245">
            <v>941</v>
          </cell>
          <cell r="F19245" t="str">
            <v>CC-00506824</v>
          </cell>
          <cell r="J19245" t="str">
            <v>General Service</v>
          </cell>
          <cell r="R19245" t="str">
            <v>BTKD162080</v>
          </cell>
          <cell r="AB19245" t="str">
            <v>Sales Call carried out for HMR Collection</v>
          </cell>
        </row>
        <row r="19246">
          <cell r="A19246">
            <v>44559.5375347222</v>
          </cell>
          <cell r="B19246">
            <v>1</v>
          </cell>
          <cell r="F19246" t="str">
            <v>CC-00506821</v>
          </cell>
          <cell r="J19246" t="str">
            <v>Commissioning</v>
          </cell>
          <cell r="R19246" t="str">
            <v>BUCD121174</v>
          </cell>
          <cell r="AB19246" t="str">
            <v>Commissioning done</v>
          </cell>
        </row>
        <row r="19247">
          <cell r="A19247">
            <v>44559.500277777799</v>
          </cell>
          <cell r="B19247">
            <v>2151</v>
          </cell>
          <cell r="F19247" t="str">
            <v>CC-00506752</v>
          </cell>
          <cell r="J19247" t="str">
            <v>General Service</v>
          </cell>
          <cell r="R19247" t="str">
            <v>BTKD162077</v>
          </cell>
          <cell r="AB19247" t="str">
            <v>Sales Call carried out for HMR Collection</v>
          </cell>
        </row>
        <row r="19248">
          <cell r="A19248">
            <v>44558.987743055601</v>
          </cell>
          <cell r="B19248">
            <v>19914</v>
          </cell>
          <cell r="F19248" t="str">
            <v>CC-00506561</v>
          </cell>
          <cell r="J19248" t="str">
            <v>Schedule Service - AMC</v>
          </cell>
          <cell r="R19248" t="str">
            <v>BSJS035917</v>
          </cell>
          <cell r="AB19248" t="str">
            <v>AMC Visit Done.</v>
          </cell>
        </row>
        <row r="19249">
          <cell r="A19249">
            <v>44558.987557870401</v>
          </cell>
          <cell r="B19249">
            <v>13327</v>
          </cell>
          <cell r="F19249" t="str">
            <v>CC-00506560</v>
          </cell>
          <cell r="J19249" t="str">
            <v>Schedule Service - AMC</v>
          </cell>
          <cell r="R19249" t="str">
            <v>BSDS037710</v>
          </cell>
          <cell r="AB19249" t="str">
            <v>AMC Visit Done.</v>
          </cell>
        </row>
        <row r="19250">
          <cell r="A19250">
            <v>44558.986724536997</v>
          </cell>
          <cell r="B19250">
            <v>30090</v>
          </cell>
          <cell r="F19250" t="str">
            <v>CC-00506555</v>
          </cell>
          <cell r="J19250" t="str">
            <v>Schedule Service - AMC</v>
          </cell>
          <cell r="R19250" t="str">
            <v>BQBS030091</v>
          </cell>
          <cell r="AB19250" t="str">
            <v>AMC Visit done</v>
          </cell>
        </row>
        <row r="19251">
          <cell r="A19251">
            <v>44558.976759259298</v>
          </cell>
          <cell r="B19251">
            <v>0</v>
          </cell>
          <cell r="F19251" t="str">
            <v>CC-00506507</v>
          </cell>
          <cell r="J19251" t="str">
            <v>Pre Commissioning</v>
          </cell>
          <cell r="R19251" t="str">
            <v>BUES034992</v>
          </cell>
          <cell r="AB19251" t="str">
            <v>Call to customer but call not received by customer 29-12-21
Pre commissioning done 03-01-2022</v>
          </cell>
        </row>
        <row r="19252">
          <cell r="A19252">
            <v>44558.9748958333</v>
          </cell>
          <cell r="B19252">
            <v>0</v>
          </cell>
          <cell r="F19252" t="str">
            <v>CC-00506495</v>
          </cell>
          <cell r="J19252" t="str">
            <v>Pre Commissioning</v>
          </cell>
          <cell r="R19252" t="str">
            <v>BUES035120</v>
          </cell>
          <cell r="AB19252" t="str">
            <v>Call to customer but call not received by customer 29-12-21
Pre Commissioning done. 03-01-2022</v>
          </cell>
        </row>
        <row r="19253">
          <cell r="A19253">
            <v>44558.972997685203</v>
          </cell>
          <cell r="B19253">
            <v>0</v>
          </cell>
          <cell r="F19253" t="str">
            <v>CC-00506484</v>
          </cell>
          <cell r="J19253" t="str">
            <v>Pre Commissioning</v>
          </cell>
          <cell r="R19253" t="str">
            <v>BUAF111226</v>
          </cell>
          <cell r="AB19253" t="str">
            <v>Call to customer but call not received by customer 29-12-21
Pre commissioning done 03-01-2022</v>
          </cell>
        </row>
        <row r="19254">
          <cell r="A19254">
            <v>44558.971620370401</v>
          </cell>
          <cell r="B19254">
            <v>8564</v>
          </cell>
          <cell r="F19254" t="str">
            <v>CC-00506475</v>
          </cell>
          <cell r="J19254" t="str">
            <v>Schedule Service - AMC</v>
          </cell>
          <cell r="R19254" t="str">
            <v>BSHS038806</v>
          </cell>
          <cell r="AB19254" t="str">
            <v>AMC Visit Done.</v>
          </cell>
        </row>
        <row r="19255">
          <cell r="A19255">
            <v>44558.970451388901</v>
          </cell>
          <cell r="B19255">
            <v>0</v>
          </cell>
          <cell r="F19255" t="str">
            <v>CC-00506470</v>
          </cell>
          <cell r="J19255" t="str">
            <v>Pre Commissioning</v>
          </cell>
          <cell r="R19255" t="str">
            <v>BUBF111245</v>
          </cell>
          <cell r="AB19255" t="str">
            <v>Call to customer but call not received by customer 29-12-21
Pre commissioning done 03-01-2022</v>
          </cell>
        </row>
        <row r="19256">
          <cell r="A19256">
            <v>44558.603750000002</v>
          </cell>
          <cell r="B19256">
            <v>2019</v>
          </cell>
          <cell r="F19256" t="str">
            <v>CC-00506153</v>
          </cell>
          <cell r="J19256" t="str">
            <v>Schedule Service</v>
          </cell>
          <cell r="R19256" t="str">
            <v>BULD162561</v>
          </cell>
          <cell r="AB19256" t="str">
            <v>Change air filter oil filter and oil</v>
          </cell>
        </row>
        <row r="19257">
          <cell r="A19257">
            <v>44558.591388888897</v>
          </cell>
          <cell r="B19257">
            <v>15433</v>
          </cell>
          <cell r="F19257" t="str">
            <v>CC-00506132</v>
          </cell>
          <cell r="J19257" t="str">
            <v>Complaint - Running With Problem</v>
          </cell>
          <cell r="R19257" t="str">
            <v>GOCS030806</v>
          </cell>
          <cell r="AB19257" t="str">
            <v>Separator changed</v>
          </cell>
        </row>
        <row r="19258">
          <cell r="A19258">
            <v>44557.993587962999</v>
          </cell>
          <cell r="B19258">
            <v>13584</v>
          </cell>
          <cell r="F19258" t="str">
            <v>CC-00505761</v>
          </cell>
          <cell r="J19258" t="str">
            <v>Schedule Service - AMC</v>
          </cell>
          <cell r="R19258" t="str">
            <v>BQCS040170</v>
          </cell>
          <cell r="AB19258" t="str">
            <v>AMC visit done</v>
          </cell>
        </row>
        <row r="19259">
          <cell r="A19259">
            <v>44557.981192129599</v>
          </cell>
          <cell r="B19259">
            <v>4158</v>
          </cell>
          <cell r="F19259" t="str">
            <v>CC-00505701</v>
          </cell>
          <cell r="J19259" t="str">
            <v>Schedule Service - AMC</v>
          </cell>
          <cell r="R19259" t="str">
            <v>BSBC375535</v>
          </cell>
          <cell r="AB19259" t="str">
            <v>AMC visit done</v>
          </cell>
        </row>
        <row r="19260">
          <cell r="A19260">
            <v>44557.980960648201</v>
          </cell>
          <cell r="B19260">
            <v>9228</v>
          </cell>
          <cell r="F19260" t="str">
            <v>CC-00505700</v>
          </cell>
          <cell r="J19260" t="str">
            <v>Schedule Service - AMC</v>
          </cell>
          <cell r="R19260" t="str">
            <v>BPIC370386</v>
          </cell>
          <cell r="AB19260" t="str">
            <v>AMC visit done</v>
          </cell>
        </row>
        <row r="19261">
          <cell r="A19261">
            <v>44557.978611111103</v>
          </cell>
          <cell r="B19261">
            <v>1381</v>
          </cell>
          <cell r="F19261" t="str">
            <v>CC-00505689</v>
          </cell>
          <cell r="J19261" t="str">
            <v>Schedule Service - AMC</v>
          </cell>
          <cell r="R19261" t="str">
            <v>BSBC375571</v>
          </cell>
          <cell r="AB19261" t="str">
            <v>AMC visit done</v>
          </cell>
        </row>
        <row r="19262">
          <cell r="A19262">
            <v>44557.6500115741</v>
          </cell>
          <cell r="B19262">
            <v>2798</v>
          </cell>
          <cell r="F19262" t="str">
            <v>CC-00505407</v>
          </cell>
          <cell r="J19262" t="str">
            <v>Complaint - Running With Problem</v>
          </cell>
          <cell r="R19262" t="str">
            <v>BSAD161582</v>
          </cell>
          <cell r="AB19262" t="str">
            <v>Quote shared with customers but approval not received 28-12-21 yesterday discussed with customer regarding service charges still we are awaiting for their conformation. 31-12-2021.</v>
          </cell>
        </row>
        <row r="19263">
          <cell r="A19263">
            <v>44557.644490740699</v>
          </cell>
          <cell r="B19263">
            <v>0</v>
          </cell>
          <cell r="F19263" t="str">
            <v>CC-00505400</v>
          </cell>
          <cell r="J19263" t="str">
            <v>Complaint - Running With Problem</v>
          </cell>
          <cell r="R19263" t="str">
            <v>GODE560916</v>
          </cell>
          <cell r="AB19263" t="str">
            <v>Quote shared with customers but approval not received 28-12-21
will attend in two days 04-01-2022
Change the air filter and oil top up 06-01-2022</v>
          </cell>
        </row>
        <row r="19264">
          <cell r="A19264">
            <v>44557.638981481497</v>
          </cell>
          <cell r="B19264">
            <v>3528</v>
          </cell>
          <cell r="F19264" t="str">
            <v>CC-00505393</v>
          </cell>
          <cell r="J19264" t="str">
            <v>Schedule Service</v>
          </cell>
          <cell r="R19264" t="str">
            <v>BULD162559</v>
          </cell>
          <cell r="AB19264" t="str">
            <v>change air filter and oil filter</v>
          </cell>
        </row>
        <row r="19265">
          <cell r="A19265">
            <v>44557.567719907398</v>
          </cell>
          <cell r="B19265">
            <v>0</v>
          </cell>
          <cell r="F19265" t="str">
            <v>CC-00505291</v>
          </cell>
          <cell r="J19265" t="str">
            <v>Pre Commissioning</v>
          </cell>
          <cell r="R19265" t="str">
            <v>BUGS035879</v>
          </cell>
          <cell r="AB19265" t="str">
            <v>Pre Commissioning done</v>
          </cell>
        </row>
        <row r="19266">
          <cell r="A19266">
            <v>44557.5621875</v>
          </cell>
          <cell r="B19266">
            <v>0</v>
          </cell>
          <cell r="F19266" t="str">
            <v>CC-00505281</v>
          </cell>
          <cell r="J19266" t="str">
            <v>Pre Commissioning</v>
          </cell>
          <cell r="R19266" t="str">
            <v>BULC371019</v>
          </cell>
          <cell r="AB19266" t="str">
            <v>Pre Commissioning done</v>
          </cell>
        </row>
        <row r="19267">
          <cell r="A19267">
            <v>44557.556712963</v>
          </cell>
          <cell r="B19267">
            <v>6730</v>
          </cell>
          <cell r="F19267" t="str">
            <v>CC-00505273</v>
          </cell>
          <cell r="J19267" t="str">
            <v>Complaint - Running With Problem</v>
          </cell>
          <cell r="R19267" t="str">
            <v>BRKC371988</v>
          </cell>
          <cell r="AB19267" t="str">
            <v>Thermal valve changed</v>
          </cell>
        </row>
        <row r="19268">
          <cell r="A19268">
            <v>44557.553344907399</v>
          </cell>
          <cell r="B19268">
            <v>15433</v>
          </cell>
          <cell r="F19268" t="str">
            <v>CC-00505267</v>
          </cell>
          <cell r="J19268" t="str">
            <v>General Service</v>
          </cell>
          <cell r="R19268" t="str">
            <v>GOCS030806</v>
          </cell>
          <cell r="AB19268" t="str">
            <v>Change air oil separator as pe ccs we open new call with tracking no. CC-00506132</v>
          </cell>
        </row>
        <row r="19269">
          <cell r="A19269">
            <v>44557.544467592597</v>
          </cell>
          <cell r="B19269">
            <v>27182</v>
          </cell>
          <cell r="F19269" t="str">
            <v>CC-00505258</v>
          </cell>
          <cell r="J19269" t="str">
            <v>Schedule Service</v>
          </cell>
          <cell r="R19269" t="str">
            <v>GPJS030042</v>
          </cell>
          <cell r="AB19269" t="str">
            <v>Change Air filter, oil filter, air oil separator and oil</v>
          </cell>
        </row>
        <row r="19270">
          <cell r="A19270">
            <v>44557.523333333302</v>
          </cell>
          <cell r="B19270">
            <v>799</v>
          </cell>
          <cell r="F19270" t="str">
            <v>CC-00505227</v>
          </cell>
          <cell r="J19270" t="str">
            <v>Schedule Service</v>
          </cell>
          <cell r="R19270" t="str">
            <v>BUAL160593</v>
          </cell>
          <cell r="AB19270" t="str">
            <v>Change air filter oil filter and oil</v>
          </cell>
        </row>
        <row r="19271">
          <cell r="A19271">
            <v>44557.521562499998</v>
          </cell>
          <cell r="B19271">
            <v>2361</v>
          </cell>
          <cell r="F19271" t="str">
            <v>CC-00505225</v>
          </cell>
          <cell r="J19271" t="str">
            <v>General Service</v>
          </cell>
          <cell r="R19271" t="str">
            <v>BULL160564</v>
          </cell>
          <cell r="AB19271" t="str">
            <v>General Visit done</v>
          </cell>
        </row>
        <row r="19272">
          <cell r="A19272">
            <v>44557.520057870403</v>
          </cell>
          <cell r="B19272">
            <v>3777</v>
          </cell>
          <cell r="F19272" t="str">
            <v>CC-00505224</v>
          </cell>
          <cell r="J19272" t="str">
            <v>General Service</v>
          </cell>
          <cell r="R19272" t="str">
            <v>BTGL160455</v>
          </cell>
          <cell r="AB19272" t="str">
            <v>General visit done</v>
          </cell>
        </row>
        <row r="19273">
          <cell r="A19273">
            <v>44556.997534722199</v>
          </cell>
          <cell r="B19273">
            <v>17528</v>
          </cell>
          <cell r="F19273" t="str">
            <v>CC-00504998</v>
          </cell>
          <cell r="J19273" t="str">
            <v>Schedule Service - AMC</v>
          </cell>
          <cell r="R19273" t="str">
            <v>GOCC370403</v>
          </cell>
          <cell r="AB19273" t="str">
            <v>AMC visit done</v>
          </cell>
        </row>
        <row r="19274">
          <cell r="A19274">
            <v>44556.997152777803</v>
          </cell>
          <cell r="B19274">
            <v>5642</v>
          </cell>
          <cell r="F19274" t="str">
            <v>CC-00504996</v>
          </cell>
          <cell r="J19274" t="str">
            <v>Schedule Service - AMC</v>
          </cell>
          <cell r="R19274" t="str">
            <v>BRHS035337</v>
          </cell>
          <cell r="AB19274" t="str">
            <v>Schedule service already done on dated 16-12-2021 having call tracking no. CC-00497655</v>
          </cell>
        </row>
        <row r="19275">
          <cell r="A19275">
            <v>44556.995057870401</v>
          </cell>
          <cell r="B19275">
            <v>19180</v>
          </cell>
          <cell r="F19275" t="str">
            <v>CC-00504983</v>
          </cell>
          <cell r="J19275" t="str">
            <v>Schedule Service - AMC</v>
          </cell>
          <cell r="R19275" t="str">
            <v>BMKC370048</v>
          </cell>
          <cell r="AB19275" t="str">
            <v>AMC visit done</v>
          </cell>
        </row>
        <row r="19276">
          <cell r="A19276">
            <v>44556.755995370397</v>
          </cell>
          <cell r="B19276">
            <v>6012</v>
          </cell>
          <cell r="F19276" t="str">
            <v>CC-00504831</v>
          </cell>
          <cell r="J19276" t="str">
            <v>General Service</v>
          </cell>
          <cell r="R19276" t="str">
            <v>BPBD200118</v>
          </cell>
          <cell r="AB19276" t="str">
            <v>Sales Call carried out for HMR Collection</v>
          </cell>
        </row>
        <row r="19277">
          <cell r="A19277">
            <v>44556.725729166697</v>
          </cell>
          <cell r="B19277">
            <v>4457</v>
          </cell>
          <cell r="F19277" t="str">
            <v>CC-00504825</v>
          </cell>
          <cell r="J19277" t="str">
            <v>General Service</v>
          </cell>
          <cell r="R19277" t="str">
            <v>BPAD160016</v>
          </cell>
          <cell r="AB19277" t="str">
            <v>Sales Call carried out for HMR Collection</v>
          </cell>
        </row>
        <row r="19278">
          <cell r="A19278">
            <v>44556.7171759259</v>
          </cell>
          <cell r="B19278">
            <v>7432</v>
          </cell>
          <cell r="F19278" t="str">
            <v>CC-00504824</v>
          </cell>
          <cell r="J19278" t="str">
            <v>General Service</v>
          </cell>
          <cell r="R19278" t="str">
            <v>BOLD200057</v>
          </cell>
          <cell r="AB19278" t="str">
            <v>Sales Call carried out for HMR Collection</v>
          </cell>
        </row>
        <row r="19279">
          <cell r="A19279">
            <v>44556.710856481499</v>
          </cell>
          <cell r="B19279">
            <v>6776</v>
          </cell>
          <cell r="F19279" t="str">
            <v>CC-00504823</v>
          </cell>
          <cell r="J19279" t="str">
            <v>General Service</v>
          </cell>
          <cell r="R19279" t="str">
            <v>BOLD200029</v>
          </cell>
          <cell r="AB19279" t="str">
            <v>Sales Call carried out for HMR Collection</v>
          </cell>
        </row>
        <row r="19280">
          <cell r="A19280">
            <v>44556.702638888899</v>
          </cell>
          <cell r="B19280">
            <v>3623</v>
          </cell>
          <cell r="F19280" t="str">
            <v>CC-00504821</v>
          </cell>
          <cell r="J19280" t="str">
            <v>General Service</v>
          </cell>
          <cell r="R19280" t="str">
            <v>BOLD160047</v>
          </cell>
          <cell r="AB19280" t="str">
            <v>Sales Call carried out for HMR Collection</v>
          </cell>
        </row>
        <row r="19281">
          <cell r="A19281">
            <v>44556.691932870403</v>
          </cell>
          <cell r="B19281">
            <v>3454</v>
          </cell>
          <cell r="F19281" t="str">
            <v>CC-00504820</v>
          </cell>
          <cell r="J19281" t="str">
            <v>General Service</v>
          </cell>
          <cell r="R19281" t="str">
            <v>BOKD200025</v>
          </cell>
          <cell r="AB19281" t="str">
            <v>Sales Call carried out for HMR Collection</v>
          </cell>
        </row>
        <row r="19282">
          <cell r="A19282">
            <v>44556.682407407403</v>
          </cell>
          <cell r="B19282">
            <v>23956</v>
          </cell>
          <cell r="F19282" t="str">
            <v>CC-00504819</v>
          </cell>
          <cell r="J19282" t="str">
            <v>General Service</v>
          </cell>
          <cell r="R19282" t="str">
            <v>BOKD200014</v>
          </cell>
          <cell r="AB19282" t="str">
            <v>Sales Call carried out for HMR Collection</v>
          </cell>
        </row>
        <row r="19283">
          <cell r="A19283">
            <v>44556.675324074102</v>
          </cell>
          <cell r="B19283">
            <v>4020</v>
          </cell>
          <cell r="F19283" t="str">
            <v>CC-00504818</v>
          </cell>
          <cell r="J19283" t="str">
            <v>General Service</v>
          </cell>
          <cell r="R19283" t="str">
            <v>BOJD160012</v>
          </cell>
          <cell r="AB19283" t="str">
            <v>Sales Call carried out for HMR Collection</v>
          </cell>
        </row>
        <row r="19284">
          <cell r="A19284">
            <v>44556.534108796302</v>
          </cell>
          <cell r="B19284">
            <v>7000</v>
          </cell>
          <cell r="F19284" t="str">
            <v>CC-00504815</v>
          </cell>
          <cell r="J19284" t="str">
            <v>General Service</v>
          </cell>
          <cell r="R19284" t="str">
            <v>BOID200251</v>
          </cell>
          <cell r="AB19284" t="str">
            <v>Sales Call carried out for HMR Collection</v>
          </cell>
        </row>
        <row r="19285">
          <cell r="A19285">
            <v>44555.724918981497</v>
          </cell>
          <cell r="B19285">
            <v>5986</v>
          </cell>
          <cell r="F19285" t="str">
            <v>CC-00504501</v>
          </cell>
          <cell r="J19285" t="str">
            <v>General Service</v>
          </cell>
          <cell r="R19285" t="str">
            <v>BOID200231</v>
          </cell>
          <cell r="AB19285" t="str">
            <v>Sales Call carried out for HMR Collection</v>
          </cell>
        </row>
        <row r="19286">
          <cell r="A19286">
            <v>44555.718275462998</v>
          </cell>
          <cell r="B19286">
            <v>6213</v>
          </cell>
          <cell r="F19286" t="str">
            <v>CC-00504494</v>
          </cell>
          <cell r="J19286" t="str">
            <v>General Service</v>
          </cell>
          <cell r="R19286" t="str">
            <v>BOID200228</v>
          </cell>
          <cell r="AB19286" t="str">
            <v>Sales Call carried out for HMR Collection</v>
          </cell>
        </row>
        <row r="19287">
          <cell r="A19287">
            <v>44555.710752314801</v>
          </cell>
          <cell r="B19287">
            <v>18255</v>
          </cell>
          <cell r="F19287" t="str">
            <v>CC-00504490</v>
          </cell>
          <cell r="J19287" t="str">
            <v>General Service</v>
          </cell>
          <cell r="R19287" t="str">
            <v>BOID200223</v>
          </cell>
          <cell r="AB19287" t="str">
            <v>Sales Call carried out for HMR Collection</v>
          </cell>
        </row>
        <row r="19288">
          <cell r="A19288">
            <v>44555.705590277801</v>
          </cell>
          <cell r="B19288">
            <v>18255</v>
          </cell>
          <cell r="F19288" t="str">
            <v>CC-00504489</v>
          </cell>
          <cell r="J19288" t="str">
            <v>General Service</v>
          </cell>
          <cell r="R19288" t="str">
            <v>BOHD200197</v>
          </cell>
          <cell r="AB19288" t="str">
            <v>Sales Call carried out for HMR Collection</v>
          </cell>
        </row>
        <row r="19289">
          <cell r="A19289">
            <v>44555.701701388898</v>
          </cell>
          <cell r="B19289">
            <v>1021</v>
          </cell>
          <cell r="F19289" t="str">
            <v>CC-00504487</v>
          </cell>
          <cell r="J19289" t="str">
            <v>General Service</v>
          </cell>
          <cell r="R19289" t="str">
            <v>BOHD200190</v>
          </cell>
          <cell r="AB19289" t="str">
            <v>Sales Call carried out for HMR Collection</v>
          </cell>
        </row>
        <row r="19290">
          <cell r="A19290">
            <v>44555.696006944403</v>
          </cell>
          <cell r="B19290">
            <v>10178</v>
          </cell>
          <cell r="F19290" t="str">
            <v>CC-00504484</v>
          </cell>
          <cell r="J19290" t="str">
            <v>General Service</v>
          </cell>
          <cell r="R19290" t="str">
            <v>BOGD200180</v>
          </cell>
          <cell r="AB19290" t="str">
            <v>Sales Call carried out for HMR Collection</v>
          </cell>
        </row>
        <row r="19291">
          <cell r="A19291">
            <v>44555.690509259301</v>
          </cell>
          <cell r="B19291">
            <v>9966</v>
          </cell>
          <cell r="F19291" t="str">
            <v>CC-00504479</v>
          </cell>
          <cell r="J19291" t="str">
            <v>General Service</v>
          </cell>
          <cell r="R19291" t="str">
            <v>BOCD160084</v>
          </cell>
          <cell r="AB19291" t="str">
            <v>Sales Call carried out for HMR Collection</v>
          </cell>
        </row>
        <row r="19292">
          <cell r="A19292">
            <v>44555.6871412037</v>
          </cell>
          <cell r="B19292">
            <v>6219</v>
          </cell>
          <cell r="F19292" t="str">
            <v>CC-00504477</v>
          </cell>
          <cell r="J19292" t="str">
            <v>General Service</v>
          </cell>
          <cell r="R19292" t="str">
            <v>BOBD200072</v>
          </cell>
          <cell r="AB19292" t="str">
            <v>Sales Call carried out for HMR Collection</v>
          </cell>
        </row>
        <row r="19293">
          <cell r="A19293">
            <v>44555.661736111098</v>
          </cell>
          <cell r="B19293">
            <v>6866</v>
          </cell>
          <cell r="F19293" t="str">
            <v>CC-00504460</v>
          </cell>
          <cell r="J19293" t="str">
            <v>General Service</v>
          </cell>
          <cell r="R19293" t="str">
            <v>BNKD200023</v>
          </cell>
          <cell r="AB19293" t="str">
            <v>Sales call carried our for HMR collection</v>
          </cell>
        </row>
        <row r="19294">
          <cell r="A19294">
            <v>44555.657615740703</v>
          </cell>
          <cell r="B19294">
            <v>5787</v>
          </cell>
          <cell r="F19294" t="str">
            <v>CC-00504456</v>
          </cell>
          <cell r="J19294" t="str">
            <v>General Service</v>
          </cell>
          <cell r="R19294" t="str">
            <v>BNJD200008</v>
          </cell>
          <cell r="AB19294" t="str">
            <v>Sales call carried our for HMR collection</v>
          </cell>
        </row>
        <row r="19295">
          <cell r="A19295">
            <v>44555.654467592598</v>
          </cell>
          <cell r="B19295">
            <v>3979</v>
          </cell>
          <cell r="F19295" t="str">
            <v>CC-00504454</v>
          </cell>
          <cell r="J19295" t="str">
            <v>General Service</v>
          </cell>
          <cell r="R19295" t="str">
            <v>BNID200161</v>
          </cell>
          <cell r="AB19295" t="str">
            <v>Sales call carried our for HMR collection</v>
          </cell>
        </row>
        <row r="19296">
          <cell r="A19296">
            <v>44555.650138888901</v>
          </cell>
          <cell r="B19296">
            <v>6188</v>
          </cell>
          <cell r="F19296" t="str">
            <v>CC-00504451</v>
          </cell>
          <cell r="J19296" t="str">
            <v>General Service</v>
          </cell>
          <cell r="R19296" t="str">
            <v>BNID200158</v>
          </cell>
          <cell r="AB19296" t="str">
            <v>Sales call carried our for HMR collection</v>
          </cell>
        </row>
        <row r="19297">
          <cell r="A19297">
            <v>44555.645601851902</v>
          </cell>
          <cell r="B19297">
            <v>4701</v>
          </cell>
          <cell r="F19297" t="str">
            <v>CC-00504445</v>
          </cell>
          <cell r="J19297" t="str">
            <v>General Service</v>
          </cell>
          <cell r="R19297" t="str">
            <v>BNID160316</v>
          </cell>
          <cell r="AB19297" t="str">
            <v>Sales call carried our for HMR collection</v>
          </cell>
        </row>
        <row r="19298">
          <cell r="A19298">
            <v>44555.6410763889</v>
          </cell>
          <cell r="B19298">
            <v>4291</v>
          </cell>
          <cell r="F19298" t="str">
            <v>CC-00504437</v>
          </cell>
          <cell r="J19298" t="str">
            <v>General Service</v>
          </cell>
          <cell r="R19298" t="str">
            <v>BNHD200151</v>
          </cell>
          <cell r="AB19298" t="str">
            <v>Sales call carried our for HMR collection</v>
          </cell>
        </row>
        <row r="19299">
          <cell r="A19299">
            <v>44555.636168981502</v>
          </cell>
          <cell r="B19299">
            <v>6888</v>
          </cell>
          <cell r="F19299" t="str">
            <v>CC-00504433</v>
          </cell>
          <cell r="J19299" t="str">
            <v>General Service</v>
          </cell>
          <cell r="R19299" t="str">
            <v>BNDD160224</v>
          </cell>
          <cell r="AB19299" t="str">
            <v>Sales call carried our for HMR collection</v>
          </cell>
        </row>
        <row r="19300">
          <cell r="A19300">
            <v>44555.631307870397</v>
          </cell>
          <cell r="B19300">
            <v>1016</v>
          </cell>
          <cell r="F19300" t="str">
            <v>CC-00504424</v>
          </cell>
          <cell r="J19300" t="str">
            <v>General Service</v>
          </cell>
          <cell r="R19300" t="str">
            <v>BMLD160107</v>
          </cell>
          <cell r="AB19300" t="str">
            <v>Sales call carried our for HMR collection</v>
          </cell>
        </row>
        <row r="19301">
          <cell r="A19301">
            <v>44555.628194444398</v>
          </cell>
          <cell r="B19301">
            <v>6562</v>
          </cell>
          <cell r="F19301" t="str">
            <v>CC-00504423</v>
          </cell>
          <cell r="J19301" t="str">
            <v>General Service</v>
          </cell>
          <cell r="R19301" t="str">
            <v>BMHD200313</v>
          </cell>
          <cell r="AB19301" t="str">
            <v>Sales call carried our for HMR collection</v>
          </cell>
        </row>
        <row r="19302">
          <cell r="A19302">
            <v>44555.623946759297</v>
          </cell>
          <cell r="B19302">
            <v>2822</v>
          </cell>
          <cell r="F19302" t="str">
            <v>CC-00504418</v>
          </cell>
          <cell r="J19302" t="str">
            <v>General Service</v>
          </cell>
          <cell r="R19302" t="str">
            <v>BNBD160162</v>
          </cell>
          <cell r="AB19302" t="str">
            <v>Sales call carried our for HMR collection</v>
          </cell>
        </row>
        <row r="19303">
          <cell r="A19303">
            <v>44555.567430555602</v>
          </cell>
          <cell r="B19303">
            <v>6931</v>
          </cell>
          <cell r="F19303" t="str">
            <v>CC-00504368</v>
          </cell>
          <cell r="J19303" t="str">
            <v>General Service</v>
          </cell>
          <cell r="R19303" t="str">
            <v>BMFD160224</v>
          </cell>
          <cell r="AB19303" t="str">
            <v>Sales call carried our for HMR collection</v>
          </cell>
        </row>
        <row r="19304">
          <cell r="A19304">
            <v>44555.559675925899</v>
          </cell>
          <cell r="B19304">
            <v>444</v>
          </cell>
          <cell r="F19304" t="str">
            <v>CC-00504363</v>
          </cell>
          <cell r="J19304" t="str">
            <v>General Service</v>
          </cell>
          <cell r="R19304" t="str">
            <v>BMDD160183</v>
          </cell>
          <cell r="AB19304" t="str">
            <v>Sales call carried our for HMR collection</v>
          </cell>
        </row>
        <row r="19305">
          <cell r="A19305">
            <v>44555.5539699074</v>
          </cell>
          <cell r="B19305">
            <v>458</v>
          </cell>
          <cell r="F19305" t="str">
            <v>CC-00504359</v>
          </cell>
          <cell r="J19305" t="str">
            <v>General Service</v>
          </cell>
          <cell r="R19305" t="str">
            <v>BMCD160166</v>
          </cell>
          <cell r="AB19305" t="str">
            <v>Sales call carried our for HMR collection</v>
          </cell>
        </row>
        <row r="19306">
          <cell r="A19306">
            <v>44555.547175925902</v>
          </cell>
          <cell r="B19306">
            <v>6306</v>
          </cell>
          <cell r="F19306" t="str">
            <v>CC-00504354</v>
          </cell>
          <cell r="J19306" t="str">
            <v>General Service</v>
          </cell>
          <cell r="R19306" t="str">
            <v>BJFL160173</v>
          </cell>
          <cell r="AB19306" t="str">
            <v>Sales call carried out for HMR collection</v>
          </cell>
        </row>
        <row r="19307">
          <cell r="A19307">
            <v>44555.534664351799</v>
          </cell>
          <cell r="B19307">
            <v>2325</v>
          </cell>
          <cell r="F19307" t="str">
            <v>CC-00504350</v>
          </cell>
          <cell r="J19307" t="str">
            <v>General Service</v>
          </cell>
          <cell r="R19307" t="str">
            <v>BMBD200174</v>
          </cell>
          <cell r="AB19307" t="str">
            <v>Sales call carried our for HMR collection</v>
          </cell>
        </row>
        <row r="19308">
          <cell r="A19308">
            <v>44555.5299884259</v>
          </cell>
          <cell r="B19308">
            <v>4321</v>
          </cell>
          <cell r="F19308" t="str">
            <v>CC-00504343</v>
          </cell>
          <cell r="J19308" t="str">
            <v>General Service</v>
          </cell>
          <cell r="R19308" t="str">
            <v>BMAD230009</v>
          </cell>
          <cell r="AB19308" t="str">
            <v>Sales call carried our for HMR collection</v>
          </cell>
        </row>
        <row r="19309">
          <cell r="A19309">
            <v>44555.525219907402</v>
          </cell>
          <cell r="B19309">
            <v>10117</v>
          </cell>
          <cell r="F19309" t="str">
            <v>CC-00504340</v>
          </cell>
          <cell r="J19309" t="str">
            <v>General Service</v>
          </cell>
          <cell r="R19309" t="str">
            <v>BMAD200151</v>
          </cell>
          <cell r="AB19309" t="str">
            <v>Sales call carried our for HMR collection</v>
          </cell>
        </row>
        <row r="19310">
          <cell r="A19310">
            <v>44555.516365740703</v>
          </cell>
          <cell r="B19310">
            <v>6026</v>
          </cell>
          <cell r="F19310" t="str">
            <v>CC-00504332</v>
          </cell>
          <cell r="J19310" t="str">
            <v>General Service</v>
          </cell>
          <cell r="R19310" t="str">
            <v>BMAD160117</v>
          </cell>
          <cell r="AB19310" t="str">
            <v>Sales call carried our for HMR collection</v>
          </cell>
        </row>
        <row r="19311">
          <cell r="A19311">
            <v>44555.507962962998</v>
          </cell>
          <cell r="B19311">
            <v>1542</v>
          </cell>
          <cell r="F19311" t="str">
            <v>CC-00504321</v>
          </cell>
          <cell r="J19311" t="str">
            <v>General Service</v>
          </cell>
          <cell r="R19311" t="str">
            <v>BSGD161864</v>
          </cell>
          <cell r="AB19311" t="str">
            <v>Sales call carried our for HMR collection</v>
          </cell>
        </row>
        <row r="19312">
          <cell r="A19312">
            <v>44555.503101851798</v>
          </cell>
          <cell r="B19312">
            <v>2341</v>
          </cell>
          <cell r="F19312" t="str">
            <v>CC-00504313</v>
          </cell>
          <cell r="J19312" t="str">
            <v>General Service</v>
          </cell>
          <cell r="R19312" t="str">
            <v>BSGD161854</v>
          </cell>
          <cell r="AB19312" t="str">
            <v>Sales call carried our for HMR collection</v>
          </cell>
        </row>
        <row r="19313">
          <cell r="A19313">
            <v>44555.4933564815</v>
          </cell>
          <cell r="B19313">
            <v>2356</v>
          </cell>
          <cell r="F19313" t="str">
            <v>CC-00504301</v>
          </cell>
          <cell r="J19313" t="str">
            <v>General Service</v>
          </cell>
          <cell r="R19313" t="str">
            <v>BSFD161830</v>
          </cell>
          <cell r="AB19313" t="str">
            <v>Sales call carried our for HMR collection</v>
          </cell>
        </row>
        <row r="19314">
          <cell r="A19314">
            <v>44555.488287036998</v>
          </cell>
          <cell r="B19314">
            <v>936</v>
          </cell>
          <cell r="F19314" t="str">
            <v>CC-00504295</v>
          </cell>
          <cell r="J19314" t="str">
            <v>General Service</v>
          </cell>
          <cell r="R19314" t="str">
            <v>BSDD120664</v>
          </cell>
          <cell r="AB19314" t="str">
            <v>Sales call carried our for HMR collection</v>
          </cell>
        </row>
        <row r="19315">
          <cell r="A19315">
            <v>44555.480405092603</v>
          </cell>
          <cell r="B19315">
            <v>1356</v>
          </cell>
          <cell r="F19315" t="str">
            <v>CC-00504287</v>
          </cell>
          <cell r="J19315" t="str">
            <v>General Service</v>
          </cell>
          <cell r="R19315" t="str">
            <v>BSCL152143</v>
          </cell>
          <cell r="AB19315" t="str">
            <v>Sales call carried our for HMR collection</v>
          </cell>
        </row>
        <row r="19316">
          <cell r="A19316">
            <v>44555.475949074098</v>
          </cell>
          <cell r="B19316">
            <v>3730</v>
          </cell>
          <cell r="F19316" t="str">
            <v>CC-00504285</v>
          </cell>
          <cell r="J19316" t="str">
            <v>General Service</v>
          </cell>
          <cell r="R19316" t="str">
            <v>BRLD160756</v>
          </cell>
          <cell r="AB19316" t="str">
            <v>Sales call carried our for HMR collection</v>
          </cell>
        </row>
        <row r="19317">
          <cell r="A19317">
            <v>44555.471504629597</v>
          </cell>
          <cell r="B19317">
            <v>2865</v>
          </cell>
          <cell r="F19317" t="str">
            <v>CC-00504282</v>
          </cell>
          <cell r="J19317" t="str">
            <v>General Service</v>
          </cell>
          <cell r="R19317" t="str">
            <v>BRGD230256</v>
          </cell>
          <cell r="AB19317" t="str">
            <v>Sales call carried our for HMR collection</v>
          </cell>
        </row>
        <row r="19318">
          <cell r="A19318">
            <v>44555.466990740701</v>
          </cell>
          <cell r="B19318">
            <v>2994</v>
          </cell>
          <cell r="F19318" t="str">
            <v>CC-00504275</v>
          </cell>
          <cell r="J19318" t="str">
            <v>General Service</v>
          </cell>
          <cell r="R19318" t="str">
            <v>BRED161131</v>
          </cell>
          <cell r="AB19318" t="str">
            <v>Sales call carried our for HMR collection</v>
          </cell>
        </row>
        <row r="19319">
          <cell r="A19319">
            <v>44555.465069444399</v>
          </cell>
          <cell r="B19319"/>
          <cell r="F19319" t="str">
            <v>CC-00504270</v>
          </cell>
          <cell r="J19319" t="str">
            <v>General Service</v>
          </cell>
          <cell r="R19319" t="str">
            <v>BRED161124</v>
          </cell>
          <cell r="AB19319"/>
        </row>
        <row r="19320">
          <cell r="A19320">
            <v>44555.461226851898</v>
          </cell>
          <cell r="B19320">
            <v>2178</v>
          </cell>
          <cell r="F19320" t="str">
            <v>CC-00504263</v>
          </cell>
          <cell r="J19320" t="str">
            <v>General Service</v>
          </cell>
          <cell r="R19320" t="str">
            <v>BRED161124</v>
          </cell>
          <cell r="AB19320" t="str">
            <v>Sales call carried our for HMR collection</v>
          </cell>
        </row>
        <row r="19321">
          <cell r="A19321">
            <v>44555.457696759302</v>
          </cell>
          <cell r="B19321">
            <v>4072</v>
          </cell>
          <cell r="F19321" t="str">
            <v>CC-00504258</v>
          </cell>
          <cell r="J19321" t="str">
            <v>General Service</v>
          </cell>
          <cell r="R19321" t="str">
            <v>BRCD161002</v>
          </cell>
          <cell r="AB19321" t="str">
            <v>Sales call carried our for HMR collection</v>
          </cell>
        </row>
        <row r="19322">
          <cell r="A19322">
            <v>44555.4527199074</v>
          </cell>
          <cell r="B19322">
            <v>3289</v>
          </cell>
          <cell r="F19322" t="str">
            <v>CC-00504253</v>
          </cell>
          <cell r="J19322" t="str">
            <v>General Service</v>
          </cell>
          <cell r="R19322" t="str">
            <v>BRAD160816</v>
          </cell>
          <cell r="AB19322" t="str">
            <v>Sales call carried our for HMR collection</v>
          </cell>
        </row>
        <row r="19323">
          <cell r="A19323">
            <v>44555.4378587963</v>
          </cell>
          <cell r="B19323">
            <v>467</v>
          </cell>
          <cell r="F19323" t="str">
            <v>CC-00504250</v>
          </cell>
          <cell r="J19323" t="str">
            <v>Schedule Service</v>
          </cell>
          <cell r="R19323" t="str">
            <v>BUAL160594</v>
          </cell>
          <cell r="AB19323" t="str">
            <v>Change Air filter, oil filter and oil</v>
          </cell>
        </row>
        <row r="19324">
          <cell r="A19324">
            <v>44555.436203703699</v>
          </cell>
          <cell r="B19324">
            <v>195</v>
          </cell>
          <cell r="F19324" t="str">
            <v>CC-00504248</v>
          </cell>
          <cell r="J19324" t="str">
            <v>Complaint - Running With Problem</v>
          </cell>
          <cell r="R19324" t="str">
            <v>AUKD230777</v>
          </cell>
          <cell r="AB19324" t="str">
            <v>Parts quotation given to customer for approval still not received approval from customer 27-12-2021, today our engineer on job after rectify the problem we will close the call.
Change air oil separator, oil filter &amp; oil 31-12-21</v>
          </cell>
        </row>
        <row r="19325">
          <cell r="A19325">
            <v>44555.432233796302</v>
          </cell>
          <cell r="B19325">
            <v>2769</v>
          </cell>
          <cell r="F19325" t="str">
            <v>CC-00504245</v>
          </cell>
          <cell r="J19325" t="str">
            <v>Complaint - Running With Problem</v>
          </cell>
          <cell r="R19325" t="str">
            <v>BULL160559</v>
          </cell>
          <cell r="AB19325" t="str">
            <v>Changed oil filter, air filter, separator and oil</v>
          </cell>
        </row>
        <row r="19326">
          <cell r="A19326">
            <v>44554.7207291667</v>
          </cell>
          <cell r="B19326">
            <v>2706</v>
          </cell>
          <cell r="F19326" t="str">
            <v>CC-00504001</v>
          </cell>
          <cell r="J19326" t="str">
            <v>General Service</v>
          </cell>
          <cell r="R19326" t="str">
            <v>BTKD162074</v>
          </cell>
          <cell r="AB19326" t="str">
            <v>Sales call carried our for HMR collection</v>
          </cell>
        </row>
        <row r="19327">
          <cell r="A19327">
            <v>44554.716354166703</v>
          </cell>
          <cell r="B19327">
            <v>1112</v>
          </cell>
          <cell r="F19327" t="str">
            <v>CC-00503991</v>
          </cell>
          <cell r="J19327" t="str">
            <v>General Service</v>
          </cell>
          <cell r="R19327" t="str">
            <v>BTKD120805</v>
          </cell>
          <cell r="AB19327" t="str">
            <v>Sales call carried our for HMR collection</v>
          </cell>
        </row>
        <row r="19328">
          <cell r="A19328">
            <v>44554.7038425926</v>
          </cell>
          <cell r="B19328">
            <v>4014</v>
          </cell>
          <cell r="F19328" t="str">
            <v>CC-00503973</v>
          </cell>
          <cell r="J19328" t="str">
            <v>General Service</v>
          </cell>
          <cell r="R19328" t="str">
            <v>BTJD162046</v>
          </cell>
          <cell r="AB19328" t="str">
            <v>Sales call carried our for HMR collection</v>
          </cell>
        </row>
        <row r="19329">
          <cell r="A19329">
            <v>44554.697812500002</v>
          </cell>
          <cell r="B19329">
            <v>1166</v>
          </cell>
          <cell r="F19329" t="str">
            <v>CC-00503967</v>
          </cell>
          <cell r="J19329" t="str">
            <v>General Service</v>
          </cell>
          <cell r="R19329" t="str">
            <v>BTJD162016</v>
          </cell>
          <cell r="AB19329" t="str">
            <v>Sales call carried our for HMR collection</v>
          </cell>
        </row>
        <row r="19330">
          <cell r="A19330">
            <v>44554.692303240699</v>
          </cell>
          <cell r="B19330">
            <v>388</v>
          </cell>
          <cell r="F19330" t="str">
            <v>CC-00503963</v>
          </cell>
          <cell r="J19330" t="str">
            <v>General Service</v>
          </cell>
          <cell r="R19330" t="str">
            <v>BTID162392</v>
          </cell>
          <cell r="AB19330" t="str">
            <v>Sales call carried our for HMR collection</v>
          </cell>
        </row>
        <row r="19331">
          <cell r="A19331">
            <v>44554.687847222202</v>
          </cell>
          <cell r="B19331">
            <v>472</v>
          </cell>
          <cell r="F19331" t="str">
            <v>CC-00503957</v>
          </cell>
          <cell r="J19331" t="str">
            <v>General Service</v>
          </cell>
          <cell r="R19331" t="str">
            <v>BTID162377</v>
          </cell>
          <cell r="AB19331" t="str">
            <v>Sales call carried our for HMR collection</v>
          </cell>
        </row>
        <row r="19332">
          <cell r="A19332">
            <v>44554.681724536997</v>
          </cell>
          <cell r="B19332">
            <v>782</v>
          </cell>
          <cell r="F19332" t="str">
            <v>CC-00503945</v>
          </cell>
          <cell r="J19332" t="str">
            <v>General Service</v>
          </cell>
          <cell r="R19332" t="str">
            <v>BTGD162296</v>
          </cell>
          <cell r="AB19332" t="str">
            <v>Sales call carried our for HMR collection</v>
          </cell>
        </row>
        <row r="19333">
          <cell r="A19333">
            <v>44554.677187499998</v>
          </cell>
          <cell r="B19333">
            <v>2938</v>
          </cell>
          <cell r="F19333" t="str">
            <v>CC-00503940</v>
          </cell>
          <cell r="J19333" t="str">
            <v>General Service</v>
          </cell>
          <cell r="R19333" t="str">
            <v>BTGD162289</v>
          </cell>
          <cell r="AB19333" t="str">
            <v>Sales call carried our for HMR collection</v>
          </cell>
        </row>
        <row r="19334">
          <cell r="A19334">
            <v>44554.670428240701</v>
          </cell>
          <cell r="B19334">
            <v>3813</v>
          </cell>
          <cell r="F19334" t="str">
            <v>CC-00503930</v>
          </cell>
          <cell r="J19334" t="str">
            <v>General Service</v>
          </cell>
          <cell r="R19334" t="str">
            <v>BTFD162244</v>
          </cell>
          <cell r="AB19334" t="str">
            <v>Sales call carried our for HMR collection</v>
          </cell>
        </row>
        <row r="19335">
          <cell r="A19335">
            <v>44554.666365740697</v>
          </cell>
          <cell r="B19335">
            <v>2818</v>
          </cell>
          <cell r="F19335" t="str">
            <v>CC-00503926</v>
          </cell>
          <cell r="J19335" t="str">
            <v>General Service</v>
          </cell>
          <cell r="R19335" t="str">
            <v>BTFD162243</v>
          </cell>
          <cell r="AB19335" t="str">
            <v>Sales call carried our for HMR collection</v>
          </cell>
        </row>
        <row r="19336">
          <cell r="A19336">
            <v>44554.660659722198</v>
          </cell>
          <cell r="B19336">
            <v>2797</v>
          </cell>
          <cell r="F19336" t="str">
            <v>CC-00503916</v>
          </cell>
          <cell r="J19336" t="str">
            <v>General Service</v>
          </cell>
          <cell r="R19336" t="str">
            <v>BTED200706</v>
          </cell>
          <cell r="AB19336" t="str">
            <v>Sales call carried our for HMR collection</v>
          </cell>
        </row>
        <row r="19337">
          <cell r="A19337">
            <v>44554.654351851903</v>
          </cell>
          <cell r="B19337">
            <v>2729</v>
          </cell>
          <cell r="F19337" t="str">
            <v>CC-00503911</v>
          </cell>
          <cell r="J19337" t="str">
            <v>General Service</v>
          </cell>
          <cell r="R19337" t="str">
            <v>BTED162231</v>
          </cell>
          <cell r="AB19337" t="str">
            <v>Sales call carried our for HMR collection</v>
          </cell>
        </row>
        <row r="19338">
          <cell r="A19338">
            <v>44554.650173611102</v>
          </cell>
          <cell r="B19338">
            <v>2782</v>
          </cell>
          <cell r="F19338" t="str">
            <v>CC-00503909</v>
          </cell>
          <cell r="J19338" t="str">
            <v>General Service</v>
          </cell>
          <cell r="R19338" t="str">
            <v>BTED162217</v>
          </cell>
          <cell r="AB19338" t="str">
            <v>Sales call carried our for HMR collection</v>
          </cell>
        </row>
        <row r="19339">
          <cell r="A19339">
            <v>44554.645752314798</v>
          </cell>
          <cell r="B19339">
            <v>2136</v>
          </cell>
          <cell r="F19339" t="str">
            <v>CC-00503904</v>
          </cell>
          <cell r="J19339" t="str">
            <v>General Service</v>
          </cell>
          <cell r="R19339" t="str">
            <v>BTDD162192</v>
          </cell>
          <cell r="AB19339" t="str">
            <v>Sales call carried our for HMR collection</v>
          </cell>
        </row>
        <row r="19340">
          <cell r="A19340">
            <v>44554.641319444403</v>
          </cell>
          <cell r="B19340">
            <v>3750</v>
          </cell>
          <cell r="F19340" t="str">
            <v>CC-00503902</v>
          </cell>
          <cell r="J19340" t="str">
            <v>General Service</v>
          </cell>
          <cell r="R19340" t="str">
            <v>BTDD162186</v>
          </cell>
          <cell r="AB19340" t="str">
            <v>Sales call carried our for HMR collection</v>
          </cell>
        </row>
        <row r="19341">
          <cell r="A19341">
            <v>44554.635185185201</v>
          </cell>
          <cell r="B19341">
            <v>3446</v>
          </cell>
          <cell r="F19341" t="str">
            <v>CC-00503893</v>
          </cell>
          <cell r="J19341" t="str">
            <v>General Service</v>
          </cell>
          <cell r="R19341" t="str">
            <v>BTDD162183</v>
          </cell>
          <cell r="AB19341" t="str">
            <v>Sales call carried our for HMR collection</v>
          </cell>
        </row>
        <row r="19342">
          <cell r="A19342">
            <v>44554.631886574098</v>
          </cell>
          <cell r="B19342">
            <v>6520</v>
          </cell>
          <cell r="F19342" t="str">
            <v>CC-00503887</v>
          </cell>
          <cell r="J19342" t="str">
            <v>General Service</v>
          </cell>
          <cell r="R19342" t="str">
            <v>BTDD162169</v>
          </cell>
          <cell r="AB19342" t="str">
            <v>Sales call carried our for HMR collection</v>
          </cell>
        </row>
        <row r="19343">
          <cell r="A19343">
            <v>44554.628402777802</v>
          </cell>
          <cell r="B19343">
            <v>2160</v>
          </cell>
          <cell r="F19343" t="str">
            <v>CC-00503880</v>
          </cell>
          <cell r="J19343" t="str">
            <v>General Service</v>
          </cell>
          <cell r="R19343" t="str">
            <v>BTCD162162</v>
          </cell>
          <cell r="AB19343" t="str">
            <v>Sales call carried our for HMR collection</v>
          </cell>
        </row>
        <row r="19344">
          <cell r="A19344">
            <v>44554.621539351901</v>
          </cell>
          <cell r="B19344">
            <v>3110</v>
          </cell>
          <cell r="F19344" t="str">
            <v>CC-00503867</v>
          </cell>
          <cell r="J19344" t="str">
            <v>General Service</v>
          </cell>
          <cell r="R19344" t="str">
            <v>BTCD162159</v>
          </cell>
          <cell r="AB19344" t="str">
            <v>Sales call carried our for HMR collection</v>
          </cell>
        </row>
        <row r="19345">
          <cell r="A19345">
            <v>44554.6167361111</v>
          </cell>
          <cell r="B19345">
            <v>3160</v>
          </cell>
          <cell r="F19345" t="str">
            <v>CC-00503862</v>
          </cell>
          <cell r="J19345" t="str">
            <v>General Service</v>
          </cell>
          <cell r="R19345" t="str">
            <v>BTCD162149</v>
          </cell>
          <cell r="AB19345" t="str">
            <v>Sales call carried our for HMR collection</v>
          </cell>
        </row>
        <row r="19346">
          <cell r="A19346">
            <v>44554.596423611103</v>
          </cell>
          <cell r="B19346">
            <v>3177</v>
          </cell>
          <cell r="F19346" t="str">
            <v>CC-00503834</v>
          </cell>
          <cell r="J19346" t="str">
            <v>General Service</v>
          </cell>
          <cell r="R19346" t="str">
            <v>BSLD200427</v>
          </cell>
          <cell r="AB19346" t="str">
            <v>Sales call carried our for HMR collection</v>
          </cell>
        </row>
        <row r="19347">
          <cell r="A19347">
            <v>44554.591793981497</v>
          </cell>
          <cell r="B19347">
            <v>3278</v>
          </cell>
          <cell r="F19347" t="str">
            <v>CC-00503823</v>
          </cell>
          <cell r="J19347" t="str">
            <v>General Service</v>
          </cell>
          <cell r="R19347" t="str">
            <v>BSKD200409</v>
          </cell>
          <cell r="AB19347" t="str">
            <v>Sales call carried our for HMR collection</v>
          </cell>
        </row>
        <row r="19348">
          <cell r="A19348">
            <v>44554.588252314803</v>
          </cell>
          <cell r="B19348">
            <v>3589</v>
          </cell>
          <cell r="F19348" t="str">
            <v>CC-00503819</v>
          </cell>
          <cell r="J19348" t="str">
            <v>General Service</v>
          </cell>
          <cell r="R19348" t="str">
            <v>BSKD161500</v>
          </cell>
          <cell r="AB19348" t="str">
            <v>Sales call carried our for HMR collection</v>
          </cell>
        </row>
        <row r="19349">
          <cell r="A19349">
            <v>44554.584247685198</v>
          </cell>
          <cell r="B19349">
            <v>2375</v>
          </cell>
          <cell r="F19349" t="str">
            <v>CC-00503813</v>
          </cell>
          <cell r="J19349" t="str">
            <v>General Service</v>
          </cell>
          <cell r="R19349" t="str">
            <v>BSKD161462</v>
          </cell>
          <cell r="AB19349" t="str">
            <v>Sales call carried our for HMR collection</v>
          </cell>
        </row>
        <row r="19350">
          <cell r="A19350">
            <v>44554.579849537004</v>
          </cell>
          <cell r="B19350">
            <v>2931</v>
          </cell>
          <cell r="F19350" t="str">
            <v>CC-00503805</v>
          </cell>
          <cell r="J19350" t="str">
            <v>General Service</v>
          </cell>
          <cell r="R19350" t="str">
            <v>BSJD161422</v>
          </cell>
          <cell r="AB19350" t="str">
            <v>Sales call carried our for HMR collection</v>
          </cell>
        </row>
        <row r="19351">
          <cell r="A19351">
            <v>44554.575289351902</v>
          </cell>
          <cell r="B19351">
            <v>1488</v>
          </cell>
          <cell r="F19351" t="str">
            <v>CC-00503798</v>
          </cell>
          <cell r="J19351" t="str">
            <v>General Service</v>
          </cell>
          <cell r="R19351" t="str">
            <v>BSJD161378</v>
          </cell>
          <cell r="AB19351" t="str">
            <v>Sales call carried our for HMR collection</v>
          </cell>
        </row>
        <row r="19352">
          <cell r="A19352">
            <v>44554.572685185201</v>
          </cell>
          <cell r="B19352">
            <v>0</v>
          </cell>
          <cell r="F19352" t="str">
            <v>CC-00503793</v>
          </cell>
          <cell r="J19352" t="str">
            <v>Pre Commissioning</v>
          </cell>
          <cell r="R19352" t="str">
            <v>BUAD121111</v>
          </cell>
          <cell r="AB19352" t="str">
            <v>Pre commissioning done. Actual pre commissioning date 24-12-2021</v>
          </cell>
        </row>
        <row r="19353">
          <cell r="A19353">
            <v>44554.563657407401</v>
          </cell>
          <cell r="B19353">
            <v>1993</v>
          </cell>
          <cell r="F19353" t="str">
            <v>CC-00503780</v>
          </cell>
          <cell r="J19353" t="str">
            <v>General Service</v>
          </cell>
          <cell r="R19353" t="str">
            <v>BSID220375</v>
          </cell>
          <cell r="AB19353" t="str">
            <v>Sales call carried our for HMR collection</v>
          </cell>
        </row>
        <row r="19354">
          <cell r="A19354">
            <v>44554.557291666701</v>
          </cell>
          <cell r="B19354">
            <v>1327</v>
          </cell>
          <cell r="F19354" t="str">
            <v>CC-00503766</v>
          </cell>
          <cell r="J19354" t="str">
            <v>General Service</v>
          </cell>
          <cell r="R19354" t="str">
            <v>BSID161973</v>
          </cell>
          <cell r="AB19354" t="str">
            <v>Sales call carried our for HMR collection</v>
          </cell>
        </row>
        <row r="19355">
          <cell r="A19355">
            <v>44554.550543981502</v>
          </cell>
          <cell r="B19355">
            <v>3169</v>
          </cell>
          <cell r="F19355" t="str">
            <v>CC-00503758</v>
          </cell>
          <cell r="J19355" t="str">
            <v>General Service</v>
          </cell>
          <cell r="R19355" t="str">
            <v>BSID161968</v>
          </cell>
          <cell r="AB19355" t="str">
            <v>Sales call carried our for HMR collection</v>
          </cell>
        </row>
        <row r="19356">
          <cell r="A19356">
            <v>44554.538530092599</v>
          </cell>
          <cell r="B19356">
            <v>1581</v>
          </cell>
          <cell r="F19356" t="str">
            <v>CC-00503742</v>
          </cell>
          <cell r="J19356" t="str">
            <v>General Service</v>
          </cell>
          <cell r="R19356" t="str">
            <v>BSID120765</v>
          </cell>
          <cell r="AB19356" t="str">
            <v>Sales call carried our for HMR collection</v>
          </cell>
        </row>
        <row r="19357">
          <cell r="A19357">
            <v>44554.530196759297</v>
          </cell>
          <cell r="B19357">
            <v>938</v>
          </cell>
          <cell r="F19357" t="str">
            <v>CC-00503732</v>
          </cell>
          <cell r="J19357" t="str">
            <v>General Service</v>
          </cell>
          <cell r="R19357" t="str">
            <v>BSID120761</v>
          </cell>
          <cell r="AB19357" t="str">
            <v>Sales call carried our for HMR collection</v>
          </cell>
        </row>
        <row r="19358">
          <cell r="A19358">
            <v>44554.5080787037</v>
          </cell>
          <cell r="B19358">
            <v>927</v>
          </cell>
          <cell r="F19358" t="str">
            <v>CC-00503697</v>
          </cell>
          <cell r="J19358" t="str">
            <v>General Service</v>
          </cell>
          <cell r="R19358" t="str">
            <v>BSHD161938</v>
          </cell>
          <cell r="AB19358" t="str">
            <v>Sales call carried our for HMR collection</v>
          </cell>
        </row>
        <row r="19359">
          <cell r="A19359">
            <v>44554.487766203703</v>
          </cell>
          <cell r="B19359">
            <v>4982</v>
          </cell>
          <cell r="F19359" t="str">
            <v>CC-00503668</v>
          </cell>
          <cell r="J19359" t="str">
            <v>General Service</v>
          </cell>
          <cell r="R19359" t="str">
            <v>BSGD161904</v>
          </cell>
          <cell r="AB19359" t="str">
            <v>Sales call carried our for HM</v>
          </cell>
        </row>
        <row r="19360">
          <cell r="A19360">
            <v>44554.4831597222</v>
          </cell>
          <cell r="B19360">
            <v>2255</v>
          </cell>
          <cell r="F19360" t="str">
            <v>CC-00503658</v>
          </cell>
          <cell r="J19360" t="str">
            <v>General Service</v>
          </cell>
          <cell r="R19360" t="str">
            <v>BSFD161795</v>
          </cell>
          <cell r="AB19360" t="str">
            <v>Sales call carried our for HMR collection</v>
          </cell>
        </row>
        <row r="19361">
          <cell r="A19361">
            <v>44554.466168981497</v>
          </cell>
          <cell r="B19361">
            <v>1524</v>
          </cell>
          <cell r="F19361" t="str">
            <v>CC-00503627</v>
          </cell>
          <cell r="J19361" t="str">
            <v>General Service</v>
          </cell>
          <cell r="R19361" t="str">
            <v>BSED161766</v>
          </cell>
          <cell r="AB19361" t="str">
            <v>Sales call carried our for HMR collection</v>
          </cell>
        </row>
        <row r="19362">
          <cell r="A19362">
            <v>44554.458518518499</v>
          </cell>
          <cell r="B19362">
            <v>8105</v>
          </cell>
          <cell r="F19362" t="str">
            <v>CC-00503609</v>
          </cell>
          <cell r="J19362" t="str">
            <v>General Service</v>
          </cell>
          <cell r="R19362" t="str">
            <v>BRGD161233</v>
          </cell>
          <cell r="AB19362" t="str">
            <v>Sales call carried out for HMR collection</v>
          </cell>
        </row>
        <row r="19363">
          <cell r="A19363">
            <v>44554.452592592599</v>
          </cell>
          <cell r="B19363">
            <v>3266</v>
          </cell>
          <cell r="F19363" t="str">
            <v>CC-00503595</v>
          </cell>
          <cell r="J19363" t="str">
            <v>General Service</v>
          </cell>
          <cell r="R19363" t="str">
            <v>BRED161081</v>
          </cell>
          <cell r="AB19363" t="str">
            <v>Sales call carried out for HMR collection</v>
          </cell>
        </row>
        <row r="19364">
          <cell r="A19364">
            <v>44553.973553240699</v>
          </cell>
          <cell r="B19364">
            <v>36602</v>
          </cell>
          <cell r="F19364" t="str">
            <v>CC-00503355</v>
          </cell>
          <cell r="J19364" t="str">
            <v>Schedule Service - AMC</v>
          </cell>
          <cell r="R19364" t="str">
            <v>BKAS030685</v>
          </cell>
          <cell r="AB19364" t="str">
            <v>Schedule Service already done on dated 03-11-2021 having call tracking No. CC-00470553</v>
          </cell>
        </row>
        <row r="19365">
          <cell r="A19365">
            <v>44553.462939814803</v>
          </cell>
          <cell r="B19365">
            <v>936</v>
          </cell>
          <cell r="F19365" t="str">
            <v>CC-00502806</v>
          </cell>
          <cell r="J19365" t="str">
            <v>General Service</v>
          </cell>
          <cell r="R19365" t="str">
            <v>BSDD120664</v>
          </cell>
          <cell r="AB19365" t="str">
            <v>This unit comes under out of warranty and after visit found air filter housing damaged so change the same from customer stock.</v>
          </cell>
        </row>
        <row r="19366">
          <cell r="A19366">
            <v>44553.459016203698</v>
          </cell>
          <cell r="B19366">
            <v>44469</v>
          </cell>
          <cell r="F19366" t="str">
            <v>CC-00502797</v>
          </cell>
          <cell r="J19366" t="str">
            <v>Schedule Service</v>
          </cell>
          <cell r="R19366" t="str">
            <v>BILS030211</v>
          </cell>
          <cell r="AB19366" t="str">
            <v>Changed air filter, oil filter, separator &amp; oil</v>
          </cell>
        </row>
        <row r="19367">
          <cell r="A19367">
            <v>44553.456238425897</v>
          </cell>
          <cell r="B19367">
            <v>32693</v>
          </cell>
          <cell r="F19367" t="str">
            <v>CC-00502793</v>
          </cell>
          <cell r="J19367" t="str">
            <v>Schedule Service</v>
          </cell>
          <cell r="R19367" t="str">
            <v>BLGS040582</v>
          </cell>
          <cell r="AB19367" t="str">
            <v>Change air filter, oil filter 7 separator</v>
          </cell>
        </row>
        <row r="19368">
          <cell r="A19368">
            <v>44552.613726851901</v>
          </cell>
          <cell r="B19368">
            <v>1297</v>
          </cell>
          <cell r="F19368" t="str">
            <v>CC-00502224</v>
          </cell>
          <cell r="J19368" t="str">
            <v>Schedule Service</v>
          </cell>
          <cell r="R19368" t="str">
            <v>BSBD161629</v>
          </cell>
          <cell r="AB19368" t="str">
            <v>Change air filter, oil filter &amp; oil</v>
          </cell>
        </row>
        <row r="19369">
          <cell r="A19369">
            <v>44552.045324074097</v>
          </cell>
          <cell r="B19369">
            <v>1204</v>
          </cell>
          <cell r="F19369" t="str">
            <v>CC-00501929</v>
          </cell>
          <cell r="J19369" t="str">
            <v>General Service</v>
          </cell>
          <cell r="R19369" t="str">
            <v>BUBS045931</v>
          </cell>
          <cell r="AB19369" t="str">
            <v>Talk to customer but there was no any problem 27-12-2021
Again talk to customer but there was no any problem 31-12-2021
General visit done for Hospital / Oxygen plant 06-01-2022</v>
          </cell>
        </row>
        <row r="19370">
          <cell r="A19370">
            <v>44550.590891203698</v>
          </cell>
          <cell r="B19370"/>
          <cell r="F19370" t="str">
            <v>CC-00500596</v>
          </cell>
          <cell r="J19370" t="str">
            <v>General Service</v>
          </cell>
          <cell r="R19370"/>
          <cell r="AB19370" t="str">
            <v>Unable to contact to customer 21-12-2021
Quote for service send to customer but not received approval 27-12-21
Quote for service send to customer but not received approval Call cancellation mail send to ccs 07-01-2022</v>
          </cell>
        </row>
        <row r="19371">
          <cell r="A19371">
            <v>44550.472442129598</v>
          </cell>
          <cell r="B19371">
            <v>4239</v>
          </cell>
          <cell r="F19371" t="str">
            <v>CC-00500361</v>
          </cell>
          <cell r="J19371" t="str">
            <v>Schedule Service</v>
          </cell>
          <cell r="R19371" t="str">
            <v>BTJC377158</v>
          </cell>
          <cell r="AB19371" t="str">
            <v>Change air filter, oil filter &amp; oil</v>
          </cell>
        </row>
        <row r="19372">
          <cell r="A19372">
            <v>44548.686608796299</v>
          </cell>
          <cell r="B19372">
            <v>1</v>
          </cell>
          <cell r="F19372" t="str">
            <v>CC-00499616</v>
          </cell>
          <cell r="J19372" t="str">
            <v>Commissioning</v>
          </cell>
          <cell r="R19372" t="str">
            <v>BULC370861</v>
          </cell>
          <cell r="AB19372" t="str">
            <v>Commissioning done.....Advice dealer correct transit photos......Pramod-21/12/2021.
Transport lock removal photo attached 21-12-2021... Comm date-18/12/2021</v>
          </cell>
        </row>
        <row r="19373">
          <cell r="A19373">
            <v>44548.659618055601</v>
          </cell>
          <cell r="B19373">
            <v>767</v>
          </cell>
          <cell r="F19373" t="str">
            <v>CC-00499587</v>
          </cell>
          <cell r="J19373" t="str">
            <v>Complaint - Running With Problem</v>
          </cell>
          <cell r="R19373" t="str">
            <v>BTGD162296</v>
          </cell>
          <cell r="AB19373" t="str">
            <v>FIP lever changed</v>
          </cell>
        </row>
        <row r="19374">
          <cell r="A19374">
            <v>44548.6557986111</v>
          </cell>
          <cell r="B19374">
            <v>3451</v>
          </cell>
          <cell r="F19374" t="str">
            <v>CC-00499575</v>
          </cell>
          <cell r="J19374" t="str">
            <v>Complaint - Running With Problem</v>
          </cell>
          <cell r="R19374" t="str">
            <v>BRFD230245</v>
          </cell>
          <cell r="AB19374" t="str">
            <v>Change air oil separatore and oil</v>
          </cell>
        </row>
        <row r="19375">
          <cell r="A19375">
            <v>44548.559502314798</v>
          </cell>
          <cell r="B19375">
            <v>866</v>
          </cell>
          <cell r="F19375" t="str">
            <v>CC-00499444</v>
          </cell>
          <cell r="J19375" t="str">
            <v>Complaint - Running With Problem</v>
          </cell>
          <cell r="R19375" t="str">
            <v>BULD162568</v>
          </cell>
          <cell r="AB19375" t="str">
            <v>Attend the unit found FIP lever broken condition so open the old FIP lever and fitted new FIP lever under FOC basis</v>
          </cell>
        </row>
        <row r="19376">
          <cell r="A19376">
            <v>44548.502303240697</v>
          </cell>
          <cell r="B19376">
            <v>2</v>
          </cell>
          <cell r="F19376" t="str">
            <v>CC-00499354</v>
          </cell>
          <cell r="J19376" t="str">
            <v>Commissioning</v>
          </cell>
          <cell r="R19376" t="str">
            <v>BUGD162826</v>
          </cell>
          <cell r="AB19376" t="str">
            <v>Commissioning done</v>
          </cell>
        </row>
        <row r="19377">
          <cell r="A19377">
            <v>44548.496516203697</v>
          </cell>
          <cell r="B19377"/>
          <cell r="F19377" t="str">
            <v>CC-00499339</v>
          </cell>
          <cell r="J19377" t="str">
            <v>Complaint - Running With Problem</v>
          </cell>
          <cell r="R19377" t="str">
            <v>BUKD230773</v>
          </cell>
          <cell r="AB19377" t="str">
            <v>Quotation shared with customer for parts procurement we are waiting for customer order / approval. When customer procure parts fo done the job 18-12-2021
Quotation shared with customer for parts procurement we are waiting for customer order / approval. When customer procure parts fo done the job 27-12-2021</v>
          </cell>
        </row>
        <row r="19378">
          <cell r="A19378">
            <v>44548.469722222202</v>
          </cell>
          <cell r="B19378">
            <v>5250</v>
          </cell>
          <cell r="F19378" t="str">
            <v>CC-00499301</v>
          </cell>
          <cell r="J19378" t="str">
            <v>Complaint - Running With Problem</v>
          </cell>
          <cell r="R19378" t="str">
            <v>BQKD200047</v>
          </cell>
          <cell r="AB19378" t="str">
            <v>Change DCV &amp; air filter</v>
          </cell>
        </row>
        <row r="19379">
          <cell r="A19379">
            <v>44547.574166666702</v>
          </cell>
          <cell r="B19379">
            <v>2683</v>
          </cell>
          <cell r="F19379" t="str">
            <v>CC-00498676</v>
          </cell>
          <cell r="J19379" t="str">
            <v>Complaint - Running With Problem</v>
          </cell>
          <cell r="R19379" t="str">
            <v>BTKD162074</v>
          </cell>
          <cell r="AB19379" t="str">
            <v>check 5pin relay found malfunction so 5 pin relay replaced by new one also checked 4 pin relay found contact point carbonised so 4 pin relay also replaced by new one</v>
          </cell>
        </row>
        <row r="19380">
          <cell r="A19380">
            <v>44547.553229166697</v>
          </cell>
          <cell r="B19380">
            <v>1</v>
          </cell>
          <cell r="F19380" t="str">
            <v>CC-00498646</v>
          </cell>
          <cell r="J19380" t="str">
            <v>Commissioning</v>
          </cell>
          <cell r="R19380" t="str">
            <v>BUFC372853</v>
          </cell>
          <cell r="AB19380" t="str">
            <v>Commissioning Done..... Advice to dealer attached transit remove photo....Pramod-21/12/2021.
Transit remove photo uploaded 23-12-2021...... Comm date-17/12/2021</v>
          </cell>
        </row>
        <row r="19381">
          <cell r="A19381">
            <v>44547.518784722197</v>
          </cell>
          <cell r="B19381">
            <v>1</v>
          </cell>
          <cell r="F19381" t="str">
            <v>CC-00498577</v>
          </cell>
          <cell r="J19381" t="str">
            <v>Commissioning</v>
          </cell>
          <cell r="R19381" t="str">
            <v>BUBS046036</v>
          </cell>
          <cell r="AB19381" t="str">
            <v>Commissioning done....Comm date-17/12/2021.</v>
          </cell>
        </row>
        <row r="19382">
          <cell r="A19382">
            <v>44547.518043981501</v>
          </cell>
          <cell r="B19382">
            <v>1</v>
          </cell>
          <cell r="F19382" t="str">
            <v>CC-00498575</v>
          </cell>
          <cell r="J19382" t="str">
            <v>Commissioning</v>
          </cell>
          <cell r="R19382" t="str">
            <v>BUBS046035</v>
          </cell>
          <cell r="AB19382" t="str">
            <v>Advice to dealer  attached comm photos.....Pramod-21/12/2021.
Commissioning phots attached 21-12-2021.... Comm date-17/12/2021.</v>
          </cell>
        </row>
        <row r="19383">
          <cell r="A19383">
            <v>44547.503217592603</v>
          </cell>
          <cell r="B19383">
            <v>0</v>
          </cell>
          <cell r="F19383" t="str">
            <v>CC-00498547</v>
          </cell>
          <cell r="J19383" t="str">
            <v>Pre Commissioning</v>
          </cell>
          <cell r="R19383" t="str">
            <v>BULC370861</v>
          </cell>
          <cell r="AB19383" t="str">
            <v>Pre commissioning done</v>
          </cell>
        </row>
        <row r="19384">
          <cell r="A19384">
            <v>44547.483379629601</v>
          </cell>
          <cell r="B19384">
            <v>1</v>
          </cell>
          <cell r="F19384" t="str">
            <v>CC-00498511</v>
          </cell>
          <cell r="J19384" t="str">
            <v>Commissioning</v>
          </cell>
          <cell r="R19384" t="str">
            <v>BUFS046839</v>
          </cell>
          <cell r="AB19384" t="str">
            <v>Commissioning Done.... Advice dealer to attached transit support photos .....Pramod-21/12/2021.
Transit support photo uploaded to the call 27-12-2021.....Comm date-17/12/2021</v>
          </cell>
        </row>
        <row r="19385">
          <cell r="A19385">
            <v>44546.598229166702</v>
          </cell>
          <cell r="B19385">
            <v>3300</v>
          </cell>
          <cell r="F19385" t="str">
            <v>CC-00497838</v>
          </cell>
          <cell r="J19385" t="str">
            <v>Complaint - Running With Problem</v>
          </cell>
          <cell r="R19385" t="str">
            <v>BULD162559</v>
          </cell>
          <cell r="AB19385" t="str">
            <v>Changed new FIP lever and clean actuator assembly and refitted the same with actual adjustment idle rpm 1300 after adjustment unit again check found is running satisfactory.</v>
          </cell>
        </row>
        <row r="19386">
          <cell r="A19386">
            <v>44546.471851851798</v>
          </cell>
          <cell r="B19386">
            <v>5629</v>
          </cell>
          <cell r="F19386" t="str">
            <v>CC-00497655</v>
          </cell>
          <cell r="J19386" t="str">
            <v>Schedule Service</v>
          </cell>
          <cell r="R19386" t="str">
            <v>BRHS035337</v>
          </cell>
          <cell r="AB19386" t="str">
            <v>Change air filter, oil filter &amp; oil</v>
          </cell>
        </row>
        <row r="19387">
          <cell r="A19387">
            <v>44545.664618055598</v>
          </cell>
          <cell r="B19387">
            <v>11548</v>
          </cell>
          <cell r="F19387" t="str">
            <v>CC-00497049</v>
          </cell>
          <cell r="J19387" t="str">
            <v>Schedule Service</v>
          </cell>
          <cell r="R19387" t="str">
            <v>BSDS037649</v>
          </cell>
          <cell r="AB19387" t="str">
            <v>Change Air filter, oil filter, air oil separator &amp; oil</v>
          </cell>
        </row>
        <row r="19388">
          <cell r="A19388">
            <v>44545.657534722202</v>
          </cell>
          <cell r="B19388">
            <v>9549</v>
          </cell>
          <cell r="F19388" t="str">
            <v>CC-00497035</v>
          </cell>
          <cell r="J19388" t="str">
            <v>Schedule Service</v>
          </cell>
          <cell r="R19388" t="str">
            <v>BSGC376577</v>
          </cell>
          <cell r="AB19388" t="str">
            <v>Change Air filter, oil filter, air oil separator &amp; oil</v>
          </cell>
        </row>
        <row r="19389">
          <cell r="A19389">
            <v>44545.649571759299</v>
          </cell>
          <cell r="B19389">
            <v>25964</v>
          </cell>
          <cell r="F19389" t="str">
            <v>CC-00497019</v>
          </cell>
          <cell r="J19389" t="str">
            <v>Schedule Service</v>
          </cell>
          <cell r="R19389" t="str">
            <v>BMDS040417</v>
          </cell>
          <cell r="AB19389" t="str">
            <v>Change air filter, oil filter &amp; oil</v>
          </cell>
        </row>
        <row r="19390">
          <cell r="A19390">
            <v>44545.646736111099</v>
          </cell>
          <cell r="B19390">
            <v>10404</v>
          </cell>
          <cell r="F19390" t="str">
            <v>CC-00497014</v>
          </cell>
          <cell r="J19390" t="str">
            <v>Schedule Service</v>
          </cell>
          <cell r="R19390" t="str">
            <v>BSCS037531</v>
          </cell>
          <cell r="AB19390" t="str">
            <v>Changed Air filter, oil filter</v>
          </cell>
        </row>
        <row r="19391">
          <cell r="A19391">
            <v>44545.477974537003</v>
          </cell>
          <cell r="B19391">
            <v>0</v>
          </cell>
          <cell r="F19391" t="str">
            <v>CC-00496769</v>
          </cell>
          <cell r="J19391" t="str">
            <v>Pre Commissioning</v>
          </cell>
          <cell r="R19391" t="str">
            <v>BUFC372953</v>
          </cell>
          <cell r="AB19391" t="str">
            <v>Pre commissioning done</v>
          </cell>
        </row>
        <row r="19392">
          <cell r="A19392">
            <v>44544.726574074099</v>
          </cell>
          <cell r="B19392">
            <v>2651</v>
          </cell>
          <cell r="F19392" t="str">
            <v>CC-00496456</v>
          </cell>
          <cell r="J19392" t="str">
            <v>Schedule Service</v>
          </cell>
          <cell r="R19392" t="str">
            <v>BTKD162074</v>
          </cell>
          <cell r="AB19392" t="str">
            <v>Change air filter, oil filter &amp; oil</v>
          </cell>
        </row>
        <row r="19393">
          <cell r="A19393">
            <v>44544.700138888897</v>
          </cell>
          <cell r="B19393">
            <v>7135</v>
          </cell>
          <cell r="F19393" t="str">
            <v>CC-00496414</v>
          </cell>
          <cell r="J19393" t="str">
            <v>General Service</v>
          </cell>
          <cell r="R19393" t="str">
            <v>BQGD230029</v>
          </cell>
          <cell r="AB19393" t="str">
            <v>Change air lube plus oil 140 litres, main oil filter 2 nos., and bearing oil filter 1no., air oil separator element 1no., auto blow down valve kit 1 no., air filter found in ok condition so air filter fitted same , after schedule service done we start the unit found air leakage through MPV assembly orifice so one MPV kit replaced by new one  also some maintenance done like clean main pressure regulator valve assembly, and clean 3nos., actuator assembly.</v>
          </cell>
        </row>
        <row r="19394">
          <cell r="A19394">
            <v>44544.502766203703</v>
          </cell>
          <cell r="B19394">
            <v>1</v>
          </cell>
          <cell r="F19394" t="str">
            <v>CC-00496093</v>
          </cell>
          <cell r="J19394" t="str">
            <v>Commissioning</v>
          </cell>
          <cell r="R19394" t="str">
            <v>BUFC372953</v>
          </cell>
          <cell r="AB19394" t="str">
            <v>WRONGLY OPENED CALL AS COMMISSIONING CALL INSTEAD OF PRE COMMISSIONING CALL
Engineer on Job 16-12-2021....... Foundation photo not ok kindly correct the same....Pramod-17/012/2021.......Comm date-16/12/2021
Talk to customer for foundation correction and it will take some time 17-12-2021
Foundation photo updated with proper rectification 21-12-2021...... Advice dealer to correct foundation photo...Pramod-21/12/2021.</v>
          </cell>
        </row>
        <row r="19395">
          <cell r="A19395">
            <v>44544.492256944402</v>
          </cell>
          <cell r="B19395">
            <v>2118</v>
          </cell>
          <cell r="F19395" t="str">
            <v>CC-00496078</v>
          </cell>
          <cell r="J19395" t="str">
            <v>Schedule Service</v>
          </cell>
          <cell r="R19395" t="str">
            <v>BTDD162192</v>
          </cell>
          <cell r="AB19395" t="str">
            <v>Change Air filter, oil filter &amp; oil</v>
          </cell>
        </row>
        <row r="19396">
          <cell r="A19396">
            <v>44544.488981481503</v>
          </cell>
          <cell r="B19396">
            <v>2073</v>
          </cell>
          <cell r="F19396" t="str">
            <v>CC-00496073</v>
          </cell>
          <cell r="J19396" t="str">
            <v>Schedule Service</v>
          </cell>
          <cell r="R19396" t="str">
            <v>BTKD162077</v>
          </cell>
          <cell r="AB19396" t="str">
            <v>Change air filter, oil filter &amp; oil</v>
          </cell>
        </row>
        <row r="19397">
          <cell r="A19397">
            <v>44543.574270833298</v>
          </cell>
          <cell r="B19397">
            <v>10332</v>
          </cell>
          <cell r="F19397" t="str">
            <v>CC-00495436</v>
          </cell>
          <cell r="J19397" t="str">
            <v>Complaint - Running With Problem</v>
          </cell>
          <cell r="R19397" t="str">
            <v>BSCS037349</v>
          </cell>
          <cell r="AB19397" t="str">
            <v>PLC changed Oil PLC Serial No. - A13857 changed with new PLC Serial no. A24943</v>
          </cell>
        </row>
        <row r="19398">
          <cell r="A19398">
            <v>44543.566111111097</v>
          </cell>
          <cell r="B19398">
            <v>18223</v>
          </cell>
          <cell r="F19398" t="str">
            <v>CC-00495426</v>
          </cell>
          <cell r="J19398" t="str">
            <v>General Service</v>
          </cell>
          <cell r="R19398" t="str">
            <v>BQES030978</v>
          </cell>
          <cell r="AB19398" t="str">
            <v>Air filter &amp; oil filter changed</v>
          </cell>
        </row>
        <row r="19399">
          <cell r="A19399">
            <v>44543.563784722202</v>
          </cell>
          <cell r="B19399">
            <v>12791</v>
          </cell>
          <cell r="F19399" t="str">
            <v>CC-00495421</v>
          </cell>
          <cell r="J19399" t="str">
            <v>Schedule Service</v>
          </cell>
          <cell r="R19399" t="str">
            <v>BRAS033261</v>
          </cell>
          <cell r="AB19399" t="str">
            <v>Air filter, oil filter, air oil separator, actuator kit, BDV, MPV, Solenoide valve kit, Intake valve &amp; oil changed</v>
          </cell>
        </row>
        <row r="19400">
          <cell r="A19400">
            <v>44543.561712962997</v>
          </cell>
          <cell r="B19400">
            <v>3045</v>
          </cell>
          <cell r="F19400" t="str">
            <v>CC-00495417</v>
          </cell>
          <cell r="J19400" t="str">
            <v>Schedule Service</v>
          </cell>
          <cell r="R19400" t="str">
            <v>BUKC370499</v>
          </cell>
          <cell r="AB19400" t="str">
            <v>Air filter, oil filter &amp; oil changed</v>
          </cell>
        </row>
        <row r="19401">
          <cell r="A19401">
            <v>44543.560011574104</v>
          </cell>
          <cell r="B19401">
            <v>16223</v>
          </cell>
          <cell r="F19401" t="str">
            <v>CC-00495413</v>
          </cell>
          <cell r="J19401" t="str">
            <v>Schedule Service</v>
          </cell>
          <cell r="R19401" t="str">
            <v>GPLS030458</v>
          </cell>
          <cell r="AB19401" t="str">
            <v>Air filter, oil filter &amp; oil changed</v>
          </cell>
        </row>
        <row r="19402">
          <cell r="A19402">
            <v>44543.558240740698</v>
          </cell>
          <cell r="B19402">
            <v>6164</v>
          </cell>
          <cell r="F19402" t="str">
            <v>CC-00495408</v>
          </cell>
          <cell r="J19402" t="str">
            <v>Schedule Service</v>
          </cell>
          <cell r="R19402" t="str">
            <v>BTJC377259</v>
          </cell>
          <cell r="AB19402" t="str">
            <v>Air filter &amp; air oil separator change</v>
          </cell>
        </row>
        <row r="19403">
          <cell r="A19403">
            <v>44543.556469907402</v>
          </cell>
          <cell r="B19403">
            <v>1010</v>
          </cell>
          <cell r="F19403" t="str">
            <v>CC-00495406</v>
          </cell>
          <cell r="J19403" t="str">
            <v>Schedule Service</v>
          </cell>
          <cell r="R19403" t="str">
            <v>BUAD162630</v>
          </cell>
          <cell r="AB19403" t="str">
            <v>Change air filter, oil filter &amp; oil</v>
          </cell>
        </row>
        <row r="19404">
          <cell r="A19404">
            <v>44543.482962962997</v>
          </cell>
          <cell r="B19404">
            <v>12</v>
          </cell>
          <cell r="F19404" t="str">
            <v>CC-00495269</v>
          </cell>
          <cell r="J19404" t="str">
            <v>Commissioning</v>
          </cell>
          <cell r="R19404" t="str">
            <v>BUFD162814</v>
          </cell>
          <cell r="AB19404" t="str">
            <v>Commissioning done</v>
          </cell>
        </row>
        <row r="19405">
          <cell r="A19405">
            <v>44542.986331018503</v>
          </cell>
          <cell r="B19405">
            <v>27901</v>
          </cell>
          <cell r="F19405" t="str">
            <v>CC-00495118</v>
          </cell>
          <cell r="J19405" t="str">
            <v>Schedule Service - AMC</v>
          </cell>
          <cell r="R19405" t="str">
            <v>BMDS040417</v>
          </cell>
          <cell r="AB19405" t="str">
            <v>AMC Visit Done.</v>
          </cell>
        </row>
        <row r="19406">
          <cell r="A19406">
            <v>44539.642708333296</v>
          </cell>
          <cell r="B19406">
            <v>0</v>
          </cell>
          <cell r="F19406" t="str">
            <v>CC-00493221</v>
          </cell>
          <cell r="J19406" t="str">
            <v>Complaint - Running With Problem</v>
          </cell>
          <cell r="R19406" t="str">
            <v>CNHM440042</v>
          </cell>
          <cell r="AB19406" t="str">
            <v>Engineer on job</v>
          </cell>
        </row>
        <row r="19407">
          <cell r="A19407">
            <v>44539.487916666701</v>
          </cell>
          <cell r="B19407">
            <v>3581</v>
          </cell>
          <cell r="F19407" t="str">
            <v>CC-00493010</v>
          </cell>
          <cell r="J19407" t="str">
            <v>Complaint - Running With Problem</v>
          </cell>
          <cell r="R19407" t="str">
            <v>BRKD230139</v>
          </cell>
          <cell r="AB19407" t="str">
            <v>Yesterday work  complete. today we close the call.
Change MPV kit</v>
          </cell>
        </row>
        <row r="19408">
          <cell r="A19408">
            <v>44538.979398148098</v>
          </cell>
          <cell r="B19408">
            <v>29478</v>
          </cell>
          <cell r="F19408" t="str">
            <v>CC-00492740</v>
          </cell>
          <cell r="J19408" t="str">
            <v>Schedule Service - AMC</v>
          </cell>
          <cell r="R19408" t="str">
            <v>BLGS040582</v>
          </cell>
          <cell r="AB19408" t="str">
            <v>AMC Visit Done</v>
          </cell>
        </row>
        <row r="19409">
          <cell r="A19409">
            <v>44538.623587962997</v>
          </cell>
          <cell r="B19409">
            <v>1</v>
          </cell>
          <cell r="F19409" t="str">
            <v>CC-00492427</v>
          </cell>
          <cell r="J19409" t="str">
            <v>Commissioning</v>
          </cell>
          <cell r="R19409" t="str">
            <v>BUFC372952</v>
          </cell>
          <cell r="AB19409" t="str">
            <v>Commissioning Done Actual commissioning Dale 08-12-2021....... Correct Comm photos....Pramod-10/12/2021
Commissioning photographs updated and uploaded 10-12-2021</v>
          </cell>
        </row>
        <row r="19410">
          <cell r="A19410">
            <v>44538.580358796302</v>
          </cell>
          <cell r="B19410">
            <v>0</v>
          </cell>
          <cell r="F19410" t="str">
            <v>CC-00492371</v>
          </cell>
          <cell r="J19410" t="str">
            <v>Pre Commissioning</v>
          </cell>
          <cell r="R19410" t="str">
            <v>BUFC372853</v>
          </cell>
          <cell r="AB19410" t="str">
            <v>Pre commissioning done</v>
          </cell>
        </row>
        <row r="19411">
          <cell r="A19411">
            <v>44538.482210648202</v>
          </cell>
          <cell r="B19411">
            <v>3695</v>
          </cell>
          <cell r="F19411" t="str">
            <v>CC-00492186</v>
          </cell>
          <cell r="J19411" t="str">
            <v>Schedule Service</v>
          </cell>
          <cell r="R19411" t="str">
            <v>BSES037922</v>
          </cell>
          <cell r="AB19411" t="str">
            <v>Change oil filter, air filter, air oil separator &amp; oil</v>
          </cell>
        </row>
        <row r="19412">
          <cell r="A19412">
            <v>44537.502442129597</v>
          </cell>
          <cell r="B19412">
            <v>23805</v>
          </cell>
          <cell r="F19412" t="str">
            <v>CC-00491464</v>
          </cell>
          <cell r="J19412" t="str">
            <v>General Service</v>
          </cell>
          <cell r="R19412" t="str">
            <v>BLIS031950</v>
          </cell>
          <cell r="AB19412" t="str">
            <v>Change air filter, oil filter &amp; oil</v>
          </cell>
        </row>
        <row r="19413">
          <cell r="A19413">
            <v>44537.477256944403</v>
          </cell>
          <cell r="B19413">
            <v>1</v>
          </cell>
          <cell r="F19413" t="str">
            <v>CC-00491425</v>
          </cell>
          <cell r="J19413" t="str">
            <v>Commissioning</v>
          </cell>
          <cell r="R19413" t="str">
            <v>BUKS045388</v>
          </cell>
          <cell r="AB19413" t="str">
            <v>Commissioning done...................Kindly correct comm phptos...Pramod-10/12/2021.
Talk to customer for necessary correction 10-12-21........14/12/2021.
Talk to customer for necessary correction soon it will be corrected.. 18-12-2021
Talk to customer for necessary correction soon it will be corrected.. 27-12-2021
Talk to customer for necessary correction soon it will be corrected.. 07-01-2022
Talk to customer for necessary correction soon it will be corrected.. 11-01-2022
Foundation work done by customer and photo uploaded in call 14-01-2022.....Correct body earth photo....Pramod-17/01/22.....Mail send to CCS for delete wrong photo... waiting for delete photos.....Pramod-25/01/2022
As per CCS mail attached rectified / modified commissioning photo 28-01-2022.........Comm date-07/12/2021</v>
          </cell>
        </row>
        <row r="19414">
          <cell r="A19414">
            <v>44537.475289351903</v>
          </cell>
          <cell r="B19414">
            <v>1</v>
          </cell>
          <cell r="F19414" t="str">
            <v>CC-00491423</v>
          </cell>
          <cell r="J19414" t="str">
            <v>Commissioning</v>
          </cell>
          <cell r="R19414" t="str">
            <v>BUKS045387</v>
          </cell>
          <cell r="AB19414" t="str">
            <v>Commissioning done..........Kindly correct comm photos...Pramod-10/12/2021.
Talk to customer for necessary correction 10-12-21.....14/12/2021.
Talk to customer for necessary correction soon it will be corrected.. 18-12-2021
Talk to customer for necessary correction soon it will be corrected.. 27-12-2021
Talk to customer for necessary correction soon it will be corrected.. 07-01-2022
Talk to customer for necessary correction soon it will be corrected.. 11-01-2022
Foundation work done by customer photo uploaded in call 14-01-2022.....Kindly correct body earth photo....Pramod-17/01/2022....Mail send to CCS to delete photos....Pramod-25/01/2022
As per CCS mail attached rectified / modified commissioning photo 28-01-2022......Comm date-07/12/2021</v>
          </cell>
        </row>
        <row r="19415">
          <cell r="A19415">
            <v>44537.471747685202</v>
          </cell>
          <cell r="B19415">
            <v>47905</v>
          </cell>
          <cell r="F19415" t="str">
            <v>CC-00491416</v>
          </cell>
          <cell r="J19415" t="str">
            <v>Schedule Service</v>
          </cell>
          <cell r="R19415" t="str">
            <v>BMBL160078</v>
          </cell>
          <cell r="AB19415" t="str">
            <v>Changed air filter, oil filter &amp; oil</v>
          </cell>
        </row>
        <row r="19416">
          <cell r="A19416">
            <v>44536.546319444402</v>
          </cell>
          <cell r="B19416">
            <v>4072</v>
          </cell>
          <cell r="F19416" t="str">
            <v>CC-00490817</v>
          </cell>
          <cell r="J19416" t="str">
            <v>General Service</v>
          </cell>
          <cell r="R19416" t="str">
            <v>BRCD161002</v>
          </cell>
          <cell r="AB19416" t="str">
            <v>Sales call carried out for HMR collection</v>
          </cell>
        </row>
        <row r="19417">
          <cell r="A19417">
            <v>44536.538182870398</v>
          </cell>
          <cell r="B19417">
            <v>3289</v>
          </cell>
          <cell r="F19417" t="str">
            <v>CC-00490809</v>
          </cell>
          <cell r="J19417" t="str">
            <v>General Service</v>
          </cell>
          <cell r="R19417" t="str">
            <v>BRAD160816</v>
          </cell>
          <cell r="AB19417" t="str">
            <v>Sales call carried out for HMR collection</v>
          </cell>
        </row>
        <row r="19418">
          <cell r="A19418">
            <v>44536.4472453704</v>
          </cell>
          <cell r="B19418">
            <v>18309</v>
          </cell>
          <cell r="F19418" t="str">
            <v>CC-00490692</v>
          </cell>
          <cell r="J19418" t="str">
            <v>Schedule Service</v>
          </cell>
          <cell r="R19418" t="str">
            <v>BRAC372524</v>
          </cell>
          <cell r="AB19418" t="str">
            <v>Change air filter, oil filter, separator and oil</v>
          </cell>
        </row>
        <row r="19419">
          <cell r="A19419">
            <v>44534.567210648202</v>
          </cell>
          <cell r="B19419">
            <v>6500</v>
          </cell>
          <cell r="F19419" t="str">
            <v>CC-00490096</v>
          </cell>
          <cell r="J19419" t="str">
            <v>Schedule Service</v>
          </cell>
          <cell r="R19419" t="str">
            <v>BTDD162169</v>
          </cell>
          <cell r="AB19419" t="str">
            <v>change Air filter, oil filter &amp; oil</v>
          </cell>
        </row>
        <row r="19420">
          <cell r="A19420">
            <v>44533.715381944399</v>
          </cell>
          <cell r="B19420">
            <v>3847</v>
          </cell>
          <cell r="F19420" t="str">
            <v>CC-00489545</v>
          </cell>
          <cell r="J19420" t="str">
            <v>Schedule Service</v>
          </cell>
          <cell r="R19420" t="str">
            <v>BTKD162112</v>
          </cell>
          <cell r="AB19420" t="str">
            <v>Change air filter, oil filter &amp; oil</v>
          </cell>
        </row>
        <row r="19421">
          <cell r="A19421">
            <v>44533.669386574104</v>
          </cell>
          <cell r="B19421">
            <v>0</v>
          </cell>
          <cell r="F19421" t="str">
            <v>CC-00489483</v>
          </cell>
          <cell r="J19421" t="str">
            <v>Complaint - Running With Problem</v>
          </cell>
          <cell r="R19421" t="str">
            <v>CMIE661448</v>
          </cell>
          <cell r="AB19421" t="str">
            <v>Pressure switch changed</v>
          </cell>
        </row>
        <row r="19422">
          <cell r="A19422">
            <v>44533.647557870398</v>
          </cell>
          <cell r="B19422">
            <v>2500</v>
          </cell>
          <cell r="F19422" t="str">
            <v>CC-00489460</v>
          </cell>
          <cell r="J19422" t="str">
            <v>Schedule Service</v>
          </cell>
          <cell r="R19422" t="str">
            <v>BTCD162159</v>
          </cell>
          <cell r="AB19422" t="str">
            <v>Changed air filter, oil filter &amp; oil</v>
          </cell>
        </row>
        <row r="19423">
          <cell r="A19423">
            <v>44532.519583333298</v>
          </cell>
          <cell r="B19423">
            <v>1</v>
          </cell>
          <cell r="F19423" t="str">
            <v>CC-00488601</v>
          </cell>
          <cell r="J19423" t="str">
            <v>Commissioning</v>
          </cell>
          <cell r="R19423" t="str">
            <v>BTHD162350</v>
          </cell>
          <cell r="AB19423" t="str">
            <v>Commissioning work done.</v>
          </cell>
        </row>
        <row r="19424">
          <cell r="A19424">
            <v>44532.471701388902</v>
          </cell>
          <cell r="B19424">
            <v>2795</v>
          </cell>
          <cell r="F19424" t="str">
            <v>CC-00488515</v>
          </cell>
          <cell r="J19424" t="str">
            <v>Complaint - Running With Problem</v>
          </cell>
          <cell r="R19424" t="str">
            <v>BTFD162243</v>
          </cell>
          <cell r="AB19424" t="str">
            <v>Change oil stop valve</v>
          </cell>
        </row>
        <row r="19425">
          <cell r="A19425">
            <v>44532.440879629597</v>
          </cell>
          <cell r="B19425">
            <v>0</v>
          </cell>
          <cell r="F19425" t="str">
            <v>CC-00488460</v>
          </cell>
          <cell r="J19425" t="str">
            <v>Pre Commissioning</v>
          </cell>
          <cell r="R19425" t="str">
            <v>BUFC372952</v>
          </cell>
          <cell r="AB19425" t="str">
            <v>Pre Commissioning done</v>
          </cell>
        </row>
        <row r="19426">
          <cell r="A19426">
            <v>44530.626863425903</v>
          </cell>
          <cell r="B19426">
            <v>0</v>
          </cell>
          <cell r="F19426" t="str">
            <v>CC-00487242</v>
          </cell>
          <cell r="J19426" t="str">
            <v>Commissioning</v>
          </cell>
          <cell r="R19426" t="str">
            <v>CUFE692445</v>
          </cell>
          <cell r="AB19426" t="str">
            <v>As per discussion had with customer our engineer will attend the site on 02-12-2021 Site not ready due to 3 phase line not connected 04-12-2021
Site not ready waiting for confirmation.......14.12.2021.....Comm date-04/01/2022
Still not providing 3 phase line connection 18-12-2021
Customer not ready the site 3 phase line not connected 27-12-21
Need update Fabrication no to call mail sent to ccs 31-12-2021</v>
          </cell>
        </row>
        <row r="19427">
          <cell r="A19427">
            <v>44530.616041666697</v>
          </cell>
          <cell r="B19427">
            <v>3986</v>
          </cell>
          <cell r="F19427" t="str">
            <v>CC-00487228</v>
          </cell>
          <cell r="J19427" t="str">
            <v>General Service</v>
          </cell>
          <cell r="R19427" t="str">
            <v>BOJD160012</v>
          </cell>
          <cell r="AB19427" t="str">
            <v>Sales call carried out for HMR collection</v>
          </cell>
        </row>
        <row r="19428">
          <cell r="A19428">
            <v>44530.612256944398</v>
          </cell>
          <cell r="B19428">
            <v>18255</v>
          </cell>
          <cell r="F19428" t="str">
            <v>CC-00487222</v>
          </cell>
          <cell r="J19428" t="str">
            <v>General Service</v>
          </cell>
          <cell r="R19428" t="str">
            <v>BOID200223</v>
          </cell>
          <cell r="AB19428" t="str">
            <v>Sales Call carried out for HMR Collection</v>
          </cell>
        </row>
        <row r="19429">
          <cell r="A19429">
            <v>44530.610532407401</v>
          </cell>
          <cell r="B19429">
            <v>18255</v>
          </cell>
          <cell r="F19429" t="str">
            <v>CC-00487219</v>
          </cell>
          <cell r="J19429" t="str">
            <v>General Service</v>
          </cell>
          <cell r="R19429" t="str">
            <v>BOHD200197</v>
          </cell>
          <cell r="AB19429" t="str">
            <v>Sales Call carried out for HMR Collection</v>
          </cell>
        </row>
        <row r="19430">
          <cell r="A19430">
            <v>44530.608414351896</v>
          </cell>
          <cell r="B19430">
            <v>987</v>
          </cell>
          <cell r="F19430" t="str">
            <v>CC-00487216</v>
          </cell>
          <cell r="J19430" t="str">
            <v>General Service</v>
          </cell>
          <cell r="R19430" t="str">
            <v>BOHD200190</v>
          </cell>
          <cell r="AB19430" t="str">
            <v>Sales Call carried out for HMR Collection</v>
          </cell>
        </row>
        <row r="19431">
          <cell r="A19431">
            <v>44530.592824074098</v>
          </cell>
          <cell r="B19431">
            <v>10144</v>
          </cell>
          <cell r="F19431" t="str">
            <v>CC-00487192</v>
          </cell>
          <cell r="J19431" t="str">
            <v>General Service</v>
          </cell>
          <cell r="R19431" t="str">
            <v>BOGD200180</v>
          </cell>
          <cell r="AB19431" t="str">
            <v>Sales Call carried out for HMR Collection</v>
          </cell>
        </row>
        <row r="19432">
          <cell r="A19432">
            <v>44530.590439814798</v>
          </cell>
          <cell r="B19432">
            <v>9932</v>
          </cell>
          <cell r="F19432" t="str">
            <v>CC-00487190</v>
          </cell>
          <cell r="J19432" t="str">
            <v>General Service</v>
          </cell>
          <cell r="R19432" t="str">
            <v>BOCD160084</v>
          </cell>
          <cell r="AB19432" t="str">
            <v>Sales Call carried out for HMR Collection</v>
          </cell>
        </row>
        <row r="19433">
          <cell r="A19433">
            <v>44530.588969907403</v>
          </cell>
          <cell r="B19433">
            <v>5753</v>
          </cell>
          <cell r="F19433" t="str">
            <v>CC-00487189</v>
          </cell>
          <cell r="J19433" t="str">
            <v>General Service</v>
          </cell>
          <cell r="R19433" t="str">
            <v>BNJD200008</v>
          </cell>
          <cell r="AB19433" t="str">
            <v>Sales Call carried out for HMR Collection</v>
          </cell>
        </row>
        <row r="19434">
          <cell r="A19434">
            <v>44530.586539351898</v>
          </cell>
          <cell r="B19434">
            <v>3945</v>
          </cell>
          <cell r="F19434" t="str">
            <v>CC-00487185</v>
          </cell>
          <cell r="J19434" t="str">
            <v>General Service</v>
          </cell>
          <cell r="R19434" t="str">
            <v>BNID200161</v>
          </cell>
          <cell r="AB19434" t="str">
            <v>Sales call carried out for HMR collection</v>
          </cell>
        </row>
        <row r="19435">
          <cell r="A19435">
            <v>44530.584571759297</v>
          </cell>
          <cell r="B19435">
            <v>6154</v>
          </cell>
          <cell r="F19435" t="str">
            <v>CC-00487178</v>
          </cell>
          <cell r="J19435" t="str">
            <v>General Service</v>
          </cell>
          <cell r="R19435" t="str">
            <v>BNID200158</v>
          </cell>
          <cell r="AB19435" t="str">
            <v>Sales call carried out for HMR collection</v>
          </cell>
        </row>
        <row r="19436">
          <cell r="A19436">
            <v>44530.582488425898</v>
          </cell>
          <cell r="B19436">
            <v>4667</v>
          </cell>
          <cell r="F19436" t="str">
            <v>CC-00487176</v>
          </cell>
          <cell r="J19436" t="str">
            <v>General Service</v>
          </cell>
          <cell r="R19436" t="str">
            <v>BNID160316</v>
          </cell>
          <cell r="AB19436" t="str">
            <v>Sales call carried out for HMR collection</v>
          </cell>
        </row>
        <row r="19437">
          <cell r="A19437">
            <v>44530.581157407403</v>
          </cell>
          <cell r="B19437">
            <v>4257</v>
          </cell>
          <cell r="F19437" t="str">
            <v>CC-00487173</v>
          </cell>
          <cell r="J19437" t="str">
            <v>General Service</v>
          </cell>
          <cell r="R19437" t="str">
            <v>BNHD200151</v>
          </cell>
          <cell r="AB19437" t="str">
            <v>Sales call carried out for HMR collection</v>
          </cell>
        </row>
        <row r="19438">
          <cell r="A19438">
            <v>44530.579120370399</v>
          </cell>
          <cell r="B19438">
            <v>6854</v>
          </cell>
          <cell r="F19438" t="str">
            <v>CC-00487170</v>
          </cell>
          <cell r="J19438" t="str">
            <v>General Service</v>
          </cell>
          <cell r="R19438" t="str">
            <v>BNDD160224</v>
          </cell>
          <cell r="AB19438" t="str">
            <v>Sales call carried out for HMR collection</v>
          </cell>
        </row>
        <row r="19439">
          <cell r="A19439">
            <v>44530.576944444401</v>
          </cell>
          <cell r="B19439">
            <v>2788</v>
          </cell>
          <cell r="F19439" t="str">
            <v>CC-00487168</v>
          </cell>
          <cell r="J19439" t="str">
            <v>General Service</v>
          </cell>
          <cell r="R19439" t="str">
            <v>BNBD160162</v>
          </cell>
          <cell r="AB19439" t="str">
            <v>Sales call carried out for HMR collection</v>
          </cell>
        </row>
        <row r="19440">
          <cell r="A19440">
            <v>44530.564976851798</v>
          </cell>
          <cell r="B19440">
            <v>6528</v>
          </cell>
          <cell r="F19440" t="str">
            <v>CC-00487156</v>
          </cell>
          <cell r="J19440" t="str">
            <v>General Service</v>
          </cell>
          <cell r="R19440" t="str">
            <v>BMHD200313</v>
          </cell>
          <cell r="AB19440" t="str">
            <v>Sales call carried out for HMR collection</v>
          </cell>
        </row>
        <row r="19441">
          <cell r="A19441">
            <v>44530.560578703698</v>
          </cell>
          <cell r="B19441">
            <v>6897</v>
          </cell>
          <cell r="F19441" t="str">
            <v>CC-00487149</v>
          </cell>
          <cell r="J19441" t="str">
            <v>General Service</v>
          </cell>
          <cell r="R19441" t="str">
            <v>BMFD160224</v>
          </cell>
          <cell r="AB19441" t="str">
            <v>Sales call carried out for HMR collection</v>
          </cell>
        </row>
        <row r="19442">
          <cell r="A19442">
            <v>44530.552152777796</v>
          </cell>
          <cell r="B19442">
            <v>4287</v>
          </cell>
          <cell r="F19442" t="str">
            <v>CC-00487132</v>
          </cell>
          <cell r="J19442" t="str">
            <v>General Service</v>
          </cell>
          <cell r="R19442" t="str">
            <v>BMAD230009</v>
          </cell>
          <cell r="AB19442" t="str">
            <v>Sales call carried out for HMR collection</v>
          </cell>
        </row>
        <row r="19443">
          <cell r="A19443">
            <v>44530.543981481504</v>
          </cell>
          <cell r="B19443">
            <v>6510</v>
          </cell>
          <cell r="F19443" t="str">
            <v>CC-00487111</v>
          </cell>
          <cell r="J19443" t="str">
            <v>General Service</v>
          </cell>
          <cell r="R19443" t="str">
            <v>BQCD160129</v>
          </cell>
          <cell r="AB19443" t="str">
            <v>Changed oil filter &amp; oil</v>
          </cell>
        </row>
        <row r="19444">
          <cell r="A19444">
            <v>44530.528229166703</v>
          </cell>
          <cell r="B19444">
            <v>3964</v>
          </cell>
          <cell r="F19444" t="str">
            <v>CC-00487070</v>
          </cell>
          <cell r="J19444" t="str">
            <v>Schedule Service</v>
          </cell>
          <cell r="R19444" t="str">
            <v>BPLD200068</v>
          </cell>
          <cell r="AB19444" t="str">
            <v>Change air filter, oil filter, seperatore &amp; oil</v>
          </cell>
        </row>
        <row r="19445">
          <cell r="A19445">
            <v>44529.994965277801</v>
          </cell>
          <cell r="B19445">
            <v>30269</v>
          </cell>
          <cell r="F19445" t="str">
            <v>CC-00486808</v>
          </cell>
          <cell r="J19445" t="str">
            <v>Schedule Service - AMC</v>
          </cell>
          <cell r="R19445" t="str">
            <v>BPCS030196</v>
          </cell>
          <cell r="AB19445" t="str">
            <v>AMC visit done</v>
          </cell>
        </row>
        <row r="19446">
          <cell r="A19446">
            <v>44529.988333333298</v>
          </cell>
          <cell r="B19446">
            <v>25758</v>
          </cell>
          <cell r="F19446" t="str">
            <v>CC-00486775</v>
          </cell>
          <cell r="J19446" t="str">
            <v>Schedule Service - AMC</v>
          </cell>
          <cell r="R19446" t="str">
            <v>BMDS040417</v>
          </cell>
          <cell r="AB19446" t="str">
            <v>AMC visit</v>
          </cell>
        </row>
        <row r="19447">
          <cell r="A19447">
            <v>44529.498159722199</v>
          </cell>
          <cell r="B19447">
            <v>10083</v>
          </cell>
          <cell r="F19447" t="str">
            <v>CC-00486203</v>
          </cell>
          <cell r="J19447" t="str">
            <v>General Service</v>
          </cell>
          <cell r="R19447" t="str">
            <v>BMAD200151</v>
          </cell>
          <cell r="AB19447" t="str">
            <v>Sales call carried out for HMR collection</v>
          </cell>
        </row>
        <row r="19448">
          <cell r="A19448">
            <v>44529.396423611099</v>
          </cell>
          <cell r="B19448">
            <v>1586</v>
          </cell>
          <cell r="F19448" t="str">
            <v>CC-00486048</v>
          </cell>
          <cell r="J19448" t="str">
            <v>Complaint - Running With Problem</v>
          </cell>
          <cell r="R19448" t="str">
            <v>BSLD230361</v>
          </cell>
          <cell r="AB19448" t="str">
            <v>High drilling RPM issue. engineer already attend the customer &amp; problem also solved. as per customer request we take the trial &amp; unit under observation. 17-12-2021 today evening also we check one point &amp; tomorrow we will close the call. 
Now customer satisfied and machine running ok.</v>
          </cell>
        </row>
        <row r="19449">
          <cell r="A19449">
            <v>44528.996342592603</v>
          </cell>
          <cell r="B19449">
            <v>73257</v>
          </cell>
          <cell r="F19449" t="str">
            <v>CC-00486020</v>
          </cell>
          <cell r="J19449" t="str">
            <v>Schedule Service - AMC</v>
          </cell>
          <cell r="R19449" t="str">
            <v>BMBS030816</v>
          </cell>
          <cell r="AB19449" t="str">
            <v>AMC visit</v>
          </cell>
        </row>
        <row r="19450">
          <cell r="A19450">
            <v>44528.996203703697</v>
          </cell>
          <cell r="B19450">
            <v>71924</v>
          </cell>
          <cell r="F19450" t="str">
            <v>CC-00486019</v>
          </cell>
          <cell r="J19450" t="str">
            <v>Schedule Service - AMC</v>
          </cell>
          <cell r="R19450" t="str">
            <v>BJGS031396</v>
          </cell>
          <cell r="AB19450" t="str">
            <v>AMC Visit</v>
          </cell>
        </row>
        <row r="19451">
          <cell r="A19451">
            <v>44528.995914351799</v>
          </cell>
          <cell r="B19451">
            <v>1088</v>
          </cell>
          <cell r="F19451" t="str">
            <v>CC-00486017</v>
          </cell>
          <cell r="J19451" t="str">
            <v>Schedule Service - AMC</v>
          </cell>
          <cell r="R19451" t="str">
            <v>BSLS036682</v>
          </cell>
          <cell r="AB19451" t="str">
            <v>AMC visit done</v>
          </cell>
        </row>
        <row r="19452">
          <cell r="A19452">
            <v>44528.994444444397</v>
          </cell>
          <cell r="B19452">
            <v>16042</v>
          </cell>
          <cell r="F19452" t="str">
            <v>CC-00486009</v>
          </cell>
          <cell r="J19452" t="str">
            <v>Schedule Service - AMC</v>
          </cell>
          <cell r="R19452" t="str">
            <v>BQBS033796</v>
          </cell>
          <cell r="AB19452" t="str">
            <v>AMC Visit done</v>
          </cell>
        </row>
        <row r="19453">
          <cell r="A19453">
            <v>44528.994270833296</v>
          </cell>
          <cell r="B19453">
            <v>15436</v>
          </cell>
          <cell r="F19453" t="str">
            <v>CC-00486008</v>
          </cell>
          <cell r="J19453" t="str">
            <v>Schedule Service - AMC</v>
          </cell>
          <cell r="R19453" t="str">
            <v>BRGS035169</v>
          </cell>
          <cell r="AB19453" t="str">
            <v>AMC Visit done</v>
          </cell>
        </row>
        <row r="19454">
          <cell r="A19454">
            <v>44527.682789351798</v>
          </cell>
          <cell r="B19454">
            <v>1</v>
          </cell>
          <cell r="F19454" t="str">
            <v>CC-00485574</v>
          </cell>
          <cell r="J19454" t="str">
            <v>Commissioning</v>
          </cell>
          <cell r="R19454" t="str">
            <v>BULC370926</v>
          </cell>
          <cell r="AB19454" t="str">
            <v>Commissioning done 27/11/2021.</v>
          </cell>
        </row>
        <row r="19455">
          <cell r="A19455">
            <v>44527.664895833303</v>
          </cell>
          <cell r="B19455">
            <v>1</v>
          </cell>
          <cell r="F19455" t="str">
            <v>CC-00485560</v>
          </cell>
          <cell r="J19455" t="str">
            <v>Commissioning</v>
          </cell>
          <cell r="R19455" t="str">
            <v>BULC370790</v>
          </cell>
          <cell r="AB19455" t="str">
            <v>Commissioning done on 27-11-2021</v>
          </cell>
        </row>
        <row r="19456">
          <cell r="A19456">
            <v>44527.522337962997</v>
          </cell>
          <cell r="B19456">
            <v>10131</v>
          </cell>
          <cell r="F19456" t="str">
            <v>CC-00485397</v>
          </cell>
          <cell r="J19456" t="str">
            <v>Schedule Service</v>
          </cell>
          <cell r="R19456" t="str">
            <v>GPGC370774</v>
          </cell>
          <cell r="AB19456" t="str">
            <v>Changed Air filter, oil filter, seperator and oil</v>
          </cell>
        </row>
        <row r="19457">
          <cell r="A19457">
            <v>44527.4368287037</v>
          </cell>
          <cell r="B19457">
            <v>11611</v>
          </cell>
          <cell r="F19457" t="str">
            <v>CC-00485280</v>
          </cell>
          <cell r="J19457" t="str">
            <v>General Service</v>
          </cell>
          <cell r="R19457" t="str">
            <v>BSCS037449</v>
          </cell>
          <cell r="AB19457" t="str">
            <v>change air filter and oil filter</v>
          </cell>
        </row>
        <row r="19458">
          <cell r="A19458">
            <v>44527.434097222198</v>
          </cell>
          <cell r="B19458">
            <v>0</v>
          </cell>
          <cell r="F19458" t="str">
            <v>CC-00485276</v>
          </cell>
          <cell r="J19458" t="str">
            <v>Pre Commissioning</v>
          </cell>
          <cell r="R19458" t="str">
            <v>BUDS034771</v>
          </cell>
          <cell r="AB19458" t="str">
            <v>Pre Commissioning Done</v>
          </cell>
        </row>
        <row r="19459">
          <cell r="A19459">
            <v>44526.558761574102</v>
          </cell>
          <cell r="B19459">
            <v>2142</v>
          </cell>
          <cell r="F19459" t="str">
            <v>CC-00484699</v>
          </cell>
          <cell r="J19459" t="str">
            <v>General Service</v>
          </cell>
          <cell r="R19459" t="str">
            <v>BTGC379081</v>
          </cell>
          <cell r="AB19459" t="str">
            <v>Changed air filter &amp; oil</v>
          </cell>
        </row>
        <row r="19460">
          <cell r="A19460">
            <v>44526.551550925898</v>
          </cell>
          <cell r="B19460">
            <v>4945</v>
          </cell>
          <cell r="F19460" t="str">
            <v>CC-00484682</v>
          </cell>
          <cell r="J19460" t="str">
            <v>General Service</v>
          </cell>
          <cell r="R19460" t="str">
            <v>BSBC375576</v>
          </cell>
          <cell r="AB19460" t="str">
            <v>Changed air filter</v>
          </cell>
        </row>
        <row r="19461">
          <cell r="A19461">
            <v>44526.546840277799</v>
          </cell>
          <cell r="B19461">
            <v>7238</v>
          </cell>
          <cell r="F19461" t="str">
            <v>CC-00484672</v>
          </cell>
          <cell r="J19461" t="str">
            <v>Schedule Service</v>
          </cell>
          <cell r="R19461" t="str">
            <v>BRCC373034</v>
          </cell>
          <cell r="AB19461" t="str">
            <v>Change Air filter, oil filter, separator, intake valve, MPV kit, solenoid valve &amp; oil</v>
          </cell>
        </row>
        <row r="19462">
          <cell r="A19462">
            <v>44526.544664351903</v>
          </cell>
          <cell r="B19462">
            <v>29788</v>
          </cell>
          <cell r="F19462" t="str">
            <v>CC-00484667</v>
          </cell>
          <cell r="J19462" t="str">
            <v>Schedule Service</v>
          </cell>
          <cell r="R19462" t="str">
            <v>GOKS040088</v>
          </cell>
          <cell r="AB19462" t="str">
            <v>Change air filter, oil filter &amp; oil</v>
          </cell>
        </row>
        <row r="19463">
          <cell r="A19463">
            <v>44526.542060185202</v>
          </cell>
          <cell r="B19463">
            <v>42217</v>
          </cell>
          <cell r="F19463" t="str">
            <v>CC-00484661</v>
          </cell>
          <cell r="J19463" t="str">
            <v>Schedule Service</v>
          </cell>
          <cell r="R19463" t="str">
            <v>BNAS040245</v>
          </cell>
          <cell r="AB19463" t="str">
            <v>Change air filter, oil filter &amp; oil</v>
          </cell>
        </row>
        <row r="19464">
          <cell r="A19464">
            <v>44525.977939814802</v>
          </cell>
          <cell r="B19464">
            <v>10131</v>
          </cell>
          <cell r="F19464" t="str">
            <v>CC-00484259</v>
          </cell>
          <cell r="J19464" t="str">
            <v>Schedule Service - AMC</v>
          </cell>
          <cell r="R19464" t="str">
            <v>BSDS043254</v>
          </cell>
          <cell r="AB19464" t="str">
            <v>Attend the sor AMC Vist hence attend and check all connection and clean Air Filter, Oil Filter and remove dust.</v>
          </cell>
        </row>
        <row r="19465">
          <cell r="A19465">
            <v>44525.688009259298</v>
          </cell>
          <cell r="B19465">
            <v>2100</v>
          </cell>
          <cell r="F19465" t="str">
            <v>CC-00484086</v>
          </cell>
          <cell r="J19465" t="str">
            <v>Schedule Service</v>
          </cell>
          <cell r="R19465" t="str">
            <v>BUKD162535</v>
          </cell>
          <cell r="AB19465" t="str">
            <v>Change air filter, oil filter &amp; oil</v>
          </cell>
        </row>
        <row r="19466">
          <cell r="A19466">
            <v>44525.682731481502</v>
          </cell>
          <cell r="B19466">
            <v>9489</v>
          </cell>
          <cell r="F19466" t="str">
            <v>CC-00484075</v>
          </cell>
          <cell r="J19466" t="str">
            <v>General Service</v>
          </cell>
          <cell r="R19466" t="str">
            <v>BSJS035946</v>
          </cell>
          <cell r="AB19466" t="str">
            <v>Valve kit and pre filter changed</v>
          </cell>
        </row>
        <row r="19467">
          <cell r="A19467">
            <v>44525.677187499998</v>
          </cell>
          <cell r="B19467">
            <v>22301</v>
          </cell>
          <cell r="F19467" t="str">
            <v>CC-00484069</v>
          </cell>
          <cell r="J19467" t="str">
            <v>Complaint - Running With Problem</v>
          </cell>
          <cell r="R19467" t="str">
            <v>BQBS033819</v>
          </cell>
          <cell r="AB19467"/>
        </row>
        <row r="19468">
          <cell r="A19468">
            <v>44525.654386574097</v>
          </cell>
          <cell r="B19468">
            <v>4394</v>
          </cell>
          <cell r="F19468" t="str">
            <v>CC-00484027</v>
          </cell>
          <cell r="J19468" t="str">
            <v>General Service</v>
          </cell>
          <cell r="R19468" t="str">
            <v>BSDS037649</v>
          </cell>
          <cell r="AB19468" t="str">
            <v>Sales call carried out for HMR collection</v>
          </cell>
        </row>
        <row r="19469">
          <cell r="A19469">
            <v>44525.586006944402</v>
          </cell>
          <cell r="B19469">
            <v>4452</v>
          </cell>
          <cell r="F19469" t="str">
            <v>CC-00483931</v>
          </cell>
          <cell r="J19469" t="str">
            <v>General Service</v>
          </cell>
          <cell r="R19469" t="str">
            <v>BREC373493</v>
          </cell>
          <cell r="AB19469" t="str">
            <v>Sales call carried out for HMR collection</v>
          </cell>
        </row>
        <row r="19470">
          <cell r="A19470">
            <v>44525.581956018497</v>
          </cell>
          <cell r="B19470">
            <v>3603</v>
          </cell>
          <cell r="F19470" t="str">
            <v>CC-00483924</v>
          </cell>
          <cell r="J19470" t="str">
            <v>General Service</v>
          </cell>
          <cell r="R19470" t="str">
            <v>BRCS033813</v>
          </cell>
          <cell r="AB19470" t="str">
            <v>Sales call carried out for HMR collection</v>
          </cell>
        </row>
        <row r="19471">
          <cell r="A19471">
            <v>44525.577499999999</v>
          </cell>
          <cell r="B19471">
            <v>3877</v>
          </cell>
          <cell r="F19471" t="str">
            <v>CC-00483916</v>
          </cell>
          <cell r="J19471" t="str">
            <v>General Service</v>
          </cell>
          <cell r="R19471" t="str">
            <v>BRCS033809</v>
          </cell>
          <cell r="AB19471" t="str">
            <v>Sales call carried out for HMR collection</v>
          </cell>
        </row>
        <row r="19472">
          <cell r="A19472">
            <v>44525.572650463</v>
          </cell>
          <cell r="B19472">
            <v>4237</v>
          </cell>
          <cell r="F19472" t="str">
            <v>CC-00483901</v>
          </cell>
          <cell r="J19472" t="str">
            <v>General Service</v>
          </cell>
          <cell r="R19472" t="str">
            <v>BRBS033681</v>
          </cell>
          <cell r="AB19472" t="str">
            <v>Sales call carried out for HMR collection</v>
          </cell>
        </row>
        <row r="19473">
          <cell r="A19473">
            <v>44525.567499999997</v>
          </cell>
          <cell r="B19473">
            <v>8255</v>
          </cell>
          <cell r="F19473" t="str">
            <v>CC-00483892</v>
          </cell>
          <cell r="J19473" t="str">
            <v>General Service</v>
          </cell>
          <cell r="R19473" t="str">
            <v>BSHS038806</v>
          </cell>
          <cell r="AB19473" t="str">
            <v>Sales call carried out for HMR collection</v>
          </cell>
        </row>
        <row r="19474">
          <cell r="A19474">
            <v>44525.435219907398</v>
          </cell>
          <cell r="B19474">
            <v>5322</v>
          </cell>
          <cell r="F19474" t="str">
            <v>CC-00483687</v>
          </cell>
          <cell r="J19474" t="str">
            <v>Schedule Service</v>
          </cell>
          <cell r="R19474" t="str">
            <v>BRAC372352</v>
          </cell>
          <cell r="AB19474" t="str">
            <v>Change air filter, oil filter, V - Belt, separator &amp; oil</v>
          </cell>
        </row>
        <row r="19475">
          <cell r="A19475">
            <v>44524.996481481503</v>
          </cell>
          <cell r="B19475">
            <v>45933</v>
          </cell>
          <cell r="F19475" t="str">
            <v>CC-00483593</v>
          </cell>
          <cell r="J19475" t="str">
            <v>Schedule Service - AMC</v>
          </cell>
          <cell r="R19475" t="str">
            <v>BLGS040605</v>
          </cell>
          <cell r="AB19475" t="str">
            <v>Schedule service already done on dated 26-10-21 having call tracking no CC-00465396</v>
          </cell>
        </row>
        <row r="19476">
          <cell r="A19476">
            <v>44524.996319444399</v>
          </cell>
          <cell r="B19476">
            <v>16124</v>
          </cell>
          <cell r="F19476" t="str">
            <v>CC-00483592</v>
          </cell>
          <cell r="J19476" t="str">
            <v>Schedule Service - AMC</v>
          </cell>
          <cell r="R19476" t="str">
            <v>BLES030356</v>
          </cell>
          <cell r="AB19476" t="str">
            <v>AMC visit done
Commissioning date not added in fabrication no..... mail given to CCS  to updated comm date to close the call....Pramod-14/12/2021.
doc not updated 27-12-21
Still DOC not getting updated 04-01-2022
DOC Need to be updated Call cancellation mail send to ccs 11-01-2022</v>
          </cell>
        </row>
        <row r="19477">
          <cell r="A19477">
            <v>44524.995439814797</v>
          </cell>
          <cell r="B19477">
            <v>19938</v>
          </cell>
          <cell r="F19477" t="str">
            <v>CC-00483587</v>
          </cell>
          <cell r="J19477" t="str">
            <v>Schedule Service - AMC</v>
          </cell>
          <cell r="R19477" t="str">
            <v>BLKS030250</v>
          </cell>
          <cell r="AB19477" t="str">
            <v>AMC visit done.</v>
          </cell>
        </row>
        <row r="19478">
          <cell r="A19478">
            <v>44524.976226851897</v>
          </cell>
          <cell r="B19478">
            <v>34065</v>
          </cell>
          <cell r="F19478" t="str">
            <v>CC-00483486</v>
          </cell>
          <cell r="J19478" t="str">
            <v>Schedule Service - AMC</v>
          </cell>
          <cell r="R19478" t="str">
            <v>BMIS031759</v>
          </cell>
          <cell r="AB19478" t="str">
            <v>AMC Visit done</v>
          </cell>
        </row>
        <row r="19479">
          <cell r="A19479">
            <v>44524.757152777798</v>
          </cell>
          <cell r="B19479">
            <v>4869</v>
          </cell>
          <cell r="F19479" t="str">
            <v>CC-00483392</v>
          </cell>
          <cell r="J19479" t="str">
            <v>General Service</v>
          </cell>
          <cell r="R19479" t="str">
            <v>BSGD161904</v>
          </cell>
          <cell r="AB19479" t="str">
            <v>Change air filter, oil filter &amp; oil</v>
          </cell>
        </row>
        <row r="19480">
          <cell r="A19480">
            <v>44524.754409722198</v>
          </cell>
          <cell r="B19480">
            <v>2695</v>
          </cell>
          <cell r="F19480" t="str">
            <v>CC-00483388</v>
          </cell>
          <cell r="J19480" t="str">
            <v>Schedule Service</v>
          </cell>
          <cell r="R19480" t="str">
            <v>BTED162231</v>
          </cell>
          <cell r="AB19480" t="str">
            <v>Change air filter, oil filter &amp; oil</v>
          </cell>
        </row>
        <row r="19481">
          <cell r="A19481">
            <v>44524.7112962963</v>
          </cell>
          <cell r="B19481">
            <v>4034</v>
          </cell>
          <cell r="F19481" t="str">
            <v>CC-00483330</v>
          </cell>
          <cell r="J19481" t="str">
            <v>General Service</v>
          </cell>
          <cell r="R19481" t="str">
            <v>BSFS043411</v>
          </cell>
          <cell r="AB19481" t="str">
            <v>Sales call carried out for HMR collection</v>
          </cell>
        </row>
        <row r="19482">
          <cell r="A19482">
            <v>44524.703333333302</v>
          </cell>
          <cell r="B19482">
            <v>1077</v>
          </cell>
          <cell r="F19482" t="str">
            <v>CC-00483311</v>
          </cell>
          <cell r="J19482" t="str">
            <v>General Service</v>
          </cell>
          <cell r="R19482" t="str">
            <v>BSBC375571</v>
          </cell>
          <cell r="AB19482" t="str">
            <v>Sales call carried out for HMR collection</v>
          </cell>
        </row>
        <row r="19483">
          <cell r="A19483">
            <v>44524.6961226852</v>
          </cell>
          <cell r="B19483">
            <v>2441</v>
          </cell>
          <cell r="F19483" t="str">
            <v>CC-00483295</v>
          </cell>
          <cell r="J19483" t="str">
            <v>General Service</v>
          </cell>
          <cell r="R19483" t="str">
            <v>BSBC375532</v>
          </cell>
          <cell r="AB19483" t="str">
            <v>Sales call carried out for HMR collection</v>
          </cell>
        </row>
        <row r="19484">
          <cell r="A19484">
            <v>44524.683587963002</v>
          </cell>
          <cell r="B19484">
            <v>3365</v>
          </cell>
          <cell r="F19484" t="str">
            <v>CC-00483261</v>
          </cell>
          <cell r="J19484" t="str">
            <v>General Service</v>
          </cell>
          <cell r="R19484" t="str">
            <v>BSKS036261</v>
          </cell>
          <cell r="AB19484" t="str">
            <v>Sales call carried out for HMR collection</v>
          </cell>
        </row>
        <row r="19485">
          <cell r="A19485">
            <v>44524.674525463</v>
          </cell>
          <cell r="B19485">
            <v>13036</v>
          </cell>
          <cell r="F19485" t="str">
            <v>CC-00483242</v>
          </cell>
          <cell r="J19485" t="str">
            <v>General Service</v>
          </cell>
          <cell r="R19485" t="str">
            <v>BRHS035368</v>
          </cell>
          <cell r="AB19485" t="str">
            <v>Sales call carried out for HMR collection</v>
          </cell>
        </row>
        <row r="19486">
          <cell r="A19486">
            <v>44524.658437500002</v>
          </cell>
          <cell r="B19486">
            <v>6068</v>
          </cell>
          <cell r="F19486" t="str">
            <v>CC-00483217</v>
          </cell>
          <cell r="J19486" t="str">
            <v>General Service</v>
          </cell>
          <cell r="R19486" t="str">
            <v>BRGS035244</v>
          </cell>
          <cell r="AB19486" t="str">
            <v>Sales call carried out for HMR collection</v>
          </cell>
        </row>
        <row r="19487">
          <cell r="A19487">
            <v>44524.563136574099</v>
          </cell>
          <cell r="B19487">
            <v>4797</v>
          </cell>
          <cell r="F19487" t="str">
            <v>CC-00483072</v>
          </cell>
          <cell r="J19487" t="str">
            <v>General Service</v>
          </cell>
          <cell r="R19487" t="str">
            <v>BRGC373881</v>
          </cell>
          <cell r="AB19487" t="str">
            <v>Sales call carried out for HMR collection.</v>
          </cell>
        </row>
        <row r="19488">
          <cell r="A19488">
            <v>44524.555914351899</v>
          </cell>
          <cell r="B19488">
            <v>2319</v>
          </cell>
          <cell r="F19488" t="str">
            <v>CC-00483064</v>
          </cell>
          <cell r="J19488" t="str">
            <v>General Service</v>
          </cell>
          <cell r="R19488" t="str">
            <v>BTLC377584</v>
          </cell>
          <cell r="AB19488" t="str">
            <v>Sales call carried out for HMR collection.</v>
          </cell>
        </row>
        <row r="19489">
          <cell r="A19489">
            <v>44524.5485416667</v>
          </cell>
          <cell r="B19489">
            <v>5213</v>
          </cell>
          <cell r="F19489" t="str">
            <v>CC-00483053</v>
          </cell>
          <cell r="J19489" t="str">
            <v>General Service</v>
          </cell>
          <cell r="R19489" t="str">
            <v>BTJC377259</v>
          </cell>
          <cell r="AB19489" t="str">
            <v>Sales call carried out for HMR collection.</v>
          </cell>
        </row>
        <row r="19490">
          <cell r="A19490">
            <v>44524.540787037004</v>
          </cell>
          <cell r="B19490">
            <v>2280</v>
          </cell>
          <cell r="F19490" t="str">
            <v>CC-00483036</v>
          </cell>
          <cell r="J19490" t="str">
            <v>General Service</v>
          </cell>
          <cell r="R19490" t="str">
            <v>BSFC376396</v>
          </cell>
          <cell r="AB19490" t="str">
            <v>Sales call carried out for HMR collection.</v>
          </cell>
        </row>
        <row r="19491">
          <cell r="A19491">
            <v>44524.527858796297</v>
          </cell>
          <cell r="B19491">
            <v>795</v>
          </cell>
          <cell r="F19491" t="str">
            <v>CC-00483012</v>
          </cell>
          <cell r="J19491" t="str">
            <v>General Service</v>
          </cell>
          <cell r="R19491" t="str">
            <v>BUJC370090</v>
          </cell>
          <cell r="AB19491" t="str">
            <v>Sales call carried out for HMR collection.</v>
          </cell>
        </row>
        <row r="19492">
          <cell r="A19492">
            <v>44524.513067129599</v>
          </cell>
          <cell r="B19492">
            <v>2650</v>
          </cell>
          <cell r="F19492" t="str">
            <v>CC-00482978</v>
          </cell>
          <cell r="J19492" t="str">
            <v>General Service</v>
          </cell>
          <cell r="R19492" t="str">
            <v>BUKC370499</v>
          </cell>
          <cell r="AB19492" t="str">
            <v>Sales call carried out for HMR collection.</v>
          </cell>
        </row>
        <row r="19493">
          <cell r="A19493">
            <v>44524.497118055602</v>
          </cell>
          <cell r="B19493">
            <v>866</v>
          </cell>
          <cell r="F19493" t="str">
            <v>CC-00482949</v>
          </cell>
          <cell r="J19493" t="str">
            <v>General Service</v>
          </cell>
          <cell r="R19493" t="str">
            <v>BUKC370622</v>
          </cell>
          <cell r="AB19493" t="str">
            <v>Sales call carried out for HMR collection.
Date of commissioning need to be updated 24-11-2021...........Kindly close the call...Pramod-14/12/2021.
DOC Need to be updated 17-12-2021
DOC Need to be updated 17-12-2021
DOC Need to be updated Call cancellation mail send to ccs 07-01-2022
DOC Need to be updated Call cancellation mail send to ccs 11-01-2022
DOC Need to be updated Call cancellation mail send to ccs 15-01-2022
DOC Need to be updated Call cancellation mail send to ccs 22-01-2022
DOC Need to be updated Call cancellation mail send to ccs 29-01-2022
DOC updated and we close the call 01-02-2022</v>
          </cell>
        </row>
        <row r="19494">
          <cell r="A19494">
            <v>44524.492650462998</v>
          </cell>
          <cell r="B19494"/>
          <cell r="F19494" t="str">
            <v>CC-00482944</v>
          </cell>
          <cell r="J19494" t="str">
            <v>General Service</v>
          </cell>
          <cell r="R19494"/>
          <cell r="AB19494" t="str">
            <v>Advice customer to arranged parts. waiting for part.....advice dealer to now close the call after arranging part again log the call and complete the job....Pramod-14/12/2021.</v>
          </cell>
        </row>
        <row r="19495">
          <cell r="A19495">
            <v>44524.365682870397</v>
          </cell>
          <cell r="B19495">
            <v>3150</v>
          </cell>
          <cell r="F19495" t="str">
            <v>CC-00482814</v>
          </cell>
          <cell r="J19495" t="str">
            <v>Complaint - Running With Problem</v>
          </cell>
          <cell r="R19495" t="str">
            <v>BRKD230139</v>
          </cell>
          <cell r="AB19495" t="str">
            <v>Change BDV kit and pressure regulator kit</v>
          </cell>
        </row>
        <row r="19496">
          <cell r="A19496">
            <v>44523.635081018503</v>
          </cell>
          <cell r="B19496"/>
          <cell r="F19496" t="str">
            <v>CC-00482356</v>
          </cell>
          <cell r="J19496" t="str">
            <v>Complaint - Running With Problem</v>
          </cell>
          <cell r="R19496"/>
          <cell r="AB19496" t="str">
            <v>Talk to customer regarding complain he said that unit running in Banaras (UP) state, we already maild to CCS to tansfer the call but still call not transfred to UP dealer 24-11-2021</v>
          </cell>
        </row>
        <row r="19497">
          <cell r="A19497">
            <v>44523.445277777799</v>
          </cell>
          <cell r="B19497">
            <v>2920</v>
          </cell>
          <cell r="F19497" t="str">
            <v>CC-00482036</v>
          </cell>
          <cell r="J19497" t="str">
            <v>Schedule Service</v>
          </cell>
          <cell r="R19497" t="str">
            <v>BULD162559</v>
          </cell>
          <cell r="AB19497" t="str">
            <v>Change Air filter, oil filter, separator, BDV, Actuator kit and oil</v>
          </cell>
        </row>
        <row r="19498">
          <cell r="A19498">
            <v>44522.981145833299</v>
          </cell>
          <cell r="B19498">
            <v>11396</v>
          </cell>
          <cell r="F19498" t="str">
            <v>CC-00481860</v>
          </cell>
          <cell r="J19498" t="str">
            <v>Schedule Service - AMC</v>
          </cell>
          <cell r="R19498" t="str">
            <v>BNKS030423</v>
          </cell>
          <cell r="AB19498" t="str">
            <v>AMC visit done</v>
          </cell>
        </row>
        <row r="19499">
          <cell r="A19499">
            <v>44522.972800925898</v>
          </cell>
          <cell r="B19499">
            <v>21254</v>
          </cell>
          <cell r="F19499" t="str">
            <v>CC-00481821</v>
          </cell>
          <cell r="J19499" t="str">
            <v>Schedule Service - AMC</v>
          </cell>
          <cell r="R19499" t="str">
            <v>BIFS040367</v>
          </cell>
          <cell r="AB19499" t="str">
            <v>Schedule service already done on 13-11-2021 havinf call tracking no. CC-00475696</v>
          </cell>
        </row>
        <row r="19500">
          <cell r="A19500">
            <v>44522.972662036998</v>
          </cell>
          <cell r="B19500">
            <v>46470</v>
          </cell>
          <cell r="F19500" t="str">
            <v>CC-00481820</v>
          </cell>
          <cell r="J19500" t="str">
            <v>Schedule Service - AMC</v>
          </cell>
          <cell r="R19500" t="str">
            <v>BMBL160078</v>
          </cell>
          <cell r="AB19500" t="str">
            <v>AMC Visit done</v>
          </cell>
        </row>
        <row r="19501">
          <cell r="A19501">
            <v>44522.589594907397</v>
          </cell>
          <cell r="B19501">
            <v>8048</v>
          </cell>
          <cell r="F19501" t="str">
            <v>CC-00481491</v>
          </cell>
          <cell r="J19501" t="str">
            <v>Schedule Service</v>
          </cell>
          <cell r="R19501" t="str">
            <v>BRGD161233</v>
          </cell>
          <cell r="AB19501" t="str">
            <v>change air filter oil filter, air oil separator and oil</v>
          </cell>
        </row>
        <row r="19502">
          <cell r="A19502">
            <v>44520.463587963</v>
          </cell>
          <cell r="B19502">
            <v>2225</v>
          </cell>
          <cell r="F19502" t="str">
            <v>CC-00480368</v>
          </cell>
          <cell r="J19502" t="str">
            <v>General Service</v>
          </cell>
          <cell r="R19502" t="str">
            <v>BSFD161795</v>
          </cell>
          <cell r="AB19502" t="str">
            <v>Sales carried out for HMR collection</v>
          </cell>
        </row>
        <row r="19503">
          <cell r="A19503">
            <v>44520.4602199074</v>
          </cell>
          <cell r="B19503">
            <v>1524</v>
          </cell>
          <cell r="F19503" t="str">
            <v>CC-00480361</v>
          </cell>
          <cell r="J19503" t="str">
            <v>General Service</v>
          </cell>
          <cell r="R19503" t="str">
            <v>BSED161766</v>
          </cell>
          <cell r="AB19503" t="str">
            <v>Sales carried out for HMR collection</v>
          </cell>
        </row>
        <row r="19504">
          <cell r="A19504">
            <v>44520.453321759298</v>
          </cell>
          <cell r="B19504">
            <v>691</v>
          </cell>
          <cell r="F19504" t="str">
            <v>CC-00480350</v>
          </cell>
          <cell r="J19504" t="str">
            <v>General Service</v>
          </cell>
          <cell r="R19504" t="str">
            <v>BSDD120664</v>
          </cell>
          <cell r="AB19504" t="str">
            <v>Sales carried out for HMR collection</v>
          </cell>
        </row>
        <row r="19505">
          <cell r="A19505">
            <v>44520.450983796298</v>
          </cell>
          <cell r="B19505">
            <v>3160</v>
          </cell>
          <cell r="F19505" t="str">
            <v>CC-00480346</v>
          </cell>
          <cell r="J19505" t="str">
            <v>Complaint - Running With Problem</v>
          </cell>
          <cell r="R19505" t="str">
            <v>BSAD230391</v>
          </cell>
          <cell r="AB19505" t="str">
            <v>Work done but customer want to take some time to get satisfied 20-11-2021
Machine still under observation 22-11-2021
Following work done:- 1.Tank, oil cooler, all hoses clean and refitted. 2. All valve kit open clean and refitted. 3. DCV spring tension found low so changed by new one. 4. Separator, oil filters and oil replaced with new. 5. Oil cooler 2nos. mounting replaced by new one.</v>
          </cell>
        </row>
        <row r="19506">
          <cell r="A19506">
            <v>44520.444675925901</v>
          </cell>
          <cell r="B19506">
            <v>1296</v>
          </cell>
          <cell r="F19506" t="str">
            <v>CC-00480334</v>
          </cell>
          <cell r="J19506" t="str">
            <v>General Service</v>
          </cell>
          <cell r="R19506" t="str">
            <v>BSCL152143</v>
          </cell>
          <cell r="AB19506" t="str">
            <v>Sales carried out for HMR collection</v>
          </cell>
        </row>
        <row r="19507">
          <cell r="A19507">
            <v>44520.437696759298</v>
          </cell>
          <cell r="B19507">
            <v>2905</v>
          </cell>
          <cell r="F19507" t="str">
            <v>CC-00480320</v>
          </cell>
          <cell r="J19507" t="str">
            <v>General Service</v>
          </cell>
          <cell r="R19507" t="str">
            <v>BRED161131</v>
          </cell>
          <cell r="AB19507" t="str">
            <v>Sales carried out for HMR collection</v>
          </cell>
        </row>
        <row r="19508">
          <cell r="A19508">
            <v>44520.432060185201</v>
          </cell>
          <cell r="B19508">
            <v>3218</v>
          </cell>
          <cell r="F19508" t="str">
            <v>CC-00480312</v>
          </cell>
          <cell r="J19508" t="str">
            <v>General Service</v>
          </cell>
          <cell r="R19508" t="str">
            <v>BRED161081</v>
          </cell>
          <cell r="AB19508" t="str">
            <v>Sales carried out for HMR collection</v>
          </cell>
        </row>
        <row r="19509">
          <cell r="A19509">
            <v>44520.427974537</v>
          </cell>
          <cell r="B19509">
            <v>3289</v>
          </cell>
          <cell r="F19509" t="str">
            <v>CC-00480307</v>
          </cell>
          <cell r="J19509" t="str">
            <v>General Service</v>
          </cell>
          <cell r="R19509" t="str">
            <v>BRAD160816</v>
          </cell>
          <cell r="AB19509" t="str">
            <v>Sales call carried out for HMR collection</v>
          </cell>
        </row>
        <row r="19510">
          <cell r="A19510">
            <v>44519.595335648097</v>
          </cell>
          <cell r="B19510">
            <v>7888</v>
          </cell>
          <cell r="F19510" t="str">
            <v>CC-00479790</v>
          </cell>
          <cell r="J19510" t="str">
            <v>General Service</v>
          </cell>
          <cell r="R19510" t="str">
            <v>BSAD161597</v>
          </cell>
          <cell r="AB19510" t="str">
            <v>Service camp visit done</v>
          </cell>
        </row>
        <row r="19511">
          <cell r="A19511">
            <v>44519.592592592599</v>
          </cell>
          <cell r="B19511">
            <v>6012</v>
          </cell>
          <cell r="F19511" t="str">
            <v>CC-00479788</v>
          </cell>
          <cell r="J19511" t="str">
            <v>General Service</v>
          </cell>
          <cell r="R19511" t="str">
            <v>BTDD162169</v>
          </cell>
          <cell r="AB19511" t="str">
            <v>Service camp visit done</v>
          </cell>
        </row>
        <row r="19512">
          <cell r="A19512">
            <v>44519.5850810185</v>
          </cell>
          <cell r="B19512">
            <v>1255</v>
          </cell>
          <cell r="F19512" t="str">
            <v>CC-00479779</v>
          </cell>
          <cell r="J19512" t="str">
            <v>General Service</v>
          </cell>
          <cell r="R19512" t="str">
            <v>BTJD162040</v>
          </cell>
          <cell r="AB19512" t="str">
            <v>We attend the customer site during our service camp so we attend the site check unit found customer use other make spare parts instead of ELGI spare parts. Customer use fleet guard Air filter, Mann oil filter and valvoline oil. So we advise customer to use only genuine ELGI spare parts to get better performance.</v>
          </cell>
        </row>
        <row r="19513">
          <cell r="A19513">
            <v>44519.531145833302</v>
          </cell>
          <cell r="B19513">
            <v>2817</v>
          </cell>
          <cell r="F19513" t="str">
            <v>CC-00479679</v>
          </cell>
          <cell r="J19513" t="str">
            <v>Schedule Service</v>
          </cell>
          <cell r="R19513" t="str">
            <v>BRGD230256</v>
          </cell>
          <cell r="AB19513" t="str">
            <v>Changed air filter, oil filter, pressure regulator kit and oil</v>
          </cell>
        </row>
        <row r="19514">
          <cell r="A19514">
            <v>44519.511481481502</v>
          </cell>
          <cell r="B19514">
            <v>3815</v>
          </cell>
          <cell r="F19514" t="str">
            <v>CC-00479628</v>
          </cell>
          <cell r="J19514" t="str">
            <v>General Service</v>
          </cell>
          <cell r="R19514" t="str">
            <v>BTKD162112</v>
          </cell>
          <cell r="AB19514" t="str">
            <v>Service camp visit done</v>
          </cell>
        </row>
        <row r="19515">
          <cell r="A19515">
            <v>44519.508946759299</v>
          </cell>
          <cell r="B19515">
            <v>5525</v>
          </cell>
          <cell r="F19515" t="str">
            <v>CC-00479622</v>
          </cell>
          <cell r="J19515" t="str">
            <v>General Service</v>
          </cell>
          <cell r="R19515" t="str">
            <v>BSKD161477</v>
          </cell>
          <cell r="AB19515" t="str">
            <v>Service camp visit done.</v>
          </cell>
        </row>
        <row r="19516">
          <cell r="A19516">
            <v>44519.453726851898</v>
          </cell>
          <cell r="B19516">
            <v>3622</v>
          </cell>
          <cell r="F19516" t="str">
            <v>CC-00479532</v>
          </cell>
          <cell r="J19516" t="str">
            <v>Schedule Service</v>
          </cell>
          <cell r="R19516" t="str">
            <v>BRLD160756</v>
          </cell>
          <cell r="AB19516" t="str">
            <v>Oil filter, Air filter, seperator, pressure regulator kit and oil changed</v>
          </cell>
        </row>
        <row r="19517">
          <cell r="A19517">
            <v>44518.9753009259</v>
          </cell>
          <cell r="B19517">
            <v>12032</v>
          </cell>
          <cell r="F19517" t="str">
            <v>CC-00479275</v>
          </cell>
          <cell r="J19517" t="str">
            <v>Schedule Service - AMC</v>
          </cell>
          <cell r="R19517" t="str">
            <v>GPGC370758</v>
          </cell>
          <cell r="AB19517" t="str">
            <v>AMC Visit done</v>
          </cell>
        </row>
        <row r="19518">
          <cell r="A19518">
            <v>44518.847731481503</v>
          </cell>
          <cell r="B19518"/>
          <cell r="F19518" t="str">
            <v>CC-00479240</v>
          </cell>
          <cell r="J19518" t="str">
            <v>Complaint - Breakdown</v>
          </cell>
          <cell r="R19518"/>
          <cell r="AB19518" t="str">
            <v>After confirmation from customer attend the site on 22-11-2021
19-11-2021</v>
          </cell>
        </row>
        <row r="19519">
          <cell r="A19519">
            <v>44518.638472222199</v>
          </cell>
          <cell r="B19519">
            <v>22218</v>
          </cell>
          <cell r="F19519" t="str">
            <v>CC-00478957</v>
          </cell>
          <cell r="J19519" t="str">
            <v>Schedule Service</v>
          </cell>
          <cell r="R19519" t="str">
            <v>BQBS033819</v>
          </cell>
          <cell r="AB19519" t="str">
            <v>change Air filter, oil filter, seperatore &amp; oil</v>
          </cell>
        </row>
        <row r="19520">
          <cell r="A19520">
            <v>44518.3601388889</v>
          </cell>
          <cell r="B19520">
            <v>7792</v>
          </cell>
          <cell r="F19520" t="str">
            <v>CC-00478566</v>
          </cell>
          <cell r="J19520" t="str">
            <v>Schedule Service</v>
          </cell>
          <cell r="R19520" t="str">
            <v>BRFC373676</v>
          </cell>
          <cell r="AB19520" t="str">
            <v>Changed Air filter, oil filter, separator &amp; oil</v>
          </cell>
        </row>
        <row r="19521">
          <cell r="A19521">
            <v>44518.358078703699</v>
          </cell>
          <cell r="B19521">
            <v>9338</v>
          </cell>
          <cell r="F19521" t="str">
            <v>CC-00478565</v>
          </cell>
          <cell r="J19521" t="str">
            <v>Schedule Service</v>
          </cell>
          <cell r="R19521" t="str">
            <v>BSJS035946</v>
          </cell>
          <cell r="AB19521" t="str">
            <v>Change Air filter, oil filter, superstore, solenoid valve &amp; oil</v>
          </cell>
        </row>
        <row r="19522">
          <cell r="A19522">
            <v>44518.355543981503</v>
          </cell>
          <cell r="B19522">
            <v>5039</v>
          </cell>
          <cell r="F19522" t="str">
            <v>CC-00478564</v>
          </cell>
          <cell r="J19522" t="str">
            <v>Schedule Service</v>
          </cell>
          <cell r="R19522" t="str">
            <v>BTHS031467</v>
          </cell>
          <cell r="AB19522" t="str">
            <v>Change air filter &amp; oil filter</v>
          </cell>
        </row>
        <row r="19523">
          <cell r="A19523">
            <v>44518.353310185201</v>
          </cell>
          <cell r="B19523">
            <v>8027</v>
          </cell>
          <cell r="F19523" t="str">
            <v>CC-00478562</v>
          </cell>
          <cell r="J19523" t="str">
            <v>Schedule Service</v>
          </cell>
          <cell r="R19523" t="str">
            <v>BPHS030467</v>
          </cell>
          <cell r="AB19523" t="str">
            <v>Change air filter, oil filter, air oil separator &amp; oil</v>
          </cell>
        </row>
        <row r="19524">
          <cell r="A19524">
            <v>44517.724849537</v>
          </cell>
          <cell r="B19524"/>
          <cell r="F19524" t="str">
            <v>CC-00478344</v>
          </cell>
          <cell r="J19524" t="str">
            <v>Complaint - Running With Problem</v>
          </cell>
          <cell r="R19524"/>
          <cell r="AB19524" t="str">
            <v>As per the discussion with the contact person, they want to repair their airend...prabhat...18.11.2021.
asked customer for site confirmation but customer say that talk to us later, we tried again but customer not receive the call 22-11-2021</v>
          </cell>
        </row>
        <row r="19525">
          <cell r="A19525">
            <v>44517.703125</v>
          </cell>
          <cell r="B19525">
            <v>5573</v>
          </cell>
          <cell r="F19525" t="str">
            <v>CC-00478309</v>
          </cell>
          <cell r="J19525" t="str">
            <v>General Service</v>
          </cell>
          <cell r="R19525" t="str">
            <v>BSKD161467</v>
          </cell>
          <cell r="AB19525" t="str">
            <v>Service camp visit done</v>
          </cell>
        </row>
        <row r="19526">
          <cell r="A19526">
            <v>44517.698518518497</v>
          </cell>
          <cell r="B19526">
            <v>2449</v>
          </cell>
          <cell r="F19526" t="str">
            <v>CC-00478303</v>
          </cell>
          <cell r="J19526" t="str">
            <v>General Service</v>
          </cell>
          <cell r="R19526" t="str">
            <v>BPKD200025</v>
          </cell>
          <cell r="AB19526" t="str">
            <v>Service camp visit done</v>
          </cell>
        </row>
        <row r="19527">
          <cell r="A19527">
            <v>44517.695729166699</v>
          </cell>
          <cell r="B19527">
            <v>9408</v>
          </cell>
          <cell r="F19527" t="str">
            <v>CC-00478297</v>
          </cell>
          <cell r="J19527" t="str">
            <v>General Service</v>
          </cell>
          <cell r="R19527" t="str">
            <v>BQKD160115</v>
          </cell>
          <cell r="AB19527" t="str">
            <v>Service camp visit done</v>
          </cell>
        </row>
        <row r="19528">
          <cell r="A19528">
            <v>44517.690787036998</v>
          </cell>
          <cell r="B19528">
            <v>167</v>
          </cell>
          <cell r="F19528" t="str">
            <v>CC-00478286</v>
          </cell>
          <cell r="J19528" t="str">
            <v>General Service</v>
          </cell>
          <cell r="R19528" t="str">
            <v>BUDD162713</v>
          </cell>
          <cell r="AB19528" t="str">
            <v>Service camp visit done</v>
          </cell>
        </row>
        <row r="19529">
          <cell r="A19529">
            <v>44517.685289351903</v>
          </cell>
          <cell r="B19529">
            <v>2870</v>
          </cell>
          <cell r="F19529" t="str">
            <v>CC-00478274</v>
          </cell>
          <cell r="J19529" t="str">
            <v>General Service</v>
          </cell>
          <cell r="R19529" t="str">
            <v>BULD162559</v>
          </cell>
          <cell r="AB19529" t="str">
            <v>Service camp visit done</v>
          </cell>
        </row>
        <row r="19530">
          <cell r="A19530">
            <v>44517.665474537003</v>
          </cell>
          <cell r="B19530">
            <v>3635</v>
          </cell>
          <cell r="F19530" t="str">
            <v>CC-00478235</v>
          </cell>
          <cell r="J19530" t="str">
            <v>Schedule Service</v>
          </cell>
          <cell r="R19530" t="str">
            <v>BTDD162186</v>
          </cell>
          <cell r="AB19530" t="str">
            <v>Change air filter, oil filter &amp; oil</v>
          </cell>
        </row>
        <row r="19531">
          <cell r="A19531">
            <v>44516.570567129602</v>
          </cell>
          <cell r="B19531">
            <v>0</v>
          </cell>
          <cell r="F19531" t="str">
            <v>CC-00477256</v>
          </cell>
          <cell r="J19531" t="str">
            <v>Complaint - Running With Problem</v>
          </cell>
          <cell r="R19531" t="str">
            <v>GOKE660216</v>
          </cell>
          <cell r="AB19531" t="str">
            <v>After confirmation from customer engineer attend the site tomorrow.
Quotation shared with customer but still confirmation not received bu customer 22-11-2021
Still parts order not received 27-11-2021</v>
          </cell>
        </row>
        <row r="19532">
          <cell r="A19532">
            <v>44515.481805555602</v>
          </cell>
          <cell r="B19532">
            <v>19211</v>
          </cell>
          <cell r="F19532" t="str">
            <v>CC-00476261</v>
          </cell>
          <cell r="J19532" t="str">
            <v>Schedule Service</v>
          </cell>
          <cell r="R19532" t="str">
            <v>BMFS031346</v>
          </cell>
          <cell r="AB19532" t="str">
            <v>Change Air filter, oil filter, seperatore &amp; oil</v>
          </cell>
        </row>
        <row r="19533">
          <cell r="A19533">
            <v>44515.478738425903</v>
          </cell>
          <cell r="B19533">
            <v>25065</v>
          </cell>
          <cell r="F19533" t="str">
            <v>CC-00476253</v>
          </cell>
          <cell r="J19533" t="str">
            <v>Schedule Service</v>
          </cell>
          <cell r="R19533" t="str">
            <v>GOIS031795</v>
          </cell>
          <cell r="AB19533" t="str">
            <v>Change MPV, ADV, solenoide valve &amp; Intake valve</v>
          </cell>
        </row>
        <row r="19534">
          <cell r="A19534">
            <v>44515.476736111101</v>
          </cell>
          <cell r="B19534">
            <v>31825</v>
          </cell>
          <cell r="F19534" t="str">
            <v>CC-00476249</v>
          </cell>
          <cell r="J19534" t="str">
            <v>General Service</v>
          </cell>
          <cell r="R19534" t="str">
            <v>BLFS031469</v>
          </cell>
          <cell r="AB19534" t="str">
            <v>Change air filer &amp; coupling drive element</v>
          </cell>
        </row>
        <row r="19535">
          <cell r="A19535">
            <v>44515.473576388897</v>
          </cell>
          <cell r="B19535">
            <v>23206</v>
          </cell>
          <cell r="F19535" t="str">
            <v>CC-00476246</v>
          </cell>
          <cell r="J19535" t="str">
            <v>Schedule Service</v>
          </cell>
          <cell r="R19535" t="str">
            <v>BLIS031950</v>
          </cell>
          <cell r="AB19535" t="str">
            <v>Change Air filter, oil filter &amp; oil</v>
          </cell>
        </row>
        <row r="19536">
          <cell r="A19536">
            <v>44515.465636574103</v>
          </cell>
          <cell r="B19536">
            <v>4401</v>
          </cell>
          <cell r="F19536" t="str">
            <v>CC-00476235</v>
          </cell>
          <cell r="J19536" t="str">
            <v>General Service</v>
          </cell>
          <cell r="R19536" t="str">
            <v>BRDD161036</v>
          </cell>
          <cell r="AB19536" t="str">
            <v>Service camp visit done</v>
          </cell>
        </row>
        <row r="19537">
          <cell r="A19537">
            <v>44515.460428240702</v>
          </cell>
          <cell r="B19537">
            <v>2632</v>
          </cell>
          <cell r="F19537" t="str">
            <v>CC-00476227</v>
          </cell>
          <cell r="J19537" t="str">
            <v>General Service</v>
          </cell>
          <cell r="R19537" t="str">
            <v>BTED162231</v>
          </cell>
          <cell r="AB19537" t="str">
            <v>Service camp visit done</v>
          </cell>
        </row>
        <row r="19538">
          <cell r="A19538">
            <v>44515.457164351901</v>
          </cell>
          <cell r="B19538">
            <v>8751</v>
          </cell>
          <cell r="F19538" t="str">
            <v>CC-00476223</v>
          </cell>
          <cell r="J19538" t="str">
            <v>General Service</v>
          </cell>
          <cell r="R19538" t="str">
            <v>BRBD160892</v>
          </cell>
          <cell r="AB19538" t="str">
            <v>Service camp visit done</v>
          </cell>
        </row>
        <row r="19539">
          <cell r="A19539">
            <v>44515.449837963002</v>
          </cell>
          <cell r="B19539">
            <v>2510</v>
          </cell>
          <cell r="F19539" t="str">
            <v>CC-00476214</v>
          </cell>
          <cell r="J19539" t="str">
            <v>Schedule Service</v>
          </cell>
          <cell r="R19539" t="str">
            <v>BRCD160998</v>
          </cell>
          <cell r="AB19539" t="str">
            <v>Change Air filter, oil filter, BDV, MPV, Actuator, pressure regulator kit and oil</v>
          </cell>
        </row>
        <row r="19540">
          <cell r="A19540">
            <v>44513.497060185196</v>
          </cell>
          <cell r="B19540">
            <v>21254</v>
          </cell>
          <cell r="F19540" t="str">
            <v>CC-00475496</v>
          </cell>
          <cell r="J19540" t="str">
            <v>Schedule Service</v>
          </cell>
          <cell r="R19540" t="str">
            <v>BIFS040367</v>
          </cell>
          <cell r="AB19540" t="str">
            <v>Attend the site and change air filter, oil filter &amp; oil</v>
          </cell>
        </row>
        <row r="19541">
          <cell r="A19541">
            <v>44513.467361111099</v>
          </cell>
          <cell r="B19541">
            <v>1912</v>
          </cell>
          <cell r="F19541" t="str">
            <v>CC-00475458</v>
          </cell>
          <cell r="J19541" t="str">
            <v>Complaint - Running With Problem</v>
          </cell>
          <cell r="R19541" t="str">
            <v>BULL160564</v>
          </cell>
          <cell r="AB19541" t="str">
            <v>Attend the site for complaint on stop switch not working and oil leakage so attend and check found no oil leakage and in stop switch open it and clean it after refitted the and found ok</v>
          </cell>
        </row>
        <row r="19542">
          <cell r="A19542">
            <v>44513.465775463003</v>
          </cell>
          <cell r="B19542">
            <v>3389</v>
          </cell>
          <cell r="F19542" t="str">
            <v>CC-00475453</v>
          </cell>
          <cell r="J19542" t="str">
            <v>Complaint - Running With Problem</v>
          </cell>
          <cell r="R19542" t="str">
            <v>BTGL160455</v>
          </cell>
          <cell r="AB19542" t="str">
            <v>Attend the site for pressure not built up so attend and check actuator not working well so clean the actuator and refitted it after cleaning then start the unit found running ok</v>
          </cell>
        </row>
        <row r="19543">
          <cell r="A19543">
            <v>44513.447638888902</v>
          </cell>
          <cell r="B19543">
            <v>3779</v>
          </cell>
          <cell r="F19543" t="str">
            <v>CC-00475423</v>
          </cell>
          <cell r="J19543" t="str">
            <v>General Service</v>
          </cell>
          <cell r="R19543" t="str">
            <v>BTFD162244</v>
          </cell>
          <cell r="AB19543" t="str">
            <v>Attend the unit in field service camp so following observation done- check engine, compressor, separator tank and unit overall mountings found in ok condition, check air filter kit engine and compressor found in ok condition, check engine oil level, compressor oil level and coolant level found in ok condition, butterfly valve actuator pin found damaged condition so actuator pin replaced by new one, physically checked all control valve and kits found in ok condition, after then start the unit checked on load and unload condition found unit running in ok condition with all parameters under limit.</v>
          </cell>
        </row>
        <row r="19544">
          <cell r="A19544">
            <v>44513.444930555597</v>
          </cell>
          <cell r="B19544">
            <v>3589</v>
          </cell>
          <cell r="F19544" t="str">
            <v>CC-00475413</v>
          </cell>
          <cell r="J19544" t="str">
            <v>General Service</v>
          </cell>
          <cell r="R19544" t="str">
            <v>BTDD162186</v>
          </cell>
          <cell r="AB19544" t="str">
            <v>Attend the machine in field service camp so following jobs are done check engine and compressor oil level found ok condition, check coolant level found ok, start the unit checked on load and unload condition found all parameters are working in proper condition also found all kits and valves are working in proper condition.</v>
          </cell>
        </row>
        <row r="19545">
          <cell r="A19545">
            <v>44513.443229166704</v>
          </cell>
          <cell r="B19545">
            <v>1953</v>
          </cell>
          <cell r="F19545" t="str">
            <v>CC-00475409</v>
          </cell>
          <cell r="J19545" t="str">
            <v>General Service</v>
          </cell>
          <cell r="R19545" t="str">
            <v>BUKD162535</v>
          </cell>
          <cell r="AB19545" t="str">
            <v>Attend the site in field service camp so following jobs are done check engine oil level found ok, check compressor oil level found ok, check air filter condition found ok, check oil filter condition found ok, check coolant level found ok, check fan belt tightness found ok, check valve and kit condition found ok after then start the unit fount unit is running proper condition with all parameters found in normal condition.</v>
          </cell>
        </row>
        <row r="19546">
          <cell r="A19546">
            <v>44513.441087963001</v>
          </cell>
          <cell r="B19546">
            <v>1608</v>
          </cell>
          <cell r="F19546" t="str">
            <v>CC-00475405</v>
          </cell>
          <cell r="J19546" t="str">
            <v>General Service</v>
          </cell>
          <cell r="R19546" t="str">
            <v>BULD162577</v>
          </cell>
          <cell r="AB19546" t="str">
            <v>1500 Hours schedule service done and change Air filter, oil filter, separator, valve kit, pressure regulator kit, actuator kit, BDV, MPV kits</v>
          </cell>
        </row>
        <row r="19547">
          <cell r="A19547">
            <v>44512.563055555598</v>
          </cell>
          <cell r="B19547">
            <v>4221</v>
          </cell>
          <cell r="F19547" t="str">
            <v>CC-00474909</v>
          </cell>
          <cell r="J19547" t="str">
            <v>Commissioning</v>
          </cell>
          <cell r="R19547"/>
          <cell r="AB19547" t="str">
            <v>Sales carried out for HMR collection
Call Wrongly created as Commissioning call instead of General Service, call cancellation mail given to ccs 12-11-2021</v>
          </cell>
        </row>
        <row r="19548">
          <cell r="A19548">
            <v>44512.548587963</v>
          </cell>
          <cell r="B19548">
            <v>5992</v>
          </cell>
          <cell r="F19548" t="str">
            <v>CC-00474888</v>
          </cell>
          <cell r="J19548" t="str">
            <v>General Service</v>
          </cell>
          <cell r="R19548" t="str">
            <v>BMAD160117</v>
          </cell>
          <cell r="AB19548" t="str">
            <v>Sales carried out for HMR collection</v>
          </cell>
        </row>
        <row r="19549">
          <cell r="A19549">
            <v>44512.505196759303</v>
          </cell>
          <cell r="B19549">
            <v>3788</v>
          </cell>
          <cell r="F19549" t="str">
            <v>CC-00474804</v>
          </cell>
          <cell r="J19549" t="str">
            <v>General Service</v>
          </cell>
          <cell r="R19549" t="str">
            <v>BTKD162112</v>
          </cell>
          <cell r="AB19549" t="str">
            <v>Sales call carried out for HMR collection</v>
          </cell>
        </row>
        <row r="19550">
          <cell r="A19550">
            <v>44512.497349537</v>
          </cell>
          <cell r="B19550">
            <v>659</v>
          </cell>
          <cell r="F19550" t="str">
            <v>CC-00474780</v>
          </cell>
          <cell r="J19550" t="str">
            <v>General Service</v>
          </cell>
          <cell r="R19550" t="str">
            <v>BTKD162083</v>
          </cell>
          <cell r="AB19550" t="str">
            <v>Sales call carried out for HMR collection</v>
          </cell>
        </row>
        <row r="19551">
          <cell r="A19551">
            <v>44512.491273148102</v>
          </cell>
          <cell r="B19551">
            <v>354</v>
          </cell>
          <cell r="F19551" t="str">
            <v>CC-00474762</v>
          </cell>
          <cell r="J19551" t="str">
            <v>General Service</v>
          </cell>
          <cell r="R19551" t="str">
            <v>BTID162392</v>
          </cell>
          <cell r="AB19551" t="str">
            <v>Sales call carried out for HMR collection</v>
          </cell>
        </row>
        <row r="19552">
          <cell r="A19552">
            <v>44512.485914351899</v>
          </cell>
          <cell r="B19552">
            <v>438</v>
          </cell>
          <cell r="F19552" t="str">
            <v>CC-00474744</v>
          </cell>
          <cell r="J19552" t="str">
            <v>General Service</v>
          </cell>
          <cell r="R19552" t="str">
            <v>BTID162377</v>
          </cell>
          <cell r="AB19552" t="str">
            <v>Sales call carried out for HMR collection</v>
          </cell>
        </row>
        <row r="19553">
          <cell r="A19553">
            <v>44512.4789467593</v>
          </cell>
          <cell r="B19553">
            <v>748</v>
          </cell>
          <cell r="F19553" t="str">
            <v>CC-00474728</v>
          </cell>
          <cell r="J19553" t="str">
            <v>General Service</v>
          </cell>
          <cell r="R19553" t="str">
            <v>BTGD162296</v>
          </cell>
          <cell r="AB19553" t="str">
            <v>Sales call carried out for HMR collection</v>
          </cell>
        </row>
        <row r="19554">
          <cell r="A19554">
            <v>44512.472986111097</v>
          </cell>
          <cell r="B19554">
            <v>3158</v>
          </cell>
          <cell r="F19554" t="str">
            <v>CC-00474708</v>
          </cell>
          <cell r="J19554" t="str">
            <v>General Service</v>
          </cell>
          <cell r="R19554" t="str">
            <v>BTFD162244</v>
          </cell>
          <cell r="AB19554" t="str">
            <v>Sales call carried out for HMR collection</v>
          </cell>
        </row>
        <row r="19555">
          <cell r="A19555">
            <v>44512.465671296297</v>
          </cell>
          <cell r="B19555">
            <v>1891</v>
          </cell>
          <cell r="F19555" t="str">
            <v>CC-00474678</v>
          </cell>
          <cell r="J19555" t="str">
            <v>General Service</v>
          </cell>
          <cell r="R19555" t="str">
            <v>BTDD162192</v>
          </cell>
          <cell r="AB19555" t="str">
            <v>Sales call carried out for HMR collection</v>
          </cell>
        </row>
        <row r="19556">
          <cell r="A19556">
            <v>44512.460625</v>
          </cell>
          <cell r="B19556">
            <v>5551</v>
          </cell>
          <cell r="F19556" t="str">
            <v>CC-00474659</v>
          </cell>
          <cell r="J19556" t="str">
            <v>General Service</v>
          </cell>
          <cell r="R19556" t="str">
            <v>BTDD162169</v>
          </cell>
          <cell r="AB19556" t="str">
            <v>Sales call carried out for HMR collection</v>
          </cell>
        </row>
        <row r="19557">
          <cell r="A19557">
            <v>44512.455381944397</v>
          </cell>
          <cell r="B19557">
            <v>2104</v>
          </cell>
          <cell r="F19557" t="str">
            <v>CC-00474639</v>
          </cell>
          <cell r="J19557" t="str">
            <v>General Service</v>
          </cell>
          <cell r="R19557" t="str">
            <v>BTCD162162</v>
          </cell>
          <cell r="AB19557" t="str">
            <v>Sales call carried out for HMR collection</v>
          </cell>
        </row>
        <row r="19558">
          <cell r="A19558">
            <v>44512.450289351902</v>
          </cell>
          <cell r="B19558">
            <v>3278</v>
          </cell>
          <cell r="F19558" t="str">
            <v>CC-00474626</v>
          </cell>
          <cell r="J19558" t="str">
            <v>General Service</v>
          </cell>
          <cell r="R19558" t="str">
            <v>BSKD200409</v>
          </cell>
          <cell r="AB19558" t="str">
            <v>Sales call carried out for HMR collection</v>
          </cell>
        </row>
        <row r="19559">
          <cell r="A19559">
            <v>44512.446666666699</v>
          </cell>
          <cell r="B19559">
            <v>3589</v>
          </cell>
          <cell r="F19559" t="str">
            <v>CC-00474617</v>
          </cell>
          <cell r="J19559" t="str">
            <v>General Service</v>
          </cell>
          <cell r="R19559" t="str">
            <v>BSKD161500</v>
          </cell>
          <cell r="AB19559" t="str">
            <v>Sales call carried out for HMR collection</v>
          </cell>
        </row>
        <row r="19560">
          <cell r="A19560">
            <v>44512.439942129597</v>
          </cell>
          <cell r="B19560">
            <v>1488</v>
          </cell>
          <cell r="F19560" t="str">
            <v>CC-00474602</v>
          </cell>
          <cell r="J19560" t="str">
            <v>General Service</v>
          </cell>
          <cell r="R19560" t="str">
            <v>BSJD161378</v>
          </cell>
          <cell r="AB19560" t="str">
            <v>Sales call carried out for HMR collection</v>
          </cell>
        </row>
        <row r="19561">
          <cell r="A19561">
            <v>44511.624583333301</v>
          </cell>
          <cell r="B19561">
            <v>3154</v>
          </cell>
          <cell r="F19561" t="str">
            <v>CC-00474070</v>
          </cell>
          <cell r="J19561" t="str">
            <v>General Service</v>
          </cell>
          <cell r="R19561" t="str">
            <v>BRBL150944</v>
          </cell>
          <cell r="AB19561" t="str">
            <v>Sales call carried out for HMR collection</v>
          </cell>
        </row>
        <row r="19562">
          <cell r="A19562">
            <v>44511.619085648097</v>
          </cell>
          <cell r="B19562">
            <v>3406</v>
          </cell>
          <cell r="F19562" t="str">
            <v>CC-00474056</v>
          </cell>
          <cell r="J19562" t="str">
            <v>General Service</v>
          </cell>
          <cell r="R19562" t="str">
            <v>BRBD160859</v>
          </cell>
          <cell r="AB19562" t="str">
            <v>Sales call carried out for HMR collection</v>
          </cell>
        </row>
        <row r="19563">
          <cell r="A19563">
            <v>44511.5918171296</v>
          </cell>
          <cell r="B19563">
            <v>9972</v>
          </cell>
          <cell r="F19563" t="str">
            <v>CC-00474022</v>
          </cell>
          <cell r="J19563" t="str">
            <v>General Service</v>
          </cell>
          <cell r="R19563" t="str">
            <v>BRBD160901</v>
          </cell>
          <cell r="AB19563" t="str">
            <v>Sales call carried out for HMR collection</v>
          </cell>
        </row>
        <row r="19564">
          <cell r="A19564">
            <v>44511.581516203703</v>
          </cell>
          <cell r="B19564">
            <v>7489</v>
          </cell>
          <cell r="F19564" t="str">
            <v>CC-00474012</v>
          </cell>
          <cell r="J19564" t="str">
            <v>General Service</v>
          </cell>
          <cell r="R19564" t="str">
            <v>BRHD161312</v>
          </cell>
          <cell r="AB19564" t="str">
            <v>Sales call carried out for HMR collection</v>
          </cell>
        </row>
        <row r="19565">
          <cell r="A19565">
            <v>44511.569965277798</v>
          </cell>
          <cell r="B19565">
            <v>8040</v>
          </cell>
          <cell r="F19565" t="str">
            <v>CC-00473998</v>
          </cell>
          <cell r="J19565" t="str">
            <v>Schedule Service</v>
          </cell>
          <cell r="R19565" t="str">
            <v>BSAS036958</v>
          </cell>
          <cell r="AB19565" t="str">
            <v>Change Oil filter, air filter, separator, Valve kit &amp; oil</v>
          </cell>
        </row>
        <row r="19566">
          <cell r="A19566">
            <v>44509.579780092601</v>
          </cell>
          <cell r="B19566">
            <v>6155</v>
          </cell>
          <cell r="F19566" t="str">
            <v>CC-00472561</v>
          </cell>
          <cell r="J19566" t="str">
            <v>General Service</v>
          </cell>
          <cell r="R19566" t="str">
            <v>BRGL151468</v>
          </cell>
          <cell r="AB19566" t="str">
            <v>Sales call carried out for HMR collection</v>
          </cell>
        </row>
        <row r="19567">
          <cell r="A19567">
            <v>44509.574189814797</v>
          </cell>
          <cell r="B19567">
            <v>4819</v>
          </cell>
          <cell r="F19567" t="str">
            <v>CC-00472555</v>
          </cell>
          <cell r="J19567" t="str">
            <v>General Service</v>
          </cell>
          <cell r="R19567" t="str">
            <v>BRCD160968</v>
          </cell>
          <cell r="AB19567" t="str">
            <v>Sales call carried out for HMR collection</v>
          </cell>
        </row>
        <row r="19568">
          <cell r="A19568">
            <v>44509.569826388899</v>
          </cell>
          <cell r="B19568">
            <v>6723</v>
          </cell>
          <cell r="F19568" t="str">
            <v>CC-00472549</v>
          </cell>
          <cell r="J19568" t="str">
            <v>General Service</v>
          </cell>
          <cell r="R19568" t="str">
            <v>BRHD161304</v>
          </cell>
          <cell r="AB19568" t="str">
            <v>Sales call carried out for HMR collection</v>
          </cell>
        </row>
        <row r="19569">
          <cell r="A19569">
            <v>44509.565162036997</v>
          </cell>
          <cell r="B19569">
            <v>3126</v>
          </cell>
          <cell r="F19569" t="str">
            <v>CC-00472543</v>
          </cell>
          <cell r="J19569" t="str">
            <v>General Service</v>
          </cell>
          <cell r="R19569" t="str">
            <v>BTCD162149</v>
          </cell>
          <cell r="AB19569" t="str">
            <v>Sales call carried out for HMR collection</v>
          </cell>
        </row>
        <row r="19570">
          <cell r="A19570">
            <v>44509.5602083333</v>
          </cell>
          <cell r="B19570">
            <v>3980</v>
          </cell>
          <cell r="F19570" t="str">
            <v>CC-00472537</v>
          </cell>
          <cell r="J19570" t="str">
            <v>General Service</v>
          </cell>
          <cell r="R19570" t="str">
            <v>BTJD162046</v>
          </cell>
          <cell r="AB19570" t="str">
            <v>Sales call carried out for HMR collection</v>
          </cell>
        </row>
        <row r="19571">
          <cell r="A19571">
            <v>44509.555752314802</v>
          </cell>
          <cell r="B19571">
            <v>2111</v>
          </cell>
          <cell r="F19571" t="str">
            <v>CC-00472530</v>
          </cell>
          <cell r="J19571" t="str">
            <v>General Service</v>
          </cell>
          <cell r="R19571" t="str">
            <v>BTCD162159</v>
          </cell>
          <cell r="AB19571" t="str">
            <v>Sales call carried out for HMR collection</v>
          </cell>
        </row>
        <row r="19572">
          <cell r="A19572">
            <v>44509.551655092597</v>
          </cell>
          <cell r="B19572">
            <v>3412</v>
          </cell>
          <cell r="F19572" t="str">
            <v>CC-00472523</v>
          </cell>
          <cell r="J19572" t="str">
            <v>General Service</v>
          </cell>
          <cell r="R19572" t="str">
            <v>BTDD162183</v>
          </cell>
          <cell r="AB19572" t="str">
            <v>Sales call carried out for HMR collection</v>
          </cell>
        </row>
        <row r="19573">
          <cell r="A19573">
            <v>44509.544699074097</v>
          </cell>
          <cell r="B19573">
            <v>1132</v>
          </cell>
          <cell r="F19573" t="str">
            <v>CC-00472518</v>
          </cell>
          <cell r="J19573" t="str">
            <v>General Service</v>
          </cell>
          <cell r="R19573" t="str">
            <v>BTJD162016</v>
          </cell>
          <cell r="AB19573" t="str">
            <v>Sales call carried out for HMR collection</v>
          </cell>
        </row>
        <row r="19574">
          <cell r="A19574">
            <v>44509.539375</v>
          </cell>
          <cell r="B19574">
            <v>2453</v>
          </cell>
          <cell r="F19574" t="str">
            <v>CC-00472509</v>
          </cell>
          <cell r="J19574" t="str">
            <v>General Service</v>
          </cell>
          <cell r="R19574" t="str">
            <v>BTED162231</v>
          </cell>
          <cell r="AB19574" t="str">
            <v>Sales call carried out for HMR collection</v>
          </cell>
        </row>
        <row r="19575">
          <cell r="A19575">
            <v>44509.504513888904</v>
          </cell>
          <cell r="B19575">
            <v>1021</v>
          </cell>
          <cell r="F19575" t="str">
            <v>CC-00472435</v>
          </cell>
          <cell r="J19575" t="str">
            <v>General Service</v>
          </cell>
          <cell r="R19575" t="str">
            <v>BTJD162038</v>
          </cell>
          <cell r="AB19575" t="str">
            <v>Sales call carried out for HMR collection</v>
          </cell>
        </row>
        <row r="19576">
          <cell r="A19576">
            <v>44509.499560185199</v>
          </cell>
          <cell r="B19576">
            <v>2530</v>
          </cell>
          <cell r="F19576" t="str">
            <v>CC-00472423</v>
          </cell>
          <cell r="J19576" t="str">
            <v>Complaint - Running With Problem</v>
          </cell>
          <cell r="R19576" t="str">
            <v>BULD162559</v>
          </cell>
          <cell r="AB19576"/>
        </row>
        <row r="19577">
          <cell r="A19577">
            <v>44509.4929050926</v>
          </cell>
          <cell r="B19577">
            <v>907</v>
          </cell>
          <cell r="F19577" t="str">
            <v>CC-00472406</v>
          </cell>
          <cell r="J19577" t="str">
            <v>General Service</v>
          </cell>
          <cell r="R19577" t="str">
            <v>BTKD162080</v>
          </cell>
          <cell r="AB19577" t="str">
            <v>Sales call carried out for HMR collection</v>
          </cell>
        </row>
        <row r="19578">
          <cell r="A19578">
            <v>44509.488530092603</v>
          </cell>
          <cell r="B19578">
            <v>1520</v>
          </cell>
          <cell r="F19578" t="str">
            <v>CC-00472402</v>
          </cell>
          <cell r="J19578" t="str">
            <v>General Service</v>
          </cell>
          <cell r="R19578" t="str">
            <v>BTJD162047</v>
          </cell>
          <cell r="AB19578" t="str">
            <v>Sales call carried out for HMR collection</v>
          </cell>
        </row>
        <row r="19579">
          <cell r="A19579">
            <v>44509.484699074099</v>
          </cell>
          <cell r="B19579">
            <v>893</v>
          </cell>
          <cell r="F19579" t="str">
            <v>CC-00472392</v>
          </cell>
          <cell r="J19579" t="str">
            <v>General Service</v>
          </cell>
          <cell r="R19579" t="str">
            <v>BSHD161938</v>
          </cell>
          <cell r="AB19579" t="str">
            <v>Sales call carried out for HMR collection</v>
          </cell>
        </row>
        <row r="19580">
          <cell r="A19580">
            <v>44509.478865740697</v>
          </cell>
          <cell r="B19580">
            <v>1894</v>
          </cell>
          <cell r="F19580" t="str">
            <v>CC-00472380</v>
          </cell>
          <cell r="J19580" t="str">
            <v>General Service</v>
          </cell>
          <cell r="R19580" t="str">
            <v>BSGD161861</v>
          </cell>
          <cell r="AB19580" t="str">
            <v>Sales call carried out for HMR collection</v>
          </cell>
        </row>
        <row r="19581">
          <cell r="A19581">
            <v>44509.471979166701</v>
          </cell>
          <cell r="B19581">
            <v>904</v>
          </cell>
          <cell r="F19581" t="str">
            <v>CC-00472362</v>
          </cell>
          <cell r="J19581" t="str">
            <v>General Service</v>
          </cell>
          <cell r="R19581" t="str">
            <v>BSID120761</v>
          </cell>
          <cell r="AB19581" t="str">
            <v>Sales call carried out for HMR collection</v>
          </cell>
        </row>
        <row r="19582">
          <cell r="A19582">
            <v>44509.466446759303</v>
          </cell>
          <cell r="B19582">
            <v>2371</v>
          </cell>
          <cell r="F19582" t="str">
            <v>CC-00472356</v>
          </cell>
          <cell r="J19582" t="str">
            <v>General Service</v>
          </cell>
          <cell r="R19582" t="str">
            <v>BSID161979</v>
          </cell>
          <cell r="AB19582" t="str">
            <v>Sales call carried out for HMR collection</v>
          </cell>
        </row>
        <row r="19583">
          <cell r="A19583">
            <v>44509.462858796302</v>
          </cell>
          <cell r="B19583">
            <v>1089</v>
          </cell>
          <cell r="F19583" t="str">
            <v>CC-00472352</v>
          </cell>
          <cell r="J19583" t="str">
            <v>General Service</v>
          </cell>
          <cell r="R19583" t="str">
            <v>BSFD161799</v>
          </cell>
          <cell r="AB19583" t="str">
            <v>Sales call carried out for HMR collection</v>
          </cell>
        </row>
        <row r="19584">
          <cell r="A19584">
            <v>44509.459224537</v>
          </cell>
          <cell r="B19584">
            <v>904</v>
          </cell>
          <cell r="F19584" t="str">
            <v>CC-00472346</v>
          </cell>
          <cell r="J19584" t="str">
            <v>General Service</v>
          </cell>
          <cell r="R19584" t="str">
            <v>BSCD161704</v>
          </cell>
          <cell r="AB19584" t="str">
            <v>Sales call carried out for HMR collection</v>
          </cell>
        </row>
        <row r="19585">
          <cell r="A19585">
            <v>44509.454907407402</v>
          </cell>
          <cell r="B19585">
            <v>1993</v>
          </cell>
          <cell r="F19585" t="str">
            <v>CC-00472341</v>
          </cell>
          <cell r="J19585" t="str">
            <v>General Service</v>
          </cell>
          <cell r="R19585" t="str">
            <v>BSID220375</v>
          </cell>
          <cell r="AB19585" t="str">
            <v>Sales call carried out for HMR collection</v>
          </cell>
        </row>
        <row r="19586">
          <cell r="A19586">
            <v>44509.451226851903</v>
          </cell>
          <cell r="B19586">
            <v>1581</v>
          </cell>
          <cell r="F19586" t="str">
            <v>CC-00472335</v>
          </cell>
          <cell r="J19586" t="str">
            <v>General Service</v>
          </cell>
          <cell r="R19586" t="str">
            <v>BSID120765</v>
          </cell>
          <cell r="AB19586" t="str">
            <v>Sales call carried out for HMR collection</v>
          </cell>
        </row>
        <row r="19587">
          <cell r="A19587">
            <v>44508.681226851899</v>
          </cell>
          <cell r="B19587">
            <v>2341</v>
          </cell>
          <cell r="F19587" t="str">
            <v>CC-00472011</v>
          </cell>
          <cell r="J19587" t="str">
            <v>General Service</v>
          </cell>
          <cell r="R19587" t="str">
            <v>BSGD161854</v>
          </cell>
          <cell r="AB19587" t="str">
            <v>Sales call carried out for HMR collection</v>
          </cell>
        </row>
        <row r="19588">
          <cell r="A19588">
            <v>44508.675439814797</v>
          </cell>
          <cell r="B19588">
            <v>2289</v>
          </cell>
          <cell r="F19588" t="str">
            <v>CC-00472005</v>
          </cell>
          <cell r="J19588" t="str">
            <v>General Service</v>
          </cell>
          <cell r="R19588" t="str">
            <v>BSFD161819</v>
          </cell>
          <cell r="AB19588" t="str">
            <v>Sales call carried out for HMR collection</v>
          </cell>
        </row>
        <row r="19589">
          <cell r="A19589">
            <v>44508.668472222198</v>
          </cell>
          <cell r="B19589">
            <v>3268</v>
          </cell>
          <cell r="F19589" t="str">
            <v>CC-00471999</v>
          </cell>
          <cell r="J19589" t="str">
            <v>General Service</v>
          </cell>
          <cell r="R19589" t="str">
            <v>BTDD162186</v>
          </cell>
          <cell r="AB19589" t="str">
            <v>Sales call carried out for HMR collection</v>
          </cell>
        </row>
        <row r="19590">
          <cell r="A19590">
            <v>44508.660439814797</v>
          </cell>
          <cell r="B19590">
            <v>2423</v>
          </cell>
          <cell r="F19590" t="str">
            <v>CC-00471990</v>
          </cell>
          <cell r="J19590" t="str">
            <v>General Service</v>
          </cell>
          <cell r="R19590" t="str">
            <v>BTED200706</v>
          </cell>
          <cell r="AB19590" t="str">
            <v>Sales call carried out for HMR collection</v>
          </cell>
        </row>
        <row r="19591">
          <cell r="A19591">
            <v>44508.586087962998</v>
          </cell>
          <cell r="B19591">
            <v>2335</v>
          </cell>
          <cell r="F19591" t="str">
            <v>CC-00471911</v>
          </cell>
          <cell r="J19591" t="str">
            <v>Schedule Service</v>
          </cell>
          <cell r="R19591" t="str">
            <v>BTFD162243</v>
          </cell>
          <cell r="AB19591" t="str">
            <v>Change air filter, oil filter &amp; oil</v>
          </cell>
        </row>
        <row r="19592">
          <cell r="A19592">
            <v>44508.565740740698</v>
          </cell>
          <cell r="B19592">
            <v>1612</v>
          </cell>
          <cell r="F19592" t="str">
            <v>CC-00471889</v>
          </cell>
          <cell r="J19592" t="str">
            <v>General Service</v>
          </cell>
          <cell r="R19592" t="str">
            <v>BULD162561</v>
          </cell>
          <cell r="AB19592" t="str">
            <v>Sales call carried out for HMR collection</v>
          </cell>
        </row>
        <row r="19593">
          <cell r="A19593">
            <v>44508.559895833299</v>
          </cell>
          <cell r="B19593">
            <v>2524</v>
          </cell>
          <cell r="F19593" t="str">
            <v>CC-00471885</v>
          </cell>
          <cell r="J19593" t="str">
            <v>General Service</v>
          </cell>
          <cell r="R19593" t="str">
            <v>BULD162559</v>
          </cell>
          <cell r="AB19593" t="str">
            <v>Sales call carried out for HMR collection</v>
          </cell>
        </row>
        <row r="19594">
          <cell r="A19594">
            <v>44508.555196759298</v>
          </cell>
          <cell r="B19594">
            <v>1524</v>
          </cell>
          <cell r="F19594" t="str">
            <v>CC-00471879</v>
          </cell>
          <cell r="J19594" t="str">
            <v>General Service</v>
          </cell>
          <cell r="R19594" t="str">
            <v>BULD162577</v>
          </cell>
          <cell r="AB19594" t="str">
            <v>Sales call carried out for HMR collection</v>
          </cell>
        </row>
        <row r="19595">
          <cell r="A19595">
            <v>44508.549745370401</v>
          </cell>
          <cell r="B19595">
            <v>2897</v>
          </cell>
          <cell r="F19595" t="str">
            <v>CC-00471873</v>
          </cell>
          <cell r="J19595" t="str">
            <v>General Service</v>
          </cell>
          <cell r="R19595" t="str">
            <v>BSJD161422</v>
          </cell>
          <cell r="AB19595" t="str">
            <v>Sales call carried out for HMR collection</v>
          </cell>
        </row>
        <row r="19596">
          <cell r="A19596">
            <v>44508.542222222197</v>
          </cell>
          <cell r="B19596">
            <v>2778</v>
          </cell>
          <cell r="F19596" t="str">
            <v>CC-00471855</v>
          </cell>
          <cell r="J19596" t="str">
            <v>General Service</v>
          </cell>
          <cell r="R19596" t="str">
            <v>BRGD230256</v>
          </cell>
          <cell r="AB19596" t="str">
            <v>Sales call carried out for HMR collection</v>
          </cell>
        </row>
        <row r="19597">
          <cell r="A19597">
            <v>44508.536493055602</v>
          </cell>
          <cell r="B19597">
            <v>2153</v>
          </cell>
          <cell r="F19597" t="str">
            <v>CC-00471846</v>
          </cell>
          <cell r="J19597" t="str">
            <v>General Service</v>
          </cell>
          <cell r="R19597" t="str">
            <v>BRED161124</v>
          </cell>
          <cell r="AB19597" t="str">
            <v>Sales call carried out for HMR collection</v>
          </cell>
        </row>
        <row r="19598">
          <cell r="A19598">
            <v>44508.530243055597</v>
          </cell>
          <cell r="B19598">
            <v>2341</v>
          </cell>
          <cell r="F19598" t="str">
            <v>CC-00471837</v>
          </cell>
          <cell r="J19598" t="str">
            <v>General Service</v>
          </cell>
          <cell r="R19598" t="str">
            <v>BSKD161462</v>
          </cell>
          <cell r="AB19598" t="str">
            <v>Sales call carried out for HMR collection</v>
          </cell>
        </row>
        <row r="19599">
          <cell r="A19599">
            <v>44508.522557870398</v>
          </cell>
          <cell r="B19599">
            <v>3177</v>
          </cell>
          <cell r="F19599" t="str">
            <v>CC-00471821</v>
          </cell>
          <cell r="J19599" t="str">
            <v>General Service</v>
          </cell>
          <cell r="R19599" t="str">
            <v>BSLD200427</v>
          </cell>
          <cell r="AB19599" t="str">
            <v>Sales call carried out for HMR collection</v>
          </cell>
        </row>
        <row r="19600">
          <cell r="A19600">
            <v>44508.512997685197</v>
          </cell>
          <cell r="B19600">
            <v>4072</v>
          </cell>
          <cell r="F19600" t="str">
            <v>CC-00471809</v>
          </cell>
          <cell r="J19600" t="str">
            <v>General Service</v>
          </cell>
          <cell r="R19600" t="str">
            <v>BRCD161002</v>
          </cell>
          <cell r="AB19600" t="str">
            <v>Sales call carried out for HMR collection</v>
          </cell>
        </row>
        <row r="19601">
          <cell r="A19601">
            <v>44508.503738425898</v>
          </cell>
          <cell r="B19601">
            <v>6123</v>
          </cell>
          <cell r="F19601" t="str">
            <v>CC-00471801</v>
          </cell>
          <cell r="J19601" t="str">
            <v>General Service</v>
          </cell>
          <cell r="R19601" t="str">
            <v>BRCD160940</v>
          </cell>
          <cell r="AB19601" t="str">
            <v>Sales call carried out for HMR collection</v>
          </cell>
        </row>
        <row r="19602">
          <cell r="A19602">
            <v>44508.495902777802</v>
          </cell>
          <cell r="B19602">
            <v>3233</v>
          </cell>
          <cell r="F19602" t="str">
            <v>CC-00471786</v>
          </cell>
          <cell r="J19602" t="str">
            <v>General Service</v>
          </cell>
          <cell r="R19602" t="str">
            <v>BPED200181</v>
          </cell>
          <cell r="AB19602" t="str">
            <v>Sales call carried out for HMR collection</v>
          </cell>
        </row>
        <row r="19603">
          <cell r="A19603">
            <v>44508.481863425899</v>
          </cell>
          <cell r="B19603">
            <v>24053</v>
          </cell>
          <cell r="F19603" t="str">
            <v>CC-00471758</v>
          </cell>
          <cell r="J19603" t="str">
            <v>Complaint - Running With Problem</v>
          </cell>
          <cell r="R19603" t="str">
            <v>BMJD200014</v>
          </cell>
          <cell r="AB19603" t="str">
            <v>Change hose pipe</v>
          </cell>
        </row>
        <row r="19604">
          <cell r="A19604">
            <v>44508.472326388903</v>
          </cell>
          <cell r="B19604">
            <v>5127</v>
          </cell>
          <cell r="F19604" t="str">
            <v>CC-00471744</v>
          </cell>
          <cell r="J19604" t="str">
            <v>Schedule Service</v>
          </cell>
          <cell r="R19604" t="str">
            <v>BQKD200047</v>
          </cell>
          <cell r="AB19604" t="str">
            <v>Change air filter, oil filter, seperatore and oil</v>
          </cell>
        </row>
        <row r="19605">
          <cell r="A19605">
            <v>44506.651354166701</v>
          </cell>
          <cell r="B19605">
            <v>16196</v>
          </cell>
          <cell r="F19605" t="str">
            <v>CC-00471327</v>
          </cell>
          <cell r="J19605" t="str">
            <v>General Service</v>
          </cell>
          <cell r="R19605" t="str">
            <v>BRIS035698</v>
          </cell>
          <cell r="AB19605" t="str">
            <v>Change air filter &amp; oil filter</v>
          </cell>
        </row>
        <row r="19606">
          <cell r="A19606">
            <v>44506.566377314797</v>
          </cell>
          <cell r="B19606">
            <v>1524</v>
          </cell>
          <cell r="F19606" t="str">
            <v>CC-00471302</v>
          </cell>
          <cell r="J19606" t="str">
            <v>Complaint - Running With Problem</v>
          </cell>
          <cell r="R19606" t="str">
            <v>BULD162577</v>
          </cell>
          <cell r="AB19606" t="str">
            <v>Change 5 &amp; 4 pin relay with new one</v>
          </cell>
        </row>
        <row r="19607">
          <cell r="A19607">
            <v>44506.490370370397</v>
          </cell>
          <cell r="B19607">
            <v>3014</v>
          </cell>
          <cell r="F19607" t="str">
            <v>CC-00471268</v>
          </cell>
          <cell r="J19607" t="str">
            <v>General Service</v>
          </cell>
          <cell r="R19607" t="str">
            <v>BSID161968</v>
          </cell>
          <cell r="AB19607" t="str">
            <v>Sales call carried our for HMR collection</v>
          </cell>
        </row>
        <row r="19608">
          <cell r="A19608">
            <v>44506.484907407401</v>
          </cell>
          <cell r="B19608">
            <v>2303</v>
          </cell>
          <cell r="F19608" t="str">
            <v>CC-00471263</v>
          </cell>
          <cell r="J19608" t="str">
            <v>General Service</v>
          </cell>
          <cell r="R19608" t="str">
            <v>BSFD161830</v>
          </cell>
          <cell r="AB19608" t="str">
            <v>Sales call carried our for HMR collection</v>
          </cell>
        </row>
        <row r="19609">
          <cell r="A19609">
            <v>44506.479236111103</v>
          </cell>
          <cell r="B19609">
            <v>4850</v>
          </cell>
          <cell r="F19609" t="str">
            <v>CC-00471258</v>
          </cell>
          <cell r="J19609" t="str">
            <v>General Service</v>
          </cell>
          <cell r="R19609" t="str">
            <v>BSGD161904</v>
          </cell>
          <cell r="AB19609" t="str">
            <v>Sales call carried our for HMR collection</v>
          </cell>
        </row>
        <row r="19610">
          <cell r="A19610">
            <v>44506.472824074102</v>
          </cell>
          <cell r="B19610">
            <v>1936</v>
          </cell>
          <cell r="F19610" t="str">
            <v>CC-00471254</v>
          </cell>
          <cell r="J19610" t="str">
            <v>General Service</v>
          </cell>
          <cell r="R19610" t="str">
            <v>BSGD161898</v>
          </cell>
          <cell r="AB19610" t="str">
            <v>Sales call carried our for HMR collection</v>
          </cell>
        </row>
        <row r="19611">
          <cell r="A19611">
            <v>44506.469166666699</v>
          </cell>
          <cell r="B19611">
            <v>2792</v>
          </cell>
          <cell r="F19611" t="str">
            <v>CC-00471251</v>
          </cell>
          <cell r="J19611" t="str">
            <v>Schedule Service</v>
          </cell>
          <cell r="R19611" t="str">
            <v>BTGD162289</v>
          </cell>
          <cell r="AB19611" t="str">
            <v>Change air filter, oil filter, seperatore, actuator kit, pressure regulator kit &amp; oil.</v>
          </cell>
        </row>
        <row r="19612">
          <cell r="A19612">
            <v>44506.462893518503</v>
          </cell>
          <cell r="B19612">
            <v>4965</v>
          </cell>
          <cell r="F19612" t="str">
            <v>CC-00471245</v>
          </cell>
          <cell r="J19612" t="str">
            <v>General Service</v>
          </cell>
          <cell r="R19612" t="str">
            <v>BSDD161729</v>
          </cell>
          <cell r="AB19612" t="str">
            <v>Sales call carried our for HMR collection</v>
          </cell>
        </row>
        <row r="19613">
          <cell r="A19613">
            <v>44505.648599537002</v>
          </cell>
          <cell r="B19613">
            <v>1230</v>
          </cell>
          <cell r="F19613" t="str">
            <v>CC-00471074</v>
          </cell>
          <cell r="J19613" t="str">
            <v>General Service</v>
          </cell>
          <cell r="R19613" t="str">
            <v>BTJD162040</v>
          </cell>
          <cell r="AB19613" t="str">
            <v>Sales call carried out for HMR collection</v>
          </cell>
        </row>
        <row r="19614">
          <cell r="A19614">
            <v>44505.643981481502</v>
          </cell>
          <cell r="B19614">
            <v>493</v>
          </cell>
          <cell r="F19614" t="str">
            <v>CC-00471072</v>
          </cell>
          <cell r="J19614" t="str">
            <v>General Service</v>
          </cell>
          <cell r="R19614" t="str">
            <v>BTKD200646</v>
          </cell>
          <cell r="AB19614" t="str">
            <v>Sales call carried out for HMR collection</v>
          </cell>
        </row>
        <row r="19615">
          <cell r="A19615">
            <v>44505.639803240701</v>
          </cell>
          <cell r="B19615">
            <v>2523</v>
          </cell>
          <cell r="F19615" t="str">
            <v>CC-00471071</v>
          </cell>
          <cell r="J19615" t="str">
            <v>General Service</v>
          </cell>
          <cell r="R19615" t="str">
            <v>BTKD162074</v>
          </cell>
          <cell r="AB19615" t="str">
            <v>Sales call carried out for HMR collection</v>
          </cell>
        </row>
        <row r="19616">
          <cell r="A19616">
            <v>44505.636412036998</v>
          </cell>
          <cell r="B19616">
            <v>1078</v>
          </cell>
          <cell r="F19616" t="str">
            <v>CC-00471070</v>
          </cell>
          <cell r="J19616" t="str">
            <v>General Service</v>
          </cell>
          <cell r="R19616" t="str">
            <v>BTKD120805</v>
          </cell>
          <cell r="AB19616" t="str">
            <v>Sales call carried out for HMR collection</v>
          </cell>
        </row>
        <row r="19617">
          <cell r="A19617">
            <v>44505.632743055598</v>
          </cell>
          <cell r="B19617">
            <v>1275</v>
          </cell>
          <cell r="F19617" t="str">
            <v>CC-00471068</v>
          </cell>
          <cell r="J19617" t="str">
            <v>General Service</v>
          </cell>
          <cell r="R19617" t="str">
            <v>BSBD161629</v>
          </cell>
          <cell r="AB19617" t="str">
            <v>Sales call carried out for HMR collection</v>
          </cell>
        </row>
        <row r="19618">
          <cell r="A19618">
            <v>44505.539363425902</v>
          </cell>
          <cell r="B19618">
            <v>2792</v>
          </cell>
          <cell r="F19618" t="str">
            <v>CC-00471049</v>
          </cell>
          <cell r="J19618" t="str">
            <v>General Service</v>
          </cell>
          <cell r="R19618" t="str">
            <v>BTGD162289</v>
          </cell>
          <cell r="AB19618" t="str">
            <v>Sales call carried out for HMR collection</v>
          </cell>
        </row>
        <row r="19619">
          <cell r="A19619">
            <v>44505.533483796302</v>
          </cell>
          <cell r="B19619">
            <v>2748</v>
          </cell>
          <cell r="F19619" t="str">
            <v>CC-00471047</v>
          </cell>
          <cell r="J19619" t="str">
            <v>General Service</v>
          </cell>
          <cell r="R19619" t="str">
            <v>BTED162217</v>
          </cell>
          <cell r="AB19619" t="str">
            <v>Sales call carried out for HMR collection</v>
          </cell>
        </row>
        <row r="19620">
          <cell r="A19620">
            <v>44505.528518518498</v>
          </cell>
          <cell r="B19620">
            <v>1542</v>
          </cell>
          <cell r="F19620" t="str">
            <v>CC-00471044</v>
          </cell>
          <cell r="J19620" t="str">
            <v>General Service</v>
          </cell>
          <cell r="R19620" t="str">
            <v>BSGD161864</v>
          </cell>
          <cell r="AB19620" t="str">
            <v>Sales call carried out for HMR collection</v>
          </cell>
        </row>
        <row r="19621">
          <cell r="A19621">
            <v>44505.520752314798</v>
          </cell>
          <cell r="B19621">
            <v>721</v>
          </cell>
          <cell r="F19621" t="str">
            <v>CC-00471043</v>
          </cell>
          <cell r="J19621" t="str">
            <v>General Service</v>
          </cell>
          <cell r="R19621" t="str">
            <v>BULD162568</v>
          </cell>
          <cell r="AB19621" t="str">
            <v>Sales call carried out for HMR collection</v>
          </cell>
        </row>
        <row r="19622">
          <cell r="A19622">
            <v>44505.515787037002</v>
          </cell>
          <cell r="B19622">
            <v>2902</v>
          </cell>
          <cell r="F19622" t="str">
            <v>CC-00471042</v>
          </cell>
          <cell r="J19622" t="str">
            <v>General Service</v>
          </cell>
          <cell r="R19622" t="str">
            <v>BSAD230391</v>
          </cell>
          <cell r="AB19622" t="str">
            <v>Sales call carried out for HMR collection</v>
          </cell>
        </row>
        <row r="19623">
          <cell r="A19623">
            <v>44505.510543981502</v>
          </cell>
          <cell r="B19623">
            <v>1568</v>
          </cell>
          <cell r="F19623" t="str">
            <v>CC-00471041</v>
          </cell>
          <cell r="J19623" t="str">
            <v>General Service</v>
          </cell>
          <cell r="R19623" t="str">
            <v>BSLD230361</v>
          </cell>
          <cell r="AB19623" t="str">
            <v>Sales call carried out for HMR collection</v>
          </cell>
        </row>
        <row r="19624">
          <cell r="A19624">
            <v>44505.506574074097</v>
          </cell>
          <cell r="B19624">
            <v>3353</v>
          </cell>
          <cell r="F19624" t="str">
            <v>CC-00471039</v>
          </cell>
          <cell r="J19624" t="str">
            <v>General Service</v>
          </cell>
          <cell r="R19624" t="str">
            <v>BQED160215</v>
          </cell>
          <cell r="AB19624" t="str">
            <v>Sales call carried out for HMR collection</v>
          </cell>
        </row>
        <row r="19625">
          <cell r="A19625">
            <v>44505.502546296302</v>
          </cell>
          <cell r="B19625">
            <v>2987</v>
          </cell>
          <cell r="F19625" t="str">
            <v>CC-00471038</v>
          </cell>
          <cell r="J19625" t="str">
            <v>General Service</v>
          </cell>
          <cell r="R19625" t="str">
            <v>BRKD220111</v>
          </cell>
          <cell r="AB19625" t="str">
            <v>Sales call carried out for HMR collection</v>
          </cell>
        </row>
        <row r="19626">
          <cell r="A19626">
            <v>44505.4981134259</v>
          </cell>
          <cell r="B19626">
            <v>23922</v>
          </cell>
          <cell r="F19626" t="str">
            <v>CC-00471036</v>
          </cell>
          <cell r="J19626" t="str">
            <v>General Service</v>
          </cell>
          <cell r="R19626" t="str">
            <v>BOKD200014</v>
          </cell>
          <cell r="AB19626" t="str">
            <v>Sales call carried out for HMR collection</v>
          </cell>
        </row>
        <row r="19627">
          <cell r="A19627">
            <v>44505.467453703699</v>
          </cell>
          <cell r="B19627">
            <v>1293</v>
          </cell>
          <cell r="F19627" t="str">
            <v>CC-00471031</v>
          </cell>
          <cell r="J19627" t="str">
            <v>General Service</v>
          </cell>
          <cell r="R19627" t="str">
            <v>BSID161973</v>
          </cell>
          <cell r="AB19627" t="str">
            <v>Sales call carried out for HMR collection</v>
          </cell>
        </row>
        <row r="19628">
          <cell r="A19628">
            <v>44503.535868055602</v>
          </cell>
          <cell r="B19628">
            <v>36440</v>
          </cell>
          <cell r="F19628" t="str">
            <v>CC-00470553</v>
          </cell>
          <cell r="J19628" t="str">
            <v>Schedule Service</v>
          </cell>
          <cell r="R19628" t="str">
            <v>BKAS030685</v>
          </cell>
          <cell r="AB19628" t="str">
            <v>Change Air filter, oil filter &amp; oil</v>
          </cell>
        </row>
        <row r="19629">
          <cell r="A19629">
            <v>44503.4749884259</v>
          </cell>
          <cell r="B19629">
            <v>51382</v>
          </cell>
          <cell r="F19629" t="str">
            <v>CC-00470474</v>
          </cell>
          <cell r="J19629" t="str">
            <v>General Service</v>
          </cell>
          <cell r="R19629" t="str">
            <v>BLLL160056</v>
          </cell>
          <cell r="AB19629" t="str">
            <v>Attend the site on 05-11-2021
Quotation given to customer waiting for approval 06-11-2021
Quotation given to customer waiting for approval 13-11-2021
Still waiting for customer order against our Quotation 20-11-2021
Customer didn't approved quote that contain recommissioning spare parts since long time so please close the call we will open another new call once our quote get approved.23-11-2021</v>
          </cell>
        </row>
        <row r="19630">
          <cell r="A19630">
            <v>44503.454826388901</v>
          </cell>
          <cell r="B19630">
            <v>1841</v>
          </cell>
          <cell r="F19630" t="str">
            <v>CC-00470441</v>
          </cell>
          <cell r="J19630" t="str">
            <v>Complaint - Breakdown</v>
          </cell>
          <cell r="R19630" t="str">
            <v>BUKD162535</v>
          </cell>
          <cell r="AB19630" t="str">
            <v>Based on customer complaint for fan broken issue we done Joint visit with ashok layland team and during our observation we found water pump some play so replace it by AL team with new one under warranty basis . Also we changed the fan assembly by new one from our stock on warranty basis after all fitment we run the unit found unit run in ok condition.</v>
          </cell>
        </row>
        <row r="19631">
          <cell r="A19631">
            <v>44502.6726388889</v>
          </cell>
          <cell r="B19631">
            <v>2327</v>
          </cell>
          <cell r="F19631" t="str">
            <v>CC-00470111</v>
          </cell>
          <cell r="J19631" t="str">
            <v>Schedule Service</v>
          </cell>
          <cell r="R19631" t="str">
            <v>BSKD161462</v>
          </cell>
          <cell r="AB19631" t="str">
            <v>Change oil filter &amp; oil</v>
          </cell>
        </row>
        <row r="19632">
          <cell r="A19632">
            <v>44502.496701388904</v>
          </cell>
          <cell r="B19632">
            <v>31210</v>
          </cell>
          <cell r="F19632" t="str">
            <v>CC-00469891</v>
          </cell>
          <cell r="J19632" t="str">
            <v>Schedule Service</v>
          </cell>
          <cell r="R19632" t="str">
            <v>BKJS030050</v>
          </cell>
          <cell r="AB19632" t="str">
            <v>Change Air filter, oil filter &amp; oil</v>
          </cell>
        </row>
        <row r="19633">
          <cell r="A19633">
            <v>44499.730868055602</v>
          </cell>
          <cell r="B19633">
            <v>1</v>
          </cell>
          <cell r="F19633" t="str">
            <v>CC-00468639</v>
          </cell>
          <cell r="J19633" t="str">
            <v>Commissioning</v>
          </cell>
          <cell r="R19633" t="str">
            <v>BUFC372833</v>
          </cell>
          <cell r="AB19633" t="str">
            <v>Commissioning done Comm date-30/10/2021.</v>
          </cell>
        </row>
        <row r="19634">
          <cell r="A19634">
            <v>44499.659988425898</v>
          </cell>
          <cell r="B19634">
            <v>55534</v>
          </cell>
          <cell r="F19634" t="str">
            <v>CC-00468540</v>
          </cell>
          <cell r="J19634" t="str">
            <v>Complaint - Running With Problem</v>
          </cell>
          <cell r="R19634" t="str">
            <v>BKAS030601</v>
          </cell>
          <cell r="AB19634" t="str">
            <v>Seperatore changed</v>
          </cell>
        </row>
        <row r="19635">
          <cell r="A19635">
            <v>44499.518645833297</v>
          </cell>
          <cell r="B19635">
            <v>0</v>
          </cell>
          <cell r="F19635" t="str">
            <v>CC-00468395</v>
          </cell>
          <cell r="J19635" t="str">
            <v>Pre Commissioning</v>
          </cell>
          <cell r="R19635" t="str">
            <v>BUFS046910</v>
          </cell>
          <cell r="AB19635" t="str">
            <v>Attend the site for pre commissioning so attend and suggest customer for zero level foundation, 3 phase lkine connection, HRC fuse 125 Amp with box, cooper wire 20sq mm, ground earth with lugs, compressor body earth with lugs, GI pipe connection 2 inch.</v>
          </cell>
        </row>
        <row r="19636">
          <cell r="A19636">
            <v>44499.503391203703</v>
          </cell>
          <cell r="B19636">
            <v>33953</v>
          </cell>
          <cell r="F19636" t="str">
            <v>CC-00468368</v>
          </cell>
          <cell r="J19636" t="str">
            <v>General Service</v>
          </cell>
          <cell r="R19636" t="str">
            <v>BMIS031759</v>
          </cell>
          <cell r="AB19636" t="str">
            <v>Change MPV Kit, BDV Kit, Solenoide kit</v>
          </cell>
        </row>
        <row r="19637">
          <cell r="A19637">
            <v>44499.496446759302</v>
          </cell>
          <cell r="B19637">
            <v>55534</v>
          </cell>
          <cell r="F19637" t="str">
            <v>CC-00468355</v>
          </cell>
          <cell r="J19637" t="str">
            <v>General Service</v>
          </cell>
          <cell r="R19637" t="str">
            <v>BKAS030601</v>
          </cell>
          <cell r="AB19637" t="str">
            <v>Change Air Oil Seperatore</v>
          </cell>
        </row>
        <row r="19638">
          <cell r="A19638">
            <v>44498.655416666697</v>
          </cell>
          <cell r="B19638">
            <v>7679</v>
          </cell>
          <cell r="F19638" t="str">
            <v>CC-00467874</v>
          </cell>
          <cell r="J19638" t="str">
            <v>General Service</v>
          </cell>
          <cell r="R19638" t="str">
            <v>BQED160244</v>
          </cell>
          <cell r="AB19638" t="str">
            <v>Sales call carried out for HMR collection</v>
          </cell>
        </row>
        <row r="19639">
          <cell r="A19639">
            <v>44498.6496527778</v>
          </cell>
          <cell r="B19639">
            <v>1322</v>
          </cell>
          <cell r="F19639" t="str">
            <v>CC-00467861</v>
          </cell>
          <cell r="J19639" t="str">
            <v>General Service</v>
          </cell>
          <cell r="R19639" t="str">
            <v>BSAD120582</v>
          </cell>
          <cell r="AB19639" t="str">
            <v>Sales call carried out for HMR collection</v>
          </cell>
        </row>
        <row r="19640">
          <cell r="A19640">
            <v>44498.586944444403</v>
          </cell>
          <cell r="B19640">
            <v>7131</v>
          </cell>
          <cell r="F19640" t="str">
            <v>CC-00467803</v>
          </cell>
          <cell r="J19640" t="str">
            <v>General Service</v>
          </cell>
          <cell r="R19640" t="str">
            <v>BQGD230029</v>
          </cell>
          <cell r="AB19640" t="str">
            <v>Sales call carried out for HMR collection</v>
          </cell>
        </row>
        <row r="19641">
          <cell r="A19641">
            <v>44498.580613425896</v>
          </cell>
          <cell r="B19641">
            <v>6173</v>
          </cell>
          <cell r="F19641" t="str">
            <v>CC-00467799</v>
          </cell>
          <cell r="J19641" t="str">
            <v>General Service</v>
          </cell>
          <cell r="R19641" t="str">
            <v>BQED160211</v>
          </cell>
          <cell r="AB19641" t="str">
            <v>Sales call carried out for HMR collection</v>
          </cell>
        </row>
        <row r="19642">
          <cell r="A19642">
            <v>44498.575821759303</v>
          </cell>
          <cell r="B19642">
            <v>4455</v>
          </cell>
          <cell r="F19642" t="str">
            <v>CC-00467792</v>
          </cell>
          <cell r="J19642" t="str">
            <v>General Service</v>
          </cell>
          <cell r="R19642" t="str">
            <v>BQID160499</v>
          </cell>
          <cell r="AB19642" t="str">
            <v>Sales call carried out for HMR collection</v>
          </cell>
        </row>
        <row r="19643">
          <cell r="A19643">
            <v>44498.571412037003</v>
          </cell>
          <cell r="B19643">
            <v>16162</v>
          </cell>
          <cell r="F19643" t="str">
            <v>CC-00467786</v>
          </cell>
          <cell r="J19643" t="str">
            <v>General Service</v>
          </cell>
          <cell r="R19643" t="str">
            <v>BQHD160416</v>
          </cell>
          <cell r="AB19643" t="str">
            <v>Sales call carried out for HMR collection</v>
          </cell>
        </row>
        <row r="19644">
          <cell r="A19644">
            <v>44498.567418981504</v>
          </cell>
          <cell r="B19644">
            <v>10378</v>
          </cell>
          <cell r="F19644" t="str">
            <v>CC-00467778</v>
          </cell>
          <cell r="J19644" t="str">
            <v>General Service</v>
          </cell>
          <cell r="R19644" t="str">
            <v>BQDD160205</v>
          </cell>
          <cell r="AB19644" t="str">
            <v>Sales call carried out for HMR collection</v>
          </cell>
        </row>
        <row r="19645">
          <cell r="A19645">
            <v>44498.563113425902</v>
          </cell>
          <cell r="B19645">
            <v>3525</v>
          </cell>
          <cell r="F19645" t="str">
            <v>CC-00467772</v>
          </cell>
          <cell r="J19645" t="str">
            <v>General Service</v>
          </cell>
          <cell r="R19645" t="str">
            <v>BQID200160</v>
          </cell>
          <cell r="AB19645" t="str">
            <v>Sales call carried out for HMR collection</v>
          </cell>
        </row>
        <row r="19646">
          <cell r="A19646">
            <v>44498.558900463002</v>
          </cell>
          <cell r="B19646">
            <v>5386</v>
          </cell>
          <cell r="F19646" t="str">
            <v>CC-00467769</v>
          </cell>
          <cell r="J19646" t="str">
            <v>General Service</v>
          </cell>
          <cell r="R19646" t="str">
            <v>BQDD160163</v>
          </cell>
          <cell r="AB19646" t="str">
            <v>Sales call carried out for HMR collection</v>
          </cell>
        </row>
        <row r="19647">
          <cell r="A19647">
            <v>44498.551238425898</v>
          </cell>
          <cell r="B19647">
            <v>4054</v>
          </cell>
          <cell r="F19647" t="str">
            <v>CC-00467761</v>
          </cell>
          <cell r="J19647" t="str">
            <v>General Service</v>
          </cell>
          <cell r="R19647" t="str">
            <v>BQED160222</v>
          </cell>
          <cell r="AB19647" t="str">
            <v>Sales call carried out for HMR collection</v>
          </cell>
        </row>
        <row r="19648">
          <cell r="A19648">
            <v>44498.544004629599</v>
          </cell>
          <cell r="B19648">
            <v>6161</v>
          </cell>
          <cell r="F19648" t="str">
            <v>CC-00467751</v>
          </cell>
          <cell r="J19648" t="str">
            <v>General Service</v>
          </cell>
          <cell r="R19648" t="str">
            <v>BOHD200197</v>
          </cell>
          <cell r="AB19648" t="str">
            <v>Sales call carried out for HMR collection</v>
          </cell>
        </row>
        <row r="19649">
          <cell r="A19649">
            <v>44498.538472222201</v>
          </cell>
          <cell r="B19649">
            <v>6012</v>
          </cell>
          <cell r="F19649" t="str">
            <v>CC-00467745</v>
          </cell>
          <cell r="J19649" t="str">
            <v>General Service</v>
          </cell>
          <cell r="R19649" t="str">
            <v>BPBD200118</v>
          </cell>
          <cell r="AB19649" t="str">
            <v>Sales call carried out for HMR collection</v>
          </cell>
        </row>
        <row r="19650">
          <cell r="A19650">
            <v>44498.533518518503</v>
          </cell>
          <cell r="B19650">
            <v>6479</v>
          </cell>
          <cell r="F19650" t="str">
            <v>CC-00467737</v>
          </cell>
          <cell r="J19650" t="str">
            <v>General Service</v>
          </cell>
          <cell r="R19650" t="str">
            <v>BMHD200313</v>
          </cell>
          <cell r="AB19650" t="str">
            <v>Sales call carried out for HMR collection</v>
          </cell>
        </row>
        <row r="19651">
          <cell r="A19651">
            <v>44498.525937500002</v>
          </cell>
          <cell r="B19651">
            <v>7513</v>
          </cell>
          <cell r="F19651" t="str">
            <v>CC-00467721</v>
          </cell>
          <cell r="J19651" t="str">
            <v>General Service</v>
          </cell>
          <cell r="R19651" t="str">
            <v>BPED200187</v>
          </cell>
          <cell r="AB19651" t="str">
            <v>Sales call carried out for HMR collection</v>
          </cell>
        </row>
        <row r="19652">
          <cell r="A19652">
            <v>44498.517048611102</v>
          </cell>
          <cell r="B19652">
            <v>5741</v>
          </cell>
          <cell r="F19652" t="str">
            <v>CC-00467706</v>
          </cell>
          <cell r="J19652" t="str">
            <v>General Service</v>
          </cell>
          <cell r="R19652" t="str">
            <v>BPED160088</v>
          </cell>
          <cell r="AB19652" t="str">
            <v>Sales call carried out for HMR collection</v>
          </cell>
        </row>
        <row r="19653">
          <cell r="A19653">
            <v>44498.511539351799</v>
          </cell>
          <cell r="B19653">
            <v>5380</v>
          </cell>
          <cell r="F19653" t="str">
            <v>CC-00467691</v>
          </cell>
          <cell r="J19653" t="str">
            <v>General Service</v>
          </cell>
          <cell r="R19653" t="str">
            <v>BPFD200198</v>
          </cell>
          <cell r="AB19653" t="str">
            <v>Sales call carried out for HMR collection</v>
          </cell>
        </row>
        <row r="19654">
          <cell r="A19654">
            <v>44498.503900463002</v>
          </cell>
          <cell r="B19654">
            <v>7051</v>
          </cell>
          <cell r="F19654" t="str">
            <v>CC-00467680</v>
          </cell>
          <cell r="J19654" t="str">
            <v>General Service</v>
          </cell>
          <cell r="R19654" t="str">
            <v>BQKD160076</v>
          </cell>
          <cell r="AB19654" t="str">
            <v>Sales call carried out for HMR collection</v>
          </cell>
        </row>
        <row r="19655">
          <cell r="A19655">
            <v>44498.497858796298</v>
          </cell>
          <cell r="B19655">
            <v>4076</v>
          </cell>
          <cell r="F19655" t="str">
            <v>CC-00467672</v>
          </cell>
          <cell r="J19655" t="str">
            <v>General Service</v>
          </cell>
          <cell r="R19655" t="str">
            <v>BPFD200206</v>
          </cell>
          <cell r="AB19655" t="str">
            <v>Sales call carried out for HMR collection</v>
          </cell>
        </row>
        <row r="19656">
          <cell r="A19656">
            <v>44498.490416666697</v>
          </cell>
          <cell r="B19656">
            <v>18148</v>
          </cell>
          <cell r="F19656" t="str">
            <v>CC-00467662</v>
          </cell>
          <cell r="J19656" t="str">
            <v>General Service</v>
          </cell>
          <cell r="R19656" t="str">
            <v>BOID200223</v>
          </cell>
          <cell r="AB19656" t="str">
            <v>Sales call carried out for HMR collection</v>
          </cell>
        </row>
        <row r="19657">
          <cell r="A19657">
            <v>44498.486250000002</v>
          </cell>
          <cell r="B19657">
            <v>6768</v>
          </cell>
          <cell r="F19657" t="str">
            <v>CC-00467658</v>
          </cell>
          <cell r="J19657" t="str">
            <v>General Service</v>
          </cell>
          <cell r="R19657" t="str">
            <v>BQJD200029</v>
          </cell>
          <cell r="AB19657" t="str">
            <v>Sales call carried out for HMR collection</v>
          </cell>
        </row>
        <row r="19658">
          <cell r="A19658">
            <v>44498.482164351903</v>
          </cell>
          <cell r="B19658">
            <v>4289</v>
          </cell>
          <cell r="F19658" t="str">
            <v>CC-00467650</v>
          </cell>
          <cell r="J19658" t="str">
            <v>General Service</v>
          </cell>
          <cell r="R19658" t="str">
            <v>BQJD200011</v>
          </cell>
          <cell r="AB19658" t="str">
            <v>Sales call carried out for HMR collection</v>
          </cell>
        </row>
        <row r="19659">
          <cell r="A19659">
            <v>44498.477650462999</v>
          </cell>
          <cell r="B19659">
            <v>3761</v>
          </cell>
          <cell r="F19659" t="str">
            <v>CC-00467643</v>
          </cell>
          <cell r="J19659" t="str">
            <v>General Service</v>
          </cell>
          <cell r="R19659" t="str">
            <v>BPLD200068</v>
          </cell>
          <cell r="AB19659" t="str">
            <v>Sales call carried out for HMR collection</v>
          </cell>
        </row>
        <row r="19660">
          <cell r="A19660">
            <v>44498.464502314797</v>
          </cell>
          <cell r="B19660">
            <v>6468</v>
          </cell>
          <cell r="F19660" t="str">
            <v>CC-00467624</v>
          </cell>
          <cell r="J19660" t="str">
            <v>General Service</v>
          </cell>
          <cell r="R19660" t="str">
            <v>BQAC373617</v>
          </cell>
          <cell r="AB19660" t="str">
            <v>Change Air filter, oil filter &amp; oil</v>
          </cell>
        </row>
        <row r="19661">
          <cell r="A19661">
            <v>44498.460011574098</v>
          </cell>
          <cell r="B19661">
            <v>1580</v>
          </cell>
          <cell r="F19661" t="str">
            <v>CC-00467618</v>
          </cell>
          <cell r="J19661" t="str">
            <v>Schedule Service</v>
          </cell>
          <cell r="R19661" t="str">
            <v>BULD162561</v>
          </cell>
          <cell r="AB19661" t="str">
            <v>Change air filter, oil filter, seperatore &amp; oil</v>
          </cell>
        </row>
        <row r="19662">
          <cell r="A19662">
            <v>44498.456458333298</v>
          </cell>
          <cell r="B19662">
            <v>4820</v>
          </cell>
          <cell r="F19662" t="str">
            <v>CC-00467612</v>
          </cell>
          <cell r="J19662" t="str">
            <v>General Service</v>
          </cell>
          <cell r="R19662" t="str">
            <v>BTLS039793</v>
          </cell>
          <cell r="AB19662" t="str">
            <v>Change seperatore and oil filter</v>
          </cell>
        </row>
        <row r="19663">
          <cell r="A19663">
            <v>44498.454467592601</v>
          </cell>
          <cell r="B19663">
            <v>2770</v>
          </cell>
          <cell r="F19663" t="str">
            <v>CC-00467610</v>
          </cell>
          <cell r="J19663" t="str">
            <v>General Service</v>
          </cell>
          <cell r="R19663" t="str">
            <v>BTLS039851</v>
          </cell>
          <cell r="AB19663" t="str">
            <v>Change air filter &amp; oil filter</v>
          </cell>
        </row>
        <row r="19664">
          <cell r="A19664">
            <v>44498.445127314801</v>
          </cell>
          <cell r="B19664">
            <v>99</v>
          </cell>
          <cell r="F19664" t="str">
            <v>CC-00467595</v>
          </cell>
          <cell r="J19664" t="str">
            <v>Complaint - Running With Problem</v>
          </cell>
          <cell r="R19664" t="str">
            <v>BUDD162713</v>
          </cell>
          <cell r="AB19664" t="str">
            <v>Attend the site for complain of high temperature &amp; low oil level so attend and top up elgi air lube after that started the unit and found ok.</v>
          </cell>
        </row>
        <row r="19665">
          <cell r="A19665">
            <v>44498.421238425901</v>
          </cell>
          <cell r="B19665">
            <v>24272</v>
          </cell>
          <cell r="F19665" t="str">
            <v>CC-00467565</v>
          </cell>
          <cell r="J19665" t="str">
            <v>Schedule Service</v>
          </cell>
          <cell r="R19665" t="str">
            <v>GOIS031795</v>
          </cell>
          <cell r="AB19665" t="str">
            <v>Change oil filter, air filter &amp; oil</v>
          </cell>
        </row>
        <row r="19666">
          <cell r="A19666">
            <v>44497.575983796298</v>
          </cell>
          <cell r="B19666">
            <v>5065</v>
          </cell>
          <cell r="F19666" t="str">
            <v>CC-00466991</v>
          </cell>
          <cell r="J19666" t="str">
            <v>General Service</v>
          </cell>
          <cell r="R19666" t="str">
            <v>BQKD200047</v>
          </cell>
          <cell r="AB19666" t="str">
            <v>Sales call carried out for HMR collection</v>
          </cell>
        </row>
        <row r="19667">
          <cell r="A19667">
            <v>44497.569803240702</v>
          </cell>
          <cell r="B19667">
            <v>2954</v>
          </cell>
          <cell r="F19667" t="str">
            <v>CC-00466983</v>
          </cell>
          <cell r="J19667" t="str">
            <v>General Service</v>
          </cell>
          <cell r="R19667" t="str">
            <v>BQLD160182</v>
          </cell>
          <cell r="AB19667" t="str">
            <v>Sales call carried out for HMR collection</v>
          </cell>
        </row>
        <row r="19668">
          <cell r="A19668">
            <v>44497.565069444398</v>
          </cell>
          <cell r="B19668">
            <v>2043</v>
          </cell>
          <cell r="F19668" t="str">
            <v>CC-00466979</v>
          </cell>
          <cell r="J19668" t="str">
            <v>General Service</v>
          </cell>
          <cell r="R19668" t="str">
            <v>BQKD200048</v>
          </cell>
          <cell r="AB19668" t="str">
            <v>Sales call carried out for HMR collection</v>
          </cell>
        </row>
        <row r="19669">
          <cell r="A19669">
            <v>44497.559525463003</v>
          </cell>
          <cell r="B19669">
            <v>4221</v>
          </cell>
          <cell r="F19669" t="str">
            <v>CC-00466970</v>
          </cell>
          <cell r="J19669" t="str">
            <v>General Service</v>
          </cell>
          <cell r="R19669" t="str">
            <v>BMAD230009</v>
          </cell>
          <cell r="AB19669" t="str">
            <v>Sales call carried out for HMR collection</v>
          </cell>
        </row>
        <row r="19670">
          <cell r="A19670">
            <v>44497.5537847222</v>
          </cell>
          <cell r="B19670">
            <v>5127</v>
          </cell>
          <cell r="F19670" t="str">
            <v>CC-00466958</v>
          </cell>
          <cell r="J19670" t="str">
            <v>General Service</v>
          </cell>
          <cell r="R19670" t="str">
            <v>BQBD200008</v>
          </cell>
          <cell r="AB19670" t="str">
            <v>Sales call carried out for HMR collection</v>
          </cell>
        </row>
        <row r="19671">
          <cell r="A19671">
            <v>44497.543587963002</v>
          </cell>
          <cell r="B19671">
            <v>6154</v>
          </cell>
          <cell r="F19671" t="str">
            <v>CC-00466939</v>
          </cell>
          <cell r="J19671" t="str">
            <v>General Service</v>
          </cell>
          <cell r="R19671" t="str">
            <v>BNID200158</v>
          </cell>
          <cell r="AB19671" t="str">
            <v>Sales call carried out for HMR collection</v>
          </cell>
        </row>
        <row r="19672">
          <cell r="A19672">
            <v>44497.535983796297</v>
          </cell>
          <cell r="B19672">
            <v>1801</v>
          </cell>
          <cell r="F19672" t="str">
            <v>CC-00466926</v>
          </cell>
          <cell r="J19672" t="str">
            <v>General Service</v>
          </cell>
          <cell r="R19672" t="str">
            <v>BRKD160653</v>
          </cell>
          <cell r="AB19672" t="str">
            <v>Sales call carried out for HMR collection</v>
          </cell>
        </row>
        <row r="19673">
          <cell r="A19673">
            <v>44497.529895833301</v>
          </cell>
          <cell r="B19673">
            <v>5677</v>
          </cell>
          <cell r="F19673" t="str">
            <v>CC-00466909</v>
          </cell>
          <cell r="J19673" t="str">
            <v>General Service</v>
          </cell>
          <cell r="R19673" t="str">
            <v>BRAD160777</v>
          </cell>
          <cell r="AB19673" t="str">
            <v>Sales call carried out for HMR collection</v>
          </cell>
        </row>
        <row r="19674">
          <cell r="A19674">
            <v>44497.525335648097</v>
          </cell>
          <cell r="B19674">
            <v>1670</v>
          </cell>
          <cell r="F19674" t="str">
            <v>CC-00466899</v>
          </cell>
          <cell r="J19674" t="str">
            <v>General Service</v>
          </cell>
          <cell r="R19674" t="str">
            <v>BQID160510</v>
          </cell>
          <cell r="AB19674" t="str">
            <v>Sales call carried out for HMR collection</v>
          </cell>
        </row>
        <row r="19675">
          <cell r="A19675">
            <v>44497.519293981502</v>
          </cell>
          <cell r="B19675">
            <v>4489</v>
          </cell>
          <cell r="F19675" t="str">
            <v>CC-00466881</v>
          </cell>
          <cell r="J19675" t="str">
            <v>General Service</v>
          </cell>
          <cell r="R19675" t="str">
            <v>BRAD160803</v>
          </cell>
          <cell r="AB19675" t="str">
            <v>Sales call carried out for HMR collection</v>
          </cell>
        </row>
        <row r="19676">
          <cell r="A19676">
            <v>44497.513055555602</v>
          </cell>
          <cell r="B19676">
            <v>2279</v>
          </cell>
          <cell r="F19676" t="str">
            <v>CC-00466865</v>
          </cell>
          <cell r="J19676" t="str">
            <v>General Service</v>
          </cell>
          <cell r="R19676" t="str">
            <v>BQID160527</v>
          </cell>
          <cell r="AB19676" t="str">
            <v>Sales call carried out for HMR collection</v>
          </cell>
        </row>
        <row r="19677">
          <cell r="A19677">
            <v>44497.5090740741</v>
          </cell>
          <cell r="B19677">
            <v>3386</v>
          </cell>
          <cell r="F19677" t="str">
            <v>CC-00466856</v>
          </cell>
          <cell r="J19677" t="str">
            <v>General Service</v>
          </cell>
          <cell r="R19677" t="str">
            <v>BRJD160577</v>
          </cell>
          <cell r="AB19677" t="str">
            <v>Sales call carried out for HMR collection</v>
          </cell>
        </row>
        <row r="19678">
          <cell r="A19678">
            <v>44497.505601851903</v>
          </cell>
          <cell r="B19678">
            <v>4519</v>
          </cell>
          <cell r="F19678" t="str">
            <v>CC-00466846</v>
          </cell>
          <cell r="J19678" t="str">
            <v>General Service</v>
          </cell>
          <cell r="R19678" t="str">
            <v>BRLD160727</v>
          </cell>
          <cell r="AB19678" t="str">
            <v>Sales call carried out for HMR collection</v>
          </cell>
        </row>
        <row r="19679">
          <cell r="A19679">
            <v>44497.5013078704</v>
          </cell>
          <cell r="B19679">
            <v>12305</v>
          </cell>
          <cell r="F19679" t="str">
            <v>CC-00466836</v>
          </cell>
          <cell r="J19679" t="str">
            <v>General Service</v>
          </cell>
          <cell r="R19679" t="str">
            <v>BQKD200034</v>
          </cell>
          <cell r="AB19679" t="str">
            <v>Sales call carried out for HMR collection</v>
          </cell>
        </row>
        <row r="19680">
          <cell r="A19680">
            <v>44497.4902546296</v>
          </cell>
          <cell r="B19680">
            <v>5463</v>
          </cell>
          <cell r="F19680" t="str">
            <v>CC-00466813</v>
          </cell>
          <cell r="J19680" t="str">
            <v>General Service</v>
          </cell>
          <cell r="R19680" t="str">
            <v>BRLD160741</v>
          </cell>
          <cell r="AB19680" t="str">
            <v>Sales call carried out for HMR collection</v>
          </cell>
        </row>
        <row r="19681">
          <cell r="A19681">
            <v>44497.485659722202</v>
          </cell>
          <cell r="B19681">
            <v>4910</v>
          </cell>
          <cell r="F19681" t="str">
            <v>CC-00466801</v>
          </cell>
          <cell r="J19681" t="str">
            <v>General Service</v>
          </cell>
          <cell r="R19681" t="str">
            <v>BRCD160967</v>
          </cell>
          <cell r="AB19681" t="str">
            <v>Sales call carried out for HMR collection</v>
          </cell>
        </row>
        <row r="19682">
          <cell r="A19682">
            <v>44497.4771064815</v>
          </cell>
          <cell r="B19682">
            <v>4273</v>
          </cell>
          <cell r="F19682" t="str">
            <v>CC-00466777</v>
          </cell>
          <cell r="J19682" t="str">
            <v>General Service</v>
          </cell>
          <cell r="R19682" t="str">
            <v>BRGD161225</v>
          </cell>
          <cell r="AB19682" t="str">
            <v>Sales call carried out for HMR collection</v>
          </cell>
        </row>
        <row r="19683">
          <cell r="A19683">
            <v>44497.472824074102</v>
          </cell>
          <cell r="B19683">
            <v>3442</v>
          </cell>
          <cell r="F19683" t="str">
            <v>CC-00466762</v>
          </cell>
          <cell r="J19683" t="str">
            <v>General Service</v>
          </cell>
          <cell r="R19683" t="str">
            <v>BRGD161212</v>
          </cell>
          <cell r="AB19683" t="str">
            <v>Sales call carried out for HMR collection</v>
          </cell>
        </row>
        <row r="19684">
          <cell r="A19684">
            <v>44496.9753935185</v>
          </cell>
          <cell r="B19684">
            <v>2493</v>
          </cell>
          <cell r="F19684" t="str">
            <v>CC-00466526</v>
          </cell>
          <cell r="J19684" t="str">
            <v>General Service</v>
          </cell>
          <cell r="R19684" t="str">
            <v>BQHD160412</v>
          </cell>
          <cell r="AB19684" t="str">
            <v>Sales call carried out for HMR collection</v>
          </cell>
        </row>
        <row r="19685">
          <cell r="A19685">
            <v>44496.957974536999</v>
          </cell>
          <cell r="B19685">
            <v>5302</v>
          </cell>
          <cell r="F19685" t="str">
            <v>CC-00466492</v>
          </cell>
          <cell r="J19685" t="str">
            <v>General Service</v>
          </cell>
          <cell r="R19685" t="str">
            <v>BOKD200014</v>
          </cell>
          <cell r="AB19685" t="str">
            <v>Sales call carried out for HMR collection</v>
          </cell>
        </row>
        <row r="19686">
          <cell r="A19686">
            <v>44496.731620370403</v>
          </cell>
          <cell r="B19686">
            <v>6742</v>
          </cell>
          <cell r="F19686" t="str">
            <v>CC-00466444</v>
          </cell>
          <cell r="J19686" t="str">
            <v>General Service</v>
          </cell>
          <cell r="R19686" t="str">
            <v>BOLD200029</v>
          </cell>
          <cell r="AB19686" t="str">
            <v>Sales call carried out for HMR collection</v>
          </cell>
        </row>
        <row r="19687">
          <cell r="A19687">
            <v>44496.721203703702</v>
          </cell>
          <cell r="B19687">
            <v>4789</v>
          </cell>
          <cell r="F19687" t="str">
            <v>CC-00466426</v>
          </cell>
          <cell r="J19687" t="str">
            <v>General Service</v>
          </cell>
          <cell r="R19687" t="str">
            <v>BPED200175</v>
          </cell>
          <cell r="AB19687" t="str">
            <v>Sales call carried out for HMR collection</v>
          </cell>
        </row>
        <row r="19688">
          <cell r="A19688">
            <v>44496.712627314802</v>
          </cell>
          <cell r="B19688">
            <v>4872</v>
          </cell>
          <cell r="F19688" t="str">
            <v>CC-00466415</v>
          </cell>
          <cell r="J19688" t="str">
            <v>General Service</v>
          </cell>
          <cell r="R19688" t="str">
            <v>BPED200185</v>
          </cell>
          <cell r="AB19688" t="str">
            <v>Sales call carried out for HMR collection</v>
          </cell>
        </row>
        <row r="19689">
          <cell r="A19689">
            <v>44496.705277777801</v>
          </cell>
          <cell r="B19689">
            <v>4423</v>
          </cell>
          <cell r="F19689" t="str">
            <v>CC-00466399</v>
          </cell>
          <cell r="J19689" t="str">
            <v>General Service</v>
          </cell>
          <cell r="R19689" t="str">
            <v>BPAD160016</v>
          </cell>
          <cell r="AB19689" t="str">
            <v>Sales call carried out for HMR collection</v>
          </cell>
        </row>
        <row r="19690">
          <cell r="A19690">
            <v>44496.697303240697</v>
          </cell>
          <cell r="B19690">
            <v>3716</v>
          </cell>
          <cell r="F19690" t="str">
            <v>CC-00466378</v>
          </cell>
          <cell r="J19690" t="str">
            <v>General Service</v>
          </cell>
          <cell r="R19690" t="str">
            <v>BQJD120016</v>
          </cell>
          <cell r="AB19690" t="str">
            <v>Sales call carried out for HMR collection</v>
          </cell>
        </row>
        <row r="19691">
          <cell r="A19691">
            <v>44496.689965277801</v>
          </cell>
          <cell r="B19691">
            <v>4013</v>
          </cell>
          <cell r="F19691" t="str">
            <v>CC-00466361</v>
          </cell>
          <cell r="J19691" t="str">
            <v>General Service</v>
          </cell>
          <cell r="R19691" t="str">
            <v>BQCD160106</v>
          </cell>
          <cell r="AB19691" t="str">
            <v>Sales call carried out for HMR collection</v>
          </cell>
        </row>
        <row r="19692">
          <cell r="A19692">
            <v>44496.680335648103</v>
          </cell>
          <cell r="B19692">
            <v>7414</v>
          </cell>
          <cell r="F19692" t="str">
            <v>CC-00466340</v>
          </cell>
          <cell r="J19692" t="str">
            <v>General Service</v>
          </cell>
          <cell r="R19692" t="str">
            <v>BQAD203299</v>
          </cell>
          <cell r="AB19692" t="str">
            <v>Sales call carried out for HMR collection</v>
          </cell>
        </row>
        <row r="19693">
          <cell r="A19693">
            <v>44496.6742592593</v>
          </cell>
          <cell r="B19693">
            <v>3220</v>
          </cell>
          <cell r="F19693" t="str">
            <v>CC-00466335</v>
          </cell>
          <cell r="J19693" t="str">
            <v>General Service</v>
          </cell>
          <cell r="R19693" t="str">
            <v>BQBD160067</v>
          </cell>
          <cell r="AB19693" t="str">
            <v>Sales call carried out for HMR collection</v>
          </cell>
        </row>
        <row r="19694">
          <cell r="A19694">
            <v>44496.664861111101</v>
          </cell>
          <cell r="B19694">
            <v>3513</v>
          </cell>
          <cell r="F19694" t="str">
            <v>CC-00466316</v>
          </cell>
          <cell r="J19694" t="str">
            <v>General Service</v>
          </cell>
          <cell r="R19694" t="str">
            <v>BRLD160724</v>
          </cell>
          <cell r="AB19694" t="str">
            <v>Sales call carried out for HMR collection</v>
          </cell>
        </row>
        <row r="19695">
          <cell r="A19695">
            <v>44496.658564814803</v>
          </cell>
          <cell r="B19695">
            <v>1</v>
          </cell>
          <cell r="F19695" t="str">
            <v>CC-00466304</v>
          </cell>
          <cell r="J19695" t="str">
            <v>Commissioning</v>
          </cell>
          <cell r="R19695" t="str">
            <v>BUJS032230</v>
          </cell>
          <cell r="AB19695" t="str">
            <v>Commissioning Done.. Comm date-27/10/2021.</v>
          </cell>
        </row>
        <row r="19696">
          <cell r="A19696">
            <v>44496.655219907399</v>
          </cell>
          <cell r="B19696">
            <v>4813</v>
          </cell>
          <cell r="F19696" t="str">
            <v>CC-00466300</v>
          </cell>
          <cell r="J19696" t="str">
            <v>General Service</v>
          </cell>
          <cell r="R19696" t="str">
            <v>BQCD160126</v>
          </cell>
          <cell r="AB19696" t="str">
            <v>Sales call carried out for HMR collection</v>
          </cell>
        </row>
        <row r="19697">
          <cell r="A19697">
            <v>44496.646932870397</v>
          </cell>
          <cell r="B19697">
            <v>2839</v>
          </cell>
          <cell r="F19697" t="str">
            <v>CC-00466288</v>
          </cell>
          <cell r="J19697" t="str">
            <v>General Service</v>
          </cell>
          <cell r="R19697" t="str">
            <v>BQDD160156</v>
          </cell>
          <cell r="AB19697" t="str">
            <v>Sales call carried out for HMR collection</v>
          </cell>
        </row>
        <row r="19698">
          <cell r="A19698">
            <v>44496.637523148202</v>
          </cell>
          <cell r="B19698">
            <v>2456</v>
          </cell>
          <cell r="F19698" t="str">
            <v>CC-00466280</v>
          </cell>
          <cell r="J19698" t="str">
            <v>General Service</v>
          </cell>
          <cell r="R19698" t="str">
            <v>BQGD160344</v>
          </cell>
          <cell r="AB19698" t="str">
            <v>Sales call carried out for HMR collection</v>
          </cell>
        </row>
        <row r="19699">
          <cell r="A19699">
            <v>44496.629687499997</v>
          </cell>
          <cell r="B19699">
            <v>1884</v>
          </cell>
          <cell r="F19699" t="str">
            <v>CC-00466271</v>
          </cell>
          <cell r="J19699" t="str">
            <v>General Service</v>
          </cell>
          <cell r="R19699" t="str">
            <v>BRJD160600</v>
          </cell>
          <cell r="AB19699" t="str">
            <v>Sales call carried out for HMR collection</v>
          </cell>
        </row>
        <row r="19700">
          <cell r="A19700">
            <v>44496.625636574099</v>
          </cell>
          <cell r="B19700">
            <v>4213</v>
          </cell>
          <cell r="F19700" t="str">
            <v>CC-00466263</v>
          </cell>
          <cell r="J19700" t="str">
            <v>General Service</v>
          </cell>
          <cell r="R19700" t="str">
            <v>BRJD160606</v>
          </cell>
          <cell r="AB19700" t="str">
            <v>Sales call carried out for HMR collection</v>
          </cell>
        </row>
        <row r="19701">
          <cell r="A19701">
            <v>44496.621307870402</v>
          </cell>
          <cell r="B19701">
            <v>7254</v>
          </cell>
          <cell r="F19701" t="str">
            <v>CC-00466259</v>
          </cell>
          <cell r="J19701" t="str">
            <v>General Service</v>
          </cell>
          <cell r="R19701" t="str">
            <v>BQJD160027</v>
          </cell>
          <cell r="AB19701" t="str">
            <v>Sales call carried out for HMR collection</v>
          </cell>
        </row>
        <row r="19702">
          <cell r="A19702">
            <v>44496.614907407398</v>
          </cell>
          <cell r="B19702">
            <v>14825</v>
          </cell>
          <cell r="F19702" t="str">
            <v>CC-00466247</v>
          </cell>
          <cell r="J19702" t="str">
            <v>General Service</v>
          </cell>
          <cell r="R19702" t="str">
            <v>BQJD160040</v>
          </cell>
          <cell r="AB19702" t="str">
            <v>Sales call carried out for HMR collection</v>
          </cell>
        </row>
        <row r="19703">
          <cell r="A19703">
            <v>44496.609756944403</v>
          </cell>
          <cell r="B19703">
            <v>4239</v>
          </cell>
          <cell r="F19703" t="str">
            <v>CC-00466236</v>
          </cell>
          <cell r="J19703" t="str">
            <v>General Service</v>
          </cell>
          <cell r="R19703" t="str">
            <v>BQLD160145</v>
          </cell>
          <cell r="AB19703" t="str">
            <v>Sales call carried out for HMR collection</v>
          </cell>
        </row>
        <row r="19704">
          <cell r="A19704">
            <v>44496.582488425898</v>
          </cell>
          <cell r="B19704">
            <v>5454</v>
          </cell>
          <cell r="F19704" t="str">
            <v>CC-00466195</v>
          </cell>
          <cell r="J19704" t="str">
            <v>General Service</v>
          </cell>
          <cell r="R19704" t="str">
            <v>BPED160082</v>
          </cell>
          <cell r="AB19704" t="str">
            <v>Sales call carried out for HMR collection</v>
          </cell>
        </row>
        <row r="19705">
          <cell r="A19705">
            <v>44496.573854166701</v>
          </cell>
          <cell r="B19705">
            <v>1326</v>
          </cell>
          <cell r="F19705" t="str">
            <v>CC-00466185</v>
          </cell>
          <cell r="J19705" t="str">
            <v>General Service</v>
          </cell>
          <cell r="R19705" t="str">
            <v>BPID120091</v>
          </cell>
          <cell r="AB19705" t="str">
            <v>Sales call carried out for HMR collection</v>
          </cell>
        </row>
        <row r="19706">
          <cell r="A19706">
            <v>44496.566481481503</v>
          </cell>
          <cell r="B19706">
            <v>5045</v>
          </cell>
          <cell r="F19706" t="str">
            <v>CC-00466178</v>
          </cell>
          <cell r="J19706" t="str">
            <v>General Service</v>
          </cell>
          <cell r="R19706" t="str">
            <v>GPGD160208</v>
          </cell>
          <cell r="AB19706" t="str">
            <v>Sales call carried out for HMR collection</v>
          </cell>
        </row>
        <row r="19707">
          <cell r="A19707">
            <v>44496.559131944399</v>
          </cell>
          <cell r="B19707">
            <v>1263</v>
          </cell>
          <cell r="F19707" t="str">
            <v>CC-00466172</v>
          </cell>
          <cell r="J19707" t="str">
            <v>General Service</v>
          </cell>
          <cell r="R19707" t="str">
            <v>BSCL152143</v>
          </cell>
          <cell r="AB19707" t="str">
            <v>Sales call carried out for HMR collection</v>
          </cell>
        </row>
        <row r="19708">
          <cell r="A19708">
            <v>44496.552986111099</v>
          </cell>
          <cell r="B19708">
            <v>1392</v>
          </cell>
          <cell r="F19708" t="str">
            <v>CC-00466165</v>
          </cell>
          <cell r="J19708" t="str">
            <v>General Service</v>
          </cell>
          <cell r="R19708" t="str">
            <v>BRHD161303</v>
          </cell>
          <cell r="AB19708" t="str">
            <v>Sales call carried out for HMR collection</v>
          </cell>
        </row>
        <row r="19709">
          <cell r="A19709">
            <v>44496.5473726852</v>
          </cell>
          <cell r="B19709">
            <v>9882</v>
          </cell>
          <cell r="F19709" t="str">
            <v>CC-00466157</v>
          </cell>
          <cell r="J19709" t="str">
            <v>General Service</v>
          </cell>
          <cell r="R19709" t="str">
            <v>BRBD160901</v>
          </cell>
          <cell r="AB19709" t="str">
            <v>Sales call carried out for HMR collection</v>
          </cell>
        </row>
        <row r="19710">
          <cell r="A19710">
            <v>44496.542858796303</v>
          </cell>
          <cell r="B19710">
            <v>1465</v>
          </cell>
          <cell r="F19710" t="str">
            <v>CC-00466148</v>
          </cell>
          <cell r="J19710" t="str">
            <v>General Service</v>
          </cell>
          <cell r="R19710" t="str">
            <v>BSJD161378</v>
          </cell>
          <cell r="AB19710" t="str">
            <v>Sales call carried out for HMR collection</v>
          </cell>
        </row>
        <row r="19711">
          <cell r="A19711">
            <v>44496.535937499997</v>
          </cell>
          <cell r="B19711">
            <v>1498</v>
          </cell>
          <cell r="F19711" t="str">
            <v>CC-00466136</v>
          </cell>
          <cell r="J19711" t="str">
            <v>General Service</v>
          </cell>
          <cell r="R19711" t="str">
            <v>BSED161766</v>
          </cell>
          <cell r="AB19711"/>
        </row>
        <row r="19712">
          <cell r="A19712">
            <v>44496.5289583333</v>
          </cell>
          <cell r="B19712">
            <v>2883</v>
          </cell>
          <cell r="F19712" t="str">
            <v>CC-00466121</v>
          </cell>
          <cell r="J19712" t="str">
            <v>General Service</v>
          </cell>
          <cell r="R19712" t="str">
            <v>BRED161131</v>
          </cell>
          <cell r="AB19712" t="str">
            <v>Sales call carried out for HMR collection</v>
          </cell>
        </row>
        <row r="19713">
          <cell r="A19713">
            <v>44496.522094907399</v>
          </cell>
          <cell r="B19713">
            <v>2012</v>
          </cell>
          <cell r="F19713" t="str">
            <v>CC-00466113</v>
          </cell>
          <cell r="J19713" t="str">
            <v>General Service</v>
          </cell>
          <cell r="R19713" t="str">
            <v>BTFD162243</v>
          </cell>
          <cell r="AB19713"/>
        </row>
        <row r="19714">
          <cell r="A19714">
            <v>44496.513449074097</v>
          </cell>
          <cell r="B19714">
            <v>2898</v>
          </cell>
          <cell r="F19714" t="str">
            <v>CC-00466105</v>
          </cell>
          <cell r="J19714" t="str">
            <v>General Service</v>
          </cell>
          <cell r="R19714" t="str">
            <v>BTFD162244</v>
          </cell>
          <cell r="AB19714" t="str">
            <v>Sales call carried out for HMR collection</v>
          </cell>
        </row>
        <row r="19715">
          <cell r="A19715">
            <v>44496.505983796298</v>
          </cell>
          <cell r="B19715">
            <v>638</v>
          </cell>
          <cell r="F19715" t="str">
            <v>CC-00466096</v>
          </cell>
          <cell r="J19715" t="str">
            <v>General Service</v>
          </cell>
          <cell r="R19715" t="str">
            <v>BTKD162083</v>
          </cell>
          <cell r="AB19715" t="str">
            <v>Sales call carried out for HMR collection</v>
          </cell>
        </row>
        <row r="19716">
          <cell r="A19716">
            <v>44496.500057870398</v>
          </cell>
          <cell r="B19716">
            <v>2199</v>
          </cell>
          <cell r="F19716" t="str">
            <v>CC-00466086</v>
          </cell>
          <cell r="J19716" t="str">
            <v>General Service</v>
          </cell>
          <cell r="R19716" t="str">
            <v>BSFD161795</v>
          </cell>
          <cell r="AB19716" t="str">
            <v>Sales call carried out for HMR collection</v>
          </cell>
        </row>
        <row r="19717">
          <cell r="A19717">
            <v>44496.493136574099</v>
          </cell>
          <cell r="B19717">
            <v>3788</v>
          </cell>
          <cell r="F19717" t="str">
            <v>CC-00466070</v>
          </cell>
          <cell r="J19717" t="str">
            <v>General Service</v>
          </cell>
          <cell r="R19717" t="str">
            <v>BTKD162112</v>
          </cell>
          <cell r="AB19717" t="str">
            <v>Sales call carried out for HMR collection</v>
          </cell>
        </row>
        <row r="19718">
          <cell r="A19718">
            <v>44496.486134259299</v>
          </cell>
          <cell r="B19718">
            <v>3061</v>
          </cell>
          <cell r="F19718" t="str">
            <v>CC-00466047</v>
          </cell>
          <cell r="J19718" t="str">
            <v>General Service</v>
          </cell>
          <cell r="R19718" t="str">
            <v>BTCD162149</v>
          </cell>
          <cell r="AB19718" t="str">
            <v>Sales call carried out for HMR collection</v>
          </cell>
        </row>
        <row r="19719">
          <cell r="A19719">
            <v>44496.476446759298</v>
          </cell>
          <cell r="B19719">
            <v>3980</v>
          </cell>
          <cell r="F19719" t="str">
            <v>CC-00466023</v>
          </cell>
          <cell r="J19719" t="str">
            <v>General Service</v>
          </cell>
          <cell r="R19719" t="str">
            <v>BTJD162046</v>
          </cell>
          <cell r="AB19719" t="str">
            <v>Sales call carried out for HMR collection</v>
          </cell>
        </row>
        <row r="19720">
          <cell r="A19720">
            <v>44496.469525462999</v>
          </cell>
          <cell r="B19720">
            <v>2111</v>
          </cell>
          <cell r="F19720" t="str">
            <v>CC-00466011</v>
          </cell>
          <cell r="J19720" t="str">
            <v>General Service</v>
          </cell>
          <cell r="R19720" t="str">
            <v>BTCD162159</v>
          </cell>
          <cell r="AB19720" t="str">
            <v>Sales call carried out for HMR collection</v>
          </cell>
        </row>
        <row r="19721">
          <cell r="A19721">
            <v>44496.463807870401</v>
          </cell>
          <cell r="B19721">
            <v>885</v>
          </cell>
          <cell r="F19721" t="str">
            <v>CC-00465998</v>
          </cell>
          <cell r="J19721" t="str">
            <v>General Service</v>
          </cell>
          <cell r="R19721" t="str">
            <v>BSID161973</v>
          </cell>
          <cell r="AB19721" t="str">
            <v>Sales call carried out for HMR collection</v>
          </cell>
        </row>
        <row r="19722">
          <cell r="A19722">
            <v>44496.460462962998</v>
          </cell>
          <cell r="B19722">
            <v>3342</v>
          </cell>
          <cell r="F19722" t="str">
            <v>CC-00465993</v>
          </cell>
          <cell r="J19722" t="str">
            <v>General Service</v>
          </cell>
          <cell r="R19722" t="str">
            <v>BTDD162183</v>
          </cell>
          <cell r="AB19722" t="str">
            <v>Sales call carried out for HMR collection</v>
          </cell>
        </row>
        <row r="19723">
          <cell r="A19723">
            <v>44496.451377314799</v>
          </cell>
          <cell r="B19723">
            <v>681</v>
          </cell>
          <cell r="F19723" t="str">
            <v>CC-00465976</v>
          </cell>
          <cell r="J19723" t="str">
            <v>General Service</v>
          </cell>
          <cell r="R19723" t="str">
            <v>BSDD120664</v>
          </cell>
          <cell r="AB19723" t="str">
            <v>Sales call carried out for HMR collection</v>
          </cell>
        </row>
        <row r="19724">
          <cell r="A19724">
            <v>44495.5624074074</v>
          </cell>
          <cell r="B19724">
            <v>5500</v>
          </cell>
          <cell r="F19724" t="str">
            <v>CC-00465434</v>
          </cell>
          <cell r="J19724" t="str">
            <v>Schedule Service</v>
          </cell>
          <cell r="R19724" t="str">
            <v>BTDD162169</v>
          </cell>
          <cell r="AB19724" t="str">
            <v>Attend the site for general schedule service so following jobs are done replace air filter kit 2 nos., oil filter 90 lpm 2nos., and oil air lube plus 37 litres, after service check all accessories and other components physically found ok, after then run the unit, no external leakages found and unit runs satisfactory with all parameters under limit.</v>
          </cell>
        </row>
        <row r="19725">
          <cell r="A19725">
            <v>44495.5481828704</v>
          </cell>
          <cell r="B19725">
            <v>3357</v>
          </cell>
          <cell r="F19725" t="str">
            <v>CC-00465413</v>
          </cell>
          <cell r="J19725" t="str">
            <v>Schedule Service</v>
          </cell>
          <cell r="R19725" t="str">
            <v>BKHET70130</v>
          </cell>
          <cell r="AB19725" t="str">
            <v>Change air filter, oil filter, seperatore &amp; oil</v>
          </cell>
        </row>
        <row r="19726">
          <cell r="A19726">
            <v>44495.542881944399</v>
          </cell>
          <cell r="B19726">
            <v>73208</v>
          </cell>
          <cell r="F19726" t="str">
            <v>CC-00465405</v>
          </cell>
          <cell r="J19726" t="str">
            <v>Complaint - Running With Problem</v>
          </cell>
          <cell r="R19726" t="str">
            <v>BMBS030816</v>
          </cell>
          <cell r="AB19726" t="str">
            <v>Coupling drive change</v>
          </cell>
        </row>
        <row r="19727">
          <cell r="A19727">
            <v>44495.5370833333</v>
          </cell>
          <cell r="B19727">
            <v>45933</v>
          </cell>
          <cell r="F19727" t="str">
            <v>CC-00465396</v>
          </cell>
          <cell r="J19727" t="str">
            <v>Schedule Service</v>
          </cell>
          <cell r="R19727" t="str">
            <v>BLGS040605</v>
          </cell>
          <cell r="AB19727" t="str">
            <v>Change air filter, oil filter &amp; oil</v>
          </cell>
        </row>
        <row r="19728">
          <cell r="A19728">
            <v>44495.534421296303</v>
          </cell>
          <cell r="B19728">
            <v>55520</v>
          </cell>
          <cell r="F19728" t="str">
            <v>CC-00465392</v>
          </cell>
          <cell r="J19728" t="str">
            <v>Schedule Service</v>
          </cell>
          <cell r="R19728" t="str">
            <v>BKAS030601</v>
          </cell>
          <cell r="AB19728" t="str">
            <v>Change air filter, oil filter &amp; oil</v>
          </cell>
        </row>
        <row r="19729">
          <cell r="A19729">
            <v>44495.5315625</v>
          </cell>
          <cell r="B19729">
            <v>11071</v>
          </cell>
          <cell r="F19729" t="str">
            <v>CC-00465384</v>
          </cell>
          <cell r="J19729" t="str">
            <v>General Service</v>
          </cell>
          <cell r="R19729" t="str">
            <v>UOIS030128</v>
          </cell>
          <cell r="AB19729" t="str">
            <v>Change air filter, oil filter &amp; oil</v>
          </cell>
        </row>
        <row r="19730">
          <cell r="A19730">
            <v>44495.529050925899</v>
          </cell>
          <cell r="B19730">
            <v>14616</v>
          </cell>
          <cell r="F19730" t="str">
            <v>CC-00465377</v>
          </cell>
          <cell r="J19730" t="str">
            <v>General Service</v>
          </cell>
          <cell r="R19730" t="str">
            <v>UOHS030121</v>
          </cell>
          <cell r="AB19730" t="str">
            <v>Change air filter, oil filter &amp; oil</v>
          </cell>
        </row>
        <row r="19731">
          <cell r="A19731">
            <v>44494.977812500001</v>
          </cell>
          <cell r="B19731">
            <v>9874</v>
          </cell>
          <cell r="F19731" t="str">
            <v>CC-00465012</v>
          </cell>
          <cell r="J19731" t="str">
            <v>Schedule Service - AMC</v>
          </cell>
          <cell r="R19731" t="str">
            <v>BSCS037349</v>
          </cell>
          <cell r="AB19731" t="str">
            <v>AMC visit done</v>
          </cell>
        </row>
        <row r="19732">
          <cell r="A19732">
            <v>44494.976365740702</v>
          </cell>
          <cell r="B19732">
            <v>17869</v>
          </cell>
          <cell r="F19732" t="str">
            <v>CC-00465002</v>
          </cell>
          <cell r="J19732" t="str">
            <v>Schedule Service - AMC</v>
          </cell>
          <cell r="R19732" t="str">
            <v>BMJS040004</v>
          </cell>
          <cell r="AB19732" t="str">
            <v>AMC visit done</v>
          </cell>
        </row>
        <row r="19733">
          <cell r="A19733">
            <v>44494.621631944399</v>
          </cell>
          <cell r="B19733">
            <v>2987</v>
          </cell>
          <cell r="F19733" t="str">
            <v>CC-00464666</v>
          </cell>
          <cell r="J19733" t="str">
            <v>Schedule Service</v>
          </cell>
          <cell r="R19733" t="str">
            <v>BTDS044313</v>
          </cell>
          <cell r="AB19733"/>
        </row>
        <row r="19734">
          <cell r="A19734">
            <v>44494.582673611098</v>
          </cell>
          <cell r="B19734">
            <v>2</v>
          </cell>
          <cell r="F19734" t="str">
            <v>CC-00464615</v>
          </cell>
          <cell r="J19734" t="str">
            <v>Commissioning</v>
          </cell>
          <cell r="R19734" t="str">
            <v>EUES035194</v>
          </cell>
          <cell r="AB19734"/>
        </row>
        <row r="19735">
          <cell r="A19735">
            <v>44494.523495370398</v>
          </cell>
          <cell r="B19735">
            <v>1376</v>
          </cell>
          <cell r="F19735" t="str">
            <v>CC-00464524</v>
          </cell>
          <cell r="J19735" t="str">
            <v>General Service</v>
          </cell>
          <cell r="R19735" t="str">
            <v>BRKD160684</v>
          </cell>
          <cell r="AB19735"/>
        </row>
        <row r="19736">
          <cell r="A19736">
            <v>44494.518865740698</v>
          </cell>
          <cell r="B19736">
            <v>3209</v>
          </cell>
          <cell r="F19736" t="str">
            <v>CC-00464513</v>
          </cell>
          <cell r="J19736" t="str">
            <v>General Service</v>
          </cell>
          <cell r="R19736" t="str">
            <v>BPED200181</v>
          </cell>
          <cell r="AB19736"/>
        </row>
        <row r="19737">
          <cell r="A19737">
            <v>44494.515011574098</v>
          </cell>
          <cell r="B19737">
            <v>2415</v>
          </cell>
          <cell r="F19737" t="str">
            <v>CC-00464507</v>
          </cell>
          <cell r="J19737" t="str">
            <v>General Service</v>
          </cell>
          <cell r="R19737" t="str">
            <v>BSAD161582</v>
          </cell>
          <cell r="AB19737"/>
        </row>
        <row r="19738">
          <cell r="A19738">
            <v>44494.508472222202</v>
          </cell>
          <cell r="B19738">
            <v>3867</v>
          </cell>
          <cell r="F19738" t="str">
            <v>CC-00464492</v>
          </cell>
          <cell r="J19738" t="str">
            <v>General Service</v>
          </cell>
          <cell r="R19738" t="str">
            <v>GPCD160130</v>
          </cell>
          <cell r="AB19738"/>
        </row>
        <row r="19739">
          <cell r="A19739">
            <v>44494.503252314797</v>
          </cell>
          <cell r="B19739">
            <v>6182</v>
          </cell>
          <cell r="F19739" t="str">
            <v>CC-00464485</v>
          </cell>
          <cell r="J19739" t="str">
            <v>General Service</v>
          </cell>
          <cell r="R19739" t="str">
            <v>BOBD200072</v>
          </cell>
          <cell r="AB19739"/>
        </row>
        <row r="19740">
          <cell r="A19740">
            <v>44494.496793981503</v>
          </cell>
          <cell r="B19740">
            <v>4038</v>
          </cell>
          <cell r="F19740" t="str">
            <v>CC-00464474</v>
          </cell>
          <cell r="J19740" t="str">
            <v>General Service</v>
          </cell>
          <cell r="R19740" t="str">
            <v>BPKD200020</v>
          </cell>
          <cell r="AB19740"/>
        </row>
        <row r="19741">
          <cell r="A19741">
            <v>44494.493379629603</v>
          </cell>
          <cell r="B19741">
            <v>6854</v>
          </cell>
          <cell r="F19741" t="str">
            <v>CC-00464467</v>
          </cell>
          <cell r="J19741" t="str">
            <v>General Service</v>
          </cell>
          <cell r="R19741" t="str">
            <v>BNDD160224</v>
          </cell>
          <cell r="AB19741"/>
        </row>
        <row r="19742">
          <cell r="A19742">
            <v>44494.488379629598</v>
          </cell>
          <cell r="B19742">
            <v>9844</v>
          </cell>
          <cell r="F19742" t="str">
            <v>CC-00464460</v>
          </cell>
          <cell r="J19742" t="str">
            <v>General Service</v>
          </cell>
          <cell r="R19742" t="str">
            <v>BOCD160084</v>
          </cell>
          <cell r="AB19742"/>
        </row>
        <row r="19743">
          <cell r="A19743">
            <v>44494.484629629602</v>
          </cell>
          <cell r="B19743">
            <v>4238</v>
          </cell>
          <cell r="F19743" t="str">
            <v>CC-00464457</v>
          </cell>
          <cell r="J19743" t="str">
            <v>General Service</v>
          </cell>
          <cell r="R19743" t="str">
            <v>BNHD200151</v>
          </cell>
          <cell r="AB19743"/>
        </row>
        <row r="19744">
          <cell r="A19744">
            <v>44494.478703703702</v>
          </cell>
          <cell r="B19744">
            <v>4667</v>
          </cell>
          <cell r="F19744" t="str">
            <v>CC-00464452</v>
          </cell>
          <cell r="J19744" t="str">
            <v>General Service</v>
          </cell>
          <cell r="R19744" t="str">
            <v>BNID160316</v>
          </cell>
          <cell r="AB19744"/>
        </row>
        <row r="19745">
          <cell r="A19745">
            <v>44494.473807870403</v>
          </cell>
          <cell r="B19745">
            <v>10434</v>
          </cell>
          <cell r="F19745" t="str">
            <v>CC-00464444</v>
          </cell>
          <cell r="J19745" t="str">
            <v>Schedule Service</v>
          </cell>
          <cell r="R19745" t="str">
            <v>BHDS040187</v>
          </cell>
          <cell r="AB19745"/>
        </row>
        <row r="19746">
          <cell r="A19746">
            <v>44494.471377314803</v>
          </cell>
          <cell r="B19746"/>
          <cell r="F19746" t="str">
            <v>CC-00464440</v>
          </cell>
          <cell r="J19746" t="str">
            <v>Commissioning</v>
          </cell>
          <cell r="R19746"/>
          <cell r="AB19746"/>
        </row>
        <row r="19747">
          <cell r="A19747">
            <v>44494.445023148102</v>
          </cell>
          <cell r="B19747">
            <v>1</v>
          </cell>
          <cell r="F19747" t="str">
            <v>CC-00464411</v>
          </cell>
          <cell r="J19747" t="str">
            <v>Commissioning</v>
          </cell>
          <cell r="R19747" t="str">
            <v>BTEC378536</v>
          </cell>
          <cell r="AB19747"/>
        </row>
        <row r="19748">
          <cell r="A19748">
            <v>44493.987997685203</v>
          </cell>
          <cell r="B19748">
            <v>33792</v>
          </cell>
          <cell r="F19748" t="str">
            <v>CC-00464336</v>
          </cell>
          <cell r="J19748" t="str">
            <v>Schedule Service - AMC</v>
          </cell>
          <cell r="R19748" t="str">
            <v>BIGS030904</v>
          </cell>
          <cell r="AB19748"/>
        </row>
        <row r="19749">
          <cell r="A19749">
            <v>44492.683761574102</v>
          </cell>
          <cell r="B19749">
            <v>6650</v>
          </cell>
          <cell r="F19749" t="str">
            <v>CC-00463931</v>
          </cell>
          <cell r="J19749" t="str">
            <v>Schedule Service</v>
          </cell>
          <cell r="R19749" t="str">
            <v>BRKC371988</v>
          </cell>
          <cell r="AB19749"/>
        </row>
        <row r="19750">
          <cell r="A19750">
            <v>44492.664687500001</v>
          </cell>
          <cell r="B19750">
            <v>1</v>
          </cell>
          <cell r="F19750" t="str">
            <v>CC-00463904</v>
          </cell>
          <cell r="J19750" t="str">
            <v>Commissioning</v>
          </cell>
          <cell r="R19750" t="str">
            <v>BTGS031205</v>
          </cell>
          <cell r="AB19750" t="str">
            <v>Commissioning Done Actual Commissioning date 23-10-2021....Please call me....Pramod-01/11/2021.
Commissioning photo updated 08-12-2021.........Correct comm photos...Pramod-10/12/2021......waiting for correct photos....14/12/21
Commissioning photo updated and uploaded 16-12-2021... Advice to dealer recheck and attached main cable photos with lug....Pramod-21/12/2021.
Attached the same by today 11-01-2022
Main cable photo attached 12-01-2022</v>
          </cell>
        </row>
        <row r="19751">
          <cell r="A19751">
            <v>44492.659363425897</v>
          </cell>
          <cell r="B19751">
            <v>3945</v>
          </cell>
          <cell r="F19751" t="str">
            <v>CC-00463895</v>
          </cell>
          <cell r="J19751" t="str">
            <v>General Service</v>
          </cell>
          <cell r="R19751" t="str">
            <v>BNID200161</v>
          </cell>
          <cell r="AB19751"/>
        </row>
        <row r="19752">
          <cell r="A19752">
            <v>44492.652407407397</v>
          </cell>
          <cell r="B19752">
            <v>3988</v>
          </cell>
          <cell r="F19752" t="str">
            <v>CC-00463887</v>
          </cell>
          <cell r="J19752" t="str">
            <v>General Service</v>
          </cell>
          <cell r="R19752" t="str">
            <v>MNFD200027</v>
          </cell>
          <cell r="AB19752"/>
        </row>
        <row r="19753">
          <cell r="A19753">
            <v>44492.6403587963</v>
          </cell>
          <cell r="B19753">
            <v>2788</v>
          </cell>
          <cell r="F19753" t="str">
            <v>CC-00463870</v>
          </cell>
          <cell r="J19753" t="str">
            <v>General Service</v>
          </cell>
          <cell r="R19753" t="str">
            <v>BNBD160162</v>
          </cell>
          <cell r="AB19753"/>
        </row>
        <row r="19754">
          <cell r="A19754">
            <v>44492.634618055599</v>
          </cell>
          <cell r="B19754">
            <v>3589</v>
          </cell>
          <cell r="F19754" t="str">
            <v>CC-00463857</v>
          </cell>
          <cell r="J19754" t="str">
            <v>General Service</v>
          </cell>
          <cell r="R19754" t="str">
            <v>BOLD160047</v>
          </cell>
          <cell r="AB19754"/>
        </row>
        <row r="19755">
          <cell r="A19755">
            <v>44492.504155092603</v>
          </cell>
          <cell r="B19755">
            <v>145</v>
          </cell>
          <cell r="F19755" t="str">
            <v>CC-00463700</v>
          </cell>
          <cell r="J19755" t="str">
            <v>Complaint - Running With Problem</v>
          </cell>
          <cell r="R19755" t="str">
            <v>BUBD162649</v>
          </cell>
          <cell r="AB19755"/>
        </row>
        <row r="19756">
          <cell r="A19756">
            <v>44492.481898148202</v>
          </cell>
          <cell r="B19756">
            <v>0</v>
          </cell>
          <cell r="F19756" t="str">
            <v>CC-00463664</v>
          </cell>
          <cell r="J19756" t="str">
            <v>Pre Commissioning</v>
          </cell>
          <cell r="R19756" t="str">
            <v>BUDS034771</v>
          </cell>
          <cell r="AB19756"/>
        </row>
        <row r="19757">
          <cell r="A19757">
            <v>44492.4778240741</v>
          </cell>
          <cell r="B19757">
            <v>24946</v>
          </cell>
          <cell r="F19757" t="str">
            <v>CC-00463658</v>
          </cell>
          <cell r="J19757" t="str">
            <v>Schedule Service</v>
          </cell>
          <cell r="R19757" t="str">
            <v>GOHC370805</v>
          </cell>
          <cell r="AB19757"/>
        </row>
        <row r="19758">
          <cell r="A19758">
            <v>44492.475057870397</v>
          </cell>
          <cell r="B19758">
            <v>8704</v>
          </cell>
          <cell r="F19758" t="str">
            <v>CC-00463652</v>
          </cell>
          <cell r="J19758" t="str">
            <v>Schedule Service</v>
          </cell>
          <cell r="R19758" t="str">
            <v>BSKS036365</v>
          </cell>
          <cell r="AB19758"/>
        </row>
        <row r="19759">
          <cell r="A19759">
            <v>44492.472048611096</v>
          </cell>
          <cell r="B19759">
            <v>12253</v>
          </cell>
          <cell r="F19759" t="str">
            <v>CC-00463650</v>
          </cell>
          <cell r="J19759" t="str">
            <v>General Service</v>
          </cell>
          <cell r="R19759" t="str">
            <v>BSKS036366</v>
          </cell>
          <cell r="AB19759"/>
        </row>
        <row r="19760">
          <cell r="A19760">
            <v>44492.397523148102</v>
          </cell>
          <cell r="B19760">
            <v>45555</v>
          </cell>
          <cell r="F19760" t="str">
            <v>CC-00463567</v>
          </cell>
          <cell r="J19760" t="str">
            <v>Complaint - Breakdown</v>
          </cell>
          <cell r="R19760" t="str">
            <v>BKCS031162</v>
          </cell>
          <cell r="AB19760" t="str">
            <v>Talk to customer regarding not working problem and as per him unit running ok
hence need to close the call waiting for Fabrication no updated to call 23-10-2021</v>
          </cell>
        </row>
        <row r="19761">
          <cell r="A19761">
            <v>44491.445381944402</v>
          </cell>
          <cell r="B19761">
            <v>535859</v>
          </cell>
          <cell r="F19761" t="str">
            <v>CC-00462917</v>
          </cell>
          <cell r="J19761" t="str">
            <v>Schedule Service</v>
          </cell>
          <cell r="R19761" t="str">
            <v>BLIS040713</v>
          </cell>
          <cell r="AB19761"/>
        </row>
        <row r="19762">
          <cell r="A19762">
            <v>44490.693310185197</v>
          </cell>
          <cell r="B19762">
            <v>2486</v>
          </cell>
          <cell r="F19762" t="str">
            <v>CC-00462567</v>
          </cell>
          <cell r="J19762" t="str">
            <v>General Service</v>
          </cell>
          <cell r="R19762" t="str">
            <v>BRGD161218</v>
          </cell>
          <cell r="AB19762"/>
        </row>
        <row r="19763">
          <cell r="A19763">
            <v>44490.675462963001</v>
          </cell>
          <cell r="B19763">
            <v>4324</v>
          </cell>
          <cell r="F19763" t="str">
            <v>CC-00462548</v>
          </cell>
          <cell r="J19763" t="str">
            <v>General Service</v>
          </cell>
          <cell r="R19763" t="str">
            <v>BRDD161036</v>
          </cell>
          <cell r="AB19763"/>
        </row>
        <row r="19764">
          <cell r="A19764">
            <v>44490.669791666704</v>
          </cell>
          <cell r="B19764">
            <v>2025</v>
          </cell>
          <cell r="F19764" t="str">
            <v>CC-00462538</v>
          </cell>
          <cell r="J19764" t="str">
            <v>General Service</v>
          </cell>
          <cell r="R19764" t="str">
            <v>BRCD160998</v>
          </cell>
          <cell r="AB19764"/>
        </row>
        <row r="19765">
          <cell r="A19765">
            <v>44490.657650462999</v>
          </cell>
          <cell r="B19765">
            <v>3928</v>
          </cell>
          <cell r="F19765" t="str">
            <v>CC-00462517</v>
          </cell>
          <cell r="J19765" t="str">
            <v>General Service</v>
          </cell>
          <cell r="R19765" t="str">
            <v>BRBD160856</v>
          </cell>
          <cell r="AB19765"/>
        </row>
        <row r="19766">
          <cell r="A19766">
            <v>44490.523333333302</v>
          </cell>
          <cell r="B19766">
            <v>2423</v>
          </cell>
          <cell r="F19766" t="str">
            <v>CC-00462355</v>
          </cell>
          <cell r="J19766" t="str">
            <v>Schedule Service</v>
          </cell>
          <cell r="R19766" t="str">
            <v>BTED200706</v>
          </cell>
          <cell r="AB19766"/>
        </row>
        <row r="19767">
          <cell r="A19767">
            <v>44490.501851851899</v>
          </cell>
          <cell r="B19767">
            <v>11231</v>
          </cell>
          <cell r="F19767" t="str">
            <v>CC-00462322</v>
          </cell>
          <cell r="J19767" t="str">
            <v>Complaint - Running With Problem</v>
          </cell>
          <cell r="R19767" t="str">
            <v>BRCC372871</v>
          </cell>
          <cell r="AB19767" t="str">
            <v>Old Airend - BRCI531000
Changed new Airend - AUFI534424</v>
          </cell>
        </row>
        <row r="19768">
          <cell r="A19768">
            <v>44490.493599537003</v>
          </cell>
          <cell r="B19768">
            <v>568</v>
          </cell>
          <cell r="F19768" t="str">
            <v>CC-00462300</v>
          </cell>
          <cell r="J19768" t="str">
            <v>Complaint - Running With Problem</v>
          </cell>
          <cell r="R19768" t="str">
            <v>BTEC378413</v>
          </cell>
          <cell r="AB19768"/>
        </row>
        <row r="19769">
          <cell r="A19769">
            <v>44490.483807870398</v>
          </cell>
          <cell r="B19769">
            <v>13722</v>
          </cell>
          <cell r="F19769" t="str">
            <v>CC-00462280</v>
          </cell>
          <cell r="J19769" t="str">
            <v>Schedule Service</v>
          </cell>
          <cell r="R19769" t="str">
            <v>BSGS043528</v>
          </cell>
          <cell r="AB19769"/>
        </row>
        <row r="19770">
          <cell r="A19770">
            <v>44490.483425925901</v>
          </cell>
          <cell r="B19770">
            <v>0</v>
          </cell>
          <cell r="F19770" t="str">
            <v>CC-00462279</v>
          </cell>
          <cell r="J19770" t="str">
            <v>Pre Commissioning</v>
          </cell>
          <cell r="R19770" t="str">
            <v>BULC370926</v>
          </cell>
          <cell r="AB19770" t="str">
            <v>Discussed  over phone, customer said us that to plan for 24-10-2021 for commissioning purpose. 22-10-2021</v>
          </cell>
        </row>
        <row r="19771">
          <cell r="A19771">
            <v>44490.4827083333</v>
          </cell>
          <cell r="B19771">
            <v>0</v>
          </cell>
          <cell r="F19771" t="str">
            <v>CC-00462277</v>
          </cell>
          <cell r="J19771" t="str">
            <v>Pre Commissioning</v>
          </cell>
          <cell r="R19771" t="str">
            <v>BULC370790</v>
          </cell>
          <cell r="AB19771" t="str">
            <v>As per discussion had with customer pre commissioning on tomorrow 22-10-2021</v>
          </cell>
        </row>
        <row r="19772">
          <cell r="A19772">
            <v>44490.4789930556</v>
          </cell>
          <cell r="B19772">
            <v>19704</v>
          </cell>
          <cell r="F19772" t="str">
            <v>CC-00462273</v>
          </cell>
          <cell r="J19772" t="str">
            <v>Complaint - Running With Problem</v>
          </cell>
          <cell r="R19772" t="str">
            <v>BSJS035917</v>
          </cell>
          <cell r="AB19772"/>
        </row>
        <row r="19773">
          <cell r="A19773">
            <v>44490.465798611098</v>
          </cell>
          <cell r="B19773">
            <v>9052</v>
          </cell>
          <cell r="F19773" t="str">
            <v>CC-00462247</v>
          </cell>
          <cell r="J19773" t="str">
            <v>Schedule Service</v>
          </cell>
          <cell r="R19773" t="str">
            <v>BPIC370386</v>
          </cell>
          <cell r="AB19773"/>
        </row>
        <row r="19774">
          <cell r="A19774">
            <v>44489.760520833297</v>
          </cell>
          <cell r="B19774">
            <v>0</v>
          </cell>
          <cell r="F19774" t="str">
            <v>CC-00461938</v>
          </cell>
          <cell r="J19774" t="str">
            <v>Commissioning</v>
          </cell>
          <cell r="R19774" t="str">
            <v>CUCE211709</v>
          </cell>
          <cell r="AB19774"/>
        </row>
        <row r="19775">
          <cell r="A19775">
            <v>44489.742754629602</v>
          </cell>
          <cell r="B19775">
            <v>2524</v>
          </cell>
          <cell r="F19775" t="str">
            <v>CC-00461925</v>
          </cell>
          <cell r="J19775" t="str">
            <v>Schedule Service</v>
          </cell>
          <cell r="R19775" t="str">
            <v>BULD162559</v>
          </cell>
          <cell r="AB19775"/>
        </row>
        <row r="19776">
          <cell r="A19776">
            <v>44489.5805555556</v>
          </cell>
          <cell r="B19776">
            <v>3317</v>
          </cell>
          <cell r="F19776" t="str">
            <v>CC-00461715</v>
          </cell>
          <cell r="J19776" t="str">
            <v>Schedule Service</v>
          </cell>
          <cell r="R19776" t="str">
            <v>BRFD230245</v>
          </cell>
          <cell r="AB19776"/>
        </row>
        <row r="19777">
          <cell r="A19777">
            <v>44489.476666666698</v>
          </cell>
          <cell r="B19777">
            <v>0</v>
          </cell>
          <cell r="F19777" t="str">
            <v>CC-00461547</v>
          </cell>
          <cell r="J19777" t="str">
            <v>Pre Commissioning</v>
          </cell>
          <cell r="R19777" t="str">
            <v>BUFC372833</v>
          </cell>
          <cell r="AB19777"/>
        </row>
        <row r="19778">
          <cell r="A19778">
            <v>44488.686898148102</v>
          </cell>
          <cell r="B19778">
            <v>2183</v>
          </cell>
          <cell r="F19778" t="str">
            <v>CC-00461198</v>
          </cell>
          <cell r="J19778" t="str">
            <v>General Service</v>
          </cell>
          <cell r="R19778" t="str">
            <v>BRCD160978</v>
          </cell>
          <cell r="AB19778"/>
        </row>
        <row r="19779">
          <cell r="A19779">
            <v>44488.682210648098</v>
          </cell>
          <cell r="B19779">
            <v>2995</v>
          </cell>
          <cell r="F19779" t="str">
            <v>CC-00461186</v>
          </cell>
          <cell r="J19779" t="str">
            <v>General Service</v>
          </cell>
          <cell r="R19779" t="str">
            <v>BSJD161406</v>
          </cell>
          <cell r="AB19779"/>
        </row>
        <row r="19780">
          <cell r="A19780">
            <v>44488.676377314798</v>
          </cell>
          <cell r="B19780">
            <v>3767</v>
          </cell>
          <cell r="F19780" t="str">
            <v>CC-00461174</v>
          </cell>
          <cell r="J19780" t="str">
            <v>General Service</v>
          </cell>
          <cell r="R19780" t="str">
            <v>BRDD161019</v>
          </cell>
          <cell r="AB19780"/>
        </row>
        <row r="19781">
          <cell r="A19781">
            <v>44488.659768518497</v>
          </cell>
          <cell r="B19781">
            <v>3113</v>
          </cell>
          <cell r="F19781" t="str">
            <v>CC-00461155</v>
          </cell>
          <cell r="J19781" t="str">
            <v>General Service</v>
          </cell>
          <cell r="R19781" t="str">
            <v>BRBL150944</v>
          </cell>
          <cell r="AB19781"/>
        </row>
        <row r="19782">
          <cell r="A19782">
            <v>44488.6503703704</v>
          </cell>
          <cell r="B19782">
            <v>3406</v>
          </cell>
          <cell r="F19782" t="str">
            <v>CC-00461143</v>
          </cell>
          <cell r="J19782" t="str">
            <v>General Service</v>
          </cell>
          <cell r="R19782" t="str">
            <v>BRBD160859</v>
          </cell>
          <cell r="AB19782"/>
        </row>
        <row r="19783">
          <cell r="A19783">
            <v>44488.644479166702</v>
          </cell>
          <cell r="B19783">
            <v>1325</v>
          </cell>
          <cell r="F19783" t="str">
            <v>CC-00461135</v>
          </cell>
          <cell r="J19783" t="str">
            <v>General Service</v>
          </cell>
          <cell r="R19783" t="str">
            <v>BSJD161438</v>
          </cell>
          <cell r="AB19783"/>
        </row>
        <row r="19784">
          <cell r="A19784">
            <v>44488.591203703698</v>
          </cell>
          <cell r="B19784">
            <v>6045</v>
          </cell>
          <cell r="F19784" t="str">
            <v>CC-00461073</v>
          </cell>
          <cell r="J19784" t="str">
            <v>General Service</v>
          </cell>
          <cell r="R19784" t="str">
            <v>BRGL151468</v>
          </cell>
          <cell r="AB19784"/>
        </row>
        <row r="19785">
          <cell r="A19785">
            <v>44488.587002314802</v>
          </cell>
          <cell r="B19785">
            <v>7489</v>
          </cell>
          <cell r="F19785" t="str">
            <v>CC-00461068</v>
          </cell>
          <cell r="J19785" t="str">
            <v>General Service</v>
          </cell>
          <cell r="R19785" t="str">
            <v>BRHD161312</v>
          </cell>
          <cell r="AB19785"/>
        </row>
        <row r="19786">
          <cell r="A19786">
            <v>44488.580659722204</v>
          </cell>
          <cell r="B19786">
            <v>4819</v>
          </cell>
          <cell r="F19786" t="str">
            <v>CC-00461058</v>
          </cell>
          <cell r="J19786" t="str">
            <v>General Service</v>
          </cell>
          <cell r="R19786" t="str">
            <v>BRCD160968</v>
          </cell>
          <cell r="AB19786"/>
        </row>
        <row r="19787">
          <cell r="A19787">
            <v>44488.574537036999</v>
          </cell>
          <cell r="B19787">
            <v>6685</v>
          </cell>
          <cell r="F19787" t="str">
            <v>CC-00461049</v>
          </cell>
          <cell r="J19787" t="str">
            <v>General Service</v>
          </cell>
          <cell r="R19787" t="str">
            <v>BRHD161304</v>
          </cell>
          <cell r="AB19787"/>
        </row>
        <row r="19788">
          <cell r="A19788">
            <v>44488.5695486111</v>
          </cell>
          <cell r="B19788">
            <v>1132</v>
          </cell>
          <cell r="F19788" t="str">
            <v>CC-00461042</v>
          </cell>
          <cell r="J19788" t="str">
            <v>General Service</v>
          </cell>
          <cell r="R19788" t="str">
            <v>BTJD162016</v>
          </cell>
          <cell r="AB19788"/>
        </row>
        <row r="19789">
          <cell r="A19789">
            <v>44488.565451388902</v>
          </cell>
          <cell r="B19789">
            <v>2399</v>
          </cell>
          <cell r="F19789" t="str">
            <v>CC-00461036</v>
          </cell>
          <cell r="J19789" t="str">
            <v>General Service</v>
          </cell>
          <cell r="R19789" t="str">
            <v>BTED162231</v>
          </cell>
          <cell r="AB19789"/>
        </row>
        <row r="19790">
          <cell r="A19790">
            <v>44488.5614236111</v>
          </cell>
          <cell r="B19790">
            <v>988</v>
          </cell>
          <cell r="F19790" t="str">
            <v>CC-00461035</v>
          </cell>
          <cell r="J19790" t="str">
            <v>General Service</v>
          </cell>
          <cell r="R19790" t="str">
            <v>BTJD162038</v>
          </cell>
          <cell r="AB19790"/>
        </row>
        <row r="19791">
          <cell r="A19791">
            <v>44488.557372685202</v>
          </cell>
          <cell r="B19791">
            <v>907</v>
          </cell>
          <cell r="F19791" t="str">
            <v>CC-00461032</v>
          </cell>
          <cell r="J19791" t="str">
            <v>General Service</v>
          </cell>
          <cell r="R19791" t="str">
            <v>BTKD162080</v>
          </cell>
          <cell r="AB19791"/>
        </row>
        <row r="19792">
          <cell r="A19792">
            <v>44488.553819444402</v>
          </cell>
          <cell r="B19792">
            <v>1495</v>
          </cell>
          <cell r="F19792" t="str">
            <v>CC-00461025</v>
          </cell>
          <cell r="J19792" t="str">
            <v>General Service</v>
          </cell>
          <cell r="R19792" t="str">
            <v>BTJD162047</v>
          </cell>
          <cell r="AB19792"/>
        </row>
        <row r="19793">
          <cell r="A19793">
            <v>44488.548564814802</v>
          </cell>
          <cell r="B19793">
            <v>878</v>
          </cell>
          <cell r="F19793" t="str">
            <v>CC-00461021</v>
          </cell>
          <cell r="J19793" t="str">
            <v>General Service</v>
          </cell>
          <cell r="R19793" t="str">
            <v>BSHD161938</v>
          </cell>
          <cell r="AB19793"/>
        </row>
        <row r="19794">
          <cell r="A19794">
            <v>44488.543587963002</v>
          </cell>
          <cell r="B19794">
            <v>2371</v>
          </cell>
          <cell r="F19794" t="str">
            <v>CC-00461018</v>
          </cell>
          <cell r="J19794" t="str">
            <v>General Service</v>
          </cell>
          <cell r="R19794" t="str">
            <v>BSID161979</v>
          </cell>
          <cell r="AB19794"/>
        </row>
        <row r="19795">
          <cell r="A19795">
            <v>44488.499976851897</v>
          </cell>
          <cell r="B19795">
            <v>0</v>
          </cell>
          <cell r="F19795" t="str">
            <v>CC-00460978</v>
          </cell>
          <cell r="J19795" t="str">
            <v>Commissioning</v>
          </cell>
          <cell r="R19795" t="str">
            <v>CUDE211738</v>
          </cell>
          <cell r="AB19795" t="str">
            <v>Actual date of commissioning 19-10-2021</v>
          </cell>
        </row>
        <row r="19796">
          <cell r="A19796">
            <v>44488.4902546296</v>
          </cell>
          <cell r="B19796">
            <v>0</v>
          </cell>
          <cell r="F19796" t="str">
            <v>CC-00460959</v>
          </cell>
          <cell r="J19796" t="str">
            <v>Pre Commissioning</v>
          </cell>
          <cell r="R19796" t="str">
            <v>BUFS046839</v>
          </cell>
          <cell r="AB19796"/>
        </row>
        <row r="19797">
          <cell r="A19797">
            <v>44487.6472685185</v>
          </cell>
          <cell r="B19797">
            <v>289</v>
          </cell>
          <cell r="F19797" t="str">
            <v>CC-00460523</v>
          </cell>
          <cell r="J19797" t="str">
            <v>General Service</v>
          </cell>
          <cell r="R19797" t="str">
            <v>BTID162392</v>
          </cell>
          <cell r="AB19797"/>
        </row>
        <row r="19798">
          <cell r="A19798">
            <v>44487.579050925902</v>
          </cell>
          <cell r="B19798">
            <v>1812</v>
          </cell>
          <cell r="F19798" t="str">
            <v>CC-00460454</v>
          </cell>
          <cell r="J19798" t="str">
            <v>General Service</v>
          </cell>
          <cell r="R19798" t="str">
            <v>BTDD162192</v>
          </cell>
          <cell r="AB19798"/>
        </row>
        <row r="19799">
          <cell r="A19799">
            <v>44487.572326388901</v>
          </cell>
          <cell r="B19799">
            <v>385</v>
          </cell>
          <cell r="F19799" t="str">
            <v>CC-00460450</v>
          </cell>
          <cell r="J19799" t="str">
            <v>General Service</v>
          </cell>
          <cell r="R19799" t="str">
            <v>BTID162377</v>
          </cell>
          <cell r="AB19799"/>
        </row>
        <row r="19800">
          <cell r="A19800">
            <v>44487.557349536997</v>
          </cell>
          <cell r="B19800">
            <v>374</v>
          </cell>
          <cell r="F19800" t="str">
            <v>CC-00460435</v>
          </cell>
          <cell r="J19800" t="str">
            <v>General Service</v>
          </cell>
          <cell r="R19800" t="str">
            <v>BULD162579</v>
          </cell>
          <cell r="AB19800"/>
        </row>
        <row r="19801">
          <cell r="A19801">
            <v>44487.552453703698</v>
          </cell>
          <cell r="B19801">
            <v>436</v>
          </cell>
          <cell r="F19801" t="str">
            <v>CC-00460429</v>
          </cell>
          <cell r="J19801" t="str">
            <v>General Service</v>
          </cell>
          <cell r="R19801" t="str">
            <v>BULD162583</v>
          </cell>
          <cell r="AB19801"/>
        </row>
        <row r="19802">
          <cell r="A19802">
            <v>44487.536493055602</v>
          </cell>
          <cell r="B19802">
            <v>1850</v>
          </cell>
          <cell r="F19802" t="str">
            <v>CC-00460410</v>
          </cell>
          <cell r="J19802" t="str">
            <v>General Service</v>
          </cell>
          <cell r="R19802" t="str">
            <v>BTCD162162</v>
          </cell>
          <cell r="AB19802"/>
        </row>
        <row r="19803">
          <cell r="A19803">
            <v>44487.533113425903</v>
          </cell>
          <cell r="B19803">
            <v>506</v>
          </cell>
          <cell r="F19803" t="str">
            <v>CC-00460403</v>
          </cell>
          <cell r="J19803" t="str">
            <v>General Service</v>
          </cell>
          <cell r="R19803" t="str">
            <v>BUJD162460</v>
          </cell>
          <cell r="AB19803"/>
        </row>
        <row r="19804">
          <cell r="A19804">
            <v>44487.525081018503</v>
          </cell>
          <cell r="B19804">
            <v>1892</v>
          </cell>
          <cell r="F19804" t="str">
            <v>CC-00460395</v>
          </cell>
          <cell r="J19804" t="str">
            <v>General Service</v>
          </cell>
          <cell r="R19804" t="str">
            <v>BRHD161314</v>
          </cell>
          <cell r="AB19804"/>
        </row>
        <row r="19805">
          <cell r="A19805">
            <v>44487.517581018503</v>
          </cell>
          <cell r="B19805">
            <v>3206</v>
          </cell>
          <cell r="F19805" t="str">
            <v>CC-00460387</v>
          </cell>
          <cell r="J19805" t="str">
            <v>General Service</v>
          </cell>
          <cell r="R19805" t="str">
            <v>BRED161081</v>
          </cell>
          <cell r="AB19805"/>
        </row>
        <row r="19806">
          <cell r="A19806">
            <v>44487.509988425903</v>
          </cell>
          <cell r="B19806">
            <v>3565</v>
          </cell>
          <cell r="F19806" t="str">
            <v>CC-00460369</v>
          </cell>
          <cell r="J19806" t="str">
            <v>General Service</v>
          </cell>
          <cell r="R19806" t="str">
            <v>BSKD161500</v>
          </cell>
          <cell r="AB19806"/>
        </row>
        <row r="19807">
          <cell r="A19807">
            <v>44487.504699074103</v>
          </cell>
          <cell r="B19807">
            <v>33163</v>
          </cell>
          <cell r="F19807" t="str">
            <v>CC-00460358</v>
          </cell>
          <cell r="J19807" t="str">
            <v>Schedule Service</v>
          </cell>
          <cell r="R19807" t="str">
            <v>BKCS040470</v>
          </cell>
          <cell r="AB19807"/>
        </row>
        <row r="19808">
          <cell r="A19808">
            <v>44487.497858796298</v>
          </cell>
          <cell r="B19808">
            <v>3278</v>
          </cell>
          <cell r="F19808" t="str">
            <v>CC-00460350</v>
          </cell>
          <cell r="J19808" t="str">
            <v>General Service</v>
          </cell>
          <cell r="R19808" t="str">
            <v>BSKD200409</v>
          </cell>
          <cell r="AB19808"/>
        </row>
        <row r="19809">
          <cell r="A19809">
            <v>44487.4926388889</v>
          </cell>
          <cell r="B19809">
            <v>2215</v>
          </cell>
          <cell r="F19809" t="str">
            <v>CC-00460344</v>
          </cell>
          <cell r="J19809" t="str">
            <v>General Service</v>
          </cell>
          <cell r="R19809" t="str">
            <v>BRLD160756</v>
          </cell>
          <cell r="AB19809"/>
        </row>
        <row r="19810">
          <cell r="A19810">
            <v>44487.484664351898</v>
          </cell>
          <cell r="B19810">
            <v>3247</v>
          </cell>
          <cell r="F19810" t="str">
            <v>CC-00460327</v>
          </cell>
          <cell r="J19810" t="str">
            <v>General Service</v>
          </cell>
          <cell r="R19810" t="str">
            <v>BRAD160816</v>
          </cell>
          <cell r="AB19810"/>
        </row>
        <row r="19811">
          <cell r="A19811">
            <v>44487.475046296298</v>
          </cell>
          <cell r="B19811">
            <v>14281</v>
          </cell>
          <cell r="F19811" t="str">
            <v>CC-00460305</v>
          </cell>
          <cell r="J19811" t="str">
            <v>Schedule Service</v>
          </cell>
          <cell r="R19811" t="str">
            <v>BRIC374329</v>
          </cell>
          <cell r="AB19811"/>
        </row>
        <row r="19812">
          <cell r="A19812">
            <v>44485.989826388897</v>
          </cell>
          <cell r="B19812">
            <v>14215</v>
          </cell>
          <cell r="F19812" t="str">
            <v>CC-00459983</v>
          </cell>
          <cell r="J19812" t="str">
            <v>Schedule Service - AMC</v>
          </cell>
          <cell r="R19812" t="str">
            <v>GOCS030806</v>
          </cell>
          <cell r="AB19812"/>
        </row>
        <row r="19813">
          <cell r="A19813">
            <v>44485.638726851903</v>
          </cell>
          <cell r="B19813">
            <v>3616</v>
          </cell>
          <cell r="F19813" t="str">
            <v>CC-00459771</v>
          </cell>
          <cell r="J19813" t="str">
            <v>General Service</v>
          </cell>
          <cell r="R19813" t="str">
            <v>BQFD160263</v>
          </cell>
          <cell r="AB19813"/>
        </row>
        <row r="19814">
          <cell r="A19814">
            <v>44485.585821759298</v>
          </cell>
          <cell r="B19814">
            <v>3114</v>
          </cell>
          <cell r="F19814" t="str">
            <v>CC-00459711</v>
          </cell>
          <cell r="J19814" t="str">
            <v>General Service</v>
          </cell>
          <cell r="R19814" t="str">
            <v>BQHD160361</v>
          </cell>
          <cell r="AB19814"/>
        </row>
        <row r="19815">
          <cell r="A19815">
            <v>44485.579953703702</v>
          </cell>
          <cell r="B19815">
            <v>3457</v>
          </cell>
          <cell r="F19815" t="str">
            <v>CC-00459706</v>
          </cell>
          <cell r="J19815" t="str">
            <v>General Service</v>
          </cell>
          <cell r="R19815" t="str">
            <v>BQID160519</v>
          </cell>
          <cell r="AB19815"/>
        </row>
        <row r="19816">
          <cell r="A19816">
            <v>44485.574780092596</v>
          </cell>
          <cell r="B19816">
            <v>4795</v>
          </cell>
          <cell r="F19816" t="str">
            <v>CC-00459700</v>
          </cell>
          <cell r="J19816" t="str">
            <v>General Service</v>
          </cell>
          <cell r="R19816" t="str">
            <v>BRKD200211</v>
          </cell>
          <cell r="AB19816"/>
        </row>
        <row r="19817">
          <cell r="A19817">
            <v>44485.569108796299</v>
          </cell>
          <cell r="B19817">
            <v>3751</v>
          </cell>
          <cell r="F19817" t="str">
            <v>CC-00459694</v>
          </cell>
          <cell r="J19817" t="str">
            <v>General Service</v>
          </cell>
          <cell r="R19817" t="str">
            <v>BQBD160060</v>
          </cell>
          <cell r="AB19817"/>
        </row>
        <row r="19818">
          <cell r="A19818">
            <v>44485.560023148202</v>
          </cell>
          <cell r="B19818">
            <v>3455</v>
          </cell>
          <cell r="F19818" t="str">
            <v>CC-00459681</v>
          </cell>
          <cell r="J19818" t="str">
            <v>General Service</v>
          </cell>
          <cell r="R19818" t="str">
            <v>BRJD160543</v>
          </cell>
          <cell r="AB19818"/>
        </row>
        <row r="19819">
          <cell r="A19819">
            <v>44485.555775462999</v>
          </cell>
          <cell r="B19819">
            <v>3937</v>
          </cell>
          <cell r="F19819" t="str">
            <v>CC-00459677</v>
          </cell>
          <cell r="J19819" t="str">
            <v>General Service</v>
          </cell>
          <cell r="R19819" t="str">
            <v>BPHD200250</v>
          </cell>
          <cell r="AB19819"/>
        </row>
        <row r="19820">
          <cell r="A19820">
            <v>44485.551261574103</v>
          </cell>
          <cell r="B19820">
            <v>5587</v>
          </cell>
          <cell r="F19820" t="str">
            <v>CC-00459672</v>
          </cell>
          <cell r="J19820" t="str">
            <v>General Service</v>
          </cell>
          <cell r="R19820" t="str">
            <v>BQKD160094</v>
          </cell>
          <cell r="AB19820"/>
        </row>
        <row r="19821">
          <cell r="A19821">
            <v>44485.5469675926</v>
          </cell>
          <cell r="B19821">
            <v>6116</v>
          </cell>
          <cell r="F19821" t="str">
            <v>CC-00459669</v>
          </cell>
          <cell r="J19821" t="str">
            <v>General Service</v>
          </cell>
          <cell r="R19821" t="str">
            <v>BQKD160099</v>
          </cell>
          <cell r="AB19821"/>
        </row>
        <row r="19822">
          <cell r="A19822">
            <v>44485.542835648099</v>
          </cell>
          <cell r="B19822">
            <v>9137</v>
          </cell>
          <cell r="F19822" t="str">
            <v>CC-00459666</v>
          </cell>
          <cell r="J19822" t="str">
            <v>General Service</v>
          </cell>
          <cell r="R19822" t="str">
            <v>BQKD160115</v>
          </cell>
          <cell r="AB19822"/>
        </row>
        <row r="19823">
          <cell r="A19823">
            <v>44485.538587962998</v>
          </cell>
          <cell r="B19823">
            <v>10099</v>
          </cell>
          <cell r="F19823" t="str">
            <v>CC-00459658</v>
          </cell>
          <cell r="J19823" t="str">
            <v>General Service</v>
          </cell>
          <cell r="R19823" t="str">
            <v>BOGD200180</v>
          </cell>
          <cell r="AB19823"/>
        </row>
        <row r="19824">
          <cell r="A19824">
            <v>44485.5343055556</v>
          </cell>
          <cell r="B19824">
            <v>968</v>
          </cell>
          <cell r="F19824" t="str">
            <v>CC-00459652</v>
          </cell>
          <cell r="J19824" t="str">
            <v>General Service</v>
          </cell>
          <cell r="R19824" t="str">
            <v>BOHD200190</v>
          </cell>
          <cell r="AB19824"/>
        </row>
        <row r="19825">
          <cell r="A19825">
            <v>44485.526736111096</v>
          </cell>
          <cell r="B19825">
            <v>3958</v>
          </cell>
          <cell r="F19825" t="str">
            <v>CC-00459644</v>
          </cell>
          <cell r="J19825" t="str">
            <v>General Service</v>
          </cell>
          <cell r="R19825" t="str">
            <v>BOJD160012</v>
          </cell>
          <cell r="AB19825"/>
        </row>
        <row r="19826">
          <cell r="A19826">
            <v>44485.519664351901</v>
          </cell>
          <cell r="B19826">
            <v>4214</v>
          </cell>
          <cell r="F19826" t="str">
            <v>CC-00459633</v>
          </cell>
          <cell r="J19826" t="str">
            <v>General Service</v>
          </cell>
          <cell r="R19826" t="str">
            <v>BRCD160948</v>
          </cell>
          <cell r="AB19826"/>
        </row>
        <row r="19827">
          <cell r="A19827">
            <v>44485.516203703701</v>
          </cell>
          <cell r="B19827">
            <v>1127</v>
          </cell>
          <cell r="F19827" t="str">
            <v>CC-00459628</v>
          </cell>
          <cell r="J19827" t="str">
            <v>General Service</v>
          </cell>
          <cell r="R19827" t="str">
            <v>BRCD160984</v>
          </cell>
          <cell r="AB19827"/>
        </row>
        <row r="19828">
          <cell r="A19828">
            <v>44485.512245370403</v>
          </cell>
          <cell r="B19828">
            <v>1804</v>
          </cell>
          <cell r="F19828" t="str">
            <v>CC-00459625</v>
          </cell>
          <cell r="J19828" t="str">
            <v>General Service</v>
          </cell>
          <cell r="R19828" t="str">
            <v>BRGD161229</v>
          </cell>
          <cell r="AB19828"/>
        </row>
        <row r="19829">
          <cell r="A19829">
            <v>44485.507928240702</v>
          </cell>
          <cell r="B19829">
            <v>2991</v>
          </cell>
          <cell r="F19829" t="str">
            <v>CC-00459622</v>
          </cell>
          <cell r="J19829" t="str">
            <v>General Service</v>
          </cell>
          <cell r="R19829" t="str">
            <v>BRAD160811</v>
          </cell>
          <cell r="AB19829"/>
        </row>
        <row r="19830">
          <cell r="A19830">
            <v>44485.501446759299</v>
          </cell>
          <cell r="B19830">
            <v>6404</v>
          </cell>
          <cell r="F19830" t="str">
            <v>CC-00459609</v>
          </cell>
          <cell r="J19830" t="str">
            <v>General Service</v>
          </cell>
          <cell r="R19830" t="str">
            <v>BRGL151464</v>
          </cell>
          <cell r="AB19830"/>
        </row>
        <row r="19831">
          <cell r="A19831">
            <v>44485.497488425899</v>
          </cell>
          <cell r="B19831">
            <v>8682</v>
          </cell>
          <cell r="F19831" t="str">
            <v>CC-00459604</v>
          </cell>
          <cell r="J19831" t="str">
            <v>General Service</v>
          </cell>
          <cell r="R19831" t="str">
            <v>BRBD160892</v>
          </cell>
          <cell r="AB19831"/>
        </row>
        <row r="19832">
          <cell r="A19832">
            <v>44485.4929513889</v>
          </cell>
          <cell r="B19832">
            <v>4522</v>
          </cell>
          <cell r="F19832" t="str">
            <v>CC-00459597</v>
          </cell>
          <cell r="J19832" t="str">
            <v>General Service</v>
          </cell>
          <cell r="R19832" t="str">
            <v>BRBD160866</v>
          </cell>
          <cell r="AB19832"/>
        </row>
        <row r="19833">
          <cell r="A19833">
            <v>44485.486631944397</v>
          </cell>
          <cell r="B19833">
            <v>2580</v>
          </cell>
          <cell r="F19833" t="str">
            <v>CC-00459589</v>
          </cell>
          <cell r="J19833" t="str">
            <v>General Service</v>
          </cell>
          <cell r="R19833" t="str">
            <v>BRDD161024</v>
          </cell>
          <cell r="AB19833"/>
        </row>
        <row r="19834">
          <cell r="A19834">
            <v>44485.479004629597</v>
          </cell>
          <cell r="B19834">
            <v>2557</v>
          </cell>
          <cell r="F19834" t="str">
            <v>CC-00459575</v>
          </cell>
          <cell r="J19834" t="str">
            <v>General Service</v>
          </cell>
          <cell r="R19834" t="str">
            <v>BRDD161021</v>
          </cell>
          <cell r="AB19834"/>
        </row>
        <row r="19835">
          <cell r="A19835">
            <v>44485.474861111099</v>
          </cell>
          <cell r="B19835">
            <v>2035</v>
          </cell>
          <cell r="F19835" t="str">
            <v>CC-00459570</v>
          </cell>
          <cell r="J19835" t="str">
            <v>General Service</v>
          </cell>
          <cell r="R19835" t="str">
            <v>BRHD161299</v>
          </cell>
          <cell r="AB19835"/>
        </row>
        <row r="19836">
          <cell r="A19836">
            <v>44481.509594907402</v>
          </cell>
          <cell r="B19836">
            <v>6123</v>
          </cell>
          <cell r="F19836" t="str">
            <v>CC-00457556</v>
          </cell>
          <cell r="J19836" t="str">
            <v>General Service</v>
          </cell>
          <cell r="R19836" t="str">
            <v>BRCD160940</v>
          </cell>
          <cell r="AB19836"/>
        </row>
        <row r="19837">
          <cell r="A19837">
            <v>44481.504722222198</v>
          </cell>
          <cell r="B19837">
            <v>2179</v>
          </cell>
          <cell r="F19837" t="str">
            <v>CC-00457550</v>
          </cell>
          <cell r="J19837" t="str">
            <v>General Service</v>
          </cell>
          <cell r="R19837" t="str">
            <v>BULD162559</v>
          </cell>
          <cell r="AB19837"/>
        </row>
        <row r="19838">
          <cell r="A19838">
            <v>44481.498900462997</v>
          </cell>
          <cell r="B19838">
            <v>1097</v>
          </cell>
          <cell r="F19838" t="str">
            <v>CC-00457538</v>
          </cell>
          <cell r="J19838" t="str">
            <v>General Service</v>
          </cell>
          <cell r="R19838" t="str">
            <v>BULD162561</v>
          </cell>
          <cell r="AB19838"/>
        </row>
        <row r="19839">
          <cell r="A19839">
            <v>44481.489594907398</v>
          </cell>
          <cell r="B19839">
            <v>2023</v>
          </cell>
          <cell r="F19839" t="str">
            <v>CC-00457530</v>
          </cell>
          <cell r="J19839" t="str">
            <v>General Service</v>
          </cell>
          <cell r="R19839" t="str">
            <v>BTED200706</v>
          </cell>
          <cell r="AB19839"/>
        </row>
        <row r="19840">
          <cell r="A19840">
            <v>44481.466307870403</v>
          </cell>
          <cell r="B19840">
            <v>2399</v>
          </cell>
          <cell r="F19840" t="str">
            <v>CC-00457482</v>
          </cell>
          <cell r="J19840" t="str">
            <v>Complaint - Running With Problem</v>
          </cell>
          <cell r="R19840" t="str">
            <v>BTED162231</v>
          </cell>
          <cell r="AB19840"/>
        </row>
        <row r="19841">
          <cell r="A19841">
            <v>44481.393171296302</v>
          </cell>
          <cell r="B19841"/>
          <cell r="F19841" t="str">
            <v>CC-00457378</v>
          </cell>
          <cell r="J19841" t="str">
            <v>Commissioning</v>
          </cell>
          <cell r="R19841"/>
          <cell r="AB19841" t="str">
            <v>Our engineer visited the site today and found that site is not ready machine are not installed its still in packed condition.
Site still not ready 01-11-2021
Foundation not prepared by customer 06-11-2021
As per discussion had with customer he agree to commission after monday (22-11-2021) 19-11-2021
Still waiting for site ready confirmation 22-11-2021.......14/12/2021.......Last 2-3 days customer not pik-up the phone.....Pramod-21/12/2021...
Attend the site for commissioning but at site only one ELGI Compressor installed and we done the commissioning job for that fabrication no. BUES035290
Cancellation mail send to CCS 08-01-2022
Out of two commissioning calls we close one call but due to only one unit we unable to close this call please close or cancel this call 11-01-2022</v>
          </cell>
        </row>
        <row r="19842">
          <cell r="A19842">
            <v>44481.388043981497</v>
          </cell>
          <cell r="B19842">
            <v>2</v>
          </cell>
          <cell r="F19842" t="str">
            <v>CC-00457376</v>
          </cell>
          <cell r="J19842" t="str">
            <v>Commissioning</v>
          </cell>
          <cell r="R19842" t="str">
            <v>BUES035290</v>
          </cell>
          <cell r="AB19842" t="str">
            <v>Our engineer visited the site today and found that site is not ready machine are not installed its still in packed condition.
Site still not ready 01-11-2021
Foundation not prepared by customer 06-11-2021
As per discussion had with customer he agree to commission after monday (22-11-2021) 19-11-2021
Still waiting for site ready confirmation 22-11-2021
As per customer site not ready for commissioning 10-12-2021.......Pramod-14/12/2021......Last 2-3 days customer not pik-up the phone.....Pramod-21/12/2021..... Comm date-24/12/2021</v>
          </cell>
        </row>
        <row r="19843">
          <cell r="A19843">
            <v>44480.731689814798</v>
          </cell>
          <cell r="B19843">
            <v>622</v>
          </cell>
          <cell r="F19843" t="str">
            <v>CC-00457175</v>
          </cell>
          <cell r="J19843" t="str">
            <v>General Service</v>
          </cell>
          <cell r="R19843" t="str">
            <v>BTGD162296</v>
          </cell>
          <cell r="AB19843"/>
        </row>
        <row r="19844">
          <cell r="A19844">
            <v>44480.674872685202</v>
          </cell>
          <cell r="B19844">
            <v>1245</v>
          </cell>
          <cell r="F19844" t="str">
            <v>CC-00457090</v>
          </cell>
          <cell r="J19844" t="str">
            <v>General Service</v>
          </cell>
          <cell r="R19844" t="str">
            <v>BULD162577</v>
          </cell>
          <cell r="AB19844"/>
        </row>
        <row r="19845">
          <cell r="A19845">
            <v>44480.662557870397</v>
          </cell>
          <cell r="B19845">
            <v>4164</v>
          </cell>
          <cell r="F19845" t="str">
            <v>CC-00457078</v>
          </cell>
          <cell r="J19845" t="str">
            <v>Schedule Service</v>
          </cell>
          <cell r="R19845" t="str">
            <v>BRJC371828</v>
          </cell>
          <cell r="AB19845"/>
        </row>
        <row r="19846">
          <cell r="A19846">
            <v>44480.653067129599</v>
          </cell>
          <cell r="B19846">
            <v>3232</v>
          </cell>
          <cell r="F19846" t="str">
            <v>CC-00457060</v>
          </cell>
          <cell r="J19846" t="str">
            <v>General Service</v>
          </cell>
          <cell r="R19846" t="str">
            <v>BTDD162186</v>
          </cell>
          <cell r="AB19846"/>
        </row>
        <row r="19847">
          <cell r="A19847">
            <v>44480.647303240701</v>
          </cell>
          <cell r="B19847">
            <v>1</v>
          </cell>
          <cell r="F19847" t="str">
            <v>CC-00457045</v>
          </cell>
          <cell r="J19847" t="str">
            <v>Commissioning</v>
          </cell>
          <cell r="R19847" t="str">
            <v>BUES035210</v>
          </cell>
          <cell r="AB19847" t="str">
            <v>Actual date of Commissioning is 11-10-2021</v>
          </cell>
        </row>
        <row r="19848">
          <cell r="A19848">
            <v>44480.543703703697</v>
          </cell>
          <cell r="B19848"/>
          <cell r="F19848" t="str">
            <v>CC-00456880</v>
          </cell>
          <cell r="J19848" t="str">
            <v>Commissioning</v>
          </cell>
          <cell r="R19848"/>
          <cell r="AB19848"/>
        </row>
        <row r="19849">
          <cell r="A19849">
            <v>44480.542337963001</v>
          </cell>
          <cell r="B19849"/>
          <cell r="F19849" t="str">
            <v>CC-00456878</v>
          </cell>
          <cell r="J19849" t="str">
            <v>Commissioning</v>
          </cell>
          <cell r="R19849"/>
          <cell r="AB19849"/>
        </row>
        <row r="19850">
          <cell r="A19850">
            <v>44480.455277777801</v>
          </cell>
          <cell r="B19850">
            <v>2897</v>
          </cell>
          <cell r="F19850" t="str">
            <v>CC-00456735</v>
          </cell>
          <cell r="J19850" t="str">
            <v>General Service</v>
          </cell>
          <cell r="R19850" t="str">
            <v>BSJD161422</v>
          </cell>
          <cell r="AB19850"/>
        </row>
        <row r="19851">
          <cell r="A19851">
            <v>44480.4528587963</v>
          </cell>
          <cell r="B19851">
            <v>2746</v>
          </cell>
          <cell r="F19851" t="str">
            <v>CC-00456731</v>
          </cell>
          <cell r="J19851" t="str">
            <v>General Service</v>
          </cell>
          <cell r="R19851" t="str">
            <v>BRGD230256</v>
          </cell>
          <cell r="AB19851"/>
        </row>
        <row r="19852">
          <cell r="A19852">
            <v>44480.449363425898</v>
          </cell>
          <cell r="B19852">
            <v>2108</v>
          </cell>
          <cell r="F19852" t="str">
            <v>CC-00456724</v>
          </cell>
          <cell r="J19852" t="str">
            <v>General Service</v>
          </cell>
          <cell r="R19852" t="str">
            <v>BRED161124</v>
          </cell>
          <cell r="AB19852"/>
        </row>
        <row r="19853">
          <cell r="A19853">
            <v>44480.445636574099</v>
          </cell>
          <cell r="B19853">
            <v>1729</v>
          </cell>
          <cell r="F19853" t="str">
            <v>CC-00456716</v>
          </cell>
          <cell r="J19853" t="str">
            <v>General Service</v>
          </cell>
          <cell r="R19853" t="str">
            <v>BSKD161462</v>
          </cell>
          <cell r="AB19853"/>
        </row>
        <row r="19854">
          <cell r="A19854">
            <v>44480.442025463002</v>
          </cell>
          <cell r="B19854">
            <v>3144</v>
          </cell>
          <cell r="F19854" t="str">
            <v>CC-00456710</v>
          </cell>
          <cell r="J19854" t="str">
            <v>General Service</v>
          </cell>
          <cell r="R19854" t="str">
            <v>BSLD200427</v>
          </cell>
          <cell r="AB19854"/>
        </row>
        <row r="19855">
          <cell r="A19855">
            <v>44480.4382175926</v>
          </cell>
          <cell r="B19855">
            <v>4044</v>
          </cell>
          <cell r="F19855" t="str">
            <v>CC-00456701</v>
          </cell>
          <cell r="J19855" t="str">
            <v>General Service</v>
          </cell>
          <cell r="R19855" t="str">
            <v>BRCD161002</v>
          </cell>
          <cell r="AB19855"/>
        </row>
        <row r="19856">
          <cell r="A19856">
            <v>44480.436064814799</v>
          </cell>
          <cell r="B19856">
            <v>3223</v>
          </cell>
          <cell r="F19856" t="str">
            <v>CC-00456695</v>
          </cell>
          <cell r="J19856" t="str">
            <v>General Service</v>
          </cell>
          <cell r="R19856" t="str">
            <v>BRAD160816</v>
          </cell>
          <cell r="AB19856"/>
        </row>
        <row r="19857">
          <cell r="A19857">
            <v>44480.417372685202</v>
          </cell>
          <cell r="B19857">
            <v>634</v>
          </cell>
          <cell r="F19857" t="str">
            <v>CC-00456665</v>
          </cell>
          <cell r="J19857" t="str">
            <v>Schedule Service</v>
          </cell>
          <cell r="R19857" t="str">
            <v>BSDD120664</v>
          </cell>
          <cell r="AB19857"/>
        </row>
        <row r="19858">
          <cell r="A19858">
            <v>44478.700092592597</v>
          </cell>
          <cell r="B19858">
            <v>2902</v>
          </cell>
          <cell r="F19858" t="str">
            <v>CC-00456270</v>
          </cell>
          <cell r="J19858" t="str">
            <v>General Service</v>
          </cell>
          <cell r="R19858" t="str">
            <v>BSAD230391</v>
          </cell>
          <cell r="AB19858"/>
        </row>
        <row r="19859">
          <cell r="A19859">
            <v>44478.686759259297</v>
          </cell>
          <cell r="B19859">
            <v>1568</v>
          </cell>
          <cell r="F19859" t="str">
            <v>CC-00456244</v>
          </cell>
          <cell r="J19859" t="str">
            <v>General Service</v>
          </cell>
          <cell r="R19859" t="str">
            <v>BSLD230361</v>
          </cell>
          <cell r="AB19859"/>
        </row>
        <row r="19860">
          <cell r="A19860">
            <v>44478.522881944402</v>
          </cell>
          <cell r="B19860">
            <v>11500</v>
          </cell>
          <cell r="F19860" t="str">
            <v>CC-00456032</v>
          </cell>
          <cell r="J19860" t="str">
            <v>Complaint - Running With Problem</v>
          </cell>
          <cell r="R19860" t="str">
            <v>BRES034488</v>
          </cell>
          <cell r="AB19860"/>
        </row>
        <row r="19861">
          <cell r="A19861">
            <v>44478.500567129602</v>
          </cell>
          <cell r="B19861">
            <v>14175</v>
          </cell>
          <cell r="F19861" t="str">
            <v>CC-00455993</v>
          </cell>
          <cell r="J19861" t="str">
            <v>Complaint - Running With Problem</v>
          </cell>
          <cell r="R19861" t="str">
            <v>BRIC374329</v>
          </cell>
          <cell r="AB19861"/>
        </row>
        <row r="19862">
          <cell r="A19862">
            <v>44478.490231481497</v>
          </cell>
          <cell r="B19862">
            <v>14662</v>
          </cell>
          <cell r="F19862" t="str">
            <v>CC-00455982</v>
          </cell>
          <cell r="J19862" t="str">
            <v>General Service</v>
          </cell>
          <cell r="R19862" t="str">
            <v>GPLS030458</v>
          </cell>
          <cell r="AB19862"/>
        </row>
        <row r="19863">
          <cell r="A19863">
            <v>44478.4778240741</v>
          </cell>
          <cell r="B19863">
            <v>10117</v>
          </cell>
          <cell r="F19863" t="str">
            <v>CC-00455966</v>
          </cell>
          <cell r="J19863" t="str">
            <v>General Service</v>
          </cell>
          <cell r="R19863" t="str">
            <v>BSDS043254</v>
          </cell>
          <cell r="AB19863"/>
        </row>
        <row r="19864">
          <cell r="A19864">
            <v>44478.467824074098</v>
          </cell>
          <cell r="B19864">
            <v>15938</v>
          </cell>
          <cell r="F19864" t="str">
            <v>CC-00455951</v>
          </cell>
          <cell r="J19864" t="str">
            <v>General Service</v>
          </cell>
          <cell r="R19864" t="str">
            <v>BQBS033796</v>
          </cell>
          <cell r="AB19864"/>
        </row>
        <row r="19865">
          <cell r="A19865">
            <v>44478.463425925896</v>
          </cell>
          <cell r="B19865">
            <v>30142</v>
          </cell>
          <cell r="F19865" t="str">
            <v>CC-00455948</v>
          </cell>
          <cell r="J19865" t="str">
            <v>General Service</v>
          </cell>
          <cell r="R19865" t="str">
            <v>BPCS030196</v>
          </cell>
          <cell r="AB19865"/>
        </row>
        <row r="19866">
          <cell r="A19866">
            <v>44477.989826388897</v>
          </cell>
          <cell r="B19866">
            <v>31388</v>
          </cell>
          <cell r="F19866" t="str">
            <v>CC-00455836</v>
          </cell>
          <cell r="J19866" t="str">
            <v>Schedule Service - AMC</v>
          </cell>
          <cell r="R19866" t="str">
            <v>BKKS030393</v>
          </cell>
          <cell r="AB19866"/>
        </row>
        <row r="19867">
          <cell r="A19867">
            <v>44477.973229166702</v>
          </cell>
          <cell r="B19867">
            <v>5609</v>
          </cell>
          <cell r="F19867" t="str">
            <v>CC-00455742</v>
          </cell>
          <cell r="J19867" t="str">
            <v>Schedule Service - AMC</v>
          </cell>
          <cell r="R19867" t="str">
            <v>BQLC370193</v>
          </cell>
          <cell r="AB19867"/>
        </row>
        <row r="19868">
          <cell r="A19868">
            <v>44477.532118055598</v>
          </cell>
          <cell r="B19868">
            <v>1230</v>
          </cell>
          <cell r="F19868" t="str">
            <v>CC-00455400</v>
          </cell>
          <cell r="J19868" t="str">
            <v>General Service</v>
          </cell>
          <cell r="R19868" t="str">
            <v>BTJD162040</v>
          </cell>
          <cell r="AB19868"/>
        </row>
        <row r="19869">
          <cell r="A19869">
            <v>44477.530358796299</v>
          </cell>
          <cell r="B19869">
            <v>447</v>
          </cell>
          <cell r="F19869" t="str">
            <v>CC-00455396</v>
          </cell>
          <cell r="J19869" t="str">
            <v>General Service</v>
          </cell>
          <cell r="R19869" t="str">
            <v>BTKD200646</v>
          </cell>
          <cell r="AB19869"/>
        </row>
        <row r="19870">
          <cell r="A19870">
            <v>44477.528252314798</v>
          </cell>
          <cell r="B19870">
            <v>1058</v>
          </cell>
          <cell r="F19870" t="str">
            <v>CC-00455390</v>
          </cell>
          <cell r="J19870" t="str">
            <v>General Service</v>
          </cell>
          <cell r="R19870" t="str">
            <v>BTKD120805</v>
          </cell>
          <cell r="AB19870"/>
        </row>
        <row r="19871">
          <cell r="A19871">
            <v>44477.526516203703</v>
          </cell>
          <cell r="B19871">
            <v>1275</v>
          </cell>
          <cell r="F19871" t="str">
            <v>CC-00455386</v>
          </cell>
          <cell r="J19871" t="str">
            <v>General Service</v>
          </cell>
          <cell r="R19871" t="str">
            <v>BSFD161825</v>
          </cell>
          <cell r="AB19871"/>
        </row>
        <row r="19872">
          <cell r="A19872">
            <v>44477.5249189815</v>
          </cell>
          <cell r="B19872">
            <v>1275</v>
          </cell>
          <cell r="F19872" t="str">
            <v>CC-00455381</v>
          </cell>
          <cell r="J19872" t="str">
            <v>General Service</v>
          </cell>
          <cell r="R19872" t="str">
            <v>BSBD161629</v>
          </cell>
          <cell r="AB19872"/>
        </row>
        <row r="19873">
          <cell r="A19873">
            <v>44477.5233449074</v>
          </cell>
          <cell r="B19873">
            <v>2276</v>
          </cell>
          <cell r="F19873" t="str">
            <v>CC-00455377</v>
          </cell>
          <cell r="J19873" t="str">
            <v>General Service</v>
          </cell>
          <cell r="R19873" t="str">
            <v>BSFD161819</v>
          </cell>
          <cell r="AB19873"/>
        </row>
        <row r="19874">
          <cell r="A19874">
            <v>44477.520914351902</v>
          </cell>
          <cell r="B19874">
            <v>904</v>
          </cell>
          <cell r="F19874" t="str">
            <v>CC-00455370</v>
          </cell>
          <cell r="J19874" t="str">
            <v>General Service</v>
          </cell>
          <cell r="R19874" t="str">
            <v>BSID120761</v>
          </cell>
          <cell r="AB19874"/>
        </row>
        <row r="19875">
          <cell r="A19875">
            <v>44477.518159722204</v>
          </cell>
          <cell r="B19875">
            <v>1866</v>
          </cell>
          <cell r="F19875" t="str">
            <v>CC-00455364</v>
          </cell>
          <cell r="J19875" t="str">
            <v>General Service</v>
          </cell>
          <cell r="R19875" t="str">
            <v>BSGD161861</v>
          </cell>
          <cell r="AB19875"/>
        </row>
        <row r="19876">
          <cell r="A19876">
            <v>44477.515787037002</v>
          </cell>
          <cell r="B19876">
            <v>2265</v>
          </cell>
          <cell r="F19876" t="str">
            <v>CC-00455357</v>
          </cell>
          <cell r="J19876" t="str">
            <v>General Service</v>
          </cell>
          <cell r="R19876" t="str">
            <v>BSGD161854</v>
          </cell>
          <cell r="AB19876"/>
        </row>
        <row r="19877">
          <cell r="A19877">
            <v>44477.512233796297</v>
          </cell>
          <cell r="B19877">
            <v>1022</v>
          </cell>
          <cell r="F19877" t="str">
            <v>CC-00455346</v>
          </cell>
          <cell r="J19877" t="str">
            <v>General Service</v>
          </cell>
          <cell r="R19877" t="str">
            <v>BSFD161799</v>
          </cell>
          <cell r="AB19877"/>
        </row>
        <row r="19878">
          <cell r="A19878">
            <v>44477.510034722203</v>
          </cell>
          <cell r="B19878">
            <v>875</v>
          </cell>
          <cell r="F19878" t="str">
            <v>CC-00455341</v>
          </cell>
          <cell r="J19878" t="str">
            <v>General Service</v>
          </cell>
          <cell r="R19878" t="str">
            <v>BSCD161704</v>
          </cell>
          <cell r="AB19878"/>
        </row>
        <row r="19879">
          <cell r="A19879">
            <v>44477.5079513889</v>
          </cell>
          <cell r="B19879">
            <v>1957</v>
          </cell>
          <cell r="F19879" t="str">
            <v>CC-00455337</v>
          </cell>
          <cell r="J19879" t="str">
            <v>General Service</v>
          </cell>
          <cell r="R19879" t="str">
            <v>BSID220375</v>
          </cell>
          <cell r="AB19879"/>
        </row>
        <row r="19880">
          <cell r="A19880">
            <v>44477.505219907398</v>
          </cell>
          <cell r="B19880">
            <v>1547</v>
          </cell>
          <cell r="F19880" t="str">
            <v>CC-00455326</v>
          </cell>
          <cell r="J19880" t="str">
            <v>General Service</v>
          </cell>
          <cell r="R19880" t="str">
            <v>BSID120765</v>
          </cell>
          <cell r="AB19880"/>
        </row>
        <row r="19881">
          <cell r="A19881">
            <v>44477.481469907398</v>
          </cell>
          <cell r="B19881">
            <v>1522</v>
          </cell>
          <cell r="F19881" t="str">
            <v>CC-00455282</v>
          </cell>
          <cell r="J19881" t="str">
            <v>Schedule Service</v>
          </cell>
          <cell r="R19881" t="str">
            <v>BSGD161864</v>
          </cell>
          <cell r="AB19881"/>
        </row>
        <row r="19882">
          <cell r="A19882">
            <v>44476.986574074101</v>
          </cell>
          <cell r="B19882">
            <v>19379</v>
          </cell>
          <cell r="F19882" t="str">
            <v>CC-00455138</v>
          </cell>
          <cell r="J19882" t="str">
            <v>Schedule Service - AMC</v>
          </cell>
          <cell r="R19882" t="str">
            <v>BQHS040705</v>
          </cell>
          <cell r="AB19882" t="str">
            <v>AMC Visit already done on dated 07-10-2021 having call ctarcking no. CC-00454552</v>
          </cell>
        </row>
        <row r="19883">
          <cell r="A19883">
            <v>44476.986458333296</v>
          </cell>
          <cell r="B19883">
            <v>15488</v>
          </cell>
          <cell r="F19883" t="str">
            <v>CC-00455137</v>
          </cell>
          <cell r="J19883" t="str">
            <v>Schedule Service - AMC</v>
          </cell>
          <cell r="R19883" t="str">
            <v>BQES030978</v>
          </cell>
          <cell r="AB19883"/>
        </row>
        <row r="19884">
          <cell r="A19884">
            <v>44476.986273148097</v>
          </cell>
          <cell r="B19884">
            <v>13102</v>
          </cell>
          <cell r="F19884" t="str">
            <v>CC-00455136</v>
          </cell>
          <cell r="J19884" t="str">
            <v>Schedule Service - AMC</v>
          </cell>
          <cell r="R19884" t="str">
            <v>BQGS031413</v>
          </cell>
          <cell r="AB19884" t="str">
            <v>AMC Visit already done on dated 07-10-2021 having call ctarcking no. CC-00454557</v>
          </cell>
        </row>
        <row r="19885">
          <cell r="A19885">
            <v>44476.742754629602</v>
          </cell>
          <cell r="B19885">
            <v>2977</v>
          </cell>
          <cell r="F19885" t="str">
            <v>CC-00454928</v>
          </cell>
          <cell r="J19885" t="str">
            <v>General Service</v>
          </cell>
          <cell r="R19885" t="str">
            <v>BSID161968</v>
          </cell>
          <cell r="AB19885"/>
        </row>
        <row r="19886">
          <cell r="A19886">
            <v>44476.740555555603</v>
          </cell>
          <cell r="B19886">
            <v>2098</v>
          </cell>
          <cell r="F19886" t="str">
            <v>CC-00454921</v>
          </cell>
          <cell r="J19886" t="str">
            <v>General Service</v>
          </cell>
          <cell r="R19886" t="str">
            <v>BSFD161830</v>
          </cell>
          <cell r="AB19886"/>
        </row>
        <row r="19887">
          <cell r="A19887">
            <v>44476.738888888904</v>
          </cell>
          <cell r="B19887">
            <v>4076</v>
          </cell>
          <cell r="F19887" t="str">
            <v>CC-00454920</v>
          </cell>
          <cell r="J19887" t="str">
            <v>General Service</v>
          </cell>
          <cell r="R19887" t="str">
            <v>BSGD161904</v>
          </cell>
          <cell r="AB19887"/>
        </row>
        <row r="19888">
          <cell r="A19888">
            <v>44476.737199074101</v>
          </cell>
          <cell r="B19888">
            <v>1936</v>
          </cell>
          <cell r="F19888" t="str">
            <v>CC-00454917</v>
          </cell>
          <cell r="J19888" t="str">
            <v>General Service</v>
          </cell>
          <cell r="R19888" t="str">
            <v>BSGD161898</v>
          </cell>
          <cell r="AB19888"/>
        </row>
        <row r="19889">
          <cell r="A19889">
            <v>44476.7355439815</v>
          </cell>
          <cell r="B19889">
            <v>4965</v>
          </cell>
          <cell r="F19889" t="str">
            <v>CC-00454914</v>
          </cell>
          <cell r="J19889" t="str">
            <v>General Service</v>
          </cell>
          <cell r="R19889" t="str">
            <v>BSDD161729</v>
          </cell>
          <cell r="AB19889"/>
        </row>
        <row r="19890">
          <cell r="A19890">
            <v>44476.6958564815</v>
          </cell>
          <cell r="B19890">
            <v>2</v>
          </cell>
          <cell r="F19890" t="str">
            <v>CC-00454865</v>
          </cell>
          <cell r="J19890" t="str">
            <v>Commissioning</v>
          </cell>
          <cell r="R19890" t="str">
            <v>BUDS034763</v>
          </cell>
          <cell r="AB19890" t="str">
            <v>After discussion had with customer our engineer will be visited the site tomorrow 08-10-2021 Site is not ready 18-10-2021.
Comm date-25/10/2021.</v>
          </cell>
        </row>
        <row r="19891">
          <cell r="A19891">
            <v>44476.528761574104</v>
          </cell>
          <cell r="B19891">
            <v>19308</v>
          </cell>
          <cell r="F19891" t="str">
            <v>CC-00454595</v>
          </cell>
          <cell r="J19891" t="str">
            <v>Schedule Service</v>
          </cell>
          <cell r="R19891" t="str">
            <v>BRJS040951</v>
          </cell>
          <cell r="AB19891"/>
        </row>
        <row r="19892">
          <cell r="A19892">
            <v>44476.500636574099</v>
          </cell>
          <cell r="B19892">
            <v>13102</v>
          </cell>
          <cell r="F19892" t="str">
            <v>CC-00454557</v>
          </cell>
          <cell r="J19892" t="str">
            <v>Schedule Service</v>
          </cell>
          <cell r="R19892" t="str">
            <v>BQGS031413</v>
          </cell>
          <cell r="AB19892"/>
        </row>
        <row r="19893">
          <cell r="A19893">
            <v>44476.497627314799</v>
          </cell>
          <cell r="B19893">
            <v>19379</v>
          </cell>
          <cell r="F19893" t="str">
            <v>CC-00454552</v>
          </cell>
          <cell r="J19893" t="str">
            <v>Schedule Service</v>
          </cell>
          <cell r="R19893" t="str">
            <v>BQHS040705</v>
          </cell>
          <cell r="AB19893"/>
        </row>
        <row r="19894">
          <cell r="A19894">
            <v>44475.912638888898</v>
          </cell>
          <cell r="B19894">
            <v>2977</v>
          </cell>
          <cell r="F19894" t="str">
            <v>CC-00454278</v>
          </cell>
          <cell r="J19894" t="str">
            <v>General Service</v>
          </cell>
          <cell r="R19894" t="str">
            <v>BRKD220111</v>
          </cell>
          <cell r="AB19894"/>
        </row>
        <row r="19895">
          <cell r="A19895">
            <v>44475.734699074099</v>
          </cell>
          <cell r="B19895">
            <v>3353</v>
          </cell>
          <cell r="F19895" t="str">
            <v>CC-00454244</v>
          </cell>
          <cell r="J19895" t="str">
            <v>General Service</v>
          </cell>
          <cell r="R19895" t="str">
            <v>BQED160215</v>
          </cell>
          <cell r="AB19895"/>
        </row>
        <row r="19896">
          <cell r="A19896">
            <v>44475.730381944399</v>
          </cell>
          <cell r="B19896">
            <v>1818</v>
          </cell>
          <cell r="F19896" t="str">
            <v>CC-00454240</v>
          </cell>
          <cell r="J19896" t="str">
            <v>General Service</v>
          </cell>
          <cell r="R19896" t="str">
            <v>BTGD162289</v>
          </cell>
          <cell r="AB19896"/>
        </row>
        <row r="19897">
          <cell r="A19897">
            <v>44475.698587963001</v>
          </cell>
          <cell r="B19897">
            <v>2513</v>
          </cell>
          <cell r="F19897" t="str">
            <v>CC-00454180</v>
          </cell>
          <cell r="J19897" t="str">
            <v>General Service</v>
          </cell>
          <cell r="R19897" t="str">
            <v>BTKD162074</v>
          </cell>
          <cell r="AB19897"/>
        </row>
        <row r="19898">
          <cell r="A19898">
            <v>44475.587187500001</v>
          </cell>
          <cell r="B19898"/>
          <cell r="F19898" t="str">
            <v>CC-00454018</v>
          </cell>
          <cell r="J19898" t="str">
            <v>Complaint - Running With Problem</v>
          </cell>
          <cell r="R19898"/>
          <cell r="AB19898" t="str">
            <v>As per discussion had with customer over telephone, machine comes out of warranty and they not agree to pay service charges to complete the job.</v>
          </cell>
        </row>
        <row r="19899">
          <cell r="A19899">
            <v>44475.540775463</v>
          </cell>
          <cell r="B19899">
            <v>33647</v>
          </cell>
          <cell r="F19899" t="str">
            <v>CC-00453964</v>
          </cell>
          <cell r="J19899" t="str">
            <v>General Service</v>
          </cell>
          <cell r="R19899" t="str">
            <v>BMIS031759</v>
          </cell>
          <cell r="AB19899" t="str">
            <v>Comm photo's not attached,....Pramod-16/10/2021.
Sir this is not a commissioning call its General Service call 19-10-2021</v>
          </cell>
        </row>
        <row r="19900">
          <cell r="A19900">
            <v>44475.533761574101</v>
          </cell>
          <cell r="B19900">
            <v>1604</v>
          </cell>
          <cell r="F19900" t="str">
            <v>CC-00453953</v>
          </cell>
          <cell r="J19900" t="str">
            <v>General Service</v>
          </cell>
          <cell r="R19900" t="str">
            <v>BUKD162535</v>
          </cell>
          <cell r="AB19900"/>
        </row>
        <row r="19901">
          <cell r="A19901">
            <v>44475.483935185199</v>
          </cell>
          <cell r="B19901">
            <v>19368</v>
          </cell>
          <cell r="F19901" t="str">
            <v>CC-00453881</v>
          </cell>
          <cell r="J19901" t="str">
            <v>General Service</v>
          </cell>
          <cell r="R19901" t="str">
            <v>BSJS035917</v>
          </cell>
          <cell r="AB19901"/>
        </row>
        <row r="19902">
          <cell r="A19902">
            <v>44475.479814814797</v>
          </cell>
          <cell r="B19902">
            <v>13083</v>
          </cell>
          <cell r="F19902" t="str">
            <v>CC-00453870</v>
          </cell>
          <cell r="J19902" t="str">
            <v>General Service</v>
          </cell>
          <cell r="R19902" t="str">
            <v>BSDS037710</v>
          </cell>
          <cell r="AB19902"/>
        </row>
        <row r="19903">
          <cell r="A19903">
            <v>44474.5249189815</v>
          </cell>
          <cell r="B19903">
            <v>1</v>
          </cell>
          <cell r="F19903" t="str">
            <v>CC-00453310</v>
          </cell>
          <cell r="J19903" t="str">
            <v>Commissioning</v>
          </cell>
          <cell r="R19903" t="str">
            <v>AUDC372226</v>
          </cell>
          <cell r="AB19903" t="str">
            <v>Comm date-05/10/2021.</v>
          </cell>
        </row>
        <row r="19904">
          <cell r="A19904">
            <v>44473.989004629599</v>
          </cell>
          <cell r="B19904">
            <v>10555</v>
          </cell>
          <cell r="F19904" t="str">
            <v>CC-00453115</v>
          </cell>
          <cell r="J19904" t="str">
            <v>Schedule Service - AMC</v>
          </cell>
          <cell r="R19904" t="str">
            <v>BRAS033261</v>
          </cell>
          <cell r="AB19904"/>
        </row>
        <row r="19905">
          <cell r="A19905">
            <v>44473.672349537002</v>
          </cell>
          <cell r="B19905">
            <v>2733</v>
          </cell>
          <cell r="F19905" t="str">
            <v>CC-00452805</v>
          </cell>
          <cell r="J19905" t="str">
            <v>Complaint - Running With Problem</v>
          </cell>
          <cell r="R19905" t="str">
            <v>BTED162217</v>
          </cell>
          <cell r="AB19905"/>
        </row>
        <row r="19906">
          <cell r="A19906">
            <v>44471.711828703701</v>
          </cell>
          <cell r="B19906">
            <v>463</v>
          </cell>
          <cell r="F19906" t="str">
            <v>CC-00452084</v>
          </cell>
          <cell r="J19906" t="str">
            <v>Schedule Service</v>
          </cell>
          <cell r="R19906" t="str">
            <v>BUKD121059</v>
          </cell>
          <cell r="AB19906"/>
        </row>
        <row r="19907">
          <cell r="A19907">
            <v>44471.641539351898</v>
          </cell>
          <cell r="B19907">
            <v>703</v>
          </cell>
          <cell r="F19907" t="str">
            <v>CC-00452066</v>
          </cell>
          <cell r="J19907" t="str">
            <v>Complaint - Running With Problem</v>
          </cell>
          <cell r="R19907" t="str">
            <v>BULD162568</v>
          </cell>
          <cell r="AB19907"/>
        </row>
        <row r="19908">
          <cell r="A19908">
            <v>44471.565636574102</v>
          </cell>
          <cell r="B19908">
            <v>1</v>
          </cell>
          <cell r="F19908" t="str">
            <v>CC-00452048</v>
          </cell>
          <cell r="J19908" t="str">
            <v>Commissioning</v>
          </cell>
          <cell r="R19908" t="str">
            <v>BUBS045901</v>
          </cell>
          <cell r="AB19908" t="str">
            <v>Unable to create symptoms as Commissioning because of previous call CC-00449813 wrongly open as General Service but Symptom created as Commissioning 02-10-2021.......Comm date-02/10/2021</v>
          </cell>
        </row>
        <row r="19909">
          <cell r="A19909">
            <v>44471.5140509259</v>
          </cell>
          <cell r="B19909">
            <v>2111</v>
          </cell>
          <cell r="F19909" t="str">
            <v>CC-00452026</v>
          </cell>
          <cell r="J19909" t="str">
            <v>Schedule Service</v>
          </cell>
          <cell r="R19909" t="str">
            <v>BRGC373918</v>
          </cell>
          <cell r="AB19909"/>
        </row>
        <row r="19910">
          <cell r="A19910">
            <v>44470.591238425899</v>
          </cell>
          <cell r="B19910">
            <v>69</v>
          </cell>
          <cell r="F19910" t="str">
            <v>CC-00451580</v>
          </cell>
          <cell r="J19910" t="str">
            <v>Complaint - Running With Problem</v>
          </cell>
          <cell r="R19910" t="str">
            <v>BUDD162713</v>
          </cell>
          <cell r="AB19910" t="str">
            <v>SE on job,  oil leakage from safety valve reduced. So, SE on job for change the same by new one.</v>
          </cell>
        </row>
        <row r="19911">
          <cell r="A19911">
            <v>44470.495856481502</v>
          </cell>
          <cell r="B19911">
            <v>23903</v>
          </cell>
          <cell r="F19911" t="str">
            <v>CC-00451424</v>
          </cell>
          <cell r="J19911" t="str">
            <v>Schedule Service</v>
          </cell>
          <cell r="R19911" t="str">
            <v>BMJD200014</v>
          </cell>
          <cell r="AB19911"/>
        </row>
        <row r="19912">
          <cell r="A19912">
            <v>44470.492245370398</v>
          </cell>
          <cell r="B19912">
            <v>4401</v>
          </cell>
          <cell r="F19912" t="str">
            <v>CC-00451419</v>
          </cell>
          <cell r="J19912" t="str">
            <v>Schedule Service</v>
          </cell>
          <cell r="R19912" t="str">
            <v>BTLS039719</v>
          </cell>
          <cell r="AB19912"/>
        </row>
        <row r="19913">
          <cell r="A19913">
            <v>44470.489965277797</v>
          </cell>
          <cell r="B19913">
            <v>4398</v>
          </cell>
          <cell r="F19913" t="str">
            <v>CC-00451414</v>
          </cell>
          <cell r="J19913" t="str">
            <v>Complaint - Breakdown</v>
          </cell>
          <cell r="R19913" t="str">
            <v>BTLS039748</v>
          </cell>
          <cell r="AB19913"/>
        </row>
        <row r="19914">
          <cell r="A19914">
            <v>44470.479756944398</v>
          </cell>
          <cell r="B19914">
            <v>2382</v>
          </cell>
          <cell r="F19914" t="str">
            <v>CC-00451396</v>
          </cell>
          <cell r="J19914" t="str">
            <v>General Service</v>
          </cell>
          <cell r="R19914" t="str">
            <v>BRJD230112</v>
          </cell>
          <cell r="AB19914"/>
        </row>
        <row r="19915">
          <cell r="A19915">
            <v>44470.4780439815</v>
          </cell>
          <cell r="B19915">
            <v>3069</v>
          </cell>
          <cell r="F19915" t="str">
            <v>CC-00451394</v>
          </cell>
          <cell r="J19915" t="str">
            <v>General Service</v>
          </cell>
          <cell r="R19915" t="str">
            <v>BRKD230139</v>
          </cell>
          <cell r="AB19915"/>
        </row>
        <row r="19916">
          <cell r="A19916">
            <v>44470.475717592599</v>
          </cell>
          <cell r="B19916">
            <v>2529</v>
          </cell>
          <cell r="F19916" t="str">
            <v>CC-00451388</v>
          </cell>
          <cell r="J19916" t="str">
            <v>General Service</v>
          </cell>
          <cell r="R19916" t="str">
            <v>BQJD200026</v>
          </cell>
          <cell r="AB19916"/>
        </row>
        <row r="19917">
          <cell r="A19917">
            <v>44470.473020833299</v>
          </cell>
          <cell r="B19917">
            <v>8022</v>
          </cell>
          <cell r="F19917" t="str">
            <v>CC-00451385</v>
          </cell>
          <cell r="J19917" t="str">
            <v>General Service</v>
          </cell>
          <cell r="R19917" t="str">
            <v>BPLD200036</v>
          </cell>
          <cell r="AB19917"/>
        </row>
        <row r="19918">
          <cell r="A19918">
            <v>44470.469039351898</v>
          </cell>
          <cell r="B19918">
            <v>6989</v>
          </cell>
          <cell r="F19918" t="str">
            <v>CC-00451371</v>
          </cell>
          <cell r="J19918" t="str">
            <v>General Service</v>
          </cell>
          <cell r="R19918" t="str">
            <v>BOGD230193</v>
          </cell>
          <cell r="AB19918"/>
        </row>
        <row r="19919">
          <cell r="A19919">
            <v>44470.464652777802</v>
          </cell>
          <cell r="B19919">
            <v>10111</v>
          </cell>
          <cell r="F19919" t="str">
            <v>CC-00451364</v>
          </cell>
          <cell r="J19919" t="str">
            <v>General Service</v>
          </cell>
          <cell r="R19919" t="str">
            <v>BQHD160427</v>
          </cell>
          <cell r="AB19919"/>
        </row>
        <row r="19920">
          <cell r="A19920">
            <v>44469.662789351903</v>
          </cell>
          <cell r="B19920">
            <v>23902</v>
          </cell>
          <cell r="F19920" t="str">
            <v>CC-00450905</v>
          </cell>
          <cell r="J19920" t="str">
            <v>Complaint - Running With Problem</v>
          </cell>
          <cell r="R19920" t="str">
            <v>BMJD200014</v>
          </cell>
          <cell r="AB19920"/>
        </row>
        <row r="19921">
          <cell r="A19921">
            <v>44469.585879629602</v>
          </cell>
          <cell r="B19921">
            <v>1110</v>
          </cell>
          <cell r="F19921" t="str">
            <v>CC-00450764</v>
          </cell>
          <cell r="J19921" t="str">
            <v>Complaint - Running With Problem</v>
          </cell>
          <cell r="R19921" t="str">
            <v>BUAD162625</v>
          </cell>
          <cell r="AB19921" t="str">
            <v>Basis on customer complaint SE attend the customer regarding oil bromating problem &amp; during checking found in  DCV spring broken condition. SE on job.</v>
          </cell>
        </row>
        <row r="19922">
          <cell r="A19922">
            <v>44469.454675925903</v>
          </cell>
          <cell r="B19922">
            <v>1</v>
          </cell>
          <cell r="F19922" t="str">
            <v>CC-00450561</v>
          </cell>
          <cell r="J19922" t="str">
            <v>Commissioning</v>
          </cell>
          <cell r="R19922" t="str">
            <v>BUCS046101</v>
          </cell>
          <cell r="AB19922" t="str">
            <v>Close call details...Pramod-02/1021
Call details closed 03-10-2021..... Comm date30/09/2021</v>
          </cell>
        </row>
        <row r="19923">
          <cell r="A19923">
            <v>44469.453993055598</v>
          </cell>
          <cell r="B19923">
            <v>1</v>
          </cell>
          <cell r="F19923" t="str">
            <v>CC-00450558</v>
          </cell>
          <cell r="J19923" t="str">
            <v>Commissioning</v>
          </cell>
          <cell r="R19923" t="str">
            <v>BUCS046173</v>
          </cell>
          <cell r="AB19923" t="str">
            <v>Kindly close call details...Pramod-02/10/2021
Call detail closed 03-10-2021.... Comm date-30/09/2021.</v>
          </cell>
        </row>
        <row r="19924">
          <cell r="A19924">
            <v>44469.438946759299</v>
          </cell>
          <cell r="B19924">
            <v>1</v>
          </cell>
          <cell r="F19924" t="str">
            <v>CC-00450533</v>
          </cell>
          <cell r="J19924" t="str">
            <v>Commissioning</v>
          </cell>
          <cell r="R19924" t="str">
            <v>BUEC372458</v>
          </cell>
          <cell r="AB19924" t="str">
            <v>Kindly close call details...Pramod-02/10/2021
Call details already closed 03-10-2021.....Comm date-30/09/2021.
Actual date of commissioning 29-09-2021</v>
          </cell>
        </row>
        <row r="19925">
          <cell r="A19925">
            <v>44469.295590277798</v>
          </cell>
          <cell r="B19925">
            <v>612</v>
          </cell>
          <cell r="F19925" t="str">
            <v>CC-00450492</v>
          </cell>
          <cell r="J19925" t="str">
            <v>General Service</v>
          </cell>
          <cell r="R19925" t="str">
            <v>BSDD120664</v>
          </cell>
          <cell r="AB19925"/>
        </row>
        <row r="19926">
          <cell r="A19926">
            <v>44469.292511574102</v>
          </cell>
          <cell r="B19926">
            <v>1263</v>
          </cell>
          <cell r="F19926" t="str">
            <v>CC-00450491</v>
          </cell>
          <cell r="J19926" t="str">
            <v>General Service</v>
          </cell>
          <cell r="R19926" t="str">
            <v>BSCL152143</v>
          </cell>
          <cell r="AB19926"/>
        </row>
        <row r="19927">
          <cell r="A19927">
            <v>44469.290081018502</v>
          </cell>
          <cell r="B19927">
            <v>1292</v>
          </cell>
          <cell r="F19927" t="str">
            <v>CC-00450490</v>
          </cell>
          <cell r="J19927" t="str">
            <v>General Service</v>
          </cell>
          <cell r="R19927" t="str">
            <v>BSAD120582</v>
          </cell>
          <cell r="AB19927"/>
        </row>
        <row r="19928">
          <cell r="A19928">
            <v>44469.288067129601</v>
          </cell>
          <cell r="B19928">
            <v>7649</v>
          </cell>
          <cell r="F19928" t="str">
            <v>CC-00450489</v>
          </cell>
          <cell r="J19928" t="str">
            <v>General Service</v>
          </cell>
          <cell r="R19928" t="str">
            <v>BQED160244</v>
          </cell>
          <cell r="AB19928"/>
        </row>
        <row r="19929">
          <cell r="A19929">
            <v>44469.285879629599</v>
          </cell>
          <cell r="B19929">
            <v>5907</v>
          </cell>
          <cell r="F19929" t="str">
            <v>CC-00450488</v>
          </cell>
          <cell r="J19929" t="str">
            <v>General Service</v>
          </cell>
          <cell r="R19929" t="str">
            <v>BMAD160117</v>
          </cell>
          <cell r="AB19929"/>
        </row>
        <row r="19930">
          <cell r="A19930">
            <v>44469.282835648097</v>
          </cell>
          <cell r="B19930">
            <v>1772</v>
          </cell>
          <cell r="F19930" t="str">
            <v>CC-00450487</v>
          </cell>
          <cell r="J19930" t="str">
            <v>General Service</v>
          </cell>
          <cell r="R19930" t="str">
            <v>BSKD120530</v>
          </cell>
          <cell r="AB19930"/>
        </row>
        <row r="19931">
          <cell r="A19931">
            <v>44469.2809375</v>
          </cell>
          <cell r="B19931">
            <v>913</v>
          </cell>
          <cell r="F19931" t="str">
            <v>CC-00450486</v>
          </cell>
          <cell r="J19931" t="str">
            <v>General Service</v>
          </cell>
          <cell r="R19931" t="str">
            <v>BSLD161547</v>
          </cell>
          <cell r="AB19931"/>
        </row>
        <row r="19932">
          <cell r="A19932">
            <v>44469.278518518498</v>
          </cell>
          <cell r="B19932">
            <v>1719</v>
          </cell>
          <cell r="F19932" t="str">
            <v>CC-00450485</v>
          </cell>
          <cell r="J19932" t="str">
            <v>General Service</v>
          </cell>
          <cell r="R19932" t="str">
            <v>BSBD161624</v>
          </cell>
          <cell r="AB19932"/>
        </row>
        <row r="19933">
          <cell r="A19933">
            <v>44469.208749999998</v>
          </cell>
          <cell r="B19933">
            <v>3594</v>
          </cell>
          <cell r="F19933" t="str">
            <v>CC-00450484</v>
          </cell>
          <cell r="J19933" t="str">
            <v>General Service</v>
          </cell>
          <cell r="R19933" t="str">
            <v>BRID161336</v>
          </cell>
          <cell r="AB19933"/>
        </row>
        <row r="19934">
          <cell r="A19934">
            <v>44469.206909722197</v>
          </cell>
          <cell r="B19934">
            <v>3597</v>
          </cell>
          <cell r="F19934" t="str">
            <v>CC-00450483</v>
          </cell>
          <cell r="J19934" t="str">
            <v>General Service</v>
          </cell>
          <cell r="R19934" t="str">
            <v>BSAD161567</v>
          </cell>
          <cell r="AB19934"/>
        </row>
        <row r="19935">
          <cell r="A19935">
            <v>44469.204421296301</v>
          </cell>
          <cell r="B19935">
            <v>5163</v>
          </cell>
          <cell r="F19935" t="str">
            <v>CC-00450482</v>
          </cell>
          <cell r="J19935" t="str">
            <v>General Service</v>
          </cell>
          <cell r="R19935" t="str">
            <v>BSKD161467</v>
          </cell>
          <cell r="AB19935"/>
        </row>
        <row r="19936">
          <cell r="A19936">
            <v>44469.202291666697</v>
          </cell>
          <cell r="B19936">
            <v>2538</v>
          </cell>
          <cell r="F19936" t="str">
            <v>CC-00450481</v>
          </cell>
          <cell r="J19936" t="str">
            <v>General Service</v>
          </cell>
          <cell r="R19936" t="str">
            <v>BRID161341</v>
          </cell>
          <cell r="AB19936"/>
        </row>
        <row r="19937">
          <cell r="A19937">
            <v>44469.200289351902</v>
          </cell>
          <cell r="B19937">
            <v>4339</v>
          </cell>
          <cell r="F19937" t="str">
            <v>CC-00450480</v>
          </cell>
          <cell r="J19937" t="str">
            <v>General Service</v>
          </cell>
          <cell r="R19937" t="str">
            <v>BSKD161477</v>
          </cell>
          <cell r="AB19937"/>
        </row>
        <row r="19938">
          <cell r="A19938">
            <v>44469.198310185202</v>
          </cell>
          <cell r="B19938">
            <v>982</v>
          </cell>
          <cell r="F19938" t="str">
            <v>CC-00450479</v>
          </cell>
          <cell r="J19938" t="str">
            <v>General Service</v>
          </cell>
          <cell r="R19938" t="str">
            <v>BMLD160107</v>
          </cell>
          <cell r="AB19938"/>
        </row>
        <row r="19939">
          <cell r="A19939">
            <v>44469.189143518503</v>
          </cell>
          <cell r="B19939">
            <v>4628</v>
          </cell>
          <cell r="F19939" t="str">
            <v>CC-00450478</v>
          </cell>
          <cell r="J19939" t="str">
            <v>General Service</v>
          </cell>
          <cell r="R19939" t="str">
            <v>BRLD160741</v>
          </cell>
          <cell r="AB19939"/>
        </row>
        <row r="19940">
          <cell r="A19940">
            <v>44469.183449074102</v>
          </cell>
          <cell r="B19940">
            <v>3685</v>
          </cell>
          <cell r="F19940" t="str">
            <v>CC-00450477</v>
          </cell>
          <cell r="J19940" t="str">
            <v>General Service</v>
          </cell>
          <cell r="R19940" t="str">
            <v>BQJD120016</v>
          </cell>
          <cell r="AB19940"/>
        </row>
        <row r="19941">
          <cell r="A19941">
            <v>44469.179872685199</v>
          </cell>
          <cell r="B19941">
            <v>5688</v>
          </cell>
          <cell r="F19941" t="str">
            <v>CC-00450476</v>
          </cell>
          <cell r="J19941" t="str">
            <v>General Service</v>
          </cell>
          <cell r="R19941" t="str">
            <v>BKDD160288</v>
          </cell>
          <cell r="AB19941"/>
        </row>
        <row r="19942">
          <cell r="A19942">
            <v>44469.171956018501</v>
          </cell>
          <cell r="B19942">
            <v>2839</v>
          </cell>
          <cell r="F19942" t="str">
            <v>CC-00450475</v>
          </cell>
          <cell r="J19942" t="str">
            <v>General Service</v>
          </cell>
          <cell r="R19942" t="str">
            <v>BQDD160156</v>
          </cell>
          <cell r="AB19942"/>
        </row>
        <row r="19943">
          <cell r="A19943">
            <v>44468.985115740703</v>
          </cell>
          <cell r="B19943">
            <v>25721</v>
          </cell>
          <cell r="F19943" t="str">
            <v>CC-00450411</v>
          </cell>
          <cell r="J19943" t="str">
            <v>Schedule Service - AMC</v>
          </cell>
          <cell r="R19943" t="str">
            <v>BMDS040417</v>
          </cell>
          <cell r="AB19943"/>
        </row>
        <row r="19944">
          <cell r="A19944">
            <v>44468.6639236111</v>
          </cell>
          <cell r="B19944">
            <v>3433</v>
          </cell>
          <cell r="F19944" t="str">
            <v>CC-00450094</v>
          </cell>
          <cell r="J19944" t="str">
            <v>Schedule Service</v>
          </cell>
          <cell r="R19944" t="str">
            <v>BSEC376083</v>
          </cell>
          <cell r="AB19944"/>
        </row>
        <row r="19945">
          <cell r="A19945">
            <v>44468.486678240697</v>
          </cell>
          <cell r="B19945">
            <v>7886</v>
          </cell>
          <cell r="F19945" t="str">
            <v>CC-00449829</v>
          </cell>
          <cell r="J19945" t="str">
            <v>Schedule Service</v>
          </cell>
          <cell r="R19945" t="str">
            <v>GPFC370737</v>
          </cell>
          <cell r="AB19945"/>
        </row>
        <row r="19946">
          <cell r="A19946">
            <v>44468.481122685203</v>
          </cell>
          <cell r="B19946">
            <v>1</v>
          </cell>
          <cell r="F19946" t="str">
            <v>CC-00449813</v>
          </cell>
          <cell r="J19946" t="str">
            <v>General Service</v>
          </cell>
          <cell r="R19946" t="str">
            <v>BUBS045901</v>
          </cell>
          <cell r="AB19946" t="str">
            <v>Kindly check and close proper.... In call summary mention general service.....Pramod-02/10/2021
Call wrongly open as General Service instead ok Commissioning call
also cancellation mail sent toccs</v>
          </cell>
        </row>
        <row r="19947">
          <cell r="A19947">
            <v>44467.6808564815</v>
          </cell>
          <cell r="B19947">
            <v>1247</v>
          </cell>
          <cell r="F19947" t="str">
            <v>CC-00449265</v>
          </cell>
          <cell r="J19947" t="str">
            <v>Schedule Service</v>
          </cell>
          <cell r="R19947" t="str">
            <v>BSHD200586</v>
          </cell>
          <cell r="AB19947"/>
        </row>
        <row r="19948">
          <cell r="A19948">
            <v>44467.655266203699</v>
          </cell>
          <cell r="B19948">
            <v>4063</v>
          </cell>
          <cell r="F19948" t="str">
            <v>CC-00449219</v>
          </cell>
          <cell r="J19948" t="str">
            <v>Schedule Service</v>
          </cell>
          <cell r="R19948" t="str">
            <v>BTHS031467</v>
          </cell>
          <cell r="AB19948"/>
        </row>
        <row r="19949">
          <cell r="A19949">
            <v>44467.442581018498</v>
          </cell>
          <cell r="B19949">
            <v>7514</v>
          </cell>
          <cell r="F19949" t="str">
            <v>CC-00448800</v>
          </cell>
          <cell r="J19949" t="str">
            <v>Complaint - Running With Problem</v>
          </cell>
          <cell r="R19949" t="str">
            <v>BSAD161597</v>
          </cell>
          <cell r="AB19949"/>
        </row>
        <row r="19950">
          <cell r="A19950">
            <v>44466.582395833299</v>
          </cell>
          <cell r="B19950">
            <v>3120</v>
          </cell>
          <cell r="F19950" t="str">
            <v>CC-00448201</v>
          </cell>
          <cell r="J19950" t="str">
            <v>Schedule Service</v>
          </cell>
          <cell r="R19950" t="str">
            <v>BTDD162186</v>
          </cell>
          <cell r="AB19950"/>
        </row>
        <row r="19951">
          <cell r="A19951">
            <v>44466.579560185201</v>
          </cell>
          <cell r="B19951">
            <v>2111</v>
          </cell>
          <cell r="F19951" t="str">
            <v>CC-00448197</v>
          </cell>
          <cell r="J19951" t="str">
            <v>Complaint - Running With Problem</v>
          </cell>
          <cell r="R19951" t="str">
            <v>BTCD162159</v>
          </cell>
          <cell r="AB19951"/>
        </row>
        <row r="19952">
          <cell r="A19952">
            <v>44465.972337963001</v>
          </cell>
          <cell r="B19952">
            <v>4910</v>
          </cell>
          <cell r="F19952" t="str">
            <v>CC-00447725</v>
          </cell>
          <cell r="J19952" t="str">
            <v>General Service</v>
          </cell>
          <cell r="R19952" t="str">
            <v>BRCD160967</v>
          </cell>
          <cell r="AB19952"/>
        </row>
        <row r="19953">
          <cell r="A19953">
            <v>44465.971562500003</v>
          </cell>
          <cell r="B19953">
            <v>4273</v>
          </cell>
          <cell r="F19953" t="str">
            <v>CC-00447719</v>
          </cell>
          <cell r="J19953" t="str">
            <v>General Service</v>
          </cell>
          <cell r="R19953" t="str">
            <v>BRGD161225</v>
          </cell>
          <cell r="AB19953"/>
        </row>
        <row r="19954">
          <cell r="A19954">
            <v>44465.970648148097</v>
          </cell>
          <cell r="B19954">
            <v>3256</v>
          </cell>
          <cell r="F19954" t="str">
            <v>CC-00447712</v>
          </cell>
          <cell r="J19954" t="str">
            <v>General Service</v>
          </cell>
          <cell r="R19954" t="str">
            <v>BRGD161212</v>
          </cell>
          <cell r="AB19954"/>
        </row>
        <row r="19955">
          <cell r="A19955">
            <v>44465.969548611101</v>
          </cell>
          <cell r="B19955">
            <v>1861</v>
          </cell>
          <cell r="F19955" t="str">
            <v>CC-00447706</v>
          </cell>
          <cell r="J19955" t="str">
            <v>General Service</v>
          </cell>
          <cell r="R19955" t="str">
            <v>BQHD160412</v>
          </cell>
          <cell r="AB19955"/>
        </row>
        <row r="19956">
          <cell r="A19956">
            <v>44465.968854166698</v>
          </cell>
          <cell r="B19956">
            <v>4749</v>
          </cell>
          <cell r="F19956" t="str">
            <v>CC-00447705</v>
          </cell>
          <cell r="J19956" t="str">
            <v>General Service</v>
          </cell>
          <cell r="R19956" t="str">
            <v>BPED200175</v>
          </cell>
          <cell r="AB19956"/>
        </row>
        <row r="19957">
          <cell r="A19957">
            <v>44465.968240740702</v>
          </cell>
          <cell r="B19957">
            <v>4872</v>
          </cell>
          <cell r="F19957" t="str">
            <v>CC-00447704</v>
          </cell>
          <cell r="J19957" t="str">
            <v>General Service</v>
          </cell>
          <cell r="R19957" t="str">
            <v>BPED200185</v>
          </cell>
          <cell r="AB19957"/>
        </row>
        <row r="19958">
          <cell r="A19958">
            <v>44465.9676273148</v>
          </cell>
          <cell r="B19958">
            <v>4375</v>
          </cell>
          <cell r="F19958" t="str">
            <v>CC-00447703</v>
          </cell>
          <cell r="J19958" t="str">
            <v>General Service</v>
          </cell>
          <cell r="R19958" t="str">
            <v>BPAD160016</v>
          </cell>
          <cell r="AB19958"/>
        </row>
        <row r="19959">
          <cell r="A19959">
            <v>44465.966932870397</v>
          </cell>
          <cell r="B19959">
            <v>3836</v>
          </cell>
          <cell r="F19959" t="str">
            <v>CC-00447702</v>
          </cell>
          <cell r="J19959" t="str">
            <v>General Service</v>
          </cell>
          <cell r="R19959" t="str">
            <v>BQCD160106</v>
          </cell>
          <cell r="AB19959"/>
        </row>
        <row r="19960">
          <cell r="A19960">
            <v>44465.966157407398</v>
          </cell>
          <cell r="B19960">
            <v>7414</v>
          </cell>
          <cell r="F19960" t="str">
            <v>CC-00447701</v>
          </cell>
          <cell r="J19960" t="str">
            <v>General Service</v>
          </cell>
          <cell r="R19960" t="str">
            <v>BQAD203299</v>
          </cell>
          <cell r="AB19960"/>
        </row>
        <row r="19961">
          <cell r="A19961">
            <v>44465.965590277803</v>
          </cell>
          <cell r="B19961">
            <v>3180</v>
          </cell>
          <cell r="F19961" t="str">
            <v>CC-00447700</v>
          </cell>
          <cell r="J19961" t="str">
            <v>General Service</v>
          </cell>
          <cell r="R19961" t="str">
            <v>BQBD160067</v>
          </cell>
          <cell r="AB19961"/>
        </row>
        <row r="19962">
          <cell r="A19962">
            <v>44465.965011574102</v>
          </cell>
          <cell r="B19962">
            <v>3472</v>
          </cell>
          <cell r="F19962" t="str">
            <v>CC-00447699</v>
          </cell>
          <cell r="J19962" t="str">
            <v>General Service</v>
          </cell>
          <cell r="R19962" t="str">
            <v>BRLD160724</v>
          </cell>
          <cell r="AB19962"/>
        </row>
        <row r="19963">
          <cell r="A19963">
            <v>44465.964502314797</v>
          </cell>
          <cell r="B19963">
            <v>4813</v>
          </cell>
          <cell r="F19963" t="str">
            <v>CC-00447698</v>
          </cell>
          <cell r="J19963" t="str">
            <v>General Service</v>
          </cell>
          <cell r="R19963" t="str">
            <v>BQCD160126</v>
          </cell>
          <cell r="AB19963"/>
        </row>
        <row r="19964">
          <cell r="A19964">
            <v>44465.963877314804</v>
          </cell>
          <cell r="B19964">
            <v>2427</v>
          </cell>
          <cell r="F19964" t="str">
            <v>CC-00447697</v>
          </cell>
          <cell r="J19964" t="str">
            <v>General Service</v>
          </cell>
          <cell r="R19964" t="str">
            <v>BQGD160344</v>
          </cell>
          <cell r="AB19964"/>
        </row>
        <row r="19965">
          <cell r="A19965">
            <v>44465.963217592602</v>
          </cell>
          <cell r="B19965">
            <v>1854</v>
          </cell>
          <cell r="F19965" t="str">
            <v>CC-00447696</v>
          </cell>
          <cell r="J19965" t="str">
            <v>General Service</v>
          </cell>
          <cell r="R19965" t="str">
            <v>BRJD160600</v>
          </cell>
          <cell r="AB19965"/>
        </row>
        <row r="19966">
          <cell r="A19966">
            <v>44465.962534722203</v>
          </cell>
          <cell r="B19966">
            <v>4161</v>
          </cell>
          <cell r="F19966" t="str">
            <v>CC-00447695</v>
          </cell>
          <cell r="J19966" t="str">
            <v>General Service</v>
          </cell>
          <cell r="R19966" t="str">
            <v>BRJD160606</v>
          </cell>
          <cell r="AB19966"/>
        </row>
        <row r="19967">
          <cell r="A19967">
            <v>44465.961458333302</v>
          </cell>
          <cell r="B19967">
            <v>7231</v>
          </cell>
          <cell r="F19967" t="str">
            <v>CC-00447694</v>
          </cell>
          <cell r="J19967" t="str">
            <v>General Service</v>
          </cell>
          <cell r="R19967" t="str">
            <v>BQJD160027</v>
          </cell>
          <cell r="AB19967"/>
        </row>
        <row r="19968">
          <cell r="A19968">
            <v>44465.960810185199</v>
          </cell>
          <cell r="B19968">
            <v>14781</v>
          </cell>
          <cell r="F19968" t="str">
            <v>CC-00447693</v>
          </cell>
          <cell r="J19968" t="str">
            <v>General Service</v>
          </cell>
          <cell r="R19968" t="str">
            <v>BQJD160040</v>
          </cell>
          <cell r="AB19968"/>
        </row>
        <row r="19969">
          <cell r="A19969">
            <v>44465.959988425901</v>
          </cell>
          <cell r="B19969">
            <v>4208</v>
          </cell>
          <cell r="F19969" t="str">
            <v>CC-00447692</v>
          </cell>
          <cell r="J19969" t="str">
            <v>General Service</v>
          </cell>
          <cell r="R19969" t="str">
            <v>BQLD160145</v>
          </cell>
          <cell r="AB19969"/>
        </row>
        <row r="19970">
          <cell r="A19970">
            <v>44465.959398148101</v>
          </cell>
          <cell r="B19970">
            <v>4822</v>
          </cell>
          <cell r="F19970" t="str">
            <v>CC-00447691</v>
          </cell>
          <cell r="J19970" t="str">
            <v>General Service</v>
          </cell>
          <cell r="R19970" t="str">
            <v>BPED160082</v>
          </cell>
          <cell r="AB19970"/>
        </row>
        <row r="19971">
          <cell r="A19971">
            <v>44465.958564814799</v>
          </cell>
          <cell r="B19971">
            <v>3867</v>
          </cell>
          <cell r="F19971" t="str">
            <v>CC-00447690</v>
          </cell>
          <cell r="J19971" t="str">
            <v>General Service</v>
          </cell>
          <cell r="R19971" t="str">
            <v>GPCD160130</v>
          </cell>
          <cell r="AB19971"/>
        </row>
        <row r="19972">
          <cell r="A19972">
            <v>44465.957789351902</v>
          </cell>
          <cell r="B19972">
            <v>6133</v>
          </cell>
          <cell r="F19972" t="str">
            <v>CC-00447689</v>
          </cell>
          <cell r="J19972" t="str">
            <v>General Service</v>
          </cell>
          <cell r="R19972" t="str">
            <v>BOBD200072</v>
          </cell>
          <cell r="AB19972"/>
        </row>
        <row r="19973">
          <cell r="A19973">
            <v>44465.956782407397</v>
          </cell>
          <cell r="B19973">
            <v>4038</v>
          </cell>
          <cell r="F19973" t="str">
            <v>CC-00447688</v>
          </cell>
          <cell r="J19973" t="str">
            <v>General Service</v>
          </cell>
          <cell r="R19973" t="str">
            <v>BPKD200020</v>
          </cell>
          <cell r="AB19973"/>
        </row>
        <row r="19974">
          <cell r="A19974">
            <v>44465.956203703703</v>
          </cell>
          <cell r="B19974">
            <v>6854</v>
          </cell>
          <cell r="F19974" t="str">
            <v>CC-00447687</v>
          </cell>
          <cell r="J19974" t="str">
            <v>General Service</v>
          </cell>
          <cell r="R19974" t="str">
            <v>BNDD160224</v>
          </cell>
          <cell r="AB19974"/>
        </row>
        <row r="19975">
          <cell r="A19975">
            <v>44465.955428240697</v>
          </cell>
          <cell r="B19975">
            <v>9844</v>
          </cell>
          <cell r="F19975" t="str">
            <v>CC-00447686</v>
          </cell>
          <cell r="J19975" t="str">
            <v>General Service</v>
          </cell>
          <cell r="R19975" t="str">
            <v>BOCD160084</v>
          </cell>
          <cell r="AB19975"/>
        </row>
        <row r="19976">
          <cell r="A19976">
            <v>44465.939270833303</v>
          </cell>
          <cell r="B19976">
            <v>4238</v>
          </cell>
          <cell r="F19976" t="str">
            <v>CC-00447685</v>
          </cell>
          <cell r="J19976" t="str">
            <v>General Service</v>
          </cell>
          <cell r="R19976" t="str">
            <v>BNHD200151</v>
          </cell>
          <cell r="AB19976"/>
        </row>
        <row r="19977">
          <cell r="A19977">
            <v>44465.938425925902</v>
          </cell>
          <cell r="B19977">
            <v>4667</v>
          </cell>
          <cell r="F19977" t="str">
            <v>CC-00447684</v>
          </cell>
          <cell r="J19977" t="str">
            <v>General Service</v>
          </cell>
          <cell r="R19977" t="str">
            <v>BNID160316</v>
          </cell>
          <cell r="AB19977"/>
        </row>
        <row r="19978">
          <cell r="A19978">
            <v>44465.9376388889</v>
          </cell>
          <cell r="B19978">
            <v>3945</v>
          </cell>
          <cell r="F19978" t="str">
            <v>CC-00447683</v>
          </cell>
          <cell r="J19978" t="str">
            <v>General Service</v>
          </cell>
          <cell r="R19978" t="str">
            <v>BNID200161</v>
          </cell>
          <cell r="AB19978"/>
        </row>
        <row r="19979">
          <cell r="A19979">
            <v>44465.936747685198</v>
          </cell>
          <cell r="B19979">
            <v>3967</v>
          </cell>
          <cell r="F19979" t="str">
            <v>CC-00447682</v>
          </cell>
          <cell r="J19979" t="str">
            <v>General Service</v>
          </cell>
          <cell r="R19979" t="str">
            <v>MNFD200027</v>
          </cell>
          <cell r="AB19979"/>
        </row>
        <row r="19980">
          <cell r="A19980">
            <v>44465.9359259259</v>
          </cell>
          <cell r="B19980">
            <v>2788</v>
          </cell>
          <cell r="F19980" t="str">
            <v>CC-00447681</v>
          </cell>
          <cell r="J19980" t="str">
            <v>General Service</v>
          </cell>
          <cell r="R19980" t="str">
            <v>BNBD160162</v>
          </cell>
          <cell r="AB19980"/>
        </row>
        <row r="19981">
          <cell r="A19981">
            <v>44465.935300925899</v>
          </cell>
          <cell r="B19981">
            <v>3554</v>
          </cell>
          <cell r="F19981" t="str">
            <v>CC-00447680</v>
          </cell>
          <cell r="J19981" t="str">
            <v>General Service</v>
          </cell>
          <cell r="R19981" t="str">
            <v>BOLD160047</v>
          </cell>
          <cell r="AB19981"/>
        </row>
        <row r="19982">
          <cell r="A19982">
            <v>44465.934687499997</v>
          </cell>
          <cell r="B19982">
            <v>2944</v>
          </cell>
          <cell r="F19982" t="str">
            <v>CC-00447679</v>
          </cell>
          <cell r="J19982" t="str">
            <v>General Service</v>
          </cell>
          <cell r="R19982" t="str">
            <v>BRKD220111</v>
          </cell>
          <cell r="AB19982"/>
        </row>
        <row r="19983">
          <cell r="A19983">
            <v>44465.933518518497</v>
          </cell>
          <cell r="B19983">
            <v>3257</v>
          </cell>
          <cell r="F19983" t="str">
            <v>CC-00447678</v>
          </cell>
          <cell r="J19983" t="str">
            <v>General Service</v>
          </cell>
          <cell r="R19983" t="str">
            <v>BQED160215</v>
          </cell>
          <cell r="AB19983"/>
        </row>
        <row r="19984">
          <cell r="A19984">
            <v>44465.932916666701</v>
          </cell>
          <cell r="B19984">
            <v>3578</v>
          </cell>
          <cell r="F19984" t="str">
            <v>CC-00447677</v>
          </cell>
          <cell r="J19984" t="str">
            <v>General Service</v>
          </cell>
          <cell r="R19984" t="str">
            <v>BQFD160263</v>
          </cell>
          <cell r="AB19984"/>
        </row>
        <row r="19985">
          <cell r="A19985">
            <v>44465.932233796302</v>
          </cell>
          <cell r="B19985">
            <v>3070</v>
          </cell>
          <cell r="F19985" t="str">
            <v>CC-00447676</v>
          </cell>
          <cell r="J19985" t="str">
            <v>General Service</v>
          </cell>
          <cell r="R19985" t="str">
            <v>BQHD160361</v>
          </cell>
          <cell r="AB19985"/>
        </row>
        <row r="19986">
          <cell r="A19986">
            <v>44465.931435185201</v>
          </cell>
          <cell r="B19986">
            <v>3386</v>
          </cell>
          <cell r="F19986" t="str">
            <v>CC-00447675</v>
          </cell>
          <cell r="J19986" t="str">
            <v>General Service</v>
          </cell>
          <cell r="R19986" t="str">
            <v>BQID160519</v>
          </cell>
          <cell r="AB19986"/>
        </row>
        <row r="19987">
          <cell r="A19987">
            <v>44465.930798611102</v>
          </cell>
          <cell r="B19987">
            <v>4778</v>
          </cell>
          <cell r="F19987" t="str">
            <v>CC-00447674</v>
          </cell>
          <cell r="J19987" t="str">
            <v>General Service</v>
          </cell>
          <cell r="R19987" t="str">
            <v>BRKD200211</v>
          </cell>
          <cell r="AB19987"/>
        </row>
        <row r="19988">
          <cell r="A19988">
            <v>44465.930034722202</v>
          </cell>
          <cell r="B19988">
            <v>3751</v>
          </cell>
          <cell r="F19988" t="str">
            <v>CC-00447673</v>
          </cell>
          <cell r="J19988" t="str">
            <v>General Service</v>
          </cell>
          <cell r="R19988" t="str">
            <v>BQBD160060</v>
          </cell>
          <cell r="AB19988"/>
        </row>
        <row r="19989">
          <cell r="A19989">
            <v>44465.929351851897</v>
          </cell>
          <cell r="B19989">
            <v>3436</v>
          </cell>
          <cell r="F19989" t="str">
            <v>CC-00447672</v>
          </cell>
          <cell r="J19989" t="str">
            <v>General Service</v>
          </cell>
          <cell r="R19989" t="str">
            <v>BRJD160543</v>
          </cell>
          <cell r="AB19989"/>
        </row>
        <row r="19990">
          <cell r="A19990">
            <v>44465.9285648148</v>
          </cell>
          <cell r="B19990">
            <v>3896</v>
          </cell>
          <cell r="F19990" t="str">
            <v>CC-00447671</v>
          </cell>
          <cell r="J19990" t="str">
            <v>General Service</v>
          </cell>
          <cell r="R19990" t="str">
            <v>BPHD200250</v>
          </cell>
          <cell r="AB19990"/>
        </row>
        <row r="19991">
          <cell r="A19991">
            <v>44465.927812499998</v>
          </cell>
          <cell r="B19991">
            <v>5542</v>
          </cell>
          <cell r="F19991" t="str">
            <v>CC-00447670</v>
          </cell>
          <cell r="J19991" t="str">
            <v>General Service</v>
          </cell>
          <cell r="R19991" t="str">
            <v>BQKD160094</v>
          </cell>
          <cell r="AB19991"/>
        </row>
        <row r="19992">
          <cell r="A19992">
            <v>44465.926805555602</v>
          </cell>
          <cell r="B19992">
            <v>6072</v>
          </cell>
          <cell r="F19992" t="str">
            <v>CC-00447669</v>
          </cell>
          <cell r="J19992" t="str">
            <v>General Service</v>
          </cell>
          <cell r="R19992" t="str">
            <v>BQKD160099</v>
          </cell>
          <cell r="AB19992"/>
        </row>
        <row r="19993">
          <cell r="A19993">
            <v>44465.925937499997</v>
          </cell>
          <cell r="B19993">
            <v>9083</v>
          </cell>
          <cell r="F19993" t="str">
            <v>CC-00447668</v>
          </cell>
          <cell r="J19993" t="str">
            <v>General Service</v>
          </cell>
          <cell r="R19993" t="str">
            <v>BQKD160115</v>
          </cell>
          <cell r="AB19993"/>
        </row>
        <row r="19994">
          <cell r="A19994">
            <v>44465.909513888902</v>
          </cell>
          <cell r="B19994">
            <v>10045</v>
          </cell>
          <cell r="F19994" t="str">
            <v>CC-00447667</v>
          </cell>
          <cell r="J19994" t="str">
            <v>General Service</v>
          </cell>
          <cell r="R19994" t="str">
            <v>BOGD200180</v>
          </cell>
          <cell r="AB19994"/>
        </row>
        <row r="19995">
          <cell r="A19995">
            <v>44465.908692129597</v>
          </cell>
          <cell r="B19995">
            <v>698</v>
          </cell>
          <cell r="F19995" t="str">
            <v>CC-00447666</v>
          </cell>
          <cell r="J19995" t="str">
            <v>General Service</v>
          </cell>
          <cell r="R19995" t="str">
            <v>BOHD200190</v>
          </cell>
          <cell r="AB19995"/>
        </row>
        <row r="19996">
          <cell r="A19996">
            <v>44465.907500000001</v>
          </cell>
          <cell r="B19996">
            <v>2345</v>
          </cell>
          <cell r="F19996" t="str">
            <v>CC-00447665</v>
          </cell>
          <cell r="J19996" t="str">
            <v>General Service</v>
          </cell>
          <cell r="R19996" t="str">
            <v>BOJD160012</v>
          </cell>
          <cell r="AB19996"/>
        </row>
        <row r="19997">
          <cell r="A19997">
            <v>44465.906851851898</v>
          </cell>
          <cell r="B19997">
            <v>6123</v>
          </cell>
          <cell r="F19997" t="str">
            <v>CC-00447664</v>
          </cell>
          <cell r="J19997" t="str">
            <v>General Service</v>
          </cell>
          <cell r="R19997" t="str">
            <v>BRCD160940</v>
          </cell>
          <cell r="AB19997"/>
        </row>
        <row r="19998">
          <cell r="A19998">
            <v>44465.906041666698</v>
          </cell>
          <cell r="B19998">
            <v>4170</v>
          </cell>
          <cell r="F19998" t="str">
            <v>CC-00447663</v>
          </cell>
          <cell r="J19998" t="str">
            <v>General Service</v>
          </cell>
          <cell r="R19998" t="str">
            <v>BRCD160948</v>
          </cell>
          <cell r="AB19998"/>
        </row>
        <row r="19999">
          <cell r="A19999">
            <v>44465.905266203699</v>
          </cell>
          <cell r="B19999">
            <v>1099</v>
          </cell>
          <cell r="F19999" t="str">
            <v>CC-00447662</v>
          </cell>
          <cell r="J19999" t="str">
            <v>General Service</v>
          </cell>
          <cell r="R19999" t="str">
            <v>BRCD160984</v>
          </cell>
          <cell r="AB19999"/>
        </row>
        <row r="20000">
          <cell r="A20000">
            <v>44465.904224537</v>
          </cell>
          <cell r="B20000">
            <v>1757</v>
          </cell>
          <cell r="F20000" t="str">
            <v>CC-00447660</v>
          </cell>
          <cell r="J20000" t="str">
            <v>General Service</v>
          </cell>
          <cell r="R20000" t="str">
            <v>BRGD161229</v>
          </cell>
          <cell r="AB20000"/>
        </row>
        <row r="20001">
          <cell r="A20001">
            <v>44465.903206018498</v>
          </cell>
          <cell r="B20001">
            <v>2945</v>
          </cell>
          <cell r="F20001" t="str">
            <v>CC-00447659</v>
          </cell>
          <cell r="J20001" t="str">
            <v>General Service</v>
          </cell>
          <cell r="R20001" t="str">
            <v>BRAD160811</v>
          </cell>
          <cell r="AB20001"/>
        </row>
        <row r="20002">
          <cell r="A20002">
            <v>44465.902164351799</v>
          </cell>
          <cell r="B20002">
            <v>6358</v>
          </cell>
          <cell r="F20002" t="str">
            <v>CC-00447658</v>
          </cell>
          <cell r="J20002" t="str">
            <v>General Service</v>
          </cell>
          <cell r="R20002" t="str">
            <v>BRGL151464</v>
          </cell>
          <cell r="AB20002"/>
        </row>
        <row r="20003">
          <cell r="A20003">
            <v>44465.901261574101</v>
          </cell>
          <cell r="B20003">
            <v>8635</v>
          </cell>
          <cell r="F20003" t="str">
            <v>CC-00447657</v>
          </cell>
          <cell r="J20003" t="str">
            <v>General Service</v>
          </cell>
          <cell r="R20003" t="str">
            <v>BRBD160892</v>
          </cell>
          <cell r="AB20003"/>
        </row>
        <row r="20004">
          <cell r="A20004">
            <v>44465.900185185201</v>
          </cell>
          <cell r="B20004">
            <v>1349</v>
          </cell>
          <cell r="F20004" t="str">
            <v>CC-00447656</v>
          </cell>
          <cell r="J20004" t="str">
            <v>General Service</v>
          </cell>
          <cell r="R20004" t="str">
            <v>BRHD161303</v>
          </cell>
          <cell r="AB20004"/>
        </row>
        <row r="20005">
          <cell r="A20005">
            <v>44465.8993402778</v>
          </cell>
          <cell r="B20005">
            <v>2428</v>
          </cell>
          <cell r="F20005" t="str">
            <v>CC-00447655</v>
          </cell>
          <cell r="J20005" t="str">
            <v>General Service</v>
          </cell>
          <cell r="R20005" t="str">
            <v>BRGD161218</v>
          </cell>
          <cell r="AB20005"/>
        </row>
        <row r="20006">
          <cell r="A20006">
            <v>44465.898368055598</v>
          </cell>
          <cell r="B20006">
            <v>4490</v>
          </cell>
          <cell r="F20006" t="str">
            <v>CC-00447654</v>
          </cell>
          <cell r="J20006" t="str">
            <v>General Service</v>
          </cell>
          <cell r="R20006" t="str">
            <v>BRBD160866</v>
          </cell>
          <cell r="AB20006"/>
        </row>
        <row r="20007">
          <cell r="A20007">
            <v>44465.897395833301</v>
          </cell>
          <cell r="B20007">
            <v>2531</v>
          </cell>
          <cell r="F20007" t="str">
            <v>CC-00447652</v>
          </cell>
          <cell r="J20007" t="str">
            <v>General Service</v>
          </cell>
          <cell r="R20007" t="str">
            <v>BRDD161024</v>
          </cell>
          <cell r="AB20007"/>
        </row>
        <row r="20008">
          <cell r="A20008">
            <v>44465.896724537</v>
          </cell>
          <cell r="B20008">
            <v>2508</v>
          </cell>
          <cell r="F20008" t="str">
            <v>CC-00447651</v>
          </cell>
          <cell r="J20008" t="str">
            <v>General Service</v>
          </cell>
          <cell r="R20008" t="str">
            <v>BRDD161021</v>
          </cell>
          <cell r="AB20008"/>
        </row>
        <row r="20009">
          <cell r="A20009">
            <v>44465.895729166703</v>
          </cell>
          <cell r="B20009">
            <v>2008</v>
          </cell>
          <cell r="F20009" t="str">
            <v>CC-00447649</v>
          </cell>
          <cell r="J20009" t="str">
            <v>General Service</v>
          </cell>
          <cell r="R20009" t="str">
            <v>BRHD161299</v>
          </cell>
          <cell r="AB20009"/>
        </row>
        <row r="20010">
          <cell r="A20010">
            <v>44465.894699074102</v>
          </cell>
          <cell r="B20010">
            <v>4298</v>
          </cell>
          <cell r="F20010" t="str">
            <v>CC-00447648</v>
          </cell>
          <cell r="J20010" t="str">
            <v>General Service</v>
          </cell>
          <cell r="R20010" t="str">
            <v>BRDD161036</v>
          </cell>
          <cell r="AB20010"/>
        </row>
        <row r="20011">
          <cell r="A20011">
            <v>44465.893182870401</v>
          </cell>
          <cell r="B20011">
            <v>1953</v>
          </cell>
          <cell r="F20011" t="str">
            <v>CC-00447646</v>
          </cell>
          <cell r="J20011" t="str">
            <v>General Service</v>
          </cell>
          <cell r="R20011" t="str">
            <v>BRCD160998</v>
          </cell>
          <cell r="AB20011"/>
        </row>
        <row r="20012">
          <cell r="A20012">
            <v>44465.892384259299</v>
          </cell>
          <cell r="B20012">
            <v>3887</v>
          </cell>
          <cell r="F20012" t="str">
            <v>CC-00447645</v>
          </cell>
          <cell r="J20012" t="str">
            <v>General Service</v>
          </cell>
          <cell r="R20012" t="str">
            <v>BRBD160856</v>
          </cell>
          <cell r="AB20012"/>
        </row>
        <row r="20013">
          <cell r="A20013">
            <v>44465.8917476852</v>
          </cell>
          <cell r="B20013">
            <v>2155</v>
          </cell>
          <cell r="F20013" t="str">
            <v>CC-00447644</v>
          </cell>
          <cell r="J20013" t="str">
            <v>General Service</v>
          </cell>
          <cell r="R20013" t="str">
            <v>BRCD160978</v>
          </cell>
          <cell r="AB20013"/>
        </row>
        <row r="20014">
          <cell r="A20014">
            <v>44465.890555555598</v>
          </cell>
          <cell r="B20014">
            <v>2975</v>
          </cell>
          <cell r="F20014" t="str">
            <v>CC-00447643</v>
          </cell>
          <cell r="J20014" t="str">
            <v>General Service</v>
          </cell>
          <cell r="R20014" t="str">
            <v>BSJD161406</v>
          </cell>
          <cell r="AB20014"/>
        </row>
        <row r="20015">
          <cell r="A20015">
            <v>44465.889930555597</v>
          </cell>
          <cell r="B20015">
            <v>3749</v>
          </cell>
          <cell r="F20015" t="str">
            <v>CC-00447642</v>
          </cell>
          <cell r="J20015" t="str">
            <v>General Service</v>
          </cell>
          <cell r="R20015" t="str">
            <v>BRDD161019</v>
          </cell>
          <cell r="AB20015"/>
        </row>
        <row r="20016">
          <cell r="A20016">
            <v>44465.888912037</v>
          </cell>
          <cell r="B20016">
            <v>3095</v>
          </cell>
          <cell r="F20016" t="str">
            <v>CC-00447641</v>
          </cell>
          <cell r="J20016" t="str">
            <v>General Service</v>
          </cell>
          <cell r="R20016" t="str">
            <v>BRBL150944</v>
          </cell>
          <cell r="AB20016"/>
        </row>
        <row r="20017">
          <cell r="A20017">
            <v>44465.8881944444</v>
          </cell>
          <cell r="B20017">
            <v>3239</v>
          </cell>
          <cell r="F20017" t="str">
            <v>CC-00447640</v>
          </cell>
          <cell r="J20017" t="str">
            <v>General Service</v>
          </cell>
          <cell r="R20017" t="str">
            <v>BRBD160859</v>
          </cell>
          <cell r="AB20017"/>
        </row>
        <row r="20018">
          <cell r="A20018">
            <v>44465.886967592603</v>
          </cell>
          <cell r="B20018">
            <v>9853</v>
          </cell>
          <cell r="F20018" t="str">
            <v>CC-00447639</v>
          </cell>
          <cell r="J20018" t="str">
            <v>General Service</v>
          </cell>
          <cell r="R20018" t="str">
            <v>BRBD160901</v>
          </cell>
          <cell r="AB20018"/>
        </row>
        <row r="20019">
          <cell r="A20019">
            <v>44465.886145833298</v>
          </cell>
          <cell r="B20019">
            <v>1315</v>
          </cell>
          <cell r="F20019" t="str">
            <v>CC-00447638</v>
          </cell>
          <cell r="J20019" t="str">
            <v>General Service</v>
          </cell>
          <cell r="R20019" t="str">
            <v>BSJD161438</v>
          </cell>
          <cell r="AB20019"/>
        </row>
        <row r="20020">
          <cell r="A20020">
            <v>44465.776631944398</v>
          </cell>
          <cell r="B20020">
            <v>6023</v>
          </cell>
          <cell r="F20020" t="str">
            <v>CC-00447613</v>
          </cell>
          <cell r="J20020" t="str">
            <v>General Service</v>
          </cell>
          <cell r="R20020" t="str">
            <v>BRGL151468</v>
          </cell>
          <cell r="AB20020"/>
        </row>
        <row r="20021">
          <cell r="A20021">
            <v>44465.775925925896</v>
          </cell>
          <cell r="B20021">
            <v>7432</v>
          </cell>
          <cell r="F20021" t="str">
            <v>CC-00447612</v>
          </cell>
          <cell r="J20021" t="str">
            <v>General Service</v>
          </cell>
          <cell r="R20021" t="str">
            <v>BRHD161312</v>
          </cell>
          <cell r="AB20021"/>
        </row>
        <row r="20022">
          <cell r="A20022">
            <v>44465.775208333303</v>
          </cell>
          <cell r="B20022">
            <v>4789</v>
          </cell>
          <cell r="F20022" t="str">
            <v>CC-00447611</v>
          </cell>
          <cell r="J20022" t="str">
            <v>General Service</v>
          </cell>
          <cell r="R20022" t="str">
            <v>BRCD160968</v>
          </cell>
          <cell r="AB20022"/>
        </row>
        <row r="20023">
          <cell r="A20023">
            <v>44465.7741550926</v>
          </cell>
          <cell r="B20023">
            <v>5911</v>
          </cell>
          <cell r="F20023" t="str">
            <v>CC-00447610</v>
          </cell>
          <cell r="J20023" t="str">
            <v>General Service</v>
          </cell>
          <cell r="R20023" t="str">
            <v>BRHD161304</v>
          </cell>
          <cell r="AB20023"/>
        </row>
        <row r="20024">
          <cell r="A20024">
            <v>44465.766608796301</v>
          </cell>
          <cell r="B20024">
            <v>2387</v>
          </cell>
          <cell r="F20024" t="str">
            <v>CC-00447609</v>
          </cell>
          <cell r="J20024" t="str">
            <v>General Service</v>
          </cell>
          <cell r="R20024" t="str">
            <v>BSAD161582</v>
          </cell>
          <cell r="AB20024"/>
        </row>
        <row r="20025">
          <cell r="A20025">
            <v>44465.765243055597</v>
          </cell>
          <cell r="B20025">
            <v>3100</v>
          </cell>
          <cell r="F20025" t="str">
            <v>CC-00447608</v>
          </cell>
          <cell r="J20025" t="str">
            <v>General Service</v>
          </cell>
          <cell r="R20025" t="str">
            <v>BPED200181</v>
          </cell>
          <cell r="AB20025"/>
        </row>
        <row r="20026">
          <cell r="A20026">
            <v>44465.761215277802</v>
          </cell>
          <cell r="B20026">
            <v>1346</v>
          </cell>
          <cell r="F20026" t="str">
            <v>CC-00447606</v>
          </cell>
          <cell r="J20026" t="str">
            <v>General Service</v>
          </cell>
          <cell r="R20026" t="str">
            <v>BRKD160684</v>
          </cell>
          <cell r="AB20026"/>
        </row>
        <row r="20027">
          <cell r="A20027">
            <v>44465.759247685201</v>
          </cell>
          <cell r="B20027">
            <v>12288</v>
          </cell>
          <cell r="F20027" t="str">
            <v>CC-00447605</v>
          </cell>
          <cell r="J20027" t="str">
            <v>General Service</v>
          </cell>
          <cell r="R20027" t="str">
            <v>BQKD200034</v>
          </cell>
          <cell r="AB20027"/>
        </row>
        <row r="20028">
          <cell r="A20028">
            <v>44465.757986111101</v>
          </cell>
          <cell r="B20028">
            <v>4415</v>
          </cell>
          <cell r="F20028" t="str">
            <v>CC-00447604</v>
          </cell>
          <cell r="J20028" t="str">
            <v>General Service</v>
          </cell>
          <cell r="R20028" t="str">
            <v>BRLD160727</v>
          </cell>
          <cell r="AB20028"/>
        </row>
        <row r="20029">
          <cell r="A20029">
            <v>44465.756678240701</v>
          </cell>
          <cell r="B20029">
            <v>3358</v>
          </cell>
          <cell r="F20029" t="str">
            <v>CC-00447603</v>
          </cell>
          <cell r="J20029" t="str">
            <v>General Service</v>
          </cell>
          <cell r="R20029" t="str">
            <v>BRJD160577</v>
          </cell>
          <cell r="AB20029"/>
        </row>
        <row r="20030">
          <cell r="A20030">
            <v>44465.7553819444</v>
          </cell>
          <cell r="B20030">
            <v>2019</v>
          </cell>
          <cell r="F20030" t="str">
            <v>CC-00447602</v>
          </cell>
          <cell r="J20030" t="str">
            <v>General Service</v>
          </cell>
          <cell r="R20030" t="str">
            <v>BQID160527</v>
          </cell>
          <cell r="AB20030"/>
        </row>
        <row r="20031">
          <cell r="A20031">
            <v>44465.754236111097</v>
          </cell>
          <cell r="B20031">
            <v>4476</v>
          </cell>
          <cell r="F20031" t="str">
            <v>CC-00447601</v>
          </cell>
          <cell r="J20031" t="str">
            <v>General Service</v>
          </cell>
          <cell r="R20031" t="str">
            <v>BRAD160803</v>
          </cell>
          <cell r="AB20031"/>
        </row>
        <row r="20032">
          <cell r="A20032">
            <v>44465.753518518497</v>
          </cell>
          <cell r="B20032">
            <v>1655</v>
          </cell>
          <cell r="F20032" t="str">
            <v>CC-00447600</v>
          </cell>
          <cell r="J20032" t="str">
            <v>General Service</v>
          </cell>
          <cell r="R20032" t="str">
            <v>BQID160510</v>
          </cell>
          <cell r="AB20032"/>
        </row>
        <row r="20033">
          <cell r="A20033">
            <v>44465.752858796302</v>
          </cell>
          <cell r="B20033">
            <v>5626</v>
          </cell>
          <cell r="F20033" t="str">
            <v>CC-00447599</v>
          </cell>
          <cell r="J20033" t="str">
            <v>General Service</v>
          </cell>
          <cell r="R20033" t="str">
            <v>BRAD160777</v>
          </cell>
          <cell r="AB20033"/>
        </row>
        <row r="20034">
          <cell r="A20034">
            <v>44465.751504629603</v>
          </cell>
          <cell r="B20034">
            <v>1783</v>
          </cell>
          <cell r="F20034" t="str">
            <v>CC-00447598</v>
          </cell>
          <cell r="J20034" t="str">
            <v>General Service</v>
          </cell>
          <cell r="R20034" t="str">
            <v>BRKD160653</v>
          </cell>
          <cell r="AB20034"/>
        </row>
        <row r="20035">
          <cell r="A20035">
            <v>44465.749699074098</v>
          </cell>
          <cell r="B20035">
            <v>2214</v>
          </cell>
          <cell r="F20035" t="str">
            <v>CC-00447596</v>
          </cell>
          <cell r="J20035" t="str">
            <v>General Service</v>
          </cell>
          <cell r="R20035" t="str">
            <v>BPKD200025</v>
          </cell>
          <cell r="AB20035"/>
        </row>
        <row r="20036">
          <cell r="A20036">
            <v>44465.7487384259</v>
          </cell>
          <cell r="B20036">
            <v>6828</v>
          </cell>
          <cell r="F20036" t="str">
            <v>CC-00447595</v>
          </cell>
          <cell r="J20036" t="str">
            <v>General Service</v>
          </cell>
          <cell r="R20036" t="str">
            <v>BMFD160224</v>
          </cell>
          <cell r="AB20036"/>
        </row>
        <row r="20037">
          <cell r="A20037">
            <v>44465.7479282407</v>
          </cell>
          <cell r="B20037">
            <v>4221</v>
          </cell>
          <cell r="F20037" t="str">
            <v>CC-00447594</v>
          </cell>
          <cell r="J20037" t="str">
            <v>General Service</v>
          </cell>
          <cell r="R20037" t="str">
            <v>BMAD230009</v>
          </cell>
          <cell r="AB20037"/>
        </row>
        <row r="20038">
          <cell r="A20038">
            <v>44465.746574074103</v>
          </cell>
          <cell r="B20038">
            <v>2005</v>
          </cell>
          <cell r="F20038" t="str">
            <v>CC-00447593</v>
          </cell>
          <cell r="J20038" t="str">
            <v>General Service</v>
          </cell>
          <cell r="R20038" t="str">
            <v>BQKD200048</v>
          </cell>
          <cell r="AB20038"/>
        </row>
        <row r="20039">
          <cell r="A20039">
            <v>44465.745659722197</v>
          </cell>
          <cell r="B20039">
            <v>2786</v>
          </cell>
          <cell r="F20039" t="str">
            <v>CC-00447592</v>
          </cell>
          <cell r="J20039" t="str">
            <v>General Service</v>
          </cell>
          <cell r="R20039" t="str">
            <v>BQLD160182</v>
          </cell>
          <cell r="AB20039"/>
        </row>
        <row r="20040">
          <cell r="A20040">
            <v>44465.744317129604</v>
          </cell>
          <cell r="B20040">
            <v>5065</v>
          </cell>
          <cell r="F20040" t="str">
            <v>CC-00447590</v>
          </cell>
          <cell r="J20040" t="str">
            <v>General Service</v>
          </cell>
          <cell r="R20040" t="str">
            <v>BQKD200047</v>
          </cell>
          <cell r="AB20040"/>
        </row>
        <row r="20041">
          <cell r="A20041">
            <v>44465.7436689815</v>
          </cell>
          <cell r="B20041">
            <v>3749</v>
          </cell>
          <cell r="F20041" t="str">
            <v>CC-00447589</v>
          </cell>
          <cell r="J20041" t="str">
            <v>General Service</v>
          </cell>
          <cell r="R20041" t="str">
            <v>BPLD200068</v>
          </cell>
          <cell r="AB20041"/>
        </row>
        <row r="20042">
          <cell r="A20042">
            <v>44465.742430555598</v>
          </cell>
          <cell r="B20042">
            <v>4289</v>
          </cell>
          <cell r="F20042" t="str">
            <v>CC-00447588</v>
          </cell>
          <cell r="J20042" t="str">
            <v>General Service</v>
          </cell>
          <cell r="R20042" t="str">
            <v>BQJD200011</v>
          </cell>
          <cell r="AB20042"/>
        </row>
        <row r="20043">
          <cell r="A20043">
            <v>44465.741759259297</v>
          </cell>
          <cell r="B20043">
            <v>6742</v>
          </cell>
          <cell r="F20043" t="str">
            <v>CC-00447587</v>
          </cell>
          <cell r="J20043" t="str">
            <v>General Service</v>
          </cell>
          <cell r="R20043" t="str">
            <v>BQJD200029</v>
          </cell>
          <cell r="AB20043"/>
        </row>
        <row r="20044">
          <cell r="A20044">
            <v>44465.740995370397</v>
          </cell>
          <cell r="B20044">
            <v>18124</v>
          </cell>
          <cell r="F20044" t="str">
            <v>CC-00447586</v>
          </cell>
          <cell r="J20044" t="str">
            <v>General Service</v>
          </cell>
          <cell r="R20044" t="str">
            <v>BOID200223</v>
          </cell>
          <cell r="AB20044"/>
        </row>
        <row r="20045">
          <cell r="A20045">
            <v>44465.740046296298</v>
          </cell>
          <cell r="B20045">
            <v>4057</v>
          </cell>
          <cell r="F20045" t="str">
            <v>CC-00447584</v>
          </cell>
          <cell r="J20045" t="str">
            <v>General Service</v>
          </cell>
          <cell r="R20045" t="str">
            <v>BPFD200206</v>
          </cell>
          <cell r="AB20045"/>
        </row>
        <row r="20046">
          <cell r="A20046">
            <v>44464.7420486111</v>
          </cell>
          <cell r="B20046">
            <v>7029</v>
          </cell>
          <cell r="F20046" t="str">
            <v>CC-00447311</v>
          </cell>
          <cell r="J20046" t="str">
            <v>General Service</v>
          </cell>
          <cell r="R20046" t="str">
            <v>BQKD160076</v>
          </cell>
          <cell r="AB20046"/>
        </row>
        <row r="20047">
          <cell r="A20047">
            <v>44464.741157407399</v>
          </cell>
          <cell r="B20047">
            <v>5380</v>
          </cell>
          <cell r="F20047" t="str">
            <v>CC-00447308</v>
          </cell>
          <cell r="J20047" t="str">
            <v>General Service</v>
          </cell>
          <cell r="R20047" t="str">
            <v>BPFD200198</v>
          </cell>
          <cell r="AB20047"/>
        </row>
        <row r="20048">
          <cell r="A20048">
            <v>44464.740324074097</v>
          </cell>
          <cell r="B20048">
            <v>5737</v>
          </cell>
          <cell r="F20048" t="str">
            <v>CC-00447304</v>
          </cell>
          <cell r="J20048" t="str">
            <v>General Service</v>
          </cell>
          <cell r="R20048" t="str">
            <v>BPED160088</v>
          </cell>
          <cell r="AB20048"/>
        </row>
        <row r="20049">
          <cell r="A20049">
            <v>44464.739108796297</v>
          </cell>
          <cell r="B20049">
            <v>7071</v>
          </cell>
          <cell r="F20049" t="str">
            <v>CC-00447301</v>
          </cell>
          <cell r="J20049" t="str">
            <v>General Service</v>
          </cell>
          <cell r="R20049" t="str">
            <v>BPED200187</v>
          </cell>
          <cell r="AB20049"/>
        </row>
        <row r="20050">
          <cell r="A20050">
            <v>44464.737314814804</v>
          </cell>
          <cell r="B20050">
            <v>6479</v>
          </cell>
          <cell r="F20050" t="str">
            <v>CC-00447295</v>
          </cell>
          <cell r="J20050" t="str">
            <v>General Service</v>
          </cell>
          <cell r="R20050" t="str">
            <v>BMHD200313</v>
          </cell>
          <cell r="AB20050"/>
        </row>
        <row r="20051">
          <cell r="A20051">
            <v>44464.7362615741</v>
          </cell>
          <cell r="B20051">
            <v>6012</v>
          </cell>
          <cell r="F20051" t="str">
            <v>CC-00447293</v>
          </cell>
          <cell r="J20051" t="str">
            <v>General Service</v>
          </cell>
          <cell r="R20051" t="str">
            <v>BPBD200118</v>
          </cell>
          <cell r="AB20051"/>
        </row>
        <row r="20052">
          <cell r="A20052">
            <v>44464.735509259299</v>
          </cell>
          <cell r="B20052">
            <v>6161</v>
          </cell>
          <cell r="F20052" t="str">
            <v>CC-00447290</v>
          </cell>
          <cell r="J20052" t="str">
            <v>General Service</v>
          </cell>
          <cell r="R20052" t="str">
            <v>BOHD200197</v>
          </cell>
          <cell r="AB20052"/>
        </row>
        <row r="20053">
          <cell r="A20053">
            <v>44464.7339236111</v>
          </cell>
          <cell r="B20053">
            <v>6498</v>
          </cell>
          <cell r="F20053" t="str">
            <v>CC-00447288</v>
          </cell>
          <cell r="J20053" t="str">
            <v>Commissioning</v>
          </cell>
          <cell r="R20053" t="str">
            <v>BQDD200043</v>
          </cell>
          <cell r="AB20053"/>
        </row>
        <row r="20054">
          <cell r="A20054">
            <v>44464.732789351903</v>
          </cell>
          <cell r="B20054">
            <v>3918</v>
          </cell>
          <cell r="F20054" t="str">
            <v>CC-00447285</v>
          </cell>
          <cell r="J20054" t="str">
            <v>General Service</v>
          </cell>
          <cell r="R20054" t="str">
            <v>BQED160222</v>
          </cell>
          <cell r="AB20054"/>
        </row>
        <row r="20055">
          <cell r="A20055">
            <v>44464.729872685202</v>
          </cell>
          <cell r="B20055">
            <v>5099</v>
          </cell>
          <cell r="F20055" t="str">
            <v>CC-00447281</v>
          </cell>
          <cell r="J20055" t="str">
            <v>General Service</v>
          </cell>
          <cell r="R20055" t="str">
            <v>BQBD200008</v>
          </cell>
          <cell r="AB20055"/>
        </row>
        <row r="20056">
          <cell r="A20056">
            <v>44464.7260185185</v>
          </cell>
          <cell r="B20056">
            <v>5339</v>
          </cell>
          <cell r="F20056" t="str">
            <v>CC-00447271</v>
          </cell>
          <cell r="J20056" t="str">
            <v>General Service</v>
          </cell>
          <cell r="R20056" t="str">
            <v>BQDD160163</v>
          </cell>
          <cell r="AB20056"/>
        </row>
        <row r="20057">
          <cell r="A20057">
            <v>44464.725138888898</v>
          </cell>
          <cell r="B20057">
            <v>3525</v>
          </cell>
          <cell r="F20057" t="str">
            <v>CC-00447270</v>
          </cell>
          <cell r="J20057" t="str">
            <v>General Service</v>
          </cell>
          <cell r="R20057" t="str">
            <v>BQID200160</v>
          </cell>
          <cell r="AB20057"/>
        </row>
        <row r="20058">
          <cell r="A20058">
            <v>44464.724166666703</v>
          </cell>
          <cell r="B20058">
            <v>10295</v>
          </cell>
          <cell r="F20058" t="str">
            <v>CC-00447266</v>
          </cell>
          <cell r="J20058" t="str">
            <v>General Service</v>
          </cell>
          <cell r="R20058" t="str">
            <v>BQDD160205</v>
          </cell>
          <cell r="AB20058"/>
        </row>
        <row r="20059">
          <cell r="A20059">
            <v>44464.722118055601</v>
          </cell>
          <cell r="B20059">
            <v>16125</v>
          </cell>
          <cell r="F20059" t="str">
            <v>CC-00447264</v>
          </cell>
          <cell r="J20059" t="str">
            <v>General Service</v>
          </cell>
          <cell r="R20059" t="str">
            <v>BQHD160416</v>
          </cell>
          <cell r="AB20059"/>
        </row>
        <row r="20060">
          <cell r="A20060">
            <v>44464.721018518503</v>
          </cell>
          <cell r="B20060">
            <v>4443</v>
          </cell>
          <cell r="F20060" t="str">
            <v>CC-00447259</v>
          </cell>
          <cell r="J20060" t="str">
            <v>General Service</v>
          </cell>
          <cell r="R20060" t="str">
            <v>BQID160499</v>
          </cell>
          <cell r="AB20060"/>
        </row>
        <row r="20061">
          <cell r="A20061">
            <v>44464.719768518502</v>
          </cell>
          <cell r="B20061">
            <v>6139</v>
          </cell>
          <cell r="F20061" t="str">
            <v>CC-00447256</v>
          </cell>
          <cell r="J20061" t="str">
            <v>General Service</v>
          </cell>
          <cell r="R20061" t="str">
            <v>BQED160211</v>
          </cell>
          <cell r="AB20061"/>
        </row>
        <row r="20062">
          <cell r="A20062">
            <v>44464.718460648102</v>
          </cell>
          <cell r="B20062">
            <v>7131</v>
          </cell>
          <cell r="F20062" t="str">
            <v>CC-00447253</v>
          </cell>
          <cell r="J20062" t="str">
            <v>General Service</v>
          </cell>
          <cell r="R20062" t="str">
            <v>BQGD230029</v>
          </cell>
          <cell r="AB20062"/>
        </row>
        <row r="20063">
          <cell r="A20063">
            <v>44464.652222222197</v>
          </cell>
          <cell r="B20063">
            <v>1</v>
          </cell>
          <cell r="F20063" t="str">
            <v>CC-00447151</v>
          </cell>
          <cell r="J20063" t="str">
            <v>Commissioning</v>
          </cell>
          <cell r="R20063" t="str">
            <v>BUKC370656</v>
          </cell>
          <cell r="AB20063" t="str">
            <v>Comm date-27/09/2021</v>
          </cell>
        </row>
        <row r="20064">
          <cell r="A20064">
            <v>44464.451087963003</v>
          </cell>
          <cell r="B20064">
            <v>1706</v>
          </cell>
          <cell r="F20064" t="str">
            <v>CC-00446776</v>
          </cell>
          <cell r="J20064" t="str">
            <v>Schedule Service</v>
          </cell>
          <cell r="R20064" t="str">
            <v>BTGC379081</v>
          </cell>
          <cell r="AB20064"/>
        </row>
        <row r="20065">
          <cell r="A20065">
            <v>44464.449247685203</v>
          </cell>
          <cell r="B20065">
            <v>10523</v>
          </cell>
          <cell r="F20065" t="str">
            <v>CC-00446770</v>
          </cell>
          <cell r="J20065" t="str">
            <v>Schedule Service</v>
          </cell>
          <cell r="R20065" t="str">
            <v>BJHS031586</v>
          </cell>
          <cell r="AB20065"/>
        </row>
        <row r="20066">
          <cell r="A20066">
            <v>44464.446377314802</v>
          </cell>
          <cell r="B20066">
            <v>1</v>
          </cell>
          <cell r="F20066" t="str">
            <v>CC-00446761</v>
          </cell>
          <cell r="J20066" t="str">
            <v>Commissioning</v>
          </cell>
          <cell r="R20066" t="str">
            <v>BUDS046275</v>
          </cell>
          <cell r="AB20066" t="str">
            <v>Comm date-25/09/2021......Power cable photo missing......Pramod-17/10/2021.
Power Cable photo attached 19-10-2021</v>
          </cell>
        </row>
        <row r="20067">
          <cell r="A20067">
            <v>44463.982476851903</v>
          </cell>
          <cell r="B20067">
            <v>160</v>
          </cell>
          <cell r="F20067" t="str">
            <v>CC-00446598</v>
          </cell>
          <cell r="J20067" t="str">
            <v>General Service</v>
          </cell>
          <cell r="R20067" t="str">
            <v>BUCD162696</v>
          </cell>
          <cell r="AB20067"/>
        </row>
        <row r="20068">
          <cell r="A20068">
            <v>44463.981157407397</v>
          </cell>
          <cell r="B20068">
            <v>673</v>
          </cell>
          <cell r="F20068" t="str">
            <v>CC-00446589</v>
          </cell>
          <cell r="J20068" t="str">
            <v>General Service</v>
          </cell>
          <cell r="R20068" t="str">
            <v>BUAD162625</v>
          </cell>
          <cell r="AB20068"/>
        </row>
        <row r="20069">
          <cell r="A20069">
            <v>44463.979756944398</v>
          </cell>
          <cell r="B20069">
            <v>0</v>
          </cell>
          <cell r="F20069" t="str">
            <v>CC-00446578</v>
          </cell>
          <cell r="J20069" t="str">
            <v>Schedule Service - AMC</v>
          </cell>
          <cell r="R20069" t="str">
            <v>CSBE564479</v>
          </cell>
          <cell r="AB20069"/>
        </row>
        <row r="20070">
          <cell r="A20070">
            <v>44463.979652777802</v>
          </cell>
          <cell r="B20070">
            <v>215</v>
          </cell>
          <cell r="F20070" t="str">
            <v>CC-00446577</v>
          </cell>
          <cell r="J20070" t="str">
            <v>General Service</v>
          </cell>
          <cell r="R20070" t="str">
            <v>BUAL160594</v>
          </cell>
          <cell r="AB20070"/>
        </row>
        <row r="20071">
          <cell r="A20071">
            <v>44463.978969907403</v>
          </cell>
          <cell r="B20071">
            <v>0</v>
          </cell>
          <cell r="F20071" t="str">
            <v>CC-00446572</v>
          </cell>
          <cell r="J20071" t="str">
            <v>Schedule Service - AMC</v>
          </cell>
          <cell r="R20071" t="str">
            <v>CIHE600075</v>
          </cell>
          <cell r="AB20071"/>
        </row>
        <row r="20072">
          <cell r="A20072">
            <v>44463.977858796301</v>
          </cell>
          <cell r="B20072">
            <v>432</v>
          </cell>
          <cell r="F20072" t="str">
            <v>CC-00446564</v>
          </cell>
          <cell r="J20072" t="str">
            <v>General Service</v>
          </cell>
          <cell r="R20072" t="str">
            <v>BSHD120743</v>
          </cell>
          <cell r="AB20072"/>
        </row>
        <row r="20073">
          <cell r="A20073">
            <v>44463.975740740701</v>
          </cell>
          <cell r="B20073">
            <v>450</v>
          </cell>
          <cell r="F20073" t="str">
            <v>CC-00446549</v>
          </cell>
          <cell r="J20073" t="str">
            <v>General Service</v>
          </cell>
          <cell r="R20073" t="str">
            <v>BSHD120746</v>
          </cell>
          <cell r="AB20073"/>
        </row>
        <row r="20074">
          <cell r="A20074">
            <v>44463.974143518499</v>
          </cell>
          <cell r="B20074">
            <v>1887</v>
          </cell>
          <cell r="F20074" t="str">
            <v>CC-00446537</v>
          </cell>
          <cell r="J20074" t="str">
            <v>General Service</v>
          </cell>
          <cell r="R20074" t="str">
            <v>BSID200615</v>
          </cell>
          <cell r="AB20074"/>
        </row>
        <row r="20075">
          <cell r="A20075">
            <v>44463.972546296303</v>
          </cell>
          <cell r="B20075">
            <v>125</v>
          </cell>
          <cell r="F20075" t="str">
            <v>CC-00446526</v>
          </cell>
          <cell r="J20075" t="str">
            <v>Schedule Service - AMC</v>
          </cell>
          <cell r="R20075" t="str">
            <v>CIHE600078</v>
          </cell>
          <cell r="AB20075"/>
        </row>
        <row r="20076">
          <cell r="A20076">
            <v>44463.972488425898</v>
          </cell>
          <cell r="B20076">
            <v>2569</v>
          </cell>
          <cell r="F20076" t="str">
            <v>CC-00446525</v>
          </cell>
          <cell r="J20076" t="str">
            <v>General Service</v>
          </cell>
          <cell r="R20076" t="str">
            <v>BSLD230358</v>
          </cell>
          <cell r="AB20076"/>
        </row>
        <row r="20077">
          <cell r="A20077">
            <v>44463.972083333298</v>
          </cell>
          <cell r="B20077">
            <v>20</v>
          </cell>
          <cell r="F20077" t="str">
            <v>CC-00446523</v>
          </cell>
          <cell r="J20077" t="str">
            <v>Schedule Service - AMC</v>
          </cell>
          <cell r="R20077" t="str">
            <v>CRIE663198</v>
          </cell>
          <cell r="AB20077"/>
        </row>
        <row r="20078">
          <cell r="A20078">
            <v>44463.970706018503</v>
          </cell>
          <cell r="B20078">
            <v>511</v>
          </cell>
          <cell r="F20078" t="str">
            <v>CC-00446514</v>
          </cell>
          <cell r="J20078" t="str">
            <v>General Service</v>
          </cell>
          <cell r="R20078" t="str">
            <v>BSHD200586</v>
          </cell>
          <cell r="AB20078"/>
        </row>
        <row r="20079">
          <cell r="A20079">
            <v>44463.744328703702</v>
          </cell>
          <cell r="B20079">
            <v>1</v>
          </cell>
          <cell r="F20079" t="str">
            <v>CC-00446399</v>
          </cell>
          <cell r="J20079" t="str">
            <v>Commissioning</v>
          </cell>
          <cell r="R20079" t="str">
            <v>BUBS045933</v>
          </cell>
          <cell r="AB20079" t="str">
            <v>Comm date-25/09/2021.</v>
          </cell>
        </row>
        <row r="20080">
          <cell r="A20080">
            <v>44463.580648148098</v>
          </cell>
          <cell r="B20080">
            <v>1568</v>
          </cell>
          <cell r="F20080" t="str">
            <v>CC-00446086</v>
          </cell>
          <cell r="J20080" t="str">
            <v>General Service</v>
          </cell>
          <cell r="R20080" t="str">
            <v>BSLD230361</v>
          </cell>
          <cell r="AB20080"/>
        </row>
        <row r="20081">
          <cell r="A20081">
            <v>44463.578449074099</v>
          </cell>
          <cell r="B20081">
            <v>2893</v>
          </cell>
          <cell r="F20081" t="str">
            <v>CC-00446081</v>
          </cell>
          <cell r="J20081" t="str">
            <v>General Service</v>
          </cell>
          <cell r="R20081" t="str">
            <v>BSAD230391</v>
          </cell>
          <cell r="AB20081"/>
        </row>
        <row r="20082">
          <cell r="A20082">
            <v>44463.575567129599</v>
          </cell>
          <cell r="B20082">
            <v>7956</v>
          </cell>
          <cell r="F20082" t="str">
            <v>CC-00446076</v>
          </cell>
          <cell r="J20082" t="str">
            <v>General Service</v>
          </cell>
          <cell r="R20082" t="str">
            <v>BRGD161233</v>
          </cell>
          <cell r="AB20082"/>
        </row>
        <row r="20083">
          <cell r="A20083">
            <v>44463.574085648099</v>
          </cell>
          <cell r="B20083">
            <v>3223</v>
          </cell>
          <cell r="F20083" t="str">
            <v>CC-00446074</v>
          </cell>
          <cell r="J20083" t="str">
            <v>General Service</v>
          </cell>
          <cell r="R20083" t="str">
            <v>BRAD160816</v>
          </cell>
          <cell r="AB20083"/>
        </row>
        <row r="20084">
          <cell r="A20084">
            <v>44463.5727430556</v>
          </cell>
          <cell r="B20084">
            <v>4012</v>
          </cell>
          <cell r="F20084" t="str">
            <v>CC-00446072</v>
          </cell>
          <cell r="J20084" t="str">
            <v>General Service</v>
          </cell>
          <cell r="R20084" t="str">
            <v>BRCD161002</v>
          </cell>
          <cell r="AB20084"/>
        </row>
        <row r="20085">
          <cell r="A20085">
            <v>44463.571458333303</v>
          </cell>
          <cell r="B20085">
            <v>2125</v>
          </cell>
          <cell r="F20085" t="str">
            <v>CC-00446068</v>
          </cell>
          <cell r="J20085" t="str">
            <v>General Service</v>
          </cell>
          <cell r="R20085" t="str">
            <v>BSLD200427</v>
          </cell>
          <cell r="AB20085"/>
        </row>
        <row r="20086">
          <cell r="A20086">
            <v>44463.568749999999</v>
          </cell>
          <cell r="B20086">
            <v>1725</v>
          </cell>
          <cell r="F20086" t="str">
            <v>CC-00446063</v>
          </cell>
          <cell r="J20086" t="str">
            <v>General Service</v>
          </cell>
          <cell r="R20086" t="str">
            <v>BSKD161462</v>
          </cell>
          <cell r="AB20086"/>
        </row>
        <row r="20087">
          <cell r="A20087">
            <v>44463.566122685203</v>
          </cell>
          <cell r="B20087">
            <v>2186</v>
          </cell>
          <cell r="F20087" t="str">
            <v>CC-00446060</v>
          </cell>
          <cell r="J20087" t="str">
            <v>General Service</v>
          </cell>
          <cell r="R20087" t="str">
            <v>BRLD160756</v>
          </cell>
          <cell r="AB20087"/>
        </row>
        <row r="20088">
          <cell r="A20088">
            <v>44463.564803240697</v>
          </cell>
          <cell r="B20088">
            <v>1953</v>
          </cell>
          <cell r="F20088" t="str">
            <v>CC-00446057</v>
          </cell>
          <cell r="J20088" t="str">
            <v>General Service</v>
          </cell>
          <cell r="R20088" t="str">
            <v>BRED161124</v>
          </cell>
          <cell r="AB20088"/>
        </row>
        <row r="20089">
          <cell r="A20089">
            <v>44463.562928240703</v>
          </cell>
          <cell r="B20089">
            <v>2276</v>
          </cell>
          <cell r="F20089" t="str">
            <v>CC-00446050</v>
          </cell>
          <cell r="J20089" t="str">
            <v>General Service</v>
          </cell>
          <cell r="R20089" t="str">
            <v>BRGD230256</v>
          </cell>
          <cell r="AB20089"/>
        </row>
        <row r="20090">
          <cell r="A20090">
            <v>44463.557893518497</v>
          </cell>
          <cell r="B20090">
            <v>2866</v>
          </cell>
          <cell r="F20090" t="str">
            <v>CC-00446040</v>
          </cell>
          <cell r="J20090" t="str">
            <v>General Service</v>
          </cell>
          <cell r="R20090" t="str">
            <v>BSJD161422</v>
          </cell>
          <cell r="AB20090"/>
        </row>
        <row r="20091">
          <cell r="A20091">
            <v>44463.555752314802</v>
          </cell>
          <cell r="B20091">
            <v>3269</v>
          </cell>
          <cell r="F20091" t="str">
            <v>CC-00446032</v>
          </cell>
          <cell r="J20091" t="str">
            <v>General Service</v>
          </cell>
          <cell r="R20091" t="str">
            <v>BSKD200409</v>
          </cell>
          <cell r="AB20091"/>
        </row>
        <row r="20092">
          <cell r="A20092">
            <v>44463.554259259297</v>
          </cell>
          <cell r="B20092">
            <v>3565</v>
          </cell>
          <cell r="F20092" t="str">
            <v>CC-00446024</v>
          </cell>
          <cell r="J20092" t="str">
            <v>General Service</v>
          </cell>
          <cell r="R20092" t="str">
            <v>BSKD161500</v>
          </cell>
          <cell r="AB20092"/>
        </row>
        <row r="20093">
          <cell r="A20093">
            <v>44463.552349537</v>
          </cell>
          <cell r="B20093">
            <v>3158</v>
          </cell>
          <cell r="F20093" t="str">
            <v>CC-00446015</v>
          </cell>
          <cell r="J20093" t="str">
            <v>General Service</v>
          </cell>
          <cell r="R20093" t="str">
            <v>BRED161081</v>
          </cell>
          <cell r="AB20093"/>
        </row>
        <row r="20094">
          <cell r="A20094">
            <v>44463.551006944399</v>
          </cell>
          <cell r="B20094">
            <v>1862</v>
          </cell>
          <cell r="F20094" t="str">
            <v>CC-00446011</v>
          </cell>
          <cell r="J20094" t="str">
            <v>General Service</v>
          </cell>
          <cell r="R20094" t="str">
            <v>BRHD161314</v>
          </cell>
          <cell r="AB20094"/>
        </row>
        <row r="20095">
          <cell r="A20095">
            <v>44463.549502314803</v>
          </cell>
          <cell r="B20095">
            <v>1465</v>
          </cell>
          <cell r="F20095" t="str">
            <v>CC-00446006</v>
          </cell>
          <cell r="J20095" t="str">
            <v>General Service</v>
          </cell>
          <cell r="R20095" t="str">
            <v>BSJD161378</v>
          </cell>
          <cell r="AB20095"/>
        </row>
        <row r="20096">
          <cell r="A20096">
            <v>44463.544305555602</v>
          </cell>
          <cell r="B20096">
            <v>1466</v>
          </cell>
          <cell r="F20096" t="str">
            <v>CC-00445995</v>
          </cell>
          <cell r="J20096" t="str">
            <v>General Service</v>
          </cell>
          <cell r="R20096" t="str">
            <v>BSED161766</v>
          </cell>
          <cell r="AB20096"/>
        </row>
        <row r="20097">
          <cell r="A20097">
            <v>44463.542939814797</v>
          </cell>
          <cell r="B20097">
            <v>2866</v>
          </cell>
          <cell r="F20097" t="str">
            <v>CC-00445990</v>
          </cell>
          <cell r="J20097" t="str">
            <v>General Service</v>
          </cell>
          <cell r="R20097" t="str">
            <v>BRED161131</v>
          </cell>
          <cell r="AB20097"/>
        </row>
        <row r="20098">
          <cell r="A20098">
            <v>44463.537615740701</v>
          </cell>
          <cell r="B20098">
            <v>1102</v>
          </cell>
          <cell r="F20098" t="str">
            <v>CC-00445976</v>
          </cell>
          <cell r="J20098" t="str">
            <v>General Service</v>
          </cell>
          <cell r="R20098" t="str">
            <v>BULD162577</v>
          </cell>
          <cell r="AB20098"/>
        </row>
        <row r="20099">
          <cell r="A20099">
            <v>44463.535995370403</v>
          </cell>
          <cell r="B20099">
            <v>653</v>
          </cell>
          <cell r="F20099" t="str">
            <v>CC-00445972</v>
          </cell>
          <cell r="J20099" t="str">
            <v>General Service</v>
          </cell>
          <cell r="R20099" t="str">
            <v>BULD162568</v>
          </cell>
          <cell r="AB20099"/>
        </row>
        <row r="20100">
          <cell r="A20100">
            <v>44463.534050925897</v>
          </cell>
          <cell r="B20100">
            <v>425</v>
          </cell>
          <cell r="F20100" t="str">
            <v>CC-00445969</v>
          </cell>
          <cell r="J20100" t="str">
            <v>General Service</v>
          </cell>
          <cell r="R20100" t="str">
            <v>BUJD162460</v>
          </cell>
          <cell r="AB20100"/>
        </row>
        <row r="20101">
          <cell r="A20101">
            <v>44463.531956018502</v>
          </cell>
          <cell r="B20101">
            <v>1505</v>
          </cell>
          <cell r="F20101" t="str">
            <v>CC-00445963</v>
          </cell>
          <cell r="J20101" t="str">
            <v>General Service</v>
          </cell>
          <cell r="R20101" t="str">
            <v>BUKD162535</v>
          </cell>
          <cell r="AB20101"/>
        </row>
        <row r="20102">
          <cell r="A20102">
            <v>44463.530590277798</v>
          </cell>
          <cell r="B20102">
            <v>1844</v>
          </cell>
          <cell r="F20102" t="str">
            <v>CC-00445957</v>
          </cell>
          <cell r="J20102" t="str">
            <v>General Service</v>
          </cell>
          <cell r="R20102" t="str">
            <v>BTCD162162</v>
          </cell>
          <cell r="AB20102"/>
        </row>
        <row r="20103">
          <cell r="A20103">
            <v>44463.529409722199</v>
          </cell>
          <cell r="B20103">
            <v>422</v>
          </cell>
          <cell r="F20103" t="str">
            <v>CC-00445955</v>
          </cell>
          <cell r="J20103" t="str">
            <v>General Service</v>
          </cell>
          <cell r="R20103" t="str">
            <v>BULD162583</v>
          </cell>
          <cell r="AB20103"/>
        </row>
        <row r="20104">
          <cell r="A20104">
            <v>44463.528182870403</v>
          </cell>
          <cell r="B20104">
            <v>345</v>
          </cell>
          <cell r="F20104" t="str">
            <v>CC-00445953</v>
          </cell>
          <cell r="J20104" t="str">
            <v>General Service</v>
          </cell>
          <cell r="R20104" t="str">
            <v>BULD162579</v>
          </cell>
          <cell r="AB20104"/>
        </row>
        <row r="20105">
          <cell r="A20105">
            <v>44463.527048611097</v>
          </cell>
          <cell r="B20105">
            <v>2039</v>
          </cell>
          <cell r="F20105" t="str">
            <v>CC-00445950</v>
          </cell>
          <cell r="J20105" t="str">
            <v>General Service</v>
          </cell>
          <cell r="R20105" t="str">
            <v>BULD162559</v>
          </cell>
          <cell r="AB20105"/>
        </row>
        <row r="20106">
          <cell r="A20106">
            <v>44463.519016203703</v>
          </cell>
          <cell r="B20106">
            <v>1074</v>
          </cell>
          <cell r="F20106" t="str">
            <v>CC-00445931</v>
          </cell>
          <cell r="J20106" t="str">
            <v>General Service</v>
          </cell>
          <cell r="R20106" t="str">
            <v>BULD162561</v>
          </cell>
          <cell r="AB20106"/>
        </row>
        <row r="20107">
          <cell r="A20107">
            <v>44463.517592592601</v>
          </cell>
          <cell r="B20107">
            <v>2023</v>
          </cell>
          <cell r="F20107" t="str">
            <v>CC-00445927</v>
          </cell>
          <cell r="J20107" t="str">
            <v>General Service</v>
          </cell>
          <cell r="R20107" t="str">
            <v>BTED200706</v>
          </cell>
          <cell r="AB20107"/>
        </row>
        <row r="20108">
          <cell r="A20108">
            <v>44463.5139583333</v>
          </cell>
          <cell r="B20108">
            <v>334</v>
          </cell>
          <cell r="F20108" t="str">
            <v>CC-00445915</v>
          </cell>
          <cell r="J20108" t="str">
            <v>General Service</v>
          </cell>
          <cell r="R20108" t="str">
            <v>BTID162377</v>
          </cell>
          <cell r="AB20108"/>
        </row>
        <row r="20109">
          <cell r="A20109">
            <v>44463.512488425898</v>
          </cell>
          <cell r="B20109">
            <v>3111</v>
          </cell>
          <cell r="F20109" t="str">
            <v>CC-00445910</v>
          </cell>
          <cell r="J20109" t="str">
            <v>General Service</v>
          </cell>
          <cell r="R20109" t="str">
            <v>BTDD162186</v>
          </cell>
          <cell r="AB20109"/>
        </row>
        <row r="20110">
          <cell r="A20110">
            <v>44463.510983796303</v>
          </cell>
          <cell r="B20110">
            <v>1577</v>
          </cell>
          <cell r="F20110" t="str">
            <v>CC-00445907</v>
          </cell>
          <cell r="J20110" t="str">
            <v>General Service</v>
          </cell>
          <cell r="R20110" t="str">
            <v>BTDD162192</v>
          </cell>
          <cell r="AB20110"/>
        </row>
        <row r="20111">
          <cell r="A20111">
            <v>44463.5094328704</v>
          </cell>
          <cell r="B20111">
            <v>255</v>
          </cell>
          <cell r="F20111" t="str">
            <v>CC-00445903</v>
          </cell>
          <cell r="J20111" t="str">
            <v>General Service</v>
          </cell>
          <cell r="R20111" t="str">
            <v>BTID162392</v>
          </cell>
          <cell r="AB20111"/>
        </row>
        <row r="20112">
          <cell r="A20112">
            <v>44463.505439814799</v>
          </cell>
          <cell r="B20112">
            <v>1491</v>
          </cell>
          <cell r="F20112" t="str">
            <v>CC-00445899</v>
          </cell>
          <cell r="J20112" t="str">
            <v>General Service</v>
          </cell>
          <cell r="R20112" t="str">
            <v>BSGD161864</v>
          </cell>
          <cell r="AB20112"/>
        </row>
        <row r="20113">
          <cell r="A20113">
            <v>44463.501701388901</v>
          </cell>
          <cell r="B20113">
            <v>1988</v>
          </cell>
          <cell r="F20113" t="str">
            <v>CC-00445891</v>
          </cell>
          <cell r="J20113" t="str">
            <v>General Service</v>
          </cell>
          <cell r="R20113" t="str">
            <v>BTFD162243</v>
          </cell>
          <cell r="AB20113"/>
        </row>
        <row r="20114">
          <cell r="A20114">
            <v>44463.499270833301</v>
          </cell>
          <cell r="B20114">
            <v>2894</v>
          </cell>
          <cell r="F20114" t="str">
            <v>CC-00445881</v>
          </cell>
          <cell r="J20114" t="str">
            <v>General Service</v>
          </cell>
          <cell r="R20114" t="str">
            <v>BTFD162244</v>
          </cell>
          <cell r="AB20114"/>
        </row>
        <row r="20115">
          <cell r="A20115">
            <v>44463.497743055603</v>
          </cell>
          <cell r="B20115">
            <v>5022</v>
          </cell>
          <cell r="F20115" t="str">
            <v>CC-00445877</v>
          </cell>
          <cell r="J20115" t="str">
            <v>General Service</v>
          </cell>
          <cell r="R20115" t="str">
            <v>BTDD162169</v>
          </cell>
          <cell r="AB20115"/>
        </row>
        <row r="20116">
          <cell r="A20116">
            <v>44463.495983796303</v>
          </cell>
          <cell r="B20116">
            <v>2698</v>
          </cell>
          <cell r="F20116" t="str">
            <v>CC-00445871</v>
          </cell>
          <cell r="J20116" t="str">
            <v>General Service</v>
          </cell>
          <cell r="R20116" t="str">
            <v>BTED162217</v>
          </cell>
          <cell r="AB20116"/>
        </row>
        <row r="20117">
          <cell r="A20117">
            <v>44463.4920486111</v>
          </cell>
          <cell r="B20117">
            <v>613</v>
          </cell>
          <cell r="F20117" t="str">
            <v>CC-00445862</v>
          </cell>
          <cell r="J20117" t="str">
            <v>General Service</v>
          </cell>
          <cell r="R20117" t="str">
            <v>BTKD162083</v>
          </cell>
          <cell r="AB20117"/>
        </row>
        <row r="20118">
          <cell r="A20118">
            <v>44463.489664351902</v>
          </cell>
          <cell r="B20118">
            <v>2199</v>
          </cell>
          <cell r="F20118" t="str">
            <v>CC-00445859</v>
          </cell>
          <cell r="J20118" t="str">
            <v>General Service</v>
          </cell>
          <cell r="R20118" t="str">
            <v>BSFD161795</v>
          </cell>
          <cell r="AB20118"/>
        </row>
        <row r="20119">
          <cell r="A20119">
            <v>44463.487291666701</v>
          </cell>
          <cell r="B20119">
            <v>3788</v>
          </cell>
          <cell r="F20119" t="str">
            <v>CC-00445851</v>
          </cell>
          <cell r="J20119" t="str">
            <v>General Service</v>
          </cell>
          <cell r="R20119" t="str">
            <v>BTKD162112</v>
          </cell>
          <cell r="AB20119"/>
        </row>
        <row r="20120">
          <cell r="A20120">
            <v>44463.485694444404</v>
          </cell>
          <cell r="B20120">
            <v>2967</v>
          </cell>
          <cell r="F20120" t="str">
            <v>CC-00445847</v>
          </cell>
          <cell r="J20120" t="str">
            <v>General Service</v>
          </cell>
          <cell r="R20120" t="str">
            <v>BTCD162149</v>
          </cell>
          <cell r="AB20120"/>
        </row>
        <row r="20121">
          <cell r="A20121">
            <v>44463.483715277798</v>
          </cell>
          <cell r="B20121">
            <v>3977</v>
          </cell>
          <cell r="F20121" t="str">
            <v>CC-00445840</v>
          </cell>
          <cell r="J20121" t="str">
            <v>General Service</v>
          </cell>
          <cell r="R20121" t="str">
            <v>BTJD162046</v>
          </cell>
          <cell r="AB20121"/>
        </row>
        <row r="20122">
          <cell r="A20122">
            <v>44463.481655092597</v>
          </cell>
          <cell r="B20122">
            <v>2111</v>
          </cell>
          <cell r="F20122" t="str">
            <v>CC-00445834</v>
          </cell>
          <cell r="J20122" t="str">
            <v>General Service</v>
          </cell>
          <cell r="R20122" t="str">
            <v>BTCD162159</v>
          </cell>
          <cell r="AB20122"/>
        </row>
        <row r="20123">
          <cell r="A20123">
            <v>44463.477905092601</v>
          </cell>
          <cell r="B20123">
            <v>885</v>
          </cell>
          <cell r="F20123" t="str">
            <v>CC-00445827</v>
          </cell>
          <cell r="J20123" t="str">
            <v>General Service</v>
          </cell>
          <cell r="R20123" t="str">
            <v>BSID161973</v>
          </cell>
          <cell r="AB20123"/>
        </row>
        <row r="20124">
          <cell r="A20124">
            <v>44463.475694444402</v>
          </cell>
          <cell r="B20124">
            <v>3125</v>
          </cell>
          <cell r="F20124" t="str">
            <v>CC-00445818</v>
          </cell>
          <cell r="J20124" t="str">
            <v>General Service</v>
          </cell>
          <cell r="R20124" t="str">
            <v>BTDD162183</v>
          </cell>
          <cell r="AB20124"/>
        </row>
        <row r="20125">
          <cell r="A20125">
            <v>44463.470497685201</v>
          </cell>
          <cell r="B20125">
            <v>1033</v>
          </cell>
          <cell r="F20125" t="str">
            <v>CC-00445803</v>
          </cell>
          <cell r="J20125" t="str">
            <v>General Service</v>
          </cell>
          <cell r="R20125" t="str">
            <v>BTJD162016</v>
          </cell>
          <cell r="AB20125"/>
        </row>
        <row r="20126">
          <cell r="A20126">
            <v>44463.466956018499</v>
          </cell>
          <cell r="B20126">
            <v>2045</v>
          </cell>
          <cell r="F20126" t="str">
            <v>CC-00445797</v>
          </cell>
          <cell r="J20126" t="str">
            <v>General Service</v>
          </cell>
          <cell r="R20126" t="str">
            <v>BTED162231</v>
          </cell>
          <cell r="AB20126"/>
        </row>
        <row r="20127">
          <cell r="A20127">
            <v>44463.464895833298</v>
          </cell>
          <cell r="B20127">
            <v>1782</v>
          </cell>
          <cell r="F20127" t="str">
            <v>CC-00445791</v>
          </cell>
          <cell r="J20127" t="str">
            <v>General Service</v>
          </cell>
          <cell r="R20127" t="str">
            <v>BTGD162289</v>
          </cell>
          <cell r="AB20127"/>
        </row>
        <row r="20128">
          <cell r="A20128">
            <v>44463.4628703704</v>
          </cell>
          <cell r="B20128">
            <v>965</v>
          </cell>
          <cell r="F20128" t="str">
            <v>CC-00445786</v>
          </cell>
          <cell r="J20128" t="str">
            <v>General Service</v>
          </cell>
          <cell r="R20128" t="str">
            <v>BTJD162038</v>
          </cell>
          <cell r="AB20128"/>
        </row>
        <row r="20129">
          <cell r="A20129">
            <v>44463.460243055597</v>
          </cell>
          <cell r="B20129">
            <v>852</v>
          </cell>
          <cell r="F20129" t="str">
            <v>CC-00445778</v>
          </cell>
          <cell r="J20129" t="str">
            <v>General Service</v>
          </cell>
          <cell r="R20129" t="str">
            <v>BTKD162080</v>
          </cell>
          <cell r="AB20129"/>
        </row>
        <row r="20130">
          <cell r="A20130">
            <v>44463.457951388897</v>
          </cell>
          <cell r="B20130">
            <v>1196</v>
          </cell>
          <cell r="F20130" t="str">
            <v>CC-00445773</v>
          </cell>
          <cell r="J20130" t="str">
            <v>General Service</v>
          </cell>
          <cell r="R20130" t="str">
            <v>BTJD162040</v>
          </cell>
          <cell r="AB20130"/>
        </row>
        <row r="20131">
          <cell r="A20131">
            <v>44463.455127314803</v>
          </cell>
          <cell r="B20131">
            <v>1495</v>
          </cell>
          <cell r="F20131" t="str">
            <v>CC-00445765</v>
          </cell>
          <cell r="J20131" t="str">
            <v>General Service</v>
          </cell>
          <cell r="R20131" t="str">
            <v>BTJD162047</v>
          </cell>
          <cell r="AB20131"/>
        </row>
        <row r="20132">
          <cell r="A20132">
            <v>44463.453912037003</v>
          </cell>
          <cell r="B20132">
            <v>423</v>
          </cell>
          <cell r="F20132" t="str">
            <v>CC-00445761</v>
          </cell>
          <cell r="J20132" t="str">
            <v>General Service</v>
          </cell>
          <cell r="R20132" t="str">
            <v>BTKD200646</v>
          </cell>
          <cell r="AB20132"/>
        </row>
        <row r="20133">
          <cell r="A20133">
            <v>44463.450844907398</v>
          </cell>
          <cell r="B20133">
            <v>2492</v>
          </cell>
          <cell r="F20133" t="str">
            <v>CC-00445754</v>
          </cell>
          <cell r="J20133" t="str">
            <v>General Service</v>
          </cell>
          <cell r="R20133" t="str">
            <v>BTKD162074</v>
          </cell>
          <cell r="AB20133"/>
        </row>
        <row r="20134">
          <cell r="A20134">
            <v>44463.448877314797</v>
          </cell>
          <cell r="B20134">
            <v>1058</v>
          </cell>
          <cell r="F20134" t="str">
            <v>CC-00445750</v>
          </cell>
          <cell r="J20134" t="str">
            <v>General Service</v>
          </cell>
          <cell r="R20134" t="str">
            <v>BTKD120805</v>
          </cell>
          <cell r="AB20134"/>
        </row>
        <row r="20135">
          <cell r="A20135">
            <v>44463.447615740697</v>
          </cell>
          <cell r="B20135">
            <v>856</v>
          </cell>
          <cell r="F20135" t="str">
            <v>CC-00445747</v>
          </cell>
          <cell r="J20135" t="str">
            <v>General Service</v>
          </cell>
          <cell r="R20135" t="str">
            <v>BSHD161938</v>
          </cell>
          <cell r="AB20135"/>
        </row>
        <row r="20136">
          <cell r="A20136">
            <v>44463.446284722202</v>
          </cell>
          <cell r="B20136">
            <v>1275</v>
          </cell>
          <cell r="F20136" t="str">
            <v>CC-00445745</v>
          </cell>
          <cell r="J20136" t="str">
            <v>General Service</v>
          </cell>
          <cell r="R20136" t="str">
            <v>BSFD161825</v>
          </cell>
          <cell r="AB20136"/>
        </row>
        <row r="20137">
          <cell r="A20137">
            <v>44463.359085648102</v>
          </cell>
          <cell r="B20137">
            <v>1264</v>
          </cell>
          <cell r="F20137" t="str">
            <v>CC-00445679</v>
          </cell>
          <cell r="J20137" t="str">
            <v>General Service</v>
          </cell>
          <cell r="R20137" t="str">
            <v>BSBD161629</v>
          </cell>
          <cell r="AB20137"/>
        </row>
        <row r="20138">
          <cell r="A20138">
            <v>44463.347581018497</v>
          </cell>
          <cell r="B20138">
            <v>2258</v>
          </cell>
          <cell r="F20138" t="str">
            <v>CC-00445675</v>
          </cell>
          <cell r="J20138" t="str">
            <v>General Service</v>
          </cell>
          <cell r="R20138" t="str">
            <v>BSFD161819</v>
          </cell>
          <cell r="AB20138"/>
        </row>
        <row r="20139">
          <cell r="A20139">
            <v>44463.345474537004</v>
          </cell>
          <cell r="B20139">
            <v>2265</v>
          </cell>
          <cell r="F20139" t="str">
            <v>CC-00445674</v>
          </cell>
          <cell r="J20139" t="str">
            <v>General Service</v>
          </cell>
          <cell r="R20139" t="str">
            <v>BSGD161854</v>
          </cell>
          <cell r="AB20139"/>
        </row>
        <row r="20140">
          <cell r="A20140">
            <v>44463.342835648102</v>
          </cell>
          <cell r="B20140">
            <v>1866</v>
          </cell>
          <cell r="F20140" t="str">
            <v>CC-00445673</v>
          </cell>
          <cell r="J20140" t="str">
            <v>General Service</v>
          </cell>
          <cell r="R20140" t="str">
            <v>BSGD161861</v>
          </cell>
          <cell r="AB20140"/>
        </row>
        <row r="20141">
          <cell r="A20141">
            <v>44463.341296296298</v>
          </cell>
          <cell r="B20141">
            <v>894</v>
          </cell>
          <cell r="F20141" t="str">
            <v>CC-00445672</v>
          </cell>
          <cell r="J20141" t="str">
            <v>General Service</v>
          </cell>
          <cell r="R20141" t="str">
            <v>BSID120761</v>
          </cell>
          <cell r="AB20141"/>
        </row>
        <row r="20142">
          <cell r="A20142">
            <v>44463.339814814797</v>
          </cell>
          <cell r="B20142">
            <v>2352</v>
          </cell>
          <cell r="F20142" t="str">
            <v>CC-00445671</v>
          </cell>
          <cell r="J20142" t="str">
            <v>General Service</v>
          </cell>
          <cell r="R20142" t="str">
            <v>BSID161979</v>
          </cell>
          <cell r="AB20142"/>
        </row>
        <row r="20143">
          <cell r="A20143">
            <v>44463.338356481501</v>
          </cell>
          <cell r="B20143">
            <v>1015</v>
          </cell>
          <cell r="F20143" t="str">
            <v>CC-00445670</v>
          </cell>
          <cell r="J20143" t="str">
            <v>General Service</v>
          </cell>
          <cell r="R20143" t="str">
            <v>BSFD161799</v>
          </cell>
          <cell r="AB20143"/>
        </row>
        <row r="20144">
          <cell r="A20144">
            <v>44463.336875000001</v>
          </cell>
          <cell r="B20144">
            <v>875</v>
          </cell>
          <cell r="F20144" t="str">
            <v>CC-00445669</v>
          </cell>
          <cell r="J20144" t="str">
            <v>General Service</v>
          </cell>
          <cell r="R20144" t="str">
            <v>BSCD161704</v>
          </cell>
          <cell r="AB20144"/>
        </row>
        <row r="20145">
          <cell r="A20145">
            <v>44463.335706018501</v>
          </cell>
          <cell r="B20145">
            <v>1957</v>
          </cell>
          <cell r="F20145" t="str">
            <v>CC-00445668</v>
          </cell>
          <cell r="J20145" t="str">
            <v>General Service</v>
          </cell>
          <cell r="R20145" t="str">
            <v>BSID220375</v>
          </cell>
          <cell r="AB20145"/>
        </row>
        <row r="20146">
          <cell r="A20146">
            <v>44463.334351851903</v>
          </cell>
          <cell r="B20146">
            <v>1547</v>
          </cell>
          <cell r="F20146" t="str">
            <v>CC-00445667</v>
          </cell>
          <cell r="J20146" t="str">
            <v>General Service</v>
          </cell>
          <cell r="R20146" t="str">
            <v>BSID120765</v>
          </cell>
          <cell r="AB20146"/>
        </row>
        <row r="20147">
          <cell r="A20147">
            <v>44463.332824074103</v>
          </cell>
          <cell r="B20147">
            <v>2854</v>
          </cell>
          <cell r="F20147" t="str">
            <v>CC-00445666</v>
          </cell>
          <cell r="J20147" t="str">
            <v>General Service</v>
          </cell>
          <cell r="R20147" t="str">
            <v>BSID161968</v>
          </cell>
          <cell r="AB20147"/>
        </row>
        <row r="20148">
          <cell r="A20148">
            <v>44463.331365740698</v>
          </cell>
          <cell r="B20148">
            <v>2052</v>
          </cell>
          <cell r="F20148" t="str">
            <v>CC-00445665</v>
          </cell>
          <cell r="J20148" t="str">
            <v>General Service</v>
          </cell>
          <cell r="R20148" t="str">
            <v>BSFD161830</v>
          </cell>
          <cell r="AB20148"/>
        </row>
        <row r="20149">
          <cell r="A20149">
            <v>44463.330127314803</v>
          </cell>
          <cell r="B20149">
            <v>4059</v>
          </cell>
          <cell r="F20149" t="str">
            <v>CC-00445664</v>
          </cell>
          <cell r="J20149" t="str">
            <v>General Service</v>
          </cell>
          <cell r="R20149" t="str">
            <v>BSGD161904</v>
          </cell>
          <cell r="AB20149"/>
        </row>
        <row r="20150">
          <cell r="A20150">
            <v>44463.328831018502</v>
          </cell>
          <cell r="B20150">
            <v>1902</v>
          </cell>
          <cell r="F20150" t="str">
            <v>CC-00445663</v>
          </cell>
          <cell r="J20150" t="str">
            <v>General Service</v>
          </cell>
          <cell r="R20150" t="str">
            <v>BSGD161898</v>
          </cell>
          <cell r="AB20150"/>
        </row>
        <row r="20151">
          <cell r="A20151">
            <v>44463.327256944402</v>
          </cell>
          <cell r="B20151">
            <v>4955</v>
          </cell>
          <cell r="F20151" t="str">
            <v>CC-00445662</v>
          </cell>
          <cell r="J20151" t="str">
            <v>General Service</v>
          </cell>
          <cell r="R20151" t="str">
            <v>BSDD161729</v>
          </cell>
          <cell r="AB20151"/>
        </row>
        <row r="20152">
          <cell r="A20152">
            <v>44462.987812500003</v>
          </cell>
          <cell r="B20152">
            <v>10404</v>
          </cell>
          <cell r="F20152" t="str">
            <v>CC-00445603</v>
          </cell>
          <cell r="J20152" t="str">
            <v>Schedule Service - AMC</v>
          </cell>
          <cell r="R20152" t="str">
            <v>BSCS037531</v>
          </cell>
          <cell r="AB20152" t="str">
            <v>After confirm by customer Engineer visit site on dated-16/12/2021.......Pramod.-14/12/21...... Engineer visit and by-mistake log new call(CC-00497014) and close the call hence advice dealer to send details CCS team to cancel the call....21/12/2021.</v>
          </cell>
        </row>
        <row r="20153">
          <cell r="A20153">
            <v>44462.494733796302</v>
          </cell>
          <cell r="B20153">
            <v>29965</v>
          </cell>
          <cell r="F20153" t="str">
            <v>CC-00444929</v>
          </cell>
          <cell r="J20153" t="str">
            <v>Schedule Service</v>
          </cell>
          <cell r="R20153" t="str">
            <v>BPAS030126</v>
          </cell>
          <cell r="AB20153"/>
        </row>
        <row r="20154">
          <cell r="A20154">
            <v>44461.972037036998</v>
          </cell>
          <cell r="B20154">
            <v>18288</v>
          </cell>
          <cell r="F20154" t="str">
            <v>CC-00444613</v>
          </cell>
          <cell r="J20154" t="str">
            <v>Schedule Service - AMC</v>
          </cell>
          <cell r="R20154" t="str">
            <v>BRAC372524</v>
          </cell>
          <cell r="AB20154"/>
        </row>
        <row r="20155">
          <cell r="A20155">
            <v>44461.568541666697</v>
          </cell>
          <cell r="B20155">
            <v>1</v>
          </cell>
          <cell r="F20155" t="str">
            <v>CC-00444007</v>
          </cell>
          <cell r="J20155" t="str">
            <v>Commissioning</v>
          </cell>
          <cell r="R20155" t="str">
            <v>BUBS045931</v>
          </cell>
          <cell r="AB20155"/>
        </row>
        <row r="20156">
          <cell r="A20156">
            <v>44461.447002314802</v>
          </cell>
          <cell r="B20156">
            <v>55611</v>
          </cell>
          <cell r="F20156" t="str">
            <v>CC-00443752</v>
          </cell>
          <cell r="J20156" t="str">
            <v>Schedule Service</v>
          </cell>
          <cell r="R20156" t="str">
            <v>BNCC370425</v>
          </cell>
          <cell r="AB20156"/>
        </row>
        <row r="20157">
          <cell r="A20157">
            <v>44461.444722222201</v>
          </cell>
          <cell r="B20157">
            <v>19730</v>
          </cell>
          <cell r="F20157" t="str">
            <v>CC-00443748</v>
          </cell>
          <cell r="J20157" t="str">
            <v>Schedule Service</v>
          </cell>
          <cell r="R20157" t="str">
            <v>BQFS031084</v>
          </cell>
          <cell r="AB20157"/>
        </row>
        <row r="20158">
          <cell r="A20158">
            <v>44461.350451388898</v>
          </cell>
          <cell r="B20158">
            <v>1102</v>
          </cell>
          <cell r="F20158" t="str">
            <v>CC-00443664</v>
          </cell>
          <cell r="J20158" t="str">
            <v>Schedule Service</v>
          </cell>
          <cell r="R20158" t="str">
            <v>BULD162577</v>
          </cell>
          <cell r="AB20158"/>
        </row>
        <row r="20159">
          <cell r="A20159">
            <v>44460.929907407401</v>
          </cell>
          <cell r="B20159">
            <v>673</v>
          </cell>
          <cell r="F20159" t="str">
            <v>CC-00443460</v>
          </cell>
          <cell r="J20159" t="str">
            <v>Schedule Service</v>
          </cell>
          <cell r="R20159" t="str">
            <v>BUAD162625</v>
          </cell>
          <cell r="AB20159" t="str">
            <v>Engineer on Job</v>
          </cell>
        </row>
        <row r="20160">
          <cell r="A20160">
            <v>44460.7586226852</v>
          </cell>
          <cell r="B20160"/>
          <cell r="F20160" t="str">
            <v>CC-00443388</v>
          </cell>
          <cell r="J20160" t="str">
            <v>Complaint - Breakdown</v>
          </cell>
          <cell r="R20160"/>
          <cell r="AB20160" t="str">
            <v>Discussed with customer Unit is under warranty- customer need PLC ...Offer sent to customer ....Pramod-21/09/2021.
 As per discussion had with customer he wants to know rate of PLC only 22-09-2021</v>
          </cell>
        </row>
        <row r="20161">
          <cell r="A20161">
            <v>44459.748807870397</v>
          </cell>
          <cell r="B20161">
            <v>1684</v>
          </cell>
          <cell r="F20161" t="str">
            <v>CC-00442402</v>
          </cell>
          <cell r="J20161" t="str">
            <v>Complaint - Running With Problem</v>
          </cell>
          <cell r="R20161" t="str">
            <v>BTGC379081</v>
          </cell>
          <cell r="AB20161" t="str">
            <v>Engineer on the way to attend the site  21-09-2021</v>
          </cell>
        </row>
        <row r="20162">
          <cell r="A20162">
            <v>44459.532800925903</v>
          </cell>
          <cell r="B20162">
            <v>56</v>
          </cell>
          <cell r="F20162" t="str">
            <v>CC-00441958</v>
          </cell>
          <cell r="J20162" t="str">
            <v>Complaint - Running With Problem</v>
          </cell>
          <cell r="R20162" t="str">
            <v>BUDD162713</v>
          </cell>
          <cell r="AB20162" t="str">
            <v>Machine under observation 20-09-2021
Job completed on 21-09-2021</v>
          </cell>
        </row>
        <row r="20163">
          <cell r="A20163">
            <v>44459.528587963003</v>
          </cell>
          <cell r="B20163"/>
          <cell r="F20163" t="str">
            <v>CC-00441946</v>
          </cell>
          <cell r="J20163" t="str">
            <v>Complaint - Running With Problem</v>
          </cell>
          <cell r="R20163" t="str">
            <v>BPHD200250</v>
          </cell>
          <cell r="AB20163"/>
        </row>
        <row r="20164">
          <cell r="A20164">
            <v>44459.368506944404</v>
          </cell>
          <cell r="B20164">
            <v>1850</v>
          </cell>
          <cell r="F20164" t="str">
            <v>CC-00441684</v>
          </cell>
          <cell r="J20164" t="str">
            <v>Complaint - Breakdown</v>
          </cell>
          <cell r="R20164" t="str">
            <v>BTCD162162</v>
          </cell>
          <cell r="AB20164" t="str">
            <v>24-09-2021 Customer send the airend by their own transportation. So, as discussed with customer we understand airend in transit. after reach the same to our aiend service center we will complete the job.</v>
          </cell>
        </row>
        <row r="20165">
          <cell r="A20165">
            <v>44457.462766203702</v>
          </cell>
          <cell r="B20165">
            <v>1</v>
          </cell>
          <cell r="F20165" t="str">
            <v>CC-00440728</v>
          </cell>
          <cell r="J20165" t="str">
            <v>Commissioning</v>
          </cell>
          <cell r="R20165" t="str">
            <v>BUDC372327</v>
          </cell>
          <cell r="AB20165" t="str">
            <v>Earth pit photo missing ...Pramod-25/09/2021.
Earth pit photo updated 25-09-2021....Comm date-=20/09/2021.</v>
          </cell>
        </row>
        <row r="20166">
          <cell r="A20166">
            <v>44457.429039351897</v>
          </cell>
          <cell r="B20166"/>
          <cell r="F20166" t="str">
            <v>CC-00440698</v>
          </cell>
          <cell r="J20166" t="str">
            <v>Schedule Service</v>
          </cell>
          <cell r="R20166" t="str">
            <v>BTCD162149</v>
          </cell>
          <cell r="AB20166"/>
        </row>
        <row r="20167">
          <cell r="A20167">
            <v>44455.840069444399</v>
          </cell>
          <cell r="B20167">
            <v>1</v>
          </cell>
          <cell r="F20167" t="str">
            <v>CC-00439765</v>
          </cell>
          <cell r="J20167" t="str">
            <v>Commissioning</v>
          </cell>
          <cell r="R20167" t="str">
            <v>BUDD220683</v>
          </cell>
          <cell r="AB20167" t="str">
            <v>today telephonic discussion had with customer they have confirmed site is not ready. So, tomorrow we depute engineer for commissioning the unit. Commissioning job completed. actual date of commissioning 18-09-2021</v>
          </cell>
        </row>
        <row r="20168">
          <cell r="A20168">
            <v>44453.4546527778</v>
          </cell>
          <cell r="B20168">
            <v>25588</v>
          </cell>
          <cell r="F20168" t="str">
            <v>CC-00437545</v>
          </cell>
          <cell r="J20168" t="str">
            <v>General Service</v>
          </cell>
          <cell r="R20168" t="str">
            <v>BMDS040417</v>
          </cell>
          <cell r="AB20168"/>
        </row>
        <row r="20169">
          <cell r="A20169">
            <v>44453.452754629601</v>
          </cell>
          <cell r="B20169">
            <v>21169</v>
          </cell>
          <cell r="F20169" t="str">
            <v>CC-00437543</v>
          </cell>
          <cell r="J20169" t="str">
            <v>General Service</v>
          </cell>
          <cell r="R20169" t="str">
            <v>BIFS040367</v>
          </cell>
          <cell r="AB20169"/>
        </row>
        <row r="20170">
          <cell r="A20170">
            <v>44453.366550925901</v>
          </cell>
          <cell r="B20170">
            <v>2029</v>
          </cell>
          <cell r="F20170" t="str">
            <v>CC-00437489</v>
          </cell>
          <cell r="J20170" t="str">
            <v>Complaint - Breakdown</v>
          </cell>
          <cell r="R20170" t="str">
            <v>BTCD162162</v>
          </cell>
          <cell r="AB20170" t="str">
            <v>Airend failed due to dust entry, 15-09-2021 We already fitted the standby airend from our stock &amp; at present unit is in running good condition. 08-10-2021 Airend already repaired &amp; reach to the customer site, but still customer not purchase the consumable, our dealer already give the quotation to customer waiting for approval. after customer purchase the spares we will complete the job.
Still waiting for repaired airend 09-10-2021.yesterday we fitted the customer airend &amp; changed the consumable, other job also on going.. today we close the call.</v>
          </cell>
        </row>
        <row r="20171">
          <cell r="A20171">
            <v>44452.694421296299</v>
          </cell>
          <cell r="B20171">
            <v>5000</v>
          </cell>
          <cell r="F20171" t="str">
            <v>CC-00437178</v>
          </cell>
          <cell r="J20171" t="str">
            <v>Schedule Service</v>
          </cell>
          <cell r="R20171" t="str">
            <v>BTDD162169</v>
          </cell>
          <cell r="AB20171"/>
        </row>
        <row r="20172">
          <cell r="A20172">
            <v>44452.596261574101</v>
          </cell>
          <cell r="B20172">
            <v>0</v>
          </cell>
          <cell r="F20172" t="str">
            <v>CC-00437028</v>
          </cell>
          <cell r="J20172" t="str">
            <v>Commissioning</v>
          </cell>
          <cell r="R20172" t="str">
            <v>DSHL140076</v>
          </cell>
          <cell r="AB20172"/>
        </row>
        <row r="20173">
          <cell r="A20173">
            <v>44452.5414467593</v>
          </cell>
          <cell r="B20173">
            <v>50</v>
          </cell>
          <cell r="F20173" t="str">
            <v>CC-00436932</v>
          </cell>
          <cell r="J20173" t="str">
            <v>Complaint - Running With Problem</v>
          </cell>
          <cell r="R20173" t="str">
            <v>GOEE561057</v>
          </cell>
          <cell r="AB20173" t="str">
            <v>Parts quotation shared with customer, hence waiting for approval..
Email send to CSS for Fabrication updated 25-09-2021
Fabrication no updated and we closed the call 01-10-2021</v>
          </cell>
        </row>
        <row r="20174">
          <cell r="A20174">
            <v>44452.5186805556</v>
          </cell>
          <cell r="B20174">
            <v>1</v>
          </cell>
          <cell r="F20174" t="str">
            <v>CC-00436881</v>
          </cell>
          <cell r="J20174" t="str">
            <v>Commissioning</v>
          </cell>
          <cell r="R20174" t="str">
            <v>BUBS045965</v>
          </cell>
          <cell r="AB20174" t="str">
            <v>Comm date-14/09/2021.</v>
          </cell>
        </row>
        <row r="20175">
          <cell r="A20175">
            <v>44452.517939814803</v>
          </cell>
          <cell r="B20175">
            <v>1</v>
          </cell>
          <cell r="F20175" t="str">
            <v>CC-00436879</v>
          </cell>
          <cell r="J20175" t="str">
            <v>Commissioning</v>
          </cell>
          <cell r="R20175" t="str">
            <v>BUBS045955</v>
          </cell>
          <cell r="AB20175" t="str">
            <v>Comm date-14/09/2021.</v>
          </cell>
        </row>
        <row r="20176">
          <cell r="A20176">
            <v>44452.452326388899</v>
          </cell>
          <cell r="B20176">
            <v>2027</v>
          </cell>
          <cell r="F20176" t="str">
            <v>CC-00436735</v>
          </cell>
          <cell r="J20176" t="str">
            <v>Schedule Service</v>
          </cell>
          <cell r="R20176" t="str">
            <v>BULD162559</v>
          </cell>
          <cell r="AB20176"/>
        </row>
        <row r="20177">
          <cell r="A20177">
            <v>44450.980590277803</v>
          </cell>
          <cell r="B20177">
            <v>15709</v>
          </cell>
          <cell r="F20177" t="str">
            <v>CC-00436431</v>
          </cell>
          <cell r="J20177" t="str">
            <v>Schedule Service - AMC</v>
          </cell>
          <cell r="R20177" t="str">
            <v>BRIS035698</v>
          </cell>
          <cell r="AB20177"/>
        </row>
        <row r="20178">
          <cell r="A20178">
            <v>44450.740671296298</v>
          </cell>
          <cell r="B20178">
            <v>501</v>
          </cell>
          <cell r="F20178" t="str">
            <v>CC-00436304</v>
          </cell>
          <cell r="J20178" t="str">
            <v>Schedule Service</v>
          </cell>
          <cell r="R20178" t="str">
            <v>BTGD162296</v>
          </cell>
          <cell r="AB20178"/>
        </row>
        <row r="20179">
          <cell r="A20179">
            <v>44450.661701388897</v>
          </cell>
          <cell r="B20179">
            <v>1</v>
          </cell>
          <cell r="F20179" t="str">
            <v>CC-00436183</v>
          </cell>
          <cell r="J20179" t="str">
            <v>Commissioning</v>
          </cell>
          <cell r="R20179" t="str">
            <v>BUDC372326</v>
          </cell>
          <cell r="AB20179" t="str">
            <v>Comm date-11/09/2021</v>
          </cell>
        </row>
        <row r="20180">
          <cell r="A20180">
            <v>44450.542534722197</v>
          </cell>
          <cell r="B20180">
            <v>2457</v>
          </cell>
          <cell r="F20180" t="str">
            <v>CC-00436010</v>
          </cell>
          <cell r="J20180" t="str">
            <v>General Service</v>
          </cell>
          <cell r="R20180" t="str">
            <v>BREC373485</v>
          </cell>
          <cell r="AB20180"/>
        </row>
        <row r="20181">
          <cell r="A20181">
            <v>44450.530601851897</v>
          </cell>
          <cell r="B20181">
            <v>18577</v>
          </cell>
          <cell r="F20181" t="str">
            <v>CC-00435996</v>
          </cell>
          <cell r="J20181" t="str">
            <v>Complaint - Running With Problem</v>
          </cell>
          <cell r="R20181" t="str">
            <v>BMFS031346</v>
          </cell>
          <cell r="AB20181"/>
        </row>
        <row r="20182">
          <cell r="A20182">
            <v>44449.4621990741</v>
          </cell>
          <cell r="B20182">
            <v>46470</v>
          </cell>
          <cell r="F20182" t="str">
            <v>CC-00435406</v>
          </cell>
          <cell r="J20182" t="str">
            <v>General Service</v>
          </cell>
          <cell r="R20182" t="str">
            <v>BMBL160078</v>
          </cell>
          <cell r="AB20182"/>
        </row>
        <row r="20183">
          <cell r="A20183">
            <v>44448.571354166699</v>
          </cell>
          <cell r="B20183"/>
          <cell r="F20183" t="str">
            <v>CC-00434879</v>
          </cell>
          <cell r="J20183" t="str">
            <v>Complaint - Breakdown</v>
          </cell>
          <cell r="R20183"/>
          <cell r="AB20183" t="str">
            <v>Engineer on the way to attend the site 10-09-2021</v>
          </cell>
        </row>
        <row r="20184">
          <cell r="A20184">
            <v>44448.479907407404</v>
          </cell>
          <cell r="B20184">
            <v>4059</v>
          </cell>
          <cell r="F20184" t="str">
            <v>CC-00434735</v>
          </cell>
          <cell r="J20184" t="str">
            <v>General Service</v>
          </cell>
          <cell r="R20184" t="str">
            <v>BTLC377591</v>
          </cell>
          <cell r="AB20184"/>
        </row>
        <row r="20185">
          <cell r="A20185">
            <v>44448.470613425903</v>
          </cell>
          <cell r="B20185">
            <v>0</v>
          </cell>
          <cell r="F20185" t="str">
            <v>CC-00434719</v>
          </cell>
          <cell r="J20185" t="str">
            <v>Commissioning</v>
          </cell>
          <cell r="R20185" t="str">
            <v>CUEE675108</v>
          </cell>
          <cell r="AB20185"/>
        </row>
        <row r="20186">
          <cell r="A20186">
            <v>44448.454317129603</v>
          </cell>
          <cell r="B20186">
            <v>0</v>
          </cell>
          <cell r="F20186" t="str">
            <v>CC-00434696</v>
          </cell>
          <cell r="J20186" t="str">
            <v>Pre Commissioning</v>
          </cell>
          <cell r="R20186" t="str">
            <v>BUDC372326</v>
          </cell>
          <cell r="AB20186"/>
        </row>
        <row r="20187">
          <cell r="A20187">
            <v>44447.5083101852</v>
          </cell>
          <cell r="B20187">
            <v>31203</v>
          </cell>
          <cell r="F20187" t="str">
            <v>CC-00433994</v>
          </cell>
          <cell r="J20187" t="str">
            <v>Complaint - Running With Problem</v>
          </cell>
          <cell r="R20187" t="str">
            <v>BLFS031469</v>
          </cell>
          <cell r="AB20187"/>
        </row>
        <row r="20188">
          <cell r="A20188">
            <v>44446.980590277803</v>
          </cell>
          <cell r="B20188">
            <v>31388</v>
          </cell>
          <cell r="F20188" t="str">
            <v>CC-00433727</v>
          </cell>
          <cell r="J20188" t="str">
            <v>Schedule Service - AMC</v>
          </cell>
          <cell r="R20188" t="str">
            <v>BKKS030393</v>
          </cell>
          <cell r="AB20188"/>
        </row>
        <row r="20189">
          <cell r="A20189">
            <v>44445.707962963003</v>
          </cell>
          <cell r="B20189">
            <v>1</v>
          </cell>
          <cell r="F20189" t="str">
            <v>CC-00432780</v>
          </cell>
          <cell r="J20189" t="str">
            <v>Commissioning</v>
          </cell>
          <cell r="R20189" t="str">
            <v>BUCS034287</v>
          </cell>
          <cell r="AB20189" t="str">
            <v>Actual date of commissioning 06-09-2021.......Transport support removal photo missing and earthing body photo looks like other machines photo....please correct the same-...Pramod-21/09/2021. Photo corrected and uploaded today 01-10-2021</v>
          </cell>
        </row>
        <row r="20190">
          <cell r="A20190">
            <v>44445.704537037003</v>
          </cell>
          <cell r="B20190">
            <v>1</v>
          </cell>
          <cell r="F20190" t="str">
            <v>CC-00432770</v>
          </cell>
          <cell r="J20190" t="str">
            <v>Commissioning</v>
          </cell>
          <cell r="R20190" t="str">
            <v>BUBS033778</v>
          </cell>
          <cell r="AB20190" t="str">
            <v>Lugs missing in body earth photo...Pramod-14/09/2021.
Body earth tighten with lug fittings. 20-09-2021
Unable to upload commissioning photographs 20-09-2021 ACTUAL DATE OF COMMISSIONING 06-09-2021........Earthing body photo used other call also please correct the same....Pamod-21/09/2021.
As per CCS mail dated 20-09-2021 all photos are uploaded 04-10-2021......Body photo missing...Pramod-10/10/2021
All photo are uploaded 19-10-2021
Comm date-06/09/2021.</v>
          </cell>
        </row>
        <row r="20191">
          <cell r="A20191">
            <v>44445.674432870401</v>
          </cell>
          <cell r="B20191">
            <v>3963</v>
          </cell>
          <cell r="F20191" t="str">
            <v>CC-00432720</v>
          </cell>
          <cell r="J20191" t="str">
            <v>General Service</v>
          </cell>
          <cell r="R20191" t="str">
            <v>BTJD162046</v>
          </cell>
          <cell r="AB20191"/>
        </row>
        <row r="20192">
          <cell r="A20192">
            <v>44445.671666666698</v>
          </cell>
          <cell r="B20192">
            <v>519</v>
          </cell>
          <cell r="F20192" t="str">
            <v>CC-00432710</v>
          </cell>
          <cell r="J20192" t="str">
            <v>Schedule Service</v>
          </cell>
          <cell r="R20192" t="str">
            <v>BUAD162630</v>
          </cell>
          <cell r="AB20192"/>
        </row>
        <row r="20193">
          <cell r="A20193">
            <v>44445.4465740741</v>
          </cell>
          <cell r="B20193">
            <v>51</v>
          </cell>
          <cell r="F20193" t="str">
            <v>CC-00432367</v>
          </cell>
          <cell r="J20193" t="str">
            <v>Complaint - Running With Problem</v>
          </cell>
          <cell r="R20193" t="str">
            <v>BUBD162649</v>
          </cell>
          <cell r="AB20193"/>
        </row>
        <row r="20194">
          <cell r="A20194">
            <v>44445.434479166703</v>
          </cell>
          <cell r="B20194">
            <v>1</v>
          </cell>
          <cell r="F20194" t="str">
            <v>CC-00432351</v>
          </cell>
          <cell r="J20194" t="str">
            <v>Commissioning</v>
          </cell>
          <cell r="R20194" t="str">
            <v>BULS033141</v>
          </cell>
          <cell r="AB20194" t="str">
            <v>Cooler changed on 31-03-2022 after then commissioning done.......Comm date17/09/2021</v>
          </cell>
        </row>
        <row r="20195">
          <cell r="A20195">
            <v>44445.431944444397</v>
          </cell>
          <cell r="B20195">
            <v>2011</v>
          </cell>
          <cell r="F20195" t="str">
            <v>CC-00432348</v>
          </cell>
          <cell r="J20195" t="str">
            <v>General Service</v>
          </cell>
          <cell r="R20195" t="str">
            <v>BUAS033580</v>
          </cell>
          <cell r="AB20195"/>
        </row>
        <row r="20196">
          <cell r="A20196">
            <v>44443.624004629601</v>
          </cell>
          <cell r="B20196"/>
          <cell r="F20196" t="str">
            <v>CC-00431824</v>
          </cell>
          <cell r="J20196" t="str">
            <v>Commissioning</v>
          </cell>
          <cell r="R20196"/>
          <cell r="AB20196"/>
        </row>
        <row r="20197">
          <cell r="A20197">
            <v>44442.417523148099</v>
          </cell>
          <cell r="B20197">
            <v>42588</v>
          </cell>
          <cell r="F20197" t="str">
            <v>CC-00430713</v>
          </cell>
          <cell r="J20197" t="str">
            <v>General Service</v>
          </cell>
          <cell r="R20197" t="str">
            <v>BILS030211</v>
          </cell>
          <cell r="AB20197"/>
        </row>
        <row r="20198">
          <cell r="A20198">
            <v>44441.648564814801</v>
          </cell>
          <cell r="B20198">
            <v>2860</v>
          </cell>
          <cell r="F20198" t="str">
            <v>CC-00430305</v>
          </cell>
          <cell r="J20198" t="str">
            <v>Complaint - Running With Problem</v>
          </cell>
          <cell r="R20198" t="str">
            <v>BSAD230391</v>
          </cell>
          <cell r="AB20198" t="str">
            <v>Work in progress  03-09-2021  Engineer on job 06-09-2021</v>
          </cell>
        </row>
        <row r="20199">
          <cell r="A20199">
            <v>44441.4639930556</v>
          </cell>
          <cell r="B20199">
            <v>55293</v>
          </cell>
          <cell r="F20199" t="str">
            <v>CC-00429995</v>
          </cell>
          <cell r="J20199" t="str">
            <v>Complaint - Running With Problem</v>
          </cell>
          <cell r="R20199" t="str">
            <v>BKAS030601</v>
          </cell>
          <cell r="AB20199"/>
        </row>
        <row r="20200">
          <cell r="A20200">
            <v>44441.461053240702</v>
          </cell>
          <cell r="B20200">
            <v>6396</v>
          </cell>
          <cell r="F20200" t="str">
            <v>CC-00429983</v>
          </cell>
          <cell r="J20200" t="str">
            <v>General Service</v>
          </cell>
          <cell r="R20200" t="str">
            <v>BRIS035838</v>
          </cell>
          <cell r="AB20200"/>
        </row>
        <row r="20201">
          <cell r="A20201">
            <v>44441.458726851903</v>
          </cell>
          <cell r="B20201">
            <v>72818</v>
          </cell>
          <cell r="F20201" t="str">
            <v>CC-00429976</v>
          </cell>
          <cell r="J20201" t="str">
            <v>General Service</v>
          </cell>
          <cell r="R20201" t="str">
            <v>BMBS030816</v>
          </cell>
          <cell r="AB20201"/>
        </row>
        <row r="20202">
          <cell r="A20202">
            <v>44441.454305555599</v>
          </cell>
          <cell r="B20202">
            <v>0</v>
          </cell>
          <cell r="F20202" t="str">
            <v>CC-00429966</v>
          </cell>
          <cell r="J20202" t="str">
            <v>Commissioning</v>
          </cell>
          <cell r="R20202" t="str">
            <v>CUKE211614</v>
          </cell>
          <cell r="AB20202" t="str">
            <v>Actual date of commissioning is 04/09/2021</v>
          </cell>
        </row>
        <row r="20203">
          <cell r="A20203">
            <v>44439.551747685196</v>
          </cell>
          <cell r="B20203">
            <v>1</v>
          </cell>
          <cell r="F20203" t="str">
            <v>CC-00428842</v>
          </cell>
          <cell r="J20203" t="str">
            <v>Commissioning</v>
          </cell>
          <cell r="R20203" t="str">
            <v>BULC370960</v>
          </cell>
          <cell r="AB20203" t="str">
            <v>Comm Date-01/09/2021.</v>
          </cell>
        </row>
        <row r="20204">
          <cell r="A20204">
            <v>44438.654791666697</v>
          </cell>
          <cell r="B20204">
            <v>2691</v>
          </cell>
          <cell r="F20204" t="str">
            <v>CC-00428207</v>
          </cell>
          <cell r="J20204" t="str">
            <v>Schedule Service</v>
          </cell>
          <cell r="R20204" t="str">
            <v>BTDS044304</v>
          </cell>
          <cell r="AB20204"/>
        </row>
        <row r="20205">
          <cell r="A20205">
            <v>44438.649884259299</v>
          </cell>
          <cell r="B20205">
            <v>9844</v>
          </cell>
          <cell r="F20205" t="str">
            <v>CC-00428201</v>
          </cell>
          <cell r="J20205" t="str">
            <v>General Service</v>
          </cell>
          <cell r="R20205" t="str">
            <v>BRBD160901</v>
          </cell>
          <cell r="AB20205"/>
        </row>
        <row r="20206">
          <cell r="A20206">
            <v>44438.590844907398</v>
          </cell>
          <cell r="B20206">
            <v>504</v>
          </cell>
          <cell r="F20206" t="str">
            <v>CC-00428142</v>
          </cell>
          <cell r="J20206" t="str">
            <v>General Service</v>
          </cell>
          <cell r="R20206" t="str">
            <v>BSDD120664</v>
          </cell>
          <cell r="AB20206"/>
        </row>
        <row r="20207">
          <cell r="A20207">
            <v>44438.5852199074</v>
          </cell>
          <cell r="B20207">
            <v>1225</v>
          </cell>
          <cell r="F20207" t="str">
            <v>CC-00428133</v>
          </cell>
          <cell r="J20207" t="str">
            <v>General Service</v>
          </cell>
          <cell r="R20207" t="str">
            <v>BSCL152143</v>
          </cell>
          <cell r="AB20207"/>
        </row>
        <row r="20208">
          <cell r="A20208">
            <v>44438.5779861111</v>
          </cell>
          <cell r="B20208">
            <v>1254</v>
          </cell>
          <cell r="F20208" t="str">
            <v>CC-00428124</v>
          </cell>
          <cell r="J20208" t="str">
            <v>General Service</v>
          </cell>
          <cell r="R20208" t="str">
            <v>BSAD120582</v>
          </cell>
          <cell r="AB20208"/>
        </row>
        <row r="20209">
          <cell r="A20209">
            <v>44438.569131944401</v>
          </cell>
          <cell r="B20209">
            <v>7601</v>
          </cell>
          <cell r="F20209" t="str">
            <v>CC-00428112</v>
          </cell>
          <cell r="J20209" t="str">
            <v>General Service</v>
          </cell>
          <cell r="R20209" t="str">
            <v>BQED160244</v>
          </cell>
          <cell r="AB20209"/>
        </row>
        <row r="20210">
          <cell r="A20210">
            <v>44438.564293981501</v>
          </cell>
          <cell r="B20210">
            <v>1338</v>
          </cell>
          <cell r="F20210" t="str">
            <v>CC-00428109</v>
          </cell>
          <cell r="J20210" t="str">
            <v>General Service</v>
          </cell>
          <cell r="R20210" t="str">
            <v>BRKD160684</v>
          </cell>
          <cell r="AB20210"/>
        </row>
        <row r="20211">
          <cell r="A20211">
            <v>44438.5554050926</v>
          </cell>
          <cell r="B20211">
            <v>12267</v>
          </cell>
          <cell r="F20211" t="str">
            <v>CC-00428094</v>
          </cell>
          <cell r="J20211" t="str">
            <v>General Service</v>
          </cell>
          <cell r="R20211" t="str">
            <v>BQKD200034</v>
          </cell>
          <cell r="AB20211"/>
        </row>
        <row r="20212">
          <cell r="A20212">
            <v>44438.548113425903</v>
          </cell>
          <cell r="B20212">
            <v>4451</v>
          </cell>
          <cell r="F20212" t="str">
            <v>CC-00428086</v>
          </cell>
          <cell r="J20212" t="str">
            <v>General Service</v>
          </cell>
          <cell r="R20212" t="str">
            <v>BRAD160803</v>
          </cell>
          <cell r="AB20212"/>
        </row>
        <row r="20213">
          <cell r="A20213">
            <v>44438.542199074102</v>
          </cell>
          <cell r="B20213">
            <v>1632</v>
          </cell>
          <cell r="F20213" t="str">
            <v>CC-00428078</v>
          </cell>
          <cell r="J20213" t="str">
            <v>General Service</v>
          </cell>
          <cell r="R20213" t="str">
            <v>BQID160510</v>
          </cell>
          <cell r="AB20213"/>
        </row>
        <row r="20214">
          <cell r="A20214">
            <v>44438.538287037001</v>
          </cell>
          <cell r="B20214">
            <v>2702</v>
          </cell>
          <cell r="F20214" t="str">
            <v>CC-00428071</v>
          </cell>
          <cell r="J20214" t="str">
            <v>Schedule Service</v>
          </cell>
          <cell r="R20214" t="str">
            <v>BSAD230391</v>
          </cell>
          <cell r="AB20214"/>
        </row>
        <row r="20215">
          <cell r="A20215">
            <v>44438.5315625</v>
          </cell>
          <cell r="B20215">
            <v>5583</v>
          </cell>
          <cell r="F20215" t="str">
            <v>CC-00428061</v>
          </cell>
          <cell r="J20215" t="str">
            <v>General Service</v>
          </cell>
          <cell r="R20215" t="str">
            <v>BRAD160777</v>
          </cell>
          <cell r="AB20215"/>
        </row>
        <row r="20216">
          <cell r="A20216">
            <v>44438.502349536997</v>
          </cell>
          <cell r="B20216">
            <v>1385</v>
          </cell>
          <cell r="F20216" t="str">
            <v>CC-00428009</v>
          </cell>
          <cell r="J20216" t="str">
            <v>General Service</v>
          </cell>
          <cell r="R20216" t="str">
            <v>BSAD161563</v>
          </cell>
          <cell r="AB20216"/>
        </row>
        <row r="20217">
          <cell r="A20217">
            <v>44438.494710648098</v>
          </cell>
          <cell r="B20217">
            <v>1671</v>
          </cell>
          <cell r="F20217" t="str">
            <v>CC-00427992</v>
          </cell>
          <cell r="J20217" t="str">
            <v>General Service</v>
          </cell>
          <cell r="R20217" t="str">
            <v>BSBD161624</v>
          </cell>
          <cell r="AB20217"/>
        </row>
        <row r="20218">
          <cell r="A20218">
            <v>44438.487708333298</v>
          </cell>
          <cell r="B20218">
            <v>3549</v>
          </cell>
          <cell r="F20218" t="str">
            <v>CC-00427976</v>
          </cell>
          <cell r="J20218" t="str">
            <v>General Service</v>
          </cell>
          <cell r="R20218" t="str">
            <v>BRID161336</v>
          </cell>
          <cell r="AB20218"/>
        </row>
        <row r="20219">
          <cell r="A20219">
            <v>44438.4831134259</v>
          </cell>
          <cell r="B20219">
            <v>3549</v>
          </cell>
          <cell r="F20219" t="str">
            <v>CC-00427966</v>
          </cell>
          <cell r="J20219" t="str">
            <v>General Service</v>
          </cell>
          <cell r="R20219" t="str">
            <v>BSAD161567</v>
          </cell>
          <cell r="AB20219"/>
        </row>
        <row r="20220">
          <cell r="A20220">
            <v>44438.477476851898</v>
          </cell>
          <cell r="B20220">
            <v>5115</v>
          </cell>
          <cell r="F20220" t="str">
            <v>CC-00427953</v>
          </cell>
          <cell r="J20220" t="str">
            <v>General Service</v>
          </cell>
          <cell r="R20220" t="str">
            <v>BSKD161467</v>
          </cell>
          <cell r="AB20220"/>
        </row>
        <row r="20221">
          <cell r="A20221">
            <v>44438.465821759302</v>
          </cell>
          <cell r="B20221">
            <v>4301</v>
          </cell>
          <cell r="F20221" t="str">
            <v>CC-00427923</v>
          </cell>
          <cell r="J20221" t="str">
            <v>General Service</v>
          </cell>
          <cell r="R20221" t="str">
            <v>BSKD161477</v>
          </cell>
          <cell r="AB20221"/>
        </row>
        <row r="20222">
          <cell r="A20222">
            <v>44438.457766203697</v>
          </cell>
          <cell r="B20222">
            <v>2176</v>
          </cell>
          <cell r="F20222" t="str">
            <v>CC-00427913</v>
          </cell>
          <cell r="J20222" t="str">
            <v>General Service</v>
          </cell>
          <cell r="R20222" t="str">
            <v>BPKD200025</v>
          </cell>
          <cell r="AB20222"/>
        </row>
        <row r="20223">
          <cell r="A20223">
            <v>44438.449178240699</v>
          </cell>
          <cell r="B20223">
            <v>4590</v>
          </cell>
          <cell r="F20223" t="str">
            <v>CC-00427900</v>
          </cell>
          <cell r="J20223" t="str">
            <v>General Service</v>
          </cell>
          <cell r="R20223" t="str">
            <v>BRLD160741</v>
          </cell>
          <cell r="AB20223"/>
        </row>
        <row r="20224">
          <cell r="A20224">
            <v>44438.442187499997</v>
          </cell>
          <cell r="B20224">
            <v>4872</v>
          </cell>
          <cell r="F20224" t="str">
            <v>CC-00427896</v>
          </cell>
          <cell r="J20224" t="str">
            <v>General Service</v>
          </cell>
          <cell r="R20224" t="str">
            <v>BRCD160967</v>
          </cell>
          <cell r="AB20224"/>
        </row>
        <row r="20225">
          <cell r="A20225">
            <v>44438.432453703703</v>
          </cell>
          <cell r="B20225">
            <v>3088</v>
          </cell>
          <cell r="F20225" t="str">
            <v>CC-00427883</v>
          </cell>
          <cell r="J20225" t="str">
            <v>General Service</v>
          </cell>
          <cell r="R20225" t="str">
            <v>BRGD161225</v>
          </cell>
          <cell r="AB20225"/>
        </row>
        <row r="20226">
          <cell r="A20226">
            <v>44436.745046296302</v>
          </cell>
          <cell r="B20226">
            <v>3256</v>
          </cell>
          <cell r="F20226" t="str">
            <v>CC-00427490</v>
          </cell>
          <cell r="J20226" t="str">
            <v>General Service</v>
          </cell>
          <cell r="R20226" t="str">
            <v>BRGD161212</v>
          </cell>
          <cell r="AB20226"/>
        </row>
        <row r="20227">
          <cell r="A20227">
            <v>44436.721365740697</v>
          </cell>
          <cell r="B20227">
            <v>4749</v>
          </cell>
          <cell r="F20227" t="str">
            <v>CC-00427462</v>
          </cell>
          <cell r="J20227" t="str">
            <v>General Service</v>
          </cell>
          <cell r="R20227" t="str">
            <v>BPED200175</v>
          </cell>
          <cell r="AB20227"/>
        </row>
        <row r="20228">
          <cell r="A20228">
            <v>44436.713750000003</v>
          </cell>
          <cell r="B20228">
            <v>4311</v>
          </cell>
          <cell r="F20228" t="str">
            <v>CC-00427454</v>
          </cell>
          <cell r="J20228" t="str">
            <v>General Service</v>
          </cell>
          <cell r="R20228" t="str">
            <v>BPAD160016</v>
          </cell>
          <cell r="AB20228"/>
        </row>
        <row r="20229">
          <cell r="A20229">
            <v>44436.707789351902</v>
          </cell>
          <cell r="B20229">
            <v>2516</v>
          </cell>
          <cell r="F20229" t="str">
            <v>CC-00427447</v>
          </cell>
          <cell r="J20229" t="str">
            <v>General Service</v>
          </cell>
          <cell r="R20229" t="str">
            <v>BQJD200026</v>
          </cell>
          <cell r="AB20229"/>
        </row>
        <row r="20230">
          <cell r="A20230">
            <v>44436.702847222201</v>
          </cell>
          <cell r="B20230">
            <v>1971</v>
          </cell>
          <cell r="F20230" t="str">
            <v>CC-00427441</v>
          </cell>
          <cell r="J20230" t="str">
            <v>General Service</v>
          </cell>
          <cell r="R20230" t="str">
            <v>BQKD200048</v>
          </cell>
          <cell r="AB20230"/>
        </row>
        <row r="20231">
          <cell r="A20231">
            <v>44436.6964351852</v>
          </cell>
          <cell r="B20231">
            <v>5019</v>
          </cell>
          <cell r="F20231" t="str">
            <v>CC-00427433</v>
          </cell>
          <cell r="J20231" t="str">
            <v>General Service</v>
          </cell>
          <cell r="R20231" t="str">
            <v>BQKD200047</v>
          </cell>
          <cell r="AB20231"/>
        </row>
        <row r="20232">
          <cell r="A20232">
            <v>44436.691932870403</v>
          </cell>
          <cell r="B20232">
            <v>3721</v>
          </cell>
          <cell r="F20232" t="str">
            <v>CC-00427426</v>
          </cell>
          <cell r="J20232" t="str">
            <v>General Service</v>
          </cell>
          <cell r="R20232" t="str">
            <v>BPLD200068</v>
          </cell>
          <cell r="AB20232"/>
        </row>
        <row r="20233">
          <cell r="A20233">
            <v>44436.684849537</v>
          </cell>
          <cell r="B20233">
            <v>6716</v>
          </cell>
          <cell r="F20233" t="str">
            <v>CC-00427419</v>
          </cell>
          <cell r="J20233" t="str">
            <v>General Service</v>
          </cell>
          <cell r="R20233" t="str">
            <v>BQJD200029</v>
          </cell>
          <cell r="AB20233"/>
        </row>
        <row r="20234">
          <cell r="A20234">
            <v>44436.679918981499</v>
          </cell>
          <cell r="B20234">
            <v>18108</v>
          </cell>
          <cell r="F20234" t="str">
            <v>CC-00427412</v>
          </cell>
          <cell r="J20234" t="str">
            <v>General Service</v>
          </cell>
          <cell r="R20234" t="str">
            <v>BOID200223</v>
          </cell>
          <cell r="AB20234"/>
        </row>
        <row r="20235">
          <cell r="A20235">
            <v>44436.674490740697</v>
          </cell>
          <cell r="B20235">
            <v>4036</v>
          </cell>
          <cell r="F20235" t="str">
            <v>CC-00427397</v>
          </cell>
          <cell r="J20235" t="str">
            <v>General Service</v>
          </cell>
          <cell r="R20235" t="str">
            <v>BPFD200206</v>
          </cell>
          <cell r="AB20235"/>
        </row>
        <row r="20236">
          <cell r="A20236">
            <v>44436.667685185203</v>
          </cell>
          <cell r="B20236">
            <v>7011</v>
          </cell>
          <cell r="F20236" t="str">
            <v>CC-00427384</v>
          </cell>
          <cell r="J20236" t="str">
            <v>General Service</v>
          </cell>
          <cell r="R20236" t="str">
            <v>BQKD160076</v>
          </cell>
          <cell r="AB20236"/>
        </row>
        <row r="20237">
          <cell r="A20237">
            <v>44436.660439814797</v>
          </cell>
          <cell r="B20237">
            <v>5328</v>
          </cell>
          <cell r="F20237" t="str">
            <v>CC-00427371</v>
          </cell>
          <cell r="J20237" t="str">
            <v>General Service</v>
          </cell>
          <cell r="R20237" t="str">
            <v>BPFD200198</v>
          </cell>
          <cell r="AB20237"/>
        </row>
        <row r="20238">
          <cell r="A20238">
            <v>44436.653518518498</v>
          </cell>
          <cell r="B20238">
            <v>5701</v>
          </cell>
          <cell r="F20238" t="str">
            <v>CC-00427358</v>
          </cell>
          <cell r="J20238" t="str">
            <v>General Service</v>
          </cell>
          <cell r="R20238" t="str">
            <v>BPED160088</v>
          </cell>
          <cell r="AB20238"/>
        </row>
        <row r="20239">
          <cell r="A20239">
            <v>44436.648599537002</v>
          </cell>
          <cell r="B20239">
            <v>7031</v>
          </cell>
          <cell r="F20239" t="str">
            <v>CC-00427351</v>
          </cell>
          <cell r="J20239" t="str">
            <v>General Service</v>
          </cell>
          <cell r="R20239" t="str">
            <v>BPED200187</v>
          </cell>
          <cell r="AB20239"/>
        </row>
        <row r="20240">
          <cell r="A20240">
            <v>44436.641331018502</v>
          </cell>
          <cell r="B20240">
            <v>6439</v>
          </cell>
          <cell r="F20240" t="str">
            <v>CC-00427337</v>
          </cell>
          <cell r="J20240" t="str">
            <v>General Service</v>
          </cell>
          <cell r="R20240" t="str">
            <v>BMHD200313</v>
          </cell>
          <cell r="AB20240"/>
        </row>
        <row r="20241">
          <cell r="A20241">
            <v>44436.636111111096</v>
          </cell>
          <cell r="B20241">
            <v>5924</v>
          </cell>
          <cell r="F20241" t="str">
            <v>CC-00427324</v>
          </cell>
          <cell r="J20241" t="str">
            <v>General Service</v>
          </cell>
          <cell r="R20241" t="str">
            <v>BPBD200118</v>
          </cell>
          <cell r="AB20241"/>
        </row>
        <row r="20242">
          <cell r="A20242">
            <v>44436.631307870397</v>
          </cell>
          <cell r="B20242">
            <v>6121</v>
          </cell>
          <cell r="F20242" t="str">
            <v>CC-00427319</v>
          </cell>
          <cell r="J20242" t="str">
            <v>General Service</v>
          </cell>
          <cell r="R20242" t="str">
            <v>BOHD200197</v>
          </cell>
          <cell r="AB20242"/>
        </row>
        <row r="20243">
          <cell r="A20243">
            <v>44436.627164351798</v>
          </cell>
          <cell r="B20243">
            <v>6458</v>
          </cell>
          <cell r="F20243" t="str">
            <v>CC-00427315</v>
          </cell>
          <cell r="J20243" t="str">
            <v>General Service</v>
          </cell>
          <cell r="R20243" t="str">
            <v>BQDD200043</v>
          </cell>
          <cell r="AB20243"/>
        </row>
        <row r="20244">
          <cell r="A20244">
            <v>44436.621400463002</v>
          </cell>
          <cell r="B20244">
            <v>5047</v>
          </cell>
          <cell r="F20244" t="str">
            <v>CC-00427309</v>
          </cell>
          <cell r="J20244" t="str">
            <v>General Service</v>
          </cell>
          <cell r="R20244" t="str">
            <v>BQBD200008</v>
          </cell>
          <cell r="AB20244"/>
        </row>
        <row r="20245">
          <cell r="A20245">
            <v>44436.617418981499</v>
          </cell>
          <cell r="B20245">
            <v>5299</v>
          </cell>
          <cell r="F20245" t="str">
            <v>CC-00427306</v>
          </cell>
          <cell r="J20245" t="str">
            <v>General Service</v>
          </cell>
          <cell r="R20245" t="str">
            <v>BQDD160163</v>
          </cell>
          <cell r="AB20245"/>
        </row>
        <row r="20246">
          <cell r="A20246">
            <v>44436.587187500001</v>
          </cell>
          <cell r="B20246">
            <v>3485</v>
          </cell>
          <cell r="F20246" t="str">
            <v>CC-00427272</v>
          </cell>
          <cell r="J20246" t="str">
            <v>General Service</v>
          </cell>
          <cell r="R20246" t="str">
            <v>BQID200160</v>
          </cell>
          <cell r="AB20246"/>
        </row>
        <row r="20247">
          <cell r="A20247">
            <v>44436.580995370401</v>
          </cell>
          <cell r="B20247">
            <v>10270</v>
          </cell>
          <cell r="F20247" t="str">
            <v>CC-00427260</v>
          </cell>
          <cell r="J20247" t="str">
            <v>General Service</v>
          </cell>
          <cell r="R20247" t="str">
            <v>BQDD160205</v>
          </cell>
          <cell r="AB20247"/>
        </row>
        <row r="20248">
          <cell r="A20248">
            <v>44436.575844907398</v>
          </cell>
          <cell r="B20248">
            <v>16122</v>
          </cell>
          <cell r="F20248" t="str">
            <v>CC-00427248</v>
          </cell>
          <cell r="J20248" t="str">
            <v>General Service</v>
          </cell>
          <cell r="R20248" t="str">
            <v>BQHD160416</v>
          </cell>
          <cell r="AB20248"/>
        </row>
        <row r="20249">
          <cell r="A20249">
            <v>44436.570891203701</v>
          </cell>
          <cell r="B20249">
            <v>4415</v>
          </cell>
          <cell r="F20249" t="str">
            <v>CC-00427239</v>
          </cell>
          <cell r="J20249" t="str">
            <v>General Service</v>
          </cell>
          <cell r="R20249" t="str">
            <v>BQID160499</v>
          </cell>
          <cell r="AB20249"/>
        </row>
        <row r="20250">
          <cell r="A20250">
            <v>44436.566226851799</v>
          </cell>
          <cell r="B20250">
            <v>6121</v>
          </cell>
          <cell r="F20250" t="str">
            <v>CC-00427232</v>
          </cell>
          <cell r="J20250" t="str">
            <v>General Service</v>
          </cell>
          <cell r="R20250" t="str">
            <v>BQED160211</v>
          </cell>
          <cell r="AB20250"/>
        </row>
        <row r="20251">
          <cell r="A20251">
            <v>44436.560636574097</v>
          </cell>
          <cell r="B20251">
            <v>7076</v>
          </cell>
          <cell r="F20251" t="str">
            <v>CC-00427225</v>
          </cell>
          <cell r="J20251" t="str">
            <v>General Service</v>
          </cell>
          <cell r="R20251" t="str">
            <v>BQGD230029</v>
          </cell>
          <cell r="AB20251"/>
        </row>
        <row r="20252">
          <cell r="A20252">
            <v>44436.5550462963</v>
          </cell>
          <cell r="B20252">
            <v>3802</v>
          </cell>
          <cell r="F20252" t="str">
            <v>CC-00427217</v>
          </cell>
          <cell r="J20252" t="str">
            <v>General Service</v>
          </cell>
          <cell r="R20252" t="str">
            <v>BQCD160106</v>
          </cell>
          <cell r="AB20252"/>
        </row>
        <row r="20253">
          <cell r="A20253">
            <v>44436.550717592603</v>
          </cell>
          <cell r="B20253">
            <v>7362</v>
          </cell>
          <cell r="F20253" t="str">
            <v>CC-00427209</v>
          </cell>
          <cell r="J20253" t="str">
            <v>General Service</v>
          </cell>
          <cell r="R20253" t="str">
            <v>BQAD203299</v>
          </cell>
          <cell r="AB20253"/>
        </row>
        <row r="20254">
          <cell r="A20254">
            <v>44436.545925925901</v>
          </cell>
          <cell r="B20254">
            <v>3180</v>
          </cell>
          <cell r="F20254" t="str">
            <v>CC-00427204</v>
          </cell>
          <cell r="J20254" t="str">
            <v>General Service</v>
          </cell>
          <cell r="R20254" t="str">
            <v>BQBD160067</v>
          </cell>
          <cell r="AB20254"/>
        </row>
        <row r="20255">
          <cell r="A20255">
            <v>44436.532650462999</v>
          </cell>
          <cell r="B20255">
            <v>3461</v>
          </cell>
          <cell r="F20255" t="str">
            <v>CC-00427180</v>
          </cell>
          <cell r="J20255" t="str">
            <v>General Service</v>
          </cell>
          <cell r="R20255" t="str">
            <v>BRLD160724</v>
          </cell>
          <cell r="AB20255"/>
        </row>
        <row r="20256">
          <cell r="A20256">
            <v>44436.526469907403</v>
          </cell>
          <cell r="B20256">
            <v>4761</v>
          </cell>
          <cell r="F20256" t="str">
            <v>CC-00427168</v>
          </cell>
          <cell r="J20256" t="str">
            <v>General Service</v>
          </cell>
          <cell r="R20256" t="str">
            <v>BQCD160126</v>
          </cell>
          <cell r="AB20256"/>
        </row>
        <row r="20257">
          <cell r="A20257">
            <v>44436.5213657407</v>
          </cell>
          <cell r="B20257">
            <v>2416</v>
          </cell>
          <cell r="F20257" t="str">
            <v>CC-00427158</v>
          </cell>
          <cell r="J20257" t="str">
            <v>General Service</v>
          </cell>
          <cell r="R20257" t="str">
            <v>BQGD160344</v>
          </cell>
          <cell r="AB20257"/>
        </row>
        <row r="20258">
          <cell r="A20258">
            <v>44436.5152662037</v>
          </cell>
          <cell r="B20258">
            <v>1838</v>
          </cell>
          <cell r="F20258" t="str">
            <v>CC-00427147</v>
          </cell>
          <cell r="J20258" t="str">
            <v>General Service</v>
          </cell>
          <cell r="R20258" t="str">
            <v>BRJD160600</v>
          </cell>
          <cell r="AB20258"/>
        </row>
        <row r="20259">
          <cell r="A20259">
            <v>44436.508067129602</v>
          </cell>
          <cell r="B20259">
            <v>4161</v>
          </cell>
          <cell r="F20259" t="str">
            <v>CC-00427139</v>
          </cell>
          <cell r="J20259" t="str">
            <v>General Service</v>
          </cell>
          <cell r="R20259" t="str">
            <v>BRJD160606</v>
          </cell>
          <cell r="AB20259"/>
        </row>
        <row r="20260">
          <cell r="A20260">
            <v>44436.492488425902</v>
          </cell>
          <cell r="B20260">
            <v>7202</v>
          </cell>
          <cell r="F20260" t="str">
            <v>CC-00427102</v>
          </cell>
          <cell r="J20260" t="str">
            <v>General Service</v>
          </cell>
          <cell r="R20260" t="str">
            <v>BQJD160027</v>
          </cell>
          <cell r="AB20260"/>
        </row>
        <row r="20261">
          <cell r="A20261">
            <v>44436.4868055556</v>
          </cell>
          <cell r="B20261">
            <v>14717</v>
          </cell>
          <cell r="F20261" t="str">
            <v>CC-00427091</v>
          </cell>
          <cell r="J20261" t="str">
            <v>General Service</v>
          </cell>
          <cell r="R20261" t="str">
            <v>BQJD160040</v>
          </cell>
          <cell r="AB20261"/>
        </row>
        <row r="20262">
          <cell r="A20262">
            <v>44436.480451388903</v>
          </cell>
          <cell r="B20262">
            <v>4782</v>
          </cell>
          <cell r="F20262" t="str">
            <v>CC-00427080</v>
          </cell>
          <cell r="J20262" t="str">
            <v>General Service</v>
          </cell>
          <cell r="R20262" t="str">
            <v>BPED160082</v>
          </cell>
          <cell r="AB20262"/>
        </row>
        <row r="20263">
          <cell r="A20263">
            <v>44436.467245370397</v>
          </cell>
          <cell r="B20263">
            <v>3815</v>
          </cell>
          <cell r="F20263" t="str">
            <v>CC-00427057</v>
          </cell>
          <cell r="J20263" t="str">
            <v>General Service</v>
          </cell>
          <cell r="R20263" t="str">
            <v>GPCD160130</v>
          </cell>
          <cell r="AB20263"/>
        </row>
        <row r="20264">
          <cell r="A20264">
            <v>44436.460277777798</v>
          </cell>
          <cell r="B20264">
            <v>4872</v>
          </cell>
          <cell r="F20264" t="str">
            <v>CC-00427045</v>
          </cell>
          <cell r="J20264" t="str">
            <v>General Service</v>
          </cell>
          <cell r="R20264" t="str">
            <v>BPED200185</v>
          </cell>
          <cell r="AB20264"/>
        </row>
        <row r="20265">
          <cell r="A20265">
            <v>44436.448854166701</v>
          </cell>
          <cell r="B20265">
            <v>2941</v>
          </cell>
          <cell r="F20265" t="str">
            <v>CC-00427028</v>
          </cell>
          <cell r="J20265" t="str">
            <v>General Service</v>
          </cell>
          <cell r="R20265" t="str">
            <v>BRKD220111</v>
          </cell>
          <cell r="AB20265"/>
        </row>
        <row r="20266">
          <cell r="A20266">
            <v>44436.439710648097</v>
          </cell>
          <cell r="B20266">
            <v>3538</v>
          </cell>
          <cell r="F20266" t="str">
            <v>CC-00427022</v>
          </cell>
          <cell r="J20266" t="str">
            <v>General Service</v>
          </cell>
          <cell r="R20266" t="str">
            <v>BQFD160263</v>
          </cell>
          <cell r="AB20266"/>
        </row>
        <row r="20267">
          <cell r="A20267">
            <v>44436.435057870403</v>
          </cell>
          <cell r="B20267">
            <v>3036</v>
          </cell>
          <cell r="F20267" t="str">
            <v>CC-00427018</v>
          </cell>
          <cell r="J20267" t="str">
            <v>General Service</v>
          </cell>
          <cell r="R20267" t="str">
            <v>BQHD160361</v>
          </cell>
          <cell r="AB20267"/>
        </row>
        <row r="20268">
          <cell r="A20268">
            <v>44436.430034722202</v>
          </cell>
          <cell r="B20268">
            <v>3367</v>
          </cell>
          <cell r="F20268" t="str">
            <v>CC-00427005</v>
          </cell>
          <cell r="J20268" t="str">
            <v>General Service</v>
          </cell>
          <cell r="R20268" t="str">
            <v>BQID160519</v>
          </cell>
          <cell r="AB20268"/>
        </row>
        <row r="20269">
          <cell r="A20269">
            <v>44436.424537036997</v>
          </cell>
          <cell r="B20269">
            <v>4744</v>
          </cell>
          <cell r="F20269" t="str">
            <v>CC-00426997</v>
          </cell>
          <cell r="J20269" t="str">
            <v>General Service</v>
          </cell>
          <cell r="R20269" t="str">
            <v>BRKD200211</v>
          </cell>
          <cell r="AB20269"/>
        </row>
        <row r="20270">
          <cell r="A20270">
            <v>44435.731979166703</v>
          </cell>
          <cell r="B20270">
            <v>1</v>
          </cell>
          <cell r="F20270" t="str">
            <v>CC-00426772</v>
          </cell>
          <cell r="J20270" t="str">
            <v>Commissioning</v>
          </cell>
          <cell r="R20270" t="str">
            <v>BUDS046356</v>
          </cell>
          <cell r="AB20270" t="str">
            <v>Comm Date-01/09/2021.</v>
          </cell>
        </row>
        <row r="20271">
          <cell r="A20271">
            <v>44435.729212963</v>
          </cell>
          <cell r="B20271">
            <v>3709</v>
          </cell>
          <cell r="F20271" t="str">
            <v>CC-00426767</v>
          </cell>
          <cell r="J20271" t="str">
            <v>General Service</v>
          </cell>
          <cell r="R20271" t="str">
            <v>BQBD160060</v>
          </cell>
          <cell r="AB20271"/>
        </row>
        <row r="20272">
          <cell r="A20272">
            <v>44435.722222222197</v>
          </cell>
          <cell r="B20272">
            <v>3389</v>
          </cell>
          <cell r="F20272" t="str">
            <v>CC-00426750</v>
          </cell>
          <cell r="J20272" t="str">
            <v>General Service</v>
          </cell>
          <cell r="R20272" t="str">
            <v>BRJD160543</v>
          </cell>
          <cell r="AB20272"/>
        </row>
        <row r="20273">
          <cell r="A20273">
            <v>44435.715439814798</v>
          </cell>
          <cell r="B20273">
            <v>3855</v>
          </cell>
          <cell r="F20273" t="str">
            <v>CC-00426732</v>
          </cell>
          <cell r="J20273" t="str">
            <v>General Service</v>
          </cell>
          <cell r="R20273" t="str">
            <v>BPHD200250</v>
          </cell>
          <cell r="AB20273"/>
        </row>
        <row r="20274">
          <cell r="A20274">
            <v>44435.707916666703</v>
          </cell>
          <cell r="B20274">
            <v>5495</v>
          </cell>
          <cell r="F20274" t="str">
            <v>CC-00426719</v>
          </cell>
          <cell r="J20274" t="str">
            <v>General Service</v>
          </cell>
          <cell r="R20274" t="str">
            <v>BQKD160094</v>
          </cell>
          <cell r="AB20274"/>
        </row>
        <row r="20275">
          <cell r="A20275">
            <v>44435.7026273148</v>
          </cell>
          <cell r="B20275">
            <v>6031</v>
          </cell>
          <cell r="F20275" t="str">
            <v>CC-00426714</v>
          </cell>
          <cell r="J20275" t="str">
            <v>General Service</v>
          </cell>
          <cell r="R20275" t="str">
            <v>BQKD160099</v>
          </cell>
          <cell r="AB20275"/>
        </row>
        <row r="20276">
          <cell r="A20276">
            <v>44435.696134259299</v>
          </cell>
          <cell r="B20276">
            <v>9083</v>
          </cell>
          <cell r="F20276" t="str">
            <v>CC-00426703</v>
          </cell>
          <cell r="J20276" t="str">
            <v>General Service</v>
          </cell>
          <cell r="R20276" t="str">
            <v>BQKD160115</v>
          </cell>
          <cell r="AB20276"/>
        </row>
        <row r="20277">
          <cell r="A20277">
            <v>44435.689537036997</v>
          </cell>
          <cell r="B20277">
            <v>10032</v>
          </cell>
          <cell r="F20277" t="str">
            <v>CC-00426694</v>
          </cell>
          <cell r="J20277" t="str">
            <v>General Service</v>
          </cell>
          <cell r="R20277" t="str">
            <v>BOGD200180</v>
          </cell>
          <cell r="AB20277"/>
        </row>
        <row r="20278">
          <cell r="A20278">
            <v>44435.644224536998</v>
          </cell>
          <cell r="B20278">
            <v>0</v>
          </cell>
          <cell r="F20278" t="str">
            <v>CC-00426619</v>
          </cell>
          <cell r="J20278" t="str">
            <v>Pre Commissioning</v>
          </cell>
          <cell r="R20278" t="str">
            <v>BUCS034128</v>
          </cell>
          <cell r="AB20278"/>
        </row>
        <row r="20279">
          <cell r="A20279">
            <v>44435.563495370399</v>
          </cell>
          <cell r="B20279">
            <v>5995</v>
          </cell>
          <cell r="F20279" t="str">
            <v>CC-00426507</v>
          </cell>
          <cell r="J20279" t="str">
            <v>General Service</v>
          </cell>
          <cell r="R20279" t="str">
            <v>BRCD160940</v>
          </cell>
          <cell r="AB20279"/>
        </row>
        <row r="20280">
          <cell r="A20280">
            <v>44435.538726851897</v>
          </cell>
          <cell r="B20280">
            <v>1716</v>
          </cell>
          <cell r="F20280" t="str">
            <v>CC-00426478</v>
          </cell>
          <cell r="J20280" t="str">
            <v>General Service</v>
          </cell>
          <cell r="R20280" t="str">
            <v>BRGD161229</v>
          </cell>
          <cell r="AB20280"/>
        </row>
        <row r="20281">
          <cell r="A20281">
            <v>44435.530613425901</v>
          </cell>
          <cell r="B20281">
            <v>6252</v>
          </cell>
          <cell r="F20281" t="str">
            <v>CC-00426465</v>
          </cell>
          <cell r="J20281" t="str">
            <v>General Service</v>
          </cell>
          <cell r="R20281" t="str">
            <v>BRGL151464</v>
          </cell>
          <cell r="AB20281"/>
        </row>
        <row r="20282">
          <cell r="A20282">
            <v>44435.513437499998</v>
          </cell>
          <cell r="B20282">
            <v>599</v>
          </cell>
          <cell r="F20282" t="str">
            <v>CC-00426438</v>
          </cell>
          <cell r="J20282" t="str">
            <v>General Service</v>
          </cell>
          <cell r="R20282" t="str">
            <v>BULD162577</v>
          </cell>
          <cell r="AB20282"/>
        </row>
        <row r="20283">
          <cell r="A20283">
            <v>44435.5022453704</v>
          </cell>
          <cell r="B20283">
            <v>403</v>
          </cell>
          <cell r="F20283" t="str">
            <v>CC-00426418</v>
          </cell>
          <cell r="J20283" t="str">
            <v>General Service</v>
          </cell>
          <cell r="R20283" t="str">
            <v>BUJD162460</v>
          </cell>
          <cell r="AB20283"/>
        </row>
        <row r="20284">
          <cell r="A20284">
            <v>44435.489791666703</v>
          </cell>
          <cell r="B20284">
            <v>1951</v>
          </cell>
          <cell r="F20284" t="str">
            <v>CC-00426393</v>
          </cell>
          <cell r="J20284" t="str">
            <v>General Service</v>
          </cell>
          <cell r="R20284" t="str">
            <v>BTKD162077</v>
          </cell>
          <cell r="AB20284"/>
        </row>
        <row r="20285">
          <cell r="A20285">
            <v>44435.480821759302</v>
          </cell>
          <cell r="B20285">
            <v>415</v>
          </cell>
          <cell r="F20285" t="str">
            <v>CC-00426378</v>
          </cell>
          <cell r="J20285" t="str">
            <v>General Service</v>
          </cell>
          <cell r="R20285" t="str">
            <v>BULD162583</v>
          </cell>
          <cell r="AB20285"/>
        </row>
        <row r="20286">
          <cell r="A20286">
            <v>44435.474062499998</v>
          </cell>
          <cell r="B20286">
            <v>331</v>
          </cell>
          <cell r="F20286" t="str">
            <v>CC-00426371</v>
          </cell>
          <cell r="J20286" t="str">
            <v>General Service</v>
          </cell>
          <cell r="R20286" t="str">
            <v>BULD162579</v>
          </cell>
          <cell r="AB20286"/>
        </row>
        <row r="20287">
          <cell r="A20287">
            <v>44435.451087963003</v>
          </cell>
          <cell r="B20287">
            <v>4126</v>
          </cell>
          <cell r="F20287" t="str">
            <v>CC-00426337</v>
          </cell>
          <cell r="J20287" t="str">
            <v>Schedule Service</v>
          </cell>
          <cell r="R20287" t="str">
            <v>BTIS031829</v>
          </cell>
          <cell r="AB20287"/>
        </row>
        <row r="20288">
          <cell r="A20288">
            <v>44435.436006944401</v>
          </cell>
          <cell r="B20288">
            <v>1973</v>
          </cell>
          <cell r="F20288" t="str">
            <v>CC-00426308</v>
          </cell>
          <cell r="J20288" t="str">
            <v>Complaint - Running With Problem</v>
          </cell>
          <cell r="R20288" t="str">
            <v>BTFD162243</v>
          </cell>
          <cell r="AB20288"/>
        </row>
        <row r="20289">
          <cell r="A20289">
            <v>44434.709537037001</v>
          </cell>
          <cell r="B20289">
            <v>1857</v>
          </cell>
          <cell r="F20289" t="str">
            <v>CC-00425898</v>
          </cell>
          <cell r="J20289" t="str">
            <v>General Service</v>
          </cell>
          <cell r="R20289" t="str">
            <v>BULD162559</v>
          </cell>
          <cell r="AB20289"/>
        </row>
        <row r="20290">
          <cell r="A20290">
            <v>44434.701446759304</v>
          </cell>
          <cell r="B20290">
            <v>1559</v>
          </cell>
          <cell r="F20290" t="str">
            <v>CC-00425887</v>
          </cell>
          <cell r="J20290" t="str">
            <v>General Service</v>
          </cell>
          <cell r="R20290" t="str">
            <v>BSLD230361</v>
          </cell>
          <cell r="AB20290"/>
        </row>
        <row r="20291">
          <cell r="A20291">
            <v>44434.6948611111</v>
          </cell>
          <cell r="B20291">
            <v>2010</v>
          </cell>
          <cell r="F20291" t="str">
            <v>CC-00425882</v>
          </cell>
          <cell r="J20291" t="str">
            <v>General Service</v>
          </cell>
          <cell r="R20291" t="str">
            <v>BTED200706</v>
          </cell>
          <cell r="AB20291"/>
        </row>
        <row r="20292">
          <cell r="A20292">
            <v>44434.688460648104</v>
          </cell>
          <cell r="B20292">
            <v>323</v>
          </cell>
          <cell r="F20292" t="str">
            <v>CC-00425877</v>
          </cell>
          <cell r="J20292" t="str">
            <v>General Service</v>
          </cell>
          <cell r="R20292" t="str">
            <v>BTID162377</v>
          </cell>
          <cell r="AB20292"/>
        </row>
        <row r="20293">
          <cell r="A20293">
            <v>44434.670428240701</v>
          </cell>
          <cell r="B20293">
            <v>2699</v>
          </cell>
          <cell r="F20293" t="str">
            <v>CC-00425855</v>
          </cell>
          <cell r="J20293" t="str">
            <v>General Service</v>
          </cell>
          <cell r="R20293" t="str">
            <v>BTDD162186</v>
          </cell>
          <cell r="AB20293"/>
        </row>
        <row r="20294">
          <cell r="A20294">
            <v>44434.654930555596</v>
          </cell>
          <cell r="B20294">
            <v>1556</v>
          </cell>
          <cell r="F20294" t="str">
            <v>CC-00425840</v>
          </cell>
          <cell r="J20294" t="str">
            <v>General Service</v>
          </cell>
          <cell r="R20294" t="str">
            <v>BTDD162192</v>
          </cell>
          <cell r="AB20294"/>
        </row>
        <row r="20295">
          <cell r="A20295">
            <v>44434.587847222203</v>
          </cell>
          <cell r="B20295">
            <v>235</v>
          </cell>
          <cell r="F20295" t="str">
            <v>CC-00425758</v>
          </cell>
          <cell r="J20295" t="str">
            <v>General Service</v>
          </cell>
          <cell r="R20295" t="str">
            <v>BTID162392</v>
          </cell>
          <cell r="AB20295"/>
        </row>
        <row r="20296">
          <cell r="A20296">
            <v>44434.580162036997</v>
          </cell>
          <cell r="B20296">
            <v>1481</v>
          </cell>
          <cell r="F20296" t="str">
            <v>CC-00425747</v>
          </cell>
          <cell r="J20296" t="str">
            <v>General Service</v>
          </cell>
          <cell r="R20296" t="str">
            <v>BSGD161864</v>
          </cell>
          <cell r="AB20296"/>
        </row>
        <row r="20297">
          <cell r="A20297">
            <v>44434.574467592603</v>
          </cell>
          <cell r="B20297">
            <v>1548</v>
          </cell>
          <cell r="F20297" t="str">
            <v>CC-00425739</v>
          </cell>
          <cell r="J20297" t="str">
            <v>General Service</v>
          </cell>
          <cell r="R20297" t="str">
            <v>BTFD162243</v>
          </cell>
          <cell r="AB20297"/>
        </row>
        <row r="20298">
          <cell r="A20298">
            <v>44434.566909722198</v>
          </cell>
          <cell r="B20298">
            <v>2883</v>
          </cell>
          <cell r="F20298" t="str">
            <v>CC-00425731</v>
          </cell>
          <cell r="J20298" t="str">
            <v>General Service</v>
          </cell>
          <cell r="R20298" t="str">
            <v>BTFD162244</v>
          </cell>
          <cell r="AB20298"/>
        </row>
        <row r="20299">
          <cell r="A20299">
            <v>44434.4528587963</v>
          </cell>
          <cell r="B20299"/>
          <cell r="F20299" t="str">
            <v>CC-00425515</v>
          </cell>
          <cell r="J20299" t="str">
            <v>Complaint - Running With Problem</v>
          </cell>
          <cell r="R20299" t="str">
            <v>BTGD162296</v>
          </cell>
          <cell r="AB20299"/>
        </row>
        <row r="20300">
          <cell r="A20300">
            <v>44434.005416666703</v>
          </cell>
          <cell r="B20300">
            <v>27901</v>
          </cell>
          <cell r="F20300" t="str">
            <v>CC-00425410</v>
          </cell>
          <cell r="J20300" t="str">
            <v>Schedule Service - AMC</v>
          </cell>
          <cell r="R20300" t="str">
            <v>BMDS040417</v>
          </cell>
          <cell r="AB20300" t="str">
            <v>Same group (Natraj Rice mill)Right now plant close with internal issue ,,,as per customer reopen plant after 14/01/2022.......Pramod-13/012/2021. ....21/12/2021.</v>
          </cell>
        </row>
        <row r="20301">
          <cell r="A20301">
            <v>44434.000231481499</v>
          </cell>
          <cell r="B20301">
            <v>13256</v>
          </cell>
          <cell r="F20301" t="str">
            <v>CC-00425378</v>
          </cell>
          <cell r="J20301" t="str">
            <v>Schedule Service - AMC</v>
          </cell>
          <cell r="R20301" t="str">
            <v>BRIC374329</v>
          </cell>
          <cell r="AB20301"/>
        </row>
        <row r="20302">
          <cell r="A20302">
            <v>44433.999918981499</v>
          </cell>
          <cell r="B20302">
            <v>412971</v>
          </cell>
          <cell r="F20302" t="str">
            <v>CC-00425376</v>
          </cell>
          <cell r="J20302" t="str">
            <v>Schedule Service - AMC</v>
          </cell>
          <cell r="R20302" t="str">
            <v>BNJS040045</v>
          </cell>
          <cell r="AB20302" t="str">
            <v>Right now plant close with internal issue ,,,as per customer reopen plant after 14/01/2022.......Pramod-13/012/2021. ....21/12/2021
AMC Visit Done.</v>
          </cell>
        </row>
        <row r="20303">
          <cell r="A20303">
            <v>44433.999756944402</v>
          </cell>
          <cell r="B20303">
            <v>24621</v>
          </cell>
          <cell r="F20303" t="str">
            <v>CC-00425375</v>
          </cell>
          <cell r="J20303" t="str">
            <v>Schedule Service - AMC</v>
          </cell>
          <cell r="R20303" t="str">
            <v>BNJS040074</v>
          </cell>
          <cell r="AB20303" t="str">
            <v>Right now plant close with internal issue ,,,as per customer reopen plant after 14/01/2022.......Pramod-13/012/2021.....21/12/2021.
AMC Visit Done.</v>
          </cell>
        </row>
        <row r="20304">
          <cell r="A20304">
            <v>44433.998368055603</v>
          </cell>
          <cell r="B20304">
            <v>27961</v>
          </cell>
          <cell r="F20304" t="str">
            <v>CC-00425370</v>
          </cell>
          <cell r="J20304" t="str">
            <v>Schedule Service - AMC</v>
          </cell>
          <cell r="R20304" t="str">
            <v>BNJS040075</v>
          </cell>
          <cell r="AB20304" t="str">
            <v>Right now plant close with internal issue ,,,as per customer reopen plant after 14/01/2022.......Pramod-13/012/2021. ...21/12/2021.</v>
          </cell>
        </row>
        <row r="20305">
          <cell r="A20305">
            <v>44433.9926388889</v>
          </cell>
          <cell r="B20305">
            <v>10442</v>
          </cell>
          <cell r="F20305" t="str">
            <v>CC-00425346</v>
          </cell>
          <cell r="J20305" t="str">
            <v>Schedule Service - AMC</v>
          </cell>
          <cell r="R20305" t="str">
            <v>BNKS030423</v>
          </cell>
          <cell r="AB20305"/>
        </row>
        <row r="20306">
          <cell r="A20306">
            <v>44433.984293981499</v>
          </cell>
          <cell r="B20306">
            <v>28841</v>
          </cell>
          <cell r="F20306" t="str">
            <v>CC-00425296</v>
          </cell>
          <cell r="J20306" t="str">
            <v>Schedule Service - AMC</v>
          </cell>
          <cell r="R20306" t="str">
            <v>BLGS040582</v>
          </cell>
          <cell r="AB20306"/>
        </row>
        <row r="20307">
          <cell r="A20307">
            <v>44433.980057870402</v>
          </cell>
          <cell r="B20307">
            <v>34654</v>
          </cell>
          <cell r="F20307" t="str">
            <v>CC-00425270</v>
          </cell>
          <cell r="J20307" t="str">
            <v>Schedule Service - AMC</v>
          </cell>
          <cell r="R20307" t="str">
            <v>BKAS030685</v>
          </cell>
          <cell r="AB20307"/>
        </row>
        <row r="20308">
          <cell r="A20308">
            <v>44433.974456018499</v>
          </cell>
          <cell r="B20308">
            <v>11995</v>
          </cell>
          <cell r="F20308" t="str">
            <v>CC-00425233</v>
          </cell>
          <cell r="J20308" t="str">
            <v>Schedule Service - AMC</v>
          </cell>
          <cell r="R20308" t="str">
            <v>GPGC370758</v>
          </cell>
          <cell r="AB20308"/>
        </row>
        <row r="20309">
          <cell r="A20309">
            <v>44433.973368055602</v>
          </cell>
          <cell r="B20309">
            <v>21152</v>
          </cell>
          <cell r="F20309" t="str">
            <v>CC-00425226</v>
          </cell>
          <cell r="J20309" t="str">
            <v>Schedule Service - AMC</v>
          </cell>
          <cell r="R20309" t="str">
            <v>BIFS040367</v>
          </cell>
          <cell r="AB20309"/>
        </row>
        <row r="20310">
          <cell r="A20310">
            <v>44433.973240740699</v>
          </cell>
          <cell r="B20310">
            <v>45780</v>
          </cell>
          <cell r="F20310" t="str">
            <v>CC-00425225</v>
          </cell>
          <cell r="J20310" t="str">
            <v>Schedule Service - AMC</v>
          </cell>
          <cell r="R20310" t="str">
            <v>BMBL160078</v>
          </cell>
          <cell r="AB20310"/>
        </row>
        <row r="20311">
          <cell r="A20311">
            <v>44433.973113425898</v>
          </cell>
          <cell r="B20311">
            <v>13084</v>
          </cell>
          <cell r="F20311" t="str">
            <v>CC-00425224</v>
          </cell>
          <cell r="J20311" t="str">
            <v>Schedule Service - AMC</v>
          </cell>
          <cell r="R20311" t="str">
            <v>GPLS030458</v>
          </cell>
          <cell r="AB20311"/>
        </row>
        <row r="20312">
          <cell r="A20312">
            <v>44433.588333333297</v>
          </cell>
          <cell r="B20312">
            <v>608</v>
          </cell>
          <cell r="F20312" t="str">
            <v>CC-00424932</v>
          </cell>
          <cell r="J20312" t="str">
            <v>General Service</v>
          </cell>
          <cell r="R20312" t="str">
            <v>BTKD162083</v>
          </cell>
          <cell r="AB20312"/>
        </row>
        <row r="20313">
          <cell r="A20313">
            <v>44433.569432870398</v>
          </cell>
          <cell r="B20313">
            <v>289</v>
          </cell>
          <cell r="F20313" t="str">
            <v>CC-00424914</v>
          </cell>
          <cell r="J20313" t="str">
            <v>General Service</v>
          </cell>
          <cell r="R20313" t="str">
            <v>BTGD162296</v>
          </cell>
          <cell r="AB20313"/>
        </row>
        <row r="20314">
          <cell r="A20314">
            <v>44433.5628587963</v>
          </cell>
          <cell r="B20314">
            <v>2190</v>
          </cell>
          <cell r="F20314" t="str">
            <v>CC-00424903</v>
          </cell>
          <cell r="J20314" t="str">
            <v>General Service</v>
          </cell>
          <cell r="R20314" t="str">
            <v>BSFD161795</v>
          </cell>
          <cell r="AB20314"/>
        </row>
        <row r="20315">
          <cell r="A20315">
            <v>44433.557928240698</v>
          </cell>
          <cell r="B20315">
            <v>3774</v>
          </cell>
          <cell r="F20315" t="str">
            <v>CC-00424892</v>
          </cell>
          <cell r="J20315" t="str">
            <v>General Service</v>
          </cell>
          <cell r="R20315" t="str">
            <v>BTKD162112</v>
          </cell>
          <cell r="AB20315"/>
        </row>
        <row r="20316">
          <cell r="A20316">
            <v>44433.550451388903</v>
          </cell>
          <cell r="B20316">
            <v>3039</v>
          </cell>
          <cell r="F20316" t="str">
            <v>CC-00424878</v>
          </cell>
          <cell r="J20316" t="str">
            <v>General Service</v>
          </cell>
          <cell r="R20316" t="str">
            <v>BTJD162046</v>
          </cell>
          <cell r="AB20316"/>
        </row>
        <row r="20317">
          <cell r="A20317">
            <v>44433.5370833333</v>
          </cell>
          <cell r="B20317">
            <v>877</v>
          </cell>
          <cell r="F20317" t="str">
            <v>CC-00424854</v>
          </cell>
          <cell r="J20317" t="str">
            <v>General Service</v>
          </cell>
          <cell r="R20317" t="str">
            <v>BSID161973</v>
          </cell>
          <cell r="AB20317"/>
        </row>
        <row r="20318">
          <cell r="A20318">
            <v>44433.529918981498</v>
          </cell>
          <cell r="B20318">
            <v>3342</v>
          </cell>
          <cell r="F20318" t="str">
            <v>CC-00424838</v>
          </cell>
          <cell r="J20318" t="str">
            <v>General Service</v>
          </cell>
          <cell r="R20318" t="str">
            <v>BTDD162183</v>
          </cell>
          <cell r="AB20318"/>
        </row>
        <row r="20319">
          <cell r="A20319">
            <v>44433.522638888899</v>
          </cell>
          <cell r="B20319">
            <v>1024</v>
          </cell>
          <cell r="F20319" t="str">
            <v>CC-00424823</v>
          </cell>
          <cell r="J20319" t="str">
            <v>General Service</v>
          </cell>
          <cell r="R20319" t="str">
            <v>BTJD162016</v>
          </cell>
          <cell r="AB20319"/>
        </row>
        <row r="20320">
          <cell r="A20320">
            <v>44433.515694444402</v>
          </cell>
          <cell r="B20320">
            <v>2039</v>
          </cell>
          <cell r="F20320" t="str">
            <v>CC-00424808</v>
          </cell>
          <cell r="J20320" t="str">
            <v>General Service</v>
          </cell>
          <cell r="R20320" t="str">
            <v>BTED162231</v>
          </cell>
          <cell r="AB20320"/>
        </row>
        <row r="20321">
          <cell r="A20321">
            <v>44433.5101967593</v>
          </cell>
          <cell r="B20321">
            <v>1774</v>
          </cell>
          <cell r="F20321" t="str">
            <v>CC-00424791</v>
          </cell>
          <cell r="J20321" t="str">
            <v>General Service</v>
          </cell>
          <cell r="R20321" t="str">
            <v>BTGD162289</v>
          </cell>
          <cell r="AB20321"/>
        </row>
        <row r="20322">
          <cell r="A20322">
            <v>44433.504328703697</v>
          </cell>
          <cell r="B20322">
            <v>960</v>
          </cell>
          <cell r="F20322" t="str">
            <v>CC-00424783</v>
          </cell>
          <cell r="J20322" t="str">
            <v>General Service</v>
          </cell>
          <cell r="R20322" t="str">
            <v>BTJD162038</v>
          </cell>
          <cell r="AB20322"/>
        </row>
        <row r="20323">
          <cell r="A20323">
            <v>44433.499803240702</v>
          </cell>
          <cell r="B20323">
            <v>840</v>
          </cell>
          <cell r="F20323" t="str">
            <v>CC-00424776</v>
          </cell>
          <cell r="J20323" t="str">
            <v>General Service</v>
          </cell>
          <cell r="R20323" t="str">
            <v>BTKD162080</v>
          </cell>
          <cell r="AB20323"/>
        </row>
        <row r="20324">
          <cell r="A20324">
            <v>44432.712129629603</v>
          </cell>
          <cell r="B20324">
            <v>8592</v>
          </cell>
          <cell r="F20324" t="str">
            <v>CC-00424428</v>
          </cell>
          <cell r="J20324" t="str">
            <v>General Service</v>
          </cell>
          <cell r="R20324" t="str">
            <v>BRBD160892</v>
          </cell>
          <cell r="AB20324"/>
        </row>
        <row r="20325">
          <cell r="A20325">
            <v>44432.710023148102</v>
          </cell>
          <cell r="B20325">
            <v>1349</v>
          </cell>
          <cell r="F20325" t="str">
            <v>CC-00424427</v>
          </cell>
          <cell r="J20325" t="str">
            <v>General Service</v>
          </cell>
          <cell r="R20325" t="str">
            <v>BRHD161303</v>
          </cell>
          <cell r="AB20325"/>
        </row>
        <row r="20326">
          <cell r="A20326">
            <v>44432.708055555602</v>
          </cell>
          <cell r="B20326">
            <v>2428</v>
          </cell>
          <cell r="F20326" t="str">
            <v>CC-00424425</v>
          </cell>
          <cell r="J20326" t="str">
            <v>General Service</v>
          </cell>
          <cell r="R20326" t="str">
            <v>BRGD161218</v>
          </cell>
          <cell r="AB20326"/>
        </row>
        <row r="20327">
          <cell r="A20327">
            <v>44432.704837963</v>
          </cell>
          <cell r="B20327">
            <v>4417</v>
          </cell>
          <cell r="F20327" t="str">
            <v>CC-00424418</v>
          </cell>
          <cell r="J20327" t="str">
            <v>General Service</v>
          </cell>
          <cell r="R20327" t="str">
            <v>BRBD160866</v>
          </cell>
          <cell r="AB20327"/>
        </row>
        <row r="20328">
          <cell r="A20328">
            <v>44432.702835648102</v>
          </cell>
          <cell r="B20328">
            <v>2488</v>
          </cell>
          <cell r="F20328" t="str">
            <v>CC-00424411</v>
          </cell>
          <cell r="J20328" t="str">
            <v>General Service</v>
          </cell>
          <cell r="R20328" t="str">
            <v>BRDD161024</v>
          </cell>
          <cell r="AB20328"/>
        </row>
        <row r="20329">
          <cell r="A20329">
            <v>44432.699212963002</v>
          </cell>
          <cell r="B20329">
            <v>2450</v>
          </cell>
          <cell r="F20329" t="str">
            <v>CC-00424403</v>
          </cell>
          <cell r="J20329" t="str">
            <v>General Service</v>
          </cell>
          <cell r="R20329" t="str">
            <v>BRDD161021</v>
          </cell>
          <cell r="AB20329"/>
        </row>
        <row r="20330">
          <cell r="A20330">
            <v>44432.696956018503</v>
          </cell>
          <cell r="B20330">
            <v>1965</v>
          </cell>
          <cell r="F20330" t="str">
            <v>CC-00424397</v>
          </cell>
          <cell r="J20330" t="str">
            <v>General Service</v>
          </cell>
          <cell r="R20330" t="str">
            <v>BRHD161299</v>
          </cell>
          <cell r="AB20330"/>
        </row>
        <row r="20331">
          <cell r="A20331">
            <v>44432.693113425899</v>
          </cell>
          <cell r="B20331">
            <v>4281</v>
          </cell>
          <cell r="F20331" t="str">
            <v>CC-00424389</v>
          </cell>
          <cell r="J20331" t="str">
            <v>General Service</v>
          </cell>
          <cell r="R20331" t="str">
            <v>BRDD161036</v>
          </cell>
          <cell r="AB20331"/>
        </row>
        <row r="20332">
          <cell r="A20332">
            <v>44432.690358796302</v>
          </cell>
          <cell r="B20332">
            <v>1953</v>
          </cell>
          <cell r="F20332" t="str">
            <v>CC-00424384</v>
          </cell>
          <cell r="J20332" t="str">
            <v>General Service</v>
          </cell>
          <cell r="R20332" t="str">
            <v>BRCD160998</v>
          </cell>
          <cell r="AB20332"/>
        </row>
        <row r="20333">
          <cell r="A20333">
            <v>44432.688020833302</v>
          </cell>
          <cell r="B20333">
            <v>3844</v>
          </cell>
          <cell r="F20333" t="str">
            <v>CC-00424376</v>
          </cell>
          <cell r="J20333" t="str">
            <v>General Service</v>
          </cell>
          <cell r="R20333" t="str">
            <v>BRBD160856</v>
          </cell>
          <cell r="AB20333"/>
        </row>
        <row r="20334">
          <cell r="A20334">
            <v>44432.685949074097</v>
          </cell>
          <cell r="B20334">
            <v>2140</v>
          </cell>
          <cell r="F20334" t="str">
            <v>CC-00424370</v>
          </cell>
          <cell r="J20334" t="str">
            <v>General Service</v>
          </cell>
          <cell r="R20334" t="str">
            <v>BRCD160978</v>
          </cell>
          <cell r="AB20334"/>
        </row>
        <row r="20335">
          <cell r="A20335">
            <v>44432.682604166701</v>
          </cell>
          <cell r="B20335">
            <v>2952</v>
          </cell>
          <cell r="F20335" t="str">
            <v>CC-00424361</v>
          </cell>
          <cell r="J20335" t="str">
            <v>General Service</v>
          </cell>
          <cell r="R20335" t="str">
            <v>BSJD161406</v>
          </cell>
          <cell r="AB20335"/>
        </row>
        <row r="20336">
          <cell r="A20336">
            <v>44432.678680555597</v>
          </cell>
          <cell r="B20336">
            <v>3709</v>
          </cell>
          <cell r="F20336" t="str">
            <v>CC-00424347</v>
          </cell>
          <cell r="J20336" t="str">
            <v>General Service</v>
          </cell>
          <cell r="R20336" t="str">
            <v>BRDD161019</v>
          </cell>
          <cell r="AB20336"/>
        </row>
        <row r="20337">
          <cell r="A20337">
            <v>44432.674629629597</v>
          </cell>
          <cell r="B20337">
            <v>3069</v>
          </cell>
          <cell r="F20337" t="str">
            <v>CC-00424338</v>
          </cell>
          <cell r="J20337" t="str">
            <v>General Service</v>
          </cell>
          <cell r="R20337" t="str">
            <v>BRBL150944</v>
          </cell>
          <cell r="AB20337"/>
        </row>
        <row r="20338">
          <cell r="A20338">
            <v>44432.6717824074</v>
          </cell>
          <cell r="B20338">
            <v>3195</v>
          </cell>
          <cell r="F20338" t="str">
            <v>CC-00424329</v>
          </cell>
          <cell r="J20338" t="str">
            <v>General Service</v>
          </cell>
          <cell r="R20338" t="str">
            <v>BRBD160859</v>
          </cell>
          <cell r="AB20338"/>
        </row>
        <row r="20339">
          <cell r="A20339">
            <v>44432.667939814797</v>
          </cell>
          <cell r="B20339">
            <v>1281</v>
          </cell>
          <cell r="F20339" t="str">
            <v>CC-00424318</v>
          </cell>
          <cell r="J20339" t="str">
            <v>General Service</v>
          </cell>
          <cell r="R20339" t="str">
            <v>BSJD161438</v>
          </cell>
          <cell r="AB20339"/>
        </row>
        <row r="20340">
          <cell r="A20340">
            <v>44432.665787037004</v>
          </cell>
          <cell r="B20340">
            <v>6001</v>
          </cell>
          <cell r="F20340" t="str">
            <v>CC-00424314</v>
          </cell>
          <cell r="J20340" t="str">
            <v>General Service</v>
          </cell>
          <cell r="R20340" t="str">
            <v>BRGL151468</v>
          </cell>
          <cell r="AB20340"/>
        </row>
        <row r="20341">
          <cell r="A20341">
            <v>44432.663032407399</v>
          </cell>
          <cell r="B20341">
            <v>7404</v>
          </cell>
          <cell r="F20341" t="str">
            <v>CC-00424308</v>
          </cell>
          <cell r="J20341" t="str">
            <v>General Service</v>
          </cell>
          <cell r="R20341" t="str">
            <v>BRHD161312</v>
          </cell>
          <cell r="AB20341"/>
        </row>
        <row r="20342">
          <cell r="A20342">
            <v>44432.660763888904</v>
          </cell>
          <cell r="B20342">
            <v>4775</v>
          </cell>
          <cell r="F20342" t="str">
            <v>CC-00424301</v>
          </cell>
          <cell r="J20342" t="str">
            <v>General Service</v>
          </cell>
          <cell r="R20342" t="str">
            <v>BRCD160968</v>
          </cell>
          <cell r="AB20342"/>
        </row>
        <row r="20343">
          <cell r="A20343">
            <v>44432.658344907402</v>
          </cell>
          <cell r="B20343">
            <v>5897</v>
          </cell>
          <cell r="F20343" t="str">
            <v>CC-00424297</v>
          </cell>
          <cell r="J20343" t="str">
            <v>General Service</v>
          </cell>
          <cell r="R20343" t="str">
            <v>BRHD161304</v>
          </cell>
          <cell r="AB20343"/>
        </row>
        <row r="20344">
          <cell r="A20344">
            <v>44432.653032407397</v>
          </cell>
          <cell r="B20344">
            <v>1183</v>
          </cell>
          <cell r="F20344" t="str">
            <v>CC-00424287</v>
          </cell>
          <cell r="J20344" t="str">
            <v>General Service</v>
          </cell>
          <cell r="R20344" t="str">
            <v>BTJD162040</v>
          </cell>
          <cell r="AB20344"/>
        </row>
        <row r="20345">
          <cell r="A20345">
            <v>44432.650671296302</v>
          </cell>
          <cell r="B20345">
            <v>1488</v>
          </cell>
          <cell r="F20345" t="str">
            <v>CC-00424282</v>
          </cell>
          <cell r="J20345" t="str">
            <v>General Service</v>
          </cell>
          <cell r="R20345" t="str">
            <v>BTJD162047</v>
          </cell>
          <cell r="AB20345"/>
        </row>
        <row r="20346">
          <cell r="A20346">
            <v>44432.648692129602</v>
          </cell>
          <cell r="B20346">
            <v>415</v>
          </cell>
          <cell r="F20346" t="str">
            <v>CC-00424280</v>
          </cell>
          <cell r="J20346" t="str">
            <v>General Service</v>
          </cell>
          <cell r="R20346" t="str">
            <v>BTKD200646</v>
          </cell>
          <cell r="AB20346"/>
        </row>
        <row r="20347">
          <cell r="A20347">
            <v>44432.645856481497</v>
          </cell>
          <cell r="B20347">
            <v>2481</v>
          </cell>
          <cell r="F20347" t="str">
            <v>CC-00424278</v>
          </cell>
          <cell r="J20347" t="str">
            <v>General Service</v>
          </cell>
          <cell r="R20347" t="str">
            <v>BTKD162074</v>
          </cell>
          <cell r="AB20347"/>
        </row>
        <row r="20348">
          <cell r="A20348">
            <v>44432.642777777801</v>
          </cell>
          <cell r="B20348">
            <v>1046</v>
          </cell>
          <cell r="F20348" t="str">
            <v>CC-00424275</v>
          </cell>
          <cell r="J20348" t="str">
            <v>General Service</v>
          </cell>
          <cell r="R20348" t="str">
            <v>BTKD120805</v>
          </cell>
          <cell r="AB20348"/>
        </row>
        <row r="20349">
          <cell r="A20349">
            <v>44432.640208333301</v>
          </cell>
          <cell r="B20349">
            <v>843</v>
          </cell>
          <cell r="F20349" t="str">
            <v>CC-00424271</v>
          </cell>
          <cell r="J20349" t="str">
            <v>General Service</v>
          </cell>
          <cell r="R20349" t="str">
            <v>BSHD161938</v>
          </cell>
          <cell r="AB20349"/>
        </row>
        <row r="20350">
          <cell r="A20350">
            <v>44432.636956018498</v>
          </cell>
          <cell r="B20350">
            <v>2230</v>
          </cell>
          <cell r="F20350" t="str">
            <v>CC-00424265</v>
          </cell>
          <cell r="J20350" t="str">
            <v>General Service</v>
          </cell>
          <cell r="R20350" t="str">
            <v>BSAD230391</v>
          </cell>
          <cell r="AB20350"/>
        </row>
        <row r="20351">
          <cell r="A20351">
            <v>44432.6333564815</v>
          </cell>
          <cell r="B20351">
            <v>7940</v>
          </cell>
          <cell r="F20351" t="str">
            <v>CC-00424257</v>
          </cell>
          <cell r="J20351" t="str">
            <v>General Service</v>
          </cell>
          <cell r="R20351" t="str">
            <v>BRGD161233</v>
          </cell>
          <cell r="AB20351"/>
        </row>
        <row r="20352">
          <cell r="A20352">
            <v>44432.597604166702</v>
          </cell>
          <cell r="B20352">
            <v>3997</v>
          </cell>
          <cell r="F20352" t="str">
            <v>CC-00424205</v>
          </cell>
          <cell r="J20352" t="str">
            <v>General Service</v>
          </cell>
          <cell r="R20352" t="str">
            <v>BRCD161002</v>
          </cell>
          <cell r="AB20352"/>
        </row>
        <row r="20353">
          <cell r="A20353">
            <v>44432.593564814801</v>
          </cell>
          <cell r="B20353">
            <v>1711</v>
          </cell>
          <cell r="F20353" t="str">
            <v>CC-00424199</v>
          </cell>
          <cell r="J20353" t="str">
            <v>General Service</v>
          </cell>
          <cell r="R20353" t="str">
            <v>BSKD161462</v>
          </cell>
          <cell r="AB20353"/>
        </row>
        <row r="20354">
          <cell r="A20354">
            <v>44432.590833333299</v>
          </cell>
          <cell r="B20354">
            <v>2268</v>
          </cell>
          <cell r="F20354" t="str">
            <v>CC-00424194</v>
          </cell>
          <cell r="J20354" t="str">
            <v>General Service</v>
          </cell>
          <cell r="R20354" t="str">
            <v>BRGD230256</v>
          </cell>
          <cell r="AB20354"/>
        </row>
        <row r="20355">
          <cell r="A20355">
            <v>44432.587881944397</v>
          </cell>
          <cell r="B20355">
            <v>3260</v>
          </cell>
          <cell r="F20355" t="str">
            <v>CC-00424189</v>
          </cell>
          <cell r="J20355" t="str">
            <v>General Service</v>
          </cell>
          <cell r="R20355" t="str">
            <v>BSKD200409</v>
          </cell>
          <cell r="AB20355"/>
        </row>
        <row r="20356">
          <cell r="A20356">
            <v>44432.585162037001</v>
          </cell>
          <cell r="B20356">
            <v>3557</v>
          </cell>
          <cell r="F20356" t="str">
            <v>CC-00424184</v>
          </cell>
          <cell r="J20356" t="str">
            <v>General Service</v>
          </cell>
          <cell r="R20356" t="str">
            <v>BSKD161500</v>
          </cell>
          <cell r="AB20356"/>
        </row>
        <row r="20357">
          <cell r="A20357">
            <v>44432.581238425897</v>
          </cell>
          <cell r="B20357">
            <v>3142</v>
          </cell>
          <cell r="F20357" t="str">
            <v>CC-00424182</v>
          </cell>
          <cell r="J20357" t="str">
            <v>General Service</v>
          </cell>
          <cell r="R20357" t="str">
            <v>BRED161081</v>
          </cell>
          <cell r="AB20357"/>
        </row>
        <row r="20358">
          <cell r="A20358">
            <v>44432.579409722202</v>
          </cell>
          <cell r="B20358">
            <v>1855</v>
          </cell>
          <cell r="F20358" t="str">
            <v>CC-00424180</v>
          </cell>
          <cell r="J20358" t="str">
            <v>General Service</v>
          </cell>
          <cell r="R20358" t="str">
            <v>BRHD161314</v>
          </cell>
          <cell r="AB20358"/>
        </row>
        <row r="20359">
          <cell r="A20359">
            <v>44432.577499999999</v>
          </cell>
          <cell r="B20359">
            <v>1459</v>
          </cell>
          <cell r="F20359" t="str">
            <v>CC-00424177</v>
          </cell>
          <cell r="J20359" t="str">
            <v>General Service</v>
          </cell>
          <cell r="R20359" t="str">
            <v>BSJD161378</v>
          </cell>
          <cell r="AB20359"/>
        </row>
        <row r="20360">
          <cell r="A20360">
            <v>44432.575115740699</v>
          </cell>
          <cell r="B20360">
            <v>1460</v>
          </cell>
          <cell r="F20360" t="str">
            <v>CC-00424174</v>
          </cell>
          <cell r="J20360" t="str">
            <v>General Service</v>
          </cell>
          <cell r="R20360" t="str">
            <v>BSED161766</v>
          </cell>
          <cell r="AB20360"/>
        </row>
        <row r="20361">
          <cell r="A20361">
            <v>44432.572893518503</v>
          </cell>
          <cell r="B20361">
            <v>1246</v>
          </cell>
          <cell r="F20361" t="str">
            <v>CC-00424167</v>
          </cell>
          <cell r="J20361" t="str">
            <v>General Service</v>
          </cell>
          <cell r="R20361" t="str">
            <v>BSBD161629</v>
          </cell>
          <cell r="AB20361"/>
        </row>
        <row r="20362">
          <cell r="A20362">
            <v>44432.570185185199</v>
          </cell>
          <cell r="B20362">
            <v>2246</v>
          </cell>
          <cell r="F20362" t="str">
            <v>CC-00424163</v>
          </cell>
          <cell r="J20362" t="str">
            <v>General Service</v>
          </cell>
          <cell r="R20362" t="str">
            <v>BSFD161819</v>
          </cell>
          <cell r="AB20362"/>
        </row>
        <row r="20363">
          <cell r="A20363">
            <v>44432.565752314797</v>
          </cell>
          <cell r="B20363">
            <v>2258</v>
          </cell>
          <cell r="F20363" t="str">
            <v>CC-00424160</v>
          </cell>
          <cell r="J20363" t="str">
            <v>General Service</v>
          </cell>
          <cell r="R20363" t="str">
            <v>BSGD161854</v>
          </cell>
          <cell r="AB20363"/>
        </row>
        <row r="20364">
          <cell r="A20364">
            <v>44432.560358796298</v>
          </cell>
          <cell r="B20364">
            <v>882</v>
          </cell>
          <cell r="F20364" t="str">
            <v>CC-00424150</v>
          </cell>
          <cell r="J20364" t="str">
            <v>General Service</v>
          </cell>
          <cell r="R20364" t="str">
            <v>BSID120761</v>
          </cell>
          <cell r="AB20364"/>
        </row>
        <row r="20365">
          <cell r="A20365">
            <v>44432.557500000003</v>
          </cell>
          <cell r="B20365">
            <v>2337</v>
          </cell>
          <cell r="F20365" t="str">
            <v>CC-00424143</v>
          </cell>
          <cell r="J20365" t="str">
            <v>General Service</v>
          </cell>
          <cell r="R20365" t="str">
            <v>BSID161979</v>
          </cell>
          <cell r="AB20365"/>
        </row>
        <row r="20366">
          <cell r="A20366">
            <v>44432.552337963003</v>
          </cell>
          <cell r="B20366">
            <v>1007</v>
          </cell>
          <cell r="F20366" t="str">
            <v>CC-00424140</v>
          </cell>
          <cell r="J20366" t="str">
            <v>General Service</v>
          </cell>
          <cell r="R20366" t="str">
            <v>BSFD161799</v>
          </cell>
          <cell r="AB20366"/>
        </row>
        <row r="20367">
          <cell r="A20367">
            <v>44432.549745370401</v>
          </cell>
          <cell r="B20367">
            <v>861</v>
          </cell>
          <cell r="F20367" t="str">
            <v>CC-00424137</v>
          </cell>
          <cell r="J20367" t="str">
            <v>General Service</v>
          </cell>
          <cell r="R20367" t="str">
            <v>BSCD161704</v>
          </cell>
          <cell r="AB20367"/>
        </row>
        <row r="20368">
          <cell r="A20368">
            <v>44432.547094907401</v>
          </cell>
          <cell r="B20368">
            <v>1948</v>
          </cell>
          <cell r="F20368" t="str">
            <v>CC-00424135</v>
          </cell>
          <cell r="J20368" t="str">
            <v>General Service</v>
          </cell>
          <cell r="R20368" t="str">
            <v>BSID220375</v>
          </cell>
          <cell r="AB20368"/>
        </row>
        <row r="20369">
          <cell r="A20369">
            <v>44432.542534722197</v>
          </cell>
          <cell r="B20369">
            <v>1532</v>
          </cell>
          <cell r="F20369" t="str">
            <v>CC-00424124</v>
          </cell>
          <cell r="J20369" t="str">
            <v>General Service</v>
          </cell>
          <cell r="R20369" t="str">
            <v>BSID120765</v>
          </cell>
          <cell r="AB20369"/>
        </row>
        <row r="20370">
          <cell r="A20370">
            <v>44432.5393287037</v>
          </cell>
          <cell r="B20370">
            <v>2831</v>
          </cell>
          <cell r="F20370" t="str">
            <v>CC-00424119</v>
          </cell>
          <cell r="J20370" t="str">
            <v>General Service</v>
          </cell>
          <cell r="R20370" t="str">
            <v>BSID161968</v>
          </cell>
          <cell r="AB20370"/>
        </row>
        <row r="20371">
          <cell r="A20371">
            <v>44432.535300925898</v>
          </cell>
          <cell r="B20371">
            <v>2047</v>
          </cell>
          <cell r="F20371" t="str">
            <v>CC-00424111</v>
          </cell>
          <cell r="J20371" t="str">
            <v>General Service</v>
          </cell>
          <cell r="R20371" t="str">
            <v>BSFD161830</v>
          </cell>
          <cell r="AB20371"/>
        </row>
        <row r="20372">
          <cell r="A20372">
            <v>44432.531886574099</v>
          </cell>
          <cell r="B20372">
            <v>2682</v>
          </cell>
          <cell r="F20372" t="str">
            <v>CC-00424098</v>
          </cell>
          <cell r="J20372" t="str">
            <v>General Service</v>
          </cell>
          <cell r="R20372" t="str">
            <v>BRED161131</v>
          </cell>
          <cell r="AB20372"/>
        </row>
        <row r="20373">
          <cell r="A20373">
            <v>44432.527719907397</v>
          </cell>
          <cell r="B20373">
            <v>4054</v>
          </cell>
          <cell r="F20373" t="str">
            <v>CC-00424087</v>
          </cell>
          <cell r="J20373" t="str">
            <v>General Service</v>
          </cell>
          <cell r="R20373" t="str">
            <v>BSGD161904</v>
          </cell>
          <cell r="AB20373"/>
        </row>
        <row r="20374">
          <cell r="A20374">
            <v>44432.522858796299</v>
          </cell>
          <cell r="B20374">
            <v>1900</v>
          </cell>
          <cell r="F20374" t="str">
            <v>CC-00424076</v>
          </cell>
          <cell r="J20374" t="str">
            <v>General Service</v>
          </cell>
          <cell r="R20374" t="str">
            <v>BSGD161898</v>
          </cell>
          <cell r="AB20374"/>
        </row>
        <row r="20375">
          <cell r="A20375">
            <v>44432.519675925898</v>
          </cell>
          <cell r="B20375">
            <v>4945</v>
          </cell>
          <cell r="F20375" t="str">
            <v>CC-00424070</v>
          </cell>
          <cell r="J20375" t="str">
            <v>General Service</v>
          </cell>
          <cell r="R20375" t="str">
            <v>BSDD161729</v>
          </cell>
          <cell r="AB20375"/>
        </row>
        <row r="20376">
          <cell r="A20376">
            <v>44431.982835648101</v>
          </cell>
          <cell r="B20376">
            <v>19311</v>
          </cell>
          <cell r="F20376" t="str">
            <v>CC-00423841</v>
          </cell>
          <cell r="J20376" t="str">
            <v>Schedule Service - AMC</v>
          </cell>
          <cell r="R20376" t="str">
            <v>108441</v>
          </cell>
          <cell r="AB20376"/>
        </row>
        <row r="20377">
          <cell r="A20377">
            <v>44431.981481481504</v>
          </cell>
          <cell r="B20377">
            <v>14405</v>
          </cell>
          <cell r="F20377" t="str">
            <v>CC-00423832</v>
          </cell>
          <cell r="J20377" t="str">
            <v>Schedule Service - AMC</v>
          </cell>
          <cell r="R20377" t="str">
            <v>GPKC370113</v>
          </cell>
          <cell r="AB20377"/>
        </row>
        <row r="20378">
          <cell r="A20378">
            <v>44431.464525463001</v>
          </cell>
          <cell r="B20378">
            <v>1</v>
          </cell>
          <cell r="F20378" t="str">
            <v>CC-00423325</v>
          </cell>
          <cell r="J20378" t="str">
            <v>Commissioning</v>
          </cell>
          <cell r="R20378" t="str">
            <v>BUCS034128</v>
          </cell>
          <cell r="AB20378" t="str">
            <v>Comm date-09/09/2021.</v>
          </cell>
        </row>
        <row r="20379">
          <cell r="A20379">
            <v>44431.4472453704</v>
          </cell>
          <cell r="B20379">
            <v>1</v>
          </cell>
          <cell r="F20379" t="str">
            <v>CC-00423274</v>
          </cell>
          <cell r="J20379" t="str">
            <v>Commissioning</v>
          </cell>
          <cell r="R20379" t="str">
            <v>BUAC371371</v>
          </cell>
          <cell r="AB20379"/>
        </row>
        <row r="20380">
          <cell r="A20380">
            <v>44429.645636574103</v>
          </cell>
          <cell r="B20380">
            <v>2693</v>
          </cell>
          <cell r="F20380" t="str">
            <v>CC-00422785</v>
          </cell>
          <cell r="J20380" t="str">
            <v>Schedule Service</v>
          </cell>
          <cell r="R20380" t="str">
            <v>BTED162217</v>
          </cell>
          <cell r="AB20380"/>
        </row>
        <row r="20381">
          <cell r="A20381">
            <v>44429.644097222197</v>
          </cell>
          <cell r="B20381">
            <v>2090</v>
          </cell>
          <cell r="F20381" t="str">
            <v>CC-00422782</v>
          </cell>
          <cell r="J20381" t="str">
            <v>Schedule Service</v>
          </cell>
          <cell r="R20381" t="str">
            <v>BTCD162159</v>
          </cell>
          <cell r="AB20381"/>
        </row>
        <row r="20382">
          <cell r="A20382">
            <v>44429.565682870401</v>
          </cell>
          <cell r="B20382">
            <v>17123</v>
          </cell>
          <cell r="F20382" t="str">
            <v>CC-00422680</v>
          </cell>
          <cell r="J20382" t="str">
            <v>Schedule Service</v>
          </cell>
          <cell r="R20382" t="str">
            <v>BMJS040004</v>
          </cell>
          <cell r="AB20382"/>
        </row>
        <row r="20383">
          <cell r="A20383">
            <v>44428.980787036999</v>
          </cell>
          <cell r="B20383">
            <v>4807</v>
          </cell>
          <cell r="F20383" t="str">
            <v>CC-00422380</v>
          </cell>
          <cell r="J20383" t="str">
            <v>Schedule Service - AMC</v>
          </cell>
          <cell r="R20383" t="str">
            <v>SN18TR02672</v>
          </cell>
          <cell r="AB20383"/>
        </row>
        <row r="20384">
          <cell r="A20384">
            <v>44427.705925925897</v>
          </cell>
          <cell r="B20384">
            <v>530</v>
          </cell>
          <cell r="F20384" t="str">
            <v>CC-00421424</v>
          </cell>
          <cell r="J20384" t="str">
            <v>Schedule Service</v>
          </cell>
          <cell r="R20384" t="str">
            <v>BULD162568</v>
          </cell>
          <cell r="AB20384"/>
        </row>
        <row r="20385">
          <cell r="A20385">
            <v>44427.695185185199</v>
          </cell>
          <cell r="B20385">
            <v>2465</v>
          </cell>
          <cell r="F20385" t="str">
            <v>CC-00421407</v>
          </cell>
          <cell r="J20385" t="str">
            <v>Complaint - Running With Problem</v>
          </cell>
          <cell r="R20385" t="str">
            <v>BTES044431</v>
          </cell>
          <cell r="AB20385" t="str">
            <v>Motor bearing problem, so change bearing , now unit is running condition and under observation for 1 day...Pramod-24/08/2021. ... Today will close the call....Pramod-27/08/2021.</v>
          </cell>
        </row>
        <row r="20386">
          <cell r="A20386">
            <v>44427.402696759302</v>
          </cell>
          <cell r="B20386">
            <v>1061</v>
          </cell>
          <cell r="F20386" t="str">
            <v>CC-00420989</v>
          </cell>
          <cell r="J20386" t="str">
            <v>Schedule Service</v>
          </cell>
          <cell r="R20386" t="str">
            <v>BULD162561</v>
          </cell>
          <cell r="AB20386"/>
        </row>
        <row r="20387">
          <cell r="A20387">
            <v>44425.447372685201</v>
          </cell>
          <cell r="B20387">
            <v>2859</v>
          </cell>
          <cell r="F20387" t="str">
            <v>CC-00419615</v>
          </cell>
          <cell r="J20387" t="str">
            <v>Complaint - Running With Problem</v>
          </cell>
          <cell r="R20387" t="str">
            <v>BSJD161422</v>
          </cell>
          <cell r="AB20387"/>
        </row>
        <row r="20388">
          <cell r="A20388">
            <v>44424.982175925899</v>
          </cell>
          <cell r="B20388">
            <v>8795</v>
          </cell>
          <cell r="F20388" t="str">
            <v>CC-00419458</v>
          </cell>
          <cell r="J20388" t="str">
            <v>Schedule Service - AMC</v>
          </cell>
          <cell r="R20388" t="str">
            <v>BRCC373040</v>
          </cell>
          <cell r="AB20388"/>
        </row>
        <row r="20389">
          <cell r="A20389">
            <v>44424.811967592599</v>
          </cell>
          <cell r="B20389">
            <v>626</v>
          </cell>
          <cell r="F20389" t="str">
            <v>CC-00419359</v>
          </cell>
          <cell r="J20389" t="str">
            <v>Complaint - Running With Problem</v>
          </cell>
          <cell r="R20389" t="str">
            <v>BTGD162296</v>
          </cell>
          <cell r="AB20389" t="str">
            <v>As per customer complaint SE attend the customer  dated on 17-08-2021 &amp; found High fuel consumption issue. So, Ashok Leyland  team also attend 18-08-2021 &amp; open the  FIP &amp; injector for calibration purpose. after calibrate the FIP &amp; injector again fitted the same &amp; run the unit dated on 18-08-2021. Now basis on customer request unit is under observation. Dated on 23-08-2021 again we changed the  standby FIP from AL stock, But due to some customer site problem we are unable to take the trial. Waiting for customer conformation. 08.10.2021. still we are awaiting for customer conformation. after conform the same by customer we will attend the customer &amp; do the same work.. still we are awaiting for customer conformation. after conform the same by customer we will attend the customer &amp; do the same work. 20-10-2021 AL fitted the customer FIP &amp; nozzle , but trial is pending due to site not ready. as discussed we customer we request them after open the site inform us  for take the trial.. 22-10-2021.</v>
          </cell>
        </row>
        <row r="20390">
          <cell r="A20390">
            <v>44421.448090277801</v>
          </cell>
          <cell r="B20390">
            <v>1</v>
          </cell>
          <cell r="F20390" t="str">
            <v>CC-00417214</v>
          </cell>
          <cell r="J20390" t="str">
            <v>Commissioning</v>
          </cell>
          <cell r="R20390" t="str">
            <v>BUBD162649</v>
          </cell>
          <cell r="AB20390"/>
        </row>
        <row r="20391">
          <cell r="A20391">
            <v>44420.4553703704</v>
          </cell>
          <cell r="B20391">
            <v>5311</v>
          </cell>
          <cell r="F20391" t="str">
            <v>CC-00416474</v>
          </cell>
          <cell r="J20391" t="str">
            <v>Complaint - Running With Problem</v>
          </cell>
          <cell r="R20391" t="str">
            <v>BSBC375530</v>
          </cell>
          <cell r="AB20391"/>
        </row>
        <row r="20392">
          <cell r="A20392">
            <v>44420.442754629599</v>
          </cell>
          <cell r="B20392">
            <v>2954</v>
          </cell>
          <cell r="F20392" t="str">
            <v>CC-00416446</v>
          </cell>
          <cell r="J20392" t="str">
            <v>Schedule Service</v>
          </cell>
          <cell r="R20392" t="str">
            <v>BTCD162149</v>
          </cell>
          <cell r="AB20392"/>
        </row>
        <row r="20393">
          <cell r="A20393">
            <v>44419.989317129599</v>
          </cell>
          <cell r="B20393">
            <v>9715</v>
          </cell>
          <cell r="F20393" t="str">
            <v>CC-00416396</v>
          </cell>
          <cell r="J20393" t="str">
            <v>Schedule Service - AMC</v>
          </cell>
          <cell r="R20393" t="str">
            <v>BJHS031586</v>
          </cell>
          <cell r="AB20393"/>
        </row>
        <row r="20394">
          <cell r="A20394">
            <v>44419.972384259301</v>
          </cell>
          <cell r="B20394">
            <v>18258</v>
          </cell>
          <cell r="F20394" t="str">
            <v>CC-00416294</v>
          </cell>
          <cell r="J20394" t="str">
            <v>Schedule Service - AMC</v>
          </cell>
          <cell r="R20394" t="str">
            <v>BRAC372524</v>
          </cell>
          <cell r="AB20394"/>
        </row>
        <row r="20395">
          <cell r="A20395">
            <v>44419.611932870401</v>
          </cell>
          <cell r="B20395">
            <v>1</v>
          </cell>
          <cell r="F20395" t="str">
            <v>CC-00416057</v>
          </cell>
          <cell r="J20395" t="str">
            <v>Commissioning</v>
          </cell>
          <cell r="R20395" t="str">
            <v>BTIS032020</v>
          </cell>
          <cell r="AB20395" t="str">
            <v>Earth pit photo missing....Pramod-12/08/2021. Earth pit photo attached... Comm date-11/08/2021.</v>
          </cell>
        </row>
        <row r="20396">
          <cell r="A20396">
            <v>44419.610578703701</v>
          </cell>
          <cell r="B20396">
            <v>1</v>
          </cell>
          <cell r="F20396" t="str">
            <v>CC-00416056</v>
          </cell>
          <cell r="J20396" t="str">
            <v>Commissioning</v>
          </cell>
          <cell r="R20396" t="str">
            <v>BTIS032025</v>
          </cell>
          <cell r="AB20396" t="str">
            <v>Earth pit photo missing....Pramod-12/08/2021. Earth Pit photo attached... Comm date- 11/08/2021.</v>
          </cell>
        </row>
        <row r="20397">
          <cell r="A20397">
            <v>44419.609270833302</v>
          </cell>
          <cell r="B20397"/>
          <cell r="F20397" t="str">
            <v>CC-00416055</v>
          </cell>
          <cell r="J20397" t="str">
            <v>Commissioning</v>
          </cell>
          <cell r="R20397"/>
          <cell r="AB20397" t="str">
            <v>At the time of commissioning our engineer found leakage on Air cooler, due to leakage we are unable to complete commissioning job   13-08-2021 Waiting for New Cooler - 31-08-2021
Cancelation mail given for cancel this call 06-09-2021</v>
          </cell>
        </row>
        <row r="20398">
          <cell r="A20398">
            <v>44419.481967592597</v>
          </cell>
          <cell r="B20398">
            <v>49996</v>
          </cell>
          <cell r="F20398" t="str">
            <v>CC-00415858</v>
          </cell>
          <cell r="J20398" t="str">
            <v>Complaint - Running With Problem</v>
          </cell>
          <cell r="R20398" t="str">
            <v>BLFS040558</v>
          </cell>
          <cell r="AB20398"/>
        </row>
        <row r="20399">
          <cell r="A20399">
            <v>44418.663738425901</v>
          </cell>
          <cell r="B20399">
            <v>1113</v>
          </cell>
          <cell r="F20399" t="str">
            <v>CC-00415424</v>
          </cell>
          <cell r="J20399" t="str">
            <v>Schedule Service</v>
          </cell>
          <cell r="R20399" t="str">
            <v>BUKD162535</v>
          </cell>
          <cell r="AB20399"/>
        </row>
        <row r="20400">
          <cell r="A20400">
            <v>44418.435173611098</v>
          </cell>
          <cell r="B20400">
            <v>9412</v>
          </cell>
          <cell r="F20400" t="str">
            <v>CC-00415090</v>
          </cell>
          <cell r="J20400" t="str">
            <v>Complaint - Running With Problem</v>
          </cell>
          <cell r="R20400" t="str">
            <v>BSCS037349</v>
          </cell>
          <cell r="AB20400"/>
        </row>
        <row r="20401">
          <cell r="A20401">
            <v>44418.419317129599</v>
          </cell>
          <cell r="B20401">
            <v>22100</v>
          </cell>
          <cell r="F20401" t="str">
            <v>CC-00415075</v>
          </cell>
          <cell r="J20401" t="str">
            <v>Schedule Service</v>
          </cell>
          <cell r="R20401" t="str">
            <v>BLIS031950</v>
          </cell>
          <cell r="AB20401"/>
        </row>
        <row r="20402">
          <cell r="A20402">
            <v>44417.986481481501</v>
          </cell>
          <cell r="B20402">
            <v>14115</v>
          </cell>
          <cell r="F20402" t="str">
            <v>CC-00414997</v>
          </cell>
          <cell r="J20402" t="str">
            <v>Schedule Service - AMC</v>
          </cell>
          <cell r="R20402" t="str">
            <v>GOCS030806</v>
          </cell>
          <cell r="AB20402"/>
        </row>
        <row r="20403">
          <cell r="A20403">
            <v>44417.511099536998</v>
          </cell>
          <cell r="B20403">
            <v>30102</v>
          </cell>
          <cell r="F20403" t="str">
            <v>CC-00414399</v>
          </cell>
          <cell r="J20403" t="str">
            <v>Complaint - Running With Problem</v>
          </cell>
          <cell r="R20403" t="str">
            <v>BKJS030050</v>
          </cell>
          <cell r="AB20403" t="str">
            <v>Oil leakage through pipe coupling</v>
          </cell>
        </row>
        <row r="20404">
          <cell r="A20404">
            <v>44417.486319444397</v>
          </cell>
          <cell r="B20404">
            <v>1211</v>
          </cell>
          <cell r="F20404" t="str">
            <v>CC-00414346</v>
          </cell>
          <cell r="J20404" t="str">
            <v>Schedule Service</v>
          </cell>
          <cell r="R20404" t="str">
            <v>BTFS031006</v>
          </cell>
          <cell r="AB20404"/>
        </row>
        <row r="20405">
          <cell r="A20405">
            <v>44417.431018518502</v>
          </cell>
          <cell r="B20405">
            <v>1506</v>
          </cell>
          <cell r="F20405" t="str">
            <v>CC-00414245</v>
          </cell>
          <cell r="J20405" t="str">
            <v>Schedule Service</v>
          </cell>
          <cell r="R20405" t="str">
            <v>BULD162559</v>
          </cell>
          <cell r="AB20405"/>
        </row>
        <row r="20406">
          <cell r="A20406">
            <v>44416.984351851897</v>
          </cell>
          <cell r="B20406">
            <v>30819</v>
          </cell>
          <cell r="F20406" t="str">
            <v>CC-00414196</v>
          </cell>
          <cell r="J20406" t="str">
            <v>Schedule Service - AMC</v>
          </cell>
          <cell r="R20406" t="str">
            <v>BLFS031469</v>
          </cell>
          <cell r="AB20406"/>
        </row>
        <row r="20407">
          <cell r="A20407">
            <v>44416.983275462997</v>
          </cell>
          <cell r="B20407">
            <v>18234</v>
          </cell>
          <cell r="F20407" t="str">
            <v>CC-00414189</v>
          </cell>
          <cell r="J20407" t="str">
            <v>Schedule Service - AMC</v>
          </cell>
          <cell r="R20407" t="str">
            <v>BMFS031346</v>
          </cell>
          <cell r="AB20407"/>
        </row>
        <row r="20408">
          <cell r="A20408">
            <v>44415.509108796301</v>
          </cell>
          <cell r="B20408">
            <v>4484</v>
          </cell>
          <cell r="F20408" t="str">
            <v>CC-00413532</v>
          </cell>
          <cell r="J20408" t="str">
            <v>Schedule Service</v>
          </cell>
          <cell r="R20408" t="str">
            <v>BTDD162169</v>
          </cell>
          <cell r="AB20408"/>
        </row>
        <row r="20409">
          <cell r="A20409">
            <v>44414.469189814801</v>
          </cell>
          <cell r="B20409">
            <v>7458</v>
          </cell>
          <cell r="F20409" t="str">
            <v>CC-00412738</v>
          </cell>
          <cell r="J20409" t="str">
            <v>General Service</v>
          </cell>
          <cell r="R20409" t="str">
            <v>BSDC375954</v>
          </cell>
          <cell r="AB20409"/>
        </row>
        <row r="20410">
          <cell r="A20410">
            <v>44414.4317592593</v>
          </cell>
          <cell r="B20410">
            <v>8130</v>
          </cell>
          <cell r="F20410" t="str">
            <v>CC-00412670</v>
          </cell>
          <cell r="J20410" t="str">
            <v>General Service</v>
          </cell>
          <cell r="R20410" t="str">
            <v>BSGC376577</v>
          </cell>
          <cell r="AB20410"/>
        </row>
        <row r="20411">
          <cell r="A20411">
            <v>44413.473090277803</v>
          </cell>
          <cell r="B20411">
            <v>7971</v>
          </cell>
          <cell r="F20411" t="str">
            <v>CC-00411997</v>
          </cell>
          <cell r="J20411" t="str">
            <v>General Service</v>
          </cell>
          <cell r="R20411" t="str">
            <v>BREC373538</v>
          </cell>
          <cell r="AB20411"/>
        </row>
        <row r="20412">
          <cell r="A20412">
            <v>44411.439641203702</v>
          </cell>
          <cell r="B20412">
            <v>4040</v>
          </cell>
          <cell r="F20412" t="str">
            <v>CC-00410634</v>
          </cell>
          <cell r="J20412" t="str">
            <v>General Service</v>
          </cell>
          <cell r="R20412" t="str">
            <v>BSBC375576</v>
          </cell>
          <cell r="AB20412"/>
        </row>
        <row r="20413">
          <cell r="A20413">
            <v>44411.427986111099</v>
          </cell>
          <cell r="B20413">
            <v>2149</v>
          </cell>
          <cell r="F20413" t="str">
            <v>CC-00410616</v>
          </cell>
          <cell r="J20413" t="str">
            <v>Complaint - Running With Problem</v>
          </cell>
          <cell r="R20413" t="str">
            <v>BPKD200025</v>
          </cell>
          <cell r="AB20413"/>
        </row>
        <row r="20414">
          <cell r="A20414">
            <v>44410.448159722197</v>
          </cell>
          <cell r="B20414">
            <v>1505</v>
          </cell>
          <cell r="F20414" t="str">
            <v>CC-00410000</v>
          </cell>
          <cell r="J20414" t="str">
            <v>Complaint - Running With Problem</v>
          </cell>
          <cell r="R20414" t="str">
            <v>BULD162559</v>
          </cell>
          <cell r="AB20414"/>
        </row>
        <row r="20415">
          <cell r="A20415">
            <v>44410.444699074098</v>
          </cell>
          <cell r="B20415">
            <v>1531</v>
          </cell>
          <cell r="F20415" t="str">
            <v>CC-00409991</v>
          </cell>
          <cell r="J20415" t="str">
            <v>Schedule Service</v>
          </cell>
          <cell r="R20415" t="str">
            <v>BTCD162162</v>
          </cell>
          <cell r="AB20415"/>
        </row>
        <row r="20416">
          <cell r="A20416">
            <v>44410.441041666701</v>
          </cell>
          <cell r="B20416">
            <v>6445</v>
          </cell>
          <cell r="F20416" t="str">
            <v>CC-00409988</v>
          </cell>
          <cell r="J20416" t="str">
            <v>General Service</v>
          </cell>
          <cell r="R20416" t="str">
            <v>BRFC373676</v>
          </cell>
          <cell r="AB20416"/>
        </row>
        <row r="20417">
          <cell r="A20417">
            <v>44408.986747685201</v>
          </cell>
          <cell r="B20417">
            <v>15679</v>
          </cell>
          <cell r="F20417" t="str">
            <v>CC-00409743</v>
          </cell>
          <cell r="J20417" t="str">
            <v>Schedule Service - AMC</v>
          </cell>
          <cell r="R20417" t="str">
            <v>BRIS035698</v>
          </cell>
          <cell r="AB20417" t="str">
            <v>Schedule service is already done on dated 10-06-2021 having call number CC-00382214</v>
          </cell>
        </row>
        <row r="20418">
          <cell r="A20418">
            <v>44408.652465277803</v>
          </cell>
          <cell r="B20418">
            <v>1531</v>
          </cell>
          <cell r="F20418" t="str">
            <v>CC-00409487</v>
          </cell>
          <cell r="J20418" t="str">
            <v>Complaint - Running With Problem</v>
          </cell>
          <cell r="R20418" t="str">
            <v>BTDD162192</v>
          </cell>
          <cell r="AB20418"/>
        </row>
        <row r="20419">
          <cell r="A20419">
            <v>44407.981770833299</v>
          </cell>
          <cell r="B20419">
            <v>25088</v>
          </cell>
          <cell r="F20419" t="str">
            <v>CC-00409083</v>
          </cell>
          <cell r="J20419" t="str">
            <v>Schedule Service - AMC</v>
          </cell>
          <cell r="R20419" t="str">
            <v>BMDS040417</v>
          </cell>
          <cell r="AB20419"/>
        </row>
        <row r="20420">
          <cell r="A20420">
            <v>44407.464212963001</v>
          </cell>
          <cell r="B20420">
            <v>363</v>
          </cell>
          <cell r="F20420" t="str">
            <v>CC-00408529</v>
          </cell>
          <cell r="J20420" t="str">
            <v>Complaint - Running With Problem</v>
          </cell>
          <cell r="R20420" t="str">
            <v>BULD162568</v>
          </cell>
          <cell r="AB20420"/>
        </row>
        <row r="20421">
          <cell r="A20421">
            <v>44407.463414351798</v>
          </cell>
          <cell r="B20421">
            <v>571</v>
          </cell>
          <cell r="F20421" t="str">
            <v>CC-00408528</v>
          </cell>
          <cell r="J20421" t="str">
            <v>Schedule Service</v>
          </cell>
          <cell r="R20421" t="str">
            <v>BULD162577</v>
          </cell>
          <cell r="AB20421"/>
        </row>
        <row r="20422">
          <cell r="A20422">
            <v>44407.448495370401</v>
          </cell>
          <cell r="B20422">
            <v>1</v>
          </cell>
          <cell r="F20422" t="str">
            <v>CC-00408502</v>
          </cell>
          <cell r="J20422" t="str">
            <v>Commissioning</v>
          </cell>
          <cell r="R20422" t="str">
            <v>BUKC370657</v>
          </cell>
          <cell r="AB20422" t="str">
            <v>Comm photos not as per our guideline advice to dealer correct the same....Pramod-09/08/2021. Today our engineer on job for Suggest customer for install unit as per Elgi guidelines  31-08-2021. Engineer on job for photographs 06-09-2021
Commissioning photo attached 03-10-2021.......Comm date-02/08/2021.</v>
          </cell>
        </row>
        <row r="20423">
          <cell r="A20423">
            <v>44407.440185185202</v>
          </cell>
          <cell r="B20423">
            <v>0</v>
          </cell>
          <cell r="F20423" t="str">
            <v>CC-00408483</v>
          </cell>
          <cell r="J20423" t="str">
            <v>Pre Commissioning</v>
          </cell>
          <cell r="R20423" t="str">
            <v>BUDS046275</v>
          </cell>
          <cell r="AB20423"/>
        </row>
        <row r="20424">
          <cell r="A20424">
            <v>44407.431388888901</v>
          </cell>
          <cell r="B20424">
            <v>1</v>
          </cell>
          <cell r="F20424" t="str">
            <v>CC-00408472</v>
          </cell>
          <cell r="J20424" t="str">
            <v>Commissioning</v>
          </cell>
          <cell r="R20424" t="str">
            <v>BUJC370052</v>
          </cell>
          <cell r="AB20424" t="str">
            <v>Comm photos not as per guideline advice dealer to correct the same----Pramod-09/08/2021.  Engineer on job to get unit install as per guidelines. 31-08-2021
Nor Commissioning is done as per guidelines 31-08-2021....Comm date-02/09/2021.</v>
          </cell>
        </row>
        <row r="20425">
          <cell r="A20425">
            <v>44406.7319444444</v>
          </cell>
          <cell r="B20425">
            <v>237</v>
          </cell>
          <cell r="F20425" t="str">
            <v>CC-00408254</v>
          </cell>
          <cell r="J20425" t="str">
            <v>Complaint - Running With Problem</v>
          </cell>
          <cell r="R20425" t="str">
            <v>BTGD162296</v>
          </cell>
          <cell r="AB20425" t="str">
            <v>After replace the hammer with new one unit is running good condition. Basis on customer request unit is under observation.</v>
          </cell>
        </row>
        <row r="20426">
          <cell r="A20426">
            <v>44406.729780092603</v>
          </cell>
          <cell r="B20426">
            <v>8770</v>
          </cell>
          <cell r="F20426" t="str">
            <v>CC-00408250</v>
          </cell>
          <cell r="J20426" t="str">
            <v>General Service</v>
          </cell>
          <cell r="R20426" t="str">
            <v>BRCC373040</v>
          </cell>
          <cell r="AB20426"/>
        </row>
        <row r="20427">
          <cell r="A20427">
            <v>44406.728657407402</v>
          </cell>
          <cell r="B20427"/>
          <cell r="F20427" t="str">
            <v>CC-00408249</v>
          </cell>
          <cell r="J20427" t="str">
            <v>Complaint - Running With Problem</v>
          </cell>
          <cell r="R20427" t="str">
            <v>BSCS037531</v>
          </cell>
          <cell r="AB20427" t="str">
            <v>Engineer on job...</v>
          </cell>
        </row>
        <row r="20428">
          <cell r="A20428">
            <v>44406.727569444403</v>
          </cell>
          <cell r="B20428">
            <v>45680</v>
          </cell>
          <cell r="F20428" t="str">
            <v>CC-00408247</v>
          </cell>
          <cell r="J20428" t="str">
            <v>General Service</v>
          </cell>
          <cell r="R20428" t="str">
            <v>BMBL160078</v>
          </cell>
          <cell r="AB20428"/>
        </row>
        <row r="20429">
          <cell r="A20429">
            <v>44406.7261111111</v>
          </cell>
          <cell r="B20429">
            <v>34594</v>
          </cell>
          <cell r="F20429" t="str">
            <v>CC-00408245</v>
          </cell>
          <cell r="J20429" t="str">
            <v>Complaint - Running With Problem</v>
          </cell>
          <cell r="R20429" t="str">
            <v>BKAS030685</v>
          </cell>
          <cell r="AB20429"/>
        </row>
        <row r="20430">
          <cell r="A20430">
            <v>44406.7250347222</v>
          </cell>
          <cell r="B20430">
            <v>13226</v>
          </cell>
          <cell r="F20430" t="str">
            <v>CC-00408243</v>
          </cell>
          <cell r="J20430" t="str">
            <v>General Service</v>
          </cell>
          <cell r="R20430" t="str">
            <v>BRIC374329</v>
          </cell>
          <cell r="AB20430"/>
        </row>
        <row r="20431">
          <cell r="A20431">
            <v>44406.724074074104</v>
          </cell>
          <cell r="B20431">
            <v>2129</v>
          </cell>
          <cell r="F20431" t="str">
            <v>CC-00408241</v>
          </cell>
          <cell r="J20431" t="str">
            <v>General Service</v>
          </cell>
          <cell r="R20431" t="str">
            <v>BRGC374007</v>
          </cell>
          <cell r="AB20431"/>
        </row>
        <row r="20432">
          <cell r="A20432">
            <v>44406.722280092603</v>
          </cell>
          <cell r="B20432">
            <v>55025</v>
          </cell>
          <cell r="F20432" t="str">
            <v>CC-00408240</v>
          </cell>
          <cell r="J20432" t="str">
            <v>General Service</v>
          </cell>
          <cell r="R20432" t="str">
            <v>BKAS030601</v>
          </cell>
          <cell r="AB20432"/>
        </row>
        <row r="20433">
          <cell r="A20433">
            <v>44406.721539351798</v>
          </cell>
          <cell r="B20433">
            <v>45798</v>
          </cell>
          <cell r="F20433" t="str">
            <v>CC-00408239</v>
          </cell>
          <cell r="J20433" t="str">
            <v>General Service</v>
          </cell>
          <cell r="R20433" t="str">
            <v>BLGS040605</v>
          </cell>
          <cell r="AB20433"/>
        </row>
        <row r="20434">
          <cell r="A20434">
            <v>44406.720891203702</v>
          </cell>
          <cell r="B20434">
            <v>10242</v>
          </cell>
          <cell r="F20434" t="str">
            <v>CC-00408238</v>
          </cell>
          <cell r="J20434" t="str">
            <v>Schedule Service</v>
          </cell>
          <cell r="R20434" t="str">
            <v>BNKS030423</v>
          </cell>
          <cell r="AB20434"/>
        </row>
        <row r="20435">
          <cell r="A20435">
            <v>44406.719861111102</v>
          </cell>
          <cell r="B20435">
            <v>1299</v>
          </cell>
          <cell r="F20435" t="str">
            <v>CC-00408236</v>
          </cell>
          <cell r="J20435" t="str">
            <v>General Service</v>
          </cell>
          <cell r="R20435" t="str">
            <v>BSHC376807</v>
          </cell>
          <cell r="AB20435"/>
        </row>
        <row r="20436">
          <cell r="A20436">
            <v>44406.647824074098</v>
          </cell>
          <cell r="B20436">
            <v>1821</v>
          </cell>
          <cell r="F20436" t="str">
            <v>CC-00408159</v>
          </cell>
          <cell r="J20436" t="str">
            <v>Schedule Service</v>
          </cell>
          <cell r="R20436" t="str">
            <v>BTED200706</v>
          </cell>
          <cell r="AB20436"/>
        </row>
        <row r="20437">
          <cell r="A20437">
            <v>44404.347962963002</v>
          </cell>
          <cell r="B20437">
            <v>8441</v>
          </cell>
          <cell r="F20437" t="str">
            <v>CC-00406400</v>
          </cell>
          <cell r="J20437" t="str">
            <v>Complaint - Running With Problem</v>
          </cell>
          <cell r="R20437" t="str">
            <v>BSCS037531</v>
          </cell>
          <cell r="AB20437" t="str">
            <v>Clean all unit and now unit is under observation..........27/07/2021..Pramod- ........Today again engineer for taking SPM reading.......Pramod-30/07/2021.......03/08/2021.   Valve kit change on 04-08-2021 and as per ELGI team another SPM rrading will need to measure after 200 hours... 05-08-2021; 10-08-21
Call details is not closing . So put mail to ccs to update the same. 23-08-2021</v>
          </cell>
        </row>
        <row r="20438">
          <cell r="A20438">
            <v>44402.978113425903</v>
          </cell>
          <cell r="B20438">
            <v>32888</v>
          </cell>
          <cell r="F20438" t="str">
            <v>CC-00405614</v>
          </cell>
          <cell r="J20438" t="str">
            <v>Schedule Service - AMC</v>
          </cell>
          <cell r="R20438" t="str">
            <v>BIGS030904</v>
          </cell>
          <cell r="AB20438" t="str">
            <v>Unable to close call details ...</v>
          </cell>
        </row>
        <row r="20439">
          <cell r="A20439">
            <v>44402.9708680556</v>
          </cell>
          <cell r="B20439">
            <v>5521</v>
          </cell>
          <cell r="F20439" t="str">
            <v>CC-00405570</v>
          </cell>
          <cell r="J20439" t="str">
            <v>Schedule Service - AMC</v>
          </cell>
          <cell r="R20439" t="str">
            <v>BQLC370193</v>
          </cell>
          <cell r="AB20439" t="str">
            <v>Unable to close call details ...</v>
          </cell>
        </row>
        <row r="20440">
          <cell r="A20440">
            <v>44401.983634259297</v>
          </cell>
          <cell r="B20440">
            <v>23369</v>
          </cell>
          <cell r="F20440" t="str">
            <v>CC-00405496</v>
          </cell>
          <cell r="J20440" t="str">
            <v>Schedule Service - AMC</v>
          </cell>
          <cell r="R20440" t="str">
            <v>GOIS031795</v>
          </cell>
          <cell r="AB20440"/>
        </row>
        <row r="20441">
          <cell r="A20441">
            <v>44398.5860300926</v>
          </cell>
          <cell r="B20441">
            <v>5967</v>
          </cell>
          <cell r="F20441" t="str">
            <v>CC-00403207</v>
          </cell>
          <cell r="J20441" t="str">
            <v>General Service</v>
          </cell>
          <cell r="R20441" t="str">
            <v>BRGL151468</v>
          </cell>
          <cell r="AB20441"/>
        </row>
        <row r="20442">
          <cell r="A20442">
            <v>44398.584594907399</v>
          </cell>
          <cell r="B20442">
            <v>6159</v>
          </cell>
          <cell r="F20442" t="str">
            <v>CC-00403202</v>
          </cell>
          <cell r="J20442" t="str">
            <v>General Service</v>
          </cell>
          <cell r="R20442" t="str">
            <v>BRGL151464</v>
          </cell>
          <cell r="AB20442"/>
        </row>
        <row r="20443">
          <cell r="A20443">
            <v>44398.583020833299</v>
          </cell>
          <cell r="B20443">
            <v>2948</v>
          </cell>
          <cell r="F20443" t="str">
            <v>CC-00403198</v>
          </cell>
          <cell r="J20443" t="str">
            <v>General Service</v>
          </cell>
          <cell r="R20443" t="str">
            <v>BRBL150944</v>
          </cell>
          <cell r="AB20443"/>
        </row>
        <row r="20444">
          <cell r="A20444">
            <v>44397.753460648099</v>
          </cell>
          <cell r="B20444">
            <v>2176</v>
          </cell>
          <cell r="F20444" t="str">
            <v>CC-00402830</v>
          </cell>
          <cell r="J20444" t="str">
            <v>General Service</v>
          </cell>
          <cell r="R20444" t="str">
            <v>BTES044431</v>
          </cell>
          <cell r="AB20444"/>
        </row>
        <row r="20445">
          <cell r="A20445">
            <v>44397.750972222202</v>
          </cell>
          <cell r="B20445">
            <v>0</v>
          </cell>
          <cell r="F20445" t="str">
            <v>CC-00402826</v>
          </cell>
          <cell r="J20445" t="str">
            <v>Commissioning</v>
          </cell>
          <cell r="R20445" t="str">
            <v>CULE551343</v>
          </cell>
          <cell r="AB20445"/>
        </row>
        <row r="20446">
          <cell r="A20446">
            <v>44397.714421296303</v>
          </cell>
          <cell r="B20446">
            <v>2904</v>
          </cell>
          <cell r="F20446" t="str">
            <v>CC-00402794</v>
          </cell>
          <cell r="J20446" t="str">
            <v>Complaint - Running With Problem</v>
          </cell>
          <cell r="R20446" t="str">
            <v>BTCD162149</v>
          </cell>
          <cell r="AB20446"/>
        </row>
        <row r="20447">
          <cell r="A20447">
            <v>44397.707280092603</v>
          </cell>
          <cell r="B20447">
            <v>1409</v>
          </cell>
          <cell r="F20447" t="str">
            <v>CC-00402785</v>
          </cell>
          <cell r="J20447" t="str">
            <v>Complaint - Running With Problem</v>
          </cell>
          <cell r="R20447" t="str">
            <v>BULD162559</v>
          </cell>
          <cell r="AB20447"/>
        </row>
        <row r="20448">
          <cell r="A20448">
            <v>44396.785277777803</v>
          </cell>
          <cell r="B20448">
            <v>1</v>
          </cell>
          <cell r="F20448" t="str">
            <v>CC-00402173</v>
          </cell>
          <cell r="J20448" t="str">
            <v>Pre Commissioning</v>
          </cell>
          <cell r="R20448" t="str">
            <v>SN21T001750</v>
          </cell>
          <cell r="AB20448"/>
        </row>
        <row r="20449">
          <cell r="A20449">
            <v>44396.783726851798</v>
          </cell>
          <cell r="B20449">
            <v>1</v>
          </cell>
          <cell r="F20449" t="str">
            <v>CC-00402172</v>
          </cell>
          <cell r="J20449" t="str">
            <v>Pre Commissioning</v>
          </cell>
          <cell r="R20449" t="str">
            <v>BUCS034287</v>
          </cell>
          <cell r="AB20449" t="str">
            <v>Pre comm date-20/07/2021,</v>
          </cell>
        </row>
        <row r="20450">
          <cell r="A20450">
            <v>44396.782187500001</v>
          </cell>
          <cell r="B20450">
            <v>1</v>
          </cell>
          <cell r="F20450" t="str">
            <v>CC-00402171</v>
          </cell>
          <cell r="J20450" t="str">
            <v>Pre Commissioning</v>
          </cell>
          <cell r="R20450" t="str">
            <v>BUBS033778</v>
          </cell>
          <cell r="AB20450" t="str">
            <v>Pre- comm date -20/07/2021.</v>
          </cell>
        </row>
        <row r="20451">
          <cell r="A20451">
            <v>44396.713773148098</v>
          </cell>
          <cell r="B20451">
            <v>2335</v>
          </cell>
          <cell r="F20451" t="str">
            <v>CC-00402106</v>
          </cell>
          <cell r="J20451" t="str">
            <v>Complaint - Running With Problem</v>
          </cell>
          <cell r="R20451" t="str">
            <v>BRGD230256</v>
          </cell>
          <cell r="AB20451" t="str">
            <v>ENGINEER ON JOB  ---</v>
          </cell>
        </row>
        <row r="20452">
          <cell r="A20452">
            <v>44396.419085648202</v>
          </cell>
          <cell r="B20452">
            <v>16082</v>
          </cell>
          <cell r="F20452" t="str">
            <v>CC-00401669</v>
          </cell>
          <cell r="J20452" t="str">
            <v>Schedule Service</v>
          </cell>
          <cell r="R20452" t="str">
            <v>BQHD160416</v>
          </cell>
          <cell r="AB20452"/>
        </row>
        <row r="20453">
          <cell r="A20453">
            <v>44394.411273148202</v>
          </cell>
          <cell r="B20453">
            <v>1</v>
          </cell>
          <cell r="F20453" t="str">
            <v>CC-00400840</v>
          </cell>
          <cell r="J20453" t="str">
            <v>Commissioning</v>
          </cell>
          <cell r="R20453" t="str">
            <v>BULC371071</v>
          </cell>
          <cell r="AB20453" t="str">
            <v>Actual date of commissioning 17-7-2021.....Main cable, earth pit, body earthing photo missing....Pramod-12/08/2021. Today our engineer visit site for collect all photographs 31-08-2021
Body earth, Main cable &amp; earth pit photo attached 30-09-2021....Comm date-17/07/2021</v>
          </cell>
        </row>
        <row r="20454">
          <cell r="A20454">
            <v>44392.980914351901</v>
          </cell>
          <cell r="B20454">
            <v>15522</v>
          </cell>
          <cell r="F20454" t="str">
            <v>CC-00400209</v>
          </cell>
          <cell r="J20454" t="str">
            <v>Schedule Service - AMC</v>
          </cell>
          <cell r="R20454" t="str">
            <v>BRIS035698</v>
          </cell>
          <cell r="AB20454"/>
        </row>
        <row r="20455">
          <cell r="A20455">
            <v>44392.980787036999</v>
          </cell>
          <cell r="B20455">
            <v>32796</v>
          </cell>
          <cell r="F20455" t="str">
            <v>CC-00400208</v>
          </cell>
          <cell r="J20455" t="str">
            <v>Schedule Service - AMC</v>
          </cell>
          <cell r="R20455" t="str">
            <v>BIGS030904</v>
          </cell>
          <cell r="AB20455" t="str">
            <v>Unable to close call due to unable to close Call Details ...</v>
          </cell>
        </row>
        <row r="20456">
          <cell r="A20456">
            <v>44392.473240740699</v>
          </cell>
          <cell r="B20456">
            <v>2028</v>
          </cell>
          <cell r="F20456" t="str">
            <v>CC-00399687</v>
          </cell>
          <cell r="J20456" t="str">
            <v>Complaint - Running With Problem</v>
          </cell>
          <cell r="R20456" t="str">
            <v>BTCC377923</v>
          </cell>
          <cell r="AB20456"/>
        </row>
        <row r="20457">
          <cell r="A20457">
            <v>44392.464305555601</v>
          </cell>
          <cell r="B20457">
            <v>0</v>
          </cell>
          <cell r="F20457" t="str">
            <v>CC-00399678</v>
          </cell>
          <cell r="J20457" t="str">
            <v>Pre Commissioning</v>
          </cell>
          <cell r="R20457" t="str">
            <v>BUAC371371</v>
          </cell>
          <cell r="AB20457"/>
        </row>
        <row r="20458">
          <cell r="A20458">
            <v>44391.449791666702</v>
          </cell>
          <cell r="B20458">
            <v>2943</v>
          </cell>
          <cell r="F20458" t="str">
            <v>CC-00399049</v>
          </cell>
          <cell r="J20458" t="str">
            <v>General Service</v>
          </cell>
          <cell r="R20458" t="str">
            <v>BTHS031467</v>
          </cell>
          <cell r="AB20458"/>
        </row>
        <row r="20459">
          <cell r="A20459">
            <v>44391.431990740697</v>
          </cell>
          <cell r="B20459">
            <v>1454</v>
          </cell>
          <cell r="F20459" t="str">
            <v>CC-00399028</v>
          </cell>
          <cell r="J20459" t="str">
            <v>Complaint - Running With Problem</v>
          </cell>
          <cell r="R20459" t="str">
            <v>BTDD162192</v>
          </cell>
          <cell r="AB20459"/>
        </row>
        <row r="20460">
          <cell r="A20460">
            <v>44390.705729166701</v>
          </cell>
          <cell r="B20460">
            <v>0</v>
          </cell>
          <cell r="F20460" t="str">
            <v>CC-00398793</v>
          </cell>
          <cell r="J20460" t="str">
            <v>Pre Commissioning</v>
          </cell>
          <cell r="R20460" t="str">
            <v>BUKC370657</v>
          </cell>
          <cell r="AB20460"/>
        </row>
        <row r="20461">
          <cell r="A20461">
            <v>44390.705127314803</v>
          </cell>
          <cell r="B20461">
            <v>1</v>
          </cell>
          <cell r="F20461" t="str">
            <v>CC-00398792</v>
          </cell>
          <cell r="J20461" t="str">
            <v>Pre Commissioning</v>
          </cell>
          <cell r="R20461" t="str">
            <v>BUJS032230</v>
          </cell>
          <cell r="AB20461"/>
        </row>
        <row r="20462">
          <cell r="A20462">
            <v>44390.422256944403</v>
          </cell>
          <cell r="B20462">
            <v>9838</v>
          </cell>
          <cell r="F20462" t="str">
            <v>CC-00398433</v>
          </cell>
          <cell r="J20462" t="str">
            <v>General Service</v>
          </cell>
          <cell r="R20462" t="str">
            <v>BSCS037449</v>
          </cell>
          <cell r="AB20462"/>
        </row>
        <row r="20463">
          <cell r="A20463">
            <v>44390.419699074097</v>
          </cell>
          <cell r="B20463">
            <v>32449</v>
          </cell>
          <cell r="F20463" t="str">
            <v>CC-00398432</v>
          </cell>
          <cell r="J20463" t="str">
            <v>General Service</v>
          </cell>
          <cell r="R20463" t="str">
            <v>BMIS031759</v>
          </cell>
          <cell r="AB20463"/>
        </row>
        <row r="20464">
          <cell r="A20464">
            <v>44389.790567129603</v>
          </cell>
          <cell r="B20464"/>
          <cell r="F20464" t="str">
            <v>CC-00398191</v>
          </cell>
          <cell r="J20464" t="str">
            <v>Complaint - Breakdown</v>
          </cell>
          <cell r="R20464"/>
          <cell r="AB20464" t="str">
            <v>Customers unit is out of warranty so we shared our Service Quotation with customer so that we can attend the site after approval of quotation. 13-07-2021
Waiting for customer approval  PRIMEPOWER 15-07-2021</v>
          </cell>
        </row>
        <row r="20465">
          <cell r="A20465">
            <v>44389.452662037002</v>
          </cell>
          <cell r="B20465">
            <v>1</v>
          </cell>
          <cell r="F20465" t="str">
            <v>CC-00397841</v>
          </cell>
          <cell r="J20465" t="str">
            <v>Commissioning</v>
          </cell>
          <cell r="R20465" t="str">
            <v>BTLS039787</v>
          </cell>
          <cell r="AB20465" t="str">
            <v>Actual date of commissioning 13-07-2021.....Transport supports removal photo missing.....Pramod-12/08/2021. TRANSPORTER SUPPORT REMOVAL PHOTO ATTACCHED. 12-08-2021... Kindly check support photo and confirm...Pramod-14/08/2021. All the details are updated please close the call 15-08-2021..... EN series photo attached kindly correct .@Prime Power.....Pramod-24/08/2021.
Photo attached - 30-08-2021... Again EN series photo attached ....Pramod-31/08/2021.
All phots updated today 01-09-2021... Comm date-13/07/2021.
New and updated photos uploaded on 06-09-2021
Still unable to upload commissioning photos 25-09-2021
Still unable to upload commissioning photos 05-10-2021.... So many photo uploaded kindly delete ......Pramod-02/11/2021.
We are unable to update commissioning photo email already shared with ccs &amp; pramod sir 19-11-2021
As per email from CCS commissioning photos are already attached in call so we change call type ti Resolved bySE 09-12-2021</v>
          </cell>
        </row>
        <row r="20466">
          <cell r="A20466">
            <v>44389.450983796298</v>
          </cell>
          <cell r="B20466">
            <v>1</v>
          </cell>
          <cell r="F20466" t="str">
            <v>CC-00397840</v>
          </cell>
          <cell r="J20466" t="str">
            <v>Commissioning</v>
          </cell>
          <cell r="R20466" t="str">
            <v>BTLS039719</v>
          </cell>
          <cell r="AB20466" t="str">
            <v>Actual date of commissioning 13-07-2021... UNABLE TO CLOSE THE CALL DETAILS DUE TO ERROR</v>
          </cell>
        </row>
        <row r="20467">
          <cell r="A20467">
            <v>44389.449027777802</v>
          </cell>
          <cell r="B20467">
            <v>1</v>
          </cell>
          <cell r="F20467" t="str">
            <v>CC-00397837</v>
          </cell>
          <cell r="J20467" t="str">
            <v>Commissioning</v>
          </cell>
          <cell r="R20467" t="str">
            <v>BTLS039748</v>
          </cell>
          <cell r="AB20467" t="str">
            <v>Actual date of commissioning 13-7-2021......Mail cable photo not good...please correct it....Pramod-12/08/2021. Updated the main cable photos. 14-08-2021
All Photo Attached  - 30-08-2021</v>
          </cell>
        </row>
        <row r="20468">
          <cell r="A20468">
            <v>44389.4480555556</v>
          </cell>
          <cell r="B20468">
            <v>1</v>
          </cell>
          <cell r="F20468" t="str">
            <v>CC-00397835</v>
          </cell>
          <cell r="J20468" t="str">
            <v>Commissioning</v>
          </cell>
          <cell r="R20468" t="str">
            <v>BTLS039851</v>
          </cell>
          <cell r="AB20468" t="str">
            <v>Actual DOC is 13-07-2021....Earth pit photo missing...Pramod-12/08/2021.  EARTH PIT PHOTO DPLOADED..  12-08-2021 EARTH PIT PHOTO ATTACHED 13-08-2021. UNABLE TO CLOSE CALL SSSIGN DETAILS DUE TO ERROR 25-08-2021, Still unable to close the call details page 30-08-2021......Comm Date-13/07/2021.</v>
          </cell>
        </row>
        <row r="20469">
          <cell r="A20469">
            <v>44389.432939814797</v>
          </cell>
          <cell r="B20469">
            <v>8048</v>
          </cell>
          <cell r="F20469" t="str">
            <v>CC-00397813</v>
          </cell>
          <cell r="J20469" t="str">
            <v>General Service</v>
          </cell>
          <cell r="R20469" t="str">
            <v>BRGD161233</v>
          </cell>
          <cell r="AB20469"/>
        </row>
        <row r="20470">
          <cell r="A20470">
            <v>44389.426851851902</v>
          </cell>
          <cell r="B20470">
            <v>1</v>
          </cell>
          <cell r="F20470" t="str">
            <v>CC-00397805</v>
          </cell>
          <cell r="J20470" t="str">
            <v>Commissioning</v>
          </cell>
          <cell r="R20470" t="str">
            <v>BUCD230856</v>
          </cell>
          <cell r="AB20470" t="str">
            <v>During commissioning we saw unit install in soil base surface area customer can't used any mounting as well as customer don't follow the elgi installation guidelines &amp; SOP.</v>
          </cell>
        </row>
        <row r="20471">
          <cell r="A20471">
            <v>44387.706087963001</v>
          </cell>
          <cell r="B20471">
            <v>4005</v>
          </cell>
          <cell r="F20471" t="str">
            <v>CC-00397476</v>
          </cell>
          <cell r="J20471" t="str">
            <v>Schedule Service</v>
          </cell>
          <cell r="R20471" t="str">
            <v>BSGD161904</v>
          </cell>
          <cell r="AB20471"/>
        </row>
        <row r="20472">
          <cell r="A20472">
            <v>44387.427627314799</v>
          </cell>
          <cell r="B20472">
            <v>2502</v>
          </cell>
          <cell r="F20472" t="str">
            <v>CC-00397139</v>
          </cell>
          <cell r="J20472" t="str">
            <v>Schedule Service</v>
          </cell>
          <cell r="R20472" t="str">
            <v>BTFD162244</v>
          </cell>
          <cell r="AB20472"/>
        </row>
        <row r="20473">
          <cell r="A20473">
            <v>44387.418993055602</v>
          </cell>
          <cell r="B20473">
            <v>58344</v>
          </cell>
          <cell r="F20473" t="str">
            <v>CC-00397131</v>
          </cell>
          <cell r="J20473" t="str">
            <v>Complaint - Running With Problem</v>
          </cell>
          <cell r="R20473" t="str">
            <v>124380</v>
          </cell>
          <cell r="AB20473"/>
        </row>
        <row r="20474">
          <cell r="A20474">
            <v>44387.416608796302</v>
          </cell>
          <cell r="B20474">
            <v>58344</v>
          </cell>
          <cell r="F20474" t="str">
            <v>CC-00397128</v>
          </cell>
          <cell r="J20474" t="str">
            <v>Complaint - Running With Problem</v>
          </cell>
          <cell r="R20474" t="str">
            <v>124371</v>
          </cell>
          <cell r="AB20474" t="str">
            <v>As per discuss had with lockin engineer.there is no problem in cooling fan.cooler only chocked</v>
          </cell>
        </row>
        <row r="20475">
          <cell r="A20475">
            <v>44387.413483796299</v>
          </cell>
          <cell r="B20475">
            <v>29962</v>
          </cell>
          <cell r="F20475" t="str">
            <v>CC-00397124</v>
          </cell>
          <cell r="J20475" t="str">
            <v>Complaint - Running With Problem</v>
          </cell>
          <cell r="R20475" t="str">
            <v>BPCS030196</v>
          </cell>
          <cell r="AB20475"/>
        </row>
        <row r="20476">
          <cell r="A20476">
            <v>44387.409421296303</v>
          </cell>
          <cell r="B20476">
            <v>34241</v>
          </cell>
          <cell r="F20476" t="str">
            <v>CC-00397120</v>
          </cell>
          <cell r="J20476" t="str">
            <v>General Service</v>
          </cell>
          <cell r="R20476" t="str">
            <v>BKAS030685</v>
          </cell>
          <cell r="AB20476"/>
        </row>
        <row r="20477">
          <cell r="A20477">
            <v>44386.484270833302</v>
          </cell>
          <cell r="B20477">
            <v>13034</v>
          </cell>
          <cell r="F20477" t="str">
            <v>CC-00396521</v>
          </cell>
          <cell r="J20477" t="str">
            <v>General Service</v>
          </cell>
          <cell r="R20477" t="str">
            <v>GPLS030458</v>
          </cell>
          <cell r="AB20477"/>
        </row>
        <row r="20478">
          <cell r="A20478">
            <v>44385.416145833296</v>
          </cell>
          <cell r="B20478">
            <v>4088</v>
          </cell>
          <cell r="F20478" t="str">
            <v>CC-00395771</v>
          </cell>
          <cell r="J20478" t="str">
            <v>Complaint - Running With Problem</v>
          </cell>
          <cell r="R20478" t="str">
            <v>BTDD162169</v>
          </cell>
          <cell r="AB20478"/>
        </row>
        <row r="20479">
          <cell r="A20479">
            <v>44385.410856481503</v>
          </cell>
          <cell r="B20479">
            <v>5806</v>
          </cell>
          <cell r="F20479" t="str">
            <v>CC-00395767</v>
          </cell>
          <cell r="J20479" t="str">
            <v>Complaint - Running With Problem</v>
          </cell>
          <cell r="R20479" t="str">
            <v>BRJC371698</v>
          </cell>
          <cell r="AB20479"/>
        </row>
        <row r="20480">
          <cell r="A20480">
            <v>44383.548460648097</v>
          </cell>
          <cell r="B20480">
            <v>18770</v>
          </cell>
          <cell r="F20480" t="str">
            <v>CC-00394710</v>
          </cell>
          <cell r="J20480" t="str">
            <v>Schedule Service</v>
          </cell>
          <cell r="R20480" t="str">
            <v>BQIS031915</v>
          </cell>
          <cell r="AB20480"/>
        </row>
        <row r="20481">
          <cell r="A20481">
            <v>44383.537696759297</v>
          </cell>
          <cell r="B20481">
            <v>2108</v>
          </cell>
          <cell r="F20481" t="str">
            <v>CC-00394685</v>
          </cell>
          <cell r="J20481" t="str">
            <v>General Service</v>
          </cell>
          <cell r="R20481" t="str">
            <v>BTDS044313</v>
          </cell>
          <cell r="AB20481"/>
        </row>
        <row r="20482">
          <cell r="A20482">
            <v>44383.424328703702</v>
          </cell>
          <cell r="B20482">
            <v>4396</v>
          </cell>
          <cell r="F20482" t="str">
            <v>CC-00394515</v>
          </cell>
          <cell r="J20482" t="str">
            <v>General Service</v>
          </cell>
          <cell r="R20482" t="str">
            <v>BRAD160803</v>
          </cell>
          <cell r="AB20482"/>
        </row>
        <row r="20483">
          <cell r="A20483">
            <v>44382.654050925899</v>
          </cell>
          <cell r="B20483">
            <v>3799</v>
          </cell>
          <cell r="F20483" t="str">
            <v>CC-00394209</v>
          </cell>
          <cell r="J20483" t="str">
            <v>Complaint - Running With Problem</v>
          </cell>
          <cell r="R20483" t="str">
            <v>BSGD161904</v>
          </cell>
          <cell r="AB20483"/>
        </row>
        <row r="20484">
          <cell r="A20484">
            <v>44381.0030555556</v>
          </cell>
          <cell r="B20484">
            <v>1394</v>
          </cell>
          <cell r="F20484" t="str">
            <v>CC-00393702</v>
          </cell>
          <cell r="J20484" t="str">
            <v>Complaint - Running With Problem</v>
          </cell>
          <cell r="R20484" t="str">
            <v>BTDD162192</v>
          </cell>
          <cell r="AB20484"/>
        </row>
        <row r="20485">
          <cell r="A20485">
            <v>44381.000972222202</v>
          </cell>
          <cell r="B20485">
            <v>2646</v>
          </cell>
          <cell r="F20485" t="str">
            <v>CC-00393701</v>
          </cell>
          <cell r="J20485" t="str">
            <v>Complaint - Running With Problem</v>
          </cell>
          <cell r="R20485" t="str">
            <v>BTDD162186</v>
          </cell>
          <cell r="AB20485"/>
        </row>
        <row r="20486">
          <cell r="A20486">
            <v>44380.995219907403</v>
          </cell>
          <cell r="B20486">
            <v>2978</v>
          </cell>
          <cell r="F20486" t="str">
            <v>CC-00393700</v>
          </cell>
          <cell r="J20486" t="str">
            <v>Complaint - Running With Problem</v>
          </cell>
          <cell r="R20486" t="str">
            <v>BTDD162183</v>
          </cell>
          <cell r="AB20486"/>
        </row>
        <row r="20487">
          <cell r="A20487">
            <v>44379.6951736111</v>
          </cell>
          <cell r="B20487">
            <v>2736</v>
          </cell>
          <cell r="F20487" t="str">
            <v>CC-00392977</v>
          </cell>
          <cell r="J20487" t="str">
            <v>Complaint - Running With Problem</v>
          </cell>
          <cell r="R20487" t="str">
            <v>BSJD161422</v>
          </cell>
          <cell r="AB20487"/>
        </row>
        <row r="20488">
          <cell r="A20488">
            <v>44379.530810185199</v>
          </cell>
          <cell r="B20488">
            <v>29618</v>
          </cell>
          <cell r="F20488" t="str">
            <v>CC-00392745</v>
          </cell>
          <cell r="J20488" t="str">
            <v>Complaint - Running With Problem</v>
          </cell>
          <cell r="R20488" t="str">
            <v>BKJS030050</v>
          </cell>
          <cell r="AB20488"/>
        </row>
        <row r="20489">
          <cell r="A20489">
            <v>44379.419675925899</v>
          </cell>
          <cell r="B20489">
            <v>18209</v>
          </cell>
          <cell r="F20489" t="str">
            <v>CC-00392590</v>
          </cell>
          <cell r="J20489" t="str">
            <v>Schedule Service</v>
          </cell>
          <cell r="R20489" t="str">
            <v>BRAC372524</v>
          </cell>
          <cell r="AB20489"/>
        </row>
        <row r="20490">
          <cell r="A20490">
            <v>44378.695694444403</v>
          </cell>
          <cell r="B20490">
            <v>2767</v>
          </cell>
          <cell r="F20490" t="str">
            <v>CC-00392388</v>
          </cell>
          <cell r="J20490" t="str">
            <v>Complaint - Running With Problem</v>
          </cell>
          <cell r="R20490" t="str">
            <v>BTCD162149</v>
          </cell>
          <cell r="AB20490" t="str">
            <v>Dated on 02.07.2021 quotation already submitted to the customer  &amp; waiting for customer conformation &amp; payment.... Still Confirmation not received by customer  PRIME POWER 05-07-2021 We provided the quotation for new Discharge Hose and they didn't buy new Discharge hose but customer welded the crack are itself. 06-07-2021</v>
          </cell>
        </row>
        <row r="20491">
          <cell r="A20491">
            <v>44378.460474537002</v>
          </cell>
          <cell r="B20491">
            <v>3110</v>
          </cell>
          <cell r="F20491" t="str">
            <v>CC-00392131</v>
          </cell>
          <cell r="J20491" t="str">
            <v>Complaint - Running With Problem</v>
          </cell>
          <cell r="R20491" t="str">
            <v>BTCD162159</v>
          </cell>
          <cell r="AB20491" t="str">
            <v>Customer end rotation motor seal &amp; bearing found in damage. So, we suggested to the customer dated on  16-07-2021 immediate rectify it. today also we contact to the customer but still motor is not ready. so, we request to customer after repair the same inform us for taking of final trial. Rotation motor repair by customer &amp; dated on 11.08.2021 we done the joint visit with Ashok Leyland team &amp; due to customer excavator side some problem we are unable to take the trial. so, we inform to customer after repair the excavator inform to us for final trial. STILL JOB IN PROGRESS 13-08-2021.....STILL JOB IN PROGRESS 19-08-2021.. Again dated on 08-10-2021 customer side rotation motor found some problem. So, we request to customer after repair the inform us for final trial with AL team. Also AL side decision is pending. Still work in progress 20-10-2021. customer repair the rotation motor but site not ready. so, we request to customer after open the site inform us for checking the unit.. 22-10-2021. Also AL side decision is pending.. 25.10.2021. site is ready.. due to AL side problem ( Turbo red hot issue ) still we are awaiting for AL conformation decision pending form AL  side. ( mail communication on going ).  12-11-2021 -site is ready &amp; regarding turbo red hot issue decision pending from AL side &amp; we are awaiting for AL replay.  22-11-2021. Still we are awaiting for AL replay. we request to AL team join visit with us for customer untrusting purpose. also share the latter to customer. We have done join visit with AL team &amp; due to customer site not ready we are unable to take the trial. dated on 15-12-2021 I have visited the site &amp; during running of the unit due to some leakage in hammer side unit running in 12.5 bar &amp; flashing RPM. So , we suggested to the customer rectify the same &amp; inform us for final trial. 17-12-2021.
Leakage from harmer is still not solved again suggest customer to rectify the same 24-12-2021 &amp; we are awaiting for AL visit. 31-12-2021.
We try to close the call but in the time of call assign page clouser we received error so unable to close the call this movement 04--01-2022
As per Ashok leyland problem of turbo red hot issue is being solved, also if occure in near future then it will be short out by them 08-01-2022</v>
          </cell>
        </row>
        <row r="20492">
          <cell r="A20492">
            <v>44378.432291666701</v>
          </cell>
          <cell r="B20492">
            <v>24</v>
          </cell>
          <cell r="F20492" t="str">
            <v>CC-00392106</v>
          </cell>
          <cell r="J20492" t="str">
            <v>Schedule Service</v>
          </cell>
          <cell r="R20492" t="str">
            <v>BSDD120664</v>
          </cell>
          <cell r="AB20492"/>
        </row>
        <row r="20493">
          <cell r="A20493">
            <v>44377.535613425898</v>
          </cell>
          <cell r="B20493">
            <v>2627</v>
          </cell>
          <cell r="F20493" t="str">
            <v>CC-00391720</v>
          </cell>
          <cell r="J20493" t="str">
            <v>Schedule Service</v>
          </cell>
          <cell r="R20493" t="str">
            <v>BTDD162186</v>
          </cell>
          <cell r="AB20493" t="str">
            <v>work in progress...</v>
          </cell>
        </row>
        <row r="20494">
          <cell r="A20494">
            <v>44377.457372685203</v>
          </cell>
          <cell r="B20494">
            <v>2759</v>
          </cell>
          <cell r="F20494" t="str">
            <v>CC-00391602</v>
          </cell>
          <cell r="J20494" t="str">
            <v>Schedule Service</v>
          </cell>
          <cell r="R20494" t="str">
            <v>BTJD162046</v>
          </cell>
          <cell r="AB20494"/>
        </row>
        <row r="20495">
          <cell r="A20495">
            <v>44376.630370370403</v>
          </cell>
          <cell r="B20495">
            <v>552</v>
          </cell>
          <cell r="F20495" t="str">
            <v>CC-00391211</v>
          </cell>
          <cell r="J20495" t="str">
            <v>Schedule Service</v>
          </cell>
          <cell r="R20495" t="str">
            <v>BTKD162083</v>
          </cell>
          <cell r="AB20495"/>
        </row>
        <row r="20496">
          <cell r="A20496">
            <v>44376.474074074104</v>
          </cell>
          <cell r="B20496">
            <v>10439</v>
          </cell>
          <cell r="F20496" t="str">
            <v>CC-00391021</v>
          </cell>
          <cell r="J20496" t="str">
            <v>Schedule Service</v>
          </cell>
          <cell r="R20496" t="str">
            <v>BRES034488</v>
          </cell>
          <cell r="AB20496"/>
        </row>
        <row r="20497">
          <cell r="A20497">
            <v>44376.448854166701</v>
          </cell>
          <cell r="B20497">
            <v>72614</v>
          </cell>
          <cell r="F20497" t="str">
            <v>CC-00390983</v>
          </cell>
          <cell r="J20497" t="str">
            <v>Schedule Service</v>
          </cell>
          <cell r="R20497" t="str">
            <v>BMBS030816</v>
          </cell>
          <cell r="AB20497"/>
        </row>
        <row r="20498">
          <cell r="A20498">
            <v>44376.437893518501</v>
          </cell>
          <cell r="B20498">
            <v>3021</v>
          </cell>
          <cell r="F20498" t="str">
            <v>CC-00390967</v>
          </cell>
          <cell r="J20498" t="str">
            <v>Schedule Service</v>
          </cell>
          <cell r="R20498" t="str">
            <v>BSBC375535</v>
          </cell>
          <cell r="AB20498"/>
        </row>
        <row r="20499">
          <cell r="A20499">
            <v>44375.479490740698</v>
          </cell>
          <cell r="B20499">
            <v>546</v>
          </cell>
          <cell r="F20499" t="str">
            <v>CC-00390389</v>
          </cell>
          <cell r="J20499" t="str">
            <v>Schedule Service</v>
          </cell>
          <cell r="R20499" t="str">
            <v>BULD162561</v>
          </cell>
          <cell r="AB20499"/>
        </row>
        <row r="20500">
          <cell r="A20500">
            <v>44375.426249999997</v>
          </cell>
          <cell r="B20500">
            <v>20174</v>
          </cell>
          <cell r="F20500" t="str">
            <v>CC-00390317</v>
          </cell>
          <cell r="J20500" t="str">
            <v>General Service</v>
          </cell>
          <cell r="R20500" t="str">
            <v>BQBS033819</v>
          </cell>
          <cell r="AB20500"/>
        </row>
        <row r="20501">
          <cell r="A20501">
            <v>44373.512812499997</v>
          </cell>
          <cell r="B20501">
            <v>0</v>
          </cell>
          <cell r="F20501" t="str">
            <v>CC-00389783</v>
          </cell>
          <cell r="J20501" t="str">
            <v>Complaint - Running With Problem</v>
          </cell>
          <cell r="R20501" t="str">
            <v>CMDE660873</v>
          </cell>
          <cell r="AB20501" t="str">
            <v>Service Engineer on job shall attend the site today for inspection of unit. 28-06-2021..... quotatuon for service is being shared with customer on 30-06-2021 waiting for customer PO - PRIME POWER 01-07-2021</v>
          </cell>
        </row>
        <row r="20502">
          <cell r="A20502">
            <v>44372.974594907399</v>
          </cell>
          <cell r="B20502">
            <v>25629</v>
          </cell>
          <cell r="F20502" t="str">
            <v>CC-00389599</v>
          </cell>
          <cell r="J20502" t="str">
            <v>Schedule Service - AMC</v>
          </cell>
          <cell r="R20502" t="str">
            <v>GOGC370754</v>
          </cell>
          <cell r="AB20502"/>
        </row>
        <row r="20503">
          <cell r="A20503">
            <v>44372.450983796298</v>
          </cell>
          <cell r="B20503">
            <v>1763</v>
          </cell>
          <cell r="F20503" t="str">
            <v>CC-00389184</v>
          </cell>
          <cell r="J20503" t="str">
            <v>Complaint - Running With Problem</v>
          </cell>
          <cell r="R20503" t="str">
            <v>BSFC376341</v>
          </cell>
          <cell r="AB20503"/>
        </row>
        <row r="20504">
          <cell r="A20504">
            <v>44371.977395833303</v>
          </cell>
          <cell r="B20504">
            <v>19211</v>
          </cell>
          <cell r="F20504" t="str">
            <v>CC-00389065</v>
          </cell>
          <cell r="J20504" t="str">
            <v>Schedule Service - AMC</v>
          </cell>
          <cell r="R20504" t="str">
            <v>108441</v>
          </cell>
          <cell r="AB20504"/>
        </row>
        <row r="20505">
          <cell r="A20505">
            <v>44371.976099537002</v>
          </cell>
          <cell r="B20505">
            <v>31305</v>
          </cell>
          <cell r="F20505" t="str">
            <v>CC-00389052</v>
          </cell>
          <cell r="J20505" t="str">
            <v>Schedule Service - AMC</v>
          </cell>
          <cell r="R20505" t="str">
            <v>BKKS030393</v>
          </cell>
          <cell r="AB20505"/>
        </row>
        <row r="20506">
          <cell r="A20506">
            <v>44371.974733796298</v>
          </cell>
          <cell r="B20506">
            <v>16103</v>
          </cell>
          <cell r="F20506" t="str">
            <v>CC-00389042</v>
          </cell>
          <cell r="J20506" t="str">
            <v>Schedule Service - AMC</v>
          </cell>
          <cell r="R20506" t="str">
            <v>BSCS037531</v>
          </cell>
          <cell r="AB20506"/>
        </row>
        <row r="20507">
          <cell r="A20507">
            <v>44371.405868055597</v>
          </cell>
          <cell r="B20507">
            <v>293</v>
          </cell>
          <cell r="F20507" t="str">
            <v>CC-00388604</v>
          </cell>
          <cell r="J20507" t="str">
            <v>Complaint - Running With Problem</v>
          </cell>
          <cell r="R20507" t="str">
            <v>BTKD200646</v>
          </cell>
          <cell r="AB20507"/>
        </row>
        <row r="20508">
          <cell r="A20508">
            <v>44370.975115740701</v>
          </cell>
          <cell r="B20508">
            <v>8898</v>
          </cell>
          <cell r="F20508" t="str">
            <v>CC-00388501</v>
          </cell>
          <cell r="J20508" t="str">
            <v>Schedule Service - AMC</v>
          </cell>
          <cell r="R20508" t="str">
            <v>BPIC370386</v>
          </cell>
          <cell r="AB20508"/>
        </row>
        <row r="20509">
          <cell r="A20509">
            <v>44369.876203703701</v>
          </cell>
          <cell r="B20509">
            <v>72</v>
          </cell>
          <cell r="F20509" t="str">
            <v>CC-00387930</v>
          </cell>
          <cell r="J20509" t="str">
            <v>Complaint - Running With Problem</v>
          </cell>
          <cell r="R20509" t="str">
            <v>BUAD162625</v>
          </cell>
          <cell r="AB20509" t="str">
            <v>Basis on customer complaint SE attend the unit &amp; during his observation oil leakage found from safety valve reducer side due to reducer crack. So, engineer changed the same by new one &amp; run the unit. but as per customer request till unit is under observation. after customer conformation then we will close the call.</v>
          </cell>
        </row>
        <row r="20510">
          <cell r="A20510">
            <v>44369.433159722197</v>
          </cell>
          <cell r="B20510">
            <v>2164</v>
          </cell>
          <cell r="F20510" t="str">
            <v>CC-00387470</v>
          </cell>
          <cell r="J20510" t="str">
            <v>Schedule Service</v>
          </cell>
          <cell r="R20510" t="str">
            <v>BTHC379544</v>
          </cell>
          <cell r="AB20510"/>
        </row>
        <row r="20511">
          <cell r="A20511">
            <v>44369.4303587963</v>
          </cell>
          <cell r="B20511">
            <v>4691</v>
          </cell>
          <cell r="F20511" t="str">
            <v>CC-00387468</v>
          </cell>
          <cell r="J20511" t="str">
            <v>Schedule Service</v>
          </cell>
          <cell r="R20511" t="str">
            <v>BSGC376585</v>
          </cell>
          <cell r="AB20511"/>
        </row>
        <row r="20512">
          <cell r="A20512">
            <v>44369.426956018498</v>
          </cell>
          <cell r="B20512">
            <v>11265</v>
          </cell>
          <cell r="F20512" t="str">
            <v>CC-00387467</v>
          </cell>
          <cell r="J20512" t="str">
            <v>Schedule Service</v>
          </cell>
          <cell r="R20512" t="str">
            <v>BSGS043528</v>
          </cell>
          <cell r="AB20512"/>
        </row>
        <row r="20513">
          <cell r="A20513">
            <v>44369.4235416667</v>
          </cell>
          <cell r="B20513">
            <v>1835</v>
          </cell>
          <cell r="F20513" t="str">
            <v>CC-00387462</v>
          </cell>
          <cell r="J20513" t="str">
            <v>General Service</v>
          </cell>
          <cell r="R20513" t="str">
            <v>BTCC377923</v>
          </cell>
          <cell r="AB20513"/>
        </row>
        <row r="20514">
          <cell r="A20514">
            <v>44369.420520833301</v>
          </cell>
          <cell r="B20514">
            <v>453</v>
          </cell>
          <cell r="F20514" t="str">
            <v>CC-00387459</v>
          </cell>
          <cell r="J20514" t="str">
            <v>General Service</v>
          </cell>
          <cell r="R20514" t="str">
            <v>BTCS030119</v>
          </cell>
          <cell r="AB20514"/>
        </row>
        <row r="20515">
          <cell r="A20515">
            <v>44368.926550925898</v>
          </cell>
          <cell r="B20515">
            <v>829</v>
          </cell>
          <cell r="F20515" t="str">
            <v>CC-00387298</v>
          </cell>
          <cell r="J20515" t="str">
            <v>Schedule Service</v>
          </cell>
          <cell r="R20515" t="str">
            <v>BSID120761</v>
          </cell>
          <cell r="AB20515"/>
        </row>
        <row r="20516">
          <cell r="A20516">
            <v>44368.922847222202</v>
          </cell>
          <cell r="B20516">
            <v>966</v>
          </cell>
          <cell r="F20516" t="str">
            <v>CC-00387297</v>
          </cell>
          <cell r="J20516" t="str">
            <v>Schedule Service</v>
          </cell>
          <cell r="R20516" t="str">
            <v>BULD162559</v>
          </cell>
          <cell r="AB20516"/>
        </row>
        <row r="20517">
          <cell r="A20517">
            <v>44368.550844907397</v>
          </cell>
          <cell r="B20517">
            <v>10556</v>
          </cell>
          <cell r="F20517" t="str">
            <v>CC-00387060</v>
          </cell>
          <cell r="J20517" t="str">
            <v>Schedule Service</v>
          </cell>
          <cell r="R20517" t="str">
            <v>BSKS036366</v>
          </cell>
          <cell r="AB20517"/>
        </row>
        <row r="20518">
          <cell r="A20518">
            <v>44368.548009259299</v>
          </cell>
          <cell r="B20518">
            <v>7066</v>
          </cell>
          <cell r="F20518" t="str">
            <v>CC-00387056</v>
          </cell>
          <cell r="J20518" t="str">
            <v>Schedule Service</v>
          </cell>
          <cell r="R20518" t="str">
            <v>BSKS036365</v>
          </cell>
          <cell r="AB20518"/>
        </row>
        <row r="20519">
          <cell r="A20519">
            <v>44368.464189814797</v>
          </cell>
          <cell r="B20519">
            <v>4633</v>
          </cell>
          <cell r="F20519" t="str">
            <v>CC-00386936</v>
          </cell>
          <cell r="J20519" t="str">
            <v>General Service</v>
          </cell>
          <cell r="R20519" t="str">
            <v>BRCD160939</v>
          </cell>
          <cell r="AB20519"/>
        </row>
        <row r="20520">
          <cell r="A20520">
            <v>44368.461134259298</v>
          </cell>
          <cell r="B20520">
            <v>4891</v>
          </cell>
          <cell r="F20520" t="str">
            <v>CC-00386932</v>
          </cell>
          <cell r="J20520" t="str">
            <v>General Service</v>
          </cell>
          <cell r="R20520" t="str">
            <v>BSDD161729</v>
          </cell>
          <cell r="AB20520"/>
        </row>
        <row r="20521">
          <cell r="A20521">
            <v>44368.459120370397</v>
          </cell>
          <cell r="B20521">
            <v>5932</v>
          </cell>
          <cell r="F20521" t="str">
            <v>CC-00386925</v>
          </cell>
          <cell r="J20521" t="str">
            <v>General Service</v>
          </cell>
          <cell r="R20521" t="str">
            <v>BRCD160940</v>
          </cell>
          <cell r="AB20521"/>
        </row>
        <row r="20522">
          <cell r="A20522">
            <v>44368.4558680556</v>
          </cell>
          <cell r="B20522">
            <v>5833</v>
          </cell>
          <cell r="F20522" t="str">
            <v>CC-00386923</v>
          </cell>
          <cell r="J20522" t="str">
            <v>General Service</v>
          </cell>
          <cell r="R20522" t="str">
            <v>BRHD161304</v>
          </cell>
          <cell r="AB20522"/>
        </row>
        <row r="20523">
          <cell r="A20523">
            <v>44368.451712962997</v>
          </cell>
          <cell r="B20523">
            <v>4216</v>
          </cell>
          <cell r="F20523" t="str">
            <v>CC-00386919</v>
          </cell>
          <cell r="J20523" t="str">
            <v>General Service</v>
          </cell>
          <cell r="R20523" t="str">
            <v>BRDD161036</v>
          </cell>
          <cell r="AB20523"/>
        </row>
        <row r="20524">
          <cell r="A20524">
            <v>44368.448877314797</v>
          </cell>
          <cell r="B20524">
            <v>9774</v>
          </cell>
          <cell r="F20524" t="str">
            <v>CC-00386914</v>
          </cell>
          <cell r="J20524" t="str">
            <v>General Service</v>
          </cell>
          <cell r="R20524" t="str">
            <v>BRBD160901</v>
          </cell>
          <cell r="AB20524"/>
        </row>
        <row r="20525">
          <cell r="A20525">
            <v>44368.446643518502</v>
          </cell>
          <cell r="B20525">
            <v>8527</v>
          </cell>
          <cell r="F20525" t="str">
            <v>CC-00386908</v>
          </cell>
          <cell r="J20525" t="str">
            <v>General Service</v>
          </cell>
          <cell r="R20525" t="str">
            <v>BRBD160892</v>
          </cell>
          <cell r="AB20525"/>
        </row>
        <row r="20526">
          <cell r="A20526">
            <v>44368.444467592599</v>
          </cell>
          <cell r="B20526">
            <v>4520</v>
          </cell>
          <cell r="F20526" t="str">
            <v>CC-00386905</v>
          </cell>
          <cell r="J20526" t="str">
            <v>General Service</v>
          </cell>
          <cell r="R20526" t="str">
            <v>BRLD160741</v>
          </cell>
          <cell r="AB20526"/>
        </row>
        <row r="20527">
          <cell r="A20527">
            <v>44368.442407407398</v>
          </cell>
          <cell r="B20527">
            <v>1817</v>
          </cell>
          <cell r="F20527" t="str">
            <v>CC-00386899</v>
          </cell>
          <cell r="J20527" t="str">
            <v>General Service</v>
          </cell>
          <cell r="R20527" t="str">
            <v>BTKD162077</v>
          </cell>
          <cell r="AB20527"/>
        </row>
        <row r="20528">
          <cell r="A20528">
            <v>44366.412164351903</v>
          </cell>
          <cell r="B20528">
            <v>1682</v>
          </cell>
          <cell r="F20528" t="str">
            <v>CC-00386218</v>
          </cell>
          <cell r="J20528" t="str">
            <v>Schedule Service</v>
          </cell>
          <cell r="R20528" t="str">
            <v>BTCD162159</v>
          </cell>
          <cell r="AB20528"/>
        </row>
        <row r="20529">
          <cell r="A20529">
            <v>44364.520254629599</v>
          </cell>
          <cell r="B20529">
            <v>0</v>
          </cell>
          <cell r="F20529" t="str">
            <v>CC-00385309</v>
          </cell>
          <cell r="J20529" t="str">
            <v>Pre Commissioning</v>
          </cell>
          <cell r="R20529" t="str">
            <v>BULC371071</v>
          </cell>
          <cell r="AB20529"/>
        </row>
        <row r="20530">
          <cell r="A20530">
            <v>44364.506921296299</v>
          </cell>
          <cell r="B20530">
            <v>3403</v>
          </cell>
          <cell r="F20530" t="str">
            <v>CC-00385293</v>
          </cell>
          <cell r="J20530" t="str">
            <v>Schedule Service</v>
          </cell>
          <cell r="R20530" t="str">
            <v>BSAD161567</v>
          </cell>
          <cell r="AB20530"/>
        </row>
        <row r="20531">
          <cell r="A20531">
            <v>44364.501944444397</v>
          </cell>
          <cell r="B20531">
            <v>1152</v>
          </cell>
          <cell r="F20531" t="str">
            <v>CC-00385287</v>
          </cell>
          <cell r="J20531" t="str">
            <v>Schedule Service</v>
          </cell>
          <cell r="R20531" t="str">
            <v>BSCL152143</v>
          </cell>
          <cell r="AB20531"/>
        </row>
        <row r="20532">
          <cell r="A20532">
            <v>44364.500578703701</v>
          </cell>
          <cell r="B20532">
            <v>4390</v>
          </cell>
          <cell r="F20532" t="str">
            <v>CC-00385285</v>
          </cell>
          <cell r="J20532" t="str">
            <v>Complaint - Running With Problem</v>
          </cell>
          <cell r="R20532" t="str">
            <v>BRAD160803</v>
          </cell>
          <cell r="AB20532" t="str">
            <v>Unit HuntingAttend the site for unit hunting so checked the unit on drilling mode found on drilling time unit engine rpm upto 100 rpm 1500 to 1600 rpm. checked air filter condition found outer air filter chocked so clean it by air and re-fitted it, checked air leaks in the unit found no any leakage, clean pressure regulator valve assembly and clean actuator assembly both and refitted the same, after that start the unit and re-adjust the  rpm idel 1300 at 14.5 KG/cm2 after job done start the unit on drilling time found 1500 - 1550 rpm. checked mannual bearing set air leakage found in rotation motor section so rectification the air leakages in manual bearing set now unit is running satisfactory</v>
          </cell>
        </row>
        <row r="20533">
          <cell r="A20533">
            <v>44363.9765162037</v>
          </cell>
          <cell r="B20533">
            <v>11413</v>
          </cell>
          <cell r="F20533" t="str">
            <v>CC-00385117</v>
          </cell>
          <cell r="J20533" t="str">
            <v>Schedule Service - AMC</v>
          </cell>
          <cell r="R20533" t="str">
            <v>ONIC370102</v>
          </cell>
          <cell r="AB20533"/>
        </row>
        <row r="20534">
          <cell r="A20534">
            <v>44363.535219907397</v>
          </cell>
          <cell r="B20534">
            <v>16102</v>
          </cell>
          <cell r="F20534" t="str">
            <v>CC-00384819</v>
          </cell>
          <cell r="J20534" t="str">
            <v>Schedule Service</v>
          </cell>
          <cell r="R20534" t="str">
            <v>BSCS037531</v>
          </cell>
          <cell r="AB20534"/>
        </row>
        <row r="20535">
          <cell r="A20535">
            <v>44363.533055555599</v>
          </cell>
          <cell r="B20535">
            <v>21052</v>
          </cell>
          <cell r="F20535" t="str">
            <v>CC-00384816</v>
          </cell>
          <cell r="J20535" t="str">
            <v>Schedule Service</v>
          </cell>
          <cell r="R20535" t="str">
            <v>BIFS040367</v>
          </cell>
          <cell r="AB20535"/>
        </row>
        <row r="20536">
          <cell r="A20536">
            <v>44362.833541666703</v>
          </cell>
          <cell r="B20536">
            <v>5959</v>
          </cell>
          <cell r="F20536" t="str">
            <v>CC-00384531</v>
          </cell>
          <cell r="J20536" t="str">
            <v>Complaint - Breakdown</v>
          </cell>
          <cell r="R20536" t="str">
            <v>BQKD160099</v>
          </cell>
          <cell r="AB20536" t="str">
            <v>Work under progress. cleaning already completed &amp; other works ongoing today tomorrow we will complete the job. Air end job under progress  16-07-2021... Air end job under progress  21-07-2021</v>
          </cell>
        </row>
        <row r="20537">
          <cell r="A20537">
            <v>44362.700717592597</v>
          </cell>
          <cell r="B20537">
            <v>4000</v>
          </cell>
          <cell r="F20537" t="str">
            <v>CC-00384448</v>
          </cell>
          <cell r="J20537" t="str">
            <v>Schedule Service</v>
          </cell>
          <cell r="R20537" t="str">
            <v>BTDD162169</v>
          </cell>
          <cell r="AB20537"/>
        </row>
        <row r="20538">
          <cell r="A20538">
            <v>44362.416342592602</v>
          </cell>
          <cell r="B20538">
            <v>0</v>
          </cell>
          <cell r="F20538" t="str">
            <v>CC-00384113</v>
          </cell>
          <cell r="J20538" t="str">
            <v>Complaint - Breakdown</v>
          </cell>
          <cell r="R20538" t="str">
            <v>GOKE560182</v>
          </cell>
          <cell r="AB20538" t="str">
            <v>Parts Quotation provided to customer today we are waiting for approval for the same...Prime-15/06/2021....waiting for confirm from customer....Pramod-22/06/20221....... waiting for confirmation from customer for Quote approval -Prime Power-25-06-2021.......... Customer not approved our quotation they take some more time for work done so we close the call - Prime Power - 28-06-2021</v>
          </cell>
        </row>
        <row r="20539">
          <cell r="A20539">
            <v>44362.4086342593</v>
          </cell>
          <cell r="B20539"/>
          <cell r="F20539" t="str">
            <v>CC-00384107</v>
          </cell>
          <cell r="J20539" t="str">
            <v>Pre Commissioning</v>
          </cell>
          <cell r="R20539"/>
          <cell r="AB20539"/>
        </row>
        <row r="20540">
          <cell r="A20540">
            <v>44361.5570717593</v>
          </cell>
          <cell r="B20540">
            <v>1713</v>
          </cell>
          <cell r="F20540" t="str">
            <v>CC-00383708</v>
          </cell>
          <cell r="J20540" t="str">
            <v>Schedule Service</v>
          </cell>
          <cell r="R20540" t="str">
            <v>BTED162231</v>
          </cell>
          <cell r="AB20540"/>
        </row>
        <row r="20541">
          <cell r="A20541">
            <v>44361.545162037</v>
          </cell>
          <cell r="B20541">
            <v>14495</v>
          </cell>
          <cell r="F20541" t="str">
            <v>CC-00383689</v>
          </cell>
          <cell r="J20541" t="str">
            <v>Complaint - Running With Problem</v>
          </cell>
          <cell r="R20541" t="str">
            <v>BQJD160040</v>
          </cell>
          <cell r="AB20541"/>
        </row>
        <row r="20542">
          <cell r="A20542">
            <v>44361.483645833301</v>
          </cell>
          <cell r="B20542">
            <v>12692</v>
          </cell>
          <cell r="F20542" t="str">
            <v>CC-00383620</v>
          </cell>
          <cell r="J20542" t="str">
            <v>General Service</v>
          </cell>
          <cell r="R20542" t="str">
            <v>GPLS030458</v>
          </cell>
          <cell r="AB20542"/>
        </row>
        <row r="20543">
          <cell r="A20543">
            <v>44361.471076388902</v>
          </cell>
          <cell r="B20543">
            <v>1</v>
          </cell>
          <cell r="F20543" t="str">
            <v>CC-00383602</v>
          </cell>
          <cell r="J20543" t="str">
            <v>Commissioning</v>
          </cell>
          <cell r="R20543" t="str">
            <v>BULC370702</v>
          </cell>
          <cell r="AB20543"/>
        </row>
        <row r="20544">
          <cell r="A20544">
            <v>44361.424537036997</v>
          </cell>
          <cell r="B20544">
            <v>15372</v>
          </cell>
          <cell r="F20544" t="str">
            <v>CC-00383555</v>
          </cell>
          <cell r="J20544" t="str">
            <v>Complaint - Running With Problem</v>
          </cell>
          <cell r="R20544" t="str">
            <v>BRIS035698</v>
          </cell>
          <cell r="AB20544"/>
        </row>
        <row r="20545">
          <cell r="A20545">
            <v>44361.418368055602</v>
          </cell>
          <cell r="B20545">
            <v>0</v>
          </cell>
          <cell r="F20545" t="str">
            <v>CC-00383552</v>
          </cell>
          <cell r="J20545" t="str">
            <v>Pre Commissioning</v>
          </cell>
          <cell r="R20545" t="str">
            <v>BTIS032025</v>
          </cell>
          <cell r="AB20545"/>
        </row>
        <row r="20546">
          <cell r="A20546">
            <v>44361.413807870398</v>
          </cell>
          <cell r="B20546">
            <v>0</v>
          </cell>
          <cell r="F20546" t="str">
            <v>CC-00383548</v>
          </cell>
          <cell r="J20546" t="str">
            <v>Pre Commissioning</v>
          </cell>
          <cell r="R20546" t="str">
            <v>BTIS032020</v>
          </cell>
          <cell r="AB20546"/>
        </row>
        <row r="20547">
          <cell r="A20547">
            <v>44361.4062037037</v>
          </cell>
          <cell r="B20547">
            <v>0</v>
          </cell>
          <cell r="F20547" t="str">
            <v>CC-00383544</v>
          </cell>
          <cell r="J20547" t="str">
            <v>Pre Commissioning</v>
          </cell>
          <cell r="R20547" t="str">
            <v>BULS033141</v>
          </cell>
          <cell r="AB20547"/>
        </row>
        <row r="20548">
          <cell r="A20548">
            <v>44359.641539351898</v>
          </cell>
          <cell r="B20548">
            <v>2812</v>
          </cell>
          <cell r="F20548" t="str">
            <v>CC-00383277</v>
          </cell>
          <cell r="J20548" t="str">
            <v>Complaint - Running With Problem</v>
          </cell>
          <cell r="R20548" t="str">
            <v>BTDD162183</v>
          </cell>
          <cell r="AB20548"/>
        </row>
        <row r="20549">
          <cell r="A20549">
            <v>44358.506319444401</v>
          </cell>
          <cell r="B20549">
            <v>2799</v>
          </cell>
          <cell r="F20549" t="str">
            <v>CC-00382688</v>
          </cell>
          <cell r="J20549" t="str">
            <v>Schedule Service</v>
          </cell>
          <cell r="R20549" t="str">
            <v>BTDD162183</v>
          </cell>
          <cell r="AB20549"/>
        </row>
        <row r="20550">
          <cell r="A20550">
            <v>44357.534317129597</v>
          </cell>
          <cell r="B20550">
            <v>29304</v>
          </cell>
          <cell r="F20550" t="str">
            <v>CC-00382219</v>
          </cell>
          <cell r="J20550" t="str">
            <v>Schedule Service</v>
          </cell>
          <cell r="R20550" t="str">
            <v>BKJS030050</v>
          </cell>
          <cell r="AB20550"/>
        </row>
        <row r="20551">
          <cell r="A20551">
            <v>44357.529293981497</v>
          </cell>
          <cell r="B20551">
            <v>15335</v>
          </cell>
          <cell r="F20551" t="str">
            <v>CC-00382214</v>
          </cell>
          <cell r="J20551" t="str">
            <v>Schedule Service</v>
          </cell>
          <cell r="R20551" t="str">
            <v>BRIS035698</v>
          </cell>
          <cell r="AB20551"/>
        </row>
        <row r="20552">
          <cell r="A20552">
            <v>44356.784826388903</v>
          </cell>
          <cell r="B20552">
            <v>575</v>
          </cell>
          <cell r="F20552" t="str">
            <v>CC-00381919</v>
          </cell>
          <cell r="J20552" t="str">
            <v>Schedule Service</v>
          </cell>
          <cell r="R20552" t="str">
            <v>BUKD162535</v>
          </cell>
          <cell r="AB20552"/>
        </row>
        <row r="20553">
          <cell r="A20553">
            <v>44356.676261574103</v>
          </cell>
          <cell r="B20553">
            <v>2437</v>
          </cell>
          <cell r="F20553" t="str">
            <v>CC-00381870</v>
          </cell>
          <cell r="J20553" t="str">
            <v>Complaint - Running With Problem</v>
          </cell>
          <cell r="R20553" t="str">
            <v>BQJD200026</v>
          </cell>
          <cell r="AB20553" t="str">
            <v>Our engineer visited the site &amp; checked the unit found there is requirement of spares. So, spares quote submitted to the customer waiting for there kind approval. Prime Power 12-06-2021.</v>
          </cell>
        </row>
        <row r="20554">
          <cell r="A20554">
            <v>44356.572615740697</v>
          </cell>
          <cell r="B20554">
            <v>2233</v>
          </cell>
          <cell r="F20554" t="str">
            <v>CC-00381757</v>
          </cell>
          <cell r="J20554" t="str">
            <v>Complaint - Running With Problem</v>
          </cell>
          <cell r="R20554" t="str">
            <v>BTFD162244</v>
          </cell>
          <cell r="AB20554" t="str">
            <v>Engineer on job to carry call</v>
          </cell>
        </row>
        <row r="20555">
          <cell r="A20555">
            <v>44356.426689814798</v>
          </cell>
          <cell r="B20555">
            <v>5960</v>
          </cell>
          <cell r="F20555" t="str">
            <v>CC-00381586</v>
          </cell>
          <cell r="J20555" t="str">
            <v>Complaint - Breakdown</v>
          </cell>
          <cell r="R20555" t="str">
            <v>BQKD160099</v>
          </cell>
          <cell r="AB20555" t="str">
            <v>Customer received the airend but due to site not ready &amp; mining work also stop,  customer is saying at present not required to change this airend. we already fitted the standby airend dated on 13-07-2021 &amp; at present unit running in good condition. call details not closed due to IT issue..... 06-08-2021. that is why we are unable to close the call.</v>
          </cell>
        </row>
        <row r="20556">
          <cell r="A20556">
            <v>44355.766655092601</v>
          </cell>
          <cell r="B20556">
            <v>1331</v>
          </cell>
          <cell r="F20556" t="str">
            <v>CC-00381387</v>
          </cell>
          <cell r="J20556" t="str">
            <v>Complaint - Running With Problem</v>
          </cell>
          <cell r="R20556" t="str">
            <v>BSLD230361</v>
          </cell>
          <cell r="AB20556" t="str">
            <v>During SE observation we found coupling is broken condition. So, yesterday SE change the new modified coupling, today we take trial &amp; close the call.</v>
          </cell>
        </row>
        <row r="20557">
          <cell r="A20557">
            <v>44355.754930555602</v>
          </cell>
          <cell r="B20557"/>
          <cell r="F20557" t="str">
            <v>CC-00381383</v>
          </cell>
          <cell r="J20557" t="str">
            <v>Schedule Service</v>
          </cell>
          <cell r="R20557"/>
          <cell r="AB20557"/>
        </row>
        <row r="20558">
          <cell r="A20558">
            <v>44354.518043981501</v>
          </cell>
          <cell r="B20558">
            <v>1817</v>
          </cell>
          <cell r="F20558" t="str">
            <v>CC-00380675</v>
          </cell>
          <cell r="J20558" t="str">
            <v>Complaint - Running With Problem</v>
          </cell>
          <cell r="R20558" t="str">
            <v>BTKD162077</v>
          </cell>
          <cell r="AB20558"/>
        </row>
        <row r="20559">
          <cell r="A20559">
            <v>44354.435011574104</v>
          </cell>
          <cell r="B20559">
            <v>53537</v>
          </cell>
          <cell r="F20559" t="str">
            <v>CC-00380582</v>
          </cell>
          <cell r="J20559" t="str">
            <v>Complaint - Running With Problem</v>
          </cell>
          <cell r="R20559" t="str">
            <v>BKAS030601</v>
          </cell>
          <cell r="AB20559"/>
        </row>
        <row r="20560">
          <cell r="A20560">
            <v>44352.424212963</v>
          </cell>
          <cell r="B20560">
            <v>15725</v>
          </cell>
          <cell r="F20560" t="str">
            <v>CC-00380028</v>
          </cell>
          <cell r="J20560" t="str">
            <v>Schedule Service</v>
          </cell>
          <cell r="R20560" t="str">
            <v>BMJS040004</v>
          </cell>
          <cell r="AB20560"/>
        </row>
        <row r="20561">
          <cell r="A20561">
            <v>44351.832870370403</v>
          </cell>
          <cell r="B20561">
            <v>337</v>
          </cell>
          <cell r="F20561" t="str">
            <v>CC-00379828</v>
          </cell>
          <cell r="J20561" t="str">
            <v>Schedule Service</v>
          </cell>
          <cell r="R20561" t="str">
            <v>BULD162583</v>
          </cell>
          <cell r="AB20561" t="str">
            <v>Cummins attend the customer &amp; complete the schedule service. we already send mail to Cummins for share the FSR copy with us. today after collect the same we will close the call.
Engine side schedule service. Engine side engineer Cummins engineer attend the site and carried our maintenance by changing oil filter lube oil.</v>
          </cell>
        </row>
        <row r="20562">
          <cell r="A20562">
            <v>44351.831064814804</v>
          </cell>
          <cell r="B20562"/>
          <cell r="F20562" t="str">
            <v>CC-00379825</v>
          </cell>
          <cell r="J20562" t="str">
            <v>Schedule Service</v>
          </cell>
          <cell r="R20562" t="str">
            <v>BULD162579</v>
          </cell>
          <cell r="AB20562" t="str">
            <v>Cummins dealer Garuda Power submitted the sparse quotation to customer dated on 31-05-2021, quotation no - GP-RN-2122-000263. Still they have waiting for customer payment. After receive the payment they will complete the job.</v>
          </cell>
        </row>
        <row r="20563">
          <cell r="A20563">
            <v>44351.546099537001</v>
          </cell>
          <cell r="B20563">
            <v>1466</v>
          </cell>
          <cell r="F20563" t="str">
            <v>CC-00379676</v>
          </cell>
          <cell r="J20563" t="str">
            <v>Schedule Service</v>
          </cell>
          <cell r="R20563" t="str">
            <v>BTFD162243</v>
          </cell>
          <cell r="AB20563"/>
        </row>
        <row r="20564">
          <cell r="A20564">
            <v>44350.437129629601</v>
          </cell>
          <cell r="B20564">
            <v>4744</v>
          </cell>
          <cell r="F20564" t="str">
            <v>CC-00379134</v>
          </cell>
          <cell r="J20564" t="str">
            <v>Schedule Service</v>
          </cell>
          <cell r="R20564" t="str">
            <v>BSFC376459</v>
          </cell>
          <cell r="AB20564"/>
        </row>
        <row r="20565">
          <cell r="A20565">
            <v>44349.975729166697</v>
          </cell>
          <cell r="B20565">
            <v>13988</v>
          </cell>
          <cell r="F20565" t="str">
            <v>CC-00379014</v>
          </cell>
          <cell r="J20565" t="str">
            <v>Schedule Service - AMC</v>
          </cell>
          <cell r="R20565" t="str">
            <v>GOCS030806</v>
          </cell>
          <cell r="AB20565"/>
        </row>
        <row r="20566">
          <cell r="A20566">
            <v>44349.496956018498</v>
          </cell>
          <cell r="B20566">
            <v>4889</v>
          </cell>
          <cell r="F20566" t="str">
            <v>CC-00378756</v>
          </cell>
          <cell r="J20566" t="str">
            <v>Schedule Service</v>
          </cell>
          <cell r="R20566" t="str">
            <v>BQKD200047</v>
          </cell>
          <cell r="AB20566"/>
        </row>
        <row r="20567">
          <cell r="A20567">
            <v>44349.413784722201</v>
          </cell>
          <cell r="B20567">
            <v>30270</v>
          </cell>
          <cell r="F20567" t="str">
            <v>CC-00378672</v>
          </cell>
          <cell r="J20567" t="str">
            <v>Schedule Service</v>
          </cell>
          <cell r="R20567" t="str">
            <v>BKKS030393</v>
          </cell>
          <cell r="AB20567"/>
        </row>
        <row r="20568">
          <cell r="A20568">
            <v>44349.410949074103</v>
          </cell>
          <cell r="B20568">
            <v>1522</v>
          </cell>
          <cell r="F20568" t="str">
            <v>CC-00378666</v>
          </cell>
          <cell r="J20568" t="str">
            <v>Schedule Service</v>
          </cell>
          <cell r="R20568" t="str">
            <v>BTGD162289</v>
          </cell>
          <cell r="AB20568"/>
        </row>
        <row r="20569">
          <cell r="A20569">
            <v>44348.465949074103</v>
          </cell>
          <cell r="B20569">
            <v>29237</v>
          </cell>
          <cell r="F20569" t="str">
            <v>CC-00378270</v>
          </cell>
          <cell r="J20569" t="str">
            <v>Schedule Service</v>
          </cell>
          <cell r="R20569" t="str">
            <v>BKJS030050</v>
          </cell>
          <cell r="AB20569"/>
        </row>
        <row r="20570">
          <cell r="A20570">
            <v>44347.4700578704</v>
          </cell>
          <cell r="B20570">
            <v>52687</v>
          </cell>
          <cell r="F20570" t="str">
            <v>CC-00377818</v>
          </cell>
          <cell r="J20570" t="str">
            <v>Schedule Service</v>
          </cell>
          <cell r="R20570" t="str">
            <v>BNCC370425</v>
          </cell>
          <cell r="AB20570"/>
        </row>
        <row r="20571">
          <cell r="A20571">
            <v>44347.464965277803</v>
          </cell>
          <cell r="B20571">
            <v>4889</v>
          </cell>
          <cell r="F20571" t="str">
            <v>CC-00377812</v>
          </cell>
          <cell r="J20571" t="str">
            <v>Complaint - Running With Problem</v>
          </cell>
          <cell r="R20571" t="str">
            <v>BQKD200047</v>
          </cell>
          <cell r="AB20571"/>
        </row>
        <row r="20572">
          <cell r="A20572">
            <v>44347.4433796296</v>
          </cell>
          <cell r="B20572">
            <v>13935</v>
          </cell>
          <cell r="F20572" t="str">
            <v>CC-00377792</v>
          </cell>
          <cell r="J20572" t="str">
            <v>Complaint - Running With Problem</v>
          </cell>
          <cell r="R20572" t="str">
            <v>GPKC370113</v>
          </cell>
          <cell r="AB20572"/>
        </row>
        <row r="20573">
          <cell r="A20573">
            <v>44347.002164351798</v>
          </cell>
          <cell r="B20573">
            <v>1825</v>
          </cell>
          <cell r="F20573" t="str">
            <v>CC-00377748</v>
          </cell>
          <cell r="J20573" t="str">
            <v>General Service</v>
          </cell>
          <cell r="R20573" t="str">
            <v>BSGD161898</v>
          </cell>
          <cell r="AB20573"/>
        </row>
        <row r="20574">
          <cell r="A20574">
            <v>44346.9996412037</v>
          </cell>
          <cell r="B20574">
            <v>1572</v>
          </cell>
          <cell r="F20574" t="str">
            <v>CC-00377747</v>
          </cell>
          <cell r="J20574" t="str">
            <v>General Service</v>
          </cell>
          <cell r="R20574" t="str">
            <v>BSID161979</v>
          </cell>
          <cell r="AB20574" t="str">
            <v>We are unable to close the call due to service report create some issue. after mention the HMR 1572 , showing this error ( Please fill values before closing the service report ). so, we have already send mail to CCS &amp; awaiting for reply.</v>
          </cell>
        </row>
        <row r="20575">
          <cell r="A20575">
            <v>44346.997696759303</v>
          </cell>
          <cell r="B20575">
            <v>2165</v>
          </cell>
          <cell r="F20575" t="str">
            <v>CC-00377746</v>
          </cell>
          <cell r="J20575" t="str">
            <v>General Service</v>
          </cell>
          <cell r="R20575" t="str">
            <v>BRID161336</v>
          </cell>
          <cell r="AB20575"/>
        </row>
        <row r="20576">
          <cell r="A20576">
            <v>44346.995208333297</v>
          </cell>
          <cell r="B20576">
            <v>3401</v>
          </cell>
          <cell r="F20576" t="str">
            <v>CC-00377745</v>
          </cell>
          <cell r="J20576" t="str">
            <v>General Service</v>
          </cell>
          <cell r="R20576" t="str">
            <v>BSGD161904</v>
          </cell>
          <cell r="AB20576"/>
        </row>
        <row r="20577">
          <cell r="A20577">
            <v>44346.992812500001</v>
          </cell>
          <cell r="B20577">
            <v>4210</v>
          </cell>
          <cell r="F20577" t="str">
            <v>CC-00377744</v>
          </cell>
          <cell r="J20577" t="str">
            <v>General Service</v>
          </cell>
          <cell r="R20577" t="str">
            <v>BSKD161477</v>
          </cell>
          <cell r="AB20577"/>
        </row>
        <row r="20578">
          <cell r="A20578">
            <v>44346.988645833299</v>
          </cell>
          <cell r="B20578">
            <v>5210</v>
          </cell>
          <cell r="F20578" t="str">
            <v>CC-00377743</v>
          </cell>
          <cell r="J20578" t="str">
            <v>General Service</v>
          </cell>
          <cell r="R20578" t="str">
            <v>BQDD160163</v>
          </cell>
          <cell r="AB20578"/>
        </row>
        <row r="20579">
          <cell r="A20579">
            <v>44346.986284722203</v>
          </cell>
          <cell r="B20579">
            <v>6800</v>
          </cell>
          <cell r="F20579" t="str">
            <v>CC-00377742</v>
          </cell>
          <cell r="J20579" t="str">
            <v>General Service</v>
          </cell>
          <cell r="R20579" t="str">
            <v>BQGD230029</v>
          </cell>
          <cell r="AB20579"/>
        </row>
        <row r="20580">
          <cell r="A20580">
            <v>44346.9839699074</v>
          </cell>
          <cell r="B20580">
            <v>6922</v>
          </cell>
          <cell r="F20580" t="str">
            <v>CC-00377728</v>
          </cell>
          <cell r="J20580" t="str">
            <v>General Service</v>
          </cell>
          <cell r="R20580" t="str">
            <v>BQKD160076</v>
          </cell>
          <cell r="AB20580"/>
        </row>
        <row r="20581">
          <cell r="A20581">
            <v>44346.981562499997</v>
          </cell>
          <cell r="B20581">
            <v>6350</v>
          </cell>
          <cell r="F20581" t="str">
            <v>CC-00377711</v>
          </cell>
          <cell r="J20581" t="str">
            <v>General Service</v>
          </cell>
          <cell r="R20581" t="str">
            <v>BMHD200313</v>
          </cell>
          <cell r="AB20581"/>
        </row>
        <row r="20582">
          <cell r="A20582">
            <v>44345.917349536998</v>
          </cell>
          <cell r="B20582">
            <v>5876</v>
          </cell>
          <cell r="F20582" t="str">
            <v>CC-00377459</v>
          </cell>
          <cell r="J20582" t="str">
            <v>Complaint - Breakdown</v>
          </cell>
          <cell r="R20582" t="str">
            <v>BQKD160099</v>
          </cell>
          <cell r="AB20582"/>
        </row>
        <row r="20583">
          <cell r="A20583">
            <v>44345.5061458333</v>
          </cell>
          <cell r="B20583">
            <v>1</v>
          </cell>
          <cell r="F20583" t="str">
            <v>CC-00377302</v>
          </cell>
          <cell r="J20583" t="str">
            <v>Pre Commissioning</v>
          </cell>
          <cell r="R20583" t="str">
            <v>BUKC370655</v>
          </cell>
          <cell r="AB20583"/>
        </row>
        <row r="20584">
          <cell r="A20584">
            <v>44343.5918171296</v>
          </cell>
          <cell r="B20584">
            <v>1</v>
          </cell>
          <cell r="F20584" t="str">
            <v>CC-00376506</v>
          </cell>
          <cell r="J20584" t="str">
            <v>Commissioning</v>
          </cell>
          <cell r="R20584" t="str">
            <v>BUAS033580</v>
          </cell>
          <cell r="AB20584" t="str">
            <v>Comm date-27/05/2021.</v>
          </cell>
        </row>
        <row r="20585">
          <cell r="A20585">
            <v>44343.564224537004</v>
          </cell>
          <cell r="B20585">
            <v>935</v>
          </cell>
          <cell r="F20585" t="str">
            <v>CC-00376485</v>
          </cell>
          <cell r="J20585" t="str">
            <v>Complaint - Running With Problem</v>
          </cell>
          <cell r="R20585" t="str">
            <v>BTJD162016</v>
          </cell>
          <cell r="AB20585" t="str">
            <v>basis on customer complaint unit tripping issue, yesterday our engineer attend the customer &amp; solved the issue. So, today we close the call.</v>
          </cell>
        </row>
        <row r="20586">
          <cell r="A20586">
            <v>44343.433402777802</v>
          </cell>
          <cell r="B20586">
            <v>2083</v>
          </cell>
          <cell r="F20586" t="str">
            <v>CC-00376349</v>
          </cell>
          <cell r="J20586" t="str">
            <v>Schedule Service</v>
          </cell>
          <cell r="R20586" t="str">
            <v>BTFD162244</v>
          </cell>
          <cell r="AB20586"/>
        </row>
        <row r="20587">
          <cell r="A20587">
            <v>44342.665960648097</v>
          </cell>
          <cell r="B20587">
            <v>115</v>
          </cell>
          <cell r="F20587" t="str">
            <v>CC-00376152</v>
          </cell>
          <cell r="J20587" t="str">
            <v>General Service</v>
          </cell>
          <cell r="R20587" t="str">
            <v>BTGD162296</v>
          </cell>
          <cell r="AB20587"/>
        </row>
        <row r="20588">
          <cell r="A20588">
            <v>44342.451249999998</v>
          </cell>
          <cell r="B20588">
            <v>10373</v>
          </cell>
          <cell r="F20588" t="str">
            <v>CC-00376002</v>
          </cell>
          <cell r="J20588" t="str">
            <v>General Service</v>
          </cell>
          <cell r="R20588" t="str">
            <v>BRAS033261</v>
          </cell>
          <cell r="AB20588"/>
        </row>
        <row r="20589">
          <cell r="A20589">
            <v>44342.438738425903</v>
          </cell>
          <cell r="B20589">
            <v>861</v>
          </cell>
          <cell r="F20589" t="str">
            <v>CC-00375994</v>
          </cell>
          <cell r="J20589" t="str">
            <v>Schedule Service</v>
          </cell>
          <cell r="R20589" t="str">
            <v>BSCD161704</v>
          </cell>
          <cell r="AB20589"/>
        </row>
        <row r="20590">
          <cell r="A20590">
            <v>44342.436759259297</v>
          </cell>
          <cell r="B20590">
            <v>8237</v>
          </cell>
          <cell r="F20590" t="str">
            <v>CC-00375993</v>
          </cell>
          <cell r="J20590" t="str">
            <v>Schedule Service</v>
          </cell>
          <cell r="R20590" t="str">
            <v>BJHS031586</v>
          </cell>
          <cell r="AB20590"/>
        </row>
        <row r="20591">
          <cell r="A20591">
            <v>44341.979722222197</v>
          </cell>
          <cell r="B20591">
            <v>11897</v>
          </cell>
          <cell r="F20591" t="str">
            <v>CC-00375854</v>
          </cell>
          <cell r="J20591" t="str">
            <v>Schedule Service - AMC</v>
          </cell>
          <cell r="R20591" t="str">
            <v>BQHS040705</v>
          </cell>
          <cell r="AB20591"/>
        </row>
        <row r="20592">
          <cell r="A20592">
            <v>44341.979594907403</v>
          </cell>
          <cell r="B20592">
            <v>15173</v>
          </cell>
          <cell r="F20592" t="str">
            <v>CC-00375853</v>
          </cell>
          <cell r="J20592" t="str">
            <v>Schedule Service - AMC</v>
          </cell>
          <cell r="R20592" t="str">
            <v>BQES030978</v>
          </cell>
          <cell r="AB20592"/>
        </row>
        <row r="20593">
          <cell r="A20593">
            <v>44341.979375000003</v>
          </cell>
          <cell r="B20593">
            <v>11002</v>
          </cell>
          <cell r="F20593" t="str">
            <v>CC-00375852</v>
          </cell>
          <cell r="J20593" t="str">
            <v>Schedule Service - AMC</v>
          </cell>
          <cell r="R20593" t="str">
            <v>BQGS031413</v>
          </cell>
          <cell r="AB20593"/>
        </row>
        <row r="20594">
          <cell r="A20594">
            <v>44341.747060185196</v>
          </cell>
          <cell r="B20594"/>
          <cell r="F20594" t="str">
            <v>CC-00375745</v>
          </cell>
          <cell r="J20594" t="str">
            <v>General Service</v>
          </cell>
          <cell r="R20594"/>
          <cell r="AB20594" t="str">
            <v>Quotation submitted to the customer waiting for there approval. 27-05-2021 Prime Power.
Till date the customer didn't give us there approval to complete the job. 3-06-2021 Prime Power..... Discussed with dealer and advice send closing details through closer....Pramod-08/06/2021.
Till date the customer didn't release the PO neither we get any payment confirmation from the customer. So, today we are sending the cancellation request. 10-06-2021 Prime Power.</v>
          </cell>
        </row>
        <row r="20595">
          <cell r="A20595">
            <v>44341.458078703698</v>
          </cell>
          <cell r="B20595">
            <v>1</v>
          </cell>
          <cell r="F20595" t="str">
            <v>CC-00375505</v>
          </cell>
          <cell r="J20595" t="str">
            <v>Commissioning</v>
          </cell>
          <cell r="R20595" t="str">
            <v>BULD162579</v>
          </cell>
          <cell r="AB20595"/>
        </row>
        <row r="20596">
          <cell r="A20596">
            <v>44341.455891203703</v>
          </cell>
          <cell r="B20596">
            <v>112</v>
          </cell>
          <cell r="F20596" t="str">
            <v>CC-00375503</v>
          </cell>
          <cell r="J20596" t="str">
            <v>Complaint - Running With Problem</v>
          </cell>
          <cell r="R20596" t="str">
            <v>BTGD162296</v>
          </cell>
          <cell r="AB20596"/>
        </row>
        <row r="20597">
          <cell r="A20597">
            <v>44340.645219907397</v>
          </cell>
          <cell r="B20597">
            <v>945</v>
          </cell>
          <cell r="F20597" t="str">
            <v>CC-00375286</v>
          </cell>
          <cell r="J20597" t="str">
            <v>General Service</v>
          </cell>
          <cell r="R20597" t="str">
            <v>BTCD162162</v>
          </cell>
          <cell r="AB20597"/>
        </row>
        <row r="20598">
          <cell r="A20598">
            <v>44338.518298611103</v>
          </cell>
          <cell r="B20598">
            <v>1</v>
          </cell>
          <cell r="F20598" t="str">
            <v>CC-00374594</v>
          </cell>
          <cell r="J20598" t="str">
            <v>Pre Commissioning</v>
          </cell>
          <cell r="R20598" t="str">
            <v>BULC370702</v>
          </cell>
          <cell r="AB20598"/>
        </row>
        <row r="20599">
          <cell r="A20599">
            <v>44338.4909259259</v>
          </cell>
          <cell r="B20599">
            <v>27752</v>
          </cell>
          <cell r="F20599" t="str">
            <v>CC-00374561</v>
          </cell>
          <cell r="J20599" t="str">
            <v>Complaint - Running With Problem</v>
          </cell>
          <cell r="R20599" t="str">
            <v>BQBS030091</v>
          </cell>
          <cell r="AB20599"/>
        </row>
        <row r="20600">
          <cell r="A20600">
            <v>44338.422916666699</v>
          </cell>
          <cell r="B20600">
            <v>2209</v>
          </cell>
          <cell r="F20600" t="str">
            <v>CC-00374522</v>
          </cell>
          <cell r="J20600" t="str">
            <v>Complaint - Running With Problem</v>
          </cell>
          <cell r="R20600" t="str">
            <v>BTDD162186</v>
          </cell>
          <cell r="AB20600"/>
        </row>
        <row r="20601">
          <cell r="A20601">
            <v>44337.444039351903</v>
          </cell>
          <cell r="B20601">
            <v>0</v>
          </cell>
          <cell r="F20601" t="str">
            <v>CC-00374181</v>
          </cell>
          <cell r="J20601" t="str">
            <v>Pre Commissioning</v>
          </cell>
          <cell r="R20601" t="str">
            <v>BUAS033580</v>
          </cell>
          <cell r="AB20601" t="str">
            <v>. Advise the customer to make zero level foundation, with proper earthing's, lugs, &amp; 415 v connection required, cable size 70 sq mm of copper, 160 ampere HRC.</v>
          </cell>
        </row>
        <row r="20602">
          <cell r="A20602">
            <v>44337.420104166697</v>
          </cell>
          <cell r="B20602"/>
          <cell r="F20602" t="str">
            <v>CC-00374177</v>
          </cell>
          <cell r="J20602" t="str">
            <v>Complaint - Running With Problem</v>
          </cell>
          <cell r="R20602"/>
          <cell r="AB20602" t="str">
            <v>Visited the site check the unit found that the compressor need service. So, submitted our spares quote to the customer waiting for the approval. 24-05-21 Prime Power.
Today again discussed with the customer he said that he discussed with the boss after then he will give us the approval. Prime Power 27-05-2021.
Till date the customer didn't purchase the spares. 31-05-2021.</v>
          </cell>
        </row>
        <row r="20603">
          <cell r="A20603">
            <v>44336.489050925898</v>
          </cell>
          <cell r="B20603">
            <v>4887</v>
          </cell>
          <cell r="F20603" t="str">
            <v>CC-00373796</v>
          </cell>
          <cell r="J20603" t="str">
            <v>Complaint - Running With Problem</v>
          </cell>
          <cell r="R20603" t="str">
            <v>BQKD200047</v>
          </cell>
          <cell r="AB20603" t="str">
            <v>Third time DCV failure within short time that is why unit under observation.</v>
          </cell>
        </row>
        <row r="20604">
          <cell r="A20604">
            <v>44335.4203935185</v>
          </cell>
          <cell r="B20604">
            <v>15247</v>
          </cell>
          <cell r="F20604" t="str">
            <v>CC-00373397</v>
          </cell>
          <cell r="J20604" t="str">
            <v>Schedule Service</v>
          </cell>
          <cell r="R20604" t="str">
            <v>BRGS035169</v>
          </cell>
          <cell r="AB20604"/>
        </row>
        <row r="20605">
          <cell r="A20605">
            <v>44335.417905092603</v>
          </cell>
          <cell r="B20605">
            <v>12387</v>
          </cell>
          <cell r="F20605" t="str">
            <v>CC-00373396</v>
          </cell>
          <cell r="J20605" t="str">
            <v>Schedule Service</v>
          </cell>
          <cell r="R20605" t="str">
            <v>BQBS033796</v>
          </cell>
          <cell r="AB20605"/>
        </row>
        <row r="20606">
          <cell r="A20606">
            <v>44334.543865740699</v>
          </cell>
          <cell r="B20606">
            <v>1718</v>
          </cell>
          <cell r="F20606" t="str">
            <v>CC-00373110</v>
          </cell>
          <cell r="J20606" t="str">
            <v>Schedule Service</v>
          </cell>
          <cell r="R20606" t="str">
            <v>BSFC376340</v>
          </cell>
          <cell r="AB20606"/>
        </row>
        <row r="20607">
          <cell r="A20607">
            <v>44334.411504629599</v>
          </cell>
          <cell r="B20607">
            <v>11411</v>
          </cell>
          <cell r="F20607" t="str">
            <v>CC-00372990</v>
          </cell>
          <cell r="J20607" t="str">
            <v>Schedule Service</v>
          </cell>
          <cell r="R20607" t="str">
            <v>ONIC370102</v>
          </cell>
          <cell r="AB20607"/>
        </row>
        <row r="20608">
          <cell r="A20608">
            <v>44334.409479166701</v>
          </cell>
          <cell r="B20608">
            <v>25628</v>
          </cell>
          <cell r="F20608" t="str">
            <v>CC-00372988</v>
          </cell>
          <cell r="J20608" t="str">
            <v>Schedule Service</v>
          </cell>
          <cell r="R20608" t="str">
            <v>GOGC370754</v>
          </cell>
          <cell r="AB20608"/>
        </row>
        <row r="20609">
          <cell r="A20609">
            <v>44330.860740740703</v>
          </cell>
          <cell r="B20609">
            <v>1</v>
          </cell>
          <cell r="F20609" t="str">
            <v>CC-00371951</v>
          </cell>
          <cell r="J20609" t="str">
            <v>Commissioning</v>
          </cell>
          <cell r="R20609" t="str">
            <v>BUAL160594</v>
          </cell>
          <cell r="AB20609" t="str">
            <v>Engineer attend the customer dated on 17-05-2021 &amp; during his observation found in customer end voltage drop issue. So, engineer suggested to customer rectify it &amp; after rectify the same inform us for commissioning the unit. Today also we contact to the  customer site in charge Mr. Dudra &amp; as discussed with him we understand still site is not ready.</v>
          </cell>
        </row>
        <row r="20610">
          <cell r="A20610">
            <v>44329.580682870401</v>
          </cell>
          <cell r="B20610">
            <v>7176</v>
          </cell>
          <cell r="F20610" t="str">
            <v>CC-00371459</v>
          </cell>
          <cell r="J20610" t="str">
            <v>General Service</v>
          </cell>
          <cell r="R20610" t="str">
            <v>GPFC370737</v>
          </cell>
          <cell r="AB20610"/>
        </row>
        <row r="20611">
          <cell r="A20611">
            <v>44329.419016203698</v>
          </cell>
          <cell r="B20611">
            <v>18187</v>
          </cell>
          <cell r="F20611" t="str">
            <v>CC-00371366</v>
          </cell>
          <cell r="J20611" t="str">
            <v>Complaint - Running With Problem</v>
          </cell>
          <cell r="R20611" t="str">
            <v>BMFS031346</v>
          </cell>
          <cell r="AB20611"/>
        </row>
        <row r="20612">
          <cell r="A20612">
            <v>44329.414791666699</v>
          </cell>
          <cell r="B20612">
            <v>2223</v>
          </cell>
          <cell r="F20612" t="str">
            <v>CC-00371365</v>
          </cell>
          <cell r="J20612" t="str">
            <v>Schedule Service</v>
          </cell>
          <cell r="R20612" t="str">
            <v>BSES037922</v>
          </cell>
          <cell r="AB20612"/>
        </row>
        <row r="20613">
          <cell r="A20613">
            <v>44329.406840277799</v>
          </cell>
          <cell r="B20613">
            <v>8053</v>
          </cell>
          <cell r="F20613" t="str">
            <v>CC-00371362</v>
          </cell>
          <cell r="J20613" t="str">
            <v>Schedule Service</v>
          </cell>
          <cell r="R20613" t="str">
            <v>BSDS043254</v>
          </cell>
          <cell r="AB20613"/>
        </row>
        <row r="20614">
          <cell r="A20614">
            <v>44328.979270833297</v>
          </cell>
          <cell r="B20614">
            <v>71880</v>
          </cell>
          <cell r="F20614" t="str">
            <v>CC-00371297</v>
          </cell>
          <cell r="J20614" t="str">
            <v>Schedule Service - AMC</v>
          </cell>
          <cell r="R20614" t="str">
            <v>BJGS031396</v>
          </cell>
          <cell r="AB20614"/>
        </row>
        <row r="20615">
          <cell r="A20615">
            <v>44328.7901851852</v>
          </cell>
          <cell r="B20615"/>
          <cell r="F20615" t="str">
            <v>CC-00371228</v>
          </cell>
          <cell r="J20615" t="str">
            <v>General Service</v>
          </cell>
          <cell r="R20615"/>
          <cell r="AB20615"/>
        </row>
        <row r="20616">
          <cell r="A20616">
            <v>44328.674467592602</v>
          </cell>
          <cell r="B20616">
            <v>1166</v>
          </cell>
          <cell r="F20616" t="str">
            <v>CC-00371186</v>
          </cell>
          <cell r="J20616" t="str">
            <v>Complaint - Running With Problem</v>
          </cell>
          <cell r="R20616" t="str">
            <v>BTDD162192</v>
          </cell>
          <cell r="AB20616"/>
        </row>
        <row r="20617">
          <cell r="A20617">
            <v>44327.993032407401</v>
          </cell>
          <cell r="B20617">
            <v>23493</v>
          </cell>
          <cell r="F20617" t="str">
            <v>CC-00370969</v>
          </cell>
          <cell r="J20617" t="str">
            <v>Schedule Service - AMC</v>
          </cell>
          <cell r="R20617" t="str">
            <v>BJHET10090</v>
          </cell>
          <cell r="AB20617"/>
        </row>
        <row r="20618">
          <cell r="A20618">
            <v>44327.408414351798</v>
          </cell>
          <cell r="B20618">
            <v>3501</v>
          </cell>
          <cell r="F20618" t="str">
            <v>CC-00370628</v>
          </cell>
          <cell r="J20618" t="str">
            <v>Schedule Service</v>
          </cell>
          <cell r="R20618" t="str">
            <v>BTDD162169</v>
          </cell>
          <cell r="AB20618"/>
        </row>
        <row r="20619">
          <cell r="A20619">
            <v>44326.982418981497</v>
          </cell>
          <cell r="B20619">
            <v>1055</v>
          </cell>
          <cell r="F20619" t="str">
            <v>CC-00370614</v>
          </cell>
          <cell r="J20619" t="str">
            <v>Schedule Service - AMC</v>
          </cell>
          <cell r="R20619" t="str">
            <v>BSLS036682</v>
          </cell>
          <cell r="AB20619"/>
        </row>
        <row r="20620">
          <cell r="A20620">
            <v>44326.972129629597</v>
          </cell>
          <cell r="B20620">
            <v>2138</v>
          </cell>
          <cell r="F20620" t="str">
            <v>CC-00370552</v>
          </cell>
          <cell r="J20620" t="str">
            <v>Schedule Service</v>
          </cell>
          <cell r="R20620" t="str">
            <v>BTDD162186</v>
          </cell>
          <cell r="AB20620"/>
        </row>
        <row r="20621">
          <cell r="A20621">
            <v>44326.969386574099</v>
          </cell>
          <cell r="B20621">
            <v>2055</v>
          </cell>
          <cell r="F20621" t="str">
            <v>CC-00370533</v>
          </cell>
          <cell r="J20621" t="str">
            <v>Schedule Service</v>
          </cell>
          <cell r="R20621" t="str">
            <v>BTED162217</v>
          </cell>
          <cell r="AB20621"/>
        </row>
        <row r="20622">
          <cell r="A20622">
            <v>44323.595347222203</v>
          </cell>
          <cell r="B20622">
            <v>4822</v>
          </cell>
          <cell r="F20622" t="str">
            <v>CC-00369581</v>
          </cell>
          <cell r="J20622" t="str">
            <v>Complaint - Running With Problem</v>
          </cell>
          <cell r="R20622" t="str">
            <v>BQKD200047</v>
          </cell>
          <cell r="AB20622"/>
        </row>
        <row r="20623">
          <cell r="A20623">
            <v>44322.817650463003</v>
          </cell>
          <cell r="B20623">
            <v>691</v>
          </cell>
          <cell r="F20623" t="str">
            <v>CC-00369255</v>
          </cell>
          <cell r="J20623" t="str">
            <v>Complaint - Running With Problem</v>
          </cell>
          <cell r="R20623" t="str">
            <v>BULD162559</v>
          </cell>
          <cell r="AB20623" t="str">
            <v>Turbo guard is available in our dealer stock But due to Jharkhand full lockdown date on 22-04-2021 to 17-06-2021 our engineer unable to attend the customer, we request to customer arrange gate pass or arrange vehicle for pick up our engineer but customer not ready to support.. In parallel FOC raised &amp; AO generated. FOC NO- 00012949 / AO no - 
235025228. material received by our dealer dated on- 15-06-2021. Engineer on job. after change the material we will close the call.</v>
          </cell>
        </row>
        <row r="20624">
          <cell r="A20624">
            <v>44322.426469907397</v>
          </cell>
          <cell r="B20624">
            <v>28541</v>
          </cell>
          <cell r="F20624" t="str">
            <v>CC-00368994</v>
          </cell>
          <cell r="J20624" t="str">
            <v>Schedule Service</v>
          </cell>
          <cell r="R20624" t="str">
            <v>BLGS040582</v>
          </cell>
          <cell r="AB20624"/>
        </row>
        <row r="20625">
          <cell r="A20625">
            <v>44322.424791666701</v>
          </cell>
          <cell r="B20625">
            <v>40476</v>
          </cell>
          <cell r="F20625" t="str">
            <v>CC-00368993</v>
          </cell>
          <cell r="J20625" t="str">
            <v>Schedule Service</v>
          </cell>
          <cell r="R20625" t="str">
            <v>BILS030211</v>
          </cell>
          <cell r="AB20625"/>
        </row>
        <row r="20626">
          <cell r="A20626">
            <v>44322.404421296298</v>
          </cell>
          <cell r="B20626">
            <v>2245</v>
          </cell>
          <cell r="F20626" t="str">
            <v>CC-00368982</v>
          </cell>
          <cell r="J20626" t="str">
            <v>Complaint - Running With Problem</v>
          </cell>
          <cell r="R20626" t="str">
            <v>BTJD162046</v>
          </cell>
          <cell r="AB20626"/>
        </row>
        <row r="20627">
          <cell r="A20627">
            <v>44322.392928240697</v>
          </cell>
          <cell r="B20627">
            <v>4819</v>
          </cell>
          <cell r="F20627" t="str">
            <v>CC-00368977</v>
          </cell>
          <cell r="J20627" t="str">
            <v>Complaint - Running With Problem</v>
          </cell>
          <cell r="R20627" t="str">
            <v>BQKD200047</v>
          </cell>
          <cell r="AB20627"/>
        </row>
        <row r="20628">
          <cell r="A20628">
            <v>44321.990937499999</v>
          </cell>
          <cell r="B20628">
            <v>19054</v>
          </cell>
          <cell r="F20628" t="str">
            <v>CC-00368949</v>
          </cell>
          <cell r="J20628" t="str">
            <v>Schedule Service - AMC</v>
          </cell>
          <cell r="R20628" t="str">
            <v>BQBS033819</v>
          </cell>
          <cell r="AB20628"/>
        </row>
        <row r="20629">
          <cell r="A20629">
            <v>44320.686944444402</v>
          </cell>
          <cell r="B20629">
            <v>1</v>
          </cell>
          <cell r="F20629" t="str">
            <v>CC-00368356</v>
          </cell>
          <cell r="J20629" t="str">
            <v>Commissioning</v>
          </cell>
          <cell r="R20629" t="str">
            <v>BULD162583</v>
          </cell>
          <cell r="AB20629"/>
        </row>
        <row r="20630">
          <cell r="A20630">
            <v>44320.685138888897</v>
          </cell>
          <cell r="B20630"/>
          <cell r="F20630" t="str">
            <v>CC-00368354</v>
          </cell>
          <cell r="J20630" t="str">
            <v>Commissioning</v>
          </cell>
          <cell r="R20630"/>
          <cell r="AB20630" t="str">
            <v>Service engineer visited the customer site on dated 08-05-2021, And visited the site he discussed with the customer &amp; the customer told us that till date the machine didn't reached at our site in Daltonganj. So, when the machine reached at site he call us- Prime Power.</v>
          </cell>
        </row>
        <row r="20631">
          <cell r="A20631">
            <v>44319.729594907403</v>
          </cell>
          <cell r="B20631">
            <v>3400</v>
          </cell>
          <cell r="F20631" t="str">
            <v>CC-00367950</v>
          </cell>
          <cell r="J20631" t="str">
            <v>Complaint - Running With Problem</v>
          </cell>
          <cell r="R20631" t="str">
            <v>BTDD162169</v>
          </cell>
          <cell r="AB20631"/>
        </row>
        <row r="20632">
          <cell r="A20632">
            <v>44318.917175925897</v>
          </cell>
          <cell r="B20632">
            <v>1050</v>
          </cell>
          <cell r="F20632" t="str">
            <v>CC-00367634</v>
          </cell>
          <cell r="J20632" t="str">
            <v>Schedule Service</v>
          </cell>
          <cell r="R20632" t="str">
            <v>BTDD162192</v>
          </cell>
          <cell r="AB20632"/>
        </row>
        <row r="20633">
          <cell r="A20633">
            <v>44317.9851851852</v>
          </cell>
          <cell r="B20633">
            <v>40258</v>
          </cell>
          <cell r="F20633" t="str">
            <v>CC-00367599</v>
          </cell>
          <cell r="J20633" t="str">
            <v>Schedule Service - AMC</v>
          </cell>
          <cell r="R20633" t="str">
            <v>BIKS040038</v>
          </cell>
          <cell r="AB20633"/>
        </row>
        <row r="20634">
          <cell r="A20634">
            <v>44317.9746759259</v>
          </cell>
          <cell r="B20634">
            <v>13044</v>
          </cell>
          <cell r="F20634" t="str">
            <v>CC-00367520</v>
          </cell>
          <cell r="J20634" t="str">
            <v>Schedule Service - AMC</v>
          </cell>
          <cell r="R20634" t="str">
            <v>BQCS040170</v>
          </cell>
          <cell r="AB20634"/>
        </row>
        <row r="20635">
          <cell r="A20635">
            <v>44317.573263888902</v>
          </cell>
          <cell r="B20635">
            <v>3380</v>
          </cell>
          <cell r="F20635" t="str">
            <v>CC-00367474</v>
          </cell>
          <cell r="J20635" t="str">
            <v>Complaint - Running With Problem</v>
          </cell>
          <cell r="R20635" t="str">
            <v>BSAD161567</v>
          </cell>
          <cell r="AB20635"/>
        </row>
        <row r="20636">
          <cell r="A20636">
            <v>44316.984699074099</v>
          </cell>
          <cell r="B20636">
            <v>72055</v>
          </cell>
          <cell r="F20636" t="str">
            <v>CC-00367421</v>
          </cell>
          <cell r="J20636" t="str">
            <v>Schedule Service - AMC</v>
          </cell>
          <cell r="R20636" t="str">
            <v>BMBS030816</v>
          </cell>
          <cell r="AB20636"/>
        </row>
        <row r="20637">
          <cell r="A20637">
            <v>44316.975127314799</v>
          </cell>
          <cell r="B20637">
            <v>18055</v>
          </cell>
          <cell r="F20637" t="str">
            <v>CC-00367349</v>
          </cell>
          <cell r="J20637" t="str">
            <v>Schedule Service - AMC</v>
          </cell>
          <cell r="R20637" t="str">
            <v>BKJS040077</v>
          </cell>
          <cell r="AB20637"/>
        </row>
        <row r="20638">
          <cell r="A20638">
            <v>44316.759317129603</v>
          </cell>
          <cell r="B20638">
            <v>920</v>
          </cell>
          <cell r="F20638" t="str">
            <v>CC-00367282</v>
          </cell>
          <cell r="J20638" t="str">
            <v>Complaint - Running With Problem</v>
          </cell>
          <cell r="R20638" t="str">
            <v>BTCD162162</v>
          </cell>
          <cell r="AB20638"/>
        </row>
        <row r="20639">
          <cell r="A20639">
            <v>44315.980092592603</v>
          </cell>
          <cell r="B20639">
            <v>13541</v>
          </cell>
          <cell r="F20639" t="str">
            <v>CC-00366960</v>
          </cell>
          <cell r="J20639" t="str">
            <v>Schedule Service - AMC</v>
          </cell>
          <cell r="R20639" t="str">
            <v>BRIS035695</v>
          </cell>
          <cell r="AB20639"/>
        </row>
        <row r="20640">
          <cell r="A20640">
            <v>44315.978148148097</v>
          </cell>
          <cell r="B20640">
            <v>14021</v>
          </cell>
          <cell r="F20640" t="str">
            <v>CC-00366947</v>
          </cell>
          <cell r="J20640" t="str">
            <v>Schedule Service - AMC</v>
          </cell>
          <cell r="R20640" t="str">
            <v>BMJS040004</v>
          </cell>
          <cell r="AB20640"/>
        </row>
        <row r="20641">
          <cell r="A20641">
            <v>44315.482152777797</v>
          </cell>
          <cell r="B20641">
            <v>2220</v>
          </cell>
          <cell r="F20641" t="str">
            <v>CC-00366642</v>
          </cell>
          <cell r="J20641" t="str">
            <v>Schedule Service</v>
          </cell>
          <cell r="R20641" t="str">
            <v>BTJD162046</v>
          </cell>
          <cell r="AB20641"/>
        </row>
        <row r="20642">
          <cell r="A20642">
            <v>44315.481168981503</v>
          </cell>
          <cell r="B20642">
            <v>1140</v>
          </cell>
          <cell r="F20642" t="str">
            <v>CC-00366641</v>
          </cell>
          <cell r="J20642" t="str">
            <v>Schedule Service</v>
          </cell>
          <cell r="R20642" t="str">
            <v>BTED200706</v>
          </cell>
          <cell r="AB20642"/>
        </row>
        <row r="20643">
          <cell r="A20643">
            <v>44314.980671296304</v>
          </cell>
          <cell r="B20643">
            <v>21171</v>
          </cell>
          <cell r="F20643" t="str">
            <v>CC-00366535</v>
          </cell>
          <cell r="J20643" t="str">
            <v>Schedule Service - AMC</v>
          </cell>
          <cell r="R20643" t="str">
            <v>BLIS031950</v>
          </cell>
          <cell r="AB20643"/>
        </row>
        <row r="20644">
          <cell r="A20644">
            <v>44314.384722222203</v>
          </cell>
          <cell r="B20644"/>
          <cell r="F20644" t="str">
            <v>CC-00366055</v>
          </cell>
          <cell r="J20644" t="str">
            <v>Commissioning</v>
          </cell>
          <cell r="R20644"/>
          <cell r="AB20644"/>
        </row>
        <row r="20645">
          <cell r="A20645">
            <v>44314.382025462997</v>
          </cell>
          <cell r="B20645"/>
          <cell r="F20645" t="str">
            <v>CC-00366054</v>
          </cell>
          <cell r="J20645" t="str">
            <v>Commissioning</v>
          </cell>
          <cell r="R20645"/>
          <cell r="AB20645"/>
        </row>
        <row r="20646">
          <cell r="A20646">
            <v>44313.982187499998</v>
          </cell>
          <cell r="B20646">
            <v>26980</v>
          </cell>
          <cell r="F20646" t="str">
            <v>CC-00365987</v>
          </cell>
          <cell r="J20646" t="str">
            <v>Schedule Service - AMC</v>
          </cell>
          <cell r="R20646" t="str">
            <v>GOKS040088</v>
          </cell>
          <cell r="AB20646"/>
        </row>
        <row r="20647">
          <cell r="A20647">
            <v>44313.980416666702</v>
          </cell>
          <cell r="B20647">
            <v>36786</v>
          </cell>
          <cell r="F20647" t="str">
            <v>CC-00365973</v>
          </cell>
          <cell r="J20647" t="str">
            <v>Schedule Service - AMC</v>
          </cell>
          <cell r="R20647" t="str">
            <v>BNAS040245</v>
          </cell>
          <cell r="AB20647"/>
        </row>
        <row r="20648">
          <cell r="A20648">
            <v>44313.382881944402</v>
          </cell>
          <cell r="B20648"/>
          <cell r="F20648" t="str">
            <v>CC-00365477</v>
          </cell>
          <cell r="J20648" t="str">
            <v>Complaint - Breakdown</v>
          </cell>
          <cell r="R20648" t="str">
            <v>BRCD161002</v>
          </cell>
          <cell r="AB20648" t="str">
            <v>customer don't pickup our call. that is why we are unable to attend the customer &amp; at present Jharkhand also fully lockdown. So, without E-pass &amp; gate pass govt. not allow any one to visit out site.</v>
          </cell>
        </row>
        <row r="20649">
          <cell r="A20649">
            <v>44310.977673611102</v>
          </cell>
          <cell r="B20649">
            <v>18104</v>
          </cell>
          <cell r="F20649" t="str">
            <v>CC-00364803</v>
          </cell>
          <cell r="J20649" t="str">
            <v>Schedule Service - AMC</v>
          </cell>
          <cell r="R20649" t="str">
            <v>BMFS031346</v>
          </cell>
          <cell r="AB20649"/>
        </row>
        <row r="20650">
          <cell r="A20650">
            <v>44310.973391203697</v>
          </cell>
          <cell r="B20650">
            <v>8786</v>
          </cell>
          <cell r="F20650" t="str">
            <v>CC-00364763</v>
          </cell>
          <cell r="J20650" t="str">
            <v>Schedule Service - AMC</v>
          </cell>
          <cell r="R20650" t="str">
            <v>BPIC370386</v>
          </cell>
          <cell r="AB20650"/>
        </row>
        <row r="20651">
          <cell r="A20651">
            <v>44309.977349537003</v>
          </cell>
          <cell r="B20651">
            <v>14285</v>
          </cell>
          <cell r="F20651" t="str">
            <v>CC-00364376</v>
          </cell>
          <cell r="J20651" t="str">
            <v>Schedule Service - AMC</v>
          </cell>
          <cell r="R20651" t="str">
            <v>BRIS035698</v>
          </cell>
          <cell r="AB20651"/>
        </row>
        <row r="20652">
          <cell r="A20652">
            <v>44309.977245370399</v>
          </cell>
          <cell r="B20652">
            <v>30147</v>
          </cell>
          <cell r="F20652" t="str">
            <v>CC-00364375</v>
          </cell>
          <cell r="J20652" t="str">
            <v>Schedule Service - AMC</v>
          </cell>
          <cell r="R20652" t="str">
            <v>BKKS030393</v>
          </cell>
          <cell r="AB20652"/>
        </row>
        <row r="20653">
          <cell r="A20653">
            <v>44309.977141203701</v>
          </cell>
          <cell r="B20653">
            <v>32395</v>
          </cell>
          <cell r="F20653" t="str">
            <v>CC-00364374</v>
          </cell>
          <cell r="J20653" t="str">
            <v>Schedule Service - AMC</v>
          </cell>
          <cell r="R20653" t="str">
            <v>BIGS030904</v>
          </cell>
          <cell r="AB20653"/>
        </row>
        <row r="20654">
          <cell r="A20654">
            <v>44309.975497685198</v>
          </cell>
          <cell r="B20654">
            <v>13781</v>
          </cell>
          <cell r="F20654" t="str">
            <v>CC-00364360</v>
          </cell>
          <cell r="J20654" t="str">
            <v>Schedule Service - AMC</v>
          </cell>
          <cell r="R20654" t="str">
            <v>GPKC370113</v>
          </cell>
          <cell r="AB20654"/>
        </row>
        <row r="20655">
          <cell r="A20655">
            <v>44309.381296296298</v>
          </cell>
          <cell r="B20655">
            <v>878</v>
          </cell>
          <cell r="F20655" t="str">
            <v>CC-00363931</v>
          </cell>
          <cell r="J20655" t="str">
            <v>Complaint - Breakdown</v>
          </cell>
          <cell r="R20655" t="str">
            <v>BTCD162162</v>
          </cell>
          <cell r="AB20655"/>
        </row>
        <row r="20656">
          <cell r="A20656">
            <v>44309.375509259298</v>
          </cell>
          <cell r="B20656">
            <v>2614</v>
          </cell>
          <cell r="F20656" t="str">
            <v>CC-00363929</v>
          </cell>
          <cell r="J20656" t="str">
            <v>Complaint - Running With Problem</v>
          </cell>
          <cell r="R20656" t="str">
            <v>BTCD162149</v>
          </cell>
          <cell r="AB20656" t="str">
            <v>OEM visited the site &amp; during observation found in turbo red hot issue, then OEM repair the same &amp; refitted. Our team also visited the site &amp; clean the radiator, after cooler internally &amp; refitted . yesterday we take the trial unit running is ok condition found no red hot issue. today we close the call.</v>
          </cell>
        </row>
        <row r="20657">
          <cell r="A20657">
            <v>44308.799652777801</v>
          </cell>
          <cell r="B20657">
            <v>2699</v>
          </cell>
          <cell r="F20657" t="str">
            <v>CC-00363767</v>
          </cell>
          <cell r="J20657" t="str">
            <v>Complaint - Running With Problem</v>
          </cell>
          <cell r="R20657" t="str">
            <v>BSID161968</v>
          </cell>
          <cell r="AB20657"/>
        </row>
        <row r="20658">
          <cell r="A20658">
            <v>44308.758414351898</v>
          </cell>
          <cell r="B20658">
            <v>5710</v>
          </cell>
          <cell r="F20658" t="str">
            <v>CC-00363759</v>
          </cell>
          <cell r="J20658" t="str">
            <v>Complaint - Running With Problem</v>
          </cell>
          <cell r="R20658" t="str">
            <v>BRCD160940</v>
          </cell>
          <cell r="AB20658"/>
        </row>
        <row r="20659">
          <cell r="A20659">
            <v>44308.754212963002</v>
          </cell>
          <cell r="B20659">
            <v>1214</v>
          </cell>
          <cell r="F20659" t="str">
            <v>CC-00363758</v>
          </cell>
          <cell r="J20659" t="str">
            <v>Complaint - Running With Problem</v>
          </cell>
          <cell r="R20659" t="str">
            <v>BSED161766</v>
          </cell>
          <cell r="AB20659"/>
        </row>
        <row r="20660">
          <cell r="A20660">
            <v>44306.835752314801</v>
          </cell>
          <cell r="B20660">
            <v>3234</v>
          </cell>
          <cell r="F20660" t="str">
            <v>CC-00362819</v>
          </cell>
          <cell r="J20660" t="str">
            <v>Complaint - Running With Problem</v>
          </cell>
          <cell r="R20660" t="str">
            <v>BTDD162169</v>
          </cell>
          <cell r="AB20660"/>
        </row>
        <row r="20661">
          <cell r="A20661">
            <v>44306.636840277803</v>
          </cell>
          <cell r="B20661">
            <v>335</v>
          </cell>
          <cell r="F20661" t="str">
            <v>CC-00362704</v>
          </cell>
          <cell r="J20661" t="str">
            <v>Complaint - Running With Problem</v>
          </cell>
          <cell r="R20661" t="str">
            <v>BUJD162460</v>
          </cell>
          <cell r="AB20661"/>
        </row>
        <row r="20662">
          <cell r="A20662">
            <v>44305.665150462999</v>
          </cell>
          <cell r="B20662">
            <v>3234</v>
          </cell>
          <cell r="F20662" t="str">
            <v>CC-00362235</v>
          </cell>
          <cell r="J20662" t="str">
            <v>Complaint - Running With Problem</v>
          </cell>
          <cell r="R20662" t="str">
            <v>BTDD162169</v>
          </cell>
          <cell r="AB20662"/>
        </row>
        <row r="20663">
          <cell r="A20663">
            <v>44304.982384259303</v>
          </cell>
          <cell r="B20663">
            <v>45785</v>
          </cell>
          <cell r="F20663" t="str">
            <v>CC-00361876</v>
          </cell>
          <cell r="J20663" t="str">
            <v>Schedule Service - AMC</v>
          </cell>
          <cell r="R20663" t="str">
            <v>BLGS040605</v>
          </cell>
          <cell r="AB20663"/>
        </row>
        <row r="20664">
          <cell r="A20664">
            <v>44304.603958333297</v>
          </cell>
          <cell r="B20664">
            <v>5478</v>
          </cell>
          <cell r="F20664" t="str">
            <v>CC-00361752</v>
          </cell>
          <cell r="J20664" t="str">
            <v>Complaint - Running With Problem</v>
          </cell>
          <cell r="R20664" t="str">
            <v>BQJD160040</v>
          </cell>
          <cell r="AB20664"/>
        </row>
        <row r="20665">
          <cell r="A20665">
            <v>44304.595798611103</v>
          </cell>
          <cell r="B20665">
            <v>2202</v>
          </cell>
          <cell r="F20665" t="str">
            <v>CC-00361749</v>
          </cell>
          <cell r="J20665" t="str">
            <v>Schedule Service</v>
          </cell>
          <cell r="R20665" t="str">
            <v>BTDD162183</v>
          </cell>
          <cell r="AB20665"/>
        </row>
        <row r="20666">
          <cell r="A20666">
            <v>44303.623298611099</v>
          </cell>
          <cell r="B20666">
            <v>3000</v>
          </cell>
          <cell r="F20666" t="str">
            <v>CC-00361486</v>
          </cell>
          <cell r="J20666" t="str">
            <v>Schedule Service</v>
          </cell>
          <cell r="R20666" t="str">
            <v>BTKD162112</v>
          </cell>
          <cell r="AB20666"/>
        </row>
        <row r="20667">
          <cell r="A20667">
            <v>44303.620810185203</v>
          </cell>
          <cell r="B20667">
            <v>2503</v>
          </cell>
          <cell r="F20667" t="str">
            <v>CC-00361483</v>
          </cell>
          <cell r="J20667" t="str">
            <v>Schedule Service</v>
          </cell>
          <cell r="R20667" t="str">
            <v>BTCD162149</v>
          </cell>
          <cell r="AB20667"/>
        </row>
        <row r="20668">
          <cell r="A20668">
            <v>44302.8602314815</v>
          </cell>
          <cell r="B20668">
            <v>2198</v>
          </cell>
          <cell r="F20668" t="str">
            <v>CC-00361125</v>
          </cell>
          <cell r="J20668" t="str">
            <v>Complaint - Running With Problem</v>
          </cell>
          <cell r="R20668" t="str">
            <v>BTDD162183</v>
          </cell>
          <cell r="AB20668"/>
        </row>
        <row r="20669">
          <cell r="A20669">
            <v>44302.858576388899</v>
          </cell>
          <cell r="B20669">
            <v>1</v>
          </cell>
          <cell r="F20669" t="str">
            <v>CC-00361124</v>
          </cell>
          <cell r="J20669" t="str">
            <v>Commissioning</v>
          </cell>
          <cell r="R20669" t="str">
            <v>BULD162559</v>
          </cell>
          <cell r="AB20669" t="str">
            <v>Commissioning done unit under observation.</v>
          </cell>
        </row>
        <row r="20670">
          <cell r="A20670">
            <v>44302.857013888897</v>
          </cell>
          <cell r="B20670">
            <v>2627</v>
          </cell>
          <cell r="F20670" t="str">
            <v>CC-00361123</v>
          </cell>
          <cell r="J20670" t="str">
            <v>Complaint - Running With Problem</v>
          </cell>
          <cell r="R20670" t="str">
            <v>BSID161968</v>
          </cell>
          <cell r="AB20670"/>
        </row>
        <row r="20671">
          <cell r="A20671">
            <v>44302.635601851798</v>
          </cell>
          <cell r="B20671"/>
          <cell r="F20671" t="str">
            <v>CC-00360968</v>
          </cell>
          <cell r="J20671" t="str">
            <v>General Service</v>
          </cell>
          <cell r="R20671"/>
          <cell r="AB20671" t="str">
            <v>Spares quation send but till dated customer not approved.....Pramod-04/05/2021.</v>
          </cell>
        </row>
        <row r="20672">
          <cell r="A20672">
            <v>44300.768136574101</v>
          </cell>
          <cell r="B20672">
            <v>4167</v>
          </cell>
          <cell r="F20672" t="str">
            <v>CC-00359955</v>
          </cell>
          <cell r="J20672" t="str">
            <v>Schedule Service</v>
          </cell>
          <cell r="R20672" t="str">
            <v>BTLS044130</v>
          </cell>
          <cell r="AB20672"/>
        </row>
        <row r="20673">
          <cell r="A20673">
            <v>44300.765543981499</v>
          </cell>
          <cell r="B20673">
            <v>1034</v>
          </cell>
          <cell r="F20673" t="str">
            <v>CC-00359953</v>
          </cell>
          <cell r="J20673" t="str">
            <v>Schedule Service</v>
          </cell>
          <cell r="R20673" t="str">
            <v>BTFD162243</v>
          </cell>
          <cell r="AB20673" t="str">
            <v>waiting for spares quote approval.</v>
          </cell>
        </row>
        <row r="20674">
          <cell r="A20674">
            <v>44299.9858564815</v>
          </cell>
          <cell r="B20674">
            <v>18487</v>
          </cell>
          <cell r="F20674" t="str">
            <v>CC-00359612</v>
          </cell>
          <cell r="J20674" t="str">
            <v>Schedule Service - AMC</v>
          </cell>
          <cell r="R20674" t="str">
            <v>BMKC370048</v>
          </cell>
          <cell r="AB20674"/>
        </row>
        <row r="20675">
          <cell r="A20675">
            <v>44299.979074074101</v>
          </cell>
          <cell r="B20675">
            <v>24830</v>
          </cell>
          <cell r="F20675" t="str">
            <v>CC-00359567</v>
          </cell>
          <cell r="J20675" t="str">
            <v>Schedule Service - AMC</v>
          </cell>
          <cell r="R20675" t="str">
            <v>GOGC370754</v>
          </cell>
          <cell r="AB20675"/>
        </row>
        <row r="20676">
          <cell r="A20676">
            <v>44299.692361111098</v>
          </cell>
          <cell r="B20676">
            <v>8218</v>
          </cell>
          <cell r="F20676" t="str">
            <v>CC-00359417</v>
          </cell>
          <cell r="J20676" t="str">
            <v>General Service</v>
          </cell>
          <cell r="R20676" t="str">
            <v>BSCS037449</v>
          </cell>
          <cell r="AB20676"/>
        </row>
        <row r="20677">
          <cell r="A20677">
            <v>44299.666655092602</v>
          </cell>
          <cell r="B20677">
            <v>3585</v>
          </cell>
          <cell r="F20677" t="str">
            <v>CC-00359385</v>
          </cell>
          <cell r="J20677" t="str">
            <v>General Service</v>
          </cell>
          <cell r="R20677" t="str">
            <v>BPLD200068</v>
          </cell>
          <cell r="AB20677"/>
        </row>
        <row r="20678">
          <cell r="A20678">
            <v>44299.6641550926</v>
          </cell>
          <cell r="B20678">
            <v>11731</v>
          </cell>
          <cell r="F20678" t="str">
            <v>CC-00359380</v>
          </cell>
          <cell r="J20678" t="str">
            <v>Schedule Service</v>
          </cell>
          <cell r="R20678" t="str">
            <v>BQHS040705</v>
          </cell>
          <cell r="AB20678"/>
        </row>
        <row r="20679">
          <cell r="A20679">
            <v>44298.9839236111</v>
          </cell>
          <cell r="B20679">
            <v>18954</v>
          </cell>
          <cell r="F20679" t="str">
            <v>CC-00359020</v>
          </cell>
          <cell r="J20679" t="str">
            <v>Schedule Service - AMC</v>
          </cell>
          <cell r="R20679" t="str">
            <v>BKCS040431</v>
          </cell>
          <cell r="AB20679"/>
        </row>
        <row r="20680">
          <cell r="A20680">
            <v>44298.739560185197</v>
          </cell>
          <cell r="B20680">
            <v>5907</v>
          </cell>
          <cell r="F20680" t="str">
            <v>CC-00358825</v>
          </cell>
          <cell r="J20680" t="str">
            <v>General Service</v>
          </cell>
          <cell r="R20680" t="str">
            <v>BSDC375954</v>
          </cell>
          <cell r="AB20680"/>
        </row>
        <row r="20681">
          <cell r="A20681">
            <v>44298.654421296298</v>
          </cell>
          <cell r="B20681">
            <v>1680</v>
          </cell>
          <cell r="F20681" t="str">
            <v>CC-00358689</v>
          </cell>
          <cell r="J20681" t="str">
            <v>Complaint - Breakdown</v>
          </cell>
          <cell r="R20681" t="str">
            <v>BTCD162159</v>
          </cell>
          <cell r="AB20681" t="str">
            <v>Due to Jharkhand fully lockdown date on 22-04-2021 to 17-06-2021 our engineer unable to attend the customer. also we request to customer arrange gate pass but customer also unable to provide the same. We raise some parts FOC in this call Silencer pipe &amp; clamp FOC material already reach to our Dhanbad dealer office but dur to lockdown &amp; transportation not available our dealer unable to send the material to customer site. Still lockdown is extended up to 17-06-2021. after over the same we will attend the customer &amp; closed call. same communicated to the customer. Modification work of Duct bellow silencer and exhaust stipe clamp change</v>
          </cell>
        </row>
        <row r="20682">
          <cell r="A20682">
            <v>44298.575706018499</v>
          </cell>
          <cell r="B20682">
            <v>1055</v>
          </cell>
          <cell r="F20682" t="str">
            <v>CC-00358549</v>
          </cell>
          <cell r="J20682" t="str">
            <v>Complaint - Running With Problem</v>
          </cell>
          <cell r="R20682" t="str">
            <v>BTGD162289</v>
          </cell>
          <cell r="AB20682"/>
        </row>
        <row r="20683">
          <cell r="A20683">
            <v>44298.504467592596</v>
          </cell>
          <cell r="B20683">
            <v>1347</v>
          </cell>
          <cell r="F20683" t="str">
            <v>CC-00358453</v>
          </cell>
          <cell r="J20683" t="str">
            <v>Complaint - Running With Problem</v>
          </cell>
          <cell r="R20683" t="str">
            <v>BTCD162159</v>
          </cell>
          <cell r="AB20683"/>
        </row>
        <row r="20684">
          <cell r="A20684">
            <v>44298.493946759299</v>
          </cell>
          <cell r="B20684">
            <v>4771</v>
          </cell>
          <cell r="F20684" t="str">
            <v>CC-00358436</v>
          </cell>
          <cell r="J20684" t="str">
            <v>Complaint - Running With Problem</v>
          </cell>
          <cell r="R20684" t="str">
            <v>BQBD200008</v>
          </cell>
          <cell r="AB20684"/>
        </row>
        <row r="20685">
          <cell r="A20685">
            <v>44298.4630555556</v>
          </cell>
          <cell r="B20685">
            <v>628</v>
          </cell>
          <cell r="F20685" t="str">
            <v>CC-00358373</v>
          </cell>
          <cell r="J20685" t="str">
            <v>General Service</v>
          </cell>
          <cell r="R20685" t="str">
            <v>BTDS044313</v>
          </cell>
          <cell r="AB20685"/>
        </row>
        <row r="20686">
          <cell r="A20686">
            <v>44298.4526736111</v>
          </cell>
          <cell r="B20686">
            <v>24867</v>
          </cell>
          <cell r="F20686" t="str">
            <v>CC-00358354</v>
          </cell>
          <cell r="J20686" t="str">
            <v>Schedule Service</v>
          </cell>
          <cell r="R20686" t="str">
            <v>BMDS040417</v>
          </cell>
          <cell r="AB20686"/>
        </row>
        <row r="20687">
          <cell r="A20687">
            <v>44297.9832060185</v>
          </cell>
          <cell r="B20687">
            <v>40716</v>
          </cell>
          <cell r="F20687" t="str">
            <v>CC-00358270</v>
          </cell>
          <cell r="J20687" t="str">
            <v>Schedule Service - AMC</v>
          </cell>
          <cell r="R20687" t="str">
            <v>BLES031356</v>
          </cell>
          <cell r="AB20687"/>
        </row>
        <row r="20688">
          <cell r="A20688">
            <v>44297.983055555596</v>
          </cell>
          <cell r="B20688">
            <v>19896</v>
          </cell>
          <cell r="F20688" t="str">
            <v>CC-00358269</v>
          </cell>
          <cell r="J20688" t="str">
            <v>Schedule Service - AMC</v>
          </cell>
          <cell r="R20688" t="str">
            <v>BLKS030250</v>
          </cell>
          <cell r="AB20688"/>
        </row>
        <row r="20689">
          <cell r="A20689">
            <v>44296.745763888903</v>
          </cell>
          <cell r="B20689">
            <v>4152</v>
          </cell>
          <cell r="F20689" t="str">
            <v>CC-00358007</v>
          </cell>
          <cell r="J20689" t="str">
            <v>General Service</v>
          </cell>
          <cell r="R20689" t="str">
            <v>BRIS035838</v>
          </cell>
          <cell r="AB20689"/>
        </row>
        <row r="20690">
          <cell r="A20690">
            <v>44296.743032407401</v>
          </cell>
          <cell r="B20690">
            <v>71898</v>
          </cell>
          <cell r="F20690" t="str">
            <v>CC-00358003</v>
          </cell>
          <cell r="J20690" t="str">
            <v>General Service</v>
          </cell>
          <cell r="R20690" t="str">
            <v>BMBS030816</v>
          </cell>
          <cell r="AB20690"/>
        </row>
        <row r="20691">
          <cell r="A20691">
            <v>44296.482731481497</v>
          </cell>
          <cell r="B20691">
            <v>1055</v>
          </cell>
          <cell r="F20691" t="str">
            <v>CC-00357715</v>
          </cell>
          <cell r="J20691" t="str">
            <v>Schedule Service</v>
          </cell>
          <cell r="R20691" t="str">
            <v>BTGD162289</v>
          </cell>
          <cell r="AB20691"/>
        </row>
        <row r="20692">
          <cell r="A20692">
            <v>44295.671979166698</v>
          </cell>
          <cell r="B20692">
            <v>6852</v>
          </cell>
          <cell r="F20692" t="str">
            <v>CC-00357377</v>
          </cell>
          <cell r="J20692" t="str">
            <v>Schedule Service</v>
          </cell>
          <cell r="R20692" t="str">
            <v>BRGD161233</v>
          </cell>
          <cell r="AB20692"/>
        </row>
        <row r="20693">
          <cell r="A20693">
            <v>44295.5242939815</v>
          </cell>
          <cell r="B20693">
            <v>26230</v>
          </cell>
          <cell r="F20693" t="str">
            <v>CC-00357177</v>
          </cell>
          <cell r="J20693" t="str">
            <v>Complaint - Running With Problem</v>
          </cell>
          <cell r="R20693" t="str">
            <v>GOKS040088</v>
          </cell>
          <cell r="AB20693"/>
        </row>
        <row r="20694">
          <cell r="A20694">
            <v>44295.512997685197</v>
          </cell>
          <cell r="B20694">
            <v>13186</v>
          </cell>
          <cell r="F20694" t="str">
            <v>CC-00357153</v>
          </cell>
          <cell r="J20694" t="str">
            <v>Schedule Service</v>
          </cell>
          <cell r="R20694" t="str">
            <v>GOCC370465</v>
          </cell>
          <cell r="AB20694"/>
        </row>
        <row r="20695">
          <cell r="A20695">
            <v>44295.499675925901</v>
          </cell>
          <cell r="B20695">
            <v>4457</v>
          </cell>
          <cell r="F20695" t="str">
            <v>CC-00357130</v>
          </cell>
          <cell r="J20695" t="str">
            <v>Complaint - Running With Problem</v>
          </cell>
          <cell r="R20695" t="str">
            <v>BSBC375530</v>
          </cell>
          <cell r="AB20695"/>
        </row>
        <row r="20696">
          <cell r="A20696">
            <v>44295.481481481504</v>
          </cell>
          <cell r="B20696">
            <v>1727</v>
          </cell>
          <cell r="F20696" t="str">
            <v>CC-00357098</v>
          </cell>
          <cell r="J20696" t="str">
            <v>General Service</v>
          </cell>
          <cell r="R20696" t="str">
            <v>BJBS040305</v>
          </cell>
          <cell r="AB20696"/>
        </row>
        <row r="20697">
          <cell r="A20697">
            <v>44295.4682986111</v>
          </cell>
          <cell r="B20697">
            <v>2255</v>
          </cell>
          <cell r="F20697" t="str">
            <v>CC-00357068</v>
          </cell>
          <cell r="J20697" t="str">
            <v>Complaint - Running With Problem</v>
          </cell>
          <cell r="R20697" t="str">
            <v>BTJC377158</v>
          </cell>
          <cell r="AB20697"/>
        </row>
        <row r="20698">
          <cell r="A20698">
            <v>44294.980428240699</v>
          </cell>
          <cell r="B20698">
            <v>27849</v>
          </cell>
          <cell r="F20698" t="str">
            <v>CC-00356895</v>
          </cell>
          <cell r="J20698" t="str">
            <v>Schedule Service - AMC</v>
          </cell>
          <cell r="R20698" t="str">
            <v>BKJS030050</v>
          </cell>
          <cell r="AB20698"/>
        </row>
        <row r="20699">
          <cell r="A20699">
            <v>44294.786828703698</v>
          </cell>
          <cell r="B20699">
            <v>2885</v>
          </cell>
          <cell r="F20699" t="str">
            <v>CC-00356772</v>
          </cell>
          <cell r="J20699" t="str">
            <v>Complaint - Running With Problem</v>
          </cell>
          <cell r="R20699" t="str">
            <v>BTKD162112</v>
          </cell>
          <cell r="AB20699"/>
        </row>
        <row r="20700">
          <cell r="A20700">
            <v>44294.611631944397</v>
          </cell>
          <cell r="B20700">
            <v>1717</v>
          </cell>
          <cell r="F20700" t="str">
            <v>CC-00356591</v>
          </cell>
          <cell r="J20700" t="str">
            <v>Complaint - Running With Problem</v>
          </cell>
          <cell r="R20700" t="str">
            <v>BSID200615</v>
          </cell>
          <cell r="AB20700"/>
        </row>
        <row r="20701">
          <cell r="A20701">
            <v>44294.6092824074</v>
          </cell>
          <cell r="B20701">
            <v>6434</v>
          </cell>
          <cell r="F20701" t="str">
            <v>CC-00356587</v>
          </cell>
          <cell r="J20701" t="str">
            <v>Complaint - Running With Problem</v>
          </cell>
          <cell r="R20701" t="str">
            <v>BQJD200029</v>
          </cell>
          <cell r="AB20701"/>
        </row>
        <row r="20702">
          <cell r="A20702">
            <v>44294.607974537001</v>
          </cell>
          <cell r="B20702">
            <v>1550</v>
          </cell>
          <cell r="F20702" t="str">
            <v>CC-00356585</v>
          </cell>
          <cell r="J20702" t="str">
            <v>Schedule Service</v>
          </cell>
          <cell r="R20702" t="str">
            <v>BTFD162244</v>
          </cell>
          <cell r="AB20702"/>
        </row>
        <row r="20703">
          <cell r="A20703">
            <v>44292.973692129599</v>
          </cell>
          <cell r="B20703">
            <v>4251</v>
          </cell>
          <cell r="F20703" t="str">
            <v>CC-00355601</v>
          </cell>
          <cell r="J20703" t="str">
            <v>Schedule Service - AMC</v>
          </cell>
          <cell r="R20703" t="str">
            <v>SN18TR02672</v>
          </cell>
          <cell r="AB20703"/>
        </row>
        <row r="20704">
          <cell r="A20704">
            <v>44292.792986111097</v>
          </cell>
          <cell r="B20704">
            <v>7311</v>
          </cell>
          <cell r="F20704" t="str">
            <v>CC-00355556</v>
          </cell>
          <cell r="J20704" t="str">
            <v>General Service</v>
          </cell>
          <cell r="R20704" t="str">
            <v>BQED160244</v>
          </cell>
          <cell r="AB20704"/>
        </row>
        <row r="20705">
          <cell r="A20705">
            <v>44291.545358796298</v>
          </cell>
          <cell r="B20705">
            <v>6505</v>
          </cell>
          <cell r="F20705" t="str">
            <v>CC-00354820</v>
          </cell>
          <cell r="J20705" t="str">
            <v>Complaint - Running With Problem</v>
          </cell>
          <cell r="R20705" t="str">
            <v>BRGD161233</v>
          </cell>
          <cell r="AB20705"/>
        </row>
        <row r="20706">
          <cell r="A20706">
            <v>44291.514837962997</v>
          </cell>
          <cell r="B20706">
            <v>3092</v>
          </cell>
          <cell r="F20706" t="str">
            <v>CC-00354782</v>
          </cell>
          <cell r="J20706" t="str">
            <v>Complaint - Running With Problem</v>
          </cell>
          <cell r="R20706" t="str">
            <v>BTDD162169</v>
          </cell>
          <cell r="AB20706"/>
        </row>
        <row r="20707">
          <cell r="A20707">
            <v>44291.512326388904</v>
          </cell>
          <cell r="B20707">
            <v>2827</v>
          </cell>
          <cell r="F20707" t="str">
            <v>CC-00354780</v>
          </cell>
          <cell r="J20707" t="str">
            <v>Complaint - Running With Problem</v>
          </cell>
          <cell r="R20707" t="str">
            <v>BTKD162112</v>
          </cell>
          <cell r="AB20707"/>
        </row>
        <row r="20708">
          <cell r="A20708">
            <v>44291.509768518503</v>
          </cell>
          <cell r="B20708">
            <v>2372</v>
          </cell>
          <cell r="F20708" t="str">
            <v>CC-00354776</v>
          </cell>
          <cell r="J20708" t="str">
            <v>Complaint - Running With Problem</v>
          </cell>
          <cell r="R20708" t="str">
            <v>BTCD162149</v>
          </cell>
          <cell r="AB20708"/>
        </row>
        <row r="20709">
          <cell r="A20709">
            <v>44290.9753472222</v>
          </cell>
          <cell r="B20709">
            <v>49356</v>
          </cell>
          <cell r="F20709" t="str">
            <v>CC-00354559</v>
          </cell>
          <cell r="J20709" t="str">
            <v>Schedule Service - AMC</v>
          </cell>
          <cell r="R20709" t="str">
            <v>BLFS040558</v>
          </cell>
          <cell r="AB20709"/>
        </row>
        <row r="20710">
          <cell r="A20710">
            <v>44289.754502314798</v>
          </cell>
          <cell r="B20710">
            <v>7968</v>
          </cell>
          <cell r="F20710" t="str">
            <v>CC-00354325</v>
          </cell>
          <cell r="J20710" t="str">
            <v>General Service</v>
          </cell>
          <cell r="R20710" t="str">
            <v>BRGS035053</v>
          </cell>
          <cell r="AB20710"/>
        </row>
        <row r="20711">
          <cell r="A20711">
            <v>44289.640439814801</v>
          </cell>
          <cell r="B20711">
            <v>7310</v>
          </cell>
          <cell r="F20711" t="str">
            <v>CC-00354219</v>
          </cell>
          <cell r="J20711" t="str">
            <v>Complaint - Running With Problem</v>
          </cell>
          <cell r="R20711" t="str">
            <v>BQED160244</v>
          </cell>
          <cell r="AB20711"/>
        </row>
        <row r="20712">
          <cell r="A20712">
            <v>44289.6072569444</v>
          </cell>
          <cell r="B20712">
            <v>1</v>
          </cell>
          <cell r="F20712" t="str">
            <v>CC-00354190</v>
          </cell>
          <cell r="J20712" t="str">
            <v>Commissioning</v>
          </cell>
          <cell r="R20712" t="str">
            <v>BTLS039793</v>
          </cell>
          <cell r="AB20712" t="str">
            <v>Comm Date-05/04/20201</v>
          </cell>
        </row>
        <row r="20713">
          <cell r="A20713">
            <v>44289.598067129598</v>
          </cell>
          <cell r="B20713">
            <v>1</v>
          </cell>
          <cell r="F20713" t="str">
            <v>CC-00354183</v>
          </cell>
          <cell r="J20713" t="str">
            <v>Commissioning</v>
          </cell>
          <cell r="R20713"/>
          <cell r="AB20713" t="str">
            <v>Same Comm photos not correct need to visit customer site again ,,,and now unable to visit (only emergency call ) due to lock down and 2-3 engineer Covod infected engineer......Pramod-25/05/2021. ....Discussed with Mr. Sanatan after 03/06/2021. same one visit site and collect correct photos.....Pramod-31/05/2021.</v>
          </cell>
        </row>
        <row r="20714">
          <cell r="A20714">
            <v>44289.597175925897</v>
          </cell>
          <cell r="B20714"/>
          <cell r="F20714" t="str">
            <v>CC-00354182</v>
          </cell>
          <cell r="J20714" t="str">
            <v>Commissioning</v>
          </cell>
          <cell r="R20714"/>
          <cell r="AB20714"/>
        </row>
        <row r="20715">
          <cell r="A20715">
            <v>44289.592951388899</v>
          </cell>
          <cell r="B20715">
            <v>1</v>
          </cell>
          <cell r="F20715" t="str">
            <v>CC-00354176</v>
          </cell>
          <cell r="J20715" t="str">
            <v>Commissioning</v>
          </cell>
          <cell r="R20715"/>
          <cell r="AB20715" t="str">
            <v>Same Comm photos not correct need to visit customer site again ,,,and now unable to visit (only emergency call ) due to lock down and 2-3 engineer Covod infected engineer......Pramod-25/05/2021. .....Discussed with Mr. Sanatan after 03/06/2021. same one visit site and collect correct photos.....Pramod-31/05/2021.</v>
          </cell>
        </row>
        <row r="20716">
          <cell r="A20716">
            <v>44289.588611111103</v>
          </cell>
          <cell r="B20716">
            <v>1</v>
          </cell>
          <cell r="F20716" t="str">
            <v>CC-00354169</v>
          </cell>
          <cell r="J20716" t="str">
            <v>Commissioning</v>
          </cell>
          <cell r="R20716"/>
          <cell r="AB20716" t="str">
            <v>Same Comm photos not correct need to visit customer site again ,,,and now unable to visit (only emergency call ) due to lock down and 2-3 engineer Covod infected engineer......Pramod-25/05/2021. ....Discussed with Mr. Sanatan after 03/06/2021. same one visit site and collect correct photos.....Pramod-31/05/2021.</v>
          </cell>
        </row>
        <row r="20717">
          <cell r="A20717">
            <v>44289.582349536999</v>
          </cell>
          <cell r="B20717">
            <v>1</v>
          </cell>
          <cell r="F20717" t="str">
            <v>CC-00354158</v>
          </cell>
          <cell r="J20717" t="str">
            <v>Commissioning</v>
          </cell>
          <cell r="R20717" t="str">
            <v>BTLS039851</v>
          </cell>
          <cell r="AB20717" t="str">
            <v>Comm date-03/04/2021, . Same Comm photos not correct need to visit customer site again ,,,and now unable to visit (only emergency call ) due lock and 2-3 engineer Covod infected engineer......Pramod-25/05/2021...... Discussed with Mr. Sanatan after 03/06/2021. same one visit site and collect correct photos.....Pramod-31/05/2021.</v>
          </cell>
        </row>
        <row r="20718">
          <cell r="A20718">
            <v>44289.446192129602</v>
          </cell>
          <cell r="B20718">
            <v>4322</v>
          </cell>
          <cell r="F20718" t="str">
            <v>CC-00353959</v>
          </cell>
          <cell r="J20718" t="str">
            <v>Schedule Service</v>
          </cell>
          <cell r="R20718" t="str">
            <v>BSIC376940</v>
          </cell>
          <cell r="AB20718"/>
        </row>
        <row r="20719">
          <cell r="A20719">
            <v>44288.971377314803</v>
          </cell>
          <cell r="B20719">
            <v>6636</v>
          </cell>
          <cell r="F20719" t="str">
            <v>CC-00353781</v>
          </cell>
          <cell r="J20719" t="str">
            <v>Schedule Service - AMC</v>
          </cell>
          <cell r="R20719" t="str">
            <v>BRCC373040</v>
          </cell>
          <cell r="AB20719"/>
        </row>
        <row r="20720">
          <cell r="A20720">
            <v>44288.678263888898</v>
          </cell>
          <cell r="B20720">
            <v>1</v>
          </cell>
          <cell r="F20720" t="str">
            <v>CC-00353644</v>
          </cell>
          <cell r="J20720" t="str">
            <v>Commissioning</v>
          </cell>
          <cell r="R20720" t="str">
            <v>BULD162561</v>
          </cell>
          <cell r="AB20720"/>
        </row>
        <row r="20721">
          <cell r="A20721">
            <v>44288.467870370398</v>
          </cell>
          <cell r="B20721">
            <v>531955</v>
          </cell>
          <cell r="F20721" t="str">
            <v>CC-00353381</v>
          </cell>
          <cell r="J20721" t="str">
            <v>General Service</v>
          </cell>
          <cell r="R20721" t="str">
            <v>BLIS040713</v>
          </cell>
          <cell r="AB20721"/>
        </row>
        <row r="20722">
          <cell r="A20722">
            <v>44287.451157407399</v>
          </cell>
          <cell r="B20722">
            <v>11714</v>
          </cell>
          <cell r="F20722" t="str">
            <v>CC-00352781</v>
          </cell>
          <cell r="J20722" t="str">
            <v>General Service</v>
          </cell>
          <cell r="R20722" t="str">
            <v>BRIC374329</v>
          </cell>
          <cell r="AB20722"/>
        </row>
        <row r="20723">
          <cell r="A20723">
            <v>44285.990324074097</v>
          </cell>
          <cell r="B20723">
            <v>18854</v>
          </cell>
          <cell r="F20723" t="str">
            <v>CC-00352049</v>
          </cell>
          <cell r="J20723" t="str">
            <v>Schedule Service - AMC</v>
          </cell>
          <cell r="R20723" t="str">
            <v>GNDC370057</v>
          </cell>
          <cell r="AB20723"/>
        </row>
        <row r="20724">
          <cell r="A20724">
            <v>44284.986192129603</v>
          </cell>
          <cell r="B20724">
            <v>8053</v>
          </cell>
          <cell r="F20724" t="str">
            <v>CC-00351443</v>
          </cell>
          <cell r="J20724" t="str">
            <v>Schedule Service - AMC</v>
          </cell>
          <cell r="R20724" t="str">
            <v>BJHS031586</v>
          </cell>
          <cell r="AB20724"/>
        </row>
        <row r="20725">
          <cell r="A20725">
            <v>44282.660821759302</v>
          </cell>
          <cell r="B20725">
            <v>8101</v>
          </cell>
          <cell r="F20725" t="str">
            <v>CC-00350781</v>
          </cell>
          <cell r="J20725" t="str">
            <v>Schedule Service</v>
          </cell>
          <cell r="R20725" t="str">
            <v>BPIC370386</v>
          </cell>
          <cell r="AB20725"/>
        </row>
        <row r="20726">
          <cell r="A20726">
            <v>44282.448715277802</v>
          </cell>
          <cell r="B20726">
            <v>4257</v>
          </cell>
          <cell r="F20726" t="str">
            <v>CC-00350545</v>
          </cell>
          <cell r="J20726" t="str">
            <v>Schedule Service</v>
          </cell>
          <cell r="R20726" t="str">
            <v>BSJS035946</v>
          </cell>
          <cell r="AB20726"/>
        </row>
        <row r="20727">
          <cell r="A20727">
            <v>44281.974166666703</v>
          </cell>
          <cell r="B20727">
            <v>13493</v>
          </cell>
          <cell r="F20727" t="str">
            <v>CC-00350387</v>
          </cell>
          <cell r="J20727" t="str">
            <v>Schedule Service - AMC</v>
          </cell>
          <cell r="R20727" t="str">
            <v>GOCS030806</v>
          </cell>
          <cell r="AB20727"/>
        </row>
        <row r="20728">
          <cell r="A20728">
            <v>44281.973958333299</v>
          </cell>
          <cell r="B20728">
            <v>12140</v>
          </cell>
          <cell r="F20728" t="str">
            <v>CC-00350385</v>
          </cell>
          <cell r="J20728" t="str">
            <v>Schedule Service - AMC</v>
          </cell>
          <cell r="R20728" t="str">
            <v>BQCS040170</v>
          </cell>
          <cell r="AB20728"/>
        </row>
        <row r="20729">
          <cell r="A20729">
            <v>44280.986550925903</v>
          </cell>
          <cell r="B20729">
            <v>21314</v>
          </cell>
          <cell r="F20729" t="str">
            <v>CC-00349713</v>
          </cell>
          <cell r="J20729" t="str">
            <v>Schedule Service - AMC</v>
          </cell>
          <cell r="R20729" t="str">
            <v>GOIS031795</v>
          </cell>
          <cell r="AB20729"/>
        </row>
        <row r="20730">
          <cell r="A20730">
            <v>44280.985787037003</v>
          </cell>
          <cell r="B20730">
            <v>25184</v>
          </cell>
          <cell r="F20730" t="str">
            <v>CC-00349706</v>
          </cell>
          <cell r="J20730" t="str">
            <v>Schedule Service - AMC</v>
          </cell>
          <cell r="R20730" t="str">
            <v>BPLF150007</v>
          </cell>
          <cell r="AB20730"/>
        </row>
        <row r="20731">
          <cell r="A20731">
            <v>44280.982361111099</v>
          </cell>
          <cell r="B20731">
            <v>27986</v>
          </cell>
          <cell r="F20731" t="str">
            <v>CC-00349677</v>
          </cell>
          <cell r="J20731" t="str">
            <v>Schedule Service - AMC</v>
          </cell>
          <cell r="R20731" t="str">
            <v>BLFS031469</v>
          </cell>
          <cell r="AB20731"/>
        </row>
        <row r="20732">
          <cell r="A20732">
            <v>44280.981967592597</v>
          </cell>
          <cell r="B20732">
            <v>50165</v>
          </cell>
          <cell r="F20732" t="str">
            <v>CC-00349674</v>
          </cell>
          <cell r="J20732" t="str">
            <v>Schedule Service - AMC</v>
          </cell>
          <cell r="R20732" t="str">
            <v>BNCC370425</v>
          </cell>
          <cell r="AB20732"/>
        </row>
        <row r="20733">
          <cell r="A20733">
            <v>44280.973842592597</v>
          </cell>
          <cell r="B20733">
            <v>5122</v>
          </cell>
          <cell r="F20733" t="str">
            <v>CC-00349599</v>
          </cell>
          <cell r="J20733" t="str">
            <v>Schedule Service - AMC</v>
          </cell>
          <cell r="R20733" t="str">
            <v>BSCS037531</v>
          </cell>
          <cell r="AB20733"/>
        </row>
        <row r="20734">
          <cell r="A20734">
            <v>44280.973645833299</v>
          </cell>
          <cell r="B20734">
            <v>17985</v>
          </cell>
          <cell r="F20734" t="str">
            <v>CC-00349597</v>
          </cell>
          <cell r="J20734" t="str">
            <v>Schedule Service - AMC</v>
          </cell>
          <cell r="R20734" t="str">
            <v>BKJS040077</v>
          </cell>
          <cell r="AB20734"/>
        </row>
        <row r="20735">
          <cell r="A20735">
            <v>44280.973541666703</v>
          </cell>
          <cell r="B20735">
            <v>10465</v>
          </cell>
          <cell r="F20735" t="str">
            <v>CC-00349596</v>
          </cell>
          <cell r="J20735" t="str">
            <v>Schedule Service - AMC</v>
          </cell>
          <cell r="R20735" t="str">
            <v>ONIC370102</v>
          </cell>
          <cell r="AB20735"/>
        </row>
        <row r="20736">
          <cell r="A20736">
            <v>44280.431562500002</v>
          </cell>
          <cell r="B20736">
            <v>1172</v>
          </cell>
          <cell r="F20736" t="str">
            <v>CC-00349046</v>
          </cell>
          <cell r="J20736" t="str">
            <v>Complaint - Breakdown</v>
          </cell>
          <cell r="R20736" t="str">
            <v>BSLD230361</v>
          </cell>
          <cell r="AB20736" t="str">
            <v>customer site not ready.</v>
          </cell>
        </row>
        <row r="20737">
          <cell r="A20737">
            <v>44279.668472222198</v>
          </cell>
          <cell r="B20737">
            <v>3844</v>
          </cell>
          <cell r="F20737" t="str">
            <v>CC-00348710</v>
          </cell>
          <cell r="J20737" t="str">
            <v>Complaint - Breakdown</v>
          </cell>
          <cell r="R20737" t="str">
            <v>BRCD161002</v>
          </cell>
          <cell r="AB20737"/>
        </row>
        <row r="20738">
          <cell r="A20738">
            <v>44279.523807870399</v>
          </cell>
          <cell r="B20738">
            <v>1634</v>
          </cell>
          <cell r="F20738" t="str">
            <v>CC-00348534</v>
          </cell>
          <cell r="J20738" t="str">
            <v>Schedule Service</v>
          </cell>
          <cell r="R20738" t="str">
            <v>BTDD162186</v>
          </cell>
          <cell r="AB20738"/>
        </row>
        <row r="20739">
          <cell r="A20739">
            <v>44279.505231481497</v>
          </cell>
          <cell r="B20739">
            <v>1536</v>
          </cell>
          <cell r="F20739" t="str">
            <v>CC-00348500</v>
          </cell>
          <cell r="J20739" t="str">
            <v>Schedule Service</v>
          </cell>
          <cell r="R20739" t="str">
            <v>BTED162217</v>
          </cell>
          <cell r="AB20739"/>
        </row>
        <row r="20740">
          <cell r="A20740">
            <v>44279.457974536999</v>
          </cell>
          <cell r="B20740"/>
          <cell r="F20740" t="str">
            <v>CC-00348400</v>
          </cell>
          <cell r="J20740" t="str">
            <v>Complaint - Running With Problem</v>
          </cell>
          <cell r="R20740" t="str">
            <v>BRCD161002</v>
          </cell>
          <cell r="AB20740"/>
        </row>
        <row r="20741">
          <cell r="A20741">
            <v>44278.616608796299</v>
          </cell>
          <cell r="B20741">
            <v>16883</v>
          </cell>
          <cell r="F20741" t="str">
            <v>CC-00347875</v>
          </cell>
          <cell r="J20741" t="str">
            <v>General Service</v>
          </cell>
          <cell r="R20741" t="str">
            <v>GOHC370857</v>
          </cell>
          <cell r="AB20741"/>
        </row>
        <row r="20742">
          <cell r="A20742">
            <v>44278.602812500001</v>
          </cell>
          <cell r="B20742">
            <v>1650</v>
          </cell>
          <cell r="F20742" t="str">
            <v>CC-00347857</v>
          </cell>
          <cell r="J20742" t="str">
            <v>Complaint - Running With Problem</v>
          </cell>
          <cell r="R20742" t="str">
            <v>BTDD162186</v>
          </cell>
          <cell r="AB20742" t="str">
            <v>Temperature  swatch not working. we request to customer for purchase the same. waiting for customer replay.</v>
          </cell>
        </row>
        <row r="20743">
          <cell r="A20743">
            <v>44278.427592592598</v>
          </cell>
          <cell r="B20743">
            <v>847</v>
          </cell>
          <cell r="F20743" t="str">
            <v>CC-00347584</v>
          </cell>
          <cell r="J20743" t="str">
            <v>General Service</v>
          </cell>
          <cell r="R20743" t="str">
            <v>BTDS044304</v>
          </cell>
          <cell r="AB20743"/>
        </row>
        <row r="20744">
          <cell r="A20744">
            <v>44277.559571759302</v>
          </cell>
          <cell r="B20744">
            <v>3551</v>
          </cell>
          <cell r="F20744" t="str">
            <v>CC-00347031</v>
          </cell>
          <cell r="J20744" t="str">
            <v>Complaint - Running With Problem</v>
          </cell>
          <cell r="R20744" t="str">
            <v>BQBD160060</v>
          </cell>
          <cell r="AB20744"/>
        </row>
        <row r="20745">
          <cell r="A20745">
            <v>44277.4676273148</v>
          </cell>
          <cell r="B20745"/>
          <cell r="F20745" t="str">
            <v>CC-00346809</v>
          </cell>
          <cell r="J20745" t="str">
            <v>Complaint - Running With Problem</v>
          </cell>
          <cell r="R20745"/>
          <cell r="AB20745" t="str">
            <v>Discussed with the customer he told us that the sound sound coming from the top block. Also they purchaqsed the unit 2 yrs back &amp; commissioned the unit by there own. So, submitted our spares quote to them. 22-03-2021 Prime Power.</v>
          </cell>
        </row>
        <row r="20746">
          <cell r="A20746">
            <v>44275.527106481502</v>
          </cell>
          <cell r="B20746">
            <v>447</v>
          </cell>
          <cell r="F20746" t="str">
            <v>CC-00346127</v>
          </cell>
          <cell r="J20746" t="str">
            <v>Complaint - Running With Problem</v>
          </cell>
          <cell r="R20746" t="str">
            <v>BTED220439</v>
          </cell>
          <cell r="AB20746"/>
        </row>
        <row r="20747">
          <cell r="A20747">
            <v>44275.501018518502</v>
          </cell>
          <cell r="B20747">
            <v>5643</v>
          </cell>
          <cell r="F20747" t="str">
            <v>CC-00346080</v>
          </cell>
          <cell r="J20747" t="str">
            <v>General Service</v>
          </cell>
          <cell r="R20747" t="str">
            <v>BRCD160940</v>
          </cell>
          <cell r="AB20747"/>
        </row>
        <row r="20748">
          <cell r="A20748">
            <v>44275.480821759302</v>
          </cell>
          <cell r="B20748">
            <v>2128</v>
          </cell>
          <cell r="F20748" t="str">
            <v>CC-00346045</v>
          </cell>
          <cell r="J20748" t="str">
            <v>Schedule Service</v>
          </cell>
          <cell r="R20748" t="str">
            <v>BTJC377158</v>
          </cell>
          <cell r="AB20748"/>
        </row>
        <row r="20749">
          <cell r="A20749">
            <v>44274.757974537002</v>
          </cell>
          <cell r="B20749">
            <v>1175</v>
          </cell>
          <cell r="F20749" t="str">
            <v>CC-00345710</v>
          </cell>
          <cell r="J20749" t="str">
            <v>Schedule Service</v>
          </cell>
          <cell r="R20749" t="str">
            <v>BRKD160684</v>
          </cell>
          <cell r="AB20749"/>
        </row>
        <row r="20750">
          <cell r="A20750">
            <v>44274.715752314798</v>
          </cell>
          <cell r="B20750">
            <v>1</v>
          </cell>
          <cell r="F20750" t="str">
            <v>CC-00345670</v>
          </cell>
          <cell r="J20750" t="str">
            <v>Complaint - Running With Problem</v>
          </cell>
          <cell r="R20750" t="str">
            <v>DSGL330138</v>
          </cell>
          <cell r="AB20750" t="str">
            <v>SERVICE QUOTE SUBMITED WAITING FOR APPROVAL FOR THE SAME DATED 20-3-2021</v>
          </cell>
        </row>
        <row r="20751">
          <cell r="A20751">
            <v>44274.677025463003</v>
          </cell>
          <cell r="B20751"/>
          <cell r="F20751" t="str">
            <v>CC-00345603</v>
          </cell>
          <cell r="J20751" t="str">
            <v>Complaint - Breakdown</v>
          </cell>
          <cell r="R20751"/>
          <cell r="AB20751" t="str">
            <v>Customer send the compressor motor for winding, given to local shop for repairing. After the motor get repaired the customer call us 23-03-2021 Prime Power
Service quote given to the customer but till date didn't get the approval. 01/04/2021 Prime Power.</v>
          </cell>
        </row>
        <row r="20752">
          <cell r="A20752">
            <v>44274.573425925897</v>
          </cell>
          <cell r="B20752">
            <v>3324</v>
          </cell>
          <cell r="F20752" t="str">
            <v>CC-00345461</v>
          </cell>
          <cell r="J20752" t="str">
            <v>Complaint - Running With Problem</v>
          </cell>
          <cell r="R20752" t="str">
            <v>BQID200160</v>
          </cell>
          <cell r="AB20752"/>
        </row>
        <row r="20753">
          <cell r="A20753">
            <v>44274.563206018502</v>
          </cell>
          <cell r="B20753">
            <v>3547</v>
          </cell>
          <cell r="F20753" t="str">
            <v>CC-00345437</v>
          </cell>
          <cell r="J20753" t="str">
            <v>Complaint - Running With Problem</v>
          </cell>
          <cell r="R20753" t="str">
            <v>BQBD160060</v>
          </cell>
          <cell r="AB20753"/>
        </row>
        <row r="20754">
          <cell r="A20754">
            <v>44274.543344907397</v>
          </cell>
          <cell r="B20754">
            <v>12</v>
          </cell>
          <cell r="F20754" t="str">
            <v>CC-00345403</v>
          </cell>
          <cell r="J20754" t="str">
            <v>Complaint - Running With Problem</v>
          </cell>
          <cell r="R20754" t="str">
            <v>BUKC370499</v>
          </cell>
          <cell r="AB20754" t="str">
            <v>Machine is under observation for 1 day as per customer request. 21-03-2021 Prime Power.</v>
          </cell>
        </row>
        <row r="20755">
          <cell r="A20755">
            <v>44274.499722222201</v>
          </cell>
          <cell r="B20755">
            <v>1</v>
          </cell>
          <cell r="F20755" t="str">
            <v>CC-00345309</v>
          </cell>
          <cell r="J20755" t="str">
            <v>Commissioning</v>
          </cell>
          <cell r="R20755" t="str">
            <v>BTFC378939</v>
          </cell>
          <cell r="AB20755" t="str">
            <v>Comm date- 19/03/2021</v>
          </cell>
        </row>
        <row r="20756">
          <cell r="A20756">
            <v>44274.451064814799</v>
          </cell>
          <cell r="B20756">
            <v>52311</v>
          </cell>
          <cell r="F20756" t="str">
            <v>CC-00345223</v>
          </cell>
          <cell r="J20756" t="str">
            <v>Complaint - Running With Problem</v>
          </cell>
          <cell r="R20756" t="str">
            <v>BKAS030601</v>
          </cell>
          <cell r="AB20756"/>
        </row>
        <row r="20757">
          <cell r="A20757">
            <v>44274.447268518503</v>
          </cell>
          <cell r="B20757">
            <v>39825</v>
          </cell>
          <cell r="F20757" t="str">
            <v>CC-00345216</v>
          </cell>
          <cell r="J20757" t="str">
            <v>Schedule Service</v>
          </cell>
          <cell r="R20757" t="str">
            <v>BLES031356</v>
          </cell>
          <cell r="AB20757"/>
        </row>
        <row r="20758">
          <cell r="A20758">
            <v>44274.439398148097</v>
          </cell>
          <cell r="B20758">
            <v>3200</v>
          </cell>
          <cell r="F20758" t="str">
            <v>CC-00345205</v>
          </cell>
          <cell r="J20758" t="str">
            <v>General Service</v>
          </cell>
          <cell r="R20758" t="str">
            <v>BRJC371828</v>
          </cell>
          <cell r="AB20758"/>
        </row>
        <row r="20759">
          <cell r="A20759">
            <v>44274.421817129602</v>
          </cell>
          <cell r="B20759"/>
          <cell r="F20759" t="str">
            <v>CC-00345183</v>
          </cell>
          <cell r="J20759" t="str">
            <v>Complaint - Running With Problem</v>
          </cell>
          <cell r="R20759" t="str">
            <v>BTJS043846</v>
          </cell>
          <cell r="AB20759"/>
        </row>
        <row r="20760">
          <cell r="A20760">
            <v>44274.420555555596</v>
          </cell>
          <cell r="B20760">
            <v>12</v>
          </cell>
          <cell r="F20760" t="str">
            <v>CC-00345181</v>
          </cell>
          <cell r="J20760" t="str">
            <v>Complaint - Breakdown</v>
          </cell>
          <cell r="R20760" t="str">
            <v>BTJS043846</v>
          </cell>
          <cell r="AB20760" t="str">
            <v>As discussed with the customer they said us that to do the schedule service. So submitted our spares quote to the customer. 23-03-2021 Prime Power
Spares purchase by the customer but after visited the site of the customer again advise them to correct the installation &amp; for that service quote also given to customer. 01/04/2021 Prime Power......Waiting for confirm from customer .....08/04/2021.
DOC not updated in the call because customer done the commissioning by there own itself. 14-04-2021 Prime Power....22/04/2021.........Mail given to customer and we will waiting for customer confirm....and now customer site/plant 8-10 person covid + .......Pramod-30/04/2021.....Job completed ..mail given to customer regarding warranty lapse as they did not follow our guideline....Pramod-04/05/2021.  Waiting for RSM approval  to close the call..RKC (14.05.21)</v>
          </cell>
        </row>
        <row r="20761">
          <cell r="A20761">
            <v>44273.456643518497</v>
          </cell>
          <cell r="B20761">
            <v>14277</v>
          </cell>
          <cell r="F20761" t="str">
            <v>CC-00344386</v>
          </cell>
          <cell r="J20761" t="str">
            <v>Schedule Service</v>
          </cell>
          <cell r="R20761" t="str">
            <v>BRGS035169</v>
          </cell>
          <cell r="AB20761"/>
        </row>
        <row r="20762">
          <cell r="A20762">
            <v>44273.451180555603</v>
          </cell>
          <cell r="B20762">
            <v>28636</v>
          </cell>
          <cell r="F20762" t="str">
            <v>CC-00344378</v>
          </cell>
          <cell r="J20762" t="str">
            <v>Schedule Service</v>
          </cell>
          <cell r="R20762" t="str">
            <v>BPCS030196</v>
          </cell>
          <cell r="AB20762"/>
        </row>
        <row r="20763">
          <cell r="A20763">
            <v>44272.985312500001</v>
          </cell>
          <cell r="B20763">
            <v>7483</v>
          </cell>
          <cell r="F20763" t="str">
            <v>CC-00344247</v>
          </cell>
          <cell r="J20763" t="str">
            <v>Schedule Service - AMC</v>
          </cell>
          <cell r="R20763" t="str">
            <v>BSCS037349</v>
          </cell>
          <cell r="AB20763"/>
        </row>
        <row r="20764">
          <cell r="A20764">
            <v>44272.830520833297</v>
          </cell>
          <cell r="B20764"/>
          <cell r="F20764" t="str">
            <v>CC-00344091</v>
          </cell>
          <cell r="J20764" t="str">
            <v>Complaint - Running With Problem</v>
          </cell>
          <cell r="R20764"/>
          <cell r="AB20764" t="str">
            <v>Waiting for visit confirmation... Prabhat...22.03.2021.</v>
          </cell>
        </row>
        <row r="20765">
          <cell r="A20765">
            <v>44272.796400462998</v>
          </cell>
          <cell r="B20765">
            <v>100</v>
          </cell>
          <cell r="F20765" t="str">
            <v>CC-00344072</v>
          </cell>
          <cell r="J20765" t="str">
            <v>Complaint - Running With Problem</v>
          </cell>
          <cell r="R20765" t="str">
            <v>DTGL140183</v>
          </cell>
          <cell r="AB20765" t="str">
            <v>As discussed with the customer he said us that the unit didn't get auto cut off &amp; the NRV is not properly. So, submitted spares quote to the customer. Tomorrow engineer will attend the site. 23-03-2021 Prime Power.</v>
          </cell>
        </row>
        <row r="20766">
          <cell r="A20766">
            <v>44271.745381944398</v>
          </cell>
          <cell r="B20766">
            <v>2690</v>
          </cell>
          <cell r="F20766" t="str">
            <v>CC-00343066</v>
          </cell>
          <cell r="J20766" t="str">
            <v>Complaint - Running With Problem</v>
          </cell>
          <cell r="R20766" t="str">
            <v>BTKD162112</v>
          </cell>
          <cell r="AB20766"/>
        </row>
        <row r="20767">
          <cell r="A20767">
            <v>44271.649594907401</v>
          </cell>
          <cell r="B20767">
            <v>1994</v>
          </cell>
          <cell r="F20767" t="str">
            <v>CC-00342917</v>
          </cell>
          <cell r="J20767" t="str">
            <v>Schedule Service</v>
          </cell>
          <cell r="R20767" t="str">
            <v>BTLC377591</v>
          </cell>
          <cell r="AB20767"/>
        </row>
        <row r="20768">
          <cell r="A20768">
            <v>44271.423784722203</v>
          </cell>
          <cell r="B20768">
            <v>18363</v>
          </cell>
          <cell r="F20768" t="str">
            <v>CC-00342564</v>
          </cell>
          <cell r="J20768" t="str">
            <v>Schedule Service</v>
          </cell>
          <cell r="R20768" t="str">
            <v>BQBS033819</v>
          </cell>
          <cell r="AB20768"/>
        </row>
        <row r="20769">
          <cell r="A20769">
            <v>44271.4159490741</v>
          </cell>
          <cell r="B20769">
            <v>1162</v>
          </cell>
          <cell r="F20769" t="str">
            <v>CC-00342553</v>
          </cell>
          <cell r="J20769" t="str">
            <v>Complaint - Running With Problem</v>
          </cell>
          <cell r="R20769" t="str">
            <v>BSLD230361</v>
          </cell>
          <cell r="AB20769" t="str">
            <v>As per customer request we changed the separator element during 1250 hours schedule service time.</v>
          </cell>
        </row>
        <row r="20770">
          <cell r="A20770">
            <v>44270.780219907399</v>
          </cell>
          <cell r="B20770">
            <v>1</v>
          </cell>
          <cell r="F20770" t="str">
            <v>CC-00342359</v>
          </cell>
          <cell r="J20770" t="str">
            <v>Commissioning</v>
          </cell>
          <cell r="R20770" t="str">
            <v>BUKC370499</v>
          </cell>
          <cell r="AB20770"/>
        </row>
        <row r="20771">
          <cell r="A20771">
            <v>44270.715960648202</v>
          </cell>
          <cell r="B20771">
            <v>1229</v>
          </cell>
          <cell r="F20771" t="str">
            <v>CC-00342294</v>
          </cell>
          <cell r="J20771" t="str">
            <v>Complaint - Running With Problem</v>
          </cell>
          <cell r="R20771" t="str">
            <v>BTCD162159</v>
          </cell>
          <cell r="AB20771"/>
        </row>
        <row r="20772">
          <cell r="A20772">
            <v>44270.714652777802</v>
          </cell>
          <cell r="B20772">
            <v>1436</v>
          </cell>
          <cell r="F20772" t="str">
            <v>CC-00342291</v>
          </cell>
          <cell r="J20772" t="str">
            <v>Complaint - Running With Problem</v>
          </cell>
          <cell r="R20772" t="str">
            <v>BTED162217</v>
          </cell>
          <cell r="AB20772"/>
        </row>
        <row r="20773">
          <cell r="A20773">
            <v>44270.713240740697</v>
          </cell>
          <cell r="B20773">
            <v>4580</v>
          </cell>
          <cell r="F20773" t="str">
            <v>CC-00342290</v>
          </cell>
          <cell r="J20773" t="str">
            <v>General Service</v>
          </cell>
          <cell r="R20773" t="str">
            <v>BRHD161304</v>
          </cell>
          <cell r="AB20773"/>
        </row>
        <row r="20774">
          <cell r="A20774">
            <v>44270.704756944397</v>
          </cell>
          <cell r="B20774">
            <v>842</v>
          </cell>
          <cell r="F20774" t="str">
            <v>CC-00342277</v>
          </cell>
          <cell r="J20774" t="str">
            <v>Complaint - Running With Problem</v>
          </cell>
          <cell r="R20774" t="str">
            <v>BSFD161799</v>
          </cell>
          <cell r="AB20774"/>
        </row>
        <row r="20775">
          <cell r="A20775">
            <v>44270.617847222202</v>
          </cell>
          <cell r="B20775"/>
          <cell r="F20775" t="str">
            <v>CC-00342177</v>
          </cell>
          <cell r="J20775" t="str">
            <v>Complaint - Running With Problem</v>
          </cell>
          <cell r="R20775"/>
          <cell r="AB20775" t="str">
            <v>Visited the customer site for the complaint of electrical issue then check the unit found that the motor gets burnt &amp; the compressor is breakdown.	Hence advise the customer to send the motor for repairing purpose &amp; also for this we logged a breakdown call vide tracking no.: CC-00345603 &amp; also we had submitted our service quotation to the customer but till date waiting for the approval 17-03-2021 Prime Power.</v>
          </cell>
        </row>
        <row r="20776">
          <cell r="A20776">
            <v>44270.501423611102</v>
          </cell>
          <cell r="B20776">
            <v>3005</v>
          </cell>
          <cell r="F20776" t="str">
            <v>CC-00341965</v>
          </cell>
          <cell r="J20776" t="str">
            <v>Schedule Service</v>
          </cell>
          <cell r="R20776" t="str">
            <v>BSGD161904</v>
          </cell>
          <cell r="AB20776"/>
        </row>
        <row r="20777">
          <cell r="A20777">
            <v>44270.4990972222</v>
          </cell>
          <cell r="B20777">
            <v>12099</v>
          </cell>
          <cell r="F20777" t="str">
            <v>CC-00341957</v>
          </cell>
          <cell r="J20777" t="str">
            <v>Complaint - Running With Problem</v>
          </cell>
          <cell r="R20777" t="str">
            <v>BQKD200034</v>
          </cell>
          <cell r="AB20777"/>
        </row>
        <row r="20778">
          <cell r="A20778">
            <v>44270.492430555598</v>
          </cell>
          <cell r="B20778">
            <v>2886</v>
          </cell>
          <cell r="F20778" t="str">
            <v>CC-00341938</v>
          </cell>
          <cell r="J20778" t="str">
            <v>Complaint - Running With Problem</v>
          </cell>
          <cell r="R20778" t="str">
            <v>BTDD162169</v>
          </cell>
          <cell r="AB20778"/>
        </row>
        <row r="20779">
          <cell r="A20779">
            <v>44270.452650462998</v>
          </cell>
          <cell r="B20779">
            <v>12950</v>
          </cell>
          <cell r="F20779" t="str">
            <v>CC-00341852</v>
          </cell>
          <cell r="J20779" t="str">
            <v>General Service</v>
          </cell>
          <cell r="R20779" t="str">
            <v>GOCC370465</v>
          </cell>
          <cell r="AB20779"/>
        </row>
        <row r="20780">
          <cell r="A20780">
            <v>44270.448240740698</v>
          </cell>
          <cell r="B20780">
            <v>1490</v>
          </cell>
          <cell r="F20780" t="str">
            <v>CC-00341844</v>
          </cell>
          <cell r="J20780" t="str">
            <v>General Service</v>
          </cell>
          <cell r="R20780" t="str">
            <v>BSFC376396</v>
          </cell>
          <cell r="AB20780"/>
        </row>
        <row r="20781">
          <cell r="A20781">
            <v>44268.540706018503</v>
          </cell>
          <cell r="B20781">
            <v>7961</v>
          </cell>
          <cell r="F20781" t="str">
            <v>CC-00341243</v>
          </cell>
          <cell r="J20781" t="str">
            <v>Complaint - Running With Problem</v>
          </cell>
          <cell r="R20781" t="str">
            <v>BJHS031586</v>
          </cell>
          <cell r="AB20781"/>
        </row>
        <row r="20782">
          <cell r="A20782">
            <v>44268.379409722198</v>
          </cell>
          <cell r="B20782">
            <v>3828</v>
          </cell>
          <cell r="F20782" t="str">
            <v>CC-00341072</v>
          </cell>
          <cell r="J20782" t="str">
            <v>Complaint - Running With Problem</v>
          </cell>
          <cell r="R20782" t="str">
            <v>BRCD161002</v>
          </cell>
          <cell r="AB20782" t="str">
            <v>We suggest to customer that arrange the next time BDV Assy and time to time servicing.</v>
          </cell>
        </row>
        <row r="20783">
          <cell r="A20783">
            <v>44267.979988425897</v>
          </cell>
          <cell r="B20783">
            <v>4112</v>
          </cell>
          <cell r="F20783" t="str">
            <v>CC-00341046</v>
          </cell>
          <cell r="J20783" t="str">
            <v>Schedule Service - AMC</v>
          </cell>
          <cell r="R20783" t="str">
            <v>BRHS035337</v>
          </cell>
          <cell r="AB20783"/>
        </row>
        <row r="20784">
          <cell r="A20784">
            <v>44267.977384259299</v>
          </cell>
          <cell r="B20784">
            <v>30596</v>
          </cell>
          <cell r="F20784" t="str">
            <v>CC-00341025</v>
          </cell>
          <cell r="J20784" t="str">
            <v>Schedule Service - AMC</v>
          </cell>
          <cell r="R20784" t="str">
            <v>BMIS031759</v>
          </cell>
          <cell r="AB20784"/>
        </row>
        <row r="20785">
          <cell r="A20785">
            <v>44267.647256944401</v>
          </cell>
          <cell r="B20785">
            <v>9910</v>
          </cell>
          <cell r="F20785" t="str">
            <v>CC-00340781</v>
          </cell>
          <cell r="J20785" t="str">
            <v>General Service</v>
          </cell>
          <cell r="R20785" t="str">
            <v>GPGS031328</v>
          </cell>
          <cell r="AB20785"/>
        </row>
        <row r="20786">
          <cell r="A20786">
            <v>44267.435682870397</v>
          </cell>
          <cell r="B20786">
            <v>18205</v>
          </cell>
          <cell r="F20786" t="str">
            <v>CC-00340607</v>
          </cell>
          <cell r="J20786" t="str">
            <v>Schedule Service</v>
          </cell>
          <cell r="R20786" t="str">
            <v>BMKC370048</v>
          </cell>
          <cell r="AB20786"/>
        </row>
        <row r="20787">
          <cell r="A20787">
            <v>44266.831192129597</v>
          </cell>
          <cell r="B20787">
            <v>1587</v>
          </cell>
          <cell r="F20787" t="str">
            <v>CC-00340373</v>
          </cell>
          <cell r="J20787" t="str">
            <v>Complaint - Breakdown</v>
          </cell>
          <cell r="R20787" t="str">
            <v>BTDD162186</v>
          </cell>
          <cell r="AB20787" t="str">
            <v>Unit run fitted  with new DCV hose &amp; at present unit under observation.</v>
          </cell>
        </row>
        <row r="20788">
          <cell r="A20788">
            <v>44266.446354166699</v>
          </cell>
          <cell r="B20788">
            <v>9602</v>
          </cell>
          <cell r="F20788" t="str">
            <v>CC-00340088</v>
          </cell>
          <cell r="J20788" t="str">
            <v>General Service</v>
          </cell>
          <cell r="R20788" t="str">
            <v>BQGS031413</v>
          </cell>
          <cell r="AB20788"/>
        </row>
        <row r="20789">
          <cell r="A20789">
            <v>44266.438842592601</v>
          </cell>
          <cell r="B20789">
            <v>24663</v>
          </cell>
          <cell r="F20789" t="str">
            <v>CC-00340077</v>
          </cell>
          <cell r="J20789" t="str">
            <v>Complaint - Running With Problem</v>
          </cell>
          <cell r="R20789" t="str">
            <v>BNAS040264</v>
          </cell>
          <cell r="AB20789"/>
        </row>
        <row r="20790">
          <cell r="A20790">
            <v>44265.731817129599</v>
          </cell>
          <cell r="B20790">
            <v>0</v>
          </cell>
          <cell r="F20790" t="str">
            <v>CC-00339838</v>
          </cell>
          <cell r="J20790" t="str">
            <v>Commissioning</v>
          </cell>
          <cell r="R20790" t="str">
            <v>DTEL530302</v>
          </cell>
          <cell r="AB20790"/>
        </row>
        <row r="20791">
          <cell r="A20791">
            <v>44265.708182870403</v>
          </cell>
          <cell r="B20791">
            <v>1766</v>
          </cell>
          <cell r="F20791" t="str">
            <v>CC-00339803</v>
          </cell>
          <cell r="J20791" t="str">
            <v>Complaint - Running With Problem</v>
          </cell>
          <cell r="R20791" t="str">
            <v>BTDD162183</v>
          </cell>
          <cell r="AB20791"/>
        </row>
        <row r="20792">
          <cell r="A20792">
            <v>44264.719988425903</v>
          </cell>
          <cell r="B20792">
            <v>17937</v>
          </cell>
          <cell r="F20792" t="str">
            <v>CC-00339096</v>
          </cell>
          <cell r="J20792" t="str">
            <v>Complaint - Running With Problem</v>
          </cell>
          <cell r="R20792" t="str">
            <v>BOID200223</v>
          </cell>
          <cell r="AB20792"/>
        </row>
        <row r="20793">
          <cell r="A20793">
            <v>44264.684710648202</v>
          </cell>
          <cell r="B20793">
            <v>5151</v>
          </cell>
          <cell r="F20793" t="str">
            <v>CC-00339041</v>
          </cell>
          <cell r="J20793" t="str">
            <v>Schedule Service</v>
          </cell>
          <cell r="R20793" t="str">
            <v>BPHD200246</v>
          </cell>
          <cell r="AB20793"/>
        </row>
        <row r="20794">
          <cell r="A20794">
            <v>44264.680694444403</v>
          </cell>
          <cell r="B20794">
            <v>11645</v>
          </cell>
          <cell r="F20794" t="str">
            <v>CC-00339037</v>
          </cell>
          <cell r="J20794" t="str">
            <v>Schedule Service</v>
          </cell>
          <cell r="R20794" t="str">
            <v>GPGC370758</v>
          </cell>
          <cell r="AB20794"/>
        </row>
        <row r="20795">
          <cell r="A20795">
            <v>44264.676967592597</v>
          </cell>
          <cell r="B20795">
            <v>21059</v>
          </cell>
          <cell r="F20795" t="str">
            <v>CC-00339028</v>
          </cell>
          <cell r="J20795" t="str">
            <v>Schedule Service</v>
          </cell>
          <cell r="R20795" t="str">
            <v>BLIS031950</v>
          </cell>
          <cell r="AB20795"/>
        </row>
        <row r="20796">
          <cell r="A20796">
            <v>44264.628379629597</v>
          </cell>
          <cell r="B20796">
            <v>3295</v>
          </cell>
          <cell r="F20796" t="str">
            <v>CC-00338924</v>
          </cell>
          <cell r="J20796" t="str">
            <v>Complaint - Running With Problem</v>
          </cell>
          <cell r="R20796" t="str">
            <v>BSDD161729</v>
          </cell>
          <cell r="AB20796"/>
        </row>
        <row r="20797">
          <cell r="A20797">
            <v>44264.596192129597</v>
          </cell>
          <cell r="B20797">
            <v>3295</v>
          </cell>
          <cell r="F20797" t="str">
            <v>CC-00338881</v>
          </cell>
          <cell r="J20797" t="str">
            <v>General Service</v>
          </cell>
          <cell r="R20797" t="str">
            <v>BSDD161729</v>
          </cell>
          <cell r="AB20797"/>
        </row>
        <row r="20798">
          <cell r="A20798">
            <v>44264.5708101852</v>
          </cell>
          <cell r="B20798">
            <v>1635</v>
          </cell>
          <cell r="F20798" t="str">
            <v>CC-00338844</v>
          </cell>
          <cell r="J20798" t="str">
            <v>Schedule Service</v>
          </cell>
          <cell r="R20798" t="str">
            <v>BTJD162046</v>
          </cell>
          <cell r="AB20798"/>
        </row>
        <row r="20799">
          <cell r="A20799">
            <v>44264.559768518498</v>
          </cell>
          <cell r="B20799">
            <v>6620</v>
          </cell>
          <cell r="F20799" t="str">
            <v>CC-00338834</v>
          </cell>
          <cell r="J20799" t="str">
            <v>Complaint - Running With Problem</v>
          </cell>
          <cell r="R20799" t="str">
            <v>BRCC373040</v>
          </cell>
          <cell r="AB20799" t="str">
            <v>Motor Failed submitted our quotation to the customer, &amp; motor rewinding is in under process. 10-03-2021 Prime Power
Tomorrow engineer went too install the motor after then put the unit under observation. 22-03-2021 Prime Power.....Again motor failed with in day , and send LSP to repaire.......Pramod-26/03/2021.
Motor work is going on. After getting rewind the motor again will fit it. 01.04.2021 Prime Power</v>
          </cell>
        </row>
        <row r="20800">
          <cell r="A20800">
            <v>44264.529918981498</v>
          </cell>
          <cell r="B20800">
            <v>4769</v>
          </cell>
          <cell r="F20800" t="str">
            <v>CC-00338791</v>
          </cell>
          <cell r="J20800" t="str">
            <v>Complaint - Running With Problem</v>
          </cell>
          <cell r="R20800" t="str">
            <v>BSKD161467</v>
          </cell>
          <cell r="AB20800"/>
        </row>
        <row r="20801">
          <cell r="A20801">
            <v>44264.477662037003</v>
          </cell>
          <cell r="B20801">
            <v>1258</v>
          </cell>
          <cell r="F20801" t="str">
            <v>CC-00338682</v>
          </cell>
          <cell r="J20801" t="str">
            <v>General Service</v>
          </cell>
          <cell r="R20801" t="str">
            <v>BTLC377584</v>
          </cell>
          <cell r="AB20801" t="str">
            <v>First call need to update DOC for update COD  need installation photos, and now work shop close due to lock down after lock down or open work shop we able to update the DOC and close the call....Pramod-25/05/2021......31/05/2021.....Dealer engineer visit today site and collect photo and required details to update COD ....Pramod-08/06/2021. .....Photos not as per our guanidine , mail given to customer cancellation warranty waiting for confirm, also we will 2 days ...Pramod-17/06/2021. .....Now customer not confirm by 29/06/2021 we will close the call as O/W....Pramod-28/06/2021... customer ready to rectified installation and customer started job....Pramod-14/07/2021.</v>
          </cell>
        </row>
        <row r="20802">
          <cell r="A20802">
            <v>44264.436874999999</v>
          </cell>
          <cell r="B20802">
            <v>44102</v>
          </cell>
          <cell r="F20802" t="str">
            <v>CC-00338610</v>
          </cell>
          <cell r="J20802" t="str">
            <v>Schedule Service</v>
          </cell>
          <cell r="R20802" t="str">
            <v>BMBL160078</v>
          </cell>
          <cell r="AB20802"/>
        </row>
        <row r="20803">
          <cell r="A20803">
            <v>44263.7819675926</v>
          </cell>
          <cell r="B20803">
            <v>1023</v>
          </cell>
          <cell r="F20803" t="str">
            <v>CC-00338352</v>
          </cell>
          <cell r="J20803" t="str">
            <v>Schedule Service</v>
          </cell>
          <cell r="R20803" t="str">
            <v>BTED162231</v>
          </cell>
          <cell r="AB20803"/>
        </row>
        <row r="20804">
          <cell r="A20804">
            <v>44263.608275462997</v>
          </cell>
          <cell r="B20804">
            <v>12008</v>
          </cell>
          <cell r="F20804" t="str">
            <v>CC-00338115</v>
          </cell>
          <cell r="J20804" t="str">
            <v>Complaint - Running With Problem</v>
          </cell>
          <cell r="R20804" t="str">
            <v>BQKD200034</v>
          </cell>
          <cell r="AB20804"/>
        </row>
        <row r="20805">
          <cell r="A20805">
            <v>44263.606446759302</v>
          </cell>
          <cell r="B20805">
            <v>630</v>
          </cell>
          <cell r="F20805" t="str">
            <v>CC-00338112</v>
          </cell>
          <cell r="J20805" t="str">
            <v>Complaint - Running With Problem</v>
          </cell>
          <cell r="R20805" t="str">
            <v>BSID161973</v>
          </cell>
          <cell r="AB20805"/>
        </row>
        <row r="20806">
          <cell r="A20806">
            <v>44263.603240740696</v>
          </cell>
          <cell r="B20806">
            <v>4808</v>
          </cell>
          <cell r="F20806" t="str">
            <v>CC-00338108</v>
          </cell>
          <cell r="J20806" t="str">
            <v>General Service</v>
          </cell>
          <cell r="R20806" t="str">
            <v>BRBD160892</v>
          </cell>
          <cell r="AB20806"/>
        </row>
        <row r="20807">
          <cell r="A20807">
            <v>44263.599548611099</v>
          </cell>
          <cell r="B20807">
            <v>1320</v>
          </cell>
          <cell r="F20807" t="str">
            <v>CC-00338102</v>
          </cell>
          <cell r="J20807" t="str">
            <v>Complaint - Running With Problem</v>
          </cell>
          <cell r="R20807" t="str">
            <v>BTJD162047</v>
          </cell>
          <cell r="AB20807"/>
        </row>
        <row r="20808">
          <cell r="A20808">
            <v>44263.596990740698</v>
          </cell>
          <cell r="B20808">
            <v>1188</v>
          </cell>
          <cell r="F20808" t="str">
            <v>CC-00338096</v>
          </cell>
          <cell r="J20808" t="str">
            <v>Schedule Service</v>
          </cell>
          <cell r="R20808" t="str">
            <v>BTCD162159</v>
          </cell>
          <cell r="AB20808"/>
        </row>
        <row r="20809">
          <cell r="A20809">
            <v>44263.446921296301</v>
          </cell>
          <cell r="B20809">
            <v>1617</v>
          </cell>
          <cell r="F20809" t="str">
            <v>CC-00337850</v>
          </cell>
          <cell r="J20809" t="str">
            <v>Schedule Service</v>
          </cell>
          <cell r="R20809" t="str">
            <v>BSID200615</v>
          </cell>
          <cell r="AB20809"/>
        </row>
        <row r="20810">
          <cell r="A20810">
            <v>44262.974837962996</v>
          </cell>
          <cell r="B20810"/>
          <cell r="F20810" t="str">
            <v>CC-00337678</v>
          </cell>
          <cell r="J20810" t="str">
            <v>Schedule Service - AMC</v>
          </cell>
          <cell r="R20810" t="str">
            <v>BRGS035169</v>
          </cell>
          <cell r="AB20810"/>
        </row>
        <row r="20811">
          <cell r="A20811">
            <v>44261.978159722203</v>
          </cell>
          <cell r="B20811"/>
          <cell r="F20811" t="str">
            <v>CC-00337560</v>
          </cell>
          <cell r="J20811" t="str">
            <v>Schedule Service - AMC</v>
          </cell>
          <cell r="R20811" t="str">
            <v>BPCS030196</v>
          </cell>
          <cell r="AB20811"/>
        </row>
        <row r="20812">
          <cell r="A20812">
            <v>44261.976782407401</v>
          </cell>
          <cell r="B20812"/>
          <cell r="F20812" t="str">
            <v>CC-00337549</v>
          </cell>
          <cell r="J20812" t="str">
            <v>Schedule Service - AMC</v>
          </cell>
          <cell r="R20812" t="str">
            <v>BQBS033796</v>
          </cell>
          <cell r="AB20812"/>
        </row>
        <row r="20813">
          <cell r="A20813">
            <v>44261.779386574097</v>
          </cell>
          <cell r="B20813">
            <v>3286</v>
          </cell>
          <cell r="F20813" t="str">
            <v>CC-00337476</v>
          </cell>
          <cell r="J20813" t="str">
            <v>Complaint - Running With Problem</v>
          </cell>
          <cell r="R20813" t="str">
            <v>BKHET70130</v>
          </cell>
          <cell r="AB20813"/>
        </row>
        <row r="20814">
          <cell r="A20814">
            <v>44261.523125</v>
          </cell>
          <cell r="B20814">
            <v>1025</v>
          </cell>
          <cell r="F20814" t="str">
            <v>CC-00337131</v>
          </cell>
          <cell r="J20814" t="str">
            <v>Complaint - Running With Problem</v>
          </cell>
          <cell r="R20814" t="str">
            <v>BTCD162159</v>
          </cell>
          <cell r="AB20814" t="str">
            <v>arrange oil Transducer, temperature switch, MCB 40 AMP parts for necessary replacement.</v>
          </cell>
        </row>
        <row r="20815">
          <cell r="A20815">
            <v>44260.7677430556</v>
          </cell>
          <cell r="B20815">
            <v>9495</v>
          </cell>
          <cell r="F20815" t="str">
            <v>CC-00336767</v>
          </cell>
          <cell r="J20815" t="str">
            <v>Complaint - Running With Problem</v>
          </cell>
          <cell r="R20815" t="str">
            <v>BRAS033261</v>
          </cell>
          <cell r="AB20815"/>
        </row>
        <row r="20816">
          <cell r="A20816">
            <v>44260.693819444401</v>
          </cell>
          <cell r="B20816">
            <v>17360</v>
          </cell>
          <cell r="F20816" t="str">
            <v>CC-00336659</v>
          </cell>
          <cell r="J20816" t="str">
            <v>Complaint - Running With Problem</v>
          </cell>
          <cell r="R20816" t="str">
            <v>BMKC370048</v>
          </cell>
          <cell r="AB20816"/>
        </row>
        <row r="20817">
          <cell r="A20817">
            <v>44260.677349537</v>
          </cell>
          <cell r="B20817">
            <v>23135</v>
          </cell>
          <cell r="F20817" t="str">
            <v>CC-00336637</v>
          </cell>
          <cell r="J20817" t="str">
            <v>Schedule Service</v>
          </cell>
          <cell r="R20817" t="str">
            <v>BMJD200014</v>
          </cell>
          <cell r="AB20817"/>
        </row>
        <row r="20818">
          <cell r="A20818">
            <v>44260.452430555597</v>
          </cell>
          <cell r="B20818">
            <v>18170</v>
          </cell>
          <cell r="F20818" t="str">
            <v>CC-00336236</v>
          </cell>
          <cell r="J20818" t="str">
            <v>Schedule Service - AMC</v>
          </cell>
          <cell r="R20818" t="str">
            <v>BQBS033819</v>
          </cell>
          <cell r="AB20818" t="str">
            <v>Attend the site for AMC Visit Clean Air filter, Oil Filter, checked all hoses and connection also during checking found that service time over and customer required to arrange Air Filter, Oil Filter, Oil</v>
          </cell>
        </row>
        <row r="20819">
          <cell r="A20819">
            <v>44260.441319444399</v>
          </cell>
          <cell r="B20819">
            <v>7497</v>
          </cell>
          <cell r="F20819" t="str">
            <v>CC-00336213</v>
          </cell>
          <cell r="J20819" t="str">
            <v>Complaint - Running With Problem</v>
          </cell>
          <cell r="R20819" t="str">
            <v>BSGS043527</v>
          </cell>
          <cell r="AB20819"/>
        </row>
        <row r="20820">
          <cell r="A20820">
            <v>44260.430659722202</v>
          </cell>
          <cell r="B20820">
            <v>4813</v>
          </cell>
          <cell r="F20820" t="str">
            <v>CC-00336204</v>
          </cell>
          <cell r="J20820" t="str">
            <v>Schedule Service</v>
          </cell>
          <cell r="R20820" t="str">
            <v>BQAC373617</v>
          </cell>
          <cell r="AB20820"/>
        </row>
        <row r="20821">
          <cell r="A20821">
            <v>44259.645636574103</v>
          </cell>
          <cell r="B20821">
            <v>7058</v>
          </cell>
          <cell r="F20821" t="str">
            <v>CC-00335814</v>
          </cell>
          <cell r="J20821" t="str">
            <v>Complaint - Running With Problem</v>
          </cell>
          <cell r="R20821" t="str">
            <v>BRHD161312</v>
          </cell>
          <cell r="AB20821"/>
        </row>
        <row r="20822">
          <cell r="A20822">
            <v>44258.801446759302</v>
          </cell>
          <cell r="B20822">
            <v>3966</v>
          </cell>
          <cell r="F20822" t="str">
            <v>CC-00335204</v>
          </cell>
          <cell r="J20822" t="str">
            <v>Complaint - Breakdown</v>
          </cell>
          <cell r="R20822" t="str">
            <v>BRAD160803</v>
          </cell>
          <cell r="AB20822"/>
        </row>
        <row r="20823">
          <cell r="A20823">
            <v>44258.684733796297</v>
          </cell>
          <cell r="B20823">
            <v>0</v>
          </cell>
          <cell r="F20823" t="str">
            <v>CC-00335082</v>
          </cell>
          <cell r="J20823" t="str">
            <v>General Service</v>
          </cell>
          <cell r="R20823" t="str">
            <v>CRFE210615</v>
          </cell>
          <cell r="AB20823" t="str">
            <v>Discussed with customer and send service and spares offer to customer....Pramod-05/03/2021-3-
Work done &amp; put mail to ccs to update of DOC. 08-03-2021 Prime Power.</v>
          </cell>
        </row>
        <row r="20824">
          <cell r="A20824">
            <v>44258.574074074102</v>
          </cell>
          <cell r="B20824">
            <v>844</v>
          </cell>
          <cell r="F20824" t="str">
            <v>CC-00334885</v>
          </cell>
          <cell r="J20824" t="str">
            <v>Complaint - Running With Problem</v>
          </cell>
          <cell r="R20824" t="str">
            <v>BSCD161704</v>
          </cell>
          <cell r="AB20824"/>
        </row>
        <row r="20825">
          <cell r="A20825">
            <v>44257.800370370402</v>
          </cell>
          <cell r="B20825">
            <v>0</v>
          </cell>
          <cell r="F20825" t="str">
            <v>CC-00334455</v>
          </cell>
          <cell r="J20825" t="str">
            <v>Commissioning</v>
          </cell>
          <cell r="R20825" t="str">
            <v>BUJC370090</v>
          </cell>
          <cell r="AB20825"/>
        </row>
        <row r="20826">
          <cell r="A20826">
            <v>44257.766064814801</v>
          </cell>
          <cell r="B20826">
            <v>0</v>
          </cell>
          <cell r="F20826" t="str">
            <v>CC-00334442</v>
          </cell>
          <cell r="J20826" t="str">
            <v>Pre Commissioning</v>
          </cell>
          <cell r="R20826" t="str">
            <v>BTEC378536</v>
          </cell>
          <cell r="AB20826"/>
        </row>
        <row r="20827">
          <cell r="A20827">
            <v>44257.762002314797</v>
          </cell>
          <cell r="B20827">
            <v>1379</v>
          </cell>
          <cell r="F20827" t="str">
            <v>CC-00334439</v>
          </cell>
          <cell r="J20827" t="str">
            <v>Complaint - Running With Problem</v>
          </cell>
          <cell r="R20827" t="str">
            <v>BTDD162186</v>
          </cell>
          <cell r="AB20827"/>
        </row>
        <row r="20828">
          <cell r="A20828">
            <v>44257.543483796297</v>
          </cell>
          <cell r="B20828">
            <v>1664</v>
          </cell>
          <cell r="F20828" t="str">
            <v>CC-00334090</v>
          </cell>
          <cell r="J20828" t="str">
            <v>Schedule Service</v>
          </cell>
          <cell r="R20828" t="str">
            <v>BTDD162183</v>
          </cell>
          <cell r="AB20828"/>
        </row>
        <row r="20829">
          <cell r="A20829">
            <v>44256.801655092597</v>
          </cell>
          <cell r="B20829">
            <v>2155</v>
          </cell>
          <cell r="F20829" t="str">
            <v>CC-00333690</v>
          </cell>
          <cell r="J20829" t="str">
            <v>Complaint - Running With Problem</v>
          </cell>
          <cell r="R20829" t="str">
            <v>BRID161336</v>
          </cell>
          <cell r="AB20829"/>
        </row>
        <row r="20830">
          <cell r="A20830">
            <v>44256.799594907403</v>
          </cell>
          <cell r="B20830">
            <v>2004</v>
          </cell>
          <cell r="F20830" t="str">
            <v>CC-00333689</v>
          </cell>
          <cell r="J20830" t="str">
            <v>Schedule Service</v>
          </cell>
          <cell r="R20830" t="str">
            <v>BTCD162149</v>
          </cell>
          <cell r="AB20830"/>
        </row>
        <row r="20831">
          <cell r="A20831">
            <v>44254.730775463002</v>
          </cell>
          <cell r="B20831">
            <v>1</v>
          </cell>
          <cell r="F20831" t="str">
            <v>CC-00332833</v>
          </cell>
          <cell r="J20831" t="str">
            <v>Commissioning</v>
          </cell>
          <cell r="R20831" t="str">
            <v>BTHC379544</v>
          </cell>
          <cell r="AB20831" t="str">
            <v>Comm date-27/02/2021.</v>
          </cell>
        </row>
        <row r="20832">
          <cell r="A20832">
            <v>44253.637604166703</v>
          </cell>
          <cell r="B20832">
            <v>3667</v>
          </cell>
          <cell r="F20832" t="str">
            <v>CC-00332027</v>
          </cell>
          <cell r="J20832" t="str">
            <v>Schedule Service</v>
          </cell>
          <cell r="R20832" t="str">
            <v>BSKD161477</v>
          </cell>
          <cell r="AB20832"/>
        </row>
        <row r="20833">
          <cell r="A20833">
            <v>44252.7368055556</v>
          </cell>
          <cell r="B20833">
            <v>0</v>
          </cell>
          <cell r="F20833" t="str">
            <v>CC-00331420</v>
          </cell>
          <cell r="J20833" t="str">
            <v>Pre Commissioning</v>
          </cell>
          <cell r="R20833" t="str">
            <v>BTHC379544</v>
          </cell>
          <cell r="AB20833"/>
        </row>
        <row r="20834">
          <cell r="A20834">
            <v>44252.727800925903</v>
          </cell>
          <cell r="B20834">
            <v>31720</v>
          </cell>
          <cell r="F20834" t="str">
            <v>CC-00331406</v>
          </cell>
          <cell r="J20834" t="str">
            <v>Schedule Service</v>
          </cell>
          <cell r="R20834" t="str">
            <v>BKAS030685</v>
          </cell>
          <cell r="AB20834"/>
        </row>
        <row r="20835">
          <cell r="A20835">
            <v>44252.717604166697</v>
          </cell>
          <cell r="B20835">
            <v>2123</v>
          </cell>
          <cell r="F20835" t="str">
            <v>CC-00331391</v>
          </cell>
          <cell r="J20835" t="str">
            <v>Schedule Service</v>
          </cell>
          <cell r="R20835" t="str">
            <v>BTKD162074</v>
          </cell>
          <cell r="AB20835"/>
        </row>
        <row r="20836">
          <cell r="A20836">
            <v>44252.571585648097</v>
          </cell>
          <cell r="B20836">
            <v>0</v>
          </cell>
          <cell r="F20836" t="str">
            <v>CC-00331125</v>
          </cell>
          <cell r="J20836" t="str">
            <v>Pre Commissioning</v>
          </cell>
          <cell r="R20836" t="str">
            <v>BUJC370090</v>
          </cell>
          <cell r="AB20836"/>
        </row>
        <row r="20837">
          <cell r="A20837">
            <v>44252.565949074102</v>
          </cell>
          <cell r="B20837">
            <v>592</v>
          </cell>
          <cell r="F20837" t="str">
            <v>CC-00331113</v>
          </cell>
          <cell r="J20837" t="str">
            <v>Schedule Service</v>
          </cell>
          <cell r="R20837" t="str">
            <v>BSCD120656</v>
          </cell>
          <cell r="AB20837"/>
        </row>
        <row r="20838">
          <cell r="A20838">
            <v>44252.506412037001</v>
          </cell>
          <cell r="B20838">
            <v>2051</v>
          </cell>
          <cell r="F20838" t="str">
            <v>CC-00331009</v>
          </cell>
          <cell r="J20838" t="str">
            <v>Complaint - Running With Problem</v>
          </cell>
          <cell r="R20838" t="str">
            <v>BSAD230391</v>
          </cell>
          <cell r="AB20838"/>
        </row>
        <row r="20839">
          <cell r="A20839">
            <v>44252.500289351898</v>
          </cell>
          <cell r="B20839">
            <v>2792</v>
          </cell>
          <cell r="F20839" t="str">
            <v>CC-00330997</v>
          </cell>
          <cell r="J20839" t="str">
            <v>Complaint - Running With Problem</v>
          </cell>
          <cell r="R20839" t="str">
            <v>BRDD161036</v>
          </cell>
          <cell r="AB20839"/>
        </row>
        <row r="20840">
          <cell r="A20840">
            <v>44251.584513888898</v>
          </cell>
          <cell r="B20840">
            <v>0</v>
          </cell>
          <cell r="F20840" t="str">
            <v>CC-00330344</v>
          </cell>
          <cell r="J20840" t="str">
            <v>Commissioning</v>
          </cell>
          <cell r="R20840" t="str">
            <v>DTFL350733</v>
          </cell>
          <cell r="AB20840" t="str">
            <v>Advice customer to first service at 350 hrs or 3 months</v>
          </cell>
        </row>
        <row r="20841">
          <cell r="A20841">
            <v>44251.455254629604</v>
          </cell>
          <cell r="B20841"/>
          <cell r="F20841" t="str">
            <v>CC-00330111</v>
          </cell>
          <cell r="J20841" t="str">
            <v>Complaint - Running With Problem</v>
          </cell>
          <cell r="R20841" t="str">
            <v>BRKD160684</v>
          </cell>
          <cell r="AB20841" t="str">
            <v>quotation submitted waiting for customer visit conformation &amp; payment...
quotation submitted waiting for customer visit conformation &amp; payment... 04-03-2021</v>
          </cell>
        </row>
        <row r="20842">
          <cell r="A20842">
            <v>44251.448553240698</v>
          </cell>
          <cell r="B20842">
            <v>3677</v>
          </cell>
          <cell r="F20842" t="str">
            <v>CC-00330101</v>
          </cell>
          <cell r="J20842" t="str">
            <v>Complaint - Running With Problem</v>
          </cell>
          <cell r="R20842" t="str">
            <v>BRCD161002</v>
          </cell>
          <cell r="AB20842"/>
        </row>
        <row r="20843">
          <cell r="A20843">
            <v>44250.732430555603</v>
          </cell>
          <cell r="B20843">
            <v>2511</v>
          </cell>
          <cell r="F20843" t="str">
            <v>CC-00329856</v>
          </cell>
          <cell r="J20843" t="str">
            <v>Schedule Service</v>
          </cell>
          <cell r="R20843" t="str">
            <v>BTKD162112</v>
          </cell>
          <cell r="AB20843"/>
        </row>
        <row r="20844">
          <cell r="A20844">
            <v>44250.728877314803</v>
          </cell>
          <cell r="B20844">
            <v>1472</v>
          </cell>
          <cell r="F20844" t="str">
            <v>CC-00329852</v>
          </cell>
          <cell r="J20844" t="str">
            <v>Complaint - Running With Problem</v>
          </cell>
          <cell r="R20844" t="str">
            <v>BTJD162046</v>
          </cell>
          <cell r="AB20844"/>
        </row>
        <row r="20845">
          <cell r="A20845">
            <v>44250.718854166698</v>
          </cell>
          <cell r="B20845">
            <v>6631</v>
          </cell>
          <cell r="F20845" t="str">
            <v>CC-00329837</v>
          </cell>
          <cell r="J20845" t="str">
            <v>Complaint - Running With Problem</v>
          </cell>
          <cell r="R20845" t="str">
            <v>BQKD160076</v>
          </cell>
          <cell r="AB20845"/>
        </row>
        <row r="20846">
          <cell r="A20846">
            <v>44250.454733796301</v>
          </cell>
          <cell r="B20846">
            <v>13467</v>
          </cell>
          <cell r="F20846" t="str">
            <v>CC-00329397</v>
          </cell>
          <cell r="J20846" t="str">
            <v>Schedule Service</v>
          </cell>
          <cell r="R20846" t="str">
            <v>BRIS035698</v>
          </cell>
          <cell r="AB20846"/>
        </row>
        <row r="20847">
          <cell r="A20847">
            <v>44249.727303240703</v>
          </cell>
          <cell r="B20847">
            <v>5301</v>
          </cell>
          <cell r="F20847" t="str">
            <v>CC-00329082</v>
          </cell>
          <cell r="J20847" t="str">
            <v>Schedule Service</v>
          </cell>
          <cell r="R20847" t="str">
            <v>BRAD160777</v>
          </cell>
          <cell r="AB20847"/>
        </row>
        <row r="20848">
          <cell r="A20848">
            <v>44249.708668981497</v>
          </cell>
          <cell r="B20848">
            <v>1529</v>
          </cell>
          <cell r="F20848" t="str">
            <v>CC-00329051</v>
          </cell>
          <cell r="J20848" t="str">
            <v>Complaint - Running With Problem</v>
          </cell>
          <cell r="R20848" t="str">
            <v>BSKD161462</v>
          </cell>
          <cell r="AB20848"/>
        </row>
        <row r="20849">
          <cell r="A20849">
            <v>44249.443587962996</v>
          </cell>
          <cell r="B20849">
            <v>26881</v>
          </cell>
          <cell r="F20849" t="str">
            <v>CC-00328677</v>
          </cell>
          <cell r="J20849" t="str">
            <v>General Service</v>
          </cell>
          <cell r="R20849" t="str">
            <v>BLGS040582</v>
          </cell>
          <cell r="AB20849"/>
        </row>
        <row r="20850">
          <cell r="A20850">
            <v>44249.428506944401</v>
          </cell>
          <cell r="B20850">
            <v>13870</v>
          </cell>
          <cell r="F20850" t="str">
            <v>CC-00328665</v>
          </cell>
          <cell r="J20850" t="str">
            <v>Schedule Service</v>
          </cell>
          <cell r="R20850" t="str">
            <v>BMJS040004</v>
          </cell>
          <cell r="AB20850"/>
        </row>
        <row r="20851">
          <cell r="A20851">
            <v>44248.979918981502</v>
          </cell>
          <cell r="B20851">
            <v>9683</v>
          </cell>
          <cell r="F20851" t="str">
            <v>CC-00328573</v>
          </cell>
          <cell r="J20851" t="str">
            <v>Schedule Service - AMC</v>
          </cell>
          <cell r="R20851" t="str">
            <v>GPGS031328</v>
          </cell>
          <cell r="AB20851"/>
        </row>
        <row r="20852">
          <cell r="A20852">
            <v>44247.690266203703</v>
          </cell>
          <cell r="B20852">
            <v>4682</v>
          </cell>
          <cell r="F20852" t="str">
            <v>CC-00328180</v>
          </cell>
          <cell r="J20852" t="str">
            <v>Complaint - Running With Problem</v>
          </cell>
          <cell r="R20852" t="str">
            <v>BRCD160967</v>
          </cell>
          <cell r="AB20852"/>
        </row>
        <row r="20853">
          <cell r="A20853">
            <v>44247.554803240702</v>
          </cell>
          <cell r="B20853">
            <v>783</v>
          </cell>
          <cell r="F20853" t="str">
            <v>CC-00328033</v>
          </cell>
          <cell r="J20853" t="str">
            <v>Schedule Service</v>
          </cell>
          <cell r="R20853" t="str">
            <v>BNJC370072</v>
          </cell>
          <cell r="AB20853"/>
        </row>
        <row r="20854">
          <cell r="A20854">
            <v>44247.529699074097</v>
          </cell>
          <cell r="B20854">
            <v>1195</v>
          </cell>
          <cell r="F20854" t="str">
            <v>CC-00328011</v>
          </cell>
          <cell r="J20854" t="str">
            <v>Schedule Service</v>
          </cell>
          <cell r="R20854" t="str">
            <v>BSAD161563</v>
          </cell>
          <cell r="AB20854"/>
        </row>
        <row r="20855">
          <cell r="A20855">
            <v>44247.444583333301</v>
          </cell>
          <cell r="B20855">
            <v>3442</v>
          </cell>
          <cell r="F20855" t="str">
            <v>CC-00327859</v>
          </cell>
          <cell r="J20855" t="str">
            <v>Schedule Service</v>
          </cell>
          <cell r="R20855" t="str">
            <v>BRGC373881</v>
          </cell>
          <cell r="AB20855"/>
        </row>
        <row r="20856">
          <cell r="A20856">
            <v>44247.437708333302</v>
          </cell>
          <cell r="B20856">
            <v>15114</v>
          </cell>
          <cell r="F20856" t="str">
            <v>CC-00327855</v>
          </cell>
          <cell r="J20856" t="str">
            <v>Schedule Service</v>
          </cell>
          <cell r="R20856" t="str">
            <v>BRJS040951</v>
          </cell>
          <cell r="AB20856"/>
        </row>
        <row r="20857">
          <cell r="A20857">
            <v>44246.977488425902</v>
          </cell>
          <cell r="B20857">
            <v>12436</v>
          </cell>
          <cell r="F20857" t="str">
            <v>CC-00327710</v>
          </cell>
          <cell r="J20857" t="str">
            <v>Schedule Service - AMC</v>
          </cell>
          <cell r="R20857" t="str">
            <v>BRGS035169</v>
          </cell>
          <cell r="AB20857"/>
        </row>
        <row r="20858">
          <cell r="A20858">
            <v>44246.846736111103</v>
          </cell>
          <cell r="B20858">
            <v>15023</v>
          </cell>
          <cell r="F20858" t="str">
            <v>CC-00327626</v>
          </cell>
          <cell r="J20858" t="str">
            <v>General Service</v>
          </cell>
          <cell r="R20858" t="str">
            <v>BMDS031033</v>
          </cell>
          <cell r="AB20858"/>
        </row>
        <row r="20859">
          <cell r="A20859">
            <v>44246.727222222202</v>
          </cell>
          <cell r="B20859">
            <v>4314</v>
          </cell>
          <cell r="F20859" t="str">
            <v>CC-00327577</v>
          </cell>
          <cell r="J20859" t="str">
            <v>Schedule Service</v>
          </cell>
          <cell r="R20859" t="str">
            <v>BSDS037649</v>
          </cell>
          <cell r="AB20859"/>
        </row>
        <row r="20860">
          <cell r="A20860">
            <v>44246.718518518501</v>
          </cell>
          <cell r="B20860">
            <v>724</v>
          </cell>
          <cell r="F20860" t="str">
            <v>CC-00327574</v>
          </cell>
          <cell r="J20860" t="str">
            <v>Schedule Service</v>
          </cell>
          <cell r="R20860" t="str">
            <v>BTHS031467</v>
          </cell>
          <cell r="AB20860"/>
        </row>
        <row r="20861">
          <cell r="A20861">
            <v>44246.703275462998</v>
          </cell>
          <cell r="B20861">
            <v>17890</v>
          </cell>
          <cell r="F20861" t="str">
            <v>CC-00327555</v>
          </cell>
          <cell r="J20861" t="str">
            <v>Complaint - Running With Problem</v>
          </cell>
          <cell r="R20861" t="str">
            <v>BOID200223</v>
          </cell>
          <cell r="AB20861"/>
        </row>
        <row r="20862">
          <cell r="A20862">
            <v>44246.481273148202</v>
          </cell>
          <cell r="B20862">
            <v>13987</v>
          </cell>
          <cell r="F20862" t="str">
            <v>CC-00327192</v>
          </cell>
          <cell r="J20862" t="str">
            <v>Schedule Service - AMC</v>
          </cell>
          <cell r="R20862" t="str">
            <v>BQES030978</v>
          </cell>
          <cell r="AB20862"/>
        </row>
        <row r="20863">
          <cell r="A20863">
            <v>44245.984212962998</v>
          </cell>
          <cell r="B20863">
            <v>28389</v>
          </cell>
          <cell r="F20863" t="str">
            <v>CC-00327036</v>
          </cell>
          <cell r="J20863" t="str">
            <v>Schedule Service - AMC</v>
          </cell>
          <cell r="R20863" t="str">
            <v>BPCS030196</v>
          </cell>
          <cell r="AB20863"/>
        </row>
        <row r="20864">
          <cell r="A20864">
            <v>44245.982013888897</v>
          </cell>
          <cell r="B20864">
            <v>11947</v>
          </cell>
          <cell r="F20864" t="str">
            <v>CC-00327019</v>
          </cell>
          <cell r="J20864" t="str">
            <v>Schedule Service - AMC</v>
          </cell>
          <cell r="R20864" t="str">
            <v>BQBS033796</v>
          </cell>
          <cell r="AB20864"/>
        </row>
        <row r="20865">
          <cell r="A20865">
            <v>44245.5551851852</v>
          </cell>
          <cell r="B20865">
            <v>0</v>
          </cell>
          <cell r="F20865" t="str">
            <v>CC-00326580</v>
          </cell>
          <cell r="J20865" t="str">
            <v>Complaint - Breakdown</v>
          </cell>
          <cell r="R20865" t="str">
            <v>DSBL080841</v>
          </cell>
          <cell r="AB20865" t="str">
            <v>Customer didn't confirm us the date of  visit after the confirmation we will attend the site 26.02.2021
Engineer is on the job after the completion of the job will close the call. 01.02.2021
TILL DATE THE CUSTOMER DID CORRECT THE LINE CONNECTION &amp; DIDN'T PURCHASE THE STARTER......Prime power-04/03/2021.
Till date the customer didn't purchase the starter for the completion of the job - 08-03-2021 Prime Power
Customer is not giving us the approval so, tomorrow will sent mail to lockin for the cancellation. 11-03-2021 Prime Power</v>
          </cell>
        </row>
        <row r="20866">
          <cell r="A20866">
            <v>44245.536481481497</v>
          </cell>
          <cell r="B20866">
            <v>1224</v>
          </cell>
          <cell r="F20866" t="str">
            <v>CC-00326553</v>
          </cell>
          <cell r="J20866" t="str">
            <v>Complaint - Running With Problem</v>
          </cell>
          <cell r="R20866" t="str">
            <v>BSGD161854</v>
          </cell>
          <cell r="AB20866"/>
        </row>
        <row r="20867">
          <cell r="A20867">
            <v>44245.501851851899</v>
          </cell>
          <cell r="B20867">
            <v>0</v>
          </cell>
          <cell r="F20867" t="str">
            <v>CC-00326495</v>
          </cell>
          <cell r="J20867" t="str">
            <v>Pre Commissioning</v>
          </cell>
          <cell r="R20867" t="str">
            <v>BTHC379417</v>
          </cell>
          <cell r="AB20867"/>
        </row>
        <row r="20868">
          <cell r="A20868">
            <v>44245.461053240702</v>
          </cell>
          <cell r="B20868">
            <v>2012</v>
          </cell>
          <cell r="F20868" t="str">
            <v>CC-00326420</v>
          </cell>
          <cell r="J20868" t="str">
            <v>Schedule Service</v>
          </cell>
          <cell r="R20868" t="str">
            <v>BSAD230391</v>
          </cell>
          <cell r="AB20868"/>
        </row>
        <row r="20869">
          <cell r="A20869">
            <v>44244.865868055596</v>
          </cell>
          <cell r="B20869">
            <v>0</v>
          </cell>
          <cell r="F20869" t="str">
            <v>CC-00326197</v>
          </cell>
          <cell r="J20869" t="str">
            <v>Commissioning</v>
          </cell>
          <cell r="R20869" t="str">
            <v>CTIE211496</v>
          </cell>
          <cell r="AB20869" t="str">
            <v>We suggest customer that keep clean the compressor and follow the schedule servicing of compressor and also drain the moisture each an every day before the starting of compressor.</v>
          </cell>
        </row>
        <row r="20870">
          <cell r="A20870">
            <v>44244.812372685199</v>
          </cell>
          <cell r="B20870">
            <v>3232</v>
          </cell>
          <cell r="F20870" t="str">
            <v>CC-00326179</v>
          </cell>
          <cell r="J20870" t="str">
            <v>Schedule Service</v>
          </cell>
          <cell r="R20870" t="str">
            <v>BPLD200068</v>
          </cell>
          <cell r="AB20870"/>
        </row>
        <row r="20871">
          <cell r="A20871">
            <v>44244.810219907398</v>
          </cell>
          <cell r="B20871">
            <v>1876</v>
          </cell>
          <cell r="F20871" t="str">
            <v>CC-00326178</v>
          </cell>
          <cell r="J20871" t="str">
            <v>Schedule Service</v>
          </cell>
          <cell r="R20871" t="str">
            <v>BQKD200048</v>
          </cell>
          <cell r="AB20871"/>
        </row>
        <row r="20872">
          <cell r="A20872">
            <v>44244.807916666701</v>
          </cell>
          <cell r="B20872">
            <v>1675</v>
          </cell>
          <cell r="F20872" t="str">
            <v>CC-00326177</v>
          </cell>
          <cell r="J20872" t="str">
            <v>Schedule Service</v>
          </cell>
          <cell r="R20872" t="str">
            <v>BQKD200047</v>
          </cell>
          <cell r="AB20872"/>
        </row>
        <row r="20873">
          <cell r="A20873">
            <v>44244.803252314799</v>
          </cell>
          <cell r="B20873">
            <v>2081</v>
          </cell>
          <cell r="F20873" t="str">
            <v>CC-00326176</v>
          </cell>
          <cell r="J20873" t="str">
            <v>Complaint - Running With Problem</v>
          </cell>
          <cell r="R20873" t="str">
            <v>BRGD230256</v>
          </cell>
          <cell r="AB20873"/>
        </row>
        <row r="20874">
          <cell r="A20874">
            <v>44244.442349536999</v>
          </cell>
          <cell r="B20874">
            <v>1762</v>
          </cell>
          <cell r="F20874" t="str">
            <v>CC-00325636</v>
          </cell>
          <cell r="J20874" t="str">
            <v>Schedule Service</v>
          </cell>
          <cell r="R20874" t="str">
            <v>BSFC376341</v>
          </cell>
          <cell r="AB20874"/>
        </row>
        <row r="20875">
          <cell r="A20875">
            <v>44244.398518518501</v>
          </cell>
          <cell r="B20875">
            <v>504</v>
          </cell>
          <cell r="F20875" t="str">
            <v>CC-00325594</v>
          </cell>
          <cell r="J20875" t="str">
            <v>Schedule Service</v>
          </cell>
          <cell r="R20875" t="str">
            <v>BTCD162162</v>
          </cell>
          <cell r="AB20875"/>
        </row>
        <row r="20876">
          <cell r="A20876">
            <v>44243.658391203702</v>
          </cell>
          <cell r="B20876"/>
          <cell r="F20876" t="str">
            <v>CC-00325286</v>
          </cell>
          <cell r="J20876" t="str">
            <v>Commissioning</v>
          </cell>
          <cell r="R20876"/>
          <cell r="AB20876"/>
        </row>
        <row r="20877">
          <cell r="A20877">
            <v>44243.4919212963</v>
          </cell>
          <cell r="B20877">
            <v>1157</v>
          </cell>
          <cell r="F20877" t="str">
            <v>CC-00325042</v>
          </cell>
          <cell r="J20877" t="str">
            <v>Schedule Service</v>
          </cell>
          <cell r="R20877" t="str">
            <v>BTJD162047</v>
          </cell>
          <cell r="AB20877"/>
        </row>
        <row r="20878">
          <cell r="A20878">
            <v>44243.474872685198</v>
          </cell>
          <cell r="B20878">
            <v>616</v>
          </cell>
          <cell r="F20878" t="str">
            <v>CC-00325018</v>
          </cell>
          <cell r="J20878" t="str">
            <v>Schedule Service</v>
          </cell>
          <cell r="R20878" t="str">
            <v>BSID120761</v>
          </cell>
          <cell r="AB20878"/>
        </row>
        <row r="20879">
          <cell r="A20879">
            <v>44243.463842592602</v>
          </cell>
          <cell r="B20879">
            <v>1154</v>
          </cell>
          <cell r="F20879" t="str">
            <v>CC-00324998</v>
          </cell>
          <cell r="J20879" t="str">
            <v>Schedule Service</v>
          </cell>
          <cell r="R20879" t="str">
            <v>BSGD161854</v>
          </cell>
          <cell r="AB20879"/>
        </row>
        <row r="20880">
          <cell r="A20880">
            <v>44242.975601851896</v>
          </cell>
          <cell r="B20880">
            <v>5439</v>
          </cell>
          <cell r="F20880" t="str">
            <v>CC-00324818</v>
          </cell>
          <cell r="J20880" t="str">
            <v>Schedule Service - AMC</v>
          </cell>
          <cell r="R20880" t="str">
            <v>BQLC370193</v>
          </cell>
          <cell r="AB20880"/>
        </row>
        <row r="20881">
          <cell r="A20881">
            <v>44240.784814814797</v>
          </cell>
          <cell r="B20881">
            <v>1504</v>
          </cell>
          <cell r="F20881" t="str">
            <v>CC-00323959</v>
          </cell>
          <cell r="J20881" t="str">
            <v>Schedule Service</v>
          </cell>
          <cell r="R20881" t="str">
            <v>BSKD161462</v>
          </cell>
          <cell r="AB20881" t="str">
            <v>quotation submitted waiting for payment.</v>
          </cell>
        </row>
        <row r="20882">
          <cell r="A20882">
            <v>44240.729155092602</v>
          </cell>
          <cell r="B20882">
            <v>1</v>
          </cell>
          <cell r="F20882" t="str">
            <v>CC-00323925</v>
          </cell>
          <cell r="J20882" t="str">
            <v>Complaint - Running With Problem</v>
          </cell>
          <cell r="R20882" t="str">
            <v>CKKE620006</v>
          </cell>
          <cell r="AB20882"/>
        </row>
        <row r="20883">
          <cell r="A20883">
            <v>44240.7277314815</v>
          </cell>
          <cell r="B20883">
            <v>17090</v>
          </cell>
          <cell r="F20883" t="str">
            <v>CC-00323921</v>
          </cell>
          <cell r="J20883" t="str">
            <v>Complaint - Running With Problem</v>
          </cell>
          <cell r="R20883" t="str">
            <v>BMFS031346</v>
          </cell>
          <cell r="AB20883"/>
        </row>
        <row r="20884">
          <cell r="A20884">
            <v>44240.543564814798</v>
          </cell>
          <cell r="B20884">
            <v>75</v>
          </cell>
          <cell r="F20884" t="str">
            <v>CC-00323709</v>
          </cell>
          <cell r="J20884" t="str">
            <v>Complaint - Running With Problem</v>
          </cell>
          <cell r="R20884" t="str">
            <v>BUJD162460</v>
          </cell>
          <cell r="AB20884"/>
        </row>
        <row r="20885">
          <cell r="A20885">
            <v>44239.774930555599</v>
          </cell>
          <cell r="B20885">
            <v>1349</v>
          </cell>
          <cell r="F20885" t="str">
            <v>CC-00323388</v>
          </cell>
          <cell r="J20885" t="str">
            <v>Complaint - Running With Problem</v>
          </cell>
          <cell r="R20885" t="str">
            <v>BTJD162046</v>
          </cell>
          <cell r="AB20885"/>
        </row>
        <row r="20886">
          <cell r="A20886">
            <v>44238.790659722203</v>
          </cell>
          <cell r="B20886">
            <v>2</v>
          </cell>
          <cell r="F20886" t="str">
            <v>CC-00322691</v>
          </cell>
          <cell r="J20886" t="str">
            <v>Commissioning</v>
          </cell>
          <cell r="R20886" t="str">
            <v>BTEC378588</v>
          </cell>
          <cell r="AB20886" t="str">
            <v>Waiting for closer details and comm photos....Pramod-15/02/2021.....Comm date-12/02/2021.</v>
          </cell>
        </row>
        <row r="20887">
          <cell r="A20887">
            <v>44238.451770833301</v>
          </cell>
          <cell r="B20887">
            <v>13544</v>
          </cell>
          <cell r="F20887" t="str">
            <v>CC-00322248</v>
          </cell>
          <cell r="J20887" t="str">
            <v>Schedule Service</v>
          </cell>
          <cell r="R20887" t="str">
            <v>BQHD160416</v>
          </cell>
          <cell r="AB20887"/>
        </row>
        <row r="20888">
          <cell r="A20888">
            <v>44237.629062499997</v>
          </cell>
          <cell r="B20888"/>
          <cell r="F20888" t="str">
            <v>CC-00321864</v>
          </cell>
          <cell r="J20888" t="str">
            <v>Complaint - Running With Problem</v>
          </cell>
          <cell r="R20888"/>
          <cell r="AB20888" t="str">
            <v>Engine side schedule service pending. Cummins team submit there quotation copy to the customer waiting for customer approval.</v>
          </cell>
        </row>
        <row r="20889">
          <cell r="A20889">
            <v>44237.524027777799</v>
          </cell>
          <cell r="B20889">
            <v>4482</v>
          </cell>
          <cell r="F20889" t="str">
            <v>CC-00321692</v>
          </cell>
          <cell r="J20889" t="str">
            <v>Schedule Service</v>
          </cell>
          <cell r="R20889" t="str">
            <v>BSJD230294</v>
          </cell>
          <cell r="AB20889" t="str">
            <v>quotation submitted waiting for approval.</v>
          </cell>
        </row>
        <row r="20890">
          <cell r="A20890">
            <v>44236.769432870402</v>
          </cell>
          <cell r="B20890">
            <v>1003</v>
          </cell>
          <cell r="F20890" t="str">
            <v>CC-00321318</v>
          </cell>
          <cell r="J20890" t="str">
            <v>Schedule Service</v>
          </cell>
          <cell r="R20890" t="str">
            <v>BTFD162244</v>
          </cell>
          <cell r="AB20890"/>
        </row>
        <row r="20891">
          <cell r="A20891">
            <v>44236.737592592603</v>
          </cell>
          <cell r="B20891">
            <v>2854</v>
          </cell>
          <cell r="F20891" t="str">
            <v>CC-00321295</v>
          </cell>
          <cell r="J20891" t="str">
            <v>Schedule Service</v>
          </cell>
          <cell r="R20891" t="str">
            <v>BTDD162169</v>
          </cell>
          <cell r="AB20891"/>
        </row>
        <row r="20892">
          <cell r="A20892">
            <v>44236.715173611097</v>
          </cell>
          <cell r="B20892">
            <v>0</v>
          </cell>
          <cell r="F20892" t="str">
            <v>CC-00321268</v>
          </cell>
          <cell r="J20892" t="str">
            <v>Complaint - Running With Problem</v>
          </cell>
          <cell r="R20892" t="str">
            <v>GOKE660157</v>
          </cell>
          <cell r="AB20892" t="str">
            <v>Spares quotation send  to customer waiting for confirm by customer.....Pramod-10/02/2021......15/02/2021.</v>
          </cell>
        </row>
        <row r="20893">
          <cell r="A20893">
            <v>44236.672164351898</v>
          </cell>
          <cell r="B20893"/>
          <cell r="F20893" t="str">
            <v>CC-00321198</v>
          </cell>
          <cell r="J20893" t="str">
            <v>Complaint - Running With Problem</v>
          </cell>
          <cell r="R20893"/>
          <cell r="AB20893" t="str">
            <v>Discussed with the customer in the beginning &amp; took the unit details &amp; advise them the service charge will be applicable because the unit is O/W &amp; the customer said that the unit is in warranty, From 2 days the customer didn't responds our phone, took the company details for the submitting of our quote....Prime -10/02/2021.....15/02/2021.</v>
          </cell>
        </row>
        <row r="20894">
          <cell r="A20894">
            <v>44235.776770833298</v>
          </cell>
          <cell r="B20894"/>
          <cell r="F20894" t="str">
            <v>CC-00320575</v>
          </cell>
          <cell r="J20894" t="str">
            <v>Commissioning</v>
          </cell>
          <cell r="R20894"/>
          <cell r="AB20894" t="str">
            <v>Site not ready customer requested to visit after 17/02/2021...Prime-   11/02/2021......15/02/2021
Mail send for cancellation of the call. Prime Power. 26.02.2021</v>
          </cell>
        </row>
        <row r="20895">
          <cell r="A20895">
            <v>44235.7727199074</v>
          </cell>
          <cell r="B20895">
            <v>2873</v>
          </cell>
          <cell r="F20895" t="str">
            <v>CC-00320572</v>
          </cell>
          <cell r="J20895" t="str">
            <v>Schedule Service</v>
          </cell>
          <cell r="R20895" t="str">
            <v>BRBL150944</v>
          </cell>
          <cell r="AB20895"/>
        </row>
        <row r="20896">
          <cell r="A20896">
            <v>44235.765393518501</v>
          </cell>
          <cell r="B20896">
            <v>4989</v>
          </cell>
          <cell r="F20896" t="str">
            <v>CC-00320568</v>
          </cell>
          <cell r="J20896" t="str">
            <v>Schedule Service</v>
          </cell>
          <cell r="R20896" t="str">
            <v>BRGL151468</v>
          </cell>
          <cell r="AB20896"/>
        </row>
        <row r="20897">
          <cell r="A20897">
            <v>44235.759722222203</v>
          </cell>
          <cell r="B20897">
            <v>2938</v>
          </cell>
          <cell r="F20897" t="str">
            <v>CC-00320567</v>
          </cell>
          <cell r="J20897" t="str">
            <v>Complaint - Running With Problem</v>
          </cell>
          <cell r="R20897" t="str">
            <v>BSDD161729</v>
          </cell>
          <cell r="AB20897"/>
        </row>
        <row r="20898">
          <cell r="A20898">
            <v>44235.721273148098</v>
          </cell>
          <cell r="B20898">
            <v>494</v>
          </cell>
          <cell r="F20898" t="str">
            <v>CC-00320537</v>
          </cell>
          <cell r="J20898" t="str">
            <v>Schedule Service</v>
          </cell>
          <cell r="R20898" t="str">
            <v>BTFD162243</v>
          </cell>
          <cell r="AB20898"/>
        </row>
        <row r="20899">
          <cell r="A20899">
            <v>44235.709328703699</v>
          </cell>
          <cell r="B20899">
            <v>582</v>
          </cell>
          <cell r="F20899" t="str">
            <v>CC-00320520</v>
          </cell>
          <cell r="J20899" t="str">
            <v>Schedule Service</v>
          </cell>
          <cell r="R20899" t="str">
            <v>BTED200706</v>
          </cell>
          <cell r="AB20899"/>
        </row>
        <row r="20900">
          <cell r="A20900">
            <v>44235.509305555599</v>
          </cell>
          <cell r="B20900">
            <v>8533</v>
          </cell>
          <cell r="F20900" t="str">
            <v>CC-00320217</v>
          </cell>
          <cell r="J20900" t="str">
            <v>Schedule Service</v>
          </cell>
          <cell r="R20900" t="str">
            <v>BSKS036366</v>
          </cell>
          <cell r="AB20900"/>
        </row>
        <row r="20901">
          <cell r="A20901">
            <v>44235.506423611099</v>
          </cell>
          <cell r="B20901">
            <v>4496</v>
          </cell>
          <cell r="F20901" t="str">
            <v>CC-00320210</v>
          </cell>
          <cell r="J20901" t="str">
            <v>Schedule Service</v>
          </cell>
          <cell r="R20901" t="str">
            <v>BSKS036365</v>
          </cell>
          <cell r="AB20901"/>
        </row>
        <row r="20902">
          <cell r="A20902">
            <v>44235.476284722201</v>
          </cell>
          <cell r="B20902">
            <v>908</v>
          </cell>
          <cell r="F20902" t="str">
            <v>CC-00320146</v>
          </cell>
          <cell r="J20902" t="str">
            <v>Complaint - Running With Problem</v>
          </cell>
          <cell r="R20902" t="str">
            <v>BSED161766</v>
          </cell>
          <cell r="AB20902"/>
        </row>
        <row r="20903">
          <cell r="A20903">
            <v>44233.855185185203</v>
          </cell>
          <cell r="B20903">
            <v>123</v>
          </cell>
          <cell r="F20903" t="str">
            <v>CC-00319818</v>
          </cell>
          <cell r="J20903" t="str">
            <v>Complaint - Running With Problem</v>
          </cell>
          <cell r="R20903" t="str">
            <v>BTID162377</v>
          </cell>
          <cell r="AB20903"/>
        </row>
        <row r="20904">
          <cell r="A20904">
            <v>44233.795810185198</v>
          </cell>
          <cell r="B20904">
            <v>1021</v>
          </cell>
          <cell r="F20904" t="str">
            <v>CC-00319811</v>
          </cell>
          <cell r="J20904" t="str">
            <v>Schedule Service</v>
          </cell>
          <cell r="R20904" t="str">
            <v>BTED162217</v>
          </cell>
          <cell r="AB20904"/>
        </row>
        <row r="20905">
          <cell r="A20905">
            <v>44233.752048611103</v>
          </cell>
          <cell r="B20905">
            <v>9084</v>
          </cell>
          <cell r="F20905" t="str">
            <v>CC-00319805</v>
          </cell>
          <cell r="J20905" t="str">
            <v>Schedule Service</v>
          </cell>
          <cell r="R20905" t="str">
            <v>BSAF110719</v>
          </cell>
          <cell r="AB20905"/>
        </row>
        <row r="20906">
          <cell r="A20906">
            <v>44233.7504976852</v>
          </cell>
          <cell r="B20906">
            <v>1</v>
          </cell>
          <cell r="F20906" t="str">
            <v>CC-00319804</v>
          </cell>
          <cell r="J20906" t="str">
            <v>Commissioning</v>
          </cell>
          <cell r="R20906" t="str">
            <v>BTFC378808</v>
          </cell>
          <cell r="AB20906"/>
        </row>
        <row r="20907">
          <cell r="A20907">
            <v>44233.745428240698</v>
          </cell>
          <cell r="B20907">
            <v>4102</v>
          </cell>
          <cell r="F20907" t="str">
            <v>CC-00319800</v>
          </cell>
          <cell r="J20907" t="str">
            <v>Schedule Service</v>
          </cell>
          <cell r="R20907" t="str">
            <v>BSEC376103</v>
          </cell>
          <cell r="AB20907"/>
        </row>
        <row r="20908">
          <cell r="A20908">
            <v>44233.7428587963</v>
          </cell>
          <cell r="B20908">
            <v>616</v>
          </cell>
          <cell r="F20908" t="str">
            <v>CC-00319797</v>
          </cell>
          <cell r="J20908" t="str">
            <v>Schedule Service</v>
          </cell>
          <cell r="R20908" t="str">
            <v>BSID120761</v>
          </cell>
          <cell r="AB20908"/>
        </row>
        <row r="20909">
          <cell r="A20909">
            <v>44233.740405092598</v>
          </cell>
          <cell r="B20909">
            <v>506</v>
          </cell>
          <cell r="F20909" t="str">
            <v>CC-00319794</v>
          </cell>
          <cell r="J20909" t="str">
            <v>Schedule Service</v>
          </cell>
          <cell r="R20909" t="str">
            <v>BTKD120805</v>
          </cell>
          <cell r="AB20909"/>
        </row>
        <row r="20910">
          <cell r="A20910">
            <v>44233.736724536997</v>
          </cell>
          <cell r="B20910">
            <v>727</v>
          </cell>
          <cell r="F20910" t="str">
            <v>CC-00319789</v>
          </cell>
          <cell r="J20910" t="str">
            <v>Complaint - Running With Problem</v>
          </cell>
          <cell r="R20910" t="str">
            <v>BSFD161799</v>
          </cell>
          <cell r="AB20910"/>
        </row>
        <row r="20911">
          <cell r="A20911">
            <v>44232.7338773148</v>
          </cell>
          <cell r="B20911">
            <v>1114</v>
          </cell>
          <cell r="F20911" t="str">
            <v>CC-00319238</v>
          </cell>
          <cell r="J20911" t="str">
            <v>Complaint - Running With Problem</v>
          </cell>
          <cell r="R20911" t="str">
            <v>BSGD161854</v>
          </cell>
          <cell r="AB20911"/>
        </row>
        <row r="20912">
          <cell r="A20912">
            <v>44232.725821759297</v>
          </cell>
          <cell r="B20912">
            <v>544</v>
          </cell>
          <cell r="F20912" t="str">
            <v>CC-00319222</v>
          </cell>
          <cell r="J20912" t="str">
            <v>Complaint - Running With Problem</v>
          </cell>
          <cell r="R20912" t="str">
            <v>BSCD161704</v>
          </cell>
          <cell r="AB20912"/>
        </row>
        <row r="20913">
          <cell r="A20913">
            <v>44231.780023148101</v>
          </cell>
          <cell r="B20913">
            <v>2508</v>
          </cell>
          <cell r="F20913" t="str">
            <v>CC-00318587</v>
          </cell>
          <cell r="J20913" t="str">
            <v>Schedule Service</v>
          </cell>
          <cell r="R20913" t="str">
            <v>BRED161131</v>
          </cell>
          <cell r="AB20913"/>
        </row>
        <row r="20914">
          <cell r="A20914">
            <v>44231.614328703698</v>
          </cell>
          <cell r="B20914">
            <v>8677</v>
          </cell>
          <cell r="F20914" t="str">
            <v>CC-00318371</v>
          </cell>
          <cell r="J20914" t="str">
            <v>Complaint - Running With Problem</v>
          </cell>
          <cell r="R20914" t="str">
            <v>BQKD160115</v>
          </cell>
          <cell r="AB20914"/>
        </row>
        <row r="20915">
          <cell r="A20915">
            <v>44231.461990740703</v>
          </cell>
          <cell r="B20915"/>
          <cell r="F20915" t="str">
            <v>CC-00318145</v>
          </cell>
          <cell r="J20915" t="str">
            <v>Complaint - Breakdown</v>
          </cell>
          <cell r="R20915" t="str">
            <v>DSHL140074</v>
          </cell>
          <cell r="AB20915" t="str">
            <v>Waiting for visit date confirm by customer....04/02/2021-Pramod.
Discussed with the customer on dated 04.02.2021 &amp; took the unit details &amp; advise him that for the completion of the job you have to the service charges but customer refuses the same &amp; told us that the unit is in warranty. Further for this we are trying to contact with the customer to took the company details &amp; submit our quote but the customer didn't picks our phone.- Ranjeet Singh.</v>
          </cell>
        </row>
        <row r="20916">
          <cell r="A20916">
            <v>44230.741099537001</v>
          </cell>
          <cell r="B20916">
            <v>17890</v>
          </cell>
          <cell r="F20916" t="str">
            <v>CC-00317845</v>
          </cell>
          <cell r="J20916" t="str">
            <v>Complaint - Running With Problem</v>
          </cell>
          <cell r="R20916" t="str">
            <v>BOID200223</v>
          </cell>
          <cell r="AB20916"/>
        </row>
        <row r="20917">
          <cell r="A20917">
            <v>44230.7316782407</v>
          </cell>
          <cell r="B20917">
            <v>343</v>
          </cell>
          <cell r="F20917" t="str">
            <v>CC-00317831</v>
          </cell>
          <cell r="J20917" t="str">
            <v>Complaint - Running With Problem</v>
          </cell>
          <cell r="R20917" t="str">
            <v>BTED220439</v>
          </cell>
          <cell r="AB20917"/>
        </row>
        <row r="20918">
          <cell r="A20918">
            <v>44230.708993055603</v>
          </cell>
          <cell r="B20918">
            <v>2333</v>
          </cell>
          <cell r="F20918" t="str">
            <v>CC-00317798</v>
          </cell>
          <cell r="J20918" t="str">
            <v>Schedule Service</v>
          </cell>
          <cell r="R20918" t="str">
            <v>BSLD230358</v>
          </cell>
          <cell r="AB20918"/>
        </row>
        <row r="20919">
          <cell r="A20919">
            <v>44230.706273148098</v>
          </cell>
          <cell r="B20919">
            <v>6506</v>
          </cell>
          <cell r="F20919" t="str">
            <v>CC-00317792</v>
          </cell>
          <cell r="J20919" t="str">
            <v>Complaint - Running With Problem</v>
          </cell>
          <cell r="R20919" t="str">
            <v>BQKD160076</v>
          </cell>
          <cell r="AB20919"/>
        </row>
        <row r="20920">
          <cell r="A20920">
            <v>44230.486203703702</v>
          </cell>
          <cell r="B20920">
            <v>2939</v>
          </cell>
          <cell r="F20920" t="str">
            <v>CC-00317463</v>
          </cell>
          <cell r="J20920" t="str">
            <v>Complaint - Breakdown</v>
          </cell>
          <cell r="R20920" t="str">
            <v>BSDD161729</v>
          </cell>
          <cell r="AB20920" t="str">
            <v>Airend not yet received@04-02-2021</v>
          </cell>
        </row>
        <row r="20921">
          <cell r="A20921">
            <v>44229.975740740701</v>
          </cell>
          <cell r="B20921">
            <v>20791</v>
          </cell>
          <cell r="F20921" t="str">
            <v>CC-00317310</v>
          </cell>
          <cell r="J20921" t="str">
            <v>Schedule Service - AMC</v>
          </cell>
          <cell r="R20921" t="str">
            <v>BLIS031950</v>
          </cell>
          <cell r="AB20921"/>
        </row>
        <row r="20922">
          <cell r="A20922">
            <v>44229.871678240699</v>
          </cell>
          <cell r="B20922">
            <v>2930</v>
          </cell>
          <cell r="F20922" t="str">
            <v>CC-00317255</v>
          </cell>
          <cell r="J20922" t="str">
            <v>Complaint - Breakdown</v>
          </cell>
          <cell r="R20922" t="str">
            <v>BSDD161729</v>
          </cell>
          <cell r="AB20922"/>
        </row>
        <row r="20923">
          <cell r="A20923">
            <v>44229.584872685198</v>
          </cell>
          <cell r="B20923">
            <v>2521</v>
          </cell>
          <cell r="F20923" t="str">
            <v>CC-00317005</v>
          </cell>
          <cell r="J20923" t="str">
            <v>Complaint - Running With Problem</v>
          </cell>
          <cell r="R20923" t="str">
            <v>BTDD162169</v>
          </cell>
          <cell r="AB20923"/>
        </row>
        <row r="20924">
          <cell r="A20924">
            <v>44228.670474537001</v>
          </cell>
          <cell r="B20924">
            <v>3666</v>
          </cell>
          <cell r="F20924" t="str">
            <v>CC-00316443</v>
          </cell>
          <cell r="J20924" t="str">
            <v>Complaint - Running With Problem</v>
          </cell>
          <cell r="R20924" t="str">
            <v>BRAD160803</v>
          </cell>
          <cell r="AB20924"/>
        </row>
        <row r="20925">
          <cell r="A20925">
            <v>44226.742754629602</v>
          </cell>
          <cell r="B20925">
            <v>1107</v>
          </cell>
          <cell r="F20925" t="str">
            <v>CC-00315805</v>
          </cell>
          <cell r="J20925" t="str">
            <v>Schedule Service</v>
          </cell>
          <cell r="R20925" t="str">
            <v>BTDD162186</v>
          </cell>
          <cell r="AB20925"/>
        </row>
        <row r="20926">
          <cell r="A20926">
            <v>44226.726574074099</v>
          </cell>
          <cell r="B20926">
            <v>1434</v>
          </cell>
          <cell r="F20926" t="str">
            <v>CC-00315797</v>
          </cell>
          <cell r="J20926" t="str">
            <v>Complaint - Running With Problem</v>
          </cell>
          <cell r="R20926" t="str">
            <v>BSKD161462</v>
          </cell>
          <cell r="AB20926"/>
        </row>
        <row r="20927">
          <cell r="A20927">
            <v>44226.722627314797</v>
          </cell>
          <cell r="B20927">
            <v>494</v>
          </cell>
          <cell r="F20927" t="str">
            <v>CC-00315794</v>
          </cell>
          <cell r="J20927" t="str">
            <v>Schedule Service</v>
          </cell>
          <cell r="R20927" t="str">
            <v>BSID161973</v>
          </cell>
          <cell r="AB20927"/>
        </row>
        <row r="20928">
          <cell r="A20928">
            <v>44226.504155092603</v>
          </cell>
          <cell r="B20928">
            <v>157</v>
          </cell>
          <cell r="F20928" t="str">
            <v>CC-00315497</v>
          </cell>
          <cell r="J20928" t="str">
            <v>Complaint - Running With Problem</v>
          </cell>
          <cell r="R20928" t="str">
            <v>BTKD200646</v>
          </cell>
          <cell r="AB20928" t="str">
            <v>dated 05-03-2021 - Attend the customer site for complain of Unit not working due to Turbocharges faulty &amp; Cummins replaced their old Engine - 84519040 with new engine - 12B84523497. After that we coupled all hoses &amp; parts with new engine and start the unit and found unit running in good condition.</v>
          </cell>
        </row>
        <row r="20929">
          <cell r="A20929">
            <v>44226.502407407403</v>
          </cell>
          <cell r="B20929">
            <v>2035</v>
          </cell>
          <cell r="F20929" t="str">
            <v>CC-00315496</v>
          </cell>
          <cell r="J20929" t="str">
            <v>Schedule Service</v>
          </cell>
          <cell r="R20929" t="str">
            <v>BRID161336</v>
          </cell>
          <cell r="AB20929"/>
        </row>
        <row r="20930">
          <cell r="A20930">
            <v>44226.449432870402</v>
          </cell>
          <cell r="B20930">
            <v>12715</v>
          </cell>
          <cell r="F20930" t="str">
            <v>CC-00315422</v>
          </cell>
          <cell r="J20930" t="str">
            <v>Complaint - Running With Problem</v>
          </cell>
          <cell r="R20930" t="str">
            <v>GOCS030806</v>
          </cell>
          <cell r="AB20930"/>
        </row>
        <row r="20931">
          <cell r="A20931">
            <v>44225.973449074103</v>
          </cell>
          <cell r="B20931">
            <v>71469</v>
          </cell>
          <cell r="F20931" t="str">
            <v>CC-00315283</v>
          </cell>
          <cell r="J20931" t="str">
            <v>Schedule Service - AMC</v>
          </cell>
          <cell r="R20931" t="str">
            <v>BJGS031396</v>
          </cell>
          <cell r="AB20931"/>
        </row>
        <row r="20932">
          <cell r="A20932">
            <v>44225.751180555599</v>
          </cell>
          <cell r="B20932">
            <v>8933</v>
          </cell>
          <cell r="F20932" t="str">
            <v>CC-00315204</v>
          </cell>
          <cell r="J20932" t="str">
            <v>Schedule Service</v>
          </cell>
          <cell r="R20932" t="str">
            <v>BSAF110719</v>
          </cell>
          <cell r="AB20932"/>
        </row>
        <row r="20933">
          <cell r="A20933">
            <v>44224.986458333296</v>
          </cell>
          <cell r="B20933">
            <v>23220</v>
          </cell>
          <cell r="F20933" t="str">
            <v>CC-00314741</v>
          </cell>
          <cell r="J20933" t="str">
            <v>Schedule Service - AMC</v>
          </cell>
          <cell r="R20933" t="str">
            <v>BJHET10090</v>
          </cell>
          <cell r="AB20933"/>
        </row>
        <row r="20934">
          <cell r="A20934">
            <v>44224.854907407404</v>
          </cell>
          <cell r="B20934"/>
          <cell r="F20934" t="str">
            <v>CC-00314575</v>
          </cell>
          <cell r="J20934" t="str">
            <v>Complaint - Running With Problem</v>
          </cell>
          <cell r="R20934"/>
          <cell r="AB20934" t="str">
            <v>Send offer to customer regarding service charge...30/01/2021.... waiting for confirm service charge-...05/02/2021-Pramod......11/02/2021- Pramod.....15/02/2021.... Send CCS team to cancel the because this is OEM call and we will wait at least 30 days....Pramod-05/03/2021.</v>
          </cell>
        </row>
        <row r="20935">
          <cell r="A20935">
            <v>44224.696284722202</v>
          </cell>
          <cell r="B20935">
            <v>1124</v>
          </cell>
          <cell r="F20935" t="str">
            <v>CC-00314455</v>
          </cell>
          <cell r="J20935" t="str">
            <v>Complaint - Running With Problem</v>
          </cell>
          <cell r="R20935" t="str">
            <v>BTDD162186</v>
          </cell>
          <cell r="AB20935"/>
        </row>
        <row r="20936">
          <cell r="A20936">
            <v>44223.983935185199</v>
          </cell>
          <cell r="B20936"/>
          <cell r="F20936" t="str">
            <v>CC-00313927</v>
          </cell>
          <cell r="J20936" t="str">
            <v>Schedule Service - AMC</v>
          </cell>
          <cell r="R20936" t="str">
            <v>BKAS030685</v>
          </cell>
          <cell r="AB20936"/>
        </row>
        <row r="20937">
          <cell r="A20937">
            <v>44223.975405092599</v>
          </cell>
          <cell r="B20937">
            <v>13586</v>
          </cell>
          <cell r="F20937" t="str">
            <v>CC-00313861</v>
          </cell>
          <cell r="J20937" t="str">
            <v>Schedule Service - AMC</v>
          </cell>
          <cell r="R20937" t="str">
            <v>BMJS040004</v>
          </cell>
          <cell r="AB20937"/>
        </row>
        <row r="20938">
          <cell r="A20938">
            <v>44223.709444444401</v>
          </cell>
          <cell r="B20938">
            <v>16387</v>
          </cell>
          <cell r="F20938" t="str">
            <v>CC-00313713</v>
          </cell>
          <cell r="J20938" t="str">
            <v>Schedule Service</v>
          </cell>
          <cell r="R20938" t="str">
            <v>BQIS031915</v>
          </cell>
          <cell r="AB20938"/>
        </row>
        <row r="20939">
          <cell r="A20939">
            <v>44223.458564814799</v>
          </cell>
          <cell r="B20939">
            <v>10215</v>
          </cell>
          <cell r="F20939" t="str">
            <v>CC-00313382</v>
          </cell>
          <cell r="J20939" t="str">
            <v>Complaint - Running With Problem</v>
          </cell>
          <cell r="R20939" t="str">
            <v>BQHS040705</v>
          </cell>
          <cell r="AB20939"/>
        </row>
        <row r="20940">
          <cell r="A20940">
            <v>44222.982384259303</v>
          </cell>
          <cell r="B20940"/>
          <cell r="F20940" t="str">
            <v>CC-00313291</v>
          </cell>
          <cell r="J20940" t="str">
            <v>Schedule Service - AMC</v>
          </cell>
          <cell r="R20940" t="str">
            <v>BSLS036682</v>
          </cell>
          <cell r="AB20940"/>
        </row>
        <row r="20941">
          <cell r="A20941">
            <v>44221.433622685203</v>
          </cell>
          <cell r="B20941">
            <v>1</v>
          </cell>
          <cell r="F20941" t="str">
            <v>CC-00312556</v>
          </cell>
          <cell r="J20941" t="str">
            <v>Commissioning</v>
          </cell>
          <cell r="R20941" t="str">
            <v>BTID162377</v>
          </cell>
          <cell r="AB20941"/>
        </row>
        <row r="20942">
          <cell r="A20942">
            <v>44219.977361111101</v>
          </cell>
          <cell r="B20942">
            <v>24567</v>
          </cell>
          <cell r="F20942" t="str">
            <v>CC-00312325</v>
          </cell>
          <cell r="J20942" t="str">
            <v>Schedule Service - AMC</v>
          </cell>
          <cell r="R20942" t="str">
            <v>BMDS040417</v>
          </cell>
          <cell r="AB20942"/>
        </row>
        <row r="20943">
          <cell r="A20943">
            <v>44218.974328703698</v>
          </cell>
          <cell r="B20943">
            <v>23009</v>
          </cell>
          <cell r="F20943" t="str">
            <v>CC-00311745</v>
          </cell>
          <cell r="J20943" t="str">
            <v>Schedule Service - AMC</v>
          </cell>
          <cell r="R20943" t="str">
            <v>GPJS030042</v>
          </cell>
          <cell r="AB20943"/>
        </row>
        <row r="20944">
          <cell r="A20944">
            <v>44218.7347337963</v>
          </cell>
          <cell r="B20944">
            <v>1</v>
          </cell>
          <cell r="F20944" t="str">
            <v>CC-00311644</v>
          </cell>
          <cell r="J20944" t="str">
            <v>Commissioning</v>
          </cell>
          <cell r="R20944" t="str">
            <v>BTIS031829</v>
          </cell>
          <cell r="AB20944"/>
        </row>
        <row r="20945">
          <cell r="A20945">
            <v>44218.727523148104</v>
          </cell>
          <cell r="B20945">
            <v>956</v>
          </cell>
          <cell r="F20945" t="str">
            <v>CC-00311637</v>
          </cell>
          <cell r="J20945" t="str">
            <v>Complaint - Running With Problem</v>
          </cell>
          <cell r="R20945" t="str">
            <v>BSGD161854</v>
          </cell>
          <cell r="AB20945"/>
        </row>
        <row r="20946">
          <cell r="A20946">
            <v>44218.699398148201</v>
          </cell>
          <cell r="B20946"/>
          <cell r="F20946" t="str">
            <v>CC-00311605</v>
          </cell>
          <cell r="J20946" t="str">
            <v>Complaint - Breakdown</v>
          </cell>
          <cell r="R20946"/>
          <cell r="AB20946"/>
        </row>
        <row r="20947">
          <cell r="A20947">
            <v>44218.688564814802</v>
          </cell>
          <cell r="B20947">
            <v>1586</v>
          </cell>
          <cell r="F20947" t="str">
            <v>CC-00311588</v>
          </cell>
          <cell r="J20947" t="str">
            <v>Schedule Service</v>
          </cell>
          <cell r="R20947" t="str">
            <v>BSAD230391</v>
          </cell>
          <cell r="AB20947"/>
        </row>
        <row r="20948">
          <cell r="A20948">
            <v>44218.523726851898</v>
          </cell>
          <cell r="B20948">
            <v>5972</v>
          </cell>
          <cell r="F20948" t="str">
            <v>CC-00311406</v>
          </cell>
          <cell r="J20948" t="str">
            <v>Schedule Service</v>
          </cell>
          <cell r="R20948" t="str">
            <v>BRGD161233</v>
          </cell>
          <cell r="AB20948"/>
        </row>
        <row r="20949">
          <cell r="A20949">
            <v>44216.849791666697</v>
          </cell>
          <cell r="B20949">
            <v>1803</v>
          </cell>
          <cell r="F20949" t="str">
            <v>CC-00310459</v>
          </cell>
          <cell r="J20949" t="str">
            <v>Complaint - Running With Problem</v>
          </cell>
          <cell r="R20949" t="str">
            <v>BSFD161830</v>
          </cell>
          <cell r="AB20949"/>
        </row>
        <row r="20950">
          <cell r="A20950">
            <v>44216.837476851899</v>
          </cell>
          <cell r="B20950">
            <v>3628</v>
          </cell>
          <cell r="F20950" t="str">
            <v>CC-00310458</v>
          </cell>
          <cell r="J20950" t="str">
            <v>Field Campaign</v>
          </cell>
          <cell r="R20950" t="str">
            <v>BRBD160856</v>
          </cell>
          <cell r="AB20950"/>
        </row>
        <row r="20951">
          <cell r="A20951">
            <v>44216.7561921296</v>
          </cell>
          <cell r="B20951">
            <v>11749</v>
          </cell>
          <cell r="F20951" t="str">
            <v>CC-00310437</v>
          </cell>
          <cell r="J20951" t="str">
            <v>Schedule Service</v>
          </cell>
          <cell r="R20951" t="str">
            <v>BQBS033796</v>
          </cell>
          <cell r="AB20951"/>
        </row>
        <row r="20952">
          <cell r="A20952">
            <v>44216.754305555602</v>
          </cell>
          <cell r="B20952">
            <v>13011</v>
          </cell>
          <cell r="F20952" t="str">
            <v>CC-00310433</v>
          </cell>
          <cell r="J20952" t="str">
            <v>Schedule Service</v>
          </cell>
          <cell r="R20952" t="str">
            <v>GPKC370113</v>
          </cell>
          <cell r="AB20952"/>
        </row>
        <row r="20953">
          <cell r="A20953">
            <v>44216.751956018503</v>
          </cell>
          <cell r="B20953">
            <v>21338</v>
          </cell>
          <cell r="F20953" t="str">
            <v>CC-00310431</v>
          </cell>
          <cell r="J20953" t="str">
            <v>Schedule Service</v>
          </cell>
          <cell r="R20953" t="str">
            <v>BPCS030196</v>
          </cell>
          <cell r="AB20953"/>
        </row>
        <row r="20954">
          <cell r="A20954">
            <v>44216.749803240702</v>
          </cell>
          <cell r="B20954">
            <v>9349</v>
          </cell>
          <cell r="F20954" t="str">
            <v>CC-00310429</v>
          </cell>
          <cell r="J20954" t="str">
            <v>Schedule Service</v>
          </cell>
          <cell r="R20954" t="str">
            <v>BRCC372871</v>
          </cell>
          <cell r="AB20954"/>
        </row>
        <row r="20955">
          <cell r="A20955">
            <v>44216.744803240697</v>
          </cell>
          <cell r="B20955">
            <v>30038</v>
          </cell>
          <cell r="F20955" t="str">
            <v>CC-00310422</v>
          </cell>
          <cell r="J20955" t="str">
            <v>Schedule Service</v>
          </cell>
          <cell r="R20955" t="str">
            <v>BMIS031759</v>
          </cell>
          <cell r="AB20955"/>
        </row>
        <row r="20956">
          <cell r="A20956">
            <v>44216.7358564815</v>
          </cell>
          <cell r="B20956">
            <v>3770</v>
          </cell>
          <cell r="F20956" t="str">
            <v>CC-00310414</v>
          </cell>
          <cell r="J20956" t="str">
            <v>Schedule Service</v>
          </cell>
          <cell r="R20956" t="str">
            <v>BSDS037649</v>
          </cell>
          <cell r="AB20956"/>
        </row>
        <row r="20957">
          <cell r="A20957">
            <v>44216.730648148201</v>
          </cell>
          <cell r="B20957">
            <v>24891</v>
          </cell>
          <cell r="F20957" t="str">
            <v>CC-00310409</v>
          </cell>
          <cell r="J20957" t="str">
            <v>Schedule Service</v>
          </cell>
          <cell r="R20957" t="str">
            <v>123434</v>
          </cell>
          <cell r="AB20957"/>
        </row>
        <row r="20958">
          <cell r="A20958">
            <v>44216.727858796301</v>
          </cell>
          <cell r="B20958">
            <v>5166</v>
          </cell>
          <cell r="F20958" t="str">
            <v>CC-00310407</v>
          </cell>
          <cell r="J20958" t="str">
            <v>Schedule Service</v>
          </cell>
          <cell r="R20958" t="str">
            <v>BQLC370193</v>
          </cell>
          <cell r="AB20958"/>
        </row>
        <row r="20959">
          <cell r="A20959">
            <v>44215.976006944402</v>
          </cell>
          <cell r="B20959">
            <v>28122</v>
          </cell>
          <cell r="F20959" t="str">
            <v>CC-00309866</v>
          </cell>
          <cell r="J20959" t="str">
            <v>Schedule Service - AMC</v>
          </cell>
          <cell r="R20959" t="str">
            <v>BKCS040470</v>
          </cell>
          <cell r="AB20959"/>
        </row>
        <row r="20960">
          <cell r="A20960">
            <v>44215.746608796297</v>
          </cell>
          <cell r="B20960">
            <v>3378</v>
          </cell>
          <cell r="F20960" t="str">
            <v>CC-00309754</v>
          </cell>
          <cell r="J20960" t="str">
            <v>Complaint - Running With Problem</v>
          </cell>
          <cell r="R20960" t="str">
            <v>BSKD161477</v>
          </cell>
          <cell r="AB20960" t="str">
            <v>Visited the customer site as per the customer complaint. So, firstly check the butterfly valve found ok, then check the actuator assembly found in damage condition i.e  the back bush of the assy is damaged due to this the actuator is not working &amp; the idle pressure gets raised/</v>
          </cell>
        </row>
        <row r="20961">
          <cell r="A20961">
            <v>44215.544328703698</v>
          </cell>
          <cell r="B20961">
            <v>1500</v>
          </cell>
          <cell r="F20961" t="str">
            <v>CC-00309482</v>
          </cell>
          <cell r="J20961" t="str">
            <v>Schedule Service</v>
          </cell>
          <cell r="R20961" t="str">
            <v>BTCD162149</v>
          </cell>
          <cell r="AB20961" t="str">
            <v>ATTEND THE SITE FOR SCHEDULE MAINTENANCE FOR REPLACING AIR FILTER, OIL FILTER, SEPRATOR AND OIL</v>
          </cell>
        </row>
        <row r="20962">
          <cell r="A20962">
            <v>44215.508796296301</v>
          </cell>
          <cell r="B20962">
            <v>526</v>
          </cell>
          <cell r="F20962" t="str">
            <v>CC-00309436</v>
          </cell>
          <cell r="J20962" t="str">
            <v>Schedule Service</v>
          </cell>
          <cell r="R20962" t="str">
            <v>BTJD162038</v>
          </cell>
          <cell r="AB20962" t="str">
            <v>AIR FILTER, OIL FILTER AND OIL REPLACED</v>
          </cell>
        </row>
        <row r="20963">
          <cell r="A20963">
            <v>44215.501493055599</v>
          </cell>
          <cell r="B20963">
            <v>526</v>
          </cell>
          <cell r="F20963" t="str">
            <v>CC-00309424</v>
          </cell>
          <cell r="J20963" t="str">
            <v>Complaint - Breakdown</v>
          </cell>
          <cell r="R20963" t="str">
            <v>BTJD162038</v>
          </cell>
          <cell r="AB20963" t="str">
            <v>COOLING FAN BROKEN AND REPLACED WITH NEWONE UNDER OFC</v>
          </cell>
        </row>
        <row r="20964">
          <cell r="A20964">
            <v>44214.845937500002</v>
          </cell>
          <cell r="B20964"/>
          <cell r="F20964" t="str">
            <v>CC-00309123</v>
          </cell>
          <cell r="J20964" t="str">
            <v>Commissioning</v>
          </cell>
          <cell r="R20964"/>
          <cell r="AB20964" t="str">
            <v>As discussed with the customer they said that the site is not ready after get ready he will confirm us. Also we had tried to contact with the customer today but his phone is switch off....04/02/2021 Prime</v>
          </cell>
        </row>
        <row r="20965">
          <cell r="A20965">
            <v>44214.720567129603</v>
          </cell>
          <cell r="B20965">
            <v>2441</v>
          </cell>
          <cell r="F20965" t="str">
            <v>CC-00309080</v>
          </cell>
          <cell r="J20965" t="str">
            <v>Complaint - Running With Problem</v>
          </cell>
          <cell r="R20965" t="str">
            <v>BRED161131</v>
          </cell>
          <cell r="AB20965" t="str">
            <v>So, currently clean both the kits &amp; refitted it then started the unit found that the tripping issue is solved.</v>
          </cell>
        </row>
        <row r="20966">
          <cell r="A20966">
            <v>44214.403773148202</v>
          </cell>
          <cell r="B20966"/>
          <cell r="F20966" t="str">
            <v>CC-00308657</v>
          </cell>
          <cell r="J20966" t="str">
            <v>Complaint - Running With Problem</v>
          </cell>
          <cell r="R20966"/>
          <cell r="AB20966"/>
        </row>
        <row r="20967">
          <cell r="A20967">
            <v>44212.957372685203</v>
          </cell>
          <cell r="B20967">
            <v>1785</v>
          </cell>
          <cell r="F20967" t="str">
            <v>CC-00308399</v>
          </cell>
          <cell r="J20967" t="str">
            <v>Schedule Service</v>
          </cell>
          <cell r="R20967" t="str">
            <v>BSFD161830</v>
          </cell>
          <cell r="AB20967" t="str">
            <v>1500 HRS SERVICE CARRIED OUT WITH OIL FILTER, AIR FILTER, VBDV KIT, ARV KIT AND ELGI AIR LUBE PLUS OIL</v>
          </cell>
        </row>
        <row r="20968">
          <cell r="A20968">
            <v>44211.983692129601</v>
          </cell>
          <cell r="B20968">
            <v>17683</v>
          </cell>
          <cell r="F20968" t="str">
            <v>CC-00307982</v>
          </cell>
          <cell r="J20968" t="str">
            <v>Schedule Service - AMC</v>
          </cell>
          <cell r="R20968" t="str">
            <v>BQBS033819</v>
          </cell>
          <cell r="AB20968"/>
        </row>
        <row r="20969">
          <cell r="A20969">
            <v>44211.923506944397</v>
          </cell>
          <cell r="B20969">
            <v>1993</v>
          </cell>
          <cell r="F20969" t="str">
            <v>CC-00307861</v>
          </cell>
          <cell r="J20969" t="str">
            <v>Schedule Service</v>
          </cell>
          <cell r="R20969" t="str">
            <v>BTKD162112</v>
          </cell>
          <cell r="AB20969"/>
        </row>
        <row r="20970">
          <cell r="A20970">
            <v>44211.714999999997</v>
          </cell>
          <cell r="B20970">
            <v>526</v>
          </cell>
          <cell r="F20970" t="str">
            <v>CC-00307819</v>
          </cell>
          <cell r="J20970" t="str">
            <v>Schedule Service</v>
          </cell>
          <cell r="R20970" t="str">
            <v>BTJD162038</v>
          </cell>
          <cell r="AB20970"/>
        </row>
        <row r="20971">
          <cell r="A20971">
            <v>44210.515914351898</v>
          </cell>
          <cell r="B20971">
            <v>4396</v>
          </cell>
          <cell r="F20971" t="str">
            <v>CC-00307188</v>
          </cell>
          <cell r="J20971" t="str">
            <v>Complaint - Running With Problem</v>
          </cell>
          <cell r="R20971" t="str">
            <v>BRHD161304</v>
          </cell>
          <cell r="AB20971"/>
        </row>
        <row r="20972">
          <cell r="A20972">
            <v>44210.484606481499</v>
          </cell>
          <cell r="B20972">
            <v>1454</v>
          </cell>
          <cell r="F20972" t="str">
            <v>CC-00307171</v>
          </cell>
          <cell r="J20972" t="str">
            <v>Complaint - Running With Problem</v>
          </cell>
          <cell r="R20972" t="str">
            <v>BTCD162149</v>
          </cell>
          <cell r="AB20972"/>
        </row>
        <row r="20973">
          <cell r="A20973">
            <v>44209.984479166698</v>
          </cell>
          <cell r="B20973">
            <v>45724</v>
          </cell>
          <cell r="F20973" t="str">
            <v>CC-00307085</v>
          </cell>
          <cell r="J20973" t="str">
            <v>Schedule Service - AMC</v>
          </cell>
          <cell r="R20973" t="str">
            <v>BLGS040605</v>
          </cell>
          <cell r="AB20973"/>
        </row>
        <row r="20974">
          <cell r="A20974">
            <v>44209.805972222202</v>
          </cell>
          <cell r="B20974">
            <v>1098</v>
          </cell>
          <cell r="F20974" t="str">
            <v>CC-00306944</v>
          </cell>
          <cell r="J20974" t="str">
            <v>Schedule Service</v>
          </cell>
          <cell r="R20974" t="str">
            <v>BTJD162046</v>
          </cell>
          <cell r="AB20974"/>
        </row>
        <row r="20975">
          <cell r="A20975">
            <v>44209.712395833303</v>
          </cell>
          <cell r="B20975">
            <v>12715</v>
          </cell>
          <cell r="F20975" t="str">
            <v>CC-00306892</v>
          </cell>
          <cell r="J20975" t="str">
            <v>Complaint - Running With Problem</v>
          </cell>
          <cell r="R20975" t="str">
            <v>GOCS030806</v>
          </cell>
          <cell r="AB20975"/>
        </row>
        <row r="20976">
          <cell r="A20976">
            <v>44209.711226851898</v>
          </cell>
          <cell r="B20976">
            <v>20789</v>
          </cell>
          <cell r="F20976" t="str">
            <v>CC-00306890</v>
          </cell>
          <cell r="J20976" t="str">
            <v>Complaint - Running With Problem</v>
          </cell>
          <cell r="R20976" t="str">
            <v>BLIS031950</v>
          </cell>
          <cell r="AB20976" t="str">
            <v>Motor bearing problem... send motor to LSP for repairer 17/01/2021......estimation send customer for approval 03/02/2021-Pramod ....</v>
          </cell>
        </row>
        <row r="20977">
          <cell r="A20977">
            <v>44209.532893518503</v>
          </cell>
          <cell r="B20977">
            <v>50</v>
          </cell>
          <cell r="F20977" t="str">
            <v>CC-00306697</v>
          </cell>
          <cell r="J20977" t="str">
            <v>Schedule Service</v>
          </cell>
          <cell r="R20977" t="str">
            <v>CTJE211216</v>
          </cell>
          <cell r="AB20977"/>
        </row>
        <row r="20978">
          <cell r="A20978">
            <v>44209.469050925902</v>
          </cell>
          <cell r="B20978"/>
          <cell r="F20978" t="str">
            <v>CC-00306600</v>
          </cell>
          <cell r="J20978" t="str">
            <v>Complaint - Running With Problem</v>
          </cell>
          <cell r="R20978"/>
          <cell r="AB20978"/>
        </row>
        <row r="20979">
          <cell r="A20979">
            <v>44209.467662037001</v>
          </cell>
          <cell r="B20979"/>
          <cell r="F20979" t="str">
            <v>CC-00306597</v>
          </cell>
          <cell r="J20979" t="str">
            <v>General Service</v>
          </cell>
          <cell r="R20979" t="str">
            <v>BQAC370019</v>
          </cell>
          <cell r="AB20979"/>
        </row>
        <row r="20980">
          <cell r="A20980">
            <v>44208.976689814801</v>
          </cell>
          <cell r="B20980">
            <v>9447</v>
          </cell>
          <cell r="F20980" t="str">
            <v>CC-00306462</v>
          </cell>
          <cell r="J20980" t="str">
            <v>Schedule Service - AMC</v>
          </cell>
          <cell r="R20980" t="str">
            <v>BRHS035368</v>
          </cell>
          <cell r="AB20980"/>
        </row>
        <row r="20981">
          <cell r="A20981">
            <v>44207.817488425899</v>
          </cell>
          <cell r="B20981">
            <v>71687</v>
          </cell>
          <cell r="F20981" t="str">
            <v>CC-00305694</v>
          </cell>
          <cell r="J20981" t="str">
            <v>Schedule Service</v>
          </cell>
          <cell r="R20981" t="str">
            <v>BMBS030816</v>
          </cell>
          <cell r="AB20981"/>
        </row>
        <row r="20982">
          <cell r="A20982">
            <v>44207.816307870402</v>
          </cell>
          <cell r="B20982">
            <v>4182</v>
          </cell>
          <cell r="F20982" t="str">
            <v>CC-00305693</v>
          </cell>
          <cell r="J20982" t="str">
            <v>Schedule Service</v>
          </cell>
          <cell r="R20982" t="str">
            <v>BSGC376577</v>
          </cell>
          <cell r="AB20982"/>
        </row>
        <row r="20983">
          <cell r="A20983">
            <v>44207.559675925899</v>
          </cell>
          <cell r="B20983">
            <v>3717</v>
          </cell>
          <cell r="F20983" t="str">
            <v>CC-00305416</v>
          </cell>
          <cell r="J20983" t="str">
            <v>Schedule Service</v>
          </cell>
          <cell r="R20983" t="str">
            <v>BQFD200158</v>
          </cell>
          <cell r="AB20983"/>
        </row>
        <row r="20984">
          <cell r="A20984">
            <v>44207.474548611099</v>
          </cell>
          <cell r="B20984">
            <v>1378</v>
          </cell>
          <cell r="F20984" t="str">
            <v>CC-00305290</v>
          </cell>
          <cell r="J20984" t="str">
            <v>Complaint - Breakdown</v>
          </cell>
          <cell r="R20984" t="str">
            <v>BTLC377591</v>
          </cell>
          <cell r="AB20984" t="str">
            <v>CHECKED AND FOUND THAT V-DELT BROKEN DUE TO HIGH TENSION. HENCE REPALCE THE SAME AND STARTED THE UNIT AND FOUND OK.</v>
          </cell>
        </row>
        <row r="20985">
          <cell r="A20985">
            <v>44205.721516203703</v>
          </cell>
          <cell r="B20985">
            <v>27649</v>
          </cell>
          <cell r="F20985" t="str">
            <v>CC-00304908</v>
          </cell>
          <cell r="J20985" t="str">
            <v>Schedule Service</v>
          </cell>
          <cell r="R20985" t="str">
            <v>BKJS030050</v>
          </cell>
          <cell r="AB20985"/>
        </row>
        <row r="20986">
          <cell r="A20986">
            <v>44205.689872685201</v>
          </cell>
          <cell r="B20986">
            <v>1970</v>
          </cell>
          <cell r="F20986" t="str">
            <v>CC-00304854</v>
          </cell>
          <cell r="J20986" t="str">
            <v>Complaint - Running With Problem</v>
          </cell>
          <cell r="R20986" t="str">
            <v>BSFD161795</v>
          </cell>
          <cell r="AB20986"/>
        </row>
        <row r="20987">
          <cell r="A20987">
            <v>44205.603425925903</v>
          </cell>
          <cell r="B20987">
            <v>1</v>
          </cell>
          <cell r="F20987" t="str">
            <v>CC-00304718</v>
          </cell>
          <cell r="J20987" t="str">
            <v>Schedule Service</v>
          </cell>
          <cell r="R20987" t="str">
            <v>CTCE565903</v>
          </cell>
          <cell r="AB20987"/>
        </row>
        <row r="20988">
          <cell r="A20988">
            <v>44204.733460648102</v>
          </cell>
          <cell r="B20988">
            <v>5954</v>
          </cell>
          <cell r="F20988" t="str">
            <v>CC-00304206</v>
          </cell>
          <cell r="J20988" t="str">
            <v>Complaint - Running With Problem</v>
          </cell>
          <cell r="R20988" t="str">
            <v>BREC373538</v>
          </cell>
          <cell r="AB20988"/>
        </row>
        <row r="20989">
          <cell r="A20989">
            <v>44204.729907407404</v>
          </cell>
          <cell r="B20989">
            <v>16318</v>
          </cell>
          <cell r="F20989" t="str">
            <v>CC-00304203</v>
          </cell>
          <cell r="J20989" t="str">
            <v>Schedule Service</v>
          </cell>
          <cell r="R20989" t="str">
            <v>GOCC370403</v>
          </cell>
          <cell r="AB20989" t="str">
            <v>SCHEDULE MAINTENANCE CARRIED OUT AND AOR FILTER, OIL FILTER AND OIL REPLACED</v>
          </cell>
        </row>
        <row r="20990">
          <cell r="A20990">
            <v>44204.690567129597</v>
          </cell>
          <cell r="B20990">
            <v>4723</v>
          </cell>
          <cell r="F20990" t="str">
            <v>CC-00304157</v>
          </cell>
          <cell r="J20990" t="str">
            <v>General Service</v>
          </cell>
          <cell r="R20990" t="str">
            <v>BRBD160901</v>
          </cell>
          <cell r="AB20990"/>
        </row>
        <row r="20991">
          <cell r="A20991">
            <v>44204.643275463</v>
          </cell>
          <cell r="B20991">
            <v>22559</v>
          </cell>
          <cell r="F20991" t="str">
            <v>CC-00304099</v>
          </cell>
          <cell r="J20991" t="str">
            <v>Complaint - Running With Problem</v>
          </cell>
          <cell r="R20991" t="str">
            <v>BMJD200014</v>
          </cell>
          <cell r="AB20991"/>
        </row>
        <row r="20992">
          <cell r="A20992">
            <v>44204.641643518502</v>
          </cell>
          <cell r="B20992">
            <v>1760</v>
          </cell>
          <cell r="F20992" t="str">
            <v>CC-00304097</v>
          </cell>
          <cell r="J20992" t="str">
            <v>Complaint - Breakdown</v>
          </cell>
          <cell r="R20992" t="str">
            <v>BPGC370231</v>
          </cell>
          <cell r="AB20992" t="str">
            <v>So, checked the unit found that the problem is in the line connection. The line connection has been interchanged by the customer. So, correct the connection after then started the unit found running in good condition.</v>
          </cell>
        </row>
        <row r="20993">
          <cell r="A20993">
            <v>44204.468101851897</v>
          </cell>
          <cell r="B20993">
            <v>11823</v>
          </cell>
          <cell r="F20993" t="str">
            <v>CC-00303822</v>
          </cell>
          <cell r="J20993" t="str">
            <v>Complaint - Running With Problem</v>
          </cell>
          <cell r="R20993" t="str">
            <v>BQHD160416</v>
          </cell>
          <cell r="AB20993" t="str">
            <v>CHECKED AND FOUND AIR COMPRESSOR OIL SOLODIFICATION WE DISMENTAL THE UNIT AND CLENED ALL PIPE LINE AIR END, COOLER WITH GASKET SOLO AND ALTRASINE THINER. REPLACE POL, OIL FILTER, SEPRATOR ELEMENT BORKIT AND ANT RUMBLING BOR ASSY. ALL PARTS FITMENT AND START THE UNIT FOUND MACHINE WORKING GOOD CONDITION DISCHARGE TEMPRATUREAUX - 80 DAYS</v>
          </cell>
        </row>
        <row r="20994">
          <cell r="A20994">
            <v>44204.444733796299</v>
          </cell>
          <cell r="B20994">
            <v>10468</v>
          </cell>
          <cell r="F20994" t="str">
            <v>CC-00303777</v>
          </cell>
          <cell r="J20994" t="str">
            <v>Schedule Service</v>
          </cell>
          <cell r="R20994" t="str">
            <v>BRIC374329</v>
          </cell>
          <cell r="AB20994" t="str">
            <v>OIL FILTER AND XD OIL REPLACED</v>
          </cell>
        </row>
        <row r="20995">
          <cell r="A20995">
            <v>44204.4394791667</v>
          </cell>
          <cell r="B20995">
            <v>1</v>
          </cell>
          <cell r="F20995" t="str">
            <v>CC-00303771</v>
          </cell>
          <cell r="J20995" t="str">
            <v>Commissioning</v>
          </cell>
          <cell r="R20995" t="str">
            <v>BTFC378771</v>
          </cell>
          <cell r="AB20995"/>
        </row>
        <row r="20996">
          <cell r="A20996">
            <v>44203.978645833296</v>
          </cell>
          <cell r="B20996">
            <v>38812</v>
          </cell>
          <cell r="F20996" t="str">
            <v>CC-00303663</v>
          </cell>
          <cell r="J20996" t="str">
            <v>Schedule Service - AMC</v>
          </cell>
          <cell r="R20996" t="str">
            <v>BIKS040038</v>
          </cell>
          <cell r="AB20996"/>
        </row>
        <row r="20997">
          <cell r="A20997">
            <v>44203.556562500002</v>
          </cell>
          <cell r="B20997"/>
          <cell r="F20997" t="str">
            <v>CC-00303300</v>
          </cell>
          <cell r="J20997" t="str">
            <v>Complaint - Running With Problem</v>
          </cell>
          <cell r="R20997" t="str">
            <v>CSCE210964</v>
          </cell>
          <cell r="AB20997" t="str">
            <v>Customer send the motor for rewinding purpose &amp; after then the customer will inform us &amp; also spares quote to the customer.</v>
          </cell>
        </row>
        <row r="20998">
          <cell r="A20998">
            <v>44202.984247685199</v>
          </cell>
          <cell r="B20998">
            <v>71887</v>
          </cell>
          <cell r="F20998" t="str">
            <v>CC-00303060</v>
          </cell>
          <cell r="J20998" t="str">
            <v>Schedule Service - AMC</v>
          </cell>
          <cell r="R20998" t="str">
            <v>BMBS030816</v>
          </cell>
          <cell r="AB20998"/>
        </row>
        <row r="20999">
          <cell r="A20999">
            <v>44202.715729166703</v>
          </cell>
          <cell r="B20999">
            <v>1168</v>
          </cell>
          <cell r="F20999" t="str">
            <v>CC-00302852</v>
          </cell>
          <cell r="J20999" t="str">
            <v>Schedule Service</v>
          </cell>
          <cell r="R20999" t="str">
            <v>BTDD162183</v>
          </cell>
          <cell r="AB20999"/>
        </row>
        <row r="21000">
          <cell r="A21000">
            <v>44202.650879629597</v>
          </cell>
          <cell r="B21000">
            <v>3653</v>
          </cell>
          <cell r="F21000" t="str">
            <v>CC-00302795</v>
          </cell>
          <cell r="J21000" t="str">
            <v>Complaint - Running With Problem</v>
          </cell>
          <cell r="R21000" t="str">
            <v>BSCD161691</v>
          </cell>
          <cell r="AB21000" t="str">
            <v>AFTER CHECKING THE UNIT FOUND THAT WASHER OF DIESEL LINE DAMAGE REPLACE THE SAME AND FOUND OK</v>
          </cell>
        </row>
        <row r="21001">
          <cell r="A21001">
            <v>44202.469953703701</v>
          </cell>
          <cell r="B21001">
            <v>815</v>
          </cell>
          <cell r="F21001" t="str">
            <v>CC-00302517</v>
          </cell>
          <cell r="J21001" t="str">
            <v>Schedule Service</v>
          </cell>
          <cell r="R21001" t="str">
            <v>BTGD162289</v>
          </cell>
          <cell r="AB21001" t="str">
            <v>AIR FILTER, OIL FILTER, SAPERATOR AND OIL REPLACE</v>
          </cell>
        </row>
        <row r="21002">
          <cell r="A21002">
            <v>44201.857662037</v>
          </cell>
          <cell r="B21002">
            <v>1963</v>
          </cell>
          <cell r="F21002" t="str">
            <v>CC-00302287</v>
          </cell>
          <cell r="J21002" t="str">
            <v>Field Campaign</v>
          </cell>
          <cell r="R21002" t="str">
            <v>BSJD161422</v>
          </cell>
          <cell r="AB21002"/>
        </row>
        <row r="21003">
          <cell r="A21003">
            <v>44201.667488425897</v>
          </cell>
          <cell r="B21003">
            <v>1118</v>
          </cell>
          <cell r="F21003" t="str">
            <v>CC-00302143</v>
          </cell>
          <cell r="J21003" t="str">
            <v>Schedule Service</v>
          </cell>
          <cell r="R21003" t="str">
            <v>BTDD162183</v>
          </cell>
          <cell r="AB21003"/>
        </row>
        <row r="21004">
          <cell r="A21004">
            <v>44201.6655439815</v>
          </cell>
          <cell r="B21004">
            <v>10</v>
          </cell>
          <cell r="F21004" t="str">
            <v>CC-00302137</v>
          </cell>
          <cell r="J21004" t="str">
            <v>Commissioning</v>
          </cell>
          <cell r="R21004" t="str">
            <v>BTGD120943</v>
          </cell>
          <cell r="AB21004"/>
        </row>
        <row r="21005">
          <cell r="A21005">
            <v>44201.596608796302</v>
          </cell>
          <cell r="B21005">
            <v>1</v>
          </cell>
          <cell r="F21005" t="str">
            <v>CC-00302053</v>
          </cell>
          <cell r="J21005" t="str">
            <v>Commissioning</v>
          </cell>
          <cell r="R21005" t="str">
            <v>BTGC379081</v>
          </cell>
          <cell r="AB21005" t="str">
            <v>COMMISSIONING OF AIR COMPRESSOR WITH DRYER</v>
          </cell>
        </row>
        <row r="21006">
          <cell r="A21006">
            <v>44201.568229166704</v>
          </cell>
          <cell r="B21006">
            <v>1755</v>
          </cell>
          <cell r="F21006" t="str">
            <v>CC-00302008</v>
          </cell>
          <cell r="J21006" t="str">
            <v>Schedule Service</v>
          </cell>
          <cell r="R21006" t="str">
            <v>BRGD230256</v>
          </cell>
          <cell r="AB21006"/>
        </row>
        <row r="21007">
          <cell r="A21007">
            <v>44200.711493055598</v>
          </cell>
          <cell r="B21007">
            <v>4374</v>
          </cell>
          <cell r="F21007" t="str">
            <v>CC-00301443</v>
          </cell>
          <cell r="J21007" t="str">
            <v>Complaint - Running With Problem</v>
          </cell>
          <cell r="R21007" t="str">
            <v>BSKD161467</v>
          </cell>
          <cell r="AB21007" t="str">
            <v>ADVICE THE CUSTOMER TO CHANGE THE DRILLING HAMMER</v>
          </cell>
        </row>
        <row r="21008">
          <cell r="A21008">
            <v>44200.496249999997</v>
          </cell>
          <cell r="B21008">
            <v>12615</v>
          </cell>
          <cell r="F21008" t="str">
            <v>CC-00301114</v>
          </cell>
          <cell r="J21008" t="str">
            <v>Schedule Service</v>
          </cell>
          <cell r="R21008" t="str">
            <v>UOHS030121</v>
          </cell>
          <cell r="AB21008"/>
        </row>
        <row r="21009">
          <cell r="A21009">
            <v>44200.488368055601</v>
          </cell>
          <cell r="B21009">
            <v>8391</v>
          </cell>
          <cell r="F21009" t="str">
            <v>CC-00301099</v>
          </cell>
          <cell r="J21009" t="str">
            <v>Schedule Service</v>
          </cell>
          <cell r="R21009" t="str">
            <v>BRAS033261</v>
          </cell>
          <cell r="AB21009" t="str">
            <v>Replace oil, oil filter, air filter, MPV, BDV, Solenoid, Intake ADV.</v>
          </cell>
        </row>
        <row r="21010">
          <cell r="A21010">
            <v>44200.4841087963</v>
          </cell>
          <cell r="B21010">
            <v>70687</v>
          </cell>
          <cell r="F21010" t="str">
            <v>CC-00301095</v>
          </cell>
          <cell r="J21010" t="str">
            <v>Schedule Service</v>
          </cell>
          <cell r="R21010" t="str">
            <v>BMBS030816</v>
          </cell>
          <cell r="AB21010" t="str">
            <v>REPLACE AIR FILTER, OIL FILTER &amp; OIL</v>
          </cell>
        </row>
        <row r="21011">
          <cell r="A21011">
            <v>44200.4819907407</v>
          </cell>
          <cell r="B21011">
            <v>30587</v>
          </cell>
          <cell r="F21011" t="str">
            <v>CC-00301091</v>
          </cell>
          <cell r="J21011" t="str">
            <v>Schedule Service</v>
          </cell>
          <cell r="R21011" t="str">
            <v>BKAS030685</v>
          </cell>
          <cell r="AB21011" t="str">
            <v>Replace oil, oil filter, air filter.</v>
          </cell>
        </row>
        <row r="21012">
          <cell r="A21012">
            <v>44200.475243055596</v>
          </cell>
          <cell r="B21012">
            <v>1704</v>
          </cell>
          <cell r="F21012" t="str">
            <v>CC-00301074</v>
          </cell>
          <cell r="J21012" t="str">
            <v>Schedule Service</v>
          </cell>
          <cell r="R21012" t="str">
            <v>BSBC375535</v>
          </cell>
          <cell r="AB21012"/>
        </row>
        <row r="21013">
          <cell r="A21013">
            <v>44200.456296296303</v>
          </cell>
          <cell r="B21013">
            <v>1</v>
          </cell>
          <cell r="F21013" t="str">
            <v>CC-00301048</v>
          </cell>
          <cell r="J21013" t="str">
            <v>Commissioning</v>
          </cell>
          <cell r="R21013" t="str">
            <v>BTID162392</v>
          </cell>
          <cell r="AB21013"/>
        </row>
        <row r="21014">
          <cell r="A21014">
            <v>44200.449374999997</v>
          </cell>
          <cell r="B21014">
            <v>0</v>
          </cell>
          <cell r="F21014" t="str">
            <v>CC-00301040</v>
          </cell>
          <cell r="J21014" t="str">
            <v>Pre Commissioning</v>
          </cell>
          <cell r="R21014" t="str">
            <v>BTID162377</v>
          </cell>
          <cell r="AB21014"/>
        </row>
        <row r="21015">
          <cell r="A21015">
            <v>44199.974421296298</v>
          </cell>
          <cell r="B21015">
            <v>10019</v>
          </cell>
          <cell r="F21015" t="str">
            <v>CC-00300920</v>
          </cell>
          <cell r="J21015" t="str">
            <v>Schedule Service - AMC</v>
          </cell>
          <cell r="R21015" t="str">
            <v>BRIS035695</v>
          </cell>
          <cell r="AB21015" t="str">
            <v>SCHEDULE MAINTENANCE CARRIED OUT AND REPLACED AIR FILTER, OIL FILTER AND OIL</v>
          </cell>
        </row>
        <row r="21016">
          <cell r="A21016">
            <v>44196.702511574098</v>
          </cell>
          <cell r="B21016">
            <v>502</v>
          </cell>
          <cell r="F21016" t="str">
            <v>CC-00299541</v>
          </cell>
          <cell r="J21016" t="str">
            <v>Schedule Service</v>
          </cell>
          <cell r="R21016" t="str">
            <v>BTDD162192</v>
          </cell>
          <cell r="AB21016"/>
        </row>
        <row r="21017">
          <cell r="A21017">
            <v>44196.701099537</v>
          </cell>
          <cell r="B21017">
            <v>574</v>
          </cell>
          <cell r="F21017" t="str">
            <v>CC-00299538</v>
          </cell>
          <cell r="J21017" t="str">
            <v>Schedule Service</v>
          </cell>
          <cell r="R21017" t="str">
            <v>BTFD162244</v>
          </cell>
          <cell r="AB21017"/>
        </row>
        <row r="21018">
          <cell r="A21018">
            <v>44196.587939814803</v>
          </cell>
          <cell r="B21018">
            <v>5832</v>
          </cell>
          <cell r="F21018" t="str">
            <v>CC-00299394</v>
          </cell>
          <cell r="J21018" t="str">
            <v>Complaint - Running With Problem</v>
          </cell>
          <cell r="R21018" t="str">
            <v>BRGD161233</v>
          </cell>
          <cell r="AB21018"/>
        </row>
        <row r="21019">
          <cell r="A21019">
            <v>44195.977986111102</v>
          </cell>
          <cell r="B21019">
            <v>24980</v>
          </cell>
          <cell r="F21019" t="str">
            <v>CC-00298983</v>
          </cell>
          <cell r="J21019" t="str">
            <v>Schedule Service - AMC</v>
          </cell>
          <cell r="R21019" t="str">
            <v>GOKS040088</v>
          </cell>
          <cell r="AB21019"/>
        </row>
        <row r="21020">
          <cell r="A21020">
            <v>44195.974710648101</v>
          </cell>
          <cell r="B21020">
            <v>36100</v>
          </cell>
          <cell r="F21020" t="str">
            <v>CC-00298951</v>
          </cell>
          <cell r="J21020" t="str">
            <v>Schedule Service - AMC</v>
          </cell>
          <cell r="R21020" t="str">
            <v>BNAS040245</v>
          </cell>
          <cell r="AB21020"/>
        </row>
        <row r="21021">
          <cell r="A21021">
            <v>44195.702164351896</v>
          </cell>
          <cell r="B21021">
            <v>1092</v>
          </cell>
          <cell r="F21021" t="str">
            <v>CC-00298780</v>
          </cell>
          <cell r="J21021" t="str">
            <v>Complaint - Running With Problem</v>
          </cell>
          <cell r="R21021" t="str">
            <v>BTDD162183</v>
          </cell>
          <cell r="AB21021" t="str">
            <v>Replace the Radial Outlet Adapter. Then replace the radial outlet adapter after then started the unit found running satisfactory.v So, replace the DCV &amp; Air filter. Due to this the oil carry over through air filter. After then started the unit found running in good condition.</v>
          </cell>
        </row>
        <row r="21022">
          <cell r="A21022">
            <v>44194.981782407398</v>
          </cell>
          <cell r="B21022">
            <v>37187</v>
          </cell>
          <cell r="F21022" t="str">
            <v>CC-00298233</v>
          </cell>
          <cell r="J21022" t="str">
            <v>Schedule Service - AMC</v>
          </cell>
          <cell r="R21022" t="str">
            <v>BLES031356</v>
          </cell>
          <cell r="AB21022"/>
        </row>
        <row r="21023">
          <cell r="A21023">
            <v>44194.981689814798</v>
          </cell>
          <cell r="B21023">
            <v>17500</v>
          </cell>
          <cell r="F21023" t="str">
            <v>CC-00298232</v>
          </cell>
          <cell r="J21023" t="str">
            <v>Schedule Service - AMC</v>
          </cell>
          <cell r="R21023" t="str">
            <v>BLKS030250</v>
          </cell>
          <cell r="AB21023"/>
        </row>
        <row r="21024">
          <cell r="A21024">
            <v>44194.766053240703</v>
          </cell>
          <cell r="B21024">
            <v>734</v>
          </cell>
          <cell r="F21024" t="str">
            <v>CC-00298062</v>
          </cell>
          <cell r="J21024" t="str">
            <v>Complaint - Running With Problem</v>
          </cell>
          <cell r="R21024" t="str">
            <v>BTCD162159</v>
          </cell>
          <cell r="AB21024"/>
        </row>
        <row r="21025">
          <cell r="A21025">
            <v>44193.9743171296</v>
          </cell>
          <cell r="B21025">
            <v>14550</v>
          </cell>
          <cell r="F21025" t="str">
            <v>CC-00297270</v>
          </cell>
          <cell r="J21025" t="str">
            <v>Schedule Service - AMC</v>
          </cell>
          <cell r="R21025" t="str">
            <v>BQFS031084</v>
          </cell>
          <cell r="AB21025"/>
        </row>
        <row r="21026">
          <cell r="A21026">
            <v>44193.945925925902</v>
          </cell>
          <cell r="B21026">
            <v>1730</v>
          </cell>
          <cell r="F21026" t="str">
            <v>CC-00297219</v>
          </cell>
          <cell r="J21026" t="str">
            <v>Complaint - Running With Problem</v>
          </cell>
          <cell r="R21026" t="str">
            <v>BTKD162112</v>
          </cell>
          <cell r="AB21026" t="str">
            <v>So, replace the 5 pin relay then started the unit found running in good condition.</v>
          </cell>
        </row>
        <row r="21027">
          <cell r="A21027">
            <v>44192.9760185185</v>
          </cell>
          <cell r="B21027">
            <v>16371</v>
          </cell>
          <cell r="F21027" t="str">
            <v>CC-00296402</v>
          </cell>
          <cell r="J21027" t="str">
            <v>Schedule Service - AMC</v>
          </cell>
          <cell r="R21027" t="str">
            <v>BKDS031405</v>
          </cell>
          <cell r="AB21027"/>
        </row>
        <row r="21028">
          <cell r="A21028">
            <v>44191.967106481497</v>
          </cell>
          <cell r="B21028">
            <v>523</v>
          </cell>
          <cell r="F21028" t="str">
            <v>CC-00296109</v>
          </cell>
          <cell r="J21028" t="str">
            <v>Schedule Service</v>
          </cell>
          <cell r="R21028" t="str">
            <v>BTED162231</v>
          </cell>
          <cell r="AB21028"/>
        </row>
        <row r="21029">
          <cell r="A21029">
            <v>44191.963981481502</v>
          </cell>
          <cell r="B21029"/>
          <cell r="F21029" t="str">
            <v>CC-00296108</v>
          </cell>
          <cell r="J21029" t="str">
            <v>Schedule Service</v>
          </cell>
          <cell r="R21029" t="str">
            <v>BTED162231</v>
          </cell>
          <cell r="AB21029"/>
        </row>
        <row r="21030">
          <cell r="A21030">
            <v>44191.828854166699</v>
          </cell>
          <cell r="B21030">
            <v>196</v>
          </cell>
          <cell r="F21030" t="str">
            <v>CC-00296092</v>
          </cell>
          <cell r="J21030" t="str">
            <v>Complaint - Running With Problem</v>
          </cell>
          <cell r="R21030" t="str">
            <v>BTED200706</v>
          </cell>
          <cell r="AB21030"/>
        </row>
        <row r="21031">
          <cell r="A21031">
            <v>44190.8116435185</v>
          </cell>
          <cell r="B21031">
            <v>0</v>
          </cell>
          <cell r="F21031" t="str">
            <v>CC-00295328</v>
          </cell>
          <cell r="J21031" t="str">
            <v>Pre Commissioning</v>
          </cell>
          <cell r="R21031" t="str">
            <v>BTGC379081</v>
          </cell>
          <cell r="AB21031"/>
        </row>
        <row r="21032">
          <cell r="A21032">
            <v>44190.802696759303</v>
          </cell>
          <cell r="B21032">
            <v>0</v>
          </cell>
          <cell r="F21032" t="str">
            <v>CC-00295317</v>
          </cell>
          <cell r="J21032" t="str">
            <v>Pre Commissioning</v>
          </cell>
          <cell r="R21032" t="str">
            <v>BTIS031829</v>
          </cell>
          <cell r="AB21032"/>
        </row>
        <row r="21033">
          <cell r="A21033">
            <v>44190.795231481497</v>
          </cell>
          <cell r="B21033">
            <v>16333</v>
          </cell>
          <cell r="F21033" t="str">
            <v>CC-00295311</v>
          </cell>
          <cell r="J21033" t="str">
            <v>General Service</v>
          </cell>
          <cell r="R21033" t="str">
            <v>GOEC370631</v>
          </cell>
          <cell r="AB21033"/>
        </row>
        <row r="21034">
          <cell r="A21034">
            <v>44190.776689814797</v>
          </cell>
          <cell r="B21034">
            <v>3843</v>
          </cell>
          <cell r="F21034" t="str">
            <v>CC-00295283</v>
          </cell>
          <cell r="J21034" t="str">
            <v>General Service</v>
          </cell>
          <cell r="R21034" t="str">
            <v>BQFC370869</v>
          </cell>
          <cell r="AB21034"/>
        </row>
        <row r="21035">
          <cell r="A21035">
            <v>44190.774571759299</v>
          </cell>
          <cell r="B21035">
            <v>12923</v>
          </cell>
          <cell r="F21035" t="str">
            <v>CC-00295281</v>
          </cell>
          <cell r="J21035" t="str">
            <v>General Service</v>
          </cell>
          <cell r="R21035" t="str">
            <v>GPKC370113</v>
          </cell>
          <cell r="AB21035" t="str">
            <v>check the oil, oil filter, air filter, found ok. clean the cooler externally.</v>
          </cell>
        </row>
        <row r="21036">
          <cell r="A21036">
            <v>44190.773587962998</v>
          </cell>
          <cell r="B21036">
            <v>458</v>
          </cell>
          <cell r="F21036" t="str">
            <v>CC-00295279</v>
          </cell>
          <cell r="J21036" t="str">
            <v>General Service</v>
          </cell>
          <cell r="R21036" t="str">
            <v>BNJC370072</v>
          </cell>
          <cell r="AB21036"/>
        </row>
        <row r="21037">
          <cell r="A21037">
            <v>44190.7727662037</v>
          </cell>
          <cell r="B21037">
            <v>4305</v>
          </cell>
          <cell r="F21037" t="str">
            <v>CC-00295277</v>
          </cell>
          <cell r="J21037" t="str">
            <v>General Service</v>
          </cell>
          <cell r="R21037" t="str">
            <v>BQJC370018</v>
          </cell>
          <cell r="AB21037"/>
        </row>
        <row r="21038">
          <cell r="A21038">
            <v>44190.772071759297</v>
          </cell>
          <cell r="B21038">
            <v>2663</v>
          </cell>
          <cell r="F21038" t="str">
            <v>CC-00295275</v>
          </cell>
          <cell r="J21038" t="str">
            <v>General Service</v>
          </cell>
          <cell r="R21038" t="str">
            <v>BRGC373881</v>
          </cell>
          <cell r="AB21038"/>
        </row>
        <row r="21039">
          <cell r="A21039">
            <v>44190.768240740697</v>
          </cell>
          <cell r="B21039">
            <v>2860</v>
          </cell>
          <cell r="F21039" t="str">
            <v>CC-00295273</v>
          </cell>
          <cell r="J21039" t="str">
            <v>General Service</v>
          </cell>
          <cell r="R21039" t="str">
            <v>BKHET70130</v>
          </cell>
          <cell r="AB21039"/>
        </row>
        <row r="21040">
          <cell r="A21040">
            <v>44190.7676967593</v>
          </cell>
          <cell r="B21040">
            <v>22522</v>
          </cell>
          <cell r="F21040" t="str">
            <v>CC-00295271</v>
          </cell>
          <cell r="J21040" t="str">
            <v>General Service</v>
          </cell>
          <cell r="R21040" t="str">
            <v>BJHET10090</v>
          </cell>
          <cell r="AB21040"/>
        </row>
        <row r="21041">
          <cell r="A21041">
            <v>44190.767129629603</v>
          </cell>
          <cell r="B21041">
            <v>18640</v>
          </cell>
          <cell r="F21041" t="str">
            <v>CC-00295270</v>
          </cell>
          <cell r="J21041" t="str">
            <v>General Service</v>
          </cell>
          <cell r="R21041" t="str">
            <v>BICET50010</v>
          </cell>
          <cell r="AB21041"/>
        </row>
        <row r="21042">
          <cell r="A21042">
            <v>44190.765879629602</v>
          </cell>
          <cell r="B21042">
            <v>3312</v>
          </cell>
          <cell r="F21042" t="str">
            <v>CC-00295267</v>
          </cell>
          <cell r="J21042" t="str">
            <v>General Service</v>
          </cell>
          <cell r="R21042" t="str">
            <v>BIBS040161</v>
          </cell>
          <cell r="AB21042"/>
        </row>
        <row r="21043">
          <cell r="A21043">
            <v>44190.765243055597</v>
          </cell>
          <cell r="B21043">
            <v>13900</v>
          </cell>
          <cell r="F21043" t="str">
            <v>CC-00295265</v>
          </cell>
          <cell r="J21043" t="str">
            <v>General Service</v>
          </cell>
          <cell r="R21043" t="str">
            <v>70369</v>
          </cell>
          <cell r="AB21043"/>
        </row>
        <row r="21044">
          <cell r="A21044">
            <v>44190.764305555596</v>
          </cell>
          <cell r="B21044">
            <v>123399</v>
          </cell>
          <cell r="F21044" t="str">
            <v>CC-00295263</v>
          </cell>
          <cell r="J21044" t="str">
            <v>General Service</v>
          </cell>
          <cell r="R21044" t="str">
            <v>123399</v>
          </cell>
          <cell r="AB21044"/>
        </row>
        <row r="21045">
          <cell r="A21045">
            <v>44190.763796296298</v>
          </cell>
          <cell r="B21045">
            <v>7645</v>
          </cell>
          <cell r="F21045" t="str">
            <v>CC-00295261</v>
          </cell>
          <cell r="J21045" t="str">
            <v>General Service</v>
          </cell>
          <cell r="R21045" t="str">
            <v>109279</v>
          </cell>
          <cell r="AB21045"/>
        </row>
        <row r="21046">
          <cell r="A21046">
            <v>44190.762685185196</v>
          </cell>
          <cell r="B21046">
            <v>2348</v>
          </cell>
          <cell r="F21046" t="str">
            <v>CC-00295259</v>
          </cell>
          <cell r="J21046" t="str">
            <v>General Service</v>
          </cell>
          <cell r="R21046" t="str">
            <v>107837</v>
          </cell>
          <cell r="AB21046"/>
        </row>
        <row r="21047">
          <cell r="A21047">
            <v>44190.761261574102</v>
          </cell>
          <cell r="B21047">
            <v>17854</v>
          </cell>
          <cell r="F21047" t="str">
            <v>CC-00295257</v>
          </cell>
          <cell r="J21047" t="str">
            <v>General Service</v>
          </cell>
          <cell r="R21047" t="str">
            <v>BKIS032164</v>
          </cell>
          <cell r="AB21047"/>
        </row>
        <row r="21048">
          <cell r="A21048">
            <v>44190.756365740701</v>
          </cell>
          <cell r="B21048">
            <v>36845</v>
          </cell>
          <cell r="F21048" t="str">
            <v>CC-00295250</v>
          </cell>
          <cell r="J21048" t="str">
            <v>General Service</v>
          </cell>
          <cell r="R21048" t="str">
            <v>BLDS040403</v>
          </cell>
          <cell r="AB21048"/>
        </row>
        <row r="21049">
          <cell r="A21049">
            <v>44190.755451388897</v>
          </cell>
          <cell r="B21049">
            <v>12608</v>
          </cell>
          <cell r="F21049" t="str">
            <v>CC-00295249</v>
          </cell>
          <cell r="J21049" t="str">
            <v>General Service</v>
          </cell>
          <cell r="R21049" t="str">
            <v>BLKS030250</v>
          </cell>
          <cell r="AB21049"/>
        </row>
        <row r="21050">
          <cell r="A21050">
            <v>44190.754791666703</v>
          </cell>
          <cell r="B21050">
            <v>32816</v>
          </cell>
          <cell r="F21050" t="str">
            <v>CC-00295247</v>
          </cell>
          <cell r="J21050" t="str">
            <v>General Service</v>
          </cell>
          <cell r="R21050" t="str">
            <v>BMBL050033</v>
          </cell>
          <cell r="AB21050"/>
        </row>
        <row r="21051">
          <cell r="A21051">
            <v>44190.754201388903</v>
          </cell>
          <cell r="B21051">
            <v>21314</v>
          </cell>
          <cell r="F21051" t="str">
            <v>CC-00295246</v>
          </cell>
          <cell r="J21051" t="str">
            <v>General Service</v>
          </cell>
          <cell r="R21051" t="str">
            <v>BMCS030957</v>
          </cell>
          <cell r="AB21051"/>
        </row>
        <row r="21052">
          <cell r="A21052">
            <v>44190.751041666699</v>
          </cell>
          <cell r="B21052">
            <v>4520</v>
          </cell>
          <cell r="F21052" t="str">
            <v>CC-00295241</v>
          </cell>
          <cell r="J21052" t="str">
            <v>General Service</v>
          </cell>
          <cell r="R21052" t="str">
            <v>BMGC370521</v>
          </cell>
          <cell r="AB21052"/>
        </row>
        <row r="21053">
          <cell r="A21053">
            <v>44190.750289351898</v>
          </cell>
          <cell r="B21053">
            <v>17287</v>
          </cell>
          <cell r="F21053" t="str">
            <v>CC-00295240</v>
          </cell>
          <cell r="J21053" t="str">
            <v>General Service</v>
          </cell>
          <cell r="R21053" t="str">
            <v>BMKC370048</v>
          </cell>
          <cell r="AB21053"/>
        </row>
        <row r="21054">
          <cell r="A21054">
            <v>44190.742164351897</v>
          </cell>
          <cell r="B21054">
            <v>17136</v>
          </cell>
          <cell r="F21054" t="str">
            <v>CC-00295232</v>
          </cell>
          <cell r="J21054" t="str">
            <v>General Service</v>
          </cell>
          <cell r="R21054" t="str">
            <v>BOCS040147</v>
          </cell>
          <cell r="AB21054"/>
        </row>
        <row r="21055">
          <cell r="A21055">
            <v>44190.741481481498</v>
          </cell>
          <cell r="B21055">
            <v>14525</v>
          </cell>
          <cell r="F21055" t="str">
            <v>CC-00295230</v>
          </cell>
          <cell r="J21055" t="str">
            <v>General Service</v>
          </cell>
          <cell r="R21055" t="str">
            <v>BOGC370193</v>
          </cell>
          <cell r="AB21055"/>
        </row>
        <row r="21056">
          <cell r="A21056">
            <v>44190.740219907399</v>
          </cell>
          <cell r="B21056">
            <v>13415</v>
          </cell>
          <cell r="F21056" t="str">
            <v>CC-00295228</v>
          </cell>
          <cell r="J21056" t="str">
            <v>General Service</v>
          </cell>
          <cell r="R21056" t="str">
            <v>BOIC370255</v>
          </cell>
          <cell r="AB21056"/>
        </row>
        <row r="21057">
          <cell r="A21057">
            <v>44190.739409722199</v>
          </cell>
          <cell r="B21057">
            <v>19729</v>
          </cell>
          <cell r="F21057" t="str">
            <v>CC-00295226</v>
          </cell>
          <cell r="J21057" t="str">
            <v>General Service</v>
          </cell>
          <cell r="R21057" t="str">
            <v>BOKC370020</v>
          </cell>
          <cell r="AB21057"/>
        </row>
        <row r="21058">
          <cell r="A21058">
            <v>44190.738587963002</v>
          </cell>
          <cell r="B21058">
            <v>22856</v>
          </cell>
          <cell r="F21058" t="str">
            <v>CC-00295224</v>
          </cell>
          <cell r="J21058" t="str">
            <v>General Service</v>
          </cell>
          <cell r="R21058" t="str">
            <v>BPAS030126</v>
          </cell>
          <cell r="AB21058"/>
        </row>
        <row r="21059">
          <cell r="A21059">
            <v>44190.737638888902</v>
          </cell>
          <cell r="B21059">
            <v>3013</v>
          </cell>
          <cell r="F21059" t="str">
            <v>CC-00295221</v>
          </cell>
          <cell r="J21059" t="str">
            <v>General Service</v>
          </cell>
          <cell r="R21059" t="str">
            <v>BQAC373617</v>
          </cell>
          <cell r="AB21059"/>
        </row>
        <row r="21060">
          <cell r="A21060">
            <v>44190.736388888901</v>
          </cell>
          <cell r="B21060">
            <v>6066</v>
          </cell>
          <cell r="F21060" t="str">
            <v>CC-00295218</v>
          </cell>
          <cell r="J21060" t="str">
            <v>General Service</v>
          </cell>
          <cell r="R21060" t="str">
            <v>BQAC373733</v>
          </cell>
          <cell r="AB21060"/>
        </row>
        <row r="21061">
          <cell r="A21061">
            <v>44190.718865740702</v>
          </cell>
          <cell r="B21061">
            <v>2940</v>
          </cell>
          <cell r="F21061" t="str">
            <v>CC-00295198</v>
          </cell>
          <cell r="J21061" t="str">
            <v>General Service</v>
          </cell>
          <cell r="R21061" t="str">
            <v>BQEC370742</v>
          </cell>
          <cell r="AB21061"/>
        </row>
        <row r="21062">
          <cell r="A21062">
            <v>44190.718217592599</v>
          </cell>
          <cell r="B21062">
            <v>12750</v>
          </cell>
          <cell r="F21062" t="str">
            <v>CC-00295196</v>
          </cell>
          <cell r="J21062" t="str">
            <v>General Service</v>
          </cell>
          <cell r="R21062" t="str">
            <v>BQES030978</v>
          </cell>
          <cell r="AB21062"/>
        </row>
        <row r="21063">
          <cell r="A21063">
            <v>44190.716967592598</v>
          </cell>
          <cell r="B21063">
            <v>6986</v>
          </cell>
          <cell r="F21063" t="str">
            <v>CC-00295194</v>
          </cell>
          <cell r="J21063" t="str">
            <v>General Service</v>
          </cell>
          <cell r="R21063" t="str">
            <v>BQFC370928</v>
          </cell>
          <cell r="AB21063"/>
        </row>
        <row r="21064">
          <cell r="A21064">
            <v>44190.716134259303</v>
          </cell>
          <cell r="B21064">
            <v>13400</v>
          </cell>
          <cell r="F21064" t="str">
            <v>CC-00295192</v>
          </cell>
          <cell r="J21064" t="str">
            <v>General Service</v>
          </cell>
          <cell r="R21064" t="str">
            <v>BQIS031848</v>
          </cell>
          <cell r="AB21064"/>
        </row>
        <row r="21065">
          <cell r="A21065">
            <v>44190.714965277803</v>
          </cell>
          <cell r="B21065">
            <v>6495</v>
          </cell>
          <cell r="F21065" t="str">
            <v>CC-00295191</v>
          </cell>
          <cell r="J21065" t="str">
            <v>General Service</v>
          </cell>
          <cell r="R21065" t="str">
            <v>BQIS040809</v>
          </cell>
          <cell r="AB21065"/>
        </row>
        <row r="21066">
          <cell r="A21066">
            <v>44190.714016203703</v>
          </cell>
          <cell r="B21066">
            <v>3667</v>
          </cell>
          <cell r="F21066" t="str">
            <v>CC-00295188</v>
          </cell>
          <cell r="J21066" t="str">
            <v>General Service</v>
          </cell>
          <cell r="R21066" t="str">
            <v>BQJF150001</v>
          </cell>
          <cell r="AB21066"/>
        </row>
        <row r="21067">
          <cell r="A21067">
            <v>44190.713136574101</v>
          </cell>
          <cell r="B21067">
            <v>13491</v>
          </cell>
          <cell r="F21067" t="str">
            <v>CC-00295185</v>
          </cell>
          <cell r="J21067" t="str">
            <v>General Service</v>
          </cell>
          <cell r="R21067" t="str">
            <v>BQKS040079</v>
          </cell>
          <cell r="AB21067"/>
        </row>
        <row r="21068">
          <cell r="A21068">
            <v>44190.7125115741</v>
          </cell>
          <cell r="B21068">
            <v>1448</v>
          </cell>
          <cell r="F21068" t="str">
            <v>CC-00295184</v>
          </cell>
          <cell r="J21068" t="str">
            <v>General Service</v>
          </cell>
          <cell r="R21068" t="str">
            <v>BRAC372352</v>
          </cell>
          <cell r="AB21068"/>
        </row>
        <row r="21069">
          <cell r="A21069">
            <v>44190.711875000001</v>
          </cell>
          <cell r="B21069">
            <v>1430</v>
          </cell>
          <cell r="F21069" t="str">
            <v>CC-00295183</v>
          </cell>
          <cell r="J21069" t="str">
            <v>General Service</v>
          </cell>
          <cell r="R21069" t="str">
            <v>BRAC372417</v>
          </cell>
          <cell r="AB21069"/>
        </row>
        <row r="21070">
          <cell r="A21070">
            <v>44190.710104166697</v>
          </cell>
          <cell r="B21070">
            <v>2803</v>
          </cell>
          <cell r="F21070" t="str">
            <v>CC-00295180</v>
          </cell>
          <cell r="J21070" t="str">
            <v>General Service</v>
          </cell>
          <cell r="R21070" t="str">
            <v>BRBS033681</v>
          </cell>
          <cell r="AB21070"/>
        </row>
        <row r="21071">
          <cell r="A21071">
            <v>44190.709178240701</v>
          </cell>
          <cell r="B21071">
            <v>3888</v>
          </cell>
          <cell r="F21071" t="str">
            <v>CC-00295177</v>
          </cell>
          <cell r="J21071" t="str">
            <v>General Service</v>
          </cell>
          <cell r="R21071" t="str">
            <v>BRCC373034</v>
          </cell>
          <cell r="AB21071"/>
        </row>
        <row r="21072">
          <cell r="A21072">
            <v>44190.707870370403</v>
          </cell>
          <cell r="B21072">
            <v>3621</v>
          </cell>
          <cell r="F21072" t="str">
            <v>CC-00295175</v>
          </cell>
          <cell r="J21072" t="str">
            <v>General Service</v>
          </cell>
          <cell r="R21072" t="str">
            <v>BRCS033809</v>
          </cell>
          <cell r="AB21072"/>
        </row>
        <row r="21073">
          <cell r="A21073">
            <v>44190.707141203697</v>
          </cell>
          <cell r="B21073">
            <v>2943</v>
          </cell>
          <cell r="F21073" t="str">
            <v>CC-00295173</v>
          </cell>
          <cell r="J21073" t="str">
            <v>General Service</v>
          </cell>
          <cell r="R21073" t="str">
            <v>BRCS033813</v>
          </cell>
          <cell r="AB21073"/>
        </row>
        <row r="21074">
          <cell r="A21074">
            <v>44190.706168981502</v>
          </cell>
          <cell r="B21074">
            <v>2010</v>
          </cell>
          <cell r="F21074" t="str">
            <v>CC-00295170</v>
          </cell>
          <cell r="J21074" t="str">
            <v>General Service</v>
          </cell>
          <cell r="R21074" t="str">
            <v>BREC373485</v>
          </cell>
          <cell r="AB21074"/>
        </row>
        <row r="21075">
          <cell r="A21075">
            <v>44190.705231481501</v>
          </cell>
          <cell r="B21075">
            <v>3549</v>
          </cell>
          <cell r="F21075" t="str">
            <v>CC-00295168</v>
          </cell>
          <cell r="J21075" t="str">
            <v>General Service</v>
          </cell>
          <cell r="R21075" t="str">
            <v>BREC373493</v>
          </cell>
          <cell r="AB21075"/>
        </row>
        <row r="21076">
          <cell r="A21076">
            <v>44190.702546296299</v>
          </cell>
          <cell r="B21076">
            <v>5659</v>
          </cell>
          <cell r="F21076" t="str">
            <v>CC-00295162</v>
          </cell>
          <cell r="J21076" t="str">
            <v>General Service</v>
          </cell>
          <cell r="R21076" t="str">
            <v>BRFC373676</v>
          </cell>
          <cell r="AB21076"/>
        </row>
        <row r="21077">
          <cell r="A21077">
            <v>44190.701944444401</v>
          </cell>
          <cell r="B21077">
            <v>832</v>
          </cell>
          <cell r="F21077" t="str">
            <v>CC-00295161</v>
          </cell>
          <cell r="J21077" t="str">
            <v>General Service</v>
          </cell>
          <cell r="R21077" t="str">
            <v>BRGC373918</v>
          </cell>
          <cell r="AB21077"/>
        </row>
        <row r="21078">
          <cell r="A21078">
            <v>44190.701273148101</v>
          </cell>
          <cell r="B21078">
            <v>1502</v>
          </cell>
          <cell r="F21078" t="str">
            <v>CC-00295159</v>
          </cell>
          <cell r="J21078" t="str">
            <v>General Service</v>
          </cell>
          <cell r="R21078" t="str">
            <v>BRGC374007</v>
          </cell>
          <cell r="AB21078"/>
        </row>
        <row r="21079">
          <cell r="A21079">
            <v>44190.699907407397</v>
          </cell>
          <cell r="B21079">
            <v>3761</v>
          </cell>
          <cell r="F21079" t="str">
            <v>CC-00295158</v>
          </cell>
          <cell r="J21079" t="str">
            <v>General Service</v>
          </cell>
          <cell r="R21079" t="str">
            <v>BRGS035244</v>
          </cell>
          <cell r="AB21079"/>
        </row>
        <row r="21080">
          <cell r="A21080">
            <v>44190.698969907397</v>
          </cell>
          <cell r="B21080">
            <v>3406</v>
          </cell>
          <cell r="F21080" t="str">
            <v>CC-00295157</v>
          </cell>
          <cell r="J21080" t="str">
            <v>General Service</v>
          </cell>
          <cell r="R21080" t="str">
            <v>BRHC374102</v>
          </cell>
          <cell r="AB21080"/>
        </row>
        <row r="21081">
          <cell r="A21081">
            <v>44190.696828703702</v>
          </cell>
          <cell r="B21081">
            <v>2586</v>
          </cell>
          <cell r="F21081" t="str">
            <v>CC-00295153</v>
          </cell>
          <cell r="J21081" t="str">
            <v>General Service</v>
          </cell>
          <cell r="R21081" t="str">
            <v>BRIS035838</v>
          </cell>
          <cell r="AB21081" t="str">
            <v>CURRENTLY THE BATTERY PLANT IS CLOSED &amp; THE UNIT IS NOT IN USE.</v>
          </cell>
        </row>
        <row r="21082">
          <cell r="A21082">
            <v>44190.696238425902</v>
          </cell>
          <cell r="B21082">
            <v>3948</v>
          </cell>
          <cell r="F21082" t="str">
            <v>CC-00295152</v>
          </cell>
          <cell r="J21082" t="str">
            <v>General Service</v>
          </cell>
          <cell r="R21082" t="str">
            <v>BRJC371698</v>
          </cell>
          <cell r="AB21082"/>
        </row>
        <row r="21083">
          <cell r="A21083">
            <v>44190.695648148103</v>
          </cell>
          <cell r="B21083">
            <v>2775</v>
          </cell>
          <cell r="F21083" t="str">
            <v>CC-00295149</v>
          </cell>
          <cell r="J21083" t="str">
            <v>General Service</v>
          </cell>
          <cell r="R21083" t="str">
            <v>BRJC371828</v>
          </cell>
          <cell r="AB21083"/>
        </row>
        <row r="21084">
          <cell r="A21084">
            <v>44190.695104166698</v>
          </cell>
          <cell r="B21084">
            <v>9927</v>
          </cell>
          <cell r="F21084" t="str">
            <v>CC-00295148</v>
          </cell>
          <cell r="J21084" t="str">
            <v>General Service</v>
          </cell>
          <cell r="R21084" t="str">
            <v>BRJS040951</v>
          </cell>
          <cell r="AB21084"/>
        </row>
        <row r="21085">
          <cell r="A21085">
            <v>44190.694247685198</v>
          </cell>
          <cell r="B21085">
            <v>1720</v>
          </cell>
          <cell r="F21085" t="str">
            <v>CC-00295145</v>
          </cell>
          <cell r="J21085" t="str">
            <v>General Service</v>
          </cell>
          <cell r="R21085" t="str">
            <v>BSAF110719</v>
          </cell>
          <cell r="AB21085"/>
        </row>
        <row r="21086">
          <cell r="A21086">
            <v>44190.693171296298</v>
          </cell>
          <cell r="B21086">
            <v>1272</v>
          </cell>
          <cell r="F21086" t="str">
            <v>CC-00295143</v>
          </cell>
          <cell r="J21086" t="str">
            <v>General Service</v>
          </cell>
          <cell r="R21086" t="str">
            <v>BSDS037710</v>
          </cell>
          <cell r="AB21086"/>
        </row>
        <row r="21087">
          <cell r="A21087">
            <v>44190.692523148202</v>
          </cell>
          <cell r="B21087">
            <v>451</v>
          </cell>
          <cell r="F21087" t="str">
            <v>CC-00295142</v>
          </cell>
          <cell r="J21087" t="str">
            <v>General Service</v>
          </cell>
          <cell r="R21087" t="str">
            <v>BSFC376396</v>
          </cell>
          <cell r="AB21087"/>
        </row>
        <row r="21088">
          <cell r="A21088">
            <v>44190.691944444399</v>
          </cell>
          <cell r="B21088">
            <v>2355</v>
          </cell>
          <cell r="F21088" t="str">
            <v>CC-00295140</v>
          </cell>
          <cell r="J21088" t="str">
            <v>Schedule Service</v>
          </cell>
          <cell r="R21088" t="str">
            <v>BSGC376577</v>
          </cell>
          <cell r="AB21088"/>
        </row>
        <row r="21089">
          <cell r="A21089">
            <v>44190.690902777802</v>
          </cell>
          <cell r="B21089">
            <v>451</v>
          </cell>
          <cell r="F21089" t="str">
            <v>CC-00295138</v>
          </cell>
          <cell r="J21089" t="str">
            <v>General Service</v>
          </cell>
          <cell r="R21089" t="str">
            <v>BSHC376807</v>
          </cell>
          <cell r="AB21089"/>
        </row>
        <row r="21090">
          <cell r="A21090">
            <v>44190.690150463</v>
          </cell>
          <cell r="B21090">
            <v>2081</v>
          </cell>
          <cell r="F21090" t="str">
            <v>CC-00295136</v>
          </cell>
          <cell r="J21090" t="str">
            <v>General Service</v>
          </cell>
          <cell r="R21090" t="str">
            <v>BSIC376940</v>
          </cell>
          <cell r="AB21090"/>
        </row>
        <row r="21091">
          <cell r="A21091">
            <v>44190.689375000002</v>
          </cell>
          <cell r="B21091">
            <v>433</v>
          </cell>
          <cell r="F21091" t="str">
            <v>CC-00295134</v>
          </cell>
          <cell r="J21091" t="str">
            <v>General Service</v>
          </cell>
          <cell r="R21091" t="str">
            <v>BSJS035946</v>
          </cell>
          <cell r="AB21091"/>
        </row>
        <row r="21092">
          <cell r="A21092">
            <v>44190.688472222202</v>
          </cell>
          <cell r="B21092">
            <v>1740</v>
          </cell>
          <cell r="F21092" t="str">
            <v>CC-00295133</v>
          </cell>
          <cell r="J21092" t="str">
            <v>General Service</v>
          </cell>
          <cell r="R21092" t="str">
            <v>BSKS036261</v>
          </cell>
          <cell r="AB21092"/>
        </row>
        <row r="21093">
          <cell r="A21093">
            <v>44190.6875925926</v>
          </cell>
          <cell r="B21093">
            <v>4156</v>
          </cell>
          <cell r="F21093" t="str">
            <v>CC-00295132</v>
          </cell>
          <cell r="J21093" t="str">
            <v>General Service</v>
          </cell>
          <cell r="R21093" t="str">
            <v>BSKS036365</v>
          </cell>
          <cell r="AB21093"/>
        </row>
        <row r="21094">
          <cell r="A21094">
            <v>44190.685451388897</v>
          </cell>
          <cell r="B21094">
            <v>986</v>
          </cell>
          <cell r="F21094" t="str">
            <v>CC-00295128</v>
          </cell>
          <cell r="J21094" t="str">
            <v>General Service</v>
          </cell>
          <cell r="R21094" t="str">
            <v>BSLS036682</v>
          </cell>
          <cell r="AB21094"/>
        </row>
        <row r="21095">
          <cell r="A21095">
            <v>44190.6848032407</v>
          </cell>
          <cell r="B21095">
            <v>1080</v>
          </cell>
          <cell r="F21095" t="str">
            <v>CC-00295127</v>
          </cell>
          <cell r="J21095" t="str">
            <v>General Service</v>
          </cell>
          <cell r="R21095" t="str">
            <v>BTJC377158</v>
          </cell>
          <cell r="AB21095"/>
        </row>
        <row r="21096">
          <cell r="A21096">
            <v>44190.683946759302</v>
          </cell>
          <cell r="B21096">
            <v>1215</v>
          </cell>
          <cell r="F21096" t="str">
            <v>CC-00295126</v>
          </cell>
          <cell r="J21096" t="str">
            <v>General Service</v>
          </cell>
          <cell r="R21096" t="str">
            <v>BTLS039785</v>
          </cell>
          <cell r="AB21096"/>
        </row>
        <row r="21097">
          <cell r="A21097">
            <v>44190.681087962999</v>
          </cell>
          <cell r="B21097">
            <v>25874</v>
          </cell>
          <cell r="F21097" t="str">
            <v>CC-00295121</v>
          </cell>
          <cell r="J21097" t="str">
            <v>General Service</v>
          </cell>
          <cell r="R21097" t="str">
            <v>GNES040048</v>
          </cell>
          <cell r="AB21097"/>
        </row>
        <row r="21098">
          <cell r="A21098">
            <v>44190.6804050926</v>
          </cell>
          <cell r="B21098">
            <v>21816</v>
          </cell>
          <cell r="F21098" t="str">
            <v>CC-00295119</v>
          </cell>
          <cell r="J21098" t="str">
            <v>General Service</v>
          </cell>
          <cell r="R21098" t="str">
            <v>GNFS040092</v>
          </cell>
          <cell r="AB21098"/>
        </row>
        <row r="21099">
          <cell r="A21099">
            <v>44190.679791666698</v>
          </cell>
          <cell r="B21099">
            <v>25929</v>
          </cell>
          <cell r="F21099" t="str">
            <v>CC-00295118</v>
          </cell>
          <cell r="J21099" t="str">
            <v>General Service</v>
          </cell>
          <cell r="R21099" t="str">
            <v>GOBC370298</v>
          </cell>
          <cell r="AB21099"/>
        </row>
        <row r="21100">
          <cell r="A21100">
            <v>44190.679166666698</v>
          </cell>
          <cell r="B21100">
            <v>34514</v>
          </cell>
          <cell r="F21100" t="str">
            <v>CC-00295116</v>
          </cell>
          <cell r="J21100" t="str">
            <v>General Service</v>
          </cell>
          <cell r="R21100" t="str">
            <v>GOBF110094</v>
          </cell>
          <cell r="AB21100"/>
        </row>
        <row r="21101">
          <cell r="A21101">
            <v>44190.6783796296</v>
          </cell>
          <cell r="B21101">
            <v>5611</v>
          </cell>
          <cell r="F21101" t="str">
            <v>CC-00295114</v>
          </cell>
          <cell r="J21101" t="str">
            <v>General Service</v>
          </cell>
          <cell r="R21101" t="str">
            <v>GOBS040228</v>
          </cell>
          <cell r="AB21101"/>
        </row>
        <row r="21102">
          <cell r="A21102">
            <v>44190.677465277797</v>
          </cell>
          <cell r="B21102">
            <v>15625</v>
          </cell>
          <cell r="F21102" t="str">
            <v>CC-00295113</v>
          </cell>
          <cell r="J21102" t="str">
            <v>General Service</v>
          </cell>
          <cell r="R21102" t="str">
            <v>GOCC370403</v>
          </cell>
          <cell r="AB21102"/>
        </row>
        <row r="21103">
          <cell r="A21103">
            <v>44190.676863425899</v>
          </cell>
          <cell r="B21103">
            <v>23652</v>
          </cell>
          <cell r="F21103" t="str">
            <v>CC-00295112</v>
          </cell>
          <cell r="J21103" t="str">
            <v>General Service</v>
          </cell>
          <cell r="R21103" t="str">
            <v>GOGC370754</v>
          </cell>
          <cell r="AB21103"/>
        </row>
        <row r="21104">
          <cell r="A21104">
            <v>44190.676168981503</v>
          </cell>
          <cell r="B21104">
            <v>41706</v>
          </cell>
          <cell r="F21104" t="str">
            <v>CC-00295110</v>
          </cell>
          <cell r="J21104" t="str">
            <v>General Service</v>
          </cell>
          <cell r="R21104" t="str">
            <v>GOLF110035</v>
          </cell>
          <cell r="AB21104"/>
        </row>
        <row r="21105">
          <cell r="A21105">
            <v>44190.671504629601</v>
          </cell>
          <cell r="B21105">
            <v>9406</v>
          </cell>
          <cell r="F21105" t="str">
            <v>CC-00295103</v>
          </cell>
          <cell r="J21105" t="str">
            <v>General Service</v>
          </cell>
          <cell r="R21105" t="str">
            <v>GPGC370758</v>
          </cell>
          <cell r="AB21105"/>
        </row>
        <row r="21106">
          <cell r="A21106">
            <v>44190.670648148101</v>
          </cell>
          <cell r="B21106">
            <v>9589</v>
          </cell>
          <cell r="F21106" t="str">
            <v>CC-00295101</v>
          </cell>
          <cell r="J21106" t="str">
            <v>General Service</v>
          </cell>
          <cell r="R21106" t="str">
            <v>GPGC370774</v>
          </cell>
          <cell r="AB21106"/>
        </row>
        <row r="21107">
          <cell r="A21107">
            <v>44190.669884259303</v>
          </cell>
          <cell r="B21107">
            <v>12453</v>
          </cell>
          <cell r="F21107" t="str">
            <v>CC-00295098</v>
          </cell>
          <cell r="J21107" t="str">
            <v>General Service</v>
          </cell>
          <cell r="R21107" t="str">
            <v>GPJS040009</v>
          </cell>
          <cell r="AB21107"/>
        </row>
        <row r="21108">
          <cell r="A21108">
            <v>44190.669236111098</v>
          </cell>
          <cell r="B21108">
            <v>9261</v>
          </cell>
          <cell r="F21108" t="str">
            <v>CC-00295095</v>
          </cell>
          <cell r="J21108" t="str">
            <v>General Service</v>
          </cell>
          <cell r="R21108" t="str">
            <v>GPLS030458</v>
          </cell>
          <cell r="AB21108"/>
        </row>
        <row r="21109">
          <cell r="A21109">
            <v>44190.668460648201</v>
          </cell>
          <cell r="B21109">
            <v>9475</v>
          </cell>
          <cell r="F21109" t="str">
            <v>CC-00295093</v>
          </cell>
          <cell r="J21109" t="str">
            <v>General Service</v>
          </cell>
          <cell r="R21109" t="str">
            <v>ONIC370102</v>
          </cell>
          <cell r="AB21109"/>
        </row>
        <row r="21110">
          <cell r="A21110">
            <v>44190.667650463001</v>
          </cell>
          <cell r="B21110">
            <v>12471</v>
          </cell>
          <cell r="F21110" t="str">
            <v>CC-00295091</v>
          </cell>
          <cell r="J21110" t="str">
            <v>General Service</v>
          </cell>
          <cell r="R21110" t="str">
            <v>UOHS030121</v>
          </cell>
          <cell r="AB21110"/>
        </row>
        <row r="21111">
          <cell r="A21111">
            <v>44190.667152777802</v>
          </cell>
          <cell r="B21111">
            <v>9926</v>
          </cell>
          <cell r="F21111" t="str">
            <v>CC-00295089</v>
          </cell>
          <cell r="J21111" t="str">
            <v>General Service</v>
          </cell>
          <cell r="R21111" t="str">
            <v>UOIS030128</v>
          </cell>
          <cell r="AB21111"/>
        </row>
        <row r="21112">
          <cell r="A21112">
            <v>44189.9706828704</v>
          </cell>
          <cell r="B21112">
            <v>26813</v>
          </cell>
          <cell r="F21112" t="str">
            <v>CC-00294620</v>
          </cell>
          <cell r="J21112" t="str">
            <v>Schedule Service - AMC</v>
          </cell>
          <cell r="R21112" t="str">
            <v>BKJS030050</v>
          </cell>
          <cell r="AB21112"/>
        </row>
        <row r="21113">
          <cell r="A21113">
            <v>44188.825925925899</v>
          </cell>
          <cell r="B21113">
            <v>777</v>
          </cell>
          <cell r="F21113" t="str">
            <v>CC-00293723</v>
          </cell>
          <cell r="J21113" t="str">
            <v>Complaint - Running With Problem</v>
          </cell>
          <cell r="R21113" t="str">
            <v>BTDD162186</v>
          </cell>
          <cell r="AB21113"/>
        </row>
        <row r="21114">
          <cell r="A21114">
            <v>44188.824259259301</v>
          </cell>
          <cell r="B21114">
            <v>2</v>
          </cell>
          <cell r="F21114" t="str">
            <v>CC-00293722</v>
          </cell>
          <cell r="J21114" t="str">
            <v>Complaint - Breakdown</v>
          </cell>
          <cell r="R21114" t="str">
            <v>BTHD120981</v>
          </cell>
          <cell r="AB21114"/>
        </row>
        <row r="21115">
          <cell r="A21115">
            <v>44188.8218865741</v>
          </cell>
          <cell r="B21115">
            <v>513</v>
          </cell>
          <cell r="F21115" t="str">
            <v>CC-00293721</v>
          </cell>
          <cell r="J21115" t="str">
            <v>Schedule Service</v>
          </cell>
          <cell r="R21115" t="str">
            <v>BTED162217</v>
          </cell>
          <cell r="AB21115"/>
        </row>
        <row r="21116">
          <cell r="A21116">
            <v>44187.975162037001</v>
          </cell>
          <cell r="B21116">
            <v>17731</v>
          </cell>
          <cell r="F21116" t="str">
            <v>CC-00292993</v>
          </cell>
          <cell r="J21116" t="str">
            <v>Schedule Service - AMC</v>
          </cell>
          <cell r="R21116" t="str">
            <v>BKCS040431</v>
          </cell>
          <cell r="AB21116" t="str">
            <v>CURRENTLY COMPRESSOR NOT IN USE</v>
          </cell>
        </row>
        <row r="21117">
          <cell r="A21117">
            <v>44187.932523148098</v>
          </cell>
          <cell r="B21117">
            <v>3156</v>
          </cell>
          <cell r="F21117" t="str">
            <v>CC-00292922</v>
          </cell>
          <cell r="J21117" t="str">
            <v>Schedule Service</v>
          </cell>
          <cell r="R21117" t="str">
            <v>BSKD161477</v>
          </cell>
          <cell r="AB21117"/>
        </row>
        <row r="21118">
          <cell r="A21118">
            <v>44187.881574074097</v>
          </cell>
          <cell r="B21118">
            <v>989</v>
          </cell>
          <cell r="F21118" t="str">
            <v>CC-00292902</v>
          </cell>
          <cell r="J21118" t="str">
            <v>Complaint - Breakdown</v>
          </cell>
          <cell r="R21118" t="str">
            <v>BSGD161864</v>
          </cell>
          <cell r="AB21118" t="str">
            <v>Airend problem so changed bearing kit on foc basis.</v>
          </cell>
        </row>
        <row r="21119">
          <cell r="A21119">
            <v>44187.573495370401</v>
          </cell>
          <cell r="B21119">
            <v>1953</v>
          </cell>
          <cell r="F21119" t="str">
            <v>CC-00292656</v>
          </cell>
          <cell r="J21119" t="str">
            <v>Complaint - Running With Problem</v>
          </cell>
          <cell r="R21119" t="str">
            <v>BSJD161422</v>
          </cell>
          <cell r="AB21119" t="str">
            <v>So, replace the ARV assy after then started the unit found running in good condition.</v>
          </cell>
        </row>
        <row r="21120">
          <cell r="A21120">
            <v>44186.920601851903</v>
          </cell>
          <cell r="B21120">
            <v>1626</v>
          </cell>
          <cell r="F21120" t="str">
            <v>CC-00292230</v>
          </cell>
          <cell r="J21120" t="str">
            <v>Complaint - Running With Problem</v>
          </cell>
          <cell r="R21120" t="str">
            <v>BTKD162112</v>
          </cell>
          <cell r="AB21120" t="str">
            <v>So, replace the radial outlet under FOC basis after then started the unit found running in good condition.Oil Leakage from</v>
          </cell>
        </row>
        <row r="21121">
          <cell r="A21121">
            <v>44186.919166666703</v>
          </cell>
          <cell r="B21121">
            <v>2034</v>
          </cell>
          <cell r="F21121" t="str">
            <v>CC-00292229</v>
          </cell>
          <cell r="J21121" t="str">
            <v>Schedule Service</v>
          </cell>
          <cell r="R21121" t="str">
            <v>BTDD162169</v>
          </cell>
          <cell r="AB21121" t="str">
            <v>Replace the oil, oil filter, air filter.</v>
          </cell>
        </row>
        <row r="21122">
          <cell r="A21122">
            <v>44186.7910416667</v>
          </cell>
          <cell r="B21122">
            <v>1272</v>
          </cell>
          <cell r="F21122" t="str">
            <v>CC-00292203</v>
          </cell>
          <cell r="J21122" t="str">
            <v>Complaint - Running With Problem</v>
          </cell>
          <cell r="R21122" t="str">
            <v>BSES037922</v>
          </cell>
          <cell r="AB21122"/>
        </row>
        <row r="21123">
          <cell r="A21123">
            <v>44186.788819444402</v>
          </cell>
          <cell r="B21123">
            <v>0</v>
          </cell>
          <cell r="F21123" t="str">
            <v>CC-00292202</v>
          </cell>
          <cell r="J21123" t="str">
            <v>Pre Commissioning</v>
          </cell>
          <cell r="R21123" t="str">
            <v>BTFC378771</v>
          </cell>
          <cell r="AB21123"/>
        </row>
        <row r="21124">
          <cell r="A21124">
            <v>44186.585150462997</v>
          </cell>
          <cell r="B21124">
            <v>12937</v>
          </cell>
          <cell r="F21124" t="str">
            <v>CC-00291980</v>
          </cell>
          <cell r="J21124" t="str">
            <v>Schedule Service</v>
          </cell>
          <cell r="R21124" t="str">
            <v>BMJS040004</v>
          </cell>
          <cell r="AB21124"/>
        </row>
        <row r="21125">
          <cell r="A21125">
            <v>44186.583020833299</v>
          </cell>
          <cell r="B21125">
            <v>1</v>
          </cell>
          <cell r="F21125" t="str">
            <v>CC-00291977</v>
          </cell>
          <cell r="J21125" t="str">
            <v>Commissioning</v>
          </cell>
          <cell r="R21125" t="str">
            <v>CTFE665584</v>
          </cell>
          <cell r="AB21125"/>
        </row>
        <row r="21126">
          <cell r="A21126">
            <v>44186.496793981503</v>
          </cell>
          <cell r="B21126">
            <v>1</v>
          </cell>
          <cell r="F21126" t="str">
            <v>CC-00291848</v>
          </cell>
          <cell r="J21126" t="str">
            <v>Commissioning</v>
          </cell>
          <cell r="R21126" t="str">
            <v>BTHC379543</v>
          </cell>
          <cell r="AB21126" t="str">
            <v>Comm date-21/12/2020</v>
          </cell>
        </row>
        <row r="21127">
          <cell r="A21127">
            <v>44184.872349537</v>
          </cell>
          <cell r="B21127">
            <v>2128</v>
          </cell>
          <cell r="F21127" t="str">
            <v>CC-00291389</v>
          </cell>
          <cell r="J21127" t="str">
            <v>Field Campaign</v>
          </cell>
          <cell r="R21127" t="str">
            <v>BRED161131</v>
          </cell>
          <cell r="AB21127"/>
        </row>
        <row r="21128">
          <cell r="A21128">
            <v>44184.680717592601</v>
          </cell>
          <cell r="B21128">
            <v>1</v>
          </cell>
          <cell r="F21128" t="str">
            <v>CC-00291305</v>
          </cell>
          <cell r="J21128" t="str">
            <v>Complaint - Running With Problem</v>
          </cell>
          <cell r="R21128" t="str">
            <v>CTCE665149</v>
          </cell>
          <cell r="AB21128"/>
        </row>
        <row r="21129">
          <cell r="A21129">
            <v>44184.673460648097</v>
          </cell>
          <cell r="B21129">
            <v>6574</v>
          </cell>
          <cell r="F21129" t="str">
            <v>CC-00291302</v>
          </cell>
          <cell r="J21129" t="str">
            <v>Complaint - Running With Problem</v>
          </cell>
          <cell r="R21129" t="str">
            <v>BRES034488</v>
          </cell>
          <cell r="AB21129"/>
        </row>
        <row r="21130">
          <cell r="A21130">
            <v>44184.559120370403</v>
          </cell>
          <cell r="B21130">
            <v>1</v>
          </cell>
          <cell r="F21130" t="str">
            <v>CC-00291159</v>
          </cell>
          <cell r="J21130" t="str">
            <v>Commissioning</v>
          </cell>
          <cell r="R21130" t="str">
            <v>CTFS380028</v>
          </cell>
          <cell r="AB21130"/>
        </row>
        <row r="21131">
          <cell r="A21131">
            <v>44183.8577083333</v>
          </cell>
          <cell r="B21131">
            <v>989</v>
          </cell>
          <cell r="F21131" t="str">
            <v>CC-00290828</v>
          </cell>
          <cell r="J21131" t="str">
            <v>Complaint - Breakdown</v>
          </cell>
          <cell r="R21131" t="str">
            <v>BSGD161864</v>
          </cell>
          <cell r="AB21131" t="str">
            <v>AIREND SEND TO RAJAT EQUIPMENTS So air end repaired under FOC vide tracking no. CC-00292902</v>
          </cell>
        </row>
        <row r="21132">
          <cell r="A21132">
            <v>44183.771712962996</v>
          </cell>
          <cell r="B21132">
            <v>799</v>
          </cell>
          <cell r="F21132" t="str">
            <v>CC-00290816</v>
          </cell>
          <cell r="J21132" t="str">
            <v>Complaint - Running With Problem</v>
          </cell>
          <cell r="R21132" t="str">
            <v>BSID220375</v>
          </cell>
          <cell r="AB21132"/>
        </row>
        <row r="21133">
          <cell r="A21133">
            <v>44183.743611111102</v>
          </cell>
          <cell r="B21133">
            <v>5669</v>
          </cell>
          <cell r="F21133" t="str">
            <v>CC-00290807</v>
          </cell>
          <cell r="J21133" t="str">
            <v>Field Campaign</v>
          </cell>
          <cell r="R21133" t="str">
            <v>BRGD161233</v>
          </cell>
          <cell r="AB21133" t="str">
            <v>Replaced PG500 Strainer kit under FOC basis</v>
          </cell>
        </row>
        <row r="21134">
          <cell r="A21134">
            <v>44183.563298611101</v>
          </cell>
          <cell r="B21134">
            <v>29397</v>
          </cell>
          <cell r="F21134" t="str">
            <v>CC-00290611</v>
          </cell>
          <cell r="J21134" t="str">
            <v>Complaint - Breakdown</v>
          </cell>
          <cell r="R21134" t="str">
            <v>BKKS030393</v>
          </cell>
          <cell r="AB21134" t="str">
            <v>So, replaced the PLC then started the unit found running in good condition.</v>
          </cell>
        </row>
        <row r="21135">
          <cell r="A21135">
            <v>44183.561412037001</v>
          </cell>
          <cell r="B21135">
            <v>6181</v>
          </cell>
          <cell r="F21135" t="str">
            <v>CC-00290608</v>
          </cell>
          <cell r="J21135" t="str">
            <v>Schedule Service</v>
          </cell>
          <cell r="R21135" t="str">
            <v>BRGS035077</v>
          </cell>
          <cell r="AB21135"/>
        </row>
        <row r="21136">
          <cell r="A21136">
            <v>44183.545949074098</v>
          </cell>
          <cell r="B21136">
            <v>352</v>
          </cell>
          <cell r="F21136" t="str">
            <v>CC-00290578</v>
          </cell>
          <cell r="J21136" t="str">
            <v>Complaint - Running With Problem</v>
          </cell>
          <cell r="R21136" t="str">
            <v>BTGD162289</v>
          </cell>
          <cell r="AB21136" t="str">
            <v>Replaced Radial adaptor Part No.: 035303252 So, replaced the radial adaptor, after that start the unit running satisfactory. Also separator tank support bracket welding found in crack condition, then customer welding the same.</v>
          </cell>
        </row>
        <row r="21137">
          <cell r="A21137">
            <v>44183.543900463003</v>
          </cell>
          <cell r="B21137">
            <v>2239</v>
          </cell>
          <cell r="F21137" t="str">
            <v>CC-00290571</v>
          </cell>
          <cell r="J21137" t="str">
            <v>Complaint - Running With Problem</v>
          </cell>
          <cell r="R21137" t="str">
            <v>BRDD161024</v>
          </cell>
          <cell r="AB21137"/>
        </row>
        <row r="21138">
          <cell r="A21138">
            <v>44183.535416666702</v>
          </cell>
          <cell r="B21138">
            <v>6790</v>
          </cell>
          <cell r="F21138" t="str">
            <v>CC-00290551</v>
          </cell>
          <cell r="J21138" t="str">
            <v>Schedule Service</v>
          </cell>
          <cell r="R21138" t="str">
            <v>BRGS035053</v>
          </cell>
          <cell r="AB21138"/>
        </row>
        <row r="21139">
          <cell r="A21139">
            <v>44183.490752314799</v>
          </cell>
          <cell r="B21139">
            <v>2094</v>
          </cell>
          <cell r="F21139" t="str">
            <v>CC-00290463</v>
          </cell>
          <cell r="J21139" t="str">
            <v>Schedule Service</v>
          </cell>
          <cell r="R21139" t="str">
            <v>BSAD161582</v>
          </cell>
          <cell r="AB21139"/>
        </row>
        <row r="21140">
          <cell r="A21140">
            <v>44183.483622685198</v>
          </cell>
          <cell r="B21140">
            <v>0</v>
          </cell>
          <cell r="F21140" t="str">
            <v>CC-00290454</v>
          </cell>
          <cell r="J21140" t="str">
            <v>Commissioning</v>
          </cell>
          <cell r="R21140" t="str">
            <v>DTGL140183</v>
          </cell>
          <cell r="AB21140"/>
        </row>
        <row r="21141">
          <cell r="A21141">
            <v>44183.480694444399</v>
          </cell>
          <cell r="B21141">
            <v>43165</v>
          </cell>
          <cell r="F21141" t="str">
            <v>CC-00290446</v>
          </cell>
          <cell r="J21141" t="str">
            <v>Complaint - Running With Problem</v>
          </cell>
          <cell r="R21141" t="str">
            <v>BMBL160078</v>
          </cell>
          <cell r="AB21141"/>
        </row>
        <row r="21142">
          <cell r="A21142">
            <v>44183.453958333303</v>
          </cell>
          <cell r="B21142">
            <v>16721</v>
          </cell>
          <cell r="F21142" t="str">
            <v>CC-00290425</v>
          </cell>
          <cell r="J21142" t="str">
            <v>Schedule Service</v>
          </cell>
          <cell r="R21142" t="str">
            <v>BMFS031346</v>
          </cell>
          <cell r="AB21142"/>
        </row>
        <row r="21143">
          <cell r="A21143">
            <v>44182.653993055603</v>
          </cell>
          <cell r="B21143">
            <v>5669</v>
          </cell>
          <cell r="F21143" t="str">
            <v>CC-00290053</v>
          </cell>
          <cell r="J21143" t="str">
            <v>Complaint - Running With Problem</v>
          </cell>
          <cell r="R21143" t="str">
            <v>BRGD161233</v>
          </cell>
          <cell r="AB21143"/>
        </row>
        <row r="21144">
          <cell r="A21144">
            <v>44182.645196759302</v>
          </cell>
          <cell r="B21144">
            <v>988</v>
          </cell>
          <cell r="F21144" t="str">
            <v>CC-00290040</v>
          </cell>
          <cell r="J21144" t="str">
            <v>Complaint - Running With Problem</v>
          </cell>
          <cell r="R21144" t="str">
            <v>BSGD161864</v>
          </cell>
          <cell r="AB21144"/>
        </row>
        <row r="21145">
          <cell r="A21145">
            <v>44181.525648148097</v>
          </cell>
          <cell r="B21145">
            <v>4543</v>
          </cell>
          <cell r="F21145" t="str">
            <v>CC-00289203</v>
          </cell>
          <cell r="J21145" t="str">
            <v>Schedule Service</v>
          </cell>
          <cell r="R21145" t="str">
            <v>BRAC372524</v>
          </cell>
          <cell r="AB21145"/>
        </row>
        <row r="21146">
          <cell r="A21146">
            <v>44180.979664351798</v>
          </cell>
          <cell r="B21146">
            <v>12168</v>
          </cell>
          <cell r="F21146" t="str">
            <v>CC-00289006</v>
          </cell>
          <cell r="J21146" t="str">
            <v>Schedule Service</v>
          </cell>
          <cell r="R21146" t="str">
            <v>GOCS030806</v>
          </cell>
          <cell r="AB21146"/>
        </row>
        <row r="21147">
          <cell r="A21147">
            <v>44180.735613425903</v>
          </cell>
          <cell r="B21147">
            <v>1919</v>
          </cell>
          <cell r="F21147" t="str">
            <v>CC-00288854</v>
          </cell>
          <cell r="J21147" t="str">
            <v>Complaint - Running With Problem</v>
          </cell>
          <cell r="R21147" t="str">
            <v>BTDD162169</v>
          </cell>
          <cell r="AB21147"/>
        </row>
        <row r="21148">
          <cell r="A21148">
            <v>44180.730902777803</v>
          </cell>
          <cell r="B21148">
            <v>1516</v>
          </cell>
          <cell r="F21148" t="str">
            <v>CC-00288849</v>
          </cell>
          <cell r="J21148" t="str">
            <v>Schedule Service</v>
          </cell>
          <cell r="R21148" t="str">
            <v>BTKD162112</v>
          </cell>
          <cell r="AB21148" t="str">
            <v>Replaced Air filter, oil filter, oil, separator, actuator kit, pressure regulator kit &amp; BDV kit</v>
          </cell>
        </row>
        <row r="21149">
          <cell r="A21149">
            <v>44180.669074074103</v>
          </cell>
          <cell r="B21149">
            <v>1</v>
          </cell>
          <cell r="F21149" t="str">
            <v>CC-00288752</v>
          </cell>
          <cell r="J21149" t="str">
            <v>Commissioning</v>
          </cell>
          <cell r="R21149" t="str">
            <v>BTHS031467</v>
          </cell>
          <cell r="AB21149" t="str">
            <v>Commissioning work done</v>
          </cell>
        </row>
        <row r="21150">
          <cell r="A21150">
            <v>44180.658842592602</v>
          </cell>
          <cell r="B21150">
            <v>1</v>
          </cell>
          <cell r="F21150" t="str">
            <v>CC-00288740</v>
          </cell>
          <cell r="J21150" t="str">
            <v>Commissioning</v>
          </cell>
          <cell r="R21150" t="str">
            <v>BTCS030119</v>
          </cell>
          <cell r="AB21150" t="str">
            <v>Comm date-16/12/2020</v>
          </cell>
        </row>
        <row r="21151">
          <cell r="A21151">
            <v>44180.5004513889</v>
          </cell>
          <cell r="B21151">
            <v>9406</v>
          </cell>
          <cell r="F21151" t="str">
            <v>CC-00288497</v>
          </cell>
          <cell r="J21151" t="str">
            <v>Schedule Service</v>
          </cell>
          <cell r="R21151" t="str">
            <v>BQHS040705</v>
          </cell>
          <cell r="AB21151" t="str">
            <v>Replaced Air filter &amp; oil filter</v>
          </cell>
        </row>
        <row r="21152">
          <cell r="A21152">
            <v>44180.496423611097</v>
          </cell>
          <cell r="B21152">
            <v>7909</v>
          </cell>
          <cell r="F21152" t="str">
            <v>CC-00288489</v>
          </cell>
          <cell r="J21152" t="str">
            <v>Schedule Service</v>
          </cell>
          <cell r="R21152" t="str">
            <v>BQGS031413</v>
          </cell>
          <cell r="AB21152" t="str">
            <v>Replaced Air filter, oil filter, oil &amp;  separator</v>
          </cell>
        </row>
        <row r="21153">
          <cell r="A21153">
            <v>44180.488472222198</v>
          </cell>
          <cell r="B21153">
            <v>8858</v>
          </cell>
          <cell r="F21153" t="str">
            <v>CC-00288470</v>
          </cell>
          <cell r="J21153" t="str">
            <v>Schedule Service</v>
          </cell>
          <cell r="R21153" t="str">
            <v>BRCC372871</v>
          </cell>
          <cell r="AB21153"/>
        </row>
        <row r="21154">
          <cell r="A21154">
            <v>44180.478611111103</v>
          </cell>
          <cell r="B21154">
            <v>1013</v>
          </cell>
          <cell r="F21154" t="str">
            <v>CC-00288453</v>
          </cell>
          <cell r="J21154" t="str">
            <v>Schedule Service</v>
          </cell>
          <cell r="R21154" t="str">
            <v>BSFC376340</v>
          </cell>
          <cell r="AB21154" t="str">
            <v>Replaced Air filter &amp; oil filter</v>
          </cell>
        </row>
        <row r="21155">
          <cell r="A21155">
            <v>44179.666643518503</v>
          </cell>
          <cell r="B21155">
            <v>996</v>
          </cell>
          <cell r="F21155" t="str">
            <v>CC-00287973</v>
          </cell>
          <cell r="J21155" t="str">
            <v>Complaint - Running With Problem</v>
          </cell>
          <cell r="R21155" t="str">
            <v>BTDD162183</v>
          </cell>
          <cell r="AB21155"/>
        </row>
        <row r="21156">
          <cell r="A21156">
            <v>44179.662303240701</v>
          </cell>
          <cell r="B21156">
            <v>676</v>
          </cell>
          <cell r="F21156" t="str">
            <v>CC-00287968</v>
          </cell>
          <cell r="J21156" t="str">
            <v>Complaint - Running With Problem</v>
          </cell>
          <cell r="R21156" t="str">
            <v>BTDD162186</v>
          </cell>
          <cell r="AB21156" t="str">
            <v>So, replaced the same &amp; start the unit found running satisfactory</v>
          </cell>
        </row>
        <row r="21157">
          <cell r="A21157">
            <v>44179.5399189815</v>
          </cell>
          <cell r="B21157">
            <v>4696</v>
          </cell>
          <cell r="F21157" t="str">
            <v>CC-00287792</v>
          </cell>
          <cell r="J21157" t="str">
            <v>Schedule Service</v>
          </cell>
          <cell r="R21157" t="str">
            <v>BRGL151468</v>
          </cell>
          <cell r="AB21157"/>
        </row>
        <row r="21158">
          <cell r="A21158">
            <v>44179.521284722199</v>
          </cell>
          <cell r="B21158">
            <v>4722</v>
          </cell>
          <cell r="F21158" t="str">
            <v>CC-00287757</v>
          </cell>
          <cell r="J21158" t="str">
            <v>Complaint - Running With Problem</v>
          </cell>
          <cell r="R21158" t="str">
            <v>BRGL151464</v>
          </cell>
          <cell r="AB21158" t="str">
            <v>Replaced Air filter, oil filter &amp; oil</v>
          </cell>
        </row>
        <row r="21159">
          <cell r="A21159">
            <v>44179.505046296297</v>
          </cell>
          <cell r="B21159">
            <v>1243</v>
          </cell>
          <cell r="F21159" t="str">
            <v>CC-00287718</v>
          </cell>
          <cell r="J21159" t="str">
            <v>General Service</v>
          </cell>
          <cell r="R21159" t="str">
            <v>BSKD161462</v>
          </cell>
          <cell r="AB21159" t="str">
            <v>Replaced DCV hose under FOC basis So, Replaced New DCV hose under FOC basis</v>
          </cell>
        </row>
        <row r="21160">
          <cell r="A21160">
            <v>44179.501782407402</v>
          </cell>
          <cell r="B21160">
            <v>2524</v>
          </cell>
          <cell r="F21160" t="str">
            <v>CC-00287714</v>
          </cell>
          <cell r="J21160" t="str">
            <v>Complaint - Running With Problem</v>
          </cell>
          <cell r="R21160" t="str">
            <v>BSGD161904</v>
          </cell>
          <cell r="AB21160" t="str">
            <v>Replaced MPV kit, actuator kit, Relay, DOT gauge &amp; solenoid Visited the customer site for the complaint of Air leakage. So, checked the unit found that air leakage found from MPV orifice, both actuator malfunctioning, solenoid &amp; DOT gauge not working properly.</v>
          </cell>
        </row>
        <row r="21161">
          <cell r="A21161">
            <v>44175.552025463003</v>
          </cell>
          <cell r="B21161">
            <v>1004</v>
          </cell>
          <cell r="F21161" t="str">
            <v>CC-00285978</v>
          </cell>
          <cell r="J21161" t="str">
            <v>Schedule Service</v>
          </cell>
          <cell r="R21161" t="str">
            <v>BTCD162149</v>
          </cell>
          <cell r="AB21161" t="str">
            <v>Replace oil, oil filter, air filter</v>
          </cell>
        </row>
        <row r="21162">
          <cell r="A21162">
            <v>44174.678715277798</v>
          </cell>
          <cell r="B21162">
            <v>1818</v>
          </cell>
          <cell r="F21162" t="str">
            <v>CC-00285501</v>
          </cell>
          <cell r="J21162" t="str">
            <v>Complaint - Running With Problem</v>
          </cell>
          <cell r="R21162" t="str">
            <v>BTDD162169</v>
          </cell>
          <cell r="AB21162" t="str">
            <v>Visited the customer site checked the unit found that the there is oil leakage from solenoid patcon.</v>
          </cell>
        </row>
        <row r="21163">
          <cell r="A21163">
            <v>44174.592604166697</v>
          </cell>
          <cell r="B21163">
            <v>104</v>
          </cell>
          <cell r="F21163" t="str">
            <v>CC-00285369</v>
          </cell>
          <cell r="J21163" t="str">
            <v>Complaint - Running With Problem</v>
          </cell>
          <cell r="R21163" t="str">
            <v>BTED200706</v>
          </cell>
          <cell r="AB21163"/>
        </row>
        <row r="21164">
          <cell r="A21164">
            <v>44174.465821759302</v>
          </cell>
          <cell r="B21164">
            <v>1243</v>
          </cell>
          <cell r="F21164" t="str">
            <v>CC-00285203</v>
          </cell>
          <cell r="J21164" t="str">
            <v>Schedule Service</v>
          </cell>
          <cell r="R21164" t="str">
            <v>BSKD161462</v>
          </cell>
          <cell r="AB21164" t="str">
            <v>Replaced oil, oil filter, air filter</v>
          </cell>
        </row>
        <row r="21165">
          <cell r="A21165">
            <v>44174.453900462999</v>
          </cell>
          <cell r="B21165">
            <v>58339</v>
          </cell>
          <cell r="F21165" t="str">
            <v>CC-00285188</v>
          </cell>
          <cell r="J21165" t="str">
            <v>Complaint - Running With Problem</v>
          </cell>
          <cell r="R21165" t="str">
            <v>124371</v>
          </cell>
          <cell r="AB21165" t="str">
            <v>So, replaced the drive coupling then started the unit found running in good condition.</v>
          </cell>
        </row>
        <row r="21166">
          <cell r="A21166">
            <v>44174.452187499999</v>
          </cell>
          <cell r="B21166">
            <v>9007</v>
          </cell>
          <cell r="F21166" t="str">
            <v>CC-00285184</v>
          </cell>
          <cell r="J21166" t="str">
            <v>Schedule Service</v>
          </cell>
          <cell r="R21166" t="str">
            <v>124380</v>
          </cell>
          <cell r="AB21166" t="str">
            <v>Replaced the separator.</v>
          </cell>
        </row>
        <row r="21167">
          <cell r="A21167">
            <v>44173.610520833303</v>
          </cell>
          <cell r="B21167">
            <v>1882</v>
          </cell>
          <cell r="F21167" t="str">
            <v>CC-00284787</v>
          </cell>
          <cell r="J21167" t="str">
            <v>Complaint - Running With Problem</v>
          </cell>
          <cell r="R21167" t="str">
            <v>BTKD162074</v>
          </cell>
          <cell r="AB21167"/>
        </row>
        <row r="21168">
          <cell r="A21168">
            <v>44172.744490740697</v>
          </cell>
          <cell r="B21168">
            <v>1</v>
          </cell>
          <cell r="F21168" t="str">
            <v>CC-00284323</v>
          </cell>
          <cell r="J21168" t="str">
            <v>Commissioning</v>
          </cell>
          <cell r="R21168" t="str">
            <v>BTFS031006</v>
          </cell>
          <cell r="AB21168" t="str">
            <v>Comm date- 07/12/2020</v>
          </cell>
        </row>
        <row r="21169">
          <cell r="A21169">
            <v>44172.678495370397</v>
          </cell>
          <cell r="B21169">
            <v>451</v>
          </cell>
          <cell r="F21169" t="str">
            <v>CC-00284250</v>
          </cell>
          <cell r="J21169" t="str">
            <v>Complaint - Running With Problem</v>
          </cell>
          <cell r="R21169" t="str">
            <v>BSCD161704</v>
          </cell>
          <cell r="AB21169"/>
        </row>
        <row r="21170">
          <cell r="A21170">
            <v>44172.422974537003</v>
          </cell>
          <cell r="B21170"/>
          <cell r="F21170" t="str">
            <v>CC-00283893</v>
          </cell>
          <cell r="J21170" t="str">
            <v>Complaint - Running With Problem</v>
          </cell>
          <cell r="R21170" t="str">
            <v>CRKE661518</v>
          </cell>
          <cell r="AB21170"/>
        </row>
        <row r="21171">
          <cell r="A21171">
            <v>44170.9864467593</v>
          </cell>
          <cell r="B21171">
            <v>15369</v>
          </cell>
          <cell r="F21171" t="str">
            <v>CC-00283722</v>
          </cell>
          <cell r="J21171" t="str">
            <v>Schedule Service - AMC</v>
          </cell>
          <cell r="R21171" t="str">
            <v>GNDC370057</v>
          </cell>
          <cell r="AB21171"/>
        </row>
        <row r="21172">
          <cell r="A21172">
            <v>44170.7722685185</v>
          </cell>
          <cell r="B21172">
            <v>6193</v>
          </cell>
          <cell r="F21172" t="str">
            <v>CC-00283531</v>
          </cell>
          <cell r="J21172" t="str">
            <v>Complaint - Running With Problem</v>
          </cell>
          <cell r="R21172" t="str">
            <v>BQDD200043</v>
          </cell>
          <cell r="AB21172" t="str">
            <v>Replaced Actuator assy., &amp; pressure kit Visited the customer site for the complaint of High drilling RPM. So, checked the unit found that actuator assy &amp; pressure kit is damaged</v>
          </cell>
        </row>
        <row r="21173">
          <cell r="A21173">
            <v>44170.746122685203</v>
          </cell>
          <cell r="B21173">
            <v>2472</v>
          </cell>
          <cell r="F21173" t="str">
            <v>CC-00283528</v>
          </cell>
          <cell r="J21173" t="str">
            <v>Schedule Service</v>
          </cell>
          <cell r="R21173" t="str">
            <v>BTLS044130</v>
          </cell>
          <cell r="AB21173" t="str">
            <v>Replaced Oil, oil filter &amp; air filter</v>
          </cell>
        </row>
        <row r="21174">
          <cell r="A21174">
            <v>44170.603784722203</v>
          </cell>
          <cell r="B21174">
            <v>2482</v>
          </cell>
          <cell r="F21174" t="str">
            <v>CC-00283372</v>
          </cell>
          <cell r="J21174" t="str">
            <v>Schedule Service</v>
          </cell>
          <cell r="R21174" t="str">
            <v>BSGD161904</v>
          </cell>
          <cell r="AB21174" t="str">
            <v>Replaced Air filter, oil filter &amp; oil</v>
          </cell>
        </row>
        <row r="21175">
          <cell r="A21175">
            <v>44170.546666666698</v>
          </cell>
          <cell r="B21175">
            <v>71158</v>
          </cell>
          <cell r="F21175" t="str">
            <v>CC-00283305</v>
          </cell>
          <cell r="J21175" t="str">
            <v>Schedule Service</v>
          </cell>
          <cell r="R21175" t="str">
            <v>BJGS031396</v>
          </cell>
          <cell r="AB21175" t="str">
            <v>Replaced Oil, oil filter &amp; air filter</v>
          </cell>
        </row>
        <row r="21176">
          <cell r="A21176">
            <v>44169.731006944399</v>
          </cell>
          <cell r="B21176">
            <v>576</v>
          </cell>
          <cell r="F21176" t="str">
            <v>CC-00282931</v>
          </cell>
          <cell r="J21176" t="str">
            <v>Schedule Service</v>
          </cell>
          <cell r="R21176" t="str">
            <v>BTDD162186</v>
          </cell>
          <cell r="AB21176"/>
        </row>
        <row r="21177">
          <cell r="A21177">
            <v>44169.681990740697</v>
          </cell>
          <cell r="B21177">
            <v>931</v>
          </cell>
          <cell r="F21177" t="str">
            <v>CC-00282861</v>
          </cell>
          <cell r="J21177" t="str">
            <v>Complaint - Running With Problem</v>
          </cell>
          <cell r="R21177" t="str">
            <v>BSID120765</v>
          </cell>
          <cell r="AB21177"/>
        </row>
        <row r="21178">
          <cell r="A21178">
            <v>44169.679768518501</v>
          </cell>
          <cell r="B21178">
            <v>2724</v>
          </cell>
          <cell r="F21178" t="str">
            <v>CC-00282857</v>
          </cell>
          <cell r="J21178" t="str">
            <v>Complaint - Running With Problem</v>
          </cell>
          <cell r="R21178" t="str">
            <v>BRGD161212</v>
          </cell>
          <cell r="AB21178"/>
        </row>
        <row r="21179">
          <cell r="A21179">
            <v>44169.602905092601</v>
          </cell>
          <cell r="B21179">
            <v>0</v>
          </cell>
          <cell r="F21179" t="str">
            <v>CC-00282752</v>
          </cell>
          <cell r="J21179" t="str">
            <v>Pre Commissioning</v>
          </cell>
          <cell r="R21179" t="str">
            <v>BTHC379543</v>
          </cell>
          <cell r="AB21179"/>
        </row>
        <row r="21180">
          <cell r="A21180">
            <v>44169.5922222222</v>
          </cell>
          <cell r="B21180">
            <v>0</v>
          </cell>
          <cell r="F21180" t="str">
            <v>CC-00282739</v>
          </cell>
          <cell r="J21180" t="str">
            <v>Pre Commissioning</v>
          </cell>
          <cell r="R21180" t="str">
            <v>CTFE665584</v>
          </cell>
          <cell r="AB21180"/>
        </row>
        <row r="21181">
          <cell r="A21181">
            <v>44169.591238425899</v>
          </cell>
          <cell r="B21181">
            <v>5</v>
          </cell>
          <cell r="F21181" t="str">
            <v>CC-00282738</v>
          </cell>
          <cell r="J21181" t="str">
            <v>Complaint - Breakdown</v>
          </cell>
          <cell r="R21181" t="str">
            <v>CRIE663199</v>
          </cell>
          <cell r="AB21181" t="str">
            <v>Replaced Crank shaft, cylinder, piston, tuneup kit, pressure gauge &amp; pressure regulator
 Crank shaft, cylinder, piston, tuneup kit, pressure gauge &amp; pressure regulator, top overhauling done. After that start the unit found running satisfactory
Replaced Oil, air filter &amp; NRV</v>
          </cell>
        </row>
        <row r="21182">
          <cell r="A21182">
            <v>44169.578090277799</v>
          </cell>
          <cell r="B21182">
            <v>10573</v>
          </cell>
          <cell r="F21182" t="str">
            <v>CC-00282731</v>
          </cell>
          <cell r="J21182" t="str">
            <v>Schedule Service</v>
          </cell>
          <cell r="R21182" t="str">
            <v>GOAC370220</v>
          </cell>
          <cell r="AB21182"/>
        </row>
        <row r="21183">
          <cell r="A21183">
            <v>44169.577199074098</v>
          </cell>
          <cell r="B21183">
            <v>5348</v>
          </cell>
          <cell r="F21183" t="str">
            <v>CC-00282729</v>
          </cell>
          <cell r="J21183" t="str">
            <v>Schedule Service</v>
          </cell>
          <cell r="R21183" t="str">
            <v>BREC373538</v>
          </cell>
          <cell r="AB21183" t="str">
            <v>Work has been completed on date 04.12.2020 but due to CRM issues the closure didn't get send.</v>
          </cell>
        </row>
        <row r="21184">
          <cell r="A21184">
            <v>44169.576249999998</v>
          </cell>
          <cell r="B21184">
            <v>25254</v>
          </cell>
          <cell r="F21184" t="str">
            <v>CC-00282728</v>
          </cell>
          <cell r="J21184" t="str">
            <v>Schedule Service</v>
          </cell>
          <cell r="R21184" t="str">
            <v>BLGS040582</v>
          </cell>
          <cell r="AB21184"/>
        </row>
        <row r="21185">
          <cell r="A21185">
            <v>44169.574826388904</v>
          </cell>
          <cell r="B21185">
            <v>4445</v>
          </cell>
          <cell r="F21185" t="str">
            <v>CC-00282727</v>
          </cell>
          <cell r="J21185" t="str">
            <v>Schedule Service</v>
          </cell>
          <cell r="R21185" t="str">
            <v>BSDC375954</v>
          </cell>
          <cell r="AB21185"/>
        </row>
        <row r="21186">
          <cell r="A21186">
            <v>44169.565763888902</v>
          </cell>
          <cell r="B21186">
            <v>3018</v>
          </cell>
          <cell r="F21186" t="str">
            <v>CC-00282718</v>
          </cell>
          <cell r="J21186" t="str">
            <v>Complaint - Running With Problem</v>
          </cell>
          <cell r="R21186" t="str">
            <v>BSKD161477</v>
          </cell>
          <cell r="AB21186"/>
        </row>
        <row r="21187">
          <cell r="A21187">
            <v>44169.559525463003</v>
          </cell>
          <cell r="B21187">
            <v>628</v>
          </cell>
          <cell r="F21187" t="str">
            <v>CC-00282708</v>
          </cell>
          <cell r="J21187" t="str">
            <v>Schedule Service</v>
          </cell>
          <cell r="R21187" t="str">
            <v>BSFD161799</v>
          </cell>
          <cell r="AB21187" t="str">
            <v>Replaced Air filter, oil filter &amp; oil</v>
          </cell>
        </row>
        <row r="21188">
          <cell r="A21188">
            <v>44169.558194444398</v>
          </cell>
          <cell r="B21188">
            <v>1593</v>
          </cell>
          <cell r="F21188" t="str">
            <v>CC-00282703</v>
          </cell>
          <cell r="J21188" t="str">
            <v>Schedule Service</v>
          </cell>
          <cell r="R21188" t="str">
            <v>BRHD161314</v>
          </cell>
          <cell r="AB21188"/>
        </row>
        <row r="21189">
          <cell r="A21189">
            <v>44168.972569444399</v>
          </cell>
          <cell r="B21189">
            <v>17209</v>
          </cell>
          <cell r="F21189" t="str">
            <v>CC-00282386</v>
          </cell>
          <cell r="J21189" t="str">
            <v>Schedule Service - AMC</v>
          </cell>
          <cell r="R21189" t="str">
            <v>BMKC370048</v>
          </cell>
          <cell r="AB21189"/>
        </row>
        <row r="21190">
          <cell r="A21190">
            <v>44167.976932870399</v>
          </cell>
          <cell r="B21190">
            <v>8855</v>
          </cell>
          <cell r="F21190" t="str">
            <v>CC-00281713</v>
          </cell>
          <cell r="J21190" t="str">
            <v>Schedule Service - AMC</v>
          </cell>
          <cell r="R21190" t="str">
            <v>BRHS035368</v>
          </cell>
          <cell r="AB21190"/>
        </row>
        <row r="21191">
          <cell r="A21191">
            <v>44167.583043981504</v>
          </cell>
          <cell r="B21191">
            <v>1</v>
          </cell>
          <cell r="F21191" t="str">
            <v>CC-00281412</v>
          </cell>
          <cell r="J21191" t="str">
            <v>Commissioning</v>
          </cell>
          <cell r="R21191" t="str">
            <v>BTGD162296</v>
          </cell>
          <cell r="AB21191"/>
        </row>
        <row r="21192">
          <cell r="A21192">
            <v>44166.980960648201</v>
          </cell>
          <cell r="B21192">
            <v>2777</v>
          </cell>
          <cell r="F21192" t="str">
            <v>CC-00281113</v>
          </cell>
          <cell r="J21192" t="str">
            <v>Schedule Service - AMC</v>
          </cell>
          <cell r="R21192" t="str">
            <v>BRHS035337</v>
          </cell>
          <cell r="AB21192"/>
        </row>
        <row r="21193">
          <cell r="A21193">
            <v>44165.973784722199</v>
          </cell>
          <cell r="B21193">
            <v>49312</v>
          </cell>
          <cell r="F21193" t="str">
            <v>CC-00280504</v>
          </cell>
          <cell r="J21193" t="str">
            <v>Schedule Service - AMC</v>
          </cell>
          <cell r="R21193" t="str">
            <v>BLFS040558</v>
          </cell>
          <cell r="AB21193"/>
        </row>
        <row r="21194">
          <cell r="A21194">
            <v>44165.574432870402</v>
          </cell>
          <cell r="B21194"/>
          <cell r="F21194" t="str">
            <v>CC-00280229</v>
          </cell>
          <cell r="J21194" t="str">
            <v>Complaint - Running With Problem</v>
          </cell>
          <cell r="R21194"/>
          <cell r="AB21194" t="str">
            <v>Engineer visited &amp; submit the spares offer. Customer is not responding about the commissioning date &amp; regarding commissioning done by whom. Call cancelation request initiated.</v>
          </cell>
        </row>
        <row r="21195">
          <cell r="A21195">
            <v>44165.503530092603</v>
          </cell>
          <cell r="B21195">
            <v>6668</v>
          </cell>
          <cell r="F21195" t="str">
            <v>CC-00280133</v>
          </cell>
          <cell r="J21195" t="str">
            <v>Schedule Service</v>
          </cell>
          <cell r="R21195" t="str">
            <v>BSGS043528</v>
          </cell>
          <cell r="AB21195" t="str">
            <v>Replaced air filter &amp; oil filter</v>
          </cell>
        </row>
        <row r="21196">
          <cell r="A21196">
            <v>44163.702881944402</v>
          </cell>
          <cell r="B21196">
            <v>5578</v>
          </cell>
          <cell r="F21196" t="str">
            <v>CC-00279600</v>
          </cell>
          <cell r="J21196" t="str">
            <v>Complaint - Running With Problem</v>
          </cell>
          <cell r="R21196" t="str">
            <v>BRGD161233</v>
          </cell>
          <cell r="AB21196" t="str">
            <v>Replaced BDV valve assy, Limit switch &amp; achivator assy So, replaced the same &amp; start the unit found running satisfactory</v>
          </cell>
        </row>
        <row r="21197">
          <cell r="A21197">
            <v>44163.698263888902</v>
          </cell>
          <cell r="B21197">
            <v>441</v>
          </cell>
          <cell r="F21197" t="str">
            <v>CC-00279594</v>
          </cell>
          <cell r="J21197" t="str">
            <v>Schedule Service</v>
          </cell>
          <cell r="R21197" t="str">
            <v>BSCD161704</v>
          </cell>
          <cell r="AB21197" t="str">
            <v>Replaced Air filter, oil filter &amp; oil</v>
          </cell>
        </row>
        <row r="21198">
          <cell r="A21198">
            <v>44163.581631944398</v>
          </cell>
          <cell r="B21198">
            <v>11257</v>
          </cell>
          <cell r="F21198" t="str">
            <v>CC-00279476</v>
          </cell>
          <cell r="J21198" t="str">
            <v>Complaint - Running With Problem</v>
          </cell>
          <cell r="R21198" t="str">
            <v>BPJD200007</v>
          </cell>
          <cell r="AB21198" t="str">
            <v>Replaced line pressure gauge, elbow butterfly valve, FIP actuator &amp; separator</v>
          </cell>
        </row>
        <row r="21199">
          <cell r="A21199">
            <v>44163.5644328704</v>
          </cell>
          <cell r="B21199">
            <v>510</v>
          </cell>
          <cell r="F21199" t="str">
            <v>CC-00279460</v>
          </cell>
          <cell r="J21199" t="str">
            <v>Schedule Service</v>
          </cell>
          <cell r="R21199" t="str">
            <v>BTCD162159</v>
          </cell>
          <cell r="AB21199"/>
        </row>
        <row r="21200">
          <cell r="A21200">
            <v>44163.498958333301</v>
          </cell>
          <cell r="B21200">
            <v>2491</v>
          </cell>
          <cell r="F21200" t="str">
            <v>CC-00279367</v>
          </cell>
          <cell r="J21200" t="str">
            <v>Complaint - Running With Problem</v>
          </cell>
          <cell r="R21200" t="str">
            <v>BTJC377259</v>
          </cell>
          <cell r="AB21200" t="str">
            <v>Replaced pressure relief valve So, replaced the same &amp; start the unit found running satisfactory</v>
          </cell>
        </row>
        <row r="21201">
          <cell r="A21201">
            <v>44162.717905092599</v>
          </cell>
          <cell r="B21201">
            <v>4160</v>
          </cell>
          <cell r="F21201" t="str">
            <v>CC-00279076</v>
          </cell>
          <cell r="J21201" t="str">
            <v>Schedule Service</v>
          </cell>
          <cell r="R21201" t="str">
            <v>BSKD161467</v>
          </cell>
          <cell r="AB21201"/>
        </row>
        <row r="21202">
          <cell r="A21202">
            <v>44162.658587963</v>
          </cell>
          <cell r="B21202">
            <v>3100</v>
          </cell>
          <cell r="F21202" t="str">
            <v>CC-00279007</v>
          </cell>
          <cell r="J21202" t="str">
            <v>Complaint - Breakdown</v>
          </cell>
          <cell r="R21202" t="str">
            <v>BSAD161567</v>
          </cell>
          <cell r="AB21202" t="str">
            <v>Cleaned all oil circulation parts &amp; refitted the same After that refitted the same &amp; start the unit found running satisfactory
Replaced oil &amp; oil filter</v>
          </cell>
        </row>
        <row r="21203">
          <cell r="A21203">
            <v>44162.471886574102</v>
          </cell>
          <cell r="B21203">
            <v>1794</v>
          </cell>
          <cell r="F21203" t="str">
            <v>CC-00278755</v>
          </cell>
          <cell r="J21203" t="str">
            <v>Schedule Service</v>
          </cell>
          <cell r="R21203" t="str">
            <v>BSBC375532</v>
          </cell>
          <cell r="AB21203" t="str">
            <v>Replaced Oil, air filter &amp; oil filter</v>
          </cell>
        </row>
        <row r="21204">
          <cell r="A21204">
            <v>44162.4703703704</v>
          </cell>
          <cell r="B21204">
            <v>51240</v>
          </cell>
          <cell r="F21204" t="str">
            <v>CC-00278750</v>
          </cell>
          <cell r="J21204" t="str">
            <v>Complaint - Breakdown</v>
          </cell>
          <cell r="R21204" t="str">
            <v>BKAS030601</v>
          </cell>
          <cell r="AB21204" t="str">
            <v>After cleaning all oil circulator parts, then refitted the same &amp; replaced pipe coupling &amp; Drive coupling after that start the unit running satisfactory
Replaced Air filter, oil filter, oil &amp; separator</v>
          </cell>
        </row>
        <row r="21205">
          <cell r="A21205">
            <v>44162.467118055603</v>
          </cell>
          <cell r="B21205">
            <v>6314</v>
          </cell>
          <cell r="F21205" t="str">
            <v>CC-00278746</v>
          </cell>
          <cell r="J21205" t="str">
            <v>Schedule Service</v>
          </cell>
          <cell r="R21205" t="str">
            <v>BSCS037449</v>
          </cell>
          <cell r="AB21205"/>
        </row>
        <row r="21206">
          <cell r="A21206">
            <v>44162.465682870403</v>
          </cell>
          <cell r="B21206">
            <v>7199</v>
          </cell>
          <cell r="F21206" t="str">
            <v>CC-00278743</v>
          </cell>
          <cell r="J21206" t="str">
            <v>General Service</v>
          </cell>
          <cell r="R21206" t="str">
            <v>BSKS036366</v>
          </cell>
          <cell r="AB21206"/>
        </row>
        <row r="21207">
          <cell r="A21207">
            <v>44162.463645833297</v>
          </cell>
          <cell r="B21207">
            <v>13466</v>
          </cell>
          <cell r="F21207" t="str">
            <v>CC-00278739</v>
          </cell>
          <cell r="J21207" t="str">
            <v>General Service</v>
          </cell>
          <cell r="R21207" t="str">
            <v>BMDS031033</v>
          </cell>
          <cell r="AB21207" t="str">
            <v>Replaced Oil filter, oil &amp; air filter</v>
          </cell>
        </row>
        <row r="21208">
          <cell r="A21208">
            <v>44161.978703703702</v>
          </cell>
          <cell r="B21208">
            <v>23884</v>
          </cell>
          <cell r="F21208" t="str">
            <v>CC-00278634</v>
          </cell>
          <cell r="J21208" t="str">
            <v>Schedule Service - AMC</v>
          </cell>
          <cell r="R21208" t="str">
            <v>BPLF150007</v>
          </cell>
          <cell r="AB21208"/>
        </row>
        <row r="21209">
          <cell r="A21209">
            <v>44161.596770833297</v>
          </cell>
          <cell r="B21209">
            <v>2018</v>
          </cell>
          <cell r="F21209" t="str">
            <v>CC-00278379</v>
          </cell>
          <cell r="J21209" t="str">
            <v>Schedule Service</v>
          </cell>
          <cell r="R21209" t="str">
            <v>BSLD230358</v>
          </cell>
          <cell r="AB21209" t="str">
            <v>Replaced Air filter, oil filter, oil &amp; separator</v>
          </cell>
        </row>
        <row r="21210">
          <cell r="A21210">
            <v>44161.533275463</v>
          </cell>
          <cell r="B21210">
            <v>3015</v>
          </cell>
          <cell r="F21210" t="str">
            <v>CC-00278300</v>
          </cell>
          <cell r="J21210" t="str">
            <v>Complaint - Running With Problem</v>
          </cell>
          <cell r="R21210" t="str">
            <v>BRBD160892</v>
          </cell>
          <cell r="AB21210"/>
        </row>
        <row r="21211">
          <cell r="A21211">
            <v>44160.723020833299</v>
          </cell>
          <cell r="B21211">
            <v>1205</v>
          </cell>
          <cell r="F21211" t="str">
            <v>CC-00277947</v>
          </cell>
          <cell r="J21211" t="str">
            <v>Schedule Service</v>
          </cell>
          <cell r="R21211" t="str">
            <v>BSID200615</v>
          </cell>
          <cell r="AB21211"/>
        </row>
        <row r="21212">
          <cell r="A21212">
            <v>44160.582962963003</v>
          </cell>
          <cell r="B21212">
            <v>833</v>
          </cell>
          <cell r="F21212" t="str">
            <v>CC-00277787</v>
          </cell>
          <cell r="J21212" t="str">
            <v>Complaint - Running With Problem</v>
          </cell>
          <cell r="R21212" t="str">
            <v>BTDD162183</v>
          </cell>
          <cell r="AB21212" t="str">
            <v>Replaced Relay 5 pin &amp; Cleaned wire harness So, Replaced Relay 5 pin &amp; clean wire harness &amp; refitted the same &amp; start the unit found running satisfactory.</v>
          </cell>
        </row>
        <row r="21213">
          <cell r="A21213">
            <v>44160.580115740697</v>
          </cell>
          <cell r="B21213">
            <v>1</v>
          </cell>
          <cell r="F21213" t="str">
            <v>CC-00277785</v>
          </cell>
          <cell r="J21213" t="str">
            <v>Commissioning</v>
          </cell>
          <cell r="R21213" t="str">
            <v>BTKD162083</v>
          </cell>
          <cell r="AB21213"/>
        </row>
        <row r="21214">
          <cell r="A21214">
            <v>44160.526990740698</v>
          </cell>
          <cell r="B21214">
            <v>3265</v>
          </cell>
          <cell r="F21214" t="str">
            <v>CC-00277718</v>
          </cell>
          <cell r="J21214" t="str">
            <v>Complaint - Running With Problem</v>
          </cell>
          <cell r="R21214" t="str">
            <v>GPCD160130</v>
          </cell>
          <cell r="AB21214"/>
        </row>
        <row r="21215">
          <cell r="A21215">
            <v>44159.973923611098</v>
          </cell>
          <cell r="B21215">
            <v>22339</v>
          </cell>
          <cell r="F21215" t="str">
            <v>CC-00277413</v>
          </cell>
          <cell r="J21215" t="str">
            <v>Schedule Service - AMC</v>
          </cell>
          <cell r="R21215" t="str">
            <v>GPJS030042</v>
          </cell>
          <cell r="AB21215"/>
        </row>
        <row r="21216">
          <cell r="A21216">
            <v>44159.574004629598</v>
          </cell>
          <cell r="B21216">
            <v>5552</v>
          </cell>
          <cell r="F21216" t="str">
            <v>CC-00277143</v>
          </cell>
          <cell r="J21216" t="str">
            <v>Schedule Service</v>
          </cell>
          <cell r="R21216" t="str">
            <v>BQJD200029</v>
          </cell>
          <cell r="AB21216"/>
        </row>
        <row r="21217">
          <cell r="A21217">
            <v>44159.517037037003</v>
          </cell>
          <cell r="B21217">
            <v>1627</v>
          </cell>
          <cell r="F21217" t="str">
            <v>CC-00277071</v>
          </cell>
          <cell r="J21217" t="str">
            <v>Schedule Service</v>
          </cell>
          <cell r="R21217" t="str">
            <v>BTKD162074</v>
          </cell>
          <cell r="AB21217"/>
        </row>
        <row r="21218">
          <cell r="A21218">
            <v>44159.485150462999</v>
          </cell>
          <cell r="B21218">
            <v>11637</v>
          </cell>
          <cell r="F21218" t="str">
            <v>CC-00277008</v>
          </cell>
          <cell r="J21218" t="str">
            <v>Schedule Service</v>
          </cell>
          <cell r="R21218" t="str">
            <v>BRGS035169</v>
          </cell>
          <cell r="AB21218"/>
        </row>
        <row r="21219">
          <cell r="A21219">
            <v>44158.663715277798</v>
          </cell>
          <cell r="B21219"/>
          <cell r="F21219" t="str">
            <v>CC-00276522</v>
          </cell>
          <cell r="J21219" t="str">
            <v>Complaint - Running With Problem</v>
          </cell>
          <cell r="R21219"/>
          <cell r="AB21219" t="str">
            <v>Out of warranty unit, Customer is not responding, call cancel request initiated..</v>
          </cell>
        </row>
        <row r="21220">
          <cell r="A21220">
            <v>44158.4440046296</v>
          </cell>
          <cell r="B21220">
            <v>4150</v>
          </cell>
          <cell r="F21220" t="str">
            <v>CC-00276164</v>
          </cell>
          <cell r="J21220" t="str">
            <v>Complaint - Running With Problem</v>
          </cell>
          <cell r="R21220" t="str">
            <v>BSKD161467</v>
          </cell>
          <cell r="AB21220"/>
        </row>
        <row r="21221">
          <cell r="A21221">
            <v>44156.6315046296</v>
          </cell>
          <cell r="B21221">
            <v>2367</v>
          </cell>
          <cell r="F21221" t="str">
            <v>CC-00275680</v>
          </cell>
          <cell r="J21221" t="str">
            <v>Schedule Service</v>
          </cell>
          <cell r="R21221" t="str">
            <v>BTJC377259</v>
          </cell>
          <cell r="AB21221" t="str">
            <v>Replace oil, oil filter, air filter</v>
          </cell>
        </row>
        <row r="21222">
          <cell r="A21222">
            <v>44156.624131944402</v>
          </cell>
          <cell r="B21222">
            <v>1</v>
          </cell>
          <cell r="F21222" t="str">
            <v>CC-00275674</v>
          </cell>
          <cell r="J21222" t="str">
            <v>Commissioning</v>
          </cell>
          <cell r="R21222" t="str">
            <v>DTGL140178</v>
          </cell>
          <cell r="AB21222"/>
        </row>
        <row r="21223">
          <cell r="A21223">
            <v>44156.584386574097</v>
          </cell>
          <cell r="B21223">
            <v>48891</v>
          </cell>
          <cell r="F21223" t="str">
            <v>CC-00275639</v>
          </cell>
          <cell r="J21223" t="str">
            <v>Schedule Service</v>
          </cell>
          <cell r="R21223" t="str">
            <v>BNCC370425</v>
          </cell>
          <cell r="AB21223"/>
        </row>
        <row r="21224">
          <cell r="A21224">
            <v>44156.556539351899</v>
          </cell>
          <cell r="B21224">
            <v>14142</v>
          </cell>
          <cell r="F21224" t="str">
            <v>CC-00275614</v>
          </cell>
          <cell r="J21224" t="str">
            <v>Schedule Service</v>
          </cell>
          <cell r="R21224" t="str">
            <v>BQFS031084</v>
          </cell>
          <cell r="AB21224"/>
        </row>
        <row r="21225">
          <cell r="A21225">
            <v>44156.555312500001</v>
          </cell>
          <cell r="B21225">
            <v>9059</v>
          </cell>
          <cell r="F21225" t="str">
            <v>CC-00275611</v>
          </cell>
          <cell r="J21225" t="str">
            <v>Schedule Service</v>
          </cell>
          <cell r="R21225" t="str">
            <v>GPGS031328</v>
          </cell>
          <cell r="AB21225" t="str">
            <v>Replace oil, oil filter, air filter &amp; separator.</v>
          </cell>
        </row>
        <row r="21226">
          <cell r="A21226">
            <v>44155.981331018498</v>
          </cell>
          <cell r="B21226">
            <v>6458</v>
          </cell>
          <cell r="F21226" t="str">
            <v>CC-00275353</v>
          </cell>
          <cell r="J21226" t="str">
            <v>Schedule Service - AMC</v>
          </cell>
          <cell r="R21226" t="str">
            <v>BSCS037349</v>
          </cell>
          <cell r="AB21226"/>
        </row>
        <row r="21227">
          <cell r="A21227">
            <v>44154.739745370403</v>
          </cell>
          <cell r="B21227">
            <v>628</v>
          </cell>
          <cell r="F21227" t="str">
            <v>CC-00274592</v>
          </cell>
          <cell r="J21227" t="str">
            <v>Schedule Service</v>
          </cell>
          <cell r="R21227" t="str">
            <v>BTJD162047</v>
          </cell>
          <cell r="AB21227"/>
        </row>
        <row r="21228">
          <cell r="A21228">
            <v>44153.370613425897</v>
          </cell>
          <cell r="B21228">
            <v>395</v>
          </cell>
          <cell r="F21228" t="str">
            <v>CC-00273491</v>
          </cell>
          <cell r="J21228" t="str">
            <v>Complaint - Running With Problem</v>
          </cell>
          <cell r="R21228" t="str">
            <v>CRLE661678</v>
          </cell>
          <cell r="AB21228"/>
        </row>
        <row r="21229">
          <cell r="A21229">
            <v>44152.978125000001</v>
          </cell>
          <cell r="B21229">
            <v>29163</v>
          </cell>
          <cell r="F21229" t="str">
            <v>CC-00273399</v>
          </cell>
          <cell r="J21229" t="str">
            <v>Schedule Service - AMC</v>
          </cell>
          <cell r="R21229" t="str">
            <v>BMIS031759</v>
          </cell>
          <cell r="AB21229"/>
        </row>
        <row r="21230">
          <cell r="A21230">
            <v>44152.975150462997</v>
          </cell>
          <cell r="B21230">
            <v>27575</v>
          </cell>
          <cell r="F21230" t="str">
            <v>CC-00273373</v>
          </cell>
          <cell r="J21230" t="str">
            <v>Schedule Service - AMC</v>
          </cell>
          <cell r="R21230" t="str">
            <v>BKCS040470</v>
          </cell>
          <cell r="AB21230"/>
        </row>
        <row r="21231">
          <cell r="A21231">
            <v>44152.730856481503</v>
          </cell>
          <cell r="B21231">
            <v>1500</v>
          </cell>
          <cell r="F21231" t="str">
            <v>CC-00273261</v>
          </cell>
          <cell r="J21231" t="str">
            <v>Schedule Service</v>
          </cell>
          <cell r="R21231" t="str">
            <v>BTDD162169</v>
          </cell>
          <cell r="AB21231" t="str">
            <v>Replaced oil, oil filter, air filter, separator, BDV, MPV.</v>
          </cell>
        </row>
        <row r="21232">
          <cell r="A21232">
            <v>44152.684108796297</v>
          </cell>
          <cell r="B21232">
            <v>4678</v>
          </cell>
          <cell r="F21232" t="str">
            <v>CC-00273221</v>
          </cell>
          <cell r="J21232" t="str">
            <v>Schedule Service</v>
          </cell>
          <cell r="R21232" t="str">
            <v>BRAD160777</v>
          </cell>
          <cell r="AB21232"/>
        </row>
        <row r="21233">
          <cell r="A21233">
            <v>44151.676643518498</v>
          </cell>
          <cell r="B21233">
            <v>4549</v>
          </cell>
          <cell r="F21233" t="str">
            <v>CC-00272705</v>
          </cell>
          <cell r="J21233" t="str">
            <v>General Service</v>
          </cell>
          <cell r="R21233" t="str">
            <v>BRGL151464</v>
          </cell>
          <cell r="AB21233" t="str">
            <v>Replace the cover pressure switch under FOC part no. 035401173</v>
          </cell>
        </row>
        <row r="21234">
          <cell r="A21234">
            <v>44151.676018518498</v>
          </cell>
          <cell r="B21234">
            <v>4531</v>
          </cell>
          <cell r="F21234" t="str">
            <v>CC-00272704</v>
          </cell>
          <cell r="J21234" t="str">
            <v>General Service</v>
          </cell>
          <cell r="R21234" t="str">
            <v>BRGL151468</v>
          </cell>
          <cell r="AB21234" t="str">
            <v>So, checked all the parameters are ok but currently clean the air filter other wise the unit is running in satisfactory &amp; complete the Service is on time.</v>
          </cell>
        </row>
        <row r="21235">
          <cell r="A21235">
            <v>44151.613807870403</v>
          </cell>
          <cell r="B21235">
            <v>195</v>
          </cell>
          <cell r="F21235" t="str">
            <v>CC-00272673</v>
          </cell>
          <cell r="J21235" t="str">
            <v>Complaint - Running With Problem</v>
          </cell>
          <cell r="R21235" t="str">
            <v>BTED162217</v>
          </cell>
          <cell r="AB21235"/>
        </row>
        <row r="21236">
          <cell r="A21236">
            <v>44150.760254629597</v>
          </cell>
          <cell r="B21236">
            <v>383</v>
          </cell>
          <cell r="F21236" t="str">
            <v>CC-00272403</v>
          </cell>
          <cell r="J21236" t="str">
            <v>Complaint - Running With Problem</v>
          </cell>
          <cell r="R21236" t="str">
            <v>BTDD162186</v>
          </cell>
          <cell r="AB21236"/>
        </row>
        <row r="21237">
          <cell r="A21237">
            <v>44150.608495370398</v>
          </cell>
          <cell r="B21237">
            <v>1570</v>
          </cell>
          <cell r="F21237" t="str">
            <v>CC-00272401</v>
          </cell>
          <cell r="J21237" t="str">
            <v>Schedule Service</v>
          </cell>
          <cell r="R21237" t="str">
            <v>BSFD161795</v>
          </cell>
          <cell r="AB21237" t="str">
            <v>Replaced the oil, oil filter, air filter, separator, Pressure regulator, BDV kit 02 nos.</v>
          </cell>
        </row>
        <row r="21238">
          <cell r="A21238">
            <v>44150.607453703698</v>
          </cell>
          <cell r="B21238">
            <v>1396</v>
          </cell>
          <cell r="F21238" t="str">
            <v>CC-00272400</v>
          </cell>
          <cell r="J21238" t="str">
            <v>Complaint - Running With Problem</v>
          </cell>
          <cell r="R21238" t="str">
            <v>BTDD162169</v>
          </cell>
          <cell r="AB21238"/>
        </row>
        <row r="21239">
          <cell r="A21239">
            <v>44150.604722222197</v>
          </cell>
          <cell r="B21239">
            <v>86</v>
          </cell>
          <cell r="F21239" t="str">
            <v>CC-00272399</v>
          </cell>
          <cell r="J21239" t="str">
            <v>Complaint - Running With Problem</v>
          </cell>
          <cell r="R21239" t="str">
            <v>BTKD200646</v>
          </cell>
          <cell r="AB21239" t="str">
            <v>Visited the customer site for the complaint of unit tripping. So, checked all the parameters found ok, key switch functioning found ok.,But for customer satisfaction i clean the wiring harness terminals , clean the sensor wire &amp; then tightened all the wires. After then started the unit found running in good condition then check all the parameters found under limit. Also educate the operator at the time of starting the unit just hold the key switch until the engine reaches to high idle after then leave the switch.</v>
          </cell>
        </row>
        <row r="21240">
          <cell r="A21240">
            <v>44146.971388888902</v>
          </cell>
          <cell r="B21240">
            <v>4651</v>
          </cell>
          <cell r="F21240" t="str">
            <v>CC-00271116</v>
          </cell>
          <cell r="J21240" t="str">
            <v>Schedule Service - AMC</v>
          </cell>
          <cell r="R21240" t="str">
            <v>BQLC370193</v>
          </cell>
          <cell r="AB21240" t="str">
            <v>So, complete the AMC Visit. Visited the customer site for AMC Visit.</v>
          </cell>
        </row>
        <row r="21241">
          <cell r="A21241">
            <v>44144.812719907401</v>
          </cell>
          <cell r="B21241">
            <v>2602</v>
          </cell>
          <cell r="F21241" t="str">
            <v>CC-00269599</v>
          </cell>
          <cell r="J21241" t="str">
            <v>Schedule Service</v>
          </cell>
          <cell r="R21241" t="str">
            <v>BSGC376585</v>
          </cell>
          <cell r="AB21241" t="str">
            <v>Replace oil, oil filter, air filter &amp; separator.</v>
          </cell>
        </row>
        <row r="21242">
          <cell r="A21242">
            <v>44144.811770833301</v>
          </cell>
          <cell r="B21242">
            <v>6906</v>
          </cell>
          <cell r="F21242" t="str">
            <v>CC-00269598</v>
          </cell>
          <cell r="J21242" t="str">
            <v>Schedule Service</v>
          </cell>
          <cell r="R21242" t="str">
            <v>BSKS036366</v>
          </cell>
          <cell r="AB21242"/>
        </row>
        <row r="21243">
          <cell r="A21243">
            <v>44144.753668981502</v>
          </cell>
          <cell r="B21243">
            <v>1</v>
          </cell>
          <cell r="F21243" t="str">
            <v>CC-00269587</v>
          </cell>
          <cell r="J21243" t="str">
            <v>Complaint - Running With Problem</v>
          </cell>
          <cell r="R21243" t="str">
            <v>BTED200706</v>
          </cell>
          <cell r="AB21243"/>
        </row>
        <row r="21244">
          <cell r="A21244">
            <v>44144.730254629598</v>
          </cell>
          <cell r="B21244">
            <v>552</v>
          </cell>
          <cell r="F21244" t="str">
            <v>CC-00269559</v>
          </cell>
          <cell r="J21244" t="str">
            <v>Schedule Service</v>
          </cell>
          <cell r="R21244" t="str">
            <v>BTJD162046</v>
          </cell>
          <cell r="AB21244"/>
        </row>
        <row r="21245">
          <cell r="A21245">
            <v>44144.727627314802</v>
          </cell>
          <cell r="B21245">
            <v>603</v>
          </cell>
          <cell r="F21245" t="str">
            <v>CC-00269555</v>
          </cell>
          <cell r="J21245" t="str">
            <v>Complaint - Running With Problem</v>
          </cell>
          <cell r="R21245" t="str">
            <v>BTDD162183</v>
          </cell>
          <cell r="AB21245"/>
        </row>
        <row r="21246">
          <cell r="A21246">
            <v>44144.638935185198</v>
          </cell>
          <cell r="B21246"/>
          <cell r="F21246" t="str">
            <v>CC-00269400</v>
          </cell>
          <cell r="J21246" t="str">
            <v>Complaint - Running With Problem</v>
          </cell>
          <cell r="R21246"/>
          <cell r="AB21246"/>
        </row>
        <row r="21247">
          <cell r="A21247">
            <v>44143.983032407399</v>
          </cell>
          <cell r="B21247">
            <v>21601</v>
          </cell>
          <cell r="F21247" t="str">
            <v>CC-00268979</v>
          </cell>
          <cell r="J21247" t="str">
            <v>Schedule Service - AMC</v>
          </cell>
          <cell r="R21247" t="str">
            <v>BMIS031670</v>
          </cell>
          <cell r="AB21247"/>
        </row>
        <row r="21248">
          <cell r="A21248">
            <v>44143.801701388897</v>
          </cell>
          <cell r="B21248">
            <v>1508</v>
          </cell>
          <cell r="F21248" t="str">
            <v>CC-00268961</v>
          </cell>
          <cell r="J21248" t="str">
            <v>Complaint - Running With Problem</v>
          </cell>
          <cell r="R21248" t="str">
            <v>BTKD162074</v>
          </cell>
          <cell r="AB21248" t="str">
            <v>Replaced the FIP liver. Visited the customer site for the complaint of high drilling rpm. So, checked &amp; found that FIP liver is damaged.
So, AL team done the typed setting after then start the unit &amp; tested it while in load found the diesel consumption is approximately upto 27 liters.
Note : As per Discussion with Debraj Manna Call has been closed</v>
          </cell>
        </row>
        <row r="21249">
          <cell r="A21249">
            <v>44143.797048611101</v>
          </cell>
          <cell r="B21249">
            <v>81</v>
          </cell>
          <cell r="F21249" t="str">
            <v>CC-00268960</v>
          </cell>
          <cell r="J21249" t="str">
            <v>Complaint - Running With Problem</v>
          </cell>
          <cell r="R21249" t="str">
            <v>BTKD200646</v>
          </cell>
          <cell r="AB21249" t="str">
            <v>Visited the customer site for the complaint of unit tripping so checked the unit found that solenoid is not working properly. So, cleaned the solenoid after that start the unit found running satisfactory.</v>
          </cell>
        </row>
        <row r="21250">
          <cell r="A21250">
            <v>44141.6881712963</v>
          </cell>
          <cell r="B21250">
            <v>454</v>
          </cell>
          <cell r="F21250" t="str">
            <v>CC-00268214</v>
          </cell>
          <cell r="J21250" t="str">
            <v>Complaint - Running With Problem</v>
          </cell>
          <cell r="R21250" t="str">
            <v>BTKD120805</v>
          </cell>
          <cell r="AB21250" t="str">
            <v>Visited the customer site for the complaint then found that the fuel strainer is not working properly.So, clean the fuel strainer &amp; refitted the same after then started the unit found running in good condition.</v>
          </cell>
        </row>
        <row r="21251">
          <cell r="A21251">
            <v>44141.672106481499</v>
          </cell>
          <cell r="B21251">
            <v>500</v>
          </cell>
          <cell r="F21251" t="str">
            <v>CC-00268201</v>
          </cell>
          <cell r="J21251" t="str">
            <v>Schedule Service</v>
          </cell>
          <cell r="R21251" t="str">
            <v>BTCD162149</v>
          </cell>
          <cell r="AB21251"/>
        </row>
        <row r="21252">
          <cell r="A21252">
            <v>44141.636354166701</v>
          </cell>
          <cell r="B21252">
            <v>0</v>
          </cell>
          <cell r="F21252" t="str">
            <v>CC-00268139</v>
          </cell>
          <cell r="J21252" t="str">
            <v>Pre Commissioning</v>
          </cell>
          <cell r="R21252" t="str">
            <v>BTFC378808</v>
          </cell>
          <cell r="AB21252"/>
        </row>
        <row r="21253">
          <cell r="A21253">
            <v>44141.609953703701</v>
          </cell>
          <cell r="B21253">
            <v>553</v>
          </cell>
          <cell r="F21253" t="str">
            <v>CC-00268090</v>
          </cell>
          <cell r="J21253" t="str">
            <v>Schedule Service</v>
          </cell>
          <cell r="R21253" t="str">
            <v>BSHD161938</v>
          </cell>
          <cell r="AB21253"/>
        </row>
        <row r="21254">
          <cell r="A21254">
            <v>44141.560162037</v>
          </cell>
          <cell r="B21254">
            <v>849</v>
          </cell>
          <cell r="F21254" t="str">
            <v>CC-00268027</v>
          </cell>
          <cell r="J21254" t="str">
            <v>Field Campaign</v>
          </cell>
          <cell r="R21254" t="str">
            <v>BSGD161854</v>
          </cell>
          <cell r="AB21254" t="str">
            <v>Replace the strainer under FOC.</v>
          </cell>
        </row>
        <row r="21255">
          <cell r="A21255">
            <v>44140.7591203704</v>
          </cell>
          <cell r="B21255">
            <v>1</v>
          </cell>
          <cell r="F21255" t="str">
            <v>CC-00267586</v>
          </cell>
          <cell r="J21255" t="str">
            <v>Commissioning</v>
          </cell>
          <cell r="R21255" t="str">
            <v>DSDL130014</v>
          </cell>
          <cell r="AB21255"/>
        </row>
        <row r="21256">
          <cell r="A21256">
            <v>44140.680462962999</v>
          </cell>
          <cell r="B21256">
            <v>847</v>
          </cell>
          <cell r="F21256" t="str">
            <v>CC-00267503</v>
          </cell>
          <cell r="J21256" t="str">
            <v>Schedule Service</v>
          </cell>
          <cell r="R21256" t="str">
            <v>BSGD161854</v>
          </cell>
          <cell r="AB21256" t="str">
            <v>Replace the oil, oil flter , air filter.</v>
          </cell>
        </row>
        <row r="21257">
          <cell r="A21257">
            <v>44140.008518518502</v>
          </cell>
          <cell r="B21257">
            <v>29920</v>
          </cell>
          <cell r="F21257" t="str">
            <v>CC-00267073</v>
          </cell>
          <cell r="J21257" t="str">
            <v>Schedule Service - AMC</v>
          </cell>
          <cell r="R21257" t="str">
            <v>BKAS030685</v>
          </cell>
          <cell r="AB21257" t="str">
            <v>MPV, BDV, S/O, Intake. Visited the customer site for AMC visit checked the unit found that the service time of valve kit has come.</v>
          </cell>
        </row>
        <row r="21258">
          <cell r="A21258">
            <v>44139.991157407399</v>
          </cell>
          <cell r="B21258">
            <v>13844</v>
          </cell>
          <cell r="F21258" t="str">
            <v>CC-00266935</v>
          </cell>
          <cell r="J21258" t="str">
            <v>Schedule Service - AMC</v>
          </cell>
          <cell r="R21258" t="str">
            <v>BQFS031084</v>
          </cell>
          <cell r="AB21258"/>
        </row>
        <row r="21259">
          <cell r="A21259">
            <v>44139.675648148099</v>
          </cell>
          <cell r="B21259">
            <v>2127</v>
          </cell>
          <cell r="F21259" t="str">
            <v>CC-00266700</v>
          </cell>
          <cell r="J21259" t="str">
            <v>Field Campaign</v>
          </cell>
          <cell r="R21259" t="str">
            <v>BRED161131</v>
          </cell>
          <cell r="AB21259"/>
        </row>
        <row r="21260">
          <cell r="A21260">
            <v>44139.598749999997</v>
          </cell>
          <cell r="B21260">
            <v>2888</v>
          </cell>
          <cell r="F21260" t="str">
            <v>CC-00266605</v>
          </cell>
          <cell r="J21260" t="str">
            <v>Field Campaign</v>
          </cell>
          <cell r="R21260" t="str">
            <v>BQHD160361</v>
          </cell>
          <cell r="AB21260"/>
        </row>
        <row r="21261">
          <cell r="A21261">
            <v>44139.5794328704</v>
          </cell>
          <cell r="B21261">
            <v>562</v>
          </cell>
          <cell r="F21261" t="str">
            <v>CC-00266591</v>
          </cell>
          <cell r="J21261" t="str">
            <v>Schedule Service</v>
          </cell>
          <cell r="R21261" t="str">
            <v>BTDD162183</v>
          </cell>
          <cell r="AB21261" t="str">
            <v>Replaced the oil, oil filter, air filter.</v>
          </cell>
        </row>
        <row r="21262">
          <cell r="A21262">
            <v>44139.5331365741</v>
          </cell>
          <cell r="B21262">
            <v>1563</v>
          </cell>
          <cell r="F21262" t="str">
            <v>CC-00266520</v>
          </cell>
          <cell r="J21262" t="str">
            <v>Field Campaign</v>
          </cell>
          <cell r="R21262" t="str">
            <v>BRHD161314</v>
          </cell>
          <cell r="AB21262"/>
        </row>
        <row r="21263">
          <cell r="A21263">
            <v>44139.407303240703</v>
          </cell>
          <cell r="B21263">
            <v>487</v>
          </cell>
          <cell r="F21263" t="str">
            <v>CC-00266375</v>
          </cell>
          <cell r="J21263" t="str">
            <v>Schedule Service</v>
          </cell>
          <cell r="R21263" t="str">
            <v>BSHD200586</v>
          </cell>
          <cell r="AB21263"/>
        </row>
        <row r="21264">
          <cell r="A21264">
            <v>44137.9902546296</v>
          </cell>
          <cell r="B21264">
            <v>16261</v>
          </cell>
          <cell r="F21264" t="str">
            <v>CC-00265694</v>
          </cell>
          <cell r="J21264" t="str">
            <v>Schedule Service - AMC</v>
          </cell>
          <cell r="R21264" t="str">
            <v>BKDS031405</v>
          </cell>
          <cell r="AB21264"/>
        </row>
        <row r="21265">
          <cell r="A21265">
            <v>44137.676435185203</v>
          </cell>
          <cell r="B21265">
            <v>3220</v>
          </cell>
          <cell r="F21265" t="str">
            <v>CC-00265454</v>
          </cell>
          <cell r="J21265" t="str">
            <v>Schedule Service</v>
          </cell>
          <cell r="R21265" t="str">
            <v>BRBD160856</v>
          </cell>
          <cell r="AB21265" t="str">
            <v>Replaced oil, oil filter, air filter, separator, MPV, BDV, Pressure regulator kit, actuator kit.</v>
          </cell>
        </row>
        <row r="21266">
          <cell r="A21266">
            <v>44137.669502314799</v>
          </cell>
          <cell r="B21266">
            <v>365</v>
          </cell>
          <cell r="F21266" t="str">
            <v>CC-00265443</v>
          </cell>
          <cell r="J21266" t="str">
            <v>Complaint - Running With Problem</v>
          </cell>
          <cell r="R21266" t="str">
            <v>BTCD162159</v>
          </cell>
          <cell r="AB21266" t="str">
            <v>Customer change the MCB by their own cost...So, replaced the MCB switch after then started the unit found running ok.
Visited the customer site checked the unit found that the MCB switch is not working properly due to this the unit gets tripped</v>
          </cell>
        </row>
        <row r="21267">
          <cell r="A21267">
            <v>44137.5920833333</v>
          </cell>
          <cell r="B21267">
            <v>3397</v>
          </cell>
          <cell r="F21267" t="str">
            <v>CC-00265315</v>
          </cell>
          <cell r="J21267" t="str">
            <v>Schedule Service</v>
          </cell>
          <cell r="R21267" t="str">
            <v>BSHS038806</v>
          </cell>
          <cell r="AB21267"/>
        </row>
        <row r="21268">
          <cell r="A21268">
            <v>44137.591377314799</v>
          </cell>
          <cell r="B21268">
            <v>18965</v>
          </cell>
          <cell r="F21268" t="str">
            <v>CC-00265312</v>
          </cell>
          <cell r="J21268" t="str">
            <v>Schedule Service</v>
          </cell>
          <cell r="R21268" t="str">
            <v>108441</v>
          </cell>
          <cell r="AB21268" t="str">
            <v>Replaced the oil, oil filter, air filter, separator</v>
          </cell>
        </row>
        <row r="21269">
          <cell r="A21269">
            <v>44137.589641203696</v>
          </cell>
          <cell r="B21269">
            <v>11301</v>
          </cell>
          <cell r="F21269" t="str">
            <v>CC-00265311</v>
          </cell>
          <cell r="J21269" t="str">
            <v>Schedule Service</v>
          </cell>
          <cell r="R21269" t="str">
            <v>BRIS035698</v>
          </cell>
          <cell r="AB21269"/>
        </row>
        <row r="21270">
          <cell r="A21270">
            <v>44135.718090277798</v>
          </cell>
          <cell r="B21270">
            <v>1</v>
          </cell>
          <cell r="F21270" t="str">
            <v>CC-00264645</v>
          </cell>
          <cell r="J21270" t="str">
            <v>Commissioning</v>
          </cell>
          <cell r="R21270" t="str">
            <v>BTDS044313</v>
          </cell>
          <cell r="AB21270"/>
        </row>
        <row r="21271">
          <cell r="A21271">
            <v>44135.709791666697</v>
          </cell>
          <cell r="B21271">
            <v>1</v>
          </cell>
          <cell r="F21271" t="str">
            <v>CC-00264638</v>
          </cell>
          <cell r="J21271" t="str">
            <v>Commissioning</v>
          </cell>
          <cell r="R21271" t="str">
            <v>20949307</v>
          </cell>
          <cell r="AB21271"/>
        </row>
        <row r="21272">
          <cell r="A21272">
            <v>44135.709085648101</v>
          </cell>
          <cell r="B21272">
            <v>1</v>
          </cell>
          <cell r="F21272" t="str">
            <v>CC-00264636</v>
          </cell>
          <cell r="J21272" t="str">
            <v>Commissioning</v>
          </cell>
          <cell r="R21272" t="str">
            <v>BSLS042707</v>
          </cell>
          <cell r="AB21272"/>
        </row>
        <row r="21273">
          <cell r="A21273">
            <v>44135.708634259303</v>
          </cell>
          <cell r="B21273">
            <v>1</v>
          </cell>
          <cell r="F21273" t="str">
            <v>CC-00264634</v>
          </cell>
          <cell r="J21273" t="str">
            <v>Commissioning</v>
          </cell>
          <cell r="R21273" t="str">
            <v>BSLS042711</v>
          </cell>
          <cell r="AB21273" t="str">
            <v>Comm date-04/11/2020</v>
          </cell>
        </row>
        <row r="21274">
          <cell r="A21274">
            <v>44135.620057870401</v>
          </cell>
          <cell r="B21274">
            <v>1655</v>
          </cell>
          <cell r="F21274" t="str">
            <v>CC-00264498</v>
          </cell>
          <cell r="J21274" t="str">
            <v>Schedule Service</v>
          </cell>
          <cell r="R21274" t="str">
            <v>BRID161336</v>
          </cell>
          <cell r="AB21274"/>
        </row>
        <row r="21275">
          <cell r="A21275">
            <v>44135.6100925926</v>
          </cell>
          <cell r="B21275">
            <v>1</v>
          </cell>
          <cell r="F21275" t="str">
            <v>CC-00264482</v>
          </cell>
          <cell r="J21275" t="str">
            <v>Commissioning</v>
          </cell>
          <cell r="R21275" t="str">
            <v>BTGD162289</v>
          </cell>
          <cell r="AB21275"/>
        </row>
        <row r="21276">
          <cell r="A21276">
            <v>44134.547835648104</v>
          </cell>
          <cell r="B21276">
            <v>36777</v>
          </cell>
          <cell r="F21276" t="str">
            <v>CC-00263842</v>
          </cell>
          <cell r="J21276" t="str">
            <v>Schedule Service</v>
          </cell>
          <cell r="R21276" t="str">
            <v>BLES031356</v>
          </cell>
          <cell r="AB21276"/>
        </row>
        <row r="21277">
          <cell r="A21277">
            <v>44133.732696759304</v>
          </cell>
          <cell r="B21277">
            <v>1190</v>
          </cell>
          <cell r="F21277" t="str">
            <v>CC-00263449</v>
          </cell>
          <cell r="J21277" t="str">
            <v>Complaint - Running With Problem</v>
          </cell>
          <cell r="R21277" t="str">
            <v>BTDD162169</v>
          </cell>
          <cell r="AB21277"/>
        </row>
        <row r="21278">
          <cell r="A21278">
            <v>44133.643287036997</v>
          </cell>
          <cell r="B21278">
            <v>3189</v>
          </cell>
          <cell r="F21278" t="str">
            <v>CC-00263331</v>
          </cell>
          <cell r="J21278" t="str">
            <v>General Service</v>
          </cell>
          <cell r="R21278" t="str">
            <v>BPLD200068</v>
          </cell>
          <cell r="AB21278"/>
        </row>
        <row r="21279">
          <cell r="A21279">
            <v>44133.568472222199</v>
          </cell>
          <cell r="B21279">
            <v>1</v>
          </cell>
          <cell r="F21279" t="str">
            <v>CC-00263227</v>
          </cell>
          <cell r="J21279" t="str">
            <v>Commissioning</v>
          </cell>
          <cell r="R21279" t="str">
            <v>CRFE210612</v>
          </cell>
          <cell r="AB21279"/>
        </row>
        <row r="21280">
          <cell r="A21280">
            <v>44133.497638888897</v>
          </cell>
          <cell r="B21280">
            <v>0</v>
          </cell>
          <cell r="F21280" t="str">
            <v>CC-00263118</v>
          </cell>
          <cell r="J21280" t="str">
            <v>Complaint - Running With Problem</v>
          </cell>
          <cell r="R21280" t="str">
            <v>CLEE661028</v>
          </cell>
          <cell r="AB21280"/>
        </row>
        <row r="21281">
          <cell r="A21281">
            <v>44133.483981481499</v>
          </cell>
          <cell r="B21281">
            <v>4409</v>
          </cell>
          <cell r="F21281" t="str">
            <v>CC-00263086</v>
          </cell>
          <cell r="J21281" t="str">
            <v>Complaint - Running With Problem</v>
          </cell>
          <cell r="R21281" t="str">
            <v>BPBD200118</v>
          </cell>
          <cell r="AB21281"/>
        </row>
        <row r="21282">
          <cell r="A21282">
            <v>44133.458043981504</v>
          </cell>
          <cell r="B21282">
            <v>6117</v>
          </cell>
          <cell r="F21282" t="str">
            <v>CC-00263033</v>
          </cell>
          <cell r="J21282" t="str">
            <v>Schedule Service</v>
          </cell>
          <cell r="R21282" t="str">
            <v>BSCS037349</v>
          </cell>
          <cell r="AB21282" t="str">
            <v>Replaced Oil filter, air filter, oil &amp; separator</v>
          </cell>
        </row>
        <row r="21283">
          <cell r="A21283">
            <v>44133.454259259299</v>
          </cell>
          <cell r="B21283">
            <v>19378</v>
          </cell>
          <cell r="F21283" t="str">
            <v>CC-00263029</v>
          </cell>
          <cell r="J21283" t="str">
            <v>General Service</v>
          </cell>
          <cell r="R21283" t="str">
            <v>BLIS031950</v>
          </cell>
          <cell r="AB21283"/>
        </row>
        <row r="21284">
          <cell r="A21284">
            <v>44131.526597222197</v>
          </cell>
          <cell r="B21284">
            <v>35739</v>
          </cell>
          <cell r="F21284" t="str">
            <v>CC-00261717</v>
          </cell>
          <cell r="J21284" t="str">
            <v>Complaint - Running With Problem</v>
          </cell>
          <cell r="R21284" t="str">
            <v>BNAS040245</v>
          </cell>
          <cell r="AB21284"/>
        </row>
        <row r="21285">
          <cell r="A21285">
            <v>44131.523761574099</v>
          </cell>
          <cell r="B21285">
            <v>69687</v>
          </cell>
          <cell r="F21285" t="str">
            <v>CC-00261715</v>
          </cell>
          <cell r="J21285" t="str">
            <v>Schedule Service</v>
          </cell>
          <cell r="R21285" t="str">
            <v>BMBS030816</v>
          </cell>
          <cell r="AB21285"/>
        </row>
        <row r="21286">
          <cell r="A21286">
            <v>44130.987233796302</v>
          </cell>
          <cell r="B21286">
            <v>47181</v>
          </cell>
          <cell r="F21286" t="str">
            <v>CC-00261407</v>
          </cell>
          <cell r="J21286" t="str">
            <v>Schedule Service - AMC</v>
          </cell>
          <cell r="R21286" t="str">
            <v>BNCC370425</v>
          </cell>
          <cell r="AB21286"/>
        </row>
        <row r="21287">
          <cell r="A21287">
            <v>44127.990011574097</v>
          </cell>
          <cell r="B21287">
            <v>8921</v>
          </cell>
          <cell r="F21287" t="str">
            <v>CC-00260387</v>
          </cell>
          <cell r="J21287" t="str">
            <v>Schedule Service - AMC</v>
          </cell>
          <cell r="R21287" t="str">
            <v>GPGS031328</v>
          </cell>
          <cell r="AB21287"/>
        </row>
        <row r="21288">
          <cell r="A21288">
            <v>44127.7354513889</v>
          </cell>
          <cell r="B21288">
            <v>1908</v>
          </cell>
          <cell r="F21288" t="str">
            <v>CC-00260226</v>
          </cell>
          <cell r="J21288" t="str">
            <v>Schedule Service</v>
          </cell>
          <cell r="R21288" t="str">
            <v>BSDS037649</v>
          </cell>
          <cell r="AB21288"/>
        </row>
        <row r="21289">
          <cell r="A21289">
            <v>44127.7258449074</v>
          </cell>
          <cell r="B21289"/>
          <cell r="F21289" t="str">
            <v>CC-00260213</v>
          </cell>
          <cell r="J21289" t="str">
            <v>Commissioning</v>
          </cell>
          <cell r="R21289" t="str">
            <v>BSDS037649</v>
          </cell>
          <cell r="AB21289"/>
        </row>
        <row r="21290">
          <cell r="A21290">
            <v>44127.714282407404</v>
          </cell>
          <cell r="B21290">
            <v>1</v>
          </cell>
          <cell r="F21290" t="str">
            <v>CC-00260204</v>
          </cell>
          <cell r="J21290" t="str">
            <v>Commissioning</v>
          </cell>
          <cell r="R21290" t="str">
            <v>CSDE664086</v>
          </cell>
          <cell r="AB21290"/>
        </row>
        <row r="21291">
          <cell r="A21291">
            <v>44127.678946759297</v>
          </cell>
          <cell r="B21291">
            <v>1130</v>
          </cell>
          <cell r="F21291" t="str">
            <v>CC-00260139</v>
          </cell>
          <cell r="J21291" t="str">
            <v>Complaint - Running With Problem</v>
          </cell>
          <cell r="R21291" t="str">
            <v>BTDD162169</v>
          </cell>
          <cell r="AB21291"/>
        </row>
        <row r="21292">
          <cell r="A21292">
            <v>44126.701828703699</v>
          </cell>
          <cell r="B21292">
            <v>9158</v>
          </cell>
          <cell r="F21292" t="str">
            <v>CC-00259551</v>
          </cell>
          <cell r="J21292" t="str">
            <v>Schedule Service</v>
          </cell>
          <cell r="R21292" t="str">
            <v>GPBC370442</v>
          </cell>
          <cell r="AB21292" t="str">
            <v>Replaced air filter, oil filter, oil, separator &amp; pre filter</v>
          </cell>
        </row>
        <row r="21293">
          <cell r="A21293">
            <v>44126.700057870403</v>
          </cell>
          <cell r="B21293">
            <v>1847</v>
          </cell>
          <cell r="F21293" t="str">
            <v>CC-00259547</v>
          </cell>
          <cell r="J21293" t="str">
            <v>Schedule Service</v>
          </cell>
          <cell r="R21293" t="str">
            <v>BRDC373261</v>
          </cell>
          <cell r="AB21293" t="str">
            <v>Replaced Oil, oil filter, air filter &amp; separator</v>
          </cell>
        </row>
        <row r="21294">
          <cell r="A21294">
            <v>44126.473842592597</v>
          </cell>
          <cell r="B21294">
            <v>11838</v>
          </cell>
          <cell r="F21294" t="str">
            <v>CC-00259205</v>
          </cell>
          <cell r="J21294" t="str">
            <v>Schedule Service</v>
          </cell>
          <cell r="R21294" t="str">
            <v>BMJS040004</v>
          </cell>
          <cell r="AB21294" t="str">
            <v>Replaced Air filter, oil filter, oil &amp; pipe coupling</v>
          </cell>
        </row>
        <row r="21295">
          <cell r="A21295">
            <v>44126.468495370398</v>
          </cell>
          <cell r="B21295">
            <v>29492</v>
          </cell>
          <cell r="F21295" t="str">
            <v>CC-00259192</v>
          </cell>
          <cell r="J21295" t="str">
            <v>Schedule Service</v>
          </cell>
          <cell r="R21295" t="str">
            <v>BKAS030685</v>
          </cell>
          <cell r="AB21295" t="str">
            <v>Replaced Oil, oil filter &amp; air filter</v>
          </cell>
        </row>
        <row r="21296">
          <cell r="A21296">
            <v>44125.783645833297</v>
          </cell>
          <cell r="B21296">
            <v>559</v>
          </cell>
          <cell r="F21296" t="str">
            <v>CC-00258900</v>
          </cell>
          <cell r="J21296" t="str">
            <v>Schedule Service</v>
          </cell>
          <cell r="R21296" t="str">
            <v>BSGD161864</v>
          </cell>
          <cell r="AB21296" t="str">
            <v>Replaced Oil, oil filter &amp; air filter</v>
          </cell>
        </row>
        <row r="21297">
          <cell r="A21297">
            <v>44125.674965277802</v>
          </cell>
          <cell r="B21297">
            <v>1</v>
          </cell>
          <cell r="F21297" t="str">
            <v>CC-00258824</v>
          </cell>
          <cell r="J21297" t="str">
            <v>Commissioning</v>
          </cell>
          <cell r="R21297" t="str">
            <v>BTES044431</v>
          </cell>
          <cell r="AB21297" t="str">
            <v>Comm date-26/10/2020</v>
          </cell>
        </row>
        <row r="21298">
          <cell r="A21298">
            <v>44125.668495370403</v>
          </cell>
          <cell r="B21298">
            <v>2859</v>
          </cell>
          <cell r="F21298" t="str">
            <v>CC-00258815</v>
          </cell>
          <cell r="J21298" t="str">
            <v>Complaint - Breakdown</v>
          </cell>
          <cell r="R21298" t="str">
            <v>BRCD161002</v>
          </cell>
          <cell r="AB21298" t="str">
            <v>So, dismantle the unit &amp; clean with thinner &amp; kastic  soda  after that refitted the same &amp;  replaced oil, oil filter &amp;  air filter After that start the unit found running satisfactory.</v>
          </cell>
        </row>
        <row r="21299">
          <cell r="A21299">
            <v>44125.652233796303</v>
          </cell>
          <cell r="B21299">
            <v>1</v>
          </cell>
          <cell r="F21299" t="str">
            <v>CC-00258791</v>
          </cell>
          <cell r="J21299" t="str">
            <v>Commissioning</v>
          </cell>
          <cell r="R21299" t="str">
            <v>BTED162231</v>
          </cell>
          <cell r="AB21299" t="str">
            <v>Commissioning of PG550S-200</v>
          </cell>
        </row>
        <row r="21300">
          <cell r="A21300">
            <v>44125.4851851852</v>
          </cell>
          <cell r="B21300">
            <v>0</v>
          </cell>
          <cell r="F21300" t="str">
            <v>CC-00258561</v>
          </cell>
          <cell r="J21300" t="str">
            <v>Pre Commissioning</v>
          </cell>
          <cell r="R21300" t="str">
            <v>BTFS031006</v>
          </cell>
          <cell r="AB21300"/>
        </row>
        <row r="21301">
          <cell r="A21301">
            <v>44123.750625000001</v>
          </cell>
          <cell r="B21301">
            <v>1</v>
          </cell>
          <cell r="F21301" t="str">
            <v>CC-00257585</v>
          </cell>
          <cell r="J21301" t="str">
            <v>Commissioning</v>
          </cell>
          <cell r="R21301" t="str">
            <v>BTDC378223</v>
          </cell>
          <cell r="AB21301" t="str">
            <v>Comm date-04/11/2020</v>
          </cell>
        </row>
        <row r="21302">
          <cell r="A21302">
            <v>44123.7097222222</v>
          </cell>
          <cell r="B21302">
            <v>1345</v>
          </cell>
          <cell r="F21302" t="str">
            <v>CC-00257555</v>
          </cell>
          <cell r="J21302" t="str">
            <v>Complaint - Running With Problem</v>
          </cell>
          <cell r="R21302" t="str">
            <v>BTKD162074</v>
          </cell>
          <cell r="AB21302"/>
        </row>
        <row r="21303">
          <cell r="A21303">
            <v>44123.670474537001</v>
          </cell>
          <cell r="B21303">
            <v>1</v>
          </cell>
          <cell r="F21303" t="str">
            <v>CC-00257466</v>
          </cell>
          <cell r="J21303" t="str">
            <v>Commissioning</v>
          </cell>
          <cell r="R21303" t="str">
            <v>BSJS035946</v>
          </cell>
          <cell r="AB21303" t="str">
            <v>Comm date-03/11/2020</v>
          </cell>
        </row>
        <row r="21304">
          <cell r="A21304">
            <v>44123.669733796298</v>
          </cell>
          <cell r="B21304">
            <v>44</v>
          </cell>
          <cell r="F21304" t="str">
            <v>CC-00257465</v>
          </cell>
          <cell r="J21304" t="str">
            <v>Complaint - Running With Problem</v>
          </cell>
          <cell r="R21304" t="str">
            <v>BTDS044304</v>
          </cell>
          <cell r="AB21304" t="str">
            <v>Visited the customer site for the complain of oil leakage, so checked the unit found that  oil leakage from hose discharge side.+So, fitted the gasket &amp; start the unit found running satisfactory</v>
          </cell>
        </row>
        <row r="21305">
          <cell r="A21305">
            <v>44123.667685185203</v>
          </cell>
          <cell r="B21305">
            <v>42552</v>
          </cell>
          <cell r="F21305" t="str">
            <v>CC-00257454</v>
          </cell>
          <cell r="J21305" t="str">
            <v>Schedule Service</v>
          </cell>
          <cell r="R21305" t="str">
            <v>BMBL160078</v>
          </cell>
          <cell r="AB21305" t="str">
            <v>Replaced Oil, oil filter &amp; air filter</v>
          </cell>
        </row>
        <row r="21306">
          <cell r="A21306">
            <v>44123.645567129599</v>
          </cell>
          <cell r="B21306">
            <v>2053</v>
          </cell>
          <cell r="F21306" t="str">
            <v>CC-00257408</v>
          </cell>
          <cell r="J21306" t="str">
            <v>Schedule Service</v>
          </cell>
          <cell r="R21306" t="str">
            <v>BSEC376083</v>
          </cell>
          <cell r="AB21306" t="str">
            <v>Replaced Air filter, oil filter &amp; oil</v>
          </cell>
        </row>
        <row r="21307">
          <cell r="A21307">
            <v>44123.641469907401</v>
          </cell>
          <cell r="B21307">
            <v>437</v>
          </cell>
          <cell r="F21307" t="str">
            <v>CC-00257404</v>
          </cell>
          <cell r="J21307" t="str">
            <v>Schedule Service</v>
          </cell>
          <cell r="R21307" t="str">
            <v>BSBC375571</v>
          </cell>
          <cell r="AB21307" t="str">
            <v>Replace the air filter, oil filter, oil.</v>
          </cell>
        </row>
        <row r="21308">
          <cell r="A21308">
            <v>44123.583993055603</v>
          </cell>
          <cell r="B21308">
            <v>0</v>
          </cell>
          <cell r="F21308" t="str">
            <v>CC-00257313</v>
          </cell>
          <cell r="J21308" t="str">
            <v>Pre Commissioning</v>
          </cell>
          <cell r="R21308" t="str">
            <v>BTEC378588</v>
          </cell>
          <cell r="AB21308"/>
        </row>
        <row r="21309">
          <cell r="A21309">
            <v>44123.574999999997</v>
          </cell>
          <cell r="B21309">
            <v>1</v>
          </cell>
          <cell r="F21309" t="str">
            <v>CC-00257305</v>
          </cell>
          <cell r="J21309" t="str">
            <v>Commissioning</v>
          </cell>
          <cell r="R21309" t="str">
            <v>BTEC378413</v>
          </cell>
          <cell r="AB21309" t="str">
            <v>Call details  not close , please close the call details...05/02/2021...Pramod.
Already updated all the things . Hence please close the same- Ranjeeet...... Comm date- 05/11/2020.</v>
          </cell>
        </row>
        <row r="21310">
          <cell r="A21310">
            <v>44123.526909722197</v>
          </cell>
          <cell r="B21310">
            <v>0</v>
          </cell>
          <cell r="F21310" t="str">
            <v>CC-00257236</v>
          </cell>
          <cell r="J21310" t="str">
            <v>Schedule Service</v>
          </cell>
          <cell r="R21310" t="str">
            <v>CTKE565675</v>
          </cell>
          <cell r="AB21310" t="str">
            <v>Replaced Oil &amp; air filter</v>
          </cell>
        </row>
        <row r="21311">
          <cell r="A21311">
            <v>44123.518773148098</v>
          </cell>
          <cell r="B21311">
            <v>28812</v>
          </cell>
          <cell r="F21311" t="str">
            <v>CC-00257223</v>
          </cell>
          <cell r="J21311" t="str">
            <v>Complaint - Running With Problem</v>
          </cell>
          <cell r="R21311" t="str">
            <v>BMIS031759</v>
          </cell>
          <cell r="AB21311"/>
        </row>
        <row r="21312">
          <cell r="A21312">
            <v>44123.417094907403</v>
          </cell>
          <cell r="B21312">
            <v>2005</v>
          </cell>
          <cell r="F21312" t="str">
            <v>CC-00257072</v>
          </cell>
          <cell r="J21312" t="str">
            <v>Complaint - Running With Problem</v>
          </cell>
          <cell r="R21312" t="str">
            <v>BSFS043411</v>
          </cell>
          <cell r="AB21312" t="str">
            <v>Dismantle the airend found input shaft inboard and outboard bearing seized and all the bearing were worn out, inform to concern engineer. as per the advice new bearing kit, input shaft and gear machining work done. after assy. run the airend in our test bed every thing was normal.</v>
          </cell>
        </row>
        <row r="21313">
          <cell r="A21313">
            <v>44119.584664351903</v>
          </cell>
          <cell r="B21313">
            <v>0</v>
          </cell>
          <cell r="F21313" t="str">
            <v>CC-00255140</v>
          </cell>
          <cell r="J21313" t="str">
            <v>Schedule Service</v>
          </cell>
          <cell r="R21313" t="str">
            <v>CRAE661854</v>
          </cell>
          <cell r="AB21313"/>
        </row>
        <row r="21314">
          <cell r="A21314">
            <v>44119.582291666702</v>
          </cell>
          <cell r="B21314">
            <v>2400</v>
          </cell>
          <cell r="F21314" t="str">
            <v>CC-00255139</v>
          </cell>
          <cell r="J21314" t="str">
            <v>Complaint - Running With Problem</v>
          </cell>
          <cell r="R21314" t="str">
            <v>CRJE670993</v>
          </cell>
          <cell r="AB21314"/>
        </row>
        <row r="21315">
          <cell r="A21315">
            <v>44119.569270833301</v>
          </cell>
          <cell r="B21315"/>
          <cell r="F21315" t="str">
            <v>CC-00255123</v>
          </cell>
          <cell r="J21315" t="str">
            <v>Schedule Service</v>
          </cell>
          <cell r="R21315" t="str">
            <v>BSID200615</v>
          </cell>
          <cell r="AB21315" t="str">
            <v>Customer not yet  confirmed the visit date...</v>
          </cell>
        </row>
        <row r="21316">
          <cell r="A21316">
            <v>44118.766967592601</v>
          </cell>
          <cell r="B21316">
            <v>2305</v>
          </cell>
          <cell r="F21316" t="str">
            <v>CC-00254662</v>
          </cell>
          <cell r="J21316" t="str">
            <v>Field Campaign</v>
          </cell>
          <cell r="R21316" t="str">
            <v>BSKD161500</v>
          </cell>
          <cell r="AB21316" t="str">
            <v>Replaced Spare Kit- Strainer PG 500 under FOC basis</v>
          </cell>
        </row>
        <row r="21317">
          <cell r="A21317">
            <v>44118.762893518498</v>
          </cell>
          <cell r="B21317">
            <v>3900</v>
          </cell>
          <cell r="F21317" t="str">
            <v>CC-00254654</v>
          </cell>
          <cell r="J21317" t="str">
            <v>Complaint - Running With Problem</v>
          </cell>
          <cell r="R21317" t="str">
            <v>BSKD161467</v>
          </cell>
          <cell r="AB21317"/>
        </row>
        <row r="21318">
          <cell r="A21318">
            <v>44118.695729166699</v>
          </cell>
          <cell r="B21318">
            <v>3029</v>
          </cell>
          <cell r="F21318" t="str">
            <v>CC-00254553</v>
          </cell>
          <cell r="J21318" t="str">
            <v>Field Campaign</v>
          </cell>
          <cell r="R21318" t="str">
            <v>BRJD160577</v>
          </cell>
          <cell r="AB21318"/>
        </row>
        <row r="21319">
          <cell r="A21319">
            <v>44118.687152777798</v>
          </cell>
          <cell r="B21319"/>
          <cell r="F21319" t="str">
            <v>CC-00254542</v>
          </cell>
          <cell r="J21319" t="str">
            <v>Field Campaign</v>
          </cell>
          <cell r="R21319" t="str">
            <v>BPED160082</v>
          </cell>
          <cell r="AB21319"/>
        </row>
        <row r="21320">
          <cell r="A21320">
            <v>44118.552476851903</v>
          </cell>
          <cell r="B21320">
            <v>0</v>
          </cell>
          <cell r="F21320" t="str">
            <v>CC-00254298</v>
          </cell>
          <cell r="J21320" t="str">
            <v>General Service</v>
          </cell>
          <cell r="R21320" t="str">
            <v>GPLE540223</v>
          </cell>
          <cell r="AB21320"/>
        </row>
        <row r="21321">
          <cell r="A21321">
            <v>44118.530740740702</v>
          </cell>
          <cell r="B21321">
            <v>10838</v>
          </cell>
          <cell r="F21321" t="str">
            <v>CC-00254252</v>
          </cell>
          <cell r="J21321" t="str">
            <v>General Service</v>
          </cell>
          <cell r="R21321" t="str">
            <v>BRGS035169</v>
          </cell>
          <cell r="AB21321"/>
        </row>
        <row r="21322">
          <cell r="A21322">
            <v>44117.481469907398</v>
          </cell>
          <cell r="B21322">
            <v>6458</v>
          </cell>
          <cell r="F21322" t="str">
            <v>CC-00253352</v>
          </cell>
          <cell r="J21322" t="str">
            <v>Schedule Service</v>
          </cell>
          <cell r="R21322" t="str">
            <v>BRES034488</v>
          </cell>
          <cell r="AB21322" t="str">
            <v>Replaced Oil, oil filter, air filter &amp; separator</v>
          </cell>
        </row>
        <row r="21323">
          <cell r="A21323">
            <v>44117.475671296299</v>
          </cell>
          <cell r="B21323">
            <v>10815</v>
          </cell>
          <cell r="F21323" t="str">
            <v>CC-00253336</v>
          </cell>
          <cell r="J21323" t="str">
            <v>Complaint - Running With Problem</v>
          </cell>
          <cell r="R21323" t="str">
            <v>BQCS040170</v>
          </cell>
          <cell r="AB21323"/>
        </row>
        <row r="21324">
          <cell r="A21324">
            <v>44117.472476851799</v>
          </cell>
          <cell r="B21324">
            <v>28812</v>
          </cell>
          <cell r="F21324" t="str">
            <v>CC-00253331</v>
          </cell>
          <cell r="J21324" t="str">
            <v>Schedule Service</v>
          </cell>
          <cell r="R21324" t="str">
            <v>BMIS031759</v>
          </cell>
          <cell r="AB21324"/>
        </row>
        <row r="21325">
          <cell r="A21325">
            <v>44117.468761574099</v>
          </cell>
          <cell r="B21325">
            <v>10512</v>
          </cell>
          <cell r="F21325" t="str">
            <v>CC-00253323</v>
          </cell>
          <cell r="J21325" t="str">
            <v>Complaint - Running With Problem</v>
          </cell>
          <cell r="R21325" t="str">
            <v>BQBS033796</v>
          </cell>
          <cell r="AB21325"/>
        </row>
        <row r="21326">
          <cell r="A21326">
            <v>44117.465405092596</v>
          </cell>
          <cell r="B21326">
            <v>20361</v>
          </cell>
          <cell r="F21326" t="str">
            <v>CC-00253321</v>
          </cell>
          <cell r="J21326" t="str">
            <v>Schedule Service</v>
          </cell>
          <cell r="R21326" t="str">
            <v>BPCS030196</v>
          </cell>
          <cell r="AB21326"/>
        </row>
        <row r="21327">
          <cell r="A21327">
            <v>44116.782812500001</v>
          </cell>
          <cell r="B21327">
            <v>1034</v>
          </cell>
          <cell r="F21327" t="str">
            <v>CC-00253089</v>
          </cell>
          <cell r="J21327" t="str">
            <v>Schedule Service</v>
          </cell>
          <cell r="R21327" t="str">
            <v>BSGD161898</v>
          </cell>
          <cell r="AB21327"/>
        </row>
        <row r="21328">
          <cell r="A21328">
            <v>44116.6695833333</v>
          </cell>
          <cell r="B21328">
            <v>970</v>
          </cell>
          <cell r="F21328" t="str">
            <v>CC-00252961</v>
          </cell>
          <cell r="J21328" t="str">
            <v>Schedule Service</v>
          </cell>
          <cell r="R21328" t="str">
            <v>BTDD162169</v>
          </cell>
          <cell r="AB21328"/>
        </row>
        <row r="21329">
          <cell r="A21329">
            <v>44116.531365740702</v>
          </cell>
          <cell r="B21329">
            <v>2713</v>
          </cell>
          <cell r="F21329" t="str">
            <v>CC-00252730</v>
          </cell>
          <cell r="J21329" t="str">
            <v>Complaint - Running With Problem</v>
          </cell>
          <cell r="R21329" t="str">
            <v>BSKD161477</v>
          </cell>
          <cell r="AB21329"/>
        </row>
        <row r="21330">
          <cell r="A21330">
            <v>44116.448182870401</v>
          </cell>
          <cell r="B21330">
            <v>633</v>
          </cell>
          <cell r="F21330" t="str">
            <v>CC-00252588</v>
          </cell>
          <cell r="J21330" t="str">
            <v>Complaint - Running With Problem</v>
          </cell>
          <cell r="R21330" t="str">
            <v>BSCD230433</v>
          </cell>
          <cell r="AB21330" t="str">
            <v>So, clean the pressure regulator kit &amp; adjust the RPM, After that start the unit found running satisfactory</v>
          </cell>
        </row>
        <row r="21331">
          <cell r="A21331">
            <v>44114.668495370403</v>
          </cell>
          <cell r="B21331">
            <v>1242</v>
          </cell>
          <cell r="F21331" t="str">
            <v>CC-00252206</v>
          </cell>
          <cell r="J21331" t="str">
            <v>Complaint - Running With Problem</v>
          </cell>
          <cell r="R21331" t="str">
            <v>BTKD162074</v>
          </cell>
          <cell r="AB21331" t="str">
            <v>MCB found in malfunctioning condition. so, SE open the MCB clean &amp; refitted. then run the unit &amp; unit is in running good condition. but our engineer suggested to customer arrange a new MCB to stock for emergency purpose.</v>
          </cell>
        </row>
        <row r="21332">
          <cell r="A21332">
            <v>44113.588900463001</v>
          </cell>
          <cell r="B21332">
            <v>255</v>
          </cell>
          <cell r="F21332" t="str">
            <v>CC-00251492</v>
          </cell>
          <cell r="J21332" t="str">
            <v>Complaint - Running With Problem</v>
          </cell>
          <cell r="R21332" t="str">
            <v>BTCD162159</v>
          </cell>
          <cell r="AB21332"/>
        </row>
        <row r="21333">
          <cell r="A21333">
            <v>44113.579988425903</v>
          </cell>
          <cell r="B21333">
            <v>1343</v>
          </cell>
          <cell r="F21333" t="str">
            <v>CC-00251477</v>
          </cell>
          <cell r="J21333" t="str">
            <v>Complaint - Running With Problem</v>
          </cell>
          <cell r="R21333" t="str">
            <v>BSFD161795</v>
          </cell>
          <cell r="AB21333"/>
        </row>
        <row r="21334">
          <cell r="A21334">
            <v>44112.60125</v>
          </cell>
          <cell r="B21334">
            <v>929</v>
          </cell>
          <cell r="F21334" t="str">
            <v>CC-00250622</v>
          </cell>
          <cell r="J21334" t="str">
            <v>Complaint - Running With Problem</v>
          </cell>
          <cell r="R21334" t="str">
            <v>BSAD120582</v>
          </cell>
          <cell r="AB21334" t="str">
            <v>So, replaced the same &amp; start the unit found running satisfactory
Replaced temperature switch &amp; cleaned fuel gauge switch.So, Replaced temperature switch &amp; cleaned fuel gauge switch &amp; start the unit found running satisfactory</v>
          </cell>
        </row>
        <row r="21335">
          <cell r="A21335">
            <v>44112.511111111096</v>
          </cell>
          <cell r="B21335">
            <v>5629</v>
          </cell>
          <cell r="F21335" t="str">
            <v>CC-00250496</v>
          </cell>
          <cell r="J21335" t="str">
            <v>Complaint - Running With Problem</v>
          </cell>
          <cell r="R21335" t="str">
            <v>BSCS037449</v>
          </cell>
          <cell r="AB21335" t="str">
            <v>Cleaned BDV, Solenoid valve &amp; actuator kit. So, cleaned the BDV, Solenoid valve &amp; actuator kit &amp; refitted the same after that start the unit found running satisfactory.</v>
          </cell>
        </row>
        <row r="21336">
          <cell r="A21336">
            <v>44112.480300925898</v>
          </cell>
          <cell r="B21336">
            <v>4796</v>
          </cell>
          <cell r="F21336" t="str">
            <v>CC-00250432</v>
          </cell>
          <cell r="J21336" t="str">
            <v>General Service</v>
          </cell>
          <cell r="R21336" t="str">
            <v>106989</v>
          </cell>
          <cell r="AB21336"/>
        </row>
        <row r="21337">
          <cell r="A21337">
            <v>44112.478483796302</v>
          </cell>
          <cell r="B21337">
            <v>31315</v>
          </cell>
          <cell r="F21337" t="str">
            <v>CC-00250431</v>
          </cell>
          <cell r="J21337" t="str">
            <v>Schedule Service</v>
          </cell>
          <cell r="R21337" t="str">
            <v>BIGS030904</v>
          </cell>
          <cell r="AB21337" t="str">
            <v>Replaced oil, air filter, oil filter &amp; separator</v>
          </cell>
        </row>
        <row r="21338">
          <cell r="A21338">
            <v>44112.476840277799</v>
          </cell>
          <cell r="B21338">
            <v>15125</v>
          </cell>
          <cell r="F21338" t="str">
            <v>CC-00250429</v>
          </cell>
          <cell r="J21338" t="str">
            <v>Schedule Service</v>
          </cell>
          <cell r="R21338" t="str">
            <v>GOHC370857</v>
          </cell>
          <cell r="AB21338"/>
        </row>
        <row r="21339">
          <cell r="A21339">
            <v>44112.474837962996</v>
          </cell>
          <cell r="B21339">
            <v>6398</v>
          </cell>
          <cell r="F21339" t="str">
            <v>CC-00250427</v>
          </cell>
          <cell r="J21339" t="str">
            <v>Schedule Service</v>
          </cell>
          <cell r="R21339" t="str">
            <v>BNKS030423</v>
          </cell>
          <cell r="AB21339" t="str">
            <v>Replace the air filter, oil, oil filter &amp; separator.</v>
          </cell>
        </row>
        <row r="21340">
          <cell r="A21340">
            <v>44112.472418981502</v>
          </cell>
          <cell r="B21340">
            <v>4840</v>
          </cell>
          <cell r="F21340" t="str">
            <v>CC-00250422</v>
          </cell>
          <cell r="J21340" t="str">
            <v>Complaint - Running With Problem</v>
          </cell>
          <cell r="R21340" t="str">
            <v>BLJS030086</v>
          </cell>
          <cell r="AB21340" t="str">
            <v>So, clean the same &amp; refitted it, after that start the unit found running satisfactory.</v>
          </cell>
        </row>
        <row r="21341">
          <cell r="A21341">
            <v>44112.450636574104</v>
          </cell>
          <cell r="B21341">
            <v>3862</v>
          </cell>
          <cell r="F21341" t="str">
            <v>CC-00250395</v>
          </cell>
          <cell r="J21341" t="str">
            <v>Complaint - Running With Problem</v>
          </cell>
          <cell r="R21341" t="str">
            <v>BSKD161467</v>
          </cell>
          <cell r="AB21341"/>
        </row>
        <row r="21342">
          <cell r="A21342">
            <v>44111.582638888904</v>
          </cell>
          <cell r="B21342">
            <v>1020</v>
          </cell>
          <cell r="F21342" t="str">
            <v>CC-00249632</v>
          </cell>
          <cell r="J21342" t="str">
            <v>Field Campaign</v>
          </cell>
          <cell r="R21342" t="str">
            <v>BSKD161462</v>
          </cell>
          <cell r="AB21342" t="str">
            <v>Replaced Spare Kit- Strainer PG 500 under FOC basis</v>
          </cell>
        </row>
        <row r="21343">
          <cell r="A21343">
            <v>44111.5805092593</v>
          </cell>
          <cell r="B21343">
            <v>1569</v>
          </cell>
          <cell r="F21343" t="str">
            <v>CC-00249628</v>
          </cell>
          <cell r="J21343" t="str">
            <v>Field Campaign</v>
          </cell>
          <cell r="R21343" t="str">
            <v>BRID161336</v>
          </cell>
          <cell r="AB21343"/>
        </row>
        <row r="21344">
          <cell r="A21344">
            <v>44111.5774074074</v>
          </cell>
          <cell r="B21344">
            <v>6620</v>
          </cell>
          <cell r="F21344" t="str">
            <v>CC-00249623</v>
          </cell>
          <cell r="J21344" t="str">
            <v>Field Campaign</v>
          </cell>
          <cell r="R21344" t="str">
            <v>BRED161077</v>
          </cell>
          <cell r="AB21344" t="str">
            <v>Replaced Spare kit strainer PG 500 Replaced Spare Kit- Strainer PG 500 under FOC basis</v>
          </cell>
        </row>
        <row r="21345">
          <cell r="A21345">
            <v>44111.565185185202</v>
          </cell>
          <cell r="B21345">
            <v>3610</v>
          </cell>
          <cell r="F21345" t="str">
            <v>CC-00249594</v>
          </cell>
          <cell r="J21345" t="str">
            <v>Complaint - Running With Problem</v>
          </cell>
          <cell r="R21345" t="str">
            <v>BRAD160803</v>
          </cell>
          <cell r="AB21345" t="str">
            <v>So, Replaced MPV kit &amp; pressure regulator after replacement all parts found that 240 feet boring takes 5 hours. Unit running satisfactory.</v>
          </cell>
        </row>
        <row r="21346">
          <cell r="A21346">
            <v>44110.683854166702</v>
          </cell>
          <cell r="B21346">
            <v>515</v>
          </cell>
          <cell r="F21346" t="str">
            <v>CC-00249057</v>
          </cell>
          <cell r="J21346" t="str">
            <v>Schedule Service</v>
          </cell>
          <cell r="R21346" t="str">
            <v>BSBD161629</v>
          </cell>
          <cell r="AB21346" t="str">
            <v>Replaced Oil, oil filter &amp; air filter</v>
          </cell>
        </row>
        <row r="21347">
          <cell r="A21347">
            <v>44110.543113425898</v>
          </cell>
          <cell r="B21347">
            <v>7000</v>
          </cell>
          <cell r="F21347" t="str">
            <v>CC-00248806</v>
          </cell>
          <cell r="J21347" t="str">
            <v>General Service</v>
          </cell>
          <cell r="R21347" t="str">
            <v>BQJD160019</v>
          </cell>
          <cell r="AB21347" t="str">
            <v>So, Replaced air filter assembly &amp; start the unit running satisfactory</v>
          </cell>
        </row>
        <row r="21348">
          <cell r="A21348">
            <v>44110.4621527778</v>
          </cell>
          <cell r="B21348">
            <v>4873</v>
          </cell>
          <cell r="F21348" t="str">
            <v>CC-00248635</v>
          </cell>
          <cell r="J21348" t="str">
            <v>Complaint - Running With Problem</v>
          </cell>
          <cell r="R21348" t="str">
            <v>BSAS036940</v>
          </cell>
          <cell r="AB21348" t="str">
            <v>So, clean the BDV &amp; Solenoid valve &amp; refitted the same after that start the unit found running satisfactory.</v>
          </cell>
        </row>
        <row r="21349">
          <cell r="A21349">
            <v>44109.769108796303</v>
          </cell>
          <cell r="B21349">
            <v>884</v>
          </cell>
          <cell r="F21349" t="str">
            <v>CC-00248498</v>
          </cell>
          <cell r="J21349" t="str">
            <v>Complaint - Running With Problem</v>
          </cell>
          <cell r="R21349" t="str">
            <v>BTDD162169</v>
          </cell>
          <cell r="AB21349" t="str">
            <v>So, Replaced MCB 40 amp. under customer stock &amp; start the unit running satisfactory.</v>
          </cell>
        </row>
        <row r="21350">
          <cell r="A21350">
            <v>44109.768229166701</v>
          </cell>
          <cell r="B21350">
            <v>6550</v>
          </cell>
          <cell r="F21350" t="str">
            <v>CC-00248497</v>
          </cell>
          <cell r="J21350" t="str">
            <v>Schedule Service</v>
          </cell>
          <cell r="R21350" t="str">
            <v>BQJD160027</v>
          </cell>
          <cell r="AB21350" t="str">
            <v>Replaced air filter assembly Air filter modification work done.</v>
          </cell>
        </row>
        <row r="21351">
          <cell r="A21351">
            <v>44109.695162037002</v>
          </cell>
          <cell r="B21351">
            <v>4421</v>
          </cell>
          <cell r="F21351" t="str">
            <v>CC-00248417</v>
          </cell>
          <cell r="J21351" t="str">
            <v>Field Campaign</v>
          </cell>
          <cell r="R21351" t="str">
            <v>BRCD160967</v>
          </cell>
          <cell r="AB21351"/>
        </row>
        <row r="21352">
          <cell r="A21352">
            <v>44109.581770833298</v>
          </cell>
          <cell r="B21352">
            <v>4453</v>
          </cell>
          <cell r="F21352" t="str">
            <v>CC-00248274</v>
          </cell>
          <cell r="J21352" t="str">
            <v>Field Campaign</v>
          </cell>
          <cell r="R21352" t="str">
            <v>BRCD160968</v>
          </cell>
          <cell r="AB21352" t="str">
            <v>Replaced Spare Kit- Strainer PG 500 under FOC basis</v>
          </cell>
        </row>
        <row r="21353">
          <cell r="A21353">
            <v>44109.579780092601</v>
          </cell>
          <cell r="B21353">
            <v>2565</v>
          </cell>
          <cell r="F21353" t="str">
            <v>CC-00248268</v>
          </cell>
          <cell r="J21353" t="str">
            <v>Field Campaign</v>
          </cell>
          <cell r="R21353" t="str">
            <v>BRGD161212</v>
          </cell>
          <cell r="AB21353"/>
        </row>
        <row r="21354">
          <cell r="A21354">
            <v>44109.576631944401</v>
          </cell>
          <cell r="B21354"/>
          <cell r="F21354" t="str">
            <v>CC-00248259</v>
          </cell>
          <cell r="J21354" t="str">
            <v>Field Campaign</v>
          </cell>
          <cell r="R21354" t="str">
            <v>BRGD161212</v>
          </cell>
          <cell r="AB21354"/>
        </row>
        <row r="21355">
          <cell r="A21355">
            <v>44109.542060185202</v>
          </cell>
          <cell r="B21355">
            <v>1</v>
          </cell>
          <cell r="F21355" t="str">
            <v>CC-00248197</v>
          </cell>
          <cell r="J21355" t="str">
            <v>Commissioning</v>
          </cell>
          <cell r="R21355" t="str">
            <v>BTLC377591</v>
          </cell>
          <cell r="AB21355" t="str">
            <v>comm date- 03/11/3030
So, checked all theparametrs found ok, checked the oil level found ok. Then started the unit found running in good condition.</v>
          </cell>
        </row>
        <row r="21356">
          <cell r="A21356">
            <v>44109.5411342593</v>
          </cell>
          <cell r="B21356">
            <v>1</v>
          </cell>
          <cell r="F21356" t="str">
            <v>CC-00248191</v>
          </cell>
          <cell r="J21356" t="str">
            <v>Commissioning</v>
          </cell>
          <cell r="R21356" t="str">
            <v>BSHC376807</v>
          </cell>
          <cell r="AB21356"/>
        </row>
        <row r="21357">
          <cell r="A21357">
            <v>44109.539861111101</v>
          </cell>
          <cell r="B21357">
            <v>1</v>
          </cell>
          <cell r="F21357" t="str">
            <v>CC-00248187</v>
          </cell>
          <cell r="J21357" t="str">
            <v>Commissioning</v>
          </cell>
          <cell r="R21357" t="str">
            <v>BSIC376940</v>
          </cell>
          <cell r="AB21357"/>
        </row>
        <row r="21358">
          <cell r="A21358">
            <v>44109.449641203697</v>
          </cell>
          <cell r="B21358">
            <v>35365</v>
          </cell>
          <cell r="F21358" t="str">
            <v>CC-00247970</v>
          </cell>
          <cell r="J21358" t="str">
            <v>Complaint - Running With Problem</v>
          </cell>
          <cell r="R21358" t="str">
            <v>BNAS040245</v>
          </cell>
          <cell r="AB21358" t="str">
            <v>So, clean cooler external side with kastic soda  after that start the unit running satisfacrtory
Replaced Oil &amp; oil filter</v>
          </cell>
        </row>
        <row r="21359">
          <cell r="A21359">
            <v>44108.466377314799</v>
          </cell>
          <cell r="B21359"/>
          <cell r="F21359" t="str">
            <v>CC-00247846</v>
          </cell>
          <cell r="J21359" t="str">
            <v>Complaint - Running With Problem</v>
          </cell>
          <cell r="R21359" t="str">
            <v>CTJE211216</v>
          </cell>
          <cell r="AB21359"/>
        </row>
        <row r="21360">
          <cell r="A21360">
            <v>44107.840949074103</v>
          </cell>
          <cell r="B21360">
            <v>2494</v>
          </cell>
          <cell r="F21360" t="str">
            <v>CC-00247792</v>
          </cell>
          <cell r="J21360" t="str">
            <v>Field Campaign</v>
          </cell>
          <cell r="R21360" t="str">
            <v>BRED161081</v>
          </cell>
          <cell r="AB21360" t="str">
            <v>Replaced Strainer kit PG 500 under FOC basis</v>
          </cell>
        </row>
        <row r="21361">
          <cell r="A21361">
            <v>44107.708217592597</v>
          </cell>
          <cell r="B21361">
            <v>7926</v>
          </cell>
          <cell r="F21361" t="str">
            <v>CC-00247714</v>
          </cell>
          <cell r="J21361" t="str">
            <v>Schedule Service</v>
          </cell>
          <cell r="R21361" t="str">
            <v>BOJD200009</v>
          </cell>
          <cell r="AB21361" t="str">
            <v>Replaced oil, oil filter, air filter.</v>
          </cell>
        </row>
        <row r="21362">
          <cell r="A21362">
            <v>44107.633437500001</v>
          </cell>
          <cell r="B21362">
            <v>7486</v>
          </cell>
          <cell r="F21362" t="str">
            <v>CC-00247616</v>
          </cell>
          <cell r="J21362" t="str">
            <v>Complaint - Breakdown</v>
          </cell>
          <cell r="R21362" t="str">
            <v>BQID160463</v>
          </cell>
          <cell r="AB21362" t="str">
            <v>Fitted the coupling, ,mounting hub &amp; re-coupled with engine, All pipelines hose cleaning &amp; refitted the same. Fitted OSV, actuator assy, radial outlet DCV &amp; discharge hose assy. After completed the job suggested to the customer ready the Engine.
Replaced Air filter assembly, oil &amp; oil filter.</v>
          </cell>
        </row>
        <row r="21363">
          <cell r="A21363">
            <v>44107.459027777797</v>
          </cell>
          <cell r="B21363">
            <v>2631</v>
          </cell>
          <cell r="F21363" t="str">
            <v>CC-00247315</v>
          </cell>
          <cell r="J21363" t="str">
            <v>Schedule Service</v>
          </cell>
          <cell r="R21363" t="str">
            <v>BSKD161477</v>
          </cell>
          <cell r="AB21363" t="str">
            <v>Replaced the oil, oil filter &amp; checked the condition of air filter found ok.</v>
          </cell>
        </row>
        <row r="21364">
          <cell r="A21364">
            <v>44106.7417824074</v>
          </cell>
          <cell r="B21364">
            <v>7875</v>
          </cell>
          <cell r="F21364" t="str">
            <v>CC-00247215</v>
          </cell>
          <cell r="J21364" t="str">
            <v>Schedule Service</v>
          </cell>
          <cell r="R21364" t="str">
            <v>BJHS031586</v>
          </cell>
          <cell r="AB21364" t="str">
            <v>Replaced oil, oil filter, air filter, separator, MPV, BDV, S/O, Intake, BDV</v>
          </cell>
        </row>
        <row r="21365">
          <cell r="A21365">
            <v>44106.731828703698</v>
          </cell>
          <cell r="B21365">
            <v>2493</v>
          </cell>
          <cell r="F21365" t="str">
            <v>CC-00247207</v>
          </cell>
          <cell r="J21365" t="str">
            <v>Schedule Service</v>
          </cell>
          <cell r="R21365" t="str">
            <v>BRED161081</v>
          </cell>
          <cell r="AB21365" t="str">
            <v>Replaced oil, oil filter, air filter.</v>
          </cell>
        </row>
        <row r="21366">
          <cell r="A21366">
            <v>44106.582314814797</v>
          </cell>
          <cell r="B21366">
            <v>1</v>
          </cell>
          <cell r="F21366" t="str">
            <v>CC-00247126</v>
          </cell>
          <cell r="J21366" t="str">
            <v>Commissioning</v>
          </cell>
          <cell r="R21366" t="str">
            <v>BTJD162016</v>
          </cell>
          <cell r="AB21366" t="str">
            <v>Commissioning  of PG 450-150.
Replaced oil, oil filter Machine has been purchased by customer 1 year ago. So advised the customer to replaced the oil, oil filter.</v>
          </cell>
        </row>
        <row r="21367">
          <cell r="A21367">
            <v>44106.479548611103</v>
          </cell>
          <cell r="B21367">
            <v>0</v>
          </cell>
          <cell r="F21367" t="str">
            <v>CC-00247066</v>
          </cell>
          <cell r="J21367" t="str">
            <v>Pre Commissioning</v>
          </cell>
          <cell r="R21367" t="str">
            <v>BTLS039851</v>
          </cell>
          <cell r="AB21367"/>
        </row>
        <row r="21368">
          <cell r="A21368">
            <v>44105.683958333299</v>
          </cell>
          <cell r="B21368"/>
          <cell r="F21368" t="str">
            <v>CC-00246907</v>
          </cell>
          <cell r="J21368" t="str">
            <v>Field Campaign</v>
          </cell>
          <cell r="R21368"/>
          <cell r="AB21368"/>
        </row>
        <row r="21369">
          <cell r="A21369">
            <v>44105.681006944404</v>
          </cell>
          <cell r="B21369">
            <v>3285</v>
          </cell>
          <cell r="F21369" t="str">
            <v>CC-00246901</v>
          </cell>
          <cell r="J21369" t="str">
            <v>Field Campaign</v>
          </cell>
          <cell r="R21369" t="str">
            <v>BRHD161312</v>
          </cell>
          <cell r="AB21369" t="str">
            <v>Replaced the strainer under FOC as Field campaigning.</v>
          </cell>
        </row>
        <row r="21370">
          <cell r="A21370">
            <v>44105.674062500002</v>
          </cell>
          <cell r="B21370"/>
          <cell r="F21370" t="str">
            <v>CC-00246886</v>
          </cell>
          <cell r="J21370" t="str">
            <v>Field Campaign</v>
          </cell>
          <cell r="R21370"/>
          <cell r="AB21370"/>
        </row>
        <row r="21371">
          <cell r="A21371">
            <v>44105.670960648102</v>
          </cell>
          <cell r="B21371">
            <v>2756</v>
          </cell>
          <cell r="F21371" t="str">
            <v>CC-00246880</v>
          </cell>
          <cell r="J21371" t="str">
            <v>Field Campaign</v>
          </cell>
          <cell r="R21371" t="str">
            <v>BRGD161225</v>
          </cell>
          <cell r="AB21371" t="str">
            <v>STRAINER REPLACED UNDER FOC PART NO. 0324</v>
          </cell>
        </row>
        <row r="21372">
          <cell r="A21372">
            <v>44105.6667592593</v>
          </cell>
          <cell r="B21372"/>
          <cell r="F21372" t="str">
            <v>CC-00246875</v>
          </cell>
          <cell r="J21372" t="str">
            <v>Field Campaign</v>
          </cell>
          <cell r="R21372"/>
          <cell r="AB21372"/>
        </row>
        <row r="21373">
          <cell r="A21373">
            <v>44105.662291666697</v>
          </cell>
          <cell r="B21373">
            <v>2631</v>
          </cell>
          <cell r="F21373" t="str">
            <v>CC-00246865</v>
          </cell>
          <cell r="J21373" t="str">
            <v>Field Campaign</v>
          </cell>
          <cell r="R21373" t="str">
            <v>BSKD161477</v>
          </cell>
          <cell r="AB21373" t="str">
            <v>Strainer Replaced under FOC.</v>
          </cell>
        </row>
        <row r="21374">
          <cell r="A21374">
            <v>44105.647083333301</v>
          </cell>
          <cell r="B21374">
            <v>1813</v>
          </cell>
          <cell r="F21374" t="str">
            <v>CC-00246842</v>
          </cell>
          <cell r="J21374" t="str">
            <v>Schedule Service</v>
          </cell>
          <cell r="R21374" t="str">
            <v>BRCD160978</v>
          </cell>
          <cell r="AB21374" t="str">
            <v>Replaced Air filter, oil filter, separator &amp; oil</v>
          </cell>
        </row>
        <row r="21375">
          <cell r="A21375">
            <v>44105.634062500001</v>
          </cell>
          <cell r="B21375">
            <v>0</v>
          </cell>
          <cell r="F21375" t="str">
            <v>CC-00246827</v>
          </cell>
          <cell r="J21375" t="str">
            <v>Pre Commissioning</v>
          </cell>
          <cell r="R21375" t="str">
            <v>BTLS039719</v>
          </cell>
          <cell r="AB21375"/>
        </row>
        <row r="21376">
          <cell r="A21376">
            <v>44105.629398148201</v>
          </cell>
          <cell r="B21376">
            <v>0</v>
          </cell>
          <cell r="F21376" t="str">
            <v>CC-00246816</v>
          </cell>
          <cell r="J21376" t="str">
            <v>Pre Commissioning</v>
          </cell>
          <cell r="R21376" t="str">
            <v>BTLS039748</v>
          </cell>
          <cell r="AB21376" t="str">
            <v>Visited the customer site to complete the pre commissioning job. so advised the customer to make a zero level floor , put proper ventilation, proper earthing with lugs, HRC fuse 200 ampere , wire size 120 sq mm made of copper, 3 phase line connection, distance from all side of the compressor must be minimum 3 feet.</v>
          </cell>
        </row>
        <row r="21377">
          <cell r="A21377">
            <v>44104.570879629602</v>
          </cell>
          <cell r="B21377">
            <v>2454</v>
          </cell>
          <cell r="F21377" t="str">
            <v>CC-00246140</v>
          </cell>
          <cell r="J21377" t="str">
            <v>Complaint - Running With Problem</v>
          </cell>
          <cell r="R21377" t="str">
            <v>BRGD161212</v>
          </cell>
          <cell r="AB21377" t="str">
            <v>Visited the customer site checked the unit found that butterfly valve actuator is malfunctioning.
So, clean the actuator assy. &amp; refitted the same After that start the unit found running satisfactory
Replaced oil, oil filter &amp; air filter</v>
          </cell>
        </row>
        <row r="21378">
          <cell r="A21378">
            <v>44103.657453703701</v>
          </cell>
          <cell r="B21378">
            <v>1121</v>
          </cell>
          <cell r="F21378" t="str">
            <v>CC-00245667</v>
          </cell>
          <cell r="J21378" t="str">
            <v>Schedule Service</v>
          </cell>
          <cell r="R21378" t="str">
            <v>BTKD162074</v>
          </cell>
          <cell r="AB21378"/>
        </row>
        <row r="21379">
          <cell r="A21379">
            <v>44102.551805555602</v>
          </cell>
          <cell r="B21379">
            <v>7726</v>
          </cell>
          <cell r="F21379" t="str">
            <v>CC-00244745</v>
          </cell>
          <cell r="J21379" t="str">
            <v>Complaint - Running With Problem</v>
          </cell>
          <cell r="R21379" t="str">
            <v>BOJD200009</v>
          </cell>
          <cell r="AB21379" t="str">
            <v>Visited the customer site checked the unit found that OSV to air end pipe line leakage.</v>
          </cell>
        </row>
        <row r="21380">
          <cell r="A21380">
            <v>44102.492604166699</v>
          </cell>
          <cell r="B21380">
            <v>0</v>
          </cell>
          <cell r="F21380" t="str">
            <v>CC-00244652</v>
          </cell>
          <cell r="J21380" t="str">
            <v>Complaint - Running With Problem</v>
          </cell>
          <cell r="R21380" t="str">
            <v>GOJE670044</v>
          </cell>
          <cell r="AB21380" t="str">
            <v>Piston problem</v>
          </cell>
        </row>
        <row r="21381">
          <cell r="A21381">
            <v>44102.486134259299</v>
          </cell>
          <cell r="B21381">
            <v>2127</v>
          </cell>
          <cell r="F21381" t="str">
            <v>CC-00244636</v>
          </cell>
          <cell r="J21381" t="str">
            <v>Schedule Service</v>
          </cell>
          <cell r="R21381" t="str">
            <v>BSBC375576</v>
          </cell>
          <cell r="AB21381" t="str">
            <v>Replaced oil, oil filter &amp; air filter</v>
          </cell>
        </row>
        <row r="21382">
          <cell r="A21382">
            <v>44102.478576388901</v>
          </cell>
          <cell r="B21382">
            <v>2695</v>
          </cell>
          <cell r="F21382" t="str">
            <v>CC-00244623</v>
          </cell>
          <cell r="J21382" t="str">
            <v>Complaint - Running With Problem</v>
          </cell>
          <cell r="R21382" t="str">
            <v>BRKD230139</v>
          </cell>
          <cell r="AB21382" t="str">
            <v>So,RADIATOR replaced by cummins in warranty basis. After all workdone start the unit found running satisfactory.
Replaced MCB 10 amp &amp; BatterySo, replaced the same &amp; start the unit found running satisfactory</v>
          </cell>
        </row>
        <row r="21383">
          <cell r="A21383">
            <v>44102.440671296303</v>
          </cell>
          <cell r="B21383">
            <v>3275</v>
          </cell>
          <cell r="F21383" t="str">
            <v>CC-00244536</v>
          </cell>
          <cell r="J21383" t="str">
            <v>Complaint - Running With Problem</v>
          </cell>
          <cell r="R21383" t="str">
            <v>BSCD161691</v>
          </cell>
          <cell r="AB21383"/>
        </row>
        <row r="21384">
          <cell r="A21384">
            <v>44100.880486111098</v>
          </cell>
          <cell r="B21384">
            <v>4260</v>
          </cell>
          <cell r="F21384" t="str">
            <v>CC-00244305</v>
          </cell>
          <cell r="J21384" t="str">
            <v>Field Campaign</v>
          </cell>
          <cell r="R21384" t="str">
            <v>BRHD161304</v>
          </cell>
          <cell r="AB21384"/>
        </row>
        <row r="21385">
          <cell r="A21385">
            <v>44099.9845138889</v>
          </cell>
          <cell r="B21385">
            <v>22869</v>
          </cell>
          <cell r="F21385" t="str">
            <v>CC-00243638</v>
          </cell>
          <cell r="J21385" t="str">
            <v>Schedule Service - AMC</v>
          </cell>
          <cell r="R21385" t="str">
            <v>BMDS040417</v>
          </cell>
          <cell r="AB21385"/>
        </row>
        <row r="21386">
          <cell r="A21386">
            <v>44099.698750000003</v>
          </cell>
          <cell r="B21386">
            <v>507</v>
          </cell>
          <cell r="F21386" t="str">
            <v>CC-00243400</v>
          </cell>
          <cell r="J21386" t="str">
            <v>Schedule Service</v>
          </cell>
          <cell r="R21386" t="str">
            <v>BTKD162080</v>
          </cell>
          <cell r="AB21386"/>
        </row>
        <row r="21387">
          <cell r="A21387">
            <v>44099.610381944403</v>
          </cell>
          <cell r="B21387">
            <v>15015</v>
          </cell>
          <cell r="F21387" t="str">
            <v>CC-00243230</v>
          </cell>
          <cell r="J21387" t="str">
            <v>General Service</v>
          </cell>
          <cell r="R21387" t="str">
            <v>BKJS030050</v>
          </cell>
          <cell r="AB21387" t="str">
            <v>Received Air filter, oil filter, separator &amp; oil</v>
          </cell>
        </row>
        <row r="21388">
          <cell r="A21388">
            <v>44099.439861111103</v>
          </cell>
          <cell r="B21388">
            <v>3280</v>
          </cell>
          <cell r="F21388" t="str">
            <v>CC-00242865</v>
          </cell>
          <cell r="J21388" t="str">
            <v>Complaint - Running With Problem</v>
          </cell>
          <cell r="R21388" t="str">
            <v>BSCS037531</v>
          </cell>
          <cell r="AB21388" t="str">
            <v>As per the customer compliant dismantle the airend found male rotor was seized with both side. rotor housing got damaged and outlet heavy rubbing mark. both rotor having chipping and scoring marks. Inform to concern after get the approval new bearing kit and rotor housing replaced outlet housing and male rotor machining new bearing kit input shaft and housing replaced check the pressure test.</v>
          </cell>
        </row>
        <row r="21389">
          <cell r="A21389">
            <v>44098.981400463003</v>
          </cell>
          <cell r="B21389"/>
          <cell r="F21389" t="str">
            <v>CC-00242659</v>
          </cell>
          <cell r="J21389" t="str">
            <v>Schedule Service - AMC</v>
          </cell>
          <cell r="R21389" t="str">
            <v>BMIS031670</v>
          </cell>
          <cell r="AB21389"/>
        </row>
        <row r="21390">
          <cell r="A21390">
            <v>44098.772465277798</v>
          </cell>
          <cell r="B21390">
            <v>3793</v>
          </cell>
          <cell r="F21390" t="str">
            <v>CC-00242573</v>
          </cell>
          <cell r="J21390" t="str">
            <v>Complaint - Running With Problem</v>
          </cell>
          <cell r="R21390" t="str">
            <v>BSKD161467</v>
          </cell>
          <cell r="AB21390" t="str">
            <v>So, clean the actuator &amp; replaced ARV kit. After that start the unit found running satisfactory.</v>
          </cell>
        </row>
        <row r="21391">
          <cell r="A21391">
            <v>44098.770567129599</v>
          </cell>
          <cell r="B21391">
            <v>1138</v>
          </cell>
          <cell r="F21391" t="str">
            <v>CC-00242571</v>
          </cell>
          <cell r="J21391" t="str">
            <v>Complaint - Running With Problem</v>
          </cell>
          <cell r="R21391" t="str">
            <v>BTKD162112</v>
          </cell>
          <cell r="AB21391" t="str">
            <v>So, replaced the same &amp; start the unit found running satisfactory</v>
          </cell>
        </row>
        <row r="21392">
          <cell r="A21392">
            <v>44098.559282407397</v>
          </cell>
          <cell r="B21392"/>
          <cell r="F21392" t="str">
            <v>CC-00242150</v>
          </cell>
          <cell r="J21392" t="str">
            <v>General Service</v>
          </cell>
          <cell r="R21392" t="str">
            <v>BRGL151464</v>
          </cell>
          <cell r="AB21392"/>
        </row>
        <row r="21393">
          <cell r="A21393">
            <v>44098.543622685203</v>
          </cell>
          <cell r="B21393">
            <v>23737</v>
          </cell>
          <cell r="F21393" t="str">
            <v>CC-00242124</v>
          </cell>
          <cell r="J21393" t="str">
            <v>Schedule Service</v>
          </cell>
          <cell r="R21393" t="str">
            <v>BLGS040582</v>
          </cell>
          <cell r="AB21393" t="str">
            <v>Replace the air filter, oil filter, oil, separator, pre filter, fin filter &amp; carbon filter</v>
          </cell>
        </row>
        <row r="21394">
          <cell r="A21394">
            <v>44098.540081018502</v>
          </cell>
          <cell r="B21394">
            <v>35956</v>
          </cell>
          <cell r="F21394" t="str">
            <v>CC-00242117</v>
          </cell>
          <cell r="J21394" t="str">
            <v>Schedule Service</v>
          </cell>
          <cell r="R21394" t="str">
            <v>BILS030211</v>
          </cell>
          <cell r="AB21394" t="str">
            <v>Replace the oil, oil filter, air filter, separator, MPV kit, BDV kit, solenoid valve, ADV kit &amp; intake valve.</v>
          </cell>
        </row>
        <row r="21395">
          <cell r="A21395">
            <v>44098.533912036997</v>
          </cell>
          <cell r="B21395">
            <v>0</v>
          </cell>
          <cell r="F21395" t="str">
            <v>CC-00242107</v>
          </cell>
          <cell r="J21395" t="str">
            <v>Complaint - Running With Problem</v>
          </cell>
          <cell r="R21395" t="str">
            <v>CKLE670318</v>
          </cell>
          <cell r="AB21395"/>
        </row>
        <row r="21396">
          <cell r="A21396">
            <v>44098.529166666704</v>
          </cell>
          <cell r="B21396">
            <v>19066</v>
          </cell>
          <cell r="F21396" t="str">
            <v>CC-00242090</v>
          </cell>
          <cell r="J21396" t="str">
            <v>Complaint - Running With Problem</v>
          </cell>
          <cell r="R21396" t="str">
            <v>BLIS031950</v>
          </cell>
          <cell r="AB21396" t="str">
            <v>So, replaced the same &amp; start the unit found running satisfactory</v>
          </cell>
        </row>
        <row r="21397">
          <cell r="A21397">
            <v>44098.524097222202</v>
          </cell>
          <cell r="B21397">
            <v>0</v>
          </cell>
          <cell r="F21397" t="str">
            <v>CC-00242078</v>
          </cell>
          <cell r="J21397" t="str">
            <v>Complaint - Running With Problem</v>
          </cell>
          <cell r="R21397" t="str">
            <v>13447411</v>
          </cell>
          <cell r="AB21397" t="str">
            <v>Replaced Dryer compressor, capillary, filter, pressure gauge &amp; gas,</v>
          </cell>
        </row>
        <row r="21398">
          <cell r="A21398">
            <v>44098.519849536999</v>
          </cell>
          <cell r="B21398">
            <v>21002</v>
          </cell>
          <cell r="F21398" t="str">
            <v>CC-00242066</v>
          </cell>
          <cell r="J21398" t="str">
            <v>Schedule Service</v>
          </cell>
          <cell r="R21398" t="str">
            <v>BMIS031670</v>
          </cell>
          <cell r="AB21398"/>
        </row>
        <row r="21399">
          <cell r="A21399">
            <v>44098.510740740698</v>
          </cell>
          <cell r="B21399">
            <v>0</v>
          </cell>
          <cell r="F21399" t="str">
            <v>CC-00242046</v>
          </cell>
          <cell r="J21399" t="str">
            <v>Pre Commissioning</v>
          </cell>
          <cell r="R21399" t="str">
            <v>BTES044431</v>
          </cell>
          <cell r="AB21399"/>
        </row>
        <row r="21400">
          <cell r="A21400">
            <v>44098.449976851902</v>
          </cell>
          <cell r="B21400">
            <v>2017</v>
          </cell>
          <cell r="F21400" t="str">
            <v>CC-00241900</v>
          </cell>
          <cell r="J21400" t="str">
            <v>Schedule Service</v>
          </cell>
          <cell r="R21400" t="str">
            <v>BSGD161904</v>
          </cell>
          <cell r="AB21400"/>
        </row>
        <row r="21401">
          <cell r="A21401">
            <v>44098.446446759299</v>
          </cell>
          <cell r="B21401">
            <v>715</v>
          </cell>
          <cell r="F21401" t="str">
            <v>CC-00241894</v>
          </cell>
          <cell r="J21401" t="str">
            <v>Complaint - Running With Problem</v>
          </cell>
          <cell r="R21401" t="str">
            <v>BTDD162169</v>
          </cell>
          <cell r="AB21401" t="str">
            <v>MCB 40 amp.  self arranged by customer by local market.</v>
          </cell>
        </row>
        <row r="21402">
          <cell r="A21402">
            <v>44097.653182870403</v>
          </cell>
          <cell r="B21402">
            <v>0</v>
          </cell>
          <cell r="F21402" t="str">
            <v>CC-00241401</v>
          </cell>
          <cell r="J21402" t="str">
            <v>Pre Commissioning</v>
          </cell>
          <cell r="R21402" t="str">
            <v>BTLC377591</v>
          </cell>
          <cell r="AB21402"/>
        </row>
        <row r="21403">
          <cell r="A21403">
            <v>44096.682372685202</v>
          </cell>
          <cell r="B21403">
            <v>567</v>
          </cell>
          <cell r="F21403" t="str">
            <v>CC-00240638</v>
          </cell>
          <cell r="J21403" t="str">
            <v>Field Campaign</v>
          </cell>
          <cell r="R21403" t="str">
            <v>BSFD161799</v>
          </cell>
          <cell r="AB21403" t="str">
            <v>Replaced Strainer kit PG 500 under FOC basis Replaced Spare Kit- Strainer PG 500 under FOC basis</v>
          </cell>
        </row>
        <row r="21404">
          <cell r="A21404">
            <v>44096.597349536998</v>
          </cell>
          <cell r="B21404">
            <v>515</v>
          </cell>
          <cell r="F21404" t="str">
            <v>CC-00240395</v>
          </cell>
          <cell r="J21404" t="str">
            <v>Field Campaign</v>
          </cell>
          <cell r="R21404" t="str">
            <v>BSBD161629</v>
          </cell>
          <cell r="AB21404" t="str">
            <v>Replaced Spare Kit- Strainer PG 500 under FOC basis</v>
          </cell>
        </row>
        <row r="21405">
          <cell r="A21405">
            <v>44096.572627314803</v>
          </cell>
          <cell r="B21405"/>
          <cell r="F21405" t="str">
            <v>CC-00240350</v>
          </cell>
          <cell r="J21405" t="str">
            <v>Complaint - Breakdown</v>
          </cell>
          <cell r="R21405"/>
          <cell r="AB21405"/>
        </row>
        <row r="21406">
          <cell r="A21406">
            <v>44096.567905092597</v>
          </cell>
          <cell r="B21406">
            <v>1</v>
          </cell>
          <cell r="F21406" t="str">
            <v>CC-00240339</v>
          </cell>
          <cell r="J21406" t="str">
            <v>General Service</v>
          </cell>
          <cell r="R21406" t="str">
            <v>CJBE560738</v>
          </cell>
          <cell r="AB21406"/>
        </row>
        <row r="21407">
          <cell r="A21407">
            <v>44096.5155324074</v>
          </cell>
          <cell r="B21407">
            <v>3782</v>
          </cell>
          <cell r="F21407" t="str">
            <v>CC-00240258</v>
          </cell>
          <cell r="J21407" t="str">
            <v>Complaint - Running With Problem</v>
          </cell>
          <cell r="R21407" t="str">
            <v>BSKD161467</v>
          </cell>
          <cell r="AB21407"/>
        </row>
        <row r="21408">
          <cell r="A21408">
            <v>44095.7366666667</v>
          </cell>
          <cell r="B21408">
            <v>1078</v>
          </cell>
          <cell r="F21408" t="str">
            <v>CC-00239763</v>
          </cell>
          <cell r="J21408" t="str">
            <v>Schedule Service</v>
          </cell>
          <cell r="R21408" t="str">
            <v>BSFD161830</v>
          </cell>
          <cell r="AB21408" t="str">
            <v>Replaced oil, oil; filter &amp; air filter</v>
          </cell>
        </row>
        <row r="21409">
          <cell r="A21409">
            <v>44095.543298611097</v>
          </cell>
          <cell r="B21409">
            <v>22738</v>
          </cell>
          <cell r="F21409" t="str">
            <v>CC-00239420</v>
          </cell>
          <cell r="J21409" t="str">
            <v>Schedule Service</v>
          </cell>
          <cell r="R21409" t="str">
            <v>BQBS030091</v>
          </cell>
          <cell r="AB21409"/>
        </row>
        <row r="21410">
          <cell r="A21410">
            <v>44095.527384259301</v>
          </cell>
          <cell r="B21410">
            <v>19130</v>
          </cell>
          <cell r="F21410" t="str">
            <v>CC-00239362</v>
          </cell>
          <cell r="J21410" t="str">
            <v>General Service</v>
          </cell>
          <cell r="R21410" t="str">
            <v>BMFS031276</v>
          </cell>
          <cell r="AB21410" t="str">
            <v>Replaced Oil, oil filter, ADV, air filter &amp; separator</v>
          </cell>
        </row>
        <row r="21411">
          <cell r="A21411">
            <v>44093.778240740699</v>
          </cell>
          <cell r="B21411">
            <v>21654</v>
          </cell>
          <cell r="F21411" t="str">
            <v>CC-00238906</v>
          </cell>
          <cell r="J21411" t="str">
            <v>Complaint - Running With Problem</v>
          </cell>
          <cell r="R21411" t="str">
            <v>BMJD200014</v>
          </cell>
          <cell r="AB21411" t="str">
            <v>Visited the customer site checked the unit found that pressure gauge is damaged
Replaced BDV  to OSV hose pipe &amp; Tank to Pressure hose pipe.
So, replaced the same &amp; start the unit found running satisfactory</v>
          </cell>
        </row>
        <row r="21412">
          <cell r="A21412">
            <v>44093.472245370402</v>
          </cell>
          <cell r="B21412">
            <v>922</v>
          </cell>
          <cell r="F21412" t="str">
            <v>CC-00238548</v>
          </cell>
          <cell r="J21412" t="str">
            <v>Field Campaign</v>
          </cell>
          <cell r="R21412" t="str">
            <v>BSFD161795</v>
          </cell>
          <cell r="AB21412" t="str">
            <v>Replaced Spare Kit- Strainer PG 500 under FOC basis</v>
          </cell>
        </row>
        <row r="21413">
          <cell r="A21413">
            <v>44093.454050925902</v>
          </cell>
          <cell r="B21413">
            <v>13414</v>
          </cell>
          <cell r="F21413" t="str">
            <v>CC-00238525</v>
          </cell>
          <cell r="J21413" t="str">
            <v>General Service</v>
          </cell>
          <cell r="R21413" t="str">
            <v>BIFS040367</v>
          </cell>
          <cell r="AB21413" t="str">
            <v>Replaced Oil, oil filter &amp; air filter</v>
          </cell>
        </row>
        <row r="21414">
          <cell r="A21414">
            <v>44093.450972222199</v>
          </cell>
          <cell r="B21414">
            <v>4840</v>
          </cell>
          <cell r="F21414" t="str">
            <v>CC-00238519</v>
          </cell>
          <cell r="J21414" t="str">
            <v>General Service</v>
          </cell>
          <cell r="R21414" t="str">
            <v>BLJS030086</v>
          </cell>
          <cell r="AB21414" t="str">
            <v>Replaced Oil, oil filter &amp; air filter</v>
          </cell>
        </row>
        <row r="21415">
          <cell r="A21415">
            <v>44093.446597222202</v>
          </cell>
          <cell r="B21415">
            <v>15477</v>
          </cell>
          <cell r="F21415" t="str">
            <v>CC-00238514</v>
          </cell>
          <cell r="J21415" t="str">
            <v>Schedule Service</v>
          </cell>
          <cell r="R21415" t="str">
            <v>BQBS033819</v>
          </cell>
          <cell r="AB21415" t="str">
            <v>Replaced Air filter, oil filter, oil &amp; separator</v>
          </cell>
        </row>
        <row r="21416">
          <cell r="A21416">
            <v>44092.676921296297</v>
          </cell>
          <cell r="B21416">
            <v>1500</v>
          </cell>
          <cell r="F21416" t="str">
            <v>CC-00238238</v>
          </cell>
          <cell r="J21416" t="str">
            <v>Complaint - Breakdown</v>
          </cell>
          <cell r="R21416" t="str">
            <v>CKFE671101</v>
          </cell>
          <cell r="AB21416" t="str">
            <v>Replaced cylinder dia 100, cylinder dia 70, gasket, ring, oil, pipe.</v>
          </cell>
        </row>
        <row r="21417">
          <cell r="A21417">
            <v>44092.556516203702</v>
          </cell>
          <cell r="B21417">
            <v>0</v>
          </cell>
          <cell r="F21417" t="str">
            <v>CC-00238040</v>
          </cell>
          <cell r="J21417" t="str">
            <v>Commissioning</v>
          </cell>
          <cell r="R21417" t="str">
            <v>CTDE565927</v>
          </cell>
          <cell r="AB21417"/>
        </row>
        <row r="21418">
          <cell r="A21418">
            <v>44092.518344907403</v>
          </cell>
          <cell r="B21418">
            <v>0</v>
          </cell>
          <cell r="F21418" t="str">
            <v>CC-00237981</v>
          </cell>
          <cell r="J21418" t="str">
            <v>Pre Commissioning</v>
          </cell>
          <cell r="R21418" t="str">
            <v>BTCS030119</v>
          </cell>
          <cell r="AB21418"/>
        </row>
        <row r="21419">
          <cell r="A21419">
            <v>44092.507557870398</v>
          </cell>
          <cell r="B21419">
            <v>16000</v>
          </cell>
          <cell r="F21419" t="str">
            <v>CC-00237967</v>
          </cell>
          <cell r="J21419" t="str">
            <v>Schedule Service</v>
          </cell>
          <cell r="R21419" t="str">
            <v>BKJS040077</v>
          </cell>
          <cell r="AB21419"/>
        </row>
        <row r="21420">
          <cell r="A21420">
            <v>44092.502106481501</v>
          </cell>
          <cell r="B21420">
            <v>10389</v>
          </cell>
          <cell r="F21420" t="str">
            <v>CC-00237954</v>
          </cell>
          <cell r="J21420" t="str">
            <v>Schedule Service</v>
          </cell>
          <cell r="R21420" t="str">
            <v>BQCS040170</v>
          </cell>
          <cell r="AB21420"/>
        </row>
        <row r="21421">
          <cell r="A21421">
            <v>44092.497673611098</v>
          </cell>
          <cell r="B21421">
            <v>9018</v>
          </cell>
          <cell r="F21421" t="str">
            <v>CC-00237945</v>
          </cell>
          <cell r="J21421" t="str">
            <v>Schedule Service</v>
          </cell>
          <cell r="R21421" t="str">
            <v>BRGC373885</v>
          </cell>
          <cell r="AB21421"/>
        </row>
        <row r="21422">
          <cell r="A21422">
            <v>44092.437337962998</v>
          </cell>
          <cell r="B21422"/>
          <cell r="F21422" t="str">
            <v>CC-00237827</v>
          </cell>
          <cell r="J21422" t="str">
            <v>Complaint - Running With Problem</v>
          </cell>
          <cell r="R21422" t="str">
            <v>CSBE672643</v>
          </cell>
          <cell r="AB21422"/>
        </row>
        <row r="21423">
          <cell r="A21423">
            <v>44090.755578703698</v>
          </cell>
          <cell r="B21423">
            <v>250</v>
          </cell>
          <cell r="F21423" t="str">
            <v>CC-00236867</v>
          </cell>
          <cell r="J21423" t="str">
            <v>Schedule Service</v>
          </cell>
          <cell r="R21423" t="str">
            <v>BTJD162047</v>
          </cell>
          <cell r="AB21423"/>
        </row>
        <row r="21424">
          <cell r="A21424">
            <v>44090.549791666701</v>
          </cell>
          <cell r="B21424">
            <v>23589</v>
          </cell>
          <cell r="F21424" t="str">
            <v>CC-00236570</v>
          </cell>
          <cell r="J21424" t="str">
            <v>Complaint - Running With Problem</v>
          </cell>
          <cell r="R21424" t="str">
            <v>BLGS040582</v>
          </cell>
          <cell r="AB21424" t="str">
            <v>So, opened the cooler &amp; washed them, after that start the unit found running satisfactory</v>
          </cell>
        </row>
        <row r="21425">
          <cell r="A21425">
            <v>44090.510752314804</v>
          </cell>
          <cell r="B21425">
            <v>1043</v>
          </cell>
          <cell r="F21425" t="str">
            <v>CC-00236499</v>
          </cell>
          <cell r="J21425" t="str">
            <v>Field Campaign</v>
          </cell>
          <cell r="R21425" t="str">
            <v>BSLD161503</v>
          </cell>
          <cell r="AB21425" t="str">
            <v>Replaced Spare Kit- Strainer PG 500 under FOC basis</v>
          </cell>
        </row>
        <row r="21426">
          <cell r="A21426">
            <v>44090.465659722198</v>
          </cell>
          <cell r="B21426">
            <v>6135</v>
          </cell>
          <cell r="F21426" t="str">
            <v>CC-00236446</v>
          </cell>
          <cell r="J21426" t="str">
            <v>Complaint - Running With Problem</v>
          </cell>
          <cell r="R21426" t="str">
            <v>BQGS031413</v>
          </cell>
          <cell r="AB21426" t="str">
            <v>So, replaced drive coupling element &amp; air filter after that start the unit found running satisfactory</v>
          </cell>
        </row>
        <row r="21427">
          <cell r="A21427">
            <v>44090.461423611101</v>
          </cell>
          <cell r="B21427">
            <v>0</v>
          </cell>
          <cell r="F21427" t="str">
            <v>CC-00236438</v>
          </cell>
          <cell r="J21427" t="str">
            <v>General Service</v>
          </cell>
          <cell r="R21427" t="str">
            <v>GNIE540291</v>
          </cell>
          <cell r="AB21427" t="str">
            <v>Replaced Air filter, oil filter, safety valve &amp; pressure switch</v>
          </cell>
        </row>
        <row r="21428">
          <cell r="A21428">
            <v>44089.709108796298</v>
          </cell>
          <cell r="B21428">
            <v>1894</v>
          </cell>
          <cell r="F21428" t="str">
            <v>CC-00236229</v>
          </cell>
          <cell r="J21428" t="str">
            <v>Complaint - Running With Problem</v>
          </cell>
          <cell r="R21428" t="str">
            <v>BRID161341</v>
          </cell>
          <cell r="AB21428" t="str">
            <v>So, checked wire &amp; clean plug after that start the unit found runnimng satisfactory</v>
          </cell>
        </row>
        <row r="21429">
          <cell r="A21429">
            <v>44089.465509259302</v>
          </cell>
          <cell r="B21429">
            <v>14600</v>
          </cell>
          <cell r="F21429" t="str">
            <v>CC-00235904</v>
          </cell>
          <cell r="J21429" t="str">
            <v>Complaint - Running With Problem</v>
          </cell>
          <cell r="R21429" t="str">
            <v>BJDET70060</v>
          </cell>
          <cell r="AB21429"/>
        </row>
        <row r="21430">
          <cell r="A21430">
            <v>44088.7641435185</v>
          </cell>
          <cell r="B21430">
            <v>1</v>
          </cell>
          <cell r="F21430" t="str">
            <v>CC-00235610</v>
          </cell>
          <cell r="J21430" t="str">
            <v>Commissioning</v>
          </cell>
          <cell r="R21430" t="str">
            <v>BSDC375892</v>
          </cell>
          <cell r="AB21430" t="str">
            <v>Comm photos miss matched , mail given to CRM team for delete comm photos. ...24/09/2020..... wrong photos delete by CRM team ,advice dealer to attached correct photos and close the call.....04/02/2021. ...15/02/2021.... 
Deputed our engineer for the collection of photos after getting the details will send the call for closure.- 08-03-2021 Prime Power
Photo attached.......Comm date-15/09/2020.</v>
          </cell>
        </row>
        <row r="21431">
          <cell r="A21431">
            <v>44088.752094907402</v>
          </cell>
          <cell r="B21431">
            <v>5339</v>
          </cell>
          <cell r="F21431" t="str">
            <v>CC-00235594</v>
          </cell>
          <cell r="J21431" t="str">
            <v>Complaint - Running With Problem</v>
          </cell>
          <cell r="R21431" t="str">
            <v>BQJD160040</v>
          </cell>
          <cell r="AB21431"/>
        </row>
        <row r="21432">
          <cell r="A21432">
            <v>44088.558020833298</v>
          </cell>
          <cell r="B21432">
            <v>813</v>
          </cell>
          <cell r="F21432" t="str">
            <v>CC-00235283</v>
          </cell>
          <cell r="J21432" t="str">
            <v>Schedule Service</v>
          </cell>
          <cell r="R21432" t="str">
            <v>BSID120765</v>
          </cell>
          <cell r="AB21432" t="str">
            <v>Dealer already submitted the quotation to customer &amp; waiting for customer payment, that's why this call moved to DDC.</v>
          </cell>
        </row>
        <row r="21433">
          <cell r="A21433">
            <v>44088.522592592599</v>
          </cell>
          <cell r="B21433">
            <v>0</v>
          </cell>
          <cell r="F21433" t="str">
            <v>CC-00235230</v>
          </cell>
          <cell r="J21433" t="str">
            <v>Pre Commissioning</v>
          </cell>
          <cell r="R21433" t="str">
            <v>BSJS035946</v>
          </cell>
          <cell r="AB21433"/>
        </row>
        <row r="21434">
          <cell r="A21434">
            <v>44088.475601851896</v>
          </cell>
          <cell r="B21434">
            <v>35042</v>
          </cell>
          <cell r="F21434" t="str">
            <v>CC-00235130</v>
          </cell>
          <cell r="J21434" t="str">
            <v>Complaint - Running With Problem</v>
          </cell>
          <cell r="R21434" t="str">
            <v>BNAS040245</v>
          </cell>
          <cell r="AB21434" t="str">
            <v>Rewinding the motor &amp; refitted the same. So, rewinding the Motor &amp; refitted it after that start the unit found running satisfactory</v>
          </cell>
        </row>
        <row r="21435">
          <cell r="A21435">
            <v>44088.473368055602</v>
          </cell>
          <cell r="B21435">
            <v>68945</v>
          </cell>
          <cell r="F21435" t="str">
            <v>CC-00235127</v>
          </cell>
          <cell r="J21435" t="str">
            <v>Complaint - Running With Problem</v>
          </cell>
          <cell r="R21435" t="str">
            <v>BMBS030816</v>
          </cell>
          <cell r="AB21435" t="str">
            <v>Replaced drive coupling element Visited the customer site checked the unit found that drive coupling element is broken.</v>
          </cell>
        </row>
        <row r="21436">
          <cell r="A21436">
            <v>44088.470983796302</v>
          </cell>
          <cell r="B21436">
            <v>69837</v>
          </cell>
          <cell r="F21436" t="str">
            <v>CC-00235122</v>
          </cell>
          <cell r="J21436" t="str">
            <v>Schedule Service</v>
          </cell>
          <cell r="R21436" t="str">
            <v>BJGS031396</v>
          </cell>
          <cell r="AB21436" t="str">
            <v>Replaced Oil filter, oil &amp; separator</v>
          </cell>
        </row>
        <row r="21437">
          <cell r="A21437">
            <v>44088.468449074098</v>
          </cell>
          <cell r="B21437">
            <v>0</v>
          </cell>
          <cell r="F21437" t="str">
            <v>CC-00235117</v>
          </cell>
          <cell r="J21437" t="str">
            <v>Complaint - Running With Problem</v>
          </cell>
          <cell r="R21437" t="str">
            <v>13254305</v>
          </cell>
          <cell r="AB21437" t="str">
            <v>So, top up gas than start the unit found running stisfactory
Visited the customer site checked the unit found that air line block from ice because gas pressure is low.</v>
          </cell>
        </row>
        <row r="21438">
          <cell r="A21438">
            <v>44088.461469907401</v>
          </cell>
          <cell r="B21438">
            <v>0</v>
          </cell>
          <cell r="F21438" t="str">
            <v>CC-00235107</v>
          </cell>
          <cell r="J21438" t="str">
            <v>Commissioning</v>
          </cell>
          <cell r="R21438" t="str">
            <v>CTCE565904</v>
          </cell>
          <cell r="AB21438"/>
        </row>
        <row r="21439">
          <cell r="A21439">
            <v>44086.838622685202</v>
          </cell>
          <cell r="B21439">
            <v>796</v>
          </cell>
          <cell r="F21439" t="str">
            <v>CC-00234773</v>
          </cell>
          <cell r="J21439" t="str">
            <v>Field Campaign</v>
          </cell>
          <cell r="R21439" t="str">
            <v>BSED161766</v>
          </cell>
          <cell r="AB21439"/>
        </row>
        <row r="21440">
          <cell r="A21440">
            <v>44086.5285532407</v>
          </cell>
          <cell r="B21440">
            <v>45534</v>
          </cell>
          <cell r="F21440" t="str">
            <v>CC-00234508</v>
          </cell>
          <cell r="J21440" t="str">
            <v>Complaint - Running With Problem</v>
          </cell>
          <cell r="R21440" t="str">
            <v>BLGS040605</v>
          </cell>
          <cell r="AB21440" t="str">
            <v>So, replaced pipe coupling element &amp; o-ring. After replacement start the unit found running satisfactory</v>
          </cell>
        </row>
        <row r="21441">
          <cell r="A21441">
            <v>44086.526400463001</v>
          </cell>
          <cell r="B21441">
            <v>36124</v>
          </cell>
          <cell r="F21441" t="str">
            <v>CC-00234502</v>
          </cell>
          <cell r="J21441" t="str">
            <v>Schedule Service</v>
          </cell>
          <cell r="R21441" t="str">
            <v>BLES031356</v>
          </cell>
          <cell r="AB21441" t="str">
            <v>Replaced oil , oil filter, separator, pipe coupling element &amp; o-ring.</v>
          </cell>
        </row>
        <row r="21442">
          <cell r="A21442">
            <v>44086.5150810185</v>
          </cell>
          <cell r="B21442">
            <v>0</v>
          </cell>
          <cell r="F21442" t="str">
            <v>CC-00234487</v>
          </cell>
          <cell r="J21442" t="str">
            <v>Commissioning</v>
          </cell>
          <cell r="R21442" t="str">
            <v>DTEL152533</v>
          </cell>
          <cell r="AB21442"/>
        </row>
        <row r="21443">
          <cell r="A21443">
            <v>44085.7271064815</v>
          </cell>
          <cell r="B21443">
            <v>1183</v>
          </cell>
          <cell r="F21443" t="str">
            <v>CC-00234166</v>
          </cell>
          <cell r="J21443" t="str">
            <v>Field Campaign</v>
          </cell>
          <cell r="R21443" t="str">
            <v>BSAD161563</v>
          </cell>
          <cell r="AB21443"/>
        </row>
        <row r="21444">
          <cell r="A21444">
            <v>44085.682106481501</v>
          </cell>
          <cell r="B21444">
            <v>2074</v>
          </cell>
          <cell r="F21444" t="str">
            <v>CC-00234112</v>
          </cell>
          <cell r="J21444" t="str">
            <v>Complaint - Running With Problem</v>
          </cell>
          <cell r="R21444" t="str">
            <v>BRED161131</v>
          </cell>
          <cell r="AB21444"/>
        </row>
        <row r="21445">
          <cell r="A21445">
            <v>44085.613506944399</v>
          </cell>
          <cell r="B21445">
            <v>4995</v>
          </cell>
          <cell r="F21445" t="str">
            <v>CC-00234016</v>
          </cell>
          <cell r="J21445" t="str">
            <v>General Service</v>
          </cell>
          <cell r="R21445" t="str">
            <v>BRGD161233</v>
          </cell>
          <cell r="AB21445"/>
        </row>
        <row r="21446">
          <cell r="A21446">
            <v>44085.591851851903</v>
          </cell>
          <cell r="B21446">
            <v>2538</v>
          </cell>
          <cell r="F21446" t="str">
            <v>CC-00233985</v>
          </cell>
          <cell r="J21446" t="str">
            <v>Validation</v>
          </cell>
          <cell r="R21446" t="str">
            <v>BSDD161729</v>
          </cell>
          <cell r="AB21446" t="str">
            <v>After received the hose our engineer visited the site &amp; change the same For validation purpose.</v>
          </cell>
        </row>
        <row r="21447">
          <cell r="A21447">
            <v>44084.640567129602</v>
          </cell>
          <cell r="B21447">
            <v>1002</v>
          </cell>
          <cell r="F21447" t="str">
            <v>CC-00233421</v>
          </cell>
          <cell r="J21447" t="str">
            <v>Schedule Service</v>
          </cell>
          <cell r="R21447" t="str">
            <v>BTKD162112</v>
          </cell>
          <cell r="AB21447"/>
        </row>
        <row r="21448">
          <cell r="A21448">
            <v>44084.574120370402</v>
          </cell>
          <cell r="B21448">
            <v>965</v>
          </cell>
          <cell r="F21448" t="str">
            <v>CC-00233313</v>
          </cell>
          <cell r="J21448" t="str">
            <v>Field Campaign</v>
          </cell>
          <cell r="R21448" t="str">
            <v>BSBD161624</v>
          </cell>
          <cell r="AB21448"/>
        </row>
        <row r="21449">
          <cell r="A21449">
            <v>44084.484537037002</v>
          </cell>
          <cell r="B21449">
            <v>5317</v>
          </cell>
          <cell r="F21449" t="str">
            <v>CC-00233175</v>
          </cell>
          <cell r="J21449" t="str">
            <v>Complaint - Running With Problem</v>
          </cell>
          <cell r="R21449" t="str">
            <v>BQJD160040</v>
          </cell>
          <cell r="AB21449"/>
        </row>
        <row r="21450">
          <cell r="A21450">
            <v>44084.466342592597</v>
          </cell>
          <cell r="B21450">
            <v>3255</v>
          </cell>
          <cell r="F21450" t="str">
            <v>CC-00233115</v>
          </cell>
          <cell r="J21450" t="str">
            <v>Complaint - Running With Problem</v>
          </cell>
          <cell r="R21450" t="str">
            <v>BPAD160016</v>
          </cell>
          <cell r="AB21450"/>
        </row>
        <row r="21451">
          <cell r="A21451">
            <v>44084.462719907402</v>
          </cell>
          <cell r="B21451">
            <v>0</v>
          </cell>
          <cell r="F21451" t="str">
            <v>CC-00233109</v>
          </cell>
          <cell r="J21451" t="str">
            <v>Commissioning</v>
          </cell>
          <cell r="R21451" t="str">
            <v>DTDL140145</v>
          </cell>
          <cell r="AB21451"/>
        </row>
        <row r="21452">
          <cell r="A21452">
            <v>44084.456099536997</v>
          </cell>
          <cell r="B21452">
            <v>0</v>
          </cell>
          <cell r="F21452" t="str">
            <v>CC-00233102</v>
          </cell>
          <cell r="J21452" t="str">
            <v>Pre Commissioning</v>
          </cell>
          <cell r="R21452" t="str">
            <v>CTCE565904</v>
          </cell>
          <cell r="AB21452"/>
        </row>
        <row r="21453">
          <cell r="A21453">
            <v>44084.449004629598</v>
          </cell>
          <cell r="B21453">
            <v>0</v>
          </cell>
          <cell r="F21453" t="str">
            <v>CC-00233091</v>
          </cell>
          <cell r="J21453" t="str">
            <v>Commissioning</v>
          </cell>
          <cell r="R21453" t="str">
            <v>CTEE665405</v>
          </cell>
          <cell r="AB21453"/>
        </row>
        <row r="21454">
          <cell r="A21454">
            <v>44082.893819444398</v>
          </cell>
          <cell r="B21454">
            <v>8503</v>
          </cell>
          <cell r="F21454" t="str">
            <v>CC-00232156</v>
          </cell>
          <cell r="J21454" t="str">
            <v>Complaint - Running With Problem</v>
          </cell>
          <cell r="R21454" t="str">
            <v>124380</v>
          </cell>
          <cell r="AB21454"/>
        </row>
        <row r="21455">
          <cell r="A21455">
            <v>44082.890636574099</v>
          </cell>
          <cell r="B21455">
            <v>57988</v>
          </cell>
          <cell r="F21455" t="str">
            <v>CC-00232154</v>
          </cell>
          <cell r="J21455" t="str">
            <v>General Service</v>
          </cell>
          <cell r="R21455" t="str">
            <v>124371</v>
          </cell>
          <cell r="AB21455"/>
        </row>
        <row r="21456">
          <cell r="A21456">
            <v>44082.636250000003</v>
          </cell>
          <cell r="B21456">
            <v>500</v>
          </cell>
          <cell r="F21456" t="str">
            <v>CC-00231985</v>
          </cell>
          <cell r="J21456" t="str">
            <v>Schedule Service</v>
          </cell>
          <cell r="R21456" t="str">
            <v>BTDD162169</v>
          </cell>
          <cell r="AB21456" t="str">
            <v>Replaced Oil filter, oil &amp; air filter</v>
          </cell>
        </row>
        <row r="21457">
          <cell r="A21457">
            <v>44082.522847222201</v>
          </cell>
          <cell r="B21457">
            <v>0</v>
          </cell>
          <cell r="F21457" t="str">
            <v>CC-00231861</v>
          </cell>
          <cell r="J21457" t="str">
            <v>Complaint - Running With Problem</v>
          </cell>
          <cell r="R21457" t="str">
            <v>DTEL152522</v>
          </cell>
          <cell r="AB21457" t="str">
            <v>So, replaced the pressure switch under FOC basis &amp; start the unit found running satisfactory</v>
          </cell>
        </row>
        <row r="21458">
          <cell r="A21458">
            <v>44082.519444444399</v>
          </cell>
          <cell r="B21458">
            <v>2147</v>
          </cell>
          <cell r="F21458" t="str">
            <v>CC-00231853</v>
          </cell>
          <cell r="J21458" t="str">
            <v>General Service</v>
          </cell>
          <cell r="R21458" t="str">
            <v>BSEC376103</v>
          </cell>
          <cell r="AB21458"/>
        </row>
        <row r="21459">
          <cell r="A21459">
            <v>44082.515196759297</v>
          </cell>
          <cell r="B21459">
            <v>23918</v>
          </cell>
          <cell r="F21459" t="str">
            <v>CC-00231844</v>
          </cell>
          <cell r="J21459" t="str">
            <v>Complaint - Running With Problem</v>
          </cell>
          <cell r="R21459" t="str">
            <v>GOKS040088</v>
          </cell>
          <cell r="AB21459" t="str">
            <v>Replaced Drive coupling element &amp; contactor main &amp; delta</v>
          </cell>
        </row>
        <row r="21460">
          <cell r="A21460">
            <v>44082.512638888897</v>
          </cell>
          <cell r="B21460">
            <v>652</v>
          </cell>
          <cell r="F21460" t="str">
            <v>CC-00231841</v>
          </cell>
          <cell r="J21460" t="str">
            <v>Complaint - Running With Problem</v>
          </cell>
          <cell r="R21460" t="str">
            <v>123434</v>
          </cell>
          <cell r="AB21460" t="str">
            <v>Replaced saft seal, discharge pipe oring &amp; oil filter oring 
Visited the customer site checked the unit found that saft seal, discharge pipe oring &amp; oil filter oring is damaged So, replaced the same &amp; start the unit found running satisfactory</v>
          </cell>
        </row>
        <row r="21461">
          <cell r="A21461">
            <v>44081.714872685203</v>
          </cell>
          <cell r="B21461">
            <v>10907</v>
          </cell>
          <cell r="F21461" t="str">
            <v>CC-00231483</v>
          </cell>
          <cell r="J21461" t="str">
            <v>General Service</v>
          </cell>
          <cell r="R21461" t="str">
            <v>GOCS030806</v>
          </cell>
          <cell r="AB21461"/>
        </row>
        <row r="21462">
          <cell r="A21462">
            <v>44081.711759259299</v>
          </cell>
          <cell r="B21462">
            <v>18907</v>
          </cell>
          <cell r="F21462" t="str">
            <v>CC-00231479</v>
          </cell>
          <cell r="J21462" t="str">
            <v>Schedule Service</v>
          </cell>
          <cell r="R21462" t="str">
            <v>BLIS031950</v>
          </cell>
          <cell r="AB21462"/>
        </row>
        <row r="21463">
          <cell r="A21463">
            <v>44081.498888888898</v>
          </cell>
          <cell r="B21463">
            <v>0</v>
          </cell>
          <cell r="F21463" t="str">
            <v>CC-00231196</v>
          </cell>
          <cell r="J21463" t="str">
            <v>General Service</v>
          </cell>
          <cell r="R21463" t="str">
            <v>GOJE670044</v>
          </cell>
          <cell r="AB21463" t="str">
            <v>Replaced Air filter, oil.</v>
          </cell>
        </row>
        <row r="21464">
          <cell r="A21464">
            <v>44081.493865740696</v>
          </cell>
          <cell r="B21464">
            <v>8526</v>
          </cell>
          <cell r="F21464" t="str">
            <v>CC-00231192</v>
          </cell>
          <cell r="J21464" t="str">
            <v>General Service</v>
          </cell>
          <cell r="R21464" t="str">
            <v>BRIC374329</v>
          </cell>
          <cell r="AB21464" t="str">
            <v>Replaced Separator, MPV kit &amp; Intake valve</v>
          </cell>
        </row>
        <row r="21465">
          <cell r="A21465">
            <v>44079.494583333297</v>
          </cell>
          <cell r="B21465">
            <v>1121</v>
          </cell>
          <cell r="F21465" t="str">
            <v>CC-00230546</v>
          </cell>
          <cell r="J21465" t="str">
            <v>Complaint - Running With Problem</v>
          </cell>
          <cell r="R21465" t="str">
            <v>BTKD162074</v>
          </cell>
          <cell r="AB21465" t="str">
            <v>Then unit started for one hour &amp; found that idle RPM 130, flushing RPM 1800, drilling mode 1500-1550 &amp; diesel consumption found 27.5 Litre . So, ashok leyland engineer dismantle FIP pump and calibration FIP pump by ashok leyland service engineer. After that unit running satisfactory</v>
          </cell>
        </row>
        <row r="21466">
          <cell r="A21466">
            <v>44079.491053240701</v>
          </cell>
          <cell r="B21466">
            <v>7454</v>
          </cell>
          <cell r="F21466" t="str">
            <v>CC-00230542</v>
          </cell>
          <cell r="J21466" t="str">
            <v>General Service</v>
          </cell>
          <cell r="R21466" t="str">
            <v>BRIS035695</v>
          </cell>
          <cell r="AB21466" t="str">
            <v>Replaced Air filter, oil filter</v>
          </cell>
        </row>
        <row r="21467">
          <cell r="A21467">
            <v>44079.480196759301</v>
          </cell>
          <cell r="B21467">
            <v>0</v>
          </cell>
          <cell r="F21467" t="str">
            <v>CC-00230530</v>
          </cell>
          <cell r="J21467" t="str">
            <v>Complaint - Running With Problem</v>
          </cell>
          <cell r="R21467" t="str">
            <v>CRHE563409</v>
          </cell>
          <cell r="AB21467" t="str">
            <v>So, replaced the same &amp; start the unit found running satisfactory
So, replaced the same &amp; start the unit found running satisfactory
Visited the customer site checked the unit found that motor bearing is damaged.</v>
          </cell>
        </row>
        <row r="21468">
          <cell r="A21468">
            <v>44079.459027777797</v>
          </cell>
          <cell r="B21468">
            <v>830</v>
          </cell>
          <cell r="F21468" t="str">
            <v>CC-00230504</v>
          </cell>
          <cell r="J21468" t="str">
            <v>Complaint - Running With Problem</v>
          </cell>
          <cell r="R21468" t="str">
            <v>BTJD162040</v>
          </cell>
          <cell r="AB21468"/>
        </row>
        <row r="21469">
          <cell r="A21469">
            <v>44078.729074074101</v>
          </cell>
          <cell r="B21469">
            <v>3891</v>
          </cell>
          <cell r="F21469" t="str">
            <v>CC-00230159</v>
          </cell>
          <cell r="J21469" t="str">
            <v>General Service</v>
          </cell>
          <cell r="R21469" t="str">
            <v>BSDS043254</v>
          </cell>
          <cell r="AB21469" t="str">
            <v>Replaced Oil, oil filter, air filter &amp; separator</v>
          </cell>
        </row>
        <row r="21470">
          <cell r="A21470">
            <v>44078.5164814815</v>
          </cell>
          <cell r="B21470">
            <v>0</v>
          </cell>
          <cell r="F21470" t="str">
            <v>CC-00229870</v>
          </cell>
          <cell r="J21470" t="str">
            <v>Commissioning</v>
          </cell>
          <cell r="R21470" t="str">
            <v>CTEE680540</v>
          </cell>
          <cell r="AB21470"/>
        </row>
        <row r="21471">
          <cell r="A21471">
            <v>44078.506296296298</v>
          </cell>
          <cell r="B21471">
            <v>1720</v>
          </cell>
          <cell r="F21471" t="str">
            <v>CC-00229855</v>
          </cell>
          <cell r="J21471" t="str">
            <v>General Service</v>
          </cell>
          <cell r="R21471" t="str">
            <v>BJBS040305</v>
          </cell>
          <cell r="AB21471"/>
        </row>
        <row r="21472">
          <cell r="A21472">
            <v>44078.500960648104</v>
          </cell>
          <cell r="B21472">
            <v>0</v>
          </cell>
          <cell r="F21472" t="str">
            <v>CC-00229845</v>
          </cell>
          <cell r="J21472" t="str">
            <v>Commissioning</v>
          </cell>
          <cell r="R21472" t="str">
            <v>DTEL152522</v>
          </cell>
          <cell r="AB21472"/>
        </row>
        <row r="21473">
          <cell r="A21473">
            <v>44078.491550925901</v>
          </cell>
          <cell r="B21473">
            <v>0</v>
          </cell>
          <cell r="F21473" t="str">
            <v>CC-00229830</v>
          </cell>
          <cell r="J21473" t="str">
            <v>Commissioning</v>
          </cell>
          <cell r="R21473" t="str">
            <v>CTCE565905</v>
          </cell>
          <cell r="AB21473"/>
        </row>
        <row r="21474">
          <cell r="A21474">
            <v>44078.370775463001</v>
          </cell>
          <cell r="B21474">
            <v>863</v>
          </cell>
          <cell r="F21474" t="str">
            <v>CC-00229702</v>
          </cell>
          <cell r="J21474" t="str">
            <v>Complaint - Running With Problem</v>
          </cell>
          <cell r="R21474" t="str">
            <v>BSAD120582</v>
          </cell>
          <cell r="AB21474"/>
        </row>
        <row r="21475">
          <cell r="A21475">
            <v>44077.5875115741</v>
          </cell>
          <cell r="B21475">
            <v>48682</v>
          </cell>
          <cell r="F21475" t="str">
            <v>CC-00229409</v>
          </cell>
          <cell r="J21475" t="str">
            <v>Schedule Service</v>
          </cell>
          <cell r="R21475" t="str">
            <v>BLFS040558</v>
          </cell>
          <cell r="AB21475"/>
        </row>
        <row r="21476">
          <cell r="A21476">
            <v>44076.467430555596</v>
          </cell>
          <cell r="B21476">
            <v>0</v>
          </cell>
          <cell r="F21476" t="str">
            <v>CC-00228639</v>
          </cell>
          <cell r="J21476" t="str">
            <v>General Service</v>
          </cell>
          <cell r="R21476" t="str">
            <v>CRHE563409</v>
          </cell>
          <cell r="AB21476" t="str">
            <v>Replaced Oil, oil filter &amp; tune up kit</v>
          </cell>
        </row>
        <row r="21477">
          <cell r="A21477">
            <v>44076.462303240703</v>
          </cell>
          <cell r="B21477">
            <v>28864</v>
          </cell>
          <cell r="F21477" t="str">
            <v>CC-00228629</v>
          </cell>
          <cell r="J21477" t="str">
            <v>Complaint - Running With Problem</v>
          </cell>
          <cell r="R21477" t="str">
            <v>BKKS030393</v>
          </cell>
          <cell r="AB21477"/>
        </row>
        <row r="21478">
          <cell r="A21478">
            <v>44074.593958333302</v>
          </cell>
          <cell r="B21478">
            <v>0</v>
          </cell>
          <cell r="F21478" t="str">
            <v>CC-00227624</v>
          </cell>
          <cell r="J21478" t="str">
            <v>Pre Commissioning</v>
          </cell>
          <cell r="R21478" t="str">
            <v>DTEL152533</v>
          </cell>
          <cell r="AB21478"/>
        </row>
        <row r="21479">
          <cell r="A21479">
            <v>44074.551909722199</v>
          </cell>
          <cell r="B21479">
            <v>854</v>
          </cell>
          <cell r="F21479" t="str">
            <v>CC-00227528</v>
          </cell>
          <cell r="J21479" t="str">
            <v>Complaint - Breakdown</v>
          </cell>
          <cell r="R21479" t="str">
            <v>BSFD161795</v>
          </cell>
          <cell r="AB21479"/>
        </row>
        <row r="21480">
          <cell r="A21480">
            <v>44072.521481481497</v>
          </cell>
          <cell r="B21480">
            <v>8874</v>
          </cell>
          <cell r="F21480" t="str">
            <v>CC-00226763</v>
          </cell>
          <cell r="J21480" t="str">
            <v>General Service</v>
          </cell>
          <cell r="R21480" t="str">
            <v>BJGS031440</v>
          </cell>
          <cell r="AB21480" t="str">
            <v>Replaced Intake valve, Solenoid, BDV, MPV &amp; ADV</v>
          </cell>
        </row>
        <row r="21481">
          <cell r="A21481">
            <v>44072.503680555601</v>
          </cell>
          <cell r="B21481">
            <v>0</v>
          </cell>
          <cell r="F21481" t="str">
            <v>CC-00226744</v>
          </cell>
          <cell r="J21481" t="str">
            <v>Commissioning</v>
          </cell>
          <cell r="R21481" t="str">
            <v>CTKE565675</v>
          </cell>
          <cell r="AB21481"/>
        </row>
        <row r="21482">
          <cell r="A21482">
            <v>44071.533043981501</v>
          </cell>
          <cell r="B21482">
            <v>364</v>
          </cell>
          <cell r="F21482" t="str">
            <v>CC-00226125</v>
          </cell>
          <cell r="J21482" t="str">
            <v>General Service</v>
          </cell>
          <cell r="R21482" t="str">
            <v>BNJC370072</v>
          </cell>
          <cell r="AB21482"/>
        </row>
        <row r="21483">
          <cell r="A21483">
            <v>44071.505358796298</v>
          </cell>
          <cell r="B21483">
            <v>1</v>
          </cell>
          <cell r="F21483" t="str">
            <v>CC-00226093</v>
          </cell>
          <cell r="J21483" t="str">
            <v>Complaint - Running With Problem</v>
          </cell>
          <cell r="R21483" t="str">
            <v>CSIE211175</v>
          </cell>
          <cell r="AB21483" t="str">
            <v>Replaced NRV assembly under FOC basis.
So, replaced NRV assembly under FOC basis after replacement start the unit found running satisfactory</v>
          </cell>
        </row>
        <row r="21484">
          <cell r="A21484">
            <v>44071.502893518496</v>
          </cell>
          <cell r="B21484">
            <v>0</v>
          </cell>
          <cell r="F21484" t="str">
            <v>CC-00226088</v>
          </cell>
          <cell r="J21484" t="str">
            <v>Complaint - Running With Problem</v>
          </cell>
          <cell r="R21484" t="str">
            <v>18277004</v>
          </cell>
          <cell r="AB21484" t="str">
            <v>So, replaced the same &amp; start the unit found running satisfactory</v>
          </cell>
        </row>
        <row r="21485">
          <cell r="A21485">
            <v>44070.547083333302</v>
          </cell>
          <cell r="B21485">
            <v>564</v>
          </cell>
          <cell r="F21485" t="str">
            <v>CC-00225401</v>
          </cell>
          <cell r="J21485" t="str">
            <v>General Service</v>
          </cell>
          <cell r="R21485" t="str">
            <v>123434</v>
          </cell>
          <cell r="AB21485"/>
        </row>
        <row r="21486">
          <cell r="A21486">
            <v>44070.475532407399</v>
          </cell>
          <cell r="B21486">
            <v>35469</v>
          </cell>
          <cell r="F21486" t="str">
            <v>CC-00225277</v>
          </cell>
          <cell r="J21486" t="str">
            <v>Complaint - Running With Problem</v>
          </cell>
          <cell r="R21486" t="str">
            <v>BILS030211</v>
          </cell>
          <cell r="AB21486" t="str">
            <v>So, rewinding the Motor &amp; refitted it after that start the unit found running satisfactory</v>
          </cell>
        </row>
        <row r="21487">
          <cell r="A21487">
            <v>44070.473229166702</v>
          </cell>
          <cell r="B21487">
            <v>7361</v>
          </cell>
          <cell r="F21487" t="str">
            <v>CC-00225270</v>
          </cell>
          <cell r="J21487" t="str">
            <v>General Service</v>
          </cell>
          <cell r="R21487" t="str">
            <v>BRCC372871</v>
          </cell>
          <cell r="AB21487"/>
        </row>
        <row r="21488">
          <cell r="A21488">
            <v>44070.4710416667</v>
          </cell>
          <cell r="B21488">
            <v>1</v>
          </cell>
          <cell r="F21488" t="str">
            <v>CC-00225265</v>
          </cell>
          <cell r="J21488" t="str">
            <v>Commissioning</v>
          </cell>
          <cell r="R21488" t="str">
            <v>CTCE565903</v>
          </cell>
          <cell r="AB21488"/>
        </row>
        <row r="21489">
          <cell r="A21489">
            <v>44070.4543402778</v>
          </cell>
          <cell r="B21489">
            <v>23701</v>
          </cell>
          <cell r="F21489" t="str">
            <v>CC-00225242</v>
          </cell>
          <cell r="J21489" t="str">
            <v>General Service</v>
          </cell>
          <cell r="R21489" t="str">
            <v>GOKS040088</v>
          </cell>
          <cell r="AB21489"/>
        </row>
        <row r="21490">
          <cell r="A21490">
            <v>44069.638356481497</v>
          </cell>
          <cell r="B21490">
            <v>4880</v>
          </cell>
          <cell r="F21490" t="str">
            <v>CC-00224734</v>
          </cell>
          <cell r="J21490" t="str">
            <v>Schedule Service</v>
          </cell>
          <cell r="R21490" t="str">
            <v>BSCS037449</v>
          </cell>
          <cell r="AB21490" t="str">
            <v>Replaced Air filter &amp; oil filter</v>
          </cell>
        </row>
        <row r="21491">
          <cell r="A21491">
            <v>44069.468854166698</v>
          </cell>
          <cell r="B21491"/>
          <cell r="F21491" t="str">
            <v>CC-00224384</v>
          </cell>
          <cell r="J21491" t="str">
            <v>Complaint - Running With Problem</v>
          </cell>
          <cell r="R21491" t="str">
            <v>BSCD161691</v>
          </cell>
          <cell r="AB21491"/>
        </row>
        <row r="21492">
          <cell r="A21492">
            <v>44069.465497685203</v>
          </cell>
          <cell r="B21492">
            <v>2440</v>
          </cell>
          <cell r="F21492" t="str">
            <v>CC-00224378</v>
          </cell>
          <cell r="J21492" t="str">
            <v>General Service</v>
          </cell>
          <cell r="R21492" t="str">
            <v>BSFC376459</v>
          </cell>
          <cell r="AB21492" t="str">
            <v>Replaced Air filter, oil filter, oil &amp; separator</v>
          </cell>
        </row>
        <row r="21493">
          <cell r="A21493">
            <v>44068.459259259304</v>
          </cell>
          <cell r="B21493">
            <v>25556</v>
          </cell>
          <cell r="F21493" t="str">
            <v>CC-00223491</v>
          </cell>
          <cell r="J21493" t="str">
            <v>Complaint - Running With Problem</v>
          </cell>
          <cell r="R21493" t="str">
            <v>BKJS030050</v>
          </cell>
          <cell r="AB21493"/>
        </row>
        <row r="21494">
          <cell r="A21494">
            <v>44068.455254629604</v>
          </cell>
          <cell r="B21494">
            <v>4463</v>
          </cell>
          <cell r="F21494" t="str">
            <v>CC-00223485</v>
          </cell>
          <cell r="J21494" t="str">
            <v>General Service</v>
          </cell>
          <cell r="R21494" t="str">
            <v>BSAS036940</v>
          </cell>
          <cell r="AB21494" t="str">
            <v>Replaced Air filter, oil filter, oil &amp; separator</v>
          </cell>
        </row>
        <row r="21495">
          <cell r="A21495">
            <v>44068.448877314797</v>
          </cell>
          <cell r="B21495">
            <v>7314</v>
          </cell>
          <cell r="F21495" t="str">
            <v>CC-00223479</v>
          </cell>
          <cell r="J21495" t="str">
            <v>Schedule Service</v>
          </cell>
          <cell r="R21495" t="str">
            <v>BQHS040705</v>
          </cell>
          <cell r="AB21495" t="str">
            <v>Replaced Separator, Air filter, oil filter, oil, MPV, ADV,  Solenoid &amp; Intake valve</v>
          </cell>
        </row>
        <row r="21496">
          <cell r="A21496">
            <v>44067.542442129597</v>
          </cell>
          <cell r="B21496">
            <v>1</v>
          </cell>
          <cell r="F21496" t="str">
            <v>CC-00222911</v>
          </cell>
          <cell r="J21496" t="str">
            <v>Commissioning</v>
          </cell>
          <cell r="R21496" t="str">
            <v>BTDS044304</v>
          </cell>
          <cell r="AB21496" t="str">
            <v>Commissioning work done</v>
          </cell>
        </row>
        <row r="21497">
          <cell r="A21497">
            <v>44067.513182870403</v>
          </cell>
          <cell r="B21497">
            <v>50</v>
          </cell>
          <cell r="F21497" t="str">
            <v>CC-00222855</v>
          </cell>
          <cell r="J21497" t="str">
            <v>Complaint - Running With Problem</v>
          </cell>
          <cell r="R21497" t="str">
            <v>CKCE690326</v>
          </cell>
          <cell r="AB21497" t="str">
            <v>Son replaced the contactor after then started the unit found running satisfactory.</v>
          </cell>
        </row>
        <row r="21498">
          <cell r="A21498">
            <v>44067.491168981498</v>
          </cell>
          <cell r="B21498">
            <v>5</v>
          </cell>
          <cell r="F21498" t="str">
            <v>CC-00222805</v>
          </cell>
          <cell r="J21498" t="str">
            <v>General Service</v>
          </cell>
          <cell r="R21498" t="str">
            <v>CRIE663199</v>
          </cell>
          <cell r="AB21498" t="str">
            <v>So, replaced the tune up kit after then started the unit found runningok.</v>
          </cell>
        </row>
        <row r="21499">
          <cell r="A21499">
            <v>44067.486712963</v>
          </cell>
          <cell r="B21499">
            <v>2000</v>
          </cell>
          <cell r="F21499" t="str">
            <v>CC-00222799</v>
          </cell>
          <cell r="J21499" t="str">
            <v>General Service</v>
          </cell>
          <cell r="R21499" t="str">
            <v>CRJE670993</v>
          </cell>
          <cell r="AB21499" t="str">
            <v>So, replaced the same, pressure switch &amp; fill up the oil after then refitted the same start the unit found running ok.</v>
          </cell>
        </row>
        <row r="21500">
          <cell r="A21500">
            <v>44067.483344907399</v>
          </cell>
          <cell r="B21500">
            <v>5</v>
          </cell>
          <cell r="F21500" t="str">
            <v>CC-00222794</v>
          </cell>
          <cell r="J21500" t="str">
            <v>Schedule Service</v>
          </cell>
          <cell r="R21500" t="str">
            <v>CSIE211174</v>
          </cell>
          <cell r="AB21500" t="str">
            <v>Replace air filter, oil</v>
          </cell>
        </row>
        <row r="21501">
          <cell r="A21501">
            <v>44067.478645833296</v>
          </cell>
          <cell r="B21501">
            <v>68756</v>
          </cell>
          <cell r="F21501" t="str">
            <v>CC-00222784</v>
          </cell>
          <cell r="J21501" t="str">
            <v>Schedule Service</v>
          </cell>
          <cell r="R21501" t="str">
            <v>BMBS030816</v>
          </cell>
          <cell r="AB21501" t="str">
            <v>Replace oil, oil filter, air filter</v>
          </cell>
        </row>
        <row r="21502">
          <cell r="A21502">
            <v>44065.469849537003</v>
          </cell>
          <cell r="B21502">
            <v>7732</v>
          </cell>
          <cell r="F21502" t="str">
            <v>CC-00222304</v>
          </cell>
          <cell r="J21502" t="str">
            <v>General Service</v>
          </cell>
          <cell r="R21502" t="str">
            <v>GPKC370119</v>
          </cell>
          <cell r="AB21502" t="str">
            <v>Replaced air filter, oil filter, oil, thermal valve, MPV &amp; separator.</v>
          </cell>
        </row>
        <row r="21503">
          <cell r="A21503">
            <v>44065.467800925901</v>
          </cell>
          <cell r="B21503">
            <v>0</v>
          </cell>
          <cell r="F21503" t="str">
            <v>CC-00222302</v>
          </cell>
          <cell r="J21503" t="str">
            <v>Pre Commissioning</v>
          </cell>
          <cell r="R21503" t="str">
            <v>CTCE565905</v>
          </cell>
          <cell r="AB21503"/>
        </row>
        <row r="21504">
          <cell r="A21504">
            <v>44063.71875</v>
          </cell>
          <cell r="B21504">
            <v>23070</v>
          </cell>
          <cell r="F21504" t="str">
            <v>CC-00221430</v>
          </cell>
          <cell r="J21504" t="str">
            <v>Complaint - Running With Problem</v>
          </cell>
          <cell r="R21504" t="str">
            <v>BLGS040582</v>
          </cell>
          <cell r="AB21504"/>
        </row>
        <row r="21505">
          <cell r="A21505">
            <v>44063.586805555598</v>
          </cell>
          <cell r="B21505">
            <v>6911</v>
          </cell>
          <cell r="F21505" t="str">
            <v>CC-00221215</v>
          </cell>
          <cell r="J21505" t="str">
            <v>Complaint - Running With Problem</v>
          </cell>
          <cell r="R21505" t="str">
            <v>BRHS035368</v>
          </cell>
          <cell r="AB21505" t="str">
            <v>Visited the customer site checked the unit found that motor bearing is damaged.</v>
          </cell>
        </row>
        <row r="21506">
          <cell r="A21506">
            <v>44063.494490740697</v>
          </cell>
          <cell r="B21506">
            <v>5587</v>
          </cell>
          <cell r="F21506" t="str">
            <v>CC-00221067</v>
          </cell>
          <cell r="J21506" t="str">
            <v>Complaint - Running With Problem</v>
          </cell>
          <cell r="R21506" t="str">
            <v>BQDD200043</v>
          </cell>
          <cell r="AB21506" t="str">
            <v>So, adjust the RPM &amp; replaced the MPV kit after that start the unit found running satisfactory</v>
          </cell>
        </row>
        <row r="21507">
          <cell r="A21507">
            <v>44062.519930555602</v>
          </cell>
          <cell r="B21507">
            <v>0</v>
          </cell>
          <cell r="F21507" t="str">
            <v>CC-00220511</v>
          </cell>
          <cell r="J21507" t="str">
            <v>Commissioning</v>
          </cell>
          <cell r="R21507" t="str">
            <v>SN19TR04529</v>
          </cell>
          <cell r="AB21507"/>
        </row>
        <row r="21508">
          <cell r="A21508">
            <v>44062.517002314802</v>
          </cell>
          <cell r="B21508">
            <v>1</v>
          </cell>
          <cell r="F21508" t="str">
            <v>CC-00220506</v>
          </cell>
          <cell r="J21508" t="str">
            <v>Commissioning</v>
          </cell>
          <cell r="R21508" t="str">
            <v>BTCC377923</v>
          </cell>
          <cell r="AB21508" t="str">
            <v>Comm photos miss matched , mail given to CRM team for delete comm photos. On dated 18/09/2020 ...24/09/2020.....all photos deleted by CRM tram. advice to dealer to attached correct photos and close the call....04/02/2021.....15/02/2021.
.........Comm date-19/08/2020</v>
          </cell>
        </row>
        <row r="21509">
          <cell r="A21509">
            <v>44061.559305555602</v>
          </cell>
          <cell r="B21509">
            <v>3516</v>
          </cell>
          <cell r="F21509" t="str">
            <v>CC-00219876</v>
          </cell>
          <cell r="J21509" t="str">
            <v>General Service</v>
          </cell>
          <cell r="R21509" t="str">
            <v>BRAD160803</v>
          </cell>
          <cell r="AB21509" t="str">
            <v>Replaced Oil filter, separator, oil &amp; BDV kit</v>
          </cell>
        </row>
        <row r="21510">
          <cell r="A21510">
            <v>44061.5484027778</v>
          </cell>
          <cell r="B21510">
            <v>0</v>
          </cell>
          <cell r="F21510" t="str">
            <v>CC-00219853</v>
          </cell>
          <cell r="J21510" t="str">
            <v>Complaint - Running With Problem</v>
          </cell>
          <cell r="R21510" t="str">
            <v>SN19TR04220</v>
          </cell>
          <cell r="AB21510"/>
        </row>
        <row r="21511">
          <cell r="A21511">
            <v>44061.544479166703</v>
          </cell>
          <cell r="B21511">
            <v>1601</v>
          </cell>
          <cell r="F21511" t="str">
            <v>CC-00219846</v>
          </cell>
          <cell r="J21511" t="str">
            <v>General Service</v>
          </cell>
          <cell r="R21511" t="str">
            <v>BSGC376585</v>
          </cell>
          <cell r="AB21511"/>
        </row>
        <row r="21512">
          <cell r="A21512">
            <v>44061.534976851799</v>
          </cell>
          <cell r="B21512">
            <v>22904</v>
          </cell>
          <cell r="F21512" t="str">
            <v>CC-00219827</v>
          </cell>
          <cell r="J21512" t="str">
            <v>Schedule Service</v>
          </cell>
          <cell r="R21512" t="str">
            <v>BPLF150007</v>
          </cell>
          <cell r="AB21512"/>
        </row>
        <row r="21513">
          <cell r="A21513">
            <v>44060.754456018498</v>
          </cell>
          <cell r="B21513">
            <v>3022</v>
          </cell>
          <cell r="F21513" t="str">
            <v>CC-00219372</v>
          </cell>
          <cell r="J21513" t="str">
            <v>Field Campaign</v>
          </cell>
          <cell r="R21513" t="str">
            <v>BSCD161691</v>
          </cell>
          <cell r="AB21513" t="str">
            <v>Replaced Spare Kit- Strainer PG 500 under FOC basis</v>
          </cell>
        </row>
        <row r="21514">
          <cell r="A21514">
            <v>44060.665219907401</v>
          </cell>
          <cell r="B21514">
            <v>10218</v>
          </cell>
          <cell r="F21514" t="str">
            <v>CC-00219266</v>
          </cell>
          <cell r="J21514" t="str">
            <v>General Service</v>
          </cell>
          <cell r="R21514" t="str">
            <v>BQBS033796</v>
          </cell>
          <cell r="AB21514"/>
        </row>
        <row r="21515">
          <cell r="A21515">
            <v>44058.640150462998</v>
          </cell>
          <cell r="B21515">
            <v>2390</v>
          </cell>
          <cell r="F21515" t="str">
            <v>CC-00218661</v>
          </cell>
          <cell r="J21515" t="str">
            <v>Complaint - Running With Problem</v>
          </cell>
          <cell r="R21515" t="str">
            <v>BRGD161212</v>
          </cell>
          <cell r="AB21515"/>
        </row>
        <row r="21516">
          <cell r="A21516">
            <v>44058.627314814803</v>
          </cell>
          <cell r="B21516">
            <v>1</v>
          </cell>
          <cell r="F21516" t="str">
            <v>CC-00218660</v>
          </cell>
          <cell r="J21516" t="str">
            <v>Commissioning</v>
          </cell>
          <cell r="R21516" t="str">
            <v>BTDD162183</v>
          </cell>
          <cell r="AB21516"/>
        </row>
        <row r="21517">
          <cell r="A21517">
            <v>44058.616724537002</v>
          </cell>
          <cell r="B21517">
            <v>143</v>
          </cell>
          <cell r="F21517" t="str">
            <v>CC-00218654</v>
          </cell>
          <cell r="J21517" t="str">
            <v>Complaint - Running With Problem</v>
          </cell>
          <cell r="R21517" t="str">
            <v>BTCD162149</v>
          </cell>
          <cell r="AB21517"/>
        </row>
        <row r="21518">
          <cell r="A21518">
            <v>44057.811516203699</v>
          </cell>
          <cell r="B21518"/>
          <cell r="F21518" t="str">
            <v>CC-00218467</v>
          </cell>
          <cell r="J21518" t="str">
            <v>Schedule Service</v>
          </cell>
          <cell r="R21518" t="str">
            <v>BSDD161729</v>
          </cell>
          <cell r="AB21518"/>
        </row>
        <row r="21519">
          <cell r="A21519">
            <v>44057.667361111096</v>
          </cell>
          <cell r="B21519"/>
          <cell r="F21519" t="str">
            <v>CC-00218343</v>
          </cell>
          <cell r="J21519" t="str">
            <v>Complaint - Running With Problem</v>
          </cell>
          <cell r="R21519" t="str">
            <v>BSKS036366</v>
          </cell>
          <cell r="AB21519"/>
        </row>
        <row r="21520">
          <cell r="A21520">
            <v>44057.653391203698</v>
          </cell>
          <cell r="B21520">
            <v>497</v>
          </cell>
          <cell r="F21520" t="str">
            <v>CC-00218323</v>
          </cell>
          <cell r="J21520" t="str">
            <v>General Service</v>
          </cell>
          <cell r="R21520" t="str">
            <v>BSAD161563</v>
          </cell>
          <cell r="AB21520"/>
        </row>
        <row r="21521">
          <cell r="A21521">
            <v>44057.643807870401</v>
          </cell>
          <cell r="B21521">
            <v>9649</v>
          </cell>
          <cell r="F21521" t="str">
            <v>CC-00218311</v>
          </cell>
          <cell r="J21521" t="str">
            <v>Schedule Service</v>
          </cell>
          <cell r="R21521" t="str">
            <v>BSJS035917</v>
          </cell>
          <cell r="AB21521" t="str">
            <v>Replaced oil, oil filter, air filter &amp; separator</v>
          </cell>
        </row>
        <row r="21522">
          <cell r="A21522">
            <v>44057.634988425903</v>
          </cell>
          <cell r="B21522">
            <v>3832</v>
          </cell>
          <cell r="F21522" t="str">
            <v>CC-00218295</v>
          </cell>
          <cell r="J21522" t="str">
            <v>Schedule Service</v>
          </cell>
          <cell r="R21522" t="str">
            <v>BRKC371988</v>
          </cell>
          <cell r="AB21522" t="str">
            <v>Replaced oil, oil filter, air filter &amp; separator</v>
          </cell>
        </row>
        <row r="21523">
          <cell r="A21523">
            <v>44057.599143518499</v>
          </cell>
          <cell r="B21523">
            <v>4058</v>
          </cell>
          <cell r="F21523" t="str">
            <v>CC-00218251</v>
          </cell>
          <cell r="J21523" t="str">
            <v>General Service</v>
          </cell>
          <cell r="R21523" t="str">
            <v>BRGL151468</v>
          </cell>
          <cell r="AB21523"/>
        </row>
        <row r="21524">
          <cell r="A21524">
            <v>44057.595902777801</v>
          </cell>
          <cell r="B21524">
            <v>3946</v>
          </cell>
          <cell r="F21524" t="str">
            <v>CC-00218245</v>
          </cell>
          <cell r="J21524" t="str">
            <v>General Service</v>
          </cell>
          <cell r="R21524" t="str">
            <v>BRGL151464</v>
          </cell>
          <cell r="AB21524"/>
        </row>
        <row r="21525">
          <cell r="A21525">
            <v>44057.593240740702</v>
          </cell>
          <cell r="B21525">
            <v>2731</v>
          </cell>
          <cell r="F21525" t="str">
            <v>CC-00218239</v>
          </cell>
          <cell r="J21525" t="str">
            <v>General Service</v>
          </cell>
          <cell r="R21525" t="str">
            <v>BRBL150944</v>
          </cell>
          <cell r="AB21525"/>
        </row>
        <row r="21526">
          <cell r="A21526">
            <v>44057.581273148098</v>
          </cell>
          <cell r="B21526">
            <v>3022</v>
          </cell>
          <cell r="F21526" t="str">
            <v>CC-00218216</v>
          </cell>
          <cell r="J21526" t="str">
            <v>General Service</v>
          </cell>
          <cell r="R21526" t="str">
            <v>BSCD161691</v>
          </cell>
          <cell r="AB21526"/>
        </row>
        <row r="21527">
          <cell r="A21527">
            <v>44057.560706018499</v>
          </cell>
          <cell r="B21527">
            <v>1</v>
          </cell>
          <cell r="F21527" t="str">
            <v>CC-00218203</v>
          </cell>
          <cell r="J21527" t="str">
            <v>Schedule Service</v>
          </cell>
          <cell r="R21527" t="str">
            <v>CRIE663198</v>
          </cell>
          <cell r="AB21527"/>
        </row>
        <row r="21528">
          <cell r="A21528">
            <v>44057.556898148097</v>
          </cell>
          <cell r="B21528">
            <v>0</v>
          </cell>
          <cell r="F21528" t="str">
            <v>CC-00218199</v>
          </cell>
          <cell r="J21528" t="str">
            <v>Schedule Service</v>
          </cell>
          <cell r="R21528" t="str">
            <v>CSBE564479</v>
          </cell>
          <cell r="AB21528" t="str">
            <v>Replaced air filter &amp; oil</v>
          </cell>
        </row>
        <row r="21529">
          <cell r="A21529">
            <v>44057.549189814803</v>
          </cell>
          <cell r="B21529">
            <v>100</v>
          </cell>
          <cell r="F21529" t="str">
            <v>CC-00218193</v>
          </cell>
          <cell r="J21529" t="str">
            <v>Schedule Service</v>
          </cell>
          <cell r="R21529" t="str">
            <v>CIHE600078</v>
          </cell>
          <cell r="AB21529"/>
        </row>
        <row r="21530">
          <cell r="A21530">
            <v>44057.542847222197</v>
          </cell>
          <cell r="B21530">
            <v>495</v>
          </cell>
          <cell r="F21530" t="str">
            <v>CC-00218185</v>
          </cell>
          <cell r="J21530" t="str">
            <v>Schedule Service</v>
          </cell>
          <cell r="R21530" t="str">
            <v>BTJD162040</v>
          </cell>
          <cell r="AB21530"/>
        </row>
        <row r="21531">
          <cell r="A21531">
            <v>44057.476273148102</v>
          </cell>
          <cell r="B21531">
            <v>0</v>
          </cell>
          <cell r="F21531" t="str">
            <v>CC-00218087</v>
          </cell>
          <cell r="J21531" t="str">
            <v>Commissioning</v>
          </cell>
          <cell r="R21531" t="str">
            <v>BSGC376577</v>
          </cell>
          <cell r="AB21531" t="str">
            <v>Comm date-14/08/2020</v>
          </cell>
        </row>
        <row r="21532">
          <cell r="A21532">
            <v>44056.600717592599</v>
          </cell>
          <cell r="B21532">
            <v>0</v>
          </cell>
          <cell r="F21532" t="str">
            <v>CC-00217755</v>
          </cell>
          <cell r="J21532" t="str">
            <v>Pre Commissioning</v>
          </cell>
          <cell r="R21532" t="str">
            <v>BSDC375892</v>
          </cell>
          <cell r="AB21532"/>
        </row>
        <row r="21533">
          <cell r="A21533">
            <v>44056.390868055598</v>
          </cell>
          <cell r="B21533">
            <v>3114</v>
          </cell>
          <cell r="F21533" t="str">
            <v>CC-00217489</v>
          </cell>
          <cell r="J21533" t="str">
            <v>Complaint - Running With Problem</v>
          </cell>
          <cell r="R21533" t="str">
            <v>BSCD161691</v>
          </cell>
          <cell r="AB21533" t="str">
            <v>Visited the customer site checked the unit found that Relay is damaged.
So, replaced the power relay &amp; start the unit found running satisfactory</v>
          </cell>
        </row>
        <row r="21534">
          <cell r="A21534">
            <v>44055.476145833301</v>
          </cell>
          <cell r="B21534">
            <v>20172</v>
          </cell>
          <cell r="F21534" t="str">
            <v>CC-00217143</v>
          </cell>
          <cell r="J21534" t="str">
            <v>Schedule Service</v>
          </cell>
          <cell r="R21534" t="str">
            <v>GOIS031795</v>
          </cell>
          <cell r="AB21534" t="str">
            <v>Replaced Oil filter, air filter</v>
          </cell>
        </row>
        <row r="21535">
          <cell r="A21535">
            <v>44055.459340277797</v>
          </cell>
          <cell r="B21535">
            <v>14936</v>
          </cell>
          <cell r="F21535" t="str">
            <v>CC-00217129</v>
          </cell>
          <cell r="J21535" t="str">
            <v>Complaint - Running With Problem</v>
          </cell>
          <cell r="R21535" t="str">
            <v>BQBS033819</v>
          </cell>
          <cell r="AB21535" t="str">
            <v>Replace the drive coupling.
Service engineer visit the customer site checked unit found that coupling was broken.</v>
          </cell>
        </row>
        <row r="21536">
          <cell r="A21536">
            <v>44054.597222222197</v>
          </cell>
          <cell r="B21536">
            <v>1</v>
          </cell>
          <cell r="F21536" t="str">
            <v>CC-00216796</v>
          </cell>
          <cell r="J21536" t="str">
            <v>Commissioning</v>
          </cell>
          <cell r="R21536" t="str">
            <v>BSID161973</v>
          </cell>
          <cell r="AB21536"/>
        </row>
        <row r="21537">
          <cell r="A21537">
            <v>44053.708611111098</v>
          </cell>
          <cell r="B21537"/>
          <cell r="F21537" t="str">
            <v>CC-00216306</v>
          </cell>
          <cell r="J21537" t="str">
            <v>Complaint - Running With Problem</v>
          </cell>
          <cell r="R21537"/>
          <cell r="AB21537"/>
        </row>
        <row r="21538">
          <cell r="A21538">
            <v>44053.707905092597</v>
          </cell>
          <cell r="B21538"/>
          <cell r="F21538" t="str">
            <v>CC-00216305</v>
          </cell>
          <cell r="J21538" t="str">
            <v>Complaint - Running With Problem</v>
          </cell>
          <cell r="R21538"/>
          <cell r="AB21538"/>
        </row>
        <row r="21539">
          <cell r="A21539">
            <v>44053.645057870403</v>
          </cell>
          <cell r="B21539">
            <v>1</v>
          </cell>
          <cell r="F21539" t="str">
            <v>CC-00216209</v>
          </cell>
          <cell r="J21539" t="str">
            <v>Commissioning</v>
          </cell>
          <cell r="R21539" t="str">
            <v>BTLS039785</v>
          </cell>
          <cell r="AB21539"/>
        </row>
        <row r="21540">
          <cell r="A21540">
            <v>44053.590057870402</v>
          </cell>
          <cell r="B21540">
            <v>491</v>
          </cell>
          <cell r="F21540" t="str">
            <v>CC-00216143</v>
          </cell>
          <cell r="J21540" t="str">
            <v>Schedule Service</v>
          </cell>
          <cell r="R21540" t="str">
            <v>BRKD160684</v>
          </cell>
          <cell r="AB21540" t="str">
            <v>Replace the oil, oil filter, ARV kit.</v>
          </cell>
        </row>
        <row r="21541">
          <cell r="A21541">
            <v>44053.539502314801</v>
          </cell>
          <cell r="B21541">
            <v>143</v>
          </cell>
          <cell r="F21541" t="str">
            <v>CC-00216057</v>
          </cell>
          <cell r="J21541" t="str">
            <v>Complaint - Running With Problem</v>
          </cell>
          <cell r="R21541" t="str">
            <v>BTCD162149</v>
          </cell>
          <cell r="AB21541" t="str">
            <v>Replaced MCB under FOC basis</v>
          </cell>
        </row>
        <row r="21542">
          <cell r="A21542">
            <v>44053.536736111098</v>
          </cell>
          <cell r="B21542">
            <v>104</v>
          </cell>
          <cell r="F21542" t="str">
            <v>CC-00216052</v>
          </cell>
          <cell r="J21542" t="str">
            <v>Complaint - Running With Problem</v>
          </cell>
          <cell r="R21542" t="str">
            <v>BTCD162149</v>
          </cell>
          <cell r="AB21542" t="str">
            <v>So, Replaced the turbo charger guard under FOC basis then start the unit  running satisfactory.</v>
          </cell>
        </row>
        <row r="21543">
          <cell r="A21543">
            <v>44053.528090277803</v>
          </cell>
          <cell r="B21543">
            <v>0</v>
          </cell>
          <cell r="F21543" t="str">
            <v>CC-00216037</v>
          </cell>
          <cell r="J21543" t="str">
            <v>Commissioning</v>
          </cell>
          <cell r="R21543" t="str">
            <v>SN19TR04220</v>
          </cell>
          <cell r="AB21543"/>
        </row>
        <row r="21544">
          <cell r="A21544">
            <v>44053.471875000003</v>
          </cell>
          <cell r="B21544">
            <v>3472</v>
          </cell>
          <cell r="F21544" t="str">
            <v>CC-00215958</v>
          </cell>
          <cell r="J21544" t="str">
            <v>Schedule Service</v>
          </cell>
          <cell r="R21544" t="str">
            <v>BSKD161467</v>
          </cell>
          <cell r="AB21544" t="str">
            <v>Replace the oil filter,oil, air filter, separator, actuator kit, pressure switch.</v>
          </cell>
        </row>
        <row r="21545">
          <cell r="A21545">
            <v>44053.467060185198</v>
          </cell>
          <cell r="B21545">
            <v>9639</v>
          </cell>
          <cell r="F21545" t="str">
            <v>CC-00215948</v>
          </cell>
          <cell r="J21545" t="str">
            <v>Schedule Service</v>
          </cell>
          <cell r="R21545" t="str">
            <v>BRIS035698</v>
          </cell>
          <cell r="AB21545" t="str">
            <v>Replaced Air filter, oil filter &amp; oil</v>
          </cell>
        </row>
        <row r="21546">
          <cell r="A21546">
            <v>44051.531168981499</v>
          </cell>
          <cell r="B21546">
            <v>0</v>
          </cell>
          <cell r="F21546" t="str">
            <v>CC-00215474</v>
          </cell>
          <cell r="J21546" t="str">
            <v>Commissioning</v>
          </cell>
          <cell r="R21546" t="str">
            <v>DTDL140136</v>
          </cell>
          <cell r="AB21546"/>
        </row>
        <row r="21547">
          <cell r="A21547">
            <v>44051.5175115741</v>
          </cell>
          <cell r="B21547">
            <v>2166</v>
          </cell>
          <cell r="F21547" t="str">
            <v>CC-00215465</v>
          </cell>
          <cell r="J21547" t="str">
            <v>General Service</v>
          </cell>
          <cell r="R21547" t="str">
            <v>BSDD161729</v>
          </cell>
          <cell r="AB21547" t="str">
            <v>Replaced Oil, oil filter &amp; air filter.</v>
          </cell>
        </row>
        <row r="21548">
          <cell r="A21548">
            <v>44051.510682870401</v>
          </cell>
          <cell r="B21548">
            <v>1</v>
          </cell>
          <cell r="F21548" t="str">
            <v>CC-00215452</v>
          </cell>
          <cell r="J21548" t="str">
            <v>Commissioning</v>
          </cell>
          <cell r="R21548" t="str">
            <v>BTCD162159</v>
          </cell>
          <cell r="AB21548"/>
        </row>
        <row r="21549">
          <cell r="A21549">
            <v>44051.502372685201</v>
          </cell>
          <cell r="B21549">
            <v>516</v>
          </cell>
          <cell r="F21549" t="str">
            <v>CC-00215436</v>
          </cell>
          <cell r="J21549" t="str">
            <v>Schedule Service</v>
          </cell>
          <cell r="R21549" t="str">
            <v>BSID200615</v>
          </cell>
          <cell r="AB21549" t="str">
            <v>Replaced Air filter, oil filter &amp; oil</v>
          </cell>
        </row>
        <row r="21550">
          <cell r="A21550">
            <v>44050.570324074099</v>
          </cell>
          <cell r="B21550">
            <v>2350</v>
          </cell>
          <cell r="F21550" t="str">
            <v>CC-00214864</v>
          </cell>
          <cell r="J21550" t="str">
            <v>Complaint - Running With Problem</v>
          </cell>
          <cell r="R21550" t="str">
            <v>BSKD161477</v>
          </cell>
          <cell r="AB21550"/>
        </row>
        <row r="21551">
          <cell r="A21551">
            <v>44050.554791666698</v>
          </cell>
          <cell r="B21551">
            <v>5787</v>
          </cell>
          <cell r="F21551" t="str">
            <v>CC-00214835</v>
          </cell>
          <cell r="J21551" t="str">
            <v>Schedule Service</v>
          </cell>
          <cell r="R21551" t="str">
            <v>GPFC370737</v>
          </cell>
          <cell r="AB21551" t="str">
            <v>Replaced separator, solenoid valve &amp;  MPV kit.</v>
          </cell>
        </row>
        <row r="21552">
          <cell r="A21552">
            <v>44049.7869444444</v>
          </cell>
          <cell r="B21552"/>
          <cell r="F21552" t="str">
            <v>CC-00214500</v>
          </cell>
          <cell r="J21552" t="str">
            <v>Complaint - Running With Problem</v>
          </cell>
          <cell r="R21552"/>
          <cell r="AB21552"/>
        </row>
        <row r="21553">
          <cell r="A21553">
            <v>44049.467951388899</v>
          </cell>
          <cell r="B21553">
            <v>1274</v>
          </cell>
          <cell r="F21553" t="str">
            <v>CC-00214125</v>
          </cell>
          <cell r="J21553" t="str">
            <v>Schedule Service</v>
          </cell>
          <cell r="R21553" t="str">
            <v>BSJC374595</v>
          </cell>
          <cell r="AB21553"/>
        </row>
        <row r="21554">
          <cell r="A21554">
            <v>44048.558749999997</v>
          </cell>
          <cell r="B21554">
            <v>46721</v>
          </cell>
          <cell r="F21554" t="str">
            <v>CC-00213644</v>
          </cell>
          <cell r="J21554" t="str">
            <v>General Service</v>
          </cell>
          <cell r="R21554" t="str">
            <v>BNCC370425</v>
          </cell>
          <cell r="AB21554" t="str">
            <v>Replaced Oil, oil filter &amp; air filter</v>
          </cell>
        </row>
        <row r="21555">
          <cell r="A21555">
            <v>44047.617314814801</v>
          </cell>
          <cell r="B21555">
            <v>449</v>
          </cell>
          <cell r="F21555" t="str">
            <v>CC-00213056</v>
          </cell>
          <cell r="J21555" t="str">
            <v>Complaint - Running With Problem</v>
          </cell>
          <cell r="R21555" t="str">
            <v>BSID220375</v>
          </cell>
          <cell r="AB21555" t="str">
            <v>Visited the customer site for the complaint of High Drilling RPM, checked the unit found that there is no high drilling RPM. unit running in good condition but service time is up.</v>
          </cell>
        </row>
        <row r="21556">
          <cell r="A21556">
            <v>44047.5000462963</v>
          </cell>
          <cell r="B21556">
            <v>5745</v>
          </cell>
          <cell r="F21556" t="str">
            <v>CC-00212883</v>
          </cell>
          <cell r="J21556" t="str">
            <v>Complaint - Running With Problem</v>
          </cell>
          <cell r="R21556" t="str">
            <v>BQKD160099</v>
          </cell>
          <cell r="AB21556" t="str">
            <v>Visited the customer site checked the unit found that  push pull switch not not working.
So, replaced the same &amp; start the unit found running satisfactory.
Visited the customer site checked the unit found that pressure regulator kit damaged
So, replaced the same &amp; start the unit found running satisfactory</v>
          </cell>
        </row>
        <row r="21557">
          <cell r="A21557">
            <v>44047.486793981501</v>
          </cell>
          <cell r="B21557">
            <v>3424</v>
          </cell>
          <cell r="F21557" t="str">
            <v>CC-00212848</v>
          </cell>
          <cell r="J21557" t="str">
            <v>Complaint - Running With Problem</v>
          </cell>
          <cell r="R21557" t="str">
            <v>BSDS043254</v>
          </cell>
          <cell r="AB21557"/>
        </row>
        <row r="21558">
          <cell r="A21558">
            <v>44047.481053240699</v>
          </cell>
          <cell r="B21558">
            <v>0</v>
          </cell>
          <cell r="F21558" t="str">
            <v>CC-00212837</v>
          </cell>
          <cell r="J21558" t="str">
            <v>Commissioning</v>
          </cell>
          <cell r="R21558" t="str">
            <v>CTKE565673</v>
          </cell>
          <cell r="AB21558"/>
        </row>
        <row r="21559">
          <cell r="A21559">
            <v>44047.4636342593</v>
          </cell>
          <cell r="B21559"/>
          <cell r="F21559" t="str">
            <v>CC-00212824</v>
          </cell>
          <cell r="J21559" t="str">
            <v>Commissioning</v>
          </cell>
          <cell r="R21559"/>
          <cell r="AB21559"/>
        </row>
        <row r="21560">
          <cell r="A21560">
            <v>44047.459837962997</v>
          </cell>
          <cell r="B21560">
            <v>528</v>
          </cell>
          <cell r="F21560" t="str">
            <v>CC-00212820</v>
          </cell>
          <cell r="J21560" t="str">
            <v>General Service</v>
          </cell>
          <cell r="R21560" t="str">
            <v>BSCL152143</v>
          </cell>
          <cell r="AB21560" t="str">
            <v>Replaced oil, oil filter &amp; air filter</v>
          </cell>
        </row>
        <row r="21561">
          <cell r="A21561">
            <v>44044.808599536998</v>
          </cell>
          <cell r="B21561">
            <v>0</v>
          </cell>
          <cell r="F21561" t="str">
            <v>CC-00212377</v>
          </cell>
          <cell r="J21561" t="str">
            <v>Pre Commissioning</v>
          </cell>
          <cell r="R21561" t="str">
            <v>BTDS044313</v>
          </cell>
          <cell r="AB21561"/>
        </row>
        <row r="21562">
          <cell r="A21562">
            <v>44044.807442129597</v>
          </cell>
          <cell r="B21562">
            <v>0</v>
          </cell>
          <cell r="F21562" t="str">
            <v>CC-00212376</v>
          </cell>
          <cell r="J21562" t="str">
            <v>Pre Commissioning</v>
          </cell>
          <cell r="R21562" t="str">
            <v>BTDS044304</v>
          </cell>
          <cell r="AB21562"/>
        </row>
        <row r="21563">
          <cell r="A21563">
            <v>44044.805162037002</v>
          </cell>
          <cell r="B21563">
            <v>0</v>
          </cell>
          <cell r="F21563" t="str">
            <v>CC-00212373</v>
          </cell>
          <cell r="J21563" t="str">
            <v>Pre Commissioning</v>
          </cell>
          <cell r="R21563" t="str">
            <v>20949307</v>
          </cell>
          <cell r="AB21563"/>
        </row>
        <row r="21564">
          <cell r="A21564">
            <v>44044.585856481499</v>
          </cell>
          <cell r="B21564">
            <v>35</v>
          </cell>
          <cell r="F21564" t="str">
            <v>CC-00212174</v>
          </cell>
          <cell r="J21564" t="str">
            <v>Complaint - Breakdown</v>
          </cell>
          <cell r="R21564" t="str">
            <v>BTCD162149</v>
          </cell>
          <cell r="AB21564" t="str">
            <v>Replaced New Engine
Visited the customer site checked the unit found that abnormal sound coming from Engine &amp; engine starting problem.
So, Replaced the New ashok leyland engine &amp; start the unit running satisfactory. Old engine SN. LHHM103406, New engine SN. LDHM105090</v>
          </cell>
        </row>
        <row r="21565">
          <cell r="A21565">
            <v>44044.529340277797</v>
          </cell>
          <cell r="B21565">
            <v>0</v>
          </cell>
          <cell r="F21565" t="str">
            <v>CC-00212090</v>
          </cell>
          <cell r="J21565" t="str">
            <v>Schedule Service</v>
          </cell>
          <cell r="R21565" t="str">
            <v>6558</v>
          </cell>
          <cell r="AB21565"/>
        </row>
        <row r="21566">
          <cell r="A21566">
            <v>44044.491354166697</v>
          </cell>
          <cell r="B21566">
            <v>45156</v>
          </cell>
          <cell r="F21566" t="str">
            <v>CC-00212036</v>
          </cell>
          <cell r="J21566" t="str">
            <v>General Service</v>
          </cell>
          <cell r="R21566" t="str">
            <v>BLGS040605</v>
          </cell>
          <cell r="AB21566" t="str">
            <v>Replaced air filter, oil filter, oil &amp; separator</v>
          </cell>
        </row>
        <row r="21567">
          <cell r="A21567">
            <v>44043.522881944402</v>
          </cell>
          <cell r="B21567">
            <v>10477</v>
          </cell>
          <cell r="F21567" t="str">
            <v>CC-00211540</v>
          </cell>
          <cell r="J21567" t="str">
            <v>General Service</v>
          </cell>
          <cell r="R21567" t="str">
            <v>GOCS030806</v>
          </cell>
          <cell r="AB21567"/>
        </row>
        <row r="21568">
          <cell r="A21568">
            <v>44043.4891319444</v>
          </cell>
          <cell r="B21568">
            <v>1</v>
          </cell>
          <cell r="F21568" t="str">
            <v>CC-00211478</v>
          </cell>
          <cell r="J21568" t="str">
            <v>Commissioning</v>
          </cell>
          <cell r="R21568" t="str">
            <v>BTJD162046</v>
          </cell>
          <cell r="AB21568"/>
        </row>
        <row r="21569">
          <cell r="A21569">
            <v>44042.524733796301</v>
          </cell>
          <cell r="B21569">
            <v>638</v>
          </cell>
          <cell r="F21569" t="str">
            <v>CC-00210843</v>
          </cell>
          <cell r="J21569" t="str">
            <v>Complaint - Running With Problem</v>
          </cell>
          <cell r="R21569" t="str">
            <v>BSFD161795</v>
          </cell>
          <cell r="AB21569"/>
        </row>
        <row r="21570">
          <cell r="A21570">
            <v>44042.516319444403</v>
          </cell>
          <cell r="B21570">
            <v>1571</v>
          </cell>
          <cell r="F21570" t="str">
            <v>CC-00210827</v>
          </cell>
          <cell r="J21570" t="str">
            <v>Schedule Service</v>
          </cell>
          <cell r="R21570" t="str">
            <v>BSID161979</v>
          </cell>
          <cell r="AB21570" t="str">
            <v>Replaced oil, oil filter, air filter, actuator kit, pressure regulator kit &amp; BDV kit</v>
          </cell>
        </row>
        <row r="21571">
          <cell r="A21571">
            <v>44042.512395833299</v>
          </cell>
          <cell r="B21571">
            <v>638</v>
          </cell>
          <cell r="F21571" t="str">
            <v>CC-00210818</v>
          </cell>
          <cell r="J21571" t="str">
            <v>Schedule Service</v>
          </cell>
          <cell r="R21571" t="str">
            <v>BSFD161795</v>
          </cell>
          <cell r="AB21571"/>
        </row>
        <row r="21572">
          <cell r="A21572">
            <v>44042.507488425901</v>
          </cell>
          <cell r="B21572">
            <v>1776</v>
          </cell>
          <cell r="F21572" t="str">
            <v>CC-00210807</v>
          </cell>
          <cell r="J21572" t="str">
            <v>Schedule Service</v>
          </cell>
          <cell r="R21572" t="str">
            <v>BSFD161819</v>
          </cell>
          <cell r="AB21572" t="str">
            <v>Replaced oil, oil filter, air filter, actuator kit, pressure regulator kit &amp; BDV kit.</v>
          </cell>
        </row>
        <row r="21573">
          <cell r="A21573">
            <v>44042.325520833299</v>
          </cell>
          <cell r="B21573">
            <v>0</v>
          </cell>
          <cell r="F21573" t="str">
            <v>CC-00210633</v>
          </cell>
          <cell r="J21573" t="str">
            <v>Pre Commissioning</v>
          </cell>
          <cell r="R21573" t="str">
            <v>BTJS043846</v>
          </cell>
          <cell r="AB21573"/>
        </row>
        <row r="21574">
          <cell r="A21574">
            <v>44041.5379861111</v>
          </cell>
          <cell r="B21574">
            <v>1873</v>
          </cell>
          <cell r="F21574" t="str">
            <v>CC-00210044</v>
          </cell>
          <cell r="J21574" t="str">
            <v>General Service</v>
          </cell>
          <cell r="R21574" t="str">
            <v>BQID160527</v>
          </cell>
          <cell r="AB21574"/>
        </row>
        <row r="21575">
          <cell r="A21575">
            <v>44041.525115740696</v>
          </cell>
          <cell r="B21575">
            <v>8247</v>
          </cell>
          <cell r="F21575" t="str">
            <v>CC-00210028</v>
          </cell>
          <cell r="J21575" t="str">
            <v>Complaint - Running With Problem</v>
          </cell>
          <cell r="R21575" t="str">
            <v>GPGS031328</v>
          </cell>
          <cell r="AB21575"/>
        </row>
        <row r="21576">
          <cell r="A21576">
            <v>44041.516851851899</v>
          </cell>
          <cell r="B21576">
            <v>6242</v>
          </cell>
          <cell r="F21576" t="str">
            <v>CC-00210006</v>
          </cell>
          <cell r="J21576" t="str">
            <v>Complaint - Running With Problem</v>
          </cell>
          <cell r="R21576" t="str">
            <v>BQAC373734</v>
          </cell>
          <cell r="AB21576"/>
        </row>
        <row r="21577">
          <cell r="A21577">
            <v>44041.512314814798</v>
          </cell>
          <cell r="B21577">
            <v>26994</v>
          </cell>
          <cell r="F21577" t="str">
            <v>CC-00209995</v>
          </cell>
          <cell r="J21577" t="str">
            <v>Complaint - Running With Problem</v>
          </cell>
          <cell r="R21577" t="str">
            <v>BLFS031469</v>
          </cell>
          <cell r="AB21577"/>
        </row>
        <row r="21578">
          <cell r="A21578">
            <v>44039.455925925897</v>
          </cell>
          <cell r="B21578">
            <v>8235</v>
          </cell>
          <cell r="F21578" t="str">
            <v>CC-00208278</v>
          </cell>
          <cell r="J21578" t="str">
            <v>General Service</v>
          </cell>
          <cell r="R21578" t="str">
            <v>GPGS031328</v>
          </cell>
          <cell r="AB21578" t="str">
            <v>Replaced oil, oil filter &amp; air filter</v>
          </cell>
        </row>
        <row r="21579">
          <cell r="A21579">
            <v>44037.511157407404</v>
          </cell>
          <cell r="B21579">
            <v>40751</v>
          </cell>
          <cell r="F21579" t="str">
            <v>CC-00207625</v>
          </cell>
          <cell r="J21579" t="str">
            <v>General Service</v>
          </cell>
          <cell r="R21579" t="str">
            <v>BMBL160078</v>
          </cell>
          <cell r="AB21579" t="str">
            <v>Replaced Separator.</v>
          </cell>
        </row>
        <row r="21580">
          <cell r="A21580">
            <v>44037.499050925901</v>
          </cell>
          <cell r="B21580">
            <v>2</v>
          </cell>
          <cell r="F21580" t="str">
            <v>CC-00207603</v>
          </cell>
          <cell r="J21580" t="str">
            <v>Complaint - Running With Problem</v>
          </cell>
          <cell r="R21580" t="str">
            <v>CTLE211276</v>
          </cell>
          <cell r="AB21580"/>
        </row>
        <row r="21581">
          <cell r="A21581">
            <v>44036.639467592599</v>
          </cell>
          <cell r="B21581">
            <v>3024</v>
          </cell>
          <cell r="F21581" t="str">
            <v>CC-00207089</v>
          </cell>
          <cell r="J21581" t="str">
            <v>Complaint - Running With Problem</v>
          </cell>
          <cell r="R21581" t="str">
            <v>BSFS043411</v>
          </cell>
          <cell r="AB21581" t="str">
            <v>Air end jam,,,,under warranty, we are provide one standby unit for customer support. .....30/07/2020...advice to customer send air end to our service center for inspection and necessary action but customer not agreed ....02/08/2020..Customer need New air end on FOC basis...06/08/2020....15/08/2020...20/08/2020 ...25/08/2020...30/08/2020...Send air end to Air Engineering services center ....03/09/2020....07/09/2020.. air end reached service center...08/09/2020.</v>
          </cell>
        </row>
        <row r="21582">
          <cell r="A21582">
            <v>44036.541597222204</v>
          </cell>
          <cell r="B21582">
            <v>3756</v>
          </cell>
          <cell r="F21582" t="str">
            <v>CC-00206914</v>
          </cell>
          <cell r="J21582" t="str">
            <v>Field Campaign</v>
          </cell>
          <cell r="R21582" t="str">
            <v>BSGS043528</v>
          </cell>
          <cell r="AB21582" t="str">
            <v>Replaced air filter gasket under FOC basis.</v>
          </cell>
        </row>
        <row r="21583">
          <cell r="A21583">
            <v>44035.656574074099</v>
          </cell>
          <cell r="B21583">
            <v>2002</v>
          </cell>
          <cell r="F21583" t="str">
            <v>CC-00206456</v>
          </cell>
          <cell r="J21583" t="str">
            <v>Field Campaign</v>
          </cell>
          <cell r="R21583" t="str">
            <v>BSFS043411</v>
          </cell>
          <cell r="AB21583" t="str">
            <v>Replaced air filter gasket under FOC basis.</v>
          </cell>
        </row>
        <row r="21584">
          <cell r="A21584">
            <v>44035.5210532407</v>
          </cell>
          <cell r="B21584">
            <v>35420</v>
          </cell>
          <cell r="F21584" t="str">
            <v>CC-00206276</v>
          </cell>
          <cell r="J21584" t="str">
            <v>Complaint - Running With Problem</v>
          </cell>
          <cell r="R21584" t="str">
            <v>BLES031356</v>
          </cell>
          <cell r="AB21584"/>
        </row>
        <row r="21585">
          <cell r="A21585">
            <v>44035.511770833298</v>
          </cell>
          <cell r="B21585">
            <v>3209</v>
          </cell>
          <cell r="F21585" t="str">
            <v>CC-00206259</v>
          </cell>
          <cell r="J21585" t="str">
            <v>Field Campaign</v>
          </cell>
          <cell r="R21585" t="str">
            <v>BSGS043527</v>
          </cell>
          <cell r="AB21585" t="str">
            <v>Replaced air filter gasket under FOC basis.</v>
          </cell>
        </row>
        <row r="21586">
          <cell r="A21586">
            <v>44035.497476851902</v>
          </cell>
          <cell r="B21586">
            <v>1</v>
          </cell>
          <cell r="F21586" t="str">
            <v>CC-00206248</v>
          </cell>
          <cell r="J21586" t="str">
            <v>Commissioning</v>
          </cell>
          <cell r="R21586" t="str">
            <v>BTJD162047</v>
          </cell>
          <cell r="AB21586"/>
        </row>
        <row r="21587">
          <cell r="A21587">
            <v>44034.798240740703</v>
          </cell>
          <cell r="B21587">
            <v>2454</v>
          </cell>
          <cell r="F21587" t="str">
            <v>CC-00205950</v>
          </cell>
          <cell r="J21587" t="str">
            <v>Schedule Service</v>
          </cell>
          <cell r="R21587" t="str">
            <v>BRHS035337</v>
          </cell>
          <cell r="AB21587" t="str">
            <v>Replaced air filter, oil filter, oil &amp; separator</v>
          </cell>
        </row>
        <row r="21588">
          <cell r="A21588">
            <v>44034.538310185198</v>
          </cell>
          <cell r="B21588">
            <v>4220</v>
          </cell>
          <cell r="F21588" t="str">
            <v>CC-00205690</v>
          </cell>
          <cell r="J21588" t="str">
            <v>Complaint - Running With Problem</v>
          </cell>
          <cell r="R21588" t="str">
            <v>BRCD160968</v>
          </cell>
          <cell r="AB21588" t="str">
            <v>Replaced rubber coupling element &amp; BDV</v>
          </cell>
        </row>
        <row r="21589">
          <cell r="A21589">
            <v>44034.527986111098</v>
          </cell>
          <cell r="B21589">
            <v>4023</v>
          </cell>
          <cell r="F21589" t="str">
            <v>CC-00205666</v>
          </cell>
          <cell r="J21589" t="str">
            <v>Complaint - Running With Problem</v>
          </cell>
          <cell r="R21589" t="str">
            <v>BRCD160939</v>
          </cell>
          <cell r="AB21589" t="str">
            <v>Visited the customer site checked the unit found that Rubber elbow damaged.
Replaced oil &amp; oil filter</v>
          </cell>
        </row>
        <row r="21590">
          <cell r="A21590">
            <v>44034.5128819444</v>
          </cell>
          <cell r="B21590">
            <v>2306</v>
          </cell>
          <cell r="F21590" t="str">
            <v>CC-00205646</v>
          </cell>
          <cell r="J21590" t="str">
            <v>Complaint - Running With Problem</v>
          </cell>
          <cell r="R21590" t="str">
            <v>BSKD161477</v>
          </cell>
          <cell r="AB21590" t="str">
            <v>Visited the customer site checked the unit found that problem in Hammer side.So, replaced the hammer then start the unit found unit running satisfactory.</v>
          </cell>
        </row>
        <row r="21591">
          <cell r="A21591">
            <v>44034.509456018503</v>
          </cell>
          <cell r="B21591">
            <v>15262</v>
          </cell>
          <cell r="F21591" t="str">
            <v>CC-00205641</v>
          </cell>
          <cell r="J21591" t="str">
            <v>Schedule Service</v>
          </cell>
          <cell r="R21591" t="str">
            <v>BMFS031346</v>
          </cell>
          <cell r="AB21591" t="str">
            <v>Replace the oil, oil filter, air filter.</v>
          </cell>
        </row>
        <row r="21592">
          <cell r="A21592">
            <v>44034.501712963</v>
          </cell>
          <cell r="B21592">
            <v>5716</v>
          </cell>
          <cell r="F21592" t="str">
            <v>CC-00205623</v>
          </cell>
          <cell r="J21592" t="str">
            <v>Schedule Service</v>
          </cell>
          <cell r="R21592" t="str">
            <v>GPFC370737</v>
          </cell>
          <cell r="AB21592"/>
        </row>
        <row r="21593">
          <cell r="A21593">
            <v>44033.569756944402</v>
          </cell>
          <cell r="B21593">
            <v>48937</v>
          </cell>
          <cell r="F21593" t="str">
            <v>CC-00205131</v>
          </cell>
          <cell r="J21593" t="str">
            <v>General Service</v>
          </cell>
          <cell r="R21593" t="str">
            <v>BKAS030601</v>
          </cell>
          <cell r="AB21593" t="str">
            <v>Replace the oil filter, air filter, oil, separator .</v>
          </cell>
        </row>
        <row r="21594">
          <cell r="A21594">
            <v>44033.550405092603</v>
          </cell>
          <cell r="B21594">
            <v>3655</v>
          </cell>
          <cell r="F21594" t="str">
            <v>CC-00205107</v>
          </cell>
          <cell r="J21594" t="str">
            <v>General Service</v>
          </cell>
          <cell r="R21594" t="str">
            <v>BSAS036958</v>
          </cell>
          <cell r="AB21594" t="str">
            <v>Replace the oil filter, air filter, oil, separator.</v>
          </cell>
        </row>
        <row r="21595">
          <cell r="A21595">
            <v>44033.543449074103</v>
          </cell>
          <cell r="B21595">
            <v>1266</v>
          </cell>
          <cell r="F21595" t="str">
            <v>CC-00205098</v>
          </cell>
          <cell r="J21595" t="str">
            <v>Complaint - Running With Problem</v>
          </cell>
          <cell r="R21595" t="str">
            <v>BRCC373040</v>
          </cell>
          <cell r="AB21595" t="str">
            <v>Visited the customer site checked the unit found that bearing is damaged.</v>
          </cell>
        </row>
        <row r="21596">
          <cell r="A21596">
            <v>44033.445706018501</v>
          </cell>
          <cell r="B21596">
            <v>599</v>
          </cell>
          <cell r="F21596" t="str">
            <v>CC-00204959</v>
          </cell>
          <cell r="J21596" t="str">
            <v>Complaint - Running With Problem</v>
          </cell>
          <cell r="R21596" t="str">
            <v>BTKD162112</v>
          </cell>
          <cell r="AB21596"/>
        </row>
        <row r="21597">
          <cell r="A21597">
            <v>44032.683773148201</v>
          </cell>
          <cell r="B21597">
            <v>530421</v>
          </cell>
          <cell r="F21597" t="str">
            <v>CC-00204727</v>
          </cell>
          <cell r="J21597" t="str">
            <v>General Service</v>
          </cell>
          <cell r="R21597" t="str">
            <v>BLIS040713</v>
          </cell>
          <cell r="AB21597"/>
        </row>
        <row r="21598">
          <cell r="A21598">
            <v>44032.637986111098</v>
          </cell>
          <cell r="B21598">
            <v>6127</v>
          </cell>
          <cell r="F21598" t="str">
            <v>CC-00204656</v>
          </cell>
          <cell r="J21598" t="str">
            <v>Complaint - Running With Problem</v>
          </cell>
          <cell r="R21598" t="str">
            <v>BPIC370386</v>
          </cell>
          <cell r="AB21598" t="str">
            <v>Visited the customer site foSo, checked the unit found no oil leakage from air pipe line &amp; unit running satisfactory. Advise the customer if face same problem in future then make a video and share it with us.r the complaint of oil carry over through  air pipe line.</v>
          </cell>
        </row>
        <row r="21599">
          <cell r="A21599">
            <v>44032.621585648201</v>
          </cell>
          <cell r="B21599">
            <v>3068</v>
          </cell>
          <cell r="F21599" t="str">
            <v>CC-00204633</v>
          </cell>
          <cell r="J21599" t="str">
            <v>Field Campaign</v>
          </cell>
          <cell r="R21599" t="str">
            <v>BSDS043254</v>
          </cell>
          <cell r="AB21599" t="str">
            <v>Replaced air filter gasket under FOC basis.</v>
          </cell>
        </row>
        <row r="21600">
          <cell r="A21600">
            <v>44032.579328703701</v>
          </cell>
          <cell r="B21600"/>
          <cell r="F21600" t="str">
            <v>CC-00204584</v>
          </cell>
          <cell r="J21600" t="str">
            <v>Commissioning</v>
          </cell>
          <cell r="R21600"/>
          <cell r="AB21600"/>
        </row>
        <row r="21601">
          <cell r="A21601">
            <v>44032.557407407403</v>
          </cell>
          <cell r="B21601">
            <v>1314</v>
          </cell>
          <cell r="F21601" t="str">
            <v>CC-00204555</v>
          </cell>
          <cell r="J21601" t="str">
            <v>Complaint - Running With Problem</v>
          </cell>
          <cell r="R21601" t="str">
            <v>BRGD161229</v>
          </cell>
          <cell r="AB21601"/>
        </row>
        <row r="21602">
          <cell r="A21602">
            <v>44032.4930439815</v>
          </cell>
          <cell r="B21602">
            <v>5153</v>
          </cell>
          <cell r="F21602" t="str">
            <v>CC-00204430</v>
          </cell>
          <cell r="J21602" t="str">
            <v>General Service</v>
          </cell>
          <cell r="R21602" t="str">
            <v>BSKS036366</v>
          </cell>
          <cell r="AB21602"/>
        </row>
        <row r="21603">
          <cell r="A21603">
            <v>44030.730543981503</v>
          </cell>
          <cell r="B21603">
            <v>1481</v>
          </cell>
          <cell r="F21603" t="str">
            <v>CC-00204162</v>
          </cell>
          <cell r="J21603" t="str">
            <v>General Service</v>
          </cell>
          <cell r="R21603" t="str">
            <v>BRAC372524</v>
          </cell>
          <cell r="AB21603"/>
        </row>
        <row r="21604">
          <cell r="A21604">
            <v>44030.512476851902</v>
          </cell>
          <cell r="B21604">
            <v>1</v>
          </cell>
          <cell r="F21604" t="str">
            <v>CC-00203959</v>
          </cell>
          <cell r="J21604" t="str">
            <v>Commissioning</v>
          </cell>
          <cell r="R21604" t="str">
            <v>CTLE211276</v>
          </cell>
          <cell r="AB21604"/>
        </row>
        <row r="21605">
          <cell r="A21605">
            <v>44029.589583333298</v>
          </cell>
          <cell r="B21605">
            <v>4994</v>
          </cell>
          <cell r="F21605" t="str">
            <v>CC-00203520</v>
          </cell>
          <cell r="J21605" t="str">
            <v>Schedule Service</v>
          </cell>
          <cell r="R21605" t="str">
            <v>BPHS030467</v>
          </cell>
          <cell r="AB21605"/>
        </row>
        <row r="21606">
          <cell r="A21606">
            <v>44029.537164351903</v>
          </cell>
          <cell r="B21606">
            <v>35325</v>
          </cell>
          <cell r="F21606" t="str">
            <v>CC-00203419</v>
          </cell>
          <cell r="J21606" t="str">
            <v>Complaint - Running With Problem</v>
          </cell>
          <cell r="R21606" t="str">
            <v>BLES031356</v>
          </cell>
          <cell r="AB21606"/>
        </row>
        <row r="21607">
          <cell r="A21607">
            <v>44029.527129629598</v>
          </cell>
          <cell r="B21607">
            <v>0</v>
          </cell>
          <cell r="F21607" t="str">
            <v>CC-00203404</v>
          </cell>
          <cell r="J21607" t="str">
            <v>Pre Commissioning</v>
          </cell>
          <cell r="R21607" t="str">
            <v>BTCC377923</v>
          </cell>
          <cell r="AB21607"/>
        </row>
        <row r="21608">
          <cell r="A21608">
            <v>44029.506863425901</v>
          </cell>
          <cell r="B21608">
            <v>22351</v>
          </cell>
          <cell r="F21608" t="str">
            <v>CC-00203368</v>
          </cell>
          <cell r="J21608" t="str">
            <v>General Service</v>
          </cell>
          <cell r="R21608" t="str">
            <v>BLGS040582</v>
          </cell>
          <cell r="AB21608" t="str">
            <v>Replaced Air filter, oil filter, oil &amp; separator.</v>
          </cell>
        </row>
        <row r="21609">
          <cell r="A21609">
            <v>44029.500694444403</v>
          </cell>
          <cell r="B21609">
            <v>34741</v>
          </cell>
          <cell r="F21609" t="str">
            <v>CC-00203351</v>
          </cell>
          <cell r="J21609" t="str">
            <v>Schedule Service</v>
          </cell>
          <cell r="R21609" t="str">
            <v>BILS030211</v>
          </cell>
          <cell r="AB21609"/>
        </row>
        <row r="21610">
          <cell r="A21610">
            <v>44029.476400462998</v>
          </cell>
          <cell r="B21610">
            <v>12090</v>
          </cell>
          <cell r="F21610" t="str">
            <v>CC-00203305</v>
          </cell>
          <cell r="J21610" t="str">
            <v>Schedule Service</v>
          </cell>
          <cell r="R21610" t="str">
            <v>BIFS040367</v>
          </cell>
          <cell r="AB21610" t="str">
            <v>Replace the air filter oil filter oil.</v>
          </cell>
        </row>
        <row r="21611">
          <cell r="A21611">
            <v>44029.472025463001</v>
          </cell>
          <cell r="B21611">
            <v>27589</v>
          </cell>
          <cell r="F21611" t="str">
            <v>CC-00203299</v>
          </cell>
          <cell r="J21611" t="str">
            <v>Schedule Service</v>
          </cell>
          <cell r="R21611" t="str">
            <v>BMIS031759</v>
          </cell>
          <cell r="AB21611" t="str">
            <v>Replaced oil filter, oil &amp; air filter.</v>
          </cell>
        </row>
        <row r="21612">
          <cell r="A21612">
            <v>44028.497118055602</v>
          </cell>
          <cell r="B21612">
            <v>1</v>
          </cell>
          <cell r="F21612" t="str">
            <v>CC-00202789</v>
          </cell>
          <cell r="J21612" t="str">
            <v>Commissioning</v>
          </cell>
          <cell r="R21612" t="str">
            <v>DTCL140120</v>
          </cell>
          <cell r="AB21612"/>
        </row>
        <row r="21613">
          <cell r="A21613">
            <v>44028.468946759298</v>
          </cell>
          <cell r="B21613">
            <v>1</v>
          </cell>
          <cell r="F21613" t="str">
            <v>CC-00202748</v>
          </cell>
          <cell r="J21613" t="str">
            <v>Commissioning</v>
          </cell>
          <cell r="R21613" t="str">
            <v>CSIE211175</v>
          </cell>
          <cell r="AB21613"/>
        </row>
        <row r="21614">
          <cell r="A21614">
            <v>44027.681921296302</v>
          </cell>
          <cell r="B21614">
            <v>262</v>
          </cell>
          <cell r="F21614" t="str">
            <v>CC-00202509</v>
          </cell>
          <cell r="J21614" t="str">
            <v>Complaint - Running With Problem</v>
          </cell>
          <cell r="R21614" t="str">
            <v>BSFC376341</v>
          </cell>
          <cell r="AB21614" t="str">
            <v>Service engineer visit the customer site for star delta modification.
So, remove the dual starter &amp; put the star delta starter.</v>
          </cell>
        </row>
        <row r="21615">
          <cell r="A21615">
            <v>44027.536273148202</v>
          </cell>
          <cell r="B21615">
            <v>602</v>
          </cell>
          <cell r="F21615" t="str">
            <v>CC-00202269</v>
          </cell>
          <cell r="J21615" t="str">
            <v>Complaint - Running With Problem</v>
          </cell>
          <cell r="R21615" t="str">
            <v>BTJD162045</v>
          </cell>
          <cell r="AB21615"/>
        </row>
        <row r="21616">
          <cell r="A21616">
            <v>44026.578287037002</v>
          </cell>
          <cell r="B21616">
            <v>509</v>
          </cell>
          <cell r="F21616" t="str">
            <v>CC-00201846</v>
          </cell>
          <cell r="J21616" t="str">
            <v>Schedule Service</v>
          </cell>
          <cell r="R21616" t="str">
            <v>BTKD162112</v>
          </cell>
          <cell r="AB21616"/>
        </row>
        <row r="21617">
          <cell r="A21617">
            <v>44026.571354166699</v>
          </cell>
          <cell r="B21617">
            <v>1</v>
          </cell>
          <cell r="F21617" t="str">
            <v>CC-00201836</v>
          </cell>
          <cell r="J21617" t="str">
            <v>Commissioning</v>
          </cell>
          <cell r="R21617" t="str">
            <v>BTLS044130</v>
          </cell>
          <cell r="AB21617" t="str">
            <v>Commissioning</v>
          </cell>
        </row>
        <row r="21618">
          <cell r="A21618">
            <v>44026.560023148202</v>
          </cell>
          <cell r="B21618">
            <v>7903</v>
          </cell>
          <cell r="F21618" t="str">
            <v>CC-00201825</v>
          </cell>
          <cell r="J21618" t="str">
            <v>Schedule Service</v>
          </cell>
          <cell r="R21618" t="str">
            <v>BRIC374329</v>
          </cell>
          <cell r="AB21618"/>
        </row>
        <row r="21619">
          <cell r="A21619">
            <v>44026.557870370401</v>
          </cell>
          <cell r="B21619">
            <v>1</v>
          </cell>
          <cell r="F21619" t="str">
            <v>CC-00201818</v>
          </cell>
          <cell r="J21619" t="str">
            <v>Commissioning</v>
          </cell>
          <cell r="R21619" t="str">
            <v>CSCE564649</v>
          </cell>
          <cell r="AB21619"/>
        </row>
        <row r="21620">
          <cell r="A21620">
            <v>44025.926249999997</v>
          </cell>
          <cell r="B21620"/>
          <cell r="F21620" t="str">
            <v>CC-00201529</v>
          </cell>
          <cell r="J21620" t="str">
            <v>Commissioning</v>
          </cell>
          <cell r="R21620"/>
          <cell r="AB21620"/>
        </row>
        <row r="21621">
          <cell r="A21621">
            <v>44025.625787037003</v>
          </cell>
          <cell r="B21621">
            <v>1</v>
          </cell>
          <cell r="F21621" t="str">
            <v>CC-00201334</v>
          </cell>
          <cell r="J21621" t="str">
            <v>Commissioning</v>
          </cell>
          <cell r="R21621" t="str">
            <v>CTCE665149</v>
          </cell>
          <cell r="AB21621"/>
        </row>
        <row r="21622">
          <cell r="A21622">
            <v>44025.586886574099</v>
          </cell>
          <cell r="B21622">
            <v>1</v>
          </cell>
          <cell r="F21622" t="str">
            <v>CC-00201290</v>
          </cell>
          <cell r="J21622" t="str">
            <v>Pre Commissioning</v>
          </cell>
          <cell r="R21622" t="str">
            <v>BTLS039785</v>
          </cell>
          <cell r="AB21622"/>
        </row>
        <row r="21623">
          <cell r="A21623">
            <v>44025.572546296302</v>
          </cell>
          <cell r="B21623">
            <v>6500</v>
          </cell>
          <cell r="F21623" t="str">
            <v>CC-00201277</v>
          </cell>
          <cell r="J21623" t="str">
            <v>General Service</v>
          </cell>
          <cell r="R21623" t="str">
            <v>BMFS040502</v>
          </cell>
          <cell r="AB21623"/>
        </row>
        <row r="21624">
          <cell r="A21624">
            <v>44025.569328703699</v>
          </cell>
          <cell r="B21624">
            <v>35243</v>
          </cell>
          <cell r="F21624" t="str">
            <v>CC-00201270</v>
          </cell>
          <cell r="J21624" t="str">
            <v>Complaint - Running With Problem</v>
          </cell>
          <cell r="R21624" t="str">
            <v>BLES031356</v>
          </cell>
          <cell r="AB21624"/>
        </row>
        <row r="21625">
          <cell r="A21625">
            <v>44025.565659722197</v>
          </cell>
          <cell r="B21625">
            <v>2424</v>
          </cell>
          <cell r="F21625" t="str">
            <v>CC-00201265</v>
          </cell>
          <cell r="J21625" t="str">
            <v>Complaint - Running With Problem</v>
          </cell>
          <cell r="R21625" t="str">
            <v>BRED161081</v>
          </cell>
          <cell r="AB21625"/>
        </row>
        <row r="21626">
          <cell r="A21626">
            <v>44025.548877314803</v>
          </cell>
          <cell r="B21626">
            <v>1</v>
          </cell>
          <cell r="F21626" t="str">
            <v>CC-00201252</v>
          </cell>
          <cell r="J21626" t="str">
            <v>Commissioning</v>
          </cell>
          <cell r="R21626" t="str">
            <v>BTJS039199</v>
          </cell>
          <cell r="AB21626" t="str">
            <v>Commissioning</v>
          </cell>
        </row>
        <row r="21627">
          <cell r="A21627">
            <v>44022.636111111096</v>
          </cell>
          <cell r="B21627">
            <v>1551</v>
          </cell>
          <cell r="F21627" t="str">
            <v>CC-00200350</v>
          </cell>
          <cell r="J21627" t="str">
            <v>Field Campaign</v>
          </cell>
          <cell r="R21627" t="str">
            <v>BSFD161819</v>
          </cell>
          <cell r="AB21627" t="str">
            <v>Replaced Spare kit- Strainer PG 500 under FOC basis</v>
          </cell>
        </row>
        <row r="21628">
          <cell r="A21628">
            <v>44022.589305555601</v>
          </cell>
          <cell r="B21628">
            <v>1378</v>
          </cell>
          <cell r="F21628" t="str">
            <v>CC-00200278</v>
          </cell>
          <cell r="J21628" t="str">
            <v>Complaint - Running With Problem</v>
          </cell>
          <cell r="R21628" t="str">
            <v>BSID161979</v>
          </cell>
          <cell r="AB21628" t="str">
            <v>So, clean pressure regulator kit valve &amp; assembly and fitted the same. Readjusted idle RPM to 1300 at 12.5 kg. Now, unit running satisfactory.</v>
          </cell>
        </row>
        <row r="21629">
          <cell r="A21629">
            <v>44022.584999999999</v>
          </cell>
          <cell r="B21629">
            <v>432</v>
          </cell>
          <cell r="F21629" t="str">
            <v>CC-00200272</v>
          </cell>
          <cell r="J21629" t="str">
            <v>Complaint - Running With Problem</v>
          </cell>
          <cell r="R21629" t="str">
            <v>BSFD161795</v>
          </cell>
          <cell r="AB21629"/>
        </row>
        <row r="21630">
          <cell r="A21630">
            <v>44022.5488541667</v>
          </cell>
          <cell r="B21630">
            <v>1</v>
          </cell>
          <cell r="F21630" t="str">
            <v>CC-00200226</v>
          </cell>
          <cell r="J21630" t="str">
            <v>Commissioning</v>
          </cell>
          <cell r="R21630" t="str">
            <v>BTCD162149</v>
          </cell>
          <cell r="AB21630"/>
        </row>
        <row r="21631">
          <cell r="A21631">
            <v>44020.821331018502</v>
          </cell>
          <cell r="B21631">
            <v>2417</v>
          </cell>
          <cell r="F21631" t="str">
            <v>CC-00199419</v>
          </cell>
          <cell r="J21631" t="str">
            <v>Complaint - Running With Problem</v>
          </cell>
          <cell r="R21631" t="str">
            <v>BRED161081</v>
          </cell>
          <cell r="AB21631" t="str">
            <v>o check the condition of oil ,oil level,air filter found ok but the ideal rpm is low.so set the ideal rpm at 1280 after that started the unit found running in good condition.</v>
          </cell>
        </row>
        <row r="21632">
          <cell r="A21632">
            <v>44020.784837963001</v>
          </cell>
          <cell r="B21632">
            <v>2011</v>
          </cell>
          <cell r="F21632" t="str">
            <v>CC-00199407</v>
          </cell>
          <cell r="J21632" t="str">
            <v>Schedule Service</v>
          </cell>
          <cell r="R21632" t="str">
            <v>BSAD161567</v>
          </cell>
          <cell r="AB21632"/>
        </row>
        <row r="21633">
          <cell r="A21633">
            <v>44020.747766203698</v>
          </cell>
          <cell r="B21633">
            <v>2011</v>
          </cell>
          <cell r="F21633" t="str">
            <v>CC-00199394</v>
          </cell>
          <cell r="J21633" t="str">
            <v>Field Campaign</v>
          </cell>
          <cell r="R21633" t="str">
            <v>BSAD161567</v>
          </cell>
          <cell r="AB21633" t="str">
            <v>Replaced Spare kit- Strainer PG 500 under FOC basis.</v>
          </cell>
        </row>
        <row r="21634">
          <cell r="A21634">
            <v>44020.705428240697</v>
          </cell>
          <cell r="B21634">
            <v>4902</v>
          </cell>
          <cell r="F21634" t="str">
            <v>CC-00199367</v>
          </cell>
          <cell r="J21634" t="str">
            <v>Complaint - Running With Problem</v>
          </cell>
          <cell r="R21634" t="str">
            <v>BQCD160103</v>
          </cell>
          <cell r="AB21634" t="str">
            <v>So, replaced the radial outlet, adapter &amp; discharge temperature port. After replacement of all parts start the unit found no oil leakage &amp; idle RPM 1300, unit running satisfactory.</v>
          </cell>
        </row>
        <row r="21635">
          <cell r="A21635">
            <v>44020.702997685199</v>
          </cell>
          <cell r="B21635">
            <v>5540</v>
          </cell>
          <cell r="F21635" t="str">
            <v>CC-00199363</v>
          </cell>
          <cell r="J21635" t="str">
            <v>Complaint - Breakdown</v>
          </cell>
          <cell r="R21635" t="str">
            <v>BQKD160099</v>
          </cell>
          <cell r="AB21635" t="str">
            <v>After cleaning fitted all the parts the changes the oil, oil filter. Found that separator 7 air filter is good in condition. After all the fitment &amp; checking all the parameters then started the unit found running in good condition.</v>
          </cell>
        </row>
        <row r="21636">
          <cell r="A21636">
            <v>44020.6870023148</v>
          </cell>
          <cell r="B21636">
            <v>1</v>
          </cell>
          <cell r="F21636" t="str">
            <v>CC-00199344</v>
          </cell>
          <cell r="J21636" t="str">
            <v>Commissioning</v>
          </cell>
          <cell r="R21636" t="str">
            <v>BSDS037649</v>
          </cell>
          <cell r="AB21636"/>
        </row>
        <row r="21637">
          <cell r="A21637">
            <v>44020.684583333299</v>
          </cell>
          <cell r="B21637">
            <v>2074</v>
          </cell>
          <cell r="F21637" t="str">
            <v>CC-00199340</v>
          </cell>
          <cell r="J21637" t="str">
            <v>Schedule Service</v>
          </cell>
          <cell r="R21637" t="str">
            <v>BRED161131</v>
          </cell>
          <cell r="AB21637"/>
        </row>
        <row r="21638">
          <cell r="A21638">
            <v>44020.683634259301</v>
          </cell>
          <cell r="B21638">
            <v>612</v>
          </cell>
          <cell r="F21638" t="str">
            <v>CC-00199337</v>
          </cell>
          <cell r="J21638" t="str">
            <v>Schedule Service</v>
          </cell>
          <cell r="R21638" t="str">
            <v>BSED161766</v>
          </cell>
          <cell r="AB21638"/>
        </row>
        <row r="21639">
          <cell r="A21639">
            <v>44020.682962963001</v>
          </cell>
          <cell r="B21639">
            <v>1038</v>
          </cell>
          <cell r="F21639" t="str">
            <v>CC-00199336</v>
          </cell>
          <cell r="J21639" t="str">
            <v>Schedule Service</v>
          </cell>
          <cell r="R21639" t="str">
            <v>BSID161968</v>
          </cell>
          <cell r="AB21639"/>
        </row>
        <row r="21640">
          <cell r="A21640">
            <v>44020.591759259303</v>
          </cell>
          <cell r="B21640"/>
          <cell r="F21640" t="str">
            <v>CC-00199217</v>
          </cell>
          <cell r="J21640" t="str">
            <v>Complaint - Running With Problem</v>
          </cell>
          <cell r="R21640" t="str">
            <v>BSBC375530</v>
          </cell>
          <cell r="AB21640" t="str">
            <v>AIr End issue... advice to customer send air end service center.....25/07/2020...............05/08/2020...........15/08/2020....due to lock down at customer area... customer unable to send air end .....16/08/2020....25/08/2020.....Air end send by customer 27/08/2020.......may  reached air end to service center......06/09/2020.</v>
          </cell>
        </row>
        <row r="21641">
          <cell r="A21641">
            <v>44020.582187499997</v>
          </cell>
          <cell r="B21641">
            <v>1</v>
          </cell>
          <cell r="F21641" t="str">
            <v>CC-00199202</v>
          </cell>
          <cell r="J21641" t="str">
            <v>Commissioning</v>
          </cell>
          <cell r="R21641" t="str">
            <v>CTCE665150</v>
          </cell>
          <cell r="AB21641" t="str">
            <v>Commissioning</v>
          </cell>
        </row>
        <row r="21642">
          <cell r="A21642">
            <v>44020.569525462997</v>
          </cell>
          <cell r="B21642">
            <v>1</v>
          </cell>
          <cell r="F21642" t="str">
            <v>CC-00199187</v>
          </cell>
          <cell r="J21642" t="str">
            <v>Pre Commissioning</v>
          </cell>
          <cell r="R21642" t="str">
            <v>CSCE564649</v>
          </cell>
          <cell r="AB21642"/>
        </row>
        <row r="21643">
          <cell r="A21643">
            <v>44020.528344907398</v>
          </cell>
          <cell r="B21643">
            <v>1</v>
          </cell>
          <cell r="F21643" t="str">
            <v>CC-00199134</v>
          </cell>
          <cell r="J21643" t="str">
            <v>Schedule Service</v>
          </cell>
          <cell r="R21643" t="str">
            <v>107480</v>
          </cell>
          <cell r="AB21643" t="str">
            <v>Replaced oil, oil filter, air filter, separator.</v>
          </cell>
        </row>
        <row r="21644">
          <cell r="A21644">
            <v>44020.522847222201</v>
          </cell>
          <cell r="B21644">
            <v>1</v>
          </cell>
          <cell r="F21644" t="str">
            <v>CC-00199128</v>
          </cell>
          <cell r="J21644" t="str">
            <v>Commissioning</v>
          </cell>
          <cell r="R21644" t="str">
            <v>BSBC375535</v>
          </cell>
          <cell r="AB21644" t="str">
            <v>Comm date 21/0/2020
.</v>
          </cell>
        </row>
        <row r="21645">
          <cell r="A21645">
            <v>44020.4973032407</v>
          </cell>
          <cell r="B21645">
            <v>6008</v>
          </cell>
          <cell r="F21645" t="str">
            <v>CC-00199098</v>
          </cell>
          <cell r="J21645" t="str">
            <v>General Service</v>
          </cell>
          <cell r="R21645" t="str">
            <v>BPIC370386</v>
          </cell>
          <cell r="AB21645" t="str">
            <v>Replaced air filter, oil filter, oil &amp; separator.</v>
          </cell>
        </row>
        <row r="21646">
          <cell r="A21646">
            <v>44020.491030092599</v>
          </cell>
          <cell r="B21646">
            <v>3157</v>
          </cell>
          <cell r="F21646" t="str">
            <v>CC-00199088</v>
          </cell>
          <cell r="J21646" t="str">
            <v>Schedule Service</v>
          </cell>
          <cell r="R21646" t="str">
            <v>BPLD200068</v>
          </cell>
          <cell r="AB21646"/>
        </row>
        <row r="21647">
          <cell r="A21647">
            <v>44019.534953703696</v>
          </cell>
          <cell r="B21647">
            <v>3587</v>
          </cell>
          <cell r="F21647" t="str">
            <v>CC-00198647</v>
          </cell>
          <cell r="J21647" t="str">
            <v>Complaint - Running With Problem</v>
          </cell>
          <cell r="R21647" t="str">
            <v>BQBD200008</v>
          </cell>
          <cell r="AB21647"/>
        </row>
        <row r="21648">
          <cell r="A21648">
            <v>44018.830081018503</v>
          </cell>
          <cell r="B21648">
            <v>1</v>
          </cell>
          <cell r="F21648" t="str">
            <v>CC-00198406</v>
          </cell>
          <cell r="J21648" t="str">
            <v>Commissioning</v>
          </cell>
          <cell r="R21648" t="str">
            <v>BTJD162040</v>
          </cell>
          <cell r="AB21648"/>
        </row>
        <row r="21649">
          <cell r="A21649">
            <v>44018.582465277803</v>
          </cell>
          <cell r="B21649">
            <v>3747</v>
          </cell>
          <cell r="F21649" t="str">
            <v>CC-00198226</v>
          </cell>
          <cell r="J21649" t="str">
            <v>Complaint - Running With Problem</v>
          </cell>
          <cell r="R21649" t="str">
            <v>BSCS037531</v>
          </cell>
          <cell r="AB21649"/>
        </row>
        <row r="21650">
          <cell r="A21650">
            <v>44018.520231481503</v>
          </cell>
          <cell r="B21650">
            <v>856</v>
          </cell>
          <cell r="F21650" t="str">
            <v>CC-00198135</v>
          </cell>
          <cell r="J21650" t="str">
            <v>Complaint - Running With Problem</v>
          </cell>
          <cell r="R21650" t="str">
            <v>BSFD161830</v>
          </cell>
          <cell r="AB21650" t="str">
            <v>So, the battery was replaced by customer, after replaced the battery found that unit running satisfactory.
Visited the customer site checked the unit found that Battery volt is 11.2 &amp; srej in found 24.3.</v>
          </cell>
        </row>
        <row r="21651">
          <cell r="A21651">
            <v>44018.518564814804</v>
          </cell>
          <cell r="B21651">
            <v>1276</v>
          </cell>
          <cell r="F21651" t="str">
            <v>CC-00198130</v>
          </cell>
          <cell r="J21651" t="str">
            <v>Schedule Service</v>
          </cell>
          <cell r="R21651" t="str">
            <v>BSAD230391</v>
          </cell>
          <cell r="AB21651" t="str">
            <v>Replaced Air filter, oil filter &amp; oil.</v>
          </cell>
        </row>
        <row r="21652">
          <cell r="A21652">
            <v>44018.417465277802</v>
          </cell>
          <cell r="B21652">
            <v>438</v>
          </cell>
          <cell r="F21652" t="str">
            <v>CC-00198023</v>
          </cell>
          <cell r="J21652" t="str">
            <v>Complaint - Breakdown</v>
          </cell>
          <cell r="R21652" t="str">
            <v>BTKD162112</v>
          </cell>
          <cell r="AB21652" t="str">
            <v>Visited the customersite checked the unit found that MCB not working properly.</v>
          </cell>
        </row>
        <row r="21653">
          <cell r="A21653">
            <v>44018.399178240703</v>
          </cell>
          <cell r="B21653">
            <v>1575</v>
          </cell>
          <cell r="F21653" t="str">
            <v>CC-00198013</v>
          </cell>
          <cell r="J21653" t="str">
            <v>Complaint - Breakdown</v>
          </cell>
          <cell r="R21653" t="str">
            <v>BSJD161422</v>
          </cell>
          <cell r="AB21653"/>
        </row>
        <row r="21654">
          <cell r="A21654">
            <v>44016.732731481497</v>
          </cell>
          <cell r="B21654">
            <v>1574</v>
          </cell>
          <cell r="F21654" t="str">
            <v>CC-00197918</v>
          </cell>
          <cell r="J21654" t="str">
            <v>General Service</v>
          </cell>
          <cell r="R21654" t="str">
            <v>BSJD161422</v>
          </cell>
          <cell r="AB21654"/>
        </row>
        <row r="21655">
          <cell r="A21655">
            <v>44016.7130092593</v>
          </cell>
          <cell r="B21655">
            <v>573</v>
          </cell>
          <cell r="F21655" t="str">
            <v>CC-00197910</v>
          </cell>
          <cell r="J21655" t="str">
            <v>Schedule Service</v>
          </cell>
          <cell r="R21655" t="str">
            <v>BTKD162074</v>
          </cell>
          <cell r="AB21655"/>
        </row>
        <row r="21656">
          <cell r="A21656">
            <v>44015.805578703701</v>
          </cell>
          <cell r="B21656">
            <v>511</v>
          </cell>
          <cell r="F21656" t="str">
            <v>CC-00197524</v>
          </cell>
          <cell r="J21656" t="str">
            <v>Schedule Service</v>
          </cell>
          <cell r="R21656" t="str">
            <v>BTJD162045</v>
          </cell>
          <cell r="AB21656"/>
        </row>
        <row r="21657">
          <cell r="A21657">
            <v>44015.765416666698</v>
          </cell>
          <cell r="B21657">
            <v>1</v>
          </cell>
          <cell r="F21657" t="str">
            <v>CC-00197518</v>
          </cell>
          <cell r="J21657" t="str">
            <v>Commissioning</v>
          </cell>
          <cell r="R21657" t="str">
            <v>CTKE680487</v>
          </cell>
          <cell r="AB21657"/>
        </row>
        <row r="21658">
          <cell r="A21658">
            <v>44015.764479166697</v>
          </cell>
          <cell r="B21658">
            <v>1</v>
          </cell>
          <cell r="F21658" t="str">
            <v>CC-00197517</v>
          </cell>
          <cell r="J21658" t="str">
            <v>Commissioning</v>
          </cell>
          <cell r="R21658" t="str">
            <v>CTLE665047</v>
          </cell>
          <cell r="AB21658"/>
        </row>
        <row r="21659">
          <cell r="A21659">
            <v>44015.702025462997</v>
          </cell>
          <cell r="B21659">
            <v>1534</v>
          </cell>
          <cell r="F21659" t="str">
            <v>CC-00197482</v>
          </cell>
          <cell r="J21659" t="str">
            <v>Schedule Service</v>
          </cell>
          <cell r="R21659" t="str">
            <v>BSFS043411</v>
          </cell>
          <cell r="AB21659"/>
        </row>
        <row r="21660">
          <cell r="A21660">
            <v>44015.615428240701</v>
          </cell>
          <cell r="B21660">
            <v>2343</v>
          </cell>
          <cell r="F21660" t="str">
            <v>CC-00197392</v>
          </cell>
          <cell r="J21660" t="str">
            <v>Field Campaign</v>
          </cell>
          <cell r="R21660" t="str">
            <v>BSAD161576</v>
          </cell>
          <cell r="AB21660" t="str">
            <v>Replaced Strainer PG 500</v>
          </cell>
        </row>
        <row r="21661">
          <cell r="A21661">
            <v>44015.566261574102</v>
          </cell>
          <cell r="B21661">
            <v>2813</v>
          </cell>
          <cell r="F21661" t="str">
            <v>CC-00197349</v>
          </cell>
          <cell r="J21661" t="str">
            <v>Complaint - Running With Problem</v>
          </cell>
          <cell r="R21661" t="str">
            <v>RJD230103</v>
          </cell>
          <cell r="AB21661" t="str">
            <v>So, cleaned the strainer and refitted the same after that start the unit found that running in good condition but  advice the customer   to complete the service in few days.</v>
          </cell>
        </row>
        <row r="21662">
          <cell r="A21662">
            <v>44015.561909722201</v>
          </cell>
          <cell r="B21662">
            <v>269</v>
          </cell>
          <cell r="F21662" t="str">
            <v>CC-00197344</v>
          </cell>
          <cell r="J21662" t="str">
            <v>Schedule Service</v>
          </cell>
          <cell r="R21662" t="str">
            <v>BTKD162112</v>
          </cell>
          <cell r="AB21662"/>
        </row>
        <row r="21663">
          <cell r="A21663">
            <v>44015.540578703702</v>
          </cell>
          <cell r="B21663">
            <v>20952</v>
          </cell>
          <cell r="F21663" t="str">
            <v>CC-00197316</v>
          </cell>
          <cell r="J21663" t="str">
            <v>Schedule Service</v>
          </cell>
          <cell r="R21663" t="str">
            <v>BMJD200014</v>
          </cell>
          <cell r="AB21663" t="str">
            <v>Replace the air filter.</v>
          </cell>
        </row>
        <row r="21664">
          <cell r="A21664">
            <v>44015.503217592603</v>
          </cell>
          <cell r="B21664">
            <v>4455</v>
          </cell>
          <cell r="F21664" t="str">
            <v>CC-00197264</v>
          </cell>
          <cell r="J21664" t="str">
            <v>General Service</v>
          </cell>
          <cell r="R21664" t="str">
            <v>BSBC375530</v>
          </cell>
          <cell r="AB21664"/>
        </row>
        <row r="21665">
          <cell r="A21665">
            <v>44013.979722222197</v>
          </cell>
          <cell r="B21665"/>
          <cell r="F21665" t="str">
            <v>CC-00196670</v>
          </cell>
          <cell r="J21665" t="str">
            <v>Schedule Service - AMC</v>
          </cell>
          <cell r="R21665" t="str">
            <v>BQLC370193</v>
          </cell>
          <cell r="AB21665"/>
        </row>
        <row r="21666">
          <cell r="A21666">
            <v>44013.558680555601</v>
          </cell>
          <cell r="B21666"/>
          <cell r="F21666" t="str">
            <v>CC-00196423</v>
          </cell>
          <cell r="J21666" t="str">
            <v>Schedule Service</v>
          </cell>
          <cell r="R21666" t="str">
            <v>BSCS037531</v>
          </cell>
          <cell r="AB21666"/>
        </row>
        <row r="21667">
          <cell r="A21667">
            <v>44013.556238425903</v>
          </cell>
          <cell r="B21667">
            <v>40277</v>
          </cell>
          <cell r="F21667" t="str">
            <v>CC-00196419</v>
          </cell>
          <cell r="J21667" t="str">
            <v>Schedule Service</v>
          </cell>
          <cell r="R21667" t="str">
            <v>BMBL160078</v>
          </cell>
          <cell r="AB21667"/>
        </row>
        <row r="21668">
          <cell r="A21668">
            <v>44012.981168981503</v>
          </cell>
          <cell r="B21668"/>
          <cell r="F21668" t="str">
            <v>CC-00196109</v>
          </cell>
          <cell r="J21668" t="str">
            <v>Schedule Service - AMC</v>
          </cell>
          <cell r="R21668" t="str">
            <v>BRAC372524</v>
          </cell>
          <cell r="AB21668"/>
        </row>
        <row r="21669">
          <cell r="A21669">
            <v>44012.980358796303</v>
          </cell>
          <cell r="B21669"/>
          <cell r="F21669" t="str">
            <v>CC-00196094</v>
          </cell>
          <cell r="J21669" t="str">
            <v>Schedule Service - AMC</v>
          </cell>
          <cell r="R21669" t="str">
            <v>BKAS030685</v>
          </cell>
          <cell r="AB21669"/>
        </row>
        <row r="21670">
          <cell r="A21670">
            <v>44011.484988425902</v>
          </cell>
          <cell r="B21670">
            <v>16196</v>
          </cell>
          <cell r="F21670" t="str">
            <v>CC-00195239</v>
          </cell>
          <cell r="J21670" t="str">
            <v>General Service</v>
          </cell>
          <cell r="R21670" t="str">
            <v>BMKC370048</v>
          </cell>
          <cell r="AB21670" t="str">
            <v>Replaced air filter, oil filter &amp; oil.</v>
          </cell>
        </row>
        <row r="21671">
          <cell r="A21671">
            <v>44010.982766203699</v>
          </cell>
          <cell r="B21671"/>
          <cell r="F21671" t="str">
            <v>CC-00195061</v>
          </cell>
          <cell r="J21671" t="str">
            <v>Schedule Service - AMC</v>
          </cell>
          <cell r="R21671" t="str">
            <v>GOCS030806</v>
          </cell>
          <cell r="AB21671"/>
        </row>
        <row r="21672">
          <cell r="A21672">
            <v>44010.981516203698</v>
          </cell>
          <cell r="B21672"/>
          <cell r="F21672" t="str">
            <v>CC-00195033</v>
          </cell>
          <cell r="J21672" t="str">
            <v>Schedule Service - AMC</v>
          </cell>
          <cell r="R21672" t="str">
            <v>BRAC372524</v>
          </cell>
          <cell r="AB21672"/>
        </row>
        <row r="21673">
          <cell r="A21673">
            <v>44010.981423611098</v>
          </cell>
          <cell r="B21673"/>
          <cell r="F21673" t="str">
            <v>CC-00195031</v>
          </cell>
          <cell r="J21673" t="str">
            <v>Schedule Service - AMC</v>
          </cell>
          <cell r="R21673" t="str">
            <v>GPJS030042</v>
          </cell>
          <cell r="AB21673"/>
        </row>
        <row r="21674">
          <cell r="A21674">
            <v>44010.980706018498</v>
          </cell>
          <cell r="B21674"/>
          <cell r="F21674" t="str">
            <v>CC-00195015</v>
          </cell>
          <cell r="J21674" t="str">
            <v>Schedule Service - AMC</v>
          </cell>
          <cell r="R21674" t="str">
            <v>BKAS030685</v>
          </cell>
          <cell r="AB21674"/>
        </row>
        <row r="21675">
          <cell r="A21675">
            <v>44009.982557870397</v>
          </cell>
          <cell r="B21675"/>
          <cell r="F21675" t="str">
            <v>CC-00194833</v>
          </cell>
          <cell r="J21675" t="str">
            <v>Schedule Service - AMC</v>
          </cell>
          <cell r="R21675" t="str">
            <v>GOCS030806</v>
          </cell>
          <cell r="AB21675"/>
        </row>
        <row r="21676">
          <cell r="A21676">
            <v>44009.981296296297</v>
          </cell>
          <cell r="B21676"/>
          <cell r="F21676" t="str">
            <v>CC-00194805</v>
          </cell>
          <cell r="J21676" t="str">
            <v>Schedule Service - AMC</v>
          </cell>
          <cell r="R21676" t="str">
            <v>BRAC372524</v>
          </cell>
          <cell r="AB21676"/>
        </row>
        <row r="21677">
          <cell r="A21677">
            <v>44009.981215277803</v>
          </cell>
          <cell r="B21677"/>
          <cell r="F21677" t="str">
            <v>CC-00194803</v>
          </cell>
          <cell r="J21677" t="str">
            <v>Schedule Service - AMC</v>
          </cell>
          <cell r="R21677" t="str">
            <v>GPJS030042</v>
          </cell>
          <cell r="AB21677"/>
        </row>
        <row r="21678">
          <cell r="A21678">
            <v>44009.980636574102</v>
          </cell>
          <cell r="B21678"/>
          <cell r="F21678" t="str">
            <v>CC-00194792</v>
          </cell>
          <cell r="J21678" t="str">
            <v>Schedule Service - AMC</v>
          </cell>
          <cell r="R21678" t="str">
            <v>BKAS030685</v>
          </cell>
          <cell r="AB21678"/>
        </row>
        <row r="21679">
          <cell r="A21679">
            <v>44009.900983796302</v>
          </cell>
          <cell r="B21679">
            <v>2180</v>
          </cell>
          <cell r="F21679" t="str">
            <v>CC-00194759</v>
          </cell>
          <cell r="J21679" t="str">
            <v>Complaint - Breakdown</v>
          </cell>
          <cell r="R21679" t="str">
            <v>BSDD161729</v>
          </cell>
          <cell r="AB21679"/>
        </row>
        <row r="21680">
          <cell r="A21680">
            <v>44009.735729166699</v>
          </cell>
          <cell r="B21680"/>
          <cell r="F21680" t="str">
            <v>CC-00194712</v>
          </cell>
          <cell r="J21680" t="str">
            <v>Complaint - Running With Problem</v>
          </cell>
          <cell r="R21680" t="str">
            <v>BSKD161467</v>
          </cell>
          <cell r="AB21680"/>
        </row>
        <row r="21681">
          <cell r="A21681">
            <v>44009.675358796303</v>
          </cell>
          <cell r="B21681">
            <v>1887</v>
          </cell>
          <cell r="F21681" t="str">
            <v>CC-00194672</v>
          </cell>
          <cell r="J21681" t="str">
            <v>General Service</v>
          </cell>
          <cell r="R21681" t="str">
            <v>BRID161341</v>
          </cell>
          <cell r="AB21681"/>
        </row>
        <row r="21682">
          <cell r="A21682">
            <v>44009.672361111101</v>
          </cell>
          <cell r="B21682">
            <v>8846</v>
          </cell>
          <cell r="F21682" t="str">
            <v>CC-00194671</v>
          </cell>
          <cell r="J21682" t="str">
            <v>General Service</v>
          </cell>
          <cell r="R21682" t="str">
            <v>UOIS030128</v>
          </cell>
          <cell r="AB21682"/>
        </row>
        <row r="21683">
          <cell r="A21683">
            <v>44009.670185185198</v>
          </cell>
          <cell r="B21683">
            <v>11031</v>
          </cell>
          <cell r="F21683" t="str">
            <v>CC-00194669</v>
          </cell>
          <cell r="J21683" t="str">
            <v>General Service</v>
          </cell>
          <cell r="R21683" t="str">
            <v>UOHS030121</v>
          </cell>
          <cell r="AB21683"/>
        </row>
        <row r="21684">
          <cell r="A21684">
            <v>44009.570509259298</v>
          </cell>
          <cell r="B21684">
            <v>1</v>
          </cell>
          <cell r="F21684" t="str">
            <v>CC-00194551</v>
          </cell>
          <cell r="J21684" t="str">
            <v>Commissioning</v>
          </cell>
          <cell r="R21684" t="str">
            <v>CTJE664810</v>
          </cell>
          <cell r="AB21684"/>
        </row>
        <row r="21685">
          <cell r="A21685">
            <v>44009.568912037001</v>
          </cell>
          <cell r="B21685">
            <v>1</v>
          </cell>
          <cell r="F21685" t="str">
            <v>CC-00194546</v>
          </cell>
          <cell r="J21685" t="str">
            <v>Commissioning</v>
          </cell>
          <cell r="R21685" t="str">
            <v>CTJE664808</v>
          </cell>
          <cell r="AB21685"/>
        </row>
        <row r="21686">
          <cell r="A21686">
            <v>44009.567349536999</v>
          </cell>
          <cell r="B21686">
            <v>1</v>
          </cell>
          <cell r="F21686" t="str">
            <v>CC-00194544</v>
          </cell>
          <cell r="J21686" t="str">
            <v>Commissioning</v>
          </cell>
          <cell r="R21686" t="str">
            <v>19791908</v>
          </cell>
          <cell r="AB21686"/>
        </row>
        <row r="21687">
          <cell r="A21687">
            <v>44009.4702777778</v>
          </cell>
          <cell r="B21687">
            <v>1</v>
          </cell>
          <cell r="F21687" t="str">
            <v>CC-00194385</v>
          </cell>
          <cell r="J21687" t="str">
            <v>Commissioning</v>
          </cell>
          <cell r="R21687" t="str">
            <v>BSFC376340</v>
          </cell>
          <cell r="AB21687" t="str">
            <v>Commissioning</v>
          </cell>
        </row>
        <row r="21688">
          <cell r="A21688">
            <v>44008.982696759304</v>
          </cell>
          <cell r="B21688"/>
          <cell r="F21688" t="str">
            <v>CC-00194147</v>
          </cell>
          <cell r="J21688" t="str">
            <v>Schedule Service - AMC</v>
          </cell>
          <cell r="R21688" t="str">
            <v>GOCS030806</v>
          </cell>
          <cell r="AB21688"/>
        </row>
        <row r="21689">
          <cell r="A21689">
            <v>44008.981423611098</v>
          </cell>
          <cell r="B21689"/>
          <cell r="F21689" t="str">
            <v>CC-00194119</v>
          </cell>
          <cell r="J21689" t="str">
            <v>Schedule Service - AMC</v>
          </cell>
          <cell r="R21689" t="str">
            <v>BRAC372524</v>
          </cell>
          <cell r="AB21689"/>
        </row>
        <row r="21690">
          <cell r="A21690">
            <v>44008.981342592597</v>
          </cell>
          <cell r="B21690"/>
          <cell r="F21690" t="str">
            <v>CC-00194117</v>
          </cell>
          <cell r="J21690" t="str">
            <v>Schedule Service - AMC</v>
          </cell>
          <cell r="R21690" t="str">
            <v>GPJS030042</v>
          </cell>
          <cell r="AB21690"/>
        </row>
        <row r="21691">
          <cell r="A21691">
            <v>44008.698969907397</v>
          </cell>
          <cell r="B21691">
            <v>9532</v>
          </cell>
          <cell r="F21691" t="str">
            <v>CC-00193997</v>
          </cell>
          <cell r="J21691" t="str">
            <v>Complaint - Running With Problem</v>
          </cell>
          <cell r="R21691" t="str">
            <v>GOCS030806</v>
          </cell>
          <cell r="AB21691" t="str">
            <v>So, desmental oil cooler &amp; internal c-lin. After cleaning fitting all parts. &amp; checked the unit found running satisfactory.</v>
          </cell>
        </row>
        <row r="21692">
          <cell r="A21692">
            <v>44008.696261574099</v>
          </cell>
          <cell r="B21692">
            <v>18042</v>
          </cell>
          <cell r="F21692" t="str">
            <v>CC-00193990</v>
          </cell>
          <cell r="J21692" t="str">
            <v>Complaint - Running With Problem</v>
          </cell>
          <cell r="R21692" t="str">
            <v>BLIS031950</v>
          </cell>
          <cell r="AB21692"/>
        </row>
        <row r="21693">
          <cell r="A21693">
            <v>44008.676562499997</v>
          </cell>
          <cell r="B21693">
            <v>3221</v>
          </cell>
          <cell r="F21693" t="str">
            <v>CC-00193970</v>
          </cell>
          <cell r="J21693" t="str">
            <v>Complaint - Running With Problem</v>
          </cell>
          <cell r="R21693" t="str">
            <v>BSKD161467</v>
          </cell>
          <cell r="AB21693"/>
        </row>
        <row r="21694">
          <cell r="A21694">
            <v>44008.549849536997</v>
          </cell>
          <cell r="B21694">
            <v>9907</v>
          </cell>
          <cell r="F21694" t="str">
            <v>CC-00193814</v>
          </cell>
          <cell r="J21694" t="str">
            <v>General Service</v>
          </cell>
          <cell r="R21694" t="str">
            <v>BMJS040004</v>
          </cell>
          <cell r="AB21694" t="str">
            <v>Replaced air filter, oil filter  &amp; oil.</v>
          </cell>
        </row>
        <row r="21695">
          <cell r="A21695">
            <v>44008.543599536999</v>
          </cell>
          <cell r="B21695">
            <v>4051</v>
          </cell>
          <cell r="F21695" t="str">
            <v>CC-00193811</v>
          </cell>
          <cell r="J21695" t="str">
            <v>General Service</v>
          </cell>
          <cell r="R21695" t="str">
            <v>BQLC370193</v>
          </cell>
          <cell r="AB21695" t="str">
            <v>Replaced air filter, oil filter &amp; oil.</v>
          </cell>
        </row>
        <row r="21696">
          <cell r="A21696">
            <v>44007.554988425902</v>
          </cell>
          <cell r="B21696">
            <v>21745</v>
          </cell>
          <cell r="F21696" t="str">
            <v>CC-00193352</v>
          </cell>
          <cell r="J21696" t="str">
            <v>Complaint - Running With Problem</v>
          </cell>
          <cell r="R21696" t="str">
            <v>GOGC370754</v>
          </cell>
          <cell r="AB21696" t="str">
            <v>So, Replaced the same &amp; start the unit running in good condition.
So, Replaced the same &amp; start the unit running in good condition.</v>
          </cell>
        </row>
        <row r="21697">
          <cell r="A21697">
            <v>44007.542453703703</v>
          </cell>
          <cell r="B21697">
            <v>802</v>
          </cell>
          <cell r="F21697" t="str">
            <v>CC-00193329</v>
          </cell>
          <cell r="J21697" t="str">
            <v>Field Campaign</v>
          </cell>
          <cell r="R21697" t="str">
            <v>BSFD161830</v>
          </cell>
          <cell r="AB21697" t="str">
            <v>Replaced Spare kit- strainer PG 500 Replaced Spare kit- Strainer PG 500 under FOC basis</v>
          </cell>
        </row>
        <row r="21698">
          <cell r="A21698">
            <v>44007.533298611103</v>
          </cell>
          <cell r="B21698">
            <v>3010</v>
          </cell>
          <cell r="F21698" t="str">
            <v>CC-00193317</v>
          </cell>
          <cell r="J21698" t="str">
            <v>Complaint - Breakdown</v>
          </cell>
          <cell r="R21698" t="str">
            <v>BRCD160990</v>
          </cell>
          <cell r="AB21698" t="str">
            <v>Replaced MCB &amp; Temperature gauge.
Visited the customer site checked the unit found that Temperature gauge damaged &amp; also found that solenoid is not working properly.
Replaced oil &amp; oil filter.</v>
          </cell>
        </row>
        <row r="21699">
          <cell r="A21699">
            <v>44007.530115740701</v>
          </cell>
          <cell r="B21699">
            <v>1861</v>
          </cell>
          <cell r="F21699" t="str">
            <v>CC-00193311</v>
          </cell>
          <cell r="J21699" t="str">
            <v>Field Campaign</v>
          </cell>
          <cell r="R21699" t="str">
            <v>BSDD161729</v>
          </cell>
          <cell r="AB21699" t="str">
            <v>Replaced Spare kit- Strainer PG 500</v>
          </cell>
        </row>
        <row r="21700">
          <cell r="A21700">
            <v>44006.719756944403</v>
          </cell>
          <cell r="B21700"/>
          <cell r="F21700" t="str">
            <v>CC-00193056</v>
          </cell>
          <cell r="J21700" t="str">
            <v>Field Campaign</v>
          </cell>
          <cell r="R21700" t="str">
            <v>BSCD161704</v>
          </cell>
          <cell r="AB21700"/>
        </row>
        <row r="21701">
          <cell r="A21701">
            <v>44006.514618055597</v>
          </cell>
          <cell r="B21701">
            <v>8630</v>
          </cell>
          <cell r="F21701" t="str">
            <v>CC-00192754</v>
          </cell>
          <cell r="J21701" t="str">
            <v>Schedule Service</v>
          </cell>
          <cell r="R21701" t="str">
            <v>ONIC370102</v>
          </cell>
          <cell r="AB21701" t="str">
            <v>Replace the oil filter,oil, air filter,separator. inlet valve , MPV, Thermal valve &amp; solenoid valve.</v>
          </cell>
        </row>
        <row r="21702">
          <cell r="A21702">
            <v>44006.511793981503</v>
          </cell>
          <cell r="B21702">
            <v>22524</v>
          </cell>
          <cell r="F21702" t="str">
            <v>CC-00192748</v>
          </cell>
          <cell r="J21702" t="str">
            <v>Complaint - Running With Problem</v>
          </cell>
          <cell r="R21702" t="str">
            <v>GOKS040088</v>
          </cell>
          <cell r="AB21702"/>
        </row>
        <row r="21703">
          <cell r="A21703">
            <v>44006.489733796298</v>
          </cell>
          <cell r="B21703">
            <v>418</v>
          </cell>
          <cell r="F21703" t="str">
            <v>CC-00192712</v>
          </cell>
          <cell r="J21703" t="str">
            <v>Field Campaign</v>
          </cell>
          <cell r="R21703" t="str">
            <v>BSCD161704</v>
          </cell>
          <cell r="AB21703"/>
        </row>
        <row r="21704">
          <cell r="A21704">
            <v>44005.577118055597</v>
          </cell>
          <cell r="B21704">
            <v>1</v>
          </cell>
          <cell r="F21704" t="str">
            <v>CC-00192355</v>
          </cell>
          <cell r="J21704" t="str">
            <v>General Service</v>
          </cell>
          <cell r="R21704" t="str">
            <v>CSBE663837</v>
          </cell>
          <cell r="AB21704" t="str">
            <v>Replaced oil &amp; air filter.</v>
          </cell>
        </row>
        <row r="21705">
          <cell r="A21705">
            <v>44005.522384259297</v>
          </cell>
          <cell r="B21705">
            <v>2686</v>
          </cell>
          <cell r="F21705" t="str">
            <v>CC-00192264</v>
          </cell>
          <cell r="J21705" t="str">
            <v>Schedule Service</v>
          </cell>
          <cell r="R21705" t="str">
            <v>BRHC374102</v>
          </cell>
          <cell r="AB21705" t="str">
            <v>Replace the oil, oil filter,air filter.</v>
          </cell>
        </row>
        <row r="21706">
          <cell r="A21706">
            <v>44005.468923611101</v>
          </cell>
          <cell r="B21706">
            <v>4237</v>
          </cell>
          <cell r="F21706" t="str">
            <v>CC-00192173</v>
          </cell>
          <cell r="J21706" t="str">
            <v>Complaint - Running With Problem</v>
          </cell>
          <cell r="R21706" t="str">
            <v>BRGD161233</v>
          </cell>
          <cell r="AB21706" t="str">
            <v>So, replaced the ARV kit &amp; clean the actuator. After replacing the parts then found that unit running satisfactory.</v>
          </cell>
        </row>
        <row r="21707">
          <cell r="A21707">
            <v>44005.465729166703</v>
          </cell>
          <cell r="B21707">
            <v>9182</v>
          </cell>
          <cell r="F21707" t="str">
            <v>CC-00192164</v>
          </cell>
          <cell r="J21707" t="str">
            <v>Complaint - Running With Problem</v>
          </cell>
          <cell r="R21707" t="str">
            <v>BQCS040170</v>
          </cell>
          <cell r="AB21707" t="str">
            <v>So, fill the oil &amp; checked the unit no sound coming from unit &amp; unit running satisfactory.</v>
          </cell>
        </row>
        <row r="21708">
          <cell r="A21708">
            <v>44004.727916666699</v>
          </cell>
          <cell r="B21708"/>
          <cell r="F21708" t="str">
            <v>CC-00191942</v>
          </cell>
          <cell r="J21708" t="str">
            <v>Complaint - Running With Problem</v>
          </cell>
          <cell r="R21708"/>
          <cell r="AB21708"/>
        </row>
        <row r="21709">
          <cell r="A21709">
            <v>44002.522881944402</v>
          </cell>
          <cell r="B21709">
            <v>21599</v>
          </cell>
          <cell r="F21709" t="str">
            <v>CC-00191198</v>
          </cell>
          <cell r="J21709" t="str">
            <v>General Service</v>
          </cell>
          <cell r="R21709" t="str">
            <v>GOGC370754</v>
          </cell>
          <cell r="AB21709"/>
        </row>
        <row r="21710">
          <cell r="A21710">
            <v>44002.508842592601</v>
          </cell>
          <cell r="B21710">
            <v>4019</v>
          </cell>
          <cell r="F21710" t="str">
            <v>CC-00191185</v>
          </cell>
          <cell r="J21710" t="str">
            <v>Schedule Service</v>
          </cell>
          <cell r="R21710" t="str">
            <v>BRCD160967</v>
          </cell>
          <cell r="AB21710" t="str">
            <v>Replace the oil, oil filter, air filter.</v>
          </cell>
        </row>
        <row r="21711">
          <cell r="A21711">
            <v>44002.499490740702</v>
          </cell>
          <cell r="B21711">
            <v>1261</v>
          </cell>
          <cell r="F21711" t="str">
            <v>CC-00191178</v>
          </cell>
          <cell r="J21711" t="str">
            <v>Complaint - Running With Problem</v>
          </cell>
          <cell r="R21711" t="str">
            <v>BRID161336</v>
          </cell>
          <cell r="AB21711"/>
        </row>
        <row r="21712">
          <cell r="A21712">
            <v>44002.497870370396</v>
          </cell>
          <cell r="B21712">
            <v>6065</v>
          </cell>
          <cell r="F21712" t="str">
            <v>CC-00191173</v>
          </cell>
          <cell r="J21712" t="str">
            <v>Schedule Service</v>
          </cell>
          <cell r="R21712" t="str">
            <v>BRHS035368</v>
          </cell>
          <cell r="AB21712"/>
        </row>
        <row r="21713">
          <cell r="A21713">
            <v>44001.7397569444</v>
          </cell>
          <cell r="B21713"/>
          <cell r="F21713" t="str">
            <v>CC-00191002</v>
          </cell>
          <cell r="J21713" t="str">
            <v>Schedule Service</v>
          </cell>
          <cell r="R21713"/>
          <cell r="AB21713"/>
        </row>
        <row r="21714">
          <cell r="A21714">
            <v>44001.484317129602</v>
          </cell>
          <cell r="B21714">
            <v>24746</v>
          </cell>
          <cell r="F21714" t="str">
            <v>CC-00190736</v>
          </cell>
          <cell r="J21714" t="str">
            <v>Schedule Service</v>
          </cell>
          <cell r="R21714" t="str">
            <v>BKJS030050</v>
          </cell>
          <cell r="AB21714"/>
        </row>
        <row r="21715">
          <cell r="A21715">
            <v>44001.4746759259</v>
          </cell>
          <cell r="B21715">
            <v>9477</v>
          </cell>
          <cell r="F21715" t="str">
            <v>CC-00190717</v>
          </cell>
          <cell r="J21715" t="str">
            <v>Complaint - Running With Problem</v>
          </cell>
          <cell r="R21715" t="str">
            <v>BQKD200034</v>
          </cell>
          <cell r="AB21715" t="str">
            <v>So, replaced the single acting actuator &amp; engine side single acting actuator assembly. After replacing the item, start the unit found unit running in good condition.</v>
          </cell>
        </row>
        <row r="21716">
          <cell r="A21716">
            <v>44000.509270833303</v>
          </cell>
          <cell r="B21716">
            <v>34203</v>
          </cell>
          <cell r="F21716" t="str">
            <v>CC-00190272</v>
          </cell>
          <cell r="J21716" t="str">
            <v>Complaint - Breakdown</v>
          </cell>
          <cell r="R21716" t="str">
            <v>BMDS040417</v>
          </cell>
          <cell r="AB21716" t="str">
            <v>So, Replaced new Neuron 2 PLC and start the unit found running ok.
Replaced oil, oil filter, air filter &amp; separator.</v>
          </cell>
        </row>
        <row r="21717">
          <cell r="A21717">
            <v>44000.496643518498</v>
          </cell>
          <cell r="B21717">
            <v>3320</v>
          </cell>
          <cell r="F21717" t="str">
            <v>CC-00190257</v>
          </cell>
          <cell r="J21717" t="str">
            <v>General Service</v>
          </cell>
          <cell r="R21717" t="str">
            <v>BQFD160263</v>
          </cell>
          <cell r="AB21717" t="str">
            <v>So,  tighten the oil filter &amp; replaced oil. service done.</v>
          </cell>
        </row>
        <row r="21718">
          <cell r="A21718">
            <v>43998.719270833302</v>
          </cell>
          <cell r="B21718">
            <v>1374</v>
          </cell>
          <cell r="F21718" t="str">
            <v>CC-00189502</v>
          </cell>
          <cell r="J21718" t="str">
            <v>Complaint - Running With Problem</v>
          </cell>
          <cell r="R21718" t="str">
            <v>BSJD161422</v>
          </cell>
          <cell r="AB21718" t="str">
            <v>So, Replaced air oil separator &amp; cleaned pressure regulator kit, actuator assy after fitting the all parts and start the unit running satisfactory.</v>
          </cell>
        </row>
        <row r="21719">
          <cell r="A21719">
            <v>43998.526793981502</v>
          </cell>
          <cell r="B21719">
            <v>4178</v>
          </cell>
          <cell r="F21719" t="str">
            <v>CC-00189275</v>
          </cell>
          <cell r="J21719" t="str">
            <v>Complaint - Running With Problem</v>
          </cell>
          <cell r="R21719" t="str">
            <v>BRGD161233</v>
          </cell>
          <cell r="AB21719" t="str">
            <v>So, replaced BDV kit, BDV assy. , activatory assy. &amp; engine side belt and start the unit working in good condition.
Replaced Oil, Oil filter &amp; air filter.</v>
          </cell>
        </row>
        <row r="21720">
          <cell r="A21720">
            <v>43998.474155092597</v>
          </cell>
          <cell r="B21720">
            <v>34203</v>
          </cell>
          <cell r="F21720" t="str">
            <v>CC-00189195</v>
          </cell>
          <cell r="J21720" t="str">
            <v>General Service</v>
          </cell>
          <cell r="R21720" t="str">
            <v>BMDS040417</v>
          </cell>
          <cell r="AB21720"/>
        </row>
        <row r="21721">
          <cell r="A21721">
            <v>43998.453969907401</v>
          </cell>
          <cell r="B21721">
            <v>59</v>
          </cell>
          <cell r="F21721" t="str">
            <v>CC-00189160</v>
          </cell>
          <cell r="J21721" t="str">
            <v>Complaint - Breakdown</v>
          </cell>
          <cell r="R21721" t="str">
            <v>BSID200615</v>
          </cell>
          <cell r="AB21721"/>
        </row>
        <row r="21722">
          <cell r="A21722">
            <v>43997.702465277798</v>
          </cell>
          <cell r="B21722">
            <v>3366</v>
          </cell>
          <cell r="F21722" t="str">
            <v>CC-00188980</v>
          </cell>
          <cell r="J21722" t="str">
            <v>Schedule Service</v>
          </cell>
          <cell r="R21722" t="str">
            <v>BRLD160728</v>
          </cell>
          <cell r="AB21722"/>
        </row>
        <row r="21723">
          <cell r="A21723">
            <v>43997.495902777802</v>
          </cell>
          <cell r="B21723">
            <v>1166</v>
          </cell>
          <cell r="F21723" t="str">
            <v>CC-00188702</v>
          </cell>
          <cell r="J21723" t="str">
            <v>Complaint - Breakdown</v>
          </cell>
          <cell r="R21723" t="str">
            <v>BSAD230391</v>
          </cell>
          <cell r="AB21723"/>
        </row>
        <row r="21724">
          <cell r="A21724">
            <v>43997.009548611102</v>
          </cell>
          <cell r="B21724">
            <v>124</v>
          </cell>
          <cell r="F21724" t="str">
            <v>CC-00188558</v>
          </cell>
          <cell r="J21724" t="str">
            <v>Complaint - Breakdown</v>
          </cell>
          <cell r="R21724" t="str">
            <v>BSFD161795</v>
          </cell>
          <cell r="AB21724" t="str">
            <v>So, replace the discharge hose under FOC basis.</v>
          </cell>
        </row>
        <row r="21725">
          <cell r="A21725">
            <v>43995.645543981504</v>
          </cell>
          <cell r="B21725">
            <v>10973</v>
          </cell>
          <cell r="F21725" t="str">
            <v>CC-00188398</v>
          </cell>
          <cell r="J21725" t="str">
            <v>Schedule Service</v>
          </cell>
          <cell r="R21725" t="str">
            <v>BMDS031033</v>
          </cell>
          <cell r="AB21725"/>
        </row>
        <row r="21726">
          <cell r="A21726">
            <v>43993.537002314799</v>
          </cell>
          <cell r="B21726">
            <v>32787</v>
          </cell>
          <cell r="F21726" t="str">
            <v>CC-00187254</v>
          </cell>
          <cell r="J21726" t="str">
            <v>Complaint - Running With Problem</v>
          </cell>
          <cell r="R21726" t="str">
            <v>BSCS037531</v>
          </cell>
          <cell r="AB21726"/>
        </row>
        <row r="21727">
          <cell r="A21727">
            <v>43993.534444444398</v>
          </cell>
          <cell r="B21727">
            <v>68662</v>
          </cell>
          <cell r="F21727" t="str">
            <v>CC-00187247</v>
          </cell>
          <cell r="J21727" t="str">
            <v>Schedule Service</v>
          </cell>
          <cell r="R21727" t="str">
            <v>BJGS031396</v>
          </cell>
          <cell r="AB21727"/>
        </row>
        <row r="21728">
          <cell r="A21728">
            <v>43993.532696759299</v>
          </cell>
          <cell r="B21728">
            <v>67872</v>
          </cell>
          <cell r="F21728" t="str">
            <v>CC-00187244</v>
          </cell>
          <cell r="J21728" t="str">
            <v>Schedule Service</v>
          </cell>
          <cell r="R21728" t="str">
            <v>BMBS030816</v>
          </cell>
          <cell r="AB21728" t="str">
            <v>Replaced air filter, oil filter, oil &amp; separator.</v>
          </cell>
        </row>
        <row r="21729">
          <cell r="A21729">
            <v>43993.4922337963</v>
          </cell>
          <cell r="B21729">
            <v>1</v>
          </cell>
          <cell r="F21729" t="str">
            <v>CC-00187197</v>
          </cell>
          <cell r="J21729" t="str">
            <v>Commissioning</v>
          </cell>
          <cell r="R21729" t="str">
            <v>BTKD162112</v>
          </cell>
          <cell r="AB21729"/>
        </row>
        <row r="21730">
          <cell r="A21730">
            <v>43993.428032407399</v>
          </cell>
          <cell r="B21730">
            <v>1113</v>
          </cell>
          <cell r="F21730" t="str">
            <v>CC-00187107</v>
          </cell>
          <cell r="J21730" t="str">
            <v>Complaint - Running With Problem</v>
          </cell>
          <cell r="R21730" t="str">
            <v>BSAD230391</v>
          </cell>
          <cell r="AB21730" t="str">
            <v>So, hose assembly replaced. after replacing the hose assembly unit found running ok.</v>
          </cell>
        </row>
        <row r="21731">
          <cell r="A21731">
            <v>43992.807349536997</v>
          </cell>
          <cell r="B21731">
            <v>704</v>
          </cell>
          <cell r="F21731" t="str">
            <v>CC-00187015</v>
          </cell>
          <cell r="J21731" t="str">
            <v>Complaint - Running With Problem</v>
          </cell>
          <cell r="R21731" t="str">
            <v>BSFD161830</v>
          </cell>
          <cell r="AB21731" t="str">
            <v>So, clean the cooler externally by water pressure. after cleaning checked the unit found DOT is going 85C to 90C. Checked the unit for 2 hrs found unit runs satisfactory.</v>
          </cell>
        </row>
        <row r="21732">
          <cell r="A21732">
            <v>43992.6427430556</v>
          </cell>
          <cell r="B21732">
            <v>1</v>
          </cell>
          <cell r="F21732" t="str">
            <v>CC-00186888</v>
          </cell>
          <cell r="J21732" t="str">
            <v>General Service</v>
          </cell>
          <cell r="R21732" t="str">
            <v>CRAE690590</v>
          </cell>
          <cell r="AB21732" t="str">
            <v>Replaced oil &amp; air filter.</v>
          </cell>
        </row>
        <row r="21733">
          <cell r="A21733">
            <v>43992.6403125</v>
          </cell>
          <cell r="B21733">
            <v>2680</v>
          </cell>
          <cell r="F21733" t="str">
            <v>CC-00186886</v>
          </cell>
          <cell r="J21733" t="str">
            <v>Complaint - Breakdown</v>
          </cell>
          <cell r="R21733" t="str">
            <v>BRGD161212</v>
          </cell>
          <cell r="AB21733" t="str">
            <v>oil leakage found from DCV hose and customer flange area some portion welded by their own technician but the leakage was not occurring from the welded area it was happened on clamping portion metal area. so, change the DCV hose by new one. then run the unit &amp; the unit is in running condition ok.</v>
          </cell>
        </row>
        <row r="21734">
          <cell r="A21734">
            <v>43991.671249999999</v>
          </cell>
          <cell r="B21734"/>
          <cell r="F21734" t="str">
            <v>CC-00186475</v>
          </cell>
          <cell r="J21734" t="str">
            <v>Complaint - Running With Problem</v>
          </cell>
          <cell r="R21734"/>
          <cell r="AB21734"/>
        </row>
        <row r="21735">
          <cell r="A21735">
            <v>43991.649525462999</v>
          </cell>
          <cell r="B21735"/>
          <cell r="F21735" t="str">
            <v>CC-00186436</v>
          </cell>
          <cell r="J21735" t="str">
            <v>Schedule Service</v>
          </cell>
          <cell r="R21735"/>
          <cell r="AB21735"/>
        </row>
        <row r="21736">
          <cell r="A21736">
            <v>43991.6233333333</v>
          </cell>
          <cell r="B21736">
            <v>56</v>
          </cell>
          <cell r="F21736" t="str">
            <v>CC-00186411</v>
          </cell>
          <cell r="J21736" t="str">
            <v>Complaint - Breakdown</v>
          </cell>
          <cell r="R21736" t="str">
            <v>BTKD200646</v>
          </cell>
          <cell r="AB21736" t="str">
            <v>So, decoupled the airend &amp; removed the airend from engine. after then fitted the new rubber coupling then couple the same. after then started the unit found running in good condition.</v>
          </cell>
        </row>
        <row r="21737">
          <cell r="A21737">
            <v>43990.593009259297</v>
          </cell>
          <cell r="B21737">
            <v>4702</v>
          </cell>
          <cell r="F21737" t="str">
            <v>CC-00185833</v>
          </cell>
          <cell r="J21737" t="str">
            <v>Schedule Service</v>
          </cell>
          <cell r="R21737" t="str">
            <v>BQGD230029</v>
          </cell>
          <cell r="AB21737"/>
        </row>
        <row r="21738">
          <cell r="A21738">
            <v>43990.591793981497</v>
          </cell>
          <cell r="B21738">
            <v>733</v>
          </cell>
          <cell r="F21738" t="str">
            <v>CC-00185832</v>
          </cell>
          <cell r="J21738" t="str">
            <v>Complaint - Running With Problem</v>
          </cell>
          <cell r="R21738" t="str">
            <v>BSKD161462</v>
          </cell>
          <cell r="AB21738"/>
        </row>
        <row r="21739">
          <cell r="A21739">
            <v>43990.583356481497</v>
          </cell>
          <cell r="B21739">
            <v>9596</v>
          </cell>
          <cell r="F21739" t="str">
            <v>CC-00185816</v>
          </cell>
          <cell r="J21739" t="str">
            <v>Complaint - Breakdown</v>
          </cell>
          <cell r="R21739" t="str">
            <v>BQBS033796</v>
          </cell>
          <cell r="AB21739" t="str">
            <v>So, replaced the cooling fan  start the unit found running ok.</v>
          </cell>
        </row>
        <row r="21740">
          <cell r="A21740">
            <v>43990.564039351899</v>
          </cell>
          <cell r="B21740">
            <v>2549</v>
          </cell>
          <cell r="F21740" t="str">
            <v>CC-00185803</v>
          </cell>
          <cell r="J21740" t="str">
            <v>General Service</v>
          </cell>
          <cell r="R21740" t="str">
            <v>BSDC375954</v>
          </cell>
          <cell r="AB21740" t="str">
            <v>Replaced air filter, oil filter, oil &amp; separator.</v>
          </cell>
        </row>
        <row r="21741">
          <cell r="A21741">
            <v>43990.461597222202</v>
          </cell>
          <cell r="B21741"/>
          <cell r="F21741" t="str">
            <v>CC-00185669</v>
          </cell>
          <cell r="J21741" t="str">
            <v>Complaint - Running With Problem</v>
          </cell>
          <cell r="R21741" t="str">
            <v>GPAE660496</v>
          </cell>
          <cell r="AB21741"/>
        </row>
        <row r="21742">
          <cell r="A21742">
            <v>43988.777870370403</v>
          </cell>
          <cell r="B21742">
            <v>1</v>
          </cell>
          <cell r="F21742" t="str">
            <v>CC-00185458</v>
          </cell>
          <cell r="J21742" t="str">
            <v>Commissioning</v>
          </cell>
          <cell r="R21742" t="str">
            <v>BTKD162080</v>
          </cell>
          <cell r="AB21742"/>
        </row>
        <row r="21743">
          <cell r="A21743">
            <v>43988.708993055603</v>
          </cell>
          <cell r="B21743">
            <v>18</v>
          </cell>
          <cell r="F21743" t="str">
            <v>CC-00185420</v>
          </cell>
          <cell r="J21743" t="str">
            <v>Complaint - Running With Problem</v>
          </cell>
          <cell r="R21743" t="str">
            <v>BSFD161795</v>
          </cell>
          <cell r="AB21743"/>
        </row>
        <row r="21744">
          <cell r="A21744">
            <v>43988.590601851902</v>
          </cell>
          <cell r="B21744">
            <v>3213</v>
          </cell>
          <cell r="F21744" t="str">
            <v>CC-00185307</v>
          </cell>
          <cell r="J21744" t="str">
            <v>Schedule Service</v>
          </cell>
          <cell r="R21744" t="str">
            <v>BRAD160816</v>
          </cell>
          <cell r="AB21744"/>
        </row>
        <row r="21745">
          <cell r="A21745">
            <v>43988.397037037001</v>
          </cell>
          <cell r="B21745"/>
          <cell r="F21745" t="str">
            <v>CC-00185077</v>
          </cell>
          <cell r="J21745" t="str">
            <v>Complaint - Breakdown</v>
          </cell>
          <cell r="R21745" t="str">
            <v>DSGL330138</v>
          </cell>
          <cell r="AB21745"/>
        </row>
        <row r="21746">
          <cell r="A21746">
            <v>43988.004942129599</v>
          </cell>
          <cell r="B21746">
            <v>21515</v>
          </cell>
          <cell r="F21746" t="str">
            <v>CC-00185065</v>
          </cell>
          <cell r="J21746" t="str">
            <v>Schedule Service</v>
          </cell>
          <cell r="R21746" t="str">
            <v>BLGS040582</v>
          </cell>
          <cell r="AB21746" t="str">
            <v>Replace air filter, oil filter,oil, separator.</v>
          </cell>
        </row>
        <row r="21747">
          <cell r="A21747">
            <v>43988.001956018503</v>
          </cell>
          <cell r="B21747">
            <v>4857</v>
          </cell>
          <cell r="F21747" t="str">
            <v>CC-00185064</v>
          </cell>
          <cell r="J21747" t="str">
            <v>Schedule Service</v>
          </cell>
          <cell r="R21747" t="str">
            <v>BQGS031413</v>
          </cell>
          <cell r="AB21747"/>
        </row>
        <row r="21748">
          <cell r="A21748">
            <v>43987.997048611098</v>
          </cell>
          <cell r="B21748">
            <v>11514</v>
          </cell>
          <cell r="F21748" t="str">
            <v>CC-00185063</v>
          </cell>
          <cell r="J21748" t="str">
            <v>Complaint - Breakdown</v>
          </cell>
          <cell r="R21748" t="str">
            <v>BIFS040367</v>
          </cell>
          <cell r="AB21748" t="str">
            <v>Visited the customer site checked the unit found that Main motor fan was  broken.</v>
          </cell>
        </row>
        <row r="21749">
          <cell r="A21749">
            <v>43987.986562500002</v>
          </cell>
          <cell r="B21749">
            <v>4</v>
          </cell>
          <cell r="F21749" t="str">
            <v>CC-00185062</v>
          </cell>
          <cell r="J21749" t="str">
            <v>Complaint - Breakdown</v>
          </cell>
          <cell r="R21749" t="str">
            <v>BSES037922</v>
          </cell>
          <cell r="AB21749"/>
        </row>
        <row r="21750">
          <cell r="A21750">
            <v>43987.777766203697</v>
          </cell>
          <cell r="B21750"/>
          <cell r="F21750" t="str">
            <v>CC-00185023</v>
          </cell>
          <cell r="J21750" t="str">
            <v>Pre Commissioning</v>
          </cell>
          <cell r="R21750"/>
          <cell r="AB21750"/>
        </row>
        <row r="21751">
          <cell r="A21751">
            <v>43987.766944444404</v>
          </cell>
          <cell r="B21751">
            <v>11727</v>
          </cell>
          <cell r="F21751" t="str">
            <v>CC-00185016</v>
          </cell>
          <cell r="J21751" t="str">
            <v>Schedule Service</v>
          </cell>
          <cell r="R21751" t="str">
            <v>GPKC370113</v>
          </cell>
          <cell r="AB21751"/>
        </row>
        <row r="21752">
          <cell r="A21752">
            <v>43987.738310185203</v>
          </cell>
          <cell r="B21752">
            <v>1500</v>
          </cell>
          <cell r="F21752" t="str">
            <v>CC-00184991</v>
          </cell>
          <cell r="J21752" t="str">
            <v>Schedule Service</v>
          </cell>
          <cell r="R21752" t="str">
            <v>BSGD161904</v>
          </cell>
          <cell r="AB21752" t="str">
            <v>Replaced air filter, oil filter, separator, pressure regulator, BDV kit, actuator kit &amp;  MPV kit.</v>
          </cell>
        </row>
        <row r="21753">
          <cell r="A21753">
            <v>43987.496342592603</v>
          </cell>
          <cell r="B21753">
            <v>33912</v>
          </cell>
          <cell r="F21753" t="str">
            <v>CC-00184733</v>
          </cell>
          <cell r="J21753" t="str">
            <v>General Service</v>
          </cell>
          <cell r="R21753" t="str">
            <v>BILS030211</v>
          </cell>
          <cell r="AB21753" t="str">
            <v>Replaced air filter &amp; oil filter.</v>
          </cell>
        </row>
        <row r="21754">
          <cell r="A21754">
            <v>43987.444918981499</v>
          </cell>
          <cell r="B21754">
            <v>418</v>
          </cell>
          <cell r="F21754" t="str">
            <v>CC-00184673</v>
          </cell>
          <cell r="J21754" t="str">
            <v>Complaint - Breakdown</v>
          </cell>
          <cell r="R21754" t="str">
            <v>BSCD161704</v>
          </cell>
          <cell r="AB21754"/>
        </row>
        <row r="21755">
          <cell r="A21755">
            <v>43986.720474537004</v>
          </cell>
          <cell r="B21755">
            <v>3965</v>
          </cell>
          <cell r="F21755" t="str">
            <v>CC-00184561</v>
          </cell>
          <cell r="J21755" t="str">
            <v>Schedule Service</v>
          </cell>
          <cell r="R21755" t="str">
            <v>BRCD160968</v>
          </cell>
          <cell r="AB21755" t="str">
            <v>Replaced oil filter, actuator kit &amp; oil.</v>
          </cell>
        </row>
        <row r="21756">
          <cell r="A21756">
            <v>43985.652418981503</v>
          </cell>
          <cell r="B21756">
            <v>3945</v>
          </cell>
          <cell r="F21756" t="str">
            <v>CC-00184081</v>
          </cell>
          <cell r="J21756" t="str">
            <v>Complaint - Running With Problem</v>
          </cell>
          <cell r="R21756" t="str">
            <v>BRCD160968</v>
          </cell>
          <cell r="AB21756" t="str">
            <v>Cleaning the strainer.visited the customer site checked the unit and found that after shutting down the compressor there is oil carry over through Blow down valve silencer but checked it found ok then checked the return line strainer found jammed due the forging particles.So, clean the return line strainer and refitted it.</v>
          </cell>
        </row>
        <row r="21757">
          <cell r="A21757">
            <v>43985.646423611099</v>
          </cell>
          <cell r="B21757">
            <v>1696</v>
          </cell>
          <cell r="F21757" t="str">
            <v>CC-00184071</v>
          </cell>
          <cell r="J21757" t="str">
            <v>Complaint - Running With Problem</v>
          </cell>
          <cell r="R21757" t="str">
            <v>BSEC376103</v>
          </cell>
          <cell r="AB21757" t="str">
            <v>So, replaced the air filter and BDV cleaned.</v>
          </cell>
        </row>
        <row r="21758">
          <cell r="A21758">
            <v>43985.566956018498</v>
          </cell>
          <cell r="B21758">
            <v>9038</v>
          </cell>
          <cell r="F21758" t="str">
            <v>CC-00183962</v>
          </cell>
          <cell r="J21758" t="str">
            <v>Schedule Service</v>
          </cell>
          <cell r="R21758" t="str">
            <v>BRGS035169</v>
          </cell>
          <cell r="AB21758"/>
        </row>
        <row r="21759">
          <cell r="A21759">
            <v>43985.564259259299</v>
          </cell>
          <cell r="B21759">
            <v>18481</v>
          </cell>
          <cell r="F21759" t="str">
            <v>CC-00183956</v>
          </cell>
          <cell r="J21759" t="str">
            <v>Schedule Service</v>
          </cell>
          <cell r="R21759" t="str">
            <v>BPCS030196</v>
          </cell>
          <cell r="AB21759" t="str">
            <v>Replaced air filter, oil filter, separator &amp; oil.</v>
          </cell>
        </row>
        <row r="21760">
          <cell r="A21760">
            <v>43983.623888888898</v>
          </cell>
          <cell r="B21760"/>
          <cell r="F21760" t="str">
            <v>CC-00183288</v>
          </cell>
          <cell r="J21760" t="str">
            <v>Schedule Service</v>
          </cell>
          <cell r="R21760" t="str">
            <v>BLFS040558</v>
          </cell>
          <cell r="AB21760"/>
        </row>
        <row r="21761">
          <cell r="A21761">
            <v>43983.619363425903</v>
          </cell>
          <cell r="B21761">
            <v>2270</v>
          </cell>
          <cell r="F21761" t="str">
            <v>CC-00183281</v>
          </cell>
          <cell r="J21761" t="str">
            <v>Complaint - Running With Problem</v>
          </cell>
          <cell r="R21761" t="str">
            <v>BRED161081</v>
          </cell>
          <cell r="AB21761"/>
        </row>
        <row r="21762">
          <cell r="A21762">
            <v>43983.617071759298</v>
          </cell>
          <cell r="B21762">
            <v>6118</v>
          </cell>
          <cell r="F21762" t="str">
            <v>CC-00183273</v>
          </cell>
          <cell r="J21762" t="str">
            <v>Schedule Service</v>
          </cell>
          <cell r="R21762" t="str">
            <v>BRAS033261</v>
          </cell>
          <cell r="AB21762"/>
        </row>
        <row r="21763">
          <cell r="A21763">
            <v>43983.551597222198</v>
          </cell>
          <cell r="B21763">
            <v>2112</v>
          </cell>
          <cell r="F21763" t="str">
            <v>CC-00183214</v>
          </cell>
          <cell r="J21763" t="str">
            <v>Schedule Service</v>
          </cell>
          <cell r="R21763" t="str">
            <v>BSLD200427</v>
          </cell>
          <cell r="AB21763"/>
        </row>
        <row r="21764">
          <cell r="A21764">
            <v>43983.528530092597</v>
          </cell>
          <cell r="B21764">
            <v>47261</v>
          </cell>
          <cell r="F21764" t="str">
            <v>CC-00183190</v>
          </cell>
          <cell r="J21764" t="str">
            <v>Schedule Service</v>
          </cell>
          <cell r="R21764" t="str">
            <v>BLFS040558</v>
          </cell>
          <cell r="AB21764" t="str">
            <v>Replaced the oil, oil filter , air filter, air oil separator, all valve kit, intake valve, solenoid, MPV, BDV, ADV &amp; drive coupling</v>
          </cell>
        </row>
        <row r="21765">
          <cell r="A21765">
            <v>43983.515393518501</v>
          </cell>
          <cell r="B21765">
            <v>1</v>
          </cell>
          <cell r="F21765" t="str">
            <v>CC-00183183</v>
          </cell>
          <cell r="J21765" t="str">
            <v>Commissioning</v>
          </cell>
          <cell r="R21765" t="str">
            <v>BTJC377158</v>
          </cell>
          <cell r="AB21765"/>
        </row>
        <row r="21766">
          <cell r="A21766">
            <v>43983.502106481501</v>
          </cell>
          <cell r="B21766">
            <v>4019</v>
          </cell>
          <cell r="F21766" t="str">
            <v>CC-00183169</v>
          </cell>
          <cell r="J21766" t="str">
            <v>Schedule Service</v>
          </cell>
          <cell r="R21766" t="str">
            <v>BSCS037349</v>
          </cell>
          <cell r="AB21766"/>
        </row>
        <row r="21767">
          <cell r="A21767">
            <v>43983.432199074101</v>
          </cell>
          <cell r="B21767">
            <v>3049</v>
          </cell>
          <cell r="F21767" t="str">
            <v>CC-00183087</v>
          </cell>
          <cell r="J21767" t="str">
            <v>Complaint - Running With Problem</v>
          </cell>
          <cell r="R21767" t="str">
            <v>BSKD161467</v>
          </cell>
          <cell r="AB21767" t="str">
            <v>So, clean the pressure switch and refitted it, then start the found the unit running ok.</v>
          </cell>
        </row>
        <row r="21768">
          <cell r="A21768">
            <v>43981.651539351798</v>
          </cell>
          <cell r="B21768">
            <v>37</v>
          </cell>
          <cell r="F21768" t="str">
            <v>CC-00182922</v>
          </cell>
          <cell r="J21768" t="str">
            <v>Complaint - Breakdown</v>
          </cell>
          <cell r="R21768" t="str">
            <v>BTKD200646</v>
          </cell>
          <cell r="AB21768" t="str">
            <v>Replaced air oil separator under FOC basis. So, Clean the MPB assembly &amp; adjusted it, also replaced new separator under FOC basis after then start the unit found running ok.</v>
          </cell>
        </row>
        <row r="21769">
          <cell r="A21769">
            <v>43980.468692129602</v>
          </cell>
          <cell r="B21769">
            <v>1639</v>
          </cell>
          <cell r="F21769" t="str">
            <v>CC-00182535</v>
          </cell>
          <cell r="J21769" t="str">
            <v>Schedule Service</v>
          </cell>
          <cell r="R21769" t="str">
            <v>BSDD161729</v>
          </cell>
          <cell r="AB21769"/>
        </row>
        <row r="21770">
          <cell r="A21770">
            <v>43979.952951388899</v>
          </cell>
          <cell r="B21770">
            <v>2110</v>
          </cell>
          <cell r="F21770" t="str">
            <v>CC-00182468</v>
          </cell>
          <cell r="J21770" t="str">
            <v>Schedule Service</v>
          </cell>
          <cell r="R21770" t="str">
            <v>BRJC371828</v>
          </cell>
          <cell r="AB21770"/>
        </row>
        <row r="21771">
          <cell r="A21771">
            <v>43979.751875000002</v>
          </cell>
          <cell r="B21771">
            <v>821</v>
          </cell>
          <cell r="F21771" t="str">
            <v>CC-00182423</v>
          </cell>
          <cell r="J21771" t="str">
            <v>Schedule Service</v>
          </cell>
          <cell r="R21771" t="str">
            <v>BSID161979</v>
          </cell>
          <cell r="AB21771"/>
        </row>
        <row r="21772">
          <cell r="A21772">
            <v>43979.682974536998</v>
          </cell>
          <cell r="B21772">
            <v>2803</v>
          </cell>
          <cell r="F21772" t="str">
            <v>CC-00182398</v>
          </cell>
          <cell r="J21772" t="str">
            <v>Complaint - Running With Problem</v>
          </cell>
          <cell r="R21772" t="str">
            <v>BRDD161019</v>
          </cell>
          <cell r="AB21772"/>
        </row>
        <row r="21773">
          <cell r="A21773">
            <v>43979.613657407397</v>
          </cell>
          <cell r="B21773">
            <v>2</v>
          </cell>
          <cell r="F21773" t="str">
            <v>CC-00182347</v>
          </cell>
          <cell r="J21773" t="str">
            <v>Commissioning</v>
          </cell>
          <cell r="R21773" t="str">
            <v>BTKD200646</v>
          </cell>
          <cell r="AB21773"/>
        </row>
        <row r="21774">
          <cell r="A21774">
            <v>43978.749884259298</v>
          </cell>
          <cell r="B21774">
            <v>14697</v>
          </cell>
          <cell r="F21774" t="str">
            <v>CC-00182095</v>
          </cell>
          <cell r="J21774" t="str">
            <v>General Service</v>
          </cell>
          <cell r="R21774" t="str">
            <v>BOCS040147</v>
          </cell>
          <cell r="AB21774"/>
        </row>
        <row r="21775">
          <cell r="A21775">
            <v>43978.526875000003</v>
          </cell>
          <cell r="B21775">
            <v>5410</v>
          </cell>
          <cell r="F21775" t="str">
            <v>CC-00181916</v>
          </cell>
          <cell r="J21775" t="str">
            <v>General Service</v>
          </cell>
          <cell r="R21775" t="str">
            <v>BRIS035695</v>
          </cell>
          <cell r="AB21775"/>
        </row>
        <row r="21776">
          <cell r="A21776">
            <v>43978.524629629603</v>
          </cell>
          <cell r="B21776">
            <v>3958</v>
          </cell>
          <cell r="F21776" t="str">
            <v>CC-00181914</v>
          </cell>
          <cell r="J21776" t="str">
            <v>Complaint - Running With Problem</v>
          </cell>
          <cell r="R21776" t="str">
            <v>BQID160499</v>
          </cell>
          <cell r="AB21776"/>
        </row>
        <row r="21777">
          <cell r="A21777">
            <v>43978.515497685199</v>
          </cell>
          <cell r="B21777">
            <v>13742</v>
          </cell>
          <cell r="F21777" t="str">
            <v>CC-00181905</v>
          </cell>
          <cell r="J21777" t="str">
            <v>General Service</v>
          </cell>
          <cell r="R21777" t="str">
            <v>BQBS033819</v>
          </cell>
          <cell r="AB21777"/>
        </row>
        <row r="21778">
          <cell r="A21778">
            <v>43978.510972222197</v>
          </cell>
          <cell r="B21778">
            <v>2110</v>
          </cell>
          <cell r="F21778" t="str">
            <v>CC-00181896</v>
          </cell>
          <cell r="J21778" t="str">
            <v>Complaint - Running With Problem</v>
          </cell>
          <cell r="R21778" t="str">
            <v>BRJC371828</v>
          </cell>
          <cell r="AB21778"/>
        </row>
        <row r="21779">
          <cell r="A21779">
            <v>43977.701469907399</v>
          </cell>
          <cell r="B21779">
            <v>81</v>
          </cell>
          <cell r="F21779" t="str">
            <v>CC-00181745</v>
          </cell>
          <cell r="J21779" t="str">
            <v>Commissioning</v>
          </cell>
          <cell r="R21779" t="str">
            <v>BSFD161795</v>
          </cell>
          <cell r="AB21779"/>
        </row>
        <row r="21780">
          <cell r="A21780">
            <v>43975.915266203701</v>
          </cell>
          <cell r="B21780">
            <v>1508</v>
          </cell>
          <cell r="F21780" t="str">
            <v>CC-00181180</v>
          </cell>
          <cell r="J21780" t="str">
            <v>Schedule Service</v>
          </cell>
          <cell r="R21780" t="str">
            <v>BRHD161299</v>
          </cell>
          <cell r="AB21780"/>
        </row>
        <row r="21781">
          <cell r="A21781">
            <v>43975.885879629597</v>
          </cell>
          <cell r="B21781">
            <v>11901</v>
          </cell>
          <cell r="F21781" t="str">
            <v>CC-00181178</v>
          </cell>
          <cell r="J21781" t="str">
            <v>Schedule Service</v>
          </cell>
          <cell r="R21781" t="str">
            <v>BQIS031915</v>
          </cell>
          <cell r="AB21781"/>
        </row>
        <row r="21782">
          <cell r="A21782">
            <v>43975.884895833296</v>
          </cell>
          <cell r="B21782">
            <v>9059</v>
          </cell>
          <cell r="F21782" t="str">
            <v>CC-00181177</v>
          </cell>
          <cell r="J21782" t="str">
            <v>Schedule Service</v>
          </cell>
          <cell r="R21782" t="str">
            <v>GPGC370774</v>
          </cell>
          <cell r="AB21782"/>
        </row>
        <row r="21783">
          <cell r="A21783">
            <v>43975.883159722202</v>
          </cell>
          <cell r="B21783">
            <v>5266</v>
          </cell>
          <cell r="F21783" t="str">
            <v>CC-00181176</v>
          </cell>
          <cell r="J21783" t="str">
            <v>Schedule Service</v>
          </cell>
          <cell r="R21783" t="str">
            <v>BQFC370928</v>
          </cell>
          <cell r="AB21783"/>
        </row>
        <row r="21784">
          <cell r="A21784">
            <v>43975.882303240702</v>
          </cell>
          <cell r="B21784">
            <v>16000</v>
          </cell>
          <cell r="F21784" t="str">
            <v>CC-00181175</v>
          </cell>
          <cell r="J21784" t="str">
            <v>Schedule Service</v>
          </cell>
          <cell r="R21784" t="str">
            <v>BKJS040077</v>
          </cell>
          <cell r="AB21784"/>
        </row>
        <row r="21785">
          <cell r="A21785">
            <v>43975.881655092599</v>
          </cell>
          <cell r="B21785">
            <v>8640</v>
          </cell>
          <cell r="F21785" t="str">
            <v>CC-00181174</v>
          </cell>
          <cell r="J21785" t="str">
            <v>Schedule Service</v>
          </cell>
          <cell r="R21785" t="str">
            <v>BQCS040170</v>
          </cell>
          <cell r="AB21785" t="str">
            <v>Replace oil, oil filter, air filter.</v>
          </cell>
        </row>
        <row r="21786">
          <cell r="A21786">
            <v>43975.8809259259</v>
          </cell>
          <cell r="B21786">
            <v>8092</v>
          </cell>
          <cell r="F21786" t="str">
            <v>CC-00181173</v>
          </cell>
          <cell r="J21786" t="str">
            <v>Schedule Service</v>
          </cell>
          <cell r="R21786" t="str">
            <v>BRGC373885</v>
          </cell>
          <cell r="AB21786"/>
        </row>
        <row r="21787">
          <cell r="A21787">
            <v>43973.653101851902</v>
          </cell>
          <cell r="B21787"/>
          <cell r="F21787" t="str">
            <v>CC-00180809</v>
          </cell>
          <cell r="J21787" t="str">
            <v>Commissioning</v>
          </cell>
          <cell r="R21787"/>
          <cell r="AB21787"/>
        </row>
        <row r="21788">
          <cell r="A21788">
            <v>43972.656145833302</v>
          </cell>
          <cell r="B21788"/>
          <cell r="F21788" t="str">
            <v>CC-00180500</v>
          </cell>
          <cell r="J21788" t="str">
            <v>Schedule Service</v>
          </cell>
          <cell r="R21788"/>
          <cell r="AB21788"/>
        </row>
        <row r="21789">
          <cell r="A21789">
            <v>43971.515196759297</v>
          </cell>
          <cell r="B21789"/>
          <cell r="F21789" t="str">
            <v>CC-00180192</v>
          </cell>
          <cell r="J21789" t="str">
            <v>Complaint - Running With Problem</v>
          </cell>
          <cell r="R21789" t="str">
            <v>BSID161979</v>
          </cell>
          <cell r="AB21789"/>
        </row>
        <row r="21790">
          <cell r="A21790">
            <v>43970.652638888903</v>
          </cell>
          <cell r="B21790">
            <v>1</v>
          </cell>
          <cell r="F21790" t="str">
            <v>CC-00180026</v>
          </cell>
          <cell r="J21790" t="str">
            <v>Commissioning</v>
          </cell>
          <cell r="R21790" t="str">
            <v>BSHD120746</v>
          </cell>
          <cell r="AB21790"/>
        </row>
        <row r="21791">
          <cell r="A21791">
            <v>43970.649837962999</v>
          </cell>
          <cell r="B21791">
            <v>1</v>
          </cell>
          <cell r="F21791" t="str">
            <v>CC-00180025</v>
          </cell>
          <cell r="J21791" t="str">
            <v>Commissioning</v>
          </cell>
          <cell r="R21791" t="str">
            <v>BSHD120743</v>
          </cell>
          <cell r="AB21791"/>
        </row>
        <row r="21792">
          <cell r="A21792">
            <v>43969.9049421296</v>
          </cell>
          <cell r="B21792">
            <v>1227</v>
          </cell>
          <cell r="F21792" t="str">
            <v>CC-00179871</v>
          </cell>
          <cell r="J21792" t="str">
            <v>Schedule Service</v>
          </cell>
          <cell r="R21792" t="str">
            <v>BSAD161582</v>
          </cell>
          <cell r="AB21792"/>
        </row>
        <row r="21793">
          <cell r="A21793">
            <v>43969.902557870402</v>
          </cell>
          <cell r="B21793">
            <v>2817</v>
          </cell>
          <cell r="F21793" t="str">
            <v>CC-00179870</v>
          </cell>
          <cell r="J21793" t="str">
            <v>Complaint - Running With Problem</v>
          </cell>
          <cell r="R21793" t="str">
            <v>BSKD161467</v>
          </cell>
          <cell r="AB21793"/>
        </row>
        <row r="21794">
          <cell r="A21794">
            <v>43969.9011805556</v>
          </cell>
          <cell r="B21794">
            <v>2876</v>
          </cell>
          <cell r="F21794" t="str">
            <v>CC-00179869</v>
          </cell>
          <cell r="J21794" t="str">
            <v>Schedule Service</v>
          </cell>
          <cell r="R21794" t="str">
            <v>BRCD160990</v>
          </cell>
          <cell r="AB21794" t="str">
            <v>Replace the oil, oil filter, air filter, separator &amp; BDV.</v>
          </cell>
        </row>
        <row r="21795">
          <cell r="A21795">
            <v>43964.437534722201</v>
          </cell>
          <cell r="B21795">
            <v>1</v>
          </cell>
          <cell r="F21795" t="str">
            <v>CC-00178996</v>
          </cell>
          <cell r="J21795" t="str">
            <v>Commissioning</v>
          </cell>
          <cell r="R21795" t="str">
            <v>BTJD162038</v>
          </cell>
          <cell r="AB21795"/>
        </row>
        <row r="21796">
          <cell r="A21796">
            <v>43964.420092592598</v>
          </cell>
          <cell r="B21796">
            <v>690</v>
          </cell>
          <cell r="F21796" t="str">
            <v>CC-00178986</v>
          </cell>
          <cell r="J21796" t="str">
            <v>Schedule Service</v>
          </cell>
          <cell r="R21796" t="str">
            <v>BSFD161819</v>
          </cell>
          <cell r="AB21796" t="str">
            <v>Replaced oil, oil filter, air filter.</v>
          </cell>
        </row>
        <row r="21797">
          <cell r="A21797">
            <v>43963.582118055601</v>
          </cell>
          <cell r="B21797">
            <v>3159</v>
          </cell>
          <cell r="F21797" t="str">
            <v>CC-00178902</v>
          </cell>
          <cell r="J21797" t="str">
            <v>Schedule Service</v>
          </cell>
          <cell r="R21797" t="str">
            <v>BSCS037449</v>
          </cell>
          <cell r="AB21797" t="str">
            <v>Job completed waiting for closing details....Pramod-15-05-2020
Replaced the oil, oil filter, air filter, separator.</v>
          </cell>
        </row>
        <row r="21798">
          <cell r="A21798">
            <v>43962.780659722201</v>
          </cell>
          <cell r="B21798">
            <v>1465</v>
          </cell>
          <cell r="F21798" t="str">
            <v>CC-00178824</v>
          </cell>
          <cell r="J21798" t="str">
            <v>Complaint - Running With Problem</v>
          </cell>
          <cell r="R21798" t="str">
            <v>BRHD161299</v>
          </cell>
          <cell r="AB21798"/>
        </row>
        <row r="21799">
          <cell r="A21799">
            <v>43962.614097222198</v>
          </cell>
          <cell r="B21799">
            <v>26895</v>
          </cell>
          <cell r="F21799" t="str">
            <v>CC-00178785</v>
          </cell>
          <cell r="J21799" t="str">
            <v>Schedule Service</v>
          </cell>
          <cell r="R21799" t="str">
            <v>BKAS030685</v>
          </cell>
          <cell r="AB21799"/>
        </row>
        <row r="21800">
          <cell r="A21800">
            <v>43962.528356481504</v>
          </cell>
          <cell r="B21800">
            <v>19679</v>
          </cell>
          <cell r="F21800" t="str">
            <v>CC-00178765</v>
          </cell>
          <cell r="J21800" t="str">
            <v>Schedule Service</v>
          </cell>
          <cell r="R21800" t="str">
            <v>BMIS031670</v>
          </cell>
          <cell r="AB21800"/>
        </row>
        <row r="21801">
          <cell r="A21801">
            <v>43960.911493055602</v>
          </cell>
          <cell r="B21801">
            <v>2256</v>
          </cell>
          <cell r="F21801" t="str">
            <v>CC-00178675</v>
          </cell>
          <cell r="J21801" t="str">
            <v>Schedule Service</v>
          </cell>
          <cell r="R21801" t="str">
            <v>BSCD161691</v>
          </cell>
          <cell r="AB21801"/>
        </row>
        <row r="21802">
          <cell r="A21802">
            <v>43960.715277777803</v>
          </cell>
          <cell r="B21802">
            <v>6878</v>
          </cell>
          <cell r="F21802" t="str">
            <v>CC-00178662</v>
          </cell>
          <cell r="J21802" t="str">
            <v>Schedule Service</v>
          </cell>
          <cell r="R21802" t="str">
            <v>BJHS031586</v>
          </cell>
          <cell r="AB21802"/>
        </row>
        <row r="21803">
          <cell r="A21803">
            <v>43960.508634259299</v>
          </cell>
          <cell r="B21803">
            <v>2645</v>
          </cell>
          <cell r="F21803" t="str">
            <v>CC-00178621</v>
          </cell>
          <cell r="J21803" t="str">
            <v>Schedule Service</v>
          </cell>
          <cell r="R21803" t="str">
            <v>BSCS037531</v>
          </cell>
          <cell r="AB21803"/>
        </row>
        <row r="21804">
          <cell r="A21804">
            <v>43960.498935185198</v>
          </cell>
          <cell r="B21804">
            <v>39259</v>
          </cell>
          <cell r="F21804" t="str">
            <v>CC-00178612</v>
          </cell>
          <cell r="J21804" t="str">
            <v>Schedule Service</v>
          </cell>
          <cell r="R21804" t="str">
            <v>BMBL160078</v>
          </cell>
          <cell r="AB21804"/>
        </row>
        <row r="21805">
          <cell r="A21805">
            <v>43959.693819444401</v>
          </cell>
          <cell r="B21805">
            <v>7128</v>
          </cell>
          <cell r="F21805" t="str">
            <v>CC-00178546</v>
          </cell>
          <cell r="J21805" t="str">
            <v>Schedule Service</v>
          </cell>
          <cell r="R21805" t="str">
            <v>BRIS035698</v>
          </cell>
          <cell r="AB21805"/>
        </row>
        <row r="21806">
          <cell r="A21806">
            <v>43959.456863425898</v>
          </cell>
          <cell r="B21806">
            <v>44</v>
          </cell>
          <cell r="F21806" t="str">
            <v>CC-00178503</v>
          </cell>
          <cell r="J21806" t="str">
            <v>Complaint - Breakdown</v>
          </cell>
          <cell r="R21806" t="str">
            <v>BRCC373040</v>
          </cell>
          <cell r="AB21806" t="str">
            <v>In this call problem is motor burnt... customer asking for replace/ repair under warranty... but unit is out of warranty and same will be communicate to customer... will waiting for LSP to repair motor .....09/05/2020....11/05/2020....Customer confirm to repair ..14/05/2020 waiting for motor repair from LSP....15/05/2020....18/05/2020</v>
          </cell>
        </row>
        <row r="21807">
          <cell r="A21807">
            <v>43952.402662036999</v>
          </cell>
          <cell r="B21807">
            <v>2108</v>
          </cell>
          <cell r="F21807" t="str">
            <v>CC-00178053</v>
          </cell>
          <cell r="J21807" t="str">
            <v>Complaint - Breakdown</v>
          </cell>
          <cell r="R21807" t="str">
            <v>BSKD161477</v>
          </cell>
          <cell r="AB21807"/>
        </row>
        <row r="21808">
          <cell r="A21808">
            <v>43950.553657407399</v>
          </cell>
          <cell r="B21808"/>
          <cell r="F21808" t="str">
            <v>CC-00177993</v>
          </cell>
          <cell r="J21808" t="str">
            <v>Schedule Service - AMC</v>
          </cell>
          <cell r="R21808" t="str">
            <v>GOCS030806</v>
          </cell>
          <cell r="AB21808"/>
        </row>
        <row r="21809">
          <cell r="A21809">
            <v>43949.610601851899</v>
          </cell>
          <cell r="B21809"/>
          <cell r="F21809" t="str">
            <v>CC-00177970</v>
          </cell>
          <cell r="J21809" t="str">
            <v>Schedule Service - AMC</v>
          </cell>
          <cell r="R21809" t="str">
            <v>BLGS040582</v>
          </cell>
          <cell r="AB21809"/>
        </row>
        <row r="21810">
          <cell r="A21810">
            <v>43945.303796296299</v>
          </cell>
          <cell r="B21810"/>
          <cell r="F21810" t="str">
            <v>CC-00177832</v>
          </cell>
          <cell r="J21810" t="str">
            <v>Schedule Service - AMC</v>
          </cell>
          <cell r="R21810" t="str">
            <v>BREC373538</v>
          </cell>
          <cell r="AB21810"/>
        </row>
        <row r="21811">
          <cell r="A21811">
            <v>43943.803645833301</v>
          </cell>
          <cell r="B21811"/>
          <cell r="F21811" t="str">
            <v>CC-00177768</v>
          </cell>
          <cell r="J21811" t="str">
            <v>Schedule Service - AMC</v>
          </cell>
          <cell r="R21811" t="str">
            <v>BQHS040705</v>
          </cell>
          <cell r="AB21811"/>
        </row>
        <row r="21812">
          <cell r="A21812">
            <v>43943.8036111111</v>
          </cell>
          <cell r="B21812"/>
          <cell r="F21812" t="str">
            <v>CC-00177767</v>
          </cell>
          <cell r="J21812" t="str">
            <v>Schedule Service - AMC</v>
          </cell>
          <cell r="R21812" t="str">
            <v>BRCC373040</v>
          </cell>
          <cell r="AB21812"/>
        </row>
        <row r="21813">
          <cell r="A21813">
            <v>43939.822164351899</v>
          </cell>
          <cell r="B21813">
            <v>1000</v>
          </cell>
          <cell r="F21813" t="str">
            <v>CC-00177687</v>
          </cell>
          <cell r="J21813" t="str">
            <v>Schedule Service</v>
          </cell>
          <cell r="R21813" t="str">
            <v>BSGD161904</v>
          </cell>
          <cell r="AB21813"/>
        </row>
        <row r="21814">
          <cell r="A21814">
            <v>43939.777835648201</v>
          </cell>
          <cell r="B21814">
            <v>2000</v>
          </cell>
          <cell r="F21814" t="str">
            <v>CC-00177684</v>
          </cell>
          <cell r="J21814" t="str">
            <v>Schedule Service</v>
          </cell>
          <cell r="R21814" t="str">
            <v>BSKD161477</v>
          </cell>
          <cell r="AB21814" t="str">
            <v>Replace the air filter, oil filter &amp; oil.</v>
          </cell>
        </row>
        <row r="21815">
          <cell r="A21815">
            <v>43935.997187499997</v>
          </cell>
          <cell r="B21815"/>
          <cell r="F21815" t="str">
            <v>CC-00177576</v>
          </cell>
          <cell r="J21815" t="str">
            <v>Schedule Service - AMC</v>
          </cell>
          <cell r="R21815" t="str">
            <v>GOBC370298</v>
          </cell>
          <cell r="AB21815"/>
        </row>
        <row r="21816">
          <cell r="A21816">
            <v>43935.997187499997</v>
          </cell>
          <cell r="B21816"/>
          <cell r="F21816" t="str">
            <v>CC-00177575</v>
          </cell>
          <cell r="J21816" t="str">
            <v>Schedule Service - AMC</v>
          </cell>
          <cell r="R21816" t="str">
            <v>BRIS035698</v>
          </cell>
          <cell r="AB21816"/>
        </row>
        <row r="21817">
          <cell r="A21817">
            <v>43935.997187499997</v>
          </cell>
          <cell r="B21817"/>
          <cell r="F21817" t="str">
            <v>CC-00177574</v>
          </cell>
          <cell r="J21817" t="str">
            <v>Schedule Service - AMC</v>
          </cell>
          <cell r="R21817" t="str">
            <v>BLFS040558</v>
          </cell>
          <cell r="AB21817"/>
        </row>
        <row r="21818">
          <cell r="A21818">
            <v>43935.997187499997</v>
          </cell>
          <cell r="B21818"/>
          <cell r="F21818" t="str">
            <v>CC-00177572</v>
          </cell>
          <cell r="J21818" t="str">
            <v>Schedule Service - AMC</v>
          </cell>
          <cell r="R21818" t="str">
            <v>BQCS040170</v>
          </cell>
          <cell r="AB21818"/>
        </row>
        <row r="21819">
          <cell r="A21819">
            <v>43935.997175925899</v>
          </cell>
          <cell r="B21819"/>
          <cell r="F21819" t="str">
            <v>CC-00177569</v>
          </cell>
          <cell r="J21819" t="str">
            <v>Schedule Service - AMC</v>
          </cell>
          <cell r="R21819" t="str">
            <v>GPGC370758</v>
          </cell>
          <cell r="AB21819"/>
        </row>
        <row r="21820">
          <cell r="A21820">
            <v>43935.997175925899</v>
          </cell>
          <cell r="B21820"/>
          <cell r="F21820" t="str">
            <v>CC-00177568</v>
          </cell>
          <cell r="J21820" t="str">
            <v>Schedule Service - AMC</v>
          </cell>
          <cell r="R21820" t="str">
            <v>BRGS035169</v>
          </cell>
          <cell r="AB21820"/>
        </row>
        <row r="21821">
          <cell r="A21821">
            <v>43935.997175925899</v>
          </cell>
          <cell r="B21821"/>
          <cell r="F21821" t="str">
            <v>CC-00177567</v>
          </cell>
          <cell r="J21821" t="str">
            <v>Schedule Service - AMC</v>
          </cell>
          <cell r="R21821" t="str">
            <v>BPCS030196</v>
          </cell>
          <cell r="AB21821"/>
        </row>
        <row r="21822">
          <cell r="A21822">
            <v>43935.997175925899</v>
          </cell>
          <cell r="B21822"/>
          <cell r="F21822" t="str">
            <v>CC-00177566</v>
          </cell>
          <cell r="J21822" t="str">
            <v>Schedule Service - AMC</v>
          </cell>
          <cell r="R21822" t="str">
            <v>BQBS033796</v>
          </cell>
          <cell r="AB21822"/>
        </row>
        <row r="21823">
          <cell r="A21823">
            <v>43933.8039699074</v>
          </cell>
          <cell r="B21823"/>
          <cell r="F21823" t="str">
            <v>CC-00177530</v>
          </cell>
          <cell r="J21823" t="str">
            <v>Schedule Service - AMC</v>
          </cell>
          <cell r="R21823" t="str">
            <v>BLGS040582</v>
          </cell>
          <cell r="AB21823"/>
        </row>
        <row r="21824">
          <cell r="A21824">
            <v>43913.687824074099</v>
          </cell>
          <cell r="B21824">
            <v>17639</v>
          </cell>
          <cell r="F21824" t="str">
            <v>CC-00177225</v>
          </cell>
          <cell r="J21824" t="str">
            <v>Schedule Service</v>
          </cell>
          <cell r="R21824" t="str">
            <v>BLIS031950</v>
          </cell>
          <cell r="AB21824"/>
        </row>
        <row r="21825">
          <cell r="A21825">
            <v>43913.495416666701</v>
          </cell>
          <cell r="B21825">
            <v>500</v>
          </cell>
          <cell r="F21825" t="str">
            <v>CC-00177174</v>
          </cell>
          <cell r="J21825" t="str">
            <v>Field Campaign</v>
          </cell>
          <cell r="R21825" t="str">
            <v>BSDS043254</v>
          </cell>
          <cell r="AB21825" t="str">
            <v>Call logged for FOC purpose</v>
          </cell>
        </row>
        <row r="21826">
          <cell r="A21826">
            <v>43911.578518518501</v>
          </cell>
          <cell r="B21826">
            <v>956</v>
          </cell>
          <cell r="F21826" t="str">
            <v>CC-00177025</v>
          </cell>
          <cell r="J21826" t="str">
            <v>Complaint - Running With Problem</v>
          </cell>
          <cell r="R21826" t="str">
            <v>BSJD161422</v>
          </cell>
          <cell r="AB21826"/>
        </row>
        <row r="21827">
          <cell r="A21827">
            <v>43911.577430555597</v>
          </cell>
          <cell r="B21827">
            <v>4043</v>
          </cell>
          <cell r="F21827" t="str">
            <v>CC-00177023</v>
          </cell>
          <cell r="J21827" t="str">
            <v>Schedule Service</v>
          </cell>
          <cell r="R21827" t="str">
            <v>BRAD160777</v>
          </cell>
          <cell r="AB21827"/>
        </row>
        <row r="21828">
          <cell r="A21828">
            <v>43911.576273148101</v>
          </cell>
          <cell r="B21828">
            <v>2958</v>
          </cell>
          <cell r="F21828" t="str">
            <v>CC-00177019</v>
          </cell>
          <cell r="J21828" t="str">
            <v>Complaint - Running With Problem</v>
          </cell>
          <cell r="R21828" t="str">
            <v>BRLD160728</v>
          </cell>
          <cell r="AB21828"/>
        </row>
        <row r="21829">
          <cell r="A21829">
            <v>43911.574814814798</v>
          </cell>
          <cell r="B21829">
            <v>1</v>
          </cell>
          <cell r="F21829" t="str">
            <v>CC-00177018</v>
          </cell>
          <cell r="J21829" t="str">
            <v>Commissioning</v>
          </cell>
          <cell r="R21829" t="str">
            <v>BTJC377158</v>
          </cell>
          <cell r="AB21829"/>
        </row>
        <row r="21830">
          <cell r="A21830">
            <v>43911.573877314797</v>
          </cell>
          <cell r="B21830">
            <v>20474</v>
          </cell>
          <cell r="F21830" t="str">
            <v>CC-00177017</v>
          </cell>
          <cell r="J21830" t="str">
            <v>Complaint - Breakdown</v>
          </cell>
          <cell r="R21830" t="str">
            <v>BPLF150007</v>
          </cell>
          <cell r="AB21830"/>
        </row>
        <row r="21831">
          <cell r="A21831">
            <v>43911.572442129604</v>
          </cell>
          <cell r="B21831">
            <v>8537</v>
          </cell>
          <cell r="F21831" t="str">
            <v>CC-00177014</v>
          </cell>
          <cell r="J21831" t="str">
            <v>Schedule Service</v>
          </cell>
          <cell r="R21831" t="str">
            <v>GPGC370774</v>
          </cell>
          <cell r="AB21831"/>
        </row>
        <row r="21832">
          <cell r="A21832">
            <v>43910.609097222201</v>
          </cell>
          <cell r="B21832"/>
          <cell r="F21832" t="str">
            <v>CC-00176656</v>
          </cell>
          <cell r="J21832" t="str">
            <v>Commissioning</v>
          </cell>
          <cell r="R21832"/>
          <cell r="AB21832"/>
        </row>
        <row r="21833">
          <cell r="A21833">
            <v>43910.553055555603</v>
          </cell>
          <cell r="B21833">
            <v>8560</v>
          </cell>
          <cell r="F21833" t="str">
            <v>CC-00176573</v>
          </cell>
          <cell r="J21833" t="str">
            <v>Complaint - Running With Problem</v>
          </cell>
          <cell r="R21833" t="str">
            <v>BQKD160115</v>
          </cell>
          <cell r="AB21833" t="str">
            <v>Visited the customer site checked the unit and found that parameter is not ok, Pressure regulator not working properly.So, pressure regulator cleaning and fitting.</v>
          </cell>
        </row>
        <row r="21834">
          <cell r="A21834">
            <v>43910.483854166698</v>
          </cell>
          <cell r="B21834">
            <v>1104</v>
          </cell>
          <cell r="F21834" t="str">
            <v>CC-00176405</v>
          </cell>
          <cell r="J21834" t="str">
            <v>Complaint - Running With Problem</v>
          </cell>
          <cell r="R21834" t="str">
            <v>BQID160510</v>
          </cell>
          <cell r="AB21834"/>
        </row>
        <row r="21835">
          <cell r="A21835">
            <v>43908.590648148202</v>
          </cell>
          <cell r="B21835"/>
          <cell r="F21835" t="str">
            <v>CC-00175697</v>
          </cell>
          <cell r="J21835" t="str">
            <v>Schedule Service</v>
          </cell>
          <cell r="R21835"/>
          <cell r="AB21835"/>
        </row>
        <row r="21836">
          <cell r="A21836">
            <v>43908.540879629603</v>
          </cell>
          <cell r="B21836">
            <v>0</v>
          </cell>
          <cell r="F21836" t="str">
            <v>CC-00175647</v>
          </cell>
          <cell r="J21836" t="str">
            <v>Pre Commissioning</v>
          </cell>
          <cell r="R21836" t="str">
            <v>BSHC376807</v>
          </cell>
          <cell r="AB21836"/>
        </row>
        <row r="21837">
          <cell r="A21837">
            <v>43908.511481481502</v>
          </cell>
          <cell r="B21837">
            <v>20104</v>
          </cell>
          <cell r="F21837" t="str">
            <v>CC-00175598</v>
          </cell>
          <cell r="J21837" t="str">
            <v>Complaint - Running With Problem</v>
          </cell>
          <cell r="R21837" t="str">
            <v>BLGS040582</v>
          </cell>
          <cell r="AB21837" t="str">
            <v>Many fold pipeVisited the customer checked the unit found that oil leakage from cooler to oil manifold pipe</v>
          </cell>
        </row>
        <row r="21838">
          <cell r="A21838">
            <v>43908.332268518498</v>
          </cell>
          <cell r="B21838">
            <v>410</v>
          </cell>
          <cell r="F21838" t="str">
            <v>CC-00175422</v>
          </cell>
          <cell r="J21838" t="str">
            <v>Complaint - Running With Problem</v>
          </cell>
          <cell r="R21838" t="str">
            <v>BTKD162074</v>
          </cell>
          <cell r="AB21838" t="str">
            <v>Customer welded the seperstor tank support brackets by their own technician. product team approval mail copy is attached for your reference kindly closed the call.</v>
          </cell>
        </row>
        <row r="21839">
          <cell r="A21839">
            <v>43907.570023148102</v>
          </cell>
          <cell r="B21839">
            <v>17535</v>
          </cell>
          <cell r="F21839" t="str">
            <v>CC-00175091</v>
          </cell>
          <cell r="J21839" t="str">
            <v>Complaint - Running With Problem</v>
          </cell>
          <cell r="R21839" t="str">
            <v>BPCS030196</v>
          </cell>
          <cell r="AB21839" t="str">
            <v>Replaced Drive couplingVisited the customer the unit found that Drive coupling broken</v>
          </cell>
        </row>
        <row r="21840">
          <cell r="A21840">
            <v>43906.8281712963</v>
          </cell>
          <cell r="B21840"/>
          <cell r="F21840" t="str">
            <v>CC-00174847</v>
          </cell>
          <cell r="J21840" t="str">
            <v>Complaint - Breakdown</v>
          </cell>
          <cell r="R21840"/>
          <cell r="AB21840"/>
        </row>
        <row r="21841">
          <cell r="A21841">
            <v>43906.669733796298</v>
          </cell>
          <cell r="B21841">
            <v>3502</v>
          </cell>
          <cell r="F21841" t="str">
            <v>CC-00174734</v>
          </cell>
          <cell r="J21841" t="str">
            <v>Schedule Service</v>
          </cell>
          <cell r="R21841" t="str">
            <v>BRCD160968</v>
          </cell>
          <cell r="AB21841" t="str">
            <v>Replace the oil filter air filter oil.</v>
          </cell>
        </row>
        <row r="21842">
          <cell r="A21842">
            <v>43906.504733796297</v>
          </cell>
          <cell r="B21842">
            <v>47238</v>
          </cell>
          <cell r="F21842" t="str">
            <v>CC-00174384</v>
          </cell>
          <cell r="J21842" t="str">
            <v>Complaint - Running With Problem</v>
          </cell>
          <cell r="R21842" t="str">
            <v>BKAS030601</v>
          </cell>
          <cell r="AB21842" t="str">
            <v>Replace the BDV Service engineer visit the customer site checked unit found that BDV not working.</v>
          </cell>
        </row>
        <row r="21843">
          <cell r="A21843">
            <v>43902.388784722199</v>
          </cell>
          <cell r="B21843">
            <v>1871</v>
          </cell>
          <cell r="F21843" t="str">
            <v>CC-00172638</v>
          </cell>
          <cell r="J21843" t="str">
            <v>Complaint - Breakdown</v>
          </cell>
          <cell r="R21843" t="str">
            <v>BSCD161691</v>
          </cell>
          <cell r="AB21843" t="str">
            <v>Visited the customer site for the complaint of separator burnt then checked the unit found that Separator, MPV Kit, ARV Assy, BDV Assy, oil Filter, Gate Valve are burnt further the Solenoid found in bypass condition but Solenoid coil found ok. Temperature Gauge, OSV &amp; DCV found Ok. Few amount of dust in actuator kit.
So, Replaced the Separator, MPV Kit ,ARV Assy, BDV Assy, Turbo charger, Oil filter, Gate Valve &amp; Air lube plus oil</v>
          </cell>
        </row>
        <row r="21844">
          <cell r="A21844">
            <v>43901.663171296299</v>
          </cell>
          <cell r="B21844">
            <v>1</v>
          </cell>
          <cell r="F21844" t="str">
            <v>CC-00172486</v>
          </cell>
          <cell r="J21844" t="str">
            <v>Commissioning</v>
          </cell>
          <cell r="R21844" t="str">
            <v>BTKD162077</v>
          </cell>
          <cell r="AB21844"/>
        </row>
        <row r="21845">
          <cell r="A21845">
            <v>43901.6583217593</v>
          </cell>
          <cell r="B21845">
            <v>986</v>
          </cell>
          <cell r="F21845" t="str">
            <v>CC-00172479</v>
          </cell>
          <cell r="J21845" t="str">
            <v>Schedule Service</v>
          </cell>
          <cell r="R21845" t="str">
            <v>BSDD161729</v>
          </cell>
          <cell r="AB21845" t="str">
            <v>Replace the Oil Filter &amp; top up the Oil approx 10 ltrs.</v>
          </cell>
        </row>
        <row r="21846">
          <cell r="A21846">
            <v>43901.632638888899</v>
          </cell>
          <cell r="B21846">
            <v>2630</v>
          </cell>
          <cell r="F21846" t="str">
            <v>CC-00172460</v>
          </cell>
          <cell r="J21846" t="str">
            <v>Schedule Service</v>
          </cell>
          <cell r="R21846" t="str">
            <v>BRGD161225</v>
          </cell>
          <cell r="AB21846" t="str">
            <v>Replace the oil filter, oil.</v>
          </cell>
        </row>
        <row r="21847">
          <cell r="A21847">
            <v>43901.629687499997</v>
          </cell>
          <cell r="B21847">
            <v>2462</v>
          </cell>
          <cell r="F21847" t="str">
            <v>CC-00172455</v>
          </cell>
          <cell r="J21847" t="str">
            <v>Schedule Service</v>
          </cell>
          <cell r="R21847" t="str">
            <v>BQHD160361</v>
          </cell>
          <cell r="AB21847" t="str">
            <v>Replaced the oil, oil filter, air filter</v>
          </cell>
        </row>
        <row r="21848">
          <cell r="A21848">
            <v>43901.627326388902</v>
          </cell>
          <cell r="B21848">
            <v>3509</v>
          </cell>
          <cell r="F21848" t="str">
            <v>CC-00172451</v>
          </cell>
          <cell r="J21848" t="str">
            <v>Schedule Service</v>
          </cell>
          <cell r="R21848" t="str">
            <v>BRCD160967</v>
          </cell>
          <cell r="AB21848" t="str">
            <v>Replace the air filter, oil, oil filter</v>
          </cell>
        </row>
        <row r="21849">
          <cell r="A21849">
            <v>43899.398923611101</v>
          </cell>
          <cell r="B21849"/>
          <cell r="F21849" t="str">
            <v>CC-00171644</v>
          </cell>
          <cell r="J21849" t="str">
            <v>Commissioning</v>
          </cell>
          <cell r="R21849"/>
          <cell r="AB21849"/>
        </row>
        <row r="21850">
          <cell r="A21850">
            <v>43897.711550925902</v>
          </cell>
          <cell r="B21850">
            <v>4954</v>
          </cell>
          <cell r="F21850" t="str">
            <v>CC-00171552</v>
          </cell>
          <cell r="J21850" t="str">
            <v>Schedule Service</v>
          </cell>
          <cell r="R21850" t="str">
            <v>BQHS040705</v>
          </cell>
          <cell r="AB21850" t="str">
            <v>REPLACED AIR FILTER, OIL &amp; OIL FILTER</v>
          </cell>
        </row>
        <row r="21851">
          <cell r="A21851">
            <v>43897.707222222198</v>
          </cell>
          <cell r="B21851">
            <v>4061</v>
          </cell>
          <cell r="F21851" t="str">
            <v>CC-00171548</v>
          </cell>
          <cell r="J21851" t="str">
            <v>Schedule Service</v>
          </cell>
          <cell r="R21851" t="str">
            <v>BQGS031413</v>
          </cell>
          <cell r="AB21851" t="str">
            <v>Replace air filter, oil filter.</v>
          </cell>
        </row>
        <row r="21852">
          <cell r="A21852">
            <v>43897.702094907399</v>
          </cell>
          <cell r="B21852">
            <v>8186</v>
          </cell>
          <cell r="F21852" t="str">
            <v>CC-00171542</v>
          </cell>
          <cell r="J21852" t="str">
            <v>Schedule Service</v>
          </cell>
          <cell r="R21852" t="str">
            <v>GPGC370758</v>
          </cell>
          <cell r="AB21852" t="str">
            <v>Replace the oil, oil filter,air filter</v>
          </cell>
        </row>
        <row r="21853">
          <cell r="A21853">
            <v>43897.514236111099</v>
          </cell>
          <cell r="B21853">
            <v>1229</v>
          </cell>
          <cell r="F21853" t="str">
            <v>CC-00171351</v>
          </cell>
          <cell r="J21853" t="str">
            <v>Schedule Service</v>
          </cell>
          <cell r="R21853" t="str">
            <v>BRHD161314</v>
          </cell>
          <cell r="AB21853" t="str">
            <v>REPLACED AIR FILTER, OIL FILTER &amp; OIL</v>
          </cell>
        </row>
        <row r="21854">
          <cell r="A21854">
            <v>43897.512743055602</v>
          </cell>
          <cell r="B21854">
            <v>2</v>
          </cell>
          <cell r="F21854" t="str">
            <v>CC-00171350</v>
          </cell>
          <cell r="J21854" t="str">
            <v>Commissioning</v>
          </cell>
          <cell r="R21854" t="str">
            <v>BTKD162074</v>
          </cell>
          <cell r="AB21854"/>
        </row>
        <row r="21855">
          <cell r="A21855">
            <v>43896.675844907397</v>
          </cell>
          <cell r="B21855">
            <v>1</v>
          </cell>
          <cell r="F21855" t="str">
            <v>CC-00171125</v>
          </cell>
          <cell r="J21855" t="str">
            <v>Commissioning</v>
          </cell>
          <cell r="R21855" t="str">
            <v>BSHD161938</v>
          </cell>
          <cell r="AB21855"/>
        </row>
        <row r="21856">
          <cell r="A21856">
            <v>43896.550185185202</v>
          </cell>
          <cell r="B21856"/>
          <cell r="F21856" t="str">
            <v>CC-00170937</v>
          </cell>
          <cell r="J21856" t="str">
            <v>Complaint - Running With Problem</v>
          </cell>
          <cell r="R21856" t="str">
            <v>BRDD161019</v>
          </cell>
          <cell r="AB21856"/>
        </row>
        <row r="21857">
          <cell r="A21857">
            <v>43896.488576388903</v>
          </cell>
          <cell r="B21857">
            <v>1822</v>
          </cell>
          <cell r="F21857" t="str">
            <v>CC-00170859</v>
          </cell>
          <cell r="J21857" t="str">
            <v>Complaint - Running With Problem</v>
          </cell>
          <cell r="R21857" t="str">
            <v>BSKD161477</v>
          </cell>
          <cell r="AB21857" t="str">
            <v>Visited the customer site checked the unit found that their is oil leakage throgh BDV orificeSo, Clean the BDV then start the unit found their is no any oil leakage &amp; the unit running satisfactory.</v>
          </cell>
        </row>
        <row r="21858">
          <cell r="A21858">
            <v>43894.678622685198</v>
          </cell>
          <cell r="B21858">
            <v>68103</v>
          </cell>
          <cell r="F21858" t="str">
            <v>CC-00170088</v>
          </cell>
          <cell r="J21858" t="str">
            <v>Schedule Service</v>
          </cell>
          <cell r="R21858" t="str">
            <v>BJGS031396</v>
          </cell>
          <cell r="AB21858" t="str">
            <v>Replaced air filter, Oil filter &amp; Oil</v>
          </cell>
        </row>
        <row r="21859">
          <cell r="A21859">
            <v>43894.677060185197</v>
          </cell>
          <cell r="B21859">
            <v>66872</v>
          </cell>
          <cell r="F21859" t="str">
            <v>CC-00170086</v>
          </cell>
          <cell r="J21859" t="str">
            <v>Schedule Service</v>
          </cell>
          <cell r="R21859" t="str">
            <v>BMBS030816</v>
          </cell>
          <cell r="AB21859"/>
        </row>
        <row r="21860">
          <cell r="A21860">
            <v>43894.587847222203</v>
          </cell>
          <cell r="B21860">
            <v>876</v>
          </cell>
          <cell r="F21860" t="str">
            <v>CC-00167705</v>
          </cell>
          <cell r="J21860" t="str">
            <v>Complaint - Running With Problem</v>
          </cell>
          <cell r="R21860" t="str">
            <v>BSJD161422</v>
          </cell>
          <cell r="AB21860"/>
        </row>
        <row r="21861">
          <cell r="A21861">
            <v>43893.7156944444</v>
          </cell>
          <cell r="B21861">
            <v>551</v>
          </cell>
          <cell r="F21861" t="str">
            <v>CC-00167369</v>
          </cell>
          <cell r="J21861" t="str">
            <v>Schedule Service</v>
          </cell>
          <cell r="R21861" t="str">
            <v>BSGC376585</v>
          </cell>
          <cell r="AB21861" t="str">
            <v>Visited the customer site &amp; checked the unit found that there is service time for compressor thats why High temperature &amp; Tripping occurs.
Call type changed -5/3/2020</v>
          </cell>
        </row>
        <row r="21862">
          <cell r="A21862">
            <v>43893.5022916667</v>
          </cell>
          <cell r="B21862">
            <v>0</v>
          </cell>
          <cell r="F21862" t="str">
            <v>CC-00167110</v>
          </cell>
          <cell r="J21862" t="str">
            <v>Pre Commissioning</v>
          </cell>
          <cell r="R21862" t="str">
            <v>BTJC377158</v>
          </cell>
          <cell r="AB21862"/>
        </row>
        <row r="21863">
          <cell r="A21863">
            <v>43892.936134259297</v>
          </cell>
          <cell r="B21863">
            <v>495</v>
          </cell>
          <cell r="F21863" t="str">
            <v>CC-00166949</v>
          </cell>
          <cell r="J21863" t="str">
            <v>Schedule Service</v>
          </cell>
          <cell r="R21863" t="str">
            <v>BSKD161462</v>
          </cell>
          <cell r="AB21863" t="str">
            <v>Replaced the Air filter, Oil filter &amp; Oil.</v>
          </cell>
        </row>
        <row r="21864">
          <cell r="A21864">
            <v>43892.627581018503</v>
          </cell>
          <cell r="B21864">
            <v>534</v>
          </cell>
          <cell r="F21864" t="str">
            <v>CC-00166747</v>
          </cell>
          <cell r="J21864" t="str">
            <v>Complaint - Running With Problem</v>
          </cell>
          <cell r="R21864" t="str">
            <v>BSFD161830</v>
          </cell>
          <cell r="AB21864" t="str">
            <v>So, rectified D.C.V hose, after then fitment to D.C.V hose and found no leakage, and check all parameters running good condition.</v>
          </cell>
        </row>
        <row r="21865">
          <cell r="A21865">
            <v>43892.602187500001</v>
          </cell>
          <cell r="B21865">
            <v>2754</v>
          </cell>
          <cell r="F21865" t="str">
            <v>CC-00166709</v>
          </cell>
          <cell r="J21865" t="str">
            <v>Complaint - Running With Problem</v>
          </cell>
          <cell r="R21865" t="str">
            <v>BRBD160856</v>
          </cell>
          <cell r="AB21865"/>
        </row>
        <row r="21866">
          <cell r="A21866">
            <v>43892.5941087963</v>
          </cell>
          <cell r="B21866">
            <v>2801</v>
          </cell>
          <cell r="F21866" t="str">
            <v>CC-00166698</v>
          </cell>
          <cell r="J21866" t="str">
            <v>Complaint - Running With Problem</v>
          </cell>
          <cell r="R21866" t="str">
            <v>BRDD161019</v>
          </cell>
          <cell r="AB21866"/>
        </row>
        <row r="21867">
          <cell r="A21867">
            <v>43892.505104166703</v>
          </cell>
          <cell r="B21867">
            <v>43588</v>
          </cell>
          <cell r="F21867" t="str">
            <v>CC-00166618</v>
          </cell>
          <cell r="J21867" t="str">
            <v>Schedule Service</v>
          </cell>
          <cell r="R21867" t="str">
            <v>BNCC370425</v>
          </cell>
          <cell r="AB21867" t="str">
            <v>Replaced the Air filter, Oil filter, Oil Separator &amp; Oil.</v>
          </cell>
        </row>
        <row r="21868">
          <cell r="A21868">
            <v>43890.731400463003</v>
          </cell>
          <cell r="B21868">
            <v>14172</v>
          </cell>
          <cell r="F21868" t="str">
            <v>CC-00166405</v>
          </cell>
          <cell r="J21868" t="str">
            <v>Schedule Service</v>
          </cell>
          <cell r="R21868" t="str">
            <v>BMFS031346</v>
          </cell>
          <cell r="AB21868"/>
        </row>
        <row r="21869">
          <cell r="A21869">
            <v>43890.558055555601</v>
          </cell>
          <cell r="B21869">
            <v>983</v>
          </cell>
          <cell r="F21869" t="str">
            <v>CC-00166218</v>
          </cell>
          <cell r="J21869" t="str">
            <v>Schedule Service</v>
          </cell>
          <cell r="R21869" t="str">
            <v>BRID161336</v>
          </cell>
          <cell r="AB21869" t="str">
            <v>Changed the Air filter, Oil filter &amp; Oil.</v>
          </cell>
        </row>
        <row r="21870">
          <cell r="A21870">
            <v>43890.549837963001</v>
          </cell>
          <cell r="B21870">
            <v>38264</v>
          </cell>
          <cell r="F21870" t="str">
            <v>CC-00166204</v>
          </cell>
          <cell r="J21870" t="str">
            <v>Schedule Service</v>
          </cell>
          <cell r="R21870" t="str">
            <v>BMBL160078</v>
          </cell>
          <cell r="AB21870" t="str">
            <v>Changed the Air filter, Oil filter &amp; Oil.</v>
          </cell>
        </row>
        <row r="21871">
          <cell r="A21871">
            <v>43889.675914351901</v>
          </cell>
          <cell r="B21871">
            <v>3836</v>
          </cell>
          <cell r="F21871" t="str">
            <v>CC-00165913</v>
          </cell>
          <cell r="J21871" t="str">
            <v>Complaint - Running With Problem</v>
          </cell>
          <cell r="R21871" t="str">
            <v>BQID160499</v>
          </cell>
          <cell r="AB21871" t="str">
            <v>Replaced the seal shaft &amp; Inner ring, changed ARV kit by new one.
So, firstly decoupled the air end then found that the inner ring is out from its place further their is no any harmful damage in the shaft seal. Then replaced the shaft seal , ring.</v>
          </cell>
        </row>
        <row r="21872">
          <cell r="A21872">
            <v>43889.509305555599</v>
          </cell>
          <cell r="B21872">
            <v>1</v>
          </cell>
          <cell r="F21872" t="str">
            <v>CC-00165702</v>
          </cell>
          <cell r="J21872" t="str">
            <v>Commissioning</v>
          </cell>
          <cell r="R21872" t="str">
            <v>CSIE211174</v>
          </cell>
          <cell r="AB21872"/>
        </row>
        <row r="21873">
          <cell r="A21873">
            <v>43889.480590277803</v>
          </cell>
          <cell r="B21873">
            <v>1</v>
          </cell>
          <cell r="F21873" t="str">
            <v>CC-00165668</v>
          </cell>
          <cell r="J21873" t="str">
            <v>Commissioning</v>
          </cell>
          <cell r="R21873" t="str">
            <v>CSFE564988</v>
          </cell>
          <cell r="AB21873"/>
        </row>
        <row r="21874">
          <cell r="A21874">
            <v>43889.478275463</v>
          </cell>
          <cell r="B21874">
            <v>1</v>
          </cell>
          <cell r="F21874" t="str">
            <v>CC-00165664</v>
          </cell>
          <cell r="J21874" t="str">
            <v>Commissioning</v>
          </cell>
          <cell r="R21874" t="str">
            <v>DSHL152310</v>
          </cell>
          <cell r="AB21874"/>
        </row>
        <row r="21875">
          <cell r="A21875">
            <v>43889.4676736111</v>
          </cell>
          <cell r="B21875">
            <v>1847</v>
          </cell>
          <cell r="F21875" t="str">
            <v>CC-00165655</v>
          </cell>
          <cell r="J21875" t="str">
            <v>Complaint - Running With Problem</v>
          </cell>
          <cell r="R21875" t="str">
            <v>BSAD161567</v>
          </cell>
          <cell r="AB21875" t="str">
            <v>Replaced MPV, Actuator assembly, Pressure Regulator,&amp;Clean the ARV internally.Visited the customer site checked the unit found that there is hunting issue after the check all the parameters then found that MPV kit, Actuator Assembly, Pressure Regulator &amp; ARV is not working.So, replaced the same &amp; clean the ARV only after then start the unit found running satisfactory.</v>
          </cell>
        </row>
        <row r="21876">
          <cell r="A21876">
            <v>43889.466643518499</v>
          </cell>
          <cell r="B21876">
            <v>481</v>
          </cell>
          <cell r="F21876" t="str">
            <v>CC-00165653</v>
          </cell>
          <cell r="J21876" t="str">
            <v>Schedule Service</v>
          </cell>
          <cell r="R21876" t="str">
            <v>BSID161968</v>
          </cell>
          <cell r="AB21876"/>
        </row>
        <row r="21877">
          <cell r="A21877">
            <v>43888.537604166697</v>
          </cell>
          <cell r="B21877">
            <v>475</v>
          </cell>
          <cell r="F21877" t="str">
            <v>CC-00165220</v>
          </cell>
          <cell r="J21877" t="str">
            <v>Complaint - Running With Problem</v>
          </cell>
          <cell r="R21877" t="str">
            <v>BSID161968</v>
          </cell>
          <cell r="AB21877" t="str">
            <v>Replaced the Adapter Radial outlet.</v>
          </cell>
        </row>
        <row r="21878">
          <cell r="A21878">
            <v>43888.486597222203</v>
          </cell>
          <cell r="B21878">
            <v>2407</v>
          </cell>
          <cell r="F21878" t="str">
            <v>CC-00165141</v>
          </cell>
          <cell r="J21878" t="str">
            <v>Complaint - Running With Problem</v>
          </cell>
          <cell r="R21878" t="str">
            <v>BSJD161406</v>
          </cell>
          <cell r="AB21878"/>
        </row>
        <row r="21879">
          <cell r="A21879">
            <v>43887.622638888897</v>
          </cell>
          <cell r="B21879">
            <v>1</v>
          </cell>
          <cell r="F21879" t="str">
            <v>CC-00164863</v>
          </cell>
          <cell r="J21879" t="str">
            <v>Commissioning</v>
          </cell>
          <cell r="R21879" t="str">
            <v>BTJC377259</v>
          </cell>
          <cell r="AB21879"/>
        </row>
        <row r="21880">
          <cell r="A21880">
            <v>43886.612754629597</v>
          </cell>
          <cell r="B21880">
            <v>150</v>
          </cell>
          <cell r="F21880" t="str">
            <v>CC-00164437</v>
          </cell>
          <cell r="J21880" t="str">
            <v>Field Campaign</v>
          </cell>
          <cell r="R21880" t="str">
            <v>BSCD161704</v>
          </cell>
          <cell r="AB21880" t="str">
            <v>This call open for field campaign purpose. So, please close the call. attached mail for your reference.</v>
          </cell>
        </row>
        <row r="21881">
          <cell r="A21881">
            <v>43886.606805555602</v>
          </cell>
          <cell r="B21881">
            <v>1520</v>
          </cell>
          <cell r="F21881" t="str">
            <v>CC-00164430</v>
          </cell>
          <cell r="J21881" t="str">
            <v>Field Campaign</v>
          </cell>
          <cell r="R21881" t="str">
            <v>BSCD161691</v>
          </cell>
          <cell r="AB21881" t="str">
            <v>This call open for field campaign purpose.So, please close the call. mail copy is attached for your reference.</v>
          </cell>
        </row>
        <row r="21882">
          <cell r="A21882">
            <v>43886.539259259298</v>
          </cell>
          <cell r="B21882">
            <v>965</v>
          </cell>
          <cell r="F21882" t="str">
            <v>CC-00164354</v>
          </cell>
          <cell r="J21882" t="str">
            <v>Complaint - Running With Problem</v>
          </cell>
          <cell r="R21882" t="str">
            <v>BRID161336</v>
          </cell>
          <cell r="AB21882" t="str">
            <v>So, checked the unit physically found engine earthing wire is not connected also fuel pump governor setting done to rectify engine hunting, then starting running good condition.</v>
          </cell>
        </row>
        <row r="21883">
          <cell r="A21883">
            <v>43886.537662037001</v>
          </cell>
          <cell r="B21883">
            <v>2676</v>
          </cell>
          <cell r="F21883" t="str">
            <v>CC-00164353</v>
          </cell>
          <cell r="J21883" t="str">
            <v>Complaint - Running With Problem</v>
          </cell>
          <cell r="R21883" t="str">
            <v>BQID200160</v>
          </cell>
          <cell r="AB21883" t="str">
            <v>visited the customer checked the unit found that discharge valve oil leakage.</v>
          </cell>
        </row>
        <row r="21884">
          <cell r="A21884">
            <v>43886.444930555597</v>
          </cell>
          <cell r="B21884">
            <v>392</v>
          </cell>
          <cell r="F21884" t="str">
            <v>CC-00164185</v>
          </cell>
          <cell r="J21884" t="str">
            <v>Complaint - Running With Problem</v>
          </cell>
          <cell r="R21884" t="str">
            <v>BMLD160107</v>
          </cell>
          <cell r="AB21884"/>
        </row>
        <row r="21885">
          <cell r="A21885">
            <v>43885.640185185199</v>
          </cell>
          <cell r="B21885">
            <v>0</v>
          </cell>
          <cell r="F21885" t="str">
            <v>CC-00163911</v>
          </cell>
          <cell r="J21885" t="str">
            <v>Complaint - Running With Problem</v>
          </cell>
          <cell r="R21885" t="str">
            <v>DUMY000376</v>
          </cell>
          <cell r="AB21885"/>
        </row>
        <row r="21886">
          <cell r="A21886">
            <v>43885.563958333303</v>
          </cell>
          <cell r="B21886"/>
          <cell r="F21886" t="str">
            <v>CC-00163823</v>
          </cell>
          <cell r="J21886" t="str">
            <v>Commissioning</v>
          </cell>
          <cell r="R21886"/>
          <cell r="AB21886"/>
        </row>
        <row r="21887">
          <cell r="A21887">
            <v>43885.538541666698</v>
          </cell>
          <cell r="B21887">
            <v>364</v>
          </cell>
          <cell r="F21887" t="str">
            <v>CC-00163791</v>
          </cell>
          <cell r="J21887" t="str">
            <v>Complaint - Running With Problem</v>
          </cell>
          <cell r="R21887" t="str">
            <v>BSGD161854</v>
          </cell>
          <cell r="AB21887" t="str">
            <v>Visited the customer site checked the unit found that the fan get breaks into 2-3 pieces.</v>
          </cell>
        </row>
        <row r="21888">
          <cell r="A21888">
            <v>43885.522511574098</v>
          </cell>
          <cell r="B21888">
            <v>25466</v>
          </cell>
          <cell r="F21888" t="str">
            <v>CC-00163761</v>
          </cell>
          <cell r="J21888" t="str">
            <v>Complaint - Running With Problem</v>
          </cell>
          <cell r="R21888" t="str">
            <v>BRBL150944</v>
          </cell>
          <cell r="AB21888" t="str">
            <v>Replaced the fuse situated at inside of the panel.
So, replaced the fuse. then start the machine running good condition.</v>
          </cell>
        </row>
        <row r="21889">
          <cell r="A21889">
            <v>43885.518587963001</v>
          </cell>
          <cell r="B21889">
            <v>3948</v>
          </cell>
          <cell r="F21889" t="str">
            <v>CC-00163752</v>
          </cell>
          <cell r="J21889" t="str">
            <v>Complaint - Running With Problem</v>
          </cell>
          <cell r="R21889" t="str">
            <v>BRED161077</v>
          </cell>
          <cell r="AB21889" t="str">
            <v>Visited the customer site checked the air filter minor oil coming one time.So, checked all house pipe oil &amp; air no leakage and actuator kit and BDV kit internal clean and all parts fitted after then start the machine was running good condition.</v>
          </cell>
        </row>
        <row r="21890">
          <cell r="A21890">
            <v>43885.511759259301</v>
          </cell>
          <cell r="B21890">
            <v>21146</v>
          </cell>
          <cell r="F21890" t="str">
            <v>CC-00163742</v>
          </cell>
          <cell r="J21890" t="str">
            <v>General Service</v>
          </cell>
          <cell r="R21890" t="str">
            <v>BPAS030126</v>
          </cell>
          <cell r="AB21890" t="str">
            <v>Replaced the separator, oil filter, oil air filter intake valve, BDV, solenoid &amp; MPV.</v>
          </cell>
        </row>
        <row r="21891">
          <cell r="A21891">
            <v>43885.510891203703</v>
          </cell>
          <cell r="B21891"/>
          <cell r="F21891" t="str">
            <v>CC-00163740</v>
          </cell>
          <cell r="J21891" t="str">
            <v>Schedule Service</v>
          </cell>
          <cell r="R21891"/>
          <cell r="AB21891"/>
        </row>
        <row r="21892">
          <cell r="A21892">
            <v>43885.507326388899</v>
          </cell>
          <cell r="B21892">
            <v>2244</v>
          </cell>
          <cell r="F21892" t="str">
            <v>CC-00163737</v>
          </cell>
          <cell r="J21892" t="str">
            <v>Complaint - Running With Problem</v>
          </cell>
          <cell r="R21892" t="str">
            <v>BSKD161467</v>
          </cell>
          <cell r="AB21892" t="str">
            <v>visited the customer site checked the unit and found that unit compressor was not working.</v>
          </cell>
        </row>
        <row r="21893">
          <cell r="A21893">
            <v>43885.495289351798</v>
          </cell>
          <cell r="B21893">
            <v>6967</v>
          </cell>
          <cell r="F21893" t="str">
            <v>CC-00163720</v>
          </cell>
          <cell r="J21893" t="str">
            <v>Schedule Service</v>
          </cell>
          <cell r="R21893" t="str">
            <v>BRIC374329</v>
          </cell>
          <cell r="AB21893" t="str">
            <v>Replaced the MPV, BDV, Sollenoid Assy &amp; Intake valve kit.</v>
          </cell>
        </row>
        <row r="21894">
          <cell r="A21894">
            <v>43885.489467592597</v>
          </cell>
          <cell r="B21894">
            <v>0</v>
          </cell>
          <cell r="F21894" t="str">
            <v>CC-00163710</v>
          </cell>
          <cell r="J21894" t="str">
            <v>Complaint - Running With Problem</v>
          </cell>
          <cell r="R21894" t="str">
            <v>11493204</v>
          </cell>
          <cell r="AB21894" t="str">
            <v>So, replaced the temperature controller, then start machine was running good condition.</v>
          </cell>
        </row>
        <row r="21895">
          <cell r="A21895">
            <v>43885.3566782407</v>
          </cell>
          <cell r="B21895">
            <v>2391</v>
          </cell>
          <cell r="F21895" t="str">
            <v>CC-00163589</v>
          </cell>
          <cell r="J21895" t="str">
            <v>Schedule Service</v>
          </cell>
          <cell r="R21895" t="str">
            <v>BQLD160182</v>
          </cell>
          <cell r="AB21895" t="str">
            <v>Replaced the sinlge acting aquator kit, solenoid 24 volte, BDV, Relay four pin &amp; Relay five pin
 visited the customer checked the unit found that single acting aquator , solenid 24 volts, BDV, Relay four pin &amp; Relay five pin are not working.</v>
          </cell>
        </row>
        <row r="21896">
          <cell r="A21896">
            <v>43883.586354166699</v>
          </cell>
          <cell r="B21896">
            <v>279</v>
          </cell>
          <cell r="F21896" t="str">
            <v>CC-00163328</v>
          </cell>
          <cell r="J21896" t="str">
            <v>Complaint - Running With Problem</v>
          </cell>
          <cell r="R21896" t="str">
            <v>BSID161961</v>
          </cell>
          <cell r="AB21896" t="str">
            <v>Visited the customer site checked the unit found that timing plate is damaged.</v>
          </cell>
        </row>
        <row r="21897">
          <cell r="A21897">
            <v>43883.522476851896</v>
          </cell>
          <cell r="B21897">
            <v>0</v>
          </cell>
          <cell r="F21897" t="str">
            <v>CC-00163256</v>
          </cell>
          <cell r="J21897" t="str">
            <v>Pre Commissioning</v>
          </cell>
          <cell r="R21897" t="str">
            <v>BSGC376577</v>
          </cell>
          <cell r="AB21897"/>
        </row>
        <row r="21898">
          <cell r="A21898">
            <v>43883.503009259301</v>
          </cell>
          <cell r="B21898">
            <v>1</v>
          </cell>
          <cell r="F21898" t="str">
            <v>CC-00163226</v>
          </cell>
          <cell r="J21898" t="str">
            <v>Complaint - Running With Problem</v>
          </cell>
          <cell r="R21898" t="str">
            <v>CRIE663198</v>
          </cell>
          <cell r="AB21898" t="str">
            <v>visited the customer checked the unit found that there is very huge amount of dust entered in the oil &amp; fine particle showing in the air filter..</v>
          </cell>
        </row>
        <row r="21899">
          <cell r="A21899">
            <v>43883.492418981499</v>
          </cell>
          <cell r="B21899">
            <v>9684</v>
          </cell>
          <cell r="F21899" t="str">
            <v>CC-00163222</v>
          </cell>
          <cell r="J21899" t="str">
            <v>General Service</v>
          </cell>
          <cell r="R21899" t="str">
            <v>BRAC372524</v>
          </cell>
          <cell r="AB21899" t="str">
            <v>Replace the oil filter, BDV, air filter.</v>
          </cell>
        </row>
        <row r="21900">
          <cell r="A21900">
            <v>43882.698541666701</v>
          </cell>
          <cell r="B21900">
            <v>4184</v>
          </cell>
          <cell r="F21900" t="str">
            <v>CC-00163049</v>
          </cell>
          <cell r="J21900" t="str">
            <v>Complaint - Running With Problem</v>
          </cell>
          <cell r="R21900" t="str">
            <v>BQGD230029</v>
          </cell>
          <cell r="AB21900" t="str">
            <v>So, cummins change chamber gasket and rear seal fitted y cummins re-coupled with compressor and tightened and re-connect all wiring harness and connect all connection after then start the machine running good condition.</v>
          </cell>
        </row>
        <row r="21901">
          <cell r="A21901">
            <v>43882.652164351799</v>
          </cell>
          <cell r="B21901">
            <v>1060</v>
          </cell>
          <cell r="F21901" t="str">
            <v>CC-00162989</v>
          </cell>
          <cell r="J21901" t="str">
            <v>Complaint - Running With Problem</v>
          </cell>
          <cell r="R21901" t="str">
            <v>BSKD200409</v>
          </cell>
          <cell r="AB21901" t="str">
            <v>visited the customer site checked the unit found that all the parameter are working satisfactory but the air filter is choked.</v>
          </cell>
        </row>
        <row r="21902">
          <cell r="A21902">
            <v>43882.46875</v>
          </cell>
          <cell r="B21902">
            <v>0</v>
          </cell>
          <cell r="F21902" t="str">
            <v>CC-00162793</v>
          </cell>
          <cell r="J21902" t="str">
            <v>Commissioning</v>
          </cell>
          <cell r="R21902" t="str">
            <v>BSGC376577</v>
          </cell>
          <cell r="AB21902"/>
        </row>
        <row r="21903">
          <cell r="A21903">
            <v>43882.466527777797</v>
          </cell>
          <cell r="B21903">
            <v>38</v>
          </cell>
          <cell r="F21903" t="str">
            <v>CC-00162791</v>
          </cell>
          <cell r="J21903" t="str">
            <v>Complaint - Running With Problem</v>
          </cell>
          <cell r="R21903" t="str">
            <v>BSGC376577</v>
          </cell>
          <cell r="AB21903"/>
        </row>
        <row r="21904">
          <cell r="A21904">
            <v>43881.626608796301</v>
          </cell>
          <cell r="B21904">
            <v>509</v>
          </cell>
          <cell r="F21904" t="str">
            <v>CC-00162506</v>
          </cell>
          <cell r="J21904" t="str">
            <v>Schedule Service</v>
          </cell>
          <cell r="R21904" t="str">
            <v>BSFD161830</v>
          </cell>
          <cell r="AB21904" t="str">
            <v>Replaced the Air filter, Oil filter &amp; Oil</v>
          </cell>
        </row>
        <row r="21905">
          <cell r="A21905">
            <v>43881.544745370396</v>
          </cell>
          <cell r="B21905">
            <v>552</v>
          </cell>
          <cell r="F21905" t="str">
            <v>CC-00162421</v>
          </cell>
          <cell r="J21905" t="str">
            <v>Complaint - Running With Problem</v>
          </cell>
          <cell r="R21905" t="str">
            <v>BSGD161898</v>
          </cell>
          <cell r="AB21905" t="str">
            <v>Relay is not working properly.</v>
          </cell>
        </row>
        <row r="21906">
          <cell r="A21906">
            <v>43880.7411111111</v>
          </cell>
          <cell r="B21906"/>
          <cell r="F21906" t="str">
            <v>CC-00162154</v>
          </cell>
          <cell r="J21906" t="str">
            <v>Complaint - Running With Problem</v>
          </cell>
          <cell r="R21906" t="str">
            <v>BOGD230199</v>
          </cell>
          <cell r="AB21906"/>
        </row>
        <row r="21907">
          <cell r="A21907">
            <v>43879.771793981497</v>
          </cell>
          <cell r="B21907"/>
          <cell r="F21907" t="str">
            <v>CC-00161725</v>
          </cell>
          <cell r="J21907" t="str">
            <v>Schedule Service</v>
          </cell>
          <cell r="R21907" t="str">
            <v>BQGD230029</v>
          </cell>
          <cell r="AB21907"/>
        </row>
        <row r="21908">
          <cell r="A21908">
            <v>43879.768761574102</v>
          </cell>
          <cell r="B21908">
            <v>3408</v>
          </cell>
          <cell r="F21908" t="str">
            <v>CC-00161721</v>
          </cell>
          <cell r="J21908" t="str">
            <v>Complaint - Running With Problem</v>
          </cell>
          <cell r="R21908" t="str">
            <v>BRCD160967</v>
          </cell>
          <cell r="AB21908"/>
        </row>
        <row r="21909">
          <cell r="A21909">
            <v>43878.6087037037</v>
          </cell>
          <cell r="B21909">
            <v>2575</v>
          </cell>
          <cell r="F21909" t="str">
            <v>CC-00160991</v>
          </cell>
          <cell r="J21909" t="str">
            <v>Complaint - Running With Problem</v>
          </cell>
          <cell r="R21909" t="str">
            <v>BRGD161212</v>
          </cell>
          <cell r="AB21909"/>
        </row>
        <row r="21910">
          <cell r="A21910">
            <v>43878.604131944398</v>
          </cell>
          <cell r="B21910">
            <v>2431</v>
          </cell>
          <cell r="F21910" t="str">
            <v>CC-00160985</v>
          </cell>
          <cell r="J21910" t="str">
            <v>Complaint - Running With Problem</v>
          </cell>
          <cell r="R21910" t="str">
            <v>BRDD161036</v>
          </cell>
          <cell r="AB21910"/>
        </row>
        <row r="21911">
          <cell r="A21911">
            <v>43878.5988657407</v>
          </cell>
          <cell r="B21911">
            <v>1805</v>
          </cell>
          <cell r="F21911" t="str">
            <v>CC-00160978</v>
          </cell>
          <cell r="J21911" t="str">
            <v>Complaint - Running With Problem</v>
          </cell>
          <cell r="R21911" t="str">
            <v>BRCD160940</v>
          </cell>
          <cell r="AB21911"/>
        </row>
        <row r="21912">
          <cell r="A21912">
            <v>43878.576469907399</v>
          </cell>
          <cell r="B21912">
            <v>3577</v>
          </cell>
          <cell r="F21912" t="str">
            <v>CC-00160952</v>
          </cell>
          <cell r="J21912" t="str">
            <v>General Service</v>
          </cell>
          <cell r="R21912" t="str">
            <v>BRGD161233</v>
          </cell>
          <cell r="AB21912" t="str">
            <v>So, i dreen hoydrolick oil and cleaned the house tank. after use new oil filter then start the machine running good condition.</v>
          </cell>
        </row>
        <row r="21913">
          <cell r="A21913">
            <v>43878.567638888897</v>
          </cell>
          <cell r="B21913">
            <v>2405</v>
          </cell>
          <cell r="F21913" t="str">
            <v>CC-00160943</v>
          </cell>
          <cell r="J21913" t="str">
            <v>Complaint - Running With Problem</v>
          </cell>
          <cell r="R21913" t="str">
            <v>BRKD230139</v>
          </cell>
          <cell r="AB21913"/>
        </row>
        <row r="21914">
          <cell r="A21914">
            <v>43878.536643518499</v>
          </cell>
          <cell r="B21914">
            <v>3598</v>
          </cell>
          <cell r="F21914" t="str">
            <v>CC-00160867</v>
          </cell>
          <cell r="J21914" t="str">
            <v>Schedule Service</v>
          </cell>
          <cell r="R21914" t="str">
            <v>BRGD161233</v>
          </cell>
          <cell r="AB21914" t="str">
            <v>Replace the oil filter,air filter separator oil.</v>
          </cell>
        </row>
        <row r="21915">
          <cell r="A21915">
            <v>43878.501562500001</v>
          </cell>
          <cell r="B21915">
            <v>1</v>
          </cell>
          <cell r="F21915" t="str">
            <v>CC-00160822</v>
          </cell>
          <cell r="J21915" t="str">
            <v>Commissioning</v>
          </cell>
          <cell r="R21915" t="str">
            <v>BTKD120805</v>
          </cell>
          <cell r="AB21915" t="str">
            <v>Actual commissioning date is 20.02.2020. due to CRM issuer we unable to close the call. service report attached for your reference.</v>
          </cell>
        </row>
        <row r="21916">
          <cell r="A21916">
            <v>43878.4198032407</v>
          </cell>
          <cell r="B21916">
            <v>2405</v>
          </cell>
          <cell r="F21916" t="str">
            <v>CC-00160725</v>
          </cell>
          <cell r="J21916" t="str">
            <v>Complaint - Running With Problem</v>
          </cell>
          <cell r="R21916" t="str">
            <v>BSHD200586</v>
          </cell>
          <cell r="AB21916"/>
        </row>
        <row r="21917">
          <cell r="A21917">
            <v>43876.496574074103</v>
          </cell>
          <cell r="B21917">
            <v>3372</v>
          </cell>
          <cell r="F21917" t="str">
            <v>CC-00160405</v>
          </cell>
          <cell r="J21917" t="str">
            <v>Complaint - Running With Problem</v>
          </cell>
          <cell r="R21917" t="str">
            <v>BRCD160967</v>
          </cell>
          <cell r="AB21917" t="str">
            <v>So, Set the pressure regulator at fishing RPM 1900, ideal RPM 1220 and drilling RPM is 1550.</v>
          </cell>
        </row>
        <row r="21918">
          <cell r="A21918">
            <v>43876.494814814803</v>
          </cell>
          <cell r="B21918">
            <v>3320</v>
          </cell>
          <cell r="F21918" t="str">
            <v>CC-00160402</v>
          </cell>
          <cell r="J21918" t="str">
            <v>Complaint - Running With Problem</v>
          </cell>
          <cell r="R21918" t="str">
            <v>BRCD160968</v>
          </cell>
          <cell r="AB21918" t="str">
            <v>visited the customer site checked the unit and found that ARV kit found piston spring  and O' ring was damaged.</v>
          </cell>
        </row>
        <row r="21919">
          <cell r="A21919">
            <v>43876.491203703699</v>
          </cell>
          <cell r="B21919">
            <v>926</v>
          </cell>
          <cell r="F21919" t="str">
            <v>CC-00160395</v>
          </cell>
          <cell r="J21919" t="str">
            <v>Complaint - Running With Problem</v>
          </cell>
          <cell r="R21919" t="str">
            <v>BRID161336</v>
          </cell>
          <cell r="AB21919"/>
        </row>
        <row r="21920">
          <cell r="A21920">
            <v>43875.595787036997</v>
          </cell>
          <cell r="B21920">
            <v>8101</v>
          </cell>
          <cell r="F21920" t="str">
            <v>CC-00160071</v>
          </cell>
          <cell r="J21920" t="str">
            <v>Schedule Service</v>
          </cell>
          <cell r="R21920" t="str">
            <v>GPLS030458</v>
          </cell>
          <cell r="AB21920"/>
        </row>
        <row r="21921">
          <cell r="A21921">
            <v>43875.544456018499</v>
          </cell>
          <cell r="B21921">
            <v>171</v>
          </cell>
          <cell r="F21921" t="str">
            <v>CC-00160021</v>
          </cell>
          <cell r="J21921" t="str">
            <v>Complaint - Running With Problem</v>
          </cell>
          <cell r="R21921" t="str">
            <v>BSID161961</v>
          </cell>
          <cell r="AB21921" t="str">
            <v>checked the relay four pin &amp; five pin internal clean &amp; fittedvisited the customer site checked the unit stop so checked the all house pipe and Waring harness.  So, checked the relay four pin &amp; five pin internal clean and again unit start. flushing rpm 2150 at 5 kg/cm, idle rpm 1300 at 12.9 kg/cm &amp; drilling rpm 1450 at 12.1 kg/cm all parts are good running condition.</v>
          </cell>
        </row>
        <row r="21922">
          <cell r="A21922">
            <v>43875.542812500003</v>
          </cell>
          <cell r="B21922">
            <v>1</v>
          </cell>
          <cell r="F21922" t="str">
            <v>CC-00160017</v>
          </cell>
          <cell r="J21922" t="str">
            <v>Commissioning</v>
          </cell>
          <cell r="R21922" t="str">
            <v>BSES037922</v>
          </cell>
          <cell r="AB21922"/>
        </row>
        <row r="21923">
          <cell r="A21923">
            <v>43875.541342592602</v>
          </cell>
          <cell r="B21923">
            <v>0</v>
          </cell>
          <cell r="F21923" t="str">
            <v>CC-00160012</v>
          </cell>
          <cell r="J21923" t="str">
            <v>Pre Commissioning</v>
          </cell>
          <cell r="R21923" t="str">
            <v>DSDL130014</v>
          </cell>
          <cell r="AB21923"/>
        </row>
        <row r="21924">
          <cell r="A21924">
            <v>43875.536076388897</v>
          </cell>
          <cell r="B21924">
            <v>0</v>
          </cell>
          <cell r="F21924" t="str">
            <v>CC-00160002</v>
          </cell>
          <cell r="J21924" t="str">
            <v>Pre Commissioning</v>
          </cell>
          <cell r="R21924" t="str">
            <v>SGS-1657</v>
          </cell>
          <cell r="AB21924"/>
        </row>
        <row r="21925">
          <cell r="A21925">
            <v>43875.516956018502</v>
          </cell>
          <cell r="B21925">
            <v>3498</v>
          </cell>
          <cell r="F21925" t="str">
            <v>CC-00159984</v>
          </cell>
          <cell r="J21925" t="str">
            <v>Complaint - Running With Problem</v>
          </cell>
          <cell r="R21925" t="str">
            <v>BRLD160741</v>
          </cell>
          <cell r="AB21925"/>
        </row>
        <row r="21926">
          <cell r="A21926">
            <v>43875.515011574098</v>
          </cell>
          <cell r="B21926">
            <v>3006</v>
          </cell>
          <cell r="F21926" t="str">
            <v>CC-00159981</v>
          </cell>
          <cell r="J21926" t="str">
            <v>Schedule Service</v>
          </cell>
          <cell r="R21926" t="str">
            <v>BRHD161312</v>
          </cell>
          <cell r="AB21926"/>
        </row>
        <row r="21927">
          <cell r="A21927">
            <v>43875.509837963</v>
          </cell>
          <cell r="B21927">
            <v>109</v>
          </cell>
          <cell r="F21927" t="str">
            <v>CC-00159975</v>
          </cell>
          <cell r="J21927" t="str">
            <v>Complaint - Running With Problem</v>
          </cell>
          <cell r="R21927" t="str">
            <v>BSFS043411</v>
          </cell>
          <cell r="AB21927" t="str">
            <v>So, replaced the fuse. then start the machine running good condition.</v>
          </cell>
        </row>
        <row r="21928">
          <cell r="A21928">
            <v>43875.503819444399</v>
          </cell>
          <cell r="B21928"/>
          <cell r="F21928" t="str">
            <v>CC-00159968</v>
          </cell>
          <cell r="J21928" t="str">
            <v>Commissioning</v>
          </cell>
          <cell r="R21928"/>
          <cell r="AB21928"/>
        </row>
        <row r="21929">
          <cell r="A21929">
            <v>43875.502604166701</v>
          </cell>
          <cell r="B21929"/>
          <cell r="F21929" t="str">
            <v>CC-00159966</v>
          </cell>
          <cell r="J21929" t="str">
            <v>Commissioning</v>
          </cell>
          <cell r="R21929"/>
          <cell r="AB21929"/>
        </row>
        <row r="21930">
          <cell r="A21930">
            <v>43875.502106481501</v>
          </cell>
          <cell r="B21930"/>
          <cell r="F21930" t="str">
            <v>CC-00159964</v>
          </cell>
          <cell r="J21930" t="str">
            <v>Commissioning</v>
          </cell>
          <cell r="R21930"/>
          <cell r="AB21930"/>
        </row>
        <row r="21931">
          <cell r="A21931">
            <v>43874.791018518503</v>
          </cell>
          <cell r="B21931">
            <v>16832</v>
          </cell>
          <cell r="F21931" t="str">
            <v>CC-00159811</v>
          </cell>
          <cell r="J21931" t="str">
            <v>Complaint - Running With Problem</v>
          </cell>
          <cell r="R21931" t="str">
            <v>BSLD200427</v>
          </cell>
          <cell r="AB21931" t="str">
            <v>visited the customer site checked the found that the drilling rpm high and checked the all pipe but hammer was damage.</v>
          </cell>
        </row>
        <row r="21932">
          <cell r="A21932">
            <v>43874.683194444398</v>
          </cell>
          <cell r="B21932"/>
          <cell r="F21932" t="str">
            <v>CC-00159708</v>
          </cell>
          <cell r="J21932" t="str">
            <v>Complaint - Running With Problem</v>
          </cell>
          <cell r="R21932"/>
          <cell r="AB21932"/>
        </row>
        <row r="21933">
          <cell r="A21933">
            <v>43874.609386574099</v>
          </cell>
          <cell r="B21933">
            <v>785</v>
          </cell>
          <cell r="F21933" t="str">
            <v>CC-00159620</v>
          </cell>
          <cell r="J21933" t="str">
            <v>Complaint - Running With Problem</v>
          </cell>
          <cell r="R21933" t="str">
            <v>BSJD161422</v>
          </cell>
          <cell r="AB21933"/>
        </row>
        <row r="21934">
          <cell r="A21934">
            <v>43874.556990740697</v>
          </cell>
          <cell r="B21934"/>
          <cell r="F21934" t="str">
            <v>CC-00159575</v>
          </cell>
          <cell r="J21934" t="str">
            <v>Complaint - Running With Problem</v>
          </cell>
          <cell r="R21934" t="str">
            <v>BSJD161422</v>
          </cell>
          <cell r="AB21934"/>
        </row>
        <row r="21935">
          <cell r="A21935">
            <v>43874.487164351798</v>
          </cell>
          <cell r="B21935">
            <v>47133</v>
          </cell>
          <cell r="F21935" t="str">
            <v>CC-00159468</v>
          </cell>
          <cell r="J21935" t="str">
            <v>Schedule Service</v>
          </cell>
          <cell r="R21935" t="str">
            <v>BKAS030601</v>
          </cell>
          <cell r="AB21935" t="str">
            <v>Changed the Air filter, Oil filter</v>
          </cell>
        </row>
        <row r="21936">
          <cell r="A21936">
            <v>43874.485659722202</v>
          </cell>
          <cell r="B21936">
            <v>43656</v>
          </cell>
          <cell r="F21936" t="str">
            <v>CC-00159467</v>
          </cell>
          <cell r="J21936" t="str">
            <v>Schedule Service</v>
          </cell>
          <cell r="R21936" t="str">
            <v>BLGS040605</v>
          </cell>
          <cell r="AB21936" t="str">
            <v>Changed the Air filter &amp; Oil filter.</v>
          </cell>
        </row>
        <row r="21937">
          <cell r="A21937">
            <v>43874.484004629601</v>
          </cell>
          <cell r="B21937">
            <v>1686</v>
          </cell>
          <cell r="F21937" t="str">
            <v>CC-00159463</v>
          </cell>
          <cell r="J21937" t="str">
            <v>Complaint - Running With Problem</v>
          </cell>
          <cell r="R21937" t="str">
            <v>BJBS040305</v>
          </cell>
          <cell r="AB21937" t="str">
            <v>Replaced the MPV.</v>
          </cell>
        </row>
        <row r="21938">
          <cell r="A21938">
            <v>43873.885520833297</v>
          </cell>
          <cell r="B21938"/>
          <cell r="F21938" t="str">
            <v>CC-00159349</v>
          </cell>
          <cell r="J21938" t="str">
            <v>Commissioning</v>
          </cell>
          <cell r="R21938"/>
          <cell r="AB21938"/>
        </row>
        <row r="21939">
          <cell r="A21939">
            <v>43873.7055092593</v>
          </cell>
          <cell r="B21939">
            <v>4520</v>
          </cell>
          <cell r="F21939" t="str">
            <v>CC-00159259</v>
          </cell>
          <cell r="J21939" t="str">
            <v>Complaint - Breakdown</v>
          </cell>
          <cell r="R21939" t="str">
            <v>BRBD160901</v>
          </cell>
          <cell r="AB21939" t="str">
            <v>Received the air end seized condition.Dismantle the air end and observed bearing kit was warn out and rotor got rubbed with rotor housing face and bass dia and female rotor housing rubbed side face.
Cleaned the rotor and rotor housing with oil stone and also with good finishing and assembled the air end with new bearing kit.Send the air end to the customer.</v>
          </cell>
        </row>
        <row r="21940">
          <cell r="A21940">
            <v>43873.701724537001</v>
          </cell>
          <cell r="B21940">
            <v>4550</v>
          </cell>
          <cell r="F21940" t="str">
            <v>CC-00159252</v>
          </cell>
          <cell r="J21940" t="str">
            <v>Complaint - Breakdown</v>
          </cell>
          <cell r="R21940" t="str">
            <v>BRBD160901</v>
          </cell>
          <cell r="AB21940" t="str">
            <v>Airend repair by AARVEE and call number is CC-00159259
 Air found jammed condition.So, repaired the air end by service center and refitted the reconditioning Air-End.</v>
          </cell>
        </row>
        <row r="21941">
          <cell r="A21941">
            <v>43873.572476851798</v>
          </cell>
          <cell r="B21941">
            <v>505</v>
          </cell>
          <cell r="F21941" t="str">
            <v>CC-00159099</v>
          </cell>
          <cell r="J21941" t="str">
            <v>Schedule Service</v>
          </cell>
          <cell r="R21941" t="str">
            <v>BSAD230391</v>
          </cell>
          <cell r="AB21941" t="str">
            <v>Dealer call forget the to lock the call actual time that is the way lock this call and service time HMR is 505 and current unit HMR is 650. Further we had attach report photo.</v>
          </cell>
        </row>
        <row r="21942">
          <cell r="A21942">
            <v>43873.4855902778</v>
          </cell>
          <cell r="B21942">
            <v>35400</v>
          </cell>
          <cell r="F21942" t="str">
            <v>CC-00159020</v>
          </cell>
          <cell r="J21942" t="str">
            <v>Complaint - Running With Problem</v>
          </cell>
          <cell r="R21942" t="str">
            <v>GOLF110035</v>
          </cell>
          <cell r="AB21942"/>
        </row>
        <row r="21943">
          <cell r="A21943">
            <v>43873.482905092598</v>
          </cell>
          <cell r="B21943">
            <v>921</v>
          </cell>
          <cell r="F21943" t="str">
            <v>CC-00159012</v>
          </cell>
          <cell r="J21943" t="str">
            <v>Complaint - Running With Problem</v>
          </cell>
          <cell r="R21943" t="str">
            <v>BRID161336</v>
          </cell>
          <cell r="AB21943"/>
        </row>
        <row r="21944">
          <cell r="A21944">
            <v>43873.481226851902</v>
          </cell>
          <cell r="B21944">
            <v>8213</v>
          </cell>
          <cell r="F21944" t="str">
            <v>CC-00159008</v>
          </cell>
          <cell r="J21944" t="str">
            <v>Schedule Service</v>
          </cell>
          <cell r="R21944" t="str">
            <v>BMJS040004</v>
          </cell>
          <cell r="AB21944" t="str">
            <v>Replaced the separator, oil filter, air filter &amp; oil.</v>
          </cell>
        </row>
        <row r="21945">
          <cell r="A21945">
            <v>43872.620972222197</v>
          </cell>
          <cell r="B21945">
            <v>4469</v>
          </cell>
          <cell r="F21945" t="str">
            <v>CC-00158694</v>
          </cell>
          <cell r="J21945" t="str">
            <v>Complaint - Running With Problem</v>
          </cell>
          <cell r="R21945" t="str">
            <v>BRAD160803</v>
          </cell>
          <cell r="AB21945" t="str">
            <v>Replaced the oil filter &amp; oil. accelerator internal clean, BDV kit internal clean air filter internal clean after all parts are fitted then unit start idle rpm 1200 at 14.9 kg/cm flushing rpm 1780 at 5 kg/cm &amp; drilling rpm 1500 at 14.1 kg/cm running good condition.</v>
          </cell>
        </row>
        <row r="21946">
          <cell r="A21946">
            <v>43872.598634259302</v>
          </cell>
          <cell r="B21946">
            <v>664</v>
          </cell>
          <cell r="F21946" t="str">
            <v>CC-00158662</v>
          </cell>
          <cell r="J21946" t="str">
            <v>Complaint - Running With Problem</v>
          </cell>
          <cell r="R21946" t="str">
            <v>BSDD161729</v>
          </cell>
          <cell r="AB21946" t="str">
            <v>So, replaced the ARV assembly FOC BASE PARTS NO- A010042 and high drilling rpm issue found during time rpm 1750 so basic check done found limit switch is working properly idle rpm 1200 at 14.5 kg/cm flusing rpm 1800 at 5.5 kg/cm after then check the machine running good condition.</v>
          </cell>
        </row>
        <row r="21947">
          <cell r="A21947">
            <v>43872.518842592603</v>
          </cell>
          <cell r="B21947">
            <v>2876</v>
          </cell>
          <cell r="F21947" t="str">
            <v>CC-00158552</v>
          </cell>
          <cell r="J21947" t="str">
            <v>Complaint - Running With Problem</v>
          </cell>
          <cell r="R21947" t="str">
            <v>BRJD160577</v>
          </cell>
          <cell r="AB21947"/>
        </row>
        <row r="21948">
          <cell r="A21948">
            <v>43872.491770833301</v>
          </cell>
          <cell r="B21948">
            <v>1290</v>
          </cell>
          <cell r="F21948" t="str">
            <v>CC-00158514</v>
          </cell>
          <cell r="J21948" t="str">
            <v>Schedule Service</v>
          </cell>
          <cell r="R21948" t="str">
            <v>BRCD160978</v>
          </cell>
          <cell r="AB21948" t="str">
            <v>Replaced the Air filter, oil filter &amp; oil.</v>
          </cell>
        </row>
        <row r="21949">
          <cell r="A21949">
            <v>43872.491608796299</v>
          </cell>
          <cell r="B21949">
            <v>23243</v>
          </cell>
          <cell r="F21949" t="str">
            <v>CC-00158513</v>
          </cell>
          <cell r="J21949" t="str">
            <v>Complaint - Running With Problem</v>
          </cell>
          <cell r="R21949" t="str">
            <v>GOBC370298</v>
          </cell>
          <cell r="AB21949" t="str">
            <v>visited the customer site checked the unit and found that there is oil leakage from temperature sensor and oil drain valve.,So, i have tighted the tapeline tap, and after then start the machine was running good condition.</v>
          </cell>
        </row>
        <row r="21950">
          <cell r="A21950">
            <v>43872.456493055601</v>
          </cell>
          <cell r="B21950">
            <v>6467</v>
          </cell>
          <cell r="F21950" t="str">
            <v>CC-00158457</v>
          </cell>
          <cell r="J21950" t="str">
            <v>Complaint - Running With Problem</v>
          </cell>
          <cell r="R21950" t="str">
            <v>BPED200187</v>
          </cell>
          <cell r="AB21950"/>
        </row>
        <row r="21951">
          <cell r="A21951">
            <v>43871.572337963</v>
          </cell>
          <cell r="B21951">
            <v>0</v>
          </cell>
          <cell r="F21951" t="str">
            <v>CC-00158126</v>
          </cell>
          <cell r="J21951" t="str">
            <v>Complaint - Running With Problem</v>
          </cell>
          <cell r="R21951" t="str">
            <v>11493204</v>
          </cell>
          <cell r="AB21951" t="str">
            <v>So, replaced the motor after then check dryer was running condition.</v>
          </cell>
        </row>
        <row r="21952">
          <cell r="A21952">
            <v>43871.565347222197</v>
          </cell>
          <cell r="B21952">
            <v>13848</v>
          </cell>
          <cell r="F21952" t="str">
            <v>CC-00158123</v>
          </cell>
          <cell r="J21952" t="str">
            <v>Schedule Service - AMC</v>
          </cell>
          <cell r="R21952" t="str">
            <v>BMFS031346</v>
          </cell>
          <cell r="AB21952" t="str">
            <v>Replaced the air filter, oil filter &amp; oil.</v>
          </cell>
        </row>
        <row r="21953">
          <cell r="A21953">
            <v>43871.492615740703</v>
          </cell>
          <cell r="B21953">
            <v>10316</v>
          </cell>
          <cell r="F21953" t="str">
            <v>CC-00158047</v>
          </cell>
          <cell r="J21953" t="str">
            <v>General Service</v>
          </cell>
          <cell r="R21953" t="str">
            <v>BQIS031915</v>
          </cell>
          <cell r="AB21953" t="str">
            <v>Replaced the MPV, ADV, BDV, SOLENOID VALVE, INTAKE VALVE &amp; OIL XD.</v>
          </cell>
        </row>
        <row r="21954">
          <cell r="A21954">
            <v>43871.480266203696</v>
          </cell>
          <cell r="B21954">
            <v>2135</v>
          </cell>
          <cell r="F21954" t="str">
            <v>CC-00158032</v>
          </cell>
          <cell r="J21954" t="str">
            <v>Schedule Service</v>
          </cell>
          <cell r="R21954" t="str">
            <v>BRHS035337</v>
          </cell>
          <cell r="AB21954" t="str">
            <v>Replaced the air filter, oil filter &amp; oil.</v>
          </cell>
        </row>
        <row r="21955">
          <cell r="A21955">
            <v>43871.459479166697</v>
          </cell>
          <cell r="B21955">
            <v>25360</v>
          </cell>
          <cell r="F21955" t="str">
            <v>CC-00157981</v>
          </cell>
          <cell r="J21955" t="str">
            <v>Schedule Service</v>
          </cell>
          <cell r="R21955" t="str">
            <v>BKAS030685</v>
          </cell>
          <cell r="AB21955" t="str">
            <v>Replaced the oil, oil filter &amp; air filter.</v>
          </cell>
        </row>
        <row r="21956">
          <cell r="A21956">
            <v>43869.705717592602</v>
          </cell>
          <cell r="B21956">
            <v>21458</v>
          </cell>
          <cell r="F21956" t="str">
            <v>CC-00157836</v>
          </cell>
          <cell r="J21956" t="str">
            <v>Complaint - AMC</v>
          </cell>
          <cell r="R21956" t="str">
            <v>BMDS040417</v>
          </cell>
          <cell r="AB21956"/>
        </row>
        <row r="21957">
          <cell r="A21957">
            <v>43869.582106481503</v>
          </cell>
          <cell r="B21957">
            <v>21117</v>
          </cell>
          <cell r="F21957" t="str">
            <v>CC-00157742</v>
          </cell>
          <cell r="J21957" t="str">
            <v>Complaint - Running With Problem</v>
          </cell>
          <cell r="R21957" t="str">
            <v>BPAS030126</v>
          </cell>
          <cell r="AB21957" t="str">
            <v>Replaced the transparent tube &amp; connector.</v>
          </cell>
        </row>
        <row r="21958">
          <cell r="A21958">
            <v>43869.534340277802</v>
          </cell>
          <cell r="B21958">
            <v>2724</v>
          </cell>
          <cell r="F21958" t="str">
            <v>CC-00157700</v>
          </cell>
          <cell r="J21958" t="str">
            <v>Complaint - Running With Problem</v>
          </cell>
          <cell r="R21958" t="str">
            <v>BRLD160728</v>
          </cell>
          <cell r="AB21958" t="str">
            <v>visited the customer site checked the unit and found that  clean the accelerator kit internal clean, &amp; limit switch internal and checked air or oil no leakage found ideal RPM 1250 at 14.5 kg/cm, flushing RPM 1800 at 5 kg/cm &amp; drilling RPM 1570 at 14 kg/cm.  
So, replaced BDV kit and after then start the unit and all parts are good running condition.</v>
          </cell>
        </row>
        <row r="21959">
          <cell r="A21959">
            <v>43868.6178587963</v>
          </cell>
          <cell r="B21959">
            <v>1615</v>
          </cell>
          <cell r="F21959" t="str">
            <v>CC-00157358</v>
          </cell>
          <cell r="J21959" t="str">
            <v>Complaint - Running With Problem</v>
          </cell>
          <cell r="R21959" t="str">
            <v>BQKD200047</v>
          </cell>
          <cell r="AB21959"/>
        </row>
        <row r="21960">
          <cell r="A21960">
            <v>43868.596585648098</v>
          </cell>
          <cell r="B21960">
            <v>2307</v>
          </cell>
          <cell r="F21960" t="str">
            <v>CC-00157336</v>
          </cell>
          <cell r="J21960" t="str">
            <v>Complaint - Breakdown</v>
          </cell>
          <cell r="R21960" t="str">
            <v>BRDD161036</v>
          </cell>
          <cell r="AB21960" t="str">
            <v>Received the air end .Checked and dismantle the air end bearing kit are warn out .Replace the new bearing kit in foc And re assemble the air end .Then hand over the customer.</v>
          </cell>
        </row>
        <row r="21961">
          <cell r="A21961">
            <v>43868.594050925902</v>
          </cell>
          <cell r="B21961">
            <v>2431</v>
          </cell>
          <cell r="F21961" t="str">
            <v>CC-00157335</v>
          </cell>
          <cell r="J21961" t="str">
            <v>Complaint - Breakdown</v>
          </cell>
          <cell r="R21961" t="str">
            <v>BRDD161036</v>
          </cell>
          <cell r="AB21961"/>
        </row>
        <row r="21962">
          <cell r="A21962">
            <v>43868.482546296298</v>
          </cell>
          <cell r="B21962">
            <v>9990</v>
          </cell>
          <cell r="F21962" t="str">
            <v>CC-00157213</v>
          </cell>
          <cell r="J21962" t="str">
            <v>Schedule Service</v>
          </cell>
          <cell r="R21962" t="str">
            <v>BKKS030393</v>
          </cell>
          <cell r="AB21962" t="str">
            <v>Replaced the BDV, Solenoid valve, Intake valve, MDV, Oil plus, oil filter, air filter</v>
          </cell>
        </row>
        <row r="21963">
          <cell r="A21963">
            <v>43867.762141203697</v>
          </cell>
          <cell r="B21963"/>
          <cell r="F21963" t="str">
            <v>CC-00157110</v>
          </cell>
          <cell r="J21963" t="str">
            <v>Complaint - Breakdown</v>
          </cell>
          <cell r="R21963" t="str">
            <v>BRHD161304</v>
          </cell>
          <cell r="AB21963"/>
        </row>
        <row r="21964">
          <cell r="A21964">
            <v>43867.6562037037</v>
          </cell>
          <cell r="B21964">
            <v>2451</v>
          </cell>
          <cell r="F21964" t="str">
            <v>CC-00156959</v>
          </cell>
          <cell r="J21964" t="str">
            <v>Complaint - Running With Problem</v>
          </cell>
          <cell r="R21964" t="str">
            <v>BRGD161212</v>
          </cell>
          <cell r="AB21964" t="str">
            <v>visited the customer site checked the unit and found that air cooler, oil cooler &amp; radiator fen and found a dust. So, clean the air and water. after then start the unit and check drilling point in discharge temperature is 80 and drilling RPM 1550 found. after then we are checked 1 hours in drilling point. so unit running good condition.</v>
          </cell>
        </row>
        <row r="21965">
          <cell r="A21965">
            <v>43867.532766203702</v>
          </cell>
          <cell r="B21965">
            <v>3246</v>
          </cell>
          <cell r="F21965" t="str">
            <v>CC-00156809</v>
          </cell>
          <cell r="J21965" t="str">
            <v>Complaint - AMC</v>
          </cell>
          <cell r="R21965" t="str">
            <v>BRKC371988</v>
          </cell>
          <cell r="AB21965"/>
        </row>
        <row r="21966">
          <cell r="A21966">
            <v>43867.499710648102</v>
          </cell>
          <cell r="B21966">
            <v>3518</v>
          </cell>
          <cell r="F21966" t="str">
            <v>CC-00156740</v>
          </cell>
          <cell r="J21966" t="str">
            <v>Complaint - Running With Problem</v>
          </cell>
          <cell r="R21966" t="str">
            <v>BQCD160106</v>
          </cell>
          <cell r="AB21966" t="str">
            <v>So, clean the oil cooler by the use of water then star the unit found running satisfactory.
Replace oil, oil filer, air filter &amp; BDV kit.</v>
          </cell>
        </row>
        <row r="21967">
          <cell r="A21967">
            <v>43867.455173611103</v>
          </cell>
          <cell r="B21967">
            <v>1615</v>
          </cell>
          <cell r="F21967" t="str">
            <v>CC-00156678</v>
          </cell>
          <cell r="J21967" t="str">
            <v>Complaint - Running With Problem</v>
          </cell>
          <cell r="R21967" t="str">
            <v>BRGD230256</v>
          </cell>
          <cell r="AB21967" t="str">
            <v>So, we replaced 1500 HMR separator element. cleaned oil return line and checked air filter condition and oil condition good.</v>
          </cell>
        </row>
        <row r="21968">
          <cell r="A21968">
            <v>43867.442280092597</v>
          </cell>
          <cell r="B21968">
            <v>3738</v>
          </cell>
          <cell r="F21968" t="str">
            <v>CC-00156672</v>
          </cell>
          <cell r="J21968" t="str">
            <v>Schedule Service</v>
          </cell>
          <cell r="R21968" t="str">
            <v>BRED161077</v>
          </cell>
          <cell r="AB21968" t="str">
            <v>Replaced the oil filter &amp; oil.</v>
          </cell>
        </row>
        <row r="21969">
          <cell r="A21969">
            <v>43866.789375</v>
          </cell>
          <cell r="B21969">
            <v>1</v>
          </cell>
          <cell r="F21969" t="str">
            <v>CC-00156607</v>
          </cell>
          <cell r="J21969" t="str">
            <v>Commissioning</v>
          </cell>
          <cell r="R21969" t="str">
            <v>BSID161979</v>
          </cell>
          <cell r="AB21969"/>
        </row>
        <row r="21970">
          <cell r="A21970">
            <v>43866.555069444403</v>
          </cell>
          <cell r="B21970">
            <v>514</v>
          </cell>
          <cell r="F21970" t="str">
            <v>CC-00156382</v>
          </cell>
          <cell r="J21970" t="str">
            <v>Schedule Service</v>
          </cell>
          <cell r="R21970" t="str">
            <v>BSGD161904</v>
          </cell>
          <cell r="AB21970" t="str">
            <v>Replaced the air filter -2, &amp; oil filter -2.</v>
          </cell>
        </row>
        <row r="21971">
          <cell r="A21971">
            <v>43866.554513888899</v>
          </cell>
          <cell r="B21971">
            <v>506</v>
          </cell>
          <cell r="F21971" t="str">
            <v>CC-00156380</v>
          </cell>
          <cell r="J21971" t="str">
            <v>General Service</v>
          </cell>
          <cell r="R21971" t="str">
            <v>BSGD161898</v>
          </cell>
          <cell r="AB21971" t="str">
            <v>Replaced the air lube plus 36L, oil filter &amp; air filter.</v>
          </cell>
        </row>
        <row r="21972">
          <cell r="A21972">
            <v>43866.551874999997</v>
          </cell>
          <cell r="B21972">
            <v>2895</v>
          </cell>
          <cell r="F21972" t="str">
            <v>CC-00156373</v>
          </cell>
          <cell r="J21972" t="str">
            <v>General Service</v>
          </cell>
          <cell r="R21972" t="str">
            <v>BRHD161304</v>
          </cell>
          <cell r="AB21972"/>
        </row>
        <row r="21973">
          <cell r="A21973">
            <v>43866.540671296301</v>
          </cell>
          <cell r="B21973">
            <v>2115</v>
          </cell>
          <cell r="F21973" t="str">
            <v>CC-00156359</v>
          </cell>
          <cell r="J21973" t="str">
            <v>Schedule Service</v>
          </cell>
          <cell r="R21973" t="str">
            <v>BRGD161225</v>
          </cell>
          <cell r="AB21973"/>
        </row>
        <row r="21974">
          <cell r="A21974">
            <v>43865.519305555601</v>
          </cell>
          <cell r="B21974">
            <v>3292</v>
          </cell>
          <cell r="F21974" t="str">
            <v>CC-00155824</v>
          </cell>
          <cell r="J21974" t="str">
            <v>Complaint - Running With Problem</v>
          </cell>
          <cell r="R21974" t="str">
            <v>BRCD160967</v>
          </cell>
          <cell r="AB21974"/>
        </row>
        <row r="21975">
          <cell r="A21975">
            <v>43865.496736111098</v>
          </cell>
          <cell r="B21975">
            <v>539</v>
          </cell>
          <cell r="F21975" t="str">
            <v>CC-00155790</v>
          </cell>
          <cell r="J21975" t="str">
            <v>Schedule Service</v>
          </cell>
          <cell r="R21975" t="str">
            <v>BSAD120582</v>
          </cell>
          <cell r="AB21975" t="str">
            <v>REPLACE THE AIR FILTER,OIL FILTER, OIL SEPARATOR,</v>
          </cell>
        </row>
        <row r="21976">
          <cell r="A21976">
            <v>43865.482951388898</v>
          </cell>
          <cell r="B21976">
            <v>444</v>
          </cell>
          <cell r="F21976" t="str">
            <v>CC-00155770</v>
          </cell>
          <cell r="J21976" t="str">
            <v>Complaint - Running With Problem</v>
          </cell>
          <cell r="R21976" t="str">
            <v>BSGD161904</v>
          </cell>
          <cell r="AB21976"/>
        </row>
        <row r="21977">
          <cell r="A21977">
            <v>43865.464490740698</v>
          </cell>
          <cell r="B21977">
            <v>17479</v>
          </cell>
          <cell r="F21977" t="str">
            <v>CC-00155739</v>
          </cell>
          <cell r="J21977" t="str">
            <v>Complaint - Breakdown</v>
          </cell>
          <cell r="R21977" t="str">
            <v>BOKC370020</v>
          </cell>
          <cell r="AB21977" t="str">
            <v>visited the customer site checked the unit and found that P.L CONTROLLER  was damaged.</v>
          </cell>
        </row>
        <row r="21978">
          <cell r="A21978">
            <v>43864.622696759303</v>
          </cell>
          <cell r="B21978">
            <v>3452</v>
          </cell>
          <cell r="F21978" t="str">
            <v>CC-00155460</v>
          </cell>
          <cell r="J21978" t="str">
            <v>General Service</v>
          </cell>
          <cell r="R21978" t="str">
            <v>BSKS036366</v>
          </cell>
          <cell r="AB21978" t="str">
            <v>Replaced the air filter, oil filter &amp; oil XD.</v>
          </cell>
        </row>
        <row r="21979">
          <cell r="A21979">
            <v>43864.619317129604</v>
          </cell>
          <cell r="B21979">
            <v>3452</v>
          </cell>
          <cell r="F21979" t="str">
            <v>CC-00155451</v>
          </cell>
          <cell r="J21979" t="str">
            <v>Schedule Service</v>
          </cell>
          <cell r="R21979" t="str">
            <v>BSKS036365</v>
          </cell>
          <cell r="AB21979" t="str">
            <v>Replace the oil filter,air filter,oil.</v>
          </cell>
        </row>
        <row r="21980">
          <cell r="A21980">
            <v>43862.611747685201</v>
          </cell>
          <cell r="B21980">
            <v>1915</v>
          </cell>
          <cell r="F21980" t="str">
            <v>CC-00154977</v>
          </cell>
          <cell r="J21980" t="str">
            <v>Complaint - Running With Problem</v>
          </cell>
          <cell r="R21980" t="str">
            <v>BRED161131</v>
          </cell>
          <cell r="AB21980" t="str">
            <v>Replace the water pump new, axial fans, &amp; fan drives.</v>
          </cell>
        </row>
        <row r="21981">
          <cell r="A21981">
            <v>43862.574918981503</v>
          </cell>
          <cell r="B21981">
            <v>890</v>
          </cell>
          <cell r="F21981" t="str">
            <v>CC-00154951</v>
          </cell>
          <cell r="J21981" t="str">
            <v>Complaint - Running With Problem</v>
          </cell>
          <cell r="R21981" t="str">
            <v>BSJD161378</v>
          </cell>
          <cell r="AB21981" t="str">
            <v>visited the customer site checked the unit and found that the problem is in rig side i.e in the hammer.,So, replaced the hammer then start the unit found unit running satisfactory.</v>
          </cell>
        </row>
        <row r="21982">
          <cell r="A21982">
            <v>43862.571238425902</v>
          </cell>
          <cell r="B21982">
            <v>1546</v>
          </cell>
          <cell r="F21982" t="str">
            <v>CC-00154949</v>
          </cell>
          <cell r="J21982" t="str">
            <v>Complaint - Running With Problem</v>
          </cell>
          <cell r="R21982" t="str">
            <v>BSKD161477</v>
          </cell>
          <cell r="AB21982" t="str">
            <v>Service engineer visit the customer site checked                                       unit found that MCB was damage.</v>
          </cell>
        </row>
        <row r="21983">
          <cell r="A21983">
            <v>43862.560358796298</v>
          </cell>
          <cell r="B21983">
            <v>190</v>
          </cell>
          <cell r="F21983" t="str">
            <v>CC-00154932</v>
          </cell>
          <cell r="J21983" t="str">
            <v>Complaint - Running With Problem</v>
          </cell>
          <cell r="R21983" t="str">
            <v>BSFD161799</v>
          </cell>
          <cell r="AB21983" t="str">
            <v>Service engineer visit the customer site checked unit found that connector was rust.</v>
          </cell>
        </row>
        <row r="21984">
          <cell r="A21984">
            <v>43862.555972222202</v>
          </cell>
          <cell r="B21984">
            <v>2011</v>
          </cell>
          <cell r="F21984" t="str">
            <v>CC-00154924</v>
          </cell>
          <cell r="J21984" t="str">
            <v>Complaint - Running With Problem</v>
          </cell>
          <cell r="R21984" t="str">
            <v>BRED161081</v>
          </cell>
          <cell r="AB21984" t="str">
            <v>Replace the BDV kit oil, oil filter and start the machine running good condition.</v>
          </cell>
        </row>
        <row r="21985">
          <cell r="A21985">
            <v>43862.515798611101</v>
          </cell>
          <cell r="B21985">
            <v>11044</v>
          </cell>
          <cell r="F21985" t="str">
            <v>CC-00154866</v>
          </cell>
          <cell r="J21985" t="str">
            <v>Schedule Service - AMC</v>
          </cell>
          <cell r="R21985" t="str">
            <v>BIFS040367</v>
          </cell>
          <cell r="AB21985" t="str">
            <v>Change the air filter ,oil filter &amp; filled the oil tank</v>
          </cell>
        </row>
        <row r="21986">
          <cell r="A21986">
            <v>43862.511469907397</v>
          </cell>
          <cell r="B21986">
            <v>22</v>
          </cell>
          <cell r="F21986" t="str">
            <v>CC-00154855</v>
          </cell>
          <cell r="J21986" t="str">
            <v>Complaint - Breakdown</v>
          </cell>
          <cell r="R21986" t="str">
            <v>3365</v>
          </cell>
          <cell r="AB21986" t="str">
            <v>Replace the slender, piston, head, oil, and tune up kit.</v>
          </cell>
        </row>
        <row r="21987">
          <cell r="A21987">
            <v>43862.449513888903</v>
          </cell>
          <cell r="B21987">
            <v>13758</v>
          </cell>
          <cell r="F21987" t="str">
            <v>CC-00154766</v>
          </cell>
          <cell r="J21987" t="str">
            <v>Complaint - Running With Problem</v>
          </cell>
          <cell r="R21987" t="str">
            <v>BOCS040147</v>
          </cell>
          <cell r="AB21987" t="str">
            <v>The customer motor was repaired by itself, we went and fitted the motor and cleaned the machine and started working properly.</v>
          </cell>
        </row>
        <row r="21988">
          <cell r="A21988">
            <v>43861.857974537001</v>
          </cell>
          <cell r="B21988">
            <v>2952</v>
          </cell>
          <cell r="F21988" t="str">
            <v>CC-00154703</v>
          </cell>
          <cell r="J21988" t="str">
            <v>Complaint - Breakdown</v>
          </cell>
          <cell r="R21988" t="str">
            <v>BRHD161304</v>
          </cell>
          <cell r="AB21988" t="str">
            <v>So, fitted the repaired Air-End after then in loading mode air pressure adjusted to 14.5 kg/cm at idle rpm 1200 and 5kg/cm at 1800 rpm on flusing mode. then start the machine runing good condition. Child Call CC-00157013</v>
          </cell>
        </row>
        <row r="21989">
          <cell r="A21989">
            <v>43861.718935185199</v>
          </cell>
          <cell r="B21989">
            <v>2010</v>
          </cell>
          <cell r="F21989" t="str">
            <v>CC-00154651</v>
          </cell>
          <cell r="J21989" t="str">
            <v>Schedule Service</v>
          </cell>
          <cell r="R21989" t="str">
            <v>BRGD161212</v>
          </cell>
          <cell r="AB21989" t="str">
            <v>Replaced the oil filter &amp; air filter.</v>
          </cell>
        </row>
        <row r="21990">
          <cell r="A21990">
            <v>43861.495300925897</v>
          </cell>
          <cell r="B21990">
            <v>1142</v>
          </cell>
          <cell r="F21990" t="str">
            <v>CC-00154404</v>
          </cell>
          <cell r="J21990" t="str">
            <v>Complaint - Running With Problem</v>
          </cell>
          <cell r="R21990" t="str">
            <v>BRID161341</v>
          </cell>
          <cell r="AB21990" t="str">
            <v>visited the customer site checked and found that air filter cleaned and checked BDV and cleaned pressor regulator.</v>
          </cell>
        </row>
        <row r="21991">
          <cell r="A21991">
            <v>43861.432094907403</v>
          </cell>
          <cell r="B21991">
            <v>1055</v>
          </cell>
          <cell r="F21991" t="str">
            <v>CC-00154325</v>
          </cell>
          <cell r="J21991" t="str">
            <v>Complaint - Running With Problem</v>
          </cell>
          <cell r="R21991" t="str">
            <v>CPEE610044</v>
          </cell>
          <cell r="AB21991" t="str">
            <v>visited the customer checked the unit found that air is not buildup from air compressor.
 visited the customer checked the unit found that air is not buildup from air compressor.</v>
          </cell>
        </row>
        <row r="21992">
          <cell r="A21992">
            <v>43861.393819444398</v>
          </cell>
          <cell r="B21992">
            <v>1510</v>
          </cell>
          <cell r="F21992" t="str">
            <v>CC-00154294</v>
          </cell>
          <cell r="J21992" t="str">
            <v>General Service</v>
          </cell>
          <cell r="R21992" t="str">
            <v>BSCD161691</v>
          </cell>
          <cell r="AB21992" t="str">
            <v>Replace the air filter, oil filter, oil, separator.</v>
          </cell>
        </row>
        <row r="21993">
          <cell r="A21993">
            <v>43860.710243055597</v>
          </cell>
          <cell r="B21993">
            <v>1260</v>
          </cell>
          <cell r="F21993" t="str">
            <v>CC-00154209</v>
          </cell>
          <cell r="J21993" t="str">
            <v>Schedule Service</v>
          </cell>
          <cell r="R21993" t="str">
            <v>BSLD230358</v>
          </cell>
          <cell r="AB21993" t="str">
            <v>Replaced the oil filter, drain oil filter &amp; oil.</v>
          </cell>
        </row>
        <row r="21994">
          <cell r="A21994">
            <v>43860.512094907397</v>
          </cell>
          <cell r="B21994">
            <v>1541</v>
          </cell>
          <cell r="F21994" t="str">
            <v>CC-00153996</v>
          </cell>
          <cell r="J21994" t="str">
            <v>Schedule Service</v>
          </cell>
          <cell r="R21994" t="str">
            <v>BSKD161477</v>
          </cell>
          <cell r="AB21994" t="str">
            <v>Replaced the parts separator, oil filter, air lube plus, B.D.V, pressure regulator &amp; actuator kit.</v>
          </cell>
        </row>
        <row r="21995">
          <cell r="A21995">
            <v>43860.4840162037</v>
          </cell>
          <cell r="B21995">
            <v>6658</v>
          </cell>
          <cell r="F21995" t="str">
            <v>CC-00153941</v>
          </cell>
          <cell r="J21995" t="str">
            <v>Schedule Service</v>
          </cell>
          <cell r="R21995" t="str">
            <v>GOCC370465</v>
          </cell>
          <cell r="AB21995" t="str">
            <v>Replaced the air filter oil filter &amp; oil.</v>
          </cell>
        </row>
        <row r="21996">
          <cell r="A21996">
            <v>43858.600208333301</v>
          </cell>
          <cell r="B21996">
            <v>2076</v>
          </cell>
          <cell r="F21996" t="str">
            <v>CC-00153142</v>
          </cell>
          <cell r="J21996" t="str">
            <v>Complaint - Running With Problem</v>
          </cell>
          <cell r="R21996" t="str">
            <v>BSKD161467</v>
          </cell>
          <cell r="AB21996"/>
        </row>
        <row r="21997">
          <cell r="A21997">
            <v>43858.506782407399</v>
          </cell>
          <cell r="B21997">
            <v>4661</v>
          </cell>
          <cell r="F21997" t="str">
            <v>CC-00153024</v>
          </cell>
          <cell r="J21997" t="str">
            <v>Complaint - Running With Problem</v>
          </cell>
          <cell r="R21997" t="str">
            <v>GOEC370640</v>
          </cell>
          <cell r="AB21997"/>
        </row>
        <row r="21998">
          <cell r="A21998">
            <v>43857.510729166701</v>
          </cell>
          <cell r="B21998">
            <v>10000</v>
          </cell>
          <cell r="F21998" t="str">
            <v>CC-00152498</v>
          </cell>
          <cell r="J21998" t="str">
            <v>Complaint - Running With Problem</v>
          </cell>
          <cell r="R21998" t="str">
            <v>70369</v>
          </cell>
          <cell r="AB21998"/>
        </row>
        <row r="21999">
          <cell r="A21999">
            <v>43855.550231481502</v>
          </cell>
          <cell r="B21999">
            <v>532</v>
          </cell>
          <cell r="F21999" t="str">
            <v>CC-00152088</v>
          </cell>
          <cell r="J21999" t="str">
            <v>Schedule Service</v>
          </cell>
          <cell r="R21999" t="str">
            <v>BSDD161729</v>
          </cell>
          <cell r="AB21999" t="str">
            <v>Replaced the parts air lube plus oil 3L, air filter 2, oil filter 2, choke all house pipe oil &amp; air.</v>
          </cell>
        </row>
        <row r="22000">
          <cell r="A22000">
            <v>43855.541030092601</v>
          </cell>
          <cell r="B22000">
            <v>127</v>
          </cell>
          <cell r="F22000" t="str">
            <v>CC-00152079</v>
          </cell>
          <cell r="J22000" t="str">
            <v>Complaint - Running With Problem</v>
          </cell>
          <cell r="R22000" t="str">
            <v>BSCD161704</v>
          </cell>
          <cell r="AB22000" t="str">
            <v>Replaced the Hammer.
So. replaced the hammer then checked found that at the time of drilling the rpm is 1500 RPM, flushing RPM 1800 and idle RPM 1200. then the start machine running good condition.</v>
          </cell>
        </row>
        <row r="22001">
          <cell r="A22001">
            <v>43855.536354166703</v>
          </cell>
          <cell r="B22001">
            <v>3150</v>
          </cell>
          <cell r="F22001" t="str">
            <v>CC-00152069</v>
          </cell>
          <cell r="J22001" t="str">
            <v>Complaint - Running With Problem</v>
          </cell>
          <cell r="R22001" t="str">
            <v>BRCD160968</v>
          </cell>
          <cell r="AB22001" t="str">
            <v>Replaced the separator.</v>
          </cell>
        </row>
        <row r="22002">
          <cell r="A22002">
            <v>43855.527905092596</v>
          </cell>
          <cell r="B22002">
            <v>124</v>
          </cell>
          <cell r="F22002" t="str">
            <v>CC-00152059</v>
          </cell>
          <cell r="J22002" t="str">
            <v>Complaint - Running With Problem</v>
          </cell>
          <cell r="R22002" t="str">
            <v>BSID161961</v>
          </cell>
          <cell r="AB22002"/>
        </row>
        <row r="22003">
          <cell r="A22003">
            <v>43855.501006944403</v>
          </cell>
          <cell r="B22003">
            <v>1700</v>
          </cell>
          <cell r="F22003" t="str">
            <v>CC-00152032</v>
          </cell>
          <cell r="J22003" t="str">
            <v>Schedule Service</v>
          </cell>
          <cell r="R22003" t="str">
            <v>BKHET70130</v>
          </cell>
          <cell r="AB22003" t="str">
            <v>Replaced the separator &amp; oil filter.</v>
          </cell>
        </row>
        <row r="22004">
          <cell r="A22004">
            <v>43855.483958333301</v>
          </cell>
          <cell r="B22004">
            <v>1000</v>
          </cell>
          <cell r="F22004" t="str">
            <v>CC-00152007</v>
          </cell>
          <cell r="J22004" t="str">
            <v>Complaint - Running With Problem</v>
          </cell>
          <cell r="R22004" t="str">
            <v>107837</v>
          </cell>
          <cell r="AB22004" t="str">
            <v>Service engineer visit the customer site checked unit found that wire was loose.  ,Service engineer visit the customer site checked unit found that wire was loose.</v>
          </cell>
        </row>
        <row r="22005">
          <cell r="A22005">
            <v>43855.480173611097</v>
          </cell>
          <cell r="B22005">
            <v>1391</v>
          </cell>
          <cell r="F22005" t="str">
            <v>CC-00152003</v>
          </cell>
          <cell r="J22005" t="str">
            <v>Complaint - Running With Problem</v>
          </cell>
          <cell r="R22005" t="str">
            <v>BSDC375954</v>
          </cell>
          <cell r="AB22005"/>
        </row>
        <row r="22006">
          <cell r="A22006">
            <v>43855.474710648101</v>
          </cell>
          <cell r="B22006">
            <v>1242</v>
          </cell>
          <cell r="F22006" t="str">
            <v>CC-00151999</v>
          </cell>
          <cell r="J22006" t="str">
            <v>Complaint - Breakdown</v>
          </cell>
          <cell r="R22006" t="str">
            <v>BRCD160978</v>
          </cell>
          <cell r="AB22006" t="str">
            <v>Solenoid valve was not working because solenoid wirel connection was disconnected. So Connect the wire after that start the unit running good condition.</v>
          </cell>
        </row>
        <row r="22007">
          <cell r="A22007">
            <v>43854.746064814797</v>
          </cell>
          <cell r="B22007">
            <v>1</v>
          </cell>
          <cell r="F22007" t="str">
            <v>CC-00151862</v>
          </cell>
          <cell r="J22007" t="str">
            <v>Commissioning</v>
          </cell>
          <cell r="R22007" t="str">
            <v>BSHS038806</v>
          </cell>
          <cell r="AB22007"/>
        </row>
        <row r="22008">
          <cell r="A22008">
            <v>43854.600902777798</v>
          </cell>
          <cell r="B22008">
            <v>31565</v>
          </cell>
          <cell r="F22008" t="str">
            <v>CC-00151660</v>
          </cell>
          <cell r="J22008" t="str">
            <v>Schedule Service</v>
          </cell>
          <cell r="R22008" t="str">
            <v>BILS030211</v>
          </cell>
          <cell r="AB22008"/>
        </row>
        <row r="22009">
          <cell r="A22009">
            <v>43854.590138888903</v>
          </cell>
          <cell r="B22009">
            <v>18629</v>
          </cell>
          <cell r="F22009" t="str">
            <v>CC-00151645</v>
          </cell>
          <cell r="J22009" t="str">
            <v>Complaint - Running With Problem</v>
          </cell>
          <cell r="R22009" t="str">
            <v>BMIS031670</v>
          </cell>
          <cell r="AB22009"/>
        </row>
        <row r="22010">
          <cell r="A22010">
            <v>43854.557337963</v>
          </cell>
          <cell r="B22010">
            <v>0</v>
          </cell>
          <cell r="F22010" t="str">
            <v>CC-00151609</v>
          </cell>
          <cell r="J22010" t="str">
            <v>Commissioning</v>
          </cell>
          <cell r="R22010" t="str">
            <v>DSGL330138</v>
          </cell>
          <cell r="AB22010"/>
        </row>
        <row r="22011">
          <cell r="A22011">
            <v>43854.549675925897</v>
          </cell>
          <cell r="B22011">
            <v>11895</v>
          </cell>
          <cell r="F22011" t="str">
            <v>CC-00151598</v>
          </cell>
          <cell r="J22011" t="str">
            <v>General Service</v>
          </cell>
          <cell r="R22011" t="str">
            <v>BQBS033819</v>
          </cell>
          <cell r="AB22011" t="str">
            <v>Replaced the air filter, oil filter &amp; oil.</v>
          </cell>
        </row>
        <row r="22012">
          <cell r="A22012">
            <v>43854.4440509259</v>
          </cell>
          <cell r="B22012">
            <v>0</v>
          </cell>
          <cell r="F22012" t="str">
            <v>CC-00151464</v>
          </cell>
          <cell r="J22012" t="str">
            <v>Complaint - Running With Problem</v>
          </cell>
          <cell r="R22012" t="str">
            <v>CRHE563409</v>
          </cell>
          <cell r="AB22012"/>
        </row>
        <row r="22013">
          <cell r="A22013">
            <v>43853.642766203702</v>
          </cell>
          <cell r="B22013"/>
          <cell r="F22013" t="str">
            <v>CC-00151229</v>
          </cell>
          <cell r="J22013" t="str">
            <v>Complaint - Running With Problem</v>
          </cell>
          <cell r="R22013"/>
          <cell r="AB22013"/>
        </row>
        <row r="22014">
          <cell r="A22014">
            <v>43853.603425925903</v>
          </cell>
          <cell r="B22014">
            <v>1</v>
          </cell>
          <cell r="F22014" t="str">
            <v>CC-00151173</v>
          </cell>
          <cell r="J22014" t="str">
            <v>Commissioning</v>
          </cell>
          <cell r="R22014" t="str">
            <v>CSFE664356</v>
          </cell>
          <cell r="AB22014"/>
        </row>
        <row r="22015">
          <cell r="A22015">
            <v>43853.561469907399</v>
          </cell>
          <cell r="B22015">
            <v>9281</v>
          </cell>
          <cell r="F22015" t="str">
            <v>CC-00151114</v>
          </cell>
          <cell r="J22015" t="str">
            <v>Complaint - Running With Problem</v>
          </cell>
          <cell r="R22015" t="str">
            <v>GOCS030806</v>
          </cell>
          <cell r="AB22015" t="str">
            <v>Visited the customer site checked the unit found that oil leakage through the compressor oil return clean dis mental and win.</v>
          </cell>
        </row>
        <row r="22016">
          <cell r="A22016">
            <v>43853.556631944397</v>
          </cell>
          <cell r="B22016">
            <v>26305</v>
          </cell>
          <cell r="F22016" t="str">
            <v>CC-00151110</v>
          </cell>
          <cell r="J22016" t="str">
            <v>General Service</v>
          </cell>
          <cell r="R22016" t="str">
            <v>BMIS031759</v>
          </cell>
          <cell r="AB22016"/>
        </row>
        <row r="22017">
          <cell r="A22017">
            <v>43853.545763888898</v>
          </cell>
          <cell r="B22017">
            <v>5682</v>
          </cell>
          <cell r="F22017" t="str">
            <v>CC-00151100</v>
          </cell>
          <cell r="J22017" t="str">
            <v>General Service</v>
          </cell>
          <cell r="R22017" t="str">
            <v>BSJS035917</v>
          </cell>
          <cell r="AB22017" t="str">
            <v>Replaced the air filter, oil filter &amp; oil.</v>
          </cell>
        </row>
        <row r="22018">
          <cell r="A22018">
            <v>43852.568935185198</v>
          </cell>
          <cell r="B22018">
            <v>2760</v>
          </cell>
          <cell r="F22018" t="str">
            <v>CC-00150643</v>
          </cell>
          <cell r="J22018" t="str">
            <v>Complaint - Running With Problem</v>
          </cell>
          <cell r="R22018" t="str">
            <v>BRHD161312</v>
          </cell>
          <cell r="AB22018" t="str">
            <v>Replaced the single acting actuator kit, &amp; ARV kit.
visited the customer site checked the unit and found that actuator assembly and arv assembly was damaged.</v>
          </cell>
        </row>
        <row r="22019">
          <cell r="A22019">
            <v>43852.528159722198</v>
          </cell>
          <cell r="B22019">
            <v>1600</v>
          </cell>
          <cell r="F22019" t="str">
            <v>CC-00150587</v>
          </cell>
          <cell r="J22019" t="str">
            <v>General Service</v>
          </cell>
          <cell r="R22019" t="str">
            <v>CRJE670993</v>
          </cell>
          <cell r="AB22019"/>
        </row>
        <row r="22020">
          <cell r="A22020">
            <v>43852.5080787037</v>
          </cell>
          <cell r="B22020">
            <v>1</v>
          </cell>
          <cell r="F22020" t="str">
            <v>CC-00150559</v>
          </cell>
          <cell r="J22020" t="str">
            <v>Commissioning</v>
          </cell>
          <cell r="R22020" t="str">
            <v>BSDS037710</v>
          </cell>
          <cell r="AB22020"/>
        </row>
        <row r="22021">
          <cell r="A22021">
            <v>43852.503043981502</v>
          </cell>
          <cell r="B22021">
            <v>5445</v>
          </cell>
          <cell r="F22021" t="str">
            <v>CC-00150547</v>
          </cell>
          <cell r="J22021" t="str">
            <v>Schedule Service</v>
          </cell>
          <cell r="R22021" t="str">
            <v>BJHS031586</v>
          </cell>
          <cell r="AB22021"/>
        </row>
        <row r="22022">
          <cell r="A22022">
            <v>43852.494236111103</v>
          </cell>
          <cell r="B22022">
            <v>75</v>
          </cell>
          <cell r="F22022" t="str">
            <v>CC-00150521</v>
          </cell>
          <cell r="J22022" t="str">
            <v>Complaint - Running With Problem</v>
          </cell>
          <cell r="R22022" t="str">
            <v>BSFC376341</v>
          </cell>
          <cell r="AB22022"/>
        </row>
        <row r="22023">
          <cell r="A22023">
            <v>43851.494675925896</v>
          </cell>
          <cell r="B22023">
            <v>2077</v>
          </cell>
          <cell r="F22023" t="str">
            <v>CC-00150061</v>
          </cell>
          <cell r="J22023" t="str">
            <v>Schedule Service</v>
          </cell>
          <cell r="R22023" t="str">
            <v>BSJD161406</v>
          </cell>
          <cell r="AB22023"/>
        </row>
        <row r="22024">
          <cell r="A22024">
            <v>43851.485254629602</v>
          </cell>
          <cell r="B22024">
            <v>8527</v>
          </cell>
          <cell r="F22024" t="str">
            <v>CC-00150051</v>
          </cell>
          <cell r="J22024" t="str">
            <v>General Service</v>
          </cell>
          <cell r="R22024" t="str">
            <v>BRJS040951</v>
          </cell>
          <cell r="AB22024"/>
        </row>
        <row r="22025">
          <cell r="A22025">
            <v>43850.485057870399</v>
          </cell>
          <cell r="B22025">
            <v>708</v>
          </cell>
          <cell r="F22025" t="str">
            <v>CC-00149563</v>
          </cell>
          <cell r="J22025" t="str">
            <v>Complaint - Running With Problem</v>
          </cell>
          <cell r="R22025" t="str">
            <v>CRHE563409</v>
          </cell>
          <cell r="AB22025" t="str">
            <v>Replaced air filter, oil filter &amp; separator.</v>
          </cell>
        </row>
        <row r="22026">
          <cell r="A22026">
            <v>43850.480162036998</v>
          </cell>
          <cell r="B22026">
            <v>1641</v>
          </cell>
          <cell r="F22026" t="str">
            <v>CC-00149552</v>
          </cell>
          <cell r="J22026" t="str">
            <v>General Service</v>
          </cell>
          <cell r="R22026" t="str">
            <v>BRGC373881</v>
          </cell>
          <cell r="AB22026"/>
        </row>
        <row r="22027">
          <cell r="A22027">
            <v>43848.549976851798</v>
          </cell>
          <cell r="B22027">
            <v>1180</v>
          </cell>
          <cell r="F22027" t="str">
            <v>CC-00149258</v>
          </cell>
          <cell r="J22027" t="str">
            <v>Complaint - Running With Problem</v>
          </cell>
          <cell r="R22027" t="str">
            <v>BRKD220111</v>
          </cell>
          <cell r="AB22027"/>
        </row>
        <row r="22028">
          <cell r="A22028">
            <v>43848.521215277797</v>
          </cell>
          <cell r="B22028">
            <v>18530</v>
          </cell>
          <cell r="F22028" t="str">
            <v>CC-00149239</v>
          </cell>
          <cell r="J22028" t="str">
            <v>Schedule Service</v>
          </cell>
          <cell r="R22028" t="str">
            <v>BMIS031670</v>
          </cell>
          <cell r="AB22028" t="str">
            <v>Replaced the oil, oil filter, air filter, air oil separator, solenoid, MPV kit, gas R-134, BDV &amp; intake valve.</v>
          </cell>
        </row>
        <row r="22029">
          <cell r="A22029">
            <v>43847.630949074097</v>
          </cell>
          <cell r="B22029">
            <v>2372</v>
          </cell>
          <cell r="F22029" t="str">
            <v>CC-00148984</v>
          </cell>
          <cell r="J22029" t="str">
            <v>Schedule Service</v>
          </cell>
          <cell r="R22029" t="str">
            <v>BRCD160990</v>
          </cell>
          <cell r="AB22029"/>
        </row>
        <row r="22030">
          <cell r="A22030">
            <v>43847.620532407404</v>
          </cell>
          <cell r="B22030">
            <v>65807</v>
          </cell>
          <cell r="F22030" t="str">
            <v>CC-00148972</v>
          </cell>
          <cell r="J22030" t="str">
            <v>Schedule Service</v>
          </cell>
          <cell r="R22030" t="str">
            <v>BJGS031396</v>
          </cell>
          <cell r="AB22030"/>
        </row>
        <row r="22031">
          <cell r="A22031">
            <v>43847.611342592601</v>
          </cell>
          <cell r="B22031">
            <v>2076</v>
          </cell>
          <cell r="F22031" t="str">
            <v>CC-00148961</v>
          </cell>
          <cell r="J22031" t="str">
            <v>Schedule Service</v>
          </cell>
          <cell r="R22031" t="str">
            <v>BRIS035838</v>
          </cell>
          <cell r="AB22031"/>
        </row>
        <row r="22032">
          <cell r="A22032">
            <v>43847.582187499997</v>
          </cell>
          <cell r="B22032">
            <v>3140</v>
          </cell>
          <cell r="F22032" t="str">
            <v>CC-00148924</v>
          </cell>
          <cell r="J22032" t="str">
            <v>Schedule Service</v>
          </cell>
          <cell r="R22032" t="str">
            <v>BRCD160968</v>
          </cell>
          <cell r="AB22032"/>
        </row>
        <row r="22033">
          <cell r="A22033">
            <v>43845.676249999997</v>
          </cell>
          <cell r="B22033">
            <v>1527</v>
          </cell>
          <cell r="F22033" t="str">
            <v>CC-00148401</v>
          </cell>
          <cell r="J22033" t="str">
            <v>Complaint - Running With Problem</v>
          </cell>
          <cell r="R22033" t="str">
            <v>BSJD161378</v>
          </cell>
          <cell r="AB22033" t="str">
            <v>So, i cleaned the BDV and pressure regulator kit. after fitting the all parts running good condition.</v>
          </cell>
        </row>
        <row r="22034">
          <cell r="A22034">
            <v>43845.540775463</v>
          </cell>
          <cell r="B22034">
            <v>2286</v>
          </cell>
          <cell r="F22034" t="str">
            <v>CC-00148302</v>
          </cell>
          <cell r="J22034" t="str">
            <v>Complaint - Running With Problem</v>
          </cell>
          <cell r="R22034" t="str">
            <v>BRKD230139</v>
          </cell>
          <cell r="AB22034"/>
        </row>
        <row r="22035">
          <cell r="A22035">
            <v>43845.537569444401</v>
          </cell>
          <cell r="B22035">
            <v>15415</v>
          </cell>
          <cell r="F22035" t="str">
            <v>CC-00148298</v>
          </cell>
          <cell r="J22035" t="str">
            <v>Complaint - Running With Problem</v>
          </cell>
          <cell r="R22035" t="str">
            <v>BMKC370048</v>
          </cell>
          <cell r="AB22035" t="str">
            <v>Replace the fuse.</v>
          </cell>
        </row>
        <row r="22036">
          <cell r="A22036">
            <v>43845.532453703701</v>
          </cell>
          <cell r="B22036"/>
          <cell r="F22036" t="str">
            <v>CC-00148293</v>
          </cell>
          <cell r="J22036" t="str">
            <v>Schedule Service</v>
          </cell>
          <cell r="R22036" t="str">
            <v>BREC373538</v>
          </cell>
          <cell r="AB22036"/>
        </row>
        <row r="22037">
          <cell r="A22037">
            <v>43844.532604166699</v>
          </cell>
          <cell r="B22037">
            <v>3590</v>
          </cell>
          <cell r="F22037" t="str">
            <v>CC-00148023</v>
          </cell>
          <cell r="J22037" t="str">
            <v>General Service</v>
          </cell>
          <cell r="R22037" t="str">
            <v>BRIS035695</v>
          </cell>
          <cell r="AB22037" t="str">
            <v>VFD commissioning done. Fab No. VFD: MCS-1810-3091</v>
          </cell>
        </row>
        <row r="22038">
          <cell r="A22038">
            <v>43844.530914351897</v>
          </cell>
          <cell r="B22038">
            <v>2060</v>
          </cell>
          <cell r="F22038" t="str">
            <v>CC-00148022</v>
          </cell>
          <cell r="J22038" t="str">
            <v>General Service</v>
          </cell>
          <cell r="R22038" t="str">
            <v>BRIS035838</v>
          </cell>
          <cell r="AB22038"/>
        </row>
        <row r="22039">
          <cell r="A22039">
            <v>43844.515844907401</v>
          </cell>
          <cell r="B22039">
            <v>1639</v>
          </cell>
          <cell r="F22039" t="str">
            <v>CC-00148005</v>
          </cell>
          <cell r="J22039" t="str">
            <v>Complaint - Breakdown</v>
          </cell>
          <cell r="R22039" t="str">
            <v>BRCD160940</v>
          </cell>
          <cell r="AB22039" t="str">
            <v>Due to dust entry airend was damage. so reconditioning the airend by service center then fitted the airend and change separator, oil, oil filter, air filer and suction elbow. Then run the unit and the unit is in running condition ok.</v>
          </cell>
        </row>
        <row r="22040">
          <cell r="A22040">
            <v>43843.590173611097</v>
          </cell>
          <cell r="B22040">
            <v>1409</v>
          </cell>
          <cell r="F22040" t="str">
            <v>CC-00147610</v>
          </cell>
          <cell r="J22040" t="str">
            <v>Schedule Service</v>
          </cell>
          <cell r="R22040" t="str">
            <v>BRCC373040</v>
          </cell>
          <cell r="AB22040" t="str">
            <v>Replaced the part oil, oil filter, air filter, separator, MPV kit, solimoit valve, &amp; intex assembly.</v>
          </cell>
        </row>
        <row r="22041">
          <cell r="A22041">
            <v>43843.5835532407</v>
          </cell>
          <cell r="B22041">
            <v>1</v>
          </cell>
          <cell r="F22041" t="str">
            <v>CC-00147602</v>
          </cell>
          <cell r="J22041" t="str">
            <v>Pre Commissioning</v>
          </cell>
          <cell r="R22041" t="str">
            <v>BSDS037619</v>
          </cell>
          <cell r="AB22041"/>
        </row>
        <row r="22042">
          <cell r="A22042">
            <v>43843.578310185199</v>
          </cell>
          <cell r="B22042">
            <v>3523</v>
          </cell>
          <cell r="F22042" t="str">
            <v>CC-00147596</v>
          </cell>
          <cell r="J22042" t="str">
            <v>Complaint - Running With Problem</v>
          </cell>
          <cell r="R22042" t="str">
            <v>BRIS035695</v>
          </cell>
          <cell r="AB22042" t="str">
            <v>So, for this problem we suggest to customer that you have attached a compressor and after adding the dryer you will be free from these kind of problem.</v>
          </cell>
        </row>
        <row r="22043">
          <cell r="A22043">
            <v>43843.564189814802</v>
          </cell>
          <cell r="B22043">
            <v>1</v>
          </cell>
          <cell r="F22043" t="str">
            <v>CC-00147582</v>
          </cell>
          <cell r="J22043" t="str">
            <v>Commissioning</v>
          </cell>
          <cell r="R22043" t="str">
            <v>BSID161968</v>
          </cell>
          <cell r="AB22043"/>
        </row>
        <row r="22044">
          <cell r="A22044">
            <v>43843.562199074098</v>
          </cell>
          <cell r="B22044">
            <v>4000</v>
          </cell>
          <cell r="F22044" t="str">
            <v>CC-00147577</v>
          </cell>
          <cell r="J22044" t="str">
            <v>Schedule Service</v>
          </cell>
          <cell r="R22044" t="str">
            <v>BQGD230029</v>
          </cell>
          <cell r="AB22044" t="str">
            <v>Replace the oil filter.</v>
          </cell>
        </row>
        <row r="22045">
          <cell r="A22045">
            <v>43843.492361111101</v>
          </cell>
          <cell r="B22045">
            <v>861</v>
          </cell>
          <cell r="F22045" t="str">
            <v>CC-00147470</v>
          </cell>
          <cell r="J22045" t="str">
            <v>Complaint - Running With Problem</v>
          </cell>
          <cell r="R22045" t="str">
            <v>BRBD160904</v>
          </cell>
          <cell r="AB22045" t="str">
            <v>visited the site that found the MPV spring and the ARV spring are broken. replaced the ARV assy and MPV spring under FOC. Basic check done.</v>
          </cell>
        </row>
        <row r="22046">
          <cell r="A22046">
            <v>43841.532627314802</v>
          </cell>
          <cell r="B22046">
            <v>947</v>
          </cell>
          <cell r="F22046" t="str">
            <v>CC-00147095</v>
          </cell>
          <cell r="J22046" t="str">
            <v>Schedule Service</v>
          </cell>
          <cell r="R22046" t="str">
            <v>BRDC373261</v>
          </cell>
          <cell r="AB22046" t="str">
            <v>Replaced the oil, oil filter, &amp; air filter.</v>
          </cell>
        </row>
        <row r="22047">
          <cell r="A22047">
            <v>43841.531643518501</v>
          </cell>
          <cell r="B22047">
            <v>7467</v>
          </cell>
          <cell r="F22047" t="str">
            <v>CC-00147094</v>
          </cell>
          <cell r="J22047" t="str">
            <v>Schedule Service</v>
          </cell>
          <cell r="R22047" t="str">
            <v>GPBC370442</v>
          </cell>
          <cell r="AB22047" t="str">
            <v>Replaced the air filter ,oil filter , oil, &amp; air  oil seperator</v>
          </cell>
        </row>
        <row r="22048">
          <cell r="A22048">
            <v>43840.668437499997</v>
          </cell>
          <cell r="B22048">
            <v>8709</v>
          </cell>
          <cell r="F22048" t="str">
            <v>CC-00146788</v>
          </cell>
          <cell r="J22048" t="str">
            <v>Schedule Service</v>
          </cell>
          <cell r="R22048" t="str">
            <v>BQBS033796</v>
          </cell>
          <cell r="AB22048" t="str">
            <v>Replace Air filter, Oil filter &amp; Top up the oil level</v>
          </cell>
        </row>
        <row r="22049">
          <cell r="A22049">
            <v>43840.665914351899</v>
          </cell>
          <cell r="B22049">
            <v>16774</v>
          </cell>
          <cell r="F22049" t="str">
            <v>CC-00146784</v>
          </cell>
          <cell r="J22049" t="str">
            <v>Schedule Service</v>
          </cell>
          <cell r="R22049" t="str">
            <v>BPCS030196</v>
          </cell>
          <cell r="AB22049" t="str">
            <v>AIR FILTER , OIL FILTER , OIL , AIR OIL SEPARATOR</v>
          </cell>
        </row>
        <row r="22050">
          <cell r="A22050">
            <v>43839.582002314797</v>
          </cell>
          <cell r="B22050">
            <v>1</v>
          </cell>
          <cell r="F22050" t="str">
            <v>CC-00146192</v>
          </cell>
          <cell r="J22050" t="str">
            <v>Commissioning</v>
          </cell>
          <cell r="R22050" t="str">
            <v>BSID120765</v>
          </cell>
          <cell r="AB22050"/>
        </row>
        <row r="22051">
          <cell r="A22051">
            <v>43838.576226851903</v>
          </cell>
          <cell r="B22051">
            <v>1647</v>
          </cell>
          <cell r="F22051" t="str">
            <v>CC-00145760</v>
          </cell>
          <cell r="J22051" t="str">
            <v>Schedule Service</v>
          </cell>
          <cell r="R22051" t="str">
            <v>BJBS040305</v>
          </cell>
          <cell r="AB22051"/>
        </row>
        <row r="22052">
          <cell r="A22052">
            <v>43838.557083333297</v>
          </cell>
          <cell r="B22052">
            <v>1772</v>
          </cell>
          <cell r="F22052" t="str">
            <v>CC-00145744</v>
          </cell>
          <cell r="J22052" t="str">
            <v>Complaint - Running With Problem</v>
          </cell>
          <cell r="R22052" t="str">
            <v>BRJD230112</v>
          </cell>
          <cell r="AB22052" t="str">
            <v>Replaced the valve kit i.e actuator kit: 03 Pcs,anti rumbling kit: 01 Pcs &amp; pressure regulator kit: 02 Pcs. 
So, replaced the valve kit * adjusted the idle rpm at  1200 at 390 psi as rated air pressure adjustments, flushing rpm 1900 at 200 psi and drilling rpm 1600 at 330 psi with all parameters under limit.  Start the unit found running in satisfactory condition.
Replaced the BDV kit 02 Pcs.</v>
          </cell>
        </row>
        <row r="22053">
          <cell r="A22053">
            <v>43838.540578703702</v>
          </cell>
          <cell r="B22053">
            <v>1786</v>
          </cell>
          <cell r="F22053" t="str">
            <v>CC-00145730</v>
          </cell>
          <cell r="J22053" t="str">
            <v>Complaint - Running With Problem</v>
          </cell>
          <cell r="R22053" t="str">
            <v>BSAD161567</v>
          </cell>
          <cell r="AB22053" t="str">
            <v>Visited the customer site checked the unit found that there is air leakage through pressure regulator.
So, Clean the pressure regulator after then start the unit found that there is no any air leakage. Unit running in good condition.</v>
          </cell>
        </row>
        <row r="22054">
          <cell r="A22054">
            <v>43838.4757986111</v>
          </cell>
          <cell r="B22054"/>
          <cell r="F22054" t="str">
            <v>CC-00145673</v>
          </cell>
          <cell r="J22054" t="str">
            <v>Complaint - Breakdown</v>
          </cell>
          <cell r="R22054" t="str">
            <v>BRHS035368</v>
          </cell>
          <cell r="AB22054"/>
        </row>
        <row r="22055">
          <cell r="A22055">
            <v>43838.473148148201</v>
          </cell>
          <cell r="B22055">
            <v>1</v>
          </cell>
          <cell r="F22055" t="str">
            <v>CC-00145667</v>
          </cell>
          <cell r="J22055" t="str">
            <v>Pre Commissioning</v>
          </cell>
          <cell r="R22055" t="str">
            <v>BSHS038806</v>
          </cell>
          <cell r="AB22055" t="str">
            <v>Advised the customer about all the installation procedure of the compressor further show the diagram. Pre-Commissioning work done.</v>
          </cell>
        </row>
        <row r="22056">
          <cell r="A22056">
            <v>43838.472222222197</v>
          </cell>
          <cell r="B22056">
            <v>1</v>
          </cell>
          <cell r="F22056" t="str">
            <v>CC-00145665</v>
          </cell>
          <cell r="J22056" t="str">
            <v>Pre Commissioning</v>
          </cell>
          <cell r="R22056" t="str">
            <v>BSDS037710</v>
          </cell>
          <cell r="AB22056" t="str">
            <v>Advised the customer about the installation procedure of he compressor while showing the flow chart. Pre Commissioning work done.</v>
          </cell>
        </row>
        <row r="22057">
          <cell r="A22057">
            <v>43836.739988425899</v>
          </cell>
          <cell r="B22057">
            <v>5140</v>
          </cell>
          <cell r="F22057" t="str">
            <v>CC-00145057</v>
          </cell>
          <cell r="J22057" t="str">
            <v>Complaint - Breakdown</v>
          </cell>
          <cell r="R22057" t="str">
            <v>BQKD160099</v>
          </cell>
          <cell r="AB22057" t="str">
            <v>So, replaced the separator cleaning procedure done all washes pressure regulator assembly, MPV assembly, BFV assembly, moisture filter. Start unit found running good condition.
Air-End damaged. Old Air-End Sl. No.: BQJA220142
Purchase new Air-End. So, fitted the same. New Air-End Sl. No.: ASFA224088</v>
          </cell>
        </row>
        <row r="22058">
          <cell r="A22058">
            <v>43836.723425925898</v>
          </cell>
          <cell r="B22058">
            <v>1</v>
          </cell>
          <cell r="F22058" t="str">
            <v>CC-00145041</v>
          </cell>
          <cell r="J22058" t="str">
            <v>Commissioning</v>
          </cell>
          <cell r="R22058" t="str">
            <v>BSID220375</v>
          </cell>
          <cell r="AB22058"/>
        </row>
        <row r="22059">
          <cell r="A22059">
            <v>43836.700185185196</v>
          </cell>
          <cell r="B22059">
            <v>3266</v>
          </cell>
          <cell r="F22059" t="str">
            <v>CC-00145019</v>
          </cell>
          <cell r="J22059" t="str">
            <v>Schedule Service</v>
          </cell>
          <cell r="R22059" t="str">
            <v>BRLD160741</v>
          </cell>
          <cell r="AB22059"/>
        </row>
        <row r="22060">
          <cell r="A22060">
            <v>43836.568981481498</v>
          </cell>
          <cell r="B22060">
            <v>3416</v>
          </cell>
          <cell r="F22060" t="str">
            <v>CC-00144867</v>
          </cell>
          <cell r="J22060" t="str">
            <v>Complaint - Running With Problem</v>
          </cell>
          <cell r="R22060" t="str">
            <v>BRED161077</v>
          </cell>
          <cell r="AB22060" t="str">
            <v>Replaced the hammer.</v>
          </cell>
        </row>
        <row r="22061">
          <cell r="A22061">
            <v>43836.566203703696</v>
          </cell>
          <cell r="B22061">
            <v>134</v>
          </cell>
          <cell r="F22061" t="str">
            <v>CC-00144861</v>
          </cell>
          <cell r="J22061" t="str">
            <v>Complaint - Running With Problem</v>
          </cell>
          <cell r="R22061" t="str">
            <v>BSGD161904</v>
          </cell>
          <cell r="AB22061"/>
        </row>
        <row r="22062">
          <cell r="A22062">
            <v>43836.564826388902</v>
          </cell>
          <cell r="B22062">
            <v>265</v>
          </cell>
          <cell r="F22062" t="str">
            <v>CC-00144860</v>
          </cell>
          <cell r="J22062" t="str">
            <v>Complaint - Running With Problem</v>
          </cell>
          <cell r="R22062" t="str">
            <v>BSGD161898</v>
          </cell>
          <cell r="AB22062"/>
        </row>
        <row r="22063">
          <cell r="A22063">
            <v>43834.643333333297</v>
          </cell>
          <cell r="B22063">
            <v>10383</v>
          </cell>
          <cell r="F22063" t="str">
            <v>CC-00144457</v>
          </cell>
          <cell r="J22063" t="str">
            <v>Schedule Service</v>
          </cell>
          <cell r="R22063" t="str">
            <v>BQFS031084</v>
          </cell>
          <cell r="AB22063"/>
        </row>
        <row r="22064">
          <cell r="A22064">
            <v>43834.642141203702</v>
          </cell>
          <cell r="B22064">
            <v>14426</v>
          </cell>
          <cell r="F22064" t="str">
            <v>CC-00144456</v>
          </cell>
          <cell r="J22064" t="str">
            <v>Schedule Service</v>
          </cell>
          <cell r="R22064" t="str">
            <v>BKDS031405</v>
          </cell>
          <cell r="AB22064" t="str">
            <v>Replaced the oil filter, air filter, separator &amp; oil.</v>
          </cell>
        </row>
        <row r="22065">
          <cell r="A22065">
            <v>43834.552048611098</v>
          </cell>
          <cell r="B22065">
            <v>18641</v>
          </cell>
          <cell r="F22065" t="str">
            <v>CC-00144351</v>
          </cell>
          <cell r="J22065" t="str">
            <v>Schedule Service</v>
          </cell>
          <cell r="R22065" t="str">
            <v>BLGS040582</v>
          </cell>
          <cell r="AB22065" t="str">
            <v>We replaced the oil, oil filter, air filter &amp; separator element.</v>
          </cell>
        </row>
        <row r="22066">
          <cell r="A22066">
            <v>43834.548796296302</v>
          </cell>
          <cell r="B22066">
            <v>5167</v>
          </cell>
          <cell r="F22066" t="str">
            <v>CC-00144350</v>
          </cell>
          <cell r="J22066" t="str">
            <v>Schedule Service</v>
          </cell>
          <cell r="R22066" t="str">
            <v>BRIS035698</v>
          </cell>
          <cell r="AB22066" t="str">
            <v>Replaced the parts oil filter, air filter &amp; oil XD.</v>
          </cell>
        </row>
        <row r="22067">
          <cell r="A22067">
            <v>43834.5401388889</v>
          </cell>
          <cell r="B22067">
            <v>1</v>
          </cell>
          <cell r="F22067" t="str">
            <v>CC-00144333</v>
          </cell>
          <cell r="J22067" t="str">
            <v>Commissioning</v>
          </cell>
          <cell r="R22067" t="str">
            <v>BSFS043411</v>
          </cell>
          <cell r="AB22067"/>
        </row>
        <row r="22068">
          <cell r="A22068">
            <v>43834.5321064815</v>
          </cell>
          <cell r="B22068">
            <v>7368</v>
          </cell>
          <cell r="F22068" t="str">
            <v>CC-00144328</v>
          </cell>
          <cell r="J22068" t="str">
            <v>Schedule Service</v>
          </cell>
          <cell r="R22068" t="str">
            <v>BJGS031440</v>
          </cell>
          <cell r="AB22068" t="str">
            <v>REPLACED THE SEPARATOR AND PIPE COUPLING.</v>
          </cell>
        </row>
        <row r="22069">
          <cell r="A22069">
            <v>43834.5250578704</v>
          </cell>
          <cell r="B22069">
            <v>1849</v>
          </cell>
          <cell r="F22069" t="str">
            <v>CC-00144324</v>
          </cell>
          <cell r="J22069" t="str">
            <v>Schedule Service</v>
          </cell>
          <cell r="R22069" t="str">
            <v>BSBC375530</v>
          </cell>
          <cell r="AB22069" t="str">
            <v>Replaced the oil, oil filter &amp; air filter.</v>
          </cell>
        </row>
        <row r="22070">
          <cell r="A22070">
            <v>43833.596284722204</v>
          </cell>
          <cell r="B22070">
            <v>224477</v>
          </cell>
          <cell r="F22070" t="str">
            <v>CC-00143934</v>
          </cell>
          <cell r="J22070" t="str">
            <v>Complaint - Breakdown</v>
          </cell>
          <cell r="R22070" t="str">
            <v>CSAE672610</v>
          </cell>
          <cell r="AB22070"/>
        </row>
        <row r="22071">
          <cell r="A22071">
            <v>43832.484710648103</v>
          </cell>
          <cell r="B22071">
            <v>1849</v>
          </cell>
          <cell r="F22071" t="str">
            <v>CC-00143330</v>
          </cell>
          <cell r="J22071" t="str">
            <v>Complaint - Running With Problem</v>
          </cell>
          <cell r="R22071" t="str">
            <v>BSBC375530</v>
          </cell>
          <cell r="AB22071"/>
        </row>
        <row r="22072">
          <cell r="A22072">
            <v>43832.480567129598</v>
          </cell>
          <cell r="B22072">
            <v>6778</v>
          </cell>
          <cell r="F22072" t="str">
            <v>CC-00143325</v>
          </cell>
          <cell r="J22072" t="str">
            <v>Schedule Service - AMC</v>
          </cell>
          <cell r="R22072" t="str">
            <v>BRGC373885</v>
          </cell>
          <cell r="AB22072" t="str">
            <v>VISITED THE CUSTOMER SITE CHECKED AND FOUND THE SERVICE TIME OVER AND LOW OIL LEVEL AND CHANGE THE PART AIR FILTER, OIL FILTER &amp; OIL.</v>
          </cell>
        </row>
        <row r="22073">
          <cell r="A22073">
            <v>43830.707604166702</v>
          </cell>
          <cell r="B22073">
            <v>2666</v>
          </cell>
          <cell r="F22073" t="str">
            <v>CC-00142878</v>
          </cell>
          <cell r="J22073" t="str">
            <v>Schedule Service</v>
          </cell>
          <cell r="R22073" t="str">
            <v>BRLD160728</v>
          </cell>
          <cell r="AB22073"/>
        </row>
        <row r="22074">
          <cell r="A22074">
            <v>43830.627800925897</v>
          </cell>
          <cell r="B22074">
            <v>219</v>
          </cell>
          <cell r="F22074" t="str">
            <v>CC-00142766</v>
          </cell>
          <cell r="J22074" t="str">
            <v>Complaint - Breakdown</v>
          </cell>
          <cell r="R22074" t="str">
            <v>BSCD230433</v>
          </cell>
          <cell r="AB22074" t="str">
            <v>Service engineering Visited the customer site checked the found that the unit washing stop condition. due to rubber coupling broken.</v>
          </cell>
        </row>
        <row r="22075">
          <cell r="A22075">
            <v>43830.469594907401</v>
          </cell>
          <cell r="B22075">
            <v>10383</v>
          </cell>
          <cell r="F22075" t="str">
            <v>CC-00142550</v>
          </cell>
          <cell r="J22075" t="str">
            <v>Schedule Service</v>
          </cell>
          <cell r="R22075" t="str">
            <v>BQFS031084</v>
          </cell>
          <cell r="AB22075"/>
        </row>
        <row r="22076">
          <cell r="A22076">
            <v>43829.560949074097</v>
          </cell>
          <cell r="B22076">
            <v>1716</v>
          </cell>
          <cell r="F22076" t="str">
            <v>CC-00142182</v>
          </cell>
          <cell r="J22076" t="str">
            <v>Complaint - Running With Problem</v>
          </cell>
          <cell r="R22076" t="str">
            <v>BSKD161467</v>
          </cell>
          <cell r="AB22076"/>
        </row>
        <row r="22077">
          <cell r="A22077">
            <v>43829.448113425897</v>
          </cell>
          <cell r="B22077">
            <v>1142</v>
          </cell>
          <cell r="F22077" t="str">
            <v>CC-00142012</v>
          </cell>
          <cell r="J22077" t="str">
            <v>Complaint - Running With Problem</v>
          </cell>
          <cell r="R22077" t="str">
            <v>BSLD230358</v>
          </cell>
          <cell r="AB22077"/>
        </row>
        <row r="22078">
          <cell r="A22078">
            <v>43827.685787037</v>
          </cell>
          <cell r="B22078">
            <v>1934</v>
          </cell>
          <cell r="F22078" t="str">
            <v>CC-00141843</v>
          </cell>
          <cell r="J22078" t="str">
            <v>Schedule Service</v>
          </cell>
          <cell r="R22078" t="str">
            <v>BRED161124</v>
          </cell>
          <cell r="AB22078" t="str">
            <v>Replace air filter, oil filter &amp; oil.</v>
          </cell>
        </row>
        <row r="22079">
          <cell r="A22079">
            <v>43826.835428240702</v>
          </cell>
          <cell r="B22079"/>
          <cell r="F22079" t="str">
            <v>CC-00141512</v>
          </cell>
          <cell r="J22079" t="str">
            <v>Commissioning</v>
          </cell>
          <cell r="R22079"/>
          <cell r="AB22079"/>
        </row>
        <row r="22080">
          <cell r="A22080">
            <v>43825.673981481501</v>
          </cell>
          <cell r="B22080">
            <v>1</v>
          </cell>
          <cell r="F22080" t="str">
            <v>CC-00140923</v>
          </cell>
          <cell r="J22080" t="str">
            <v>Commissioning</v>
          </cell>
          <cell r="R22080" t="str">
            <v>BSID120761</v>
          </cell>
          <cell r="AB22080"/>
        </row>
        <row r="22081">
          <cell r="A22081">
            <v>43823.582210648201</v>
          </cell>
          <cell r="B22081">
            <v>7785</v>
          </cell>
          <cell r="F22081" t="str">
            <v>CC-00140125</v>
          </cell>
          <cell r="J22081" t="str">
            <v>Complaint - Running With Problem</v>
          </cell>
          <cell r="R22081" t="str">
            <v>BRED161077</v>
          </cell>
          <cell r="AB22081"/>
        </row>
        <row r="22082">
          <cell r="A22082">
            <v>43823.580567129597</v>
          </cell>
          <cell r="B22082">
            <v>3000</v>
          </cell>
          <cell r="F22082" t="str">
            <v>CC-00140123</v>
          </cell>
          <cell r="J22082" t="str">
            <v>Schedule Service</v>
          </cell>
          <cell r="R22082" t="str">
            <v>BRCD160967</v>
          </cell>
          <cell r="AB22082"/>
        </row>
        <row r="22083">
          <cell r="A22083">
            <v>43823.3921064815</v>
          </cell>
          <cell r="B22083">
            <v>1962</v>
          </cell>
          <cell r="F22083" t="str">
            <v>CC-00139921</v>
          </cell>
          <cell r="J22083" t="str">
            <v>Complaint - Running With Problem</v>
          </cell>
          <cell r="R22083" t="str">
            <v>BRED161081</v>
          </cell>
          <cell r="AB22083" t="str">
            <v>checked the oil tank oil condition found in red thickness found OK burning smell found no. then, open separator, oil tank, thermal valve  all equipment is running good condition.</v>
          </cell>
        </row>
        <row r="22084">
          <cell r="A22084">
            <v>43822.669467592597</v>
          </cell>
          <cell r="B22084">
            <v>19114</v>
          </cell>
          <cell r="F22084" t="str">
            <v>CC-00139793</v>
          </cell>
          <cell r="J22084" t="str">
            <v>General Service</v>
          </cell>
          <cell r="R22084" t="str">
            <v>GOBC370298</v>
          </cell>
          <cell r="AB22084"/>
        </row>
        <row r="22085">
          <cell r="A22085">
            <v>43822.388587963003</v>
          </cell>
          <cell r="B22085">
            <v>2505</v>
          </cell>
          <cell r="F22085" t="str">
            <v>CC-00139422</v>
          </cell>
          <cell r="J22085" t="str">
            <v>Complaint - Running With Problem</v>
          </cell>
          <cell r="R22085" t="str">
            <v>RJD230103</v>
          </cell>
          <cell r="AB22085" t="str">
            <v>As discuss over phone coolant leakage found from radiator side, so cummins engineer attend the customer and change the new radiator. cummins service report is attached.</v>
          </cell>
        </row>
        <row r="22086">
          <cell r="A22086">
            <v>43818.8230555556</v>
          </cell>
          <cell r="B22086">
            <v>1</v>
          </cell>
          <cell r="F22086" t="str">
            <v>CC-00138552</v>
          </cell>
          <cell r="J22086" t="str">
            <v>Commissioning</v>
          </cell>
          <cell r="R22086" t="str">
            <v>BSGD161904</v>
          </cell>
          <cell r="AB22086"/>
        </row>
        <row r="22087">
          <cell r="A22087">
            <v>43818.492662037002</v>
          </cell>
          <cell r="B22087">
            <v>1</v>
          </cell>
          <cell r="F22087" t="str">
            <v>CC-00138256</v>
          </cell>
          <cell r="J22087" t="str">
            <v>Commissioning</v>
          </cell>
          <cell r="R22087" t="str">
            <v>BSFC376396</v>
          </cell>
          <cell r="AB22087"/>
        </row>
        <row r="22088">
          <cell r="A22088">
            <v>43817.556956018503</v>
          </cell>
          <cell r="B22088">
            <v>14</v>
          </cell>
          <cell r="F22088" t="str">
            <v>CC-00137862</v>
          </cell>
          <cell r="J22088" t="str">
            <v>Complaint - Running With Problem</v>
          </cell>
          <cell r="R22088" t="str">
            <v>BSHD200586</v>
          </cell>
          <cell r="AB22088" t="str">
            <v>SO WE CHANGE THE DISCHARGE CHECK VALVE BY NEW ONE ALSO CHANGE AIR FILTER, OIL &amp; DCV GAS KIT.</v>
          </cell>
        </row>
        <row r="22089">
          <cell r="A22089">
            <v>43816.7981365741</v>
          </cell>
          <cell r="B22089">
            <v>2781</v>
          </cell>
          <cell r="F22089" t="str">
            <v>CC-00137664</v>
          </cell>
          <cell r="J22089" t="str">
            <v>Complaint - Running With Problem</v>
          </cell>
          <cell r="R22089" t="str">
            <v>BRCD160939</v>
          </cell>
          <cell r="AB22089" t="str">
            <v>So, replace the belt then start the unit found running in good condition.
Visited the customer site checked the unit unit found that the belt is loose as well as damage due to this the engine get heat.
 So,adjust the setting of pressure regulator &amp; set the line pressure at 12 kg , Idle RPM: 1250, Flushing RPM: 1800, drilling RPM: 1550.</v>
          </cell>
        </row>
        <row r="22090">
          <cell r="A22090">
            <v>43816.500115740702</v>
          </cell>
          <cell r="B22090">
            <v>1</v>
          </cell>
          <cell r="F22090" t="str">
            <v>CC-00137339</v>
          </cell>
          <cell r="J22090" t="str">
            <v>Commissioning</v>
          </cell>
          <cell r="R22090" t="str">
            <v>CSEE211034</v>
          </cell>
          <cell r="AB22090"/>
        </row>
        <row r="22091">
          <cell r="A22091">
            <v>43816.464999999997</v>
          </cell>
          <cell r="B22091">
            <v>4540</v>
          </cell>
          <cell r="F22091" t="str">
            <v>CC-00137296</v>
          </cell>
          <cell r="J22091" t="str">
            <v>General Service</v>
          </cell>
          <cell r="R22091" t="str">
            <v>BRFC373676</v>
          </cell>
          <cell r="AB22091" t="str">
            <v>REPLACED THE PARTS AIR FILTER, OIL FILTER, AIR OIL SEPARTOR &amp; OIL XD.</v>
          </cell>
        </row>
        <row r="22092">
          <cell r="A22092">
            <v>43816.461053240702</v>
          </cell>
          <cell r="B22092">
            <v>5064</v>
          </cell>
          <cell r="F22092" t="str">
            <v>CC-00137286</v>
          </cell>
          <cell r="J22092" t="str">
            <v>General Service</v>
          </cell>
          <cell r="R22092" t="str">
            <v>BRCC372871</v>
          </cell>
          <cell r="AB22092" t="str">
            <v>REPLACED THE PARTS AIR FILTER, OIL FILTER, AIR OIL SEPARATOR &amp; OIL.</v>
          </cell>
        </row>
        <row r="22093">
          <cell r="A22093">
            <v>43816.389236111099</v>
          </cell>
          <cell r="B22093">
            <v>11</v>
          </cell>
          <cell r="F22093" t="str">
            <v>CC-00137218</v>
          </cell>
          <cell r="J22093" t="str">
            <v>Complaint - Running With Problem</v>
          </cell>
          <cell r="R22093" t="str">
            <v>BSHD200586</v>
          </cell>
          <cell r="AB22093" t="str">
            <v>visited the customer site checked the unit found that the issue is oil back flow through air filter then check the condition of air filter found damage, also this issue causes because of the mishandling of the machine that they switch off the compressor on load.</v>
          </cell>
        </row>
        <row r="22094">
          <cell r="A22094">
            <v>43815.822465277801</v>
          </cell>
          <cell r="B22094">
            <v>2546</v>
          </cell>
          <cell r="F22094" t="str">
            <v>CC-00137205</v>
          </cell>
          <cell r="J22094" t="str">
            <v>Schedule Service</v>
          </cell>
          <cell r="R22094" t="str">
            <v>BRBL150944</v>
          </cell>
          <cell r="AB22094" t="str">
            <v>Replaced the sapareater, air filter, oil filter &amp; oil.</v>
          </cell>
        </row>
        <row r="22095">
          <cell r="A22095">
            <v>43815.821296296301</v>
          </cell>
          <cell r="B22095">
            <v>1977</v>
          </cell>
          <cell r="F22095" t="str">
            <v>CC-00137204</v>
          </cell>
          <cell r="J22095" t="str">
            <v>Schedule Service</v>
          </cell>
          <cell r="R22095" t="str">
            <v>BSKL151780</v>
          </cell>
          <cell r="AB22095" t="str">
            <v>Replaced the MPV, BDV, &amp; ACTUATV ASSY .</v>
          </cell>
        </row>
        <row r="22096">
          <cell r="A22096">
            <v>43815.7944907407</v>
          </cell>
          <cell r="B22096">
            <v>5121</v>
          </cell>
          <cell r="F22096" t="str">
            <v>CC-00137201</v>
          </cell>
          <cell r="J22096" t="str">
            <v>Complaint - Running With Problem</v>
          </cell>
          <cell r="R22096" t="str">
            <v>BQKD160076</v>
          </cell>
          <cell r="AB22096" t="str">
            <v>Visited the customer site checked the unit found that the issue is High Drilling RPM because limit switch is not working.
Visited the customer site checked the unit found that the BDV kit was damaged.</v>
          </cell>
        </row>
        <row r="22097">
          <cell r="A22097">
            <v>43815.685543981497</v>
          </cell>
          <cell r="B22097">
            <v>1</v>
          </cell>
          <cell r="F22097" t="str">
            <v>CC-00137116</v>
          </cell>
          <cell r="J22097" t="str">
            <v>Commissioning</v>
          </cell>
          <cell r="R22097" t="str">
            <v>BSDS043254</v>
          </cell>
          <cell r="AB22097" t="str">
            <v>REPLACE THE OIL LEVEL, LINE VOLTAGE, BASE , USED HRC FUSE &amp; BODY EARTHING.</v>
          </cell>
        </row>
        <row r="22098">
          <cell r="A22098">
            <v>43815.684293981503</v>
          </cell>
          <cell r="B22098">
            <v>1861</v>
          </cell>
          <cell r="F22098" t="str">
            <v>CC-00137113</v>
          </cell>
          <cell r="J22098" t="str">
            <v>Complaint - Running With Problem</v>
          </cell>
          <cell r="R22098" t="str">
            <v>BQHD160412</v>
          </cell>
          <cell r="AB22098" t="str">
            <v>Visited the customer site checked the unit found that there is dust entered in limit switch.
Then clean the limit switch &amp; then fitted the same then start the unit found running in good condition.</v>
          </cell>
        </row>
        <row r="22099">
          <cell r="A22099">
            <v>43815.6792824074</v>
          </cell>
          <cell r="B22099">
            <v>45000</v>
          </cell>
          <cell r="F22099" t="str">
            <v>CC-00137108</v>
          </cell>
          <cell r="J22099" t="str">
            <v>Schedule Service</v>
          </cell>
          <cell r="R22099" t="str">
            <v>BLFS040558</v>
          </cell>
          <cell r="AB22099"/>
        </row>
        <row r="22100">
          <cell r="A22100">
            <v>43815.676064814797</v>
          </cell>
          <cell r="B22100">
            <v>1527</v>
          </cell>
          <cell r="F22100" t="str">
            <v>CC-00137096</v>
          </cell>
          <cell r="J22100" t="str">
            <v>Schedule Service</v>
          </cell>
          <cell r="R22100" t="str">
            <v>BSKD161467</v>
          </cell>
          <cell r="AB22100"/>
        </row>
        <row r="22101">
          <cell r="A22101">
            <v>43815.5942013889</v>
          </cell>
          <cell r="B22101">
            <v>3565</v>
          </cell>
          <cell r="F22101" t="str">
            <v>CC-00136976</v>
          </cell>
          <cell r="J22101" t="str">
            <v>Schedule Service</v>
          </cell>
          <cell r="R22101" t="str">
            <v>BRAD160777</v>
          </cell>
          <cell r="AB22101"/>
        </row>
        <row r="22102">
          <cell r="A22102">
            <v>43815.360462962999</v>
          </cell>
          <cell r="B22102">
            <v>5500</v>
          </cell>
          <cell r="F22102" t="str">
            <v>CC-00136736</v>
          </cell>
          <cell r="J22102" t="str">
            <v>Schedule Service</v>
          </cell>
          <cell r="R22102" t="str">
            <v>BOHD200197</v>
          </cell>
          <cell r="AB22102"/>
        </row>
        <row r="22103">
          <cell r="A22103">
            <v>43814.670717592599</v>
          </cell>
          <cell r="B22103">
            <v>24611</v>
          </cell>
          <cell r="F22103" t="str">
            <v>CC-00136728</v>
          </cell>
          <cell r="J22103" t="str">
            <v>Schedule Service</v>
          </cell>
          <cell r="R22103" t="str">
            <v>BQBS033796</v>
          </cell>
          <cell r="AB22103"/>
        </row>
        <row r="22104">
          <cell r="A22104">
            <v>43814.667476851799</v>
          </cell>
          <cell r="B22104">
            <v>16423</v>
          </cell>
          <cell r="F22104" t="str">
            <v>CC-00136727</v>
          </cell>
          <cell r="J22104" t="str">
            <v>Schedule Service</v>
          </cell>
          <cell r="R22104" t="str">
            <v>BLIS031950</v>
          </cell>
          <cell r="AB22104"/>
        </row>
        <row r="22105">
          <cell r="A22105">
            <v>43814.666030092601</v>
          </cell>
          <cell r="B22105">
            <v>8942</v>
          </cell>
          <cell r="F22105" t="str">
            <v>CC-00136726</v>
          </cell>
          <cell r="J22105" t="str">
            <v>Schedule Service</v>
          </cell>
          <cell r="R22105" t="str">
            <v>GOCS030806</v>
          </cell>
          <cell r="AB22105"/>
        </row>
        <row r="22106">
          <cell r="A22106">
            <v>43814.664398148103</v>
          </cell>
          <cell r="B22106">
            <v>64969</v>
          </cell>
          <cell r="F22106" t="str">
            <v>CC-00136725</v>
          </cell>
          <cell r="J22106" t="str">
            <v>Schedule Service</v>
          </cell>
          <cell r="R22106" t="str">
            <v>BJGS031396</v>
          </cell>
          <cell r="AB22106"/>
        </row>
        <row r="22107">
          <cell r="A22107">
            <v>43814.662870370397</v>
          </cell>
          <cell r="B22107">
            <v>24018</v>
          </cell>
          <cell r="F22107" t="str">
            <v>CC-00136724</v>
          </cell>
          <cell r="J22107" t="str">
            <v>Schedule Service</v>
          </cell>
          <cell r="R22107" t="str">
            <v>BMBS030816</v>
          </cell>
          <cell r="AB22107"/>
        </row>
        <row r="22108">
          <cell r="A22108">
            <v>43814.5637615741</v>
          </cell>
          <cell r="B22108">
            <v>9450</v>
          </cell>
          <cell r="F22108" t="str">
            <v>CC-00136720</v>
          </cell>
          <cell r="J22108" t="str">
            <v>Complaint - Running With Problem</v>
          </cell>
          <cell r="R22108" t="str">
            <v>BQHD160427</v>
          </cell>
          <cell r="AB22108" t="str">
            <v>Replace the cooler flange O-Ring</v>
          </cell>
        </row>
        <row r="22109">
          <cell r="A22109">
            <v>43814.562685185199</v>
          </cell>
          <cell r="B22109">
            <v>2581</v>
          </cell>
          <cell r="F22109" t="str">
            <v>CC-00136719</v>
          </cell>
          <cell r="J22109" t="str">
            <v>Complaint - Running With Problem</v>
          </cell>
          <cell r="R22109" t="str">
            <v>BRHD161304</v>
          </cell>
          <cell r="AB22109" t="str">
            <v>Visited the customer site as per the complaint given by customer then we check then check the unit found that single acting actuator is not working there is no any issue of oil leakage.</v>
          </cell>
        </row>
        <row r="22110">
          <cell r="A22110">
            <v>43814.559884259303</v>
          </cell>
          <cell r="B22110">
            <v>674</v>
          </cell>
          <cell r="F22110" t="str">
            <v>CC-00136718</v>
          </cell>
          <cell r="J22110" t="str">
            <v>Schedule Service</v>
          </cell>
          <cell r="R22110" t="str">
            <v>BSKD200409</v>
          </cell>
          <cell r="AB22110"/>
        </row>
        <row r="22111">
          <cell r="A22111">
            <v>43813.769340277802</v>
          </cell>
          <cell r="B22111">
            <v>18988</v>
          </cell>
          <cell r="F22111" t="str">
            <v>CC-00136699</v>
          </cell>
          <cell r="J22111" t="str">
            <v>General Service</v>
          </cell>
          <cell r="R22111" t="str">
            <v>BQBS030091</v>
          </cell>
          <cell r="AB22111"/>
        </row>
        <row r="22112">
          <cell r="A22112">
            <v>43813.764583333301</v>
          </cell>
          <cell r="B22112">
            <v>2586</v>
          </cell>
          <cell r="F22112" t="str">
            <v>CC-00136694</v>
          </cell>
          <cell r="J22112" t="str">
            <v>Schedule Service</v>
          </cell>
          <cell r="R22112" t="str">
            <v>BRGL151468</v>
          </cell>
          <cell r="AB22112" t="str">
            <v>replaced the saparator, oil, air filter &amp; oil filter</v>
          </cell>
        </row>
        <row r="22113">
          <cell r="A22113">
            <v>43813.4522685185</v>
          </cell>
          <cell r="B22113">
            <v>1</v>
          </cell>
          <cell r="F22113" t="str">
            <v>CC-00136412</v>
          </cell>
          <cell r="J22113" t="str">
            <v>Commissioning</v>
          </cell>
          <cell r="R22113" t="str">
            <v>BSGD161861</v>
          </cell>
          <cell r="AB22113"/>
        </row>
        <row r="22114">
          <cell r="A22114">
            <v>43813.418634259302</v>
          </cell>
          <cell r="B22114">
            <v>11000</v>
          </cell>
          <cell r="F22114" t="str">
            <v>CC-00136383</v>
          </cell>
          <cell r="J22114" t="str">
            <v>Complaint - Breakdown</v>
          </cell>
          <cell r="R22114" t="str">
            <v>BMFC370445</v>
          </cell>
          <cell r="AB22114"/>
        </row>
        <row r="22115">
          <cell r="A22115">
            <v>43810.686064814799</v>
          </cell>
          <cell r="B22115">
            <v>2453</v>
          </cell>
          <cell r="F22115" t="str">
            <v>CC-00135439</v>
          </cell>
          <cell r="J22115" t="str">
            <v>Complaint - Running With Problem</v>
          </cell>
          <cell r="R22115" t="str">
            <v>BRJD160543</v>
          </cell>
          <cell r="AB22115" t="str">
            <v>REPAIRED FUEL PUMP INJECTOR AND FITTED AND REPLACED FUEL FILTER THAN STARTED MACHINE FOUND WORKING GOOD CONDITION.</v>
          </cell>
        </row>
        <row r="22116">
          <cell r="A22116">
            <v>43809.722083333298</v>
          </cell>
          <cell r="B22116">
            <v>3006</v>
          </cell>
          <cell r="F22116" t="str">
            <v>CC-00134958</v>
          </cell>
          <cell r="J22116" t="str">
            <v>Schedule Service</v>
          </cell>
          <cell r="R22116" t="str">
            <v>BRIS035695</v>
          </cell>
          <cell r="AB22116"/>
        </row>
        <row r="22117">
          <cell r="A22117">
            <v>43808.590520833299</v>
          </cell>
          <cell r="B22117">
            <v>0</v>
          </cell>
          <cell r="F22117" t="str">
            <v>CC-00134292</v>
          </cell>
          <cell r="J22117" t="str">
            <v>Commissioning</v>
          </cell>
          <cell r="R22117" t="str">
            <v>DSLL110131</v>
          </cell>
          <cell r="AB22117"/>
        </row>
        <row r="22118">
          <cell r="A22118">
            <v>43808.577974537002</v>
          </cell>
          <cell r="B22118"/>
          <cell r="F22118" t="str">
            <v>CC-00134270</v>
          </cell>
          <cell r="J22118" t="str">
            <v>Commissioning</v>
          </cell>
          <cell r="R22118"/>
          <cell r="AB22118"/>
        </row>
        <row r="22119">
          <cell r="A22119">
            <v>43808.445439814801</v>
          </cell>
          <cell r="B22119">
            <v>1083</v>
          </cell>
          <cell r="F22119" t="str">
            <v>CC-00134082</v>
          </cell>
          <cell r="J22119" t="str">
            <v>Complaint - Running With Problem</v>
          </cell>
          <cell r="R22119" t="str">
            <v>BSLD230358</v>
          </cell>
          <cell r="AB22119" t="str">
            <v>visited the customer and observed the points during idle time air pressure  adjustment upto 370, butterfly valve actuator malfunctioning during idle time so, open main pressure regulator valve and clean it by cloth and refited the same ,open butterfly valve actuator and clean it by cloth and dissel and refitted the part in same, readjust the  air pressure to 390psi at 1180 idle rpm.the unit boring found no raise of idle rpm unit is running very satisfactory with all parameters under limit and idle rpm 1180 at 390psi during rpm 330psi at 1610rpm and in flushing mode 1890rpm at 210psi.</v>
          </cell>
        </row>
        <row r="22120">
          <cell r="A22120">
            <v>43808.413067129601</v>
          </cell>
          <cell r="B22120">
            <v>1908</v>
          </cell>
          <cell r="F22120" t="str">
            <v>CC-00134057</v>
          </cell>
          <cell r="J22120" t="str">
            <v>Complaint - Running With Problem</v>
          </cell>
          <cell r="R22120" t="str">
            <v>BRGD161212</v>
          </cell>
          <cell r="AB22120" t="str">
            <v>so, replaced the actuator kit and pressure regulator then adjust the air pressure at 14kg , after then start the unit found unit running satisfactory. ( visited the customer site checked the unit found that the issue is high drilling rpm, i.e. the unit running at 1850 rpm with 13 kg pressure then the check the actuator kit found ,it is  mal functioning . after then check the pressure regulator found not running. so, replaced the actuator kit and pressure regulator then adjust the air pressure at 14kg , after then start  the unit found unit running satisfactory.)</v>
          </cell>
        </row>
        <row r="22121">
          <cell r="A22121">
            <v>43806.559525463003</v>
          </cell>
          <cell r="B22121">
            <v>5780</v>
          </cell>
          <cell r="F22121" t="str">
            <v>CC-00133829</v>
          </cell>
          <cell r="J22121" t="str">
            <v>General Service</v>
          </cell>
          <cell r="R22121" t="str">
            <v>BRIC374329</v>
          </cell>
          <cell r="AB22121" t="str">
            <v>REPLACE THE AIR FILTER,OIL FILTER &amp; OIL.</v>
          </cell>
        </row>
        <row r="22122">
          <cell r="A22122">
            <v>43806.554618055598</v>
          </cell>
          <cell r="B22122">
            <v>4576</v>
          </cell>
          <cell r="F22122" t="str">
            <v>CC-00133822</v>
          </cell>
          <cell r="J22122" t="str">
            <v>Schedule Service</v>
          </cell>
          <cell r="R22122" t="str">
            <v>BQAC373733</v>
          </cell>
          <cell r="AB22122"/>
        </row>
        <row r="22123">
          <cell r="A22123">
            <v>43805.573680555601</v>
          </cell>
          <cell r="B22123">
            <v>4551</v>
          </cell>
          <cell r="F22123" t="str">
            <v>CC-00133397</v>
          </cell>
          <cell r="J22123" t="str">
            <v>Complaint - Running With Problem</v>
          </cell>
          <cell r="R22123" t="str">
            <v>BQKD160094</v>
          </cell>
          <cell r="AB22123"/>
        </row>
        <row r="22124">
          <cell r="A22124">
            <v>43805.537476851903</v>
          </cell>
          <cell r="B22124">
            <v>14000</v>
          </cell>
          <cell r="F22124" t="str">
            <v>CC-00133345</v>
          </cell>
          <cell r="J22124" t="str">
            <v>Schedule Service</v>
          </cell>
          <cell r="R22124" t="str">
            <v>BJAET10022</v>
          </cell>
          <cell r="AB22124"/>
        </row>
        <row r="22125">
          <cell r="A22125">
            <v>43805.536076388897</v>
          </cell>
          <cell r="B22125">
            <v>1173</v>
          </cell>
          <cell r="F22125" t="str">
            <v>CC-00133341</v>
          </cell>
          <cell r="J22125" t="str">
            <v>Schedule Service</v>
          </cell>
          <cell r="R22125" t="str">
            <v>BRGD230256</v>
          </cell>
          <cell r="AB22125"/>
        </row>
        <row r="22126">
          <cell r="A22126">
            <v>43805.534247685202</v>
          </cell>
          <cell r="B22126">
            <v>5</v>
          </cell>
          <cell r="F22126" t="str">
            <v>CC-00133336</v>
          </cell>
          <cell r="J22126" t="str">
            <v>Schedule Service</v>
          </cell>
          <cell r="R22126" t="str">
            <v>CRLE561984</v>
          </cell>
          <cell r="AB22126"/>
        </row>
        <row r="22127">
          <cell r="A22127">
            <v>43805.520636574103</v>
          </cell>
          <cell r="B22127">
            <v>9416</v>
          </cell>
          <cell r="F22127" t="str">
            <v>CC-00133320</v>
          </cell>
          <cell r="J22127" t="str">
            <v>Schedule Service</v>
          </cell>
          <cell r="R22127" t="str">
            <v>UOHS030121</v>
          </cell>
          <cell r="AB22127"/>
        </row>
        <row r="22128">
          <cell r="A22128">
            <v>43805.517175925903</v>
          </cell>
          <cell r="B22128">
            <v>35</v>
          </cell>
          <cell r="F22128" t="str">
            <v>CC-00133314</v>
          </cell>
          <cell r="J22128" t="str">
            <v>Complaint - Running With Problem</v>
          </cell>
          <cell r="R22128" t="str">
            <v>BSGD161898</v>
          </cell>
          <cell r="AB22128" t="str">
            <v>VISITED THE CUSTOMER AND CHECKED FOUND THE UNIT PRESSURE REGULATOR CHANGE AND LINE PRESSURE 14.2KG ADJUST AND CUSTOMER SIDE HAMMER REPLACED</v>
          </cell>
        </row>
        <row r="22129">
          <cell r="A22129">
            <v>43805.514930555597</v>
          </cell>
          <cell r="B22129"/>
          <cell r="F22129" t="str">
            <v>CC-00133310</v>
          </cell>
          <cell r="J22129" t="str">
            <v>Complaint - Running With Problem</v>
          </cell>
          <cell r="R22129" t="str">
            <v>BQKD160094</v>
          </cell>
          <cell r="AB22129"/>
        </row>
        <row r="22130">
          <cell r="A22130">
            <v>43805.513634259303</v>
          </cell>
          <cell r="B22130">
            <v>1506</v>
          </cell>
          <cell r="F22130" t="str">
            <v>CC-00133308</v>
          </cell>
          <cell r="J22130" t="str">
            <v>Complaint - Running With Problem</v>
          </cell>
          <cell r="R22130" t="str">
            <v>BSAD161567</v>
          </cell>
          <cell r="AB22130"/>
        </row>
        <row r="22131">
          <cell r="A22131">
            <v>43805.512361111098</v>
          </cell>
          <cell r="B22131">
            <v>7230</v>
          </cell>
          <cell r="F22131" t="str">
            <v>CC-00133304</v>
          </cell>
          <cell r="J22131" t="str">
            <v>Complaint - Running With Problem</v>
          </cell>
          <cell r="R22131" t="str">
            <v>BRID161336</v>
          </cell>
          <cell r="AB22131" t="str">
            <v>visited the customer site checked the unit found that all the parameters are working satisfactory i.e. idle rpm 1200 at 14 kg line pressure,flushing rpm 1500 at 4kg in line pressure  ,but at the line of drilling the rpm goes up to 1600 to 1700 after than advised the customer replaced the hammer and than cross check it, after replacing the  hammer unit found running satisfactory.</v>
          </cell>
        </row>
        <row r="22132">
          <cell r="A22132">
            <v>43805.510879629597</v>
          </cell>
          <cell r="B22132">
            <v>9416</v>
          </cell>
          <cell r="F22132" t="str">
            <v>CC-00133299</v>
          </cell>
          <cell r="J22132" t="str">
            <v>Complaint - Running With Problem</v>
          </cell>
          <cell r="R22132" t="str">
            <v>BQHD160427</v>
          </cell>
          <cell r="AB22132" t="str">
            <v>Visited the customer site for the complaint of unit tripping after then check the machine found all the parameters are working satisfactory, there is no any problem seen in the unit. So, engineer advised him the start the unit found unit running satisfactory</v>
          </cell>
        </row>
        <row r="22133">
          <cell r="A22133">
            <v>43804.520613425899</v>
          </cell>
          <cell r="B22133">
            <v>1010</v>
          </cell>
          <cell r="F22133" t="str">
            <v>CC-00132889</v>
          </cell>
          <cell r="J22133" t="str">
            <v>Schedule Service</v>
          </cell>
          <cell r="R22133" t="str">
            <v>BSCD161691</v>
          </cell>
          <cell r="AB22133" t="str">
            <v>REPLACED THE AIR FILTER, OIL FILTER &amp; OIL.</v>
          </cell>
        </row>
        <row r="22134">
          <cell r="A22134">
            <v>43803.607210648202</v>
          </cell>
          <cell r="B22134">
            <v>1150</v>
          </cell>
          <cell r="F22134" t="str">
            <v>CC-00132503</v>
          </cell>
          <cell r="J22134" t="str">
            <v>Complaint - Breakdown</v>
          </cell>
          <cell r="R22134" t="str">
            <v>BSKD161500</v>
          </cell>
          <cell r="AB22134" t="str">
            <v>Wheel hub broken approval mail attached.</v>
          </cell>
        </row>
        <row r="22135">
          <cell r="A22135">
            <v>43801.635312500002</v>
          </cell>
          <cell r="B22135">
            <v>0</v>
          </cell>
          <cell r="F22135" t="str">
            <v>CC-00131595</v>
          </cell>
          <cell r="J22135" t="str">
            <v>Complaint - Running With Problem</v>
          </cell>
          <cell r="R22135" t="str">
            <v>47478</v>
          </cell>
          <cell r="AB22135" t="str">
            <v>visited the customer site and checked found   that the unit piston, tune up kit, cylender, piston and head  was damged so, change the all parts and new parts fitting the unit and checked the line pressure and sound good condition.</v>
          </cell>
        </row>
        <row r="22136">
          <cell r="A22136">
            <v>43801.568935185198</v>
          </cell>
          <cell r="B22136">
            <v>42156</v>
          </cell>
          <cell r="F22136" t="str">
            <v>CC-00131494</v>
          </cell>
          <cell r="J22136" t="str">
            <v>Schedule Service</v>
          </cell>
          <cell r="R22136" t="str">
            <v>BLGS040605</v>
          </cell>
          <cell r="AB22136"/>
        </row>
        <row r="22137">
          <cell r="A22137">
            <v>43801.551238425898</v>
          </cell>
          <cell r="B22137">
            <v>462</v>
          </cell>
          <cell r="F22137" t="str">
            <v>CC-00131472</v>
          </cell>
          <cell r="J22137" t="str">
            <v>Complaint - Running With Problem</v>
          </cell>
          <cell r="R22137" t="str">
            <v>BSFD161799</v>
          </cell>
          <cell r="AB22137"/>
        </row>
        <row r="22138">
          <cell r="A22138">
            <v>43801.531030092599</v>
          </cell>
          <cell r="B22138">
            <v>7914</v>
          </cell>
          <cell r="F22138" t="str">
            <v>CC-00131431</v>
          </cell>
          <cell r="J22138" t="str">
            <v>Schedule Service</v>
          </cell>
          <cell r="R22138" t="str">
            <v>BRAC372524</v>
          </cell>
          <cell r="AB22138"/>
        </row>
        <row r="22139">
          <cell r="A22139">
            <v>43801.526643518497</v>
          </cell>
          <cell r="B22139">
            <v>1</v>
          </cell>
          <cell r="F22139" t="str">
            <v>CC-00131424</v>
          </cell>
          <cell r="J22139" t="str">
            <v>Commissioning</v>
          </cell>
          <cell r="R22139" t="str">
            <v>BSGS043527</v>
          </cell>
          <cell r="AB22139"/>
        </row>
        <row r="22140">
          <cell r="A22140">
            <v>43801.522592592599</v>
          </cell>
          <cell r="B22140">
            <v>32552</v>
          </cell>
          <cell r="F22140" t="str">
            <v>CC-00131417</v>
          </cell>
          <cell r="J22140" t="str">
            <v>Schedule Service</v>
          </cell>
          <cell r="R22140" t="str">
            <v>BLES031356</v>
          </cell>
          <cell r="AB22140"/>
        </row>
        <row r="22141">
          <cell r="A22141">
            <v>43801.514305555596</v>
          </cell>
          <cell r="B22141">
            <v>45530</v>
          </cell>
          <cell r="F22141" t="str">
            <v>CC-00131400</v>
          </cell>
          <cell r="J22141" t="str">
            <v>Schedule Service</v>
          </cell>
          <cell r="R22141" t="str">
            <v>BKAS030601</v>
          </cell>
          <cell r="AB22141"/>
        </row>
        <row r="22142">
          <cell r="A22142">
            <v>43801.472928240699</v>
          </cell>
          <cell r="B22142"/>
          <cell r="F22142" t="str">
            <v>CC-00131335</v>
          </cell>
          <cell r="J22142" t="str">
            <v>Complaint - Running With Problem</v>
          </cell>
          <cell r="R22142"/>
          <cell r="AB22142"/>
        </row>
        <row r="22143">
          <cell r="A22143">
            <v>43799.422303240703</v>
          </cell>
          <cell r="B22143">
            <v>0</v>
          </cell>
          <cell r="F22143" t="str">
            <v>CC-00130851</v>
          </cell>
          <cell r="J22143" t="str">
            <v>Commissioning</v>
          </cell>
          <cell r="R22143" t="str">
            <v>DSAL110169</v>
          </cell>
          <cell r="AB22143"/>
        </row>
        <row r="22144">
          <cell r="A22144">
            <v>43799.420902777798</v>
          </cell>
          <cell r="B22144">
            <v>0</v>
          </cell>
          <cell r="F22144" t="str">
            <v>CC-00130848</v>
          </cell>
          <cell r="J22144" t="str">
            <v>Commissioning</v>
          </cell>
          <cell r="R22144" t="str">
            <v>DSCL110283</v>
          </cell>
          <cell r="AB22144"/>
        </row>
        <row r="22145">
          <cell r="A22145">
            <v>43798.523020833301</v>
          </cell>
          <cell r="B22145">
            <v>4847</v>
          </cell>
          <cell r="F22145" t="str">
            <v>CC-00130569</v>
          </cell>
          <cell r="J22145" t="str">
            <v>Complaint - Running With Problem</v>
          </cell>
          <cell r="R22145" t="str">
            <v>BQED160211</v>
          </cell>
          <cell r="AB22145"/>
        </row>
        <row r="22146">
          <cell r="A22146">
            <v>43798.487037036997</v>
          </cell>
          <cell r="B22146">
            <v>2178</v>
          </cell>
          <cell r="F22146" t="str">
            <v>CC-00130515</v>
          </cell>
          <cell r="J22146" t="str">
            <v>Complaint - Running With Problem</v>
          </cell>
          <cell r="R22146" t="str">
            <v>BRLD160756</v>
          </cell>
          <cell r="AB22146"/>
        </row>
        <row r="22147">
          <cell r="A22147">
            <v>43797.691388888903</v>
          </cell>
          <cell r="B22147">
            <v>3832</v>
          </cell>
          <cell r="F22147" t="str">
            <v>CC-00130311</v>
          </cell>
          <cell r="J22147" t="str">
            <v>General Service</v>
          </cell>
          <cell r="R22147" t="str">
            <v>106989</v>
          </cell>
          <cell r="AB22147"/>
        </row>
        <row r="22148">
          <cell r="A22148">
            <v>43797.572337963</v>
          </cell>
          <cell r="B22148">
            <v>1</v>
          </cell>
          <cell r="F22148" t="str">
            <v>CC-00130143</v>
          </cell>
          <cell r="J22148" t="str">
            <v>Commissioning</v>
          </cell>
          <cell r="R22148" t="str">
            <v>BSGD161854</v>
          </cell>
          <cell r="AB22148"/>
        </row>
        <row r="22149">
          <cell r="A22149">
            <v>43797.567002314798</v>
          </cell>
          <cell r="B22149">
            <v>6558</v>
          </cell>
          <cell r="F22149" t="str">
            <v>CC-00130137</v>
          </cell>
          <cell r="J22149" t="str">
            <v>Complaint - Running With Problem</v>
          </cell>
          <cell r="R22149" t="str">
            <v>ONIC370102</v>
          </cell>
          <cell r="AB22149"/>
        </row>
        <row r="22150">
          <cell r="A22150">
            <v>43796.637499999997</v>
          </cell>
          <cell r="B22150">
            <v>1</v>
          </cell>
          <cell r="F22150" t="str">
            <v>CC-00129780</v>
          </cell>
          <cell r="J22150" t="str">
            <v>Commissioning</v>
          </cell>
          <cell r="R22150" t="str">
            <v>BSBC375571</v>
          </cell>
          <cell r="AB22150"/>
        </row>
        <row r="22151">
          <cell r="A22151">
            <v>43796.635671296302</v>
          </cell>
          <cell r="B22151">
            <v>19006</v>
          </cell>
          <cell r="F22151" t="str">
            <v>CC-00129775</v>
          </cell>
          <cell r="J22151" t="str">
            <v>Complaint - Running With Problem</v>
          </cell>
          <cell r="R22151" t="str">
            <v>BKKS030393</v>
          </cell>
          <cell r="AB22151"/>
        </row>
        <row r="22152">
          <cell r="A22152">
            <v>43796.634467592601</v>
          </cell>
          <cell r="B22152">
            <v>19238</v>
          </cell>
          <cell r="F22152" t="str">
            <v>CC-00129773</v>
          </cell>
          <cell r="J22152" t="str">
            <v>Schedule Service</v>
          </cell>
          <cell r="R22152" t="str">
            <v>BPLF150007</v>
          </cell>
          <cell r="AB22152"/>
        </row>
        <row r="22153">
          <cell r="A22153">
            <v>43796.620196759301</v>
          </cell>
          <cell r="B22153">
            <v>22432</v>
          </cell>
          <cell r="F22153" t="str">
            <v>CC-00129759</v>
          </cell>
          <cell r="J22153" t="str">
            <v>Schedule Service</v>
          </cell>
          <cell r="R22153" t="str">
            <v>BKJS030050</v>
          </cell>
          <cell r="AB22153"/>
        </row>
        <row r="22154">
          <cell r="A22154">
            <v>43796.617824074099</v>
          </cell>
          <cell r="B22154">
            <v>16281</v>
          </cell>
          <cell r="F22154" t="str">
            <v>CC-00129754</v>
          </cell>
          <cell r="J22154" t="str">
            <v>Complaint - Running With Problem</v>
          </cell>
          <cell r="R22154" t="str">
            <v>BQBS033796</v>
          </cell>
          <cell r="AB22154"/>
        </row>
        <row r="22155">
          <cell r="A22155">
            <v>43796.615173611099</v>
          </cell>
          <cell r="B22155">
            <v>4059</v>
          </cell>
          <cell r="F22155" t="str">
            <v>CC-00129747</v>
          </cell>
          <cell r="J22155" t="str">
            <v>General Service</v>
          </cell>
          <cell r="R22155" t="str">
            <v>BRHS035368</v>
          </cell>
          <cell r="AB22155"/>
        </row>
        <row r="22156">
          <cell r="A22156">
            <v>43796.612997685203</v>
          </cell>
          <cell r="B22156">
            <v>1832</v>
          </cell>
          <cell r="F22156" t="str">
            <v>CC-00129742</v>
          </cell>
          <cell r="J22156" t="str">
            <v>Complaint - Running With Problem</v>
          </cell>
          <cell r="R22156" t="str">
            <v>BRGD161212</v>
          </cell>
          <cell r="AB22156"/>
        </row>
        <row r="22157">
          <cell r="A22157">
            <v>43796.6106828704</v>
          </cell>
          <cell r="B22157">
            <v>3138</v>
          </cell>
          <cell r="F22157" t="str">
            <v>CC-00129741</v>
          </cell>
          <cell r="J22157" t="str">
            <v>Complaint - Running With Problem</v>
          </cell>
          <cell r="R22157" t="str">
            <v>BRCD160968</v>
          </cell>
          <cell r="AB22157"/>
        </row>
        <row r="22158">
          <cell r="A22158">
            <v>43796.609178240702</v>
          </cell>
          <cell r="B22158">
            <v>884</v>
          </cell>
          <cell r="F22158" t="str">
            <v>CC-00129740</v>
          </cell>
          <cell r="J22158" t="str">
            <v>Complaint - Running With Problem</v>
          </cell>
          <cell r="R22158" t="str">
            <v>BQID160510</v>
          </cell>
          <cell r="AB22158"/>
        </row>
        <row r="22159">
          <cell r="A22159">
            <v>43796.527581018498</v>
          </cell>
          <cell r="B22159">
            <v>1</v>
          </cell>
          <cell r="F22159" t="str">
            <v>CC-00129648</v>
          </cell>
          <cell r="J22159" t="str">
            <v>Commissioning</v>
          </cell>
          <cell r="R22159" t="str">
            <v>BSGD161898</v>
          </cell>
          <cell r="AB22159"/>
        </row>
        <row r="22160">
          <cell r="A22160">
            <v>43792.7338310185</v>
          </cell>
          <cell r="B22160">
            <v>13100</v>
          </cell>
          <cell r="F22160" t="str">
            <v>CC-00128434</v>
          </cell>
          <cell r="J22160" t="str">
            <v>Complaint - Running With Problem</v>
          </cell>
          <cell r="R22160" t="str">
            <v>GOCC370403</v>
          </cell>
          <cell r="AB22160"/>
        </row>
        <row r="22161">
          <cell r="A22161">
            <v>43792.7126041667</v>
          </cell>
          <cell r="B22161">
            <v>1587</v>
          </cell>
          <cell r="F22161" t="str">
            <v>CC-00128415</v>
          </cell>
          <cell r="J22161" t="str">
            <v>Schedule Service</v>
          </cell>
          <cell r="R22161" t="str">
            <v>BSCS037449</v>
          </cell>
          <cell r="AB22161"/>
        </row>
        <row r="22162">
          <cell r="A22162">
            <v>43792.629097222198</v>
          </cell>
          <cell r="B22162">
            <v>2090</v>
          </cell>
          <cell r="F22162" t="str">
            <v>CC-00128342</v>
          </cell>
          <cell r="J22162" t="str">
            <v>General Service</v>
          </cell>
          <cell r="R22162" t="str">
            <v>BRKD230139</v>
          </cell>
          <cell r="AB22162"/>
        </row>
        <row r="22163">
          <cell r="A22163">
            <v>43792.560266203698</v>
          </cell>
          <cell r="B22163"/>
          <cell r="F22163" t="str">
            <v>CC-00128276</v>
          </cell>
          <cell r="J22163" t="str">
            <v>Complaint - Running With Problem</v>
          </cell>
          <cell r="R22163"/>
          <cell r="AB22163"/>
        </row>
        <row r="22164">
          <cell r="A22164">
            <v>43792.500023148103</v>
          </cell>
          <cell r="B22164">
            <v>1</v>
          </cell>
          <cell r="F22164" t="str">
            <v>CC-00128188</v>
          </cell>
          <cell r="J22164" t="str">
            <v>Complaint - Running With Problem</v>
          </cell>
          <cell r="R22164" t="str">
            <v>CRKE661518</v>
          </cell>
          <cell r="AB22164"/>
        </row>
        <row r="22165">
          <cell r="A22165">
            <v>43792.486770833297</v>
          </cell>
          <cell r="B22165">
            <v>2220</v>
          </cell>
          <cell r="F22165" t="str">
            <v>CC-00128168</v>
          </cell>
          <cell r="J22165" t="str">
            <v>Complaint - Running With Problem</v>
          </cell>
          <cell r="R22165" t="str">
            <v>BQHD160361</v>
          </cell>
          <cell r="AB22165"/>
        </row>
        <row r="22166">
          <cell r="A22166">
            <v>43791.6549884259</v>
          </cell>
          <cell r="B22166">
            <v>2752</v>
          </cell>
          <cell r="F22166" t="str">
            <v>CC-00127859</v>
          </cell>
          <cell r="J22166" t="str">
            <v>Complaint - Running With Problem</v>
          </cell>
          <cell r="R22166" t="str">
            <v>BQGS031413</v>
          </cell>
          <cell r="AB22166" t="str">
            <v>Visitedthe customer site checked the unit found that the issue is oil carry over because the oil return line is jammed.</v>
          </cell>
        </row>
        <row r="22167">
          <cell r="A22167">
            <v>43791.5606134259</v>
          </cell>
          <cell r="B22167">
            <v>1697</v>
          </cell>
          <cell r="F22167" t="str">
            <v>25017</v>
          </cell>
          <cell r="J22167" t="str">
            <v>Complaint - Running With Problem</v>
          </cell>
          <cell r="R22167" t="str">
            <v>BRED161081</v>
          </cell>
          <cell r="AB22167"/>
        </row>
        <row r="22168">
          <cell r="A22168">
            <v>43790.559710648202</v>
          </cell>
          <cell r="B22168"/>
          <cell r="F22168" t="str">
            <v>CC-00127547</v>
          </cell>
          <cell r="J22168" t="str">
            <v>Commissioning</v>
          </cell>
          <cell r="R22168"/>
          <cell r="AB22168"/>
        </row>
        <row r="22169">
          <cell r="A22169">
            <v>43789.693993055596</v>
          </cell>
          <cell r="B22169">
            <v>4421</v>
          </cell>
          <cell r="F22169" t="str">
            <v>CC-00127302</v>
          </cell>
          <cell r="J22169" t="str">
            <v>Complaint - Running With Problem</v>
          </cell>
          <cell r="R22169" t="str">
            <v>BRKD200211</v>
          </cell>
          <cell r="AB22169"/>
        </row>
        <row r="22170">
          <cell r="A22170">
            <v>43789.692766203698</v>
          </cell>
          <cell r="B22170">
            <v>3000</v>
          </cell>
          <cell r="F22170" t="str">
            <v>CC-00127301</v>
          </cell>
          <cell r="J22170" t="str">
            <v>Schedule Service</v>
          </cell>
          <cell r="R22170" t="str">
            <v>BRLD160727</v>
          </cell>
          <cell r="AB22170"/>
        </row>
        <row r="22171">
          <cell r="A22171">
            <v>43789.550300925897</v>
          </cell>
          <cell r="B22171">
            <v>1</v>
          </cell>
          <cell r="F22171" t="str">
            <v>CC-00127133</v>
          </cell>
          <cell r="J22171" t="str">
            <v>Commissioning</v>
          </cell>
          <cell r="R22171" t="str">
            <v>BSGC376585</v>
          </cell>
          <cell r="AB22171"/>
        </row>
        <row r="22172">
          <cell r="A22172">
            <v>43788.6489351852</v>
          </cell>
          <cell r="B22172">
            <v>1</v>
          </cell>
          <cell r="F22172" t="str">
            <v>CC-00126801</v>
          </cell>
          <cell r="J22172" t="str">
            <v>Commissioning</v>
          </cell>
          <cell r="R22172" t="str">
            <v>BSFD161830</v>
          </cell>
          <cell r="AB22172"/>
        </row>
        <row r="22173">
          <cell r="A22173">
            <v>43787.772060185198</v>
          </cell>
          <cell r="B22173">
            <v>2705</v>
          </cell>
          <cell r="F22173" t="str">
            <v>CC-00126437</v>
          </cell>
          <cell r="J22173" t="str">
            <v>Complaint - Breakdown</v>
          </cell>
          <cell r="R22173" t="str">
            <v>BRBD160856</v>
          </cell>
          <cell r="AB22173"/>
        </row>
        <row r="22174">
          <cell r="A22174">
            <v>43787.662384259304</v>
          </cell>
          <cell r="B22174">
            <v>2089</v>
          </cell>
          <cell r="F22174" t="str">
            <v>CC-00126295</v>
          </cell>
          <cell r="J22174" t="str">
            <v>Complaint - Running With Problem</v>
          </cell>
          <cell r="R22174" t="str">
            <v>BRKD230139</v>
          </cell>
          <cell r="AB22174"/>
        </row>
        <row r="22175">
          <cell r="A22175">
            <v>43787.622835648202</v>
          </cell>
          <cell r="B22175">
            <v>5000</v>
          </cell>
          <cell r="F22175" t="str">
            <v>CC-00126222</v>
          </cell>
          <cell r="J22175" t="str">
            <v>Complaint - Running With Problem</v>
          </cell>
          <cell r="R22175" t="str">
            <v>BNHD160288</v>
          </cell>
          <cell r="AB22175"/>
        </row>
        <row r="22176">
          <cell r="A22176">
            <v>43787.474467592598</v>
          </cell>
          <cell r="B22176">
            <v>14125</v>
          </cell>
          <cell r="F22176" t="str">
            <v>CC-00126031</v>
          </cell>
          <cell r="J22176" t="str">
            <v>Complaint - Running With Problem</v>
          </cell>
          <cell r="R22176" t="str">
            <v>BKDS031405</v>
          </cell>
          <cell r="AB22176"/>
        </row>
        <row r="22177">
          <cell r="A22177">
            <v>43787.470104166699</v>
          </cell>
          <cell r="B22177">
            <v>2121</v>
          </cell>
          <cell r="F22177" t="str">
            <v>CC-00126028</v>
          </cell>
          <cell r="J22177" t="str">
            <v>Complaint - Running With Problem</v>
          </cell>
          <cell r="R22177" t="str">
            <v>BRLD160728</v>
          </cell>
          <cell r="AB22177"/>
        </row>
        <row r="22178">
          <cell r="A22178">
            <v>43787.468287037002</v>
          </cell>
          <cell r="B22178">
            <v>3653</v>
          </cell>
          <cell r="F22178" t="str">
            <v>CC-00126022</v>
          </cell>
          <cell r="J22178" t="str">
            <v>Complaint - Running With Problem</v>
          </cell>
          <cell r="R22178" t="str">
            <v>BQID160499</v>
          </cell>
          <cell r="AB22178"/>
        </row>
        <row r="22179">
          <cell r="A22179">
            <v>43787.467106481497</v>
          </cell>
          <cell r="B22179">
            <v>1</v>
          </cell>
          <cell r="F22179" t="str">
            <v>CC-00126017</v>
          </cell>
          <cell r="J22179" t="str">
            <v>Commissioning</v>
          </cell>
          <cell r="R22179" t="str">
            <v>BSGS043528</v>
          </cell>
          <cell r="AB22179"/>
        </row>
        <row r="22180">
          <cell r="A22180">
            <v>43787.465787036999</v>
          </cell>
          <cell r="B22180">
            <v>4500</v>
          </cell>
          <cell r="F22180" t="str">
            <v>CC-00126015</v>
          </cell>
          <cell r="J22180" t="str">
            <v>Schedule Service</v>
          </cell>
          <cell r="R22180" t="str">
            <v>BRED161077</v>
          </cell>
          <cell r="AB22180"/>
        </row>
        <row r="22181">
          <cell r="A22181">
            <v>43785.682291666701</v>
          </cell>
          <cell r="B22181">
            <v>0</v>
          </cell>
          <cell r="F22181" t="str">
            <v>CC-00125830</v>
          </cell>
          <cell r="J22181" t="str">
            <v>Pre Commissioning</v>
          </cell>
          <cell r="R22181" t="str">
            <v>BSGC376585</v>
          </cell>
          <cell r="AB22181"/>
        </row>
        <row r="22182">
          <cell r="A22182">
            <v>43785.6778009259</v>
          </cell>
          <cell r="B22182">
            <v>0</v>
          </cell>
          <cell r="F22182" t="str">
            <v>CC-00125827</v>
          </cell>
          <cell r="J22182" t="str">
            <v>Pre Commissioning</v>
          </cell>
          <cell r="R22182" t="str">
            <v>BSGS043528</v>
          </cell>
          <cell r="AB22182"/>
        </row>
        <row r="22183">
          <cell r="A22183">
            <v>43785.645451388897</v>
          </cell>
          <cell r="B22183">
            <v>2726</v>
          </cell>
          <cell r="F22183" t="str">
            <v>CC-00125797</v>
          </cell>
          <cell r="J22183" t="str">
            <v>Complaint - Running With Problem</v>
          </cell>
          <cell r="R22183" t="str">
            <v>BRJD160577</v>
          </cell>
          <cell r="AB22183"/>
        </row>
        <row r="22184">
          <cell r="A22184">
            <v>43785.619965277801</v>
          </cell>
          <cell r="B22184">
            <v>10058</v>
          </cell>
          <cell r="F22184" t="str">
            <v>CC-00125767</v>
          </cell>
          <cell r="J22184" t="str">
            <v>Schedule Service</v>
          </cell>
          <cell r="R22184" t="str">
            <v>BQES030978</v>
          </cell>
          <cell r="AB22184"/>
        </row>
        <row r="22185">
          <cell r="A22185">
            <v>43785.587395833303</v>
          </cell>
          <cell r="B22185">
            <v>1097</v>
          </cell>
          <cell r="F22185" t="str">
            <v>CC-00125736</v>
          </cell>
          <cell r="J22185" t="str">
            <v>Complaint - Running With Problem</v>
          </cell>
          <cell r="R22185" t="str">
            <v>BSKD161477</v>
          </cell>
          <cell r="AB22185"/>
        </row>
        <row r="22186">
          <cell r="A22186">
            <v>43785.5862037037</v>
          </cell>
          <cell r="B22186">
            <v>2069</v>
          </cell>
          <cell r="F22186" t="str">
            <v>CC-00125734</v>
          </cell>
          <cell r="J22186" t="str">
            <v>Complaint - Running With Problem</v>
          </cell>
          <cell r="R22186" t="str">
            <v>BRKD230139</v>
          </cell>
          <cell r="AB22186"/>
        </row>
        <row r="22187">
          <cell r="A22187">
            <v>43784.7250347222</v>
          </cell>
          <cell r="B22187">
            <v>2400</v>
          </cell>
          <cell r="F22187" t="str">
            <v>CC-00125496</v>
          </cell>
          <cell r="J22187" t="str">
            <v>Complaint - Running With Problem</v>
          </cell>
          <cell r="R22187" t="str">
            <v>BRGL151468</v>
          </cell>
          <cell r="AB22187"/>
        </row>
        <row r="22188">
          <cell r="A22188">
            <v>43784.702534722201</v>
          </cell>
          <cell r="B22188">
            <v>1596</v>
          </cell>
          <cell r="F22188" t="str">
            <v>CC-00125462</v>
          </cell>
          <cell r="J22188" t="str">
            <v>Complaint - Running With Problem</v>
          </cell>
          <cell r="R22188" t="str">
            <v>BSJD161406</v>
          </cell>
          <cell r="AB22188"/>
        </row>
        <row r="22189">
          <cell r="A22189">
            <v>43784.631076388898</v>
          </cell>
          <cell r="B22189">
            <v>2705</v>
          </cell>
          <cell r="F22189" t="str">
            <v>CC-00125352</v>
          </cell>
          <cell r="J22189" t="str">
            <v>Complaint - Breakdown</v>
          </cell>
          <cell r="R22189" t="str">
            <v>BRBD160856</v>
          </cell>
          <cell r="AB22189" t="str">
            <v>Fitted the same after then start the unit found running satisfactory.
Replace oil filter 02 Pcs.</v>
          </cell>
        </row>
        <row r="22190">
          <cell r="A22190">
            <v>43782.668368055602</v>
          </cell>
          <cell r="B22190">
            <v>500</v>
          </cell>
          <cell r="F22190" t="str">
            <v>CC-00124464</v>
          </cell>
          <cell r="J22190" t="str">
            <v>General Service</v>
          </cell>
          <cell r="R22190" t="str">
            <v>CRJE670993</v>
          </cell>
          <cell r="AB22190"/>
        </row>
        <row r="22191">
          <cell r="A22191">
            <v>43782.581608796303</v>
          </cell>
          <cell r="B22191">
            <v>7356</v>
          </cell>
          <cell r="F22191" t="str">
            <v>CC-00124367</v>
          </cell>
          <cell r="J22191" t="str">
            <v>Complaint - Running With Problem</v>
          </cell>
          <cell r="R22191" t="str">
            <v>BPLD200036</v>
          </cell>
          <cell r="AB22191"/>
        </row>
        <row r="22192">
          <cell r="A22192">
            <v>43781.732372685197</v>
          </cell>
          <cell r="B22192">
            <v>1</v>
          </cell>
          <cell r="F22192" t="str">
            <v>CC-00124146</v>
          </cell>
          <cell r="J22192" t="str">
            <v>Commissioning</v>
          </cell>
          <cell r="R22192" t="str">
            <v>BSFC376341</v>
          </cell>
          <cell r="AB22192"/>
        </row>
        <row r="22193">
          <cell r="A22193">
            <v>43781.549745370401</v>
          </cell>
          <cell r="B22193"/>
          <cell r="F22193" t="str">
            <v>CC-00123929</v>
          </cell>
          <cell r="J22193" t="str">
            <v>Commissioning</v>
          </cell>
          <cell r="R22193"/>
          <cell r="AB22193"/>
        </row>
        <row r="22194">
          <cell r="A22194">
            <v>43781.515648148103</v>
          </cell>
          <cell r="B22194"/>
          <cell r="F22194" t="str">
            <v>CC-00123888</v>
          </cell>
          <cell r="J22194" t="str">
            <v>Commissioning</v>
          </cell>
          <cell r="R22194"/>
          <cell r="AB22194"/>
        </row>
        <row r="22195">
          <cell r="A22195">
            <v>43781.478171296301</v>
          </cell>
          <cell r="B22195">
            <v>1721</v>
          </cell>
          <cell r="F22195" t="str">
            <v>CC-00123821</v>
          </cell>
          <cell r="J22195" t="str">
            <v>Complaint - Running With Problem</v>
          </cell>
          <cell r="R22195" t="str">
            <v>BRGD161212</v>
          </cell>
          <cell r="AB22195"/>
        </row>
        <row r="22196">
          <cell r="A22196">
            <v>43780.838298611103</v>
          </cell>
          <cell r="B22196">
            <v>1405</v>
          </cell>
          <cell r="F22196" t="str">
            <v>CC-00123730</v>
          </cell>
          <cell r="J22196" t="str">
            <v>Schedule Service</v>
          </cell>
          <cell r="R22196" t="str">
            <v>BSAD161567</v>
          </cell>
          <cell r="AB22196"/>
        </row>
        <row r="22197">
          <cell r="A22197">
            <v>43780.630937499998</v>
          </cell>
          <cell r="B22197">
            <v>1009</v>
          </cell>
          <cell r="F22197" t="str">
            <v>CC-00123569</v>
          </cell>
          <cell r="J22197" t="str">
            <v>Complaint - Running With Problem</v>
          </cell>
          <cell r="R22197" t="str">
            <v>BSKD161477</v>
          </cell>
          <cell r="AB22197"/>
        </row>
        <row r="22198">
          <cell r="A22198">
            <v>43780.566527777803</v>
          </cell>
          <cell r="B22198">
            <v>1183</v>
          </cell>
          <cell r="F22198" t="str">
            <v>CC-00123488</v>
          </cell>
          <cell r="J22198" t="str">
            <v>Complaint - Running With Problem</v>
          </cell>
          <cell r="R22198" t="str">
            <v>BSKD161467</v>
          </cell>
          <cell r="AB22198"/>
        </row>
        <row r="22199">
          <cell r="A22199">
            <v>43780.514212962997</v>
          </cell>
          <cell r="B22199">
            <v>1559</v>
          </cell>
          <cell r="F22199" t="str">
            <v>CC-00123404</v>
          </cell>
          <cell r="J22199" t="str">
            <v>Schedule Service</v>
          </cell>
          <cell r="R22199" t="str">
            <v>BSJD161406</v>
          </cell>
          <cell r="AB22199"/>
        </row>
        <row r="22200">
          <cell r="A22200">
            <v>43780.465682870403</v>
          </cell>
          <cell r="B22200">
            <v>1</v>
          </cell>
          <cell r="F22200" t="str">
            <v>CC-00123342</v>
          </cell>
          <cell r="J22200" t="str">
            <v>Commissioning</v>
          </cell>
          <cell r="R22200" t="str">
            <v>BSEC376140</v>
          </cell>
          <cell r="AB22200"/>
        </row>
        <row r="22201">
          <cell r="A22201">
            <v>43780.452303240701</v>
          </cell>
          <cell r="B22201">
            <v>1</v>
          </cell>
          <cell r="F22201" t="str">
            <v>CC-00123335</v>
          </cell>
          <cell r="J22201" t="str">
            <v>Commissioning</v>
          </cell>
          <cell r="R22201" t="str">
            <v>BSCS037531</v>
          </cell>
          <cell r="AB22201"/>
        </row>
        <row r="22202">
          <cell r="A22202">
            <v>43780.448634259301</v>
          </cell>
          <cell r="B22202"/>
          <cell r="F22202" t="str">
            <v>CC-00123330</v>
          </cell>
          <cell r="J22202" t="str">
            <v>Complaint - Breakdown</v>
          </cell>
          <cell r="R22202" t="str">
            <v>BRED161081</v>
          </cell>
          <cell r="AB22202"/>
        </row>
        <row r="22203">
          <cell r="A22203">
            <v>43780.433101851799</v>
          </cell>
          <cell r="B22203">
            <v>2450</v>
          </cell>
          <cell r="F22203" t="str">
            <v>CC-00123313</v>
          </cell>
          <cell r="J22203" t="str">
            <v>Schedule Service</v>
          </cell>
          <cell r="R22203" t="str">
            <v>BRGL151464</v>
          </cell>
          <cell r="AB22203"/>
        </row>
        <row r="22204">
          <cell r="A22204">
            <v>43778.782604166699</v>
          </cell>
          <cell r="B22204">
            <v>1670</v>
          </cell>
          <cell r="F22204" t="str">
            <v>CC-00123254</v>
          </cell>
          <cell r="J22204" t="str">
            <v>Complaint - Breakdown</v>
          </cell>
          <cell r="R22204" t="str">
            <v>BRED161081</v>
          </cell>
          <cell r="AB22204"/>
        </row>
        <row r="22205">
          <cell r="A22205">
            <v>43778.724965277797</v>
          </cell>
          <cell r="B22205">
            <v>4500</v>
          </cell>
          <cell r="F22205" t="str">
            <v>CC-00123221</v>
          </cell>
          <cell r="J22205" t="str">
            <v>Schedule Service</v>
          </cell>
          <cell r="R22205" t="str">
            <v>BQKD160094</v>
          </cell>
          <cell r="AB22205"/>
        </row>
        <row r="22206">
          <cell r="A22206">
            <v>43778.723217592596</v>
          </cell>
          <cell r="B22206">
            <v>14972</v>
          </cell>
          <cell r="F22206" t="str">
            <v>CC-00123219</v>
          </cell>
          <cell r="J22206" t="str">
            <v>Complaint - Running With Problem</v>
          </cell>
          <cell r="R22206" t="str">
            <v>BQID160510</v>
          </cell>
          <cell r="AB22206"/>
        </row>
        <row r="22207">
          <cell r="A22207">
            <v>43778.722060185202</v>
          </cell>
          <cell r="B22207">
            <v>2952</v>
          </cell>
          <cell r="F22207" t="str">
            <v>CC-00123215</v>
          </cell>
          <cell r="J22207" t="str">
            <v>Complaint - Running With Problem</v>
          </cell>
          <cell r="R22207" t="str">
            <v>BRLD160727</v>
          </cell>
          <cell r="AB22207"/>
        </row>
        <row r="22208">
          <cell r="A22208">
            <v>43777.568275463003</v>
          </cell>
          <cell r="B22208">
            <v>47000</v>
          </cell>
          <cell r="F22208" t="str">
            <v>CC-00122655</v>
          </cell>
          <cell r="J22208" t="str">
            <v>Complaint - Running With Problem</v>
          </cell>
          <cell r="R22208" t="str">
            <v>BMJS040004</v>
          </cell>
          <cell r="AB22208"/>
        </row>
        <row r="22209">
          <cell r="A22209">
            <v>43777.440173611103</v>
          </cell>
          <cell r="B22209">
            <v>882</v>
          </cell>
          <cell r="F22209" t="str">
            <v>CC-00122487</v>
          </cell>
          <cell r="J22209" t="str">
            <v>Complaint - Running With Problem</v>
          </cell>
          <cell r="R22209" t="str">
            <v>BSLD230358</v>
          </cell>
          <cell r="AB22209"/>
        </row>
        <row r="22210">
          <cell r="A22210">
            <v>43777.388090277796</v>
          </cell>
          <cell r="B22210">
            <v>794</v>
          </cell>
          <cell r="F22210" t="str">
            <v>CC-00122464</v>
          </cell>
          <cell r="J22210" t="str">
            <v>Complaint - Running With Problem</v>
          </cell>
          <cell r="R22210" t="str">
            <v>BRGD230256</v>
          </cell>
          <cell r="AB22210"/>
        </row>
        <row r="22211">
          <cell r="A22211">
            <v>43776.673750000002</v>
          </cell>
          <cell r="B22211"/>
          <cell r="F22211" t="str">
            <v>CC-00122342</v>
          </cell>
          <cell r="J22211" t="str">
            <v>General Service</v>
          </cell>
          <cell r="R22211"/>
          <cell r="AB22211"/>
        </row>
        <row r="22212">
          <cell r="A22212">
            <v>43776.465069444399</v>
          </cell>
          <cell r="B22212">
            <v>2044</v>
          </cell>
          <cell r="F22212" t="str">
            <v>CC-00122090</v>
          </cell>
          <cell r="J22212" t="str">
            <v>Schedule Service</v>
          </cell>
          <cell r="R22212" t="str">
            <v>BRCD160990</v>
          </cell>
          <cell r="AB22212"/>
        </row>
        <row r="22213">
          <cell r="A22213">
            <v>43776.462395833303</v>
          </cell>
          <cell r="B22213">
            <v>35012</v>
          </cell>
          <cell r="F22213" t="str">
            <v>CC-00122088</v>
          </cell>
          <cell r="J22213" t="str">
            <v>Schedule Service</v>
          </cell>
          <cell r="R22213" t="str">
            <v>BMBL160078</v>
          </cell>
          <cell r="AB22213"/>
        </row>
        <row r="22214">
          <cell r="A22214">
            <v>43775.636712963002</v>
          </cell>
          <cell r="B22214">
            <v>24621</v>
          </cell>
          <cell r="F22214" t="str">
            <v>CC-00121915</v>
          </cell>
          <cell r="J22214" t="str">
            <v>General Service</v>
          </cell>
          <cell r="R22214" t="str">
            <v>BNJS040074</v>
          </cell>
          <cell r="AB22214"/>
        </row>
        <row r="22215">
          <cell r="A22215">
            <v>43775.634733796302</v>
          </cell>
          <cell r="B22215">
            <v>27961</v>
          </cell>
          <cell r="F22215" t="str">
            <v>CC-00121910</v>
          </cell>
          <cell r="J22215" t="str">
            <v>General Service</v>
          </cell>
          <cell r="R22215" t="str">
            <v>BNJS040075</v>
          </cell>
          <cell r="AB22215"/>
        </row>
        <row r="22216">
          <cell r="A22216">
            <v>43775.632870370398</v>
          </cell>
          <cell r="B22216">
            <v>6669</v>
          </cell>
          <cell r="F22216" t="str">
            <v>CC-00121906</v>
          </cell>
          <cell r="J22216" t="str">
            <v>General Service</v>
          </cell>
          <cell r="R22216" t="str">
            <v>GPGS031328</v>
          </cell>
          <cell r="AB22216"/>
        </row>
        <row r="22217">
          <cell r="A22217">
            <v>43775.614305555602</v>
          </cell>
          <cell r="B22217">
            <v>2782</v>
          </cell>
          <cell r="F22217" t="str">
            <v>CC-00121877</v>
          </cell>
          <cell r="J22217" t="str">
            <v>Complaint - Running With Problem</v>
          </cell>
          <cell r="R22217" t="str">
            <v>BRLD160741</v>
          </cell>
          <cell r="AB22217"/>
        </row>
        <row r="22218">
          <cell r="A22218">
            <v>43775.604062500002</v>
          </cell>
          <cell r="B22218">
            <v>25777</v>
          </cell>
          <cell r="F22218" t="str">
            <v>CC-00121872</v>
          </cell>
          <cell r="J22218" t="str">
            <v>Complaint - Running With Problem</v>
          </cell>
          <cell r="R22218" t="str">
            <v>BMFS031346</v>
          </cell>
          <cell r="AB22218"/>
        </row>
        <row r="22219">
          <cell r="A22219">
            <v>43775.5558101852</v>
          </cell>
          <cell r="B22219">
            <v>1</v>
          </cell>
          <cell r="F22219" t="str">
            <v>CC-00121822</v>
          </cell>
          <cell r="J22219" t="str">
            <v>Commissioning</v>
          </cell>
          <cell r="R22219" t="str">
            <v>BSFD161799</v>
          </cell>
          <cell r="AB22219"/>
        </row>
        <row r="22220">
          <cell r="A22220">
            <v>43774.629745370403</v>
          </cell>
          <cell r="B22220"/>
          <cell r="F22220" t="str">
            <v>CC-00121471</v>
          </cell>
          <cell r="J22220" t="str">
            <v>Complaint - Running With Problem</v>
          </cell>
          <cell r="R22220" t="str">
            <v>BSKD161500</v>
          </cell>
          <cell r="AB22220"/>
        </row>
        <row r="22221">
          <cell r="A22221">
            <v>43771.424652777801</v>
          </cell>
          <cell r="B22221">
            <v>554</v>
          </cell>
          <cell r="F22221" t="str">
            <v>CC-00120312</v>
          </cell>
          <cell r="J22221" t="str">
            <v>Complaint - Running With Problem</v>
          </cell>
          <cell r="R22221" t="str">
            <v>BSJD161422</v>
          </cell>
          <cell r="AB22221"/>
        </row>
        <row r="22222">
          <cell r="A22222">
            <v>43770.489988425899</v>
          </cell>
          <cell r="B22222">
            <v>16479</v>
          </cell>
          <cell r="F22222" t="str">
            <v>CC-00120001</v>
          </cell>
          <cell r="J22222" t="str">
            <v>Complaint - Running With Problem</v>
          </cell>
          <cell r="R22222" t="str">
            <v>BKIS032164</v>
          </cell>
          <cell r="AB22222"/>
        </row>
        <row r="22223">
          <cell r="A22223">
            <v>43769.550729166702</v>
          </cell>
          <cell r="B22223">
            <v>2769</v>
          </cell>
          <cell r="F22223" t="str">
            <v>CC-00119745</v>
          </cell>
          <cell r="J22223" t="str">
            <v>Schedule Service</v>
          </cell>
          <cell r="R22223" t="str">
            <v>BRLD160741</v>
          </cell>
          <cell r="AB22223"/>
        </row>
        <row r="22224">
          <cell r="A22224">
            <v>43769.548599537004</v>
          </cell>
          <cell r="B22224">
            <v>985</v>
          </cell>
          <cell r="F22224" t="str">
            <v>CC-00119744</v>
          </cell>
          <cell r="J22224" t="str">
            <v>General Service</v>
          </cell>
          <cell r="R22224" t="str">
            <v>BSKD161477</v>
          </cell>
          <cell r="AB22224"/>
        </row>
        <row r="22225">
          <cell r="A22225">
            <v>43768.669780092598</v>
          </cell>
          <cell r="B22225">
            <v>2011</v>
          </cell>
          <cell r="F22225" t="str">
            <v>CC-00119538</v>
          </cell>
          <cell r="J22225" t="str">
            <v>General Service</v>
          </cell>
          <cell r="R22225" t="str">
            <v>BRLD160728</v>
          </cell>
          <cell r="AB22225"/>
        </row>
        <row r="22226">
          <cell r="A22226">
            <v>43768.655428240701</v>
          </cell>
          <cell r="B22226">
            <v>1603</v>
          </cell>
          <cell r="F22226" t="str">
            <v>CC-00119526</v>
          </cell>
          <cell r="J22226" t="str">
            <v>General Service</v>
          </cell>
          <cell r="R22226" t="str">
            <v>BRCS033813</v>
          </cell>
          <cell r="AB22226"/>
        </row>
        <row r="22227">
          <cell r="A22227">
            <v>43768.563831018502</v>
          </cell>
          <cell r="B22227">
            <v>1</v>
          </cell>
          <cell r="F22227" t="str">
            <v>CC-00119462</v>
          </cell>
          <cell r="J22227" t="str">
            <v>Commissioning</v>
          </cell>
          <cell r="R22227" t="str">
            <v>BSFD161819</v>
          </cell>
          <cell r="AB22227"/>
        </row>
        <row r="22228">
          <cell r="A22228">
            <v>43768.556446759299</v>
          </cell>
          <cell r="B22228">
            <v>1463</v>
          </cell>
          <cell r="F22228" t="str">
            <v>CC-00119456</v>
          </cell>
          <cell r="J22228" t="str">
            <v>General Service</v>
          </cell>
          <cell r="R22228" t="str">
            <v>BRBS033681</v>
          </cell>
          <cell r="AB22228"/>
        </row>
        <row r="22229">
          <cell r="A22229">
            <v>43768.500694444403</v>
          </cell>
          <cell r="B22229">
            <v>1946</v>
          </cell>
          <cell r="F22229" t="str">
            <v>CC-00119416</v>
          </cell>
          <cell r="J22229" t="str">
            <v>General Service</v>
          </cell>
          <cell r="R22229" t="str">
            <v>BRCS033809</v>
          </cell>
          <cell r="AB22229"/>
        </row>
        <row r="22230">
          <cell r="A22230">
            <v>43768.444224537001</v>
          </cell>
          <cell r="B22230">
            <v>5150</v>
          </cell>
          <cell r="F22230" t="str">
            <v>CC-00119351</v>
          </cell>
          <cell r="J22230" t="str">
            <v>Complaint - Running With Problem</v>
          </cell>
          <cell r="R22230" t="str">
            <v>BRIC374329</v>
          </cell>
          <cell r="AB22230"/>
        </row>
        <row r="22231">
          <cell r="A22231">
            <v>43767.439409722203</v>
          </cell>
          <cell r="B22231">
            <v>832</v>
          </cell>
          <cell r="F22231" t="str">
            <v>CC-00119196</v>
          </cell>
          <cell r="J22231" t="str">
            <v>General Service</v>
          </cell>
          <cell r="R22231" t="str">
            <v>BRGC374007</v>
          </cell>
          <cell r="AB22231"/>
        </row>
        <row r="22232">
          <cell r="A22232">
            <v>43767.437314814801</v>
          </cell>
          <cell r="B22232">
            <v>13259</v>
          </cell>
          <cell r="F22232" t="str">
            <v>CC-00119194</v>
          </cell>
          <cell r="J22232" t="str">
            <v>General Service</v>
          </cell>
          <cell r="R22232" t="str">
            <v>BOCS040147</v>
          </cell>
          <cell r="AB22232"/>
        </row>
        <row r="22233">
          <cell r="A22233">
            <v>43767.434293981503</v>
          </cell>
          <cell r="B22233">
            <v>8349</v>
          </cell>
          <cell r="F22233" t="str">
            <v>CC-00119192</v>
          </cell>
          <cell r="J22233" t="str">
            <v>General Service</v>
          </cell>
          <cell r="R22233" t="str">
            <v>BQIS031915</v>
          </cell>
          <cell r="AB22233"/>
        </row>
        <row r="22234">
          <cell r="A22234">
            <v>43767.386539351799</v>
          </cell>
          <cell r="B22234"/>
          <cell r="F22234" t="str">
            <v>CC-00119174</v>
          </cell>
          <cell r="J22234" t="str">
            <v>Commissioning</v>
          </cell>
          <cell r="R22234"/>
          <cell r="AB22234"/>
        </row>
        <row r="22235">
          <cell r="A22235">
            <v>43764.663622685199</v>
          </cell>
          <cell r="B22235"/>
          <cell r="F22235" t="str">
            <v>CC-00119116</v>
          </cell>
          <cell r="J22235" t="str">
            <v>Complaint - Running With Problem</v>
          </cell>
          <cell r="R22235"/>
          <cell r="AB22235"/>
        </row>
        <row r="22236">
          <cell r="A22236">
            <v>43764.4684837963</v>
          </cell>
          <cell r="B22236">
            <v>5534</v>
          </cell>
          <cell r="F22236" t="str">
            <v>CC-00119015</v>
          </cell>
          <cell r="J22236" t="str">
            <v>General Service</v>
          </cell>
          <cell r="R22236" t="str">
            <v>BRGC373885</v>
          </cell>
          <cell r="AB22236"/>
        </row>
        <row r="22237">
          <cell r="A22237">
            <v>43763.564664351798</v>
          </cell>
          <cell r="B22237">
            <v>936</v>
          </cell>
          <cell r="F22237" t="str">
            <v>CC-00118833</v>
          </cell>
          <cell r="J22237" t="str">
            <v>Complaint - Running With Problem</v>
          </cell>
          <cell r="R22237" t="str">
            <v>BSKD161477</v>
          </cell>
          <cell r="AB22237"/>
        </row>
        <row r="22238">
          <cell r="A22238">
            <v>43763.563020833302</v>
          </cell>
          <cell r="B22238">
            <v>753</v>
          </cell>
          <cell r="F22238" t="str">
            <v>CC-00118831</v>
          </cell>
          <cell r="J22238" t="str">
            <v>Schedule Service</v>
          </cell>
          <cell r="R22238" t="str">
            <v>BRID161341</v>
          </cell>
          <cell r="AB22238"/>
        </row>
        <row r="22239">
          <cell r="A22239">
            <v>43763.475266203699</v>
          </cell>
          <cell r="B22239">
            <v>5533</v>
          </cell>
          <cell r="F22239" t="str">
            <v>CC-00118751</v>
          </cell>
          <cell r="J22239" t="str">
            <v>Schedule Service</v>
          </cell>
          <cell r="R22239" t="str">
            <v>BRGC373885</v>
          </cell>
          <cell r="AB22239"/>
        </row>
        <row r="22240">
          <cell r="A22240">
            <v>43762.491759259297</v>
          </cell>
          <cell r="B22240">
            <v>9202</v>
          </cell>
          <cell r="F22240" t="str">
            <v>CC-00118342</v>
          </cell>
          <cell r="J22240" t="str">
            <v>Complaint - Running With Problem</v>
          </cell>
          <cell r="R22240" t="str">
            <v>BQFS031084</v>
          </cell>
          <cell r="AB22240"/>
        </row>
        <row r="22241">
          <cell r="A22241">
            <v>43761.5577430556</v>
          </cell>
          <cell r="B22241">
            <v>14971</v>
          </cell>
          <cell r="F22241" t="str">
            <v>CC-00118025</v>
          </cell>
          <cell r="J22241" t="str">
            <v>Complaint - Running With Problem</v>
          </cell>
          <cell r="R22241" t="str">
            <v>BQID160510</v>
          </cell>
          <cell r="AB22241"/>
        </row>
        <row r="22242">
          <cell r="A22242">
            <v>43761.499675925901</v>
          </cell>
          <cell r="B22242">
            <v>10750</v>
          </cell>
          <cell r="F22242" t="str">
            <v>CC-00117951</v>
          </cell>
          <cell r="J22242" t="str">
            <v>Complaint - Running With Problem</v>
          </cell>
          <cell r="R22242" t="str">
            <v>BQBS033819</v>
          </cell>
          <cell r="AB22242"/>
        </row>
        <row r="22243">
          <cell r="A22243">
            <v>43761.498009259303</v>
          </cell>
          <cell r="B22243">
            <v>21491</v>
          </cell>
          <cell r="F22243" t="str">
            <v>CC-00117948</v>
          </cell>
          <cell r="J22243" t="str">
            <v>Complaint - Running With Problem</v>
          </cell>
          <cell r="R22243" t="str">
            <v>BJHET10090</v>
          </cell>
          <cell r="AB22243"/>
        </row>
        <row r="22244">
          <cell r="A22244">
            <v>43761.495289351798</v>
          </cell>
          <cell r="B22244">
            <v>14971</v>
          </cell>
          <cell r="F22244" t="str">
            <v>CC-00117947</v>
          </cell>
          <cell r="J22244" t="str">
            <v>Complaint - Running With Problem</v>
          </cell>
          <cell r="R22244" t="str">
            <v>11397201</v>
          </cell>
          <cell r="AB22244"/>
        </row>
        <row r="22245">
          <cell r="A22245">
            <v>43760.700347222199</v>
          </cell>
          <cell r="B22245">
            <v>2104</v>
          </cell>
          <cell r="F22245" t="str">
            <v>CC-00117741</v>
          </cell>
          <cell r="J22245" t="str">
            <v>General Service</v>
          </cell>
          <cell r="R22245" t="str">
            <v>BSAS036940</v>
          </cell>
          <cell r="AB22245"/>
        </row>
        <row r="22246">
          <cell r="A22246">
            <v>43760.647800925901</v>
          </cell>
          <cell r="B22246">
            <v>1</v>
          </cell>
          <cell r="F22246" t="str">
            <v>CC-00117671</v>
          </cell>
          <cell r="J22246" t="str">
            <v>General Service</v>
          </cell>
          <cell r="R22246" t="str">
            <v>CSBE663836</v>
          </cell>
          <cell r="AB22246"/>
        </row>
        <row r="22247">
          <cell r="A22247">
            <v>43760.6425578704</v>
          </cell>
          <cell r="B22247">
            <v>1995</v>
          </cell>
          <cell r="F22247" t="str">
            <v>CC-00117664</v>
          </cell>
          <cell r="J22247" t="str">
            <v>Complaint - Running With Problem</v>
          </cell>
          <cell r="R22247" t="str">
            <v>BRLD160756</v>
          </cell>
          <cell r="AB22247"/>
        </row>
        <row r="22248">
          <cell r="A22248">
            <v>43760.545624999999</v>
          </cell>
          <cell r="B22248">
            <v>11272</v>
          </cell>
          <cell r="F22248" t="str">
            <v>CC-00117577</v>
          </cell>
          <cell r="J22248" t="str">
            <v>General Service</v>
          </cell>
          <cell r="R22248" t="str">
            <v>BMEC370377</v>
          </cell>
          <cell r="AB22248"/>
        </row>
        <row r="22249">
          <cell r="A22249">
            <v>43760.529374999998</v>
          </cell>
          <cell r="B22249">
            <v>1</v>
          </cell>
          <cell r="F22249" t="str">
            <v>CC-00117543</v>
          </cell>
          <cell r="J22249" t="str">
            <v>Commissioning</v>
          </cell>
          <cell r="R22249" t="str">
            <v>SN19TR01235</v>
          </cell>
          <cell r="AB22249"/>
        </row>
        <row r="22250">
          <cell r="A22250">
            <v>43760.518182870401</v>
          </cell>
          <cell r="B22250">
            <v>15790</v>
          </cell>
          <cell r="F22250" t="str">
            <v>CC-00117521</v>
          </cell>
          <cell r="J22250" t="str">
            <v>Complaint - Running With Problem</v>
          </cell>
          <cell r="R22250" t="str">
            <v>BPCS030196</v>
          </cell>
          <cell r="AB22250"/>
        </row>
        <row r="22251">
          <cell r="A22251">
            <v>43760.509618055599</v>
          </cell>
          <cell r="B22251">
            <v>1612</v>
          </cell>
          <cell r="F22251" t="str">
            <v>CC-00117500</v>
          </cell>
          <cell r="J22251" t="str">
            <v>General Service</v>
          </cell>
          <cell r="R22251" t="str">
            <v>BSKS036366</v>
          </cell>
          <cell r="AB22251"/>
        </row>
        <row r="22252">
          <cell r="A22252">
            <v>43760.5003125</v>
          </cell>
          <cell r="B22252">
            <v>63862</v>
          </cell>
          <cell r="F22252" t="str">
            <v>CC-00117485</v>
          </cell>
          <cell r="J22252" t="str">
            <v>Schedule Service</v>
          </cell>
          <cell r="R22252" t="str">
            <v>BJGS031396</v>
          </cell>
          <cell r="AB22252"/>
        </row>
        <row r="22253">
          <cell r="A22253">
            <v>43759.706377314797</v>
          </cell>
          <cell r="B22253">
            <v>1549</v>
          </cell>
          <cell r="F22253" t="str">
            <v>CC-00117290</v>
          </cell>
          <cell r="J22253" t="str">
            <v>Schedule Service</v>
          </cell>
          <cell r="R22253" t="str">
            <v>BRGD161212</v>
          </cell>
          <cell r="AB22253"/>
        </row>
        <row r="22254">
          <cell r="A22254">
            <v>43759.703067129602</v>
          </cell>
          <cell r="B22254">
            <v>2608</v>
          </cell>
          <cell r="F22254" t="str">
            <v>CC-00117283</v>
          </cell>
          <cell r="J22254" t="str">
            <v>General Service</v>
          </cell>
          <cell r="R22254" t="str">
            <v>BRCD160967</v>
          </cell>
          <cell r="AB22254"/>
        </row>
        <row r="22255">
          <cell r="A22255">
            <v>43759.699050925898</v>
          </cell>
          <cell r="B22255">
            <v>3038</v>
          </cell>
          <cell r="F22255" t="str">
            <v>CC-00117277</v>
          </cell>
          <cell r="J22255" t="str">
            <v>Schedule Service</v>
          </cell>
          <cell r="R22255" t="str">
            <v>BRCD160968</v>
          </cell>
          <cell r="AB22255"/>
        </row>
        <row r="22256">
          <cell r="A22256">
            <v>43759.691990740699</v>
          </cell>
          <cell r="B22256">
            <v>25715</v>
          </cell>
          <cell r="F22256" t="str">
            <v>CC-00117272</v>
          </cell>
          <cell r="J22256" t="str">
            <v>Schedule Service</v>
          </cell>
          <cell r="R22256" t="str">
            <v>BLFS031469</v>
          </cell>
          <cell r="AB22256"/>
        </row>
        <row r="22257">
          <cell r="A22257">
            <v>43759.533113425903</v>
          </cell>
          <cell r="B22257">
            <v>12211</v>
          </cell>
          <cell r="F22257" t="str">
            <v>CC-00117112</v>
          </cell>
          <cell r="J22257" t="str">
            <v>Schedule Service</v>
          </cell>
          <cell r="R22257" t="str">
            <v>BMFS031346</v>
          </cell>
          <cell r="AB22257"/>
        </row>
        <row r="22258">
          <cell r="A22258">
            <v>43759.527951388904</v>
          </cell>
          <cell r="B22258">
            <v>1645</v>
          </cell>
          <cell r="F22258" t="str">
            <v>CC-00117102</v>
          </cell>
          <cell r="J22258" t="str">
            <v>General Service</v>
          </cell>
          <cell r="R22258" t="str">
            <v>BQAC373617</v>
          </cell>
          <cell r="AB22258"/>
        </row>
        <row r="22259">
          <cell r="A22259">
            <v>43759.519710648201</v>
          </cell>
          <cell r="B22259">
            <v>1</v>
          </cell>
          <cell r="F22259" t="str">
            <v>CC-00117091</v>
          </cell>
          <cell r="J22259" t="str">
            <v>Complaint - Running With Problem</v>
          </cell>
          <cell r="R22259" t="str">
            <v>10322410</v>
          </cell>
          <cell r="AB22259"/>
        </row>
        <row r="22260">
          <cell r="A22260">
            <v>43759.391064814801</v>
          </cell>
          <cell r="B22260">
            <v>8185</v>
          </cell>
          <cell r="F22260" t="str">
            <v>CC-00116963</v>
          </cell>
          <cell r="J22260" t="str">
            <v>General Service</v>
          </cell>
          <cell r="R22260" t="str">
            <v>RJD230103</v>
          </cell>
          <cell r="AB22260"/>
        </row>
        <row r="22261">
          <cell r="A22261">
            <v>43757.6711574074</v>
          </cell>
          <cell r="B22261">
            <v>24981</v>
          </cell>
          <cell r="F22261" t="str">
            <v>CC-00116831</v>
          </cell>
          <cell r="J22261" t="str">
            <v>Schedule Service</v>
          </cell>
          <cell r="R22261" t="str">
            <v>BKCS040470</v>
          </cell>
          <cell r="AB22261"/>
        </row>
        <row r="22262">
          <cell r="A22262">
            <v>43757.4894907407</v>
          </cell>
          <cell r="B22262">
            <v>4955</v>
          </cell>
          <cell r="F22262" t="str">
            <v>CC-00116640</v>
          </cell>
          <cell r="J22262" t="str">
            <v>Schedule Service</v>
          </cell>
          <cell r="R22262" t="str">
            <v>BQCS040170</v>
          </cell>
          <cell r="AB22262"/>
        </row>
        <row r="22263">
          <cell r="A22263">
            <v>43757.462812500002</v>
          </cell>
          <cell r="B22263">
            <v>536</v>
          </cell>
          <cell r="F22263" t="str">
            <v>CC-00116604</v>
          </cell>
          <cell r="J22263" t="str">
            <v>Schedule Service</v>
          </cell>
          <cell r="R22263" t="str">
            <v>BSAD161582</v>
          </cell>
          <cell r="AB22263"/>
        </row>
        <row r="22264">
          <cell r="A22264">
            <v>43757.454675925903</v>
          </cell>
          <cell r="B22264">
            <v>909</v>
          </cell>
          <cell r="F22264" t="str">
            <v>CC-00116588</v>
          </cell>
          <cell r="J22264" t="str">
            <v>Complaint - Running With Problem</v>
          </cell>
          <cell r="R22264" t="str">
            <v>BRCD160978</v>
          </cell>
          <cell r="AB22264"/>
        </row>
        <row r="22265">
          <cell r="A22265">
            <v>43756.6011574074</v>
          </cell>
          <cell r="B22265">
            <v>1</v>
          </cell>
          <cell r="F22265" t="str">
            <v>CC-00116349</v>
          </cell>
          <cell r="J22265" t="str">
            <v>Complaint - Running With Problem</v>
          </cell>
          <cell r="R22265" t="str">
            <v>CRDE210575</v>
          </cell>
          <cell r="AB22265" t="str">
            <v>Kindly cancel &amp; close the call because till date customer not approved our spare quotation. Also we have attached the spare quotation for your ready reference. Kindly do the needful.</v>
          </cell>
        </row>
        <row r="22266">
          <cell r="A22266">
            <v>43756.440856481502</v>
          </cell>
          <cell r="B22266">
            <v>1</v>
          </cell>
          <cell r="F22266" t="str">
            <v>CC-00116154</v>
          </cell>
          <cell r="J22266" t="str">
            <v>Complaint - Running With Problem</v>
          </cell>
          <cell r="R22266" t="str">
            <v>CRBE671401</v>
          </cell>
          <cell r="AB22266"/>
        </row>
        <row r="22267">
          <cell r="A22267">
            <v>43756.347557870402</v>
          </cell>
          <cell r="B22267">
            <v>3285</v>
          </cell>
          <cell r="F22267" t="str">
            <v>CC-00116116</v>
          </cell>
          <cell r="J22267" t="str">
            <v>Complaint - Running With Problem</v>
          </cell>
          <cell r="R22267" t="str">
            <v>BQHD160427</v>
          </cell>
          <cell r="AB22267"/>
        </row>
        <row r="22268">
          <cell r="A22268">
            <v>43755.518831018497</v>
          </cell>
          <cell r="B22268">
            <v>3620</v>
          </cell>
          <cell r="F22268" t="str">
            <v>CC-00115857</v>
          </cell>
          <cell r="J22268" t="str">
            <v>Complaint - Running With Problem</v>
          </cell>
          <cell r="R22268" t="str">
            <v>BQGD230029</v>
          </cell>
          <cell r="AB22268"/>
        </row>
        <row r="22269">
          <cell r="A22269">
            <v>43755.510312500002</v>
          </cell>
          <cell r="B22269">
            <v>2547</v>
          </cell>
          <cell r="F22269" t="str">
            <v>CC-00115846</v>
          </cell>
          <cell r="J22269" t="str">
            <v>General Service</v>
          </cell>
          <cell r="R22269" t="str">
            <v>BRBD160856</v>
          </cell>
          <cell r="AB22269"/>
        </row>
        <row r="22270">
          <cell r="A22270">
            <v>43755.505081018498</v>
          </cell>
          <cell r="B22270">
            <v>1352</v>
          </cell>
          <cell r="F22270" t="str">
            <v>CC-00115838</v>
          </cell>
          <cell r="J22270" t="str">
            <v>Complaint - Running With Problem</v>
          </cell>
          <cell r="R22270" t="str">
            <v>BSJD161406</v>
          </cell>
          <cell r="AB22270"/>
        </row>
        <row r="22271">
          <cell r="A22271">
            <v>43755.480497685203</v>
          </cell>
          <cell r="B22271">
            <v>1781</v>
          </cell>
          <cell r="F22271" t="str">
            <v>CC-00115797</v>
          </cell>
          <cell r="J22271" t="str">
            <v>Schedule Service</v>
          </cell>
          <cell r="R22271" t="str">
            <v>BRJC371698</v>
          </cell>
          <cell r="AB22271"/>
        </row>
        <row r="22272">
          <cell r="A22272">
            <v>43755.478206018503</v>
          </cell>
          <cell r="B22272">
            <v>4458</v>
          </cell>
          <cell r="F22272" t="str">
            <v>CC-00115792</v>
          </cell>
          <cell r="J22272" t="str">
            <v>Schedule Service</v>
          </cell>
          <cell r="R22272" t="str">
            <v>BRES034488</v>
          </cell>
          <cell r="AB22272"/>
        </row>
        <row r="22273">
          <cell r="A22273">
            <v>43754.572546296302</v>
          </cell>
          <cell r="B22273">
            <v>9749</v>
          </cell>
          <cell r="F22273" t="str">
            <v>CC-00115454</v>
          </cell>
          <cell r="J22273" t="str">
            <v>Schedule Service</v>
          </cell>
          <cell r="R22273" t="str">
            <v>BQES030978</v>
          </cell>
          <cell r="AB22273"/>
        </row>
        <row r="22274">
          <cell r="A22274">
            <v>43754.545046296298</v>
          </cell>
          <cell r="B22274">
            <v>11895</v>
          </cell>
          <cell r="F22274" t="str">
            <v>CC-00115421</v>
          </cell>
          <cell r="J22274" t="str">
            <v>General Service</v>
          </cell>
          <cell r="R22274" t="str">
            <v>GOGC370754</v>
          </cell>
          <cell r="AB22274"/>
        </row>
        <row r="22275">
          <cell r="A22275">
            <v>43754.543425925898</v>
          </cell>
          <cell r="B22275">
            <v>6553</v>
          </cell>
          <cell r="F22275" t="str">
            <v>CC-00115418</v>
          </cell>
          <cell r="J22275" t="str">
            <v>General Service</v>
          </cell>
          <cell r="R22275" t="str">
            <v>ONIC370102</v>
          </cell>
          <cell r="AB22275"/>
        </row>
        <row r="22276">
          <cell r="A22276">
            <v>43754.540173611102</v>
          </cell>
          <cell r="B22276">
            <v>4442</v>
          </cell>
          <cell r="F22276" t="str">
            <v>CC-00115410</v>
          </cell>
          <cell r="J22276" t="str">
            <v>Complaint - Running With Problem</v>
          </cell>
          <cell r="R22276" t="str">
            <v>BJHS031586</v>
          </cell>
          <cell r="AB22276"/>
        </row>
        <row r="22277">
          <cell r="A22277">
            <v>43754.483437499999</v>
          </cell>
          <cell r="B22277">
            <v>2591</v>
          </cell>
          <cell r="F22277" t="str">
            <v>CC-00115325</v>
          </cell>
          <cell r="J22277" t="str">
            <v>General Service</v>
          </cell>
          <cell r="R22277" t="str">
            <v>BRGD161233</v>
          </cell>
          <cell r="AB22277"/>
        </row>
        <row r="22278">
          <cell r="A22278">
            <v>43752.780624999999</v>
          </cell>
          <cell r="B22278">
            <v>2726</v>
          </cell>
          <cell r="F22278" t="str">
            <v>CC-00114691</v>
          </cell>
          <cell r="J22278" t="str">
            <v>Complaint - Running With Problem</v>
          </cell>
          <cell r="R22278" t="str">
            <v>BRJD160577</v>
          </cell>
          <cell r="AB22278"/>
        </row>
        <row r="22279">
          <cell r="A22279">
            <v>43752.577418981498</v>
          </cell>
          <cell r="B22279">
            <v>1</v>
          </cell>
          <cell r="F22279" t="str">
            <v>CC-00114462</v>
          </cell>
          <cell r="J22279" t="str">
            <v>Commissioning</v>
          </cell>
          <cell r="R22279" t="str">
            <v>BSFC376459</v>
          </cell>
          <cell r="AB22279"/>
        </row>
        <row r="22280">
          <cell r="A22280">
            <v>43752.563460648104</v>
          </cell>
          <cell r="B22280">
            <v>1</v>
          </cell>
          <cell r="F22280" t="str">
            <v>CC-00114449</v>
          </cell>
          <cell r="J22280" t="str">
            <v>General Service</v>
          </cell>
          <cell r="R22280" t="str">
            <v>CQJE660077</v>
          </cell>
          <cell r="AB22280"/>
        </row>
        <row r="22281">
          <cell r="A22281">
            <v>43752.561076388898</v>
          </cell>
          <cell r="B22281">
            <v>1</v>
          </cell>
          <cell r="F22281" t="str">
            <v>CC-00114445</v>
          </cell>
          <cell r="J22281" t="str">
            <v>General Service</v>
          </cell>
          <cell r="R22281" t="str">
            <v>GOAE660479</v>
          </cell>
          <cell r="AB22281"/>
        </row>
        <row r="22282">
          <cell r="A22282">
            <v>43752.5473263889</v>
          </cell>
          <cell r="B22282">
            <v>22693</v>
          </cell>
          <cell r="F22282" t="str">
            <v>CC-00114423</v>
          </cell>
          <cell r="J22282" t="str">
            <v>Complaint - Running With Problem</v>
          </cell>
          <cell r="R22282" t="str">
            <v>BMBS030816</v>
          </cell>
          <cell r="AB22282"/>
        </row>
        <row r="22283">
          <cell r="A22283">
            <v>43752.545266203699</v>
          </cell>
          <cell r="B22283">
            <v>3612</v>
          </cell>
          <cell r="F22283" t="str">
            <v>CC-00114421</v>
          </cell>
          <cell r="J22283" t="str">
            <v>Schedule Service</v>
          </cell>
          <cell r="R22283" t="str">
            <v>BRIS035698</v>
          </cell>
          <cell r="AB22283"/>
        </row>
        <row r="22284">
          <cell r="A22284">
            <v>43752.535266203697</v>
          </cell>
          <cell r="B22284">
            <v>22668</v>
          </cell>
          <cell r="F22284" t="str">
            <v>CC-00114404</v>
          </cell>
          <cell r="J22284" t="str">
            <v>General Service</v>
          </cell>
          <cell r="R22284" t="str">
            <v>BMBS030816</v>
          </cell>
          <cell r="AB22284"/>
        </row>
        <row r="22285">
          <cell r="A22285">
            <v>43752.529305555603</v>
          </cell>
          <cell r="B22285">
            <v>4630</v>
          </cell>
          <cell r="F22285" t="str">
            <v>CC-00114397</v>
          </cell>
          <cell r="J22285" t="str">
            <v>Complaint - Running With Problem</v>
          </cell>
          <cell r="R22285" t="str">
            <v>BQDD200043</v>
          </cell>
          <cell r="AB22285"/>
        </row>
        <row r="22286">
          <cell r="A22286">
            <v>43752.526597222197</v>
          </cell>
          <cell r="B22286">
            <v>767</v>
          </cell>
          <cell r="F22286" t="str">
            <v>CC-00114392</v>
          </cell>
          <cell r="J22286" t="str">
            <v>General Service</v>
          </cell>
          <cell r="R22286" t="str">
            <v>BRGC374007</v>
          </cell>
          <cell r="AB22286"/>
        </row>
        <row r="22287">
          <cell r="A22287">
            <v>43752.522708333301</v>
          </cell>
          <cell r="B22287">
            <v>2585</v>
          </cell>
          <cell r="F22287" t="str">
            <v>CC-00114387</v>
          </cell>
          <cell r="J22287" t="str">
            <v>General Service</v>
          </cell>
          <cell r="R22287" t="str">
            <v>BQHS040705</v>
          </cell>
          <cell r="AB22287"/>
        </row>
        <row r="22288">
          <cell r="A22288">
            <v>43750.934826388897</v>
          </cell>
          <cell r="B22288">
            <v>4267</v>
          </cell>
          <cell r="F22288" t="str">
            <v>CC-00114177</v>
          </cell>
          <cell r="J22288" t="str">
            <v>Complaint - Running With Problem</v>
          </cell>
          <cell r="R22288" t="str">
            <v>BRED161077</v>
          </cell>
          <cell r="AB22288" t="str">
            <v>Regarding this complaint we are inform you that we contact to the customer they inform to us no any problem in there machine. So, requesting you to please close the below call. ASAP</v>
          </cell>
        </row>
        <row r="22289">
          <cell r="A22289">
            <v>43750.932557870401</v>
          </cell>
          <cell r="B22289">
            <v>3284</v>
          </cell>
          <cell r="F22289" t="str">
            <v>CC-00114175</v>
          </cell>
          <cell r="J22289" t="str">
            <v>Schedule Service</v>
          </cell>
          <cell r="R22289" t="str">
            <v>BQHD160427</v>
          </cell>
          <cell r="AB22289"/>
        </row>
        <row r="22290">
          <cell r="A22290">
            <v>43750.9295949074</v>
          </cell>
          <cell r="B22290">
            <v>4441</v>
          </cell>
          <cell r="F22290" t="str">
            <v>CC-00114173</v>
          </cell>
          <cell r="J22290" t="str">
            <v>Schedule Service</v>
          </cell>
          <cell r="R22290" t="str">
            <v>BJHS031586</v>
          </cell>
          <cell r="AB22290"/>
        </row>
        <row r="22291">
          <cell r="A22291">
            <v>43750.615578703699</v>
          </cell>
          <cell r="B22291">
            <v>735</v>
          </cell>
          <cell r="F22291" t="str">
            <v>CC-00114050</v>
          </cell>
          <cell r="J22291" t="str">
            <v>Complaint - Running With Problem</v>
          </cell>
          <cell r="R22291" t="str">
            <v>BSBD161628</v>
          </cell>
          <cell r="AB22291"/>
        </row>
        <row r="22292">
          <cell r="A22292">
            <v>43749.660405092603</v>
          </cell>
          <cell r="B22292"/>
          <cell r="F22292" t="str">
            <v>CC-00113712</v>
          </cell>
          <cell r="J22292" t="str">
            <v>Complaint - Running With Problem</v>
          </cell>
          <cell r="R22292"/>
          <cell r="AB22292"/>
        </row>
        <row r="22293">
          <cell r="A22293">
            <v>43749.573668981502</v>
          </cell>
          <cell r="B22293">
            <v>1038</v>
          </cell>
          <cell r="F22293" t="str">
            <v>CC-00113598</v>
          </cell>
          <cell r="J22293" t="str">
            <v>Schedule Service</v>
          </cell>
          <cell r="R22293" t="str">
            <v>BREC373485</v>
          </cell>
          <cell r="AB22293"/>
        </row>
        <row r="22294">
          <cell r="A22294">
            <v>43749.565428240698</v>
          </cell>
          <cell r="B22294">
            <v>40000</v>
          </cell>
          <cell r="F22294" t="str">
            <v>CC-00113591</v>
          </cell>
          <cell r="J22294" t="str">
            <v>Schedule Service</v>
          </cell>
          <cell r="R22294" t="str">
            <v>BIFS040367</v>
          </cell>
          <cell r="AB22294"/>
        </row>
        <row r="22295">
          <cell r="A22295">
            <v>43749.563148148103</v>
          </cell>
          <cell r="B22295">
            <v>1007</v>
          </cell>
          <cell r="F22295" t="str">
            <v>CC-00113584</v>
          </cell>
          <cell r="J22295" t="str">
            <v>Schedule Service</v>
          </cell>
          <cell r="R22295" t="str">
            <v>BSKD161467</v>
          </cell>
          <cell r="AB22295"/>
        </row>
        <row r="22296">
          <cell r="A22296">
            <v>43749.560821759304</v>
          </cell>
          <cell r="B22296">
            <v>10452</v>
          </cell>
          <cell r="F22296" t="str">
            <v>CC-00113583</v>
          </cell>
          <cell r="J22296" t="str">
            <v>Complaint - Running With Problem</v>
          </cell>
          <cell r="R22296" t="str">
            <v>BQHD160416</v>
          </cell>
          <cell r="AB22296"/>
        </row>
        <row r="22297">
          <cell r="A22297">
            <v>43749.558240740698</v>
          </cell>
          <cell r="B22297">
            <v>9040</v>
          </cell>
          <cell r="F22297" t="str">
            <v>CC-00113582</v>
          </cell>
          <cell r="J22297" t="str">
            <v>Complaint - Running With Problem</v>
          </cell>
          <cell r="R22297" t="str">
            <v>BQFS031084</v>
          </cell>
          <cell r="AB22297"/>
        </row>
        <row r="22298">
          <cell r="A22298">
            <v>43749.545162037</v>
          </cell>
          <cell r="B22298">
            <v>1565</v>
          </cell>
          <cell r="F22298" t="str">
            <v>CC-00113573</v>
          </cell>
          <cell r="J22298" t="str">
            <v>Schedule Service</v>
          </cell>
          <cell r="R22298" t="str">
            <v>BSKS036365</v>
          </cell>
          <cell r="AB22298"/>
        </row>
        <row r="22299">
          <cell r="A22299">
            <v>43749.501504629603</v>
          </cell>
          <cell r="B22299">
            <v>1052</v>
          </cell>
          <cell r="F22299" t="str">
            <v>CC-00113521</v>
          </cell>
          <cell r="J22299" t="str">
            <v>Complaint - Running With Problem</v>
          </cell>
          <cell r="R22299" t="str">
            <v>CPEE610044</v>
          </cell>
          <cell r="AB22299"/>
        </row>
        <row r="22300">
          <cell r="A22300">
            <v>43749.451620370397</v>
          </cell>
          <cell r="B22300">
            <v>1</v>
          </cell>
          <cell r="F22300" t="str">
            <v>CC-00113448</v>
          </cell>
          <cell r="J22300" t="str">
            <v>Commissioning</v>
          </cell>
          <cell r="R22300" t="str">
            <v>BSFD161825</v>
          </cell>
          <cell r="AB22300"/>
        </row>
        <row r="22301">
          <cell r="A22301">
            <v>43743.449803240699</v>
          </cell>
          <cell r="B22301">
            <v>3191</v>
          </cell>
          <cell r="F22301" t="str">
            <v>CC-00111935</v>
          </cell>
          <cell r="J22301" t="str">
            <v>General Service</v>
          </cell>
          <cell r="R22301" t="str">
            <v>BSJS035917</v>
          </cell>
          <cell r="AB22301"/>
        </row>
        <row r="22302">
          <cell r="A22302">
            <v>43743.378564814797</v>
          </cell>
          <cell r="B22302">
            <v>510</v>
          </cell>
          <cell r="F22302" t="str">
            <v>CC-00111906</v>
          </cell>
          <cell r="J22302" t="str">
            <v>Schedule Service</v>
          </cell>
          <cell r="R22302" t="str">
            <v>BSCD161691</v>
          </cell>
          <cell r="AB22302"/>
        </row>
        <row r="22303">
          <cell r="A22303">
            <v>43742.495127314804</v>
          </cell>
          <cell r="B22303">
            <v>4970</v>
          </cell>
          <cell r="F22303" t="str">
            <v>CC-00111594</v>
          </cell>
          <cell r="J22303" t="str">
            <v>Complaint - Running With Problem</v>
          </cell>
          <cell r="R22303" t="str">
            <v>BRKD200211</v>
          </cell>
          <cell r="AB22303" t="str">
            <v>Quotation already submitted to the customer but till date customer side no response found, approval mail copy attached for closed the call.</v>
          </cell>
        </row>
        <row r="22304">
          <cell r="A22304">
            <v>43742.446747685201</v>
          </cell>
          <cell r="B22304">
            <v>4606</v>
          </cell>
          <cell r="F22304" t="str">
            <v>CC-00111543</v>
          </cell>
          <cell r="J22304" t="str">
            <v>General Service</v>
          </cell>
          <cell r="R22304" t="str">
            <v>BQFD200092</v>
          </cell>
          <cell r="AB22304"/>
        </row>
        <row r="22305">
          <cell r="A22305">
            <v>43741.6741203704</v>
          </cell>
          <cell r="B22305">
            <v>9901</v>
          </cell>
          <cell r="F22305" t="str">
            <v>CC-00111398</v>
          </cell>
          <cell r="J22305" t="str">
            <v>Complaint - Running With Problem</v>
          </cell>
          <cell r="R22305" t="str">
            <v>70369</v>
          </cell>
          <cell r="AB22305"/>
        </row>
        <row r="22306">
          <cell r="A22306">
            <v>43741.666250000002</v>
          </cell>
          <cell r="B22306">
            <v>12605</v>
          </cell>
          <cell r="F22306" t="str">
            <v>CC-00111383</v>
          </cell>
          <cell r="J22306" t="str">
            <v>Complaint - Running With Problem</v>
          </cell>
          <cell r="R22306" t="str">
            <v>GOHC370857</v>
          </cell>
          <cell r="AB22306"/>
        </row>
        <row r="22307">
          <cell r="A22307">
            <v>43741.663020833301</v>
          </cell>
          <cell r="B22307">
            <v>13091</v>
          </cell>
          <cell r="F22307" t="str">
            <v>CC-00111376</v>
          </cell>
          <cell r="J22307" t="str">
            <v>General Service</v>
          </cell>
          <cell r="R22307" t="str">
            <v>GOCC370403</v>
          </cell>
          <cell r="AB22307"/>
        </row>
        <row r="22308">
          <cell r="A22308">
            <v>43741.445949074099</v>
          </cell>
          <cell r="B22308">
            <v>1</v>
          </cell>
          <cell r="F22308" t="str">
            <v>CC-00111126</v>
          </cell>
          <cell r="J22308" t="str">
            <v>General Service</v>
          </cell>
          <cell r="R22308" t="str">
            <v>BSKD161462</v>
          </cell>
          <cell r="AB22308"/>
        </row>
        <row r="22309">
          <cell r="A22309">
            <v>43739.707812499997</v>
          </cell>
          <cell r="B22309"/>
          <cell r="F22309" t="str">
            <v>CC-00110923</v>
          </cell>
          <cell r="J22309" t="str">
            <v>Complaint - Breakdown</v>
          </cell>
          <cell r="R22309" t="str">
            <v>BSKD161467</v>
          </cell>
          <cell r="AB22309"/>
        </row>
        <row r="22310">
          <cell r="A22310">
            <v>43739.503425925897</v>
          </cell>
          <cell r="B22310">
            <v>2261</v>
          </cell>
          <cell r="F22310" t="str">
            <v>CC-00110659</v>
          </cell>
          <cell r="J22310" t="str">
            <v>Complaint - Breakdown</v>
          </cell>
          <cell r="R22310" t="str">
            <v>BRLD160741</v>
          </cell>
          <cell r="AB22310"/>
        </row>
        <row r="22311">
          <cell r="A22311">
            <v>43739.450636574104</v>
          </cell>
          <cell r="B22311">
            <v>10401</v>
          </cell>
          <cell r="F22311" t="str">
            <v>CC-00110604</v>
          </cell>
          <cell r="J22311" t="str">
            <v>General Service</v>
          </cell>
          <cell r="R22311" t="str">
            <v>BQBS033819</v>
          </cell>
          <cell r="AB22311"/>
        </row>
        <row r="22312">
          <cell r="A22312">
            <v>43739.4073263889</v>
          </cell>
          <cell r="B22312">
            <v>1</v>
          </cell>
          <cell r="F22312" t="str">
            <v>CC-00110560</v>
          </cell>
          <cell r="J22312" t="str">
            <v>Commissioning</v>
          </cell>
          <cell r="R22312" t="str">
            <v>BSFD161809</v>
          </cell>
          <cell r="AB22312"/>
        </row>
        <row r="22313">
          <cell r="A22313">
            <v>43738.795428240701</v>
          </cell>
          <cell r="B22313">
            <v>875</v>
          </cell>
          <cell r="F22313" t="str">
            <v>CC-00110534</v>
          </cell>
          <cell r="J22313" t="str">
            <v>Complaint - Running With Problem</v>
          </cell>
          <cell r="R22313" t="str">
            <v>BRCD160978</v>
          </cell>
          <cell r="AB22313"/>
        </row>
        <row r="22314">
          <cell r="A22314">
            <v>43738.529189814799</v>
          </cell>
          <cell r="B22314">
            <v>0</v>
          </cell>
          <cell r="F22314" t="str">
            <v>CC-00110303</v>
          </cell>
          <cell r="J22314" t="str">
            <v>Complaint - Running With Problem</v>
          </cell>
          <cell r="R22314" t="str">
            <v>DSCL140006</v>
          </cell>
          <cell r="AB22314"/>
        </row>
        <row r="22315">
          <cell r="A22315">
            <v>43738.527719907397</v>
          </cell>
          <cell r="B22315">
            <v>1</v>
          </cell>
          <cell r="F22315" t="str">
            <v>CC-00110301</v>
          </cell>
          <cell r="J22315" t="str">
            <v>Commissioning</v>
          </cell>
          <cell r="R22315" t="str">
            <v>BSED161766</v>
          </cell>
          <cell r="AB22315"/>
        </row>
        <row r="22316">
          <cell r="A22316">
            <v>43736.600613425901</v>
          </cell>
          <cell r="B22316">
            <v>4751</v>
          </cell>
          <cell r="F22316" t="str">
            <v>CC-00109997</v>
          </cell>
          <cell r="J22316" t="str">
            <v>Complaint - Running With Problem</v>
          </cell>
          <cell r="R22316" t="str">
            <v>DOHD160005</v>
          </cell>
          <cell r="AB22316"/>
        </row>
        <row r="22317">
          <cell r="A22317">
            <v>43736.589699074102</v>
          </cell>
          <cell r="B22317">
            <v>10002</v>
          </cell>
          <cell r="F22317" t="str">
            <v>CC-00109984</v>
          </cell>
          <cell r="J22317" t="str">
            <v>Complaint - Running With Problem</v>
          </cell>
          <cell r="R22317" t="str">
            <v>BPBD160029</v>
          </cell>
          <cell r="AB22317"/>
        </row>
        <row r="22318">
          <cell r="A22318">
            <v>43736.562743055598</v>
          </cell>
          <cell r="B22318"/>
          <cell r="F22318" t="str">
            <v>CC-00109962</v>
          </cell>
          <cell r="J22318" t="str">
            <v>General Service</v>
          </cell>
          <cell r="R22318" t="str">
            <v>RJD230103</v>
          </cell>
          <cell r="AB22318"/>
        </row>
        <row r="22319">
          <cell r="A22319">
            <v>43736.546678240702</v>
          </cell>
          <cell r="B22319">
            <v>1969</v>
          </cell>
          <cell r="F22319" t="str">
            <v>CC-00109950</v>
          </cell>
          <cell r="J22319" t="str">
            <v>Complaint - Running With Problem</v>
          </cell>
          <cell r="R22319" t="str">
            <v>BQID160519</v>
          </cell>
          <cell r="AB22319"/>
        </row>
        <row r="22320">
          <cell r="A22320">
            <v>43735.7426851852</v>
          </cell>
          <cell r="B22320">
            <v>1256</v>
          </cell>
          <cell r="F22320" t="str">
            <v>CC-00109770</v>
          </cell>
          <cell r="J22320" t="str">
            <v>Complaint - Running With Problem</v>
          </cell>
          <cell r="R22320" t="str">
            <v>BRCD160998</v>
          </cell>
          <cell r="AB22320"/>
        </row>
        <row r="22321">
          <cell r="A22321">
            <v>43735.487141203703</v>
          </cell>
          <cell r="B22321">
            <v>1</v>
          </cell>
          <cell r="F22321" t="str">
            <v>CC-00109536</v>
          </cell>
          <cell r="J22321" t="str">
            <v>Commissioning</v>
          </cell>
          <cell r="R22321" t="str">
            <v>CSEE664308</v>
          </cell>
          <cell r="AB22321"/>
        </row>
        <row r="22322">
          <cell r="A22322">
            <v>43734.501898148097</v>
          </cell>
          <cell r="B22322">
            <v>1284</v>
          </cell>
          <cell r="F22322" t="str">
            <v>CC-00109123</v>
          </cell>
          <cell r="J22322" t="str">
            <v>Complaint - Running With Problem</v>
          </cell>
          <cell r="R22322" t="str">
            <v>BSJD161406</v>
          </cell>
          <cell r="AB22322"/>
        </row>
        <row r="22323">
          <cell r="A22323">
            <v>43733.547337962998</v>
          </cell>
          <cell r="B22323">
            <v>1</v>
          </cell>
          <cell r="F22323" t="str">
            <v>CC-00108790</v>
          </cell>
          <cell r="J22323" t="str">
            <v>General Service</v>
          </cell>
          <cell r="R22323" t="str">
            <v>CSBE663837</v>
          </cell>
          <cell r="AB22323"/>
        </row>
        <row r="22324">
          <cell r="A22324">
            <v>43732.775972222204</v>
          </cell>
          <cell r="B22324">
            <v>2030</v>
          </cell>
          <cell r="F22324" t="str">
            <v>CC-00108584</v>
          </cell>
          <cell r="J22324" t="str">
            <v>Schedule Service</v>
          </cell>
          <cell r="R22324" t="str">
            <v>BRHD161304</v>
          </cell>
          <cell r="AB22324"/>
        </row>
        <row r="22325">
          <cell r="A22325">
            <v>43732.6383796296</v>
          </cell>
          <cell r="B22325"/>
          <cell r="F22325" t="str">
            <v>CC-00108465</v>
          </cell>
          <cell r="J22325" t="str">
            <v>Complaint - Running With Problem</v>
          </cell>
          <cell r="R22325"/>
          <cell r="AB22325"/>
        </row>
        <row r="22326">
          <cell r="A22326">
            <v>43732.512511574103</v>
          </cell>
          <cell r="B22326">
            <v>1</v>
          </cell>
          <cell r="F22326" t="str">
            <v>CC-00108334</v>
          </cell>
          <cell r="J22326" t="str">
            <v>Complaint - Running With Problem</v>
          </cell>
          <cell r="R22326" t="str">
            <v>SN19TR00571</v>
          </cell>
          <cell r="AB22326"/>
        </row>
        <row r="22327">
          <cell r="A22327">
            <v>43732.502569444398</v>
          </cell>
          <cell r="B22327">
            <v>1507</v>
          </cell>
          <cell r="F22327" t="str">
            <v>CC-00108315</v>
          </cell>
          <cell r="J22327" t="str">
            <v>Complaint - Running With Problem</v>
          </cell>
          <cell r="R22327" t="str">
            <v>BRED161081</v>
          </cell>
          <cell r="AB22327" t="str">
            <v>update.
do the needful</v>
          </cell>
        </row>
        <row r="22328">
          <cell r="A22328">
            <v>43731.578645833302</v>
          </cell>
          <cell r="B22328">
            <v>1</v>
          </cell>
          <cell r="F22328" t="str">
            <v>CC-00107974</v>
          </cell>
          <cell r="J22328" t="str">
            <v>Commissioning</v>
          </cell>
          <cell r="R22328" t="str">
            <v>DSCL140007</v>
          </cell>
          <cell r="AB22328"/>
        </row>
        <row r="22329">
          <cell r="A22329">
            <v>43731.566099536998</v>
          </cell>
          <cell r="B22329">
            <v>0</v>
          </cell>
          <cell r="F22329" t="str">
            <v>CC-00107963</v>
          </cell>
          <cell r="J22329" t="str">
            <v>Commissioning</v>
          </cell>
          <cell r="R22329" t="str">
            <v>DSCL140008</v>
          </cell>
          <cell r="AB22329"/>
        </row>
        <row r="22330">
          <cell r="A22330">
            <v>43731.557372685202</v>
          </cell>
          <cell r="B22330">
            <v>1</v>
          </cell>
          <cell r="F22330" t="str">
            <v>CC-00107955</v>
          </cell>
          <cell r="J22330" t="str">
            <v>Complaint - Running With Problem</v>
          </cell>
          <cell r="R22330" t="str">
            <v>CSKM660062</v>
          </cell>
          <cell r="AB22330"/>
        </row>
        <row r="22331">
          <cell r="A22331">
            <v>43731.535277777803</v>
          </cell>
          <cell r="B22331">
            <v>1050</v>
          </cell>
          <cell r="F22331" t="str">
            <v>CC-00107936</v>
          </cell>
          <cell r="J22331" t="str">
            <v>Complaint - Running With Problem</v>
          </cell>
          <cell r="R22331" t="str">
            <v>CPEE610044</v>
          </cell>
          <cell r="AB22331"/>
        </row>
        <row r="22332">
          <cell r="A22332">
            <v>43731.461423611101</v>
          </cell>
          <cell r="B22332">
            <v>1</v>
          </cell>
          <cell r="F22332" t="str">
            <v>CC-00107834</v>
          </cell>
          <cell r="J22332" t="str">
            <v>Commissioning</v>
          </cell>
          <cell r="R22332" t="str">
            <v>CSDE664199</v>
          </cell>
          <cell r="AB22332"/>
        </row>
        <row r="22333">
          <cell r="A22333">
            <v>43729.558865740699</v>
          </cell>
          <cell r="B22333">
            <v>2408</v>
          </cell>
          <cell r="F22333" t="str">
            <v>CC-00107524</v>
          </cell>
          <cell r="J22333" t="str">
            <v>Complaint - Running With Problem</v>
          </cell>
          <cell r="R22333" t="str">
            <v>BRJD160543</v>
          </cell>
          <cell r="AB22333"/>
        </row>
        <row r="22334">
          <cell r="A22334">
            <v>43729.555474537003</v>
          </cell>
          <cell r="B22334">
            <v>1263</v>
          </cell>
          <cell r="F22334" t="str">
            <v>CC-00107522</v>
          </cell>
          <cell r="J22334" t="str">
            <v>Complaint - Running With Problem</v>
          </cell>
          <cell r="R22334" t="str">
            <v>BRHD161299</v>
          </cell>
          <cell r="AB22334" t="str">
            <v>Dear sir,
Updated
Kindly check and do the needful.</v>
          </cell>
        </row>
        <row r="22335">
          <cell r="A22335">
            <v>43729.445185185199</v>
          </cell>
          <cell r="B22335">
            <v>1</v>
          </cell>
          <cell r="F22335" t="str">
            <v>CC-00107415</v>
          </cell>
          <cell r="J22335" t="str">
            <v>Commissioning</v>
          </cell>
          <cell r="R22335" t="str">
            <v>BRGC373918</v>
          </cell>
          <cell r="AB22335"/>
        </row>
        <row r="22336">
          <cell r="A22336">
            <v>43728.488692129598</v>
          </cell>
          <cell r="B22336">
            <v>1</v>
          </cell>
          <cell r="F22336" t="str">
            <v>CC-00107105</v>
          </cell>
          <cell r="J22336" t="str">
            <v>Complaint - Running With Problem</v>
          </cell>
          <cell r="R22336" t="str">
            <v>BRGC373918</v>
          </cell>
          <cell r="AB22336"/>
        </row>
        <row r="22337">
          <cell r="A22337">
            <v>43727.534062500003</v>
          </cell>
          <cell r="B22337">
            <v>14674</v>
          </cell>
          <cell r="F22337" t="str">
            <v>CC-00106782</v>
          </cell>
          <cell r="J22337" t="str">
            <v>Complaint - Running With Problem</v>
          </cell>
          <cell r="R22337" t="str">
            <v>BMKC370048</v>
          </cell>
          <cell r="AB22337"/>
        </row>
        <row r="22338">
          <cell r="A22338">
            <v>43727.525983796302</v>
          </cell>
          <cell r="B22338">
            <v>3210</v>
          </cell>
          <cell r="F22338" t="str">
            <v>CC-00106770</v>
          </cell>
          <cell r="J22338" t="str">
            <v>Complaint - Running With Problem</v>
          </cell>
          <cell r="R22338" t="str">
            <v>BOJD160012</v>
          </cell>
          <cell r="AB22338"/>
        </row>
        <row r="22339">
          <cell r="A22339">
            <v>43727.515520833302</v>
          </cell>
          <cell r="B22339">
            <v>7309</v>
          </cell>
          <cell r="F22339" t="str">
            <v>CC-00106762</v>
          </cell>
          <cell r="J22339" t="str">
            <v>General Service</v>
          </cell>
          <cell r="R22339" t="str">
            <v>GPGC370774</v>
          </cell>
          <cell r="AB22339"/>
        </row>
        <row r="22340">
          <cell r="A22340">
            <v>43727.484409722201</v>
          </cell>
          <cell r="B22340">
            <v>2990</v>
          </cell>
          <cell r="F22340" t="str">
            <v>CC-00106744</v>
          </cell>
          <cell r="J22340" t="str">
            <v>General Service</v>
          </cell>
          <cell r="R22340" t="str">
            <v>BQLC370193</v>
          </cell>
          <cell r="AB22340"/>
        </row>
        <row r="22341">
          <cell r="A22341">
            <v>43727.481840277796</v>
          </cell>
          <cell r="B22341">
            <v>59</v>
          </cell>
          <cell r="F22341" t="str">
            <v>CC-00106743</v>
          </cell>
          <cell r="J22341" t="str">
            <v>General Service</v>
          </cell>
          <cell r="R22341" t="str">
            <v>GOKE660193</v>
          </cell>
          <cell r="AB22341"/>
        </row>
        <row r="22342">
          <cell r="A22342">
            <v>43727.3616203704</v>
          </cell>
          <cell r="B22342">
            <v>520</v>
          </cell>
          <cell r="F22342" t="str">
            <v>CC-00106657</v>
          </cell>
          <cell r="J22342" t="str">
            <v>Complaint - Running With Problem</v>
          </cell>
          <cell r="R22342" t="str">
            <v>BSBD161628</v>
          </cell>
          <cell r="AB22342" t="str">
            <v>Dear sir,
Updated.
Kindly check and confirm.
And do the needful.
By adjusted the pressure switch.</v>
          </cell>
        </row>
        <row r="22343">
          <cell r="A22343">
            <v>43726.676782407398</v>
          </cell>
          <cell r="B22343"/>
          <cell r="F22343" t="str">
            <v>CC-00106535</v>
          </cell>
          <cell r="J22343" t="str">
            <v>Complaint - Breakdown</v>
          </cell>
          <cell r="R22343" t="str">
            <v>BRHD161312</v>
          </cell>
          <cell r="AB22343"/>
        </row>
        <row r="22344">
          <cell r="A22344">
            <v>43726.566122685203</v>
          </cell>
          <cell r="B22344">
            <v>1440</v>
          </cell>
          <cell r="F22344" t="str">
            <v>CC-00106457</v>
          </cell>
          <cell r="J22344" t="str">
            <v>Complaint - Breakdown</v>
          </cell>
          <cell r="R22344" t="str">
            <v>BRHD161312</v>
          </cell>
          <cell r="AB22344"/>
        </row>
        <row r="22345">
          <cell r="A22345">
            <v>43725.562881944403</v>
          </cell>
          <cell r="B22345">
            <v>2362</v>
          </cell>
          <cell r="F22345" t="str">
            <v>CC-00106107</v>
          </cell>
          <cell r="J22345" t="str">
            <v>Complaint - Breakdown</v>
          </cell>
          <cell r="R22345" t="str">
            <v>BRHD161312</v>
          </cell>
          <cell r="AB22345" t="str">
            <v>So, fitted the repaired Air-End then check the condition of Air Filter found ok after then replace the oil filter 2 set after then check all the parameters found ok i.e unit running in idle condition at 5 kg pressure with 1350 idle rpm, flushing rpm 1900 at 4.5 kg &amp; drilling rpm 1600 at 14 kg pressure.</v>
          </cell>
        </row>
        <row r="22346">
          <cell r="A22346">
            <v>43725.479039351798</v>
          </cell>
          <cell r="B22346">
            <v>2753</v>
          </cell>
          <cell r="F22346" t="str">
            <v>CC-00105996</v>
          </cell>
          <cell r="J22346" t="str">
            <v>Complaint - Running With Problem</v>
          </cell>
          <cell r="R22346" t="str">
            <v>BRLD160727</v>
          </cell>
          <cell r="AB22346"/>
        </row>
        <row r="22347">
          <cell r="A22347">
            <v>43724.746562499997</v>
          </cell>
          <cell r="B22347">
            <v>58</v>
          </cell>
          <cell r="F22347" t="str">
            <v>CC-00105886</v>
          </cell>
          <cell r="J22347" t="str">
            <v>General Service</v>
          </cell>
          <cell r="R22347" t="str">
            <v>GOKE660193</v>
          </cell>
          <cell r="AB22347"/>
        </row>
        <row r="22348">
          <cell r="A22348">
            <v>43724.741759259297</v>
          </cell>
          <cell r="B22348">
            <v>2989</v>
          </cell>
          <cell r="F22348" t="str">
            <v>CC-00105882</v>
          </cell>
          <cell r="J22348" t="str">
            <v>General Service</v>
          </cell>
          <cell r="R22348" t="str">
            <v>BQLC370193</v>
          </cell>
          <cell r="AB22348"/>
        </row>
        <row r="22349">
          <cell r="A22349">
            <v>43724.589189814797</v>
          </cell>
          <cell r="B22349"/>
          <cell r="F22349" t="str">
            <v>CC-00105721</v>
          </cell>
          <cell r="J22349" t="str">
            <v>Pre Commissioning</v>
          </cell>
          <cell r="R22349" t="str">
            <v>BSDS043254</v>
          </cell>
          <cell r="AB22349"/>
        </row>
        <row r="22350">
          <cell r="A22350">
            <v>43724.509768518503</v>
          </cell>
          <cell r="B22350">
            <v>2</v>
          </cell>
          <cell r="F22350" t="str">
            <v>CC-00105632</v>
          </cell>
          <cell r="J22350" t="str">
            <v>Commissioning</v>
          </cell>
          <cell r="R22350" t="str">
            <v>BSEC376103</v>
          </cell>
          <cell r="AB22350"/>
        </row>
        <row r="22351">
          <cell r="A22351">
            <v>43724.505312499998</v>
          </cell>
          <cell r="B22351">
            <v>1475</v>
          </cell>
          <cell r="F22351" t="str">
            <v>CC-00105622</v>
          </cell>
          <cell r="J22351" t="str">
            <v>General Service</v>
          </cell>
          <cell r="R22351" t="str">
            <v>BMKC370048</v>
          </cell>
          <cell r="AB22351"/>
        </row>
        <row r="22352">
          <cell r="A22352">
            <v>43724.467152777797</v>
          </cell>
          <cell r="B22352">
            <v>19177</v>
          </cell>
          <cell r="F22352" t="str">
            <v>CC-00105552</v>
          </cell>
          <cell r="J22352" t="str">
            <v>General Service</v>
          </cell>
          <cell r="R22352" t="str">
            <v>GPJS030042</v>
          </cell>
          <cell r="AB22352"/>
        </row>
        <row r="22353">
          <cell r="A22353">
            <v>43724.461620370399</v>
          </cell>
          <cell r="B22353"/>
          <cell r="F22353" t="str">
            <v>CC-00105544</v>
          </cell>
          <cell r="J22353" t="str">
            <v>General Service</v>
          </cell>
          <cell r="R22353" t="str">
            <v>BRHS035368</v>
          </cell>
          <cell r="AB22353"/>
        </row>
        <row r="22354">
          <cell r="A22354">
            <v>43724.392326388901</v>
          </cell>
          <cell r="B22354">
            <v>2556</v>
          </cell>
          <cell r="F22354" t="str">
            <v>CC-00105489</v>
          </cell>
          <cell r="J22354" t="str">
            <v>Complaint - Running With Problem</v>
          </cell>
          <cell r="R22354" t="str">
            <v>BRAD160803</v>
          </cell>
          <cell r="AB22354"/>
        </row>
        <row r="22355">
          <cell r="A22355">
            <v>43722.439606481501</v>
          </cell>
          <cell r="B22355">
            <v>716</v>
          </cell>
          <cell r="F22355" t="str">
            <v>CC-00105182</v>
          </cell>
          <cell r="J22355" t="str">
            <v>Complaint - Running With Problem</v>
          </cell>
          <cell r="R22355" t="str">
            <v>BSKD161477</v>
          </cell>
          <cell r="AB22355"/>
        </row>
        <row r="22356">
          <cell r="A22356">
            <v>43721.4835648148</v>
          </cell>
          <cell r="B22356">
            <v>3021</v>
          </cell>
          <cell r="F22356" t="str">
            <v>CC-00104890</v>
          </cell>
          <cell r="J22356" t="str">
            <v>General Service</v>
          </cell>
          <cell r="R22356" t="str">
            <v>GOEC370640</v>
          </cell>
          <cell r="AB22356"/>
        </row>
        <row r="22357">
          <cell r="A22357">
            <v>43721.448773148099</v>
          </cell>
          <cell r="B22357">
            <v>7300</v>
          </cell>
          <cell r="F22357" t="str">
            <v>CC-00104849</v>
          </cell>
          <cell r="J22357" t="str">
            <v>Schedule Service</v>
          </cell>
          <cell r="R22357" t="str">
            <v>BQBS033796</v>
          </cell>
          <cell r="AB22357"/>
        </row>
        <row r="22358">
          <cell r="A22358">
            <v>43721.446377314802</v>
          </cell>
          <cell r="B22358">
            <v>1002</v>
          </cell>
          <cell r="F22358" t="str">
            <v>CC-00104848</v>
          </cell>
          <cell r="J22358" t="str">
            <v>Complaint - Running With Problem</v>
          </cell>
          <cell r="R22358" t="str">
            <v>CPEE610044</v>
          </cell>
          <cell r="AB22358"/>
        </row>
        <row r="22359">
          <cell r="A22359">
            <v>43720.7667476852</v>
          </cell>
          <cell r="B22359">
            <v>39865</v>
          </cell>
          <cell r="F22359" t="str">
            <v>CC-00104788</v>
          </cell>
          <cell r="J22359" t="str">
            <v>General Service</v>
          </cell>
          <cell r="R22359" t="str">
            <v>BNCC370425</v>
          </cell>
          <cell r="AB22359"/>
        </row>
        <row r="22360">
          <cell r="A22360">
            <v>43720.436550925901</v>
          </cell>
          <cell r="B22360"/>
          <cell r="F22360" t="str">
            <v>CC-00104524</v>
          </cell>
          <cell r="J22360" t="str">
            <v>Complaint - Running With Problem</v>
          </cell>
          <cell r="R22360"/>
          <cell r="AB22360"/>
        </row>
        <row r="22361">
          <cell r="A22361">
            <v>43719.684525463003</v>
          </cell>
          <cell r="B22361">
            <v>24817</v>
          </cell>
          <cell r="F22361" t="str">
            <v>CC-00104439</v>
          </cell>
          <cell r="J22361" t="str">
            <v>Complaint - Running With Problem</v>
          </cell>
          <cell r="R22361" t="str">
            <v>GOHC370805</v>
          </cell>
          <cell r="AB22361" t="str">
            <v>Clean the cooler externally.</v>
          </cell>
        </row>
        <row r="22362">
          <cell r="A22362">
            <v>43719.682025463</v>
          </cell>
          <cell r="B22362">
            <v>17187</v>
          </cell>
          <cell r="F22362" t="str">
            <v>CC-00104433</v>
          </cell>
          <cell r="J22362" t="str">
            <v>Schedule Service</v>
          </cell>
          <cell r="R22362" t="str">
            <v>GOIS031795</v>
          </cell>
          <cell r="AB22362"/>
        </row>
        <row r="22363">
          <cell r="A22363">
            <v>43719.651192129597</v>
          </cell>
          <cell r="B22363">
            <v>518</v>
          </cell>
          <cell r="F22363" t="str">
            <v>CC-00104393</v>
          </cell>
          <cell r="J22363" t="str">
            <v>Schedule Service</v>
          </cell>
          <cell r="R22363" t="str">
            <v>BRID161336</v>
          </cell>
          <cell r="AB22363"/>
        </row>
        <row r="22364">
          <cell r="A22364">
            <v>43719.485729166699</v>
          </cell>
          <cell r="B22364">
            <v>3817</v>
          </cell>
          <cell r="F22364" t="str">
            <v>CC-00104243</v>
          </cell>
          <cell r="J22364" t="str">
            <v>Complaint - Running With Problem</v>
          </cell>
          <cell r="R22364" t="str">
            <v>BQDD160205</v>
          </cell>
          <cell r="AB22364" t="str">
            <v>this is child call create for airend repairing. Raipur airend center repair aiend send to customer site site work done by Jharkhand entity engineer</v>
          </cell>
        </row>
        <row r="22365">
          <cell r="A22365">
            <v>43719.460810185199</v>
          </cell>
          <cell r="B22365">
            <v>1549</v>
          </cell>
          <cell r="F22365" t="str">
            <v>CC-00104211</v>
          </cell>
          <cell r="J22365" t="str">
            <v>Complaint - Running With Problem</v>
          </cell>
          <cell r="R22365" t="str">
            <v>BQGS031413</v>
          </cell>
          <cell r="AB22365"/>
        </row>
        <row r="22366">
          <cell r="A22366">
            <v>43719.441990740699</v>
          </cell>
          <cell r="B22366">
            <v>21584</v>
          </cell>
          <cell r="F22366" t="str">
            <v>CC-00104189</v>
          </cell>
          <cell r="J22366" t="str">
            <v>General Service</v>
          </cell>
          <cell r="R22366" t="str">
            <v>BKJS030050</v>
          </cell>
          <cell r="AB22366"/>
        </row>
        <row r="22367">
          <cell r="A22367">
            <v>43718.846064814803</v>
          </cell>
          <cell r="B22367"/>
          <cell r="F22367" t="str">
            <v>CC-00104133</v>
          </cell>
          <cell r="J22367" t="str">
            <v>Commissioning</v>
          </cell>
          <cell r="R22367"/>
          <cell r="AB22367"/>
        </row>
        <row r="22368">
          <cell r="A22368">
            <v>43718.663773148102</v>
          </cell>
          <cell r="B22368">
            <v>1188</v>
          </cell>
          <cell r="F22368" t="str">
            <v>CC-00104029</v>
          </cell>
          <cell r="J22368" t="str">
            <v>Complaint - Running With Problem</v>
          </cell>
          <cell r="R22368" t="str">
            <v>BRHD161299</v>
          </cell>
          <cell r="AB22368" t="str">
            <v>Dear Sir,
We have update the contact details.
Kindly do the needful.</v>
          </cell>
        </row>
        <row r="22369">
          <cell r="A22369">
            <v>43718.659652777802</v>
          </cell>
          <cell r="B22369">
            <v>44228</v>
          </cell>
          <cell r="F22369" t="str">
            <v>CC-00104026</v>
          </cell>
          <cell r="J22369" t="str">
            <v>General Service</v>
          </cell>
          <cell r="R22369" t="str">
            <v>BKAS030601</v>
          </cell>
          <cell r="AB22369"/>
        </row>
        <row r="22370">
          <cell r="A22370">
            <v>43718.537858796299</v>
          </cell>
          <cell r="B22370"/>
          <cell r="F22370" t="str">
            <v>CC-00103896</v>
          </cell>
          <cell r="J22370" t="str">
            <v>Complaint - Running With Problem</v>
          </cell>
          <cell r="R22370"/>
          <cell r="AB22370"/>
        </row>
        <row r="22371">
          <cell r="A22371">
            <v>43718.467905092599</v>
          </cell>
          <cell r="B22371">
            <v>8154</v>
          </cell>
          <cell r="F22371" t="str">
            <v>CC-00103810</v>
          </cell>
          <cell r="J22371" t="str">
            <v>General Service</v>
          </cell>
          <cell r="R22371" t="str">
            <v>RJD230103</v>
          </cell>
          <cell r="AB22371" t="str">
            <v>Dear Sir, 
this call regards for Field Campaign.
Do the needful.</v>
          </cell>
        </row>
        <row r="22372">
          <cell r="A22372">
            <v>43717.750173611101</v>
          </cell>
          <cell r="B22372">
            <v>1332</v>
          </cell>
          <cell r="F22372" t="str">
            <v>CC-00103709</v>
          </cell>
          <cell r="J22372" t="str">
            <v>Complaint - Running With Problem</v>
          </cell>
          <cell r="R22372" t="str">
            <v>BRGL151468</v>
          </cell>
          <cell r="AB22372"/>
        </row>
        <row r="22373">
          <cell r="A22373">
            <v>43717.7484259259</v>
          </cell>
          <cell r="B22373">
            <v>1332</v>
          </cell>
          <cell r="F22373" t="str">
            <v>CC-00103708</v>
          </cell>
          <cell r="J22373" t="str">
            <v>Complaint - Running With Problem</v>
          </cell>
          <cell r="R22373" t="str">
            <v>BRBL150944</v>
          </cell>
          <cell r="AB22373"/>
        </row>
        <row r="22374">
          <cell r="A22374">
            <v>43717.5159837963</v>
          </cell>
          <cell r="B22374">
            <v>7881</v>
          </cell>
          <cell r="F22374" t="str">
            <v>CC-00103482</v>
          </cell>
          <cell r="J22374" t="str">
            <v>Complaint - Running With Problem</v>
          </cell>
          <cell r="R22374" t="str">
            <v>BOGD200180</v>
          </cell>
          <cell r="AB22374"/>
        </row>
        <row r="22375">
          <cell r="A22375">
            <v>43715.827210648102</v>
          </cell>
          <cell r="B22375">
            <v>0</v>
          </cell>
          <cell r="F22375" t="str">
            <v>CC-00103289</v>
          </cell>
          <cell r="J22375" t="str">
            <v>Commissioning</v>
          </cell>
          <cell r="R22375" t="str">
            <v>CSBE564478</v>
          </cell>
          <cell r="AB22375"/>
        </row>
        <row r="22376">
          <cell r="A22376">
            <v>43715.671932870398</v>
          </cell>
          <cell r="B22376">
            <v>3750</v>
          </cell>
          <cell r="F22376" t="str">
            <v>CC-00103212</v>
          </cell>
          <cell r="J22376" t="str">
            <v>Schedule Service</v>
          </cell>
          <cell r="R22376" t="str">
            <v>BPHD200246</v>
          </cell>
          <cell r="AB22376"/>
        </row>
        <row r="22377">
          <cell r="A22377">
            <v>43715.536458333299</v>
          </cell>
          <cell r="B22377">
            <v>0</v>
          </cell>
          <cell r="F22377" t="str">
            <v>CC-00103082</v>
          </cell>
          <cell r="J22377" t="str">
            <v>Pre Commissioning</v>
          </cell>
          <cell r="R22377" t="str">
            <v>BSEC376103</v>
          </cell>
          <cell r="AB22377"/>
        </row>
        <row r="22378">
          <cell r="A22378">
            <v>43715.512847222199</v>
          </cell>
          <cell r="B22378">
            <v>275</v>
          </cell>
          <cell r="F22378" t="str">
            <v>CC-00103058</v>
          </cell>
          <cell r="J22378" t="str">
            <v>Complaint - Running With Problem</v>
          </cell>
          <cell r="R22378" t="str">
            <v>BSBD161624</v>
          </cell>
          <cell r="AB22378"/>
        </row>
        <row r="22379">
          <cell r="A22379">
            <v>43714.650069444397</v>
          </cell>
          <cell r="B22379">
            <v>45</v>
          </cell>
          <cell r="F22379" t="str">
            <v>CC-00102828</v>
          </cell>
          <cell r="J22379" t="str">
            <v>General Service</v>
          </cell>
          <cell r="R22379" t="str">
            <v>CIIE690495</v>
          </cell>
          <cell r="AB22379"/>
        </row>
        <row r="22380">
          <cell r="A22380">
            <v>43714.6335300926</v>
          </cell>
          <cell r="B22380">
            <v>2111</v>
          </cell>
          <cell r="F22380" t="str">
            <v>CC-00102810</v>
          </cell>
          <cell r="J22380" t="str">
            <v>General Service</v>
          </cell>
          <cell r="R22380" t="str">
            <v>BRCC373034</v>
          </cell>
          <cell r="AB22380"/>
        </row>
        <row r="22381">
          <cell r="A22381">
            <v>43714.548668981501</v>
          </cell>
          <cell r="B22381">
            <v>1</v>
          </cell>
          <cell r="F22381" t="str">
            <v>CC-00102733</v>
          </cell>
          <cell r="J22381" t="str">
            <v>Commissioning</v>
          </cell>
          <cell r="R22381" t="str">
            <v>BSBD161629</v>
          </cell>
          <cell r="AB22381"/>
        </row>
        <row r="22382">
          <cell r="A22382">
            <v>43714.529374999998</v>
          </cell>
          <cell r="B22382">
            <v>1155</v>
          </cell>
          <cell r="F22382" t="str">
            <v>CC-00102702</v>
          </cell>
          <cell r="J22382" t="str">
            <v>Schedule Service</v>
          </cell>
          <cell r="R22382" t="str">
            <v>BSJD161406</v>
          </cell>
          <cell r="AB22382"/>
        </row>
        <row r="22383">
          <cell r="A22383">
            <v>43714.5176041667</v>
          </cell>
          <cell r="B22383">
            <v>4435</v>
          </cell>
          <cell r="F22383" t="str">
            <v>CC-00102683</v>
          </cell>
          <cell r="J22383" t="str">
            <v>Complaint - Running With Problem</v>
          </cell>
          <cell r="R22383" t="str">
            <v>BJHS031586</v>
          </cell>
          <cell r="AB22383" t="str">
            <v>Do the needful.
UPDATE
DO THE NEEDFUL.</v>
          </cell>
        </row>
        <row r="22384">
          <cell r="A22384">
            <v>43714.501828703702</v>
          </cell>
          <cell r="B22384">
            <v>1809</v>
          </cell>
          <cell r="F22384" t="str">
            <v>CC-00102671</v>
          </cell>
          <cell r="J22384" t="str">
            <v>Complaint - Running With Problem</v>
          </cell>
          <cell r="R22384" t="str">
            <v>BRLD160756</v>
          </cell>
          <cell r="AB22384" t="str">
            <v>As per your clarification required, we want to know where is the hammer symptoms?</v>
          </cell>
        </row>
        <row r="22385">
          <cell r="A22385">
            <v>43714.486319444397</v>
          </cell>
          <cell r="B22385">
            <v>17532</v>
          </cell>
          <cell r="F22385" t="str">
            <v>CC-00102649</v>
          </cell>
          <cell r="J22385" t="str">
            <v>General Service</v>
          </cell>
          <cell r="R22385" t="str">
            <v>BPLF150007</v>
          </cell>
          <cell r="AB22385"/>
        </row>
        <row r="22386">
          <cell r="A22386">
            <v>43714.484710648103</v>
          </cell>
          <cell r="B22386">
            <v>0</v>
          </cell>
          <cell r="F22386" t="str">
            <v>CC-00102646</v>
          </cell>
          <cell r="J22386" t="str">
            <v>Commissioning</v>
          </cell>
          <cell r="R22386"/>
          <cell r="AB22386"/>
        </row>
        <row r="22387">
          <cell r="A22387">
            <v>43713.698981481502</v>
          </cell>
          <cell r="B22387">
            <v>9900</v>
          </cell>
          <cell r="F22387" t="str">
            <v>CC-00102482</v>
          </cell>
          <cell r="J22387" t="str">
            <v>Complaint - Running With Problem</v>
          </cell>
          <cell r="R22387" t="str">
            <v>70369</v>
          </cell>
          <cell r="AB22387"/>
        </row>
        <row r="22388">
          <cell r="A22388">
            <v>43713.537013888897</v>
          </cell>
          <cell r="B22388">
            <v>1</v>
          </cell>
          <cell r="F22388" t="str">
            <v>CC-00102285</v>
          </cell>
          <cell r="J22388" t="str">
            <v>Commissioning</v>
          </cell>
          <cell r="R22388" t="str">
            <v>BSEC376083</v>
          </cell>
          <cell r="AB22388"/>
        </row>
        <row r="22389">
          <cell r="A22389">
            <v>43713.508425925902</v>
          </cell>
          <cell r="B22389">
            <v>2149</v>
          </cell>
          <cell r="F22389" t="str">
            <v>CC-00102241</v>
          </cell>
          <cell r="J22389" t="str">
            <v>General Service</v>
          </cell>
          <cell r="R22389" t="str">
            <v>BRFS042072</v>
          </cell>
          <cell r="AB22389"/>
        </row>
        <row r="22390">
          <cell r="A22390">
            <v>43713.502881944398</v>
          </cell>
          <cell r="B22390">
            <v>7223</v>
          </cell>
          <cell r="F22390" t="str">
            <v>CC-00102233</v>
          </cell>
          <cell r="J22390" t="str">
            <v>General Service</v>
          </cell>
          <cell r="R22390" t="str">
            <v>BQBS033796</v>
          </cell>
          <cell r="AB22390"/>
        </row>
        <row r="22391">
          <cell r="A22391">
            <v>43713.476747685199</v>
          </cell>
          <cell r="B22391">
            <v>2343</v>
          </cell>
          <cell r="F22391" t="str">
            <v>CC-00102195</v>
          </cell>
          <cell r="J22391" t="str">
            <v>Complaint - Running With Problem</v>
          </cell>
          <cell r="R22391" t="str">
            <v>BRED161077</v>
          </cell>
          <cell r="AB22391" t="str">
            <v>Do the needful.</v>
          </cell>
        </row>
        <row r="22392">
          <cell r="A22392">
            <v>43711.6880439815</v>
          </cell>
          <cell r="B22392">
            <v>4266</v>
          </cell>
          <cell r="F22392" t="str">
            <v>CC-00101800</v>
          </cell>
          <cell r="J22392" t="str">
            <v>Schedule Service</v>
          </cell>
          <cell r="R22392" t="str">
            <v>BRED161077</v>
          </cell>
          <cell r="AB22392"/>
        </row>
        <row r="22393">
          <cell r="A22393">
            <v>43711.5707175926</v>
          </cell>
          <cell r="B22393">
            <v>0</v>
          </cell>
          <cell r="F22393" t="str">
            <v>CC-00101672</v>
          </cell>
          <cell r="J22393" t="str">
            <v>Commissioning</v>
          </cell>
          <cell r="R22393" t="str">
            <v>DSCL071610</v>
          </cell>
          <cell r="AB22393"/>
        </row>
        <row r="22394">
          <cell r="A22394">
            <v>43711.545949074098</v>
          </cell>
          <cell r="B22394">
            <v>3406</v>
          </cell>
          <cell r="F22394" t="str">
            <v>CC-00101645</v>
          </cell>
          <cell r="J22394" t="str">
            <v>Schedule Service</v>
          </cell>
          <cell r="R22394" t="str">
            <v>BRCD160948</v>
          </cell>
          <cell r="AB22394"/>
        </row>
        <row r="22395">
          <cell r="A22395">
            <v>43711.531689814801</v>
          </cell>
          <cell r="B22395">
            <v>1981</v>
          </cell>
          <cell r="F22395" t="str">
            <v>CC-00101637</v>
          </cell>
          <cell r="J22395" t="str">
            <v>Complaint - Running With Problem</v>
          </cell>
          <cell r="R22395" t="str">
            <v>BRDD161036</v>
          </cell>
          <cell r="AB22395"/>
        </row>
        <row r="22396">
          <cell r="A22396">
            <v>43711.5161226852</v>
          </cell>
          <cell r="B22396">
            <v>2412</v>
          </cell>
          <cell r="F22396" t="str">
            <v>CC-00101627</v>
          </cell>
          <cell r="J22396" t="str">
            <v>Complaint - Running With Problem</v>
          </cell>
          <cell r="R22396" t="str">
            <v>BRCD160939</v>
          </cell>
          <cell r="AB22396"/>
        </row>
        <row r="22397">
          <cell r="A22397">
            <v>43711.487037036997</v>
          </cell>
          <cell r="B22397">
            <v>59</v>
          </cell>
          <cell r="F22397" t="str">
            <v>CC-00101587</v>
          </cell>
          <cell r="J22397" t="str">
            <v>Complaint - Running With Problem</v>
          </cell>
          <cell r="R22397" t="str">
            <v>BSCD161704</v>
          </cell>
          <cell r="AB22397" t="str">
            <v>kindly check &amp; confirm.</v>
          </cell>
        </row>
        <row r="22398">
          <cell r="A22398">
            <v>43711.479907407404</v>
          </cell>
          <cell r="B22398">
            <v>8717</v>
          </cell>
          <cell r="F22398" t="str">
            <v>CC-00101570</v>
          </cell>
          <cell r="J22398" t="str">
            <v>General Service</v>
          </cell>
          <cell r="R22398" t="str">
            <v>BQFS031084</v>
          </cell>
          <cell r="AB22398"/>
        </row>
        <row r="22399">
          <cell r="A22399">
            <v>43711.476793981499</v>
          </cell>
          <cell r="B22399">
            <v>13464</v>
          </cell>
          <cell r="F22399" t="str">
            <v>CC-00101564</v>
          </cell>
          <cell r="J22399" t="str">
            <v>Complaint - Running With Problem</v>
          </cell>
          <cell r="R22399" t="str">
            <v>BKDS031405</v>
          </cell>
          <cell r="AB22399"/>
        </row>
        <row r="22400">
          <cell r="A22400">
            <v>43711.471122685201</v>
          </cell>
          <cell r="B22400">
            <v>1814</v>
          </cell>
          <cell r="F22400" t="str">
            <v>CC-00101556</v>
          </cell>
          <cell r="J22400" t="str">
            <v>Complaint - Running With Problem</v>
          </cell>
          <cell r="R22400" t="str">
            <v>BQID160519</v>
          </cell>
          <cell r="AB22400"/>
        </row>
        <row r="22401">
          <cell r="A22401">
            <v>43711.467997685198</v>
          </cell>
          <cell r="B22401">
            <v>21442</v>
          </cell>
          <cell r="F22401" t="str">
            <v>CC-00101547</v>
          </cell>
          <cell r="J22401" t="str">
            <v>Complaint - Running With Problem</v>
          </cell>
          <cell r="R22401" t="str">
            <v>BKIS030050</v>
          </cell>
          <cell r="AB22401"/>
        </row>
        <row r="22402">
          <cell r="A22402">
            <v>43708.534548611096</v>
          </cell>
          <cell r="B22402">
            <v>0</v>
          </cell>
          <cell r="F22402" t="str">
            <v>CC-00101029</v>
          </cell>
          <cell r="J22402" t="str">
            <v>Complaint - Running With Problem</v>
          </cell>
          <cell r="R22402" t="str">
            <v>11493204</v>
          </cell>
          <cell r="AB22402"/>
        </row>
        <row r="22403">
          <cell r="A22403">
            <v>43708.532638888901</v>
          </cell>
          <cell r="B22403">
            <v>23598</v>
          </cell>
          <cell r="F22403" t="str">
            <v>CC-00101028</v>
          </cell>
          <cell r="J22403" t="str">
            <v>General Service</v>
          </cell>
          <cell r="R22403" t="str">
            <v>BKAS030685</v>
          </cell>
          <cell r="AB22403"/>
        </row>
        <row r="22404">
          <cell r="A22404">
            <v>43707.622523148202</v>
          </cell>
          <cell r="B22404"/>
          <cell r="F22404" t="str">
            <v>CC-00100739</v>
          </cell>
          <cell r="J22404" t="str">
            <v>Schedule Service</v>
          </cell>
          <cell r="R22404"/>
          <cell r="AB22404"/>
        </row>
        <row r="22405">
          <cell r="A22405">
            <v>43707.520636574103</v>
          </cell>
          <cell r="B22405">
            <v>0</v>
          </cell>
          <cell r="F22405" t="str">
            <v>CC-00100666</v>
          </cell>
          <cell r="J22405" t="str">
            <v>Commissioning</v>
          </cell>
          <cell r="R22405" t="str">
            <v>BRIS035838</v>
          </cell>
          <cell r="AB22405"/>
        </row>
        <row r="22406">
          <cell r="A22406">
            <v>43707.513449074097</v>
          </cell>
          <cell r="B22406">
            <v>13090</v>
          </cell>
          <cell r="F22406" t="str">
            <v>CC-00100652</v>
          </cell>
          <cell r="J22406" t="str">
            <v>Complaint - Running With Problem</v>
          </cell>
          <cell r="R22406" t="str">
            <v>GOCC370403</v>
          </cell>
          <cell r="AB22406"/>
        </row>
        <row r="22407">
          <cell r="A22407">
            <v>43707.497858796298</v>
          </cell>
          <cell r="B22407">
            <v>29051</v>
          </cell>
          <cell r="F22407" t="str">
            <v>CC-00100626</v>
          </cell>
          <cell r="J22407" t="str">
            <v>Complaint - Running With Problem</v>
          </cell>
          <cell r="R22407" t="str">
            <v>BILS030211</v>
          </cell>
          <cell r="AB22407"/>
        </row>
        <row r="22408">
          <cell r="A22408">
            <v>43707.464826388903</v>
          </cell>
          <cell r="B22408">
            <v>1</v>
          </cell>
          <cell r="F22408" t="str">
            <v>CC-00100570</v>
          </cell>
          <cell r="J22408" t="str">
            <v>Commissioning</v>
          </cell>
          <cell r="R22408" t="str">
            <v>BSLS036682</v>
          </cell>
          <cell r="AB22408"/>
        </row>
        <row r="22409">
          <cell r="A22409">
            <v>43707.447939814803</v>
          </cell>
          <cell r="B22409">
            <v>502</v>
          </cell>
          <cell r="F22409" t="str">
            <v>CC-00100550</v>
          </cell>
          <cell r="J22409" t="str">
            <v>Complaint - Running With Problem</v>
          </cell>
          <cell r="R22409" t="str">
            <v>BRID161336</v>
          </cell>
          <cell r="AB22409" t="str">
            <v>Dear Sir, 
Do the needful.</v>
          </cell>
        </row>
        <row r="22410">
          <cell r="A22410">
            <v>43706.500983796301</v>
          </cell>
          <cell r="B22410">
            <v>0</v>
          </cell>
          <cell r="F22410" t="str">
            <v>CC-00100228</v>
          </cell>
          <cell r="J22410" t="str">
            <v>Commissioning</v>
          </cell>
          <cell r="R22410" t="str">
            <v>CRHE563446</v>
          </cell>
          <cell r="AB22410"/>
        </row>
        <row r="22411">
          <cell r="A22411">
            <v>43705.767395833303</v>
          </cell>
          <cell r="B22411">
            <v>8645</v>
          </cell>
          <cell r="F22411" t="str">
            <v>CC-00100145</v>
          </cell>
          <cell r="J22411" t="str">
            <v>General Service</v>
          </cell>
          <cell r="R22411" t="str">
            <v>BQFS031084</v>
          </cell>
          <cell r="AB22411"/>
        </row>
        <row r="22412">
          <cell r="A22412">
            <v>43705.712546296301</v>
          </cell>
          <cell r="B22412">
            <v>0</v>
          </cell>
          <cell r="F22412" t="str">
            <v>CC-00100113</v>
          </cell>
          <cell r="J22412" t="str">
            <v>Commissioning</v>
          </cell>
          <cell r="R22412" t="str">
            <v>19591602</v>
          </cell>
          <cell r="AB22412"/>
        </row>
        <row r="22413">
          <cell r="A22413">
            <v>43705.563958333303</v>
          </cell>
          <cell r="B22413">
            <v>2966</v>
          </cell>
          <cell r="F22413" t="str">
            <v>CC-00099958</v>
          </cell>
          <cell r="J22413" t="str">
            <v>Schedule Service</v>
          </cell>
          <cell r="R22413" t="str">
            <v>BRAD160777</v>
          </cell>
          <cell r="AB22413"/>
        </row>
        <row r="22414">
          <cell r="A22414">
            <v>43705.502604166701</v>
          </cell>
          <cell r="B22414">
            <v>9590</v>
          </cell>
          <cell r="F22414" t="str">
            <v>CC-00099870</v>
          </cell>
          <cell r="J22414" t="str">
            <v>General Service</v>
          </cell>
          <cell r="R22414" t="str">
            <v>BKKS030393</v>
          </cell>
          <cell r="AB22414"/>
        </row>
        <row r="22415">
          <cell r="A22415">
            <v>43705.500208333302</v>
          </cell>
          <cell r="B22415">
            <v>6552</v>
          </cell>
          <cell r="F22415" t="str">
            <v>CC-00099868</v>
          </cell>
          <cell r="J22415" t="str">
            <v>General Service</v>
          </cell>
          <cell r="R22415" t="str">
            <v>ONIC370102</v>
          </cell>
          <cell r="AB22415"/>
        </row>
        <row r="22416">
          <cell r="A22416">
            <v>43704.6262152778</v>
          </cell>
          <cell r="B22416">
            <v>2227</v>
          </cell>
          <cell r="F22416" t="str">
            <v>CC-00099597</v>
          </cell>
          <cell r="J22416" t="str">
            <v>Complaint - Running With Problem</v>
          </cell>
          <cell r="R22416" t="str">
            <v>BRED161077</v>
          </cell>
          <cell r="AB22416"/>
        </row>
        <row r="22417">
          <cell r="A22417">
            <v>43704.485069444403</v>
          </cell>
          <cell r="B22417">
            <v>0</v>
          </cell>
          <cell r="F22417" t="str">
            <v>CC-00099440</v>
          </cell>
          <cell r="J22417" t="str">
            <v>Commissioning</v>
          </cell>
          <cell r="R22417" t="str">
            <v>DSCL140006</v>
          </cell>
          <cell r="AB22417"/>
        </row>
        <row r="22418">
          <cell r="A22418">
            <v>43703.518564814804</v>
          </cell>
          <cell r="B22418">
            <v>0</v>
          </cell>
          <cell r="F22418" t="str">
            <v>CC-00099064</v>
          </cell>
          <cell r="J22418" t="str">
            <v>Commissioning</v>
          </cell>
          <cell r="R22418" t="str">
            <v>19646204</v>
          </cell>
          <cell r="AB22418"/>
        </row>
        <row r="22419">
          <cell r="A22419">
            <v>43703.496562499997</v>
          </cell>
          <cell r="B22419">
            <v>0</v>
          </cell>
          <cell r="F22419" t="str">
            <v>CC-00099035</v>
          </cell>
          <cell r="J22419" t="str">
            <v>Commissioning</v>
          </cell>
          <cell r="R22419" t="str">
            <v>CSDE672876</v>
          </cell>
          <cell r="AB22419"/>
        </row>
        <row r="22420">
          <cell r="A22420">
            <v>43703.4231365741</v>
          </cell>
          <cell r="B22420">
            <v>5033</v>
          </cell>
          <cell r="F22420" t="str">
            <v>CC-00098954</v>
          </cell>
          <cell r="J22420" t="str">
            <v>Complaint - Running With Problem</v>
          </cell>
          <cell r="R22420" t="str">
            <v>BQKD160076</v>
          </cell>
          <cell r="AB22420"/>
        </row>
        <row r="22421">
          <cell r="A22421">
            <v>43701.527187500003</v>
          </cell>
          <cell r="B22421">
            <v>2260</v>
          </cell>
          <cell r="F22421" t="str">
            <v>CC-00098763</v>
          </cell>
          <cell r="J22421" t="str">
            <v>Schedule Service</v>
          </cell>
          <cell r="R22421" t="str">
            <v>BRLD160741</v>
          </cell>
          <cell r="AB22421"/>
        </row>
        <row r="22422">
          <cell r="A22422">
            <v>43701.525358796302</v>
          </cell>
          <cell r="B22422">
            <v>3487</v>
          </cell>
          <cell r="F22422" t="str">
            <v>CC-00098760</v>
          </cell>
          <cell r="J22422" t="str">
            <v>Schedule Service</v>
          </cell>
          <cell r="R22422" t="str">
            <v>BQID160499</v>
          </cell>
          <cell r="AB22422"/>
        </row>
        <row r="22423">
          <cell r="A22423">
            <v>43701.448506944398</v>
          </cell>
          <cell r="B22423">
            <v>2390</v>
          </cell>
          <cell r="F22423" t="str">
            <v>CC-00098706</v>
          </cell>
          <cell r="J22423" t="str">
            <v>Schedule Service</v>
          </cell>
          <cell r="R22423" t="str">
            <v>BRLD160727</v>
          </cell>
          <cell r="AB22423"/>
        </row>
        <row r="22424">
          <cell r="A22424">
            <v>43700.491805555597</v>
          </cell>
          <cell r="B22424">
            <v>1</v>
          </cell>
          <cell r="F22424" t="str">
            <v>CC-00098444</v>
          </cell>
          <cell r="J22424" t="str">
            <v>Complaint - Running With Problem</v>
          </cell>
          <cell r="R22424" t="str">
            <v>DSAL110178</v>
          </cell>
          <cell r="AB22424"/>
        </row>
        <row r="22425">
          <cell r="A22425">
            <v>43699.546226851897</v>
          </cell>
          <cell r="B22425">
            <v>49920</v>
          </cell>
          <cell r="F22425" t="str">
            <v>CC-00098113</v>
          </cell>
          <cell r="J22425" t="str">
            <v>Complaint - Running With Problem</v>
          </cell>
          <cell r="R22425" t="str">
            <v>124371</v>
          </cell>
          <cell r="AB22425" t="str">
            <v>Dear Sir,
As per discussion had with customer, they inform to us machine running good condition.
So, requesting you to kindly do the needful.</v>
          </cell>
        </row>
        <row r="22426">
          <cell r="A22426">
            <v>43699.544606481497</v>
          </cell>
          <cell r="B22426">
            <v>8056</v>
          </cell>
          <cell r="F22426" t="str">
            <v>CC-00098112</v>
          </cell>
          <cell r="J22426" t="str">
            <v>General Service</v>
          </cell>
          <cell r="R22426" t="str">
            <v>124380</v>
          </cell>
          <cell r="AB22426"/>
        </row>
        <row r="22427">
          <cell r="A22427">
            <v>43699.528877314799</v>
          </cell>
          <cell r="B22427">
            <v>42656</v>
          </cell>
          <cell r="F22427" t="str">
            <v>CC-00098095</v>
          </cell>
          <cell r="J22427" t="str">
            <v>Complaint - Running With Problem</v>
          </cell>
          <cell r="R22427" t="str">
            <v>BLFS040558</v>
          </cell>
          <cell r="AB22427" t="str">
            <v>Dear Sir,
new PLC (SL. NO. : DN33842)</v>
          </cell>
        </row>
        <row r="22428">
          <cell r="A22428">
            <v>43699.524375000001</v>
          </cell>
          <cell r="B22428">
            <v>8114</v>
          </cell>
          <cell r="F22428" t="str">
            <v>CC-00098091</v>
          </cell>
          <cell r="J22428" t="str">
            <v>Complaint - Running With Problem</v>
          </cell>
          <cell r="R22428" t="str">
            <v>GOCS030806</v>
          </cell>
          <cell r="AB22428" t="str">
            <v>Dear Sir,
We have changed ADV witch part no. Is B001305480003.
Kindly close the call. 
(FLOAT TYPE) ADV.</v>
          </cell>
        </row>
        <row r="22429">
          <cell r="A22429">
            <v>43699.510393518503</v>
          </cell>
          <cell r="B22429">
            <v>412122</v>
          </cell>
          <cell r="F22429" t="str">
            <v>CC-00098074</v>
          </cell>
          <cell r="J22429" t="str">
            <v>Complaint - Breakdown</v>
          </cell>
          <cell r="R22429" t="str">
            <v>BNJS040045</v>
          </cell>
          <cell r="AB22429" t="str">
            <v>contact to the customer.
and do the needful.</v>
          </cell>
        </row>
        <row r="22430">
          <cell r="A22430">
            <v>43699.505335648202</v>
          </cell>
          <cell r="B22430">
            <v>2164</v>
          </cell>
          <cell r="F22430" t="str">
            <v>CC-00098066</v>
          </cell>
          <cell r="J22430" t="str">
            <v>Complaint - Running With Problem</v>
          </cell>
          <cell r="R22430" t="str">
            <v>BRGD161233</v>
          </cell>
          <cell r="AB22430"/>
        </row>
        <row r="22431">
          <cell r="A22431">
            <v>43699.481979166703</v>
          </cell>
          <cell r="B22431">
            <v>548</v>
          </cell>
          <cell r="F22431" t="str">
            <v>CC-00098034</v>
          </cell>
          <cell r="J22431" t="str">
            <v>Complaint - Running With Problem</v>
          </cell>
          <cell r="R22431" t="str">
            <v>BSJD161438</v>
          </cell>
          <cell r="AB22431"/>
        </row>
        <row r="22432">
          <cell r="A22432">
            <v>43699.465046296304</v>
          </cell>
          <cell r="B22432">
            <v>46519</v>
          </cell>
          <cell r="F22432" t="str">
            <v>CC-00098016</v>
          </cell>
          <cell r="J22432" t="str">
            <v>General Service</v>
          </cell>
          <cell r="R22432" t="str">
            <v>BMJS040004</v>
          </cell>
          <cell r="AB22432"/>
        </row>
        <row r="22433">
          <cell r="A22433">
            <v>43699.459884259297</v>
          </cell>
          <cell r="B22433">
            <v>17080</v>
          </cell>
          <cell r="F22433" t="str">
            <v>CC-00098006</v>
          </cell>
          <cell r="J22433" t="str">
            <v>General Service</v>
          </cell>
          <cell r="R22433" t="str">
            <v>BICET50010</v>
          </cell>
          <cell r="AB22433" t="str">
            <v>Dear Sir,
This call is not a commissioning call.  (General Service) 
Kindly check and confirm.</v>
          </cell>
        </row>
        <row r="22434">
          <cell r="A22434">
            <v>43699.452534722201</v>
          </cell>
          <cell r="B22434">
            <v>21295</v>
          </cell>
          <cell r="F22434" t="str">
            <v>CC-00097997</v>
          </cell>
          <cell r="J22434" t="str">
            <v>General Service</v>
          </cell>
          <cell r="R22434" t="str">
            <v>BKJS030050</v>
          </cell>
          <cell r="AB22434"/>
        </row>
        <row r="22435">
          <cell r="A22435">
            <v>43698.762812499997</v>
          </cell>
          <cell r="B22435">
            <v>2111</v>
          </cell>
          <cell r="F22435" t="str">
            <v>CC-00097902</v>
          </cell>
          <cell r="J22435" t="str">
            <v>Complaint - Running With Problem</v>
          </cell>
          <cell r="R22435" t="str">
            <v>BRCC373034</v>
          </cell>
          <cell r="AB22435"/>
        </row>
        <row r="22436">
          <cell r="A22436">
            <v>43697.578472222202</v>
          </cell>
          <cell r="B22436">
            <v>1</v>
          </cell>
          <cell r="F22436" t="str">
            <v>CC-00097293</v>
          </cell>
          <cell r="J22436" t="str">
            <v>Commissioning</v>
          </cell>
          <cell r="R22436" t="str">
            <v>CRFE210613</v>
          </cell>
          <cell r="AB22436"/>
        </row>
        <row r="22437">
          <cell r="A22437">
            <v>43696.649363425902</v>
          </cell>
          <cell r="B22437"/>
          <cell r="F22437" t="str">
            <v>CC-00096947</v>
          </cell>
          <cell r="J22437" t="str">
            <v>Complaint - Running With Problem</v>
          </cell>
          <cell r="R22437" t="str">
            <v>GOBF110094</v>
          </cell>
          <cell r="AB22437"/>
        </row>
        <row r="22438">
          <cell r="A22438">
            <v>43696.562071759297</v>
          </cell>
          <cell r="B22438">
            <v>0</v>
          </cell>
          <cell r="F22438" t="str">
            <v>CC-00096885</v>
          </cell>
          <cell r="J22438" t="str">
            <v>Complaint - Running With Problem</v>
          </cell>
          <cell r="R22438" t="str">
            <v>DRGL080604</v>
          </cell>
          <cell r="AB22438"/>
        </row>
        <row r="22439">
          <cell r="A22439">
            <v>43696.531574074099</v>
          </cell>
          <cell r="B22439">
            <v>1440</v>
          </cell>
          <cell r="F22439" t="str">
            <v>CC-00096843</v>
          </cell>
          <cell r="J22439" t="str">
            <v>Schedule Service</v>
          </cell>
          <cell r="R22439" t="str">
            <v>BRHD161312</v>
          </cell>
          <cell r="AB22439"/>
        </row>
        <row r="22440">
          <cell r="A22440">
            <v>43696.505914351903</v>
          </cell>
          <cell r="B22440">
            <v>1</v>
          </cell>
          <cell r="F22440" t="str">
            <v>CC-00096804</v>
          </cell>
          <cell r="J22440" t="str">
            <v>Complaint - Running With Problem</v>
          </cell>
          <cell r="R22440" t="str">
            <v>CRDE210575</v>
          </cell>
          <cell r="AB22440"/>
        </row>
        <row r="22441">
          <cell r="A22441">
            <v>43696.408009259299</v>
          </cell>
          <cell r="B22441">
            <v>0</v>
          </cell>
          <cell r="F22441" t="str">
            <v>CC-00096696</v>
          </cell>
          <cell r="J22441" t="str">
            <v>Complaint - Breakdown</v>
          </cell>
          <cell r="R22441" t="str">
            <v>19561601</v>
          </cell>
          <cell r="AB22441"/>
        </row>
        <row r="22442">
          <cell r="A22442">
            <v>43696.4074189815</v>
          </cell>
          <cell r="B22442">
            <v>1</v>
          </cell>
          <cell r="F22442" t="str">
            <v>CC-00096695</v>
          </cell>
          <cell r="J22442" t="str">
            <v>Complaint - Breakdown</v>
          </cell>
          <cell r="R22442" t="str">
            <v>19561601</v>
          </cell>
          <cell r="AB22442"/>
        </row>
        <row r="22443">
          <cell r="A22443">
            <v>43694.5957291667</v>
          </cell>
          <cell r="B22443">
            <v>4026</v>
          </cell>
          <cell r="F22443" t="str">
            <v>CC-00096551</v>
          </cell>
          <cell r="J22443" t="str">
            <v>Complaint - Running With Problem</v>
          </cell>
          <cell r="R22443" t="str">
            <v>BRIC374329</v>
          </cell>
          <cell r="AB22443"/>
        </row>
        <row r="22444">
          <cell r="A22444">
            <v>43694.547824074099</v>
          </cell>
          <cell r="B22444">
            <v>0</v>
          </cell>
          <cell r="F22444" t="str">
            <v>CC-00096528</v>
          </cell>
          <cell r="J22444" t="str">
            <v>Commissioning</v>
          </cell>
          <cell r="R22444" t="str">
            <v>DSDL120003</v>
          </cell>
          <cell r="AB22444"/>
        </row>
        <row r="22445">
          <cell r="A22445">
            <v>43693.597951388903</v>
          </cell>
          <cell r="B22445">
            <v>0</v>
          </cell>
          <cell r="F22445" t="str">
            <v>CC-00096254</v>
          </cell>
          <cell r="J22445" t="str">
            <v>Complaint - Running With Problem</v>
          </cell>
          <cell r="R22445" t="str">
            <v>GOCE660735</v>
          </cell>
          <cell r="AB22445"/>
        </row>
        <row r="22446">
          <cell r="A22446">
            <v>43691.518506944398</v>
          </cell>
          <cell r="B22446">
            <v>2021</v>
          </cell>
          <cell r="F22446" t="str">
            <v>CC-00095787</v>
          </cell>
          <cell r="J22446" t="str">
            <v>Complaint - Running With Problem</v>
          </cell>
          <cell r="R22446" t="str">
            <v>BQHD160364</v>
          </cell>
          <cell r="AB22446"/>
        </row>
        <row r="22447">
          <cell r="A22447">
            <v>43690.510694444398</v>
          </cell>
          <cell r="B22447"/>
          <cell r="F22447" t="str">
            <v>CC-00095423</v>
          </cell>
          <cell r="J22447" t="str">
            <v>Complaint - Running With Problem</v>
          </cell>
          <cell r="R22447" t="str">
            <v>BSKD161467</v>
          </cell>
          <cell r="AB22447"/>
        </row>
        <row r="22448">
          <cell r="A22448">
            <v>43689.5558564815</v>
          </cell>
          <cell r="B22448">
            <v>1</v>
          </cell>
          <cell r="F22448" t="str">
            <v>CC-00095092</v>
          </cell>
          <cell r="J22448" t="str">
            <v>Commissioning</v>
          </cell>
          <cell r="R22448" t="str">
            <v>BSDC375954</v>
          </cell>
          <cell r="AB22448" t="str">
            <v>Dear Sir,
12.08.2019 is the actual commissioning date.
kindly do the needful.</v>
          </cell>
        </row>
        <row r="22449">
          <cell r="A22449">
            <v>43689.534027777801</v>
          </cell>
          <cell r="B22449">
            <v>72</v>
          </cell>
          <cell r="F22449" t="str">
            <v>CC-00095059</v>
          </cell>
          <cell r="J22449" t="str">
            <v>Complaint - Running With Problem</v>
          </cell>
          <cell r="R22449" t="str">
            <v>BSKC374901</v>
          </cell>
          <cell r="AB22449" t="str">
            <v>Dear Sir,
this problem was compressor side.</v>
          </cell>
        </row>
        <row r="22450">
          <cell r="A22450">
            <v>43689.527743055602</v>
          </cell>
          <cell r="B22450">
            <v>17871</v>
          </cell>
          <cell r="F22450" t="str">
            <v>CC-00095050</v>
          </cell>
          <cell r="J22450" t="str">
            <v>General Service</v>
          </cell>
          <cell r="R22450" t="str">
            <v>BMIS031670</v>
          </cell>
          <cell r="AB22450"/>
        </row>
        <row r="22451">
          <cell r="A22451">
            <v>43689.500844907401</v>
          </cell>
          <cell r="B22451">
            <v>1</v>
          </cell>
          <cell r="F22451" t="str">
            <v>CC-00095009</v>
          </cell>
          <cell r="J22451" t="str">
            <v>Commissioning</v>
          </cell>
          <cell r="R22451" t="str">
            <v>BSBC375532</v>
          </cell>
          <cell r="AB22451"/>
        </row>
        <row r="22452">
          <cell r="A22452">
            <v>43689.487731481502</v>
          </cell>
          <cell r="B22452">
            <v>18698</v>
          </cell>
          <cell r="F22452" t="str">
            <v>CC-00094992</v>
          </cell>
          <cell r="J22452" t="str">
            <v>Complaint - Running With Problem</v>
          </cell>
          <cell r="R22452" t="str">
            <v>GPJS030042</v>
          </cell>
          <cell r="AB22452"/>
        </row>
        <row r="22453">
          <cell r="A22453">
            <v>43689.423206018502</v>
          </cell>
          <cell r="B22453">
            <v>1</v>
          </cell>
          <cell r="F22453" t="str">
            <v>CC-00094933</v>
          </cell>
          <cell r="J22453" t="str">
            <v>Commissioning</v>
          </cell>
          <cell r="R22453" t="str">
            <v>BSCD161704</v>
          </cell>
          <cell r="AB22453"/>
        </row>
        <row r="22454">
          <cell r="A22454">
            <v>43686.561249999999</v>
          </cell>
          <cell r="B22454">
            <v>612</v>
          </cell>
          <cell r="F22454" t="str">
            <v>CC-00094364</v>
          </cell>
          <cell r="J22454" t="str">
            <v>Complaint - Running With Problem</v>
          </cell>
          <cell r="R22454" t="str">
            <v>BSAD161567</v>
          </cell>
          <cell r="AB22454"/>
        </row>
        <row r="22455">
          <cell r="A22455">
            <v>43686.5321527778</v>
          </cell>
          <cell r="B22455">
            <v>2002</v>
          </cell>
          <cell r="F22455" t="str">
            <v>CC-00094341</v>
          </cell>
          <cell r="J22455" t="str">
            <v>Schedule Service</v>
          </cell>
          <cell r="R22455" t="str">
            <v>BRBD160856</v>
          </cell>
          <cell r="AB22455"/>
        </row>
        <row r="22456">
          <cell r="A22456">
            <v>43686.501342592601</v>
          </cell>
          <cell r="B22456">
            <v>16596</v>
          </cell>
          <cell r="F22456" t="str">
            <v>CC-00094309</v>
          </cell>
          <cell r="J22456" t="str">
            <v>General Service</v>
          </cell>
          <cell r="R22456" t="str">
            <v>GOIS031795</v>
          </cell>
          <cell r="AB22456"/>
        </row>
        <row r="22457">
          <cell r="A22457">
            <v>43686.4940740741</v>
          </cell>
          <cell r="B22457">
            <v>11142</v>
          </cell>
          <cell r="F22457" t="str">
            <v>CC-00094304</v>
          </cell>
          <cell r="J22457" t="str">
            <v>General Service</v>
          </cell>
          <cell r="R22457" t="str">
            <v>BMFS031346</v>
          </cell>
          <cell r="AB22457"/>
        </row>
        <row r="22458">
          <cell r="A22458">
            <v>43685.535405092603</v>
          </cell>
          <cell r="B22458">
            <v>537</v>
          </cell>
          <cell r="F22458" t="str">
            <v>CC-00094009</v>
          </cell>
          <cell r="J22458" t="str">
            <v>Schedule Service</v>
          </cell>
          <cell r="R22458" t="str">
            <v>BSKD161477</v>
          </cell>
          <cell r="AB22458"/>
        </row>
        <row r="22459">
          <cell r="A22459">
            <v>43685.533009259299</v>
          </cell>
          <cell r="B22459">
            <v>537</v>
          </cell>
          <cell r="F22459" t="str">
            <v>CC-00094008</v>
          </cell>
          <cell r="J22459" t="str">
            <v>Complaint - Running With Problem</v>
          </cell>
          <cell r="R22459" t="str">
            <v>BSKD161477</v>
          </cell>
          <cell r="AB22459"/>
        </row>
        <row r="22460">
          <cell r="A22460">
            <v>43684.652245370402</v>
          </cell>
          <cell r="B22460">
            <v>21043</v>
          </cell>
          <cell r="F22460" t="str">
            <v>CC-00093751</v>
          </cell>
          <cell r="J22460" t="str">
            <v>Complaint - Running With Problem</v>
          </cell>
          <cell r="R22460" t="str">
            <v>BKJS030050</v>
          </cell>
          <cell r="AB22460"/>
        </row>
        <row r="22461">
          <cell r="A22461">
            <v>43684.6471296296</v>
          </cell>
          <cell r="B22461">
            <v>4339</v>
          </cell>
          <cell r="F22461" t="str">
            <v>CC-00093747</v>
          </cell>
          <cell r="J22461" t="str">
            <v>Complaint - Running With Problem</v>
          </cell>
          <cell r="R22461" t="str">
            <v>BQDD160205</v>
          </cell>
          <cell r="AB22461" t="str">
            <v>We are waiting for customer take that legal case then we send the airend to our service center.</v>
          </cell>
        </row>
        <row r="22462">
          <cell r="A22462">
            <v>43684.644224536998</v>
          </cell>
          <cell r="B22462">
            <v>9472</v>
          </cell>
          <cell r="F22462" t="str">
            <v>CC-00093745</v>
          </cell>
          <cell r="J22462" t="str">
            <v>Complaint - Running With Problem</v>
          </cell>
          <cell r="R22462" t="str">
            <v>BKKS030393</v>
          </cell>
          <cell r="AB22462"/>
        </row>
        <row r="22463">
          <cell r="A22463">
            <v>43684.589756944399</v>
          </cell>
          <cell r="B22463">
            <v>10451</v>
          </cell>
          <cell r="F22463" t="str">
            <v>CC-00093704</v>
          </cell>
          <cell r="J22463" t="str">
            <v>Complaint - Running With Problem</v>
          </cell>
          <cell r="R22463" t="str">
            <v>BQHD160416</v>
          </cell>
          <cell r="AB22463"/>
        </row>
        <row r="22464">
          <cell r="A22464">
            <v>43684.551782407398</v>
          </cell>
          <cell r="B22464">
            <v>946</v>
          </cell>
          <cell r="F22464" t="str">
            <v>CC-00093670</v>
          </cell>
          <cell r="J22464" t="str">
            <v>Complaint - Running With Problem</v>
          </cell>
          <cell r="R22464" t="str">
            <v>BSLD200427</v>
          </cell>
          <cell r="AB22464"/>
        </row>
        <row r="22465">
          <cell r="A22465">
            <v>43683.680972222202</v>
          </cell>
          <cell r="B22465"/>
          <cell r="F22465" t="str">
            <v>CC-00093432</v>
          </cell>
          <cell r="J22465" t="str">
            <v>General Service</v>
          </cell>
          <cell r="R22465"/>
          <cell r="AB22465"/>
        </row>
        <row r="22466">
          <cell r="A22466">
            <v>43682.4195833333</v>
          </cell>
          <cell r="B22466"/>
          <cell r="F22466" t="str">
            <v>CC-00092805</v>
          </cell>
          <cell r="J22466" t="str">
            <v>Commissioning</v>
          </cell>
          <cell r="R22466"/>
          <cell r="AB22466"/>
        </row>
        <row r="22467">
          <cell r="A22467">
            <v>43680.586678240703</v>
          </cell>
          <cell r="B22467"/>
          <cell r="F22467" t="str">
            <v>CC-00092632</v>
          </cell>
          <cell r="J22467" t="str">
            <v>Complaint - Running With Problem</v>
          </cell>
          <cell r="R22467"/>
          <cell r="AB22467"/>
        </row>
        <row r="22468">
          <cell r="A22468">
            <v>43680.574745370403</v>
          </cell>
          <cell r="B22468">
            <v>1440</v>
          </cell>
          <cell r="F22468" t="str">
            <v>CC-00092626</v>
          </cell>
          <cell r="J22468" t="str">
            <v>Complaint - Running With Problem</v>
          </cell>
          <cell r="R22468" t="str">
            <v>BRHD161312</v>
          </cell>
          <cell r="AB22468" t="str">
            <v>Customer send the airend to hyderabad service center for repairing purpose. that is why call under DDC.</v>
          </cell>
        </row>
        <row r="22469">
          <cell r="A22469">
            <v>43679.383344907401</v>
          </cell>
          <cell r="B22469">
            <v>882</v>
          </cell>
          <cell r="F22469" t="str">
            <v>CC-00092195</v>
          </cell>
          <cell r="J22469" t="str">
            <v>Complaint - Running With Problem</v>
          </cell>
          <cell r="R22469" t="str">
            <v>BSLD230358</v>
          </cell>
          <cell r="AB22469"/>
        </row>
        <row r="22470">
          <cell r="A22470">
            <v>43675.676597222198</v>
          </cell>
          <cell r="B22470">
            <v>1650</v>
          </cell>
          <cell r="F22470" t="str">
            <v>CC-00090998</v>
          </cell>
          <cell r="J22470" t="str">
            <v>Complaint - Running With Problem</v>
          </cell>
          <cell r="R22470" t="str">
            <v>BRCD161002</v>
          </cell>
          <cell r="AB22470"/>
        </row>
        <row r="22471">
          <cell r="A22471">
            <v>43673.712685185201</v>
          </cell>
          <cell r="B22471">
            <v>2164</v>
          </cell>
          <cell r="F22471" t="str">
            <v>CC-00090645</v>
          </cell>
          <cell r="J22471" t="str">
            <v>Complaint - Breakdown</v>
          </cell>
          <cell r="R22471" t="str">
            <v>BRLD160741</v>
          </cell>
          <cell r="AB22471"/>
        </row>
        <row r="22472">
          <cell r="A22472">
            <v>43673.5730092593</v>
          </cell>
          <cell r="B22472">
            <v>7189</v>
          </cell>
          <cell r="F22472" t="str">
            <v>CC-00090523</v>
          </cell>
          <cell r="J22472" t="str">
            <v>General Service</v>
          </cell>
          <cell r="R22472" t="str">
            <v>UOIS030128</v>
          </cell>
          <cell r="AB22472"/>
        </row>
        <row r="22473">
          <cell r="A22473">
            <v>43672.481273148202</v>
          </cell>
          <cell r="B22473">
            <v>1539</v>
          </cell>
          <cell r="F22473" t="str">
            <v>CC-00090061</v>
          </cell>
          <cell r="J22473" t="str">
            <v>Schedule Service</v>
          </cell>
          <cell r="R22473" t="str">
            <v>BRCD160990</v>
          </cell>
          <cell r="AB22473"/>
        </row>
        <row r="22474">
          <cell r="A22474">
            <v>43671.711226851898</v>
          </cell>
          <cell r="B22474">
            <v>166816</v>
          </cell>
          <cell r="F22474" t="str">
            <v>CC-00089909</v>
          </cell>
          <cell r="J22474" t="str">
            <v>General Service</v>
          </cell>
          <cell r="R22474" t="str">
            <v>BPLF150007</v>
          </cell>
          <cell r="AB22474"/>
        </row>
        <row r="22475">
          <cell r="A22475">
            <v>43671.669641203698</v>
          </cell>
          <cell r="B22475">
            <v>0</v>
          </cell>
          <cell r="F22475" t="str">
            <v>CC-00089862</v>
          </cell>
          <cell r="J22475" t="str">
            <v>Complaint - Running With Problem</v>
          </cell>
          <cell r="R22475" t="str">
            <v>GOCE660735</v>
          </cell>
          <cell r="AB22475"/>
        </row>
        <row r="22476">
          <cell r="A22476">
            <v>43671.615578703699</v>
          </cell>
          <cell r="B22476">
            <v>2164</v>
          </cell>
          <cell r="F22476" t="str">
            <v>CC-00089794</v>
          </cell>
          <cell r="J22476" t="str">
            <v>Complaint - Breakdown</v>
          </cell>
          <cell r="R22476" t="str">
            <v>BRLD160741</v>
          </cell>
          <cell r="AB22476"/>
        </row>
        <row r="22477">
          <cell r="A22477">
            <v>43671.562881944403</v>
          </cell>
          <cell r="B22477">
            <v>1510</v>
          </cell>
          <cell r="F22477" t="str">
            <v>CC-00089748</v>
          </cell>
          <cell r="J22477" t="str">
            <v>Schedule Service</v>
          </cell>
          <cell r="R22477" t="str">
            <v>BRHD161304</v>
          </cell>
          <cell r="AB22477"/>
        </row>
        <row r="22478">
          <cell r="A22478">
            <v>43671.505856481497</v>
          </cell>
          <cell r="B22478">
            <v>1</v>
          </cell>
          <cell r="F22478" t="str">
            <v>CC-00089679</v>
          </cell>
          <cell r="J22478" t="str">
            <v>Complaint - Running With Problem</v>
          </cell>
          <cell r="R22478" t="str">
            <v>18516212</v>
          </cell>
          <cell r="AB22478"/>
        </row>
        <row r="22479">
          <cell r="A22479">
            <v>43671.4472916667</v>
          </cell>
          <cell r="B22479">
            <v>486</v>
          </cell>
          <cell r="F22479" t="str">
            <v>CC-00089609</v>
          </cell>
          <cell r="J22479" t="str">
            <v>Schedule Service</v>
          </cell>
          <cell r="R22479" t="str">
            <v>BSJD161422</v>
          </cell>
          <cell r="AB22479"/>
        </row>
        <row r="22480">
          <cell r="A22480">
            <v>43670.691388888903</v>
          </cell>
          <cell r="B22480">
            <v>1</v>
          </cell>
          <cell r="F22480" t="str">
            <v>CC-00089442</v>
          </cell>
          <cell r="J22480" t="str">
            <v>Commissioning</v>
          </cell>
          <cell r="R22480" t="str">
            <v>DSAL110178</v>
          </cell>
          <cell r="AB22480" t="str">
            <v>Dear sir,
We have attached the commissioning photos.
Find the attachment.</v>
          </cell>
        </row>
        <row r="22481">
          <cell r="A22481">
            <v>43670.605682870402</v>
          </cell>
          <cell r="B22481">
            <v>591</v>
          </cell>
          <cell r="F22481" t="str">
            <v>CC-00089366</v>
          </cell>
          <cell r="J22481" t="str">
            <v>Schedule Service</v>
          </cell>
          <cell r="R22481" t="str">
            <v>BSAD161567</v>
          </cell>
          <cell r="AB22481"/>
        </row>
        <row r="22482">
          <cell r="A22482">
            <v>43670.587071759299</v>
          </cell>
          <cell r="B22482">
            <v>0</v>
          </cell>
          <cell r="F22482" t="str">
            <v>CC-00089339</v>
          </cell>
          <cell r="J22482" t="str">
            <v>Complaint - Running With Problem</v>
          </cell>
          <cell r="R22482" t="str">
            <v>CQKE660232</v>
          </cell>
          <cell r="AB22482"/>
        </row>
        <row r="22483">
          <cell r="A22483">
            <v>43669.495451388902</v>
          </cell>
          <cell r="B22483">
            <v>1</v>
          </cell>
          <cell r="F22483" t="str">
            <v>CC-00088798</v>
          </cell>
          <cell r="J22483" t="str">
            <v>Commissioning</v>
          </cell>
          <cell r="R22483" t="str">
            <v>BSDD120664</v>
          </cell>
          <cell r="AB22483"/>
        </row>
        <row r="22484">
          <cell r="A22484">
            <v>43668.593090277798</v>
          </cell>
          <cell r="B22484">
            <v>202</v>
          </cell>
          <cell r="F22484" t="str">
            <v>CC-00088500</v>
          </cell>
          <cell r="J22484" t="str">
            <v>Complaint - Running With Problem</v>
          </cell>
          <cell r="R22484" t="str">
            <v>BSCD161691</v>
          </cell>
          <cell r="AB22484"/>
        </row>
        <row r="22485">
          <cell r="A22485">
            <v>43668.5363194444</v>
          </cell>
          <cell r="B22485"/>
          <cell r="F22485" t="str">
            <v>CC-00088446</v>
          </cell>
          <cell r="J22485" t="str">
            <v>Complaint - Running With Problem</v>
          </cell>
          <cell r="R22485"/>
          <cell r="AB22485"/>
        </row>
        <row r="22486">
          <cell r="A22486">
            <v>43666.517812500002</v>
          </cell>
          <cell r="B22486">
            <v>1</v>
          </cell>
          <cell r="F22486" t="str">
            <v>CC-00088082</v>
          </cell>
          <cell r="J22486" t="str">
            <v>Commissioning</v>
          </cell>
          <cell r="R22486" t="str">
            <v>BSCS037349</v>
          </cell>
          <cell r="AB22486"/>
        </row>
        <row r="22487">
          <cell r="A22487">
            <v>43666.513449074097</v>
          </cell>
          <cell r="B22487">
            <v>23603</v>
          </cell>
          <cell r="F22487" t="str">
            <v>CC-00088079</v>
          </cell>
          <cell r="J22487" t="str">
            <v>Schedule Service</v>
          </cell>
          <cell r="R22487" t="str">
            <v>BIFS040367</v>
          </cell>
          <cell r="AB22487"/>
        </row>
        <row r="22488">
          <cell r="A22488">
            <v>43666.511990740699</v>
          </cell>
          <cell r="B22488">
            <v>1916</v>
          </cell>
          <cell r="F22488" t="str">
            <v>CC-00088076</v>
          </cell>
          <cell r="J22488" t="str">
            <v>Schedule Service</v>
          </cell>
          <cell r="R22488" t="str">
            <v>BRGD161233</v>
          </cell>
          <cell r="AB22488"/>
        </row>
        <row r="22489">
          <cell r="A22489">
            <v>43666.504513888904</v>
          </cell>
          <cell r="B22489">
            <v>499</v>
          </cell>
          <cell r="F22489" t="str">
            <v>CC-00088070</v>
          </cell>
          <cell r="J22489" t="str">
            <v>Schedule Service</v>
          </cell>
          <cell r="R22489" t="str">
            <v>BSKD161467</v>
          </cell>
          <cell r="AB22489"/>
        </row>
        <row r="22490">
          <cell r="A22490">
            <v>43666.472604166702</v>
          </cell>
          <cell r="B22490">
            <v>984</v>
          </cell>
          <cell r="F22490" t="str">
            <v>CC-00088041</v>
          </cell>
          <cell r="J22490" t="str">
            <v>General Service</v>
          </cell>
          <cell r="R22490" t="str">
            <v>BRHD161299</v>
          </cell>
          <cell r="AB22490"/>
        </row>
        <row r="22491">
          <cell r="A22491">
            <v>43665.4621064815</v>
          </cell>
          <cell r="B22491">
            <v>4069</v>
          </cell>
          <cell r="F22491" t="str">
            <v>CC-00087661</v>
          </cell>
          <cell r="J22491" t="str">
            <v>Schedule Service</v>
          </cell>
          <cell r="R22491" t="str">
            <v>BQJD200029</v>
          </cell>
          <cell r="AB22491"/>
        </row>
        <row r="22492">
          <cell r="A22492">
            <v>43665.450729166703</v>
          </cell>
          <cell r="B22492">
            <v>1</v>
          </cell>
          <cell r="F22492" t="str">
            <v>CC-00087656</v>
          </cell>
          <cell r="J22492" t="str">
            <v>Commissioning</v>
          </cell>
          <cell r="R22492" t="str">
            <v>BSKS036366</v>
          </cell>
          <cell r="AB22492"/>
        </row>
        <row r="22493">
          <cell r="A22493">
            <v>43663.892453703702</v>
          </cell>
          <cell r="B22493">
            <v>1</v>
          </cell>
          <cell r="F22493" t="str">
            <v>CC-00087220</v>
          </cell>
          <cell r="J22493" t="str">
            <v>Commissioning</v>
          </cell>
          <cell r="R22493" t="str">
            <v>BSCL152143</v>
          </cell>
          <cell r="AB22493"/>
        </row>
        <row r="22494">
          <cell r="A22494">
            <v>43663.459131944401</v>
          </cell>
          <cell r="B22494">
            <v>1539</v>
          </cell>
          <cell r="F22494" t="str">
            <v>CC-00086915</v>
          </cell>
          <cell r="J22494" t="str">
            <v>Commissioning</v>
          </cell>
          <cell r="R22494" t="str">
            <v>BSCS037449</v>
          </cell>
          <cell r="AB22494"/>
        </row>
        <row r="22495">
          <cell r="A22495">
            <v>43662.755266203698</v>
          </cell>
          <cell r="B22495">
            <v>738</v>
          </cell>
          <cell r="F22495" t="str">
            <v>CC-00086828</v>
          </cell>
          <cell r="J22495" t="str">
            <v>Complaint - Running With Problem</v>
          </cell>
          <cell r="R22495" t="str">
            <v>BRGC373881</v>
          </cell>
          <cell r="AB22495"/>
        </row>
        <row r="22496">
          <cell r="A22496">
            <v>43661.532002314802</v>
          </cell>
          <cell r="B22496">
            <v>6822</v>
          </cell>
          <cell r="F22496" t="str">
            <v>CC-00086258</v>
          </cell>
          <cell r="J22496" t="str">
            <v>Schedule Service</v>
          </cell>
          <cell r="R22496" t="str">
            <v>BQIS031915</v>
          </cell>
          <cell r="AB22496"/>
        </row>
        <row r="22497">
          <cell r="A22497">
            <v>43661.5140046296</v>
          </cell>
          <cell r="B22497">
            <v>24504</v>
          </cell>
          <cell r="F22497" t="str">
            <v>CC-00086232</v>
          </cell>
          <cell r="J22497" t="str">
            <v>Schedule Service</v>
          </cell>
          <cell r="R22497" t="str">
            <v>BLFS031469</v>
          </cell>
          <cell r="AB22497"/>
        </row>
        <row r="22498">
          <cell r="A22498">
            <v>43661.500567129602</v>
          </cell>
          <cell r="B22498">
            <v>14433</v>
          </cell>
          <cell r="F22498" t="str">
            <v>CC-00086213</v>
          </cell>
          <cell r="J22498" t="str">
            <v>Schedule Service</v>
          </cell>
          <cell r="R22498" t="str">
            <v>BLIS031950</v>
          </cell>
          <cell r="AB22498"/>
        </row>
        <row r="22499">
          <cell r="A22499">
            <v>43661.495358796303</v>
          </cell>
          <cell r="B22499">
            <v>10682</v>
          </cell>
          <cell r="F22499" t="str">
            <v>CC-00086207</v>
          </cell>
          <cell r="J22499" t="str">
            <v>Schedule Service</v>
          </cell>
          <cell r="R22499" t="str">
            <v>BMFS031346</v>
          </cell>
          <cell r="AB22499"/>
        </row>
        <row r="22500">
          <cell r="A22500">
            <v>43661.467974537001</v>
          </cell>
          <cell r="B22500">
            <v>6000</v>
          </cell>
          <cell r="F22500" t="str">
            <v>CC-00086168</v>
          </cell>
          <cell r="J22500" t="str">
            <v>Complaint - Running With Problem</v>
          </cell>
          <cell r="R22500" t="str">
            <v>BRLD160727</v>
          </cell>
          <cell r="AB22500"/>
        </row>
        <row r="22501">
          <cell r="A22501">
            <v>43659.556921296302</v>
          </cell>
          <cell r="B22501">
            <v>613</v>
          </cell>
          <cell r="F22501" t="str">
            <v>CC-00085932</v>
          </cell>
          <cell r="J22501" t="str">
            <v>Schedule Service</v>
          </cell>
          <cell r="R22501" t="str">
            <v>BSKD161476</v>
          </cell>
          <cell r="AB22501"/>
        </row>
        <row r="22502">
          <cell r="A22502">
            <v>43659.465671296297</v>
          </cell>
          <cell r="B22502">
            <v>3868</v>
          </cell>
          <cell r="F22502" t="str">
            <v>CC-00085848</v>
          </cell>
          <cell r="J22502" t="str">
            <v>Complaint - Running With Problem</v>
          </cell>
          <cell r="R22502" t="str">
            <v>BQAC373734</v>
          </cell>
          <cell r="AB22502"/>
        </row>
        <row r="22503">
          <cell r="A22503">
            <v>43658.665347222202</v>
          </cell>
          <cell r="B22503">
            <v>731</v>
          </cell>
          <cell r="F22503" t="str">
            <v>CC-00085694</v>
          </cell>
          <cell r="J22503" t="str">
            <v>Complaint - Breakdown</v>
          </cell>
          <cell r="R22503" t="str">
            <v>BRGC373881</v>
          </cell>
          <cell r="AB22503"/>
        </row>
        <row r="22504">
          <cell r="A22504">
            <v>43658.529745370397</v>
          </cell>
          <cell r="B22504">
            <v>546</v>
          </cell>
          <cell r="F22504" t="str">
            <v>CC-00085563</v>
          </cell>
          <cell r="J22504" t="str">
            <v>Schedule Service</v>
          </cell>
          <cell r="R22504" t="str">
            <v>BREC373485</v>
          </cell>
          <cell r="AB22504"/>
        </row>
        <row r="22505">
          <cell r="A22505">
            <v>43658.525891203702</v>
          </cell>
          <cell r="B22505">
            <v>18731</v>
          </cell>
          <cell r="F22505" t="str">
            <v>CC-00085559</v>
          </cell>
          <cell r="J22505" t="str">
            <v>Complaint - Running With Problem</v>
          </cell>
          <cell r="R22505" t="str">
            <v>GOKS040088</v>
          </cell>
          <cell r="AB22505"/>
        </row>
        <row r="22506">
          <cell r="A22506">
            <v>43658.519837963002</v>
          </cell>
          <cell r="B22506">
            <v>2490</v>
          </cell>
          <cell r="F22506" t="str">
            <v>CC-00085550</v>
          </cell>
          <cell r="J22506" t="str">
            <v>Schedule Service</v>
          </cell>
          <cell r="R22506" t="str">
            <v>BRAD160816</v>
          </cell>
          <cell r="AB22506"/>
        </row>
        <row r="22507">
          <cell r="A22507">
            <v>43658.517974536997</v>
          </cell>
          <cell r="B22507">
            <v>2480</v>
          </cell>
          <cell r="F22507" t="str">
            <v>CC-00085546</v>
          </cell>
          <cell r="J22507" t="str">
            <v>Complaint - Running With Problem</v>
          </cell>
          <cell r="R22507" t="str">
            <v>BQID160499</v>
          </cell>
          <cell r="AB22507"/>
        </row>
        <row r="22508">
          <cell r="A22508">
            <v>43657.488171296303</v>
          </cell>
          <cell r="B22508">
            <v>15550</v>
          </cell>
          <cell r="F22508" t="str">
            <v>CC-00085102</v>
          </cell>
          <cell r="J22508" t="str">
            <v>Complaint - Running With Problem</v>
          </cell>
          <cell r="R22508" t="str">
            <v>BKJS040077</v>
          </cell>
          <cell r="AB22508"/>
        </row>
        <row r="22509">
          <cell r="A22509">
            <v>43657.485462962999</v>
          </cell>
          <cell r="B22509">
            <v>25520</v>
          </cell>
          <cell r="F22509" t="str">
            <v>CC-00085099</v>
          </cell>
          <cell r="J22509" t="str">
            <v>Complaint - Running With Problem</v>
          </cell>
          <cell r="R22509" t="str">
            <v>BJDF150016</v>
          </cell>
          <cell r="AB22509"/>
        </row>
        <row r="22510">
          <cell r="A22510">
            <v>43657.481296296297</v>
          </cell>
          <cell r="B22510">
            <v>0</v>
          </cell>
          <cell r="F22510" t="str">
            <v>CC-00085090</v>
          </cell>
          <cell r="J22510" t="str">
            <v>Commissioning</v>
          </cell>
          <cell r="R22510" t="str">
            <v>CSCE210965</v>
          </cell>
          <cell r="AB22510"/>
        </row>
        <row r="22511">
          <cell r="A22511">
            <v>43656.565902777802</v>
          </cell>
          <cell r="B22511">
            <v>3611</v>
          </cell>
          <cell r="F22511" t="str">
            <v>CC-00084851</v>
          </cell>
          <cell r="J22511" t="str">
            <v>Complaint - Running With Problem</v>
          </cell>
          <cell r="R22511" t="str">
            <v>BQGD230029</v>
          </cell>
          <cell r="AB22511"/>
        </row>
        <row r="22512">
          <cell r="A22512">
            <v>43656.487916666701</v>
          </cell>
          <cell r="B22512">
            <v>56</v>
          </cell>
          <cell r="F22512" t="str">
            <v>CC-00084777</v>
          </cell>
          <cell r="J22512" t="str">
            <v>Complaint - Running With Problem</v>
          </cell>
          <cell r="R22512" t="str">
            <v>14605705</v>
          </cell>
          <cell r="AB22512"/>
        </row>
        <row r="22513">
          <cell r="A22513">
            <v>43656.484131944402</v>
          </cell>
          <cell r="B22513">
            <v>35011</v>
          </cell>
          <cell r="F22513" t="str">
            <v>CC-00084772</v>
          </cell>
          <cell r="J22513" t="str">
            <v>Complaint - Running With Problem</v>
          </cell>
          <cell r="R22513" t="str">
            <v>BMBL160078</v>
          </cell>
          <cell r="AB22513" t="str">
            <v>This no. already exit in CRM so, how can update the contact no. -6203465926 and also we already tried to update the no.</v>
          </cell>
        </row>
        <row r="22514">
          <cell r="A22514">
            <v>43655.679490740702</v>
          </cell>
          <cell r="B22514">
            <v>4906</v>
          </cell>
          <cell r="F22514" t="str">
            <v>CC-00084568</v>
          </cell>
          <cell r="J22514" t="str">
            <v>Schedule Service</v>
          </cell>
          <cell r="R22514" t="str">
            <v>BQKD160076</v>
          </cell>
          <cell r="AB22514"/>
        </row>
        <row r="22515">
          <cell r="A22515">
            <v>43654.627280092602</v>
          </cell>
          <cell r="B22515">
            <v>1995</v>
          </cell>
          <cell r="F22515" t="str">
            <v>CC-00084087</v>
          </cell>
          <cell r="J22515" t="str">
            <v>Complaint - Running With Problem</v>
          </cell>
          <cell r="R22515" t="str">
            <v>BRED161077</v>
          </cell>
          <cell r="AB22515"/>
        </row>
        <row r="22516">
          <cell r="A22516">
            <v>43654.625277777799</v>
          </cell>
          <cell r="B22516">
            <v>6000</v>
          </cell>
          <cell r="F22516" t="str">
            <v>CC-00084082</v>
          </cell>
          <cell r="J22516" t="str">
            <v>Complaint - Running With Problem</v>
          </cell>
          <cell r="R22516" t="str">
            <v>BRLD160727</v>
          </cell>
          <cell r="AB22516"/>
        </row>
        <row r="22517">
          <cell r="A22517">
            <v>43654.622986111099</v>
          </cell>
          <cell r="B22517">
            <v>1833</v>
          </cell>
          <cell r="F22517" t="str">
            <v>CC-00084077</v>
          </cell>
          <cell r="J22517" t="str">
            <v>Complaint - Running With Problem</v>
          </cell>
          <cell r="R22517" t="str">
            <v>BRCD160968</v>
          </cell>
          <cell r="AB22517"/>
        </row>
        <row r="22518">
          <cell r="A22518">
            <v>43654.618981481501</v>
          </cell>
          <cell r="B22518">
            <v>1554</v>
          </cell>
          <cell r="F22518" t="str">
            <v>CC-00084071</v>
          </cell>
          <cell r="J22518" t="str">
            <v>Complaint - Breakdown</v>
          </cell>
          <cell r="R22518" t="str">
            <v>BRCD161002</v>
          </cell>
          <cell r="AB22518" t="str">
            <v>contact no. - 9489176819</v>
          </cell>
        </row>
        <row r="22519">
          <cell r="A22519">
            <v>43654.613993055602</v>
          </cell>
          <cell r="B22519">
            <v>3615</v>
          </cell>
          <cell r="F22519" t="str">
            <v>CC-00084065</v>
          </cell>
          <cell r="J22519" t="str">
            <v>Complaint - Running With Problem</v>
          </cell>
          <cell r="R22519" t="str">
            <v>BQGD230029</v>
          </cell>
          <cell r="AB22519"/>
        </row>
        <row r="22520">
          <cell r="A22520">
            <v>43654.584328703699</v>
          </cell>
          <cell r="B22520">
            <v>415</v>
          </cell>
          <cell r="F22520" t="str">
            <v>CC-00084032</v>
          </cell>
          <cell r="J22520" t="str">
            <v>Complaint - Running With Problem</v>
          </cell>
          <cell r="R22520" t="str">
            <v>BSJD161425</v>
          </cell>
          <cell r="AB22520"/>
        </row>
        <row r="22521">
          <cell r="A22521">
            <v>43652.713425925896</v>
          </cell>
          <cell r="B22521">
            <v>7739</v>
          </cell>
          <cell r="F22521" t="str">
            <v>CC-00083777</v>
          </cell>
          <cell r="J22521" t="str">
            <v>Complaint - Running With Problem</v>
          </cell>
          <cell r="R22521" t="str">
            <v>RJD230103</v>
          </cell>
          <cell r="AB22521"/>
        </row>
        <row r="22522">
          <cell r="A22522">
            <v>43650.562743055598</v>
          </cell>
          <cell r="B22522">
            <v>35</v>
          </cell>
          <cell r="F22522" t="str">
            <v>CC-00082890</v>
          </cell>
          <cell r="J22522" t="str">
            <v>Complaint - Running With Problem</v>
          </cell>
          <cell r="R22522" t="str">
            <v>BSBC375530</v>
          </cell>
          <cell r="AB22522"/>
        </row>
        <row r="22523">
          <cell r="A22523">
            <v>43650.561053240701</v>
          </cell>
          <cell r="B22523">
            <v>32346</v>
          </cell>
          <cell r="F22523" t="str">
            <v>CC-00082889</v>
          </cell>
          <cell r="J22523" t="str">
            <v>General Service</v>
          </cell>
          <cell r="R22523" t="str">
            <v>BMDS040417</v>
          </cell>
          <cell r="AB22523"/>
        </row>
        <row r="22524">
          <cell r="A22524">
            <v>43650.548310185201</v>
          </cell>
          <cell r="B22524">
            <v>746</v>
          </cell>
          <cell r="F22524" t="str">
            <v>CC-00082880</v>
          </cell>
          <cell r="J22524" t="str">
            <v>Schedule Service</v>
          </cell>
          <cell r="R22524" t="str">
            <v>BSJD161378</v>
          </cell>
          <cell r="AB22524"/>
        </row>
        <row r="22525">
          <cell r="A22525">
            <v>43650.546215277798</v>
          </cell>
          <cell r="B22525">
            <v>3579</v>
          </cell>
          <cell r="F22525" t="str">
            <v>CC-00082878</v>
          </cell>
          <cell r="J22525" t="str">
            <v>Complaint - Running With Problem</v>
          </cell>
          <cell r="R22525" t="str">
            <v>BQGD230029</v>
          </cell>
          <cell r="AB22525"/>
        </row>
        <row r="22526">
          <cell r="A22526">
            <v>43650.544791666704</v>
          </cell>
          <cell r="B22526">
            <v>2969</v>
          </cell>
          <cell r="F22526" t="str">
            <v>CC-00082876</v>
          </cell>
          <cell r="J22526" t="str">
            <v>Complaint - Running With Problem</v>
          </cell>
          <cell r="R22526" t="str">
            <v>BQED160241</v>
          </cell>
          <cell r="AB22526"/>
        </row>
        <row r="22527">
          <cell r="A22527">
            <v>43650.497789351903</v>
          </cell>
          <cell r="B22527">
            <v>4600</v>
          </cell>
          <cell r="F22527" t="str">
            <v>CC-00082824</v>
          </cell>
          <cell r="J22527" t="str">
            <v>Complaint - Running With Problem</v>
          </cell>
          <cell r="R22527" t="str">
            <v>BQED160211</v>
          </cell>
          <cell r="AB22527"/>
        </row>
        <row r="22528">
          <cell r="A22528">
            <v>43649.486527777801</v>
          </cell>
          <cell r="B22528">
            <v>0</v>
          </cell>
          <cell r="F22528" t="str">
            <v>CC-00082457</v>
          </cell>
          <cell r="J22528" t="str">
            <v>Schedule Service</v>
          </cell>
          <cell r="R22528" t="str">
            <v>CRLE561984</v>
          </cell>
          <cell r="AB22528"/>
        </row>
        <row r="22529">
          <cell r="A22529">
            <v>43649.486203703702</v>
          </cell>
          <cell r="B22529">
            <v>1570</v>
          </cell>
          <cell r="F22529" t="str">
            <v>CC-00082456</v>
          </cell>
          <cell r="J22529" t="str">
            <v>Schedule Service</v>
          </cell>
          <cell r="R22529" t="str">
            <v>BRLD160728</v>
          </cell>
          <cell r="AB22529"/>
        </row>
        <row r="22530">
          <cell r="A22530">
            <v>43649.481354166703</v>
          </cell>
          <cell r="B22530">
            <v>1967</v>
          </cell>
          <cell r="F22530" t="str">
            <v>CC-00082451</v>
          </cell>
          <cell r="J22530" t="str">
            <v>Schedule Service</v>
          </cell>
          <cell r="R22530" t="str">
            <v>BRLD160741</v>
          </cell>
          <cell r="AB22530"/>
        </row>
        <row r="22531">
          <cell r="A22531">
            <v>43648.5235763889</v>
          </cell>
          <cell r="B22531">
            <v>2445</v>
          </cell>
          <cell r="F22531" t="str">
            <v>CC-00082104</v>
          </cell>
          <cell r="J22531" t="str">
            <v>Complaint - Running With Problem</v>
          </cell>
          <cell r="R22531" t="str">
            <v>BRJD160577</v>
          </cell>
          <cell r="AB22531"/>
        </row>
        <row r="22532">
          <cell r="A22532">
            <v>43648.519849536999</v>
          </cell>
          <cell r="B22532">
            <v>1700</v>
          </cell>
          <cell r="F22532" t="str">
            <v>CC-00082099</v>
          </cell>
          <cell r="J22532" t="str">
            <v>Complaint - Running With Problem</v>
          </cell>
          <cell r="R22532" t="str">
            <v>BQID160519</v>
          </cell>
          <cell r="AB22532"/>
        </row>
        <row r="22533">
          <cell r="A22533">
            <v>43648.4678472222</v>
          </cell>
          <cell r="B22533">
            <v>690</v>
          </cell>
          <cell r="F22533" t="str">
            <v>CC-00082041</v>
          </cell>
          <cell r="J22533" t="str">
            <v>Schedule Service</v>
          </cell>
          <cell r="R22533" t="str">
            <v>BSLD200427</v>
          </cell>
          <cell r="AB22533"/>
        </row>
        <row r="22534">
          <cell r="A22534">
            <v>43647.505497685197</v>
          </cell>
          <cell r="B22534">
            <v>917</v>
          </cell>
          <cell r="F22534" t="str">
            <v>CC-00081671</v>
          </cell>
          <cell r="J22534" t="str">
            <v>Complaint - Running With Problem</v>
          </cell>
          <cell r="R22534" t="str">
            <v>BQHS040705</v>
          </cell>
          <cell r="AB22534"/>
        </row>
        <row r="22535">
          <cell r="A22535">
            <v>43647.468738425901</v>
          </cell>
          <cell r="B22535">
            <v>0</v>
          </cell>
          <cell r="F22535" t="str">
            <v>CC-00081631</v>
          </cell>
          <cell r="J22535" t="str">
            <v>Complaint - Running With Problem</v>
          </cell>
          <cell r="R22535" t="str">
            <v>GOCE660735</v>
          </cell>
          <cell r="AB22535"/>
        </row>
        <row r="22536">
          <cell r="A22536">
            <v>43645.457187499997</v>
          </cell>
          <cell r="B22536">
            <v>1652</v>
          </cell>
          <cell r="F22536" t="str">
            <v>CC-00081251</v>
          </cell>
          <cell r="J22536" t="str">
            <v>Schedule Service</v>
          </cell>
          <cell r="R22536" t="str">
            <v>BRIS035698</v>
          </cell>
          <cell r="AB22536"/>
        </row>
        <row r="22537">
          <cell r="A22537">
            <v>43645.436203703699</v>
          </cell>
          <cell r="B22537"/>
          <cell r="F22537" t="str">
            <v>CC-00081237</v>
          </cell>
          <cell r="J22537" t="str">
            <v>Complaint - Running With Problem</v>
          </cell>
          <cell r="R22537"/>
          <cell r="AB22537"/>
        </row>
        <row r="22538">
          <cell r="A22538">
            <v>43644.557175925896</v>
          </cell>
          <cell r="B22538">
            <v>3100</v>
          </cell>
          <cell r="F22538" t="str">
            <v>CC-00081021</v>
          </cell>
          <cell r="J22538" t="str">
            <v>Complaint - Running With Problem</v>
          </cell>
          <cell r="R22538" t="str">
            <v>BPED200181</v>
          </cell>
          <cell r="AB22538"/>
        </row>
        <row r="22539">
          <cell r="A22539">
            <v>43644.472129629597</v>
          </cell>
          <cell r="B22539">
            <v>1</v>
          </cell>
          <cell r="F22539" t="str">
            <v>CC-00080927</v>
          </cell>
          <cell r="J22539" t="str">
            <v>Commissioning</v>
          </cell>
          <cell r="R22539" t="str">
            <v>BSAD120582</v>
          </cell>
          <cell r="AB22539"/>
        </row>
        <row r="22540">
          <cell r="A22540">
            <v>43644.465925925899</v>
          </cell>
          <cell r="B22540">
            <v>1155</v>
          </cell>
          <cell r="F22540" t="str">
            <v>CC-00080917</v>
          </cell>
          <cell r="J22540" t="str">
            <v>Complaint - Running With Problem</v>
          </cell>
          <cell r="R22540" t="str">
            <v>BRED161081</v>
          </cell>
          <cell r="AB22540"/>
        </row>
        <row r="22541">
          <cell r="A22541">
            <v>43643.705879629597</v>
          </cell>
          <cell r="B22541">
            <v>0</v>
          </cell>
          <cell r="F22541" t="str">
            <v>CC-00080770</v>
          </cell>
          <cell r="J22541" t="str">
            <v>Commissioning</v>
          </cell>
          <cell r="R22541" t="str">
            <v>CSAE564248</v>
          </cell>
          <cell r="AB22541"/>
        </row>
        <row r="22542">
          <cell r="A22542">
            <v>43643.6977430556</v>
          </cell>
          <cell r="B22542">
            <v>0</v>
          </cell>
          <cell r="F22542" t="str">
            <v>CC-00080762</v>
          </cell>
          <cell r="J22542" t="str">
            <v>Complaint - Running With Problem</v>
          </cell>
          <cell r="R22542" t="str">
            <v>13254305</v>
          </cell>
          <cell r="AB22542"/>
        </row>
        <row r="22543">
          <cell r="A22543">
            <v>43643.688935185201</v>
          </cell>
          <cell r="B22543">
            <v>1632</v>
          </cell>
          <cell r="F22543" t="str">
            <v>CC-00080748</v>
          </cell>
          <cell r="J22543" t="str">
            <v>Schedule Service</v>
          </cell>
          <cell r="R22543" t="str">
            <v>BRED161131</v>
          </cell>
          <cell r="AB22543"/>
        </row>
        <row r="22544">
          <cell r="A22544">
            <v>43642.676898148202</v>
          </cell>
          <cell r="B22544">
            <v>11897</v>
          </cell>
          <cell r="F22544" t="str">
            <v>CC-00080306</v>
          </cell>
          <cell r="J22544" t="str">
            <v>Schedule Service</v>
          </cell>
          <cell r="R22544" t="str">
            <v>BOCS040147</v>
          </cell>
          <cell r="AB22544"/>
        </row>
        <row r="22545">
          <cell r="A22545">
            <v>43642.647650462997</v>
          </cell>
          <cell r="B22545">
            <v>572</v>
          </cell>
          <cell r="F22545" t="str">
            <v>CC-00080270</v>
          </cell>
          <cell r="J22545" t="str">
            <v>Schedule Service</v>
          </cell>
          <cell r="R22545" t="str">
            <v>BSLD230358</v>
          </cell>
          <cell r="AB22545"/>
        </row>
        <row r="22546">
          <cell r="A22546">
            <v>43642.488796296297</v>
          </cell>
          <cell r="B22546">
            <v>3476</v>
          </cell>
          <cell r="F22546" t="str">
            <v>CC-00080106</v>
          </cell>
          <cell r="J22546" t="str">
            <v>Complaint - Running With Problem</v>
          </cell>
          <cell r="R22546" t="str">
            <v>BRKD200211</v>
          </cell>
          <cell r="AB22546"/>
        </row>
        <row r="22547">
          <cell r="A22547">
            <v>43642.479340277801</v>
          </cell>
          <cell r="B22547">
            <v>1</v>
          </cell>
          <cell r="F22547" t="str">
            <v>CC-00080100</v>
          </cell>
          <cell r="J22547" t="str">
            <v>Commissioning</v>
          </cell>
          <cell r="R22547" t="str">
            <v>BSKS036261</v>
          </cell>
          <cell r="AB22547"/>
        </row>
        <row r="22548">
          <cell r="A22548">
            <v>43641.666932870401</v>
          </cell>
          <cell r="B22548">
            <v>1155</v>
          </cell>
          <cell r="F22548" t="str">
            <v>CC-00079925</v>
          </cell>
          <cell r="J22548" t="str">
            <v>Complaint - Running With Problem</v>
          </cell>
          <cell r="R22548" t="str">
            <v>BRED161081</v>
          </cell>
          <cell r="AB22548"/>
        </row>
        <row r="22549">
          <cell r="A22549">
            <v>43641.665520833303</v>
          </cell>
          <cell r="B22549">
            <v>3011</v>
          </cell>
          <cell r="F22549" t="str">
            <v>CC-00079922</v>
          </cell>
          <cell r="J22549" t="str">
            <v>Complaint - Running With Problem</v>
          </cell>
          <cell r="R22549" t="str">
            <v>BPLD200068</v>
          </cell>
          <cell r="AB22549"/>
        </row>
        <row r="22550">
          <cell r="A22550">
            <v>43641.663888888899</v>
          </cell>
          <cell r="B22550">
            <v>26622</v>
          </cell>
          <cell r="F22550" t="str">
            <v>CC-00079920</v>
          </cell>
          <cell r="J22550" t="str">
            <v>General Service</v>
          </cell>
          <cell r="R22550" t="str">
            <v>BNJS040075</v>
          </cell>
          <cell r="AB22550"/>
        </row>
        <row r="22551">
          <cell r="A22551">
            <v>43641.660358796304</v>
          </cell>
          <cell r="B22551">
            <v>1768</v>
          </cell>
          <cell r="F22551" t="str">
            <v>CC-00079913</v>
          </cell>
          <cell r="J22551" t="str">
            <v>General Service</v>
          </cell>
          <cell r="R22551" t="str">
            <v>BRCC372871</v>
          </cell>
          <cell r="AB22551"/>
        </row>
        <row r="22552">
          <cell r="A22552">
            <v>43641.655949074098</v>
          </cell>
          <cell r="B22552">
            <v>23502</v>
          </cell>
          <cell r="F22552" t="str">
            <v>CC-00079907</v>
          </cell>
          <cell r="J22552" t="str">
            <v>General Service</v>
          </cell>
          <cell r="R22552" t="str">
            <v>BNJS040074</v>
          </cell>
          <cell r="AB22552"/>
        </row>
        <row r="22553">
          <cell r="A22553">
            <v>43641.629351851901</v>
          </cell>
          <cell r="B22553">
            <v>411482</v>
          </cell>
          <cell r="F22553" t="str">
            <v>CC-00079886</v>
          </cell>
          <cell r="J22553" t="str">
            <v>General Service</v>
          </cell>
          <cell r="R22553" t="str">
            <v>BNJS040045</v>
          </cell>
          <cell r="AB22553"/>
        </row>
        <row r="22554">
          <cell r="A22554">
            <v>43641.455520833297</v>
          </cell>
          <cell r="B22554">
            <v>490</v>
          </cell>
          <cell r="F22554" t="str">
            <v>CC-00079708</v>
          </cell>
          <cell r="J22554" t="str">
            <v>Complaint - Running With Problem</v>
          </cell>
          <cell r="R22554" t="str">
            <v>BSKD161467</v>
          </cell>
          <cell r="AB22554"/>
        </row>
        <row r="22555">
          <cell r="A22555">
            <v>43640.696053240703</v>
          </cell>
          <cell r="B22555">
            <v>10</v>
          </cell>
          <cell r="F22555" t="str">
            <v>CC-00079552</v>
          </cell>
          <cell r="J22555" t="str">
            <v>Complaint - Running With Problem</v>
          </cell>
          <cell r="R22555" t="str">
            <v>CSAE691224</v>
          </cell>
          <cell r="AB22555"/>
        </row>
        <row r="22556">
          <cell r="A22556">
            <v>43640.587141203701</v>
          </cell>
          <cell r="B22556">
            <v>2150</v>
          </cell>
          <cell r="F22556" t="str">
            <v>CC-00079431</v>
          </cell>
          <cell r="J22556" t="str">
            <v>Complaint - Running With Problem</v>
          </cell>
          <cell r="R22556" t="str">
            <v>BQED160211</v>
          </cell>
          <cell r="AB22556"/>
        </row>
        <row r="22557">
          <cell r="A22557">
            <v>43640.536030092597</v>
          </cell>
          <cell r="B22557">
            <v>1735</v>
          </cell>
          <cell r="F22557" t="str">
            <v>CC-00079398</v>
          </cell>
          <cell r="J22557" t="str">
            <v>Schedule Service</v>
          </cell>
          <cell r="R22557" t="str">
            <v>BRFC373676</v>
          </cell>
          <cell r="AB22557"/>
        </row>
        <row r="22558">
          <cell r="A22558">
            <v>43640.534629629597</v>
          </cell>
          <cell r="B22558">
            <v>866</v>
          </cell>
          <cell r="F22558" t="str">
            <v>CC-00079395</v>
          </cell>
          <cell r="J22558" t="str">
            <v>Schedule Service</v>
          </cell>
          <cell r="R22558" t="str">
            <v>BRDD161021</v>
          </cell>
          <cell r="AB22558"/>
        </row>
        <row r="22559">
          <cell r="A22559">
            <v>43640.528668981497</v>
          </cell>
          <cell r="B22559">
            <v>2850</v>
          </cell>
          <cell r="F22559" t="str">
            <v>CC-00079393</v>
          </cell>
          <cell r="J22559" t="str">
            <v>Schedule Service</v>
          </cell>
          <cell r="R22559" t="str">
            <v>BQJD120016</v>
          </cell>
          <cell r="AB22559"/>
        </row>
        <row r="22560">
          <cell r="A22560">
            <v>43640.502407407403</v>
          </cell>
          <cell r="B22560">
            <v>4024</v>
          </cell>
          <cell r="F22560" t="str">
            <v>CC-00079365</v>
          </cell>
          <cell r="J22560" t="str">
            <v>Schedule Service</v>
          </cell>
          <cell r="R22560" t="str">
            <v>BQKD160094</v>
          </cell>
          <cell r="AB22560"/>
        </row>
        <row r="22561">
          <cell r="A22561">
            <v>43638.5097453704</v>
          </cell>
          <cell r="B22561">
            <v>1</v>
          </cell>
          <cell r="F22561" t="str">
            <v>CC-00078974</v>
          </cell>
          <cell r="J22561" t="str">
            <v>Commissioning</v>
          </cell>
          <cell r="R22561" t="str">
            <v>BSBC375530</v>
          </cell>
          <cell r="AB22561"/>
        </row>
        <row r="22562">
          <cell r="A22562">
            <v>43638.498969907399</v>
          </cell>
          <cell r="B22562">
            <v>7785</v>
          </cell>
          <cell r="F22562" t="str">
            <v>CC-00078957</v>
          </cell>
          <cell r="J22562" t="str">
            <v>Schedule Service</v>
          </cell>
          <cell r="R22562" t="str">
            <v>GPBC370442</v>
          </cell>
          <cell r="AB22562"/>
        </row>
        <row r="22563">
          <cell r="A22563">
            <v>43638.483043981498</v>
          </cell>
          <cell r="B22563">
            <v>0</v>
          </cell>
          <cell r="F22563" t="str">
            <v>CC-00078941</v>
          </cell>
          <cell r="J22563" t="str">
            <v>Complaint - Running With Problem</v>
          </cell>
          <cell r="R22563" t="str">
            <v>6558</v>
          </cell>
          <cell r="AB22563"/>
        </row>
        <row r="22564">
          <cell r="A22564">
            <v>43638.459733796299</v>
          </cell>
          <cell r="B22564">
            <v>32000</v>
          </cell>
          <cell r="F22564" t="str">
            <v>CC-00078921</v>
          </cell>
          <cell r="J22564" t="str">
            <v>General Service</v>
          </cell>
          <cell r="R22564" t="str">
            <v>123399</v>
          </cell>
          <cell r="AB22564"/>
        </row>
        <row r="22565">
          <cell r="A22565">
            <v>43638.457569444399</v>
          </cell>
          <cell r="B22565">
            <v>24871</v>
          </cell>
          <cell r="F22565" t="str">
            <v>CC-00078916</v>
          </cell>
          <cell r="J22565" t="str">
            <v>General Service</v>
          </cell>
          <cell r="R22565" t="str">
            <v>BILS030211</v>
          </cell>
          <cell r="AB22565"/>
        </row>
        <row r="22566">
          <cell r="A22566">
            <v>43637.659201388902</v>
          </cell>
          <cell r="B22566">
            <v>286</v>
          </cell>
          <cell r="F22566" t="str">
            <v>CC-00078750</v>
          </cell>
          <cell r="J22566" t="str">
            <v>Complaint - Running With Problem</v>
          </cell>
          <cell r="R22566" t="str">
            <v>BRID161336</v>
          </cell>
          <cell r="AB22566"/>
        </row>
        <row r="22567">
          <cell r="A22567">
            <v>43637.585358796299</v>
          </cell>
          <cell r="B22567">
            <v>1102</v>
          </cell>
          <cell r="F22567" t="str">
            <v>CC-00078701</v>
          </cell>
          <cell r="J22567" t="str">
            <v>Schedule Service</v>
          </cell>
          <cell r="R22567" t="str">
            <v>BRED161081</v>
          </cell>
          <cell r="AB22567"/>
        </row>
        <row r="22568">
          <cell r="A22568">
            <v>43637.479826388902</v>
          </cell>
          <cell r="B22568">
            <v>1857</v>
          </cell>
          <cell r="F22568" t="str">
            <v>CC-00078580</v>
          </cell>
          <cell r="J22568" t="str">
            <v>Schedule Service</v>
          </cell>
          <cell r="R22568" t="str">
            <v>BQLD160182</v>
          </cell>
          <cell r="AB22568"/>
        </row>
        <row r="22569">
          <cell r="A22569">
            <v>43637.475196759297</v>
          </cell>
          <cell r="B22569">
            <v>605</v>
          </cell>
          <cell r="F22569" t="str">
            <v>CC-00078574</v>
          </cell>
          <cell r="J22569" t="str">
            <v>Schedule Service</v>
          </cell>
          <cell r="R22569" t="str">
            <v>BSKL151780</v>
          </cell>
          <cell r="AB22569"/>
        </row>
        <row r="22570">
          <cell r="A22570">
            <v>43637.473483796297</v>
          </cell>
          <cell r="B22570">
            <v>4207</v>
          </cell>
          <cell r="F22570" t="str">
            <v>CC-00078571</v>
          </cell>
          <cell r="J22570" t="str">
            <v>Schedule Service</v>
          </cell>
          <cell r="R22570" t="str">
            <v>BQDD200043</v>
          </cell>
          <cell r="AB22570"/>
        </row>
        <row r="22571">
          <cell r="A22571">
            <v>43637.451296296298</v>
          </cell>
          <cell r="B22571">
            <v>1</v>
          </cell>
          <cell r="F22571" t="str">
            <v>CC-00078540</v>
          </cell>
          <cell r="J22571" t="str">
            <v>Commissioning</v>
          </cell>
          <cell r="R22571" t="str">
            <v>BRIS035695</v>
          </cell>
          <cell r="AB22571"/>
        </row>
        <row r="22572">
          <cell r="A22572">
            <v>43636.790914351899</v>
          </cell>
          <cell r="B22572">
            <v>0</v>
          </cell>
          <cell r="F22572" t="str">
            <v>CC-00078468</v>
          </cell>
          <cell r="J22572" t="str">
            <v>Complaint - Running With Problem</v>
          </cell>
          <cell r="R22572" t="str">
            <v>CRGE662794</v>
          </cell>
          <cell r="AB22572"/>
        </row>
        <row r="22573">
          <cell r="A22573">
            <v>43636.544374999998</v>
          </cell>
          <cell r="B22573"/>
          <cell r="F22573" t="str">
            <v>CC-00078256</v>
          </cell>
          <cell r="J22573" t="str">
            <v>Commissioning</v>
          </cell>
          <cell r="R22573"/>
          <cell r="AB22573"/>
        </row>
        <row r="22574">
          <cell r="A22574">
            <v>43636.496203703697</v>
          </cell>
          <cell r="B22574">
            <v>6480</v>
          </cell>
          <cell r="F22574" t="str">
            <v>CC-00078201</v>
          </cell>
          <cell r="J22574" t="str">
            <v>Complaint - Running With Problem</v>
          </cell>
          <cell r="R22574" t="str">
            <v>GOBD160007</v>
          </cell>
          <cell r="AB22574"/>
        </row>
        <row r="22575">
          <cell r="A22575">
            <v>43636.469861111102</v>
          </cell>
          <cell r="B22575">
            <v>1606</v>
          </cell>
          <cell r="F22575" t="str">
            <v>CC-00078167</v>
          </cell>
          <cell r="J22575" t="str">
            <v>Complaint - Running With Problem</v>
          </cell>
          <cell r="R22575" t="str">
            <v>BRED161077</v>
          </cell>
          <cell r="AB22575"/>
        </row>
        <row r="22576">
          <cell r="A22576">
            <v>43636.455208333296</v>
          </cell>
          <cell r="B22576">
            <v>2178</v>
          </cell>
          <cell r="F22576" t="str">
            <v>CC-00078140</v>
          </cell>
          <cell r="J22576" t="str">
            <v>Schedule Service</v>
          </cell>
          <cell r="R22576" t="str">
            <v>BQED160222</v>
          </cell>
          <cell r="AB22576"/>
        </row>
        <row r="22577">
          <cell r="A22577">
            <v>43635.511956018498</v>
          </cell>
          <cell r="B22577">
            <v>1</v>
          </cell>
          <cell r="F22577" t="str">
            <v>CC-00077805</v>
          </cell>
          <cell r="J22577" t="str">
            <v>Commissioning</v>
          </cell>
          <cell r="R22577" t="str">
            <v>BSAD161582</v>
          </cell>
          <cell r="AB22577"/>
        </row>
        <row r="22578">
          <cell r="A22578">
            <v>43635.502199074101</v>
          </cell>
          <cell r="B22578">
            <v>3230</v>
          </cell>
          <cell r="F22578" t="str">
            <v>CC-00077788</v>
          </cell>
          <cell r="J22578" t="str">
            <v>Complaint - Running With Problem</v>
          </cell>
          <cell r="R22578" t="str">
            <v>BPBD200118</v>
          </cell>
          <cell r="AB22578"/>
        </row>
        <row r="22579">
          <cell r="A22579">
            <v>43635.4995023148</v>
          </cell>
          <cell r="B22579">
            <v>6780</v>
          </cell>
          <cell r="F22579" t="str">
            <v>CC-00077784</v>
          </cell>
          <cell r="J22579" t="str">
            <v>Schedule Service</v>
          </cell>
          <cell r="R22579" t="str">
            <v>BPLD200036</v>
          </cell>
          <cell r="AB22579"/>
        </row>
        <row r="22580">
          <cell r="A22580">
            <v>43635.436817129601</v>
          </cell>
          <cell r="B22580">
            <v>2553</v>
          </cell>
          <cell r="F22580" t="str">
            <v>CC-00077693</v>
          </cell>
          <cell r="J22580" t="str">
            <v>Schedule Service</v>
          </cell>
          <cell r="R22580" t="str">
            <v>BRAD160777</v>
          </cell>
          <cell r="AB22580"/>
        </row>
        <row r="22581">
          <cell r="A22581">
            <v>43634.471516203703</v>
          </cell>
          <cell r="B22581">
            <v>1924</v>
          </cell>
          <cell r="F22581" t="str">
            <v>CC-00077334</v>
          </cell>
          <cell r="J22581" t="str">
            <v>Complaint - Running With Problem</v>
          </cell>
          <cell r="R22581" t="str">
            <v>BRJD160598</v>
          </cell>
          <cell r="AB22581"/>
        </row>
        <row r="22582">
          <cell r="A22582">
            <v>43634.451273148101</v>
          </cell>
          <cell r="B22582">
            <v>34639</v>
          </cell>
          <cell r="F22582" t="str">
            <v>CC-00077313</v>
          </cell>
          <cell r="J22582" t="str">
            <v>General Service</v>
          </cell>
          <cell r="R22582" t="str">
            <v>BMBL160078</v>
          </cell>
          <cell r="AB22582"/>
        </row>
        <row r="22583">
          <cell r="A22583">
            <v>43634.432650463001</v>
          </cell>
          <cell r="B22583">
            <v>2533</v>
          </cell>
          <cell r="F22583" t="str">
            <v>CC-00077294</v>
          </cell>
          <cell r="J22583" t="str">
            <v>Schedule Service</v>
          </cell>
          <cell r="R22583" t="str">
            <v>BRJC371742</v>
          </cell>
          <cell r="AB22583"/>
        </row>
        <row r="22584">
          <cell r="A22584">
            <v>43634.4214699074</v>
          </cell>
          <cell r="B22584">
            <v>1300</v>
          </cell>
          <cell r="F22584" t="str">
            <v>CC-00077282</v>
          </cell>
          <cell r="J22584" t="str">
            <v>Schedule Service</v>
          </cell>
          <cell r="R22584" t="str">
            <v>BRLD230160</v>
          </cell>
          <cell r="AB22584"/>
        </row>
        <row r="22585">
          <cell r="A22585">
            <v>43634.386874999997</v>
          </cell>
          <cell r="B22585">
            <v>302</v>
          </cell>
          <cell r="F22585" t="str">
            <v>CC-00077261</v>
          </cell>
          <cell r="J22585" t="str">
            <v>Complaint - Running With Problem</v>
          </cell>
          <cell r="R22585" t="str">
            <v>BRHD120445</v>
          </cell>
          <cell r="AB22585"/>
        </row>
        <row r="22586">
          <cell r="A22586">
            <v>43633.764386574097</v>
          </cell>
          <cell r="B22586">
            <v>0</v>
          </cell>
          <cell r="F22586" t="str">
            <v>CC-00077219</v>
          </cell>
          <cell r="J22586" t="str">
            <v>Complaint - Running With Problem</v>
          </cell>
          <cell r="R22586" t="str">
            <v>CRGE662794</v>
          </cell>
          <cell r="AB22586"/>
        </row>
        <row r="22587">
          <cell r="A22587">
            <v>43633.755231481497</v>
          </cell>
          <cell r="B22587">
            <v>1690</v>
          </cell>
          <cell r="F22587" t="str">
            <v>CC-00077214</v>
          </cell>
          <cell r="J22587" t="str">
            <v>Complaint - Running With Problem</v>
          </cell>
          <cell r="R22587" t="str">
            <v>BQID160519</v>
          </cell>
          <cell r="AB22587"/>
        </row>
        <row r="22588">
          <cell r="A22588">
            <v>43633.754201388903</v>
          </cell>
          <cell r="B22588">
            <v>362</v>
          </cell>
          <cell r="F22588" t="str">
            <v>CC-00077213</v>
          </cell>
          <cell r="J22588" t="str">
            <v>Complaint - Running With Problem</v>
          </cell>
          <cell r="R22588" t="str">
            <v>BSKD161467</v>
          </cell>
          <cell r="AB22588"/>
        </row>
        <row r="22589">
          <cell r="A22589">
            <v>43633.5602546296</v>
          </cell>
          <cell r="B22589">
            <v>1685</v>
          </cell>
          <cell r="F22589" t="str">
            <v>CC-00077041</v>
          </cell>
          <cell r="J22589" t="str">
            <v>General Service</v>
          </cell>
          <cell r="R22589" t="str">
            <v>BQID160519</v>
          </cell>
          <cell r="AB22589"/>
        </row>
        <row r="22590">
          <cell r="A22590">
            <v>43633.556018518502</v>
          </cell>
          <cell r="B22590"/>
          <cell r="F22590" t="str">
            <v>CC-00077034</v>
          </cell>
          <cell r="J22590" t="str">
            <v>General Service</v>
          </cell>
          <cell r="R22590" t="str">
            <v>BQED160211</v>
          </cell>
          <cell r="AB22590"/>
        </row>
        <row r="22591">
          <cell r="A22591">
            <v>43633.550347222197</v>
          </cell>
          <cell r="B22591">
            <v>2002</v>
          </cell>
          <cell r="F22591" t="str">
            <v>CC-00077025</v>
          </cell>
          <cell r="J22591" t="str">
            <v>General Service</v>
          </cell>
          <cell r="R22591" t="str">
            <v>BQED160211</v>
          </cell>
          <cell r="AB22591"/>
        </row>
        <row r="22592">
          <cell r="A22592">
            <v>43633.507349537002</v>
          </cell>
          <cell r="B22592"/>
          <cell r="F22592" t="str">
            <v>CC-00076985</v>
          </cell>
          <cell r="J22592" t="str">
            <v>Complaint - Running With Problem</v>
          </cell>
          <cell r="R22592" t="str">
            <v>BPGC370231</v>
          </cell>
          <cell r="AB22592"/>
        </row>
        <row r="22593">
          <cell r="A22593">
            <v>43633.495416666701</v>
          </cell>
          <cell r="B22593">
            <v>3001</v>
          </cell>
          <cell r="F22593" t="str">
            <v>CC-00076967</v>
          </cell>
          <cell r="J22593" t="str">
            <v>Schedule Service</v>
          </cell>
          <cell r="R22593" t="str">
            <v>BQBD160060</v>
          </cell>
          <cell r="AB22593"/>
        </row>
        <row r="22594">
          <cell r="A22594">
            <v>43631.693749999999</v>
          </cell>
          <cell r="B22594">
            <v>2240</v>
          </cell>
          <cell r="F22594" t="str">
            <v>CC-00076819</v>
          </cell>
          <cell r="J22594" t="str">
            <v>General Service</v>
          </cell>
          <cell r="R22594" t="str">
            <v>BQID160499</v>
          </cell>
          <cell r="AB22594"/>
        </row>
        <row r="22595">
          <cell r="A22595">
            <v>43631.590046296304</v>
          </cell>
          <cell r="B22595">
            <v>2817</v>
          </cell>
          <cell r="F22595" t="str">
            <v>17680</v>
          </cell>
          <cell r="J22595" t="str">
            <v>Complaint - Running With Problem</v>
          </cell>
          <cell r="R22595" t="str">
            <v>BQED160241</v>
          </cell>
          <cell r="AB22595"/>
        </row>
        <row r="22596">
          <cell r="A22596">
            <v>43631.5003587963</v>
          </cell>
          <cell r="B22596">
            <v>0</v>
          </cell>
          <cell r="F22596" t="str">
            <v>CC-00076653</v>
          </cell>
          <cell r="J22596" t="str">
            <v>Commissioning</v>
          </cell>
          <cell r="R22596" t="str">
            <v>CSBE663837</v>
          </cell>
          <cell r="AB22596"/>
        </row>
        <row r="22597">
          <cell r="A22597">
            <v>43631.488784722198</v>
          </cell>
          <cell r="B22597">
            <v>3312</v>
          </cell>
          <cell r="F22597" t="str">
            <v>CC-00076634</v>
          </cell>
          <cell r="J22597" t="str">
            <v>Schedule Service</v>
          </cell>
          <cell r="R22597" t="str">
            <v>BQID160510</v>
          </cell>
          <cell r="AB22597"/>
        </row>
        <row r="22598">
          <cell r="A22598">
            <v>43631.487349536997</v>
          </cell>
          <cell r="B22598">
            <v>5793</v>
          </cell>
          <cell r="F22598" t="str">
            <v>CC-00076632</v>
          </cell>
          <cell r="J22598" t="str">
            <v>Schedule Service</v>
          </cell>
          <cell r="R22598" t="str">
            <v>BMHD200313</v>
          </cell>
          <cell r="AB22598"/>
        </row>
        <row r="22599">
          <cell r="A22599">
            <v>43631.427210648202</v>
          </cell>
          <cell r="B22599">
            <v>530</v>
          </cell>
          <cell r="F22599" t="str">
            <v>CC-00076563</v>
          </cell>
          <cell r="J22599" t="str">
            <v>Complaint - Running With Problem</v>
          </cell>
          <cell r="R22599" t="str">
            <v>BRKD160653</v>
          </cell>
          <cell r="AB22599"/>
        </row>
        <row r="22600">
          <cell r="A22600">
            <v>43630.519224536998</v>
          </cell>
          <cell r="B22600">
            <v>3010</v>
          </cell>
          <cell r="F22600" t="str">
            <v>CC-00076304</v>
          </cell>
          <cell r="J22600" t="str">
            <v>Schedule Service</v>
          </cell>
          <cell r="R22600" t="str">
            <v>BRBD160901</v>
          </cell>
          <cell r="AB22600"/>
        </row>
        <row r="22601">
          <cell r="A22601">
            <v>43630.516608796301</v>
          </cell>
          <cell r="B22601">
            <v>15250</v>
          </cell>
          <cell r="F22601" t="str">
            <v>CC-00076294</v>
          </cell>
          <cell r="J22601" t="str">
            <v>Complaint - Running With Problem</v>
          </cell>
          <cell r="R22601" t="str">
            <v>BKJS040077</v>
          </cell>
          <cell r="AB22601"/>
        </row>
        <row r="22602">
          <cell r="A22602">
            <v>43629.468935185199</v>
          </cell>
          <cell r="B22602">
            <v>2203</v>
          </cell>
          <cell r="F22602" t="str">
            <v>CC-00075806</v>
          </cell>
          <cell r="J22602" t="str">
            <v>Schedule Service</v>
          </cell>
          <cell r="R22602" t="str">
            <v>BRAD160816</v>
          </cell>
          <cell r="AB22602"/>
        </row>
        <row r="22603">
          <cell r="A22603">
            <v>43629.410787036999</v>
          </cell>
          <cell r="B22603"/>
          <cell r="F22603" t="str">
            <v>CC-00075761</v>
          </cell>
          <cell r="J22603" t="str">
            <v>Complaint - Running With Problem</v>
          </cell>
          <cell r="R22603"/>
          <cell r="AB22603"/>
        </row>
        <row r="22604">
          <cell r="A22604">
            <v>43629.396018518499</v>
          </cell>
          <cell r="B22604">
            <v>2446</v>
          </cell>
          <cell r="F22604" t="str">
            <v>CC-00075752</v>
          </cell>
          <cell r="J22604" t="str">
            <v>Complaint - Running With Problem</v>
          </cell>
          <cell r="R22604" t="str">
            <v>BRAD160816</v>
          </cell>
          <cell r="AB22604"/>
        </row>
        <row r="22605">
          <cell r="A22605">
            <v>43629.363888888904</v>
          </cell>
          <cell r="B22605">
            <v>385</v>
          </cell>
          <cell r="F22605" t="str">
            <v>CC-00075745</v>
          </cell>
          <cell r="J22605" t="str">
            <v>Complaint - Running With Problem</v>
          </cell>
          <cell r="R22605" t="str">
            <v>BSLD230358</v>
          </cell>
          <cell r="AB22605"/>
        </row>
        <row r="22606">
          <cell r="A22606">
            <v>43628.745428240698</v>
          </cell>
          <cell r="B22606">
            <v>263</v>
          </cell>
          <cell r="F22606" t="str">
            <v>CC-00075706</v>
          </cell>
          <cell r="J22606" t="str">
            <v>Schedule Service</v>
          </cell>
          <cell r="R22606" t="str">
            <v>BSAD161576</v>
          </cell>
          <cell r="AB22606"/>
        </row>
        <row r="22607">
          <cell r="A22607">
            <v>43628.617488425902</v>
          </cell>
          <cell r="B22607">
            <v>4800</v>
          </cell>
          <cell r="F22607" t="str">
            <v>CC-00075557</v>
          </cell>
          <cell r="J22607" t="str">
            <v>Complaint - Running With Problem</v>
          </cell>
          <cell r="R22607" t="str">
            <v>BJBS040305</v>
          </cell>
          <cell r="AB22607"/>
        </row>
        <row r="22608">
          <cell r="A22608">
            <v>43628.615185185197</v>
          </cell>
          <cell r="B22608">
            <v>2091</v>
          </cell>
          <cell r="F22608" t="str">
            <v>CC-00075553</v>
          </cell>
          <cell r="J22608" t="str">
            <v>Schedule Service</v>
          </cell>
          <cell r="R22608" t="str">
            <v>BRHS035368</v>
          </cell>
          <cell r="AB22608"/>
        </row>
        <row r="22609">
          <cell r="A22609">
            <v>43628.5167476852</v>
          </cell>
          <cell r="B22609">
            <v>695</v>
          </cell>
          <cell r="F22609" t="str">
            <v>CC-00075455</v>
          </cell>
          <cell r="J22609" t="str">
            <v>Complaint - Running With Problem</v>
          </cell>
          <cell r="R22609" t="str">
            <v>BRHD161314</v>
          </cell>
          <cell r="AB22609"/>
        </row>
        <row r="22610">
          <cell r="A22610">
            <v>43628.484976851898</v>
          </cell>
          <cell r="B22610">
            <v>1002</v>
          </cell>
          <cell r="F22610" t="str">
            <v>CC-00075435</v>
          </cell>
          <cell r="J22610" t="str">
            <v>Schedule Service</v>
          </cell>
          <cell r="R22610" t="str">
            <v>BRGD161212</v>
          </cell>
          <cell r="AB22610" t="str">
            <v>Contact person name - S.Senthil
Contact No. - 9585918025</v>
          </cell>
        </row>
        <row r="22611">
          <cell r="A22611">
            <v>43627.774687500001</v>
          </cell>
          <cell r="B22611">
            <v>1507</v>
          </cell>
          <cell r="F22611" t="str">
            <v>CC-00075305</v>
          </cell>
          <cell r="J22611" t="str">
            <v>Schedule Service</v>
          </cell>
          <cell r="R22611" t="str">
            <v>BRED161077</v>
          </cell>
          <cell r="AB22611"/>
        </row>
        <row r="22612">
          <cell r="A22612">
            <v>43627.759224537003</v>
          </cell>
          <cell r="B22612">
            <v>5202</v>
          </cell>
          <cell r="F22612" t="str">
            <v>CC-00075304</v>
          </cell>
          <cell r="J22612" t="str">
            <v>Schedule Service</v>
          </cell>
          <cell r="R22612" t="str">
            <v>BPED200187</v>
          </cell>
          <cell r="AB22612"/>
        </row>
        <row r="22613">
          <cell r="A22613">
            <v>43627.486134259299</v>
          </cell>
          <cell r="B22613">
            <v>0</v>
          </cell>
          <cell r="F22613" t="str">
            <v>CC-00075028</v>
          </cell>
          <cell r="J22613" t="str">
            <v>Pre Commissioning</v>
          </cell>
          <cell r="R22613" t="str">
            <v>BRIS035838</v>
          </cell>
          <cell r="AB22613"/>
        </row>
        <row r="22614">
          <cell r="A22614">
            <v>43627.466550925899</v>
          </cell>
          <cell r="B22614">
            <v>1</v>
          </cell>
          <cell r="F22614" t="str">
            <v>CC-00075006</v>
          </cell>
          <cell r="J22614" t="str">
            <v>Commissioning</v>
          </cell>
          <cell r="R22614" t="str">
            <v>BSBC375576</v>
          </cell>
          <cell r="AB22614"/>
        </row>
        <row r="22615">
          <cell r="A22615">
            <v>43626.862534722197</v>
          </cell>
          <cell r="B22615">
            <v>1693</v>
          </cell>
          <cell r="F22615" t="str">
            <v>CC-00074931</v>
          </cell>
          <cell r="J22615" t="str">
            <v>Complaint - Running With Problem</v>
          </cell>
          <cell r="R22615" t="str">
            <v>BRJD160577</v>
          </cell>
          <cell r="AB22615" t="str">
            <v>Talked with customer over phone ( Ph - 8789508241). There is not problem in the unit now. Kindly close the call.</v>
          </cell>
        </row>
        <row r="22616">
          <cell r="A22616">
            <v>43626.577349537001</v>
          </cell>
          <cell r="B22616">
            <v>0</v>
          </cell>
          <cell r="F22616" t="str">
            <v>CC-00074723</v>
          </cell>
          <cell r="J22616" t="str">
            <v>Pre Commissioning</v>
          </cell>
          <cell r="R22616" t="str">
            <v>CSAE564312</v>
          </cell>
          <cell r="AB22616"/>
        </row>
        <row r="22617">
          <cell r="A22617">
            <v>43626.574074074102</v>
          </cell>
          <cell r="B22617">
            <v>0</v>
          </cell>
          <cell r="F22617" t="str">
            <v>CC-00074719</v>
          </cell>
          <cell r="J22617" t="str">
            <v>Commissioning</v>
          </cell>
          <cell r="R22617" t="str">
            <v>CSAE564312</v>
          </cell>
          <cell r="AB22617"/>
        </row>
        <row r="22618">
          <cell r="A22618">
            <v>43624.865844907399</v>
          </cell>
          <cell r="B22618">
            <v>2500</v>
          </cell>
          <cell r="F22618" t="str">
            <v>CC-00074529</v>
          </cell>
          <cell r="J22618" t="str">
            <v>Complaint - Running With Problem</v>
          </cell>
          <cell r="R22618" t="str">
            <v>BQJD120016</v>
          </cell>
          <cell r="AB22618"/>
        </row>
        <row r="22619">
          <cell r="A22619">
            <v>43624.860462962999</v>
          </cell>
          <cell r="B22619">
            <v>500</v>
          </cell>
          <cell r="F22619" t="str">
            <v>CC-00074528</v>
          </cell>
          <cell r="J22619" t="str">
            <v>Schedule Service</v>
          </cell>
          <cell r="R22619" t="str">
            <v>BRDD161021</v>
          </cell>
          <cell r="AB22619" t="str">
            <v>Dear Sir by mistake we wrote the service quotation. we send spare quotation.</v>
          </cell>
        </row>
        <row r="22620">
          <cell r="A22620">
            <v>43624.6949537037</v>
          </cell>
          <cell r="B22620">
            <v>4890</v>
          </cell>
          <cell r="F22620" t="str">
            <v>CC-00074480</v>
          </cell>
          <cell r="J22620" t="str">
            <v>Schedule Service</v>
          </cell>
          <cell r="R22620" t="str">
            <v>BPED160088</v>
          </cell>
          <cell r="AB22620"/>
        </row>
        <row r="22621">
          <cell r="A22621">
            <v>43624.479837963001</v>
          </cell>
          <cell r="B22621">
            <v>0</v>
          </cell>
          <cell r="F22621" t="str">
            <v>CC-00074327</v>
          </cell>
          <cell r="J22621" t="str">
            <v>Commissioning</v>
          </cell>
          <cell r="R22621" t="str">
            <v>19655604</v>
          </cell>
          <cell r="AB22621"/>
        </row>
        <row r="22622">
          <cell r="A22622">
            <v>43624.477314814802</v>
          </cell>
          <cell r="B22622"/>
          <cell r="F22622" t="str">
            <v>CC-00074325</v>
          </cell>
          <cell r="J22622" t="str">
            <v>Commissioning</v>
          </cell>
          <cell r="R22622"/>
          <cell r="AB22622"/>
        </row>
        <row r="22623">
          <cell r="A22623">
            <v>43624.474780092598</v>
          </cell>
          <cell r="B22623">
            <v>0</v>
          </cell>
          <cell r="F22623" t="str">
            <v>CC-00074322</v>
          </cell>
          <cell r="J22623" t="str">
            <v>Commissioning</v>
          </cell>
          <cell r="R22623" t="str">
            <v>CSAE564249</v>
          </cell>
          <cell r="AB22623"/>
        </row>
        <row r="22624">
          <cell r="A22624">
            <v>43624.451273148101</v>
          </cell>
          <cell r="B22624">
            <v>0</v>
          </cell>
          <cell r="F22624" t="str">
            <v>CC-00074301</v>
          </cell>
          <cell r="J22624" t="str">
            <v>Complaint - Running With Problem</v>
          </cell>
          <cell r="R22624" t="str">
            <v>CMDE660812</v>
          </cell>
          <cell r="AB22624"/>
        </row>
        <row r="22625">
          <cell r="A22625">
            <v>43624.447638888902</v>
          </cell>
          <cell r="B22625">
            <v>1302</v>
          </cell>
          <cell r="F22625" t="str">
            <v>CC-00074298</v>
          </cell>
          <cell r="J22625" t="str">
            <v>Schedule Service</v>
          </cell>
          <cell r="R22625" t="str">
            <v>BRCD160940</v>
          </cell>
          <cell r="AB22625"/>
        </row>
        <row r="22626">
          <cell r="A22626">
            <v>43623.525983796302</v>
          </cell>
          <cell r="B22626">
            <v>1</v>
          </cell>
          <cell r="F22626" t="str">
            <v>CC-00074037</v>
          </cell>
          <cell r="J22626" t="str">
            <v>Commissioning</v>
          </cell>
          <cell r="R22626" t="str">
            <v>BSKC374901</v>
          </cell>
          <cell r="AB22626"/>
        </row>
        <row r="22627">
          <cell r="A22627">
            <v>43623.484166666698</v>
          </cell>
          <cell r="B22627"/>
          <cell r="F22627" t="str">
            <v>CC-00074010</v>
          </cell>
          <cell r="J22627" t="str">
            <v>Schedule Service</v>
          </cell>
          <cell r="R22627"/>
          <cell r="AB22627"/>
        </row>
        <row r="22628">
          <cell r="A22628">
            <v>43623.443530092598</v>
          </cell>
          <cell r="B22628">
            <v>4000</v>
          </cell>
          <cell r="F22628" t="str">
            <v>CC-00073969</v>
          </cell>
          <cell r="J22628" t="str">
            <v>Schedule Service</v>
          </cell>
          <cell r="R22628" t="str">
            <v>BJHS031586</v>
          </cell>
          <cell r="AB22628"/>
        </row>
        <row r="22629">
          <cell r="A22629">
            <v>43623.439629629604</v>
          </cell>
          <cell r="B22629">
            <v>1</v>
          </cell>
          <cell r="F22629" t="str">
            <v>CC-00073964</v>
          </cell>
          <cell r="J22629" t="str">
            <v>Commissioning</v>
          </cell>
          <cell r="R22629" t="str">
            <v>CSBE672630</v>
          </cell>
          <cell r="AB22629"/>
        </row>
        <row r="22630">
          <cell r="A22630">
            <v>43623.436527777798</v>
          </cell>
          <cell r="B22630">
            <v>35</v>
          </cell>
          <cell r="F22630" t="str">
            <v>CC-00073962</v>
          </cell>
          <cell r="J22630" t="str">
            <v>Complaint - Running With Problem</v>
          </cell>
          <cell r="R22630" t="str">
            <v>BSAD161563</v>
          </cell>
          <cell r="AB22630"/>
        </row>
        <row r="22631">
          <cell r="A22631">
            <v>43622.556331018503</v>
          </cell>
          <cell r="B22631">
            <v>1634</v>
          </cell>
          <cell r="F22631" t="str">
            <v>CC-00073758</v>
          </cell>
          <cell r="J22631" t="str">
            <v>Complaint - Running With Problem</v>
          </cell>
          <cell r="R22631" t="str">
            <v>BQID160519</v>
          </cell>
          <cell r="AB22631" t="str">
            <v>Phone no. already exist in CRM.</v>
          </cell>
        </row>
        <row r="22632">
          <cell r="A22632">
            <v>43622.554513888899</v>
          </cell>
          <cell r="B22632">
            <v>912</v>
          </cell>
          <cell r="F22632" t="str">
            <v>CC-00073757</v>
          </cell>
          <cell r="J22632" t="str">
            <v>Complaint - Running With Problem</v>
          </cell>
          <cell r="R22632" t="str">
            <v>BRED161081</v>
          </cell>
          <cell r="AB22632"/>
        </row>
        <row r="22633">
          <cell r="A22633">
            <v>43622.537997685198</v>
          </cell>
          <cell r="B22633">
            <v>3816</v>
          </cell>
          <cell r="F22633" t="str">
            <v>CC-00073747</v>
          </cell>
          <cell r="J22633" t="str">
            <v>Complaint - Breakdown</v>
          </cell>
          <cell r="R22633" t="str">
            <v>BQDD160205</v>
          </cell>
          <cell r="AB22633"/>
        </row>
        <row r="22634">
          <cell r="A22634">
            <v>43622.525636574101</v>
          </cell>
          <cell r="B22634">
            <v>156</v>
          </cell>
          <cell r="F22634" t="str">
            <v>CC-00073732</v>
          </cell>
          <cell r="J22634" t="str">
            <v>Complaint - Running With Problem</v>
          </cell>
          <cell r="R22634" t="str">
            <v>BSLD161546</v>
          </cell>
          <cell r="AB22634"/>
        </row>
        <row r="22635">
          <cell r="A22635">
            <v>43622.462187500001</v>
          </cell>
          <cell r="B22635">
            <v>10169</v>
          </cell>
          <cell r="F22635" t="str">
            <v>CC-00073674</v>
          </cell>
          <cell r="J22635" t="str">
            <v>Complaint - Running With Problem</v>
          </cell>
          <cell r="R22635" t="str">
            <v>BMFS031346</v>
          </cell>
          <cell r="AB22635"/>
        </row>
        <row r="22636">
          <cell r="A22636">
            <v>43622.450543981497</v>
          </cell>
          <cell r="B22636">
            <v>1141</v>
          </cell>
          <cell r="F22636" t="str">
            <v>CC-00073656</v>
          </cell>
          <cell r="J22636" t="str">
            <v>Schedule Service</v>
          </cell>
          <cell r="R22636" t="str">
            <v>BRGD161225</v>
          </cell>
          <cell r="AB22636"/>
        </row>
        <row r="22637">
          <cell r="A22637">
            <v>43621.8592361111</v>
          </cell>
          <cell r="B22637">
            <v>773</v>
          </cell>
          <cell r="F22637" t="str">
            <v>CC-00073598</v>
          </cell>
          <cell r="J22637" t="str">
            <v>Complaint - Running With Problem</v>
          </cell>
          <cell r="R22637" t="str">
            <v>BSJD161406</v>
          </cell>
          <cell r="AB22637" t="str">
            <v>Cummings attended the site and Replaced the thermostat valve. Now machine is in running condition.. Kindly Close the call.</v>
          </cell>
        </row>
        <row r="22638">
          <cell r="A22638">
            <v>43621.553715277798</v>
          </cell>
          <cell r="B22638">
            <v>4102</v>
          </cell>
          <cell r="F22638" t="str">
            <v>CC-00073380</v>
          </cell>
          <cell r="J22638" t="str">
            <v>Complaint - Running With Problem</v>
          </cell>
          <cell r="R22638" t="str">
            <v>BQCD160103</v>
          </cell>
          <cell r="AB22638"/>
        </row>
        <row r="22639">
          <cell r="A22639">
            <v>43621.548657407402</v>
          </cell>
          <cell r="B22639">
            <v>0</v>
          </cell>
          <cell r="F22639" t="str">
            <v>CC-00073375</v>
          </cell>
          <cell r="J22639" t="str">
            <v>Commissioning</v>
          </cell>
          <cell r="R22639" t="str">
            <v>CSBE663836</v>
          </cell>
          <cell r="AB22639"/>
        </row>
        <row r="22640">
          <cell r="A22640">
            <v>43621.496655092596</v>
          </cell>
          <cell r="B22640">
            <v>39889</v>
          </cell>
          <cell r="F22640" t="str">
            <v>CC-00073315</v>
          </cell>
          <cell r="J22640" t="str">
            <v>Schedule Service</v>
          </cell>
          <cell r="R22640" t="str">
            <v>BLGS040605</v>
          </cell>
          <cell r="AB22640"/>
        </row>
        <row r="22641">
          <cell r="A22641">
            <v>43621.487997685203</v>
          </cell>
          <cell r="B22641">
            <v>5127</v>
          </cell>
          <cell r="F22641" t="str">
            <v>CC-00073306</v>
          </cell>
          <cell r="J22641" t="str">
            <v>General Service</v>
          </cell>
          <cell r="R22641" t="str">
            <v>GPLS030458</v>
          </cell>
          <cell r="AB22641"/>
        </row>
        <row r="22642">
          <cell r="A22642">
            <v>43621.485393518502</v>
          </cell>
          <cell r="B22642">
            <v>1541</v>
          </cell>
          <cell r="F22642" t="str">
            <v>CC-00073304</v>
          </cell>
          <cell r="J22642" t="str">
            <v>Schedule Service</v>
          </cell>
          <cell r="R22642" t="str">
            <v>BRJD160598</v>
          </cell>
          <cell r="AB22642"/>
        </row>
        <row r="22643">
          <cell r="A22643">
            <v>43621.479375000003</v>
          </cell>
          <cell r="B22643">
            <v>1195</v>
          </cell>
          <cell r="F22643" t="str">
            <v>CC-00073298</v>
          </cell>
          <cell r="J22643" t="str">
            <v>Schedule Service</v>
          </cell>
          <cell r="R22643" t="str">
            <v>BQFD200090</v>
          </cell>
          <cell r="AB22643"/>
        </row>
        <row r="22644">
          <cell r="A22644">
            <v>43620.654837962997</v>
          </cell>
          <cell r="B22644">
            <v>3083</v>
          </cell>
          <cell r="F22644" t="str">
            <v>CC-00073093</v>
          </cell>
          <cell r="J22644" t="str">
            <v>Schedule Service</v>
          </cell>
          <cell r="R22644" t="str">
            <v>BRGC373885</v>
          </cell>
          <cell r="AB22644"/>
        </row>
        <row r="22645">
          <cell r="A22645">
            <v>43620.567743055602</v>
          </cell>
          <cell r="B22645">
            <v>0</v>
          </cell>
          <cell r="F22645" t="str">
            <v>CC-00072978</v>
          </cell>
          <cell r="J22645" t="str">
            <v>Complaint - Running With Problem</v>
          </cell>
          <cell r="R22645" t="str">
            <v>CSAE691224</v>
          </cell>
          <cell r="AB22645"/>
        </row>
        <row r="22646">
          <cell r="A22646">
            <v>43620.474479166704</v>
          </cell>
          <cell r="B22646">
            <v>2572</v>
          </cell>
          <cell r="F22646" t="str">
            <v>CC-00072877</v>
          </cell>
          <cell r="J22646" t="str">
            <v>Schedule Service</v>
          </cell>
          <cell r="R22646" t="str">
            <v>BQCS040170</v>
          </cell>
          <cell r="AB22646"/>
        </row>
        <row r="22647">
          <cell r="A22647">
            <v>43620.460474537002</v>
          </cell>
          <cell r="B22647">
            <v>3082</v>
          </cell>
          <cell r="F22647" t="str">
            <v>CC-00072866</v>
          </cell>
          <cell r="J22647" t="str">
            <v>Schedule Service</v>
          </cell>
          <cell r="R22647" t="str">
            <v>BPIC370386</v>
          </cell>
          <cell r="AB22647"/>
        </row>
        <row r="22648">
          <cell r="A22648">
            <v>43619.833449074104</v>
          </cell>
          <cell r="B22648">
            <v>3696</v>
          </cell>
          <cell r="F22648" t="str">
            <v>CC-00072817</v>
          </cell>
          <cell r="J22648" t="str">
            <v>Complaint - Running With Problem</v>
          </cell>
          <cell r="R22648" t="str">
            <v>BPFD200198</v>
          </cell>
          <cell r="AB22648"/>
        </row>
        <row r="22649">
          <cell r="A22649">
            <v>43619.642407407402</v>
          </cell>
          <cell r="B22649">
            <v>4000</v>
          </cell>
          <cell r="F22649" t="str">
            <v>CC-00072674</v>
          </cell>
          <cell r="J22649" t="str">
            <v>Schedule Service</v>
          </cell>
          <cell r="R22649" t="str">
            <v>BQCD160129</v>
          </cell>
          <cell r="AB22649"/>
        </row>
        <row r="22650">
          <cell r="A22650">
            <v>43619.490451388898</v>
          </cell>
          <cell r="B22650">
            <v>4697</v>
          </cell>
          <cell r="F22650" t="str">
            <v>CC-00072515</v>
          </cell>
          <cell r="J22650" t="str">
            <v>Complaint - Running With Problem</v>
          </cell>
          <cell r="R22650" t="str">
            <v>BJBS040305</v>
          </cell>
          <cell r="AB22650"/>
        </row>
        <row r="22651">
          <cell r="A22651">
            <v>43619.467766203699</v>
          </cell>
          <cell r="B22651">
            <v>2883</v>
          </cell>
          <cell r="F22651" t="str">
            <v>CC-00072494</v>
          </cell>
          <cell r="J22651" t="str">
            <v>Schedule Service</v>
          </cell>
          <cell r="R22651" t="str">
            <v>BRIC374329</v>
          </cell>
          <cell r="AB22651"/>
        </row>
        <row r="22652">
          <cell r="A22652">
            <v>43619.4630092593</v>
          </cell>
          <cell r="B22652">
            <v>1548</v>
          </cell>
          <cell r="F22652" t="str">
            <v>CC-00072485</v>
          </cell>
          <cell r="J22652" t="str">
            <v>Complaint - Running With Problem</v>
          </cell>
          <cell r="R22652" t="str">
            <v>BQGS031413</v>
          </cell>
          <cell r="AB22652"/>
        </row>
        <row r="22653">
          <cell r="A22653">
            <v>43619.460949074099</v>
          </cell>
          <cell r="B22653">
            <v>523</v>
          </cell>
          <cell r="F22653" t="str">
            <v>CC-00072483</v>
          </cell>
          <cell r="J22653" t="str">
            <v>Complaint - Running With Problem</v>
          </cell>
          <cell r="R22653" t="str">
            <v>BQHS040705</v>
          </cell>
          <cell r="AB22653" t="str">
            <v>Dear Sir,
We Update the contact detail.</v>
          </cell>
        </row>
        <row r="22654">
          <cell r="A22654">
            <v>43619.453865740703</v>
          </cell>
          <cell r="B22654">
            <v>1545</v>
          </cell>
          <cell r="F22654" t="str">
            <v>CC-00072473</v>
          </cell>
          <cell r="J22654" t="str">
            <v>Schedule Service</v>
          </cell>
          <cell r="R22654" t="str">
            <v>BRCD160968</v>
          </cell>
          <cell r="AB22654"/>
        </row>
        <row r="22655">
          <cell r="A22655">
            <v>43619.448344907403</v>
          </cell>
          <cell r="B22655">
            <v>1236</v>
          </cell>
          <cell r="F22655" t="str">
            <v>CC-00072461</v>
          </cell>
          <cell r="J22655" t="str">
            <v>Complaint - Breakdown</v>
          </cell>
          <cell r="R22655" t="str">
            <v>BRLD160756</v>
          </cell>
          <cell r="AB22655"/>
        </row>
        <row r="22656">
          <cell r="A22656">
            <v>43617.577662037002</v>
          </cell>
          <cell r="B22656">
            <v>3980</v>
          </cell>
          <cell r="F22656" t="str">
            <v>CC-00072204</v>
          </cell>
          <cell r="J22656" t="str">
            <v>Complaint - Running With Problem</v>
          </cell>
          <cell r="R22656" t="str">
            <v>BQDD200043</v>
          </cell>
          <cell r="AB22656"/>
        </row>
        <row r="22657">
          <cell r="A22657">
            <v>43617.492164351897</v>
          </cell>
          <cell r="B22657">
            <v>1</v>
          </cell>
          <cell r="F22657" t="str">
            <v>CC-00072136</v>
          </cell>
          <cell r="J22657" t="str">
            <v>Commissioning</v>
          </cell>
          <cell r="R22657" t="str">
            <v>18535712</v>
          </cell>
          <cell r="AB22657"/>
        </row>
        <row r="22658">
          <cell r="A22658">
            <v>43617.490798611099</v>
          </cell>
          <cell r="B22658">
            <v>1</v>
          </cell>
          <cell r="F22658" t="str">
            <v>CC-00072133</v>
          </cell>
          <cell r="J22658" t="str">
            <v>Commissioning</v>
          </cell>
          <cell r="R22658" t="str">
            <v>BSAS036958</v>
          </cell>
          <cell r="AB22658"/>
        </row>
        <row r="22659">
          <cell r="A22659">
            <v>43617.476597222201</v>
          </cell>
          <cell r="B22659"/>
          <cell r="F22659" t="str">
            <v>CC-00072112</v>
          </cell>
          <cell r="J22659" t="str">
            <v>Commissioning</v>
          </cell>
          <cell r="R22659"/>
          <cell r="AB22659"/>
        </row>
        <row r="22660">
          <cell r="A22660">
            <v>43616.636446759301</v>
          </cell>
          <cell r="B22660">
            <v>0</v>
          </cell>
          <cell r="F22660" t="str">
            <v>CC-00071937</v>
          </cell>
          <cell r="J22660" t="str">
            <v>Complaint - Running With Problem</v>
          </cell>
          <cell r="R22660" t="str">
            <v>CRIE663199</v>
          </cell>
          <cell r="AB22660"/>
        </row>
        <row r="22661">
          <cell r="A22661">
            <v>43616.621793981503</v>
          </cell>
          <cell r="B22661">
            <v>8205</v>
          </cell>
          <cell r="F22661" t="str">
            <v>CC-00071930</v>
          </cell>
          <cell r="J22661" t="str">
            <v>Schedule Service</v>
          </cell>
          <cell r="R22661" t="str">
            <v>BQHD160416</v>
          </cell>
          <cell r="AB22661"/>
        </row>
        <row r="22662">
          <cell r="A22662">
            <v>43616.620879629598</v>
          </cell>
          <cell r="B22662"/>
          <cell r="F22662" t="str">
            <v>CC-00071928</v>
          </cell>
          <cell r="J22662" t="str">
            <v>Schedule Service</v>
          </cell>
          <cell r="R22662"/>
          <cell r="AB22662"/>
        </row>
        <row r="22663">
          <cell r="A22663">
            <v>43616.530949074098</v>
          </cell>
          <cell r="B22663">
            <v>3327</v>
          </cell>
          <cell r="F22663" t="str">
            <v>CC-00071855</v>
          </cell>
          <cell r="J22663" t="str">
            <v>Complaint - Running With Problem</v>
          </cell>
          <cell r="R22663" t="str">
            <v>BQCD160106</v>
          </cell>
          <cell r="AB22663"/>
        </row>
        <row r="22664">
          <cell r="A22664">
            <v>43616.483483796299</v>
          </cell>
          <cell r="B22664">
            <v>4637</v>
          </cell>
          <cell r="F22664" t="str">
            <v>CC-00071792</v>
          </cell>
          <cell r="J22664" t="str">
            <v>Complaint - Breakdown</v>
          </cell>
          <cell r="R22664" t="str">
            <v>BQKD160076</v>
          </cell>
          <cell r="AB22664"/>
        </row>
        <row r="22665">
          <cell r="A22665">
            <v>43616.479849536998</v>
          </cell>
          <cell r="B22665"/>
          <cell r="F22665" t="str">
            <v>CC-00071787</v>
          </cell>
          <cell r="J22665" t="str">
            <v>General Service</v>
          </cell>
          <cell r="R22665" t="str">
            <v>BRCL060615</v>
          </cell>
          <cell r="AB22665"/>
        </row>
        <row r="22666">
          <cell r="A22666">
            <v>43616.464722222197</v>
          </cell>
          <cell r="B22666">
            <v>1332</v>
          </cell>
          <cell r="F22666" t="str">
            <v>CC-00071767</v>
          </cell>
          <cell r="J22666" t="str">
            <v>Schedule Service</v>
          </cell>
          <cell r="R22666" t="str">
            <v>BRGD161233</v>
          </cell>
          <cell r="AB22666"/>
        </row>
        <row r="22667">
          <cell r="A22667">
            <v>43616.461006944402</v>
          </cell>
          <cell r="B22667">
            <v>1</v>
          </cell>
          <cell r="F22667" t="str">
            <v>CC-00071762</v>
          </cell>
          <cell r="J22667" t="str">
            <v>Commissioning</v>
          </cell>
          <cell r="R22667" t="str">
            <v>CSJM660058</v>
          </cell>
          <cell r="AB22667"/>
        </row>
        <row r="22668">
          <cell r="A22668">
            <v>43616.459571759297</v>
          </cell>
          <cell r="B22668">
            <v>1</v>
          </cell>
          <cell r="F22668" t="str">
            <v>CC-00071760</v>
          </cell>
          <cell r="J22668" t="str">
            <v>Commissioning</v>
          </cell>
          <cell r="R22668" t="str">
            <v>CSJM660061</v>
          </cell>
          <cell r="AB22668"/>
        </row>
        <row r="22669">
          <cell r="A22669">
            <v>43616.458113425899</v>
          </cell>
          <cell r="B22669">
            <v>0</v>
          </cell>
          <cell r="F22669" t="str">
            <v>CC-00071757</v>
          </cell>
          <cell r="J22669" t="str">
            <v>Commissioning</v>
          </cell>
          <cell r="R22669" t="str">
            <v>CSKM660062</v>
          </cell>
          <cell r="AB22669"/>
        </row>
        <row r="22670">
          <cell r="A22670">
            <v>43616.457083333298</v>
          </cell>
          <cell r="B22670">
            <v>1</v>
          </cell>
          <cell r="F22670" t="str">
            <v>CC-00071756</v>
          </cell>
          <cell r="J22670" t="str">
            <v>Commissioning</v>
          </cell>
          <cell r="R22670" t="str">
            <v>19595102</v>
          </cell>
          <cell r="AB22670"/>
        </row>
        <row r="22671">
          <cell r="A22671">
            <v>43616.454363425903</v>
          </cell>
          <cell r="B22671">
            <v>1</v>
          </cell>
          <cell r="F22671" t="str">
            <v>CC-00071755</v>
          </cell>
          <cell r="J22671" t="str">
            <v>Commissioning</v>
          </cell>
          <cell r="R22671" t="str">
            <v>BSKS036365</v>
          </cell>
          <cell r="AB22671"/>
        </row>
        <row r="22672">
          <cell r="A22672">
            <v>43615.482499999998</v>
          </cell>
          <cell r="B22672">
            <v>42509</v>
          </cell>
          <cell r="F22672" t="str">
            <v>CC-00071423</v>
          </cell>
          <cell r="J22672" t="str">
            <v>Complaint - Breakdown</v>
          </cell>
          <cell r="R22672" t="str">
            <v>BKAS030601</v>
          </cell>
          <cell r="AB22672"/>
        </row>
        <row r="22673">
          <cell r="A22673">
            <v>43615.438912037003</v>
          </cell>
          <cell r="B22673">
            <v>18942</v>
          </cell>
          <cell r="F22673" t="str">
            <v>CC-00071360</v>
          </cell>
          <cell r="J22673" t="str">
            <v>Complaint - Running With Problem</v>
          </cell>
          <cell r="R22673" t="str">
            <v>BMKC370048</v>
          </cell>
          <cell r="AB22673"/>
        </row>
        <row r="22674">
          <cell r="A22674">
            <v>43615.428263888898</v>
          </cell>
          <cell r="B22674">
            <v>1404</v>
          </cell>
          <cell r="F22674" t="str">
            <v>CC-00071347</v>
          </cell>
          <cell r="J22674" t="str">
            <v>Complaint - Running With Problem</v>
          </cell>
          <cell r="R22674" t="str">
            <v>BRED161077</v>
          </cell>
          <cell r="AB22674" t="str">
            <v>Dear Sir,
update. Kindly do the needful.</v>
          </cell>
        </row>
        <row r="22675">
          <cell r="A22675">
            <v>43615.425347222197</v>
          </cell>
          <cell r="B22675"/>
          <cell r="F22675" t="str">
            <v>CC-00071343</v>
          </cell>
          <cell r="J22675" t="str">
            <v>General Service</v>
          </cell>
          <cell r="R22675" t="str">
            <v>BKAS030601</v>
          </cell>
          <cell r="AB22675"/>
        </row>
        <row r="22676">
          <cell r="A22676">
            <v>43615.423263888901</v>
          </cell>
          <cell r="B22676">
            <v>31781</v>
          </cell>
          <cell r="F22676" t="str">
            <v>CC-00071340</v>
          </cell>
          <cell r="J22676" t="str">
            <v>Schedule Service</v>
          </cell>
          <cell r="R22676" t="str">
            <v>BLES031356</v>
          </cell>
          <cell r="AB22676"/>
        </row>
        <row r="22677">
          <cell r="A22677">
            <v>43614.559247685203</v>
          </cell>
          <cell r="B22677">
            <v>20144</v>
          </cell>
          <cell r="F22677" t="str">
            <v>CC-00071163</v>
          </cell>
          <cell r="J22677" t="str">
            <v>General Service</v>
          </cell>
          <cell r="R22677" t="str">
            <v>BKJS030050</v>
          </cell>
          <cell r="AB22677"/>
        </row>
        <row r="22678">
          <cell r="A22678">
            <v>43614.558182870402</v>
          </cell>
          <cell r="B22678">
            <v>3924</v>
          </cell>
          <cell r="F22678" t="str">
            <v>CC-00071162</v>
          </cell>
          <cell r="J22678" t="str">
            <v>Complaint - Running With Problem</v>
          </cell>
          <cell r="R22678" t="str">
            <v>BQDD200043</v>
          </cell>
          <cell r="AB22678"/>
        </row>
        <row r="22679">
          <cell r="A22679">
            <v>43614.5207407407</v>
          </cell>
          <cell r="B22679">
            <v>1302</v>
          </cell>
          <cell r="F22679" t="str">
            <v>CC-00071123</v>
          </cell>
          <cell r="J22679" t="str">
            <v>Complaint - Running With Problem</v>
          </cell>
          <cell r="R22679" t="str">
            <v>BMAD160117</v>
          </cell>
          <cell r="AB22679"/>
        </row>
        <row r="22680">
          <cell r="A22680">
            <v>43613.654074074097</v>
          </cell>
          <cell r="B22680">
            <v>8500</v>
          </cell>
          <cell r="F22680" t="str">
            <v>CC-00070887</v>
          </cell>
          <cell r="J22680" t="str">
            <v>Complaint - Running With Problem</v>
          </cell>
          <cell r="R22680" t="str">
            <v>BQKD160115</v>
          </cell>
          <cell r="AB22680"/>
        </row>
        <row r="22681">
          <cell r="A22681">
            <v>43613.641712962999</v>
          </cell>
          <cell r="B22681">
            <v>15588</v>
          </cell>
          <cell r="F22681" t="str">
            <v>CC-00070864</v>
          </cell>
          <cell r="J22681" t="str">
            <v>General Service</v>
          </cell>
          <cell r="R22681" t="str">
            <v>GOIS031795</v>
          </cell>
          <cell r="AB22681"/>
        </row>
        <row r="22682">
          <cell r="A22682">
            <v>43613.4672222222</v>
          </cell>
          <cell r="B22682">
            <v>18723</v>
          </cell>
          <cell r="F22682" t="str">
            <v>CC-00070691</v>
          </cell>
          <cell r="J22682" t="str">
            <v>Schedule Service</v>
          </cell>
          <cell r="R22682" t="str">
            <v>GOBC370298</v>
          </cell>
          <cell r="AB22682"/>
        </row>
        <row r="22683">
          <cell r="A22683">
            <v>43612.699965277803</v>
          </cell>
          <cell r="B22683">
            <v>0</v>
          </cell>
          <cell r="F22683" t="str">
            <v>CC-00070567</v>
          </cell>
          <cell r="J22683" t="str">
            <v>General Service</v>
          </cell>
          <cell r="R22683" t="str">
            <v>CJBE210110</v>
          </cell>
          <cell r="AB22683"/>
        </row>
        <row r="22684">
          <cell r="A22684">
            <v>43612.550092592603</v>
          </cell>
          <cell r="B22684">
            <v>2038</v>
          </cell>
          <cell r="F22684" t="str">
            <v>CC-00070421</v>
          </cell>
          <cell r="J22684" t="str">
            <v>Schedule Service</v>
          </cell>
          <cell r="R22684" t="str">
            <v>BRCD160967</v>
          </cell>
          <cell r="AB22684"/>
        </row>
        <row r="22685">
          <cell r="A22685">
            <v>43612.538321759297</v>
          </cell>
          <cell r="B22685">
            <v>0</v>
          </cell>
          <cell r="F22685" t="str">
            <v>CC-00070407</v>
          </cell>
          <cell r="J22685" t="str">
            <v>Complaint - Breakdown</v>
          </cell>
          <cell r="R22685" t="str">
            <v>CKCE690326</v>
          </cell>
          <cell r="AB22685" t="str">
            <v>Dear Sir, 
Update.
 kindly do the need full.</v>
          </cell>
        </row>
        <row r="22686">
          <cell r="A22686">
            <v>43612.466736111099</v>
          </cell>
          <cell r="B22686">
            <v>2201</v>
          </cell>
          <cell r="F22686" t="str">
            <v>CC-00070337</v>
          </cell>
          <cell r="J22686" t="str">
            <v>Schedule Service</v>
          </cell>
          <cell r="R22686" t="str">
            <v>BRGS035244</v>
          </cell>
          <cell r="AB22686"/>
        </row>
        <row r="22687">
          <cell r="A22687">
            <v>43610.648831018501</v>
          </cell>
          <cell r="B22687">
            <v>911</v>
          </cell>
          <cell r="F22687" t="str">
            <v>CC-00070171</v>
          </cell>
          <cell r="J22687" t="str">
            <v>Complaint - Breakdown</v>
          </cell>
          <cell r="R22687" t="str">
            <v>BRED161081</v>
          </cell>
          <cell r="AB22687" t="str">
            <v>Dear Sir,
Update the contact Detail. kindly Do the needful.</v>
          </cell>
        </row>
        <row r="22688">
          <cell r="A22688">
            <v>43610.502858796302</v>
          </cell>
          <cell r="B22688">
            <v>0</v>
          </cell>
          <cell r="F22688" t="str">
            <v>CC-00070066</v>
          </cell>
          <cell r="J22688" t="str">
            <v>Pre Commissioning</v>
          </cell>
          <cell r="R22688" t="str">
            <v>BRGC373918</v>
          </cell>
          <cell r="AB22688"/>
        </row>
        <row r="22689">
          <cell r="A22689">
            <v>43610.498287037</v>
          </cell>
          <cell r="B22689">
            <v>25000</v>
          </cell>
          <cell r="F22689" t="str">
            <v>CC-00070062</v>
          </cell>
          <cell r="J22689" t="str">
            <v>Complaint - Running With Problem</v>
          </cell>
          <cell r="R22689" t="str">
            <v>BJDF150016</v>
          </cell>
          <cell r="AB22689" t="str">
            <v>Replaced the PLC.
New PLC sl. no. - 14550
Old PLC sl no. - DN 0680</v>
          </cell>
        </row>
        <row r="22690">
          <cell r="A22690">
            <v>43610.486701388902</v>
          </cell>
          <cell r="B22690"/>
          <cell r="F22690" t="str">
            <v>CC-00070048</v>
          </cell>
          <cell r="J22690" t="str">
            <v>General Service</v>
          </cell>
          <cell r="R22690" t="str">
            <v>CMDE660812</v>
          </cell>
          <cell r="AB22690"/>
        </row>
        <row r="22691">
          <cell r="A22691">
            <v>43610.469722222202</v>
          </cell>
          <cell r="B22691">
            <v>1371</v>
          </cell>
          <cell r="F22691" t="str">
            <v>CC-00070031</v>
          </cell>
          <cell r="J22691" t="str">
            <v>General Service</v>
          </cell>
          <cell r="R22691" t="str">
            <v>BQGS031413</v>
          </cell>
          <cell r="AB22691" t="str">
            <v>Dear Sir,here do not show the warranty check list.  So how can we fill the warranty checklist.
Screen shot has been attached.</v>
          </cell>
        </row>
        <row r="22692">
          <cell r="A22692">
            <v>43610.4621064815</v>
          </cell>
          <cell r="B22692">
            <v>0</v>
          </cell>
          <cell r="F22692" t="str">
            <v>CC-00070023</v>
          </cell>
          <cell r="J22692" t="str">
            <v>Complaint - Running With Problem</v>
          </cell>
          <cell r="R22692" t="str">
            <v>11493204</v>
          </cell>
          <cell r="AB22692" t="str">
            <v>Dear Sir,
update. Kindly do the need full.</v>
          </cell>
        </row>
        <row r="22693">
          <cell r="A22693">
            <v>43609.707743055602</v>
          </cell>
          <cell r="B22693">
            <v>1</v>
          </cell>
          <cell r="F22693" t="str">
            <v>CC-00069871</v>
          </cell>
          <cell r="J22693" t="str">
            <v>Commissioning</v>
          </cell>
          <cell r="R22693" t="str">
            <v>CSAE210889</v>
          </cell>
          <cell r="AB22693"/>
        </row>
        <row r="22694">
          <cell r="A22694">
            <v>43609.6703935185</v>
          </cell>
          <cell r="B22694">
            <v>528</v>
          </cell>
          <cell r="F22694" t="str">
            <v>CC-00069839</v>
          </cell>
          <cell r="J22694" t="str">
            <v>Schedule Service</v>
          </cell>
          <cell r="R22694" t="str">
            <v>BRCD160978</v>
          </cell>
          <cell r="AB22694"/>
        </row>
        <row r="22695">
          <cell r="A22695">
            <v>43609.639803240701</v>
          </cell>
          <cell r="B22695">
            <v>1</v>
          </cell>
          <cell r="F22695" t="str">
            <v>CC-00069809</v>
          </cell>
          <cell r="J22695" t="str">
            <v>Commissioning</v>
          </cell>
          <cell r="R22695" t="str">
            <v>CRIE663198</v>
          </cell>
          <cell r="AB22695"/>
        </row>
        <row r="22696">
          <cell r="A22696">
            <v>43609.579907407402</v>
          </cell>
          <cell r="B22696">
            <v>2685</v>
          </cell>
          <cell r="F22696" t="str">
            <v>CC-00069749</v>
          </cell>
          <cell r="J22696" t="str">
            <v>Complaint - Running With Problem</v>
          </cell>
          <cell r="R22696" t="str">
            <v>106989</v>
          </cell>
          <cell r="AB22696"/>
        </row>
        <row r="22697">
          <cell r="A22697">
            <v>43609.554479166698</v>
          </cell>
          <cell r="B22697">
            <v>690</v>
          </cell>
          <cell r="F22697" t="str">
            <v>CC-00069736</v>
          </cell>
          <cell r="J22697" t="str">
            <v>Complaint - Running With Problem</v>
          </cell>
          <cell r="R22697" t="str">
            <v>BSJD161406</v>
          </cell>
          <cell r="AB22697" t="str">
            <v>Dear Sir,
Update. kindly do the need full.</v>
          </cell>
        </row>
        <row r="22698">
          <cell r="A22698">
            <v>43609.538055555597</v>
          </cell>
          <cell r="B22698">
            <v>7886</v>
          </cell>
          <cell r="F22698" t="str">
            <v>CC-00069728</v>
          </cell>
          <cell r="J22698" t="str">
            <v>Schedule Service</v>
          </cell>
          <cell r="R22698" t="str">
            <v>BKKS030393</v>
          </cell>
          <cell r="AB22698"/>
        </row>
        <row r="22699">
          <cell r="A22699">
            <v>43609.520474536999</v>
          </cell>
          <cell r="B22699">
            <v>4939</v>
          </cell>
          <cell r="F22699" t="str">
            <v>CC-00069715</v>
          </cell>
          <cell r="J22699" t="str">
            <v>Complaint - Running With Problem</v>
          </cell>
          <cell r="R22699" t="str">
            <v>BPED200174</v>
          </cell>
          <cell r="AB22699"/>
        </row>
        <row r="22700">
          <cell r="A22700">
            <v>43609.510439814803</v>
          </cell>
          <cell r="B22700">
            <v>16784</v>
          </cell>
          <cell r="F22700" t="str">
            <v>CC-00069706</v>
          </cell>
          <cell r="J22700" t="str">
            <v>Complaint - Running With Problem</v>
          </cell>
          <cell r="R22700" t="str">
            <v>BMIS031670</v>
          </cell>
          <cell r="AB22700"/>
        </row>
        <row r="22701">
          <cell r="A22701">
            <v>43609.508923611102</v>
          </cell>
          <cell r="B22701">
            <v>1318</v>
          </cell>
          <cell r="F22701" t="str">
            <v>CC-00069705</v>
          </cell>
          <cell r="J22701" t="str">
            <v>Complaint - Running With Problem</v>
          </cell>
          <cell r="R22701" t="str">
            <v>BRGL151468</v>
          </cell>
          <cell r="AB22701"/>
        </row>
        <row r="22702">
          <cell r="A22702">
            <v>43608.725104166697</v>
          </cell>
          <cell r="B22702">
            <v>567</v>
          </cell>
          <cell r="F22702" t="str">
            <v>CC-00069530</v>
          </cell>
          <cell r="J22702" t="str">
            <v>Complaint - Running With Problem</v>
          </cell>
          <cell r="R22702" t="str">
            <v>BSKD161500</v>
          </cell>
          <cell r="AB22702"/>
        </row>
        <row r="22703">
          <cell r="A22703">
            <v>43608.663634259297</v>
          </cell>
          <cell r="B22703">
            <v>8122</v>
          </cell>
          <cell r="F22703" t="str">
            <v>CC-00069466</v>
          </cell>
          <cell r="J22703" t="str">
            <v>Schedule Service</v>
          </cell>
          <cell r="R22703" t="str">
            <v>BQES030978</v>
          </cell>
          <cell r="AB22703"/>
        </row>
        <row r="22704">
          <cell r="A22704">
            <v>43607.667280092603</v>
          </cell>
          <cell r="B22704"/>
          <cell r="F22704" t="str">
            <v>CC-00069077</v>
          </cell>
          <cell r="J22704" t="str">
            <v>Schedule Service</v>
          </cell>
          <cell r="R22704"/>
          <cell r="AB22704"/>
        </row>
        <row r="22705">
          <cell r="A22705">
            <v>43607.549537036997</v>
          </cell>
          <cell r="B22705">
            <v>4095</v>
          </cell>
          <cell r="F22705" t="str">
            <v>CC-00068958</v>
          </cell>
          <cell r="J22705" t="str">
            <v>Schedule Service</v>
          </cell>
          <cell r="R22705" t="str">
            <v>BQCD160103</v>
          </cell>
          <cell r="AB22705"/>
        </row>
        <row r="22706">
          <cell r="A22706">
            <v>43606.737361111103</v>
          </cell>
          <cell r="B22706">
            <v>1</v>
          </cell>
          <cell r="F22706" t="str">
            <v>CC-00068749</v>
          </cell>
          <cell r="J22706" t="str">
            <v>Commissioning</v>
          </cell>
          <cell r="R22706" t="str">
            <v>SN19TR00571</v>
          </cell>
          <cell r="AB22706"/>
        </row>
        <row r="22707">
          <cell r="A22707">
            <v>43606.647349537001</v>
          </cell>
          <cell r="B22707">
            <v>498</v>
          </cell>
          <cell r="F22707" t="str">
            <v>CC-00068649</v>
          </cell>
          <cell r="J22707" t="str">
            <v>Complaint - Running With Problem</v>
          </cell>
          <cell r="R22707" t="str">
            <v>BRAC372352</v>
          </cell>
          <cell r="AB22707"/>
        </row>
        <row r="22708">
          <cell r="A22708">
            <v>43606.6405787037</v>
          </cell>
          <cell r="B22708">
            <v>1053</v>
          </cell>
          <cell r="F22708" t="str">
            <v>CC-00068645</v>
          </cell>
          <cell r="J22708" t="str">
            <v>Complaint - Running With Problem</v>
          </cell>
          <cell r="R22708" t="str">
            <v>BRKD220111</v>
          </cell>
          <cell r="AB22708"/>
        </row>
        <row r="22709">
          <cell r="A22709">
            <v>43606.636689814797</v>
          </cell>
          <cell r="B22709">
            <v>19932</v>
          </cell>
          <cell r="F22709" t="str">
            <v>CC-00068641</v>
          </cell>
          <cell r="J22709" t="str">
            <v>Schedule Service</v>
          </cell>
          <cell r="R22709" t="str">
            <v>BNAS040264</v>
          </cell>
          <cell r="AB22709"/>
        </row>
        <row r="22710">
          <cell r="A22710">
            <v>43606.633333333302</v>
          </cell>
          <cell r="B22710">
            <v>8804</v>
          </cell>
          <cell r="F22710" t="str">
            <v>CC-00068637</v>
          </cell>
          <cell r="J22710" t="str">
            <v>General Service</v>
          </cell>
          <cell r="R22710" t="str">
            <v>BLLS030352</v>
          </cell>
          <cell r="AB22710"/>
        </row>
        <row r="22711">
          <cell r="A22711">
            <v>43606.630300925899</v>
          </cell>
          <cell r="B22711">
            <v>1</v>
          </cell>
          <cell r="F22711" t="str">
            <v>CC-00068631</v>
          </cell>
          <cell r="J22711" t="str">
            <v>Commissioning</v>
          </cell>
          <cell r="R22711" t="str">
            <v>BSAF110719</v>
          </cell>
          <cell r="AB22711"/>
        </row>
        <row r="22712">
          <cell r="A22712">
            <v>43606.6237384259</v>
          </cell>
          <cell r="B22712">
            <v>11985</v>
          </cell>
          <cell r="F22712" t="str">
            <v>CC-00068625</v>
          </cell>
          <cell r="J22712" t="str">
            <v>Schedule Service</v>
          </cell>
          <cell r="R22712" t="str">
            <v>BOIC370255</v>
          </cell>
          <cell r="AB22712"/>
        </row>
        <row r="22713">
          <cell r="A22713">
            <v>43606.622152777803</v>
          </cell>
          <cell r="B22713">
            <v>12785</v>
          </cell>
          <cell r="F22713" t="str">
            <v>CC-00068624</v>
          </cell>
          <cell r="J22713" t="str">
            <v>Schedule Service</v>
          </cell>
          <cell r="R22713" t="str">
            <v>BOGC370193</v>
          </cell>
          <cell r="AB22713"/>
        </row>
        <row r="22714">
          <cell r="A22714">
            <v>43606.606412036999</v>
          </cell>
          <cell r="B22714">
            <v>3300</v>
          </cell>
          <cell r="F22714" t="str">
            <v>CC-00068612</v>
          </cell>
          <cell r="J22714" t="str">
            <v>Complaint - Running With Problem</v>
          </cell>
          <cell r="R22714" t="str">
            <v>BQCD160106</v>
          </cell>
          <cell r="AB22714" t="str">
            <v>Oil Back flow through The Air Filter. so clean the air filter and clean limit switch. Kindly close this call.</v>
          </cell>
        </row>
        <row r="22715">
          <cell r="A22715">
            <v>43606.605092592603</v>
          </cell>
          <cell r="B22715">
            <v>5704</v>
          </cell>
          <cell r="F22715" t="str">
            <v>CC-00068610</v>
          </cell>
          <cell r="J22715" t="str">
            <v>Complaint - Running With Problem</v>
          </cell>
          <cell r="R22715" t="str">
            <v>BQAD203299</v>
          </cell>
          <cell r="AB22715"/>
        </row>
        <row r="22716">
          <cell r="A22716">
            <v>43606.6028240741</v>
          </cell>
          <cell r="B22716">
            <v>8199</v>
          </cell>
          <cell r="F22716" t="str">
            <v>CC-00068608</v>
          </cell>
          <cell r="J22716" t="str">
            <v>Complaint - Breakdown</v>
          </cell>
          <cell r="R22716" t="str">
            <v>BQKD160115</v>
          </cell>
          <cell r="AB22716"/>
        </row>
        <row r="22717">
          <cell r="A22717">
            <v>43606.599247685197</v>
          </cell>
          <cell r="B22717">
            <v>610</v>
          </cell>
          <cell r="F22717" t="str">
            <v>CC-00068602</v>
          </cell>
          <cell r="J22717" t="str">
            <v>Complaint - Running With Problem</v>
          </cell>
          <cell r="R22717" t="str">
            <v>BSJD161406</v>
          </cell>
          <cell r="AB22717"/>
        </row>
        <row r="22718">
          <cell r="A22718">
            <v>43606.5961342593</v>
          </cell>
          <cell r="B22718">
            <v>1836</v>
          </cell>
          <cell r="F22718" t="str">
            <v>CC-00068599</v>
          </cell>
          <cell r="J22718" t="str">
            <v>Complaint - Running With Problem</v>
          </cell>
          <cell r="R22718" t="str">
            <v>BQID200160</v>
          </cell>
          <cell r="AB22718"/>
        </row>
        <row r="22719">
          <cell r="A22719">
            <v>43606.594282407401</v>
          </cell>
          <cell r="B22719">
            <v>1170</v>
          </cell>
          <cell r="F22719" t="str">
            <v>CC-00068598</v>
          </cell>
          <cell r="J22719" t="str">
            <v>Schedule Service</v>
          </cell>
          <cell r="R22719" t="str">
            <v>BRCD161002</v>
          </cell>
          <cell r="AB22719"/>
        </row>
        <row r="22720">
          <cell r="A22720">
            <v>43606.566643518498</v>
          </cell>
          <cell r="B22720">
            <v>1400</v>
          </cell>
          <cell r="F22720" t="str">
            <v>CC-00068583</v>
          </cell>
          <cell r="J22720" t="str">
            <v>Complaint - Running With Problem</v>
          </cell>
          <cell r="R22720" t="str">
            <v>BQKD200048</v>
          </cell>
          <cell r="AB22720" t="str">
            <v>Customer has welded the leakage. Machine running ok. Separator Tank is out of warranty so FOC will not be provided to customer from ELGI.</v>
          </cell>
        </row>
        <row r="22721">
          <cell r="A22721">
            <v>43605.760648148098</v>
          </cell>
          <cell r="B22721">
            <v>3500</v>
          </cell>
          <cell r="F22721" t="str">
            <v>CC-00068420</v>
          </cell>
          <cell r="J22721" t="str">
            <v>Complaint - Running With Problem</v>
          </cell>
          <cell r="R22721" t="str">
            <v>BQED160211</v>
          </cell>
          <cell r="AB22721"/>
        </row>
        <row r="22722">
          <cell r="A22722">
            <v>43605.7047453704</v>
          </cell>
          <cell r="B22722">
            <v>1</v>
          </cell>
          <cell r="F22722" t="str">
            <v>CC-00068368</v>
          </cell>
          <cell r="J22722" t="str">
            <v>Commissioning</v>
          </cell>
          <cell r="R22722" t="str">
            <v>BSBD161624</v>
          </cell>
          <cell r="AB22722"/>
        </row>
        <row r="22723">
          <cell r="A22723">
            <v>43605.485115740703</v>
          </cell>
          <cell r="B22723">
            <v>2621</v>
          </cell>
          <cell r="F22723" t="str">
            <v>CC-00068185</v>
          </cell>
          <cell r="J22723" t="str">
            <v>Schedule Service</v>
          </cell>
          <cell r="R22723" t="str">
            <v>BQFD160263</v>
          </cell>
          <cell r="AB22723"/>
        </row>
        <row r="22724">
          <cell r="A22724">
            <v>43603.5620949074</v>
          </cell>
          <cell r="B22724"/>
          <cell r="F22724" t="str">
            <v>CC-00067914</v>
          </cell>
          <cell r="J22724" t="str">
            <v>Complaint - Running With Problem</v>
          </cell>
          <cell r="R22724" t="str">
            <v>BRED161077</v>
          </cell>
          <cell r="AB22724"/>
        </row>
        <row r="22725">
          <cell r="A22725">
            <v>43603.503043981502</v>
          </cell>
          <cell r="B22725">
            <v>3866</v>
          </cell>
          <cell r="F22725" t="str">
            <v>CC-00067853</v>
          </cell>
          <cell r="J22725" t="str">
            <v>Schedule Service</v>
          </cell>
          <cell r="R22725" t="str">
            <v>BQED160211</v>
          </cell>
          <cell r="AB22725"/>
        </row>
        <row r="22726">
          <cell r="A22726">
            <v>43602.741886574098</v>
          </cell>
          <cell r="B22726"/>
          <cell r="F22726" t="str">
            <v>CC-00067731</v>
          </cell>
          <cell r="J22726" t="str">
            <v>Complaint - Running With Problem</v>
          </cell>
          <cell r="R22726"/>
          <cell r="AB22726"/>
        </row>
        <row r="22727">
          <cell r="A22727">
            <v>43602.657789351899</v>
          </cell>
          <cell r="B22727"/>
          <cell r="F22727" t="str">
            <v>CC-00067672</v>
          </cell>
          <cell r="J22727" t="str">
            <v>Complaint - Running With Problem</v>
          </cell>
          <cell r="R22727"/>
          <cell r="AB22727"/>
        </row>
        <row r="22728">
          <cell r="A22728">
            <v>43602.589247685202</v>
          </cell>
          <cell r="B22728">
            <v>18369</v>
          </cell>
          <cell r="F22728" t="str">
            <v>CC-00067619</v>
          </cell>
          <cell r="J22728" t="str">
            <v>General Service</v>
          </cell>
          <cell r="R22728" t="str">
            <v>BQID200160</v>
          </cell>
          <cell r="AB22728"/>
        </row>
        <row r="22729">
          <cell r="A22729">
            <v>43602.545810185198</v>
          </cell>
          <cell r="B22729">
            <v>1</v>
          </cell>
          <cell r="F22729" t="str">
            <v>CC-00067603</v>
          </cell>
          <cell r="J22729" t="str">
            <v>General Service</v>
          </cell>
          <cell r="R22729" t="str">
            <v>GODE680085</v>
          </cell>
          <cell r="AB22729"/>
        </row>
        <row r="22730">
          <cell r="A22730">
            <v>43602.534548611096</v>
          </cell>
          <cell r="B22730">
            <v>2005</v>
          </cell>
          <cell r="F22730" t="str">
            <v>CC-00067579</v>
          </cell>
          <cell r="J22730" t="str">
            <v>Complaint - Running With Problem</v>
          </cell>
          <cell r="R22730" t="str">
            <v>BRGS035244</v>
          </cell>
          <cell r="AB22730"/>
        </row>
        <row r="22731">
          <cell r="A22731">
            <v>43602.402615740699</v>
          </cell>
          <cell r="B22731"/>
          <cell r="F22731" t="str">
            <v>CC-00067442</v>
          </cell>
          <cell r="J22731" t="str">
            <v>Complaint - Running With Problem</v>
          </cell>
          <cell r="R22731"/>
          <cell r="AB22731"/>
        </row>
        <row r="22732">
          <cell r="A22732">
            <v>43601.652129629598</v>
          </cell>
          <cell r="B22732">
            <v>0</v>
          </cell>
          <cell r="F22732" t="str">
            <v>CC-00067304</v>
          </cell>
          <cell r="J22732" t="str">
            <v>Pre Commissioning</v>
          </cell>
          <cell r="R22732" t="str">
            <v>BSKC374901</v>
          </cell>
          <cell r="AB22732"/>
        </row>
        <row r="22733">
          <cell r="A22733">
            <v>43601.645312499997</v>
          </cell>
          <cell r="B22733">
            <v>2084</v>
          </cell>
          <cell r="F22733" t="str">
            <v>CC-00067298</v>
          </cell>
          <cell r="J22733" t="str">
            <v>General Service</v>
          </cell>
          <cell r="R22733" t="str">
            <v>BRKC371988</v>
          </cell>
          <cell r="AB22733"/>
        </row>
        <row r="22734">
          <cell r="A22734">
            <v>43601.602118055598</v>
          </cell>
          <cell r="B22734">
            <v>3263</v>
          </cell>
          <cell r="F22734" t="str">
            <v>CC-00067266</v>
          </cell>
          <cell r="J22734" t="str">
            <v>General Service</v>
          </cell>
          <cell r="R22734" t="str">
            <v>BQED160211</v>
          </cell>
          <cell r="AB22734"/>
        </row>
        <row r="22735">
          <cell r="A22735">
            <v>43601.545902777798</v>
          </cell>
          <cell r="B22735">
            <v>132</v>
          </cell>
          <cell r="F22735" t="str">
            <v>CC-00067223</v>
          </cell>
          <cell r="J22735" t="str">
            <v>Complaint - Running With Problem</v>
          </cell>
          <cell r="R22735" t="str">
            <v>BSKD200409</v>
          </cell>
          <cell r="AB22735"/>
        </row>
        <row r="22736">
          <cell r="A22736">
            <v>43601.517847222203</v>
          </cell>
          <cell r="B22736">
            <v>610</v>
          </cell>
          <cell r="F22736" t="str">
            <v>CC-00067183</v>
          </cell>
          <cell r="J22736" t="str">
            <v>Complaint - Running With Problem</v>
          </cell>
          <cell r="R22736" t="str">
            <v>BSJD161406</v>
          </cell>
          <cell r="AB22736"/>
        </row>
        <row r="22737">
          <cell r="A22737">
            <v>43601.479537036997</v>
          </cell>
          <cell r="B22737">
            <v>17380</v>
          </cell>
          <cell r="F22737" t="str">
            <v>CC-00067142</v>
          </cell>
          <cell r="J22737" t="str">
            <v>Complaint - Running With Problem</v>
          </cell>
          <cell r="R22737" t="str">
            <v>BOID200223</v>
          </cell>
          <cell r="AB22737"/>
        </row>
        <row r="22738">
          <cell r="A22738">
            <v>43601.445821759298</v>
          </cell>
          <cell r="B22738">
            <v>0</v>
          </cell>
          <cell r="F22738" t="str">
            <v>CC-00067098</v>
          </cell>
          <cell r="J22738" t="str">
            <v>Complaint - Running With Problem</v>
          </cell>
          <cell r="R22738" t="str">
            <v>CRCE562504</v>
          </cell>
          <cell r="AB22738"/>
        </row>
        <row r="22739">
          <cell r="A22739">
            <v>43600.637812499997</v>
          </cell>
          <cell r="B22739">
            <v>1</v>
          </cell>
          <cell r="F22739" t="str">
            <v>CC-00066967</v>
          </cell>
          <cell r="J22739" t="str">
            <v>Commissioning</v>
          </cell>
          <cell r="R22739" t="str">
            <v>BSAS036940</v>
          </cell>
          <cell r="AB22739" t="str">
            <v>Dear Sir,
we had also attached commissioning photos. kindly find the attachment.</v>
          </cell>
        </row>
        <row r="22740">
          <cell r="A22740">
            <v>43600.605289351799</v>
          </cell>
          <cell r="B22740"/>
          <cell r="F22740" t="str">
            <v>CC-00066935</v>
          </cell>
          <cell r="J22740" t="str">
            <v>Complaint - Running With Problem</v>
          </cell>
          <cell r="R22740"/>
          <cell r="AB22740"/>
        </row>
        <row r="22741">
          <cell r="A22741">
            <v>43600.570752314801</v>
          </cell>
          <cell r="B22741">
            <v>683</v>
          </cell>
          <cell r="F22741" t="str">
            <v>CC-00066916</v>
          </cell>
          <cell r="J22741" t="str">
            <v>Schedule Service</v>
          </cell>
          <cell r="R22741" t="str">
            <v>BRHD161314</v>
          </cell>
          <cell r="AB22741"/>
        </row>
        <row r="22742">
          <cell r="A22742">
            <v>43600.485671296301</v>
          </cell>
          <cell r="B22742">
            <v>1435</v>
          </cell>
          <cell r="F22742" t="str">
            <v>CC-00066850</v>
          </cell>
          <cell r="J22742" t="str">
            <v>Schedule Service</v>
          </cell>
          <cell r="R22742" t="str">
            <v>BQJD200026</v>
          </cell>
          <cell r="AB22742"/>
        </row>
        <row r="22743">
          <cell r="A22743">
            <v>43600.4550578704</v>
          </cell>
          <cell r="B22743">
            <v>4441</v>
          </cell>
          <cell r="F22743" t="str">
            <v>CC-00066820</v>
          </cell>
          <cell r="J22743" t="str">
            <v>Schedule Service</v>
          </cell>
          <cell r="R22743" t="str">
            <v>BRAC372524</v>
          </cell>
          <cell r="AB22743"/>
        </row>
        <row r="22744">
          <cell r="A22744">
            <v>43600.449374999997</v>
          </cell>
          <cell r="B22744">
            <v>40437</v>
          </cell>
          <cell r="F22744" t="str">
            <v>CC-00066814</v>
          </cell>
          <cell r="J22744" t="str">
            <v>Complaint - Running With Problem</v>
          </cell>
          <cell r="R22744" t="str">
            <v>BMJS040004</v>
          </cell>
          <cell r="AB22744"/>
        </row>
        <row r="22745">
          <cell r="A22745">
            <v>43600.405416666697</v>
          </cell>
          <cell r="B22745"/>
          <cell r="F22745" t="str">
            <v>CC-00066791</v>
          </cell>
          <cell r="J22745" t="str">
            <v>Complaint - Running With Problem</v>
          </cell>
          <cell r="R22745" t="str">
            <v>BQDD200043</v>
          </cell>
          <cell r="AB22745"/>
        </row>
        <row r="22746">
          <cell r="A22746">
            <v>43599.736469907402</v>
          </cell>
          <cell r="B22746">
            <v>55</v>
          </cell>
          <cell r="F22746" t="str">
            <v>CC-00066755</v>
          </cell>
          <cell r="J22746" t="str">
            <v>Complaint - Breakdown</v>
          </cell>
          <cell r="R22746" t="str">
            <v>DRIL110047</v>
          </cell>
          <cell r="AB22746"/>
        </row>
        <row r="22747">
          <cell r="A22747">
            <v>43599.514629629601</v>
          </cell>
          <cell r="B22747">
            <v>1082</v>
          </cell>
          <cell r="F22747" t="str">
            <v>CC-00066578</v>
          </cell>
          <cell r="J22747" t="str">
            <v>Complaint - Running With Problem</v>
          </cell>
          <cell r="R22747" t="str">
            <v>BQID160527</v>
          </cell>
          <cell r="AB22747" t="str">
            <v>Dear Sir,
Kindly contact this person and close the call. 
Mr. Akhilesh 
6299446727</v>
          </cell>
        </row>
        <row r="22748">
          <cell r="A22748">
            <v>43598.528101851902</v>
          </cell>
          <cell r="B22748">
            <v>1915</v>
          </cell>
          <cell r="F22748" t="str">
            <v>CC-00066229</v>
          </cell>
          <cell r="J22748" t="str">
            <v>Complaint - Running With Problem</v>
          </cell>
          <cell r="R22748" t="str">
            <v>BRBD160866</v>
          </cell>
          <cell r="AB22748"/>
        </row>
        <row r="22749">
          <cell r="A22749">
            <v>43598.521689814799</v>
          </cell>
          <cell r="B22749">
            <v>5139</v>
          </cell>
          <cell r="F22749" t="str">
            <v>CC-00066223</v>
          </cell>
          <cell r="J22749" t="str">
            <v>Complaint - Running With Problem</v>
          </cell>
          <cell r="R22749" t="str">
            <v>BQKD160099</v>
          </cell>
          <cell r="AB22749"/>
        </row>
        <row r="22750">
          <cell r="A22750">
            <v>43596.465138888903</v>
          </cell>
          <cell r="B22750">
            <v>519</v>
          </cell>
          <cell r="F22750" t="str">
            <v>CC-00065836</v>
          </cell>
          <cell r="J22750" t="str">
            <v>Schedule Service</v>
          </cell>
          <cell r="R22750" t="str">
            <v>BRHD161299</v>
          </cell>
          <cell r="AB22750"/>
        </row>
        <row r="22751">
          <cell r="A22751">
            <v>43595.804259259297</v>
          </cell>
          <cell r="B22751">
            <v>2233</v>
          </cell>
          <cell r="F22751" t="str">
            <v>CC-00065767</v>
          </cell>
          <cell r="J22751" t="str">
            <v>Schedule Service</v>
          </cell>
          <cell r="R22751" t="str">
            <v>BQID160499</v>
          </cell>
          <cell r="AB22751"/>
        </row>
        <row r="22752">
          <cell r="A22752">
            <v>43595.761087963001</v>
          </cell>
          <cell r="B22752">
            <v>2558</v>
          </cell>
          <cell r="F22752" t="str">
            <v>CC-00065756</v>
          </cell>
          <cell r="J22752" t="str">
            <v>General Service</v>
          </cell>
          <cell r="R22752" t="str">
            <v>106989</v>
          </cell>
          <cell r="AB22752"/>
        </row>
        <row r="22753">
          <cell r="A22753">
            <v>43595.7018171296</v>
          </cell>
          <cell r="B22753">
            <v>1987</v>
          </cell>
          <cell r="F22753" t="str">
            <v>CC-00065727</v>
          </cell>
          <cell r="J22753" t="str">
            <v>Complaint - Running With Problem</v>
          </cell>
          <cell r="R22753" t="str">
            <v>BQGD160315</v>
          </cell>
          <cell r="AB22753"/>
        </row>
        <row r="22754">
          <cell r="A22754">
            <v>43595.528263888897</v>
          </cell>
          <cell r="B22754">
            <v>1659</v>
          </cell>
          <cell r="F22754" t="str">
            <v>CC-00065558</v>
          </cell>
          <cell r="J22754" t="str">
            <v>Complaint - Running With Problem</v>
          </cell>
          <cell r="R22754" t="str">
            <v>BRDD161024</v>
          </cell>
          <cell r="AB22754"/>
        </row>
        <row r="22755">
          <cell r="A22755">
            <v>43595.481956018499</v>
          </cell>
          <cell r="B22755">
            <v>1</v>
          </cell>
          <cell r="F22755" t="str">
            <v>CC-00065513</v>
          </cell>
          <cell r="J22755" t="str">
            <v>Pre Commissioning</v>
          </cell>
          <cell r="R22755" t="str">
            <v>BSLS036682</v>
          </cell>
          <cell r="AB22755"/>
        </row>
        <row r="22756">
          <cell r="A22756">
            <v>43595.474293981497</v>
          </cell>
          <cell r="B22756">
            <v>23603</v>
          </cell>
          <cell r="F22756" t="str">
            <v>CC-00065501</v>
          </cell>
          <cell r="J22756" t="str">
            <v>General Service</v>
          </cell>
          <cell r="R22756" t="str">
            <v>BIFS040367</v>
          </cell>
          <cell r="AB22756"/>
        </row>
        <row r="22757">
          <cell r="A22757">
            <v>43595.4475578704</v>
          </cell>
          <cell r="B22757">
            <v>17660</v>
          </cell>
          <cell r="F22757" t="str">
            <v>CC-00065474</v>
          </cell>
          <cell r="J22757" t="str">
            <v>Complaint - Running With Problem</v>
          </cell>
          <cell r="R22757" t="str">
            <v>GPJS030042</v>
          </cell>
          <cell r="AB22757" t="str">
            <v>Dear Sir,
The customer have  no any other alternative number and given no. already mention in our portal.
 So, request you to please close this call and do the need full.
Mr. RN Singh 
mob- 8789325754, 7654659492</v>
          </cell>
        </row>
        <row r="22758">
          <cell r="A22758">
            <v>43594.663148148102</v>
          </cell>
          <cell r="B22758">
            <v>3263</v>
          </cell>
          <cell r="F22758" t="str">
            <v>CC-00065312</v>
          </cell>
          <cell r="J22758" t="str">
            <v>Complaint - Running With Problem</v>
          </cell>
          <cell r="R22758" t="str">
            <v>BQED160211</v>
          </cell>
          <cell r="AB22758"/>
        </row>
        <row r="22759">
          <cell r="A22759">
            <v>43594.535694444399</v>
          </cell>
          <cell r="B22759">
            <v>3427</v>
          </cell>
          <cell r="F22759" t="str">
            <v>CC-00065204</v>
          </cell>
          <cell r="J22759" t="str">
            <v>General Service</v>
          </cell>
          <cell r="R22759" t="str">
            <v>BQAC373734</v>
          </cell>
          <cell r="AB22759"/>
        </row>
        <row r="22760">
          <cell r="A22760">
            <v>43594.478148148097</v>
          </cell>
          <cell r="B22760">
            <v>1169</v>
          </cell>
          <cell r="F22760" t="str">
            <v>CC-00065137</v>
          </cell>
          <cell r="J22760" t="str">
            <v>Complaint - Running With Problem</v>
          </cell>
          <cell r="R22760" t="str">
            <v>BRJD160598</v>
          </cell>
          <cell r="AB22760"/>
        </row>
        <row r="22761">
          <cell r="A22761">
            <v>43594.350972222201</v>
          </cell>
          <cell r="B22761">
            <v>31</v>
          </cell>
          <cell r="F22761" t="str">
            <v>CC-00065051</v>
          </cell>
          <cell r="J22761" t="str">
            <v>Complaint - Running With Problem</v>
          </cell>
          <cell r="R22761" t="str">
            <v>BSLD230358</v>
          </cell>
          <cell r="AB22761"/>
        </row>
        <row r="22762">
          <cell r="A22762">
            <v>43593.682777777802</v>
          </cell>
          <cell r="B22762">
            <v>2357</v>
          </cell>
          <cell r="F22762" t="str">
            <v>CC-00064965</v>
          </cell>
          <cell r="J22762" t="str">
            <v>Schedule Service</v>
          </cell>
          <cell r="R22762" t="str">
            <v>BRBD160859</v>
          </cell>
          <cell r="AB22762"/>
        </row>
        <row r="22763">
          <cell r="A22763">
            <v>43593.484756944403</v>
          </cell>
          <cell r="B22763">
            <v>3610</v>
          </cell>
          <cell r="F22763" t="str">
            <v>CC-00064822</v>
          </cell>
          <cell r="J22763" t="str">
            <v>Complaint - Running With Problem</v>
          </cell>
          <cell r="R22763" t="str">
            <v>BMGC370521</v>
          </cell>
          <cell r="AB22763"/>
        </row>
        <row r="22764">
          <cell r="A22764">
            <v>43593.483460648102</v>
          </cell>
          <cell r="B22764">
            <v>21996</v>
          </cell>
          <cell r="F22764" t="str">
            <v>CC-00064820</v>
          </cell>
          <cell r="J22764" t="str">
            <v>General Service</v>
          </cell>
          <cell r="R22764" t="str">
            <v>BKAS030685</v>
          </cell>
          <cell r="AB22764"/>
        </row>
        <row r="22765">
          <cell r="A22765">
            <v>43592.767986111103</v>
          </cell>
          <cell r="B22765">
            <v>1916</v>
          </cell>
          <cell r="F22765" t="str">
            <v>CC-00064716</v>
          </cell>
          <cell r="J22765" t="str">
            <v>Complaint - Running With Problem</v>
          </cell>
          <cell r="R22765" t="str">
            <v>BRAD160816</v>
          </cell>
          <cell r="AB22765" t="str">
            <v>Dear Sir, 
Kindly contact this person and close the call.
Mr. shankar Yadav
mob.- 8789065274</v>
          </cell>
        </row>
        <row r="22766">
          <cell r="A22766">
            <v>43592.7421875</v>
          </cell>
          <cell r="B22766">
            <v>3012</v>
          </cell>
          <cell r="F22766" t="str">
            <v>CC-00064703</v>
          </cell>
          <cell r="J22766" t="str">
            <v>Complaint - Running With Problem</v>
          </cell>
          <cell r="R22766" t="str">
            <v>BQID160510</v>
          </cell>
          <cell r="AB22766" t="str">
            <v>Approval mail is attached in notes</v>
          </cell>
        </row>
        <row r="22767">
          <cell r="A22767">
            <v>43592.702650462998</v>
          </cell>
          <cell r="B22767">
            <v>1</v>
          </cell>
          <cell r="F22767" t="str">
            <v>CC-00064671</v>
          </cell>
          <cell r="J22767" t="str">
            <v>Commissioning</v>
          </cell>
          <cell r="R22767" t="str">
            <v>BSAD161563</v>
          </cell>
          <cell r="AB22767"/>
        </row>
        <row r="22768">
          <cell r="A22768">
            <v>43592.684872685197</v>
          </cell>
          <cell r="B22768">
            <v>1</v>
          </cell>
          <cell r="F22768" t="str">
            <v>CC-00064652</v>
          </cell>
          <cell r="J22768" t="str">
            <v>Commissioning</v>
          </cell>
          <cell r="R22768" t="str">
            <v>BSAD161576</v>
          </cell>
          <cell r="AB22768"/>
        </row>
        <row r="22769">
          <cell r="A22769">
            <v>43591.628541666701</v>
          </cell>
          <cell r="B22769">
            <v>1784</v>
          </cell>
          <cell r="F22769" t="str">
            <v>15435</v>
          </cell>
          <cell r="J22769" t="str">
            <v>Complaint - Running With Problem</v>
          </cell>
          <cell r="R22769" t="str">
            <v>BQED160222</v>
          </cell>
          <cell r="AB22769" t="str">
            <v>Site was not visited only telecom discussion had with customer.</v>
          </cell>
        </row>
        <row r="22770">
          <cell r="A22770">
            <v>43591.571782407402</v>
          </cell>
          <cell r="B22770">
            <v>55</v>
          </cell>
          <cell r="F22770" t="str">
            <v>CC-00064213</v>
          </cell>
          <cell r="J22770" t="str">
            <v>Complaint - Running With Problem</v>
          </cell>
          <cell r="R22770" t="str">
            <v>GOKE660193</v>
          </cell>
          <cell r="AB22770"/>
        </row>
        <row r="22771">
          <cell r="A22771">
            <v>43591.547986111102</v>
          </cell>
          <cell r="B22771">
            <v>1</v>
          </cell>
          <cell r="F22771" t="str">
            <v>CC-00064187</v>
          </cell>
          <cell r="J22771" t="str">
            <v>Commissioning</v>
          </cell>
          <cell r="R22771" t="str">
            <v>DRIL110034</v>
          </cell>
          <cell r="AB22771"/>
        </row>
        <row r="22772">
          <cell r="A22772">
            <v>43591.4594560185</v>
          </cell>
          <cell r="B22772"/>
          <cell r="F22772" t="str">
            <v>CC-00064091</v>
          </cell>
          <cell r="J22772" t="str">
            <v>General Service</v>
          </cell>
          <cell r="R22772"/>
          <cell r="AB22772"/>
        </row>
        <row r="22773">
          <cell r="A22773">
            <v>43589.7356365741</v>
          </cell>
          <cell r="B22773">
            <v>2819</v>
          </cell>
          <cell r="F22773" t="str">
            <v>CC-00064007</v>
          </cell>
          <cell r="J22773" t="str">
            <v>Schedule Service</v>
          </cell>
          <cell r="R22773" t="str">
            <v>BQHD160427</v>
          </cell>
          <cell r="AB22773"/>
        </row>
        <row r="22774">
          <cell r="A22774">
            <v>43589.558865740699</v>
          </cell>
          <cell r="B22774">
            <v>2910</v>
          </cell>
          <cell r="F22774" t="str">
            <v>CC-00063862</v>
          </cell>
          <cell r="J22774" t="str">
            <v>Schedule Service</v>
          </cell>
          <cell r="R22774" t="str">
            <v>BQGD230029</v>
          </cell>
          <cell r="AB22774"/>
        </row>
        <row r="22775">
          <cell r="A22775">
            <v>43589.521747685198</v>
          </cell>
          <cell r="B22775">
            <v>742</v>
          </cell>
          <cell r="F22775" t="str">
            <v>CC-00063820</v>
          </cell>
          <cell r="J22775" t="str">
            <v>Schedule Service</v>
          </cell>
          <cell r="R22775" t="str">
            <v>BRGD161218</v>
          </cell>
          <cell r="AB22775"/>
        </row>
        <row r="22776">
          <cell r="A22776">
            <v>43589.5175115741</v>
          </cell>
          <cell r="B22776">
            <v>1</v>
          </cell>
          <cell r="F22776" t="str">
            <v>CC-00063816</v>
          </cell>
          <cell r="J22776" t="str">
            <v>Commissioning</v>
          </cell>
          <cell r="R22776" t="str">
            <v>CSAE672610</v>
          </cell>
          <cell r="AB22776"/>
        </row>
        <row r="22777">
          <cell r="A22777">
            <v>43589.514780092599</v>
          </cell>
          <cell r="B22777">
            <v>3190</v>
          </cell>
          <cell r="F22777" t="str">
            <v>CC-00063813</v>
          </cell>
          <cell r="J22777" t="str">
            <v>Schedule Service</v>
          </cell>
          <cell r="R22777" t="str">
            <v>BPFD200206</v>
          </cell>
          <cell r="AB22777"/>
        </row>
        <row r="22778">
          <cell r="A22778">
            <v>43589.513298611098</v>
          </cell>
          <cell r="B22778">
            <v>1</v>
          </cell>
          <cell r="F22778" t="str">
            <v>CC-00063809</v>
          </cell>
          <cell r="J22778" t="str">
            <v>Commissioning</v>
          </cell>
          <cell r="R22778" t="str">
            <v>BSKD200409</v>
          </cell>
          <cell r="AB22778"/>
        </row>
        <row r="22779">
          <cell r="A22779">
            <v>43589.5069560185</v>
          </cell>
          <cell r="B22779">
            <v>495</v>
          </cell>
          <cell r="F22779" t="str">
            <v>CC-00063804</v>
          </cell>
          <cell r="J22779" t="str">
            <v>Schedule Service</v>
          </cell>
          <cell r="R22779" t="str">
            <v>BRBD160904</v>
          </cell>
          <cell r="AB22779"/>
        </row>
        <row r="22780">
          <cell r="A22780">
            <v>43588.602083333302</v>
          </cell>
          <cell r="B22780">
            <v>1</v>
          </cell>
          <cell r="F22780" t="str">
            <v>CC-00063531</v>
          </cell>
          <cell r="J22780" t="str">
            <v>Commissioning</v>
          </cell>
          <cell r="R22780" t="str">
            <v>CRCE562537</v>
          </cell>
          <cell r="AB22780"/>
        </row>
        <row r="22781">
          <cell r="A22781">
            <v>43588.595844907402</v>
          </cell>
          <cell r="B22781">
            <v>1</v>
          </cell>
          <cell r="F22781" t="str">
            <v>CC-00063526</v>
          </cell>
          <cell r="J22781" t="str">
            <v>Commissioning</v>
          </cell>
          <cell r="R22781" t="str">
            <v>BSKS036365</v>
          </cell>
          <cell r="AB22781"/>
        </row>
        <row r="22782">
          <cell r="A22782">
            <v>43588.5926273148</v>
          </cell>
          <cell r="B22782">
            <v>1</v>
          </cell>
          <cell r="F22782" t="str">
            <v>CC-00063522</v>
          </cell>
          <cell r="J22782" t="str">
            <v>Commissioning</v>
          </cell>
          <cell r="R22782" t="str">
            <v>DRIL110047</v>
          </cell>
          <cell r="AB22782"/>
        </row>
        <row r="22783">
          <cell r="A22783">
            <v>43587.873773148101</v>
          </cell>
          <cell r="B22783"/>
          <cell r="F22783" t="str">
            <v>CC-00063369</v>
          </cell>
          <cell r="J22783" t="str">
            <v>Complaint - Running With Problem</v>
          </cell>
          <cell r="R22783"/>
          <cell r="AB22783"/>
        </row>
        <row r="22784">
          <cell r="A22784">
            <v>43587.474953703699</v>
          </cell>
          <cell r="B22784">
            <v>1460</v>
          </cell>
          <cell r="F22784" t="str">
            <v>CC-00063083</v>
          </cell>
          <cell r="J22784" t="str">
            <v>Complaint - Running With Problem</v>
          </cell>
          <cell r="R22784" t="str">
            <v>BRCD160968</v>
          </cell>
          <cell r="AB22784"/>
        </row>
        <row r="22785">
          <cell r="A22785">
            <v>43587.473344907397</v>
          </cell>
          <cell r="B22785">
            <v>1824</v>
          </cell>
          <cell r="F22785" t="str">
            <v>CC-00063081</v>
          </cell>
          <cell r="J22785" t="str">
            <v>Complaint - Running With Problem</v>
          </cell>
          <cell r="R22785" t="str">
            <v>BRCD160967</v>
          </cell>
          <cell r="AB22785"/>
        </row>
        <row r="22786">
          <cell r="A22786">
            <v>43587.46875</v>
          </cell>
          <cell r="B22786">
            <v>4320</v>
          </cell>
          <cell r="F22786" t="str">
            <v>CC-00063074</v>
          </cell>
          <cell r="J22786" t="str">
            <v>Complaint - Running With Problem</v>
          </cell>
          <cell r="R22786" t="str">
            <v>BQKD200041</v>
          </cell>
          <cell r="AB22786"/>
        </row>
        <row r="22787">
          <cell r="A22787">
            <v>43587.461215277799</v>
          </cell>
          <cell r="B22787">
            <v>4033</v>
          </cell>
          <cell r="F22787" t="str">
            <v>CC-00063064</v>
          </cell>
          <cell r="J22787" t="str">
            <v>Complaint - Running With Problem</v>
          </cell>
          <cell r="R22787" t="str">
            <v>BQCD160103</v>
          </cell>
          <cell r="AB22787"/>
        </row>
        <row r="22788">
          <cell r="A22788">
            <v>43586.604039351798</v>
          </cell>
          <cell r="B22788">
            <v>1002</v>
          </cell>
          <cell r="F22788" t="str">
            <v>CC-00062892</v>
          </cell>
          <cell r="J22788" t="str">
            <v>Schedule Service</v>
          </cell>
          <cell r="R22788" t="str">
            <v>BRLD230160</v>
          </cell>
          <cell r="AB22788"/>
        </row>
        <row r="22789">
          <cell r="A22789">
            <v>43586.5913657407</v>
          </cell>
          <cell r="B22789">
            <v>1</v>
          </cell>
          <cell r="F22789" t="str">
            <v>CC-00062886</v>
          </cell>
          <cell r="J22789" t="str">
            <v>Commissioning</v>
          </cell>
          <cell r="R22789" t="str">
            <v>CSAE691224</v>
          </cell>
          <cell r="AB22789"/>
        </row>
        <row r="22790">
          <cell r="A22790">
            <v>43586.574699074103</v>
          </cell>
          <cell r="B22790">
            <v>7429</v>
          </cell>
          <cell r="F22790" t="str">
            <v>CC-00062880</v>
          </cell>
          <cell r="J22790" t="str">
            <v>General Service</v>
          </cell>
          <cell r="R22790" t="str">
            <v>GOCS030806</v>
          </cell>
          <cell r="AB22790"/>
        </row>
        <row r="22791">
          <cell r="A22791">
            <v>43585.793032407397</v>
          </cell>
          <cell r="B22791">
            <v>1196</v>
          </cell>
          <cell r="F22791" t="str">
            <v>CC-00062773</v>
          </cell>
          <cell r="J22791" t="str">
            <v>Schedule Service</v>
          </cell>
          <cell r="R22791" t="str">
            <v>BRED161124</v>
          </cell>
          <cell r="AB22791"/>
        </row>
        <row r="22792">
          <cell r="A22792">
            <v>43585.713807870401</v>
          </cell>
          <cell r="B22792">
            <v>315</v>
          </cell>
          <cell r="F22792" t="str">
            <v>CC-00062731</v>
          </cell>
          <cell r="J22792" t="str">
            <v>Complaint - Running With Problem</v>
          </cell>
          <cell r="R22792" t="str">
            <v>BRHC374105</v>
          </cell>
          <cell r="AB22792"/>
        </row>
        <row r="22793">
          <cell r="A22793">
            <v>43585.620034722197</v>
          </cell>
          <cell r="B22793">
            <v>1583</v>
          </cell>
          <cell r="F22793" t="str">
            <v>CC-00062644</v>
          </cell>
          <cell r="J22793" t="str">
            <v>Schedule Service</v>
          </cell>
          <cell r="R22793" t="str">
            <v>BRBD160856</v>
          </cell>
          <cell r="AB22793"/>
        </row>
        <row r="22794">
          <cell r="A22794">
            <v>43585.597071759301</v>
          </cell>
          <cell r="B22794">
            <v>15243</v>
          </cell>
          <cell r="F22794" t="str">
            <v>CC-00062619</v>
          </cell>
          <cell r="J22794" t="str">
            <v>General Service</v>
          </cell>
          <cell r="R22794" t="str">
            <v>BLGS040582</v>
          </cell>
          <cell r="AB22794"/>
        </row>
        <row r="22795">
          <cell r="A22795">
            <v>43585.592280092598</v>
          </cell>
          <cell r="B22795">
            <v>1820</v>
          </cell>
          <cell r="F22795" t="str">
            <v>CC-00062613</v>
          </cell>
          <cell r="J22795" t="str">
            <v>Complaint - Running With Problem</v>
          </cell>
          <cell r="R22795" t="str">
            <v>BRAD160816</v>
          </cell>
          <cell r="AB22795"/>
        </row>
        <row r="22796">
          <cell r="A22796">
            <v>43585.589270833298</v>
          </cell>
          <cell r="B22796">
            <v>50</v>
          </cell>
          <cell r="F22796" t="str">
            <v>CC-00062608</v>
          </cell>
          <cell r="J22796" t="str">
            <v>Schedule Service</v>
          </cell>
          <cell r="R22796" t="str">
            <v>CIHE600078</v>
          </cell>
          <cell r="AB22796"/>
        </row>
        <row r="22797">
          <cell r="A22797">
            <v>43585.575983796298</v>
          </cell>
          <cell r="B22797">
            <v>33686</v>
          </cell>
          <cell r="F22797" t="str">
            <v>CC-00062600</v>
          </cell>
          <cell r="J22797" t="str">
            <v>Schedule Service</v>
          </cell>
          <cell r="R22797" t="str">
            <v>BMBL160078</v>
          </cell>
          <cell r="AB22797"/>
        </row>
        <row r="22798">
          <cell r="A22798">
            <v>43584.733333333301</v>
          </cell>
          <cell r="B22798">
            <v>1036</v>
          </cell>
          <cell r="F22798" t="str">
            <v>CC-00062383</v>
          </cell>
          <cell r="J22798" t="str">
            <v>Schedule Service</v>
          </cell>
          <cell r="R22798" t="str">
            <v>BRED161131</v>
          </cell>
          <cell r="AB22798"/>
        </row>
        <row r="22799">
          <cell r="A22799">
            <v>43584.635648148098</v>
          </cell>
          <cell r="B22799">
            <v>2358</v>
          </cell>
          <cell r="F22799" t="str">
            <v>CC-00062309</v>
          </cell>
          <cell r="J22799" t="str">
            <v>Complaint - Running With Problem</v>
          </cell>
          <cell r="R22799" t="str">
            <v>BRAD160803</v>
          </cell>
          <cell r="AB22799"/>
        </row>
        <row r="22800">
          <cell r="A22800">
            <v>43584.518819444398</v>
          </cell>
          <cell r="B22800">
            <v>2912</v>
          </cell>
          <cell r="F22800" t="str">
            <v>CC-00062214</v>
          </cell>
          <cell r="J22800" t="str">
            <v>Complaint - Running With Problem</v>
          </cell>
          <cell r="R22800" t="str">
            <v>BQDD160163</v>
          </cell>
          <cell r="AB22800"/>
        </row>
        <row r="22801">
          <cell r="A22801">
            <v>43584.495717592603</v>
          </cell>
          <cell r="B22801">
            <v>2124</v>
          </cell>
          <cell r="F22801" t="str">
            <v>CC-00062177</v>
          </cell>
          <cell r="J22801" t="str">
            <v>Schedule Service</v>
          </cell>
          <cell r="R22801" t="str">
            <v>BRES034488</v>
          </cell>
          <cell r="AB22801"/>
        </row>
        <row r="22802">
          <cell r="A22802">
            <v>43584.464317129597</v>
          </cell>
          <cell r="B22802"/>
          <cell r="F22802" t="str">
            <v>15096</v>
          </cell>
          <cell r="J22802" t="str">
            <v>Complaint - Running With Problem</v>
          </cell>
          <cell r="R22802"/>
          <cell r="AB22802"/>
        </row>
        <row r="22803">
          <cell r="A22803">
            <v>43584.4480092593</v>
          </cell>
          <cell r="B22803">
            <v>18190</v>
          </cell>
          <cell r="F22803" t="str">
            <v>CC-00062124</v>
          </cell>
          <cell r="J22803" t="str">
            <v>Complaint - Running With Problem</v>
          </cell>
          <cell r="R22803" t="str">
            <v>BMCS030957</v>
          </cell>
          <cell r="AB22803" t="str">
            <v>Raj kumar 
phn no.(9334591780)</v>
          </cell>
        </row>
        <row r="22804">
          <cell r="A22804">
            <v>43584.440208333297</v>
          </cell>
          <cell r="B22804">
            <v>7557</v>
          </cell>
          <cell r="F22804" t="str">
            <v>CC-00062117</v>
          </cell>
          <cell r="J22804" t="str">
            <v>Complaint - Running With Problem</v>
          </cell>
          <cell r="R22804" t="str">
            <v>BOID200223</v>
          </cell>
          <cell r="AB22804"/>
        </row>
        <row r="22805">
          <cell r="A22805">
            <v>43582.5999421296</v>
          </cell>
          <cell r="B22805">
            <v>1621</v>
          </cell>
          <cell r="F22805" t="str">
            <v>CC-00061907</v>
          </cell>
          <cell r="J22805" t="str">
            <v>Schedule Service</v>
          </cell>
          <cell r="R22805" t="str">
            <v>BQHD160361</v>
          </cell>
          <cell r="AB22805"/>
        </row>
        <row r="22806">
          <cell r="A22806">
            <v>43582.484965277799</v>
          </cell>
          <cell r="B22806">
            <v>480</v>
          </cell>
          <cell r="F22806" t="str">
            <v>CC-00061836</v>
          </cell>
          <cell r="J22806" t="str">
            <v>Schedule Service</v>
          </cell>
          <cell r="R22806" t="str">
            <v>BSJD161406</v>
          </cell>
          <cell r="AB22806"/>
        </row>
        <row r="22807">
          <cell r="A22807">
            <v>43582.478738425903</v>
          </cell>
          <cell r="B22807">
            <v>3489</v>
          </cell>
          <cell r="F22807" t="str">
            <v>CC-00061830</v>
          </cell>
          <cell r="J22807" t="str">
            <v>Schedule Service</v>
          </cell>
          <cell r="R22807" t="str">
            <v>BQJD200029</v>
          </cell>
          <cell r="AB22807"/>
        </row>
        <row r="22808">
          <cell r="A22808">
            <v>43582.477430555598</v>
          </cell>
          <cell r="B22808">
            <v>3474</v>
          </cell>
          <cell r="F22808" t="str">
            <v>CC-00061828</v>
          </cell>
          <cell r="J22808" t="str">
            <v>Complaint - Running With Problem</v>
          </cell>
          <cell r="R22808" t="str">
            <v>BPGD230204</v>
          </cell>
          <cell r="AB22808"/>
        </row>
        <row r="22809">
          <cell r="A22809">
            <v>43582.4756597222</v>
          </cell>
          <cell r="B22809">
            <v>1246</v>
          </cell>
          <cell r="F22809" t="str">
            <v>CC-00061826</v>
          </cell>
          <cell r="J22809" t="str">
            <v>Complaint - Running With Problem</v>
          </cell>
          <cell r="R22809" t="str">
            <v>BRED161077</v>
          </cell>
          <cell r="AB22809"/>
        </row>
        <row r="22810">
          <cell r="A22810">
            <v>43582.473645833299</v>
          </cell>
          <cell r="B22810">
            <v>498</v>
          </cell>
          <cell r="F22810" t="str">
            <v>CC-00061825</v>
          </cell>
          <cell r="J22810" t="str">
            <v>Schedule Service</v>
          </cell>
          <cell r="R22810" t="str">
            <v>BRHD161303</v>
          </cell>
          <cell r="AB22810"/>
        </row>
        <row r="22811">
          <cell r="A22811">
            <v>43582.471956018497</v>
          </cell>
          <cell r="B22811">
            <v>1704</v>
          </cell>
          <cell r="F22811" t="str">
            <v>CC-00061824</v>
          </cell>
          <cell r="J22811" t="str">
            <v>Complaint - Running With Problem</v>
          </cell>
          <cell r="R22811" t="str">
            <v>BRCD160967</v>
          </cell>
          <cell r="AB22811"/>
        </row>
        <row r="22812">
          <cell r="A22812">
            <v>43582.470925925903</v>
          </cell>
          <cell r="B22812">
            <v>1484</v>
          </cell>
          <cell r="F22812" t="str">
            <v>CC-00061822</v>
          </cell>
          <cell r="J22812" t="str">
            <v>Schedule Service</v>
          </cell>
          <cell r="R22812" t="str">
            <v>RJD230103</v>
          </cell>
          <cell r="AB22812"/>
        </row>
        <row r="22813">
          <cell r="A22813">
            <v>43582.465775463003</v>
          </cell>
          <cell r="B22813">
            <v>947</v>
          </cell>
          <cell r="F22813" t="str">
            <v>CC-00061819</v>
          </cell>
          <cell r="J22813" t="str">
            <v>General Service</v>
          </cell>
          <cell r="R22813" t="str">
            <v>BRJC371828</v>
          </cell>
          <cell r="AB22813"/>
        </row>
        <row r="22814">
          <cell r="A22814">
            <v>43582.460972222201</v>
          </cell>
          <cell r="B22814">
            <v>7000</v>
          </cell>
          <cell r="F22814" t="str">
            <v>CC-00061811</v>
          </cell>
          <cell r="J22814" t="str">
            <v>General Service</v>
          </cell>
          <cell r="R22814" t="str">
            <v>BQFS031084</v>
          </cell>
          <cell r="AB22814"/>
        </row>
        <row r="22815">
          <cell r="A22815">
            <v>43582.453009259298</v>
          </cell>
          <cell r="B22815"/>
          <cell r="F22815" t="str">
            <v>CC-00061801</v>
          </cell>
          <cell r="J22815" t="str">
            <v>General Service</v>
          </cell>
          <cell r="R22815" t="str">
            <v>BPCS030196</v>
          </cell>
          <cell r="AB22815"/>
        </row>
        <row r="22816">
          <cell r="A22816">
            <v>43582.449224536998</v>
          </cell>
          <cell r="B22816">
            <v>13552</v>
          </cell>
          <cell r="F22816" t="str">
            <v>CC-00061797</v>
          </cell>
          <cell r="J22816" t="str">
            <v>Schedule Service</v>
          </cell>
          <cell r="R22816" t="str">
            <v>BPCS030196</v>
          </cell>
          <cell r="AB22816"/>
        </row>
        <row r="22817">
          <cell r="A22817">
            <v>43581.770995370403</v>
          </cell>
          <cell r="B22817">
            <v>2852</v>
          </cell>
          <cell r="F22817" t="str">
            <v>CC-00061723</v>
          </cell>
          <cell r="J22817" t="str">
            <v>Schedule Service</v>
          </cell>
          <cell r="R22817" t="str">
            <v>BQJD200011</v>
          </cell>
          <cell r="AB22817"/>
        </row>
        <row r="22818">
          <cell r="A22818">
            <v>43581.717974537001</v>
          </cell>
          <cell r="B22818">
            <v>16325</v>
          </cell>
          <cell r="F22818" t="str">
            <v>CC-00061696</v>
          </cell>
          <cell r="J22818" t="str">
            <v>Complaint - Running With Problem</v>
          </cell>
          <cell r="R22818" t="str">
            <v>BKIS032164</v>
          </cell>
          <cell r="AB22818"/>
        </row>
        <row r="22819">
          <cell r="A22819">
            <v>43581.692997685197</v>
          </cell>
          <cell r="B22819">
            <v>2162</v>
          </cell>
          <cell r="F22819" t="str">
            <v>CC-00061678</v>
          </cell>
          <cell r="J22819" t="str">
            <v>Schedule Service</v>
          </cell>
          <cell r="R22819" t="str">
            <v>BRGS035169</v>
          </cell>
          <cell r="AB22819"/>
        </row>
        <row r="22820">
          <cell r="A22820">
            <v>43581.634629629603</v>
          </cell>
          <cell r="B22820">
            <v>15021</v>
          </cell>
          <cell r="F22820" t="str">
            <v>CC-00061626</v>
          </cell>
          <cell r="J22820" t="str">
            <v>Complaint - Running With Problem</v>
          </cell>
          <cell r="R22820" t="str">
            <v>BNKS030423</v>
          </cell>
          <cell r="AB22820"/>
        </row>
        <row r="22821">
          <cell r="A22821">
            <v>43580.822129629603</v>
          </cell>
          <cell r="B22821">
            <v>1146</v>
          </cell>
          <cell r="F22821" t="str">
            <v>CC-00061343</v>
          </cell>
          <cell r="J22821" t="str">
            <v>Complaint - Running With Problem</v>
          </cell>
          <cell r="R22821" t="str">
            <v>BRGL151468</v>
          </cell>
          <cell r="AB22821"/>
        </row>
        <row r="22822">
          <cell r="A22822">
            <v>43580.725243055596</v>
          </cell>
          <cell r="B22822">
            <v>6496</v>
          </cell>
          <cell r="F22822" t="str">
            <v>CC-00061313</v>
          </cell>
          <cell r="J22822" t="str">
            <v>Complaint - Running With Problem</v>
          </cell>
          <cell r="R22822" t="str">
            <v>BQHD160416</v>
          </cell>
          <cell r="AB22822" t="str">
            <v>Dear Sir,
This customer problem has been solve.
kindly contact this person and close this call.
Mr. Hafizul Ansari
8969039892
Mob no.- 8969039892</v>
          </cell>
        </row>
        <row r="22823">
          <cell r="A22823">
            <v>43580.572361111103</v>
          </cell>
          <cell r="B22823">
            <v>6094</v>
          </cell>
          <cell r="F22823" t="str">
            <v>CC-00061145</v>
          </cell>
          <cell r="J22823" t="str">
            <v>Complaint - Running With Problem</v>
          </cell>
          <cell r="R22823" t="str">
            <v>BOGD230193</v>
          </cell>
          <cell r="AB22823" t="str">
            <v>Dear Sir,
Kindly contact this person and close this call.
Mr. Anbu
9842610472</v>
          </cell>
        </row>
        <row r="22824">
          <cell r="A22824">
            <v>43579.7715046296</v>
          </cell>
          <cell r="B22824"/>
          <cell r="F22824" t="str">
            <v>CC-00060945</v>
          </cell>
          <cell r="J22824" t="str">
            <v>General Service</v>
          </cell>
          <cell r="R22824"/>
          <cell r="AB22824"/>
        </row>
        <row r="22825">
          <cell r="A22825">
            <v>43579.574699074103</v>
          </cell>
          <cell r="B22825">
            <v>3158</v>
          </cell>
          <cell r="F22825" t="str">
            <v>CC-00060759</v>
          </cell>
          <cell r="J22825" t="str">
            <v>Schedule Service</v>
          </cell>
          <cell r="R22825" t="str">
            <v>BPED200185</v>
          </cell>
          <cell r="AB22825" t="str">
            <v>mk</v>
          </cell>
        </row>
        <row r="22826">
          <cell r="A22826">
            <v>43579.5613310185</v>
          </cell>
          <cell r="B22826"/>
          <cell r="F22826" t="str">
            <v>CC-00060750</v>
          </cell>
          <cell r="J22826" t="str">
            <v>Complaint - Running With Problem</v>
          </cell>
          <cell r="R22826"/>
          <cell r="AB22826"/>
        </row>
        <row r="22827">
          <cell r="A22827">
            <v>43579.481932870403</v>
          </cell>
          <cell r="B22827">
            <v>1</v>
          </cell>
          <cell r="F22827" t="str">
            <v>CC-00060644</v>
          </cell>
          <cell r="J22827" t="str">
            <v>Commissioning</v>
          </cell>
          <cell r="R22827" t="str">
            <v>BSJD161438</v>
          </cell>
          <cell r="AB22827" t="str">
            <v>mk</v>
          </cell>
        </row>
        <row r="22828">
          <cell r="A22828">
            <v>43578.722326388903</v>
          </cell>
          <cell r="B22828">
            <v>4519</v>
          </cell>
          <cell r="F22828" t="str">
            <v>CC-00060505</v>
          </cell>
          <cell r="J22828" t="str">
            <v>Complaint - Running With Problem</v>
          </cell>
          <cell r="R22828" t="str">
            <v>BRLD160727</v>
          </cell>
          <cell r="AB22828"/>
        </row>
        <row r="22829">
          <cell r="A22829">
            <v>43578.6968865741</v>
          </cell>
          <cell r="B22829"/>
          <cell r="F22829" t="str">
            <v>CC-00060480</v>
          </cell>
          <cell r="J22829" t="str">
            <v>General Service</v>
          </cell>
          <cell r="R22829"/>
          <cell r="AB22829"/>
        </row>
        <row r="22830">
          <cell r="A22830">
            <v>43578.534097222197</v>
          </cell>
          <cell r="B22830">
            <v>2716</v>
          </cell>
          <cell r="F22830" t="str">
            <v>CC-00060348</v>
          </cell>
          <cell r="J22830" t="str">
            <v>Schedule Service</v>
          </cell>
          <cell r="R22830" t="str">
            <v>BQED160241</v>
          </cell>
          <cell r="AB22830"/>
        </row>
        <row r="22831">
          <cell r="A22831">
            <v>43578.5313888889</v>
          </cell>
          <cell r="B22831">
            <v>1246</v>
          </cell>
          <cell r="F22831" t="str">
            <v>CC-00060344</v>
          </cell>
          <cell r="J22831" t="str">
            <v>Complaint - Running With Problem</v>
          </cell>
          <cell r="R22831" t="str">
            <v>BRED161077</v>
          </cell>
          <cell r="AB22831" t="str">
            <v>Dear Sir,
Kindly contact given below customer no. and close this call.
Mr. Algesh - 8668006217</v>
          </cell>
        </row>
        <row r="22832">
          <cell r="A22832">
            <v>43577.531458333302</v>
          </cell>
          <cell r="B22832">
            <v>1104</v>
          </cell>
          <cell r="F22832" t="str">
            <v>CC-00060001</v>
          </cell>
          <cell r="J22832" t="str">
            <v>Schedule Service</v>
          </cell>
          <cell r="R22832" t="str">
            <v>BRCD160990</v>
          </cell>
          <cell r="AB22832"/>
        </row>
        <row r="22833">
          <cell r="A22833">
            <v>43577.510578703703</v>
          </cell>
          <cell r="B22833">
            <v>5252</v>
          </cell>
          <cell r="F22833" t="str">
            <v>CC-00059973</v>
          </cell>
          <cell r="J22833" t="str">
            <v>General Service</v>
          </cell>
          <cell r="R22833" t="str">
            <v>BQIS031915</v>
          </cell>
          <cell r="AB22833" t="str">
            <v>mk</v>
          </cell>
        </row>
        <row r="22834">
          <cell r="A22834">
            <v>43577.473761574103</v>
          </cell>
          <cell r="B22834">
            <v>21</v>
          </cell>
          <cell r="F22834" t="str">
            <v>CC-00059910</v>
          </cell>
          <cell r="J22834" t="str">
            <v>Complaint - Running With Problem</v>
          </cell>
          <cell r="R22834" t="str">
            <v>BRDC373261</v>
          </cell>
          <cell r="AB22834"/>
        </row>
        <row r="22835">
          <cell r="A22835">
            <v>43575.703402777799</v>
          </cell>
          <cell r="B22835"/>
          <cell r="F22835" t="str">
            <v>CC-00059745</v>
          </cell>
          <cell r="J22835" t="str">
            <v>Pre Commissioning</v>
          </cell>
          <cell r="R22835"/>
          <cell r="AB22835"/>
        </row>
        <row r="22836">
          <cell r="A22836">
            <v>43575.665428240703</v>
          </cell>
          <cell r="B22836"/>
          <cell r="F22836" t="str">
            <v>CC-00059721</v>
          </cell>
          <cell r="J22836" t="str">
            <v>Pre Commissioning</v>
          </cell>
          <cell r="R22836" t="str">
            <v>DRIL110034</v>
          </cell>
          <cell r="AB22836"/>
        </row>
        <row r="22837">
          <cell r="A22837">
            <v>43575.528784722199</v>
          </cell>
          <cell r="B22837">
            <v>36843</v>
          </cell>
          <cell r="F22837" t="str">
            <v>CC-00059613</v>
          </cell>
          <cell r="J22837" t="str">
            <v>Schedule Service</v>
          </cell>
          <cell r="R22837" t="str">
            <v>BNCC370425</v>
          </cell>
          <cell r="AB22837"/>
        </row>
        <row r="22838">
          <cell r="A22838">
            <v>43575.511666666702</v>
          </cell>
          <cell r="B22838">
            <v>3239</v>
          </cell>
          <cell r="F22838" t="str">
            <v>CC-00059592</v>
          </cell>
          <cell r="J22838" t="str">
            <v>Complaint - Running With Problem</v>
          </cell>
          <cell r="R22838" t="str">
            <v>BQDD160205</v>
          </cell>
          <cell r="AB22838"/>
        </row>
        <row r="22839">
          <cell r="A22839">
            <v>43575.506782407399</v>
          </cell>
          <cell r="B22839"/>
          <cell r="F22839" t="str">
            <v>CC-00059590</v>
          </cell>
          <cell r="J22839" t="str">
            <v>Pre Commissioning</v>
          </cell>
          <cell r="R22839" t="str">
            <v>DRIL110047</v>
          </cell>
          <cell r="AB22839"/>
        </row>
        <row r="22840">
          <cell r="A22840">
            <v>43575.503391203703</v>
          </cell>
          <cell r="B22840">
            <v>5185</v>
          </cell>
          <cell r="F22840" t="str">
            <v>CC-00059584</v>
          </cell>
          <cell r="J22840" t="str">
            <v>Complaint - Running With Problem</v>
          </cell>
          <cell r="R22840" t="str">
            <v>BQHD160416</v>
          </cell>
          <cell r="AB22840"/>
        </row>
        <row r="22841">
          <cell r="A22841">
            <v>43574.891446759299</v>
          </cell>
          <cell r="B22841"/>
          <cell r="F22841" t="str">
            <v>CC-00059497</v>
          </cell>
          <cell r="J22841" t="str">
            <v>Pre Commissioning</v>
          </cell>
          <cell r="R22841"/>
          <cell r="AB22841"/>
        </row>
        <row r="22842">
          <cell r="A22842">
            <v>43574.742534722202</v>
          </cell>
          <cell r="B22842">
            <v>2542</v>
          </cell>
          <cell r="F22842" t="str">
            <v>CC-00059477</v>
          </cell>
          <cell r="J22842" t="str">
            <v>Schedule Service</v>
          </cell>
          <cell r="R22842" t="str">
            <v>BRBD160892</v>
          </cell>
          <cell r="AB22842"/>
        </row>
        <row r="22843">
          <cell r="A22843">
            <v>43574.740358796298</v>
          </cell>
          <cell r="B22843">
            <v>2572</v>
          </cell>
          <cell r="F22843" t="str">
            <v>CC-00059476</v>
          </cell>
          <cell r="J22843" t="str">
            <v>Schedule Service</v>
          </cell>
          <cell r="R22843" t="str">
            <v>BRBD160901</v>
          </cell>
          <cell r="AB22843"/>
        </row>
        <row r="22844">
          <cell r="A22844">
            <v>43574.672708333303</v>
          </cell>
          <cell r="B22844">
            <v>16411</v>
          </cell>
          <cell r="F22844" t="str">
            <v>CC-00059417</v>
          </cell>
          <cell r="J22844" t="str">
            <v>Complaint - Running With Problem</v>
          </cell>
          <cell r="R22844" t="str">
            <v>BMIS031670</v>
          </cell>
          <cell r="AB22844" t="str">
            <v>Dear Sir,
As per discussed with customer problem solved kindly speak with customer and close the call.
Mr. Samir
Mob no.: 8541022146</v>
          </cell>
        </row>
        <row r="22845">
          <cell r="A22845">
            <v>43573.699062500003</v>
          </cell>
          <cell r="B22845">
            <v>1343</v>
          </cell>
          <cell r="F22845" t="str">
            <v>CC-00059148</v>
          </cell>
          <cell r="J22845" t="str">
            <v>Schedule Service</v>
          </cell>
          <cell r="R22845" t="str">
            <v>BRKD230139</v>
          </cell>
          <cell r="AB22845"/>
        </row>
        <row r="22846">
          <cell r="A22846">
            <v>43573.534629629597</v>
          </cell>
          <cell r="B22846"/>
          <cell r="F22846" t="str">
            <v>CC-00059061</v>
          </cell>
          <cell r="J22846" t="str">
            <v>Complaint - Running With Problem</v>
          </cell>
          <cell r="R22846"/>
          <cell r="AB22846"/>
        </row>
        <row r="22847">
          <cell r="A22847">
            <v>43573.522997685199</v>
          </cell>
          <cell r="B22847">
            <v>2027</v>
          </cell>
          <cell r="F22847" t="str">
            <v>CC-00059052</v>
          </cell>
          <cell r="J22847" t="str">
            <v>Schedule Service</v>
          </cell>
          <cell r="R22847" t="str">
            <v>BRAD160777</v>
          </cell>
          <cell r="AB22847"/>
        </row>
        <row r="22848">
          <cell r="A22848">
            <v>43572.483900462998</v>
          </cell>
          <cell r="B22848">
            <v>1008</v>
          </cell>
          <cell r="F22848" t="str">
            <v>CC-00058711</v>
          </cell>
          <cell r="J22848" t="str">
            <v>Complaint - Running With Problem</v>
          </cell>
          <cell r="R22848" t="str">
            <v>BQFD200090</v>
          </cell>
          <cell r="AB22848"/>
        </row>
        <row r="22849">
          <cell r="A22849">
            <v>43571.787812499999</v>
          </cell>
          <cell r="B22849">
            <v>3885</v>
          </cell>
          <cell r="F22849" t="str">
            <v>CC-00058603</v>
          </cell>
          <cell r="J22849" t="str">
            <v>Schedule Service</v>
          </cell>
          <cell r="R22849" t="str">
            <v>BPED200175</v>
          </cell>
          <cell r="AB22849"/>
        </row>
        <row r="22850">
          <cell r="A22850">
            <v>43571.568043981497</v>
          </cell>
          <cell r="B22850">
            <v>35996</v>
          </cell>
          <cell r="F22850" t="str">
            <v>CC-00058421</v>
          </cell>
          <cell r="J22850" t="str">
            <v>Schedule Service</v>
          </cell>
          <cell r="R22850" t="str">
            <v>BMJS040004</v>
          </cell>
          <cell r="AB22850"/>
        </row>
        <row r="22851">
          <cell r="A22851">
            <v>43571.567650463003</v>
          </cell>
          <cell r="B22851">
            <v>2242</v>
          </cell>
          <cell r="F22851" t="str">
            <v>CC-00058420</v>
          </cell>
          <cell r="J22851" t="str">
            <v>General Service</v>
          </cell>
          <cell r="R22851" t="str">
            <v>BRCD160948</v>
          </cell>
          <cell r="AB22851"/>
        </row>
        <row r="22852">
          <cell r="A22852">
            <v>43571.565625000003</v>
          </cell>
          <cell r="B22852">
            <v>526</v>
          </cell>
          <cell r="F22852" t="str">
            <v>CC-00058418</v>
          </cell>
          <cell r="J22852" t="str">
            <v>Complaint - Running With Problem</v>
          </cell>
          <cell r="R22852" t="str">
            <v>BRIS035698</v>
          </cell>
          <cell r="AB22852"/>
        </row>
        <row r="22853">
          <cell r="A22853">
            <v>43571.456087963001</v>
          </cell>
          <cell r="B22853">
            <v>1782</v>
          </cell>
          <cell r="F22853" t="str">
            <v>CC-00058310</v>
          </cell>
          <cell r="J22853" t="str">
            <v>Complaint - Running With Problem</v>
          </cell>
          <cell r="R22853" t="str">
            <v>BQED160222</v>
          </cell>
          <cell r="AB22853" t="str">
            <v>As per discussion with customer and  he said that there problem has been solved.</v>
          </cell>
        </row>
        <row r="22854">
          <cell r="A22854">
            <v>43571.423321759299</v>
          </cell>
          <cell r="B22854">
            <v>920</v>
          </cell>
          <cell r="F22854" t="str">
            <v>CC-00058292</v>
          </cell>
          <cell r="J22854" t="str">
            <v>Complaint - Running With Problem</v>
          </cell>
          <cell r="R22854" t="str">
            <v>BRLD160756</v>
          </cell>
          <cell r="AB22854"/>
        </row>
        <row r="22855">
          <cell r="A22855">
            <v>43570.597488425898</v>
          </cell>
          <cell r="B22855">
            <v>3445</v>
          </cell>
          <cell r="F22855" t="str">
            <v>CC-00058121</v>
          </cell>
          <cell r="J22855" t="str">
            <v>Schedule Service</v>
          </cell>
          <cell r="R22855" t="str">
            <v>BQDD200043</v>
          </cell>
          <cell r="AB22855"/>
        </row>
        <row r="22856">
          <cell r="A22856">
            <v>43570.580023148097</v>
          </cell>
          <cell r="B22856">
            <v>1045</v>
          </cell>
          <cell r="F22856" t="str">
            <v>CC-00058108</v>
          </cell>
          <cell r="J22856" t="str">
            <v>Schedule Service</v>
          </cell>
          <cell r="R22856" t="str">
            <v>BRLD160728</v>
          </cell>
          <cell r="AB22856"/>
        </row>
        <row r="22857">
          <cell r="A22857">
            <v>43570.4352546296</v>
          </cell>
          <cell r="B22857">
            <v>2990</v>
          </cell>
          <cell r="F22857" t="str">
            <v>CC-00057987</v>
          </cell>
          <cell r="J22857" t="str">
            <v>Schedule Service</v>
          </cell>
          <cell r="R22857" t="str">
            <v>BPHD200250</v>
          </cell>
          <cell r="AB22857"/>
        </row>
        <row r="22858">
          <cell r="A22858">
            <v>43568.771643518499</v>
          </cell>
          <cell r="B22858">
            <v>86</v>
          </cell>
          <cell r="F22858" t="str">
            <v>CC-00057894</v>
          </cell>
          <cell r="J22858" t="str">
            <v>Complaint - Running With Problem</v>
          </cell>
          <cell r="R22858" t="str">
            <v>BSLD161546</v>
          </cell>
          <cell r="AB22858"/>
        </row>
        <row r="22859">
          <cell r="A22859">
            <v>43568.364432870403</v>
          </cell>
          <cell r="B22859"/>
          <cell r="F22859" t="str">
            <v>CC-00057656</v>
          </cell>
          <cell r="J22859" t="str">
            <v>Pre Commissioning</v>
          </cell>
          <cell r="R22859"/>
          <cell r="AB22859"/>
        </row>
        <row r="22860">
          <cell r="A22860">
            <v>43567.652893518498</v>
          </cell>
          <cell r="B22860">
            <v>5094</v>
          </cell>
          <cell r="F22860" t="str">
            <v>CC-00057520</v>
          </cell>
          <cell r="J22860" t="str">
            <v>General Service</v>
          </cell>
          <cell r="R22860" t="str">
            <v>BQIS031915</v>
          </cell>
          <cell r="AB22860"/>
        </row>
        <row r="22861">
          <cell r="A22861">
            <v>43567.644687499997</v>
          </cell>
          <cell r="B22861">
            <v>1753</v>
          </cell>
          <cell r="F22861" t="str">
            <v>CC-00057509</v>
          </cell>
          <cell r="J22861" t="str">
            <v>Complaint - Running With Problem</v>
          </cell>
          <cell r="R22861" t="str">
            <v>BQED160222</v>
          </cell>
          <cell r="AB22861"/>
        </row>
        <row r="22862">
          <cell r="A22862">
            <v>43566.590682870403</v>
          </cell>
          <cell r="B22862">
            <v>1</v>
          </cell>
          <cell r="F22862" t="str">
            <v>CC-00057099</v>
          </cell>
          <cell r="J22862" t="str">
            <v>Pre Commissioning</v>
          </cell>
          <cell r="R22862" t="str">
            <v>19595102</v>
          </cell>
          <cell r="AB22862"/>
        </row>
        <row r="22863">
          <cell r="A22863">
            <v>43566.580902777801</v>
          </cell>
          <cell r="B22863">
            <v>1</v>
          </cell>
          <cell r="F22863" t="str">
            <v>CC-00057094</v>
          </cell>
          <cell r="J22863" t="str">
            <v>Pre Commissioning</v>
          </cell>
          <cell r="R22863" t="str">
            <v>BRIS035695</v>
          </cell>
          <cell r="AB22863"/>
        </row>
        <row r="22864">
          <cell r="A22864">
            <v>43566.516689814802</v>
          </cell>
          <cell r="B22864"/>
          <cell r="F22864" t="str">
            <v>CC-00057047</v>
          </cell>
          <cell r="J22864" t="str">
            <v>Complaint - Running With Problem</v>
          </cell>
          <cell r="R22864" t="str">
            <v>12083110</v>
          </cell>
          <cell r="AB22864" t="str">
            <v>Phone number has been updated. kindly check.</v>
          </cell>
        </row>
        <row r="22865">
          <cell r="A22865">
            <v>43566.5161226852</v>
          </cell>
          <cell r="B22865">
            <v>1</v>
          </cell>
          <cell r="F22865" t="str">
            <v>CC-00057045</v>
          </cell>
          <cell r="J22865" t="str">
            <v>Pre Commissioning</v>
          </cell>
          <cell r="R22865" t="str">
            <v>BSKS036365</v>
          </cell>
          <cell r="AB22865"/>
        </row>
        <row r="22866">
          <cell r="A22866">
            <v>43565.465312499997</v>
          </cell>
          <cell r="B22866"/>
          <cell r="F22866" t="str">
            <v>CC-00056660</v>
          </cell>
          <cell r="J22866" t="str">
            <v>Complaint - Running With Problem</v>
          </cell>
          <cell r="R22866" t="str">
            <v>10338511</v>
          </cell>
          <cell r="AB22866"/>
        </row>
        <row r="22867">
          <cell r="A22867">
            <v>43565.3651157407</v>
          </cell>
          <cell r="B22867">
            <v>6000</v>
          </cell>
          <cell r="F22867" t="str">
            <v>CC-00056604</v>
          </cell>
          <cell r="J22867" t="str">
            <v>Complaint - Running With Problem</v>
          </cell>
          <cell r="R22867" t="str">
            <v>BNHD230064</v>
          </cell>
          <cell r="AB22867"/>
        </row>
        <row r="22868">
          <cell r="A22868">
            <v>43564.488009259301</v>
          </cell>
          <cell r="B22868">
            <v>1</v>
          </cell>
          <cell r="F22868" t="str">
            <v>CC-00056346</v>
          </cell>
          <cell r="J22868" t="str">
            <v>Commissioning</v>
          </cell>
          <cell r="R22868" t="str">
            <v>BSLD161546</v>
          </cell>
          <cell r="AB22868"/>
        </row>
        <row r="22869">
          <cell r="A22869">
            <v>43564.486736111103</v>
          </cell>
          <cell r="B22869">
            <v>1</v>
          </cell>
          <cell r="F22869" t="str">
            <v>CC-00056344</v>
          </cell>
          <cell r="J22869" t="str">
            <v>Commissioning</v>
          </cell>
          <cell r="R22869" t="str">
            <v>BSLD161547</v>
          </cell>
          <cell r="AB22869"/>
        </row>
        <row r="22870">
          <cell r="A22870">
            <v>43564.444525462997</v>
          </cell>
          <cell r="B22870">
            <v>23445</v>
          </cell>
          <cell r="F22870" t="str">
            <v>CC-00056304</v>
          </cell>
          <cell r="J22870" t="str">
            <v>General Service</v>
          </cell>
          <cell r="R22870" t="str">
            <v>BLFS031469</v>
          </cell>
          <cell r="AB22870"/>
        </row>
        <row r="22871">
          <cell r="A22871">
            <v>43563.549363425896</v>
          </cell>
          <cell r="B22871">
            <v>9124</v>
          </cell>
          <cell r="F22871" t="str">
            <v>CC-00056048</v>
          </cell>
          <cell r="J22871" t="str">
            <v>General Service</v>
          </cell>
          <cell r="R22871" t="str">
            <v>BMFS031346</v>
          </cell>
          <cell r="AB22871"/>
        </row>
        <row r="22872">
          <cell r="A22872">
            <v>43563.546932870398</v>
          </cell>
          <cell r="B22872">
            <v>35895</v>
          </cell>
          <cell r="F22872" t="str">
            <v>13891</v>
          </cell>
          <cell r="J22872" t="str">
            <v>Complaint - Running With Problem</v>
          </cell>
          <cell r="R22872" t="str">
            <v>BRJD160566</v>
          </cell>
          <cell r="AB22872"/>
        </row>
        <row r="22873">
          <cell r="A22873">
            <v>43563.528530092597</v>
          </cell>
          <cell r="B22873">
            <v>1</v>
          </cell>
          <cell r="F22873" t="str">
            <v>CC-00056024</v>
          </cell>
          <cell r="J22873" t="str">
            <v>Commissioning</v>
          </cell>
          <cell r="R22873" t="str">
            <v>19561601</v>
          </cell>
          <cell r="AB22873"/>
        </row>
        <row r="22874">
          <cell r="A22874">
            <v>43563.495324074102</v>
          </cell>
          <cell r="B22874">
            <v>2691</v>
          </cell>
          <cell r="F22874" t="str">
            <v>CC-00055976</v>
          </cell>
          <cell r="J22874" t="str">
            <v>Schedule Service</v>
          </cell>
          <cell r="R22874" t="str">
            <v>BQDD160163</v>
          </cell>
          <cell r="AB22874"/>
        </row>
        <row r="22875">
          <cell r="A22875">
            <v>43563.4672685185</v>
          </cell>
          <cell r="B22875">
            <v>50</v>
          </cell>
          <cell r="F22875" t="str">
            <v>CC-00055943</v>
          </cell>
          <cell r="J22875" t="str">
            <v>Complaint - Running With Problem</v>
          </cell>
          <cell r="R22875" t="str">
            <v>CPEE610044</v>
          </cell>
          <cell r="AB22875"/>
        </row>
        <row r="22876">
          <cell r="A22876">
            <v>43563.415960648097</v>
          </cell>
          <cell r="B22876">
            <v>335</v>
          </cell>
          <cell r="F22876" t="str">
            <v>CC-00055907</v>
          </cell>
          <cell r="J22876" t="str">
            <v>Complaint - Running With Problem</v>
          </cell>
          <cell r="R22876" t="str">
            <v>BRGD161206</v>
          </cell>
          <cell r="AB22876"/>
        </row>
        <row r="22877">
          <cell r="A22877">
            <v>43561.718368055597</v>
          </cell>
          <cell r="B22877">
            <v>1</v>
          </cell>
          <cell r="F22877" t="str">
            <v>CC-00055845</v>
          </cell>
          <cell r="J22877" t="str">
            <v>Commissioning</v>
          </cell>
          <cell r="R22877" t="str">
            <v>BSJS035917</v>
          </cell>
          <cell r="AB22877" t="str">
            <v>Dear Sir,
Some Document is by- mistake attached. So, kindly find the commissioning report of JHARKHAND ISPAT Pvt. Ltd. SL. no. 06 (six) to end.</v>
          </cell>
        </row>
        <row r="22878">
          <cell r="A22878">
            <v>43561.472928240699</v>
          </cell>
          <cell r="B22878">
            <v>621</v>
          </cell>
          <cell r="F22878" t="str">
            <v>CC-00055686</v>
          </cell>
          <cell r="J22878" t="str">
            <v>Complaint - Running With Problem</v>
          </cell>
          <cell r="R22878" t="str">
            <v>BRED161081</v>
          </cell>
          <cell r="AB22878"/>
        </row>
        <row r="22879">
          <cell r="A22879">
            <v>43561.472638888903</v>
          </cell>
          <cell r="B22879">
            <v>1633</v>
          </cell>
          <cell r="F22879" t="str">
            <v>CC-00055685</v>
          </cell>
          <cell r="J22879" t="str">
            <v>Complaint - Running With Problem</v>
          </cell>
          <cell r="R22879" t="str">
            <v>BQID160519</v>
          </cell>
          <cell r="AB22879"/>
        </row>
        <row r="22880">
          <cell r="A22880">
            <v>43560.662604166697</v>
          </cell>
          <cell r="B22880">
            <v>17</v>
          </cell>
          <cell r="F22880" t="str">
            <v>CC-00055552</v>
          </cell>
          <cell r="J22880" t="str">
            <v>Complaint - Running With Problem</v>
          </cell>
          <cell r="R22880" t="str">
            <v>BSKD120530</v>
          </cell>
          <cell r="AB22880"/>
        </row>
        <row r="22881">
          <cell r="A22881">
            <v>43560.555104166699</v>
          </cell>
          <cell r="B22881">
            <v>122</v>
          </cell>
          <cell r="F22881" t="str">
            <v>CC-00055460</v>
          </cell>
          <cell r="J22881" t="str">
            <v>Schedule Service</v>
          </cell>
          <cell r="R22881" t="str">
            <v>BRGD161231</v>
          </cell>
          <cell r="AB22881"/>
        </row>
        <row r="22882">
          <cell r="A22882">
            <v>43559.784606481502</v>
          </cell>
          <cell r="B22882">
            <v>1529</v>
          </cell>
          <cell r="F22882" t="str">
            <v>CC-00055280</v>
          </cell>
          <cell r="J22882" t="str">
            <v>Complaint - Running With Problem</v>
          </cell>
          <cell r="R22882" t="str">
            <v>BRAD230185</v>
          </cell>
          <cell r="AB22882"/>
        </row>
        <row r="22883">
          <cell r="A22883">
            <v>43559.688854166699</v>
          </cell>
          <cell r="B22883">
            <v>1</v>
          </cell>
          <cell r="F22883" t="str">
            <v>CC-00055228</v>
          </cell>
          <cell r="J22883" t="str">
            <v>Commissioning</v>
          </cell>
          <cell r="R22883" t="str">
            <v>BSLD200427</v>
          </cell>
          <cell r="AB22883"/>
        </row>
        <row r="22884">
          <cell r="A22884">
            <v>43559.672175925902</v>
          </cell>
          <cell r="B22884">
            <v>1705</v>
          </cell>
          <cell r="F22884" t="str">
            <v>CC-00055218</v>
          </cell>
          <cell r="J22884" t="str">
            <v>Complaint - Running With Problem</v>
          </cell>
          <cell r="R22884" t="str">
            <v>BQED160222</v>
          </cell>
          <cell r="AB22884"/>
        </row>
        <row r="22885">
          <cell r="A22885">
            <v>43559.644837963002</v>
          </cell>
          <cell r="B22885">
            <v>1</v>
          </cell>
          <cell r="F22885" t="str">
            <v>CC-00055184</v>
          </cell>
          <cell r="J22885" t="str">
            <v>Commissioning</v>
          </cell>
          <cell r="R22885" t="str">
            <v>BSKD161467</v>
          </cell>
          <cell r="AB22885"/>
        </row>
        <row r="22886">
          <cell r="A22886">
            <v>43559.516828703701</v>
          </cell>
          <cell r="B22886"/>
          <cell r="F22886" t="str">
            <v>CC-00055092</v>
          </cell>
          <cell r="J22886" t="str">
            <v>Commissioning</v>
          </cell>
          <cell r="R22886"/>
          <cell r="AB22886"/>
        </row>
        <row r="22887">
          <cell r="A22887">
            <v>43559.515196759297</v>
          </cell>
          <cell r="B22887"/>
          <cell r="F22887" t="str">
            <v>CC-00055091</v>
          </cell>
          <cell r="J22887" t="str">
            <v>Commissioning</v>
          </cell>
          <cell r="R22887"/>
          <cell r="AB22887"/>
        </row>
        <row r="22888">
          <cell r="A22888">
            <v>43558.844375000001</v>
          </cell>
          <cell r="B22888">
            <v>1558</v>
          </cell>
          <cell r="F22888" t="str">
            <v>CC-00054956</v>
          </cell>
          <cell r="J22888" t="str">
            <v>Schedule Service</v>
          </cell>
          <cell r="R22888" t="str">
            <v>BRCD160967</v>
          </cell>
          <cell r="AB22888"/>
        </row>
        <row r="22889">
          <cell r="A22889">
            <v>43558.842395833301</v>
          </cell>
          <cell r="B22889">
            <v>1192</v>
          </cell>
          <cell r="F22889" t="str">
            <v>CC-00054954</v>
          </cell>
          <cell r="J22889" t="str">
            <v>Complaint - Running With Problem</v>
          </cell>
          <cell r="R22889" t="str">
            <v>BRCD160968</v>
          </cell>
          <cell r="AB22889"/>
        </row>
        <row r="22890">
          <cell r="A22890">
            <v>43558.785949074103</v>
          </cell>
          <cell r="B22890">
            <v>1505</v>
          </cell>
          <cell r="F22890" t="str">
            <v>CC-00054946</v>
          </cell>
          <cell r="J22890" t="str">
            <v>Schedule Service</v>
          </cell>
          <cell r="R22890" t="str">
            <v>BRDD161036</v>
          </cell>
          <cell r="AB22890"/>
        </row>
        <row r="22891">
          <cell r="A22891">
            <v>43558.775798611103</v>
          </cell>
          <cell r="B22891"/>
          <cell r="F22891" t="str">
            <v>CC-00054941</v>
          </cell>
          <cell r="J22891" t="str">
            <v>Complaint - Running With Problem</v>
          </cell>
          <cell r="R22891" t="str">
            <v>BQED160222</v>
          </cell>
          <cell r="AB22891"/>
        </row>
        <row r="22892">
          <cell r="A22892">
            <v>43558.466932870397</v>
          </cell>
          <cell r="B22892">
            <v>32037</v>
          </cell>
          <cell r="F22892" t="str">
            <v>CC-00054687</v>
          </cell>
          <cell r="J22892" t="str">
            <v>General Service</v>
          </cell>
          <cell r="R22892" t="str">
            <v>BMDS040417</v>
          </cell>
          <cell r="AB22892"/>
        </row>
        <row r="22893">
          <cell r="A22893">
            <v>43558.420856481498</v>
          </cell>
          <cell r="B22893">
            <v>321</v>
          </cell>
          <cell r="F22893" t="str">
            <v>CC-00054642</v>
          </cell>
          <cell r="J22893" t="str">
            <v>Complaint - Running With Problem</v>
          </cell>
          <cell r="R22893" t="str">
            <v>BRGD161206</v>
          </cell>
          <cell r="AB22893"/>
        </row>
        <row r="22894">
          <cell r="A22894">
            <v>43558.3687152778</v>
          </cell>
          <cell r="B22894">
            <v>929</v>
          </cell>
          <cell r="F22894" t="str">
            <v>CC-00054623</v>
          </cell>
          <cell r="J22894" t="str">
            <v>Complaint - Running With Problem</v>
          </cell>
          <cell r="R22894" t="str">
            <v>BRED161124</v>
          </cell>
          <cell r="AB22894" t="str">
            <v>There problem has been solve kindly close this call.
Customer name - SANKAR
Phn no - 7261002856</v>
          </cell>
        </row>
        <row r="22895">
          <cell r="A22895">
            <v>43557.704131944403</v>
          </cell>
          <cell r="B22895"/>
          <cell r="F22895" t="str">
            <v>CC-00054555</v>
          </cell>
          <cell r="J22895" t="str">
            <v>Complaint - AMC</v>
          </cell>
          <cell r="R22895" t="str">
            <v>BKCS040470</v>
          </cell>
          <cell r="AB22895"/>
        </row>
        <row r="22896">
          <cell r="A22896">
            <v>43557.663460648102</v>
          </cell>
          <cell r="B22896"/>
          <cell r="F22896" t="str">
            <v>CC-00054505</v>
          </cell>
          <cell r="J22896" t="str">
            <v>Pre Commissioning</v>
          </cell>
          <cell r="R22896" t="str">
            <v>BSJS035917</v>
          </cell>
          <cell r="AB22896"/>
        </row>
        <row r="22897">
          <cell r="A22897">
            <v>43557.569421296299</v>
          </cell>
          <cell r="B22897">
            <v>2614</v>
          </cell>
          <cell r="F22897" t="str">
            <v>CC-00054419</v>
          </cell>
          <cell r="J22897" t="str">
            <v>Complaint - Running With Problem</v>
          </cell>
          <cell r="R22897" t="str">
            <v>BQFD160263</v>
          </cell>
          <cell r="AB22897" t="str">
            <v>Replaced the fuel water separator.</v>
          </cell>
        </row>
        <row r="22898">
          <cell r="A22898">
            <v>43557.483078703699</v>
          </cell>
          <cell r="B22898">
            <v>20847</v>
          </cell>
          <cell r="F22898" t="str">
            <v>CC-00054334</v>
          </cell>
          <cell r="J22898" t="str">
            <v>General Service</v>
          </cell>
          <cell r="R22898" t="str">
            <v>GPKC370113</v>
          </cell>
          <cell r="AB22898"/>
        </row>
        <row r="22899">
          <cell r="A22899">
            <v>43557.475219907399</v>
          </cell>
          <cell r="B22899">
            <v>518</v>
          </cell>
          <cell r="F22899" t="str">
            <v>CC-00054323</v>
          </cell>
          <cell r="J22899" t="str">
            <v>General Service</v>
          </cell>
          <cell r="R22899" t="str">
            <v>BRGD230256</v>
          </cell>
          <cell r="AB22899"/>
        </row>
        <row r="22900">
          <cell r="A22900">
            <v>43557.357094907398</v>
          </cell>
          <cell r="B22900">
            <v>1</v>
          </cell>
          <cell r="F22900" t="str">
            <v>CC-00054257</v>
          </cell>
          <cell r="J22900" t="str">
            <v>Commissioning</v>
          </cell>
          <cell r="R22900" t="str">
            <v>BSKD161500</v>
          </cell>
          <cell r="AB22900"/>
        </row>
        <row r="22901">
          <cell r="A22901">
            <v>43556.676874999997</v>
          </cell>
          <cell r="B22901">
            <v>1</v>
          </cell>
          <cell r="F22901" t="str">
            <v>CC-00054157</v>
          </cell>
          <cell r="J22901" t="str">
            <v>Commissioning</v>
          </cell>
          <cell r="R22901" t="str">
            <v>BSKD161477</v>
          </cell>
          <cell r="AB22901"/>
        </row>
        <row r="22902">
          <cell r="A22902">
            <v>43556.578298611101</v>
          </cell>
          <cell r="B22902">
            <v>2571</v>
          </cell>
          <cell r="F22902" t="str">
            <v>CC-00054078</v>
          </cell>
          <cell r="J22902" t="str">
            <v>Complaint - Running With Problem</v>
          </cell>
          <cell r="R22902" t="str">
            <v>BPLD200068</v>
          </cell>
          <cell r="AB22902"/>
        </row>
        <row r="22903">
          <cell r="A22903">
            <v>43556.573402777802</v>
          </cell>
          <cell r="B22903">
            <v>511</v>
          </cell>
          <cell r="F22903" t="str">
            <v>CC-00054077</v>
          </cell>
          <cell r="J22903" t="str">
            <v>Complaint - Running With Problem</v>
          </cell>
          <cell r="R22903" t="str">
            <v>BRGD230256</v>
          </cell>
          <cell r="AB22903"/>
        </row>
        <row r="22904">
          <cell r="A22904">
            <v>43556.567870370403</v>
          </cell>
          <cell r="B22904">
            <v>4039</v>
          </cell>
          <cell r="F22904" t="str">
            <v>CC-00054073</v>
          </cell>
          <cell r="J22904" t="str">
            <v>Complaint - Running With Problem</v>
          </cell>
          <cell r="R22904" t="str">
            <v>BQHD160416</v>
          </cell>
          <cell r="AB22904"/>
        </row>
        <row r="22905">
          <cell r="A22905">
            <v>43556.561354166697</v>
          </cell>
          <cell r="B22905">
            <v>1485</v>
          </cell>
          <cell r="F22905" t="str">
            <v>CC-00054069</v>
          </cell>
          <cell r="J22905" t="str">
            <v>Schedule Service</v>
          </cell>
          <cell r="R22905" t="str">
            <v>BRLD160741</v>
          </cell>
          <cell r="AB22905"/>
        </row>
        <row r="22906">
          <cell r="A22906">
            <v>43556.5321527778</v>
          </cell>
          <cell r="B22906">
            <v>1680</v>
          </cell>
          <cell r="F22906" t="str">
            <v>CC-00054047</v>
          </cell>
          <cell r="J22906" t="str">
            <v>Schedule Service</v>
          </cell>
          <cell r="R22906" t="str">
            <v>BQED160222</v>
          </cell>
          <cell r="AB22906"/>
        </row>
        <row r="22907">
          <cell r="A22907">
            <v>43556.516319444403</v>
          </cell>
          <cell r="B22907">
            <v>17961</v>
          </cell>
          <cell r="F22907" t="str">
            <v>CC-00054028</v>
          </cell>
          <cell r="J22907" t="str">
            <v>Complaint - Running With Problem</v>
          </cell>
          <cell r="R22907" t="str">
            <v>BMCS030957</v>
          </cell>
          <cell r="AB22907" t="str">
            <v>Air pressure not wild up. So,Replace MPV, BDV, SOLENOID VALVE, TRANSPARENT TUBE</v>
          </cell>
        </row>
        <row r="22908">
          <cell r="A22908">
            <v>43556.408935185202</v>
          </cell>
          <cell r="B22908">
            <v>321</v>
          </cell>
          <cell r="F22908" t="str">
            <v>13457</v>
          </cell>
          <cell r="J22908" t="str">
            <v>Schedule Service</v>
          </cell>
          <cell r="R22908" t="str">
            <v>BRGD161206</v>
          </cell>
          <cell r="AB22908" t="str">
            <v>Kindly cancel this call because call as wrong entry.</v>
          </cell>
        </row>
        <row r="22909">
          <cell r="A22909">
            <v>43553.733379629601</v>
          </cell>
          <cell r="B22909">
            <v>91</v>
          </cell>
          <cell r="F22909" t="str">
            <v>CC-00053587</v>
          </cell>
          <cell r="J22909" t="str">
            <v>Complaint - Running With Problem</v>
          </cell>
          <cell r="R22909" t="str">
            <v>BSJD161378</v>
          </cell>
          <cell r="AB22909"/>
        </row>
        <row r="22910">
          <cell r="A22910">
            <v>43553.673645833303</v>
          </cell>
          <cell r="B22910">
            <v>3012</v>
          </cell>
          <cell r="F22910" t="str">
            <v>CC-00053561</v>
          </cell>
          <cell r="J22910" t="str">
            <v>Complaint - Running With Problem</v>
          </cell>
          <cell r="R22910" t="str">
            <v>BQID160510</v>
          </cell>
          <cell r="AB22910"/>
        </row>
        <row r="22911">
          <cell r="A22911">
            <v>43552.660428240699</v>
          </cell>
          <cell r="B22911"/>
          <cell r="F22911" t="str">
            <v>CC-00053249</v>
          </cell>
          <cell r="J22911" t="str">
            <v>Commissioning</v>
          </cell>
          <cell r="R22911"/>
          <cell r="AB22911"/>
        </row>
        <row r="22912">
          <cell r="A22912">
            <v>43552.658842592602</v>
          </cell>
          <cell r="B22912">
            <v>1</v>
          </cell>
          <cell r="F22912" t="str">
            <v>CC-00053248</v>
          </cell>
          <cell r="J22912" t="str">
            <v>Commissioning</v>
          </cell>
          <cell r="R22912" t="str">
            <v>BQGS031413</v>
          </cell>
          <cell r="AB22912"/>
        </row>
        <row r="22913">
          <cell r="A22913">
            <v>43552.527870370403</v>
          </cell>
          <cell r="B22913"/>
          <cell r="F22913" t="str">
            <v>CC-00053160</v>
          </cell>
          <cell r="J22913" t="str">
            <v>General Service</v>
          </cell>
          <cell r="R22913"/>
          <cell r="AB22913"/>
        </row>
        <row r="22914">
          <cell r="A22914">
            <v>43552.437881944403</v>
          </cell>
          <cell r="B22914">
            <v>834</v>
          </cell>
          <cell r="F22914" t="str">
            <v>CC-00053070</v>
          </cell>
          <cell r="J22914" t="str">
            <v>Complaint - Running With Problem</v>
          </cell>
          <cell r="R22914" t="str">
            <v>BRED161124</v>
          </cell>
          <cell r="AB22914"/>
        </row>
        <row r="22915">
          <cell r="A22915">
            <v>43552.431157407402</v>
          </cell>
          <cell r="B22915">
            <v>6101</v>
          </cell>
          <cell r="F22915" t="str">
            <v>CC-00053060</v>
          </cell>
          <cell r="J22915" t="str">
            <v>General Service</v>
          </cell>
          <cell r="R22915" t="str">
            <v>BOJD200009</v>
          </cell>
          <cell r="AB22915"/>
        </row>
        <row r="22916">
          <cell r="A22916">
            <v>43551.443981481498</v>
          </cell>
          <cell r="B22916"/>
          <cell r="F22916" t="str">
            <v>CC-00052707</v>
          </cell>
          <cell r="J22916" t="str">
            <v>Commissioning</v>
          </cell>
          <cell r="R22916"/>
          <cell r="AB22916"/>
        </row>
        <row r="22917">
          <cell r="A22917">
            <v>43550.709282407399</v>
          </cell>
          <cell r="B22917">
            <v>815</v>
          </cell>
          <cell r="F22917" t="str">
            <v>CC-00052616</v>
          </cell>
          <cell r="J22917" t="str">
            <v>Complaint - Running With Problem</v>
          </cell>
          <cell r="R22917" t="str">
            <v>BRLD160728</v>
          </cell>
          <cell r="AB22917" t="str">
            <v>we create the new contact kindly check.</v>
          </cell>
        </row>
        <row r="22918">
          <cell r="A22918">
            <v>43550.576840277798</v>
          </cell>
          <cell r="B22918">
            <v>10438</v>
          </cell>
          <cell r="F22918" t="str">
            <v>CC-00052515</v>
          </cell>
          <cell r="J22918" t="str">
            <v>Schedule Service</v>
          </cell>
          <cell r="R22918" t="str">
            <v>BRED161077</v>
          </cell>
          <cell r="AB22918"/>
        </row>
        <row r="22919">
          <cell r="A22919">
            <v>43550.457129629598</v>
          </cell>
          <cell r="B22919">
            <v>1993</v>
          </cell>
          <cell r="F22919" t="str">
            <v>CC-00052395</v>
          </cell>
          <cell r="J22919" t="str">
            <v>General Service</v>
          </cell>
          <cell r="R22919" t="str">
            <v>BQLC370193</v>
          </cell>
          <cell r="AB22919"/>
        </row>
        <row r="22920">
          <cell r="A22920">
            <v>43550.452847222201</v>
          </cell>
          <cell r="B22920">
            <v>2</v>
          </cell>
          <cell r="F22920" t="str">
            <v>CC-00052389</v>
          </cell>
          <cell r="J22920" t="str">
            <v>Schedule Service</v>
          </cell>
          <cell r="R22920" t="str">
            <v>BQHS040705</v>
          </cell>
          <cell r="AB22920" t="str">
            <v>Customer purchase machine one year ago and that time machine was not commissioned . Now machine is commissioning but oil filter, air filter was damage that's why we did the schedule service.</v>
          </cell>
        </row>
        <row r="22921">
          <cell r="A22921">
            <v>43549.900381944397</v>
          </cell>
          <cell r="B22921">
            <v>1007</v>
          </cell>
          <cell r="F22921" t="str">
            <v>CC-00052316</v>
          </cell>
          <cell r="J22921" t="str">
            <v>General Service</v>
          </cell>
          <cell r="R22921" t="str">
            <v>BRJD230112</v>
          </cell>
          <cell r="AB22921" t="str">
            <v>Call Logged for FOC Purpose. Approval mail attached.</v>
          </cell>
        </row>
        <row r="22922">
          <cell r="A22922">
            <v>43549.880057870403</v>
          </cell>
          <cell r="B22922"/>
          <cell r="F22922" t="str">
            <v>CC-00052314</v>
          </cell>
          <cell r="J22922" t="str">
            <v>General Service</v>
          </cell>
          <cell r="R22922" t="str">
            <v>BRJD230112</v>
          </cell>
          <cell r="AB22922" t="str">
            <v>wrong entry call. FOC for normal order is not creating. kindly close this call as wrong entry</v>
          </cell>
        </row>
        <row r="22923">
          <cell r="A22923">
            <v>43549.560740740701</v>
          </cell>
          <cell r="B22923">
            <v>3572</v>
          </cell>
          <cell r="F22923" t="str">
            <v>CC-00052130</v>
          </cell>
          <cell r="J22923" t="str">
            <v>Complaint - Running With Problem</v>
          </cell>
          <cell r="R22923" t="str">
            <v>BRLD160727</v>
          </cell>
          <cell r="AB22923"/>
        </row>
        <row r="22924">
          <cell r="A22924">
            <v>43549.556203703702</v>
          </cell>
          <cell r="B22924">
            <v>584</v>
          </cell>
          <cell r="F22924" t="str">
            <v>CC-00052124</v>
          </cell>
          <cell r="J22924" t="str">
            <v>Schedule Service</v>
          </cell>
          <cell r="R22924" t="str">
            <v>BRGD161233</v>
          </cell>
          <cell r="AB22924"/>
        </row>
        <row r="22925">
          <cell r="A22925">
            <v>43549.544548611098</v>
          </cell>
          <cell r="B22925">
            <v>993</v>
          </cell>
          <cell r="F22925" t="str">
            <v>CC-00052110</v>
          </cell>
          <cell r="J22925" t="str">
            <v>Schedule Service</v>
          </cell>
          <cell r="R22925" t="str">
            <v>BRBL150944</v>
          </cell>
          <cell r="AB22925"/>
        </row>
        <row r="22926">
          <cell r="A22926">
            <v>43549.538113425901</v>
          </cell>
          <cell r="B22926">
            <v>888</v>
          </cell>
          <cell r="F22926" t="str">
            <v>CC-00052107</v>
          </cell>
          <cell r="J22926" t="str">
            <v>Schedule Service</v>
          </cell>
          <cell r="R22926" t="str">
            <v>BRGL151468</v>
          </cell>
          <cell r="AB22926"/>
        </row>
        <row r="22927">
          <cell r="A22927">
            <v>43549.535127314797</v>
          </cell>
          <cell r="B22927">
            <v>657</v>
          </cell>
          <cell r="F22927" t="str">
            <v>CC-00052105</v>
          </cell>
          <cell r="J22927" t="str">
            <v>Schedule Service</v>
          </cell>
          <cell r="R22927" t="str">
            <v>BRGL151464</v>
          </cell>
          <cell r="AB22927"/>
        </row>
        <row r="22928">
          <cell r="A22928">
            <v>43549.529479166697</v>
          </cell>
          <cell r="B22928">
            <v>1</v>
          </cell>
          <cell r="F22928" t="str">
            <v>CC-00052103</v>
          </cell>
          <cell r="J22928" t="str">
            <v>Commissioning</v>
          </cell>
          <cell r="R22928" t="str">
            <v>CRHE563444</v>
          </cell>
          <cell r="AB22928"/>
        </row>
        <row r="22929">
          <cell r="A22929">
            <v>43547.535624999997</v>
          </cell>
          <cell r="B22929">
            <v>987</v>
          </cell>
          <cell r="F22929" t="str">
            <v>CC-00051805</v>
          </cell>
          <cell r="J22929" t="str">
            <v>Complaint - Running With Problem</v>
          </cell>
          <cell r="R22929" t="str">
            <v>BRAD160834</v>
          </cell>
          <cell r="AB22929"/>
        </row>
        <row r="22930">
          <cell r="A22930">
            <v>43544.489108796297</v>
          </cell>
          <cell r="B22930">
            <v>22872</v>
          </cell>
          <cell r="F22930" t="str">
            <v>CC-00051074</v>
          </cell>
          <cell r="J22930" t="str">
            <v>Schedule Service - AMC</v>
          </cell>
          <cell r="R22930" t="str">
            <v>BMIS031759</v>
          </cell>
          <cell r="AB22930"/>
        </row>
        <row r="22931">
          <cell r="A22931">
            <v>43544.473113425898</v>
          </cell>
          <cell r="B22931">
            <v>1</v>
          </cell>
          <cell r="F22931" t="str">
            <v>CC-00051061</v>
          </cell>
          <cell r="J22931" t="str">
            <v>Commissioning</v>
          </cell>
          <cell r="R22931" t="str">
            <v>BQHS040705</v>
          </cell>
          <cell r="AB22931" t="str">
            <v>Commissioning image has been attached.</v>
          </cell>
        </row>
        <row r="22932">
          <cell r="A22932">
            <v>43544.459965277798</v>
          </cell>
          <cell r="B22932">
            <v>2</v>
          </cell>
          <cell r="F22932" t="str">
            <v>CC-00051048</v>
          </cell>
          <cell r="J22932" t="str">
            <v>Commissioning</v>
          </cell>
          <cell r="R22932" t="str">
            <v>BSJD161422</v>
          </cell>
          <cell r="AB22932"/>
        </row>
        <row r="22933">
          <cell r="A22933">
            <v>43544.456516203703</v>
          </cell>
          <cell r="B22933">
            <v>5110</v>
          </cell>
          <cell r="F22933" t="str">
            <v>CC-00051040</v>
          </cell>
          <cell r="J22933" t="str">
            <v>General Service</v>
          </cell>
          <cell r="R22933" t="str">
            <v>BJGS031440</v>
          </cell>
          <cell r="AB22933"/>
        </row>
        <row r="22934">
          <cell r="A22934">
            <v>43544.449560185203</v>
          </cell>
          <cell r="B22934">
            <v>6277</v>
          </cell>
          <cell r="F22934" t="str">
            <v>CC-00051032</v>
          </cell>
          <cell r="J22934" t="str">
            <v>Complaint - Running With Problem</v>
          </cell>
          <cell r="R22934" t="str">
            <v>BQFS031084</v>
          </cell>
          <cell r="AB22934"/>
        </row>
        <row r="22935">
          <cell r="A22935">
            <v>43543.692349536999</v>
          </cell>
          <cell r="B22935"/>
          <cell r="F22935" t="str">
            <v>CC-00050956</v>
          </cell>
          <cell r="J22935" t="str">
            <v>Pre Commissioning</v>
          </cell>
          <cell r="R22935" t="str">
            <v>BSJD161422</v>
          </cell>
          <cell r="AB22935"/>
        </row>
        <row r="22936">
          <cell r="A22936">
            <v>43543.669247685197</v>
          </cell>
          <cell r="B22936">
            <v>2863</v>
          </cell>
          <cell r="F22936" t="str">
            <v>CC-00050922</v>
          </cell>
          <cell r="J22936" t="str">
            <v>Complaint - Running With Problem</v>
          </cell>
          <cell r="R22936" t="str">
            <v>BQED160244</v>
          </cell>
          <cell r="AB22936"/>
        </row>
        <row r="22937">
          <cell r="A22937">
            <v>43543.502013888901</v>
          </cell>
          <cell r="B22937">
            <v>33016</v>
          </cell>
          <cell r="F22937" t="str">
            <v>CC-00050738</v>
          </cell>
          <cell r="J22937" t="str">
            <v>Schedule Service</v>
          </cell>
          <cell r="R22937" t="str">
            <v>BMBL160078</v>
          </cell>
          <cell r="AB22937"/>
        </row>
        <row r="22938">
          <cell r="A22938">
            <v>43543.480520833298</v>
          </cell>
          <cell r="B22938">
            <v>6071</v>
          </cell>
          <cell r="F22938" t="str">
            <v>CC-00050712</v>
          </cell>
          <cell r="J22938" t="str">
            <v>Complaint - Running With Problem</v>
          </cell>
          <cell r="R22938" t="str">
            <v>BOGD230193</v>
          </cell>
          <cell r="AB22938" t="str">
            <v>customer mobile no. - 9842610472</v>
          </cell>
        </row>
        <row r="22939">
          <cell r="A22939">
            <v>43543.4738657407</v>
          </cell>
          <cell r="B22939">
            <v>551</v>
          </cell>
          <cell r="F22939" t="str">
            <v>CC-00050702</v>
          </cell>
          <cell r="J22939" t="str">
            <v>Schedule Service</v>
          </cell>
          <cell r="R22939" t="str">
            <v>BRED161081</v>
          </cell>
          <cell r="AB22939"/>
        </row>
        <row r="22940">
          <cell r="A22940">
            <v>43542.675671296303</v>
          </cell>
          <cell r="B22940">
            <v>975</v>
          </cell>
          <cell r="F22940" t="str">
            <v>CC-00050537</v>
          </cell>
          <cell r="J22940" t="str">
            <v>Complaint - Running With Problem</v>
          </cell>
          <cell r="R22940" t="str">
            <v>BRDD161019</v>
          </cell>
          <cell r="AB22940" t="str">
            <v>UNIVERSAL MINETEC CORPORATION and Uday pratap singh both customer are same. So, Kindly close this call. Mr. Rishab Singh Mob No. - 6203240174</v>
          </cell>
        </row>
        <row r="22941">
          <cell r="A22941">
            <v>43542.663425925901</v>
          </cell>
          <cell r="B22941">
            <v>13884</v>
          </cell>
          <cell r="F22941" t="str">
            <v>CC-00050520</v>
          </cell>
          <cell r="J22941" t="str">
            <v>General Service</v>
          </cell>
          <cell r="R22941" t="str">
            <v>BPLF150007</v>
          </cell>
          <cell r="AB22941"/>
        </row>
        <row r="22942">
          <cell r="A22942">
            <v>43542.582800925898</v>
          </cell>
          <cell r="B22942">
            <v>2453</v>
          </cell>
          <cell r="F22942" t="str">
            <v>CC-00050469</v>
          </cell>
          <cell r="J22942" t="str">
            <v>Complaint - Running With Problem</v>
          </cell>
          <cell r="R22942" t="str">
            <v>BQBD200008</v>
          </cell>
          <cell r="AB22942"/>
        </row>
        <row r="22943">
          <cell r="A22943">
            <v>43542.528483796297</v>
          </cell>
          <cell r="B22943">
            <v>3500</v>
          </cell>
          <cell r="F22943" t="str">
            <v>CC-00050417</v>
          </cell>
          <cell r="J22943" t="str">
            <v>Complaint - Running With Problem</v>
          </cell>
          <cell r="R22943" t="str">
            <v>BQCD160129</v>
          </cell>
          <cell r="AB22943" t="str">
            <v>Customer complain was high discharge  temperature but our service engineer check the temperature and he found that temperature was normal only check the unit and found that all part ok.</v>
          </cell>
        </row>
        <row r="22944">
          <cell r="A22944">
            <v>43542.449328703697</v>
          </cell>
          <cell r="B22944">
            <v>2966</v>
          </cell>
          <cell r="F22944" t="str">
            <v>CC-00050332</v>
          </cell>
          <cell r="J22944" t="str">
            <v>Schedule Service</v>
          </cell>
          <cell r="R22944" t="str">
            <v>BQHD160416</v>
          </cell>
          <cell r="AB22944"/>
        </row>
        <row r="22945">
          <cell r="A22945">
            <v>43542.446909722203</v>
          </cell>
          <cell r="B22945">
            <v>2966</v>
          </cell>
          <cell r="F22945" t="str">
            <v>CC-00050328</v>
          </cell>
          <cell r="J22945" t="str">
            <v>Complaint - Running With Problem</v>
          </cell>
          <cell r="R22945" t="str">
            <v>BQHD160416</v>
          </cell>
          <cell r="AB22945"/>
        </row>
        <row r="22946">
          <cell r="A22946">
            <v>43542.4374074074</v>
          </cell>
          <cell r="B22946">
            <v>1692</v>
          </cell>
          <cell r="F22946" t="str">
            <v>CC-00050322</v>
          </cell>
          <cell r="J22946" t="str">
            <v>Complaint - Running With Problem</v>
          </cell>
          <cell r="R22946" t="str">
            <v>BRJD160577</v>
          </cell>
          <cell r="AB22946"/>
        </row>
        <row r="22947">
          <cell r="A22947">
            <v>43542.424363425896</v>
          </cell>
          <cell r="B22947">
            <v>50</v>
          </cell>
          <cell r="F22947" t="str">
            <v>CC-00050305</v>
          </cell>
          <cell r="J22947" t="str">
            <v>General Service</v>
          </cell>
          <cell r="R22947" t="str">
            <v>CRJE661329</v>
          </cell>
          <cell r="AB22947"/>
        </row>
        <row r="22948">
          <cell r="A22948">
            <v>43540.543020833298</v>
          </cell>
          <cell r="B22948">
            <v>13086</v>
          </cell>
          <cell r="F22948" t="str">
            <v>CC-00050110</v>
          </cell>
          <cell r="J22948" t="str">
            <v>Complaint - Running With Problem</v>
          </cell>
          <cell r="R22948" t="str">
            <v>BJAET10022</v>
          </cell>
          <cell r="AB22948" t="str">
            <v>Only one symptoms was observed.</v>
          </cell>
        </row>
        <row r="22949">
          <cell r="A22949">
            <v>43540.504872685196</v>
          </cell>
          <cell r="B22949">
            <v>1</v>
          </cell>
          <cell r="F22949" t="str">
            <v>CC-00050056</v>
          </cell>
          <cell r="J22949" t="str">
            <v>Commissioning</v>
          </cell>
          <cell r="R22949" t="str">
            <v>BSKD120530</v>
          </cell>
          <cell r="AB22949"/>
        </row>
        <row r="22950">
          <cell r="A22950">
            <v>43539.716782407399</v>
          </cell>
          <cell r="B22950">
            <v>1</v>
          </cell>
          <cell r="F22950" t="str">
            <v>CC-00049907</v>
          </cell>
          <cell r="J22950" t="str">
            <v>Commissioning</v>
          </cell>
          <cell r="R22950" t="str">
            <v>BSLD161503</v>
          </cell>
          <cell r="AB22950"/>
        </row>
        <row r="22951">
          <cell r="A22951">
            <v>43539.438611111102</v>
          </cell>
          <cell r="B22951">
            <v>490</v>
          </cell>
          <cell r="F22951" t="str">
            <v>12611</v>
          </cell>
          <cell r="J22951" t="str">
            <v>Complaint - Running With Problem</v>
          </cell>
          <cell r="R22951" t="str">
            <v>BRGD230256</v>
          </cell>
          <cell r="AB22951"/>
        </row>
        <row r="22952">
          <cell r="A22952">
            <v>43538.474363425899</v>
          </cell>
          <cell r="B22952">
            <v>3018</v>
          </cell>
          <cell r="F22952" t="str">
            <v>CC-00049347</v>
          </cell>
          <cell r="J22952" t="str">
            <v>Complaint - Running With Problem</v>
          </cell>
          <cell r="R22952" t="str">
            <v>BPHD200246</v>
          </cell>
          <cell r="AB22952" t="str">
            <v>Dear sir we update the contact details.</v>
          </cell>
        </row>
        <row r="22953">
          <cell r="A22953">
            <v>43538.4672222222</v>
          </cell>
          <cell r="B22953">
            <v>5800</v>
          </cell>
          <cell r="F22953" t="str">
            <v>CC-00049337</v>
          </cell>
          <cell r="J22953" t="str">
            <v>Complaint - Running With Problem</v>
          </cell>
          <cell r="R22953" t="str">
            <v>BQJD160040</v>
          </cell>
          <cell r="AB22953"/>
        </row>
        <row r="22954">
          <cell r="A22954">
            <v>43538.4617013889</v>
          </cell>
          <cell r="B22954"/>
          <cell r="F22954" t="str">
            <v>12538</v>
          </cell>
          <cell r="J22954" t="str">
            <v>General Service</v>
          </cell>
          <cell r="R22954"/>
          <cell r="AB22954"/>
        </row>
        <row r="22955">
          <cell r="A22955">
            <v>43537.845034722202</v>
          </cell>
          <cell r="B22955"/>
          <cell r="F22955" t="str">
            <v>CC-00049218</v>
          </cell>
          <cell r="J22955" t="str">
            <v>Pre Commissioning</v>
          </cell>
          <cell r="R22955" t="str">
            <v>BSLD161503</v>
          </cell>
          <cell r="AB22955"/>
        </row>
        <row r="22956">
          <cell r="A22956">
            <v>43537.7117013889</v>
          </cell>
          <cell r="B22956">
            <v>2534</v>
          </cell>
          <cell r="F22956" t="str">
            <v>CC-00049165</v>
          </cell>
          <cell r="J22956" t="str">
            <v>Complaint - Running With Problem</v>
          </cell>
          <cell r="R22956" t="str">
            <v>BPLD200068</v>
          </cell>
          <cell r="AB22956"/>
        </row>
        <row r="22957">
          <cell r="A22957">
            <v>43537.5835069444</v>
          </cell>
          <cell r="B22957">
            <v>65</v>
          </cell>
          <cell r="F22957" t="str">
            <v>CC-00049077</v>
          </cell>
          <cell r="J22957" t="str">
            <v>Complaint - Running With Problem</v>
          </cell>
          <cell r="R22957" t="str">
            <v>15754</v>
          </cell>
          <cell r="AB22957"/>
        </row>
        <row r="22958">
          <cell r="A22958">
            <v>43537.482662037</v>
          </cell>
          <cell r="B22958">
            <v>195</v>
          </cell>
          <cell r="F22958" t="str">
            <v>CC-00048999</v>
          </cell>
          <cell r="J22958" t="str">
            <v>Complaint - Running With Problem</v>
          </cell>
          <cell r="R22958" t="str">
            <v>BRKD120213</v>
          </cell>
          <cell r="AB22958" t="str">
            <v>Kindly cancel this below call because the customer till now didn't get the approval of our quotation.
Quotation has been attached</v>
          </cell>
        </row>
        <row r="22959">
          <cell r="A22959">
            <v>43537.360891203702</v>
          </cell>
          <cell r="B22959">
            <v>4179</v>
          </cell>
          <cell r="F22959" t="str">
            <v>CC-00048931</v>
          </cell>
          <cell r="J22959" t="str">
            <v>Complaint - Running With Problem</v>
          </cell>
          <cell r="R22959" t="str">
            <v>BQKD160076</v>
          </cell>
          <cell r="AB22959"/>
        </row>
        <row r="22960">
          <cell r="A22960">
            <v>43536.737581018497</v>
          </cell>
          <cell r="B22960"/>
          <cell r="F22960" t="str">
            <v>CC-00048888</v>
          </cell>
          <cell r="J22960" t="str">
            <v>Schedule Service - AMC</v>
          </cell>
          <cell r="R22960" t="str">
            <v>15754</v>
          </cell>
          <cell r="AB22960"/>
        </row>
        <row r="22961">
          <cell r="A22961">
            <v>43536.695243055598</v>
          </cell>
          <cell r="B22961"/>
          <cell r="F22961" t="str">
            <v>CC-00048862</v>
          </cell>
          <cell r="J22961" t="str">
            <v>Pre Commissioning</v>
          </cell>
          <cell r="R22961" t="str">
            <v>BSKD120530</v>
          </cell>
          <cell r="AB22961"/>
        </row>
        <row r="22962">
          <cell r="A22962">
            <v>43536.648425925901</v>
          </cell>
          <cell r="B22962">
            <v>3419</v>
          </cell>
          <cell r="F22962" t="str">
            <v>CC-00048823</v>
          </cell>
          <cell r="J22962" t="str">
            <v>Schedule Service</v>
          </cell>
          <cell r="R22962" t="str">
            <v>BQCD160129</v>
          </cell>
          <cell r="AB22962"/>
        </row>
        <row r="22963">
          <cell r="A22963">
            <v>43536.471064814803</v>
          </cell>
          <cell r="B22963">
            <v>8343</v>
          </cell>
          <cell r="F22963" t="str">
            <v>CC-00048669</v>
          </cell>
          <cell r="J22963" t="str">
            <v>General Service</v>
          </cell>
          <cell r="R22963" t="str">
            <v>BQBS033819</v>
          </cell>
          <cell r="AB22963"/>
        </row>
        <row r="22964">
          <cell r="A22964">
            <v>43536.461631944403</v>
          </cell>
          <cell r="B22964">
            <v>50</v>
          </cell>
          <cell r="F22964" t="str">
            <v>CC-00048665</v>
          </cell>
          <cell r="J22964" t="str">
            <v>Pre Commissioning</v>
          </cell>
          <cell r="R22964" t="str">
            <v>CRHE563444</v>
          </cell>
          <cell r="AB22964"/>
        </row>
        <row r="22965">
          <cell r="A22965">
            <v>43535.739930555603</v>
          </cell>
          <cell r="B22965">
            <v>1383</v>
          </cell>
          <cell r="F22965" t="str">
            <v>CC-00048551</v>
          </cell>
          <cell r="J22965" t="str">
            <v>Complaint - Running With Problem</v>
          </cell>
          <cell r="R22965" t="str">
            <v>BQKD200048</v>
          </cell>
          <cell r="AB22965"/>
        </row>
        <row r="22966">
          <cell r="A22966">
            <v>43535.6795949074</v>
          </cell>
          <cell r="B22966">
            <v>14</v>
          </cell>
          <cell r="F22966" t="str">
            <v>CC-00048497</v>
          </cell>
          <cell r="J22966" t="str">
            <v>Commissioning</v>
          </cell>
          <cell r="R22966" t="str">
            <v>BRID161336</v>
          </cell>
          <cell r="AB22966"/>
        </row>
        <row r="22967">
          <cell r="A22967">
            <v>43535.677245370403</v>
          </cell>
          <cell r="B22967">
            <v>3023</v>
          </cell>
          <cell r="F22967" t="str">
            <v>CC-00048494</v>
          </cell>
          <cell r="J22967" t="str">
            <v>Complaint - Running With Problem</v>
          </cell>
          <cell r="R22967" t="str">
            <v>BQCD160106</v>
          </cell>
          <cell r="AB22967"/>
        </row>
        <row r="22968">
          <cell r="A22968">
            <v>43535.548553240696</v>
          </cell>
          <cell r="B22968">
            <v>50</v>
          </cell>
          <cell r="F22968" t="str">
            <v>CC-00048386</v>
          </cell>
          <cell r="J22968" t="str">
            <v>Complaint - Running With Problem</v>
          </cell>
          <cell r="R22968" t="str">
            <v>12096810</v>
          </cell>
          <cell r="AB22968"/>
        </row>
        <row r="22969">
          <cell r="A22969">
            <v>43535.543321759302</v>
          </cell>
          <cell r="B22969">
            <v>411482</v>
          </cell>
          <cell r="F22969" t="str">
            <v>CC-00048381</v>
          </cell>
          <cell r="J22969" t="str">
            <v>Schedule Service - AMC</v>
          </cell>
          <cell r="R22969" t="str">
            <v>BNJS040045</v>
          </cell>
          <cell r="AB22969"/>
        </row>
        <row r="22970">
          <cell r="A22970">
            <v>43535.456782407397</v>
          </cell>
          <cell r="B22970">
            <v>16535</v>
          </cell>
          <cell r="F22970" t="str">
            <v>CC-00048293</v>
          </cell>
          <cell r="J22970" t="str">
            <v>Schedule Service - AMC</v>
          </cell>
          <cell r="R22970" t="str">
            <v>BMKC370048</v>
          </cell>
          <cell r="AB22970"/>
        </row>
        <row r="22971">
          <cell r="A22971">
            <v>43535.451828703699</v>
          </cell>
          <cell r="B22971"/>
          <cell r="F22971" t="str">
            <v>CC-00048285</v>
          </cell>
          <cell r="J22971" t="str">
            <v>Schedule Service</v>
          </cell>
          <cell r="R22971" t="str">
            <v>BRAD160803</v>
          </cell>
          <cell r="AB22971"/>
        </row>
        <row r="22972">
          <cell r="A22972">
            <v>43533.695</v>
          </cell>
          <cell r="B22972">
            <v>1514</v>
          </cell>
          <cell r="F22972" t="str">
            <v>CC-00048185</v>
          </cell>
          <cell r="J22972" t="str">
            <v>Schedule Service</v>
          </cell>
          <cell r="R22972" t="str">
            <v>BQGD160344</v>
          </cell>
          <cell r="AB22972"/>
        </row>
        <row r="22973">
          <cell r="A22973">
            <v>43533.689953703702</v>
          </cell>
          <cell r="B22973">
            <v>47188</v>
          </cell>
          <cell r="F22973" t="str">
            <v>CC-00048182</v>
          </cell>
          <cell r="J22973" t="str">
            <v>Complaint - Running With Problem</v>
          </cell>
          <cell r="R22973" t="str">
            <v>124371</v>
          </cell>
          <cell r="AB22973"/>
        </row>
        <row r="22974">
          <cell r="A22974">
            <v>43533.680335648103</v>
          </cell>
          <cell r="B22974">
            <v>40</v>
          </cell>
          <cell r="F22974" t="str">
            <v>CC-00048172</v>
          </cell>
          <cell r="J22974" t="str">
            <v>Schedule Service</v>
          </cell>
          <cell r="R22974" t="str">
            <v>DREL151271</v>
          </cell>
          <cell r="AB22974"/>
        </row>
        <row r="22975">
          <cell r="A22975">
            <v>43533.568761574097</v>
          </cell>
          <cell r="B22975">
            <v>2021</v>
          </cell>
          <cell r="F22975" t="str">
            <v>CC-00048062</v>
          </cell>
          <cell r="J22975" t="str">
            <v>Schedule Service</v>
          </cell>
          <cell r="R22975" t="str">
            <v>BQFD160263</v>
          </cell>
          <cell r="AB22975"/>
        </row>
        <row r="22976">
          <cell r="A22976">
            <v>43533.5681944444</v>
          </cell>
          <cell r="B22976">
            <v>1</v>
          </cell>
          <cell r="F22976" t="str">
            <v>CC-00048061</v>
          </cell>
          <cell r="J22976" t="str">
            <v>Commissioning</v>
          </cell>
          <cell r="R22976" t="str">
            <v>BSKD161476</v>
          </cell>
          <cell r="AB22976"/>
        </row>
        <row r="22977">
          <cell r="A22977">
            <v>43533.522037037001</v>
          </cell>
          <cell r="B22977">
            <v>17231</v>
          </cell>
          <cell r="F22977" t="str">
            <v>CC-00048004</v>
          </cell>
          <cell r="J22977" t="str">
            <v>Schedule Service - AMC</v>
          </cell>
          <cell r="R22977" t="str">
            <v>BKCS040431</v>
          </cell>
          <cell r="AB22977"/>
        </row>
        <row r="22978">
          <cell r="A22978">
            <v>43533.455636574101</v>
          </cell>
          <cell r="B22978">
            <v>807</v>
          </cell>
          <cell r="F22978" t="str">
            <v>CC-00047925</v>
          </cell>
          <cell r="J22978" t="str">
            <v>Complaint - Running With Problem</v>
          </cell>
          <cell r="R22978" t="str">
            <v>BRCD160990</v>
          </cell>
          <cell r="AB22978"/>
        </row>
        <row r="22979">
          <cell r="A22979">
            <v>43533.447881944398</v>
          </cell>
          <cell r="B22979">
            <v>870</v>
          </cell>
          <cell r="F22979" t="str">
            <v>CC-00047916</v>
          </cell>
          <cell r="J22979" t="str">
            <v>Schedule Service</v>
          </cell>
          <cell r="R22979" t="str">
            <v>BQID160527</v>
          </cell>
          <cell r="AB22979"/>
        </row>
        <row r="22980">
          <cell r="A22980">
            <v>43533.396527777797</v>
          </cell>
          <cell r="B22980">
            <v>445</v>
          </cell>
          <cell r="F22980" t="str">
            <v>CC-00047879</v>
          </cell>
          <cell r="J22980" t="str">
            <v>Complaint - Running With Problem</v>
          </cell>
          <cell r="R22980" t="str">
            <v>BRGD230256</v>
          </cell>
          <cell r="AB22980"/>
        </row>
        <row r="22981">
          <cell r="A22981">
            <v>43532.523333333302</v>
          </cell>
          <cell r="B22981">
            <v>1</v>
          </cell>
          <cell r="F22981" t="str">
            <v>CC-00047699</v>
          </cell>
          <cell r="J22981" t="str">
            <v>Commissioning</v>
          </cell>
          <cell r="R22981" t="str">
            <v>BRDC373261</v>
          </cell>
          <cell r="AB22981"/>
        </row>
        <row r="22982">
          <cell r="A22982">
            <v>43532.519965277803</v>
          </cell>
          <cell r="B22982"/>
          <cell r="F22982" t="str">
            <v>CC-00047693</v>
          </cell>
          <cell r="J22982" t="str">
            <v>Commissioning</v>
          </cell>
          <cell r="R22982" t="str">
            <v>18354507</v>
          </cell>
          <cell r="AB22982"/>
        </row>
        <row r="22983">
          <cell r="A22983">
            <v>43532.498611111099</v>
          </cell>
          <cell r="B22983">
            <v>2100</v>
          </cell>
          <cell r="F22983" t="str">
            <v>CC-00047670</v>
          </cell>
          <cell r="J22983" t="str">
            <v>Schedule Service</v>
          </cell>
          <cell r="R22983" t="str">
            <v>BRCD160939</v>
          </cell>
          <cell r="AB22983"/>
        </row>
        <row r="22984">
          <cell r="A22984">
            <v>43532.494409722203</v>
          </cell>
          <cell r="B22984">
            <v>2100</v>
          </cell>
          <cell r="F22984" t="str">
            <v>CC-00047661</v>
          </cell>
          <cell r="J22984" t="str">
            <v>Complaint - Running With Problem</v>
          </cell>
          <cell r="R22984" t="str">
            <v>BRBD160892</v>
          </cell>
          <cell r="AB22984"/>
        </row>
        <row r="22985">
          <cell r="A22985">
            <v>43532.487905092603</v>
          </cell>
          <cell r="B22985">
            <v>1435</v>
          </cell>
          <cell r="F22985" t="str">
            <v>CC-00047649</v>
          </cell>
          <cell r="J22985" t="str">
            <v>Complaint - Running With Problem</v>
          </cell>
          <cell r="R22985" t="str">
            <v>BRLD160741</v>
          </cell>
          <cell r="AB22985"/>
        </row>
        <row r="22986">
          <cell r="A22986">
            <v>43532.4827083333</v>
          </cell>
          <cell r="B22986">
            <v>47188</v>
          </cell>
          <cell r="F22986" t="str">
            <v>CC-00047640</v>
          </cell>
          <cell r="J22986" t="str">
            <v>General Service</v>
          </cell>
          <cell r="R22986" t="str">
            <v>124371</v>
          </cell>
          <cell r="AB22986"/>
        </row>
        <row r="22987">
          <cell r="A22987">
            <v>43532.475104166697</v>
          </cell>
          <cell r="B22987">
            <v>7191</v>
          </cell>
          <cell r="F22987" t="str">
            <v>CC-00047630</v>
          </cell>
          <cell r="J22987" t="str">
            <v>General Service</v>
          </cell>
          <cell r="R22987" t="str">
            <v>124380</v>
          </cell>
          <cell r="AB22987"/>
        </row>
        <row r="22988">
          <cell r="A22988">
            <v>43532.467071759304</v>
          </cell>
          <cell r="B22988"/>
          <cell r="F22988" t="str">
            <v>CC-00047619</v>
          </cell>
          <cell r="J22988" t="str">
            <v>Complaint - AMC</v>
          </cell>
          <cell r="R22988" t="str">
            <v>BKCS040431</v>
          </cell>
          <cell r="AB22988"/>
        </row>
        <row r="22989">
          <cell r="A22989">
            <v>43531.764560185198</v>
          </cell>
          <cell r="B22989">
            <v>60</v>
          </cell>
          <cell r="F22989" t="str">
            <v>CC-00047527</v>
          </cell>
          <cell r="J22989" t="str">
            <v>Complaint - Running With Problem</v>
          </cell>
          <cell r="R22989" t="str">
            <v>15754</v>
          </cell>
          <cell r="AB22989" t="str">
            <v>Our service engineer was visited the site and solve the problem. Customer mobile no. - (9031295104/8404802065)</v>
          </cell>
        </row>
        <row r="22990">
          <cell r="A22990">
            <v>43531.514444444401</v>
          </cell>
          <cell r="B22990">
            <v>7251</v>
          </cell>
          <cell r="F22990" t="str">
            <v>CC-00047326</v>
          </cell>
          <cell r="J22990" t="str">
            <v>Schedule Service</v>
          </cell>
          <cell r="R22990" t="str">
            <v>GPKC370119</v>
          </cell>
          <cell r="AB22990"/>
        </row>
        <row r="22991">
          <cell r="A22991">
            <v>43531.4937615741</v>
          </cell>
          <cell r="B22991">
            <v>547</v>
          </cell>
          <cell r="F22991" t="str">
            <v>CC-00047308</v>
          </cell>
          <cell r="J22991" t="str">
            <v>Schedule Service</v>
          </cell>
          <cell r="R22991" t="str">
            <v>BRGD161225</v>
          </cell>
          <cell r="AB22991"/>
        </row>
        <row r="22992">
          <cell r="A22992">
            <v>43531.489814814799</v>
          </cell>
          <cell r="B22992">
            <v>2000</v>
          </cell>
          <cell r="F22992" t="str">
            <v>CC-00047304</v>
          </cell>
          <cell r="J22992" t="str">
            <v>Schedule Service</v>
          </cell>
          <cell r="R22992" t="str">
            <v>BRAD160811</v>
          </cell>
          <cell r="AB22992"/>
        </row>
        <row r="22993">
          <cell r="A22993">
            <v>43530.833877314799</v>
          </cell>
          <cell r="B22993">
            <v>1750</v>
          </cell>
          <cell r="F22993" t="str">
            <v>CC-00047213</v>
          </cell>
          <cell r="J22993" t="str">
            <v>General Service</v>
          </cell>
          <cell r="R22993" t="str">
            <v>BRAD160803</v>
          </cell>
          <cell r="AB22993"/>
        </row>
        <row r="22994">
          <cell r="A22994">
            <v>43530.745983796303</v>
          </cell>
          <cell r="B22994">
            <v>3364</v>
          </cell>
          <cell r="F22994" t="str">
            <v>CC-00047182</v>
          </cell>
          <cell r="J22994" t="str">
            <v>Complaint - Running With Problem</v>
          </cell>
          <cell r="R22994" t="str">
            <v>BPGD230204</v>
          </cell>
          <cell r="AB22994"/>
        </row>
        <row r="22995">
          <cell r="A22995">
            <v>43530.671238425901</v>
          </cell>
          <cell r="B22995">
            <v>1005</v>
          </cell>
          <cell r="F22995" t="str">
            <v>CC-00047087</v>
          </cell>
          <cell r="J22995" t="str">
            <v>Schedule Service</v>
          </cell>
          <cell r="R22995" t="str">
            <v>BRCD160968</v>
          </cell>
          <cell r="AB22995"/>
        </row>
        <row r="22996">
          <cell r="A22996">
            <v>43530.664027777799</v>
          </cell>
          <cell r="B22996">
            <v>4500</v>
          </cell>
          <cell r="F22996" t="str">
            <v>CC-00047080</v>
          </cell>
          <cell r="J22996" t="str">
            <v>Complaint - Running With Problem</v>
          </cell>
          <cell r="R22996" t="str">
            <v>GPCC370524</v>
          </cell>
          <cell r="AB22996"/>
        </row>
        <row r="22997">
          <cell r="A22997">
            <v>43530.642789351798</v>
          </cell>
          <cell r="B22997">
            <v>1251</v>
          </cell>
          <cell r="F22997" t="str">
            <v>CC-00047065</v>
          </cell>
          <cell r="J22997" t="str">
            <v>Complaint - Running With Problem</v>
          </cell>
          <cell r="R22997" t="str">
            <v>BQHD230049</v>
          </cell>
          <cell r="AB22997" t="str">
            <v>This call was logged for FOC Purpose. Approval mail of product team is attached in notes. kindly close this call.</v>
          </cell>
        </row>
        <row r="22998">
          <cell r="A22998">
            <v>43530.501550925903</v>
          </cell>
          <cell r="B22998">
            <v>570</v>
          </cell>
          <cell r="F22998" t="str">
            <v>CC-00046938</v>
          </cell>
          <cell r="J22998" t="str">
            <v>Schedule Service</v>
          </cell>
          <cell r="R22998" t="str">
            <v>BRAD230174</v>
          </cell>
          <cell r="AB22998"/>
        </row>
        <row r="22999">
          <cell r="A22999">
            <v>43530.4816782407</v>
          </cell>
          <cell r="B22999">
            <v>1500</v>
          </cell>
          <cell r="F22999" t="str">
            <v>CC-00046922</v>
          </cell>
          <cell r="J22999" t="str">
            <v>Schedule Service</v>
          </cell>
          <cell r="R22999" t="str">
            <v>BQCD200030</v>
          </cell>
          <cell r="AB22999"/>
        </row>
        <row r="23000">
          <cell r="A23000">
            <v>43530.439942129597</v>
          </cell>
          <cell r="B23000">
            <v>2781</v>
          </cell>
          <cell r="F23000" t="str">
            <v>CC-00046882</v>
          </cell>
          <cell r="J23000" t="str">
            <v>Complaint - Running With Problem</v>
          </cell>
          <cell r="R23000" t="str">
            <v>BQID160510</v>
          </cell>
          <cell r="AB23000"/>
        </row>
        <row r="23001">
          <cell r="A23001">
            <v>43529.771122685197</v>
          </cell>
          <cell r="B23001">
            <v>2349</v>
          </cell>
          <cell r="F23001" t="str">
            <v>CC-00046819</v>
          </cell>
          <cell r="J23001" t="str">
            <v>Complaint - Running With Problem</v>
          </cell>
          <cell r="R23001" t="str">
            <v>BRJD160606</v>
          </cell>
          <cell r="AB23001"/>
        </row>
        <row r="23002">
          <cell r="A23002">
            <v>43529.5256828704</v>
          </cell>
          <cell r="B23002"/>
          <cell r="F23002" t="str">
            <v>CC-00046649</v>
          </cell>
          <cell r="J23002" t="str">
            <v>Complaint - Running With Problem</v>
          </cell>
          <cell r="R23002" t="str">
            <v>BQED160241</v>
          </cell>
          <cell r="AB23002"/>
        </row>
        <row r="23003">
          <cell r="A23003">
            <v>43529.519270833298</v>
          </cell>
          <cell r="B23003">
            <v>129</v>
          </cell>
          <cell r="F23003" t="str">
            <v>CC-00046642</v>
          </cell>
          <cell r="J23003" t="str">
            <v>Complaint - Running With Problem</v>
          </cell>
          <cell r="R23003" t="str">
            <v>BRGD161206</v>
          </cell>
          <cell r="AB23003"/>
        </row>
        <row r="23004">
          <cell r="A23004">
            <v>43529.516666666699</v>
          </cell>
          <cell r="B23004"/>
          <cell r="F23004" t="str">
            <v>CC-00046635</v>
          </cell>
          <cell r="J23004" t="str">
            <v>Schedule Service</v>
          </cell>
          <cell r="R23004" t="str">
            <v>BRGD161206</v>
          </cell>
          <cell r="AB23004"/>
        </row>
        <row r="23005">
          <cell r="A23005">
            <v>43529.453923611101</v>
          </cell>
          <cell r="B23005">
            <v>5782</v>
          </cell>
          <cell r="F23005" t="str">
            <v>CC-00046582</v>
          </cell>
          <cell r="J23005" t="str">
            <v>Complaint - Running With Problem</v>
          </cell>
          <cell r="R23005" t="str">
            <v>ONIC370102</v>
          </cell>
          <cell r="AB23005"/>
        </row>
        <row r="23006">
          <cell r="A23006">
            <v>43528.857812499999</v>
          </cell>
          <cell r="B23006"/>
          <cell r="F23006" t="str">
            <v>CC-00046529</v>
          </cell>
          <cell r="J23006" t="str">
            <v>Pre Commissioning</v>
          </cell>
          <cell r="R23006" t="str">
            <v>BSKD161476</v>
          </cell>
          <cell r="AB23006"/>
        </row>
        <row r="23007">
          <cell r="A23007">
            <v>43528.773194444402</v>
          </cell>
          <cell r="B23007">
            <v>4286</v>
          </cell>
          <cell r="F23007" t="str">
            <v>CC-00046519</v>
          </cell>
          <cell r="J23007" t="str">
            <v>Complaint - Running With Problem</v>
          </cell>
          <cell r="R23007" t="str">
            <v>BPED200187</v>
          </cell>
          <cell r="AB23007"/>
        </row>
        <row r="23008">
          <cell r="A23008">
            <v>43528.692280092597</v>
          </cell>
          <cell r="B23008">
            <v>2274</v>
          </cell>
          <cell r="F23008" t="str">
            <v>CC-00046485</v>
          </cell>
          <cell r="J23008" t="str">
            <v>Complaint - Running With Problem</v>
          </cell>
          <cell r="R23008" t="str">
            <v>BQHD160427</v>
          </cell>
          <cell r="AB23008"/>
        </row>
        <row r="23009">
          <cell r="A23009">
            <v>43528.671412037002</v>
          </cell>
          <cell r="B23009"/>
          <cell r="F23009" t="str">
            <v>CC-00046472</v>
          </cell>
          <cell r="J23009" t="str">
            <v>Schedule Service</v>
          </cell>
          <cell r="R23009" t="str">
            <v>BQED160241</v>
          </cell>
          <cell r="AB23009"/>
        </row>
        <row r="23010">
          <cell r="A23010">
            <v>43526.736412036997</v>
          </cell>
          <cell r="B23010"/>
          <cell r="F23010" t="str">
            <v>CC-00046230</v>
          </cell>
          <cell r="J23010" t="str">
            <v>Commissioning</v>
          </cell>
          <cell r="R23010" t="str">
            <v>CRHE563445</v>
          </cell>
          <cell r="AB23010"/>
        </row>
        <row r="23011">
          <cell r="A23011">
            <v>43526.693761574097</v>
          </cell>
          <cell r="B23011">
            <v>878</v>
          </cell>
          <cell r="F23011" t="str">
            <v>CC-00046199</v>
          </cell>
          <cell r="J23011" t="str">
            <v>Schedule Service</v>
          </cell>
          <cell r="R23011" t="str">
            <v>BRDD161019</v>
          </cell>
          <cell r="AB23011"/>
        </row>
        <row r="23012">
          <cell r="A23012">
            <v>43526.576469907399</v>
          </cell>
          <cell r="B23012">
            <v>24900</v>
          </cell>
          <cell r="F23012" t="str">
            <v>CC-00046142</v>
          </cell>
          <cell r="J23012" t="str">
            <v>General Service</v>
          </cell>
          <cell r="R23012" t="str">
            <v>BNJS040075</v>
          </cell>
          <cell r="AB23012"/>
        </row>
        <row r="23013">
          <cell r="A23013">
            <v>43526.567662037</v>
          </cell>
          <cell r="B23013">
            <v>21634</v>
          </cell>
          <cell r="F23013" t="str">
            <v>CC-00046136</v>
          </cell>
          <cell r="J23013" t="str">
            <v>General Service</v>
          </cell>
          <cell r="R23013" t="str">
            <v>BNJS040074</v>
          </cell>
          <cell r="AB23013"/>
        </row>
        <row r="23014">
          <cell r="A23014">
            <v>43525.726898148103</v>
          </cell>
          <cell r="B23014">
            <v>1</v>
          </cell>
          <cell r="F23014" t="str">
            <v>CC-00045985</v>
          </cell>
          <cell r="J23014" t="str">
            <v>Commissioning</v>
          </cell>
          <cell r="R23014" t="str">
            <v>BSJD161378</v>
          </cell>
          <cell r="AB23014"/>
        </row>
        <row r="23015">
          <cell r="A23015">
            <v>43525.521261574097</v>
          </cell>
          <cell r="B23015">
            <v>2184</v>
          </cell>
          <cell r="F23015" t="str">
            <v>CC-00045802</v>
          </cell>
          <cell r="J23015" t="str">
            <v>Complaint - Running With Problem</v>
          </cell>
          <cell r="R23015" t="str">
            <v>BQED160241</v>
          </cell>
          <cell r="AB23015"/>
        </row>
        <row r="23016">
          <cell r="A23016">
            <v>43525.483726851897</v>
          </cell>
          <cell r="B23016">
            <v>4502</v>
          </cell>
          <cell r="F23016" t="str">
            <v>CC-00045769</v>
          </cell>
          <cell r="J23016" t="str">
            <v>Complaint - Running With Problem</v>
          </cell>
          <cell r="R23016" t="str">
            <v>BPED160088</v>
          </cell>
          <cell r="AB23016"/>
        </row>
        <row r="23017">
          <cell r="A23017">
            <v>43525.471261574101</v>
          </cell>
          <cell r="B23017">
            <v>16315</v>
          </cell>
          <cell r="F23017" t="str">
            <v>CC-00045759</v>
          </cell>
          <cell r="J23017" t="str">
            <v>General Service</v>
          </cell>
          <cell r="R23017" t="str">
            <v>BIFS040367</v>
          </cell>
          <cell r="AB23017"/>
        </row>
        <row r="23018">
          <cell r="A23018">
            <v>43525.466076388897</v>
          </cell>
          <cell r="B23018">
            <v>12594</v>
          </cell>
          <cell r="F23018" t="str">
            <v>CC-00045753</v>
          </cell>
          <cell r="J23018" t="str">
            <v>General Service</v>
          </cell>
          <cell r="R23018" t="str">
            <v>BLIS031950</v>
          </cell>
          <cell r="AB23018"/>
        </row>
        <row r="23019">
          <cell r="A23019">
            <v>43524.705335648097</v>
          </cell>
          <cell r="B23019">
            <v>50</v>
          </cell>
          <cell r="F23019" t="str">
            <v>CC-00045625</v>
          </cell>
          <cell r="J23019" t="str">
            <v>Complaint - Running With Problem</v>
          </cell>
          <cell r="R23019" t="str">
            <v>DRCL080501</v>
          </cell>
          <cell r="AB23019"/>
        </row>
        <row r="23020">
          <cell r="A23020">
            <v>43524.670902777798</v>
          </cell>
          <cell r="B23020">
            <v>11482</v>
          </cell>
          <cell r="F23020" t="str">
            <v>CC-00045601</v>
          </cell>
          <cell r="J23020" t="str">
            <v>Schedule Service</v>
          </cell>
          <cell r="R23020" t="str">
            <v>BOCS040147</v>
          </cell>
          <cell r="AB23020"/>
        </row>
        <row r="23021">
          <cell r="A23021">
            <v>43524.661064814798</v>
          </cell>
          <cell r="B23021">
            <v>6041</v>
          </cell>
          <cell r="F23021" t="str">
            <v>CC-00045591</v>
          </cell>
          <cell r="J23021" t="str">
            <v>Complaint - Running With Problem</v>
          </cell>
          <cell r="R23021" t="str">
            <v>BQKD160115</v>
          </cell>
          <cell r="AB23021"/>
        </row>
        <row r="23022">
          <cell r="A23022">
            <v>43524.552719907399</v>
          </cell>
          <cell r="B23022">
            <v>2458</v>
          </cell>
          <cell r="F23022" t="str">
            <v>CC-00045501</v>
          </cell>
          <cell r="J23022" t="str">
            <v>Complaint - Running With Problem</v>
          </cell>
          <cell r="R23022" t="str">
            <v>BQJD200011</v>
          </cell>
          <cell r="AB23022"/>
        </row>
        <row r="23023">
          <cell r="A23023">
            <v>43524.518553240698</v>
          </cell>
          <cell r="B23023">
            <v>2252</v>
          </cell>
          <cell r="F23023" t="str">
            <v>CC-00045459</v>
          </cell>
          <cell r="J23023" t="str">
            <v>General Service</v>
          </cell>
          <cell r="R23023" t="str">
            <v>BQJC370018</v>
          </cell>
          <cell r="AB23023"/>
        </row>
        <row r="23024">
          <cell r="A23024">
            <v>43524.513217592597</v>
          </cell>
          <cell r="B23024">
            <v>3147</v>
          </cell>
          <cell r="F23024" t="str">
            <v>CC-00045453</v>
          </cell>
          <cell r="J23024" t="str">
            <v>General Service</v>
          </cell>
          <cell r="R23024" t="str">
            <v>BMGC370521</v>
          </cell>
          <cell r="AB23024"/>
        </row>
        <row r="23025">
          <cell r="A23025">
            <v>43523.419293981497</v>
          </cell>
          <cell r="B23025">
            <v>19069</v>
          </cell>
          <cell r="F23025" t="str">
            <v>CC-00045032</v>
          </cell>
          <cell r="J23025" t="str">
            <v>General Service</v>
          </cell>
          <cell r="R23025" t="str">
            <v>BKJS030050</v>
          </cell>
          <cell r="AB23025"/>
        </row>
        <row r="23026">
          <cell r="A23026">
            <v>43523.416828703703</v>
          </cell>
          <cell r="B23026">
            <v>22327</v>
          </cell>
          <cell r="F23026" t="str">
            <v>CC-00045026</v>
          </cell>
          <cell r="J23026" t="str">
            <v>Complaint - Running With Problem</v>
          </cell>
          <cell r="R23026" t="str">
            <v>BKCS040470</v>
          </cell>
          <cell r="AB23026"/>
        </row>
        <row r="23027">
          <cell r="A23027">
            <v>43523.4127546296</v>
          </cell>
          <cell r="B23027">
            <v>14060</v>
          </cell>
          <cell r="F23027" t="str">
            <v>CC-00045024</v>
          </cell>
          <cell r="J23027" t="str">
            <v>General Service</v>
          </cell>
          <cell r="R23027" t="str">
            <v>GOIS031795</v>
          </cell>
          <cell r="AB23027"/>
        </row>
        <row r="23028">
          <cell r="A23028">
            <v>43522.654525462996</v>
          </cell>
          <cell r="B23028">
            <v>3865</v>
          </cell>
          <cell r="F23028" t="str">
            <v>CC-00044901</v>
          </cell>
          <cell r="J23028" t="str">
            <v>Complaint - Breakdown</v>
          </cell>
          <cell r="R23028" t="str">
            <v>BQFD200092</v>
          </cell>
          <cell r="AB23028"/>
        </row>
        <row r="23029">
          <cell r="A23029">
            <v>43522.614247685196</v>
          </cell>
          <cell r="B23029">
            <v>23005</v>
          </cell>
          <cell r="F23029" t="str">
            <v>CC-00044853</v>
          </cell>
          <cell r="J23029" t="str">
            <v>Complaint - Breakdown</v>
          </cell>
          <cell r="R23029" t="str">
            <v>BLFS031469</v>
          </cell>
          <cell r="AB23029"/>
        </row>
        <row r="23030">
          <cell r="A23030">
            <v>43522.611990740697</v>
          </cell>
          <cell r="B23030">
            <v>19062</v>
          </cell>
          <cell r="F23030" t="str">
            <v>CC-00044852</v>
          </cell>
          <cell r="J23030" t="str">
            <v>Complaint - Running With Problem</v>
          </cell>
          <cell r="R23030" t="str">
            <v>BKJS030050</v>
          </cell>
          <cell r="AB23030"/>
        </row>
        <row r="23031">
          <cell r="A23031">
            <v>43522.6091087963</v>
          </cell>
          <cell r="B23031">
            <v>4840</v>
          </cell>
          <cell r="F23031" t="str">
            <v>CC-00044851</v>
          </cell>
          <cell r="J23031" t="str">
            <v>Complaint - Running With Problem</v>
          </cell>
          <cell r="R23031" t="str">
            <v>BLJS030086</v>
          </cell>
          <cell r="AB23031"/>
        </row>
        <row r="23032">
          <cell r="A23032">
            <v>43522.597071759301</v>
          </cell>
          <cell r="B23032">
            <v>1</v>
          </cell>
          <cell r="F23032" t="str">
            <v>CC-00044847</v>
          </cell>
          <cell r="J23032" t="str">
            <v>Commissioning</v>
          </cell>
          <cell r="R23032" t="str">
            <v>BSJC374595</v>
          </cell>
          <cell r="AB23032"/>
        </row>
        <row r="23033">
          <cell r="A23033">
            <v>43522.456435185202</v>
          </cell>
          <cell r="B23033">
            <v>3188</v>
          </cell>
          <cell r="F23033" t="str">
            <v>CC-00044729</v>
          </cell>
          <cell r="J23033" t="str">
            <v>Complaint - Running With Problem</v>
          </cell>
          <cell r="R23033" t="str">
            <v>BQCD160129</v>
          </cell>
          <cell r="AB23033"/>
        </row>
        <row r="23034">
          <cell r="A23034">
            <v>43521.800960648201</v>
          </cell>
          <cell r="B23034">
            <v>17665</v>
          </cell>
          <cell r="F23034" t="str">
            <v>CC-00044661</v>
          </cell>
          <cell r="J23034" t="str">
            <v>General Service</v>
          </cell>
          <cell r="R23034" t="str">
            <v>108441</v>
          </cell>
          <cell r="AB23034"/>
        </row>
        <row r="23035">
          <cell r="A23035">
            <v>43521.798888888901</v>
          </cell>
          <cell r="B23035">
            <v>2202</v>
          </cell>
          <cell r="F23035" t="str">
            <v>CC-00044660</v>
          </cell>
          <cell r="J23035" t="str">
            <v>Schedule Service</v>
          </cell>
          <cell r="R23035" t="str">
            <v>BRJS040951</v>
          </cell>
          <cell r="AB23035"/>
        </row>
        <row r="23036">
          <cell r="A23036">
            <v>43521.519247685203</v>
          </cell>
          <cell r="B23036">
            <v>1</v>
          </cell>
          <cell r="F23036" t="str">
            <v>CC-00044468</v>
          </cell>
          <cell r="J23036" t="str">
            <v>Commissioning</v>
          </cell>
          <cell r="R23036" t="str">
            <v>BSKL151780</v>
          </cell>
          <cell r="AB23036"/>
        </row>
        <row r="23037">
          <cell r="A23037">
            <v>43521.505034722199</v>
          </cell>
          <cell r="B23037"/>
          <cell r="F23037" t="str">
            <v>CC-00044455</v>
          </cell>
          <cell r="J23037" t="str">
            <v>Complaint - Running With Problem</v>
          </cell>
          <cell r="R23037" t="str">
            <v>11475704</v>
          </cell>
          <cell r="AB23037"/>
        </row>
        <row r="23038">
          <cell r="A23038">
            <v>43521.503009259301</v>
          </cell>
          <cell r="B23038">
            <v>1490</v>
          </cell>
          <cell r="F23038" t="str">
            <v>CC-00044450</v>
          </cell>
          <cell r="J23038" t="str">
            <v>Complaint - Running With Problem</v>
          </cell>
          <cell r="R23038" t="str">
            <v>BQID160519</v>
          </cell>
          <cell r="AB23038"/>
        </row>
        <row r="23039">
          <cell r="A23039">
            <v>43521.4976157407</v>
          </cell>
          <cell r="B23039">
            <v>37889</v>
          </cell>
          <cell r="F23039" t="str">
            <v>CC-00044442</v>
          </cell>
          <cell r="J23039" t="str">
            <v>Schedule Service</v>
          </cell>
          <cell r="R23039" t="str">
            <v>BLGS040605</v>
          </cell>
          <cell r="AB23039"/>
        </row>
        <row r="23040">
          <cell r="A23040">
            <v>43521.489872685197</v>
          </cell>
          <cell r="B23040">
            <v>30679</v>
          </cell>
          <cell r="F23040" t="str">
            <v>CC-00044430</v>
          </cell>
          <cell r="J23040" t="str">
            <v>Schedule Service</v>
          </cell>
          <cell r="R23040" t="str">
            <v>BLES031356</v>
          </cell>
          <cell r="AB23040"/>
        </row>
        <row r="23041">
          <cell r="A23041">
            <v>43521.450266203698</v>
          </cell>
          <cell r="B23041"/>
          <cell r="F23041" t="str">
            <v>CC-00044394</v>
          </cell>
          <cell r="J23041" t="str">
            <v>Schedule Service</v>
          </cell>
          <cell r="R23041" t="str">
            <v>BKAS030601</v>
          </cell>
          <cell r="AB23041"/>
        </row>
        <row r="23042">
          <cell r="A23042">
            <v>43521.4437847222</v>
          </cell>
          <cell r="B23042">
            <v>40984</v>
          </cell>
          <cell r="F23042" t="str">
            <v>CC-00044387</v>
          </cell>
          <cell r="J23042" t="str">
            <v>Schedule Service</v>
          </cell>
          <cell r="R23042" t="str">
            <v>BKAS030601</v>
          </cell>
          <cell r="AB23042"/>
        </row>
        <row r="23043">
          <cell r="A23043">
            <v>43519.650138888901</v>
          </cell>
          <cell r="B23043">
            <v>2752</v>
          </cell>
          <cell r="F23043" t="str">
            <v>CC-00044241</v>
          </cell>
          <cell r="J23043" t="str">
            <v>Schedule Service</v>
          </cell>
          <cell r="R23043" t="str">
            <v>BQID160510</v>
          </cell>
          <cell r="AB23043"/>
        </row>
        <row r="23044">
          <cell r="A23044">
            <v>43519.471585648098</v>
          </cell>
          <cell r="B23044">
            <v>2750</v>
          </cell>
          <cell r="F23044" t="str">
            <v>CC-00044101</v>
          </cell>
          <cell r="J23044" t="str">
            <v>Complaint - Running With Problem</v>
          </cell>
          <cell r="R23044" t="str">
            <v>BQID160510</v>
          </cell>
          <cell r="AB23044"/>
        </row>
        <row r="23045">
          <cell r="A23045">
            <v>43519.391597222202</v>
          </cell>
          <cell r="B23045">
            <v>1490</v>
          </cell>
          <cell r="F23045" t="str">
            <v>CC-00044063</v>
          </cell>
          <cell r="J23045" t="str">
            <v>General Service</v>
          </cell>
          <cell r="R23045" t="str">
            <v>BQED160241</v>
          </cell>
          <cell r="AB23045"/>
        </row>
        <row r="23046">
          <cell r="A23046">
            <v>43518.718738425901</v>
          </cell>
          <cell r="B23046">
            <v>791</v>
          </cell>
          <cell r="F23046" t="str">
            <v>CC-00044002</v>
          </cell>
          <cell r="J23046" t="str">
            <v>Complaint - Running With Problem</v>
          </cell>
          <cell r="R23046" t="str">
            <v>BRDD161019</v>
          </cell>
          <cell r="AB23046"/>
        </row>
        <row r="23047">
          <cell r="A23047">
            <v>43518.4527199074</v>
          </cell>
          <cell r="B23047">
            <v>1380</v>
          </cell>
          <cell r="F23047" t="str">
            <v>CC-00043786</v>
          </cell>
          <cell r="J23047" t="str">
            <v>Complaint - Running With Problem</v>
          </cell>
          <cell r="R23047" t="str">
            <v>BRLD160741</v>
          </cell>
          <cell r="AB23047"/>
        </row>
        <row r="23048">
          <cell r="A23048">
            <v>43518.442210648202</v>
          </cell>
          <cell r="B23048">
            <v>4840</v>
          </cell>
          <cell r="F23048" t="str">
            <v>CC-00043780</v>
          </cell>
          <cell r="J23048" t="str">
            <v>Complaint - Running With Problem</v>
          </cell>
          <cell r="R23048" t="str">
            <v>BLJS030086</v>
          </cell>
          <cell r="AB23048"/>
        </row>
        <row r="23049">
          <cell r="A23049">
            <v>43518.439710648097</v>
          </cell>
          <cell r="B23049">
            <v>3263</v>
          </cell>
          <cell r="F23049" t="str">
            <v>CC-00043779</v>
          </cell>
          <cell r="J23049" t="str">
            <v>Complaint - Running With Problem</v>
          </cell>
          <cell r="R23049" t="str">
            <v>BQED160211</v>
          </cell>
          <cell r="AB23049"/>
        </row>
        <row r="23050">
          <cell r="A23050">
            <v>43518.435949074097</v>
          </cell>
          <cell r="B23050">
            <v>1</v>
          </cell>
          <cell r="F23050" t="str">
            <v>CC-00043777</v>
          </cell>
          <cell r="J23050" t="str">
            <v>Commissioning</v>
          </cell>
          <cell r="R23050" t="str">
            <v>CRIE663199</v>
          </cell>
          <cell r="AB23050"/>
        </row>
        <row r="23051">
          <cell r="A23051">
            <v>43517.8114236111</v>
          </cell>
          <cell r="B23051">
            <v>2975</v>
          </cell>
          <cell r="F23051" t="str">
            <v>CC-00043725</v>
          </cell>
          <cell r="J23051" t="str">
            <v>General Service</v>
          </cell>
          <cell r="R23051" t="str">
            <v>BPIC370386</v>
          </cell>
          <cell r="AB23051"/>
        </row>
        <row r="23052">
          <cell r="A23052">
            <v>43517.533900463</v>
          </cell>
          <cell r="B23052">
            <v>2611</v>
          </cell>
          <cell r="F23052" t="str">
            <v>CC-00043560</v>
          </cell>
          <cell r="J23052" t="str">
            <v>Complaint - Breakdown</v>
          </cell>
          <cell r="R23052" t="str">
            <v>BQED160244</v>
          </cell>
          <cell r="AB23052"/>
        </row>
        <row r="23053">
          <cell r="A23053">
            <v>43517.528634259303</v>
          </cell>
          <cell r="B23053">
            <v>1485</v>
          </cell>
          <cell r="F23053" t="str">
            <v>CC-00043552</v>
          </cell>
          <cell r="J23053" t="str">
            <v>Schedule Service</v>
          </cell>
          <cell r="R23053" t="str">
            <v>BRAD160777</v>
          </cell>
          <cell r="AB23053"/>
        </row>
        <row r="23054">
          <cell r="A23054">
            <v>43517.522858796299</v>
          </cell>
          <cell r="B23054">
            <v>1</v>
          </cell>
          <cell r="F23054" t="str">
            <v>CC-00043545</v>
          </cell>
          <cell r="J23054" t="str">
            <v>Complaint - Running With Problem</v>
          </cell>
          <cell r="R23054" t="str">
            <v>GOKE560181</v>
          </cell>
          <cell r="AB23054"/>
        </row>
        <row r="23055">
          <cell r="A23055">
            <v>43517.506874999999</v>
          </cell>
          <cell r="B23055">
            <v>1</v>
          </cell>
          <cell r="F23055" t="str">
            <v>CC-00043528</v>
          </cell>
          <cell r="J23055" t="str">
            <v>Commissioning</v>
          </cell>
          <cell r="R23055" t="str">
            <v>BRID161341</v>
          </cell>
          <cell r="AB23055"/>
        </row>
        <row r="23056">
          <cell r="A23056">
            <v>43517.496076388903</v>
          </cell>
          <cell r="B23056">
            <v>1</v>
          </cell>
          <cell r="F23056" t="str">
            <v>CC-00043512</v>
          </cell>
          <cell r="J23056" t="str">
            <v>Commissioning</v>
          </cell>
          <cell r="R23056" t="str">
            <v>CRLE561984</v>
          </cell>
          <cell r="AB23056"/>
        </row>
        <row r="23057">
          <cell r="A23057">
            <v>43517.473310185203</v>
          </cell>
          <cell r="B23057">
            <v>3181</v>
          </cell>
          <cell r="F23057" t="str">
            <v>CC-00043492</v>
          </cell>
          <cell r="J23057" t="str">
            <v>Complaint - Running With Problem</v>
          </cell>
          <cell r="R23057" t="str">
            <v>BQCD160129</v>
          </cell>
          <cell r="AB23057"/>
        </row>
        <row r="23058">
          <cell r="A23058">
            <v>43517.461458333302</v>
          </cell>
          <cell r="B23058">
            <v>3806</v>
          </cell>
          <cell r="F23058" t="str">
            <v>CC-00043477</v>
          </cell>
          <cell r="J23058" t="str">
            <v>Schedule Service</v>
          </cell>
          <cell r="R23058" t="str">
            <v>BQKD160094</v>
          </cell>
          <cell r="AB23058"/>
        </row>
        <row r="23059">
          <cell r="A23059">
            <v>43517.447569444397</v>
          </cell>
          <cell r="B23059">
            <v>4762</v>
          </cell>
          <cell r="F23059" t="str">
            <v>CC-00043463</v>
          </cell>
          <cell r="J23059" t="str">
            <v>General Service</v>
          </cell>
          <cell r="R23059" t="str">
            <v>GPGS031328</v>
          </cell>
          <cell r="AB23059"/>
        </row>
        <row r="23060">
          <cell r="A23060">
            <v>43517.430150462998</v>
          </cell>
          <cell r="B23060">
            <v>5560</v>
          </cell>
          <cell r="F23060" t="str">
            <v>CC-00043436</v>
          </cell>
          <cell r="J23060" t="str">
            <v>Complaint - Running With Problem</v>
          </cell>
          <cell r="R23060" t="str">
            <v>BOED200121</v>
          </cell>
          <cell r="AB23060"/>
        </row>
        <row r="23061">
          <cell r="A23061">
            <v>43515.554571759298</v>
          </cell>
          <cell r="B23061">
            <v>3181</v>
          </cell>
          <cell r="F23061" t="str">
            <v>CC-00042837</v>
          </cell>
          <cell r="J23061" t="str">
            <v>Complaint - Running With Problem</v>
          </cell>
          <cell r="R23061" t="str">
            <v>BQFD160278</v>
          </cell>
          <cell r="AB23061"/>
        </row>
        <row r="23062">
          <cell r="A23062">
            <v>43515.522696759297</v>
          </cell>
          <cell r="B23062">
            <v>5000</v>
          </cell>
          <cell r="F23062" t="str">
            <v>CC-00042809</v>
          </cell>
          <cell r="J23062" t="str">
            <v>Complaint - Running With Problem</v>
          </cell>
          <cell r="R23062" t="str">
            <v>BPLD230110</v>
          </cell>
          <cell r="AB23062" t="str">
            <v>Machine is running in Orrisa.</v>
          </cell>
        </row>
        <row r="23063">
          <cell r="A23063">
            <v>43515.498807870397</v>
          </cell>
          <cell r="B23063">
            <v>2418</v>
          </cell>
          <cell r="F23063" t="str">
            <v>CC-00042787</v>
          </cell>
          <cell r="J23063" t="str">
            <v>Complaint - Running With Problem</v>
          </cell>
          <cell r="R23063" t="str">
            <v>BQJD200011</v>
          </cell>
          <cell r="AB23063"/>
        </row>
        <row r="23064">
          <cell r="A23064">
            <v>43515.441817129598</v>
          </cell>
          <cell r="B23064">
            <v>1</v>
          </cell>
          <cell r="F23064" t="str">
            <v>CC-00042738</v>
          </cell>
          <cell r="J23064" t="str">
            <v>Commissioning</v>
          </cell>
          <cell r="R23064" t="str">
            <v>BSJD230305</v>
          </cell>
          <cell r="AB23064"/>
        </row>
        <row r="23065">
          <cell r="A23065">
            <v>43514.657141203701</v>
          </cell>
          <cell r="B23065">
            <v>1664</v>
          </cell>
          <cell r="F23065" t="str">
            <v>CC-00042583</v>
          </cell>
          <cell r="J23065" t="str">
            <v>Complaint - Running With Problem</v>
          </cell>
          <cell r="R23065" t="str">
            <v>BRJD160543</v>
          </cell>
          <cell r="AB23065"/>
        </row>
        <row r="23066">
          <cell r="A23066">
            <v>43514.500324074099</v>
          </cell>
          <cell r="B23066">
            <v>533</v>
          </cell>
          <cell r="F23066" t="str">
            <v>CC-00042467</v>
          </cell>
          <cell r="J23066" t="str">
            <v>Schedule Service</v>
          </cell>
          <cell r="R23066" t="str">
            <v>BRED161131</v>
          </cell>
          <cell r="AB23066"/>
        </row>
        <row r="23067">
          <cell r="A23067">
            <v>43514.467060185198</v>
          </cell>
          <cell r="B23067">
            <v>1</v>
          </cell>
          <cell r="F23067" t="str">
            <v>CC-00042443</v>
          </cell>
          <cell r="J23067" t="str">
            <v>Commissioning</v>
          </cell>
          <cell r="R23067" t="str">
            <v>CMDE660812</v>
          </cell>
          <cell r="AB23067"/>
        </row>
        <row r="23068">
          <cell r="A23068">
            <v>43514.462615740696</v>
          </cell>
          <cell r="B23068">
            <v>1</v>
          </cell>
          <cell r="F23068" t="str">
            <v>CC-00042439</v>
          </cell>
          <cell r="J23068" t="str">
            <v>Commissioning</v>
          </cell>
          <cell r="R23068" t="str">
            <v>18516212</v>
          </cell>
          <cell r="AB23068"/>
        </row>
        <row r="23069">
          <cell r="A23069">
            <v>43514.4612962963</v>
          </cell>
          <cell r="B23069">
            <v>1</v>
          </cell>
          <cell r="F23069" t="str">
            <v>CC-00042436</v>
          </cell>
          <cell r="J23069" t="str">
            <v>Commissioning</v>
          </cell>
          <cell r="R23069" t="str">
            <v>BRIS035698</v>
          </cell>
          <cell r="AB23069"/>
        </row>
        <row r="23070">
          <cell r="A23070">
            <v>43514.4539814815</v>
          </cell>
          <cell r="B23070">
            <v>3715</v>
          </cell>
          <cell r="F23070" t="str">
            <v>CC-00042431</v>
          </cell>
          <cell r="J23070" t="str">
            <v>Schedule Service</v>
          </cell>
          <cell r="R23070" t="str">
            <v>BJHS031586</v>
          </cell>
          <cell r="AB23070"/>
        </row>
        <row r="23071">
          <cell r="A23071">
            <v>43514.442199074103</v>
          </cell>
          <cell r="B23071">
            <v>15844</v>
          </cell>
          <cell r="F23071" t="str">
            <v>CC-00042420</v>
          </cell>
          <cell r="J23071" t="str">
            <v>Schedule Service</v>
          </cell>
          <cell r="R23071" t="str">
            <v>BMIS031670</v>
          </cell>
          <cell r="AB23071"/>
        </row>
        <row r="23072">
          <cell r="A23072">
            <v>43511.478750000002</v>
          </cell>
          <cell r="B23072"/>
          <cell r="F23072" t="str">
            <v>CC-00041892</v>
          </cell>
          <cell r="J23072" t="str">
            <v>Pre Commissioning</v>
          </cell>
          <cell r="R23072" t="str">
            <v>CRHE563445</v>
          </cell>
          <cell r="AB23072"/>
        </row>
        <row r="23073">
          <cell r="A23073">
            <v>43511.472060185202</v>
          </cell>
          <cell r="B23073">
            <v>11855</v>
          </cell>
          <cell r="F23073" t="str">
            <v>CC-00041890</v>
          </cell>
          <cell r="J23073" t="str">
            <v>Complaint - Running With Problem</v>
          </cell>
          <cell r="R23073" t="str">
            <v>BQBS030091</v>
          </cell>
          <cell r="AB23073"/>
        </row>
        <row r="23074">
          <cell r="A23074">
            <v>43510.575902777797</v>
          </cell>
          <cell r="B23074">
            <v>5488</v>
          </cell>
          <cell r="F23074" t="str">
            <v>CC-00041670</v>
          </cell>
          <cell r="J23074" t="str">
            <v>Complaint - Running With Problem</v>
          </cell>
          <cell r="R23074" t="str">
            <v>BQKD200034</v>
          </cell>
          <cell r="AB23074"/>
        </row>
        <row r="23075">
          <cell r="A23075">
            <v>43510.529664351903</v>
          </cell>
          <cell r="B23075">
            <v>4033</v>
          </cell>
          <cell r="F23075" t="str">
            <v>CC-00041624</v>
          </cell>
          <cell r="J23075" t="str">
            <v>General Service</v>
          </cell>
          <cell r="R23075" t="str">
            <v>BQCD160103</v>
          </cell>
          <cell r="AB23075"/>
        </row>
        <row r="23076">
          <cell r="A23076">
            <v>43510.524895833303</v>
          </cell>
          <cell r="B23076">
            <v>3752</v>
          </cell>
          <cell r="F23076" t="str">
            <v>CC-00041620</v>
          </cell>
          <cell r="J23076" t="str">
            <v>General Service</v>
          </cell>
          <cell r="R23076" t="str">
            <v>BQJD160040</v>
          </cell>
          <cell r="AB23076"/>
        </row>
        <row r="23077">
          <cell r="A23077">
            <v>43510.521041666703</v>
          </cell>
          <cell r="B23077">
            <v>3043</v>
          </cell>
          <cell r="F23077" t="str">
            <v>CC-00041608</v>
          </cell>
          <cell r="J23077" t="str">
            <v>General Service</v>
          </cell>
          <cell r="R23077" t="str">
            <v>BQKD160099</v>
          </cell>
          <cell r="AB23077"/>
        </row>
        <row r="23078">
          <cell r="A23078">
            <v>43510.519537036998</v>
          </cell>
          <cell r="B23078">
            <v>5841</v>
          </cell>
          <cell r="F23078" t="str">
            <v>CC-00041606</v>
          </cell>
          <cell r="J23078" t="str">
            <v>General Service</v>
          </cell>
          <cell r="R23078" t="str">
            <v>BQKD160115</v>
          </cell>
          <cell r="AB23078"/>
        </row>
        <row r="23079">
          <cell r="A23079">
            <v>43510.5144097222</v>
          </cell>
          <cell r="B23079">
            <v>1786</v>
          </cell>
          <cell r="F23079" t="str">
            <v>CC-00041593</v>
          </cell>
          <cell r="J23079" t="str">
            <v>General Service</v>
          </cell>
          <cell r="R23079" t="str">
            <v>BQED160244</v>
          </cell>
          <cell r="AB23079"/>
        </row>
        <row r="23080">
          <cell r="A23080">
            <v>43510.510601851798</v>
          </cell>
          <cell r="B23080"/>
          <cell r="F23080" t="str">
            <v>CC-00041584</v>
          </cell>
          <cell r="J23080" t="str">
            <v>General Service</v>
          </cell>
          <cell r="R23080" t="str">
            <v>BQBD160060</v>
          </cell>
          <cell r="AB23080"/>
        </row>
        <row r="23081">
          <cell r="A23081">
            <v>43510.508738425902</v>
          </cell>
          <cell r="B23081">
            <v>3836</v>
          </cell>
          <cell r="F23081" t="str">
            <v>CC-00041577</v>
          </cell>
          <cell r="J23081" t="str">
            <v>General Service</v>
          </cell>
          <cell r="R23081" t="str">
            <v>BPED160082</v>
          </cell>
          <cell r="AB23081"/>
        </row>
        <row r="23082">
          <cell r="A23082">
            <v>43510.506446759297</v>
          </cell>
          <cell r="B23082"/>
          <cell r="F23082" t="str">
            <v>CC-00041575</v>
          </cell>
          <cell r="J23082" t="str">
            <v>General Service</v>
          </cell>
          <cell r="R23082" t="str">
            <v>BQCD160126</v>
          </cell>
          <cell r="AB23082"/>
        </row>
        <row r="23083">
          <cell r="A23083">
            <v>43510.502361111103</v>
          </cell>
          <cell r="B23083"/>
          <cell r="F23083" t="str">
            <v>CC-00041571</v>
          </cell>
          <cell r="J23083" t="str">
            <v>General Service</v>
          </cell>
          <cell r="R23083" t="str">
            <v>BQCD160129</v>
          </cell>
          <cell r="AB23083"/>
        </row>
        <row r="23084">
          <cell r="A23084">
            <v>43510.499224537001</v>
          </cell>
          <cell r="B23084"/>
          <cell r="F23084" t="str">
            <v>CC-00041566</v>
          </cell>
          <cell r="J23084" t="str">
            <v>General Service</v>
          </cell>
          <cell r="R23084" t="str">
            <v>BQCD160106</v>
          </cell>
          <cell r="AB23084"/>
        </row>
        <row r="23085">
          <cell r="A23085">
            <v>43510.497187499997</v>
          </cell>
          <cell r="B23085"/>
          <cell r="F23085" t="str">
            <v>CC-00041563</v>
          </cell>
          <cell r="J23085" t="str">
            <v>General Service</v>
          </cell>
          <cell r="R23085" t="str">
            <v>BQCD160098</v>
          </cell>
          <cell r="AB23085"/>
        </row>
        <row r="23086">
          <cell r="A23086">
            <v>43510.495219907403</v>
          </cell>
          <cell r="B23086"/>
          <cell r="F23086" t="str">
            <v>CC-00041559</v>
          </cell>
          <cell r="J23086" t="str">
            <v>General Service</v>
          </cell>
          <cell r="R23086" t="str">
            <v>BQHD160364</v>
          </cell>
          <cell r="AB23086"/>
        </row>
        <row r="23087">
          <cell r="A23087">
            <v>43510.4921875</v>
          </cell>
          <cell r="B23087"/>
          <cell r="F23087" t="str">
            <v>CC-00041556</v>
          </cell>
          <cell r="J23087" t="str">
            <v>General Service</v>
          </cell>
          <cell r="R23087" t="str">
            <v>BRJD160606</v>
          </cell>
          <cell r="AB23087"/>
        </row>
        <row r="23088">
          <cell r="A23088">
            <v>43510.490682870397</v>
          </cell>
          <cell r="B23088">
            <v>1609</v>
          </cell>
          <cell r="F23088" t="str">
            <v>CC-00041555</v>
          </cell>
          <cell r="J23088" t="str">
            <v>General Service</v>
          </cell>
          <cell r="R23088" t="str">
            <v>BRLD160724</v>
          </cell>
          <cell r="AB23088"/>
        </row>
        <row r="23089">
          <cell r="A23089">
            <v>43510.488495370402</v>
          </cell>
          <cell r="B23089"/>
          <cell r="F23089" t="str">
            <v>CC-00041551</v>
          </cell>
          <cell r="J23089" t="str">
            <v>General Service</v>
          </cell>
          <cell r="R23089" t="str">
            <v>BQGD160315</v>
          </cell>
          <cell r="AB23089"/>
        </row>
        <row r="23090">
          <cell r="A23090">
            <v>43510.485972222203</v>
          </cell>
          <cell r="B23090"/>
          <cell r="F23090" t="str">
            <v>CC-00041546</v>
          </cell>
          <cell r="J23090" t="str">
            <v>General Service</v>
          </cell>
          <cell r="R23090" t="str">
            <v>BQHD160361</v>
          </cell>
          <cell r="AB23090"/>
        </row>
        <row r="23091">
          <cell r="A23091">
            <v>43510.483032407399</v>
          </cell>
          <cell r="B23091">
            <v>1397</v>
          </cell>
          <cell r="F23091" t="str">
            <v>CC-00041538</v>
          </cell>
          <cell r="J23091" t="str">
            <v>General Service</v>
          </cell>
          <cell r="R23091" t="str">
            <v>BQGD160344</v>
          </cell>
          <cell r="AB23091"/>
        </row>
        <row r="23092">
          <cell r="A23092">
            <v>43510.479074074101</v>
          </cell>
          <cell r="B23092">
            <v>1867</v>
          </cell>
          <cell r="F23092" t="str">
            <v>CC-00041532</v>
          </cell>
          <cell r="J23092" t="str">
            <v>General Service</v>
          </cell>
          <cell r="R23092" t="str">
            <v>BQFD160263</v>
          </cell>
          <cell r="AB23092"/>
        </row>
        <row r="23093">
          <cell r="A23093">
            <v>43510.473275463002</v>
          </cell>
          <cell r="B23093">
            <v>1565</v>
          </cell>
          <cell r="F23093" t="str">
            <v>CC-00041519</v>
          </cell>
          <cell r="J23093" t="str">
            <v>General Service</v>
          </cell>
          <cell r="R23093" t="str">
            <v>BQED160222</v>
          </cell>
          <cell r="AB23093"/>
        </row>
        <row r="23094">
          <cell r="A23094">
            <v>43510.4682523148</v>
          </cell>
          <cell r="B23094"/>
          <cell r="F23094" t="str">
            <v>CC-00041511</v>
          </cell>
          <cell r="J23094" t="str">
            <v>General Service</v>
          </cell>
          <cell r="R23094" t="str">
            <v>BQID160527</v>
          </cell>
          <cell r="AB23094"/>
        </row>
        <row r="23095">
          <cell r="A23095">
            <v>43510.465706018498</v>
          </cell>
          <cell r="B23095"/>
          <cell r="F23095" t="str">
            <v>CC-00041504</v>
          </cell>
          <cell r="J23095" t="str">
            <v>General Service</v>
          </cell>
          <cell r="R23095" t="str">
            <v>BQID160510</v>
          </cell>
          <cell r="AB23095"/>
        </row>
        <row r="23096">
          <cell r="A23096">
            <v>43510.462685185201</v>
          </cell>
          <cell r="B23096">
            <v>2040</v>
          </cell>
          <cell r="F23096" t="str">
            <v>CC-00041493</v>
          </cell>
          <cell r="J23096" t="str">
            <v>General Service</v>
          </cell>
          <cell r="R23096" t="str">
            <v>BQHD160416</v>
          </cell>
          <cell r="AB23096"/>
        </row>
        <row r="23097">
          <cell r="A23097">
            <v>43510.459444444401</v>
          </cell>
          <cell r="B23097">
            <v>2413</v>
          </cell>
          <cell r="F23097" t="str">
            <v>CC-00041486</v>
          </cell>
          <cell r="J23097" t="str">
            <v>General Service</v>
          </cell>
          <cell r="R23097" t="str">
            <v>BQDD160205</v>
          </cell>
          <cell r="AB23097"/>
        </row>
        <row r="23098">
          <cell r="A23098">
            <v>43510.4139236111</v>
          </cell>
          <cell r="B23098">
            <v>60</v>
          </cell>
          <cell r="F23098" t="str">
            <v>CC-00041440</v>
          </cell>
          <cell r="J23098" t="str">
            <v>Complaint - Running With Problem</v>
          </cell>
          <cell r="R23098" t="str">
            <v>GOKE560181</v>
          </cell>
          <cell r="AB23098"/>
        </row>
        <row r="23099">
          <cell r="A23099">
            <v>43510.413379629601</v>
          </cell>
          <cell r="B23099">
            <v>57</v>
          </cell>
          <cell r="F23099" t="str">
            <v>CC-00041439</v>
          </cell>
          <cell r="J23099" t="str">
            <v>Complaint - Running With Problem</v>
          </cell>
          <cell r="R23099" t="str">
            <v>GOKE560181</v>
          </cell>
          <cell r="AB23099"/>
        </row>
        <row r="23100">
          <cell r="A23100">
            <v>43509.478819444397</v>
          </cell>
          <cell r="B23100">
            <v>1</v>
          </cell>
          <cell r="F23100" t="str">
            <v>CC-00041175</v>
          </cell>
          <cell r="J23100" t="str">
            <v>Commissioning</v>
          </cell>
          <cell r="R23100" t="str">
            <v>BSJD161406</v>
          </cell>
          <cell r="AB23100"/>
        </row>
        <row r="23101">
          <cell r="A23101">
            <v>43508.813437500001</v>
          </cell>
          <cell r="B23101">
            <v>5469</v>
          </cell>
          <cell r="F23101" t="str">
            <v>CC-00041076</v>
          </cell>
          <cell r="J23101" t="str">
            <v>Complaint - Running With Problem</v>
          </cell>
          <cell r="R23101" t="str">
            <v>BQKD200034</v>
          </cell>
          <cell r="AB23101"/>
        </row>
        <row r="23102">
          <cell r="A23102">
            <v>43508.750335648103</v>
          </cell>
          <cell r="B23102">
            <v>1448</v>
          </cell>
          <cell r="F23102" t="str">
            <v>CC-00041060</v>
          </cell>
          <cell r="J23102" t="str">
            <v>Complaint - Running With Problem</v>
          </cell>
          <cell r="R23102" t="str">
            <v>BQED160211</v>
          </cell>
          <cell r="AB23102"/>
        </row>
        <row r="23103">
          <cell r="A23103">
            <v>43508.749247685198</v>
          </cell>
          <cell r="B23103"/>
          <cell r="F23103" t="str">
            <v>CC-00041059</v>
          </cell>
          <cell r="J23103" t="str">
            <v>Complaint - Running With Problem</v>
          </cell>
          <cell r="R23103" t="str">
            <v>BQED160211</v>
          </cell>
          <cell r="AB23103"/>
        </row>
        <row r="23104">
          <cell r="A23104">
            <v>43508.733437499999</v>
          </cell>
          <cell r="B23104">
            <v>1</v>
          </cell>
          <cell r="F23104" t="str">
            <v>CC-00041048</v>
          </cell>
          <cell r="J23104" t="str">
            <v>Commissioning</v>
          </cell>
          <cell r="R23104" t="str">
            <v>RAS-9218</v>
          </cell>
          <cell r="AB23104"/>
        </row>
        <row r="23105">
          <cell r="A23105">
            <v>43508.728460648097</v>
          </cell>
          <cell r="B23105">
            <v>1410</v>
          </cell>
          <cell r="F23105" t="str">
            <v>CC-00041041</v>
          </cell>
          <cell r="J23105" t="str">
            <v>Complaint - Breakdown</v>
          </cell>
          <cell r="R23105" t="str">
            <v>BRAD160777</v>
          </cell>
          <cell r="AB23105"/>
        </row>
        <row r="23106">
          <cell r="A23106">
            <v>43508.719803240703</v>
          </cell>
          <cell r="B23106">
            <v>4365</v>
          </cell>
          <cell r="F23106" t="str">
            <v>CC-00041031</v>
          </cell>
          <cell r="J23106" t="str">
            <v>Schedule Service</v>
          </cell>
          <cell r="R23106" t="str">
            <v>BPED160088</v>
          </cell>
          <cell r="AB23106"/>
        </row>
        <row r="23107">
          <cell r="A23107">
            <v>43508.715787036999</v>
          </cell>
          <cell r="B23107">
            <v>32299</v>
          </cell>
          <cell r="F23107" t="str">
            <v>CC-00041026</v>
          </cell>
          <cell r="J23107" t="str">
            <v>Complaint - Running With Problem</v>
          </cell>
          <cell r="R23107" t="str">
            <v>BMBL160078</v>
          </cell>
          <cell r="AB23107"/>
        </row>
        <row r="23108">
          <cell r="A23108">
            <v>43508.713483796302</v>
          </cell>
          <cell r="B23108">
            <v>55</v>
          </cell>
          <cell r="F23108" t="str">
            <v>CC-00041020</v>
          </cell>
          <cell r="J23108" t="str">
            <v>Complaint - Running With Problem</v>
          </cell>
          <cell r="R23108" t="str">
            <v>70369</v>
          </cell>
          <cell r="AB23108"/>
        </row>
        <row r="23109">
          <cell r="A23109">
            <v>43507.793877314798</v>
          </cell>
          <cell r="B23109">
            <v>5840</v>
          </cell>
          <cell r="F23109" t="str">
            <v>CC-00040762</v>
          </cell>
          <cell r="J23109" t="str">
            <v>Complaint - Running With Problem</v>
          </cell>
          <cell r="R23109" t="str">
            <v>BQKD160115</v>
          </cell>
          <cell r="AB23109"/>
        </row>
        <row r="23110">
          <cell r="A23110">
            <v>43507.655023148101</v>
          </cell>
          <cell r="B23110"/>
          <cell r="F23110" t="str">
            <v>CC-00040683</v>
          </cell>
          <cell r="J23110" t="str">
            <v>General Service</v>
          </cell>
          <cell r="R23110" t="str">
            <v>BOHD200190</v>
          </cell>
          <cell r="AB23110"/>
        </row>
        <row r="23111">
          <cell r="A23111">
            <v>43507.652372685203</v>
          </cell>
          <cell r="B23111">
            <v>1336</v>
          </cell>
          <cell r="F23111" t="str">
            <v>CC-00040681</v>
          </cell>
          <cell r="J23111" t="str">
            <v>General Service</v>
          </cell>
          <cell r="R23111" t="str">
            <v>BQID230075</v>
          </cell>
          <cell r="AB23111"/>
        </row>
        <row r="23112">
          <cell r="A23112">
            <v>43507.650833333297</v>
          </cell>
          <cell r="B23112">
            <v>1336</v>
          </cell>
          <cell r="F23112" t="str">
            <v>CC-00040680</v>
          </cell>
          <cell r="J23112" t="str">
            <v>General Service</v>
          </cell>
          <cell r="R23112" t="str">
            <v>BQID230075</v>
          </cell>
          <cell r="AB23112"/>
        </row>
        <row r="23113">
          <cell r="A23113">
            <v>43507.602627314802</v>
          </cell>
          <cell r="B23113">
            <v>3804</v>
          </cell>
          <cell r="F23113" t="str">
            <v>CC-00040637</v>
          </cell>
          <cell r="J23113" t="str">
            <v>General Service</v>
          </cell>
          <cell r="R23113" t="str">
            <v>BPED160088</v>
          </cell>
          <cell r="AB23113"/>
        </row>
        <row r="23114">
          <cell r="A23114">
            <v>43507.600057870397</v>
          </cell>
          <cell r="B23114">
            <v>2085</v>
          </cell>
          <cell r="F23114" t="str">
            <v>CC-00040635</v>
          </cell>
          <cell r="J23114" t="str">
            <v>General Service</v>
          </cell>
          <cell r="R23114" t="str">
            <v>BQGD230029</v>
          </cell>
          <cell r="AB23114"/>
        </row>
        <row r="23115">
          <cell r="A23115">
            <v>43507.598402777803</v>
          </cell>
          <cell r="B23115">
            <v>980</v>
          </cell>
          <cell r="F23115" t="str">
            <v>CC-00040632</v>
          </cell>
          <cell r="J23115" t="str">
            <v>General Service</v>
          </cell>
          <cell r="R23115" t="str">
            <v>BRKD230139</v>
          </cell>
          <cell r="AB23115"/>
        </row>
        <row r="23116">
          <cell r="A23116">
            <v>43507.594224537002</v>
          </cell>
          <cell r="B23116">
            <v>1016</v>
          </cell>
          <cell r="F23116" t="str">
            <v>CC-00040626</v>
          </cell>
          <cell r="J23116" t="str">
            <v>General Service</v>
          </cell>
          <cell r="R23116" t="str">
            <v>RJD230103</v>
          </cell>
          <cell r="AB23116"/>
        </row>
        <row r="23117">
          <cell r="A23117">
            <v>43507.583182870403</v>
          </cell>
          <cell r="B23117">
            <v>980</v>
          </cell>
          <cell r="F23117" t="str">
            <v>CC-00040618</v>
          </cell>
          <cell r="J23117" t="str">
            <v>General Service</v>
          </cell>
          <cell r="R23117" t="str">
            <v>BRKD230139</v>
          </cell>
          <cell r="AB23117"/>
        </row>
        <row r="23118">
          <cell r="A23118">
            <v>43507.579571759299</v>
          </cell>
          <cell r="B23118">
            <v>1016</v>
          </cell>
          <cell r="F23118" t="str">
            <v>CC-00040617</v>
          </cell>
          <cell r="J23118" t="str">
            <v>General Service</v>
          </cell>
          <cell r="R23118" t="str">
            <v>RJD230103</v>
          </cell>
          <cell r="AB23118"/>
        </row>
        <row r="23119">
          <cell r="A23119">
            <v>43507.572002314802</v>
          </cell>
          <cell r="B23119"/>
          <cell r="F23119" t="str">
            <v>CC-00040610</v>
          </cell>
          <cell r="J23119" t="str">
            <v>Complaint - Running With Problem</v>
          </cell>
          <cell r="R23119"/>
          <cell r="AB23119"/>
        </row>
        <row r="23120">
          <cell r="A23120">
            <v>43505.780763888899</v>
          </cell>
          <cell r="B23120">
            <v>1041</v>
          </cell>
          <cell r="F23120" t="str">
            <v>CC-00040423</v>
          </cell>
          <cell r="J23120" t="str">
            <v>Schedule Service</v>
          </cell>
          <cell r="R23120" t="str">
            <v>BRBD160856</v>
          </cell>
          <cell r="AB23120"/>
        </row>
        <row r="23121">
          <cell r="A23121">
            <v>43505.7790046296</v>
          </cell>
          <cell r="B23121">
            <v>6236</v>
          </cell>
          <cell r="F23121" t="str">
            <v>CC-00040422</v>
          </cell>
          <cell r="J23121" t="str">
            <v>General Service</v>
          </cell>
          <cell r="R23121" t="str">
            <v>UOHS030121</v>
          </cell>
          <cell r="AB23121"/>
        </row>
        <row r="23122">
          <cell r="A23122">
            <v>43505.634259259299</v>
          </cell>
          <cell r="B23122">
            <v>2050</v>
          </cell>
          <cell r="F23122" t="str">
            <v>CC-00040318</v>
          </cell>
          <cell r="J23122" t="str">
            <v>Schedule Service</v>
          </cell>
          <cell r="R23122" t="str">
            <v>BRBD160901</v>
          </cell>
          <cell r="AB23122"/>
        </row>
        <row r="23123">
          <cell r="A23123">
            <v>43505.488981481503</v>
          </cell>
          <cell r="B23123">
            <v>848</v>
          </cell>
          <cell r="F23123" t="str">
            <v>CC-00040178</v>
          </cell>
          <cell r="J23123" t="str">
            <v>Complaint - Running With Problem</v>
          </cell>
          <cell r="R23123" t="str">
            <v>BRCD160968</v>
          </cell>
          <cell r="AB23123"/>
        </row>
        <row r="23124">
          <cell r="A23124">
            <v>43505.486655092602</v>
          </cell>
          <cell r="B23124">
            <v>1221</v>
          </cell>
          <cell r="F23124" t="str">
            <v>CC-00040173</v>
          </cell>
          <cell r="J23124" t="str">
            <v>Complaint - Running With Problem</v>
          </cell>
          <cell r="R23124" t="str">
            <v>BRCD160967</v>
          </cell>
          <cell r="AB23124"/>
        </row>
        <row r="23125">
          <cell r="A23125">
            <v>43504.740891203699</v>
          </cell>
          <cell r="B23125">
            <v>1739</v>
          </cell>
          <cell r="F23125" t="str">
            <v>CC-00040069</v>
          </cell>
          <cell r="J23125" t="str">
            <v>Schedule Service</v>
          </cell>
          <cell r="R23125" t="str">
            <v>BQID160499</v>
          </cell>
          <cell r="AB23125"/>
        </row>
        <row r="23126">
          <cell r="A23126">
            <v>43504.648217592599</v>
          </cell>
          <cell r="B23126">
            <v>613</v>
          </cell>
          <cell r="F23126" t="str">
            <v>CC-00040001</v>
          </cell>
          <cell r="J23126" t="str">
            <v>Complaint - Running With Problem</v>
          </cell>
          <cell r="R23126" t="str">
            <v>BRLD230160</v>
          </cell>
          <cell r="AB23126"/>
        </row>
        <row r="23127">
          <cell r="A23127">
            <v>43503.635902777802</v>
          </cell>
          <cell r="B23127">
            <v>1</v>
          </cell>
          <cell r="F23127" t="str">
            <v>CC-00039668</v>
          </cell>
          <cell r="J23127" t="str">
            <v>Commissioning</v>
          </cell>
          <cell r="R23127" t="str">
            <v>18470111</v>
          </cell>
          <cell r="AB23127"/>
        </row>
        <row r="23128">
          <cell r="A23128">
            <v>43502.909155092602</v>
          </cell>
          <cell r="B23128">
            <v>5396</v>
          </cell>
          <cell r="F23128" t="str">
            <v>CC-00039478</v>
          </cell>
          <cell r="J23128" t="str">
            <v>Complaint - Running With Problem</v>
          </cell>
          <cell r="R23128" t="str">
            <v>BQKD200034</v>
          </cell>
          <cell r="AB23128"/>
        </row>
        <row r="23129">
          <cell r="A23129">
            <v>43502.7029861111</v>
          </cell>
          <cell r="B23129">
            <v>9</v>
          </cell>
          <cell r="F23129" t="str">
            <v>CC-00039425</v>
          </cell>
          <cell r="J23129" t="str">
            <v>Complaint - Running With Problem</v>
          </cell>
          <cell r="R23129" t="str">
            <v>BRGS035244</v>
          </cell>
          <cell r="AB23129"/>
        </row>
        <row r="23130">
          <cell r="A23130">
            <v>43502.515474537002</v>
          </cell>
          <cell r="B23130">
            <v>5824</v>
          </cell>
          <cell r="F23130" t="str">
            <v>CC-00039267</v>
          </cell>
          <cell r="J23130" t="str">
            <v>Complaint - Running With Problem</v>
          </cell>
          <cell r="R23130" t="str">
            <v>BQKD160115</v>
          </cell>
          <cell r="AB23130"/>
        </row>
        <row r="23131">
          <cell r="A23131">
            <v>43502.471597222197</v>
          </cell>
          <cell r="B23131">
            <v>965</v>
          </cell>
          <cell r="F23131" t="str">
            <v>CC-00039229</v>
          </cell>
          <cell r="J23131" t="str">
            <v>Schedule Service</v>
          </cell>
          <cell r="R23131" t="str">
            <v>BRCC373040</v>
          </cell>
          <cell r="AB23131"/>
        </row>
        <row r="23132">
          <cell r="A23132">
            <v>43501.710358796299</v>
          </cell>
          <cell r="B23132"/>
          <cell r="F23132" t="str">
            <v>CC-00039101</v>
          </cell>
          <cell r="J23132" t="str">
            <v>Commissioning</v>
          </cell>
          <cell r="R23132" t="str">
            <v>BQCD160129</v>
          </cell>
          <cell r="AB23132"/>
        </row>
        <row r="23133">
          <cell r="A23133">
            <v>43501.606076388904</v>
          </cell>
          <cell r="B23133">
            <v>224</v>
          </cell>
          <cell r="F23133" t="str">
            <v>CC-00039013</v>
          </cell>
          <cell r="J23133" t="str">
            <v>Complaint - Running With Problem</v>
          </cell>
          <cell r="R23133" t="str">
            <v>BRHC374102</v>
          </cell>
          <cell r="AB23133"/>
        </row>
        <row r="23134">
          <cell r="A23134">
            <v>43501.469270833302</v>
          </cell>
          <cell r="B23134">
            <v>1708</v>
          </cell>
          <cell r="F23134" t="str">
            <v>CC-00038899</v>
          </cell>
          <cell r="J23134" t="str">
            <v>Complaint - Running With Problem</v>
          </cell>
          <cell r="R23134" t="str">
            <v>BQID160499</v>
          </cell>
          <cell r="AB23134"/>
        </row>
        <row r="23135">
          <cell r="A23135">
            <v>43500.770578703698</v>
          </cell>
          <cell r="B23135">
            <v>473</v>
          </cell>
          <cell r="F23135" t="str">
            <v>CC-00038829</v>
          </cell>
          <cell r="J23135" t="str">
            <v>Schedule Service</v>
          </cell>
          <cell r="R23135" t="str">
            <v>BRED161124</v>
          </cell>
          <cell r="AB23135"/>
        </row>
        <row r="23136">
          <cell r="A23136">
            <v>43500.712476851899</v>
          </cell>
          <cell r="B23136">
            <v>2817</v>
          </cell>
          <cell r="F23136" t="str">
            <v>CC-00038798</v>
          </cell>
          <cell r="J23136" t="str">
            <v>Complaint - Running With Problem</v>
          </cell>
          <cell r="R23136" t="str">
            <v>BQJD230008</v>
          </cell>
          <cell r="AB23136"/>
        </row>
        <row r="23137">
          <cell r="A23137">
            <v>43500.498483796298</v>
          </cell>
          <cell r="B23137">
            <v>9002</v>
          </cell>
          <cell r="F23137" t="str">
            <v>CC-00038631</v>
          </cell>
          <cell r="J23137" t="str">
            <v>Schedule Service</v>
          </cell>
          <cell r="R23137" t="str">
            <v>BQBS030091</v>
          </cell>
          <cell r="AB23137"/>
        </row>
        <row r="23138">
          <cell r="A23138">
            <v>43500.457800925898</v>
          </cell>
          <cell r="B23138">
            <v>1</v>
          </cell>
          <cell r="F23138" t="str">
            <v>CC-00038589</v>
          </cell>
          <cell r="J23138" t="str">
            <v>Commissioning</v>
          </cell>
          <cell r="R23138" t="str">
            <v>BRGD161233</v>
          </cell>
          <cell r="AB23138"/>
        </row>
        <row r="23139">
          <cell r="A23139">
            <v>43498.676400463002</v>
          </cell>
          <cell r="B23139">
            <v>6063</v>
          </cell>
          <cell r="F23139" t="str">
            <v>CC-00038402</v>
          </cell>
          <cell r="J23139" t="str">
            <v>Schedule Service</v>
          </cell>
          <cell r="R23139" t="str">
            <v>BQES030978</v>
          </cell>
          <cell r="AB23139"/>
        </row>
        <row r="23140">
          <cell r="A23140">
            <v>43498.464363425897</v>
          </cell>
          <cell r="B23140">
            <v>520</v>
          </cell>
          <cell r="F23140" t="str">
            <v>CC-00038239</v>
          </cell>
          <cell r="J23140" t="str">
            <v>Schedule Service</v>
          </cell>
          <cell r="R23140" t="str">
            <v>BRLD230160</v>
          </cell>
          <cell r="AB23140"/>
        </row>
        <row r="23141">
          <cell r="A23141">
            <v>43497.854456018496</v>
          </cell>
          <cell r="B23141">
            <v>2039</v>
          </cell>
          <cell r="F23141" t="str">
            <v>CC-00038200</v>
          </cell>
          <cell r="J23141" t="str">
            <v>General Service</v>
          </cell>
          <cell r="R23141" t="str">
            <v>BQCD160129</v>
          </cell>
          <cell r="AB23141"/>
        </row>
        <row r="23142">
          <cell r="A23142">
            <v>43497.721574074101</v>
          </cell>
          <cell r="B23142">
            <v>751</v>
          </cell>
          <cell r="F23142" t="str">
            <v>CC-00038159</v>
          </cell>
          <cell r="J23142" t="str">
            <v>Complaint - Running With Problem</v>
          </cell>
          <cell r="R23142" t="str">
            <v>BRLD230160</v>
          </cell>
          <cell r="AB23142"/>
        </row>
        <row r="23143">
          <cell r="A23143">
            <v>43497.511990740699</v>
          </cell>
          <cell r="B23143">
            <v>1370</v>
          </cell>
          <cell r="F23143" t="str">
            <v>CC-00037957</v>
          </cell>
          <cell r="J23143" t="str">
            <v>Complaint - Running With Problem</v>
          </cell>
          <cell r="R23143" t="str">
            <v>BQED160211</v>
          </cell>
          <cell r="AB23143"/>
        </row>
        <row r="23144">
          <cell r="A23144">
            <v>43497.476759259298</v>
          </cell>
          <cell r="B23144">
            <v>1</v>
          </cell>
          <cell r="F23144" t="str">
            <v>CC-00037926</v>
          </cell>
          <cell r="J23144" t="str">
            <v>Commissioning</v>
          </cell>
          <cell r="R23144" t="str">
            <v>BRGS035244</v>
          </cell>
          <cell r="AB23144"/>
        </row>
        <row r="23145">
          <cell r="A23145">
            <v>43497.474409722199</v>
          </cell>
          <cell r="B23145">
            <v>2253</v>
          </cell>
          <cell r="F23145" t="str">
            <v>CC-00037923</v>
          </cell>
          <cell r="J23145" t="str">
            <v>Complaint - Running With Problem</v>
          </cell>
          <cell r="R23145" t="str">
            <v>BQID160510</v>
          </cell>
          <cell r="AB23145"/>
        </row>
        <row r="23146">
          <cell r="A23146">
            <v>43496.5135069444</v>
          </cell>
          <cell r="B23146"/>
          <cell r="F23146" t="str">
            <v>CC-00037639</v>
          </cell>
          <cell r="J23146" t="str">
            <v>Pre Commissioning</v>
          </cell>
          <cell r="R23146" t="str">
            <v>BRGS035244</v>
          </cell>
          <cell r="AB23146"/>
        </row>
        <row r="23147">
          <cell r="A23147">
            <v>43496.510150463</v>
          </cell>
          <cell r="B23147"/>
          <cell r="F23147" t="str">
            <v>CC-00037636</v>
          </cell>
          <cell r="J23147" t="str">
            <v>Pre Commissioning</v>
          </cell>
          <cell r="R23147" t="str">
            <v>BSJC374595</v>
          </cell>
          <cell r="AB23147"/>
        </row>
        <row r="23148">
          <cell r="A23148">
            <v>43496.494942129597</v>
          </cell>
          <cell r="B23148">
            <v>5185</v>
          </cell>
          <cell r="F23148" t="str">
            <v>CC-00037626</v>
          </cell>
          <cell r="J23148" t="str">
            <v>General Service</v>
          </cell>
          <cell r="R23148" t="str">
            <v>BQFS031084</v>
          </cell>
          <cell r="AB23148"/>
        </row>
        <row r="23149">
          <cell r="A23149">
            <v>43496.491319444402</v>
          </cell>
          <cell r="B23149"/>
          <cell r="F23149" t="str">
            <v>CC-00037621</v>
          </cell>
          <cell r="J23149" t="str">
            <v>General Service</v>
          </cell>
          <cell r="R23149" t="str">
            <v>GNIE560644</v>
          </cell>
          <cell r="AB23149"/>
        </row>
        <row r="23150">
          <cell r="A23150">
            <v>43496.400358796302</v>
          </cell>
          <cell r="B23150">
            <v>1423</v>
          </cell>
          <cell r="F23150" t="str">
            <v>10367</v>
          </cell>
          <cell r="J23150" t="str">
            <v>Complaint - Running With Problem</v>
          </cell>
          <cell r="R23150" t="str">
            <v>BQID160519</v>
          </cell>
          <cell r="AB23150"/>
        </row>
        <row r="23151">
          <cell r="A23151">
            <v>43495.695081018501</v>
          </cell>
          <cell r="B23151">
            <v>487</v>
          </cell>
          <cell r="F23151" t="str">
            <v>CC-00037471</v>
          </cell>
          <cell r="J23151" t="str">
            <v>Schedule Service</v>
          </cell>
          <cell r="R23151" t="str">
            <v>BRCD161002</v>
          </cell>
          <cell r="AB23151"/>
        </row>
        <row r="23152">
          <cell r="A23152">
            <v>43495.647858796299</v>
          </cell>
          <cell r="B23152">
            <v>4872</v>
          </cell>
          <cell r="F23152" t="str">
            <v>CC-00037431</v>
          </cell>
          <cell r="J23152" t="str">
            <v>Complaint - Running With Problem</v>
          </cell>
          <cell r="R23152" t="str">
            <v>BQBS033796</v>
          </cell>
          <cell r="AB23152"/>
        </row>
        <row r="23153">
          <cell r="A23153">
            <v>43495.463530092602</v>
          </cell>
          <cell r="B23153">
            <v>2242</v>
          </cell>
          <cell r="F23153" t="str">
            <v>10300</v>
          </cell>
          <cell r="J23153" t="str">
            <v>Complaint - Running With Problem</v>
          </cell>
          <cell r="R23153" t="str">
            <v>BQHD160427</v>
          </cell>
          <cell r="AB23153"/>
        </row>
        <row r="23154">
          <cell r="A23154">
            <v>43494.829016203701</v>
          </cell>
          <cell r="B23154">
            <v>1088</v>
          </cell>
          <cell r="F23154" t="str">
            <v>CC-00037222</v>
          </cell>
          <cell r="J23154" t="str">
            <v>Schedule Service</v>
          </cell>
          <cell r="R23154" t="str">
            <v>BRAD160816</v>
          </cell>
          <cell r="AB23154"/>
        </row>
        <row r="23155">
          <cell r="A23155">
            <v>43494.570648148103</v>
          </cell>
          <cell r="B23155">
            <v>1244</v>
          </cell>
          <cell r="F23155" t="str">
            <v>CC-00037056</v>
          </cell>
          <cell r="J23155" t="str">
            <v>Schedule Service</v>
          </cell>
          <cell r="R23155" t="str">
            <v>BRBD160866</v>
          </cell>
          <cell r="AB23155"/>
        </row>
        <row r="23156">
          <cell r="A23156">
            <v>43493.527870370403</v>
          </cell>
          <cell r="B23156">
            <v>1169</v>
          </cell>
          <cell r="F23156" t="str">
            <v>CC-00036650</v>
          </cell>
          <cell r="J23156" t="str">
            <v>Schedule Service</v>
          </cell>
          <cell r="R23156" t="str">
            <v>BRJD160598</v>
          </cell>
          <cell r="AB23156"/>
        </row>
        <row r="23157">
          <cell r="A23157">
            <v>43493.503888888903</v>
          </cell>
          <cell r="B23157">
            <v>992</v>
          </cell>
          <cell r="F23157" t="str">
            <v>CC-00036641</v>
          </cell>
          <cell r="J23157" t="str">
            <v>Schedule Service</v>
          </cell>
          <cell r="R23157" t="str">
            <v>BRDD161036</v>
          </cell>
          <cell r="AB23157"/>
        </row>
        <row r="23158">
          <cell r="A23158">
            <v>43493.385636574101</v>
          </cell>
          <cell r="B23158">
            <v>4980</v>
          </cell>
          <cell r="F23158" t="str">
            <v>CC-00036548</v>
          </cell>
          <cell r="J23158" t="str">
            <v>Complaint - Running With Problem</v>
          </cell>
          <cell r="R23158" t="str">
            <v>BQKD200034</v>
          </cell>
          <cell r="AB23158"/>
        </row>
        <row r="23159">
          <cell r="A23159">
            <v>43493.356018518498</v>
          </cell>
          <cell r="B23159">
            <v>1866</v>
          </cell>
          <cell r="F23159" t="str">
            <v>CC-00036547</v>
          </cell>
          <cell r="J23159" t="str">
            <v>Complaint - Running With Problem</v>
          </cell>
          <cell r="R23159" t="str">
            <v>BQFD160263</v>
          </cell>
          <cell r="AB23159"/>
        </row>
        <row r="23160">
          <cell r="A23160">
            <v>43490.5210532407</v>
          </cell>
          <cell r="B23160">
            <v>1366</v>
          </cell>
          <cell r="F23160" t="str">
            <v>CC-00036325</v>
          </cell>
          <cell r="J23160" t="str">
            <v>Schedule Service</v>
          </cell>
          <cell r="R23160" t="str">
            <v>BRJD160600</v>
          </cell>
          <cell r="AB23160"/>
        </row>
        <row r="23161">
          <cell r="A23161">
            <v>43489.632743055598</v>
          </cell>
          <cell r="B23161">
            <v>3173</v>
          </cell>
          <cell r="F23161" t="str">
            <v>CC-00036120</v>
          </cell>
          <cell r="J23161" t="str">
            <v>Complaint - Running With Problem</v>
          </cell>
          <cell r="R23161" t="str">
            <v>BJHS031586</v>
          </cell>
          <cell r="AB23161"/>
        </row>
        <row r="23162">
          <cell r="A23162">
            <v>43489.042962963002</v>
          </cell>
          <cell r="B23162">
            <v>1808</v>
          </cell>
          <cell r="F23162" t="str">
            <v>CC-00035932</v>
          </cell>
          <cell r="J23162" t="str">
            <v>Schedule Service</v>
          </cell>
          <cell r="R23162" t="str">
            <v>BRJC371742</v>
          </cell>
          <cell r="AB23162"/>
        </row>
        <row r="23163">
          <cell r="A23163">
            <v>43489.038148148102</v>
          </cell>
          <cell r="B23163">
            <v>1599</v>
          </cell>
          <cell r="F23163" t="str">
            <v>CC-00035931</v>
          </cell>
          <cell r="J23163" t="str">
            <v>Schedule Service</v>
          </cell>
          <cell r="R23163" t="str">
            <v>BQHD160364</v>
          </cell>
          <cell r="AB23163"/>
        </row>
        <row r="23164">
          <cell r="A23164">
            <v>43489.036423611098</v>
          </cell>
          <cell r="B23164">
            <v>784</v>
          </cell>
          <cell r="F23164" t="str">
            <v>CC-00035930</v>
          </cell>
          <cell r="J23164" t="str">
            <v>Complaint - Running With Problem</v>
          </cell>
          <cell r="R23164" t="str">
            <v>BRCD160968</v>
          </cell>
          <cell r="AB23164"/>
        </row>
        <row r="23165">
          <cell r="A23165">
            <v>43489.034814814797</v>
          </cell>
          <cell r="B23165"/>
          <cell r="F23165" t="str">
            <v>CC-00035929</v>
          </cell>
          <cell r="J23165" t="str">
            <v>Complaint - Running With Problem</v>
          </cell>
          <cell r="R23165" t="str">
            <v>BRCD160967</v>
          </cell>
          <cell r="AB23165"/>
        </row>
        <row r="23166">
          <cell r="A23166">
            <v>43488.634108796301</v>
          </cell>
          <cell r="B23166">
            <v>506</v>
          </cell>
          <cell r="F23166" t="str">
            <v>CC-00035833</v>
          </cell>
          <cell r="J23166" t="str">
            <v>Schedule Service</v>
          </cell>
          <cell r="R23166" t="str">
            <v>BRCD160990</v>
          </cell>
          <cell r="AB23166"/>
        </row>
        <row r="23167">
          <cell r="A23167">
            <v>43488.578333333302</v>
          </cell>
          <cell r="B23167">
            <v>55</v>
          </cell>
          <cell r="F23167" t="str">
            <v>CC-00035779</v>
          </cell>
          <cell r="J23167" t="str">
            <v>Complaint - Running With Problem</v>
          </cell>
          <cell r="R23167" t="str">
            <v>DQKD100008</v>
          </cell>
          <cell r="AB23167"/>
        </row>
        <row r="23168">
          <cell r="A23168">
            <v>43488.574108796303</v>
          </cell>
          <cell r="B23168">
            <v>7284</v>
          </cell>
          <cell r="F23168" t="str">
            <v>CC-00035774</v>
          </cell>
          <cell r="J23168" t="str">
            <v>General Service</v>
          </cell>
          <cell r="R23168" t="str">
            <v>GPBC370442</v>
          </cell>
          <cell r="AB23168"/>
        </row>
        <row r="23169">
          <cell r="A23169">
            <v>43488.538333333301</v>
          </cell>
          <cell r="B23169">
            <v>10</v>
          </cell>
          <cell r="F23169" t="str">
            <v>CC-00035751</v>
          </cell>
          <cell r="J23169" t="str">
            <v>Commissioning</v>
          </cell>
          <cell r="R23169" t="str">
            <v>CRHE563409</v>
          </cell>
          <cell r="AB23169"/>
        </row>
        <row r="23170">
          <cell r="A23170">
            <v>43488.535752314798</v>
          </cell>
          <cell r="B23170"/>
          <cell r="F23170" t="str">
            <v>CC-00035747</v>
          </cell>
          <cell r="J23170" t="str">
            <v>Commissioning</v>
          </cell>
          <cell r="R23170" t="str">
            <v>CRHE563407</v>
          </cell>
          <cell r="AB23170"/>
        </row>
        <row r="23171">
          <cell r="A23171">
            <v>43488.529328703698</v>
          </cell>
          <cell r="B23171"/>
          <cell r="F23171" t="str">
            <v>CC-00035739</v>
          </cell>
          <cell r="J23171" t="str">
            <v>Commissioning</v>
          </cell>
          <cell r="R23171" t="str">
            <v>CRHE563408</v>
          </cell>
          <cell r="AB23171"/>
        </row>
        <row r="23172">
          <cell r="A23172">
            <v>43488.524849537003</v>
          </cell>
          <cell r="B23172"/>
          <cell r="F23172" t="str">
            <v>CC-00035735</v>
          </cell>
          <cell r="J23172" t="str">
            <v>Commissioning</v>
          </cell>
          <cell r="R23172" t="str">
            <v>DREL080550</v>
          </cell>
          <cell r="AB23172"/>
        </row>
        <row r="23173">
          <cell r="A23173">
            <v>43488.519143518497</v>
          </cell>
          <cell r="B23173">
            <v>21</v>
          </cell>
          <cell r="F23173" t="str">
            <v>CC-00035727</v>
          </cell>
          <cell r="J23173" t="str">
            <v>Schedule Service</v>
          </cell>
          <cell r="R23173" t="str">
            <v>26629</v>
          </cell>
          <cell r="AB23173"/>
        </row>
        <row r="23174">
          <cell r="A23174">
            <v>43487.908460648097</v>
          </cell>
          <cell r="B23174">
            <v>4005</v>
          </cell>
          <cell r="F23174" t="str">
            <v>CC-00035661</v>
          </cell>
          <cell r="J23174" t="str">
            <v>Complaint - Running With Problem</v>
          </cell>
          <cell r="R23174" t="str">
            <v>BQKD160076</v>
          </cell>
          <cell r="AB23174"/>
        </row>
        <row r="23175">
          <cell r="A23175">
            <v>43487.901608796303</v>
          </cell>
          <cell r="B23175">
            <v>143</v>
          </cell>
          <cell r="F23175" t="str">
            <v>CC-00035660</v>
          </cell>
          <cell r="J23175" t="str">
            <v>Complaint - Running With Problem</v>
          </cell>
          <cell r="R23175" t="str">
            <v>BRHD161299</v>
          </cell>
          <cell r="AB23175"/>
        </row>
        <row r="23176">
          <cell r="A23176">
            <v>43487.886539351799</v>
          </cell>
          <cell r="B23176">
            <v>21</v>
          </cell>
          <cell r="F23176" t="str">
            <v>CC-00035659</v>
          </cell>
          <cell r="J23176" t="str">
            <v>Schedule Service</v>
          </cell>
          <cell r="R23176" t="str">
            <v>GOKE660193</v>
          </cell>
          <cell r="AB23176"/>
        </row>
        <row r="23177">
          <cell r="A23177">
            <v>43487.882430555597</v>
          </cell>
          <cell r="B23177">
            <v>1808</v>
          </cell>
          <cell r="F23177" t="str">
            <v>CC-00035658</v>
          </cell>
          <cell r="J23177" t="str">
            <v>Schedule Service</v>
          </cell>
          <cell r="R23177" t="str">
            <v>BRJC371742</v>
          </cell>
          <cell r="AB23177"/>
        </row>
        <row r="23178">
          <cell r="A23178">
            <v>43487.454062500001</v>
          </cell>
          <cell r="B23178">
            <v>1</v>
          </cell>
          <cell r="F23178" t="str">
            <v>CC-00035374</v>
          </cell>
          <cell r="J23178" t="str">
            <v>Commissioning</v>
          </cell>
          <cell r="R23178" t="str">
            <v>BRGS035169</v>
          </cell>
          <cell r="AB23178"/>
        </row>
        <row r="23179">
          <cell r="A23179">
            <v>43487.135636574101</v>
          </cell>
          <cell r="B23179">
            <v>2</v>
          </cell>
          <cell r="F23179" t="str">
            <v>CC-00035342</v>
          </cell>
          <cell r="J23179" t="str">
            <v>Commissioning</v>
          </cell>
          <cell r="R23179" t="str">
            <v>BQCS040170</v>
          </cell>
          <cell r="AB23179"/>
        </row>
        <row r="23180">
          <cell r="A23180">
            <v>43487.1305208333</v>
          </cell>
          <cell r="B23180">
            <v>1630</v>
          </cell>
          <cell r="F23180" t="str">
            <v>CC-00035341</v>
          </cell>
          <cell r="J23180" t="str">
            <v>Schedule Service</v>
          </cell>
          <cell r="R23180" t="str">
            <v>BQLC370193</v>
          </cell>
          <cell r="AB23180"/>
        </row>
        <row r="23181">
          <cell r="A23181">
            <v>43487.129062499997</v>
          </cell>
          <cell r="B23181">
            <v>3303</v>
          </cell>
          <cell r="F23181" t="str">
            <v>CC-00035340</v>
          </cell>
          <cell r="J23181" t="str">
            <v>Complaint - Running With Problem</v>
          </cell>
          <cell r="R23181" t="str">
            <v>BJDS030976</v>
          </cell>
          <cell r="AB23181"/>
        </row>
        <row r="23182">
          <cell r="A23182">
            <v>43487.127719907403</v>
          </cell>
          <cell r="B23182">
            <v>8276</v>
          </cell>
          <cell r="F23182" t="str">
            <v>CC-00035339</v>
          </cell>
          <cell r="J23182" t="str">
            <v>Complaint - Running With Problem</v>
          </cell>
          <cell r="R23182" t="str">
            <v>BLLS030352</v>
          </cell>
          <cell r="AB23182"/>
        </row>
        <row r="23183">
          <cell r="A23183">
            <v>43487.126041666699</v>
          </cell>
          <cell r="B23183">
            <v>18310</v>
          </cell>
          <cell r="F23183" t="str">
            <v>CC-00035338</v>
          </cell>
          <cell r="J23183" t="str">
            <v>Schedule Service</v>
          </cell>
          <cell r="R23183" t="str">
            <v>BNAS040264</v>
          </cell>
          <cell r="AB23183"/>
        </row>
        <row r="23184">
          <cell r="A23184">
            <v>43487.124421296299</v>
          </cell>
          <cell r="B23184">
            <v>1123</v>
          </cell>
          <cell r="F23184" t="str">
            <v>CC-00035337</v>
          </cell>
          <cell r="J23184" t="str">
            <v>Complaint - Running With Problem</v>
          </cell>
          <cell r="R23184" t="str">
            <v>BRCD160967</v>
          </cell>
          <cell r="AB23184"/>
        </row>
        <row r="23185">
          <cell r="A23185">
            <v>43487.1227546296</v>
          </cell>
          <cell r="B23185">
            <v>501</v>
          </cell>
          <cell r="F23185" t="str">
            <v>CC-00035336</v>
          </cell>
          <cell r="J23185" t="str">
            <v>Schedule Service</v>
          </cell>
          <cell r="R23185" t="str">
            <v>BRCD160940</v>
          </cell>
          <cell r="AB23185"/>
        </row>
        <row r="23186">
          <cell r="A23186">
            <v>43486.474201388897</v>
          </cell>
          <cell r="B23186">
            <v>1007</v>
          </cell>
          <cell r="F23186" t="str">
            <v>CC-00035064</v>
          </cell>
          <cell r="J23186" t="str">
            <v>Complaint - Running With Problem</v>
          </cell>
          <cell r="R23186" t="str">
            <v>BRDD161024</v>
          </cell>
          <cell r="AB23186"/>
        </row>
        <row r="23187">
          <cell r="A23187">
            <v>43486.364293981504</v>
          </cell>
          <cell r="B23187">
            <v>1369</v>
          </cell>
          <cell r="F23187" t="str">
            <v>CC-00034995</v>
          </cell>
          <cell r="J23187" t="str">
            <v>Complaint - Running With Problem</v>
          </cell>
          <cell r="R23187" t="str">
            <v>BQED160211</v>
          </cell>
          <cell r="AB23187"/>
        </row>
        <row r="23188">
          <cell r="A23188">
            <v>43483.603923611103</v>
          </cell>
          <cell r="B23188">
            <v>2076</v>
          </cell>
          <cell r="F23188" t="str">
            <v>CC-00034557</v>
          </cell>
          <cell r="J23188" t="str">
            <v>Complaint - Running With Problem</v>
          </cell>
          <cell r="R23188" t="str">
            <v>BRLD160727</v>
          </cell>
          <cell r="AB23188"/>
        </row>
        <row r="23189">
          <cell r="A23189">
            <v>43483.454629629603</v>
          </cell>
          <cell r="B23189">
            <v>2924</v>
          </cell>
          <cell r="F23189" t="str">
            <v>CC-00034404</v>
          </cell>
          <cell r="J23189" t="str">
            <v>General Service</v>
          </cell>
          <cell r="R23189" t="str">
            <v>BJHS031586</v>
          </cell>
          <cell r="AB23189"/>
        </row>
        <row r="23190">
          <cell r="A23190">
            <v>43482.500729166699</v>
          </cell>
          <cell r="B23190">
            <v>989</v>
          </cell>
          <cell r="F23190" t="str">
            <v>CC-00034173</v>
          </cell>
          <cell r="J23190" t="str">
            <v>Schedule Service</v>
          </cell>
          <cell r="R23190" t="str">
            <v>BRBD160859</v>
          </cell>
          <cell r="AB23190"/>
        </row>
        <row r="23191">
          <cell r="A23191">
            <v>43482.484537037002</v>
          </cell>
          <cell r="B23191">
            <v>12372</v>
          </cell>
          <cell r="F23191" t="str">
            <v>CC-00034153</v>
          </cell>
          <cell r="J23191" t="str">
            <v>Complaint - Running With Problem</v>
          </cell>
          <cell r="R23191" t="str">
            <v>BQID200160</v>
          </cell>
          <cell r="AB23191"/>
        </row>
        <row r="23192">
          <cell r="A23192">
            <v>43482.450590277796</v>
          </cell>
          <cell r="B23192">
            <v>2591</v>
          </cell>
          <cell r="F23192" t="str">
            <v>CC-00034140</v>
          </cell>
          <cell r="J23192" t="str">
            <v>Complaint - Running With Problem</v>
          </cell>
          <cell r="R23192" t="str">
            <v>BPHD200246</v>
          </cell>
          <cell r="AB23192"/>
        </row>
        <row r="23193">
          <cell r="A23193">
            <v>43482.439710648097</v>
          </cell>
          <cell r="B23193"/>
          <cell r="F23193" t="str">
            <v>CC-00034134</v>
          </cell>
          <cell r="J23193" t="str">
            <v>Commissioning</v>
          </cell>
          <cell r="R23193" t="str">
            <v>CRLE210396</v>
          </cell>
          <cell r="AB23193"/>
        </row>
        <row r="23194">
          <cell r="A23194">
            <v>43481.478009259299</v>
          </cell>
          <cell r="B23194"/>
          <cell r="F23194" t="str">
            <v>CC-00033914</v>
          </cell>
          <cell r="J23194" t="str">
            <v>Complaint - Running With Problem</v>
          </cell>
          <cell r="R23194" t="str">
            <v>BRLD160728</v>
          </cell>
          <cell r="AB23194"/>
        </row>
        <row r="23195">
          <cell r="A23195">
            <v>43480.569062499999</v>
          </cell>
          <cell r="B23195">
            <v>50</v>
          </cell>
          <cell r="F23195" t="str">
            <v>CC-00033762</v>
          </cell>
          <cell r="J23195" t="str">
            <v>Complaint - Running With Problem</v>
          </cell>
          <cell r="R23195" t="str">
            <v>10338511</v>
          </cell>
          <cell r="AB23195"/>
        </row>
        <row r="23196">
          <cell r="A23196">
            <v>43480.557488425897</v>
          </cell>
          <cell r="B23196">
            <v>2130</v>
          </cell>
          <cell r="F23196" t="str">
            <v>CC-00033758</v>
          </cell>
          <cell r="J23196" t="str">
            <v>Complaint - Running With Problem</v>
          </cell>
          <cell r="R23196" t="str">
            <v>BQHD160427</v>
          </cell>
          <cell r="AB23196"/>
        </row>
        <row r="23197">
          <cell r="A23197">
            <v>43480.433298611097</v>
          </cell>
          <cell r="B23197"/>
          <cell r="F23197" t="str">
            <v>CC-00033673</v>
          </cell>
          <cell r="J23197" t="str">
            <v>Complaint - AMC</v>
          </cell>
          <cell r="R23197" t="str">
            <v>BJHS031586</v>
          </cell>
          <cell r="AB23197"/>
        </row>
        <row r="23198">
          <cell r="A23198">
            <v>43480.427465277797</v>
          </cell>
          <cell r="B23198">
            <v>12009</v>
          </cell>
          <cell r="F23198" t="str">
            <v>CC-00033670</v>
          </cell>
          <cell r="J23198" t="str">
            <v>Schedule Service</v>
          </cell>
          <cell r="R23198" t="str">
            <v>BPCS030196</v>
          </cell>
          <cell r="AB23198" t="str">
            <v>Check oil level every one week &amp; clean air filter, oil filter every one - two weeks</v>
          </cell>
        </row>
        <row r="23199">
          <cell r="A23199">
            <v>43479.643865740698</v>
          </cell>
          <cell r="B23199">
            <v>979</v>
          </cell>
          <cell r="F23199" t="str">
            <v>CC-00033574</v>
          </cell>
          <cell r="J23199" t="str">
            <v>Complaint - Running With Problem</v>
          </cell>
          <cell r="R23199" t="str">
            <v>BRKD230139</v>
          </cell>
          <cell r="AB23199"/>
        </row>
        <row r="23200">
          <cell r="A23200">
            <v>43479.519907407397</v>
          </cell>
          <cell r="B23200">
            <v>5935</v>
          </cell>
          <cell r="F23200" t="str">
            <v>CC-00033510</v>
          </cell>
          <cell r="J23200" t="str">
            <v>General Service</v>
          </cell>
          <cell r="R23200" t="str">
            <v>BKKS030393</v>
          </cell>
          <cell r="AB23200"/>
        </row>
        <row r="23201">
          <cell r="A23201">
            <v>43479.514999999999</v>
          </cell>
          <cell r="B23201">
            <v>3897</v>
          </cell>
          <cell r="F23201" t="str">
            <v>CC-00033504</v>
          </cell>
          <cell r="J23201" t="str">
            <v>General Service</v>
          </cell>
          <cell r="R23201" t="str">
            <v>BQKD160076</v>
          </cell>
          <cell r="AB23201"/>
        </row>
        <row r="23202">
          <cell r="A23202">
            <v>43479.512615740699</v>
          </cell>
          <cell r="B23202">
            <v>1</v>
          </cell>
          <cell r="F23202" t="str">
            <v>CC-00033499</v>
          </cell>
          <cell r="J23202" t="str">
            <v>Commissioning</v>
          </cell>
          <cell r="R23202" t="str">
            <v>18445310</v>
          </cell>
          <cell r="AB23202"/>
        </row>
        <row r="23203">
          <cell r="A23203">
            <v>43479.497974537</v>
          </cell>
          <cell r="B23203">
            <v>3676</v>
          </cell>
          <cell r="F23203" t="str">
            <v>CC-00033486</v>
          </cell>
          <cell r="J23203" t="str">
            <v>General Service</v>
          </cell>
          <cell r="R23203" t="str">
            <v>BQIS031915</v>
          </cell>
          <cell r="AB23203"/>
        </row>
        <row r="23204">
          <cell r="A23204">
            <v>43479.494537036997</v>
          </cell>
          <cell r="B23204">
            <v>18384</v>
          </cell>
          <cell r="F23204" t="str">
            <v>CC-00033479</v>
          </cell>
          <cell r="J23204" t="str">
            <v>General Service</v>
          </cell>
          <cell r="R23204" t="str">
            <v>BKJS030050</v>
          </cell>
          <cell r="AB23204"/>
        </row>
        <row r="23205">
          <cell r="A23205">
            <v>43479.492488425902</v>
          </cell>
          <cell r="B23205">
            <v>450</v>
          </cell>
          <cell r="F23205" t="str">
            <v>CC-00033478</v>
          </cell>
          <cell r="J23205" t="str">
            <v>Complaint - Running With Problem</v>
          </cell>
          <cell r="R23205" t="str">
            <v>11397201</v>
          </cell>
          <cell r="AB23205"/>
        </row>
        <row r="23206">
          <cell r="A23206">
            <v>43479.490092592598</v>
          </cell>
          <cell r="B23206">
            <v>28289</v>
          </cell>
          <cell r="F23206" t="str">
            <v>CC-00033475</v>
          </cell>
          <cell r="J23206" t="str">
            <v>General Service</v>
          </cell>
          <cell r="R23206" t="str">
            <v>BIGS030904</v>
          </cell>
          <cell r="AB23206"/>
        </row>
        <row r="23207">
          <cell r="A23207">
            <v>43479.485416666699</v>
          </cell>
          <cell r="B23207">
            <v>12604</v>
          </cell>
          <cell r="F23207" t="str">
            <v>CC-00033470</v>
          </cell>
          <cell r="J23207" t="str">
            <v>Schedule Service</v>
          </cell>
          <cell r="R23207" t="str">
            <v>GOHC370857</v>
          </cell>
          <cell r="AB23207"/>
        </row>
        <row r="23208">
          <cell r="A23208">
            <v>43477.661041666703</v>
          </cell>
          <cell r="B23208">
            <v>5726</v>
          </cell>
          <cell r="F23208" t="str">
            <v>09561</v>
          </cell>
          <cell r="J23208" t="str">
            <v>Complaint - Running With Problem</v>
          </cell>
          <cell r="R23208" t="str">
            <v>BQKD160115</v>
          </cell>
          <cell r="AB23208"/>
        </row>
        <row r="23209">
          <cell r="A23209">
            <v>43477.369722222204</v>
          </cell>
          <cell r="B23209">
            <v>4602</v>
          </cell>
          <cell r="F23209" t="str">
            <v>CC-00033120</v>
          </cell>
          <cell r="J23209" t="str">
            <v>Complaint - Running With Problem</v>
          </cell>
          <cell r="R23209" t="str">
            <v>BODD200114</v>
          </cell>
          <cell r="AB23209"/>
        </row>
        <row r="23210">
          <cell r="A23210">
            <v>43476.531030092599</v>
          </cell>
          <cell r="B23210">
            <v>526</v>
          </cell>
          <cell r="F23210" t="str">
            <v>CC-00032875</v>
          </cell>
          <cell r="J23210" t="str">
            <v>Schedule Service</v>
          </cell>
          <cell r="R23210" t="str">
            <v>BRCD160990</v>
          </cell>
          <cell r="AB23210"/>
        </row>
        <row r="23211">
          <cell r="A23211">
            <v>43475.962256944404</v>
          </cell>
          <cell r="B23211">
            <v>7867</v>
          </cell>
          <cell r="F23211" t="str">
            <v>CC-00032793</v>
          </cell>
          <cell r="J23211" t="str">
            <v>General Service</v>
          </cell>
          <cell r="R23211" t="str">
            <v>BMFS031346</v>
          </cell>
          <cell r="AB23211"/>
        </row>
        <row r="23212">
          <cell r="A23212">
            <v>43475.953773148103</v>
          </cell>
          <cell r="B23212">
            <v>1012</v>
          </cell>
          <cell r="F23212" t="str">
            <v>CC-00032792</v>
          </cell>
          <cell r="J23212" t="str">
            <v>Schedule Service</v>
          </cell>
          <cell r="R23212" t="str">
            <v>BRCD160967</v>
          </cell>
          <cell r="AB23212"/>
        </row>
        <row r="23213">
          <cell r="A23213">
            <v>43475.733483796299</v>
          </cell>
          <cell r="B23213">
            <v>243</v>
          </cell>
          <cell r="F23213" t="str">
            <v>CC-00032751</v>
          </cell>
          <cell r="J23213" t="str">
            <v>Complaint - Running With Problem</v>
          </cell>
          <cell r="R23213" t="str">
            <v>BRGL151468</v>
          </cell>
          <cell r="AB23213"/>
        </row>
        <row r="23214">
          <cell r="A23214">
            <v>43475.651157407403</v>
          </cell>
          <cell r="B23214">
            <v>2806</v>
          </cell>
          <cell r="F23214" t="str">
            <v>09415</v>
          </cell>
          <cell r="J23214" t="str">
            <v>Complaint - Running With Problem</v>
          </cell>
          <cell r="R23214" t="str">
            <v>BQDD200043</v>
          </cell>
          <cell r="AB23214"/>
        </row>
        <row r="23215">
          <cell r="A23215">
            <v>43475.548692129603</v>
          </cell>
          <cell r="B23215">
            <v>3752</v>
          </cell>
          <cell r="F23215" t="str">
            <v>CC-00032570</v>
          </cell>
          <cell r="J23215" t="str">
            <v>Schedule Service</v>
          </cell>
          <cell r="R23215" t="str">
            <v>BQFD200092</v>
          </cell>
          <cell r="AB23215"/>
        </row>
        <row r="23216">
          <cell r="A23216">
            <v>43475.547060185199</v>
          </cell>
          <cell r="B23216">
            <v>1945</v>
          </cell>
          <cell r="F23216" t="str">
            <v>CC-00032566</v>
          </cell>
          <cell r="J23216" t="str">
            <v>Schedule Service</v>
          </cell>
          <cell r="R23216" t="str">
            <v>BRAC372524</v>
          </cell>
          <cell r="AB23216"/>
        </row>
        <row r="23217">
          <cell r="A23217">
            <v>43474.704965277801</v>
          </cell>
          <cell r="B23217">
            <v>1635</v>
          </cell>
          <cell r="F23217" t="str">
            <v>CC-00032380</v>
          </cell>
          <cell r="J23217" t="str">
            <v>Complaint - Running With Problem</v>
          </cell>
          <cell r="R23217" t="str">
            <v>BQID160499</v>
          </cell>
          <cell r="AB23217"/>
        </row>
        <row r="23218">
          <cell r="A23218">
            <v>43474.612534722197</v>
          </cell>
          <cell r="B23218"/>
          <cell r="F23218" t="str">
            <v>CC-00032301</v>
          </cell>
          <cell r="J23218" t="str">
            <v>Complaint - Running With Problem</v>
          </cell>
          <cell r="R23218" t="str">
            <v>BRBD160866</v>
          </cell>
          <cell r="AB23218"/>
        </row>
        <row r="23219">
          <cell r="A23219">
            <v>43474.529016203698</v>
          </cell>
          <cell r="B23219">
            <v>1337</v>
          </cell>
          <cell r="F23219" t="str">
            <v>CC-00032221</v>
          </cell>
          <cell r="J23219" t="str">
            <v>Complaint - Running With Problem</v>
          </cell>
          <cell r="R23219" t="str">
            <v>BQID160519</v>
          </cell>
          <cell r="AB23219"/>
        </row>
        <row r="23220">
          <cell r="A23220">
            <v>43474.480983796297</v>
          </cell>
          <cell r="B23220">
            <v>31993</v>
          </cell>
          <cell r="F23220" t="str">
            <v>CC-00032143</v>
          </cell>
          <cell r="J23220" t="str">
            <v>Schedule Service</v>
          </cell>
          <cell r="R23220" t="str">
            <v>BMJS040004</v>
          </cell>
          <cell r="AB23220"/>
        </row>
        <row r="23221">
          <cell r="A23221">
            <v>43474.469340277799</v>
          </cell>
          <cell r="B23221">
            <v>1</v>
          </cell>
          <cell r="F23221" t="str">
            <v>CC-00032138</v>
          </cell>
          <cell r="J23221" t="str">
            <v>Commissioning</v>
          </cell>
          <cell r="R23221" t="str">
            <v>BRIC374329</v>
          </cell>
          <cell r="AB23221"/>
        </row>
        <row r="23222">
          <cell r="A23222">
            <v>43473.556898148097</v>
          </cell>
          <cell r="B23222">
            <v>2038</v>
          </cell>
          <cell r="F23222" t="str">
            <v>CC-00031946</v>
          </cell>
          <cell r="J23222" t="str">
            <v>Complaint - Breakdown</v>
          </cell>
          <cell r="R23222" t="str">
            <v>BQHD160416</v>
          </cell>
          <cell r="AB23222"/>
        </row>
        <row r="23223">
          <cell r="A23223">
            <v>43473.523506944402</v>
          </cell>
          <cell r="B23223">
            <v>1</v>
          </cell>
          <cell r="F23223" t="str">
            <v>CC-00031915</v>
          </cell>
          <cell r="J23223" t="str">
            <v>Commissioning</v>
          </cell>
          <cell r="R23223" t="str">
            <v>BRID161356</v>
          </cell>
          <cell r="AB23223"/>
        </row>
        <row r="23224">
          <cell r="A23224">
            <v>43473.519212963001</v>
          </cell>
          <cell r="B23224">
            <v>1</v>
          </cell>
          <cell r="F23224" t="str">
            <v>CC-00031913</v>
          </cell>
          <cell r="J23224" t="str">
            <v>Commissioning</v>
          </cell>
          <cell r="R23224" t="str">
            <v>BRED161081</v>
          </cell>
          <cell r="AB23224"/>
        </row>
        <row r="23225">
          <cell r="A23225">
            <v>43473.515324074098</v>
          </cell>
          <cell r="B23225">
            <v>4779</v>
          </cell>
          <cell r="F23225" t="str">
            <v>CC-00031911</v>
          </cell>
          <cell r="J23225" t="str">
            <v>Complaint - Running With Problem</v>
          </cell>
          <cell r="R23225" t="str">
            <v>BQKD160115</v>
          </cell>
          <cell r="AB23225"/>
        </row>
        <row r="23226">
          <cell r="A23226">
            <v>43473.513402777797</v>
          </cell>
          <cell r="B23226">
            <v>3041</v>
          </cell>
          <cell r="F23226" t="str">
            <v>CC-00031908</v>
          </cell>
          <cell r="J23226" t="str">
            <v>Complaint - Running With Problem</v>
          </cell>
          <cell r="R23226" t="str">
            <v>BQKD160099</v>
          </cell>
          <cell r="AB23226"/>
        </row>
        <row r="23227">
          <cell r="A23227">
            <v>43473.494409722203</v>
          </cell>
          <cell r="B23227">
            <v>506</v>
          </cell>
          <cell r="F23227" t="str">
            <v>CC-00031893</v>
          </cell>
          <cell r="J23227" t="str">
            <v>Schedule Service</v>
          </cell>
          <cell r="R23227" t="str">
            <v>BRED161077</v>
          </cell>
          <cell r="AB23227"/>
        </row>
        <row r="23228">
          <cell r="A23228">
            <v>43472.513206018499</v>
          </cell>
          <cell r="B23228">
            <v>6425</v>
          </cell>
          <cell r="F23228" t="str">
            <v>CC-00031594</v>
          </cell>
          <cell r="J23228" t="str">
            <v>General Service</v>
          </cell>
          <cell r="R23228" t="str">
            <v>109279</v>
          </cell>
          <cell r="AB23228"/>
        </row>
        <row r="23229">
          <cell r="A23229">
            <v>43472.511585648099</v>
          </cell>
          <cell r="B23229">
            <v>33109</v>
          </cell>
          <cell r="F23229" t="str">
            <v>CC-00031591</v>
          </cell>
          <cell r="J23229" t="str">
            <v>Complaint - Breakdown</v>
          </cell>
          <cell r="R23229" t="str">
            <v>BHBS040073</v>
          </cell>
          <cell r="AB23229"/>
        </row>
        <row r="23230">
          <cell r="A23230">
            <v>43472.497418981497</v>
          </cell>
          <cell r="B23230">
            <v>20043</v>
          </cell>
          <cell r="F23230" t="str">
            <v>CC-00031570</v>
          </cell>
          <cell r="J23230" t="str">
            <v>General Service</v>
          </cell>
          <cell r="R23230" t="str">
            <v>BKAS030685</v>
          </cell>
          <cell r="AB23230"/>
        </row>
        <row r="23231">
          <cell r="A23231">
            <v>43469.525648148097</v>
          </cell>
          <cell r="B23231">
            <v>6001</v>
          </cell>
          <cell r="F23231" t="str">
            <v>CC-00031031</v>
          </cell>
          <cell r="J23231" t="str">
            <v>General Service</v>
          </cell>
          <cell r="R23231" t="str">
            <v>GPGC370758</v>
          </cell>
          <cell r="AB23231"/>
        </row>
        <row r="23232">
          <cell r="A23232">
            <v>43468.535324074102</v>
          </cell>
          <cell r="B23232">
            <v>3676</v>
          </cell>
          <cell r="F23232" t="str">
            <v>CC-00030749</v>
          </cell>
          <cell r="J23232" t="str">
            <v>Schedule Service</v>
          </cell>
          <cell r="R23232" t="str">
            <v>BQIS031915</v>
          </cell>
          <cell r="AB23232"/>
        </row>
        <row r="23233">
          <cell r="A23233">
            <v>43467.734050925901</v>
          </cell>
          <cell r="B23233">
            <v>1</v>
          </cell>
          <cell r="F23233" t="str">
            <v>CC-00030608</v>
          </cell>
          <cell r="J23233" t="str">
            <v>Commissioning</v>
          </cell>
          <cell r="R23233" t="str">
            <v>BRGC373885</v>
          </cell>
          <cell r="AB23233"/>
        </row>
        <row r="23234">
          <cell r="A23234">
            <v>43467.621122685203</v>
          </cell>
          <cell r="B23234">
            <v>1456</v>
          </cell>
          <cell r="F23234" t="str">
            <v>CC-00030530</v>
          </cell>
          <cell r="J23234" t="str">
            <v>Complaint - Running With Problem</v>
          </cell>
          <cell r="R23234" t="str">
            <v>BRJD160543</v>
          </cell>
          <cell r="AB23234"/>
        </row>
        <row r="23235">
          <cell r="A23235">
            <v>43467.581099536997</v>
          </cell>
          <cell r="B23235">
            <v>10</v>
          </cell>
          <cell r="F23235" t="str">
            <v>CC-00030495</v>
          </cell>
          <cell r="J23235" t="str">
            <v>Commissioning</v>
          </cell>
          <cell r="R23235" t="str">
            <v>CRGE662794</v>
          </cell>
          <cell r="AB23235"/>
        </row>
        <row r="23236">
          <cell r="A23236">
            <v>43467.529513888898</v>
          </cell>
          <cell r="B23236">
            <v>55</v>
          </cell>
          <cell r="F23236" t="str">
            <v>CC-00030458</v>
          </cell>
          <cell r="J23236" t="str">
            <v>Complaint - Running With Problem</v>
          </cell>
          <cell r="R23236" t="str">
            <v>CRJE670993</v>
          </cell>
          <cell r="AB23236"/>
        </row>
        <row r="23237">
          <cell r="A23237">
            <v>43465.547939814802</v>
          </cell>
          <cell r="B23237">
            <v>1904</v>
          </cell>
          <cell r="F23237" t="str">
            <v>CC-00029982</v>
          </cell>
          <cell r="J23237" t="str">
            <v>Complaint - Running With Problem</v>
          </cell>
          <cell r="R23237" t="str">
            <v>BQCD160129</v>
          </cell>
          <cell r="AB23237"/>
        </row>
        <row r="23238">
          <cell r="A23238">
            <v>43465.492025462998</v>
          </cell>
          <cell r="B23238">
            <v>1506</v>
          </cell>
          <cell r="F23238" t="str">
            <v>CC-00029932</v>
          </cell>
          <cell r="J23238" t="str">
            <v>Schedule Service</v>
          </cell>
          <cell r="R23238" t="str">
            <v>BRBD160892</v>
          </cell>
          <cell r="AB23238"/>
        </row>
        <row r="23239">
          <cell r="A23239">
            <v>43463.584664351903</v>
          </cell>
          <cell r="B23239">
            <v>3196</v>
          </cell>
          <cell r="F23239" t="str">
            <v>CC-00029757</v>
          </cell>
          <cell r="J23239" t="str">
            <v>Complaint - Running With Problem</v>
          </cell>
          <cell r="R23239" t="str">
            <v>BQLD160145</v>
          </cell>
          <cell r="AB23239"/>
        </row>
        <row r="23240">
          <cell r="A23240">
            <v>43463.469363425902</v>
          </cell>
          <cell r="B23240">
            <v>1176</v>
          </cell>
          <cell r="F23240" t="str">
            <v>CC-00029681</v>
          </cell>
          <cell r="J23240" t="str">
            <v>Complaint - Running With Problem</v>
          </cell>
          <cell r="R23240" t="str">
            <v>BRLD160741</v>
          </cell>
          <cell r="AB23240"/>
        </row>
        <row r="23241">
          <cell r="A23241">
            <v>43463.466747685197</v>
          </cell>
          <cell r="B23241">
            <v>1</v>
          </cell>
          <cell r="F23241" t="str">
            <v>CC-00029677</v>
          </cell>
          <cell r="J23241" t="str">
            <v>Commissioning</v>
          </cell>
          <cell r="R23241" t="str">
            <v>BRHS035337</v>
          </cell>
          <cell r="AB23241"/>
        </row>
        <row r="23242">
          <cell r="A23242">
            <v>43462.448391203703</v>
          </cell>
          <cell r="B23242">
            <v>911</v>
          </cell>
          <cell r="F23242" t="str">
            <v>CC-00029365</v>
          </cell>
          <cell r="J23242" t="str">
            <v>Complaint - Running With Problem</v>
          </cell>
          <cell r="R23242" t="str">
            <v>BRKD230139</v>
          </cell>
          <cell r="AB23242"/>
        </row>
        <row r="23243">
          <cell r="A23243">
            <v>43462.4464814815</v>
          </cell>
          <cell r="B23243"/>
          <cell r="F23243" t="str">
            <v>CC-00029364</v>
          </cell>
          <cell r="J23243" t="str">
            <v>Complaint - Running With Problem</v>
          </cell>
          <cell r="R23243" t="str">
            <v>CHKE560172</v>
          </cell>
          <cell r="AB23243"/>
        </row>
        <row r="23244">
          <cell r="A23244">
            <v>43461.483888888899</v>
          </cell>
          <cell r="B23244">
            <v>8480</v>
          </cell>
          <cell r="F23244" t="str">
            <v>CC-00029066</v>
          </cell>
          <cell r="J23244" t="str">
            <v>General Service</v>
          </cell>
          <cell r="R23244" t="str">
            <v>GOAC370220</v>
          </cell>
          <cell r="AB23244"/>
        </row>
        <row r="23245">
          <cell r="A23245">
            <v>43461.467256944401</v>
          </cell>
          <cell r="B23245">
            <v>2418</v>
          </cell>
          <cell r="F23245" t="str">
            <v>08613</v>
          </cell>
          <cell r="J23245" t="str">
            <v>Complaint - Running With Problem</v>
          </cell>
          <cell r="R23245" t="str">
            <v>BQJD200011</v>
          </cell>
          <cell r="AB23245"/>
        </row>
        <row r="23246">
          <cell r="A23246">
            <v>43461.458854166704</v>
          </cell>
          <cell r="B23246">
            <v>1266</v>
          </cell>
          <cell r="F23246" t="str">
            <v>CC-00029043</v>
          </cell>
          <cell r="J23246" t="str">
            <v>Schedule Service</v>
          </cell>
          <cell r="R23246" t="str">
            <v>BQED160211</v>
          </cell>
          <cell r="AB23246" t="str">
            <v>Check oil level every one week and clean oil filter, air filter every one and two weeks.</v>
          </cell>
        </row>
        <row r="23247">
          <cell r="A23247">
            <v>43461.444606481498</v>
          </cell>
          <cell r="B23247">
            <v>486</v>
          </cell>
          <cell r="F23247" t="str">
            <v>CC-00029031</v>
          </cell>
          <cell r="J23247" t="str">
            <v>Complaint - Running With Problem</v>
          </cell>
          <cell r="R23247" t="str">
            <v>11397201</v>
          </cell>
          <cell r="AB23247"/>
        </row>
        <row r="23248">
          <cell r="A23248">
            <v>43460.465092592603</v>
          </cell>
          <cell r="B23248">
            <v>1</v>
          </cell>
          <cell r="F23248" t="str">
            <v>CC-00028701</v>
          </cell>
          <cell r="J23248" t="str">
            <v>Commissioning</v>
          </cell>
          <cell r="R23248" t="str">
            <v>BRHD161303</v>
          </cell>
          <cell r="AB23248"/>
        </row>
        <row r="23249">
          <cell r="A23249">
            <v>43460.432766203703</v>
          </cell>
          <cell r="B23249">
            <v>31730</v>
          </cell>
          <cell r="F23249" t="str">
            <v>CC-00028674</v>
          </cell>
          <cell r="J23249" t="str">
            <v>General Service</v>
          </cell>
          <cell r="R23249" t="str">
            <v>BMBL160078</v>
          </cell>
          <cell r="AB23249"/>
        </row>
        <row r="23250">
          <cell r="A23250">
            <v>43459.574328703697</v>
          </cell>
          <cell r="B23250">
            <v>1</v>
          </cell>
          <cell r="F23250" t="str">
            <v>CC-00028582</v>
          </cell>
          <cell r="J23250" t="str">
            <v>Commissioning</v>
          </cell>
          <cell r="R23250" t="str">
            <v>BRHD161299</v>
          </cell>
          <cell r="AB23250"/>
        </row>
        <row r="23251">
          <cell r="A23251">
            <v>43459.563414351898</v>
          </cell>
          <cell r="B23251">
            <v>1</v>
          </cell>
          <cell r="F23251" t="str">
            <v>CC-00028576</v>
          </cell>
          <cell r="J23251" t="str">
            <v>Commissioning</v>
          </cell>
          <cell r="R23251" t="str">
            <v>CRGE662838</v>
          </cell>
          <cell r="AB23251"/>
        </row>
        <row r="23252">
          <cell r="A23252">
            <v>43459.506087962996</v>
          </cell>
          <cell r="B23252">
            <v>506</v>
          </cell>
          <cell r="F23252" t="str">
            <v>CC-00028553</v>
          </cell>
          <cell r="J23252" t="str">
            <v>Schedule Service</v>
          </cell>
          <cell r="R23252" t="str">
            <v>BRCD160968</v>
          </cell>
          <cell r="AB23252"/>
        </row>
        <row r="23253">
          <cell r="A23253">
            <v>43459.455115740697</v>
          </cell>
          <cell r="B23253">
            <v>1</v>
          </cell>
          <cell r="F23253" t="str">
            <v>CC-00028509</v>
          </cell>
          <cell r="J23253" t="str">
            <v>Commissioning</v>
          </cell>
          <cell r="R23253" t="str">
            <v>CRGE662792</v>
          </cell>
          <cell r="AB23253"/>
        </row>
        <row r="23254">
          <cell r="A23254">
            <v>43458.488437499997</v>
          </cell>
          <cell r="B23254">
            <v>2200</v>
          </cell>
          <cell r="F23254" t="str">
            <v>CC-00028258</v>
          </cell>
          <cell r="J23254" t="str">
            <v>Complaint - Running With Problem</v>
          </cell>
          <cell r="R23254" t="str">
            <v>BQJD200011</v>
          </cell>
          <cell r="AB23254"/>
        </row>
        <row r="23255">
          <cell r="A23255">
            <v>43458.485069444403</v>
          </cell>
          <cell r="B23255">
            <v>10290</v>
          </cell>
          <cell r="F23255" t="str">
            <v>CC-00028252</v>
          </cell>
          <cell r="J23255" t="str">
            <v>General Service</v>
          </cell>
          <cell r="R23255" t="str">
            <v>BOGC370193</v>
          </cell>
          <cell r="AB23255"/>
        </row>
        <row r="23256">
          <cell r="A23256">
            <v>43458.482094907398</v>
          </cell>
          <cell r="B23256">
            <v>10000</v>
          </cell>
          <cell r="F23256" t="str">
            <v>CC-00028246</v>
          </cell>
          <cell r="J23256" t="str">
            <v>General Service</v>
          </cell>
          <cell r="R23256" t="str">
            <v>BOIC370255</v>
          </cell>
          <cell r="AB23256"/>
        </row>
        <row r="23257">
          <cell r="A23257">
            <v>43458.480810185203</v>
          </cell>
          <cell r="B23257">
            <v>3</v>
          </cell>
          <cell r="F23257" t="str">
            <v>CC-00028244</v>
          </cell>
          <cell r="J23257" t="str">
            <v>Complaint - Running With Problem</v>
          </cell>
          <cell r="R23257" t="str">
            <v>BRHD161299</v>
          </cell>
          <cell r="AB23257"/>
        </row>
        <row r="23258">
          <cell r="A23258">
            <v>43458.468958333302</v>
          </cell>
          <cell r="B23258">
            <v>510</v>
          </cell>
          <cell r="F23258" t="str">
            <v>CC-00028232</v>
          </cell>
          <cell r="J23258" t="str">
            <v>Complaint - Breakdown</v>
          </cell>
          <cell r="R23258" t="str">
            <v>CPEE610044</v>
          </cell>
          <cell r="AB23258"/>
        </row>
        <row r="23259">
          <cell r="A23259">
            <v>43456.512187499997</v>
          </cell>
          <cell r="B23259">
            <v>63</v>
          </cell>
          <cell r="F23259" t="str">
            <v>CC-00027955</v>
          </cell>
          <cell r="J23259" t="str">
            <v>Complaint - AMC</v>
          </cell>
          <cell r="R23259" t="str">
            <v>11404101</v>
          </cell>
          <cell r="AB23259"/>
        </row>
        <row r="23260">
          <cell r="A23260">
            <v>43456.481446759302</v>
          </cell>
          <cell r="B23260">
            <v>2214</v>
          </cell>
          <cell r="F23260" t="str">
            <v>CC-00027921</v>
          </cell>
          <cell r="J23260" t="str">
            <v>Schedule Service</v>
          </cell>
          <cell r="R23260" t="str">
            <v>BQDD160163</v>
          </cell>
          <cell r="AB23260" t="str">
            <v>check the oil level every week &amp; clean the air filter, oil filter every one - two weeks.</v>
          </cell>
        </row>
        <row r="23261">
          <cell r="A23261">
            <v>43455.463611111103</v>
          </cell>
          <cell r="B23261">
            <v>1</v>
          </cell>
          <cell r="F23261" t="str">
            <v>CC-00027554</v>
          </cell>
          <cell r="J23261" t="str">
            <v>Commissioning</v>
          </cell>
          <cell r="R23261" t="str">
            <v>BRHS035368</v>
          </cell>
          <cell r="AB23261"/>
        </row>
        <row r="23262">
          <cell r="A23262">
            <v>43454.555555555598</v>
          </cell>
          <cell r="B23262">
            <v>2085</v>
          </cell>
          <cell r="F23262" t="str">
            <v>CC-00027303</v>
          </cell>
          <cell r="J23262" t="str">
            <v>Schedule Service</v>
          </cell>
          <cell r="R23262" t="str">
            <v>BQGD230029</v>
          </cell>
          <cell r="AB23262"/>
        </row>
        <row r="23263">
          <cell r="A23263">
            <v>43453.4284722222</v>
          </cell>
          <cell r="B23263">
            <v>15762</v>
          </cell>
          <cell r="F23263" t="str">
            <v>CC-00026869</v>
          </cell>
          <cell r="J23263" t="str">
            <v>General Service</v>
          </cell>
          <cell r="R23263" t="str">
            <v>GOBC370298</v>
          </cell>
          <cell r="AB23263"/>
        </row>
        <row r="23264">
          <cell r="A23264">
            <v>43451.553587962997</v>
          </cell>
          <cell r="B23264">
            <v>1</v>
          </cell>
          <cell r="F23264" t="str">
            <v>CC-00026320</v>
          </cell>
          <cell r="J23264" t="str">
            <v>Commissioning</v>
          </cell>
          <cell r="R23264" t="str">
            <v>BRGL151468</v>
          </cell>
          <cell r="AB23264"/>
        </row>
        <row r="23265">
          <cell r="A23265">
            <v>43451.446539351899</v>
          </cell>
          <cell r="B23265">
            <v>1230</v>
          </cell>
          <cell r="F23265" t="str">
            <v>CC-00026237</v>
          </cell>
          <cell r="J23265" t="str">
            <v>Schedule Service</v>
          </cell>
          <cell r="R23265" t="str">
            <v>BQID160519</v>
          </cell>
          <cell r="AB23265"/>
        </row>
        <row r="23266">
          <cell r="A23266">
            <v>43451.441145833298</v>
          </cell>
          <cell r="B23266">
            <v>2000</v>
          </cell>
          <cell r="F23266" t="str">
            <v>CC-00026230</v>
          </cell>
          <cell r="J23266" t="str">
            <v>Schedule Service</v>
          </cell>
          <cell r="R23266" t="str">
            <v>BQHD160427</v>
          </cell>
          <cell r="AB23266"/>
        </row>
        <row r="23267">
          <cell r="A23267">
            <v>43449.5910069444</v>
          </cell>
          <cell r="B23267">
            <v>2</v>
          </cell>
          <cell r="F23267" t="str">
            <v>CC-00026003</v>
          </cell>
          <cell r="J23267" t="str">
            <v>Commissioning</v>
          </cell>
          <cell r="R23267" t="str">
            <v>BRHC374105</v>
          </cell>
          <cell r="AB23267"/>
        </row>
        <row r="23268">
          <cell r="A23268">
            <v>43449.403726851902</v>
          </cell>
          <cell r="B23268">
            <v>30933</v>
          </cell>
          <cell r="F23268" t="str">
            <v>CC-00025891</v>
          </cell>
          <cell r="J23268" t="str">
            <v>Complaint - AMC</v>
          </cell>
          <cell r="R23268" t="str">
            <v>BMDS040417</v>
          </cell>
          <cell r="AB23268"/>
        </row>
        <row r="23269">
          <cell r="A23269">
            <v>43449.401273148098</v>
          </cell>
          <cell r="B23269">
            <v>39190</v>
          </cell>
          <cell r="F23269" t="str">
            <v>CC-00025889</v>
          </cell>
          <cell r="J23269" t="str">
            <v>General Service</v>
          </cell>
          <cell r="R23269" t="str">
            <v>BKAS030601</v>
          </cell>
          <cell r="AB23269"/>
        </row>
        <row r="23270">
          <cell r="A23270">
            <v>43448.511180555601</v>
          </cell>
          <cell r="B23270">
            <v>1</v>
          </cell>
          <cell r="F23270" t="str">
            <v>CC-00025653</v>
          </cell>
          <cell r="J23270" t="str">
            <v>Commissioning</v>
          </cell>
          <cell r="R23270" t="str">
            <v>BREC373493</v>
          </cell>
          <cell r="AB23270"/>
        </row>
        <row r="23271">
          <cell r="A23271">
            <v>43447.783356481501</v>
          </cell>
          <cell r="B23271">
            <v>1100</v>
          </cell>
          <cell r="F23271" t="str">
            <v>CC-00025519</v>
          </cell>
          <cell r="J23271" t="str">
            <v>Complaint - Breakdown</v>
          </cell>
          <cell r="R23271" t="str">
            <v>BRJD160577</v>
          </cell>
          <cell r="AB23271"/>
        </row>
        <row r="23272">
          <cell r="A23272">
            <v>43447.492083333302</v>
          </cell>
          <cell r="B23272">
            <v>1036</v>
          </cell>
          <cell r="F23272" t="str">
            <v>CC-00025333</v>
          </cell>
          <cell r="J23272" t="str">
            <v>Complaint - Running With Problem</v>
          </cell>
          <cell r="R23272" t="str">
            <v>BRJS040951</v>
          </cell>
          <cell r="AB23272"/>
        </row>
        <row r="23273">
          <cell r="A23273">
            <v>43447.443275463003</v>
          </cell>
          <cell r="B23273"/>
          <cell r="F23273" t="str">
            <v>CC-00025308</v>
          </cell>
          <cell r="J23273" t="str">
            <v>Complaint - Running With Problem</v>
          </cell>
          <cell r="R23273"/>
          <cell r="AB23273"/>
        </row>
        <row r="23274">
          <cell r="A23274">
            <v>43447.432268518503</v>
          </cell>
          <cell r="B23274">
            <v>10434</v>
          </cell>
          <cell r="F23274" t="str">
            <v>CC-00025300</v>
          </cell>
          <cell r="J23274" t="str">
            <v>General Service</v>
          </cell>
          <cell r="R23274" t="str">
            <v>BHDS040187</v>
          </cell>
          <cell r="AB23274"/>
        </row>
        <row r="23275">
          <cell r="A23275">
            <v>43446.870914351799</v>
          </cell>
          <cell r="B23275">
            <v>1</v>
          </cell>
          <cell r="F23275" t="str">
            <v>CC-00025266</v>
          </cell>
          <cell r="J23275" t="str">
            <v>Commissioning</v>
          </cell>
          <cell r="R23275" t="str">
            <v>BRGL151464</v>
          </cell>
          <cell r="AB23275"/>
        </row>
        <row r="23276">
          <cell r="A23276">
            <v>43446.730833333299</v>
          </cell>
          <cell r="B23276"/>
          <cell r="F23276" t="str">
            <v>CC-00025235</v>
          </cell>
          <cell r="J23276" t="str">
            <v>Complaint - Running With Problem</v>
          </cell>
          <cell r="R23276"/>
          <cell r="AB23276"/>
        </row>
        <row r="23277">
          <cell r="A23277">
            <v>43445.694872685199</v>
          </cell>
          <cell r="B23277"/>
          <cell r="F23277" t="str">
            <v>CC-00024932</v>
          </cell>
          <cell r="J23277" t="str">
            <v>General Service</v>
          </cell>
          <cell r="R23277"/>
          <cell r="AB23277"/>
        </row>
        <row r="23278">
          <cell r="A23278">
            <v>43445.532048611101</v>
          </cell>
          <cell r="B23278">
            <v>2190</v>
          </cell>
          <cell r="F23278" t="str">
            <v>CC-00024776</v>
          </cell>
          <cell r="J23278" t="str">
            <v>Schedule Service</v>
          </cell>
          <cell r="R23278" t="str">
            <v>BQBD160067</v>
          </cell>
          <cell r="AB23278"/>
        </row>
        <row r="23279">
          <cell r="A23279">
            <v>43444.480555555601</v>
          </cell>
          <cell r="B23279">
            <v>978</v>
          </cell>
          <cell r="F23279" t="str">
            <v>CC-00024421</v>
          </cell>
          <cell r="J23279" t="str">
            <v>Complaint - Running With Problem</v>
          </cell>
          <cell r="R23279" t="str">
            <v>BRAD160777</v>
          </cell>
          <cell r="AB23279"/>
        </row>
        <row r="23280">
          <cell r="A23280">
            <v>43444.443622685198</v>
          </cell>
          <cell r="B23280">
            <v>1594</v>
          </cell>
          <cell r="F23280" t="str">
            <v>CC-00024388</v>
          </cell>
          <cell r="J23280" t="str">
            <v>Schedule Service</v>
          </cell>
          <cell r="R23280" t="str">
            <v>BQIC371495</v>
          </cell>
          <cell r="AB23280"/>
        </row>
        <row r="23281">
          <cell r="A23281">
            <v>43444.431793981501</v>
          </cell>
          <cell r="B23281">
            <v>10890</v>
          </cell>
          <cell r="F23281" t="str">
            <v>CC-00024382</v>
          </cell>
          <cell r="J23281" t="str">
            <v>General Service</v>
          </cell>
          <cell r="R23281" t="str">
            <v>BMFC370445</v>
          </cell>
          <cell r="AB23281"/>
        </row>
        <row r="23282">
          <cell r="A23282">
            <v>43444.427025463003</v>
          </cell>
          <cell r="B23282">
            <v>5363</v>
          </cell>
          <cell r="F23282" t="str">
            <v>CC-00024377</v>
          </cell>
          <cell r="J23282" t="str">
            <v>Complaint - Running With Problem</v>
          </cell>
          <cell r="R23282" t="str">
            <v>GPGC370774</v>
          </cell>
          <cell r="AB23282"/>
        </row>
        <row r="23283">
          <cell r="A23283">
            <v>43444.425787036998</v>
          </cell>
          <cell r="B23283">
            <v>1054</v>
          </cell>
          <cell r="F23283" t="str">
            <v>CC-00024376</v>
          </cell>
          <cell r="J23283" t="str">
            <v>Schedule Service</v>
          </cell>
          <cell r="R23283" t="str">
            <v>BRJD160577</v>
          </cell>
          <cell r="AB23283"/>
        </row>
        <row r="23284">
          <cell r="A23284">
            <v>43441.584097222199</v>
          </cell>
          <cell r="B23284">
            <v>710</v>
          </cell>
          <cell r="F23284" t="str">
            <v>CC-00023903</v>
          </cell>
          <cell r="J23284" t="str">
            <v>Schedule Service</v>
          </cell>
          <cell r="R23284" t="str">
            <v>BRAD160803</v>
          </cell>
          <cell r="AB23284"/>
        </row>
        <row r="23285">
          <cell r="A23285">
            <v>43441.515844907401</v>
          </cell>
          <cell r="B23285">
            <v>15707</v>
          </cell>
          <cell r="F23285" t="str">
            <v>CC-00023862</v>
          </cell>
          <cell r="J23285" t="str">
            <v>General Service</v>
          </cell>
          <cell r="R23285" t="str">
            <v>GPJS030042</v>
          </cell>
          <cell r="AB23285"/>
        </row>
        <row r="23286">
          <cell r="A23286">
            <v>43441.508634259299</v>
          </cell>
          <cell r="B23286">
            <v>20274</v>
          </cell>
          <cell r="F23286" t="str">
            <v>CC-00023852</v>
          </cell>
          <cell r="J23286" t="str">
            <v>General Service</v>
          </cell>
          <cell r="R23286" t="str">
            <v>BKIL160271</v>
          </cell>
          <cell r="AB23286" t="str">
            <v>check oil level every one week .</v>
          </cell>
        </row>
        <row r="23287">
          <cell r="A23287">
            <v>43441.485266203701</v>
          </cell>
          <cell r="B23287">
            <v>735</v>
          </cell>
          <cell r="F23287" t="str">
            <v>CC-00023827</v>
          </cell>
          <cell r="J23287" t="str">
            <v>Complaint - Running With Problem</v>
          </cell>
          <cell r="R23287" t="str">
            <v>BRCD160967</v>
          </cell>
          <cell r="AB23287"/>
        </row>
        <row r="23288">
          <cell r="A23288">
            <v>43441.478796296302</v>
          </cell>
          <cell r="B23288">
            <v>1345</v>
          </cell>
          <cell r="F23288" t="str">
            <v>07613</v>
          </cell>
          <cell r="J23288" t="str">
            <v>Complaint - Running With Problem</v>
          </cell>
          <cell r="R23288" t="str">
            <v>BRJD160543</v>
          </cell>
          <cell r="AB23288"/>
        </row>
        <row r="23289">
          <cell r="A23289">
            <v>43441.478715277801</v>
          </cell>
          <cell r="B23289">
            <v>21525</v>
          </cell>
          <cell r="F23289" t="str">
            <v>CC-00023818</v>
          </cell>
          <cell r="J23289" t="str">
            <v>General Service</v>
          </cell>
          <cell r="R23289" t="str">
            <v>BMIS031759</v>
          </cell>
          <cell r="AB23289" t="str">
            <v>Check oil level every one week &amp; clean oil filter, air filter every one and two weeks.</v>
          </cell>
        </row>
        <row r="23290">
          <cell r="A23290">
            <v>43440.402384259301</v>
          </cell>
          <cell r="B23290">
            <v>1015</v>
          </cell>
          <cell r="F23290" t="str">
            <v>CC-00023461</v>
          </cell>
          <cell r="J23290" t="str">
            <v>Complaint - Running With Problem</v>
          </cell>
          <cell r="R23290" t="str">
            <v>RJD230103</v>
          </cell>
          <cell r="AB23290"/>
        </row>
        <row r="23291">
          <cell r="A23291">
            <v>43439.635046296302</v>
          </cell>
          <cell r="B23291">
            <v>2230</v>
          </cell>
          <cell r="F23291" t="str">
            <v>CC-00023326</v>
          </cell>
          <cell r="J23291" t="str">
            <v>Complaint - Running With Problem</v>
          </cell>
          <cell r="R23291" t="str">
            <v>BQID160510</v>
          </cell>
          <cell r="AB23291"/>
        </row>
        <row r="23292">
          <cell r="A23292">
            <v>43439.558356481502</v>
          </cell>
          <cell r="B23292">
            <v>1484</v>
          </cell>
          <cell r="F23292" t="str">
            <v>CC-00023263</v>
          </cell>
          <cell r="J23292" t="str">
            <v>Schedule Service</v>
          </cell>
          <cell r="R23292" t="str">
            <v>BRBD160901</v>
          </cell>
          <cell r="AB23292" t="str">
            <v>Check oil level every one week and clean oil filter</v>
          </cell>
        </row>
        <row r="23293">
          <cell r="A23293">
            <v>43439.555324074099</v>
          </cell>
          <cell r="B23293">
            <v>1052</v>
          </cell>
          <cell r="F23293" t="str">
            <v>CC-00023260</v>
          </cell>
          <cell r="J23293" t="str">
            <v>Schedule Service</v>
          </cell>
          <cell r="R23293" t="str">
            <v>BRCD160939</v>
          </cell>
          <cell r="AB23293"/>
        </row>
        <row r="23294">
          <cell r="A23294">
            <v>43439.5489467593</v>
          </cell>
          <cell r="B23294">
            <v>1</v>
          </cell>
          <cell r="F23294" t="str">
            <v>CC-00023258</v>
          </cell>
          <cell r="J23294" t="str">
            <v>Commissioning</v>
          </cell>
          <cell r="R23294" t="str">
            <v>18470611</v>
          </cell>
          <cell r="AB23294"/>
        </row>
        <row r="23295">
          <cell r="A23295">
            <v>43439.545358796298</v>
          </cell>
          <cell r="B23295">
            <v>2588</v>
          </cell>
          <cell r="F23295" t="str">
            <v>CC-00023252</v>
          </cell>
          <cell r="J23295" t="str">
            <v>Complaint - Running With Problem</v>
          </cell>
          <cell r="R23295" t="str">
            <v>BPFD200198</v>
          </cell>
          <cell r="AB23295"/>
        </row>
        <row r="23296">
          <cell r="A23296">
            <v>43439.538634259297</v>
          </cell>
          <cell r="B23296">
            <v>5510</v>
          </cell>
          <cell r="F23296" t="str">
            <v>CC-00023244</v>
          </cell>
          <cell r="J23296" t="str">
            <v>General Service</v>
          </cell>
          <cell r="R23296" t="str">
            <v>16478608</v>
          </cell>
          <cell r="AB23296"/>
        </row>
        <row r="23297">
          <cell r="A23297">
            <v>43439.488645833299</v>
          </cell>
          <cell r="B23297">
            <v>2145</v>
          </cell>
          <cell r="F23297" t="str">
            <v>CC-00023203</v>
          </cell>
          <cell r="J23297" t="str">
            <v>Complaint - Running With Problem</v>
          </cell>
          <cell r="R23297" t="str">
            <v>BQJD200011</v>
          </cell>
          <cell r="AB23297"/>
        </row>
        <row r="23298">
          <cell r="A23298">
            <v>43439.398402777799</v>
          </cell>
          <cell r="B23298">
            <v>919</v>
          </cell>
          <cell r="F23298" t="str">
            <v>CC-00023154</v>
          </cell>
          <cell r="J23298" t="str">
            <v>Complaint - Running With Problem</v>
          </cell>
          <cell r="R23298" t="str">
            <v>BRKD230139</v>
          </cell>
          <cell r="AB23298"/>
        </row>
        <row r="23299">
          <cell r="A23299">
            <v>43438.457708333299</v>
          </cell>
          <cell r="B23299">
            <v>1</v>
          </cell>
          <cell r="F23299" t="str">
            <v>CC-00022867</v>
          </cell>
          <cell r="J23299" t="str">
            <v>Commissioning</v>
          </cell>
          <cell r="R23299" t="str">
            <v>BRHC374102</v>
          </cell>
          <cell r="AB23299"/>
        </row>
        <row r="23300">
          <cell r="A23300">
            <v>43438.452083333301</v>
          </cell>
          <cell r="B23300">
            <v>1592</v>
          </cell>
          <cell r="F23300" t="str">
            <v>CC-00022864</v>
          </cell>
          <cell r="J23300" t="str">
            <v>Complaint - Running With Problem</v>
          </cell>
          <cell r="R23300" t="str">
            <v>BQED200051</v>
          </cell>
          <cell r="AB23300"/>
        </row>
        <row r="23301">
          <cell r="A23301">
            <v>43438.448935185203</v>
          </cell>
          <cell r="B23301">
            <v>1</v>
          </cell>
          <cell r="F23301" t="str">
            <v>CC-00022860</v>
          </cell>
          <cell r="J23301" t="str">
            <v>Commissioning</v>
          </cell>
          <cell r="R23301" t="str">
            <v>BRFC373676</v>
          </cell>
          <cell r="AB23301"/>
        </row>
        <row r="23302">
          <cell r="A23302">
            <v>43438.444432870398</v>
          </cell>
          <cell r="B23302">
            <v>1050</v>
          </cell>
          <cell r="F23302" t="str">
            <v>CC-00022851</v>
          </cell>
          <cell r="J23302" t="str">
            <v>Complaint - Running With Problem</v>
          </cell>
          <cell r="R23302" t="str">
            <v>BPAD160016</v>
          </cell>
          <cell r="AB23302"/>
        </row>
        <row r="23303">
          <cell r="A23303">
            <v>43438.440092592602</v>
          </cell>
          <cell r="B23303">
            <v>2349</v>
          </cell>
          <cell r="F23303" t="str">
            <v>CC-00022845</v>
          </cell>
          <cell r="J23303" t="str">
            <v>Complaint - Running With Problem</v>
          </cell>
          <cell r="R23303" t="str">
            <v>BRJD160606</v>
          </cell>
          <cell r="AB23303"/>
        </row>
        <row r="23304">
          <cell r="A23304">
            <v>43438.434432870403</v>
          </cell>
          <cell r="B23304">
            <v>9216</v>
          </cell>
          <cell r="F23304" t="str">
            <v>CC-00022843</v>
          </cell>
          <cell r="J23304" t="str">
            <v>General Service</v>
          </cell>
          <cell r="R23304" t="str">
            <v>BOCS040147</v>
          </cell>
          <cell r="AB23304"/>
        </row>
        <row r="23305">
          <cell r="A23305">
            <v>43438.4318055556</v>
          </cell>
          <cell r="B23305">
            <v>45</v>
          </cell>
          <cell r="F23305" t="str">
            <v>CC-00022842</v>
          </cell>
          <cell r="J23305" t="str">
            <v>Complaint - Running With Problem</v>
          </cell>
          <cell r="R23305" t="str">
            <v>GOEE561057</v>
          </cell>
          <cell r="AB23305"/>
        </row>
        <row r="23306">
          <cell r="A23306">
            <v>43437.784872685203</v>
          </cell>
          <cell r="B23306">
            <v>55</v>
          </cell>
          <cell r="F23306" t="str">
            <v>CC-00022805</v>
          </cell>
          <cell r="J23306" t="str">
            <v>Complaint - Running With Problem</v>
          </cell>
          <cell r="R23306" t="str">
            <v>14605705</v>
          </cell>
          <cell r="AB23306"/>
        </row>
        <row r="23307">
          <cell r="A23307">
            <v>43437.782569444404</v>
          </cell>
          <cell r="B23307">
            <v>29415</v>
          </cell>
          <cell r="F23307" t="str">
            <v>CC-00022802</v>
          </cell>
          <cell r="J23307" t="str">
            <v>Complaint - Running With Problem</v>
          </cell>
          <cell r="R23307" t="str">
            <v>BMJS040004</v>
          </cell>
          <cell r="AB23307"/>
        </row>
        <row r="23308">
          <cell r="A23308">
            <v>43437.780856481499</v>
          </cell>
          <cell r="B23308">
            <v>17994</v>
          </cell>
          <cell r="F23308" t="str">
            <v>CC-00022801</v>
          </cell>
          <cell r="J23308" t="str">
            <v>Complaint - Running With Problem</v>
          </cell>
          <cell r="R23308" t="str">
            <v>BKJS030050</v>
          </cell>
          <cell r="AB23308"/>
        </row>
        <row r="23309">
          <cell r="A23309">
            <v>43437.5863888889</v>
          </cell>
          <cell r="B23309">
            <v>1045</v>
          </cell>
          <cell r="F23309" t="str">
            <v>CC-00022659</v>
          </cell>
          <cell r="J23309" t="str">
            <v>Complaint - Running With Problem</v>
          </cell>
          <cell r="R23309" t="str">
            <v>BQKD200047</v>
          </cell>
          <cell r="AB23309"/>
        </row>
        <row r="23310">
          <cell r="A23310">
            <v>43435.488530092603</v>
          </cell>
          <cell r="B23310">
            <v>2408</v>
          </cell>
          <cell r="F23310" t="str">
            <v>CC-00022276</v>
          </cell>
          <cell r="J23310" t="str">
            <v>Schedule Service</v>
          </cell>
          <cell r="R23310" t="str">
            <v>BPFD200206</v>
          </cell>
          <cell r="AB23310"/>
        </row>
        <row r="23311">
          <cell r="A23311">
            <v>43435.481539351902</v>
          </cell>
          <cell r="B23311">
            <v>1012</v>
          </cell>
          <cell r="F23311" t="str">
            <v>CC-00022271</v>
          </cell>
          <cell r="J23311" t="str">
            <v>Complaint - Running With Problem</v>
          </cell>
          <cell r="R23311" t="str">
            <v>BRLD160741</v>
          </cell>
          <cell r="AB23311"/>
        </row>
        <row r="23312">
          <cell r="A23312">
            <v>43434.582743055602</v>
          </cell>
          <cell r="B23312">
            <v>2021</v>
          </cell>
          <cell r="F23312" t="str">
            <v>CC-00022057</v>
          </cell>
          <cell r="J23312" t="str">
            <v>Complaint - Running With Problem</v>
          </cell>
          <cell r="R23312" t="str">
            <v>BQJD200011</v>
          </cell>
          <cell r="AB23312" t="str">
            <v>Replaced Engine Side Actuator Assy, Cleaned Actuator Kit, cleaned Pressure Regulator Assy. Crossed checked with another Inwell set and found Drilling RPM 1600 to 1700 RPM with 16 Kg/cm2. All Parameters within the limit.</v>
          </cell>
        </row>
        <row r="23313">
          <cell r="A23313">
            <v>43434.435648148101</v>
          </cell>
          <cell r="B23313">
            <v>2612</v>
          </cell>
          <cell r="F23313" t="str">
            <v>CC-00021931</v>
          </cell>
          <cell r="J23313" t="str">
            <v>Schedule Service</v>
          </cell>
          <cell r="R23313" t="str">
            <v>BQDD200043</v>
          </cell>
          <cell r="AB23313" t="str">
            <v>Check oil level every one week. clean oil filter, air filter every one - two week.</v>
          </cell>
        </row>
        <row r="23314">
          <cell r="A23314">
            <v>43434.432372685202</v>
          </cell>
          <cell r="B23314"/>
          <cell r="F23314" t="str">
            <v>CC-00021927</v>
          </cell>
          <cell r="J23314" t="str">
            <v>Commissioning</v>
          </cell>
          <cell r="R23314" t="str">
            <v>SN18TR02672</v>
          </cell>
          <cell r="AB23314"/>
        </row>
        <row r="23315">
          <cell r="A23315">
            <v>43433.754317129598</v>
          </cell>
          <cell r="B23315">
            <v>877</v>
          </cell>
          <cell r="F23315" t="str">
            <v>CC-00021846</v>
          </cell>
          <cell r="J23315" t="str">
            <v>Complaint - Running With Problem</v>
          </cell>
          <cell r="R23315" t="str">
            <v>BRJD160598</v>
          </cell>
          <cell r="AB23315"/>
        </row>
        <row r="23316">
          <cell r="A23316">
            <v>43433.611006944397</v>
          </cell>
          <cell r="B23316">
            <v>6290</v>
          </cell>
          <cell r="F23316" t="str">
            <v>CC-00021715</v>
          </cell>
          <cell r="J23316" t="str">
            <v>Complaint - Running With Problem</v>
          </cell>
          <cell r="R23316" t="str">
            <v>BPJD200007</v>
          </cell>
          <cell r="AB23316"/>
        </row>
        <row r="23317">
          <cell r="A23317">
            <v>43433.593310185199</v>
          </cell>
          <cell r="B23317">
            <v>20260</v>
          </cell>
          <cell r="F23317" t="str">
            <v>CC-00021710</v>
          </cell>
          <cell r="J23317" t="str">
            <v>General Service</v>
          </cell>
          <cell r="R23317" t="str">
            <v>BNJS040074</v>
          </cell>
          <cell r="AB23317"/>
        </row>
        <row r="23318">
          <cell r="A23318">
            <v>43433.5906944444</v>
          </cell>
          <cell r="B23318">
            <v>23318</v>
          </cell>
          <cell r="F23318" t="str">
            <v>CC-00021709</v>
          </cell>
          <cell r="J23318" t="str">
            <v>General Service</v>
          </cell>
          <cell r="R23318" t="str">
            <v>BNJS040075</v>
          </cell>
          <cell r="AB23318"/>
        </row>
        <row r="23319">
          <cell r="A23319">
            <v>43433.585196759297</v>
          </cell>
          <cell r="B23319">
            <v>24259</v>
          </cell>
          <cell r="F23319" t="str">
            <v>CC-00021705</v>
          </cell>
          <cell r="J23319" t="str">
            <v>General Service</v>
          </cell>
          <cell r="R23319" t="str">
            <v>BNJS040045</v>
          </cell>
          <cell r="AB23319"/>
        </row>
        <row r="23320">
          <cell r="A23320">
            <v>43433.579131944403</v>
          </cell>
          <cell r="B23320">
            <v>12530</v>
          </cell>
          <cell r="F23320" t="str">
            <v>CC-00021702</v>
          </cell>
          <cell r="J23320" t="str">
            <v>Complaint - Running With Problem</v>
          </cell>
          <cell r="R23320" t="str">
            <v>GOIS031795</v>
          </cell>
          <cell r="AB23320"/>
        </row>
        <row r="23321">
          <cell r="A23321">
            <v>43433.574374999997</v>
          </cell>
          <cell r="B23321">
            <v>507</v>
          </cell>
          <cell r="F23321" t="str">
            <v>CC-00021699</v>
          </cell>
          <cell r="J23321" t="str">
            <v>Schedule Service</v>
          </cell>
          <cell r="R23321" t="str">
            <v>BRBD160856</v>
          </cell>
          <cell r="AB23321" t="str">
            <v>Check oil level every one week.</v>
          </cell>
        </row>
        <row r="23322">
          <cell r="A23322">
            <v>43432.637476851902</v>
          </cell>
          <cell r="B23322">
            <v>1725</v>
          </cell>
          <cell r="F23322" t="str">
            <v>CC-00021396</v>
          </cell>
          <cell r="J23322" t="str">
            <v>Complaint - Running With Problem</v>
          </cell>
          <cell r="R23322" t="str">
            <v>BQHD160412</v>
          </cell>
          <cell r="AB23322"/>
        </row>
        <row r="23323">
          <cell r="A23323">
            <v>43432.504409722198</v>
          </cell>
          <cell r="B23323">
            <v>21</v>
          </cell>
          <cell r="F23323" t="str">
            <v>CC-00021296</v>
          </cell>
          <cell r="J23323" t="str">
            <v>Overhauling</v>
          </cell>
          <cell r="R23323" t="str">
            <v>817</v>
          </cell>
          <cell r="AB23323"/>
        </row>
        <row r="23324">
          <cell r="A23324">
            <v>43432.496550925898</v>
          </cell>
          <cell r="B23324">
            <v>1003</v>
          </cell>
          <cell r="F23324" t="str">
            <v>CC-00021291</v>
          </cell>
          <cell r="J23324" t="str">
            <v>Schedule Service</v>
          </cell>
          <cell r="R23324" t="str">
            <v>BRLD160741</v>
          </cell>
          <cell r="AB23324"/>
        </row>
        <row r="23325">
          <cell r="A23325">
            <v>43432.494826388902</v>
          </cell>
          <cell r="B23325">
            <v>2021</v>
          </cell>
          <cell r="F23325" t="str">
            <v>CC-00021287</v>
          </cell>
          <cell r="J23325" t="str">
            <v>Complaint - Running With Problem</v>
          </cell>
          <cell r="R23325" t="str">
            <v>BQJD200011</v>
          </cell>
          <cell r="AB23325"/>
        </row>
        <row r="23326">
          <cell r="A23326">
            <v>43431.785624999997</v>
          </cell>
          <cell r="B23326">
            <v>1736</v>
          </cell>
          <cell r="F23326" t="str">
            <v>CC-00021215</v>
          </cell>
          <cell r="J23326" t="str">
            <v>Complaint - Running With Problem</v>
          </cell>
          <cell r="R23326" t="str">
            <v>BQFD160263</v>
          </cell>
          <cell r="AB23326"/>
        </row>
        <row r="23327">
          <cell r="A23327">
            <v>43431.601365740702</v>
          </cell>
          <cell r="B23327">
            <v>1054</v>
          </cell>
          <cell r="F23327" t="str">
            <v>CC-00021080</v>
          </cell>
          <cell r="J23327" t="str">
            <v>Complaint - Running With Problem</v>
          </cell>
          <cell r="R23327" t="str">
            <v>BRJD160577</v>
          </cell>
          <cell r="AB23327" t="str">
            <v>Check oil level every one week &amp; clean oil filter and air filter every one - two weeks.</v>
          </cell>
        </row>
        <row r="23328">
          <cell r="A23328">
            <v>43431.595034722202</v>
          </cell>
          <cell r="B23328">
            <v>202450</v>
          </cell>
          <cell r="F23328" t="str">
            <v>CC-00021078</v>
          </cell>
          <cell r="J23328" t="str">
            <v>Complaint - Running With Problem</v>
          </cell>
          <cell r="R23328" t="str">
            <v>BQBD200008</v>
          </cell>
          <cell r="AB23328"/>
        </row>
        <row r="23329">
          <cell r="A23329">
            <v>43431.517476851899</v>
          </cell>
          <cell r="B23329">
            <v>3173</v>
          </cell>
          <cell r="F23329" t="str">
            <v>CC-00021015</v>
          </cell>
          <cell r="J23329" t="str">
            <v>Complaint - Running With Problem</v>
          </cell>
          <cell r="R23329" t="str">
            <v>BPGD230204</v>
          </cell>
          <cell r="AB23329" t="str">
            <v>Check separator oil color and oil level every one &amp; two weeks.</v>
          </cell>
        </row>
        <row r="23330">
          <cell r="A23330">
            <v>43431.515798611101</v>
          </cell>
          <cell r="B23330">
            <v>3750</v>
          </cell>
          <cell r="F23330" t="str">
            <v>CC-00021013</v>
          </cell>
          <cell r="J23330" t="str">
            <v>Schedule Service</v>
          </cell>
          <cell r="R23330" t="str">
            <v>BQJD160040</v>
          </cell>
          <cell r="AB23330" t="str">
            <v>check oil level every one week &amp; clean oil filter, air filter every two weeks.</v>
          </cell>
        </row>
        <row r="23331">
          <cell r="A23331">
            <v>43431.476307870398</v>
          </cell>
          <cell r="B23331">
            <v>2502</v>
          </cell>
          <cell r="F23331" t="str">
            <v>CC-00020965</v>
          </cell>
          <cell r="J23331" t="str">
            <v>Complaint - Running With Problem</v>
          </cell>
          <cell r="R23331" t="str">
            <v>BQJD230008</v>
          </cell>
          <cell r="AB23331"/>
        </row>
        <row r="23332">
          <cell r="A23332">
            <v>43430.599745370397</v>
          </cell>
          <cell r="B23332"/>
          <cell r="F23332" t="str">
            <v>CC-00020682</v>
          </cell>
          <cell r="J23332" t="str">
            <v>Commissioning</v>
          </cell>
          <cell r="R23332"/>
          <cell r="AB23332"/>
        </row>
        <row r="23333">
          <cell r="A23333">
            <v>43430.563935185201</v>
          </cell>
          <cell r="B23333">
            <v>2412</v>
          </cell>
          <cell r="F23333" t="str">
            <v>06943</v>
          </cell>
          <cell r="J23333" t="str">
            <v>Schedule Service</v>
          </cell>
          <cell r="R23333" t="str">
            <v>BQDD160205</v>
          </cell>
          <cell r="AB23333"/>
        </row>
        <row r="23334">
          <cell r="A23334">
            <v>43430.532534722202</v>
          </cell>
          <cell r="B23334">
            <v>1</v>
          </cell>
          <cell r="F23334" t="str">
            <v>CC-00020639</v>
          </cell>
          <cell r="J23334" t="str">
            <v>Commissioning</v>
          </cell>
          <cell r="R23334" t="str">
            <v>BRAC372352</v>
          </cell>
          <cell r="AB23334" t="str">
            <v>Check oil level every one week &amp; clean oil filter, air filter every 15 days And servicing time to time.</v>
          </cell>
        </row>
        <row r="23335">
          <cell r="A23335">
            <v>43430.517048611102</v>
          </cell>
          <cell r="B23335">
            <v>1910</v>
          </cell>
          <cell r="F23335" t="str">
            <v>CC-00020628</v>
          </cell>
          <cell r="J23335" t="str">
            <v>Complaint - Breakdown</v>
          </cell>
          <cell r="R23335" t="str">
            <v>BQHD160427</v>
          </cell>
          <cell r="AB23335" t="str">
            <v>Check oil level every one week &amp; clean oil filter, air filter every 15 days.</v>
          </cell>
        </row>
        <row r="23336">
          <cell r="A23336">
            <v>43430.511261574102</v>
          </cell>
          <cell r="B23336">
            <v>44</v>
          </cell>
          <cell r="F23336" t="str">
            <v>CC-00020617</v>
          </cell>
          <cell r="J23336" t="str">
            <v>Complaint - Running With Problem</v>
          </cell>
          <cell r="R23336" t="str">
            <v>CIIE690495</v>
          </cell>
          <cell r="AB23336" t="str">
            <v>check oil level everyone week and clean oil filter, air filter every 15 days.</v>
          </cell>
        </row>
        <row r="23337">
          <cell r="A23337">
            <v>43428.627106481501</v>
          </cell>
          <cell r="B23337">
            <v>1</v>
          </cell>
          <cell r="F23337" t="str">
            <v>CC-00020384</v>
          </cell>
          <cell r="J23337" t="str">
            <v>Commissioning</v>
          </cell>
          <cell r="R23337" t="str">
            <v>BRDD161021</v>
          </cell>
          <cell r="AB23337"/>
        </row>
        <row r="23338">
          <cell r="A23338">
            <v>43428.527627314797</v>
          </cell>
          <cell r="B23338">
            <v>4079</v>
          </cell>
          <cell r="F23338" t="str">
            <v>CC-00020312</v>
          </cell>
          <cell r="J23338" t="str">
            <v>Schedule Service</v>
          </cell>
          <cell r="R23338" t="str">
            <v>BQBS033796</v>
          </cell>
          <cell r="AB23338"/>
        </row>
        <row r="23339">
          <cell r="A23339">
            <v>43428.438958333303</v>
          </cell>
          <cell r="B23339">
            <v>1250</v>
          </cell>
          <cell r="F23339" t="str">
            <v>CC-00020239</v>
          </cell>
          <cell r="J23339" t="str">
            <v>Schedule Service</v>
          </cell>
          <cell r="R23339" t="str">
            <v>BQID230075</v>
          </cell>
          <cell r="AB23339"/>
        </row>
        <row r="23340">
          <cell r="A23340">
            <v>43428.434351851902</v>
          </cell>
          <cell r="B23340">
            <v>58</v>
          </cell>
          <cell r="F23340" t="str">
            <v>CC-00020236</v>
          </cell>
          <cell r="J23340" t="str">
            <v>Complaint - Running With Problem</v>
          </cell>
          <cell r="R23340" t="str">
            <v>BRCD160978</v>
          </cell>
          <cell r="AB23340" t="str">
            <v>Check oil level every one week and clean oil filter air filter every 15 weeks.</v>
          </cell>
        </row>
        <row r="23341">
          <cell r="A23341">
            <v>43427.649467592601</v>
          </cell>
          <cell r="B23341">
            <v>948</v>
          </cell>
          <cell r="F23341" t="str">
            <v>CC-00020102</v>
          </cell>
          <cell r="J23341" t="str">
            <v>Schedule Service</v>
          </cell>
          <cell r="R23341" t="str">
            <v>BRAD160777</v>
          </cell>
          <cell r="AB23341"/>
        </row>
        <row r="23342">
          <cell r="A23342">
            <v>43427.487407407403</v>
          </cell>
          <cell r="B23342">
            <v>1</v>
          </cell>
          <cell r="F23342" t="str">
            <v>CC-00019983</v>
          </cell>
          <cell r="J23342" t="str">
            <v>Schedule Service</v>
          </cell>
          <cell r="R23342" t="str">
            <v>CRKE661518</v>
          </cell>
          <cell r="AB23342" t="str">
            <v>Check oil level every one weeks &amp; clean air filter, and oil filter 15 days.</v>
          </cell>
        </row>
        <row r="23343">
          <cell r="A23343">
            <v>43427.464328703703</v>
          </cell>
          <cell r="B23343">
            <v>1</v>
          </cell>
          <cell r="F23343" t="str">
            <v>CC-00019971</v>
          </cell>
          <cell r="J23343" t="str">
            <v>Commissioning</v>
          </cell>
          <cell r="R23343" t="str">
            <v>CRFE210614</v>
          </cell>
          <cell r="AB23343"/>
        </row>
        <row r="23344">
          <cell r="A23344">
            <v>43427.461354166699</v>
          </cell>
          <cell r="B23344">
            <v>1</v>
          </cell>
          <cell r="F23344" t="str">
            <v>CC-00019967</v>
          </cell>
          <cell r="J23344" t="str">
            <v>Complaint - Running With Problem</v>
          </cell>
          <cell r="R23344" t="str">
            <v>GPEL080188</v>
          </cell>
          <cell r="AB23344"/>
        </row>
        <row r="23345">
          <cell r="A23345">
            <v>43426.712754629603</v>
          </cell>
          <cell r="B23345">
            <v>21924</v>
          </cell>
          <cell r="F23345" t="str">
            <v>CC-00019853</v>
          </cell>
          <cell r="J23345" t="str">
            <v>General Service</v>
          </cell>
          <cell r="R23345" t="str">
            <v>BLFS031469</v>
          </cell>
          <cell r="AB23345" t="str">
            <v>Check oil level every one week &amp; clean oil filter air filter every one - two weeks</v>
          </cell>
        </row>
        <row r="23346">
          <cell r="A23346">
            <v>43426.457141203697</v>
          </cell>
          <cell r="B23346">
            <v>12136</v>
          </cell>
          <cell r="F23346" t="str">
            <v>CC-00019657</v>
          </cell>
          <cell r="J23346" t="str">
            <v>Complaint - Running With Problem</v>
          </cell>
          <cell r="R23346" t="str">
            <v>GOCC370403</v>
          </cell>
          <cell r="AB23346"/>
        </row>
        <row r="23347">
          <cell r="A23347">
            <v>43426.4466203704</v>
          </cell>
          <cell r="B23347">
            <v>1</v>
          </cell>
          <cell r="F23347" t="str">
            <v>CC-00019645</v>
          </cell>
          <cell r="J23347" t="str">
            <v>Commissioning</v>
          </cell>
          <cell r="R23347" t="str">
            <v>BRGC374007</v>
          </cell>
          <cell r="AB23347"/>
        </row>
        <row r="23348">
          <cell r="A23348">
            <v>43425.732523148101</v>
          </cell>
          <cell r="B23348">
            <v>42</v>
          </cell>
          <cell r="F23348" t="str">
            <v>CC-00019566</v>
          </cell>
          <cell r="J23348" t="str">
            <v>Complaint - Running With Problem</v>
          </cell>
          <cell r="R23348" t="str">
            <v>DQEL080145</v>
          </cell>
          <cell r="AB23348"/>
        </row>
        <row r="23349">
          <cell r="A23349">
            <v>43425.527627314797</v>
          </cell>
          <cell r="B23349">
            <v>1600</v>
          </cell>
          <cell r="F23349" t="str">
            <v>CC-00019434</v>
          </cell>
          <cell r="J23349" t="str">
            <v>General Service</v>
          </cell>
          <cell r="R23349" t="str">
            <v>BQDD160156</v>
          </cell>
          <cell r="AB23349"/>
        </row>
        <row r="23350">
          <cell r="A23350">
            <v>43425.432812500003</v>
          </cell>
          <cell r="B23350">
            <v>1</v>
          </cell>
          <cell r="F23350" t="str">
            <v>CC-00019369</v>
          </cell>
          <cell r="J23350" t="str">
            <v>Commissioning</v>
          </cell>
          <cell r="R23350" t="str">
            <v>BRGC373881</v>
          </cell>
          <cell r="AB23350"/>
        </row>
        <row r="23351">
          <cell r="A23351">
            <v>43425.427361111098</v>
          </cell>
          <cell r="B23351">
            <v>1</v>
          </cell>
          <cell r="F23351" t="str">
            <v>CC-00019366</v>
          </cell>
          <cell r="J23351" t="str">
            <v>Commissioning</v>
          </cell>
          <cell r="R23351" t="str">
            <v>BRED161131</v>
          </cell>
          <cell r="AB23351" t="str">
            <v>Check oil level every one week &amp; clean oil filter, air filter every 15 days.</v>
          </cell>
        </row>
        <row r="23352">
          <cell r="A23352">
            <v>43424.602881944404</v>
          </cell>
          <cell r="B23352">
            <v>603</v>
          </cell>
          <cell r="F23352" t="str">
            <v>CC-00019195</v>
          </cell>
          <cell r="J23352" t="str">
            <v>Complaint - Running With Problem</v>
          </cell>
          <cell r="R23352" t="str">
            <v>BRCD160967</v>
          </cell>
          <cell r="AB23352"/>
        </row>
        <row r="23353">
          <cell r="A23353">
            <v>43424.597233796303</v>
          </cell>
          <cell r="B23353">
            <v>505</v>
          </cell>
          <cell r="F23353" t="str">
            <v>CC-00019190</v>
          </cell>
          <cell r="J23353" t="str">
            <v>Schedule Service</v>
          </cell>
          <cell r="R23353" t="str">
            <v>BRDD161036</v>
          </cell>
          <cell r="AB23353" t="str">
            <v>Check oil level every week &amp; cleaned oil filter, air filter every 15 days.</v>
          </cell>
        </row>
        <row r="23354">
          <cell r="A23354">
            <v>43424.591944444401</v>
          </cell>
          <cell r="B23354">
            <v>1150</v>
          </cell>
          <cell r="F23354" t="str">
            <v>CC-00019187</v>
          </cell>
          <cell r="J23354" t="str">
            <v>General Service</v>
          </cell>
          <cell r="R23354" t="str">
            <v>BQHD160361</v>
          </cell>
          <cell r="AB23354"/>
        </row>
        <row r="23355">
          <cell r="A23355">
            <v>43423.59375</v>
          </cell>
          <cell r="B23355">
            <v>1</v>
          </cell>
          <cell r="F23355" t="str">
            <v>CC-00018931</v>
          </cell>
          <cell r="J23355" t="str">
            <v>Commissioning</v>
          </cell>
          <cell r="R23355" t="str">
            <v>BRGD230256</v>
          </cell>
          <cell r="AB23355"/>
        </row>
        <row r="23356">
          <cell r="A23356">
            <v>43423.532881944397</v>
          </cell>
          <cell r="B23356">
            <v>16212</v>
          </cell>
          <cell r="F23356" t="str">
            <v>CC-00018890</v>
          </cell>
          <cell r="J23356" t="str">
            <v>Complaint - Running With Problem</v>
          </cell>
          <cell r="R23356" t="str">
            <v>GPJS030042</v>
          </cell>
          <cell r="AB23356"/>
        </row>
        <row r="23357">
          <cell r="A23357">
            <v>43423.511446759301</v>
          </cell>
          <cell r="B23357">
            <v>2012</v>
          </cell>
          <cell r="F23357" t="str">
            <v>CC-00018859</v>
          </cell>
          <cell r="J23357" t="str">
            <v>Complaint - Running With Problem</v>
          </cell>
          <cell r="R23357" t="str">
            <v>BQID160510</v>
          </cell>
          <cell r="AB23357"/>
        </row>
        <row r="23358">
          <cell r="A23358">
            <v>43423.506759259297</v>
          </cell>
          <cell r="B23358">
            <v>1</v>
          </cell>
          <cell r="F23358" t="str">
            <v>CC-00018851</v>
          </cell>
          <cell r="J23358" t="str">
            <v>Commissioning</v>
          </cell>
          <cell r="R23358" t="str">
            <v>BRGD161229</v>
          </cell>
          <cell r="AB23358"/>
        </row>
        <row r="23359">
          <cell r="A23359">
            <v>43423.4674884259</v>
          </cell>
          <cell r="B23359">
            <v>3951</v>
          </cell>
          <cell r="F23359" t="str">
            <v>CC-00018797</v>
          </cell>
          <cell r="J23359" t="str">
            <v>Complaint - Running With Problem</v>
          </cell>
          <cell r="R23359" t="str">
            <v>BPED200187</v>
          </cell>
          <cell r="AB23359"/>
        </row>
        <row r="23360">
          <cell r="A23360">
            <v>43423.461770833303</v>
          </cell>
          <cell r="B23360">
            <v>4728</v>
          </cell>
          <cell r="F23360" t="str">
            <v>CC-00018792</v>
          </cell>
          <cell r="J23360" t="str">
            <v>Schedule Service</v>
          </cell>
          <cell r="R23360" t="str">
            <v>BQKD200034</v>
          </cell>
          <cell r="AB23360"/>
        </row>
        <row r="23361">
          <cell r="A23361">
            <v>43423.457199074102</v>
          </cell>
          <cell r="B23361">
            <v>1998</v>
          </cell>
          <cell r="F23361" t="str">
            <v>CC-00018788</v>
          </cell>
          <cell r="J23361" t="str">
            <v>Schedule Service</v>
          </cell>
          <cell r="R23361" t="str">
            <v>BQJD200011</v>
          </cell>
          <cell r="AB23361"/>
        </row>
        <row r="23362">
          <cell r="A23362">
            <v>43421.522210648101</v>
          </cell>
          <cell r="B23362">
            <v>1513</v>
          </cell>
          <cell r="F23362" t="str">
            <v>CC-00018588</v>
          </cell>
          <cell r="J23362" t="str">
            <v>Schedule Service</v>
          </cell>
          <cell r="R23362" t="str">
            <v>BQED200051</v>
          </cell>
          <cell r="AB23362"/>
        </row>
        <row r="23363">
          <cell r="A23363">
            <v>43421.496712963002</v>
          </cell>
          <cell r="B23363">
            <v>161</v>
          </cell>
          <cell r="F23363" t="str">
            <v>CC-00018555</v>
          </cell>
          <cell r="J23363" t="str">
            <v>Complaint - Running With Problem</v>
          </cell>
          <cell r="R23363" t="str">
            <v>BRBD160904</v>
          </cell>
          <cell r="AB23363"/>
        </row>
        <row r="23364">
          <cell r="A23364">
            <v>43421.449849536999</v>
          </cell>
          <cell r="B23364">
            <v>2941</v>
          </cell>
          <cell r="F23364" t="str">
            <v>CC-00018507</v>
          </cell>
          <cell r="J23364" t="str">
            <v>Complaint - Running With Problem</v>
          </cell>
          <cell r="R23364" t="str">
            <v>BQKD160099</v>
          </cell>
          <cell r="AB23364"/>
        </row>
        <row r="23365">
          <cell r="A23365">
            <v>43421.437754629602</v>
          </cell>
          <cell r="B23365">
            <v>1</v>
          </cell>
          <cell r="F23365" t="str">
            <v>CC-00018496</v>
          </cell>
          <cell r="J23365" t="str">
            <v>Complaint - Running With Problem</v>
          </cell>
          <cell r="R23365" t="str">
            <v>DQEL080145</v>
          </cell>
          <cell r="AB23365"/>
        </row>
        <row r="23366">
          <cell r="A23366">
            <v>43420.487824074102</v>
          </cell>
          <cell r="B23366">
            <v>661</v>
          </cell>
          <cell r="F23366" t="str">
            <v>CC-00018259</v>
          </cell>
          <cell r="J23366" t="str">
            <v>Complaint - Running With Problem</v>
          </cell>
          <cell r="R23366" t="str">
            <v>BRKD230139</v>
          </cell>
          <cell r="AB23366"/>
        </row>
        <row r="23367">
          <cell r="A23367">
            <v>43420.422847222202</v>
          </cell>
          <cell r="B23367">
            <v>27213</v>
          </cell>
          <cell r="F23367" t="str">
            <v>CC-00018229</v>
          </cell>
          <cell r="J23367" t="str">
            <v>Complaint - Running With Problem</v>
          </cell>
          <cell r="R23367" t="str">
            <v>BIGS030904</v>
          </cell>
          <cell r="AB23367"/>
        </row>
        <row r="23368">
          <cell r="A23368">
            <v>43419.577557870398</v>
          </cell>
          <cell r="B23368">
            <v>1078</v>
          </cell>
          <cell r="F23368" t="str">
            <v>CC-00017981</v>
          </cell>
          <cell r="J23368" t="str">
            <v>Complaint - Running With Problem</v>
          </cell>
          <cell r="R23368" t="str">
            <v>BRKC371988</v>
          </cell>
          <cell r="AB23368"/>
        </row>
        <row r="23369">
          <cell r="A23369">
            <v>43419.561076388898</v>
          </cell>
          <cell r="B23369">
            <v>430</v>
          </cell>
          <cell r="F23369" t="str">
            <v>CC-00017960</v>
          </cell>
          <cell r="J23369" t="str">
            <v>Complaint - Running With Problem</v>
          </cell>
          <cell r="R23369" t="str">
            <v>BRBD160856</v>
          </cell>
          <cell r="AB23369"/>
        </row>
        <row r="23370">
          <cell r="A23370">
            <v>43419.447361111103</v>
          </cell>
          <cell r="B23370">
            <v>15000</v>
          </cell>
          <cell r="F23370" t="str">
            <v>CC-00017862</v>
          </cell>
          <cell r="J23370" t="str">
            <v>Complaint - Running With Problem</v>
          </cell>
          <cell r="R23370" t="str">
            <v>20369</v>
          </cell>
          <cell r="AB23370"/>
        </row>
        <row r="23371">
          <cell r="A23371">
            <v>43418.566643518498</v>
          </cell>
          <cell r="B23371">
            <v>15433</v>
          </cell>
          <cell r="F23371" t="str">
            <v>CC-00017700</v>
          </cell>
          <cell r="J23371" t="str">
            <v>General Service</v>
          </cell>
          <cell r="R23371" t="str">
            <v>GOEC370631</v>
          </cell>
          <cell r="AB23371"/>
        </row>
        <row r="23372">
          <cell r="A23372">
            <v>43418.481956018499</v>
          </cell>
          <cell r="B23372">
            <v>508</v>
          </cell>
          <cell r="F23372" t="str">
            <v>CC-00017635</v>
          </cell>
          <cell r="J23372" t="str">
            <v>Schedule Service</v>
          </cell>
          <cell r="R23372" t="str">
            <v>BRCD160967</v>
          </cell>
          <cell r="AB23372" t="str">
            <v>Checked the oil level every one week &amp; clean the oil filter &amp; air filter every 15 days</v>
          </cell>
        </row>
        <row r="23373">
          <cell r="A23373">
            <v>43418.458344907398</v>
          </cell>
          <cell r="B23373">
            <v>20249</v>
          </cell>
          <cell r="F23373" t="str">
            <v>CC-00017617</v>
          </cell>
          <cell r="J23373" t="str">
            <v>General Service</v>
          </cell>
          <cell r="R23373" t="str">
            <v>BQBD200008</v>
          </cell>
          <cell r="AB23373"/>
        </row>
        <row r="23374">
          <cell r="A23374">
            <v>43416.552673611099</v>
          </cell>
          <cell r="B23374">
            <v>3008</v>
          </cell>
          <cell r="F23374" t="str">
            <v>CC-00017239</v>
          </cell>
          <cell r="J23374" t="str">
            <v>General Service</v>
          </cell>
          <cell r="R23374" t="str">
            <v>GPCD160113</v>
          </cell>
          <cell r="AB23374"/>
        </row>
        <row r="23375">
          <cell r="A23375">
            <v>43416.492013888899</v>
          </cell>
          <cell r="B23375">
            <v>3803</v>
          </cell>
          <cell r="F23375" t="str">
            <v>CC-00017170</v>
          </cell>
          <cell r="J23375" t="str">
            <v>Schedule Service</v>
          </cell>
          <cell r="R23375" t="str">
            <v>BPED160088</v>
          </cell>
          <cell r="AB23375"/>
        </row>
        <row r="23376">
          <cell r="A23376">
            <v>43416.444722222201</v>
          </cell>
          <cell r="B23376">
            <v>1968</v>
          </cell>
          <cell r="F23376" t="str">
            <v>CC-00017136</v>
          </cell>
          <cell r="J23376" t="str">
            <v>General Service</v>
          </cell>
          <cell r="R23376" t="str">
            <v>BJHS031586</v>
          </cell>
          <cell r="AB23376"/>
        </row>
        <row r="23377">
          <cell r="A23377">
            <v>43416.440324074101</v>
          </cell>
          <cell r="B23377">
            <v>507</v>
          </cell>
          <cell r="F23377" t="str">
            <v>CC-00017134</v>
          </cell>
          <cell r="J23377" t="str">
            <v>General Service</v>
          </cell>
          <cell r="R23377" t="str">
            <v>BRAD160816</v>
          </cell>
          <cell r="AB23377"/>
        </row>
        <row r="23378">
          <cell r="A23378">
            <v>43414.505902777797</v>
          </cell>
          <cell r="B23378">
            <v>1</v>
          </cell>
          <cell r="F23378" t="str">
            <v>CC-00016970</v>
          </cell>
          <cell r="J23378" t="str">
            <v>Commissioning</v>
          </cell>
          <cell r="R23378" t="str">
            <v>BRGD161218</v>
          </cell>
          <cell r="AB23378"/>
        </row>
        <row r="23379">
          <cell r="A23379">
            <v>43414.4746759259</v>
          </cell>
          <cell r="B23379">
            <v>4032</v>
          </cell>
          <cell r="F23379" t="str">
            <v>CC-00016939</v>
          </cell>
          <cell r="J23379" t="str">
            <v>Schedule Service</v>
          </cell>
          <cell r="R23379" t="str">
            <v>BQCD160103</v>
          </cell>
          <cell r="AB23379"/>
        </row>
        <row r="23380">
          <cell r="A23380">
            <v>43414.448298611103</v>
          </cell>
          <cell r="B23380">
            <v>3250</v>
          </cell>
          <cell r="F23380" t="str">
            <v>CC-00016922</v>
          </cell>
          <cell r="J23380" t="str">
            <v>Complaint - Breakdown</v>
          </cell>
          <cell r="R23380" t="str">
            <v>BQJD160040</v>
          </cell>
          <cell r="AB23380"/>
        </row>
        <row r="23381">
          <cell r="A23381">
            <v>43414.443715277797</v>
          </cell>
          <cell r="B23381">
            <v>3152</v>
          </cell>
          <cell r="F23381" t="str">
            <v>CC-00016920</v>
          </cell>
          <cell r="J23381" t="str">
            <v>General Service</v>
          </cell>
          <cell r="R23381" t="str">
            <v>BJBS040305</v>
          </cell>
          <cell r="AB23381"/>
        </row>
        <row r="23382">
          <cell r="A23382">
            <v>43413.577118055597</v>
          </cell>
          <cell r="B23382">
            <v>1028</v>
          </cell>
          <cell r="F23382" t="str">
            <v>CC-00016834</v>
          </cell>
          <cell r="J23382" t="str">
            <v>Complaint - Running With Problem</v>
          </cell>
          <cell r="R23382" t="str">
            <v>BRKD220111</v>
          </cell>
          <cell r="AB23382" t="str">
            <v>Dear Sir,
we had mention the customer name and call detail. 
kindly Do the need full.</v>
          </cell>
        </row>
        <row r="23383">
          <cell r="A23383">
            <v>43413.498194444401</v>
          </cell>
          <cell r="B23383">
            <v>3819</v>
          </cell>
          <cell r="F23383" t="str">
            <v>CC-00016805</v>
          </cell>
          <cell r="J23383" t="str">
            <v>Schedule Service</v>
          </cell>
          <cell r="R23383" t="str">
            <v>BPED200187</v>
          </cell>
          <cell r="AB23383"/>
        </row>
        <row r="23384">
          <cell r="A23384">
            <v>43411.734166666698</v>
          </cell>
          <cell r="B23384">
            <v>1</v>
          </cell>
          <cell r="F23384" t="str">
            <v>CC-00016635</v>
          </cell>
          <cell r="J23384" t="str">
            <v>Commissioning</v>
          </cell>
          <cell r="R23384" t="str">
            <v>18424909</v>
          </cell>
          <cell r="AB23384"/>
        </row>
        <row r="23385">
          <cell r="A23385">
            <v>43411.733460648102</v>
          </cell>
          <cell r="B23385">
            <v>1</v>
          </cell>
          <cell r="F23385" t="str">
            <v>CC-00016634</v>
          </cell>
          <cell r="J23385" t="str">
            <v>Commissioning</v>
          </cell>
          <cell r="R23385" t="str">
            <v>BRFS042072</v>
          </cell>
          <cell r="AB23385"/>
        </row>
        <row r="23386">
          <cell r="A23386">
            <v>43410.688831018502</v>
          </cell>
          <cell r="B23386">
            <v>6427</v>
          </cell>
          <cell r="F23386" t="str">
            <v>CC-00016581</v>
          </cell>
          <cell r="J23386" t="str">
            <v>General Service</v>
          </cell>
          <cell r="R23386" t="str">
            <v>BQBS033819</v>
          </cell>
          <cell r="AB23386"/>
        </row>
        <row r="23387">
          <cell r="A23387">
            <v>43410.5090740741</v>
          </cell>
          <cell r="B23387">
            <v>3889</v>
          </cell>
          <cell r="F23387" t="str">
            <v>CC-00016522</v>
          </cell>
          <cell r="J23387" t="str">
            <v>Schedule Service</v>
          </cell>
          <cell r="R23387" t="str">
            <v>BQKD160115</v>
          </cell>
          <cell r="AB23387"/>
        </row>
        <row r="23388">
          <cell r="A23388">
            <v>43410.450543981497</v>
          </cell>
          <cell r="B23388">
            <v>2057</v>
          </cell>
          <cell r="F23388" t="str">
            <v>CC-00016488</v>
          </cell>
          <cell r="J23388" t="str">
            <v>General Service</v>
          </cell>
          <cell r="R23388" t="str">
            <v>BQIS040809</v>
          </cell>
          <cell r="AB23388" t="str">
            <v>Check oil level one week &amp; clean oil filter, air filter every 15 days.</v>
          </cell>
        </row>
        <row r="23389">
          <cell r="A23389">
            <v>43410.447152777801</v>
          </cell>
          <cell r="B23389">
            <v>1005</v>
          </cell>
          <cell r="F23389" t="str">
            <v>CC-00016486</v>
          </cell>
          <cell r="J23389" t="str">
            <v>General Service</v>
          </cell>
          <cell r="R23389" t="str">
            <v>BRCD160948</v>
          </cell>
          <cell r="AB23389"/>
        </row>
        <row r="23390">
          <cell r="A23390">
            <v>43409.5336805556</v>
          </cell>
          <cell r="B23390"/>
          <cell r="F23390" t="str">
            <v>CC-00016394</v>
          </cell>
          <cell r="J23390" t="str">
            <v>Complaint - Breakdown</v>
          </cell>
          <cell r="R23390" t="str">
            <v>CMIE661448</v>
          </cell>
          <cell r="AB23390"/>
        </row>
        <row r="23391">
          <cell r="A23391">
            <v>43409.501655092601</v>
          </cell>
          <cell r="B23391">
            <v>5188</v>
          </cell>
          <cell r="F23391" t="str">
            <v>CC-00016373</v>
          </cell>
          <cell r="J23391" t="str">
            <v>General Service</v>
          </cell>
          <cell r="R23391" t="str">
            <v>BMHD200313</v>
          </cell>
          <cell r="AB23391" t="str">
            <v>Check oil level every one week &amp; clean oil filter, air filter every 15 days.</v>
          </cell>
        </row>
        <row r="23392">
          <cell r="A23392">
            <v>43407.509525463</v>
          </cell>
          <cell r="B23392">
            <v>15348</v>
          </cell>
          <cell r="F23392" t="str">
            <v>CC-00016137</v>
          </cell>
          <cell r="J23392" t="str">
            <v>Schedule Service - AMC</v>
          </cell>
          <cell r="R23392" t="str">
            <v>GPJS030042</v>
          </cell>
          <cell r="AB23392"/>
        </row>
        <row r="23393">
          <cell r="A23393">
            <v>43406.863761574103</v>
          </cell>
          <cell r="B23393">
            <v>409</v>
          </cell>
          <cell r="F23393" t="str">
            <v>CC-00016043</v>
          </cell>
          <cell r="J23393" t="str">
            <v>Complaint - Running With Problem</v>
          </cell>
          <cell r="R23393" t="str">
            <v>BRBD160856</v>
          </cell>
          <cell r="AB23393"/>
        </row>
        <row r="23394">
          <cell r="A23394">
            <v>43406.662465277797</v>
          </cell>
          <cell r="B23394">
            <v>11721</v>
          </cell>
          <cell r="F23394" t="str">
            <v>CC-00015917</v>
          </cell>
          <cell r="J23394" t="str">
            <v>Complaint - Running With Problem</v>
          </cell>
          <cell r="R23394" t="str">
            <v>BQID230075</v>
          </cell>
          <cell r="AB23394"/>
        </row>
        <row r="23395">
          <cell r="A23395">
            <v>43406.603460648097</v>
          </cell>
          <cell r="B23395">
            <v>1</v>
          </cell>
          <cell r="F23395" t="str">
            <v>CC-00015880</v>
          </cell>
          <cell r="J23395" t="str">
            <v>Commissioning</v>
          </cell>
          <cell r="R23395" t="str">
            <v>CRFE662684</v>
          </cell>
          <cell r="AB23395"/>
        </row>
        <row r="23396">
          <cell r="A23396">
            <v>43406.592199074097</v>
          </cell>
          <cell r="B23396">
            <v>17131</v>
          </cell>
          <cell r="F23396" t="str">
            <v>CC-00015875</v>
          </cell>
          <cell r="J23396" t="str">
            <v>General Service</v>
          </cell>
          <cell r="R23396" t="str">
            <v>BNAS040264</v>
          </cell>
          <cell r="AB23396"/>
        </row>
        <row r="23397">
          <cell r="A23397">
            <v>43406.426203703697</v>
          </cell>
          <cell r="B23397">
            <v>2199</v>
          </cell>
          <cell r="F23397" t="str">
            <v>CC-00015779</v>
          </cell>
          <cell r="J23397" t="str">
            <v>General Service</v>
          </cell>
          <cell r="R23397" t="str">
            <v>BQFC370928</v>
          </cell>
          <cell r="AB23397"/>
        </row>
        <row r="23398">
          <cell r="A23398">
            <v>43405.499583333301</v>
          </cell>
          <cell r="B23398"/>
          <cell r="F23398" t="str">
            <v>CC-00015575</v>
          </cell>
          <cell r="J23398" t="str">
            <v>Commissioning</v>
          </cell>
          <cell r="R23398"/>
          <cell r="AB23398"/>
        </row>
        <row r="23399">
          <cell r="A23399">
            <v>43405.496608796297</v>
          </cell>
          <cell r="B23399">
            <v>1</v>
          </cell>
          <cell r="F23399" t="str">
            <v>CC-00015569</v>
          </cell>
          <cell r="J23399" t="str">
            <v>Commissioning</v>
          </cell>
          <cell r="R23399" t="str">
            <v>BRDT243533</v>
          </cell>
          <cell r="AB23399"/>
        </row>
        <row r="23400">
          <cell r="A23400">
            <v>43405.489201388897</v>
          </cell>
          <cell r="B23400">
            <v>1053</v>
          </cell>
          <cell r="F23400" t="str">
            <v>CC-00015559</v>
          </cell>
          <cell r="J23400" t="str">
            <v>General Service</v>
          </cell>
          <cell r="R23400" t="str">
            <v>BRBD160892</v>
          </cell>
          <cell r="AB23400"/>
        </row>
        <row r="23401">
          <cell r="A23401">
            <v>43405.482280092598</v>
          </cell>
          <cell r="B23401">
            <v>1</v>
          </cell>
          <cell r="F23401" t="str">
            <v>CC-00015553</v>
          </cell>
          <cell r="J23401" t="str">
            <v>Complaint - Running With Problem</v>
          </cell>
          <cell r="R23401" t="str">
            <v>GOEE561057</v>
          </cell>
          <cell r="AB23401"/>
        </row>
        <row r="23402">
          <cell r="A23402">
            <v>43405.475462962997</v>
          </cell>
          <cell r="B23402">
            <v>3041</v>
          </cell>
          <cell r="F23402" t="str">
            <v>CC-00015547</v>
          </cell>
          <cell r="J23402" t="str">
            <v>General Service</v>
          </cell>
          <cell r="R23402" t="str">
            <v>BQAC373733</v>
          </cell>
          <cell r="AB23402"/>
        </row>
        <row r="23403">
          <cell r="A23403">
            <v>43405.473333333299</v>
          </cell>
          <cell r="B23403">
            <v>1</v>
          </cell>
          <cell r="F23403" t="str">
            <v>CC-00015545</v>
          </cell>
          <cell r="J23403" t="str">
            <v>Commissioning</v>
          </cell>
          <cell r="R23403" t="str">
            <v>CRLE540680</v>
          </cell>
          <cell r="AB23403"/>
        </row>
        <row r="23404">
          <cell r="A23404">
            <v>43405.467685185198</v>
          </cell>
          <cell r="B23404">
            <v>1</v>
          </cell>
          <cell r="F23404" t="str">
            <v>CC-00015543</v>
          </cell>
          <cell r="J23404" t="str">
            <v>Commissioning</v>
          </cell>
          <cell r="R23404" t="str">
            <v>CRFE210608</v>
          </cell>
          <cell r="AB23404"/>
        </row>
        <row r="23405">
          <cell r="A23405">
            <v>43404.568877314799</v>
          </cell>
          <cell r="B23405">
            <v>1</v>
          </cell>
          <cell r="F23405" t="str">
            <v>CC-00015332</v>
          </cell>
          <cell r="J23405" t="str">
            <v>Complaint - Running With Problem</v>
          </cell>
          <cell r="R23405" t="str">
            <v>GOGE561189</v>
          </cell>
          <cell r="AB23405"/>
        </row>
        <row r="23406">
          <cell r="A23406">
            <v>43403.7102662037</v>
          </cell>
          <cell r="B23406">
            <v>1560</v>
          </cell>
          <cell r="F23406" t="str">
            <v>CC-00015135</v>
          </cell>
          <cell r="J23406" t="str">
            <v>Complaint - Running With Problem</v>
          </cell>
          <cell r="R23406" t="str">
            <v>BQED160222</v>
          </cell>
          <cell r="AB23406" t="str">
            <v>check oil level every week &amp; clean oil filter , air filter every 15 days.</v>
          </cell>
        </row>
        <row r="23407">
          <cell r="A23407">
            <v>43403.486921296302</v>
          </cell>
          <cell r="B23407">
            <v>1</v>
          </cell>
          <cell r="F23407" t="str">
            <v>CC-00015022</v>
          </cell>
          <cell r="J23407" t="str">
            <v>Overhauling</v>
          </cell>
          <cell r="R23407" t="str">
            <v>GNIE660495</v>
          </cell>
          <cell r="AB23407"/>
        </row>
        <row r="23408">
          <cell r="A23408">
            <v>43403.444803240702</v>
          </cell>
          <cell r="B23408">
            <v>12009</v>
          </cell>
          <cell r="F23408" t="str">
            <v>CC-00015003</v>
          </cell>
          <cell r="J23408" t="str">
            <v>Complaint - Running With Problem</v>
          </cell>
          <cell r="R23408" t="str">
            <v>GOIS031795</v>
          </cell>
          <cell r="AB23408"/>
        </row>
        <row r="23409">
          <cell r="A23409">
            <v>43403.432754629597</v>
          </cell>
          <cell r="B23409">
            <v>4674</v>
          </cell>
          <cell r="F23409" t="str">
            <v>CC-00014994</v>
          </cell>
          <cell r="J23409" t="str">
            <v>General Service</v>
          </cell>
          <cell r="R23409" t="str">
            <v>ONIC370102</v>
          </cell>
          <cell r="AB23409"/>
        </row>
        <row r="23410">
          <cell r="A23410">
            <v>43403.4295949074</v>
          </cell>
          <cell r="B23410">
            <v>11894</v>
          </cell>
          <cell r="F23410" t="str">
            <v>CC-00014991</v>
          </cell>
          <cell r="J23410" t="str">
            <v>General Service</v>
          </cell>
          <cell r="R23410" t="str">
            <v>GOGC370754</v>
          </cell>
          <cell r="AB23410" t="str">
            <v>Check oil level every one week &amp; clean oil filter, air filter every 15 days.</v>
          </cell>
        </row>
        <row r="23411">
          <cell r="A23411">
            <v>43403.426435185203</v>
          </cell>
          <cell r="B23411">
            <v>1</v>
          </cell>
          <cell r="F23411" t="str">
            <v>CC-00014989</v>
          </cell>
          <cell r="J23411" t="str">
            <v>Schedule Service - AMC</v>
          </cell>
          <cell r="R23411" t="str">
            <v>CIHE600078</v>
          </cell>
          <cell r="AB23411"/>
        </row>
        <row r="23412">
          <cell r="A23412">
            <v>43403.423969907402</v>
          </cell>
          <cell r="B23412">
            <v>445</v>
          </cell>
          <cell r="F23412" t="str">
            <v>CC-00014986</v>
          </cell>
          <cell r="J23412" t="str">
            <v>General Service</v>
          </cell>
          <cell r="R23412" t="str">
            <v>CPEE610044</v>
          </cell>
          <cell r="AB23412"/>
        </row>
        <row r="23413">
          <cell r="A23413">
            <v>43402.765023148102</v>
          </cell>
          <cell r="B23413">
            <v>1459</v>
          </cell>
          <cell r="F23413" t="str">
            <v>05479</v>
          </cell>
          <cell r="J23413" t="str">
            <v>Complaint - Running With Problem</v>
          </cell>
          <cell r="R23413" t="str">
            <v>BQED160215</v>
          </cell>
          <cell r="AB23413"/>
        </row>
        <row r="23414">
          <cell r="A23414">
            <v>43402.5714351852</v>
          </cell>
          <cell r="B23414">
            <v>5421</v>
          </cell>
          <cell r="F23414" t="str">
            <v>CC-00014822</v>
          </cell>
          <cell r="J23414" t="str">
            <v>General Service</v>
          </cell>
          <cell r="R23414" t="str">
            <v>BJLD160112</v>
          </cell>
          <cell r="AB23414" t="str">
            <v>Check oil level every one week &amp; clean air filter, oil filter every 15 days.</v>
          </cell>
        </row>
        <row r="23415">
          <cell r="A23415">
            <v>43402.546307870398</v>
          </cell>
          <cell r="B23415">
            <v>1870</v>
          </cell>
          <cell r="F23415" t="str">
            <v>CC-00014810</v>
          </cell>
          <cell r="J23415" t="str">
            <v>General Service</v>
          </cell>
          <cell r="R23415" t="str">
            <v>BQCD160098</v>
          </cell>
          <cell r="AB23415"/>
        </row>
        <row r="23416">
          <cell r="A23416">
            <v>43402.537870370397</v>
          </cell>
          <cell r="B23416">
            <v>26</v>
          </cell>
          <cell r="F23416" t="str">
            <v>CC-00014806</v>
          </cell>
          <cell r="J23416" t="str">
            <v>General Service</v>
          </cell>
          <cell r="R23416" t="str">
            <v>CQJS380001</v>
          </cell>
          <cell r="AB23416"/>
        </row>
        <row r="23417">
          <cell r="A23417">
            <v>43402.532534722202</v>
          </cell>
          <cell r="B23417">
            <v>2145</v>
          </cell>
          <cell r="F23417" t="str">
            <v>CC-00014800</v>
          </cell>
          <cell r="J23417" t="str">
            <v>General Service</v>
          </cell>
          <cell r="R23417" t="str">
            <v>BQCD160106</v>
          </cell>
          <cell r="AB23417"/>
        </row>
        <row r="23418">
          <cell r="A23418">
            <v>43402.467164351903</v>
          </cell>
          <cell r="B23418">
            <v>1608</v>
          </cell>
          <cell r="F23418" t="str">
            <v>CC-00014743</v>
          </cell>
          <cell r="J23418" t="str">
            <v>Schedule Service</v>
          </cell>
          <cell r="R23418" t="str">
            <v>BRLD160724</v>
          </cell>
          <cell r="AB23418"/>
        </row>
        <row r="23419">
          <cell r="A23419">
            <v>43402.465370370403</v>
          </cell>
          <cell r="B23419">
            <v>3685</v>
          </cell>
          <cell r="F23419" t="str">
            <v>CC-00014740</v>
          </cell>
          <cell r="J23419" t="str">
            <v>Complaint - Breakdown</v>
          </cell>
          <cell r="R23419" t="str">
            <v>BPED160088</v>
          </cell>
          <cell r="AB23419"/>
        </row>
        <row r="23420">
          <cell r="A23420">
            <v>43402.458136574103</v>
          </cell>
          <cell r="B23420">
            <v>1082</v>
          </cell>
          <cell r="F23420" t="str">
            <v>CC-00014735</v>
          </cell>
          <cell r="J23420" t="str">
            <v>General Service</v>
          </cell>
          <cell r="R23420" t="str">
            <v>BQKD200048</v>
          </cell>
          <cell r="AB23420"/>
        </row>
        <row r="23421">
          <cell r="A23421">
            <v>43402.4530324074</v>
          </cell>
          <cell r="B23421">
            <v>98</v>
          </cell>
          <cell r="F23421" t="str">
            <v>CC-00014734</v>
          </cell>
          <cell r="J23421" t="str">
            <v>Complaint - Running With Problem</v>
          </cell>
          <cell r="R23421" t="str">
            <v>BRDD161019</v>
          </cell>
          <cell r="AB23421"/>
        </row>
        <row r="23422">
          <cell r="A23422">
            <v>43402.448726851799</v>
          </cell>
          <cell r="B23422">
            <v>438</v>
          </cell>
          <cell r="F23422" t="str">
            <v>CC-00014731</v>
          </cell>
          <cell r="J23422" t="str">
            <v>Complaint - AMC</v>
          </cell>
          <cell r="R23422" t="str">
            <v>11397201</v>
          </cell>
          <cell r="AB23422"/>
        </row>
        <row r="23423">
          <cell r="A23423">
            <v>43402.445844907401</v>
          </cell>
          <cell r="B23423">
            <v>4623</v>
          </cell>
          <cell r="F23423" t="str">
            <v>CC-00014727</v>
          </cell>
          <cell r="J23423" t="str">
            <v>General Service</v>
          </cell>
          <cell r="R23423" t="str">
            <v>ONIC370102</v>
          </cell>
          <cell r="AB23423"/>
        </row>
        <row r="23424">
          <cell r="A23424">
            <v>43402.440439814804</v>
          </cell>
          <cell r="B23424">
            <v>932</v>
          </cell>
          <cell r="F23424" t="str">
            <v>CC-00014723</v>
          </cell>
          <cell r="J23424" t="str">
            <v>General Service</v>
          </cell>
          <cell r="R23424" t="str">
            <v>BQKD200047</v>
          </cell>
          <cell r="AB23424" t="str">
            <v>Check oil level ever one week &amp; clean oil filter, air filter every 15 days.</v>
          </cell>
        </row>
        <row r="23425">
          <cell r="A23425">
            <v>43402.438009259298</v>
          </cell>
          <cell r="B23425">
            <v>2349</v>
          </cell>
          <cell r="F23425" t="str">
            <v>CC-00014719</v>
          </cell>
          <cell r="J23425" t="str">
            <v>Complaint - Running With Problem</v>
          </cell>
          <cell r="R23425" t="str">
            <v>BPLD200068</v>
          </cell>
          <cell r="AB23425"/>
        </row>
        <row r="23426">
          <cell r="A23426">
            <v>43402.402881944399</v>
          </cell>
          <cell r="B23426">
            <v>1458</v>
          </cell>
          <cell r="F23426" t="str">
            <v>CC-00014690</v>
          </cell>
          <cell r="J23426" t="str">
            <v>Schedule Service</v>
          </cell>
          <cell r="R23426" t="str">
            <v>BQED160215</v>
          </cell>
          <cell r="AB23426"/>
        </row>
        <row r="23427">
          <cell r="A23427">
            <v>43400.650949074101</v>
          </cell>
          <cell r="B23427">
            <v>29932</v>
          </cell>
          <cell r="F23427" t="str">
            <v>CC-00014555</v>
          </cell>
          <cell r="J23427" t="str">
            <v>Complaint - AMC</v>
          </cell>
          <cell r="R23427" t="str">
            <v>BMDS040417</v>
          </cell>
          <cell r="AB23427"/>
        </row>
        <row r="23428">
          <cell r="A23428">
            <v>43400.455949074101</v>
          </cell>
          <cell r="B23428">
            <v>2342</v>
          </cell>
          <cell r="F23428" t="str">
            <v>CC-00014428</v>
          </cell>
          <cell r="J23428" t="str">
            <v>General Service</v>
          </cell>
          <cell r="R23428" t="str">
            <v>BPIC370386</v>
          </cell>
          <cell r="AB23428"/>
        </row>
        <row r="23429">
          <cell r="A23429">
            <v>43400.452164351896</v>
          </cell>
          <cell r="B23429">
            <v>610</v>
          </cell>
          <cell r="F23429" t="str">
            <v>CC-00014426</v>
          </cell>
          <cell r="J23429" t="str">
            <v>General Service</v>
          </cell>
          <cell r="R23429" t="str">
            <v>15754</v>
          </cell>
          <cell r="AB23429"/>
        </row>
        <row r="23430">
          <cell r="A23430">
            <v>43400.446192129602</v>
          </cell>
          <cell r="B23430">
            <v>1560</v>
          </cell>
          <cell r="F23430" t="str">
            <v>CC-00014424</v>
          </cell>
          <cell r="J23430" t="str">
            <v>General Service</v>
          </cell>
          <cell r="R23430" t="str">
            <v>BQCD160129</v>
          </cell>
          <cell r="AB23430"/>
        </row>
        <row r="23431">
          <cell r="A23431">
            <v>43400.437696759298</v>
          </cell>
          <cell r="B23431">
            <v>506</v>
          </cell>
          <cell r="F23431" t="str">
            <v>CC-00014418</v>
          </cell>
          <cell r="J23431" t="str">
            <v>General Service</v>
          </cell>
          <cell r="R23431" t="str">
            <v>BRCD160939</v>
          </cell>
          <cell r="AB23431"/>
        </row>
        <row r="23432">
          <cell r="A23432">
            <v>43400.425162036998</v>
          </cell>
          <cell r="B23432">
            <v>10050</v>
          </cell>
          <cell r="F23432" t="str">
            <v>CC-00014413</v>
          </cell>
          <cell r="J23432" t="str">
            <v>General Service</v>
          </cell>
          <cell r="R23432" t="str">
            <v>BMEC370377</v>
          </cell>
          <cell r="AB23432"/>
        </row>
        <row r="23433">
          <cell r="A23433">
            <v>43399.560243055603</v>
          </cell>
          <cell r="B23433">
            <v>2342</v>
          </cell>
          <cell r="F23433" t="str">
            <v>CC-00014267</v>
          </cell>
          <cell r="J23433" t="str">
            <v>General Service</v>
          </cell>
          <cell r="R23433" t="str">
            <v>BPLD200068</v>
          </cell>
          <cell r="AB23433" t="str">
            <v>Check oil level every one week &amp; clean oil filter, air filter every 15 weeks.</v>
          </cell>
        </row>
        <row r="23434">
          <cell r="A23434">
            <v>43399.472384259301</v>
          </cell>
          <cell r="B23434">
            <v>2199</v>
          </cell>
          <cell r="F23434" t="str">
            <v>CC-00014180</v>
          </cell>
          <cell r="J23434" t="str">
            <v>General Service</v>
          </cell>
          <cell r="R23434" t="str">
            <v>BQFC370928</v>
          </cell>
          <cell r="AB23434"/>
        </row>
        <row r="23435">
          <cell r="A23435">
            <v>43399.468333333301</v>
          </cell>
          <cell r="B23435">
            <v>10</v>
          </cell>
          <cell r="F23435" t="str">
            <v>CC-00014174</v>
          </cell>
          <cell r="J23435" t="str">
            <v>Complaint - Running With Problem</v>
          </cell>
          <cell r="R23435" t="str">
            <v>3365</v>
          </cell>
          <cell r="AB23435"/>
        </row>
        <row r="23436">
          <cell r="A23436">
            <v>43399.463981481502</v>
          </cell>
          <cell r="B23436">
            <v>1</v>
          </cell>
          <cell r="F23436" t="str">
            <v>CC-00014170</v>
          </cell>
          <cell r="J23436" t="str">
            <v>Commissioning</v>
          </cell>
          <cell r="R23436" t="str">
            <v>BRES034488</v>
          </cell>
          <cell r="AB23436" t="str">
            <v>Machine running 3000  HMR then change the oil filter, air filter &amp; oil &amp; also check the oil level every one week &amp; clean air filter oil filter.</v>
          </cell>
        </row>
        <row r="23437">
          <cell r="A23437">
            <v>43398.948275463001</v>
          </cell>
          <cell r="B23437">
            <v>2685</v>
          </cell>
          <cell r="F23437" t="str">
            <v>CC-00014122</v>
          </cell>
          <cell r="J23437" t="str">
            <v>Schedule Service</v>
          </cell>
          <cell r="R23437" t="str">
            <v>BQCD160126</v>
          </cell>
          <cell r="AB23437"/>
        </row>
        <row r="23438">
          <cell r="A23438">
            <v>43398.944120370397</v>
          </cell>
          <cell r="B23438">
            <v>3835</v>
          </cell>
          <cell r="F23438" t="str">
            <v>CC-00014121</v>
          </cell>
          <cell r="J23438" t="str">
            <v>Complaint - Running With Problem</v>
          </cell>
          <cell r="R23438" t="str">
            <v>BPED160082</v>
          </cell>
          <cell r="AB23438"/>
        </row>
        <row r="23439">
          <cell r="A23439">
            <v>43398.940983796303</v>
          </cell>
          <cell r="B23439">
            <v>6360</v>
          </cell>
          <cell r="F23439" t="str">
            <v>CC-00014119</v>
          </cell>
          <cell r="J23439" t="str">
            <v>Schedule Service</v>
          </cell>
          <cell r="R23439" t="str">
            <v>BQIS031848</v>
          </cell>
          <cell r="AB23439" t="str">
            <v>Check oil level every one week &amp; clean oil filter, air filter every 15 days.</v>
          </cell>
        </row>
        <row r="23440">
          <cell r="A23440">
            <v>43398.937303240702</v>
          </cell>
          <cell r="B23440">
            <v>10967</v>
          </cell>
          <cell r="F23440" t="str">
            <v>CC-00014118</v>
          </cell>
          <cell r="J23440" t="str">
            <v>General Service</v>
          </cell>
          <cell r="R23440" t="str">
            <v>BLIS031950</v>
          </cell>
          <cell r="AB23440"/>
        </row>
        <row r="23441">
          <cell r="A23441">
            <v>43398.926574074103</v>
          </cell>
          <cell r="B23441">
            <v>2895</v>
          </cell>
          <cell r="F23441" t="str">
            <v>CC-00014113</v>
          </cell>
          <cell r="J23441" t="str">
            <v>General Service</v>
          </cell>
          <cell r="R23441" t="str">
            <v>BQCD160103</v>
          </cell>
          <cell r="AB23441"/>
        </row>
        <row r="23442">
          <cell r="A23442">
            <v>43397.480023148099</v>
          </cell>
          <cell r="B23442">
            <v>4</v>
          </cell>
          <cell r="F23442" t="str">
            <v>CC-00013705</v>
          </cell>
          <cell r="J23442" t="str">
            <v>Commissioning</v>
          </cell>
          <cell r="R23442" t="str">
            <v>BRLD160756</v>
          </cell>
          <cell r="AB23442" t="str">
            <v>Check oil level every week &amp; clean oil filter, air filter every one &amp; two weeks.</v>
          </cell>
        </row>
        <row r="23443">
          <cell r="A23443">
            <v>43397.469131944403</v>
          </cell>
          <cell r="B23443">
            <v>3835</v>
          </cell>
          <cell r="F23443" t="str">
            <v>CC-00013698</v>
          </cell>
          <cell r="J23443" t="str">
            <v>Complaint - Running With Problem</v>
          </cell>
          <cell r="R23443" t="str">
            <v>BPED160082</v>
          </cell>
          <cell r="AB23443" t="str">
            <v>Clean air filter every 15 days.</v>
          </cell>
        </row>
        <row r="23444">
          <cell r="A23444">
            <v>43397.465775463003</v>
          </cell>
          <cell r="B23444">
            <v>1</v>
          </cell>
          <cell r="F23444" t="str">
            <v>CC-00013696</v>
          </cell>
          <cell r="J23444" t="str">
            <v>Commissioning</v>
          </cell>
          <cell r="R23444" t="str">
            <v>CRDE210575</v>
          </cell>
          <cell r="AB23444"/>
        </row>
        <row r="23445">
          <cell r="A23445">
            <v>43397.432314814803</v>
          </cell>
          <cell r="B23445">
            <v>1</v>
          </cell>
          <cell r="F23445" t="str">
            <v>CC-00013677</v>
          </cell>
          <cell r="J23445" t="str">
            <v>Commissioning</v>
          </cell>
          <cell r="R23445" t="str">
            <v>18294005</v>
          </cell>
          <cell r="AB23445"/>
        </row>
        <row r="23446">
          <cell r="A23446">
            <v>43396.783460648097</v>
          </cell>
          <cell r="B23446">
            <v>1</v>
          </cell>
          <cell r="F23446" t="str">
            <v>CC-00013631</v>
          </cell>
          <cell r="J23446" t="str">
            <v>Commissioning</v>
          </cell>
          <cell r="R23446" t="str">
            <v>18293905</v>
          </cell>
          <cell r="AB23446"/>
        </row>
        <row r="23447">
          <cell r="A23447">
            <v>43396.781527777799</v>
          </cell>
          <cell r="B23447">
            <v>1</v>
          </cell>
          <cell r="F23447" t="str">
            <v>CC-00013630</v>
          </cell>
          <cell r="J23447" t="str">
            <v>Commissioning</v>
          </cell>
          <cell r="R23447" t="str">
            <v>18294105</v>
          </cell>
          <cell r="AB23447"/>
        </row>
        <row r="23448">
          <cell r="A23448">
            <v>43396.659849536998</v>
          </cell>
          <cell r="B23448">
            <v>817</v>
          </cell>
          <cell r="F23448" t="str">
            <v>CC-00013566</v>
          </cell>
          <cell r="J23448" t="str">
            <v>Complaint - Running With Problem</v>
          </cell>
          <cell r="R23448" t="str">
            <v>BRKD220111</v>
          </cell>
          <cell r="AB23448"/>
        </row>
        <row r="23449">
          <cell r="A23449">
            <v>43396.557638888902</v>
          </cell>
          <cell r="B23449">
            <v>1830</v>
          </cell>
          <cell r="F23449" t="str">
            <v>CC-00013493</v>
          </cell>
          <cell r="J23449" t="str">
            <v>General Service</v>
          </cell>
          <cell r="R23449" t="str">
            <v>BQFC370869</v>
          </cell>
          <cell r="AB23449"/>
        </row>
        <row r="23450">
          <cell r="A23450">
            <v>43395.455879629597</v>
          </cell>
          <cell r="B23450">
            <v>1</v>
          </cell>
          <cell r="F23450" t="str">
            <v>CC-00013156</v>
          </cell>
          <cell r="J23450" t="str">
            <v>Commissioning</v>
          </cell>
          <cell r="R23450" t="str">
            <v>BRCS033809</v>
          </cell>
          <cell r="AB23450"/>
        </row>
        <row r="23451">
          <cell r="A23451">
            <v>43395.453645833302</v>
          </cell>
          <cell r="B23451">
            <v>1</v>
          </cell>
          <cell r="F23451" t="str">
            <v>CC-00013153</v>
          </cell>
          <cell r="J23451" t="str">
            <v>Commissioning</v>
          </cell>
          <cell r="R23451" t="str">
            <v>BRBS033681</v>
          </cell>
          <cell r="AB23451"/>
        </row>
        <row r="23452">
          <cell r="A23452">
            <v>43395.451736111099</v>
          </cell>
          <cell r="B23452">
            <v>1</v>
          </cell>
          <cell r="F23452" t="str">
            <v>CC-00013151</v>
          </cell>
          <cell r="J23452" t="str">
            <v>Commissioning</v>
          </cell>
          <cell r="R23452" t="str">
            <v>BRCS033813</v>
          </cell>
          <cell r="AB23452"/>
        </row>
        <row r="23453">
          <cell r="A23453">
            <v>43395.369675925896</v>
          </cell>
          <cell r="B23453">
            <v>2791</v>
          </cell>
          <cell r="F23453" t="str">
            <v>CC-00013119</v>
          </cell>
          <cell r="J23453" t="str">
            <v>Complaint - Running With Problem</v>
          </cell>
          <cell r="R23453" t="str">
            <v>BQJD160019</v>
          </cell>
          <cell r="AB23453"/>
        </row>
        <row r="23454">
          <cell r="A23454">
            <v>43393.543645833299</v>
          </cell>
          <cell r="B23454"/>
          <cell r="F23454" t="str">
            <v>CC-00013007</v>
          </cell>
          <cell r="J23454" t="str">
            <v>Commissioning</v>
          </cell>
          <cell r="R23454" t="str">
            <v>CRKE210338</v>
          </cell>
          <cell r="AB23454"/>
        </row>
        <row r="23455">
          <cell r="A23455">
            <v>43393.461238425902</v>
          </cell>
          <cell r="B23455">
            <v>960</v>
          </cell>
          <cell r="F23455" t="str">
            <v>CC-00012971</v>
          </cell>
          <cell r="J23455" t="str">
            <v>General Service</v>
          </cell>
          <cell r="R23455" t="str">
            <v>CKFE671101</v>
          </cell>
          <cell r="AB23455"/>
        </row>
        <row r="23456">
          <cell r="A23456">
            <v>43393.407256944403</v>
          </cell>
          <cell r="B23456">
            <v>3136</v>
          </cell>
          <cell r="F23456" t="str">
            <v>CC-00012948</v>
          </cell>
          <cell r="J23456" t="str">
            <v>Complaint - Running With Problem</v>
          </cell>
          <cell r="R23456" t="str">
            <v>BPGD230204</v>
          </cell>
          <cell r="AB23456"/>
        </row>
        <row r="23457">
          <cell r="A23457">
            <v>43389.472789351901</v>
          </cell>
          <cell r="B23457">
            <v>2</v>
          </cell>
          <cell r="F23457" t="str">
            <v>CC-00012397</v>
          </cell>
          <cell r="J23457" t="str">
            <v>Commissioning</v>
          </cell>
          <cell r="R23457" t="str">
            <v>BREC373538</v>
          </cell>
          <cell r="AB23457" t="str">
            <v>Commissioning done</v>
          </cell>
        </row>
        <row r="23458">
          <cell r="A23458">
            <v>43389.430682870399</v>
          </cell>
          <cell r="B23458">
            <v>13290</v>
          </cell>
          <cell r="F23458" t="str">
            <v>CC-00012363</v>
          </cell>
          <cell r="J23458" t="str">
            <v>Complaint - Running With Problem</v>
          </cell>
          <cell r="R23458" t="str">
            <v>BKDS031405</v>
          </cell>
          <cell r="AB23458"/>
        </row>
        <row r="23459">
          <cell r="A23459">
            <v>43389.3890509259</v>
          </cell>
          <cell r="B23459">
            <v>2670</v>
          </cell>
          <cell r="F23459" t="str">
            <v>CC-00012360</v>
          </cell>
          <cell r="J23459" t="str">
            <v>Schedule Service</v>
          </cell>
          <cell r="R23459" t="str">
            <v>BQKD160099</v>
          </cell>
          <cell r="AB23459"/>
        </row>
        <row r="23460">
          <cell r="A23460">
            <v>43388.592685185198</v>
          </cell>
          <cell r="B23460">
            <v>1550</v>
          </cell>
          <cell r="F23460" t="str">
            <v>CC-00012225</v>
          </cell>
          <cell r="J23460" t="str">
            <v>Complaint - Running With Problem</v>
          </cell>
          <cell r="R23460" t="str">
            <v>BQCD160129</v>
          </cell>
          <cell r="AB23460" t="str">
            <v>Check oil level every one week &amp; clean oil filter every one and two weeks.</v>
          </cell>
        </row>
        <row r="23461">
          <cell r="A23461">
            <v>43388.510405092602</v>
          </cell>
          <cell r="B23461">
            <v>14970</v>
          </cell>
          <cell r="F23461" t="str">
            <v>CC-00012139</v>
          </cell>
          <cell r="J23461" t="str">
            <v>Complaint - Running With Problem</v>
          </cell>
          <cell r="R23461" t="str">
            <v>11397201</v>
          </cell>
          <cell r="AB23461"/>
        </row>
        <row r="23462">
          <cell r="A23462">
            <v>43388.449837963002</v>
          </cell>
          <cell r="B23462">
            <v>1032</v>
          </cell>
          <cell r="F23462" t="str">
            <v>CC-00012097</v>
          </cell>
          <cell r="J23462" t="str">
            <v>Complaint - Running With Problem</v>
          </cell>
          <cell r="R23462" t="str">
            <v>BQKD200048</v>
          </cell>
          <cell r="AB23462"/>
        </row>
        <row r="23463">
          <cell r="A23463">
            <v>43386.566365740699</v>
          </cell>
          <cell r="B23463">
            <v>465</v>
          </cell>
          <cell r="F23463" t="str">
            <v>CC-00011913</v>
          </cell>
          <cell r="J23463" t="str">
            <v>Schedule Service</v>
          </cell>
          <cell r="R23463" t="str">
            <v>BRCD160998</v>
          </cell>
          <cell r="AB23463" t="str">
            <v>Check oil level every one week &amp; clean air filter, oil filter  every two weeks</v>
          </cell>
        </row>
        <row r="23464">
          <cell r="A23464">
            <v>43386.492708333302</v>
          </cell>
          <cell r="B23464">
            <v>520</v>
          </cell>
          <cell r="F23464" t="str">
            <v>CC-00011844</v>
          </cell>
          <cell r="J23464" t="str">
            <v>General Service</v>
          </cell>
          <cell r="R23464" t="str">
            <v>DQBL080020</v>
          </cell>
          <cell r="AB23464"/>
        </row>
        <row r="23465">
          <cell r="A23465">
            <v>43386.464201388902</v>
          </cell>
          <cell r="B23465">
            <v>1560</v>
          </cell>
          <cell r="F23465" t="str">
            <v>CC-00011815</v>
          </cell>
          <cell r="J23465" t="str">
            <v>Complaint - Running With Problem</v>
          </cell>
          <cell r="R23465" t="str">
            <v>BQED160222</v>
          </cell>
          <cell r="AB23465"/>
        </row>
        <row r="23466">
          <cell r="A23466">
            <v>43386.4604398148</v>
          </cell>
          <cell r="B23466">
            <v>16215</v>
          </cell>
          <cell r="F23466" t="str">
            <v>CC-00011809</v>
          </cell>
          <cell r="J23466" t="str">
            <v>General Service</v>
          </cell>
          <cell r="R23466" t="str">
            <v>BIFS040367</v>
          </cell>
          <cell r="AB23466" t="str">
            <v>Check oil level every one week &amp; clean oil filter , air filter one and two week.</v>
          </cell>
        </row>
        <row r="23467">
          <cell r="A23467">
            <v>43386.456481481502</v>
          </cell>
          <cell r="B23467">
            <v>30734</v>
          </cell>
          <cell r="F23467" t="str">
            <v>CC-00011805</v>
          </cell>
          <cell r="J23467" t="str">
            <v>General Service</v>
          </cell>
          <cell r="R23467" t="str">
            <v>BMBL160078</v>
          </cell>
          <cell r="AB23467" t="str">
            <v>Check oil level every week &amp; clean oil filter, air filter every one &amp; two weeks.</v>
          </cell>
        </row>
        <row r="23468">
          <cell r="A23468">
            <v>43385.540127314802</v>
          </cell>
          <cell r="B23468">
            <v>27</v>
          </cell>
          <cell r="F23468" t="str">
            <v>CC-00011572</v>
          </cell>
          <cell r="J23468" t="str">
            <v>Complaint - Running With Problem</v>
          </cell>
          <cell r="R23468" t="str">
            <v>CIIE690495</v>
          </cell>
          <cell r="AB23468" t="str">
            <v>Check oil level every week.</v>
          </cell>
        </row>
        <row r="23469">
          <cell r="A23469">
            <v>43385.536481481497</v>
          </cell>
          <cell r="B23469">
            <v>32763</v>
          </cell>
          <cell r="F23469" t="str">
            <v>CC-00011569</v>
          </cell>
          <cell r="J23469" t="str">
            <v>General Service</v>
          </cell>
          <cell r="R23469" t="str">
            <v>BNCC370425</v>
          </cell>
          <cell r="AB23469" t="str">
            <v>Check oil level every one week &amp; clean oil filter, air filter every one &amp; two weeks.</v>
          </cell>
        </row>
        <row r="23470">
          <cell r="A23470">
            <v>43385.498217592598</v>
          </cell>
          <cell r="B23470">
            <v>22400</v>
          </cell>
          <cell r="F23470" t="str">
            <v>CC-00011539</v>
          </cell>
          <cell r="J23470" t="str">
            <v>Complaint - Running With Problem</v>
          </cell>
          <cell r="R23470" t="str">
            <v>BJDF150016</v>
          </cell>
          <cell r="AB23470" t="str">
            <v>Check oil level every week.</v>
          </cell>
        </row>
        <row r="23471">
          <cell r="A23471">
            <v>43385.492754629602</v>
          </cell>
          <cell r="B23471">
            <v>17381</v>
          </cell>
          <cell r="F23471" t="str">
            <v>CC-00011537</v>
          </cell>
          <cell r="J23471" t="str">
            <v>General Service</v>
          </cell>
          <cell r="R23471" t="str">
            <v>BKJS030050</v>
          </cell>
          <cell r="AB23471" t="str">
            <v>Check oil level every week &amp; clean oil filter, air filter every one week.</v>
          </cell>
        </row>
        <row r="23472">
          <cell r="A23472">
            <v>43384.706261574102</v>
          </cell>
          <cell r="B23472">
            <v>36</v>
          </cell>
          <cell r="F23472" t="str">
            <v>CC-00011402</v>
          </cell>
          <cell r="J23472" t="str">
            <v>Complaint - Running With Problem</v>
          </cell>
          <cell r="R23472" t="str">
            <v>BRCD160990</v>
          </cell>
          <cell r="AB23472"/>
        </row>
        <row r="23473">
          <cell r="A23473">
            <v>43384.559687499997</v>
          </cell>
          <cell r="B23473">
            <v>8972</v>
          </cell>
          <cell r="F23473" t="str">
            <v>CC-00011287</v>
          </cell>
          <cell r="J23473" t="str">
            <v>General Service</v>
          </cell>
          <cell r="R23473" t="str">
            <v>BQBS030091</v>
          </cell>
          <cell r="AB23473" t="str">
            <v>Check oil level every week &amp; clean the oil filter, air filter every one and two weeks.</v>
          </cell>
        </row>
        <row r="23474">
          <cell r="A23474">
            <v>43383.7423263889</v>
          </cell>
          <cell r="B23474">
            <v>1</v>
          </cell>
          <cell r="F23474" t="str">
            <v>CC-00011157</v>
          </cell>
          <cell r="J23474" t="str">
            <v>Commissioning</v>
          </cell>
          <cell r="R23474" t="str">
            <v>BRCD160990</v>
          </cell>
          <cell r="AB23474"/>
        </row>
        <row r="23475">
          <cell r="A23475">
            <v>43383.460879629602</v>
          </cell>
          <cell r="B23475">
            <v>3158</v>
          </cell>
          <cell r="F23475" t="str">
            <v>CC-00010938</v>
          </cell>
          <cell r="J23475" t="str">
            <v>Schedule Service</v>
          </cell>
          <cell r="R23475" t="str">
            <v>BPED200185</v>
          </cell>
          <cell r="AB23475" t="str">
            <v>Check Oil Level every week and clean oil filter and air filter every one week.</v>
          </cell>
        </row>
        <row r="23476">
          <cell r="A23476">
            <v>43382.4741782407</v>
          </cell>
          <cell r="B23476"/>
          <cell r="F23476" t="str">
            <v>CC-00010673</v>
          </cell>
          <cell r="J23476" t="str">
            <v>Complaint - Running With Problem</v>
          </cell>
          <cell r="R23476" t="str">
            <v>CRAE690590</v>
          </cell>
          <cell r="AB23476"/>
        </row>
        <row r="23477">
          <cell r="A23477">
            <v>43382.417442129597</v>
          </cell>
          <cell r="B23477">
            <v>485</v>
          </cell>
          <cell r="F23477" t="str">
            <v>CC-00010651</v>
          </cell>
          <cell r="J23477" t="str">
            <v>General Service</v>
          </cell>
          <cell r="R23477" t="str">
            <v>BRKD230139</v>
          </cell>
          <cell r="AB23477" t="str">
            <v>Check oil level every one week and clean oil filter, air filter every week.</v>
          </cell>
        </row>
        <row r="23478">
          <cell r="A23478">
            <v>43382.4067476852</v>
          </cell>
          <cell r="B23478">
            <v>1</v>
          </cell>
          <cell r="F23478" t="str">
            <v>CC-00010648</v>
          </cell>
          <cell r="J23478" t="str">
            <v>General Service</v>
          </cell>
          <cell r="R23478" t="str">
            <v>BRCD160968</v>
          </cell>
          <cell r="AB23478"/>
        </row>
        <row r="23479">
          <cell r="A23479">
            <v>43382.393692129597</v>
          </cell>
          <cell r="B23479">
            <v>3192</v>
          </cell>
          <cell r="F23479" t="str">
            <v>CC-00010646</v>
          </cell>
          <cell r="J23479" t="str">
            <v>General Service</v>
          </cell>
          <cell r="R23479" t="str">
            <v>BQFS031084</v>
          </cell>
          <cell r="AB23479" t="str">
            <v>Check oil level every week &amp; clean oil filter, air filter every one week.</v>
          </cell>
        </row>
        <row r="23480">
          <cell r="A23480">
            <v>43382.391400462999</v>
          </cell>
          <cell r="B23480">
            <v>1</v>
          </cell>
          <cell r="F23480" t="str">
            <v>CC-00010645</v>
          </cell>
          <cell r="J23480" t="str">
            <v>Commissioning</v>
          </cell>
          <cell r="R23480" t="str">
            <v>BRCD160968</v>
          </cell>
          <cell r="AB23480" t="str">
            <v>CHECK OIL LEVEL EVERY WEEK.</v>
          </cell>
        </row>
        <row r="23481">
          <cell r="A23481">
            <v>43382.373090277797</v>
          </cell>
          <cell r="B23481">
            <v>6336</v>
          </cell>
          <cell r="F23481" t="str">
            <v>CC-00010643</v>
          </cell>
          <cell r="J23481" t="str">
            <v>General Service</v>
          </cell>
          <cell r="R23481" t="str">
            <v>BMFS031346</v>
          </cell>
          <cell r="AB23481" t="str">
            <v>Check oil level every week, clean Oil Filter and Air Filter every one week</v>
          </cell>
        </row>
        <row r="23482">
          <cell r="A23482">
            <v>43381.494108796302</v>
          </cell>
          <cell r="B23482">
            <v>50201</v>
          </cell>
          <cell r="F23482" t="str">
            <v>CC-00010402</v>
          </cell>
          <cell r="J23482" t="str">
            <v>Complaint - Running With Problem</v>
          </cell>
          <cell r="R23482" t="str">
            <v>BKAD160145</v>
          </cell>
          <cell r="AB23482"/>
        </row>
        <row r="23483">
          <cell r="A23483">
            <v>43381.492754629602</v>
          </cell>
          <cell r="B23483">
            <v>530</v>
          </cell>
          <cell r="F23483" t="str">
            <v>CC-00010400</v>
          </cell>
          <cell r="J23483" t="str">
            <v>General Service</v>
          </cell>
          <cell r="R23483" t="str">
            <v>84487</v>
          </cell>
          <cell r="AB23483" t="str">
            <v>Check oil level every one weeks &amp; clean air filter every one and two weeks.</v>
          </cell>
        </row>
        <row r="23484">
          <cell r="A23484">
            <v>43381.490763888898</v>
          </cell>
          <cell r="B23484">
            <v>21</v>
          </cell>
          <cell r="F23484" t="str">
            <v>CC-00010399</v>
          </cell>
          <cell r="J23484" t="str">
            <v>General Service</v>
          </cell>
          <cell r="R23484" t="str">
            <v>3365</v>
          </cell>
          <cell r="AB23484"/>
        </row>
        <row r="23485">
          <cell r="A23485">
            <v>43381.410868055602</v>
          </cell>
          <cell r="B23485">
            <v>1532</v>
          </cell>
          <cell r="F23485" t="str">
            <v>CC-00010352</v>
          </cell>
          <cell r="J23485" t="str">
            <v>General Service</v>
          </cell>
          <cell r="R23485" t="str">
            <v>BQED160222</v>
          </cell>
          <cell r="AB23485" t="str">
            <v>Clean air filter every week.</v>
          </cell>
        </row>
        <row r="23486">
          <cell r="A23486">
            <v>43381.018530092602</v>
          </cell>
          <cell r="B23486">
            <v>994</v>
          </cell>
          <cell r="F23486" t="str">
            <v>CC-00010344</v>
          </cell>
          <cell r="J23486" t="str">
            <v>Complaint - Running With Problem</v>
          </cell>
          <cell r="R23486" t="str">
            <v>BQHD160361</v>
          </cell>
          <cell r="AB23486" t="str">
            <v>Check oil level every week &amp; clean the air filter every week .</v>
          </cell>
        </row>
        <row r="23487">
          <cell r="A23487">
            <v>43380.681331018503</v>
          </cell>
          <cell r="B23487">
            <v>1</v>
          </cell>
          <cell r="F23487" t="str">
            <v>CC-00010338</v>
          </cell>
          <cell r="J23487" t="str">
            <v>Complaint - Running With Problem</v>
          </cell>
          <cell r="R23487" t="str">
            <v>019</v>
          </cell>
          <cell r="AB23487"/>
        </row>
        <row r="23488">
          <cell r="A23488">
            <v>43380.673460648097</v>
          </cell>
          <cell r="B23488">
            <v>1562</v>
          </cell>
          <cell r="F23488" t="str">
            <v>CC-00010337</v>
          </cell>
          <cell r="J23488" t="str">
            <v>General Service</v>
          </cell>
          <cell r="R23488" t="str">
            <v>BQBD160060</v>
          </cell>
          <cell r="AB23488" t="str">
            <v>Check oil level every one week &amp; clean air filter, oil filter every two two week.</v>
          </cell>
        </row>
        <row r="23489">
          <cell r="A23489">
            <v>43380.670879629601</v>
          </cell>
          <cell r="B23489">
            <v>1562</v>
          </cell>
          <cell r="F23489" t="str">
            <v>CC-00010336</v>
          </cell>
          <cell r="J23489" t="str">
            <v>Schedule Service</v>
          </cell>
          <cell r="R23489" t="str">
            <v>BQBD160060</v>
          </cell>
          <cell r="AB23489" t="str">
            <v>Check oil level every week &amp; clean the oil filter, air filter every one week.</v>
          </cell>
        </row>
        <row r="23490">
          <cell r="A23490">
            <v>43380.492175925901</v>
          </cell>
          <cell r="B23490">
            <v>3158</v>
          </cell>
          <cell r="F23490" t="str">
            <v>CC-00010333</v>
          </cell>
          <cell r="J23490" t="str">
            <v>Complaint - Running With Problem</v>
          </cell>
          <cell r="R23490" t="str">
            <v>BPED200185</v>
          </cell>
          <cell r="AB23490"/>
        </row>
        <row r="23491">
          <cell r="A23491">
            <v>43380.484386574099</v>
          </cell>
          <cell r="B23491"/>
          <cell r="F23491" t="str">
            <v>CC-00010331</v>
          </cell>
          <cell r="J23491" t="str">
            <v>Complaint - Running With Problem</v>
          </cell>
          <cell r="R23491" t="str">
            <v>11493204</v>
          </cell>
          <cell r="AB23491"/>
        </row>
        <row r="23492">
          <cell r="A23492">
            <v>43380.471979166701</v>
          </cell>
          <cell r="B23492">
            <v>3145</v>
          </cell>
          <cell r="F23492" t="str">
            <v>CC-00010330</v>
          </cell>
          <cell r="J23492" t="str">
            <v>Complaint - Running With Problem</v>
          </cell>
          <cell r="R23492" t="str">
            <v>BQJD160040</v>
          </cell>
          <cell r="AB23492"/>
        </row>
        <row r="23493">
          <cell r="A23493">
            <v>43380.46875</v>
          </cell>
          <cell r="B23493">
            <v>3145</v>
          </cell>
          <cell r="F23493" t="str">
            <v>CC-00010329</v>
          </cell>
          <cell r="J23493" t="str">
            <v>Schedule Service</v>
          </cell>
          <cell r="R23493" t="str">
            <v>BQJD160040</v>
          </cell>
          <cell r="AB23493"/>
        </row>
        <row r="23494">
          <cell r="A23494">
            <v>43379.509953703702</v>
          </cell>
          <cell r="B23494">
            <v>459</v>
          </cell>
          <cell r="F23494" t="str">
            <v>CC-00010142</v>
          </cell>
          <cell r="J23494" t="str">
            <v>Schedule Service</v>
          </cell>
          <cell r="R23494" t="str">
            <v>BRDD161024</v>
          </cell>
          <cell r="AB23494" t="str">
            <v>Check oil level every week &amp; clean oil filter every one and two weeks.</v>
          </cell>
        </row>
        <row r="23495">
          <cell r="A23495">
            <v>43379.487951388903</v>
          </cell>
          <cell r="B23495">
            <v>3229</v>
          </cell>
          <cell r="F23495" t="str">
            <v>CC-00010129</v>
          </cell>
          <cell r="J23495" t="str">
            <v>Schedule Service</v>
          </cell>
          <cell r="R23495" t="str">
            <v>BQFD200092</v>
          </cell>
          <cell r="AB23495" t="str">
            <v>Check oil level every day &amp; clean air filter, oil filter every week.</v>
          </cell>
        </row>
        <row r="23496">
          <cell r="A23496">
            <v>43379.430034722202</v>
          </cell>
          <cell r="B23496">
            <v>1</v>
          </cell>
          <cell r="F23496" t="str">
            <v>CC-00010098</v>
          </cell>
          <cell r="J23496" t="str">
            <v>Commissioning</v>
          </cell>
          <cell r="R23496" t="str">
            <v>BRDD161019</v>
          </cell>
          <cell r="AB23496"/>
        </row>
        <row r="23497">
          <cell r="A23497">
            <v>43378.590474536999</v>
          </cell>
          <cell r="B23497">
            <v>14705</v>
          </cell>
          <cell r="F23497" t="str">
            <v>CC-00009962</v>
          </cell>
          <cell r="J23497" t="str">
            <v>General Service</v>
          </cell>
          <cell r="R23497" t="str">
            <v>BMIS031670</v>
          </cell>
          <cell r="AB23497" t="str">
            <v>Check oil level every one &amp; clean air filter , oil filter every week.</v>
          </cell>
        </row>
        <row r="23498">
          <cell r="A23498">
            <v>43378.589259259301</v>
          </cell>
          <cell r="B23498">
            <v>10008</v>
          </cell>
          <cell r="F23498" t="str">
            <v>CC-00009961</v>
          </cell>
          <cell r="J23498" t="str">
            <v>Complaint - Breakdown</v>
          </cell>
          <cell r="R23498" t="str">
            <v>BLKS030250</v>
          </cell>
          <cell r="AB23498"/>
        </row>
        <row r="23499">
          <cell r="A23499">
            <v>43378.492916666699</v>
          </cell>
          <cell r="B23499">
            <v>1</v>
          </cell>
          <cell r="F23499" t="str">
            <v>CC-00009884</v>
          </cell>
          <cell r="J23499" t="str">
            <v>Commissioning</v>
          </cell>
          <cell r="R23499" t="str">
            <v>DREL151271</v>
          </cell>
          <cell r="AB23499" t="str">
            <v>Check oil level every week.</v>
          </cell>
        </row>
        <row r="23500">
          <cell r="A23500">
            <v>43378.4923263889</v>
          </cell>
          <cell r="B23500">
            <v>1</v>
          </cell>
          <cell r="F23500" t="str">
            <v>CC-00009883</v>
          </cell>
          <cell r="J23500" t="str">
            <v>Commissioning</v>
          </cell>
          <cell r="R23500" t="str">
            <v>BRCD160984</v>
          </cell>
          <cell r="AB23500" t="str">
            <v>Check oil level &amp; coolant level every day</v>
          </cell>
        </row>
        <row r="23501">
          <cell r="A23501">
            <v>43378.488298611097</v>
          </cell>
          <cell r="B23501">
            <v>41956</v>
          </cell>
          <cell r="F23501" t="str">
            <v>CC-00009876</v>
          </cell>
          <cell r="J23501" t="str">
            <v>Complaint - Running With Problem</v>
          </cell>
          <cell r="R23501" t="str">
            <v>BLGS031576</v>
          </cell>
          <cell r="AB23501"/>
        </row>
        <row r="23502">
          <cell r="A23502">
            <v>43378.4159490741</v>
          </cell>
          <cell r="B23502">
            <v>560</v>
          </cell>
          <cell r="F23502" t="str">
            <v>CC-00009847</v>
          </cell>
          <cell r="J23502" t="str">
            <v>General Service</v>
          </cell>
          <cell r="R23502" t="str">
            <v>GNIE560565</v>
          </cell>
          <cell r="AB23502"/>
        </row>
        <row r="23503">
          <cell r="A23503">
            <v>43378.412962962997</v>
          </cell>
          <cell r="B23503">
            <v>1100</v>
          </cell>
          <cell r="F23503" t="str">
            <v>CC-00009846</v>
          </cell>
          <cell r="J23503" t="str">
            <v>General Service</v>
          </cell>
          <cell r="R23503" t="str">
            <v>14850812</v>
          </cell>
          <cell r="AB23503"/>
        </row>
        <row r="23504">
          <cell r="A23504">
            <v>43378.349710648101</v>
          </cell>
          <cell r="B23504">
            <v>3498</v>
          </cell>
          <cell r="F23504" t="str">
            <v>CC-00009835</v>
          </cell>
          <cell r="J23504" t="str">
            <v>Complaint - Running With Problem</v>
          </cell>
          <cell r="R23504" t="str">
            <v>BQKD160076</v>
          </cell>
          <cell r="AB23504" t="str">
            <v>Check oil level every week &amp; clean air filter, oil filter every one week.</v>
          </cell>
        </row>
        <row r="23505">
          <cell r="A23505">
            <v>43377.590821759302</v>
          </cell>
          <cell r="B23505">
            <v>12</v>
          </cell>
          <cell r="F23505" t="str">
            <v>CC-00009688</v>
          </cell>
          <cell r="J23505" t="str">
            <v>Complaint - Running With Problem</v>
          </cell>
          <cell r="R23505" t="str">
            <v>BQAC373617</v>
          </cell>
          <cell r="AB23505"/>
        </row>
        <row r="23506">
          <cell r="A23506">
            <v>43377.5672569444</v>
          </cell>
          <cell r="B23506"/>
          <cell r="F23506" t="str">
            <v>CC-00009666</v>
          </cell>
          <cell r="J23506" t="str">
            <v>Commissioning</v>
          </cell>
          <cell r="R23506" t="str">
            <v>CREE662574</v>
          </cell>
          <cell r="AB23506"/>
        </row>
        <row r="23507">
          <cell r="A23507">
            <v>43377.557465277801</v>
          </cell>
          <cell r="B23507">
            <v>995</v>
          </cell>
          <cell r="F23507" t="str">
            <v>CC-00009656</v>
          </cell>
          <cell r="J23507" t="str">
            <v>Schedule Service</v>
          </cell>
          <cell r="R23507" t="str">
            <v>BRBD160901</v>
          </cell>
          <cell r="AB23507" t="str">
            <v>CHECK OIL LEVEL EVERY DAY AND CLEAN OIL FILTER, AIR FILTER EVERY TWO WEEKS.</v>
          </cell>
        </row>
        <row r="23508">
          <cell r="A23508">
            <v>43377.5148611111</v>
          </cell>
          <cell r="B23508">
            <v>3140</v>
          </cell>
          <cell r="F23508" t="str">
            <v>CC-00009608</v>
          </cell>
          <cell r="J23508" t="str">
            <v>Complaint - Running With Problem</v>
          </cell>
          <cell r="R23508" t="str">
            <v>BQJD160040</v>
          </cell>
          <cell r="AB23508" t="str">
            <v>Check oil level every day &amp; clean oil filter air filter every week.</v>
          </cell>
        </row>
        <row r="23509">
          <cell r="A23509">
            <v>43377.508750000001</v>
          </cell>
          <cell r="B23509">
            <v>968</v>
          </cell>
          <cell r="F23509" t="str">
            <v>CC-00009597</v>
          </cell>
          <cell r="J23509" t="str">
            <v>General Service</v>
          </cell>
          <cell r="R23509" t="str">
            <v>BQHD160361</v>
          </cell>
          <cell r="AB23509" t="str">
            <v>Check oil level every one week &amp; clean air filter every two week.</v>
          </cell>
        </row>
        <row r="23510">
          <cell r="A23510">
            <v>43377.503738425898</v>
          </cell>
          <cell r="B23510">
            <v>19444</v>
          </cell>
          <cell r="F23510" t="str">
            <v>CC-00009588</v>
          </cell>
          <cell r="J23510" t="str">
            <v>General Service</v>
          </cell>
          <cell r="R23510" t="str">
            <v>BKAS030685</v>
          </cell>
          <cell r="AB23510" t="str">
            <v>Check oil level every day.</v>
          </cell>
        </row>
        <row r="23511">
          <cell r="A23511">
            <v>43377.498634259297</v>
          </cell>
          <cell r="B23511">
            <v>1500</v>
          </cell>
          <cell r="F23511" t="str">
            <v>CC-00009581</v>
          </cell>
          <cell r="J23511" t="str">
            <v>Complaint - Running With Problem</v>
          </cell>
          <cell r="R23511" t="str">
            <v>BRLD160727</v>
          </cell>
          <cell r="AB23511"/>
        </row>
        <row r="23512">
          <cell r="A23512">
            <v>43376.458090277803</v>
          </cell>
          <cell r="B23512"/>
          <cell r="F23512" t="str">
            <v>CC-00009211</v>
          </cell>
          <cell r="J23512" t="str">
            <v>Complaint - Running With Problem</v>
          </cell>
          <cell r="R23512" t="str">
            <v>19195</v>
          </cell>
          <cell r="AB23512"/>
        </row>
        <row r="23513">
          <cell r="A23513">
            <v>43376.454618055599</v>
          </cell>
          <cell r="B23513">
            <v>12</v>
          </cell>
          <cell r="F23513" t="str">
            <v>CC-00009207</v>
          </cell>
          <cell r="J23513" t="str">
            <v>Complaint - Running With Problem</v>
          </cell>
          <cell r="R23513" t="str">
            <v>BQAC373617</v>
          </cell>
          <cell r="AB23513"/>
        </row>
        <row r="23514">
          <cell r="A23514">
            <v>43376.444733796299</v>
          </cell>
          <cell r="B23514">
            <v>1</v>
          </cell>
          <cell r="F23514" t="str">
            <v>CC-00009201</v>
          </cell>
          <cell r="J23514" t="str">
            <v>Commissioning</v>
          </cell>
          <cell r="R23514" t="str">
            <v>BQAC373617</v>
          </cell>
          <cell r="AB23514"/>
        </row>
        <row r="23515">
          <cell r="A23515">
            <v>43375.572395833296</v>
          </cell>
          <cell r="B23515">
            <v>22264</v>
          </cell>
          <cell r="F23515" t="str">
            <v>CC-00009141</v>
          </cell>
          <cell r="J23515" t="str">
            <v>General Service</v>
          </cell>
          <cell r="R23515" t="str">
            <v>BKCS040470</v>
          </cell>
          <cell r="AB23515" t="str">
            <v>CHECK OIL LEVEL EVERY WEEK. AND CLEAN AIR FILTER EVERY TWO WEEKS.</v>
          </cell>
        </row>
        <row r="23516">
          <cell r="A23516">
            <v>43375.569386574098</v>
          </cell>
          <cell r="B23516">
            <v>14916</v>
          </cell>
          <cell r="F23516" t="str">
            <v>CC-00009139</v>
          </cell>
          <cell r="J23516" t="str">
            <v>Schedule Service - AMC</v>
          </cell>
          <cell r="R23516" t="str">
            <v>GPJS030042</v>
          </cell>
          <cell r="AB23516"/>
        </row>
        <row r="23517">
          <cell r="A23517">
            <v>43375.565937500003</v>
          </cell>
          <cell r="B23517">
            <v>14916</v>
          </cell>
          <cell r="F23517" t="str">
            <v>CC-00009138</v>
          </cell>
          <cell r="J23517" t="str">
            <v>Schedule Service - AMC</v>
          </cell>
          <cell r="R23517" t="str">
            <v>GPJS030042</v>
          </cell>
          <cell r="AB23517"/>
        </row>
        <row r="23518">
          <cell r="A23518">
            <v>43375.5606134259</v>
          </cell>
          <cell r="B23518">
            <v>14916</v>
          </cell>
          <cell r="F23518" t="str">
            <v>CC-00009137</v>
          </cell>
          <cell r="J23518" t="str">
            <v>Schedule Service - AMC</v>
          </cell>
          <cell r="R23518" t="str">
            <v>GPJS030042</v>
          </cell>
          <cell r="AB23518"/>
        </row>
        <row r="23519">
          <cell r="A23519">
            <v>43375.557604166701</v>
          </cell>
          <cell r="B23519">
            <v>14916</v>
          </cell>
          <cell r="F23519" t="str">
            <v>CC-00009136</v>
          </cell>
          <cell r="J23519" t="str">
            <v>Schedule Service - AMC</v>
          </cell>
          <cell r="R23519" t="str">
            <v>GPJS030042</v>
          </cell>
          <cell r="AB23519"/>
        </row>
        <row r="23520">
          <cell r="A23520">
            <v>43375.554884259298</v>
          </cell>
          <cell r="B23520">
            <v>14916</v>
          </cell>
          <cell r="F23520" t="str">
            <v>CC-00009135</v>
          </cell>
          <cell r="J23520" t="str">
            <v>Complaint - AMC</v>
          </cell>
          <cell r="R23520" t="str">
            <v>GPJS030042</v>
          </cell>
          <cell r="AB23520"/>
        </row>
        <row r="23521">
          <cell r="A23521">
            <v>43375.4764236111</v>
          </cell>
          <cell r="B23521">
            <v>4905</v>
          </cell>
          <cell r="F23521" t="str">
            <v>CC-00009123</v>
          </cell>
          <cell r="J23521" t="str">
            <v>General Service</v>
          </cell>
          <cell r="R23521" t="str">
            <v>GPGC370774</v>
          </cell>
          <cell r="AB23521"/>
        </row>
        <row r="23522">
          <cell r="A23522">
            <v>43374.747835648202</v>
          </cell>
          <cell r="B23522">
            <v>15006</v>
          </cell>
          <cell r="F23522" t="str">
            <v>CC-00009061</v>
          </cell>
          <cell r="J23522" t="str">
            <v>Complaint - AMC</v>
          </cell>
          <cell r="R23522" t="str">
            <v>BKIL160271</v>
          </cell>
          <cell r="AB23522"/>
        </row>
        <row r="23523">
          <cell r="A23523">
            <v>43374.6405324074</v>
          </cell>
          <cell r="B23523">
            <v>3248</v>
          </cell>
          <cell r="F23523" t="str">
            <v>CC-00008999</v>
          </cell>
          <cell r="J23523" t="str">
            <v>Schedule Service</v>
          </cell>
          <cell r="R23523" t="str">
            <v>BQKD160094</v>
          </cell>
          <cell r="AB23523"/>
        </row>
        <row r="23524">
          <cell r="A23524">
            <v>43374.585277777798</v>
          </cell>
          <cell r="B23524">
            <v>1</v>
          </cell>
          <cell r="F23524" t="str">
            <v>CC-00008971</v>
          </cell>
          <cell r="J23524" t="str">
            <v>Commissioning</v>
          </cell>
          <cell r="R23524" t="str">
            <v>BRJS040951</v>
          </cell>
          <cell r="AB23524"/>
        </row>
        <row r="23525">
          <cell r="A23525">
            <v>43373.762430555602</v>
          </cell>
          <cell r="B23525">
            <v>856</v>
          </cell>
          <cell r="F23525" t="str">
            <v>CC-00008887</v>
          </cell>
          <cell r="J23525" t="str">
            <v>Complaint - Running With Problem</v>
          </cell>
          <cell r="R23525" t="str">
            <v>BQID160527</v>
          </cell>
          <cell r="AB23525"/>
        </row>
        <row r="23526">
          <cell r="A23526">
            <v>43373.7444791667</v>
          </cell>
          <cell r="B23526">
            <v>839</v>
          </cell>
          <cell r="F23526" t="str">
            <v>CC-00008886</v>
          </cell>
          <cell r="J23526" t="str">
            <v>Complaint - Running With Problem</v>
          </cell>
          <cell r="R23526" t="str">
            <v>BRJD160598</v>
          </cell>
          <cell r="AB23526"/>
        </row>
        <row r="23527">
          <cell r="A23527">
            <v>43373.683298611097</v>
          </cell>
          <cell r="B23527">
            <v>6125</v>
          </cell>
          <cell r="F23527" t="str">
            <v>CC-00008881</v>
          </cell>
          <cell r="J23527" t="str">
            <v>General Service</v>
          </cell>
          <cell r="R23527" t="str">
            <v>BMFS031346</v>
          </cell>
          <cell r="AB23527"/>
        </row>
        <row r="23528">
          <cell r="A23528">
            <v>43372.517453703702</v>
          </cell>
          <cell r="B23528">
            <v>697</v>
          </cell>
          <cell r="F23528" t="str">
            <v>CC-00008713</v>
          </cell>
          <cell r="J23528" t="str">
            <v>Complaint - Running With Problem</v>
          </cell>
          <cell r="R23528" t="str">
            <v>BRLD160741</v>
          </cell>
          <cell r="AB23528"/>
        </row>
        <row r="23529">
          <cell r="A23529">
            <v>43372.504675925898</v>
          </cell>
          <cell r="B23529">
            <v>1540</v>
          </cell>
          <cell r="F23529" t="str">
            <v>CC-00008697</v>
          </cell>
          <cell r="J23529" t="str">
            <v>Complaint - Running With Problem</v>
          </cell>
          <cell r="R23529" t="str">
            <v>BQGD230029</v>
          </cell>
          <cell r="AB23529"/>
        </row>
        <row r="23530">
          <cell r="A23530">
            <v>43372.457754629599</v>
          </cell>
          <cell r="B23530">
            <v>38876</v>
          </cell>
          <cell r="F23530" t="str">
            <v>CC-00008651</v>
          </cell>
          <cell r="J23530" t="str">
            <v>Complaint - Running With Problem</v>
          </cell>
          <cell r="R23530" t="str">
            <v>BLIL160240</v>
          </cell>
          <cell r="AB23530"/>
        </row>
        <row r="23531">
          <cell r="A23531">
            <v>43372.450983796298</v>
          </cell>
          <cell r="B23531">
            <v>1</v>
          </cell>
          <cell r="F23531" t="str">
            <v>CC-00008649</v>
          </cell>
          <cell r="J23531" t="str">
            <v>Commissioning</v>
          </cell>
          <cell r="R23531" t="str">
            <v>BREC373485</v>
          </cell>
          <cell r="AB23531"/>
        </row>
        <row r="23532">
          <cell r="A23532">
            <v>43371.654421296298</v>
          </cell>
          <cell r="B23532">
            <v>2620</v>
          </cell>
          <cell r="F23532" t="str">
            <v>CC-00008535</v>
          </cell>
          <cell r="J23532" t="str">
            <v>General Service</v>
          </cell>
          <cell r="R23532" t="str">
            <v>BQKD160099</v>
          </cell>
          <cell r="AB23532" t="str">
            <v>clean air filter every weeks.</v>
          </cell>
        </row>
        <row r="23533">
          <cell r="A23533">
            <v>43371.483356481498</v>
          </cell>
          <cell r="B23533"/>
          <cell r="F23533" t="str">
            <v>CC-00008462</v>
          </cell>
          <cell r="J23533" t="str">
            <v>General Service</v>
          </cell>
          <cell r="R23533" t="str">
            <v>CQKE660232</v>
          </cell>
          <cell r="AB23533" t="str">
            <v>Check oil level every one &amp; two weeks . clean oil filter , air filter every two weeks.</v>
          </cell>
        </row>
        <row r="23534">
          <cell r="A23534">
            <v>43371.470787036997</v>
          </cell>
          <cell r="B23534">
            <v>1657</v>
          </cell>
          <cell r="F23534" t="str">
            <v>CC-00008454</v>
          </cell>
          <cell r="J23534" t="str">
            <v>Complaint - Running With Problem</v>
          </cell>
          <cell r="R23534" t="str">
            <v>BQFD160263</v>
          </cell>
          <cell r="AB23534" t="str">
            <v>Clean air filter every week.</v>
          </cell>
        </row>
        <row r="23535">
          <cell r="A23535">
            <v>43371.454259259299</v>
          </cell>
          <cell r="B23535">
            <v>656</v>
          </cell>
          <cell r="F23535" t="str">
            <v>CC-00008442</v>
          </cell>
          <cell r="J23535" t="str">
            <v>Complaint - Running With Problem</v>
          </cell>
          <cell r="R23535" t="str">
            <v>BQID160527</v>
          </cell>
          <cell r="AB23535" t="str">
            <v>Check oil level every week &amp; clean air filter every one week.</v>
          </cell>
        </row>
        <row r="23536">
          <cell r="A23536">
            <v>43370.513217592597</v>
          </cell>
          <cell r="B23536">
            <v>357</v>
          </cell>
          <cell r="F23536" t="str">
            <v>CC-00008209</v>
          </cell>
          <cell r="J23536" t="str">
            <v>Complaint - Running With Problem</v>
          </cell>
          <cell r="R23536" t="str">
            <v>BRKD220111</v>
          </cell>
          <cell r="AB23536" t="str">
            <v>Check oil level every week.</v>
          </cell>
        </row>
        <row r="23537">
          <cell r="A23537">
            <v>43369.543912036999</v>
          </cell>
          <cell r="B23537"/>
          <cell r="F23537" t="str">
            <v>CC-00007936</v>
          </cell>
          <cell r="J23537" t="str">
            <v>Complaint - Breakdown</v>
          </cell>
          <cell r="R23537"/>
          <cell r="AB23537"/>
        </row>
        <row r="23538">
          <cell r="A23538">
            <v>43368.745821759301</v>
          </cell>
          <cell r="B23538">
            <v>50</v>
          </cell>
          <cell r="F23538" t="str">
            <v>CC-00007815</v>
          </cell>
          <cell r="J23538" t="str">
            <v>Complaint - Running With Problem</v>
          </cell>
          <cell r="R23538" t="str">
            <v>BNAS040245</v>
          </cell>
          <cell r="AB23538"/>
        </row>
        <row r="23539">
          <cell r="A23539">
            <v>43368.514641203699</v>
          </cell>
          <cell r="B23539">
            <v>1534</v>
          </cell>
          <cell r="F23539" t="str">
            <v>CC-00007669</v>
          </cell>
          <cell r="J23539" t="str">
            <v>Complaint - Running With Problem</v>
          </cell>
          <cell r="R23539" t="str">
            <v>BRJD160606</v>
          </cell>
          <cell r="AB23539"/>
        </row>
        <row r="23540">
          <cell r="A23540">
            <v>43368.484479166698</v>
          </cell>
          <cell r="B23540">
            <v>416</v>
          </cell>
          <cell r="F23540" t="str">
            <v>CC-00007650</v>
          </cell>
          <cell r="J23540" t="str">
            <v>General Service</v>
          </cell>
          <cell r="R23540" t="str">
            <v>BRBD160859</v>
          </cell>
          <cell r="AB23540" t="str">
            <v>Change the oil filter, air filter after one week</v>
          </cell>
        </row>
        <row r="23541">
          <cell r="A23541">
            <v>43368.482974537001</v>
          </cell>
          <cell r="B23541">
            <v>425</v>
          </cell>
          <cell r="F23541" t="str">
            <v>CC-00007647</v>
          </cell>
          <cell r="J23541" t="str">
            <v>General Service</v>
          </cell>
          <cell r="R23541" t="str">
            <v>BRCD160948</v>
          </cell>
          <cell r="AB23541" t="str">
            <v>Change the oil filter, air filter after one week.</v>
          </cell>
        </row>
        <row r="23542">
          <cell r="A23542">
            <v>43368.4746759259</v>
          </cell>
          <cell r="B23542">
            <v>1533</v>
          </cell>
          <cell r="F23542" t="str">
            <v>CC-00007637</v>
          </cell>
          <cell r="J23542" t="str">
            <v>Schedule Service</v>
          </cell>
          <cell r="R23542" t="str">
            <v>BRJD160606</v>
          </cell>
          <cell r="AB23542"/>
        </row>
        <row r="23543">
          <cell r="A23543">
            <v>43367.581817129598</v>
          </cell>
          <cell r="B23543"/>
          <cell r="F23543" t="str">
            <v>CC-00007500</v>
          </cell>
          <cell r="J23543" t="str">
            <v>Complaint - Running With Problem</v>
          </cell>
          <cell r="R23543" t="str">
            <v>GNIE660494</v>
          </cell>
          <cell r="AB23543"/>
        </row>
        <row r="23544">
          <cell r="A23544">
            <v>43367.471863425897</v>
          </cell>
          <cell r="B23544">
            <v>16894</v>
          </cell>
          <cell r="F23544" t="str">
            <v>CC-00007443</v>
          </cell>
          <cell r="J23544" t="str">
            <v>Complaint - Running With Problem</v>
          </cell>
          <cell r="R23544" t="str">
            <v>108441</v>
          </cell>
          <cell r="AB23544" t="str">
            <v>Service the machine after few month.</v>
          </cell>
        </row>
        <row r="23545">
          <cell r="A23545">
            <v>43367.417511574102</v>
          </cell>
          <cell r="B23545">
            <v>1543</v>
          </cell>
          <cell r="F23545" t="str">
            <v>CC-00007424</v>
          </cell>
          <cell r="J23545" t="str">
            <v>Complaint - Running With Problem</v>
          </cell>
          <cell r="R23545" t="str">
            <v>BQCD160129</v>
          </cell>
          <cell r="AB23545" t="str">
            <v>Check oil level every one week &amp; clean oil filter every one &amp; two week</v>
          </cell>
        </row>
        <row r="23546">
          <cell r="A23546">
            <v>43367.385706018496</v>
          </cell>
          <cell r="B23546">
            <v>1015</v>
          </cell>
          <cell r="F23546" t="str">
            <v>CC-00007412</v>
          </cell>
          <cell r="J23546" t="str">
            <v>Complaint - Running With Problem</v>
          </cell>
          <cell r="R23546" t="str">
            <v>RJD230103</v>
          </cell>
          <cell r="AB23546"/>
        </row>
        <row r="23547">
          <cell r="A23547">
            <v>43367.380972222199</v>
          </cell>
          <cell r="B23547">
            <v>1135</v>
          </cell>
          <cell r="F23547" t="str">
            <v>CC-00007411</v>
          </cell>
          <cell r="J23547" t="str">
            <v>Complaint - Breakdown</v>
          </cell>
          <cell r="R23547" t="str">
            <v>BRCD160968</v>
          </cell>
          <cell r="AB23547"/>
        </row>
        <row r="23548">
          <cell r="A23548">
            <v>43365.617210648103</v>
          </cell>
          <cell r="B23548">
            <v>2</v>
          </cell>
          <cell r="F23548" t="str">
            <v>CC-00007292</v>
          </cell>
          <cell r="J23548" t="str">
            <v>Commissioning</v>
          </cell>
          <cell r="R23548" t="str">
            <v>BRDD161036</v>
          </cell>
          <cell r="AB23548"/>
        </row>
        <row r="23549">
          <cell r="A23549">
            <v>43365.489409722199</v>
          </cell>
          <cell r="B23549">
            <v>1767</v>
          </cell>
          <cell r="F23549" t="str">
            <v>CC-00007212</v>
          </cell>
          <cell r="J23549" t="str">
            <v>Schedule Service</v>
          </cell>
          <cell r="R23549" t="str">
            <v>BQHD160416</v>
          </cell>
          <cell r="AB23549"/>
        </row>
        <row r="23550">
          <cell r="A23550">
            <v>43364.649166666699</v>
          </cell>
          <cell r="B23550">
            <v>1180</v>
          </cell>
          <cell r="F23550" t="str">
            <v>CC-00007082</v>
          </cell>
          <cell r="J23550" t="str">
            <v>Complaint - Running With Problem</v>
          </cell>
          <cell r="R23550" t="str">
            <v>BRJD160543</v>
          </cell>
          <cell r="AB23550" t="str">
            <v>Check oil level every one week &amp; clean air filter two weeks.</v>
          </cell>
        </row>
        <row r="23551">
          <cell r="A23551">
            <v>43364.525983796302</v>
          </cell>
          <cell r="B23551">
            <v>9063</v>
          </cell>
          <cell r="F23551" t="str">
            <v>CC-00007013</v>
          </cell>
          <cell r="J23551" t="str">
            <v>Complaint - Running With Problem</v>
          </cell>
          <cell r="R23551" t="str">
            <v>BQID200160</v>
          </cell>
          <cell r="AB23551" t="str">
            <v>Check oil level every week, clean oil filter and air filter every one week.</v>
          </cell>
        </row>
        <row r="23552">
          <cell r="A23552">
            <v>43363.541550925896</v>
          </cell>
          <cell r="B23552">
            <v>1767</v>
          </cell>
          <cell r="F23552" t="str">
            <v>CC-00006757</v>
          </cell>
          <cell r="J23552" t="str">
            <v>General Service</v>
          </cell>
          <cell r="R23552" t="str">
            <v>BQHD160416</v>
          </cell>
          <cell r="AB23552" t="str">
            <v>Check oil  level every one week &amp; clean oil filter, air filter every 2 &amp; 3 weeks.</v>
          </cell>
        </row>
        <row r="23553">
          <cell r="A23553">
            <v>43363.462314814802</v>
          </cell>
          <cell r="B23553">
            <v>21120</v>
          </cell>
          <cell r="F23553" t="str">
            <v>CC-00006718</v>
          </cell>
          <cell r="J23553" t="str">
            <v>Complaint - Running With Problem</v>
          </cell>
          <cell r="R23553" t="str">
            <v>BLFS031469</v>
          </cell>
          <cell r="AB23553"/>
        </row>
        <row r="23554">
          <cell r="A23554">
            <v>43362.649780092601</v>
          </cell>
          <cell r="B23554">
            <v>6353</v>
          </cell>
          <cell r="F23554" t="str">
            <v>CC-00006547</v>
          </cell>
          <cell r="J23554" t="str">
            <v>Complaint - Running With Problem</v>
          </cell>
          <cell r="R23554" t="str">
            <v>BGHD160013</v>
          </cell>
          <cell r="AB23554"/>
        </row>
        <row r="23555">
          <cell r="A23555">
            <v>43362.5535648148</v>
          </cell>
          <cell r="B23555">
            <v>11405</v>
          </cell>
          <cell r="F23555" t="str">
            <v>CC-00006500</v>
          </cell>
          <cell r="J23555" t="str">
            <v>Complaint - Breakdown</v>
          </cell>
          <cell r="R23555" t="str">
            <v>GOCC370403</v>
          </cell>
          <cell r="AB23555" t="str">
            <v>After Machine running 600 HMR. then change oil, oil filter, air filter, separator.</v>
          </cell>
        </row>
        <row r="23556">
          <cell r="A23556">
            <v>43362.547268518501</v>
          </cell>
          <cell r="B23556"/>
          <cell r="F23556" t="str">
            <v>CC-00006495</v>
          </cell>
          <cell r="J23556" t="str">
            <v>Commissioning</v>
          </cell>
          <cell r="R23556" t="str">
            <v>CRBE562351</v>
          </cell>
          <cell r="AB23556" t="str">
            <v>Change air filter after running 1000 HMR &amp; check oil level one week.</v>
          </cell>
        </row>
        <row r="23557">
          <cell r="A23557">
            <v>43362.477210648103</v>
          </cell>
          <cell r="B23557">
            <v>5884</v>
          </cell>
          <cell r="F23557" t="str">
            <v>CC-00006445</v>
          </cell>
          <cell r="J23557" t="str">
            <v>Schedule Service</v>
          </cell>
          <cell r="R23557" t="str">
            <v>BRAF110427</v>
          </cell>
          <cell r="AB23557" t="str">
            <v>Check oil level every one week &amp; clean oil filter, air filter every two weeks.</v>
          </cell>
        </row>
        <row r="23558">
          <cell r="A23558">
            <v>43361.560266203698</v>
          </cell>
          <cell r="B23558">
            <v>274</v>
          </cell>
          <cell r="F23558" t="str">
            <v>CC-00006270</v>
          </cell>
          <cell r="J23558" t="str">
            <v>Complaint - Running With Problem</v>
          </cell>
          <cell r="R23558" t="str">
            <v>BRDD161024</v>
          </cell>
          <cell r="AB23558"/>
        </row>
        <row r="23559">
          <cell r="A23559">
            <v>43361.474374999998</v>
          </cell>
          <cell r="B23559"/>
          <cell r="F23559" t="str">
            <v>CC-00006205</v>
          </cell>
          <cell r="J23559" t="str">
            <v>Commissioning</v>
          </cell>
          <cell r="R23559" t="str">
            <v>BQDC374392</v>
          </cell>
          <cell r="AB23559" t="str">
            <v>Checked oil level, oil leakage, line voltage every one weeks.</v>
          </cell>
        </row>
        <row r="23560">
          <cell r="A23560">
            <v>43360.749780092599</v>
          </cell>
          <cell r="B23560">
            <v>2807</v>
          </cell>
          <cell r="F23560" t="str">
            <v>CC-00006124</v>
          </cell>
          <cell r="J23560" t="str">
            <v>Complaint - Running With Problem</v>
          </cell>
          <cell r="R23560" t="str">
            <v>BQJD160040</v>
          </cell>
          <cell r="AB23560"/>
        </row>
        <row r="23561">
          <cell r="A23561">
            <v>43360.7486921296</v>
          </cell>
          <cell r="B23561">
            <v>3160</v>
          </cell>
          <cell r="F23561" t="str">
            <v>CC-00006121</v>
          </cell>
          <cell r="J23561" t="str">
            <v>Complaint - Running With Problem</v>
          </cell>
          <cell r="R23561" t="str">
            <v>BQKD160115</v>
          </cell>
          <cell r="AB23561" t="str">
            <v>Check oil level every one week &amp; Clean air filter every week.</v>
          </cell>
        </row>
        <row r="23562">
          <cell r="A23562">
            <v>43360.556782407402</v>
          </cell>
          <cell r="B23562">
            <v>27289</v>
          </cell>
          <cell r="F23562" t="str">
            <v>CC-00006039</v>
          </cell>
          <cell r="J23562" t="str">
            <v>Complaint - Running With Problem</v>
          </cell>
          <cell r="R23562" t="str">
            <v>BMJS040004</v>
          </cell>
          <cell r="AB23562" t="str">
            <v>Every week clean the returning valve.</v>
          </cell>
        </row>
        <row r="23563">
          <cell r="A23563">
            <v>43360.546319444402</v>
          </cell>
          <cell r="B23563">
            <v>16456</v>
          </cell>
          <cell r="F23563" t="str">
            <v>CC-00006033</v>
          </cell>
          <cell r="J23563" t="str">
            <v>Complaint - Running With Problem</v>
          </cell>
          <cell r="R23563" t="str">
            <v>GOHC370805</v>
          </cell>
          <cell r="AB23563"/>
        </row>
        <row r="23564">
          <cell r="A23564">
            <v>43360.540011574099</v>
          </cell>
          <cell r="B23564">
            <v>3777</v>
          </cell>
          <cell r="F23564" t="str">
            <v>CC-00006027</v>
          </cell>
          <cell r="J23564" t="str">
            <v>Complaint - Running With Problem</v>
          </cell>
          <cell r="R23564" t="str">
            <v>BPED200187</v>
          </cell>
          <cell r="AB23564" t="str">
            <v>Checked oil level every day &amp; clean air filter every two weeks.</v>
          </cell>
        </row>
        <row r="23565">
          <cell r="A23565">
            <v>43360.535601851901</v>
          </cell>
          <cell r="B23565">
            <v>15892</v>
          </cell>
          <cell r="F23565" t="str">
            <v>CC-00006023</v>
          </cell>
          <cell r="J23565" t="str">
            <v>General Service</v>
          </cell>
          <cell r="R23565" t="str">
            <v>BMCS030957</v>
          </cell>
          <cell r="AB23565"/>
        </row>
        <row r="23566">
          <cell r="A23566">
            <v>43360.5323726852</v>
          </cell>
          <cell r="B23566">
            <v>1985</v>
          </cell>
          <cell r="F23566" t="str">
            <v>CC-00006020</v>
          </cell>
          <cell r="J23566" t="str">
            <v>Complaint - Running With Problem</v>
          </cell>
          <cell r="R23566" t="str">
            <v>BQDD160205</v>
          </cell>
          <cell r="AB23566"/>
        </row>
        <row r="23567">
          <cell r="A23567">
            <v>43360.528831018499</v>
          </cell>
          <cell r="B23567">
            <v>490</v>
          </cell>
          <cell r="F23567" t="str">
            <v>CC-00006017</v>
          </cell>
          <cell r="J23567" t="str">
            <v>Complaint - Running With Problem</v>
          </cell>
          <cell r="R23567" t="str">
            <v>BRLD160741</v>
          </cell>
          <cell r="AB23567" t="str">
            <v>Cleane MPV kit every two weeks.</v>
          </cell>
        </row>
        <row r="23568">
          <cell r="A23568">
            <v>43360.430879629603</v>
          </cell>
          <cell r="B23568">
            <v>1754</v>
          </cell>
          <cell r="F23568" t="str">
            <v>CC-00005979</v>
          </cell>
          <cell r="J23568" t="str">
            <v>Complaint - Running With Problem</v>
          </cell>
          <cell r="R23568" t="str">
            <v>BQID160510</v>
          </cell>
          <cell r="AB23568"/>
        </row>
        <row r="23569">
          <cell r="A23569">
            <v>43358.480636574102</v>
          </cell>
          <cell r="B23569"/>
          <cell r="F23569" t="str">
            <v>CC-00005808</v>
          </cell>
          <cell r="J23569" t="str">
            <v>Commissioning</v>
          </cell>
          <cell r="R23569" t="str">
            <v>DRBL080470</v>
          </cell>
          <cell r="AB23569"/>
        </row>
        <row r="23570">
          <cell r="A23570">
            <v>43358.478726851798</v>
          </cell>
          <cell r="B23570">
            <v>8205</v>
          </cell>
          <cell r="F23570" t="str">
            <v>CC-00005805</v>
          </cell>
          <cell r="J23570" t="str">
            <v>Complaint - Running With Problem</v>
          </cell>
          <cell r="R23570" t="str">
            <v>BOCS040147</v>
          </cell>
          <cell r="AB23570"/>
        </row>
        <row r="23571">
          <cell r="A23571">
            <v>43358.478009259299</v>
          </cell>
          <cell r="B23571">
            <v>1220</v>
          </cell>
          <cell r="F23571" t="str">
            <v>CC-00005804</v>
          </cell>
          <cell r="J23571" t="str">
            <v>Schedule Service</v>
          </cell>
          <cell r="R23571" t="str">
            <v>BQID160499</v>
          </cell>
          <cell r="AB23571"/>
        </row>
        <row r="23572">
          <cell r="A23572">
            <v>43358.473958333299</v>
          </cell>
          <cell r="B23572">
            <v>38941</v>
          </cell>
          <cell r="F23572" t="str">
            <v>CC-00005799</v>
          </cell>
          <cell r="J23572" t="str">
            <v>General Service</v>
          </cell>
          <cell r="R23572" t="str">
            <v>BKAS030601</v>
          </cell>
          <cell r="AB23572" t="str">
            <v>Checked oil level every one week &amp; clean air filter, oil filter every two weeks.</v>
          </cell>
        </row>
        <row r="23573">
          <cell r="A23573">
            <v>43358.466423611098</v>
          </cell>
          <cell r="B23573">
            <v>1268</v>
          </cell>
          <cell r="F23573" t="str">
            <v>CC-00005794</v>
          </cell>
          <cell r="J23573" t="str">
            <v>Complaint - Running With Problem</v>
          </cell>
          <cell r="R23573" t="str">
            <v>BQED160215</v>
          </cell>
          <cell r="AB23573"/>
        </row>
        <row r="23574">
          <cell r="A23574">
            <v>43358.464317129597</v>
          </cell>
          <cell r="B23574">
            <v>183</v>
          </cell>
          <cell r="F23574" t="str">
            <v>CC-00005793</v>
          </cell>
          <cell r="J23574" t="str">
            <v>Complaint - Running With Problem</v>
          </cell>
          <cell r="R23574" t="str">
            <v>BRCD160998</v>
          </cell>
          <cell r="AB23574"/>
        </row>
        <row r="23575">
          <cell r="A23575">
            <v>43358.462650463</v>
          </cell>
          <cell r="B23575"/>
          <cell r="F23575" t="str">
            <v>CC-00005792</v>
          </cell>
          <cell r="J23575" t="str">
            <v>Overhauling</v>
          </cell>
          <cell r="R23575" t="str">
            <v>CIIE690495</v>
          </cell>
          <cell r="AB23575" t="str">
            <v>Check oil level every one week &amp; clean oil filter, air filter every two week.</v>
          </cell>
        </row>
        <row r="23576">
          <cell r="A23576">
            <v>43357.710659722201</v>
          </cell>
          <cell r="B23576">
            <v>2895</v>
          </cell>
          <cell r="F23576" t="str">
            <v>CC-00005736</v>
          </cell>
          <cell r="J23576" t="str">
            <v>Complaint - Running With Problem</v>
          </cell>
          <cell r="R23576" t="str">
            <v>BQCD160103</v>
          </cell>
          <cell r="AB23576"/>
        </row>
        <row r="23577">
          <cell r="A23577">
            <v>43357.616307870398</v>
          </cell>
          <cell r="B23577">
            <v>1785</v>
          </cell>
          <cell r="F23577" t="str">
            <v>03099</v>
          </cell>
          <cell r="J23577" t="str">
            <v>Complaint - Running With Problem</v>
          </cell>
          <cell r="R23577" t="str">
            <v>BQED160244</v>
          </cell>
          <cell r="AB23577"/>
        </row>
        <row r="23578">
          <cell r="A23578">
            <v>43357.511874999997</v>
          </cell>
          <cell r="B23578">
            <v>2305</v>
          </cell>
          <cell r="F23578" t="str">
            <v>CC-00005608</v>
          </cell>
          <cell r="J23578" t="str">
            <v>General Service</v>
          </cell>
          <cell r="R23578" t="str">
            <v>GPFC370737</v>
          </cell>
          <cell r="AB23578" t="str">
            <v>Checked oil level every one weeks &amp; clean oil filter, air filter every two weeks.
If  machine running 1500 HMR. Than replace oil filter, air filter and machine running 3000 HMR . Than replace oil filter air filter, separator &amp; oil.</v>
          </cell>
        </row>
        <row r="23579">
          <cell r="A23579">
            <v>43357.507523148102</v>
          </cell>
          <cell r="B23579">
            <v>14954</v>
          </cell>
          <cell r="F23579" t="str">
            <v>CC-00005600</v>
          </cell>
          <cell r="J23579" t="str">
            <v>General Service</v>
          </cell>
          <cell r="R23579" t="str">
            <v>GNDC370057</v>
          </cell>
          <cell r="AB23579" t="str">
            <v>Checked oil level every one weeks &amp; and clean oil filter, air filter every two weeks.
If machine running 3000 HMR Than arrange service kit for next service.</v>
          </cell>
        </row>
        <row r="23580">
          <cell r="A23580">
            <v>43357.497604166703</v>
          </cell>
          <cell r="B23580">
            <v>21490</v>
          </cell>
          <cell r="F23580" t="str">
            <v>CC-00005584</v>
          </cell>
          <cell r="J23580" t="str">
            <v>Complaint - Running With Problem</v>
          </cell>
          <cell r="R23580" t="str">
            <v>BJHET10090</v>
          </cell>
          <cell r="AB23580" t="str">
            <v>Advised the customer to check the oil level in 1-2 weeks and clean the air filter in 2-3 weeks.</v>
          </cell>
        </row>
        <row r="23581">
          <cell r="A23581">
            <v>43357.484189814801</v>
          </cell>
          <cell r="B23581">
            <v>10073</v>
          </cell>
          <cell r="F23581" t="str">
            <v>CC-00005577</v>
          </cell>
          <cell r="J23581" t="str">
            <v>General Service</v>
          </cell>
          <cell r="R23581" t="str">
            <v>BPLF150007</v>
          </cell>
          <cell r="AB23581"/>
        </row>
        <row r="23582">
          <cell r="A23582">
            <v>43357.386307870402</v>
          </cell>
          <cell r="B23582">
            <v>3355</v>
          </cell>
          <cell r="F23582" t="str">
            <v>CC-00005539</v>
          </cell>
          <cell r="J23582" t="str">
            <v>Complaint - Running With Problem</v>
          </cell>
          <cell r="R23582" t="str">
            <v>BQKD160076</v>
          </cell>
          <cell r="AB23582" t="str">
            <v>Checked oil level every one week &amp; clean oil filter, air filter every two week.</v>
          </cell>
        </row>
        <row r="23583">
          <cell r="A23583">
            <v>43356.785162036998</v>
          </cell>
          <cell r="B23583">
            <v>2839</v>
          </cell>
          <cell r="F23583" t="str">
            <v>CC-00005526</v>
          </cell>
          <cell r="J23583" t="str">
            <v>Schedule Service</v>
          </cell>
          <cell r="R23583" t="str">
            <v>BQFD200092</v>
          </cell>
          <cell r="AB23583" t="str">
            <v>Checked oil level every one week &amp; clean oil filter, air filter every two weeks.</v>
          </cell>
        </row>
        <row r="23584">
          <cell r="A23584">
            <v>43356.700312499997</v>
          </cell>
          <cell r="B23584"/>
          <cell r="F23584" t="str">
            <v>CC-00005506</v>
          </cell>
          <cell r="J23584" t="str">
            <v>Commissioning</v>
          </cell>
          <cell r="R23584" t="str">
            <v>CRBE661978</v>
          </cell>
          <cell r="AB23584"/>
        </row>
        <row r="23585">
          <cell r="A23585">
            <v>43356.685555555603</v>
          </cell>
          <cell r="B23585">
            <v>8205</v>
          </cell>
          <cell r="F23585" t="str">
            <v>CC-00005502</v>
          </cell>
          <cell r="J23585" t="str">
            <v>General Service</v>
          </cell>
          <cell r="R23585" t="str">
            <v>BOCS040147</v>
          </cell>
          <cell r="AB23585" t="str">
            <v>Advised the customer to clean the air filter in 2-3 weeks</v>
          </cell>
        </row>
        <row r="23586">
          <cell r="A23586">
            <v>43356.676469907397</v>
          </cell>
          <cell r="B23586">
            <v>1748</v>
          </cell>
          <cell r="F23586" t="str">
            <v>CC-00005499</v>
          </cell>
          <cell r="J23586" t="str">
            <v>Complaint - Running With Problem</v>
          </cell>
          <cell r="R23586" t="str">
            <v>BQDD160205</v>
          </cell>
          <cell r="AB23586" t="str">
            <v>Advised the customer to check the oil level properly &amp; clean the air filter in 2-3 weeks.</v>
          </cell>
        </row>
        <row r="23587">
          <cell r="A23587">
            <v>43356.603333333303</v>
          </cell>
          <cell r="B23587">
            <v>490</v>
          </cell>
          <cell r="F23587" t="str">
            <v>CC-00005482</v>
          </cell>
          <cell r="J23587" t="str">
            <v>Schedule Service</v>
          </cell>
          <cell r="R23587" t="str">
            <v>BRLD160741</v>
          </cell>
          <cell r="AB23587" t="str">
            <v>Checked oil level every one week &amp; clean oil filter, air filter every two weeks.</v>
          </cell>
        </row>
        <row r="23588">
          <cell r="A23588">
            <v>43356.580451388902</v>
          </cell>
          <cell r="B23588">
            <v>500</v>
          </cell>
          <cell r="F23588" t="str">
            <v>CC-00005475</v>
          </cell>
          <cell r="J23588" t="str">
            <v>Schedule Service</v>
          </cell>
          <cell r="R23588" t="str">
            <v>BRBD160892</v>
          </cell>
          <cell r="AB23588" t="str">
            <v>Check oil level every one  weeks &amp; clean air filter, oil filter  every two weeks.</v>
          </cell>
        </row>
        <row r="23589">
          <cell r="A23589">
            <v>43356.574212963002</v>
          </cell>
          <cell r="B23589">
            <v>710</v>
          </cell>
          <cell r="F23589" t="str">
            <v>CC-00005471</v>
          </cell>
          <cell r="J23589" t="str">
            <v>Schedule Service</v>
          </cell>
          <cell r="R23589" t="str">
            <v>BRBD160901</v>
          </cell>
          <cell r="AB23589" t="str">
            <v>Checked oil every one weeks &amp; clean oil filter, ail filter every two weeks.</v>
          </cell>
        </row>
        <row r="23590">
          <cell r="A23590">
            <v>43354.7253009259</v>
          </cell>
          <cell r="B23590">
            <v>925</v>
          </cell>
          <cell r="F23590" t="str">
            <v>CC-00005090</v>
          </cell>
          <cell r="J23590" t="str">
            <v>Schedule Service</v>
          </cell>
          <cell r="R23590" t="str">
            <v>BRJD200175</v>
          </cell>
          <cell r="AB23590" t="str">
            <v>Check oil level every one week &amp; clean oil filter, air filter every two weeks</v>
          </cell>
        </row>
        <row r="23591">
          <cell r="A23591">
            <v>43354.566493055601</v>
          </cell>
          <cell r="B23591">
            <v>1711</v>
          </cell>
          <cell r="F23591" t="str">
            <v>CC-00004988</v>
          </cell>
          <cell r="J23591" t="str">
            <v>Complaint - Running With Problem</v>
          </cell>
          <cell r="R23591" t="str">
            <v>BQJD160040</v>
          </cell>
          <cell r="AB23591" t="str">
            <v>Advised the customer to check the oil level in every week &amp; clean the air filter in 1-2 weeks.</v>
          </cell>
        </row>
        <row r="23592">
          <cell r="A23592">
            <v>43354.5554976852</v>
          </cell>
          <cell r="B23592">
            <v>2034</v>
          </cell>
          <cell r="F23592" t="str">
            <v>CC-00004983</v>
          </cell>
          <cell r="J23592" t="str">
            <v>Schedule Service</v>
          </cell>
          <cell r="R23592" t="str">
            <v>BQIS031915</v>
          </cell>
          <cell r="AB23592" t="str">
            <v>Advised the customer to check the oil level in 1-2 weeks &amp; clean the air filter in 2-3 weeks.</v>
          </cell>
        </row>
        <row r="23593">
          <cell r="A23593">
            <v>43354.5523032407</v>
          </cell>
          <cell r="B23593">
            <v>4768</v>
          </cell>
          <cell r="F23593" t="str">
            <v>CC-00004981</v>
          </cell>
          <cell r="J23593" t="str">
            <v>Complaint - Running With Problem</v>
          </cell>
          <cell r="R23593" t="str">
            <v>GPGC370774</v>
          </cell>
          <cell r="AB23593" t="str">
            <v>Advised the customer to change the oil, oil filter, air filter, separator, valve kit.</v>
          </cell>
        </row>
        <row r="23594">
          <cell r="A23594">
            <v>43353.533773148098</v>
          </cell>
          <cell r="B23594">
            <v>14960</v>
          </cell>
          <cell r="F23594" t="str">
            <v>CC-00004777</v>
          </cell>
          <cell r="J23594" t="str">
            <v>Complaint - Running With Problem</v>
          </cell>
          <cell r="R23594" t="str">
            <v>11397201</v>
          </cell>
          <cell r="AB23594"/>
        </row>
        <row r="23595">
          <cell r="A23595">
            <v>43353.429039351897</v>
          </cell>
          <cell r="B23595">
            <v>2133</v>
          </cell>
          <cell r="F23595" t="str">
            <v>CC-00004747</v>
          </cell>
          <cell r="J23595" t="str">
            <v>Complaint - Breakdown</v>
          </cell>
          <cell r="R23595" t="str">
            <v>BRCD160940</v>
          </cell>
          <cell r="AB23595" t="str">
            <v>Check oil level every week &amp; clean oil filter, air filter every two week.</v>
          </cell>
        </row>
        <row r="23596">
          <cell r="A23596">
            <v>43350.759247685201</v>
          </cell>
          <cell r="B23596">
            <v>26189</v>
          </cell>
          <cell r="F23596" t="str">
            <v>CC-00004440</v>
          </cell>
          <cell r="J23596" t="str">
            <v>General Service</v>
          </cell>
          <cell r="R23596" t="str">
            <v>BMJS040004</v>
          </cell>
          <cell r="AB23596" t="str">
            <v>Advised the customer to check the oil level in 1-2 weeks &amp; clean the air filter in 2-3 weeks.</v>
          </cell>
        </row>
        <row r="23597">
          <cell r="A23597">
            <v>43350.682303240697</v>
          </cell>
          <cell r="B23597">
            <v>20927</v>
          </cell>
          <cell r="F23597" t="str">
            <v>CC-00004382</v>
          </cell>
          <cell r="J23597" t="str">
            <v>General Service</v>
          </cell>
          <cell r="R23597" t="str">
            <v>BLFS031469</v>
          </cell>
          <cell r="AB23597" t="str">
            <v>Advice to the customer change MPV, Air cooler and check oil level every one week and clean oil filter and air filter every  two weeks.</v>
          </cell>
        </row>
        <row r="23598">
          <cell r="A23598">
            <v>43350.608356481498</v>
          </cell>
          <cell r="B23598">
            <v>1505</v>
          </cell>
          <cell r="F23598" t="str">
            <v>CC-00004331</v>
          </cell>
          <cell r="J23598" t="str">
            <v>General Service</v>
          </cell>
          <cell r="R23598" t="str">
            <v>BQCD160129</v>
          </cell>
          <cell r="AB23598"/>
        </row>
        <row r="23599">
          <cell r="A23599">
            <v>43350.603321759299</v>
          </cell>
          <cell r="B23599">
            <v>20582</v>
          </cell>
          <cell r="F23599" t="str">
            <v>CC-00004328</v>
          </cell>
          <cell r="J23599" t="str">
            <v>Complaint - Running With Problem</v>
          </cell>
          <cell r="R23599" t="str">
            <v>BMIS031759</v>
          </cell>
          <cell r="AB23599" t="str">
            <v>Advice to customer check oil level every two weeks and clean oil filter, air filter every 2-3 weeks</v>
          </cell>
        </row>
        <row r="23600">
          <cell r="A23600">
            <v>43350.572800925896</v>
          </cell>
          <cell r="B23600">
            <v>2398</v>
          </cell>
          <cell r="F23600" t="str">
            <v>CC-00004312</v>
          </cell>
          <cell r="J23600" t="str">
            <v>Complaint - Running With Problem</v>
          </cell>
          <cell r="R23600" t="str">
            <v>BJBS040305</v>
          </cell>
          <cell r="AB23600" t="str">
            <v>Advised the customer to check the oil level regularly &amp; clean the air filter in 2-3 weeks.</v>
          </cell>
        </row>
        <row r="23601">
          <cell r="A23601">
            <v>43350.568483796298</v>
          </cell>
          <cell r="B23601">
            <v>10305</v>
          </cell>
          <cell r="F23601" t="str">
            <v>CC-00004306</v>
          </cell>
          <cell r="J23601" t="str">
            <v>General Service</v>
          </cell>
          <cell r="R23601" t="str">
            <v>BLIS031950</v>
          </cell>
          <cell r="AB23601" t="str">
            <v>Advised the customer to check the oil level in 1-2 weeks &amp; clean the air filter in 2-3 weeks.</v>
          </cell>
        </row>
        <row r="23602">
          <cell r="A23602">
            <v>43350.434062499997</v>
          </cell>
          <cell r="B23602">
            <v>2034</v>
          </cell>
          <cell r="F23602" t="str">
            <v>CC-00004255</v>
          </cell>
          <cell r="J23602" t="str">
            <v>General Service</v>
          </cell>
          <cell r="R23602" t="str">
            <v>BQIS031915</v>
          </cell>
          <cell r="AB23602" t="str">
            <v>Check oil level every day.</v>
          </cell>
        </row>
        <row r="23603">
          <cell r="A23603">
            <v>43349.650740740697</v>
          </cell>
          <cell r="B23603">
            <v>5722</v>
          </cell>
          <cell r="F23603" t="str">
            <v>CC-00004139</v>
          </cell>
          <cell r="J23603" t="str">
            <v>Schedule Service</v>
          </cell>
          <cell r="R23603" t="str">
            <v>BMFS031346</v>
          </cell>
          <cell r="AB23603" t="str">
            <v>Customer check the oil level and air filter in 15 days</v>
          </cell>
        </row>
        <row r="23604">
          <cell r="A23604">
            <v>43348.557291666701</v>
          </cell>
          <cell r="B23604">
            <v>18920</v>
          </cell>
          <cell r="F23604" t="str">
            <v>CC-00003846</v>
          </cell>
          <cell r="J23604" t="str">
            <v>Complaint - Running With Problem</v>
          </cell>
          <cell r="R23604" t="str">
            <v>BKAS030685</v>
          </cell>
          <cell r="AB23604"/>
        </row>
        <row r="23605">
          <cell r="A23605">
            <v>43348.526793981502</v>
          </cell>
          <cell r="B23605">
            <v>20535</v>
          </cell>
          <cell r="F23605" t="str">
            <v>CC-00003825</v>
          </cell>
          <cell r="J23605" t="str">
            <v>General Service</v>
          </cell>
          <cell r="R23605" t="str">
            <v>13321007</v>
          </cell>
          <cell r="AB23605" t="str">
            <v>Advised the customer to purchase valve kit - 05 Nos, oil filter, air filter, separator</v>
          </cell>
        </row>
        <row r="23606">
          <cell r="A23606">
            <v>43348.523101851897</v>
          </cell>
          <cell r="B23606">
            <v>17442</v>
          </cell>
          <cell r="F23606" t="str">
            <v>CC-00003820</v>
          </cell>
          <cell r="J23606" t="str">
            <v>General Service</v>
          </cell>
          <cell r="R23606" t="str">
            <v>GNES040048</v>
          </cell>
          <cell r="AB23606" t="str">
            <v>Advised the customer to change the BDV, MPV, ADV, INTAKE VALVE, Hose pipe, S/O, for better performance of the machine.</v>
          </cell>
        </row>
        <row r="23607">
          <cell r="A23607">
            <v>43348.522847222201</v>
          </cell>
          <cell r="B23607"/>
          <cell r="F23607" t="str">
            <v>CC-00003819</v>
          </cell>
          <cell r="J23607" t="str">
            <v>Complaint - Running With Problem</v>
          </cell>
          <cell r="R23607" t="str">
            <v>13231104</v>
          </cell>
          <cell r="AB23607"/>
        </row>
        <row r="23608">
          <cell r="A23608">
            <v>43348.5154861111</v>
          </cell>
          <cell r="B23608">
            <v>1133</v>
          </cell>
          <cell r="F23608" t="str">
            <v>CC-00003815</v>
          </cell>
          <cell r="J23608" t="str">
            <v>Schedule Service</v>
          </cell>
          <cell r="R23608" t="str">
            <v>BRJD160543</v>
          </cell>
          <cell r="AB23608" t="str">
            <v>Advised the customer to check the oil level in 1-2 weeks &amp; clean the air filter in 2-3 weeks.</v>
          </cell>
        </row>
        <row r="23609">
          <cell r="A23609">
            <v>43348.513368055603</v>
          </cell>
          <cell r="B23609"/>
          <cell r="F23609" t="str">
            <v>CC-00003813</v>
          </cell>
          <cell r="J23609" t="str">
            <v>General Service</v>
          </cell>
          <cell r="R23609" t="str">
            <v>CMBE660577</v>
          </cell>
          <cell r="AB23609" t="str">
            <v>Advised the customer to check the oil levelin 1-2 weeks &amp; change the air filter, oil filter in next service.</v>
          </cell>
        </row>
        <row r="23610">
          <cell r="A23610">
            <v>43348.511400463001</v>
          </cell>
          <cell r="B23610">
            <v>25953</v>
          </cell>
          <cell r="F23610" t="str">
            <v>CC-00003810</v>
          </cell>
          <cell r="J23610" t="str">
            <v>Complaint - Running With Problem</v>
          </cell>
          <cell r="R23610" t="str">
            <v>BIGS030904</v>
          </cell>
          <cell r="AB23610" t="str">
            <v>Advised the customer to to clean the air filter in 2-3 weeks &amp; check the oil level regularly.</v>
          </cell>
        </row>
        <row r="23611">
          <cell r="A23611">
            <v>43348.506319444401</v>
          </cell>
          <cell r="B23611">
            <v>15333</v>
          </cell>
          <cell r="F23611" t="str">
            <v>CC-00003808</v>
          </cell>
          <cell r="J23611" t="str">
            <v>General Service</v>
          </cell>
          <cell r="R23611" t="str">
            <v>GOEC370631</v>
          </cell>
          <cell r="AB23611" t="str">
            <v>Advised the customer to replace the valve kit assy. &amp; check the oil level in 1-2 weeks, clean the air filter in 2-3 weeks.</v>
          </cell>
        </row>
        <row r="23612">
          <cell r="A23612">
            <v>43348.491805555597</v>
          </cell>
          <cell r="B23612"/>
          <cell r="F23612" t="str">
            <v>CC-00003800</v>
          </cell>
          <cell r="J23612" t="str">
            <v>Complaint - Running With Problem</v>
          </cell>
          <cell r="R23612" t="str">
            <v>CIHE600078</v>
          </cell>
          <cell r="AB23612" t="str">
            <v>Advised the customer to change the oil filter, air filter in every 300 hrs.</v>
          </cell>
        </row>
        <row r="23613">
          <cell r="A23613">
            <v>43348.4843287037</v>
          </cell>
          <cell r="B23613">
            <v>17530</v>
          </cell>
          <cell r="F23613" t="str">
            <v>CC-00003794</v>
          </cell>
          <cell r="J23613" t="str">
            <v>Complaint - Running With Problem</v>
          </cell>
          <cell r="R23613" t="str">
            <v>108441</v>
          </cell>
          <cell r="AB23613" t="str">
            <v>Advised the customer to check the oil level regularly &amp; clean air filter in 2-3 weeks.</v>
          </cell>
        </row>
        <row r="23614">
          <cell r="A23614">
            <v>43348.483946759297</v>
          </cell>
          <cell r="B23614"/>
          <cell r="F23614" t="str">
            <v>CC-00003793</v>
          </cell>
          <cell r="J23614" t="str">
            <v>General Service</v>
          </cell>
          <cell r="R23614" t="str">
            <v>CIFE550610</v>
          </cell>
          <cell r="AB23614" t="str">
            <v>Advised the customer to check oil level properly &amp; change the air filter in 500 hmr.</v>
          </cell>
        </row>
        <row r="23615">
          <cell r="A23615">
            <v>43348.480289351799</v>
          </cell>
          <cell r="B23615"/>
          <cell r="F23615" t="str">
            <v>CC-00003787</v>
          </cell>
          <cell r="J23615" t="str">
            <v>Overhauling</v>
          </cell>
          <cell r="R23615" t="str">
            <v>GPBE210087</v>
          </cell>
          <cell r="AB23615" t="str">
            <v>Advised the customer to check oil level in 1-2 weeks &amp; change the oil filter, air filter in 400 hrs</v>
          </cell>
        </row>
        <row r="23616">
          <cell r="A23616">
            <v>43348.470706018503</v>
          </cell>
          <cell r="B23616">
            <v>3049</v>
          </cell>
          <cell r="F23616" t="str">
            <v>CC-00003781</v>
          </cell>
          <cell r="J23616" t="str">
            <v>Schedule Service</v>
          </cell>
          <cell r="R23616" t="str">
            <v>GOBS040228</v>
          </cell>
          <cell r="AB23616" t="str">
            <v>Customer check the oil level and clean the air filter in 15 days.</v>
          </cell>
        </row>
        <row r="23617">
          <cell r="A23617">
            <v>43348.458425925899</v>
          </cell>
          <cell r="B23617">
            <v>3570</v>
          </cell>
          <cell r="F23617" t="str">
            <v>CC-00003771</v>
          </cell>
          <cell r="J23617" t="str">
            <v>General Service</v>
          </cell>
          <cell r="R23617" t="str">
            <v>BMFS040502</v>
          </cell>
          <cell r="AB23617" t="str">
            <v>Advised the customer to clean the air filter in 2-3 weeks &amp; check the oil level in 1-2 weeks.</v>
          </cell>
        </row>
        <row r="23618">
          <cell r="A23618">
            <v>43342.472592592603</v>
          </cell>
          <cell r="B23618">
            <v>3605</v>
          </cell>
          <cell r="F23618" t="str">
            <v>CC-00002959</v>
          </cell>
          <cell r="J23618" t="str">
            <v>Complaint - Running With Problem</v>
          </cell>
          <cell r="R23618" t="str">
            <v>BPED160088</v>
          </cell>
          <cell r="AB23618" t="str">
            <v>Attended the jobs. Welded the leakage at the welding joint of Oil cooler outlet pipe. Now it is running ok.</v>
          </cell>
        </row>
        <row r="23619">
          <cell r="A23619">
            <v>43342.467858796299</v>
          </cell>
          <cell r="B23619">
            <v>21490</v>
          </cell>
          <cell r="F23619" t="str">
            <v>CC-00002956</v>
          </cell>
          <cell r="J23619" t="str">
            <v>General Service</v>
          </cell>
          <cell r="R23619" t="str">
            <v>BJHET10090</v>
          </cell>
          <cell r="AB23619" t="str">
            <v>REPLACED OIL, OIL FILTER, AIR FILTER, SEPARATOR</v>
          </cell>
        </row>
        <row r="23620">
          <cell r="A23620">
            <v>43337.589629629598</v>
          </cell>
          <cell r="B23620"/>
          <cell r="F23620" t="str">
            <v>CC-00002358</v>
          </cell>
          <cell r="J23620" t="str">
            <v>Complaint - Running With Problem</v>
          </cell>
          <cell r="R23620" t="str">
            <v>CRJE670993</v>
          </cell>
          <cell r="AB23620"/>
        </row>
        <row r="23621">
          <cell r="A23621">
            <v>43336.753101851798</v>
          </cell>
          <cell r="B23621">
            <v>38447</v>
          </cell>
          <cell r="F23621" t="str">
            <v>CC-00002269</v>
          </cell>
          <cell r="J23621" t="str">
            <v>Complaint - Running With Problem</v>
          </cell>
          <cell r="R23621" t="str">
            <v>BKAS030601</v>
          </cell>
          <cell r="AB23621" t="str">
            <v>Job Completed. Now it is running ok.</v>
          </cell>
        </row>
        <row r="23622">
          <cell r="A23622">
            <v>43336.654097222199</v>
          </cell>
          <cell r="B23622">
            <v>3582</v>
          </cell>
          <cell r="F23622" t="str">
            <v>CC-00002195</v>
          </cell>
          <cell r="J23622" t="str">
            <v>Complaint - Running With Problem</v>
          </cell>
          <cell r="R23622" t="str">
            <v>BPED160088</v>
          </cell>
          <cell r="AB23622" t="str">
            <v>Visited the customer site checked and unit found that there is  no oil leakage.</v>
          </cell>
        </row>
        <row r="23623">
          <cell r="A23623">
            <v>43336.494456018503</v>
          </cell>
          <cell r="B23623">
            <v>1110</v>
          </cell>
          <cell r="F23623" t="str">
            <v>CC-00002134</v>
          </cell>
          <cell r="J23623" t="str">
            <v>General Service</v>
          </cell>
          <cell r="R23623" t="str">
            <v>BRKD200211</v>
          </cell>
          <cell r="AB23623"/>
        </row>
        <row r="23624">
          <cell r="A23624">
            <v>43334.509826388901</v>
          </cell>
          <cell r="B23624">
            <v>4278</v>
          </cell>
          <cell r="F23624" t="str">
            <v>CC-00001833</v>
          </cell>
          <cell r="J23624" t="str">
            <v>Schedule Service</v>
          </cell>
          <cell r="R23624" t="str">
            <v>BQES030978</v>
          </cell>
          <cell r="AB23624" t="str">
            <v>after visited site replaced oil, oil filter, air filter, checked all parameters and started the machine found working ok</v>
          </cell>
        </row>
        <row r="23625">
          <cell r="A23625">
            <v>43334.504328703697</v>
          </cell>
          <cell r="B23625"/>
          <cell r="F23625" t="str">
            <v>CC-00001832</v>
          </cell>
          <cell r="J23625" t="str">
            <v>General Service</v>
          </cell>
          <cell r="R23625" t="str">
            <v>CRAE661854</v>
          </cell>
          <cell r="AB23625"/>
        </row>
        <row r="23626">
          <cell r="A23626">
            <v>43333.791331018503</v>
          </cell>
          <cell r="B23626"/>
          <cell r="F23626" t="str">
            <v>CC-00001787</v>
          </cell>
          <cell r="J23626" t="str">
            <v>Complaint - Running With Problem</v>
          </cell>
          <cell r="R23626" t="str">
            <v>BLFS031469</v>
          </cell>
          <cell r="AB23626"/>
        </row>
        <row r="23627">
          <cell r="A23627">
            <v>43332.702199074098</v>
          </cell>
          <cell r="B23627"/>
          <cell r="F23627" t="str">
            <v>CC-00001616</v>
          </cell>
          <cell r="J23627" t="str">
            <v>Commissioning</v>
          </cell>
          <cell r="R23627" t="str">
            <v>17070311</v>
          </cell>
          <cell r="AB23627" t="str">
            <v>Advised the customer  for proper checkup &amp; service.</v>
          </cell>
        </row>
        <row r="23628">
          <cell r="A23628">
            <v>43332.578946759299</v>
          </cell>
          <cell r="B23628">
            <v>1</v>
          </cell>
          <cell r="F23628" t="str">
            <v>CC-00001568</v>
          </cell>
          <cell r="J23628" t="str">
            <v>Commissioning</v>
          </cell>
          <cell r="R23628" t="str">
            <v>BRCC373034</v>
          </cell>
          <cell r="AB23628" t="str">
            <v>Advised the customer to clean the air filter in 2-3 weeks &amp; check the oil level in 1 weeks properly.</v>
          </cell>
        </row>
        <row r="23629">
          <cell r="A23629">
            <v>43330.748946759297</v>
          </cell>
          <cell r="B23629">
            <v>13766</v>
          </cell>
          <cell r="F23629" t="str">
            <v>CC-00001493</v>
          </cell>
          <cell r="J23629" t="str">
            <v>General Service</v>
          </cell>
          <cell r="R23629" t="str">
            <v>BNKS030423</v>
          </cell>
          <cell r="AB23629" t="str">
            <v>Replace air filter, oil filter, air oil separator.</v>
          </cell>
        </row>
        <row r="23630">
          <cell r="A23630">
            <v>43330.559201388904</v>
          </cell>
          <cell r="B23630"/>
          <cell r="F23630" t="str">
            <v>CC-00001444</v>
          </cell>
          <cell r="J23630" t="str">
            <v>Complaint - Running With Problem</v>
          </cell>
          <cell r="R23630" t="str">
            <v>CIFE550610</v>
          </cell>
          <cell r="AB23630" t="str">
            <v>Advised the customer to check the oil level properly &amp; check the air consumption in CFM.</v>
          </cell>
        </row>
        <row r="23631">
          <cell r="A23631">
            <v>43330.528379629599</v>
          </cell>
          <cell r="B23631"/>
          <cell r="F23631" t="str">
            <v>CC-00001436</v>
          </cell>
          <cell r="J23631" t="str">
            <v>Complaint - Running With Problem</v>
          </cell>
          <cell r="R23631" t="str">
            <v>11437502</v>
          </cell>
          <cell r="AB23631" t="str">
            <v>NA</v>
          </cell>
        </row>
        <row r="23632">
          <cell r="A23632">
            <v>43329.565185185202</v>
          </cell>
          <cell r="B23632">
            <v>22323</v>
          </cell>
          <cell r="F23632" t="str">
            <v>CC-00001295</v>
          </cell>
          <cell r="J23632" t="str">
            <v>General Service</v>
          </cell>
          <cell r="R23632" t="str">
            <v>BNJS040075</v>
          </cell>
          <cell r="AB23632" t="str">
            <v>Visited the customer site checked and found that air filter, oil filter, separator was damage so, replace the same.</v>
          </cell>
        </row>
        <row r="23633">
          <cell r="A23633">
            <v>43329.563530092601</v>
          </cell>
          <cell r="B23633">
            <v>21759</v>
          </cell>
          <cell r="F23633" t="str">
            <v>CC-00001293</v>
          </cell>
          <cell r="J23633" t="str">
            <v>Schedule Service</v>
          </cell>
          <cell r="R23633" t="str">
            <v>BNJS040045</v>
          </cell>
          <cell r="AB23633" t="str">
            <v>Advised the customer to check oil level &amp; air filter element</v>
          </cell>
        </row>
        <row r="23634">
          <cell r="A23634">
            <v>43329.561655092599</v>
          </cell>
          <cell r="B23634">
            <v>18515</v>
          </cell>
          <cell r="F23634" t="str">
            <v>CC-00001291</v>
          </cell>
          <cell r="J23634" t="str">
            <v>Schedule Service</v>
          </cell>
          <cell r="R23634" t="str">
            <v>BNJS040074</v>
          </cell>
          <cell r="AB23634" t="str">
            <v>REPLACED OIL, OIL FILTER, AIR FILTER,SEPARATOR AND CLEANED OIL RETURN LINE ,COOLER EXTERNAL</v>
          </cell>
        </row>
        <row r="23635">
          <cell r="A23635">
            <v>43329.558472222197</v>
          </cell>
          <cell r="B23635">
            <v>4811</v>
          </cell>
          <cell r="F23635" t="str">
            <v>CC-00001290</v>
          </cell>
          <cell r="J23635" t="str">
            <v>General Service</v>
          </cell>
          <cell r="R23635" t="str">
            <v>BQIS031848</v>
          </cell>
          <cell r="AB23635" t="str">
            <v>Advised the customer to check oil level  properly &amp; clean the air filter in 2-3 weeks.</v>
          </cell>
        </row>
        <row r="23636">
          <cell r="A23636">
            <v>43328.766412037003</v>
          </cell>
          <cell r="B23636"/>
          <cell r="F23636" t="str">
            <v>CC-00001230</v>
          </cell>
          <cell r="J23636" t="str">
            <v>Commissioning</v>
          </cell>
          <cell r="R23636" t="str">
            <v>CRDE571010</v>
          </cell>
          <cell r="AB23636" t="str">
            <v>For first servicing oil and oil filter.</v>
          </cell>
        </row>
        <row r="23637">
          <cell r="A23637">
            <v>43328.762488425898</v>
          </cell>
          <cell r="B23637"/>
          <cell r="F23637" t="str">
            <v>CC-00001227</v>
          </cell>
          <cell r="J23637" t="str">
            <v>General Service</v>
          </cell>
          <cell r="R23637" t="str">
            <v>CQEE540259</v>
          </cell>
          <cell r="AB23637" t="str">
            <v>Advised the customer to check the oil level properly in 1-2 weeks.</v>
          </cell>
        </row>
        <row r="23638">
          <cell r="A23638">
            <v>43328.7608680556</v>
          </cell>
          <cell r="B23638"/>
          <cell r="F23638" t="str">
            <v>CC-00001226</v>
          </cell>
          <cell r="J23638" t="str">
            <v>Commissioning</v>
          </cell>
          <cell r="R23638" t="str">
            <v>CRAE661831</v>
          </cell>
          <cell r="AB23638" t="str">
            <v>Advised the customer to check the oil level properly, belt tension &amp; line voltage</v>
          </cell>
        </row>
        <row r="23639">
          <cell r="A23639">
            <v>43328.733726851897</v>
          </cell>
          <cell r="B23639">
            <v>686</v>
          </cell>
          <cell r="F23639" t="str">
            <v>CC-00001218</v>
          </cell>
          <cell r="J23639" t="str">
            <v>Complaint - Running With Problem</v>
          </cell>
          <cell r="R23639" t="str">
            <v>BQID160519</v>
          </cell>
          <cell r="AB23639" t="str">
            <v>Advised the customer to check the oil level regularly &amp; clean the air filter in 2-3 weeks.</v>
          </cell>
        </row>
        <row r="23640">
          <cell r="A23640">
            <v>43328.716724537</v>
          </cell>
          <cell r="B23640">
            <v>28994</v>
          </cell>
          <cell r="F23640" t="str">
            <v>CC-00001215</v>
          </cell>
          <cell r="J23640" t="str">
            <v>General Service</v>
          </cell>
          <cell r="R23640" t="str">
            <v>BIKS030135</v>
          </cell>
          <cell r="AB23640" t="str">
            <v>To clean the air filter weekly &amp; check load unload power, oil level. Also check for thew leakage.</v>
          </cell>
        </row>
        <row r="23641">
          <cell r="A23641">
            <v>43328.711018518501</v>
          </cell>
          <cell r="B23641"/>
          <cell r="F23641" t="str">
            <v>CC-00001207</v>
          </cell>
          <cell r="J23641" t="str">
            <v>Complaint - Running With Problem</v>
          </cell>
          <cell r="R23641" t="str">
            <v>11404101</v>
          </cell>
          <cell r="AB23641" t="str">
            <v>Advised to the customer check oil level and clean oil filter every two weeks</v>
          </cell>
        </row>
        <row r="23642">
          <cell r="A23642">
            <v>43328.700590277796</v>
          </cell>
          <cell r="B23642"/>
          <cell r="F23642" t="str">
            <v>CC-00001202</v>
          </cell>
          <cell r="J23642" t="str">
            <v>Complaint - Running With Problem</v>
          </cell>
          <cell r="R23642" t="str">
            <v>11493204</v>
          </cell>
          <cell r="AB23642" t="str">
            <v>Replace the temperature controller and sensor</v>
          </cell>
        </row>
        <row r="23643">
          <cell r="A23643">
            <v>43328.6885763889</v>
          </cell>
          <cell r="B23643">
            <v>4840</v>
          </cell>
          <cell r="F23643" t="str">
            <v>CC-00001196</v>
          </cell>
          <cell r="J23643" t="str">
            <v>Complaint - Running With Problem</v>
          </cell>
          <cell r="R23643" t="str">
            <v>BLJS030086</v>
          </cell>
          <cell r="AB23643"/>
        </row>
        <row r="23644">
          <cell r="A23644">
            <v>43328.678009259304</v>
          </cell>
          <cell r="B23644">
            <v>5230</v>
          </cell>
          <cell r="F23644" t="str">
            <v>CC-00001189</v>
          </cell>
          <cell r="J23644" t="str">
            <v>General Service</v>
          </cell>
          <cell r="R23644" t="str">
            <v>GPBC370442</v>
          </cell>
          <cell r="AB23644" t="str">
            <v>Replace solenoid valve, mpv, oil filter, air filter, oil xd.</v>
          </cell>
        </row>
        <row r="23645">
          <cell r="A23645">
            <v>43328.671643518501</v>
          </cell>
          <cell r="B23645">
            <v>10425</v>
          </cell>
          <cell r="F23645" t="str">
            <v>CC-00001184</v>
          </cell>
          <cell r="J23645" t="str">
            <v>Complaint - Running With Problem</v>
          </cell>
          <cell r="R23645" t="str">
            <v>BLGS040582</v>
          </cell>
          <cell r="AB23645" t="str">
            <v>Reset the over load relay &amp; tightened power cable.</v>
          </cell>
        </row>
        <row r="23646">
          <cell r="A23646">
            <v>43328.653993055603</v>
          </cell>
          <cell r="B23646">
            <v>23722</v>
          </cell>
          <cell r="F23646" t="str">
            <v>CC-00001171</v>
          </cell>
          <cell r="J23646" t="str">
            <v>Complaint - Running With Problem</v>
          </cell>
          <cell r="R23646" t="str">
            <v>BILS030211</v>
          </cell>
          <cell r="AB23646" t="str">
            <v>Repalce drive coupling rotax 48, air filter,</v>
          </cell>
        </row>
        <row r="23647">
          <cell r="A23647">
            <v>43328.586921296301</v>
          </cell>
          <cell r="B23647"/>
          <cell r="F23647" t="str">
            <v>CC-00001148</v>
          </cell>
          <cell r="J23647" t="str">
            <v>Complaint - Running With Problem</v>
          </cell>
          <cell r="R23647" t="str">
            <v>GOEE561057</v>
          </cell>
          <cell r="AB23647" t="str">
            <v>Machine working in good condition.</v>
          </cell>
        </row>
        <row r="23648">
          <cell r="A23648">
            <v>43328.571747685201</v>
          </cell>
          <cell r="B23648">
            <v>2</v>
          </cell>
          <cell r="F23648" t="str">
            <v>CC-00001142</v>
          </cell>
          <cell r="J23648" t="str">
            <v>Complaint - Running With Problem</v>
          </cell>
          <cell r="R23648" t="str">
            <v>13368009</v>
          </cell>
          <cell r="AB23648" t="str">
            <v>Advised the customer to properly clean the condenser &amp; checked auto drain functioning.</v>
          </cell>
        </row>
        <row r="23649">
          <cell r="A23649">
            <v>43328.494525463</v>
          </cell>
          <cell r="B23649">
            <v>925</v>
          </cell>
          <cell r="F23649" t="str">
            <v>CC-00001102</v>
          </cell>
          <cell r="J23649" t="str">
            <v>Schedule Service</v>
          </cell>
          <cell r="R23649" t="str">
            <v>BRJD200175</v>
          </cell>
          <cell r="AB23649" t="str">
            <v>Check oil level every one week &amp; clean oil filter every two weeks.</v>
          </cell>
        </row>
        <row r="23650">
          <cell r="A23650">
            <v>43326.482187499998</v>
          </cell>
          <cell r="B23650">
            <v>2651</v>
          </cell>
          <cell r="F23650" t="str">
            <v>00923</v>
          </cell>
          <cell r="J23650" t="str">
            <v>Complaint - Running With Problem</v>
          </cell>
          <cell r="R23650" t="str">
            <v>BQCD160126</v>
          </cell>
          <cell r="AB23650"/>
        </row>
        <row r="23651">
          <cell r="A23651">
            <v>43325.776631944398</v>
          </cell>
          <cell r="B23651">
            <v>61</v>
          </cell>
          <cell r="F23651" t="str">
            <v>CC-00000944</v>
          </cell>
          <cell r="J23651" t="str">
            <v>Complaint - Running With Problem</v>
          </cell>
          <cell r="R23651" t="str">
            <v>BRAD160816</v>
          </cell>
          <cell r="AB23651" t="str">
            <v>Charge the battery.</v>
          </cell>
        </row>
        <row r="23652">
          <cell r="A23652">
            <v>43325.428726851896</v>
          </cell>
          <cell r="B23652">
            <v>3083</v>
          </cell>
          <cell r="F23652" t="str">
            <v>CC-00000887</v>
          </cell>
          <cell r="J23652" t="str">
            <v>Complaint - Running With Problem</v>
          </cell>
          <cell r="R23652" t="str">
            <v>BPGD230204</v>
          </cell>
          <cell r="AB23652" t="str">
            <v>Send air end to Hyderabad.</v>
          </cell>
        </row>
        <row r="23653">
          <cell r="A23653">
            <v>43323.885474536997</v>
          </cell>
          <cell r="B23653">
            <v>1</v>
          </cell>
          <cell r="F23653" t="str">
            <v>CC-00000873</v>
          </cell>
          <cell r="J23653" t="str">
            <v>General Service</v>
          </cell>
          <cell r="R23653" t="str">
            <v>47943</v>
          </cell>
          <cell r="AB23653"/>
        </row>
        <row r="23654">
          <cell r="A23654">
            <v>43322.698726851799</v>
          </cell>
          <cell r="B23654">
            <v>7949</v>
          </cell>
          <cell r="F23654" t="str">
            <v>CC-00000771</v>
          </cell>
          <cell r="J23654" t="str">
            <v>Complaint - Running With Problem</v>
          </cell>
          <cell r="R23654" t="str">
            <v>BPAS030126</v>
          </cell>
          <cell r="AB23654" t="str">
            <v>Check oil level every one week &amp; clean oil filter, air filter every two weeks.</v>
          </cell>
        </row>
        <row r="23655">
          <cell r="A23655">
            <v>43319.588043981501</v>
          </cell>
          <cell r="B23655">
            <v>25416</v>
          </cell>
          <cell r="F23655" t="str">
            <v>CC-00000467</v>
          </cell>
          <cell r="J23655" t="str">
            <v>Complaint - Running With Problem</v>
          </cell>
          <cell r="R23655" t="str">
            <v>BIGS030904</v>
          </cell>
          <cell r="AB23655" t="str">
            <v>Advised the customer to check the oil level in 1-2 weeks &amp; clean the air filter in 2-3 weeks.</v>
          </cell>
        </row>
        <row r="23656">
          <cell r="A23656">
            <v>43316.722905092603</v>
          </cell>
          <cell r="B23656">
            <v>1143</v>
          </cell>
          <cell r="F23656" t="str">
            <v>CC-00000280</v>
          </cell>
          <cell r="J23656" t="str">
            <v>Complaint - Running With Problem</v>
          </cell>
          <cell r="R23656" t="str">
            <v>BQED160215</v>
          </cell>
          <cell r="AB23656" t="str">
            <v>Schedule service should be maintened by the customer.</v>
          </cell>
        </row>
        <row r="23657">
          <cell r="A23657">
            <v>43315.556527777801</v>
          </cell>
          <cell r="B23657"/>
          <cell r="F23657" t="str">
            <v>CC-00000185</v>
          </cell>
          <cell r="J23657" t="str">
            <v>Overhauling</v>
          </cell>
          <cell r="R23657" t="str">
            <v>CLEE661028</v>
          </cell>
          <cell r="AB23657"/>
        </row>
        <row r="23658">
          <cell r="A23658">
            <v>43315.5374421296</v>
          </cell>
          <cell r="B23658">
            <v>2</v>
          </cell>
          <cell r="F23658" t="str">
            <v>CC-00000183</v>
          </cell>
          <cell r="J23658" t="str">
            <v>General Service</v>
          </cell>
          <cell r="R23658" t="str">
            <v>BRAS033261</v>
          </cell>
          <cell r="AB23658" t="str">
            <v>AFTER VISITED SITE, CHECKED OIL LEVEL FOUND OK, CONNECTED SFU WITH HRC FUSE OF 160 Amps, STARTED THE MACHINE FOUND WORKING OK, KINDLY CLOSE THE COMPLAIN</v>
          </cell>
        </row>
        <row r="23659">
          <cell r="A23659">
            <v>43314.458969907399</v>
          </cell>
          <cell r="B23659">
            <v>14135</v>
          </cell>
          <cell r="F23659" t="str">
            <v>CC-00000106</v>
          </cell>
          <cell r="J23659" t="str">
            <v>General Service</v>
          </cell>
          <cell r="R23659" t="str">
            <v>GPJS030042</v>
          </cell>
          <cell r="AB23659" t="str">
            <v>Advised the customer to check oil level in 1 week &amp; clean the air filter in 2-3 weeks.</v>
          </cell>
        </row>
      </sheetData>
      <sheetData sheetId="3" refreshError="1"/>
      <sheetData sheetId="4" refreshError="1">
        <row r="1">
          <cell r="A1" t="str">
            <v>Call Logged Date</v>
          </cell>
          <cell r="B1" t="str">
            <v>Call HMR</v>
          </cell>
          <cell r="R1" t="str">
            <v>Fabrication Number</v>
          </cell>
        </row>
        <row r="2">
          <cell r="A2">
            <v>46172.619583333297</v>
          </cell>
          <cell r="B2">
            <v>4254</v>
          </cell>
          <cell r="R2" t="str">
            <v>BUKC370657</v>
          </cell>
        </row>
        <row r="3">
          <cell r="A3">
            <v>46172.541238425903</v>
          </cell>
          <cell r="B3">
            <v>4580</v>
          </cell>
          <cell r="R3" t="str">
            <v>BVLD163043</v>
          </cell>
        </row>
        <row r="4">
          <cell r="A4">
            <v>46172.539745370399</v>
          </cell>
          <cell r="B4">
            <v>5605</v>
          </cell>
          <cell r="R4" t="str">
            <v>BVJD162958</v>
          </cell>
        </row>
        <row r="5">
          <cell r="A5">
            <v>46172.537418981497</v>
          </cell>
          <cell r="B5">
            <v>4850</v>
          </cell>
          <cell r="R5" t="str">
            <v>BVGD163301</v>
          </cell>
        </row>
        <row r="6">
          <cell r="A6">
            <v>46172.534386574102</v>
          </cell>
          <cell r="B6">
            <v>1530</v>
          </cell>
          <cell r="R6" t="str">
            <v>BYLD232523</v>
          </cell>
        </row>
        <row r="7">
          <cell r="A7">
            <v>46172.446319444403</v>
          </cell>
          <cell r="B7">
            <v>1250</v>
          </cell>
          <cell r="R7" t="str">
            <v>BYHD165336</v>
          </cell>
        </row>
        <row r="8">
          <cell r="A8">
            <v>46171.741585648102</v>
          </cell>
          <cell r="B8">
            <v>46258</v>
          </cell>
          <cell r="R8" t="str">
            <v>BRAC372524</v>
          </cell>
        </row>
        <row r="9">
          <cell r="A9">
            <v>46171.643460648098</v>
          </cell>
          <cell r="B9">
            <v>1230</v>
          </cell>
          <cell r="R9" t="str">
            <v>BYFD201821</v>
          </cell>
        </row>
        <row r="10">
          <cell r="A10">
            <v>46170.594629629602</v>
          </cell>
          <cell r="B10">
            <v>3172</v>
          </cell>
          <cell r="R10" t="str">
            <v>BRCD160984</v>
          </cell>
        </row>
        <row r="11">
          <cell r="A11">
            <v>46170.582523148201</v>
          </cell>
          <cell r="B11">
            <v>6065</v>
          </cell>
          <cell r="R11" t="str">
            <v>BYAS044775</v>
          </cell>
        </row>
        <row r="12">
          <cell r="A12">
            <v>46169.748252314799</v>
          </cell>
          <cell r="B12">
            <v>5365</v>
          </cell>
          <cell r="R12" t="str">
            <v>BWHD163996</v>
          </cell>
        </row>
        <row r="13">
          <cell r="A13">
            <v>46168.520173611098</v>
          </cell>
          <cell r="B13">
            <v>1201</v>
          </cell>
          <cell r="R13" t="str">
            <v>BYFD165260</v>
          </cell>
        </row>
        <row r="14">
          <cell r="A14">
            <v>46168.464780092603</v>
          </cell>
          <cell r="B14">
            <v>6584</v>
          </cell>
          <cell r="R14" t="str">
            <v>BWED163889</v>
          </cell>
        </row>
        <row r="15">
          <cell r="A15">
            <v>46167.673819444397</v>
          </cell>
          <cell r="B15">
            <v>605</v>
          </cell>
          <cell r="R15" t="str">
            <v>BZJD165470</v>
          </cell>
        </row>
        <row r="16">
          <cell r="A16">
            <v>46167.665358796301</v>
          </cell>
          <cell r="B16">
            <v>40215</v>
          </cell>
          <cell r="R16" t="str">
            <v>BQBS033796</v>
          </cell>
        </row>
        <row r="17">
          <cell r="A17">
            <v>46167.480069444398</v>
          </cell>
          <cell r="B17">
            <v>2021</v>
          </cell>
          <cell r="R17" t="str">
            <v>BYBD201738</v>
          </cell>
        </row>
        <row r="18">
          <cell r="A18">
            <v>46164.764675925901</v>
          </cell>
          <cell r="B18">
            <v>7269</v>
          </cell>
          <cell r="R18" t="str">
            <v>BVAS038319</v>
          </cell>
        </row>
        <row r="19">
          <cell r="A19">
            <v>46164.763368055603</v>
          </cell>
          <cell r="B19">
            <v>28763</v>
          </cell>
          <cell r="R19" t="str">
            <v>GOCS030806</v>
          </cell>
        </row>
        <row r="20">
          <cell r="A20">
            <v>46164.598032407397</v>
          </cell>
          <cell r="B20">
            <v>10006</v>
          </cell>
          <cell r="R20" t="str">
            <v>BSFC376396</v>
          </cell>
        </row>
        <row r="21">
          <cell r="A21">
            <v>46164.471377314803</v>
          </cell>
          <cell r="B21">
            <v>7550</v>
          </cell>
          <cell r="R21" t="str">
            <v>BUGD162852</v>
          </cell>
        </row>
        <row r="22">
          <cell r="A22">
            <v>46163.716805555603</v>
          </cell>
          <cell r="B22">
            <v>3401</v>
          </cell>
          <cell r="R22" t="str">
            <v>BVAD121386</v>
          </cell>
        </row>
        <row r="23">
          <cell r="A23">
            <v>46163.667152777802</v>
          </cell>
          <cell r="B23">
            <v>7964</v>
          </cell>
          <cell r="R23" t="str">
            <v>BXBS036173</v>
          </cell>
        </row>
        <row r="24">
          <cell r="A24">
            <v>46163.666006944397</v>
          </cell>
          <cell r="B24">
            <v>10000</v>
          </cell>
          <cell r="R24" t="str">
            <v>BSGD161904</v>
          </cell>
        </row>
        <row r="25">
          <cell r="A25">
            <v>46163.665023148104</v>
          </cell>
          <cell r="B25">
            <v>9645</v>
          </cell>
          <cell r="R25" t="str">
            <v>BSGD161898</v>
          </cell>
        </row>
        <row r="26">
          <cell r="A26">
            <v>46163.663726851897</v>
          </cell>
          <cell r="B26">
            <v>13580</v>
          </cell>
          <cell r="R26" t="str">
            <v>BSKD161477</v>
          </cell>
        </row>
        <row r="27">
          <cell r="A27">
            <v>46163.556273148097</v>
          </cell>
          <cell r="B27">
            <v>6390</v>
          </cell>
          <cell r="R27" t="str">
            <v>BSFD161830</v>
          </cell>
        </row>
        <row r="28">
          <cell r="A28">
            <v>46163.555324074099</v>
          </cell>
          <cell r="B28">
            <v>10310</v>
          </cell>
          <cell r="R28" t="str">
            <v>BOID200231</v>
          </cell>
        </row>
        <row r="29">
          <cell r="A29">
            <v>46163.554270833301</v>
          </cell>
          <cell r="B29">
            <v>9935</v>
          </cell>
          <cell r="R29" t="str">
            <v>BRAD160777</v>
          </cell>
        </row>
        <row r="30">
          <cell r="A30">
            <v>46163.5534259259</v>
          </cell>
          <cell r="B30">
            <v>6250</v>
          </cell>
          <cell r="R30" t="str">
            <v>BSAD120582</v>
          </cell>
        </row>
        <row r="31">
          <cell r="A31">
            <v>46162.759062500001</v>
          </cell>
          <cell r="B31">
            <v>2294</v>
          </cell>
          <cell r="R31" t="str">
            <v>BYAD164973</v>
          </cell>
        </row>
        <row r="32">
          <cell r="A32">
            <v>46162.683645833298</v>
          </cell>
          <cell r="B32">
            <v>32192</v>
          </cell>
          <cell r="R32" t="str">
            <v>BUKC370499</v>
          </cell>
        </row>
        <row r="33">
          <cell r="A33">
            <v>46162.595150462999</v>
          </cell>
          <cell r="B33">
            <v>22290</v>
          </cell>
          <cell r="R33" t="str">
            <v>BVJS047894</v>
          </cell>
        </row>
        <row r="34">
          <cell r="A34">
            <v>46161.761631944399</v>
          </cell>
          <cell r="B34">
            <v>3760</v>
          </cell>
          <cell r="R34" t="str">
            <v>BTID162392</v>
          </cell>
        </row>
        <row r="35">
          <cell r="A35">
            <v>46161.731840277796</v>
          </cell>
          <cell r="B35">
            <v>5245</v>
          </cell>
          <cell r="R35" t="str">
            <v>BVFD163261</v>
          </cell>
        </row>
        <row r="36">
          <cell r="A36">
            <v>46161.730902777803</v>
          </cell>
          <cell r="B36">
            <v>22400</v>
          </cell>
          <cell r="R36" t="str">
            <v>BQJD160040</v>
          </cell>
        </row>
        <row r="37">
          <cell r="A37">
            <v>46161.729872685202</v>
          </cell>
          <cell r="B37">
            <v>22400</v>
          </cell>
          <cell r="R37" t="str">
            <v>BULD162568</v>
          </cell>
        </row>
        <row r="38">
          <cell r="A38">
            <v>46161.729108796302</v>
          </cell>
          <cell r="B38">
            <v>14100</v>
          </cell>
          <cell r="R38" t="str">
            <v>BQKD160099</v>
          </cell>
        </row>
        <row r="39">
          <cell r="A39">
            <v>46161.728310185201</v>
          </cell>
          <cell r="B39">
            <v>13650</v>
          </cell>
          <cell r="R39" t="str">
            <v>BQKD160115</v>
          </cell>
        </row>
        <row r="40">
          <cell r="A40">
            <v>46161.698194444398</v>
          </cell>
          <cell r="B40">
            <v>8078</v>
          </cell>
          <cell r="R40" t="str">
            <v>BVEC377128</v>
          </cell>
        </row>
        <row r="41">
          <cell r="A41">
            <v>46161.573807870402</v>
          </cell>
          <cell r="B41">
            <v>8155</v>
          </cell>
          <cell r="R41" t="str">
            <v>BUAD162634</v>
          </cell>
        </row>
        <row r="42">
          <cell r="A42">
            <v>46161.572615740697</v>
          </cell>
          <cell r="B42">
            <v>7940</v>
          </cell>
          <cell r="R42" t="str">
            <v>BUAD162630</v>
          </cell>
        </row>
        <row r="43">
          <cell r="A43">
            <v>46161.571550925903</v>
          </cell>
          <cell r="B43">
            <v>4575</v>
          </cell>
          <cell r="R43" t="str">
            <v>BWID164096</v>
          </cell>
        </row>
        <row r="44">
          <cell r="A44">
            <v>46160.699212963002</v>
          </cell>
          <cell r="B44">
            <v>1541</v>
          </cell>
          <cell r="R44" t="str">
            <v>BYED165208</v>
          </cell>
        </row>
        <row r="45">
          <cell r="A45">
            <v>46160.648287037002</v>
          </cell>
          <cell r="B45">
            <v>10572</v>
          </cell>
          <cell r="R45" t="str">
            <v>BULC370861</v>
          </cell>
        </row>
        <row r="46">
          <cell r="A46">
            <v>46160.564178240696</v>
          </cell>
          <cell r="B46">
            <v>2800</v>
          </cell>
          <cell r="R46" t="str">
            <v>BXKD164219</v>
          </cell>
        </row>
        <row r="47">
          <cell r="A47">
            <v>46160.5628587963</v>
          </cell>
          <cell r="B47">
            <v>1485</v>
          </cell>
          <cell r="R47" t="str">
            <v>BXKD164166</v>
          </cell>
        </row>
        <row r="48">
          <cell r="A48">
            <v>46160.561608796299</v>
          </cell>
          <cell r="B48">
            <v>3575</v>
          </cell>
          <cell r="R48" t="str">
            <v>BXJD164132</v>
          </cell>
        </row>
        <row r="49">
          <cell r="A49">
            <v>46160.560555555603</v>
          </cell>
          <cell r="B49">
            <v>2035</v>
          </cell>
          <cell r="R49" t="str">
            <v>BWID220970</v>
          </cell>
        </row>
        <row r="50">
          <cell r="A50">
            <v>46160.559456018498</v>
          </cell>
          <cell r="B50">
            <v>11300</v>
          </cell>
          <cell r="R50" t="str">
            <v>BSKD161499</v>
          </cell>
        </row>
        <row r="51">
          <cell r="A51">
            <v>46160.557870370401</v>
          </cell>
          <cell r="B51">
            <v>9145</v>
          </cell>
          <cell r="R51" t="str">
            <v>BSJD161378</v>
          </cell>
        </row>
        <row r="52">
          <cell r="A52">
            <v>46160.556064814802</v>
          </cell>
          <cell r="B52">
            <v>7550</v>
          </cell>
          <cell r="R52" t="str">
            <v>BSAD161582</v>
          </cell>
        </row>
        <row r="53">
          <cell r="A53">
            <v>46160.554895833302</v>
          </cell>
          <cell r="B53">
            <v>9020</v>
          </cell>
          <cell r="R53" t="str">
            <v>BRED161077</v>
          </cell>
        </row>
        <row r="54">
          <cell r="A54">
            <v>46160.553657407399</v>
          </cell>
          <cell r="B54">
            <v>10510</v>
          </cell>
          <cell r="R54" t="str">
            <v>BPBD200118</v>
          </cell>
        </row>
        <row r="55">
          <cell r="A55">
            <v>46160.5481365741</v>
          </cell>
          <cell r="B55">
            <v>5220</v>
          </cell>
          <cell r="R55" t="str">
            <v>BRKD120213</v>
          </cell>
        </row>
        <row r="56">
          <cell r="A56">
            <v>46160.546620370398</v>
          </cell>
          <cell r="B56">
            <v>11730</v>
          </cell>
          <cell r="R56" t="str">
            <v>BQED160244</v>
          </cell>
        </row>
        <row r="57">
          <cell r="A57">
            <v>46158.755254629599</v>
          </cell>
          <cell r="B57">
            <v>2185</v>
          </cell>
          <cell r="R57" t="str">
            <v>BXBD164346</v>
          </cell>
        </row>
        <row r="58">
          <cell r="A58">
            <v>46158.693888888898</v>
          </cell>
          <cell r="B58">
            <v>6400</v>
          </cell>
          <cell r="R58" t="str">
            <v>BRCD160998</v>
          </cell>
        </row>
        <row r="59">
          <cell r="A59">
            <v>46158.680787037003</v>
          </cell>
          <cell r="B59">
            <v>6695</v>
          </cell>
          <cell r="R59" t="str">
            <v>BSGD161854</v>
          </cell>
        </row>
        <row r="60">
          <cell r="A60">
            <v>46158.6789236111</v>
          </cell>
          <cell r="B60">
            <v>4575</v>
          </cell>
          <cell r="R60" t="str">
            <v>BSGD161861</v>
          </cell>
        </row>
        <row r="61">
          <cell r="A61">
            <v>46158.677986111099</v>
          </cell>
          <cell r="B61">
            <v>7410</v>
          </cell>
          <cell r="R61" t="str">
            <v>BRJD160600</v>
          </cell>
        </row>
        <row r="62">
          <cell r="A62">
            <v>46158.677152777796</v>
          </cell>
          <cell r="B62">
            <v>4120</v>
          </cell>
          <cell r="R62" t="str">
            <v>BSKD161476</v>
          </cell>
        </row>
        <row r="63">
          <cell r="A63">
            <v>46158.675960648201</v>
          </cell>
          <cell r="B63">
            <v>5350</v>
          </cell>
          <cell r="R63" t="str">
            <v>BSLD161503</v>
          </cell>
        </row>
        <row r="64">
          <cell r="A64">
            <v>46158.674965277802</v>
          </cell>
          <cell r="B64">
            <v>8935</v>
          </cell>
          <cell r="R64" t="str">
            <v>BRCD160978</v>
          </cell>
        </row>
        <row r="65">
          <cell r="A65">
            <v>46158.673611111102</v>
          </cell>
          <cell r="B65">
            <v>9010</v>
          </cell>
          <cell r="R65" t="str">
            <v>BRCD160948</v>
          </cell>
        </row>
        <row r="66">
          <cell r="A66">
            <v>46158.663368055597</v>
          </cell>
          <cell r="B66">
            <v>9100</v>
          </cell>
          <cell r="R66" t="str">
            <v>BSFD161819</v>
          </cell>
        </row>
        <row r="67">
          <cell r="A67">
            <v>46158.659444444398</v>
          </cell>
          <cell r="B67">
            <v>6565</v>
          </cell>
          <cell r="R67" t="str">
            <v>BRKD160653</v>
          </cell>
        </row>
        <row r="68">
          <cell r="A68">
            <v>46158.6553472222</v>
          </cell>
          <cell r="B68">
            <v>7160</v>
          </cell>
          <cell r="R68" t="str">
            <v>BRKD160684</v>
          </cell>
        </row>
        <row r="69">
          <cell r="A69">
            <v>46158.581446759301</v>
          </cell>
          <cell r="B69">
            <v>14205</v>
          </cell>
          <cell r="R69" t="str">
            <v>BRGL151464</v>
          </cell>
        </row>
        <row r="70">
          <cell r="A70">
            <v>46158.579837963</v>
          </cell>
          <cell r="B70">
            <v>10780</v>
          </cell>
          <cell r="R70" t="str">
            <v>BRBL150944</v>
          </cell>
        </row>
        <row r="71">
          <cell r="A71">
            <v>46158.578425925902</v>
          </cell>
          <cell r="B71">
            <v>14766</v>
          </cell>
          <cell r="R71" t="str">
            <v>BRGL151468</v>
          </cell>
        </row>
        <row r="72">
          <cell r="A72">
            <v>46158.5714814815</v>
          </cell>
          <cell r="B72">
            <v>3729</v>
          </cell>
          <cell r="R72" t="str">
            <v>BVDC376483</v>
          </cell>
        </row>
        <row r="73">
          <cell r="A73">
            <v>46156.634108796301</v>
          </cell>
          <cell r="B73">
            <v>11745</v>
          </cell>
          <cell r="R73" t="str">
            <v>BVDS039458</v>
          </cell>
        </row>
        <row r="74">
          <cell r="A74">
            <v>46156.633020833302</v>
          </cell>
          <cell r="B74">
            <v>33088</v>
          </cell>
          <cell r="R74" t="str">
            <v>BQBS033819</v>
          </cell>
        </row>
        <row r="75">
          <cell r="A75">
            <v>46156.573738425897</v>
          </cell>
          <cell r="B75">
            <v>15513</v>
          </cell>
          <cell r="R75" t="str">
            <v>BTJC377158</v>
          </cell>
        </row>
        <row r="76">
          <cell r="A76">
            <v>46156.475740740701</v>
          </cell>
          <cell r="B76">
            <v>10769</v>
          </cell>
          <cell r="R76" t="str">
            <v>BUGC373215</v>
          </cell>
        </row>
        <row r="77">
          <cell r="A77">
            <v>46155.740081018499</v>
          </cell>
          <cell r="B77">
            <v>20739</v>
          </cell>
          <cell r="R77" t="str">
            <v>BTLC377591</v>
          </cell>
        </row>
        <row r="78">
          <cell r="A78">
            <v>46155.590937499997</v>
          </cell>
          <cell r="B78">
            <v>14871</v>
          </cell>
          <cell r="R78" t="str">
            <v>BWKS031684</v>
          </cell>
        </row>
        <row r="79">
          <cell r="A79">
            <v>46155.550937499997</v>
          </cell>
          <cell r="B79">
            <v>27894</v>
          </cell>
          <cell r="R79" t="str">
            <v>BNKS030423</v>
          </cell>
        </row>
        <row r="80">
          <cell r="A80">
            <v>46153.677430555603</v>
          </cell>
          <cell r="B80">
            <v>88365</v>
          </cell>
          <cell r="R80" t="str">
            <v>BLGS031576</v>
          </cell>
        </row>
        <row r="81">
          <cell r="A81">
            <v>46151.431250000001</v>
          </cell>
          <cell r="B81">
            <v>60776</v>
          </cell>
          <cell r="R81" t="str">
            <v>BILS030211</v>
          </cell>
        </row>
        <row r="82">
          <cell r="A82">
            <v>46151.429675925901</v>
          </cell>
          <cell r="B82">
            <v>60314</v>
          </cell>
          <cell r="R82" t="str">
            <v>BLGS040582</v>
          </cell>
        </row>
        <row r="83">
          <cell r="A83">
            <v>46151.427928240701</v>
          </cell>
          <cell r="B83">
            <v>9896</v>
          </cell>
          <cell r="R83" t="str">
            <v>BUFC372952</v>
          </cell>
        </row>
        <row r="84">
          <cell r="A84">
            <v>46150.461886574099</v>
          </cell>
          <cell r="B84">
            <v>2790</v>
          </cell>
          <cell r="R84" t="str">
            <v>BXDD232126</v>
          </cell>
        </row>
        <row r="85">
          <cell r="A85">
            <v>46148.603414351899</v>
          </cell>
          <cell r="B85">
            <v>58558</v>
          </cell>
          <cell r="R85" t="str">
            <v>BLFS040558</v>
          </cell>
        </row>
        <row r="86">
          <cell r="A86">
            <v>46148.504687499997</v>
          </cell>
          <cell r="B86">
            <v>11072</v>
          </cell>
          <cell r="R86" t="str">
            <v>BUFD162814</v>
          </cell>
        </row>
        <row r="87">
          <cell r="A87">
            <v>46148.500196759298</v>
          </cell>
          <cell r="B87">
            <v>2683</v>
          </cell>
          <cell r="R87" t="str">
            <v>BXFD164605</v>
          </cell>
        </row>
        <row r="88">
          <cell r="A88">
            <v>46147.6827430556</v>
          </cell>
          <cell r="B88">
            <v>8650</v>
          </cell>
          <cell r="R88" t="str">
            <v>BVKD163010</v>
          </cell>
        </row>
        <row r="89">
          <cell r="A89">
            <v>46147.658900463</v>
          </cell>
          <cell r="B89">
            <v>1746</v>
          </cell>
          <cell r="R89" t="str">
            <v>BYKD164879</v>
          </cell>
        </row>
        <row r="90">
          <cell r="A90">
            <v>46147.622152777803</v>
          </cell>
          <cell r="B90">
            <v>2710</v>
          </cell>
          <cell r="R90" t="str">
            <v>BXID201595</v>
          </cell>
        </row>
        <row r="91">
          <cell r="A91">
            <v>46147.480416666702</v>
          </cell>
          <cell r="B91">
            <v>2982</v>
          </cell>
          <cell r="R91" t="str">
            <v>BXLD231897</v>
          </cell>
        </row>
        <row r="92">
          <cell r="A92">
            <v>46146.688437500001</v>
          </cell>
          <cell r="B92">
            <v>2070</v>
          </cell>
          <cell r="R92" t="str">
            <v>BXAD231957</v>
          </cell>
        </row>
        <row r="93">
          <cell r="A93">
            <v>46144.731134259302</v>
          </cell>
          <cell r="B93">
            <v>43357</v>
          </cell>
          <cell r="R93" t="str">
            <v>BSKS036366</v>
          </cell>
        </row>
        <row r="94">
          <cell r="A94">
            <v>46144.384872685201</v>
          </cell>
          <cell r="B94">
            <v>4513</v>
          </cell>
          <cell r="R94" t="str">
            <v>BWID164054</v>
          </cell>
        </row>
        <row r="95">
          <cell r="A95">
            <v>46142.452233796299</v>
          </cell>
          <cell r="B95">
            <v>53969</v>
          </cell>
          <cell r="R95" t="str">
            <v>GPLS030458</v>
          </cell>
        </row>
        <row r="96">
          <cell r="A96">
            <v>46141.559409722198</v>
          </cell>
          <cell r="B96">
            <v>1788</v>
          </cell>
          <cell r="R96" t="str">
            <v>BYDS030966</v>
          </cell>
        </row>
        <row r="97">
          <cell r="A97">
            <v>46141.557719907403</v>
          </cell>
          <cell r="B97">
            <v>7263</v>
          </cell>
          <cell r="R97" t="str">
            <v>BYJC375621</v>
          </cell>
        </row>
        <row r="98">
          <cell r="A98">
            <v>46141.5562152778</v>
          </cell>
          <cell r="B98">
            <v>18286</v>
          </cell>
          <cell r="R98" t="str">
            <v>BVDS039269</v>
          </cell>
        </row>
        <row r="99">
          <cell r="A99">
            <v>46140.687118055597</v>
          </cell>
          <cell r="B99">
            <v>9973</v>
          </cell>
          <cell r="R99" t="str">
            <v>BWLS031913</v>
          </cell>
        </row>
        <row r="100">
          <cell r="A100">
            <v>46140.561921296299</v>
          </cell>
          <cell r="B100">
            <v>7781</v>
          </cell>
          <cell r="R100" t="str">
            <v>BVJD162972</v>
          </cell>
        </row>
        <row r="101">
          <cell r="A101">
            <v>46139.726747685199</v>
          </cell>
          <cell r="B101">
            <v>1793</v>
          </cell>
          <cell r="R101" t="str">
            <v>BYIS046047</v>
          </cell>
        </row>
        <row r="102">
          <cell r="A102">
            <v>46139.522743055597</v>
          </cell>
          <cell r="B102">
            <v>5678</v>
          </cell>
          <cell r="R102" t="str">
            <v>BUIC373911</v>
          </cell>
        </row>
        <row r="103">
          <cell r="A103">
            <v>46137.604201388902</v>
          </cell>
          <cell r="B103">
            <v>18492</v>
          </cell>
          <cell r="R103" t="str">
            <v>BVBS048555</v>
          </cell>
        </row>
        <row r="104">
          <cell r="A104">
            <v>46137.448993055601</v>
          </cell>
          <cell r="B104">
            <v>36414</v>
          </cell>
          <cell r="R104" t="str">
            <v>BRHS035368</v>
          </cell>
        </row>
        <row r="105">
          <cell r="A105">
            <v>46137.447731481501</v>
          </cell>
          <cell r="B105">
            <v>41948</v>
          </cell>
          <cell r="R105" t="str">
            <v>GPJS030042</v>
          </cell>
        </row>
        <row r="106">
          <cell r="A106">
            <v>46137.446006944403</v>
          </cell>
          <cell r="B106">
            <v>2966</v>
          </cell>
          <cell r="R106" t="str">
            <v>BXGC374746</v>
          </cell>
        </row>
        <row r="107">
          <cell r="A107">
            <v>46136.679085648102</v>
          </cell>
          <cell r="B107">
            <v>1982</v>
          </cell>
          <cell r="R107" t="str">
            <v>BYFD232840</v>
          </cell>
        </row>
        <row r="108">
          <cell r="A108">
            <v>46136.587291666699</v>
          </cell>
          <cell r="B108">
            <v>45029</v>
          </cell>
          <cell r="R108" t="str">
            <v>BRGS035169</v>
          </cell>
        </row>
        <row r="109">
          <cell r="A109">
            <v>46136.579143518502</v>
          </cell>
          <cell r="B109">
            <v>2848</v>
          </cell>
          <cell r="R109" t="str">
            <v>BXHD164701</v>
          </cell>
        </row>
        <row r="110">
          <cell r="A110">
            <v>46134.675266203703</v>
          </cell>
          <cell r="B110">
            <v>815</v>
          </cell>
          <cell r="R110" t="str">
            <v>BYID165412</v>
          </cell>
        </row>
        <row r="111">
          <cell r="A111">
            <v>46134.562777777799</v>
          </cell>
          <cell r="B111">
            <v>34818</v>
          </cell>
          <cell r="R111" t="str">
            <v>BUBS033778</v>
          </cell>
        </row>
        <row r="112">
          <cell r="A112">
            <v>46134.554606481499</v>
          </cell>
          <cell r="B112">
            <v>2088</v>
          </cell>
          <cell r="R112" t="str">
            <v>BXKC372344</v>
          </cell>
        </row>
        <row r="113">
          <cell r="A113">
            <v>46134.447488425903</v>
          </cell>
          <cell r="B113">
            <v>31345</v>
          </cell>
          <cell r="R113" t="str">
            <v>BUCS034287</v>
          </cell>
        </row>
        <row r="114">
          <cell r="A114">
            <v>46133.734583333302</v>
          </cell>
          <cell r="B114">
            <v>1064</v>
          </cell>
          <cell r="R114" t="str">
            <v>BYCC377390</v>
          </cell>
        </row>
        <row r="115">
          <cell r="A115">
            <v>46133.673553240696</v>
          </cell>
          <cell r="B115">
            <v>4386</v>
          </cell>
          <cell r="R115" t="str">
            <v>BXBD164358</v>
          </cell>
        </row>
        <row r="116">
          <cell r="A116">
            <v>46133.464386574102</v>
          </cell>
          <cell r="B116">
            <v>25259</v>
          </cell>
          <cell r="R116" t="str">
            <v>BSAS036958</v>
          </cell>
        </row>
        <row r="117">
          <cell r="A117">
            <v>46132.665150462999</v>
          </cell>
          <cell r="B117">
            <v>8316</v>
          </cell>
          <cell r="R117" t="str">
            <v>BWLS031931</v>
          </cell>
        </row>
        <row r="118">
          <cell r="A118">
            <v>46132.606712963003</v>
          </cell>
          <cell r="B118">
            <v>4847</v>
          </cell>
          <cell r="R118" t="str">
            <v>BXDC373881</v>
          </cell>
        </row>
        <row r="119">
          <cell r="A119">
            <v>46130.724652777797</v>
          </cell>
          <cell r="B119">
            <v>9074</v>
          </cell>
          <cell r="R119" t="str">
            <v>BXFC374369</v>
          </cell>
        </row>
        <row r="120">
          <cell r="A120">
            <v>46130.6798263889</v>
          </cell>
          <cell r="B120">
            <v>20751</v>
          </cell>
          <cell r="R120" t="str">
            <v>BPIC370386</v>
          </cell>
        </row>
        <row r="121">
          <cell r="A121">
            <v>46130.6386921296</v>
          </cell>
          <cell r="B121">
            <v>6484</v>
          </cell>
          <cell r="R121" t="str">
            <v>BWLC379048</v>
          </cell>
        </row>
        <row r="122">
          <cell r="A122">
            <v>46130.637800925899</v>
          </cell>
          <cell r="B122">
            <v>11665</v>
          </cell>
          <cell r="R122" t="str">
            <v>BWFC370723</v>
          </cell>
        </row>
        <row r="123">
          <cell r="A123">
            <v>46130.413472222201</v>
          </cell>
          <cell r="B123">
            <v>10670</v>
          </cell>
          <cell r="R123" t="str">
            <v>BSLD230358</v>
          </cell>
        </row>
        <row r="124">
          <cell r="A124">
            <v>46126.758425925902</v>
          </cell>
          <cell r="B124">
            <v>5175</v>
          </cell>
          <cell r="R124" t="str">
            <v>BYBS030225</v>
          </cell>
        </row>
        <row r="125">
          <cell r="A125">
            <v>46126.672118055598</v>
          </cell>
          <cell r="B125">
            <v>49359</v>
          </cell>
          <cell r="R125" t="str">
            <v>BRIC374329</v>
          </cell>
        </row>
        <row r="126">
          <cell r="A126">
            <v>46126.603460648097</v>
          </cell>
          <cell r="B126">
            <v>7520</v>
          </cell>
          <cell r="R126" t="str">
            <v>BRGC374007</v>
          </cell>
        </row>
        <row r="127">
          <cell r="A127">
            <v>46126.520636574103</v>
          </cell>
          <cell r="B127">
            <v>3475</v>
          </cell>
          <cell r="R127" t="str">
            <v>BYKS044266</v>
          </cell>
        </row>
        <row r="128">
          <cell r="A128">
            <v>46125.670902777798</v>
          </cell>
          <cell r="B128">
            <v>8412</v>
          </cell>
          <cell r="R128" t="str">
            <v>BUGS047249</v>
          </cell>
        </row>
        <row r="129">
          <cell r="A129">
            <v>46125.626597222203</v>
          </cell>
          <cell r="B129">
            <v>5190</v>
          </cell>
          <cell r="R129" t="str">
            <v>BWED163893</v>
          </cell>
        </row>
        <row r="130">
          <cell r="A130">
            <v>46125.554409722201</v>
          </cell>
          <cell r="B130">
            <v>1753</v>
          </cell>
          <cell r="R130" t="str">
            <v>BYFS045580</v>
          </cell>
        </row>
        <row r="131">
          <cell r="A131">
            <v>46125.427974537</v>
          </cell>
          <cell r="B131">
            <v>6321</v>
          </cell>
          <cell r="R131" t="str">
            <v>BYBS030095</v>
          </cell>
        </row>
        <row r="132">
          <cell r="A132">
            <v>46124.497106481504</v>
          </cell>
          <cell r="B132">
            <v>3021</v>
          </cell>
          <cell r="R132" t="str">
            <v>BXJD231746</v>
          </cell>
        </row>
        <row r="133">
          <cell r="A133">
            <v>46123.577662037002</v>
          </cell>
          <cell r="B133">
            <v>1868</v>
          </cell>
          <cell r="R133" t="str">
            <v>BYLD164919</v>
          </cell>
        </row>
        <row r="134">
          <cell r="A134">
            <v>46123.557974536998</v>
          </cell>
          <cell r="B134">
            <v>12144</v>
          </cell>
          <cell r="R134" t="str">
            <v>BXDS036842</v>
          </cell>
        </row>
        <row r="135">
          <cell r="A135">
            <v>46122.692951388897</v>
          </cell>
          <cell r="B135">
            <v>12154</v>
          </cell>
          <cell r="R135" t="str">
            <v>BXJS035074</v>
          </cell>
        </row>
        <row r="136">
          <cell r="A136">
            <v>46122.460902777799</v>
          </cell>
          <cell r="B136">
            <v>7428</v>
          </cell>
          <cell r="R136" t="str">
            <v>BXBS036173</v>
          </cell>
        </row>
        <row r="137">
          <cell r="A137">
            <v>46122.451319444401</v>
          </cell>
          <cell r="B137">
            <v>1629</v>
          </cell>
          <cell r="R137" t="str">
            <v>BYLD201693</v>
          </cell>
        </row>
        <row r="138">
          <cell r="A138">
            <v>46121.720844907402</v>
          </cell>
          <cell r="B138">
            <v>5573</v>
          </cell>
          <cell r="R138" t="str">
            <v>BVES049148</v>
          </cell>
        </row>
        <row r="139">
          <cell r="A139">
            <v>46121.720069444404</v>
          </cell>
          <cell r="B139">
            <v>3754</v>
          </cell>
          <cell r="R139" t="str">
            <v>BVES049149</v>
          </cell>
        </row>
        <row r="140">
          <cell r="A140">
            <v>46121.719166666699</v>
          </cell>
          <cell r="B140">
            <v>11595</v>
          </cell>
          <cell r="R140" t="str">
            <v>BXHS037937</v>
          </cell>
        </row>
        <row r="141">
          <cell r="A141">
            <v>46120.619178240697</v>
          </cell>
          <cell r="B141">
            <v>4325</v>
          </cell>
          <cell r="R141" t="str">
            <v>BWHD164015</v>
          </cell>
        </row>
        <row r="142">
          <cell r="A142">
            <v>46120.484953703701</v>
          </cell>
          <cell r="B142">
            <v>681</v>
          </cell>
          <cell r="R142" t="str">
            <v>BYHD232906</v>
          </cell>
        </row>
        <row r="143">
          <cell r="A143">
            <v>46120.459421296298</v>
          </cell>
          <cell r="B143">
            <v>11084</v>
          </cell>
          <cell r="R143" t="str">
            <v>BXJS034965</v>
          </cell>
        </row>
        <row r="144">
          <cell r="A144">
            <v>46119.423668981501</v>
          </cell>
          <cell r="B144">
            <v>30801</v>
          </cell>
          <cell r="R144" t="str">
            <v>ONIC370102</v>
          </cell>
        </row>
        <row r="145">
          <cell r="A145">
            <v>46118.662546296298</v>
          </cell>
          <cell r="B145">
            <v>5611</v>
          </cell>
          <cell r="R145" t="str">
            <v>BWED163889</v>
          </cell>
        </row>
        <row r="146">
          <cell r="A146">
            <v>46116.680578703701</v>
          </cell>
          <cell r="B146">
            <v>49085</v>
          </cell>
          <cell r="R146" t="str">
            <v>GOGC370754</v>
          </cell>
        </row>
        <row r="147">
          <cell r="A147">
            <v>46115.607268518499</v>
          </cell>
          <cell r="B147">
            <v>2507</v>
          </cell>
          <cell r="R147" t="str">
            <v>BXGD164662</v>
          </cell>
        </row>
        <row r="148">
          <cell r="A148">
            <v>46115.568958333301</v>
          </cell>
          <cell r="B148">
            <v>10290</v>
          </cell>
          <cell r="R148" t="str">
            <v>BVCD163165</v>
          </cell>
        </row>
        <row r="149">
          <cell r="A149">
            <v>46115.437337962998</v>
          </cell>
          <cell r="B149">
            <v>17399</v>
          </cell>
          <cell r="R149" t="str">
            <v>BVDS039269</v>
          </cell>
        </row>
        <row r="150">
          <cell r="A150">
            <v>46114.675509259301</v>
          </cell>
          <cell r="B150">
            <v>5106</v>
          </cell>
          <cell r="R150" t="str">
            <v>BWED163893</v>
          </cell>
        </row>
        <row r="151">
          <cell r="A151">
            <v>46114.565405092602</v>
          </cell>
          <cell r="B151">
            <v>36675</v>
          </cell>
          <cell r="R151" t="str">
            <v>BSDS043254</v>
          </cell>
        </row>
        <row r="152">
          <cell r="A152">
            <v>46113.692418981504</v>
          </cell>
          <cell r="B152">
            <v>10576</v>
          </cell>
          <cell r="R152" t="str">
            <v>BVDS039346</v>
          </cell>
        </row>
        <row r="153">
          <cell r="A153">
            <v>46113.432638888902</v>
          </cell>
          <cell r="B153">
            <v>14291</v>
          </cell>
          <cell r="R153" t="str">
            <v>BVIS040049</v>
          </cell>
        </row>
        <row r="154">
          <cell r="A154">
            <v>46112.5910069444</v>
          </cell>
          <cell r="B154">
            <v>6735</v>
          </cell>
          <cell r="R154" t="str">
            <v>BXBS036231</v>
          </cell>
        </row>
        <row r="155">
          <cell r="A155">
            <v>46111.619097222203</v>
          </cell>
          <cell r="B155">
            <v>2087</v>
          </cell>
          <cell r="R155" t="str">
            <v>BWFD163937</v>
          </cell>
        </row>
        <row r="156">
          <cell r="A156">
            <v>46111.602303240703</v>
          </cell>
          <cell r="B156">
            <v>488</v>
          </cell>
          <cell r="R156" t="str">
            <v>BYED232760</v>
          </cell>
        </row>
        <row r="157">
          <cell r="A157">
            <v>46109.673877314803</v>
          </cell>
          <cell r="B157">
            <v>21113</v>
          </cell>
          <cell r="R157" t="str">
            <v>BUKS045388</v>
          </cell>
        </row>
        <row r="158">
          <cell r="A158">
            <v>46107.737152777801</v>
          </cell>
          <cell r="B158">
            <v>1134</v>
          </cell>
          <cell r="R158" t="str">
            <v>BYED165208</v>
          </cell>
        </row>
        <row r="159">
          <cell r="A159">
            <v>46107.558703703697</v>
          </cell>
          <cell r="B159">
            <v>63364</v>
          </cell>
          <cell r="R159" t="str">
            <v>BMBL160078</v>
          </cell>
        </row>
        <row r="160">
          <cell r="A160">
            <v>46107.557893518497</v>
          </cell>
          <cell r="B160">
            <v>26530</v>
          </cell>
          <cell r="R160" t="str">
            <v>BSCS037531</v>
          </cell>
        </row>
        <row r="161">
          <cell r="A161">
            <v>46107.557013888902</v>
          </cell>
          <cell r="B161">
            <v>25130</v>
          </cell>
          <cell r="R161" t="str">
            <v>BIFS040367</v>
          </cell>
        </row>
        <row r="162">
          <cell r="A162">
            <v>46106.5879166667</v>
          </cell>
          <cell r="B162">
            <v>6436</v>
          </cell>
          <cell r="R162" t="str">
            <v>BXFS037363</v>
          </cell>
        </row>
        <row r="163">
          <cell r="A163">
            <v>46105.455069444397</v>
          </cell>
          <cell r="B163">
            <v>43749</v>
          </cell>
          <cell r="R163" t="str">
            <v>BQFS031084</v>
          </cell>
        </row>
        <row r="164">
          <cell r="A164">
            <v>46105.451365740701</v>
          </cell>
          <cell r="B164">
            <v>13984</v>
          </cell>
          <cell r="R164" t="str">
            <v>BRJC371828</v>
          </cell>
        </row>
        <row r="165">
          <cell r="A165">
            <v>46104.433217592603</v>
          </cell>
          <cell r="B165">
            <v>1580</v>
          </cell>
          <cell r="R165" t="str">
            <v>BXBD164346</v>
          </cell>
        </row>
        <row r="166">
          <cell r="A166">
            <v>46102.737847222197</v>
          </cell>
          <cell r="B166">
            <v>1475</v>
          </cell>
          <cell r="R166" t="str">
            <v>BXCD164396</v>
          </cell>
        </row>
        <row r="167">
          <cell r="A167">
            <v>46102.636990740699</v>
          </cell>
          <cell r="B167">
            <v>1250</v>
          </cell>
          <cell r="R167" t="str">
            <v>BYLD232523</v>
          </cell>
        </row>
        <row r="168">
          <cell r="A168">
            <v>46102.475729166697</v>
          </cell>
          <cell r="B168">
            <v>4622</v>
          </cell>
          <cell r="R168" t="str">
            <v>BYJS038729</v>
          </cell>
        </row>
        <row r="169">
          <cell r="A169">
            <v>46101.643599536997</v>
          </cell>
          <cell r="B169">
            <v>1500</v>
          </cell>
          <cell r="R169" t="str">
            <v>BYBD201738</v>
          </cell>
        </row>
        <row r="170">
          <cell r="A170">
            <v>46101.527511574102</v>
          </cell>
          <cell r="B170">
            <v>17793</v>
          </cell>
          <cell r="R170" t="str">
            <v>BVBS048555</v>
          </cell>
        </row>
        <row r="171">
          <cell r="A171">
            <v>46101.469571759299</v>
          </cell>
          <cell r="B171">
            <v>23912</v>
          </cell>
          <cell r="R171" t="str">
            <v>BVGF111615</v>
          </cell>
        </row>
        <row r="172">
          <cell r="A172">
            <v>46101.467418981498</v>
          </cell>
          <cell r="B172">
            <v>59314</v>
          </cell>
          <cell r="R172" t="str">
            <v>BLGS040582</v>
          </cell>
        </row>
        <row r="173">
          <cell r="A173">
            <v>46101.466122685197</v>
          </cell>
          <cell r="B173">
            <v>14807</v>
          </cell>
          <cell r="R173" t="str">
            <v>BWEC370314</v>
          </cell>
        </row>
        <row r="174">
          <cell r="A174">
            <v>46101.464513888903</v>
          </cell>
          <cell r="B174">
            <v>1726</v>
          </cell>
          <cell r="R174" t="str">
            <v>BXDC373827</v>
          </cell>
        </row>
        <row r="175">
          <cell r="A175">
            <v>46101.463356481501</v>
          </cell>
          <cell r="B175">
            <v>15231</v>
          </cell>
          <cell r="R175" t="str">
            <v>BXKS035161</v>
          </cell>
        </row>
        <row r="176">
          <cell r="A176">
            <v>46097.737106481502</v>
          </cell>
          <cell r="B176">
            <v>620</v>
          </cell>
          <cell r="R176" t="str">
            <v>BYHD201877</v>
          </cell>
        </row>
        <row r="177">
          <cell r="A177">
            <v>46097.736076388901</v>
          </cell>
          <cell r="B177">
            <v>588</v>
          </cell>
          <cell r="R177" t="str">
            <v>BYFD201821</v>
          </cell>
        </row>
        <row r="178">
          <cell r="A178">
            <v>46097.564409722203</v>
          </cell>
          <cell r="B178">
            <v>2035</v>
          </cell>
          <cell r="R178" t="str">
            <v>BXID164764</v>
          </cell>
        </row>
        <row r="179">
          <cell r="A179">
            <v>46095.646793981497</v>
          </cell>
          <cell r="B179">
            <v>2091</v>
          </cell>
          <cell r="R179" t="str">
            <v>BYJD232405</v>
          </cell>
        </row>
        <row r="180">
          <cell r="A180">
            <v>46095.448842592603</v>
          </cell>
          <cell r="B180">
            <v>333747</v>
          </cell>
          <cell r="R180" t="str">
            <v>BSLS036682</v>
          </cell>
        </row>
        <row r="181">
          <cell r="A181">
            <v>46094.688136574099</v>
          </cell>
          <cell r="B181">
            <v>2134</v>
          </cell>
          <cell r="R181" t="str">
            <v>BXFD164605</v>
          </cell>
        </row>
        <row r="182">
          <cell r="A182">
            <v>46093.661400463003</v>
          </cell>
          <cell r="B182">
            <v>1502</v>
          </cell>
          <cell r="R182" t="str">
            <v>BYFD232840</v>
          </cell>
        </row>
        <row r="183">
          <cell r="A183">
            <v>46093.645868055602</v>
          </cell>
          <cell r="B183">
            <v>15861</v>
          </cell>
          <cell r="R183" t="str">
            <v>BUGS047201</v>
          </cell>
        </row>
        <row r="184">
          <cell r="A184">
            <v>46093.643472222197</v>
          </cell>
          <cell r="B184">
            <v>38826</v>
          </cell>
          <cell r="R184" t="str">
            <v>BRCC372871</v>
          </cell>
        </row>
        <row r="185">
          <cell r="A185">
            <v>46093.642060185201</v>
          </cell>
          <cell r="B185">
            <v>15661</v>
          </cell>
          <cell r="R185" t="str">
            <v>BUFS046813</v>
          </cell>
        </row>
        <row r="186">
          <cell r="A186">
            <v>46092.516805555599</v>
          </cell>
          <cell r="B186">
            <v>550</v>
          </cell>
          <cell r="R186" t="str">
            <v>BYDD232713</v>
          </cell>
        </row>
        <row r="187">
          <cell r="A187">
            <v>46092.511122685202</v>
          </cell>
          <cell r="B187">
            <v>5180</v>
          </cell>
          <cell r="R187" t="str">
            <v>BVID163401</v>
          </cell>
        </row>
        <row r="188">
          <cell r="A188">
            <v>46092.5080787037</v>
          </cell>
          <cell r="B188">
            <v>2480</v>
          </cell>
          <cell r="R188" t="str">
            <v>BXCD164399</v>
          </cell>
        </row>
        <row r="189">
          <cell r="A189">
            <v>46091.706145833297</v>
          </cell>
          <cell r="B189">
            <v>6019</v>
          </cell>
          <cell r="R189" t="str">
            <v>BXKD164206</v>
          </cell>
        </row>
        <row r="190">
          <cell r="A190">
            <v>46091.615717592598</v>
          </cell>
          <cell r="B190">
            <v>1400</v>
          </cell>
          <cell r="R190" t="str">
            <v>BYBD201738</v>
          </cell>
        </row>
        <row r="191">
          <cell r="A191">
            <v>46090.652002314797</v>
          </cell>
          <cell r="B191">
            <v>3883</v>
          </cell>
          <cell r="R191" t="str">
            <v>BXBD164358</v>
          </cell>
        </row>
        <row r="192">
          <cell r="A192">
            <v>46088.625196759298</v>
          </cell>
          <cell r="B192">
            <v>2091</v>
          </cell>
          <cell r="R192" t="str">
            <v>BYLD232534</v>
          </cell>
        </row>
        <row r="193">
          <cell r="A193">
            <v>46088.549664351798</v>
          </cell>
          <cell r="B193">
            <v>502</v>
          </cell>
          <cell r="R193" t="str">
            <v>BYID165412</v>
          </cell>
        </row>
        <row r="194">
          <cell r="A194">
            <v>46083.4761111111</v>
          </cell>
          <cell r="B194">
            <v>2032</v>
          </cell>
          <cell r="R194" t="str">
            <v>BYLD232534</v>
          </cell>
        </row>
        <row r="195">
          <cell r="A195">
            <v>46083.470509259299</v>
          </cell>
          <cell r="B195">
            <v>2000</v>
          </cell>
          <cell r="R195" t="str">
            <v>BXAD164301</v>
          </cell>
        </row>
        <row r="196">
          <cell r="A196">
            <v>46083.468680555598</v>
          </cell>
          <cell r="B196">
            <v>516</v>
          </cell>
          <cell r="R196" t="str">
            <v>BYLD164914</v>
          </cell>
        </row>
        <row r="197">
          <cell r="A197">
            <v>46081.624027777798</v>
          </cell>
          <cell r="B197">
            <v>38817</v>
          </cell>
          <cell r="R197" t="str">
            <v>BTGS031205</v>
          </cell>
        </row>
        <row r="198">
          <cell r="A198">
            <v>46081.622997685197</v>
          </cell>
          <cell r="B198">
            <v>97701</v>
          </cell>
          <cell r="R198" t="str">
            <v>BPLF150007</v>
          </cell>
        </row>
        <row r="199">
          <cell r="A199">
            <v>46080.485625000001</v>
          </cell>
          <cell r="B199">
            <v>5256</v>
          </cell>
          <cell r="R199" t="str">
            <v>BXKC372435</v>
          </cell>
        </row>
        <row r="200">
          <cell r="A200">
            <v>46079.661493055602</v>
          </cell>
          <cell r="B200">
            <v>36129</v>
          </cell>
          <cell r="R200" t="str">
            <v>BRAS033261</v>
          </cell>
        </row>
        <row r="201">
          <cell r="A201">
            <v>46079.638935185198</v>
          </cell>
          <cell r="B201">
            <v>2262</v>
          </cell>
          <cell r="R201" t="str">
            <v>BXHD232312</v>
          </cell>
        </row>
        <row r="202">
          <cell r="A202">
            <v>46078.737534722197</v>
          </cell>
          <cell r="B202">
            <v>515</v>
          </cell>
          <cell r="R202" t="str">
            <v>BYHD165347</v>
          </cell>
        </row>
        <row r="203">
          <cell r="A203">
            <v>46078.559988425899</v>
          </cell>
          <cell r="B203">
            <v>15100</v>
          </cell>
          <cell r="R203" t="str">
            <v>BRGD161233</v>
          </cell>
        </row>
        <row r="204">
          <cell r="A204">
            <v>46078.550381944398</v>
          </cell>
          <cell r="B204">
            <v>5050</v>
          </cell>
          <cell r="R204" t="str">
            <v>BWLD231334</v>
          </cell>
        </row>
        <row r="205">
          <cell r="A205">
            <v>46078.542071759301</v>
          </cell>
          <cell r="B205">
            <v>3655</v>
          </cell>
          <cell r="R205" t="str">
            <v>BYAS039931</v>
          </cell>
        </row>
        <row r="206">
          <cell r="A206">
            <v>46078.4768287037</v>
          </cell>
          <cell r="B206">
            <v>7240</v>
          </cell>
          <cell r="R206" t="str">
            <v>BSKD200409</v>
          </cell>
        </row>
        <row r="207">
          <cell r="A207">
            <v>46078.473784722199</v>
          </cell>
          <cell r="B207">
            <v>8310</v>
          </cell>
          <cell r="R207" t="str">
            <v>BQFD160263</v>
          </cell>
        </row>
        <row r="208">
          <cell r="A208">
            <v>46078.472719907397</v>
          </cell>
          <cell r="B208">
            <v>6180</v>
          </cell>
          <cell r="R208" t="str">
            <v>BQBD160060</v>
          </cell>
        </row>
        <row r="209">
          <cell r="A209">
            <v>46078.471793981502</v>
          </cell>
          <cell r="B209">
            <v>6190</v>
          </cell>
          <cell r="R209" t="str">
            <v>BRHD161314</v>
          </cell>
        </row>
        <row r="210">
          <cell r="A210">
            <v>46078.470925925903</v>
          </cell>
          <cell r="B210">
            <v>5125</v>
          </cell>
          <cell r="R210" t="str">
            <v>BQGD160344</v>
          </cell>
        </row>
        <row r="211">
          <cell r="A211">
            <v>46078.469814814802</v>
          </cell>
          <cell r="B211">
            <v>8910</v>
          </cell>
          <cell r="R211" t="str">
            <v>BPKD200020</v>
          </cell>
        </row>
        <row r="212">
          <cell r="A212">
            <v>46078.468738425901</v>
          </cell>
          <cell r="B212">
            <v>5170</v>
          </cell>
          <cell r="R212" t="str">
            <v>BUKD162510</v>
          </cell>
        </row>
        <row r="213">
          <cell r="A213">
            <v>46077.719282407401</v>
          </cell>
          <cell r="B213">
            <v>2063</v>
          </cell>
          <cell r="R213" t="str">
            <v>BXGD232278</v>
          </cell>
        </row>
        <row r="214">
          <cell r="A214">
            <v>46077.6890740741</v>
          </cell>
          <cell r="B214">
            <v>525</v>
          </cell>
          <cell r="R214" t="str">
            <v>BYHD165336</v>
          </cell>
        </row>
        <row r="215">
          <cell r="A215">
            <v>46077.456527777802</v>
          </cell>
          <cell r="B215">
            <v>28273</v>
          </cell>
          <cell r="R215" t="str">
            <v>BUES034926</v>
          </cell>
        </row>
        <row r="216">
          <cell r="A216">
            <v>46074.550092592603</v>
          </cell>
          <cell r="B216">
            <v>3990</v>
          </cell>
          <cell r="R216" t="str">
            <v>BXGS043540</v>
          </cell>
        </row>
        <row r="217">
          <cell r="A217">
            <v>46074.494988425897</v>
          </cell>
          <cell r="B217">
            <v>5835</v>
          </cell>
          <cell r="R217" t="str">
            <v>BSLD200427</v>
          </cell>
        </row>
        <row r="218">
          <cell r="A218">
            <v>46074.494108796302</v>
          </cell>
          <cell r="B218">
            <v>8630</v>
          </cell>
          <cell r="R218" t="str">
            <v>BOLD200057</v>
          </cell>
        </row>
        <row r="219">
          <cell r="A219">
            <v>46074.493136574099</v>
          </cell>
          <cell r="B219">
            <v>7945</v>
          </cell>
          <cell r="R219" t="str">
            <v>BWAD163687</v>
          </cell>
        </row>
        <row r="220">
          <cell r="A220">
            <v>46074.492164351897</v>
          </cell>
          <cell r="B220">
            <v>7920</v>
          </cell>
          <cell r="R220" t="str">
            <v>BQBD160040</v>
          </cell>
        </row>
        <row r="221">
          <cell r="A221">
            <v>46073.646874999999</v>
          </cell>
          <cell r="B221">
            <v>8515</v>
          </cell>
          <cell r="R221" t="str">
            <v>BPLD200068</v>
          </cell>
        </row>
        <row r="222">
          <cell r="A222">
            <v>46073.645706018498</v>
          </cell>
          <cell r="B222">
            <v>3500</v>
          </cell>
          <cell r="R222" t="str">
            <v>GPBD160107</v>
          </cell>
        </row>
        <row r="223">
          <cell r="A223">
            <v>46073.644537036998</v>
          </cell>
          <cell r="B223">
            <v>7425</v>
          </cell>
          <cell r="R223" t="str">
            <v>GOBD160007</v>
          </cell>
        </row>
        <row r="224">
          <cell r="A224">
            <v>46073.643587963001</v>
          </cell>
          <cell r="B224">
            <v>5920</v>
          </cell>
          <cell r="R224" t="str">
            <v>BOJD160012</v>
          </cell>
        </row>
        <row r="225">
          <cell r="A225">
            <v>46073.642372685201</v>
          </cell>
          <cell r="B225">
            <v>21870</v>
          </cell>
          <cell r="R225" t="str">
            <v>BOID200223</v>
          </cell>
        </row>
        <row r="226">
          <cell r="A226">
            <v>46073.641215277799</v>
          </cell>
          <cell r="B226">
            <v>10785</v>
          </cell>
          <cell r="R226" t="str">
            <v>BQBD200008</v>
          </cell>
        </row>
        <row r="227">
          <cell r="A227">
            <v>46073.639826388899</v>
          </cell>
          <cell r="B227">
            <v>7815</v>
          </cell>
          <cell r="R227" t="str">
            <v>BUCD162696</v>
          </cell>
        </row>
        <row r="228">
          <cell r="A228">
            <v>46072.701435185198</v>
          </cell>
          <cell r="B228">
            <v>1501</v>
          </cell>
          <cell r="R228" t="str">
            <v>BXGD164632</v>
          </cell>
        </row>
        <row r="229">
          <cell r="A229">
            <v>46072.697719907403</v>
          </cell>
          <cell r="B229">
            <v>1750</v>
          </cell>
          <cell r="R229" t="str">
            <v>BXKD164174</v>
          </cell>
        </row>
        <row r="230">
          <cell r="A230">
            <v>46072.624432870398</v>
          </cell>
          <cell r="B230">
            <v>1279</v>
          </cell>
          <cell r="R230" t="str">
            <v>BYFD232840</v>
          </cell>
        </row>
        <row r="231">
          <cell r="A231">
            <v>46072.615902777798</v>
          </cell>
          <cell r="B231">
            <v>20737</v>
          </cell>
          <cell r="R231" t="str">
            <v>BUFS046839</v>
          </cell>
        </row>
        <row r="232">
          <cell r="A232">
            <v>46072.5631712963</v>
          </cell>
          <cell r="B232">
            <v>9480</v>
          </cell>
          <cell r="R232" t="str">
            <v>BVGD163297</v>
          </cell>
        </row>
        <row r="233">
          <cell r="A233">
            <v>46072.562152777798</v>
          </cell>
          <cell r="B233">
            <v>5100</v>
          </cell>
          <cell r="R233" t="str">
            <v>BWAD163680</v>
          </cell>
        </row>
        <row r="234">
          <cell r="A234">
            <v>46072.561030092598</v>
          </cell>
          <cell r="B234">
            <v>5610</v>
          </cell>
          <cell r="R234" t="str">
            <v>BVHD163374</v>
          </cell>
        </row>
        <row r="235">
          <cell r="A235">
            <v>46072.559722222199</v>
          </cell>
          <cell r="B235">
            <v>3090</v>
          </cell>
          <cell r="R235" t="str">
            <v>BVHD163336</v>
          </cell>
        </row>
        <row r="236">
          <cell r="A236">
            <v>46072.558217592603</v>
          </cell>
          <cell r="B236">
            <v>4340</v>
          </cell>
          <cell r="R236" t="str">
            <v>BVHD163366</v>
          </cell>
        </row>
        <row r="237">
          <cell r="A237">
            <v>46072.556956018503</v>
          </cell>
          <cell r="B237">
            <v>6490</v>
          </cell>
          <cell r="R237" t="str">
            <v>BTJD162038</v>
          </cell>
        </row>
        <row r="238">
          <cell r="A238">
            <v>46072.5550462963</v>
          </cell>
          <cell r="B238">
            <v>16000</v>
          </cell>
          <cell r="R238" t="str">
            <v>BTDD162169</v>
          </cell>
        </row>
        <row r="239">
          <cell r="A239">
            <v>46072.553680555597</v>
          </cell>
          <cell r="B239">
            <v>8300</v>
          </cell>
          <cell r="R239" t="str">
            <v>BTKD162112</v>
          </cell>
        </row>
        <row r="240">
          <cell r="A240">
            <v>46072.552627314799</v>
          </cell>
          <cell r="B240">
            <v>9800</v>
          </cell>
          <cell r="R240" t="str">
            <v>BTCD162149</v>
          </cell>
        </row>
        <row r="241">
          <cell r="A241">
            <v>46072.550138888902</v>
          </cell>
          <cell r="B241">
            <v>4700</v>
          </cell>
          <cell r="R241" t="str">
            <v>BVJD162957</v>
          </cell>
        </row>
        <row r="242">
          <cell r="A242">
            <v>46072.5488541667</v>
          </cell>
          <cell r="B242">
            <v>7920</v>
          </cell>
          <cell r="R242" t="str">
            <v>BUID162953</v>
          </cell>
        </row>
        <row r="243">
          <cell r="A243">
            <v>46072.547719907401</v>
          </cell>
          <cell r="B243">
            <v>5090</v>
          </cell>
          <cell r="R243" t="str">
            <v>BUDD162719</v>
          </cell>
        </row>
        <row r="244">
          <cell r="A244">
            <v>46072.545902777798</v>
          </cell>
          <cell r="B244">
            <v>12268</v>
          </cell>
          <cell r="R244" t="str">
            <v>BTGD162289</v>
          </cell>
        </row>
        <row r="245">
          <cell r="A245">
            <v>46072.531782407401</v>
          </cell>
          <cell r="B245">
            <v>3300</v>
          </cell>
          <cell r="R245" t="str">
            <v>BWHD164039</v>
          </cell>
        </row>
        <row r="246">
          <cell r="A246">
            <v>46072.471689814804</v>
          </cell>
          <cell r="B246">
            <v>13331</v>
          </cell>
          <cell r="R246" t="str">
            <v>BWKS031684</v>
          </cell>
        </row>
        <row r="247">
          <cell r="A247">
            <v>46072.466261574104</v>
          </cell>
          <cell r="B247">
            <v>30504</v>
          </cell>
          <cell r="R247" t="str">
            <v>BMKC370048</v>
          </cell>
        </row>
        <row r="248">
          <cell r="A248">
            <v>46071.4750347222</v>
          </cell>
          <cell r="B248">
            <v>25072</v>
          </cell>
          <cell r="R248" t="str">
            <v>BUGS035879</v>
          </cell>
        </row>
        <row r="249">
          <cell r="A249">
            <v>46070.624560185199</v>
          </cell>
          <cell r="B249">
            <v>35738</v>
          </cell>
          <cell r="R249" t="str">
            <v>BSDS043254</v>
          </cell>
        </row>
        <row r="250">
          <cell r="A250">
            <v>46070.607581018499</v>
          </cell>
          <cell r="B250">
            <v>50738</v>
          </cell>
          <cell r="R250" t="str">
            <v>GOBF110094</v>
          </cell>
        </row>
        <row r="251">
          <cell r="A251">
            <v>46070.549699074101</v>
          </cell>
          <cell r="B251">
            <v>50738</v>
          </cell>
          <cell r="R251" t="str">
            <v>GOBF110094</v>
          </cell>
        </row>
        <row r="252">
          <cell r="A252">
            <v>46070.497326388897</v>
          </cell>
          <cell r="B252">
            <v>50738</v>
          </cell>
          <cell r="R252" t="str">
            <v>GOBF110094</v>
          </cell>
        </row>
        <row r="253">
          <cell r="A253">
            <v>46069.690486111103</v>
          </cell>
          <cell r="B253">
            <v>6500</v>
          </cell>
          <cell r="R253" t="str">
            <v>BWAD163648</v>
          </cell>
        </row>
        <row r="254">
          <cell r="A254">
            <v>46069.543668981503</v>
          </cell>
          <cell r="B254">
            <v>3201</v>
          </cell>
          <cell r="R254" t="str">
            <v>BXFC374337</v>
          </cell>
        </row>
        <row r="255">
          <cell r="A255">
            <v>46067.718993055598</v>
          </cell>
          <cell r="B255">
            <v>2530</v>
          </cell>
          <cell r="R255" t="str">
            <v>BRCD160984</v>
          </cell>
        </row>
        <row r="256">
          <cell r="A256">
            <v>46067.542071759301</v>
          </cell>
          <cell r="B256">
            <v>2810</v>
          </cell>
          <cell r="R256" t="str">
            <v>BXJD231746</v>
          </cell>
        </row>
        <row r="257">
          <cell r="A257">
            <v>46067.539594907401</v>
          </cell>
          <cell r="B257">
            <v>2114</v>
          </cell>
          <cell r="R257" t="str">
            <v>BXDD232126</v>
          </cell>
        </row>
        <row r="258">
          <cell r="A258">
            <v>46067.473900463003</v>
          </cell>
          <cell r="B258">
            <v>4182</v>
          </cell>
          <cell r="R258" t="str">
            <v>BWFD163940</v>
          </cell>
        </row>
        <row r="259">
          <cell r="A259">
            <v>46064.471516203703</v>
          </cell>
          <cell r="B259">
            <v>4565</v>
          </cell>
          <cell r="R259" t="str">
            <v>BWHD163996</v>
          </cell>
        </row>
        <row r="260">
          <cell r="A260">
            <v>46062.614293981504</v>
          </cell>
          <cell r="B260">
            <v>4726</v>
          </cell>
          <cell r="R260" t="str">
            <v>BWED163893</v>
          </cell>
        </row>
        <row r="261">
          <cell r="A261">
            <v>46062.566145833298</v>
          </cell>
          <cell r="B261">
            <v>947</v>
          </cell>
          <cell r="R261" t="str">
            <v>BXAD231960</v>
          </cell>
        </row>
        <row r="262">
          <cell r="A262">
            <v>46062.462569444397</v>
          </cell>
          <cell r="B262">
            <v>4665</v>
          </cell>
          <cell r="R262" t="str">
            <v>BVJD162957</v>
          </cell>
        </row>
        <row r="263">
          <cell r="A263">
            <v>46062.4536226852</v>
          </cell>
          <cell r="B263">
            <v>8305</v>
          </cell>
          <cell r="R263" t="str">
            <v>BVKD163010</v>
          </cell>
        </row>
        <row r="264">
          <cell r="A264">
            <v>46060.593692129602</v>
          </cell>
          <cell r="B264">
            <v>3583</v>
          </cell>
          <cell r="R264" t="str">
            <v>BXES037132</v>
          </cell>
        </row>
        <row r="265">
          <cell r="A265">
            <v>46060.452372685198</v>
          </cell>
          <cell r="B265">
            <v>1410</v>
          </cell>
          <cell r="R265" t="str">
            <v>BYLD201693</v>
          </cell>
        </row>
        <row r="266">
          <cell r="A266">
            <v>46059.586273148103</v>
          </cell>
          <cell r="B266">
            <v>118531</v>
          </cell>
          <cell r="R266" t="str">
            <v>BTES044431</v>
          </cell>
        </row>
        <row r="267">
          <cell r="A267">
            <v>46059.532314814802</v>
          </cell>
          <cell r="B267">
            <v>3386</v>
          </cell>
          <cell r="R267" t="str">
            <v>BWID164096</v>
          </cell>
        </row>
        <row r="268">
          <cell r="A268">
            <v>46058.758946759299</v>
          </cell>
          <cell r="B268">
            <v>21799</v>
          </cell>
          <cell r="R268" t="str">
            <v>BVGF111611</v>
          </cell>
        </row>
        <row r="269">
          <cell r="A269">
            <v>46058.7496412037</v>
          </cell>
          <cell r="B269">
            <v>23116</v>
          </cell>
          <cell r="R269" t="str">
            <v>BVGF111615</v>
          </cell>
        </row>
        <row r="270">
          <cell r="A270">
            <v>46057.582094907397</v>
          </cell>
          <cell r="B270">
            <v>178</v>
          </cell>
          <cell r="R270" t="str">
            <v>BXHD232326</v>
          </cell>
        </row>
        <row r="271">
          <cell r="A271">
            <v>46056.696203703701</v>
          </cell>
          <cell r="B271">
            <v>43291</v>
          </cell>
          <cell r="R271" t="str">
            <v>BRGS035169</v>
          </cell>
        </row>
        <row r="272">
          <cell r="A272">
            <v>46056.664988425902</v>
          </cell>
          <cell r="B272">
            <v>48677</v>
          </cell>
          <cell r="R272" t="str">
            <v>BPCS030196</v>
          </cell>
        </row>
        <row r="273">
          <cell r="A273">
            <v>46056.642141203702</v>
          </cell>
          <cell r="B273">
            <v>31043</v>
          </cell>
          <cell r="R273" t="str">
            <v>BQAC373734</v>
          </cell>
        </row>
        <row r="274">
          <cell r="A274">
            <v>46056.549039351798</v>
          </cell>
          <cell r="B274">
            <v>1279</v>
          </cell>
          <cell r="R274" t="str">
            <v>BYLD164919</v>
          </cell>
        </row>
        <row r="275">
          <cell r="A275">
            <v>46055.659837963001</v>
          </cell>
          <cell r="B275">
            <v>504</v>
          </cell>
          <cell r="R275" t="str">
            <v>BYFD232840</v>
          </cell>
        </row>
        <row r="276">
          <cell r="A276">
            <v>46055.445057870398</v>
          </cell>
          <cell r="B276">
            <v>1613</v>
          </cell>
          <cell r="R276" t="str">
            <v>BXCD164422</v>
          </cell>
        </row>
        <row r="277">
          <cell r="A277">
            <v>46052.516979166699</v>
          </cell>
          <cell r="B277">
            <v>4518</v>
          </cell>
          <cell r="R277" t="str">
            <v>BTDD120878</v>
          </cell>
        </row>
        <row r="278">
          <cell r="A278">
            <v>46052.513090277796</v>
          </cell>
          <cell r="B278">
            <v>3050</v>
          </cell>
          <cell r="R278" t="str">
            <v>BULD121094</v>
          </cell>
        </row>
        <row r="279">
          <cell r="A279">
            <v>46052.511793981503</v>
          </cell>
          <cell r="B279">
            <v>1412</v>
          </cell>
          <cell r="R279" t="str">
            <v>BSBD120631</v>
          </cell>
        </row>
        <row r="280">
          <cell r="A280">
            <v>46052.510428240697</v>
          </cell>
          <cell r="B280">
            <v>7880</v>
          </cell>
          <cell r="R280" t="str">
            <v>BSDD161729</v>
          </cell>
        </row>
        <row r="281">
          <cell r="A281">
            <v>46052.509513888901</v>
          </cell>
          <cell r="B281">
            <v>1655</v>
          </cell>
          <cell r="R281" t="str">
            <v>BWJD163502</v>
          </cell>
        </row>
        <row r="282">
          <cell r="A282">
            <v>46052.508645833303</v>
          </cell>
          <cell r="B282">
            <v>8737</v>
          </cell>
          <cell r="R282" t="str">
            <v>BRDD161036</v>
          </cell>
        </row>
        <row r="283">
          <cell r="A283">
            <v>46052.507152777798</v>
          </cell>
          <cell r="B283">
            <v>10829</v>
          </cell>
          <cell r="R283" t="str">
            <v>BPGD220036</v>
          </cell>
        </row>
        <row r="284">
          <cell r="A284">
            <v>46052.506180555603</v>
          </cell>
          <cell r="B284">
            <v>5258</v>
          </cell>
          <cell r="R284" t="str">
            <v>BTKD162077</v>
          </cell>
        </row>
        <row r="285">
          <cell r="A285">
            <v>46052.505347222199</v>
          </cell>
          <cell r="B285">
            <v>2958</v>
          </cell>
          <cell r="R285" t="str">
            <v>BXLD231873</v>
          </cell>
        </row>
        <row r="286">
          <cell r="A286">
            <v>46051.722581018497</v>
          </cell>
          <cell r="B286">
            <v>10811</v>
          </cell>
          <cell r="R286" t="str">
            <v>BXJF111817</v>
          </cell>
        </row>
        <row r="287">
          <cell r="A287">
            <v>46051.5960416667</v>
          </cell>
          <cell r="B287">
            <v>4134</v>
          </cell>
          <cell r="R287" t="str">
            <v>BYAS044775</v>
          </cell>
        </row>
        <row r="288">
          <cell r="A288">
            <v>46051.559247685203</v>
          </cell>
          <cell r="B288">
            <v>43750</v>
          </cell>
          <cell r="R288" t="str">
            <v>BRIS035698</v>
          </cell>
        </row>
        <row r="289">
          <cell r="A289">
            <v>46051.440081018503</v>
          </cell>
          <cell r="B289">
            <v>5234</v>
          </cell>
          <cell r="R289" t="str">
            <v>BTFC378808</v>
          </cell>
        </row>
        <row r="290">
          <cell r="A290">
            <v>46050.5702662037</v>
          </cell>
          <cell r="B290">
            <v>16669</v>
          </cell>
          <cell r="R290" t="str">
            <v>BVDS039269</v>
          </cell>
        </row>
        <row r="291">
          <cell r="A291">
            <v>46050.397187499999</v>
          </cell>
          <cell r="B291">
            <v>3488</v>
          </cell>
          <cell r="R291" t="str">
            <v>BXBD164358</v>
          </cell>
        </row>
        <row r="292">
          <cell r="A292">
            <v>46049.449201388903</v>
          </cell>
          <cell r="B292">
            <v>783</v>
          </cell>
          <cell r="R292" t="str">
            <v>BXGS043605</v>
          </cell>
        </row>
        <row r="293">
          <cell r="A293">
            <v>46045.590868055602</v>
          </cell>
          <cell r="B293">
            <v>5786</v>
          </cell>
          <cell r="R293" t="str">
            <v>BWGS033844</v>
          </cell>
        </row>
        <row r="294">
          <cell r="A294">
            <v>46045.515150462998</v>
          </cell>
          <cell r="B294">
            <v>2671</v>
          </cell>
          <cell r="R294" t="str">
            <v>BXFD164587</v>
          </cell>
        </row>
        <row r="295">
          <cell r="A295">
            <v>46045.488136574102</v>
          </cell>
          <cell r="B295">
            <v>6975</v>
          </cell>
          <cell r="R295" t="str">
            <v>BSHD200586</v>
          </cell>
        </row>
        <row r="296">
          <cell r="A296">
            <v>46045.4854513889</v>
          </cell>
          <cell r="B296">
            <v>11244</v>
          </cell>
          <cell r="R296" t="str">
            <v>BSKD161467</v>
          </cell>
        </row>
        <row r="297">
          <cell r="A297">
            <v>46045.4765625</v>
          </cell>
          <cell r="B297">
            <v>7580</v>
          </cell>
          <cell r="R297" t="str">
            <v>BQID160519</v>
          </cell>
        </row>
        <row r="298">
          <cell r="A298">
            <v>46044.718159722201</v>
          </cell>
          <cell r="B298">
            <v>21546</v>
          </cell>
          <cell r="R298" t="str">
            <v>BSGC376577</v>
          </cell>
        </row>
        <row r="299">
          <cell r="A299">
            <v>46044.698518518497</v>
          </cell>
          <cell r="B299">
            <v>6757</v>
          </cell>
          <cell r="R299" t="str">
            <v>BULC370702</v>
          </cell>
        </row>
        <row r="300">
          <cell r="A300">
            <v>46044.520127314798</v>
          </cell>
          <cell r="B300">
            <v>283</v>
          </cell>
          <cell r="R300" t="str">
            <v>BYKC375893</v>
          </cell>
        </row>
        <row r="301">
          <cell r="A301">
            <v>46043.650451388901</v>
          </cell>
          <cell r="B301">
            <v>9566</v>
          </cell>
          <cell r="R301" t="str">
            <v>BVCD163165</v>
          </cell>
        </row>
        <row r="302">
          <cell r="A302">
            <v>46043.627581018503</v>
          </cell>
          <cell r="B302">
            <v>533</v>
          </cell>
          <cell r="R302" t="str">
            <v>BYFD165260</v>
          </cell>
        </row>
        <row r="303">
          <cell r="A303">
            <v>46043.528530092597</v>
          </cell>
          <cell r="B303">
            <v>32747</v>
          </cell>
          <cell r="R303" t="str">
            <v>BUBS033778</v>
          </cell>
        </row>
        <row r="304">
          <cell r="A304">
            <v>46043.527210648099</v>
          </cell>
          <cell r="B304">
            <v>29238</v>
          </cell>
          <cell r="R304" t="str">
            <v>BUCS034287</v>
          </cell>
        </row>
        <row r="305">
          <cell r="A305">
            <v>46043.523275462998</v>
          </cell>
          <cell r="B305">
            <v>2756</v>
          </cell>
          <cell r="R305" t="str">
            <v>BVHC377855</v>
          </cell>
        </row>
        <row r="306">
          <cell r="A306">
            <v>46043.521608796298</v>
          </cell>
          <cell r="B306">
            <v>5840</v>
          </cell>
          <cell r="R306" t="str">
            <v>BUID162940</v>
          </cell>
        </row>
        <row r="307">
          <cell r="A307">
            <v>46043.520752314798</v>
          </cell>
          <cell r="B307">
            <v>9720</v>
          </cell>
          <cell r="R307" t="str">
            <v>BTDD162192</v>
          </cell>
        </row>
        <row r="308">
          <cell r="A308">
            <v>46043.519467592603</v>
          </cell>
          <cell r="B308">
            <v>9160</v>
          </cell>
          <cell r="R308" t="str">
            <v>BTFD162243</v>
          </cell>
        </row>
        <row r="309">
          <cell r="A309">
            <v>46043.514166666697</v>
          </cell>
          <cell r="B309">
            <v>9265</v>
          </cell>
          <cell r="R309" t="str">
            <v>BSID161973</v>
          </cell>
        </row>
        <row r="310">
          <cell r="A310">
            <v>46043.510833333297</v>
          </cell>
          <cell r="B310">
            <v>8480</v>
          </cell>
          <cell r="R310" t="str">
            <v>BSAD230391</v>
          </cell>
        </row>
        <row r="311">
          <cell r="A311">
            <v>46043.464456018497</v>
          </cell>
          <cell r="B311">
            <v>5395</v>
          </cell>
          <cell r="R311" t="str">
            <v>BWED163889</v>
          </cell>
        </row>
        <row r="312">
          <cell r="A312">
            <v>46042.632986111101</v>
          </cell>
          <cell r="B312">
            <v>5700</v>
          </cell>
          <cell r="R312" t="str">
            <v>BPGD220035</v>
          </cell>
        </row>
        <row r="313">
          <cell r="A313">
            <v>46042.631053240701</v>
          </cell>
          <cell r="B313">
            <v>9210</v>
          </cell>
          <cell r="R313" t="str">
            <v>BRKD220111</v>
          </cell>
        </row>
        <row r="314">
          <cell r="A314">
            <v>46042.630196759303</v>
          </cell>
          <cell r="B314">
            <v>12000</v>
          </cell>
          <cell r="R314" t="str">
            <v>BULD162559</v>
          </cell>
        </row>
        <row r="315">
          <cell r="A315">
            <v>46042.558877314797</v>
          </cell>
          <cell r="B315">
            <v>6180</v>
          </cell>
          <cell r="R315" t="str">
            <v>BQED160215</v>
          </cell>
        </row>
        <row r="316">
          <cell r="A316">
            <v>46042.558043981502</v>
          </cell>
          <cell r="B316">
            <v>7265</v>
          </cell>
          <cell r="R316" t="str">
            <v>BTGD162296</v>
          </cell>
        </row>
        <row r="317">
          <cell r="A317">
            <v>46042.4542476852</v>
          </cell>
          <cell r="B317">
            <v>5574</v>
          </cell>
          <cell r="R317" t="str">
            <v>BXKD164206</v>
          </cell>
        </row>
        <row r="318">
          <cell r="A318">
            <v>46042.453310185199</v>
          </cell>
          <cell r="B318">
            <v>549</v>
          </cell>
          <cell r="R318" t="str">
            <v>BYED165208</v>
          </cell>
        </row>
        <row r="319">
          <cell r="A319">
            <v>46041.731284722198</v>
          </cell>
          <cell r="B319">
            <v>89683</v>
          </cell>
          <cell r="R319" t="str">
            <v>BJGS031396</v>
          </cell>
        </row>
        <row r="320">
          <cell r="A320">
            <v>46038.582453703697</v>
          </cell>
          <cell r="B320">
            <v>9044</v>
          </cell>
          <cell r="R320" t="str">
            <v>BWLS032007</v>
          </cell>
        </row>
        <row r="321">
          <cell r="A321">
            <v>46036.575810185197</v>
          </cell>
          <cell r="B321">
            <v>2073</v>
          </cell>
          <cell r="R321" t="str">
            <v>BXHD164701</v>
          </cell>
        </row>
        <row r="322">
          <cell r="A322">
            <v>46035.701134259303</v>
          </cell>
          <cell r="B322">
            <v>52293</v>
          </cell>
          <cell r="R322" t="str">
            <v>BKAS040272</v>
          </cell>
        </row>
        <row r="323">
          <cell r="A323">
            <v>46035.542129629597</v>
          </cell>
          <cell r="B323">
            <v>15976</v>
          </cell>
          <cell r="R323" t="str">
            <v>BRHS035337</v>
          </cell>
        </row>
        <row r="324">
          <cell r="A324">
            <v>46034.745092592602</v>
          </cell>
          <cell r="B324">
            <v>20190</v>
          </cell>
          <cell r="R324" t="str">
            <v>BTIS032020</v>
          </cell>
        </row>
        <row r="325">
          <cell r="A325">
            <v>46034.744085648097</v>
          </cell>
          <cell r="B325">
            <v>19573</v>
          </cell>
          <cell r="R325" t="str">
            <v>BULS033141</v>
          </cell>
        </row>
        <row r="326">
          <cell r="A326">
            <v>46034.526226851798</v>
          </cell>
          <cell r="B326">
            <v>1500</v>
          </cell>
          <cell r="R326" t="str">
            <v>BWID164086</v>
          </cell>
        </row>
        <row r="327">
          <cell r="A327">
            <v>46034.513807870397</v>
          </cell>
          <cell r="B327">
            <v>2733</v>
          </cell>
          <cell r="R327" t="str">
            <v>BXLD231897</v>
          </cell>
        </row>
        <row r="328">
          <cell r="A328">
            <v>46032.592546296299</v>
          </cell>
          <cell r="B328">
            <v>1508</v>
          </cell>
          <cell r="R328" t="str">
            <v>BYAD164973</v>
          </cell>
        </row>
        <row r="329">
          <cell r="A329">
            <v>46031.575300925899</v>
          </cell>
          <cell r="B329">
            <v>3051</v>
          </cell>
          <cell r="R329" t="str">
            <v>BYBS030225</v>
          </cell>
        </row>
        <row r="330">
          <cell r="A330">
            <v>46031.574016203696</v>
          </cell>
          <cell r="B330">
            <v>9226</v>
          </cell>
          <cell r="R330" t="str">
            <v>BWCC379947</v>
          </cell>
        </row>
        <row r="331">
          <cell r="A331">
            <v>46030.6407638889</v>
          </cell>
          <cell r="B331">
            <v>1921</v>
          </cell>
          <cell r="R331" t="str">
            <v>BXFD232225</v>
          </cell>
        </row>
        <row r="332">
          <cell r="A332">
            <v>46030.476493055598</v>
          </cell>
          <cell r="B332">
            <v>7480</v>
          </cell>
          <cell r="R332" t="str">
            <v>BRGD230256</v>
          </cell>
        </row>
        <row r="333">
          <cell r="A333">
            <v>46028.541435185201</v>
          </cell>
          <cell r="B333">
            <v>1242</v>
          </cell>
          <cell r="R333" t="str">
            <v>BYCS030580</v>
          </cell>
        </row>
        <row r="334">
          <cell r="A334">
            <v>46028.540428240703</v>
          </cell>
          <cell r="B334">
            <v>1372</v>
          </cell>
          <cell r="R334" t="str">
            <v>BYCS045058</v>
          </cell>
        </row>
        <row r="335">
          <cell r="A335">
            <v>46027.581805555601</v>
          </cell>
          <cell r="B335">
            <v>14181</v>
          </cell>
          <cell r="R335" t="str">
            <v>BUIS036401</v>
          </cell>
        </row>
        <row r="336">
          <cell r="A336">
            <v>46027.578425925902</v>
          </cell>
          <cell r="B336">
            <v>63364</v>
          </cell>
          <cell r="R336" t="str">
            <v>BMBL160078</v>
          </cell>
        </row>
        <row r="337">
          <cell r="A337">
            <v>46025.5921296296</v>
          </cell>
          <cell r="B337">
            <v>3449</v>
          </cell>
          <cell r="R337" t="str">
            <v>BYAS044711</v>
          </cell>
        </row>
        <row r="338">
          <cell r="A338">
            <v>46025.467974537001</v>
          </cell>
          <cell r="B338">
            <v>1516</v>
          </cell>
          <cell r="R338" t="str">
            <v>BXID164764</v>
          </cell>
        </row>
        <row r="339">
          <cell r="A339">
            <v>46025.447662036997</v>
          </cell>
          <cell r="B339">
            <v>1652</v>
          </cell>
          <cell r="R339" t="str">
            <v>BXBC373276</v>
          </cell>
        </row>
        <row r="340">
          <cell r="A340">
            <v>46024.673530092601</v>
          </cell>
          <cell r="B340">
            <v>43047</v>
          </cell>
          <cell r="R340" t="str">
            <v>BRAC372524</v>
          </cell>
        </row>
        <row r="341">
          <cell r="A341">
            <v>46024.661585648202</v>
          </cell>
          <cell r="B341">
            <v>6081</v>
          </cell>
          <cell r="R341" t="str">
            <v>BUGS047249</v>
          </cell>
        </row>
        <row r="342">
          <cell r="A342">
            <v>46022.627407407403</v>
          </cell>
          <cell r="B342">
            <v>13108</v>
          </cell>
          <cell r="R342" t="str">
            <v>BWEC370314</v>
          </cell>
        </row>
        <row r="343">
          <cell r="A343">
            <v>46022.548668981501</v>
          </cell>
          <cell r="B343">
            <v>10160</v>
          </cell>
          <cell r="R343" t="str">
            <v>BRAF110427</v>
          </cell>
        </row>
        <row r="344">
          <cell r="A344">
            <v>46021.667222222197</v>
          </cell>
          <cell r="B344">
            <v>57735</v>
          </cell>
          <cell r="R344" t="str">
            <v>BLGS040582</v>
          </cell>
        </row>
        <row r="345">
          <cell r="A345">
            <v>46021.659131944398</v>
          </cell>
          <cell r="B345">
            <v>27065</v>
          </cell>
          <cell r="R345" t="str">
            <v>BSAS036940</v>
          </cell>
        </row>
        <row r="346">
          <cell r="A346">
            <v>46021.657361111102</v>
          </cell>
          <cell r="B346">
            <v>31501</v>
          </cell>
          <cell r="R346" t="str">
            <v>BRHS035368</v>
          </cell>
        </row>
        <row r="347">
          <cell r="A347">
            <v>46021.654814814799</v>
          </cell>
          <cell r="B347">
            <v>34021</v>
          </cell>
          <cell r="R347" t="str">
            <v>BSIC376940</v>
          </cell>
        </row>
        <row r="348">
          <cell r="A348">
            <v>46021.532939814802</v>
          </cell>
          <cell r="B348">
            <v>8757</v>
          </cell>
          <cell r="R348" t="str">
            <v>BRDC373261</v>
          </cell>
        </row>
        <row r="349">
          <cell r="A349">
            <v>46020.732604166697</v>
          </cell>
          <cell r="B349">
            <v>46910</v>
          </cell>
          <cell r="R349" t="str">
            <v>BRIC374329</v>
          </cell>
        </row>
        <row r="350">
          <cell r="A350">
            <v>46020.691041666701</v>
          </cell>
          <cell r="B350">
            <v>4400</v>
          </cell>
          <cell r="R350" t="str">
            <v>BWED163893</v>
          </cell>
        </row>
        <row r="351">
          <cell r="A351">
            <v>46020.685648148101</v>
          </cell>
          <cell r="B351">
            <v>19128</v>
          </cell>
          <cell r="R351" t="str">
            <v>BPHS030467</v>
          </cell>
        </row>
        <row r="352">
          <cell r="A352">
            <v>46020.5852199074</v>
          </cell>
          <cell r="B352">
            <v>7754</v>
          </cell>
          <cell r="R352" t="str">
            <v>BVDC376415</v>
          </cell>
        </row>
        <row r="353">
          <cell r="A353">
            <v>46017.453854166699</v>
          </cell>
          <cell r="B353">
            <v>1735</v>
          </cell>
          <cell r="R353" t="str">
            <v>BXHD232312</v>
          </cell>
        </row>
        <row r="354">
          <cell r="A354">
            <v>46016.448090277801</v>
          </cell>
          <cell r="B354">
            <v>3478</v>
          </cell>
          <cell r="R354" t="str">
            <v>BWGC370777</v>
          </cell>
        </row>
        <row r="355">
          <cell r="A355">
            <v>46015.616145833301</v>
          </cell>
          <cell r="B355">
            <v>1773</v>
          </cell>
          <cell r="R355" t="str">
            <v>BXLD164272</v>
          </cell>
        </row>
        <row r="356">
          <cell r="A356">
            <v>46015.5316550926</v>
          </cell>
          <cell r="B356">
            <v>1198</v>
          </cell>
          <cell r="R356" t="str">
            <v>BYKD164879</v>
          </cell>
        </row>
        <row r="357">
          <cell r="A357">
            <v>46015.460428240702</v>
          </cell>
          <cell r="B357">
            <v>6594</v>
          </cell>
          <cell r="R357" t="str">
            <v>BVJC374172</v>
          </cell>
        </row>
        <row r="358">
          <cell r="A358">
            <v>46014.588935185202</v>
          </cell>
          <cell r="B358">
            <v>9950</v>
          </cell>
          <cell r="R358" t="str">
            <v>BRBL150944</v>
          </cell>
        </row>
        <row r="359">
          <cell r="A359">
            <v>46014.587164351899</v>
          </cell>
          <cell r="B359">
            <v>14160</v>
          </cell>
          <cell r="R359" t="str">
            <v>BRGL151468</v>
          </cell>
        </row>
        <row r="360">
          <cell r="A360">
            <v>46014.585254629601</v>
          </cell>
          <cell r="B360">
            <v>13628</v>
          </cell>
          <cell r="R360" t="str">
            <v>BRGL151464</v>
          </cell>
        </row>
        <row r="361">
          <cell r="A361">
            <v>46011.594537037003</v>
          </cell>
          <cell r="B361">
            <v>37329</v>
          </cell>
          <cell r="R361" t="str">
            <v>BTGS031205</v>
          </cell>
        </row>
        <row r="362">
          <cell r="A362">
            <v>46011.593761574099</v>
          </cell>
          <cell r="B362">
            <v>97701</v>
          </cell>
          <cell r="R362" t="str">
            <v>BPLF150007</v>
          </cell>
        </row>
        <row r="363">
          <cell r="A363">
            <v>46011.479444444398</v>
          </cell>
          <cell r="B363">
            <v>83833</v>
          </cell>
          <cell r="R363" t="str">
            <v>BNCC370425</v>
          </cell>
        </row>
        <row r="364">
          <cell r="A364">
            <v>46010.685995370397</v>
          </cell>
          <cell r="B364">
            <v>4325</v>
          </cell>
          <cell r="R364" t="str">
            <v>BWHD164015</v>
          </cell>
        </row>
        <row r="365">
          <cell r="A365">
            <v>46009.6944097222</v>
          </cell>
          <cell r="B365">
            <v>7780</v>
          </cell>
          <cell r="R365" t="str">
            <v>BVJD162972</v>
          </cell>
        </row>
        <row r="366">
          <cell r="A366">
            <v>46009.573611111096</v>
          </cell>
          <cell r="B366">
            <v>6822</v>
          </cell>
          <cell r="R366" t="str">
            <v>BUHC373622</v>
          </cell>
        </row>
        <row r="367">
          <cell r="A367">
            <v>46009.497499999998</v>
          </cell>
          <cell r="B367">
            <v>1445</v>
          </cell>
          <cell r="R367" t="str">
            <v>BXID164737</v>
          </cell>
        </row>
        <row r="368">
          <cell r="A368">
            <v>46009.496504629598</v>
          </cell>
          <cell r="B368">
            <v>1490</v>
          </cell>
          <cell r="R368" t="str">
            <v>BXJD121872</v>
          </cell>
        </row>
        <row r="369">
          <cell r="A369">
            <v>46009.494768518503</v>
          </cell>
          <cell r="B369">
            <v>1520</v>
          </cell>
          <cell r="R369" t="str">
            <v>BWID164091</v>
          </cell>
        </row>
        <row r="370">
          <cell r="A370">
            <v>46009.493750000001</v>
          </cell>
          <cell r="B370">
            <v>1450</v>
          </cell>
          <cell r="R370" t="str">
            <v>BWFD121755</v>
          </cell>
        </row>
        <row r="371">
          <cell r="A371">
            <v>46009.492812500001</v>
          </cell>
          <cell r="B371">
            <v>4135</v>
          </cell>
          <cell r="R371" t="str">
            <v>BWBD163701</v>
          </cell>
        </row>
        <row r="372">
          <cell r="A372">
            <v>46009.443668981497</v>
          </cell>
          <cell r="B372">
            <v>1315</v>
          </cell>
          <cell r="R372" t="str">
            <v>BYAD164973</v>
          </cell>
        </row>
        <row r="373">
          <cell r="A373">
            <v>46008.645567129599</v>
          </cell>
          <cell r="B373">
            <v>9220</v>
          </cell>
          <cell r="R373" t="str">
            <v>BSKD161462</v>
          </cell>
        </row>
        <row r="374">
          <cell r="A374">
            <v>46008.6262152778</v>
          </cell>
          <cell r="B374">
            <v>26643</v>
          </cell>
          <cell r="R374" t="str">
            <v>BVAS038005</v>
          </cell>
        </row>
        <row r="375">
          <cell r="A375">
            <v>46008.573865740698</v>
          </cell>
          <cell r="B375">
            <v>2960</v>
          </cell>
          <cell r="R375" t="str">
            <v>BWGD163984</v>
          </cell>
        </row>
        <row r="376">
          <cell r="A376">
            <v>46008.565659722197</v>
          </cell>
          <cell r="B376">
            <v>2350</v>
          </cell>
          <cell r="R376" t="str">
            <v>BWFD163947</v>
          </cell>
        </row>
        <row r="377">
          <cell r="A377">
            <v>46008.458599537</v>
          </cell>
          <cell r="B377">
            <v>11520</v>
          </cell>
          <cell r="R377" t="str">
            <v>BPED200187</v>
          </cell>
        </row>
        <row r="378">
          <cell r="A378">
            <v>46008.432523148098</v>
          </cell>
          <cell r="B378">
            <v>8210</v>
          </cell>
          <cell r="R378" t="str">
            <v>BUKD162491</v>
          </cell>
        </row>
        <row r="379">
          <cell r="A379">
            <v>46008.431701388901</v>
          </cell>
          <cell r="B379">
            <v>8325</v>
          </cell>
          <cell r="R379" t="str">
            <v>BUKD162500</v>
          </cell>
        </row>
        <row r="380">
          <cell r="A380">
            <v>46008.430648148104</v>
          </cell>
          <cell r="B380">
            <v>6930</v>
          </cell>
          <cell r="R380" t="str">
            <v>BTDD162190</v>
          </cell>
        </row>
        <row r="381">
          <cell r="A381">
            <v>46007.702210648102</v>
          </cell>
          <cell r="B381">
            <v>2464</v>
          </cell>
          <cell r="R381" t="str">
            <v>BWEC370313</v>
          </cell>
        </row>
        <row r="382">
          <cell r="A382">
            <v>46007.699861111098</v>
          </cell>
          <cell r="B382">
            <v>1705</v>
          </cell>
          <cell r="R382" t="str">
            <v>BXGD232278</v>
          </cell>
        </row>
        <row r="383">
          <cell r="A383">
            <v>46007.692997685197</v>
          </cell>
          <cell r="B383">
            <v>7060</v>
          </cell>
          <cell r="R383" t="str">
            <v>BSGD161864</v>
          </cell>
        </row>
        <row r="384">
          <cell r="A384">
            <v>46007.692025463002</v>
          </cell>
          <cell r="B384">
            <v>8735</v>
          </cell>
          <cell r="R384" t="str">
            <v>BUID162912</v>
          </cell>
        </row>
        <row r="385">
          <cell r="A385">
            <v>46007.684201388904</v>
          </cell>
          <cell r="B385">
            <v>21398</v>
          </cell>
          <cell r="R385" t="str">
            <v>BSGC376577</v>
          </cell>
        </row>
        <row r="386">
          <cell r="A386">
            <v>46007.618321759299</v>
          </cell>
          <cell r="B386">
            <v>7868</v>
          </cell>
          <cell r="R386" t="str">
            <v>BUDC372327</v>
          </cell>
        </row>
        <row r="387">
          <cell r="A387">
            <v>46007.523900462998</v>
          </cell>
          <cell r="B387">
            <v>10438</v>
          </cell>
          <cell r="R387" t="str">
            <v>BTEC378588</v>
          </cell>
        </row>
        <row r="388">
          <cell r="A388">
            <v>46006.682800925897</v>
          </cell>
          <cell r="B388">
            <v>24844</v>
          </cell>
          <cell r="R388" t="str">
            <v>BNKS030423</v>
          </cell>
        </row>
        <row r="389">
          <cell r="A389">
            <v>46006.571273148104</v>
          </cell>
          <cell r="B389">
            <v>2374</v>
          </cell>
          <cell r="R389" t="str">
            <v>BXED122035</v>
          </cell>
        </row>
        <row r="390">
          <cell r="A390">
            <v>46004.632997685199</v>
          </cell>
          <cell r="B390">
            <v>1469</v>
          </cell>
          <cell r="R390" t="str">
            <v>BWFD163937</v>
          </cell>
        </row>
        <row r="391">
          <cell r="A391">
            <v>46004.626782407402</v>
          </cell>
          <cell r="B391">
            <v>2082</v>
          </cell>
          <cell r="R391" t="str">
            <v>BXES037106</v>
          </cell>
        </row>
        <row r="392">
          <cell r="A392">
            <v>46004.523680555598</v>
          </cell>
          <cell r="B392">
            <v>6958</v>
          </cell>
          <cell r="R392" t="str">
            <v>BWLS031931</v>
          </cell>
        </row>
        <row r="393">
          <cell r="A393">
            <v>46002.661655092597</v>
          </cell>
          <cell r="B393">
            <v>19176</v>
          </cell>
          <cell r="R393" t="str">
            <v>BUDS046275</v>
          </cell>
        </row>
        <row r="394">
          <cell r="A394">
            <v>46002.660787036999</v>
          </cell>
          <cell r="B394">
            <v>4805</v>
          </cell>
          <cell r="R394" t="str">
            <v>BXCS042723</v>
          </cell>
        </row>
        <row r="395">
          <cell r="A395">
            <v>46002.659189814804</v>
          </cell>
          <cell r="B395">
            <v>43117</v>
          </cell>
          <cell r="R395" t="str">
            <v>BRIS035698</v>
          </cell>
        </row>
        <row r="396">
          <cell r="A396">
            <v>46001.7519328704</v>
          </cell>
          <cell r="B396">
            <v>126518</v>
          </cell>
          <cell r="R396" t="str">
            <v>164253</v>
          </cell>
        </row>
        <row r="397">
          <cell r="A397">
            <v>46001.745636574102</v>
          </cell>
          <cell r="B397">
            <v>35072</v>
          </cell>
          <cell r="R397" t="str">
            <v>BOCS040147</v>
          </cell>
        </row>
        <row r="398">
          <cell r="A398">
            <v>46001.716527777797</v>
          </cell>
          <cell r="B398">
            <v>19824</v>
          </cell>
          <cell r="R398" t="str">
            <v>GNGS030424</v>
          </cell>
        </row>
        <row r="399">
          <cell r="A399">
            <v>46001.645902777796</v>
          </cell>
          <cell r="B399">
            <v>50699</v>
          </cell>
          <cell r="R399" t="str">
            <v>GPLS030458</v>
          </cell>
        </row>
        <row r="400">
          <cell r="A400">
            <v>46001.5777199074</v>
          </cell>
          <cell r="B400">
            <v>16782</v>
          </cell>
          <cell r="R400" t="str">
            <v>BUKS045387</v>
          </cell>
        </row>
        <row r="401">
          <cell r="A401">
            <v>46001.576481481497</v>
          </cell>
          <cell r="B401">
            <v>19533</v>
          </cell>
          <cell r="R401" t="str">
            <v>BUKS045388</v>
          </cell>
        </row>
        <row r="402">
          <cell r="A402">
            <v>46001.417881944399</v>
          </cell>
          <cell r="B402">
            <v>13985</v>
          </cell>
          <cell r="R402" t="str">
            <v>BUIS036401</v>
          </cell>
        </row>
        <row r="403">
          <cell r="A403">
            <v>45997.503043981502</v>
          </cell>
          <cell r="B403">
            <v>797</v>
          </cell>
          <cell r="R403" t="str">
            <v>BYLC376414</v>
          </cell>
        </row>
        <row r="404">
          <cell r="A404">
            <v>45997.497233796297</v>
          </cell>
          <cell r="B404">
            <v>3365</v>
          </cell>
          <cell r="R404" t="str">
            <v>BXAC372848</v>
          </cell>
        </row>
        <row r="405">
          <cell r="A405">
            <v>45997.437337962998</v>
          </cell>
          <cell r="B405">
            <v>4364</v>
          </cell>
          <cell r="R405" t="str">
            <v>BYJC375621</v>
          </cell>
        </row>
        <row r="406">
          <cell r="A406">
            <v>45995.566076388903</v>
          </cell>
          <cell r="B406">
            <v>10803</v>
          </cell>
          <cell r="R406" t="str">
            <v>BXJC371867</v>
          </cell>
        </row>
        <row r="407">
          <cell r="A407">
            <v>45993.639930555597</v>
          </cell>
          <cell r="B407">
            <v>9860</v>
          </cell>
          <cell r="R407" t="str">
            <v>BUFD162814</v>
          </cell>
        </row>
        <row r="408">
          <cell r="A408">
            <v>45992.779791666697</v>
          </cell>
          <cell r="B408">
            <v>2789</v>
          </cell>
          <cell r="R408" t="str">
            <v>BWID164050</v>
          </cell>
        </row>
        <row r="409">
          <cell r="A409">
            <v>45992.755671296298</v>
          </cell>
          <cell r="B409">
            <v>1492</v>
          </cell>
          <cell r="R409" t="str">
            <v>BXFD164605</v>
          </cell>
        </row>
        <row r="410">
          <cell r="A410">
            <v>45992.623634259297</v>
          </cell>
          <cell r="B410">
            <v>2517</v>
          </cell>
          <cell r="R410" t="str">
            <v>BXCC373541</v>
          </cell>
        </row>
        <row r="411">
          <cell r="A411">
            <v>45992.528680555602</v>
          </cell>
          <cell r="B411">
            <v>1300</v>
          </cell>
          <cell r="R411" t="str">
            <v>BXBD164346</v>
          </cell>
        </row>
        <row r="412">
          <cell r="A412">
            <v>45990.5327777778</v>
          </cell>
          <cell r="B412">
            <v>8669</v>
          </cell>
          <cell r="R412" t="str">
            <v>BXJF111817</v>
          </cell>
        </row>
        <row r="413">
          <cell r="A413">
            <v>45990.4135185185</v>
          </cell>
          <cell r="B413">
            <v>3643</v>
          </cell>
          <cell r="R413" t="str">
            <v>BXAD164317</v>
          </cell>
        </row>
        <row r="414">
          <cell r="A414">
            <v>45989.683668981503</v>
          </cell>
          <cell r="B414">
            <v>3015</v>
          </cell>
          <cell r="R414" t="str">
            <v>BWJC378261</v>
          </cell>
        </row>
        <row r="415">
          <cell r="A415">
            <v>45988.552048611098</v>
          </cell>
          <cell r="B415">
            <v>15493</v>
          </cell>
          <cell r="R415" t="str">
            <v>BVDS039269</v>
          </cell>
        </row>
        <row r="416">
          <cell r="A416">
            <v>45988.529733796298</v>
          </cell>
          <cell r="B416">
            <v>8477</v>
          </cell>
          <cell r="R416" t="str">
            <v>BXHS037937</v>
          </cell>
        </row>
        <row r="417">
          <cell r="A417">
            <v>45987.736111111102</v>
          </cell>
          <cell r="B417">
            <v>332</v>
          </cell>
          <cell r="R417" t="str">
            <v>BYED165208</v>
          </cell>
        </row>
        <row r="418">
          <cell r="A418">
            <v>45987.634444444397</v>
          </cell>
          <cell r="B418">
            <v>1550</v>
          </cell>
          <cell r="R418" t="str">
            <v>BXHD232312</v>
          </cell>
        </row>
        <row r="419">
          <cell r="A419">
            <v>45987.573553240698</v>
          </cell>
          <cell r="B419">
            <v>6393</v>
          </cell>
          <cell r="R419" t="str">
            <v>BSKC374901</v>
          </cell>
        </row>
        <row r="420">
          <cell r="A420">
            <v>45987.440613425897</v>
          </cell>
          <cell r="B420">
            <v>1599</v>
          </cell>
          <cell r="R420" t="str">
            <v>BXGC374746</v>
          </cell>
        </row>
        <row r="421">
          <cell r="A421">
            <v>45987.437673611101</v>
          </cell>
          <cell r="B421">
            <v>42047</v>
          </cell>
          <cell r="R421" t="str">
            <v>BSDS037710</v>
          </cell>
        </row>
        <row r="422">
          <cell r="A422">
            <v>45985.624618055597</v>
          </cell>
          <cell r="B422">
            <v>8406</v>
          </cell>
          <cell r="R422" t="str">
            <v>BXHS037937</v>
          </cell>
        </row>
        <row r="423">
          <cell r="A423">
            <v>45983.543055555601</v>
          </cell>
          <cell r="B423">
            <v>22028</v>
          </cell>
          <cell r="R423" t="str">
            <v>BRCC373034</v>
          </cell>
        </row>
        <row r="424">
          <cell r="A424">
            <v>45983.422847222202</v>
          </cell>
          <cell r="B424">
            <v>1106</v>
          </cell>
          <cell r="R424" t="str">
            <v>BYLD164901</v>
          </cell>
        </row>
        <row r="425">
          <cell r="A425">
            <v>45983.419976851903</v>
          </cell>
          <cell r="B425">
            <v>7400</v>
          </cell>
          <cell r="R425" t="str">
            <v>BRLD160756</v>
          </cell>
        </row>
        <row r="426">
          <cell r="A426">
            <v>45983.418796296297</v>
          </cell>
          <cell r="B426">
            <v>7600</v>
          </cell>
          <cell r="R426" t="str">
            <v>BQHD160418</v>
          </cell>
        </row>
        <row r="427">
          <cell r="A427">
            <v>45983.418032407397</v>
          </cell>
          <cell r="B427">
            <v>5700</v>
          </cell>
          <cell r="R427" t="str">
            <v>BQHD160361</v>
          </cell>
        </row>
        <row r="428">
          <cell r="A428">
            <v>45983.417071759301</v>
          </cell>
          <cell r="B428">
            <v>6750</v>
          </cell>
          <cell r="R428" t="str">
            <v>BPED160082</v>
          </cell>
        </row>
        <row r="429">
          <cell r="A429">
            <v>45983.416006944397</v>
          </cell>
          <cell r="B429">
            <v>6500</v>
          </cell>
          <cell r="R429" t="str">
            <v>BSKD161500</v>
          </cell>
        </row>
        <row r="430">
          <cell r="A430">
            <v>45983.414930555598</v>
          </cell>
          <cell r="B430">
            <v>4800</v>
          </cell>
          <cell r="R430" t="str">
            <v>BRJD160598</v>
          </cell>
        </row>
        <row r="431">
          <cell r="A431">
            <v>45983.4140625</v>
          </cell>
          <cell r="B431">
            <v>5065</v>
          </cell>
          <cell r="R431" t="str">
            <v>BSED161766</v>
          </cell>
        </row>
        <row r="432">
          <cell r="A432">
            <v>45983.413275462997</v>
          </cell>
          <cell r="B432">
            <v>6200</v>
          </cell>
          <cell r="R432" t="str">
            <v>BSID161961</v>
          </cell>
        </row>
        <row r="433">
          <cell r="A433">
            <v>45983.335231481498</v>
          </cell>
          <cell r="B433">
            <v>7780</v>
          </cell>
          <cell r="R433" t="str">
            <v>BRJD160543</v>
          </cell>
        </row>
        <row r="434">
          <cell r="A434">
            <v>45983.332708333299</v>
          </cell>
          <cell r="B434">
            <v>1570</v>
          </cell>
          <cell r="R434" t="str">
            <v>BSCD120656</v>
          </cell>
        </row>
        <row r="435">
          <cell r="A435">
            <v>45982.661932870396</v>
          </cell>
          <cell r="B435">
            <v>9173</v>
          </cell>
          <cell r="R435" t="str">
            <v>BVCD163165</v>
          </cell>
        </row>
        <row r="436">
          <cell r="A436">
            <v>45981.715266203697</v>
          </cell>
          <cell r="B436">
            <v>40588</v>
          </cell>
          <cell r="R436" t="str">
            <v>BMJS040004</v>
          </cell>
        </row>
        <row r="437">
          <cell r="A437">
            <v>45981.713541666701</v>
          </cell>
          <cell r="B437">
            <v>9493</v>
          </cell>
          <cell r="R437" t="str">
            <v>BWFC370723</v>
          </cell>
        </row>
        <row r="438">
          <cell r="A438">
            <v>45981.5250578704</v>
          </cell>
          <cell r="B438">
            <v>1288</v>
          </cell>
          <cell r="R438" t="str">
            <v>BYLD232534</v>
          </cell>
        </row>
        <row r="439">
          <cell r="A439">
            <v>45981.522476851896</v>
          </cell>
          <cell r="B439">
            <v>11750</v>
          </cell>
          <cell r="R439" t="str">
            <v>BULD162559</v>
          </cell>
        </row>
        <row r="440">
          <cell r="A440">
            <v>45981.477905092601</v>
          </cell>
          <cell r="B440">
            <v>8730</v>
          </cell>
          <cell r="R440" t="str">
            <v>BRBD160859</v>
          </cell>
        </row>
        <row r="441">
          <cell r="A441">
            <v>45980.559189814798</v>
          </cell>
          <cell r="B441">
            <v>14080</v>
          </cell>
          <cell r="R441" t="str">
            <v>BVFS049421</v>
          </cell>
        </row>
        <row r="442">
          <cell r="A442">
            <v>45980.556817129604</v>
          </cell>
          <cell r="B442">
            <v>14531</v>
          </cell>
          <cell r="R442" t="str">
            <v>BVFS049407</v>
          </cell>
        </row>
        <row r="443">
          <cell r="A443">
            <v>45980.5555902778</v>
          </cell>
          <cell r="B443">
            <v>146353</v>
          </cell>
          <cell r="R443" t="str">
            <v>BVFS049398</v>
          </cell>
        </row>
        <row r="444">
          <cell r="A444">
            <v>45980.502476851798</v>
          </cell>
          <cell r="B444">
            <v>1258</v>
          </cell>
          <cell r="R444" t="str">
            <v>BWHS034307</v>
          </cell>
        </row>
        <row r="445">
          <cell r="A445">
            <v>45979.647453703699</v>
          </cell>
          <cell r="B445">
            <v>5160</v>
          </cell>
          <cell r="R445" t="str">
            <v>BXKD164206</v>
          </cell>
        </row>
        <row r="446">
          <cell r="A446">
            <v>45979.592974537001</v>
          </cell>
          <cell r="B446">
            <v>2744</v>
          </cell>
          <cell r="R446" t="str">
            <v>BXBD164358</v>
          </cell>
        </row>
        <row r="447">
          <cell r="A447">
            <v>45979.591944444401</v>
          </cell>
          <cell r="B447">
            <v>1869</v>
          </cell>
          <cell r="R447" t="str">
            <v>BXFC374338</v>
          </cell>
        </row>
        <row r="448">
          <cell r="A448">
            <v>45978.704155092601</v>
          </cell>
          <cell r="B448">
            <v>439</v>
          </cell>
          <cell r="R448" t="str">
            <v>BYCD165091</v>
          </cell>
        </row>
        <row r="449">
          <cell r="A449">
            <v>45978.6952199074</v>
          </cell>
          <cell r="B449">
            <v>33650</v>
          </cell>
          <cell r="R449" t="str">
            <v>BSDS043254</v>
          </cell>
        </row>
        <row r="450">
          <cell r="A450">
            <v>45978.583101851902</v>
          </cell>
          <cell r="B450">
            <v>9296</v>
          </cell>
          <cell r="R450" t="str">
            <v>BXJC371965</v>
          </cell>
        </row>
        <row r="451">
          <cell r="A451">
            <v>45978.461134259298</v>
          </cell>
          <cell r="B451">
            <v>1434</v>
          </cell>
          <cell r="R451" t="str">
            <v>BXGD232278</v>
          </cell>
        </row>
        <row r="452">
          <cell r="A452">
            <v>45975.545277777797</v>
          </cell>
          <cell r="B452">
            <v>29272</v>
          </cell>
          <cell r="R452" t="str">
            <v>BKDS031405</v>
          </cell>
        </row>
        <row r="453">
          <cell r="A453">
            <v>45974.533333333296</v>
          </cell>
          <cell r="B453">
            <v>3557</v>
          </cell>
          <cell r="R453" t="str">
            <v>BXFS037363</v>
          </cell>
        </row>
        <row r="454">
          <cell r="A454">
            <v>45973.5770023148</v>
          </cell>
          <cell r="B454">
            <v>3053</v>
          </cell>
          <cell r="R454" t="str">
            <v>BYBS030095</v>
          </cell>
        </row>
        <row r="455">
          <cell r="A455">
            <v>45972.7401157407</v>
          </cell>
          <cell r="B455">
            <v>5029</v>
          </cell>
          <cell r="R455" t="str">
            <v>BXKD164191</v>
          </cell>
        </row>
        <row r="456">
          <cell r="A456">
            <v>45972.694606481498</v>
          </cell>
          <cell r="B456">
            <v>1344</v>
          </cell>
          <cell r="R456" t="str">
            <v>BYJD232405</v>
          </cell>
        </row>
        <row r="457">
          <cell r="A457">
            <v>45971.6198842593</v>
          </cell>
          <cell r="B457">
            <v>5342</v>
          </cell>
          <cell r="R457" t="str">
            <v>BVAS038319</v>
          </cell>
        </row>
        <row r="458">
          <cell r="A458">
            <v>45969.626435185201</v>
          </cell>
          <cell r="B458">
            <v>41331</v>
          </cell>
          <cell r="R458" t="str">
            <v>BRGS035169</v>
          </cell>
        </row>
        <row r="459">
          <cell r="A459">
            <v>45968.593472222201</v>
          </cell>
          <cell r="B459">
            <v>19609</v>
          </cell>
          <cell r="R459" t="str">
            <v>BPIC370386</v>
          </cell>
        </row>
        <row r="460">
          <cell r="A460">
            <v>45968.592361111099</v>
          </cell>
          <cell r="B460">
            <v>37069</v>
          </cell>
          <cell r="R460" t="str">
            <v>BRCC372871</v>
          </cell>
        </row>
        <row r="461">
          <cell r="A461">
            <v>45966.400000000001</v>
          </cell>
          <cell r="B461">
            <v>10836</v>
          </cell>
          <cell r="R461" t="str">
            <v>BSDC375892</v>
          </cell>
        </row>
        <row r="462">
          <cell r="A462">
            <v>45966.399305555555</v>
          </cell>
          <cell r="B462">
            <v>6167</v>
          </cell>
          <cell r="R462" t="str">
            <v>BWBC379643</v>
          </cell>
        </row>
        <row r="463">
          <cell r="A463">
            <v>45965.643055555556</v>
          </cell>
          <cell r="B463">
            <v>12669</v>
          </cell>
          <cell r="R463" t="str">
            <v>BWCS032720</v>
          </cell>
        </row>
        <row r="464">
          <cell r="A464">
            <v>45962.682638888888</v>
          </cell>
          <cell r="B464">
            <v>22369</v>
          </cell>
          <cell r="R464" t="str">
            <v>BSGS043528</v>
          </cell>
        </row>
        <row r="465">
          <cell r="A465">
            <v>45962.677777777775</v>
          </cell>
          <cell r="B465">
            <v>17804</v>
          </cell>
          <cell r="R465" t="str">
            <v>BWKS040437</v>
          </cell>
        </row>
        <row r="466">
          <cell r="A466">
            <v>45958.678472222222</v>
          </cell>
          <cell r="B466">
            <v>3790</v>
          </cell>
          <cell r="R466" t="str">
            <v>BWFD163940</v>
          </cell>
        </row>
        <row r="467">
          <cell r="A467">
            <v>45955.686111111114</v>
          </cell>
          <cell r="B467">
            <v>6260</v>
          </cell>
          <cell r="R467" t="str">
            <v>BSHD200586</v>
          </cell>
        </row>
        <row r="468">
          <cell r="A468">
            <v>45955.685416666667</v>
          </cell>
          <cell r="B468">
            <v>9850</v>
          </cell>
          <cell r="R468" t="str">
            <v>BMED200254</v>
          </cell>
        </row>
        <row r="469">
          <cell r="A469">
            <v>45955.684027777781</v>
          </cell>
          <cell r="B469">
            <v>2160</v>
          </cell>
          <cell r="R469" t="str">
            <v>BLGL160201</v>
          </cell>
        </row>
        <row r="470">
          <cell r="A470">
            <v>45955.683333333334</v>
          </cell>
          <cell r="B470">
            <v>11990</v>
          </cell>
          <cell r="R470" t="str">
            <v>BQJD200011</v>
          </cell>
        </row>
        <row r="471">
          <cell r="A471">
            <v>45955.681944444441</v>
          </cell>
          <cell r="B471">
            <v>8830</v>
          </cell>
          <cell r="R471" t="str">
            <v>BQKD200047</v>
          </cell>
        </row>
        <row r="472">
          <cell r="A472">
            <v>45955.681250000001</v>
          </cell>
          <cell r="B472">
            <v>6680</v>
          </cell>
          <cell r="R472" t="str">
            <v>BQBD160067</v>
          </cell>
        </row>
        <row r="473">
          <cell r="A473">
            <v>45955.680555555555</v>
          </cell>
          <cell r="B473">
            <v>6000</v>
          </cell>
          <cell r="R473" t="str">
            <v>BQKD200048</v>
          </cell>
        </row>
        <row r="474">
          <cell r="A474">
            <v>45955.679166666669</v>
          </cell>
          <cell r="B474">
            <v>17145</v>
          </cell>
          <cell r="R474" t="str">
            <v>BPJD200007</v>
          </cell>
        </row>
        <row r="475">
          <cell r="A475">
            <v>45955.678472222222</v>
          </cell>
          <cell r="B475">
            <v>6920</v>
          </cell>
          <cell r="R475" t="str">
            <v>BRED161124</v>
          </cell>
        </row>
        <row r="476">
          <cell r="A476">
            <v>45954.750694444447</v>
          </cell>
          <cell r="B476">
            <v>4801</v>
          </cell>
          <cell r="R476" t="str">
            <v>BVAC375308</v>
          </cell>
        </row>
        <row r="477">
          <cell r="A477">
            <v>45954.742361111108</v>
          </cell>
          <cell r="B477">
            <v>6500</v>
          </cell>
          <cell r="R477" t="str">
            <v>AUKD230777</v>
          </cell>
        </row>
        <row r="478">
          <cell r="A478">
            <v>45954.740972222222</v>
          </cell>
          <cell r="B478">
            <v>3033</v>
          </cell>
          <cell r="R478" t="str">
            <v>BTKD162083</v>
          </cell>
        </row>
        <row r="479">
          <cell r="A479">
            <v>45954.740277777775</v>
          </cell>
          <cell r="B479">
            <v>7625</v>
          </cell>
          <cell r="R479" t="str">
            <v>BSBD161629</v>
          </cell>
        </row>
        <row r="480">
          <cell r="A480">
            <v>45954.738888888889</v>
          </cell>
          <cell r="B480">
            <v>9000</v>
          </cell>
          <cell r="R480" t="str">
            <v>BTCD162159</v>
          </cell>
        </row>
        <row r="481">
          <cell r="A481">
            <v>45954.738194444442</v>
          </cell>
          <cell r="B481">
            <v>7230</v>
          </cell>
          <cell r="R481" t="str">
            <v>BRAD160803</v>
          </cell>
        </row>
        <row r="482">
          <cell r="A482">
            <v>45954.736111111109</v>
          </cell>
          <cell r="B482">
            <v>6200</v>
          </cell>
          <cell r="R482" t="str">
            <v>BRJD160577</v>
          </cell>
        </row>
        <row r="483">
          <cell r="A483">
            <v>45954.73541666667</v>
          </cell>
          <cell r="B483">
            <v>11810</v>
          </cell>
          <cell r="R483" t="str">
            <v>BTKD162074</v>
          </cell>
        </row>
        <row r="484">
          <cell r="A484">
            <v>45954.734027777777</v>
          </cell>
          <cell r="B484">
            <v>4870</v>
          </cell>
          <cell r="R484" t="str">
            <v>BSDD120664</v>
          </cell>
        </row>
        <row r="485">
          <cell r="A485">
            <v>45954.732638888891</v>
          </cell>
          <cell r="B485">
            <v>11340</v>
          </cell>
          <cell r="R485" t="str">
            <v>BTFD162244</v>
          </cell>
        </row>
        <row r="486">
          <cell r="A486">
            <v>45954.731944444444</v>
          </cell>
          <cell r="B486">
            <v>11170</v>
          </cell>
          <cell r="R486" t="str">
            <v>BQKD160076</v>
          </cell>
        </row>
        <row r="487">
          <cell r="A487">
            <v>45954.730555555558</v>
          </cell>
          <cell r="B487">
            <v>8475</v>
          </cell>
          <cell r="R487" t="str">
            <v>BRHD161299</v>
          </cell>
        </row>
        <row r="488">
          <cell r="A488">
            <v>45954.728472222225</v>
          </cell>
          <cell r="B488">
            <v>5900</v>
          </cell>
          <cell r="R488" t="str">
            <v>BQCD160098</v>
          </cell>
        </row>
        <row r="489">
          <cell r="A489">
            <v>45954.727083333331</v>
          </cell>
          <cell r="B489">
            <v>7890</v>
          </cell>
          <cell r="R489" t="str">
            <v>BQID160499</v>
          </cell>
        </row>
        <row r="490">
          <cell r="A490">
            <v>45954.726388888892</v>
          </cell>
          <cell r="B490">
            <v>8255</v>
          </cell>
          <cell r="R490" t="str">
            <v>BRBD160856</v>
          </cell>
        </row>
        <row r="491">
          <cell r="A491">
            <v>45954.724999999999</v>
          </cell>
          <cell r="B491">
            <v>8275</v>
          </cell>
          <cell r="R491" t="str">
            <v>BQCD160106</v>
          </cell>
        </row>
        <row r="492">
          <cell r="A492">
            <v>45954.723611111112</v>
          </cell>
          <cell r="B492">
            <v>9985</v>
          </cell>
          <cell r="R492" t="str">
            <v>BTED162217</v>
          </cell>
        </row>
        <row r="493">
          <cell r="A493">
            <v>45954.722916666666</v>
          </cell>
          <cell r="B493">
            <v>7640</v>
          </cell>
          <cell r="R493" t="str">
            <v>BSDD161729</v>
          </cell>
        </row>
        <row r="494">
          <cell r="A494">
            <v>45954.72152777778</v>
          </cell>
          <cell r="B494">
            <v>6410</v>
          </cell>
          <cell r="R494" t="str">
            <v>BQED160222</v>
          </cell>
        </row>
        <row r="495">
          <cell r="A495">
            <v>45954.720138888886</v>
          </cell>
          <cell r="B495">
            <v>6425</v>
          </cell>
          <cell r="R495" t="str">
            <v>BSCD161704</v>
          </cell>
        </row>
        <row r="496">
          <cell r="A496">
            <v>45954.57916666667</v>
          </cell>
          <cell r="B496">
            <v>6800</v>
          </cell>
          <cell r="R496" t="str">
            <v>BVED163244</v>
          </cell>
        </row>
        <row r="497">
          <cell r="A497">
            <v>45954.577777777777</v>
          </cell>
          <cell r="B497">
            <v>9420</v>
          </cell>
          <cell r="R497" t="str">
            <v>BTCD162162</v>
          </cell>
        </row>
        <row r="498">
          <cell r="A498">
            <v>45954.575694444444</v>
          </cell>
          <cell r="B498">
            <v>4890</v>
          </cell>
          <cell r="R498" t="str">
            <v>BVKD163026</v>
          </cell>
        </row>
        <row r="499">
          <cell r="A499">
            <v>45954.541666666664</v>
          </cell>
          <cell r="B499">
            <v>13725</v>
          </cell>
          <cell r="R499" t="str">
            <v>BULD162577</v>
          </cell>
        </row>
        <row r="500">
          <cell r="A500">
            <v>45954.540277777778</v>
          </cell>
          <cell r="B500">
            <v>12415</v>
          </cell>
          <cell r="R500" t="str">
            <v>BUKD162535</v>
          </cell>
        </row>
        <row r="501">
          <cell r="A501">
            <v>45954.538888888892</v>
          </cell>
          <cell r="B501">
            <v>9505</v>
          </cell>
          <cell r="R501" t="str">
            <v>BTDD162186</v>
          </cell>
        </row>
        <row r="502">
          <cell r="A502">
            <v>45954.536805555559</v>
          </cell>
          <cell r="B502">
            <v>10015</v>
          </cell>
          <cell r="R502" t="str">
            <v>BTJD162046</v>
          </cell>
        </row>
        <row r="503">
          <cell r="A503">
            <v>45954.535416666666</v>
          </cell>
          <cell r="B503">
            <v>4775</v>
          </cell>
          <cell r="R503" t="str">
            <v>BWKD163543</v>
          </cell>
        </row>
        <row r="504">
          <cell r="A504">
            <v>45954.53402777778</v>
          </cell>
          <cell r="B504">
            <v>3090</v>
          </cell>
          <cell r="R504" t="str">
            <v>BWKD163512</v>
          </cell>
        </row>
        <row r="505">
          <cell r="A505">
            <v>45954.45416666667</v>
          </cell>
          <cell r="B505">
            <v>9171</v>
          </cell>
          <cell r="R505" t="str">
            <v>BULC370861</v>
          </cell>
        </row>
        <row r="506">
          <cell r="A506">
            <v>45954.441666666666</v>
          </cell>
          <cell r="B506">
            <v>1504</v>
          </cell>
          <cell r="R506" t="str">
            <v>BXDD232126</v>
          </cell>
        </row>
        <row r="507">
          <cell r="A507">
            <v>45954.281944444447</v>
          </cell>
          <cell r="B507">
            <v>7821</v>
          </cell>
          <cell r="R507" t="str">
            <v>BSJD161406</v>
          </cell>
        </row>
        <row r="508">
          <cell r="A508">
            <v>45953.722222222219</v>
          </cell>
          <cell r="B508">
            <v>2346</v>
          </cell>
          <cell r="R508" t="str">
            <v>BXCD164420</v>
          </cell>
        </row>
        <row r="509">
          <cell r="A509">
            <v>45953.523611111108</v>
          </cell>
          <cell r="B509">
            <v>49245</v>
          </cell>
          <cell r="R509" t="str">
            <v>GOBF110094</v>
          </cell>
        </row>
        <row r="510">
          <cell r="A510">
            <v>45948.558368055601</v>
          </cell>
          <cell r="B510">
            <v>1208</v>
          </cell>
          <cell r="R510" t="str">
            <v>BXCD164422</v>
          </cell>
        </row>
        <row r="511">
          <cell r="A511">
            <v>45947.559780092597</v>
          </cell>
          <cell r="B511">
            <v>6495</v>
          </cell>
          <cell r="R511" t="str">
            <v>BWAD163648</v>
          </cell>
        </row>
        <row r="512">
          <cell r="A512">
            <v>45946.708495370403</v>
          </cell>
          <cell r="B512">
            <v>4400</v>
          </cell>
          <cell r="R512" t="str">
            <v>BWAD163674</v>
          </cell>
        </row>
        <row r="513">
          <cell r="A513">
            <v>45945.660416666666</v>
          </cell>
          <cell r="B513">
            <v>15051</v>
          </cell>
          <cell r="R513" t="str">
            <v>BRHS035337</v>
          </cell>
        </row>
        <row r="514">
          <cell r="A514">
            <v>45945.652777777781</v>
          </cell>
          <cell r="B514">
            <v>2067</v>
          </cell>
          <cell r="R514" t="str">
            <v>BYAS044775</v>
          </cell>
        </row>
        <row r="515">
          <cell r="A515">
            <v>45945.540277777778</v>
          </cell>
          <cell r="B515">
            <v>41963</v>
          </cell>
          <cell r="R515" t="str">
            <v>BQFS031084</v>
          </cell>
        </row>
        <row r="516">
          <cell r="A516">
            <v>45944.441666666666</v>
          </cell>
          <cell r="B516">
            <v>39749</v>
          </cell>
          <cell r="R516" t="str">
            <v>BRIS035838</v>
          </cell>
        </row>
        <row r="517">
          <cell r="A517">
            <v>45944.440972222219</v>
          </cell>
          <cell r="B517">
            <v>30245</v>
          </cell>
          <cell r="R517" t="str">
            <v>BSLS036682</v>
          </cell>
        </row>
        <row r="518">
          <cell r="A518">
            <v>45944.438888888886</v>
          </cell>
          <cell r="B518">
            <v>87439</v>
          </cell>
          <cell r="R518" t="str">
            <v>BJGS031396</v>
          </cell>
        </row>
        <row r="519">
          <cell r="A519">
            <v>45943.558333333334</v>
          </cell>
          <cell r="B519">
            <v>1517</v>
          </cell>
          <cell r="R519" t="str">
            <v>BXGD164662</v>
          </cell>
        </row>
        <row r="520">
          <cell r="A520">
            <v>45941.536111111112</v>
          </cell>
          <cell r="B520">
            <v>3096</v>
          </cell>
          <cell r="R520" t="str">
            <v>BXAD164317</v>
          </cell>
        </row>
        <row r="521">
          <cell r="A521">
            <v>45940.736805555556</v>
          </cell>
          <cell r="B521">
            <v>1923</v>
          </cell>
          <cell r="R521" t="str">
            <v>BXAD164288</v>
          </cell>
        </row>
        <row r="522">
          <cell r="A522">
            <v>45940.429861111108</v>
          </cell>
          <cell r="B522">
            <v>8311</v>
          </cell>
          <cell r="R522" t="str">
            <v>BWLS031913</v>
          </cell>
        </row>
        <row r="523">
          <cell r="A523">
            <v>45940.428472222222</v>
          </cell>
          <cell r="B523">
            <v>4200</v>
          </cell>
          <cell r="R523" t="str">
            <v>BWHD164015</v>
          </cell>
        </row>
        <row r="524">
          <cell r="A524">
            <v>45939.648611111108</v>
          </cell>
          <cell r="B524">
            <v>8568</v>
          </cell>
          <cell r="R524" t="str">
            <v>BXJF111817</v>
          </cell>
        </row>
        <row r="525">
          <cell r="A525">
            <v>45939.530555555553</v>
          </cell>
          <cell r="B525">
            <v>1546</v>
          </cell>
          <cell r="R525" t="str">
            <v>BUFC372853</v>
          </cell>
        </row>
        <row r="526">
          <cell r="A526">
            <v>45939.434027777781</v>
          </cell>
          <cell r="B526">
            <v>6744</v>
          </cell>
          <cell r="R526" t="str">
            <v>BTHC379417</v>
          </cell>
        </row>
        <row r="527">
          <cell r="A527">
            <v>45938.679166666669</v>
          </cell>
          <cell r="B527">
            <v>3198</v>
          </cell>
          <cell r="R527" t="str">
            <v>BVES049148</v>
          </cell>
        </row>
        <row r="528">
          <cell r="A528">
            <v>45938.678472222222</v>
          </cell>
          <cell r="B528">
            <v>2039</v>
          </cell>
          <cell r="R528" t="str">
            <v>BVES049149</v>
          </cell>
        </row>
        <row r="529">
          <cell r="A529">
            <v>45936.657638888886</v>
          </cell>
          <cell r="B529">
            <v>37328</v>
          </cell>
          <cell r="R529" t="str">
            <v>BQBS033796</v>
          </cell>
        </row>
        <row r="530">
          <cell r="A530">
            <v>45936.470833333333</v>
          </cell>
          <cell r="B530">
            <v>4500</v>
          </cell>
          <cell r="R530" t="str">
            <v>BXKD164191</v>
          </cell>
        </row>
        <row r="531">
          <cell r="A531">
            <v>45936.465277777781</v>
          </cell>
          <cell r="B531">
            <v>1106</v>
          </cell>
          <cell r="R531" t="str">
            <v>BXID201595</v>
          </cell>
        </row>
        <row r="532">
          <cell r="A532">
            <v>45934.515277777777</v>
          </cell>
          <cell r="B532">
            <v>49113</v>
          </cell>
          <cell r="R532" t="str">
            <v>GPLS030458</v>
          </cell>
        </row>
        <row r="533">
          <cell r="A533">
            <v>45933.51666666667</v>
          </cell>
          <cell r="B533">
            <v>16504</v>
          </cell>
          <cell r="R533" t="str">
            <v>BULL160559</v>
          </cell>
        </row>
        <row r="534">
          <cell r="A534">
            <v>45933.515972222223</v>
          </cell>
          <cell r="B534">
            <v>12869</v>
          </cell>
          <cell r="R534" t="str">
            <v>BUAL160593</v>
          </cell>
        </row>
        <row r="535">
          <cell r="A535">
            <v>45926.580555555556</v>
          </cell>
          <cell r="B535">
            <v>4606</v>
          </cell>
          <cell r="R535" t="str">
            <v>BXKD164206</v>
          </cell>
        </row>
        <row r="536">
          <cell r="A536">
            <v>45925.6848032407</v>
          </cell>
          <cell r="B536">
            <v>24665</v>
          </cell>
          <cell r="R536" t="str">
            <v>BUGS035879</v>
          </cell>
        </row>
        <row r="537">
          <cell r="A537">
            <v>45925.552245370403</v>
          </cell>
          <cell r="B537">
            <v>8396</v>
          </cell>
          <cell r="R537" t="str">
            <v>BVCD163165</v>
          </cell>
        </row>
        <row r="538">
          <cell r="A538">
            <v>45925.551145833299</v>
          </cell>
          <cell r="B538">
            <v>26788</v>
          </cell>
          <cell r="R538" t="str">
            <v>BUCS034287</v>
          </cell>
        </row>
        <row r="539">
          <cell r="A539">
            <v>45925.550254629597</v>
          </cell>
          <cell r="B539">
            <v>30211</v>
          </cell>
          <cell r="R539" t="str">
            <v>BUBS033778</v>
          </cell>
        </row>
        <row r="540">
          <cell r="A540">
            <v>45924.532569444404</v>
          </cell>
          <cell r="B540">
            <v>995</v>
          </cell>
          <cell r="R540" t="str">
            <v>BXDC373827</v>
          </cell>
        </row>
        <row r="541">
          <cell r="A541">
            <v>45924.530775462998</v>
          </cell>
          <cell r="B541">
            <v>995</v>
          </cell>
          <cell r="R541" t="str">
            <v>BXDC373827</v>
          </cell>
        </row>
        <row r="542">
          <cell r="A542">
            <v>45923.7254861111</v>
          </cell>
          <cell r="B542">
            <v>8798</v>
          </cell>
          <cell r="R542" t="str">
            <v>BXJS035074</v>
          </cell>
        </row>
        <row r="543">
          <cell r="A543">
            <v>45923.636874999997</v>
          </cell>
          <cell r="B543">
            <v>13311</v>
          </cell>
          <cell r="R543" t="str">
            <v>BWLS032057</v>
          </cell>
        </row>
        <row r="544">
          <cell r="A544">
            <v>45923.506307870397</v>
          </cell>
          <cell r="B544">
            <v>2000</v>
          </cell>
          <cell r="R544" t="str">
            <v>BXCD164399</v>
          </cell>
        </row>
        <row r="545">
          <cell r="A545">
            <v>45922.586412037002</v>
          </cell>
          <cell r="B545">
            <v>2038</v>
          </cell>
          <cell r="R545" t="str">
            <v>BXBD164358</v>
          </cell>
        </row>
        <row r="546">
          <cell r="A546">
            <v>45920.637141203697</v>
          </cell>
          <cell r="B546">
            <v>8935</v>
          </cell>
          <cell r="R546" t="str">
            <v>BXDS036842</v>
          </cell>
        </row>
        <row r="547">
          <cell r="A547">
            <v>45920.628402777802</v>
          </cell>
          <cell r="B547">
            <v>12179</v>
          </cell>
          <cell r="R547" t="str">
            <v>BSBC375535</v>
          </cell>
        </row>
        <row r="548">
          <cell r="A548">
            <v>45920.574699074103</v>
          </cell>
          <cell r="B548">
            <v>15380</v>
          </cell>
          <cell r="R548" t="str">
            <v>BTDD162169</v>
          </cell>
        </row>
        <row r="549">
          <cell r="A549">
            <v>45919.479571759301</v>
          </cell>
          <cell r="B549">
            <v>11116</v>
          </cell>
          <cell r="R549" t="str">
            <v>BWCS032720</v>
          </cell>
        </row>
        <row r="550">
          <cell r="A550">
            <v>45919.471342592602</v>
          </cell>
          <cell r="B550">
            <v>38434</v>
          </cell>
          <cell r="R550" t="str">
            <v>BMFS031346</v>
          </cell>
        </row>
        <row r="551">
          <cell r="A551">
            <v>45918.649837962999</v>
          </cell>
          <cell r="B551">
            <v>8307</v>
          </cell>
          <cell r="R551" t="str">
            <v>BUFC372952</v>
          </cell>
        </row>
        <row r="552">
          <cell r="A552">
            <v>45918.481550925899</v>
          </cell>
          <cell r="B552">
            <v>44593</v>
          </cell>
          <cell r="R552" t="str">
            <v>BRIC374329</v>
          </cell>
        </row>
        <row r="553">
          <cell r="A553">
            <v>45918.476099537002</v>
          </cell>
          <cell r="B553">
            <v>40780</v>
          </cell>
          <cell r="R553" t="str">
            <v>BRAC372524</v>
          </cell>
        </row>
        <row r="554">
          <cell r="A554">
            <v>45916.630810185197</v>
          </cell>
          <cell r="B554">
            <v>8858</v>
          </cell>
          <cell r="R554" t="str">
            <v>BXDS036842</v>
          </cell>
        </row>
        <row r="555">
          <cell r="A555">
            <v>45916.609340277799</v>
          </cell>
          <cell r="B555">
            <v>34471</v>
          </cell>
          <cell r="R555" t="str">
            <v>BRAS033261</v>
          </cell>
        </row>
        <row r="556">
          <cell r="A556">
            <v>45916.469664351898</v>
          </cell>
          <cell r="B556">
            <v>41619</v>
          </cell>
          <cell r="R556" t="str">
            <v>BSDS037710</v>
          </cell>
        </row>
        <row r="557">
          <cell r="A557">
            <v>45915.6884027778</v>
          </cell>
          <cell r="B557">
            <v>52471</v>
          </cell>
          <cell r="R557" t="str">
            <v>BKAS030685</v>
          </cell>
        </row>
        <row r="558">
          <cell r="A558">
            <v>45913.559768518498</v>
          </cell>
          <cell r="B558">
            <v>44522</v>
          </cell>
          <cell r="R558" t="str">
            <v>BRIC374329</v>
          </cell>
        </row>
        <row r="559">
          <cell r="A559">
            <v>45913.558680555601</v>
          </cell>
          <cell r="B559">
            <v>7300</v>
          </cell>
          <cell r="R559" t="str">
            <v>BWCC379947</v>
          </cell>
        </row>
        <row r="560">
          <cell r="A560">
            <v>45913.557835648098</v>
          </cell>
          <cell r="B560">
            <v>10832</v>
          </cell>
          <cell r="R560" t="str">
            <v>BWEC370314</v>
          </cell>
        </row>
        <row r="561">
          <cell r="A561">
            <v>45913.496817129599</v>
          </cell>
          <cell r="B561">
            <v>1485</v>
          </cell>
          <cell r="R561" t="str">
            <v>BXBD164388</v>
          </cell>
        </row>
        <row r="562">
          <cell r="A562">
            <v>45913.495115740698</v>
          </cell>
          <cell r="B562">
            <v>1367</v>
          </cell>
          <cell r="R562" t="str">
            <v>BXHD164701</v>
          </cell>
        </row>
        <row r="563">
          <cell r="A563">
            <v>45913.437719907401</v>
          </cell>
          <cell r="B563">
            <v>21557</v>
          </cell>
          <cell r="R563" t="str">
            <v>GOHC370857</v>
          </cell>
        </row>
        <row r="564">
          <cell r="A564">
            <v>45913.4316666667</v>
          </cell>
          <cell r="B564">
            <v>5000</v>
          </cell>
          <cell r="R564" t="str">
            <v>BVAS038319</v>
          </cell>
        </row>
        <row r="565">
          <cell r="A565">
            <v>45911.695659722202</v>
          </cell>
          <cell r="B565">
            <v>1261</v>
          </cell>
          <cell r="R565" t="str">
            <v>BXDD232126</v>
          </cell>
        </row>
        <row r="566">
          <cell r="A566">
            <v>45909.645995370403</v>
          </cell>
          <cell r="B566">
            <v>24081</v>
          </cell>
          <cell r="R566" t="str">
            <v>BIFS040367</v>
          </cell>
        </row>
        <row r="567">
          <cell r="A567">
            <v>45909.392187500001</v>
          </cell>
          <cell r="B567">
            <v>1023</v>
          </cell>
          <cell r="R567" t="str">
            <v>BXID164764</v>
          </cell>
        </row>
        <row r="568">
          <cell r="A568">
            <v>45908.719895833303</v>
          </cell>
          <cell r="B568">
            <v>3196</v>
          </cell>
          <cell r="R568" t="str">
            <v>BWCC379823</v>
          </cell>
        </row>
        <row r="569">
          <cell r="A569">
            <v>45908.456747685203</v>
          </cell>
          <cell r="B569">
            <v>26932</v>
          </cell>
          <cell r="R569" t="str">
            <v>BTIS044954</v>
          </cell>
        </row>
        <row r="570">
          <cell r="A570">
            <v>45908.455740740697</v>
          </cell>
          <cell r="B570">
            <v>3647</v>
          </cell>
          <cell r="R570" t="str">
            <v>BUGS047249</v>
          </cell>
        </row>
        <row r="571">
          <cell r="A571">
            <v>45906.590636574103</v>
          </cell>
          <cell r="B571">
            <v>1241</v>
          </cell>
          <cell r="R571" t="str">
            <v>BXKC372344</v>
          </cell>
        </row>
        <row r="572">
          <cell r="A572">
            <v>45905.729444444398</v>
          </cell>
          <cell r="B572">
            <v>16581</v>
          </cell>
          <cell r="R572" t="str">
            <v>BSFC376459</v>
          </cell>
        </row>
        <row r="573">
          <cell r="A573">
            <v>45905.672615740703</v>
          </cell>
          <cell r="B573">
            <v>4564</v>
          </cell>
          <cell r="R573" t="str">
            <v>BWED163889</v>
          </cell>
        </row>
        <row r="574">
          <cell r="A574">
            <v>45905.467835648102</v>
          </cell>
          <cell r="B574">
            <v>18342</v>
          </cell>
          <cell r="R574" t="str">
            <v>BTLC377591</v>
          </cell>
        </row>
        <row r="575">
          <cell r="A575">
            <v>45905.462500000001</v>
          </cell>
          <cell r="B575">
            <v>8806</v>
          </cell>
          <cell r="R575" t="str">
            <v>BULC371019</v>
          </cell>
        </row>
        <row r="576">
          <cell r="A576">
            <v>45904.5953240741</v>
          </cell>
          <cell r="B576">
            <v>2751</v>
          </cell>
          <cell r="R576" t="str">
            <v>BXBS036231</v>
          </cell>
        </row>
        <row r="577">
          <cell r="A577">
            <v>45904.444710648102</v>
          </cell>
          <cell r="B577">
            <v>4007</v>
          </cell>
          <cell r="R577" t="str">
            <v>BXLS042397</v>
          </cell>
        </row>
        <row r="578">
          <cell r="A578">
            <v>45904.365034722199</v>
          </cell>
          <cell r="B578">
            <v>500</v>
          </cell>
          <cell r="R578" t="str">
            <v>BYKD164879</v>
          </cell>
        </row>
        <row r="579">
          <cell r="A579">
            <v>45904.363518518498</v>
          </cell>
          <cell r="B579">
            <v>3750</v>
          </cell>
          <cell r="R579" t="str">
            <v>BWHD164004</v>
          </cell>
        </row>
        <row r="580">
          <cell r="A580">
            <v>45904.360775462999</v>
          </cell>
          <cell r="B580">
            <v>8779</v>
          </cell>
          <cell r="R580" t="str">
            <v>BVDS039346</v>
          </cell>
        </row>
        <row r="581">
          <cell r="A581">
            <v>45904.359305555598</v>
          </cell>
          <cell r="B581">
            <v>6650</v>
          </cell>
          <cell r="R581" t="str">
            <v>BTEC378536</v>
          </cell>
        </row>
        <row r="582">
          <cell r="A582">
            <v>45904.357939814799</v>
          </cell>
          <cell r="B582">
            <v>3714</v>
          </cell>
          <cell r="R582" t="str">
            <v>BXLS042384</v>
          </cell>
        </row>
        <row r="583">
          <cell r="A583">
            <v>45903.546886574099</v>
          </cell>
          <cell r="B583">
            <v>4952</v>
          </cell>
          <cell r="R583" t="str">
            <v>BWCC379950</v>
          </cell>
        </row>
        <row r="584">
          <cell r="A584">
            <v>45903.545358796298</v>
          </cell>
          <cell r="B584">
            <v>12505</v>
          </cell>
          <cell r="R584" t="str">
            <v>BRJC371828</v>
          </cell>
        </row>
        <row r="585">
          <cell r="A585">
            <v>45903.534537036998</v>
          </cell>
          <cell r="B585">
            <v>1536</v>
          </cell>
          <cell r="R585" t="str">
            <v>BXKC372444</v>
          </cell>
        </row>
        <row r="586">
          <cell r="A586">
            <v>45903.372395833299</v>
          </cell>
          <cell r="B586">
            <v>97301</v>
          </cell>
          <cell r="R586" t="str">
            <v>BPLF150007</v>
          </cell>
        </row>
        <row r="587">
          <cell r="A587">
            <v>45903.370694444398</v>
          </cell>
          <cell r="B587">
            <v>35336</v>
          </cell>
          <cell r="R587" t="str">
            <v>BTGS031205</v>
          </cell>
        </row>
        <row r="588">
          <cell r="A588">
            <v>45902.730578703697</v>
          </cell>
          <cell r="B588">
            <v>2896</v>
          </cell>
          <cell r="R588" t="str">
            <v>BVAD121386</v>
          </cell>
        </row>
        <row r="589">
          <cell r="A589">
            <v>45902.618912037004</v>
          </cell>
          <cell r="B589">
            <v>3562</v>
          </cell>
          <cell r="R589" t="str">
            <v>BTHC379543</v>
          </cell>
        </row>
        <row r="590">
          <cell r="A590">
            <v>45902.591585648202</v>
          </cell>
          <cell r="B590">
            <v>4066</v>
          </cell>
          <cell r="R590" t="str">
            <v>BXKD164191</v>
          </cell>
        </row>
        <row r="591">
          <cell r="A591">
            <v>45901.609895833302</v>
          </cell>
          <cell r="B591">
            <v>2296</v>
          </cell>
          <cell r="R591" t="str">
            <v>BXES037132</v>
          </cell>
        </row>
        <row r="592">
          <cell r="A592">
            <v>45901.555034722202</v>
          </cell>
          <cell r="B592">
            <v>4314</v>
          </cell>
          <cell r="R592" t="str">
            <v>BVIC377970</v>
          </cell>
        </row>
        <row r="593">
          <cell r="A593">
            <v>45898.708437499998</v>
          </cell>
          <cell r="B593">
            <v>8627</v>
          </cell>
          <cell r="R593" t="str">
            <v>BWJS031206</v>
          </cell>
        </row>
        <row r="594">
          <cell r="A594">
            <v>45897.735613425903</v>
          </cell>
          <cell r="B594">
            <v>4340</v>
          </cell>
          <cell r="R594" t="str">
            <v>BXFC374369</v>
          </cell>
        </row>
        <row r="595">
          <cell r="A595">
            <v>45896.742662037002</v>
          </cell>
          <cell r="B595">
            <v>18317</v>
          </cell>
          <cell r="R595" t="str">
            <v>BSGC376585</v>
          </cell>
        </row>
        <row r="596">
          <cell r="A596">
            <v>45896.6787847222</v>
          </cell>
          <cell r="B596">
            <v>9097</v>
          </cell>
          <cell r="R596" t="str">
            <v>BXJS034965</v>
          </cell>
        </row>
        <row r="597">
          <cell r="A597">
            <v>45896.660451388903</v>
          </cell>
          <cell r="B597">
            <v>8191</v>
          </cell>
          <cell r="R597" t="str">
            <v>EVLL062069</v>
          </cell>
        </row>
        <row r="598">
          <cell r="A598">
            <v>45892.6426967593</v>
          </cell>
          <cell r="B598">
            <v>1138</v>
          </cell>
          <cell r="R598" t="str">
            <v>BWFC370700</v>
          </cell>
        </row>
        <row r="599">
          <cell r="A599">
            <v>45892.581875000003</v>
          </cell>
          <cell r="B599">
            <v>3783</v>
          </cell>
          <cell r="R599" t="str">
            <v>BWHD231603</v>
          </cell>
        </row>
        <row r="600">
          <cell r="A600">
            <v>45891.748680555596</v>
          </cell>
          <cell r="B600">
            <v>41265</v>
          </cell>
          <cell r="R600" t="str">
            <v>BRFC373676</v>
          </cell>
        </row>
        <row r="601">
          <cell r="A601">
            <v>45891.7426851852</v>
          </cell>
          <cell r="B601">
            <v>13111</v>
          </cell>
          <cell r="R601" t="str">
            <v>BUFS046813</v>
          </cell>
        </row>
        <row r="602">
          <cell r="A602">
            <v>45887.542523148099</v>
          </cell>
          <cell r="B602">
            <v>24033</v>
          </cell>
          <cell r="R602" t="str">
            <v>GOCC370465</v>
          </cell>
        </row>
        <row r="603">
          <cell r="A603">
            <v>45883.724305555559</v>
          </cell>
          <cell r="B603">
            <v>537</v>
          </cell>
          <cell r="R603" t="str">
            <v>BXAL153828</v>
          </cell>
        </row>
        <row r="604">
          <cell r="A604">
            <v>45883.69027777778</v>
          </cell>
          <cell r="B604">
            <v>685</v>
          </cell>
          <cell r="R604" t="str">
            <v>BVIS040024</v>
          </cell>
        </row>
        <row r="605">
          <cell r="A605">
            <v>45883.472222222219</v>
          </cell>
          <cell r="B605">
            <v>564</v>
          </cell>
          <cell r="R605" t="str">
            <v>BYLD232534</v>
          </cell>
        </row>
        <row r="606">
          <cell r="A606">
            <v>45883.431250000001</v>
          </cell>
          <cell r="B606">
            <v>2815</v>
          </cell>
          <cell r="R606" t="str">
            <v>BXDC373881</v>
          </cell>
        </row>
        <row r="607">
          <cell r="A607">
            <v>45882.60833333333</v>
          </cell>
          <cell r="B607">
            <v>3500</v>
          </cell>
          <cell r="R607" t="str">
            <v>BVFD163274</v>
          </cell>
        </row>
        <row r="608">
          <cell r="A608">
            <v>45882.604861111111</v>
          </cell>
          <cell r="B608">
            <v>564</v>
          </cell>
          <cell r="R608" t="str">
            <v>BYLD164919</v>
          </cell>
        </row>
        <row r="609">
          <cell r="A609">
            <v>45882.602083333331</v>
          </cell>
          <cell r="B609">
            <v>1069</v>
          </cell>
          <cell r="R609" t="str">
            <v>BXHD232312</v>
          </cell>
        </row>
        <row r="610">
          <cell r="A610">
            <v>45881.734722222223</v>
          </cell>
          <cell r="B610">
            <v>3129</v>
          </cell>
          <cell r="R610" t="str">
            <v>BWIC371555</v>
          </cell>
        </row>
        <row r="611">
          <cell r="A611">
            <v>45881.559027777781</v>
          </cell>
          <cell r="B611">
            <v>62022</v>
          </cell>
          <cell r="R611" t="str">
            <v>BMBL160078</v>
          </cell>
        </row>
        <row r="612">
          <cell r="A612">
            <v>45880.462500000001</v>
          </cell>
          <cell r="B612">
            <v>1550</v>
          </cell>
          <cell r="R612" t="str">
            <v>BXBD164358</v>
          </cell>
        </row>
        <row r="613">
          <cell r="A613">
            <v>45880.461111111108</v>
          </cell>
          <cell r="B613">
            <v>1140</v>
          </cell>
          <cell r="R613" t="str">
            <v>BVIC378149</v>
          </cell>
        </row>
        <row r="614">
          <cell r="A614">
            <v>45877.605555555558</v>
          </cell>
          <cell r="B614">
            <v>30677</v>
          </cell>
          <cell r="R614" t="str">
            <v>BRCC373040</v>
          </cell>
        </row>
        <row r="615">
          <cell r="A615">
            <v>45877.450694444444</v>
          </cell>
          <cell r="B615">
            <v>617</v>
          </cell>
          <cell r="R615" t="str">
            <v>BXID201595</v>
          </cell>
        </row>
        <row r="616">
          <cell r="A616">
            <v>45876.712500000001</v>
          </cell>
          <cell r="B616">
            <v>2479</v>
          </cell>
          <cell r="R616" t="str">
            <v>BUGS047159</v>
          </cell>
        </row>
        <row r="617">
          <cell r="A617">
            <v>45876.477083333331</v>
          </cell>
          <cell r="B617">
            <v>2348</v>
          </cell>
          <cell r="R617" t="str">
            <v>BWHD121813</v>
          </cell>
        </row>
        <row r="618">
          <cell r="A618">
            <v>45876.439583333333</v>
          </cell>
          <cell r="B618">
            <v>46770</v>
          </cell>
          <cell r="R618" t="str">
            <v>BPCS030196</v>
          </cell>
        </row>
        <row r="619">
          <cell r="A619">
            <v>45876.438888888886</v>
          </cell>
          <cell r="B619">
            <v>39311</v>
          </cell>
          <cell r="R619" t="str">
            <v>BRGS035169</v>
          </cell>
        </row>
        <row r="620">
          <cell r="A620">
            <v>45875.626388888886</v>
          </cell>
          <cell r="B620">
            <v>3700</v>
          </cell>
          <cell r="R620" t="str">
            <v>BXKD164206</v>
          </cell>
        </row>
        <row r="621">
          <cell r="A621">
            <v>45875.484722222223</v>
          </cell>
          <cell r="B621">
            <v>22317</v>
          </cell>
          <cell r="R621" t="str">
            <v>BSBC375530</v>
          </cell>
        </row>
        <row r="622">
          <cell r="A622">
            <v>45875.481249999997</v>
          </cell>
          <cell r="B622">
            <v>27192</v>
          </cell>
          <cell r="R622" t="str">
            <v>BUKC370499</v>
          </cell>
        </row>
        <row r="623">
          <cell r="A623">
            <v>45874.756249999999</v>
          </cell>
          <cell r="B623">
            <v>7040</v>
          </cell>
          <cell r="R623" t="str">
            <v>BVJD162972</v>
          </cell>
        </row>
        <row r="624">
          <cell r="A624">
            <v>45871.678472222222</v>
          </cell>
          <cell r="B624">
            <v>9858</v>
          </cell>
          <cell r="R624" t="str">
            <v>BXKS035161</v>
          </cell>
        </row>
        <row r="625">
          <cell r="A625">
            <v>45871.65902777778</v>
          </cell>
          <cell r="B625">
            <v>29716</v>
          </cell>
          <cell r="R625" t="str">
            <v>BSLS036682</v>
          </cell>
        </row>
        <row r="626">
          <cell r="A626">
            <v>45870.517361111109</v>
          </cell>
          <cell r="B626">
            <v>82723</v>
          </cell>
          <cell r="R626" t="str">
            <v>BLGS031576</v>
          </cell>
        </row>
        <row r="627">
          <cell r="A627">
            <v>45869.696273148104</v>
          </cell>
          <cell r="B627">
            <v>460</v>
          </cell>
          <cell r="R627" t="str">
            <v>BYLD201693</v>
          </cell>
        </row>
        <row r="628">
          <cell r="A628">
            <v>45867.618831018503</v>
          </cell>
          <cell r="B628">
            <v>2031</v>
          </cell>
          <cell r="R628" t="str">
            <v>BXJD231746</v>
          </cell>
        </row>
        <row r="629">
          <cell r="A629">
            <v>45867.526736111096</v>
          </cell>
          <cell r="B629">
            <v>13290</v>
          </cell>
          <cell r="R629" t="str">
            <v>BTJC377158</v>
          </cell>
        </row>
        <row r="630">
          <cell r="A630">
            <v>45866.552106481497</v>
          </cell>
          <cell r="B630">
            <v>3820</v>
          </cell>
          <cell r="R630" t="str">
            <v>BWHD164015</v>
          </cell>
        </row>
        <row r="631">
          <cell r="A631">
            <v>45866.5477777778</v>
          </cell>
          <cell r="B631">
            <v>14096</v>
          </cell>
          <cell r="R631" t="str">
            <v>BQLC370193</v>
          </cell>
        </row>
        <row r="632">
          <cell r="A632">
            <v>45866.533449074101</v>
          </cell>
          <cell r="B632">
            <v>3162</v>
          </cell>
          <cell r="R632" t="str">
            <v>BXBS036173</v>
          </cell>
        </row>
        <row r="633">
          <cell r="A633">
            <v>45866.525740740697</v>
          </cell>
          <cell r="B633">
            <v>18050</v>
          </cell>
          <cell r="R633" t="str">
            <v>BULS033141</v>
          </cell>
        </row>
        <row r="634">
          <cell r="A634">
            <v>45866.523946759298</v>
          </cell>
          <cell r="B634">
            <v>18630</v>
          </cell>
          <cell r="R634" t="str">
            <v>BTIS032025</v>
          </cell>
        </row>
        <row r="635">
          <cell r="A635">
            <v>45866.522256944401</v>
          </cell>
          <cell r="B635">
            <v>18806</v>
          </cell>
          <cell r="R635" t="str">
            <v>BTIS032020</v>
          </cell>
        </row>
        <row r="636">
          <cell r="A636">
            <v>45859.749293981498</v>
          </cell>
          <cell r="B636">
            <v>2010</v>
          </cell>
          <cell r="R636" t="str">
            <v>BXFD164587</v>
          </cell>
        </row>
        <row r="637">
          <cell r="A637">
            <v>45859.596273148098</v>
          </cell>
          <cell r="B637">
            <v>4595</v>
          </cell>
          <cell r="R637" t="str">
            <v>BWGS033844</v>
          </cell>
        </row>
        <row r="638">
          <cell r="A638">
            <v>45859.519247685203</v>
          </cell>
          <cell r="B638">
            <v>13415</v>
          </cell>
          <cell r="R638" t="str">
            <v>BVKC374485</v>
          </cell>
        </row>
        <row r="639">
          <cell r="A639">
            <v>45857.627789351798</v>
          </cell>
          <cell r="B639">
            <v>40358</v>
          </cell>
          <cell r="R639" t="str">
            <v>BRIS035698</v>
          </cell>
        </row>
        <row r="640">
          <cell r="A640">
            <v>45856.554097222201</v>
          </cell>
          <cell r="B640">
            <v>1596</v>
          </cell>
          <cell r="R640" t="str">
            <v>BYJC375621</v>
          </cell>
        </row>
        <row r="641">
          <cell r="A641">
            <v>45856.534317129597</v>
          </cell>
          <cell r="B641">
            <v>8701</v>
          </cell>
          <cell r="R641" t="str">
            <v>BUGC373215</v>
          </cell>
        </row>
        <row r="642">
          <cell r="A642">
            <v>45855.697060185201</v>
          </cell>
          <cell r="B642">
            <v>3015</v>
          </cell>
          <cell r="R642" t="str">
            <v>BXCS042723</v>
          </cell>
        </row>
        <row r="643">
          <cell r="A643">
            <v>45855.439548611103</v>
          </cell>
          <cell r="B643">
            <v>16222</v>
          </cell>
          <cell r="R643" t="str">
            <v>123054E</v>
          </cell>
        </row>
        <row r="644">
          <cell r="A644">
            <v>45854.478425925903</v>
          </cell>
          <cell r="B644">
            <v>26982</v>
          </cell>
          <cell r="R644" t="str">
            <v>GOCS030806</v>
          </cell>
        </row>
        <row r="645">
          <cell r="A645">
            <v>45854.475833333301</v>
          </cell>
          <cell r="B645">
            <v>23065</v>
          </cell>
          <cell r="R645" t="str">
            <v>BUGS035879</v>
          </cell>
        </row>
        <row r="646">
          <cell r="A646">
            <v>45854.470208333303</v>
          </cell>
          <cell r="B646">
            <v>5273</v>
          </cell>
          <cell r="R646" t="str">
            <v>BWBC379643</v>
          </cell>
        </row>
        <row r="647">
          <cell r="A647">
            <v>45853.618923611102</v>
          </cell>
          <cell r="B647">
            <v>2771</v>
          </cell>
          <cell r="R647" t="str">
            <v>BXAD164317</v>
          </cell>
        </row>
        <row r="648">
          <cell r="A648">
            <v>45852.630231481497</v>
          </cell>
          <cell r="B648">
            <v>23189</v>
          </cell>
          <cell r="R648" t="str">
            <v>BVAS038005</v>
          </cell>
        </row>
        <row r="649">
          <cell r="A649">
            <v>45850.588460648098</v>
          </cell>
          <cell r="B649">
            <v>7942</v>
          </cell>
          <cell r="R649" t="str">
            <v>BUGS047120</v>
          </cell>
        </row>
        <row r="650">
          <cell r="A650">
            <v>45848.609386574099</v>
          </cell>
          <cell r="B650">
            <v>21604</v>
          </cell>
          <cell r="R650" t="str">
            <v>BVGF111615</v>
          </cell>
        </row>
        <row r="651">
          <cell r="A651">
            <v>45848.6085648148</v>
          </cell>
          <cell r="B651">
            <v>20329</v>
          </cell>
          <cell r="R651" t="str">
            <v>BVGF111611</v>
          </cell>
        </row>
        <row r="652">
          <cell r="A652">
            <v>45848.451030092598</v>
          </cell>
          <cell r="B652">
            <v>9316</v>
          </cell>
          <cell r="R652" t="str">
            <v>BUFD162814</v>
          </cell>
        </row>
        <row r="653">
          <cell r="A653">
            <v>45847.589293981502</v>
          </cell>
          <cell r="B653">
            <v>3977</v>
          </cell>
          <cell r="R653" t="str">
            <v>BWAD163674</v>
          </cell>
        </row>
        <row r="654">
          <cell r="A654">
            <v>45847.461064814801</v>
          </cell>
          <cell r="B654">
            <v>5058</v>
          </cell>
          <cell r="R654" t="str">
            <v>BXHS037937</v>
          </cell>
        </row>
        <row r="655">
          <cell r="A655">
            <v>45846.563240740703</v>
          </cell>
          <cell r="B655">
            <v>530</v>
          </cell>
          <cell r="R655" t="str">
            <v>BXCL153907</v>
          </cell>
        </row>
        <row r="656">
          <cell r="A656">
            <v>45846.459444444401</v>
          </cell>
          <cell r="B656">
            <v>4330</v>
          </cell>
          <cell r="R656" t="str">
            <v>BVGD121497</v>
          </cell>
        </row>
        <row r="657">
          <cell r="A657">
            <v>45843.758506944403</v>
          </cell>
          <cell r="B657">
            <v>7403</v>
          </cell>
          <cell r="R657" t="str">
            <v>GOEC370640</v>
          </cell>
        </row>
        <row r="658">
          <cell r="A658">
            <v>45843.655300925901</v>
          </cell>
          <cell r="B658">
            <v>9327</v>
          </cell>
          <cell r="R658" t="str">
            <v>BTEC378588</v>
          </cell>
        </row>
        <row r="659">
          <cell r="A659">
            <v>45842.573182870401</v>
          </cell>
          <cell r="B659">
            <v>42868</v>
          </cell>
          <cell r="R659" t="str">
            <v>BRIC374329</v>
          </cell>
        </row>
        <row r="660">
          <cell r="A660">
            <v>45841.5641666667</v>
          </cell>
          <cell r="B660">
            <v>5298</v>
          </cell>
          <cell r="R660" t="str">
            <v>BUBF111245</v>
          </cell>
        </row>
        <row r="661">
          <cell r="A661">
            <v>45841.562337962998</v>
          </cell>
          <cell r="B661">
            <v>7942</v>
          </cell>
          <cell r="R661" t="str">
            <v>BUAF111226</v>
          </cell>
        </row>
        <row r="662">
          <cell r="A662">
            <v>45840.6553935185</v>
          </cell>
          <cell r="B662">
            <v>38514</v>
          </cell>
          <cell r="R662" t="str">
            <v>BMJS040004</v>
          </cell>
        </row>
        <row r="663">
          <cell r="A663">
            <v>45840.654525462996</v>
          </cell>
          <cell r="B663">
            <v>7522</v>
          </cell>
          <cell r="R663" t="str">
            <v>BWFC370723</v>
          </cell>
        </row>
        <row r="664">
          <cell r="A664">
            <v>45839.581562500003</v>
          </cell>
          <cell r="B664">
            <v>1493</v>
          </cell>
          <cell r="R664" t="str">
            <v>BXCD164399</v>
          </cell>
        </row>
        <row r="665">
          <cell r="A665">
            <v>45839.493831018503</v>
          </cell>
          <cell r="B665">
            <v>2262</v>
          </cell>
          <cell r="R665" t="str">
            <v>BXKD164192</v>
          </cell>
        </row>
        <row r="666">
          <cell r="A666">
            <v>45839.490995370397</v>
          </cell>
          <cell r="B666">
            <v>7776</v>
          </cell>
          <cell r="R666" t="str">
            <v>BVCD163165</v>
          </cell>
        </row>
        <row r="667">
          <cell r="A667">
            <v>45839.447523148097</v>
          </cell>
          <cell r="B667">
            <v>1070</v>
          </cell>
          <cell r="R667" t="str">
            <v>BXBD164358</v>
          </cell>
        </row>
        <row r="668">
          <cell r="A668">
            <v>45838.746145833298</v>
          </cell>
          <cell r="B668">
            <v>4172</v>
          </cell>
          <cell r="R668" t="str">
            <v>BWED163889</v>
          </cell>
        </row>
        <row r="669">
          <cell r="A669">
            <v>45838.519699074102</v>
          </cell>
          <cell r="B669">
            <v>1569</v>
          </cell>
          <cell r="R669" t="str">
            <v>BWFC370687</v>
          </cell>
        </row>
        <row r="670">
          <cell r="A670">
            <v>45838.496226851901</v>
          </cell>
          <cell r="B670">
            <v>23022</v>
          </cell>
          <cell r="R670" t="str">
            <v>BUES034926</v>
          </cell>
        </row>
        <row r="671">
          <cell r="A671">
            <v>45838.444988425901</v>
          </cell>
          <cell r="B671">
            <v>640</v>
          </cell>
          <cell r="R671" t="str">
            <v>BXHD164673</v>
          </cell>
        </row>
        <row r="672">
          <cell r="A672">
            <v>45838.442164351902</v>
          </cell>
          <cell r="B672">
            <v>20355</v>
          </cell>
          <cell r="R672" t="str">
            <v>BRCC373034</v>
          </cell>
        </row>
        <row r="673">
          <cell r="A673">
            <v>45838.440937500003</v>
          </cell>
          <cell r="B673">
            <v>22130</v>
          </cell>
          <cell r="R673" t="str">
            <v>BSBC375530</v>
          </cell>
        </row>
        <row r="674">
          <cell r="A674">
            <v>45836.606087963002</v>
          </cell>
          <cell r="B674">
            <v>54578</v>
          </cell>
          <cell r="R674" t="str">
            <v>BLGS040582</v>
          </cell>
        </row>
        <row r="675">
          <cell r="A675">
            <v>45835.481562499997</v>
          </cell>
          <cell r="B675">
            <v>40667</v>
          </cell>
          <cell r="R675" t="str">
            <v>BRFC373676</v>
          </cell>
        </row>
        <row r="676">
          <cell r="A676">
            <v>45834.7336574074</v>
          </cell>
          <cell r="B676">
            <v>24712</v>
          </cell>
          <cell r="R676" t="str">
            <v>BSCS037531</v>
          </cell>
        </row>
        <row r="677">
          <cell r="A677">
            <v>45834.732673611099</v>
          </cell>
          <cell r="B677">
            <v>24035</v>
          </cell>
          <cell r="R677" t="str">
            <v>BIFS040367</v>
          </cell>
        </row>
        <row r="678">
          <cell r="A678">
            <v>45833.6471296296</v>
          </cell>
          <cell r="B678">
            <v>29997</v>
          </cell>
          <cell r="R678" t="str">
            <v>BRHS035368</v>
          </cell>
        </row>
        <row r="679">
          <cell r="A679">
            <v>45833.637071759302</v>
          </cell>
          <cell r="B679">
            <v>40866</v>
          </cell>
          <cell r="R679" t="str">
            <v>GPJS030042</v>
          </cell>
        </row>
        <row r="680">
          <cell r="A680">
            <v>45833.625868055598</v>
          </cell>
          <cell r="B680">
            <v>1550</v>
          </cell>
          <cell r="R680" t="str">
            <v>BWGC370765</v>
          </cell>
        </row>
        <row r="681">
          <cell r="A681">
            <v>45832.590798611098</v>
          </cell>
          <cell r="B681">
            <v>7675</v>
          </cell>
          <cell r="R681" t="str">
            <v>BXJC371867</v>
          </cell>
        </row>
        <row r="682">
          <cell r="A682">
            <v>45832.467731481498</v>
          </cell>
          <cell r="B682">
            <v>3500</v>
          </cell>
          <cell r="R682" t="str">
            <v>BXKD164206</v>
          </cell>
        </row>
        <row r="683">
          <cell r="A683">
            <v>45832.454189814802</v>
          </cell>
          <cell r="B683">
            <v>6910</v>
          </cell>
          <cell r="R683" t="str">
            <v>BVJD162972</v>
          </cell>
        </row>
        <row r="684">
          <cell r="A684">
            <v>45832.427407407398</v>
          </cell>
          <cell r="B684">
            <v>9742</v>
          </cell>
          <cell r="R684" t="str">
            <v>BSLD230358</v>
          </cell>
        </row>
        <row r="685">
          <cell r="A685">
            <v>45831.630532407398</v>
          </cell>
          <cell r="B685">
            <v>516</v>
          </cell>
          <cell r="R685" t="str">
            <v>BYLD232523</v>
          </cell>
        </row>
        <row r="686">
          <cell r="A686">
            <v>45829.544108796297</v>
          </cell>
          <cell r="B686">
            <v>39915</v>
          </cell>
          <cell r="R686" t="str">
            <v>GOIS031795</v>
          </cell>
        </row>
        <row r="687">
          <cell r="A687">
            <v>45829.480324074102</v>
          </cell>
          <cell r="B687">
            <v>7618</v>
          </cell>
          <cell r="R687" t="str">
            <v>BUFC372952</v>
          </cell>
        </row>
        <row r="688">
          <cell r="A688">
            <v>45828.683159722197</v>
          </cell>
          <cell r="B688">
            <v>8000</v>
          </cell>
          <cell r="R688" t="str">
            <v>BXJF111817</v>
          </cell>
        </row>
        <row r="689">
          <cell r="A689">
            <v>45828.666678240697</v>
          </cell>
          <cell r="B689">
            <v>5083</v>
          </cell>
          <cell r="R689" t="str">
            <v>BWLS031931</v>
          </cell>
        </row>
        <row r="690">
          <cell r="A690">
            <v>45828.604502314804</v>
          </cell>
          <cell r="B690">
            <v>37163</v>
          </cell>
          <cell r="R690" t="str">
            <v>BRIS035838</v>
          </cell>
        </row>
        <row r="691">
          <cell r="A691">
            <v>45828.569803240702</v>
          </cell>
          <cell r="B691">
            <v>85010</v>
          </cell>
          <cell r="R691" t="str">
            <v>BJGS031396</v>
          </cell>
        </row>
        <row r="692">
          <cell r="A692">
            <v>45828.561550925901</v>
          </cell>
          <cell r="B692">
            <v>21124</v>
          </cell>
          <cell r="R692" t="str">
            <v>BVGF111615</v>
          </cell>
        </row>
        <row r="693">
          <cell r="A693">
            <v>45828.560740740701</v>
          </cell>
          <cell r="B693">
            <v>19854</v>
          </cell>
          <cell r="R693" t="str">
            <v>BVGF111611</v>
          </cell>
        </row>
        <row r="694">
          <cell r="A694">
            <v>45826.562881944403</v>
          </cell>
          <cell r="B694">
            <v>1081</v>
          </cell>
          <cell r="R694" t="str">
            <v>BWFD163937</v>
          </cell>
        </row>
        <row r="695">
          <cell r="A695">
            <v>45826.561261574097</v>
          </cell>
          <cell r="B695">
            <v>26141</v>
          </cell>
          <cell r="R695" t="str">
            <v>BUAS033580</v>
          </cell>
        </row>
        <row r="696">
          <cell r="A696">
            <v>45824.587685185201</v>
          </cell>
          <cell r="B696">
            <v>582</v>
          </cell>
          <cell r="R696" t="str">
            <v>BWID164076</v>
          </cell>
        </row>
        <row r="697">
          <cell r="A697">
            <v>45824.4622453704</v>
          </cell>
          <cell r="B697">
            <v>3467</v>
          </cell>
          <cell r="R697" t="str">
            <v>BVED163240</v>
          </cell>
        </row>
        <row r="698">
          <cell r="A698">
            <v>45824.459328703699</v>
          </cell>
          <cell r="B698">
            <v>13710</v>
          </cell>
          <cell r="R698" t="str">
            <v>BSCD161691</v>
          </cell>
        </row>
        <row r="699">
          <cell r="A699">
            <v>45824.457071759301</v>
          </cell>
          <cell r="B699">
            <v>4933</v>
          </cell>
          <cell r="R699" t="str">
            <v>BWHD231642</v>
          </cell>
        </row>
        <row r="700">
          <cell r="A700">
            <v>45821.632696759298</v>
          </cell>
          <cell r="B700">
            <v>4700</v>
          </cell>
          <cell r="R700" t="str">
            <v>BWLD163586</v>
          </cell>
        </row>
        <row r="701">
          <cell r="A701">
            <v>45821.567187499997</v>
          </cell>
          <cell r="B701">
            <v>24754</v>
          </cell>
          <cell r="R701" t="str">
            <v>BQAC373617</v>
          </cell>
        </row>
        <row r="702">
          <cell r="A702">
            <v>45819.6567939815</v>
          </cell>
          <cell r="B702">
            <v>50625</v>
          </cell>
          <cell r="R702" t="str">
            <v>BKAS030685</v>
          </cell>
        </row>
        <row r="703">
          <cell r="A703">
            <v>45819.468541666698</v>
          </cell>
          <cell r="B703">
            <v>500</v>
          </cell>
          <cell r="R703" t="str">
            <v>BYAD164973</v>
          </cell>
        </row>
        <row r="704">
          <cell r="A704">
            <v>45817.663993055598</v>
          </cell>
          <cell r="B704">
            <v>12532</v>
          </cell>
          <cell r="R704" t="str">
            <v>BVFS049407</v>
          </cell>
        </row>
        <row r="705">
          <cell r="A705">
            <v>45817.661030092597</v>
          </cell>
          <cell r="B705">
            <v>12615</v>
          </cell>
          <cell r="R705" t="str">
            <v>BVFS049398</v>
          </cell>
        </row>
        <row r="706">
          <cell r="A706">
            <v>45817.660231481503</v>
          </cell>
          <cell r="B706">
            <v>11974</v>
          </cell>
          <cell r="R706" t="str">
            <v>BVFS049421</v>
          </cell>
        </row>
        <row r="707">
          <cell r="A707">
            <v>45817.651620370401</v>
          </cell>
          <cell r="B707">
            <v>3281</v>
          </cell>
          <cell r="R707" t="str">
            <v>BVHD163331</v>
          </cell>
        </row>
        <row r="708">
          <cell r="A708">
            <v>45817.631747685198</v>
          </cell>
          <cell r="B708">
            <v>1532</v>
          </cell>
          <cell r="R708" t="str">
            <v>BXCD164420</v>
          </cell>
        </row>
        <row r="709">
          <cell r="A709">
            <v>45817.348020833299</v>
          </cell>
          <cell r="B709">
            <v>1101</v>
          </cell>
          <cell r="R709" t="str">
            <v>BXFD164605</v>
          </cell>
        </row>
        <row r="710">
          <cell r="A710">
            <v>45815.525000000001</v>
          </cell>
          <cell r="B710">
            <v>10587</v>
          </cell>
          <cell r="R710" t="str">
            <v>BQAC373733</v>
          </cell>
        </row>
        <row r="711">
          <cell r="A711">
            <v>45814.489722222199</v>
          </cell>
          <cell r="B711">
            <v>7509</v>
          </cell>
          <cell r="R711" t="str">
            <v>BUFC372952</v>
          </cell>
        </row>
        <row r="712">
          <cell r="A712">
            <v>45813.575694444444</v>
          </cell>
          <cell r="B712">
            <v>2840</v>
          </cell>
          <cell r="R712" t="str">
            <v>BWKC378709</v>
          </cell>
        </row>
        <row r="713">
          <cell r="A713">
            <v>45813.48541666667</v>
          </cell>
          <cell r="B713">
            <v>1272</v>
          </cell>
          <cell r="R713" t="str">
            <v>BXAD231957</v>
          </cell>
        </row>
        <row r="714">
          <cell r="A714">
            <v>45813.48333333333</v>
          </cell>
          <cell r="B714">
            <v>2421</v>
          </cell>
          <cell r="R714" t="str">
            <v>BWID164096</v>
          </cell>
        </row>
        <row r="715">
          <cell r="A715">
            <v>45812.699305555558</v>
          </cell>
          <cell r="B715">
            <v>1572</v>
          </cell>
          <cell r="R715" t="str">
            <v>BXED122035</v>
          </cell>
        </row>
        <row r="716">
          <cell r="A716">
            <v>45812.67083333333</v>
          </cell>
          <cell r="B716">
            <v>3494</v>
          </cell>
          <cell r="R716" t="str">
            <v>BWFC370703</v>
          </cell>
        </row>
        <row r="717">
          <cell r="A717">
            <v>45812.654166666667</v>
          </cell>
          <cell r="B717">
            <v>1645</v>
          </cell>
          <cell r="R717" t="str">
            <v>BVES049148</v>
          </cell>
        </row>
        <row r="718">
          <cell r="A718">
            <v>45811.65</v>
          </cell>
          <cell r="B718">
            <v>18395</v>
          </cell>
          <cell r="R718" t="str">
            <v>BPIC370386</v>
          </cell>
        </row>
        <row r="719">
          <cell r="A719">
            <v>45809.484027777777</v>
          </cell>
          <cell r="B719">
            <v>16989</v>
          </cell>
          <cell r="R719" t="str">
            <v>BUDS046275</v>
          </cell>
        </row>
        <row r="720">
          <cell r="A720">
            <v>45808.717361111114</v>
          </cell>
          <cell r="B720">
            <v>20695</v>
          </cell>
          <cell r="R720" t="str">
            <v>BSAS036958</v>
          </cell>
        </row>
        <row r="721">
          <cell r="A721">
            <v>45808.631249999999</v>
          </cell>
          <cell r="B721">
            <v>7112</v>
          </cell>
          <cell r="R721" t="str">
            <v>BUGS047120</v>
          </cell>
        </row>
        <row r="722">
          <cell r="A722">
            <v>45807.497916666667</v>
          </cell>
          <cell r="B722">
            <v>4678</v>
          </cell>
          <cell r="R722" t="str">
            <v>BVGD163297</v>
          </cell>
        </row>
        <row r="723">
          <cell r="A723">
            <v>45807.49722222222</v>
          </cell>
          <cell r="B723">
            <v>4318</v>
          </cell>
          <cell r="R723" t="str">
            <v>BWAD163680</v>
          </cell>
        </row>
        <row r="724">
          <cell r="A724">
            <v>45806.677083333336</v>
          </cell>
          <cell r="B724">
            <v>9806</v>
          </cell>
          <cell r="R724" t="str">
            <v>BWKS031684</v>
          </cell>
        </row>
        <row r="725">
          <cell r="A725">
            <v>45805.559027777781</v>
          </cell>
          <cell r="B725">
            <v>5571</v>
          </cell>
          <cell r="R725" t="str">
            <v>BUEC372458</v>
          </cell>
        </row>
        <row r="726">
          <cell r="A726">
            <v>45803.473993055602</v>
          </cell>
          <cell r="B726">
            <v>21026</v>
          </cell>
          <cell r="R726" t="str">
            <v>BTDS044304</v>
          </cell>
        </row>
        <row r="727">
          <cell r="A727">
            <v>45803.472962963002</v>
          </cell>
          <cell r="B727">
            <v>21217</v>
          </cell>
          <cell r="R727" t="str">
            <v>BTDS044313</v>
          </cell>
        </row>
        <row r="728">
          <cell r="A728">
            <v>45803.471828703703</v>
          </cell>
          <cell r="B728">
            <v>124948</v>
          </cell>
          <cell r="R728" t="str">
            <v>164253</v>
          </cell>
        </row>
        <row r="729">
          <cell r="A729">
            <v>45803.466099537</v>
          </cell>
          <cell r="B729">
            <v>34666</v>
          </cell>
          <cell r="R729" t="str">
            <v>BMFS031346</v>
          </cell>
        </row>
        <row r="730">
          <cell r="A730">
            <v>45803.460277777798</v>
          </cell>
          <cell r="B730">
            <v>9610</v>
          </cell>
          <cell r="R730" t="str">
            <v>BWCS032720</v>
          </cell>
        </row>
        <row r="731">
          <cell r="A731">
            <v>45798.628761574102</v>
          </cell>
          <cell r="B731">
            <v>23484</v>
          </cell>
          <cell r="R731" t="str">
            <v>BUCS034287</v>
          </cell>
        </row>
        <row r="732">
          <cell r="A732">
            <v>45798.626504629603</v>
          </cell>
          <cell r="B732">
            <v>1208</v>
          </cell>
          <cell r="R732" t="str">
            <v>BXCC373541</v>
          </cell>
        </row>
        <row r="733">
          <cell r="A733">
            <v>45798.575289351902</v>
          </cell>
          <cell r="B733">
            <v>31818</v>
          </cell>
          <cell r="R733" t="str">
            <v>BTHS031467</v>
          </cell>
        </row>
        <row r="734">
          <cell r="A734">
            <v>45798.559074074103</v>
          </cell>
          <cell r="B734">
            <v>7358</v>
          </cell>
          <cell r="R734" t="str">
            <v>BUAC371371</v>
          </cell>
        </row>
        <row r="735">
          <cell r="A735">
            <v>45798.502870370401</v>
          </cell>
          <cell r="B735">
            <v>521</v>
          </cell>
          <cell r="R735" t="str">
            <v>BXBD164346</v>
          </cell>
        </row>
        <row r="736">
          <cell r="A736">
            <v>45798.481180555602</v>
          </cell>
          <cell r="B736">
            <v>5570</v>
          </cell>
          <cell r="R736" t="str">
            <v>BQHD160412</v>
          </cell>
        </row>
        <row r="737">
          <cell r="A737">
            <v>45796.655381944402</v>
          </cell>
          <cell r="B737">
            <v>190</v>
          </cell>
          <cell r="R737" t="str">
            <v>BYKD164879</v>
          </cell>
        </row>
        <row r="738">
          <cell r="A738">
            <v>45796.596759259301</v>
          </cell>
          <cell r="B738">
            <v>1550</v>
          </cell>
          <cell r="R738" t="str">
            <v>BXBD164357</v>
          </cell>
        </row>
        <row r="739">
          <cell r="A739">
            <v>45796.595034722202</v>
          </cell>
          <cell r="B739">
            <v>595</v>
          </cell>
          <cell r="R739" t="str">
            <v>BXDD232126</v>
          </cell>
        </row>
        <row r="740">
          <cell r="A740">
            <v>45796.443564814799</v>
          </cell>
          <cell r="B740">
            <v>11514</v>
          </cell>
          <cell r="R740" t="str">
            <v>BWEC370334</v>
          </cell>
        </row>
        <row r="741">
          <cell r="A741">
            <v>45796.442430555602</v>
          </cell>
          <cell r="B741">
            <v>9420</v>
          </cell>
          <cell r="R741" t="str">
            <v>BWLS040546</v>
          </cell>
        </row>
        <row r="742">
          <cell r="A742">
            <v>45796.441597222198</v>
          </cell>
          <cell r="B742">
            <v>45812</v>
          </cell>
          <cell r="R742" t="str">
            <v>GPLS030458</v>
          </cell>
        </row>
        <row r="743">
          <cell r="A743">
            <v>45793.635925925897</v>
          </cell>
          <cell r="B743">
            <v>37616</v>
          </cell>
          <cell r="R743" t="str">
            <v>BRGS035169</v>
          </cell>
        </row>
        <row r="744">
          <cell r="A744">
            <v>45792.823969907397</v>
          </cell>
          <cell r="B744">
            <v>30584</v>
          </cell>
          <cell r="R744" t="str">
            <v>BSDS043254</v>
          </cell>
        </row>
        <row r="745">
          <cell r="A745">
            <v>45792.673298611102</v>
          </cell>
          <cell r="B745">
            <v>530</v>
          </cell>
          <cell r="R745" t="str">
            <v>BXHD164672</v>
          </cell>
        </row>
        <row r="746">
          <cell r="A746">
            <v>45792.495324074102</v>
          </cell>
          <cell r="B746">
            <v>6544</v>
          </cell>
          <cell r="R746" t="str">
            <v>BWLS032007</v>
          </cell>
        </row>
        <row r="747">
          <cell r="A747">
            <v>45790.796539351897</v>
          </cell>
          <cell r="B747">
            <v>6448</v>
          </cell>
          <cell r="R747" t="str">
            <v>BSBC375532</v>
          </cell>
        </row>
        <row r="748">
          <cell r="A748">
            <v>45790.785335648201</v>
          </cell>
          <cell r="B748">
            <v>11046</v>
          </cell>
          <cell r="R748" t="str">
            <v>BSBC375535</v>
          </cell>
        </row>
        <row r="749">
          <cell r="A749">
            <v>45790.528032407397</v>
          </cell>
          <cell r="B749">
            <v>13320</v>
          </cell>
          <cell r="R749" t="str">
            <v>BWLS031775</v>
          </cell>
        </row>
        <row r="750">
          <cell r="A750">
            <v>45790.513865740701</v>
          </cell>
          <cell r="B750">
            <v>3186</v>
          </cell>
          <cell r="R750" t="str">
            <v>BXKD164206</v>
          </cell>
        </row>
        <row r="751">
          <cell r="A751">
            <v>45790.402511574102</v>
          </cell>
          <cell r="B751">
            <v>1586</v>
          </cell>
          <cell r="R751" t="str">
            <v>BWHD164039</v>
          </cell>
        </row>
        <row r="752">
          <cell r="A752">
            <v>45789.785462963002</v>
          </cell>
          <cell r="B752">
            <v>14036</v>
          </cell>
          <cell r="R752" t="str">
            <v>BRHS035337</v>
          </cell>
        </row>
        <row r="753">
          <cell r="A753">
            <v>45789.612951388903</v>
          </cell>
          <cell r="B753">
            <v>39730</v>
          </cell>
          <cell r="R753" t="str">
            <v>BQFS031084</v>
          </cell>
        </row>
        <row r="754">
          <cell r="A754">
            <v>45789.559282407397</v>
          </cell>
          <cell r="B754">
            <v>7235</v>
          </cell>
          <cell r="R754" t="str">
            <v>BVCD163165</v>
          </cell>
        </row>
        <row r="755">
          <cell r="A755">
            <v>45789.554837962998</v>
          </cell>
          <cell r="B755">
            <v>5220</v>
          </cell>
          <cell r="R755" t="str">
            <v>BWED163890</v>
          </cell>
        </row>
        <row r="756">
          <cell r="A756">
            <v>45789.428622685198</v>
          </cell>
          <cell r="B756">
            <v>4553</v>
          </cell>
          <cell r="R756" t="str">
            <v>BVKD163010</v>
          </cell>
        </row>
        <row r="757">
          <cell r="A757">
            <v>45786.659247685202</v>
          </cell>
          <cell r="B757">
            <v>6510</v>
          </cell>
          <cell r="R757" t="str">
            <v>BRGD230256</v>
          </cell>
        </row>
        <row r="758">
          <cell r="A758">
            <v>45786.581909722197</v>
          </cell>
          <cell r="B758">
            <v>3243</v>
          </cell>
          <cell r="R758" t="str">
            <v>BWHD231603</v>
          </cell>
        </row>
        <row r="759">
          <cell r="A759">
            <v>45786.432395833297</v>
          </cell>
          <cell r="B759">
            <v>2958</v>
          </cell>
          <cell r="R759" t="str">
            <v>BWID164054</v>
          </cell>
        </row>
        <row r="760">
          <cell r="A760">
            <v>45785.621574074103</v>
          </cell>
          <cell r="B760">
            <v>1662</v>
          </cell>
          <cell r="R760" t="str">
            <v>BXDS036915</v>
          </cell>
        </row>
        <row r="761">
          <cell r="A761">
            <v>45785.477766203701</v>
          </cell>
          <cell r="B761">
            <v>3117</v>
          </cell>
          <cell r="R761" t="str">
            <v>BXKC372435</v>
          </cell>
        </row>
        <row r="762">
          <cell r="A762">
            <v>45784.655636574098</v>
          </cell>
          <cell r="B762">
            <v>3590</v>
          </cell>
          <cell r="R762" t="str">
            <v>BWAD163674</v>
          </cell>
        </row>
        <row r="763">
          <cell r="A763">
            <v>45784.652939814798</v>
          </cell>
          <cell r="B763">
            <v>526</v>
          </cell>
          <cell r="R763" t="str">
            <v>BXBD164358</v>
          </cell>
        </row>
        <row r="764">
          <cell r="A764">
            <v>45783.712256944404</v>
          </cell>
          <cell r="B764">
            <v>3883</v>
          </cell>
          <cell r="R764" t="str">
            <v>BVAS038319</v>
          </cell>
        </row>
        <row r="765">
          <cell r="A765">
            <v>45783.518935185202</v>
          </cell>
          <cell r="B765">
            <v>540</v>
          </cell>
          <cell r="R765" t="str">
            <v>BYJD232405</v>
          </cell>
        </row>
        <row r="766">
          <cell r="A766">
            <v>45783.508553240703</v>
          </cell>
          <cell r="B766">
            <v>1200</v>
          </cell>
          <cell r="R766" t="str">
            <v>BXCD164399</v>
          </cell>
        </row>
        <row r="767">
          <cell r="A767">
            <v>45780.470092592601</v>
          </cell>
          <cell r="B767">
            <v>24500</v>
          </cell>
          <cell r="R767" t="str">
            <v>108441</v>
          </cell>
        </row>
        <row r="768">
          <cell r="A768">
            <v>45777.566550925898</v>
          </cell>
          <cell r="B768">
            <v>5735</v>
          </cell>
          <cell r="R768" t="str">
            <v>BXDS036842</v>
          </cell>
        </row>
        <row r="769">
          <cell r="A769">
            <v>45776.681145833303</v>
          </cell>
          <cell r="B769">
            <v>625</v>
          </cell>
          <cell r="R769" t="str">
            <v>BXHD164701</v>
          </cell>
        </row>
        <row r="770">
          <cell r="A770">
            <v>45776.655567129601</v>
          </cell>
          <cell r="B770">
            <v>3536</v>
          </cell>
          <cell r="R770" t="str">
            <v>BWED163889</v>
          </cell>
        </row>
        <row r="771">
          <cell r="A771">
            <v>45776.497187499997</v>
          </cell>
          <cell r="B771">
            <v>34870</v>
          </cell>
          <cell r="R771" t="str">
            <v>BRCC372871</v>
          </cell>
        </row>
        <row r="772">
          <cell r="A772">
            <v>45775.643078703702</v>
          </cell>
          <cell r="B772">
            <v>500</v>
          </cell>
          <cell r="R772" t="str">
            <v>BXFD164599</v>
          </cell>
        </row>
        <row r="773">
          <cell r="A773">
            <v>45775.499259259297</v>
          </cell>
          <cell r="B773">
            <v>12256</v>
          </cell>
          <cell r="R773" t="str">
            <v>BWCS032691</v>
          </cell>
        </row>
        <row r="774">
          <cell r="A774">
            <v>45775.449247685203</v>
          </cell>
          <cell r="B774">
            <v>1610</v>
          </cell>
          <cell r="R774" t="str">
            <v>BXLD164263</v>
          </cell>
        </row>
        <row r="775">
          <cell r="A775">
            <v>45775.444606481498</v>
          </cell>
          <cell r="B775">
            <v>543</v>
          </cell>
          <cell r="R775" t="str">
            <v>BXID164737</v>
          </cell>
        </row>
        <row r="776">
          <cell r="A776">
            <v>45773.739618055602</v>
          </cell>
          <cell r="B776">
            <v>1500</v>
          </cell>
          <cell r="R776" t="str">
            <v>BWID231694</v>
          </cell>
        </row>
        <row r="777">
          <cell r="A777">
            <v>45771.651053240697</v>
          </cell>
          <cell r="B777">
            <v>46684</v>
          </cell>
          <cell r="R777" t="str">
            <v>GOGC370754</v>
          </cell>
        </row>
        <row r="778">
          <cell r="A778">
            <v>45771.646157407398</v>
          </cell>
          <cell r="B778">
            <v>27303</v>
          </cell>
          <cell r="R778" t="str">
            <v>ONIC370102</v>
          </cell>
        </row>
        <row r="779">
          <cell r="A779">
            <v>45771.617870370399</v>
          </cell>
          <cell r="B779">
            <v>1600</v>
          </cell>
          <cell r="R779" t="str">
            <v>BXKD164192</v>
          </cell>
        </row>
        <row r="780">
          <cell r="A780">
            <v>45770.637048611097</v>
          </cell>
          <cell r="B780">
            <v>41697</v>
          </cell>
          <cell r="R780" t="str">
            <v>BMIS031759</v>
          </cell>
        </row>
        <row r="781">
          <cell r="A781">
            <v>45770.587766203702</v>
          </cell>
          <cell r="B781">
            <v>21428</v>
          </cell>
          <cell r="R781" t="str">
            <v>BVAS038005</v>
          </cell>
        </row>
        <row r="782">
          <cell r="A782">
            <v>45770.586273148103</v>
          </cell>
          <cell r="B782">
            <v>2005</v>
          </cell>
          <cell r="R782" t="str">
            <v>BXLD231897</v>
          </cell>
        </row>
        <row r="783">
          <cell r="A783">
            <v>45770.425648148099</v>
          </cell>
          <cell r="B783">
            <v>4176</v>
          </cell>
          <cell r="R783" t="str">
            <v>BWLD231345</v>
          </cell>
        </row>
        <row r="784">
          <cell r="A784">
            <v>45769.654409722199</v>
          </cell>
          <cell r="B784">
            <v>3793</v>
          </cell>
          <cell r="R784" t="str">
            <v>BWLD231334</v>
          </cell>
        </row>
        <row r="785">
          <cell r="A785">
            <v>45768.560173611098</v>
          </cell>
          <cell r="B785">
            <v>3300</v>
          </cell>
          <cell r="R785" t="str">
            <v>BUCD121174</v>
          </cell>
        </row>
        <row r="786">
          <cell r="A786">
            <v>45766.542175925897</v>
          </cell>
          <cell r="B786">
            <v>3227</v>
          </cell>
          <cell r="R786" t="str">
            <v>BXHS037937</v>
          </cell>
        </row>
        <row r="787">
          <cell r="A787">
            <v>45766.487812500003</v>
          </cell>
          <cell r="B787">
            <v>1535</v>
          </cell>
          <cell r="R787" t="str">
            <v>BWIC371523</v>
          </cell>
        </row>
        <row r="788">
          <cell r="A788">
            <v>45766.485833333303</v>
          </cell>
          <cell r="B788">
            <v>3378</v>
          </cell>
          <cell r="R788" t="str">
            <v>BUES034992</v>
          </cell>
        </row>
        <row r="789">
          <cell r="A789">
            <v>45765.762731481504</v>
          </cell>
          <cell r="B789">
            <v>14980</v>
          </cell>
          <cell r="R789" t="str">
            <v>BVFS039912</v>
          </cell>
        </row>
        <row r="790">
          <cell r="A790">
            <v>45765.760358796302</v>
          </cell>
          <cell r="B790">
            <v>8816</v>
          </cell>
          <cell r="R790" t="str">
            <v>BWEC370394</v>
          </cell>
        </row>
        <row r="791">
          <cell r="A791">
            <v>45765.521099537</v>
          </cell>
          <cell r="B791">
            <v>5700</v>
          </cell>
          <cell r="R791" t="str">
            <v>BVFC377137</v>
          </cell>
        </row>
        <row r="792">
          <cell r="A792">
            <v>45765.477662037003</v>
          </cell>
          <cell r="B792">
            <v>1450</v>
          </cell>
          <cell r="R792" t="str">
            <v>BWCD121690</v>
          </cell>
        </row>
        <row r="793">
          <cell r="A793">
            <v>45765.469456018502</v>
          </cell>
          <cell r="B793">
            <v>1250</v>
          </cell>
          <cell r="R793" t="str">
            <v>BXAD164301</v>
          </cell>
        </row>
        <row r="794">
          <cell r="A794">
            <v>45765.449780092596</v>
          </cell>
          <cell r="B794">
            <v>6306</v>
          </cell>
          <cell r="R794" t="str">
            <v>BSKD200409</v>
          </cell>
        </row>
        <row r="795">
          <cell r="A795">
            <v>45763.770891203698</v>
          </cell>
          <cell r="B795">
            <v>3511</v>
          </cell>
          <cell r="R795" t="str">
            <v>BXKD164191</v>
          </cell>
        </row>
        <row r="796">
          <cell r="A796">
            <v>45763.692824074104</v>
          </cell>
          <cell r="B796">
            <v>17451</v>
          </cell>
          <cell r="R796" t="str">
            <v>BUFS046839</v>
          </cell>
        </row>
        <row r="797">
          <cell r="A797">
            <v>45763.472905092603</v>
          </cell>
          <cell r="B797">
            <v>564</v>
          </cell>
          <cell r="R797" t="str">
            <v>BXFD232225</v>
          </cell>
        </row>
        <row r="798">
          <cell r="A798">
            <v>45762.457152777803</v>
          </cell>
          <cell r="B798"/>
          <cell r="R798"/>
        </row>
        <row r="799">
          <cell r="A799">
            <v>45758.613113425898</v>
          </cell>
          <cell r="B799">
            <v>48131</v>
          </cell>
          <cell r="R799" t="str">
            <v>BKAS040272</v>
          </cell>
        </row>
        <row r="800">
          <cell r="A800">
            <v>45758.560034722199</v>
          </cell>
          <cell r="B800">
            <v>490</v>
          </cell>
          <cell r="R800" t="str">
            <v>BXHD232312</v>
          </cell>
        </row>
        <row r="801">
          <cell r="A801">
            <v>45756.716261574104</v>
          </cell>
          <cell r="B801">
            <v>3100</v>
          </cell>
          <cell r="R801" t="str">
            <v>BWHD164015</v>
          </cell>
        </row>
        <row r="802">
          <cell r="A802">
            <v>45756.521446759303</v>
          </cell>
          <cell r="B802">
            <v>1200</v>
          </cell>
          <cell r="R802" t="str">
            <v>BWHD163991</v>
          </cell>
        </row>
        <row r="803">
          <cell r="A803">
            <v>45756.519444444399</v>
          </cell>
          <cell r="B803">
            <v>53133</v>
          </cell>
          <cell r="R803" t="str">
            <v>BLGS040582</v>
          </cell>
        </row>
        <row r="804">
          <cell r="A804">
            <v>45756.481238425898</v>
          </cell>
          <cell r="B804">
            <v>21925</v>
          </cell>
          <cell r="R804" t="str">
            <v>BNKS030423</v>
          </cell>
        </row>
        <row r="805">
          <cell r="A805">
            <v>45755.6182638889</v>
          </cell>
          <cell r="B805">
            <v>11466</v>
          </cell>
          <cell r="R805" t="str">
            <v>GPFC370737</v>
          </cell>
        </row>
        <row r="806">
          <cell r="A806">
            <v>45754.7523842593</v>
          </cell>
          <cell r="B806">
            <v>3614</v>
          </cell>
          <cell r="R806" t="str">
            <v>BVEC377128</v>
          </cell>
        </row>
        <row r="807">
          <cell r="A807">
            <v>45754.591145833299</v>
          </cell>
          <cell r="B807">
            <v>531</v>
          </cell>
          <cell r="R807" t="str">
            <v>BWID164086</v>
          </cell>
        </row>
        <row r="808">
          <cell r="A808">
            <v>45752.628229166701</v>
          </cell>
          <cell r="B808">
            <v>560</v>
          </cell>
          <cell r="R808" t="str">
            <v>BXGD164662</v>
          </cell>
        </row>
        <row r="809">
          <cell r="A809">
            <v>45752.465381944399</v>
          </cell>
          <cell r="B809">
            <v>551</v>
          </cell>
          <cell r="R809" t="str">
            <v>BXGD164632</v>
          </cell>
        </row>
        <row r="810">
          <cell r="A810">
            <v>45752.422569444403</v>
          </cell>
          <cell r="B810">
            <v>21605</v>
          </cell>
          <cell r="R810" t="str">
            <v>BUGS035879</v>
          </cell>
        </row>
        <row r="811">
          <cell r="A811">
            <v>45752.420856481498</v>
          </cell>
          <cell r="B811">
            <v>28560</v>
          </cell>
          <cell r="R811" t="str">
            <v>BMKC370048</v>
          </cell>
        </row>
        <row r="812">
          <cell r="A812">
            <v>45751.462476851899</v>
          </cell>
          <cell r="B812">
            <v>578</v>
          </cell>
          <cell r="R812" t="str">
            <v>BXCD164422</v>
          </cell>
        </row>
        <row r="813">
          <cell r="A813">
            <v>45751.456319444398</v>
          </cell>
          <cell r="B813">
            <v>2950</v>
          </cell>
          <cell r="R813" t="str">
            <v>BVED163240</v>
          </cell>
        </row>
        <row r="814">
          <cell r="A814">
            <v>45751.455138888901</v>
          </cell>
          <cell r="B814">
            <v>6665</v>
          </cell>
          <cell r="R814" t="str">
            <v>BWAD163687</v>
          </cell>
        </row>
        <row r="815">
          <cell r="A815">
            <v>45751.453645833302</v>
          </cell>
          <cell r="B815">
            <v>1581</v>
          </cell>
          <cell r="R815" t="str">
            <v>BXLD164263</v>
          </cell>
        </row>
        <row r="816">
          <cell r="A816">
            <v>45751.452280092599</v>
          </cell>
          <cell r="B816">
            <v>2054</v>
          </cell>
          <cell r="R816" t="str">
            <v>BWID164050</v>
          </cell>
        </row>
        <row r="817">
          <cell r="A817">
            <v>45750.754432870403</v>
          </cell>
          <cell r="B817">
            <v>901</v>
          </cell>
          <cell r="R817" t="str">
            <v>BXJD231726</v>
          </cell>
        </row>
        <row r="818">
          <cell r="A818">
            <v>45750.635138888902</v>
          </cell>
          <cell r="B818">
            <v>1026</v>
          </cell>
          <cell r="R818" t="str">
            <v>BWEC370313</v>
          </cell>
        </row>
        <row r="819">
          <cell r="A819">
            <v>45750.500821759299</v>
          </cell>
          <cell r="B819">
            <v>7772</v>
          </cell>
          <cell r="R819" t="str">
            <v>BULC370861</v>
          </cell>
        </row>
        <row r="820">
          <cell r="A820">
            <v>45750.457916666703</v>
          </cell>
          <cell r="B820">
            <v>885</v>
          </cell>
          <cell r="R820" t="str">
            <v>BXJD231749</v>
          </cell>
        </row>
        <row r="821">
          <cell r="A821">
            <v>45749.769618055601</v>
          </cell>
          <cell r="B821">
            <v>3005</v>
          </cell>
          <cell r="R821" t="str">
            <v>BWHD164004</v>
          </cell>
        </row>
        <row r="822">
          <cell r="A822">
            <v>45749.738923611098</v>
          </cell>
          <cell r="B822">
            <v>7520</v>
          </cell>
          <cell r="R822" t="str">
            <v>BVDS039458</v>
          </cell>
        </row>
        <row r="823">
          <cell r="A823">
            <v>45749.737465277802</v>
          </cell>
          <cell r="B823">
            <v>31742</v>
          </cell>
          <cell r="R823" t="str">
            <v>BQBS033819</v>
          </cell>
        </row>
        <row r="824">
          <cell r="A824">
            <v>45749.706342592603</v>
          </cell>
          <cell r="B824">
            <v>11050</v>
          </cell>
          <cell r="R824" t="str">
            <v>BRJC371828</v>
          </cell>
        </row>
        <row r="825">
          <cell r="A825">
            <v>45749.705324074101</v>
          </cell>
          <cell r="B825">
            <v>3159</v>
          </cell>
          <cell r="R825" t="str">
            <v>BWCC379950</v>
          </cell>
        </row>
        <row r="826">
          <cell r="A826">
            <v>45749.608009259297</v>
          </cell>
          <cell r="B826">
            <v>3074</v>
          </cell>
          <cell r="R826" t="str">
            <v>BWHD163996</v>
          </cell>
        </row>
        <row r="827">
          <cell r="A827">
            <v>45745.690324074101</v>
          </cell>
          <cell r="B827">
            <v>2642</v>
          </cell>
          <cell r="R827" t="str">
            <v>BXKD164206</v>
          </cell>
        </row>
        <row r="828">
          <cell r="A828">
            <v>45744.772210648101</v>
          </cell>
          <cell r="B828">
            <v>37014</v>
          </cell>
          <cell r="R828" t="str">
            <v>BRAC372524</v>
          </cell>
        </row>
        <row r="829">
          <cell r="A829">
            <v>45744.660324074102</v>
          </cell>
          <cell r="B829">
            <v>83166</v>
          </cell>
          <cell r="R829" t="str">
            <v>BJGS031396</v>
          </cell>
        </row>
        <row r="830">
          <cell r="A830">
            <v>45744.659027777801</v>
          </cell>
          <cell r="B830">
            <v>35243</v>
          </cell>
          <cell r="R830" t="str">
            <v>BRIS035838</v>
          </cell>
        </row>
        <row r="831">
          <cell r="A831">
            <v>45744.624918981499</v>
          </cell>
          <cell r="B831">
            <v>6895</v>
          </cell>
          <cell r="R831" t="str">
            <v>BXKS035161</v>
          </cell>
        </row>
        <row r="832">
          <cell r="A832">
            <v>45744.623993055597</v>
          </cell>
          <cell r="B832">
            <v>28954</v>
          </cell>
          <cell r="R832" t="str">
            <v>BSLS036682</v>
          </cell>
        </row>
        <row r="833">
          <cell r="A833">
            <v>45744.542662036998</v>
          </cell>
          <cell r="B833">
            <v>7201</v>
          </cell>
          <cell r="R833" t="str">
            <v>BWLS031873</v>
          </cell>
        </row>
        <row r="834">
          <cell r="A834">
            <v>45744.539861111101</v>
          </cell>
          <cell r="B834">
            <v>4284</v>
          </cell>
          <cell r="R834" t="str">
            <v>BWHC371250</v>
          </cell>
        </row>
        <row r="835">
          <cell r="A835">
            <v>45744.495532407404</v>
          </cell>
          <cell r="B835">
            <v>21464</v>
          </cell>
          <cell r="R835" t="str">
            <v>BSBC375530</v>
          </cell>
        </row>
        <row r="836">
          <cell r="A836">
            <v>45744.470648148097</v>
          </cell>
          <cell r="B836">
            <v>2913</v>
          </cell>
          <cell r="R836" t="str">
            <v>BWFD163940</v>
          </cell>
        </row>
        <row r="837">
          <cell r="A837">
            <v>45743.726388888899</v>
          </cell>
          <cell r="B837">
            <v>1500</v>
          </cell>
          <cell r="R837" t="str">
            <v>BXFD164587</v>
          </cell>
        </row>
        <row r="838">
          <cell r="A838">
            <v>45743.567013888904</v>
          </cell>
          <cell r="B838">
            <v>9072</v>
          </cell>
          <cell r="R838" t="str">
            <v>BTFS031006</v>
          </cell>
        </row>
        <row r="839">
          <cell r="A839">
            <v>45743.565706018497</v>
          </cell>
          <cell r="B839">
            <v>2051</v>
          </cell>
          <cell r="R839" t="str">
            <v>BXLS042397</v>
          </cell>
        </row>
        <row r="840">
          <cell r="A840">
            <v>45743.564675925903</v>
          </cell>
          <cell r="B840">
            <v>2278</v>
          </cell>
          <cell r="R840" t="str">
            <v>BXLS042384</v>
          </cell>
        </row>
        <row r="841">
          <cell r="A841">
            <v>45743.473483796297</v>
          </cell>
          <cell r="B841">
            <v>1510</v>
          </cell>
          <cell r="R841" t="str">
            <v>BXJD231746</v>
          </cell>
        </row>
        <row r="842">
          <cell r="A842">
            <v>45742.528784722199</v>
          </cell>
          <cell r="B842">
            <v>49092</v>
          </cell>
          <cell r="R842" t="str">
            <v>BKAS030685</v>
          </cell>
        </row>
        <row r="843">
          <cell r="A843">
            <v>45741.483379629601</v>
          </cell>
          <cell r="B843">
            <v>27870</v>
          </cell>
          <cell r="R843" t="str">
            <v>BRHS035368</v>
          </cell>
        </row>
        <row r="844">
          <cell r="A844">
            <v>45741.4819444444</v>
          </cell>
          <cell r="B844">
            <v>40150</v>
          </cell>
          <cell r="R844" t="str">
            <v>GPJS030042</v>
          </cell>
        </row>
        <row r="845">
          <cell r="A845">
            <v>45740.613622685203</v>
          </cell>
          <cell r="B845">
            <v>6775</v>
          </cell>
          <cell r="R845" t="str">
            <v>BVJD162972</v>
          </cell>
        </row>
        <row r="846">
          <cell r="A846">
            <v>45740.449398148201</v>
          </cell>
          <cell r="B846">
            <v>4500</v>
          </cell>
          <cell r="R846" t="str">
            <v>BWED163890</v>
          </cell>
        </row>
        <row r="847">
          <cell r="A847">
            <v>45740.448182870401</v>
          </cell>
          <cell r="B847">
            <v>550</v>
          </cell>
          <cell r="R847" t="str">
            <v>BXGD232278</v>
          </cell>
        </row>
        <row r="848">
          <cell r="A848">
            <v>45738.553194444401</v>
          </cell>
          <cell r="B848">
            <v>10995</v>
          </cell>
          <cell r="R848" t="str">
            <v>BULD162559</v>
          </cell>
        </row>
        <row r="849">
          <cell r="A849">
            <v>45738.472094907404</v>
          </cell>
          <cell r="B849">
            <v>3417</v>
          </cell>
          <cell r="R849" t="str">
            <v>BVGD163297</v>
          </cell>
        </row>
        <row r="850">
          <cell r="A850">
            <v>45737.525381944397</v>
          </cell>
          <cell r="B850">
            <v>12376</v>
          </cell>
          <cell r="R850" t="str">
            <v>BVFS049426</v>
          </cell>
        </row>
        <row r="851">
          <cell r="A851">
            <v>45735.545671296299</v>
          </cell>
          <cell r="B851">
            <v>3047</v>
          </cell>
          <cell r="R851" t="str">
            <v>BWAD163674</v>
          </cell>
        </row>
        <row r="852">
          <cell r="A852">
            <v>45734.4597222222</v>
          </cell>
          <cell r="B852">
            <v>478</v>
          </cell>
          <cell r="R852" t="str">
            <v>BXID164764</v>
          </cell>
        </row>
        <row r="853">
          <cell r="A853">
            <v>45734.457719907397</v>
          </cell>
          <cell r="B853">
            <v>3743</v>
          </cell>
          <cell r="R853" t="str">
            <v>BWCC379947</v>
          </cell>
        </row>
        <row r="854">
          <cell r="A854">
            <v>45733.6097337963</v>
          </cell>
          <cell r="B854">
            <v>2500</v>
          </cell>
          <cell r="R854" t="str">
            <v>BXJD164130</v>
          </cell>
        </row>
        <row r="855">
          <cell r="A855">
            <v>45733.6070833333</v>
          </cell>
          <cell r="B855">
            <v>1341</v>
          </cell>
          <cell r="R855" t="str">
            <v>BXLD164272</v>
          </cell>
        </row>
        <row r="856">
          <cell r="A856">
            <v>45733.589270833298</v>
          </cell>
          <cell r="B856">
            <v>4574</v>
          </cell>
          <cell r="R856" t="str">
            <v>BXJF111817</v>
          </cell>
        </row>
        <row r="857">
          <cell r="A857">
            <v>45729.597129629597</v>
          </cell>
          <cell r="B857">
            <v>4110</v>
          </cell>
          <cell r="R857" t="str">
            <v>BWHD231642</v>
          </cell>
        </row>
        <row r="858">
          <cell r="A858">
            <v>45728.651747685202</v>
          </cell>
          <cell r="B858">
            <v>35393</v>
          </cell>
          <cell r="R858" t="str">
            <v>BQBS033796</v>
          </cell>
        </row>
        <row r="859">
          <cell r="A859">
            <v>45728.649872685201</v>
          </cell>
          <cell r="B859">
            <v>36372</v>
          </cell>
          <cell r="R859" t="str">
            <v>BRGS035169</v>
          </cell>
        </row>
        <row r="860">
          <cell r="A860">
            <v>45728.6072569444</v>
          </cell>
          <cell r="B860">
            <v>35134</v>
          </cell>
          <cell r="R860" t="str">
            <v>BSKS036366</v>
          </cell>
        </row>
        <row r="861">
          <cell r="A861">
            <v>45728.558194444398</v>
          </cell>
          <cell r="B861">
            <v>6210</v>
          </cell>
          <cell r="R861" t="str">
            <v>BUES035120</v>
          </cell>
        </row>
        <row r="862">
          <cell r="A862">
            <v>45728.5570717593</v>
          </cell>
          <cell r="B862">
            <v>7750</v>
          </cell>
          <cell r="R862" t="str">
            <v>BUAF111226</v>
          </cell>
        </row>
        <row r="863">
          <cell r="A863">
            <v>45727.578125</v>
          </cell>
          <cell r="B863">
            <v>2750</v>
          </cell>
          <cell r="R863" t="str">
            <v>BVHD163331</v>
          </cell>
        </row>
        <row r="864">
          <cell r="A864">
            <v>45727.497083333299</v>
          </cell>
          <cell r="B864">
            <v>21385</v>
          </cell>
          <cell r="R864" t="str">
            <v>BUCS034287</v>
          </cell>
        </row>
        <row r="865">
          <cell r="A865">
            <v>45727.496168981503</v>
          </cell>
          <cell r="B865">
            <v>25277</v>
          </cell>
          <cell r="R865" t="str">
            <v>BUBS033778</v>
          </cell>
        </row>
        <row r="866">
          <cell r="A866">
            <v>45727.492442129602</v>
          </cell>
          <cell r="B866">
            <v>3397</v>
          </cell>
          <cell r="R866" t="str">
            <v>BVJD162957</v>
          </cell>
        </row>
        <row r="867">
          <cell r="A867">
            <v>45727.358240740701</v>
          </cell>
          <cell r="B867">
            <v>18428</v>
          </cell>
          <cell r="R867" t="str">
            <v>BRCC373034</v>
          </cell>
        </row>
        <row r="868">
          <cell r="A868">
            <v>45727.356817129599</v>
          </cell>
          <cell r="B868">
            <v>14605</v>
          </cell>
          <cell r="R868" t="str">
            <v>BVCC376207</v>
          </cell>
        </row>
        <row r="869">
          <cell r="A869">
            <v>45727.355300925898</v>
          </cell>
          <cell r="B869">
            <v>7445</v>
          </cell>
          <cell r="R869" t="str">
            <v>BWJC378352</v>
          </cell>
        </row>
        <row r="870">
          <cell r="A870">
            <v>45726.712696759299</v>
          </cell>
          <cell r="B870">
            <v>6715</v>
          </cell>
          <cell r="R870" t="str">
            <v>BUID162953</v>
          </cell>
        </row>
        <row r="871">
          <cell r="A871">
            <v>45726.474976851903</v>
          </cell>
          <cell r="B871">
            <v>8134</v>
          </cell>
          <cell r="R871" t="str">
            <v>BWKS031684</v>
          </cell>
        </row>
        <row r="872">
          <cell r="A872">
            <v>45726.472106481502</v>
          </cell>
          <cell r="B872">
            <v>8199</v>
          </cell>
          <cell r="R872" t="str">
            <v>BWCS032720</v>
          </cell>
        </row>
        <row r="873">
          <cell r="A873">
            <v>45726.470613425903</v>
          </cell>
          <cell r="B873">
            <v>7392</v>
          </cell>
          <cell r="R873" t="str">
            <v>BREC373485</v>
          </cell>
        </row>
        <row r="874">
          <cell r="A874">
            <v>45724.672361111101</v>
          </cell>
          <cell r="B874">
            <v>2422</v>
          </cell>
          <cell r="R874" t="str">
            <v>BWID164054</v>
          </cell>
        </row>
        <row r="875">
          <cell r="A875">
            <v>45724.575810185197</v>
          </cell>
          <cell r="B875">
            <v>1973</v>
          </cell>
          <cell r="R875" t="str">
            <v>BWGD163984</v>
          </cell>
        </row>
        <row r="876">
          <cell r="A876">
            <v>45724.482245370396</v>
          </cell>
          <cell r="B876">
            <v>2006</v>
          </cell>
          <cell r="R876" t="str">
            <v>BWID164096</v>
          </cell>
        </row>
        <row r="877">
          <cell r="A877">
            <v>45722.551203703697</v>
          </cell>
          <cell r="B877">
            <v>1414</v>
          </cell>
          <cell r="R877" t="str">
            <v>BXDC373881</v>
          </cell>
        </row>
        <row r="878">
          <cell r="A878">
            <v>45720.722187500003</v>
          </cell>
          <cell r="B878">
            <v>497</v>
          </cell>
          <cell r="R878" t="str">
            <v>BXFD164605</v>
          </cell>
        </row>
        <row r="879">
          <cell r="A879">
            <v>45720.490358796298</v>
          </cell>
          <cell r="B879">
            <v>1297</v>
          </cell>
          <cell r="R879" t="str">
            <v>BXAD231963</v>
          </cell>
        </row>
        <row r="880">
          <cell r="A880">
            <v>45719.578425925902</v>
          </cell>
          <cell r="B880">
            <v>1782</v>
          </cell>
          <cell r="R880" t="str">
            <v>BWLD163608</v>
          </cell>
        </row>
        <row r="881">
          <cell r="A881">
            <v>45719.503287036998</v>
          </cell>
          <cell r="B881">
            <v>1001</v>
          </cell>
          <cell r="R881" t="str">
            <v>BXKD164174</v>
          </cell>
        </row>
        <row r="882">
          <cell r="A882">
            <v>45717.732604166697</v>
          </cell>
          <cell r="B882">
            <v>3010</v>
          </cell>
          <cell r="R882" t="str">
            <v>BWED163893</v>
          </cell>
        </row>
        <row r="883">
          <cell r="A883">
            <v>45717.582696759302</v>
          </cell>
          <cell r="B883">
            <v>22712</v>
          </cell>
          <cell r="R883" t="str">
            <v>BSCS037531</v>
          </cell>
        </row>
        <row r="884">
          <cell r="A884">
            <v>45716.7254398148</v>
          </cell>
          <cell r="B884">
            <v>37866</v>
          </cell>
          <cell r="R884" t="str">
            <v>BRIS035698</v>
          </cell>
        </row>
        <row r="885">
          <cell r="A885">
            <v>45715.712997685201</v>
          </cell>
          <cell r="B885">
            <v>1088</v>
          </cell>
          <cell r="R885" t="str">
            <v>BWFD121746</v>
          </cell>
        </row>
        <row r="886">
          <cell r="A886">
            <v>45715.650937500002</v>
          </cell>
          <cell r="B886">
            <v>1701</v>
          </cell>
          <cell r="R886" t="str">
            <v>BXCD164420</v>
          </cell>
        </row>
        <row r="887">
          <cell r="A887">
            <v>45714.7281828704</v>
          </cell>
          <cell r="B887">
            <v>12538</v>
          </cell>
          <cell r="R887" t="str">
            <v>BUKS045387</v>
          </cell>
        </row>
        <row r="888">
          <cell r="A888">
            <v>45714.727175925902</v>
          </cell>
          <cell r="B888">
            <v>15482</v>
          </cell>
          <cell r="R888" t="str">
            <v>BUKS045388</v>
          </cell>
        </row>
        <row r="889">
          <cell r="A889">
            <v>45714.704074074099</v>
          </cell>
          <cell r="B889">
            <v>26578</v>
          </cell>
          <cell r="R889" t="str">
            <v>BSKS036365</v>
          </cell>
        </row>
        <row r="890">
          <cell r="A890">
            <v>45714.665196759299</v>
          </cell>
          <cell r="B890">
            <v>1580</v>
          </cell>
          <cell r="R890" t="str">
            <v>BXLD121932</v>
          </cell>
        </row>
        <row r="891">
          <cell r="A891">
            <v>45714.608310185198</v>
          </cell>
          <cell r="B891">
            <v>1200</v>
          </cell>
          <cell r="R891" t="str">
            <v>BXAD121939</v>
          </cell>
        </row>
        <row r="892">
          <cell r="A892">
            <v>45714.605810185203</v>
          </cell>
          <cell r="B892">
            <v>3321</v>
          </cell>
          <cell r="R892" t="str">
            <v>BQGD220072</v>
          </cell>
        </row>
        <row r="893">
          <cell r="A893">
            <v>45713.661643518499</v>
          </cell>
          <cell r="B893">
            <v>4428</v>
          </cell>
          <cell r="R893" t="str">
            <v>BWLD163586</v>
          </cell>
        </row>
        <row r="894">
          <cell r="A894">
            <v>45710.696099537003</v>
          </cell>
          <cell r="B894">
            <v>15645</v>
          </cell>
          <cell r="R894" t="str">
            <v>BUDS046275</v>
          </cell>
        </row>
        <row r="895">
          <cell r="A895">
            <v>45710.566932870403</v>
          </cell>
          <cell r="B895">
            <v>18498</v>
          </cell>
          <cell r="R895" t="str">
            <v>BVGF111615</v>
          </cell>
        </row>
        <row r="896">
          <cell r="A896">
            <v>45710.565740740698</v>
          </cell>
          <cell r="B896">
            <v>17449</v>
          </cell>
          <cell r="R896" t="str">
            <v>BVGF111611</v>
          </cell>
        </row>
        <row r="897">
          <cell r="A897">
            <v>45705.762638888897</v>
          </cell>
          <cell r="B897">
            <v>2997</v>
          </cell>
          <cell r="R897" t="str">
            <v>BXKD164191</v>
          </cell>
        </row>
        <row r="898">
          <cell r="A898">
            <v>45705.461863425902</v>
          </cell>
          <cell r="B898">
            <v>2535</v>
          </cell>
          <cell r="R898" t="str">
            <v>BXJD164143</v>
          </cell>
        </row>
        <row r="899">
          <cell r="A899">
            <v>45703.651770833298</v>
          </cell>
          <cell r="B899">
            <v>39605</v>
          </cell>
          <cell r="R899" t="str">
            <v>BRIC374329</v>
          </cell>
        </row>
        <row r="900">
          <cell r="A900">
            <v>45702.564849536997</v>
          </cell>
          <cell r="B900">
            <v>1744</v>
          </cell>
          <cell r="R900" t="str">
            <v>BXHS037937</v>
          </cell>
        </row>
        <row r="901">
          <cell r="A901">
            <v>45701.5446296296</v>
          </cell>
          <cell r="B901">
            <v>563</v>
          </cell>
          <cell r="R901" t="str">
            <v>BXFD164587</v>
          </cell>
        </row>
        <row r="902">
          <cell r="A902">
            <v>45701.532523148097</v>
          </cell>
          <cell r="B902">
            <v>2216</v>
          </cell>
          <cell r="R902" t="str">
            <v>BXKD164206</v>
          </cell>
        </row>
        <row r="903">
          <cell r="A903">
            <v>45701.474328703698</v>
          </cell>
          <cell r="B903">
            <v>1550</v>
          </cell>
          <cell r="R903" t="str">
            <v>BXLD231873</v>
          </cell>
        </row>
        <row r="904">
          <cell r="A904">
            <v>45700.701099537</v>
          </cell>
          <cell r="B904">
            <v>46698</v>
          </cell>
          <cell r="R904" t="str">
            <v>GOBF110094</v>
          </cell>
        </row>
        <row r="905">
          <cell r="A905">
            <v>45700.313553240703</v>
          </cell>
          <cell r="B905">
            <v>1940</v>
          </cell>
          <cell r="R905" t="str">
            <v>BXAD164317</v>
          </cell>
        </row>
        <row r="906">
          <cell r="A906">
            <v>45699.644930555602</v>
          </cell>
          <cell r="B906">
            <v>15638</v>
          </cell>
          <cell r="R906" t="str">
            <v>BSFC376459</v>
          </cell>
        </row>
        <row r="907">
          <cell r="A907">
            <v>45699.457222222198</v>
          </cell>
          <cell r="B907">
            <v>11286</v>
          </cell>
          <cell r="R907" t="str">
            <v>BVBS048555</v>
          </cell>
        </row>
        <row r="908">
          <cell r="A908">
            <v>45696.451944444401</v>
          </cell>
          <cell r="B908">
            <v>2207</v>
          </cell>
          <cell r="R908" t="str">
            <v>BWCC379823</v>
          </cell>
        </row>
        <row r="909">
          <cell r="A909">
            <v>45694.484409722201</v>
          </cell>
          <cell r="B909">
            <v>7554</v>
          </cell>
          <cell r="R909" t="str">
            <v>BRCD160978</v>
          </cell>
        </row>
        <row r="910">
          <cell r="A910">
            <v>45694.482858796298</v>
          </cell>
          <cell r="B910">
            <v>7712</v>
          </cell>
          <cell r="R910" t="str">
            <v>BUKC370622</v>
          </cell>
        </row>
        <row r="911">
          <cell r="A911">
            <v>45692.546759259298</v>
          </cell>
          <cell r="B911">
            <v>44266</v>
          </cell>
          <cell r="R911" t="str">
            <v>BLFS031469</v>
          </cell>
        </row>
        <row r="912">
          <cell r="A912">
            <v>45692.529143518499</v>
          </cell>
          <cell r="B912">
            <v>6175</v>
          </cell>
          <cell r="R912" t="str">
            <v>BUDC372327</v>
          </cell>
        </row>
        <row r="913">
          <cell r="A913">
            <v>45692.526550925897</v>
          </cell>
          <cell r="B913">
            <v>2424</v>
          </cell>
          <cell r="R913" t="str">
            <v>BWHD163996</v>
          </cell>
        </row>
        <row r="914">
          <cell r="A914">
            <v>45692.513321759303</v>
          </cell>
          <cell r="B914">
            <v>5786</v>
          </cell>
          <cell r="R914" t="str">
            <v>BVCC376206</v>
          </cell>
        </row>
        <row r="915">
          <cell r="A915">
            <v>45692.499166666697</v>
          </cell>
          <cell r="B915">
            <v>2207</v>
          </cell>
          <cell r="R915" t="str">
            <v>BWCC379823</v>
          </cell>
        </row>
        <row r="916">
          <cell r="A916">
            <v>45691.496979166703</v>
          </cell>
          <cell r="B916">
            <v>2850</v>
          </cell>
          <cell r="R916" t="str">
            <v>BWED163889</v>
          </cell>
        </row>
        <row r="917">
          <cell r="A917">
            <v>45688.531863425902</v>
          </cell>
          <cell r="B917">
            <v>2239</v>
          </cell>
          <cell r="R917" t="str">
            <v>BVED163240</v>
          </cell>
        </row>
        <row r="918">
          <cell r="A918">
            <v>45688.504259259302</v>
          </cell>
          <cell r="B918">
            <v>6000</v>
          </cell>
          <cell r="R918" t="str">
            <v>BWAD163687</v>
          </cell>
        </row>
        <row r="919">
          <cell r="A919">
            <v>45687.6222569444</v>
          </cell>
          <cell r="B919">
            <v>59654</v>
          </cell>
          <cell r="R919" t="str">
            <v>BMBL160078</v>
          </cell>
        </row>
        <row r="920">
          <cell r="A920">
            <v>45687.6188078704</v>
          </cell>
          <cell r="B920">
            <v>23683</v>
          </cell>
          <cell r="R920" t="str">
            <v>BIFS040367</v>
          </cell>
        </row>
        <row r="921">
          <cell r="A921">
            <v>45686.663217592599</v>
          </cell>
          <cell r="B921">
            <v>3510</v>
          </cell>
          <cell r="R921" t="str">
            <v>BWLD231345</v>
          </cell>
        </row>
        <row r="922">
          <cell r="A922">
            <v>45685.687175925901</v>
          </cell>
          <cell r="B922">
            <v>665</v>
          </cell>
          <cell r="R922" t="str">
            <v>BWID164091</v>
          </cell>
        </row>
        <row r="923">
          <cell r="A923">
            <v>45685.472245370402</v>
          </cell>
          <cell r="B923">
            <v>1615</v>
          </cell>
          <cell r="R923" t="str">
            <v>BWID164050</v>
          </cell>
        </row>
        <row r="924">
          <cell r="A924">
            <v>45684.605543981503</v>
          </cell>
          <cell r="B924">
            <v>19453</v>
          </cell>
          <cell r="R924" t="str">
            <v>BVAS038005</v>
          </cell>
        </row>
        <row r="925">
          <cell r="A925">
            <v>45684.501250000001</v>
          </cell>
          <cell r="B925">
            <v>500</v>
          </cell>
          <cell r="R925" t="str">
            <v>BXAD231957</v>
          </cell>
        </row>
        <row r="926">
          <cell r="A926">
            <v>45682.734050925901</v>
          </cell>
          <cell r="B926">
            <v>36327</v>
          </cell>
          <cell r="R926" t="str">
            <v>BSDS037710</v>
          </cell>
        </row>
        <row r="927">
          <cell r="A927">
            <v>45682.6082986111</v>
          </cell>
          <cell r="B927">
            <v>2547</v>
          </cell>
          <cell r="R927" t="str">
            <v>BWHD164004</v>
          </cell>
        </row>
        <row r="928">
          <cell r="A928">
            <v>45681.729722222197</v>
          </cell>
          <cell r="B928">
            <v>4117</v>
          </cell>
          <cell r="R928" t="str">
            <v>BXJC371965</v>
          </cell>
        </row>
        <row r="929">
          <cell r="A929">
            <v>45681.589664351799</v>
          </cell>
          <cell r="B929">
            <v>4021</v>
          </cell>
          <cell r="R929" t="str">
            <v>BWED163890</v>
          </cell>
        </row>
        <row r="930">
          <cell r="A930">
            <v>45681.568773148101</v>
          </cell>
          <cell r="B930">
            <v>30789</v>
          </cell>
          <cell r="R930" t="str">
            <v>BTGS031205</v>
          </cell>
        </row>
        <row r="931">
          <cell r="A931">
            <v>45681.542314814797</v>
          </cell>
          <cell r="B931">
            <v>3558</v>
          </cell>
          <cell r="R931" t="str">
            <v>BXDS036842</v>
          </cell>
        </row>
        <row r="932">
          <cell r="A932">
            <v>45680.541701388902</v>
          </cell>
          <cell r="B932">
            <v>4021</v>
          </cell>
          <cell r="R932" t="str">
            <v>BWED163890</v>
          </cell>
        </row>
        <row r="933">
          <cell r="A933">
            <v>45680.446689814802</v>
          </cell>
          <cell r="B933">
            <v>3500</v>
          </cell>
          <cell r="R933" t="str">
            <v>BWLD231345</v>
          </cell>
        </row>
        <row r="934">
          <cell r="A934">
            <v>45679.755011574103</v>
          </cell>
          <cell r="B934">
            <v>10338</v>
          </cell>
          <cell r="R934" t="str">
            <v>BSBC375535</v>
          </cell>
        </row>
        <row r="935">
          <cell r="A935">
            <v>45679.6124305556</v>
          </cell>
          <cell r="B935">
            <v>11446</v>
          </cell>
          <cell r="R935" t="str">
            <v>BWLS031775</v>
          </cell>
        </row>
        <row r="936">
          <cell r="A936">
            <v>45679.460972222201</v>
          </cell>
          <cell r="B936">
            <v>22428</v>
          </cell>
          <cell r="R936" t="str">
            <v>BSAS036940</v>
          </cell>
        </row>
        <row r="937">
          <cell r="A937">
            <v>45678.682314814803</v>
          </cell>
          <cell r="B937">
            <v>6074</v>
          </cell>
          <cell r="R937" t="str">
            <v>BWLS031913</v>
          </cell>
        </row>
        <row r="938">
          <cell r="A938">
            <v>45678.678819444402</v>
          </cell>
          <cell r="B938">
            <v>45118</v>
          </cell>
          <cell r="R938" t="str">
            <v>BSJS035917</v>
          </cell>
        </row>
        <row r="939">
          <cell r="A939">
            <v>45678.664618055598</v>
          </cell>
          <cell r="B939">
            <v>3056</v>
          </cell>
          <cell r="R939" t="str">
            <v>BWLD231334</v>
          </cell>
        </row>
        <row r="940">
          <cell r="A940">
            <v>45678.472245370402</v>
          </cell>
          <cell r="B940">
            <v>19674</v>
          </cell>
          <cell r="R940" t="str">
            <v>BVJS047894</v>
          </cell>
        </row>
        <row r="941">
          <cell r="A941">
            <v>45677.454884259299</v>
          </cell>
          <cell r="B941">
            <v>51585</v>
          </cell>
          <cell r="R941" t="str">
            <v>BLGS040582</v>
          </cell>
        </row>
        <row r="942">
          <cell r="A942">
            <v>45675.441030092603</v>
          </cell>
          <cell r="B942">
            <v>1270</v>
          </cell>
          <cell r="R942" t="str">
            <v>BXJD231746</v>
          </cell>
        </row>
        <row r="943">
          <cell r="A943">
            <v>45674.495185185202</v>
          </cell>
          <cell r="B943">
            <v>10676</v>
          </cell>
          <cell r="R943" t="str">
            <v>BUFS046813</v>
          </cell>
        </row>
        <row r="944">
          <cell r="A944">
            <v>45674.454039351898</v>
          </cell>
          <cell r="B944">
            <v>4350</v>
          </cell>
          <cell r="R944" t="str">
            <v>BVKD163010</v>
          </cell>
        </row>
        <row r="945">
          <cell r="A945">
            <v>45673.658923611103</v>
          </cell>
          <cell r="B945">
            <v>6491</v>
          </cell>
          <cell r="R945" t="str">
            <v>BUFC372952</v>
          </cell>
        </row>
        <row r="946">
          <cell r="A946">
            <v>45672.485625000001</v>
          </cell>
          <cell r="B946">
            <v>31534</v>
          </cell>
          <cell r="R946" t="str">
            <v>BRAS033261</v>
          </cell>
        </row>
        <row r="947">
          <cell r="A947">
            <v>45672.483634259297</v>
          </cell>
          <cell r="B947">
            <v>11061</v>
          </cell>
          <cell r="R947" t="str">
            <v>BWCS032691</v>
          </cell>
        </row>
        <row r="948">
          <cell r="A948">
            <v>45672.480914351901</v>
          </cell>
          <cell r="B948">
            <v>33865</v>
          </cell>
          <cell r="R948" t="str">
            <v>GOIS031795</v>
          </cell>
        </row>
        <row r="949">
          <cell r="A949">
            <v>45672.477766203701</v>
          </cell>
          <cell r="B949">
            <v>20043</v>
          </cell>
          <cell r="R949" t="str">
            <v>BUGS035879</v>
          </cell>
        </row>
        <row r="950">
          <cell r="A950">
            <v>45670.680428240703</v>
          </cell>
          <cell r="B950">
            <v>22921</v>
          </cell>
          <cell r="R950" t="str">
            <v>BUKC370499</v>
          </cell>
        </row>
        <row r="951">
          <cell r="A951">
            <v>45670.5226273148</v>
          </cell>
          <cell r="B951">
            <v>1620</v>
          </cell>
          <cell r="R951" t="str">
            <v>BXAD164317</v>
          </cell>
        </row>
        <row r="952">
          <cell r="A952">
            <v>45669.749895833302</v>
          </cell>
          <cell r="B952">
            <v>25752</v>
          </cell>
          <cell r="R952" t="str">
            <v>GOCS030806</v>
          </cell>
        </row>
        <row r="953">
          <cell r="A953">
            <v>45668.644039351799</v>
          </cell>
          <cell r="B953">
            <v>1253</v>
          </cell>
          <cell r="R953" t="str">
            <v>BXLD231873</v>
          </cell>
        </row>
        <row r="954">
          <cell r="A954">
            <v>45665.621631944399</v>
          </cell>
          <cell r="B954">
            <v>3141</v>
          </cell>
          <cell r="R954" t="str">
            <v>BVGD163297</v>
          </cell>
        </row>
        <row r="955">
          <cell r="A955">
            <v>45665.620162036997</v>
          </cell>
          <cell r="B955">
            <v>2689</v>
          </cell>
          <cell r="R955" t="str">
            <v>BWAD163680</v>
          </cell>
        </row>
        <row r="956">
          <cell r="A956">
            <v>45664.435104166703</v>
          </cell>
          <cell r="B956">
            <v>2500</v>
          </cell>
          <cell r="R956" t="str">
            <v>BXKD164191</v>
          </cell>
        </row>
        <row r="957">
          <cell r="A957">
            <v>45663.626990740697</v>
          </cell>
          <cell r="B957">
            <v>1014</v>
          </cell>
          <cell r="R957" t="str">
            <v>BXBD164357</v>
          </cell>
        </row>
        <row r="958">
          <cell r="A958">
            <v>45663.530868055597</v>
          </cell>
          <cell r="B958">
            <v>3184</v>
          </cell>
          <cell r="R958" t="str">
            <v>BWLS031931</v>
          </cell>
        </row>
        <row r="959">
          <cell r="A959">
            <v>45661.562245370398</v>
          </cell>
          <cell r="B959">
            <v>37601</v>
          </cell>
          <cell r="R959" t="str">
            <v>BQFS031084</v>
          </cell>
        </row>
        <row r="960">
          <cell r="A960">
            <v>45661.561296296299</v>
          </cell>
          <cell r="B960">
            <v>27813</v>
          </cell>
          <cell r="R960" t="str">
            <v>BKDS031405</v>
          </cell>
        </row>
        <row r="961">
          <cell r="A961">
            <v>45659.683171296303</v>
          </cell>
          <cell r="B961">
            <v>1251</v>
          </cell>
          <cell r="R961" t="str">
            <v>BXLD231897</v>
          </cell>
        </row>
        <row r="962">
          <cell r="A962">
            <v>45657.645659722199</v>
          </cell>
          <cell r="B962">
            <v>10549</v>
          </cell>
          <cell r="R962" t="str">
            <v>BVKC374485</v>
          </cell>
        </row>
        <row r="963">
          <cell r="A963">
            <v>45657.637245370403</v>
          </cell>
          <cell r="B963">
            <v>585</v>
          </cell>
          <cell r="R963" t="str">
            <v>BUIS036656</v>
          </cell>
        </row>
        <row r="964">
          <cell r="A964">
            <v>45657.474386574097</v>
          </cell>
          <cell r="B964">
            <v>13245</v>
          </cell>
          <cell r="R964" t="str">
            <v>BRGL151464</v>
          </cell>
        </row>
        <row r="965">
          <cell r="A965">
            <v>45657.473460648202</v>
          </cell>
          <cell r="B965">
            <v>8850</v>
          </cell>
          <cell r="R965" t="str">
            <v>BRBL150944</v>
          </cell>
        </row>
        <row r="966">
          <cell r="A966">
            <v>45657.4674884259</v>
          </cell>
          <cell r="B966">
            <v>12710</v>
          </cell>
          <cell r="R966" t="str">
            <v>BRGL151468</v>
          </cell>
        </row>
        <row r="967">
          <cell r="A967">
            <v>45657.463159722203</v>
          </cell>
          <cell r="B967">
            <v>2494</v>
          </cell>
          <cell r="R967" t="str">
            <v>BWGS033844</v>
          </cell>
        </row>
        <row r="968">
          <cell r="A968">
            <v>45656.730798611097</v>
          </cell>
          <cell r="B968">
            <v>3780</v>
          </cell>
          <cell r="R968" t="str">
            <v>BVHD163388</v>
          </cell>
        </row>
        <row r="969">
          <cell r="A969">
            <v>45656.612777777802</v>
          </cell>
          <cell r="B969">
            <v>1829</v>
          </cell>
          <cell r="R969" t="str">
            <v>BXJD164132</v>
          </cell>
        </row>
        <row r="970">
          <cell r="A970">
            <v>45656.548611111102</v>
          </cell>
          <cell r="B970">
            <v>4382</v>
          </cell>
          <cell r="R970" t="str">
            <v>BWLS032007</v>
          </cell>
        </row>
        <row r="971">
          <cell r="A971">
            <v>45654.6390046296</v>
          </cell>
          <cell r="B971">
            <v>42559</v>
          </cell>
          <cell r="R971" t="str">
            <v>GPLS030458</v>
          </cell>
        </row>
        <row r="972">
          <cell r="A972">
            <v>45654.516041666699</v>
          </cell>
          <cell r="B972">
            <v>3454</v>
          </cell>
          <cell r="R972" t="str">
            <v>BUGS047120</v>
          </cell>
        </row>
        <row r="973">
          <cell r="A973">
            <v>45653.649004629602</v>
          </cell>
          <cell r="B973">
            <v>2586</v>
          </cell>
          <cell r="R973" t="str">
            <v>BWFD163940</v>
          </cell>
        </row>
        <row r="974">
          <cell r="A974">
            <v>45653.509282407402</v>
          </cell>
          <cell r="B974">
            <v>2701</v>
          </cell>
          <cell r="R974" t="str">
            <v>BWAD163674</v>
          </cell>
        </row>
        <row r="975">
          <cell r="A975">
            <v>45652.703113425901</v>
          </cell>
          <cell r="B975">
            <v>6659</v>
          </cell>
          <cell r="R975" t="str">
            <v>BWCS032720</v>
          </cell>
        </row>
        <row r="976">
          <cell r="A976">
            <v>45651.624837962998</v>
          </cell>
          <cell r="B976">
            <v>1600</v>
          </cell>
          <cell r="R976" t="str">
            <v>BWID164096</v>
          </cell>
        </row>
        <row r="977">
          <cell r="A977">
            <v>45651.523136574098</v>
          </cell>
          <cell r="B977">
            <v>2865</v>
          </cell>
          <cell r="R977" t="str">
            <v>BWLD231345</v>
          </cell>
        </row>
        <row r="978">
          <cell r="A978">
            <v>45650.492777777799</v>
          </cell>
          <cell r="B978">
            <v>0</v>
          </cell>
          <cell r="R978" t="str">
            <v>DWCL153521</v>
          </cell>
        </row>
        <row r="979">
          <cell r="A979">
            <v>45649.6870949074</v>
          </cell>
          <cell r="B979">
            <v>5768</v>
          </cell>
          <cell r="R979" t="str">
            <v>BVJD162972</v>
          </cell>
        </row>
        <row r="980">
          <cell r="A980">
            <v>45649.685798611099</v>
          </cell>
          <cell r="B980">
            <v>10795</v>
          </cell>
          <cell r="R980" t="str">
            <v>BULD162559</v>
          </cell>
        </row>
        <row r="981">
          <cell r="A981">
            <v>45649.521967592598</v>
          </cell>
          <cell r="B981">
            <v>956</v>
          </cell>
          <cell r="R981" t="str">
            <v>BXLL153793</v>
          </cell>
        </row>
        <row r="982">
          <cell r="A982">
            <v>45647.569965277798</v>
          </cell>
          <cell r="B982">
            <v>563</v>
          </cell>
          <cell r="R982" t="str">
            <v>BXFD164587</v>
          </cell>
        </row>
        <row r="983">
          <cell r="A983">
            <v>45646.681076388901</v>
          </cell>
          <cell r="B983">
            <v>13094</v>
          </cell>
          <cell r="R983" t="str">
            <v>BQLC370193</v>
          </cell>
        </row>
        <row r="984">
          <cell r="A984">
            <v>45646.675798611097</v>
          </cell>
          <cell r="B984">
            <v>5940</v>
          </cell>
          <cell r="R984" t="str">
            <v>BUKC370655</v>
          </cell>
        </row>
        <row r="985">
          <cell r="A985">
            <v>45646.4848263889</v>
          </cell>
          <cell r="B985">
            <v>2524</v>
          </cell>
          <cell r="R985" t="str">
            <v>BXAC372845</v>
          </cell>
        </row>
        <row r="986">
          <cell r="A986">
            <v>45646.447106481501</v>
          </cell>
          <cell r="B986">
            <v>28611</v>
          </cell>
          <cell r="R986" t="str">
            <v>BSLS036682</v>
          </cell>
        </row>
        <row r="987">
          <cell r="A987">
            <v>45646.4451736111</v>
          </cell>
          <cell r="B987">
            <v>80941</v>
          </cell>
          <cell r="R987" t="str">
            <v>BJGS031396</v>
          </cell>
        </row>
        <row r="988">
          <cell r="A988">
            <v>45646.443148148202</v>
          </cell>
          <cell r="B988">
            <v>4609</v>
          </cell>
          <cell r="R988" t="str">
            <v>BXKS035161</v>
          </cell>
        </row>
        <row r="989">
          <cell r="A989">
            <v>45644.674016203702</v>
          </cell>
          <cell r="B989">
            <v>47145</v>
          </cell>
          <cell r="R989" t="str">
            <v>BKAS030685</v>
          </cell>
        </row>
        <row r="990">
          <cell r="A990">
            <v>45643.6583217593</v>
          </cell>
          <cell r="B990">
            <v>532</v>
          </cell>
          <cell r="R990" t="str">
            <v>BWFD163937</v>
          </cell>
        </row>
        <row r="991">
          <cell r="A991">
            <v>45643.633865740703</v>
          </cell>
          <cell r="B991">
            <v>34046</v>
          </cell>
          <cell r="R991" t="str">
            <v>BQBS033796</v>
          </cell>
        </row>
        <row r="992">
          <cell r="A992">
            <v>45643.500173611101</v>
          </cell>
          <cell r="B992">
            <v>36814</v>
          </cell>
          <cell r="R992" t="str">
            <v>BRIS035698</v>
          </cell>
        </row>
        <row r="993">
          <cell r="A993">
            <v>45643.498414351903</v>
          </cell>
          <cell r="B993">
            <v>4104</v>
          </cell>
          <cell r="R993" t="str">
            <v>BVJC374172</v>
          </cell>
        </row>
        <row r="994">
          <cell r="A994">
            <v>45643.424942129597</v>
          </cell>
          <cell r="B994">
            <v>1270</v>
          </cell>
          <cell r="R994" t="str">
            <v>BXAD164317</v>
          </cell>
        </row>
        <row r="995">
          <cell r="A995">
            <v>45642.564525463</v>
          </cell>
          <cell r="B995">
            <v>15719</v>
          </cell>
          <cell r="R995" t="str">
            <v>BSBC375576</v>
          </cell>
        </row>
        <row r="996">
          <cell r="A996">
            <v>45642.541666666701</v>
          </cell>
          <cell r="B996">
            <v>1879</v>
          </cell>
          <cell r="R996" t="str">
            <v>BWFC370703</v>
          </cell>
        </row>
        <row r="997">
          <cell r="A997">
            <v>45642.519247685203</v>
          </cell>
          <cell r="B997">
            <v>1771</v>
          </cell>
          <cell r="R997" t="str">
            <v>BWID164054</v>
          </cell>
        </row>
        <row r="998">
          <cell r="A998">
            <v>45640.713263888902</v>
          </cell>
          <cell r="B998">
            <v>27563</v>
          </cell>
          <cell r="R998" t="str">
            <v>BSDS043254</v>
          </cell>
        </row>
        <row r="999">
          <cell r="A999">
            <v>45639.535034722197</v>
          </cell>
          <cell r="B999">
            <v>5921</v>
          </cell>
          <cell r="R999" t="str">
            <v>BWEC370314</v>
          </cell>
        </row>
        <row r="1000">
          <cell r="A1000">
            <v>45639.444293981498</v>
          </cell>
          <cell r="B1000">
            <v>10867</v>
          </cell>
          <cell r="R1000" t="str">
            <v>BWKS040437</v>
          </cell>
        </row>
        <row r="1001">
          <cell r="A1001">
            <v>45638.461689814802</v>
          </cell>
          <cell r="B1001">
            <v>2290</v>
          </cell>
          <cell r="R1001" t="str">
            <v>BWED163893</v>
          </cell>
        </row>
        <row r="1002">
          <cell r="A1002">
            <v>45637.5933449074</v>
          </cell>
          <cell r="B1002">
            <v>2093</v>
          </cell>
          <cell r="R1002" t="str">
            <v>BVHD163331</v>
          </cell>
        </row>
        <row r="1003">
          <cell r="A1003">
            <v>45637.576296296298</v>
          </cell>
          <cell r="B1003">
            <v>3940</v>
          </cell>
          <cell r="R1003" t="str">
            <v>BWLD163586</v>
          </cell>
        </row>
        <row r="1004">
          <cell r="A1004">
            <v>45637.527789351901</v>
          </cell>
          <cell r="B1004">
            <v>14787</v>
          </cell>
          <cell r="R1004" t="str">
            <v>BUFS046839</v>
          </cell>
        </row>
        <row r="1005">
          <cell r="A1005">
            <v>45636.686053240701</v>
          </cell>
          <cell r="B1005">
            <v>4150</v>
          </cell>
          <cell r="R1005" t="str">
            <v>BWKD163543</v>
          </cell>
        </row>
        <row r="1006">
          <cell r="A1006">
            <v>45636.574143518497</v>
          </cell>
          <cell r="B1006">
            <v>4589</v>
          </cell>
          <cell r="R1006" t="str">
            <v>BUHC373622</v>
          </cell>
        </row>
        <row r="1007">
          <cell r="A1007">
            <v>45636.525127314802</v>
          </cell>
          <cell r="B1007">
            <v>48427</v>
          </cell>
          <cell r="R1007" t="str">
            <v>BQBS030091</v>
          </cell>
        </row>
        <row r="1008">
          <cell r="A1008">
            <v>45635.611365740697</v>
          </cell>
          <cell r="B1008">
            <v>18838</v>
          </cell>
          <cell r="R1008" t="str">
            <v>BUES034926</v>
          </cell>
        </row>
        <row r="1009">
          <cell r="A1009">
            <v>45635.5336342593</v>
          </cell>
          <cell r="B1009">
            <v>900</v>
          </cell>
          <cell r="R1009" t="str">
            <v>BXAD121939</v>
          </cell>
        </row>
        <row r="1010">
          <cell r="A1010">
            <v>45635.532719907402</v>
          </cell>
          <cell r="B1010">
            <v>750</v>
          </cell>
          <cell r="R1010" t="str">
            <v>BXLD121932</v>
          </cell>
        </row>
        <row r="1011">
          <cell r="A1011">
            <v>45633.7011921296</v>
          </cell>
          <cell r="B1011">
            <v>44076</v>
          </cell>
          <cell r="R1011" t="str">
            <v>BSJS035917</v>
          </cell>
        </row>
        <row r="1012">
          <cell r="A1012">
            <v>45633.700034722198</v>
          </cell>
          <cell r="B1012">
            <v>35156</v>
          </cell>
          <cell r="R1012" t="str">
            <v>BSDS037710</v>
          </cell>
        </row>
        <row r="1013">
          <cell r="A1013">
            <v>45633.504432870403</v>
          </cell>
          <cell r="B1013">
            <v>1556</v>
          </cell>
          <cell r="R1013" t="str">
            <v>BWHD121813</v>
          </cell>
        </row>
        <row r="1014">
          <cell r="A1014">
            <v>45632.636319444398</v>
          </cell>
          <cell r="B1014">
            <v>15702</v>
          </cell>
          <cell r="R1014" t="str">
            <v>BTIS032020</v>
          </cell>
        </row>
        <row r="1015">
          <cell r="A1015">
            <v>45632.607210648202</v>
          </cell>
          <cell r="B1015">
            <v>15230</v>
          </cell>
          <cell r="R1015" t="str">
            <v>BULS033141</v>
          </cell>
        </row>
        <row r="1016">
          <cell r="A1016">
            <v>45631.603611111103</v>
          </cell>
          <cell r="B1016">
            <v>2510</v>
          </cell>
          <cell r="R1016" t="str">
            <v>BWHD164015</v>
          </cell>
        </row>
        <row r="1017">
          <cell r="A1017">
            <v>45631.585810185199</v>
          </cell>
          <cell r="B1017">
            <v>35253</v>
          </cell>
          <cell r="R1017" t="str">
            <v>BQHS040705</v>
          </cell>
        </row>
        <row r="1018">
          <cell r="A1018">
            <v>45630.682418981502</v>
          </cell>
          <cell r="B1018">
            <v>17084</v>
          </cell>
          <cell r="R1018" t="str">
            <v>BPIC370386</v>
          </cell>
        </row>
        <row r="1019">
          <cell r="A1019">
            <v>45630.643344907403</v>
          </cell>
          <cell r="B1019">
            <v>19584</v>
          </cell>
          <cell r="R1019" t="str">
            <v>BSGC376577</v>
          </cell>
        </row>
        <row r="1020">
          <cell r="A1020">
            <v>45630.504895833299</v>
          </cell>
          <cell r="B1020">
            <v>7263</v>
          </cell>
          <cell r="R1020" t="str">
            <v>BTGL160455</v>
          </cell>
        </row>
        <row r="1021">
          <cell r="A1021">
            <v>45628.6469097222</v>
          </cell>
          <cell r="B1021">
            <v>1550</v>
          </cell>
          <cell r="R1021" t="str">
            <v>BXKD164206</v>
          </cell>
        </row>
        <row r="1022">
          <cell r="A1022">
            <v>45628.444629629601</v>
          </cell>
          <cell r="B1022">
            <v>8191</v>
          </cell>
          <cell r="R1022" t="str">
            <v>BTFS031006</v>
          </cell>
        </row>
        <row r="1023">
          <cell r="A1023">
            <v>45628.441145833298</v>
          </cell>
          <cell r="B1023">
            <v>3708</v>
          </cell>
          <cell r="R1023" t="str">
            <v>BWBC379643</v>
          </cell>
        </row>
        <row r="1024">
          <cell r="A1024">
            <v>45628.439236111102</v>
          </cell>
          <cell r="B1024">
            <v>4309</v>
          </cell>
          <cell r="R1024" t="str">
            <v>BUBF111245</v>
          </cell>
        </row>
        <row r="1025">
          <cell r="A1025">
            <v>45623.555081018501</v>
          </cell>
          <cell r="B1025">
            <v>59781</v>
          </cell>
          <cell r="R1025" t="str">
            <v>BLGS040605</v>
          </cell>
        </row>
        <row r="1026">
          <cell r="A1026">
            <v>45622.6266203704</v>
          </cell>
          <cell r="B1026">
            <v>1370</v>
          </cell>
          <cell r="R1026" t="str">
            <v>BWFD163931</v>
          </cell>
        </row>
        <row r="1027">
          <cell r="A1027">
            <v>45621.492569444403</v>
          </cell>
          <cell r="B1027">
            <v>1188</v>
          </cell>
          <cell r="R1027" t="str">
            <v>BWHD164003</v>
          </cell>
        </row>
        <row r="1028">
          <cell r="A1028">
            <v>45621.434236111098</v>
          </cell>
          <cell r="B1028">
            <v>614</v>
          </cell>
          <cell r="R1028" t="str">
            <v>BXAD164301</v>
          </cell>
        </row>
        <row r="1029">
          <cell r="A1029">
            <v>45619.688657407401</v>
          </cell>
          <cell r="B1029">
            <v>2294</v>
          </cell>
          <cell r="R1029" t="str">
            <v>BWED163889</v>
          </cell>
        </row>
        <row r="1030">
          <cell r="A1030">
            <v>45618.451377314799</v>
          </cell>
          <cell r="B1030">
            <v>525</v>
          </cell>
          <cell r="R1030" t="str">
            <v>BWID164076</v>
          </cell>
        </row>
        <row r="1031">
          <cell r="A1031">
            <v>45617.708356481497</v>
          </cell>
          <cell r="B1031">
            <v>2010</v>
          </cell>
          <cell r="R1031" t="str">
            <v>BXKD164191</v>
          </cell>
        </row>
        <row r="1032">
          <cell r="A1032">
            <v>45617.543703703697</v>
          </cell>
          <cell r="B1032">
            <v>2680</v>
          </cell>
          <cell r="R1032" t="str">
            <v>BXJF111817</v>
          </cell>
        </row>
        <row r="1033">
          <cell r="A1033">
            <v>45616.678900462997</v>
          </cell>
          <cell r="B1033">
            <v>10865</v>
          </cell>
          <cell r="R1033" t="str">
            <v>BQIC371495</v>
          </cell>
        </row>
        <row r="1034">
          <cell r="A1034">
            <v>45616.676782407398</v>
          </cell>
          <cell r="B1034">
            <v>733</v>
          </cell>
          <cell r="R1034" t="str">
            <v>BXAD164288</v>
          </cell>
        </row>
        <row r="1035">
          <cell r="A1035">
            <v>45614.685173611098</v>
          </cell>
          <cell r="B1035">
            <v>6174</v>
          </cell>
          <cell r="R1035" t="str">
            <v>BUID162953</v>
          </cell>
        </row>
        <row r="1036">
          <cell r="A1036">
            <v>45614.652106481502</v>
          </cell>
          <cell r="B1036">
            <v>494</v>
          </cell>
          <cell r="R1036" t="str">
            <v>BXCD164420</v>
          </cell>
        </row>
        <row r="1037">
          <cell r="A1037">
            <v>45610.640254629601</v>
          </cell>
          <cell r="B1037">
            <v>512</v>
          </cell>
          <cell r="R1037" t="str">
            <v>BXLD231873</v>
          </cell>
        </row>
        <row r="1038">
          <cell r="A1038">
            <v>45610.637002314797</v>
          </cell>
          <cell r="B1038">
            <v>536</v>
          </cell>
          <cell r="R1038" t="str">
            <v>BWID231694</v>
          </cell>
        </row>
        <row r="1039">
          <cell r="A1039">
            <v>45610.465208333299</v>
          </cell>
          <cell r="B1039">
            <v>494</v>
          </cell>
          <cell r="R1039" t="str">
            <v>BWID231682</v>
          </cell>
        </row>
        <row r="1040">
          <cell r="A1040">
            <v>45608.693703703699</v>
          </cell>
          <cell r="B1040">
            <v>1230</v>
          </cell>
          <cell r="R1040" t="str">
            <v>BWID164050</v>
          </cell>
        </row>
        <row r="1041">
          <cell r="A1041">
            <v>45608.659398148098</v>
          </cell>
          <cell r="B1041">
            <v>1640</v>
          </cell>
          <cell r="R1041" t="str">
            <v>BWID164054</v>
          </cell>
        </row>
        <row r="1042">
          <cell r="A1042">
            <v>45608.655810185199</v>
          </cell>
          <cell r="B1042">
            <v>34346</v>
          </cell>
          <cell r="R1042" t="str">
            <v>BMJS040004</v>
          </cell>
        </row>
        <row r="1043">
          <cell r="A1043">
            <v>45607.635844907403</v>
          </cell>
          <cell r="B1043">
            <v>32669</v>
          </cell>
          <cell r="R1043" t="str">
            <v>BRCC372871</v>
          </cell>
        </row>
        <row r="1044">
          <cell r="A1044">
            <v>45607.516493055598</v>
          </cell>
          <cell r="B1044">
            <v>6257</v>
          </cell>
          <cell r="R1044" t="str">
            <v>BWKS031684</v>
          </cell>
        </row>
        <row r="1045">
          <cell r="A1045">
            <v>45607.507997685199</v>
          </cell>
          <cell r="B1045">
            <v>3712</v>
          </cell>
          <cell r="R1045" t="str">
            <v>BVGD163308</v>
          </cell>
        </row>
        <row r="1046">
          <cell r="A1046">
            <v>45605.703564814801</v>
          </cell>
          <cell r="B1046">
            <v>34031</v>
          </cell>
          <cell r="R1046" t="str">
            <v>BRGS035169</v>
          </cell>
        </row>
        <row r="1047">
          <cell r="A1047">
            <v>45605.4835185185</v>
          </cell>
          <cell r="B1047">
            <v>590</v>
          </cell>
          <cell r="R1047" t="str">
            <v>BXCD164399</v>
          </cell>
        </row>
        <row r="1048">
          <cell r="A1048">
            <v>45601.743564814802</v>
          </cell>
          <cell r="B1048">
            <v>500</v>
          </cell>
          <cell r="R1048" t="str">
            <v>BXBD164381</v>
          </cell>
        </row>
        <row r="1049">
          <cell r="A1049">
            <v>45601.671365740702</v>
          </cell>
          <cell r="B1049">
            <v>2071</v>
          </cell>
          <cell r="R1049" t="str">
            <v>BVAS038319</v>
          </cell>
        </row>
        <row r="1050">
          <cell r="A1050">
            <v>45601.542129629597</v>
          </cell>
          <cell r="B1050">
            <v>7776</v>
          </cell>
          <cell r="R1050" t="str">
            <v>BRHC374105</v>
          </cell>
        </row>
        <row r="1051">
          <cell r="A1051">
            <v>45600.644131944398</v>
          </cell>
          <cell r="B1051">
            <v>43426</v>
          </cell>
          <cell r="R1051" t="str">
            <v>GOGC370754</v>
          </cell>
        </row>
        <row r="1052">
          <cell r="A1052">
            <v>45600.643159722204</v>
          </cell>
          <cell r="B1052">
            <v>25598</v>
          </cell>
          <cell r="R1052" t="str">
            <v>ONIC370102</v>
          </cell>
        </row>
        <row r="1053">
          <cell r="A1053">
            <v>45597.636655092603</v>
          </cell>
          <cell r="B1053">
            <v>480</v>
          </cell>
          <cell r="R1053" t="str">
            <v>BWBD163695</v>
          </cell>
        </row>
        <row r="1054">
          <cell r="A1054">
            <v>45595.474305555559</v>
          </cell>
          <cell r="B1054">
            <v>17368</v>
          </cell>
          <cell r="R1054" t="str">
            <v>BTES044431</v>
          </cell>
        </row>
        <row r="1055">
          <cell r="A1055">
            <v>45594.706944444442</v>
          </cell>
          <cell r="B1055">
            <v>1757</v>
          </cell>
          <cell r="R1055" t="str">
            <v>BWED163871</v>
          </cell>
        </row>
        <row r="1056">
          <cell r="A1056">
            <v>45594.706250000003</v>
          </cell>
          <cell r="B1056">
            <v>2032</v>
          </cell>
          <cell r="R1056" t="str">
            <v>BWED163867</v>
          </cell>
        </row>
        <row r="1057">
          <cell r="A1057">
            <v>45594.498611111114</v>
          </cell>
          <cell r="B1057">
            <v>5371</v>
          </cell>
          <cell r="R1057" t="str">
            <v>BWCS032720</v>
          </cell>
        </row>
        <row r="1058">
          <cell r="A1058">
            <v>45591.530196759297</v>
          </cell>
          <cell r="B1058">
            <v>5300</v>
          </cell>
          <cell r="R1058" t="str">
            <v>BVED163244</v>
          </cell>
        </row>
        <row r="1059">
          <cell r="A1059">
            <v>45591.5281944444</v>
          </cell>
          <cell r="B1059">
            <v>4870</v>
          </cell>
          <cell r="R1059" t="str">
            <v>BWAD163687</v>
          </cell>
        </row>
        <row r="1060">
          <cell r="A1060">
            <v>45591.462141203701</v>
          </cell>
          <cell r="B1060">
            <v>0</v>
          </cell>
          <cell r="R1060" t="str">
            <v>CMKE560286</v>
          </cell>
        </row>
        <row r="1061">
          <cell r="A1061">
            <v>45589.589664351799</v>
          </cell>
          <cell r="B1061">
            <v>2020</v>
          </cell>
          <cell r="R1061" t="str">
            <v>BWFD163940</v>
          </cell>
        </row>
        <row r="1062">
          <cell r="A1062">
            <v>45589.5862037037</v>
          </cell>
          <cell r="B1062">
            <v>1973</v>
          </cell>
          <cell r="R1062" t="str">
            <v>BWAD163680</v>
          </cell>
        </row>
        <row r="1063">
          <cell r="A1063">
            <v>45589.585300925901</v>
          </cell>
          <cell r="B1063">
            <v>2344</v>
          </cell>
          <cell r="R1063" t="str">
            <v>BVGD163297</v>
          </cell>
        </row>
        <row r="1064">
          <cell r="A1064">
            <v>45589.560671296298</v>
          </cell>
          <cell r="B1064">
            <v>1640</v>
          </cell>
          <cell r="R1064" t="str">
            <v>BXJD164130</v>
          </cell>
        </row>
        <row r="1065">
          <cell r="A1065">
            <v>45589.558622685203</v>
          </cell>
          <cell r="B1065">
            <v>1813</v>
          </cell>
          <cell r="R1065" t="str">
            <v>BXJD164143</v>
          </cell>
        </row>
        <row r="1066">
          <cell r="A1066">
            <v>45589.555312500001</v>
          </cell>
          <cell r="B1066">
            <v>571</v>
          </cell>
          <cell r="R1066" t="str">
            <v>BXAD164317</v>
          </cell>
        </row>
        <row r="1067">
          <cell r="A1067">
            <v>45589.479918981502</v>
          </cell>
          <cell r="B1067">
            <v>1650</v>
          </cell>
          <cell r="R1067" t="str">
            <v>BWGD163984</v>
          </cell>
        </row>
        <row r="1068">
          <cell r="A1068">
            <v>45588.581493055601</v>
          </cell>
          <cell r="B1068">
            <v>16796</v>
          </cell>
          <cell r="R1068" t="str">
            <v>BPIC370386</v>
          </cell>
        </row>
        <row r="1069">
          <cell r="A1069">
            <v>45587.586053240702</v>
          </cell>
          <cell r="B1069">
            <v>27472</v>
          </cell>
          <cell r="R1069" t="str">
            <v>BMKC370048</v>
          </cell>
        </row>
        <row r="1070">
          <cell r="A1070">
            <v>45584.681481481501</v>
          </cell>
          <cell r="B1070">
            <v>0</v>
          </cell>
          <cell r="R1070" t="str">
            <v>CSAE672610</v>
          </cell>
        </row>
        <row r="1071">
          <cell r="A1071">
            <v>45583.702025462997</v>
          </cell>
          <cell r="B1071">
            <v>5465</v>
          </cell>
          <cell r="R1071" t="str">
            <v>BVLD163067</v>
          </cell>
        </row>
        <row r="1072">
          <cell r="A1072">
            <v>45583.700752314799</v>
          </cell>
          <cell r="B1072">
            <v>15614</v>
          </cell>
          <cell r="R1072" t="str">
            <v>BVGF111615</v>
          </cell>
        </row>
        <row r="1073">
          <cell r="A1073">
            <v>45583.698981481502</v>
          </cell>
          <cell r="B1073">
            <v>14808</v>
          </cell>
          <cell r="R1073" t="str">
            <v>BVGF111611</v>
          </cell>
        </row>
        <row r="1074">
          <cell r="A1074">
            <v>45581.542893518497</v>
          </cell>
          <cell r="B1074">
            <v>13547</v>
          </cell>
          <cell r="R1074" t="str">
            <v>BRAC372352</v>
          </cell>
        </row>
        <row r="1075">
          <cell r="A1075">
            <v>45580.517928240697</v>
          </cell>
          <cell r="B1075">
            <v>10343</v>
          </cell>
          <cell r="R1075" t="str">
            <v>BVFS049426</v>
          </cell>
        </row>
        <row r="1076">
          <cell r="A1076">
            <v>45580.471388888902</v>
          </cell>
          <cell r="B1076">
            <v>40801</v>
          </cell>
          <cell r="R1076" t="str">
            <v>GPLS030458</v>
          </cell>
        </row>
        <row r="1077">
          <cell r="A1077">
            <v>45574.524548611102</v>
          </cell>
          <cell r="B1077">
            <v>42415</v>
          </cell>
          <cell r="R1077" t="str">
            <v>BPCS030196</v>
          </cell>
        </row>
        <row r="1078">
          <cell r="A1078">
            <v>45573.630127314798</v>
          </cell>
          <cell r="B1078">
            <v>1511</v>
          </cell>
          <cell r="R1078" t="str">
            <v>BVHD163331</v>
          </cell>
        </row>
        <row r="1079">
          <cell r="A1079">
            <v>45573.589386574102</v>
          </cell>
          <cell r="B1079">
            <v>26616</v>
          </cell>
          <cell r="R1079" t="str">
            <v>BQAC373734</v>
          </cell>
        </row>
        <row r="1080">
          <cell r="A1080">
            <v>45573.585763888899</v>
          </cell>
          <cell r="B1080">
            <v>33498</v>
          </cell>
          <cell r="R1080" t="str">
            <v>BRAC372524</v>
          </cell>
        </row>
        <row r="1081">
          <cell r="A1081">
            <v>45572.511631944399</v>
          </cell>
          <cell r="B1081">
            <v>1501</v>
          </cell>
          <cell r="R1081" t="str">
            <v>BXKD164191</v>
          </cell>
        </row>
        <row r="1082">
          <cell r="A1082">
            <v>45570.442499999997</v>
          </cell>
          <cell r="B1082">
            <v>5107</v>
          </cell>
          <cell r="R1082" t="str">
            <v>BUKD162500</v>
          </cell>
        </row>
        <row r="1083">
          <cell r="A1083">
            <v>45569.751469907402</v>
          </cell>
          <cell r="B1083">
            <v>1992</v>
          </cell>
          <cell r="R1083" t="str">
            <v>BWHD164004</v>
          </cell>
        </row>
        <row r="1084">
          <cell r="A1084">
            <v>45569.434456018498</v>
          </cell>
          <cell r="B1084">
            <v>12330</v>
          </cell>
          <cell r="R1084" t="str">
            <v>BUKS045387</v>
          </cell>
        </row>
        <row r="1085">
          <cell r="A1085">
            <v>45569.430381944403</v>
          </cell>
          <cell r="B1085">
            <v>12840</v>
          </cell>
          <cell r="R1085" t="str">
            <v>BUKS045388</v>
          </cell>
        </row>
        <row r="1086">
          <cell r="A1086">
            <v>45569.426956018498</v>
          </cell>
          <cell r="B1086">
            <v>42317</v>
          </cell>
          <cell r="R1086" t="str">
            <v>BPCS030196</v>
          </cell>
        </row>
        <row r="1087">
          <cell r="A1087">
            <v>45568.433726851901</v>
          </cell>
          <cell r="B1087">
            <v>3102</v>
          </cell>
          <cell r="R1087" t="str">
            <v>BVHD163388</v>
          </cell>
        </row>
        <row r="1088">
          <cell r="A1088">
            <v>45566.625729166699</v>
          </cell>
          <cell r="B1088">
            <v>2540</v>
          </cell>
          <cell r="R1088" t="str">
            <v>BWHD231642</v>
          </cell>
        </row>
        <row r="1089">
          <cell r="A1089">
            <v>45566.572083333303</v>
          </cell>
          <cell r="B1089">
            <v>1765</v>
          </cell>
          <cell r="R1089" t="str">
            <v>BWHD163996</v>
          </cell>
        </row>
        <row r="1090">
          <cell r="A1090">
            <v>45565.461574074099</v>
          </cell>
          <cell r="B1090">
            <v>45517</v>
          </cell>
          <cell r="R1090" t="str">
            <v>BKCS040470</v>
          </cell>
        </row>
        <row r="1091">
          <cell r="A1091">
            <v>45565.460694444402</v>
          </cell>
          <cell r="B1091">
            <v>39261</v>
          </cell>
          <cell r="R1091" t="str">
            <v>GPJS030042</v>
          </cell>
        </row>
        <row r="1092">
          <cell r="A1092">
            <v>45565.459212962996</v>
          </cell>
          <cell r="B1092">
            <v>25315</v>
          </cell>
          <cell r="R1092" t="str">
            <v>BRHS035368</v>
          </cell>
        </row>
        <row r="1093">
          <cell r="A1093">
            <v>45563.588622685202</v>
          </cell>
          <cell r="B1093">
            <v>14130</v>
          </cell>
          <cell r="R1093" t="str">
            <v>BULL160559</v>
          </cell>
        </row>
        <row r="1094">
          <cell r="A1094">
            <v>45563.5863888889</v>
          </cell>
          <cell r="B1094">
            <v>23940</v>
          </cell>
          <cell r="R1094" t="str">
            <v>BSCS037449</v>
          </cell>
        </row>
        <row r="1095">
          <cell r="A1095">
            <v>45563.546909722201</v>
          </cell>
          <cell r="B1095">
            <v>2233</v>
          </cell>
          <cell r="R1095" t="str">
            <v>BVAD121386</v>
          </cell>
        </row>
        <row r="1096">
          <cell r="A1096">
            <v>45563.5455671296</v>
          </cell>
          <cell r="B1096">
            <v>7065</v>
          </cell>
          <cell r="R1096" t="str">
            <v>BPLD200068</v>
          </cell>
        </row>
        <row r="1097">
          <cell r="A1097">
            <v>45563.544282407398</v>
          </cell>
          <cell r="B1097">
            <v>2621</v>
          </cell>
          <cell r="R1097" t="str">
            <v>BXJC371867</v>
          </cell>
        </row>
        <row r="1098">
          <cell r="A1098">
            <v>45562.712997685201</v>
          </cell>
          <cell r="B1098">
            <v>4250</v>
          </cell>
          <cell r="R1098" t="str">
            <v>BWAD163687</v>
          </cell>
        </row>
        <row r="1099">
          <cell r="A1099">
            <v>45562.712094907401</v>
          </cell>
          <cell r="B1099">
            <v>4780</v>
          </cell>
          <cell r="R1099" t="str">
            <v>BVED163244</v>
          </cell>
        </row>
        <row r="1100">
          <cell r="A1100">
            <v>45562.527719907397</v>
          </cell>
          <cell r="B1100">
            <v>8150</v>
          </cell>
          <cell r="R1100" t="str">
            <v>BVKC374486</v>
          </cell>
        </row>
        <row r="1101">
          <cell r="A1101">
            <v>45562.496365740699</v>
          </cell>
          <cell r="B1101">
            <v>33997</v>
          </cell>
          <cell r="R1101" t="str">
            <v>BQHS040705</v>
          </cell>
        </row>
        <row r="1102">
          <cell r="A1102">
            <v>45562.493101851898</v>
          </cell>
          <cell r="B1102">
            <v>8677</v>
          </cell>
          <cell r="R1102" t="str">
            <v>BWCS032691</v>
          </cell>
        </row>
        <row r="1103">
          <cell r="A1103">
            <v>45561.699444444399</v>
          </cell>
          <cell r="B1103">
            <v>11537</v>
          </cell>
          <cell r="R1103" t="str">
            <v>BVFS039912</v>
          </cell>
        </row>
        <row r="1104">
          <cell r="A1104">
            <v>45560.298321759299</v>
          </cell>
          <cell r="B1104">
            <v>58872</v>
          </cell>
          <cell r="R1104" t="str">
            <v>BMBL160078</v>
          </cell>
        </row>
        <row r="1105">
          <cell r="A1105">
            <v>45559.666435185201</v>
          </cell>
          <cell r="B1105">
            <v>6236</v>
          </cell>
          <cell r="R1105" t="str">
            <v>BULC371019</v>
          </cell>
        </row>
        <row r="1106">
          <cell r="A1106">
            <v>45559.538819444402</v>
          </cell>
          <cell r="B1106">
            <v>1078</v>
          </cell>
          <cell r="R1106" t="str">
            <v>BXKD164206</v>
          </cell>
        </row>
        <row r="1107">
          <cell r="A1107">
            <v>45559.522731481498</v>
          </cell>
          <cell r="B1107">
            <v>15302</v>
          </cell>
          <cell r="R1107" t="str">
            <v>BTLC377591</v>
          </cell>
        </row>
        <row r="1108">
          <cell r="A1108">
            <v>45558.501296296301</v>
          </cell>
          <cell r="B1108">
            <v>8316</v>
          </cell>
          <cell r="R1108" t="str">
            <v>BSLD230358</v>
          </cell>
        </row>
        <row r="1109">
          <cell r="A1109">
            <v>45558.4550578704</v>
          </cell>
          <cell r="B1109">
            <v>3400</v>
          </cell>
          <cell r="R1109" t="str">
            <v>BVHD163393</v>
          </cell>
        </row>
        <row r="1110">
          <cell r="A1110">
            <v>45554.7572685185</v>
          </cell>
          <cell r="B1110">
            <v>1953</v>
          </cell>
          <cell r="R1110" t="str">
            <v>BXJS035074</v>
          </cell>
        </row>
        <row r="1111">
          <cell r="A1111">
            <v>45554.755092592597</v>
          </cell>
          <cell r="B1111">
            <v>2050</v>
          </cell>
          <cell r="R1111" t="str">
            <v>BWLD231334</v>
          </cell>
        </row>
        <row r="1112">
          <cell r="A1112">
            <v>45554.458842592598</v>
          </cell>
          <cell r="B1112">
            <v>4241</v>
          </cell>
          <cell r="R1112" t="str">
            <v>BWFC370723</v>
          </cell>
        </row>
        <row r="1113">
          <cell r="A1113">
            <v>45551.677546296298</v>
          </cell>
          <cell r="B1113">
            <v>1206</v>
          </cell>
          <cell r="R1113" t="str">
            <v>BWID164096</v>
          </cell>
        </row>
        <row r="1114">
          <cell r="A1114">
            <v>45549.629456018498</v>
          </cell>
          <cell r="B1114">
            <v>47606</v>
          </cell>
          <cell r="R1114" t="str">
            <v>BQBS030091</v>
          </cell>
        </row>
        <row r="1115">
          <cell r="A1115">
            <v>45548.577199074098</v>
          </cell>
          <cell r="B1115">
            <v>2286</v>
          </cell>
          <cell r="R1115" t="str">
            <v>BUDS034771</v>
          </cell>
        </row>
        <row r="1116">
          <cell r="A1116">
            <v>45548.491585648102</v>
          </cell>
          <cell r="B1116">
            <v>18993</v>
          </cell>
          <cell r="R1116" t="str">
            <v>BSBC375530</v>
          </cell>
        </row>
        <row r="1117">
          <cell r="A1117">
            <v>45548.436006944401</v>
          </cell>
          <cell r="B1117">
            <v>13427</v>
          </cell>
          <cell r="R1117" t="str">
            <v>BTIS045032</v>
          </cell>
        </row>
        <row r="1118">
          <cell r="A1118">
            <v>45547.729050925896</v>
          </cell>
          <cell r="B1118">
            <v>6003</v>
          </cell>
          <cell r="R1118" t="str">
            <v>BUHS047439</v>
          </cell>
        </row>
        <row r="1119">
          <cell r="A1119">
            <v>45547.7257060185</v>
          </cell>
          <cell r="B1119">
            <v>13726</v>
          </cell>
          <cell r="R1119" t="str">
            <v>BTIS045034</v>
          </cell>
        </row>
        <row r="1120">
          <cell r="A1120">
            <v>45547.722951388903</v>
          </cell>
          <cell r="B1120">
            <v>7666</v>
          </cell>
          <cell r="R1120" t="str">
            <v>BUGS047201</v>
          </cell>
        </row>
        <row r="1121">
          <cell r="A1121">
            <v>45547.720081018502</v>
          </cell>
          <cell r="B1121">
            <v>7131</v>
          </cell>
          <cell r="R1121" t="str">
            <v>BTIS044981</v>
          </cell>
        </row>
        <row r="1122">
          <cell r="A1122">
            <v>45547.716782407399</v>
          </cell>
          <cell r="B1122">
            <v>7924</v>
          </cell>
          <cell r="R1122" t="str">
            <v>BTIS044982</v>
          </cell>
        </row>
        <row r="1123">
          <cell r="A1123">
            <v>45547.459398148101</v>
          </cell>
          <cell r="B1123">
            <v>2031</v>
          </cell>
          <cell r="R1123" t="str">
            <v>BXKS035161</v>
          </cell>
        </row>
        <row r="1124">
          <cell r="A1124">
            <v>45547.457453703697</v>
          </cell>
          <cell r="B1124">
            <v>28032</v>
          </cell>
          <cell r="R1124" t="str">
            <v>BSLS036682</v>
          </cell>
        </row>
        <row r="1125">
          <cell r="A1125">
            <v>45544.587847222203</v>
          </cell>
          <cell r="B1125">
            <v>1796</v>
          </cell>
          <cell r="R1125" t="str">
            <v>BUIC374043</v>
          </cell>
        </row>
        <row r="1126">
          <cell r="A1126">
            <v>45544.568865740701</v>
          </cell>
          <cell r="B1126">
            <v>2003</v>
          </cell>
          <cell r="R1126" t="str">
            <v>BXJS034965</v>
          </cell>
        </row>
        <row r="1127">
          <cell r="A1127">
            <v>45542.499513888899</v>
          </cell>
          <cell r="B1127">
            <v>480</v>
          </cell>
          <cell r="R1127" t="str">
            <v>BXLD121932</v>
          </cell>
        </row>
        <row r="1128">
          <cell r="A1128">
            <v>45542.4981134259</v>
          </cell>
          <cell r="B1128">
            <v>350</v>
          </cell>
          <cell r="R1128" t="str">
            <v>BXAD121939</v>
          </cell>
        </row>
        <row r="1129">
          <cell r="A1129">
            <v>45542.460636574098</v>
          </cell>
          <cell r="B1129">
            <v>4082</v>
          </cell>
          <cell r="R1129" t="str">
            <v>BVBC375436</v>
          </cell>
        </row>
        <row r="1130">
          <cell r="A1130">
            <v>45541.648773148103</v>
          </cell>
          <cell r="B1130">
            <v>21836</v>
          </cell>
          <cell r="R1130" t="str">
            <v>BUBS033778</v>
          </cell>
        </row>
        <row r="1131">
          <cell r="A1131">
            <v>45541.647557870398</v>
          </cell>
          <cell r="B1131">
            <v>18004</v>
          </cell>
          <cell r="R1131" t="str">
            <v>BUCS034287</v>
          </cell>
        </row>
        <row r="1132">
          <cell r="A1132">
            <v>45541.463622685202</v>
          </cell>
          <cell r="B1132">
            <v>1173</v>
          </cell>
          <cell r="R1132" t="str">
            <v>BWFC370703</v>
          </cell>
        </row>
        <row r="1133">
          <cell r="A1133">
            <v>45540.677673611099</v>
          </cell>
          <cell r="B1133">
            <v>1212</v>
          </cell>
          <cell r="R1133" t="str">
            <v>BXJD164132</v>
          </cell>
        </row>
        <row r="1134">
          <cell r="A1134">
            <v>45540.6320023148</v>
          </cell>
          <cell r="B1134">
            <v>5284</v>
          </cell>
          <cell r="R1134" t="str">
            <v>BRGC374007</v>
          </cell>
        </row>
        <row r="1135">
          <cell r="A1135">
            <v>45539.653298611098</v>
          </cell>
          <cell r="B1135">
            <v>1536</v>
          </cell>
          <cell r="R1135" t="str">
            <v>BWIC371555</v>
          </cell>
        </row>
        <row r="1136">
          <cell r="A1136">
            <v>45538.6505555556</v>
          </cell>
          <cell r="B1136">
            <v>5486</v>
          </cell>
          <cell r="R1136" t="str">
            <v>BUFC372952</v>
          </cell>
        </row>
        <row r="1137">
          <cell r="A1137">
            <v>45538.508807870399</v>
          </cell>
          <cell r="B1137">
            <v>1506</v>
          </cell>
          <cell r="R1137" t="str">
            <v>BWJC378261</v>
          </cell>
        </row>
        <row r="1138">
          <cell r="A1138">
            <v>45537.473715277803</v>
          </cell>
          <cell r="B1138">
            <v>2215</v>
          </cell>
          <cell r="R1138" t="str">
            <v>BWLD231345</v>
          </cell>
        </row>
        <row r="1139">
          <cell r="A1139">
            <v>45537.462256944404</v>
          </cell>
          <cell r="B1139">
            <v>2939</v>
          </cell>
          <cell r="R1139" t="str">
            <v>BWBC379643</v>
          </cell>
        </row>
        <row r="1140">
          <cell r="A1140">
            <v>45537.454097222202</v>
          </cell>
          <cell r="B1140">
            <v>6462</v>
          </cell>
          <cell r="R1140" t="str">
            <v>BWEC370334</v>
          </cell>
        </row>
        <row r="1141">
          <cell r="A1141">
            <v>45534.759282407402</v>
          </cell>
          <cell r="B1141">
            <v>527</v>
          </cell>
          <cell r="R1141" t="str">
            <v>BXLL153793</v>
          </cell>
        </row>
        <row r="1142">
          <cell r="A1142">
            <v>45534.667465277802</v>
          </cell>
          <cell r="B1142">
            <v>16073</v>
          </cell>
          <cell r="R1142" t="str">
            <v>BVAS038005</v>
          </cell>
        </row>
        <row r="1143">
          <cell r="A1143">
            <v>45534.479328703703</v>
          </cell>
          <cell r="B1143">
            <v>2474</v>
          </cell>
          <cell r="R1143" t="str">
            <v>BVHD163336</v>
          </cell>
        </row>
        <row r="1144">
          <cell r="A1144">
            <v>45533.689594907402</v>
          </cell>
          <cell r="B1144">
            <v>12122</v>
          </cell>
          <cell r="R1144" t="str">
            <v>BVCC376207</v>
          </cell>
        </row>
        <row r="1145">
          <cell r="A1145">
            <v>45533.5387037037</v>
          </cell>
          <cell r="B1145">
            <v>48939</v>
          </cell>
          <cell r="R1145" t="str">
            <v>BLGS040582</v>
          </cell>
        </row>
        <row r="1146">
          <cell r="A1146">
            <v>45532.729756944398</v>
          </cell>
          <cell r="B1146">
            <v>3000</v>
          </cell>
          <cell r="R1146" t="str">
            <v>BWLD163586</v>
          </cell>
        </row>
        <row r="1147">
          <cell r="A1147">
            <v>45532.692662037</v>
          </cell>
          <cell r="B1147">
            <v>9442</v>
          </cell>
          <cell r="R1147" t="str">
            <v>BRGS035244</v>
          </cell>
        </row>
        <row r="1148">
          <cell r="A1148">
            <v>45532.690729166701</v>
          </cell>
          <cell r="B1148">
            <v>76768</v>
          </cell>
          <cell r="R1148" t="str">
            <v>BLGS031576</v>
          </cell>
        </row>
        <row r="1149">
          <cell r="A1149">
            <v>45527.6769444444</v>
          </cell>
          <cell r="B1149">
            <v>5600</v>
          </cell>
          <cell r="R1149" t="str">
            <v>BUID162953</v>
          </cell>
        </row>
        <row r="1150">
          <cell r="A1150">
            <v>45527.569710648102</v>
          </cell>
          <cell r="B1150">
            <v>14025</v>
          </cell>
          <cell r="R1150" t="str">
            <v>BTIS032025</v>
          </cell>
        </row>
        <row r="1151">
          <cell r="A1151">
            <v>45526.727546296301</v>
          </cell>
          <cell r="B1151">
            <v>34668</v>
          </cell>
          <cell r="R1151" t="str">
            <v>BRIS035698</v>
          </cell>
        </row>
        <row r="1152">
          <cell r="A1152">
            <v>45525.590277777781</v>
          </cell>
          <cell r="B1152">
            <v>17758</v>
          </cell>
          <cell r="R1152" t="str">
            <v>GPGC370758</v>
          </cell>
        </row>
        <row r="1153">
          <cell r="A1153">
            <v>45525.590277777781</v>
          </cell>
          <cell r="B1153">
            <v>17758</v>
          </cell>
          <cell r="R1153" t="str">
            <v>GPGC370758</v>
          </cell>
        </row>
        <row r="1154">
          <cell r="A1154">
            <v>45525.527083333334</v>
          </cell>
          <cell r="B1154">
            <v>1737</v>
          </cell>
          <cell r="R1154" t="str">
            <v>BWED163893</v>
          </cell>
        </row>
        <row r="1155">
          <cell r="A1155">
            <v>45524.523668981499</v>
          </cell>
          <cell r="B1155">
            <v>7013</v>
          </cell>
          <cell r="R1155" t="str">
            <v>BTEC378588</v>
          </cell>
        </row>
        <row r="1156">
          <cell r="A1156">
            <v>45523.666921296302</v>
          </cell>
          <cell r="B1156">
            <v>27122</v>
          </cell>
          <cell r="R1156" t="str">
            <v>BTGS031205</v>
          </cell>
        </row>
        <row r="1157">
          <cell r="A1157">
            <v>45521.524270833303</v>
          </cell>
          <cell r="B1157">
            <v>4044</v>
          </cell>
          <cell r="R1157" t="str">
            <v>BUHC373622</v>
          </cell>
        </row>
        <row r="1158">
          <cell r="A1158">
            <v>45520.595833333333</v>
          </cell>
          <cell r="B1158">
            <v>35354</v>
          </cell>
          <cell r="R1158" t="str">
            <v>BRIC374329</v>
          </cell>
        </row>
        <row r="1159">
          <cell r="A1159">
            <v>45520.575694444444</v>
          </cell>
          <cell r="B1159">
            <v>32798</v>
          </cell>
          <cell r="R1159" t="str">
            <v>BSDS037710</v>
          </cell>
        </row>
        <row r="1160">
          <cell r="A1160">
            <v>45520.519444444442</v>
          </cell>
          <cell r="B1160">
            <v>342</v>
          </cell>
          <cell r="R1160" t="str">
            <v>BWLD163588</v>
          </cell>
        </row>
        <row r="1161">
          <cell r="A1161">
            <v>45520.470833333333</v>
          </cell>
          <cell r="B1161">
            <v>2390</v>
          </cell>
          <cell r="R1161" t="str">
            <v>BVGD121497</v>
          </cell>
        </row>
        <row r="1162">
          <cell r="A1162">
            <v>45520.46875</v>
          </cell>
          <cell r="B1162">
            <v>2541</v>
          </cell>
          <cell r="R1162" t="str">
            <v>BVFD163261</v>
          </cell>
        </row>
        <row r="1163">
          <cell r="A1163">
            <v>45518.510416666664</v>
          </cell>
          <cell r="B1163">
            <v>5228</v>
          </cell>
          <cell r="R1163" t="str">
            <v>BUKC370655</v>
          </cell>
        </row>
        <row r="1164">
          <cell r="A1164">
            <v>45518.508333333331</v>
          </cell>
          <cell r="B1164">
            <v>30573</v>
          </cell>
          <cell r="R1164" t="str">
            <v>BSKS036366</v>
          </cell>
        </row>
        <row r="1165">
          <cell r="A1165">
            <v>45518.506249999999</v>
          </cell>
          <cell r="B1165">
            <v>2379</v>
          </cell>
          <cell r="R1165" t="str">
            <v>BVEC377128</v>
          </cell>
        </row>
        <row r="1166">
          <cell r="A1166">
            <v>45516.613194444442</v>
          </cell>
          <cell r="B1166">
            <v>39132</v>
          </cell>
          <cell r="R1166" t="str">
            <v>GPLS030458</v>
          </cell>
        </row>
        <row r="1167">
          <cell r="A1167">
            <v>45513.700694444444</v>
          </cell>
          <cell r="B1167">
            <v>1010</v>
          </cell>
          <cell r="R1167" t="str">
            <v>BXKD164191</v>
          </cell>
        </row>
        <row r="1168">
          <cell r="A1168">
            <v>45512.539583333331</v>
          </cell>
          <cell r="B1168">
            <v>20744</v>
          </cell>
          <cell r="R1168" t="str">
            <v>BSCS037531</v>
          </cell>
        </row>
        <row r="1169">
          <cell r="A1169">
            <v>45511.682638888888</v>
          </cell>
          <cell r="B1169">
            <v>541</v>
          </cell>
          <cell r="R1169" t="str">
            <v>BXKD164174</v>
          </cell>
        </row>
        <row r="1170">
          <cell r="A1170">
            <v>45511.589583333334</v>
          </cell>
          <cell r="B1170">
            <v>48551</v>
          </cell>
          <cell r="R1170" t="str">
            <v>BLGS040582</v>
          </cell>
        </row>
        <row r="1171">
          <cell r="A1171">
            <v>45510.520057870403</v>
          </cell>
          <cell r="B1171">
            <v>8504</v>
          </cell>
          <cell r="R1171" t="str">
            <v>BVFS049421</v>
          </cell>
        </row>
        <row r="1172">
          <cell r="A1172">
            <v>45510.517372685201</v>
          </cell>
          <cell r="B1172">
            <v>8647</v>
          </cell>
          <cell r="R1172" t="str">
            <v>BVFS049407</v>
          </cell>
        </row>
        <row r="1173">
          <cell r="A1173">
            <v>45510.462361111102</v>
          </cell>
          <cell r="B1173">
            <v>3627</v>
          </cell>
          <cell r="R1173" t="str">
            <v>BWCS032720</v>
          </cell>
        </row>
        <row r="1174">
          <cell r="A1174">
            <v>45507.656423611101</v>
          </cell>
          <cell r="B1174">
            <v>30808</v>
          </cell>
          <cell r="R1174" t="str">
            <v>BRCC372871</v>
          </cell>
        </row>
        <row r="1175">
          <cell r="A1175">
            <v>45507.464050925897</v>
          </cell>
          <cell r="B1175">
            <v>1995</v>
          </cell>
          <cell r="R1175" t="str">
            <v>BWHC371250</v>
          </cell>
        </row>
        <row r="1176">
          <cell r="A1176">
            <v>45506.468414351897</v>
          </cell>
          <cell r="B1176">
            <v>28577</v>
          </cell>
          <cell r="R1176" t="str">
            <v>BSKS036366</v>
          </cell>
        </row>
        <row r="1177">
          <cell r="A1177">
            <v>45506.466493055603</v>
          </cell>
          <cell r="B1177">
            <v>3967</v>
          </cell>
          <cell r="R1177" t="str">
            <v>BWJS031206</v>
          </cell>
        </row>
        <row r="1178">
          <cell r="A1178">
            <v>45505.610370370399</v>
          </cell>
          <cell r="B1178">
            <v>25105</v>
          </cell>
          <cell r="R1178" t="str">
            <v>BSDS043254</v>
          </cell>
        </row>
        <row r="1179">
          <cell r="A1179">
            <v>45505.530289351896</v>
          </cell>
          <cell r="B1179">
            <v>998</v>
          </cell>
          <cell r="R1179" t="str">
            <v>BVHD163331</v>
          </cell>
        </row>
        <row r="1180">
          <cell r="A1180">
            <v>45504.306655092601</v>
          </cell>
          <cell r="B1180">
            <v>5242</v>
          </cell>
          <cell r="R1180" t="str">
            <v>BWEC370334</v>
          </cell>
        </row>
        <row r="1181">
          <cell r="A1181">
            <v>45504.302523148202</v>
          </cell>
          <cell r="B1181">
            <v>18757</v>
          </cell>
          <cell r="R1181" t="str">
            <v>BTDS044304</v>
          </cell>
        </row>
        <row r="1182">
          <cell r="A1182">
            <v>45504.300277777802</v>
          </cell>
          <cell r="B1182">
            <v>5620</v>
          </cell>
          <cell r="R1182" t="str">
            <v>BPGC370231</v>
          </cell>
        </row>
        <row r="1183">
          <cell r="A1183">
            <v>45504.296956018501</v>
          </cell>
          <cell r="B1183">
            <v>17592</v>
          </cell>
          <cell r="R1183" t="str">
            <v>BSAS036958</v>
          </cell>
        </row>
        <row r="1184">
          <cell r="A1184">
            <v>45503.689097222203</v>
          </cell>
          <cell r="B1184">
            <v>3593</v>
          </cell>
          <cell r="R1184" t="str">
            <v>BWKD163543</v>
          </cell>
        </row>
        <row r="1185">
          <cell r="A1185">
            <v>45503.6306944444</v>
          </cell>
          <cell r="B1185">
            <v>527</v>
          </cell>
          <cell r="R1185" t="str">
            <v>BXJD121872</v>
          </cell>
        </row>
        <row r="1186">
          <cell r="A1186">
            <v>45503.474189814799</v>
          </cell>
          <cell r="B1186">
            <v>2087</v>
          </cell>
          <cell r="R1186" t="str">
            <v>BVGD163301</v>
          </cell>
        </row>
        <row r="1187">
          <cell r="A1187">
            <v>45502.726400462998</v>
          </cell>
          <cell r="B1187">
            <v>29373</v>
          </cell>
          <cell r="R1187" t="str">
            <v>BRAS033261</v>
          </cell>
        </row>
        <row r="1188">
          <cell r="A1188">
            <v>45502.512662036999</v>
          </cell>
          <cell r="B1188">
            <v>32439</v>
          </cell>
          <cell r="R1188" t="str">
            <v>BRGS035169</v>
          </cell>
        </row>
        <row r="1189">
          <cell r="A1189">
            <v>45501.797604166699</v>
          </cell>
          <cell r="B1189">
            <v>1244</v>
          </cell>
          <cell r="R1189" t="str">
            <v>BWHD164015</v>
          </cell>
        </row>
        <row r="1190">
          <cell r="A1190">
            <v>45498.6703935185</v>
          </cell>
          <cell r="B1190">
            <v>2030</v>
          </cell>
          <cell r="R1190" t="str">
            <v>BWAD163674</v>
          </cell>
        </row>
        <row r="1191">
          <cell r="A1191">
            <v>45498.449236111097</v>
          </cell>
          <cell r="B1191">
            <v>1647</v>
          </cell>
          <cell r="R1191" t="str">
            <v>BWFD163947</v>
          </cell>
        </row>
        <row r="1192">
          <cell r="A1192">
            <v>45496.607638888891</v>
          </cell>
          <cell r="B1192">
            <v>755</v>
          </cell>
          <cell r="R1192" t="str">
            <v>BXKC372435</v>
          </cell>
        </row>
        <row r="1193">
          <cell r="A1193">
            <v>45496.527083333334</v>
          </cell>
          <cell r="B1193">
            <v>13772</v>
          </cell>
          <cell r="R1193" t="str">
            <v>BULL160559</v>
          </cell>
        </row>
        <row r="1194">
          <cell r="A1194">
            <v>45496.525694444441</v>
          </cell>
          <cell r="B1194">
            <v>8210</v>
          </cell>
          <cell r="R1194" t="str">
            <v>BUAL160593</v>
          </cell>
        </row>
        <row r="1195">
          <cell r="A1195">
            <v>45495.773611111108</v>
          </cell>
          <cell r="B1195">
            <v>117153</v>
          </cell>
          <cell r="R1195" t="str">
            <v>BUGS035879</v>
          </cell>
        </row>
        <row r="1196">
          <cell r="A1196">
            <v>45495.555555555555</v>
          </cell>
          <cell r="B1196">
            <v>7260</v>
          </cell>
          <cell r="R1196" t="str">
            <v>BQKD200047</v>
          </cell>
        </row>
        <row r="1197">
          <cell r="A1197">
            <v>45495.55</v>
          </cell>
          <cell r="B1197">
            <v>24001</v>
          </cell>
          <cell r="R1197" t="str">
            <v>GOCS030806</v>
          </cell>
        </row>
        <row r="1198">
          <cell r="A1198">
            <v>45495.521527777775</v>
          </cell>
          <cell r="B1198">
            <v>1511</v>
          </cell>
          <cell r="R1198" t="str">
            <v>BVGD163297</v>
          </cell>
        </row>
        <row r="1199">
          <cell r="A1199">
            <v>45495.520138888889</v>
          </cell>
          <cell r="B1199">
            <v>6797</v>
          </cell>
          <cell r="R1199" t="str">
            <v>GPGD160208</v>
          </cell>
        </row>
        <row r="1200">
          <cell r="A1200">
            <v>45493.728472222225</v>
          </cell>
          <cell r="B1200">
            <v>1746</v>
          </cell>
          <cell r="R1200" t="str">
            <v>BWED163889</v>
          </cell>
        </row>
        <row r="1201">
          <cell r="A1201">
            <v>45493.680555555555</v>
          </cell>
          <cell r="B1201">
            <v>4011</v>
          </cell>
          <cell r="R1201" t="str">
            <v>BWKS040406</v>
          </cell>
        </row>
        <row r="1202">
          <cell r="A1202">
            <v>45491.509027777778</v>
          </cell>
          <cell r="B1202">
            <v>12146</v>
          </cell>
          <cell r="R1202" t="str">
            <v>BRGL151468</v>
          </cell>
        </row>
        <row r="1203">
          <cell r="A1203">
            <v>45489.730555555558</v>
          </cell>
          <cell r="B1203">
            <v>3355</v>
          </cell>
          <cell r="R1203" t="str">
            <v>BWEC370314</v>
          </cell>
        </row>
        <row r="1204">
          <cell r="A1204">
            <v>45489.541666666664</v>
          </cell>
          <cell r="B1204">
            <v>1896</v>
          </cell>
          <cell r="R1204" t="str">
            <v>BWHD231642</v>
          </cell>
        </row>
        <row r="1205">
          <cell r="A1205">
            <v>45486.54583333333</v>
          </cell>
          <cell r="B1205">
            <v>4155</v>
          </cell>
          <cell r="R1205" t="str">
            <v>BVED163244</v>
          </cell>
        </row>
        <row r="1206">
          <cell r="A1206">
            <v>45485.60833333333</v>
          </cell>
          <cell r="B1206">
            <v>2167</v>
          </cell>
          <cell r="R1206" t="str">
            <v>BTFC378771</v>
          </cell>
        </row>
        <row r="1207">
          <cell r="A1207">
            <v>45485.417361111111</v>
          </cell>
          <cell r="B1207">
            <v>57853</v>
          </cell>
          <cell r="R1207" t="str">
            <v>BMBL160078</v>
          </cell>
        </row>
        <row r="1208">
          <cell r="A1208">
            <v>45485.415277777778</v>
          </cell>
          <cell r="B1208">
            <v>2351</v>
          </cell>
          <cell r="R1208" t="str">
            <v>BVIL161084</v>
          </cell>
        </row>
        <row r="1209">
          <cell r="A1209">
            <v>45483.525000000001</v>
          </cell>
          <cell r="B1209">
            <v>476</v>
          </cell>
          <cell r="R1209" t="str">
            <v>BXKD164219</v>
          </cell>
        </row>
        <row r="1210">
          <cell r="A1210">
            <v>45483.447222222225</v>
          </cell>
          <cell r="B1210">
            <v>598</v>
          </cell>
          <cell r="R1210" t="str">
            <v>BXLD164263</v>
          </cell>
        </row>
        <row r="1211">
          <cell r="A1211">
            <v>45481.462500000001</v>
          </cell>
          <cell r="B1211">
            <v>4373</v>
          </cell>
          <cell r="R1211" t="str">
            <v>BWLS031913</v>
          </cell>
        </row>
        <row r="1212">
          <cell r="A1212">
            <v>45481.430555555555</v>
          </cell>
          <cell r="B1212">
            <v>7362</v>
          </cell>
          <cell r="R1212" t="str">
            <v>BVEC376770</v>
          </cell>
        </row>
        <row r="1213">
          <cell r="A1213">
            <v>45478.589583333334</v>
          </cell>
          <cell r="B1213">
            <v>1500</v>
          </cell>
          <cell r="R1213" t="str">
            <v>BWLD163608</v>
          </cell>
        </row>
        <row r="1214">
          <cell r="A1214">
            <v>45477.654861111114</v>
          </cell>
          <cell r="B1214">
            <v>555</v>
          </cell>
          <cell r="R1214" t="str">
            <v>BXKD164206</v>
          </cell>
        </row>
        <row r="1215">
          <cell r="A1215">
            <v>45476.738194444442</v>
          </cell>
          <cell r="B1215">
            <v>1536</v>
          </cell>
          <cell r="R1215" t="str">
            <v>BWHD164004</v>
          </cell>
        </row>
        <row r="1216">
          <cell r="A1216">
            <v>45475.5311111111</v>
          </cell>
          <cell r="B1216">
            <v>27402</v>
          </cell>
          <cell r="R1216" t="str">
            <v>BSLS036682</v>
          </cell>
        </row>
        <row r="1217">
          <cell r="A1217">
            <v>45475.528344907398</v>
          </cell>
          <cell r="B1217">
            <v>30448</v>
          </cell>
          <cell r="R1217" t="str">
            <v>BRIS035838</v>
          </cell>
        </row>
        <row r="1218">
          <cell r="A1218">
            <v>45475.4123958333</v>
          </cell>
          <cell r="B1218">
            <v>5891</v>
          </cell>
          <cell r="R1218" t="str">
            <v>BULC370861</v>
          </cell>
        </row>
        <row r="1219">
          <cell r="A1219">
            <v>45475.410787036999</v>
          </cell>
          <cell r="B1219">
            <v>31079</v>
          </cell>
          <cell r="R1219" t="str">
            <v>BQBS033796</v>
          </cell>
        </row>
        <row r="1220">
          <cell r="A1220">
            <v>45475.409212963001</v>
          </cell>
          <cell r="B1220">
            <v>40779</v>
          </cell>
          <cell r="R1220" t="str">
            <v>BPCS030196</v>
          </cell>
        </row>
        <row r="1221">
          <cell r="A1221">
            <v>45471.653437499997</v>
          </cell>
          <cell r="B1221">
            <v>4825</v>
          </cell>
          <cell r="R1221" t="str">
            <v>BVLD163067</v>
          </cell>
        </row>
        <row r="1222">
          <cell r="A1222">
            <v>45471.512731481504</v>
          </cell>
          <cell r="B1222">
            <v>30034</v>
          </cell>
          <cell r="R1222" t="str">
            <v>BMFS031346</v>
          </cell>
        </row>
        <row r="1223">
          <cell r="A1223">
            <v>45469.680648148104</v>
          </cell>
          <cell r="B1223">
            <v>32657</v>
          </cell>
          <cell r="R1223" t="str">
            <v>BMJS040004</v>
          </cell>
        </row>
        <row r="1224">
          <cell r="A1224">
            <v>45469.6120717593</v>
          </cell>
          <cell r="B1224">
            <v>1563</v>
          </cell>
          <cell r="R1224" t="str">
            <v>BWLS031931</v>
          </cell>
        </row>
        <row r="1225">
          <cell r="A1225">
            <v>45469.5452546296</v>
          </cell>
          <cell r="B1225">
            <v>1741</v>
          </cell>
          <cell r="R1225" t="str">
            <v>BWFD163940</v>
          </cell>
        </row>
        <row r="1226">
          <cell r="A1226">
            <v>45469.480613425898</v>
          </cell>
          <cell r="B1226">
            <v>453320</v>
          </cell>
          <cell r="R1226" t="str">
            <v>BKAS040272</v>
          </cell>
        </row>
        <row r="1227">
          <cell r="A1227">
            <v>45467.6485763889</v>
          </cell>
          <cell r="B1227">
            <v>5242</v>
          </cell>
          <cell r="R1227" t="str">
            <v>BWEC370334</v>
          </cell>
        </row>
        <row r="1228">
          <cell r="A1228">
            <v>45467.494710648098</v>
          </cell>
          <cell r="B1228">
            <v>523</v>
          </cell>
          <cell r="R1228" t="str">
            <v>BXJD164143</v>
          </cell>
        </row>
        <row r="1229">
          <cell r="A1229">
            <v>45465.674803240698</v>
          </cell>
          <cell r="B1229">
            <v>1412</v>
          </cell>
          <cell r="R1229" t="str">
            <v>BWED163893</v>
          </cell>
        </row>
        <row r="1230">
          <cell r="A1230">
            <v>45465.644629629598</v>
          </cell>
          <cell r="B1230">
            <v>1453</v>
          </cell>
          <cell r="R1230" t="str">
            <v>BWED163889</v>
          </cell>
        </row>
        <row r="1231">
          <cell r="A1231">
            <v>45465.460069444402</v>
          </cell>
          <cell r="B1231">
            <v>14337</v>
          </cell>
          <cell r="R1231" t="str">
            <v>BTJC377259</v>
          </cell>
        </row>
        <row r="1232">
          <cell r="A1232">
            <v>45463.528981481497</v>
          </cell>
          <cell r="B1232">
            <v>1230</v>
          </cell>
          <cell r="R1232" t="str">
            <v>BWHD164004</v>
          </cell>
        </row>
        <row r="1233">
          <cell r="A1233">
            <v>45463.496030092603</v>
          </cell>
          <cell r="B1233">
            <v>570</v>
          </cell>
          <cell r="R1233" t="str">
            <v>BWID164050</v>
          </cell>
        </row>
        <row r="1234">
          <cell r="A1234">
            <v>45463.481261574103</v>
          </cell>
          <cell r="B1234">
            <v>741</v>
          </cell>
          <cell r="R1234" t="str">
            <v>BXKD164160</v>
          </cell>
        </row>
        <row r="1235">
          <cell r="A1235">
            <v>45462.4972569444</v>
          </cell>
          <cell r="B1235">
            <v>488</v>
          </cell>
          <cell r="R1235" t="str">
            <v>BXLD231897</v>
          </cell>
        </row>
        <row r="1236">
          <cell r="A1236">
            <v>45461.688194444403</v>
          </cell>
          <cell r="B1236">
            <v>2055</v>
          </cell>
          <cell r="R1236" t="str">
            <v>BWLD231345</v>
          </cell>
        </row>
        <row r="1237">
          <cell r="A1237">
            <v>45461.684918981497</v>
          </cell>
          <cell r="B1237">
            <v>1570</v>
          </cell>
          <cell r="R1237" t="str">
            <v>BWLD231334</v>
          </cell>
        </row>
        <row r="1238">
          <cell r="A1238">
            <v>45461.640393518501</v>
          </cell>
          <cell r="B1238">
            <v>4181</v>
          </cell>
          <cell r="R1238" t="str">
            <v>BVHD163374</v>
          </cell>
        </row>
        <row r="1239">
          <cell r="A1239">
            <v>45461.533148148097</v>
          </cell>
          <cell r="B1239">
            <v>2525</v>
          </cell>
          <cell r="R1239" t="str">
            <v>BVHD163388</v>
          </cell>
        </row>
        <row r="1240">
          <cell r="A1240">
            <v>45460.676793981504</v>
          </cell>
          <cell r="B1240">
            <v>5925</v>
          </cell>
          <cell r="R1240" t="str">
            <v>BULC371019</v>
          </cell>
        </row>
        <row r="1241">
          <cell r="A1241">
            <v>45460.625300925902</v>
          </cell>
          <cell r="B1241">
            <v>34704</v>
          </cell>
          <cell r="R1241" t="str">
            <v>BLIS031950</v>
          </cell>
        </row>
        <row r="1242">
          <cell r="A1242">
            <v>45460.569652777798</v>
          </cell>
          <cell r="B1242">
            <v>117153</v>
          </cell>
          <cell r="R1242" t="str">
            <v>BUGS035879</v>
          </cell>
        </row>
        <row r="1243">
          <cell r="A1243">
            <v>45456.502962963001</v>
          </cell>
          <cell r="B1243">
            <v>2830</v>
          </cell>
          <cell r="R1243" t="str">
            <v>BWBD163701</v>
          </cell>
        </row>
        <row r="1244">
          <cell r="A1244">
            <v>45455.513541666704</v>
          </cell>
          <cell r="B1244">
            <v>6791</v>
          </cell>
          <cell r="R1244" t="str">
            <v>BSFC376396</v>
          </cell>
        </row>
        <row r="1245">
          <cell r="A1245">
            <v>45455.432199074101</v>
          </cell>
          <cell r="B1245">
            <v>8260</v>
          </cell>
          <cell r="R1245" t="str">
            <v>BUFS046813</v>
          </cell>
        </row>
        <row r="1246">
          <cell r="A1246">
            <v>45453.703923611101</v>
          </cell>
          <cell r="B1246">
            <v>15857</v>
          </cell>
          <cell r="R1246" t="str">
            <v>BRCC373034</v>
          </cell>
        </row>
        <row r="1247">
          <cell r="A1247">
            <v>45453.590671296297</v>
          </cell>
          <cell r="B1247">
            <v>37781</v>
          </cell>
          <cell r="R1247" t="str">
            <v>GPJS030042</v>
          </cell>
        </row>
        <row r="1248">
          <cell r="A1248">
            <v>45453.589629629598</v>
          </cell>
          <cell r="B1248">
            <v>44390</v>
          </cell>
          <cell r="R1248" t="str">
            <v>BKCS040470</v>
          </cell>
        </row>
        <row r="1249">
          <cell r="A1249">
            <v>45453.588645833297</v>
          </cell>
          <cell r="B1249">
            <v>23139</v>
          </cell>
          <cell r="R1249" t="str">
            <v>BRHS035368</v>
          </cell>
        </row>
        <row r="1250">
          <cell r="A1250">
            <v>45453.508368055598</v>
          </cell>
          <cell r="B1250">
            <v>5106</v>
          </cell>
          <cell r="R1250" t="str">
            <v>BUID162953</v>
          </cell>
        </row>
        <row r="1251">
          <cell r="A1251">
            <v>45453.475324074097</v>
          </cell>
          <cell r="B1251">
            <v>1101</v>
          </cell>
          <cell r="R1251" t="str">
            <v>BWID164054</v>
          </cell>
        </row>
        <row r="1252">
          <cell r="A1252">
            <v>45453.471504629597</v>
          </cell>
          <cell r="B1252">
            <v>544</v>
          </cell>
          <cell r="R1252" t="str">
            <v>BXJD231746</v>
          </cell>
        </row>
        <row r="1253">
          <cell r="A1253">
            <v>45451.737175925897</v>
          </cell>
          <cell r="B1253">
            <v>5985</v>
          </cell>
          <cell r="R1253" t="str">
            <v>BVCD163165</v>
          </cell>
        </row>
        <row r="1254">
          <cell r="A1254">
            <v>45451.569895833301</v>
          </cell>
          <cell r="B1254">
            <v>5298</v>
          </cell>
          <cell r="R1254" t="str">
            <v>BQBD160067</v>
          </cell>
        </row>
        <row r="1255">
          <cell r="A1255">
            <v>45451.501157407401</v>
          </cell>
          <cell r="B1255">
            <v>1073</v>
          </cell>
          <cell r="R1255" t="str">
            <v>BWGD163984</v>
          </cell>
        </row>
        <row r="1256">
          <cell r="A1256">
            <v>45450.697997685202</v>
          </cell>
          <cell r="B1256">
            <v>2129</v>
          </cell>
          <cell r="R1256" t="str">
            <v>BVHD163336</v>
          </cell>
        </row>
        <row r="1257">
          <cell r="A1257">
            <v>45450.478414351899</v>
          </cell>
          <cell r="B1257">
            <v>6602</v>
          </cell>
          <cell r="R1257" t="str">
            <v>BUKC370622</v>
          </cell>
        </row>
        <row r="1258">
          <cell r="A1258">
            <v>45449.605532407397</v>
          </cell>
          <cell r="B1258">
            <v>7529</v>
          </cell>
          <cell r="R1258" t="str">
            <v>BVFS049426</v>
          </cell>
        </row>
        <row r="1259">
          <cell r="A1259">
            <v>45449.604293981502</v>
          </cell>
          <cell r="B1259">
            <v>7644</v>
          </cell>
          <cell r="R1259" t="str">
            <v>BVFS049398</v>
          </cell>
        </row>
        <row r="1260">
          <cell r="A1260">
            <v>45448.723518518498</v>
          </cell>
          <cell r="B1260">
            <v>434</v>
          </cell>
          <cell r="R1260" t="str">
            <v>BXKD164199</v>
          </cell>
        </row>
        <row r="1261">
          <cell r="A1261">
            <v>45448.530833333301</v>
          </cell>
          <cell r="B1261">
            <v>2381</v>
          </cell>
          <cell r="R1261" t="str">
            <v>BVJD162957</v>
          </cell>
        </row>
        <row r="1262">
          <cell r="A1262">
            <v>45448.505636574097</v>
          </cell>
          <cell r="B1262">
            <v>3087</v>
          </cell>
          <cell r="R1262" t="str">
            <v>BWKD163543</v>
          </cell>
        </row>
        <row r="1263">
          <cell r="A1263">
            <v>45448.481331018498</v>
          </cell>
          <cell r="B1263">
            <v>4652</v>
          </cell>
          <cell r="R1263" t="str">
            <v>BTJD162038</v>
          </cell>
        </row>
        <row r="1264">
          <cell r="A1264">
            <v>45447.700613425899</v>
          </cell>
          <cell r="B1264">
            <v>11980</v>
          </cell>
          <cell r="R1264" t="str">
            <v>BTIS032020</v>
          </cell>
        </row>
        <row r="1265">
          <cell r="A1265">
            <v>45447.697233796302</v>
          </cell>
          <cell r="B1265">
            <v>11340</v>
          </cell>
          <cell r="R1265" t="str">
            <v>BULS033141</v>
          </cell>
        </row>
        <row r="1266">
          <cell r="A1266">
            <v>45446.690844907404</v>
          </cell>
          <cell r="B1266">
            <v>501</v>
          </cell>
          <cell r="R1266" t="str">
            <v>BXKD164191</v>
          </cell>
        </row>
        <row r="1267">
          <cell r="A1267">
            <v>45446.682233796302</v>
          </cell>
          <cell r="B1267">
            <v>1220</v>
          </cell>
          <cell r="R1267" t="str">
            <v>BWHD163996</v>
          </cell>
        </row>
        <row r="1268">
          <cell r="A1268">
            <v>45446.644803240699</v>
          </cell>
          <cell r="B1268">
            <v>6096</v>
          </cell>
          <cell r="R1268" t="str">
            <v>BWCS032691</v>
          </cell>
        </row>
        <row r="1269">
          <cell r="A1269">
            <v>45446.503761574102</v>
          </cell>
          <cell r="B1269">
            <v>4820</v>
          </cell>
          <cell r="R1269" t="str">
            <v>BUFC372952</v>
          </cell>
        </row>
        <row r="1270">
          <cell r="A1270">
            <v>45446.502152777801</v>
          </cell>
          <cell r="B1270">
            <v>7155</v>
          </cell>
          <cell r="R1270" t="str">
            <v>BVKC374486</v>
          </cell>
        </row>
        <row r="1271">
          <cell r="A1271">
            <v>45444.647916666669</v>
          </cell>
          <cell r="B1271">
            <v>2813</v>
          </cell>
          <cell r="R1271" t="str">
            <v>BWFC370723</v>
          </cell>
        </row>
        <row r="1272">
          <cell r="A1272">
            <v>45444.625</v>
          </cell>
          <cell r="B1272">
            <v>12441</v>
          </cell>
          <cell r="R1272" t="str">
            <v>BVGF111615</v>
          </cell>
        </row>
        <row r="1273">
          <cell r="A1273">
            <v>45444.623611111114</v>
          </cell>
          <cell r="B1273">
            <v>11966</v>
          </cell>
          <cell r="R1273" t="str">
            <v>BVGF111611</v>
          </cell>
        </row>
        <row r="1274">
          <cell r="A1274">
            <v>45444.578472222223</v>
          </cell>
          <cell r="B1274">
            <v>5833</v>
          </cell>
          <cell r="R1274" t="str">
            <v>BUGC373215</v>
          </cell>
        </row>
        <row r="1275">
          <cell r="A1275">
            <v>45444.538888888892</v>
          </cell>
          <cell r="B1275">
            <v>12166</v>
          </cell>
          <cell r="R1275" t="str">
            <v>BTJC377158</v>
          </cell>
        </row>
        <row r="1276">
          <cell r="A1276">
            <v>45444.459722222222</v>
          </cell>
          <cell r="B1276">
            <v>7556</v>
          </cell>
          <cell r="R1276" t="str">
            <v>BUFD162814</v>
          </cell>
        </row>
        <row r="1277">
          <cell r="A1277">
            <v>45444.457638888889</v>
          </cell>
          <cell r="B1277">
            <v>1148</v>
          </cell>
          <cell r="R1277" t="str">
            <v>BWED163893</v>
          </cell>
        </row>
        <row r="1278">
          <cell r="A1278">
            <v>45443.727777777778</v>
          </cell>
          <cell r="B1278">
            <v>18449</v>
          </cell>
          <cell r="R1278" t="str">
            <v>GOHC370857</v>
          </cell>
        </row>
        <row r="1279">
          <cell r="A1279">
            <v>45443.65</v>
          </cell>
          <cell r="B1279">
            <v>76489</v>
          </cell>
          <cell r="R1279" t="str">
            <v>BJGS031396</v>
          </cell>
        </row>
        <row r="1280">
          <cell r="A1280">
            <v>45443.648611111108</v>
          </cell>
          <cell r="B1280">
            <v>74790</v>
          </cell>
          <cell r="R1280" t="str">
            <v>BMBS030816</v>
          </cell>
        </row>
        <row r="1281">
          <cell r="A1281">
            <v>45443.568749999999</v>
          </cell>
          <cell r="B1281">
            <v>6828</v>
          </cell>
          <cell r="R1281" t="str">
            <v>BPLD200068</v>
          </cell>
        </row>
        <row r="1282">
          <cell r="A1282">
            <v>45443.567361111112</v>
          </cell>
          <cell r="B1282">
            <v>7816</v>
          </cell>
          <cell r="R1282" t="str">
            <v>BTFS031006</v>
          </cell>
        </row>
        <row r="1283">
          <cell r="A1283">
            <v>45443.565972222219</v>
          </cell>
          <cell r="B1283">
            <v>3170</v>
          </cell>
          <cell r="R1283" t="str">
            <v>BVGD163308</v>
          </cell>
        </row>
        <row r="1284">
          <cell r="A1284">
            <v>45442.70416666667</v>
          </cell>
          <cell r="B1284">
            <v>1450</v>
          </cell>
          <cell r="R1284" t="str">
            <v>BWFD163940</v>
          </cell>
        </row>
        <row r="1285">
          <cell r="A1285">
            <v>45442.686111111114</v>
          </cell>
          <cell r="B1285">
            <v>510</v>
          </cell>
          <cell r="R1285" t="str">
            <v>BXKD164166</v>
          </cell>
        </row>
        <row r="1286">
          <cell r="A1286">
            <v>45442.543749999997</v>
          </cell>
          <cell r="B1286">
            <v>6209</v>
          </cell>
          <cell r="R1286" t="str">
            <v>BVIS040049</v>
          </cell>
        </row>
        <row r="1287">
          <cell r="A1287">
            <v>45442.529166666667</v>
          </cell>
          <cell r="B1287">
            <v>17867</v>
          </cell>
          <cell r="R1287" t="str">
            <v>BTDS044313</v>
          </cell>
        </row>
        <row r="1288">
          <cell r="A1288">
            <v>45441.5625</v>
          </cell>
          <cell r="B1288">
            <v>26586</v>
          </cell>
          <cell r="R1288" t="str">
            <v>BMKC370048</v>
          </cell>
        </row>
        <row r="1289">
          <cell r="A1289">
            <v>45441.49722222222</v>
          </cell>
          <cell r="B1289">
            <v>37517</v>
          </cell>
          <cell r="R1289" t="str">
            <v>GPLS030458</v>
          </cell>
        </row>
        <row r="1290">
          <cell r="A1290">
            <v>45441.487500000003</v>
          </cell>
          <cell r="B1290">
            <v>1220</v>
          </cell>
          <cell r="R1290" t="str">
            <v>BWAD163680</v>
          </cell>
        </row>
        <row r="1291">
          <cell r="A1291">
            <v>45441.481944444444</v>
          </cell>
          <cell r="B1291">
            <v>0</v>
          </cell>
          <cell r="R1291" t="str">
            <v>CXJE660150</v>
          </cell>
        </row>
        <row r="1292">
          <cell r="A1292">
            <v>45441.479166666664</v>
          </cell>
          <cell r="B1292">
            <v>1350</v>
          </cell>
          <cell r="R1292" t="str">
            <v>BWHD231642</v>
          </cell>
        </row>
        <row r="1293">
          <cell r="A1293">
            <v>45440.597222222219</v>
          </cell>
          <cell r="B1293">
            <v>513</v>
          </cell>
          <cell r="R1293" t="str">
            <v>BVHD163331</v>
          </cell>
        </row>
        <row r="1294">
          <cell r="A1294">
            <v>45440.468055555553</v>
          </cell>
          <cell r="B1294">
            <v>11361</v>
          </cell>
          <cell r="R1294" t="str">
            <v>GNGS030424</v>
          </cell>
        </row>
        <row r="1295">
          <cell r="A1295">
            <v>45435.684027777781</v>
          </cell>
          <cell r="B1295">
            <v>1778</v>
          </cell>
          <cell r="R1295" t="str">
            <v>BUID220797</v>
          </cell>
        </row>
        <row r="1296">
          <cell r="A1296">
            <v>45435.472222222219</v>
          </cell>
          <cell r="B1296">
            <v>6036</v>
          </cell>
          <cell r="R1296" t="str">
            <v>BWKS040437</v>
          </cell>
        </row>
        <row r="1297">
          <cell r="A1297">
            <v>45435.45</v>
          </cell>
          <cell r="B1297">
            <v>4431</v>
          </cell>
          <cell r="R1297" t="str">
            <v>BWEC370394</v>
          </cell>
        </row>
        <row r="1298">
          <cell r="A1298">
            <v>45434.693749999999</v>
          </cell>
          <cell r="B1298">
            <v>5078</v>
          </cell>
          <cell r="R1298" t="str">
            <v>BVDS039458</v>
          </cell>
        </row>
        <row r="1299">
          <cell r="A1299">
            <v>45434.69027777778</v>
          </cell>
          <cell r="B1299">
            <v>12259</v>
          </cell>
          <cell r="R1299" t="str">
            <v>BRAC372352</v>
          </cell>
        </row>
        <row r="1300">
          <cell r="A1300">
            <v>45434.576388888891</v>
          </cell>
          <cell r="B1300">
            <v>6188</v>
          </cell>
          <cell r="R1300" t="str">
            <v>BSAD161563</v>
          </cell>
        </row>
        <row r="1301">
          <cell r="A1301">
            <v>45434.456250000003</v>
          </cell>
          <cell r="B1301">
            <v>3555</v>
          </cell>
          <cell r="R1301" t="str">
            <v>BVED163244</v>
          </cell>
        </row>
        <row r="1302">
          <cell r="A1302">
            <v>45433.65902777778</v>
          </cell>
          <cell r="B1302">
            <v>3500</v>
          </cell>
          <cell r="R1302" t="str">
            <v>BWAD163687</v>
          </cell>
        </row>
        <row r="1303">
          <cell r="A1303">
            <v>45433.620833333334</v>
          </cell>
          <cell r="B1303">
            <v>8721</v>
          </cell>
          <cell r="R1303" t="str">
            <v>BWLS031775</v>
          </cell>
        </row>
        <row r="1304">
          <cell r="A1304">
            <v>45433.54583333333</v>
          </cell>
          <cell r="B1304">
            <v>1020</v>
          </cell>
          <cell r="R1304" t="str">
            <v>BWED163889</v>
          </cell>
        </row>
        <row r="1305">
          <cell r="A1305">
            <v>45433.453472222223</v>
          </cell>
          <cell r="B1305">
            <v>2049</v>
          </cell>
          <cell r="R1305" t="str">
            <v>BVFD163261</v>
          </cell>
        </row>
        <row r="1306">
          <cell r="A1306">
            <v>45432.744444444441</v>
          </cell>
          <cell r="B1306">
            <v>520</v>
          </cell>
          <cell r="R1306" t="str">
            <v>BWHD164039</v>
          </cell>
        </row>
        <row r="1307">
          <cell r="A1307">
            <v>45432.702777777777</v>
          </cell>
          <cell r="B1307">
            <v>628</v>
          </cell>
          <cell r="R1307" t="str">
            <v>BWCD163785</v>
          </cell>
        </row>
        <row r="1308">
          <cell r="A1308">
            <v>45432.692361111112</v>
          </cell>
          <cell r="B1308">
            <v>830</v>
          </cell>
          <cell r="R1308" t="str">
            <v>BWHD121813</v>
          </cell>
        </row>
        <row r="1309">
          <cell r="A1309">
            <v>45432.690972222219</v>
          </cell>
          <cell r="B1309">
            <v>29383</v>
          </cell>
          <cell r="R1309" t="str">
            <v>BQBS033819</v>
          </cell>
        </row>
        <row r="1310">
          <cell r="A1310">
            <v>45432.674305555556</v>
          </cell>
          <cell r="B1310">
            <v>2575</v>
          </cell>
          <cell r="R1310" t="str">
            <v>BWLD163586</v>
          </cell>
        </row>
        <row r="1311">
          <cell r="A1311">
            <v>45430.722222222219</v>
          </cell>
          <cell r="B1311">
            <v>496</v>
          </cell>
          <cell r="R1311" t="str">
            <v>BWID164096</v>
          </cell>
        </row>
        <row r="1312">
          <cell r="A1312">
            <v>45430.634027777778</v>
          </cell>
          <cell r="B1312">
            <v>7426</v>
          </cell>
          <cell r="R1312" t="str">
            <v>BUAL160593</v>
          </cell>
        </row>
        <row r="1313">
          <cell r="A1313">
            <v>45430.630555555559</v>
          </cell>
          <cell r="B1313">
            <v>11876</v>
          </cell>
          <cell r="R1313" t="str">
            <v>BULL160559</v>
          </cell>
        </row>
        <row r="1314">
          <cell r="A1314">
            <v>45430.602777777778</v>
          </cell>
          <cell r="B1314">
            <v>20690</v>
          </cell>
          <cell r="R1314" t="str">
            <v>BREC373538</v>
          </cell>
        </row>
        <row r="1315">
          <cell r="A1315">
            <v>45430.55972222222</v>
          </cell>
          <cell r="B1315">
            <v>775</v>
          </cell>
          <cell r="R1315" t="str">
            <v>BWID164054</v>
          </cell>
        </row>
        <row r="1316">
          <cell r="A1316">
            <v>45429.581319444398</v>
          </cell>
          <cell r="B1316">
            <v>47183</v>
          </cell>
          <cell r="R1316" t="str">
            <v>BLGS040582</v>
          </cell>
        </row>
        <row r="1317">
          <cell r="A1317">
            <v>45428.683148148099</v>
          </cell>
          <cell r="B1317">
            <v>5415</v>
          </cell>
          <cell r="R1317" t="str">
            <v>BRED161124</v>
          </cell>
        </row>
        <row r="1318">
          <cell r="A1318">
            <v>45428.503379629597</v>
          </cell>
          <cell r="B1318">
            <v>3041</v>
          </cell>
          <cell r="R1318" t="str">
            <v>BKID210531</v>
          </cell>
        </row>
        <row r="1319">
          <cell r="A1319">
            <v>45426.677696759303</v>
          </cell>
          <cell r="B1319">
            <v>9942</v>
          </cell>
          <cell r="R1319" t="str">
            <v>BUFS046910</v>
          </cell>
        </row>
        <row r="1320">
          <cell r="A1320">
            <v>45425.716886574097</v>
          </cell>
          <cell r="B1320">
            <v>3474</v>
          </cell>
          <cell r="R1320" t="str">
            <v>BVKD163010</v>
          </cell>
        </row>
        <row r="1321">
          <cell r="A1321">
            <v>45425.672071759298</v>
          </cell>
          <cell r="B1321">
            <v>11534</v>
          </cell>
          <cell r="R1321" t="str">
            <v>BVGF111611</v>
          </cell>
        </row>
        <row r="1322">
          <cell r="A1322">
            <v>45425.6712037037</v>
          </cell>
          <cell r="B1322">
            <v>11986</v>
          </cell>
          <cell r="R1322" t="str">
            <v>BVGF111615</v>
          </cell>
        </row>
        <row r="1323">
          <cell r="A1323">
            <v>45425.536203703698</v>
          </cell>
          <cell r="B1323">
            <v>523</v>
          </cell>
          <cell r="R1323" t="str">
            <v>BWHD163991</v>
          </cell>
        </row>
        <row r="1324">
          <cell r="A1324">
            <v>45425.513101851902</v>
          </cell>
          <cell r="B1324">
            <v>1310</v>
          </cell>
          <cell r="R1324" t="str">
            <v>BWLD231334</v>
          </cell>
        </row>
        <row r="1325">
          <cell r="A1325">
            <v>45425.497997685197</v>
          </cell>
          <cell r="B1325">
            <v>1695</v>
          </cell>
          <cell r="R1325" t="str">
            <v>BVLD163043</v>
          </cell>
        </row>
        <row r="1326">
          <cell r="A1326">
            <v>45425.489155092597</v>
          </cell>
          <cell r="B1326">
            <v>2098</v>
          </cell>
          <cell r="R1326" t="str">
            <v>BUES034992</v>
          </cell>
        </row>
        <row r="1327">
          <cell r="A1327">
            <v>45420.561932870398</v>
          </cell>
          <cell r="B1327">
            <v>18675</v>
          </cell>
          <cell r="R1327" t="str">
            <v>BUAS033580</v>
          </cell>
        </row>
        <row r="1328">
          <cell r="A1328">
            <v>45418.543854166703</v>
          </cell>
          <cell r="B1328">
            <v>522</v>
          </cell>
          <cell r="R1328" t="str">
            <v>BWFD163931</v>
          </cell>
        </row>
        <row r="1329">
          <cell r="A1329">
            <v>45416.737824074102</v>
          </cell>
          <cell r="B1329">
            <v>26215</v>
          </cell>
          <cell r="R1329" t="str">
            <v>BKDS031405</v>
          </cell>
        </row>
        <row r="1330">
          <cell r="A1330">
            <v>45416.736550925903</v>
          </cell>
          <cell r="B1330">
            <v>34210</v>
          </cell>
          <cell r="R1330" t="str">
            <v>BQFS031084</v>
          </cell>
        </row>
        <row r="1331">
          <cell r="A1331">
            <v>45416.528761574104</v>
          </cell>
          <cell r="B1331">
            <v>1902</v>
          </cell>
          <cell r="R1331" t="str">
            <v>BVAD121386</v>
          </cell>
        </row>
        <row r="1332">
          <cell r="A1332">
            <v>45415.494768518503</v>
          </cell>
          <cell r="B1332">
            <v>22683</v>
          </cell>
          <cell r="R1332" t="str">
            <v>GOCC370465</v>
          </cell>
        </row>
        <row r="1333">
          <cell r="A1333">
            <v>45414.526886574102</v>
          </cell>
          <cell r="B1333">
            <v>503</v>
          </cell>
          <cell r="R1333" t="str">
            <v>BXJD164132</v>
          </cell>
        </row>
        <row r="1334">
          <cell r="A1334">
            <v>45414.472280092603</v>
          </cell>
          <cell r="B1334">
            <v>1458</v>
          </cell>
          <cell r="R1334" t="str">
            <v>BVHD163366</v>
          </cell>
        </row>
        <row r="1335">
          <cell r="A1335">
            <v>45413.4863078704</v>
          </cell>
          <cell r="B1335">
            <v>1157</v>
          </cell>
          <cell r="R1335" t="str">
            <v>BVED163229</v>
          </cell>
        </row>
        <row r="1336">
          <cell r="A1336">
            <v>45413.4849189815</v>
          </cell>
          <cell r="B1336">
            <v>686</v>
          </cell>
          <cell r="R1336" t="str">
            <v>BWED163871</v>
          </cell>
        </row>
        <row r="1337">
          <cell r="A1337">
            <v>45413.483854166698</v>
          </cell>
          <cell r="B1337">
            <v>641</v>
          </cell>
          <cell r="R1337" t="str">
            <v>BWED163867</v>
          </cell>
        </row>
        <row r="1338">
          <cell r="A1338">
            <v>45411.6866898148</v>
          </cell>
          <cell r="B1338">
            <v>38881</v>
          </cell>
          <cell r="R1338" t="str">
            <v>BSJS035917</v>
          </cell>
        </row>
        <row r="1339">
          <cell r="A1339">
            <v>45411.685081018499</v>
          </cell>
          <cell r="B1339">
            <v>30355</v>
          </cell>
          <cell r="R1339" t="str">
            <v>BSDS037710</v>
          </cell>
        </row>
        <row r="1340">
          <cell r="A1340">
            <v>45408.734050925901</v>
          </cell>
          <cell r="B1340">
            <v>23578</v>
          </cell>
          <cell r="R1340" t="str">
            <v>BSDS043254</v>
          </cell>
        </row>
        <row r="1341">
          <cell r="A1341">
            <v>45408.499421296299</v>
          </cell>
          <cell r="B1341">
            <v>46100</v>
          </cell>
          <cell r="R1341" t="str">
            <v>BQBS030091</v>
          </cell>
        </row>
        <row r="1342">
          <cell r="A1342">
            <v>45408.463240740697</v>
          </cell>
          <cell r="B1342">
            <v>30043</v>
          </cell>
          <cell r="R1342" t="str">
            <v>BRAC372524</v>
          </cell>
        </row>
        <row r="1343">
          <cell r="A1343">
            <v>45407.545277777797</v>
          </cell>
          <cell r="B1343">
            <v>11665</v>
          </cell>
          <cell r="R1343" t="str">
            <v>BRHS035337</v>
          </cell>
        </row>
        <row r="1344">
          <cell r="A1344">
            <v>45407.448090277801</v>
          </cell>
          <cell r="B1344">
            <v>445</v>
          </cell>
          <cell r="R1344" t="str">
            <v>BXJD164130</v>
          </cell>
        </row>
        <row r="1345">
          <cell r="A1345">
            <v>45407.426840277803</v>
          </cell>
          <cell r="B1345">
            <v>7510</v>
          </cell>
          <cell r="R1345" t="str">
            <v>BQDD160190</v>
          </cell>
        </row>
        <row r="1346">
          <cell r="A1346">
            <v>45406.568564814799</v>
          </cell>
          <cell r="B1346">
            <v>5018</v>
          </cell>
          <cell r="R1346" t="str">
            <v>BVAC375345</v>
          </cell>
        </row>
        <row r="1347">
          <cell r="A1347">
            <v>45405.540810185201</v>
          </cell>
          <cell r="B1347">
            <v>2184</v>
          </cell>
          <cell r="R1347" t="str">
            <v>BWKD163512</v>
          </cell>
        </row>
        <row r="1348">
          <cell r="A1348">
            <v>45404.542071759301</v>
          </cell>
          <cell r="B1348">
            <v>650</v>
          </cell>
          <cell r="R1348" t="str">
            <v>BWHD163996</v>
          </cell>
        </row>
        <row r="1349">
          <cell r="A1349">
            <v>45404.540706018503</v>
          </cell>
          <cell r="B1349">
            <v>830</v>
          </cell>
          <cell r="R1349" t="str">
            <v>BWGD163984</v>
          </cell>
        </row>
        <row r="1350">
          <cell r="A1350">
            <v>45404.520439814798</v>
          </cell>
          <cell r="B1350">
            <v>32605</v>
          </cell>
          <cell r="R1350" t="str">
            <v>BRIC374329</v>
          </cell>
        </row>
        <row r="1351">
          <cell r="A1351">
            <v>45404.519502314797</v>
          </cell>
          <cell r="B1351">
            <v>1635</v>
          </cell>
          <cell r="R1351" t="str">
            <v>BWEC370314</v>
          </cell>
        </row>
        <row r="1352">
          <cell r="A1352">
            <v>45401.587627314817</v>
          </cell>
          <cell r="B1352">
            <v>2281</v>
          </cell>
          <cell r="R1352" t="str">
            <v>BWLS032007</v>
          </cell>
        </row>
        <row r="1353">
          <cell r="A1353">
            <v>45401.49318287037</v>
          </cell>
          <cell r="B1353">
            <v>15158</v>
          </cell>
          <cell r="R1353" t="str">
            <v>BPHS030467</v>
          </cell>
        </row>
        <row r="1354">
          <cell r="A1354">
            <v>45401.478900462964</v>
          </cell>
          <cell r="B1354">
            <v>4502</v>
          </cell>
          <cell r="R1354" t="str">
            <v>EVLL062069</v>
          </cell>
        </row>
        <row r="1355">
          <cell r="A1355">
            <v>45400.440613425926</v>
          </cell>
          <cell r="B1355">
            <v>117153</v>
          </cell>
          <cell r="R1355" t="str">
            <v>BUGS035879</v>
          </cell>
        </row>
        <row r="1356">
          <cell r="A1356">
            <v>45398.710706018515</v>
          </cell>
          <cell r="B1356">
            <v>4565</v>
          </cell>
          <cell r="R1356" t="str">
            <v>BSKC374901</v>
          </cell>
        </row>
        <row r="1357">
          <cell r="A1357">
            <v>45398.64167824074</v>
          </cell>
          <cell r="B1357">
            <v>1006</v>
          </cell>
          <cell r="R1357" t="str">
            <v>BWFD163947</v>
          </cell>
        </row>
        <row r="1358">
          <cell r="A1358">
            <v>45397.701527777775</v>
          </cell>
          <cell r="B1358">
            <v>2576</v>
          </cell>
          <cell r="R1358" t="str">
            <v>BWKD163543</v>
          </cell>
        </row>
        <row r="1359">
          <cell r="A1359">
            <v>45397.604409722226</v>
          </cell>
          <cell r="B1359">
            <v>502</v>
          </cell>
          <cell r="R1359" t="str">
            <v>BWHD164003</v>
          </cell>
        </row>
        <row r="1360">
          <cell r="A1360">
            <v>45397.596631944441</v>
          </cell>
          <cell r="B1360">
            <v>1010</v>
          </cell>
          <cell r="R1360" t="str">
            <v>BWLD163608</v>
          </cell>
        </row>
        <row r="1361">
          <cell r="A1361">
            <v>45397.454641203702</v>
          </cell>
          <cell r="B1361">
            <v>75403</v>
          </cell>
          <cell r="R1361" t="str">
            <v>BJGS031396</v>
          </cell>
        </row>
        <row r="1362">
          <cell r="A1362">
            <v>45397.453680555554</v>
          </cell>
          <cell r="B1362">
            <v>28564</v>
          </cell>
          <cell r="R1362" t="str">
            <v>BRIS035838</v>
          </cell>
        </row>
        <row r="1363">
          <cell r="A1363">
            <v>45397.452546296299</v>
          </cell>
          <cell r="B1363">
            <v>17999</v>
          </cell>
          <cell r="R1363" t="str">
            <v>BSLS036682</v>
          </cell>
        </row>
        <row r="1364">
          <cell r="A1364">
            <v>45395.537662037001</v>
          </cell>
          <cell r="B1364">
            <v>7099</v>
          </cell>
          <cell r="R1364" t="str">
            <v>BUFD162814</v>
          </cell>
        </row>
        <row r="1365">
          <cell r="A1365">
            <v>45393.518240740697</v>
          </cell>
          <cell r="B1365">
            <v>26831</v>
          </cell>
          <cell r="R1365" t="str">
            <v>BRAS033261</v>
          </cell>
        </row>
        <row r="1366">
          <cell r="A1366">
            <v>45390.463587963</v>
          </cell>
          <cell r="B1366">
            <v>501</v>
          </cell>
          <cell r="R1366" t="str">
            <v>BWHD164004</v>
          </cell>
        </row>
        <row r="1367">
          <cell r="A1367">
            <v>45388.7160532407</v>
          </cell>
          <cell r="B1367">
            <v>2082</v>
          </cell>
          <cell r="R1367" t="str">
            <v>BWBD163701</v>
          </cell>
        </row>
        <row r="1368">
          <cell r="A1368">
            <v>45387.730509259301</v>
          </cell>
          <cell r="B1368">
            <v>73269</v>
          </cell>
          <cell r="R1368" t="str">
            <v>BNCC370425</v>
          </cell>
        </row>
        <row r="1369">
          <cell r="A1369">
            <v>45387.565370370401</v>
          </cell>
          <cell r="B1369">
            <v>14060</v>
          </cell>
          <cell r="R1369" t="str">
            <v>BTES044431</v>
          </cell>
        </row>
        <row r="1370">
          <cell r="A1370">
            <v>45387.491527777798</v>
          </cell>
          <cell r="B1370">
            <v>13699</v>
          </cell>
          <cell r="R1370" t="str">
            <v>BUES034926</v>
          </cell>
        </row>
        <row r="1371">
          <cell r="A1371">
            <v>45386.511956018498</v>
          </cell>
          <cell r="B1371">
            <v>16841</v>
          </cell>
          <cell r="R1371" t="str">
            <v>BTDS044313</v>
          </cell>
        </row>
        <row r="1372">
          <cell r="A1372">
            <v>45386.460613425901</v>
          </cell>
          <cell r="B1372">
            <v>519</v>
          </cell>
          <cell r="R1372" t="str">
            <v>BWED163893</v>
          </cell>
        </row>
        <row r="1373">
          <cell r="A1373">
            <v>45386.433888888903</v>
          </cell>
          <cell r="B1373">
            <v>3800</v>
          </cell>
          <cell r="R1373" t="str">
            <v>BVKD163026</v>
          </cell>
        </row>
        <row r="1374">
          <cell r="A1374">
            <v>45386.430312500001</v>
          </cell>
          <cell r="B1374">
            <v>186</v>
          </cell>
          <cell r="R1374" t="str">
            <v>BUIS036515</v>
          </cell>
        </row>
        <row r="1375">
          <cell r="A1375">
            <v>45386.429201388899</v>
          </cell>
          <cell r="B1375">
            <v>277</v>
          </cell>
          <cell r="R1375" t="str">
            <v>BUES035163</v>
          </cell>
        </row>
        <row r="1376">
          <cell r="A1376">
            <v>45385.659189814804</v>
          </cell>
          <cell r="B1376">
            <v>1594</v>
          </cell>
          <cell r="R1376" t="str">
            <v>BWFC370723</v>
          </cell>
        </row>
        <row r="1377">
          <cell r="A1377">
            <v>45385.655196759297</v>
          </cell>
          <cell r="B1377">
            <v>540</v>
          </cell>
          <cell r="R1377" t="str">
            <v>BWHD163996</v>
          </cell>
        </row>
        <row r="1378">
          <cell r="A1378">
            <v>45385.652291666702</v>
          </cell>
          <cell r="B1378">
            <v>26000</v>
          </cell>
          <cell r="R1378" t="str">
            <v>BUDC372326</v>
          </cell>
        </row>
        <row r="1379">
          <cell r="A1379">
            <v>45384.6263078704</v>
          </cell>
          <cell r="B1379">
            <v>45556</v>
          </cell>
          <cell r="R1379" t="str">
            <v>BQBS030091</v>
          </cell>
        </row>
        <row r="1380">
          <cell r="A1380">
            <v>45384.477696759299</v>
          </cell>
          <cell r="B1380">
            <v>5662</v>
          </cell>
          <cell r="R1380" t="str">
            <v>BSKS036261</v>
          </cell>
        </row>
        <row r="1381">
          <cell r="A1381">
            <v>45384.473391203697</v>
          </cell>
          <cell r="B1381">
            <v>15504</v>
          </cell>
          <cell r="R1381" t="str">
            <v>GPGC370758</v>
          </cell>
        </row>
        <row r="1382">
          <cell r="A1382">
            <v>45384.438229166699</v>
          </cell>
          <cell r="B1382">
            <v>682</v>
          </cell>
          <cell r="R1382" t="str">
            <v>BWCD121690</v>
          </cell>
        </row>
        <row r="1383">
          <cell r="A1383">
            <v>45384.436435185198</v>
          </cell>
          <cell r="B1383">
            <v>412</v>
          </cell>
          <cell r="R1383" t="str">
            <v>BWID164054</v>
          </cell>
        </row>
        <row r="1384">
          <cell r="A1384">
            <v>45381.450208333299</v>
          </cell>
          <cell r="B1384">
            <v>6182</v>
          </cell>
          <cell r="R1384" t="str">
            <v>BWLS032057</v>
          </cell>
        </row>
        <row r="1385">
          <cell r="A1385">
            <v>45380.507233796299</v>
          </cell>
          <cell r="B1385">
            <v>590</v>
          </cell>
          <cell r="R1385" t="str">
            <v>BWJD163499</v>
          </cell>
        </row>
        <row r="1386">
          <cell r="A1386">
            <v>45380.457916666703</v>
          </cell>
          <cell r="B1386">
            <v>2070</v>
          </cell>
          <cell r="R1386" t="str">
            <v>BWLD163586</v>
          </cell>
        </row>
        <row r="1387">
          <cell r="A1387">
            <v>45380.4508333333</v>
          </cell>
          <cell r="B1387">
            <v>10775</v>
          </cell>
          <cell r="R1387" t="str">
            <v>BVGF111615</v>
          </cell>
        </row>
        <row r="1388">
          <cell r="A1388">
            <v>45380.449988425898</v>
          </cell>
          <cell r="B1388">
            <v>10383</v>
          </cell>
          <cell r="R1388" t="str">
            <v>BVGF111611</v>
          </cell>
        </row>
        <row r="1389">
          <cell r="A1389">
            <v>45380.367037037002</v>
          </cell>
          <cell r="B1389">
            <v>1086</v>
          </cell>
          <cell r="R1389" t="str">
            <v>BWBD163738</v>
          </cell>
        </row>
        <row r="1390">
          <cell r="A1390">
            <v>45374.309201388904</v>
          </cell>
          <cell r="B1390">
            <v>1875</v>
          </cell>
          <cell r="R1390" t="str">
            <v>BVHD163388</v>
          </cell>
        </row>
        <row r="1391">
          <cell r="A1391">
            <v>45373.668020833298</v>
          </cell>
          <cell r="B1391">
            <v>22210</v>
          </cell>
          <cell r="R1391">
            <v>108441</v>
          </cell>
        </row>
        <row r="1392">
          <cell r="A1392">
            <v>45372.628923611097</v>
          </cell>
          <cell r="B1392">
            <v>4069</v>
          </cell>
          <cell r="R1392" t="str">
            <v>BQKD200048</v>
          </cell>
        </row>
        <row r="1393">
          <cell r="A1393">
            <v>45372.627476851798</v>
          </cell>
          <cell r="B1393">
            <v>6695</v>
          </cell>
          <cell r="R1393" t="str">
            <v>BPLD200068</v>
          </cell>
        </row>
        <row r="1394">
          <cell r="A1394">
            <v>45372.626597222203</v>
          </cell>
          <cell r="B1394">
            <v>2408</v>
          </cell>
          <cell r="R1394" t="str">
            <v>BRCD160984</v>
          </cell>
        </row>
        <row r="1395">
          <cell r="A1395">
            <v>45372.625694444403</v>
          </cell>
          <cell r="B1395">
            <v>6199</v>
          </cell>
          <cell r="R1395" t="str">
            <v>BRBL150944</v>
          </cell>
        </row>
        <row r="1396">
          <cell r="A1396">
            <v>45372.624571759297</v>
          </cell>
          <cell r="B1396">
            <v>2749</v>
          </cell>
          <cell r="R1396" t="str">
            <v>BUHL152930</v>
          </cell>
        </row>
        <row r="1397">
          <cell r="A1397">
            <v>45372.623275462996</v>
          </cell>
          <cell r="B1397">
            <v>4623</v>
          </cell>
          <cell r="R1397" t="str">
            <v>BUAL160594</v>
          </cell>
        </row>
        <row r="1398">
          <cell r="A1398">
            <v>45372.622280092597</v>
          </cell>
          <cell r="B1398">
            <v>11379</v>
          </cell>
          <cell r="R1398" t="str">
            <v>BULL160559</v>
          </cell>
        </row>
        <row r="1399">
          <cell r="A1399">
            <v>45372.544467592597</v>
          </cell>
          <cell r="B1399">
            <v>2971</v>
          </cell>
          <cell r="R1399" t="str">
            <v>BUID220795</v>
          </cell>
        </row>
        <row r="1400">
          <cell r="A1400">
            <v>45372.543611111098</v>
          </cell>
          <cell r="B1400">
            <v>8540</v>
          </cell>
          <cell r="R1400" t="str">
            <v>BTCD162149</v>
          </cell>
        </row>
        <row r="1401">
          <cell r="A1401">
            <v>45372.542581018497</v>
          </cell>
          <cell r="B1401">
            <v>6036</v>
          </cell>
          <cell r="R1401" t="str">
            <v>BSJD161378</v>
          </cell>
        </row>
        <row r="1402">
          <cell r="A1402">
            <v>45372.541712963</v>
          </cell>
          <cell r="B1402">
            <v>5548</v>
          </cell>
          <cell r="R1402" t="str">
            <v>BSAD161582</v>
          </cell>
        </row>
        <row r="1403">
          <cell r="A1403">
            <v>45372.539548611101</v>
          </cell>
          <cell r="B1403">
            <v>5853</v>
          </cell>
          <cell r="R1403" t="str">
            <v>BSGD161898</v>
          </cell>
        </row>
        <row r="1404">
          <cell r="A1404">
            <v>45372.538483796299</v>
          </cell>
          <cell r="B1404">
            <v>6694</v>
          </cell>
          <cell r="R1404" t="str">
            <v>BQID160499</v>
          </cell>
        </row>
        <row r="1405">
          <cell r="A1405">
            <v>45372.537615740701</v>
          </cell>
          <cell r="B1405">
            <v>5330</v>
          </cell>
          <cell r="R1405" t="str">
            <v>BRHD161299</v>
          </cell>
        </row>
        <row r="1406">
          <cell r="A1406">
            <v>45372.5367708333</v>
          </cell>
          <cell r="B1406">
            <v>17590</v>
          </cell>
          <cell r="R1406" t="str">
            <v>BQJD160040</v>
          </cell>
        </row>
        <row r="1407">
          <cell r="A1407">
            <v>45372.535590277803</v>
          </cell>
          <cell r="B1407">
            <v>11968</v>
          </cell>
          <cell r="R1407" t="str">
            <v>BQKD160115</v>
          </cell>
        </row>
        <row r="1408">
          <cell r="A1408">
            <v>45372.534166666701</v>
          </cell>
          <cell r="B1408">
            <v>6651</v>
          </cell>
          <cell r="R1408" t="str">
            <v>BUID162912</v>
          </cell>
        </row>
        <row r="1409">
          <cell r="A1409">
            <v>45372.533206018503</v>
          </cell>
          <cell r="B1409">
            <v>6954</v>
          </cell>
          <cell r="R1409" t="str">
            <v>BUAD162625</v>
          </cell>
        </row>
        <row r="1410">
          <cell r="A1410">
            <v>45372.532233796301</v>
          </cell>
          <cell r="B1410">
            <v>7045</v>
          </cell>
          <cell r="R1410" t="str">
            <v>BTFD162243</v>
          </cell>
        </row>
        <row r="1411">
          <cell r="A1411">
            <v>45372.5312037037</v>
          </cell>
          <cell r="B1411">
            <v>3785</v>
          </cell>
          <cell r="R1411" t="str">
            <v>BTGD162296</v>
          </cell>
        </row>
        <row r="1412">
          <cell r="A1412">
            <v>45372.530312499999</v>
          </cell>
          <cell r="B1412">
            <v>8594</v>
          </cell>
          <cell r="R1412" t="str">
            <v>BTGD162289</v>
          </cell>
        </row>
        <row r="1413">
          <cell r="A1413">
            <v>45372.528946759303</v>
          </cell>
          <cell r="B1413">
            <v>6919</v>
          </cell>
          <cell r="R1413" t="str">
            <v>BSKD161462</v>
          </cell>
        </row>
        <row r="1414">
          <cell r="A1414">
            <v>45371.7434953704</v>
          </cell>
          <cell r="B1414">
            <v>29775</v>
          </cell>
          <cell r="R1414" t="str">
            <v>BMJS040004</v>
          </cell>
        </row>
        <row r="1415">
          <cell r="A1415">
            <v>45371.705636574101</v>
          </cell>
          <cell r="B1415">
            <v>4627</v>
          </cell>
          <cell r="R1415" t="str">
            <v>BWCS032691</v>
          </cell>
        </row>
        <row r="1416">
          <cell r="A1416">
            <v>45371.497384259303</v>
          </cell>
          <cell r="B1416">
            <v>2430</v>
          </cell>
          <cell r="R1416" t="str">
            <v>BJGD200109</v>
          </cell>
        </row>
        <row r="1417">
          <cell r="A1417">
            <v>45371.496168981503</v>
          </cell>
          <cell r="B1417">
            <v>3020</v>
          </cell>
          <cell r="R1417" t="str">
            <v>BPGD220035</v>
          </cell>
        </row>
        <row r="1418">
          <cell r="A1418">
            <v>45371.495011574101</v>
          </cell>
          <cell r="B1418">
            <v>12150</v>
          </cell>
          <cell r="R1418" t="str">
            <v>BRGD161233</v>
          </cell>
        </row>
        <row r="1419">
          <cell r="A1419">
            <v>45371.493865740696</v>
          </cell>
          <cell r="B1419">
            <v>6429</v>
          </cell>
          <cell r="R1419" t="str">
            <v>BQCD160106</v>
          </cell>
        </row>
        <row r="1420">
          <cell r="A1420">
            <v>45371.492256944402</v>
          </cell>
          <cell r="B1420">
            <v>10274</v>
          </cell>
          <cell r="R1420" t="str">
            <v>BSKD161477</v>
          </cell>
        </row>
        <row r="1421">
          <cell r="A1421">
            <v>45371.491041666697</v>
          </cell>
          <cell r="B1421">
            <v>4894</v>
          </cell>
          <cell r="R1421" t="str">
            <v>BRKD160653</v>
          </cell>
        </row>
        <row r="1422">
          <cell r="A1422">
            <v>45371.489930555603</v>
          </cell>
          <cell r="B1422">
            <v>7791</v>
          </cell>
          <cell r="R1422" t="str">
            <v>BTDD162186</v>
          </cell>
        </row>
        <row r="1423">
          <cell r="A1423">
            <v>45370.731493055602</v>
          </cell>
          <cell r="B1423">
            <v>4165</v>
          </cell>
          <cell r="R1423" t="str">
            <v>BTHD162350</v>
          </cell>
        </row>
        <row r="1424">
          <cell r="A1424">
            <v>45370.631967592599</v>
          </cell>
          <cell r="B1424">
            <v>32193</v>
          </cell>
          <cell r="R1424" t="str">
            <v>BRIS035698</v>
          </cell>
        </row>
        <row r="1425">
          <cell r="A1425">
            <v>45369.496562499997</v>
          </cell>
          <cell r="B1425">
            <v>0</v>
          </cell>
          <cell r="R1425" t="str">
            <v>DWCL153521</v>
          </cell>
        </row>
        <row r="1426">
          <cell r="A1426">
            <v>45369.493958333303</v>
          </cell>
          <cell r="B1426">
            <v>1854</v>
          </cell>
          <cell r="R1426" t="str">
            <v>BVIL161084</v>
          </cell>
        </row>
        <row r="1427">
          <cell r="A1427">
            <v>45369.486909722204</v>
          </cell>
          <cell r="B1427">
            <v>25564</v>
          </cell>
          <cell r="R1427" t="str">
            <v>BTGS031205</v>
          </cell>
        </row>
        <row r="1428">
          <cell r="A1428">
            <v>45367.619085648097</v>
          </cell>
          <cell r="B1428">
            <v>6045</v>
          </cell>
          <cell r="R1428" t="str">
            <v>BVFS049421</v>
          </cell>
        </row>
        <row r="1429">
          <cell r="A1429">
            <v>45367.603657407402</v>
          </cell>
          <cell r="B1429">
            <v>6021</v>
          </cell>
          <cell r="R1429" t="str">
            <v>BVFS049407</v>
          </cell>
        </row>
        <row r="1430">
          <cell r="A1430">
            <v>45367.599710648101</v>
          </cell>
          <cell r="B1430">
            <v>6259</v>
          </cell>
          <cell r="R1430" t="str">
            <v>BVFS049398</v>
          </cell>
        </row>
        <row r="1431">
          <cell r="A1431">
            <v>45367.456516203703</v>
          </cell>
          <cell r="B1431">
            <v>11930</v>
          </cell>
          <cell r="R1431" t="str">
            <v>BQLC370193</v>
          </cell>
        </row>
        <row r="1432">
          <cell r="A1432">
            <v>45366.708414351902</v>
          </cell>
          <cell r="B1432">
            <v>908</v>
          </cell>
          <cell r="R1432" t="str">
            <v>BWID220970</v>
          </cell>
        </row>
        <row r="1433">
          <cell r="A1433">
            <v>45366.5027430556</v>
          </cell>
          <cell r="B1433">
            <v>613</v>
          </cell>
          <cell r="R1433" t="str">
            <v>BWFD121755</v>
          </cell>
        </row>
        <row r="1434">
          <cell r="A1434">
            <v>45365.601099537002</v>
          </cell>
          <cell r="B1434">
            <v>1630</v>
          </cell>
          <cell r="R1434" t="str">
            <v>BWJD163475</v>
          </cell>
        </row>
        <row r="1435">
          <cell r="A1435">
            <v>45364.466215277796</v>
          </cell>
          <cell r="B1435">
            <v>621</v>
          </cell>
          <cell r="R1435" t="str">
            <v>BWGD163984</v>
          </cell>
        </row>
        <row r="1436">
          <cell r="A1436">
            <v>45360.555844907401</v>
          </cell>
          <cell r="B1436">
            <v>56890</v>
          </cell>
          <cell r="R1436" t="str">
            <v>BMBL160078</v>
          </cell>
        </row>
        <row r="1437">
          <cell r="A1437">
            <v>45360.343854166698</v>
          </cell>
          <cell r="B1437">
            <v>4500</v>
          </cell>
          <cell r="R1437" t="str">
            <v>BUID162953</v>
          </cell>
        </row>
        <row r="1438">
          <cell r="A1438">
            <v>45359.8219791667</v>
          </cell>
          <cell r="B1438">
            <v>3000</v>
          </cell>
          <cell r="R1438" t="str">
            <v>BQGD220072</v>
          </cell>
        </row>
        <row r="1439">
          <cell r="A1439">
            <v>45359.580787036997</v>
          </cell>
          <cell r="B1439">
            <v>7049</v>
          </cell>
          <cell r="R1439" t="str">
            <v>BVKC374485</v>
          </cell>
        </row>
        <row r="1440">
          <cell r="A1440">
            <v>45358.740682870397</v>
          </cell>
          <cell r="B1440">
            <v>9400</v>
          </cell>
          <cell r="R1440" t="str">
            <v>BULD162559</v>
          </cell>
        </row>
        <row r="1441">
          <cell r="A1441">
            <v>45358.542141203703</v>
          </cell>
          <cell r="B1441">
            <v>1690</v>
          </cell>
          <cell r="R1441" t="str">
            <v>BWKD163512</v>
          </cell>
        </row>
        <row r="1442">
          <cell r="A1442">
            <v>45357.638206018499</v>
          </cell>
          <cell r="B1442">
            <v>482</v>
          </cell>
          <cell r="R1442" t="str">
            <v>BWED163889</v>
          </cell>
        </row>
        <row r="1443">
          <cell r="A1443">
            <v>45357.635787036997</v>
          </cell>
          <cell r="B1443">
            <v>530</v>
          </cell>
          <cell r="R1443" t="str">
            <v>BWHD164015</v>
          </cell>
        </row>
        <row r="1444">
          <cell r="A1444">
            <v>45356.754641203697</v>
          </cell>
          <cell r="B1444">
            <v>24270</v>
          </cell>
          <cell r="R1444" t="str">
            <v>BSIC376940</v>
          </cell>
        </row>
        <row r="1445">
          <cell r="A1445">
            <v>45356.749710648102</v>
          </cell>
          <cell r="B1445">
            <v>48438</v>
          </cell>
          <cell r="R1445" t="str">
            <v>BPAS030126</v>
          </cell>
        </row>
        <row r="1446">
          <cell r="A1446">
            <v>45355.645243055602</v>
          </cell>
          <cell r="B1446">
            <v>2990</v>
          </cell>
          <cell r="R1446" t="str">
            <v>BWEC370394</v>
          </cell>
        </row>
        <row r="1447">
          <cell r="A1447">
            <v>45355.601053240702</v>
          </cell>
          <cell r="B1447">
            <v>1497</v>
          </cell>
          <cell r="R1447" t="str">
            <v>BWAD163674</v>
          </cell>
        </row>
        <row r="1448">
          <cell r="A1448">
            <v>45353.583738425899</v>
          </cell>
          <cell r="B1448">
            <v>3150</v>
          </cell>
          <cell r="R1448" t="str">
            <v>BWKS031684</v>
          </cell>
        </row>
        <row r="1449">
          <cell r="A1449">
            <v>45353.565335648098</v>
          </cell>
          <cell r="B1449">
            <v>1961</v>
          </cell>
          <cell r="R1449" t="str">
            <v>BVDC376415</v>
          </cell>
        </row>
        <row r="1450">
          <cell r="A1450">
            <v>45351.471377314803</v>
          </cell>
          <cell r="B1450">
            <v>31800</v>
          </cell>
          <cell r="R1450" t="str">
            <v>BRFC373676</v>
          </cell>
        </row>
        <row r="1451">
          <cell r="A1451">
            <v>45350.766921296301</v>
          </cell>
          <cell r="B1451">
            <v>2059</v>
          </cell>
          <cell r="R1451" t="str">
            <v>BWKD163543</v>
          </cell>
        </row>
        <row r="1452">
          <cell r="A1452">
            <v>45350.602997685201</v>
          </cell>
          <cell r="B1452">
            <v>5797</v>
          </cell>
          <cell r="R1452" t="str">
            <v>BUKC370622</v>
          </cell>
        </row>
        <row r="1453">
          <cell r="A1453">
            <v>45350.522303240701</v>
          </cell>
          <cell r="B1453">
            <v>8260</v>
          </cell>
          <cell r="R1453" t="str">
            <v>BVFS039912</v>
          </cell>
        </row>
        <row r="1454">
          <cell r="A1454">
            <v>45350.5178703704</v>
          </cell>
          <cell r="B1454">
            <v>2832</v>
          </cell>
          <cell r="R1454" t="str">
            <v>BWEC370334</v>
          </cell>
        </row>
        <row r="1455">
          <cell r="A1455">
            <v>45350.5164814815</v>
          </cell>
          <cell r="B1455">
            <v>9745</v>
          </cell>
          <cell r="R1455" t="str">
            <v>GNGS030424</v>
          </cell>
        </row>
        <row r="1456">
          <cell r="A1456">
            <v>45350.495763888903</v>
          </cell>
          <cell r="B1456">
            <v>17301</v>
          </cell>
          <cell r="R1456" t="str">
            <v>BSBC375530</v>
          </cell>
        </row>
        <row r="1457">
          <cell r="A1457">
            <v>45350.493819444397</v>
          </cell>
          <cell r="B1457">
            <v>56618</v>
          </cell>
          <cell r="R1457" t="str">
            <v>BKCS031162</v>
          </cell>
        </row>
        <row r="1458">
          <cell r="A1458">
            <v>45350.447766203702</v>
          </cell>
          <cell r="B1458">
            <v>32776</v>
          </cell>
          <cell r="R1458" t="str">
            <v>GOIS031795</v>
          </cell>
        </row>
        <row r="1459">
          <cell r="A1459">
            <v>45350.446157407401</v>
          </cell>
          <cell r="B1459">
            <v>33560</v>
          </cell>
          <cell r="R1459" t="str">
            <v>BLIS031950</v>
          </cell>
        </row>
        <row r="1460">
          <cell r="A1460">
            <v>45350.443472222199</v>
          </cell>
          <cell r="B1460">
            <v>6227</v>
          </cell>
          <cell r="R1460" t="str">
            <v>BTGL160455</v>
          </cell>
        </row>
        <row r="1461">
          <cell r="A1461">
            <v>45349.530787037002</v>
          </cell>
          <cell r="B1461">
            <v>33570</v>
          </cell>
          <cell r="R1461" t="str">
            <v>BQFS031084</v>
          </cell>
        </row>
        <row r="1462">
          <cell r="A1462">
            <v>45349.523923611101</v>
          </cell>
          <cell r="B1462">
            <v>8746</v>
          </cell>
          <cell r="R1462" t="str">
            <v>BTGC379081</v>
          </cell>
        </row>
        <row r="1463">
          <cell r="A1463">
            <v>45349.448819444398</v>
          </cell>
          <cell r="B1463">
            <v>25117</v>
          </cell>
          <cell r="R1463" t="str">
            <v>BTGS031205</v>
          </cell>
        </row>
        <row r="1464">
          <cell r="A1464">
            <v>45349.447418981501</v>
          </cell>
          <cell r="B1464">
            <v>499</v>
          </cell>
          <cell r="R1464" t="str">
            <v>BWAD163680</v>
          </cell>
        </row>
        <row r="1465">
          <cell r="A1465">
            <v>45345.5705787037</v>
          </cell>
          <cell r="B1465">
            <v>6047</v>
          </cell>
          <cell r="R1465" t="str">
            <v>BVFS049426</v>
          </cell>
        </row>
        <row r="1466">
          <cell r="A1466">
            <v>45345.501446759299</v>
          </cell>
          <cell r="B1466">
            <v>2362</v>
          </cell>
          <cell r="R1466" t="str">
            <v>BVFC377137</v>
          </cell>
        </row>
        <row r="1467">
          <cell r="A1467">
            <v>45344.575671296298</v>
          </cell>
          <cell r="B1467">
            <v>4743</v>
          </cell>
          <cell r="R1467" t="str">
            <v>BSBC375532</v>
          </cell>
        </row>
        <row r="1468">
          <cell r="A1468">
            <v>45343.665706018503</v>
          </cell>
          <cell r="B1468">
            <v>2618</v>
          </cell>
          <cell r="R1468" t="str">
            <v>BVGD163308</v>
          </cell>
        </row>
        <row r="1469">
          <cell r="A1469">
            <v>45343.495185185202</v>
          </cell>
          <cell r="B1469">
            <v>1505</v>
          </cell>
          <cell r="R1469" t="str">
            <v>BVGD121497</v>
          </cell>
        </row>
        <row r="1470">
          <cell r="A1470">
            <v>45343.482407407399</v>
          </cell>
          <cell r="B1470">
            <v>538</v>
          </cell>
          <cell r="R1470" t="str">
            <v>BWHD231642</v>
          </cell>
        </row>
        <row r="1471">
          <cell r="A1471">
            <v>45339.649050925902</v>
          </cell>
          <cell r="B1471">
            <v>1398</v>
          </cell>
          <cell r="R1471" t="str">
            <v>BSJD120492</v>
          </cell>
        </row>
        <row r="1472">
          <cell r="A1472">
            <v>45339.647905092599</v>
          </cell>
          <cell r="B1472">
            <v>6815</v>
          </cell>
          <cell r="R1472" t="str">
            <v>BRCD160967</v>
          </cell>
        </row>
        <row r="1473">
          <cell r="A1473">
            <v>45339.646979166697</v>
          </cell>
          <cell r="B1473">
            <v>4578</v>
          </cell>
          <cell r="R1473" t="str">
            <v>BRHD120445</v>
          </cell>
        </row>
        <row r="1474">
          <cell r="A1474">
            <v>45339.6461921296</v>
          </cell>
          <cell r="B1474">
            <v>2285</v>
          </cell>
          <cell r="R1474" t="str">
            <v>BRKD120213</v>
          </cell>
        </row>
        <row r="1475">
          <cell r="A1475">
            <v>45339.645277777803</v>
          </cell>
          <cell r="B1475">
            <v>3270</v>
          </cell>
          <cell r="R1475" t="str">
            <v>BUKD162510</v>
          </cell>
        </row>
        <row r="1476">
          <cell r="A1476">
            <v>45339.568055555603</v>
          </cell>
          <cell r="B1476">
            <v>8727</v>
          </cell>
          <cell r="R1476" t="str">
            <v>BQBD200008</v>
          </cell>
        </row>
        <row r="1477">
          <cell r="A1477">
            <v>45339.567164351902</v>
          </cell>
          <cell r="B1477">
            <v>4175</v>
          </cell>
          <cell r="R1477" t="str">
            <v>BRCD160998</v>
          </cell>
        </row>
        <row r="1478">
          <cell r="A1478">
            <v>45339.566423611097</v>
          </cell>
          <cell r="B1478">
            <v>2053</v>
          </cell>
          <cell r="R1478" t="str">
            <v>BTJL152348</v>
          </cell>
        </row>
        <row r="1479">
          <cell r="A1479">
            <v>45339.449953703697</v>
          </cell>
          <cell r="B1479">
            <v>971</v>
          </cell>
          <cell r="R1479" t="str">
            <v>BUID220797</v>
          </cell>
        </row>
        <row r="1480">
          <cell r="A1480">
            <v>45339.449143518497</v>
          </cell>
          <cell r="B1480">
            <v>2284</v>
          </cell>
          <cell r="R1480" t="str">
            <v>BUCD121174</v>
          </cell>
        </row>
        <row r="1481">
          <cell r="A1481">
            <v>45339.448391203703</v>
          </cell>
          <cell r="B1481">
            <v>4184</v>
          </cell>
          <cell r="R1481" t="str">
            <v>BUAD162634</v>
          </cell>
        </row>
        <row r="1482">
          <cell r="A1482">
            <v>45339.4476041667</v>
          </cell>
          <cell r="B1482">
            <v>4660</v>
          </cell>
          <cell r="R1482" t="str">
            <v>BSBD161629</v>
          </cell>
        </row>
        <row r="1483">
          <cell r="A1483">
            <v>45339.446863425903</v>
          </cell>
          <cell r="B1483">
            <v>14077</v>
          </cell>
          <cell r="R1483" t="str">
            <v>BTDD162169</v>
          </cell>
        </row>
        <row r="1484">
          <cell r="A1484">
            <v>45339.446134259299</v>
          </cell>
          <cell r="B1484">
            <v>9511</v>
          </cell>
          <cell r="R1484" t="str">
            <v>BTKD162074</v>
          </cell>
        </row>
        <row r="1485">
          <cell r="A1485">
            <v>45339.4453587963</v>
          </cell>
          <cell r="B1485">
            <v>9760</v>
          </cell>
          <cell r="R1485" t="str">
            <v>BQED160244</v>
          </cell>
        </row>
        <row r="1486">
          <cell r="A1486">
            <v>45339.444583333301</v>
          </cell>
          <cell r="B1486">
            <v>3986</v>
          </cell>
          <cell r="R1486" t="str">
            <v>BSFD161819</v>
          </cell>
        </row>
        <row r="1487">
          <cell r="A1487">
            <v>45339.443773148101</v>
          </cell>
          <cell r="B1487">
            <v>5341</v>
          </cell>
          <cell r="R1487" t="str">
            <v>BRJD160600</v>
          </cell>
        </row>
        <row r="1488">
          <cell r="A1488">
            <v>45339.442916666703</v>
          </cell>
          <cell r="B1488">
            <v>900</v>
          </cell>
          <cell r="R1488" t="str">
            <v>BSBD120630</v>
          </cell>
        </row>
        <row r="1489">
          <cell r="A1489">
            <v>45337.742847222202</v>
          </cell>
          <cell r="B1489">
            <v>2130</v>
          </cell>
          <cell r="R1489" t="str">
            <v>BTFC378939</v>
          </cell>
        </row>
        <row r="1490">
          <cell r="A1490">
            <v>45336.728657407402</v>
          </cell>
          <cell r="B1490">
            <v>2831</v>
          </cell>
          <cell r="R1490" t="str">
            <v>BWEC370334</v>
          </cell>
        </row>
        <row r="1491">
          <cell r="A1491">
            <v>45336.511388888903</v>
          </cell>
          <cell r="B1491">
            <v>850</v>
          </cell>
          <cell r="R1491" t="str">
            <v>BWLD163608</v>
          </cell>
        </row>
        <row r="1492">
          <cell r="A1492">
            <v>45335.659502314797</v>
          </cell>
          <cell r="B1492">
            <v>10211</v>
          </cell>
          <cell r="R1492" t="str">
            <v>BUKS045387</v>
          </cell>
        </row>
        <row r="1493">
          <cell r="A1493">
            <v>45335.658738425896</v>
          </cell>
          <cell r="B1493">
            <v>8841</v>
          </cell>
          <cell r="R1493" t="str">
            <v>BUKS045388</v>
          </cell>
        </row>
        <row r="1494">
          <cell r="A1494">
            <v>45335.577615740702</v>
          </cell>
          <cell r="B1494">
            <v>9451</v>
          </cell>
          <cell r="R1494" t="str">
            <v>BULD162577</v>
          </cell>
        </row>
        <row r="1495">
          <cell r="A1495">
            <v>45335.576539351903</v>
          </cell>
          <cell r="B1495">
            <v>4233</v>
          </cell>
          <cell r="R1495" t="str">
            <v>BUKD162491</v>
          </cell>
        </row>
        <row r="1496">
          <cell r="A1496">
            <v>45335.575706018499</v>
          </cell>
          <cell r="B1496">
            <v>4182</v>
          </cell>
          <cell r="R1496" t="str">
            <v>BUKD162500</v>
          </cell>
        </row>
        <row r="1497">
          <cell r="A1497">
            <v>45335.574918981503</v>
          </cell>
          <cell r="B1497">
            <v>5177</v>
          </cell>
          <cell r="R1497" t="str">
            <v>BRGD230256</v>
          </cell>
        </row>
        <row r="1498">
          <cell r="A1498">
            <v>45335.574189814797</v>
          </cell>
          <cell r="B1498">
            <v>8131</v>
          </cell>
          <cell r="R1498" t="str">
            <v>BQJD200011</v>
          </cell>
        </row>
        <row r="1499">
          <cell r="A1499">
            <v>45335.573287036997</v>
          </cell>
          <cell r="B1499">
            <v>3543</v>
          </cell>
          <cell r="R1499" t="str">
            <v>BUDD162740</v>
          </cell>
        </row>
        <row r="1500">
          <cell r="A1500">
            <v>45335.572546296302</v>
          </cell>
          <cell r="B1500">
            <v>6483</v>
          </cell>
          <cell r="R1500" t="str">
            <v>BPGD220036</v>
          </cell>
        </row>
        <row r="1501">
          <cell r="A1501">
            <v>45335.571736111102</v>
          </cell>
          <cell r="B1501">
            <v>8075</v>
          </cell>
          <cell r="R1501" t="str">
            <v>BPBD200118</v>
          </cell>
        </row>
        <row r="1502">
          <cell r="A1502">
            <v>45335.570995370399</v>
          </cell>
          <cell r="B1502">
            <v>10463</v>
          </cell>
          <cell r="R1502" t="str">
            <v>BQGD230029</v>
          </cell>
        </row>
        <row r="1503">
          <cell r="A1503">
            <v>45335.569872685199</v>
          </cell>
          <cell r="B1503">
            <v>1080</v>
          </cell>
          <cell r="R1503" t="str">
            <v>GPCD160123</v>
          </cell>
        </row>
        <row r="1504">
          <cell r="A1504">
            <v>45335.567534722199</v>
          </cell>
          <cell r="B1504">
            <v>3970</v>
          </cell>
          <cell r="R1504" t="str">
            <v>BQKD200046</v>
          </cell>
        </row>
        <row r="1505">
          <cell r="A1505">
            <v>45334.446296296301</v>
          </cell>
          <cell r="B1505">
            <v>2500</v>
          </cell>
          <cell r="R1505" t="str">
            <v>BWAD163687</v>
          </cell>
        </row>
        <row r="1506">
          <cell r="A1506">
            <v>45332.492314814801</v>
          </cell>
          <cell r="B1506">
            <v>8642</v>
          </cell>
          <cell r="R1506" t="str">
            <v>BVCC376207</v>
          </cell>
        </row>
        <row r="1507">
          <cell r="A1507">
            <v>45330.703564814801</v>
          </cell>
          <cell r="B1507">
            <v>3879</v>
          </cell>
          <cell r="R1507" t="str">
            <v>BVED231179</v>
          </cell>
        </row>
        <row r="1508">
          <cell r="A1508">
            <v>45330.668240740699</v>
          </cell>
          <cell r="B1508">
            <v>5838</v>
          </cell>
          <cell r="R1508" t="str">
            <v>BTEC378588</v>
          </cell>
        </row>
        <row r="1509">
          <cell r="A1509">
            <v>45330.541296296302</v>
          </cell>
          <cell r="B1509">
            <v>16440</v>
          </cell>
          <cell r="R1509" t="str">
            <v>BSLS036682</v>
          </cell>
        </row>
        <row r="1510">
          <cell r="A1510">
            <v>45330.5230324074</v>
          </cell>
          <cell r="B1510">
            <v>1270</v>
          </cell>
          <cell r="R1510" t="str">
            <v>BWLD231345</v>
          </cell>
        </row>
        <row r="1511">
          <cell r="A1511">
            <v>45329.597777777803</v>
          </cell>
          <cell r="B1511">
            <v>19168</v>
          </cell>
          <cell r="R1511" t="str">
            <v>BSCS037531</v>
          </cell>
        </row>
        <row r="1512">
          <cell r="A1512">
            <v>45328.6879050926</v>
          </cell>
          <cell r="B1512">
            <v>403</v>
          </cell>
          <cell r="R1512" t="str">
            <v>BWFD163940</v>
          </cell>
        </row>
        <row r="1513">
          <cell r="A1513">
            <v>45328.608321759297</v>
          </cell>
          <cell r="B1513">
            <v>45522</v>
          </cell>
          <cell r="R1513" t="str">
            <v>BLGS040582</v>
          </cell>
        </row>
        <row r="1514">
          <cell r="A1514">
            <v>45328.607430555603</v>
          </cell>
          <cell r="B1514">
            <v>56526</v>
          </cell>
          <cell r="R1514" t="str">
            <v>BILS030211</v>
          </cell>
        </row>
        <row r="1515">
          <cell r="A1515">
            <v>45325.681782407402</v>
          </cell>
          <cell r="B1515">
            <v>1213</v>
          </cell>
          <cell r="R1515" t="str">
            <v>BWJD163475</v>
          </cell>
        </row>
        <row r="1516">
          <cell r="A1516">
            <v>45324.501354166699</v>
          </cell>
          <cell r="B1516">
            <v>41802</v>
          </cell>
          <cell r="R1516" t="str">
            <v>BLFS031469</v>
          </cell>
        </row>
        <row r="1517">
          <cell r="A1517">
            <v>45323.482002314799</v>
          </cell>
          <cell r="B1517">
            <v>3070</v>
          </cell>
          <cell r="R1517" t="str">
            <v>BVED163244</v>
          </cell>
        </row>
        <row r="1518">
          <cell r="A1518">
            <v>45323.479768518497</v>
          </cell>
          <cell r="B1518">
            <v>1521</v>
          </cell>
          <cell r="R1518" t="str">
            <v>BWLD163586</v>
          </cell>
        </row>
        <row r="1519">
          <cell r="A1519">
            <v>45323.476643518501</v>
          </cell>
          <cell r="B1519">
            <v>1530</v>
          </cell>
          <cell r="R1519" t="str">
            <v>BVFD163261</v>
          </cell>
        </row>
        <row r="1520">
          <cell r="A1520">
            <v>45321.547222222202</v>
          </cell>
          <cell r="B1520">
            <v>44533</v>
          </cell>
          <cell r="R1520" t="str">
            <v>BKAS030685</v>
          </cell>
        </row>
        <row r="1521">
          <cell r="A1521">
            <v>45320.580613425896</v>
          </cell>
          <cell r="B1521">
            <v>36743</v>
          </cell>
          <cell r="R1521" t="str">
            <v>BSJS035917</v>
          </cell>
        </row>
        <row r="1522">
          <cell r="A1522">
            <v>45318.631701388898</v>
          </cell>
          <cell r="B1522">
            <v>521</v>
          </cell>
          <cell r="R1522" t="str">
            <v>BWFD163947</v>
          </cell>
        </row>
        <row r="1523">
          <cell r="A1523">
            <v>45318.568263888897</v>
          </cell>
          <cell r="B1523">
            <v>8432</v>
          </cell>
          <cell r="R1523" t="str">
            <v>BTCC377923</v>
          </cell>
        </row>
        <row r="1524">
          <cell r="A1524">
            <v>45315.655011574097</v>
          </cell>
          <cell r="B1524">
            <v>740</v>
          </cell>
          <cell r="R1524" t="str">
            <v>BVGD163297</v>
          </cell>
        </row>
        <row r="1525">
          <cell r="A1525">
            <v>45315.477071759298</v>
          </cell>
          <cell r="B1525">
            <v>10097</v>
          </cell>
          <cell r="R1525" t="str">
            <v>BUIS036401</v>
          </cell>
        </row>
        <row r="1526">
          <cell r="A1526">
            <v>45314.625370370399</v>
          </cell>
          <cell r="B1526">
            <v>8673</v>
          </cell>
          <cell r="R1526" t="str">
            <v>BUKS045388</v>
          </cell>
        </row>
        <row r="1527">
          <cell r="A1527">
            <v>45314.574340277803</v>
          </cell>
          <cell r="B1527">
            <v>38293</v>
          </cell>
          <cell r="R1527" t="str">
            <v>BPCS030196</v>
          </cell>
        </row>
        <row r="1528">
          <cell r="A1528">
            <v>45314.568124999998</v>
          </cell>
          <cell r="B1528">
            <v>3345</v>
          </cell>
          <cell r="R1528" t="str">
            <v>BVHD163374</v>
          </cell>
        </row>
        <row r="1529">
          <cell r="A1529">
            <v>45314.452326388899</v>
          </cell>
          <cell r="B1529">
            <v>6291</v>
          </cell>
          <cell r="R1529" t="str">
            <v>BWLS031775</v>
          </cell>
        </row>
        <row r="1530">
          <cell r="A1530">
            <v>45314.450844907398</v>
          </cell>
          <cell r="B1530">
            <v>26260</v>
          </cell>
          <cell r="R1530" t="str">
            <v>BSKS036366</v>
          </cell>
        </row>
        <row r="1531">
          <cell r="A1531">
            <v>45311.592719907399</v>
          </cell>
          <cell r="B1531">
            <v>25203</v>
          </cell>
          <cell r="R1531" t="str">
            <v>BKDS031405</v>
          </cell>
        </row>
        <row r="1532">
          <cell r="A1532">
            <v>45311.583402777796</v>
          </cell>
          <cell r="B1532">
            <v>8210</v>
          </cell>
          <cell r="R1532" t="str">
            <v>BVCC376207</v>
          </cell>
        </row>
        <row r="1533">
          <cell r="A1533">
            <v>45311.564687500002</v>
          </cell>
          <cell r="B1533">
            <v>34186</v>
          </cell>
          <cell r="R1533" t="str">
            <v>GPLS030458</v>
          </cell>
        </row>
        <row r="1534">
          <cell r="A1534">
            <v>45311.557928240698</v>
          </cell>
          <cell r="B1534">
            <v>17342</v>
          </cell>
          <cell r="R1534" t="str">
            <v>BUKC370499</v>
          </cell>
        </row>
        <row r="1535">
          <cell r="A1535">
            <v>45311.541412036997</v>
          </cell>
          <cell r="B1535">
            <v>4651</v>
          </cell>
          <cell r="R1535" t="str">
            <v>BVFS049407</v>
          </cell>
        </row>
        <row r="1536">
          <cell r="A1536">
            <v>45311.540300925903</v>
          </cell>
          <cell r="B1536">
            <v>4430</v>
          </cell>
          <cell r="R1536" t="str">
            <v>BVFS049398</v>
          </cell>
        </row>
        <row r="1537">
          <cell r="A1537">
            <v>45310.665983796302</v>
          </cell>
          <cell r="B1537">
            <v>1550</v>
          </cell>
          <cell r="R1537" t="str">
            <v>BWKD163543</v>
          </cell>
        </row>
        <row r="1538">
          <cell r="A1538">
            <v>45307.522453703699</v>
          </cell>
          <cell r="B1538">
            <v>106</v>
          </cell>
          <cell r="R1538" t="str">
            <v>BWLD163588</v>
          </cell>
        </row>
        <row r="1539">
          <cell r="A1539">
            <v>45307.480300925898</v>
          </cell>
          <cell r="B1539">
            <v>1186</v>
          </cell>
          <cell r="R1539" t="str">
            <v>BWKD163512</v>
          </cell>
        </row>
        <row r="1540">
          <cell r="A1540">
            <v>45304.559895833299</v>
          </cell>
          <cell r="B1540">
            <v>2095</v>
          </cell>
          <cell r="R1540" t="str">
            <v>BVHD163393</v>
          </cell>
        </row>
        <row r="1541">
          <cell r="A1541">
            <v>45303.712500000001</v>
          </cell>
          <cell r="B1541">
            <v>10660</v>
          </cell>
          <cell r="R1541" t="str">
            <v>BTIS032025</v>
          </cell>
        </row>
        <row r="1542">
          <cell r="A1542">
            <v>45303.711805555555</v>
          </cell>
          <cell r="B1542">
            <v>9104</v>
          </cell>
          <cell r="R1542" t="str">
            <v>BTIS032020</v>
          </cell>
        </row>
        <row r="1543">
          <cell r="A1543">
            <v>45303.711111111108</v>
          </cell>
          <cell r="B1543">
            <v>8598</v>
          </cell>
          <cell r="R1543" t="str">
            <v>BULS033141</v>
          </cell>
        </row>
        <row r="1544">
          <cell r="A1544">
            <v>45302.486805555556</v>
          </cell>
          <cell r="B1544">
            <v>26699</v>
          </cell>
          <cell r="R1544" t="str">
            <v>BRCC372871</v>
          </cell>
        </row>
        <row r="1545">
          <cell r="A1545">
            <v>45301.68472222222</v>
          </cell>
          <cell r="B1545">
            <v>42278</v>
          </cell>
          <cell r="R1545" t="str">
            <v>BKCS040470</v>
          </cell>
        </row>
        <row r="1546">
          <cell r="A1546">
            <v>45301.683333333334</v>
          </cell>
          <cell r="B1546">
            <v>35736</v>
          </cell>
          <cell r="R1546" t="str">
            <v>GPJS030042</v>
          </cell>
        </row>
        <row r="1547">
          <cell r="A1547">
            <v>45301.521527777775</v>
          </cell>
          <cell r="B1547">
            <v>16057</v>
          </cell>
          <cell r="R1547" t="str">
            <v>BUAS033580</v>
          </cell>
        </row>
        <row r="1548">
          <cell r="A1548">
            <v>45301.435416666667</v>
          </cell>
          <cell r="B1548">
            <v>11715</v>
          </cell>
          <cell r="R1548" t="str">
            <v>BUGS035879</v>
          </cell>
        </row>
        <row r="1549">
          <cell r="A1549">
            <v>45299.688194444447</v>
          </cell>
          <cell r="B1549">
            <v>25212</v>
          </cell>
          <cell r="R1549" t="str">
            <v>BMFC370445</v>
          </cell>
        </row>
        <row r="1550">
          <cell r="A1550">
            <v>45299.503472222219</v>
          </cell>
          <cell r="B1550">
            <v>7000</v>
          </cell>
          <cell r="R1550" t="str">
            <v>BTCD162162</v>
          </cell>
        </row>
        <row r="1551">
          <cell r="A1551">
            <v>45299.450694444444</v>
          </cell>
          <cell r="B1551">
            <v>22339</v>
          </cell>
          <cell r="R1551" t="str">
            <v>GOCS030806</v>
          </cell>
        </row>
        <row r="1552">
          <cell r="A1552">
            <v>45299.42291666667</v>
          </cell>
          <cell r="B1552">
            <v>3675</v>
          </cell>
          <cell r="R1552" t="str">
            <v>BTHD162350</v>
          </cell>
        </row>
        <row r="1553">
          <cell r="A1553">
            <v>45297.676388888889</v>
          </cell>
          <cell r="B1553">
            <v>43779</v>
          </cell>
          <cell r="R1553" t="str">
            <v>BQBS030091</v>
          </cell>
        </row>
        <row r="1554">
          <cell r="A1554">
            <v>45297.65625</v>
          </cell>
          <cell r="B1554">
            <v>1550</v>
          </cell>
          <cell r="R1554" t="str">
            <v>BVHD163336</v>
          </cell>
        </row>
        <row r="1555">
          <cell r="A1555">
            <v>45297.643055555556</v>
          </cell>
          <cell r="B1555">
            <v>1925</v>
          </cell>
          <cell r="R1555" t="str">
            <v>BWJL153355</v>
          </cell>
        </row>
        <row r="1556">
          <cell r="A1556">
            <v>45297.611805555556</v>
          </cell>
          <cell r="B1556">
            <v>2268</v>
          </cell>
          <cell r="R1556" t="str">
            <v>BWKC378694</v>
          </cell>
        </row>
        <row r="1557">
          <cell r="A1557">
            <v>45297.511111111111</v>
          </cell>
          <cell r="B1557">
            <v>5584</v>
          </cell>
          <cell r="R1557" t="str">
            <v>BVIC378175</v>
          </cell>
        </row>
        <row r="1558">
          <cell r="A1558">
            <v>45296.719444444447</v>
          </cell>
          <cell r="B1558">
            <v>6304</v>
          </cell>
          <cell r="R1558" t="str">
            <v>BSAD230391</v>
          </cell>
        </row>
        <row r="1559">
          <cell r="A1559">
            <v>45296.71875</v>
          </cell>
          <cell r="B1559">
            <v>5320</v>
          </cell>
          <cell r="R1559" t="str">
            <v>BUCD162696</v>
          </cell>
        </row>
        <row r="1560">
          <cell r="A1560">
            <v>45296.704861111109</v>
          </cell>
          <cell r="B1560">
            <v>6471</v>
          </cell>
          <cell r="R1560" t="str">
            <v>BPLD200068</v>
          </cell>
        </row>
        <row r="1561">
          <cell r="A1561">
            <v>45295.539583333331</v>
          </cell>
          <cell r="B1561">
            <v>30831</v>
          </cell>
          <cell r="R1561" t="str">
            <v>BRIS035698</v>
          </cell>
        </row>
        <row r="1562">
          <cell r="A1562">
            <v>45290.639756944402</v>
          </cell>
          <cell r="B1562">
            <v>3323</v>
          </cell>
          <cell r="R1562" t="str">
            <v>BVJD162972</v>
          </cell>
        </row>
        <row r="1563">
          <cell r="A1563">
            <v>45290.466608796298</v>
          </cell>
          <cell r="B1563">
            <v>12506</v>
          </cell>
          <cell r="R1563" t="str">
            <v>BSFC376459</v>
          </cell>
        </row>
        <row r="1564">
          <cell r="A1564">
            <v>45290.465752314798</v>
          </cell>
          <cell r="B1564">
            <v>18732</v>
          </cell>
          <cell r="R1564" t="str">
            <v>GOAC370220</v>
          </cell>
        </row>
        <row r="1565">
          <cell r="A1565">
            <v>45290.440983796303</v>
          </cell>
          <cell r="B1565">
            <v>6999</v>
          </cell>
          <cell r="R1565" t="str">
            <v>BSKD161499</v>
          </cell>
        </row>
        <row r="1566">
          <cell r="A1566">
            <v>45289.718692129602</v>
          </cell>
          <cell r="B1566">
            <v>3004</v>
          </cell>
          <cell r="R1566" t="str">
            <v>BUID162940</v>
          </cell>
        </row>
        <row r="1567">
          <cell r="A1567">
            <v>45289.477164351898</v>
          </cell>
          <cell r="B1567">
            <v>5947</v>
          </cell>
          <cell r="R1567" t="str">
            <v>BRCD160948</v>
          </cell>
        </row>
        <row r="1568">
          <cell r="A1568">
            <v>45289.4760185185</v>
          </cell>
          <cell r="B1568">
            <v>6035</v>
          </cell>
          <cell r="R1568" t="str">
            <v>BRBL150944</v>
          </cell>
        </row>
        <row r="1569">
          <cell r="A1569">
            <v>45289.474768518499</v>
          </cell>
          <cell r="B1569">
            <v>4839</v>
          </cell>
          <cell r="R1569" t="str">
            <v>BRHD161299</v>
          </cell>
        </row>
        <row r="1570">
          <cell r="A1570">
            <v>45289.474085648202</v>
          </cell>
          <cell r="B1570">
            <v>6471</v>
          </cell>
          <cell r="R1570" t="str">
            <v>BPLD200068</v>
          </cell>
        </row>
        <row r="1571">
          <cell r="A1571">
            <v>45289.473171296297</v>
          </cell>
          <cell r="B1571">
            <v>10269</v>
          </cell>
          <cell r="R1571" t="str">
            <v>BQGD230029</v>
          </cell>
        </row>
        <row r="1572">
          <cell r="A1572">
            <v>45289.472303240698</v>
          </cell>
          <cell r="B1572">
            <v>5708</v>
          </cell>
          <cell r="R1572" t="str">
            <v>BSJD161378</v>
          </cell>
        </row>
        <row r="1573">
          <cell r="A1573">
            <v>45289.471400463</v>
          </cell>
          <cell r="B1573">
            <v>5271</v>
          </cell>
          <cell r="R1573" t="str">
            <v>BUCD162696</v>
          </cell>
        </row>
        <row r="1574">
          <cell r="A1574">
            <v>45289.470497685201</v>
          </cell>
          <cell r="B1574">
            <v>1581</v>
          </cell>
          <cell r="R1574" t="str">
            <v>BULD121094</v>
          </cell>
        </row>
        <row r="1575">
          <cell r="A1575">
            <v>45289.468969907401</v>
          </cell>
          <cell r="B1575">
            <v>5762</v>
          </cell>
          <cell r="R1575" t="str">
            <v>BTGL160455</v>
          </cell>
        </row>
        <row r="1576">
          <cell r="A1576">
            <v>45289.468148148102</v>
          </cell>
          <cell r="B1576">
            <v>3767</v>
          </cell>
          <cell r="R1576" t="str">
            <v>BSID161973</v>
          </cell>
        </row>
        <row r="1577">
          <cell r="A1577">
            <v>45289.467303240701</v>
          </cell>
          <cell r="B1577">
            <v>17300</v>
          </cell>
          <cell r="R1577" t="str">
            <v>BQHD160416</v>
          </cell>
        </row>
        <row r="1578">
          <cell r="A1578">
            <v>45289.466273148202</v>
          </cell>
          <cell r="B1578">
            <v>25820</v>
          </cell>
          <cell r="R1578" t="str">
            <v>BMJD200014</v>
          </cell>
        </row>
        <row r="1579">
          <cell r="A1579">
            <v>45289.464988425898</v>
          </cell>
          <cell r="B1579">
            <v>12400</v>
          </cell>
          <cell r="R1579" t="str">
            <v>BRGL151464</v>
          </cell>
        </row>
        <row r="1580">
          <cell r="A1580">
            <v>45289.463726851798</v>
          </cell>
          <cell r="B1580">
            <v>8155</v>
          </cell>
          <cell r="R1580" t="str">
            <v>BTED162217</v>
          </cell>
        </row>
        <row r="1581">
          <cell r="A1581">
            <v>45289.462488425903</v>
          </cell>
          <cell r="B1581">
            <v>6304</v>
          </cell>
          <cell r="R1581" t="str">
            <v>BSAD230391</v>
          </cell>
        </row>
        <row r="1582">
          <cell r="A1582">
            <v>45289.461423611101</v>
          </cell>
          <cell r="B1582">
            <v>7160</v>
          </cell>
          <cell r="R1582" t="str">
            <v>BTDD162192</v>
          </cell>
        </row>
        <row r="1583">
          <cell r="A1583">
            <v>45289.460613425901</v>
          </cell>
          <cell r="B1583">
            <v>8225</v>
          </cell>
          <cell r="R1583" t="str">
            <v>BOID200231</v>
          </cell>
        </row>
        <row r="1584">
          <cell r="A1584">
            <v>45289.459837962997</v>
          </cell>
          <cell r="B1584">
            <v>3000</v>
          </cell>
          <cell r="R1584" t="str">
            <v>BUAL160585</v>
          </cell>
        </row>
        <row r="1585">
          <cell r="A1585">
            <v>45289.459016203698</v>
          </cell>
          <cell r="B1585">
            <v>2499</v>
          </cell>
          <cell r="R1585" t="str">
            <v>BUJD121019</v>
          </cell>
        </row>
        <row r="1586">
          <cell r="A1586">
            <v>45289.4581944444</v>
          </cell>
          <cell r="B1586">
            <v>1697</v>
          </cell>
          <cell r="R1586" t="str">
            <v>BUJD121040</v>
          </cell>
        </row>
        <row r="1587">
          <cell r="A1587">
            <v>45289.457326388903</v>
          </cell>
          <cell r="B1587">
            <v>6505</v>
          </cell>
          <cell r="R1587" t="str">
            <v>BNJD200008</v>
          </cell>
        </row>
        <row r="1588">
          <cell r="A1588">
            <v>45289.456377314797</v>
          </cell>
          <cell r="B1588">
            <v>2931</v>
          </cell>
          <cell r="R1588" t="str">
            <v>BRHD161314</v>
          </cell>
        </row>
        <row r="1589">
          <cell r="A1589">
            <v>45289.455347222203</v>
          </cell>
          <cell r="B1589">
            <v>4968</v>
          </cell>
          <cell r="R1589" t="str">
            <v>BSKD200409</v>
          </cell>
        </row>
        <row r="1590">
          <cell r="A1590">
            <v>45289.454594907402</v>
          </cell>
          <cell r="B1590">
            <v>3633</v>
          </cell>
          <cell r="R1590" t="str">
            <v>BSID220375</v>
          </cell>
        </row>
        <row r="1591">
          <cell r="A1591">
            <v>45289.453831018502</v>
          </cell>
          <cell r="B1591">
            <v>2250</v>
          </cell>
          <cell r="R1591" t="str">
            <v>BSJD161438</v>
          </cell>
        </row>
        <row r="1592">
          <cell r="A1592">
            <v>45289.452928240702</v>
          </cell>
          <cell r="B1592">
            <v>6778</v>
          </cell>
          <cell r="R1592" t="str">
            <v>BSFD161795</v>
          </cell>
        </row>
        <row r="1593">
          <cell r="A1593">
            <v>45289.452199074098</v>
          </cell>
          <cell r="B1593">
            <v>8361</v>
          </cell>
          <cell r="R1593" t="str">
            <v>BNDD160224</v>
          </cell>
        </row>
        <row r="1594">
          <cell r="A1594">
            <v>45289.451400462996</v>
          </cell>
          <cell r="B1594">
            <v>6262</v>
          </cell>
          <cell r="R1594" t="str">
            <v>GPGD160208</v>
          </cell>
        </row>
        <row r="1595">
          <cell r="A1595">
            <v>45289.450636574104</v>
          </cell>
          <cell r="B1595">
            <v>3762</v>
          </cell>
          <cell r="R1595" t="str">
            <v>BRGD161229</v>
          </cell>
        </row>
        <row r="1596">
          <cell r="A1596">
            <v>45288.7323032407</v>
          </cell>
          <cell r="B1596">
            <v>3686</v>
          </cell>
          <cell r="R1596" t="str">
            <v>BVLD163067</v>
          </cell>
        </row>
        <row r="1597">
          <cell r="A1597">
            <v>45288.669502314799</v>
          </cell>
          <cell r="B1597">
            <v>10386</v>
          </cell>
          <cell r="R1597" t="str">
            <v>BULL160559</v>
          </cell>
        </row>
        <row r="1598">
          <cell r="A1598">
            <v>45288.458726851903</v>
          </cell>
          <cell r="B1598">
            <v>14720</v>
          </cell>
          <cell r="R1598" t="str">
            <v>BPIC370386</v>
          </cell>
        </row>
        <row r="1599">
          <cell r="A1599">
            <v>45286.6769444444</v>
          </cell>
          <cell r="B1599">
            <v>4034</v>
          </cell>
          <cell r="R1599" t="str">
            <v>BUID162953</v>
          </cell>
        </row>
        <row r="1600">
          <cell r="A1600">
            <v>45285.517615740697</v>
          </cell>
          <cell r="B1600">
            <v>2186</v>
          </cell>
          <cell r="R1600" t="str">
            <v>BVJC374285</v>
          </cell>
        </row>
        <row r="1601">
          <cell r="A1601">
            <v>45283.6492939815</v>
          </cell>
          <cell r="B1601">
            <v>2500</v>
          </cell>
          <cell r="R1601" t="str">
            <v>BWAD163648</v>
          </cell>
        </row>
        <row r="1602">
          <cell r="A1602">
            <v>45283.459166666697</v>
          </cell>
          <cell r="B1602">
            <v>13500</v>
          </cell>
          <cell r="R1602" t="str">
            <v>BTDD162169</v>
          </cell>
        </row>
        <row r="1603">
          <cell r="A1603">
            <v>45282.645243055602</v>
          </cell>
          <cell r="B1603">
            <v>1259</v>
          </cell>
          <cell r="R1603" t="str">
            <v>BVIL161084</v>
          </cell>
        </row>
        <row r="1604">
          <cell r="A1604">
            <v>45281.666111111103</v>
          </cell>
          <cell r="B1604">
            <v>6959</v>
          </cell>
          <cell r="R1604" t="str">
            <v>BSDC375892</v>
          </cell>
        </row>
        <row r="1605">
          <cell r="A1605">
            <v>45281.582916666703</v>
          </cell>
          <cell r="B1605">
            <v>5723</v>
          </cell>
          <cell r="R1605" t="str">
            <v>BVKC374486</v>
          </cell>
        </row>
        <row r="1606">
          <cell r="A1606">
            <v>45280.614097222198</v>
          </cell>
          <cell r="B1606">
            <v>2660</v>
          </cell>
          <cell r="R1606" t="str">
            <v>BVJD162958</v>
          </cell>
        </row>
        <row r="1607">
          <cell r="A1607">
            <v>45279.594907407401</v>
          </cell>
          <cell r="B1607">
            <v>21480</v>
          </cell>
          <cell r="R1607" t="str">
            <v>BSDS043254</v>
          </cell>
        </row>
        <row r="1608">
          <cell r="A1608">
            <v>45279.566736111097</v>
          </cell>
          <cell r="B1608">
            <v>6312</v>
          </cell>
          <cell r="R1608" t="str">
            <v>BUFD162814</v>
          </cell>
        </row>
        <row r="1609">
          <cell r="A1609">
            <v>45278.604733796303</v>
          </cell>
          <cell r="B1609">
            <v>2391</v>
          </cell>
          <cell r="R1609" t="str">
            <v>BWLS031913</v>
          </cell>
        </row>
        <row r="1610">
          <cell r="A1610">
            <v>45276.640277777777</v>
          </cell>
          <cell r="B1610">
            <v>1139</v>
          </cell>
          <cell r="R1610" t="str">
            <v>BVBD121409</v>
          </cell>
        </row>
        <row r="1611">
          <cell r="A1611">
            <v>45275.695462962998</v>
          </cell>
          <cell r="B1611">
            <v>1050</v>
          </cell>
          <cell r="R1611" t="str">
            <v>BWLD163586</v>
          </cell>
        </row>
        <row r="1612">
          <cell r="A1612">
            <v>45274.694317129601</v>
          </cell>
          <cell r="B1612">
            <v>8478</v>
          </cell>
          <cell r="R1612" t="str">
            <v>BVGF111615</v>
          </cell>
        </row>
        <row r="1613">
          <cell r="A1613">
            <v>45274.693668981497</v>
          </cell>
          <cell r="B1613">
            <v>8453</v>
          </cell>
          <cell r="R1613" t="str">
            <v>BVGF111611</v>
          </cell>
        </row>
        <row r="1614">
          <cell r="A1614">
            <v>45274.637951388897</v>
          </cell>
          <cell r="B1614">
            <v>2000</v>
          </cell>
          <cell r="R1614" t="str">
            <v>BVGD163308</v>
          </cell>
        </row>
        <row r="1615">
          <cell r="A1615">
            <v>45274.449756944399</v>
          </cell>
          <cell r="B1615">
            <v>24533</v>
          </cell>
          <cell r="R1615" t="str">
            <v>BRAS033261</v>
          </cell>
        </row>
        <row r="1616">
          <cell r="A1616">
            <v>45274.425763888903</v>
          </cell>
          <cell r="B1616">
            <v>28290</v>
          </cell>
          <cell r="R1616" t="str">
            <v>BQES030978</v>
          </cell>
        </row>
        <row r="1617">
          <cell r="A1617">
            <v>45273.548368055599</v>
          </cell>
          <cell r="B1617">
            <v>4350</v>
          </cell>
          <cell r="R1617" t="str">
            <v>BUDC372327</v>
          </cell>
        </row>
        <row r="1618">
          <cell r="A1618">
            <v>45272.604293981502</v>
          </cell>
          <cell r="B1618">
            <v>1331</v>
          </cell>
          <cell r="R1618" t="str">
            <v>BWBD163701</v>
          </cell>
        </row>
        <row r="1619">
          <cell r="A1619">
            <v>45272.5906944444</v>
          </cell>
          <cell r="B1619">
            <v>16926</v>
          </cell>
          <cell r="R1619" t="str">
            <v>BTHS031467</v>
          </cell>
        </row>
        <row r="1620">
          <cell r="A1620">
            <v>45271.569247685198</v>
          </cell>
          <cell r="B1620">
            <v>4138</v>
          </cell>
          <cell r="R1620" t="str">
            <v>BVFS049426</v>
          </cell>
        </row>
        <row r="1621">
          <cell r="A1621">
            <v>45271.528773148202</v>
          </cell>
          <cell r="B1621">
            <v>35839</v>
          </cell>
          <cell r="R1621" t="str">
            <v>BPLF150007</v>
          </cell>
        </row>
        <row r="1622">
          <cell r="A1622">
            <v>45271.510092592602</v>
          </cell>
          <cell r="B1622">
            <v>4164</v>
          </cell>
          <cell r="R1622" t="str">
            <v>BVFS049421</v>
          </cell>
        </row>
        <row r="1623">
          <cell r="A1623">
            <v>45271.5011226852</v>
          </cell>
          <cell r="B1623">
            <v>9434</v>
          </cell>
          <cell r="R1623" t="str">
            <v>BNCS030884</v>
          </cell>
        </row>
        <row r="1624">
          <cell r="A1624">
            <v>45271.482696759304</v>
          </cell>
          <cell r="B1624">
            <v>3050</v>
          </cell>
          <cell r="R1624" t="str">
            <v>164253</v>
          </cell>
        </row>
        <row r="1625">
          <cell r="A1625">
            <v>45269.682476851798</v>
          </cell>
          <cell r="B1625">
            <v>10635</v>
          </cell>
          <cell r="R1625" t="str">
            <v>BTJC377158</v>
          </cell>
        </row>
        <row r="1626">
          <cell r="A1626">
            <v>45269.464814814797</v>
          </cell>
          <cell r="B1626">
            <v>2650</v>
          </cell>
          <cell r="R1626" t="str">
            <v>BVKD163010</v>
          </cell>
        </row>
        <row r="1627">
          <cell r="A1627">
            <v>45267.555717592601</v>
          </cell>
          <cell r="B1627">
            <v>1247</v>
          </cell>
          <cell r="R1627" t="str">
            <v>BVGD121497</v>
          </cell>
        </row>
        <row r="1628">
          <cell r="A1628">
            <v>45266.520497685196</v>
          </cell>
          <cell r="B1628">
            <v>9990</v>
          </cell>
          <cell r="R1628" t="str">
            <v>BULL160559</v>
          </cell>
        </row>
        <row r="1629">
          <cell r="A1629">
            <v>45266.518750000003</v>
          </cell>
          <cell r="B1629">
            <v>5110</v>
          </cell>
          <cell r="R1629" t="str">
            <v>BSID161979</v>
          </cell>
        </row>
        <row r="1630">
          <cell r="A1630">
            <v>45266.5176967593</v>
          </cell>
          <cell r="B1630">
            <v>5735</v>
          </cell>
          <cell r="R1630" t="str">
            <v>BSJD161422</v>
          </cell>
        </row>
        <row r="1631">
          <cell r="A1631">
            <v>45266.516909722202</v>
          </cell>
          <cell r="B1631">
            <v>4535</v>
          </cell>
          <cell r="R1631" t="str">
            <v>BUAL160593</v>
          </cell>
        </row>
        <row r="1632">
          <cell r="A1632">
            <v>45266.515752314801</v>
          </cell>
          <cell r="B1632">
            <v>955</v>
          </cell>
          <cell r="R1632" t="str">
            <v>BUJD121018</v>
          </cell>
        </row>
        <row r="1633">
          <cell r="A1633">
            <v>45266.514849537001</v>
          </cell>
          <cell r="B1633">
            <v>7550</v>
          </cell>
          <cell r="R1633" t="str">
            <v>BTGD162289</v>
          </cell>
        </row>
        <row r="1634">
          <cell r="A1634">
            <v>45266.513217592597</v>
          </cell>
          <cell r="B1634">
            <v>6065</v>
          </cell>
          <cell r="R1634" t="str">
            <v>BQID160499</v>
          </cell>
        </row>
        <row r="1635">
          <cell r="A1635">
            <v>45266.512314814798</v>
          </cell>
          <cell r="B1635">
            <v>8485</v>
          </cell>
          <cell r="R1635" t="str">
            <v>BMED200254</v>
          </cell>
        </row>
        <row r="1636">
          <cell r="A1636">
            <v>45266.511493055601</v>
          </cell>
          <cell r="B1636">
            <v>5890</v>
          </cell>
          <cell r="R1636" t="str">
            <v>BSAD161567</v>
          </cell>
        </row>
        <row r="1637">
          <cell r="A1637">
            <v>45266.510694444398</v>
          </cell>
          <cell r="B1637">
            <v>4085</v>
          </cell>
          <cell r="R1637" t="str">
            <v>BSBD161629</v>
          </cell>
        </row>
        <row r="1638">
          <cell r="A1638">
            <v>45266.5098842593</v>
          </cell>
          <cell r="B1638">
            <v>6980</v>
          </cell>
          <cell r="R1638" t="str">
            <v>BTCD162159</v>
          </cell>
        </row>
        <row r="1639">
          <cell r="A1639">
            <v>45266.509085648097</v>
          </cell>
          <cell r="B1639">
            <v>8140</v>
          </cell>
          <cell r="R1639" t="str">
            <v>BSGD161904</v>
          </cell>
        </row>
        <row r="1640">
          <cell r="A1640">
            <v>45266.508229166699</v>
          </cell>
          <cell r="B1640">
            <v>8650</v>
          </cell>
          <cell r="R1640" t="str">
            <v>BTKD162074</v>
          </cell>
        </row>
        <row r="1641">
          <cell r="A1641">
            <v>45266.5073611111</v>
          </cell>
          <cell r="B1641">
            <v>8500</v>
          </cell>
          <cell r="R1641" t="str">
            <v>BULD162577</v>
          </cell>
        </row>
        <row r="1642">
          <cell r="A1642">
            <v>45266.506539351903</v>
          </cell>
          <cell r="B1642">
            <v>7100</v>
          </cell>
          <cell r="R1642" t="str">
            <v>BULD162568</v>
          </cell>
        </row>
        <row r="1643">
          <cell r="A1643">
            <v>45266.505798611099</v>
          </cell>
          <cell r="B1643">
            <v>9155</v>
          </cell>
          <cell r="R1643" t="str">
            <v>BSCD161691</v>
          </cell>
        </row>
        <row r="1644">
          <cell r="A1644">
            <v>45266.504942129599</v>
          </cell>
          <cell r="B1644">
            <v>8445</v>
          </cell>
          <cell r="R1644" t="str">
            <v>BQCD160129</v>
          </cell>
        </row>
        <row r="1645">
          <cell r="A1645">
            <v>45266.504050925898</v>
          </cell>
          <cell r="B1645">
            <v>5350</v>
          </cell>
          <cell r="R1645" t="str">
            <v>BSGD161864</v>
          </cell>
        </row>
        <row r="1646">
          <cell r="A1646">
            <v>45266.503101851798</v>
          </cell>
          <cell r="B1646">
            <v>18520</v>
          </cell>
          <cell r="R1646" t="str">
            <v>BOHD200197</v>
          </cell>
        </row>
        <row r="1647">
          <cell r="A1647">
            <v>45266.502233796302</v>
          </cell>
          <cell r="B1647">
            <v>8650</v>
          </cell>
          <cell r="R1647" t="str">
            <v>BRHD161304</v>
          </cell>
        </row>
        <row r="1648">
          <cell r="A1648">
            <v>45266.501018518502</v>
          </cell>
          <cell r="B1648">
            <v>5500</v>
          </cell>
          <cell r="R1648" t="str">
            <v>BTDD162190</v>
          </cell>
        </row>
        <row r="1649">
          <cell r="A1649">
            <v>45266.500162037002</v>
          </cell>
          <cell r="B1649">
            <v>2750</v>
          </cell>
          <cell r="R1649" t="str">
            <v>BSCL152143</v>
          </cell>
        </row>
        <row r="1650">
          <cell r="A1650">
            <v>45266.4991898148</v>
          </cell>
          <cell r="B1650">
            <v>4810</v>
          </cell>
          <cell r="R1650" t="str">
            <v>BQED160215</v>
          </cell>
        </row>
        <row r="1651">
          <cell r="A1651">
            <v>45266.498182870397</v>
          </cell>
          <cell r="B1651">
            <v>9920</v>
          </cell>
          <cell r="R1651" t="str">
            <v>BPED200187</v>
          </cell>
        </row>
        <row r="1652">
          <cell r="A1652">
            <v>45266.496898148202</v>
          </cell>
          <cell r="B1652">
            <v>13330</v>
          </cell>
          <cell r="R1652" t="str">
            <v>BQKD200034</v>
          </cell>
        </row>
        <row r="1653">
          <cell r="A1653">
            <v>45266.495972222197</v>
          </cell>
          <cell r="B1653">
            <v>5015</v>
          </cell>
          <cell r="R1653" t="str">
            <v>BSGD161898</v>
          </cell>
        </row>
        <row r="1654">
          <cell r="A1654">
            <v>45266.494606481501</v>
          </cell>
          <cell r="B1654">
            <v>7025</v>
          </cell>
          <cell r="R1654" t="str">
            <v>RJD230103</v>
          </cell>
        </row>
        <row r="1655">
          <cell r="A1655">
            <v>45266.493645833303</v>
          </cell>
          <cell r="B1655">
            <v>4590</v>
          </cell>
          <cell r="R1655" t="str">
            <v>BTJD162047</v>
          </cell>
        </row>
        <row r="1656">
          <cell r="A1656">
            <v>45266.492557870399</v>
          </cell>
          <cell r="B1656">
            <v>8265</v>
          </cell>
          <cell r="R1656" t="str">
            <v>BSKD161467</v>
          </cell>
        </row>
        <row r="1657">
          <cell r="A1657">
            <v>45266.491365740701</v>
          </cell>
          <cell r="B1657">
            <v>5865</v>
          </cell>
          <cell r="R1657" t="str">
            <v>BSJD161406</v>
          </cell>
        </row>
        <row r="1658">
          <cell r="A1658">
            <v>45266.490324074097</v>
          </cell>
          <cell r="B1658">
            <v>7452</v>
          </cell>
          <cell r="R1658" t="str">
            <v>BRCD160968</v>
          </cell>
        </row>
        <row r="1659">
          <cell r="A1659">
            <v>45266.489317129599</v>
          </cell>
          <cell r="B1659">
            <v>4715</v>
          </cell>
          <cell r="R1659" t="str">
            <v>BULL160564</v>
          </cell>
        </row>
        <row r="1660">
          <cell r="A1660">
            <v>45266.488344907397</v>
          </cell>
          <cell r="B1660">
            <v>2245</v>
          </cell>
          <cell r="R1660" t="str">
            <v>BTHD120971</v>
          </cell>
        </row>
        <row r="1661">
          <cell r="A1661">
            <v>45266.487557870401</v>
          </cell>
          <cell r="B1661">
            <v>5100</v>
          </cell>
          <cell r="R1661" t="str">
            <v>BRGD161212</v>
          </cell>
        </row>
        <row r="1662">
          <cell r="A1662">
            <v>45266.486458333296</v>
          </cell>
          <cell r="B1662">
            <v>3675</v>
          </cell>
          <cell r="R1662" t="str">
            <v>BSGL152297</v>
          </cell>
        </row>
        <row r="1663">
          <cell r="A1663">
            <v>45266.485173611101</v>
          </cell>
          <cell r="B1663">
            <v>7850</v>
          </cell>
          <cell r="R1663" t="str">
            <v>BOLD200057</v>
          </cell>
        </row>
        <row r="1664">
          <cell r="A1664">
            <v>45266.484305555598</v>
          </cell>
          <cell r="B1664">
            <v>2600</v>
          </cell>
          <cell r="R1664" t="str">
            <v>BSGL152296</v>
          </cell>
        </row>
        <row r="1665">
          <cell r="A1665">
            <v>45266.483437499999</v>
          </cell>
          <cell r="B1665">
            <v>4235</v>
          </cell>
          <cell r="R1665" t="str">
            <v>BTJD162038</v>
          </cell>
        </row>
        <row r="1666">
          <cell r="A1666">
            <v>45266.482592592598</v>
          </cell>
          <cell r="B1666">
            <v>2500</v>
          </cell>
          <cell r="R1666" t="str">
            <v>BSHD161938</v>
          </cell>
        </row>
        <row r="1667">
          <cell r="A1667">
            <v>45266.481342592597</v>
          </cell>
          <cell r="B1667">
            <v>4680</v>
          </cell>
          <cell r="R1667" t="str">
            <v>BTEL160427</v>
          </cell>
        </row>
        <row r="1668">
          <cell r="A1668">
            <v>45266.480416666702</v>
          </cell>
          <cell r="B1668">
            <v>8135</v>
          </cell>
          <cell r="R1668" t="str">
            <v>BNBD160162</v>
          </cell>
        </row>
        <row r="1669">
          <cell r="A1669">
            <v>45266.479421296302</v>
          </cell>
          <cell r="B1669">
            <v>2988</v>
          </cell>
          <cell r="R1669" t="str">
            <v>GOCD160022</v>
          </cell>
        </row>
        <row r="1670">
          <cell r="A1670">
            <v>45266.478310185201</v>
          </cell>
          <cell r="B1670">
            <v>1155</v>
          </cell>
          <cell r="R1670" t="str">
            <v>BNJD120010</v>
          </cell>
        </row>
        <row r="1671">
          <cell r="A1671">
            <v>45265.5756944444</v>
          </cell>
          <cell r="B1671">
            <v>11380</v>
          </cell>
          <cell r="R1671" t="str">
            <v>BRGL151468</v>
          </cell>
        </row>
        <row r="1672">
          <cell r="A1672">
            <v>45265.574687499997</v>
          </cell>
          <cell r="B1672">
            <v>6020</v>
          </cell>
          <cell r="R1672" t="str">
            <v>BRDD161036</v>
          </cell>
        </row>
        <row r="1673">
          <cell r="A1673">
            <v>45265.573969907397</v>
          </cell>
          <cell r="B1673">
            <v>5350</v>
          </cell>
          <cell r="R1673" t="str">
            <v>BUAD162630</v>
          </cell>
        </row>
        <row r="1674">
          <cell r="A1674">
            <v>45265.573171296302</v>
          </cell>
          <cell r="B1674">
            <v>3110</v>
          </cell>
          <cell r="R1674" t="str">
            <v>BTGD162296</v>
          </cell>
        </row>
        <row r="1675">
          <cell r="A1675">
            <v>45265.572418981501</v>
          </cell>
          <cell r="B1675">
            <v>3700</v>
          </cell>
          <cell r="R1675" t="str">
            <v>BTKD162077</v>
          </cell>
        </row>
        <row r="1676">
          <cell r="A1676">
            <v>45265.571458333303</v>
          </cell>
          <cell r="B1676">
            <v>1585</v>
          </cell>
          <cell r="R1676" t="str">
            <v>BIED200036</v>
          </cell>
        </row>
        <row r="1677">
          <cell r="A1677">
            <v>45265.570706018501</v>
          </cell>
          <cell r="B1677">
            <v>1600</v>
          </cell>
          <cell r="R1677" t="str">
            <v>BUBD162649</v>
          </cell>
        </row>
        <row r="1678">
          <cell r="A1678">
            <v>45265.569976851897</v>
          </cell>
          <cell r="B1678">
            <v>1650</v>
          </cell>
          <cell r="R1678" t="str">
            <v>BUCD121176</v>
          </cell>
        </row>
        <row r="1679">
          <cell r="A1679">
            <v>45265.569155092599</v>
          </cell>
          <cell r="B1679">
            <v>5500</v>
          </cell>
          <cell r="R1679" t="str">
            <v>BRJD160605</v>
          </cell>
        </row>
        <row r="1680">
          <cell r="A1680">
            <v>45265.568391203698</v>
          </cell>
          <cell r="B1680">
            <v>2400</v>
          </cell>
          <cell r="R1680" t="str">
            <v>BTID162392</v>
          </cell>
        </row>
        <row r="1681">
          <cell r="A1681">
            <v>45265.5676157407</v>
          </cell>
          <cell r="B1681">
            <v>6495</v>
          </cell>
          <cell r="R1681" t="str">
            <v>BSKD161462</v>
          </cell>
        </row>
        <row r="1682">
          <cell r="A1682">
            <v>45265.566793981503</v>
          </cell>
          <cell r="B1682">
            <v>7250</v>
          </cell>
          <cell r="R1682" t="str">
            <v>BTJD162046</v>
          </cell>
        </row>
        <row r="1683">
          <cell r="A1683">
            <v>45265.566064814797</v>
          </cell>
          <cell r="B1683">
            <v>8590</v>
          </cell>
          <cell r="R1683" t="str">
            <v>BQJD160027</v>
          </cell>
        </row>
        <row r="1684">
          <cell r="A1684">
            <v>45265.565254629597</v>
          </cell>
          <cell r="B1684">
            <v>4285</v>
          </cell>
          <cell r="R1684" t="str">
            <v>BQLD160182</v>
          </cell>
        </row>
        <row r="1685">
          <cell r="A1685">
            <v>45265.563009259298</v>
          </cell>
          <cell r="B1685">
            <v>3490</v>
          </cell>
          <cell r="R1685" t="str">
            <v>BUGD162852</v>
          </cell>
        </row>
        <row r="1686">
          <cell r="A1686">
            <v>45265.560358796298</v>
          </cell>
          <cell r="B1686">
            <v>6350</v>
          </cell>
          <cell r="R1686" t="str">
            <v>BSID161968</v>
          </cell>
        </row>
        <row r="1687">
          <cell r="A1687">
            <v>45265.559618055602</v>
          </cell>
          <cell r="B1687">
            <v>6300</v>
          </cell>
          <cell r="R1687" t="str">
            <v>BQBD160040</v>
          </cell>
        </row>
        <row r="1688">
          <cell r="A1688">
            <v>45265.558043981502</v>
          </cell>
          <cell r="B1688">
            <v>7250</v>
          </cell>
          <cell r="R1688" t="str">
            <v>BRED161077</v>
          </cell>
        </row>
        <row r="1689">
          <cell r="A1689">
            <v>45265.5545949074</v>
          </cell>
          <cell r="B1689">
            <v>11310</v>
          </cell>
          <cell r="R1689" t="str">
            <v>BRGD161233</v>
          </cell>
        </row>
        <row r="1690">
          <cell r="A1690">
            <v>45265.553090277797</v>
          </cell>
          <cell r="B1690">
            <v>3480</v>
          </cell>
          <cell r="R1690" t="str">
            <v>BQKD200046</v>
          </cell>
        </row>
        <row r="1691">
          <cell r="A1691">
            <v>45265.552141203698</v>
          </cell>
          <cell r="B1691">
            <v>8155</v>
          </cell>
          <cell r="R1691" t="str">
            <v>BRAD160777</v>
          </cell>
        </row>
        <row r="1692">
          <cell r="A1692">
            <v>45265.551018518498</v>
          </cell>
          <cell r="B1692">
            <v>4180</v>
          </cell>
          <cell r="R1692" t="str">
            <v>BPED200181</v>
          </cell>
        </row>
        <row r="1693">
          <cell r="A1693">
            <v>45265.550046296303</v>
          </cell>
          <cell r="B1693">
            <v>8980</v>
          </cell>
          <cell r="R1693" t="str">
            <v>BRHD161312</v>
          </cell>
        </row>
        <row r="1694">
          <cell r="A1694">
            <v>45265.549270833297</v>
          </cell>
          <cell r="B1694">
            <v>5415</v>
          </cell>
          <cell r="R1694" t="str">
            <v>BQJD120016</v>
          </cell>
        </row>
        <row r="1695">
          <cell r="A1695">
            <v>45265.548506944397</v>
          </cell>
          <cell r="B1695">
            <v>5135</v>
          </cell>
          <cell r="R1695" t="str">
            <v>BRAD160816</v>
          </cell>
        </row>
        <row r="1696">
          <cell r="A1696">
            <v>45265.547708333303</v>
          </cell>
          <cell r="B1696">
            <v>4120</v>
          </cell>
          <cell r="R1696" t="str">
            <v>BRED161131</v>
          </cell>
        </row>
        <row r="1697">
          <cell r="A1697">
            <v>45265.547094907401</v>
          </cell>
          <cell r="B1697">
            <v>4055</v>
          </cell>
          <cell r="R1697" t="str">
            <v>BRKD160653</v>
          </cell>
        </row>
        <row r="1698">
          <cell r="A1698">
            <v>45265.546145833301</v>
          </cell>
          <cell r="B1698">
            <v>8310</v>
          </cell>
          <cell r="R1698" t="str">
            <v>BPED160088</v>
          </cell>
        </row>
        <row r="1699">
          <cell r="A1699">
            <v>45265.545439814799</v>
          </cell>
          <cell r="B1699">
            <v>19700</v>
          </cell>
          <cell r="R1699" t="str">
            <v>BOID200223</v>
          </cell>
        </row>
        <row r="1700">
          <cell r="A1700">
            <v>45265.5446296296</v>
          </cell>
          <cell r="B1700">
            <v>1445</v>
          </cell>
          <cell r="R1700" t="str">
            <v>BTHD120963</v>
          </cell>
        </row>
        <row r="1701">
          <cell r="A1701">
            <v>45265.543587963002</v>
          </cell>
          <cell r="B1701">
            <v>3010</v>
          </cell>
          <cell r="R1701" t="str">
            <v>BQGD160344</v>
          </cell>
        </row>
        <row r="1702">
          <cell r="A1702">
            <v>45265.542731481502</v>
          </cell>
          <cell r="B1702">
            <v>4500</v>
          </cell>
          <cell r="R1702" t="str">
            <v>BQHD160412</v>
          </cell>
        </row>
        <row r="1703">
          <cell r="A1703">
            <v>45265.542037036997</v>
          </cell>
          <cell r="B1703">
            <v>4550</v>
          </cell>
          <cell r="R1703" t="str">
            <v>BQBD160060</v>
          </cell>
        </row>
        <row r="1704">
          <cell r="A1704">
            <v>45265.541261574101</v>
          </cell>
          <cell r="B1704">
            <v>3695</v>
          </cell>
          <cell r="R1704" t="str">
            <v>GPLL150106</v>
          </cell>
        </row>
        <row r="1705">
          <cell r="A1705">
            <v>45265.540439814802</v>
          </cell>
          <cell r="B1705">
            <v>1690</v>
          </cell>
          <cell r="R1705" t="str">
            <v>BTDD120878</v>
          </cell>
        </row>
        <row r="1706">
          <cell r="A1706">
            <v>45265.539641203701</v>
          </cell>
          <cell r="B1706">
            <v>7225</v>
          </cell>
          <cell r="R1706" t="str">
            <v>BTKD162112</v>
          </cell>
        </row>
        <row r="1707">
          <cell r="A1707">
            <v>45265.538425925901</v>
          </cell>
          <cell r="B1707">
            <v>3880</v>
          </cell>
          <cell r="R1707" t="str">
            <v>BRKD160684</v>
          </cell>
        </row>
        <row r="1708">
          <cell r="A1708">
            <v>45265.535127314797</v>
          </cell>
          <cell r="B1708">
            <v>670</v>
          </cell>
          <cell r="R1708" t="str">
            <v>BSBD120631</v>
          </cell>
        </row>
        <row r="1709">
          <cell r="A1709">
            <v>45265.475243055596</v>
          </cell>
          <cell r="B1709">
            <v>1995</v>
          </cell>
          <cell r="R1709" t="str">
            <v>BWKS040437</v>
          </cell>
        </row>
        <row r="1710">
          <cell r="A1710">
            <v>45264.675578703696</v>
          </cell>
          <cell r="B1710">
            <v>13876</v>
          </cell>
          <cell r="R1710" t="str">
            <v>BUCS034287</v>
          </cell>
        </row>
        <row r="1711">
          <cell r="A1711">
            <v>45264.673599537004</v>
          </cell>
          <cell r="B1711">
            <v>15978</v>
          </cell>
          <cell r="R1711" t="str">
            <v>BUBS033778</v>
          </cell>
        </row>
        <row r="1712">
          <cell r="A1712">
            <v>45263.5613310185</v>
          </cell>
          <cell r="B1712">
            <v>9388</v>
          </cell>
          <cell r="R1712" t="str">
            <v>BUDS046275</v>
          </cell>
        </row>
        <row r="1713">
          <cell r="A1713">
            <v>45262.715659722198</v>
          </cell>
          <cell r="B1713">
            <v>29317</v>
          </cell>
          <cell r="R1713" t="str">
            <v>BMJS040004</v>
          </cell>
        </row>
        <row r="1714">
          <cell r="A1714">
            <v>45261.596840277802</v>
          </cell>
          <cell r="B1714">
            <v>998</v>
          </cell>
          <cell r="R1714" t="str">
            <v>BWAD163674</v>
          </cell>
        </row>
        <row r="1715">
          <cell r="A1715">
            <v>45260.458078703698</v>
          </cell>
          <cell r="B1715">
            <v>55492</v>
          </cell>
          <cell r="R1715" t="str">
            <v>BMBL160078</v>
          </cell>
        </row>
        <row r="1716">
          <cell r="A1716">
            <v>45259.732430555603</v>
          </cell>
          <cell r="B1716">
            <v>15044</v>
          </cell>
          <cell r="R1716" t="str">
            <v>BSAS036958</v>
          </cell>
        </row>
        <row r="1717">
          <cell r="A1717">
            <v>45259.566527777803</v>
          </cell>
          <cell r="B1717">
            <v>2808</v>
          </cell>
          <cell r="R1717" t="str">
            <v>BVID163401</v>
          </cell>
        </row>
        <row r="1718">
          <cell r="A1718">
            <v>45258.617164351897</v>
          </cell>
          <cell r="B1718">
            <v>3072</v>
          </cell>
          <cell r="R1718" t="str">
            <v>BUBF111245</v>
          </cell>
        </row>
        <row r="1719">
          <cell r="A1719">
            <v>45258.616412037001</v>
          </cell>
          <cell r="B1719">
            <v>3056</v>
          </cell>
          <cell r="R1719" t="str">
            <v>BUES035120</v>
          </cell>
        </row>
        <row r="1720">
          <cell r="A1720">
            <v>45255.497719907398</v>
          </cell>
          <cell r="B1720">
            <v>2068</v>
          </cell>
          <cell r="R1720" t="str">
            <v>BWCS032691</v>
          </cell>
        </row>
        <row r="1721">
          <cell r="A1721">
            <v>45254.484120370398</v>
          </cell>
          <cell r="B1721">
            <v>26970</v>
          </cell>
          <cell r="R1721" t="str">
            <v>BMFS031346</v>
          </cell>
        </row>
        <row r="1722">
          <cell r="A1722">
            <v>45254.479861111096</v>
          </cell>
          <cell r="B1722">
            <v>499</v>
          </cell>
          <cell r="R1722" t="str">
            <v>BWJD163475</v>
          </cell>
        </row>
        <row r="1723">
          <cell r="A1723">
            <v>45253.579629629603</v>
          </cell>
          <cell r="B1723">
            <v>1000</v>
          </cell>
          <cell r="R1723" t="str">
            <v>BVFD163261</v>
          </cell>
        </row>
        <row r="1724">
          <cell r="A1724">
            <v>45252.617361111101</v>
          </cell>
          <cell r="B1724">
            <v>505</v>
          </cell>
          <cell r="R1724" t="str">
            <v>BWLD163608</v>
          </cell>
        </row>
        <row r="1725">
          <cell r="A1725">
            <v>45251.729062500002</v>
          </cell>
          <cell r="B1725">
            <v>1022</v>
          </cell>
          <cell r="R1725" t="str">
            <v>BWKD163543</v>
          </cell>
        </row>
        <row r="1726">
          <cell r="A1726">
            <v>45251.465069444399</v>
          </cell>
          <cell r="B1726">
            <v>550</v>
          </cell>
          <cell r="R1726" t="str">
            <v>BWKD163512</v>
          </cell>
        </row>
        <row r="1727">
          <cell r="A1727">
            <v>45248.448900463001</v>
          </cell>
          <cell r="B1727">
            <v>10447</v>
          </cell>
          <cell r="R1727" t="str">
            <v>BTJC377158</v>
          </cell>
        </row>
        <row r="1728">
          <cell r="A1728">
            <v>45247.581053240698</v>
          </cell>
          <cell r="B1728">
            <v>6174</v>
          </cell>
          <cell r="R1728" t="str">
            <v>BRBD160859</v>
          </cell>
        </row>
        <row r="1729">
          <cell r="A1729">
            <v>45245.557986111096</v>
          </cell>
          <cell r="B1729">
            <v>1470</v>
          </cell>
          <cell r="R1729" t="str">
            <v>BVJD162957</v>
          </cell>
        </row>
        <row r="1730">
          <cell r="A1730">
            <v>45245.521134259303</v>
          </cell>
          <cell r="B1730">
            <v>855</v>
          </cell>
          <cell r="R1730" t="str">
            <v>BWAD163674</v>
          </cell>
        </row>
        <row r="1731">
          <cell r="A1731">
            <v>45245.496608796297</v>
          </cell>
          <cell r="B1731">
            <v>1089</v>
          </cell>
          <cell r="R1731" t="str">
            <v>BVHD163388</v>
          </cell>
        </row>
        <row r="1732">
          <cell r="A1732">
            <v>45245.495162036997</v>
          </cell>
          <cell r="B1732">
            <v>5388</v>
          </cell>
          <cell r="R1732" t="str">
            <v>BUGD162826</v>
          </cell>
        </row>
        <row r="1733">
          <cell r="A1733">
            <v>45240.666157407402</v>
          </cell>
          <cell r="B1733">
            <v>4455</v>
          </cell>
          <cell r="R1733" t="str">
            <v>BVCD163165</v>
          </cell>
        </row>
        <row r="1734">
          <cell r="A1734">
            <v>45239.657997685201</v>
          </cell>
          <cell r="B1734">
            <v>575</v>
          </cell>
          <cell r="R1734" t="str">
            <v>BWLD231345</v>
          </cell>
        </row>
        <row r="1735">
          <cell r="A1735">
            <v>45239.654050925899</v>
          </cell>
          <cell r="B1735">
            <v>548</v>
          </cell>
          <cell r="R1735" t="str">
            <v>BWLD231334</v>
          </cell>
        </row>
        <row r="1736">
          <cell r="A1736">
            <v>45239.5716203704</v>
          </cell>
          <cell r="B1736">
            <v>10937</v>
          </cell>
          <cell r="R1736" t="str">
            <v>BUES034926</v>
          </cell>
        </row>
        <row r="1737">
          <cell r="A1737">
            <v>45239.456307870401</v>
          </cell>
          <cell r="B1737">
            <v>3100</v>
          </cell>
          <cell r="R1737" t="str">
            <v>BVED231179</v>
          </cell>
        </row>
        <row r="1738">
          <cell r="A1738">
            <v>45238.668206018498</v>
          </cell>
          <cell r="B1738">
            <v>46006</v>
          </cell>
          <cell r="R1738" t="str">
            <v>BPAS030126</v>
          </cell>
        </row>
        <row r="1739">
          <cell r="A1739">
            <v>45237.728067129603</v>
          </cell>
          <cell r="B1739">
            <v>500</v>
          </cell>
          <cell r="R1739" t="str">
            <v>BWJD163502</v>
          </cell>
        </row>
        <row r="1740">
          <cell r="A1740">
            <v>45237.724826388898</v>
          </cell>
          <cell r="B1740">
            <v>8500</v>
          </cell>
          <cell r="R1740" t="str">
            <v>BULD162559</v>
          </cell>
        </row>
        <row r="1741">
          <cell r="A1741">
            <v>45236.520949074104</v>
          </cell>
          <cell r="B1741">
            <v>6045</v>
          </cell>
          <cell r="R1741" t="str">
            <v>BUFS046813</v>
          </cell>
        </row>
        <row r="1742">
          <cell r="A1742">
            <v>45236.443495370397</v>
          </cell>
          <cell r="B1742">
            <v>1043</v>
          </cell>
          <cell r="R1742" t="str">
            <v>BVED163240</v>
          </cell>
        </row>
        <row r="1743">
          <cell r="A1743">
            <v>45234.647569444402</v>
          </cell>
          <cell r="B1743">
            <v>28025</v>
          </cell>
          <cell r="R1743" t="str">
            <v>BQHS040705</v>
          </cell>
        </row>
        <row r="1744">
          <cell r="A1744">
            <v>45234.590648148202</v>
          </cell>
          <cell r="B1744">
            <v>32188</v>
          </cell>
          <cell r="R1744" t="str">
            <v>BQFS031084</v>
          </cell>
        </row>
        <row r="1745">
          <cell r="A1745">
            <v>45234.515729166698</v>
          </cell>
          <cell r="B1745">
            <v>1506</v>
          </cell>
          <cell r="R1745" t="str">
            <v>BVJC374202</v>
          </cell>
        </row>
        <row r="1746">
          <cell r="A1746">
            <v>45233.752372685201</v>
          </cell>
          <cell r="B1746">
            <v>1558</v>
          </cell>
          <cell r="R1746" t="str">
            <v>BWAD163687</v>
          </cell>
        </row>
        <row r="1747">
          <cell r="A1747">
            <v>45232.733796296299</v>
          </cell>
          <cell r="B1747">
            <v>2598</v>
          </cell>
          <cell r="R1747" t="str">
            <v>BVKD163026</v>
          </cell>
        </row>
        <row r="1748">
          <cell r="A1748">
            <v>45232.5625</v>
          </cell>
          <cell r="B1748">
            <v>22317</v>
          </cell>
          <cell r="R1748" t="str">
            <v>BSCS037449</v>
          </cell>
        </row>
        <row r="1749">
          <cell r="A1749">
            <v>45231.643449074101</v>
          </cell>
          <cell r="B1749">
            <v>14241</v>
          </cell>
          <cell r="R1749" t="str">
            <v>BSDC375954</v>
          </cell>
        </row>
        <row r="1750">
          <cell r="A1750">
            <v>45231.609363425901</v>
          </cell>
          <cell r="B1750">
            <v>6582</v>
          </cell>
          <cell r="R1750" t="str">
            <v>BTFS031006</v>
          </cell>
        </row>
        <row r="1751">
          <cell r="A1751">
            <v>45229.643796296303</v>
          </cell>
          <cell r="B1751">
            <v>70290</v>
          </cell>
          <cell r="R1751" t="str">
            <v>BNCC370425</v>
          </cell>
        </row>
        <row r="1752">
          <cell r="A1752">
            <v>45229.622164351902</v>
          </cell>
          <cell r="B1752">
            <v>6971</v>
          </cell>
          <cell r="R1752" t="str">
            <v>BVFS039912</v>
          </cell>
        </row>
        <row r="1753">
          <cell r="A1753">
            <v>45229.618703703702</v>
          </cell>
          <cell r="B1753">
            <v>1821</v>
          </cell>
          <cell r="R1753" t="str">
            <v>ATID121006</v>
          </cell>
        </row>
        <row r="1754">
          <cell r="A1754">
            <v>45229.436840277798</v>
          </cell>
          <cell r="B1754">
            <v>1717</v>
          </cell>
          <cell r="R1754" t="str">
            <v>DTFD120926</v>
          </cell>
        </row>
        <row r="1755">
          <cell r="A1755">
            <v>45227.512164351901</v>
          </cell>
          <cell r="B1755">
            <v>32429</v>
          </cell>
          <cell r="R1755" t="str">
            <v>GPLS030458</v>
          </cell>
        </row>
        <row r="1756">
          <cell r="A1756">
            <v>45227.497488425899</v>
          </cell>
          <cell r="B1756">
            <v>22194</v>
          </cell>
          <cell r="R1756" t="str">
            <v>BTGS031205</v>
          </cell>
        </row>
        <row r="1757">
          <cell r="A1757">
            <v>45227.4621527778</v>
          </cell>
          <cell r="B1757">
            <v>3063</v>
          </cell>
          <cell r="R1757" t="str">
            <v>BSFD161799</v>
          </cell>
        </row>
        <row r="1758">
          <cell r="A1758">
            <v>45226.6249074074</v>
          </cell>
          <cell r="B1758">
            <v>2650</v>
          </cell>
          <cell r="R1758" t="str">
            <v>BVJD162972</v>
          </cell>
        </row>
        <row r="1759">
          <cell r="A1759">
            <v>45226.591921296298</v>
          </cell>
          <cell r="B1759">
            <v>43968</v>
          </cell>
          <cell r="R1759" t="str">
            <v>BLGS040582</v>
          </cell>
        </row>
        <row r="1760">
          <cell r="A1760">
            <v>45226.5906944444</v>
          </cell>
          <cell r="B1760">
            <v>54999</v>
          </cell>
          <cell r="R1760" t="str">
            <v>BILS030211</v>
          </cell>
        </row>
        <row r="1761">
          <cell r="A1761">
            <v>45225.641018518501</v>
          </cell>
          <cell r="B1761">
            <v>13043</v>
          </cell>
          <cell r="R1761" t="str">
            <v>BVJS047894</v>
          </cell>
        </row>
        <row r="1762">
          <cell r="A1762">
            <v>45219.696365740703</v>
          </cell>
          <cell r="B1762">
            <v>1597</v>
          </cell>
          <cell r="R1762" t="str">
            <v>BVHD163393</v>
          </cell>
        </row>
        <row r="1763">
          <cell r="A1763">
            <v>45216.527916666702</v>
          </cell>
          <cell r="B1763">
            <v>72539</v>
          </cell>
          <cell r="R1763" t="str">
            <v>BJGS031396</v>
          </cell>
        </row>
        <row r="1764">
          <cell r="A1764">
            <v>45216.516851851899</v>
          </cell>
          <cell r="B1764">
            <v>21602</v>
          </cell>
          <cell r="R1764" t="str">
            <v>GOCS030806</v>
          </cell>
        </row>
        <row r="1765">
          <cell r="A1765">
            <v>45215.514282407399</v>
          </cell>
          <cell r="B1765">
            <v>23943</v>
          </cell>
          <cell r="R1765" t="str">
            <v>BQAC373734</v>
          </cell>
        </row>
        <row r="1766">
          <cell r="A1766">
            <v>45215.509525463</v>
          </cell>
          <cell r="B1766">
            <v>25910</v>
          </cell>
          <cell r="R1766" t="str">
            <v>BRAC372524</v>
          </cell>
        </row>
        <row r="1767">
          <cell r="A1767">
            <v>45213.498726851903</v>
          </cell>
          <cell r="B1767">
            <v>14176</v>
          </cell>
          <cell r="R1767" t="str">
            <v>BPIC370386</v>
          </cell>
        </row>
        <row r="1768">
          <cell r="A1768">
            <v>45212.591238425899</v>
          </cell>
          <cell r="B1768">
            <v>13179</v>
          </cell>
          <cell r="R1768" t="str">
            <v>BTLC377591</v>
          </cell>
        </row>
        <row r="1769">
          <cell r="A1769">
            <v>45212.590046296304</v>
          </cell>
          <cell r="B1769">
            <v>2367</v>
          </cell>
          <cell r="R1769" t="str">
            <v>BULC371019</v>
          </cell>
        </row>
        <row r="1770">
          <cell r="A1770">
            <v>45212.457789351902</v>
          </cell>
          <cell r="B1770">
            <v>28300</v>
          </cell>
          <cell r="R1770" t="str">
            <v>GOHC370805</v>
          </cell>
        </row>
        <row r="1771">
          <cell r="A1771">
            <v>45212.456562500003</v>
          </cell>
          <cell r="B1771">
            <v>11905</v>
          </cell>
          <cell r="R1771" t="str">
            <v>BVKS048107</v>
          </cell>
        </row>
        <row r="1772">
          <cell r="A1772">
            <v>45211.476435185199</v>
          </cell>
          <cell r="B1772">
            <v>7265</v>
          </cell>
          <cell r="R1772" t="str">
            <v>BSBC375535</v>
          </cell>
        </row>
        <row r="1773">
          <cell r="A1773">
            <v>45210.6952662037</v>
          </cell>
          <cell r="B1773">
            <v>9398</v>
          </cell>
          <cell r="R1773" t="str">
            <v>BULL160559</v>
          </cell>
        </row>
        <row r="1774">
          <cell r="A1774">
            <v>45210.659351851798</v>
          </cell>
          <cell r="B1774">
            <v>2556</v>
          </cell>
          <cell r="R1774" t="str">
            <v>BUDD162740</v>
          </cell>
        </row>
        <row r="1775">
          <cell r="A1775">
            <v>45209.727222222202</v>
          </cell>
          <cell r="B1775">
            <v>557</v>
          </cell>
          <cell r="R1775" t="str">
            <v>BWLD163586</v>
          </cell>
        </row>
        <row r="1776">
          <cell r="A1776">
            <v>45209.638310185197</v>
          </cell>
          <cell r="B1776">
            <v>28223</v>
          </cell>
          <cell r="R1776" t="str">
            <v>GOHC370805</v>
          </cell>
        </row>
        <row r="1777">
          <cell r="A1777">
            <v>45209.533599536997</v>
          </cell>
          <cell r="B1777">
            <v>24193</v>
          </cell>
          <cell r="R1777" t="str">
            <v>BRIS035838</v>
          </cell>
        </row>
        <row r="1778">
          <cell r="A1778">
            <v>45209.532696759299</v>
          </cell>
          <cell r="B1778">
            <v>21405</v>
          </cell>
          <cell r="R1778" t="str">
            <v>BRIS035695</v>
          </cell>
        </row>
        <row r="1779">
          <cell r="A1779">
            <v>45209.5251041667</v>
          </cell>
          <cell r="B1779">
            <v>14258</v>
          </cell>
          <cell r="R1779" t="str">
            <v>BSLS036682</v>
          </cell>
        </row>
        <row r="1780">
          <cell r="A1780">
            <v>45208.651250000003</v>
          </cell>
          <cell r="B1780">
            <v>2837</v>
          </cell>
          <cell r="R1780" t="str">
            <v>BVHD163374</v>
          </cell>
        </row>
        <row r="1781">
          <cell r="A1781">
            <v>45208.554942129602</v>
          </cell>
          <cell r="B1781">
            <v>1737</v>
          </cell>
          <cell r="R1781" t="str">
            <v>BVDS039458</v>
          </cell>
        </row>
        <row r="1782">
          <cell r="A1782">
            <v>45208.5534722222</v>
          </cell>
          <cell r="B1782">
            <v>29224</v>
          </cell>
          <cell r="R1782" t="str">
            <v>BRFC373676</v>
          </cell>
        </row>
        <row r="1783">
          <cell r="A1783">
            <v>45208.549189814803</v>
          </cell>
          <cell r="B1783">
            <v>24980</v>
          </cell>
          <cell r="R1783" t="str">
            <v>BRCC372871</v>
          </cell>
        </row>
        <row r="1784">
          <cell r="A1784">
            <v>45206.749756944402</v>
          </cell>
          <cell r="B1784">
            <v>5025</v>
          </cell>
          <cell r="R1784" t="str">
            <v>BUCD162696</v>
          </cell>
        </row>
        <row r="1785">
          <cell r="A1785">
            <v>45206.6315972222</v>
          </cell>
          <cell r="B1785">
            <v>7500</v>
          </cell>
          <cell r="R1785" t="str">
            <v>BTED162217</v>
          </cell>
        </row>
        <row r="1786">
          <cell r="A1786">
            <v>45205.689699074101</v>
          </cell>
          <cell r="B1786">
            <v>3550</v>
          </cell>
          <cell r="R1786" t="str">
            <v>BUID162953</v>
          </cell>
        </row>
        <row r="1787">
          <cell r="A1787">
            <v>45205.6860185185</v>
          </cell>
          <cell r="B1787">
            <v>1964</v>
          </cell>
          <cell r="R1787" t="str">
            <v>BVED163244</v>
          </cell>
        </row>
        <row r="1788">
          <cell r="A1788">
            <v>45203.636041666701</v>
          </cell>
          <cell r="B1788">
            <v>2024</v>
          </cell>
          <cell r="R1788" t="str">
            <v>BWLS032057</v>
          </cell>
        </row>
        <row r="1789">
          <cell r="A1789">
            <v>45202.678414351903</v>
          </cell>
          <cell r="B1789">
            <v>8178</v>
          </cell>
          <cell r="R1789" t="str">
            <v>BUFS046839</v>
          </cell>
        </row>
        <row r="1790">
          <cell r="A1790">
            <v>45202.660069444399</v>
          </cell>
          <cell r="B1790">
            <v>281243</v>
          </cell>
          <cell r="R1790" t="str">
            <v>BRIC374329</v>
          </cell>
        </row>
        <row r="1791">
          <cell r="A1791">
            <v>45201.5789351852</v>
          </cell>
          <cell r="B1791">
            <v>11153</v>
          </cell>
          <cell r="R1791" t="str">
            <v>BQLC370193</v>
          </cell>
        </row>
        <row r="1792">
          <cell r="A1792">
            <v>45199.656273148103</v>
          </cell>
          <cell r="B1792">
            <v>8513</v>
          </cell>
          <cell r="R1792" t="str">
            <v>BVAS038005</v>
          </cell>
        </row>
        <row r="1793">
          <cell r="A1793">
            <v>45199.5945601852</v>
          </cell>
          <cell r="B1793">
            <v>7870</v>
          </cell>
          <cell r="R1793" t="str">
            <v>BOID200231</v>
          </cell>
        </row>
        <row r="1794">
          <cell r="A1794">
            <v>45199.593518518501</v>
          </cell>
          <cell r="B1794">
            <v>6160</v>
          </cell>
          <cell r="R1794" t="str">
            <v>BSID161968</v>
          </cell>
        </row>
        <row r="1795">
          <cell r="A1795">
            <v>45199.592546296299</v>
          </cell>
          <cell r="B1795">
            <v>6685</v>
          </cell>
          <cell r="R1795" t="str">
            <v>BRED161077</v>
          </cell>
        </row>
        <row r="1796">
          <cell r="A1796">
            <v>45199.591493055603</v>
          </cell>
          <cell r="B1796">
            <v>5854</v>
          </cell>
          <cell r="R1796" t="str">
            <v>BRLD160756</v>
          </cell>
        </row>
        <row r="1797">
          <cell r="A1797">
            <v>45199.590497685203</v>
          </cell>
          <cell r="B1797">
            <v>8270</v>
          </cell>
          <cell r="R1797" t="str">
            <v>BUKD162535</v>
          </cell>
        </row>
        <row r="1798">
          <cell r="A1798">
            <v>45199.589537036998</v>
          </cell>
          <cell r="B1798">
            <v>1409</v>
          </cell>
          <cell r="R1798" t="str">
            <v>AUKD230777</v>
          </cell>
        </row>
        <row r="1799">
          <cell r="A1799">
            <v>45199.588530092602</v>
          </cell>
          <cell r="B1799">
            <v>4672</v>
          </cell>
          <cell r="R1799" t="str">
            <v>BQHD160418</v>
          </cell>
        </row>
        <row r="1800">
          <cell r="A1800">
            <v>45199.5874189815</v>
          </cell>
          <cell r="B1800">
            <v>4078</v>
          </cell>
          <cell r="R1800" t="str">
            <v>BSHD200586</v>
          </cell>
        </row>
        <row r="1801">
          <cell r="A1801">
            <v>45199.5860763889</v>
          </cell>
          <cell r="B1801">
            <v>1600</v>
          </cell>
          <cell r="R1801" t="str">
            <v>BTKD162083</v>
          </cell>
        </row>
        <row r="1802">
          <cell r="A1802">
            <v>45199.583749999998</v>
          </cell>
          <cell r="B1802">
            <v>7930</v>
          </cell>
          <cell r="R1802" t="str">
            <v>BMED200254</v>
          </cell>
        </row>
        <row r="1803">
          <cell r="A1803">
            <v>45199.582592592596</v>
          </cell>
          <cell r="B1803">
            <v>8760</v>
          </cell>
          <cell r="R1803" t="str">
            <v>BRCD160940</v>
          </cell>
        </row>
        <row r="1804">
          <cell r="A1804">
            <v>45199.581574074102</v>
          </cell>
          <cell r="B1804">
            <v>3470</v>
          </cell>
          <cell r="R1804" t="str">
            <v>BQHD160361</v>
          </cell>
        </row>
        <row r="1805">
          <cell r="A1805">
            <v>45199.580358796302</v>
          </cell>
          <cell r="B1805">
            <v>5400</v>
          </cell>
          <cell r="R1805" t="str">
            <v>BSAD161567</v>
          </cell>
        </row>
        <row r="1806">
          <cell r="A1806">
            <v>45199.579120370399</v>
          </cell>
          <cell r="B1806">
            <v>3500</v>
          </cell>
          <cell r="R1806" t="str">
            <v>BSBD161629</v>
          </cell>
        </row>
        <row r="1807">
          <cell r="A1807">
            <v>45199.5778587963</v>
          </cell>
          <cell r="B1807">
            <v>5685</v>
          </cell>
          <cell r="R1807" t="str">
            <v>BRCD160948</v>
          </cell>
        </row>
        <row r="1808">
          <cell r="A1808">
            <v>45199.576828703699</v>
          </cell>
          <cell r="B1808">
            <v>5660</v>
          </cell>
          <cell r="R1808" t="str">
            <v>BRAD160803</v>
          </cell>
        </row>
        <row r="1809">
          <cell r="A1809">
            <v>45199.575624999998</v>
          </cell>
          <cell r="B1809">
            <v>4054</v>
          </cell>
          <cell r="R1809" t="str">
            <v>BRJD160577</v>
          </cell>
        </row>
        <row r="1810">
          <cell r="A1810">
            <v>45199.572118055599</v>
          </cell>
          <cell r="B1810">
            <v>6001</v>
          </cell>
          <cell r="R1810" t="str">
            <v>BPED160082</v>
          </cell>
        </row>
        <row r="1811">
          <cell r="A1811">
            <v>45199.570706018501</v>
          </cell>
          <cell r="B1811">
            <v>8127</v>
          </cell>
          <cell r="R1811" t="str">
            <v>BTKD162074</v>
          </cell>
        </row>
        <row r="1812">
          <cell r="A1812">
            <v>45199.569722222201</v>
          </cell>
          <cell r="B1812">
            <v>3670</v>
          </cell>
          <cell r="R1812" t="str">
            <v>BSDD120664</v>
          </cell>
        </row>
        <row r="1813">
          <cell r="A1813">
            <v>45199.568449074097</v>
          </cell>
          <cell r="B1813">
            <v>4254</v>
          </cell>
          <cell r="R1813" t="str">
            <v>BSKD161500</v>
          </cell>
        </row>
        <row r="1814">
          <cell r="A1814">
            <v>45199.566296296303</v>
          </cell>
          <cell r="B1814">
            <v>7950</v>
          </cell>
          <cell r="R1814" t="str">
            <v>BTFD162244</v>
          </cell>
        </row>
        <row r="1815">
          <cell r="A1815">
            <v>45199.565104166701</v>
          </cell>
          <cell r="B1815">
            <v>3500</v>
          </cell>
          <cell r="R1815" t="str">
            <v>BRJD160598</v>
          </cell>
        </row>
        <row r="1816">
          <cell r="A1816">
            <v>45199.5641666667</v>
          </cell>
          <cell r="B1816">
            <v>9880</v>
          </cell>
          <cell r="R1816" t="str">
            <v>BQKD160099</v>
          </cell>
        </row>
        <row r="1817">
          <cell r="A1817">
            <v>45199.563148148103</v>
          </cell>
          <cell r="B1817">
            <v>2831</v>
          </cell>
          <cell r="R1817" t="str">
            <v>BSED161766</v>
          </cell>
        </row>
        <row r="1818">
          <cell r="A1818">
            <v>45199.562199074098</v>
          </cell>
          <cell r="B1818">
            <v>5411</v>
          </cell>
          <cell r="R1818" t="str">
            <v>BSID161961</v>
          </cell>
        </row>
        <row r="1819">
          <cell r="A1819">
            <v>45199.561203703699</v>
          </cell>
          <cell r="B1819">
            <v>4800</v>
          </cell>
          <cell r="R1819" t="str">
            <v>BRJD160543</v>
          </cell>
        </row>
        <row r="1820">
          <cell r="A1820">
            <v>45199.558634259301</v>
          </cell>
          <cell r="B1820">
            <v>776</v>
          </cell>
          <cell r="R1820" t="str">
            <v>BLGL160201</v>
          </cell>
        </row>
        <row r="1821">
          <cell r="A1821">
            <v>45199.5574305556</v>
          </cell>
          <cell r="B1821">
            <v>8950</v>
          </cell>
          <cell r="R1821" t="str">
            <v>BQKD160076</v>
          </cell>
        </row>
        <row r="1822">
          <cell r="A1822">
            <v>45199.556319444397</v>
          </cell>
          <cell r="B1822">
            <v>7192</v>
          </cell>
          <cell r="R1822" t="str">
            <v>BQJD200011</v>
          </cell>
        </row>
        <row r="1823">
          <cell r="A1823">
            <v>45199.530046296299</v>
          </cell>
          <cell r="B1823">
            <v>2112</v>
          </cell>
          <cell r="R1823" t="str">
            <v>BUDD162719</v>
          </cell>
        </row>
        <row r="1824">
          <cell r="A1824">
            <v>45198.675277777802</v>
          </cell>
          <cell r="B1824">
            <v>31563</v>
          </cell>
          <cell r="R1824" t="str">
            <v>BLIS031950</v>
          </cell>
        </row>
        <row r="1825">
          <cell r="A1825">
            <v>45196.720219907402</v>
          </cell>
          <cell r="B1825">
            <v>3127</v>
          </cell>
          <cell r="R1825" t="str">
            <v>BVLD163067</v>
          </cell>
        </row>
        <row r="1826">
          <cell r="A1826">
            <v>45196.651851851799</v>
          </cell>
          <cell r="B1826">
            <v>21587</v>
          </cell>
          <cell r="R1826" t="str">
            <v>BSHS038806</v>
          </cell>
        </row>
        <row r="1827">
          <cell r="A1827">
            <v>45195.705787036997</v>
          </cell>
          <cell r="B1827">
            <v>11908</v>
          </cell>
          <cell r="R1827" t="str">
            <v>GPGC370774</v>
          </cell>
        </row>
        <row r="1828">
          <cell r="A1828">
            <v>45195.704826388901</v>
          </cell>
          <cell r="B1828">
            <v>4764</v>
          </cell>
          <cell r="R1828" t="str">
            <v>BSFC376340</v>
          </cell>
        </row>
        <row r="1829">
          <cell r="A1829">
            <v>45195.555428240703</v>
          </cell>
          <cell r="B1829">
            <v>8503</v>
          </cell>
          <cell r="R1829" t="str">
            <v>BUDS046275</v>
          </cell>
        </row>
        <row r="1830">
          <cell r="A1830">
            <v>45195.503067129597</v>
          </cell>
          <cell r="B1830">
            <v>11244</v>
          </cell>
          <cell r="R1830" t="str">
            <v>BTES044431</v>
          </cell>
        </row>
        <row r="1831">
          <cell r="A1831">
            <v>45192.582048611097</v>
          </cell>
          <cell r="B1831">
            <v>6832</v>
          </cell>
          <cell r="R1831" t="str">
            <v>BVGF111615</v>
          </cell>
        </row>
        <row r="1832">
          <cell r="A1832">
            <v>45192.580706018503</v>
          </cell>
          <cell r="B1832">
            <v>6595</v>
          </cell>
          <cell r="R1832" t="str">
            <v>BVGF111611</v>
          </cell>
        </row>
        <row r="1833">
          <cell r="A1833">
            <v>45191.630763888897</v>
          </cell>
          <cell r="B1833">
            <v>7606</v>
          </cell>
          <cell r="R1833" t="str">
            <v>BUKS045387</v>
          </cell>
        </row>
        <row r="1834">
          <cell r="A1834">
            <v>45191.627986111103</v>
          </cell>
          <cell r="B1834">
            <v>7706</v>
          </cell>
          <cell r="R1834" t="str">
            <v>BUKS045388</v>
          </cell>
        </row>
        <row r="1835">
          <cell r="A1835">
            <v>45191.614907407398</v>
          </cell>
          <cell r="B1835">
            <v>20624</v>
          </cell>
          <cell r="R1835" t="str">
            <v>BSIC376940</v>
          </cell>
        </row>
        <row r="1836">
          <cell r="A1836">
            <v>45190.540439814802</v>
          </cell>
          <cell r="B1836">
            <v>3961</v>
          </cell>
          <cell r="R1836" t="str">
            <v>BVCD163165</v>
          </cell>
        </row>
        <row r="1837">
          <cell r="A1837">
            <v>45190.539166666698</v>
          </cell>
          <cell r="B1837">
            <v>13105</v>
          </cell>
          <cell r="R1837" t="str">
            <v>BTDD162169</v>
          </cell>
        </row>
        <row r="1838">
          <cell r="A1838">
            <v>45188.443229166704</v>
          </cell>
          <cell r="B1838">
            <v>2456</v>
          </cell>
          <cell r="R1838" t="str">
            <v>BUID162940</v>
          </cell>
        </row>
        <row r="1839">
          <cell r="A1839">
            <v>45187.5369444444</v>
          </cell>
          <cell r="B1839">
            <v>490</v>
          </cell>
          <cell r="R1839" t="str">
            <v>BWAD163674</v>
          </cell>
        </row>
        <row r="1840">
          <cell r="A1840">
            <v>45185.535937499997</v>
          </cell>
          <cell r="B1840">
            <v>18459</v>
          </cell>
          <cell r="R1840" t="str">
            <v>BRHS035368</v>
          </cell>
        </row>
        <row r="1841">
          <cell r="A1841">
            <v>45184.7400694444</v>
          </cell>
          <cell r="B1841">
            <v>1537</v>
          </cell>
          <cell r="R1841" t="str">
            <v>BWAD163648</v>
          </cell>
        </row>
        <row r="1842">
          <cell r="A1842">
            <v>45183.748599537001</v>
          </cell>
          <cell r="B1842">
            <v>503</v>
          </cell>
          <cell r="R1842" t="str">
            <v>BWKD163543</v>
          </cell>
        </row>
        <row r="1843">
          <cell r="A1843">
            <v>45183.7288078704</v>
          </cell>
          <cell r="B1843">
            <v>8000</v>
          </cell>
          <cell r="R1843" t="str">
            <v>BULD162559</v>
          </cell>
        </row>
        <row r="1844">
          <cell r="A1844">
            <v>45181.662453703699</v>
          </cell>
          <cell r="B1844">
            <v>8266</v>
          </cell>
          <cell r="R1844" t="str">
            <v>BRJC371828</v>
          </cell>
        </row>
        <row r="1845">
          <cell r="A1845">
            <v>45181.483715277798</v>
          </cell>
          <cell r="B1845">
            <v>3955</v>
          </cell>
          <cell r="R1845" t="str">
            <v>BRGC374007</v>
          </cell>
        </row>
        <row r="1846">
          <cell r="A1846">
            <v>45180.628472222197</v>
          </cell>
          <cell r="B1846">
            <v>1518</v>
          </cell>
          <cell r="R1846" t="str">
            <v>BVGD163308</v>
          </cell>
        </row>
        <row r="1847">
          <cell r="A1847">
            <v>45180.626493055599</v>
          </cell>
          <cell r="B1847">
            <v>513</v>
          </cell>
          <cell r="R1847" t="str">
            <v>BVFD163261</v>
          </cell>
        </row>
        <row r="1848">
          <cell r="A1848">
            <v>45178.673831018503</v>
          </cell>
          <cell r="B1848">
            <v>3329</v>
          </cell>
          <cell r="R1848" t="str">
            <v>BVIS040049</v>
          </cell>
        </row>
        <row r="1849">
          <cell r="A1849">
            <v>45177.573773148099</v>
          </cell>
          <cell r="B1849">
            <v>2491</v>
          </cell>
          <cell r="R1849" t="str">
            <v>BUHC373622</v>
          </cell>
        </row>
        <row r="1850">
          <cell r="A1850">
            <v>45176.6324537037</v>
          </cell>
          <cell r="B1850">
            <v>9835</v>
          </cell>
          <cell r="R1850" t="str">
            <v>BTJC377158</v>
          </cell>
        </row>
        <row r="1851">
          <cell r="A1851">
            <v>45175.486435185201</v>
          </cell>
          <cell r="B1851">
            <v>2993</v>
          </cell>
          <cell r="R1851" t="str">
            <v>BVAC375345</v>
          </cell>
        </row>
        <row r="1852">
          <cell r="A1852">
            <v>45173.530810185199</v>
          </cell>
          <cell r="B1852">
            <v>681</v>
          </cell>
          <cell r="R1852" t="str">
            <v>BWBD163707</v>
          </cell>
        </row>
        <row r="1853">
          <cell r="A1853">
            <v>45173.444895833301</v>
          </cell>
          <cell r="B1853">
            <v>753</v>
          </cell>
          <cell r="R1853" t="str">
            <v>BVHD163388</v>
          </cell>
        </row>
        <row r="1854">
          <cell r="A1854">
            <v>45171.7599305556</v>
          </cell>
          <cell r="B1854">
            <v>18437</v>
          </cell>
          <cell r="R1854" t="str">
            <v>BREC373538</v>
          </cell>
        </row>
        <row r="1855">
          <cell r="A1855">
            <v>45171.585231481498</v>
          </cell>
          <cell r="B1855">
            <v>24158</v>
          </cell>
          <cell r="R1855" t="str">
            <v>BSCS037349</v>
          </cell>
        </row>
        <row r="1856">
          <cell r="A1856">
            <v>45171.474641203698</v>
          </cell>
          <cell r="B1856">
            <v>40030</v>
          </cell>
          <cell r="R1856" t="str">
            <v>BKCS040470</v>
          </cell>
        </row>
        <row r="1857">
          <cell r="A1857">
            <v>45171.472662036998</v>
          </cell>
          <cell r="B1857">
            <v>33834</v>
          </cell>
          <cell r="R1857" t="str">
            <v>GPJS030042</v>
          </cell>
        </row>
        <row r="1858">
          <cell r="A1858">
            <v>45171.469305555598</v>
          </cell>
          <cell r="B1858">
            <v>1515</v>
          </cell>
          <cell r="R1858" t="str">
            <v>BWKS031684</v>
          </cell>
        </row>
        <row r="1859">
          <cell r="A1859">
            <v>45171.456064814804</v>
          </cell>
          <cell r="B1859">
            <v>6093</v>
          </cell>
          <cell r="R1859" t="str">
            <v>BVFS039912</v>
          </cell>
        </row>
        <row r="1860">
          <cell r="A1860">
            <v>45171.454178240703</v>
          </cell>
          <cell r="B1860">
            <v>2219</v>
          </cell>
          <cell r="R1860" t="str">
            <v>BWJC378352</v>
          </cell>
        </row>
        <row r="1861">
          <cell r="A1861">
            <v>45171.444652777798</v>
          </cell>
          <cell r="B1861">
            <v>2035</v>
          </cell>
          <cell r="R1861" t="str">
            <v>BVKD163026</v>
          </cell>
        </row>
        <row r="1862">
          <cell r="A1862">
            <v>45171.441851851901</v>
          </cell>
          <cell r="B1862">
            <v>950</v>
          </cell>
          <cell r="R1862" t="str">
            <v>BWAD163687</v>
          </cell>
        </row>
        <row r="1863">
          <cell r="A1863">
            <v>45168.433680555601</v>
          </cell>
          <cell r="B1863">
            <v>2950</v>
          </cell>
          <cell r="R1863" t="str">
            <v>BVED163235</v>
          </cell>
        </row>
        <row r="1864">
          <cell r="A1864">
            <v>45168.431678240697</v>
          </cell>
          <cell r="B1864">
            <v>3073</v>
          </cell>
          <cell r="R1864" t="str">
            <v>BVED163231</v>
          </cell>
        </row>
        <row r="1865">
          <cell r="A1865">
            <v>45167.6174537037</v>
          </cell>
          <cell r="B1865">
            <v>3000</v>
          </cell>
          <cell r="R1865" t="str">
            <v>BUAL160594</v>
          </cell>
        </row>
        <row r="1866">
          <cell r="A1866">
            <v>45167.616388888899</v>
          </cell>
          <cell r="B1866">
            <v>795</v>
          </cell>
          <cell r="R1866" t="str">
            <v>BSCD120656</v>
          </cell>
        </row>
        <row r="1867">
          <cell r="A1867">
            <v>45167.556319444397</v>
          </cell>
          <cell r="B1867">
            <v>41409</v>
          </cell>
          <cell r="R1867" t="str">
            <v>BQBS030091</v>
          </cell>
        </row>
        <row r="1868">
          <cell r="A1868">
            <v>45167.5332291667</v>
          </cell>
          <cell r="B1868">
            <v>4120</v>
          </cell>
          <cell r="R1868" t="str">
            <v>BRHD161299</v>
          </cell>
        </row>
        <row r="1869">
          <cell r="A1869">
            <v>45167.529293981497</v>
          </cell>
          <cell r="B1869">
            <v>5050</v>
          </cell>
          <cell r="R1869" t="str">
            <v>BRCD160939</v>
          </cell>
        </row>
        <row r="1870">
          <cell r="A1870">
            <v>45167.493657407402</v>
          </cell>
          <cell r="B1870">
            <v>3580</v>
          </cell>
          <cell r="R1870" t="str">
            <v>BQCD160098</v>
          </cell>
        </row>
        <row r="1871">
          <cell r="A1871">
            <v>45167.492523148103</v>
          </cell>
          <cell r="B1871">
            <v>5500</v>
          </cell>
          <cell r="R1871" t="str">
            <v>BQID160499</v>
          </cell>
        </row>
        <row r="1872">
          <cell r="A1872">
            <v>45167.487337963001</v>
          </cell>
          <cell r="B1872">
            <v>6335</v>
          </cell>
          <cell r="R1872" t="str">
            <v>BRGD161225</v>
          </cell>
        </row>
        <row r="1873">
          <cell r="A1873">
            <v>45167.485196759299</v>
          </cell>
          <cell r="B1873">
            <v>7105</v>
          </cell>
          <cell r="R1873" t="str">
            <v>BRBD160856</v>
          </cell>
        </row>
        <row r="1874">
          <cell r="A1874">
            <v>45167.484085648102</v>
          </cell>
          <cell r="B1874">
            <v>5625</v>
          </cell>
          <cell r="R1874" t="str">
            <v>BQCD160106</v>
          </cell>
        </row>
        <row r="1875">
          <cell r="A1875">
            <v>45167.4830671296</v>
          </cell>
          <cell r="B1875">
            <v>10920</v>
          </cell>
          <cell r="R1875" t="str">
            <v>BRBD160892</v>
          </cell>
        </row>
        <row r="1876">
          <cell r="A1876">
            <v>45167.4819907407</v>
          </cell>
          <cell r="B1876">
            <v>7045</v>
          </cell>
          <cell r="R1876" t="str">
            <v>BTED162217</v>
          </cell>
        </row>
        <row r="1877">
          <cell r="A1877">
            <v>45167.480925925898</v>
          </cell>
          <cell r="B1877">
            <v>6155</v>
          </cell>
          <cell r="R1877" t="str">
            <v>BSDD161729</v>
          </cell>
        </row>
        <row r="1878">
          <cell r="A1878">
            <v>45167.479849536998</v>
          </cell>
          <cell r="B1878">
            <v>12185</v>
          </cell>
          <cell r="R1878" t="str">
            <v>BRBD160901</v>
          </cell>
        </row>
        <row r="1879">
          <cell r="A1879">
            <v>45167.478865740697</v>
          </cell>
          <cell r="B1879">
            <v>5480</v>
          </cell>
          <cell r="R1879" t="str">
            <v>BQED160222</v>
          </cell>
        </row>
        <row r="1880">
          <cell r="A1880">
            <v>45167.477858796301</v>
          </cell>
          <cell r="B1880">
            <v>2990</v>
          </cell>
          <cell r="R1880" t="str">
            <v>BSCD161704</v>
          </cell>
        </row>
        <row r="1881">
          <cell r="A1881">
            <v>45167.462256944404</v>
          </cell>
          <cell r="B1881"/>
          <cell r="R1881"/>
        </row>
        <row r="1882">
          <cell r="A1882">
            <v>45166.694432870398</v>
          </cell>
          <cell r="B1882">
            <v>7395</v>
          </cell>
          <cell r="R1882" t="str">
            <v>BVKS048013</v>
          </cell>
        </row>
        <row r="1883">
          <cell r="A1883">
            <v>45166.678634259297</v>
          </cell>
          <cell r="B1883">
            <v>8590</v>
          </cell>
          <cell r="R1883" t="str">
            <v>BULL160559</v>
          </cell>
        </row>
        <row r="1884">
          <cell r="A1884">
            <v>45166.677465277797</v>
          </cell>
          <cell r="B1884">
            <v>7985</v>
          </cell>
          <cell r="R1884" t="str">
            <v>BULD162559</v>
          </cell>
        </row>
        <row r="1885">
          <cell r="A1885">
            <v>45166.676053240699</v>
          </cell>
          <cell r="B1885">
            <v>10540</v>
          </cell>
          <cell r="R1885" t="str">
            <v>BRGD161233</v>
          </cell>
        </row>
        <row r="1886">
          <cell r="A1886">
            <v>45166.674652777801</v>
          </cell>
          <cell r="B1886">
            <v>3920</v>
          </cell>
          <cell r="R1886" t="str">
            <v>BUAL160593</v>
          </cell>
        </row>
        <row r="1887">
          <cell r="A1887">
            <v>45166.673437500001</v>
          </cell>
          <cell r="B1887">
            <v>6240</v>
          </cell>
          <cell r="R1887" t="str">
            <v>BQKD200047</v>
          </cell>
        </row>
        <row r="1888">
          <cell r="A1888">
            <v>45166.672488425902</v>
          </cell>
          <cell r="B1888">
            <v>2210</v>
          </cell>
          <cell r="R1888" t="str">
            <v>BPGD220035</v>
          </cell>
        </row>
        <row r="1889">
          <cell r="A1889">
            <v>45166.671354166698</v>
          </cell>
          <cell r="B1889">
            <v>5785</v>
          </cell>
          <cell r="R1889" t="str">
            <v>BPGD220036</v>
          </cell>
        </row>
        <row r="1890">
          <cell r="A1890">
            <v>45166.670277777797</v>
          </cell>
          <cell r="B1890">
            <v>4285</v>
          </cell>
          <cell r="R1890" t="str">
            <v>BQBD160067</v>
          </cell>
        </row>
        <row r="1891">
          <cell r="A1891">
            <v>45166.668993055602</v>
          </cell>
          <cell r="B1891">
            <v>3500</v>
          </cell>
          <cell r="R1891" t="str">
            <v>BQKD200048</v>
          </cell>
        </row>
        <row r="1892">
          <cell r="A1892">
            <v>45166.667893518497</v>
          </cell>
          <cell r="B1892">
            <v>11680</v>
          </cell>
          <cell r="R1892" t="str">
            <v>BRGL151464</v>
          </cell>
        </row>
        <row r="1893">
          <cell r="A1893">
            <v>45166.666655092602</v>
          </cell>
          <cell r="B1893">
            <v>15905</v>
          </cell>
          <cell r="R1893" t="str">
            <v>BPJD200007</v>
          </cell>
        </row>
        <row r="1894">
          <cell r="A1894">
            <v>45166.665486111102</v>
          </cell>
          <cell r="B1894">
            <v>3915</v>
          </cell>
          <cell r="R1894" t="str">
            <v>BRED161124</v>
          </cell>
        </row>
        <row r="1895">
          <cell r="A1895">
            <v>45166.6644212963</v>
          </cell>
          <cell r="B1895">
            <v>6610</v>
          </cell>
          <cell r="R1895" t="str">
            <v>BRKD220111</v>
          </cell>
        </row>
        <row r="1896">
          <cell r="A1896">
            <v>45166.647418981498</v>
          </cell>
          <cell r="B1896">
            <v>594</v>
          </cell>
          <cell r="R1896" t="str">
            <v>BWBD163701</v>
          </cell>
        </row>
        <row r="1897">
          <cell r="A1897">
            <v>45166.510821759301</v>
          </cell>
          <cell r="B1897">
            <v>11671</v>
          </cell>
          <cell r="R1897" t="str">
            <v>BSGC376585</v>
          </cell>
        </row>
        <row r="1898">
          <cell r="A1898">
            <v>45166.483668981498</v>
          </cell>
          <cell r="B1898">
            <v>6042</v>
          </cell>
          <cell r="R1898" t="str">
            <v>BVCC376207</v>
          </cell>
        </row>
        <row r="1899">
          <cell r="A1899">
            <v>45164.679120370398</v>
          </cell>
          <cell r="B1899">
            <v>2080</v>
          </cell>
          <cell r="R1899" t="str">
            <v>BUEC372458</v>
          </cell>
        </row>
        <row r="1900">
          <cell r="A1900">
            <v>45164.638888888898</v>
          </cell>
          <cell r="B1900">
            <v>27695</v>
          </cell>
          <cell r="R1900" t="str">
            <v>BMJS040004</v>
          </cell>
        </row>
        <row r="1901">
          <cell r="A1901">
            <v>45164.560902777797</v>
          </cell>
          <cell r="B1901">
            <v>4663</v>
          </cell>
          <cell r="R1901" t="str">
            <v>BVKC374486</v>
          </cell>
        </row>
        <row r="1902">
          <cell r="A1902">
            <v>45164.448483796303</v>
          </cell>
          <cell r="B1902">
            <v>3102</v>
          </cell>
          <cell r="R1902" t="str">
            <v>BWLS031775</v>
          </cell>
        </row>
        <row r="1903">
          <cell r="A1903">
            <v>45161.670069444401</v>
          </cell>
          <cell r="B1903">
            <v>3608</v>
          </cell>
          <cell r="R1903" t="str">
            <v>BUED162762</v>
          </cell>
        </row>
        <row r="1904">
          <cell r="A1904">
            <v>45161.619467592602</v>
          </cell>
          <cell r="B1904">
            <v>27487</v>
          </cell>
          <cell r="R1904" t="str">
            <v>BRGS035169</v>
          </cell>
        </row>
        <row r="1905">
          <cell r="A1905">
            <v>45161.5317939815</v>
          </cell>
          <cell r="B1905">
            <v>5800</v>
          </cell>
          <cell r="R1905" t="str">
            <v>BSKD161462</v>
          </cell>
        </row>
        <row r="1906">
          <cell r="A1906">
            <v>45160.740729166697</v>
          </cell>
          <cell r="B1906">
            <v>1510</v>
          </cell>
          <cell r="R1906" t="str">
            <v>BVED163244</v>
          </cell>
        </row>
        <row r="1907">
          <cell r="A1907">
            <v>45160.7274652778</v>
          </cell>
          <cell r="B1907">
            <v>19636</v>
          </cell>
          <cell r="R1907" t="str">
            <v>BSDS043254</v>
          </cell>
        </row>
        <row r="1908">
          <cell r="A1908">
            <v>45160.468564814801</v>
          </cell>
          <cell r="B1908">
            <v>30850</v>
          </cell>
          <cell r="R1908" t="str">
            <v>GPLS030458</v>
          </cell>
        </row>
        <row r="1909">
          <cell r="A1909">
            <v>45159.704814814802</v>
          </cell>
          <cell r="B1909">
            <v>17192</v>
          </cell>
          <cell r="R1909" t="str">
            <v>GOHC370857</v>
          </cell>
        </row>
        <row r="1910">
          <cell r="A1910">
            <v>45157.498321759304</v>
          </cell>
          <cell r="B1910">
            <v>14438</v>
          </cell>
          <cell r="R1910" t="str">
            <v>BTDS044313</v>
          </cell>
        </row>
        <row r="1911">
          <cell r="A1911">
            <v>45157.496539351901</v>
          </cell>
          <cell r="B1911">
            <v>5052</v>
          </cell>
          <cell r="R1911" t="str">
            <v>BUID162912</v>
          </cell>
        </row>
        <row r="1912">
          <cell r="A1912">
            <v>45157.493055555598</v>
          </cell>
          <cell r="B1912">
            <v>13763</v>
          </cell>
          <cell r="R1912" t="str">
            <v>BTDS044304</v>
          </cell>
        </row>
        <row r="1913">
          <cell r="A1913">
            <v>45157.481770833299</v>
          </cell>
          <cell r="B1913">
            <v>4242</v>
          </cell>
          <cell r="R1913" t="str">
            <v>BVKC374485</v>
          </cell>
        </row>
        <row r="1914">
          <cell r="A1914">
            <v>45156.556122685201</v>
          </cell>
          <cell r="B1914">
            <v>579</v>
          </cell>
          <cell r="R1914" t="str">
            <v>BVED163240</v>
          </cell>
        </row>
        <row r="1915">
          <cell r="A1915">
            <v>45155.711643518502</v>
          </cell>
          <cell r="B1915">
            <v>2131</v>
          </cell>
          <cell r="R1915" t="str">
            <v>BVID163401</v>
          </cell>
        </row>
        <row r="1916">
          <cell r="A1916">
            <v>45154.680694444403</v>
          </cell>
          <cell r="B1916">
            <v>54178</v>
          </cell>
          <cell r="R1916" t="str">
            <v>BMBL160078</v>
          </cell>
        </row>
        <row r="1917">
          <cell r="A1917">
            <v>45154.679502314801</v>
          </cell>
          <cell r="B1917">
            <v>17151</v>
          </cell>
          <cell r="R1917" t="str">
            <v>BSCS037531</v>
          </cell>
        </row>
        <row r="1918">
          <cell r="A1918">
            <v>45154.6773958333</v>
          </cell>
          <cell r="B1918">
            <v>21707</v>
          </cell>
          <cell r="R1918" t="str">
            <v>BIFS040367</v>
          </cell>
        </row>
        <row r="1919">
          <cell r="A1919">
            <v>45152.705659722204</v>
          </cell>
          <cell r="B1919">
            <v>504</v>
          </cell>
          <cell r="R1919" t="str">
            <v>BWAD163687</v>
          </cell>
        </row>
        <row r="1920">
          <cell r="A1920">
            <v>45152.545682870397</v>
          </cell>
          <cell r="B1920">
            <v>861</v>
          </cell>
          <cell r="R1920" t="str">
            <v>BVIL161084</v>
          </cell>
        </row>
        <row r="1921">
          <cell r="A1921">
            <v>45150.532303240703</v>
          </cell>
          <cell r="B1921">
            <v>11720</v>
          </cell>
          <cell r="R1921" t="str">
            <v>BTJC377259</v>
          </cell>
        </row>
        <row r="1922">
          <cell r="A1922">
            <v>45150.530624999999</v>
          </cell>
          <cell r="B1922">
            <v>11565</v>
          </cell>
          <cell r="R1922" t="str">
            <v>BVJS047894</v>
          </cell>
        </row>
        <row r="1923">
          <cell r="A1923">
            <v>45149.638923611099</v>
          </cell>
          <cell r="B1923">
            <v>47365</v>
          </cell>
          <cell r="R1923" t="str">
            <v>BNAS040245</v>
          </cell>
        </row>
        <row r="1924">
          <cell r="A1924">
            <v>45148.7036226852</v>
          </cell>
          <cell r="B1924">
            <v>2353</v>
          </cell>
          <cell r="R1924" t="str">
            <v>BVFS049407</v>
          </cell>
        </row>
        <row r="1925">
          <cell r="A1925">
            <v>45148.574583333299</v>
          </cell>
          <cell r="B1925">
            <v>2120</v>
          </cell>
          <cell r="R1925" t="str">
            <v>BVFS049398</v>
          </cell>
        </row>
        <row r="1926">
          <cell r="A1926">
            <v>45147.683391203696</v>
          </cell>
          <cell r="B1926">
            <v>3500</v>
          </cell>
          <cell r="R1926" t="str">
            <v>BVCD163165</v>
          </cell>
        </row>
        <row r="1927">
          <cell r="A1927">
            <v>45147.509629629603</v>
          </cell>
          <cell r="B1927">
            <v>6679</v>
          </cell>
          <cell r="R1927" t="str">
            <v>BRID161341</v>
          </cell>
        </row>
        <row r="1928">
          <cell r="A1928">
            <v>45147.507592592599</v>
          </cell>
          <cell r="B1928">
            <v>9355</v>
          </cell>
          <cell r="R1928" t="str">
            <v>BUGS035879</v>
          </cell>
        </row>
        <row r="1929">
          <cell r="A1929">
            <v>45147.506307870397</v>
          </cell>
          <cell r="B1929">
            <v>20900</v>
          </cell>
          <cell r="R1929" t="str">
            <v>GOCS030806</v>
          </cell>
        </row>
        <row r="1930">
          <cell r="A1930">
            <v>45145.488657407397</v>
          </cell>
          <cell r="B1930">
            <v>3000</v>
          </cell>
          <cell r="R1930" t="str">
            <v>BVLD163040</v>
          </cell>
        </row>
        <row r="1931">
          <cell r="A1931">
            <v>45143.570787037002</v>
          </cell>
          <cell r="B1931">
            <v>6625</v>
          </cell>
          <cell r="R1931" t="str">
            <v>BTCD162159</v>
          </cell>
        </row>
        <row r="1932">
          <cell r="A1932">
            <v>45143.569722222201</v>
          </cell>
          <cell r="B1932">
            <v>5040</v>
          </cell>
          <cell r="R1932" t="str">
            <v>BSGD161864</v>
          </cell>
        </row>
        <row r="1933">
          <cell r="A1933">
            <v>45142.636956018498</v>
          </cell>
          <cell r="B1933">
            <v>12605</v>
          </cell>
          <cell r="R1933" t="str">
            <v>BTDD162169</v>
          </cell>
        </row>
        <row r="1934">
          <cell r="A1934">
            <v>45142.586944444403</v>
          </cell>
          <cell r="B1934">
            <v>33561</v>
          </cell>
          <cell r="R1934" t="str">
            <v>GPJS030042</v>
          </cell>
        </row>
        <row r="1935">
          <cell r="A1935">
            <v>45142.550081018497</v>
          </cell>
          <cell r="B1935">
            <v>9265</v>
          </cell>
          <cell r="R1935" t="str">
            <v>BRHS035337</v>
          </cell>
        </row>
        <row r="1936">
          <cell r="A1936">
            <v>45141.7555208333</v>
          </cell>
          <cell r="B1936">
            <v>3095</v>
          </cell>
          <cell r="R1936" t="str">
            <v>BTHD162350</v>
          </cell>
        </row>
        <row r="1937">
          <cell r="A1937">
            <v>45141.605127314797</v>
          </cell>
          <cell r="B1937">
            <v>23622</v>
          </cell>
          <cell r="R1937" t="str">
            <v>BRCC372871</v>
          </cell>
        </row>
        <row r="1938">
          <cell r="A1938">
            <v>45141.465300925898</v>
          </cell>
          <cell r="B1938">
            <v>2469</v>
          </cell>
          <cell r="R1938" t="str">
            <v>BQGD220072</v>
          </cell>
        </row>
        <row r="1939">
          <cell r="A1939">
            <v>45140.639467592599</v>
          </cell>
          <cell r="B1939">
            <v>1054</v>
          </cell>
          <cell r="R1939" t="str">
            <v>BWAD163648</v>
          </cell>
        </row>
        <row r="1940">
          <cell r="A1940">
            <v>45140.479351851798</v>
          </cell>
          <cell r="B1940">
            <v>43875</v>
          </cell>
          <cell r="R1940" t="str">
            <v>BKAS030685</v>
          </cell>
        </row>
        <row r="1941">
          <cell r="A1941">
            <v>45139.657268518502</v>
          </cell>
          <cell r="B1941">
            <v>3774</v>
          </cell>
          <cell r="R1941" t="str">
            <v>BUGC373215</v>
          </cell>
        </row>
        <row r="1942">
          <cell r="A1942">
            <v>45138.6953125</v>
          </cell>
          <cell r="B1942">
            <v>26234</v>
          </cell>
          <cell r="R1942" t="str">
            <v>BQHS040705</v>
          </cell>
        </row>
        <row r="1943">
          <cell r="A1943">
            <v>45138.644270833298</v>
          </cell>
          <cell r="B1943">
            <v>6700</v>
          </cell>
          <cell r="R1943" t="str">
            <v>BTKD162112</v>
          </cell>
        </row>
        <row r="1944">
          <cell r="A1944">
            <v>45138.643310185202</v>
          </cell>
          <cell r="B1944">
            <v>3720</v>
          </cell>
          <cell r="R1944" t="str">
            <v>BUKD162491</v>
          </cell>
        </row>
        <row r="1945">
          <cell r="A1945">
            <v>45138.642430555599</v>
          </cell>
          <cell r="B1945">
            <v>6300</v>
          </cell>
          <cell r="R1945" t="str">
            <v>BTDD162192</v>
          </cell>
        </row>
        <row r="1946">
          <cell r="A1946">
            <v>45138.641412037003</v>
          </cell>
          <cell r="B1946">
            <v>4630</v>
          </cell>
          <cell r="R1946" t="str">
            <v>BSAD161582</v>
          </cell>
        </row>
        <row r="1947">
          <cell r="A1947">
            <v>45138.640069444402</v>
          </cell>
          <cell r="B1947">
            <v>4500</v>
          </cell>
          <cell r="R1947" t="str">
            <v>BUAD162630</v>
          </cell>
        </row>
        <row r="1948">
          <cell r="A1948">
            <v>45138.639166666697</v>
          </cell>
          <cell r="B1948">
            <v>5565</v>
          </cell>
          <cell r="R1948" t="str">
            <v>BUAD162625</v>
          </cell>
        </row>
        <row r="1949">
          <cell r="A1949">
            <v>45138.638067129599</v>
          </cell>
          <cell r="B1949">
            <v>6945</v>
          </cell>
          <cell r="R1949" t="str">
            <v>BTGD162289</v>
          </cell>
        </row>
        <row r="1950">
          <cell r="A1950">
            <v>45138.636944444399</v>
          </cell>
          <cell r="B1950">
            <v>4400</v>
          </cell>
          <cell r="R1950" t="str">
            <v>BRGD230256</v>
          </cell>
        </row>
        <row r="1951">
          <cell r="A1951">
            <v>45138.635879629597</v>
          </cell>
          <cell r="B1951">
            <v>7740</v>
          </cell>
          <cell r="R1951" t="str">
            <v>BQBD200008</v>
          </cell>
        </row>
        <row r="1952">
          <cell r="A1952">
            <v>45138.634224537003</v>
          </cell>
          <cell r="B1952">
            <v>3770</v>
          </cell>
          <cell r="R1952" t="str">
            <v>BSGD161854</v>
          </cell>
        </row>
        <row r="1953">
          <cell r="A1953">
            <v>45138.6325</v>
          </cell>
          <cell r="B1953">
            <v>6230</v>
          </cell>
          <cell r="R1953" t="str">
            <v>BULD162568</v>
          </cell>
        </row>
        <row r="1954">
          <cell r="A1954">
            <v>45138.631342592598</v>
          </cell>
          <cell r="B1954">
            <v>5740</v>
          </cell>
          <cell r="R1954" t="str">
            <v>BRBL150944</v>
          </cell>
        </row>
        <row r="1955">
          <cell r="A1955">
            <v>45138.630335648202</v>
          </cell>
          <cell r="B1955">
            <v>6025</v>
          </cell>
          <cell r="R1955" t="str">
            <v>BPLD200068</v>
          </cell>
        </row>
        <row r="1956">
          <cell r="A1956">
            <v>45138.629085648201</v>
          </cell>
          <cell r="B1956">
            <v>9355</v>
          </cell>
          <cell r="R1956" t="str">
            <v>BSKD161477</v>
          </cell>
        </row>
        <row r="1957">
          <cell r="A1957">
            <v>45138.612129629597</v>
          </cell>
          <cell r="B1957">
            <v>17329</v>
          </cell>
          <cell r="R1957" t="str">
            <v>BSKS036365</v>
          </cell>
        </row>
        <row r="1958">
          <cell r="A1958">
            <v>45136.678668981498</v>
          </cell>
          <cell r="B1958">
            <v>2047</v>
          </cell>
          <cell r="R1958" t="str">
            <v>BVJD162958</v>
          </cell>
        </row>
        <row r="1959">
          <cell r="A1959">
            <v>45136.459756944401</v>
          </cell>
          <cell r="B1959">
            <v>33782</v>
          </cell>
          <cell r="R1959" t="str">
            <v>BSJS035917</v>
          </cell>
        </row>
        <row r="1960">
          <cell r="A1960">
            <v>45135.521631944401</v>
          </cell>
          <cell r="B1960">
            <v>4339</v>
          </cell>
          <cell r="R1960" t="str">
            <v>BSBC375571</v>
          </cell>
        </row>
        <row r="1961">
          <cell r="A1961">
            <v>45134.846875000003</v>
          </cell>
          <cell r="B1961">
            <v>570</v>
          </cell>
          <cell r="R1961" t="str">
            <v>BVIL161081</v>
          </cell>
        </row>
        <row r="1962">
          <cell r="A1962">
            <v>45134.565034722204</v>
          </cell>
          <cell r="B1962">
            <v>20754</v>
          </cell>
          <cell r="R1962" t="str">
            <v>BSCS037449</v>
          </cell>
        </row>
        <row r="1963">
          <cell r="A1963">
            <v>45133.700254629599</v>
          </cell>
          <cell r="B1963">
            <v>7753</v>
          </cell>
          <cell r="R1963" t="str">
            <v>BTIS032025</v>
          </cell>
        </row>
        <row r="1964">
          <cell r="A1964">
            <v>45133.696145833303</v>
          </cell>
          <cell r="B1964">
            <v>7448</v>
          </cell>
          <cell r="R1964" t="str">
            <v>BTIS032020</v>
          </cell>
        </row>
        <row r="1965">
          <cell r="A1965">
            <v>45132.565902777802</v>
          </cell>
          <cell r="B1965">
            <v>68329</v>
          </cell>
          <cell r="R1965" t="str">
            <v>BNCC370425</v>
          </cell>
        </row>
        <row r="1966">
          <cell r="A1966">
            <v>45131.569606481498</v>
          </cell>
          <cell r="B1966">
            <v>9639</v>
          </cell>
          <cell r="R1966" t="str">
            <v>BVKS048107</v>
          </cell>
        </row>
        <row r="1967">
          <cell r="A1967">
            <v>45131.5682407407</v>
          </cell>
          <cell r="B1967">
            <v>2037</v>
          </cell>
          <cell r="R1967" t="str">
            <v>BVDS039346</v>
          </cell>
        </row>
        <row r="1968">
          <cell r="A1968">
            <v>45131.566863425898</v>
          </cell>
          <cell r="B1968">
            <v>13276</v>
          </cell>
          <cell r="R1968" t="str">
            <v>BSDC375954</v>
          </cell>
        </row>
        <row r="1969">
          <cell r="A1969">
            <v>45131.565474536997</v>
          </cell>
          <cell r="B1969">
            <v>4928</v>
          </cell>
          <cell r="R1969" t="str">
            <v>BVEC376812</v>
          </cell>
        </row>
        <row r="1970">
          <cell r="A1970">
            <v>45131.564004629603</v>
          </cell>
          <cell r="B1970">
            <v>1450</v>
          </cell>
          <cell r="R1970" t="str">
            <v>BRCD160984</v>
          </cell>
        </row>
        <row r="1971">
          <cell r="A1971">
            <v>45131.558101851799</v>
          </cell>
          <cell r="B1971">
            <v>25444</v>
          </cell>
          <cell r="R1971" t="str">
            <v>BMFS031346</v>
          </cell>
        </row>
        <row r="1972">
          <cell r="A1972">
            <v>45129.586863425902</v>
          </cell>
          <cell r="B1972">
            <v>582</v>
          </cell>
          <cell r="R1972" t="str">
            <v>BVIL161084</v>
          </cell>
        </row>
        <row r="1973">
          <cell r="A1973">
            <v>45129.502511574101</v>
          </cell>
          <cell r="B1973">
            <v>2575</v>
          </cell>
          <cell r="R1973" t="str">
            <v>BVED163235</v>
          </cell>
        </row>
        <row r="1974">
          <cell r="A1974">
            <v>45129.501331018502</v>
          </cell>
          <cell r="B1974">
            <v>2625</v>
          </cell>
          <cell r="R1974" t="str">
            <v>BVED163231</v>
          </cell>
        </row>
        <row r="1975">
          <cell r="A1975">
            <v>45128.681192129603</v>
          </cell>
          <cell r="B1975">
            <v>2025</v>
          </cell>
          <cell r="R1975" t="str">
            <v>BVCC376206</v>
          </cell>
        </row>
        <row r="1976">
          <cell r="A1976">
            <v>45128.679409722201</v>
          </cell>
          <cell r="B1976">
            <v>3089</v>
          </cell>
          <cell r="R1976" t="str">
            <v>BUID162953</v>
          </cell>
        </row>
        <row r="1977">
          <cell r="A1977">
            <v>45127.653402777803</v>
          </cell>
          <cell r="B1977">
            <v>10779</v>
          </cell>
          <cell r="R1977" t="str">
            <v>BSBC375576</v>
          </cell>
        </row>
        <row r="1978">
          <cell r="A1978">
            <v>45127.636377314797</v>
          </cell>
          <cell r="B1978">
            <v>2797</v>
          </cell>
          <cell r="R1978" t="str">
            <v>BTGD162296</v>
          </cell>
        </row>
        <row r="1979">
          <cell r="A1979">
            <v>45127.584166666697</v>
          </cell>
          <cell r="B1979">
            <v>1630</v>
          </cell>
          <cell r="R1979" t="str">
            <v>BVKD163026</v>
          </cell>
        </row>
        <row r="1980">
          <cell r="A1980">
            <v>45125.698773148099</v>
          </cell>
          <cell r="B1980">
            <v>3683</v>
          </cell>
          <cell r="R1980" t="str">
            <v>BUKD162500</v>
          </cell>
        </row>
        <row r="1981">
          <cell r="A1981">
            <v>45121.931388888901</v>
          </cell>
          <cell r="B1981">
            <v>1533</v>
          </cell>
          <cell r="R1981" t="str">
            <v>BVHD163374</v>
          </cell>
        </row>
        <row r="1982">
          <cell r="A1982">
            <v>45121.612604166701</v>
          </cell>
          <cell r="B1982">
            <v>465</v>
          </cell>
          <cell r="R1982" t="str">
            <v>BWJL153355</v>
          </cell>
        </row>
        <row r="1983">
          <cell r="A1983">
            <v>45121.526840277802</v>
          </cell>
          <cell r="B1983">
            <v>22749</v>
          </cell>
          <cell r="R1983" t="str">
            <v>BRIS035838</v>
          </cell>
        </row>
        <row r="1984">
          <cell r="A1984">
            <v>45121.502511574101</v>
          </cell>
          <cell r="B1984">
            <v>12217</v>
          </cell>
          <cell r="R1984" t="str">
            <v>BSLS036682</v>
          </cell>
        </row>
        <row r="1985">
          <cell r="A1985">
            <v>45120.613483796304</v>
          </cell>
          <cell r="B1985">
            <v>1000</v>
          </cell>
          <cell r="R1985" t="str">
            <v>BVHD163336</v>
          </cell>
        </row>
        <row r="1986">
          <cell r="A1986">
            <v>45119.5062384259</v>
          </cell>
          <cell r="B1986">
            <v>2133</v>
          </cell>
          <cell r="R1986" t="str">
            <v>BVFS049421</v>
          </cell>
        </row>
        <row r="1987">
          <cell r="A1987">
            <v>45119.464652777802</v>
          </cell>
          <cell r="B1987">
            <v>53416</v>
          </cell>
          <cell r="R1987" t="str">
            <v>BILS030211</v>
          </cell>
        </row>
        <row r="1988">
          <cell r="A1988">
            <v>45119.463437500002</v>
          </cell>
          <cell r="B1988">
            <v>42398</v>
          </cell>
          <cell r="R1988" t="str">
            <v>BLGS040582</v>
          </cell>
        </row>
        <row r="1989">
          <cell r="A1989">
            <v>45119.462164351899</v>
          </cell>
          <cell r="B1989">
            <v>2131</v>
          </cell>
          <cell r="R1989" t="str">
            <v>BVIC378175</v>
          </cell>
        </row>
        <row r="1990">
          <cell r="A1990">
            <v>45119.452743055597</v>
          </cell>
          <cell r="B1990">
            <v>15319</v>
          </cell>
          <cell r="R1990" t="str">
            <v>GPBC370442</v>
          </cell>
        </row>
        <row r="1991">
          <cell r="A1991">
            <v>45119.4515972222</v>
          </cell>
          <cell r="B1991">
            <v>5559</v>
          </cell>
          <cell r="R1991" t="str">
            <v>BRDC373261</v>
          </cell>
        </row>
        <row r="1992">
          <cell r="A1992">
            <v>45118.6553472222</v>
          </cell>
          <cell r="B1992">
            <v>1256</v>
          </cell>
          <cell r="R1992" t="str">
            <v>BVJC374172</v>
          </cell>
        </row>
        <row r="1993">
          <cell r="A1993">
            <v>45115.613275463002</v>
          </cell>
          <cell r="B1993">
            <v>4853</v>
          </cell>
          <cell r="R1993" t="str">
            <v>BVGF111611</v>
          </cell>
        </row>
        <row r="1994">
          <cell r="A1994">
            <v>45115.612407407403</v>
          </cell>
          <cell r="B1994">
            <v>5072</v>
          </cell>
          <cell r="R1994" t="str">
            <v>BVGF111615</v>
          </cell>
        </row>
        <row r="1995">
          <cell r="A1995">
            <v>45115.484606481499</v>
          </cell>
          <cell r="B1995">
            <v>4503</v>
          </cell>
          <cell r="R1995" t="str">
            <v>BUID162912</v>
          </cell>
        </row>
        <row r="1996">
          <cell r="A1996">
            <v>45114.699293981503</v>
          </cell>
          <cell r="B1996">
            <v>28861</v>
          </cell>
          <cell r="R1996" t="str">
            <v>BQBS033819</v>
          </cell>
        </row>
        <row r="1997">
          <cell r="A1997">
            <v>45113.681909722203</v>
          </cell>
          <cell r="B1997">
            <v>2700</v>
          </cell>
          <cell r="R1997" t="str">
            <v>BVLD163067</v>
          </cell>
        </row>
        <row r="1998">
          <cell r="A1998">
            <v>45113.616493055597</v>
          </cell>
          <cell r="B1998">
            <v>2230</v>
          </cell>
          <cell r="R1998" t="str">
            <v>BVFS049358</v>
          </cell>
        </row>
        <row r="1999">
          <cell r="A1999">
            <v>45113.584548611099</v>
          </cell>
          <cell r="B1999">
            <v>7420</v>
          </cell>
          <cell r="R1999" t="str">
            <v>BPBD200118</v>
          </cell>
        </row>
        <row r="2000">
          <cell r="A2000">
            <v>45113.583217592597</v>
          </cell>
          <cell r="B2000">
            <v>1210</v>
          </cell>
          <cell r="R2000" t="str">
            <v>BTKD200646</v>
          </cell>
        </row>
        <row r="2001">
          <cell r="A2001">
            <v>45113.581944444399</v>
          </cell>
          <cell r="B2001">
            <v>1210</v>
          </cell>
          <cell r="R2001" t="str">
            <v>BTJL152348</v>
          </cell>
        </row>
        <row r="2002">
          <cell r="A2002">
            <v>45113.580497685201</v>
          </cell>
          <cell r="B2002">
            <v>9580</v>
          </cell>
          <cell r="R2002" t="str">
            <v>BQGD230029</v>
          </cell>
        </row>
        <row r="2003">
          <cell r="A2003">
            <v>45113.579016203701</v>
          </cell>
          <cell r="B2003">
            <v>1680</v>
          </cell>
          <cell r="R2003" t="str">
            <v>BTID162392</v>
          </cell>
        </row>
        <row r="2004">
          <cell r="A2004">
            <v>45113.576099537</v>
          </cell>
          <cell r="B2004">
            <v>4400</v>
          </cell>
          <cell r="R2004" t="str">
            <v>BSLD230361</v>
          </cell>
        </row>
        <row r="2005">
          <cell r="A2005">
            <v>45113.574884259302</v>
          </cell>
          <cell r="B2005">
            <v>7310</v>
          </cell>
          <cell r="R2005" t="str">
            <v>BULD162577</v>
          </cell>
        </row>
        <row r="2006">
          <cell r="A2006">
            <v>45113.573692129597</v>
          </cell>
          <cell r="B2006">
            <v>7400</v>
          </cell>
          <cell r="R2006" t="str">
            <v>BULD162559</v>
          </cell>
        </row>
        <row r="2007">
          <cell r="A2007">
            <v>45113.572731481501</v>
          </cell>
          <cell r="B2007">
            <v>6075</v>
          </cell>
          <cell r="R2007" t="str">
            <v>BTCD162162</v>
          </cell>
        </row>
        <row r="2008">
          <cell r="A2008">
            <v>45113.571724537003</v>
          </cell>
          <cell r="B2008">
            <v>5050</v>
          </cell>
          <cell r="R2008" t="str">
            <v>BRCD160967</v>
          </cell>
        </row>
        <row r="2009">
          <cell r="A2009">
            <v>45113.5705787037</v>
          </cell>
          <cell r="B2009">
            <v>7480</v>
          </cell>
          <cell r="R2009" t="str">
            <v>BSKD161467</v>
          </cell>
        </row>
        <row r="2010">
          <cell r="A2010">
            <v>45113.539571759298</v>
          </cell>
          <cell r="B2010">
            <v>10035</v>
          </cell>
          <cell r="R2010" t="str">
            <v>BRGD161233</v>
          </cell>
        </row>
        <row r="2011">
          <cell r="A2011">
            <v>45113.538402777798</v>
          </cell>
          <cell r="B2011">
            <v>6900</v>
          </cell>
          <cell r="R2011" t="str">
            <v>BTDD162186</v>
          </cell>
        </row>
        <row r="2012">
          <cell r="A2012">
            <v>45113.535347222198</v>
          </cell>
          <cell r="B2012">
            <v>10855</v>
          </cell>
          <cell r="R2012" t="str">
            <v>BQKD160115</v>
          </cell>
        </row>
        <row r="2013">
          <cell r="A2013">
            <v>45113.534120370401</v>
          </cell>
          <cell r="B2013">
            <v>16565</v>
          </cell>
          <cell r="R2013" t="str">
            <v>BQJD160040</v>
          </cell>
        </row>
        <row r="2014">
          <cell r="A2014">
            <v>45113.532881944397</v>
          </cell>
          <cell r="B2014">
            <v>4900</v>
          </cell>
          <cell r="R2014" t="str">
            <v>BSJD161378</v>
          </cell>
        </row>
        <row r="2015">
          <cell r="A2015">
            <v>45113.526898148099</v>
          </cell>
          <cell r="B2015">
            <v>4050</v>
          </cell>
          <cell r="R2015" t="str">
            <v>BTEL160427</v>
          </cell>
        </row>
        <row r="2016">
          <cell r="A2016">
            <v>45113.525266203702</v>
          </cell>
          <cell r="B2016">
            <v>1840</v>
          </cell>
          <cell r="R2016" t="str">
            <v>BUJD121019</v>
          </cell>
        </row>
        <row r="2017">
          <cell r="A2017">
            <v>45113.524189814802</v>
          </cell>
          <cell r="B2017">
            <v>1800</v>
          </cell>
          <cell r="R2017" t="str">
            <v>BTHD120971</v>
          </cell>
        </row>
        <row r="2018">
          <cell r="A2018">
            <v>45113.5231712963</v>
          </cell>
          <cell r="B2018">
            <v>6250</v>
          </cell>
          <cell r="R2018" t="str">
            <v>BSFD161795</v>
          </cell>
        </row>
        <row r="2019">
          <cell r="A2019">
            <v>45113.521886574097</v>
          </cell>
          <cell r="B2019">
            <v>6150</v>
          </cell>
          <cell r="R2019" t="str">
            <v>BTFD162243</v>
          </cell>
        </row>
        <row r="2020">
          <cell r="A2020">
            <v>45113.450358796297</v>
          </cell>
          <cell r="B2020">
            <v>11147</v>
          </cell>
          <cell r="R2020" t="str">
            <v>BRGL151464</v>
          </cell>
        </row>
        <row r="2021">
          <cell r="A2021">
            <v>45113.449467592603</v>
          </cell>
          <cell r="B2021">
            <v>10851</v>
          </cell>
          <cell r="R2021" t="str">
            <v>BRGL151468</v>
          </cell>
        </row>
        <row r="2022">
          <cell r="A2022">
            <v>45113.446226851898</v>
          </cell>
          <cell r="B2022">
            <v>45</v>
          </cell>
          <cell r="R2022" t="str">
            <v>BVGD163297</v>
          </cell>
        </row>
        <row r="2023">
          <cell r="A2023">
            <v>45111.492974537003</v>
          </cell>
          <cell r="B2023">
            <v>505</v>
          </cell>
          <cell r="R2023" t="str">
            <v>BWKD163559</v>
          </cell>
        </row>
        <row r="2024">
          <cell r="A2024">
            <v>45110.510335648098</v>
          </cell>
          <cell r="B2024">
            <v>4297</v>
          </cell>
          <cell r="R2024" t="str">
            <v>BUGD162826</v>
          </cell>
        </row>
        <row r="2025">
          <cell r="A2025">
            <v>45107.638263888897</v>
          </cell>
          <cell r="B2025">
            <v>22470</v>
          </cell>
          <cell r="R2025" t="str">
            <v>BRAS033261</v>
          </cell>
        </row>
        <row r="2026">
          <cell r="A2026">
            <v>45107.623483796298</v>
          </cell>
          <cell r="B2026">
            <v>1502</v>
          </cell>
          <cell r="R2026" t="str">
            <v>BVID163401</v>
          </cell>
        </row>
        <row r="2027">
          <cell r="A2027">
            <v>45102.577534722201</v>
          </cell>
          <cell r="B2027">
            <v>10408</v>
          </cell>
          <cell r="R2027" t="str">
            <v>BRBS033681</v>
          </cell>
        </row>
        <row r="2028">
          <cell r="A2028">
            <v>45102.574872685203</v>
          </cell>
          <cell r="B2028">
            <v>11771</v>
          </cell>
          <cell r="R2028" t="str">
            <v>BRCS033813</v>
          </cell>
        </row>
        <row r="2029">
          <cell r="A2029">
            <v>45102.572627314803</v>
          </cell>
          <cell r="B2029">
            <v>12075</v>
          </cell>
          <cell r="R2029" t="str">
            <v>BRCS033809</v>
          </cell>
        </row>
        <row r="2030">
          <cell r="A2030">
            <v>45101.697326388901</v>
          </cell>
          <cell r="B2030">
            <v>1030</v>
          </cell>
          <cell r="R2030" t="str">
            <v>BVED163244</v>
          </cell>
        </row>
        <row r="2031">
          <cell r="A2031">
            <v>45101.684317129599</v>
          </cell>
          <cell r="B2031">
            <v>509</v>
          </cell>
          <cell r="R2031" t="str">
            <v>BWAD163648</v>
          </cell>
        </row>
        <row r="2032">
          <cell r="A2032">
            <v>45101.677627314799</v>
          </cell>
          <cell r="B2032"/>
          <cell r="R2032" t="str">
            <v>BSGD161904</v>
          </cell>
        </row>
        <row r="2033">
          <cell r="A2033">
            <v>45101.477569444403</v>
          </cell>
          <cell r="B2033">
            <v>5278</v>
          </cell>
          <cell r="R2033" t="str">
            <v>BUFD162814</v>
          </cell>
        </row>
        <row r="2034">
          <cell r="A2034">
            <v>45099.598993055602</v>
          </cell>
          <cell r="B2034"/>
          <cell r="R2034"/>
        </row>
        <row r="2035">
          <cell r="A2035">
            <v>45099.546724537002</v>
          </cell>
          <cell r="B2035">
            <v>22685</v>
          </cell>
          <cell r="R2035" t="str">
            <v>BRCC372871</v>
          </cell>
        </row>
        <row r="2036">
          <cell r="A2036">
            <v>45098.581319444398</v>
          </cell>
          <cell r="B2036">
            <v>2279</v>
          </cell>
          <cell r="R2036" t="str">
            <v>EVLL062069</v>
          </cell>
        </row>
        <row r="2037">
          <cell r="A2037">
            <v>45097.605254629598</v>
          </cell>
          <cell r="B2037">
            <v>12000</v>
          </cell>
          <cell r="R2037" t="str">
            <v>BTDD162169</v>
          </cell>
        </row>
        <row r="2038">
          <cell r="A2038">
            <v>45097.563449074099</v>
          </cell>
          <cell r="B2038">
            <v>12889</v>
          </cell>
          <cell r="R2038" t="str">
            <v>BUAS033580</v>
          </cell>
        </row>
        <row r="2039">
          <cell r="A2039">
            <v>45097.313946759299</v>
          </cell>
          <cell r="B2039">
            <v>2700</v>
          </cell>
          <cell r="R2039" t="str">
            <v>BVCD163165</v>
          </cell>
        </row>
        <row r="2040">
          <cell r="A2040">
            <v>45096.624560185199</v>
          </cell>
          <cell r="B2040">
            <v>7500</v>
          </cell>
          <cell r="R2040" t="str">
            <v>BTCD162149</v>
          </cell>
        </row>
        <row r="2041">
          <cell r="A2041">
            <v>45093.665439814802</v>
          </cell>
          <cell r="B2041">
            <v>12433</v>
          </cell>
          <cell r="R2041" t="str">
            <v>BUBS033778</v>
          </cell>
        </row>
        <row r="2042">
          <cell r="A2042">
            <v>45093.444317129601</v>
          </cell>
          <cell r="B2042">
            <v>1500</v>
          </cell>
          <cell r="R2042" t="str">
            <v>BUID162940</v>
          </cell>
        </row>
        <row r="2043">
          <cell r="A2043">
            <v>45092.437465277799</v>
          </cell>
          <cell r="B2043">
            <v>640</v>
          </cell>
          <cell r="R2043" t="str">
            <v>BWKD163522</v>
          </cell>
        </row>
        <row r="2044">
          <cell r="A2044">
            <v>45090.449108796303</v>
          </cell>
          <cell r="B2044">
            <v>2505</v>
          </cell>
          <cell r="R2044" t="str">
            <v>BPID120091</v>
          </cell>
        </row>
        <row r="2045">
          <cell r="A2045">
            <v>45090.448229166701</v>
          </cell>
          <cell r="B2045">
            <v>9125</v>
          </cell>
          <cell r="R2045" t="str">
            <v>BQED160244</v>
          </cell>
        </row>
        <row r="2046">
          <cell r="A2046">
            <v>45090.446689814802</v>
          </cell>
          <cell r="B2046">
            <v>5020</v>
          </cell>
          <cell r="R2046" t="str">
            <v>BSJD161406</v>
          </cell>
        </row>
        <row r="2047">
          <cell r="A2047">
            <v>45090.445706018501</v>
          </cell>
          <cell r="B2047">
            <v>3010</v>
          </cell>
          <cell r="R2047" t="str">
            <v>BSFD161819</v>
          </cell>
        </row>
        <row r="2048">
          <cell r="A2048">
            <v>45090.444710648102</v>
          </cell>
          <cell r="B2048">
            <v>4125</v>
          </cell>
          <cell r="R2048" t="str">
            <v>BSID161979</v>
          </cell>
        </row>
        <row r="2049">
          <cell r="A2049">
            <v>45090.443611111099</v>
          </cell>
          <cell r="B2049">
            <v>995</v>
          </cell>
          <cell r="R2049" t="str">
            <v>BULD121094</v>
          </cell>
        </row>
        <row r="2050">
          <cell r="A2050">
            <v>45090.442499999997</v>
          </cell>
          <cell r="B2050">
            <v>625</v>
          </cell>
          <cell r="R2050" t="str">
            <v>BUJD121018</v>
          </cell>
        </row>
        <row r="2051">
          <cell r="A2051">
            <v>45090.441481481503</v>
          </cell>
          <cell r="B2051">
            <v>8340</v>
          </cell>
          <cell r="R2051" t="str">
            <v>BRCD160940</v>
          </cell>
        </row>
        <row r="2052">
          <cell r="A2052">
            <v>45090.440520833297</v>
          </cell>
          <cell r="B2052">
            <v>4590</v>
          </cell>
          <cell r="R2052" t="str">
            <v>BSGD161864</v>
          </cell>
        </row>
        <row r="2053">
          <cell r="A2053">
            <v>45090.439340277801</v>
          </cell>
          <cell r="B2053">
            <v>16910</v>
          </cell>
          <cell r="R2053" t="str">
            <v>BQHD160416</v>
          </cell>
        </row>
        <row r="2054">
          <cell r="A2054">
            <v>45090.4383564815</v>
          </cell>
          <cell r="B2054">
            <v>4900</v>
          </cell>
          <cell r="R2054" t="str">
            <v>BSJD161422</v>
          </cell>
        </row>
        <row r="2055">
          <cell r="A2055">
            <v>45090.437326388899</v>
          </cell>
          <cell r="B2055">
            <v>4580</v>
          </cell>
          <cell r="R2055" t="str">
            <v>BRGD161218</v>
          </cell>
        </row>
        <row r="2056">
          <cell r="A2056">
            <v>45090.436400462997</v>
          </cell>
          <cell r="B2056">
            <v>6085</v>
          </cell>
          <cell r="R2056" t="str">
            <v>BRCD160968</v>
          </cell>
        </row>
        <row r="2057">
          <cell r="A2057">
            <v>45090.435057870403</v>
          </cell>
          <cell r="B2057">
            <v>4500</v>
          </cell>
          <cell r="R2057" t="str">
            <v>BRGD161212</v>
          </cell>
        </row>
        <row r="2058">
          <cell r="A2058">
            <v>45090.434039351901</v>
          </cell>
          <cell r="B2058">
            <v>5505</v>
          </cell>
          <cell r="R2058" t="str">
            <v>BSKD161462</v>
          </cell>
        </row>
        <row r="2059">
          <cell r="A2059">
            <v>45090.433101851799</v>
          </cell>
          <cell r="B2059">
            <v>6580</v>
          </cell>
          <cell r="R2059" t="str">
            <v>BTJD162046</v>
          </cell>
        </row>
        <row r="2060">
          <cell r="A2060">
            <v>45090.432175925896</v>
          </cell>
          <cell r="B2060">
            <v>8355</v>
          </cell>
          <cell r="R2060" t="str">
            <v>BSCD161691</v>
          </cell>
        </row>
        <row r="2061">
          <cell r="A2061">
            <v>45090.430891203701</v>
          </cell>
          <cell r="B2061">
            <v>1600</v>
          </cell>
          <cell r="R2061" t="str">
            <v>BVED231179</v>
          </cell>
        </row>
        <row r="2062">
          <cell r="A2062">
            <v>45090.427662037</v>
          </cell>
          <cell r="B2062">
            <v>3380</v>
          </cell>
          <cell r="R2062" t="str">
            <v>BSID161973</v>
          </cell>
        </row>
        <row r="2063">
          <cell r="A2063">
            <v>45090.426354166702</v>
          </cell>
          <cell r="B2063">
            <v>5845</v>
          </cell>
          <cell r="R2063" t="str">
            <v>BSID161968</v>
          </cell>
        </row>
        <row r="2064">
          <cell r="A2064">
            <v>45090.425254629597</v>
          </cell>
          <cell r="B2064">
            <v>25430</v>
          </cell>
          <cell r="R2064" t="str">
            <v>BMJD200014</v>
          </cell>
        </row>
        <row r="2065">
          <cell r="A2065">
            <v>45087.662222222199</v>
          </cell>
          <cell r="B2065">
            <v>13569</v>
          </cell>
          <cell r="R2065" t="str">
            <v>BUCS034287</v>
          </cell>
        </row>
        <row r="2066">
          <cell r="A2066">
            <v>45087.419108796297</v>
          </cell>
          <cell r="B2066">
            <v>29137</v>
          </cell>
          <cell r="R2066" t="str">
            <v>GPLS030458</v>
          </cell>
        </row>
        <row r="2067">
          <cell r="A2067">
            <v>45084.701261574097</v>
          </cell>
          <cell r="B2067">
            <v>27010</v>
          </cell>
          <cell r="R2067" t="str">
            <v>BQCS040170</v>
          </cell>
        </row>
        <row r="2068">
          <cell r="A2068">
            <v>45084.504178240699</v>
          </cell>
          <cell r="B2068">
            <v>3060</v>
          </cell>
          <cell r="R2068" t="str">
            <v>BUAD162634</v>
          </cell>
        </row>
        <row r="2069">
          <cell r="A2069">
            <v>45084.459386574097</v>
          </cell>
          <cell r="B2069">
            <v>5385</v>
          </cell>
          <cell r="R2069" t="str">
            <v>BTGL160455</v>
          </cell>
        </row>
        <row r="2070">
          <cell r="A2070">
            <v>45084.458090277803</v>
          </cell>
          <cell r="B2070">
            <v>4956</v>
          </cell>
          <cell r="R2070" t="str">
            <v>BRLD160756</v>
          </cell>
        </row>
        <row r="2071">
          <cell r="A2071">
            <v>45083.493020833303</v>
          </cell>
          <cell r="B2071">
            <v>2103</v>
          </cell>
          <cell r="R2071" t="str">
            <v>BUDD162740</v>
          </cell>
        </row>
        <row r="2072">
          <cell r="A2072">
            <v>45080.653668981497</v>
          </cell>
          <cell r="B2072">
            <v>5400</v>
          </cell>
          <cell r="R2072" t="str">
            <v>BSAD230391</v>
          </cell>
        </row>
        <row r="2073">
          <cell r="A2073">
            <v>45080.314710648097</v>
          </cell>
          <cell r="B2073">
            <v>1008</v>
          </cell>
          <cell r="R2073" t="str">
            <v>BVKD163026</v>
          </cell>
        </row>
        <row r="2074">
          <cell r="A2074">
            <v>45079.574247685203</v>
          </cell>
          <cell r="B2074">
            <v>5160</v>
          </cell>
          <cell r="R2074" t="str">
            <v>BPGC370231</v>
          </cell>
        </row>
        <row r="2075">
          <cell r="A2075">
            <v>45078.569525462997</v>
          </cell>
          <cell r="B2075">
            <v>6459</v>
          </cell>
          <cell r="R2075" t="str">
            <v>BTED162217</v>
          </cell>
        </row>
        <row r="2076">
          <cell r="A2076">
            <v>45078.516643518502</v>
          </cell>
          <cell r="B2076">
            <v>4654</v>
          </cell>
          <cell r="R2076" t="str">
            <v>BUAC371371</v>
          </cell>
        </row>
        <row r="2077">
          <cell r="A2077">
            <v>45078.477037037002</v>
          </cell>
          <cell r="B2077">
            <v>1067</v>
          </cell>
          <cell r="R2077" t="str">
            <v>BVAD121386</v>
          </cell>
        </row>
        <row r="2078">
          <cell r="A2078">
            <v>45076.671597222201</v>
          </cell>
          <cell r="B2078">
            <v>30812</v>
          </cell>
          <cell r="R2078" t="str">
            <v>GOIS031795</v>
          </cell>
        </row>
        <row r="2079">
          <cell r="A2079">
            <v>45076.531412037002</v>
          </cell>
          <cell r="B2079">
            <v>7250</v>
          </cell>
          <cell r="R2079" t="str">
            <v>BULD162559</v>
          </cell>
        </row>
        <row r="2080">
          <cell r="A2080">
            <v>45075.572719907403</v>
          </cell>
          <cell r="B2080">
            <v>6072</v>
          </cell>
          <cell r="R2080" t="str">
            <v>GPAC370341</v>
          </cell>
        </row>
        <row r="2081">
          <cell r="A2081">
            <v>45073.797395833302</v>
          </cell>
          <cell r="B2081">
            <v>1031</v>
          </cell>
          <cell r="R2081" t="str">
            <v>BVHD163393</v>
          </cell>
        </row>
        <row r="2082">
          <cell r="A2082">
            <v>45073.693217592598</v>
          </cell>
          <cell r="B2082">
            <v>6579</v>
          </cell>
          <cell r="R2082" t="str">
            <v>BTIS032020</v>
          </cell>
        </row>
        <row r="2083">
          <cell r="A2083">
            <v>45073.691990740699</v>
          </cell>
          <cell r="B2083">
            <v>5588</v>
          </cell>
          <cell r="R2083" t="str">
            <v>BULS033141</v>
          </cell>
        </row>
        <row r="2084">
          <cell r="A2084">
            <v>45073.688553240703</v>
          </cell>
          <cell r="B2084">
            <v>6634</v>
          </cell>
          <cell r="R2084" t="str">
            <v>BTIS032025</v>
          </cell>
        </row>
        <row r="2085">
          <cell r="A2085">
            <v>45073.674537036997</v>
          </cell>
          <cell r="B2085">
            <v>4500</v>
          </cell>
          <cell r="R2085" t="str">
            <v>BUCD162696</v>
          </cell>
        </row>
        <row r="2086">
          <cell r="A2086">
            <v>45070.4524537037</v>
          </cell>
          <cell r="B2086">
            <v>7365</v>
          </cell>
          <cell r="R2086" t="str">
            <v>BOID200231</v>
          </cell>
        </row>
        <row r="2087">
          <cell r="A2087">
            <v>45069.594733796301</v>
          </cell>
          <cell r="B2087">
            <v>18772</v>
          </cell>
          <cell r="R2087" t="str">
            <v>BRCC373040</v>
          </cell>
        </row>
        <row r="2088">
          <cell r="A2088">
            <v>45069.4909722222</v>
          </cell>
          <cell r="B2088">
            <v>579</v>
          </cell>
          <cell r="R2088" t="str">
            <v>BVED163244</v>
          </cell>
        </row>
        <row r="2089">
          <cell r="A2089">
            <v>45068.730046296303</v>
          </cell>
          <cell r="B2089">
            <v>5461</v>
          </cell>
          <cell r="R2089" t="str">
            <v>BUBS045931</v>
          </cell>
        </row>
        <row r="2090">
          <cell r="A2090">
            <v>45068.648900462998</v>
          </cell>
          <cell r="B2090">
            <v>990</v>
          </cell>
          <cell r="R2090" t="str">
            <v>BVID163401</v>
          </cell>
        </row>
        <row r="2091">
          <cell r="A2091">
            <v>45068.517129629603</v>
          </cell>
          <cell r="B2091">
            <v>20967</v>
          </cell>
          <cell r="R2091" t="str">
            <v>BRIS035838</v>
          </cell>
        </row>
        <row r="2092">
          <cell r="A2092">
            <v>45066.735879629603</v>
          </cell>
          <cell r="B2092">
            <v>4004</v>
          </cell>
          <cell r="R2092" t="str">
            <v>BVFS039912</v>
          </cell>
        </row>
        <row r="2093">
          <cell r="A2093">
            <v>45065.747557870403</v>
          </cell>
          <cell r="B2093">
            <v>6071</v>
          </cell>
          <cell r="R2093" t="str">
            <v>BTCD162162</v>
          </cell>
        </row>
        <row r="2094">
          <cell r="A2094">
            <v>45065.558564814797</v>
          </cell>
          <cell r="B2094">
            <v>17243</v>
          </cell>
          <cell r="R2094" t="str">
            <v>BREC373538</v>
          </cell>
        </row>
        <row r="2095">
          <cell r="A2095">
            <v>45065.514467592599</v>
          </cell>
          <cell r="B2095">
            <v>57761</v>
          </cell>
          <cell r="R2095" t="str">
            <v>BLGS040605</v>
          </cell>
        </row>
        <row r="2096">
          <cell r="A2096">
            <v>45065.480335648099</v>
          </cell>
          <cell r="B2096">
            <v>17493</v>
          </cell>
          <cell r="R2096" t="str">
            <v>BRFC373676</v>
          </cell>
        </row>
        <row r="2097">
          <cell r="A2097">
            <v>45065.452245370398</v>
          </cell>
          <cell r="B2097">
            <v>1282</v>
          </cell>
          <cell r="R2097" t="str">
            <v>BUID162940</v>
          </cell>
        </row>
        <row r="2098">
          <cell r="A2098">
            <v>45064.543518518498</v>
          </cell>
          <cell r="B2098">
            <v>1531</v>
          </cell>
          <cell r="R2098" t="str">
            <v>BUID220795</v>
          </cell>
        </row>
        <row r="2099">
          <cell r="A2099">
            <v>45064.431145833303</v>
          </cell>
          <cell r="B2099">
            <v>9350</v>
          </cell>
          <cell r="R2099" t="str">
            <v>BQGD230029</v>
          </cell>
        </row>
        <row r="2100">
          <cell r="A2100">
            <v>45063.655659722201</v>
          </cell>
          <cell r="B2100">
            <v>8238</v>
          </cell>
          <cell r="R2100" t="str">
            <v>BUGS035879</v>
          </cell>
        </row>
        <row r="2101">
          <cell r="A2101">
            <v>45063.653067129599</v>
          </cell>
          <cell r="B2101">
            <v>7077</v>
          </cell>
          <cell r="R2101" t="str">
            <v>BUFS046910</v>
          </cell>
        </row>
        <row r="2102">
          <cell r="A2102">
            <v>45062.717835648102</v>
          </cell>
          <cell r="B2102">
            <v>4004</v>
          </cell>
          <cell r="R2102" t="str">
            <v>BUID162912</v>
          </cell>
        </row>
        <row r="2103">
          <cell r="A2103">
            <v>45062.531064814801</v>
          </cell>
          <cell r="B2103">
            <v>23353</v>
          </cell>
          <cell r="R2103" t="str">
            <v>BMFC370445</v>
          </cell>
        </row>
        <row r="2104">
          <cell r="A2104">
            <v>45061.7366666667</v>
          </cell>
          <cell r="B2104">
            <v>38360</v>
          </cell>
          <cell r="R2104" t="str">
            <v>BKCS040470</v>
          </cell>
        </row>
        <row r="2105">
          <cell r="A2105">
            <v>45061.6863310185</v>
          </cell>
          <cell r="B2105">
            <v>16299</v>
          </cell>
          <cell r="R2105" t="str">
            <v>BRHS035368</v>
          </cell>
        </row>
        <row r="2106">
          <cell r="A2106">
            <v>45058.722418981502</v>
          </cell>
          <cell r="B2106">
            <v>11503</v>
          </cell>
          <cell r="R2106" t="str">
            <v>BTDD162169</v>
          </cell>
        </row>
        <row r="2107">
          <cell r="A2107">
            <v>45058.7044328704</v>
          </cell>
          <cell r="B2107">
            <v>2197</v>
          </cell>
          <cell r="R2107" t="str">
            <v>BVCD163165</v>
          </cell>
        </row>
        <row r="2108">
          <cell r="A2108">
            <v>45058.703136574099</v>
          </cell>
          <cell r="B2108">
            <v>7002</v>
          </cell>
          <cell r="R2108" t="str">
            <v>BTCD162149</v>
          </cell>
        </row>
        <row r="2109">
          <cell r="A2109">
            <v>45058.539988425902</v>
          </cell>
          <cell r="B2109">
            <v>1118</v>
          </cell>
          <cell r="R2109" t="str">
            <v>BVHD163374</v>
          </cell>
        </row>
        <row r="2110">
          <cell r="A2110">
            <v>45057.634097222202</v>
          </cell>
          <cell r="B2110">
            <v>10715</v>
          </cell>
          <cell r="R2110" t="str">
            <v>BSLS036682</v>
          </cell>
        </row>
        <row r="2111">
          <cell r="A2111">
            <v>45056.565405092602</v>
          </cell>
          <cell r="B2111">
            <v>7300</v>
          </cell>
          <cell r="R2111" t="str">
            <v>BPED160088</v>
          </cell>
        </row>
        <row r="2112">
          <cell r="A2112">
            <v>45056.563553240703</v>
          </cell>
          <cell r="B2112">
            <v>4500</v>
          </cell>
          <cell r="R2112" t="str">
            <v>BSJD161378</v>
          </cell>
        </row>
        <row r="2113">
          <cell r="A2113">
            <v>45056.561724537001</v>
          </cell>
          <cell r="B2113">
            <v>7450</v>
          </cell>
          <cell r="R2113" t="str">
            <v>BRAD160777</v>
          </cell>
        </row>
        <row r="2114">
          <cell r="A2114">
            <v>45056.559791666703</v>
          </cell>
          <cell r="B2114">
            <v>1450</v>
          </cell>
          <cell r="R2114" t="str">
            <v>BPGD220035</v>
          </cell>
        </row>
        <row r="2115">
          <cell r="A2115">
            <v>45056.557534722197</v>
          </cell>
          <cell r="B2115">
            <v>6325</v>
          </cell>
          <cell r="R2115" t="str">
            <v>RJD230103</v>
          </cell>
        </row>
        <row r="2116">
          <cell r="A2116">
            <v>45056.555578703701</v>
          </cell>
          <cell r="B2116">
            <v>3580</v>
          </cell>
          <cell r="R2116" t="str">
            <v>BPED200181</v>
          </cell>
        </row>
        <row r="2117">
          <cell r="A2117">
            <v>45056.5536111111</v>
          </cell>
          <cell r="B2117">
            <v>4350</v>
          </cell>
          <cell r="R2117" t="str">
            <v>BQID200160</v>
          </cell>
        </row>
        <row r="2118">
          <cell r="A2118">
            <v>45056.551643518498</v>
          </cell>
          <cell r="B2118">
            <v>7245</v>
          </cell>
          <cell r="R2118" t="str">
            <v>BSKD161467</v>
          </cell>
        </row>
        <row r="2119">
          <cell r="A2119">
            <v>45056.547453703701</v>
          </cell>
          <cell r="B2119">
            <v>26547</v>
          </cell>
          <cell r="R2119" t="str">
            <v>BRIS035698</v>
          </cell>
        </row>
        <row r="2120">
          <cell r="A2120">
            <v>45055.627719907403</v>
          </cell>
          <cell r="B2120">
            <v>12513</v>
          </cell>
          <cell r="R2120" t="str">
            <v>BSDC375954</v>
          </cell>
        </row>
        <row r="2121">
          <cell r="A2121">
            <v>45055.529849537001</v>
          </cell>
          <cell r="B2121">
            <v>19010</v>
          </cell>
          <cell r="R2121" t="str">
            <v>BOID200223</v>
          </cell>
        </row>
        <row r="2122">
          <cell r="A2122">
            <v>45055.527708333299</v>
          </cell>
          <cell r="B2122">
            <v>7365</v>
          </cell>
          <cell r="R2122" t="str">
            <v>BMED200254</v>
          </cell>
        </row>
        <row r="2123">
          <cell r="A2123">
            <v>45055.525740740697</v>
          </cell>
          <cell r="B2123">
            <v>5790</v>
          </cell>
          <cell r="R2123" t="str">
            <v>BRGD161225</v>
          </cell>
        </row>
        <row r="2124">
          <cell r="A2124">
            <v>45055.5215509259</v>
          </cell>
          <cell r="B2124">
            <v>10350</v>
          </cell>
          <cell r="R2124" t="str">
            <v>BRBD160892</v>
          </cell>
        </row>
        <row r="2125">
          <cell r="A2125">
            <v>45055.519363425898</v>
          </cell>
          <cell r="B2125">
            <v>8090</v>
          </cell>
          <cell r="R2125" t="str">
            <v>BRHD161312</v>
          </cell>
        </row>
        <row r="2126">
          <cell r="A2126">
            <v>45055.517384259299</v>
          </cell>
          <cell r="B2126">
            <v>11560</v>
          </cell>
          <cell r="R2126" t="str">
            <v>BRBD160901</v>
          </cell>
        </row>
        <row r="2127">
          <cell r="A2127">
            <v>45054.572476851798</v>
          </cell>
          <cell r="B2127">
            <v>3310</v>
          </cell>
          <cell r="R2127" t="str">
            <v>BTJD162038</v>
          </cell>
        </row>
        <row r="2128">
          <cell r="A2128">
            <v>45054.570891203701</v>
          </cell>
          <cell r="B2128">
            <v>4025</v>
          </cell>
          <cell r="R2128" t="str">
            <v>BTJD162047</v>
          </cell>
        </row>
        <row r="2129">
          <cell r="A2129">
            <v>45054.569583333301</v>
          </cell>
          <cell r="B2129">
            <v>3515</v>
          </cell>
          <cell r="R2129" t="str">
            <v>BQLD160182</v>
          </cell>
        </row>
        <row r="2130">
          <cell r="A2130">
            <v>45054.567777777796</v>
          </cell>
          <cell r="B2130">
            <v>7180</v>
          </cell>
          <cell r="R2130" t="str">
            <v>BPHD160162</v>
          </cell>
        </row>
        <row r="2131">
          <cell r="A2131">
            <v>45054.566435185203</v>
          </cell>
          <cell r="B2131">
            <v>4850</v>
          </cell>
          <cell r="R2131" t="str">
            <v>BRCD160948</v>
          </cell>
        </row>
        <row r="2132">
          <cell r="A2132">
            <v>45054.565277777801</v>
          </cell>
          <cell r="B2132">
            <v>525</v>
          </cell>
          <cell r="R2132" t="str">
            <v>GPCD160123</v>
          </cell>
        </row>
        <row r="2133">
          <cell r="A2133">
            <v>45054.563923611102</v>
          </cell>
          <cell r="B2133">
            <v>15225</v>
          </cell>
          <cell r="R2133" t="str">
            <v>BPJD200007</v>
          </cell>
        </row>
        <row r="2134">
          <cell r="A2134">
            <v>45054.5624537037</v>
          </cell>
          <cell r="B2134">
            <v>1950</v>
          </cell>
          <cell r="R2134" t="str">
            <v>BSFD161799</v>
          </cell>
        </row>
        <row r="2135">
          <cell r="A2135">
            <v>45054.5613310185</v>
          </cell>
          <cell r="B2135">
            <v>515</v>
          </cell>
          <cell r="R2135" t="str">
            <v>BSJD120492</v>
          </cell>
        </row>
        <row r="2136">
          <cell r="A2136">
            <v>45054.559768518498</v>
          </cell>
          <cell r="B2136">
            <v>1550</v>
          </cell>
          <cell r="R2136" t="str">
            <v>BTID162392</v>
          </cell>
        </row>
        <row r="2137">
          <cell r="A2137">
            <v>45054.558657407397</v>
          </cell>
          <cell r="B2137">
            <v>3580</v>
          </cell>
          <cell r="R2137" t="str">
            <v>BRED161131</v>
          </cell>
        </row>
        <row r="2138">
          <cell r="A2138">
            <v>45054.5573842593</v>
          </cell>
          <cell r="B2138">
            <v>6685</v>
          </cell>
          <cell r="R2138" t="str">
            <v>BRED161077</v>
          </cell>
        </row>
        <row r="2139">
          <cell r="A2139">
            <v>45054.556273148097</v>
          </cell>
          <cell r="B2139">
            <v>3375</v>
          </cell>
          <cell r="R2139" t="str">
            <v>BRED161124</v>
          </cell>
        </row>
        <row r="2140">
          <cell r="A2140">
            <v>45054.5549537037</v>
          </cell>
          <cell r="B2140">
            <v>2950</v>
          </cell>
          <cell r="R2140" t="str">
            <v>BRKD160653</v>
          </cell>
        </row>
        <row r="2141">
          <cell r="A2141">
            <v>45054.542094907403</v>
          </cell>
          <cell r="B2141">
            <v>1990</v>
          </cell>
          <cell r="R2141" t="str">
            <v>BSAD120582</v>
          </cell>
        </row>
        <row r="2142">
          <cell r="A2142">
            <v>45054.540960648097</v>
          </cell>
          <cell r="B2142">
            <v>5125</v>
          </cell>
          <cell r="R2142" t="str">
            <v>BQCD160106</v>
          </cell>
        </row>
        <row r="2143">
          <cell r="A2143">
            <v>45054.461307870399</v>
          </cell>
          <cell r="B2143">
            <v>1532</v>
          </cell>
          <cell r="R2143" t="str">
            <v>BVKD163010</v>
          </cell>
        </row>
        <row r="2144">
          <cell r="A2144">
            <v>45054.456782407397</v>
          </cell>
          <cell r="B2144">
            <v>513</v>
          </cell>
          <cell r="R2144" t="str">
            <v>BUFL152860</v>
          </cell>
        </row>
        <row r="2145">
          <cell r="A2145">
            <v>45052.617337962998</v>
          </cell>
          <cell r="B2145">
            <v>33119</v>
          </cell>
          <cell r="R2145" t="str">
            <v>BPCS030196</v>
          </cell>
        </row>
        <row r="2146">
          <cell r="A2146">
            <v>45051.654432870397</v>
          </cell>
          <cell r="B2146">
            <v>33119</v>
          </cell>
          <cell r="R2146" t="str">
            <v>BPCS030196</v>
          </cell>
        </row>
        <row r="2147">
          <cell r="A2147">
            <v>45049.6469097222</v>
          </cell>
          <cell r="B2147">
            <v>2950</v>
          </cell>
          <cell r="R2147" t="str">
            <v>BQKD200048</v>
          </cell>
        </row>
        <row r="2148">
          <cell r="A2148">
            <v>45048.700486111098</v>
          </cell>
          <cell r="B2148">
            <v>28495</v>
          </cell>
          <cell r="R2148" t="str">
            <v>BMCS030957</v>
          </cell>
        </row>
        <row r="2149">
          <cell r="A2149">
            <v>45048.647638888899</v>
          </cell>
          <cell r="B2149">
            <v>17557</v>
          </cell>
          <cell r="R2149" t="str">
            <v>BJHS031586</v>
          </cell>
        </row>
        <row r="2150">
          <cell r="A2150">
            <v>45048.533032407402</v>
          </cell>
          <cell r="B2150">
            <v>23289</v>
          </cell>
          <cell r="R2150" t="str">
            <v>BSKS036366</v>
          </cell>
        </row>
        <row r="2151">
          <cell r="A2151">
            <v>45047.6853819444</v>
          </cell>
          <cell r="B2151">
            <v>16496</v>
          </cell>
          <cell r="R2151" t="str">
            <v>BSCS037531</v>
          </cell>
        </row>
        <row r="2152">
          <cell r="A2152">
            <v>45047.681099537003</v>
          </cell>
          <cell r="B2152">
            <v>25672</v>
          </cell>
          <cell r="R2152" t="str">
            <v>BSDS037710</v>
          </cell>
        </row>
        <row r="2153">
          <cell r="A2153">
            <v>45047.665173611102</v>
          </cell>
          <cell r="B2153">
            <v>32301</v>
          </cell>
          <cell r="R2153" t="str">
            <v>BSJS035917</v>
          </cell>
        </row>
        <row r="2154">
          <cell r="A2154">
            <v>45047.542592592603</v>
          </cell>
          <cell r="B2154">
            <v>3024</v>
          </cell>
          <cell r="R2154" t="str">
            <v>BULC370861</v>
          </cell>
        </row>
        <row r="2155">
          <cell r="A2155">
            <v>45047.467696759297</v>
          </cell>
          <cell r="B2155">
            <v>29361</v>
          </cell>
          <cell r="R2155" t="str">
            <v>BLIS031950</v>
          </cell>
        </row>
        <row r="2156">
          <cell r="A2156">
            <v>45045.733090277798</v>
          </cell>
          <cell r="B2156">
            <v>25842</v>
          </cell>
          <cell r="R2156" t="str">
            <v>BQES030978</v>
          </cell>
        </row>
        <row r="2157">
          <cell r="A2157">
            <v>45045.7256597222</v>
          </cell>
          <cell r="B2157">
            <v>21640</v>
          </cell>
          <cell r="R2157" t="str">
            <v>BSCS037349</v>
          </cell>
        </row>
        <row r="2158">
          <cell r="A2158">
            <v>45045.662511574097</v>
          </cell>
          <cell r="B2158">
            <v>73340</v>
          </cell>
          <cell r="R2158" t="str">
            <v>BMBS030816</v>
          </cell>
        </row>
        <row r="2159">
          <cell r="A2159">
            <v>45045.644571759301</v>
          </cell>
          <cell r="B2159">
            <v>29361</v>
          </cell>
          <cell r="R2159" t="str">
            <v>BLIS031950</v>
          </cell>
        </row>
        <row r="2160">
          <cell r="A2160">
            <v>45045.638344907398</v>
          </cell>
          <cell r="B2160">
            <v>9725</v>
          </cell>
          <cell r="R2160" t="str">
            <v>BRGD161233</v>
          </cell>
        </row>
        <row r="2161">
          <cell r="A2161">
            <v>45045.631631944401</v>
          </cell>
          <cell r="B2161">
            <v>67122</v>
          </cell>
          <cell r="R2161" t="str">
            <v>BLGS031576</v>
          </cell>
        </row>
        <row r="2162">
          <cell r="A2162">
            <v>45045.508842592601</v>
          </cell>
          <cell r="B2162">
            <v>544</v>
          </cell>
          <cell r="R2162" t="str">
            <v>BVKD163026</v>
          </cell>
        </row>
        <row r="2163">
          <cell r="A2163">
            <v>45045.4770601852</v>
          </cell>
          <cell r="B2163">
            <v>19591</v>
          </cell>
          <cell r="R2163" t="str">
            <v>BKJS040077</v>
          </cell>
        </row>
        <row r="2164">
          <cell r="A2164">
            <v>45045.474918981497</v>
          </cell>
          <cell r="B2164">
            <v>4528</v>
          </cell>
          <cell r="R2164" t="str">
            <v>BTDC378223</v>
          </cell>
        </row>
        <row r="2165">
          <cell r="A2165">
            <v>45045.473124999997</v>
          </cell>
          <cell r="B2165">
            <v>4000</v>
          </cell>
          <cell r="R2165" t="str">
            <v>BSBC375532</v>
          </cell>
        </row>
        <row r="2166">
          <cell r="A2166">
            <v>45045.468171296299</v>
          </cell>
          <cell r="B2166">
            <v>7210</v>
          </cell>
          <cell r="R2166" t="str">
            <v>BSES037922</v>
          </cell>
        </row>
        <row r="2167">
          <cell r="A2167">
            <v>45044.7016435185</v>
          </cell>
          <cell r="B2167">
            <v>52232</v>
          </cell>
          <cell r="R2167" t="str">
            <v>BILS030211</v>
          </cell>
        </row>
        <row r="2168">
          <cell r="A2168">
            <v>45044.698935185203</v>
          </cell>
          <cell r="B2168">
            <v>21049</v>
          </cell>
          <cell r="R2168" t="str">
            <v>BSCS037349</v>
          </cell>
        </row>
        <row r="2169">
          <cell r="A2169">
            <v>45044.6945949074</v>
          </cell>
          <cell r="B2169">
            <v>25817</v>
          </cell>
          <cell r="R2169" t="str">
            <v>BQES030978</v>
          </cell>
        </row>
        <row r="2170">
          <cell r="A2170">
            <v>45044.688032407401</v>
          </cell>
          <cell r="B2170">
            <v>20470</v>
          </cell>
          <cell r="R2170" t="str">
            <v>BRAS033261</v>
          </cell>
        </row>
        <row r="2171">
          <cell r="A2171">
            <v>45044.4432407407</v>
          </cell>
          <cell r="B2171">
            <v>1850</v>
          </cell>
          <cell r="R2171" t="str">
            <v>BUDD162719</v>
          </cell>
        </row>
        <row r="2172">
          <cell r="A2172">
            <v>45043.571967592601</v>
          </cell>
          <cell r="B2172">
            <v>2302</v>
          </cell>
          <cell r="R2172" t="str">
            <v>BTFC378808</v>
          </cell>
        </row>
        <row r="2173">
          <cell r="A2173">
            <v>45043.555798611102</v>
          </cell>
          <cell r="B2173">
            <v>6275</v>
          </cell>
          <cell r="R2173" t="str">
            <v>BQJD200011</v>
          </cell>
        </row>
        <row r="2174">
          <cell r="A2174">
            <v>45043.510949074102</v>
          </cell>
          <cell r="B2174">
            <v>549</v>
          </cell>
          <cell r="R2174" t="str">
            <v>BVDD121453</v>
          </cell>
        </row>
        <row r="2175">
          <cell r="A2175">
            <v>45043.495914351799</v>
          </cell>
          <cell r="B2175">
            <v>25409</v>
          </cell>
          <cell r="R2175" t="str">
            <v>BMJS040004</v>
          </cell>
        </row>
        <row r="2176">
          <cell r="A2176">
            <v>45042.734120370398</v>
          </cell>
          <cell r="B2176">
            <v>5055</v>
          </cell>
          <cell r="R2176" t="str">
            <v>BMKD120057</v>
          </cell>
        </row>
        <row r="2177">
          <cell r="A2177">
            <v>45042.676585648202</v>
          </cell>
          <cell r="B2177">
            <v>54147</v>
          </cell>
          <cell r="R2177" t="str">
            <v>BMBL160078</v>
          </cell>
        </row>
        <row r="2178">
          <cell r="A2178">
            <v>45042.6730439815</v>
          </cell>
          <cell r="B2178">
            <v>30006</v>
          </cell>
          <cell r="R2178" t="str">
            <v>BMDS040417</v>
          </cell>
        </row>
        <row r="2179">
          <cell r="A2179">
            <v>45042.580034722203</v>
          </cell>
          <cell r="B2179">
            <v>24019</v>
          </cell>
          <cell r="R2179" t="str">
            <v>BQHS040705</v>
          </cell>
        </row>
        <row r="2180">
          <cell r="A2180">
            <v>45042.568449074097</v>
          </cell>
          <cell r="B2180">
            <v>52232</v>
          </cell>
          <cell r="R2180" t="str">
            <v>BILS030211</v>
          </cell>
        </row>
        <row r="2181">
          <cell r="A2181">
            <v>45042.560347222199</v>
          </cell>
          <cell r="B2181">
            <v>19861</v>
          </cell>
          <cell r="R2181" t="str">
            <v>BRIS035838</v>
          </cell>
        </row>
        <row r="2182">
          <cell r="A2182">
            <v>45041.687893518501</v>
          </cell>
          <cell r="B2182">
            <v>894</v>
          </cell>
          <cell r="R2182" t="str">
            <v>BUCD121174</v>
          </cell>
        </row>
        <row r="2183">
          <cell r="A2183">
            <v>45041.567071759302</v>
          </cell>
          <cell r="B2183">
            <v>36803</v>
          </cell>
          <cell r="R2183" t="str">
            <v>BLFS031469</v>
          </cell>
        </row>
        <row r="2184">
          <cell r="A2184">
            <v>45041.564351851899</v>
          </cell>
          <cell r="B2184">
            <v>7718</v>
          </cell>
          <cell r="R2184" t="str">
            <v>BUGS035879</v>
          </cell>
        </row>
        <row r="2185">
          <cell r="A2185">
            <v>45040.528402777803</v>
          </cell>
          <cell r="B2185">
            <v>4806</v>
          </cell>
          <cell r="R2185" t="str">
            <v>BSFC376396</v>
          </cell>
        </row>
        <row r="2186">
          <cell r="A2186">
            <v>45040.501608796301</v>
          </cell>
          <cell r="B2186">
            <v>1016</v>
          </cell>
          <cell r="R2186" t="str">
            <v>BVGD163308</v>
          </cell>
        </row>
        <row r="2187">
          <cell r="A2187">
            <v>45038.735787037003</v>
          </cell>
          <cell r="B2187">
            <v>18954</v>
          </cell>
          <cell r="R2187" t="str">
            <v>GOCC370465</v>
          </cell>
        </row>
        <row r="2188">
          <cell r="A2188">
            <v>45037.629861111112</v>
          </cell>
          <cell r="B2188">
            <v>2509</v>
          </cell>
          <cell r="R2188" t="str">
            <v>BUID162953</v>
          </cell>
        </row>
        <row r="2189">
          <cell r="A2189">
            <v>45037.572916666664</v>
          </cell>
          <cell r="B2189">
            <v>27932</v>
          </cell>
          <cell r="R2189" t="str">
            <v>GPLS030458</v>
          </cell>
        </row>
        <row r="2190">
          <cell r="A2190">
            <v>45036.489583333336</v>
          </cell>
          <cell r="B2190">
            <v>2009</v>
          </cell>
          <cell r="R2190" t="str">
            <v>BVCD163165</v>
          </cell>
        </row>
        <row r="2191">
          <cell r="A2191">
            <v>45036.481249999997</v>
          </cell>
          <cell r="B2191">
            <v>516</v>
          </cell>
          <cell r="R2191" t="str">
            <v>BVID163401</v>
          </cell>
        </row>
        <row r="2192">
          <cell r="A2192">
            <v>45035.669444444444</v>
          </cell>
          <cell r="B2192">
            <v>1588</v>
          </cell>
          <cell r="R2192" t="str">
            <v>BVCC376206</v>
          </cell>
        </row>
        <row r="2193">
          <cell r="A2193">
            <v>45035.613888888889</v>
          </cell>
          <cell r="B2193">
            <v>66700</v>
          </cell>
          <cell r="R2193" t="str">
            <v>BNCC370425</v>
          </cell>
        </row>
        <row r="2194">
          <cell r="A2194">
            <v>45035.571527777778</v>
          </cell>
          <cell r="B2194">
            <v>8375</v>
          </cell>
          <cell r="R2194">
            <v>109279</v>
          </cell>
        </row>
        <row r="2195">
          <cell r="A2195">
            <v>45034.543055555558</v>
          </cell>
          <cell r="B2195">
            <v>12621</v>
          </cell>
          <cell r="R2195" t="str">
            <v>BTDS044313</v>
          </cell>
        </row>
        <row r="2196">
          <cell r="A2196">
            <v>45034.542361111111</v>
          </cell>
          <cell r="B2196">
            <v>11914</v>
          </cell>
          <cell r="R2196" t="str">
            <v>BTDS044304</v>
          </cell>
        </row>
        <row r="2197">
          <cell r="A2197">
            <v>45033.703472222223</v>
          </cell>
          <cell r="B2197">
            <v>19210</v>
          </cell>
          <cell r="R2197" t="str">
            <v>BSCS037449</v>
          </cell>
        </row>
        <row r="2198">
          <cell r="A2198">
            <v>45033.663888888892</v>
          </cell>
          <cell r="B2198">
            <v>7020</v>
          </cell>
          <cell r="R2198" t="str">
            <v>BMGC370521</v>
          </cell>
        </row>
        <row r="2199">
          <cell r="A2199">
            <v>45033.661805555559</v>
          </cell>
          <cell r="B2199">
            <v>21680</v>
          </cell>
          <cell r="R2199" t="str">
            <v>BMFS031276</v>
          </cell>
        </row>
        <row r="2200">
          <cell r="A2200">
            <v>45033.659722222219</v>
          </cell>
          <cell r="B2200">
            <v>16652</v>
          </cell>
          <cell r="R2200" t="str">
            <v>BSFS043411</v>
          </cell>
        </row>
        <row r="2201">
          <cell r="A2201">
            <v>45033.580555555556</v>
          </cell>
          <cell r="B2201">
            <v>4774</v>
          </cell>
          <cell r="R2201" t="str">
            <v>BSJC374595</v>
          </cell>
        </row>
        <row r="2202">
          <cell r="A2202">
            <v>45033.566666666666</v>
          </cell>
          <cell r="B2202">
            <v>16541</v>
          </cell>
          <cell r="R2202" t="str">
            <v>BJHS031586</v>
          </cell>
        </row>
        <row r="2203">
          <cell r="A2203">
            <v>45033.563194444447</v>
          </cell>
          <cell r="B2203">
            <v>17735</v>
          </cell>
          <cell r="R2203" t="str">
            <v>BTGS031205</v>
          </cell>
        </row>
        <row r="2204">
          <cell r="A2204">
            <v>45033.563194444447</v>
          </cell>
          <cell r="B2204">
            <v>18137</v>
          </cell>
          <cell r="R2204" t="str">
            <v>GOEC370631</v>
          </cell>
        </row>
        <row r="2205">
          <cell r="A2205">
            <v>45033.561111111114</v>
          </cell>
          <cell r="B2205">
            <v>5103</v>
          </cell>
          <cell r="R2205" t="str">
            <v>BREC373493</v>
          </cell>
        </row>
        <row r="2206">
          <cell r="A2206">
            <v>45033.54583333333</v>
          </cell>
          <cell r="B2206">
            <v>30242</v>
          </cell>
          <cell r="R2206" t="str">
            <v>BUKC370499</v>
          </cell>
        </row>
        <row r="2207">
          <cell r="A2207">
            <v>45033.543055555558</v>
          </cell>
          <cell r="B2207">
            <v>1275</v>
          </cell>
          <cell r="R2207" t="str">
            <v>BNJC370072</v>
          </cell>
        </row>
        <row r="2208">
          <cell r="A2208">
            <v>45033.538888888892</v>
          </cell>
          <cell r="B2208">
            <v>17308</v>
          </cell>
          <cell r="R2208" t="str">
            <v>BSGC376577</v>
          </cell>
        </row>
        <row r="2209">
          <cell r="A2209">
            <v>45033.533333333333</v>
          </cell>
          <cell r="B2209">
            <v>27978</v>
          </cell>
          <cell r="R2209" t="str">
            <v>GNES040048</v>
          </cell>
        </row>
        <row r="2210">
          <cell r="A2210">
            <v>45033.530555555553</v>
          </cell>
          <cell r="B2210">
            <v>9379</v>
          </cell>
          <cell r="R2210" t="str">
            <v>BQFC370869</v>
          </cell>
        </row>
        <row r="2211">
          <cell r="A2211">
            <v>45033.524305555555</v>
          </cell>
          <cell r="B2211">
            <v>37293</v>
          </cell>
          <cell r="R2211" t="str">
            <v>GNFS040092</v>
          </cell>
        </row>
        <row r="2212">
          <cell r="A2212">
            <v>45033.522916666669</v>
          </cell>
          <cell r="B2212">
            <v>14080</v>
          </cell>
          <cell r="R2212" t="str">
            <v>BQIS031848</v>
          </cell>
        </row>
        <row r="2213">
          <cell r="A2213">
            <v>45031.606249999997</v>
          </cell>
          <cell r="B2213">
            <v>9714</v>
          </cell>
          <cell r="R2213" t="str">
            <v>BTDD162169</v>
          </cell>
        </row>
        <row r="2214">
          <cell r="A2214">
            <v>45031.604861111111</v>
          </cell>
          <cell r="B2214">
            <v>5980</v>
          </cell>
          <cell r="R2214" t="str">
            <v>BTCD162149</v>
          </cell>
        </row>
        <row r="2215">
          <cell r="A2215">
            <v>45031.540972222225</v>
          </cell>
          <cell r="B2215">
            <v>16861</v>
          </cell>
          <cell r="R2215" t="str">
            <v>BSGS043528</v>
          </cell>
        </row>
        <row r="2216">
          <cell r="A2216">
            <v>45031.538194444445</v>
          </cell>
          <cell r="B2216">
            <v>10736</v>
          </cell>
          <cell r="R2216" t="str">
            <v>BTLS039851</v>
          </cell>
        </row>
        <row r="2217">
          <cell r="A2217">
            <v>45031.536111111112</v>
          </cell>
          <cell r="B2217">
            <v>11601</v>
          </cell>
          <cell r="R2217" t="str">
            <v>BTLS039719</v>
          </cell>
        </row>
        <row r="2218">
          <cell r="A2218">
            <v>45031.525694444441</v>
          </cell>
          <cell r="B2218">
            <v>6526</v>
          </cell>
          <cell r="R2218" t="str">
            <v>BQAC373733</v>
          </cell>
        </row>
        <row r="2219">
          <cell r="A2219">
            <v>45031.477083333331</v>
          </cell>
          <cell r="B2219">
            <v>10000</v>
          </cell>
          <cell r="R2219" t="str">
            <v>BIBS040161</v>
          </cell>
        </row>
        <row r="2220">
          <cell r="A2220">
            <v>45031.474999999999</v>
          </cell>
          <cell r="B2220">
            <v>18807</v>
          </cell>
          <cell r="R2220" t="str">
            <v>BQIS040809</v>
          </cell>
        </row>
        <row r="2221">
          <cell r="A2221">
            <v>45031.468055555553</v>
          </cell>
          <cell r="B2221">
            <v>37</v>
          </cell>
          <cell r="R2221" t="str">
            <v>BUIS036656</v>
          </cell>
        </row>
        <row r="2222">
          <cell r="A2222">
            <v>45030.545138888891</v>
          </cell>
          <cell r="B2222">
            <v>26582</v>
          </cell>
          <cell r="R2222" t="str">
            <v>BRGS035169</v>
          </cell>
        </row>
        <row r="2223">
          <cell r="A2223">
            <v>45029.45</v>
          </cell>
          <cell r="B2223">
            <v>510</v>
          </cell>
          <cell r="R2223" t="str">
            <v>BUID220797</v>
          </cell>
        </row>
        <row r="2224">
          <cell r="A2224">
            <v>45028.696527777778</v>
          </cell>
          <cell r="B2224">
            <v>7278</v>
          </cell>
          <cell r="R2224" t="str">
            <v>BMED200254</v>
          </cell>
        </row>
        <row r="2225">
          <cell r="A2225">
            <v>45028.694444444445</v>
          </cell>
          <cell r="B2225">
            <v>4443</v>
          </cell>
          <cell r="R2225" t="str">
            <v>BUFD162814</v>
          </cell>
        </row>
        <row r="2226">
          <cell r="A2226">
            <v>45028.584722222222</v>
          </cell>
          <cell r="B2226">
            <v>19935</v>
          </cell>
          <cell r="R2226" t="str">
            <v>GOCS030806</v>
          </cell>
        </row>
        <row r="2227">
          <cell r="A2227">
            <v>45028.574305555558</v>
          </cell>
          <cell r="B2227">
            <v>29361</v>
          </cell>
          <cell r="R2227" t="str">
            <v>BLIS031950</v>
          </cell>
        </row>
        <row r="2228">
          <cell r="A2228">
            <v>45026.451388888891</v>
          </cell>
          <cell r="B2228">
            <v>1526</v>
          </cell>
          <cell r="R2228" t="str">
            <v>BVJD162958</v>
          </cell>
        </row>
        <row r="2229">
          <cell r="A2229">
            <v>45024.544444444444</v>
          </cell>
          <cell r="B2229">
            <v>3375</v>
          </cell>
          <cell r="R2229" t="str">
            <v>BUGD162826</v>
          </cell>
        </row>
        <row r="2230">
          <cell r="A2230">
            <v>45023.695138888892</v>
          </cell>
          <cell r="B2230">
            <v>2093</v>
          </cell>
          <cell r="R2230" t="str">
            <v>BVJD162972</v>
          </cell>
        </row>
        <row r="2231">
          <cell r="A2231">
            <v>45022.640972222223</v>
          </cell>
          <cell r="B2231">
            <v>28861</v>
          </cell>
          <cell r="R2231" t="str">
            <v>BQBS033819</v>
          </cell>
        </row>
        <row r="2232">
          <cell r="A2232">
            <v>45021.502083333333</v>
          </cell>
          <cell r="B2232">
            <v>4165</v>
          </cell>
          <cell r="R2232" t="str">
            <v>BSHC376807</v>
          </cell>
        </row>
        <row r="2233">
          <cell r="A2233">
            <v>45020.6780208333</v>
          </cell>
          <cell r="B2233">
            <v>543</v>
          </cell>
          <cell r="R2233" t="str">
            <v>BVHD163366</v>
          </cell>
        </row>
        <row r="2234">
          <cell r="A2234">
            <v>45020.6719675926</v>
          </cell>
          <cell r="B2234">
            <v>20470</v>
          </cell>
          <cell r="R2234" t="str">
            <v>BRAS033261</v>
          </cell>
        </row>
        <row r="2235">
          <cell r="A2235">
            <v>45020.666550925896</v>
          </cell>
          <cell r="B2235">
            <v>515</v>
          </cell>
          <cell r="R2235" t="str">
            <v>BVHD163393</v>
          </cell>
        </row>
        <row r="2236">
          <cell r="A2236">
            <v>45020.473148148201</v>
          </cell>
          <cell r="B2236">
            <v>595</v>
          </cell>
          <cell r="R2236" t="str">
            <v>BVGD121497</v>
          </cell>
        </row>
        <row r="2237">
          <cell r="A2237">
            <v>45020.467662037001</v>
          </cell>
          <cell r="B2237">
            <v>7560</v>
          </cell>
          <cell r="R2237" t="str">
            <v>BULL160559</v>
          </cell>
        </row>
        <row r="2238">
          <cell r="A2238">
            <v>45019.726122685199</v>
          </cell>
          <cell r="B2238">
            <v>40831</v>
          </cell>
          <cell r="R2238" t="str">
            <v>BLGS040582</v>
          </cell>
        </row>
        <row r="2239">
          <cell r="A2239">
            <v>45019.724699074097</v>
          </cell>
          <cell r="B2239">
            <v>52001</v>
          </cell>
          <cell r="R2239" t="str">
            <v>BILS030211</v>
          </cell>
        </row>
        <row r="2240">
          <cell r="A2240">
            <v>45019.644027777802</v>
          </cell>
          <cell r="B2240">
            <v>2430</v>
          </cell>
          <cell r="R2240" t="str">
            <v>BUGD162852</v>
          </cell>
        </row>
        <row r="2241">
          <cell r="A2241">
            <v>45019.362754629597</v>
          </cell>
          <cell r="B2241">
            <v>520</v>
          </cell>
          <cell r="R2241" t="str">
            <v>BVLD163043</v>
          </cell>
        </row>
        <row r="2242">
          <cell r="A2242">
            <v>45019.357141203698</v>
          </cell>
          <cell r="B2242">
            <v>1855</v>
          </cell>
          <cell r="R2242" t="str">
            <v>BSAD120582</v>
          </cell>
        </row>
        <row r="2243">
          <cell r="A2243">
            <v>45019.354641203703</v>
          </cell>
          <cell r="B2243">
            <v>3030</v>
          </cell>
          <cell r="R2243" t="str">
            <v>BSDD120664</v>
          </cell>
        </row>
        <row r="2244">
          <cell r="A2244">
            <v>45019.351053240702</v>
          </cell>
          <cell r="B2244">
            <v>2076</v>
          </cell>
          <cell r="R2244" t="str">
            <v>BVLD163067</v>
          </cell>
        </row>
        <row r="2245">
          <cell r="A2245">
            <v>45019.345428240696</v>
          </cell>
          <cell r="B2245">
            <v>23898</v>
          </cell>
          <cell r="R2245" t="str">
            <v>BMFS031346</v>
          </cell>
        </row>
        <row r="2246">
          <cell r="A2246">
            <v>45017.518101851798</v>
          </cell>
          <cell r="B2246">
            <v>11561</v>
          </cell>
          <cell r="R2246" t="str">
            <v>BTDS044304</v>
          </cell>
        </row>
        <row r="2247">
          <cell r="A2247">
            <v>45017.468877314801</v>
          </cell>
          <cell r="B2247">
            <v>273</v>
          </cell>
          <cell r="R2247" t="str">
            <v>BUES035163</v>
          </cell>
        </row>
        <row r="2248">
          <cell r="A2248">
            <v>45017.467499999999</v>
          </cell>
          <cell r="B2248">
            <v>150</v>
          </cell>
          <cell r="R2248" t="str">
            <v>BUIS036515</v>
          </cell>
        </row>
        <row r="2249">
          <cell r="A2249">
            <v>45013.6805902778</v>
          </cell>
          <cell r="B2249">
            <v>2925</v>
          </cell>
          <cell r="R2249" t="str">
            <v>BTHD162350</v>
          </cell>
        </row>
        <row r="2250">
          <cell r="A2250">
            <v>45013.471388888902</v>
          </cell>
          <cell r="B2250">
            <v>4636</v>
          </cell>
          <cell r="R2250" t="str">
            <v>BRID161336</v>
          </cell>
        </row>
        <row r="2251">
          <cell r="A2251">
            <v>45010.677326388897</v>
          </cell>
          <cell r="B2251">
            <v>21632</v>
          </cell>
          <cell r="R2251" t="str">
            <v>BRAC372524</v>
          </cell>
        </row>
        <row r="2252">
          <cell r="A2252">
            <v>45009.878078703703</v>
          </cell>
          <cell r="B2252">
            <v>3522</v>
          </cell>
          <cell r="R2252" t="str">
            <v>BVCC376207</v>
          </cell>
        </row>
        <row r="2253">
          <cell r="A2253">
            <v>45009.682928240698</v>
          </cell>
          <cell r="B2253">
            <v>45366</v>
          </cell>
          <cell r="R2253" t="str">
            <v>BKKS030393</v>
          </cell>
        </row>
        <row r="2254">
          <cell r="A2254">
            <v>45009.553726851896</v>
          </cell>
          <cell r="B2254">
            <v>19003</v>
          </cell>
          <cell r="R2254" t="str">
            <v>GOCC370403</v>
          </cell>
        </row>
        <row r="2255">
          <cell r="A2255">
            <v>45009.447858796302</v>
          </cell>
          <cell r="B2255">
            <v>584</v>
          </cell>
          <cell r="R2255" t="str">
            <v>BVHD163336</v>
          </cell>
        </row>
        <row r="2256">
          <cell r="A2256">
            <v>45008.478692129604</v>
          </cell>
          <cell r="B2256">
            <v>1285</v>
          </cell>
          <cell r="R2256" t="str">
            <v>BVED231179</v>
          </cell>
        </row>
        <row r="2257">
          <cell r="A2257">
            <v>45007.7125578704</v>
          </cell>
          <cell r="B2257">
            <v>2485</v>
          </cell>
          <cell r="R2257" t="str">
            <v>BVLD163040</v>
          </cell>
        </row>
        <row r="2258">
          <cell r="A2258">
            <v>45007.680844907401</v>
          </cell>
          <cell r="B2258">
            <v>18657</v>
          </cell>
          <cell r="R2258" t="str">
            <v>BNKS030423</v>
          </cell>
        </row>
        <row r="2259">
          <cell r="A2259">
            <v>45007.5516319444</v>
          </cell>
          <cell r="B2259">
            <v>8917</v>
          </cell>
          <cell r="R2259" t="str">
            <v>BSKD161477</v>
          </cell>
        </row>
        <row r="2260">
          <cell r="A2260">
            <v>45006.642025462999</v>
          </cell>
          <cell r="B2260">
            <v>3119</v>
          </cell>
          <cell r="R2260" t="str">
            <v>BVKC374486</v>
          </cell>
        </row>
        <row r="2261">
          <cell r="A2261">
            <v>45005.755081018498</v>
          </cell>
          <cell r="B2261">
            <v>6020</v>
          </cell>
          <cell r="R2261" t="str">
            <v>BUIS036401</v>
          </cell>
        </row>
        <row r="2262">
          <cell r="A2262">
            <v>45005.534803240698</v>
          </cell>
          <cell r="B2262">
            <v>31976</v>
          </cell>
          <cell r="R2262" t="str">
            <v>GPJS030042</v>
          </cell>
        </row>
        <row r="2263">
          <cell r="A2263">
            <v>45003.544976851903</v>
          </cell>
          <cell r="B2263">
            <v>2909</v>
          </cell>
          <cell r="R2263" t="str">
            <v>BVEC376812</v>
          </cell>
        </row>
        <row r="2264">
          <cell r="A2264">
            <v>45002.697592592602</v>
          </cell>
          <cell r="B2264">
            <v>1043</v>
          </cell>
          <cell r="R2264" t="str">
            <v>BUCD121176</v>
          </cell>
        </row>
        <row r="2265">
          <cell r="A2265">
            <v>45002.627719907403</v>
          </cell>
          <cell r="B2265">
            <v>3880</v>
          </cell>
          <cell r="R2265" t="str">
            <v>BULD162561</v>
          </cell>
        </row>
        <row r="2266">
          <cell r="A2266">
            <v>45002.442476851902</v>
          </cell>
          <cell r="B2266">
            <v>7066</v>
          </cell>
          <cell r="R2266" t="str">
            <v>BPBD200118</v>
          </cell>
        </row>
        <row r="2267">
          <cell r="A2267">
            <v>45001.6352430556</v>
          </cell>
          <cell r="B2267">
            <v>6159</v>
          </cell>
          <cell r="R2267" t="str">
            <v>BTGC379081</v>
          </cell>
        </row>
        <row r="2268">
          <cell r="A2268">
            <v>45000.701377314799</v>
          </cell>
          <cell r="B2268">
            <v>15108</v>
          </cell>
          <cell r="R2268" t="str">
            <v>BSKS036365</v>
          </cell>
        </row>
        <row r="2269">
          <cell r="A2269">
            <v>45000.635902777802</v>
          </cell>
          <cell r="B2269">
            <v>38950</v>
          </cell>
          <cell r="R2269" t="str">
            <v>BQBS030091</v>
          </cell>
        </row>
        <row r="2270">
          <cell r="A2270">
            <v>45000.619849536997</v>
          </cell>
          <cell r="B2270">
            <v>295</v>
          </cell>
          <cell r="R2270" t="str">
            <v>BRLD120253</v>
          </cell>
        </row>
        <row r="2271">
          <cell r="A2271">
            <v>45000.614594907398</v>
          </cell>
          <cell r="B2271">
            <v>8910</v>
          </cell>
          <cell r="R2271" t="str">
            <v>BPED200187</v>
          </cell>
        </row>
        <row r="2272">
          <cell r="A2272">
            <v>45000.611875000002</v>
          </cell>
          <cell r="B2272">
            <v>5210</v>
          </cell>
          <cell r="R2272" t="str">
            <v>BQBD160040</v>
          </cell>
        </row>
        <row r="2273">
          <cell r="A2273">
            <v>45000.610208333303</v>
          </cell>
          <cell r="B2273">
            <v>1175</v>
          </cell>
          <cell r="R2273" t="str">
            <v>BTKD162083</v>
          </cell>
        </row>
        <row r="2274">
          <cell r="A2274">
            <v>45000.608958333301</v>
          </cell>
          <cell r="B2274">
            <v>4795</v>
          </cell>
          <cell r="R2274" t="str">
            <v>BRAD160803</v>
          </cell>
        </row>
        <row r="2275">
          <cell r="A2275">
            <v>45000.607719907399</v>
          </cell>
          <cell r="B2275">
            <v>3550</v>
          </cell>
          <cell r="R2275" t="str">
            <v>BRCD160978</v>
          </cell>
        </row>
        <row r="2276">
          <cell r="A2276">
            <v>45000.606226851902</v>
          </cell>
          <cell r="B2276">
            <v>1555</v>
          </cell>
          <cell r="R2276" t="str">
            <v>BSJD161438</v>
          </cell>
        </row>
        <row r="2277">
          <cell r="A2277">
            <v>45000.6026388889</v>
          </cell>
          <cell r="B2277">
            <v>4970</v>
          </cell>
          <cell r="R2277" t="str">
            <v>BTFD162243</v>
          </cell>
        </row>
        <row r="2278">
          <cell r="A2278">
            <v>45000.601458333302</v>
          </cell>
          <cell r="B2278">
            <v>2235</v>
          </cell>
          <cell r="R2278" t="str">
            <v>BSED161766</v>
          </cell>
        </row>
        <row r="2279">
          <cell r="A2279">
            <v>45000.600173611099</v>
          </cell>
          <cell r="B2279">
            <v>115</v>
          </cell>
          <cell r="R2279" t="str">
            <v>BSKD220275</v>
          </cell>
        </row>
        <row r="2280">
          <cell r="A2280">
            <v>45000.598611111098</v>
          </cell>
          <cell r="B2280">
            <v>7185</v>
          </cell>
          <cell r="R2280" t="str">
            <v>BTFD162244</v>
          </cell>
        </row>
        <row r="2281">
          <cell r="A2281">
            <v>45000.596250000002</v>
          </cell>
          <cell r="B2281">
            <v>6235</v>
          </cell>
          <cell r="R2281" t="str">
            <v>BTKD162112</v>
          </cell>
        </row>
        <row r="2282">
          <cell r="A2282">
            <v>45000.594409722202</v>
          </cell>
          <cell r="B2282">
            <v>2945</v>
          </cell>
          <cell r="R2282" t="str">
            <v>BSID161961</v>
          </cell>
        </row>
        <row r="2283">
          <cell r="A2283">
            <v>45000.591249999998</v>
          </cell>
          <cell r="B2283">
            <v>8255</v>
          </cell>
          <cell r="R2283" t="str">
            <v>BQKD160076</v>
          </cell>
        </row>
        <row r="2284">
          <cell r="A2284">
            <v>45000.589652777802</v>
          </cell>
          <cell r="B2284">
            <v>2505</v>
          </cell>
          <cell r="R2284" t="str">
            <v>BRKD160684</v>
          </cell>
        </row>
        <row r="2285">
          <cell r="A2285">
            <v>45000.585289351897</v>
          </cell>
          <cell r="B2285">
            <v>4305</v>
          </cell>
          <cell r="R2285" t="str">
            <v>BSAD161567</v>
          </cell>
        </row>
        <row r="2286">
          <cell r="A2286">
            <v>45000.582372685203</v>
          </cell>
          <cell r="B2286">
            <v>575</v>
          </cell>
          <cell r="R2286" t="str">
            <v>BTHD120963</v>
          </cell>
        </row>
        <row r="2287">
          <cell r="A2287">
            <v>45000.556145833303</v>
          </cell>
          <cell r="B2287">
            <v>12013</v>
          </cell>
          <cell r="R2287" t="str">
            <v>BHKS030073</v>
          </cell>
        </row>
        <row r="2288">
          <cell r="A2288">
            <v>44999.651759259301</v>
          </cell>
          <cell r="B2288">
            <v>8664</v>
          </cell>
          <cell r="R2288" t="str">
            <v>BTES044431</v>
          </cell>
        </row>
        <row r="2289">
          <cell r="A2289">
            <v>44999.552372685197</v>
          </cell>
          <cell r="B2289">
            <v>526</v>
          </cell>
          <cell r="R2289" t="str">
            <v>BVHD163374</v>
          </cell>
        </row>
        <row r="2290">
          <cell r="A2290">
            <v>44996.517048611102</v>
          </cell>
          <cell r="B2290">
            <v>20459</v>
          </cell>
          <cell r="R2290" t="str">
            <v>BRCC372871</v>
          </cell>
        </row>
        <row r="2291">
          <cell r="A2291">
            <v>44995.674409722204</v>
          </cell>
          <cell r="B2291">
            <v>19245</v>
          </cell>
          <cell r="R2291" t="str">
            <v>BRIS035838</v>
          </cell>
        </row>
        <row r="2292">
          <cell r="A2292">
            <v>44995.434988425899</v>
          </cell>
          <cell r="B2292">
            <v>3504</v>
          </cell>
          <cell r="R2292" t="str">
            <v>BUID162912</v>
          </cell>
        </row>
        <row r="2293">
          <cell r="A2293">
            <v>44991.648819444403</v>
          </cell>
          <cell r="B2293">
            <v>9809</v>
          </cell>
          <cell r="R2293" t="str">
            <v>BSGC376585</v>
          </cell>
        </row>
        <row r="2294">
          <cell r="A2294">
            <v>44991.5079050926</v>
          </cell>
          <cell r="B2294">
            <v>426</v>
          </cell>
          <cell r="R2294" t="str">
            <v>BVDD163198</v>
          </cell>
        </row>
        <row r="2295">
          <cell r="A2295">
            <v>44991.456944444399</v>
          </cell>
          <cell r="B2295">
            <v>4005</v>
          </cell>
          <cell r="R2295" t="str">
            <v>BUCD162696</v>
          </cell>
        </row>
        <row r="2296">
          <cell r="A2296">
            <v>44989.583726851903</v>
          </cell>
          <cell r="B2296">
            <v>12546</v>
          </cell>
          <cell r="R2296" t="str">
            <v>BSAS036958</v>
          </cell>
        </row>
        <row r="2297">
          <cell r="A2297">
            <v>44989.485254629602</v>
          </cell>
          <cell r="B2297">
            <v>4783</v>
          </cell>
          <cell r="R2297" t="str">
            <v>BQED160222</v>
          </cell>
        </row>
        <row r="2298">
          <cell r="A2298">
            <v>44988.580856481502</v>
          </cell>
          <cell r="B2298">
            <v>2634</v>
          </cell>
          <cell r="R2298" t="str">
            <v>BQKD200046</v>
          </cell>
        </row>
        <row r="2299">
          <cell r="A2299">
            <v>44988.499537037002</v>
          </cell>
          <cell r="B2299">
            <v>16683</v>
          </cell>
          <cell r="R2299" t="str">
            <v>BRES034488</v>
          </cell>
        </row>
        <row r="2300">
          <cell r="A2300">
            <v>44987.648136574098</v>
          </cell>
          <cell r="B2300">
            <v>19729</v>
          </cell>
          <cell r="R2300" t="str">
            <v>BOKC370020</v>
          </cell>
        </row>
        <row r="2301">
          <cell r="A2301">
            <v>44986.733576388899</v>
          </cell>
          <cell r="B2301">
            <v>26739</v>
          </cell>
          <cell r="R2301" t="str">
            <v>GPLS030458</v>
          </cell>
        </row>
        <row r="2302">
          <cell r="A2302">
            <v>44985.523414351897</v>
          </cell>
          <cell r="B2302">
            <v>943</v>
          </cell>
          <cell r="R2302" t="str">
            <v>AUKD230777</v>
          </cell>
        </row>
        <row r="2303">
          <cell r="A2303">
            <v>44984.719456018502</v>
          </cell>
          <cell r="B2303">
            <v>1524</v>
          </cell>
          <cell r="R2303" t="str">
            <v>BVED163235</v>
          </cell>
        </row>
        <row r="2304">
          <cell r="A2304">
            <v>44984.717789351896</v>
          </cell>
          <cell r="B2304">
            <v>1474</v>
          </cell>
          <cell r="R2304" t="str">
            <v>BVED163231</v>
          </cell>
        </row>
        <row r="2305">
          <cell r="A2305">
            <v>44984.709895833301</v>
          </cell>
          <cell r="B2305">
            <v>25384</v>
          </cell>
          <cell r="R2305" t="str">
            <v>BRIS035698</v>
          </cell>
        </row>
        <row r="2306">
          <cell r="A2306">
            <v>44984.5611921296</v>
          </cell>
          <cell r="B2306">
            <v>2502</v>
          </cell>
          <cell r="R2306" t="str">
            <v>BUAD162634</v>
          </cell>
        </row>
        <row r="2307">
          <cell r="A2307">
            <v>44984.4680787037</v>
          </cell>
          <cell r="B2307">
            <v>54970</v>
          </cell>
          <cell r="R2307" t="str">
            <v>BLFS040558</v>
          </cell>
        </row>
        <row r="2308">
          <cell r="A2308">
            <v>44984.464340277802</v>
          </cell>
          <cell r="B2308">
            <v>3510</v>
          </cell>
          <cell r="R2308" t="str">
            <v>BUKC370622</v>
          </cell>
        </row>
        <row r="2309">
          <cell r="A2309">
            <v>44981.758194444403</v>
          </cell>
          <cell r="B2309">
            <v>3661</v>
          </cell>
          <cell r="R2309" t="str">
            <v>BTEC378588</v>
          </cell>
        </row>
        <row r="2310">
          <cell r="A2310">
            <v>44980.523009259297</v>
          </cell>
          <cell r="B2310">
            <v>5913</v>
          </cell>
          <cell r="R2310" t="str">
            <v>BTED162217</v>
          </cell>
        </row>
        <row r="2311">
          <cell r="A2311">
            <v>44979.494340277801</v>
          </cell>
          <cell r="B2311">
            <v>1000</v>
          </cell>
          <cell r="R2311" t="str">
            <v>BVCD163165</v>
          </cell>
        </row>
        <row r="2312">
          <cell r="A2312">
            <v>44979.447928240697</v>
          </cell>
          <cell r="B2312">
            <v>13502</v>
          </cell>
          <cell r="R2312" t="str">
            <v>UOIS030128</v>
          </cell>
        </row>
        <row r="2313">
          <cell r="A2313">
            <v>44978.454328703701</v>
          </cell>
          <cell r="B2313">
            <v>1214</v>
          </cell>
          <cell r="R2313" t="str">
            <v>BVKD163010</v>
          </cell>
        </row>
        <row r="2314">
          <cell r="A2314">
            <v>44977.510706018496</v>
          </cell>
          <cell r="B2314">
            <v>12648</v>
          </cell>
          <cell r="R2314" t="str">
            <v>BPIC370386</v>
          </cell>
        </row>
        <row r="2315">
          <cell r="A2315">
            <v>44977.505439814799</v>
          </cell>
          <cell r="B2315">
            <v>14832</v>
          </cell>
          <cell r="R2315" t="str">
            <v>BSBC375530</v>
          </cell>
        </row>
        <row r="2316">
          <cell r="A2316">
            <v>44977.448877314797</v>
          </cell>
          <cell r="B2316">
            <v>6397</v>
          </cell>
          <cell r="R2316" t="str">
            <v>BVKS048107</v>
          </cell>
        </row>
        <row r="2317">
          <cell r="A2317">
            <v>44973.713402777801</v>
          </cell>
          <cell r="B2317">
            <v>21224</v>
          </cell>
          <cell r="R2317" t="str">
            <v>BSAF110719</v>
          </cell>
        </row>
        <row r="2318">
          <cell r="A2318">
            <v>44972.534039351798</v>
          </cell>
          <cell r="B2318">
            <v>4500</v>
          </cell>
          <cell r="R2318" t="str">
            <v>BQID160499</v>
          </cell>
        </row>
        <row r="2319">
          <cell r="A2319">
            <v>44971.650914351798</v>
          </cell>
          <cell r="B2319">
            <v>1203</v>
          </cell>
          <cell r="R2319" t="str">
            <v>BVAC375345</v>
          </cell>
        </row>
        <row r="2320">
          <cell r="A2320">
            <v>44971.5546875</v>
          </cell>
          <cell r="B2320">
            <v>18134</v>
          </cell>
          <cell r="R2320" t="str">
            <v>BSCS037449</v>
          </cell>
        </row>
        <row r="2321">
          <cell r="A2321">
            <v>44971.440034722204</v>
          </cell>
          <cell r="B2321">
            <v>724</v>
          </cell>
          <cell r="R2321" t="str">
            <v>BUHL152930</v>
          </cell>
        </row>
        <row r="2322">
          <cell r="A2322">
            <v>44970.760335648098</v>
          </cell>
          <cell r="B2322">
            <v>2016</v>
          </cell>
          <cell r="R2322" t="str">
            <v>BSBD161629</v>
          </cell>
        </row>
        <row r="2323">
          <cell r="A2323">
            <v>44970.643136574101</v>
          </cell>
          <cell r="B2323">
            <v>19982</v>
          </cell>
          <cell r="R2323" t="str">
            <v>BSCS037349</v>
          </cell>
        </row>
        <row r="2324">
          <cell r="A2324">
            <v>44970.639641203699</v>
          </cell>
          <cell r="B2324">
            <v>16981</v>
          </cell>
          <cell r="R2324" t="str">
            <v>BRAS033261</v>
          </cell>
        </row>
        <row r="2325">
          <cell r="A2325">
            <v>44968.587951388901</v>
          </cell>
          <cell r="B2325">
            <v>16165</v>
          </cell>
          <cell r="R2325" t="str">
            <v>BREC373538</v>
          </cell>
        </row>
        <row r="2326">
          <cell r="A2326">
            <v>44968.525810185201</v>
          </cell>
          <cell r="B2326"/>
          <cell r="R2326" t="str">
            <v>BTCD162149</v>
          </cell>
        </row>
        <row r="2327">
          <cell r="A2327">
            <v>44967.708356481497</v>
          </cell>
          <cell r="B2327">
            <v>2842</v>
          </cell>
          <cell r="R2327" t="str">
            <v>BSDD120664</v>
          </cell>
        </row>
        <row r="2328">
          <cell r="A2328">
            <v>44967.516203703701</v>
          </cell>
          <cell r="B2328">
            <v>7508</v>
          </cell>
          <cell r="R2328" t="str">
            <v>BVJS047894</v>
          </cell>
        </row>
        <row r="2329">
          <cell r="A2329">
            <v>44967.436550925901</v>
          </cell>
          <cell r="B2329">
            <v>4086</v>
          </cell>
          <cell r="R2329" t="str">
            <v>BRAF110427</v>
          </cell>
        </row>
        <row r="2330">
          <cell r="A2330">
            <v>44966.741562499999</v>
          </cell>
          <cell r="B2330">
            <v>5855</v>
          </cell>
          <cell r="R2330" t="str">
            <v>BTCD162159</v>
          </cell>
        </row>
        <row r="2331">
          <cell r="A2331">
            <v>44966.477361111101</v>
          </cell>
          <cell r="B2331">
            <v>4650</v>
          </cell>
          <cell r="R2331" t="str">
            <v>BRCD160939</v>
          </cell>
        </row>
        <row r="2332">
          <cell r="A2332">
            <v>44966.475775462997</v>
          </cell>
          <cell r="B2332">
            <v>2650</v>
          </cell>
          <cell r="R2332" t="str">
            <v>BQCD160098</v>
          </cell>
        </row>
        <row r="2333">
          <cell r="A2333">
            <v>44966.474780092598</v>
          </cell>
          <cell r="B2333">
            <v>3175</v>
          </cell>
          <cell r="R2333" t="str">
            <v>BSHD200586</v>
          </cell>
        </row>
        <row r="2334">
          <cell r="A2334">
            <v>44966.4738194444</v>
          </cell>
          <cell r="B2334">
            <v>5825</v>
          </cell>
          <cell r="R2334" t="str">
            <v>BTGD162289</v>
          </cell>
        </row>
        <row r="2335">
          <cell r="A2335">
            <v>44965.659409722197</v>
          </cell>
          <cell r="B2335">
            <v>13098</v>
          </cell>
          <cell r="R2335" t="str">
            <v>BREC373538</v>
          </cell>
        </row>
        <row r="2336">
          <cell r="A2336">
            <v>44965.641412037003</v>
          </cell>
          <cell r="B2336">
            <v>485</v>
          </cell>
          <cell r="R2336" t="str">
            <v>BLGL160201</v>
          </cell>
        </row>
        <row r="2337">
          <cell r="A2337">
            <v>44965.640370370398</v>
          </cell>
          <cell r="B2337">
            <v>405</v>
          </cell>
          <cell r="R2337" t="str">
            <v>BLGL160217</v>
          </cell>
        </row>
        <row r="2338">
          <cell r="A2338">
            <v>44965.639178240701</v>
          </cell>
          <cell r="B2338">
            <v>7250</v>
          </cell>
          <cell r="R2338" t="str">
            <v>BQCD160129</v>
          </cell>
        </row>
        <row r="2339">
          <cell r="A2339">
            <v>44965.638055555602</v>
          </cell>
          <cell r="B2339">
            <v>7410</v>
          </cell>
          <cell r="R2339" t="str">
            <v>BQJD160027</v>
          </cell>
        </row>
        <row r="2340">
          <cell r="A2340">
            <v>44965.637083333299</v>
          </cell>
          <cell r="B2340">
            <v>8505</v>
          </cell>
          <cell r="R2340" t="str">
            <v>BQED160244</v>
          </cell>
        </row>
        <row r="2341">
          <cell r="A2341">
            <v>44965.480115740698</v>
          </cell>
          <cell r="B2341">
            <v>3010</v>
          </cell>
          <cell r="R2341" t="str">
            <v>BSGD161898</v>
          </cell>
        </row>
        <row r="2342">
          <cell r="A2342">
            <v>44965.479050925896</v>
          </cell>
          <cell r="B2342">
            <v>3610</v>
          </cell>
          <cell r="R2342" t="str">
            <v>BQID160519</v>
          </cell>
        </row>
        <row r="2343">
          <cell r="A2343">
            <v>44965.477812500001</v>
          </cell>
          <cell r="B2343">
            <v>5530</v>
          </cell>
          <cell r="R2343" t="str">
            <v>BQKD200047</v>
          </cell>
        </row>
        <row r="2344">
          <cell r="A2344">
            <v>44965.476458333302</v>
          </cell>
          <cell r="B2344">
            <v>4855</v>
          </cell>
          <cell r="R2344" t="str">
            <v>BPGD220036</v>
          </cell>
        </row>
        <row r="2345">
          <cell r="A2345">
            <v>44965.4753472222</v>
          </cell>
          <cell r="B2345">
            <v>24450</v>
          </cell>
          <cell r="R2345" t="str">
            <v>BMJD200014</v>
          </cell>
        </row>
        <row r="2346">
          <cell r="A2346">
            <v>44965.474016203698</v>
          </cell>
          <cell r="B2346">
            <v>4705</v>
          </cell>
          <cell r="R2346" t="str">
            <v>BSLD230358</v>
          </cell>
        </row>
        <row r="2347">
          <cell r="A2347">
            <v>44965.472939814797</v>
          </cell>
          <cell r="B2347">
            <v>985</v>
          </cell>
          <cell r="R2347" t="str">
            <v>BTDD120878</v>
          </cell>
        </row>
        <row r="2348">
          <cell r="A2348">
            <v>44965.471782407403</v>
          </cell>
          <cell r="B2348">
            <v>5545</v>
          </cell>
          <cell r="R2348" t="str">
            <v>BSDD161729</v>
          </cell>
        </row>
        <row r="2349">
          <cell r="A2349">
            <v>44965.470798611103</v>
          </cell>
          <cell r="B2349">
            <v>3325</v>
          </cell>
          <cell r="R2349" t="str">
            <v>BSLD230361</v>
          </cell>
        </row>
        <row r="2350">
          <cell r="A2350">
            <v>44965.469583333303</v>
          </cell>
          <cell r="B2350">
            <v>3515</v>
          </cell>
          <cell r="R2350" t="str">
            <v>BQHD160418</v>
          </cell>
        </row>
        <row r="2351">
          <cell r="A2351">
            <v>44965.468449074098</v>
          </cell>
          <cell r="B2351">
            <v>3355</v>
          </cell>
          <cell r="R2351" t="str">
            <v>BQDD160156</v>
          </cell>
        </row>
        <row r="2352">
          <cell r="A2352">
            <v>44965.4666319444</v>
          </cell>
          <cell r="B2352">
            <v>3910</v>
          </cell>
          <cell r="R2352" t="str">
            <v>BSFD161830</v>
          </cell>
        </row>
        <row r="2353">
          <cell r="A2353">
            <v>44964.596342592602</v>
          </cell>
          <cell r="B2353">
            <v>6004</v>
          </cell>
          <cell r="R2353" t="str">
            <v>BTDD162186</v>
          </cell>
        </row>
        <row r="2354">
          <cell r="A2354">
            <v>44964.594050925902</v>
          </cell>
          <cell r="B2354">
            <v>6705</v>
          </cell>
          <cell r="R2354" t="str">
            <v>BQBD200008</v>
          </cell>
        </row>
        <row r="2355">
          <cell r="A2355">
            <v>44964.592638888898</v>
          </cell>
          <cell r="B2355">
            <v>485</v>
          </cell>
          <cell r="R2355" t="str">
            <v>BSBD120630</v>
          </cell>
        </row>
        <row r="2356">
          <cell r="A2356">
            <v>44964.591273148202</v>
          </cell>
          <cell r="B2356">
            <v>496</v>
          </cell>
          <cell r="R2356" t="str">
            <v>BSHD120740</v>
          </cell>
        </row>
        <row r="2357">
          <cell r="A2357">
            <v>44964.589837963002</v>
          </cell>
          <cell r="B2357">
            <v>6357</v>
          </cell>
          <cell r="R2357" t="str">
            <v>BRBD160856</v>
          </cell>
        </row>
        <row r="2358">
          <cell r="A2358">
            <v>44964.588263888902</v>
          </cell>
          <cell r="B2358">
            <v>3425</v>
          </cell>
          <cell r="R2358" t="str">
            <v>BQBD160067</v>
          </cell>
        </row>
        <row r="2359">
          <cell r="A2359">
            <v>44964.587268518502</v>
          </cell>
          <cell r="B2359">
            <v>2700</v>
          </cell>
          <cell r="R2359" t="str">
            <v>BQKD200048</v>
          </cell>
        </row>
        <row r="2360">
          <cell r="A2360">
            <v>44964.585405092599</v>
          </cell>
          <cell r="B2360">
            <v>3676</v>
          </cell>
          <cell r="R2360" t="str">
            <v>BRJD160577</v>
          </cell>
        </row>
        <row r="2361">
          <cell r="A2361">
            <v>44964.583402777796</v>
          </cell>
          <cell r="B2361">
            <v>3164</v>
          </cell>
          <cell r="R2361" t="str">
            <v>BRHD161299</v>
          </cell>
        </row>
        <row r="2362">
          <cell r="A2362">
            <v>44964.582094907397</v>
          </cell>
          <cell r="B2362">
            <v>3923</v>
          </cell>
          <cell r="R2362" t="str">
            <v>BRJD160543</v>
          </cell>
        </row>
        <row r="2363">
          <cell r="A2363">
            <v>44964.581099536997</v>
          </cell>
          <cell r="B2363">
            <v>2856</v>
          </cell>
          <cell r="R2363" t="str">
            <v>BSGD161854</v>
          </cell>
        </row>
        <row r="2364">
          <cell r="A2364">
            <v>44964.5784837963</v>
          </cell>
          <cell r="B2364">
            <v>2980</v>
          </cell>
          <cell r="R2364" t="str">
            <v>BRGD161229</v>
          </cell>
        </row>
        <row r="2365">
          <cell r="A2365">
            <v>44964.375150462998</v>
          </cell>
          <cell r="B2365">
            <v>2105</v>
          </cell>
          <cell r="R2365" t="str">
            <v>BUID162953</v>
          </cell>
        </row>
        <row r="2366">
          <cell r="A2366">
            <v>44963.737858796303</v>
          </cell>
          <cell r="B2366">
            <v>10644</v>
          </cell>
          <cell r="R2366" t="str">
            <v>BUKC370499</v>
          </cell>
        </row>
        <row r="2367">
          <cell r="A2367">
            <v>44963.541932870401</v>
          </cell>
          <cell r="B2367">
            <v>417</v>
          </cell>
          <cell r="R2367" t="str">
            <v>BTFC378771</v>
          </cell>
        </row>
        <row r="2368">
          <cell r="A2368">
            <v>44961.643518518496</v>
          </cell>
          <cell r="B2368">
            <v>17228</v>
          </cell>
          <cell r="R2368" t="str">
            <v>BSDS043254</v>
          </cell>
        </row>
        <row r="2369">
          <cell r="A2369">
            <v>44961.462847222203</v>
          </cell>
          <cell r="B2369">
            <v>17906</v>
          </cell>
          <cell r="R2369" t="str">
            <v>BSCS037449</v>
          </cell>
        </row>
        <row r="2370">
          <cell r="A2370">
            <v>44960.7088194444</v>
          </cell>
          <cell r="B2370">
            <v>30340</v>
          </cell>
          <cell r="R2370" t="str">
            <v>BSJS035917</v>
          </cell>
        </row>
        <row r="2371">
          <cell r="A2371">
            <v>44960.708090277803</v>
          </cell>
          <cell r="B2371">
            <v>23738</v>
          </cell>
          <cell r="R2371" t="str">
            <v>BSDS037710</v>
          </cell>
        </row>
        <row r="2372">
          <cell r="A2372">
            <v>44960.574837963002</v>
          </cell>
          <cell r="B2372">
            <v>1988</v>
          </cell>
          <cell r="R2372" t="str">
            <v>BVFS039912</v>
          </cell>
        </row>
        <row r="2373">
          <cell r="A2373">
            <v>44960.573344907403</v>
          </cell>
          <cell r="B2373">
            <v>28413</v>
          </cell>
          <cell r="R2373" t="str">
            <v>BLIS031950</v>
          </cell>
        </row>
        <row r="2374">
          <cell r="A2374">
            <v>44959.720405092601</v>
          </cell>
          <cell r="B2374">
            <v>5351</v>
          </cell>
          <cell r="R2374" t="str">
            <v>BUES034926</v>
          </cell>
        </row>
        <row r="2375">
          <cell r="A2375">
            <v>44959.503877314797</v>
          </cell>
          <cell r="B2375">
            <v>7185</v>
          </cell>
          <cell r="R2375" t="str">
            <v>BULL160559</v>
          </cell>
        </row>
        <row r="2376">
          <cell r="A2376">
            <v>44959.502187500002</v>
          </cell>
          <cell r="B2376">
            <v>1550</v>
          </cell>
          <cell r="R2376" t="str">
            <v>BVJD162972</v>
          </cell>
        </row>
        <row r="2377">
          <cell r="A2377">
            <v>44958.721064814803</v>
          </cell>
          <cell r="B2377">
            <v>530</v>
          </cell>
          <cell r="R2377" t="str">
            <v>EUCS034229</v>
          </cell>
        </row>
        <row r="2378">
          <cell r="A2378">
            <v>44958.677071759303</v>
          </cell>
          <cell r="B2378">
            <v>19494</v>
          </cell>
          <cell r="R2378" t="str">
            <v>BSHS038806</v>
          </cell>
        </row>
        <row r="2379">
          <cell r="A2379">
            <v>44958.476666666698</v>
          </cell>
          <cell r="B2379">
            <v>6450</v>
          </cell>
          <cell r="R2379" t="str">
            <v>BUGS035879</v>
          </cell>
        </row>
        <row r="2380">
          <cell r="A2380">
            <v>44958.4684375</v>
          </cell>
          <cell r="B2380">
            <v>3666</v>
          </cell>
          <cell r="R2380" t="str">
            <v>BUFD162814</v>
          </cell>
        </row>
        <row r="2381">
          <cell r="A2381">
            <v>44957.706481481502</v>
          </cell>
          <cell r="B2381">
            <v>559</v>
          </cell>
          <cell r="R2381" t="str">
            <v>BVGD163308</v>
          </cell>
        </row>
        <row r="2382">
          <cell r="A2382">
            <v>44957.685312499998</v>
          </cell>
          <cell r="B2382">
            <v>15577</v>
          </cell>
          <cell r="R2382" t="str">
            <v>BRIS035695</v>
          </cell>
        </row>
        <row r="2383">
          <cell r="A2383">
            <v>44957.5525694444</v>
          </cell>
          <cell r="B2383">
            <v>1987</v>
          </cell>
          <cell r="R2383" t="str">
            <v>BVLD163040</v>
          </cell>
        </row>
        <row r="2384">
          <cell r="A2384">
            <v>44957.4375</v>
          </cell>
          <cell r="B2384">
            <v>18654</v>
          </cell>
          <cell r="R2384" t="str">
            <v>ONIC370102</v>
          </cell>
        </row>
        <row r="2385">
          <cell r="A2385">
            <v>44957.435624999998</v>
          </cell>
          <cell r="B2385">
            <v>32014</v>
          </cell>
          <cell r="R2385" t="str">
            <v>GOGC370754</v>
          </cell>
        </row>
        <row r="2386">
          <cell r="A2386">
            <v>44954.651678240698</v>
          </cell>
          <cell r="B2386">
            <v>29136</v>
          </cell>
          <cell r="R2386" t="str">
            <v>BRJS040951</v>
          </cell>
        </row>
        <row r="2387">
          <cell r="A2387">
            <v>44954.622534722199</v>
          </cell>
          <cell r="B2387">
            <v>524</v>
          </cell>
          <cell r="R2387" t="str">
            <v>BVJD162957</v>
          </cell>
        </row>
        <row r="2388">
          <cell r="A2388">
            <v>44954.447060185201</v>
          </cell>
          <cell r="B2388">
            <v>3295</v>
          </cell>
          <cell r="R2388" t="str">
            <v>BSLD230361</v>
          </cell>
        </row>
        <row r="2389">
          <cell r="A2389">
            <v>44953.548599537004</v>
          </cell>
          <cell r="B2389">
            <v>21143</v>
          </cell>
          <cell r="R2389" t="str">
            <v>BSKS036366</v>
          </cell>
        </row>
        <row r="2390">
          <cell r="A2390">
            <v>44953.512465277803</v>
          </cell>
          <cell r="B2390">
            <v>2118</v>
          </cell>
          <cell r="R2390" t="str">
            <v>BUFC372952</v>
          </cell>
        </row>
        <row r="2391">
          <cell r="A2391">
            <v>44953.475949074098</v>
          </cell>
          <cell r="B2391">
            <v>3070</v>
          </cell>
          <cell r="R2391" t="str">
            <v>BUAL160593</v>
          </cell>
        </row>
        <row r="2392">
          <cell r="A2392">
            <v>44950.544699074097</v>
          </cell>
          <cell r="B2392">
            <v>5425</v>
          </cell>
          <cell r="R2392" t="str">
            <v>BTCD162149</v>
          </cell>
        </row>
        <row r="2393">
          <cell r="A2393">
            <v>44949.4900694444</v>
          </cell>
          <cell r="B2393">
            <v>6140</v>
          </cell>
          <cell r="R2393" t="str">
            <v>BULD162559</v>
          </cell>
        </row>
        <row r="2394">
          <cell r="A2394">
            <v>44947.600462962997</v>
          </cell>
          <cell r="B2394">
            <v>32098</v>
          </cell>
          <cell r="R2394" t="str">
            <v>BPCS030196</v>
          </cell>
        </row>
        <row r="2395">
          <cell r="A2395">
            <v>44947.598680555602</v>
          </cell>
          <cell r="B2395">
            <v>26473</v>
          </cell>
          <cell r="R2395" t="str">
            <v>BRGS035169</v>
          </cell>
        </row>
        <row r="2396">
          <cell r="A2396">
            <v>44947.542280092603</v>
          </cell>
          <cell r="B2396">
            <v>3527</v>
          </cell>
          <cell r="R2396" t="str">
            <v>BUAD162630</v>
          </cell>
        </row>
        <row r="2397">
          <cell r="A2397">
            <v>44947.512546296297</v>
          </cell>
          <cell r="B2397">
            <v>9065</v>
          </cell>
          <cell r="R2397" t="str">
            <v>BTDD162169</v>
          </cell>
        </row>
        <row r="2398">
          <cell r="A2398">
            <v>44946.453750000001</v>
          </cell>
          <cell r="B2398">
            <v>11576</v>
          </cell>
          <cell r="R2398" t="str">
            <v>BQDD160205</v>
          </cell>
        </row>
        <row r="2399">
          <cell r="A2399">
            <v>44945.561111111099</v>
          </cell>
          <cell r="B2399">
            <v>9710</v>
          </cell>
          <cell r="R2399" t="str">
            <v>BTLC377591</v>
          </cell>
        </row>
        <row r="2400">
          <cell r="A2400">
            <v>44944.527361111097</v>
          </cell>
          <cell r="B2400">
            <v>22715</v>
          </cell>
          <cell r="R2400" t="str">
            <v>BQHS040705</v>
          </cell>
        </row>
        <row r="2401">
          <cell r="A2401">
            <v>44944.4503819444</v>
          </cell>
          <cell r="B2401">
            <v>4606</v>
          </cell>
          <cell r="R2401" t="str">
            <v>BUFS046839</v>
          </cell>
        </row>
        <row r="2402">
          <cell r="A2402">
            <v>44943.695243055598</v>
          </cell>
          <cell r="B2402">
            <v>4456</v>
          </cell>
          <cell r="R2402" t="str">
            <v>BSLD230358</v>
          </cell>
        </row>
        <row r="2403">
          <cell r="A2403">
            <v>44943.516400462999</v>
          </cell>
          <cell r="B2403">
            <v>17987</v>
          </cell>
          <cell r="R2403" t="str">
            <v>UOHS030121</v>
          </cell>
        </row>
        <row r="2404">
          <cell r="A2404">
            <v>44943.4520023148</v>
          </cell>
          <cell r="B2404">
            <v>38298</v>
          </cell>
          <cell r="R2404" t="str">
            <v>BMIS031759</v>
          </cell>
        </row>
        <row r="2405">
          <cell r="A2405">
            <v>44943.450601851902</v>
          </cell>
          <cell r="B2405">
            <v>4066</v>
          </cell>
          <cell r="R2405" t="str">
            <v>BVAS038005</v>
          </cell>
        </row>
        <row r="2406">
          <cell r="A2406">
            <v>44942.656851851898</v>
          </cell>
          <cell r="B2406">
            <v>16883</v>
          </cell>
          <cell r="R2406" t="str">
            <v>GOHC370857</v>
          </cell>
        </row>
        <row r="2407">
          <cell r="A2407">
            <v>44942.578240740702</v>
          </cell>
          <cell r="B2407">
            <v>28404</v>
          </cell>
          <cell r="R2407" t="str">
            <v>BQFS031084</v>
          </cell>
        </row>
        <row r="2408">
          <cell r="A2408">
            <v>44940.683148148099</v>
          </cell>
          <cell r="B2408">
            <v>7897</v>
          </cell>
          <cell r="R2408" t="str">
            <v>BRHS035337</v>
          </cell>
        </row>
        <row r="2409">
          <cell r="A2409">
            <v>44940.466435185197</v>
          </cell>
          <cell r="B2409">
            <v>25447</v>
          </cell>
          <cell r="R2409" t="str">
            <v>BUDC372326</v>
          </cell>
        </row>
        <row r="2410">
          <cell r="A2410">
            <v>44939.476782407401</v>
          </cell>
          <cell r="B2410">
            <v>11839</v>
          </cell>
          <cell r="R2410" t="str">
            <v>BRCC373034</v>
          </cell>
        </row>
        <row r="2411">
          <cell r="A2411">
            <v>44939.393078703702</v>
          </cell>
          <cell r="B2411">
            <v>589</v>
          </cell>
          <cell r="R2411" t="str">
            <v>BVED163235</v>
          </cell>
        </row>
        <row r="2412">
          <cell r="A2412">
            <v>44939.391585648104</v>
          </cell>
          <cell r="B2412">
            <v>535</v>
          </cell>
          <cell r="R2412" t="str">
            <v>BVED163231</v>
          </cell>
        </row>
        <row r="2413">
          <cell r="A2413">
            <v>44937.698773148099</v>
          </cell>
          <cell r="B2413">
            <v>9609</v>
          </cell>
          <cell r="R2413" t="str">
            <v>BSFC376459</v>
          </cell>
        </row>
        <row r="2414">
          <cell r="A2414">
            <v>44937.696550925903</v>
          </cell>
          <cell r="B2414">
            <v>16419</v>
          </cell>
          <cell r="R2414" t="str">
            <v>GOAC370220</v>
          </cell>
        </row>
        <row r="2415">
          <cell r="A2415">
            <v>44937.582800925898</v>
          </cell>
          <cell r="B2415">
            <v>8430</v>
          </cell>
          <cell r="R2415" t="str">
            <v>BSKD161477</v>
          </cell>
        </row>
        <row r="2416">
          <cell r="A2416">
            <v>44936.552094907398</v>
          </cell>
          <cell r="B2416">
            <v>29330</v>
          </cell>
          <cell r="R2416" t="str">
            <v>GOIS031795</v>
          </cell>
        </row>
        <row r="2417">
          <cell r="A2417">
            <v>44936.473784722199</v>
          </cell>
          <cell r="B2417">
            <v>7500</v>
          </cell>
          <cell r="R2417" t="str">
            <v>BSCD161691</v>
          </cell>
        </row>
        <row r="2418">
          <cell r="A2418">
            <v>44935.645439814798</v>
          </cell>
          <cell r="B2418">
            <v>6952</v>
          </cell>
          <cell r="R2418" t="str">
            <v>BPBD200118</v>
          </cell>
        </row>
        <row r="2419">
          <cell r="A2419">
            <v>44935.644097222197</v>
          </cell>
          <cell r="B2419">
            <v>4655</v>
          </cell>
          <cell r="R2419" t="str">
            <v>BSAD230391</v>
          </cell>
        </row>
        <row r="2420">
          <cell r="A2420">
            <v>44935.6427430556</v>
          </cell>
          <cell r="B2420">
            <v>16580</v>
          </cell>
          <cell r="R2420" t="str">
            <v>BQHD160416</v>
          </cell>
        </row>
        <row r="2421">
          <cell r="A2421">
            <v>44935.641354166699</v>
          </cell>
          <cell r="B2421">
            <v>4505</v>
          </cell>
          <cell r="R2421" t="str">
            <v>BSID161968</v>
          </cell>
        </row>
        <row r="2422">
          <cell r="A2422">
            <v>44935.639942129601</v>
          </cell>
          <cell r="B2422">
            <v>3030</v>
          </cell>
          <cell r="R2422" t="str">
            <v>BSID161973</v>
          </cell>
        </row>
        <row r="2423">
          <cell r="A2423">
            <v>44935.621180555601</v>
          </cell>
          <cell r="B2423">
            <v>5960</v>
          </cell>
          <cell r="R2423" t="str">
            <v>BRKD220111</v>
          </cell>
        </row>
        <row r="2424">
          <cell r="A2424">
            <v>44935.619421296302</v>
          </cell>
          <cell r="B2424">
            <v>2155</v>
          </cell>
          <cell r="R2424" t="str">
            <v>BSCD161704</v>
          </cell>
        </row>
        <row r="2425">
          <cell r="A2425">
            <v>44935.616817129601</v>
          </cell>
          <cell r="B2425">
            <v>3950</v>
          </cell>
          <cell r="R2425" t="str">
            <v>BSAD161582</v>
          </cell>
        </row>
        <row r="2426">
          <cell r="A2426">
            <v>44935.487997685203</v>
          </cell>
          <cell r="B2426">
            <v>14134</v>
          </cell>
          <cell r="R2426" t="str">
            <v>BSBC375530</v>
          </cell>
        </row>
        <row r="2427">
          <cell r="A2427">
            <v>44935.4301851852</v>
          </cell>
          <cell r="B2427">
            <v>480</v>
          </cell>
          <cell r="R2427" t="str">
            <v>BVCD163165</v>
          </cell>
        </row>
        <row r="2428">
          <cell r="A2428">
            <v>44935.428356481498</v>
          </cell>
          <cell r="B2428">
            <v>2401</v>
          </cell>
          <cell r="R2428" t="str">
            <v>BTHD162350</v>
          </cell>
        </row>
        <row r="2429">
          <cell r="A2429">
            <v>44932.583055555602</v>
          </cell>
          <cell r="B2429">
            <v>9624</v>
          </cell>
          <cell r="R2429" t="str">
            <v>BQAC373617</v>
          </cell>
        </row>
        <row r="2430">
          <cell r="A2430">
            <v>44932.472870370402</v>
          </cell>
          <cell r="B2430">
            <v>7629</v>
          </cell>
          <cell r="R2430" t="str">
            <v>BTJC377158</v>
          </cell>
        </row>
        <row r="2431">
          <cell r="A2431">
            <v>44931.713506944398</v>
          </cell>
          <cell r="B2431">
            <v>1495</v>
          </cell>
          <cell r="R2431" t="str">
            <v>BVLD163067</v>
          </cell>
        </row>
        <row r="2432">
          <cell r="A2432">
            <v>44931.692407407398</v>
          </cell>
          <cell r="B2432">
            <v>6256</v>
          </cell>
          <cell r="R2432" t="str">
            <v>BOID200231</v>
          </cell>
        </row>
        <row r="2433">
          <cell r="A2433">
            <v>44931.537268518499</v>
          </cell>
          <cell r="B2433">
            <v>571</v>
          </cell>
          <cell r="R2433" t="str">
            <v>BVED231179</v>
          </cell>
        </row>
        <row r="2434">
          <cell r="A2434">
            <v>44931.5089351852</v>
          </cell>
          <cell r="B2434">
            <v>2519</v>
          </cell>
          <cell r="R2434" t="str">
            <v>BUAF111226</v>
          </cell>
        </row>
        <row r="2435">
          <cell r="A2435">
            <v>44929.661608796298</v>
          </cell>
          <cell r="B2435">
            <v>8704</v>
          </cell>
          <cell r="R2435" t="str">
            <v>BSBC375576</v>
          </cell>
        </row>
        <row r="2436">
          <cell r="A2436">
            <v>44928.5551388889</v>
          </cell>
          <cell r="B2436">
            <v>15301</v>
          </cell>
          <cell r="R2436" t="str">
            <v>BRFC373676</v>
          </cell>
        </row>
        <row r="2437">
          <cell r="A2437">
            <v>44926.628750000003</v>
          </cell>
          <cell r="B2437">
            <v>2114</v>
          </cell>
          <cell r="R2437" t="str">
            <v>BUKC370655</v>
          </cell>
        </row>
        <row r="2438">
          <cell r="A2438">
            <v>44926.619826388902</v>
          </cell>
          <cell r="B2438">
            <v>2334</v>
          </cell>
          <cell r="R2438" t="str">
            <v>BVKC374486</v>
          </cell>
        </row>
        <row r="2439">
          <cell r="A2439">
            <v>44926.618078703701</v>
          </cell>
          <cell r="B2439">
            <v>29607</v>
          </cell>
          <cell r="R2439" t="str">
            <v>BSJS035917</v>
          </cell>
        </row>
        <row r="2440">
          <cell r="A2440">
            <v>44926.616759259297</v>
          </cell>
          <cell r="B2440">
            <v>23017</v>
          </cell>
          <cell r="R2440" t="str">
            <v>BSDS037710</v>
          </cell>
        </row>
        <row r="2441">
          <cell r="A2441">
            <v>44926.452685185199</v>
          </cell>
          <cell r="B2441">
            <v>10470</v>
          </cell>
          <cell r="R2441" t="str">
            <v>BUAS033580</v>
          </cell>
        </row>
        <row r="2442">
          <cell r="A2442">
            <v>44926.3272222222</v>
          </cell>
          <cell r="B2442">
            <v>5547</v>
          </cell>
          <cell r="R2442" t="str">
            <v>BTED162217</v>
          </cell>
        </row>
        <row r="2443">
          <cell r="A2443">
            <v>44925.627719907403</v>
          </cell>
          <cell r="B2443">
            <v>24839</v>
          </cell>
          <cell r="R2443" t="str">
            <v>GPLS030458</v>
          </cell>
        </row>
        <row r="2444">
          <cell r="A2444">
            <v>44923.687789351898</v>
          </cell>
          <cell r="B2444">
            <v>3512</v>
          </cell>
          <cell r="R2444" t="str">
            <v>BUCD162696</v>
          </cell>
        </row>
        <row r="2445">
          <cell r="A2445">
            <v>44923.621215277803</v>
          </cell>
          <cell r="B2445">
            <v>39190</v>
          </cell>
          <cell r="R2445" t="str">
            <v>BLGS040582</v>
          </cell>
        </row>
        <row r="2446">
          <cell r="A2446">
            <v>44923.618981481501</v>
          </cell>
          <cell r="B2446">
            <v>1062</v>
          </cell>
          <cell r="R2446" t="str">
            <v>BVJD162958</v>
          </cell>
        </row>
        <row r="2447">
          <cell r="A2447">
            <v>44923.6155671296</v>
          </cell>
          <cell r="B2447">
            <v>50482</v>
          </cell>
          <cell r="R2447" t="str">
            <v>BILS030211</v>
          </cell>
        </row>
        <row r="2448">
          <cell r="A2448">
            <v>44922.744652777801</v>
          </cell>
          <cell r="B2448">
            <v>528</v>
          </cell>
          <cell r="R2448" t="str">
            <v>BVAD121386</v>
          </cell>
        </row>
        <row r="2449">
          <cell r="A2449">
            <v>44922.5234837963</v>
          </cell>
          <cell r="B2449">
            <v>2021</v>
          </cell>
          <cell r="R2449" t="str">
            <v>BTGD162296</v>
          </cell>
        </row>
        <row r="2450">
          <cell r="A2450">
            <v>44921.566817129598</v>
          </cell>
          <cell r="B2450">
            <v>1095</v>
          </cell>
          <cell r="R2450" t="str">
            <v>BVJD162972</v>
          </cell>
        </row>
        <row r="2451">
          <cell r="A2451">
            <v>44919.745682870402</v>
          </cell>
          <cell r="B2451">
            <v>5304</v>
          </cell>
          <cell r="R2451" t="str">
            <v>BUDS046275</v>
          </cell>
        </row>
        <row r="2452">
          <cell r="A2452">
            <v>44919.518449074101</v>
          </cell>
          <cell r="B2452">
            <v>22298</v>
          </cell>
          <cell r="R2452" t="str">
            <v>BMFS031346</v>
          </cell>
        </row>
        <row r="2453">
          <cell r="A2453">
            <v>44919.4383101852</v>
          </cell>
          <cell r="B2453">
            <v>8635</v>
          </cell>
          <cell r="R2453" t="str">
            <v>BQGD230029</v>
          </cell>
        </row>
        <row r="2454">
          <cell r="A2454">
            <v>44918.707951388897</v>
          </cell>
          <cell r="B2454">
            <v>5732</v>
          </cell>
          <cell r="R2454" t="str">
            <v>BSBC375535</v>
          </cell>
        </row>
        <row r="2455">
          <cell r="A2455">
            <v>44917.7714583333</v>
          </cell>
          <cell r="B2455">
            <v>31958</v>
          </cell>
          <cell r="R2455" t="str">
            <v>BPLF150007</v>
          </cell>
        </row>
        <row r="2456">
          <cell r="A2456">
            <v>44917.678530092599</v>
          </cell>
          <cell r="B2456">
            <v>3298</v>
          </cell>
          <cell r="R2456" t="str">
            <v>BUKD162500</v>
          </cell>
        </row>
        <row r="2457">
          <cell r="A2457">
            <v>44917.676608796297</v>
          </cell>
          <cell r="B2457">
            <v>3480</v>
          </cell>
          <cell r="R2457" t="str">
            <v>BUKD162491</v>
          </cell>
        </row>
        <row r="2458">
          <cell r="A2458">
            <v>44917.615486111099</v>
          </cell>
          <cell r="B2458">
            <v>4186</v>
          </cell>
          <cell r="R2458" t="str">
            <v>BULD162568</v>
          </cell>
        </row>
        <row r="2459">
          <cell r="A2459">
            <v>44917.467280092598</v>
          </cell>
          <cell r="B2459">
            <v>14660</v>
          </cell>
          <cell r="R2459" t="str">
            <v>BRIS035695</v>
          </cell>
        </row>
        <row r="2460">
          <cell r="A2460">
            <v>44916.737037036997</v>
          </cell>
          <cell r="B2460">
            <v>8950</v>
          </cell>
          <cell r="R2460" t="str">
            <v>BRGD161233</v>
          </cell>
        </row>
        <row r="2461">
          <cell r="A2461">
            <v>44915.479201388902</v>
          </cell>
          <cell r="B2461">
            <v>2002</v>
          </cell>
          <cell r="R2461" t="str">
            <v>BUAD162634</v>
          </cell>
        </row>
        <row r="2462">
          <cell r="A2462">
            <v>44914.6417013889</v>
          </cell>
          <cell r="B2462">
            <v>11417</v>
          </cell>
          <cell r="R2462" t="str">
            <v>BSDC375954</v>
          </cell>
        </row>
        <row r="2463">
          <cell r="A2463">
            <v>44914.574513888903</v>
          </cell>
          <cell r="B2463">
            <v>9004</v>
          </cell>
          <cell r="R2463" t="str">
            <v>BSGC376585</v>
          </cell>
        </row>
        <row r="2464">
          <cell r="A2464">
            <v>44912.591585648202</v>
          </cell>
          <cell r="B2464">
            <v>3005</v>
          </cell>
          <cell r="R2464" t="str">
            <v>BUID162912</v>
          </cell>
        </row>
        <row r="2465">
          <cell r="A2465">
            <v>44912.544108796297</v>
          </cell>
          <cell r="B2465">
            <v>123399</v>
          </cell>
          <cell r="R2465" t="str">
            <v>123399</v>
          </cell>
        </row>
        <row r="2466">
          <cell r="A2466">
            <v>44910.717141203699</v>
          </cell>
          <cell r="B2466">
            <v>13269</v>
          </cell>
          <cell r="R2466" t="str">
            <v>BSBC375530</v>
          </cell>
        </row>
        <row r="2467">
          <cell r="A2467">
            <v>44910.701122685197</v>
          </cell>
          <cell r="B2467">
            <v>1486</v>
          </cell>
          <cell r="R2467" t="str">
            <v>BVCC376207</v>
          </cell>
        </row>
        <row r="2468">
          <cell r="A2468">
            <v>44910.633854166699</v>
          </cell>
          <cell r="B2468">
            <v>3454</v>
          </cell>
          <cell r="R2468" t="str">
            <v>BRGD230256</v>
          </cell>
        </row>
        <row r="2469">
          <cell r="A2469">
            <v>44909.577905092599</v>
          </cell>
          <cell r="B2469">
            <v>12729</v>
          </cell>
          <cell r="R2469" t="str">
            <v>BSAS036940</v>
          </cell>
        </row>
        <row r="2470">
          <cell r="A2470">
            <v>44909.463703703703</v>
          </cell>
          <cell r="B2470">
            <v>5205</v>
          </cell>
          <cell r="R2470" t="str">
            <v>BTCD162149</v>
          </cell>
        </row>
        <row r="2471">
          <cell r="A2471">
            <v>44909.450243055602</v>
          </cell>
          <cell r="B2471">
            <v>10052</v>
          </cell>
          <cell r="R2471" t="str">
            <v>BQKD160115</v>
          </cell>
        </row>
        <row r="2472">
          <cell r="A2472">
            <v>44909.449201388903</v>
          </cell>
          <cell r="B2472">
            <v>7320</v>
          </cell>
          <cell r="R2472" t="str">
            <v>BQKD160099</v>
          </cell>
        </row>
        <row r="2473">
          <cell r="A2473">
            <v>44909.447939814803</v>
          </cell>
          <cell r="B2473">
            <v>15793</v>
          </cell>
          <cell r="R2473" t="str">
            <v>BQJD160040</v>
          </cell>
        </row>
        <row r="2474">
          <cell r="A2474">
            <v>44908.456168981502</v>
          </cell>
          <cell r="B2474">
            <v>21456</v>
          </cell>
          <cell r="R2474" t="str">
            <v>BRIC374329</v>
          </cell>
        </row>
        <row r="2475">
          <cell r="A2475">
            <v>44903.648090277798</v>
          </cell>
          <cell r="B2475">
            <v>2214</v>
          </cell>
          <cell r="R2475" t="str">
            <v>BUGC373215</v>
          </cell>
        </row>
        <row r="2476">
          <cell r="A2476">
            <v>44903.504537036999</v>
          </cell>
          <cell r="B2476">
            <v>5007</v>
          </cell>
          <cell r="R2476" t="str">
            <v>BVKS048107</v>
          </cell>
        </row>
        <row r="2477">
          <cell r="A2477">
            <v>44903.502812500003</v>
          </cell>
          <cell r="B2477">
            <v>2100</v>
          </cell>
          <cell r="R2477" t="str">
            <v>BVKC374485</v>
          </cell>
        </row>
        <row r="2478">
          <cell r="A2478">
            <v>44903.482118055603</v>
          </cell>
          <cell r="B2478">
            <v>36905</v>
          </cell>
          <cell r="R2478" t="str">
            <v>BQBS030091</v>
          </cell>
        </row>
        <row r="2479">
          <cell r="A2479">
            <v>44901.421354166698</v>
          </cell>
          <cell r="B2479">
            <v>3380</v>
          </cell>
          <cell r="R2479" t="str">
            <v>BULD162561</v>
          </cell>
        </row>
        <row r="2480">
          <cell r="A2480">
            <v>44900.575520833299</v>
          </cell>
          <cell r="B2480">
            <v>1986</v>
          </cell>
          <cell r="R2480" t="str">
            <v>BUGD162852</v>
          </cell>
        </row>
        <row r="2481">
          <cell r="A2481">
            <v>44900.523553240702</v>
          </cell>
          <cell r="B2481">
            <v>5635</v>
          </cell>
          <cell r="R2481" t="str">
            <v>BULD162577</v>
          </cell>
        </row>
        <row r="2482">
          <cell r="A2482">
            <v>44896.682291666701</v>
          </cell>
          <cell r="B2482">
            <v>3935</v>
          </cell>
          <cell r="R2482" t="str">
            <v>BTDD162192</v>
          </cell>
        </row>
        <row r="2483">
          <cell r="A2483">
            <v>44895.464687500003</v>
          </cell>
          <cell r="B2483">
            <v>734</v>
          </cell>
          <cell r="R2483" t="str">
            <v>BVKD163010</v>
          </cell>
        </row>
        <row r="2484">
          <cell r="A2484">
            <v>44895.451331018499</v>
          </cell>
          <cell r="B2484">
            <v>1879</v>
          </cell>
          <cell r="R2484" t="str">
            <v>BUGD162826</v>
          </cell>
        </row>
        <row r="2485">
          <cell r="A2485">
            <v>44894.684398148202</v>
          </cell>
          <cell r="B2485">
            <v>2157</v>
          </cell>
          <cell r="R2485" t="str">
            <v>BUGC373215</v>
          </cell>
        </row>
        <row r="2486">
          <cell r="A2486">
            <v>44893.629085648201</v>
          </cell>
          <cell r="B2486">
            <v>5500</v>
          </cell>
          <cell r="R2486" t="str">
            <v>BTCD162159</v>
          </cell>
        </row>
        <row r="2487">
          <cell r="A2487">
            <v>44890.569166666697</v>
          </cell>
          <cell r="B2487">
            <v>506</v>
          </cell>
          <cell r="R2487" t="str">
            <v>BVED163235</v>
          </cell>
        </row>
        <row r="2488">
          <cell r="A2488">
            <v>44889.656087962998</v>
          </cell>
          <cell r="B2488">
            <v>5503</v>
          </cell>
          <cell r="R2488" t="str">
            <v>BULL160559</v>
          </cell>
        </row>
        <row r="2489">
          <cell r="A2489">
            <v>44889.6239236111</v>
          </cell>
          <cell r="B2489">
            <v>928</v>
          </cell>
          <cell r="R2489" t="str">
            <v>BTKD200646</v>
          </cell>
        </row>
        <row r="2490">
          <cell r="A2490">
            <v>44889.506863425901</v>
          </cell>
          <cell r="B2490">
            <v>18500</v>
          </cell>
          <cell r="R2490" t="str">
            <v>BJAET10022</v>
          </cell>
        </row>
        <row r="2491">
          <cell r="A2491">
            <v>44888.5153125</v>
          </cell>
          <cell r="B2491">
            <v>8307</v>
          </cell>
          <cell r="R2491" t="str">
            <v>BUBS033778</v>
          </cell>
        </row>
        <row r="2492">
          <cell r="A2492">
            <v>44887.6796875</v>
          </cell>
          <cell r="B2492">
            <v>22673</v>
          </cell>
          <cell r="R2492" t="str">
            <v>BQBS033796</v>
          </cell>
        </row>
        <row r="2493">
          <cell r="A2493">
            <v>44887.579016203701</v>
          </cell>
          <cell r="B2493">
            <v>23990</v>
          </cell>
          <cell r="R2493" t="str">
            <v>BQES030978</v>
          </cell>
        </row>
        <row r="2494">
          <cell r="A2494">
            <v>44887.449907407397</v>
          </cell>
          <cell r="B2494">
            <v>8519</v>
          </cell>
          <cell r="R2494" t="str">
            <v>BRGL151464</v>
          </cell>
        </row>
        <row r="2495">
          <cell r="A2495">
            <v>44887.447835648098</v>
          </cell>
          <cell r="B2495">
            <v>4597</v>
          </cell>
          <cell r="R2495" t="str">
            <v>BRBL150944</v>
          </cell>
        </row>
        <row r="2496">
          <cell r="A2496">
            <v>44887.445729166699</v>
          </cell>
          <cell r="B2496">
            <v>9497</v>
          </cell>
          <cell r="R2496" t="str">
            <v>BRGL151468</v>
          </cell>
        </row>
        <row r="2497">
          <cell r="A2497">
            <v>44883.531053240702</v>
          </cell>
          <cell r="B2497">
            <v>3474</v>
          </cell>
          <cell r="R2497" t="str">
            <v>BPKD200025</v>
          </cell>
        </row>
        <row r="2498">
          <cell r="A2498">
            <v>44882.743958333303</v>
          </cell>
          <cell r="B2498">
            <v>8706</v>
          </cell>
          <cell r="R2498" t="str">
            <v>BTDD162169</v>
          </cell>
        </row>
        <row r="2499">
          <cell r="A2499">
            <v>44882.608553240701</v>
          </cell>
          <cell r="B2499">
            <v>5756</v>
          </cell>
          <cell r="R2499" t="str">
            <v>BULD162559</v>
          </cell>
        </row>
        <row r="2500">
          <cell r="A2500">
            <v>44882.471747685202</v>
          </cell>
          <cell r="B2500">
            <v>4776</v>
          </cell>
          <cell r="R2500" t="str">
            <v>BPLD200068</v>
          </cell>
        </row>
        <row r="2501">
          <cell r="A2501">
            <v>44881.619722222204</v>
          </cell>
          <cell r="B2501">
            <v>18349</v>
          </cell>
          <cell r="R2501" t="str">
            <v>GOCS030806</v>
          </cell>
        </row>
        <row r="2502">
          <cell r="A2502">
            <v>44881.618275462999</v>
          </cell>
          <cell r="B2502">
            <v>27268</v>
          </cell>
          <cell r="R2502" t="str">
            <v>BLIS031950</v>
          </cell>
        </row>
        <row r="2503">
          <cell r="A2503">
            <v>44880.639490740701</v>
          </cell>
          <cell r="B2503">
            <v>23421</v>
          </cell>
          <cell r="R2503" t="str">
            <v>BMJS040004</v>
          </cell>
        </row>
        <row r="2504">
          <cell r="A2504">
            <v>44880.616365740701</v>
          </cell>
          <cell r="B2504">
            <v>3034</v>
          </cell>
          <cell r="R2504" t="str">
            <v>BUFD162814</v>
          </cell>
        </row>
        <row r="2505">
          <cell r="A2505">
            <v>44880.528032407397</v>
          </cell>
          <cell r="B2505">
            <v>18232</v>
          </cell>
          <cell r="R2505" t="str">
            <v>BRCC372871</v>
          </cell>
        </row>
        <row r="2506">
          <cell r="A2506">
            <v>44880.526875000003</v>
          </cell>
          <cell r="B2506">
            <v>14800</v>
          </cell>
          <cell r="R2506" t="str">
            <v>BRFC373676</v>
          </cell>
        </row>
        <row r="2507">
          <cell r="A2507">
            <v>44879.620706018497</v>
          </cell>
          <cell r="B2507">
            <v>1508</v>
          </cell>
          <cell r="R2507" t="str">
            <v>BUID162953</v>
          </cell>
        </row>
        <row r="2508">
          <cell r="A2508">
            <v>44877.513935185198</v>
          </cell>
          <cell r="B2508">
            <v>19536</v>
          </cell>
          <cell r="R2508" t="str">
            <v>BSKS036366</v>
          </cell>
        </row>
        <row r="2509">
          <cell r="A2509">
            <v>44876.725231481498</v>
          </cell>
          <cell r="B2509">
            <v>3027</v>
          </cell>
          <cell r="R2509" t="str">
            <v>BUAD162630</v>
          </cell>
        </row>
        <row r="2510">
          <cell r="A2510">
            <v>44876.525694444397</v>
          </cell>
          <cell r="B2510">
            <v>4939</v>
          </cell>
          <cell r="R2510" t="str">
            <v>BUGS035879</v>
          </cell>
        </row>
        <row r="2511">
          <cell r="A2511">
            <v>44876.5226736111</v>
          </cell>
          <cell r="B2511">
            <v>35150</v>
          </cell>
          <cell r="R2511" t="str">
            <v>BLFS031469</v>
          </cell>
        </row>
        <row r="2512">
          <cell r="A2512">
            <v>44875.6941435185</v>
          </cell>
          <cell r="B2512">
            <v>4604</v>
          </cell>
          <cell r="R2512" t="str">
            <v>BRGC373918</v>
          </cell>
        </row>
        <row r="2513">
          <cell r="A2513">
            <v>44874.693101851903</v>
          </cell>
          <cell r="B2513">
            <v>3664</v>
          </cell>
          <cell r="R2513" t="str">
            <v>BULD162568</v>
          </cell>
        </row>
        <row r="2514">
          <cell r="A2514">
            <v>44874.673553240696</v>
          </cell>
          <cell r="B2514">
            <v>64386</v>
          </cell>
          <cell r="R2514" t="str">
            <v>BLGS031576</v>
          </cell>
        </row>
        <row r="2515">
          <cell r="A2515">
            <v>44874.5213657407</v>
          </cell>
          <cell r="B2515">
            <v>18055</v>
          </cell>
          <cell r="R2515" t="str">
            <v>BKJS040077</v>
          </cell>
        </row>
        <row r="2516">
          <cell r="A2516">
            <v>44874.458969907399</v>
          </cell>
          <cell r="B2516">
            <v>2119</v>
          </cell>
          <cell r="R2516" t="str">
            <v>BSDD120664</v>
          </cell>
        </row>
        <row r="2517">
          <cell r="A2517">
            <v>44872.685439814799</v>
          </cell>
          <cell r="B2517">
            <v>5023</v>
          </cell>
          <cell r="R2517" t="str">
            <v>BTCD162162</v>
          </cell>
        </row>
        <row r="2518">
          <cell r="A2518">
            <v>44872.551516203697</v>
          </cell>
          <cell r="B2518">
            <v>7505</v>
          </cell>
          <cell r="R2518" t="str">
            <v>BSGD161904</v>
          </cell>
        </row>
        <row r="2519">
          <cell r="A2519">
            <v>44872.547905092601</v>
          </cell>
          <cell r="B2519">
            <v>5102</v>
          </cell>
          <cell r="R2519" t="str">
            <v>BTCD162149</v>
          </cell>
        </row>
        <row r="2520">
          <cell r="A2520">
            <v>44872.505497685197</v>
          </cell>
          <cell r="B2520">
            <v>9532</v>
          </cell>
          <cell r="R2520" t="str">
            <v>BTDS044304</v>
          </cell>
        </row>
        <row r="2521">
          <cell r="A2521">
            <v>44872.492928240703</v>
          </cell>
          <cell r="B2521">
            <v>15067</v>
          </cell>
          <cell r="R2521" t="str">
            <v>BRES034488</v>
          </cell>
        </row>
        <row r="2522">
          <cell r="A2522">
            <v>44872.481458333299</v>
          </cell>
          <cell r="B2522">
            <v>3498</v>
          </cell>
          <cell r="R2522" t="str">
            <v>BTFS031006</v>
          </cell>
        </row>
        <row r="2523">
          <cell r="A2523">
            <v>44870.6425115741</v>
          </cell>
          <cell r="B2523">
            <v>5171</v>
          </cell>
          <cell r="R2523" t="str">
            <v>BUKD162535</v>
          </cell>
        </row>
        <row r="2524">
          <cell r="A2524">
            <v>44870.625821759299</v>
          </cell>
          <cell r="B2524">
            <v>7933</v>
          </cell>
          <cell r="R2524" t="str">
            <v>BSKD161477</v>
          </cell>
        </row>
        <row r="2525">
          <cell r="A2525">
            <v>44869.675243055601</v>
          </cell>
          <cell r="B2525">
            <v>4345</v>
          </cell>
          <cell r="R2525" t="str">
            <v>BUFS046910</v>
          </cell>
        </row>
        <row r="2526">
          <cell r="A2526">
            <v>44867.5916319444</v>
          </cell>
          <cell r="B2526">
            <v>4018</v>
          </cell>
          <cell r="R2526" t="str">
            <v>BSFC376396</v>
          </cell>
        </row>
        <row r="2527">
          <cell r="A2527">
            <v>44867.503287036998</v>
          </cell>
          <cell r="B2527">
            <v>4569</v>
          </cell>
          <cell r="R2527" t="str">
            <v>BUDS046275</v>
          </cell>
        </row>
        <row r="2528">
          <cell r="A2528">
            <v>44863.440347222197</v>
          </cell>
          <cell r="B2528">
            <v>2530</v>
          </cell>
          <cell r="R2528" t="str">
            <v>BUID162912</v>
          </cell>
        </row>
        <row r="2529">
          <cell r="A2529">
            <v>44862.461898148104</v>
          </cell>
          <cell r="B2529">
            <v>0</v>
          </cell>
          <cell r="R2529" t="str">
            <v>CLGE561928</v>
          </cell>
        </row>
        <row r="2530">
          <cell r="A2530">
            <v>44862.454270833303</v>
          </cell>
          <cell r="B2530">
            <v>1020</v>
          </cell>
          <cell r="R2530" t="str">
            <v>164253</v>
          </cell>
        </row>
        <row r="2531">
          <cell r="A2531">
            <v>44860.472129629597</v>
          </cell>
          <cell r="B2531">
            <v>1567</v>
          </cell>
          <cell r="R2531" t="str">
            <v>BSBD161629</v>
          </cell>
        </row>
        <row r="2532">
          <cell r="A2532">
            <v>44856.4706828704</v>
          </cell>
          <cell r="B2532">
            <v>4433</v>
          </cell>
          <cell r="R2532" t="str">
            <v>BRDC373261</v>
          </cell>
        </row>
        <row r="2533">
          <cell r="A2533">
            <v>44856.465717592597</v>
          </cell>
          <cell r="B2533">
            <v>13493</v>
          </cell>
          <cell r="R2533" t="str">
            <v>GPBC370442</v>
          </cell>
        </row>
        <row r="2534">
          <cell r="A2534">
            <v>44855.543680555602</v>
          </cell>
          <cell r="B2534">
            <v>20763</v>
          </cell>
          <cell r="R2534" t="str">
            <v>BRGS035169</v>
          </cell>
        </row>
        <row r="2535">
          <cell r="A2535">
            <v>44854.740532407399</v>
          </cell>
          <cell r="B2535">
            <v>5324</v>
          </cell>
          <cell r="R2535" t="str">
            <v>BTCD162159</v>
          </cell>
        </row>
        <row r="2536">
          <cell r="A2536">
            <v>44854.692291666703</v>
          </cell>
          <cell r="B2536">
            <v>5333</v>
          </cell>
          <cell r="R2536" t="str">
            <v>BTJD162046</v>
          </cell>
        </row>
        <row r="2537">
          <cell r="A2537">
            <v>44854.675497685203</v>
          </cell>
          <cell r="B2537">
            <v>20053</v>
          </cell>
          <cell r="R2537" t="str">
            <v>BRAC372524</v>
          </cell>
        </row>
        <row r="2538">
          <cell r="A2538">
            <v>44854.625960648104</v>
          </cell>
          <cell r="B2538">
            <v>1489</v>
          </cell>
          <cell r="R2538" t="str">
            <v>BUAD162634</v>
          </cell>
        </row>
        <row r="2539">
          <cell r="A2539">
            <v>44854.530520833301</v>
          </cell>
          <cell r="B2539">
            <v>502</v>
          </cell>
          <cell r="R2539" t="str">
            <v>BVJD162972</v>
          </cell>
        </row>
        <row r="2540">
          <cell r="A2540">
            <v>44854.499386574098</v>
          </cell>
          <cell r="B2540">
            <v>1011</v>
          </cell>
          <cell r="R2540" t="str">
            <v>BVLD163067</v>
          </cell>
        </row>
        <row r="2541">
          <cell r="A2541">
            <v>44853.690138888902</v>
          </cell>
          <cell r="B2541">
            <v>25722</v>
          </cell>
          <cell r="R2541" t="str">
            <v>GOHC370805</v>
          </cell>
        </row>
        <row r="2542">
          <cell r="A2542">
            <v>44853.6272916667</v>
          </cell>
          <cell r="B2542">
            <v>3910</v>
          </cell>
          <cell r="R2542" t="str">
            <v>BSKD161462</v>
          </cell>
        </row>
        <row r="2543">
          <cell r="A2543">
            <v>44852.718449074098</v>
          </cell>
          <cell r="B2543">
            <v>4037</v>
          </cell>
          <cell r="R2543" t="str">
            <v>BUIS036401</v>
          </cell>
        </row>
        <row r="2544">
          <cell r="A2544">
            <v>44852.5541435185</v>
          </cell>
          <cell r="B2544">
            <v>1983</v>
          </cell>
          <cell r="R2544" t="str">
            <v>BULS033141</v>
          </cell>
        </row>
        <row r="2545">
          <cell r="A2545">
            <v>44852.552962962996</v>
          </cell>
          <cell r="B2545">
            <v>4030</v>
          </cell>
          <cell r="R2545" t="str">
            <v>BTIS032025</v>
          </cell>
        </row>
        <row r="2546">
          <cell r="A2546">
            <v>44852.551747685196</v>
          </cell>
          <cell r="B2546">
            <v>4282</v>
          </cell>
          <cell r="R2546" t="str">
            <v>BTIS032020</v>
          </cell>
        </row>
        <row r="2547">
          <cell r="A2547">
            <v>44852.449872685203</v>
          </cell>
          <cell r="B2547">
            <v>6920</v>
          </cell>
          <cell r="R2547" t="str">
            <v>BSCD161691</v>
          </cell>
        </row>
        <row r="2548">
          <cell r="A2548">
            <v>44851.701782407399</v>
          </cell>
          <cell r="B2548">
            <v>5110</v>
          </cell>
          <cell r="R2548" t="str">
            <v>BULD162577</v>
          </cell>
        </row>
        <row r="2549">
          <cell r="A2549">
            <v>44849.541724536997</v>
          </cell>
          <cell r="B2549">
            <v>2865</v>
          </cell>
          <cell r="R2549" t="str">
            <v>BUAL160593</v>
          </cell>
        </row>
        <row r="2550">
          <cell r="A2550">
            <v>44849.536493055602</v>
          </cell>
          <cell r="B2550">
            <v>5005</v>
          </cell>
          <cell r="R2550" t="str">
            <v>BULL160559</v>
          </cell>
        </row>
        <row r="2551">
          <cell r="A2551">
            <v>44848.683680555601</v>
          </cell>
          <cell r="B2551">
            <v>5185</v>
          </cell>
          <cell r="R2551" t="str">
            <v>BULD162559</v>
          </cell>
        </row>
        <row r="2552">
          <cell r="A2552">
            <v>44846.596678240698</v>
          </cell>
          <cell r="B2552">
            <v>10360</v>
          </cell>
          <cell r="R2552" t="str">
            <v>BTDS044313</v>
          </cell>
        </row>
        <row r="2553">
          <cell r="A2553">
            <v>44845.704525462999</v>
          </cell>
          <cell r="B2553">
            <v>35989</v>
          </cell>
          <cell r="R2553" t="str">
            <v>BKCS040470</v>
          </cell>
        </row>
        <row r="2554">
          <cell r="A2554">
            <v>44845.533333333296</v>
          </cell>
          <cell r="B2554">
            <v>21655</v>
          </cell>
          <cell r="R2554" t="str">
            <v>BMFC370445</v>
          </cell>
        </row>
        <row r="2555">
          <cell r="A2555">
            <v>44844.643854166701</v>
          </cell>
          <cell r="B2555">
            <v>965</v>
          </cell>
          <cell r="R2555" t="str">
            <v>BVLD163040</v>
          </cell>
        </row>
        <row r="2556">
          <cell r="A2556">
            <v>44844.626608796301</v>
          </cell>
          <cell r="B2556">
            <v>16699</v>
          </cell>
          <cell r="R2556" t="str">
            <v>BNKS030423</v>
          </cell>
        </row>
        <row r="2557">
          <cell r="A2557">
            <v>44844.442581018498</v>
          </cell>
          <cell r="B2557">
            <v>1</v>
          </cell>
          <cell r="R2557" t="str">
            <v>CMDE660812</v>
          </cell>
        </row>
        <row r="2558">
          <cell r="A2558">
            <v>44844.437534722201</v>
          </cell>
          <cell r="B2558">
            <v>8294</v>
          </cell>
          <cell r="R2558" t="str">
            <v>BQLC370193</v>
          </cell>
        </row>
        <row r="2559">
          <cell r="A2559">
            <v>44842.700462963003</v>
          </cell>
          <cell r="B2559">
            <v>15610</v>
          </cell>
          <cell r="R2559" t="str">
            <v>BRIS035838</v>
          </cell>
        </row>
        <row r="2560">
          <cell r="A2560">
            <v>44842.6961689815</v>
          </cell>
          <cell r="B2560">
            <v>8079</v>
          </cell>
          <cell r="R2560" t="str">
            <v>BSLS036682</v>
          </cell>
        </row>
        <row r="2561">
          <cell r="A2561">
            <v>44833.531076388899</v>
          </cell>
          <cell r="B2561">
            <v>37580</v>
          </cell>
          <cell r="R2561" t="str">
            <v>BLGS040582</v>
          </cell>
        </row>
        <row r="2562">
          <cell r="A2562">
            <v>44833.5296759259</v>
          </cell>
          <cell r="B2562">
            <v>48928</v>
          </cell>
          <cell r="R2562" t="str">
            <v>BILS030211</v>
          </cell>
        </row>
        <row r="2563">
          <cell r="A2563">
            <v>44832.752407407403</v>
          </cell>
          <cell r="B2563">
            <v>3000</v>
          </cell>
          <cell r="R2563" t="str">
            <v>BUCD162696</v>
          </cell>
        </row>
        <row r="2564">
          <cell r="A2564">
            <v>44832.513368055603</v>
          </cell>
          <cell r="B2564">
            <v>23123</v>
          </cell>
          <cell r="R2564" t="str">
            <v>GPLS030458</v>
          </cell>
        </row>
        <row r="2565">
          <cell r="A2565">
            <v>44832.448437500003</v>
          </cell>
          <cell r="B2565">
            <v>3865</v>
          </cell>
          <cell r="R2565" t="str">
            <v>BQHC371278</v>
          </cell>
        </row>
        <row r="2566">
          <cell r="A2566">
            <v>44831.665023148104</v>
          </cell>
          <cell r="B2566">
            <v>4550</v>
          </cell>
          <cell r="R2566" t="str">
            <v>BTED200706</v>
          </cell>
        </row>
        <row r="2567">
          <cell r="A2567">
            <v>44830.699537036999</v>
          </cell>
          <cell r="B2567">
            <v>30863</v>
          </cell>
          <cell r="R2567" t="str">
            <v>BPCS030196</v>
          </cell>
        </row>
        <row r="2568">
          <cell r="A2568">
            <v>44827.789583333302</v>
          </cell>
          <cell r="B2568">
            <v>532</v>
          </cell>
          <cell r="R2568" t="str">
            <v>BUID162940</v>
          </cell>
        </row>
        <row r="2569">
          <cell r="A2569">
            <v>44826.552905092598</v>
          </cell>
          <cell r="B2569">
            <v>2204</v>
          </cell>
          <cell r="R2569" t="str">
            <v>BUFS046813</v>
          </cell>
        </row>
        <row r="2570">
          <cell r="A2570">
            <v>44826.463310185201</v>
          </cell>
          <cell r="B2570">
            <v>7189</v>
          </cell>
          <cell r="R2570" t="str">
            <v>BRAD160777</v>
          </cell>
        </row>
        <row r="2571">
          <cell r="A2571">
            <v>44825.681956018503</v>
          </cell>
          <cell r="B2571">
            <v>850</v>
          </cell>
          <cell r="R2571" t="str">
            <v>BUHC373622</v>
          </cell>
        </row>
        <row r="2572">
          <cell r="A2572">
            <v>44825.647465277798</v>
          </cell>
          <cell r="B2572">
            <v>12124</v>
          </cell>
          <cell r="R2572" t="str">
            <v>BSIC376940</v>
          </cell>
        </row>
        <row r="2573">
          <cell r="A2573">
            <v>44823.580381944397</v>
          </cell>
          <cell r="B2573"/>
          <cell r="R2573" t="str">
            <v>BSCS037349</v>
          </cell>
        </row>
        <row r="2574">
          <cell r="A2574">
            <v>44823.579814814802</v>
          </cell>
          <cell r="B2574">
            <v>13350</v>
          </cell>
          <cell r="R2574" t="str">
            <v>BSCS037349</v>
          </cell>
        </row>
        <row r="2575">
          <cell r="A2575">
            <v>44823.458530092597</v>
          </cell>
          <cell r="B2575">
            <v>222</v>
          </cell>
          <cell r="R2575" t="str">
            <v>BVJC374202</v>
          </cell>
        </row>
        <row r="2576">
          <cell r="A2576">
            <v>44823.455150463</v>
          </cell>
          <cell r="B2576">
            <v>3127</v>
          </cell>
          <cell r="R2576" t="str">
            <v>BULD162568</v>
          </cell>
        </row>
        <row r="2577">
          <cell r="A2577">
            <v>44819.738819444399</v>
          </cell>
          <cell r="B2577">
            <v>22539</v>
          </cell>
          <cell r="R2577" t="str">
            <v>BRIS035698</v>
          </cell>
        </row>
        <row r="2578">
          <cell r="A2578">
            <v>44819.659560185202</v>
          </cell>
          <cell r="B2578">
            <v>51937</v>
          </cell>
          <cell r="R2578" t="str">
            <v>BMBL160078</v>
          </cell>
        </row>
        <row r="2579">
          <cell r="A2579">
            <v>44819.590949074103</v>
          </cell>
          <cell r="B2579">
            <v>41759</v>
          </cell>
          <cell r="R2579" t="str">
            <v>BKAS030685</v>
          </cell>
        </row>
        <row r="2580">
          <cell r="A2580">
            <v>44818.685937499999</v>
          </cell>
          <cell r="B2580">
            <v>14370</v>
          </cell>
          <cell r="R2580" t="str">
            <v>BSCS037531</v>
          </cell>
        </row>
        <row r="2581">
          <cell r="A2581">
            <v>44817.6567476852</v>
          </cell>
          <cell r="B2581">
            <v>2793</v>
          </cell>
          <cell r="R2581" t="str">
            <v>BUKS045388</v>
          </cell>
        </row>
        <row r="2582">
          <cell r="A2582">
            <v>44817.653043981503</v>
          </cell>
          <cell r="B2582">
            <v>3662</v>
          </cell>
          <cell r="R2582" t="str">
            <v>BUKS045387</v>
          </cell>
        </row>
        <row r="2583">
          <cell r="A2583">
            <v>44817.596458333297</v>
          </cell>
          <cell r="B2583">
            <v>1519</v>
          </cell>
          <cell r="R2583" t="str">
            <v>BTGD162296</v>
          </cell>
        </row>
        <row r="2584">
          <cell r="A2584">
            <v>44817.546689814801</v>
          </cell>
          <cell r="B2584">
            <v>30600</v>
          </cell>
          <cell r="R2584" t="str">
            <v>BPCS030196</v>
          </cell>
        </row>
        <row r="2585">
          <cell r="A2585">
            <v>44814.684120370403</v>
          </cell>
          <cell r="B2585">
            <v>21320</v>
          </cell>
          <cell r="R2585" t="str">
            <v>107837</v>
          </cell>
        </row>
        <row r="2586">
          <cell r="A2586">
            <v>44814.573576388902</v>
          </cell>
          <cell r="B2586">
            <v>18278</v>
          </cell>
          <cell r="R2586" t="str">
            <v>BQGS031413</v>
          </cell>
        </row>
        <row r="2587">
          <cell r="A2587">
            <v>44814.4290162037</v>
          </cell>
          <cell r="B2587">
            <v>8017</v>
          </cell>
          <cell r="R2587" t="str">
            <v>BTDD162169</v>
          </cell>
        </row>
        <row r="2588">
          <cell r="A2588">
            <v>44812.724837962996</v>
          </cell>
          <cell r="B2588">
            <v>2309</v>
          </cell>
          <cell r="R2588" t="str">
            <v>BRAF110427</v>
          </cell>
        </row>
        <row r="2589">
          <cell r="A2589">
            <v>44811.708124999997</v>
          </cell>
          <cell r="B2589">
            <v>1478</v>
          </cell>
          <cell r="R2589" t="str">
            <v>BUGD162852</v>
          </cell>
        </row>
        <row r="2590">
          <cell r="A2590">
            <v>44810.492986111101</v>
          </cell>
          <cell r="B2590">
            <v>17747</v>
          </cell>
          <cell r="R2590" t="str">
            <v>BSDS037649</v>
          </cell>
        </row>
        <row r="2591">
          <cell r="A2591">
            <v>44810.465289351901</v>
          </cell>
          <cell r="B2591">
            <v>16119</v>
          </cell>
          <cell r="R2591" t="str">
            <v>BSCS037449</v>
          </cell>
        </row>
        <row r="2592">
          <cell r="A2592">
            <v>44806.688460648104</v>
          </cell>
          <cell r="B2592">
            <v>12393</v>
          </cell>
          <cell r="R2592" t="str">
            <v>BTGS031205</v>
          </cell>
        </row>
        <row r="2593">
          <cell r="A2593">
            <v>44806.573923611097</v>
          </cell>
          <cell r="B2593">
            <v>59</v>
          </cell>
          <cell r="R2593" t="str">
            <v>BUFC372853</v>
          </cell>
        </row>
        <row r="2594">
          <cell r="A2594">
            <v>44806.452511574098</v>
          </cell>
          <cell r="B2594">
            <v>20453</v>
          </cell>
          <cell r="R2594" t="str">
            <v>BQHS040705</v>
          </cell>
        </row>
        <row r="2595">
          <cell r="A2595">
            <v>44805.686006944401</v>
          </cell>
          <cell r="B2595">
            <v>7223</v>
          </cell>
          <cell r="R2595" t="str">
            <v>BTIS031829</v>
          </cell>
        </row>
        <row r="2596">
          <cell r="A2596">
            <v>44805.661701388897</v>
          </cell>
          <cell r="B2596">
            <v>3810</v>
          </cell>
          <cell r="R2596" t="str">
            <v>BTDD162190</v>
          </cell>
        </row>
        <row r="2597">
          <cell r="A2597">
            <v>44805.547974537003</v>
          </cell>
          <cell r="B2597">
            <v>7024</v>
          </cell>
          <cell r="R2597" t="str">
            <v>BRGC373881</v>
          </cell>
        </row>
        <row r="2598">
          <cell r="A2598">
            <v>44803.598402777803</v>
          </cell>
          <cell r="B2598">
            <v>4560</v>
          </cell>
          <cell r="R2598" t="str">
            <v>BTED162231</v>
          </cell>
        </row>
        <row r="2599">
          <cell r="A2599">
            <v>44803.588645833297</v>
          </cell>
          <cell r="B2599">
            <v>4509</v>
          </cell>
          <cell r="R2599" t="str">
            <v>BULD162577</v>
          </cell>
        </row>
        <row r="2600">
          <cell r="A2600">
            <v>44803.572858796302</v>
          </cell>
          <cell r="B2600">
            <v>2500</v>
          </cell>
          <cell r="R2600" t="str">
            <v>BSGD161898</v>
          </cell>
        </row>
        <row r="2601">
          <cell r="A2601">
            <v>44803.4902546296</v>
          </cell>
          <cell r="B2601">
            <v>26408</v>
          </cell>
          <cell r="R2601" t="str">
            <v>BPLF150007</v>
          </cell>
        </row>
        <row r="2602">
          <cell r="A2602">
            <v>44803.361458333296</v>
          </cell>
          <cell r="B2602">
            <v>27792</v>
          </cell>
          <cell r="R2602" t="str">
            <v>GOIS031795</v>
          </cell>
        </row>
        <row r="2603">
          <cell r="A2603">
            <v>44802.494768518503</v>
          </cell>
          <cell r="B2603">
            <v>2386</v>
          </cell>
          <cell r="R2603" t="str">
            <v>BUJC370090</v>
          </cell>
        </row>
        <row r="2604">
          <cell r="A2604">
            <v>44800.528356481504</v>
          </cell>
          <cell r="B2604">
            <v>5018</v>
          </cell>
          <cell r="R2604" t="str">
            <v>BULD162559</v>
          </cell>
        </row>
        <row r="2605">
          <cell r="A2605">
            <v>44800.427858796298</v>
          </cell>
          <cell r="B2605">
            <v>2727</v>
          </cell>
          <cell r="R2605" t="str">
            <v>BUES035210</v>
          </cell>
        </row>
        <row r="2606">
          <cell r="A2606">
            <v>44800.418530092596</v>
          </cell>
          <cell r="B2606">
            <v>5549</v>
          </cell>
          <cell r="R2606" t="str">
            <v>BTCC377923</v>
          </cell>
        </row>
        <row r="2607">
          <cell r="A2607">
            <v>44798.684999999998</v>
          </cell>
          <cell r="B2607">
            <v>22401</v>
          </cell>
          <cell r="R2607" t="str">
            <v>BMJS040004</v>
          </cell>
        </row>
        <row r="2608">
          <cell r="A2608">
            <v>44797.758854166699</v>
          </cell>
          <cell r="B2608">
            <v>2500</v>
          </cell>
          <cell r="R2608" t="str">
            <v>BUCD162696</v>
          </cell>
        </row>
        <row r="2609">
          <cell r="A2609">
            <v>44797.591388888897</v>
          </cell>
          <cell r="B2609">
            <v>5590</v>
          </cell>
          <cell r="R2609" t="str">
            <v>BTFD162244</v>
          </cell>
        </row>
        <row r="2610">
          <cell r="A2610">
            <v>44797.570127314801</v>
          </cell>
          <cell r="B2610">
            <v>2519</v>
          </cell>
          <cell r="R2610" t="str">
            <v>BUAD162630</v>
          </cell>
        </row>
        <row r="2611">
          <cell r="A2611">
            <v>44795.554386574098</v>
          </cell>
          <cell r="B2611">
            <v>3295</v>
          </cell>
          <cell r="R2611" t="str">
            <v>BTFS031006</v>
          </cell>
        </row>
        <row r="2612">
          <cell r="A2612">
            <v>44794.705127314803</v>
          </cell>
          <cell r="B2612">
            <v>26202</v>
          </cell>
          <cell r="R2612" t="str">
            <v>BLIS031950</v>
          </cell>
        </row>
        <row r="2613">
          <cell r="A2613">
            <v>44792.656307870398</v>
          </cell>
          <cell r="B2613">
            <v>8321</v>
          </cell>
          <cell r="R2613" t="str">
            <v>BUAS033580</v>
          </cell>
        </row>
        <row r="2614">
          <cell r="A2614">
            <v>44792.463888888902</v>
          </cell>
          <cell r="B2614">
            <v>1163</v>
          </cell>
          <cell r="R2614" t="str">
            <v>BUAL160594</v>
          </cell>
        </row>
        <row r="2615">
          <cell r="A2615">
            <v>44792.436840277798</v>
          </cell>
          <cell r="B2615">
            <v>1547</v>
          </cell>
          <cell r="R2615" t="str">
            <v>BTHD162350</v>
          </cell>
        </row>
        <row r="2616">
          <cell r="A2616">
            <v>44791.677326388897</v>
          </cell>
          <cell r="B2616">
            <v>25060</v>
          </cell>
          <cell r="R2616" t="str">
            <v>BQBS033819</v>
          </cell>
        </row>
        <row r="2617">
          <cell r="A2617">
            <v>44790.709259259304</v>
          </cell>
          <cell r="B2617">
            <v>14937</v>
          </cell>
          <cell r="R2617" t="str">
            <v>BSDS043254</v>
          </cell>
        </row>
        <row r="2618">
          <cell r="A2618">
            <v>44790.648472222201</v>
          </cell>
          <cell r="B2618">
            <v>37244</v>
          </cell>
          <cell r="R2618" t="str">
            <v>BMIS031759</v>
          </cell>
        </row>
        <row r="2619">
          <cell r="A2619">
            <v>44784.547106481499</v>
          </cell>
          <cell r="B2619">
            <v>2508</v>
          </cell>
          <cell r="R2619" t="str">
            <v>BUFD162814</v>
          </cell>
        </row>
        <row r="2620">
          <cell r="A2620">
            <v>44783.434282407397</v>
          </cell>
          <cell r="B2620">
            <v>1016</v>
          </cell>
          <cell r="R2620" t="str">
            <v>BUAD162634</v>
          </cell>
        </row>
        <row r="2621">
          <cell r="A2621">
            <v>44782.659641203703</v>
          </cell>
          <cell r="B2621">
            <v>9652</v>
          </cell>
          <cell r="R2621" t="str">
            <v>BPHS030467</v>
          </cell>
        </row>
        <row r="2622">
          <cell r="A2622">
            <v>44781.663761574098</v>
          </cell>
          <cell r="B2622">
            <v>61514</v>
          </cell>
          <cell r="R2622" t="str">
            <v>BNCC370425</v>
          </cell>
        </row>
        <row r="2623">
          <cell r="A2623">
            <v>44781.559780092597</v>
          </cell>
          <cell r="B2623">
            <v>801</v>
          </cell>
          <cell r="R2623" t="str">
            <v>BUDS034771</v>
          </cell>
        </row>
        <row r="2624">
          <cell r="A2624">
            <v>44779.523402777799</v>
          </cell>
          <cell r="B2624">
            <v>22687</v>
          </cell>
          <cell r="R2624" t="str">
            <v>BQCS040170</v>
          </cell>
        </row>
        <row r="2625">
          <cell r="A2625">
            <v>44779.516192129602</v>
          </cell>
          <cell r="B2625">
            <v>8354</v>
          </cell>
          <cell r="R2625" t="str">
            <v>BRKC371988</v>
          </cell>
        </row>
        <row r="2626">
          <cell r="A2626">
            <v>44779.455219907402</v>
          </cell>
          <cell r="B2626">
            <v>11249</v>
          </cell>
          <cell r="R2626" t="str">
            <v>BRGC373885</v>
          </cell>
        </row>
        <row r="2627">
          <cell r="A2627">
            <v>44779.3901736111</v>
          </cell>
          <cell r="B2627">
            <v>4829</v>
          </cell>
          <cell r="R2627" t="str">
            <v>BTJD162046</v>
          </cell>
        </row>
        <row r="2628">
          <cell r="A2628">
            <v>44779.387013888903</v>
          </cell>
          <cell r="B2628">
            <v>4660</v>
          </cell>
          <cell r="R2628" t="str">
            <v>BUKD162535</v>
          </cell>
        </row>
        <row r="2629">
          <cell r="A2629">
            <v>44777.466180555602</v>
          </cell>
          <cell r="B2629">
            <v>536039</v>
          </cell>
          <cell r="R2629" t="str">
            <v>BLIS040713</v>
          </cell>
        </row>
        <row r="2630">
          <cell r="A2630">
            <v>44776.512384259302</v>
          </cell>
          <cell r="B2630">
            <v>4205</v>
          </cell>
          <cell r="R2630" t="str">
            <v>BULL160559</v>
          </cell>
        </row>
        <row r="2631">
          <cell r="A2631">
            <v>44776.507372685199</v>
          </cell>
          <cell r="B2631">
            <v>2296</v>
          </cell>
          <cell r="R2631" t="str">
            <v>BUAL160593</v>
          </cell>
        </row>
        <row r="2632">
          <cell r="A2632">
            <v>44775.520324074103</v>
          </cell>
          <cell r="B2632">
            <v>6412</v>
          </cell>
          <cell r="R2632" t="str">
            <v>BSCD161691</v>
          </cell>
        </row>
        <row r="2633">
          <cell r="A2633">
            <v>44772.5750694444</v>
          </cell>
          <cell r="B2633">
            <v>7242</v>
          </cell>
          <cell r="R2633" t="str">
            <v>BSKD161477</v>
          </cell>
        </row>
        <row r="2634">
          <cell r="A2634">
            <v>44772.512002314797</v>
          </cell>
          <cell r="B2634">
            <v>3365</v>
          </cell>
          <cell r="R2634" t="str">
            <v>BTDD162192</v>
          </cell>
        </row>
        <row r="2635">
          <cell r="A2635">
            <v>44771.691921296297</v>
          </cell>
          <cell r="B2635">
            <v>507</v>
          </cell>
          <cell r="R2635" t="str">
            <v>BVLD163040</v>
          </cell>
        </row>
        <row r="2636">
          <cell r="A2636">
            <v>44771.633854166699</v>
          </cell>
          <cell r="B2636">
            <v>18458</v>
          </cell>
          <cell r="R2636" t="str">
            <v>BSAF110719</v>
          </cell>
        </row>
        <row r="2637">
          <cell r="A2637">
            <v>44770.667361111096</v>
          </cell>
          <cell r="B2637">
            <v>13404</v>
          </cell>
          <cell r="R2637" t="str">
            <v>BSKS036365</v>
          </cell>
        </row>
        <row r="2638">
          <cell r="A2638">
            <v>44770.6653240741</v>
          </cell>
          <cell r="B2638">
            <v>17533</v>
          </cell>
          <cell r="R2638" t="str">
            <v>BSKS036366</v>
          </cell>
        </row>
        <row r="2639">
          <cell r="A2639">
            <v>44770.629687499997</v>
          </cell>
          <cell r="B2639">
            <v>2465</v>
          </cell>
          <cell r="R2639" t="str">
            <v>BULD162568</v>
          </cell>
        </row>
        <row r="2640">
          <cell r="A2640">
            <v>44769.598703703698</v>
          </cell>
          <cell r="B2640">
            <v>6466</v>
          </cell>
          <cell r="R2640" t="str">
            <v>BSLS036682</v>
          </cell>
        </row>
        <row r="2641">
          <cell r="A2641">
            <v>44769.5958217593</v>
          </cell>
          <cell r="B2641">
            <v>13890</v>
          </cell>
          <cell r="R2641" t="str">
            <v>BRIS035838</v>
          </cell>
        </row>
        <row r="2642">
          <cell r="A2642">
            <v>44769.322280092601</v>
          </cell>
          <cell r="B2642">
            <v>545</v>
          </cell>
          <cell r="R2642" t="str">
            <v>BVLD163067</v>
          </cell>
        </row>
        <row r="2643">
          <cell r="A2643">
            <v>44769.3190972222</v>
          </cell>
          <cell r="B2643">
            <v>1011</v>
          </cell>
          <cell r="R2643" t="str">
            <v>BUID162953</v>
          </cell>
        </row>
        <row r="2644">
          <cell r="A2644">
            <v>44768.596932870401</v>
          </cell>
          <cell r="B2644">
            <v>21983</v>
          </cell>
          <cell r="R2644" t="str">
            <v>BQES030978</v>
          </cell>
        </row>
        <row r="2645">
          <cell r="A2645">
            <v>44768.545532407399</v>
          </cell>
          <cell r="B2645">
            <v>2347</v>
          </cell>
          <cell r="R2645" t="str">
            <v>BSBC375571</v>
          </cell>
        </row>
        <row r="2646">
          <cell r="A2646">
            <v>44764.499479166698</v>
          </cell>
          <cell r="B2646">
            <v>1980</v>
          </cell>
          <cell r="R2646" t="str">
            <v>BUCD162696</v>
          </cell>
        </row>
        <row r="2647">
          <cell r="A2647">
            <v>44763.654791666697</v>
          </cell>
          <cell r="B2647">
            <v>2005</v>
          </cell>
          <cell r="R2647" t="str">
            <v>BSEC376140</v>
          </cell>
        </row>
        <row r="2648">
          <cell r="A2648">
            <v>44763.453703703701</v>
          </cell>
          <cell r="B2648">
            <v>1639</v>
          </cell>
          <cell r="R2648" t="str">
            <v>BSFD161799</v>
          </cell>
        </row>
        <row r="2649">
          <cell r="A2649">
            <v>44763.447962963</v>
          </cell>
          <cell r="B2649">
            <v>3083</v>
          </cell>
          <cell r="R2649" t="str">
            <v>BVJS047894</v>
          </cell>
        </row>
        <row r="2650">
          <cell r="A2650">
            <v>44762.230381944399</v>
          </cell>
          <cell r="B2650">
            <v>5001</v>
          </cell>
          <cell r="R2650" t="str">
            <v>BTGD162289</v>
          </cell>
        </row>
        <row r="2651">
          <cell r="A2651">
            <v>44760.691215277802</v>
          </cell>
          <cell r="B2651">
            <v>1810</v>
          </cell>
          <cell r="R2651" t="str">
            <v>BSDD120664</v>
          </cell>
        </row>
        <row r="2652">
          <cell r="A2652">
            <v>44760.546435185199</v>
          </cell>
          <cell r="B2652">
            <v>4830</v>
          </cell>
          <cell r="R2652" t="str">
            <v>BTCD162149</v>
          </cell>
        </row>
        <row r="2653">
          <cell r="A2653">
            <v>44760.544618055603</v>
          </cell>
          <cell r="B2653"/>
          <cell r="R2653" t="str">
            <v>BTKD162112</v>
          </cell>
        </row>
        <row r="2654">
          <cell r="A2654">
            <v>44760.474849537</v>
          </cell>
          <cell r="B2654">
            <v>32897</v>
          </cell>
          <cell r="R2654" t="str">
            <v>BLFS031469</v>
          </cell>
        </row>
        <row r="2655">
          <cell r="A2655">
            <v>44758.444317129601</v>
          </cell>
          <cell r="B2655">
            <v>1146</v>
          </cell>
          <cell r="R2655" t="str">
            <v>BUJD162460</v>
          </cell>
        </row>
        <row r="2656">
          <cell r="A2656">
            <v>44757.540474537003</v>
          </cell>
          <cell r="B2656">
            <v>4603</v>
          </cell>
          <cell r="R2656" t="str">
            <v>BTED162217</v>
          </cell>
        </row>
        <row r="2657">
          <cell r="A2657">
            <v>44757.491099537001</v>
          </cell>
          <cell r="B2657">
            <v>14529</v>
          </cell>
          <cell r="R2657" t="str">
            <v>BSDS043254</v>
          </cell>
        </row>
        <row r="2658">
          <cell r="A2658">
            <v>44756.708229166703</v>
          </cell>
          <cell r="B2658">
            <v>40508</v>
          </cell>
          <cell r="R2658" t="str">
            <v>BKAS030685</v>
          </cell>
        </row>
        <row r="2659">
          <cell r="A2659">
            <v>44755.688587962999</v>
          </cell>
          <cell r="B2659">
            <v>5353</v>
          </cell>
          <cell r="R2659" t="str">
            <v>BSES037922</v>
          </cell>
        </row>
        <row r="2660">
          <cell r="A2660">
            <v>44754.463703703703</v>
          </cell>
          <cell r="B2660">
            <v>4108</v>
          </cell>
          <cell r="R2660" t="str">
            <v>BULD162577</v>
          </cell>
        </row>
        <row r="2661">
          <cell r="A2661">
            <v>44753.434988425899</v>
          </cell>
          <cell r="B2661">
            <v>25610</v>
          </cell>
          <cell r="R2661" t="str">
            <v>BSJS035917</v>
          </cell>
        </row>
        <row r="2662">
          <cell r="A2662">
            <v>44750.659930555601</v>
          </cell>
          <cell r="B2662">
            <v>8690</v>
          </cell>
          <cell r="R2662" t="str">
            <v>BRGD161233</v>
          </cell>
        </row>
        <row r="2663">
          <cell r="A2663">
            <v>44750.436712962997</v>
          </cell>
          <cell r="B2663">
            <v>12879</v>
          </cell>
          <cell r="R2663" t="str">
            <v>BSHS038806</v>
          </cell>
        </row>
        <row r="2664">
          <cell r="A2664">
            <v>44750.433553240699</v>
          </cell>
          <cell r="B2664">
            <v>34619</v>
          </cell>
          <cell r="R2664" t="str">
            <v>BQBS030091</v>
          </cell>
        </row>
        <row r="2665">
          <cell r="A2665">
            <v>44749.758761574099</v>
          </cell>
          <cell r="B2665">
            <v>21147</v>
          </cell>
          <cell r="R2665" t="str">
            <v>GPLS030458</v>
          </cell>
        </row>
        <row r="2666">
          <cell r="A2666">
            <v>44748.475763888899</v>
          </cell>
          <cell r="B2666">
            <v>5023</v>
          </cell>
          <cell r="R2666" t="str">
            <v>BUBS033778</v>
          </cell>
        </row>
        <row r="2667">
          <cell r="A2667">
            <v>44746.696354166699</v>
          </cell>
          <cell r="B2667">
            <v>3512</v>
          </cell>
          <cell r="R2667" t="str">
            <v>BSKD161462</v>
          </cell>
        </row>
        <row r="2668">
          <cell r="A2668">
            <v>44743.5792939815</v>
          </cell>
          <cell r="B2668">
            <v>1500</v>
          </cell>
          <cell r="R2668" t="str">
            <v>BUID162912</v>
          </cell>
        </row>
        <row r="2669">
          <cell r="A2669">
            <v>44742.666168981501</v>
          </cell>
          <cell r="B2669">
            <v>4185</v>
          </cell>
          <cell r="R2669" t="str">
            <v>BTFD162243</v>
          </cell>
        </row>
        <row r="2670">
          <cell r="A2670">
            <v>44741.724976851903</v>
          </cell>
          <cell r="B2670"/>
          <cell r="R2670" t="str">
            <v>BNFD210070</v>
          </cell>
        </row>
        <row r="2671">
          <cell r="A2671">
            <v>44741.567662037</v>
          </cell>
          <cell r="B2671">
            <v>5116</v>
          </cell>
          <cell r="R2671" t="str">
            <v>BTKD162112</v>
          </cell>
        </row>
        <row r="2672">
          <cell r="A2672">
            <v>44741.541435185201</v>
          </cell>
          <cell r="B2672">
            <v>5500</v>
          </cell>
          <cell r="R2672" t="str">
            <v>BTFD162244</v>
          </cell>
        </row>
        <row r="2673">
          <cell r="A2673">
            <v>44740.7355902778</v>
          </cell>
          <cell r="B2673">
            <v>752</v>
          </cell>
          <cell r="R2673" t="str">
            <v>BTEC378536</v>
          </cell>
        </row>
        <row r="2674">
          <cell r="A2674">
            <v>44739.720625000002</v>
          </cell>
          <cell r="B2674">
            <v>14881</v>
          </cell>
          <cell r="R2674" t="str">
            <v>BSCS037449</v>
          </cell>
        </row>
        <row r="2675">
          <cell r="A2675">
            <v>44739.461921296301</v>
          </cell>
          <cell r="B2675">
            <v>8080</v>
          </cell>
          <cell r="R2675" t="str">
            <v>BRGL151464</v>
          </cell>
        </row>
        <row r="2676">
          <cell r="A2676">
            <v>44739.454155092601</v>
          </cell>
          <cell r="B2676">
            <v>4050</v>
          </cell>
          <cell r="R2676" t="str">
            <v>BRBL150944</v>
          </cell>
        </row>
        <row r="2677">
          <cell r="A2677">
            <v>44739.446446759299</v>
          </cell>
          <cell r="B2677">
            <v>7857</v>
          </cell>
          <cell r="R2677" t="str">
            <v>BRGL151468</v>
          </cell>
        </row>
        <row r="2678">
          <cell r="A2678">
            <v>44739.431770833296</v>
          </cell>
          <cell r="B2678">
            <v>1063</v>
          </cell>
          <cell r="R2678" t="str">
            <v>BUFC372952</v>
          </cell>
        </row>
        <row r="2679">
          <cell r="A2679">
            <v>44739.426354166702</v>
          </cell>
          <cell r="B2679">
            <v>20867</v>
          </cell>
          <cell r="R2679" t="str">
            <v>BQBS033796</v>
          </cell>
        </row>
        <row r="2680">
          <cell r="A2680">
            <v>44739.424837963001</v>
          </cell>
          <cell r="B2680">
            <v>34032</v>
          </cell>
          <cell r="R2680" t="str">
            <v>BIGS030904</v>
          </cell>
        </row>
        <row r="2681">
          <cell r="A2681">
            <v>44739.4194907407</v>
          </cell>
          <cell r="B2681">
            <v>19944</v>
          </cell>
          <cell r="R2681" t="str">
            <v>108441</v>
          </cell>
        </row>
        <row r="2682">
          <cell r="A2682">
            <v>44739.416423611103</v>
          </cell>
          <cell r="B2682">
            <v>21267</v>
          </cell>
          <cell r="R2682" t="str">
            <v>BRIS035698</v>
          </cell>
        </row>
        <row r="2683">
          <cell r="A2683">
            <v>44736.603865740697</v>
          </cell>
          <cell r="B2683">
            <v>564</v>
          </cell>
          <cell r="R2683" t="str">
            <v>BUCD230856</v>
          </cell>
        </row>
        <row r="2684">
          <cell r="A2684">
            <v>44736.444629629601</v>
          </cell>
          <cell r="B2684">
            <v>2004</v>
          </cell>
          <cell r="R2684" t="str">
            <v>BUIS036401</v>
          </cell>
        </row>
        <row r="2685">
          <cell r="A2685">
            <v>44735.6338888889</v>
          </cell>
          <cell r="B2685">
            <v>5656</v>
          </cell>
          <cell r="R2685" t="str">
            <v>BTDD162186</v>
          </cell>
        </row>
        <row r="2686">
          <cell r="A2686">
            <v>44735.544687499998</v>
          </cell>
          <cell r="B2686">
            <v>547</v>
          </cell>
          <cell r="R2686" t="str">
            <v>BUDD162719</v>
          </cell>
        </row>
        <row r="2687">
          <cell r="A2687">
            <v>44734.605347222197</v>
          </cell>
          <cell r="B2687">
            <v>7866</v>
          </cell>
          <cell r="R2687" t="str">
            <v>BTDD162169</v>
          </cell>
        </row>
        <row r="2688">
          <cell r="A2688">
            <v>44734.460023148102</v>
          </cell>
          <cell r="B2688">
            <v>1017</v>
          </cell>
          <cell r="R2688" t="str">
            <v>BUGD162826</v>
          </cell>
        </row>
        <row r="2689">
          <cell r="A2689">
            <v>44732.6698032407</v>
          </cell>
          <cell r="B2689">
            <v>24883</v>
          </cell>
          <cell r="R2689" t="str">
            <v>BQFS031084</v>
          </cell>
        </row>
        <row r="2690">
          <cell r="A2690">
            <v>44732.415567129603</v>
          </cell>
          <cell r="B2690"/>
          <cell r="R2690" t="str">
            <v>BTEC378536</v>
          </cell>
        </row>
        <row r="2691">
          <cell r="A2691">
            <v>44730.732673611099</v>
          </cell>
          <cell r="B2691">
            <v>3027</v>
          </cell>
          <cell r="R2691" t="str">
            <v>BSGD161864</v>
          </cell>
        </row>
        <row r="2692">
          <cell r="A2692">
            <v>44730.715347222198</v>
          </cell>
          <cell r="B2692">
            <v>15496</v>
          </cell>
          <cell r="R2692" t="str">
            <v>BRAS033261</v>
          </cell>
        </row>
        <row r="2693">
          <cell r="A2693">
            <v>44729.700810185197</v>
          </cell>
          <cell r="B2693">
            <v>1084</v>
          </cell>
          <cell r="R2693" t="str">
            <v>BUGD162852</v>
          </cell>
        </row>
        <row r="2694">
          <cell r="A2694">
            <v>44729.663437499999</v>
          </cell>
          <cell r="B2694">
            <v>16275</v>
          </cell>
          <cell r="R2694" t="str">
            <v>GOCC370465</v>
          </cell>
        </row>
        <row r="2695">
          <cell r="A2695">
            <v>44728.7319907407</v>
          </cell>
          <cell r="B2695">
            <v>5530</v>
          </cell>
          <cell r="R2695" t="str">
            <v>BRJC371828</v>
          </cell>
        </row>
        <row r="2696">
          <cell r="A2696">
            <v>44727.639224537001</v>
          </cell>
          <cell r="B2696">
            <v>47472</v>
          </cell>
          <cell r="R2696" t="str">
            <v>BILS030211</v>
          </cell>
        </row>
        <row r="2697">
          <cell r="A2697">
            <v>44727.635011574101</v>
          </cell>
          <cell r="B2697">
            <v>35725</v>
          </cell>
          <cell r="R2697" t="str">
            <v>BLGS040582</v>
          </cell>
        </row>
        <row r="2698">
          <cell r="A2698">
            <v>44726.6848032407</v>
          </cell>
          <cell r="B2698">
            <v>1902</v>
          </cell>
          <cell r="R2698" t="str">
            <v>BUFD162814</v>
          </cell>
        </row>
        <row r="2699">
          <cell r="A2699">
            <v>44726.645416666703</v>
          </cell>
          <cell r="B2699">
            <v>2061</v>
          </cell>
          <cell r="R2699" t="str">
            <v>BULD162568</v>
          </cell>
        </row>
        <row r="2700">
          <cell r="A2700">
            <v>44726.640833333302</v>
          </cell>
          <cell r="B2700">
            <v>4790</v>
          </cell>
          <cell r="R2700" t="str">
            <v>BTKD162074</v>
          </cell>
        </row>
        <row r="2701">
          <cell r="A2701">
            <v>44726.583715277797</v>
          </cell>
          <cell r="B2701">
            <v>3992</v>
          </cell>
          <cell r="R2701" t="str">
            <v>BTED162231</v>
          </cell>
        </row>
        <row r="2702">
          <cell r="A2702">
            <v>44720.566782407397</v>
          </cell>
          <cell r="B2702">
            <v>14895</v>
          </cell>
          <cell r="R2702" t="str">
            <v>BNKS030423</v>
          </cell>
        </row>
        <row r="2703">
          <cell r="A2703">
            <v>44720.557662036997</v>
          </cell>
          <cell r="B2703">
            <v>4097</v>
          </cell>
          <cell r="R2703" t="str">
            <v>BUBS033764</v>
          </cell>
        </row>
        <row r="2704">
          <cell r="A2704">
            <v>44718.601076388899</v>
          </cell>
          <cell r="B2704">
            <v>6869</v>
          </cell>
          <cell r="R2704" t="str">
            <v>BTLC377591</v>
          </cell>
        </row>
        <row r="2705">
          <cell r="A2705">
            <v>44716.482870370397</v>
          </cell>
          <cell r="B2705">
            <v>2474</v>
          </cell>
          <cell r="R2705" t="str">
            <v>BUAL160585</v>
          </cell>
        </row>
        <row r="2706">
          <cell r="A2706">
            <v>44715.471886574102</v>
          </cell>
          <cell r="B2706">
            <v>1315</v>
          </cell>
          <cell r="R2706" t="str">
            <v>BUDC372326</v>
          </cell>
        </row>
        <row r="2707">
          <cell r="A2707">
            <v>44714.535104166702</v>
          </cell>
          <cell r="B2707">
            <v>4131</v>
          </cell>
          <cell r="R2707" t="str">
            <v>BTCD162162</v>
          </cell>
        </row>
        <row r="2708">
          <cell r="A2708">
            <v>44713.487152777801</v>
          </cell>
          <cell r="B2708">
            <v>10539</v>
          </cell>
          <cell r="R2708" t="str">
            <v>BRFC373676</v>
          </cell>
        </row>
        <row r="2709">
          <cell r="A2709">
            <v>44713.483391203699</v>
          </cell>
          <cell r="B2709">
            <v>15307</v>
          </cell>
          <cell r="R2709" t="str">
            <v>BRCC372871</v>
          </cell>
        </row>
        <row r="2710">
          <cell r="A2710">
            <v>44712.637604166703</v>
          </cell>
          <cell r="B2710">
            <v>10072</v>
          </cell>
          <cell r="R2710" t="str">
            <v>BSAS036958</v>
          </cell>
        </row>
        <row r="2711">
          <cell r="A2711">
            <v>44711.480486111097</v>
          </cell>
          <cell r="B2711">
            <v>7534</v>
          </cell>
          <cell r="R2711" t="str">
            <v>BSGC376585</v>
          </cell>
        </row>
        <row r="2712">
          <cell r="A2712">
            <v>44706.639236111099</v>
          </cell>
          <cell r="B2712">
            <v>4276</v>
          </cell>
          <cell r="R2712" t="str">
            <v>BTED162217</v>
          </cell>
        </row>
        <row r="2713">
          <cell r="A2713">
            <v>44706.470462963</v>
          </cell>
          <cell r="B2713">
            <v>364</v>
          </cell>
          <cell r="R2713" t="str">
            <v>BTHD120963</v>
          </cell>
        </row>
        <row r="2714">
          <cell r="A2714">
            <v>44706.460196759297</v>
          </cell>
          <cell r="B2714">
            <v>734</v>
          </cell>
          <cell r="R2714" t="str">
            <v>BULD121094</v>
          </cell>
        </row>
        <row r="2715">
          <cell r="A2715">
            <v>44706.454780092601</v>
          </cell>
          <cell r="B2715">
            <v>697</v>
          </cell>
          <cell r="R2715" t="str">
            <v>BTDD120878</v>
          </cell>
        </row>
        <row r="2716">
          <cell r="A2716">
            <v>44705.447534722203</v>
          </cell>
          <cell r="B2716">
            <v>16584</v>
          </cell>
          <cell r="R2716" t="str">
            <v>BQGS031413</v>
          </cell>
        </row>
        <row r="2717">
          <cell r="A2717">
            <v>44705.439467592601</v>
          </cell>
          <cell r="B2717">
            <v>19816</v>
          </cell>
          <cell r="R2717" t="str">
            <v>BQHS040705</v>
          </cell>
        </row>
        <row r="2718">
          <cell r="A2718">
            <v>44704.776539351798</v>
          </cell>
          <cell r="B2718">
            <v>3592</v>
          </cell>
          <cell r="R2718" t="str">
            <v>BULD162577</v>
          </cell>
        </row>
        <row r="2719">
          <cell r="A2719">
            <v>44704.533761574101</v>
          </cell>
          <cell r="B2719">
            <v>1495</v>
          </cell>
          <cell r="R2719" t="str">
            <v>BUFD162814</v>
          </cell>
        </row>
        <row r="2720">
          <cell r="A2720">
            <v>44704.528726851902</v>
          </cell>
          <cell r="B2720">
            <v>4605</v>
          </cell>
          <cell r="R2720" t="str">
            <v>BTKD162112</v>
          </cell>
        </row>
        <row r="2721">
          <cell r="A2721">
            <v>44704.518831018497</v>
          </cell>
          <cell r="B2721">
            <v>4020</v>
          </cell>
          <cell r="R2721" t="str">
            <v>BTED200706</v>
          </cell>
        </row>
        <row r="2722">
          <cell r="A2722">
            <v>44702.6336689815</v>
          </cell>
          <cell r="B2722">
            <v>10580</v>
          </cell>
          <cell r="R2722" t="str">
            <v>BSAS036940</v>
          </cell>
        </row>
        <row r="2723">
          <cell r="A2723">
            <v>44702.617210648103</v>
          </cell>
          <cell r="B2723">
            <v>39563</v>
          </cell>
          <cell r="R2723" t="str">
            <v>BKAS030685</v>
          </cell>
        </row>
        <row r="2724">
          <cell r="A2724">
            <v>44702.472546296303</v>
          </cell>
          <cell r="B2724">
            <v>6574</v>
          </cell>
          <cell r="R2724" t="str">
            <v>BQFC370869</v>
          </cell>
        </row>
        <row r="2725">
          <cell r="A2725">
            <v>44701.656145833302</v>
          </cell>
          <cell r="B2725">
            <v>4545</v>
          </cell>
          <cell r="R2725" t="str">
            <v>BTGD162289</v>
          </cell>
        </row>
        <row r="2726">
          <cell r="A2726">
            <v>44701.510312500002</v>
          </cell>
          <cell r="B2726">
            <v>1480</v>
          </cell>
          <cell r="R2726" t="str">
            <v>BUCD162696</v>
          </cell>
        </row>
        <row r="2727">
          <cell r="A2727">
            <v>44700.760636574101</v>
          </cell>
          <cell r="B2727">
            <v>3682</v>
          </cell>
          <cell r="R2727" t="str">
            <v>BTCD162159</v>
          </cell>
        </row>
        <row r="2728">
          <cell r="A2728">
            <v>44699.503263888902</v>
          </cell>
          <cell r="B2728">
            <v>3531</v>
          </cell>
          <cell r="R2728" t="str">
            <v>BTGC379081</v>
          </cell>
        </row>
        <row r="2729">
          <cell r="A2729">
            <v>44699.440752314797</v>
          </cell>
          <cell r="B2729">
            <v>3910</v>
          </cell>
          <cell r="R2729" t="str">
            <v>BSAD230391</v>
          </cell>
        </row>
        <row r="2730">
          <cell r="A2730">
            <v>44698.859895833302</v>
          </cell>
          <cell r="B2730">
            <v>3016</v>
          </cell>
          <cell r="R2730" t="str">
            <v>BTDD162192</v>
          </cell>
        </row>
        <row r="2731">
          <cell r="A2731">
            <v>44697.736712963</v>
          </cell>
          <cell r="B2731">
            <v>2952</v>
          </cell>
          <cell r="R2731" t="str">
            <v>BUDC372327</v>
          </cell>
        </row>
        <row r="2732">
          <cell r="A2732">
            <v>44697.596979166701</v>
          </cell>
          <cell r="B2732">
            <v>3729</v>
          </cell>
          <cell r="R2732" t="str">
            <v>BTED162217</v>
          </cell>
        </row>
        <row r="2733">
          <cell r="A2733">
            <v>44697.576944444401</v>
          </cell>
          <cell r="B2733">
            <v>2474</v>
          </cell>
          <cell r="R2733" t="str">
            <v>BSLD230361</v>
          </cell>
        </row>
        <row r="2734">
          <cell r="A2734">
            <v>44697.514652777798</v>
          </cell>
          <cell r="B2734">
            <v>6505</v>
          </cell>
          <cell r="R2734" t="str">
            <v>BSBC375576</v>
          </cell>
        </row>
        <row r="2735">
          <cell r="A2735">
            <v>44697.490891203699</v>
          </cell>
          <cell r="B2735">
            <v>1670</v>
          </cell>
          <cell r="R2735" t="str">
            <v>BUKC370622</v>
          </cell>
        </row>
        <row r="2736">
          <cell r="A2736">
            <v>44695.4742708333</v>
          </cell>
          <cell r="B2736">
            <v>25133</v>
          </cell>
          <cell r="R2736" t="str">
            <v>BLIS031950</v>
          </cell>
        </row>
        <row r="2737">
          <cell r="A2737">
            <v>44695.462581018503</v>
          </cell>
          <cell r="B2737">
            <v>3178</v>
          </cell>
          <cell r="R2737" t="str">
            <v>BUBS033778</v>
          </cell>
        </row>
        <row r="2738">
          <cell r="A2738">
            <v>44695.456770833298</v>
          </cell>
          <cell r="B2738">
            <v>12882</v>
          </cell>
          <cell r="R2738" t="str">
            <v>BUCS034287</v>
          </cell>
        </row>
        <row r="2739">
          <cell r="A2739">
            <v>44695.454409722202</v>
          </cell>
          <cell r="B2739">
            <v>15041</v>
          </cell>
          <cell r="R2739" t="str">
            <v>BSDS037649</v>
          </cell>
        </row>
        <row r="2740">
          <cell r="A2740">
            <v>44695.442662037</v>
          </cell>
          <cell r="B2740">
            <v>12211</v>
          </cell>
          <cell r="R2740" t="str">
            <v>BSKS036365</v>
          </cell>
        </row>
        <row r="2741">
          <cell r="A2741">
            <v>44695.438518518502</v>
          </cell>
          <cell r="B2741">
            <v>15901</v>
          </cell>
          <cell r="R2741" t="str">
            <v>BSKS036366</v>
          </cell>
        </row>
        <row r="2742">
          <cell r="A2742">
            <v>44694.812743055598</v>
          </cell>
          <cell r="B2742">
            <v>970</v>
          </cell>
          <cell r="R2742" t="str">
            <v>BUED220691</v>
          </cell>
        </row>
        <row r="2743">
          <cell r="A2743">
            <v>44692.462164351899</v>
          </cell>
          <cell r="B2743">
            <v>2088</v>
          </cell>
          <cell r="R2743" t="str">
            <v>BUAL160593</v>
          </cell>
        </row>
        <row r="2744">
          <cell r="A2744">
            <v>44691.7339699074</v>
          </cell>
          <cell r="B2744">
            <v>971</v>
          </cell>
          <cell r="R2744" t="str">
            <v>BUKD121059</v>
          </cell>
        </row>
        <row r="2745">
          <cell r="A2745">
            <v>44691.694305555597</v>
          </cell>
          <cell r="B2745">
            <v>752</v>
          </cell>
          <cell r="R2745" t="str">
            <v>BUDD162713</v>
          </cell>
        </row>
        <row r="2746">
          <cell r="A2746">
            <v>44691.489328703698</v>
          </cell>
          <cell r="B2746">
            <v>4502</v>
          </cell>
          <cell r="R2746" t="str">
            <v>BTCD162149</v>
          </cell>
        </row>
        <row r="2747">
          <cell r="A2747">
            <v>44688.575763888897</v>
          </cell>
          <cell r="B2747">
            <v>487</v>
          </cell>
          <cell r="R2747" t="str">
            <v>BUID162953</v>
          </cell>
        </row>
        <row r="2748">
          <cell r="A2748">
            <v>44688.465057870402</v>
          </cell>
          <cell r="B2748">
            <v>541</v>
          </cell>
          <cell r="R2748" t="str">
            <v>BUKD230773</v>
          </cell>
        </row>
        <row r="2749">
          <cell r="A2749">
            <v>44688.459467592598</v>
          </cell>
          <cell r="B2749">
            <v>3568</v>
          </cell>
          <cell r="R2749" t="str">
            <v>BSFD161830</v>
          </cell>
        </row>
        <row r="2750">
          <cell r="A2750">
            <v>44680.7292592593</v>
          </cell>
          <cell r="B2750">
            <v>24055</v>
          </cell>
          <cell r="R2750" t="str">
            <v>BMJD200014</v>
          </cell>
        </row>
        <row r="2751">
          <cell r="A2751">
            <v>44679.721747685202</v>
          </cell>
          <cell r="B2751">
            <v>3647</v>
          </cell>
          <cell r="R2751" t="str">
            <v>BUKD162535</v>
          </cell>
        </row>
        <row r="2752">
          <cell r="A2752">
            <v>44679.695775462998</v>
          </cell>
          <cell r="B2752">
            <v>3648</v>
          </cell>
          <cell r="R2752" t="str">
            <v>BTED200706</v>
          </cell>
        </row>
        <row r="2753">
          <cell r="A2753">
            <v>44679.469259259298</v>
          </cell>
          <cell r="B2753">
            <v>17504</v>
          </cell>
          <cell r="R2753" t="str">
            <v>BRIC374329</v>
          </cell>
        </row>
        <row r="2754">
          <cell r="A2754">
            <v>44679.445347222201</v>
          </cell>
          <cell r="B2754">
            <v>30562</v>
          </cell>
          <cell r="R2754" t="str">
            <v>BPCS030196</v>
          </cell>
        </row>
        <row r="2755">
          <cell r="A2755">
            <v>44679.4426157407</v>
          </cell>
          <cell r="B2755">
            <v>49478</v>
          </cell>
          <cell r="R2755" t="str">
            <v>BMBL160078</v>
          </cell>
        </row>
        <row r="2756">
          <cell r="A2756">
            <v>44679.441134259301</v>
          </cell>
          <cell r="B2756">
            <v>11969</v>
          </cell>
          <cell r="R2756" t="str">
            <v>BSCS037531</v>
          </cell>
        </row>
        <row r="2757">
          <cell r="A2757">
            <v>44679.437835648103</v>
          </cell>
          <cell r="B2757">
            <v>3784</v>
          </cell>
          <cell r="R2757" t="str">
            <v>BSLD230358</v>
          </cell>
        </row>
        <row r="2758">
          <cell r="A2758">
            <v>44679.433217592603</v>
          </cell>
          <cell r="B2758">
            <v>29505</v>
          </cell>
          <cell r="R2758" t="str">
            <v>GOGC370754</v>
          </cell>
        </row>
        <row r="2759">
          <cell r="A2759">
            <v>44679.430532407401</v>
          </cell>
          <cell r="B2759">
            <v>14976</v>
          </cell>
          <cell r="R2759" t="str">
            <v>ONIC370102</v>
          </cell>
        </row>
        <row r="2760">
          <cell r="A2760">
            <v>44678.739618055602</v>
          </cell>
          <cell r="B2760">
            <v>32649</v>
          </cell>
          <cell r="R2760" t="str">
            <v>GOKS040088</v>
          </cell>
        </row>
        <row r="2761">
          <cell r="A2761">
            <v>44678.463854166701</v>
          </cell>
          <cell r="B2761">
            <v>4230</v>
          </cell>
          <cell r="R2761" t="str">
            <v>BTGD162289</v>
          </cell>
        </row>
        <row r="2762">
          <cell r="A2762">
            <v>44677.703912037003</v>
          </cell>
          <cell r="B2762">
            <v>2000</v>
          </cell>
          <cell r="R2762" t="str">
            <v>BUAD162630</v>
          </cell>
        </row>
        <row r="2763">
          <cell r="A2763">
            <v>44677.616863425901</v>
          </cell>
          <cell r="B2763">
            <v>2641</v>
          </cell>
          <cell r="R2763" t="str">
            <v>BSGD161864</v>
          </cell>
        </row>
        <row r="2764">
          <cell r="A2764">
            <v>44676.5545949074</v>
          </cell>
          <cell r="B2764">
            <v>963</v>
          </cell>
          <cell r="R2764" t="str">
            <v>BUBD162649</v>
          </cell>
        </row>
        <row r="2765">
          <cell r="A2765">
            <v>44676.537870370397</v>
          </cell>
          <cell r="B2765">
            <v>2001</v>
          </cell>
          <cell r="R2765" t="str">
            <v>BSID161973</v>
          </cell>
        </row>
        <row r="2766">
          <cell r="A2766">
            <v>44674.526585648098</v>
          </cell>
          <cell r="B2766">
            <v>2687</v>
          </cell>
          <cell r="R2766" t="str">
            <v>BUAD162625</v>
          </cell>
        </row>
        <row r="2767">
          <cell r="A2767">
            <v>44673.580277777801</v>
          </cell>
          <cell r="B2767">
            <v>1180</v>
          </cell>
          <cell r="R2767" t="str">
            <v>BTJS043846</v>
          </cell>
        </row>
        <row r="2768">
          <cell r="A2768">
            <v>44673.573252314804</v>
          </cell>
          <cell r="B2768">
            <v>9776</v>
          </cell>
          <cell r="R2768" t="str">
            <v>BSBC375530</v>
          </cell>
        </row>
        <row r="2769">
          <cell r="A2769">
            <v>44670.685717592598</v>
          </cell>
          <cell r="B2769">
            <v>998</v>
          </cell>
          <cell r="R2769" t="str">
            <v>BTGD162296</v>
          </cell>
        </row>
        <row r="2770">
          <cell r="A2770">
            <v>44669.591828703698</v>
          </cell>
          <cell r="B2770">
            <v>1452</v>
          </cell>
          <cell r="R2770" t="str">
            <v>BUJD121019</v>
          </cell>
        </row>
        <row r="2771">
          <cell r="A2771">
            <v>44669.586122685199</v>
          </cell>
          <cell r="B2771">
            <v>527</v>
          </cell>
          <cell r="R2771" t="str">
            <v>BUGD162852</v>
          </cell>
        </row>
        <row r="2772">
          <cell r="A2772">
            <v>44667.722337963001</v>
          </cell>
          <cell r="B2772">
            <v>507</v>
          </cell>
          <cell r="R2772" t="str">
            <v>BUAD162634</v>
          </cell>
        </row>
        <row r="2773">
          <cell r="A2773">
            <v>44667.516400462999</v>
          </cell>
          <cell r="B2773">
            <v>4290</v>
          </cell>
          <cell r="R2773" t="str">
            <v>BTJD162046</v>
          </cell>
        </row>
        <row r="2774">
          <cell r="A2774">
            <v>44666.475520833301</v>
          </cell>
          <cell r="B2774">
            <v>690</v>
          </cell>
          <cell r="R2774" t="str">
            <v>BUJD162460</v>
          </cell>
        </row>
        <row r="2775">
          <cell r="A2775">
            <v>44665.490173611099</v>
          </cell>
          <cell r="B2775">
            <v>1537</v>
          </cell>
          <cell r="R2775" t="str">
            <v>BULD162568</v>
          </cell>
        </row>
        <row r="2776">
          <cell r="A2776">
            <v>44664.735243055598</v>
          </cell>
          <cell r="B2776">
            <v>3801</v>
          </cell>
          <cell r="R2776" t="str">
            <v>BULL160559</v>
          </cell>
        </row>
        <row r="2777">
          <cell r="A2777">
            <v>44664.729988425897</v>
          </cell>
          <cell r="B2777">
            <v>3568</v>
          </cell>
          <cell r="R2777" t="str">
            <v>BTCD162162</v>
          </cell>
        </row>
        <row r="2778">
          <cell r="A2778">
            <v>44659.440023148098</v>
          </cell>
          <cell r="B2778">
            <v>6302</v>
          </cell>
          <cell r="R2778" t="str">
            <v>BUAS033580</v>
          </cell>
        </row>
        <row r="2779">
          <cell r="A2779">
            <v>44657.517395833303</v>
          </cell>
          <cell r="B2779">
            <v>7366</v>
          </cell>
          <cell r="R2779" t="str">
            <v>BTDD162169</v>
          </cell>
        </row>
        <row r="2780">
          <cell r="A2780">
            <v>44656.455347222203</v>
          </cell>
          <cell r="B2780">
            <v>3062</v>
          </cell>
          <cell r="R2780" t="str">
            <v>BULD162577</v>
          </cell>
        </row>
        <row r="2781">
          <cell r="A2781">
            <v>44656.450787037</v>
          </cell>
          <cell r="B2781">
            <v>24100</v>
          </cell>
          <cell r="R2781" t="str">
            <v>BQBS033819</v>
          </cell>
        </row>
        <row r="2782">
          <cell r="A2782">
            <v>44656.437511574099</v>
          </cell>
          <cell r="B2782">
            <v>3536</v>
          </cell>
          <cell r="R2782" t="str">
            <v>BTCD162149</v>
          </cell>
        </row>
        <row r="2783">
          <cell r="A2783">
            <v>44655.566157407397</v>
          </cell>
          <cell r="B2783">
            <v>501</v>
          </cell>
          <cell r="R2783" t="str">
            <v>BUID162912</v>
          </cell>
        </row>
        <row r="2784">
          <cell r="A2784">
            <v>44655.529166666704</v>
          </cell>
          <cell r="B2784">
            <v>11101</v>
          </cell>
          <cell r="R2784" t="str">
            <v>BRIS035838</v>
          </cell>
        </row>
        <row r="2785">
          <cell r="A2785">
            <v>44655.517986111103</v>
          </cell>
          <cell r="B2785">
            <v>7275</v>
          </cell>
          <cell r="R2785" t="str">
            <v>BQAC373734</v>
          </cell>
        </row>
        <row r="2786">
          <cell r="A2786">
            <v>44652.519108796303</v>
          </cell>
          <cell r="B2786">
            <v>20156</v>
          </cell>
          <cell r="R2786" t="str">
            <v>BMJS040004</v>
          </cell>
        </row>
        <row r="2787">
          <cell r="A2787">
            <v>44652.517256944397</v>
          </cell>
          <cell r="B2787">
            <v>31918</v>
          </cell>
          <cell r="R2787" t="str">
            <v>BKIS032164</v>
          </cell>
        </row>
        <row r="2788">
          <cell r="A2788">
            <v>44652.486990740697</v>
          </cell>
          <cell r="B2788">
            <v>16851</v>
          </cell>
          <cell r="R2788" t="str">
            <v>BSGS043528</v>
          </cell>
        </row>
        <row r="2789">
          <cell r="A2789">
            <v>44651.451342592598</v>
          </cell>
          <cell r="B2789">
            <v>4695</v>
          </cell>
          <cell r="R2789" t="str">
            <v>BTGL160455</v>
          </cell>
        </row>
        <row r="2790">
          <cell r="A2790">
            <v>44651.449004629598</v>
          </cell>
          <cell r="B2790">
            <v>3419</v>
          </cell>
          <cell r="R2790" t="str">
            <v>BULL160564</v>
          </cell>
        </row>
        <row r="2791">
          <cell r="A2791">
            <v>44650.746180555601</v>
          </cell>
          <cell r="B2791">
            <v>2022</v>
          </cell>
          <cell r="R2791" t="str">
            <v>BRHD161314</v>
          </cell>
        </row>
        <row r="2792">
          <cell r="A2792">
            <v>44648.445995370399</v>
          </cell>
          <cell r="B2792">
            <v>3377</v>
          </cell>
          <cell r="R2792" t="str">
            <v>BRCD160978</v>
          </cell>
        </row>
        <row r="2793">
          <cell r="A2793">
            <v>44646.518113425896</v>
          </cell>
          <cell r="B2793">
            <v>3590</v>
          </cell>
          <cell r="R2793" t="str">
            <v>BTFD162243</v>
          </cell>
        </row>
        <row r="2794">
          <cell r="A2794">
            <v>44646.5159375</v>
          </cell>
          <cell r="B2794">
            <v>2678</v>
          </cell>
          <cell r="R2794" t="str">
            <v>BULD162561</v>
          </cell>
        </row>
        <row r="2795">
          <cell r="A2795">
            <v>44646.420405092598</v>
          </cell>
          <cell r="B2795">
            <v>1988</v>
          </cell>
          <cell r="R2795" t="str">
            <v>BSLD230361</v>
          </cell>
        </row>
        <row r="2796">
          <cell r="A2796">
            <v>44645.448645833298</v>
          </cell>
          <cell r="B2796">
            <v>19801</v>
          </cell>
          <cell r="R2796" t="str">
            <v>BQES030978</v>
          </cell>
        </row>
        <row r="2797">
          <cell r="A2797">
            <v>44641.752557870401</v>
          </cell>
          <cell r="B2797">
            <v>1048</v>
          </cell>
          <cell r="R2797" t="str">
            <v>BUCD162696</v>
          </cell>
        </row>
        <row r="2798">
          <cell r="A2798">
            <v>44641.659629629597</v>
          </cell>
          <cell r="B2798">
            <v>511</v>
          </cell>
          <cell r="R2798" t="str">
            <v>BUGD162826</v>
          </cell>
        </row>
        <row r="2799">
          <cell r="A2799">
            <v>44641.652557870402</v>
          </cell>
          <cell r="B2799">
            <v>5993</v>
          </cell>
          <cell r="R2799" t="str">
            <v>BSGD161904</v>
          </cell>
        </row>
        <row r="2800">
          <cell r="A2800">
            <v>44641.437395833302</v>
          </cell>
          <cell r="B2800"/>
          <cell r="R2800" t="str">
            <v>BUBS045933</v>
          </cell>
        </row>
        <row r="2801">
          <cell r="A2801">
            <v>44637.671712962998</v>
          </cell>
          <cell r="B2801">
            <v>3398</v>
          </cell>
          <cell r="R2801" t="str">
            <v>BTED162231</v>
          </cell>
        </row>
        <row r="2802">
          <cell r="A2802">
            <v>44637.565312500003</v>
          </cell>
          <cell r="B2802">
            <v>48327</v>
          </cell>
          <cell r="R2802" t="str">
            <v>BKCS031162</v>
          </cell>
        </row>
        <row r="2803">
          <cell r="A2803">
            <v>44637.5417592593</v>
          </cell>
          <cell r="B2803">
            <v>1377</v>
          </cell>
          <cell r="R2803" t="str">
            <v>BSDD120664</v>
          </cell>
        </row>
        <row r="2804">
          <cell r="A2804">
            <v>44637.515381944402</v>
          </cell>
          <cell r="B2804">
            <v>7354</v>
          </cell>
          <cell r="R2804" t="str">
            <v>BQLC370193</v>
          </cell>
        </row>
        <row r="2805">
          <cell r="A2805">
            <v>44637.496064814797</v>
          </cell>
          <cell r="B2805">
            <v>1517</v>
          </cell>
          <cell r="R2805" t="str">
            <v>BUBS045901</v>
          </cell>
        </row>
        <row r="2806">
          <cell r="A2806">
            <v>44637.4913773148</v>
          </cell>
          <cell r="B2806">
            <v>13004</v>
          </cell>
          <cell r="R2806" t="str">
            <v>BSCS037449</v>
          </cell>
        </row>
        <row r="2807">
          <cell r="A2807">
            <v>44631.536157407398</v>
          </cell>
          <cell r="B2807">
            <v>22280</v>
          </cell>
          <cell r="R2807" t="str">
            <v>BRJS040951</v>
          </cell>
        </row>
        <row r="2808">
          <cell r="A2808">
            <v>44631.524884259299</v>
          </cell>
          <cell r="B2808">
            <v>1820</v>
          </cell>
          <cell r="R2808" t="str">
            <v>BSCL152143</v>
          </cell>
        </row>
        <row r="2809">
          <cell r="A2809">
            <v>44631.451562499999</v>
          </cell>
          <cell r="B2809">
            <v>12584</v>
          </cell>
          <cell r="R2809" t="str">
            <v>BSDS043254</v>
          </cell>
        </row>
        <row r="2810">
          <cell r="A2810">
            <v>44629.457800925898</v>
          </cell>
          <cell r="B2810">
            <v>2029</v>
          </cell>
          <cell r="R2810" t="str">
            <v>BTJD162038</v>
          </cell>
        </row>
        <row r="2811">
          <cell r="A2811">
            <v>44627.765821759298</v>
          </cell>
          <cell r="B2811">
            <v>3126</v>
          </cell>
          <cell r="R2811" t="str">
            <v>BUKD162535</v>
          </cell>
        </row>
        <row r="2812">
          <cell r="A2812">
            <v>44627.479236111103</v>
          </cell>
          <cell r="B2812">
            <v>3670</v>
          </cell>
          <cell r="R2812" t="str">
            <v>BTKD162074</v>
          </cell>
        </row>
        <row r="2813">
          <cell r="A2813">
            <v>44624.6177314815</v>
          </cell>
          <cell r="B2813">
            <v>3314</v>
          </cell>
          <cell r="R2813" t="str">
            <v>BTED162231</v>
          </cell>
        </row>
        <row r="2814">
          <cell r="A2814">
            <v>44621.737256944398</v>
          </cell>
          <cell r="B2814">
            <v>4645</v>
          </cell>
          <cell r="R2814" t="str">
            <v>BTDD162186</v>
          </cell>
        </row>
        <row r="2815">
          <cell r="A2815">
            <v>44620.711261574099</v>
          </cell>
          <cell r="B2815">
            <v>3154</v>
          </cell>
          <cell r="R2815" t="str">
            <v>BTCD162162</v>
          </cell>
        </row>
        <row r="2816">
          <cell r="A2816">
            <v>44620.577638888899</v>
          </cell>
          <cell r="B2816">
            <v>11638</v>
          </cell>
          <cell r="R2816" t="str">
            <v>BSJS035946</v>
          </cell>
        </row>
        <row r="2817">
          <cell r="A2817">
            <v>44617.532500000001</v>
          </cell>
          <cell r="B2817">
            <v>529</v>
          </cell>
          <cell r="R2817" t="str">
            <v>BTHD162350</v>
          </cell>
        </row>
        <row r="2818">
          <cell r="A2818">
            <v>44615.666342592602</v>
          </cell>
          <cell r="B2818">
            <v>45581</v>
          </cell>
          <cell r="R2818" t="str">
            <v>BILS030211</v>
          </cell>
        </row>
        <row r="2819">
          <cell r="A2819">
            <v>44615.6417013889</v>
          </cell>
          <cell r="B2819">
            <v>17940</v>
          </cell>
          <cell r="R2819" t="str">
            <v>GPLS030458</v>
          </cell>
        </row>
        <row r="2820">
          <cell r="A2820">
            <v>44615.450393518498</v>
          </cell>
          <cell r="B2820">
            <v>2124</v>
          </cell>
          <cell r="R2820" t="str">
            <v>BUBS033764</v>
          </cell>
        </row>
        <row r="2821">
          <cell r="A2821">
            <v>44614.591226851902</v>
          </cell>
          <cell r="B2821">
            <v>2871</v>
          </cell>
          <cell r="R2821" t="str">
            <v>BTEL160427</v>
          </cell>
        </row>
        <row r="2822">
          <cell r="A2822">
            <v>44614.589212963001</v>
          </cell>
          <cell r="B2822">
            <v>1866</v>
          </cell>
          <cell r="R2822" t="str">
            <v>BUAL160585</v>
          </cell>
        </row>
        <row r="2823">
          <cell r="A2823">
            <v>44613.481620370403</v>
          </cell>
          <cell r="B2823">
            <v>4303</v>
          </cell>
          <cell r="R2823" t="str">
            <v>BTES044431</v>
          </cell>
        </row>
        <row r="2824">
          <cell r="A2824">
            <v>44611.463784722197</v>
          </cell>
          <cell r="B2824">
            <v>5706</v>
          </cell>
          <cell r="R2824" t="str">
            <v>BTDS044304</v>
          </cell>
        </row>
        <row r="2825">
          <cell r="A2825">
            <v>44611.4617476852</v>
          </cell>
          <cell r="B2825">
            <v>6306</v>
          </cell>
          <cell r="R2825" t="str">
            <v>BTDS044313</v>
          </cell>
        </row>
        <row r="2826">
          <cell r="A2826">
            <v>44609.473761574103</v>
          </cell>
          <cell r="B2826">
            <v>8180</v>
          </cell>
          <cell r="R2826" t="str">
            <v>BRFC373676</v>
          </cell>
        </row>
        <row r="2827">
          <cell r="A2827">
            <v>44609.466134259303</v>
          </cell>
          <cell r="B2827">
            <v>43823</v>
          </cell>
          <cell r="R2827" t="str">
            <v>BNAS040245</v>
          </cell>
        </row>
        <row r="2828">
          <cell r="A2828">
            <v>44608.464143518497</v>
          </cell>
          <cell r="B2828">
            <v>27926</v>
          </cell>
          <cell r="R2828" t="str">
            <v>BMDS040417</v>
          </cell>
        </row>
        <row r="2829">
          <cell r="A2829">
            <v>44607.4477430556</v>
          </cell>
          <cell r="B2829">
            <v>3012</v>
          </cell>
          <cell r="R2829" t="str">
            <v>BULL160559</v>
          </cell>
        </row>
        <row r="2830">
          <cell r="A2830">
            <v>44607.4458564815</v>
          </cell>
          <cell r="B2830">
            <v>1436</v>
          </cell>
          <cell r="R2830" t="str">
            <v>BUAL160593</v>
          </cell>
        </row>
        <row r="2831">
          <cell r="A2831">
            <v>44607.443078703698</v>
          </cell>
          <cell r="B2831">
            <v>1567</v>
          </cell>
          <cell r="R2831" t="str">
            <v>BTEC378588</v>
          </cell>
        </row>
        <row r="2832">
          <cell r="A2832">
            <v>44602.727951388901</v>
          </cell>
          <cell r="B2832">
            <v>4058</v>
          </cell>
          <cell r="R2832" t="str">
            <v>BTKD162112</v>
          </cell>
        </row>
        <row r="2833">
          <cell r="A2833">
            <v>44602.711006944402</v>
          </cell>
          <cell r="B2833">
            <v>10202</v>
          </cell>
          <cell r="R2833" t="str">
            <v>BSKS036365</v>
          </cell>
        </row>
        <row r="2834">
          <cell r="A2834">
            <v>44602.586828703701</v>
          </cell>
          <cell r="B2834">
            <v>9926</v>
          </cell>
          <cell r="R2834" t="str">
            <v>BRIS035838</v>
          </cell>
        </row>
        <row r="2835">
          <cell r="A2835">
            <v>44602.458715277797</v>
          </cell>
          <cell r="B2835">
            <v>14075</v>
          </cell>
          <cell r="R2835" t="str">
            <v>BSKS036366</v>
          </cell>
        </row>
        <row r="2836">
          <cell r="A2836">
            <v>44602.454942129603</v>
          </cell>
          <cell r="B2836">
            <v>4963</v>
          </cell>
          <cell r="R2836" t="str">
            <v>BSBC375535</v>
          </cell>
        </row>
        <row r="2837">
          <cell r="A2837">
            <v>44601.699722222198</v>
          </cell>
          <cell r="B2837">
            <v>3292</v>
          </cell>
          <cell r="R2837" t="str">
            <v>BTCD162159</v>
          </cell>
        </row>
        <row r="2838">
          <cell r="A2838">
            <v>44601.480925925898</v>
          </cell>
          <cell r="B2838">
            <v>12601</v>
          </cell>
          <cell r="R2838" t="str">
            <v>BJHS031586</v>
          </cell>
        </row>
        <row r="2839">
          <cell r="A2839">
            <v>44601.477199074099</v>
          </cell>
          <cell r="B2839">
            <v>9157</v>
          </cell>
          <cell r="R2839" t="str">
            <v>BSDC375954</v>
          </cell>
        </row>
        <row r="2840">
          <cell r="A2840">
            <v>44601.4744907407</v>
          </cell>
          <cell r="B2840">
            <v>15909</v>
          </cell>
          <cell r="R2840" t="str">
            <v>BSDS037710</v>
          </cell>
        </row>
        <row r="2841">
          <cell r="A2841">
            <v>44600.449108796303</v>
          </cell>
          <cell r="B2841">
            <v>10821</v>
          </cell>
          <cell r="R2841" t="str">
            <v>BSHS038806</v>
          </cell>
        </row>
        <row r="2842">
          <cell r="A2842">
            <v>44600.444120370397</v>
          </cell>
          <cell r="B2842">
            <v>2560</v>
          </cell>
          <cell r="R2842" t="str">
            <v>BULD162577</v>
          </cell>
        </row>
        <row r="2843">
          <cell r="A2843">
            <v>44596.935104166703</v>
          </cell>
          <cell r="B2843">
            <v>0</v>
          </cell>
          <cell r="R2843" t="str">
            <v>SN21T002060</v>
          </cell>
        </row>
        <row r="2844">
          <cell r="A2844">
            <v>44596.933506944399</v>
          </cell>
          <cell r="B2844">
            <v>63</v>
          </cell>
          <cell r="R2844" t="str">
            <v>BUDS034763</v>
          </cell>
        </row>
        <row r="2845">
          <cell r="A2845">
            <v>44596.930266203701</v>
          </cell>
          <cell r="B2845">
            <v>49</v>
          </cell>
          <cell r="R2845" t="str">
            <v>BUCS034180</v>
          </cell>
        </row>
        <row r="2846">
          <cell r="A2846">
            <v>44596.928333333301</v>
          </cell>
          <cell r="B2846">
            <v>0</v>
          </cell>
          <cell r="R2846" t="str">
            <v>SN21T002059</v>
          </cell>
        </row>
        <row r="2847">
          <cell r="A2847">
            <v>44596.4474305556</v>
          </cell>
          <cell r="B2847">
            <v>13379</v>
          </cell>
          <cell r="R2847" t="str">
            <v>BNKS030423</v>
          </cell>
        </row>
        <row r="2848">
          <cell r="A2848">
            <v>44594.656099537002</v>
          </cell>
          <cell r="B2848">
            <v>1371</v>
          </cell>
          <cell r="R2848" t="str">
            <v>BUKD162510</v>
          </cell>
        </row>
        <row r="2849">
          <cell r="A2849">
            <v>44594.448842592603</v>
          </cell>
          <cell r="B2849">
            <v>3512</v>
          </cell>
          <cell r="R2849" t="str">
            <v>BTGD162289</v>
          </cell>
        </row>
        <row r="2850">
          <cell r="A2850">
            <v>44593.393784722197</v>
          </cell>
          <cell r="B2850">
            <v>6946</v>
          </cell>
          <cell r="R2850" t="str">
            <v>BTDD162169</v>
          </cell>
        </row>
        <row r="2851">
          <cell r="A2851">
            <v>44588.7029861111</v>
          </cell>
          <cell r="B2851">
            <v>698</v>
          </cell>
          <cell r="R2851" t="str">
            <v>BUED220691</v>
          </cell>
        </row>
        <row r="2852">
          <cell r="A2852">
            <v>44588.580266203702</v>
          </cell>
          <cell r="B2852">
            <v>2635</v>
          </cell>
          <cell r="R2852" t="str">
            <v>BTEL160427</v>
          </cell>
        </row>
        <row r="2853">
          <cell r="A2853">
            <v>44588.578831018502</v>
          </cell>
          <cell r="B2853">
            <v>1576</v>
          </cell>
          <cell r="R2853" t="str">
            <v>BUAL160585</v>
          </cell>
        </row>
        <row r="2854">
          <cell r="A2854">
            <v>44588.576203703698</v>
          </cell>
          <cell r="B2854">
            <v>2690</v>
          </cell>
          <cell r="R2854" t="str">
            <v>BULL160564</v>
          </cell>
        </row>
        <row r="2855">
          <cell r="A2855">
            <v>44588.5694097222</v>
          </cell>
          <cell r="B2855">
            <v>4058</v>
          </cell>
          <cell r="R2855" t="str">
            <v>BTGL160455</v>
          </cell>
        </row>
        <row r="2856">
          <cell r="A2856">
            <v>44586.467569444401</v>
          </cell>
          <cell r="B2856">
            <v>14581</v>
          </cell>
          <cell r="R2856" t="str">
            <v>BQGS031413</v>
          </cell>
        </row>
        <row r="2857">
          <cell r="A2857">
            <v>44586.449780092596</v>
          </cell>
          <cell r="B2857">
            <v>7478</v>
          </cell>
          <cell r="R2857" t="str">
            <v>BTGS031205</v>
          </cell>
        </row>
        <row r="2858">
          <cell r="A2858">
            <v>44585.636759259301</v>
          </cell>
          <cell r="B2858">
            <v>675</v>
          </cell>
          <cell r="R2858" t="str">
            <v>BUDD220683</v>
          </cell>
        </row>
        <row r="2859">
          <cell r="A2859">
            <v>44585.6333564815</v>
          </cell>
          <cell r="B2859">
            <v>1499</v>
          </cell>
          <cell r="R2859" t="str">
            <v>BUAD162630</v>
          </cell>
        </row>
        <row r="2860">
          <cell r="A2860">
            <v>44581.692835648202</v>
          </cell>
          <cell r="B2860">
            <v>15635</v>
          </cell>
          <cell r="R2860" t="str">
            <v>BOGC370193</v>
          </cell>
        </row>
        <row r="2861">
          <cell r="A2861">
            <v>44580.532442129603</v>
          </cell>
          <cell r="B2861">
            <v>3147</v>
          </cell>
          <cell r="R2861" t="str">
            <v>BTFD162243</v>
          </cell>
        </row>
        <row r="2862">
          <cell r="A2862">
            <v>44579.635543981502</v>
          </cell>
          <cell r="B2862">
            <v>1033</v>
          </cell>
          <cell r="R2862" t="str">
            <v>BULD162568</v>
          </cell>
        </row>
        <row r="2863">
          <cell r="A2863">
            <v>44578.476666666698</v>
          </cell>
          <cell r="B2863">
            <v>31598</v>
          </cell>
          <cell r="R2863" t="str">
            <v>BKKS030393</v>
          </cell>
        </row>
        <row r="2864">
          <cell r="A2864">
            <v>44575.6721875</v>
          </cell>
          <cell r="B2864">
            <v>7159</v>
          </cell>
          <cell r="R2864" t="str">
            <v>BRJC371698</v>
          </cell>
        </row>
        <row r="2865">
          <cell r="A2865">
            <v>44575.476226851897</v>
          </cell>
          <cell r="B2865">
            <v>2604</v>
          </cell>
          <cell r="R2865" t="str">
            <v>BUKD162535</v>
          </cell>
        </row>
        <row r="2866">
          <cell r="A2866">
            <v>44574.459201388898</v>
          </cell>
          <cell r="B2866">
            <v>19294</v>
          </cell>
          <cell r="R2866" t="str">
            <v>BRIS035698</v>
          </cell>
        </row>
        <row r="2867">
          <cell r="A2867">
            <v>44573.916886574101</v>
          </cell>
          <cell r="B2867">
            <v>3161</v>
          </cell>
          <cell r="R2867" t="str">
            <v>BTED162217</v>
          </cell>
        </row>
        <row r="2868">
          <cell r="A2868">
            <v>44573.512719907398</v>
          </cell>
          <cell r="B2868">
            <v>4160</v>
          </cell>
          <cell r="R2868" t="str">
            <v>BTDD162186</v>
          </cell>
        </row>
        <row r="2869">
          <cell r="A2869">
            <v>44569.710196759297</v>
          </cell>
          <cell r="B2869">
            <v>567</v>
          </cell>
          <cell r="R2869" t="str">
            <v>BTID162392</v>
          </cell>
        </row>
        <row r="2870">
          <cell r="A2870">
            <v>44568.6254513889</v>
          </cell>
          <cell r="B2870">
            <v>2083</v>
          </cell>
          <cell r="R2870" t="str">
            <v>BULD162577</v>
          </cell>
        </row>
        <row r="2871">
          <cell r="A2871">
            <v>44566.560138888897</v>
          </cell>
          <cell r="B2871">
            <v>4028</v>
          </cell>
          <cell r="R2871" t="str">
            <v>BTJD162046</v>
          </cell>
        </row>
        <row r="2872">
          <cell r="A2872">
            <v>44566.460543981499</v>
          </cell>
          <cell r="B2872">
            <v>6022</v>
          </cell>
          <cell r="R2872" t="str">
            <v>BPBD200118</v>
          </cell>
        </row>
        <row r="2873">
          <cell r="A2873">
            <v>44565.499722222201</v>
          </cell>
          <cell r="B2873">
            <v>7667</v>
          </cell>
          <cell r="R2873" t="str">
            <v>BSBC375530</v>
          </cell>
        </row>
        <row r="2874">
          <cell r="A2874">
            <v>44561.495706018497</v>
          </cell>
          <cell r="B2874">
            <v>7267</v>
          </cell>
          <cell r="R2874" t="str">
            <v>BRGL151464</v>
          </cell>
        </row>
        <row r="2875">
          <cell r="A2875">
            <v>44561.492800925902</v>
          </cell>
          <cell r="B2875">
            <v>7016</v>
          </cell>
          <cell r="R2875" t="str">
            <v>BRGL151468</v>
          </cell>
        </row>
        <row r="2876">
          <cell r="A2876">
            <v>44561.489791666703</v>
          </cell>
          <cell r="B2876">
            <v>3219</v>
          </cell>
          <cell r="R2876" t="str">
            <v>BRBL150944</v>
          </cell>
        </row>
        <row r="2877">
          <cell r="A2877">
            <v>44561.479363425897</v>
          </cell>
          <cell r="B2877">
            <v>17752</v>
          </cell>
          <cell r="R2877" t="str">
            <v>BQBS033796</v>
          </cell>
        </row>
        <row r="2878">
          <cell r="A2878">
            <v>44558.603750000002</v>
          </cell>
          <cell r="B2878">
            <v>2019</v>
          </cell>
          <cell r="R2878" t="str">
            <v>BULD162561</v>
          </cell>
        </row>
        <row r="2879">
          <cell r="A2879">
            <v>44557.638981481497</v>
          </cell>
          <cell r="B2879">
            <v>3528</v>
          </cell>
          <cell r="R2879" t="str">
            <v>BULD162559</v>
          </cell>
        </row>
        <row r="2880">
          <cell r="A2880">
            <v>44557.544467592597</v>
          </cell>
          <cell r="B2880">
            <v>27182</v>
          </cell>
          <cell r="R2880" t="str">
            <v>GPJS030042</v>
          </cell>
        </row>
        <row r="2881">
          <cell r="A2881">
            <v>44557.523333333302</v>
          </cell>
          <cell r="B2881">
            <v>799</v>
          </cell>
          <cell r="R2881" t="str">
            <v>BUAL160593</v>
          </cell>
        </row>
        <row r="2882">
          <cell r="A2882">
            <v>44555.4378587963</v>
          </cell>
          <cell r="B2882">
            <v>467</v>
          </cell>
          <cell r="R2882" t="str">
            <v>BUAL160594</v>
          </cell>
        </row>
        <row r="2883">
          <cell r="A2883">
            <v>44553.459016203698</v>
          </cell>
          <cell r="B2883">
            <v>44469</v>
          </cell>
          <cell r="R2883" t="str">
            <v>BILS030211</v>
          </cell>
        </row>
        <row r="2884">
          <cell r="A2884">
            <v>44553.456238425897</v>
          </cell>
          <cell r="B2884">
            <v>32693</v>
          </cell>
          <cell r="R2884" t="str">
            <v>BLGS040582</v>
          </cell>
        </row>
        <row r="2885">
          <cell r="A2885">
            <v>44552.613726851901</v>
          </cell>
          <cell r="B2885">
            <v>1297</v>
          </cell>
          <cell r="R2885" t="str">
            <v>BSBD161629</v>
          </cell>
        </row>
        <row r="2886">
          <cell r="A2886">
            <v>44550.472442129598</v>
          </cell>
          <cell r="B2886">
            <v>4239</v>
          </cell>
          <cell r="R2886" t="str">
            <v>BTJC377158</v>
          </cell>
        </row>
        <row r="2887">
          <cell r="A2887">
            <v>44546.471851851798</v>
          </cell>
          <cell r="B2887">
            <v>5629</v>
          </cell>
          <cell r="R2887" t="str">
            <v>BRHS035337</v>
          </cell>
        </row>
        <row r="2888">
          <cell r="A2888">
            <v>44545.664618055598</v>
          </cell>
          <cell r="B2888">
            <v>11548</v>
          </cell>
          <cell r="R2888" t="str">
            <v>BSDS037649</v>
          </cell>
        </row>
        <row r="2889">
          <cell r="A2889">
            <v>44545.657534722202</v>
          </cell>
          <cell r="B2889">
            <v>9549</v>
          </cell>
          <cell r="R2889" t="str">
            <v>BSGC376577</v>
          </cell>
        </row>
        <row r="2890">
          <cell r="A2890">
            <v>44545.649571759299</v>
          </cell>
          <cell r="B2890">
            <v>25964</v>
          </cell>
          <cell r="R2890" t="str">
            <v>BMDS040417</v>
          </cell>
        </row>
        <row r="2891">
          <cell r="A2891">
            <v>44545.646736111099</v>
          </cell>
          <cell r="B2891">
            <v>10404</v>
          </cell>
          <cell r="R2891" t="str">
            <v>BSCS037531</v>
          </cell>
        </row>
        <row r="2892">
          <cell r="A2892">
            <v>44544.726574074099</v>
          </cell>
          <cell r="B2892">
            <v>2651</v>
          </cell>
          <cell r="R2892" t="str">
            <v>BTKD162074</v>
          </cell>
        </row>
        <row r="2893">
          <cell r="A2893">
            <v>44544.492256944402</v>
          </cell>
          <cell r="B2893">
            <v>2118</v>
          </cell>
          <cell r="R2893" t="str">
            <v>BTDD162192</v>
          </cell>
        </row>
        <row r="2894">
          <cell r="A2894">
            <v>44544.488981481503</v>
          </cell>
          <cell r="B2894">
            <v>2073</v>
          </cell>
          <cell r="R2894" t="str">
            <v>BTKD162077</v>
          </cell>
        </row>
        <row r="2895">
          <cell r="A2895">
            <v>44543.563784722202</v>
          </cell>
          <cell r="B2895">
            <v>12791</v>
          </cell>
          <cell r="R2895" t="str">
            <v>BRAS033261</v>
          </cell>
        </row>
        <row r="2896">
          <cell r="A2896">
            <v>44543.561712962997</v>
          </cell>
          <cell r="B2896">
            <v>3045</v>
          </cell>
          <cell r="R2896" t="str">
            <v>BUKC370499</v>
          </cell>
        </row>
        <row r="2897">
          <cell r="A2897">
            <v>44543.560011574104</v>
          </cell>
          <cell r="B2897">
            <v>16223</v>
          </cell>
          <cell r="R2897" t="str">
            <v>GPLS030458</v>
          </cell>
        </row>
        <row r="2898">
          <cell r="A2898">
            <v>44543.558240740698</v>
          </cell>
          <cell r="B2898">
            <v>6164</v>
          </cell>
          <cell r="R2898" t="str">
            <v>BTJC377259</v>
          </cell>
        </row>
        <row r="2899">
          <cell r="A2899">
            <v>44543.556469907402</v>
          </cell>
          <cell r="B2899">
            <v>1010</v>
          </cell>
          <cell r="R2899" t="str">
            <v>BUAD162630</v>
          </cell>
        </row>
        <row r="2900">
          <cell r="A2900">
            <v>44538.482210648202</v>
          </cell>
          <cell r="B2900">
            <v>3695</v>
          </cell>
          <cell r="R2900" t="str">
            <v>BSES037922</v>
          </cell>
        </row>
        <row r="2901">
          <cell r="A2901">
            <v>44537.471747685202</v>
          </cell>
          <cell r="B2901">
            <v>47905</v>
          </cell>
          <cell r="R2901" t="str">
            <v>BMBL160078</v>
          </cell>
        </row>
        <row r="2902">
          <cell r="A2902">
            <v>44536.4472453704</v>
          </cell>
          <cell r="B2902">
            <v>18309</v>
          </cell>
          <cell r="R2902" t="str">
            <v>BRAC372524</v>
          </cell>
        </row>
        <row r="2903">
          <cell r="A2903">
            <v>44534.567210648202</v>
          </cell>
          <cell r="B2903">
            <v>6500</v>
          </cell>
          <cell r="R2903" t="str">
            <v>BTDD162169</v>
          </cell>
        </row>
        <row r="2904">
          <cell r="A2904">
            <v>44533.715381944399</v>
          </cell>
          <cell r="B2904">
            <v>3847</v>
          </cell>
          <cell r="R2904" t="str">
            <v>BTKD162112</v>
          </cell>
        </row>
        <row r="2905">
          <cell r="A2905">
            <v>44533.647557870398</v>
          </cell>
          <cell r="B2905">
            <v>2500</v>
          </cell>
          <cell r="R2905" t="str">
            <v>BTCD162159</v>
          </cell>
        </row>
        <row r="2906">
          <cell r="A2906">
            <v>44530.528229166703</v>
          </cell>
          <cell r="B2906">
            <v>3964</v>
          </cell>
          <cell r="R2906" t="str">
            <v>BPLD200068</v>
          </cell>
        </row>
        <row r="2907">
          <cell r="A2907">
            <v>44527.522337962997</v>
          </cell>
          <cell r="B2907">
            <v>10131</v>
          </cell>
          <cell r="R2907" t="str">
            <v>GPGC370774</v>
          </cell>
        </row>
        <row r="2908">
          <cell r="A2908">
            <v>44526.546840277799</v>
          </cell>
          <cell r="B2908">
            <v>7238</v>
          </cell>
          <cell r="R2908" t="str">
            <v>BRCC373034</v>
          </cell>
        </row>
        <row r="2909">
          <cell r="A2909">
            <v>44526.544664351903</v>
          </cell>
          <cell r="B2909">
            <v>29788</v>
          </cell>
          <cell r="R2909" t="str">
            <v>GOKS040088</v>
          </cell>
        </row>
        <row r="2910">
          <cell r="A2910">
            <v>44526.542060185202</v>
          </cell>
          <cell r="B2910">
            <v>42217</v>
          </cell>
          <cell r="R2910" t="str">
            <v>BNAS040245</v>
          </cell>
        </row>
        <row r="2911">
          <cell r="A2911">
            <v>44525.688009259298</v>
          </cell>
          <cell r="B2911">
            <v>2100</v>
          </cell>
          <cell r="R2911" t="str">
            <v>BUKD162535</v>
          </cell>
        </row>
        <row r="2912">
          <cell r="A2912">
            <v>44525.435219907398</v>
          </cell>
          <cell r="B2912">
            <v>5322</v>
          </cell>
          <cell r="R2912" t="str">
            <v>BRAC372352</v>
          </cell>
        </row>
        <row r="2913">
          <cell r="A2913">
            <v>44524.754409722198</v>
          </cell>
          <cell r="B2913">
            <v>2695</v>
          </cell>
          <cell r="R2913" t="str">
            <v>BTED162231</v>
          </cell>
        </row>
        <row r="2914">
          <cell r="A2914">
            <v>44523.445277777799</v>
          </cell>
          <cell r="B2914">
            <v>2920</v>
          </cell>
          <cell r="R2914" t="str">
            <v>BULD162559</v>
          </cell>
        </row>
        <row r="2915">
          <cell r="A2915">
            <v>44522.589594907397</v>
          </cell>
          <cell r="B2915">
            <v>8048</v>
          </cell>
          <cell r="R2915" t="str">
            <v>BRGD161233</v>
          </cell>
        </row>
        <row r="2916">
          <cell r="A2916">
            <v>44519.531145833302</v>
          </cell>
          <cell r="B2916">
            <v>2817</v>
          </cell>
          <cell r="R2916" t="str">
            <v>BRGD230256</v>
          </cell>
        </row>
        <row r="2917">
          <cell r="A2917">
            <v>44519.453726851898</v>
          </cell>
          <cell r="B2917">
            <v>3622</v>
          </cell>
          <cell r="R2917" t="str">
            <v>BRLD160756</v>
          </cell>
        </row>
        <row r="2918">
          <cell r="A2918">
            <v>44518.638472222199</v>
          </cell>
          <cell r="B2918">
            <v>22218</v>
          </cell>
          <cell r="R2918" t="str">
            <v>BQBS033819</v>
          </cell>
        </row>
        <row r="2919">
          <cell r="A2919">
            <v>44518.3601388889</v>
          </cell>
          <cell r="B2919">
            <v>7792</v>
          </cell>
          <cell r="R2919" t="str">
            <v>BRFC373676</v>
          </cell>
        </row>
        <row r="2920">
          <cell r="A2920">
            <v>44518.358078703699</v>
          </cell>
          <cell r="B2920">
            <v>9338</v>
          </cell>
          <cell r="R2920" t="str">
            <v>BSJS035946</v>
          </cell>
        </row>
        <row r="2921">
          <cell r="A2921">
            <v>44518.355543981503</v>
          </cell>
          <cell r="B2921">
            <v>5039</v>
          </cell>
          <cell r="R2921" t="str">
            <v>BTHS031467</v>
          </cell>
        </row>
        <row r="2922">
          <cell r="A2922">
            <v>44518.353310185201</v>
          </cell>
          <cell r="B2922">
            <v>8027</v>
          </cell>
          <cell r="R2922" t="str">
            <v>BPHS030467</v>
          </cell>
        </row>
        <row r="2923">
          <cell r="A2923">
            <v>44517.665474537003</v>
          </cell>
          <cell r="B2923">
            <v>3635</v>
          </cell>
          <cell r="R2923" t="str">
            <v>BTDD162186</v>
          </cell>
        </row>
        <row r="2924">
          <cell r="A2924">
            <v>44515.481805555602</v>
          </cell>
          <cell r="B2924">
            <v>19211</v>
          </cell>
          <cell r="R2924" t="str">
            <v>BMFS031346</v>
          </cell>
        </row>
        <row r="2925">
          <cell r="A2925">
            <v>44515.478738425903</v>
          </cell>
          <cell r="B2925">
            <v>25065</v>
          </cell>
          <cell r="R2925" t="str">
            <v>GOIS031795</v>
          </cell>
        </row>
        <row r="2926">
          <cell r="A2926">
            <v>44515.473576388897</v>
          </cell>
          <cell r="B2926">
            <v>23206</v>
          </cell>
          <cell r="R2926" t="str">
            <v>BLIS031950</v>
          </cell>
        </row>
        <row r="2927">
          <cell r="A2927">
            <v>44515.449837963002</v>
          </cell>
          <cell r="B2927">
            <v>2510</v>
          </cell>
          <cell r="R2927" t="str">
            <v>BRCD160998</v>
          </cell>
        </row>
        <row r="2928">
          <cell r="A2928">
            <v>44513.497060185196</v>
          </cell>
          <cell r="B2928">
            <v>21254</v>
          </cell>
          <cell r="R2928" t="str">
            <v>BIFS040367</v>
          </cell>
        </row>
        <row r="2929">
          <cell r="A2929">
            <v>44511.569965277798</v>
          </cell>
          <cell r="B2929">
            <v>8040</v>
          </cell>
          <cell r="R2929" t="str">
            <v>BSAS036958</v>
          </cell>
        </row>
        <row r="2930">
          <cell r="A2930">
            <v>44508.586087962998</v>
          </cell>
          <cell r="B2930">
            <v>2335</v>
          </cell>
          <cell r="R2930" t="str">
            <v>BTFD162243</v>
          </cell>
        </row>
        <row r="2931">
          <cell r="A2931">
            <v>44508.472326388903</v>
          </cell>
          <cell r="B2931">
            <v>5127</v>
          </cell>
          <cell r="R2931" t="str">
            <v>BQKD200047</v>
          </cell>
        </row>
        <row r="2932">
          <cell r="A2932">
            <v>44506.469166666699</v>
          </cell>
          <cell r="B2932">
            <v>2792</v>
          </cell>
          <cell r="R2932" t="str">
            <v>BTGD162289</v>
          </cell>
        </row>
        <row r="2933">
          <cell r="A2933">
            <v>44503.535868055602</v>
          </cell>
          <cell r="B2933">
            <v>36440</v>
          </cell>
          <cell r="R2933" t="str">
            <v>BKAS030685</v>
          </cell>
        </row>
        <row r="2934">
          <cell r="A2934">
            <v>44502.6726388889</v>
          </cell>
          <cell r="B2934">
            <v>2327</v>
          </cell>
          <cell r="R2934" t="str">
            <v>BSKD161462</v>
          </cell>
        </row>
        <row r="2935">
          <cell r="A2935">
            <v>44502.496701388904</v>
          </cell>
          <cell r="B2935">
            <v>31210</v>
          </cell>
          <cell r="R2935" t="str">
            <v>BKJS030050</v>
          </cell>
        </row>
        <row r="2936">
          <cell r="A2936">
            <v>44498.460011574098</v>
          </cell>
          <cell r="B2936">
            <v>1580</v>
          </cell>
          <cell r="R2936" t="str">
            <v>BULD162561</v>
          </cell>
        </row>
        <row r="2937">
          <cell r="A2937">
            <v>44498.421238425901</v>
          </cell>
          <cell r="B2937">
            <v>24272</v>
          </cell>
          <cell r="R2937" t="str">
            <v>GOIS031795</v>
          </cell>
        </row>
        <row r="2938">
          <cell r="A2938">
            <v>44495.5624074074</v>
          </cell>
          <cell r="B2938">
            <v>5500</v>
          </cell>
          <cell r="R2938" t="str">
            <v>BTDD162169</v>
          </cell>
        </row>
        <row r="2939">
          <cell r="A2939">
            <v>44495.5481828704</v>
          </cell>
          <cell r="B2939">
            <v>3357</v>
          </cell>
          <cell r="R2939" t="str">
            <v>BKHET70130</v>
          </cell>
        </row>
        <row r="2940">
          <cell r="A2940">
            <v>44495.5370833333</v>
          </cell>
          <cell r="B2940">
            <v>45933</v>
          </cell>
          <cell r="R2940" t="str">
            <v>BLGS040605</v>
          </cell>
        </row>
        <row r="2941">
          <cell r="A2941">
            <v>44495.534421296303</v>
          </cell>
          <cell r="B2941">
            <v>55520</v>
          </cell>
          <cell r="R2941" t="str">
            <v>BKAS030601</v>
          </cell>
        </row>
        <row r="2942">
          <cell r="A2942">
            <v>44494.621631944399</v>
          </cell>
          <cell r="B2942">
            <v>2987</v>
          </cell>
          <cell r="R2942" t="str">
            <v>BTDS044313</v>
          </cell>
        </row>
        <row r="2943">
          <cell r="A2943">
            <v>44494.473807870403</v>
          </cell>
          <cell r="B2943">
            <v>10434</v>
          </cell>
          <cell r="R2943" t="str">
            <v>BHDS040187</v>
          </cell>
        </row>
        <row r="2944">
          <cell r="A2944">
            <v>44492.683761574102</v>
          </cell>
          <cell r="B2944">
            <v>6650</v>
          </cell>
          <cell r="R2944" t="str">
            <v>BRKC371988</v>
          </cell>
        </row>
        <row r="2945">
          <cell r="A2945">
            <v>44492.4778240741</v>
          </cell>
          <cell r="B2945">
            <v>24946</v>
          </cell>
          <cell r="R2945" t="str">
            <v>GOHC370805</v>
          </cell>
        </row>
        <row r="2946">
          <cell r="A2946">
            <v>44492.475057870397</v>
          </cell>
          <cell r="B2946">
            <v>8704</v>
          </cell>
          <cell r="R2946" t="str">
            <v>BSKS036365</v>
          </cell>
        </row>
        <row r="2947">
          <cell r="A2947">
            <v>44491.445381944402</v>
          </cell>
          <cell r="B2947">
            <v>535859</v>
          </cell>
          <cell r="R2947" t="str">
            <v>BLIS040713</v>
          </cell>
        </row>
        <row r="2948">
          <cell r="A2948">
            <v>44490.523333333302</v>
          </cell>
          <cell r="B2948">
            <v>2423</v>
          </cell>
          <cell r="R2948" t="str">
            <v>BTED200706</v>
          </cell>
        </row>
        <row r="2949">
          <cell r="A2949">
            <v>44490.483807870398</v>
          </cell>
          <cell r="B2949">
            <v>13722</v>
          </cell>
          <cell r="R2949" t="str">
            <v>BSGS043528</v>
          </cell>
        </row>
        <row r="2950">
          <cell r="A2950">
            <v>44490.465798611098</v>
          </cell>
          <cell r="B2950">
            <v>9052</v>
          </cell>
          <cell r="R2950" t="str">
            <v>BPIC370386</v>
          </cell>
        </row>
        <row r="2951">
          <cell r="A2951">
            <v>44489.742754629602</v>
          </cell>
          <cell r="B2951">
            <v>2524</v>
          </cell>
          <cell r="R2951" t="str">
            <v>BULD162559</v>
          </cell>
        </row>
        <row r="2952">
          <cell r="A2952">
            <v>44489.5805555556</v>
          </cell>
          <cell r="B2952">
            <v>3317</v>
          </cell>
          <cell r="R2952" t="str">
            <v>BRFD230245</v>
          </cell>
        </row>
        <row r="2953">
          <cell r="A2953">
            <v>44487.504699074103</v>
          </cell>
          <cell r="B2953">
            <v>33163</v>
          </cell>
          <cell r="R2953" t="str">
            <v>BKCS040470</v>
          </cell>
        </row>
        <row r="2954">
          <cell r="A2954">
            <v>44487.475046296298</v>
          </cell>
          <cell r="B2954">
            <v>14281</v>
          </cell>
          <cell r="R2954" t="str">
            <v>BRIC374329</v>
          </cell>
        </row>
        <row r="2955">
          <cell r="A2955">
            <v>44480.662557870397</v>
          </cell>
          <cell r="B2955">
            <v>4164</v>
          </cell>
          <cell r="R2955" t="str">
            <v>BRJC371828</v>
          </cell>
        </row>
        <row r="2956">
          <cell r="A2956">
            <v>44480.417372685202</v>
          </cell>
          <cell r="B2956">
            <v>634</v>
          </cell>
          <cell r="R2956" t="str">
            <v>BSDD120664</v>
          </cell>
        </row>
        <row r="2957">
          <cell r="A2957">
            <v>44477.481469907398</v>
          </cell>
          <cell r="B2957">
            <v>1522</v>
          </cell>
          <cell r="R2957" t="str">
            <v>BSGD161864</v>
          </cell>
        </row>
        <row r="2958">
          <cell r="A2958">
            <v>44476.528761574104</v>
          </cell>
          <cell r="B2958">
            <v>19308</v>
          </cell>
          <cell r="R2958" t="str">
            <v>BRJS040951</v>
          </cell>
        </row>
        <row r="2959">
          <cell r="A2959">
            <v>44476.500636574099</v>
          </cell>
          <cell r="B2959">
            <v>13102</v>
          </cell>
          <cell r="R2959" t="str">
            <v>BQGS031413</v>
          </cell>
        </row>
        <row r="2960">
          <cell r="A2960">
            <v>44476.497627314799</v>
          </cell>
          <cell r="B2960">
            <v>19379</v>
          </cell>
          <cell r="R2960" t="str">
            <v>BQHS040705</v>
          </cell>
        </row>
        <row r="2961">
          <cell r="A2961">
            <v>44471.711828703701</v>
          </cell>
          <cell r="B2961">
            <v>463</v>
          </cell>
          <cell r="R2961" t="str">
            <v>BUKD121059</v>
          </cell>
        </row>
        <row r="2962">
          <cell r="A2962">
            <v>44471.5140509259</v>
          </cell>
          <cell r="B2962">
            <v>2111</v>
          </cell>
          <cell r="R2962" t="str">
            <v>BRGC373918</v>
          </cell>
        </row>
        <row r="2963">
          <cell r="A2963">
            <v>44470.495856481502</v>
          </cell>
          <cell r="B2963">
            <v>23903</v>
          </cell>
          <cell r="R2963" t="str">
            <v>BMJD200014</v>
          </cell>
        </row>
        <row r="2964">
          <cell r="A2964">
            <v>44470.492245370398</v>
          </cell>
          <cell r="B2964">
            <v>4401</v>
          </cell>
          <cell r="R2964" t="str">
            <v>BTLS039719</v>
          </cell>
        </row>
        <row r="2965">
          <cell r="A2965">
            <v>44468.6639236111</v>
          </cell>
          <cell r="B2965">
            <v>3433</v>
          </cell>
          <cell r="R2965" t="str">
            <v>BSEC376083</v>
          </cell>
        </row>
        <row r="2966">
          <cell r="A2966">
            <v>44468.486678240697</v>
          </cell>
          <cell r="B2966">
            <v>7886</v>
          </cell>
          <cell r="R2966" t="str">
            <v>GPFC370737</v>
          </cell>
        </row>
        <row r="2967">
          <cell r="A2967">
            <v>44467.6808564815</v>
          </cell>
          <cell r="B2967">
            <v>1247</v>
          </cell>
          <cell r="R2967" t="str">
            <v>BSHD200586</v>
          </cell>
        </row>
        <row r="2968">
          <cell r="A2968">
            <v>44467.655266203699</v>
          </cell>
          <cell r="B2968">
            <v>4063</v>
          </cell>
          <cell r="R2968" t="str">
            <v>BTHS031467</v>
          </cell>
        </row>
        <row r="2969">
          <cell r="A2969">
            <v>44466.582395833299</v>
          </cell>
          <cell r="B2969">
            <v>3120</v>
          </cell>
          <cell r="R2969" t="str">
            <v>BTDD162186</v>
          </cell>
        </row>
        <row r="2970">
          <cell r="A2970">
            <v>44464.451087963003</v>
          </cell>
          <cell r="B2970">
            <v>1706</v>
          </cell>
          <cell r="R2970" t="str">
            <v>BTGC379081</v>
          </cell>
        </row>
        <row r="2971">
          <cell r="A2971">
            <v>44464.449247685203</v>
          </cell>
          <cell r="B2971">
            <v>10523</v>
          </cell>
          <cell r="R2971" t="str">
            <v>BJHS031586</v>
          </cell>
        </row>
        <row r="2972">
          <cell r="A2972">
            <v>44462.494733796302</v>
          </cell>
          <cell r="B2972">
            <v>29965</v>
          </cell>
          <cell r="R2972" t="str">
            <v>BPAS030126</v>
          </cell>
        </row>
        <row r="2973">
          <cell r="A2973">
            <v>44461.447002314802</v>
          </cell>
          <cell r="B2973">
            <v>55611</v>
          </cell>
          <cell r="R2973" t="str">
            <v>BNCC370425</v>
          </cell>
        </row>
        <row r="2974">
          <cell r="A2974">
            <v>44461.444722222201</v>
          </cell>
          <cell r="B2974">
            <v>19730</v>
          </cell>
          <cell r="R2974" t="str">
            <v>BQFS031084</v>
          </cell>
        </row>
        <row r="2975">
          <cell r="A2975">
            <v>44461.350451388898</v>
          </cell>
          <cell r="B2975">
            <v>1102</v>
          </cell>
          <cell r="R2975" t="str">
            <v>BULD162577</v>
          </cell>
        </row>
        <row r="2976">
          <cell r="A2976">
            <v>44460.929907407401</v>
          </cell>
          <cell r="B2976">
            <v>673</v>
          </cell>
          <cell r="R2976" t="str">
            <v>BUAD162625</v>
          </cell>
        </row>
        <row r="2977">
          <cell r="A2977">
            <v>44457.429039351897</v>
          </cell>
          <cell r="B2977"/>
          <cell r="R2977" t="str">
            <v>BTCD162149</v>
          </cell>
        </row>
        <row r="2978">
          <cell r="A2978">
            <v>44452.694421296299</v>
          </cell>
          <cell r="B2978">
            <v>5000</v>
          </cell>
          <cell r="R2978" t="str">
            <v>BTDD162169</v>
          </cell>
        </row>
        <row r="2979">
          <cell r="A2979">
            <v>44452.452326388899</v>
          </cell>
          <cell r="B2979">
            <v>2027</v>
          </cell>
          <cell r="R2979" t="str">
            <v>BULD162559</v>
          </cell>
        </row>
        <row r="2980">
          <cell r="A2980">
            <v>44450.740671296298</v>
          </cell>
          <cell r="B2980">
            <v>501</v>
          </cell>
          <cell r="R2980" t="str">
            <v>BTGD162296</v>
          </cell>
        </row>
        <row r="2981">
          <cell r="A2981">
            <v>44445.671666666698</v>
          </cell>
          <cell r="B2981">
            <v>519</v>
          </cell>
          <cell r="R2981" t="str">
            <v>BUAD162630</v>
          </cell>
        </row>
        <row r="2982">
          <cell r="A2982">
            <v>44438.654791666697</v>
          </cell>
          <cell r="B2982">
            <v>2691</v>
          </cell>
          <cell r="R2982" t="str">
            <v>BTDS044304</v>
          </cell>
        </row>
        <row r="2983">
          <cell r="A2983">
            <v>44438.538287037001</v>
          </cell>
          <cell r="B2983">
            <v>2702</v>
          </cell>
          <cell r="R2983" t="str">
            <v>BSAD230391</v>
          </cell>
        </row>
        <row r="2984">
          <cell r="A2984">
            <v>44435.451087963003</v>
          </cell>
          <cell r="B2984">
            <v>4126</v>
          </cell>
          <cell r="R2984" t="str">
            <v>BTIS031829</v>
          </cell>
        </row>
        <row r="2985">
          <cell r="A2985">
            <v>44429.645636574103</v>
          </cell>
          <cell r="B2985">
            <v>2693</v>
          </cell>
          <cell r="R2985" t="str">
            <v>BTED162217</v>
          </cell>
        </row>
        <row r="2986">
          <cell r="A2986">
            <v>44429.644097222197</v>
          </cell>
          <cell r="B2986">
            <v>2090</v>
          </cell>
          <cell r="R2986" t="str">
            <v>BTCD162159</v>
          </cell>
        </row>
        <row r="2987">
          <cell r="A2987">
            <v>44429.565682870401</v>
          </cell>
          <cell r="B2987">
            <v>17123</v>
          </cell>
          <cell r="R2987" t="str">
            <v>BMJS040004</v>
          </cell>
        </row>
        <row r="2988">
          <cell r="A2988">
            <v>44427.705925925897</v>
          </cell>
          <cell r="B2988">
            <v>530</v>
          </cell>
          <cell r="R2988" t="str">
            <v>BULD162568</v>
          </cell>
        </row>
        <row r="2989">
          <cell r="A2989">
            <v>44427.402696759302</v>
          </cell>
          <cell r="B2989">
            <v>1061</v>
          </cell>
          <cell r="R2989" t="str">
            <v>BULD162561</v>
          </cell>
        </row>
        <row r="2990">
          <cell r="A2990">
            <v>44420.442754629599</v>
          </cell>
          <cell r="B2990">
            <v>2954</v>
          </cell>
          <cell r="R2990" t="str">
            <v>BTCD162149</v>
          </cell>
        </row>
        <row r="2991">
          <cell r="A2991">
            <v>44418.663738425901</v>
          </cell>
          <cell r="B2991">
            <v>1113</v>
          </cell>
          <cell r="R2991" t="str">
            <v>BUKD162535</v>
          </cell>
        </row>
        <row r="2992">
          <cell r="A2992">
            <v>44418.419317129599</v>
          </cell>
          <cell r="B2992">
            <v>22100</v>
          </cell>
          <cell r="R2992" t="str">
            <v>BLIS031950</v>
          </cell>
        </row>
        <row r="2993">
          <cell r="A2993">
            <v>44417.486319444397</v>
          </cell>
          <cell r="B2993">
            <v>1211</v>
          </cell>
          <cell r="R2993" t="str">
            <v>BTFS031006</v>
          </cell>
        </row>
        <row r="2994">
          <cell r="A2994">
            <v>44417.431018518502</v>
          </cell>
          <cell r="B2994">
            <v>1506</v>
          </cell>
          <cell r="R2994" t="str">
            <v>BULD162559</v>
          </cell>
        </row>
        <row r="2995">
          <cell r="A2995">
            <v>44415.509108796301</v>
          </cell>
          <cell r="B2995">
            <v>4484</v>
          </cell>
          <cell r="R2995" t="str">
            <v>BTDD162169</v>
          </cell>
        </row>
        <row r="2996">
          <cell r="A2996">
            <v>44410.444699074098</v>
          </cell>
          <cell r="B2996">
            <v>1531</v>
          </cell>
          <cell r="R2996" t="str">
            <v>BTCD162162</v>
          </cell>
        </row>
        <row r="2997">
          <cell r="A2997">
            <v>44407.463414351798</v>
          </cell>
          <cell r="B2997">
            <v>571</v>
          </cell>
          <cell r="R2997" t="str">
            <v>BULD162577</v>
          </cell>
        </row>
        <row r="2998">
          <cell r="A2998">
            <v>44406.720891203702</v>
          </cell>
          <cell r="B2998">
            <v>10242</v>
          </cell>
          <cell r="R2998" t="str">
            <v>BNKS030423</v>
          </cell>
        </row>
        <row r="2999">
          <cell r="A2999">
            <v>44406.647824074098</v>
          </cell>
          <cell r="B2999">
            <v>1821</v>
          </cell>
          <cell r="R2999" t="str">
            <v>BTED200706</v>
          </cell>
        </row>
        <row r="3000">
          <cell r="A3000">
            <v>44396.419085648202</v>
          </cell>
          <cell r="B3000">
            <v>16082</v>
          </cell>
          <cell r="R3000" t="str">
            <v>BQHD160416</v>
          </cell>
        </row>
        <row r="3001">
          <cell r="A3001">
            <v>44387.706087963001</v>
          </cell>
          <cell r="B3001">
            <v>4005</v>
          </cell>
          <cell r="R3001" t="str">
            <v>BSGD161904</v>
          </cell>
        </row>
        <row r="3002">
          <cell r="A3002">
            <v>44387.427627314799</v>
          </cell>
          <cell r="B3002">
            <v>2502</v>
          </cell>
          <cell r="R3002" t="str">
            <v>BTFD162244</v>
          </cell>
        </row>
        <row r="3003">
          <cell r="A3003">
            <v>44383.548460648097</v>
          </cell>
          <cell r="B3003">
            <v>18770</v>
          </cell>
          <cell r="R3003" t="str">
            <v>BQIS031915</v>
          </cell>
        </row>
        <row r="3004">
          <cell r="A3004">
            <v>44379.419675925899</v>
          </cell>
          <cell r="B3004">
            <v>18209</v>
          </cell>
          <cell r="R3004" t="str">
            <v>BRAC372524</v>
          </cell>
        </row>
        <row r="3005">
          <cell r="A3005">
            <v>44378.432291666701</v>
          </cell>
          <cell r="B3005">
            <v>24</v>
          </cell>
          <cell r="R3005" t="str">
            <v>BSDD120664</v>
          </cell>
        </row>
        <row r="3006">
          <cell r="A3006">
            <v>44377.535613425898</v>
          </cell>
          <cell r="B3006">
            <v>2627</v>
          </cell>
          <cell r="R3006" t="str">
            <v>BTDD162186</v>
          </cell>
        </row>
        <row r="3007">
          <cell r="A3007">
            <v>44377.457372685203</v>
          </cell>
          <cell r="B3007">
            <v>2759</v>
          </cell>
          <cell r="R3007" t="str">
            <v>BTJD162046</v>
          </cell>
        </row>
        <row r="3008">
          <cell r="A3008">
            <v>44376.630370370403</v>
          </cell>
          <cell r="B3008">
            <v>552</v>
          </cell>
          <cell r="R3008" t="str">
            <v>BTKD162083</v>
          </cell>
        </row>
        <row r="3009">
          <cell r="A3009">
            <v>44376.474074074104</v>
          </cell>
          <cell r="B3009">
            <v>10439</v>
          </cell>
          <cell r="R3009" t="str">
            <v>BRES034488</v>
          </cell>
        </row>
        <row r="3010">
          <cell r="A3010">
            <v>44376.448854166701</v>
          </cell>
          <cell r="B3010">
            <v>72614</v>
          </cell>
          <cell r="R3010" t="str">
            <v>BMBS030816</v>
          </cell>
        </row>
        <row r="3011">
          <cell r="A3011">
            <v>44376.437893518501</v>
          </cell>
          <cell r="B3011">
            <v>3021</v>
          </cell>
          <cell r="R3011" t="str">
            <v>BSBC375535</v>
          </cell>
        </row>
        <row r="3012">
          <cell r="A3012">
            <v>44375.479490740698</v>
          </cell>
          <cell r="B3012">
            <v>546</v>
          </cell>
          <cell r="R3012" t="str">
            <v>BULD162561</v>
          </cell>
        </row>
        <row r="3013">
          <cell r="A3013">
            <v>44369.433159722197</v>
          </cell>
          <cell r="B3013">
            <v>2164</v>
          </cell>
          <cell r="R3013" t="str">
            <v>BTHC379544</v>
          </cell>
        </row>
        <row r="3014">
          <cell r="A3014">
            <v>44369.4303587963</v>
          </cell>
          <cell r="B3014">
            <v>4691</v>
          </cell>
          <cell r="R3014" t="str">
            <v>BSGC376585</v>
          </cell>
        </row>
        <row r="3015">
          <cell r="A3015">
            <v>44369.426956018498</v>
          </cell>
          <cell r="B3015">
            <v>11265</v>
          </cell>
          <cell r="R3015" t="str">
            <v>BSGS043528</v>
          </cell>
        </row>
        <row r="3016">
          <cell r="A3016">
            <v>44368.926550925898</v>
          </cell>
          <cell r="B3016">
            <v>829</v>
          </cell>
          <cell r="R3016" t="str">
            <v>BSID120761</v>
          </cell>
        </row>
        <row r="3017">
          <cell r="A3017">
            <v>44368.922847222202</v>
          </cell>
          <cell r="B3017">
            <v>966</v>
          </cell>
          <cell r="R3017" t="str">
            <v>BULD162559</v>
          </cell>
        </row>
        <row r="3018">
          <cell r="A3018">
            <v>44368.550844907397</v>
          </cell>
          <cell r="B3018">
            <v>10556</v>
          </cell>
          <cell r="R3018" t="str">
            <v>BSKS036366</v>
          </cell>
        </row>
        <row r="3019">
          <cell r="A3019">
            <v>44368.548009259299</v>
          </cell>
          <cell r="B3019">
            <v>7066</v>
          </cell>
          <cell r="R3019" t="str">
            <v>BSKS036365</v>
          </cell>
        </row>
        <row r="3020">
          <cell r="A3020">
            <v>44366.412164351903</v>
          </cell>
          <cell r="B3020">
            <v>1682</v>
          </cell>
          <cell r="R3020" t="str">
            <v>BTCD162159</v>
          </cell>
        </row>
        <row r="3021">
          <cell r="A3021">
            <v>44364.506921296299</v>
          </cell>
          <cell r="B3021">
            <v>3403</v>
          </cell>
          <cell r="R3021" t="str">
            <v>BSAD161567</v>
          </cell>
        </row>
        <row r="3022">
          <cell r="A3022">
            <v>44364.501944444397</v>
          </cell>
          <cell r="B3022">
            <v>1152</v>
          </cell>
          <cell r="R3022" t="str">
            <v>BSCL152143</v>
          </cell>
        </row>
        <row r="3023">
          <cell r="A3023">
            <v>44363.535219907397</v>
          </cell>
          <cell r="B3023">
            <v>16102</v>
          </cell>
          <cell r="R3023" t="str">
            <v>BSCS037531</v>
          </cell>
        </row>
        <row r="3024">
          <cell r="A3024">
            <v>44363.533055555599</v>
          </cell>
          <cell r="B3024">
            <v>21052</v>
          </cell>
          <cell r="R3024" t="str">
            <v>BIFS040367</v>
          </cell>
        </row>
        <row r="3025">
          <cell r="A3025">
            <v>44362.700717592597</v>
          </cell>
          <cell r="B3025">
            <v>4000</v>
          </cell>
          <cell r="R3025" t="str">
            <v>BTDD162169</v>
          </cell>
        </row>
        <row r="3026">
          <cell r="A3026">
            <v>44361.5570717593</v>
          </cell>
          <cell r="B3026">
            <v>1713</v>
          </cell>
          <cell r="R3026" t="str">
            <v>BTED162231</v>
          </cell>
        </row>
        <row r="3027">
          <cell r="A3027">
            <v>44358.506319444401</v>
          </cell>
          <cell r="B3027">
            <v>2799</v>
          </cell>
          <cell r="R3027" t="str">
            <v>BTDD162183</v>
          </cell>
        </row>
        <row r="3028">
          <cell r="A3028">
            <v>44357.534317129597</v>
          </cell>
          <cell r="B3028">
            <v>29304</v>
          </cell>
          <cell r="R3028" t="str">
            <v>BKJS030050</v>
          </cell>
        </row>
        <row r="3029">
          <cell r="A3029">
            <v>44357.529293981497</v>
          </cell>
          <cell r="B3029">
            <v>15335</v>
          </cell>
          <cell r="R3029" t="str">
            <v>BRIS035698</v>
          </cell>
        </row>
        <row r="3030">
          <cell r="A3030">
            <v>44356.784826388903</v>
          </cell>
          <cell r="B3030">
            <v>575</v>
          </cell>
          <cell r="R3030" t="str">
            <v>BUKD162535</v>
          </cell>
        </row>
        <row r="3031">
          <cell r="A3031">
            <v>44355.754930555602</v>
          </cell>
          <cell r="B3031"/>
          <cell r="R3031"/>
        </row>
        <row r="3032">
          <cell r="A3032">
            <v>44352.424212963</v>
          </cell>
          <cell r="B3032">
            <v>15725</v>
          </cell>
          <cell r="R3032" t="str">
            <v>BMJS040004</v>
          </cell>
        </row>
        <row r="3033">
          <cell r="A3033">
            <v>44351.832870370403</v>
          </cell>
          <cell r="B3033">
            <v>337</v>
          </cell>
          <cell r="R3033" t="str">
            <v>BULD162583</v>
          </cell>
        </row>
        <row r="3034">
          <cell r="A3034">
            <v>44351.831064814804</v>
          </cell>
          <cell r="B3034"/>
          <cell r="R3034" t="str">
            <v>BULD162579</v>
          </cell>
        </row>
        <row r="3035">
          <cell r="A3035">
            <v>44351.546099537001</v>
          </cell>
          <cell r="B3035">
            <v>1466</v>
          </cell>
          <cell r="R3035" t="str">
            <v>BTFD162243</v>
          </cell>
        </row>
        <row r="3036">
          <cell r="A3036">
            <v>44350.437129629601</v>
          </cell>
          <cell r="B3036">
            <v>4744</v>
          </cell>
          <cell r="R3036" t="str">
            <v>BSFC376459</v>
          </cell>
        </row>
        <row r="3037">
          <cell r="A3037">
            <v>44349.496956018498</v>
          </cell>
          <cell r="B3037">
            <v>4889</v>
          </cell>
          <cell r="R3037" t="str">
            <v>BQKD200047</v>
          </cell>
        </row>
        <row r="3038">
          <cell r="A3038">
            <v>44349.413784722201</v>
          </cell>
          <cell r="B3038">
            <v>30270</v>
          </cell>
          <cell r="R3038" t="str">
            <v>BKKS030393</v>
          </cell>
        </row>
        <row r="3039">
          <cell r="A3039">
            <v>44349.410949074103</v>
          </cell>
          <cell r="B3039">
            <v>1522</v>
          </cell>
          <cell r="R3039" t="str">
            <v>BTGD162289</v>
          </cell>
        </row>
        <row r="3040">
          <cell r="A3040">
            <v>44348.465949074103</v>
          </cell>
          <cell r="B3040">
            <v>29237</v>
          </cell>
          <cell r="R3040" t="str">
            <v>BKJS030050</v>
          </cell>
        </row>
        <row r="3041">
          <cell r="A3041">
            <v>44347.4700578704</v>
          </cell>
          <cell r="B3041">
            <v>52687</v>
          </cell>
          <cell r="R3041" t="str">
            <v>BNCC370425</v>
          </cell>
        </row>
        <row r="3042">
          <cell r="A3042">
            <v>44343.433402777802</v>
          </cell>
          <cell r="B3042">
            <v>2083</v>
          </cell>
          <cell r="R3042" t="str">
            <v>BTFD162244</v>
          </cell>
        </row>
        <row r="3043">
          <cell r="A3043">
            <v>44342.438738425903</v>
          </cell>
          <cell r="B3043">
            <v>861</v>
          </cell>
          <cell r="R3043" t="str">
            <v>BSCD161704</v>
          </cell>
        </row>
        <row r="3044">
          <cell r="A3044">
            <v>44342.436759259297</v>
          </cell>
          <cell r="B3044">
            <v>8237</v>
          </cell>
          <cell r="R3044" t="str">
            <v>BJHS031586</v>
          </cell>
        </row>
        <row r="3045">
          <cell r="A3045">
            <v>44335.4203935185</v>
          </cell>
          <cell r="B3045">
            <v>15247</v>
          </cell>
          <cell r="R3045" t="str">
            <v>BRGS035169</v>
          </cell>
        </row>
        <row r="3046">
          <cell r="A3046">
            <v>44335.417905092603</v>
          </cell>
          <cell r="B3046">
            <v>12387</v>
          </cell>
          <cell r="R3046" t="str">
            <v>BQBS033796</v>
          </cell>
        </row>
        <row r="3047">
          <cell r="A3047">
            <v>44334.543865740699</v>
          </cell>
          <cell r="B3047">
            <v>1718</v>
          </cell>
          <cell r="R3047" t="str">
            <v>BSFC376340</v>
          </cell>
        </row>
        <row r="3048">
          <cell r="A3048">
            <v>44334.411504629599</v>
          </cell>
          <cell r="B3048">
            <v>11411</v>
          </cell>
          <cell r="R3048" t="str">
            <v>ONIC370102</v>
          </cell>
        </row>
        <row r="3049">
          <cell r="A3049">
            <v>44334.409479166701</v>
          </cell>
          <cell r="B3049">
            <v>25628</v>
          </cell>
          <cell r="R3049" t="str">
            <v>GOGC370754</v>
          </cell>
        </row>
        <row r="3050">
          <cell r="A3050">
            <v>44329.414791666699</v>
          </cell>
          <cell r="B3050">
            <v>2223</v>
          </cell>
          <cell r="R3050" t="str">
            <v>BSES037922</v>
          </cell>
        </row>
        <row r="3051">
          <cell r="A3051">
            <v>44329.406840277799</v>
          </cell>
          <cell r="B3051">
            <v>8053</v>
          </cell>
          <cell r="R3051" t="str">
            <v>BSDS043254</v>
          </cell>
        </row>
        <row r="3052">
          <cell r="A3052">
            <v>44327.408414351798</v>
          </cell>
          <cell r="B3052">
            <v>3501</v>
          </cell>
          <cell r="R3052" t="str">
            <v>BTDD162169</v>
          </cell>
        </row>
        <row r="3053">
          <cell r="A3053">
            <v>44326.972129629597</v>
          </cell>
          <cell r="B3053">
            <v>2138</v>
          </cell>
          <cell r="R3053" t="str">
            <v>BTDD162186</v>
          </cell>
        </row>
        <row r="3054">
          <cell r="A3054">
            <v>44326.969386574099</v>
          </cell>
          <cell r="B3054">
            <v>2055</v>
          </cell>
          <cell r="R3054" t="str">
            <v>BTED162217</v>
          </cell>
        </row>
        <row r="3055">
          <cell r="A3055">
            <v>44322.426469907397</v>
          </cell>
          <cell r="B3055">
            <v>28541</v>
          </cell>
          <cell r="R3055" t="str">
            <v>BLGS040582</v>
          </cell>
        </row>
        <row r="3056">
          <cell r="A3056">
            <v>44322.424791666701</v>
          </cell>
          <cell r="B3056">
            <v>40476</v>
          </cell>
          <cell r="R3056" t="str">
            <v>BILS030211</v>
          </cell>
        </row>
        <row r="3057">
          <cell r="A3057">
            <v>44318.917175925897</v>
          </cell>
          <cell r="B3057">
            <v>1050</v>
          </cell>
          <cell r="R3057" t="str">
            <v>BTDD162192</v>
          </cell>
        </row>
        <row r="3058">
          <cell r="A3058">
            <v>44315.482152777797</v>
          </cell>
          <cell r="B3058">
            <v>2220</v>
          </cell>
          <cell r="R3058" t="str">
            <v>BTJD162046</v>
          </cell>
        </row>
        <row r="3059">
          <cell r="A3059">
            <v>44315.481168981503</v>
          </cell>
          <cell r="B3059">
            <v>1140</v>
          </cell>
          <cell r="R3059" t="str">
            <v>BTED200706</v>
          </cell>
        </row>
        <row r="3060">
          <cell r="A3060">
            <v>44304.595798611103</v>
          </cell>
          <cell r="B3060">
            <v>2202</v>
          </cell>
          <cell r="R3060" t="str">
            <v>BTDD162183</v>
          </cell>
        </row>
        <row r="3061">
          <cell r="A3061">
            <v>44303.623298611099</v>
          </cell>
          <cell r="B3061">
            <v>3000</v>
          </cell>
          <cell r="R3061" t="str">
            <v>BTKD162112</v>
          </cell>
        </row>
        <row r="3062">
          <cell r="A3062">
            <v>44303.620810185203</v>
          </cell>
          <cell r="B3062">
            <v>2503</v>
          </cell>
          <cell r="R3062" t="str">
            <v>BTCD162149</v>
          </cell>
        </row>
        <row r="3063">
          <cell r="A3063">
            <v>44300.768136574101</v>
          </cell>
          <cell r="B3063">
            <v>4167</v>
          </cell>
          <cell r="R3063" t="str">
            <v>BTLS044130</v>
          </cell>
        </row>
        <row r="3064">
          <cell r="A3064">
            <v>44300.765543981499</v>
          </cell>
          <cell r="B3064">
            <v>1034</v>
          </cell>
          <cell r="R3064" t="str">
            <v>BTFD162243</v>
          </cell>
        </row>
        <row r="3065">
          <cell r="A3065">
            <v>44299.6641550926</v>
          </cell>
          <cell r="B3065">
            <v>11731</v>
          </cell>
          <cell r="R3065" t="str">
            <v>BQHS040705</v>
          </cell>
        </row>
        <row r="3066">
          <cell r="A3066">
            <v>44298.4526736111</v>
          </cell>
          <cell r="B3066">
            <v>24867</v>
          </cell>
          <cell r="R3066" t="str">
            <v>BMDS040417</v>
          </cell>
        </row>
        <row r="3067">
          <cell r="A3067">
            <v>44296.482731481497</v>
          </cell>
          <cell r="B3067">
            <v>1055</v>
          </cell>
          <cell r="R3067" t="str">
            <v>BTGD162289</v>
          </cell>
        </row>
        <row r="3068">
          <cell r="A3068">
            <v>44295.671979166698</v>
          </cell>
          <cell r="B3068">
            <v>6852</v>
          </cell>
          <cell r="R3068" t="str">
            <v>BRGD161233</v>
          </cell>
        </row>
        <row r="3069">
          <cell r="A3069">
            <v>44295.512997685197</v>
          </cell>
          <cell r="B3069">
            <v>13186</v>
          </cell>
          <cell r="R3069" t="str">
            <v>GOCC370465</v>
          </cell>
        </row>
        <row r="3070">
          <cell r="A3070">
            <v>44294.607974537001</v>
          </cell>
          <cell r="B3070">
            <v>1550</v>
          </cell>
          <cell r="R3070" t="str">
            <v>BTFD162244</v>
          </cell>
        </row>
        <row r="3071">
          <cell r="A3071">
            <v>44289.446192129602</v>
          </cell>
          <cell r="B3071">
            <v>4322</v>
          </cell>
          <cell r="R3071" t="str">
            <v>BSIC376940</v>
          </cell>
        </row>
        <row r="3072">
          <cell r="A3072">
            <v>44282.660821759302</v>
          </cell>
          <cell r="B3072">
            <v>8101</v>
          </cell>
          <cell r="R3072" t="str">
            <v>BPIC370386</v>
          </cell>
        </row>
        <row r="3073">
          <cell r="A3073">
            <v>44282.448715277802</v>
          </cell>
          <cell r="B3073">
            <v>4257</v>
          </cell>
          <cell r="R3073" t="str">
            <v>BSJS035946</v>
          </cell>
        </row>
        <row r="3074">
          <cell r="A3074">
            <v>44279.523807870399</v>
          </cell>
          <cell r="B3074">
            <v>1634</v>
          </cell>
          <cell r="R3074" t="str">
            <v>BTDD162186</v>
          </cell>
        </row>
        <row r="3075">
          <cell r="A3075">
            <v>44279.505231481497</v>
          </cell>
          <cell r="B3075">
            <v>1536</v>
          </cell>
          <cell r="R3075" t="str">
            <v>BTED162217</v>
          </cell>
        </row>
        <row r="3076">
          <cell r="A3076">
            <v>44275.480821759302</v>
          </cell>
          <cell r="B3076">
            <v>2128</v>
          </cell>
          <cell r="R3076" t="str">
            <v>BTJC377158</v>
          </cell>
        </row>
        <row r="3077">
          <cell r="A3077">
            <v>44274.757974537002</v>
          </cell>
          <cell r="B3077">
            <v>1175</v>
          </cell>
          <cell r="R3077" t="str">
            <v>BRKD160684</v>
          </cell>
        </row>
        <row r="3078">
          <cell r="A3078">
            <v>44274.447268518503</v>
          </cell>
          <cell r="B3078">
            <v>39825</v>
          </cell>
          <cell r="R3078" t="str">
            <v>BLES031356</v>
          </cell>
        </row>
        <row r="3079">
          <cell r="A3079">
            <v>44273.456643518497</v>
          </cell>
          <cell r="B3079">
            <v>14277</v>
          </cell>
          <cell r="R3079" t="str">
            <v>BRGS035169</v>
          </cell>
        </row>
        <row r="3080">
          <cell r="A3080">
            <v>44273.451180555603</v>
          </cell>
          <cell r="B3080">
            <v>28636</v>
          </cell>
          <cell r="R3080" t="str">
            <v>BPCS030196</v>
          </cell>
        </row>
        <row r="3081">
          <cell r="A3081">
            <v>44271.649594907401</v>
          </cell>
          <cell r="B3081">
            <v>1994</v>
          </cell>
          <cell r="R3081" t="str">
            <v>BTLC377591</v>
          </cell>
        </row>
        <row r="3082">
          <cell r="A3082">
            <v>44271.423784722203</v>
          </cell>
          <cell r="B3082">
            <v>18363</v>
          </cell>
          <cell r="R3082" t="str">
            <v>BQBS033819</v>
          </cell>
        </row>
        <row r="3083">
          <cell r="A3083">
            <v>44270.501423611102</v>
          </cell>
          <cell r="B3083">
            <v>3005</v>
          </cell>
          <cell r="R3083" t="str">
            <v>BSGD161904</v>
          </cell>
        </row>
        <row r="3084">
          <cell r="A3084">
            <v>44267.435682870397</v>
          </cell>
          <cell r="B3084">
            <v>18205</v>
          </cell>
          <cell r="R3084" t="str">
            <v>BMKC370048</v>
          </cell>
        </row>
        <row r="3085">
          <cell r="A3085">
            <v>44264.684710648202</v>
          </cell>
          <cell r="B3085">
            <v>5151</v>
          </cell>
          <cell r="R3085" t="str">
            <v>BPHD200246</v>
          </cell>
        </row>
        <row r="3086">
          <cell r="A3086">
            <v>44264.680694444403</v>
          </cell>
          <cell r="B3086">
            <v>11645</v>
          </cell>
          <cell r="R3086" t="str">
            <v>GPGC370758</v>
          </cell>
        </row>
        <row r="3087">
          <cell r="A3087">
            <v>44264.676967592597</v>
          </cell>
          <cell r="B3087">
            <v>21059</v>
          </cell>
          <cell r="R3087" t="str">
            <v>BLIS031950</v>
          </cell>
        </row>
        <row r="3088">
          <cell r="A3088">
            <v>44264.5708101852</v>
          </cell>
          <cell r="B3088">
            <v>1635</v>
          </cell>
          <cell r="R3088" t="str">
            <v>BTJD162046</v>
          </cell>
        </row>
        <row r="3089">
          <cell r="A3089">
            <v>44264.436874999999</v>
          </cell>
          <cell r="B3089">
            <v>44102</v>
          </cell>
          <cell r="R3089" t="str">
            <v>BMBL160078</v>
          </cell>
        </row>
        <row r="3090">
          <cell r="A3090">
            <v>44263.7819675926</v>
          </cell>
          <cell r="B3090">
            <v>1023</v>
          </cell>
          <cell r="R3090" t="str">
            <v>BTED162231</v>
          </cell>
        </row>
        <row r="3091">
          <cell r="A3091">
            <v>44263.596990740698</v>
          </cell>
          <cell r="B3091">
            <v>1188</v>
          </cell>
          <cell r="R3091" t="str">
            <v>BTCD162159</v>
          </cell>
        </row>
        <row r="3092">
          <cell r="A3092">
            <v>44263.446921296301</v>
          </cell>
          <cell r="B3092">
            <v>1617</v>
          </cell>
          <cell r="R3092" t="str">
            <v>BSID200615</v>
          </cell>
        </row>
        <row r="3093">
          <cell r="A3093">
            <v>44260.677349537</v>
          </cell>
          <cell r="B3093">
            <v>23135</v>
          </cell>
          <cell r="R3093" t="str">
            <v>BMJD200014</v>
          </cell>
        </row>
        <row r="3094">
          <cell r="A3094">
            <v>44260.430659722202</v>
          </cell>
          <cell r="B3094">
            <v>4813</v>
          </cell>
          <cell r="R3094" t="str">
            <v>BQAC373617</v>
          </cell>
        </row>
        <row r="3095">
          <cell r="A3095">
            <v>44257.543483796297</v>
          </cell>
          <cell r="B3095">
            <v>1664</v>
          </cell>
          <cell r="R3095" t="str">
            <v>BTDD162183</v>
          </cell>
        </row>
        <row r="3096">
          <cell r="A3096">
            <v>44256.799594907403</v>
          </cell>
          <cell r="B3096">
            <v>2004</v>
          </cell>
          <cell r="R3096" t="str">
            <v>BTCD162149</v>
          </cell>
        </row>
        <row r="3097">
          <cell r="A3097">
            <v>44253.637604166703</v>
          </cell>
          <cell r="B3097">
            <v>3667</v>
          </cell>
          <cell r="R3097" t="str">
            <v>BSKD161477</v>
          </cell>
        </row>
        <row r="3098">
          <cell r="A3098">
            <v>44252.727800925903</v>
          </cell>
          <cell r="B3098">
            <v>31720</v>
          </cell>
          <cell r="R3098" t="str">
            <v>BKAS030685</v>
          </cell>
        </row>
        <row r="3099">
          <cell r="A3099">
            <v>44252.717604166697</v>
          </cell>
          <cell r="B3099">
            <v>2123</v>
          </cell>
          <cell r="R3099" t="str">
            <v>BTKD162074</v>
          </cell>
        </row>
        <row r="3100">
          <cell r="A3100">
            <v>44252.565949074102</v>
          </cell>
          <cell r="B3100">
            <v>592</v>
          </cell>
          <cell r="R3100" t="str">
            <v>BSCD120656</v>
          </cell>
        </row>
        <row r="3101">
          <cell r="A3101">
            <v>44250.732430555603</v>
          </cell>
          <cell r="B3101">
            <v>2511</v>
          </cell>
          <cell r="R3101" t="str">
            <v>BTKD162112</v>
          </cell>
        </row>
        <row r="3102">
          <cell r="A3102">
            <v>44250.454733796301</v>
          </cell>
          <cell r="B3102">
            <v>13467</v>
          </cell>
          <cell r="R3102" t="str">
            <v>BRIS035698</v>
          </cell>
        </row>
        <row r="3103">
          <cell r="A3103">
            <v>44249.727303240703</v>
          </cell>
          <cell r="B3103">
            <v>5301</v>
          </cell>
          <cell r="R3103" t="str">
            <v>BRAD160777</v>
          </cell>
        </row>
        <row r="3104">
          <cell r="A3104">
            <v>44249.428506944401</v>
          </cell>
          <cell r="B3104">
            <v>13870</v>
          </cell>
          <cell r="R3104" t="str">
            <v>BMJS040004</v>
          </cell>
        </row>
        <row r="3105">
          <cell r="A3105">
            <v>44247.554803240702</v>
          </cell>
          <cell r="B3105">
            <v>783</v>
          </cell>
          <cell r="R3105" t="str">
            <v>BNJC370072</v>
          </cell>
        </row>
        <row r="3106">
          <cell r="A3106">
            <v>44247.529699074097</v>
          </cell>
          <cell r="B3106">
            <v>1195</v>
          </cell>
          <cell r="R3106" t="str">
            <v>BSAD161563</v>
          </cell>
        </row>
        <row r="3107">
          <cell r="A3107">
            <v>44247.444583333301</v>
          </cell>
          <cell r="B3107">
            <v>3442</v>
          </cell>
          <cell r="R3107" t="str">
            <v>BRGC373881</v>
          </cell>
        </row>
        <row r="3108">
          <cell r="A3108">
            <v>44247.437708333302</v>
          </cell>
          <cell r="B3108">
            <v>15114</v>
          </cell>
          <cell r="R3108" t="str">
            <v>BRJS040951</v>
          </cell>
        </row>
        <row r="3109">
          <cell r="A3109">
            <v>44246.727222222202</v>
          </cell>
          <cell r="B3109">
            <v>4314</v>
          </cell>
          <cell r="R3109" t="str">
            <v>BSDS037649</v>
          </cell>
        </row>
        <row r="3110">
          <cell r="A3110">
            <v>44246.718518518501</v>
          </cell>
          <cell r="B3110">
            <v>724</v>
          </cell>
          <cell r="R3110" t="str">
            <v>BTHS031467</v>
          </cell>
        </row>
        <row r="3111">
          <cell r="A3111">
            <v>44245.461053240702</v>
          </cell>
          <cell r="B3111">
            <v>2012</v>
          </cell>
          <cell r="R3111" t="str">
            <v>BSAD230391</v>
          </cell>
        </row>
        <row r="3112">
          <cell r="A3112">
            <v>44244.812372685199</v>
          </cell>
          <cell r="B3112">
            <v>3232</v>
          </cell>
          <cell r="R3112" t="str">
            <v>BPLD200068</v>
          </cell>
        </row>
        <row r="3113">
          <cell r="A3113">
            <v>44244.810219907398</v>
          </cell>
          <cell r="B3113">
            <v>1876</v>
          </cell>
          <cell r="R3113" t="str">
            <v>BQKD200048</v>
          </cell>
        </row>
        <row r="3114">
          <cell r="A3114">
            <v>44244.807916666701</v>
          </cell>
          <cell r="B3114">
            <v>1675</v>
          </cell>
          <cell r="R3114" t="str">
            <v>BQKD200047</v>
          </cell>
        </row>
        <row r="3115">
          <cell r="A3115">
            <v>44244.442349536999</v>
          </cell>
          <cell r="B3115">
            <v>1762</v>
          </cell>
          <cell r="R3115" t="str">
            <v>BSFC376341</v>
          </cell>
        </row>
        <row r="3116">
          <cell r="A3116">
            <v>44244.398518518501</v>
          </cell>
          <cell r="B3116">
            <v>504</v>
          </cell>
          <cell r="R3116" t="str">
            <v>BTCD162162</v>
          </cell>
        </row>
        <row r="3117">
          <cell r="A3117">
            <v>44243.4919212963</v>
          </cell>
          <cell r="B3117">
            <v>1157</v>
          </cell>
          <cell r="R3117" t="str">
            <v>BTJD162047</v>
          </cell>
        </row>
        <row r="3118">
          <cell r="A3118">
            <v>44243.474872685198</v>
          </cell>
          <cell r="B3118">
            <v>616</v>
          </cell>
          <cell r="R3118" t="str">
            <v>BSID120761</v>
          </cell>
        </row>
        <row r="3119">
          <cell r="A3119">
            <v>44243.463842592602</v>
          </cell>
          <cell r="B3119">
            <v>1154</v>
          </cell>
          <cell r="R3119" t="str">
            <v>BSGD161854</v>
          </cell>
        </row>
        <row r="3120">
          <cell r="A3120">
            <v>44240.784814814797</v>
          </cell>
          <cell r="B3120">
            <v>1504</v>
          </cell>
          <cell r="R3120" t="str">
            <v>BSKD161462</v>
          </cell>
        </row>
        <row r="3121">
          <cell r="A3121">
            <v>44238.451770833301</v>
          </cell>
          <cell r="B3121">
            <v>13544</v>
          </cell>
          <cell r="R3121" t="str">
            <v>BQHD160416</v>
          </cell>
        </row>
        <row r="3122">
          <cell r="A3122">
            <v>44237.524027777799</v>
          </cell>
          <cell r="B3122">
            <v>4482</v>
          </cell>
          <cell r="R3122" t="str">
            <v>BSJD230294</v>
          </cell>
        </row>
        <row r="3123">
          <cell r="A3123">
            <v>44236.769432870402</v>
          </cell>
          <cell r="B3123">
            <v>1003</v>
          </cell>
          <cell r="R3123" t="str">
            <v>BTFD162244</v>
          </cell>
        </row>
        <row r="3124">
          <cell r="A3124">
            <v>44236.737592592603</v>
          </cell>
          <cell r="B3124">
            <v>2854</v>
          </cell>
          <cell r="R3124" t="str">
            <v>BTDD162169</v>
          </cell>
        </row>
        <row r="3125">
          <cell r="A3125">
            <v>44235.7727199074</v>
          </cell>
          <cell r="B3125">
            <v>2873</v>
          </cell>
          <cell r="R3125" t="str">
            <v>BRBL150944</v>
          </cell>
        </row>
        <row r="3126">
          <cell r="A3126">
            <v>44235.765393518501</v>
          </cell>
          <cell r="B3126">
            <v>4989</v>
          </cell>
          <cell r="R3126" t="str">
            <v>BRGL151468</v>
          </cell>
        </row>
        <row r="3127">
          <cell r="A3127">
            <v>44235.721273148098</v>
          </cell>
          <cell r="B3127">
            <v>494</v>
          </cell>
          <cell r="R3127" t="str">
            <v>BTFD162243</v>
          </cell>
        </row>
        <row r="3128">
          <cell r="A3128">
            <v>44235.709328703699</v>
          </cell>
          <cell r="B3128">
            <v>582</v>
          </cell>
          <cell r="R3128" t="str">
            <v>BTED200706</v>
          </cell>
        </row>
        <row r="3129">
          <cell r="A3129">
            <v>44235.509305555599</v>
          </cell>
          <cell r="B3129">
            <v>8533</v>
          </cell>
          <cell r="R3129" t="str">
            <v>BSKS036366</v>
          </cell>
        </row>
        <row r="3130">
          <cell r="A3130">
            <v>44235.506423611099</v>
          </cell>
          <cell r="B3130">
            <v>4496</v>
          </cell>
          <cell r="R3130" t="str">
            <v>BSKS036365</v>
          </cell>
        </row>
        <row r="3131">
          <cell r="A3131">
            <v>44233.795810185198</v>
          </cell>
          <cell r="B3131">
            <v>1021</v>
          </cell>
          <cell r="R3131" t="str">
            <v>BTED162217</v>
          </cell>
        </row>
        <row r="3132">
          <cell r="A3132">
            <v>44233.752048611103</v>
          </cell>
          <cell r="B3132">
            <v>9084</v>
          </cell>
          <cell r="R3132" t="str">
            <v>BSAF110719</v>
          </cell>
        </row>
        <row r="3133">
          <cell r="A3133">
            <v>44233.745428240698</v>
          </cell>
          <cell r="B3133">
            <v>4102</v>
          </cell>
          <cell r="R3133" t="str">
            <v>BSEC376103</v>
          </cell>
        </row>
        <row r="3134">
          <cell r="A3134">
            <v>44233.7428587963</v>
          </cell>
          <cell r="B3134">
            <v>616</v>
          </cell>
          <cell r="R3134" t="str">
            <v>BSID120761</v>
          </cell>
        </row>
        <row r="3135">
          <cell r="A3135">
            <v>44233.740405092598</v>
          </cell>
          <cell r="B3135">
            <v>506</v>
          </cell>
          <cell r="R3135" t="str">
            <v>BTKD120805</v>
          </cell>
        </row>
        <row r="3136">
          <cell r="A3136">
            <v>44231.780023148101</v>
          </cell>
          <cell r="B3136">
            <v>2508</v>
          </cell>
          <cell r="R3136" t="str">
            <v>BRED161131</v>
          </cell>
        </row>
        <row r="3137">
          <cell r="A3137">
            <v>44230.708993055603</v>
          </cell>
          <cell r="B3137">
            <v>2333</v>
          </cell>
          <cell r="R3137" t="str">
            <v>BSLD230358</v>
          </cell>
        </row>
        <row r="3138">
          <cell r="A3138">
            <v>44226.742754629602</v>
          </cell>
          <cell r="B3138">
            <v>1107</v>
          </cell>
          <cell r="R3138" t="str">
            <v>BTDD162186</v>
          </cell>
        </row>
        <row r="3139">
          <cell r="A3139">
            <v>44226.722627314797</v>
          </cell>
          <cell r="B3139">
            <v>494</v>
          </cell>
          <cell r="R3139" t="str">
            <v>BSID161973</v>
          </cell>
        </row>
        <row r="3140">
          <cell r="A3140">
            <v>44226.502407407403</v>
          </cell>
          <cell r="B3140">
            <v>2035</v>
          </cell>
          <cell r="R3140" t="str">
            <v>BRID161336</v>
          </cell>
        </row>
        <row r="3141">
          <cell r="A3141">
            <v>44225.751180555599</v>
          </cell>
          <cell r="B3141">
            <v>8933</v>
          </cell>
          <cell r="R3141" t="str">
            <v>BSAF110719</v>
          </cell>
        </row>
        <row r="3142">
          <cell r="A3142">
            <v>44223.709444444401</v>
          </cell>
          <cell r="B3142">
            <v>16387</v>
          </cell>
          <cell r="R3142" t="str">
            <v>BQIS031915</v>
          </cell>
        </row>
        <row r="3143">
          <cell r="A3143">
            <v>44218.688564814802</v>
          </cell>
          <cell r="B3143">
            <v>1586</v>
          </cell>
          <cell r="R3143" t="str">
            <v>BSAD230391</v>
          </cell>
        </row>
        <row r="3144">
          <cell r="A3144">
            <v>44218.523726851898</v>
          </cell>
          <cell r="B3144">
            <v>5972</v>
          </cell>
          <cell r="R3144" t="str">
            <v>BRGD161233</v>
          </cell>
        </row>
        <row r="3145">
          <cell r="A3145">
            <v>44216.7561921296</v>
          </cell>
          <cell r="B3145">
            <v>11749</v>
          </cell>
          <cell r="R3145" t="str">
            <v>BQBS033796</v>
          </cell>
        </row>
        <row r="3146">
          <cell r="A3146">
            <v>44216.754305555602</v>
          </cell>
          <cell r="B3146">
            <v>13011</v>
          </cell>
          <cell r="R3146" t="str">
            <v>GPKC370113</v>
          </cell>
        </row>
        <row r="3147">
          <cell r="A3147">
            <v>44216.751956018503</v>
          </cell>
          <cell r="B3147">
            <v>21338</v>
          </cell>
          <cell r="R3147" t="str">
            <v>BPCS030196</v>
          </cell>
        </row>
        <row r="3148">
          <cell r="A3148">
            <v>44216.749803240702</v>
          </cell>
          <cell r="B3148">
            <v>9349</v>
          </cell>
          <cell r="R3148" t="str">
            <v>BRCC372871</v>
          </cell>
        </row>
        <row r="3149">
          <cell r="A3149">
            <v>44216.744803240697</v>
          </cell>
          <cell r="B3149">
            <v>30038</v>
          </cell>
          <cell r="R3149" t="str">
            <v>BMIS031759</v>
          </cell>
        </row>
        <row r="3150">
          <cell r="A3150">
            <v>44216.7358564815</v>
          </cell>
          <cell r="B3150">
            <v>3770</v>
          </cell>
          <cell r="R3150" t="str">
            <v>BSDS037649</v>
          </cell>
        </row>
        <row r="3151">
          <cell r="A3151">
            <v>44216.730648148201</v>
          </cell>
          <cell r="B3151">
            <v>24891</v>
          </cell>
          <cell r="R3151" t="str">
            <v>123434</v>
          </cell>
        </row>
        <row r="3152">
          <cell r="A3152">
            <v>44216.727858796301</v>
          </cell>
          <cell r="B3152">
            <v>5166</v>
          </cell>
          <cell r="R3152" t="str">
            <v>BQLC370193</v>
          </cell>
        </row>
        <row r="3153">
          <cell r="A3153">
            <v>44215.544328703698</v>
          </cell>
          <cell r="B3153">
            <v>1500</v>
          </cell>
          <cell r="R3153" t="str">
            <v>BTCD162149</v>
          </cell>
        </row>
        <row r="3154">
          <cell r="A3154">
            <v>44215.508796296301</v>
          </cell>
          <cell r="B3154">
            <v>526</v>
          </cell>
          <cell r="R3154" t="str">
            <v>BTJD162038</v>
          </cell>
        </row>
        <row r="3155">
          <cell r="A3155">
            <v>44212.957372685203</v>
          </cell>
          <cell r="B3155">
            <v>1785</v>
          </cell>
          <cell r="R3155" t="str">
            <v>BSFD161830</v>
          </cell>
        </row>
        <row r="3156">
          <cell r="A3156">
            <v>44211.923506944397</v>
          </cell>
          <cell r="B3156">
            <v>1993</v>
          </cell>
          <cell r="R3156" t="str">
            <v>BTKD162112</v>
          </cell>
        </row>
        <row r="3157">
          <cell r="A3157">
            <v>44211.714999999997</v>
          </cell>
          <cell r="B3157">
            <v>526</v>
          </cell>
          <cell r="R3157" t="str">
            <v>BTJD162038</v>
          </cell>
        </row>
        <row r="3158">
          <cell r="A3158">
            <v>44209.805972222202</v>
          </cell>
          <cell r="B3158">
            <v>1098</v>
          </cell>
          <cell r="R3158" t="str">
            <v>BTJD162046</v>
          </cell>
        </row>
        <row r="3159">
          <cell r="A3159">
            <v>44209.532893518503</v>
          </cell>
          <cell r="B3159">
            <v>50</v>
          </cell>
          <cell r="R3159" t="str">
            <v>CTJE211216</v>
          </cell>
        </row>
        <row r="3160">
          <cell r="A3160">
            <v>44207.817488425899</v>
          </cell>
          <cell r="B3160">
            <v>71687</v>
          </cell>
          <cell r="R3160" t="str">
            <v>BMBS030816</v>
          </cell>
        </row>
        <row r="3161">
          <cell r="A3161">
            <v>44207.816307870402</v>
          </cell>
          <cell r="B3161">
            <v>4182</v>
          </cell>
          <cell r="R3161" t="str">
            <v>BSGC376577</v>
          </cell>
        </row>
        <row r="3162">
          <cell r="A3162">
            <v>44207.559675925899</v>
          </cell>
          <cell r="B3162">
            <v>3717</v>
          </cell>
          <cell r="R3162" t="str">
            <v>BQFD200158</v>
          </cell>
        </row>
        <row r="3163">
          <cell r="A3163">
            <v>44205.721516203703</v>
          </cell>
          <cell r="B3163">
            <v>27649</v>
          </cell>
          <cell r="R3163" t="str">
            <v>BKJS030050</v>
          </cell>
        </row>
        <row r="3164">
          <cell r="A3164">
            <v>44205.603425925903</v>
          </cell>
          <cell r="B3164">
            <v>1</v>
          </cell>
          <cell r="R3164" t="str">
            <v>CTCE565903</v>
          </cell>
        </row>
        <row r="3165">
          <cell r="A3165">
            <v>44204.729907407404</v>
          </cell>
          <cell r="B3165">
            <v>16318</v>
          </cell>
          <cell r="R3165" t="str">
            <v>GOCC370403</v>
          </cell>
        </row>
        <row r="3166">
          <cell r="A3166">
            <v>44204.444733796299</v>
          </cell>
          <cell r="B3166">
            <v>10468</v>
          </cell>
          <cell r="R3166" t="str">
            <v>BRIC374329</v>
          </cell>
        </row>
        <row r="3167">
          <cell r="A3167">
            <v>44202.715729166703</v>
          </cell>
          <cell r="B3167">
            <v>1168</v>
          </cell>
          <cell r="R3167" t="str">
            <v>BTDD162183</v>
          </cell>
        </row>
        <row r="3168">
          <cell r="A3168">
            <v>44202.469953703701</v>
          </cell>
          <cell r="B3168">
            <v>815</v>
          </cell>
          <cell r="R3168" t="str">
            <v>BTGD162289</v>
          </cell>
        </row>
        <row r="3169">
          <cell r="A3169">
            <v>44201.667488425897</v>
          </cell>
          <cell r="B3169">
            <v>1118</v>
          </cell>
          <cell r="R3169" t="str">
            <v>BTDD162183</v>
          </cell>
        </row>
        <row r="3170">
          <cell r="A3170">
            <v>44201.568229166704</v>
          </cell>
          <cell r="B3170">
            <v>1755</v>
          </cell>
          <cell r="R3170" t="str">
            <v>BRGD230256</v>
          </cell>
        </row>
        <row r="3171">
          <cell r="A3171">
            <v>44200.496249999997</v>
          </cell>
          <cell r="B3171">
            <v>12615</v>
          </cell>
          <cell r="R3171" t="str">
            <v>UOHS030121</v>
          </cell>
        </row>
        <row r="3172">
          <cell r="A3172">
            <v>44200.488368055601</v>
          </cell>
          <cell r="B3172">
            <v>8391</v>
          </cell>
          <cell r="R3172" t="str">
            <v>BRAS033261</v>
          </cell>
        </row>
        <row r="3173">
          <cell r="A3173">
            <v>44200.4841087963</v>
          </cell>
          <cell r="B3173">
            <v>70687</v>
          </cell>
          <cell r="R3173" t="str">
            <v>BMBS030816</v>
          </cell>
        </row>
        <row r="3174">
          <cell r="A3174">
            <v>44200.4819907407</v>
          </cell>
          <cell r="B3174">
            <v>30587</v>
          </cell>
          <cell r="R3174" t="str">
            <v>BKAS030685</v>
          </cell>
        </row>
        <row r="3175">
          <cell r="A3175">
            <v>44200.475243055596</v>
          </cell>
          <cell r="B3175">
            <v>1704</v>
          </cell>
          <cell r="R3175" t="str">
            <v>BSBC375535</v>
          </cell>
        </row>
        <row r="3176">
          <cell r="A3176">
            <v>44196.702511574098</v>
          </cell>
          <cell r="B3176">
            <v>502</v>
          </cell>
          <cell r="R3176" t="str">
            <v>BTDD162192</v>
          </cell>
        </row>
        <row r="3177">
          <cell r="A3177">
            <v>44196.701099537</v>
          </cell>
          <cell r="B3177">
            <v>574</v>
          </cell>
          <cell r="R3177" t="str">
            <v>BTFD162244</v>
          </cell>
        </row>
        <row r="3178">
          <cell r="A3178">
            <v>44191.967106481497</v>
          </cell>
          <cell r="B3178">
            <v>523</v>
          </cell>
          <cell r="R3178" t="str">
            <v>BTED162231</v>
          </cell>
        </row>
        <row r="3179">
          <cell r="A3179">
            <v>44191.963981481502</v>
          </cell>
          <cell r="B3179"/>
          <cell r="R3179" t="str">
            <v>BTED162231</v>
          </cell>
        </row>
        <row r="3180">
          <cell r="A3180">
            <v>44190.691944444399</v>
          </cell>
          <cell r="B3180">
            <v>2355</v>
          </cell>
          <cell r="R3180" t="str">
            <v>BSGC376577</v>
          </cell>
        </row>
        <row r="3181">
          <cell r="A3181">
            <v>44188.8218865741</v>
          </cell>
          <cell r="B3181">
            <v>513</v>
          </cell>
          <cell r="R3181" t="str">
            <v>BTED162217</v>
          </cell>
        </row>
        <row r="3182">
          <cell r="A3182">
            <v>44187.932523148098</v>
          </cell>
          <cell r="B3182">
            <v>3156</v>
          </cell>
          <cell r="R3182" t="str">
            <v>BSKD161477</v>
          </cell>
        </row>
        <row r="3183">
          <cell r="A3183">
            <v>44186.919166666703</v>
          </cell>
          <cell r="B3183">
            <v>2034</v>
          </cell>
          <cell r="R3183" t="str">
            <v>BTDD162169</v>
          </cell>
        </row>
        <row r="3184">
          <cell r="A3184">
            <v>44186.585150462997</v>
          </cell>
          <cell r="B3184">
            <v>12937</v>
          </cell>
          <cell r="R3184" t="str">
            <v>BMJS040004</v>
          </cell>
        </row>
        <row r="3185">
          <cell r="A3185">
            <v>44183.561412037001</v>
          </cell>
          <cell r="B3185">
            <v>6181</v>
          </cell>
          <cell r="R3185" t="str">
            <v>BRGS035077</v>
          </cell>
        </row>
        <row r="3186">
          <cell r="A3186">
            <v>44183.535416666702</v>
          </cell>
          <cell r="B3186">
            <v>6790</v>
          </cell>
          <cell r="R3186" t="str">
            <v>BRGS035053</v>
          </cell>
        </row>
        <row r="3187">
          <cell r="A3187">
            <v>44183.490752314799</v>
          </cell>
          <cell r="B3187">
            <v>2094</v>
          </cell>
          <cell r="R3187" t="str">
            <v>BSAD161582</v>
          </cell>
        </row>
        <row r="3188">
          <cell r="A3188">
            <v>44183.453958333303</v>
          </cell>
          <cell r="B3188">
            <v>16721</v>
          </cell>
          <cell r="R3188" t="str">
            <v>BMFS031346</v>
          </cell>
        </row>
        <row r="3189">
          <cell r="A3189">
            <v>44181.525648148097</v>
          </cell>
          <cell r="B3189">
            <v>4543</v>
          </cell>
          <cell r="R3189" t="str">
            <v>BRAC372524</v>
          </cell>
        </row>
        <row r="3190">
          <cell r="A3190">
            <v>44180.979664351798</v>
          </cell>
          <cell r="B3190">
            <v>12168</v>
          </cell>
          <cell r="R3190" t="str">
            <v>GOCS030806</v>
          </cell>
        </row>
        <row r="3191">
          <cell r="A3191">
            <v>44180.730902777803</v>
          </cell>
          <cell r="B3191">
            <v>1516</v>
          </cell>
          <cell r="R3191" t="str">
            <v>BTKD162112</v>
          </cell>
        </row>
        <row r="3192">
          <cell r="A3192">
            <v>44180.5004513889</v>
          </cell>
          <cell r="B3192">
            <v>9406</v>
          </cell>
          <cell r="R3192" t="str">
            <v>BQHS040705</v>
          </cell>
        </row>
        <row r="3193">
          <cell r="A3193">
            <v>44180.496423611097</v>
          </cell>
          <cell r="B3193">
            <v>7909</v>
          </cell>
          <cell r="R3193" t="str">
            <v>BQGS031413</v>
          </cell>
        </row>
        <row r="3194">
          <cell r="A3194">
            <v>44180.488472222198</v>
          </cell>
          <cell r="B3194">
            <v>8858</v>
          </cell>
          <cell r="R3194" t="str">
            <v>BRCC372871</v>
          </cell>
        </row>
        <row r="3195">
          <cell r="A3195">
            <v>44180.478611111103</v>
          </cell>
          <cell r="B3195">
            <v>1013</v>
          </cell>
          <cell r="R3195" t="str">
            <v>BSFC376340</v>
          </cell>
        </row>
        <row r="3196">
          <cell r="A3196">
            <v>44179.5399189815</v>
          </cell>
          <cell r="B3196">
            <v>4696</v>
          </cell>
          <cell r="R3196" t="str">
            <v>BRGL151468</v>
          </cell>
        </row>
        <row r="3197">
          <cell r="A3197">
            <v>44175.552025463003</v>
          </cell>
          <cell r="B3197">
            <v>1004</v>
          </cell>
          <cell r="R3197" t="str">
            <v>BTCD162149</v>
          </cell>
        </row>
        <row r="3198">
          <cell r="A3198">
            <v>44174.465821759302</v>
          </cell>
          <cell r="B3198">
            <v>1243</v>
          </cell>
          <cell r="R3198" t="str">
            <v>BSKD161462</v>
          </cell>
        </row>
        <row r="3199">
          <cell r="A3199">
            <v>44174.452187499999</v>
          </cell>
          <cell r="B3199">
            <v>9007</v>
          </cell>
          <cell r="R3199" t="str">
            <v>124380</v>
          </cell>
        </row>
        <row r="3200">
          <cell r="A3200">
            <v>44170.746122685203</v>
          </cell>
          <cell r="B3200">
            <v>2472</v>
          </cell>
          <cell r="R3200" t="str">
            <v>BTLS044130</v>
          </cell>
        </row>
        <row r="3201">
          <cell r="A3201">
            <v>44170.603784722203</v>
          </cell>
          <cell r="B3201">
            <v>2482</v>
          </cell>
          <cell r="R3201" t="str">
            <v>BSGD161904</v>
          </cell>
        </row>
        <row r="3202">
          <cell r="A3202">
            <v>44170.546666666698</v>
          </cell>
          <cell r="B3202">
            <v>71158</v>
          </cell>
          <cell r="R3202" t="str">
            <v>BJGS031396</v>
          </cell>
        </row>
        <row r="3203">
          <cell r="A3203">
            <v>44169.731006944399</v>
          </cell>
          <cell r="B3203">
            <v>576</v>
          </cell>
          <cell r="R3203" t="str">
            <v>BTDD162186</v>
          </cell>
        </row>
        <row r="3204">
          <cell r="A3204">
            <v>44169.578090277799</v>
          </cell>
          <cell r="B3204">
            <v>10573</v>
          </cell>
          <cell r="R3204" t="str">
            <v>GOAC370220</v>
          </cell>
        </row>
        <row r="3205">
          <cell r="A3205">
            <v>44169.577199074098</v>
          </cell>
          <cell r="B3205">
            <v>5348</v>
          </cell>
          <cell r="R3205" t="str">
            <v>BREC373538</v>
          </cell>
        </row>
        <row r="3206">
          <cell r="A3206">
            <v>44169.576249999998</v>
          </cell>
          <cell r="B3206">
            <v>25254</v>
          </cell>
          <cell r="R3206" t="str">
            <v>BLGS040582</v>
          </cell>
        </row>
        <row r="3207">
          <cell r="A3207">
            <v>44169.574826388904</v>
          </cell>
          <cell r="B3207">
            <v>4445</v>
          </cell>
          <cell r="R3207" t="str">
            <v>BSDC375954</v>
          </cell>
        </row>
        <row r="3208">
          <cell r="A3208">
            <v>44169.559525463003</v>
          </cell>
          <cell r="B3208">
            <v>628</v>
          </cell>
          <cell r="R3208" t="str">
            <v>BSFD161799</v>
          </cell>
        </row>
        <row r="3209">
          <cell r="A3209">
            <v>44169.558194444398</v>
          </cell>
          <cell r="B3209">
            <v>1593</v>
          </cell>
          <cell r="R3209" t="str">
            <v>BRHD161314</v>
          </cell>
        </row>
        <row r="3210">
          <cell r="A3210">
            <v>44165.503530092603</v>
          </cell>
          <cell r="B3210">
            <v>6668</v>
          </cell>
          <cell r="R3210" t="str">
            <v>BSGS043528</v>
          </cell>
        </row>
        <row r="3211">
          <cell r="A3211">
            <v>44163.698263888902</v>
          </cell>
          <cell r="B3211">
            <v>441</v>
          </cell>
          <cell r="R3211" t="str">
            <v>BSCD161704</v>
          </cell>
        </row>
        <row r="3212">
          <cell r="A3212">
            <v>44163.5644328704</v>
          </cell>
          <cell r="B3212">
            <v>510</v>
          </cell>
          <cell r="R3212" t="str">
            <v>BTCD162159</v>
          </cell>
        </row>
        <row r="3213">
          <cell r="A3213">
            <v>44162.717905092599</v>
          </cell>
          <cell r="B3213">
            <v>4160</v>
          </cell>
          <cell r="R3213" t="str">
            <v>BSKD161467</v>
          </cell>
        </row>
        <row r="3214">
          <cell r="A3214">
            <v>44162.471886574102</v>
          </cell>
          <cell r="B3214">
            <v>1794</v>
          </cell>
          <cell r="R3214" t="str">
            <v>BSBC375532</v>
          </cell>
        </row>
        <row r="3215">
          <cell r="A3215">
            <v>44162.467118055603</v>
          </cell>
          <cell r="B3215">
            <v>6314</v>
          </cell>
          <cell r="R3215" t="str">
            <v>BSCS037449</v>
          </cell>
        </row>
        <row r="3216">
          <cell r="A3216">
            <v>44161.596770833297</v>
          </cell>
          <cell r="B3216">
            <v>2018</v>
          </cell>
          <cell r="R3216" t="str">
            <v>BSLD230358</v>
          </cell>
        </row>
        <row r="3217">
          <cell r="A3217">
            <v>44160.723020833299</v>
          </cell>
          <cell r="B3217">
            <v>1205</v>
          </cell>
          <cell r="R3217" t="str">
            <v>BSID200615</v>
          </cell>
        </row>
        <row r="3218">
          <cell r="A3218">
            <v>44159.574004629598</v>
          </cell>
          <cell r="B3218">
            <v>5552</v>
          </cell>
          <cell r="R3218" t="str">
            <v>BQJD200029</v>
          </cell>
        </row>
        <row r="3219">
          <cell r="A3219">
            <v>44159.517037037003</v>
          </cell>
          <cell r="B3219">
            <v>1627</v>
          </cell>
          <cell r="R3219" t="str">
            <v>BTKD162074</v>
          </cell>
        </row>
        <row r="3220">
          <cell r="A3220">
            <v>44159.485150462999</v>
          </cell>
          <cell r="B3220">
            <v>11637</v>
          </cell>
          <cell r="R3220" t="str">
            <v>BRGS035169</v>
          </cell>
        </row>
        <row r="3221">
          <cell r="A3221">
            <v>44156.6315046296</v>
          </cell>
          <cell r="B3221">
            <v>2367</v>
          </cell>
          <cell r="R3221" t="str">
            <v>BTJC377259</v>
          </cell>
        </row>
        <row r="3222">
          <cell r="A3222">
            <v>44156.584386574097</v>
          </cell>
          <cell r="B3222">
            <v>48891</v>
          </cell>
          <cell r="R3222" t="str">
            <v>BNCC370425</v>
          </cell>
        </row>
        <row r="3223">
          <cell r="A3223">
            <v>44156.556539351899</v>
          </cell>
          <cell r="B3223">
            <v>14142</v>
          </cell>
          <cell r="R3223" t="str">
            <v>BQFS031084</v>
          </cell>
        </row>
        <row r="3224">
          <cell r="A3224">
            <v>44156.555312500001</v>
          </cell>
          <cell r="B3224">
            <v>9059</v>
          </cell>
          <cell r="R3224" t="str">
            <v>GPGS031328</v>
          </cell>
        </row>
        <row r="3225">
          <cell r="A3225">
            <v>44154.739745370403</v>
          </cell>
          <cell r="B3225">
            <v>628</v>
          </cell>
          <cell r="R3225" t="str">
            <v>BTJD162047</v>
          </cell>
        </row>
        <row r="3226">
          <cell r="A3226">
            <v>44152.730856481503</v>
          </cell>
          <cell r="B3226">
            <v>1500</v>
          </cell>
          <cell r="R3226" t="str">
            <v>BTDD162169</v>
          </cell>
        </row>
        <row r="3227">
          <cell r="A3227">
            <v>44152.684108796297</v>
          </cell>
          <cell r="B3227">
            <v>4678</v>
          </cell>
          <cell r="R3227" t="str">
            <v>BRAD160777</v>
          </cell>
        </row>
        <row r="3228">
          <cell r="A3228">
            <v>44150.608495370398</v>
          </cell>
          <cell r="B3228">
            <v>1570</v>
          </cell>
          <cell r="R3228" t="str">
            <v>BSFD161795</v>
          </cell>
        </row>
        <row r="3229">
          <cell r="A3229">
            <v>44144.812719907401</v>
          </cell>
          <cell r="B3229">
            <v>2602</v>
          </cell>
          <cell r="R3229" t="str">
            <v>BSGC376585</v>
          </cell>
        </row>
        <row r="3230">
          <cell r="A3230">
            <v>44144.811770833301</v>
          </cell>
          <cell r="B3230">
            <v>6906</v>
          </cell>
          <cell r="R3230" t="str">
            <v>BSKS036366</v>
          </cell>
        </row>
        <row r="3231">
          <cell r="A3231">
            <v>44144.730254629598</v>
          </cell>
          <cell r="B3231">
            <v>552</v>
          </cell>
          <cell r="R3231" t="str">
            <v>BTJD162046</v>
          </cell>
        </row>
        <row r="3232">
          <cell r="A3232">
            <v>44141.672106481499</v>
          </cell>
          <cell r="B3232">
            <v>500</v>
          </cell>
          <cell r="R3232" t="str">
            <v>BTCD162149</v>
          </cell>
        </row>
        <row r="3233">
          <cell r="A3233">
            <v>44141.609953703701</v>
          </cell>
          <cell r="B3233">
            <v>553</v>
          </cell>
          <cell r="R3233" t="str">
            <v>BSHD161938</v>
          </cell>
        </row>
        <row r="3234">
          <cell r="A3234">
            <v>44140.680462962999</v>
          </cell>
          <cell r="B3234">
            <v>847</v>
          </cell>
          <cell r="R3234" t="str">
            <v>BSGD161854</v>
          </cell>
        </row>
        <row r="3235">
          <cell r="A3235">
            <v>44139.5794328704</v>
          </cell>
          <cell r="B3235">
            <v>562</v>
          </cell>
          <cell r="R3235" t="str">
            <v>BTDD162183</v>
          </cell>
        </row>
        <row r="3236">
          <cell r="A3236">
            <v>44139.407303240703</v>
          </cell>
          <cell r="B3236">
            <v>487</v>
          </cell>
          <cell r="R3236" t="str">
            <v>BSHD200586</v>
          </cell>
        </row>
        <row r="3237">
          <cell r="A3237">
            <v>44137.676435185203</v>
          </cell>
          <cell r="B3237">
            <v>3220</v>
          </cell>
          <cell r="R3237" t="str">
            <v>BRBD160856</v>
          </cell>
        </row>
        <row r="3238">
          <cell r="A3238">
            <v>44137.5920833333</v>
          </cell>
          <cell r="B3238">
            <v>3397</v>
          </cell>
          <cell r="R3238" t="str">
            <v>BSHS038806</v>
          </cell>
        </row>
        <row r="3239">
          <cell r="A3239">
            <v>44137.591377314799</v>
          </cell>
          <cell r="B3239">
            <v>18965</v>
          </cell>
          <cell r="R3239" t="str">
            <v>108441</v>
          </cell>
        </row>
        <row r="3240">
          <cell r="A3240">
            <v>44137.589641203696</v>
          </cell>
          <cell r="B3240">
            <v>11301</v>
          </cell>
          <cell r="R3240" t="str">
            <v>BRIS035698</v>
          </cell>
        </row>
        <row r="3241">
          <cell r="A3241">
            <v>44135.620057870401</v>
          </cell>
          <cell r="B3241">
            <v>1655</v>
          </cell>
          <cell r="R3241" t="str">
            <v>BRID161336</v>
          </cell>
        </row>
        <row r="3242">
          <cell r="A3242">
            <v>44134.547835648104</v>
          </cell>
          <cell r="B3242">
            <v>36777</v>
          </cell>
          <cell r="R3242" t="str">
            <v>BLES031356</v>
          </cell>
        </row>
        <row r="3243">
          <cell r="A3243">
            <v>44133.458043981504</v>
          </cell>
          <cell r="B3243">
            <v>6117</v>
          </cell>
          <cell r="R3243" t="str">
            <v>BSCS037349</v>
          </cell>
        </row>
        <row r="3244">
          <cell r="A3244">
            <v>44131.523761574099</v>
          </cell>
          <cell r="B3244">
            <v>69687</v>
          </cell>
          <cell r="R3244" t="str">
            <v>BMBS030816</v>
          </cell>
        </row>
        <row r="3245">
          <cell r="A3245">
            <v>44127.7354513889</v>
          </cell>
          <cell r="B3245">
            <v>1908</v>
          </cell>
          <cell r="R3245" t="str">
            <v>BSDS037649</v>
          </cell>
        </row>
        <row r="3246">
          <cell r="A3246">
            <v>44126.701828703699</v>
          </cell>
          <cell r="B3246">
            <v>9158</v>
          </cell>
          <cell r="R3246" t="str">
            <v>GPBC370442</v>
          </cell>
        </row>
        <row r="3247">
          <cell r="A3247">
            <v>44126.700057870403</v>
          </cell>
          <cell r="B3247">
            <v>1847</v>
          </cell>
          <cell r="R3247" t="str">
            <v>BRDC373261</v>
          </cell>
        </row>
        <row r="3248">
          <cell r="A3248">
            <v>44126.473842592597</v>
          </cell>
          <cell r="B3248">
            <v>11838</v>
          </cell>
          <cell r="R3248" t="str">
            <v>BMJS040004</v>
          </cell>
        </row>
        <row r="3249">
          <cell r="A3249">
            <v>44126.468495370398</v>
          </cell>
          <cell r="B3249">
            <v>29492</v>
          </cell>
          <cell r="R3249" t="str">
            <v>BKAS030685</v>
          </cell>
        </row>
        <row r="3250">
          <cell r="A3250">
            <v>44125.783645833297</v>
          </cell>
          <cell r="B3250">
            <v>559</v>
          </cell>
          <cell r="R3250" t="str">
            <v>BSGD161864</v>
          </cell>
        </row>
        <row r="3251">
          <cell r="A3251">
            <v>44123.667685185203</v>
          </cell>
          <cell r="B3251">
            <v>42552</v>
          </cell>
          <cell r="R3251" t="str">
            <v>BMBL160078</v>
          </cell>
        </row>
        <row r="3252">
          <cell r="A3252">
            <v>44123.645567129599</v>
          </cell>
          <cell r="B3252">
            <v>2053</v>
          </cell>
          <cell r="R3252" t="str">
            <v>BSEC376083</v>
          </cell>
        </row>
        <row r="3253">
          <cell r="A3253">
            <v>44123.641469907401</v>
          </cell>
          <cell r="B3253">
            <v>437</v>
          </cell>
          <cell r="R3253" t="str">
            <v>BSBC375571</v>
          </cell>
        </row>
        <row r="3254">
          <cell r="A3254">
            <v>44123.526909722197</v>
          </cell>
          <cell r="B3254">
            <v>0</v>
          </cell>
          <cell r="R3254" t="str">
            <v>CTKE565675</v>
          </cell>
        </row>
        <row r="3255">
          <cell r="A3255">
            <v>44119.584664351903</v>
          </cell>
          <cell r="B3255">
            <v>0</v>
          </cell>
          <cell r="R3255" t="str">
            <v>CRAE661854</v>
          </cell>
        </row>
        <row r="3256">
          <cell r="A3256">
            <v>44119.569270833301</v>
          </cell>
          <cell r="B3256"/>
          <cell r="R3256" t="str">
            <v>BSID200615</v>
          </cell>
        </row>
        <row r="3257">
          <cell r="A3257">
            <v>44117.481469907398</v>
          </cell>
          <cell r="B3257">
            <v>6458</v>
          </cell>
          <cell r="R3257" t="str">
            <v>BRES034488</v>
          </cell>
        </row>
        <row r="3258">
          <cell r="A3258">
            <v>44117.472476851799</v>
          </cell>
          <cell r="B3258">
            <v>28812</v>
          </cell>
          <cell r="R3258" t="str">
            <v>BMIS031759</v>
          </cell>
        </row>
        <row r="3259">
          <cell r="A3259">
            <v>44117.465405092596</v>
          </cell>
          <cell r="B3259">
            <v>20361</v>
          </cell>
          <cell r="R3259" t="str">
            <v>BPCS030196</v>
          </cell>
        </row>
        <row r="3260">
          <cell r="A3260">
            <v>44116.782812500001</v>
          </cell>
          <cell r="B3260">
            <v>1034</v>
          </cell>
          <cell r="R3260" t="str">
            <v>BSGD161898</v>
          </cell>
        </row>
        <row r="3261">
          <cell r="A3261">
            <v>44116.6695833333</v>
          </cell>
          <cell r="B3261">
            <v>970</v>
          </cell>
          <cell r="R3261" t="str">
            <v>BTDD162169</v>
          </cell>
        </row>
        <row r="3262">
          <cell r="A3262">
            <v>44112.478483796302</v>
          </cell>
          <cell r="B3262">
            <v>31315</v>
          </cell>
          <cell r="R3262" t="str">
            <v>BIGS030904</v>
          </cell>
        </row>
        <row r="3263">
          <cell r="A3263">
            <v>44112.476840277799</v>
          </cell>
          <cell r="B3263">
            <v>15125</v>
          </cell>
          <cell r="R3263" t="str">
            <v>GOHC370857</v>
          </cell>
        </row>
        <row r="3264">
          <cell r="A3264">
            <v>44112.474837962996</v>
          </cell>
          <cell r="B3264">
            <v>6398</v>
          </cell>
          <cell r="R3264" t="str">
            <v>BNKS030423</v>
          </cell>
        </row>
        <row r="3265">
          <cell r="A3265">
            <v>44110.683854166702</v>
          </cell>
          <cell r="B3265">
            <v>515</v>
          </cell>
          <cell r="R3265" t="str">
            <v>BSBD161629</v>
          </cell>
        </row>
        <row r="3266">
          <cell r="A3266">
            <v>44109.768229166701</v>
          </cell>
          <cell r="B3266">
            <v>6550</v>
          </cell>
          <cell r="R3266" t="str">
            <v>BQJD160027</v>
          </cell>
        </row>
        <row r="3267">
          <cell r="A3267">
            <v>44107.708217592597</v>
          </cell>
          <cell r="B3267">
            <v>7926</v>
          </cell>
          <cell r="R3267" t="str">
            <v>BOJD200009</v>
          </cell>
        </row>
        <row r="3268">
          <cell r="A3268">
            <v>44107.459027777797</v>
          </cell>
          <cell r="B3268">
            <v>2631</v>
          </cell>
          <cell r="R3268" t="str">
            <v>BSKD161477</v>
          </cell>
        </row>
        <row r="3269">
          <cell r="A3269">
            <v>44106.7417824074</v>
          </cell>
          <cell r="B3269">
            <v>7875</v>
          </cell>
          <cell r="R3269" t="str">
            <v>BJHS031586</v>
          </cell>
        </row>
        <row r="3270">
          <cell r="A3270">
            <v>44106.731828703698</v>
          </cell>
          <cell r="B3270">
            <v>2493</v>
          </cell>
          <cell r="R3270" t="str">
            <v>BRED161081</v>
          </cell>
        </row>
        <row r="3271">
          <cell r="A3271">
            <v>44105.647083333301</v>
          </cell>
          <cell r="B3271">
            <v>1813</v>
          </cell>
          <cell r="R3271" t="str">
            <v>BRCD160978</v>
          </cell>
        </row>
        <row r="3272">
          <cell r="A3272">
            <v>44103.657453703701</v>
          </cell>
          <cell r="B3272">
            <v>1121</v>
          </cell>
          <cell r="R3272" t="str">
            <v>BTKD162074</v>
          </cell>
        </row>
        <row r="3273">
          <cell r="A3273">
            <v>44102.486134259299</v>
          </cell>
          <cell r="B3273">
            <v>2127</v>
          </cell>
          <cell r="R3273" t="str">
            <v>BSBC375576</v>
          </cell>
        </row>
        <row r="3274">
          <cell r="A3274">
            <v>44099.698750000003</v>
          </cell>
          <cell r="B3274">
            <v>507</v>
          </cell>
          <cell r="R3274" t="str">
            <v>BTKD162080</v>
          </cell>
        </row>
        <row r="3275">
          <cell r="A3275">
            <v>44098.543622685203</v>
          </cell>
          <cell r="B3275">
            <v>23737</v>
          </cell>
          <cell r="R3275" t="str">
            <v>BLGS040582</v>
          </cell>
        </row>
        <row r="3276">
          <cell r="A3276">
            <v>44098.540081018502</v>
          </cell>
          <cell r="B3276">
            <v>35956</v>
          </cell>
          <cell r="R3276" t="str">
            <v>BILS030211</v>
          </cell>
        </row>
        <row r="3277">
          <cell r="A3277">
            <v>44098.519849536999</v>
          </cell>
          <cell r="B3277">
            <v>21002</v>
          </cell>
          <cell r="R3277" t="str">
            <v>BMIS031670</v>
          </cell>
        </row>
        <row r="3278">
          <cell r="A3278">
            <v>44098.449976851902</v>
          </cell>
          <cell r="B3278">
            <v>2017</v>
          </cell>
          <cell r="R3278" t="str">
            <v>BSGD161904</v>
          </cell>
        </row>
        <row r="3279">
          <cell r="A3279">
            <v>44095.7366666667</v>
          </cell>
          <cell r="B3279">
            <v>1078</v>
          </cell>
          <cell r="R3279" t="str">
            <v>BSFD161830</v>
          </cell>
        </row>
        <row r="3280">
          <cell r="A3280">
            <v>44095.543298611097</v>
          </cell>
          <cell r="B3280">
            <v>22738</v>
          </cell>
          <cell r="R3280" t="str">
            <v>BQBS030091</v>
          </cell>
        </row>
        <row r="3281">
          <cell r="A3281">
            <v>44093.446597222202</v>
          </cell>
          <cell r="B3281">
            <v>15477</v>
          </cell>
          <cell r="R3281" t="str">
            <v>BQBS033819</v>
          </cell>
        </row>
        <row r="3282">
          <cell r="A3282">
            <v>44092.507557870398</v>
          </cell>
          <cell r="B3282">
            <v>16000</v>
          </cell>
          <cell r="R3282" t="str">
            <v>BKJS040077</v>
          </cell>
        </row>
        <row r="3283">
          <cell r="A3283">
            <v>44092.502106481501</v>
          </cell>
          <cell r="B3283">
            <v>10389</v>
          </cell>
          <cell r="R3283" t="str">
            <v>BQCS040170</v>
          </cell>
        </row>
        <row r="3284">
          <cell r="A3284">
            <v>44092.497673611098</v>
          </cell>
          <cell r="B3284">
            <v>9018</v>
          </cell>
          <cell r="R3284" t="str">
            <v>BRGC373885</v>
          </cell>
        </row>
        <row r="3285">
          <cell r="A3285">
            <v>44090.755578703698</v>
          </cell>
          <cell r="B3285">
            <v>250</v>
          </cell>
          <cell r="R3285" t="str">
            <v>BTJD162047</v>
          </cell>
        </row>
        <row r="3286">
          <cell r="A3286">
            <v>44088.558020833298</v>
          </cell>
          <cell r="B3286">
            <v>813</v>
          </cell>
          <cell r="R3286" t="str">
            <v>BSID120765</v>
          </cell>
        </row>
        <row r="3287">
          <cell r="A3287">
            <v>44088.470983796302</v>
          </cell>
          <cell r="B3287">
            <v>69837</v>
          </cell>
          <cell r="R3287" t="str">
            <v>BJGS031396</v>
          </cell>
        </row>
        <row r="3288">
          <cell r="A3288">
            <v>44086.526400463001</v>
          </cell>
          <cell r="B3288">
            <v>36124</v>
          </cell>
          <cell r="R3288" t="str">
            <v>BLES031356</v>
          </cell>
        </row>
        <row r="3289">
          <cell r="A3289">
            <v>44084.640567129602</v>
          </cell>
          <cell r="B3289">
            <v>1002</v>
          </cell>
          <cell r="R3289" t="str">
            <v>BTKD162112</v>
          </cell>
        </row>
        <row r="3290">
          <cell r="A3290">
            <v>44082.636250000003</v>
          </cell>
          <cell r="B3290">
            <v>500</v>
          </cell>
          <cell r="R3290" t="str">
            <v>BTDD162169</v>
          </cell>
        </row>
        <row r="3291">
          <cell r="A3291">
            <v>44081.711759259299</v>
          </cell>
          <cell r="B3291">
            <v>18907</v>
          </cell>
          <cell r="R3291" t="str">
            <v>BLIS031950</v>
          </cell>
        </row>
        <row r="3292">
          <cell r="A3292">
            <v>44077.5875115741</v>
          </cell>
          <cell r="B3292">
            <v>48682</v>
          </cell>
          <cell r="R3292" t="str">
            <v>BLFS040558</v>
          </cell>
        </row>
        <row r="3293">
          <cell r="A3293">
            <v>44069.638356481497</v>
          </cell>
          <cell r="B3293">
            <v>4880</v>
          </cell>
          <cell r="R3293" t="str">
            <v>BSCS037449</v>
          </cell>
        </row>
        <row r="3294">
          <cell r="A3294">
            <v>44068.448877314797</v>
          </cell>
          <cell r="B3294">
            <v>7314</v>
          </cell>
          <cell r="R3294" t="str">
            <v>BQHS040705</v>
          </cell>
        </row>
        <row r="3295">
          <cell r="A3295">
            <v>44067.483344907399</v>
          </cell>
          <cell r="B3295">
            <v>5</v>
          </cell>
          <cell r="R3295" t="str">
            <v>CSIE211174</v>
          </cell>
        </row>
        <row r="3296">
          <cell r="A3296">
            <v>44067.478645833296</v>
          </cell>
          <cell r="B3296">
            <v>68756</v>
          </cell>
          <cell r="R3296" t="str">
            <v>BMBS030816</v>
          </cell>
        </row>
        <row r="3297">
          <cell r="A3297">
            <v>44061.534976851799</v>
          </cell>
          <cell r="B3297">
            <v>22904</v>
          </cell>
          <cell r="R3297" t="str">
            <v>BPLF150007</v>
          </cell>
        </row>
        <row r="3298">
          <cell r="A3298">
            <v>44057.811516203699</v>
          </cell>
          <cell r="B3298"/>
          <cell r="R3298" t="str">
            <v>BSDD161729</v>
          </cell>
        </row>
        <row r="3299">
          <cell r="A3299">
            <v>44057.643807870401</v>
          </cell>
          <cell r="B3299">
            <v>9649</v>
          </cell>
          <cell r="R3299" t="str">
            <v>BSJS035917</v>
          </cell>
        </row>
        <row r="3300">
          <cell r="A3300">
            <v>44057.634988425903</v>
          </cell>
          <cell r="B3300">
            <v>3832</v>
          </cell>
          <cell r="R3300" t="str">
            <v>BRKC371988</v>
          </cell>
        </row>
        <row r="3301">
          <cell r="A3301">
            <v>44057.560706018499</v>
          </cell>
          <cell r="B3301">
            <v>1</v>
          </cell>
          <cell r="R3301" t="str">
            <v>CRIE663198</v>
          </cell>
        </row>
        <row r="3302">
          <cell r="A3302">
            <v>44057.556898148097</v>
          </cell>
          <cell r="B3302">
            <v>0</v>
          </cell>
          <cell r="R3302" t="str">
            <v>CSBE564479</v>
          </cell>
        </row>
        <row r="3303">
          <cell r="A3303">
            <v>44057.549189814803</v>
          </cell>
          <cell r="B3303">
            <v>100</v>
          </cell>
          <cell r="R3303" t="str">
            <v>CIHE600078</v>
          </cell>
        </row>
        <row r="3304">
          <cell r="A3304">
            <v>44057.542847222197</v>
          </cell>
          <cell r="B3304">
            <v>495</v>
          </cell>
          <cell r="R3304" t="str">
            <v>BTJD162040</v>
          </cell>
        </row>
        <row r="3305">
          <cell r="A3305">
            <v>44055.476145833301</v>
          </cell>
          <cell r="B3305">
            <v>20172</v>
          </cell>
          <cell r="R3305" t="str">
            <v>GOIS031795</v>
          </cell>
        </row>
        <row r="3306">
          <cell r="A3306">
            <v>44053.590057870402</v>
          </cell>
          <cell r="B3306">
            <v>491</v>
          </cell>
          <cell r="R3306" t="str">
            <v>BRKD160684</v>
          </cell>
        </row>
        <row r="3307">
          <cell r="A3307">
            <v>44053.471875000003</v>
          </cell>
          <cell r="B3307">
            <v>3472</v>
          </cell>
          <cell r="R3307" t="str">
            <v>BSKD161467</v>
          </cell>
        </row>
        <row r="3308">
          <cell r="A3308">
            <v>44053.467060185198</v>
          </cell>
          <cell r="B3308">
            <v>9639</v>
          </cell>
          <cell r="R3308" t="str">
            <v>BRIS035698</v>
          </cell>
        </row>
        <row r="3309">
          <cell r="A3309">
            <v>44051.502372685201</v>
          </cell>
          <cell r="B3309">
            <v>516</v>
          </cell>
          <cell r="R3309" t="str">
            <v>BSID200615</v>
          </cell>
        </row>
        <row r="3310">
          <cell r="A3310">
            <v>44050.554791666698</v>
          </cell>
          <cell r="B3310">
            <v>5787</v>
          </cell>
          <cell r="R3310" t="str">
            <v>GPFC370737</v>
          </cell>
        </row>
        <row r="3311">
          <cell r="A3311">
            <v>44049.467951388899</v>
          </cell>
          <cell r="B3311">
            <v>1274</v>
          </cell>
          <cell r="R3311" t="str">
            <v>BSJC374595</v>
          </cell>
        </row>
        <row r="3312">
          <cell r="A3312">
            <v>44044.529340277797</v>
          </cell>
          <cell r="B3312">
            <v>0</v>
          </cell>
          <cell r="R3312" t="str">
            <v>6558</v>
          </cell>
        </row>
        <row r="3313">
          <cell r="A3313">
            <v>44042.516319444403</v>
          </cell>
          <cell r="B3313">
            <v>1571</v>
          </cell>
          <cell r="R3313" t="str">
            <v>BSID161979</v>
          </cell>
        </row>
        <row r="3314">
          <cell r="A3314">
            <v>44042.512395833299</v>
          </cell>
          <cell r="B3314">
            <v>638</v>
          </cell>
          <cell r="R3314" t="str">
            <v>BSFD161795</v>
          </cell>
        </row>
        <row r="3315">
          <cell r="A3315">
            <v>44042.507488425901</v>
          </cell>
          <cell r="B3315">
            <v>1776</v>
          </cell>
          <cell r="R3315" t="str">
            <v>BSFD161819</v>
          </cell>
        </row>
        <row r="3316">
          <cell r="A3316">
            <v>44034.798240740703</v>
          </cell>
          <cell r="B3316">
            <v>2454</v>
          </cell>
          <cell r="R3316" t="str">
            <v>BRHS035337</v>
          </cell>
        </row>
        <row r="3317">
          <cell r="A3317">
            <v>44034.509456018503</v>
          </cell>
          <cell r="B3317">
            <v>15262</v>
          </cell>
          <cell r="R3317" t="str">
            <v>BMFS031346</v>
          </cell>
        </row>
        <row r="3318">
          <cell r="A3318">
            <v>44034.501712963</v>
          </cell>
          <cell r="B3318">
            <v>5716</v>
          </cell>
          <cell r="R3318" t="str">
            <v>GPFC370737</v>
          </cell>
        </row>
        <row r="3319">
          <cell r="A3319">
            <v>44029.589583333298</v>
          </cell>
          <cell r="B3319">
            <v>4994</v>
          </cell>
          <cell r="R3319" t="str">
            <v>BPHS030467</v>
          </cell>
        </row>
        <row r="3320">
          <cell r="A3320">
            <v>44029.500694444403</v>
          </cell>
          <cell r="B3320">
            <v>34741</v>
          </cell>
          <cell r="R3320" t="str">
            <v>BILS030211</v>
          </cell>
        </row>
        <row r="3321">
          <cell r="A3321">
            <v>44029.476400462998</v>
          </cell>
          <cell r="B3321">
            <v>12090</v>
          </cell>
          <cell r="R3321" t="str">
            <v>BIFS040367</v>
          </cell>
        </row>
        <row r="3322">
          <cell r="A3322">
            <v>44029.472025463001</v>
          </cell>
          <cell r="B3322">
            <v>27589</v>
          </cell>
          <cell r="R3322" t="str">
            <v>BMIS031759</v>
          </cell>
        </row>
        <row r="3323">
          <cell r="A3323">
            <v>44026.578287037002</v>
          </cell>
          <cell r="B3323">
            <v>509</v>
          </cell>
          <cell r="R3323" t="str">
            <v>BTKD162112</v>
          </cell>
        </row>
        <row r="3324">
          <cell r="A3324">
            <v>44026.560023148202</v>
          </cell>
          <cell r="B3324">
            <v>7903</v>
          </cell>
          <cell r="R3324" t="str">
            <v>BRIC374329</v>
          </cell>
        </row>
        <row r="3325">
          <cell r="A3325">
            <v>44020.784837963001</v>
          </cell>
          <cell r="B3325">
            <v>2011</v>
          </cell>
          <cell r="R3325" t="str">
            <v>BSAD161567</v>
          </cell>
        </row>
        <row r="3326">
          <cell r="A3326">
            <v>44020.684583333299</v>
          </cell>
          <cell r="B3326">
            <v>2074</v>
          </cell>
          <cell r="R3326" t="str">
            <v>BRED161131</v>
          </cell>
        </row>
        <row r="3327">
          <cell r="A3327">
            <v>44020.683634259301</v>
          </cell>
          <cell r="B3327">
            <v>612</v>
          </cell>
          <cell r="R3327" t="str">
            <v>BSED161766</v>
          </cell>
        </row>
        <row r="3328">
          <cell r="A3328">
            <v>44020.682962963001</v>
          </cell>
          <cell r="B3328">
            <v>1038</v>
          </cell>
          <cell r="R3328" t="str">
            <v>BSID161968</v>
          </cell>
        </row>
        <row r="3329">
          <cell r="A3329">
            <v>44020.528344907398</v>
          </cell>
          <cell r="B3329">
            <v>1</v>
          </cell>
          <cell r="R3329" t="str">
            <v>107480</v>
          </cell>
        </row>
        <row r="3330">
          <cell r="A3330">
            <v>44020.491030092599</v>
          </cell>
          <cell r="B3330">
            <v>3157</v>
          </cell>
          <cell r="R3330" t="str">
            <v>BPLD200068</v>
          </cell>
        </row>
        <row r="3331">
          <cell r="A3331">
            <v>44018.518564814804</v>
          </cell>
          <cell r="B3331">
            <v>1276</v>
          </cell>
          <cell r="R3331" t="str">
            <v>BSAD230391</v>
          </cell>
        </row>
        <row r="3332">
          <cell r="A3332">
            <v>44016.7130092593</v>
          </cell>
          <cell r="B3332">
            <v>573</v>
          </cell>
          <cell r="R3332" t="str">
            <v>BTKD162074</v>
          </cell>
        </row>
        <row r="3333">
          <cell r="A3333">
            <v>44015.805578703701</v>
          </cell>
          <cell r="B3333">
            <v>511</v>
          </cell>
          <cell r="R3333" t="str">
            <v>BTJD162045</v>
          </cell>
        </row>
        <row r="3334">
          <cell r="A3334">
            <v>44015.702025462997</v>
          </cell>
          <cell r="B3334">
            <v>1534</v>
          </cell>
          <cell r="R3334" t="str">
            <v>BSFS043411</v>
          </cell>
        </row>
        <row r="3335">
          <cell r="A3335">
            <v>44015.561909722201</v>
          </cell>
          <cell r="B3335">
            <v>269</v>
          </cell>
          <cell r="R3335" t="str">
            <v>BTKD162112</v>
          </cell>
        </row>
        <row r="3336">
          <cell r="A3336">
            <v>44015.540578703702</v>
          </cell>
          <cell r="B3336">
            <v>20952</v>
          </cell>
          <cell r="R3336" t="str">
            <v>BMJD200014</v>
          </cell>
        </row>
        <row r="3337">
          <cell r="A3337">
            <v>44013.558680555601</v>
          </cell>
          <cell r="B3337"/>
          <cell r="R3337" t="str">
            <v>BSCS037531</v>
          </cell>
        </row>
        <row r="3338">
          <cell r="A3338">
            <v>44013.556238425903</v>
          </cell>
          <cell r="B3338">
            <v>40277</v>
          </cell>
          <cell r="R3338" t="str">
            <v>BMBL160078</v>
          </cell>
        </row>
        <row r="3339">
          <cell r="A3339">
            <v>44006.514618055597</v>
          </cell>
          <cell r="B3339">
            <v>8630</v>
          </cell>
          <cell r="R3339" t="str">
            <v>ONIC370102</v>
          </cell>
        </row>
        <row r="3340">
          <cell r="A3340">
            <v>44005.522384259297</v>
          </cell>
          <cell r="B3340">
            <v>2686</v>
          </cell>
          <cell r="R3340" t="str">
            <v>BRHC374102</v>
          </cell>
        </row>
        <row r="3341">
          <cell r="A3341">
            <v>44002.508842592601</v>
          </cell>
          <cell r="B3341">
            <v>4019</v>
          </cell>
          <cell r="R3341" t="str">
            <v>BRCD160967</v>
          </cell>
        </row>
        <row r="3342">
          <cell r="A3342">
            <v>44002.497870370396</v>
          </cell>
          <cell r="B3342">
            <v>6065</v>
          </cell>
          <cell r="R3342" t="str">
            <v>BRHS035368</v>
          </cell>
        </row>
        <row r="3343">
          <cell r="A3343">
            <v>44001.7397569444</v>
          </cell>
          <cell r="B3343"/>
          <cell r="R3343"/>
        </row>
        <row r="3344">
          <cell r="A3344">
            <v>44001.484317129602</v>
          </cell>
          <cell r="B3344">
            <v>24746</v>
          </cell>
          <cell r="R3344" t="str">
            <v>BKJS030050</v>
          </cell>
        </row>
        <row r="3345">
          <cell r="A3345">
            <v>43997.702465277798</v>
          </cell>
          <cell r="B3345">
            <v>3366</v>
          </cell>
          <cell r="R3345" t="str">
            <v>BRLD160728</v>
          </cell>
        </row>
        <row r="3346">
          <cell r="A3346">
            <v>43995.645543981504</v>
          </cell>
          <cell r="B3346">
            <v>10973</v>
          </cell>
          <cell r="R3346" t="str">
            <v>BMDS031033</v>
          </cell>
        </row>
        <row r="3347">
          <cell r="A3347">
            <v>43993.534444444398</v>
          </cell>
          <cell r="B3347">
            <v>68662</v>
          </cell>
          <cell r="R3347" t="str">
            <v>BJGS031396</v>
          </cell>
        </row>
        <row r="3348">
          <cell r="A3348">
            <v>43993.532696759299</v>
          </cell>
          <cell r="B3348">
            <v>67872</v>
          </cell>
          <cell r="R3348" t="str">
            <v>BMBS030816</v>
          </cell>
        </row>
        <row r="3349">
          <cell r="A3349">
            <v>43991.649525462999</v>
          </cell>
          <cell r="B3349"/>
          <cell r="R3349"/>
        </row>
        <row r="3350">
          <cell r="A3350">
            <v>43990.593009259297</v>
          </cell>
          <cell r="B3350">
            <v>4702</v>
          </cell>
          <cell r="R3350" t="str">
            <v>BQGD230029</v>
          </cell>
        </row>
        <row r="3351">
          <cell r="A3351">
            <v>43988.590601851902</v>
          </cell>
          <cell r="B3351">
            <v>3213</v>
          </cell>
          <cell r="R3351" t="str">
            <v>BRAD160816</v>
          </cell>
        </row>
        <row r="3352">
          <cell r="A3352">
            <v>43988.004942129599</v>
          </cell>
          <cell r="B3352">
            <v>21515</v>
          </cell>
          <cell r="R3352" t="str">
            <v>BLGS040582</v>
          </cell>
        </row>
        <row r="3353">
          <cell r="A3353">
            <v>43988.001956018503</v>
          </cell>
          <cell r="B3353">
            <v>4857</v>
          </cell>
          <cell r="R3353" t="str">
            <v>BQGS031413</v>
          </cell>
        </row>
        <row r="3354">
          <cell r="A3354">
            <v>43987.766944444404</v>
          </cell>
          <cell r="B3354">
            <v>11727</v>
          </cell>
          <cell r="R3354" t="str">
            <v>GPKC370113</v>
          </cell>
        </row>
        <row r="3355">
          <cell r="A3355">
            <v>43987.738310185203</v>
          </cell>
          <cell r="B3355">
            <v>1500</v>
          </cell>
          <cell r="R3355" t="str">
            <v>BSGD161904</v>
          </cell>
        </row>
        <row r="3356">
          <cell r="A3356">
            <v>43986.720474537004</v>
          </cell>
          <cell r="B3356">
            <v>3965</v>
          </cell>
          <cell r="R3356" t="str">
            <v>BRCD160968</v>
          </cell>
        </row>
        <row r="3357">
          <cell r="A3357">
            <v>43985.566956018498</v>
          </cell>
          <cell r="B3357">
            <v>9038</v>
          </cell>
          <cell r="R3357" t="str">
            <v>BRGS035169</v>
          </cell>
        </row>
        <row r="3358">
          <cell r="A3358">
            <v>43985.564259259299</v>
          </cell>
          <cell r="B3358">
            <v>18481</v>
          </cell>
          <cell r="R3358" t="str">
            <v>BPCS030196</v>
          </cell>
        </row>
        <row r="3359">
          <cell r="A3359">
            <v>43983.623888888898</v>
          </cell>
          <cell r="B3359"/>
          <cell r="R3359" t="str">
            <v>BLFS040558</v>
          </cell>
        </row>
        <row r="3360">
          <cell r="A3360">
            <v>43983.617071759298</v>
          </cell>
          <cell r="B3360">
            <v>6118</v>
          </cell>
          <cell r="R3360" t="str">
            <v>BRAS033261</v>
          </cell>
        </row>
        <row r="3361">
          <cell r="A3361">
            <v>43983.551597222198</v>
          </cell>
          <cell r="B3361">
            <v>2112</v>
          </cell>
          <cell r="R3361" t="str">
            <v>BSLD200427</v>
          </cell>
        </row>
        <row r="3362">
          <cell r="A3362">
            <v>43983.528530092597</v>
          </cell>
          <cell r="B3362">
            <v>47261</v>
          </cell>
          <cell r="R3362" t="str">
            <v>BLFS040558</v>
          </cell>
        </row>
        <row r="3363">
          <cell r="A3363">
            <v>43983.502106481501</v>
          </cell>
          <cell r="B3363">
            <v>4019</v>
          </cell>
          <cell r="R3363" t="str">
            <v>BSCS037349</v>
          </cell>
        </row>
        <row r="3364">
          <cell r="A3364">
            <v>43980.468692129602</v>
          </cell>
          <cell r="B3364">
            <v>1639</v>
          </cell>
          <cell r="R3364" t="str">
            <v>BSDD161729</v>
          </cell>
        </row>
        <row r="3365">
          <cell r="A3365">
            <v>43979.952951388899</v>
          </cell>
          <cell r="B3365">
            <v>2110</v>
          </cell>
          <cell r="R3365" t="str">
            <v>BRJC371828</v>
          </cell>
        </row>
        <row r="3366">
          <cell r="A3366">
            <v>43979.751875000002</v>
          </cell>
          <cell r="B3366">
            <v>821</v>
          </cell>
          <cell r="R3366" t="str">
            <v>BSID161979</v>
          </cell>
        </row>
        <row r="3367">
          <cell r="A3367">
            <v>43975.915266203701</v>
          </cell>
          <cell r="B3367">
            <v>1508</v>
          </cell>
          <cell r="R3367" t="str">
            <v>BRHD161299</v>
          </cell>
        </row>
        <row r="3368">
          <cell r="A3368">
            <v>43975.885879629597</v>
          </cell>
          <cell r="B3368">
            <v>11901</v>
          </cell>
          <cell r="R3368" t="str">
            <v>BQIS031915</v>
          </cell>
        </row>
        <row r="3369">
          <cell r="A3369">
            <v>43975.884895833296</v>
          </cell>
          <cell r="B3369">
            <v>9059</v>
          </cell>
          <cell r="R3369" t="str">
            <v>GPGC370774</v>
          </cell>
        </row>
        <row r="3370">
          <cell r="A3370">
            <v>43975.883159722202</v>
          </cell>
          <cell r="B3370">
            <v>5266</v>
          </cell>
          <cell r="R3370" t="str">
            <v>BQFC370928</v>
          </cell>
        </row>
        <row r="3371">
          <cell r="A3371">
            <v>43975.882303240702</v>
          </cell>
          <cell r="B3371">
            <v>16000</v>
          </cell>
          <cell r="R3371" t="str">
            <v>BKJS040077</v>
          </cell>
        </row>
        <row r="3372">
          <cell r="A3372">
            <v>43975.881655092599</v>
          </cell>
          <cell r="B3372">
            <v>8640</v>
          </cell>
          <cell r="R3372" t="str">
            <v>BQCS040170</v>
          </cell>
        </row>
        <row r="3373">
          <cell r="A3373">
            <v>43975.8809259259</v>
          </cell>
          <cell r="B3373">
            <v>8092</v>
          </cell>
          <cell r="R3373" t="str">
            <v>BRGC373885</v>
          </cell>
        </row>
        <row r="3374">
          <cell r="A3374">
            <v>43972.656145833302</v>
          </cell>
          <cell r="B3374"/>
          <cell r="R3374"/>
        </row>
        <row r="3375">
          <cell r="A3375">
            <v>43969.9049421296</v>
          </cell>
          <cell r="B3375">
            <v>1227</v>
          </cell>
          <cell r="R3375" t="str">
            <v>BSAD161582</v>
          </cell>
        </row>
        <row r="3376">
          <cell r="A3376">
            <v>43969.9011805556</v>
          </cell>
          <cell r="B3376">
            <v>2876</v>
          </cell>
          <cell r="R3376" t="str">
            <v>BRCD160990</v>
          </cell>
        </row>
        <row r="3377">
          <cell r="A3377">
            <v>43964.420092592598</v>
          </cell>
          <cell r="B3377">
            <v>690</v>
          </cell>
          <cell r="R3377" t="str">
            <v>BSFD161819</v>
          </cell>
        </row>
        <row r="3378">
          <cell r="A3378">
            <v>43963.582118055601</v>
          </cell>
          <cell r="B3378">
            <v>3159</v>
          </cell>
          <cell r="R3378" t="str">
            <v>BSCS037449</v>
          </cell>
        </row>
        <row r="3379">
          <cell r="A3379">
            <v>43962.614097222198</v>
          </cell>
          <cell r="B3379">
            <v>26895</v>
          </cell>
          <cell r="R3379" t="str">
            <v>BKAS030685</v>
          </cell>
        </row>
        <row r="3380">
          <cell r="A3380">
            <v>43962.528356481504</v>
          </cell>
          <cell r="B3380">
            <v>19679</v>
          </cell>
          <cell r="R3380" t="str">
            <v>BMIS031670</v>
          </cell>
        </row>
        <row r="3381">
          <cell r="A3381">
            <v>43960.911493055602</v>
          </cell>
          <cell r="B3381">
            <v>2256</v>
          </cell>
          <cell r="R3381" t="str">
            <v>BSCD161691</v>
          </cell>
        </row>
        <row r="3382">
          <cell r="A3382">
            <v>43960.715277777803</v>
          </cell>
          <cell r="B3382">
            <v>6878</v>
          </cell>
          <cell r="R3382" t="str">
            <v>BJHS031586</v>
          </cell>
        </row>
        <row r="3383">
          <cell r="A3383">
            <v>43960.508634259299</v>
          </cell>
          <cell r="B3383">
            <v>2645</v>
          </cell>
          <cell r="R3383" t="str">
            <v>BSCS037531</v>
          </cell>
        </row>
        <row r="3384">
          <cell r="A3384">
            <v>43960.498935185198</v>
          </cell>
          <cell r="B3384">
            <v>39259</v>
          </cell>
          <cell r="R3384" t="str">
            <v>BMBL160078</v>
          </cell>
        </row>
        <row r="3385">
          <cell r="A3385">
            <v>43959.693819444401</v>
          </cell>
          <cell r="B3385">
            <v>7128</v>
          </cell>
          <cell r="R3385" t="str">
            <v>BRIS035698</v>
          </cell>
        </row>
        <row r="3386">
          <cell r="A3386">
            <v>43939.822164351899</v>
          </cell>
          <cell r="B3386">
            <v>1000</v>
          </cell>
          <cell r="R3386" t="str">
            <v>BSGD161904</v>
          </cell>
        </row>
        <row r="3387">
          <cell r="A3387">
            <v>43939.777835648201</v>
          </cell>
          <cell r="B3387">
            <v>2000</v>
          </cell>
          <cell r="R3387" t="str">
            <v>BSKD161477</v>
          </cell>
        </row>
        <row r="3388">
          <cell r="A3388">
            <v>43913.687824074099</v>
          </cell>
          <cell r="B3388">
            <v>17639</v>
          </cell>
          <cell r="R3388" t="str">
            <v>BLIS031950</v>
          </cell>
        </row>
        <row r="3389">
          <cell r="A3389">
            <v>43911.577430555597</v>
          </cell>
          <cell r="B3389">
            <v>4043</v>
          </cell>
          <cell r="R3389" t="str">
            <v>BRAD160777</v>
          </cell>
        </row>
        <row r="3390">
          <cell r="A3390">
            <v>43911.572442129604</v>
          </cell>
          <cell r="B3390">
            <v>8537</v>
          </cell>
          <cell r="R3390" t="str">
            <v>GPGC370774</v>
          </cell>
        </row>
        <row r="3391">
          <cell r="A3391">
            <v>43908.590648148202</v>
          </cell>
          <cell r="B3391"/>
          <cell r="R3391"/>
        </row>
        <row r="3392">
          <cell r="A3392">
            <v>43906.669733796298</v>
          </cell>
          <cell r="B3392">
            <v>3502</v>
          </cell>
          <cell r="R3392" t="str">
            <v>BRCD160968</v>
          </cell>
        </row>
        <row r="3393">
          <cell r="A3393">
            <v>43901.6583217593</v>
          </cell>
          <cell r="B3393">
            <v>986</v>
          </cell>
          <cell r="R3393" t="str">
            <v>BSDD161729</v>
          </cell>
        </row>
        <row r="3394">
          <cell r="A3394">
            <v>43901.632638888899</v>
          </cell>
          <cell r="B3394">
            <v>2630</v>
          </cell>
          <cell r="R3394" t="str">
            <v>BRGD161225</v>
          </cell>
        </row>
        <row r="3395">
          <cell r="A3395">
            <v>43901.629687499997</v>
          </cell>
          <cell r="B3395">
            <v>2462</v>
          </cell>
          <cell r="R3395" t="str">
            <v>BQHD160361</v>
          </cell>
        </row>
        <row r="3396">
          <cell r="A3396">
            <v>43901.627326388902</v>
          </cell>
          <cell r="B3396">
            <v>3509</v>
          </cell>
          <cell r="R3396" t="str">
            <v>BRCD160967</v>
          </cell>
        </row>
        <row r="3397">
          <cell r="A3397">
            <v>43897.711550925902</v>
          </cell>
          <cell r="B3397">
            <v>4954</v>
          </cell>
          <cell r="R3397" t="str">
            <v>BQHS040705</v>
          </cell>
        </row>
        <row r="3398">
          <cell r="A3398">
            <v>43897.707222222198</v>
          </cell>
          <cell r="B3398">
            <v>4061</v>
          </cell>
          <cell r="R3398" t="str">
            <v>BQGS031413</v>
          </cell>
        </row>
        <row r="3399">
          <cell r="A3399">
            <v>43897.702094907399</v>
          </cell>
          <cell r="B3399">
            <v>8186</v>
          </cell>
          <cell r="R3399" t="str">
            <v>GPGC370758</v>
          </cell>
        </row>
        <row r="3400">
          <cell r="A3400">
            <v>43897.514236111099</v>
          </cell>
          <cell r="B3400">
            <v>1229</v>
          </cell>
          <cell r="R3400" t="str">
            <v>BRHD161314</v>
          </cell>
        </row>
        <row r="3401">
          <cell r="A3401">
            <v>43894.678622685198</v>
          </cell>
          <cell r="B3401">
            <v>68103</v>
          </cell>
          <cell r="R3401" t="str">
            <v>BJGS031396</v>
          </cell>
        </row>
        <row r="3402">
          <cell r="A3402">
            <v>43894.677060185197</v>
          </cell>
          <cell r="B3402">
            <v>66872</v>
          </cell>
          <cell r="R3402" t="str">
            <v>BMBS030816</v>
          </cell>
        </row>
        <row r="3403">
          <cell r="A3403">
            <v>43893.7156944444</v>
          </cell>
          <cell r="B3403">
            <v>551</v>
          </cell>
          <cell r="R3403" t="str">
            <v>BSGC376585</v>
          </cell>
        </row>
        <row r="3404">
          <cell r="A3404">
            <v>43892.936134259297</v>
          </cell>
          <cell r="B3404">
            <v>495</v>
          </cell>
          <cell r="R3404" t="str">
            <v>BSKD161462</v>
          </cell>
        </row>
        <row r="3405">
          <cell r="A3405">
            <v>43892.505104166703</v>
          </cell>
          <cell r="B3405">
            <v>43588</v>
          </cell>
          <cell r="R3405" t="str">
            <v>BNCC370425</v>
          </cell>
        </row>
        <row r="3406">
          <cell r="A3406">
            <v>43890.731400463003</v>
          </cell>
          <cell r="B3406">
            <v>14172</v>
          </cell>
          <cell r="R3406" t="str">
            <v>BMFS031346</v>
          </cell>
        </row>
        <row r="3407">
          <cell r="A3407">
            <v>43890.558055555601</v>
          </cell>
          <cell r="B3407">
            <v>983</v>
          </cell>
          <cell r="R3407" t="str">
            <v>BRID161336</v>
          </cell>
        </row>
        <row r="3408">
          <cell r="A3408">
            <v>43890.549837963001</v>
          </cell>
          <cell r="B3408">
            <v>38264</v>
          </cell>
          <cell r="R3408" t="str">
            <v>BMBL160078</v>
          </cell>
        </row>
        <row r="3409">
          <cell r="A3409">
            <v>43889.466643518499</v>
          </cell>
          <cell r="B3409">
            <v>481</v>
          </cell>
          <cell r="R3409" t="str">
            <v>BSID161968</v>
          </cell>
        </row>
        <row r="3410">
          <cell r="A3410">
            <v>43885.510891203703</v>
          </cell>
          <cell r="B3410"/>
          <cell r="R3410"/>
        </row>
        <row r="3411">
          <cell r="A3411">
            <v>43885.495289351798</v>
          </cell>
          <cell r="B3411">
            <v>6967</v>
          </cell>
          <cell r="R3411" t="str">
            <v>BRIC374329</v>
          </cell>
        </row>
        <row r="3412">
          <cell r="A3412">
            <v>43885.3566782407</v>
          </cell>
          <cell r="B3412">
            <v>2391</v>
          </cell>
          <cell r="R3412" t="str">
            <v>BQLD160182</v>
          </cell>
        </row>
        <row r="3413">
          <cell r="A3413">
            <v>43881.626608796301</v>
          </cell>
          <cell r="B3413">
            <v>509</v>
          </cell>
          <cell r="R3413" t="str">
            <v>BSFD161830</v>
          </cell>
        </row>
        <row r="3414">
          <cell r="A3414">
            <v>43879.771793981497</v>
          </cell>
          <cell r="B3414"/>
          <cell r="R3414" t="str">
            <v>BQGD230029</v>
          </cell>
        </row>
        <row r="3415">
          <cell r="A3415">
            <v>43878.536643518499</v>
          </cell>
          <cell r="B3415">
            <v>3598</v>
          </cell>
          <cell r="R3415" t="str">
            <v>BRGD161233</v>
          </cell>
        </row>
        <row r="3416">
          <cell r="A3416">
            <v>43875.595787036997</v>
          </cell>
          <cell r="B3416">
            <v>8101</v>
          </cell>
          <cell r="R3416" t="str">
            <v>GPLS030458</v>
          </cell>
        </row>
        <row r="3417">
          <cell r="A3417">
            <v>43875.515011574098</v>
          </cell>
          <cell r="B3417">
            <v>3006</v>
          </cell>
          <cell r="R3417" t="str">
            <v>BRHD161312</v>
          </cell>
        </row>
        <row r="3418">
          <cell r="A3418">
            <v>43874.487164351798</v>
          </cell>
          <cell r="B3418">
            <v>47133</v>
          </cell>
          <cell r="R3418" t="str">
            <v>BKAS030601</v>
          </cell>
        </row>
        <row r="3419">
          <cell r="A3419">
            <v>43874.485659722202</v>
          </cell>
          <cell r="B3419">
            <v>43656</v>
          </cell>
          <cell r="R3419" t="str">
            <v>BLGS040605</v>
          </cell>
        </row>
        <row r="3420">
          <cell r="A3420">
            <v>43873.572476851798</v>
          </cell>
          <cell r="B3420">
            <v>505</v>
          </cell>
          <cell r="R3420" t="str">
            <v>BSAD230391</v>
          </cell>
        </row>
        <row r="3421">
          <cell r="A3421">
            <v>43873.481226851902</v>
          </cell>
          <cell r="B3421">
            <v>8213</v>
          </cell>
          <cell r="R3421" t="str">
            <v>BMJS040004</v>
          </cell>
        </row>
        <row r="3422">
          <cell r="A3422">
            <v>43872.491770833301</v>
          </cell>
          <cell r="B3422">
            <v>1290</v>
          </cell>
          <cell r="R3422" t="str">
            <v>BRCD160978</v>
          </cell>
        </row>
        <row r="3423">
          <cell r="A3423">
            <v>43871.480266203696</v>
          </cell>
          <cell r="B3423">
            <v>2135</v>
          </cell>
          <cell r="R3423" t="str">
            <v>BRHS035337</v>
          </cell>
        </row>
        <row r="3424">
          <cell r="A3424">
            <v>43871.459479166697</v>
          </cell>
          <cell r="B3424">
            <v>25360</v>
          </cell>
          <cell r="R3424" t="str">
            <v>BKAS030685</v>
          </cell>
        </row>
        <row r="3425">
          <cell r="A3425">
            <v>43868.482546296298</v>
          </cell>
          <cell r="B3425">
            <v>9990</v>
          </cell>
          <cell r="R3425" t="str">
            <v>BKKS030393</v>
          </cell>
        </row>
        <row r="3426">
          <cell r="A3426">
            <v>43867.442280092597</v>
          </cell>
          <cell r="B3426">
            <v>3738</v>
          </cell>
          <cell r="R3426" t="str">
            <v>BRED161077</v>
          </cell>
        </row>
        <row r="3427">
          <cell r="A3427">
            <v>43866.555069444403</v>
          </cell>
          <cell r="B3427">
            <v>514</v>
          </cell>
          <cell r="R3427" t="str">
            <v>BSGD161904</v>
          </cell>
        </row>
        <row r="3428">
          <cell r="A3428">
            <v>43866.540671296301</v>
          </cell>
          <cell r="B3428">
            <v>2115</v>
          </cell>
          <cell r="R3428" t="str">
            <v>BRGD161225</v>
          </cell>
        </row>
        <row r="3429">
          <cell r="A3429">
            <v>43865.496736111098</v>
          </cell>
          <cell r="B3429">
            <v>539</v>
          </cell>
          <cell r="R3429" t="str">
            <v>BSAD120582</v>
          </cell>
        </row>
        <row r="3430">
          <cell r="A3430">
            <v>43864.619317129604</v>
          </cell>
          <cell r="B3430">
            <v>3452</v>
          </cell>
          <cell r="R3430" t="str">
            <v>BSKS036365</v>
          </cell>
        </row>
        <row r="3431">
          <cell r="A3431">
            <v>43861.718935185199</v>
          </cell>
          <cell r="B3431">
            <v>2010</v>
          </cell>
          <cell r="R3431" t="str">
            <v>BRGD161212</v>
          </cell>
        </row>
        <row r="3432">
          <cell r="A3432">
            <v>43860.710243055597</v>
          </cell>
          <cell r="B3432">
            <v>1260</v>
          </cell>
          <cell r="R3432" t="str">
            <v>BSLD230358</v>
          </cell>
        </row>
        <row r="3433">
          <cell r="A3433">
            <v>43860.512094907397</v>
          </cell>
          <cell r="B3433">
            <v>1541</v>
          </cell>
          <cell r="R3433" t="str">
            <v>BSKD161477</v>
          </cell>
        </row>
        <row r="3434">
          <cell r="A3434">
            <v>43860.4840162037</v>
          </cell>
          <cell r="B3434">
            <v>6658</v>
          </cell>
          <cell r="R3434" t="str">
            <v>GOCC370465</v>
          </cell>
        </row>
        <row r="3435">
          <cell r="A3435">
            <v>43855.550231481502</v>
          </cell>
          <cell r="B3435">
            <v>532</v>
          </cell>
          <cell r="R3435" t="str">
            <v>BSDD161729</v>
          </cell>
        </row>
        <row r="3436">
          <cell r="A3436">
            <v>43855.501006944403</v>
          </cell>
          <cell r="B3436">
            <v>1700</v>
          </cell>
          <cell r="R3436" t="str">
            <v>BKHET70130</v>
          </cell>
        </row>
        <row r="3437">
          <cell r="A3437">
            <v>43854.600902777798</v>
          </cell>
          <cell r="B3437">
            <v>31565</v>
          </cell>
          <cell r="R3437" t="str">
            <v>BILS030211</v>
          </cell>
        </row>
        <row r="3438">
          <cell r="A3438">
            <v>43852.503043981502</v>
          </cell>
          <cell r="B3438">
            <v>5445</v>
          </cell>
          <cell r="R3438" t="str">
            <v>BJHS031586</v>
          </cell>
        </row>
        <row r="3439">
          <cell r="A3439">
            <v>43851.494675925896</v>
          </cell>
          <cell r="B3439">
            <v>2077</v>
          </cell>
          <cell r="R3439" t="str">
            <v>BSJD161406</v>
          </cell>
        </row>
        <row r="3440">
          <cell r="A3440">
            <v>43848.521215277797</v>
          </cell>
          <cell r="B3440">
            <v>18530</v>
          </cell>
          <cell r="R3440" t="str">
            <v>BMIS031670</v>
          </cell>
        </row>
        <row r="3441">
          <cell r="A3441">
            <v>43847.630949074097</v>
          </cell>
          <cell r="B3441">
            <v>2372</v>
          </cell>
          <cell r="R3441" t="str">
            <v>BRCD160990</v>
          </cell>
        </row>
        <row r="3442">
          <cell r="A3442">
            <v>43847.620532407404</v>
          </cell>
          <cell r="B3442">
            <v>65807</v>
          </cell>
          <cell r="R3442" t="str">
            <v>BJGS031396</v>
          </cell>
        </row>
        <row r="3443">
          <cell r="A3443">
            <v>43847.611342592601</v>
          </cell>
          <cell r="B3443">
            <v>2076</v>
          </cell>
          <cell r="R3443" t="str">
            <v>BRIS035838</v>
          </cell>
        </row>
        <row r="3444">
          <cell r="A3444">
            <v>43847.582187499997</v>
          </cell>
          <cell r="B3444">
            <v>3140</v>
          </cell>
          <cell r="R3444" t="str">
            <v>BRCD160968</v>
          </cell>
        </row>
        <row r="3445">
          <cell r="A3445">
            <v>43845.532453703701</v>
          </cell>
          <cell r="B3445"/>
          <cell r="R3445" t="str">
            <v>BREC373538</v>
          </cell>
        </row>
        <row r="3446">
          <cell r="A3446">
            <v>43843.590173611097</v>
          </cell>
          <cell r="B3446">
            <v>1409</v>
          </cell>
          <cell r="R3446" t="str">
            <v>BRCC373040</v>
          </cell>
        </row>
        <row r="3447">
          <cell r="A3447">
            <v>43843.562199074098</v>
          </cell>
          <cell r="B3447">
            <v>4000</v>
          </cell>
          <cell r="R3447" t="str">
            <v>BQGD230029</v>
          </cell>
        </row>
        <row r="3448">
          <cell r="A3448">
            <v>43841.532627314802</v>
          </cell>
          <cell r="B3448">
            <v>947</v>
          </cell>
          <cell r="R3448" t="str">
            <v>BRDC373261</v>
          </cell>
        </row>
        <row r="3449">
          <cell r="A3449">
            <v>43841.531643518501</v>
          </cell>
          <cell r="B3449">
            <v>7467</v>
          </cell>
          <cell r="R3449" t="str">
            <v>GPBC370442</v>
          </cell>
        </row>
        <row r="3450">
          <cell r="A3450">
            <v>43840.668437499997</v>
          </cell>
          <cell r="B3450">
            <v>8709</v>
          </cell>
          <cell r="R3450" t="str">
            <v>BQBS033796</v>
          </cell>
        </row>
        <row r="3451">
          <cell r="A3451">
            <v>43840.665914351899</v>
          </cell>
          <cell r="B3451">
            <v>16774</v>
          </cell>
          <cell r="R3451" t="str">
            <v>BPCS030196</v>
          </cell>
        </row>
        <row r="3452">
          <cell r="A3452">
            <v>43838.576226851903</v>
          </cell>
          <cell r="B3452">
            <v>1647</v>
          </cell>
          <cell r="R3452" t="str">
            <v>BJBS040305</v>
          </cell>
        </row>
        <row r="3453">
          <cell r="A3453">
            <v>43836.700185185196</v>
          </cell>
          <cell r="B3453">
            <v>3266</v>
          </cell>
          <cell r="R3453" t="str">
            <v>BRLD160741</v>
          </cell>
        </row>
        <row r="3454">
          <cell r="A3454">
            <v>43834.643333333297</v>
          </cell>
          <cell r="B3454">
            <v>10383</v>
          </cell>
          <cell r="R3454" t="str">
            <v>BQFS031084</v>
          </cell>
        </row>
        <row r="3455">
          <cell r="A3455">
            <v>43834.642141203702</v>
          </cell>
          <cell r="B3455">
            <v>14426</v>
          </cell>
          <cell r="R3455" t="str">
            <v>BKDS031405</v>
          </cell>
        </row>
        <row r="3456">
          <cell r="A3456">
            <v>43834.552048611098</v>
          </cell>
          <cell r="B3456">
            <v>18641</v>
          </cell>
          <cell r="R3456" t="str">
            <v>BLGS040582</v>
          </cell>
        </row>
        <row r="3457">
          <cell r="A3457">
            <v>43834.548796296302</v>
          </cell>
          <cell r="B3457">
            <v>5167</v>
          </cell>
          <cell r="R3457" t="str">
            <v>BRIS035698</v>
          </cell>
        </row>
        <row r="3458">
          <cell r="A3458">
            <v>43834.5321064815</v>
          </cell>
          <cell r="B3458">
            <v>7368</v>
          </cell>
          <cell r="R3458" t="str">
            <v>BJGS031440</v>
          </cell>
        </row>
        <row r="3459">
          <cell r="A3459">
            <v>43834.5250578704</v>
          </cell>
          <cell r="B3459">
            <v>1849</v>
          </cell>
          <cell r="R3459" t="str">
            <v>BSBC375530</v>
          </cell>
        </row>
        <row r="3460">
          <cell r="A3460">
            <v>43830.707604166702</v>
          </cell>
          <cell r="B3460">
            <v>2666</v>
          </cell>
          <cell r="R3460" t="str">
            <v>BRLD160728</v>
          </cell>
        </row>
        <row r="3461">
          <cell r="A3461">
            <v>43830.469594907401</v>
          </cell>
          <cell r="B3461">
            <v>10383</v>
          </cell>
          <cell r="R3461" t="str">
            <v>BQFS031084</v>
          </cell>
        </row>
        <row r="3462">
          <cell r="A3462">
            <v>43827.685787037</v>
          </cell>
          <cell r="B3462">
            <v>1934</v>
          </cell>
          <cell r="R3462" t="str">
            <v>BRED161124</v>
          </cell>
        </row>
        <row r="3463">
          <cell r="A3463">
            <v>43823.580567129597</v>
          </cell>
          <cell r="B3463">
            <v>3000</v>
          </cell>
          <cell r="R3463" t="str">
            <v>BRCD160967</v>
          </cell>
        </row>
        <row r="3464">
          <cell r="A3464">
            <v>43815.822465277801</v>
          </cell>
          <cell r="B3464">
            <v>2546</v>
          </cell>
          <cell r="R3464" t="str">
            <v>BRBL150944</v>
          </cell>
        </row>
        <row r="3465">
          <cell r="A3465">
            <v>43815.821296296301</v>
          </cell>
          <cell r="B3465">
            <v>1977</v>
          </cell>
          <cell r="R3465" t="str">
            <v>BSKL151780</v>
          </cell>
        </row>
        <row r="3466">
          <cell r="A3466">
            <v>43815.6792824074</v>
          </cell>
          <cell r="B3466">
            <v>45000</v>
          </cell>
          <cell r="R3466" t="str">
            <v>BLFS040558</v>
          </cell>
        </row>
        <row r="3467">
          <cell r="A3467">
            <v>43815.676064814797</v>
          </cell>
          <cell r="B3467">
            <v>1527</v>
          </cell>
          <cell r="R3467" t="str">
            <v>BSKD161467</v>
          </cell>
        </row>
        <row r="3468">
          <cell r="A3468">
            <v>43815.5942013889</v>
          </cell>
          <cell r="B3468">
            <v>3565</v>
          </cell>
          <cell r="R3468" t="str">
            <v>BRAD160777</v>
          </cell>
        </row>
        <row r="3469">
          <cell r="A3469">
            <v>43815.360462962999</v>
          </cell>
          <cell r="B3469">
            <v>5500</v>
          </cell>
          <cell r="R3469" t="str">
            <v>BOHD200197</v>
          </cell>
        </row>
        <row r="3470">
          <cell r="A3470">
            <v>43814.670717592599</v>
          </cell>
          <cell r="B3470">
            <v>24611</v>
          </cell>
          <cell r="R3470" t="str">
            <v>BQBS033796</v>
          </cell>
        </row>
        <row r="3471">
          <cell r="A3471">
            <v>43814.667476851799</v>
          </cell>
          <cell r="B3471">
            <v>16423</v>
          </cell>
          <cell r="R3471" t="str">
            <v>BLIS031950</v>
          </cell>
        </row>
        <row r="3472">
          <cell r="A3472">
            <v>43814.666030092601</v>
          </cell>
          <cell r="B3472">
            <v>8942</v>
          </cell>
          <cell r="R3472" t="str">
            <v>GOCS030806</v>
          </cell>
        </row>
        <row r="3473">
          <cell r="A3473">
            <v>43814.664398148103</v>
          </cell>
          <cell r="B3473">
            <v>64969</v>
          </cell>
          <cell r="R3473" t="str">
            <v>BJGS031396</v>
          </cell>
        </row>
        <row r="3474">
          <cell r="A3474">
            <v>43814.662870370397</v>
          </cell>
          <cell r="B3474">
            <v>24018</v>
          </cell>
          <cell r="R3474" t="str">
            <v>BMBS030816</v>
          </cell>
        </row>
        <row r="3475">
          <cell r="A3475">
            <v>43814.559884259303</v>
          </cell>
          <cell r="B3475">
            <v>674</v>
          </cell>
          <cell r="R3475" t="str">
            <v>BSKD200409</v>
          </cell>
        </row>
        <row r="3476">
          <cell r="A3476">
            <v>43813.764583333301</v>
          </cell>
          <cell r="B3476">
            <v>2586</v>
          </cell>
          <cell r="R3476" t="str">
            <v>BRGL151468</v>
          </cell>
        </row>
        <row r="3477">
          <cell r="A3477">
            <v>43809.722083333298</v>
          </cell>
          <cell r="B3477">
            <v>3006</v>
          </cell>
          <cell r="R3477" t="str">
            <v>BRIS035695</v>
          </cell>
        </row>
        <row r="3478">
          <cell r="A3478">
            <v>43806.554618055598</v>
          </cell>
          <cell r="B3478">
            <v>4576</v>
          </cell>
          <cell r="R3478" t="str">
            <v>BQAC373733</v>
          </cell>
        </row>
        <row r="3479">
          <cell r="A3479">
            <v>43805.537476851903</v>
          </cell>
          <cell r="B3479">
            <v>14000</v>
          </cell>
          <cell r="R3479" t="str">
            <v>BJAET10022</v>
          </cell>
        </row>
        <row r="3480">
          <cell r="A3480">
            <v>43805.536076388897</v>
          </cell>
          <cell r="B3480">
            <v>1173</v>
          </cell>
          <cell r="R3480" t="str">
            <v>BRGD230256</v>
          </cell>
        </row>
        <row r="3481">
          <cell r="A3481">
            <v>43805.534247685202</v>
          </cell>
          <cell r="B3481">
            <v>5</v>
          </cell>
          <cell r="R3481" t="str">
            <v>CRLE561984</v>
          </cell>
        </row>
        <row r="3482">
          <cell r="A3482">
            <v>43805.520636574103</v>
          </cell>
          <cell r="B3482">
            <v>9416</v>
          </cell>
          <cell r="R3482" t="str">
            <v>UOHS030121</v>
          </cell>
        </row>
        <row r="3483">
          <cell r="A3483">
            <v>43804.520613425899</v>
          </cell>
          <cell r="B3483">
            <v>1010</v>
          </cell>
          <cell r="R3483" t="str">
            <v>BSCD161691</v>
          </cell>
        </row>
        <row r="3484">
          <cell r="A3484">
            <v>43801.568935185198</v>
          </cell>
          <cell r="B3484">
            <v>42156</v>
          </cell>
          <cell r="R3484" t="str">
            <v>BLGS040605</v>
          </cell>
        </row>
        <row r="3485">
          <cell r="A3485">
            <v>43801.531030092599</v>
          </cell>
          <cell r="B3485">
            <v>7914</v>
          </cell>
          <cell r="R3485" t="str">
            <v>BRAC372524</v>
          </cell>
        </row>
        <row r="3486">
          <cell r="A3486">
            <v>43801.522592592599</v>
          </cell>
          <cell r="B3486">
            <v>32552</v>
          </cell>
          <cell r="R3486" t="str">
            <v>BLES031356</v>
          </cell>
        </row>
        <row r="3487">
          <cell r="A3487">
            <v>43801.514305555596</v>
          </cell>
          <cell r="B3487">
            <v>45530</v>
          </cell>
          <cell r="R3487" t="str">
            <v>BKAS030601</v>
          </cell>
        </row>
        <row r="3488">
          <cell r="A3488">
            <v>43796.634467592601</v>
          </cell>
          <cell r="B3488">
            <v>19238</v>
          </cell>
          <cell r="R3488" t="str">
            <v>BPLF150007</v>
          </cell>
        </row>
        <row r="3489">
          <cell r="A3489">
            <v>43796.620196759301</v>
          </cell>
          <cell r="B3489">
            <v>22432</v>
          </cell>
          <cell r="R3489" t="str">
            <v>BKJS030050</v>
          </cell>
        </row>
        <row r="3490">
          <cell r="A3490">
            <v>43792.7126041667</v>
          </cell>
          <cell r="B3490">
            <v>1587</v>
          </cell>
          <cell r="R3490" t="str">
            <v>BSCS037449</v>
          </cell>
        </row>
        <row r="3491">
          <cell r="A3491">
            <v>43789.692766203698</v>
          </cell>
          <cell r="B3491">
            <v>3000</v>
          </cell>
          <cell r="R3491" t="str">
            <v>BRLD160727</v>
          </cell>
        </row>
        <row r="3492">
          <cell r="A3492">
            <v>43787.465787036999</v>
          </cell>
          <cell r="B3492">
            <v>4500</v>
          </cell>
          <cell r="R3492" t="str">
            <v>BRED161077</v>
          </cell>
        </row>
        <row r="3493">
          <cell r="A3493">
            <v>43785.619965277801</v>
          </cell>
          <cell r="B3493">
            <v>10058</v>
          </cell>
          <cell r="R3493" t="str">
            <v>BQES030978</v>
          </cell>
        </row>
        <row r="3494">
          <cell r="A3494">
            <v>43780.838298611103</v>
          </cell>
          <cell r="B3494">
            <v>1405</v>
          </cell>
          <cell r="R3494" t="str">
            <v>BSAD161567</v>
          </cell>
        </row>
        <row r="3495">
          <cell r="A3495">
            <v>43780.514212962997</v>
          </cell>
          <cell r="B3495">
            <v>1559</v>
          </cell>
          <cell r="R3495" t="str">
            <v>BSJD161406</v>
          </cell>
        </row>
        <row r="3496">
          <cell r="A3496">
            <v>43780.433101851799</v>
          </cell>
          <cell r="B3496">
            <v>2450</v>
          </cell>
          <cell r="R3496" t="str">
            <v>BRGL151464</v>
          </cell>
        </row>
        <row r="3497">
          <cell r="A3497">
            <v>43778.724965277797</v>
          </cell>
          <cell r="B3497">
            <v>4500</v>
          </cell>
          <cell r="R3497" t="str">
            <v>BQKD160094</v>
          </cell>
        </row>
        <row r="3498">
          <cell r="A3498">
            <v>43776.465069444399</v>
          </cell>
          <cell r="B3498">
            <v>2044</v>
          </cell>
          <cell r="R3498" t="str">
            <v>BRCD160990</v>
          </cell>
        </row>
        <row r="3499">
          <cell r="A3499">
            <v>43776.462395833303</v>
          </cell>
          <cell r="B3499">
            <v>35012</v>
          </cell>
          <cell r="R3499" t="str">
            <v>BMBL160078</v>
          </cell>
        </row>
        <row r="3500">
          <cell r="A3500">
            <v>43769.550729166702</v>
          </cell>
          <cell r="B3500">
            <v>2769</v>
          </cell>
          <cell r="R3500" t="str">
            <v>BRLD160741</v>
          </cell>
        </row>
        <row r="3501">
          <cell r="A3501">
            <v>43763.563020833302</v>
          </cell>
          <cell r="B3501">
            <v>753</v>
          </cell>
          <cell r="R3501" t="str">
            <v>BRID161341</v>
          </cell>
        </row>
        <row r="3502">
          <cell r="A3502">
            <v>43763.475266203699</v>
          </cell>
          <cell r="B3502">
            <v>5533</v>
          </cell>
          <cell r="R3502" t="str">
            <v>BRGC373885</v>
          </cell>
        </row>
        <row r="3503">
          <cell r="A3503">
            <v>43760.5003125</v>
          </cell>
          <cell r="B3503">
            <v>63862</v>
          </cell>
          <cell r="R3503" t="str">
            <v>BJGS031396</v>
          </cell>
        </row>
        <row r="3504">
          <cell r="A3504">
            <v>43759.706377314797</v>
          </cell>
          <cell r="B3504">
            <v>1549</v>
          </cell>
          <cell r="R3504" t="str">
            <v>BRGD161212</v>
          </cell>
        </row>
        <row r="3505">
          <cell r="A3505">
            <v>43759.699050925898</v>
          </cell>
          <cell r="B3505">
            <v>3038</v>
          </cell>
          <cell r="R3505" t="str">
            <v>BRCD160968</v>
          </cell>
        </row>
        <row r="3506">
          <cell r="A3506">
            <v>43759.691990740699</v>
          </cell>
          <cell r="B3506">
            <v>25715</v>
          </cell>
          <cell r="R3506" t="str">
            <v>BLFS031469</v>
          </cell>
        </row>
        <row r="3507">
          <cell r="A3507">
            <v>43759.533113425903</v>
          </cell>
          <cell r="B3507">
            <v>12211</v>
          </cell>
          <cell r="R3507" t="str">
            <v>BMFS031346</v>
          </cell>
        </row>
        <row r="3508">
          <cell r="A3508">
            <v>43757.6711574074</v>
          </cell>
          <cell r="B3508">
            <v>24981</v>
          </cell>
          <cell r="R3508" t="str">
            <v>BKCS040470</v>
          </cell>
        </row>
        <row r="3509">
          <cell r="A3509">
            <v>43757.4894907407</v>
          </cell>
          <cell r="B3509">
            <v>4955</v>
          </cell>
          <cell r="R3509" t="str">
            <v>BQCS040170</v>
          </cell>
        </row>
        <row r="3510">
          <cell r="A3510">
            <v>43757.462812500002</v>
          </cell>
          <cell r="B3510">
            <v>536</v>
          </cell>
          <cell r="R3510" t="str">
            <v>BSAD161582</v>
          </cell>
        </row>
        <row r="3511">
          <cell r="A3511">
            <v>43755.480497685203</v>
          </cell>
          <cell r="B3511">
            <v>1781</v>
          </cell>
          <cell r="R3511" t="str">
            <v>BRJC371698</v>
          </cell>
        </row>
        <row r="3512">
          <cell r="A3512">
            <v>43755.478206018503</v>
          </cell>
          <cell r="B3512">
            <v>4458</v>
          </cell>
          <cell r="R3512" t="str">
            <v>BRES034488</v>
          </cell>
        </row>
        <row r="3513">
          <cell r="A3513">
            <v>43754.572546296302</v>
          </cell>
          <cell r="B3513">
            <v>9749</v>
          </cell>
          <cell r="R3513" t="str">
            <v>BQES030978</v>
          </cell>
        </row>
        <row r="3514">
          <cell r="A3514">
            <v>43752.545266203699</v>
          </cell>
          <cell r="B3514">
            <v>3612</v>
          </cell>
          <cell r="R3514" t="str">
            <v>BRIS035698</v>
          </cell>
        </row>
        <row r="3515">
          <cell r="A3515">
            <v>43750.932557870401</v>
          </cell>
          <cell r="B3515">
            <v>3284</v>
          </cell>
          <cell r="R3515" t="str">
            <v>BQHD160427</v>
          </cell>
        </row>
        <row r="3516">
          <cell r="A3516">
            <v>43750.9295949074</v>
          </cell>
          <cell r="B3516">
            <v>4441</v>
          </cell>
          <cell r="R3516" t="str">
            <v>BJHS031586</v>
          </cell>
        </row>
        <row r="3517">
          <cell r="A3517">
            <v>43749.573668981502</v>
          </cell>
          <cell r="B3517">
            <v>1038</v>
          </cell>
          <cell r="R3517" t="str">
            <v>BREC373485</v>
          </cell>
        </row>
        <row r="3518">
          <cell r="A3518">
            <v>43749.565428240698</v>
          </cell>
          <cell r="B3518">
            <v>40000</v>
          </cell>
          <cell r="R3518" t="str">
            <v>BIFS040367</v>
          </cell>
        </row>
        <row r="3519">
          <cell r="A3519">
            <v>43749.563148148103</v>
          </cell>
          <cell r="B3519">
            <v>1007</v>
          </cell>
          <cell r="R3519" t="str">
            <v>BSKD161467</v>
          </cell>
        </row>
        <row r="3520">
          <cell r="A3520">
            <v>43749.545162037</v>
          </cell>
          <cell r="B3520">
            <v>1565</v>
          </cell>
          <cell r="R3520" t="str">
            <v>BSKS036365</v>
          </cell>
        </row>
        <row r="3521">
          <cell r="A3521">
            <v>43743.378564814797</v>
          </cell>
          <cell r="B3521">
            <v>510</v>
          </cell>
          <cell r="R3521" t="str">
            <v>BSCD161691</v>
          </cell>
        </row>
        <row r="3522">
          <cell r="A3522">
            <v>43732.775972222204</v>
          </cell>
          <cell r="B3522">
            <v>2030</v>
          </cell>
          <cell r="R3522" t="str">
            <v>BRHD161304</v>
          </cell>
        </row>
        <row r="3523">
          <cell r="A3523">
            <v>43721.448773148099</v>
          </cell>
          <cell r="B3523">
            <v>7300</v>
          </cell>
          <cell r="R3523" t="str">
            <v>BQBS033796</v>
          </cell>
        </row>
        <row r="3524">
          <cell r="A3524">
            <v>43719.682025463</v>
          </cell>
          <cell r="B3524">
            <v>17187</v>
          </cell>
          <cell r="R3524" t="str">
            <v>GOIS031795</v>
          </cell>
        </row>
        <row r="3525">
          <cell r="A3525">
            <v>43719.651192129597</v>
          </cell>
          <cell r="B3525">
            <v>518</v>
          </cell>
          <cell r="R3525" t="str">
            <v>BRID161336</v>
          </cell>
        </row>
        <row r="3526">
          <cell r="A3526">
            <v>43715.671932870398</v>
          </cell>
          <cell r="B3526">
            <v>3750</v>
          </cell>
          <cell r="R3526" t="str">
            <v>BPHD200246</v>
          </cell>
        </row>
        <row r="3527">
          <cell r="A3527">
            <v>43714.529374999998</v>
          </cell>
          <cell r="B3527">
            <v>1155</v>
          </cell>
          <cell r="R3527" t="str">
            <v>BSJD161406</v>
          </cell>
        </row>
        <row r="3528">
          <cell r="A3528">
            <v>43711.6880439815</v>
          </cell>
          <cell r="B3528">
            <v>4266</v>
          </cell>
          <cell r="R3528" t="str">
            <v>BRED161077</v>
          </cell>
        </row>
        <row r="3529">
          <cell r="A3529">
            <v>43711.545949074098</v>
          </cell>
          <cell r="B3529">
            <v>3406</v>
          </cell>
          <cell r="R3529" t="str">
            <v>BRCD160948</v>
          </cell>
        </row>
        <row r="3530">
          <cell r="A3530">
            <v>43707.622523148202</v>
          </cell>
          <cell r="B3530"/>
          <cell r="R3530"/>
        </row>
        <row r="3531">
          <cell r="A3531">
            <v>43705.563958333303</v>
          </cell>
          <cell r="B3531">
            <v>2966</v>
          </cell>
          <cell r="R3531" t="str">
            <v>BRAD160777</v>
          </cell>
        </row>
        <row r="3532">
          <cell r="A3532">
            <v>43701.527187500003</v>
          </cell>
          <cell r="B3532">
            <v>2260</v>
          </cell>
          <cell r="R3532" t="str">
            <v>BRLD160741</v>
          </cell>
        </row>
        <row r="3533">
          <cell r="A3533">
            <v>43701.525358796302</v>
          </cell>
          <cell r="B3533">
            <v>3487</v>
          </cell>
          <cell r="R3533" t="str">
            <v>BQID160499</v>
          </cell>
        </row>
        <row r="3534">
          <cell r="A3534">
            <v>43701.448506944398</v>
          </cell>
          <cell r="B3534">
            <v>2390</v>
          </cell>
          <cell r="R3534" t="str">
            <v>BRLD160727</v>
          </cell>
        </row>
        <row r="3535">
          <cell r="A3535">
            <v>43696.531574074099</v>
          </cell>
          <cell r="B3535">
            <v>1440</v>
          </cell>
          <cell r="R3535" t="str">
            <v>BRHD161312</v>
          </cell>
        </row>
        <row r="3536">
          <cell r="A3536">
            <v>43686.5321527778</v>
          </cell>
          <cell r="B3536">
            <v>2002</v>
          </cell>
          <cell r="R3536" t="str">
            <v>BRBD160856</v>
          </cell>
        </row>
        <row r="3537">
          <cell r="A3537">
            <v>43685.535405092603</v>
          </cell>
          <cell r="B3537">
            <v>537</v>
          </cell>
          <cell r="R3537" t="str">
            <v>BSKD161477</v>
          </cell>
        </row>
        <row r="3538">
          <cell r="A3538">
            <v>43672.481273148202</v>
          </cell>
          <cell r="B3538">
            <v>1539</v>
          </cell>
          <cell r="R3538" t="str">
            <v>BRCD160990</v>
          </cell>
        </row>
        <row r="3539">
          <cell r="A3539">
            <v>43671.562881944403</v>
          </cell>
          <cell r="B3539">
            <v>1510</v>
          </cell>
          <cell r="R3539" t="str">
            <v>BRHD161304</v>
          </cell>
        </row>
        <row r="3540">
          <cell r="A3540">
            <v>43671.4472916667</v>
          </cell>
          <cell r="B3540">
            <v>486</v>
          </cell>
          <cell r="R3540" t="str">
            <v>BSJD161422</v>
          </cell>
        </row>
        <row r="3541">
          <cell r="A3541">
            <v>43670.605682870402</v>
          </cell>
          <cell r="B3541">
            <v>591</v>
          </cell>
          <cell r="R3541" t="str">
            <v>BSAD161567</v>
          </cell>
        </row>
        <row r="3542">
          <cell r="A3542">
            <v>43666.513449074097</v>
          </cell>
          <cell r="B3542">
            <v>23603</v>
          </cell>
          <cell r="R3542" t="str">
            <v>BIFS040367</v>
          </cell>
        </row>
        <row r="3543">
          <cell r="A3543">
            <v>43666.511990740699</v>
          </cell>
          <cell r="B3543">
            <v>1916</v>
          </cell>
          <cell r="R3543" t="str">
            <v>BRGD161233</v>
          </cell>
        </row>
        <row r="3544">
          <cell r="A3544">
            <v>43666.504513888904</v>
          </cell>
          <cell r="B3544">
            <v>499</v>
          </cell>
          <cell r="R3544" t="str">
            <v>BSKD161467</v>
          </cell>
        </row>
        <row r="3545">
          <cell r="A3545">
            <v>43665.4621064815</v>
          </cell>
          <cell r="B3545">
            <v>4069</v>
          </cell>
          <cell r="R3545" t="str">
            <v>BQJD200029</v>
          </cell>
        </row>
        <row r="3546">
          <cell r="A3546">
            <v>43661.532002314802</v>
          </cell>
          <cell r="B3546">
            <v>6822</v>
          </cell>
          <cell r="R3546" t="str">
            <v>BQIS031915</v>
          </cell>
        </row>
        <row r="3547">
          <cell r="A3547">
            <v>43661.5140046296</v>
          </cell>
          <cell r="B3547">
            <v>24504</v>
          </cell>
          <cell r="R3547" t="str">
            <v>BLFS031469</v>
          </cell>
        </row>
        <row r="3548">
          <cell r="A3548">
            <v>43661.500567129602</v>
          </cell>
          <cell r="B3548">
            <v>14433</v>
          </cell>
          <cell r="R3548" t="str">
            <v>BLIS031950</v>
          </cell>
        </row>
        <row r="3549">
          <cell r="A3549">
            <v>43661.495358796303</v>
          </cell>
          <cell r="B3549">
            <v>10682</v>
          </cell>
          <cell r="R3549" t="str">
            <v>BMFS031346</v>
          </cell>
        </row>
        <row r="3550">
          <cell r="A3550">
            <v>43659.556921296302</v>
          </cell>
          <cell r="B3550">
            <v>613</v>
          </cell>
          <cell r="R3550" t="str">
            <v>BSKD161476</v>
          </cell>
        </row>
        <row r="3551">
          <cell r="A3551">
            <v>43658.529745370397</v>
          </cell>
          <cell r="B3551">
            <v>546</v>
          </cell>
          <cell r="R3551" t="str">
            <v>BREC373485</v>
          </cell>
        </row>
        <row r="3552">
          <cell r="A3552">
            <v>43658.519837963002</v>
          </cell>
          <cell r="B3552">
            <v>2490</v>
          </cell>
          <cell r="R3552" t="str">
            <v>BRAD160816</v>
          </cell>
        </row>
        <row r="3553">
          <cell r="A3553">
            <v>43655.679490740702</v>
          </cell>
          <cell r="B3553">
            <v>4906</v>
          </cell>
          <cell r="R3553" t="str">
            <v>BQKD160076</v>
          </cell>
        </row>
        <row r="3554">
          <cell r="A3554">
            <v>43650.548310185201</v>
          </cell>
          <cell r="B3554">
            <v>746</v>
          </cell>
          <cell r="R3554" t="str">
            <v>BSJD161378</v>
          </cell>
        </row>
        <row r="3555">
          <cell r="A3555">
            <v>43649.486527777801</v>
          </cell>
          <cell r="B3555">
            <v>0</v>
          </cell>
          <cell r="R3555" t="str">
            <v>CRLE561984</v>
          </cell>
        </row>
        <row r="3556">
          <cell r="A3556">
            <v>43649.486203703702</v>
          </cell>
          <cell r="B3556">
            <v>1570</v>
          </cell>
          <cell r="R3556" t="str">
            <v>BRLD160728</v>
          </cell>
        </row>
        <row r="3557">
          <cell r="A3557">
            <v>43649.481354166703</v>
          </cell>
          <cell r="B3557">
            <v>1967</v>
          </cell>
          <cell r="R3557" t="str">
            <v>BRLD160741</v>
          </cell>
        </row>
        <row r="3558">
          <cell r="A3558">
            <v>43648.4678472222</v>
          </cell>
          <cell r="B3558">
            <v>690</v>
          </cell>
          <cell r="R3558" t="str">
            <v>BSLD200427</v>
          </cell>
        </row>
        <row r="3559">
          <cell r="A3559">
            <v>43645.457187499997</v>
          </cell>
          <cell r="B3559">
            <v>1652</v>
          </cell>
          <cell r="R3559" t="str">
            <v>BRIS035698</v>
          </cell>
        </row>
        <row r="3560">
          <cell r="A3560">
            <v>43643.688935185201</v>
          </cell>
          <cell r="B3560">
            <v>1632</v>
          </cell>
          <cell r="R3560" t="str">
            <v>BRED161131</v>
          </cell>
        </row>
        <row r="3561">
          <cell r="A3561">
            <v>43642.676898148202</v>
          </cell>
          <cell r="B3561">
            <v>11897</v>
          </cell>
          <cell r="R3561" t="str">
            <v>BOCS040147</v>
          </cell>
        </row>
        <row r="3562">
          <cell r="A3562">
            <v>43642.647650462997</v>
          </cell>
          <cell r="B3562">
            <v>572</v>
          </cell>
          <cell r="R3562" t="str">
            <v>BSLD230358</v>
          </cell>
        </row>
        <row r="3563">
          <cell r="A3563">
            <v>43640.536030092597</v>
          </cell>
          <cell r="B3563">
            <v>1735</v>
          </cell>
          <cell r="R3563" t="str">
            <v>BRFC373676</v>
          </cell>
        </row>
        <row r="3564">
          <cell r="A3564">
            <v>43640.534629629597</v>
          </cell>
          <cell r="B3564">
            <v>866</v>
          </cell>
          <cell r="R3564" t="str">
            <v>BRDD161021</v>
          </cell>
        </row>
        <row r="3565">
          <cell r="A3565">
            <v>43640.528668981497</v>
          </cell>
          <cell r="B3565">
            <v>2850</v>
          </cell>
          <cell r="R3565" t="str">
            <v>BQJD120016</v>
          </cell>
        </row>
        <row r="3566">
          <cell r="A3566">
            <v>43640.502407407403</v>
          </cell>
          <cell r="B3566">
            <v>4024</v>
          </cell>
          <cell r="R3566" t="str">
            <v>BQKD160094</v>
          </cell>
        </row>
        <row r="3567">
          <cell r="A3567">
            <v>43638.498969907399</v>
          </cell>
          <cell r="B3567">
            <v>7785</v>
          </cell>
          <cell r="R3567" t="str">
            <v>GPBC370442</v>
          </cell>
        </row>
        <row r="3568">
          <cell r="A3568">
            <v>43637.585358796299</v>
          </cell>
          <cell r="B3568">
            <v>1102</v>
          </cell>
          <cell r="R3568" t="str">
            <v>BRED161081</v>
          </cell>
        </row>
        <row r="3569">
          <cell r="A3569">
            <v>43637.479826388902</v>
          </cell>
          <cell r="B3569">
            <v>1857</v>
          </cell>
          <cell r="R3569" t="str">
            <v>BQLD160182</v>
          </cell>
        </row>
        <row r="3570">
          <cell r="A3570">
            <v>43637.475196759297</v>
          </cell>
          <cell r="B3570">
            <v>605</v>
          </cell>
          <cell r="R3570" t="str">
            <v>BSKL151780</v>
          </cell>
        </row>
        <row r="3571">
          <cell r="A3571">
            <v>43637.473483796297</v>
          </cell>
          <cell r="B3571">
            <v>4207</v>
          </cell>
          <cell r="R3571" t="str">
            <v>BQDD200043</v>
          </cell>
        </row>
        <row r="3572">
          <cell r="A3572">
            <v>43636.455208333296</v>
          </cell>
          <cell r="B3572">
            <v>2178</v>
          </cell>
          <cell r="R3572" t="str">
            <v>BQED160222</v>
          </cell>
        </row>
        <row r="3573">
          <cell r="A3573">
            <v>43635.4995023148</v>
          </cell>
          <cell r="B3573">
            <v>6780</v>
          </cell>
          <cell r="R3573" t="str">
            <v>BPLD200036</v>
          </cell>
        </row>
        <row r="3574">
          <cell r="A3574">
            <v>43635.436817129601</v>
          </cell>
          <cell r="B3574">
            <v>2553</v>
          </cell>
          <cell r="R3574" t="str">
            <v>BRAD160777</v>
          </cell>
        </row>
        <row r="3575">
          <cell r="A3575">
            <v>43634.432650463001</v>
          </cell>
          <cell r="B3575">
            <v>2533</v>
          </cell>
          <cell r="R3575" t="str">
            <v>BRJC371742</v>
          </cell>
        </row>
        <row r="3576">
          <cell r="A3576">
            <v>43634.4214699074</v>
          </cell>
          <cell r="B3576">
            <v>1300</v>
          </cell>
          <cell r="R3576" t="str">
            <v>BRLD230160</v>
          </cell>
        </row>
        <row r="3577">
          <cell r="A3577">
            <v>43633.495416666701</v>
          </cell>
          <cell r="B3577">
            <v>3001</v>
          </cell>
          <cell r="R3577" t="str">
            <v>BQBD160060</v>
          </cell>
        </row>
        <row r="3578">
          <cell r="A3578">
            <v>43631.488784722198</v>
          </cell>
          <cell r="B3578">
            <v>3312</v>
          </cell>
          <cell r="R3578" t="str">
            <v>BQID160510</v>
          </cell>
        </row>
        <row r="3579">
          <cell r="A3579">
            <v>43631.487349536997</v>
          </cell>
          <cell r="B3579">
            <v>5793</v>
          </cell>
          <cell r="R3579" t="str">
            <v>BMHD200313</v>
          </cell>
        </row>
        <row r="3580">
          <cell r="A3580">
            <v>43630.519224536998</v>
          </cell>
          <cell r="B3580">
            <v>3010</v>
          </cell>
          <cell r="R3580" t="str">
            <v>BRBD160901</v>
          </cell>
        </row>
        <row r="3581">
          <cell r="A3581">
            <v>43629.468935185199</v>
          </cell>
          <cell r="B3581">
            <v>2203</v>
          </cell>
          <cell r="R3581" t="str">
            <v>BRAD160816</v>
          </cell>
        </row>
        <row r="3582">
          <cell r="A3582">
            <v>43628.745428240698</v>
          </cell>
          <cell r="B3582">
            <v>263</v>
          </cell>
          <cell r="R3582" t="str">
            <v>BSAD161576</v>
          </cell>
        </row>
        <row r="3583">
          <cell r="A3583">
            <v>43628.615185185197</v>
          </cell>
          <cell r="B3583">
            <v>2091</v>
          </cell>
          <cell r="R3583" t="str">
            <v>BRHS035368</v>
          </cell>
        </row>
        <row r="3584">
          <cell r="A3584">
            <v>43628.484976851898</v>
          </cell>
          <cell r="B3584">
            <v>1002</v>
          </cell>
          <cell r="R3584" t="str">
            <v>BRGD161212</v>
          </cell>
        </row>
        <row r="3585">
          <cell r="A3585">
            <v>43627.774687500001</v>
          </cell>
          <cell r="B3585">
            <v>1507</v>
          </cell>
          <cell r="R3585" t="str">
            <v>BRED161077</v>
          </cell>
        </row>
        <row r="3586">
          <cell r="A3586">
            <v>43627.759224537003</v>
          </cell>
          <cell r="B3586">
            <v>5202</v>
          </cell>
          <cell r="R3586" t="str">
            <v>BPED200187</v>
          </cell>
        </row>
        <row r="3587">
          <cell r="A3587">
            <v>43624.860462962999</v>
          </cell>
          <cell r="B3587">
            <v>500</v>
          </cell>
          <cell r="R3587" t="str">
            <v>BRDD161021</v>
          </cell>
        </row>
        <row r="3588">
          <cell r="A3588">
            <v>43624.6949537037</v>
          </cell>
          <cell r="B3588">
            <v>4890</v>
          </cell>
          <cell r="R3588" t="str">
            <v>BPED160088</v>
          </cell>
        </row>
        <row r="3589">
          <cell r="A3589">
            <v>43624.447638888902</v>
          </cell>
          <cell r="B3589">
            <v>1302</v>
          </cell>
          <cell r="R3589" t="str">
            <v>BRCD160940</v>
          </cell>
        </row>
        <row r="3590">
          <cell r="A3590">
            <v>43623.484166666698</v>
          </cell>
          <cell r="B3590"/>
          <cell r="R3590"/>
        </row>
        <row r="3591">
          <cell r="A3591">
            <v>43623.443530092598</v>
          </cell>
          <cell r="B3591">
            <v>4000</v>
          </cell>
          <cell r="R3591" t="str">
            <v>BJHS031586</v>
          </cell>
        </row>
        <row r="3592">
          <cell r="A3592">
            <v>43622.450543981497</v>
          </cell>
          <cell r="B3592">
            <v>1141</v>
          </cell>
          <cell r="R3592" t="str">
            <v>BRGD161225</v>
          </cell>
        </row>
        <row r="3593">
          <cell r="A3593">
            <v>43621.496655092596</v>
          </cell>
          <cell r="B3593">
            <v>39889</v>
          </cell>
          <cell r="R3593" t="str">
            <v>BLGS040605</v>
          </cell>
        </row>
        <row r="3594">
          <cell r="A3594">
            <v>43621.485393518502</v>
          </cell>
          <cell r="B3594">
            <v>1541</v>
          </cell>
          <cell r="R3594" t="str">
            <v>BRJD160598</v>
          </cell>
        </row>
        <row r="3595">
          <cell r="A3595">
            <v>43621.479375000003</v>
          </cell>
          <cell r="B3595">
            <v>1195</v>
          </cell>
          <cell r="R3595" t="str">
            <v>BQFD200090</v>
          </cell>
        </row>
        <row r="3596">
          <cell r="A3596">
            <v>43620.654837962997</v>
          </cell>
          <cell r="B3596">
            <v>3083</v>
          </cell>
          <cell r="R3596" t="str">
            <v>BRGC373885</v>
          </cell>
        </row>
        <row r="3597">
          <cell r="A3597">
            <v>43620.474479166704</v>
          </cell>
          <cell r="B3597">
            <v>2572</v>
          </cell>
          <cell r="R3597" t="str">
            <v>BQCS040170</v>
          </cell>
        </row>
        <row r="3598">
          <cell r="A3598">
            <v>43620.460474537002</v>
          </cell>
          <cell r="B3598">
            <v>3082</v>
          </cell>
          <cell r="R3598" t="str">
            <v>BPIC370386</v>
          </cell>
        </row>
        <row r="3599">
          <cell r="A3599">
            <v>43619.642407407402</v>
          </cell>
          <cell r="B3599">
            <v>4000</v>
          </cell>
          <cell r="R3599" t="str">
            <v>BQCD160129</v>
          </cell>
        </row>
        <row r="3600">
          <cell r="A3600">
            <v>43619.467766203699</v>
          </cell>
          <cell r="B3600">
            <v>2883</v>
          </cell>
          <cell r="R3600" t="str">
            <v>BRIC374329</v>
          </cell>
        </row>
        <row r="3601">
          <cell r="A3601">
            <v>43619.453865740703</v>
          </cell>
          <cell r="B3601">
            <v>1545</v>
          </cell>
          <cell r="R3601" t="str">
            <v>BRCD160968</v>
          </cell>
        </row>
        <row r="3602">
          <cell r="A3602">
            <v>43616.621793981503</v>
          </cell>
          <cell r="B3602">
            <v>8205</v>
          </cell>
          <cell r="R3602" t="str">
            <v>BQHD160416</v>
          </cell>
        </row>
        <row r="3603">
          <cell r="A3603">
            <v>43616.620879629598</v>
          </cell>
          <cell r="B3603"/>
          <cell r="R3603"/>
        </row>
        <row r="3604">
          <cell r="A3604">
            <v>43616.464722222197</v>
          </cell>
          <cell r="B3604">
            <v>1332</v>
          </cell>
          <cell r="R3604" t="str">
            <v>BRGD161233</v>
          </cell>
        </row>
        <row r="3605">
          <cell r="A3605">
            <v>43615.423263888901</v>
          </cell>
          <cell r="B3605">
            <v>31781</v>
          </cell>
          <cell r="R3605" t="str">
            <v>BLES031356</v>
          </cell>
        </row>
        <row r="3606">
          <cell r="A3606">
            <v>43613.4672222222</v>
          </cell>
          <cell r="B3606">
            <v>18723</v>
          </cell>
          <cell r="R3606" t="str">
            <v>GOBC370298</v>
          </cell>
        </row>
        <row r="3607">
          <cell r="A3607">
            <v>43612.550092592603</v>
          </cell>
          <cell r="B3607">
            <v>2038</v>
          </cell>
          <cell r="R3607" t="str">
            <v>BRCD160967</v>
          </cell>
        </row>
        <row r="3608">
          <cell r="A3608">
            <v>43612.466736111099</v>
          </cell>
          <cell r="B3608">
            <v>2201</v>
          </cell>
          <cell r="R3608" t="str">
            <v>BRGS035244</v>
          </cell>
        </row>
        <row r="3609">
          <cell r="A3609">
            <v>43609.6703935185</v>
          </cell>
          <cell r="B3609">
            <v>528</v>
          </cell>
          <cell r="R3609" t="str">
            <v>BRCD160978</v>
          </cell>
        </row>
        <row r="3610">
          <cell r="A3610">
            <v>43609.538055555597</v>
          </cell>
          <cell r="B3610">
            <v>7886</v>
          </cell>
          <cell r="R3610" t="str">
            <v>BKKS030393</v>
          </cell>
        </row>
        <row r="3611">
          <cell r="A3611">
            <v>43608.663634259297</v>
          </cell>
          <cell r="B3611">
            <v>8122</v>
          </cell>
          <cell r="R3611" t="str">
            <v>BQES030978</v>
          </cell>
        </row>
        <row r="3612">
          <cell r="A3612">
            <v>43607.667280092603</v>
          </cell>
          <cell r="B3612"/>
          <cell r="R3612"/>
        </row>
        <row r="3613">
          <cell r="A3613">
            <v>43607.549537036997</v>
          </cell>
          <cell r="B3613">
            <v>4095</v>
          </cell>
          <cell r="R3613" t="str">
            <v>BQCD160103</v>
          </cell>
        </row>
        <row r="3614">
          <cell r="A3614">
            <v>43606.636689814797</v>
          </cell>
          <cell r="B3614">
            <v>19932</v>
          </cell>
          <cell r="R3614" t="str">
            <v>BNAS040264</v>
          </cell>
        </row>
        <row r="3615">
          <cell r="A3615">
            <v>43606.6237384259</v>
          </cell>
          <cell r="B3615">
            <v>11985</v>
          </cell>
          <cell r="R3615" t="str">
            <v>BOIC370255</v>
          </cell>
        </row>
        <row r="3616">
          <cell r="A3616">
            <v>43606.622152777803</v>
          </cell>
          <cell r="B3616">
            <v>12785</v>
          </cell>
          <cell r="R3616" t="str">
            <v>BOGC370193</v>
          </cell>
        </row>
        <row r="3617">
          <cell r="A3617">
            <v>43606.594282407401</v>
          </cell>
          <cell r="B3617">
            <v>1170</v>
          </cell>
          <cell r="R3617" t="str">
            <v>BRCD161002</v>
          </cell>
        </row>
        <row r="3618">
          <cell r="A3618">
            <v>43605.485115740703</v>
          </cell>
          <cell r="B3618">
            <v>2621</v>
          </cell>
          <cell r="R3618" t="str">
            <v>BQFD160263</v>
          </cell>
        </row>
        <row r="3619">
          <cell r="A3619">
            <v>43603.503043981502</v>
          </cell>
          <cell r="B3619">
            <v>3866</v>
          </cell>
          <cell r="R3619" t="str">
            <v>BQED160211</v>
          </cell>
        </row>
        <row r="3620">
          <cell r="A3620">
            <v>43600.570752314801</v>
          </cell>
          <cell r="B3620">
            <v>683</v>
          </cell>
          <cell r="R3620" t="str">
            <v>BRHD161314</v>
          </cell>
        </row>
        <row r="3621">
          <cell r="A3621">
            <v>43600.485671296301</v>
          </cell>
          <cell r="B3621">
            <v>1435</v>
          </cell>
          <cell r="R3621" t="str">
            <v>BQJD200026</v>
          </cell>
        </row>
        <row r="3622">
          <cell r="A3622">
            <v>43600.4550578704</v>
          </cell>
          <cell r="B3622">
            <v>4441</v>
          </cell>
          <cell r="R3622" t="str">
            <v>BRAC372524</v>
          </cell>
        </row>
        <row r="3623">
          <cell r="A3623">
            <v>43596.465138888903</v>
          </cell>
          <cell r="B3623">
            <v>519</v>
          </cell>
          <cell r="R3623" t="str">
            <v>BRHD161299</v>
          </cell>
        </row>
        <row r="3624">
          <cell r="A3624">
            <v>43595.804259259297</v>
          </cell>
          <cell r="B3624">
            <v>2233</v>
          </cell>
          <cell r="R3624" t="str">
            <v>BQID160499</v>
          </cell>
        </row>
        <row r="3625">
          <cell r="A3625">
            <v>43593.682777777802</v>
          </cell>
          <cell r="B3625">
            <v>2357</v>
          </cell>
          <cell r="R3625" t="str">
            <v>BRBD160859</v>
          </cell>
        </row>
        <row r="3626">
          <cell r="A3626">
            <v>43589.7356365741</v>
          </cell>
          <cell r="B3626">
            <v>2819</v>
          </cell>
          <cell r="R3626" t="str">
            <v>BQHD160427</v>
          </cell>
        </row>
        <row r="3627">
          <cell r="A3627">
            <v>43589.558865740699</v>
          </cell>
          <cell r="B3627">
            <v>2910</v>
          </cell>
          <cell r="R3627" t="str">
            <v>BQGD230029</v>
          </cell>
        </row>
        <row r="3628">
          <cell r="A3628">
            <v>43589.521747685198</v>
          </cell>
          <cell r="B3628">
            <v>742</v>
          </cell>
          <cell r="R3628" t="str">
            <v>BRGD161218</v>
          </cell>
        </row>
        <row r="3629">
          <cell r="A3629">
            <v>43589.514780092599</v>
          </cell>
          <cell r="B3629">
            <v>3190</v>
          </cell>
          <cell r="R3629" t="str">
            <v>BPFD200206</v>
          </cell>
        </row>
        <row r="3630">
          <cell r="A3630">
            <v>43589.5069560185</v>
          </cell>
          <cell r="B3630">
            <v>495</v>
          </cell>
          <cell r="R3630" t="str">
            <v>BRBD160904</v>
          </cell>
        </row>
        <row r="3631">
          <cell r="A3631">
            <v>43586.604039351798</v>
          </cell>
          <cell r="B3631">
            <v>1002</v>
          </cell>
          <cell r="R3631" t="str">
            <v>BRLD230160</v>
          </cell>
        </row>
        <row r="3632">
          <cell r="A3632">
            <v>43585.793032407397</v>
          </cell>
          <cell r="B3632">
            <v>1196</v>
          </cell>
          <cell r="R3632" t="str">
            <v>BRED161124</v>
          </cell>
        </row>
        <row r="3633">
          <cell r="A3633">
            <v>43585.620034722197</v>
          </cell>
          <cell r="B3633">
            <v>1583</v>
          </cell>
          <cell r="R3633" t="str">
            <v>BRBD160856</v>
          </cell>
        </row>
        <row r="3634">
          <cell r="A3634">
            <v>43585.589270833298</v>
          </cell>
          <cell r="B3634">
            <v>50</v>
          </cell>
          <cell r="R3634" t="str">
            <v>CIHE600078</v>
          </cell>
        </row>
        <row r="3635">
          <cell r="A3635">
            <v>43585.575983796298</v>
          </cell>
          <cell r="B3635">
            <v>33686</v>
          </cell>
          <cell r="R3635" t="str">
            <v>BMBL160078</v>
          </cell>
        </row>
        <row r="3636">
          <cell r="A3636">
            <v>43584.733333333301</v>
          </cell>
          <cell r="B3636">
            <v>1036</v>
          </cell>
          <cell r="R3636" t="str">
            <v>BRED161131</v>
          </cell>
        </row>
        <row r="3637">
          <cell r="A3637">
            <v>43584.495717592603</v>
          </cell>
          <cell r="B3637">
            <v>2124</v>
          </cell>
          <cell r="R3637" t="str">
            <v>BRES034488</v>
          </cell>
        </row>
        <row r="3638">
          <cell r="A3638">
            <v>43582.5999421296</v>
          </cell>
          <cell r="B3638">
            <v>1621</v>
          </cell>
          <cell r="R3638" t="str">
            <v>BQHD160361</v>
          </cell>
        </row>
        <row r="3639">
          <cell r="A3639">
            <v>43582.484965277799</v>
          </cell>
          <cell r="B3639">
            <v>480</v>
          </cell>
          <cell r="R3639" t="str">
            <v>BSJD161406</v>
          </cell>
        </row>
        <row r="3640">
          <cell r="A3640">
            <v>43582.478738425903</v>
          </cell>
          <cell r="B3640">
            <v>3489</v>
          </cell>
          <cell r="R3640" t="str">
            <v>BQJD200029</v>
          </cell>
        </row>
        <row r="3641">
          <cell r="A3641">
            <v>43582.473645833299</v>
          </cell>
          <cell r="B3641">
            <v>498</v>
          </cell>
          <cell r="R3641" t="str">
            <v>BRHD161303</v>
          </cell>
        </row>
        <row r="3642">
          <cell r="A3642">
            <v>43582.470925925903</v>
          </cell>
          <cell r="B3642">
            <v>1484</v>
          </cell>
          <cell r="R3642" t="str">
            <v>RJD230103</v>
          </cell>
        </row>
        <row r="3643">
          <cell r="A3643">
            <v>43582.449224536998</v>
          </cell>
          <cell r="B3643">
            <v>13552</v>
          </cell>
          <cell r="R3643" t="str">
            <v>BPCS030196</v>
          </cell>
        </row>
        <row r="3644">
          <cell r="A3644">
            <v>43581.770995370403</v>
          </cell>
          <cell r="B3644">
            <v>2852</v>
          </cell>
          <cell r="R3644" t="str">
            <v>BQJD200011</v>
          </cell>
        </row>
        <row r="3645">
          <cell r="A3645">
            <v>43581.692997685197</v>
          </cell>
          <cell r="B3645">
            <v>2162</v>
          </cell>
          <cell r="R3645" t="str">
            <v>BRGS035169</v>
          </cell>
        </row>
        <row r="3646">
          <cell r="A3646">
            <v>43579.574699074103</v>
          </cell>
          <cell r="B3646">
            <v>3158</v>
          </cell>
          <cell r="R3646" t="str">
            <v>BPED200185</v>
          </cell>
        </row>
        <row r="3647">
          <cell r="A3647">
            <v>43578.534097222197</v>
          </cell>
          <cell r="B3647">
            <v>2716</v>
          </cell>
          <cell r="R3647" t="str">
            <v>BQED160241</v>
          </cell>
        </row>
        <row r="3648">
          <cell r="A3648">
            <v>43577.531458333302</v>
          </cell>
          <cell r="B3648">
            <v>1104</v>
          </cell>
          <cell r="R3648" t="str">
            <v>BRCD160990</v>
          </cell>
        </row>
        <row r="3649">
          <cell r="A3649">
            <v>43575.528784722199</v>
          </cell>
          <cell r="B3649">
            <v>36843</v>
          </cell>
          <cell r="R3649" t="str">
            <v>BNCC370425</v>
          </cell>
        </row>
        <row r="3650">
          <cell r="A3650">
            <v>43574.742534722202</v>
          </cell>
          <cell r="B3650">
            <v>2542</v>
          </cell>
          <cell r="R3650" t="str">
            <v>BRBD160892</v>
          </cell>
        </row>
        <row r="3651">
          <cell r="A3651">
            <v>43574.740358796298</v>
          </cell>
          <cell r="B3651">
            <v>2572</v>
          </cell>
          <cell r="R3651" t="str">
            <v>BRBD160901</v>
          </cell>
        </row>
        <row r="3652">
          <cell r="A3652">
            <v>43573.699062500003</v>
          </cell>
          <cell r="B3652">
            <v>1343</v>
          </cell>
          <cell r="R3652" t="str">
            <v>BRKD230139</v>
          </cell>
        </row>
        <row r="3653">
          <cell r="A3653">
            <v>43573.522997685199</v>
          </cell>
          <cell r="B3653">
            <v>2027</v>
          </cell>
          <cell r="R3653" t="str">
            <v>BRAD160777</v>
          </cell>
        </row>
        <row r="3654">
          <cell r="A3654">
            <v>43571.787812499999</v>
          </cell>
          <cell r="B3654">
            <v>3885</v>
          </cell>
          <cell r="R3654" t="str">
            <v>BPED200175</v>
          </cell>
        </row>
        <row r="3655">
          <cell r="A3655">
            <v>43571.568043981497</v>
          </cell>
          <cell r="B3655">
            <v>35996</v>
          </cell>
          <cell r="R3655" t="str">
            <v>BMJS040004</v>
          </cell>
        </row>
        <row r="3656">
          <cell r="A3656">
            <v>43570.597488425898</v>
          </cell>
          <cell r="B3656">
            <v>3445</v>
          </cell>
          <cell r="R3656" t="str">
            <v>BQDD200043</v>
          </cell>
        </row>
        <row r="3657">
          <cell r="A3657">
            <v>43570.580023148097</v>
          </cell>
          <cell r="B3657">
            <v>1045</v>
          </cell>
          <cell r="R3657" t="str">
            <v>BRLD160728</v>
          </cell>
        </row>
        <row r="3658">
          <cell r="A3658">
            <v>43570.4352546296</v>
          </cell>
          <cell r="B3658">
            <v>2990</v>
          </cell>
          <cell r="R3658" t="str">
            <v>BPHD200250</v>
          </cell>
        </row>
        <row r="3659">
          <cell r="A3659">
            <v>43563.495324074102</v>
          </cell>
          <cell r="B3659">
            <v>2691</v>
          </cell>
          <cell r="R3659" t="str">
            <v>BQDD160163</v>
          </cell>
        </row>
        <row r="3660">
          <cell r="A3660">
            <v>43560.555104166699</v>
          </cell>
          <cell r="B3660">
            <v>122</v>
          </cell>
          <cell r="R3660" t="str">
            <v>BRGD161231</v>
          </cell>
        </row>
        <row r="3661">
          <cell r="A3661">
            <v>43558.844375000001</v>
          </cell>
          <cell r="B3661">
            <v>1558</v>
          </cell>
          <cell r="R3661" t="str">
            <v>BRCD160967</v>
          </cell>
        </row>
        <row r="3662">
          <cell r="A3662">
            <v>43558.785949074103</v>
          </cell>
          <cell r="B3662">
            <v>1505</v>
          </cell>
          <cell r="R3662" t="str">
            <v>BRDD161036</v>
          </cell>
        </row>
        <row r="3663">
          <cell r="A3663">
            <v>43556.561354166697</v>
          </cell>
          <cell r="B3663">
            <v>1485</v>
          </cell>
          <cell r="R3663" t="str">
            <v>BRLD160741</v>
          </cell>
        </row>
        <row r="3664">
          <cell r="A3664">
            <v>43556.5321527778</v>
          </cell>
          <cell r="B3664">
            <v>1680</v>
          </cell>
          <cell r="R3664" t="str">
            <v>BQED160222</v>
          </cell>
        </row>
        <row r="3665">
          <cell r="A3665">
            <v>43550.576840277798</v>
          </cell>
          <cell r="B3665">
            <v>10438</v>
          </cell>
          <cell r="R3665" t="str">
            <v>BRED161077</v>
          </cell>
        </row>
        <row r="3666">
          <cell r="A3666">
            <v>43550.452847222201</v>
          </cell>
          <cell r="B3666">
            <v>2</v>
          </cell>
          <cell r="R3666" t="str">
            <v>BQHS040705</v>
          </cell>
        </row>
        <row r="3667">
          <cell r="A3667">
            <v>43549.556203703702</v>
          </cell>
          <cell r="B3667">
            <v>584</v>
          </cell>
          <cell r="R3667" t="str">
            <v>BRGD161233</v>
          </cell>
        </row>
        <row r="3668">
          <cell r="A3668">
            <v>43549.544548611098</v>
          </cell>
          <cell r="B3668">
            <v>993</v>
          </cell>
          <cell r="R3668" t="str">
            <v>BRBL150944</v>
          </cell>
        </row>
        <row r="3669">
          <cell r="A3669">
            <v>43549.538113425901</v>
          </cell>
          <cell r="B3669">
            <v>888</v>
          </cell>
          <cell r="R3669" t="str">
            <v>BRGL151468</v>
          </cell>
        </row>
        <row r="3670">
          <cell r="A3670">
            <v>43549.535127314797</v>
          </cell>
          <cell r="B3670">
            <v>657</v>
          </cell>
          <cell r="R3670" t="str">
            <v>BRGL151464</v>
          </cell>
        </row>
        <row r="3671">
          <cell r="A3671">
            <v>43543.502013888901</v>
          </cell>
          <cell r="B3671">
            <v>33016</v>
          </cell>
          <cell r="R3671" t="str">
            <v>BMBL160078</v>
          </cell>
        </row>
        <row r="3672">
          <cell r="A3672">
            <v>43543.4738657407</v>
          </cell>
          <cell r="B3672">
            <v>551</v>
          </cell>
          <cell r="R3672" t="str">
            <v>BRED161081</v>
          </cell>
        </row>
        <row r="3673">
          <cell r="A3673">
            <v>43542.449328703697</v>
          </cell>
          <cell r="B3673">
            <v>2966</v>
          </cell>
          <cell r="R3673" t="str">
            <v>BQHD160416</v>
          </cell>
        </row>
        <row r="3674">
          <cell r="A3674">
            <v>43536.648425925901</v>
          </cell>
          <cell r="B3674">
            <v>3419</v>
          </cell>
          <cell r="R3674" t="str">
            <v>BQCD160129</v>
          </cell>
        </row>
        <row r="3675">
          <cell r="A3675">
            <v>43535.451828703699</v>
          </cell>
          <cell r="B3675"/>
          <cell r="R3675" t="str">
            <v>BRAD160803</v>
          </cell>
        </row>
        <row r="3676">
          <cell r="A3676">
            <v>43533.695</v>
          </cell>
          <cell r="B3676">
            <v>1514</v>
          </cell>
          <cell r="R3676" t="str">
            <v>BQGD160344</v>
          </cell>
        </row>
        <row r="3677">
          <cell r="A3677">
            <v>43533.680335648103</v>
          </cell>
          <cell r="B3677">
            <v>40</v>
          </cell>
          <cell r="R3677" t="str">
            <v>DREL151271</v>
          </cell>
        </row>
        <row r="3678">
          <cell r="A3678">
            <v>43533.568761574097</v>
          </cell>
          <cell r="B3678">
            <v>2021</v>
          </cell>
          <cell r="R3678" t="str">
            <v>BQFD160263</v>
          </cell>
        </row>
        <row r="3679">
          <cell r="A3679">
            <v>43533.447881944398</v>
          </cell>
          <cell r="B3679">
            <v>870</v>
          </cell>
          <cell r="R3679" t="str">
            <v>BQID160527</v>
          </cell>
        </row>
        <row r="3680">
          <cell r="A3680">
            <v>43532.498611111099</v>
          </cell>
          <cell r="B3680">
            <v>2100</v>
          </cell>
          <cell r="R3680" t="str">
            <v>BRCD160939</v>
          </cell>
        </row>
        <row r="3681">
          <cell r="A3681">
            <v>43531.514444444401</v>
          </cell>
          <cell r="B3681">
            <v>7251</v>
          </cell>
          <cell r="R3681" t="str">
            <v>GPKC370119</v>
          </cell>
        </row>
        <row r="3682">
          <cell r="A3682">
            <v>43531.4937615741</v>
          </cell>
          <cell r="B3682">
            <v>547</v>
          </cell>
          <cell r="R3682" t="str">
            <v>BRGD161225</v>
          </cell>
        </row>
        <row r="3683">
          <cell r="A3683">
            <v>43531.489814814799</v>
          </cell>
          <cell r="B3683">
            <v>2000</v>
          </cell>
          <cell r="R3683" t="str">
            <v>BRAD160811</v>
          </cell>
        </row>
        <row r="3684">
          <cell r="A3684">
            <v>43530.671238425901</v>
          </cell>
          <cell r="B3684">
            <v>1005</v>
          </cell>
          <cell r="R3684" t="str">
            <v>BRCD160968</v>
          </cell>
        </row>
        <row r="3685">
          <cell r="A3685">
            <v>43530.501550925903</v>
          </cell>
          <cell r="B3685">
            <v>570</v>
          </cell>
          <cell r="R3685" t="str">
            <v>BRAD230174</v>
          </cell>
        </row>
        <row r="3686">
          <cell r="A3686">
            <v>43530.4816782407</v>
          </cell>
          <cell r="B3686">
            <v>1500</v>
          </cell>
          <cell r="R3686" t="str">
            <v>BQCD200030</v>
          </cell>
        </row>
        <row r="3687">
          <cell r="A3687">
            <v>43529.516666666699</v>
          </cell>
          <cell r="B3687"/>
          <cell r="R3687" t="str">
            <v>BRGD161206</v>
          </cell>
        </row>
        <row r="3688">
          <cell r="A3688">
            <v>43528.671412037002</v>
          </cell>
          <cell r="B3688"/>
          <cell r="R3688" t="str">
            <v>BQED160241</v>
          </cell>
        </row>
        <row r="3689">
          <cell r="A3689">
            <v>43526.693761574097</v>
          </cell>
          <cell r="B3689">
            <v>878</v>
          </cell>
          <cell r="R3689" t="str">
            <v>BRDD161019</v>
          </cell>
        </row>
        <row r="3690">
          <cell r="A3690">
            <v>43524.670902777798</v>
          </cell>
          <cell r="B3690">
            <v>11482</v>
          </cell>
          <cell r="R3690" t="str">
            <v>BOCS040147</v>
          </cell>
        </row>
        <row r="3691">
          <cell r="A3691">
            <v>43521.798888888901</v>
          </cell>
          <cell r="B3691">
            <v>2202</v>
          </cell>
          <cell r="R3691" t="str">
            <v>BRJS040951</v>
          </cell>
        </row>
        <row r="3692">
          <cell r="A3692">
            <v>43521.4976157407</v>
          </cell>
          <cell r="B3692">
            <v>37889</v>
          </cell>
          <cell r="R3692" t="str">
            <v>BLGS040605</v>
          </cell>
        </row>
        <row r="3693">
          <cell r="A3693">
            <v>43521.489872685197</v>
          </cell>
          <cell r="B3693">
            <v>30679</v>
          </cell>
          <cell r="R3693" t="str">
            <v>BLES031356</v>
          </cell>
        </row>
        <row r="3694">
          <cell r="A3694">
            <v>43521.450266203698</v>
          </cell>
          <cell r="B3694"/>
          <cell r="R3694" t="str">
            <v>BKAS030601</v>
          </cell>
        </row>
        <row r="3695">
          <cell r="A3695">
            <v>43521.4437847222</v>
          </cell>
          <cell r="B3695">
            <v>40984</v>
          </cell>
          <cell r="R3695" t="str">
            <v>BKAS030601</v>
          </cell>
        </row>
        <row r="3696">
          <cell r="A3696">
            <v>43519.650138888901</v>
          </cell>
          <cell r="B3696">
            <v>2752</v>
          </cell>
          <cell r="R3696" t="str">
            <v>BQID160510</v>
          </cell>
        </row>
        <row r="3697">
          <cell r="A3697">
            <v>43517.528634259303</v>
          </cell>
          <cell r="B3697">
            <v>1485</v>
          </cell>
          <cell r="R3697" t="str">
            <v>BRAD160777</v>
          </cell>
        </row>
        <row r="3698">
          <cell r="A3698">
            <v>43517.461458333302</v>
          </cell>
          <cell r="B3698">
            <v>3806</v>
          </cell>
          <cell r="R3698" t="str">
            <v>BQKD160094</v>
          </cell>
        </row>
        <row r="3699">
          <cell r="A3699">
            <v>43514.500324074099</v>
          </cell>
          <cell r="B3699">
            <v>533</v>
          </cell>
          <cell r="R3699" t="str">
            <v>BRED161131</v>
          </cell>
        </row>
        <row r="3700">
          <cell r="A3700">
            <v>43514.4539814815</v>
          </cell>
          <cell r="B3700">
            <v>3715</v>
          </cell>
          <cell r="R3700" t="str">
            <v>BJHS031586</v>
          </cell>
        </row>
        <row r="3701">
          <cell r="A3701">
            <v>43514.442199074103</v>
          </cell>
          <cell r="B3701">
            <v>15844</v>
          </cell>
          <cell r="R3701" t="str">
            <v>BMIS031670</v>
          </cell>
        </row>
        <row r="3702">
          <cell r="A3702">
            <v>43508.719803240703</v>
          </cell>
          <cell r="B3702">
            <v>4365</v>
          </cell>
          <cell r="R3702" t="str">
            <v>BPED160088</v>
          </cell>
        </row>
        <row r="3703">
          <cell r="A3703">
            <v>43505.780763888899</v>
          </cell>
          <cell r="B3703">
            <v>1041</v>
          </cell>
          <cell r="R3703" t="str">
            <v>BRBD160856</v>
          </cell>
        </row>
        <row r="3704">
          <cell r="A3704">
            <v>43505.634259259299</v>
          </cell>
          <cell r="B3704">
            <v>2050</v>
          </cell>
          <cell r="R3704" t="str">
            <v>BRBD160901</v>
          </cell>
        </row>
        <row r="3705">
          <cell r="A3705">
            <v>43504.740891203699</v>
          </cell>
          <cell r="B3705">
            <v>1739</v>
          </cell>
          <cell r="R3705" t="str">
            <v>BQID160499</v>
          </cell>
        </row>
        <row r="3706">
          <cell r="A3706">
            <v>43502.471597222197</v>
          </cell>
          <cell r="B3706">
            <v>965</v>
          </cell>
          <cell r="R3706" t="str">
            <v>BRCC373040</v>
          </cell>
        </row>
        <row r="3707">
          <cell r="A3707">
            <v>43500.770578703698</v>
          </cell>
          <cell r="B3707">
            <v>473</v>
          </cell>
          <cell r="R3707" t="str">
            <v>BRED161124</v>
          </cell>
        </row>
        <row r="3708">
          <cell r="A3708">
            <v>43500.498483796298</v>
          </cell>
          <cell r="B3708">
            <v>9002</v>
          </cell>
          <cell r="R3708" t="str">
            <v>BQBS030091</v>
          </cell>
        </row>
        <row r="3709">
          <cell r="A3709">
            <v>43498.676400463002</v>
          </cell>
          <cell r="B3709">
            <v>6063</v>
          </cell>
          <cell r="R3709" t="str">
            <v>BQES030978</v>
          </cell>
        </row>
        <row r="3710">
          <cell r="A3710">
            <v>43498.464363425897</v>
          </cell>
          <cell r="B3710">
            <v>520</v>
          </cell>
          <cell r="R3710" t="str">
            <v>BRLD230160</v>
          </cell>
        </row>
        <row r="3711">
          <cell r="A3711">
            <v>43495.695081018501</v>
          </cell>
          <cell r="B3711">
            <v>487</v>
          </cell>
          <cell r="R3711" t="str">
            <v>BRCD161002</v>
          </cell>
        </row>
        <row r="3712">
          <cell r="A3712">
            <v>43494.829016203701</v>
          </cell>
          <cell r="B3712">
            <v>1088</v>
          </cell>
          <cell r="R3712" t="str">
            <v>BRAD160816</v>
          </cell>
        </row>
        <row r="3713">
          <cell r="A3713">
            <v>43494.570648148103</v>
          </cell>
          <cell r="B3713">
            <v>1244</v>
          </cell>
          <cell r="R3713" t="str">
            <v>BRBD160866</v>
          </cell>
        </row>
        <row r="3714">
          <cell r="A3714">
            <v>43493.527870370403</v>
          </cell>
          <cell r="B3714">
            <v>1169</v>
          </cell>
          <cell r="R3714" t="str">
            <v>BRJD160598</v>
          </cell>
        </row>
        <row r="3715">
          <cell r="A3715">
            <v>43493.503888888903</v>
          </cell>
          <cell r="B3715">
            <v>992</v>
          </cell>
          <cell r="R3715" t="str">
            <v>BRDD161036</v>
          </cell>
        </row>
        <row r="3716">
          <cell r="A3716">
            <v>43490.5210532407</v>
          </cell>
          <cell r="B3716">
            <v>1366</v>
          </cell>
          <cell r="R3716" t="str">
            <v>BRJD160600</v>
          </cell>
        </row>
        <row r="3717">
          <cell r="A3717">
            <v>43489.042962963002</v>
          </cell>
          <cell r="B3717">
            <v>1808</v>
          </cell>
          <cell r="R3717" t="str">
            <v>BRJC371742</v>
          </cell>
        </row>
        <row r="3718">
          <cell r="A3718">
            <v>43489.038148148102</v>
          </cell>
          <cell r="B3718">
            <v>1599</v>
          </cell>
          <cell r="R3718" t="str">
            <v>BQHD160364</v>
          </cell>
        </row>
        <row r="3719">
          <cell r="A3719">
            <v>43488.634108796301</v>
          </cell>
          <cell r="B3719">
            <v>506</v>
          </cell>
          <cell r="R3719" t="str">
            <v>BRCD160990</v>
          </cell>
        </row>
        <row r="3720">
          <cell r="A3720">
            <v>43488.519143518497</v>
          </cell>
          <cell r="B3720">
            <v>21</v>
          </cell>
          <cell r="R3720" t="str">
            <v>26629</v>
          </cell>
        </row>
        <row r="3721">
          <cell r="A3721">
            <v>43487.886539351799</v>
          </cell>
          <cell r="B3721">
            <v>21</v>
          </cell>
          <cell r="R3721" t="str">
            <v>GOKE660193</v>
          </cell>
        </row>
        <row r="3722">
          <cell r="A3722">
            <v>43487.882430555597</v>
          </cell>
          <cell r="B3722">
            <v>1808</v>
          </cell>
          <cell r="R3722" t="str">
            <v>BRJC371742</v>
          </cell>
        </row>
        <row r="3723">
          <cell r="A3723">
            <v>43487.1305208333</v>
          </cell>
          <cell r="B3723">
            <v>1630</v>
          </cell>
          <cell r="R3723" t="str">
            <v>BQLC370193</v>
          </cell>
        </row>
        <row r="3724">
          <cell r="A3724">
            <v>43487.126041666699</v>
          </cell>
          <cell r="B3724">
            <v>18310</v>
          </cell>
          <cell r="R3724" t="str">
            <v>BNAS040264</v>
          </cell>
        </row>
        <row r="3725">
          <cell r="A3725">
            <v>43487.1227546296</v>
          </cell>
          <cell r="B3725">
            <v>501</v>
          </cell>
          <cell r="R3725" t="str">
            <v>BRCD160940</v>
          </cell>
        </row>
        <row r="3726">
          <cell r="A3726">
            <v>43482.500729166699</v>
          </cell>
          <cell r="B3726">
            <v>989</v>
          </cell>
          <cell r="R3726" t="str">
            <v>BRBD160859</v>
          </cell>
        </row>
        <row r="3727">
          <cell r="A3727">
            <v>43480.427465277797</v>
          </cell>
          <cell r="B3727">
            <v>12009</v>
          </cell>
          <cell r="R3727" t="str">
            <v>BPCS030196</v>
          </cell>
        </row>
        <row r="3728">
          <cell r="A3728">
            <v>43479.485416666699</v>
          </cell>
          <cell r="B3728">
            <v>12604</v>
          </cell>
          <cell r="R3728" t="str">
            <v>GOHC370857</v>
          </cell>
        </row>
        <row r="3729">
          <cell r="A3729">
            <v>43476.531030092599</v>
          </cell>
          <cell r="B3729">
            <v>526</v>
          </cell>
          <cell r="R3729" t="str">
            <v>BRCD160990</v>
          </cell>
        </row>
        <row r="3730">
          <cell r="A3730">
            <v>43475.953773148103</v>
          </cell>
          <cell r="B3730">
            <v>1012</v>
          </cell>
          <cell r="R3730" t="str">
            <v>BRCD160967</v>
          </cell>
        </row>
        <row r="3731">
          <cell r="A3731">
            <v>43475.548692129603</v>
          </cell>
          <cell r="B3731">
            <v>3752</v>
          </cell>
          <cell r="R3731" t="str">
            <v>BQFD200092</v>
          </cell>
        </row>
        <row r="3732">
          <cell r="A3732">
            <v>43475.547060185199</v>
          </cell>
          <cell r="B3732">
            <v>1945</v>
          </cell>
          <cell r="R3732" t="str">
            <v>BRAC372524</v>
          </cell>
        </row>
        <row r="3733">
          <cell r="A3733">
            <v>43474.480983796297</v>
          </cell>
          <cell r="B3733">
            <v>31993</v>
          </cell>
          <cell r="R3733" t="str">
            <v>BMJS040004</v>
          </cell>
        </row>
        <row r="3734">
          <cell r="A3734">
            <v>43473.494409722203</v>
          </cell>
          <cell r="B3734">
            <v>506</v>
          </cell>
          <cell r="R3734" t="str">
            <v>BRED161077</v>
          </cell>
        </row>
        <row r="3735">
          <cell r="A3735">
            <v>43468.535324074102</v>
          </cell>
          <cell r="B3735">
            <v>3676</v>
          </cell>
          <cell r="R3735" t="str">
            <v>BQIS031915</v>
          </cell>
        </row>
        <row r="3736">
          <cell r="A3736">
            <v>43465.492025462998</v>
          </cell>
          <cell r="B3736">
            <v>1506</v>
          </cell>
          <cell r="R3736" t="str">
            <v>BRBD160892</v>
          </cell>
        </row>
        <row r="3737">
          <cell r="A3737">
            <v>43461.458854166704</v>
          </cell>
          <cell r="B3737">
            <v>1266</v>
          </cell>
          <cell r="R3737" t="str">
            <v>BQED160211</v>
          </cell>
        </row>
        <row r="3738">
          <cell r="A3738">
            <v>43459.506087962996</v>
          </cell>
          <cell r="B3738">
            <v>506</v>
          </cell>
          <cell r="R3738" t="str">
            <v>BRCD160968</v>
          </cell>
        </row>
        <row r="3739">
          <cell r="A3739">
            <v>43456.481446759302</v>
          </cell>
          <cell r="B3739">
            <v>2214</v>
          </cell>
          <cell r="R3739" t="str">
            <v>BQDD160163</v>
          </cell>
        </row>
        <row r="3740">
          <cell r="A3740">
            <v>43454.555555555598</v>
          </cell>
          <cell r="B3740">
            <v>2085</v>
          </cell>
          <cell r="R3740" t="str">
            <v>BQGD230029</v>
          </cell>
        </row>
        <row r="3741">
          <cell r="A3741">
            <v>43451.446539351899</v>
          </cell>
          <cell r="B3741">
            <v>1230</v>
          </cell>
          <cell r="R3741" t="str">
            <v>BQID160519</v>
          </cell>
        </row>
        <row r="3742">
          <cell r="A3742">
            <v>43451.441145833298</v>
          </cell>
          <cell r="B3742">
            <v>2000</v>
          </cell>
          <cell r="R3742" t="str">
            <v>BQHD160427</v>
          </cell>
        </row>
        <row r="3743">
          <cell r="A3743">
            <v>43445.532048611101</v>
          </cell>
          <cell r="B3743">
            <v>2190</v>
          </cell>
          <cell r="R3743" t="str">
            <v>BQBD160067</v>
          </cell>
        </row>
        <row r="3744">
          <cell r="A3744">
            <v>43444.443622685198</v>
          </cell>
          <cell r="B3744">
            <v>1594</v>
          </cell>
          <cell r="R3744" t="str">
            <v>BQIC371495</v>
          </cell>
        </row>
        <row r="3745">
          <cell r="A3745">
            <v>43444.425787036998</v>
          </cell>
          <cell r="B3745">
            <v>1054</v>
          </cell>
          <cell r="R3745" t="str">
            <v>BRJD160577</v>
          </cell>
        </row>
        <row r="3746">
          <cell r="A3746">
            <v>43441.584097222199</v>
          </cell>
          <cell r="B3746">
            <v>710</v>
          </cell>
          <cell r="R3746" t="str">
            <v>BRAD160803</v>
          </cell>
        </row>
        <row r="3747">
          <cell r="A3747">
            <v>43439.558356481502</v>
          </cell>
          <cell r="B3747">
            <v>1484</v>
          </cell>
          <cell r="R3747" t="str">
            <v>BRBD160901</v>
          </cell>
        </row>
        <row r="3748">
          <cell r="A3748">
            <v>43439.555324074099</v>
          </cell>
          <cell r="B3748">
            <v>1052</v>
          </cell>
          <cell r="R3748" t="str">
            <v>BRCD160939</v>
          </cell>
        </row>
        <row r="3749">
          <cell r="A3749">
            <v>43435.488530092603</v>
          </cell>
          <cell r="B3749">
            <v>2408</v>
          </cell>
          <cell r="R3749" t="str">
            <v>BPFD200206</v>
          </cell>
        </row>
        <row r="3750">
          <cell r="A3750">
            <v>43434.435648148101</v>
          </cell>
          <cell r="B3750">
            <v>2612</v>
          </cell>
          <cell r="R3750" t="str">
            <v>BQDD200043</v>
          </cell>
        </row>
        <row r="3751">
          <cell r="A3751">
            <v>43433.574374999997</v>
          </cell>
          <cell r="B3751">
            <v>507</v>
          </cell>
          <cell r="R3751" t="str">
            <v>BRBD160856</v>
          </cell>
        </row>
        <row r="3752">
          <cell r="A3752">
            <v>43432.496550925898</v>
          </cell>
          <cell r="B3752">
            <v>1003</v>
          </cell>
          <cell r="R3752" t="str">
            <v>BRLD160741</v>
          </cell>
        </row>
        <row r="3753">
          <cell r="A3753">
            <v>43431.515798611101</v>
          </cell>
          <cell r="B3753">
            <v>3750</v>
          </cell>
          <cell r="R3753" t="str">
            <v>BQJD160040</v>
          </cell>
        </row>
        <row r="3754">
          <cell r="A3754">
            <v>43430.563935185201</v>
          </cell>
          <cell r="B3754">
            <v>2412</v>
          </cell>
          <cell r="R3754" t="str">
            <v>BQDD160205</v>
          </cell>
        </row>
        <row r="3755">
          <cell r="A3755">
            <v>43428.527627314797</v>
          </cell>
          <cell r="B3755">
            <v>4079</v>
          </cell>
          <cell r="R3755" t="str">
            <v>BQBS033796</v>
          </cell>
        </row>
        <row r="3756">
          <cell r="A3756">
            <v>43428.438958333303</v>
          </cell>
          <cell r="B3756">
            <v>1250</v>
          </cell>
          <cell r="R3756" t="str">
            <v>BQID230075</v>
          </cell>
        </row>
        <row r="3757">
          <cell r="A3757">
            <v>43427.649467592601</v>
          </cell>
          <cell r="B3757">
            <v>948</v>
          </cell>
          <cell r="R3757" t="str">
            <v>BRAD160777</v>
          </cell>
        </row>
        <row r="3758">
          <cell r="A3758">
            <v>43427.487407407403</v>
          </cell>
          <cell r="B3758">
            <v>1</v>
          </cell>
          <cell r="R3758" t="str">
            <v>CRKE661518</v>
          </cell>
        </row>
        <row r="3759">
          <cell r="A3759">
            <v>43424.597233796303</v>
          </cell>
          <cell r="B3759">
            <v>505</v>
          </cell>
          <cell r="R3759" t="str">
            <v>BRDD161036</v>
          </cell>
        </row>
        <row r="3760">
          <cell r="A3760">
            <v>43423.461770833303</v>
          </cell>
          <cell r="B3760">
            <v>4728</v>
          </cell>
          <cell r="R3760" t="str">
            <v>BQKD200034</v>
          </cell>
        </row>
        <row r="3761">
          <cell r="A3761">
            <v>43423.457199074102</v>
          </cell>
          <cell r="B3761">
            <v>1998</v>
          </cell>
          <cell r="R3761" t="str">
            <v>BQJD200011</v>
          </cell>
        </row>
        <row r="3762">
          <cell r="A3762">
            <v>43421.522210648101</v>
          </cell>
          <cell r="B3762">
            <v>1513</v>
          </cell>
          <cell r="R3762" t="str">
            <v>BQED200051</v>
          </cell>
        </row>
        <row r="3763">
          <cell r="A3763">
            <v>43418.481956018499</v>
          </cell>
          <cell r="B3763">
            <v>508</v>
          </cell>
          <cell r="R3763" t="str">
            <v>BRCD160967</v>
          </cell>
        </row>
        <row r="3764">
          <cell r="A3764">
            <v>43416.492013888899</v>
          </cell>
          <cell r="B3764">
            <v>3803</v>
          </cell>
          <cell r="R3764" t="str">
            <v>BPED160088</v>
          </cell>
        </row>
        <row r="3765">
          <cell r="A3765">
            <v>43414.4746759259</v>
          </cell>
          <cell r="B3765">
            <v>4032</v>
          </cell>
          <cell r="R3765" t="str">
            <v>BQCD160103</v>
          </cell>
        </row>
        <row r="3766">
          <cell r="A3766">
            <v>43413.498194444401</v>
          </cell>
          <cell r="B3766">
            <v>3819</v>
          </cell>
          <cell r="R3766" t="str">
            <v>BPED200187</v>
          </cell>
        </row>
        <row r="3767">
          <cell r="A3767">
            <v>43410.5090740741</v>
          </cell>
          <cell r="B3767">
            <v>3889</v>
          </cell>
          <cell r="R3767" t="str">
            <v>BQKD160115</v>
          </cell>
        </row>
        <row r="3768">
          <cell r="A3768">
            <v>43402.467164351903</v>
          </cell>
          <cell r="B3768">
            <v>1608</v>
          </cell>
          <cell r="R3768" t="str">
            <v>BRLD160724</v>
          </cell>
        </row>
        <row r="3769">
          <cell r="A3769">
            <v>43402.402881944399</v>
          </cell>
          <cell r="B3769">
            <v>1458</v>
          </cell>
          <cell r="R3769" t="str">
            <v>BQED160215</v>
          </cell>
        </row>
        <row r="3770">
          <cell r="A3770">
            <v>43398.948275463001</v>
          </cell>
          <cell r="B3770">
            <v>2685</v>
          </cell>
          <cell r="R3770" t="str">
            <v>BQCD160126</v>
          </cell>
        </row>
        <row r="3771">
          <cell r="A3771">
            <v>43398.940983796303</v>
          </cell>
          <cell r="B3771">
            <v>6360</v>
          </cell>
          <cell r="R3771" t="str">
            <v>BQIS031848</v>
          </cell>
        </row>
        <row r="3772">
          <cell r="A3772">
            <v>43389.3890509259</v>
          </cell>
          <cell r="B3772">
            <v>2670</v>
          </cell>
          <cell r="R3772" t="str">
            <v>BQKD160099</v>
          </cell>
        </row>
        <row r="3773">
          <cell r="A3773">
            <v>43386.566365740699</v>
          </cell>
          <cell r="B3773">
            <v>465</v>
          </cell>
          <cell r="R3773" t="str">
            <v>BRCD160998</v>
          </cell>
        </row>
        <row r="3774">
          <cell r="A3774">
            <v>43383.460879629602</v>
          </cell>
          <cell r="B3774">
            <v>3158</v>
          </cell>
          <cell r="R3774" t="str">
            <v>BPED200185</v>
          </cell>
        </row>
        <row r="3775">
          <cell r="A3775">
            <v>43380.670879629601</v>
          </cell>
          <cell r="B3775">
            <v>1562</v>
          </cell>
          <cell r="R3775" t="str">
            <v>BQBD160060</v>
          </cell>
        </row>
        <row r="3776">
          <cell r="A3776">
            <v>43380.46875</v>
          </cell>
          <cell r="B3776">
            <v>3145</v>
          </cell>
          <cell r="R3776" t="str">
            <v>BQJD160040</v>
          </cell>
        </row>
        <row r="3777">
          <cell r="A3777">
            <v>43379.509953703702</v>
          </cell>
          <cell r="B3777">
            <v>459</v>
          </cell>
          <cell r="R3777" t="str">
            <v>BRDD161024</v>
          </cell>
        </row>
        <row r="3778">
          <cell r="A3778">
            <v>43379.487951388903</v>
          </cell>
          <cell r="B3778">
            <v>3229</v>
          </cell>
          <cell r="R3778" t="str">
            <v>BQFD200092</v>
          </cell>
        </row>
        <row r="3779">
          <cell r="A3779">
            <v>43377.557465277801</v>
          </cell>
          <cell r="B3779">
            <v>995</v>
          </cell>
          <cell r="R3779" t="str">
            <v>BRBD160901</v>
          </cell>
        </row>
        <row r="3780">
          <cell r="A3780">
            <v>43374.6405324074</v>
          </cell>
          <cell r="B3780">
            <v>3248</v>
          </cell>
          <cell r="R3780" t="str">
            <v>BQKD160094</v>
          </cell>
        </row>
        <row r="3781">
          <cell r="A3781">
            <v>43368.4746759259</v>
          </cell>
          <cell r="B3781">
            <v>1533</v>
          </cell>
          <cell r="R3781" t="str">
            <v>BRJD160606</v>
          </cell>
        </row>
        <row r="3782">
          <cell r="A3782">
            <v>43365.489409722199</v>
          </cell>
          <cell r="B3782">
            <v>1767</v>
          </cell>
          <cell r="R3782" t="str">
            <v>BQHD160416</v>
          </cell>
        </row>
        <row r="3783">
          <cell r="A3783">
            <v>43362.477210648103</v>
          </cell>
          <cell r="B3783">
            <v>5884</v>
          </cell>
          <cell r="R3783" t="str">
            <v>BRAF110427</v>
          </cell>
        </row>
        <row r="3784">
          <cell r="A3784">
            <v>43358.478009259299</v>
          </cell>
          <cell r="B3784">
            <v>1220</v>
          </cell>
          <cell r="R3784" t="str">
            <v>BQID160499</v>
          </cell>
        </row>
        <row r="3785">
          <cell r="A3785">
            <v>43356.785162036998</v>
          </cell>
          <cell r="B3785">
            <v>2839</v>
          </cell>
          <cell r="R3785" t="str">
            <v>BQFD200092</v>
          </cell>
        </row>
        <row r="3786">
          <cell r="A3786">
            <v>43356.603333333303</v>
          </cell>
          <cell r="B3786">
            <v>490</v>
          </cell>
          <cell r="R3786" t="str">
            <v>BRLD160741</v>
          </cell>
        </row>
        <row r="3787">
          <cell r="A3787">
            <v>43356.580451388902</v>
          </cell>
          <cell r="B3787">
            <v>500</v>
          </cell>
          <cell r="R3787" t="str">
            <v>BRBD160892</v>
          </cell>
        </row>
        <row r="3788">
          <cell r="A3788">
            <v>43356.574212963002</v>
          </cell>
          <cell r="B3788">
            <v>710</v>
          </cell>
          <cell r="R3788" t="str">
            <v>BRBD160901</v>
          </cell>
        </row>
        <row r="3789">
          <cell r="A3789">
            <v>43354.7253009259</v>
          </cell>
          <cell r="B3789">
            <v>925</v>
          </cell>
          <cell r="R3789" t="str">
            <v>BRJD200175</v>
          </cell>
        </row>
        <row r="3790">
          <cell r="A3790">
            <v>43354.5554976852</v>
          </cell>
          <cell r="B3790">
            <v>2034</v>
          </cell>
          <cell r="R3790" t="str">
            <v>BQIS031915</v>
          </cell>
        </row>
        <row r="3791">
          <cell r="A3791">
            <v>43349.650740740697</v>
          </cell>
          <cell r="B3791">
            <v>5722</v>
          </cell>
          <cell r="R3791" t="str">
            <v>BMFS031346</v>
          </cell>
        </row>
        <row r="3792">
          <cell r="A3792">
            <v>43348.5154861111</v>
          </cell>
          <cell r="B3792">
            <v>1133</v>
          </cell>
          <cell r="R3792" t="str">
            <v>BRJD160543</v>
          </cell>
        </row>
        <row r="3793">
          <cell r="A3793">
            <v>43348.470706018503</v>
          </cell>
          <cell r="B3793">
            <v>3049</v>
          </cell>
          <cell r="R3793" t="str">
            <v>GOBS040228</v>
          </cell>
        </row>
        <row r="3794">
          <cell r="A3794">
            <v>43334.509826388901</v>
          </cell>
          <cell r="B3794">
            <v>4278</v>
          </cell>
          <cell r="R3794" t="str">
            <v>BQES030978</v>
          </cell>
        </row>
        <row r="3795">
          <cell r="A3795">
            <v>43329.563530092601</v>
          </cell>
          <cell r="B3795">
            <v>21759</v>
          </cell>
          <cell r="R3795" t="str">
            <v>BNJS040045</v>
          </cell>
        </row>
        <row r="3796">
          <cell r="A3796">
            <v>43329.561655092599</v>
          </cell>
          <cell r="B3796">
            <v>18515</v>
          </cell>
          <cell r="R3796" t="str">
            <v>BNJS040074</v>
          </cell>
        </row>
        <row r="3797">
          <cell r="A3797">
            <v>43328.494525463</v>
          </cell>
          <cell r="B3797">
            <v>925</v>
          </cell>
          <cell r="R3797" t="str">
            <v>BRJD200175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D2F46-BA99-4822-A194-613AFAF29FF2}">
  <sheetPr codeName="Sheet2"/>
  <dimension ref="A1:GL535"/>
  <sheetViews>
    <sheetView tabSelected="1" topLeftCell="AM1" zoomScale="85" zoomScaleNormal="85" workbookViewId="0">
      <pane ySplit="1" topLeftCell="A258" activePane="bottomLeft" state="frozen"/>
      <selection pane="bottomLeft" activeCell="AY273" sqref="AY273"/>
    </sheetView>
  </sheetViews>
  <sheetFormatPr defaultRowHeight="15" outlineLevelCol="1" x14ac:dyDescent="0.25"/>
  <cols>
    <col min="1" max="1" width="5" bestFit="1" customWidth="1"/>
    <col min="2" max="2" width="15" customWidth="1"/>
    <col min="3" max="3" width="8.140625" bestFit="1" customWidth="1"/>
    <col min="4" max="4" width="19.140625" bestFit="1" customWidth="1"/>
    <col min="5" max="5" width="17.85546875" customWidth="1"/>
    <col min="6" max="6" width="31.42578125" customWidth="1"/>
    <col min="7" max="7" width="24.85546875" customWidth="1"/>
    <col min="8" max="8" width="33.28515625" customWidth="1" outlineLevel="1"/>
    <col min="9" max="9" width="13.42578125" customWidth="1" outlineLevel="1"/>
    <col min="10" max="10" width="9.7109375" customWidth="1" outlineLevel="1"/>
    <col min="11" max="11" width="11.5703125" bestFit="1" customWidth="1"/>
    <col min="12" max="12" width="10.5703125" bestFit="1" customWidth="1"/>
    <col min="13" max="13" width="12.28515625" bestFit="1" customWidth="1"/>
    <col min="14" max="14" width="25.7109375" customWidth="1"/>
    <col min="15" max="15" width="10.5703125" bestFit="1" customWidth="1"/>
    <col min="16" max="16" width="7.85546875" bestFit="1" customWidth="1"/>
    <col min="17" max="17" width="6.7109375" bestFit="1" customWidth="1"/>
    <col min="18" max="18" width="7.85546875" bestFit="1" customWidth="1"/>
    <col min="19" max="19" width="11.140625" bestFit="1" customWidth="1"/>
    <col min="20" max="25" width="10.5703125" bestFit="1" customWidth="1"/>
    <col min="27" max="27" width="15.85546875" bestFit="1" customWidth="1"/>
    <col min="28" max="30" width="10.5703125" bestFit="1" customWidth="1"/>
    <col min="31" max="31" width="8.5703125" bestFit="1" customWidth="1"/>
    <col min="32" max="35" width="8.42578125" bestFit="1" customWidth="1"/>
    <col min="37" max="37" width="8.42578125" bestFit="1" customWidth="1"/>
    <col min="38" max="46" width="10.5703125" bestFit="1" customWidth="1"/>
    <col min="47" max="47" width="5.5703125" bestFit="1" customWidth="1"/>
    <col min="48" max="48" width="8.140625" bestFit="1" customWidth="1"/>
    <col min="49" max="49" width="6.7109375" bestFit="1" customWidth="1"/>
    <col min="50" max="50" width="16.5703125" bestFit="1" customWidth="1"/>
    <col min="51" max="51" width="10.85546875" bestFit="1" customWidth="1"/>
    <col min="52" max="52" width="11.140625" bestFit="1" customWidth="1"/>
    <col min="53" max="54" width="7.7109375" bestFit="1" customWidth="1"/>
    <col min="55" max="55" width="8.42578125" bestFit="1" customWidth="1"/>
    <col min="56" max="56" width="9" bestFit="1" customWidth="1"/>
    <col min="57" max="57" width="8.7109375" bestFit="1" customWidth="1"/>
    <col min="58" max="58" width="8.85546875" bestFit="1" customWidth="1"/>
    <col min="59" max="61" width="7.5703125" bestFit="1" customWidth="1"/>
    <col min="62" max="62" width="7.140625" bestFit="1" customWidth="1"/>
    <col min="63" max="63" width="9" bestFit="1" customWidth="1"/>
    <col min="64" max="65" width="8.140625" bestFit="1" customWidth="1"/>
    <col min="66" max="66" width="8.42578125" bestFit="1" customWidth="1"/>
    <col min="67" max="67" width="10.140625" customWidth="1"/>
    <col min="68" max="68" width="7.140625" bestFit="1" customWidth="1"/>
    <col min="69" max="69" width="13.42578125" bestFit="1" customWidth="1"/>
    <col min="70" max="70" width="8.28515625" bestFit="1" customWidth="1"/>
    <col min="71" max="71" width="6.85546875" bestFit="1" customWidth="1"/>
    <col min="72" max="72" width="9.7109375" bestFit="1" customWidth="1"/>
    <col min="73" max="73" width="12.28515625" bestFit="1" customWidth="1"/>
    <col min="74" max="74" width="29.85546875" bestFit="1" customWidth="1"/>
    <col min="75" max="75" width="9.7109375" bestFit="1" customWidth="1"/>
    <col min="76" max="76" width="8.7109375" bestFit="1" customWidth="1"/>
    <col min="77" max="82" width="9.7109375" bestFit="1" customWidth="1"/>
    <col min="83" max="84" width="7.85546875" bestFit="1" customWidth="1"/>
    <col min="85" max="85" width="8.5703125" bestFit="1" customWidth="1"/>
    <col min="87" max="87" width="7.7109375" bestFit="1" customWidth="1"/>
    <col min="88" max="88" width="9" bestFit="1" customWidth="1"/>
    <col min="89" max="94" width="8.28515625" bestFit="1" customWidth="1"/>
    <col min="95" max="96" width="8.5703125" bestFit="1" customWidth="1"/>
    <col min="97" max="98" width="8.28515625" bestFit="1" customWidth="1"/>
    <col min="99" max="99" width="8.42578125" bestFit="1" customWidth="1"/>
    <col min="100" max="100" width="8.28515625" bestFit="1" customWidth="1"/>
    <col min="101" max="101" width="5.85546875" bestFit="1" customWidth="1"/>
    <col min="102" max="102" width="8" bestFit="1" customWidth="1"/>
    <col min="103" max="103" width="10.42578125" customWidth="1" outlineLevel="1"/>
    <col min="104" max="112" width="8.42578125" customWidth="1" outlineLevel="1"/>
    <col min="113" max="113" width="9" customWidth="1" outlineLevel="1"/>
    <col min="114" max="115" width="8.42578125" customWidth="1" outlineLevel="1"/>
    <col min="116" max="116" width="9.5703125" bestFit="1" customWidth="1"/>
    <col min="117" max="117" width="9" bestFit="1" customWidth="1"/>
    <col min="118" max="118" width="9.7109375" bestFit="1" customWidth="1"/>
    <col min="119" max="119" width="14.42578125" bestFit="1" customWidth="1"/>
    <col min="120" max="120" width="9.140625" customWidth="1"/>
    <col min="121" max="121" width="9.7109375" bestFit="1" customWidth="1"/>
    <col min="122" max="122" width="12" bestFit="1" customWidth="1"/>
    <col min="123" max="123" width="25.7109375" customWidth="1"/>
    <col min="124" max="124" width="10" bestFit="1" customWidth="1"/>
    <col min="125" max="125" width="9" bestFit="1" customWidth="1"/>
    <col min="126" max="126" width="8.7109375" bestFit="1" customWidth="1"/>
    <col min="127" max="127" width="8.140625" bestFit="1" customWidth="1"/>
    <col min="128" max="128" width="12" bestFit="1" customWidth="1"/>
    <col min="129" max="134" width="10" bestFit="1" customWidth="1"/>
    <col min="136" max="138" width="10" bestFit="1" customWidth="1"/>
    <col min="139" max="143" width="8.42578125" bestFit="1" customWidth="1"/>
    <col min="145" max="145" width="8.42578125" bestFit="1" customWidth="1"/>
    <col min="146" max="148" width="8.5703125" bestFit="1" customWidth="1"/>
    <col min="149" max="149" width="9.85546875" bestFit="1" customWidth="1"/>
    <col min="150" max="150" width="11.85546875" bestFit="1" customWidth="1"/>
    <col min="151" max="151" width="9.7109375" bestFit="1" customWidth="1"/>
    <col min="152" max="152" width="7.28515625" bestFit="1" customWidth="1"/>
    <col min="153" max="154" width="8.42578125" bestFit="1" customWidth="1"/>
    <col min="164" max="164" width="14.42578125" hidden="1" customWidth="1" outlineLevel="1"/>
    <col min="165" max="166" width="15" hidden="1" customWidth="1" outlineLevel="1"/>
    <col min="167" max="167" width="14.42578125" hidden="1" customWidth="1" outlineLevel="1"/>
    <col min="168" max="169" width="15" hidden="1" customWidth="1" outlineLevel="1"/>
    <col min="170" max="172" width="14.42578125" hidden="1" customWidth="1" outlineLevel="1"/>
    <col min="173" max="173" width="24.42578125" bestFit="1" customWidth="1" collapsed="1"/>
    <col min="174" max="174" width="14.5703125" bestFit="1" customWidth="1"/>
    <col min="175" max="175" width="10.7109375" customWidth="1"/>
    <col min="186" max="186" width="10" customWidth="1"/>
    <col min="188" max="190" width="9.140625" customWidth="1" outlineLevel="1"/>
  </cols>
  <sheetData>
    <row r="1" spans="1:194" ht="63" customHeight="1" x14ac:dyDescent="0.25">
      <c r="A1" s="1" t="s">
        <v>0</v>
      </c>
      <c r="B1" s="1" t="s">
        <v>1965</v>
      </c>
      <c r="C1" s="1" t="s">
        <v>1</v>
      </c>
      <c r="D1" s="1" t="s">
        <v>2</v>
      </c>
      <c r="E1" s="1" t="s">
        <v>3</v>
      </c>
      <c r="F1" s="1" t="s">
        <v>4</v>
      </c>
      <c r="G1" s="1" t="s">
        <v>5</v>
      </c>
      <c r="H1" s="1" t="s">
        <v>6</v>
      </c>
      <c r="I1" s="1" t="s">
        <v>7</v>
      </c>
      <c r="J1" s="1" t="s">
        <v>2681</v>
      </c>
      <c r="K1" s="2" t="s">
        <v>1966</v>
      </c>
      <c r="L1" s="1" t="s">
        <v>8</v>
      </c>
      <c r="M1" s="1" t="s">
        <v>9</v>
      </c>
      <c r="N1" s="1" t="s">
        <v>10</v>
      </c>
      <c r="O1" s="3"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4" t="s">
        <v>34</v>
      </c>
      <c r="AM1" s="4" t="s">
        <v>35</v>
      </c>
      <c r="AN1" s="4" t="s">
        <v>36</v>
      </c>
      <c r="AO1" s="4" t="s">
        <v>37</v>
      </c>
      <c r="AP1" s="4" t="s">
        <v>38</v>
      </c>
      <c r="AQ1" s="4" t="s">
        <v>39</v>
      </c>
      <c r="AR1" s="4" t="s">
        <v>40</v>
      </c>
      <c r="AS1" s="4" t="s">
        <v>41</v>
      </c>
      <c r="AT1" s="4" t="s">
        <v>42</v>
      </c>
      <c r="AU1" s="5" t="s">
        <v>43</v>
      </c>
      <c r="AV1" s="3" t="s">
        <v>44</v>
      </c>
      <c r="AW1" s="6" t="s">
        <v>45</v>
      </c>
      <c r="AX1" s="7" t="s">
        <v>47</v>
      </c>
      <c r="AY1" s="7" t="s">
        <v>46</v>
      </c>
      <c r="AZ1" s="7" t="s">
        <v>48</v>
      </c>
      <c r="BA1" s="8" t="s">
        <v>49</v>
      </c>
      <c r="BB1" s="8" t="s">
        <v>50</v>
      </c>
      <c r="BC1" s="8" t="s">
        <v>51</v>
      </c>
      <c r="BD1" s="8" t="s">
        <v>52</v>
      </c>
      <c r="BE1" s="8" t="s">
        <v>53</v>
      </c>
      <c r="BF1" s="8" t="s">
        <v>54</v>
      </c>
      <c r="BG1" s="8" t="s">
        <v>55</v>
      </c>
      <c r="BH1" s="8" t="s">
        <v>56</v>
      </c>
      <c r="BI1" s="8" t="s">
        <v>57</v>
      </c>
      <c r="BJ1" s="8" t="s">
        <v>58</v>
      </c>
      <c r="BK1" s="8" t="s">
        <v>59</v>
      </c>
      <c r="BL1" s="8" t="s">
        <v>60</v>
      </c>
      <c r="BM1" s="8" t="s">
        <v>61</v>
      </c>
      <c r="BN1" s="8" t="s">
        <v>62</v>
      </c>
      <c r="BO1" s="9" t="s">
        <v>63</v>
      </c>
      <c r="BP1" s="7" t="s">
        <v>64</v>
      </c>
      <c r="BQ1" s="7" t="s">
        <v>65</v>
      </c>
      <c r="BR1" s="10" t="s">
        <v>66</v>
      </c>
      <c r="BS1" s="10" t="s">
        <v>67</v>
      </c>
      <c r="BT1" s="7" t="s">
        <v>68</v>
      </c>
      <c r="BU1" s="7" t="s">
        <v>69</v>
      </c>
      <c r="BV1" s="7" t="s">
        <v>70</v>
      </c>
      <c r="BW1" s="7" t="s">
        <v>71</v>
      </c>
      <c r="BX1" s="7" t="s">
        <v>72</v>
      </c>
      <c r="BY1" s="7" t="s">
        <v>73</v>
      </c>
      <c r="BZ1" s="7" t="s">
        <v>74</v>
      </c>
      <c r="CA1" s="7" t="s">
        <v>75</v>
      </c>
      <c r="CB1" s="7" t="s">
        <v>76</v>
      </c>
      <c r="CC1" s="7" t="s">
        <v>77</v>
      </c>
      <c r="CD1" s="7" t="s">
        <v>78</v>
      </c>
      <c r="CE1" s="7" t="s">
        <v>79</v>
      </c>
      <c r="CF1" s="7" t="s">
        <v>80</v>
      </c>
      <c r="CG1" s="7" t="s">
        <v>81</v>
      </c>
      <c r="CH1" s="7" t="s">
        <v>82</v>
      </c>
      <c r="CI1" s="7" t="s">
        <v>83</v>
      </c>
      <c r="CJ1" s="7" t="s">
        <v>84</v>
      </c>
      <c r="CK1" s="7" t="s">
        <v>85</v>
      </c>
      <c r="CL1" s="7" t="s">
        <v>86</v>
      </c>
      <c r="CM1" s="7" t="s">
        <v>87</v>
      </c>
      <c r="CN1" s="7" t="s">
        <v>88</v>
      </c>
      <c r="CO1" s="7" t="s">
        <v>89</v>
      </c>
      <c r="CP1" s="7" t="s">
        <v>90</v>
      </c>
      <c r="CQ1" s="7" t="s">
        <v>91</v>
      </c>
      <c r="CR1" s="7" t="s">
        <v>92</v>
      </c>
      <c r="CS1" s="7" t="s">
        <v>93</v>
      </c>
      <c r="CT1" s="7" t="s">
        <v>94</v>
      </c>
      <c r="CU1" s="7" t="s">
        <v>95</v>
      </c>
      <c r="CV1" s="7" t="s">
        <v>96</v>
      </c>
      <c r="CW1" s="7" t="s">
        <v>97</v>
      </c>
      <c r="CX1" s="7" t="s">
        <v>98</v>
      </c>
      <c r="CY1" s="7" t="s">
        <v>99</v>
      </c>
      <c r="CZ1" s="7" t="s">
        <v>100</v>
      </c>
      <c r="DA1" s="7" t="s">
        <v>101</v>
      </c>
      <c r="DB1" s="7" t="s">
        <v>102</v>
      </c>
      <c r="DC1" s="7" t="s">
        <v>103</v>
      </c>
      <c r="DD1" s="7" t="s">
        <v>104</v>
      </c>
      <c r="DE1" s="7" t="s">
        <v>105</v>
      </c>
      <c r="DF1" s="7" t="s">
        <v>106</v>
      </c>
      <c r="DG1" s="7" t="s">
        <v>107</v>
      </c>
      <c r="DH1" s="7" t="s">
        <v>108</v>
      </c>
      <c r="DI1" s="7" t="s">
        <v>109</v>
      </c>
      <c r="DJ1" s="7" t="s">
        <v>110</v>
      </c>
      <c r="DK1" s="7" t="s">
        <v>111</v>
      </c>
      <c r="DL1" s="7" t="s">
        <v>112</v>
      </c>
      <c r="DM1" s="11" t="s">
        <v>113</v>
      </c>
      <c r="DN1" s="4" t="s">
        <v>114</v>
      </c>
      <c r="DO1" s="12" t="s">
        <v>115</v>
      </c>
      <c r="DP1" s="7" t="s">
        <v>2636</v>
      </c>
      <c r="DQ1" s="7" t="s">
        <v>116</v>
      </c>
      <c r="DR1" s="1" t="s">
        <v>117</v>
      </c>
      <c r="DS1" s="1" t="s">
        <v>118</v>
      </c>
      <c r="DT1" s="3"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1" t="s">
        <v>134</v>
      </c>
      <c r="EJ1" s="1" t="s">
        <v>135</v>
      </c>
      <c r="EK1" s="1" t="s">
        <v>136</v>
      </c>
      <c r="EL1" s="1" t="s">
        <v>137</v>
      </c>
      <c r="EM1" s="1" t="s">
        <v>138</v>
      </c>
      <c r="EN1" s="1" t="s">
        <v>139</v>
      </c>
      <c r="EO1" s="1" t="s">
        <v>140</v>
      </c>
      <c r="EP1" s="1" t="s">
        <v>141</v>
      </c>
      <c r="EQ1" s="1" t="s">
        <v>142</v>
      </c>
      <c r="ER1" s="1" t="s">
        <v>143</v>
      </c>
      <c r="ES1" s="1" t="s">
        <v>144</v>
      </c>
      <c r="ET1" s="1" t="s">
        <v>145</v>
      </c>
      <c r="EU1" s="1" t="s">
        <v>146</v>
      </c>
      <c r="EV1" s="1" t="s">
        <v>147</v>
      </c>
      <c r="EW1" s="1" t="s">
        <v>148</v>
      </c>
      <c r="EX1" s="1" t="s">
        <v>149</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3" t="s">
        <v>168</v>
      </c>
      <c r="FR1" s="13" t="s">
        <v>169</v>
      </c>
      <c r="FS1" s="14" t="s">
        <v>170</v>
      </c>
      <c r="FT1" s="14" t="s">
        <v>171</v>
      </c>
      <c r="FU1" s="14" t="s">
        <v>172</v>
      </c>
      <c r="FV1" s="15" t="s">
        <v>173</v>
      </c>
      <c r="FW1" s="16" t="s">
        <v>174</v>
      </c>
      <c r="FX1" s="17" t="s">
        <v>175</v>
      </c>
      <c r="FY1" s="18" t="s">
        <v>176</v>
      </c>
      <c r="FZ1" s="1" t="s">
        <v>177</v>
      </c>
      <c r="GA1" s="1" t="s">
        <v>178</v>
      </c>
      <c r="GB1" s="1" t="s">
        <v>179</v>
      </c>
      <c r="GC1" s="1" t="s">
        <v>180</v>
      </c>
      <c r="GD1" s="1" t="s">
        <v>181</v>
      </c>
      <c r="GE1" s="1" t="s">
        <v>182</v>
      </c>
      <c r="GF1" s="1" t="s">
        <v>1967</v>
      </c>
      <c r="GG1" s="1" t="s">
        <v>183</v>
      </c>
      <c r="GH1" s="1" t="s">
        <v>184</v>
      </c>
      <c r="GI1" s="15" t="s">
        <v>173</v>
      </c>
      <c r="GJ1" s="16" t="s">
        <v>174</v>
      </c>
      <c r="GK1" s="17" t="s">
        <v>175</v>
      </c>
      <c r="GL1" s="18" t="s">
        <v>176</v>
      </c>
    </row>
    <row r="2" spans="1:194" x14ac:dyDescent="0.25">
      <c r="A2" s="19">
        <v>1</v>
      </c>
      <c r="B2" s="43" t="s">
        <v>185</v>
      </c>
      <c r="C2" s="43" t="s">
        <v>186</v>
      </c>
      <c r="D2" s="43" t="s">
        <v>187</v>
      </c>
      <c r="E2" s="43" t="s">
        <v>188</v>
      </c>
      <c r="F2" s="43" t="s">
        <v>189</v>
      </c>
      <c r="G2" s="43" t="s">
        <v>190</v>
      </c>
      <c r="H2" s="43" t="s">
        <v>191</v>
      </c>
      <c r="I2" s="43" t="s">
        <v>192</v>
      </c>
      <c r="J2" s="44">
        <f>IF(K2&lt;&gt;"",SUM(K2+365)-1,"")</f>
        <v>44929.5</v>
      </c>
      <c r="K2" s="44">
        <v>44565.5</v>
      </c>
      <c r="L2" s="44">
        <v>44432</v>
      </c>
      <c r="M2" s="43" t="s">
        <v>2682</v>
      </c>
      <c r="N2" s="43"/>
      <c r="O2" s="44">
        <v>46052.467488425929</v>
      </c>
      <c r="P2" s="43">
        <v>6862</v>
      </c>
      <c r="Q2" s="43">
        <v>5901</v>
      </c>
      <c r="R2" s="43">
        <v>961</v>
      </c>
      <c r="S2" s="43" t="s">
        <v>194</v>
      </c>
      <c r="T2" s="44">
        <v>44564.770833333336</v>
      </c>
      <c r="U2" s="44">
        <v>45728.770833333336</v>
      </c>
      <c r="V2" s="44">
        <v>45728.770833333336</v>
      </c>
      <c r="W2" s="44">
        <v>45728.770833333336</v>
      </c>
      <c r="X2" s="44">
        <v>44564.770833333336</v>
      </c>
      <c r="Y2" s="44">
        <v>44564.770833333336</v>
      </c>
      <c r="Z2" s="43" t="s">
        <v>195</v>
      </c>
      <c r="AA2" s="43"/>
      <c r="AB2" s="43"/>
      <c r="AC2" s="43"/>
      <c r="AD2" s="43"/>
      <c r="AE2" s="43">
        <v>2</v>
      </c>
      <c r="AF2" s="43" t="s">
        <v>1968</v>
      </c>
      <c r="AG2" s="43" t="s">
        <v>1968</v>
      </c>
      <c r="AH2" s="43" t="s">
        <v>1969</v>
      </c>
      <c r="AI2" s="43" t="s">
        <v>1969</v>
      </c>
      <c r="AJ2" s="43" t="s">
        <v>1969</v>
      </c>
      <c r="AK2" s="43" t="s">
        <v>1969</v>
      </c>
      <c r="AL2" s="46">
        <v>46093</v>
      </c>
      <c r="AM2" s="46">
        <v>45908</v>
      </c>
      <c r="AN2" s="46">
        <v>45294</v>
      </c>
      <c r="AO2" s="47">
        <v>46458</v>
      </c>
      <c r="AP2" s="46">
        <v>45294</v>
      </c>
      <c r="AQ2" s="46">
        <v>44929</v>
      </c>
      <c r="AR2" s="48"/>
      <c r="AS2" s="48"/>
      <c r="AT2" s="48"/>
      <c r="AU2" s="43">
        <v>1</v>
      </c>
      <c r="AV2" s="43">
        <v>0</v>
      </c>
      <c r="AW2" s="43">
        <v>0</v>
      </c>
      <c r="AX2" s="51" t="s">
        <v>197</v>
      </c>
      <c r="AY2" s="51" t="s">
        <v>3240</v>
      </c>
      <c r="AZ2" s="51" t="s">
        <v>198</v>
      </c>
      <c r="BA2" s="20">
        <f ca="1">IF(AL2&gt;1,IF(AL2&lt;EOMONTH(TODAY(),0),1,0),"")</f>
        <v>1</v>
      </c>
      <c r="BB2" s="20">
        <f t="shared" ref="BB2:BI17" ca="1" si="0">IF(AM2&gt;1,IF(AM2&lt;EOMONTH(TODAY(),0),1,0),"")</f>
        <v>1</v>
      </c>
      <c r="BC2" s="20">
        <f t="shared" ca="1" si="0"/>
        <v>1</v>
      </c>
      <c r="BD2" s="20">
        <f t="shared" ca="1" si="0"/>
        <v>0</v>
      </c>
      <c r="BE2" s="20">
        <f t="shared" ca="1" si="0"/>
        <v>1</v>
      </c>
      <c r="BF2" s="20">
        <f t="shared" ca="1" si="0"/>
        <v>1</v>
      </c>
      <c r="BG2" s="21" t="str">
        <f t="shared" ca="1" si="0"/>
        <v/>
      </c>
      <c r="BH2" s="21" t="str">
        <f t="shared" ca="1" si="0"/>
        <v/>
      </c>
      <c r="BI2" s="21" t="str">
        <f t="shared" ca="1" si="0"/>
        <v/>
      </c>
      <c r="BJ2" s="22">
        <f ca="1">COUNTIF(BA2:BI2,1)</f>
        <v>5</v>
      </c>
      <c r="BK2" s="21">
        <f>EI2</f>
        <v>0</v>
      </c>
      <c r="BL2" s="22">
        <f ca="1">IFERROR(IF(O2&gt;0,ROUND(SUM(SUM(SUM(TODAY()-O2)*BK2)+P2),0),""),"")</f>
        <v>6862</v>
      </c>
      <c r="BM2" s="22">
        <f ca="1">IFERROR(ROUND(SUM(BL2*ROUND(SUM(Q2/P2)*100,0)%),0),"")</f>
        <v>5901</v>
      </c>
      <c r="BN2" s="23">
        <f ca="1">IFERROR(ROUND(SUM(BL2-BM2),0),"")</f>
        <v>961</v>
      </c>
      <c r="BO2" s="24">
        <f ca="1">IFERROR(SUM(BL2-P2),"")</f>
        <v>0</v>
      </c>
      <c r="BP2" s="51" t="str">
        <f>_xlfn.XLOOKUP(E2,[1]Validation!E:E,[1]Validation!F:F,"")</f>
        <v>EG75</v>
      </c>
      <c r="BQ2" s="51" t="str">
        <f>_xlfn.XLOOKUP(BP2,[1]Validation!F:F,[1]Validation!G:G,"")</f>
        <v>EG55 to EG75</v>
      </c>
      <c r="BR2" s="52" t="str">
        <f>VLOOKUP(G2,[1]Validation!$B$1:$C$9,2,0)</f>
        <v>B</v>
      </c>
      <c r="BS2" s="51">
        <f ca="1">IFERROR(ROUND(YEARFRAC(K2,TODAY())*12,0),"")</f>
        <v>53</v>
      </c>
      <c r="BT2" s="53">
        <f>_xlfn.XLOOKUP(B2,'[2]1. All Calls'!$R:$R,'[2]1. All Calls'!$A:$A,"",0)</f>
        <v>46149.283622685201</v>
      </c>
      <c r="BU2" s="51" t="str">
        <f>_xlfn.XLOOKUP(B2,'[2]1. All Calls'!$R:$R,'[2]1. All Calls'!$F:$F,"",0)</f>
        <v>CC-02071304</v>
      </c>
      <c r="BV2" s="51" t="str">
        <f>_xlfn.XLOOKUP(B2,'[2]1. All Calls'!$R:$R,'[2]1. All Calls'!$J:$J,"",0)</f>
        <v>Schedule Service - AMC</v>
      </c>
      <c r="BW2" s="53">
        <f>_xlfn.XLOOKUP(B2,'[2]Sch Calls'!$R:$R,'[2]Sch Calls'!$A:$A,"",0)</f>
        <v>45728.558194444398</v>
      </c>
      <c r="BX2" s="51">
        <f>_xlfn.XLOOKUP(B2,'[2]Sch Calls'!$R:$R,'[2]Sch Calls'!$B:$B,"",0)</f>
        <v>6210</v>
      </c>
      <c r="BY2" s="51" t="str">
        <f>IFERROR(TEXT(IF(U2&gt;1,SUM(U2+181),""),"dd-mmm-yy"),"")</f>
        <v>09-Sep-25</v>
      </c>
      <c r="BZ2" s="51" t="str">
        <f>IFERROR(TEXT(IF(V2&gt;1,SUM(V2+181),""),"dd-mmm-yy"),"")</f>
        <v>09-Sep-25</v>
      </c>
      <c r="CA2" s="51" t="str">
        <f>IFERROR(TEXT(IF(T2&gt;1,SUM(T2+276),""),"dd-mmm-yy"),"")</f>
        <v>06-Oct-22</v>
      </c>
      <c r="CB2" s="51" t="str">
        <f>IFERROR(TEXT(IF(W2&gt;1,SUM(W2+547),""),"dd-mmm-yy"),"")</f>
        <v>10-Sep-26</v>
      </c>
      <c r="CC2" s="51" t="str">
        <f>IFERROR(TEXT(IF(Y2&gt;1,SUM(Y2+731),""),"dd-mmm-yy"),"")</f>
        <v>04-Jan-24</v>
      </c>
      <c r="CD2" s="51" t="str">
        <f>IFERROR(TEXT(IF(X2&gt;1,SUM(X2+366),""),"dd-mmm-yy"),"")</f>
        <v>04-Jan-23</v>
      </c>
      <c r="CE2" s="51">
        <f ca="1">IFERROR(IF(U2&gt;0,ROUND(SUM(TODAY()-U2),0),""),"")</f>
        <v>447</v>
      </c>
      <c r="CF2" s="51">
        <f ca="1">IFERROR(IF(V2&gt;0,ROUND(SUM(TODAY()-V2),0),""),"")</f>
        <v>447</v>
      </c>
      <c r="CG2" s="51">
        <f ca="1">IFERROR(IF(T2&gt;0,ROUND(SUM(TODAY()-T2),0),""),"")</f>
        <v>1611</v>
      </c>
      <c r="CH2" s="51">
        <f ca="1">IFERROR(IF(W2&gt;0,ROUND(SUM(TODAY()-W2),0),""),"")</f>
        <v>447</v>
      </c>
      <c r="CI2" s="51">
        <f ca="1">IFERROR(IF(Y2&gt;0,ROUND(SUM(TODAY()-Y2),0),""),"")</f>
        <v>1611</v>
      </c>
      <c r="CJ2" s="51">
        <f ca="1">IFERROR(IF(X2&gt;0,ROUND(SUM(TODAY()-X2),0),""),"")</f>
        <v>1611</v>
      </c>
      <c r="CK2" s="51">
        <f t="shared" ref="CK2:CP17" ca="1" si="1">IFERROR(SUM(CE2*$BK2),"")</f>
        <v>0</v>
      </c>
      <c r="CL2" s="51">
        <f t="shared" ca="1" si="1"/>
        <v>0</v>
      </c>
      <c r="CM2" s="51">
        <f t="shared" ca="1" si="1"/>
        <v>0</v>
      </c>
      <c r="CN2" s="51">
        <f t="shared" ca="1" si="1"/>
        <v>0</v>
      </c>
      <c r="CO2" s="51">
        <f t="shared" ca="1" si="1"/>
        <v>0</v>
      </c>
      <c r="CP2" s="51">
        <f t="shared" ca="1" si="1"/>
        <v>0</v>
      </c>
      <c r="CQ2" s="51">
        <f t="shared" ref="CQ2:CV17" ca="1" si="2">IFERROR(IF(AF2&gt;0,SUM(AF2-CK2),""),"")</f>
        <v>1209</v>
      </c>
      <c r="CR2" s="51">
        <f t="shared" ca="1" si="2"/>
        <v>1209</v>
      </c>
      <c r="CS2" s="51">
        <f t="shared" ca="1" si="2"/>
        <v>815</v>
      </c>
      <c r="CT2" s="51">
        <f t="shared" ca="1" si="2"/>
        <v>815</v>
      </c>
      <c r="CU2" s="51">
        <f t="shared" ca="1" si="2"/>
        <v>815</v>
      </c>
      <c r="CV2" s="54">
        <f t="shared" ca="1" si="2"/>
        <v>815</v>
      </c>
      <c r="CW2" s="25" t="s">
        <v>199</v>
      </c>
      <c r="CX2" s="55">
        <f>IFERROR(ROUND(SUM(Q2/P2),2),"")</f>
        <v>0.86</v>
      </c>
      <c r="CY2" s="55"/>
      <c r="CZ2" s="26">
        <v>0</v>
      </c>
      <c r="DA2" s="26">
        <v>0</v>
      </c>
      <c r="DB2" s="26">
        <v>0</v>
      </c>
      <c r="DC2" s="26">
        <v>0</v>
      </c>
      <c r="DD2" s="26">
        <v>0</v>
      </c>
      <c r="DE2" s="26">
        <v>0</v>
      </c>
      <c r="DF2" s="26">
        <v>0</v>
      </c>
      <c r="DG2" s="26">
        <v>0</v>
      </c>
      <c r="DH2" s="26">
        <v>0</v>
      </c>
      <c r="DI2" s="26">
        <v>0</v>
      </c>
      <c r="DJ2" s="26">
        <v>0</v>
      </c>
      <c r="DK2" s="26">
        <v>0</v>
      </c>
      <c r="DL2" s="27">
        <f>IF(G2="P1 - Asset will get commissioned within one year","P1",IFERROR(SUM(DN2+75),"Blank"))</f>
        <v>46224.283622685201</v>
      </c>
      <c r="DM2" s="28">
        <f ca="1">IF(G2="D (Compressor scrapped/ Company shut)","D",IF(DL2="P1","P1",IF(DL2="Blank","Blank",IF(DL2&gt;TODAY(),0,1))))</f>
        <v>0</v>
      </c>
      <c r="DN2" s="56">
        <f>_xlfn.XLOOKUP(B2,'[2]1. All Calls'!$R:$R,'[2]1. All Calls'!$A:$A,"",0)</f>
        <v>46149.283622685201</v>
      </c>
      <c r="DO2" s="57" t="str">
        <f ca="1">VLOOKUP(DM2,[1]Validation!$B$20:$C$25,2,0)</f>
        <v>Within 3 months</v>
      </c>
      <c r="DP2" s="58" t="str">
        <f>_xlfn.XLOOKUP(B2,'[1]Active AMCs- Dealer'!E:E,'[1]Active AMCs- Dealer'!L:L,"Not in AMC",0)</f>
        <v>AMC</v>
      </c>
      <c r="DQ2" s="58"/>
      <c r="DR2" s="29" t="str">
        <f>_xlfn.XLOOKUP(B2,'[2]1. All Calls'!$R:$R,'[2]1. All Calls'!$F:$F,"",0)</f>
        <v>CC-02071304</v>
      </c>
      <c r="DS2" s="29" t="str">
        <f>_xlfn.XLOOKUP(B2,'[2]1. All Calls'!$R:$R,'[2]1. All Calls'!$AB:$AB,"",0)</f>
        <v>AMC visit carried out</v>
      </c>
      <c r="DT2" s="30">
        <f>_xlfn.XLOOKUP(DR2,'[2]1. All Calls'!$F:$F,'[2]1. All Calls'!$A:$A,"",0)</f>
        <v>46149.283622685201</v>
      </c>
      <c r="DU2" s="31">
        <f>_xlfn.XLOOKUP(DR2,'[2]1. All Calls'!$F:$F,'[2]1. All Calls'!$B:$B,"",0)</f>
        <v>6862</v>
      </c>
      <c r="DV2" s="31">
        <f>_xlfn.XLOOKUP(B2,[1]MDA_Assets!D:D,[1]MDA_Assets!N:N,"",0)</f>
        <v>5901</v>
      </c>
      <c r="DW2" s="31">
        <f>_xlfn.XLOOKUP(B2,[1]MDA_Assets!D:D,[1]MDA_Assets!O:O,"",0)</f>
        <v>961</v>
      </c>
      <c r="DX2" s="32" t="str">
        <f>_xlfn.XLOOKUP(B2,[1]MDA_Assets!D:D,[1]MDA_Assets!Q:Q,"",0)</f>
        <v>Synthetic</v>
      </c>
      <c r="DY2" s="33">
        <f>_xlfn.XLOOKUP(B2,[1]MDA_Assets!D:D,[1]MDA_Assets!R:R,"",0)</f>
        <v>44565</v>
      </c>
      <c r="DZ2" s="33">
        <f>_xlfn.XLOOKUP(B2,[1]MDA_Assets!D:D,[1]MDA_Assets!S:S,"",0)</f>
        <v>45729</v>
      </c>
      <c r="EA2" s="33">
        <f>_xlfn.XLOOKUP(B2,[1]MDA_Assets!D:D,[1]MDA_Assets!T:T,"",0)</f>
        <v>45729</v>
      </c>
      <c r="EB2" s="33">
        <f>_xlfn.XLOOKUP(B2,[1]MDA_Assets!D:D,[1]MDA_Assets!U:U,"",0)</f>
        <v>45729</v>
      </c>
      <c r="EC2" s="33">
        <f>_xlfn.XLOOKUP(B2,[1]MDA_Assets!D:D,[1]MDA_Assets!V:V,"",0)</f>
        <v>44565</v>
      </c>
      <c r="ED2" s="33">
        <f>_xlfn.XLOOKUP(B2,[1]MDA_Assets!D:D,[1]MDA_Assets!W:W,"",0)</f>
        <v>44565</v>
      </c>
      <c r="EE2" s="32" t="str">
        <f>_xlfn.XLOOKUP(B2,[1]MDA_Assets!D:D,[1]MDA_Assets!X:X,"",0)</f>
        <v>No</v>
      </c>
      <c r="EF2" s="33">
        <f>_xlfn.XLOOKUP(B2,[1]MDA_Assets!D:D,[1]MDA_Assets!Y:Y,"",0)</f>
        <v>0</v>
      </c>
      <c r="EG2" s="33">
        <f>_xlfn.XLOOKUP(B2,[1]MDA_Assets!D:D,[1]MDA_Assets!Z:Z,"",0)</f>
        <v>0</v>
      </c>
      <c r="EH2" s="33">
        <f>_xlfn.XLOOKUP(B2,[1]MDA_Assets!D:D,[1]MDA_Assets!AA:AA,"",0)</f>
        <v>0</v>
      </c>
      <c r="EI2" s="34">
        <f>_xlfn.XLOOKUP(B2,[1]MDA_Assets!D:D,[1]MDA_Assets!P:P,"",0)</f>
        <v>0</v>
      </c>
      <c r="EJ2" s="35" t="str">
        <f>_xlfn.XLOOKUP(B2,[1]MDA_Assets!D:D,[1]MDA_Assets!AB:AB,"",0)</f>
        <v>1209</v>
      </c>
      <c r="EK2" s="35" t="str">
        <f>_xlfn.XLOOKUP(B2,[1]MDA_Assets!D:D,[1]MDA_Assets!AC:AC,"",0)</f>
        <v>1209</v>
      </c>
      <c r="EL2" s="35" t="str">
        <f>_xlfn.XLOOKUP(B2,[1]MDA_Assets!D:D,[1]MDA_Assets!AD:AD,"",0)</f>
        <v>1138</v>
      </c>
      <c r="EM2" s="35" t="str">
        <f>_xlfn.XLOOKUP(B2,[1]MDA_Assets!D:D,[1]MDA_Assets!AE:AE,"",0)</f>
        <v>815</v>
      </c>
      <c r="EN2" s="35" t="str">
        <f>_xlfn.XLOOKUP(B2,[1]MDA_Assets!D:D,[1]MDA_Assets!AF:AF,"",0)</f>
        <v>815</v>
      </c>
      <c r="EO2" s="35" t="str">
        <f>_xlfn.XLOOKUP(B2,[1]MDA_Assets!D:D,[1]MDA_Assets!AG:AG,"",0)</f>
        <v>815</v>
      </c>
      <c r="EP2" s="36">
        <f>IF(AL2&gt;1,ROUNDUP(SUM(AL2-U2),0),"")</f>
        <v>365</v>
      </c>
      <c r="EQ2" s="36">
        <f>IF(AM2&gt;1,ROUNDUP(SUM(AM2-V2),0),"")</f>
        <v>180</v>
      </c>
      <c r="ER2" s="36">
        <f>IF(AN2&gt;1,ROUNDUP(SUM(AN2-T2),0),"")</f>
        <v>730</v>
      </c>
      <c r="ES2" s="36">
        <f>IF(AO2&gt;1,ROUNDUP(SUM(AO2-W2),0),"")</f>
        <v>730</v>
      </c>
      <c r="ET2" s="36">
        <f>IF(AP2&gt;1,ROUNDUP(SUM(AP2-Y2),0),"")</f>
        <v>730</v>
      </c>
      <c r="EU2" s="36">
        <f>IF(AQ2&gt;1,ROUNDUP(SUM(AQ2-X2),0),"")</f>
        <v>365</v>
      </c>
      <c r="EV2" s="36" t="str">
        <f>IF(AR2&gt;1,ROUNDUP(SUM(AR2-AB2),0),"")</f>
        <v/>
      </c>
      <c r="EW2" s="36" t="str">
        <f t="shared" ref="EW2:EW65" si="3">IF(AT2&gt;1,ROUNDUP(SUM(AT2-AD2),0),"")</f>
        <v/>
      </c>
      <c r="EX2" s="36" t="str">
        <f t="shared" ref="EX2:EX65" si="4">IF(AS2&gt;1,ROUNDUP(SUM(AS2-AC2),0),"")</f>
        <v/>
      </c>
      <c r="EY2" s="36">
        <f t="shared" ref="EY2:FG61" si="5">IFERROR(ROUNDUP(SUM(EP2/31),2),"")</f>
        <v>11.78</v>
      </c>
      <c r="EZ2" s="36">
        <f t="shared" si="5"/>
        <v>5.81</v>
      </c>
      <c r="FA2" s="36">
        <f t="shared" si="5"/>
        <v>23.55</v>
      </c>
      <c r="FB2" s="36">
        <f t="shared" si="5"/>
        <v>23.55</v>
      </c>
      <c r="FC2" s="36">
        <f t="shared" si="5"/>
        <v>23.55</v>
      </c>
      <c r="FD2" s="36">
        <f t="shared" si="5"/>
        <v>11.78</v>
      </c>
      <c r="FE2" s="36" t="str">
        <f t="shared" si="5"/>
        <v/>
      </c>
      <c r="FF2" s="36" t="str">
        <f t="shared" si="5"/>
        <v/>
      </c>
      <c r="FG2" s="36" t="str">
        <f t="shared" si="5"/>
        <v/>
      </c>
      <c r="FH2" s="37" t="str" cm="1">
        <f t="array" ref="FH2">_xlfn.IFS(EY2="", "No Data", EY2&lt;0, "Negative/Future", EY2=0, "Zero Days", EY2&lt;=3, "&lt; 3 Months", EY2&lt;=6, "3 to 6 Months", EY2&lt;=9, "6 to 9 Months", EY2&lt;=12, "9 to 12 Months", EY2&lt;=15, "12 to 15 Months", EY2&lt;=18, "15 to 18 Months", EY2&lt;=24, "18 to 24 Months", EY2&gt;24, "&gt; 24 Months")</f>
        <v>9 to 12 Months</v>
      </c>
      <c r="FI2" s="37" t="str" cm="1">
        <f t="array" ref="FI2">_xlfn.IFS(EZ2="", "No Data", EZ2&lt;0, "Negative/Future", EZ2=0, "Zero Days", EZ2&lt;=3, "&lt; 3 Months", EZ2&lt;=6, "3 to 6 Months", EZ2&lt;=9, "6 to 9 Months", EZ2&lt;=12, "9 to 12 Months", EZ2&lt;=15, "12 to 15 Months", EZ2&lt;=18, "15 to 18 Months", EZ2&lt;=24, "18 to 24 Months", EZ2&gt;24, "&gt; 24 Months")</f>
        <v>3 to 6 Months</v>
      </c>
      <c r="FJ2" s="37" t="str" cm="1">
        <f t="array" ref="FJ2">_xlfn.IFS(FA2="", "No Data", FA2&lt;0, "Negative/Future", FA2=0, "Zero Days", FA2&lt;=3, "&lt; 3 Months", FA2&lt;=6, "3 to 6 Months", FA2&lt;=9, "6 to 9 Months", FA2&lt;=12, "9 to 12 Months", FA2&lt;=15, "12 to 15 Months", FA2&lt;=18, "15 to 18 Months", FA2&lt;=24, "18 to 24 Months", FA2&gt;24, "&gt; 24 Months")</f>
        <v>18 to 24 Months</v>
      </c>
      <c r="FK2" s="37" t="str" cm="1">
        <f t="array" ref="FK2">_xlfn.IFS(FB2="", "No Data", FB2&lt;0, "Negative/Future", FB2=0, "Zero Days", FB2&lt;=3, "&lt; 3 Months", FB2&lt;=6, "3 to 6 Months", FB2&lt;=9, "6 to 9 Months", FB2&lt;=12, "9 to 12 Months", FB2&lt;=15, "12 to 15 Months", FB2&lt;=18, "15 to 18 Months", FB2&lt;=24, "18 to 24 Months", FB2&gt;24, "&gt; 24 Months")</f>
        <v>18 to 24 Months</v>
      </c>
      <c r="FL2" s="37" t="str" cm="1">
        <f t="array" ref="FL2">_xlfn.IFS(FC2="", "No Data", FC2&lt;0, "Negative/Future", FC2=0, "Zero Days", FC2&lt;=3, "&lt; 3 Months", FC2&lt;=6, "3 to 6 Months", FC2&lt;=9, "6 to 9 Months", FC2&lt;=12, "9 to 12 Months", FC2&lt;=15, "12 to 15 Months", FC2&lt;=18, "15 to 18 Months", FC2&lt;=24, "18 to 24 Months", FC2&gt;24, "&gt; 24 Months")</f>
        <v>18 to 24 Months</v>
      </c>
      <c r="FM2" s="37" t="str" cm="1">
        <f t="array" ref="FM2">_xlfn.IFS(FD2="", "No Data", FD2&lt;0, "Negative/Future", FD2=0, "Zero Days", FD2&lt;=3, "&lt; 3 Months", FD2&lt;=6, "3 to 6 Months", FD2&lt;=9, "6 to 9 Months", FD2&lt;=12, "9 to 12 Months", FD2&lt;=15, "12 to 15 Months", FD2&lt;=18, "15 to 18 Months", FD2&lt;=24, "18 to 24 Months", FD2&gt;24, "&gt; 24 Months")</f>
        <v>9 to 12 Months</v>
      </c>
      <c r="FN2" s="37" t="str" cm="1">
        <f t="array" ref="FN2">_xlfn.IFS(FE2="", "No Data", FE2&lt;0, "Negative/Future", FE2=0, "Zero Days", FE2&lt;=3, "&lt; 3 Months", FE2&lt;=6, "3 to 6 Months", FE2&lt;=9, "6 to 9 Months", FE2&lt;=12, "9 to 12 Months", FE2&lt;=15, "12 to 15 Months", FE2&lt;=18, "15 to 18 Months", FE2&lt;=24, "18 to 24 Months", FE2&gt;24, "&gt; 24 Months")</f>
        <v>No Data</v>
      </c>
      <c r="FO2" s="37" t="str" cm="1">
        <f t="array" ref="FO2">_xlfn.IFS(FG2="", "No Data", FG2&lt;0, "Negative/Future", FG2=0, "Zero Days", FG2&lt;=3, "&lt; 3 Months", FG2&lt;=6, "3 to 6 Months", FG2&lt;=9, "6 to 9 Months", FG2&lt;=12, "9 to 12 Months", FG2&lt;=15, "12 to 15 Months", FG2&lt;=18, "15 to 18 Months", FG2&lt;=24, "18 to 24 Months", FG2&gt;24, "&gt; 24 Months")</f>
        <v>No Data</v>
      </c>
      <c r="FP2" s="37" t="str" cm="1">
        <f t="array" ref="FP2">_xlfn.IFS(FF2="", "No Data", FF2&lt;0, "Negative/Future", FF2=0, "Zero Days", FF2&lt;=3, "&lt; 3 Months", FF2&lt;=6, "3 to 6 Months", FF2&lt;=9, "6 to 9 Months", FF2&lt;=12, "9 to 12 Months", FF2&lt;=15, "12 to 15 Months", FF2&lt;=18, "15 to 18 Months", FF2&lt;=24, "18 to 24 Months", FF2&gt;24, "&gt; 24 Months")</f>
        <v>No Data</v>
      </c>
      <c r="FQ2" s="29" t="s">
        <v>201</v>
      </c>
      <c r="FR2" s="29">
        <v>8795889641</v>
      </c>
      <c r="FS2" s="38" t="str">
        <f>VLOOKUP(_xlfn.XLOOKUP(B2,[1]MDA_Assets!D:D,[1]MDA_Assets!I:I,"",0),[1]Validation!$B$1:$C$8,2,0)</f>
        <v>B</v>
      </c>
      <c r="FT2" s="38" t="s">
        <v>202</v>
      </c>
      <c r="FU2" s="31" t="str">
        <f>_xlfn.XLOOKUP(B2,[1]MDA_Assets!D:D,[1]MDA_Assets!X:X,"",0)</f>
        <v>No</v>
      </c>
      <c r="FV2" s="39">
        <v>5</v>
      </c>
      <c r="FW2" s="39">
        <v>0</v>
      </c>
      <c r="FX2" s="39">
        <v>0</v>
      </c>
      <c r="FY2" s="39">
        <v>4</v>
      </c>
      <c r="FZ2" s="40">
        <f t="shared" ref="FZ2:GA61" si="6">IFERROR(IF(DZ2&lt;&gt;"",SUM(DZ2+EP2),SUM(DZ2+180)),"")</f>
        <v>46094</v>
      </c>
      <c r="GA2" s="40">
        <f t="shared" si="6"/>
        <v>45909</v>
      </c>
      <c r="GB2" s="40">
        <f t="shared" ref="GB2:GB65" si="7">IFERROR(IF(DY2&lt;&gt;"",SUM(DY2+ER2),SUM(DY2+365)),"")</f>
        <v>45295</v>
      </c>
      <c r="GC2" s="40">
        <f t="shared" ref="GC2:GC65" si="8">IFERROR(IF(EB2&lt;&gt;"",SUM(EB2+ES2),SUM(EB2+365)),"")</f>
        <v>46459</v>
      </c>
      <c r="GD2" s="40">
        <f t="shared" ref="GD2:GD65" si="9">IFERROR(IF(EC2&lt;&gt;"",SUM(EC2+ET2),SUM(EC2+730)),"")</f>
        <v>45295</v>
      </c>
      <c r="GE2" s="40">
        <f t="shared" ref="GE2:GE65" si="10">IFERROR(IF(ED2&lt;&gt;"",SUM(ED2+EU2),SUM(ED2+365)),"")</f>
        <v>44930</v>
      </c>
      <c r="GF2" s="40" t="str">
        <f>IF(EF2&gt;1,SUM(EF2+EV2),"")</f>
        <v/>
      </c>
      <c r="GG2" s="40" t="str">
        <f t="shared" ref="GG2:GH17" si="11">IF(EG2&gt;1,SUM(EG2+EW2),"")</f>
        <v/>
      </c>
      <c r="GH2" s="40" t="str">
        <f t="shared" si="11"/>
        <v/>
      </c>
      <c r="GI2" s="39">
        <f>COUNTIFS(FZ2:GH2, "&gt;1910-01-01",FZ2:GH2, "&lt;2026-01-01")</f>
        <v>4</v>
      </c>
      <c r="GJ2" s="39">
        <f>COUNTIFS(FZ2:GH2, "&gt;=2026-01-01",FZ2:GH2, "&lt;=2026-01-31")</f>
        <v>0</v>
      </c>
      <c r="GK2" s="39">
        <f>COUNTIFS(FZ2:GH2,"&gt;2026-01-31",FZ2:GH2,"&lt;2026-02-28")</f>
        <v>0</v>
      </c>
      <c r="GL2" s="39">
        <f>COUNTIFS(FZ2:GH2,"&gt;2026-02-28")</f>
        <v>2</v>
      </c>
    </row>
    <row r="3" spans="1:194" x14ac:dyDescent="0.25">
      <c r="A3" s="19">
        <v>2</v>
      </c>
      <c r="B3" s="43" t="s">
        <v>203</v>
      </c>
      <c r="C3" s="43" t="s">
        <v>186</v>
      </c>
      <c r="D3" s="43" t="s">
        <v>187</v>
      </c>
      <c r="E3" s="43" t="s">
        <v>1970</v>
      </c>
      <c r="F3" s="43" t="s">
        <v>204</v>
      </c>
      <c r="G3" s="43" t="s">
        <v>190</v>
      </c>
      <c r="H3" s="43" t="s">
        <v>205</v>
      </c>
      <c r="I3" s="43" t="s">
        <v>192</v>
      </c>
      <c r="J3" s="44">
        <f t="shared" ref="J3:J66" si="12">IF(K3&lt;&gt;"",SUM(K3+365)-1,"")</f>
        <v>45323.770833333336</v>
      </c>
      <c r="K3" s="44">
        <v>44959.770833333336</v>
      </c>
      <c r="L3" s="44">
        <v>44620</v>
      </c>
      <c r="M3" s="43" t="s">
        <v>1971</v>
      </c>
      <c r="N3" s="43" t="s">
        <v>563</v>
      </c>
      <c r="O3" s="44">
        <v>46044.461134259262</v>
      </c>
      <c r="P3" s="43">
        <v>1866</v>
      </c>
      <c r="Q3" s="43">
        <v>336</v>
      </c>
      <c r="R3" s="43">
        <v>1530</v>
      </c>
      <c r="S3" s="43" t="s">
        <v>206</v>
      </c>
      <c r="T3" s="44">
        <v>44958.770833333336</v>
      </c>
      <c r="U3" s="44">
        <v>44958.770833333336</v>
      </c>
      <c r="V3" s="44">
        <v>44958.770833333336</v>
      </c>
      <c r="W3" s="44">
        <v>44958.770833333336</v>
      </c>
      <c r="X3" s="44">
        <v>44958.770833333336</v>
      </c>
      <c r="Y3" s="44">
        <v>44958.770833333336</v>
      </c>
      <c r="Z3" s="43" t="s">
        <v>199</v>
      </c>
      <c r="AA3" s="43"/>
      <c r="AB3" s="43"/>
      <c r="AC3" s="43"/>
      <c r="AD3" s="43"/>
      <c r="AE3" s="43">
        <v>0</v>
      </c>
      <c r="AF3" s="43" t="s">
        <v>207</v>
      </c>
      <c r="AG3" s="43" t="s">
        <v>207</v>
      </c>
      <c r="AH3" s="43" t="s">
        <v>208</v>
      </c>
      <c r="AI3" s="43" t="s">
        <v>208</v>
      </c>
      <c r="AJ3" s="43" t="s">
        <v>209</v>
      </c>
      <c r="AK3" s="43" t="s">
        <v>208</v>
      </c>
      <c r="AL3" s="48"/>
      <c r="AM3" s="48"/>
      <c r="AN3" s="48"/>
      <c r="AO3" s="48"/>
      <c r="AP3" s="48"/>
      <c r="AQ3" s="48"/>
      <c r="AR3" s="48"/>
      <c r="AS3" s="48"/>
      <c r="AT3" s="48"/>
      <c r="AU3" s="43">
        <v>0</v>
      </c>
      <c r="AV3" s="43">
        <v>0</v>
      </c>
      <c r="AW3" s="43">
        <v>0</v>
      </c>
      <c r="AX3" s="51" t="s">
        <v>210</v>
      </c>
      <c r="AY3" s="51" t="s">
        <v>211</v>
      </c>
      <c r="AZ3" s="51" t="s">
        <v>198</v>
      </c>
      <c r="BA3" s="20" t="str">
        <f t="shared" ref="BA3:BI41" ca="1" si="13">IF(AL3&gt;1,IF(AL3&lt;EOMONTH(TODAY(),0),1,0),"")</f>
        <v/>
      </c>
      <c r="BB3" s="20" t="str">
        <f t="shared" ca="1" si="0"/>
        <v/>
      </c>
      <c r="BC3" s="20" t="str">
        <f t="shared" ca="1" si="0"/>
        <v/>
      </c>
      <c r="BD3" s="20" t="str">
        <f t="shared" ca="1" si="0"/>
        <v/>
      </c>
      <c r="BE3" s="20" t="str">
        <f t="shared" ca="1" si="0"/>
        <v/>
      </c>
      <c r="BF3" s="20" t="str">
        <f t="shared" ca="1" si="0"/>
        <v/>
      </c>
      <c r="BG3" s="21" t="str">
        <f t="shared" ca="1" si="0"/>
        <v/>
      </c>
      <c r="BH3" s="21" t="str">
        <f t="shared" ca="1" si="0"/>
        <v/>
      </c>
      <c r="BI3" s="21" t="str">
        <f t="shared" ca="1" si="0"/>
        <v/>
      </c>
      <c r="BJ3" s="22">
        <f t="shared" ref="BJ3:BJ66" ca="1" si="14">COUNTIF(BA3:BI3,1)</f>
        <v>0</v>
      </c>
      <c r="BK3" s="21">
        <f t="shared" ref="BK3:BK66" si="15">EI3</f>
        <v>0</v>
      </c>
      <c r="BL3" s="22">
        <f t="shared" ref="BL3:BL66" ca="1" si="16">IFERROR(IF(O3&gt;0,ROUND(SUM(SUM(SUM(TODAY()-O3)*BK3)+P3),0),""),"")</f>
        <v>1866</v>
      </c>
      <c r="BM3" s="22">
        <f t="shared" ref="BM3:BM66" ca="1" si="17">IFERROR(ROUND(SUM(BL3*ROUND(SUM(Q3/P3)*100,0)%),0),"")</f>
        <v>336</v>
      </c>
      <c r="BN3" s="23">
        <f t="shared" ref="BN3:BN66" ca="1" si="18">IFERROR(ROUND(SUM(BL3-BM3),0),"")</f>
        <v>1530</v>
      </c>
      <c r="BO3" s="24">
        <f t="shared" ref="BO3:BO66" ca="1" si="19">IFERROR(SUM(BL3-P3),"")</f>
        <v>0</v>
      </c>
      <c r="BP3" s="51" t="str">
        <f>_xlfn.XLOOKUP(E3,[1]Validation!E:E,[1]Validation!F:F,"")</f>
        <v>EG22</v>
      </c>
      <c r="BQ3" s="51" t="str">
        <f>_xlfn.XLOOKUP(BP3,[1]Validation!F:F,[1]Validation!G:G,"")</f>
        <v>EG11 to EG22</v>
      </c>
      <c r="BR3" s="52" t="str">
        <f>VLOOKUP(G3,[1]Validation!$B$1:$C$9,2,0)</f>
        <v>B</v>
      </c>
      <c r="BS3" s="51">
        <f t="shared" ref="BS3:BS66" ca="1" si="20">IFERROR(ROUND(YEARFRAC(K3,TODAY())*12,0),"")</f>
        <v>40</v>
      </c>
      <c r="BT3" s="53">
        <f>_xlfn.XLOOKUP(B3,'[2]1. All Calls'!$R:$R,'[2]1. All Calls'!$A:$A,"",0)</f>
        <v>46044.559143518498</v>
      </c>
      <c r="BU3" s="51" t="str">
        <f>_xlfn.XLOOKUP(B3,'[2]1. All Calls'!$R:$R,'[2]1. All Calls'!$F:$F,"",0)</f>
        <v>CC-01949712</v>
      </c>
      <c r="BV3" s="51" t="str">
        <f>_xlfn.XLOOKUP(B3,'[2]1. All Calls'!$R:$R,'[2]1. All Calls'!$J:$J,"",0)</f>
        <v>General Service</v>
      </c>
      <c r="BW3" s="53" t="str">
        <f>_xlfn.XLOOKUP(B3,'[2]Sch Calls'!$R:$R,'[2]Sch Calls'!$A:$A,"",0)</f>
        <v/>
      </c>
      <c r="BX3" s="51" t="str">
        <f>_xlfn.XLOOKUP(B3,'[2]Sch Calls'!$R:$R,'[2]Sch Calls'!$B:$B,"",0)</f>
        <v/>
      </c>
      <c r="BY3" s="51" t="str">
        <f t="shared" ref="BY3:BZ62" si="21">IFERROR(TEXT(IF(U3&gt;1,SUM(U3+181),""),"dd-mmm-yy"),"")</f>
        <v>01-Aug-23</v>
      </c>
      <c r="BZ3" s="51" t="str">
        <f t="shared" si="21"/>
        <v>01-Aug-23</v>
      </c>
      <c r="CA3" s="51" t="str">
        <f t="shared" ref="CA3:CA66" si="22">IFERROR(TEXT(IF(T3&gt;1,SUM(T3+276),""),"dd-mmm-yy"),"")</f>
        <v>04-Nov-23</v>
      </c>
      <c r="CB3" s="51" t="str">
        <f t="shared" ref="CB3:CB66" si="23">IFERROR(TEXT(IF(W3&gt;1,SUM(W3+547),""),"dd-mmm-yy"),"")</f>
        <v>01-Aug-24</v>
      </c>
      <c r="CC3" s="51" t="str">
        <f t="shared" ref="CC3:CC66" si="24">IFERROR(TEXT(IF(Y3&gt;1,SUM(Y3+731),""),"dd-mmm-yy"),"")</f>
        <v>01-Feb-25</v>
      </c>
      <c r="CD3" s="51" t="str">
        <f t="shared" ref="CD3:CD66" si="25">IFERROR(TEXT(IF(X3&gt;1,SUM(X3+366),""),"dd-mmm-yy"),"")</f>
        <v>02-Feb-24</v>
      </c>
      <c r="CE3" s="51">
        <f t="shared" ref="CE3:CF62" ca="1" si="26">IFERROR(IF(U3&gt;0,ROUND(SUM(TODAY()-U3),0),""),"")</f>
        <v>1217</v>
      </c>
      <c r="CF3" s="51">
        <f t="shared" ca="1" si="26"/>
        <v>1217</v>
      </c>
      <c r="CG3" s="51">
        <f t="shared" ref="CG3:CG66" ca="1" si="27">IFERROR(IF(T3&gt;0,ROUND(SUM(TODAY()-T3),0),""),"")</f>
        <v>1217</v>
      </c>
      <c r="CH3" s="51">
        <f t="shared" ref="CH3:CH66" ca="1" si="28">IFERROR(IF(W3&gt;0,ROUND(SUM(TODAY()-W3),0),""),"")</f>
        <v>1217</v>
      </c>
      <c r="CI3" s="51">
        <f t="shared" ref="CI3:CI66" ca="1" si="29">IFERROR(IF(Y3&gt;0,ROUND(SUM(TODAY()-Y3),0),""),"")</f>
        <v>1217</v>
      </c>
      <c r="CJ3" s="51">
        <f t="shared" ref="CJ3:CJ66" ca="1" si="30">IFERROR(IF(X3&gt;0,ROUND(SUM(TODAY()-X3),0),""),"")</f>
        <v>1217</v>
      </c>
      <c r="CK3" s="51">
        <f t="shared" ca="1" si="1"/>
        <v>0</v>
      </c>
      <c r="CL3" s="51">
        <f t="shared" ca="1" si="1"/>
        <v>0</v>
      </c>
      <c r="CM3" s="51">
        <f t="shared" ca="1" si="1"/>
        <v>0</v>
      </c>
      <c r="CN3" s="51">
        <f t="shared" ca="1" si="1"/>
        <v>0</v>
      </c>
      <c r="CO3" s="51">
        <f t="shared" ca="1" si="1"/>
        <v>0</v>
      </c>
      <c r="CP3" s="51">
        <f t="shared" ca="1" si="1"/>
        <v>0</v>
      </c>
      <c r="CQ3" s="51">
        <f t="shared" ca="1" si="2"/>
        <v>134</v>
      </c>
      <c r="CR3" s="51">
        <f t="shared" ca="1" si="2"/>
        <v>134</v>
      </c>
      <c r="CS3" s="51">
        <f t="shared" ca="1" si="2"/>
        <v>2134</v>
      </c>
      <c r="CT3" s="51">
        <f t="shared" ca="1" si="2"/>
        <v>2134</v>
      </c>
      <c r="CU3" s="51">
        <f t="shared" ca="1" si="2"/>
        <v>6134</v>
      </c>
      <c r="CV3" s="54">
        <f t="shared" ca="1" si="2"/>
        <v>2134</v>
      </c>
      <c r="CW3" s="25" t="s">
        <v>212</v>
      </c>
      <c r="CX3" s="55">
        <v>0.18</v>
      </c>
      <c r="CY3" s="55"/>
      <c r="CZ3" s="26">
        <v>0</v>
      </c>
      <c r="DA3" s="26">
        <v>0</v>
      </c>
      <c r="DB3" s="26">
        <v>0</v>
      </c>
      <c r="DC3" s="26">
        <v>0</v>
      </c>
      <c r="DD3" s="26">
        <v>0</v>
      </c>
      <c r="DE3" s="26">
        <v>0</v>
      </c>
      <c r="DF3" s="26">
        <v>0</v>
      </c>
      <c r="DG3" s="26">
        <v>0</v>
      </c>
      <c r="DH3" s="26">
        <v>0</v>
      </c>
      <c r="DI3" s="26">
        <v>0</v>
      </c>
      <c r="DJ3" s="26">
        <v>0</v>
      </c>
      <c r="DK3" s="26">
        <v>0</v>
      </c>
      <c r="DL3" s="27">
        <f t="shared" ref="DL3:DL66" si="31">IF(G3="P1 - Asset will get commissioned within one year","P1",IFERROR(SUM(DN3+75),"Blank"))</f>
        <v>46119.559143518498</v>
      </c>
      <c r="DM3" s="28">
        <f t="shared" ref="DM3:DM66" ca="1" si="32">IF(G3="D (Compressor scrapped/ Company shut)","D",IF(DL3="P1","P1",IF(DL3="Blank","Blank",IF(DL3&gt;TODAY(),0,1))))</f>
        <v>1</v>
      </c>
      <c r="DN3" s="56">
        <f>_xlfn.XLOOKUP(B3,'[2]1. All Calls'!$R:$R,'[2]1. All Calls'!$A:$A,"",0)</f>
        <v>46044.559143518498</v>
      </c>
      <c r="DO3" s="57" t="str">
        <f ca="1">VLOOKUP(DM3,[1]Validation!$B$20:$C$25,2,0)</f>
        <v>Above 3 months</v>
      </c>
      <c r="DP3" s="58" t="str">
        <f>_xlfn.XLOOKUP(B3,'[1]Active AMCs- Dealer'!E:E,'[1]Active AMCs- Dealer'!L:L,"Not in AMC",0)</f>
        <v>Not in AMC</v>
      </c>
      <c r="DQ3" s="50" t="s">
        <v>238</v>
      </c>
      <c r="DR3" s="29" t="str">
        <f>_xlfn.XLOOKUP(B3,'[2]1. All Calls'!$R:$R,'[2]1. All Calls'!$F:$F,"",0)</f>
        <v>CC-01949712</v>
      </c>
      <c r="DS3" s="29" t="str">
        <f>_xlfn.XLOOKUP(B3,'[2]1. All Calls'!$R:$R,'[2]1. All Calls'!$AB:$AB,"",0)</f>
        <v>Courtesy visit carried out</v>
      </c>
      <c r="DT3" s="30">
        <f>_xlfn.XLOOKUP(DR3,'[2]1. All Calls'!$F:$F,'[2]1. All Calls'!$A:$A,"",0)</f>
        <v>46044.559143518498</v>
      </c>
      <c r="DU3" s="31">
        <f>_xlfn.XLOOKUP(DR3,'[2]1. All Calls'!$F:$F,'[2]1. All Calls'!$B:$B,"",0)</f>
        <v>1866</v>
      </c>
      <c r="DV3" s="31">
        <f>_xlfn.XLOOKUP(B3,[1]MDA_Assets!D:D,[1]MDA_Assets!N:N,"",0)</f>
        <v>336</v>
      </c>
      <c r="DW3" s="31">
        <f>_xlfn.XLOOKUP(B3,[1]MDA_Assets!D:D,[1]MDA_Assets!O:O,"",0)</f>
        <v>1530</v>
      </c>
      <c r="DX3" s="32" t="str">
        <f>_xlfn.XLOOKUP(B3,[1]MDA_Assets!D:D,[1]MDA_Assets!Q:Q,"",0)</f>
        <v>XD</v>
      </c>
      <c r="DY3" s="33">
        <f>_xlfn.XLOOKUP(B3,[1]MDA_Assets!D:D,[1]MDA_Assets!R:R,"",0)</f>
        <v>44959</v>
      </c>
      <c r="DZ3" s="33">
        <f>_xlfn.XLOOKUP(B3,[1]MDA_Assets!D:D,[1]MDA_Assets!S:S,"",0)</f>
        <v>44959</v>
      </c>
      <c r="EA3" s="33">
        <f>_xlfn.XLOOKUP(B3,[1]MDA_Assets!D:D,[1]MDA_Assets!T:T,"",0)</f>
        <v>44959</v>
      </c>
      <c r="EB3" s="33">
        <f>_xlfn.XLOOKUP(B3,[1]MDA_Assets!D:D,[1]MDA_Assets!U:U,"",0)</f>
        <v>44959</v>
      </c>
      <c r="EC3" s="33">
        <f>_xlfn.XLOOKUP(B3,[1]MDA_Assets!D:D,[1]MDA_Assets!V:V,"",0)</f>
        <v>44959</v>
      </c>
      <c r="ED3" s="33">
        <f>_xlfn.XLOOKUP(B3,[1]MDA_Assets!D:D,[1]MDA_Assets!W:W,"",0)</f>
        <v>44959</v>
      </c>
      <c r="EE3" s="32" t="str">
        <f>_xlfn.XLOOKUP(B3,[1]MDA_Assets!D:D,[1]MDA_Assets!X:X,"",0)</f>
        <v>Yes</v>
      </c>
      <c r="EF3" s="33">
        <f>_xlfn.XLOOKUP(B3,[1]MDA_Assets!D:D,[1]MDA_Assets!Y:Y,"",0)</f>
        <v>0</v>
      </c>
      <c r="EG3" s="33">
        <f>_xlfn.XLOOKUP(B3,[1]MDA_Assets!D:D,[1]MDA_Assets!Z:Z,"",0)</f>
        <v>0</v>
      </c>
      <c r="EH3" s="33">
        <f>_xlfn.XLOOKUP(B3,[1]MDA_Assets!D:D,[1]MDA_Assets!AA:AA,"",0)</f>
        <v>0</v>
      </c>
      <c r="EI3" s="34">
        <f>_xlfn.XLOOKUP(B3,[1]MDA_Assets!D:D,[1]MDA_Assets!P:P,"",0)</f>
        <v>0</v>
      </c>
      <c r="EJ3" s="35" t="str">
        <f>_xlfn.XLOOKUP(B3,[1]MDA_Assets!D:D,[1]MDA_Assets!AB:AB,"",0)</f>
        <v>134</v>
      </c>
      <c r="EK3" s="35" t="str">
        <f>_xlfn.XLOOKUP(B3,[1]MDA_Assets!D:D,[1]MDA_Assets!AC:AC,"",0)</f>
        <v>134</v>
      </c>
      <c r="EL3" s="35" t="str">
        <f>_xlfn.XLOOKUP(B3,[1]MDA_Assets!D:D,[1]MDA_Assets!AD:AD,"",0)</f>
        <v>2134</v>
      </c>
      <c r="EM3" s="35" t="str">
        <f>_xlfn.XLOOKUP(B3,[1]MDA_Assets!D:D,[1]MDA_Assets!AE:AE,"",0)</f>
        <v>2134</v>
      </c>
      <c r="EN3" s="35" t="str">
        <f>_xlfn.XLOOKUP(B3,[1]MDA_Assets!D:D,[1]MDA_Assets!AF:AF,"",0)</f>
        <v>6134</v>
      </c>
      <c r="EO3" s="35" t="str">
        <f>_xlfn.XLOOKUP(B3,[1]MDA_Assets!D:D,[1]MDA_Assets!AG:AG,"",0)</f>
        <v>2134</v>
      </c>
      <c r="EP3" s="36" t="str">
        <f t="shared" ref="EP3:EQ62" si="33">IF(AL3&gt;1,ROUNDUP(SUM(AL3-U3),0),"")</f>
        <v/>
      </c>
      <c r="EQ3" s="36" t="str">
        <f t="shared" si="33"/>
        <v/>
      </c>
      <c r="ER3" s="36" t="str">
        <f t="shared" ref="ER3:ER66" si="34">IF(AN3&gt;1,ROUNDUP(SUM(AN3-T3),0),"")</f>
        <v/>
      </c>
      <c r="ES3" s="36" t="str">
        <f t="shared" ref="ES3:ES66" si="35">IF(AO3&gt;1,ROUNDUP(SUM(AO3-W3),0),"")</f>
        <v/>
      </c>
      <c r="ET3" s="36" t="str">
        <f t="shared" ref="ET3:ET66" si="36">IF(AP3&gt;1,ROUNDUP(SUM(AP3-Y3),0),"")</f>
        <v/>
      </c>
      <c r="EU3" s="36" t="str">
        <f t="shared" ref="EU3:EU66" si="37">IF(AQ3&gt;1,ROUNDUP(SUM(AQ3-X3),0),"")</f>
        <v/>
      </c>
      <c r="EV3" s="36" t="str">
        <f t="shared" ref="EV3:EV66" si="38">IF(AR3&gt;1,ROUNDUP(SUM(AR3-AB3),0),"")</f>
        <v/>
      </c>
      <c r="EW3" s="36" t="str">
        <f t="shared" si="3"/>
        <v/>
      </c>
      <c r="EX3" s="36" t="str">
        <f t="shared" si="4"/>
        <v/>
      </c>
      <c r="EY3" s="36" t="str">
        <f t="shared" si="5"/>
        <v/>
      </c>
      <c r="EZ3" s="36" t="str">
        <f t="shared" si="5"/>
        <v/>
      </c>
      <c r="FA3" s="36" t="str">
        <f t="shared" si="5"/>
        <v/>
      </c>
      <c r="FB3" s="36" t="str">
        <f t="shared" si="5"/>
        <v/>
      </c>
      <c r="FC3" s="36" t="str">
        <f t="shared" si="5"/>
        <v/>
      </c>
      <c r="FD3" s="36" t="str">
        <f t="shared" si="5"/>
        <v/>
      </c>
      <c r="FE3" s="36" t="str">
        <f t="shared" si="5"/>
        <v/>
      </c>
      <c r="FF3" s="36" t="str">
        <f t="shared" si="5"/>
        <v/>
      </c>
      <c r="FG3" s="36" t="str">
        <f t="shared" si="5"/>
        <v/>
      </c>
      <c r="FH3" s="37" t="str" cm="1">
        <f t="array" ref="FH3">_xlfn.IFS(EY3="", "No Data", EY3&lt;0, "Negative/Future", EY3=0, "Zero Days", EY3&lt;=3, "&lt; 3 Months", EY3&lt;=6, "3 to 6 Months", EY3&lt;=9, "6 to 9 Months", EY3&lt;=12, "9 to 12 Months", EY3&lt;=15, "12 to 15 Months", EY3&lt;=18, "15 to 18 Months", EY3&lt;=24, "18 to 24 Months", EY3&gt;24, "&gt; 24 Months")</f>
        <v>No Data</v>
      </c>
      <c r="FI3" s="37" t="str" cm="1">
        <f t="array" ref="FI3">_xlfn.IFS(EZ3="", "No Data", EZ3&lt;0, "Negative/Future", EZ3=0, "Zero Days", EZ3&lt;=3, "&lt; 3 Months", EZ3&lt;=6, "3 to 6 Months", EZ3&lt;=9, "6 to 9 Months", EZ3&lt;=12, "9 to 12 Months", EZ3&lt;=15, "12 to 15 Months", EZ3&lt;=18, "15 to 18 Months", EZ3&lt;=24, "18 to 24 Months", EZ3&gt;24, "&gt; 24 Months")</f>
        <v>No Data</v>
      </c>
      <c r="FJ3" s="37" t="str" cm="1">
        <f t="array" ref="FJ3">_xlfn.IFS(FA3="", "No Data", FA3&lt;0, "Negative/Future", FA3=0, "Zero Days", FA3&lt;=3, "&lt; 3 Months", FA3&lt;=6, "3 to 6 Months", FA3&lt;=9, "6 to 9 Months", FA3&lt;=12, "9 to 12 Months", FA3&lt;=15, "12 to 15 Months", FA3&lt;=18, "15 to 18 Months", FA3&lt;=24, "18 to 24 Months", FA3&gt;24, "&gt; 24 Months")</f>
        <v>No Data</v>
      </c>
      <c r="FK3" s="37" t="str" cm="1">
        <f t="array" ref="FK3">_xlfn.IFS(FB3="", "No Data", FB3&lt;0, "Negative/Future", FB3=0, "Zero Days", FB3&lt;=3, "&lt; 3 Months", FB3&lt;=6, "3 to 6 Months", FB3&lt;=9, "6 to 9 Months", FB3&lt;=12, "9 to 12 Months", FB3&lt;=15, "12 to 15 Months", FB3&lt;=18, "15 to 18 Months", FB3&lt;=24, "18 to 24 Months", FB3&gt;24, "&gt; 24 Months")</f>
        <v>No Data</v>
      </c>
      <c r="FL3" s="37" t="str" cm="1">
        <f t="array" ref="FL3">_xlfn.IFS(FC3="", "No Data", FC3&lt;0, "Negative/Future", FC3=0, "Zero Days", FC3&lt;=3, "&lt; 3 Months", FC3&lt;=6, "3 to 6 Months", FC3&lt;=9, "6 to 9 Months", FC3&lt;=12, "9 to 12 Months", FC3&lt;=15, "12 to 15 Months", FC3&lt;=18, "15 to 18 Months", FC3&lt;=24, "18 to 24 Months", FC3&gt;24, "&gt; 24 Months")</f>
        <v>No Data</v>
      </c>
      <c r="FM3" s="37" t="str" cm="1">
        <f t="array" ref="FM3">_xlfn.IFS(FD3="", "No Data", FD3&lt;0, "Negative/Future", FD3=0, "Zero Days", FD3&lt;=3, "&lt; 3 Months", FD3&lt;=6, "3 to 6 Months", FD3&lt;=9, "6 to 9 Months", FD3&lt;=12, "9 to 12 Months", FD3&lt;=15, "12 to 15 Months", FD3&lt;=18, "15 to 18 Months", FD3&lt;=24, "18 to 24 Months", FD3&gt;24, "&gt; 24 Months")</f>
        <v>No Data</v>
      </c>
      <c r="FN3" s="37" t="str" cm="1">
        <f t="array" ref="FN3">_xlfn.IFS(FE3="", "No Data", FE3&lt;0, "Negative/Future", FE3=0, "Zero Days", FE3&lt;=3, "&lt; 3 Months", FE3&lt;=6, "3 to 6 Months", FE3&lt;=9, "6 to 9 Months", FE3&lt;=12, "9 to 12 Months", FE3&lt;=15, "12 to 15 Months", FE3&lt;=18, "15 to 18 Months", FE3&lt;=24, "18 to 24 Months", FE3&gt;24, "&gt; 24 Months")</f>
        <v>No Data</v>
      </c>
      <c r="FO3" s="37" t="str" cm="1">
        <f t="array" ref="FO3">_xlfn.IFS(FG3="", "No Data", FG3&lt;0, "Negative/Future", FG3=0, "Zero Days", FG3&lt;=3, "&lt; 3 Months", FG3&lt;=6, "3 to 6 Months", FG3&lt;=9, "6 to 9 Months", FG3&lt;=12, "9 to 12 Months", FG3&lt;=15, "12 to 15 Months", FG3&lt;=18, "15 to 18 Months", FG3&lt;=24, "18 to 24 Months", FG3&gt;24, "&gt; 24 Months")</f>
        <v>No Data</v>
      </c>
      <c r="FP3" s="37" t="str" cm="1">
        <f t="array" ref="FP3">_xlfn.IFS(FF3="", "No Data", FF3&lt;0, "Negative/Future", FF3=0, "Zero Days", FF3&lt;=3, "&lt; 3 Months", FF3&lt;=6, "3 to 6 Months", FF3&lt;=9, "6 to 9 Months", FF3&lt;=12, "9 to 12 Months", FF3&lt;=15, "12 to 15 Months", FF3&lt;=18, "15 to 18 Months", FF3&lt;=24, "18 to 24 Months", FF3&gt;24, "&gt; 24 Months")</f>
        <v>No Data</v>
      </c>
      <c r="FQ3" s="29" t="s">
        <v>214</v>
      </c>
      <c r="FR3" s="29">
        <v>9798328900</v>
      </c>
      <c r="FS3" s="38" t="str">
        <f>VLOOKUP(_xlfn.XLOOKUP(B3,[1]MDA_Assets!D:D,[1]MDA_Assets!I:I,"",0),[1]Validation!$B$1:$C$8,2,0)</f>
        <v>B</v>
      </c>
      <c r="FT3" s="38" t="s">
        <v>202</v>
      </c>
      <c r="FU3" s="31" t="str">
        <f>_xlfn.XLOOKUP(B3,[1]MDA_Assets!D:D,[1]MDA_Assets!X:X,"",0)</f>
        <v>Yes</v>
      </c>
      <c r="FV3" s="39">
        <v>0</v>
      </c>
      <c r="FW3" s="39">
        <v>0</v>
      </c>
      <c r="FX3" s="39">
        <v>0</v>
      </c>
      <c r="FY3" s="39">
        <v>9</v>
      </c>
      <c r="FZ3" s="40" t="str">
        <f t="shared" si="6"/>
        <v/>
      </c>
      <c r="GA3" s="40" t="str">
        <f t="shared" si="6"/>
        <v/>
      </c>
      <c r="GB3" s="40" t="str">
        <f t="shared" si="7"/>
        <v/>
      </c>
      <c r="GC3" s="40" t="str">
        <f t="shared" si="8"/>
        <v/>
      </c>
      <c r="GD3" s="40" t="str">
        <f t="shared" si="9"/>
        <v/>
      </c>
      <c r="GE3" s="40" t="str">
        <f t="shared" si="10"/>
        <v/>
      </c>
      <c r="GF3" s="40" t="str">
        <f t="shared" ref="GF3:GH62" si="39">IF(EF3&gt;1,SUM(EF3+EV3),"")</f>
        <v/>
      </c>
      <c r="GG3" s="40" t="str">
        <f t="shared" si="11"/>
        <v/>
      </c>
      <c r="GH3" s="40" t="str">
        <f t="shared" si="11"/>
        <v/>
      </c>
      <c r="GI3" s="39">
        <f t="shared" ref="GI3:GI66" si="40">COUNTIFS(FZ3:GH3, "&gt;1910-01-01",FZ3:GH3, "&lt;2026-01-01")</f>
        <v>0</v>
      </c>
      <c r="GJ3" s="39">
        <f t="shared" ref="GJ3:GJ66" si="41">COUNTIFS(FZ3:GH3, "&gt;=2026-01-01",FZ3:GH3, "&lt;=2026-01-31")</f>
        <v>0</v>
      </c>
      <c r="GK3" s="39">
        <f t="shared" ref="GK3:GK66" si="42">COUNTIFS(FZ3:GH3,"&gt;2026-01-31",FZ3:GH3,"&lt;2026-02-28")</f>
        <v>0</v>
      </c>
      <c r="GL3" s="39">
        <f t="shared" ref="GL3:GL66" si="43">COUNTIFS(FZ3:GH3,"&gt;2026-02-28")</f>
        <v>0</v>
      </c>
    </row>
    <row r="4" spans="1:194" x14ac:dyDescent="0.25">
      <c r="A4" s="19">
        <v>3</v>
      </c>
      <c r="B4" s="43" t="s">
        <v>215</v>
      </c>
      <c r="C4" s="43" t="s">
        <v>186</v>
      </c>
      <c r="D4" s="43" t="s">
        <v>187</v>
      </c>
      <c r="E4" s="43" t="s">
        <v>1972</v>
      </c>
      <c r="F4" s="43" t="s">
        <v>2683</v>
      </c>
      <c r="G4" s="43" t="s">
        <v>225</v>
      </c>
      <c r="H4" s="43" t="s">
        <v>216</v>
      </c>
      <c r="I4" s="43" t="s">
        <v>192</v>
      </c>
      <c r="J4" s="44">
        <f t="shared" si="12"/>
        <v>45017.375</v>
      </c>
      <c r="K4" s="44">
        <v>44653.375</v>
      </c>
      <c r="L4" s="44">
        <v>44552</v>
      </c>
      <c r="M4" s="43" t="s">
        <v>1973</v>
      </c>
      <c r="N4" s="43" t="s">
        <v>563</v>
      </c>
      <c r="O4" s="44">
        <v>46044.461076388892</v>
      </c>
      <c r="P4" s="43">
        <v>742</v>
      </c>
      <c r="Q4" s="43"/>
      <c r="R4" s="43"/>
      <c r="S4" s="43" t="s">
        <v>206</v>
      </c>
      <c r="T4" s="44">
        <v>45656.770833333336</v>
      </c>
      <c r="U4" s="44">
        <v>45656.770833333336</v>
      </c>
      <c r="V4" s="44">
        <v>45656.770833333336</v>
      </c>
      <c r="W4" s="44">
        <v>45656.770833333336</v>
      </c>
      <c r="X4" s="44">
        <v>45656.770833333336</v>
      </c>
      <c r="Y4" s="44">
        <v>45656.770833333336</v>
      </c>
      <c r="Z4" s="43" t="s">
        <v>195</v>
      </c>
      <c r="AA4" s="43"/>
      <c r="AB4" s="43"/>
      <c r="AC4" s="43"/>
      <c r="AD4" s="43"/>
      <c r="AE4" s="43">
        <v>1</v>
      </c>
      <c r="AF4" s="43" t="s">
        <v>217</v>
      </c>
      <c r="AG4" s="43" t="s">
        <v>217</v>
      </c>
      <c r="AH4" s="43" t="s">
        <v>218</v>
      </c>
      <c r="AI4" s="43" t="s">
        <v>218</v>
      </c>
      <c r="AJ4" s="43" t="s">
        <v>219</v>
      </c>
      <c r="AK4" s="43" t="s">
        <v>220</v>
      </c>
      <c r="AL4" s="46">
        <v>46021</v>
      </c>
      <c r="AM4" s="46">
        <v>45836</v>
      </c>
      <c r="AN4" s="46">
        <v>46021</v>
      </c>
      <c r="AO4" s="46">
        <v>46021</v>
      </c>
      <c r="AP4" s="47">
        <v>46386</v>
      </c>
      <c r="AQ4" s="46">
        <v>46021</v>
      </c>
      <c r="AR4" s="48"/>
      <c r="AS4" s="48"/>
      <c r="AT4" s="48"/>
      <c r="AU4" s="43">
        <v>1</v>
      </c>
      <c r="AV4" s="43">
        <v>0</v>
      </c>
      <c r="AW4" s="43">
        <v>0</v>
      </c>
      <c r="AX4" s="51" t="s">
        <v>221</v>
      </c>
      <c r="AY4" s="51" t="s">
        <v>221</v>
      </c>
      <c r="AZ4" s="51" t="s">
        <v>198</v>
      </c>
      <c r="BA4" s="20">
        <f t="shared" ca="1" si="13"/>
        <v>1</v>
      </c>
      <c r="BB4" s="20">
        <f t="shared" ca="1" si="0"/>
        <v>1</v>
      </c>
      <c r="BC4" s="20">
        <f t="shared" ca="1" si="0"/>
        <v>1</v>
      </c>
      <c r="BD4" s="20">
        <f t="shared" ca="1" si="0"/>
        <v>1</v>
      </c>
      <c r="BE4" s="20">
        <f t="shared" ca="1" si="0"/>
        <v>0</v>
      </c>
      <c r="BF4" s="20">
        <f t="shared" ca="1" si="0"/>
        <v>1</v>
      </c>
      <c r="BG4" s="21" t="str">
        <f t="shared" ca="1" si="0"/>
        <v/>
      </c>
      <c r="BH4" s="21" t="str">
        <f t="shared" ca="1" si="0"/>
        <v/>
      </c>
      <c r="BI4" s="21" t="str">
        <f t="shared" ca="1" si="0"/>
        <v/>
      </c>
      <c r="BJ4" s="22">
        <f t="shared" ca="1" si="14"/>
        <v>5</v>
      </c>
      <c r="BK4" s="21">
        <f t="shared" si="15"/>
        <v>1</v>
      </c>
      <c r="BL4" s="22">
        <f t="shared" ca="1" si="16"/>
        <v>874</v>
      </c>
      <c r="BM4" s="22">
        <f t="shared" ca="1" si="17"/>
        <v>0</v>
      </c>
      <c r="BN4" s="23">
        <f t="shared" ca="1" si="18"/>
        <v>874</v>
      </c>
      <c r="BO4" s="24">
        <f t="shared" ca="1" si="19"/>
        <v>132</v>
      </c>
      <c r="BP4" s="51" t="str">
        <f>_xlfn.XLOOKUP(E4,[1]Validation!E:E,[1]Validation!F:F,"")</f>
        <v>EG22</v>
      </c>
      <c r="BQ4" s="51" t="str">
        <f>_xlfn.XLOOKUP(BP4,[1]Validation!F:F,[1]Validation!G:G,"")</f>
        <v>EG11 to EG22</v>
      </c>
      <c r="BR4" s="52" t="str">
        <f>VLOOKUP(G4,[1]Validation!$B$1:$C$9,2,0)</f>
        <v>C</v>
      </c>
      <c r="BS4" s="51">
        <f t="shared" ca="1" si="20"/>
        <v>50</v>
      </c>
      <c r="BT4" s="53">
        <f>_xlfn.XLOOKUP(B4,'[2]1. All Calls'!$R:$R,'[2]1. All Calls'!$A:$A,"",0)</f>
        <v>46044.560219907398</v>
      </c>
      <c r="BU4" s="51" t="str">
        <f>_xlfn.XLOOKUP(B4,'[2]1. All Calls'!$R:$R,'[2]1. All Calls'!$F:$F,"",0)</f>
        <v>CC-01949713</v>
      </c>
      <c r="BV4" s="51" t="str">
        <f>_xlfn.XLOOKUP(B4,'[2]1. All Calls'!$R:$R,'[2]1. All Calls'!$J:$J,"",0)</f>
        <v>General Service</v>
      </c>
      <c r="BW4" s="53">
        <f>_xlfn.XLOOKUP(B4,'[2]Sch Calls'!$R:$R,'[2]Sch Calls'!$A:$A,"",0)</f>
        <v>45657.637245370403</v>
      </c>
      <c r="BX4" s="51">
        <f>_xlfn.XLOOKUP(B4,'[2]Sch Calls'!$R:$R,'[2]Sch Calls'!$B:$B,"",0)</f>
        <v>585</v>
      </c>
      <c r="BY4" s="51" t="str">
        <f t="shared" si="21"/>
        <v>29-Jun-25</v>
      </c>
      <c r="BZ4" s="51" t="str">
        <f t="shared" si="21"/>
        <v>29-Jun-25</v>
      </c>
      <c r="CA4" s="51" t="str">
        <f t="shared" si="22"/>
        <v>02-Oct-25</v>
      </c>
      <c r="CB4" s="51" t="str">
        <f t="shared" si="23"/>
        <v>30-Jun-26</v>
      </c>
      <c r="CC4" s="51" t="str">
        <f t="shared" si="24"/>
        <v>31-Dec-26</v>
      </c>
      <c r="CD4" s="51" t="str">
        <f t="shared" si="25"/>
        <v>31-Dec-25</v>
      </c>
      <c r="CE4" s="51">
        <f t="shared" ca="1" si="26"/>
        <v>519</v>
      </c>
      <c r="CF4" s="51">
        <f t="shared" ca="1" si="26"/>
        <v>519</v>
      </c>
      <c r="CG4" s="51">
        <f t="shared" ca="1" si="27"/>
        <v>519</v>
      </c>
      <c r="CH4" s="51">
        <f t="shared" ca="1" si="28"/>
        <v>519</v>
      </c>
      <c r="CI4" s="51">
        <f t="shared" ca="1" si="29"/>
        <v>519</v>
      </c>
      <c r="CJ4" s="51">
        <f t="shared" ca="1" si="30"/>
        <v>519</v>
      </c>
      <c r="CK4" s="51">
        <f t="shared" ca="1" si="1"/>
        <v>519</v>
      </c>
      <c r="CL4" s="51">
        <f t="shared" ca="1" si="1"/>
        <v>519</v>
      </c>
      <c r="CM4" s="51">
        <f t="shared" ca="1" si="1"/>
        <v>519</v>
      </c>
      <c r="CN4" s="51">
        <f t="shared" ca="1" si="1"/>
        <v>519</v>
      </c>
      <c r="CO4" s="51">
        <f t="shared" ca="1" si="1"/>
        <v>519</v>
      </c>
      <c r="CP4" s="51">
        <f t="shared" ca="1" si="1"/>
        <v>519</v>
      </c>
      <c r="CQ4" s="51">
        <f t="shared" ca="1" si="2"/>
        <v>1308</v>
      </c>
      <c r="CR4" s="51">
        <f t="shared" ca="1" si="2"/>
        <v>1308</v>
      </c>
      <c r="CS4" s="51">
        <f t="shared" ca="1" si="2"/>
        <v>3308</v>
      </c>
      <c r="CT4" s="51">
        <f t="shared" ca="1" si="2"/>
        <v>3308</v>
      </c>
      <c r="CU4" s="51">
        <f t="shared" ca="1" si="2"/>
        <v>7215</v>
      </c>
      <c r="CV4" s="54">
        <f t="shared" ca="1" si="2"/>
        <v>3215</v>
      </c>
      <c r="CW4" s="25" t="s">
        <v>212</v>
      </c>
      <c r="CX4" s="55">
        <v>0</v>
      </c>
      <c r="CY4" s="55"/>
      <c r="CZ4" s="26">
        <v>0</v>
      </c>
      <c r="DA4" s="26">
        <v>0</v>
      </c>
      <c r="DB4" s="26">
        <v>0</v>
      </c>
      <c r="DC4" s="26">
        <v>0</v>
      </c>
      <c r="DD4" s="26">
        <v>0</v>
      </c>
      <c r="DE4" s="26">
        <v>0</v>
      </c>
      <c r="DF4" s="26">
        <v>0</v>
      </c>
      <c r="DG4" s="26">
        <v>0</v>
      </c>
      <c r="DH4" s="26">
        <v>0</v>
      </c>
      <c r="DI4" s="26">
        <v>0</v>
      </c>
      <c r="DJ4" s="26">
        <v>0</v>
      </c>
      <c r="DK4" s="26">
        <v>0</v>
      </c>
      <c r="DL4" s="27">
        <f t="shared" si="31"/>
        <v>46119.560219907398</v>
      </c>
      <c r="DM4" s="28">
        <f t="shared" ca="1" si="32"/>
        <v>1</v>
      </c>
      <c r="DN4" s="56">
        <f>_xlfn.XLOOKUP(B4,'[2]1. All Calls'!$R:$R,'[2]1. All Calls'!$A:$A,"",0)</f>
        <v>46044.560219907398</v>
      </c>
      <c r="DO4" s="57" t="str">
        <f ca="1">VLOOKUP(DM4,[1]Validation!$B$20:$C$25,2,0)</f>
        <v>Above 3 months</v>
      </c>
      <c r="DP4" s="58" t="str">
        <f>_xlfn.XLOOKUP(B4,'[1]Active AMCs- Dealer'!E:E,'[1]Active AMCs- Dealer'!L:L,"Not in AMC",0)</f>
        <v>Not in AMC</v>
      </c>
      <c r="DQ4" s="50" t="s">
        <v>213</v>
      </c>
      <c r="DR4" s="29" t="str">
        <f>_xlfn.XLOOKUP(B4,'[2]1. All Calls'!$R:$R,'[2]1. All Calls'!$F:$F,"",0)</f>
        <v>CC-01949713</v>
      </c>
      <c r="DS4" s="29" t="str">
        <f>_xlfn.XLOOKUP(B4,'[2]1. All Calls'!$R:$R,'[2]1. All Calls'!$AB:$AB,"",0)</f>
        <v>Courtesy visit carried out</v>
      </c>
      <c r="DT4" s="30">
        <f>_xlfn.XLOOKUP(DR4,'[2]1. All Calls'!$F:$F,'[2]1. All Calls'!$A:$A,"",0)</f>
        <v>46044.560219907398</v>
      </c>
      <c r="DU4" s="31">
        <f>_xlfn.XLOOKUP(DR4,'[2]1. All Calls'!$F:$F,'[2]1. All Calls'!$B:$B,"",0)</f>
        <v>742</v>
      </c>
      <c r="DV4" s="31">
        <f>_xlfn.XLOOKUP(B4,[1]MDA_Assets!D:D,[1]MDA_Assets!N:N,"",0)</f>
        <v>0</v>
      </c>
      <c r="DW4" s="31">
        <f>_xlfn.XLOOKUP(B4,[1]MDA_Assets!D:D,[1]MDA_Assets!O:O,"",0)</f>
        <v>0</v>
      </c>
      <c r="DX4" s="32" t="str">
        <f>_xlfn.XLOOKUP(B4,[1]MDA_Assets!D:D,[1]MDA_Assets!Q:Q,"",0)</f>
        <v>XD</v>
      </c>
      <c r="DY4" s="33">
        <f>_xlfn.XLOOKUP(B4,[1]MDA_Assets!D:D,[1]MDA_Assets!R:R,"",0)</f>
        <v>45657</v>
      </c>
      <c r="DZ4" s="33">
        <f>_xlfn.XLOOKUP(B4,[1]MDA_Assets!D:D,[1]MDA_Assets!S:S,"",0)</f>
        <v>45657</v>
      </c>
      <c r="EA4" s="33">
        <f>_xlfn.XLOOKUP(B4,[1]MDA_Assets!D:D,[1]MDA_Assets!T:T,"",0)</f>
        <v>45657</v>
      </c>
      <c r="EB4" s="33">
        <f>_xlfn.XLOOKUP(B4,[1]MDA_Assets!D:D,[1]MDA_Assets!U:U,"",0)</f>
        <v>45657</v>
      </c>
      <c r="EC4" s="33">
        <f>_xlfn.XLOOKUP(B4,[1]MDA_Assets!D:D,[1]MDA_Assets!V:V,"",0)</f>
        <v>45657</v>
      </c>
      <c r="ED4" s="33">
        <f>_xlfn.XLOOKUP(B4,[1]MDA_Assets!D:D,[1]MDA_Assets!W:W,"",0)</f>
        <v>45657</v>
      </c>
      <c r="EE4" s="32" t="str">
        <f>_xlfn.XLOOKUP(B4,[1]MDA_Assets!D:D,[1]MDA_Assets!X:X,"",0)</f>
        <v>No</v>
      </c>
      <c r="EF4" s="33">
        <f>_xlfn.XLOOKUP(B4,[1]MDA_Assets!D:D,[1]MDA_Assets!Y:Y,"",0)</f>
        <v>0</v>
      </c>
      <c r="EG4" s="33">
        <f>_xlfn.XLOOKUP(B4,[1]MDA_Assets!D:D,[1]MDA_Assets!Z:Z,"",0)</f>
        <v>0</v>
      </c>
      <c r="EH4" s="33">
        <f>_xlfn.XLOOKUP(B4,[1]MDA_Assets!D:D,[1]MDA_Assets!AA:AA,"",0)</f>
        <v>0</v>
      </c>
      <c r="EI4" s="34">
        <f>_xlfn.XLOOKUP(B4,[1]MDA_Assets!D:D,[1]MDA_Assets!P:P,"",0)</f>
        <v>1</v>
      </c>
      <c r="EJ4" s="35" t="str">
        <f>_xlfn.XLOOKUP(B4,[1]MDA_Assets!D:D,[1]MDA_Assets!AB:AB,"",0)</f>
        <v>1827</v>
      </c>
      <c r="EK4" s="35" t="str">
        <f>_xlfn.XLOOKUP(B4,[1]MDA_Assets!D:D,[1]MDA_Assets!AC:AC,"",0)</f>
        <v>1827</v>
      </c>
      <c r="EL4" s="35" t="str">
        <f>_xlfn.XLOOKUP(B4,[1]MDA_Assets!D:D,[1]MDA_Assets!AD:AD,"",0)</f>
        <v>3827</v>
      </c>
      <c r="EM4" s="35" t="str">
        <f>_xlfn.XLOOKUP(B4,[1]MDA_Assets!D:D,[1]MDA_Assets!AE:AE,"",0)</f>
        <v>3827</v>
      </c>
      <c r="EN4" s="35" t="str">
        <f>_xlfn.XLOOKUP(B4,[1]MDA_Assets!D:D,[1]MDA_Assets!AF:AF,"",0)</f>
        <v>7734</v>
      </c>
      <c r="EO4" s="35" t="str">
        <f>_xlfn.XLOOKUP(B4,[1]MDA_Assets!D:D,[1]MDA_Assets!AG:AG,"",0)</f>
        <v>3734</v>
      </c>
      <c r="EP4" s="36">
        <f t="shared" si="33"/>
        <v>365</v>
      </c>
      <c r="EQ4" s="36">
        <f t="shared" si="33"/>
        <v>180</v>
      </c>
      <c r="ER4" s="36">
        <f t="shared" si="34"/>
        <v>365</v>
      </c>
      <c r="ES4" s="36">
        <f t="shared" si="35"/>
        <v>365</v>
      </c>
      <c r="ET4" s="36">
        <f t="shared" si="36"/>
        <v>730</v>
      </c>
      <c r="EU4" s="36">
        <f t="shared" si="37"/>
        <v>365</v>
      </c>
      <c r="EV4" s="36" t="str">
        <f t="shared" si="38"/>
        <v/>
      </c>
      <c r="EW4" s="36" t="str">
        <f t="shared" si="3"/>
        <v/>
      </c>
      <c r="EX4" s="36" t="str">
        <f t="shared" si="4"/>
        <v/>
      </c>
      <c r="EY4" s="36">
        <f t="shared" si="5"/>
        <v>11.78</v>
      </c>
      <c r="EZ4" s="36">
        <f t="shared" si="5"/>
        <v>5.81</v>
      </c>
      <c r="FA4" s="36">
        <f t="shared" si="5"/>
        <v>11.78</v>
      </c>
      <c r="FB4" s="36">
        <f t="shared" si="5"/>
        <v>11.78</v>
      </c>
      <c r="FC4" s="36">
        <f t="shared" si="5"/>
        <v>23.55</v>
      </c>
      <c r="FD4" s="36">
        <f t="shared" si="5"/>
        <v>11.78</v>
      </c>
      <c r="FE4" s="36" t="str">
        <f t="shared" si="5"/>
        <v/>
      </c>
      <c r="FF4" s="36" t="str">
        <f t="shared" si="5"/>
        <v/>
      </c>
      <c r="FG4" s="36" t="str">
        <f t="shared" si="5"/>
        <v/>
      </c>
      <c r="FH4" s="37" t="str" cm="1">
        <f t="array" ref="FH4">_xlfn.IFS(EY4="", "No Data", EY4&lt;0, "Negative/Future", EY4=0, "Zero Days", EY4&lt;=3, "&lt; 3 Months", EY4&lt;=6, "3 to 6 Months", EY4&lt;=9, "6 to 9 Months", EY4&lt;=12, "9 to 12 Months", EY4&lt;=15, "12 to 15 Months", EY4&lt;=18, "15 to 18 Months", EY4&lt;=24, "18 to 24 Months", EY4&gt;24, "&gt; 24 Months")</f>
        <v>9 to 12 Months</v>
      </c>
      <c r="FI4" s="37" t="str" cm="1">
        <f t="array" ref="FI4">_xlfn.IFS(EZ4="", "No Data", EZ4&lt;0, "Negative/Future", EZ4=0, "Zero Days", EZ4&lt;=3, "&lt; 3 Months", EZ4&lt;=6, "3 to 6 Months", EZ4&lt;=9, "6 to 9 Months", EZ4&lt;=12, "9 to 12 Months", EZ4&lt;=15, "12 to 15 Months", EZ4&lt;=18, "15 to 18 Months", EZ4&lt;=24, "18 to 24 Months", EZ4&gt;24, "&gt; 24 Months")</f>
        <v>3 to 6 Months</v>
      </c>
      <c r="FJ4" s="37" t="str" cm="1">
        <f t="array" ref="FJ4">_xlfn.IFS(FA4="", "No Data", FA4&lt;0, "Negative/Future", FA4=0, "Zero Days", FA4&lt;=3, "&lt; 3 Months", FA4&lt;=6, "3 to 6 Months", FA4&lt;=9, "6 to 9 Months", FA4&lt;=12, "9 to 12 Months", FA4&lt;=15, "12 to 15 Months", FA4&lt;=18, "15 to 18 Months", FA4&lt;=24, "18 to 24 Months", FA4&gt;24, "&gt; 24 Months")</f>
        <v>9 to 12 Months</v>
      </c>
      <c r="FK4" s="37" t="str" cm="1">
        <f t="array" ref="FK4">_xlfn.IFS(FB4="", "No Data", FB4&lt;0, "Negative/Future", FB4=0, "Zero Days", FB4&lt;=3, "&lt; 3 Months", FB4&lt;=6, "3 to 6 Months", FB4&lt;=9, "6 to 9 Months", FB4&lt;=12, "9 to 12 Months", FB4&lt;=15, "12 to 15 Months", FB4&lt;=18, "15 to 18 Months", FB4&lt;=24, "18 to 24 Months", FB4&gt;24, "&gt; 24 Months")</f>
        <v>9 to 12 Months</v>
      </c>
      <c r="FL4" s="37" t="str" cm="1">
        <f t="array" ref="FL4">_xlfn.IFS(FC4="", "No Data", FC4&lt;0, "Negative/Future", FC4=0, "Zero Days", FC4&lt;=3, "&lt; 3 Months", FC4&lt;=6, "3 to 6 Months", FC4&lt;=9, "6 to 9 Months", FC4&lt;=12, "9 to 12 Months", FC4&lt;=15, "12 to 15 Months", FC4&lt;=18, "15 to 18 Months", FC4&lt;=24, "18 to 24 Months", FC4&gt;24, "&gt; 24 Months")</f>
        <v>18 to 24 Months</v>
      </c>
      <c r="FM4" s="37" t="str" cm="1">
        <f t="array" ref="FM4">_xlfn.IFS(FD4="", "No Data", FD4&lt;0, "Negative/Future", FD4=0, "Zero Days", FD4&lt;=3, "&lt; 3 Months", FD4&lt;=6, "3 to 6 Months", FD4&lt;=9, "6 to 9 Months", FD4&lt;=12, "9 to 12 Months", FD4&lt;=15, "12 to 15 Months", FD4&lt;=18, "15 to 18 Months", FD4&lt;=24, "18 to 24 Months", FD4&gt;24, "&gt; 24 Months")</f>
        <v>9 to 12 Months</v>
      </c>
      <c r="FN4" s="37" t="str" cm="1">
        <f t="array" ref="FN4">_xlfn.IFS(FE4="", "No Data", FE4&lt;0, "Negative/Future", FE4=0, "Zero Days", FE4&lt;=3, "&lt; 3 Months", FE4&lt;=6, "3 to 6 Months", FE4&lt;=9, "6 to 9 Months", FE4&lt;=12, "9 to 12 Months", FE4&lt;=15, "12 to 15 Months", FE4&lt;=18, "15 to 18 Months", FE4&lt;=24, "18 to 24 Months", FE4&gt;24, "&gt; 24 Months")</f>
        <v>No Data</v>
      </c>
      <c r="FO4" s="37" t="str" cm="1">
        <f t="array" ref="FO4">_xlfn.IFS(FG4="", "No Data", FG4&lt;0, "Negative/Future", FG4=0, "Zero Days", FG4&lt;=3, "&lt; 3 Months", FG4&lt;=6, "3 to 6 Months", FG4&lt;=9, "6 to 9 Months", FG4&lt;=12, "9 to 12 Months", FG4&lt;=15, "12 to 15 Months", FG4&lt;=18, "15 to 18 Months", FG4&lt;=24, "18 to 24 Months", FG4&gt;24, "&gt; 24 Months")</f>
        <v>No Data</v>
      </c>
      <c r="FP4" s="37" t="str" cm="1">
        <f t="array" ref="FP4">_xlfn.IFS(FF4="", "No Data", FF4&lt;0, "Negative/Future", FF4=0, "Zero Days", FF4&lt;=3, "&lt; 3 Months", FF4&lt;=6, "3 to 6 Months", FF4&lt;=9, "6 to 9 Months", FF4&lt;=12, "9 to 12 Months", FF4&lt;=15, "12 to 15 Months", FF4&lt;=18, "15 to 18 Months", FF4&lt;=24, "18 to 24 Months", FF4&gt;24, "&gt; 24 Months")</f>
        <v>No Data</v>
      </c>
      <c r="FQ4" s="29" t="s">
        <v>222</v>
      </c>
      <c r="FR4" s="29">
        <v>7761943999</v>
      </c>
      <c r="FS4" s="38" t="str">
        <f>VLOOKUP(_xlfn.XLOOKUP(B4,[1]MDA_Assets!D:D,[1]MDA_Assets!I:I,"",0),[1]Validation!$B$1:$C$8,2,0)</f>
        <v>C</v>
      </c>
      <c r="FT4" s="38" t="s">
        <v>202</v>
      </c>
      <c r="FU4" s="31" t="str">
        <f>_xlfn.XLOOKUP(B4,[1]MDA_Assets!D:D,[1]MDA_Assets!X:X,"",0)</f>
        <v>No</v>
      </c>
      <c r="FV4" s="39">
        <v>5</v>
      </c>
      <c r="FW4" s="39">
        <v>0</v>
      </c>
      <c r="FX4" s="39">
        <v>0</v>
      </c>
      <c r="FY4" s="39">
        <v>4</v>
      </c>
      <c r="FZ4" s="40">
        <f t="shared" si="6"/>
        <v>46022</v>
      </c>
      <c r="GA4" s="40">
        <f t="shared" si="6"/>
        <v>45837</v>
      </c>
      <c r="GB4" s="40">
        <f t="shared" si="7"/>
        <v>46022</v>
      </c>
      <c r="GC4" s="40">
        <f t="shared" si="8"/>
        <v>46022</v>
      </c>
      <c r="GD4" s="40">
        <f t="shared" si="9"/>
        <v>46387</v>
      </c>
      <c r="GE4" s="40">
        <f t="shared" si="10"/>
        <v>46022</v>
      </c>
      <c r="GF4" s="40" t="str">
        <f t="shared" si="39"/>
        <v/>
      </c>
      <c r="GG4" s="40" t="str">
        <f t="shared" si="11"/>
        <v/>
      </c>
      <c r="GH4" s="40" t="str">
        <f t="shared" si="11"/>
        <v/>
      </c>
      <c r="GI4" s="39">
        <f t="shared" si="40"/>
        <v>5</v>
      </c>
      <c r="GJ4" s="39">
        <f t="shared" si="41"/>
        <v>0</v>
      </c>
      <c r="GK4" s="39">
        <f t="shared" si="42"/>
        <v>0</v>
      </c>
      <c r="GL4" s="39">
        <f t="shared" si="43"/>
        <v>1</v>
      </c>
    </row>
    <row r="5" spans="1:194" x14ac:dyDescent="0.25">
      <c r="A5" s="19">
        <v>4</v>
      </c>
      <c r="B5" s="43" t="s">
        <v>223</v>
      </c>
      <c r="C5" s="43" t="s">
        <v>186</v>
      </c>
      <c r="D5" s="43" t="s">
        <v>187</v>
      </c>
      <c r="E5" s="43" t="s">
        <v>224</v>
      </c>
      <c r="F5" s="43" t="s">
        <v>189</v>
      </c>
      <c r="G5" s="43" t="s">
        <v>225</v>
      </c>
      <c r="H5" s="43" t="s">
        <v>191</v>
      </c>
      <c r="I5" s="43" t="s">
        <v>192</v>
      </c>
      <c r="J5" s="44">
        <f t="shared" si="12"/>
        <v>44930.104166666664</v>
      </c>
      <c r="K5" s="44">
        <v>44566.104166666664</v>
      </c>
      <c r="L5" s="44">
        <v>44432</v>
      </c>
      <c r="M5" s="43" t="s">
        <v>2684</v>
      </c>
      <c r="N5" s="43"/>
      <c r="O5" s="44">
        <v>46052.46775462963</v>
      </c>
      <c r="P5" s="43">
        <v>8815</v>
      </c>
      <c r="Q5" s="43">
        <v>1587</v>
      </c>
      <c r="R5" s="43">
        <v>7228</v>
      </c>
      <c r="S5" s="43" t="s">
        <v>194</v>
      </c>
      <c r="T5" s="44">
        <v>44564.770833333336</v>
      </c>
      <c r="U5" s="44">
        <v>45728.770833333336</v>
      </c>
      <c r="V5" s="44">
        <v>45728.770833333336</v>
      </c>
      <c r="W5" s="44">
        <v>44564.770833333336</v>
      </c>
      <c r="X5" s="44">
        <v>44564.770833333336</v>
      </c>
      <c r="Y5" s="44">
        <v>44564.770833333336</v>
      </c>
      <c r="Z5" s="43" t="s">
        <v>195</v>
      </c>
      <c r="AA5" s="43"/>
      <c r="AB5" s="43"/>
      <c r="AC5" s="43"/>
      <c r="AD5" s="43"/>
      <c r="AE5" s="43">
        <v>2</v>
      </c>
      <c r="AF5" s="43" t="s">
        <v>1974</v>
      </c>
      <c r="AG5" s="43" t="s">
        <v>1974</v>
      </c>
      <c r="AH5" s="43" t="s">
        <v>1975</v>
      </c>
      <c r="AI5" s="43" t="s">
        <v>1976</v>
      </c>
      <c r="AJ5" s="43" t="s">
        <v>1976</v>
      </c>
      <c r="AK5" s="43" t="s">
        <v>1976</v>
      </c>
      <c r="AL5" s="46">
        <v>46093</v>
      </c>
      <c r="AM5" s="46">
        <v>45908</v>
      </c>
      <c r="AN5" s="46">
        <v>45294</v>
      </c>
      <c r="AO5" s="46">
        <v>45294</v>
      </c>
      <c r="AP5" s="46">
        <v>45294</v>
      </c>
      <c r="AQ5" s="46">
        <v>44929</v>
      </c>
      <c r="AR5" s="48"/>
      <c r="AS5" s="48"/>
      <c r="AT5" s="48"/>
      <c r="AU5" s="43">
        <v>1</v>
      </c>
      <c r="AV5" s="43">
        <v>0</v>
      </c>
      <c r="AW5" s="43">
        <v>0</v>
      </c>
      <c r="AX5" s="51" t="s">
        <v>197</v>
      </c>
      <c r="AY5" s="51" t="s">
        <v>3240</v>
      </c>
      <c r="AZ5" s="51" t="s">
        <v>198</v>
      </c>
      <c r="BA5" s="20">
        <f t="shared" ca="1" si="13"/>
        <v>1</v>
      </c>
      <c r="BB5" s="20">
        <f t="shared" ca="1" si="0"/>
        <v>1</v>
      </c>
      <c r="BC5" s="20">
        <f t="shared" ca="1" si="0"/>
        <v>1</v>
      </c>
      <c r="BD5" s="20">
        <f t="shared" ca="1" si="0"/>
        <v>1</v>
      </c>
      <c r="BE5" s="20">
        <f t="shared" ca="1" si="0"/>
        <v>1</v>
      </c>
      <c r="BF5" s="20">
        <f t="shared" ca="1" si="0"/>
        <v>1</v>
      </c>
      <c r="BG5" s="21" t="str">
        <f t="shared" ca="1" si="0"/>
        <v/>
      </c>
      <c r="BH5" s="21" t="str">
        <f t="shared" ca="1" si="0"/>
        <v/>
      </c>
      <c r="BI5" s="21" t="str">
        <f t="shared" ca="1" si="0"/>
        <v/>
      </c>
      <c r="BJ5" s="22">
        <f t="shared" ca="1" si="14"/>
        <v>6</v>
      </c>
      <c r="BK5" s="21">
        <f t="shared" si="15"/>
        <v>2</v>
      </c>
      <c r="BL5" s="22">
        <f t="shared" ca="1" si="16"/>
        <v>9062</v>
      </c>
      <c r="BM5" s="22">
        <f t="shared" ca="1" si="17"/>
        <v>1631</v>
      </c>
      <c r="BN5" s="23">
        <f t="shared" ca="1" si="18"/>
        <v>7431</v>
      </c>
      <c r="BO5" s="24">
        <f t="shared" ca="1" si="19"/>
        <v>247</v>
      </c>
      <c r="BP5" s="51" t="str">
        <f>_xlfn.XLOOKUP(E5,[1]Validation!E:E,[1]Validation!F:F,"")</f>
        <v>EG11</v>
      </c>
      <c r="BQ5" s="51" t="str">
        <f>_xlfn.XLOOKUP(BP5,[1]Validation!F:F,[1]Validation!G:G,"")</f>
        <v>EG11 to EG22</v>
      </c>
      <c r="BR5" s="52" t="str">
        <f>VLOOKUP(G5,[1]Validation!$B$1:$C$9,2,0)</f>
        <v>C</v>
      </c>
      <c r="BS5" s="51">
        <f t="shared" ca="1" si="20"/>
        <v>53</v>
      </c>
      <c r="BT5" s="53">
        <f>_xlfn.XLOOKUP(B5,'[2]1. All Calls'!$R:$R,'[2]1. All Calls'!$A:$A,"",0)</f>
        <v>46149.283738425896</v>
      </c>
      <c r="BU5" s="51" t="str">
        <f>_xlfn.XLOOKUP(B5,'[2]1. All Calls'!$R:$R,'[2]1. All Calls'!$F:$F,"",0)</f>
        <v>CC-02071305</v>
      </c>
      <c r="BV5" s="51" t="str">
        <f>_xlfn.XLOOKUP(B5,'[2]1. All Calls'!$R:$R,'[2]1. All Calls'!$J:$J,"",0)</f>
        <v>Schedule Service - AMC</v>
      </c>
      <c r="BW5" s="53">
        <f>_xlfn.XLOOKUP(B5,'[2]Sch Calls'!$R:$R,'[2]Sch Calls'!$A:$A,"",0)</f>
        <v>45841.562337962998</v>
      </c>
      <c r="BX5" s="51">
        <f>_xlfn.XLOOKUP(B5,'[2]Sch Calls'!$R:$R,'[2]Sch Calls'!$B:$B,"",0)</f>
        <v>7942</v>
      </c>
      <c r="BY5" s="51" t="str">
        <f t="shared" si="21"/>
        <v>09-Sep-25</v>
      </c>
      <c r="BZ5" s="51" t="str">
        <f t="shared" si="21"/>
        <v>09-Sep-25</v>
      </c>
      <c r="CA5" s="51" t="str">
        <f t="shared" si="22"/>
        <v>06-Oct-22</v>
      </c>
      <c r="CB5" s="51" t="str">
        <f t="shared" si="23"/>
        <v>04-Jul-23</v>
      </c>
      <c r="CC5" s="51" t="str">
        <f t="shared" si="24"/>
        <v>04-Jan-24</v>
      </c>
      <c r="CD5" s="51" t="str">
        <f t="shared" si="25"/>
        <v>04-Jan-23</v>
      </c>
      <c r="CE5" s="51">
        <f t="shared" ca="1" si="26"/>
        <v>447</v>
      </c>
      <c r="CF5" s="51">
        <f t="shared" ca="1" si="26"/>
        <v>447</v>
      </c>
      <c r="CG5" s="51">
        <f t="shared" ca="1" si="27"/>
        <v>1611</v>
      </c>
      <c r="CH5" s="51">
        <f t="shared" ca="1" si="28"/>
        <v>1611</v>
      </c>
      <c r="CI5" s="51">
        <f t="shared" ca="1" si="29"/>
        <v>1611</v>
      </c>
      <c r="CJ5" s="51">
        <f t="shared" ca="1" si="30"/>
        <v>1611</v>
      </c>
      <c r="CK5" s="51">
        <f t="shared" ca="1" si="1"/>
        <v>894</v>
      </c>
      <c r="CL5" s="51">
        <f t="shared" ca="1" si="1"/>
        <v>894</v>
      </c>
      <c r="CM5" s="51">
        <f t="shared" ca="1" si="1"/>
        <v>3222</v>
      </c>
      <c r="CN5" s="51">
        <f t="shared" ca="1" si="1"/>
        <v>3222</v>
      </c>
      <c r="CO5" s="51">
        <f t="shared" ca="1" si="1"/>
        <v>3222</v>
      </c>
      <c r="CP5" s="51">
        <f t="shared" ca="1" si="1"/>
        <v>3222</v>
      </c>
      <c r="CQ5" s="51">
        <f t="shared" ca="1" si="2"/>
        <v>2041</v>
      </c>
      <c r="CR5" s="51">
        <f t="shared" ca="1" si="2"/>
        <v>2041</v>
      </c>
      <c r="CS5" s="51">
        <f t="shared" ca="1" si="2"/>
        <v>-2687</v>
      </c>
      <c r="CT5" s="51">
        <f t="shared" ca="1" si="2"/>
        <v>-2463</v>
      </c>
      <c r="CU5" s="51">
        <f t="shared" ca="1" si="2"/>
        <v>-2463</v>
      </c>
      <c r="CV5" s="54">
        <f t="shared" ca="1" si="2"/>
        <v>-2463</v>
      </c>
      <c r="CW5" s="25" t="s">
        <v>195</v>
      </c>
      <c r="CX5" s="55">
        <v>0.18</v>
      </c>
      <c r="CY5" s="55"/>
      <c r="CZ5" s="26" t="s">
        <v>227</v>
      </c>
      <c r="DA5" s="26" t="s">
        <v>227</v>
      </c>
      <c r="DB5" s="26" t="s">
        <v>227</v>
      </c>
      <c r="DC5" s="26" t="s">
        <v>227</v>
      </c>
      <c r="DD5" s="26" t="s">
        <v>227</v>
      </c>
      <c r="DE5" s="26" t="s">
        <v>227</v>
      </c>
      <c r="DF5" s="26" t="s">
        <v>227</v>
      </c>
      <c r="DG5" s="26" t="s">
        <v>227</v>
      </c>
      <c r="DH5" s="26" t="s">
        <v>227</v>
      </c>
      <c r="DI5" s="26" t="s">
        <v>227</v>
      </c>
      <c r="DJ5" s="26" t="s">
        <v>227</v>
      </c>
      <c r="DK5" s="26" t="s">
        <v>227</v>
      </c>
      <c r="DL5" s="27">
        <f t="shared" si="31"/>
        <v>46224.283738425896</v>
      </c>
      <c r="DM5" s="28">
        <f t="shared" ca="1" si="32"/>
        <v>0</v>
      </c>
      <c r="DN5" s="56">
        <f>_xlfn.XLOOKUP(B5,'[2]1. All Calls'!$R:$R,'[2]1. All Calls'!$A:$A,"",0)</f>
        <v>46149.283738425896</v>
      </c>
      <c r="DO5" s="57" t="str">
        <f ca="1">VLOOKUP(DM5,[1]Validation!$B$20:$C$25,2,0)</f>
        <v>Within 3 months</v>
      </c>
      <c r="DP5" s="58" t="str">
        <f>_xlfn.XLOOKUP(B5,'[1]Active AMCs- Dealer'!E:E,'[1]Active AMCs- Dealer'!L:L,"Not in AMC",0)</f>
        <v>AMC</v>
      </c>
      <c r="DQ5" s="50" t="s">
        <v>200</v>
      </c>
      <c r="DR5" s="29" t="str">
        <f>_xlfn.XLOOKUP(B5,'[2]1. All Calls'!$R:$R,'[2]1. All Calls'!$F:$F,"",0)</f>
        <v>CC-02071305</v>
      </c>
      <c r="DS5" s="29" t="str">
        <f>_xlfn.XLOOKUP(B5,'[2]1. All Calls'!$R:$R,'[2]1. All Calls'!$AB:$AB,"",0)</f>
        <v>AMC visit carried out</v>
      </c>
      <c r="DT5" s="30">
        <f>_xlfn.XLOOKUP(DR5,'[2]1. All Calls'!$F:$F,'[2]1. All Calls'!$A:$A,"",0)</f>
        <v>46149.283738425896</v>
      </c>
      <c r="DU5" s="31">
        <f>_xlfn.XLOOKUP(DR5,'[2]1. All Calls'!$F:$F,'[2]1. All Calls'!$B:$B,"",0)</f>
        <v>9020</v>
      </c>
      <c r="DV5" s="31">
        <f>_xlfn.XLOOKUP(B5,[1]MDA_Assets!D:D,[1]MDA_Assets!N:N,"",0)</f>
        <v>1624</v>
      </c>
      <c r="DW5" s="31">
        <f>_xlfn.XLOOKUP(B5,[1]MDA_Assets!D:D,[1]MDA_Assets!O:O,"",0)</f>
        <v>7396</v>
      </c>
      <c r="DX5" s="32" t="str">
        <f>_xlfn.XLOOKUP(B5,[1]MDA_Assets!D:D,[1]MDA_Assets!Q:Q,"",0)</f>
        <v>XD</v>
      </c>
      <c r="DY5" s="33">
        <f>_xlfn.XLOOKUP(B5,[1]MDA_Assets!D:D,[1]MDA_Assets!R:R,"",0)</f>
        <v>44565</v>
      </c>
      <c r="DZ5" s="33">
        <f>_xlfn.XLOOKUP(B5,[1]MDA_Assets!D:D,[1]MDA_Assets!S:S,"",0)</f>
        <v>45729</v>
      </c>
      <c r="EA5" s="33">
        <f>_xlfn.XLOOKUP(B5,[1]MDA_Assets!D:D,[1]MDA_Assets!T:T,"",0)</f>
        <v>45729</v>
      </c>
      <c r="EB5" s="33">
        <f>_xlfn.XLOOKUP(B5,[1]MDA_Assets!D:D,[1]MDA_Assets!U:U,"",0)</f>
        <v>44565</v>
      </c>
      <c r="EC5" s="33">
        <f>_xlfn.XLOOKUP(B5,[1]MDA_Assets!D:D,[1]MDA_Assets!V:V,"",0)</f>
        <v>44565</v>
      </c>
      <c r="ED5" s="33">
        <f>_xlfn.XLOOKUP(B5,[1]MDA_Assets!D:D,[1]MDA_Assets!W:W,"",0)</f>
        <v>44565</v>
      </c>
      <c r="EE5" s="32" t="str">
        <f>_xlfn.XLOOKUP(B5,[1]MDA_Assets!D:D,[1]MDA_Assets!X:X,"",0)</f>
        <v>No</v>
      </c>
      <c r="EF5" s="33">
        <f>_xlfn.XLOOKUP(B5,[1]MDA_Assets!D:D,[1]MDA_Assets!Y:Y,"",0)</f>
        <v>0</v>
      </c>
      <c r="EG5" s="33">
        <f>_xlfn.XLOOKUP(B5,[1]MDA_Assets!D:D,[1]MDA_Assets!Z:Z,"",0)</f>
        <v>0</v>
      </c>
      <c r="EH5" s="33">
        <f>_xlfn.XLOOKUP(B5,[1]MDA_Assets!D:D,[1]MDA_Assets!AA:AA,"",0)</f>
        <v>0</v>
      </c>
      <c r="EI5" s="34">
        <f>_xlfn.XLOOKUP(B5,[1]MDA_Assets!D:D,[1]MDA_Assets!P:P,"",0)</f>
        <v>2</v>
      </c>
      <c r="EJ5" s="35" t="str">
        <f>_xlfn.XLOOKUP(B5,[1]MDA_Assets!D:D,[1]MDA_Assets!AB:AB,"",0)</f>
        <v>2083</v>
      </c>
      <c r="EK5" s="35" t="str">
        <f>_xlfn.XLOOKUP(B5,[1]MDA_Assets!D:D,[1]MDA_Assets!AC:AC,"",0)</f>
        <v>2083</v>
      </c>
      <c r="EL5" s="35" t="str">
        <f>_xlfn.XLOOKUP(B5,[1]MDA_Assets!D:D,[1]MDA_Assets!AD:AD,"",0)</f>
        <v>2083</v>
      </c>
      <c r="EM5" s="35" t="str">
        <f>_xlfn.XLOOKUP(B5,[1]MDA_Assets!D:D,[1]MDA_Assets!AE:AE,"",0)</f>
        <v>10</v>
      </c>
      <c r="EN5" s="35" t="str">
        <f>_xlfn.XLOOKUP(B5,[1]MDA_Assets!D:D,[1]MDA_Assets!AF:AF,"",0)</f>
        <v>10</v>
      </c>
      <c r="EO5" s="35" t="str">
        <f>_xlfn.XLOOKUP(B5,[1]MDA_Assets!D:D,[1]MDA_Assets!AG:AG,"",0)</f>
        <v>10</v>
      </c>
      <c r="EP5" s="36">
        <f t="shared" si="33"/>
        <v>365</v>
      </c>
      <c r="EQ5" s="36">
        <f t="shared" si="33"/>
        <v>180</v>
      </c>
      <c r="ER5" s="36">
        <f t="shared" si="34"/>
        <v>730</v>
      </c>
      <c r="ES5" s="36">
        <f t="shared" si="35"/>
        <v>730</v>
      </c>
      <c r="ET5" s="36">
        <f t="shared" si="36"/>
        <v>730</v>
      </c>
      <c r="EU5" s="36">
        <f t="shared" si="37"/>
        <v>365</v>
      </c>
      <c r="EV5" s="36" t="str">
        <f t="shared" si="38"/>
        <v/>
      </c>
      <c r="EW5" s="36" t="str">
        <f t="shared" si="3"/>
        <v/>
      </c>
      <c r="EX5" s="36" t="str">
        <f t="shared" si="4"/>
        <v/>
      </c>
      <c r="EY5" s="36">
        <f t="shared" si="5"/>
        <v>11.78</v>
      </c>
      <c r="EZ5" s="36">
        <f t="shared" si="5"/>
        <v>5.81</v>
      </c>
      <c r="FA5" s="36">
        <f t="shared" si="5"/>
        <v>23.55</v>
      </c>
      <c r="FB5" s="36">
        <f t="shared" si="5"/>
        <v>23.55</v>
      </c>
      <c r="FC5" s="36">
        <f t="shared" si="5"/>
        <v>23.55</v>
      </c>
      <c r="FD5" s="36">
        <f t="shared" si="5"/>
        <v>11.78</v>
      </c>
      <c r="FE5" s="36" t="str">
        <f t="shared" si="5"/>
        <v/>
      </c>
      <c r="FF5" s="36" t="str">
        <f t="shared" si="5"/>
        <v/>
      </c>
      <c r="FG5" s="36" t="str">
        <f t="shared" si="5"/>
        <v/>
      </c>
      <c r="FH5" s="37" t="str" cm="1">
        <f t="array" ref="FH5">_xlfn.IFS(EY5="", "No Data", EY5&lt;0, "Negative/Future", EY5=0, "Zero Days", EY5&lt;=3, "&lt; 3 Months", EY5&lt;=6, "3 to 6 Months", EY5&lt;=9, "6 to 9 Months", EY5&lt;=12, "9 to 12 Months", EY5&lt;=15, "12 to 15 Months", EY5&lt;=18, "15 to 18 Months", EY5&lt;=24, "18 to 24 Months", EY5&gt;24, "&gt; 24 Months")</f>
        <v>9 to 12 Months</v>
      </c>
      <c r="FI5" s="37" t="str" cm="1">
        <f t="array" ref="FI5">_xlfn.IFS(EZ5="", "No Data", EZ5&lt;0, "Negative/Future", EZ5=0, "Zero Days", EZ5&lt;=3, "&lt; 3 Months", EZ5&lt;=6, "3 to 6 Months", EZ5&lt;=9, "6 to 9 Months", EZ5&lt;=12, "9 to 12 Months", EZ5&lt;=15, "12 to 15 Months", EZ5&lt;=18, "15 to 18 Months", EZ5&lt;=24, "18 to 24 Months", EZ5&gt;24, "&gt; 24 Months")</f>
        <v>3 to 6 Months</v>
      </c>
      <c r="FJ5" s="37" t="str" cm="1">
        <f t="array" ref="FJ5">_xlfn.IFS(FA5="", "No Data", FA5&lt;0, "Negative/Future", FA5=0, "Zero Days", FA5&lt;=3, "&lt; 3 Months", FA5&lt;=6, "3 to 6 Months", FA5&lt;=9, "6 to 9 Months", FA5&lt;=12, "9 to 12 Months", FA5&lt;=15, "12 to 15 Months", FA5&lt;=18, "15 to 18 Months", FA5&lt;=24, "18 to 24 Months", FA5&gt;24, "&gt; 24 Months")</f>
        <v>18 to 24 Months</v>
      </c>
      <c r="FK5" s="37" t="str" cm="1">
        <f t="array" ref="FK5">_xlfn.IFS(FB5="", "No Data", FB5&lt;0, "Negative/Future", FB5=0, "Zero Days", FB5&lt;=3, "&lt; 3 Months", FB5&lt;=6, "3 to 6 Months", FB5&lt;=9, "6 to 9 Months", FB5&lt;=12, "9 to 12 Months", FB5&lt;=15, "12 to 15 Months", FB5&lt;=18, "15 to 18 Months", FB5&lt;=24, "18 to 24 Months", FB5&gt;24, "&gt; 24 Months")</f>
        <v>18 to 24 Months</v>
      </c>
      <c r="FL5" s="37" t="str" cm="1">
        <f t="array" ref="FL5">_xlfn.IFS(FC5="", "No Data", FC5&lt;0, "Negative/Future", FC5=0, "Zero Days", FC5&lt;=3, "&lt; 3 Months", FC5&lt;=6, "3 to 6 Months", FC5&lt;=9, "6 to 9 Months", FC5&lt;=12, "9 to 12 Months", FC5&lt;=15, "12 to 15 Months", FC5&lt;=18, "15 to 18 Months", FC5&lt;=24, "18 to 24 Months", FC5&gt;24, "&gt; 24 Months")</f>
        <v>18 to 24 Months</v>
      </c>
      <c r="FM5" s="37" t="str" cm="1">
        <f t="array" ref="FM5">_xlfn.IFS(FD5="", "No Data", FD5&lt;0, "Negative/Future", FD5=0, "Zero Days", FD5&lt;=3, "&lt; 3 Months", FD5&lt;=6, "3 to 6 Months", FD5&lt;=9, "6 to 9 Months", FD5&lt;=12, "9 to 12 Months", FD5&lt;=15, "12 to 15 Months", FD5&lt;=18, "15 to 18 Months", FD5&lt;=24, "18 to 24 Months", FD5&gt;24, "&gt; 24 Months")</f>
        <v>9 to 12 Months</v>
      </c>
      <c r="FN5" s="37" t="str" cm="1">
        <f t="array" ref="FN5">_xlfn.IFS(FE5="", "No Data", FE5&lt;0, "Negative/Future", FE5=0, "Zero Days", FE5&lt;=3, "&lt; 3 Months", FE5&lt;=6, "3 to 6 Months", FE5&lt;=9, "6 to 9 Months", FE5&lt;=12, "9 to 12 Months", FE5&lt;=15, "12 to 15 Months", FE5&lt;=18, "15 to 18 Months", FE5&lt;=24, "18 to 24 Months", FE5&gt;24, "&gt; 24 Months")</f>
        <v>No Data</v>
      </c>
      <c r="FO5" s="37" t="str" cm="1">
        <f t="array" ref="FO5">_xlfn.IFS(FG5="", "No Data", FG5&lt;0, "Negative/Future", FG5=0, "Zero Days", FG5&lt;=3, "&lt; 3 Months", FG5&lt;=6, "3 to 6 Months", FG5&lt;=9, "6 to 9 Months", FG5&lt;=12, "9 to 12 Months", FG5&lt;=15, "12 to 15 Months", FG5&lt;=18, "15 to 18 Months", FG5&lt;=24, "18 to 24 Months", FG5&gt;24, "&gt; 24 Months")</f>
        <v>No Data</v>
      </c>
      <c r="FP5" s="37" t="str" cm="1">
        <f t="array" ref="FP5">_xlfn.IFS(FF5="", "No Data", FF5&lt;0, "Negative/Future", FF5=0, "Zero Days", FF5&lt;=3, "&lt; 3 Months", FF5&lt;=6, "3 to 6 Months", FF5&lt;=9, "6 to 9 Months", FF5&lt;=12, "9 to 12 Months", FF5&lt;=15, "12 to 15 Months", FF5&lt;=18, "15 to 18 Months", FF5&lt;=24, "18 to 24 Months", FF5&gt;24, "&gt; 24 Months")</f>
        <v>No Data</v>
      </c>
      <c r="FQ5" s="29" t="s">
        <v>201</v>
      </c>
      <c r="FR5" s="29">
        <v>8795889641</v>
      </c>
      <c r="FS5" s="38" t="str">
        <f>VLOOKUP(_xlfn.XLOOKUP(B5,[1]MDA_Assets!D:D,[1]MDA_Assets!I:I,"",0),[1]Validation!$B$1:$C$8,2,0)</f>
        <v>C</v>
      </c>
      <c r="FT5" s="38" t="s">
        <v>228</v>
      </c>
      <c r="FU5" s="31" t="str">
        <f>_xlfn.XLOOKUP(B5,[1]MDA_Assets!D:D,[1]MDA_Assets!X:X,"",0)</f>
        <v>No</v>
      </c>
      <c r="FV5" s="39">
        <v>6</v>
      </c>
      <c r="FW5" s="39">
        <v>0</v>
      </c>
      <c r="FX5" s="39">
        <v>0</v>
      </c>
      <c r="FY5" s="39">
        <v>3</v>
      </c>
      <c r="FZ5" s="40">
        <f t="shared" si="6"/>
        <v>46094</v>
      </c>
      <c r="GA5" s="40">
        <f t="shared" si="6"/>
        <v>45909</v>
      </c>
      <c r="GB5" s="40">
        <f t="shared" si="7"/>
        <v>45295</v>
      </c>
      <c r="GC5" s="40">
        <f t="shared" si="8"/>
        <v>45295</v>
      </c>
      <c r="GD5" s="40">
        <f t="shared" si="9"/>
        <v>45295</v>
      </c>
      <c r="GE5" s="40">
        <f t="shared" si="10"/>
        <v>44930</v>
      </c>
      <c r="GF5" s="40" t="str">
        <f t="shared" si="39"/>
        <v/>
      </c>
      <c r="GG5" s="40" t="str">
        <f t="shared" si="11"/>
        <v/>
      </c>
      <c r="GH5" s="40" t="str">
        <f t="shared" si="11"/>
        <v/>
      </c>
      <c r="GI5" s="39">
        <f t="shared" si="40"/>
        <v>5</v>
      </c>
      <c r="GJ5" s="39">
        <f t="shared" si="41"/>
        <v>0</v>
      </c>
      <c r="GK5" s="39">
        <f t="shared" si="42"/>
        <v>0</v>
      </c>
      <c r="GL5" s="39">
        <f t="shared" si="43"/>
        <v>1</v>
      </c>
    </row>
    <row r="6" spans="1:194" x14ac:dyDescent="0.25">
      <c r="A6" s="19">
        <v>5</v>
      </c>
      <c r="B6" s="43" t="s">
        <v>229</v>
      </c>
      <c r="C6" s="43" t="s">
        <v>186</v>
      </c>
      <c r="D6" s="43" t="s">
        <v>187</v>
      </c>
      <c r="E6" s="43" t="s">
        <v>339</v>
      </c>
      <c r="F6" s="43" t="s">
        <v>2685</v>
      </c>
      <c r="G6" s="43" t="s">
        <v>190</v>
      </c>
      <c r="H6" s="43" t="s">
        <v>230</v>
      </c>
      <c r="I6" s="43" t="s">
        <v>192</v>
      </c>
      <c r="J6" s="44">
        <f t="shared" si="12"/>
        <v>44706.770833333336</v>
      </c>
      <c r="K6" s="44">
        <v>44342.770833333336</v>
      </c>
      <c r="L6" s="44">
        <v>44305</v>
      </c>
      <c r="M6" s="43" t="s">
        <v>231</v>
      </c>
      <c r="N6" s="43" t="s">
        <v>193</v>
      </c>
      <c r="O6" s="44">
        <v>46016.354861111111</v>
      </c>
      <c r="P6" s="43">
        <v>26521</v>
      </c>
      <c r="Q6" s="43">
        <v>18034</v>
      </c>
      <c r="R6" s="43">
        <v>8487</v>
      </c>
      <c r="S6" s="43" t="s">
        <v>194</v>
      </c>
      <c r="T6" s="44">
        <v>45825.770833333336</v>
      </c>
      <c r="U6" s="44">
        <v>45825.770833333336</v>
      </c>
      <c r="V6" s="44">
        <v>45825.770833333336</v>
      </c>
      <c r="W6" s="44">
        <v>45825.770833333336</v>
      </c>
      <c r="X6" s="44">
        <v>45825.770833333336</v>
      </c>
      <c r="Y6" s="44">
        <v>45419.770833333336</v>
      </c>
      <c r="Z6" s="43" t="s">
        <v>195</v>
      </c>
      <c r="AA6" s="43"/>
      <c r="AB6" s="44">
        <v>45419.770833333336</v>
      </c>
      <c r="AC6" s="43"/>
      <c r="AD6" s="43"/>
      <c r="AE6" s="43">
        <v>2</v>
      </c>
      <c r="AF6" s="43" t="s">
        <v>232</v>
      </c>
      <c r="AG6" s="43" t="s">
        <v>233</v>
      </c>
      <c r="AH6" s="43" t="s">
        <v>234</v>
      </c>
      <c r="AI6" s="43" t="s">
        <v>234</v>
      </c>
      <c r="AJ6" s="43" t="s">
        <v>235</v>
      </c>
      <c r="AK6" s="43" t="s">
        <v>232</v>
      </c>
      <c r="AL6" s="49">
        <v>46190</v>
      </c>
      <c r="AM6" s="46">
        <v>46005</v>
      </c>
      <c r="AN6" s="47">
        <v>46555</v>
      </c>
      <c r="AO6" s="47">
        <v>46555</v>
      </c>
      <c r="AP6" s="45">
        <v>46149</v>
      </c>
      <c r="AQ6" s="49">
        <v>46190</v>
      </c>
      <c r="AR6" s="46">
        <v>45784</v>
      </c>
      <c r="AS6" s="48"/>
      <c r="AT6" s="48"/>
      <c r="AU6" s="43">
        <v>1</v>
      </c>
      <c r="AV6" s="43">
        <v>1</v>
      </c>
      <c r="AW6" s="43">
        <v>1</v>
      </c>
      <c r="AX6" s="51" t="s">
        <v>236</v>
      </c>
      <c r="AY6" s="51" t="s">
        <v>237</v>
      </c>
      <c r="AZ6" s="51" t="s">
        <v>198</v>
      </c>
      <c r="BA6" s="20">
        <f t="shared" ca="1" si="13"/>
        <v>1</v>
      </c>
      <c r="BB6" s="20">
        <f t="shared" ca="1" si="0"/>
        <v>1</v>
      </c>
      <c r="BC6" s="20">
        <f t="shared" ca="1" si="0"/>
        <v>0</v>
      </c>
      <c r="BD6" s="20">
        <f t="shared" ca="1" si="0"/>
        <v>0</v>
      </c>
      <c r="BE6" s="20">
        <f t="shared" ca="1" si="0"/>
        <v>1</v>
      </c>
      <c r="BF6" s="20">
        <f t="shared" ca="1" si="0"/>
        <v>1</v>
      </c>
      <c r="BG6" s="21">
        <f t="shared" ca="1" si="0"/>
        <v>1</v>
      </c>
      <c r="BH6" s="21" t="str">
        <f t="shared" ca="1" si="0"/>
        <v/>
      </c>
      <c r="BI6" s="21" t="str">
        <f t="shared" ca="1" si="0"/>
        <v/>
      </c>
      <c r="BJ6" s="22">
        <f t="shared" ca="1" si="14"/>
        <v>5</v>
      </c>
      <c r="BK6" s="21">
        <f t="shared" si="15"/>
        <v>2</v>
      </c>
      <c r="BL6" s="22">
        <f t="shared" ca="1" si="16"/>
        <v>26840</v>
      </c>
      <c r="BM6" s="22">
        <f t="shared" ca="1" si="17"/>
        <v>18251</v>
      </c>
      <c r="BN6" s="23">
        <f t="shared" ca="1" si="18"/>
        <v>8589</v>
      </c>
      <c r="BO6" s="24">
        <f t="shared" ca="1" si="19"/>
        <v>319</v>
      </c>
      <c r="BP6" s="51" t="str">
        <f>_xlfn.XLOOKUP(E6,[1]Validation!E:E,[1]Validation!F:F,"")</f>
        <v>EG55</v>
      </c>
      <c r="BQ6" s="51" t="str">
        <f>_xlfn.XLOOKUP(BP6,[1]Validation!F:F,[1]Validation!G:G,"")</f>
        <v>EG55 to EG75</v>
      </c>
      <c r="BR6" s="52" t="str">
        <f>VLOOKUP(G6,[1]Validation!$B$1:$C$9,2,0)</f>
        <v>B</v>
      </c>
      <c r="BS6" s="51">
        <f t="shared" ca="1" si="20"/>
        <v>60</v>
      </c>
      <c r="BT6" s="53">
        <f>_xlfn.XLOOKUP(B6,'[2]1. All Calls'!$R:$R,'[2]1. All Calls'!$A:$A,"",0)</f>
        <v>46016.582534722198</v>
      </c>
      <c r="BU6" s="51" t="str">
        <f>_xlfn.XLOOKUP(B6,'[2]1. All Calls'!$R:$R,'[2]1. All Calls'!$F:$F,"",0)</f>
        <v>CC-01917180</v>
      </c>
      <c r="BV6" s="51" t="str">
        <f>_xlfn.XLOOKUP(B6,'[2]1. All Calls'!$R:$R,'[2]1. All Calls'!$J:$J,"",0)</f>
        <v>Sales Call</v>
      </c>
      <c r="BW6" s="53">
        <f>_xlfn.XLOOKUP(B6,'[2]Sch Calls'!$R:$R,'[2]Sch Calls'!$A:$A,"",0)</f>
        <v>45826.561261574097</v>
      </c>
      <c r="BX6" s="51">
        <f>_xlfn.XLOOKUP(B6,'[2]Sch Calls'!$R:$R,'[2]Sch Calls'!$B:$B,"",0)</f>
        <v>26141</v>
      </c>
      <c r="BY6" s="51" t="str">
        <f t="shared" si="21"/>
        <v>15-Dec-25</v>
      </c>
      <c r="BZ6" s="51" t="str">
        <f t="shared" si="21"/>
        <v>15-Dec-25</v>
      </c>
      <c r="CA6" s="51" t="str">
        <f t="shared" si="22"/>
        <v>20-Mar-26</v>
      </c>
      <c r="CB6" s="51" t="str">
        <f t="shared" si="23"/>
        <v>16-Dec-26</v>
      </c>
      <c r="CC6" s="51" t="str">
        <f t="shared" si="24"/>
        <v>08-May-26</v>
      </c>
      <c r="CD6" s="51" t="str">
        <f t="shared" si="25"/>
        <v>18-Jun-26</v>
      </c>
      <c r="CE6" s="51">
        <f t="shared" ca="1" si="26"/>
        <v>350</v>
      </c>
      <c r="CF6" s="51">
        <f t="shared" ca="1" si="26"/>
        <v>350</v>
      </c>
      <c r="CG6" s="51">
        <f t="shared" ca="1" si="27"/>
        <v>350</v>
      </c>
      <c r="CH6" s="51">
        <f t="shared" ca="1" si="28"/>
        <v>350</v>
      </c>
      <c r="CI6" s="51">
        <f t="shared" ca="1" si="29"/>
        <v>756</v>
      </c>
      <c r="CJ6" s="51">
        <f t="shared" ca="1" si="30"/>
        <v>350</v>
      </c>
      <c r="CK6" s="51">
        <f t="shared" ca="1" si="1"/>
        <v>700</v>
      </c>
      <c r="CL6" s="51">
        <f t="shared" ca="1" si="1"/>
        <v>700</v>
      </c>
      <c r="CM6" s="51">
        <f t="shared" ca="1" si="1"/>
        <v>700</v>
      </c>
      <c r="CN6" s="51">
        <f t="shared" ca="1" si="1"/>
        <v>700</v>
      </c>
      <c r="CO6" s="51">
        <f t="shared" ca="1" si="1"/>
        <v>1512</v>
      </c>
      <c r="CP6" s="51">
        <f t="shared" ca="1" si="1"/>
        <v>700</v>
      </c>
      <c r="CQ6" s="51">
        <f t="shared" ca="1" si="2"/>
        <v>2920</v>
      </c>
      <c r="CR6" s="51">
        <f t="shared" ca="1" si="2"/>
        <v>5920</v>
      </c>
      <c r="CS6" s="51">
        <f t="shared" ca="1" si="2"/>
        <v>4920</v>
      </c>
      <c r="CT6" s="51">
        <f t="shared" ca="1" si="2"/>
        <v>4920</v>
      </c>
      <c r="CU6" s="51">
        <f t="shared" ca="1" si="2"/>
        <v>5414</v>
      </c>
      <c r="CV6" s="54">
        <f t="shared" ca="1" si="2"/>
        <v>2920</v>
      </c>
      <c r="CW6" s="25" t="s">
        <v>212</v>
      </c>
      <c r="CX6" s="55">
        <v>0.68</v>
      </c>
      <c r="CY6" s="55"/>
      <c r="CZ6" s="26">
        <v>0</v>
      </c>
      <c r="DA6" s="26">
        <v>0</v>
      </c>
      <c r="DB6" s="26">
        <v>0</v>
      </c>
      <c r="DC6" s="26">
        <v>0</v>
      </c>
      <c r="DD6" s="26">
        <v>0</v>
      </c>
      <c r="DE6" s="26">
        <v>0</v>
      </c>
      <c r="DF6" s="26">
        <v>0</v>
      </c>
      <c r="DG6" s="26">
        <v>0</v>
      </c>
      <c r="DH6" s="26">
        <v>0</v>
      </c>
      <c r="DI6" s="26">
        <v>0</v>
      </c>
      <c r="DJ6" s="26">
        <v>0</v>
      </c>
      <c r="DK6" s="26">
        <v>0</v>
      </c>
      <c r="DL6" s="27">
        <f t="shared" si="31"/>
        <v>46091.582534722198</v>
      </c>
      <c r="DM6" s="28">
        <f t="shared" ca="1" si="32"/>
        <v>1</v>
      </c>
      <c r="DN6" s="56">
        <f>_xlfn.XLOOKUP(B6,'[2]1. All Calls'!$R:$R,'[2]1. All Calls'!$A:$A,"",0)</f>
        <v>46016.582534722198</v>
      </c>
      <c r="DO6" s="57" t="str">
        <f ca="1">VLOOKUP(DM6,[1]Validation!$B$20:$C$25,2,0)</f>
        <v>Above 3 months</v>
      </c>
      <c r="DP6" s="58" t="str">
        <f>_xlfn.XLOOKUP(B6,'[1]Active AMCs- Dealer'!E:E,'[1]Active AMCs- Dealer'!L:L,"Not in AMC",0)</f>
        <v>Expired</v>
      </c>
      <c r="DQ6" s="50" t="s">
        <v>238</v>
      </c>
      <c r="DR6" s="29" t="str">
        <f>_xlfn.XLOOKUP(B6,'[2]1. All Calls'!$R:$R,'[2]1. All Calls'!$F:$F,"",0)</f>
        <v>CC-01917180</v>
      </c>
      <c r="DS6" s="29" t="str">
        <f>_xlfn.XLOOKUP(B6,'[2]1. All Calls'!$R:$R,'[2]1. All Calls'!$AB:$AB,"",0)</f>
        <v>Sales call carried out for HMR update</v>
      </c>
      <c r="DT6" s="30">
        <f>_xlfn.XLOOKUP(DR6,'[2]1. All Calls'!$F:$F,'[2]1. All Calls'!$A:$A,"",0)</f>
        <v>46016.582534722198</v>
      </c>
      <c r="DU6" s="31">
        <f>_xlfn.XLOOKUP(DR6,'[2]1. All Calls'!$F:$F,'[2]1. All Calls'!$B:$B,"",0)</f>
        <v>26521</v>
      </c>
      <c r="DV6" s="31">
        <f>_xlfn.XLOOKUP(B6,[1]MDA_Assets!D:D,[1]MDA_Assets!N:N,"",0)</f>
        <v>18034</v>
      </c>
      <c r="DW6" s="31">
        <f>_xlfn.XLOOKUP(B6,[1]MDA_Assets!D:D,[1]MDA_Assets!O:O,"",0)</f>
        <v>8487</v>
      </c>
      <c r="DX6" s="32" t="str">
        <f>_xlfn.XLOOKUP(B6,[1]MDA_Assets!D:D,[1]MDA_Assets!Q:Q,"",0)</f>
        <v>Synthetic</v>
      </c>
      <c r="DY6" s="33">
        <f>_xlfn.XLOOKUP(B6,[1]MDA_Assets!D:D,[1]MDA_Assets!R:R,"",0)</f>
        <v>45826</v>
      </c>
      <c r="DZ6" s="33">
        <f>_xlfn.XLOOKUP(B6,[1]MDA_Assets!D:D,[1]MDA_Assets!S:S,"",0)</f>
        <v>45826</v>
      </c>
      <c r="EA6" s="33">
        <f>_xlfn.XLOOKUP(B6,[1]MDA_Assets!D:D,[1]MDA_Assets!T:T,"",0)</f>
        <v>45826</v>
      </c>
      <c r="EB6" s="33">
        <f>_xlfn.XLOOKUP(B6,[1]MDA_Assets!D:D,[1]MDA_Assets!U:U,"",0)</f>
        <v>45826</v>
      </c>
      <c r="EC6" s="33">
        <f>_xlfn.XLOOKUP(B6,[1]MDA_Assets!D:D,[1]MDA_Assets!V:V,"",0)</f>
        <v>45826</v>
      </c>
      <c r="ED6" s="33">
        <f>_xlfn.XLOOKUP(B6,[1]MDA_Assets!D:D,[1]MDA_Assets!W:W,"",0)</f>
        <v>45420</v>
      </c>
      <c r="EE6" s="32" t="str">
        <f>_xlfn.XLOOKUP(B6,[1]MDA_Assets!D:D,[1]MDA_Assets!X:X,"",0)</f>
        <v>No</v>
      </c>
      <c r="EF6" s="33">
        <f>_xlfn.XLOOKUP(B6,[1]MDA_Assets!D:D,[1]MDA_Assets!Y:Y,"",0)</f>
        <v>45420</v>
      </c>
      <c r="EG6" s="33">
        <f>_xlfn.XLOOKUP(B6,[1]MDA_Assets!D:D,[1]MDA_Assets!Z:Z,"",0)</f>
        <v>0</v>
      </c>
      <c r="EH6" s="33">
        <f>_xlfn.XLOOKUP(B6,[1]MDA_Assets!D:D,[1]MDA_Assets!AA:AA,"",0)</f>
        <v>0</v>
      </c>
      <c r="EI6" s="34">
        <f>_xlfn.XLOOKUP(B6,[1]MDA_Assets!D:D,[1]MDA_Assets!P:P,"",0)</f>
        <v>2</v>
      </c>
      <c r="EJ6" s="35" t="str">
        <f>_xlfn.XLOOKUP(B6,[1]MDA_Assets!D:D,[1]MDA_Assets!AB:AB,"",0)</f>
        <v>3620</v>
      </c>
      <c r="EK6" s="35" t="str">
        <f>_xlfn.XLOOKUP(B6,[1]MDA_Assets!D:D,[1]MDA_Assets!AC:AC,"",0)</f>
        <v>6620</v>
      </c>
      <c r="EL6" s="35" t="str">
        <f>_xlfn.XLOOKUP(B6,[1]MDA_Assets!D:D,[1]MDA_Assets!AD:AD,"",0)</f>
        <v>5620</v>
      </c>
      <c r="EM6" s="35" t="str">
        <f>_xlfn.XLOOKUP(B6,[1]MDA_Assets!D:D,[1]MDA_Assets!AE:AE,"",0)</f>
        <v>5620</v>
      </c>
      <c r="EN6" s="35" t="str">
        <f>_xlfn.XLOOKUP(B6,[1]MDA_Assets!D:D,[1]MDA_Assets!AF:AF,"",0)</f>
        <v>6926</v>
      </c>
      <c r="EO6" s="35" t="str">
        <f>_xlfn.XLOOKUP(B6,[1]MDA_Assets!D:D,[1]MDA_Assets!AG:AG,"",0)</f>
        <v>3620</v>
      </c>
      <c r="EP6" s="36">
        <f t="shared" si="33"/>
        <v>365</v>
      </c>
      <c r="EQ6" s="36">
        <f t="shared" si="33"/>
        <v>180</v>
      </c>
      <c r="ER6" s="36">
        <f t="shared" si="34"/>
        <v>730</v>
      </c>
      <c r="ES6" s="36">
        <f t="shared" si="35"/>
        <v>730</v>
      </c>
      <c r="ET6" s="36">
        <f t="shared" si="36"/>
        <v>730</v>
      </c>
      <c r="EU6" s="36">
        <f t="shared" si="37"/>
        <v>365</v>
      </c>
      <c r="EV6" s="36">
        <f t="shared" si="38"/>
        <v>365</v>
      </c>
      <c r="EW6" s="36" t="str">
        <f t="shared" si="3"/>
        <v/>
      </c>
      <c r="EX6" s="36" t="str">
        <f t="shared" si="4"/>
        <v/>
      </c>
      <c r="EY6" s="36">
        <f t="shared" si="5"/>
        <v>11.78</v>
      </c>
      <c r="EZ6" s="36">
        <f t="shared" si="5"/>
        <v>5.81</v>
      </c>
      <c r="FA6" s="36">
        <f t="shared" si="5"/>
        <v>23.55</v>
      </c>
      <c r="FB6" s="36">
        <f t="shared" si="5"/>
        <v>23.55</v>
      </c>
      <c r="FC6" s="36">
        <f t="shared" si="5"/>
        <v>23.55</v>
      </c>
      <c r="FD6" s="36">
        <f t="shared" si="5"/>
        <v>11.78</v>
      </c>
      <c r="FE6" s="36">
        <f t="shared" si="5"/>
        <v>11.78</v>
      </c>
      <c r="FF6" s="36" t="str">
        <f t="shared" si="5"/>
        <v/>
      </c>
      <c r="FG6" s="36" t="str">
        <f t="shared" si="5"/>
        <v/>
      </c>
      <c r="FH6" s="37" t="str" cm="1">
        <f t="array" ref="FH6">_xlfn.IFS(EY6="", "No Data", EY6&lt;0, "Negative/Future", EY6=0, "Zero Days", EY6&lt;=3, "&lt; 3 Months", EY6&lt;=6, "3 to 6 Months", EY6&lt;=9, "6 to 9 Months", EY6&lt;=12, "9 to 12 Months", EY6&lt;=15, "12 to 15 Months", EY6&lt;=18, "15 to 18 Months", EY6&lt;=24, "18 to 24 Months", EY6&gt;24, "&gt; 24 Months")</f>
        <v>9 to 12 Months</v>
      </c>
      <c r="FI6" s="37" t="str" cm="1">
        <f t="array" ref="FI6">_xlfn.IFS(EZ6="", "No Data", EZ6&lt;0, "Negative/Future", EZ6=0, "Zero Days", EZ6&lt;=3, "&lt; 3 Months", EZ6&lt;=6, "3 to 6 Months", EZ6&lt;=9, "6 to 9 Months", EZ6&lt;=12, "9 to 12 Months", EZ6&lt;=15, "12 to 15 Months", EZ6&lt;=18, "15 to 18 Months", EZ6&lt;=24, "18 to 24 Months", EZ6&gt;24, "&gt; 24 Months")</f>
        <v>3 to 6 Months</v>
      </c>
      <c r="FJ6" s="37" t="str" cm="1">
        <f t="array" ref="FJ6">_xlfn.IFS(FA6="", "No Data", FA6&lt;0, "Negative/Future", FA6=0, "Zero Days", FA6&lt;=3, "&lt; 3 Months", FA6&lt;=6, "3 to 6 Months", FA6&lt;=9, "6 to 9 Months", FA6&lt;=12, "9 to 12 Months", FA6&lt;=15, "12 to 15 Months", FA6&lt;=18, "15 to 18 Months", FA6&lt;=24, "18 to 24 Months", FA6&gt;24, "&gt; 24 Months")</f>
        <v>18 to 24 Months</v>
      </c>
      <c r="FK6" s="37" t="str" cm="1">
        <f t="array" ref="FK6">_xlfn.IFS(FB6="", "No Data", FB6&lt;0, "Negative/Future", FB6=0, "Zero Days", FB6&lt;=3, "&lt; 3 Months", FB6&lt;=6, "3 to 6 Months", FB6&lt;=9, "6 to 9 Months", FB6&lt;=12, "9 to 12 Months", FB6&lt;=15, "12 to 15 Months", FB6&lt;=18, "15 to 18 Months", FB6&lt;=24, "18 to 24 Months", FB6&gt;24, "&gt; 24 Months")</f>
        <v>18 to 24 Months</v>
      </c>
      <c r="FL6" s="37" t="str" cm="1">
        <f t="array" ref="FL6">_xlfn.IFS(FC6="", "No Data", FC6&lt;0, "Negative/Future", FC6=0, "Zero Days", FC6&lt;=3, "&lt; 3 Months", FC6&lt;=6, "3 to 6 Months", FC6&lt;=9, "6 to 9 Months", FC6&lt;=12, "9 to 12 Months", FC6&lt;=15, "12 to 15 Months", FC6&lt;=18, "15 to 18 Months", FC6&lt;=24, "18 to 24 Months", FC6&gt;24, "&gt; 24 Months")</f>
        <v>18 to 24 Months</v>
      </c>
      <c r="FM6" s="37" t="str" cm="1">
        <f t="array" ref="FM6">_xlfn.IFS(FD6="", "No Data", FD6&lt;0, "Negative/Future", FD6=0, "Zero Days", FD6&lt;=3, "&lt; 3 Months", FD6&lt;=6, "3 to 6 Months", FD6&lt;=9, "6 to 9 Months", FD6&lt;=12, "9 to 12 Months", FD6&lt;=15, "12 to 15 Months", FD6&lt;=18, "15 to 18 Months", FD6&lt;=24, "18 to 24 Months", FD6&gt;24, "&gt; 24 Months")</f>
        <v>9 to 12 Months</v>
      </c>
      <c r="FN6" s="37" t="str" cm="1">
        <f t="array" ref="FN6">_xlfn.IFS(FE6="", "No Data", FE6&lt;0, "Negative/Future", FE6=0, "Zero Days", FE6&lt;=3, "&lt; 3 Months", FE6&lt;=6, "3 to 6 Months", FE6&lt;=9, "6 to 9 Months", FE6&lt;=12, "9 to 12 Months", FE6&lt;=15, "12 to 15 Months", FE6&lt;=18, "15 to 18 Months", FE6&lt;=24, "18 to 24 Months", FE6&gt;24, "&gt; 24 Months")</f>
        <v>9 to 12 Months</v>
      </c>
      <c r="FO6" s="37" t="str" cm="1">
        <f t="array" ref="FO6">_xlfn.IFS(FG6="", "No Data", FG6&lt;0, "Negative/Future", FG6=0, "Zero Days", FG6&lt;=3, "&lt; 3 Months", FG6&lt;=6, "3 to 6 Months", FG6&lt;=9, "6 to 9 Months", FG6&lt;=12, "9 to 12 Months", FG6&lt;=15, "12 to 15 Months", FG6&lt;=18, "15 to 18 Months", FG6&lt;=24, "18 to 24 Months", FG6&gt;24, "&gt; 24 Months")</f>
        <v>No Data</v>
      </c>
      <c r="FP6" s="37" t="str" cm="1">
        <f t="array" ref="FP6">_xlfn.IFS(FF6="", "No Data", FF6&lt;0, "Negative/Future", FF6=0, "Zero Days", FF6&lt;=3, "&lt; 3 Months", FF6&lt;=6, "3 to 6 Months", FF6&lt;=9, "6 to 9 Months", FF6&lt;=12, "9 to 12 Months", FF6&lt;=15, "12 to 15 Months", FF6&lt;=18, "15 to 18 Months", FF6&lt;=24, "18 to 24 Months", FF6&gt;24, "&gt; 24 Months")</f>
        <v>No Data</v>
      </c>
      <c r="FQ6" s="29" t="s">
        <v>239</v>
      </c>
      <c r="FR6" s="29">
        <v>6200896545</v>
      </c>
      <c r="FS6" s="38" t="str">
        <f>VLOOKUP(_xlfn.XLOOKUP(B6,[1]MDA_Assets!D:D,[1]MDA_Assets!I:I,"",0),[1]Validation!$B$1:$C$8,2,0)</f>
        <v>B</v>
      </c>
      <c r="FT6" s="38" t="s">
        <v>202</v>
      </c>
      <c r="FU6" s="31" t="str">
        <f>_xlfn.XLOOKUP(B6,[1]MDA_Assets!D:D,[1]MDA_Assets!X:X,"",0)</f>
        <v>No</v>
      </c>
      <c r="FV6" s="39">
        <v>2</v>
      </c>
      <c r="FW6" s="39">
        <v>1</v>
      </c>
      <c r="FX6" s="39">
        <v>2</v>
      </c>
      <c r="FY6" s="39">
        <v>4</v>
      </c>
      <c r="FZ6" s="40">
        <f t="shared" si="6"/>
        <v>46191</v>
      </c>
      <c r="GA6" s="40">
        <f t="shared" si="6"/>
        <v>46006</v>
      </c>
      <c r="GB6" s="40">
        <f t="shared" si="7"/>
        <v>46556</v>
      </c>
      <c r="GC6" s="40">
        <f t="shared" si="8"/>
        <v>46556</v>
      </c>
      <c r="GD6" s="40">
        <f t="shared" si="9"/>
        <v>46556</v>
      </c>
      <c r="GE6" s="40">
        <f t="shared" si="10"/>
        <v>45785</v>
      </c>
      <c r="GF6" s="40">
        <f t="shared" si="39"/>
        <v>45785</v>
      </c>
      <c r="GG6" s="40" t="str">
        <f t="shared" si="11"/>
        <v/>
      </c>
      <c r="GH6" s="40" t="str">
        <f t="shared" si="11"/>
        <v/>
      </c>
      <c r="GI6" s="39">
        <f t="shared" si="40"/>
        <v>3</v>
      </c>
      <c r="GJ6" s="39">
        <f t="shared" si="41"/>
        <v>0</v>
      </c>
      <c r="GK6" s="39">
        <f t="shared" si="42"/>
        <v>0</v>
      </c>
      <c r="GL6" s="39">
        <f t="shared" si="43"/>
        <v>4</v>
      </c>
    </row>
    <row r="7" spans="1:194" x14ac:dyDescent="0.25">
      <c r="A7" s="19">
        <v>6</v>
      </c>
      <c r="B7" s="43" t="s">
        <v>240</v>
      </c>
      <c r="C7" s="43" t="s">
        <v>186</v>
      </c>
      <c r="D7" s="43" t="s">
        <v>241</v>
      </c>
      <c r="E7" s="43"/>
      <c r="F7" s="43" t="s">
        <v>242</v>
      </c>
      <c r="G7" s="43" t="s">
        <v>225</v>
      </c>
      <c r="H7" s="43" t="s">
        <v>244</v>
      </c>
      <c r="I7" s="43" t="s">
        <v>192</v>
      </c>
      <c r="J7" s="44">
        <f t="shared" si="12"/>
        <v>44823.770833333336</v>
      </c>
      <c r="K7" s="44">
        <v>44459.770833333336</v>
      </c>
      <c r="L7" s="44">
        <v>44363.104166666664</v>
      </c>
      <c r="M7" s="43" t="s">
        <v>245</v>
      </c>
      <c r="N7" s="43" t="s">
        <v>193</v>
      </c>
      <c r="O7" s="44">
        <v>45800.500208333331</v>
      </c>
      <c r="P7" s="43">
        <v>3821</v>
      </c>
      <c r="Q7" s="43">
        <v>1872</v>
      </c>
      <c r="R7" s="43">
        <v>1949</v>
      </c>
      <c r="S7" s="43" t="s">
        <v>206</v>
      </c>
      <c r="T7" s="44">
        <v>45232.770833333336</v>
      </c>
      <c r="U7" s="44">
        <v>44967.770833333336</v>
      </c>
      <c r="V7" s="44">
        <v>44967.770833333336</v>
      </c>
      <c r="W7" s="44">
        <v>44967.770833333336</v>
      </c>
      <c r="X7" s="44">
        <v>44967.770833333336</v>
      </c>
      <c r="Y7" s="44">
        <v>44967.770833333336</v>
      </c>
      <c r="Z7" s="43" t="s">
        <v>195</v>
      </c>
      <c r="AA7" s="43"/>
      <c r="AB7" s="43"/>
      <c r="AC7" s="43"/>
      <c r="AD7" s="43"/>
      <c r="AE7" s="43">
        <v>0</v>
      </c>
      <c r="AF7" s="43" t="s">
        <v>246</v>
      </c>
      <c r="AG7" s="43" t="s">
        <v>246</v>
      </c>
      <c r="AH7" s="43" t="s">
        <v>247</v>
      </c>
      <c r="AI7" s="43" t="s">
        <v>248</v>
      </c>
      <c r="AJ7" s="43" t="s">
        <v>249</v>
      </c>
      <c r="AK7" s="43" t="s">
        <v>246</v>
      </c>
      <c r="AL7" s="48"/>
      <c r="AM7" s="48"/>
      <c r="AN7" s="48"/>
      <c r="AO7" s="48"/>
      <c r="AP7" s="48"/>
      <c r="AQ7" s="48"/>
      <c r="AR7" s="48"/>
      <c r="AS7" s="48"/>
      <c r="AT7" s="48"/>
      <c r="AU7" s="43">
        <v>0</v>
      </c>
      <c r="AV7" s="43">
        <v>0</v>
      </c>
      <c r="AW7" s="43">
        <v>0</v>
      </c>
      <c r="AX7" s="51" t="s">
        <v>221</v>
      </c>
      <c r="AY7" s="51" t="s">
        <v>221</v>
      </c>
      <c r="AZ7" s="51" t="s">
        <v>198</v>
      </c>
      <c r="BA7" s="20" t="str">
        <f t="shared" ca="1" si="13"/>
        <v/>
      </c>
      <c r="BB7" s="20" t="str">
        <f t="shared" ca="1" si="0"/>
        <v/>
      </c>
      <c r="BC7" s="20" t="str">
        <f t="shared" ca="1" si="0"/>
        <v/>
      </c>
      <c r="BD7" s="20" t="str">
        <f t="shared" ca="1" si="0"/>
        <v/>
      </c>
      <c r="BE7" s="20" t="str">
        <f t="shared" ca="1" si="0"/>
        <v/>
      </c>
      <c r="BF7" s="20" t="str">
        <f t="shared" ca="1" si="0"/>
        <v/>
      </c>
      <c r="BG7" s="21" t="str">
        <f t="shared" ca="1" si="0"/>
        <v/>
      </c>
      <c r="BH7" s="21" t="str">
        <f t="shared" ca="1" si="0"/>
        <v/>
      </c>
      <c r="BI7" s="21" t="str">
        <f t="shared" ca="1" si="0"/>
        <v/>
      </c>
      <c r="BJ7" s="22">
        <f t="shared" ca="1" si="14"/>
        <v>0</v>
      </c>
      <c r="BK7" s="21">
        <f t="shared" si="15"/>
        <v>0</v>
      </c>
      <c r="BL7" s="22">
        <f t="shared" ca="1" si="16"/>
        <v>3821</v>
      </c>
      <c r="BM7" s="22">
        <f t="shared" ca="1" si="17"/>
        <v>1872</v>
      </c>
      <c r="BN7" s="23">
        <f t="shared" ca="1" si="18"/>
        <v>1949</v>
      </c>
      <c r="BO7" s="24">
        <f t="shared" ca="1" si="19"/>
        <v>0</v>
      </c>
      <c r="BP7" s="51" t="str">
        <f>_xlfn.XLOOKUP(E7,[1]Validation!E:E,[1]Validation!F:F,"")</f>
        <v/>
      </c>
      <c r="BQ7" s="51" t="str">
        <f>_xlfn.XLOOKUP(BP7,[1]Validation!F:F,[1]Validation!G:G,"")</f>
        <v/>
      </c>
      <c r="BR7" s="52" t="str">
        <f>VLOOKUP(G7,[1]Validation!$B$1:$C$9,2,0)</f>
        <v>C</v>
      </c>
      <c r="BS7" s="51">
        <f t="shared" ca="1" si="20"/>
        <v>56</v>
      </c>
      <c r="BT7" s="53">
        <f>_xlfn.XLOOKUP(B7,'[2]1. All Calls'!$R:$R,'[2]1. All Calls'!$A:$A,"",0)</f>
        <v>45800.728472222225</v>
      </c>
      <c r="BU7" s="51" t="str">
        <f>_xlfn.XLOOKUP(B7,'[2]1. All Calls'!$R:$R,'[2]1. All Calls'!$F:$F,"",0)</f>
        <v>CC-01670096</v>
      </c>
      <c r="BV7" s="51" t="str">
        <f>_xlfn.XLOOKUP(B7,'[2]1. All Calls'!$R:$R,'[2]1. All Calls'!$J:$J,"",0)</f>
        <v>Sales Call</v>
      </c>
      <c r="BW7" s="53">
        <f>_xlfn.XLOOKUP(B7,'[2]Sch Calls'!$R:$R,'[2]Sch Calls'!$A:$A,"",0)</f>
        <v>44596.930266203701</v>
      </c>
      <c r="BX7" s="51">
        <f>_xlfn.XLOOKUP(B7,'[2]Sch Calls'!$R:$R,'[2]Sch Calls'!$B:$B,"",0)</f>
        <v>49</v>
      </c>
      <c r="BY7" s="51" t="str">
        <f t="shared" si="21"/>
        <v>10-Aug-23</v>
      </c>
      <c r="BZ7" s="51" t="str">
        <f t="shared" si="21"/>
        <v>10-Aug-23</v>
      </c>
      <c r="CA7" s="51" t="str">
        <f t="shared" si="22"/>
        <v>04-Aug-24</v>
      </c>
      <c r="CB7" s="51" t="str">
        <f t="shared" si="23"/>
        <v>10-Aug-24</v>
      </c>
      <c r="CC7" s="51" t="str">
        <f t="shared" si="24"/>
        <v>10-Feb-25</v>
      </c>
      <c r="CD7" s="51" t="str">
        <f t="shared" si="25"/>
        <v>11-Feb-24</v>
      </c>
      <c r="CE7" s="51">
        <f t="shared" ca="1" si="26"/>
        <v>1208</v>
      </c>
      <c r="CF7" s="51">
        <f t="shared" ca="1" si="26"/>
        <v>1208</v>
      </c>
      <c r="CG7" s="51">
        <f t="shared" ca="1" si="27"/>
        <v>943</v>
      </c>
      <c r="CH7" s="51">
        <f t="shared" ca="1" si="28"/>
        <v>1208</v>
      </c>
      <c r="CI7" s="51">
        <f t="shared" ca="1" si="29"/>
        <v>1208</v>
      </c>
      <c r="CJ7" s="51">
        <f t="shared" ca="1" si="30"/>
        <v>1208</v>
      </c>
      <c r="CK7" s="51">
        <f t="shared" ca="1" si="1"/>
        <v>0</v>
      </c>
      <c r="CL7" s="51">
        <f t="shared" ca="1" si="1"/>
        <v>0</v>
      </c>
      <c r="CM7" s="51">
        <f t="shared" ca="1" si="1"/>
        <v>0</v>
      </c>
      <c r="CN7" s="51">
        <f t="shared" ca="1" si="1"/>
        <v>0</v>
      </c>
      <c r="CO7" s="51">
        <f t="shared" ca="1" si="1"/>
        <v>0</v>
      </c>
      <c r="CP7" s="51">
        <f t="shared" ca="1" si="1"/>
        <v>0</v>
      </c>
      <c r="CQ7" s="51">
        <f t="shared" ca="1" si="2"/>
        <v>1813</v>
      </c>
      <c r="CR7" s="51">
        <f t="shared" ca="1" si="2"/>
        <v>1813</v>
      </c>
      <c r="CS7" s="51">
        <f t="shared" ca="1" si="2"/>
        <v>2026</v>
      </c>
      <c r="CT7" s="51">
        <f t="shared" ca="1" si="2"/>
        <v>3813</v>
      </c>
      <c r="CU7" s="51">
        <f t="shared" ca="1" si="2"/>
        <v>5813</v>
      </c>
      <c r="CV7" s="54">
        <f t="shared" ca="1" si="2"/>
        <v>1813</v>
      </c>
      <c r="CW7" s="25" t="s">
        <v>212</v>
      </c>
      <c r="CX7" s="55">
        <v>0.49</v>
      </c>
      <c r="CY7" s="55"/>
      <c r="CZ7" s="26">
        <v>0</v>
      </c>
      <c r="DA7" s="26">
        <v>0</v>
      </c>
      <c r="DB7" s="26">
        <v>0</v>
      </c>
      <c r="DC7" s="26">
        <v>0</v>
      </c>
      <c r="DD7" s="26">
        <v>0</v>
      </c>
      <c r="DE7" s="26">
        <v>0</v>
      </c>
      <c r="DF7" s="26">
        <v>0</v>
      </c>
      <c r="DG7" s="26">
        <v>0</v>
      </c>
      <c r="DH7" s="26">
        <v>0</v>
      </c>
      <c r="DI7" s="26">
        <v>0</v>
      </c>
      <c r="DJ7" s="26">
        <v>0</v>
      </c>
      <c r="DK7" s="26">
        <v>0</v>
      </c>
      <c r="DL7" s="27">
        <f t="shared" si="31"/>
        <v>45875.728472222225</v>
      </c>
      <c r="DM7" s="28">
        <f t="shared" ca="1" si="32"/>
        <v>1</v>
      </c>
      <c r="DN7" s="56">
        <f>_xlfn.XLOOKUP(B7,'[2]1. All Calls'!$R:$R,'[2]1. All Calls'!$A:$A,"",0)</f>
        <v>45800.728472222225</v>
      </c>
      <c r="DO7" s="57" t="str">
        <f ca="1">VLOOKUP(DM7,[1]Validation!$B$20:$C$25,2,0)</f>
        <v>Above 3 months</v>
      </c>
      <c r="DP7" s="58" t="str">
        <f>_xlfn.XLOOKUP(B7,'[1]Active AMCs- Dealer'!E:E,'[1]Active AMCs- Dealer'!L:L,"Not in AMC",0)</f>
        <v>Not in AMC</v>
      </c>
      <c r="DQ7" s="50" t="s">
        <v>238</v>
      </c>
      <c r="DR7" s="29" t="str">
        <f>_xlfn.XLOOKUP(B7,'[2]1. All Calls'!$R:$R,'[2]1. All Calls'!$F:$F,"",0)</f>
        <v>CC-01670096</v>
      </c>
      <c r="DS7" s="29" t="str">
        <f>_xlfn.XLOOKUP(B7,'[2]1. All Calls'!$R:$R,'[2]1. All Calls'!$AB:$AB,"",0)</f>
        <v>Sales call carried out for HMR update</v>
      </c>
      <c r="DT7" s="30">
        <f>_xlfn.XLOOKUP(DR7,'[2]1. All Calls'!$F:$F,'[2]1. All Calls'!$A:$A,"",0)</f>
        <v>45800.728472222225</v>
      </c>
      <c r="DU7" s="31">
        <f>_xlfn.XLOOKUP(DR7,'[2]1. All Calls'!$F:$F,'[2]1. All Calls'!$B:$B,"",0)</f>
        <v>3821</v>
      </c>
      <c r="DV7" s="31">
        <f>_xlfn.XLOOKUP(B7,[1]MDA_Assets!D:D,[1]MDA_Assets!N:N,"",0)</f>
        <v>1872</v>
      </c>
      <c r="DW7" s="31">
        <f>_xlfn.XLOOKUP(B7,[1]MDA_Assets!D:D,[1]MDA_Assets!O:O,"",0)</f>
        <v>1949</v>
      </c>
      <c r="DX7" s="32" t="str">
        <f>_xlfn.XLOOKUP(B7,[1]MDA_Assets!D:D,[1]MDA_Assets!Q:Q,"",0)</f>
        <v>XD</v>
      </c>
      <c r="DY7" s="33">
        <f>_xlfn.XLOOKUP(B7,[1]MDA_Assets!D:D,[1]MDA_Assets!R:R,"",0)</f>
        <v>45233</v>
      </c>
      <c r="DZ7" s="33">
        <f>_xlfn.XLOOKUP(B7,[1]MDA_Assets!D:D,[1]MDA_Assets!S:S,"",0)</f>
        <v>44968</v>
      </c>
      <c r="EA7" s="33">
        <f>_xlfn.XLOOKUP(B7,[1]MDA_Assets!D:D,[1]MDA_Assets!T:T,"",0)</f>
        <v>44968</v>
      </c>
      <c r="EB7" s="33">
        <f>_xlfn.XLOOKUP(B7,[1]MDA_Assets!D:D,[1]MDA_Assets!U:U,"",0)</f>
        <v>44968</v>
      </c>
      <c r="EC7" s="33">
        <f>_xlfn.XLOOKUP(B7,[1]MDA_Assets!D:D,[1]MDA_Assets!V:V,"",0)</f>
        <v>44968</v>
      </c>
      <c r="ED7" s="33">
        <f>_xlfn.XLOOKUP(B7,[1]MDA_Assets!D:D,[1]MDA_Assets!W:W,"",0)</f>
        <v>44968</v>
      </c>
      <c r="EE7" s="32" t="str">
        <f>_xlfn.XLOOKUP(B7,[1]MDA_Assets!D:D,[1]MDA_Assets!X:X,"",0)</f>
        <v>No</v>
      </c>
      <c r="EF7" s="33">
        <f>_xlfn.XLOOKUP(B7,[1]MDA_Assets!D:D,[1]MDA_Assets!Y:Y,"",0)</f>
        <v>0</v>
      </c>
      <c r="EG7" s="33">
        <f>_xlfn.XLOOKUP(B7,[1]MDA_Assets!D:D,[1]MDA_Assets!Z:Z,"",0)</f>
        <v>0</v>
      </c>
      <c r="EH7" s="33">
        <f>_xlfn.XLOOKUP(B7,[1]MDA_Assets!D:D,[1]MDA_Assets!AA:AA,"",0)</f>
        <v>0</v>
      </c>
      <c r="EI7" s="34">
        <f>_xlfn.XLOOKUP(B7,[1]MDA_Assets!D:D,[1]MDA_Assets!P:P,"",0)</f>
        <v>0</v>
      </c>
      <c r="EJ7" s="35" t="str">
        <f>_xlfn.XLOOKUP(B7,[1]MDA_Assets!D:D,[1]MDA_Assets!AB:AB,"",0)</f>
        <v>1813</v>
      </c>
      <c r="EK7" s="35" t="str">
        <f>_xlfn.XLOOKUP(B7,[1]MDA_Assets!D:D,[1]MDA_Assets!AC:AC,"",0)</f>
        <v>1813</v>
      </c>
      <c r="EL7" s="35" t="str">
        <f>_xlfn.XLOOKUP(B7,[1]MDA_Assets!D:D,[1]MDA_Assets!AD:AD,"",0)</f>
        <v>2026</v>
      </c>
      <c r="EM7" s="35" t="str">
        <f>_xlfn.XLOOKUP(B7,[1]MDA_Assets!D:D,[1]MDA_Assets!AE:AE,"",0)</f>
        <v>3813</v>
      </c>
      <c r="EN7" s="35" t="str">
        <f>_xlfn.XLOOKUP(B7,[1]MDA_Assets!D:D,[1]MDA_Assets!AF:AF,"",0)</f>
        <v>5813</v>
      </c>
      <c r="EO7" s="35" t="str">
        <f>_xlfn.XLOOKUP(B7,[1]MDA_Assets!D:D,[1]MDA_Assets!AG:AG,"",0)</f>
        <v>1813</v>
      </c>
      <c r="EP7" s="36" t="str">
        <f t="shared" si="33"/>
        <v/>
      </c>
      <c r="EQ7" s="36" t="str">
        <f t="shared" si="33"/>
        <v/>
      </c>
      <c r="ER7" s="36" t="str">
        <f t="shared" si="34"/>
        <v/>
      </c>
      <c r="ES7" s="36" t="str">
        <f t="shared" si="35"/>
        <v/>
      </c>
      <c r="ET7" s="36" t="str">
        <f t="shared" si="36"/>
        <v/>
      </c>
      <c r="EU7" s="36" t="str">
        <f t="shared" si="37"/>
        <v/>
      </c>
      <c r="EV7" s="36" t="str">
        <f t="shared" si="38"/>
        <v/>
      </c>
      <c r="EW7" s="36" t="str">
        <f t="shared" si="3"/>
        <v/>
      </c>
      <c r="EX7" s="36" t="str">
        <f t="shared" si="4"/>
        <v/>
      </c>
      <c r="EY7" s="36" t="str">
        <f t="shared" si="5"/>
        <v/>
      </c>
      <c r="EZ7" s="36" t="str">
        <f t="shared" si="5"/>
        <v/>
      </c>
      <c r="FA7" s="36" t="str">
        <f t="shared" si="5"/>
        <v/>
      </c>
      <c r="FB7" s="36" t="str">
        <f t="shared" si="5"/>
        <v/>
      </c>
      <c r="FC7" s="36" t="str">
        <f t="shared" si="5"/>
        <v/>
      </c>
      <c r="FD7" s="36" t="str">
        <f t="shared" si="5"/>
        <v/>
      </c>
      <c r="FE7" s="36" t="str">
        <f t="shared" si="5"/>
        <v/>
      </c>
      <c r="FF7" s="36" t="str">
        <f t="shared" si="5"/>
        <v/>
      </c>
      <c r="FG7" s="36" t="str">
        <f t="shared" si="5"/>
        <v/>
      </c>
      <c r="FH7" s="37" t="str" cm="1">
        <f t="array" ref="FH7">_xlfn.IFS(EY7="", "No Data", EY7&lt;0, "Negative/Future", EY7=0, "Zero Days", EY7&lt;=3, "&lt; 3 Months", EY7&lt;=6, "3 to 6 Months", EY7&lt;=9, "6 to 9 Months", EY7&lt;=12, "9 to 12 Months", EY7&lt;=15, "12 to 15 Months", EY7&lt;=18, "15 to 18 Months", EY7&lt;=24, "18 to 24 Months", EY7&gt;24, "&gt; 24 Months")</f>
        <v>No Data</v>
      </c>
      <c r="FI7" s="37" t="str" cm="1">
        <f t="array" ref="FI7">_xlfn.IFS(EZ7="", "No Data", EZ7&lt;0, "Negative/Future", EZ7=0, "Zero Days", EZ7&lt;=3, "&lt; 3 Months", EZ7&lt;=6, "3 to 6 Months", EZ7&lt;=9, "6 to 9 Months", EZ7&lt;=12, "9 to 12 Months", EZ7&lt;=15, "12 to 15 Months", EZ7&lt;=18, "15 to 18 Months", EZ7&lt;=24, "18 to 24 Months", EZ7&gt;24, "&gt; 24 Months")</f>
        <v>No Data</v>
      </c>
      <c r="FJ7" s="37" t="str" cm="1">
        <f t="array" ref="FJ7">_xlfn.IFS(FA7="", "No Data", FA7&lt;0, "Negative/Future", FA7=0, "Zero Days", FA7&lt;=3, "&lt; 3 Months", FA7&lt;=6, "3 to 6 Months", FA7&lt;=9, "6 to 9 Months", FA7&lt;=12, "9 to 12 Months", FA7&lt;=15, "12 to 15 Months", FA7&lt;=18, "15 to 18 Months", FA7&lt;=24, "18 to 24 Months", FA7&gt;24, "&gt; 24 Months")</f>
        <v>No Data</v>
      </c>
      <c r="FK7" s="37" t="str" cm="1">
        <f t="array" ref="FK7">_xlfn.IFS(FB7="", "No Data", FB7&lt;0, "Negative/Future", FB7=0, "Zero Days", FB7&lt;=3, "&lt; 3 Months", FB7&lt;=6, "3 to 6 Months", FB7&lt;=9, "6 to 9 Months", FB7&lt;=12, "9 to 12 Months", FB7&lt;=15, "12 to 15 Months", FB7&lt;=18, "15 to 18 Months", FB7&lt;=24, "18 to 24 Months", FB7&gt;24, "&gt; 24 Months")</f>
        <v>No Data</v>
      </c>
      <c r="FL7" s="37" t="str" cm="1">
        <f t="array" ref="FL7">_xlfn.IFS(FC7="", "No Data", FC7&lt;0, "Negative/Future", FC7=0, "Zero Days", FC7&lt;=3, "&lt; 3 Months", FC7&lt;=6, "3 to 6 Months", FC7&lt;=9, "6 to 9 Months", FC7&lt;=12, "9 to 12 Months", FC7&lt;=15, "12 to 15 Months", FC7&lt;=18, "15 to 18 Months", FC7&lt;=24, "18 to 24 Months", FC7&gt;24, "&gt; 24 Months")</f>
        <v>No Data</v>
      </c>
      <c r="FM7" s="37" t="str" cm="1">
        <f t="array" ref="FM7">_xlfn.IFS(FD7="", "No Data", FD7&lt;0, "Negative/Future", FD7=0, "Zero Days", FD7&lt;=3, "&lt; 3 Months", FD7&lt;=6, "3 to 6 Months", FD7&lt;=9, "6 to 9 Months", FD7&lt;=12, "9 to 12 Months", FD7&lt;=15, "12 to 15 Months", FD7&lt;=18, "15 to 18 Months", FD7&lt;=24, "18 to 24 Months", FD7&gt;24, "&gt; 24 Months")</f>
        <v>No Data</v>
      </c>
      <c r="FN7" s="37" t="str" cm="1">
        <f t="array" ref="FN7">_xlfn.IFS(FE7="", "No Data", FE7&lt;0, "Negative/Future", FE7=0, "Zero Days", FE7&lt;=3, "&lt; 3 Months", FE7&lt;=6, "3 to 6 Months", FE7&lt;=9, "6 to 9 Months", FE7&lt;=12, "9 to 12 Months", FE7&lt;=15, "12 to 15 Months", FE7&lt;=18, "15 to 18 Months", FE7&lt;=24, "18 to 24 Months", FE7&gt;24, "&gt; 24 Months")</f>
        <v>No Data</v>
      </c>
      <c r="FO7" s="37" t="str" cm="1">
        <f t="array" ref="FO7">_xlfn.IFS(FG7="", "No Data", FG7&lt;0, "Negative/Future", FG7=0, "Zero Days", FG7&lt;=3, "&lt; 3 Months", FG7&lt;=6, "3 to 6 Months", FG7&lt;=9, "6 to 9 Months", FG7&lt;=12, "9 to 12 Months", FG7&lt;=15, "12 to 15 Months", FG7&lt;=18, "15 to 18 Months", FG7&lt;=24, "18 to 24 Months", FG7&gt;24, "&gt; 24 Months")</f>
        <v>No Data</v>
      </c>
      <c r="FP7" s="37" t="str" cm="1">
        <f t="array" ref="FP7">_xlfn.IFS(FF7="", "No Data", FF7&lt;0, "Negative/Future", FF7=0, "Zero Days", FF7&lt;=3, "&lt; 3 Months", FF7&lt;=6, "3 to 6 Months", FF7&lt;=9, "6 to 9 Months", FF7&lt;=12, "9 to 12 Months", FF7&lt;=15, "12 to 15 Months", FF7&lt;=18, "15 to 18 Months", FF7&lt;=24, "18 to 24 Months", FF7&gt;24, "&gt; 24 Months")</f>
        <v>No Data</v>
      </c>
      <c r="FQ7" s="29" t="s">
        <v>251</v>
      </c>
      <c r="FR7" s="29">
        <v>7979756718</v>
      </c>
      <c r="FS7" s="38" t="str">
        <f>VLOOKUP(_xlfn.XLOOKUP(B7,[1]MDA_Assets!D:D,[1]MDA_Assets!I:I,"",0),[1]Validation!$B$1:$C$8,2,0)</f>
        <v>C</v>
      </c>
      <c r="FT7" s="41" t="s">
        <v>252</v>
      </c>
      <c r="FU7" s="31" t="str">
        <f>_xlfn.XLOOKUP(B7,[1]MDA_Assets!D:D,[1]MDA_Assets!X:X,"",0)</f>
        <v>No</v>
      </c>
      <c r="FV7" s="39">
        <v>0</v>
      </c>
      <c r="FW7" s="39">
        <v>0</v>
      </c>
      <c r="FX7" s="39">
        <v>0</v>
      </c>
      <c r="FY7" s="39">
        <v>9</v>
      </c>
      <c r="FZ7" s="40" t="str">
        <f t="shared" si="6"/>
        <v/>
      </c>
      <c r="GA7" s="40" t="str">
        <f t="shared" si="6"/>
        <v/>
      </c>
      <c r="GB7" s="40" t="str">
        <f t="shared" si="7"/>
        <v/>
      </c>
      <c r="GC7" s="40" t="str">
        <f t="shared" si="8"/>
        <v/>
      </c>
      <c r="GD7" s="40" t="str">
        <f t="shared" si="9"/>
        <v/>
      </c>
      <c r="GE7" s="40" t="str">
        <f t="shared" si="10"/>
        <v/>
      </c>
      <c r="GF7" s="40" t="str">
        <f t="shared" si="39"/>
        <v/>
      </c>
      <c r="GG7" s="40" t="str">
        <f t="shared" si="11"/>
        <v/>
      </c>
      <c r="GH7" s="40" t="str">
        <f t="shared" si="11"/>
        <v/>
      </c>
      <c r="GI7" s="39">
        <f t="shared" si="40"/>
        <v>0</v>
      </c>
      <c r="GJ7" s="39">
        <f t="shared" si="41"/>
        <v>0</v>
      </c>
      <c r="GK7" s="39">
        <f t="shared" si="42"/>
        <v>0</v>
      </c>
      <c r="GL7" s="39">
        <f t="shared" si="43"/>
        <v>0</v>
      </c>
    </row>
    <row r="8" spans="1:194" x14ac:dyDescent="0.25">
      <c r="A8" s="19">
        <v>7</v>
      </c>
      <c r="B8" s="43" t="s">
        <v>253</v>
      </c>
      <c r="C8" s="43" t="s">
        <v>254</v>
      </c>
      <c r="D8" s="43" t="s">
        <v>241</v>
      </c>
      <c r="E8" s="43" t="s">
        <v>255</v>
      </c>
      <c r="F8" s="43" t="s">
        <v>256</v>
      </c>
      <c r="G8" s="43" t="s">
        <v>190</v>
      </c>
      <c r="H8" s="43" t="s">
        <v>257</v>
      </c>
      <c r="I8" s="43" t="s">
        <v>192</v>
      </c>
      <c r="J8" s="44">
        <f t="shared" si="12"/>
        <v>45184.541666666664</v>
      </c>
      <c r="K8" s="44">
        <v>44820.541666666664</v>
      </c>
      <c r="L8" s="44">
        <v>44600</v>
      </c>
      <c r="M8" s="43" t="s">
        <v>1977</v>
      </c>
      <c r="N8" s="43" t="s">
        <v>193</v>
      </c>
      <c r="O8" s="44">
        <v>46053.473379629628</v>
      </c>
      <c r="P8" s="43">
        <v>2630</v>
      </c>
      <c r="Q8" s="43">
        <v>1894</v>
      </c>
      <c r="R8" s="43">
        <v>736</v>
      </c>
      <c r="S8" s="43" t="s">
        <v>206</v>
      </c>
      <c r="T8" s="44">
        <v>45915.770833333336</v>
      </c>
      <c r="U8" s="44">
        <v>45917.770833333336</v>
      </c>
      <c r="V8" s="44">
        <v>45917.770833333336</v>
      </c>
      <c r="W8" s="44">
        <v>45886.770833333336</v>
      </c>
      <c r="X8" s="44">
        <v>45896.770833333336</v>
      </c>
      <c r="Y8" s="44">
        <v>45896.770833333336</v>
      </c>
      <c r="Z8" s="43" t="s">
        <v>199</v>
      </c>
      <c r="AA8" s="43"/>
      <c r="AB8" s="43"/>
      <c r="AC8" s="43"/>
      <c r="AD8" s="43"/>
      <c r="AE8" s="43">
        <v>4</v>
      </c>
      <c r="AF8" s="43" t="s">
        <v>1978</v>
      </c>
      <c r="AG8" s="43" t="s">
        <v>1978</v>
      </c>
      <c r="AH8" s="43" t="s">
        <v>1979</v>
      </c>
      <c r="AI8" s="43" t="s">
        <v>1979</v>
      </c>
      <c r="AJ8" s="43" t="s">
        <v>1980</v>
      </c>
      <c r="AK8" s="43" t="s">
        <v>1979</v>
      </c>
      <c r="AL8" s="46">
        <v>46097</v>
      </c>
      <c r="AM8" s="46">
        <v>46097</v>
      </c>
      <c r="AN8" s="47">
        <v>46280</v>
      </c>
      <c r="AO8" s="47">
        <v>46251</v>
      </c>
      <c r="AP8" s="47">
        <v>46626</v>
      </c>
      <c r="AQ8" s="47">
        <v>46261</v>
      </c>
      <c r="AR8" s="48"/>
      <c r="AS8" s="48"/>
      <c r="AT8" s="48"/>
      <c r="AU8" s="43">
        <v>1</v>
      </c>
      <c r="AV8" s="43">
        <v>0</v>
      </c>
      <c r="AW8" s="43">
        <v>0</v>
      </c>
      <c r="AX8" s="51" t="s">
        <v>259</v>
      </c>
      <c r="AY8" s="51" t="s">
        <v>211</v>
      </c>
      <c r="AZ8" s="51" t="s">
        <v>198</v>
      </c>
      <c r="BA8" s="20">
        <f t="shared" ca="1" si="13"/>
        <v>1</v>
      </c>
      <c r="BB8" s="20">
        <f t="shared" ca="1" si="0"/>
        <v>1</v>
      </c>
      <c r="BC8" s="20">
        <f t="shared" ca="1" si="0"/>
        <v>0</v>
      </c>
      <c r="BD8" s="20">
        <f t="shared" ca="1" si="0"/>
        <v>0</v>
      </c>
      <c r="BE8" s="20">
        <f t="shared" ca="1" si="0"/>
        <v>0</v>
      </c>
      <c r="BF8" s="20">
        <f t="shared" ca="1" si="0"/>
        <v>0</v>
      </c>
      <c r="BG8" s="21" t="str">
        <f t="shared" ca="1" si="0"/>
        <v/>
      </c>
      <c r="BH8" s="21" t="str">
        <f t="shared" ca="1" si="0"/>
        <v/>
      </c>
      <c r="BI8" s="21" t="str">
        <f t="shared" ca="1" si="0"/>
        <v/>
      </c>
      <c r="BJ8" s="22">
        <f t="shared" ca="1" si="14"/>
        <v>2</v>
      </c>
      <c r="BK8" s="21">
        <f t="shared" si="15"/>
        <v>4</v>
      </c>
      <c r="BL8" s="22">
        <f t="shared" ca="1" si="16"/>
        <v>3120</v>
      </c>
      <c r="BM8" s="22">
        <f t="shared" ca="1" si="17"/>
        <v>2246</v>
      </c>
      <c r="BN8" s="23">
        <f t="shared" ca="1" si="18"/>
        <v>874</v>
      </c>
      <c r="BO8" s="24">
        <f t="shared" ca="1" si="19"/>
        <v>490</v>
      </c>
      <c r="BP8" s="51" t="str">
        <f>_xlfn.XLOOKUP(E8,[1]Validation!E:E,[1]Validation!F:F,"")</f>
        <v>EN5</v>
      </c>
      <c r="BQ8" s="51" t="str">
        <f>_xlfn.XLOOKUP(BP8,[1]Validation!F:F,[1]Validation!G:G,"")</f>
        <v>EN4 to EN7</v>
      </c>
      <c r="BR8" s="52" t="str">
        <f>VLOOKUP(G8,[1]Validation!$B$1:$C$9,2,0)</f>
        <v>B</v>
      </c>
      <c r="BS8" s="51">
        <f t="shared" ca="1" si="20"/>
        <v>45</v>
      </c>
      <c r="BT8" s="53">
        <f>_xlfn.XLOOKUP(B8,'[2]1. All Calls'!$R:$R,'[2]1. All Calls'!$A:$A,"",0)</f>
        <v>46053.701840277798</v>
      </c>
      <c r="BU8" s="51" t="str">
        <f>_xlfn.XLOOKUP(B8,'[2]1. All Calls'!$R:$R,'[2]1. All Calls'!$F:$F,"",0)</f>
        <v>CC-01960569</v>
      </c>
      <c r="BV8" s="51" t="str">
        <f>_xlfn.XLOOKUP(B8,'[2]1. All Calls'!$R:$R,'[2]1. All Calls'!$J:$J,"",0)</f>
        <v>Sales Call</v>
      </c>
      <c r="BW8" s="53" t="str">
        <f>_xlfn.XLOOKUP(B8,'[2]Sch Calls'!$R:$R,'[2]Sch Calls'!$A:$A,"",0)</f>
        <v/>
      </c>
      <c r="BX8" s="51" t="str">
        <f>_xlfn.XLOOKUP(B8,'[2]Sch Calls'!$R:$R,'[2]Sch Calls'!$B:$B,"",0)</f>
        <v/>
      </c>
      <c r="BY8" s="51" t="str">
        <f t="shared" si="21"/>
        <v>17-Mar-26</v>
      </c>
      <c r="BZ8" s="51" t="str">
        <f t="shared" si="21"/>
        <v>17-Mar-26</v>
      </c>
      <c r="CA8" s="51" t="str">
        <f t="shared" si="22"/>
        <v>18-Jun-26</v>
      </c>
      <c r="CB8" s="51" t="str">
        <f t="shared" si="23"/>
        <v>15-Feb-27</v>
      </c>
      <c r="CC8" s="51" t="str">
        <f t="shared" si="24"/>
        <v>28-Aug-27</v>
      </c>
      <c r="CD8" s="51" t="str">
        <f t="shared" si="25"/>
        <v>28-Aug-26</v>
      </c>
      <c r="CE8" s="51">
        <f t="shared" ca="1" si="26"/>
        <v>258</v>
      </c>
      <c r="CF8" s="51">
        <f t="shared" ca="1" si="26"/>
        <v>258</v>
      </c>
      <c r="CG8" s="51">
        <f t="shared" ca="1" si="27"/>
        <v>260</v>
      </c>
      <c r="CH8" s="51">
        <f t="shared" ca="1" si="28"/>
        <v>289</v>
      </c>
      <c r="CI8" s="51">
        <f t="shared" ca="1" si="29"/>
        <v>279</v>
      </c>
      <c r="CJ8" s="51">
        <f t="shared" ca="1" si="30"/>
        <v>279</v>
      </c>
      <c r="CK8" s="51">
        <f t="shared" ca="1" si="1"/>
        <v>1032</v>
      </c>
      <c r="CL8" s="51">
        <f t="shared" ca="1" si="1"/>
        <v>1032</v>
      </c>
      <c r="CM8" s="51">
        <f t="shared" ca="1" si="1"/>
        <v>1040</v>
      </c>
      <c r="CN8" s="51">
        <f t="shared" ca="1" si="1"/>
        <v>1156</v>
      </c>
      <c r="CO8" s="51">
        <f t="shared" ca="1" si="1"/>
        <v>1116</v>
      </c>
      <c r="CP8" s="51">
        <f t="shared" ca="1" si="1"/>
        <v>1116</v>
      </c>
      <c r="CQ8" s="51">
        <f t="shared" ca="1" si="2"/>
        <v>-575</v>
      </c>
      <c r="CR8" s="51">
        <f t="shared" ca="1" si="2"/>
        <v>-575</v>
      </c>
      <c r="CS8" s="51">
        <f t="shared" ca="1" si="2"/>
        <v>1417</v>
      </c>
      <c r="CT8" s="51">
        <f t="shared" ca="1" si="2"/>
        <v>1301</v>
      </c>
      <c r="CU8" s="51">
        <f t="shared" ca="1" si="2"/>
        <v>5342</v>
      </c>
      <c r="CV8" s="54">
        <f t="shared" ca="1" si="2"/>
        <v>1341</v>
      </c>
      <c r="CW8" s="25" t="s">
        <v>195</v>
      </c>
      <c r="CX8" s="55">
        <v>0.72</v>
      </c>
      <c r="CY8" s="55"/>
      <c r="CZ8" s="26" t="s">
        <v>227</v>
      </c>
      <c r="DA8" s="26" t="s">
        <v>227</v>
      </c>
      <c r="DB8" s="26" t="s">
        <v>227</v>
      </c>
      <c r="DC8" s="26" t="s">
        <v>227</v>
      </c>
      <c r="DD8" s="26" t="s">
        <v>227</v>
      </c>
      <c r="DE8" s="26" t="s">
        <v>227</v>
      </c>
      <c r="DF8" s="26" t="s">
        <v>227</v>
      </c>
      <c r="DG8" s="26" t="s">
        <v>227</v>
      </c>
      <c r="DH8" s="26" t="s">
        <v>227</v>
      </c>
      <c r="DI8" s="26" t="s">
        <v>227</v>
      </c>
      <c r="DJ8" s="26" t="s">
        <v>227</v>
      </c>
      <c r="DK8" s="26" t="s">
        <v>227</v>
      </c>
      <c r="DL8" s="27">
        <f t="shared" si="31"/>
        <v>46128.701840277798</v>
      </c>
      <c r="DM8" s="28">
        <f t="shared" ca="1" si="32"/>
        <v>1</v>
      </c>
      <c r="DN8" s="56">
        <f>_xlfn.XLOOKUP(B8,'[2]1. All Calls'!$R:$R,'[2]1. All Calls'!$A:$A,"",0)</f>
        <v>46053.701840277798</v>
      </c>
      <c r="DO8" s="57" t="str">
        <f ca="1">VLOOKUP(DM8,[1]Validation!$B$20:$C$25,2,0)</f>
        <v>Above 3 months</v>
      </c>
      <c r="DP8" s="58" t="str">
        <f>_xlfn.XLOOKUP(B8,'[1]Active AMCs- Dealer'!E:E,'[1]Active AMCs- Dealer'!L:L,"Not in AMC",0)</f>
        <v>Not in AMC</v>
      </c>
      <c r="DQ8" s="50" t="s">
        <v>238</v>
      </c>
      <c r="DR8" s="29" t="str">
        <f>_xlfn.XLOOKUP(B8,'[2]1. All Calls'!$R:$R,'[2]1. All Calls'!$F:$F,"",0)</f>
        <v>CC-01960569</v>
      </c>
      <c r="DS8" s="29" t="str">
        <f>_xlfn.XLOOKUP(B8,'[2]1. All Calls'!$R:$R,'[2]1. All Calls'!$AB:$AB,"",0)</f>
        <v>Sales call carried out for HMR update</v>
      </c>
      <c r="DT8" s="30">
        <f>_xlfn.XLOOKUP(DR8,'[2]1. All Calls'!$F:$F,'[2]1. All Calls'!$A:$A,"",0)</f>
        <v>46053.701840277798</v>
      </c>
      <c r="DU8" s="31">
        <f>_xlfn.XLOOKUP(DR8,'[2]1. All Calls'!$F:$F,'[2]1. All Calls'!$B:$B,"",0)</f>
        <v>2630</v>
      </c>
      <c r="DV8" s="31">
        <f>_xlfn.XLOOKUP(B8,[1]MDA_Assets!D:D,[1]MDA_Assets!N:N,"",0)</f>
        <v>1894</v>
      </c>
      <c r="DW8" s="31">
        <f>_xlfn.XLOOKUP(B8,[1]MDA_Assets!D:D,[1]MDA_Assets!O:O,"",0)</f>
        <v>736</v>
      </c>
      <c r="DX8" s="32" t="str">
        <f>_xlfn.XLOOKUP(B8,[1]MDA_Assets!D:D,[1]MDA_Assets!Q:Q,"",0)</f>
        <v>XD</v>
      </c>
      <c r="DY8" s="33">
        <f>_xlfn.XLOOKUP(B8,[1]MDA_Assets!D:D,[1]MDA_Assets!R:R,"",0)</f>
        <v>45916</v>
      </c>
      <c r="DZ8" s="33">
        <f>_xlfn.XLOOKUP(B8,[1]MDA_Assets!D:D,[1]MDA_Assets!S:S,"",0)</f>
        <v>45918</v>
      </c>
      <c r="EA8" s="33">
        <f>_xlfn.XLOOKUP(B8,[1]MDA_Assets!D:D,[1]MDA_Assets!T:T,"",0)</f>
        <v>45918</v>
      </c>
      <c r="EB8" s="33">
        <f>_xlfn.XLOOKUP(B8,[1]MDA_Assets!D:D,[1]MDA_Assets!U:U,"",0)</f>
        <v>45887</v>
      </c>
      <c r="EC8" s="33">
        <f>_xlfn.XLOOKUP(B8,[1]MDA_Assets!D:D,[1]MDA_Assets!V:V,"",0)</f>
        <v>45897</v>
      </c>
      <c r="ED8" s="33">
        <f>_xlfn.XLOOKUP(B8,[1]MDA_Assets!D:D,[1]MDA_Assets!W:W,"",0)</f>
        <v>45897</v>
      </c>
      <c r="EE8" s="32" t="str">
        <f>_xlfn.XLOOKUP(B8,[1]MDA_Assets!D:D,[1]MDA_Assets!X:X,"",0)</f>
        <v>Yes</v>
      </c>
      <c r="EF8" s="33">
        <f>_xlfn.XLOOKUP(B8,[1]MDA_Assets!D:D,[1]MDA_Assets!Y:Y,"",0)</f>
        <v>0</v>
      </c>
      <c r="EG8" s="33">
        <f>_xlfn.XLOOKUP(B8,[1]MDA_Assets!D:D,[1]MDA_Assets!Z:Z,"",0)</f>
        <v>0</v>
      </c>
      <c r="EH8" s="33">
        <f>_xlfn.XLOOKUP(B8,[1]MDA_Assets!D:D,[1]MDA_Assets!AA:AA,"",0)</f>
        <v>0</v>
      </c>
      <c r="EI8" s="34">
        <f>_xlfn.XLOOKUP(B8,[1]MDA_Assets!D:D,[1]MDA_Assets!P:P,"",0)</f>
        <v>4</v>
      </c>
      <c r="EJ8" s="35" t="str">
        <f>_xlfn.XLOOKUP(B8,[1]MDA_Assets!D:D,[1]MDA_Assets!AB:AB,"",0)</f>
        <v>457</v>
      </c>
      <c r="EK8" s="35" t="str">
        <f>_xlfn.XLOOKUP(B8,[1]MDA_Assets!D:D,[1]MDA_Assets!AC:AC,"",0)</f>
        <v>457</v>
      </c>
      <c r="EL8" s="35" t="str">
        <f>_xlfn.XLOOKUP(B8,[1]MDA_Assets!D:D,[1]MDA_Assets!AD:AD,"",0)</f>
        <v>2457</v>
      </c>
      <c r="EM8" s="35" t="str">
        <f>_xlfn.XLOOKUP(B8,[1]MDA_Assets!D:D,[1]MDA_Assets!AE:AE,"",0)</f>
        <v>2457</v>
      </c>
      <c r="EN8" s="35" t="str">
        <f>_xlfn.XLOOKUP(B8,[1]MDA_Assets!D:D,[1]MDA_Assets!AF:AF,"",0)</f>
        <v>6458</v>
      </c>
      <c r="EO8" s="35" t="str">
        <f>_xlfn.XLOOKUP(B8,[1]MDA_Assets!D:D,[1]MDA_Assets!AG:AG,"",0)</f>
        <v>2457</v>
      </c>
      <c r="EP8" s="36">
        <f t="shared" si="33"/>
        <v>180</v>
      </c>
      <c r="EQ8" s="36">
        <f t="shared" si="33"/>
        <v>180</v>
      </c>
      <c r="ER8" s="36">
        <f t="shared" si="34"/>
        <v>365</v>
      </c>
      <c r="ES8" s="36">
        <f t="shared" si="35"/>
        <v>365</v>
      </c>
      <c r="ET8" s="36">
        <f t="shared" si="36"/>
        <v>730</v>
      </c>
      <c r="EU8" s="36">
        <f t="shared" si="37"/>
        <v>365</v>
      </c>
      <c r="EV8" s="36" t="str">
        <f t="shared" si="38"/>
        <v/>
      </c>
      <c r="EW8" s="36" t="str">
        <f t="shared" si="3"/>
        <v/>
      </c>
      <c r="EX8" s="36" t="str">
        <f t="shared" si="4"/>
        <v/>
      </c>
      <c r="EY8" s="36">
        <f t="shared" si="5"/>
        <v>5.81</v>
      </c>
      <c r="EZ8" s="36">
        <f t="shared" si="5"/>
        <v>5.81</v>
      </c>
      <c r="FA8" s="36">
        <f t="shared" si="5"/>
        <v>11.78</v>
      </c>
      <c r="FB8" s="36">
        <f t="shared" si="5"/>
        <v>11.78</v>
      </c>
      <c r="FC8" s="36">
        <f t="shared" si="5"/>
        <v>23.55</v>
      </c>
      <c r="FD8" s="36">
        <f t="shared" si="5"/>
        <v>11.78</v>
      </c>
      <c r="FE8" s="36" t="str">
        <f t="shared" si="5"/>
        <v/>
      </c>
      <c r="FF8" s="36" t="str">
        <f t="shared" si="5"/>
        <v/>
      </c>
      <c r="FG8" s="36" t="str">
        <f t="shared" si="5"/>
        <v/>
      </c>
      <c r="FH8" s="37" t="str" cm="1">
        <f t="array" ref="FH8">_xlfn.IFS(EY8="", "No Data", EY8&lt;0, "Negative/Future", EY8=0, "Zero Days", EY8&lt;=3, "&lt; 3 Months", EY8&lt;=6, "3 to 6 Months", EY8&lt;=9, "6 to 9 Months", EY8&lt;=12, "9 to 12 Months", EY8&lt;=15, "12 to 15 Months", EY8&lt;=18, "15 to 18 Months", EY8&lt;=24, "18 to 24 Months", EY8&gt;24, "&gt; 24 Months")</f>
        <v>3 to 6 Months</v>
      </c>
      <c r="FI8" s="37" t="str" cm="1">
        <f t="array" ref="FI8">_xlfn.IFS(EZ8="", "No Data", EZ8&lt;0, "Negative/Future", EZ8=0, "Zero Days", EZ8&lt;=3, "&lt; 3 Months", EZ8&lt;=6, "3 to 6 Months", EZ8&lt;=9, "6 to 9 Months", EZ8&lt;=12, "9 to 12 Months", EZ8&lt;=15, "12 to 15 Months", EZ8&lt;=18, "15 to 18 Months", EZ8&lt;=24, "18 to 24 Months", EZ8&gt;24, "&gt; 24 Months")</f>
        <v>3 to 6 Months</v>
      </c>
      <c r="FJ8" s="37" t="str" cm="1">
        <f t="array" ref="FJ8">_xlfn.IFS(FA8="", "No Data", FA8&lt;0, "Negative/Future", FA8=0, "Zero Days", FA8&lt;=3, "&lt; 3 Months", FA8&lt;=6, "3 to 6 Months", FA8&lt;=9, "6 to 9 Months", FA8&lt;=12, "9 to 12 Months", FA8&lt;=15, "12 to 15 Months", FA8&lt;=18, "15 to 18 Months", FA8&lt;=24, "18 to 24 Months", FA8&gt;24, "&gt; 24 Months")</f>
        <v>9 to 12 Months</v>
      </c>
      <c r="FK8" s="37" t="str" cm="1">
        <f t="array" ref="FK8">_xlfn.IFS(FB8="", "No Data", FB8&lt;0, "Negative/Future", FB8=0, "Zero Days", FB8&lt;=3, "&lt; 3 Months", FB8&lt;=6, "3 to 6 Months", FB8&lt;=9, "6 to 9 Months", FB8&lt;=12, "9 to 12 Months", FB8&lt;=15, "12 to 15 Months", FB8&lt;=18, "15 to 18 Months", FB8&lt;=24, "18 to 24 Months", FB8&gt;24, "&gt; 24 Months")</f>
        <v>9 to 12 Months</v>
      </c>
      <c r="FL8" s="37" t="str" cm="1">
        <f t="array" ref="FL8">_xlfn.IFS(FC8="", "No Data", FC8&lt;0, "Negative/Future", FC8=0, "Zero Days", FC8&lt;=3, "&lt; 3 Months", FC8&lt;=6, "3 to 6 Months", FC8&lt;=9, "6 to 9 Months", FC8&lt;=12, "9 to 12 Months", FC8&lt;=15, "12 to 15 Months", FC8&lt;=18, "15 to 18 Months", FC8&lt;=24, "18 to 24 Months", FC8&gt;24, "&gt; 24 Months")</f>
        <v>18 to 24 Months</v>
      </c>
      <c r="FM8" s="37" t="str" cm="1">
        <f t="array" ref="FM8">_xlfn.IFS(FD8="", "No Data", FD8&lt;0, "Negative/Future", FD8=0, "Zero Days", FD8&lt;=3, "&lt; 3 Months", FD8&lt;=6, "3 to 6 Months", FD8&lt;=9, "6 to 9 Months", FD8&lt;=12, "9 to 12 Months", FD8&lt;=15, "12 to 15 Months", FD8&lt;=18, "15 to 18 Months", FD8&lt;=24, "18 to 24 Months", FD8&gt;24, "&gt; 24 Months")</f>
        <v>9 to 12 Months</v>
      </c>
      <c r="FN8" s="37" t="str" cm="1">
        <f t="array" ref="FN8">_xlfn.IFS(FE8="", "No Data", FE8&lt;0, "Negative/Future", FE8=0, "Zero Days", FE8&lt;=3, "&lt; 3 Months", FE8&lt;=6, "3 to 6 Months", FE8&lt;=9, "6 to 9 Months", FE8&lt;=12, "9 to 12 Months", FE8&lt;=15, "12 to 15 Months", FE8&lt;=18, "15 to 18 Months", FE8&lt;=24, "18 to 24 Months", FE8&gt;24, "&gt; 24 Months")</f>
        <v>No Data</v>
      </c>
      <c r="FO8" s="37" t="str" cm="1">
        <f t="array" ref="FO8">_xlfn.IFS(FG8="", "No Data", FG8&lt;0, "Negative/Future", FG8=0, "Zero Days", FG8&lt;=3, "&lt; 3 Months", FG8&lt;=6, "3 to 6 Months", FG8&lt;=9, "6 to 9 Months", FG8&lt;=12, "9 to 12 Months", FG8&lt;=15, "12 to 15 Months", FG8&lt;=18, "15 to 18 Months", FG8&lt;=24, "18 to 24 Months", FG8&gt;24, "&gt; 24 Months")</f>
        <v>No Data</v>
      </c>
      <c r="FP8" s="37" t="str" cm="1">
        <f t="array" ref="FP8">_xlfn.IFS(FF8="", "No Data", FF8&lt;0, "Negative/Future", FF8=0, "Zero Days", FF8&lt;=3, "&lt; 3 Months", FF8&lt;=6, "3 to 6 Months", FF8&lt;=9, "6 to 9 Months", FF8&lt;=12, "9 to 12 Months", FF8&lt;=15, "12 to 15 Months", FF8&lt;=18, "15 to 18 Months", FF8&lt;=24, "18 to 24 Months", FF8&gt;24, "&gt; 24 Months")</f>
        <v>No Data</v>
      </c>
      <c r="FQ8" s="29" t="s">
        <v>260</v>
      </c>
      <c r="FR8" s="29">
        <v>9540735360</v>
      </c>
      <c r="FS8" s="38" t="str">
        <f>VLOOKUP(_xlfn.XLOOKUP(B8,[1]MDA_Assets!D:D,[1]MDA_Assets!I:I,"",0),[1]Validation!$B$1:$C$8,2,0)</f>
        <v>B</v>
      </c>
      <c r="FT8" s="38" t="s">
        <v>202</v>
      </c>
      <c r="FU8" s="31" t="str">
        <f>_xlfn.XLOOKUP(B8,[1]MDA_Assets!D:D,[1]MDA_Assets!X:X,"",0)</f>
        <v>Yes</v>
      </c>
      <c r="FV8" s="39">
        <v>2</v>
      </c>
      <c r="FW8" s="39">
        <v>0</v>
      </c>
      <c r="FX8" s="39">
        <v>0</v>
      </c>
      <c r="FY8" s="39">
        <v>7</v>
      </c>
      <c r="FZ8" s="40">
        <f t="shared" si="6"/>
        <v>46098</v>
      </c>
      <c r="GA8" s="40">
        <f t="shared" si="6"/>
        <v>46098</v>
      </c>
      <c r="GB8" s="40">
        <f t="shared" si="7"/>
        <v>46281</v>
      </c>
      <c r="GC8" s="40">
        <f t="shared" si="8"/>
        <v>46252</v>
      </c>
      <c r="GD8" s="40">
        <f t="shared" si="9"/>
        <v>46627</v>
      </c>
      <c r="GE8" s="40">
        <f t="shared" si="10"/>
        <v>46262</v>
      </c>
      <c r="GF8" s="40" t="str">
        <f t="shared" si="39"/>
        <v/>
      </c>
      <c r="GG8" s="40" t="str">
        <f t="shared" si="11"/>
        <v/>
      </c>
      <c r="GH8" s="40" t="str">
        <f t="shared" si="11"/>
        <v/>
      </c>
      <c r="GI8" s="39">
        <f t="shared" si="40"/>
        <v>0</v>
      </c>
      <c r="GJ8" s="39">
        <f t="shared" si="41"/>
        <v>0</v>
      </c>
      <c r="GK8" s="39">
        <f t="shared" si="42"/>
        <v>0</v>
      </c>
      <c r="GL8" s="39">
        <f t="shared" si="43"/>
        <v>6</v>
      </c>
    </row>
    <row r="9" spans="1:194" x14ac:dyDescent="0.25">
      <c r="A9" s="19">
        <v>8</v>
      </c>
      <c r="B9" s="43" t="s">
        <v>261</v>
      </c>
      <c r="C9" s="43" t="s">
        <v>186</v>
      </c>
      <c r="D9" s="43" t="s">
        <v>241</v>
      </c>
      <c r="E9" s="43" t="s">
        <v>262</v>
      </c>
      <c r="F9" s="43" t="s">
        <v>1981</v>
      </c>
      <c r="G9" s="43" t="s">
        <v>225</v>
      </c>
      <c r="H9" s="43" t="s">
        <v>191</v>
      </c>
      <c r="I9" s="43" t="s">
        <v>192</v>
      </c>
      <c r="J9" s="44">
        <f t="shared" si="12"/>
        <v>45701.6875</v>
      </c>
      <c r="K9" s="44">
        <v>45337.6875</v>
      </c>
      <c r="L9" s="44">
        <v>44511</v>
      </c>
      <c r="M9" s="43" t="s">
        <v>263</v>
      </c>
      <c r="N9" s="43" t="s">
        <v>264</v>
      </c>
      <c r="O9" s="44">
        <v>45941.448680555557</v>
      </c>
      <c r="P9" s="43">
        <v>9500</v>
      </c>
      <c r="Q9" s="43">
        <v>5433</v>
      </c>
      <c r="R9" s="43">
        <v>4066</v>
      </c>
      <c r="S9" s="43" t="s">
        <v>194</v>
      </c>
      <c r="T9" s="44">
        <v>45807.770833333336</v>
      </c>
      <c r="U9" s="44">
        <v>45807.770833333336</v>
      </c>
      <c r="V9" s="44">
        <v>45807.770833333336</v>
      </c>
      <c r="W9" s="44">
        <v>45807.770833333336</v>
      </c>
      <c r="X9" s="44">
        <v>45807.770833333336</v>
      </c>
      <c r="Y9" s="44">
        <v>45849.770833333336</v>
      </c>
      <c r="Z9" s="43" t="s">
        <v>199</v>
      </c>
      <c r="AA9" s="43"/>
      <c r="AB9" s="43"/>
      <c r="AC9" s="43"/>
      <c r="AD9" s="43"/>
      <c r="AE9" s="43">
        <v>6</v>
      </c>
      <c r="AF9" s="43" t="s">
        <v>265</v>
      </c>
      <c r="AG9" s="43" t="s">
        <v>265</v>
      </c>
      <c r="AH9" s="43" t="s">
        <v>266</v>
      </c>
      <c r="AI9" s="43" t="s">
        <v>266</v>
      </c>
      <c r="AJ9" s="43" t="s">
        <v>267</v>
      </c>
      <c r="AK9" s="43" t="s">
        <v>265</v>
      </c>
      <c r="AL9" s="46">
        <v>46126</v>
      </c>
      <c r="AM9" s="46">
        <v>45987</v>
      </c>
      <c r="AN9" s="47">
        <v>46537</v>
      </c>
      <c r="AO9" s="47">
        <v>46537</v>
      </c>
      <c r="AP9" s="47">
        <v>46579</v>
      </c>
      <c r="AQ9" s="46">
        <v>46126</v>
      </c>
      <c r="AR9" s="48"/>
      <c r="AS9" s="48"/>
      <c r="AT9" s="48"/>
      <c r="AU9" s="43">
        <v>1</v>
      </c>
      <c r="AV9" s="43">
        <v>0</v>
      </c>
      <c r="AW9" s="43">
        <v>0</v>
      </c>
      <c r="AX9" s="51" t="s">
        <v>3241</v>
      </c>
      <c r="AY9" s="51" t="s">
        <v>3242</v>
      </c>
      <c r="AZ9" s="51" t="s">
        <v>268</v>
      </c>
      <c r="BA9" s="20">
        <f t="shared" ca="1" si="13"/>
        <v>1</v>
      </c>
      <c r="BB9" s="20">
        <f t="shared" ca="1" si="0"/>
        <v>1</v>
      </c>
      <c r="BC9" s="20">
        <f t="shared" ca="1" si="0"/>
        <v>0</v>
      </c>
      <c r="BD9" s="20">
        <f t="shared" ca="1" si="0"/>
        <v>0</v>
      </c>
      <c r="BE9" s="20">
        <f t="shared" ca="1" si="0"/>
        <v>0</v>
      </c>
      <c r="BF9" s="20">
        <f t="shared" ca="1" si="0"/>
        <v>1</v>
      </c>
      <c r="BG9" s="21" t="str">
        <f t="shared" ca="1" si="0"/>
        <v/>
      </c>
      <c r="BH9" s="21" t="str">
        <f t="shared" ca="1" si="0"/>
        <v/>
      </c>
      <c r="BI9" s="21" t="str">
        <f t="shared" ca="1" si="0"/>
        <v/>
      </c>
      <c r="BJ9" s="22">
        <f t="shared" ca="1" si="14"/>
        <v>3</v>
      </c>
      <c r="BK9" s="21">
        <f t="shared" si="15"/>
        <v>6</v>
      </c>
      <c r="BL9" s="22">
        <f t="shared" ca="1" si="16"/>
        <v>10907</v>
      </c>
      <c r="BM9" s="22">
        <f t="shared" ca="1" si="17"/>
        <v>6217</v>
      </c>
      <c r="BN9" s="23">
        <f t="shared" ca="1" si="18"/>
        <v>4690</v>
      </c>
      <c r="BO9" s="24">
        <f t="shared" ca="1" si="19"/>
        <v>1407</v>
      </c>
      <c r="BP9" s="51" t="str">
        <f>_xlfn.XLOOKUP(E9,[1]Validation!E:E,[1]Validation!F:F,"")</f>
        <v>EG45</v>
      </c>
      <c r="BQ9" s="51" t="str">
        <f>_xlfn.XLOOKUP(BP9,[1]Validation!F:F,[1]Validation!G:G,"")</f>
        <v>EG30 to EG45</v>
      </c>
      <c r="BR9" s="52" t="str">
        <f>VLOOKUP(G9,[1]Validation!$B$1:$C$9,2,0)</f>
        <v>C</v>
      </c>
      <c r="BS9" s="51">
        <f t="shared" ca="1" si="20"/>
        <v>28</v>
      </c>
      <c r="BT9" s="53">
        <f>_xlfn.XLOOKUP(B9,'[2]1. All Calls'!$R:$R,'[2]1. All Calls'!$A:$A,"",0)</f>
        <v>45941.630555555559</v>
      </c>
      <c r="BU9" s="51" t="str">
        <f>_xlfn.XLOOKUP(B9,'[2]1. All Calls'!$R:$R,'[2]1. All Calls'!$F:$F,"",0)</f>
        <v>CC-01831736</v>
      </c>
      <c r="BV9" s="51" t="str">
        <f>_xlfn.XLOOKUP(B9,'[2]1. All Calls'!$R:$R,'[2]1. All Calls'!$J:$J,"",0)</f>
        <v>Complaint - Running With Problem</v>
      </c>
      <c r="BW9" s="53">
        <f>_xlfn.XLOOKUP(B9,'[2]Sch Calls'!$R:$R,'[2]Sch Calls'!$A:$A,"",0)</f>
        <v>45850.588460648098</v>
      </c>
      <c r="BX9" s="51">
        <f>_xlfn.XLOOKUP(B9,'[2]Sch Calls'!$R:$R,'[2]Sch Calls'!$B:$B,"",0)</f>
        <v>7942</v>
      </c>
      <c r="BY9" s="51" t="str">
        <f t="shared" si="21"/>
        <v>27-Nov-25</v>
      </c>
      <c r="BZ9" s="51" t="str">
        <f t="shared" si="21"/>
        <v>27-Nov-25</v>
      </c>
      <c r="CA9" s="51" t="str">
        <f t="shared" si="22"/>
        <v>02-Mar-26</v>
      </c>
      <c r="CB9" s="51" t="str">
        <f t="shared" si="23"/>
        <v>28-Nov-26</v>
      </c>
      <c r="CC9" s="51" t="str">
        <f t="shared" si="24"/>
        <v>12-Jul-27</v>
      </c>
      <c r="CD9" s="51" t="str">
        <f t="shared" si="25"/>
        <v>31-May-26</v>
      </c>
      <c r="CE9" s="51">
        <f t="shared" ca="1" si="26"/>
        <v>368</v>
      </c>
      <c r="CF9" s="51">
        <f t="shared" ca="1" si="26"/>
        <v>368</v>
      </c>
      <c r="CG9" s="51">
        <f t="shared" ca="1" si="27"/>
        <v>368</v>
      </c>
      <c r="CH9" s="51">
        <f t="shared" ca="1" si="28"/>
        <v>368</v>
      </c>
      <c r="CI9" s="51">
        <f t="shared" ca="1" si="29"/>
        <v>326</v>
      </c>
      <c r="CJ9" s="51">
        <f t="shared" ca="1" si="30"/>
        <v>368</v>
      </c>
      <c r="CK9" s="51">
        <f t="shared" ca="1" si="1"/>
        <v>2208</v>
      </c>
      <c r="CL9" s="51">
        <f t="shared" ca="1" si="1"/>
        <v>2208</v>
      </c>
      <c r="CM9" s="51">
        <f t="shared" ca="1" si="1"/>
        <v>2208</v>
      </c>
      <c r="CN9" s="51">
        <f t="shared" ca="1" si="1"/>
        <v>2208</v>
      </c>
      <c r="CO9" s="51">
        <f t="shared" ca="1" si="1"/>
        <v>1956</v>
      </c>
      <c r="CP9" s="51">
        <f t="shared" ca="1" si="1"/>
        <v>2208</v>
      </c>
      <c r="CQ9" s="51">
        <f t="shared" ca="1" si="2"/>
        <v>-1096</v>
      </c>
      <c r="CR9" s="51">
        <f t="shared" ca="1" si="2"/>
        <v>-1096</v>
      </c>
      <c r="CS9" s="51">
        <f t="shared" ca="1" si="2"/>
        <v>2404</v>
      </c>
      <c r="CT9" s="51">
        <f t="shared" ca="1" si="2"/>
        <v>2404</v>
      </c>
      <c r="CU9" s="51">
        <f t="shared" ca="1" si="2"/>
        <v>4486</v>
      </c>
      <c r="CV9" s="54">
        <f t="shared" ca="1" si="2"/>
        <v>-1096</v>
      </c>
      <c r="CW9" s="25" t="s">
        <v>212</v>
      </c>
      <c r="CX9" s="55">
        <v>0.56999999999999995</v>
      </c>
      <c r="CY9" s="55"/>
      <c r="CZ9" s="26">
        <v>0</v>
      </c>
      <c r="DA9" s="26">
        <v>0</v>
      </c>
      <c r="DB9" s="26">
        <v>0</v>
      </c>
      <c r="DC9" s="26">
        <v>0</v>
      </c>
      <c r="DD9" s="26">
        <v>0</v>
      </c>
      <c r="DE9" s="26">
        <v>0</v>
      </c>
      <c r="DF9" s="26">
        <v>0</v>
      </c>
      <c r="DG9" s="26">
        <v>0</v>
      </c>
      <c r="DH9" s="26">
        <v>0</v>
      </c>
      <c r="DI9" s="26">
        <v>0</v>
      </c>
      <c r="DJ9" s="26">
        <v>0</v>
      </c>
      <c r="DK9" s="26">
        <v>0</v>
      </c>
      <c r="DL9" s="27">
        <f t="shared" si="31"/>
        <v>46016.630555555559</v>
      </c>
      <c r="DM9" s="28">
        <f t="shared" ca="1" si="32"/>
        <v>1</v>
      </c>
      <c r="DN9" s="56">
        <f>_xlfn.XLOOKUP(B9,'[2]1. All Calls'!$R:$R,'[2]1. All Calls'!$A:$A,"",0)</f>
        <v>45941.630555555559</v>
      </c>
      <c r="DO9" s="57" t="str">
        <f ca="1">VLOOKUP(DM9,[1]Validation!$B$20:$C$25,2,0)</f>
        <v>Above 3 months</v>
      </c>
      <c r="DP9" s="58" t="str">
        <f>_xlfn.XLOOKUP(B9,'[1]Active AMCs- Dealer'!E:E,'[1]Active AMCs- Dealer'!L:L,"Not in AMC",0)</f>
        <v>Not in AMC</v>
      </c>
      <c r="DQ9" s="50" t="s">
        <v>238</v>
      </c>
      <c r="DR9" s="29" t="str">
        <f>_xlfn.XLOOKUP(B9,'[2]1. All Calls'!$R:$R,'[2]1. All Calls'!$F:$F,"",0)</f>
        <v>CC-01831736</v>
      </c>
      <c r="DS9" s="29" t="str">
        <f>_xlfn.XLOOKUP(B9,'[2]1. All Calls'!$R:$R,'[2]1. All Calls'!$AB:$AB,"",0)</f>
        <v>We visited site check and found unit tripping in high temperature so we found sump pressure low during unaloading time so we adjust sump pressure from BDV and check unit running well condition at the present time.</v>
      </c>
      <c r="DT9" s="30">
        <f>_xlfn.XLOOKUP(DR9,'[2]1. All Calls'!$F:$F,'[2]1. All Calls'!$A:$A,"",0)</f>
        <v>45941.630555555559</v>
      </c>
      <c r="DU9" s="31">
        <f>_xlfn.XLOOKUP(DR9,'[2]1. All Calls'!$F:$F,'[2]1. All Calls'!$B:$B,"",0)</f>
        <v>9500</v>
      </c>
      <c r="DV9" s="31">
        <f>_xlfn.XLOOKUP(B9,[1]MDA_Assets!D:D,[1]MDA_Assets!N:N,"",0)</f>
        <v>5433</v>
      </c>
      <c r="DW9" s="31">
        <f>_xlfn.XLOOKUP(B9,[1]MDA_Assets!D:D,[1]MDA_Assets!O:O,"",0)</f>
        <v>4066</v>
      </c>
      <c r="DX9" s="32" t="str">
        <f>_xlfn.XLOOKUP(B9,[1]MDA_Assets!D:D,[1]MDA_Assets!Q:Q,"",0)</f>
        <v>Synthetic</v>
      </c>
      <c r="DY9" s="33">
        <f>_xlfn.XLOOKUP(B9,[1]MDA_Assets!D:D,[1]MDA_Assets!R:R,"",0)</f>
        <v>45808</v>
      </c>
      <c r="DZ9" s="33">
        <f>_xlfn.XLOOKUP(B9,[1]MDA_Assets!D:D,[1]MDA_Assets!S:S,"",0)</f>
        <v>45808</v>
      </c>
      <c r="EA9" s="33">
        <f>_xlfn.XLOOKUP(B9,[1]MDA_Assets!D:D,[1]MDA_Assets!T:T,"",0)</f>
        <v>45808</v>
      </c>
      <c r="EB9" s="33">
        <f>_xlfn.XLOOKUP(B9,[1]MDA_Assets!D:D,[1]MDA_Assets!U:U,"",0)</f>
        <v>45808</v>
      </c>
      <c r="EC9" s="33">
        <f>_xlfn.XLOOKUP(B9,[1]MDA_Assets!D:D,[1]MDA_Assets!V:V,"",0)</f>
        <v>45808</v>
      </c>
      <c r="ED9" s="33">
        <f>_xlfn.XLOOKUP(B9,[1]MDA_Assets!D:D,[1]MDA_Assets!W:W,"",0)</f>
        <v>45850</v>
      </c>
      <c r="EE9" s="32" t="str">
        <f>_xlfn.XLOOKUP(B9,[1]MDA_Assets!D:D,[1]MDA_Assets!X:X,"",0)</f>
        <v>Yes</v>
      </c>
      <c r="EF9" s="33">
        <f>_xlfn.XLOOKUP(B9,[1]MDA_Assets!D:D,[1]MDA_Assets!Y:Y,"",0)</f>
        <v>0</v>
      </c>
      <c r="EG9" s="33">
        <f>_xlfn.XLOOKUP(B9,[1]MDA_Assets!D:D,[1]MDA_Assets!Z:Z,"",0)</f>
        <v>0</v>
      </c>
      <c r="EH9" s="33">
        <f>_xlfn.XLOOKUP(B9,[1]MDA_Assets!D:D,[1]MDA_Assets!AA:AA,"",0)</f>
        <v>0</v>
      </c>
      <c r="EI9" s="34">
        <f>_xlfn.XLOOKUP(B9,[1]MDA_Assets!D:D,[1]MDA_Assets!P:P,"",0)</f>
        <v>6</v>
      </c>
      <c r="EJ9" s="35" t="str">
        <f>_xlfn.XLOOKUP(B9,[1]MDA_Assets!D:D,[1]MDA_Assets!AB:AB,"",0)</f>
        <v>1112</v>
      </c>
      <c r="EK9" s="35" t="str">
        <f>_xlfn.XLOOKUP(B9,[1]MDA_Assets!D:D,[1]MDA_Assets!AC:AC,"",0)</f>
        <v>1112</v>
      </c>
      <c r="EL9" s="35" t="str">
        <f>_xlfn.XLOOKUP(B9,[1]MDA_Assets!D:D,[1]MDA_Assets!AD:AD,"",0)</f>
        <v>4612</v>
      </c>
      <c r="EM9" s="35" t="str">
        <f>_xlfn.XLOOKUP(B9,[1]MDA_Assets!D:D,[1]MDA_Assets!AE:AE,"",0)</f>
        <v>4612</v>
      </c>
      <c r="EN9" s="35" t="str">
        <f>_xlfn.XLOOKUP(B9,[1]MDA_Assets!D:D,[1]MDA_Assets!AF:AF,"",0)</f>
        <v>6442</v>
      </c>
      <c r="EO9" s="35" t="str">
        <f>_xlfn.XLOOKUP(B9,[1]MDA_Assets!D:D,[1]MDA_Assets!AG:AG,"",0)</f>
        <v>1112</v>
      </c>
      <c r="EP9" s="36">
        <f t="shared" si="33"/>
        <v>319</v>
      </c>
      <c r="EQ9" s="36">
        <f t="shared" si="33"/>
        <v>180</v>
      </c>
      <c r="ER9" s="36">
        <f t="shared" si="34"/>
        <v>730</v>
      </c>
      <c r="ES9" s="36">
        <f t="shared" si="35"/>
        <v>730</v>
      </c>
      <c r="ET9" s="36">
        <f t="shared" si="36"/>
        <v>730</v>
      </c>
      <c r="EU9" s="36">
        <f t="shared" si="37"/>
        <v>319</v>
      </c>
      <c r="EV9" s="36" t="str">
        <f t="shared" si="38"/>
        <v/>
      </c>
      <c r="EW9" s="36" t="str">
        <f t="shared" si="3"/>
        <v/>
      </c>
      <c r="EX9" s="36" t="str">
        <f t="shared" si="4"/>
        <v/>
      </c>
      <c r="EY9" s="36">
        <f t="shared" si="5"/>
        <v>10.299999999999999</v>
      </c>
      <c r="EZ9" s="36">
        <f t="shared" si="5"/>
        <v>5.81</v>
      </c>
      <c r="FA9" s="36">
        <f t="shared" si="5"/>
        <v>23.55</v>
      </c>
      <c r="FB9" s="36">
        <f t="shared" si="5"/>
        <v>23.55</v>
      </c>
      <c r="FC9" s="36">
        <f t="shared" si="5"/>
        <v>23.55</v>
      </c>
      <c r="FD9" s="36">
        <f t="shared" si="5"/>
        <v>10.299999999999999</v>
      </c>
      <c r="FE9" s="36" t="str">
        <f t="shared" si="5"/>
        <v/>
      </c>
      <c r="FF9" s="36" t="str">
        <f t="shared" si="5"/>
        <v/>
      </c>
      <c r="FG9" s="36" t="str">
        <f t="shared" si="5"/>
        <v/>
      </c>
      <c r="FH9" s="37" t="str" cm="1">
        <f t="array" ref="FH9">_xlfn.IFS(EY9="", "No Data", EY9&lt;0, "Negative/Future", EY9=0, "Zero Days", EY9&lt;=3, "&lt; 3 Months", EY9&lt;=6, "3 to 6 Months", EY9&lt;=9, "6 to 9 Months", EY9&lt;=12, "9 to 12 Months", EY9&lt;=15, "12 to 15 Months", EY9&lt;=18, "15 to 18 Months", EY9&lt;=24, "18 to 24 Months", EY9&gt;24, "&gt; 24 Months")</f>
        <v>9 to 12 Months</v>
      </c>
      <c r="FI9" s="37" t="str" cm="1">
        <f t="array" ref="FI9">_xlfn.IFS(EZ9="", "No Data", EZ9&lt;0, "Negative/Future", EZ9=0, "Zero Days", EZ9&lt;=3, "&lt; 3 Months", EZ9&lt;=6, "3 to 6 Months", EZ9&lt;=9, "6 to 9 Months", EZ9&lt;=12, "9 to 12 Months", EZ9&lt;=15, "12 to 15 Months", EZ9&lt;=18, "15 to 18 Months", EZ9&lt;=24, "18 to 24 Months", EZ9&gt;24, "&gt; 24 Months")</f>
        <v>3 to 6 Months</v>
      </c>
      <c r="FJ9" s="37" t="str" cm="1">
        <f t="array" ref="FJ9">_xlfn.IFS(FA9="", "No Data", FA9&lt;0, "Negative/Future", FA9=0, "Zero Days", FA9&lt;=3, "&lt; 3 Months", FA9&lt;=6, "3 to 6 Months", FA9&lt;=9, "6 to 9 Months", FA9&lt;=12, "9 to 12 Months", FA9&lt;=15, "12 to 15 Months", FA9&lt;=18, "15 to 18 Months", FA9&lt;=24, "18 to 24 Months", FA9&gt;24, "&gt; 24 Months")</f>
        <v>18 to 24 Months</v>
      </c>
      <c r="FK9" s="37" t="str" cm="1">
        <f t="array" ref="FK9">_xlfn.IFS(FB9="", "No Data", FB9&lt;0, "Negative/Future", FB9=0, "Zero Days", FB9&lt;=3, "&lt; 3 Months", FB9&lt;=6, "3 to 6 Months", FB9&lt;=9, "6 to 9 Months", FB9&lt;=12, "9 to 12 Months", FB9&lt;=15, "12 to 15 Months", FB9&lt;=18, "15 to 18 Months", FB9&lt;=24, "18 to 24 Months", FB9&gt;24, "&gt; 24 Months")</f>
        <v>18 to 24 Months</v>
      </c>
      <c r="FL9" s="37" t="str" cm="1">
        <f t="array" ref="FL9">_xlfn.IFS(FC9="", "No Data", FC9&lt;0, "Negative/Future", FC9=0, "Zero Days", FC9&lt;=3, "&lt; 3 Months", FC9&lt;=6, "3 to 6 Months", FC9&lt;=9, "6 to 9 Months", FC9&lt;=12, "9 to 12 Months", FC9&lt;=15, "12 to 15 Months", FC9&lt;=18, "15 to 18 Months", FC9&lt;=24, "18 to 24 Months", FC9&gt;24, "&gt; 24 Months")</f>
        <v>18 to 24 Months</v>
      </c>
      <c r="FM9" s="37" t="str" cm="1">
        <f t="array" ref="FM9">_xlfn.IFS(FD9="", "No Data", FD9&lt;0, "Negative/Future", FD9=0, "Zero Days", FD9&lt;=3, "&lt; 3 Months", FD9&lt;=6, "3 to 6 Months", FD9&lt;=9, "6 to 9 Months", FD9&lt;=12, "9 to 12 Months", FD9&lt;=15, "12 to 15 Months", FD9&lt;=18, "15 to 18 Months", FD9&lt;=24, "18 to 24 Months", FD9&gt;24, "&gt; 24 Months")</f>
        <v>9 to 12 Months</v>
      </c>
      <c r="FN9" s="37" t="str" cm="1">
        <f t="array" ref="FN9">_xlfn.IFS(FE9="", "No Data", FE9&lt;0, "Negative/Future", FE9=0, "Zero Days", FE9&lt;=3, "&lt; 3 Months", FE9&lt;=6, "3 to 6 Months", FE9&lt;=9, "6 to 9 Months", FE9&lt;=12, "9 to 12 Months", FE9&lt;=15, "12 to 15 Months", FE9&lt;=18, "15 to 18 Months", FE9&lt;=24, "18 to 24 Months", FE9&gt;24, "&gt; 24 Months")</f>
        <v>No Data</v>
      </c>
      <c r="FO9" s="37" t="str" cm="1">
        <f t="array" ref="FO9">_xlfn.IFS(FG9="", "No Data", FG9&lt;0, "Negative/Future", FG9=0, "Zero Days", FG9&lt;=3, "&lt; 3 Months", FG9&lt;=6, "3 to 6 Months", FG9&lt;=9, "6 to 9 Months", FG9&lt;=12, "9 to 12 Months", FG9&lt;=15, "12 to 15 Months", FG9&lt;=18, "15 to 18 Months", FG9&lt;=24, "18 to 24 Months", FG9&gt;24, "&gt; 24 Months")</f>
        <v>No Data</v>
      </c>
      <c r="FP9" s="37" t="str" cm="1">
        <f t="array" ref="FP9">_xlfn.IFS(FF9="", "No Data", FF9&lt;0, "Negative/Future", FF9=0, "Zero Days", FF9&lt;=3, "&lt; 3 Months", FF9&lt;=6, "3 to 6 Months", FF9&lt;=9, "6 to 9 Months", FF9&lt;=12, "9 to 12 Months", FF9&lt;=15, "12 to 15 Months", FF9&lt;=18, "15 to 18 Months", FF9&lt;=24, "18 to 24 Months", FF9&gt;24, "&gt; 24 Months")</f>
        <v>No Data</v>
      </c>
      <c r="FQ9" s="29" t="s">
        <v>269</v>
      </c>
      <c r="FR9" s="29">
        <v>7001349489</v>
      </c>
      <c r="FS9" s="38" t="str">
        <f>VLOOKUP(_xlfn.XLOOKUP(B9,[1]MDA_Assets!D:D,[1]MDA_Assets!I:I,"",0),[1]Validation!$B$1:$C$8,2,0)</f>
        <v>C</v>
      </c>
      <c r="FT9" s="38" t="s">
        <v>228</v>
      </c>
      <c r="FU9" s="31" t="str">
        <f>_xlfn.XLOOKUP(B9,[1]MDA_Assets!D:D,[1]MDA_Assets!X:X,"",0)</f>
        <v>Yes</v>
      </c>
      <c r="FV9" s="39">
        <v>3</v>
      </c>
      <c r="FW9" s="39">
        <v>0</v>
      </c>
      <c r="FX9" s="39">
        <v>0</v>
      </c>
      <c r="FY9" s="39">
        <v>6</v>
      </c>
      <c r="FZ9" s="40">
        <f t="shared" si="6"/>
        <v>46127</v>
      </c>
      <c r="GA9" s="40">
        <f t="shared" si="6"/>
        <v>45988</v>
      </c>
      <c r="GB9" s="40">
        <f t="shared" si="7"/>
        <v>46538</v>
      </c>
      <c r="GC9" s="40">
        <f t="shared" si="8"/>
        <v>46538</v>
      </c>
      <c r="GD9" s="40">
        <f t="shared" si="9"/>
        <v>46538</v>
      </c>
      <c r="GE9" s="40">
        <f t="shared" si="10"/>
        <v>46169</v>
      </c>
      <c r="GF9" s="40" t="str">
        <f t="shared" si="39"/>
        <v/>
      </c>
      <c r="GG9" s="40" t="str">
        <f t="shared" si="11"/>
        <v/>
      </c>
      <c r="GH9" s="40" t="str">
        <f t="shared" si="11"/>
        <v/>
      </c>
      <c r="GI9" s="39">
        <f t="shared" si="40"/>
        <v>1</v>
      </c>
      <c r="GJ9" s="39">
        <f t="shared" si="41"/>
        <v>0</v>
      </c>
      <c r="GK9" s="39">
        <f t="shared" si="42"/>
        <v>0</v>
      </c>
      <c r="GL9" s="39">
        <f t="shared" si="43"/>
        <v>5</v>
      </c>
    </row>
    <row r="10" spans="1:194" x14ac:dyDescent="0.25">
      <c r="A10" s="19">
        <v>9</v>
      </c>
      <c r="B10" s="43" t="s">
        <v>270</v>
      </c>
      <c r="C10" s="43" t="s">
        <v>186</v>
      </c>
      <c r="D10" s="43" t="s">
        <v>187</v>
      </c>
      <c r="E10" s="43" t="s">
        <v>262</v>
      </c>
      <c r="F10" s="43" t="s">
        <v>271</v>
      </c>
      <c r="G10" s="43" t="s">
        <v>190</v>
      </c>
      <c r="H10" s="43" t="s">
        <v>272</v>
      </c>
      <c r="I10" s="43" t="s">
        <v>192</v>
      </c>
      <c r="J10" s="44">
        <f t="shared" si="12"/>
        <v>45010.770833333336</v>
      </c>
      <c r="K10" s="44">
        <v>44646.770833333336</v>
      </c>
      <c r="L10" s="44">
        <v>44511</v>
      </c>
      <c r="M10" s="43" t="s">
        <v>1982</v>
      </c>
      <c r="N10" s="43" t="s">
        <v>1983</v>
      </c>
      <c r="O10" s="44">
        <v>46093.431851851848</v>
      </c>
      <c r="P10" s="43">
        <v>15861</v>
      </c>
      <c r="Q10" s="43">
        <v>6552</v>
      </c>
      <c r="R10" s="43">
        <v>9306</v>
      </c>
      <c r="S10" s="43" t="s">
        <v>194</v>
      </c>
      <c r="T10" s="44">
        <v>46092.770833333336</v>
      </c>
      <c r="U10" s="44">
        <v>46092.770833333336</v>
      </c>
      <c r="V10" s="44">
        <v>46092.770833333336</v>
      </c>
      <c r="W10" s="44">
        <v>46092.770833333336</v>
      </c>
      <c r="X10" s="44">
        <v>46092.770833333336</v>
      </c>
      <c r="Y10" s="44">
        <v>46092.770833333336</v>
      </c>
      <c r="Z10" s="43" t="s">
        <v>195</v>
      </c>
      <c r="AA10" s="43"/>
      <c r="AB10" s="43"/>
      <c r="AC10" s="43"/>
      <c r="AD10" s="43"/>
      <c r="AE10" s="43">
        <v>10</v>
      </c>
      <c r="AF10" s="43" t="s">
        <v>285</v>
      </c>
      <c r="AG10" s="43" t="s">
        <v>285</v>
      </c>
      <c r="AH10" s="43" t="s">
        <v>287</v>
      </c>
      <c r="AI10" s="43" t="s">
        <v>287</v>
      </c>
      <c r="AJ10" s="43" t="s">
        <v>286</v>
      </c>
      <c r="AK10" s="43" t="s">
        <v>285</v>
      </c>
      <c r="AL10" s="47">
        <v>46457</v>
      </c>
      <c r="AM10" s="47">
        <v>46272</v>
      </c>
      <c r="AN10" s="47">
        <v>46693</v>
      </c>
      <c r="AO10" s="47">
        <v>46693</v>
      </c>
      <c r="AP10" s="47">
        <v>46822</v>
      </c>
      <c r="AQ10" s="47">
        <v>46457</v>
      </c>
      <c r="AR10" s="48"/>
      <c r="AS10" s="48"/>
      <c r="AT10" s="48"/>
      <c r="AU10" s="43">
        <v>0</v>
      </c>
      <c r="AV10" s="43">
        <v>0</v>
      </c>
      <c r="AW10" s="43">
        <v>0</v>
      </c>
      <c r="AX10" s="51" t="s">
        <v>273</v>
      </c>
      <c r="AY10" s="51" t="s">
        <v>211</v>
      </c>
      <c r="AZ10" s="51" t="s">
        <v>198</v>
      </c>
      <c r="BA10" s="20">
        <f t="shared" ca="1" si="13"/>
        <v>0</v>
      </c>
      <c r="BB10" s="20">
        <f t="shared" ca="1" si="0"/>
        <v>0</v>
      </c>
      <c r="BC10" s="20">
        <f t="shared" ca="1" si="0"/>
        <v>0</v>
      </c>
      <c r="BD10" s="20">
        <f t="shared" ca="1" si="0"/>
        <v>0</v>
      </c>
      <c r="BE10" s="20">
        <f t="shared" ca="1" si="0"/>
        <v>0</v>
      </c>
      <c r="BF10" s="20">
        <f t="shared" ca="1" si="0"/>
        <v>0</v>
      </c>
      <c r="BG10" s="21" t="str">
        <f t="shared" ca="1" si="0"/>
        <v/>
      </c>
      <c r="BH10" s="21" t="str">
        <f t="shared" ca="1" si="0"/>
        <v/>
      </c>
      <c r="BI10" s="21" t="str">
        <f t="shared" ca="1" si="0"/>
        <v/>
      </c>
      <c r="BJ10" s="22">
        <f t="shared" ca="1" si="14"/>
        <v>0</v>
      </c>
      <c r="BK10" s="21">
        <f t="shared" si="15"/>
        <v>10</v>
      </c>
      <c r="BL10" s="22">
        <f t="shared" ca="1" si="16"/>
        <v>16687</v>
      </c>
      <c r="BM10" s="22">
        <f t="shared" ca="1" si="17"/>
        <v>6842</v>
      </c>
      <c r="BN10" s="23">
        <f t="shared" ca="1" si="18"/>
        <v>9845</v>
      </c>
      <c r="BO10" s="24">
        <f t="shared" ca="1" si="19"/>
        <v>826</v>
      </c>
      <c r="BP10" s="51" t="str">
        <f>_xlfn.XLOOKUP(E10,[1]Validation!E:E,[1]Validation!F:F,"")</f>
        <v>EG45</v>
      </c>
      <c r="BQ10" s="51" t="str">
        <f>_xlfn.XLOOKUP(BP10,[1]Validation!F:F,[1]Validation!G:G,"")</f>
        <v>EG30 to EG45</v>
      </c>
      <c r="BR10" s="52" t="str">
        <f>VLOOKUP(G10,[1]Validation!$B$1:$C$9,2,0)</f>
        <v>B</v>
      </c>
      <c r="BS10" s="51">
        <f t="shared" ca="1" si="20"/>
        <v>50</v>
      </c>
      <c r="BT10" s="53">
        <f>_xlfn.XLOOKUP(B10,'[2]1. All Calls'!$R:$R,'[2]1. All Calls'!$A:$A,"",0)</f>
        <v>46093.645868055602</v>
      </c>
      <c r="BU10" s="51" t="str">
        <f>_xlfn.XLOOKUP(B10,'[2]1. All Calls'!$R:$R,'[2]1. All Calls'!$F:$F,"",0)</f>
        <v>CC-02008565</v>
      </c>
      <c r="BV10" s="51" t="str">
        <f>_xlfn.XLOOKUP(B10,'[2]1. All Calls'!$R:$R,'[2]1. All Calls'!$J:$J,"",0)</f>
        <v>Schedule Service</v>
      </c>
      <c r="BW10" s="53">
        <f>_xlfn.XLOOKUP(B10,'[2]Sch Calls'!$R:$R,'[2]Sch Calls'!$A:$A,"",0)</f>
        <v>46093.645868055602</v>
      </c>
      <c r="BX10" s="51">
        <f>_xlfn.XLOOKUP(B10,'[2]Sch Calls'!$R:$R,'[2]Sch Calls'!$B:$B,"",0)</f>
        <v>15861</v>
      </c>
      <c r="BY10" s="51" t="str">
        <f t="shared" si="21"/>
        <v>08-Sep-26</v>
      </c>
      <c r="BZ10" s="51" t="str">
        <f t="shared" si="21"/>
        <v>08-Sep-26</v>
      </c>
      <c r="CA10" s="51" t="str">
        <f t="shared" si="22"/>
        <v>12-Dec-26</v>
      </c>
      <c r="CB10" s="51" t="str">
        <f t="shared" si="23"/>
        <v>09-Sep-27</v>
      </c>
      <c r="CC10" s="51" t="str">
        <f t="shared" si="24"/>
        <v>11-Mar-28</v>
      </c>
      <c r="CD10" s="51" t="str">
        <f t="shared" si="25"/>
        <v>12-Mar-27</v>
      </c>
      <c r="CE10" s="51">
        <f t="shared" ca="1" si="26"/>
        <v>83</v>
      </c>
      <c r="CF10" s="51">
        <f t="shared" ca="1" si="26"/>
        <v>83</v>
      </c>
      <c r="CG10" s="51">
        <f t="shared" ca="1" si="27"/>
        <v>83</v>
      </c>
      <c r="CH10" s="51">
        <f t="shared" ca="1" si="28"/>
        <v>83</v>
      </c>
      <c r="CI10" s="51">
        <f t="shared" ca="1" si="29"/>
        <v>83</v>
      </c>
      <c r="CJ10" s="51">
        <f t="shared" ca="1" si="30"/>
        <v>83</v>
      </c>
      <c r="CK10" s="51">
        <f t="shared" ca="1" si="1"/>
        <v>830</v>
      </c>
      <c r="CL10" s="51">
        <f t="shared" ca="1" si="1"/>
        <v>830</v>
      </c>
      <c r="CM10" s="51">
        <f t="shared" ca="1" si="1"/>
        <v>830</v>
      </c>
      <c r="CN10" s="51">
        <f t="shared" ca="1" si="1"/>
        <v>830</v>
      </c>
      <c r="CO10" s="51">
        <f t="shared" ca="1" si="1"/>
        <v>830</v>
      </c>
      <c r="CP10" s="51">
        <f t="shared" ca="1" si="1"/>
        <v>830</v>
      </c>
      <c r="CQ10" s="51">
        <f t="shared" ca="1" si="2"/>
        <v>3170</v>
      </c>
      <c r="CR10" s="51">
        <f t="shared" ca="1" si="2"/>
        <v>3170</v>
      </c>
      <c r="CS10" s="51">
        <f t="shared" ca="1" si="2"/>
        <v>5170</v>
      </c>
      <c r="CT10" s="51">
        <f t="shared" ca="1" si="2"/>
        <v>5170</v>
      </c>
      <c r="CU10" s="51">
        <f t="shared" ca="1" si="2"/>
        <v>7170</v>
      </c>
      <c r="CV10" s="54">
        <f t="shared" ca="1" si="2"/>
        <v>3170</v>
      </c>
      <c r="CW10" s="25" t="s">
        <v>212</v>
      </c>
      <c r="CX10" s="55">
        <v>0.41</v>
      </c>
      <c r="CY10" s="59">
        <v>45687</v>
      </c>
      <c r="CZ10" s="26">
        <v>24</v>
      </c>
      <c r="DA10" s="26">
        <v>31</v>
      </c>
      <c r="DB10" s="26">
        <v>21</v>
      </c>
      <c r="DC10" s="26">
        <v>23</v>
      </c>
      <c r="DD10" s="26">
        <v>23</v>
      </c>
      <c r="DE10" s="26">
        <v>21</v>
      </c>
      <c r="DF10" s="26">
        <v>18</v>
      </c>
      <c r="DG10" s="26">
        <v>23</v>
      </c>
      <c r="DH10" s="26">
        <v>15</v>
      </c>
      <c r="DI10" s="26">
        <v>20</v>
      </c>
      <c r="DJ10" s="26">
        <v>26</v>
      </c>
      <c r="DK10" s="26">
        <v>15</v>
      </c>
      <c r="DL10" s="27">
        <f t="shared" si="31"/>
        <v>46168.645868055602</v>
      </c>
      <c r="DM10" s="28">
        <f t="shared" ca="1" si="32"/>
        <v>1</v>
      </c>
      <c r="DN10" s="56">
        <f>_xlfn.XLOOKUP(B10,'[2]1. All Calls'!$R:$R,'[2]1. All Calls'!$A:$A,"",0)</f>
        <v>46093.645868055602</v>
      </c>
      <c r="DO10" s="57" t="str">
        <f ca="1">VLOOKUP(DM10,[1]Validation!$B$20:$C$25,2,0)</f>
        <v>Above 3 months</v>
      </c>
      <c r="DP10" s="58" t="str">
        <f>_xlfn.XLOOKUP(B10,'[1]Active AMCs- Dealer'!E:E,'[1]Active AMCs- Dealer'!L:L,"Not in AMC",0)</f>
        <v>Not in AMC</v>
      </c>
      <c r="DQ10" s="50" t="s">
        <v>238</v>
      </c>
      <c r="DR10" s="29" t="str">
        <f>_xlfn.XLOOKUP(B10,'[2]1. All Calls'!$R:$R,'[2]1. All Calls'!$F:$F,"",0)</f>
        <v>CC-02008565</v>
      </c>
      <c r="DS10" s="29" t="str">
        <f>_xlfn.XLOOKUP(B10,'[2]1. All Calls'!$R:$R,'[2]1. All Calls'!$AB:$AB,"",0)</f>
        <v>Attend the site for scheduled service so change air filter, oil filter, air oil separator, motor greasing, pre filter, all valve kit and ut synthetic oil. Then start the unit found running ok.</v>
      </c>
      <c r="DT10" s="30">
        <f>_xlfn.XLOOKUP(DR10,'[2]1. All Calls'!$F:$F,'[2]1. All Calls'!$A:$A,"",0)</f>
        <v>46093.645868055602</v>
      </c>
      <c r="DU10" s="31">
        <f>_xlfn.XLOOKUP(DR10,'[2]1. All Calls'!$F:$F,'[2]1. All Calls'!$B:$B,"",0)</f>
        <v>15861</v>
      </c>
      <c r="DV10" s="31">
        <f>_xlfn.XLOOKUP(B10,[1]MDA_Assets!D:D,[1]MDA_Assets!N:N,"",0)</f>
        <v>6552</v>
      </c>
      <c r="DW10" s="31">
        <f>_xlfn.XLOOKUP(B10,[1]MDA_Assets!D:D,[1]MDA_Assets!O:O,"",0)</f>
        <v>9306</v>
      </c>
      <c r="DX10" s="32" t="str">
        <f>_xlfn.XLOOKUP(B10,[1]MDA_Assets!D:D,[1]MDA_Assets!Q:Q,"",0)</f>
        <v>Synthetic</v>
      </c>
      <c r="DY10" s="33">
        <f>_xlfn.XLOOKUP(B10,[1]MDA_Assets!D:D,[1]MDA_Assets!R:R,"",0)</f>
        <v>46093</v>
      </c>
      <c r="DZ10" s="33">
        <f>_xlfn.XLOOKUP(B10,[1]MDA_Assets!D:D,[1]MDA_Assets!S:S,"",0)</f>
        <v>46093</v>
      </c>
      <c r="EA10" s="33">
        <f>_xlfn.XLOOKUP(B10,[1]MDA_Assets!D:D,[1]MDA_Assets!T:T,"",0)</f>
        <v>46093</v>
      </c>
      <c r="EB10" s="33">
        <f>_xlfn.XLOOKUP(B10,[1]MDA_Assets!D:D,[1]MDA_Assets!U:U,"",0)</f>
        <v>46093</v>
      </c>
      <c r="EC10" s="33">
        <f>_xlfn.XLOOKUP(B10,[1]MDA_Assets!D:D,[1]MDA_Assets!V:V,"",0)</f>
        <v>46093</v>
      </c>
      <c r="ED10" s="33">
        <f>_xlfn.XLOOKUP(B10,[1]MDA_Assets!D:D,[1]MDA_Assets!W:W,"",0)</f>
        <v>46093</v>
      </c>
      <c r="EE10" s="32" t="str">
        <f>_xlfn.XLOOKUP(B10,[1]MDA_Assets!D:D,[1]MDA_Assets!X:X,"",0)</f>
        <v>No</v>
      </c>
      <c r="EF10" s="33">
        <f>_xlfn.XLOOKUP(B10,[1]MDA_Assets!D:D,[1]MDA_Assets!Y:Y,"",0)</f>
        <v>0</v>
      </c>
      <c r="EG10" s="33">
        <f>_xlfn.XLOOKUP(B10,[1]MDA_Assets!D:D,[1]MDA_Assets!Z:Z,"",0)</f>
        <v>0</v>
      </c>
      <c r="EH10" s="33">
        <f>_xlfn.XLOOKUP(B10,[1]MDA_Assets!D:D,[1]MDA_Assets!AA:AA,"",0)</f>
        <v>0</v>
      </c>
      <c r="EI10" s="34">
        <f>_xlfn.XLOOKUP(B10,[1]MDA_Assets!D:D,[1]MDA_Assets!P:P,"",0)</f>
        <v>10</v>
      </c>
      <c r="EJ10" s="35" t="str">
        <f>_xlfn.XLOOKUP(B10,[1]MDA_Assets!D:D,[1]MDA_Assets!AB:AB,"",0)</f>
        <v>4000</v>
      </c>
      <c r="EK10" s="35" t="str">
        <f>_xlfn.XLOOKUP(B10,[1]MDA_Assets!D:D,[1]MDA_Assets!AC:AC,"",0)</f>
        <v>4000</v>
      </c>
      <c r="EL10" s="35" t="str">
        <f>_xlfn.XLOOKUP(B10,[1]MDA_Assets!D:D,[1]MDA_Assets!AD:AD,"",0)</f>
        <v>6000</v>
      </c>
      <c r="EM10" s="35" t="str">
        <f>_xlfn.XLOOKUP(B10,[1]MDA_Assets!D:D,[1]MDA_Assets!AE:AE,"",0)</f>
        <v>6000</v>
      </c>
      <c r="EN10" s="35" t="str">
        <f>_xlfn.XLOOKUP(B10,[1]MDA_Assets!D:D,[1]MDA_Assets!AF:AF,"",0)</f>
        <v>8000</v>
      </c>
      <c r="EO10" s="35" t="str">
        <f>_xlfn.XLOOKUP(B10,[1]MDA_Assets!D:D,[1]MDA_Assets!AG:AG,"",0)</f>
        <v>4000</v>
      </c>
      <c r="EP10" s="36">
        <f t="shared" si="33"/>
        <v>365</v>
      </c>
      <c r="EQ10" s="36">
        <f t="shared" si="33"/>
        <v>180</v>
      </c>
      <c r="ER10" s="36">
        <f t="shared" si="34"/>
        <v>601</v>
      </c>
      <c r="ES10" s="36">
        <f t="shared" si="35"/>
        <v>601</v>
      </c>
      <c r="ET10" s="36">
        <f t="shared" si="36"/>
        <v>730</v>
      </c>
      <c r="EU10" s="36">
        <f t="shared" si="37"/>
        <v>365</v>
      </c>
      <c r="EV10" s="36" t="str">
        <f t="shared" si="38"/>
        <v/>
      </c>
      <c r="EW10" s="36" t="str">
        <f t="shared" si="3"/>
        <v/>
      </c>
      <c r="EX10" s="36" t="str">
        <f t="shared" si="4"/>
        <v/>
      </c>
      <c r="EY10" s="36">
        <f t="shared" si="5"/>
        <v>11.78</v>
      </c>
      <c r="EZ10" s="36">
        <f t="shared" si="5"/>
        <v>5.81</v>
      </c>
      <c r="FA10" s="36">
        <f t="shared" si="5"/>
        <v>19.39</v>
      </c>
      <c r="FB10" s="36">
        <f t="shared" si="5"/>
        <v>19.39</v>
      </c>
      <c r="FC10" s="36">
        <f t="shared" si="5"/>
        <v>23.55</v>
      </c>
      <c r="FD10" s="36">
        <f t="shared" si="5"/>
        <v>11.78</v>
      </c>
      <c r="FE10" s="36" t="str">
        <f t="shared" si="5"/>
        <v/>
      </c>
      <c r="FF10" s="36" t="str">
        <f t="shared" si="5"/>
        <v/>
      </c>
      <c r="FG10" s="36" t="str">
        <f t="shared" si="5"/>
        <v/>
      </c>
      <c r="FH10" s="37" t="str" cm="1">
        <f t="array" ref="FH10">_xlfn.IFS(EY10="", "No Data", EY10&lt;0, "Negative/Future", EY10=0, "Zero Days", EY10&lt;=3, "&lt; 3 Months", EY10&lt;=6, "3 to 6 Months", EY10&lt;=9, "6 to 9 Months", EY10&lt;=12, "9 to 12 Months", EY10&lt;=15, "12 to 15 Months", EY10&lt;=18, "15 to 18 Months", EY10&lt;=24, "18 to 24 Months", EY10&gt;24, "&gt; 24 Months")</f>
        <v>9 to 12 Months</v>
      </c>
      <c r="FI10" s="37" t="str" cm="1">
        <f t="array" ref="FI10">_xlfn.IFS(EZ10="", "No Data", EZ10&lt;0, "Negative/Future", EZ10=0, "Zero Days", EZ10&lt;=3, "&lt; 3 Months", EZ10&lt;=6, "3 to 6 Months", EZ10&lt;=9, "6 to 9 Months", EZ10&lt;=12, "9 to 12 Months", EZ10&lt;=15, "12 to 15 Months", EZ10&lt;=18, "15 to 18 Months", EZ10&lt;=24, "18 to 24 Months", EZ10&gt;24, "&gt; 24 Months")</f>
        <v>3 to 6 Months</v>
      </c>
      <c r="FJ10" s="37" t="str" cm="1">
        <f t="array" ref="FJ10">_xlfn.IFS(FA10="", "No Data", FA10&lt;0, "Negative/Future", FA10=0, "Zero Days", FA10&lt;=3, "&lt; 3 Months", FA10&lt;=6, "3 to 6 Months", FA10&lt;=9, "6 to 9 Months", FA10&lt;=12, "9 to 12 Months", FA10&lt;=15, "12 to 15 Months", FA10&lt;=18, "15 to 18 Months", FA10&lt;=24, "18 to 24 Months", FA10&gt;24, "&gt; 24 Months")</f>
        <v>18 to 24 Months</v>
      </c>
      <c r="FK10" s="37" t="str" cm="1">
        <f t="array" ref="FK10">_xlfn.IFS(FB10="", "No Data", FB10&lt;0, "Negative/Future", FB10=0, "Zero Days", FB10&lt;=3, "&lt; 3 Months", FB10&lt;=6, "3 to 6 Months", FB10&lt;=9, "6 to 9 Months", FB10&lt;=12, "9 to 12 Months", FB10&lt;=15, "12 to 15 Months", FB10&lt;=18, "15 to 18 Months", FB10&lt;=24, "18 to 24 Months", FB10&gt;24, "&gt; 24 Months")</f>
        <v>18 to 24 Months</v>
      </c>
      <c r="FL10" s="37" t="str" cm="1">
        <f t="array" ref="FL10">_xlfn.IFS(FC10="", "No Data", FC10&lt;0, "Negative/Future", FC10=0, "Zero Days", FC10&lt;=3, "&lt; 3 Months", FC10&lt;=6, "3 to 6 Months", FC10&lt;=9, "6 to 9 Months", FC10&lt;=12, "9 to 12 Months", FC10&lt;=15, "12 to 15 Months", FC10&lt;=18, "15 to 18 Months", FC10&lt;=24, "18 to 24 Months", FC10&gt;24, "&gt; 24 Months")</f>
        <v>18 to 24 Months</v>
      </c>
      <c r="FM10" s="37" t="str" cm="1">
        <f t="array" ref="FM10">_xlfn.IFS(FD10="", "No Data", FD10&lt;0, "Negative/Future", FD10=0, "Zero Days", FD10&lt;=3, "&lt; 3 Months", FD10&lt;=6, "3 to 6 Months", FD10&lt;=9, "6 to 9 Months", FD10&lt;=12, "9 to 12 Months", FD10&lt;=15, "12 to 15 Months", FD10&lt;=18, "15 to 18 Months", FD10&lt;=24, "18 to 24 Months", FD10&gt;24, "&gt; 24 Months")</f>
        <v>9 to 12 Months</v>
      </c>
      <c r="FN10" s="37" t="str" cm="1">
        <f t="array" ref="FN10">_xlfn.IFS(FE10="", "No Data", FE10&lt;0, "Negative/Future", FE10=0, "Zero Days", FE10&lt;=3, "&lt; 3 Months", FE10&lt;=6, "3 to 6 Months", FE10&lt;=9, "6 to 9 Months", FE10&lt;=12, "9 to 12 Months", FE10&lt;=15, "12 to 15 Months", FE10&lt;=18, "15 to 18 Months", FE10&lt;=24, "18 to 24 Months", FE10&gt;24, "&gt; 24 Months")</f>
        <v>No Data</v>
      </c>
      <c r="FO10" s="37" t="str" cm="1">
        <f t="array" ref="FO10">_xlfn.IFS(FG10="", "No Data", FG10&lt;0, "Negative/Future", FG10=0, "Zero Days", FG10&lt;=3, "&lt; 3 Months", FG10&lt;=6, "3 to 6 Months", FG10&lt;=9, "6 to 9 Months", FG10&lt;=12, "9 to 12 Months", FG10&lt;=15, "12 to 15 Months", FG10&lt;=18, "15 to 18 Months", FG10&lt;=24, "18 to 24 Months", FG10&gt;24, "&gt; 24 Months")</f>
        <v>No Data</v>
      </c>
      <c r="FP10" s="37" t="str" cm="1">
        <f t="array" ref="FP10">_xlfn.IFS(FF10="", "No Data", FF10&lt;0, "Negative/Future", FF10=0, "Zero Days", FF10&lt;=3, "&lt; 3 Months", FF10&lt;=6, "3 to 6 Months", FF10&lt;=9, "6 to 9 Months", FF10&lt;=12, "9 to 12 Months", FF10&lt;=15, "12 to 15 Months", FF10&lt;=18, "15 to 18 Months", FF10&lt;=24, "18 to 24 Months", FF10&gt;24, "&gt; 24 Months")</f>
        <v>No Data</v>
      </c>
      <c r="FQ10" s="29" t="s">
        <v>274</v>
      </c>
      <c r="FR10" s="29">
        <v>7633813349</v>
      </c>
      <c r="FS10" s="38" t="str">
        <f>VLOOKUP(_xlfn.XLOOKUP(B10,[1]MDA_Assets!D:D,[1]MDA_Assets!I:I,"",0),[1]Validation!$B$1:$C$8,2,0)</f>
        <v>B</v>
      </c>
      <c r="FT10" s="38" t="s">
        <v>202</v>
      </c>
      <c r="FU10" s="31" t="str">
        <f>_xlfn.XLOOKUP(B10,[1]MDA_Assets!D:D,[1]MDA_Assets!X:X,"",0)</f>
        <v>No</v>
      </c>
      <c r="FV10" s="39">
        <v>0</v>
      </c>
      <c r="FW10" s="39">
        <v>0</v>
      </c>
      <c r="FX10" s="39">
        <v>0</v>
      </c>
      <c r="FY10" s="39">
        <v>9</v>
      </c>
      <c r="FZ10" s="40">
        <f t="shared" si="6"/>
        <v>46458</v>
      </c>
      <c r="GA10" s="40">
        <f t="shared" si="6"/>
        <v>46273</v>
      </c>
      <c r="GB10" s="40">
        <f t="shared" si="7"/>
        <v>46694</v>
      </c>
      <c r="GC10" s="40">
        <f t="shared" si="8"/>
        <v>46694</v>
      </c>
      <c r="GD10" s="40">
        <f t="shared" si="9"/>
        <v>46823</v>
      </c>
      <c r="GE10" s="40">
        <f t="shared" si="10"/>
        <v>46458</v>
      </c>
      <c r="GF10" s="40" t="str">
        <f t="shared" si="39"/>
        <v/>
      </c>
      <c r="GG10" s="40" t="str">
        <f t="shared" si="11"/>
        <v/>
      </c>
      <c r="GH10" s="40" t="str">
        <f t="shared" si="11"/>
        <v/>
      </c>
      <c r="GI10" s="39">
        <f t="shared" si="40"/>
        <v>0</v>
      </c>
      <c r="GJ10" s="39">
        <f t="shared" si="41"/>
        <v>0</v>
      </c>
      <c r="GK10" s="39">
        <f t="shared" si="42"/>
        <v>0</v>
      </c>
      <c r="GL10" s="39">
        <f t="shared" si="43"/>
        <v>6</v>
      </c>
    </row>
    <row r="11" spans="1:194" x14ac:dyDescent="0.25">
      <c r="A11" s="19">
        <v>10</v>
      </c>
      <c r="B11" s="43" t="s">
        <v>275</v>
      </c>
      <c r="C11" s="43" t="s">
        <v>254</v>
      </c>
      <c r="D11" s="43" t="s">
        <v>241</v>
      </c>
      <c r="E11" s="43" t="s">
        <v>255</v>
      </c>
      <c r="F11" s="43" t="s">
        <v>276</v>
      </c>
      <c r="G11" s="43" t="s">
        <v>225</v>
      </c>
      <c r="H11" s="43" t="s">
        <v>277</v>
      </c>
      <c r="I11" s="43" t="s">
        <v>192</v>
      </c>
      <c r="J11" s="44">
        <f t="shared" si="12"/>
        <v>44928.104166666664</v>
      </c>
      <c r="K11" s="44">
        <v>44564.104166666664</v>
      </c>
      <c r="L11" s="44">
        <v>44455</v>
      </c>
      <c r="M11" s="43" t="s">
        <v>1984</v>
      </c>
      <c r="N11" s="43" t="s">
        <v>193</v>
      </c>
      <c r="O11" s="44">
        <v>46051.476909722223</v>
      </c>
      <c r="P11" s="43">
        <v>1770</v>
      </c>
      <c r="Q11" s="43">
        <v>283</v>
      </c>
      <c r="R11" s="43">
        <v>1487</v>
      </c>
      <c r="S11" s="43" t="s">
        <v>206</v>
      </c>
      <c r="T11" s="44">
        <v>45938.770833333336</v>
      </c>
      <c r="U11" s="44">
        <v>45938.770833333336</v>
      </c>
      <c r="V11" s="44">
        <v>45938.770833333336</v>
      </c>
      <c r="W11" s="44">
        <v>45938.770833333336</v>
      </c>
      <c r="X11" s="44">
        <v>45938.770833333336</v>
      </c>
      <c r="Y11" s="44">
        <v>45938.770833333336</v>
      </c>
      <c r="Z11" s="43" t="s">
        <v>195</v>
      </c>
      <c r="AA11" s="43"/>
      <c r="AB11" s="43"/>
      <c r="AC11" s="43"/>
      <c r="AD11" s="43"/>
      <c r="AE11" s="43">
        <v>5</v>
      </c>
      <c r="AF11" s="43" t="s">
        <v>1093</v>
      </c>
      <c r="AG11" s="43" t="s">
        <v>1093</v>
      </c>
      <c r="AH11" s="43" t="s">
        <v>1225</v>
      </c>
      <c r="AI11" s="43" t="s">
        <v>1225</v>
      </c>
      <c r="AJ11" s="43" t="s">
        <v>1225</v>
      </c>
      <c r="AK11" s="43" t="s">
        <v>1225</v>
      </c>
      <c r="AL11" s="46">
        <v>46118</v>
      </c>
      <c r="AM11" s="46">
        <v>46118</v>
      </c>
      <c r="AN11" s="47">
        <v>46303</v>
      </c>
      <c r="AO11" s="47">
        <v>46303</v>
      </c>
      <c r="AP11" s="47">
        <v>46668</v>
      </c>
      <c r="AQ11" s="47">
        <v>46303</v>
      </c>
      <c r="AR11" s="48"/>
      <c r="AS11" s="48"/>
      <c r="AT11" s="48"/>
      <c r="AU11" s="43">
        <v>1</v>
      </c>
      <c r="AV11" s="43">
        <v>0</v>
      </c>
      <c r="AW11" s="43">
        <v>0</v>
      </c>
      <c r="AX11" s="51" t="s">
        <v>282</v>
      </c>
      <c r="AY11" s="51" t="s">
        <v>211</v>
      </c>
      <c r="AZ11" s="51" t="s">
        <v>198</v>
      </c>
      <c r="BA11" s="20">
        <f t="shared" ca="1" si="13"/>
        <v>1</v>
      </c>
      <c r="BB11" s="20">
        <f t="shared" ca="1" si="0"/>
        <v>1</v>
      </c>
      <c r="BC11" s="20">
        <f t="shared" ca="1" si="0"/>
        <v>0</v>
      </c>
      <c r="BD11" s="20">
        <f t="shared" ca="1" si="0"/>
        <v>0</v>
      </c>
      <c r="BE11" s="20">
        <f t="shared" ca="1" si="0"/>
        <v>0</v>
      </c>
      <c r="BF11" s="20">
        <f t="shared" ca="1" si="0"/>
        <v>0</v>
      </c>
      <c r="BG11" s="21" t="str">
        <f t="shared" ca="1" si="0"/>
        <v/>
      </c>
      <c r="BH11" s="21" t="str">
        <f t="shared" ca="1" si="0"/>
        <v/>
      </c>
      <c r="BI11" s="21" t="str">
        <f t="shared" ca="1" si="0"/>
        <v/>
      </c>
      <c r="BJ11" s="22">
        <f t="shared" ca="1" si="14"/>
        <v>2</v>
      </c>
      <c r="BK11" s="21">
        <f t="shared" si="15"/>
        <v>5</v>
      </c>
      <c r="BL11" s="22">
        <f t="shared" ca="1" si="16"/>
        <v>2393</v>
      </c>
      <c r="BM11" s="22">
        <f t="shared" ca="1" si="17"/>
        <v>383</v>
      </c>
      <c r="BN11" s="23">
        <f t="shared" ca="1" si="18"/>
        <v>2010</v>
      </c>
      <c r="BO11" s="24">
        <f t="shared" ca="1" si="19"/>
        <v>623</v>
      </c>
      <c r="BP11" s="51" t="str">
        <f>_xlfn.XLOOKUP(E11,[1]Validation!E:E,[1]Validation!F:F,"")</f>
        <v>EN5</v>
      </c>
      <c r="BQ11" s="51" t="str">
        <f>_xlfn.XLOOKUP(BP11,[1]Validation!F:F,[1]Validation!G:G,"")</f>
        <v>EN4 to EN7</v>
      </c>
      <c r="BR11" s="52" t="str">
        <f>VLOOKUP(G11,[1]Validation!$B$1:$C$9,2,0)</f>
        <v>C</v>
      </c>
      <c r="BS11" s="51">
        <f t="shared" ca="1" si="20"/>
        <v>53</v>
      </c>
      <c r="BT11" s="53">
        <f>_xlfn.XLOOKUP(B11,'[2]1. All Calls'!$R:$R,'[2]1. All Calls'!$A:$A,"",0)</f>
        <v>46051.7055092593</v>
      </c>
      <c r="BU11" s="51" t="str">
        <f>_xlfn.XLOOKUP(B11,'[2]1. All Calls'!$R:$R,'[2]1. All Calls'!$F:$F,"",0)</f>
        <v>CC-01957698</v>
      </c>
      <c r="BV11" s="51" t="str">
        <f>_xlfn.XLOOKUP(B11,'[2]1. All Calls'!$R:$R,'[2]1. All Calls'!$J:$J,"",0)</f>
        <v>Sales Call</v>
      </c>
      <c r="BW11" s="53">
        <f>_xlfn.XLOOKUP(B11,'[2]Sch Calls'!$R:$R,'[2]Sch Calls'!$A:$A,"",0)</f>
        <v>45939.530555555553</v>
      </c>
      <c r="BX11" s="51">
        <f>_xlfn.XLOOKUP(B11,'[2]Sch Calls'!$R:$R,'[2]Sch Calls'!$B:$B,"",0)</f>
        <v>1546</v>
      </c>
      <c r="BY11" s="51" t="str">
        <f t="shared" si="21"/>
        <v>07-Apr-26</v>
      </c>
      <c r="BZ11" s="51" t="str">
        <f t="shared" si="21"/>
        <v>07-Apr-26</v>
      </c>
      <c r="CA11" s="51" t="str">
        <f t="shared" si="22"/>
        <v>11-Jul-26</v>
      </c>
      <c r="CB11" s="51" t="str">
        <f t="shared" si="23"/>
        <v>08-Apr-27</v>
      </c>
      <c r="CC11" s="51" t="str">
        <f t="shared" si="24"/>
        <v>09-Oct-27</v>
      </c>
      <c r="CD11" s="51" t="str">
        <f t="shared" si="25"/>
        <v>09-Oct-26</v>
      </c>
      <c r="CE11" s="51">
        <f t="shared" ca="1" si="26"/>
        <v>237</v>
      </c>
      <c r="CF11" s="51">
        <f t="shared" ca="1" si="26"/>
        <v>237</v>
      </c>
      <c r="CG11" s="51">
        <f t="shared" ca="1" si="27"/>
        <v>237</v>
      </c>
      <c r="CH11" s="51">
        <f t="shared" ca="1" si="28"/>
        <v>237</v>
      </c>
      <c r="CI11" s="51">
        <f t="shared" ca="1" si="29"/>
        <v>237</v>
      </c>
      <c r="CJ11" s="51">
        <f t="shared" ca="1" si="30"/>
        <v>237</v>
      </c>
      <c r="CK11" s="51">
        <f t="shared" ca="1" si="1"/>
        <v>1185</v>
      </c>
      <c r="CL11" s="51">
        <f t="shared" ca="1" si="1"/>
        <v>1185</v>
      </c>
      <c r="CM11" s="51">
        <f t="shared" ca="1" si="1"/>
        <v>1185</v>
      </c>
      <c r="CN11" s="51">
        <f t="shared" ca="1" si="1"/>
        <v>1185</v>
      </c>
      <c r="CO11" s="51">
        <f t="shared" ca="1" si="1"/>
        <v>1185</v>
      </c>
      <c r="CP11" s="51">
        <f t="shared" ca="1" si="1"/>
        <v>1185</v>
      </c>
      <c r="CQ11" s="51">
        <f t="shared" ca="1" si="2"/>
        <v>591</v>
      </c>
      <c r="CR11" s="51">
        <f t="shared" ca="1" si="2"/>
        <v>591</v>
      </c>
      <c r="CS11" s="51">
        <f t="shared" ca="1" si="2"/>
        <v>2591</v>
      </c>
      <c r="CT11" s="51">
        <f t="shared" ca="1" si="2"/>
        <v>2591</v>
      </c>
      <c r="CU11" s="51">
        <f t="shared" ca="1" si="2"/>
        <v>2591</v>
      </c>
      <c r="CV11" s="54">
        <f t="shared" ca="1" si="2"/>
        <v>2591</v>
      </c>
      <c r="CW11" s="25" t="s">
        <v>212</v>
      </c>
      <c r="CX11" s="55">
        <v>0.16</v>
      </c>
      <c r="CY11" s="55"/>
      <c r="CZ11" s="26">
        <v>0</v>
      </c>
      <c r="DA11" s="26">
        <v>0</v>
      </c>
      <c r="DB11" s="26">
        <v>0</v>
      </c>
      <c r="DC11" s="26">
        <v>0</v>
      </c>
      <c r="DD11" s="26">
        <v>0</v>
      </c>
      <c r="DE11" s="26">
        <v>0</v>
      </c>
      <c r="DF11" s="26">
        <v>0</v>
      </c>
      <c r="DG11" s="26">
        <v>0</v>
      </c>
      <c r="DH11" s="26">
        <v>0</v>
      </c>
      <c r="DI11" s="26">
        <v>0</v>
      </c>
      <c r="DJ11" s="26">
        <v>0</v>
      </c>
      <c r="DK11" s="26">
        <v>0</v>
      </c>
      <c r="DL11" s="27">
        <f t="shared" si="31"/>
        <v>46126.7055092593</v>
      </c>
      <c r="DM11" s="28">
        <f t="shared" ca="1" si="32"/>
        <v>1</v>
      </c>
      <c r="DN11" s="56">
        <f>_xlfn.XLOOKUP(B11,'[2]1. All Calls'!$R:$R,'[2]1. All Calls'!$A:$A,"",0)</f>
        <v>46051.7055092593</v>
      </c>
      <c r="DO11" s="57" t="str">
        <f ca="1">VLOOKUP(DM11,[1]Validation!$B$20:$C$25,2,0)</f>
        <v>Above 3 months</v>
      </c>
      <c r="DP11" s="58" t="str">
        <f>_xlfn.XLOOKUP(B11,'[1]Active AMCs- Dealer'!E:E,'[1]Active AMCs- Dealer'!L:L,"Not in AMC",0)</f>
        <v>Not in AMC</v>
      </c>
      <c r="DQ11" s="50" t="s">
        <v>238</v>
      </c>
      <c r="DR11" s="29" t="str">
        <f>_xlfn.XLOOKUP(B11,'[2]1. All Calls'!$R:$R,'[2]1. All Calls'!$F:$F,"",0)</f>
        <v>CC-01957698</v>
      </c>
      <c r="DS11" s="29" t="str">
        <f>_xlfn.XLOOKUP(B11,'[2]1. All Calls'!$R:$R,'[2]1. All Calls'!$AB:$AB,"",0)</f>
        <v>Sales call carried out for HMR update</v>
      </c>
      <c r="DT11" s="30">
        <f>_xlfn.XLOOKUP(DR11,'[2]1. All Calls'!$F:$F,'[2]1. All Calls'!$A:$A,"",0)</f>
        <v>46051.7055092593</v>
      </c>
      <c r="DU11" s="31">
        <f>_xlfn.XLOOKUP(DR11,'[2]1. All Calls'!$F:$F,'[2]1. All Calls'!$B:$B,"",0)</f>
        <v>1770</v>
      </c>
      <c r="DV11" s="31">
        <f>_xlfn.XLOOKUP(B11,[1]MDA_Assets!D:D,[1]MDA_Assets!N:N,"",0)</f>
        <v>283</v>
      </c>
      <c r="DW11" s="31">
        <f>_xlfn.XLOOKUP(B11,[1]MDA_Assets!D:D,[1]MDA_Assets!O:O,"",0)</f>
        <v>1487</v>
      </c>
      <c r="DX11" s="32" t="str">
        <f>_xlfn.XLOOKUP(B11,[1]MDA_Assets!D:D,[1]MDA_Assets!Q:Q,"",0)</f>
        <v>XD</v>
      </c>
      <c r="DY11" s="33">
        <f>_xlfn.XLOOKUP(B11,[1]MDA_Assets!D:D,[1]MDA_Assets!R:R,"",0)</f>
        <v>45939</v>
      </c>
      <c r="DZ11" s="33">
        <f>_xlfn.XLOOKUP(B11,[1]MDA_Assets!D:D,[1]MDA_Assets!S:S,"",0)</f>
        <v>45939</v>
      </c>
      <c r="EA11" s="33">
        <f>_xlfn.XLOOKUP(B11,[1]MDA_Assets!D:D,[1]MDA_Assets!T:T,"",0)</f>
        <v>45939</v>
      </c>
      <c r="EB11" s="33">
        <f>_xlfn.XLOOKUP(B11,[1]MDA_Assets!D:D,[1]MDA_Assets!U:U,"",0)</f>
        <v>45939</v>
      </c>
      <c r="EC11" s="33">
        <f>_xlfn.XLOOKUP(B11,[1]MDA_Assets!D:D,[1]MDA_Assets!V:V,"",0)</f>
        <v>45939</v>
      </c>
      <c r="ED11" s="33">
        <f>_xlfn.XLOOKUP(B11,[1]MDA_Assets!D:D,[1]MDA_Assets!W:W,"",0)</f>
        <v>45939</v>
      </c>
      <c r="EE11" s="32" t="str">
        <f>_xlfn.XLOOKUP(B11,[1]MDA_Assets!D:D,[1]MDA_Assets!X:X,"",0)</f>
        <v>No</v>
      </c>
      <c r="EF11" s="33">
        <f>_xlfn.XLOOKUP(B11,[1]MDA_Assets!D:D,[1]MDA_Assets!Y:Y,"",0)</f>
        <v>0</v>
      </c>
      <c r="EG11" s="33">
        <f>_xlfn.XLOOKUP(B11,[1]MDA_Assets!D:D,[1]MDA_Assets!Z:Z,"",0)</f>
        <v>0</v>
      </c>
      <c r="EH11" s="33">
        <f>_xlfn.XLOOKUP(B11,[1]MDA_Assets!D:D,[1]MDA_Assets!AA:AA,"",0)</f>
        <v>0</v>
      </c>
      <c r="EI11" s="34">
        <f>_xlfn.XLOOKUP(B11,[1]MDA_Assets!D:D,[1]MDA_Assets!P:P,"",0)</f>
        <v>5</v>
      </c>
      <c r="EJ11" s="35" t="str">
        <f>_xlfn.XLOOKUP(B11,[1]MDA_Assets!D:D,[1]MDA_Assets!AB:AB,"",0)</f>
        <v>1776</v>
      </c>
      <c r="EK11" s="35" t="str">
        <f>_xlfn.XLOOKUP(B11,[1]MDA_Assets!D:D,[1]MDA_Assets!AC:AC,"",0)</f>
        <v>1776</v>
      </c>
      <c r="EL11" s="35" t="str">
        <f>_xlfn.XLOOKUP(B11,[1]MDA_Assets!D:D,[1]MDA_Assets!AD:AD,"",0)</f>
        <v>3776</v>
      </c>
      <c r="EM11" s="35" t="str">
        <f>_xlfn.XLOOKUP(B11,[1]MDA_Assets!D:D,[1]MDA_Assets!AE:AE,"",0)</f>
        <v>3776</v>
      </c>
      <c r="EN11" s="35" t="str">
        <f>_xlfn.XLOOKUP(B11,[1]MDA_Assets!D:D,[1]MDA_Assets!AF:AF,"",0)</f>
        <v>3776</v>
      </c>
      <c r="EO11" s="35" t="str">
        <f>_xlfn.XLOOKUP(B11,[1]MDA_Assets!D:D,[1]MDA_Assets!AG:AG,"",0)</f>
        <v>3776</v>
      </c>
      <c r="EP11" s="36">
        <f t="shared" si="33"/>
        <v>180</v>
      </c>
      <c r="EQ11" s="36">
        <f t="shared" si="33"/>
        <v>180</v>
      </c>
      <c r="ER11" s="36">
        <f t="shared" si="34"/>
        <v>365</v>
      </c>
      <c r="ES11" s="36">
        <f t="shared" si="35"/>
        <v>365</v>
      </c>
      <c r="ET11" s="36">
        <f t="shared" si="36"/>
        <v>730</v>
      </c>
      <c r="EU11" s="36">
        <f t="shared" si="37"/>
        <v>365</v>
      </c>
      <c r="EV11" s="36" t="str">
        <f t="shared" si="38"/>
        <v/>
      </c>
      <c r="EW11" s="36" t="str">
        <f t="shared" si="3"/>
        <v/>
      </c>
      <c r="EX11" s="36" t="str">
        <f t="shared" si="4"/>
        <v/>
      </c>
      <c r="EY11" s="36">
        <f t="shared" si="5"/>
        <v>5.81</v>
      </c>
      <c r="EZ11" s="36">
        <f t="shared" si="5"/>
        <v>5.81</v>
      </c>
      <c r="FA11" s="36">
        <f t="shared" si="5"/>
        <v>11.78</v>
      </c>
      <c r="FB11" s="36">
        <f t="shared" si="5"/>
        <v>11.78</v>
      </c>
      <c r="FC11" s="36">
        <f t="shared" si="5"/>
        <v>23.55</v>
      </c>
      <c r="FD11" s="36">
        <f t="shared" si="5"/>
        <v>11.78</v>
      </c>
      <c r="FE11" s="36" t="str">
        <f t="shared" si="5"/>
        <v/>
      </c>
      <c r="FF11" s="36" t="str">
        <f t="shared" si="5"/>
        <v/>
      </c>
      <c r="FG11" s="36" t="str">
        <f t="shared" si="5"/>
        <v/>
      </c>
      <c r="FH11" s="37" t="str" cm="1">
        <f t="array" ref="FH11">_xlfn.IFS(EY11="", "No Data", EY11&lt;0, "Negative/Future", EY11=0, "Zero Days", EY11&lt;=3, "&lt; 3 Months", EY11&lt;=6, "3 to 6 Months", EY11&lt;=9, "6 to 9 Months", EY11&lt;=12, "9 to 12 Months", EY11&lt;=15, "12 to 15 Months", EY11&lt;=18, "15 to 18 Months", EY11&lt;=24, "18 to 24 Months", EY11&gt;24, "&gt; 24 Months")</f>
        <v>3 to 6 Months</v>
      </c>
      <c r="FI11" s="37" t="str" cm="1">
        <f t="array" ref="FI11">_xlfn.IFS(EZ11="", "No Data", EZ11&lt;0, "Negative/Future", EZ11=0, "Zero Days", EZ11&lt;=3, "&lt; 3 Months", EZ11&lt;=6, "3 to 6 Months", EZ11&lt;=9, "6 to 9 Months", EZ11&lt;=12, "9 to 12 Months", EZ11&lt;=15, "12 to 15 Months", EZ11&lt;=18, "15 to 18 Months", EZ11&lt;=24, "18 to 24 Months", EZ11&gt;24, "&gt; 24 Months")</f>
        <v>3 to 6 Months</v>
      </c>
      <c r="FJ11" s="37" t="str" cm="1">
        <f t="array" ref="FJ11">_xlfn.IFS(FA11="", "No Data", FA11&lt;0, "Negative/Future", FA11=0, "Zero Days", FA11&lt;=3, "&lt; 3 Months", FA11&lt;=6, "3 to 6 Months", FA11&lt;=9, "6 to 9 Months", FA11&lt;=12, "9 to 12 Months", FA11&lt;=15, "12 to 15 Months", FA11&lt;=18, "15 to 18 Months", FA11&lt;=24, "18 to 24 Months", FA11&gt;24, "&gt; 24 Months")</f>
        <v>9 to 12 Months</v>
      </c>
      <c r="FK11" s="37" t="str" cm="1">
        <f t="array" ref="FK11">_xlfn.IFS(FB11="", "No Data", FB11&lt;0, "Negative/Future", FB11=0, "Zero Days", FB11&lt;=3, "&lt; 3 Months", FB11&lt;=6, "3 to 6 Months", FB11&lt;=9, "6 to 9 Months", FB11&lt;=12, "9 to 12 Months", FB11&lt;=15, "12 to 15 Months", FB11&lt;=18, "15 to 18 Months", FB11&lt;=24, "18 to 24 Months", FB11&gt;24, "&gt; 24 Months")</f>
        <v>9 to 12 Months</v>
      </c>
      <c r="FL11" s="37" t="str" cm="1">
        <f t="array" ref="FL11">_xlfn.IFS(FC11="", "No Data", FC11&lt;0, "Negative/Future", FC11=0, "Zero Days", FC11&lt;=3, "&lt; 3 Months", FC11&lt;=6, "3 to 6 Months", FC11&lt;=9, "6 to 9 Months", FC11&lt;=12, "9 to 12 Months", FC11&lt;=15, "12 to 15 Months", FC11&lt;=18, "15 to 18 Months", FC11&lt;=24, "18 to 24 Months", FC11&gt;24, "&gt; 24 Months")</f>
        <v>18 to 24 Months</v>
      </c>
      <c r="FM11" s="37" t="str" cm="1">
        <f t="array" ref="FM11">_xlfn.IFS(FD11="", "No Data", FD11&lt;0, "Negative/Future", FD11=0, "Zero Days", FD11&lt;=3, "&lt; 3 Months", FD11&lt;=6, "3 to 6 Months", FD11&lt;=9, "6 to 9 Months", FD11&lt;=12, "9 to 12 Months", FD11&lt;=15, "12 to 15 Months", FD11&lt;=18, "15 to 18 Months", FD11&lt;=24, "18 to 24 Months", FD11&gt;24, "&gt; 24 Months")</f>
        <v>9 to 12 Months</v>
      </c>
      <c r="FN11" s="37" t="str" cm="1">
        <f t="array" ref="FN11">_xlfn.IFS(FE11="", "No Data", FE11&lt;0, "Negative/Future", FE11=0, "Zero Days", FE11&lt;=3, "&lt; 3 Months", FE11&lt;=6, "3 to 6 Months", FE11&lt;=9, "6 to 9 Months", FE11&lt;=12, "9 to 12 Months", FE11&lt;=15, "12 to 15 Months", FE11&lt;=18, "15 to 18 Months", FE11&lt;=24, "18 to 24 Months", FE11&gt;24, "&gt; 24 Months")</f>
        <v>No Data</v>
      </c>
      <c r="FO11" s="37" t="str" cm="1">
        <f t="array" ref="FO11">_xlfn.IFS(FG11="", "No Data", FG11&lt;0, "Negative/Future", FG11=0, "Zero Days", FG11&lt;=3, "&lt; 3 Months", FG11&lt;=6, "3 to 6 Months", FG11&lt;=9, "6 to 9 Months", FG11&lt;=12, "9 to 12 Months", FG11&lt;=15, "12 to 15 Months", FG11&lt;=18, "15 to 18 Months", FG11&lt;=24, "18 to 24 Months", FG11&gt;24, "&gt; 24 Months")</f>
        <v>No Data</v>
      </c>
      <c r="FP11" s="37" t="str" cm="1">
        <f t="array" ref="FP11">_xlfn.IFS(FF11="", "No Data", FF11&lt;0, "Negative/Future", FF11=0, "Zero Days", FF11&lt;=3, "&lt; 3 Months", FF11&lt;=6, "3 to 6 Months", FF11&lt;=9, "6 to 9 Months", FF11&lt;=12, "9 to 12 Months", FF11&lt;=15, "12 to 15 Months", FF11&lt;=18, "15 to 18 Months", FF11&lt;=24, "18 to 24 Months", FF11&gt;24, "&gt; 24 Months")</f>
        <v>No Data</v>
      </c>
      <c r="FQ11" s="29" t="s">
        <v>283</v>
      </c>
      <c r="FR11" s="29">
        <v>9153986557</v>
      </c>
      <c r="FS11" s="38" t="str">
        <f>VLOOKUP(_xlfn.XLOOKUP(B11,[1]MDA_Assets!D:D,[1]MDA_Assets!I:I,"",0),[1]Validation!$B$1:$C$8,2,0)</f>
        <v>C</v>
      </c>
      <c r="FT11" s="38" t="s">
        <v>228</v>
      </c>
      <c r="FU11" s="31" t="str">
        <f>_xlfn.XLOOKUP(B11,[1]MDA_Assets!D:D,[1]MDA_Assets!X:X,"",0)</f>
        <v>No</v>
      </c>
      <c r="FV11" s="39">
        <v>2</v>
      </c>
      <c r="FW11" s="39">
        <v>0</v>
      </c>
      <c r="FX11" s="39">
        <v>0</v>
      </c>
      <c r="FY11" s="39">
        <v>7</v>
      </c>
      <c r="FZ11" s="40">
        <f t="shared" si="6"/>
        <v>46119</v>
      </c>
      <c r="GA11" s="40">
        <f t="shared" si="6"/>
        <v>46119</v>
      </c>
      <c r="GB11" s="40">
        <f t="shared" si="7"/>
        <v>46304</v>
      </c>
      <c r="GC11" s="40">
        <f t="shared" si="8"/>
        <v>46304</v>
      </c>
      <c r="GD11" s="40">
        <f t="shared" si="9"/>
        <v>46669</v>
      </c>
      <c r="GE11" s="40">
        <f t="shared" si="10"/>
        <v>46304</v>
      </c>
      <c r="GF11" s="40" t="str">
        <f t="shared" si="39"/>
        <v/>
      </c>
      <c r="GG11" s="40" t="str">
        <f t="shared" si="11"/>
        <v/>
      </c>
      <c r="GH11" s="40" t="str">
        <f t="shared" si="11"/>
        <v/>
      </c>
      <c r="GI11" s="39">
        <f t="shared" si="40"/>
        <v>0</v>
      </c>
      <c r="GJ11" s="39">
        <f t="shared" si="41"/>
        <v>0</v>
      </c>
      <c r="GK11" s="39">
        <f t="shared" si="42"/>
        <v>0</v>
      </c>
      <c r="GL11" s="39">
        <f t="shared" si="43"/>
        <v>6</v>
      </c>
    </row>
    <row r="12" spans="1:194" x14ac:dyDescent="0.25">
      <c r="A12" s="19">
        <v>11</v>
      </c>
      <c r="B12" s="43" t="s">
        <v>284</v>
      </c>
      <c r="C12" s="43" t="s">
        <v>186</v>
      </c>
      <c r="D12" s="43" t="s">
        <v>241</v>
      </c>
      <c r="E12" s="43" t="s">
        <v>262</v>
      </c>
      <c r="F12" s="43" t="s">
        <v>1981</v>
      </c>
      <c r="G12" s="43" t="s">
        <v>190</v>
      </c>
      <c r="H12" s="43" t="s">
        <v>191</v>
      </c>
      <c r="I12" s="43" t="s">
        <v>192</v>
      </c>
      <c r="J12" s="44">
        <f t="shared" si="12"/>
        <v>46081.5625</v>
      </c>
      <c r="K12" s="44">
        <v>45717.5625</v>
      </c>
      <c r="L12" s="44">
        <v>44511</v>
      </c>
      <c r="M12" s="43" t="s">
        <v>2686</v>
      </c>
      <c r="N12" s="43" t="s">
        <v>2687</v>
      </c>
      <c r="O12" s="44">
        <v>46125.491342592592</v>
      </c>
      <c r="P12" s="43">
        <v>8412</v>
      </c>
      <c r="Q12" s="43">
        <v>3234</v>
      </c>
      <c r="R12" s="43">
        <v>5177</v>
      </c>
      <c r="S12" s="43" t="s">
        <v>194</v>
      </c>
      <c r="T12" s="44">
        <v>46023.770833333336</v>
      </c>
      <c r="U12" s="44">
        <v>46023.770833333336</v>
      </c>
      <c r="V12" s="44">
        <v>46023.770833333336</v>
      </c>
      <c r="W12" s="44">
        <v>46023.770833333336</v>
      </c>
      <c r="X12" s="44">
        <v>46023.770833333336</v>
      </c>
      <c r="Y12" s="44">
        <v>46124.770833333336</v>
      </c>
      <c r="Z12" s="43"/>
      <c r="AA12" s="43"/>
      <c r="AB12" s="44">
        <v>45907.770833333336</v>
      </c>
      <c r="AC12" s="43"/>
      <c r="AD12" s="43"/>
      <c r="AE12" s="43">
        <v>4</v>
      </c>
      <c r="AF12" s="43" t="s">
        <v>2688</v>
      </c>
      <c r="AG12" s="43" t="s">
        <v>2688</v>
      </c>
      <c r="AH12" s="43" t="s">
        <v>2689</v>
      </c>
      <c r="AI12" s="43" t="s">
        <v>2689</v>
      </c>
      <c r="AJ12" s="43" t="s">
        <v>286</v>
      </c>
      <c r="AK12" s="43" t="s">
        <v>2690</v>
      </c>
      <c r="AL12" s="46">
        <v>46043</v>
      </c>
      <c r="AM12" s="46">
        <v>46043</v>
      </c>
      <c r="AN12" s="47">
        <v>46753</v>
      </c>
      <c r="AO12" s="47">
        <v>46753</v>
      </c>
      <c r="AP12" s="47">
        <v>46854</v>
      </c>
      <c r="AQ12" s="47">
        <v>46388</v>
      </c>
      <c r="AR12" s="47">
        <v>46272</v>
      </c>
      <c r="AS12" s="48"/>
      <c r="AT12" s="48"/>
      <c r="AU12" s="43">
        <v>1</v>
      </c>
      <c r="AV12" s="43">
        <v>0</v>
      </c>
      <c r="AW12" s="43">
        <v>0</v>
      </c>
      <c r="AX12" s="51" t="s">
        <v>3241</v>
      </c>
      <c r="AY12" s="51" t="s">
        <v>3242</v>
      </c>
      <c r="AZ12" s="51" t="s">
        <v>268</v>
      </c>
      <c r="BA12" s="20">
        <f t="shared" ca="1" si="13"/>
        <v>1</v>
      </c>
      <c r="BB12" s="20">
        <f t="shared" ca="1" si="0"/>
        <v>1</v>
      </c>
      <c r="BC12" s="20">
        <f t="shared" ca="1" si="0"/>
        <v>0</v>
      </c>
      <c r="BD12" s="20">
        <f t="shared" ca="1" si="0"/>
        <v>0</v>
      </c>
      <c r="BE12" s="20">
        <f t="shared" ca="1" si="0"/>
        <v>0</v>
      </c>
      <c r="BF12" s="20">
        <f t="shared" ca="1" si="0"/>
        <v>0</v>
      </c>
      <c r="BG12" s="21">
        <f t="shared" ca="1" si="0"/>
        <v>0</v>
      </c>
      <c r="BH12" s="21" t="str">
        <f t="shared" ca="1" si="0"/>
        <v/>
      </c>
      <c r="BI12" s="21" t="str">
        <f t="shared" ca="1" si="0"/>
        <v/>
      </c>
      <c r="BJ12" s="22">
        <f t="shared" ca="1" si="14"/>
        <v>2</v>
      </c>
      <c r="BK12" s="21">
        <f t="shared" si="15"/>
        <v>4</v>
      </c>
      <c r="BL12" s="22">
        <f t="shared" ca="1" si="16"/>
        <v>8614</v>
      </c>
      <c r="BM12" s="22">
        <f t="shared" ca="1" si="17"/>
        <v>3273</v>
      </c>
      <c r="BN12" s="23">
        <f t="shared" ca="1" si="18"/>
        <v>5341</v>
      </c>
      <c r="BO12" s="24">
        <f t="shared" ca="1" si="19"/>
        <v>202</v>
      </c>
      <c r="BP12" s="51" t="str">
        <f>_xlfn.XLOOKUP(E12,[1]Validation!E:E,[1]Validation!F:F,"")</f>
        <v>EG45</v>
      </c>
      <c r="BQ12" s="51" t="str">
        <f>_xlfn.XLOOKUP(BP12,[1]Validation!F:F,[1]Validation!G:G,"")</f>
        <v>EG30 to EG45</v>
      </c>
      <c r="BR12" s="52" t="str">
        <f>VLOOKUP(G12,[1]Validation!$B$1:$C$9,2,0)</f>
        <v>B</v>
      </c>
      <c r="BS12" s="51">
        <f t="shared" ca="1" si="20"/>
        <v>15</v>
      </c>
      <c r="BT12" s="53">
        <f>_xlfn.XLOOKUP(B12,'[2]1. All Calls'!$R:$R,'[2]1. All Calls'!$A:$A,"",0)</f>
        <v>46125.670902777798</v>
      </c>
      <c r="BU12" s="51" t="str">
        <f>_xlfn.XLOOKUP(B12,'[2]1. All Calls'!$R:$R,'[2]1. All Calls'!$F:$F,"",0)</f>
        <v>CC-02046050</v>
      </c>
      <c r="BV12" s="51" t="str">
        <f>_xlfn.XLOOKUP(B12,'[2]1. All Calls'!$R:$R,'[2]1. All Calls'!$J:$J,"",0)</f>
        <v>Schedule Service</v>
      </c>
      <c r="BW12" s="53">
        <f>_xlfn.XLOOKUP(B12,'[2]Sch Calls'!$R:$R,'[2]Sch Calls'!$A:$A,"",0)</f>
        <v>46125.670902777798</v>
      </c>
      <c r="BX12" s="51">
        <f>_xlfn.XLOOKUP(B12,'[2]Sch Calls'!$R:$R,'[2]Sch Calls'!$B:$B,"",0)</f>
        <v>8412</v>
      </c>
      <c r="BY12" s="51" t="str">
        <f t="shared" si="21"/>
        <v>01-Jul-26</v>
      </c>
      <c r="BZ12" s="51" t="str">
        <f t="shared" si="21"/>
        <v>01-Jul-26</v>
      </c>
      <c r="CA12" s="51" t="str">
        <f t="shared" si="22"/>
        <v>04-Oct-26</v>
      </c>
      <c r="CB12" s="51" t="str">
        <f t="shared" si="23"/>
        <v>02-Jul-27</v>
      </c>
      <c r="CC12" s="51" t="str">
        <f t="shared" si="24"/>
        <v>12-Apr-28</v>
      </c>
      <c r="CD12" s="51" t="str">
        <f t="shared" si="25"/>
        <v>02-Jan-27</v>
      </c>
      <c r="CE12" s="51">
        <f t="shared" ca="1" si="26"/>
        <v>152</v>
      </c>
      <c r="CF12" s="51">
        <f t="shared" ca="1" si="26"/>
        <v>152</v>
      </c>
      <c r="CG12" s="51">
        <f t="shared" ca="1" si="27"/>
        <v>152</v>
      </c>
      <c r="CH12" s="51">
        <f t="shared" ca="1" si="28"/>
        <v>152</v>
      </c>
      <c r="CI12" s="51">
        <f t="shared" ca="1" si="29"/>
        <v>51</v>
      </c>
      <c r="CJ12" s="51">
        <f t="shared" ca="1" si="30"/>
        <v>152</v>
      </c>
      <c r="CK12" s="51">
        <f t="shared" ca="1" si="1"/>
        <v>608</v>
      </c>
      <c r="CL12" s="51">
        <f t="shared" ca="1" si="1"/>
        <v>608</v>
      </c>
      <c r="CM12" s="51">
        <f t="shared" ca="1" si="1"/>
        <v>608</v>
      </c>
      <c r="CN12" s="51">
        <f t="shared" ca="1" si="1"/>
        <v>608</v>
      </c>
      <c r="CO12" s="51">
        <f t="shared" ca="1" si="1"/>
        <v>204</v>
      </c>
      <c r="CP12" s="51">
        <f t="shared" ca="1" si="1"/>
        <v>608</v>
      </c>
      <c r="CQ12" s="51">
        <f t="shared" ca="1" si="2"/>
        <v>-939</v>
      </c>
      <c r="CR12" s="51">
        <f t="shared" ca="1" si="2"/>
        <v>-939</v>
      </c>
      <c r="CS12" s="51">
        <f t="shared" ca="1" si="2"/>
        <v>3061</v>
      </c>
      <c r="CT12" s="51">
        <f t="shared" ca="1" si="2"/>
        <v>3061</v>
      </c>
      <c r="CU12" s="51">
        <f t="shared" ca="1" si="2"/>
        <v>7796</v>
      </c>
      <c r="CV12" s="54">
        <f t="shared" ca="1" si="2"/>
        <v>1061</v>
      </c>
      <c r="CW12" s="25" t="s">
        <v>212</v>
      </c>
      <c r="CX12" s="55">
        <v>0.3</v>
      </c>
      <c r="CY12" s="55"/>
      <c r="CZ12" s="26">
        <v>0</v>
      </c>
      <c r="DA12" s="26">
        <v>0</v>
      </c>
      <c r="DB12" s="26">
        <v>0</v>
      </c>
      <c r="DC12" s="26">
        <v>0</v>
      </c>
      <c r="DD12" s="26">
        <v>0</v>
      </c>
      <c r="DE12" s="26">
        <v>0</v>
      </c>
      <c r="DF12" s="26">
        <v>0</v>
      </c>
      <c r="DG12" s="26">
        <v>0</v>
      </c>
      <c r="DH12" s="26">
        <v>0</v>
      </c>
      <c r="DI12" s="26">
        <v>0</v>
      </c>
      <c r="DJ12" s="26">
        <v>0</v>
      </c>
      <c r="DK12" s="26">
        <v>0</v>
      </c>
      <c r="DL12" s="27">
        <f t="shared" si="31"/>
        <v>46200.670902777798</v>
      </c>
      <c r="DM12" s="28">
        <f t="shared" ca="1" si="32"/>
        <v>0</v>
      </c>
      <c r="DN12" s="56">
        <f>_xlfn.XLOOKUP(B12,'[2]1. All Calls'!$R:$R,'[2]1. All Calls'!$A:$A,"",0)</f>
        <v>46125.670902777798</v>
      </c>
      <c r="DO12" s="57" t="str">
        <f ca="1">VLOOKUP(DM12,[1]Validation!$B$20:$C$25,2,0)</f>
        <v>Within 3 months</v>
      </c>
      <c r="DP12" s="58" t="str">
        <f>_xlfn.XLOOKUP(B12,'[1]Active AMCs- Dealer'!E:E,'[1]Active AMCs- Dealer'!L:L,"Not in AMC",0)</f>
        <v>Not in AMC</v>
      </c>
      <c r="DQ12" s="50" t="s">
        <v>238</v>
      </c>
      <c r="DR12" s="29" t="str">
        <f>_xlfn.XLOOKUP(B12,'[2]1. All Calls'!$R:$R,'[2]1. All Calls'!$F:$F,"",0)</f>
        <v>CC-02046050</v>
      </c>
      <c r="DS12" s="29" t="str">
        <f>_xlfn.XLOOKUP(B12,'[2]1. All Calls'!$R:$R,'[2]1. All Calls'!$AB:$AB,"",0)</f>
        <v>We visited site and changed Valve kit after than start and check unit running well condition at the present time.</v>
      </c>
      <c r="DT12" s="30">
        <f>_xlfn.XLOOKUP(DR12,'[2]1. All Calls'!$F:$F,'[2]1. All Calls'!$A:$A,"",0)</f>
        <v>46125.670902777798</v>
      </c>
      <c r="DU12" s="31">
        <f>_xlfn.XLOOKUP(DR12,'[2]1. All Calls'!$F:$F,'[2]1. All Calls'!$B:$B,"",0)</f>
        <v>8412</v>
      </c>
      <c r="DV12" s="31">
        <f>_xlfn.XLOOKUP(B12,[1]MDA_Assets!D:D,[1]MDA_Assets!N:N,"",0)</f>
        <v>3234</v>
      </c>
      <c r="DW12" s="31">
        <f>_xlfn.XLOOKUP(B12,[1]MDA_Assets!D:D,[1]MDA_Assets!O:O,"",0)</f>
        <v>5177</v>
      </c>
      <c r="DX12" s="32" t="str">
        <f>_xlfn.XLOOKUP(B12,[1]MDA_Assets!D:D,[1]MDA_Assets!Q:Q,"",0)</f>
        <v>Synthetic</v>
      </c>
      <c r="DY12" s="33">
        <f>_xlfn.XLOOKUP(B12,[1]MDA_Assets!D:D,[1]MDA_Assets!R:R,"",0)</f>
        <v>46024</v>
      </c>
      <c r="DZ12" s="33">
        <f>_xlfn.XLOOKUP(B12,[1]MDA_Assets!D:D,[1]MDA_Assets!S:S,"",0)</f>
        <v>46024</v>
      </c>
      <c r="EA12" s="33">
        <f>_xlfn.XLOOKUP(B12,[1]MDA_Assets!D:D,[1]MDA_Assets!T:T,"",0)</f>
        <v>46024</v>
      </c>
      <c r="EB12" s="33">
        <f>_xlfn.XLOOKUP(B12,[1]MDA_Assets!D:D,[1]MDA_Assets!U:U,"",0)</f>
        <v>46024</v>
      </c>
      <c r="EC12" s="33">
        <f>_xlfn.XLOOKUP(B12,[1]MDA_Assets!D:D,[1]MDA_Assets!V:V,"",0)</f>
        <v>46024</v>
      </c>
      <c r="ED12" s="33">
        <f>_xlfn.XLOOKUP(B12,[1]MDA_Assets!D:D,[1]MDA_Assets!W:W,"",0)</f>
        <v>46125</v>
      </c>
      <c r="EE12" s="32">
        <f>_xlfn.XLOOKUP(B12,[1]MDA_Assets!D:D,[1]MDA_Assets!X:X,"",0)</f>
        <v>0</v>
      </c>
      <c r="EF12" s="33">
        <f>_xlfn.XLOOKUP(B12,[1]MDA_Assets!D:D,[1]MDA_Assets!Y:Y,"",0)</f>
        <v>45908</v>
      </c>
      <c r="EG12" s="33">
        <f>_xlfn.XLOOKUP(B12,[1]MDA_Assets!D:D,[1]MDA_Assets!Z:Z,"",0)</f>
        <v>0</v>
      </c>
      <c r="EH12" s="33">
        <f>_xlfn.XLOOKUP(B12,[1]MDA_Assets!D:D,[1]MDA_Assets!AA:AA,"",0)</f>
        <v>0</v>
      </c>
      <c r="EI12" s="34">
        <f>_xlfn.XLOOKUP(B12,[1]MDA_Assets!D:D,[1]MDA_Assets!P:P,"",0)</f>
        <v>4</v>
      </c>
      <c r="EJ12" s="35" t="str">
        <f>_xlfn.XLOOKUP(B12,[1]MDA_Assets!D:D,[1]MDA_Assets!AB:AB,"",0)</f>
        <v>-331</v>
      </c>
      <c r="EK12" s="35" t="str">
        <f>_xlfn.XLOOKUP(B12,[1]MDA_Assets!D:D,[1]MDA_Assets!AC:AC,"",0)</f>
        <v>-331</v>
      </c>
      <c r="EL12" s="35" t="str">
        <f>_xlfn.XLOOKUP(B12,[1]MDA_Assets!D:D,[1]MDA_Assets!AD:AD,"",0)</f>
        <v>3669</v>
      </c>
      <c r="EM12" s="35" t="str">
        <f>_xlfn.XLOOKUP(B12,[1]MDA_Assets!D:D,[1]MDA_Assets!AE:AE,"",0)</f>
        <v>3669</v>
      </c>
      <c r="EN12" s="35" t="str">
        <f>_xlfn.XLOOKUP(B12,[1]MDA_Assets!D:D,[1]MDA_Assets!AF:AF,"",0)</f>
        <v>8000</v>
      </c>
      <c r="EO12" s="35" t="str">
        <f>_xlfn.XLOOKUP(B12,[1]MDA_Assets!D:D,[1]MDA_Assets!AG:AG,"",0)</f>
        <v>1669</v>
      </c>
      <c r="EP12" s="36">
        <f t="shared" si="33"/>
        <v>20</v>
      </c>
      <c r="EQ12" s="36">
        <f t="shared" si="33"/>
        <v>20</v>
      </c>
      <c r="ER12" s="36">
        <f t="shared" si="34"/>
        <v>730</v>
      </c>
      <c r="ES12" s="36">
        <f t="shared" si="35"/>
        <v>730</v>
      </c>
      <c r="ET12" s="36">
        <f t="shared" si="36"/>
        <v>730</v>
      </c>
      <c r="EU12" s="36">
        <f t="shared" si="37"/>
        <v>365</v>
      </c>
      <c r="EV12" s="36">
        <f t="shared" si="38"/>
        <v>365</v>
      </c>
      <c r="EW12" s="36" t="str">
        <f t="shared" si="3"/>
        <v/>
      </c>
      <c r="EX12" s="36" t="str">
        <f t="shared" si="4"/>
        <v/>
      </c>
      <c r="EY12" s="36">
        <f t="shared" si="5"/>
        <v>0.65</v>
      </c>
      <c r="EZ12" s="36">
        <f t="shared" si="5"/>
        <v>0.65</v>
      </c>
      <c r="FA12" s="36">
        <f t="shared" si="5"/>
        <v>23.55</v>
      </c>
      <c r="FB12" s="36">
        <f t="shared" si="5"/>
        <v>23.55</v>
      </c>
      <c r="FC12" s="36">
        <f t="shared" si="5"/>
        <v>23.55</v>
      </c>
      <c r="FD12" s="36">
        <f t="shared" si="5"/>
        <v>11.78</v>
      </c>
      <c r="FE12" s="36">
        <f t="shared" si="5"/>
        <v>11.78</v>
      </c>
      <c r="FF12" s="36" t="str">
        <f t="shared" si="5"/>
        <v/>
      </c>
      <c r="FG12" s="36" t="str">
        <f t="shared" si="5"/>
        <v/>
      </c>
      <c r="FH12" s="37" t="str" cm="1">
        <f t="array" ref="FH12">_xlfn.IFS(EY12="", "No Data", EY12&lt;0, "Negative/Future", EY12=0, "Zero Days", EY12&lt;=3, "&lt; 3 Months", EY12&lt;=6, "3 to 6 Months", EY12&lt;=9, "6 to 9 Months", EY12&lt;=12, "9 to 12 Months", EY12&lt;=15, "12 to 15 Months", EY12&lt;=18, "15 to 18 Months", EY12&lt;=24, "18 to 24 Months", EY12&gt;24, "&gt; 24 Months")</f>
        <v>&lt; 3 Months</v>
      </c>
      <c r="FI12" s="37" t="str" cm="1">
        <f t="array" ref="FI12">_xlfn.IFS(EZ12="", "No Data", EZ12&lt;0, "Negative/Future", EZ12=0, "Zero Days", EZ12&lt;=3, "&lt; 3 Months", EZ12&lt;=6, "3 to 6 Months", EZ12&lt;=9, "6 to 9 Months", EZ12&lt;=12, "9 to 12 Months", EZ12&lt;=15, "12 to 15 Months", EZ12&lt;=18, "15 to 18 Months", EZ12&lt;=24, "18 to 24 Months", EZ12&gt;24, "&gt; 24 Months")</f>
        <v>&lt; 3 Months</v>
      </c>
      <c r="FJ12" s="37" t="str" cm="1">
        <f t="array" ref="FJ12">_xlfn.IFS(FA12="", "No Data", FA12&lt;0, "Negative/Future", FA12=0, "Zero Days", FA12&lt;=3, "&lt; 3 Months", FA12&lt;=6, "3 to 6 Months", FA12&lt;=9, "6 to 9 Months", FA12&lt;=12, "9 to 12 Months", FA12&lt;=15, "12 to 15 Months", FA12&lt;=18, "15 to 18 Months", FA12&lt;=24, "18 to 24 Months", FA12&gt;24, "&gt; 24 Months")</f>
        <v>18 to 24 Months</v>
      </c>
      <c r="FK12" s="37" t="str" cm="1">
        <f t="array" ref="FK12">_xlfn.IFS(FB12="", "No Data", FB12&lt;0, "Negative/Future", FB12=0, "Zero Days", FB12&lt;=3, "&lt; 3 Months", FB12&lt;=6, "3 to 6 Months", FB12&lt;=9, "6 to 9 Months", FB12&lt;=12, "9 to 12 Months", FB12&lt;=15, "12 to 15 Months", FB12&lt;=18, "15 to 18 Months", FB12&lt;=24, "18 to 24 Months", FB12&gt;24, "&gt; 24 Months")</f>
        <v>18 to 24 Months</v>
      </c>
      <c r="FL12" s="37" t="str" cm="1">
        <f t="array" ref="FL12">_xlfn.IFS(FC12="", "No Data", FC12&lt;0, "Negative/Future", FC12=0, "Zero Days", FC12&lt;=3, "&lt; 3 Months", FC12&lt;=6, "3 to 6 Months", FC12&lt;=9, "6 to 9 Months", FC12&lt;=12, "9 to 12 Months", FC12&lt;=15, "12 to 15 Months", FC12&lt;=18, "15 to 18 Months", FC12&lt;=24, "18 to 24 Months", FC12&gt;24, "&gt; 24 Months")</f>
        <v>18 to 24 Months</v>
      </c>
      <c r="FM12" s="37" t="str" cm="1">
        <f t="array" ref="FM12">_xlfn.IFS(FD12="", "No Data", FD12&lt;0, "Negative/Future", FD12=0, "Zero Days", FD12&lt;=3, "&lt; 3 Months", FD12&lt;=6, "3 to 6 Months", FD12&lt;=9, "6 to 9 Months", FD12&lt;=12, "9 to 12 Months", FD12&lt;=15, "12 to 15 Months", FD12&lt;=18, "15 to 18 Months", FD12&lt;=24, "18 to 24 Months", FD12&gt;24, "&gt; 24 Months")</f>
        <v>9 to 12 Months</v>
      </c>
      <c r="FN12" s="37" t="str" cm="1">
        <f t="array" ref="FN12">_xlfn.IFS(FE12="", "No Data", FE12&lt;0, "Negative/Future", FE12=0, "Zero Days", FE12&lt;=3, "&lt; 3 Months", FE12&lt;=6, "3 to 6 Months", FE12&lt;=9, "6 to 9 Months", FE12&lt;=12, "9 to 12 Months", FE12&lt;=15, "12 to 15 Months", FE12&lt;=18, "15 to 18 Months", FE12&lt;=24, "18 to 24 Months", FE12&gt;24, "&gt; 24 Months")</f>
        <v>9 to 12 Months</v>
      </c>
      <c r="FO12" s="37" t="str" cm="1">
        <f t="array" ref="FO12">_xlfn.IFS(FG12="", "No Data", FG12&lt;0, "Negative/Future", FG12=0, "Zero Days", FG12&lt;=3, "&lt; 3 Months", FG12&lt;=6, "3 to 6 Months", FG12&lt;=9, "6 to 9 Months", FG12&lt;=12, "9 to 12 Months", FG12&lt;=15, "12 to 15 Months", FG12&lt;=18, "15 to 18 Months", FG12&lt;=24, "18 to 24 Months", FG12&gt;24, "&gt; 24 Months")</f>
        <v>No Data</v>
      </c>
      <c r="FP12" s="37" t="str" cm="1">
        <f t="array" ref="FP12">_xlfn.IFS(FF12="", "No Data", FF12&lt;0, "Negative/Future", FF12=0, "Zero Days", FF12&lt;=3, "&lt; 3 Months", FF12&lt;=6, "3 to 6 Months", FF12&lt;=9, "6 to 9 Months", FF12&lt;=12, "9 to 12 Months", FF12&lt;=15, "12 to 15 Months", FF12&lt;=18, "15 to 18 Months", FF12&lt;=24, "18 to 24 Months", FF12&gt;24, "&gt; 24 Months")</f>
        <v>No Data</v>
      </c>
      <c r="FQ12" s="29" t="s">
        <v>269</v>
      </c>
      <c r="FR12" s="29">
        <v>7001349489</v>
      </c>
      <c r="FS12" s="38" t="str">
        <f>VLOOKUP(_xlfn.XLOOKUP(B12,[1]MDA_Assets!D:D,[1]MDA_Assets!I:I,"",0),[1]Validation!$B$1:$C$8,2,0)</f>
        <v>B</v>
      </c>
      <c r="FT12" s="38" t="s">
        <v>202</v>
      </c>
      <c r="FU12" s="31">
        <f>_xlfn.XLOOKUP(B12,[1]MDA_Assets!D:D,[1]MDA_Assets!X:X,"",0)</f>
        <v>0</v>
      </c>
      <c r="FV12" s="39">
        <v>2</v>
      </c>
      <c r="FW12" s="39">
        <v>0</v>
      </c>
      <c r="FX12" s="39">
        <v>0</v>
      </c>
      <c r="FY12" s="39">
        <v>7</v>
      </c>
      <c r="FZ12" s="40">
        <f t="shared" si="6"/>
        <v>46044</v>
      </c>
      <c r="GA12" s="40">
        <f t="shared" si="6"/>
        <v>46044</v>
      </c>
      <c r="GB12" s="40">
        <f t="shared" si="7"/>
        <v>46754</v>
      </c>
      <c r="GC12" s="40">
        <f t="shared" si="8"/>
        <v>46754</v>
      </c>
      <c r="GD12" s="40">
        <f t="shared" si="9"/>
        <v>46754</v>
      </c>
      <c r="GE12" s="40">
        <f t="shared" si="10"/>
        <v>46490</v>
      </c>
      <c r="GF12" s="40">
        <f t="shared" si="39"/>
        <v>46273</v>
      </c>
      <c r="GG12" s="40" t="str">
        <f t="shared" si="11"/>
        <v/>
      </c>
      <c r="GH12" s="40" t="str">
        <f t="shared" si="11"/>
        <v/>
      </c>
      <c r="GI12" s="39">
        <f t="shared" si="40"/>
        <v>0</v>
      </c>
      <c r="GJ12" s="39">
        <f t="shared" si="41"/>
        <v>2</v>
      </c>
      <c r="GK12" s="39">
        <f t="shared" si="42"/>
        <v>0</v>
      </c>
      <c r="GL12" s="39">
        <f t="shared" si="43"/>
        <v>5</v>
      </c>
    </row>
    <row r="13" spans="1:194" x14ac:dyDescent="0.25">
      <c r="A13" s="19">
        <v>12</v>
      </c>
      <c r="B13" s="43" t="s">
        <v>288</v>
      </c>
      <c r="C13" s="43" t="s">
        <v>186</v>
      </c>
      <c r="D13" s="43" t="s">
        <v>187</v>
      </c>
      <c r="E13" s="43" t="s">
        <v>289</v>
      </c>
      <c r="F13" s="43" t="s">
        <v>290</v>
      </c>
      <c r="G13" s="43" t="s">
        <v>243</v>
      </c>
      <c r="H13" s="43" t="s">
        <v>291</v>
      </c>
      <c r="I13" s="43" t="s">
        <v>192</v>
      </c>
      <c r="J13" s="44">
        <f t="shared" si="12"/>
        <v>44900.770833333336</v>
      </c>
      <c r="K13" s="44">
        <v>44536.770833333336</v>
      </c>
      <c r="L13" s="44">
        <v>44246</v>
      </c>
      <c r="M13" s="43" t="s">
        <v>1985</v>
      </c>
      <c r="N13" s="43" t="s">
        <v>226</v>
      </c>
      <c r="O13" s="44">
        <v>46104.288101851853</v>
      </c>
      <c r="P13" s="43">
        <v>17398</v>
      </c>
      <c r="Q13" s="43">
        <v>9221</v>
      </c>
      <c r="R13" s="43">
        <v>8177</v>
      </c>
      <c r="S13" s="43" t="s">
        <v>194</v>
      </c>
      <c r="T13" s="44">
        <v>45712.770833333336</v>
      </c>
      <c r="U13" s="44">
        <v>46000.770833333336</v>
      </c>
      <c r="V13" s="44">
        <v>46000.770833333336</v>
      </c>
      <c r="W13" s="44">
        <v>45191.770833333336</v>
      </c>
      <c r="X13" s="44">
        <v>46000.770833333336</v>
      </c>
      <c r="Y13" s="44">
        <v>45334.770833333336</v>
      </c>
      <c r="Z13" s="43" t="s">
        <v>199</v>
      </c>
      <c r="AA13" s="43" t="s">
        <v>292</v>
      </c>
      <c r="AB13" s="44">
        <v>46000.770833333336</v>
      </c>
      <c r="AC13" s="44">
        <v>46000.770833333336</v>
      </c>
      <c r="AD13" s="44">
        <v>46000.770833333336</v>
      </c>
      <c r="AE13" s="43">
        <v>4</v>
      </c>
      <c r="AF13" s="43" t="s">
        <v>746</v>
      </c>
      <c r="AG13" s="43" t="s">
        <v>746</v>
      </c>
      <c r="AH13" s="43" t="s">
        <v>1986</v>
      </c>
      <c r="AI13" s="43" t="s">
        <v>293</v>
      </c>
      <c r="AJ13" s="43" t="s">
        <v>294</v>
      </c>
      <c r="AK13" s="43" t="s">
        <v>1987</v>
      </c>
      <c r="AL13" s="47">
        <v>46365</v>
      </c>
      <c r="AM13" s="49">
        <v>46180</v>
      </c>
      <c r="AN13" s="47">
        <v>46250</v>
      </c>
      <c r="AO13" s="46">
        <v>45921</v>
      </c>
      <c r="AP13" s="46">
        <v>46064</v>
      </c>
      <c r="AQ13" s="47">
        <v>46365</v>
      </c>
      <c r="AR13" s="47">
        <v>46365</v>
      </c>
      <c r="AS13" s="47">
        <v>46365</v>
      </c>
      <c r="AT13" s="47">
        <v>46365</v>
      </c>
      <c r="AU13" s="43">
        <v>1</v>
      </c>
      <c r="AV13" s="43">
        <v>0</v>
      </c>
      <c r="AW13" s="43">
        <v>1</v>
      </c>
      <c r="AX13" s="51" t="s">
        <v>237</v>
      </c>
      <c r="AY13" s="51" t="s">
        <v>237</v>
      </c>
      <c r="AZ13" s="51" t="s">
        <v>198</v>
      </c>
      <c r="BA13" s="20">
        <f t="shared" ca="1" si="13"/>
        <v>0</v>
      </c>
      <c r="BB13" s="20">
        <f t="shared" ca="1" si="0"/>
        <v>1</v>
      </c>
      <c r="BC13" s="20">
        <f t="shared" ca="1" si="0"/>
        <v>0</v>
      </c>
      <c r="BD13" s="20">
        <f t="shared" ca="1" si="0"/>
        <v>1</v>
      </c>
      <c r="BE13" s="20">
        <f t="shared" ca="1" si="0"/>
        <v>1</v>
      </c>
      <c r="BF13" s="20">
        <f t="shared" ca="1" si="0"/>
        <v>0</v>
      </c>
      <c r="BG13" s="21">
        <f t="shared" ca="1" si="0"/>
        <v>0</v>
      </c>
      <c r="BH13" s="21">
        <f t="shared" ca="1" si="0"/>
        <v>0</v>
      </c>
      <c r="BI13" s="21">
        <f t="shared" ca="1" si="0"/>
        <v>0</v>
      </c>
      <c r="BJ13" s="22">
        <f t="shared" ca="1" si="14"/>
        <v>3</v>
      </c>
      <c r="BK13" s="21">
        <f t="shared" si="15"/>
        <v>4</v>
      </c>
      <c r="BL13" s="22">
        <f t="shared" ca="1" si="16"/>
        <v>17685</v>
      </c>
      <c r="BM13" s="22">
        <f t="shared" ca="1" si="17"/>
        <v>9373</v>
      </c>
      <c r="BN13" s="23">
        <f t="shared" ca="1" si="18"/>
        <v>8312</v>
      </c>
      <c r="BO13" s="24">
        <f t="shared" ca="1" si="19"/>
        <v>287</v>
      </c>
      <c r="BP13" s="51" t="str">
        <f>_xlfn.XLOOKUP(E13,[1]Validation!E:E,[1]Validation!F:F,"")</f>
        <v>EG37</v>
      </c>
      <c r="BQ13" s="51" t="str">
        <f>_xlfn.XLOOKUP(BP13,[1]Validation!F:F,[1]Validation!G:G,"")</f>
        <v>EG30 to EG45</v>
      </c>
      <c r="BR13" s="52" t="str">
        <f>VLOOKUP(G13,[1]Validation!$B$1:$C$9,2,0)</f>
        <v>A</v>
      </c>
      <c r="BS13" s="51">
        <f t="shared" ca="1" si="20"/>
        <v>54</v>
      </c>
      <c r="BT13" s="53">
        <f>_xlfn.XLOOKUP(B13,'[2]1. All Calls'!$R:$R,'[2]1. All Calls'!$A:$A,"",0)</f>
        <v>46090.283981481502</v>
      </c>
      <c r="BU13" s="51" t="str">
        <f>_xlfn.XLOOKUP(B13,'[2]1. All Calls'!$R:$R,'[2]1. All Calls'!$F:$F,"",0)</f>
        <v>CC-02003522</v>
      </c>
      <c r="BV13" s="51" t="str">
        <f>_xlfn.XLOOKUP(B13,'[2]1. All Calls'!$R:$R,'[2]1. All Calls'!$J:$J,"",0)</f>
        <v>Schedule Service - AMC</v>
      </c>
      <c r="BW13" s="53">
        <f>_xlfn.XLOOKUP(B13,'[2]Sch Calls'!$R:$R,'[2]Sch Calls'!$A:$A,"",0)</f>
        <v>46001.5777199074</v>
      </c>
      <c r="BX13" s="51">
        <f>_xlfn.XLOOKUP(B13,'[2]Sch Calls'!$R:$R,'[2]Sch Calls'!$B:$B,"",0)</f>
        <v>16782</v>
      </c>
      <c r="BY13" s="51" t="str">
        <f t="shared" si="21"/>
        <v>08-Jun-26</v>
      </c>
      <c r="BZ13" s="51" t="str">
        <f t="shared" si="21"/>
        <v>08-Jun-26</v>
      </c>
      <c r="CA13" s="51" t="str">
        <f t="shared" si="22"/>
        <v>27-Nov-25</v>
      </c>
      <c r="CB13" s="51" t="str">
        <f t="shared" si="23"/>
        <v>22-Mar-25</v>
      </c>
      <c r="CC13" s="51" t="str">
        <f t="shared" si="24"/>
        <v>12-Feb-26</v>
      </c>
      <c r="CD13" s="51" t="str">
        <f t="shared" si="25"/>
        <v>10-Dec-26</v>
      </c>
      <c r="CE13" s="51">
        <f t="shared" ca="1" si="26"/>
        <v>175</v>
      </c>
      <c r="CF13" s="51">
        <f t="shared" ca="1" si="26"/>
        <v>175</v>
      </c>
      <c r="CG13" s="51">
        <f t="shared" ca="1" si="27"/>
        <v>463</v>
      </c>
      <c r="CH13" s="51">
        <f t="shared" ca="1" si="28"/>
        <v>984</v>
      </c>
      <c r="CI13" s="51">
        <f t="shared" ca="1" si="29"/>
        <v>841</v>
      </c>
      <c r="CJ13" s="51">
        <f t="shared" ca="1" si="30"/>
        <v>175</v>
      </c>
      <c r="CK13" s="51">
        <f t="shared" ca="1" si="1"/>
        <v>700</v>
      </c>
      <c r="CL13" s="51">
        <f t="shared" ca="1" si="1"/>
        <v>700</v>
      </c>
      <c r="CM13" s="51">
        <f t="shared" ca="1" si="1"/>
        <v>1852</v>
      </c>
      <c r="CN13" s="51">
        <f t="shared" ca="1" si="1"/>
        <v>3936</v>
      </c>
      <c r="CO13" s="51">
        <f t="shared" ca="1" si="1"/>
        <v>3364</v>
      </c>
      <c r="CP13" s="51">
        <f t="shared" ca="1" si="1"/>
        <v>700</v>
      </c>
      <c r="CQ13" s="51">
        <f t="shared" ca="1" si="2"/>
        <v>682</v>
      </c>
      <c r="CR13" s="51">
        <f t="shared" ca="1" si="2"/>
        <v>682</v>
      </c>
      <c r="CS13" s="51">
        <f t="shared" ca="1" si="2"/>
        <v>-1268</v>
      </c>
      <c r="CT13" s="51">
        <f t="shared" ca="1" si="2"/>
        <v>-2180</v>
      </c>
      <c r="CU13" s="51">
        <f t="shared" ca="1" si="2"/>
        <v>392</v>
      </c>
      <c r="CV13" s="54">
        <f t="shared" ca="1" si="2"/>
        <v>2682</v>
      </c>
      <c r="CW13" s="25" t="s">
        <v>212</v>
      </c>
      <c r="CX13" s="55">
        <v>0.52</v>
      </c>
      <c r="CY13" s="55"/>
      <c r="CZ13" s="26">
        <v>0</v>
      </c>
      <c r="DA13" s="26">
        <v>0</v>
      </c>
      <c r="DB13" s="26">
        <v>0</v>
      </c>
      <c r="DC13" s="26">
        <v>0</v>
      </c>
      <c r="DD13" s="26">
        <v>0</v>
      </c>
      <c r="DE13" s="26">
        <v>0</v>
      </c>
      <c r="DF13" s="26">
        <v>0</v>
      </c>
      <c r="DG13" s="26">
        <v>0</v>
      </c>
      <c r="DH13" s="26">
        <v>0</v>
      </c>
      <c r="DI13" s="26">
        <v>0</v>
      </c>
      <c r="DJ13" s="26">
        <v>0</v>
      </c>
      <c r="DK13" s="26">
        <v>0</v>
      </c>
      <c r="DL13" s="27">
        <f t="shared" si="31"/>
        <v>46165.283981481502</v>
      </c>
      <c r="DM13" s="28">
        <f t="shared" ca="1" si="32"/>
        <v>1</v>
      </c>
      <c r="DN13" s="56">
        <f>_xlfn.XLOOKUP(B13,'[2]1. All Calls'!$R:$R,'[2]1. All Calls'!$A:$A,"",0)</f>
        <v>46090.283981481502</v>
      </c>
      <c r="DO13" s="57" t="str">
        <f ca="1">VLOOKUP(DM13,[1]Validation!$B$20:$C$25,2,0)</f>
        <v>Above 3 months</v>
      </c>
      <c r="DP13" s="58" t="str">
        <f>_xlfn.XLOOKUP(B13,'[1]Active AMCs- Dealer'!E:E,'[1]Active AMCs- Dealer'!L:L,"Not in AMC",0)</f>
        <v>AMC</v>
      </c>
      <c r="DQ13" s="50" t="s">
        <v>200</v>
      </c>
      <c r="DR13" s="29" t="str">
        <f>_xlfn.XLOOKUP(B13,'[2]1. All Calls'!$R:$R,'[2]1. All Calls'!$F:$F,"",0)</f>
        <v>CC-02003522</v>
      </c>
      <c r="DS13" s="29" t="str">
        <f>_xlfn.XLOOKUP(B13,'[2]1. All Calls'!$R:$R,'[2]1. All Calls'!$AB:$AB,"",0)</f>
        <v>AMC visit carried out</v>
      </c>
      <c r="DT13" s="30">
        <f>_xlfn.XLOOKUP(DR13,'[2]1. All Calls'!$F:$F,'[2]1. All Calls'!$A:$A,"",0)</f>
        <v>46090.283981481502</v>
      </c>
      <c r="DU13" s="31">
        <f>_xlfn.XLOOKUP(DR13,'[2]1. All Calls'!$F:$F,'[2]1. All Calls'!$B:$B,"",0)</f>
        <v>17398</v>
      </c>
      <c r="DV13" s="31">
        <f>_xlfn.XLOOKUP(B13,[1]MDA_Assets!D:D,[1]MDA_Assets!N:N,"",0)</f>
        <v>9221</v>
      </c>
      <c r="DW13" s="31">
        <f>_xlfn.XLOOKUP(B13,[1]MDA_Assets!D:D,[1]MDA_Assets!O:O,"",0)</f>
        <v>8177</v>
      </c>
      <c r="DX13" s="32" t="str">
        <f>_xlfn.XLOOKUP(B13,[1]MDA_Assets!D:D,[1]MDA_Assets!Q:Q,"",0)</f>
        <v>Synthetic</v>
      </c>
      <c r="DY13" s="33">
        <f>_xlfn.XLOOKUP(B13,[1]MDA_Assets!D:D,[1]MDA_Assets!R:R,"",0)</f>
        <v>45713</v>
      </c>
      <c r="DZ13" s="33">
        <f>_xlfn.XLOOKUP(B13,[1]MDA_Assets!D:D,[1]MDA_Assets!S:S,"",0)</f>
        <v>46001</v>
      </c>
      <c r="EA13" s="33">
        <f>_xlfn.XLOOKUP(B13,[1]MDA_Assets!D:D,[1]MDA_Assets!T:T,"",0)</f>
        <v>46001</v>
      </c>
      <c r="EB13" s="33">
        <f>_xlfn.XLOOKUP(B13,[1]MDA_Assets!D:D,[1]MDA_Assets!U:U,"",0)</f>
        <v>45192</v>
      </c>
      <c r="EC13" s="33">
        <f>_xlfn.XLOOKUP(B13,[1]MDA_Assets!D:D,[1]MDA_Assets!V:V,"",0)</f>
        <v>46001</v>
      </c>
      <c r="ED13" s="33">
        <f>_xlfn.XLOOKUP(B13,[1]MDA_Assets!D:D,[1]MDA_Assets!W:W,"",0)</f>
        <v>45335</v>
      </c>
      <c r="EE13" s="32" t="str">
        <f>_xlfn.XLOOKUP(B13,[1]MDA_Assets!D:D,[1]MDA_Assets!X:X,"",0)</f>
        <v>Yes</v>
      </c>
      <c r="EF13" s="33">
        <f>_xlfn.XLOOKUP(B13,[1]MDA_Assets!D:D,[1]MDA_Assets!Y:Y,"",0)</f>
        <v>46001</v>
      </c>
      <c r="EG13" s="33">
        <f>_xlfn.XLOOKUP(B13,[1]MDA_Assets!D:D,[1]MDA_Assets!Z:Z,"",0)</f>
        <v>46001</v>
      </c>
      <c r="EH13" s="33">
        <f>_xlfn.XLOOKUP(B13,[1]MDA_Assets!D:D,[1]MDA_Assets!AA:AA,"",0)</f>
        <v>46001</v>
      </c>
      <c r="EI13" s="34">
        <f>_xlfn.XLOOKUP(B13,[1]MDA_Assets!D:D,[1]MDA_Assets!P:P,"",0)</f>
        <v>4</v>
      </c>
      <c r="EJ13" s="35" t="str">
        <f>_xlfn.XLOOKUP(B13,[1]MDA_Assets!D:D,[1]MDA_Assets!AB:AB,"",0)</f>
        <v>1382</v>
      </c>
      <c r="EK13" s="35" t="str">
        <f>_xlfn.XLOOKUP(B13,[1]MDA_Assets!D:D,[1]MDA_Assets!AC:AC,"",0)</f>
        <v>1382</v>
      </c>
      <c r="EL13" s="35" t="str">
        <f>_xlfn.XLOOKUP(B13,[1]MDA_Assets!D:D,[1]MDA_Assets!AD:AD,"",0)</f>
        <v>584</v>
      </c>
      <c r="EM13" s="35" t="str">
        <f>_xlfn.XLOOKUP(B13,[1]MDA_Assets!D:D,[1]MDA_Assets!AE:AE,"",0)</f>
        <v>1756</v>
      </c>
      <c r="EN13" s="35" t="str">
        <f>_xlfn.XLOOKUP(B13,[1]MDA_Assets!D:D,[1]MDA_Assets!AF:AF,"",0)</f>
        <v>3756</v>
      </c>
      <c r="EO13" s="35" t="str">
        <f>_xlfn.XLOOKUP(B13,[1]MDA_Assets!D:D,[1]MDA_Assets!AG:AG,"",0)</f>
        <v>3382</v>
      </c>
      <c r="EP13" s="36">
        <f t="shared" si="33"/>
        <v>365</v>
      </c>
      <c r="EQ13" s="36">
        <f t="shared" si="33"/>
        <v>180</v>
      </c>
      <c r="ER13" s="36">
        <f t="shared" si="34"/>
        <v>538</v>
      </c>
      <c r="ES13" s="36">
        <f t="shared" si="35"/>
        <v>730</v>
      </c>
      <c r="ET13" s="36">
        <f t="shared" si="36"/>
        <v>730</v>
      </c>
      <c r="EU13" s="36">
        <f t="shared" si="37"/>
        <v>365</v>
      </c>
      <c r="EV13" s="36">
        <f t="shared" si="38"/>
        <v>365</v>
      </c>
      <c r="EW13" s="36">
        <f t="shared" si="3"/>
        <v>365</v>
      </c>
      <c r="EX13" s="36">
        <f t="shared" si="4"/>
        <v>365</v>
      </c>
      <c r="EY13" s="36">
        <f t="shared" si="5"/>
        <v>11.78</v>
      </c>
      <c r="EZ13" s="36">
        <f t="shared" si="5"/>
        <v>5.81</v>
      </c>
      <c r="FA13" s="36">
        <f t="shared" si="5"/>
        <v>17.360000000000003</v>
      </c>
      <c r="FB13" s="36">
        <f t="shared" si="5"/>
        <v>23.55</v>
      </c>
      <c r="FC13" s="36">
        <f t="shared" si="5"/>
        <v>23.55</v>
      </c>
      <c r="FD13" s="36">
        <f t="shared" si="5"/>
        <v>11.78</v>
      </c>
      <c r="FE13" s="36">
        <f t="shared" si="5"/>
        <v>11.78</v>
      </c>
      <c r="FF13" s="36">
        <f t="shared" si="5"/>
        <v>11.78</v>
      </c>
      <c r="FG13" s="36">
        <f t="shared" si="5"/>
        <v>11.78</v>
      </c>
      <c r="FH13" s="37" t="str" cm="1">
        <f t="array" ref="FH13">_xlfn.IFS(EY13="", "No Data", EY13&lt;0, "Negative/Future", EY13=0, "Zero Days", EY13&lt;=3, "&lt; 3 Months", EY13&lt;=6, "3 to 6 Months", EY13&lt;=9, "6 to 9 Months", EY13&lt;=12, "9 to 12 Months", EY13&lt;=15, "12 to 15 Months", EY13&lt;=18, "15 to 18 Months", EY13&lt;=24, "18 to 24 Months", EY13&gt;24, "&gt; 24 Months")</f>
        <v>9 to 12 Months</v>
      </c>
      <c r="FI13" s="37" t="str" cm="1">
        <f t="array" ref="FI13">_xlfn.IFS(EZ13="", "No Data", EZ13&lt;0, "Negative/Future", EZ13=0, "Zero Days", EZ13&lt;=3, "&lt; 3 Months", EZ13&lt;=6, "3 to 6 Months", EZ13&lt;=9, "6 to 9 Months", EZ13&lt;=12, "9 to 12 Months", EZ13&lt;=15, "12 to 15 Months", EZ13&lt;=18, "15 to 18 Months", EZ13&lt;=24, "18 to 24 Months", EZ13&gt;24, "&gt; 24 Months")</f>
        <v>3 to 6 Months</v>
      </c>
      <c r="FJ13" s="37" t="str" cm="1">
        <f t="array" ref="FJ13">_xlfn.IFS(FA13="", "No Data", FA13&lt;0, "Negative/Future", FA13=0, "Zero Days", FA13&lt;=3, "&lt; 3 Months", FA13&lt;=6, "3 to 6 Months", FA13&lt;=9, "6 to 9 Months", FA13&lt;=12, "9 to 12 Months", FA13&lt;=15, "12 to 15 Months", FA13&lt;=18, "15 to 18 Months", FA13&lt;=24, "18 to 24 Months", FA13&gt;24, "&gt; 24 Months")</f>
        <v>15 to 18 Months</v>
      </c>
      <c r="FK13" s="37" t="str" cm="1">
        <f t="array" ref="FK13">_xlfn.IFS(FB13="", "No Data", FB13&lt;0, "Negative/Future", FB13=0, "Zero Days", FB13&lt;=3, "&lt; 3 Months", FB13&lt;=6, "3 to 6 Months", FB13&lt;=9, "6 to 9 Months", FB13&lt;=12, "9 to 12 Months", FB13&lt;=15, "12 to 15 Months", FB13&lt;=18, "15 to 18 Months", FB13&lt;=24, "18 to 24 Months", FB13&gt;24, "&gt; 24 Months")</f>
        <v>18 to 24 Months</v>
      </c>
      <c r="FL13" s="37" t="str" cm="1">
        <f t="array" ref="FL13">_xlfn.IFS(FC13="", "No Data", FC13&lt;0, "Negative/Future", FC13=0, "Zero Days", FC13&lt;=3, "&lt; 3 Months", FC13&lt;=6, "3 to 6 Months", FC13&lt;=9, "6 to 9 Months", FC13&lt;=12, "9 to 12 Months", FC13&lt;=15, "12 to 15 Months", FC13&lt;=18, "15 to 18 Months", FC13&lt;=24, "18 to 24 Months", FC13&gt;24, "&gt; 24 Months")</f>
        <v>18 to 24 Months</v>
      </c>
      <c r="FM13" s="37" t="str" cm="1">
        <f t="array" ref="FM13">_xlfn.IFS(FD13="", "No Data", FD13&lt;0, "Negative/Future", FD13=0, "Zero Days", FD13&lt;=3, "&lt; 3 Months", FD13&lt;=6, "3 to 6 Months", FD13&lt;=9, "6 to 9 Months", FD13&lt;=12, "9 to 12 Months", FD13&lt;=15, "12 to 15 Months", FD13&lt;=18, "15 to 18 Months", FD13&lt;=24, "18 to 24 Months", FD13&gt;24, "&gt; 24 Months")</f>
        <v>9 to 12 Months</v>
      </c>
      <c r="FN13" s="37" t="str" cm="1">
        <f t="array" ref="FN13">_xlfn.IFS(FE13="", "No Data", FE13&lt;0, "Negative/Future", FE13=0, "Zero Days", FE13&lt;=3, "&lt; 3 Months", FE13&lt;=6, "3 to 6 Months", FE13&lt;=9, "6 to 9 Months", FE13&lt;=12, "9 to 12 Months", FE13&lt;=15, "12 to 15 Months", FE13&lt;=18, "15 to 18 Months", FE13&lt;=24, "18 to 24 Months", FE13&gt;24, "&gt; 24 Months")</f>
        <v>9 to 12 Months</v>
      </c>
      <c r="FO13" s="37" t="str" cm="1">
        <f t="array" ref="FO13">_xlfn.IFS(FG13="", "No Data", FG13&lt;0, "Negative/Future", FG13=0, "Zero Days", FG13&lt;=3, "&lt; 3 Months", FG13&lt;=6, "3 to 6 Months", FG13&lt;=9, "6 to 9 Months", FG13&lt;=12, "9 to 12 Months", FG13&lt;=15, "12 to 15 Months", FG13&lt;=18, "15 to 18 Months", FG13&lt;=24, "18 to 24 Months", FG13&gt;24, "&gt; 24 Months")</f>
        <v>9 to 12 Months</v>
      </c>
      <c r="FP13" s="37" t="str" cm="1">
        <f t="array" ref="FP13">_xlfn.IFS(FF13="", "No Data", FF13&lt;0, "Negative/Future", FF13=0, "Zero Days", FF13&lt;=3, "&lt; 3 Months", FF13&lt;=6, "3 to 6 Months", FF13&lt;=9, "6 to 9 Months", FF13&lt;=12, "9 to 12 Months", FF13&lt;=15, "12 to 15 Months", FF13&lt;=18, "15 to 18 Months", FF13&lt;=24, "18 to 24 Months", FF13&gt;24, "&gt; 24 Months")</f>
        <v>9 to 12 Months</v>
      </c>
      <c r="FQ13" s="29" t="s">
        <v>295</v>
      </c>
      <c r="FR13" s="29">
        <v>7004541681</v>
      </c>
      <c r="FS13" s="38" t="str">
        <f>VLOOKUP(_xlfn.XLOOKUP(B13,[1]MDA_Assets!D:D,[1]MDA_Assets!I:I,"",0),[1]Validation!$B$1:$C$8,2,0)</f>
        <v>A</v>
      </c>
      <c r="FT13" s="38" t="s">
        <v>296</v>
      </c>
      <c r="FU13" s="31" t="str">
        <f>_xlfn.XLOOKUP(B13,[1]MDA_Assets!D:D,[1]MDA_Assets!X:X,"",0)</f>
        <v>Yes</v>
      </c>
      <c r="FV13" s="39">
        <v>2</v>
      </c>
      <c r="FW13" s="39">
        <v>0</v>
      </c>
      <c r="FX13" s="39">
        <v>1</v>
      </c>
      <c r="FY13" s="39">
        <v>6</v>
      </c>
      <c r="FZ13" s="40">
        <f t="shared" si="6"/>
        <v>46366</v>
      </c>
      <c r="GA13" s="40">
        <f t="shared" si="6"/>
        <v>46181</v>
      </c>
      <c r="GB13" s="40">
        <f t="shared" si="7"/>
        <v>46251</v>
      </c>
      <c r="GC13" s="40">
        <f t="shared" si="8"/>
        <v>45922</v>
      </c>
      <c r="GD13" s="40">
        <f t="shared" si="9"/>
        <v>46731</v>
      </c>
      <c r="GE13" s="40">
        <f t="shared" si="10"/>
        <v>45700</v>
      </c>
      <c r="GF13" s="40">
        <f t="shared" si="39"/>
        <v>46366</v>
      </c>
      <c r="GG13" s="40">
        <f t="shared" si="11"/>
        <v>46366</v>
      </c>
      <c r="GH13" s="40">
        <f t="shared" si="11"/>
        <v>46366</v>
      </c>
      <c r="GI13" s="39">
        <f t="shared" si="40"/>
        <v>2</v>
      </c>
      <c r="GJ13" s="39">
        <f t="shared" si="41"/>
        <v>0</v>
      </c>
      <c r="GK13" s="39">
        <f t="shared" si="42"/>
        <v>0</v>
      </c>
      <c r="GL13" s="39">
        <f t="shared" si="43"/>
        <v>7</v>
      </c>
    </row>
    <row r="14" spans="1:194" x14ac:dyDescent="0.25">
      <c r="A14" s="19">
        <v>13</v>
      </c>
      <c r="B14" s="43" t="s">
        <v>297</v>
      </c>
      <c r="C14" s="43" t="s">
        <v>254</v>
      </c>
      <c r="D14" s="43" t="s">
        <v>241</v>
      </c>
      <c r="E14" s="43" t="s">
        <v>255</v>
      </c>
      <c r="F14" s="43" t="s">
        <v>298</v>
      </c>
      <c r="G14" s="43" t="s">
        <v>243</v>
      </c>
      <c r="H14" s="43" t="s">
        <v>205</v>
      </c>
      <c r="I14" s="43" t="s">
        <v>192</v>
      </c>
      <c r="J14" s="44">
        <f t="shared" si="12"/>
        <v>45065.770833333336</v>
      </c>
      <c r="K14" s="44">
        <v>44701.770833333336</v>
      </c>
      <c r="L14" s="44">
        <v>44490</v>
      </c>
      <c r="M14" s="43" t="s">
        <v>1988</v>
      </c>
      <c r="N14" s="43" t="s">
        <v>563</v>
      </c>
      <c r="O14" s="44">
        <v>46044.461284722223</v>
      </c>
      <c r="P14" s="43">
        <v>4050</v>
      </c>
      <c r="Q14" s="43"/>
      <c r="R14" s="43"/>
      <c r="S14" s="43" t="s">
        <v>206</v>
      </c>
      <c r="T14" s="44">
        <v>45431.770833333336</v>
      </c>
      <c r="U14" s="44">
        <v>45362.770833333336</v>
      </c>
      <c r="V14" s="44">
        <v>45362.770833333336</v>
      </c>
      <c r="W14" s="44">
        <v>45362.770833333336</v>
      </c>
      <c r="X14" s="44">
        <v>45362.770833333336</v>
      </c>
      <c r="Y14" s="44">
        <v>45362.770833333336</v>
      </c>
      <c r="Z14" s="43" t="s">
        <v>195</v>
      </c>
      <c r="AA14" s="43"/>
      <c r="AB14" s="43"/>
      <c r="AC14" s="43"/>
      <c r="AD14" s="43"/>
      <c r="AE14" s="43">
        <v>0</v>
      </c>
      <c r="AF14" s="43" t="s">
        <v>299</v>
      </c>
      <c r="AG14" s="43" t="s">
        <v>299</v>
      </c>
      <c r="AH14" s="43" t="s">
        <v>300</v>
      </c>
      <c r="AI14" s="43" t="s">
        <v>300</v>
      </c>
      <c r="AJ14" s="43" t="s">
        <v>301</v>
      </c>
      <c r="AK14" s="43" t="s">
        <v>300</v>
      </c>
      <c r="AL14" s="48"/>
      <c r="AM14" s="48"/>
      <c r="AN14" s="48"/>
      <c r="AO14" s="48"/>
      <c r="AP14" s="48"/>
      <c r="AQ14" s="48"/>
      <c r="AR14" s="48"/>
      <c r="AS14" s="48"/>
      <c r="AT14" s="48"/>
      <c r="AU14" s="43">
        <v>0</v>
      </c>
      <c r="AV14" s="43">
        <v>0</v>
      </c>
      <c r="AW14" s="43">
        <v>0</v>
      </c>
      <c r="AX14" s="51" t="s">
        <v>302</v>
      </c>
      <c r="AY14" s="51" t="s">
        <v>302</v>
      </c>
      <c r="AZ14" s="51" t="s">
        <v>198</v>
      </c>
      <c r="BA14" s="20" t="str">
        <f t="shared" ca="1" si="13"/>
        <v/>
      </c>
      <c r="BB14" s="20" t="str">
        <f t="shared" ca="1" si="0"/>
        <v/>
      </c>
      <c r="BC14" s="20" t="str">
        <f t="shared" ca="1" si="0"/>
        <v/>
      </c>
      <c r="BD14" s="20" t="str">
        <f t="shared" ca="1" si="0"/>
        <v/>
      </c>
      <c r="BE14" s="20" t="str">
        <f t="shared" ca="1" si="0"/>
        <v/>
      </c>
      <c r="BF14" s="20" t="str">
        <f t="shared" ca="1" si="0"/>
        <v/>
      </c>
      <c r="BG14" s="21" t="str">
        <f t="shared" ca="1" si="0"/>
        <v/>
      </c>
      <c r="BH14" s="21" t="str">
        <f t="shared" ca="1" si="0"/>
        <v/>
      </c>
      <c r="BI14" s="21" t="str">
        <f t="shared" ca="1" si="0"/>
        <v/>
      </c>
      <c r="BJ14" s="22">
        <f t="shared" ca="1" si="14"/>
        <v>0</v>
      </c>
      <c r="BK14" s="21">
        <f t="shared" si="15"/>
        <v>0</v>
      </c>
      <c r="BL14" s="22">
        <f t="shared" ca="1" si="16"/>
        <v>4050</v>
      </c>
      <c r="BM14" s="22">
        <f t="shared" ca="1" si="17"/>
        <v>0</v>
      </c>
      <c r="BN14" s="23">
        <f t="shared" ca="1" si="18"/>
        <v>4050</v>
      </c>
      <c r="BO14" s="24">
        <f t="shared" ca="1" si="19"/>
        <v>0</v>
      </c>
      <c r="BP14" s="51" t="str">
        <f>_xlfn.XLOOKUP(E14,[1]Validation!E:E,[1]Validation!F:F,"")</f>
        <v>EN5</v>
      </c>
      <c r="BQ14" s="51" t="str">
        <f>_xlfn.XLOOKUP(BP14,[1]Validation!F:F,[1]Validation!G:G,"")</f>
        <v>EN4 to EN7</v>
      </c>
      <c r="BR14" s="52" t="str">
        <f>VLOOKUP(G14,[1]Validation!$B$1:$C$9,2,0)</f>
        <v>A</v>
      </c>
      <c r="BS14" s="51">
        <f t="shared" ca="1" si="20"/>
        <v>48</v>
      </c>
      <c r="BT14" s="53">
        <f>_xlfn.XLOOKUP(B14,'[2]1. All Calls'!$R:$R,'[2]1. All Calls'!$A:$A,"",0)</f>
        <v>46044.662696759297</v>
      </c>
      <c r="BU14" s="51" t="str">
        <f>_xlfn.XLOOKUP(B14,'[2]1. All Calls'!$R:$R,'[2]1. All Calls'!$F:$F,"",0)</f>
        <v>CC-01950076</v>
      </c>
      <c r="BV14" s="51" t="str">
        <f>_xlfn.XLOOKUP(B14,'[2]1. All Calls'!$R:$R,'[2]1. All Calls'!$J:$J,"",0)</f>
        <v>General Service</v>
      </c>
      <c r="BW14" s="53" t="str">
        <f>_xlfn.XLOOKUP(B14,'[2]Sch Calls'!$R:$R,'[2]Sch Calls'!$A:$A,"",0)</f>
        <v/>
      </c>
      <c r="BX14" s="51" t="str">
        <f>_xlfn.XLOOKUP(B14,'[2]Sch Calls'!$R:$R,'[2]Sch Calls'!$B:$B,"",0)</f>
        <v/>
      </c>
      <c r="BY14" s="51" t="str">
        <f t="shared" si="21"/>
        <v>08-Sep-24</v>
      </c>
      <c r="BZ14" s="51" t="str">
        <f t="shared" si="21"/>
        <v>08-Sep-24</v>
      </c>
      <c r="CA14" s="51" t="str">
        <f t="shared" si="22"/>
        <v>19-Feb-25</v>
      </c>
      <c r="CB14" s="51" t="str">
        <f t="shared" si="23"/>
        <v>09-Sep-25</v>
      </c>
      <c r="CC14" s="51" t="str">
        <f t="shared" si="24"/>
        <v>12-Mar-26</v>
      </c>
      <c r="CD14" s="51" t="str">
        <f t="shared" si="25"/>
        <v>12-Mar-25</v>
      </c>
      <c r="CE14" s="51">
        <f t="shared" ca="1" si="26"/>
        <v>813</v>
      </c>
      <c r="CF14" s="51">
        <f t="shared" ca="1" si="26"/>
        <v>813</v>
      </c>
      <c r="CG14" s="51">
        <f t="shared" ca="1" si="27"/>
        <v>744</v>
      </c>
      <c r="CH14" s="51">
        <f t="shared" ca="1" si="28"/>
        <v>813</v>
      </c>
      <c r="CI14" s="51">
        <f t="shared" ca="1" si="29"/>
        <v>813</v>
      </c>
      <c r="CJ14" s="51">
        <f t="shared" ca="1" si="30"/>
        <v>813</v>
      </c>
      <c r="CK14" s="51">
        <f t="shared" ca="1" si="1"/>
        <v>0</v>
      </c>
      <c r="CL14" s="51">
        <f t="shared" ca="1" si="1"/>
        <v>0</v>
      </c>
      <c r="CM14" s="51">
        <f t="shared" ca="1" si="1"/>
        <v>0</v>
      </c>
      <c r="CN14" s="51">
        <f t="shared" ca="1" si="1"/>
        <v>0</v>
      </c>
      <c r="CO14" s="51">
        <f t="shared" ca="1" si="1"/>
        <v>0</v>
      </c>
      <c r="CP14" s="51">
        <f t="shared" ca="1" si="1"/>
        <v>0</v>
      </c>
      <c r="CQ14" s="51">
        <f t="shared" ca="1" si="2"/>
        <v>344</v>
      </c>
      <c r="CR14" s="51">
        <f t="shared" ca="1" si="2"/>
        <v>344</v>
      </c>
      <c r="CS14" s="51">
        <f t="shared" ca="1" si="2"/>
        <v>3302</v>
      </c>
      <c r="CT14" s="51">
        <f t="shared" ca="1" si="2"/>
        <v>3302</v>
      </c>
      <c r="CU14" s="51">
        <f t="shared" ca="1" si="2"/>
        <v>5302</v>
      </c>
      <c r="CV14" s="54">
        <f t="shared" ca="1" si="2"/>
        <v>3302</v>
      </c>
      <c r="CW14" s="25" t="s">
        <v>199</v>
      </c>
      <c r="CX14" s="55">
        <v>0</v>
      </c>
      <c r="CY14" s="55"/>
      <c r="CZ14" s="26">
        <v>0</v>
      </c>
      <c r="DA14" s="26">
        <v>0</v>
      </c>
      <c r="DB14" s="26">
        <v>0</v>
      </c>
      <c r="DC14" s="26">
        <v>0</v>
      </c>
      <c r="DD14" s="26">
        <v>0</v>
      </c>
      <c r="DE14" s="26">
        <v>0</v>
      </c>
      <c r="DF14" s="26">
        <v>0</v>
      </c>
      <c r="DG14" s="26">
        <v>0</v>
      </c>
      <c r="DH14" s="26">
        <v>0</v>
      </c>
      <c r="DI14" s="26">
        <v>0</v>
      </c>
      <c r="DJ14" s="26">
        <v>0</v>
      </c>
      <c r="DK14" s="26">
        <v>0</v>
      </c>
      <c r="DL14" s="27">
        <f t="shared" si="31"/>
        <v>46119.662696759297</v>
      </c>
      <c r="DM14" s="28">
        <f t="shared" ca="1" si="32"/>
        <v>1</v>
      </c>
      <c r="DN14" s="56">
        <f>_xlfn.XLOOKUP(B14,'[2]1. All Calls'!$R:$R,'[2]1. All Calls'!$A:$A,"",0)</f>
        <v>46044.662696759297</v>
      </c>
      <c r="DO14" s="57" t="str">
        <f ca="1">VLOOKUP(DM14,[1]Validation!$B$20:$C$25,2,0)</f>
        <v>Above 3 months</v>
      </c>
      <c r="DP14" s="58" t="str">
        <f>_xlfn.XLOOKUP(B14,'[1]Active AMCs- Dealer'!E:E,'[1]Active AMCs- Dealer'!L:L,"Not in AMC",0)</f>
        <v>Not in AMC</v>
      </c>
      <c r="DQ14" s="50" t="s">
        <v>238</v>
      </c>
      <c r="DR14" s="29" t="str">
        <f>_xlfn.XLOOKUP(B14,'[2]1. All Calls'!$R:$R,'[2]1. All Calls'!$F:$F,"",0)</f>
        <v>CC-01950076</v>
      </c>
      <c r="DS14" s="29" t="str">
        <f>_xlfn.XLOOKUP(B14,'[2]1. All Calls'!$R:$R,'[2]1. All Calls'!$AB:$AB,"",0)</f>
        <v>Courtesy visit carried out</v>
      </c>
      <c r="DT14" s="30">
        <f>_xlfn.XLOOKUP(DR14,'[2]1. All Calls'!$F:$F,'[2]1. All Calls'!$A:$A,"",0)</f>
        <v>46044.662696759297</v>
      </c>
      <c r="DU14" s="31">
        <f>_xlfn.XLOOKUP(DR14,'[2]1. All Calls'!$F:$F,'[2]1. All Calls'!$B:$B,"",0)</f>
        <v>4050</v>
      </c>
      <c r="DV14" s="31">
        <f>_xlfn.XLOOKUP(B14,[1]MDA_Assets!D:D,[1]MDA_Assets!N:N,"",0)</f>
        <v>0</v>
      </c>
      <c r="DW14" s="31">
        <f>_xlfn.XLOOKUP(B14,[1]MDA_Assets!D:D,[1]MDA_Assets!O:O,"",0)</f>
        <v>0</v>
      </c>
      <c r="DX14" s="32" t="str">
        <f>_xlfn.XLOOKUP(B14,[1]MDA_Assets!D:D,[1]MDA_Assets!Q:Q,"",0)</f>
        <v>XD</v>
      </c>
      <c r="DY14" s="33">
        <f>_xlfn.XLOOKUP(B14,[1]MDA_Assets!D:D,[1]MDA_Assets!R:R,"",0)</f>
        <v>45432</v>
      </c>
      <c r="DZ14" s="33">
        <f>_xlfn.XLOOKUP(B14,[1]MDA_Assets!D:D,[1]MDA_Assets!S:S,"",0)</f>
        <v>45363</v>
      </c>
      <c r="EA14" s="33">
        <f>_xlfn.XLOOKUP(B14,[1]MDA_Assets!D:D,[1]MDA_Assets!T:T,"",0)</f>
        <v>45363</v>
      </c>
      <c r="EB14" s="33">
        <f>_xlfn.XLOOKUP(B14,[1]MDA_Assets!D:D,[1]MDA_Assets!U:U,"",0)</f>
        <v>45363</v>
      </c>
      <c r="EC14" s="33">
        <f>_xlfn.XLOOKUP(B14,[1]MDA_Assets!D:D,[1]MDA_Assets!V:V,"",0)</f>
        <v>45363</v>
      </c>
      <c r="ED14" s="33">
        <f>_xlfn.XLOOKUP(B14,[1]MDA_Assets!D:D,[1]MDA_Assets!W:W,"",0)</f>
        <v>45363</v>
      </c>
      <c r="EE14" s="32" t="str">
        <f>_xlfn.XLOOKUP(B14,[1]MDA_Assets!D:D,[1]MDA_Assets!X:X,"",0)</f>
        <v>No</v>
      </c>
      <c r="EF14" s="33">
        <f>_xlfn.XLOOKUP(B14,[1]MDA_Assets!D:D,[1]MDA_Assets!Y:Y,"",0)</f>
        <v>0</v>
      </c>
      <c r="EG14" s="33">
        <f>_xlfn.XLOOKUP(B14,[1]MDA_Assets!D:D,[1]MDA_Assets!Z:Z,"",0)</f>
        <v>0</v>
      </c>
      <c r="EH14" s="33">
        <f>_xlfn.XLOOKUP(B14,[1]MDA_Assets!D:D,[1]MDA_Assets!AA:AA,"",0)</f>
        <v>0</v>
      </c>
      <c r="EI14" s="34">
        <f>_xlfn.XLOOKUP(B14,[1]MDA_Assets!D:D,[1]MDA_Assets!P:P,"",0)</f>
        <v>0</v>
      </c>
      <c r="EJ14" s="35" t="str">
        <f>_xlfn.XLOOKUP(B14,[1]MDA_Assets!D:D,[1]MDA_Assets!AB:AB,"",0)</f>
        <v>344</v>
      </c>
      <c r="EK14" s="35" t="str">
        <f>_xlfn.XLOOKUP(B14,[1]MDA_Assets!D:D,[1]MDA_Assets!AC:AC,"",0)</f>
        <v>344</v>
      </c>
      <c r="EL14" s="35" t="str">
        <f>_xlfn.XLOOKUP(B14,[1]MDA_Assets!D:D,[1]MDA_Assets!AD:AD,"",0)</f>
        <v>3302</v>
      </c>
      <c r="EM14" s="35" t="str">
        <f>_xlfn.XLOOKUP(B14,[1]MDA_Assets!D:D,[1]MDA_Assets!AE:AE,"",0)</f>
        <v>3302</v>
      </c>
      <c r="EN14" s="35" t="str">
        <f>_xlfn.XLOOKUP(B14,[1]MDA_Assets!D:D,[1]MDA_Assets!AF:AF,"",0)</f>
        <v>5302</v>
      </c>
      <c r="EO14" s="35" t="str">
        <f>_xlfn.XLOOKUP(B14,[1]MDA_Assets!D:D,[1]MDA_Assets!AG:AG,"",0)</f>
        <v>3302</v>
      </c>
      <c r="EP14" s="36" t="str">
        <f t="shared" si="33"/>
        <v/>
      </c>
      <c r="EQ14" s="36" t="str">
        <f t="shared" si="33"/>
        <v/>
      </c>
      <c r="ER14" s="36" t="str">
        <f t="shared" si="34"/>
        <v/>
      </c>
      <c r="ES14" s="36" t="str">
        <f t="shared" si="35"/>
        <v/>
      </c>
      <c r="ET14" s="36" t="str">
        <f t="shared" si="36"/>
        <v/>
      </c>
      <c r="EU14" s="36" t="str">
        <f t="shared" si="37"/>
        <v/>
      </c>
      <c r="EV14" s="36" t="str">
        <f t="shared" si="38"/>
        <v/>
      </c>
      <c r="EW14" s="36" t="str">
        <f t="shared" si="3"/>
        <v/>
      </c>
      <c r="EX14" s="36" t="str">
        <f t="shared" si="4"/>
        <v/>
      </c>
      <c r="EY14" s="36" t="str">
        <f t="shared" si="5"/>
        <v/>
      </c>
      <c r="EZ14" s="36" t="str">
        <f t="shared" si="5"/>
        <v/>
      </c>
      <c r="FA14" s="36" t="str">
        <f t="shared" si="5"/>
        <v/>
      </c>
      <c r="FB14" s="36" t="str">
        <f t="shared" si="5"/>
        <v/>
      </c>
      <c r="FC14" s="36" t="str">
        <f t="shared" si="5"/>
        <v/>
      </c>
      <c r="FD14" s="36" t="str">
        <f t="shared" si="5"/>
        <v/>
      </c>
      <c r="FE14" s="36" t="str">
        <f t="shared" si="5"/>
        <v/>
      </c>
      <c r="FF14" s="36" t="str">
        <f t="shared" si="5"/>
        <v/>
      </c>
      <c r="FG14" s="36" t="str">
        <f t="shared" si="5"/>
        <v/>
      </c>
      <c r="FH14" s="37" t="str" cm="1">
        <f t="array" ref="FH14">_xlfn.IFS(EY14="", "No Data", EY14&lt;0, "Negative/Future", EY14=0, "Zero Days", EY14&lt;=3, "&lt; 3 Months", EY14&lt;=6, "3 to 6 Months", EY14&lt;=9, "6 to 9 Months", EY14&lt;=12, "9 to 12 Months", EY14&lt;=15, "12 to 15 Months", EY14&lt;=18, "15 to 18 Months", EY14&lt;=24, "18 to 24 Months", EY14&gt;24, "&gt; 24 Months")</f>
        <v>No Data</v>
      </c>
      <c r="FI14" s="37" t="str" cm="1">
        <f t="array" ref="FI14">_xlfn.IFS(EZ14="", "No Data", EZ14&lt;0, "Negative/Future", EZ14=0, "Zero Days", EZ14&lt;=3, "&lt; 3 Months", EZ14&lt;=6, "3 to 6 Months", EZ14&lt;=9, "6 to 9 Months", EZ14&lt;=12, "9 to 12 Months", EZ14&lt;=15, "12 to 15 Months", EZ14&lt;=18, "15 to 18 Months", EZ14&lt;=24, "18 to 24 Months", EZ14&gt;24, "&gt; 24 Months")</f>
        <v>No Data</v>
      </c>
      <c r="FJ14" s="37" t="str" cm="1">
        <f t="array" ref="FJ14">_xlfn.IFS(FA14="", "No Data", FA14&lt;0, "Negative/Future", FA14=0, "Zero Days", FA14&lt;=3, "&lt; 3 Months", FA14&lt;=6, "3 to 6 Months", FA14&lt;=9, "6 to 9 Months", FA14&lt;=12, "9 to 12 Months", FA14&lt;=15, "12 to 15 Months", FA14&lt;=18, "15 to 18 Months", FA14&lt;=24, "18 to 24 Months", FA14&gt;24, "&gt; 24 Months")</f>
        <v>No Data</v>
      </c>
      <c r="FK14" s="37" t="str" cm="1">
        <f t="array" ref="FK14">_xlfn.IFS(FB14="", "No Data", FB14&lt;0, "Negative/Future", FB14=0, "Zero Days", FB14&lt;=3, "&lt; 3 Months", FB14&lt;=6, "3 to 6 Months", FB14&lt;=9, "6 to 9 Months", FB14&lt;=12, "9 to 12 Months", FB14&lt;=15, "12 to 15 Months", FB14&lt;=18, "15 to 18 Months", FB14&lt;=24, "18 to 24 Months", FB14&gt;24, "&gt; 24 Months")</f>
        <v>No Data</v>
      </c>
      <c r="FL14" s="37" t="str" cm="1">
        <f t="array" ref="FL14">_xlfn.IFS(FC14="", "No Data", FC14&lt;0, "Negative/Future", FC14=0, "Zero Days", FC14&lt;=3, "&lt; 3 Months", FC14&lt;=6, "3 to 6 Months", FC14&lt;=9, "6 to 9 Months", FC14&lt;=12, "9 to 12 Months", FC14&lt;=15, "12 to 15 Months", FC14&lt;=18, "15 to 18 Months", FC14&lt;=24, "18 to 24 Months", FC14&gt;24, "&gt; 24 Months")</f>
        <v>No Data</v>
      </c>
      <c r="FM14" s="37" t="str" cm="1">
        <f t="array" ref="FM14">_xlfn.IFS(FD14="", "No Data", FD14&lt;0, "Negative/Future", FD14=0, "Zero Days", FD14&lt;=3, "&lt; 3 Months", FD14&lt;=6, "3 to 6 Months", FD14&lt;=9, "6 to 9 Months", FD14&lt;=12, "9 to 12 Months", FD14&lt;=15, "12 to 15 Months", FD14&lt;=18, "15 to 18 Months", FD14&lt;=24, "18 to 24 Months", FD14&gt;24, "&gt; 24 Months")</f>
        <v>No Data</v>
      </c>
      <c r="FN14" s="37" t="str" cm="1">
        <f t="array" ref="FN14">_xlfn.IFS(FE14="", "No Data", FE14&lt;0, "Negative/Future", FE14=0, "Zero Days", FE14&lt;=3, "&lt; 3 Months", FE14&lt;=6, "3 to 6 Months", FE14&lt;=9, "6 to 9 Months", FE14&lt;=12, "9 to 12 Months", FE14&lt;=15, "12 to 15 Months", FE14&lt;=18, "15 to 18 Months", FE14&lt;=24, "18 to 24 Months", FE14&gt;24, "&gt; 24 Months")</f>
        <v>No Data</v>
      </c>
      <c r="FO14" s="37" t="str" cm="1">
        <f t="array" ref="FO14">_xlfn.IFS(FG14="", "No Data", FG14&lt;0, "Negative/Future", FG14=0, "Zero Days", FG14&lt;=3, "&lt; 3 Months", FG14&lt;=6, "3 to 6 Months", FG14&lt;=9, "6 to 9 Months", FG14&lt;=12, "9 to 12 Months", FG14&lt;=15, "12 to 15 Months", FG14&lt;=18, "15 to 18 Months", FG14&lt;=24, "18 to 24 Months", FG14&gt;24, "&gt; 24 Months")</f>
        <v>No Data</v>
      </c>
      <c r="FP14" s="37" t="str" cm="1">
        <f t="array" ref="FP14">_xlfn.IFS(FF14="", "No Data", FF14&lt;0, "Negative/Future", FF14=0, "Zero Days", FF14&lt;=3, "&lt; 3 Months", FF14&lt;=6, "3 to 6 Months", FF14&lt;=9, "6 to 9 Months", FF14&lt;=12, "9 to 12 Months", FF14&lt;=15, "12 to 15 Months", FF14&lt;=18, "15 to 18 Months", FF14&lt;=24, "18 to 24 Months", FF14&gt;24, "&gt; 24 Months")</f>
        <v>No Data</v>
      </c>
      <c r="FQ14" s="29" t="s">
        <v>303</v>
      </c>
      <c r="FR14" s="29">
        <v>9431390166</v>
      </c>
      <c r="FS14" s="38" t="str">
        <f>VLOOKUP(_xlfn.XLOOKUP(B14,[1]MDA_Assets!D:D,[1]MDA_Assets!I:I,"",0),[1]Validation!$B$1:$C$8,2,0)</f>
        <v>A</v>
      </c>
      <c r="FT14" s="38" t="s">
        <v>296</v>
      </c>
      <c r="FU14" s="31" t="str">
        <f>_xlfn.XLOOKUP(B14,[1]MDA_Assets!D:D,[1]MDA_Assets!X:X,"",0)</f>
        <v>No</v>
      </c>
      <c r="FV14" s="39">
        <v>0</v>
      </c>
      <c r="FW14" s="39">
        <v>0</v>
      </c>
      <c r="FX14" s="39">
        <v>0</v>
      </c>
      <c r="FY14" s="39">
        <v>9</v>
      </c>
      <c r="FZ14" s="40" t="str">
        <f t="shared" si="6"/>
        <v/>
      </c>
      <c r="GA14" s="40" t="str">
        <f t="shared" si="6"/>
        <v/>
      </c>
      <c r="GB14" s="40" t="str">
        <f t="shared" si="7"/>
        <v/>
      </c>
      <c r="GC14" s="40" t="str">
        <f t="shared" si="8"/>
        <v/>
      </c>
      <c r="GD14" s="40" t="str">
        <f t="shared" si="9"/>
        <v/>
      </c>
      <c r="GE14" s="40" t="str">
        <f t="shared" si="10"/>
        <v/>
      </c>
      <c r="GF14" s="40" t="str">
        <f t="shared" si="39"/>
        <v/>
      </c>
      <c r="GG14" s="40" t="str">
        <f t="shared" si="11"/>
        <v/>
      </c>
      <c r="GH14" s="40" t="str">
        <f t="shared" si="11"/>
        <v/>
      </c>
      <c r="GI14" s="39">
        <f t="shared" si="40"/>
        <v>0</v>
      </c>
      <c r="GJ14" s="39">
        <f t="shared" si="41"/>
        <v>0</v>
      </c>
      <c r="GK14" s="39">
        <f t="shared" si="42"/>
        <v>0</v>
      </c>
      <c r="GL14" s="39">
        <f t="shared" si="43"/>
        <v>0</v>
      </c>
    </row>
    <row r="15" spans="1:194" x14ac:dyDescent="0.25">
      <c r="A15" s="19">
        <v>14</v>
      </c>
      <c r="B15" s="43" t="s">
        <v>304</v>
      </c>
      <c r="C15" s="43" t="s">
        <v>254</v>
      </c>
      <c r="D15" s="43" t="s">
        <v>241</v>
      </c>
      <c r="E15" s="43" t="s">
        <v>305</v>
      </c>
      <c r="F15" s="43" t="s">
        <v>306</v>
      </c>
      <c r="G15" s="43" t="s">
        <v>243</v>
      </c>
      <c r="H15" s="43" t="s">
        <v>205</v>
      </c>
      <c r="I15" s="43" t="s">
        <v>192</v>
      </c>
      <c r="J15" s="44">
        <f t="shared" si="12"/>
        <v>44795.520833333336</v>
      </c>
      <c r="K15" s="44">
        <v>44431.520833333336</v>
      </c>
      <c r="L15" s="44">
        <v>44315</v>
      </c>
      <c r="M15" s="43" t="s">
        <v>1989</v>
      </c>
      <c r="N15" s="43" t="s">
        <v>193</v>
      </c>
      <c r="O15" s="44">
        <v>46051.483055555553</v>
      </c>
      <c r="P15" s="43">
        <v>8726</v>
      </c>
      <c r="Q15" s="43">
        <v>1396</v>
      </c>
      <c r="R15" s="43">
        <v>7330</v>
      </c>
      <c r="S15" s="43" t="s">
        <v>206</v>
      </c>
      <c r="T15" s="44">
        <v>46013.770833333336</v>
      </c>
      <c r="U15" s="44">
        <v>46013.770833333336</v>
      </c>
      <c r="V15" s="44">
        <v>46013.770833333336</v>
      </c>
      <c r="W15" s="44">
        <v>46013.770833333336</v>
      </c>
      <c r="X15" s="44">
        <v>46013.770833333336</v>
      </c>
      <c r="Y15" s="44">
        <v>46013.770833333336</v>
      </c>
      <c r="Z15" s="43" t="s">
        <v>195</v>
      </c>
      <c r="AA15" s="43"/>
      <c r="AB15" s="43"/>
      <c r="AC15" s="43"/>
      <c r="AD15" s="43"/>
      <c r="AE15" s="43">
        <v>6</v>
      </c>
      <c r="AF15" s="43" t="s">
        <v>1990</v>
      </c>
      <c r="AG15" s="43" t="s">
        <v>1990</v>
      </c>
      <c r="AH15" s="43" t="s">
        <v>1991</v>
      </c>
      <c r="AI15" s="43" t="s">
        <v>1991</v>
      </c>
      <c r="AJ15" s="43" t="s">
        <v>1992</v>
      </c>
      <c r="AK15" s="43" t="s">
        <v>1991</v>
      </c>
      <c r="AL15" s="49">
        <v>46193</v>
      </c>
      <c r="AM15" s="49">
        <v>46193</v>
      </c>
      <c r="AN15" s="47">
        <v>46378</v>
      </c>
      <c r="AO15" s="47">
        <v>46378</v>
      </c>
      <c r="AP15" s="47">
        <v>46743</v>
      </c>
      <c r="AQ15" s="47">
        <v>46378</v>
      </c>
      <c r="AR15" s="48"/>
      <c r="AS15" s="48"/>
      <c r="AT15" s="48"/>
      <c r="AU15" s="43">
        <v>0</v>
      </c>
      <c r="AV15" s="43">
        <v>0</v>
      </c>
      <c r="AW15" s="43">
        <v>1</v>
      </c>
      <c r="AX15" s="51" t="s">
        <v>309</v>
      </c>
      <c r="AY15" s="51" t="s">
        <v>3527</v>
      </c>
      <c r="AZ15" s="51" t="s">
        <v>198</v>
      </c>
      <c r="BA15" s="20">
        <f t="shared" ca="1" si="13"/>
        <v>1</v>
      </c>
      <c r="BB15" s="20">
        <f t="shared" ca="1" si="0"/>
        <v>1</v>
      </c>
      <c r="BC15" s="20">
        <f t="shared" ca="1" si="0"/>
        <v>0</v>
      </c>
      <c r="BD15" s="20">
        <f t="shared" ca="1" si="0"/>
        <v>0</v>
      </c>
      <c r="BE15" s="20">
        <f t="shared" ca="1" si="0"/>
        <v>0</v>
      </c>
      <c r="BF15" s="20">
        <f t="shared" ca="1" si="0"/>
        <v>0</v>
      </c>
      <c r="BG15" s="21" t="str">
        <f t="shared" ca="1" si="0"/>
        <v/>
      </c>
      <c r="BH15" s="21" t="str">
        <f t="shared" ca="1" si="0"/>
        <v/>
      </c>
      <c r="BI15" s="21" t="str">
        <f t="shared" ca="1" si="0"/>
        <v/>
      </c>
      <c r="BJ15" s="22">
        <f t="shared" ca="1" si="14"/>
        <v>2</v>
      </c>
      <c r="BK15" s="21">
        <f t="shared" si="15"/>
        <v>6</v>
      </c>
      <c r="BL15" s="22">
        <f t="shared" ca="1" si="16"/>
        <v>9473</v>
      </c>
      <c r="BM15" s="22">
        <f t="shared" ca="1" si="17"/>
        <v>1516</v>
      </c>
      <c r="BN15" s="23">
        <f t="shared" ca="1" si="18"/>
        <v>7957</v>
      </c>
      <c r="BO15" s="24">
        <f t="shared" ca="1" si="19"/>
        <v>747</v>
      </c>
      <c r="BP15" s="51" t="str">
        <f>_xlfn.XLOOKUP(E15,[1]Validation!E:E,[1]Validation!F:F,"")</f>
        <v>EN15</v>
      </c>
      <c r="BQ15" s="51" t="str">
        <f>_xlfn.XLOOKUP(BP15,[1]Validation!F:F,[1]Validation!G:G,"")</f>
        <v>EN11 to EN22</v>
      </c>
      <c r="BR15" s="52" t="str">
        <f>VLOOKUP(G15,[1]Validation!$B$1:$C$9,2,0)</f>
        <v>A</v>
      </c>
      <c r="BS15" s="51">
        <f t="shared" ca="1" si="20"/>
        <v>57</v>
      </c>
      <c r="BT15" s="53">
        <f>_xlfn.XLOOKUP(B15,'[2]1. All Calls'!$R:$R,'[2]1. All Calls'!$A:$A,"",0)</f>
        <v>46051.7114351852</v>
      </c>
      <c r="BU15" s="51" t="str">
        <f>_xlfn.XLOOKUP(B15,'[2]1. All Calls'!$R:$R,'[2]1. All Calls'!$F:$F,"",0)</f>
        <v>CC-01957726</v>
      </c>
      <c r="BV15" s="51" t="str">
        <f>_xlfn.XLOOKUP(B15,'[2]1. All Calls'!$R:$R,'[2]1. All Calls'!$J:$J,"",0)</f>
        <v>Sales Call</v>
      </c>
      <c r="BW15" s="53">
        <f>_xlfn.XLOOKUP(B15,'[2]Sch Calls'!$R:$R,'[2]Sch Calls'!$A:$A,"",0)</f>
        <v>45798.559074074103</v>
      </c>
      <c r="BX15" s="51">
        <f>_xlfn.XLOOKUP(B15,'[2]Sch Calls'!$R:$R,'[2]Sch Calls'!$B:$B,"",0)</f>
        <v>7358</v>
      </c>
      <c r="BY15" s="51" t="str">
        <f t="shared" si="21"/>
        <v>21-Jun-26</v>
      </c>
      <c r="BZ15" s="51" t="str">
        <f t="shared" si="21"/>
        <v>21-Jun-26</v>
      </c>
      <c r="CA15" s="51" t="str">
        <f t="shared" si="22"/>
        <v>24-Sep-26</v>
      </c>
      <c r="CB15" s="51" t="str">
        <f t="shared" si="23"/>
        <v>22-Jun-27</v>
      </c>
      <c r="CC15" s="51" t="str">
        <f t="shared" si="24"/>
        <v>23-Dec-27</v>
      </c>
      <c r="CD15" s="51" t="str">
        <f t="shared" si="25"/>
        <v>23-Dec-26</v>
      </c>
      <c r="CE15" s="51">
        <f t="shared" ca="1" si="26"/>
        <v>162</v>
      </c>
      <c r="CF15" s="51">
        <f t="shared" ca="1" si="26"/>
        <v>162</v>
      </c>
      <c r="CG15" s="51">
        <f t="shared" ca="1" si="27"/>
        <v>162</v>
      </c>
      <c r="CH15" s="51">
        <f t="shared" ca="1" si="28"/>
        <v>162</v>
      </c>
      <c r="CI15" s="51">
        <f t="shared" ca="1" si="29"/>
        <v>162</v>
      </c>
      <c r="CJ15" s="51">
        <f t="shared" ca="1" si="30"/>
        <v>162</v>
      </c>
      <c r="CK15" s="51">
        <f t="shared" ca="1" si="1"/>
        <v>972</v>
      </c>
      <c r="CL15" s="51">
        <f t="shared" ca="1" si="1"/>
        <v>972</v>
      </c>
      <c r="CM15" s="51">
        <f t="shared" ca="1" si="1"/>
        <v>972</v>
      </c>
      <c r="CN15" s="51">
        <f t="shared" ca="1" si="1"/>
        <v>972</v>
      </c>
      <c r="CO15" s="51">
        <f t="shared" ca="1" si="1"/>
        <v>972</v>
      </c>
      <c r="CP15" s="51">
        <f t="shared" ca="1" si="1"/>
        <v>972</v>
      </c>
      <c r="CQ15" s="51">
        <f t="shared" ca="1" si="2"/>
        <v>810</v>
      </c>
      <c r="CR15" s="51">
        <f t="shared" ca="1" si="2"/>
        <v>810</v>
      </c>
      <c r="CS15" s="51">
        <f t="shared" ca="1" si="2"/>
        <v>2810</v>
      </c>
      <c r="CT15" s="51">
        <f t="shared" ca="1" si="2"/>
        <v>2810</v>
      </c>
      <c r="CU15" s="51">
        <f t="shared" ca="1" si="2"/>
        <v>6810</v>
      </c>
      <c r="CV15" s="54">
        <f t="shared" ca="1" si="2"/>
        <v>2810</v>
      </c>
      <c r="CW15" s="25" t="s">
        <v>199</v>
      </c>
      <c r="CX15" s="55">
        <v>0.16</v>
      </c>
      <c r="CY15" s="55"/>
      <c r="CZ15" s="26">
        <v>0</v>
      </c>
      <c r="DA15" s="26">
        <v>0</v>
      </c>
      <c r="DB15" s="26">
        <v>0</v>
      </c>
      <c r="DC15" s="26">
        <v>0</v>
      </c>
      <c r="DD15" s="26">
        <v>0</v>
      </c>
      <c r="DE15" s="26">
        <v>0</v>
      </c>
      <c r="DF15" s="26">
        <v>0</v>
      </c>
      <c r="DG15" s="26">
        <v>0</v>
      </c>
      <c r="DH15" s="26">
        <v>0</v>
      </c>
      <c r="DI15" s="26">
        <v>0</v>
      </c>
      <c r="DJ15" s="26">
        <v>0</v>
      </c>
      <c r="DK15" s="26">
        <v>0</v>
      </c>
      <c r="DL15" s="27">
        <f t="shared" si="31"/>
        <v>46126.7114351852</v>
      </c>
      <c r="DM15" s="28">
        <f t="shared" ca="1" si="32"/>
        <v>1</v>
      </c>
      <c r="DN15" s="56">
        <f>_xlfn.XLOOKUP(B15,'[2]1. All Calls'!$R:$R,'[2]1. All Calls'!$A:$A,"",0)</f>
        <v>46051.7114351852</v>
      </c>
      <c r="DO15" s="57" t="str">
        <f ca="1">VLOOKUP(DM15,[1]Validation!$B$20:$C$25,2,0)</f>
        <v>Above 3 months</v>
      </c>
      <c r="DP15" s="58" t="str">
        <f>_xlfn.XLOOKUP(B15,'[1]Active AMCs- Dealer'!E:E,'[1]Active AMCs- Dealer'!L:L,"Not in AMC",0)</f>
        <v>Not in AMC</v>
      </c>
      <c r="DQ15" s="50" t="s">
        <v>238</v>
      </c>
      <c r="DR15" s="29" t="str">
        <f>_xlfn.XLOOKUP(B15,'[2]1. All Calls'!$R:$R,'[2]1. All Calls'!$F:$F,"",0)</f>
        <v>CC-01957726</v>
      </c>
      <c r="DS15" s="29" t="str">
        <f>_xlfn.XLOOKUP(B15,'[2]1. All Calls'!$R:$R,'[2]1. All Calls'!$AB:$AB,"",0)</f>
        <v>Sales call carried out for HMR update</v>
      </c>
      <c r="DT15" s="30">
        <f>_xlfn.XLOOKUP(DR15,'[2]1. All Calls'!$F:$F,'[2]1. All Calls'!$A:$A,"",0)</f>
        <v>46051.7114351852</v>
      </c>
      <c r="DU15" s="31">
        <f>_xlfn.XLOOKUP(DR15,'[2]1. All Calls'!$F:$F,'[2]1. All Calls'!$B:$B,"",0)</f>
        <v>8726</v>
      </c>
      <c r="DV15" s="31">
        <f>_xlfn.XLOOKUP(B15,[1]MDA_Assets!D:D,[1]MDA_Assets!N:N,"",0)</f>
        <v>1396</v>
      </c>
      <c r="DW15" s="31">
        <f>_xlfn.XLOOKUP(B15,[1]MDA_Assets!D:D,[1]MDA_Assets!O:O,"",0)</f>
        <v>7330</v>
      </c>
      <c r="DX15" s="32" t="str">
        <f>_xlfn.XLOOKUP(B15,[1]MDA_Assets!D:D,[1]MDA_Assets!Q:Q,"",0)</f>
        <v>XD</v>
      </c>
      <c r="DY15" s="33">
        <f>_xlfn.XLOOKUP(B15,[1]MDA_Assets!D:D,[1]MDA_Assets!R:R,"",0)</f>
        <v>46014</v>
      </c>
      <c r="DZ15" s="33">
        <f>_xlfn.XLOOKUP(B15,[1]MDA_Assets!D:D,[1]MDA_Assets!S:S,"",0)</f>
        <v>46014</v>
      </c>
      <c r="EA15" s="33">
        <f>_xlfn.XLOOKUP(B15,[1]MDA_Assets!D:D,[1]MDA_Assets!T:T,"",0)</f>
        <v>46014</v>
      </c>
      <c r="EB15" s="33">
        <f>_xlfn.XLOOKUP(B15,[1]MDA_Assets!D:D,[1]MDA_Assets!U:U,"",0)</f>
        <v>46014</v>
      </c>
      <c r="EC15" s="33">
        <f>_xlfn.XLOOKUP(B15,[1]MDA_Assets!D:D,[1]MDA_Assets!V:V,"",0)</f>
        <v>46014</v>
      </c>
      <c r="ED15" s="33">
        <f>_xlfn.XLOOKUP(B15,[1]MDA_Assets!D:D,[1]MDA_Assets!W:W,"",0)</f>
        <v>46014</v>
      </c>
      <c r="EE15" s="32" t="str">
        <f>_xlfn.XLOOKUP(B15,[1]MDA_Assets!D:D,[1]MDA_Assets!X:X,"",0)</f>
        <v>No</v>
      </c>
      <c r="EF15" s="33">
        <f>_xlfn.XLOOKUP(B15,[1]MDA_Assets!D:D,[1]MDA_Assets!Y:Y,"",0)</f>
        <v>0</v>
      </c>
      <c r="EG15" s="33">
        <f>_xlfn.XLOOKUP(B15,[1]MDA_Assets!D:D,[1]MDA_Assets!Z:Z,"",0)</f>
        <v>0</v>
      </c>
      <c r="EH15" s="33">
        <f>_xlfn.XLOOKUP(B15,[1]MDA_Assets!D:D,[1]MDA_Assets!AA:AA,"",0)</f>
        <v>0</v>
      </c>
      <c r="EI15" s="34">
        <f>_xlfn.XLOOKUP(B15,[1]MDA_Assets!D:D,[1]MDA_Assets!P:P,"",0)</f>
        <v>6</v>
      </c>
      <c r="EJ15" s="35" t="str">
        <f>_xlfn.XLOOKUP(B15,[1]MDA_Assets!D:D,[1]MDA_Assets!AB:AB,"",0)</f>
        <v>1782</v>
      </c>
      <c r="EK15" s="35" t="str">
        <f>_xlfn.XLOOKUP(B15,[1]MDA_Assets!D:D,[1]MDA_Assets!AC:AC,"",0)</f>
        <v>1782</v>
      </c>
      <c r="EL15" s="35" t="str">
        <f>_xlfn.XLOOKUP(B15,[1]MDA_Assets!D:D,[1]MDA_Assets!AD:AD,"",0)</f>
        <v>3782</v>
      </c>
      <c r="EM15" s="35" t="str">
        <f>_xlfn.XLOOKUP(B15,[1]MDA_Assets!D:D,[1]MDA_Assets!AE:AE,"",0)</f>
        <v>3782</v>
      </c>
      <c r="EN15" s="35" t="str">
        <f>_xlfn.XLOOKUP(B15,[1]MDA_Assets!D:D,[1]MDA_Assets!AF:AF,"",0)</f>
        <v>7782</v>
      </c>
      <c r="EO15" s="35" t="str">
        <f>_xlfn.XLOOKUP(B15,[1]MDA_Assets!D:D,[1]MDA_Assets!AG:AG,"",0)</f>
        <v>3782</v>
      </c>
      <c r="EP15" s="36">
        <f t="shared" si="33"/>
        <v>180</v>
      </c>
      <c r="EQ15" s="36">
        <f t="shared" si="33"/>
        <v>180</v>
      </c>
      <c r="ER15" s="36">
        <f t="shared" si="34"/>
        <v>365</v>
      </c>
      <c r="ES15" s="36">
        <f t="shared" si="35"/>
        <v>365</v>
      </c>
      <c r="ET15" s="36">
        <f t="shared" si="36"/>
        <v>730</v>
      </c>
      <c r="EU15" s="36">
        <f t="shared" si="37"/>
        <v>365</v>
      </c>
      <c r="EV15" s="36" t="str">
        <f t="shared" si="38"/>
        <v/>
      </c>
      <c r="EW15" s="36" t="str">
        <f t="shared" si="3"/>
        <v/>
      </c>
      <c r="EX15" s="36" t="str">
        <f t="shared" si="4"/>
        <v/>
      </c>
      <c r="EY15" s="36">
        <f t="shared" si="5"/>
        <v>5.81</v>
      </c>
      <c r="EZ15" s="36">
        <f t="shared" si="5"/>
        <v>5.81</v>
      </c>
      <c r="FA15" s="36">
        <f t="shared" si="5"/>
        <v>11.78</v>
      </c>
      <c r="FB15" s="36">
        <f t="shared" si="5"/>
        <v>11.78</v>
      </c>
      <c r="FC15" s="36">
        <f t="shared" si="5"/>
        <v>23.55</v>
      </c>
      <c r="FD15" s="36">
        <f t="shared" si="5"/>
        <v>11.78</v>
      </c>
      <c r="FE15" s="36" t="str">
        <f t="shared" si="5"/>
        <v/>
      </c>
      <c r="FF15" s="36" t="str">
        <f t="shared" si="5"/>
        <v/>
      </c>
      <c r="FG15" s="36" t="str">
        <f t="shared" si="5"/>
        <v/>
      </c>
      <c r="FH15" s="37" t="str" cm="1">
        <f t="array" ref="FH15">_xlfn.IFS(EY15="", "No Data", EY15&lt;0, "Negative/Future", EY15=0, "Zero Days", EY15&lt;=3, "&lt; 3 Months", EY15&lt;=6, "3 to 6 Months", EY15&lt;=9, "6 to 9 Months", EY15&lt;=12, "9 to 12 Months", EY15&lt;=15, "12 to 15 Months", EY15&lt;=18, "15 to 18 Months", EY15&lt;=24, "18 to 24 Months", EY15&gt;24, "&gt; 24 Months")</f>
        <v>3 to 6 Months</v>
      </c>
      <c r="FI15" s="37" t="str" cm="1">
        <f t="array" ref="FI15">_xlfn.IFS(EZ15="", "No Data", EZ15&lt;0, "Negative/Future", EZ15=0, "Zero Days", EZ15&lt;=3, "&lt; 3 Months", EZ15&lt;=6, "3 to 6 Months", EZ15&lt;=9, "6 to 9 Months", EZ15&lt;=12, "9 to 12 Months", EZ15&lt;=15, "12 to 15 Months", EZ15&lt;=18, "15 to 18 Months", EZ15&lt;=24, "18 to 24 Months", EZ15&gt;24, "&gt; 24 Months")</f>
        <v>3 to 6 Months</v>
      </c>
      <c r="FJ15" s="37" t="str" cm="1">
        <f t="array" ref="FJ15">_xlfn.IFS(FA15="", "No Data", FA15&lt;0, "Negative/Future", FA15=0, "Zero Days", FA15&lt;=3, "&lt; 3 Months", FA15&lt;=6, "3 to 6 Months", FA15&lt;=9, "6 to 9 Months", FA15&lt;=12, "9 to 12 Months", FA15&lt;=15, "12 to 15 Months", FA15&lt;=18, "15 to 18 Months", FA15&lt;=24, "18 to 24 Months", FA15&gt;24, "&gt; 24 Months")</f>
        <v>9 to 12 Months</v>
      </c>
      <c r="FK15" s="37" t="str" cm="1">
        <f t="array" ref="FK15">_xlfn.IFS(FB15="", "No Data", FB15&lt;0, "Negative/Future", FB15=0, "Zero Days", FB15&lt;=3, "&lt; 3 Months", FB15&lt;=6, "3 to 6 Months", FB15&lt;=9, "6 to 9 Months", FB15&lt;=12, "9 to 12 Months", FB15&lt;=15, "12 to 15 Months", FB15&lt;=18, "15 to 18 Months", FB15&lt;=24, "18 to 24 Months", FB15&gt;24, "&gt; 24 Months")</f>
        <v>9 to 12 Months</v>
      </c>
      <c r="FL15" s="37" t="str" cm="1">
        <f t="array" ref="FL15">_xlfn.IFS(FC15="", "No Data", FC15&lt;0, "Negative/Future", FC15=0, "Zero Days", FC15&lt;=3, "&lt; 3 Months", FC15&lt;=6, "3 to 6 Months", FC15&lt;=9, "6 to 9 Months", FC15&lt;=12, "9 to 12 Months", FC15&lt;=15, "12 to 15 Months", FC15&lt;=18, "15 to 18 Months", FC15&lt;=24, "18 to 24 Months", FC15&gt;24, "&gt; 24 Months")</f>
        <v>18 to 24 Months</v>
      </c>
      <c r="FM15" s="37" t="str" cm="1">
        <f t="array" ref="FM15">_xlfn.IFS(FD15="", "No Data", FD15&lt;0, "Negative/Future", FD15=0, "Zero Days", FD15&lt;=3, "&lt; 3 Months", FD15&lt;=6, "3 to 6 Months", FD15&lt;=9, "6 to 9 Months", FD15&lt;=12, "9 to 12 Months", FD15&lt;=15, "12 to 15 Months", FD15&lt;=18, "15 to 18 Months", FD15&lt;=24, "18 to 24 Months", FD15&gt;24, "&gt; 24 Months")</f>
        <v>9 to 12 Months</v>
      </c>
      <c r="FN15" s="37" t="str" cm="1">
        <f t="array" ref="FN15">_xlfn.IFS(FE15="", "No Data", FE15&lt;0, "Negative/Future", FE15=0, "Zero Days", FE15&lt;=3, "&lt; 3 Months", FE15&lt;=6, "3 to 6 Months", FE15&lt;=9, "6 to 9 Months", FE15&lt;=12, "9 to 12 Months", FE15&lt;=15, "12 to 15 Months", FE15&lt;=18, "15 to 18 Months", FE15&lt;=24, "18 to 24 Months", FE15&gt;24, "&gt; 24 Months")</f>
        <v>No Data</v>
      </c>
      <c r="FO15" s="37" t="str" cm="1">
        <f t="array" ref="FO15">_xlfn.IFS(FG15="", "No Data", FG15&lt;0, "Negative/Future", FG15=0, "Zero Days", FG15&lt;=3, "&lt; 3 Months", FG15&lt;=6, "3 to 6 Months", FG15&lt;=9, "6 to 9 Months", FG15&lt;=12, "9 to 12 Months", FG15&lt;=15, "12 to 15 Months", FG15&lt;=18, "15 to 18 Months", FG15&lt;=24, "18 to 24 Months", FG15&gt;24, "&gt; 24 Months")</f>
        <v>No Data</v>
      </c>
      <c r="FP15" s="37" t="str" cm="1">
        <f t="array" ref="FP15">_xlfn.IFS(FF15="", "No Data", FF15&lt;0, "Negative/Future", FF15=0, "Zero Days", FF15&lt;=3, "&lt; 3 Months", FF15&lt;=6, "3 to 6 Months", FF15&lt;=9, "6 to 9 Months", FF15&lt;=12, "9 to 12 Months", FF15&lt;=15, "12 to 15 Months", FF15&lt;=18, "15 to 18 Months", FF15&lt;=24, "18 to 24 Months", FF15&gt;24, "&gt; 24 Months")</f>
        <v>No Data</v>
      </c>
      <c r="FQ15" s="29" t="s">
        <v>311</v>
      </c>
      <c r="FR15" s="29">
        <v>9801479488</v>
      </c>
      <c r="FS15" s="38" t="str">
        <f>VLOOKUP(_xlfn.XLOOKUP(B15,[1]MDA_Assets!D:D,[1]MDA_Assets!I:I,"",0),[1]Validation!$B$1:$C$8,2,0)</f>
        <v>A</v>
      </c>
      <c r="FT15" s="38" t="s">
        <v>296</v>
      </c>
      <c r="FU15" s="31" t="str">
        <f>_xlfn.XLOOKUP(B15,[1]MDA_Assets!D:D,[1]MDA_Assets!X:X,"",0)</f>
        <v>No</v>
      </c>
      <c r="FV15" s="39">
        <v>0</v>
      </c>
      <c r="FW15" s="39">
        <v>0</v>
      </c>
      <c r="FX15" s="39">
        <v>2</v>
      </c>
      <c r="FY15" s="39">
        <v>7</v>
      </c>
      <c r="FZ15" s="40">
        <f t="shared" si="6"/>
        <v>46194</v>
      </c>
      <c r="GA15" s="40">
        <f t="shared" si="6"/>
        <v>46194</v>
      </c>
      <c r="GB15" s="40">
        <f t="shared" si="7"/>
        <v>46379</v>
      </c>
      <c r="GC15" s="40">
        <f t="shared" si="8"/>
        <v>46379</v>
      </c>
      <c r="GD15" s="40">
        <f t="shared" si="9"/>
        <v>46744</v>
      </c>
      <c r="GE15" s="40">
        <f t="shared" si="10"/>
        <v>46379</v>
      </c>
      <c r="GF15" s="40" t="str">
        <f t="shared" si="39"/>
        <v/>
      </c>
      <c r="GG15" s="40" t="str">
        <f t="shared" si="11"/>
        <v/>
      </c>
      <c r="GH15" s="40" t="str">
        <f t="shared" si="11"/>
        <v/>
      </c>
      <c r="GI15" s="39">
        <f t="shared" si="40"/>
        <v>0</v>
      </c>
      <c r="GJ15" s="39">
        <f t="shared" si="41"/>
        <v>0</v>
      </c>
      <c r="GK15" s="39">
        <f t="shared" si="42"/>
        <v>0</v>
      </c>
      <c r="GL15" s="39">
        <f t="shared" si="43"/>
        <v>6</v>
      </c>
    </row>
    <row r="16" spans="1:194" x14ac:dyDescent="0.25">
      <c r="A16" s="19">
        <v>15</v>
      </c>
      <c r="B16" s="43" t="s">
        <v>312</v>
      </c>
      <c r="C16" s="43" t="s">
        <v>254</v>
      </c>
      <c r="D16" s="43" t="s">
        <v>241</v>
      </c>
      <c r="E16" s="43" t="s">
        <v>255</v>
      </c>
      <c r="F16" s="43" t="s">
        <v>313</v>
      </c>
      <c r="G16" s="43" t="s">
        <v>243</v>
      </c>
      <c r="H16" s="43" t="s">
        <v>277</v>
      </c>
      <c r="I16" s="43" t="s">
        <v>192</v>
      </c>
      <c r="J16" s="44">
        <f t="shared" si="12"/>
        <v>44822.770833333336</v>
      </c>
      <c r="K16" s="44">
        <v>44458.770833333336</v>
      </c>
      <c r="L16" s="44">
        <v>44411</v>
      </c>
      <c r="M16" s="43" t="s">
        <v>1993</v>
      </c>
      <c r="N16" s="43" t="s">
        <v>1994</v>
      </c>
      <c r="O16" s="44">
        <v>46107.477129629631</v>
      </c>
      <c r="P16" s="43">
        <v>7968</v>
      </c>
      <c r="Q16" s="43">
        <v>4303</v>
      </c>
      <c r="R16" s="43">
        <v>3665</v>
      </c>
      <c r="S16" s="43" t="s">
        <v>206</v>
      </c>
      <c r="T16" s="44">
        <v>46006.770833333336</v>
      </c>
      <c r="U16" s="44">
        <v>46006.770833333336</v>
      </c>
      <c r="V16" s="44">
        <v>46006.770833333336</v>
      </c>
      <c r="W16" s="44">
        <v>46006.770833333336</v>
      </c>
      <c r="X16" s="44">
        <v>46006.770833333336</v>
      </c>
      <c r="Y16" s="44">
        <v>46006.770833333336</v>
      </c>
      <c r="Z16" s="43" t="s">
        <v>199</v>
      </c>
      <c r="AA16" s="43"/>
      <c r="AB16" s="44">
        <v>45747.770833333336</v>
      </c>
      <c r="AC16" s="44">
        <v>45747.770833333336</v>
      </c>
      <c r="AD16" s="44">
        <v>45747.770833333336</v>
      </c>
      <c r="AE16" s="43">
        <v>6</v>
      </c>
      <c r="AF16" s="43" t="s">
        <v>1995</v>
      </c>
      <c r="AG16" s="43" t="s">
        <v>1995</v>
      </c>
      <c r="AH16" s="43" t="s">
        <v>1996</v>
      </c>
      <c r="AI16" s="43" t="s">
        <v>1997</v>
      </c>
      <c r="AJ16" s="43" t="s">
        <v>1998</v>
      </c>
      <c r="AK16" s="43" t="s">
        <v>1999</v>
      </c>
      <c r="AL16" s="49">
        <v>46186</v>
      </c>
      <c r="AM16" s="49">
        <v>46186</v>
      </c>
      <c r="AN16" s="47">
        <v>46371</v>
      </c>
      <c r="AO16" s="47">
        <v>46271</v>
      </c>
      <c r="AP16" s="47">
        <v>46736</v>
      </c>
      <c r="AQ16" s="47">
        <v>46371</v>
      </c>
      <c r="AR16" s="46">
        <v>46112</v>
      </c>
      <c r="AS16" s="46">
        <v>46112</v>
      </c>
      <c r="AT16" s="46">
        <v>46112</v>
      </c>
      <c r="AU16" s="43">
        <v>1</v>
      </c>
      <c r="AV16" s="43">
        <v>0</v>
      </c>
      <c r="AW16" s="43">
        <v>1</v>
      </c>
      <c r="AX16" s="51" t="s">
        <v>315</v>
      </c>
      <c r="AY16" s="51" t="s">
        <v>316</v>
      </c>
      <c r="AZ16" s="51" t="s">
        <v>198</v>
      </c>
      <c r="BA16" s="20">
        <f t="shared" ca="1" si="13"/>
        <v>1</v>
      </c>
      <c r="BB16" s="20">
        <f t="shared" ca="1" si="0"/>
        <v>1</v>
      </c>
      <c r="BC16" s="20">
        <f t="shared" ca="1" si="0"/>
        <v>0</v>
      </c>
      <c r="BD16" s="20">
        <f t="shared" ca="1" si="0"/>
        <v>0</v>
      </c>
      <c r="BE16" s="20">
        <f t="shared" ca="1" si="0"/>
        <v>0</v>
      </c>
      <c r="BF16" s="20">
        <f t="shared" ca="1" si="0"/>
        <v>0</v>
      </c>
      <c r="BG16" s="21">
        <f t="shared" ca="1" si="0"/>
        <v>1</v>
      </c>
      <c r="BH16" s="21">
        <f t="shared" ca="1" si="0"/>
        <v>1</v>
      </c>
      <c r="BI16" s="21">
        <f t="shared" ca="1" si="0"/>
        <v>1</v>
      </c>
      <c r="BJ16" s="22">
        <f t="shared" ca="1" si="14"/>
        <v>5</v>
      </c>
      <c r="BK16" s="21">
        <f t="shared" si="15"/>
        <v>6</v>
      </c>
      <c r="BL16" s="22">
        <f t="shared" ca="1" si="16"/>
        <v>8379</v>
      </c>
      <c r="BM16" s="22">
        <f t="shared" ca="1" si="17"/>
        <v>4525</v>
      </c>
      <c r="BN16" s="23">
        <f t="shared" ca="1" si="18"/>
        <v>3854</v>
      </c>
      <c r="BO16" s="24">
        <f t="shared" ca="1" si="19"/>
        <v>411</v>
      </c>
      <c r="BP16" s="51" t="str">
        <f>_xlfn.XLOOKUP(E16,[1]Validation!E:E,[1]Validation!F:F,"")</f>
        <v>EN5</v>
      </c>
      <c r="BQ16" s="51" t="str">
        <f>_xlfn.XLOOKUP(BP16,[1]Validation!F:F,[1]Validation!G:G,"")</f>
        <v>EN4 to EN7</v>
      </c>
      <c r="BR16" s="52" t="str">
        <f>VLOOKUP(G16,[1]Validation!$B$1:$C$9,2,0)</f>
        <v>A</v>
      </c>
      <c r="BS16" s="51">
        <f t="shared" ca="1" si="20"/>
        <v>56</v>
      </c>
      <c r="BT16" s="53">
        <f>_xlfn.XLOOKUP(B16,'[2]1. All Calls'!$R:$R,'[2]1. All Calls'!$A:$A,"",0)</f>
        <v>46098.288900462998</v>
      </c>
      <c r="BU16" s="51" t="str">
        <f>_xlfn.XLOOKUP(B16,'[2]1. All Calls'!$R:$R,'[2]1. All Calls'!$F:$F,"",0)</f>
        <v>CC-02013141</v>
      </c>
      <c r="BV16" s="51" t="str">
        <f>_xlfn.XLOOKUP(B16,'[2]1. All Calls'!$R:$R,'[2]1. All Calls'!$J:$J,"",0)</f>
        <v>Schedule Service - AMC</v>
      </c>
      <c r="BW16" s="53">
        <f>_xlfn.XLOOKUP(B16,'[2]Sch Calls'!$R:$R,'[2]Sch Calls'!$A:$A,"",0)</f>
        <v>46007.618321759299</v>
      </c>
      <c r="BX16" s="51">
        <f>_xlfn.XLOOKUP(B16,'[2]Sch Calls'!$R:$R,'[2]Sch Calls'!$B:$B,"",0)</f>
        <v>7868</v>
      </c>
      <c r="BY16" s="51" t="str">
        <f t="shared" si="21"/>
        <v>14-Jun-26</v>
      </c>
      <c r="BZ16" s="51" t="str">
        <f t="shared" si="21"/>
        <v>14-Jun-26</v>
      </c>
      <c r="CA16" s="51" t="str">
        <f t="shared" si="22"/>
        <v>17-Sep-26</v>
      </c>
      <c r="CB16" s="51" t="str">
        <f t="shared" si="23"/>
        <v>15-Jun-27</v>
      </c>
      <c r="CC16" s="51" t="str">
        <f t="shared" si="24"/>
        <v>16-Dec-27</v>
      </c>
      <c r="CD16" s="51" t="str">
        <f t="shared" si="25"/>
        <v>16-Dec-26</v>
      </c>
      <c r="CE16" s="51">
        <f t="shared" ca="1" si="26"/>
        <v>169</v>
      </c>
      <c r="CF16" s="51">
        <f t="shared" ca="1" si="26"/>
        <v>169</v>
      </c>
      <c r="CG16" s="51">
        <f t="shared" ca="1" si="27"/>
        <v>169</v>
      </c>
      <c r="CH16" s="51">
        <f t="shared" ca="1" si="28"/>
        <v>169</v>
      </c>
      <c r="CI16" s="51">
        <f t="shared" ca="1" si="29"/>
        <v>169</v>
      </c>
      <c r="CJ16" s="51">
        <f t="shared" ca="1" si="30"/>
        <v>169</v>
      </c>
      <c r="CK16" s="51">
        <f t="shared" ca="1" si="1"/>
        <v>1014</v>
      </c>
      <c r="CL16" s="51">
        <f t="shared" ca="1" si="1"/>
        <v>1014</v>
      </c>
      <c r="CM16" s="51">
        <f t="shared" ca="1" si="1"/>
        <v>1014</v>
      </c>
      <c r="CN16" s="51">
        <f t="shared" ca="1" si="1"/>
        <v>1014</v>
      </c>
      <c r="CO16" s="51">
        <f t="shared" ca="1" si="1"/>
        <v>1014</v>
      </c>
      <c r="CP16" s="51">
        <f t="shared" ca="1" si="1"/>
        <v>1014</v>
      </c>
      <c r="CQ16" s="51">
        <f t="shared" ca="1" si="2"/>
        <v>385</v>
      </c>
      <c r="CR16" s="51">
        <f t="shared" ca="1" si="2"/>
        <v>385</v>
      </c>
      <c r="CS16" s="51">
        <f t="shared" ca="1" si="2"/>
        <v>1886</v>
      </c>
      <c r="CT16" s="51">
        <f t="shared" ca="1" si="2"/>
        <v>-25</v>
      </c>
      <c r="CU16" s="51">
        <f t="shared" ca="1" si="2"/>
        <v>6885</v>
      </c>
      <c r="CV16" s="54">
        <f t="shared" ca="1" si="2"/>
        <v>2385</v>
      </c>
      <c r="CW16" s="25" t="s">
        <v>212</v>
      </c>
      <c r="CX16" s="55">
        <v>0.53</v>
      </c>
      <c r="CY16" s="55"/>
      <c r="CZ16" s="26">
        <v>0</v>
      </c>
      <c r="DA16" s="26">
        <v>0</v>
      </c>
      <c r="DB16" s="26">
        <v>0</v>
      </c>
      <c r="DC16" s="26">
        <v>0</v>
      </c>
      <c r="DD16" s="26">
        <v>0</v>
      </c>
      <c r="DE16" s="26">
        <v>0</v>
      </c>
      <c r="DF16" s="26">
        <v>0</v>
      </c>
      <c r="DG16" s="26">
        <v>0</v>
      </c>
      <c r="DH16" s="26">
        <v>0</v>
      </c>
      <c r="DI16" s="26">
        <v>0</v>
      </c>
      <c r="DJ16" s="26">
        <v>0</v>
      </c>
      <c r="DK16" s="26">
        <v>0</v>
      </c>
      <c r="DL16" s="27">
        <f t="shared" si="31"/>
        <v>46173.288900462998</v>
      </c>
      <c r="DM16" s="28">
        <f t="shared" ca="1" si="32"/>
        <v>1</v>
      </c>
      <c r="DN16" s="56">
        <f>_xlfn.XLOOKUP(B16,'[2]1. All Calls'!$R:$R,'[2]1. All Calls'!$A:$A,"",0)</f>
        <v>46098.288900462998</v>
      </c>
      <c r="DO16" s="57" t="str">
        <f ca="1">VLOOKUP(DM16,[1]Validation!$B$20:$C$25,2,0)</f>
        <v>Above 3 months</v>
      </c>
      <c r="DP16" s="58" t="str">
        <f>_xlfn.XLOOKUP(B16,'[1]Active AMCs- Dealer'!E:E,'[1]Active AMCs- Dealer'!L:L,"Not in AMC",0)</f>
        <v>AMC</v>
      </c>
      <c r="DQ16" s="58"/>
      <c r="DR16" s="29" t="str">
        <f>_xlfn.XLOOKUP(B16,'[2]1. All Calls'!$R:$R,'[2]1. All Calls'!$F:$F,"",0)</f>
        <v>CC-02013141</v>
      </c>
      <c r="DS16" s="29" t="str">
        <f>_xlfn.XLOOKUP(B16,'[2]1. All Calls'!$R:$R,'[2]1. All Calls'!$AB:$AB,"",0)</f>
        <v>AMC Visit carried out</v>
      </c>
      <c r="DT16" s="30">
        <f>_xlfn.XLOOKUP(DR16,'[2]1. All Calls'!$F:$F,'[2]1. All Calls'!$A:$A,"",0)</f>
        <v>46098.288900462998</v>
      </c>
      <c r="DU16" s="31">
        <f>_xlfn.XLOOKUP(DR16,'[2]1. All Calls'!$F:$F,'[2]1. All Calls'!$B:$B,"",0)</f>
        <v>7968</v>
      </c>
      <c r="DV16" s="31">
        <f>_xlfn.XLOOKUP(B16,[1]MDA_Assets!D:D,[1]MDA_Assets!N:N,"",0)</f>
        <v>4303</v>
      </c>
      <c r="DW16" s="31">
        <f>_xlfn.XLOOKUP(B16,[1]MDA_Assets!D:D,[1]MDA_Assets!O:O,"",0)</f>
        <v>3665</v>
      </c>
      <c r="DX16" s="32" t="str">
        <f>_xlfn.XLOOKUP(B16,[1]MDA_Assets!D:D,[1]MDA_Assets!Q:Q,"",0)</f>
        <v>XD</v>
      </c>
      <c r="DY16" s="33">
        <f>_xlfn.XLOOKUP(B16,[1]MDA_Assets!D:D,[1]MDA_Assets!R:R,"",0)</f>
        <v>46007</v>
      </c>
      <c r="DZ16" s="33">
        <f>_xlfn.XLOOKUP(B16,[1]MDA_Assets!D:D,[1]MDA_Assets!S:S,"",0)</f>
        <v>46007</v>
      </c>
      <c r="EA16" s="33">
        <f>_xlfn.XLOOKUP(B16,[1]MDA_Assets!D:D,[1]MDA_Assets!T:T,"",0)</f>
        <v>46007</v>
      </c>
      <c r="EB16" s="33">
        <f>_xlfn.XLOOKUP(B16,[1]MDA_Assets!D:D,[1]MDA_Assets!U:U,"",0)</f>
        <v>46007</v>
      </c>
      <c r="EC16" s="33">
        <f>_xlfn.XLOOKUP(B16,[1]MDA_Assets!D:D,[1]MDA_Assets!V:V,"",0)</f>
        <v>46007</v>
      </c>
      <c r="ED16" s="33">
        <f>_xlfn.XLOOKUP(B16,[1]MDA_Assets!D:D,[1]MDA_Assets!W:W,"",0)</f>
        <v>46007</v>
      </c>
      <c r="EE16" s="32" t="str">
        <f>_xlfn.XLOOKUP(B16,[1]MDA_Assets!D:D,[1]MDA_Assets!X:X,"",0)</f>
        <v>Yes</v>
      </c>
      <c r="EF16" s="33">
        <f>_xlfn.XLOOKUP(B16,[1]MDA_Assets!D:D,[1]MDA_Assets!Y:Y,"",0)</f>
        <v>45748</v>
      </c>
      <c r="EG16" s="33">
        <f>_xlfn.XLOOKUP(B16,[1]MDA_Assets!D:D,[1]MDA_Assets!Z:Z,"",0)</f>
        <v>45748</v>
      </c>
      <c r="EH16" s="33">
        <f>_xlfn.XLOOKUP(B16,[1]MDA_Assets!D:D,[1]MDA_Assets!AA:AA,"",0)</f>
        <v>45748</v>
      </c>
      <c r="EI16" s="34">
        <f>_xlfn.XLOOKUP(B16,[1]MDA_Assets!D:D,[1]MDA_Assets!P:P,"",0)</f>
        <v>6</v>
      </c>
      <c r="EJ16" s="35" t="str">
        <f>_xlfn.XLOOKUP(B16,[1]MDA_Assets!D:D,[1]MDA_Assets!AB:AB,"",0)</f>
        <v>1399</v>
      </c>
      <c r="EK16" s="35" t="str">
        <f>_xlfn.XLOOKUP(B16,[1]MDA_Assets!D:D,[1]MDA_Assets!AC:AC,"",0)</f>
        <v>1399</v>
      </c>
      <c r="EL16" s="35" t="str">
        <f>_xlfn.XLOOKUP(B16,[1]MDA_Assets!D:D,[1]MDA_Assets!AD:AD,"",0)</f>
        <v>2900</v>
      </c>
      <c r="EM16" s="35" t="str">
        <f>_xlfn.XLOOKUP(B16,[1]MDA_Assets!D:D,[1]MDA_Assets!AE:AE,"",0)</f>
        <v>989</v>
      </c>
      <c r="EN16" s="35" t="str">
        <f>_xlfn.XLOOKUP(B16,[1]MDA_Assets!D:D,[1]MDA_Assets!AF:AF,"",0)</f>
        <v>7899</v>
      </c>
      <c r="EO16" s="35" t="str">
        <f>_xlfn.XLOOKUP(B16,[1]MDA_Assets!D:D,[1]MDA_Assets!AG:AG,"",0)</f>
        <v>3399</v>
      </c>
      <c r="EP16" s="36">
        <f t="shared" si="33"/>
        <v>180</v>
      </c>
      <c r="EQ16" s="36">
        <f t="shared" si="33"/>
        <v>180</v>
      </c>
      <c r="ER16" s="36">
        <f t="shared" si="34"/>
        <v>365</v>
      </c>
      <c r="ES16" s="36">
        <f t="shared" si="35"/>
        <v>265</v>
      </c>
      <c r="ET16" s="36">
        <f t="shared" si="36"/>
        <v>730</v>
      </c>
      <c r="EU16" s="36">
        <f t="shared" si="37"/>
        <v>365</v>
      </c>
      <c r="EV16" s="36">
        <f t="shared" si="38"/>
        <v>365</v>
      </c>
      <c r="EW16" s="36">
        <f t="shared" si="3"/>
        <v>365</v>
      </c>
      <c r="EX16" s="36">
        <f t="shared" si="4"/>
        <v>365</v>
      </c>
      <c r="EY16" s="36">
        <f t="shared" si="5"/>
        <v>5.81</v>
      </c>
      <c r="EZ16" s="36">
        <f t="shared" si="5"/>
        <v>5.81</v>
      </c>
      <c r="FA16" s="36">
        <f t="shared" si="5"/>
        <v>11.78</v>
      </c>
      <c r="FB16" s="36">
        <f t="shared" si="5"/>
        <v>8.5499999999999989</v>
      </c>
      <c r="FC16" s="36">
        <f t="shared" si="5"/>
        <v>23.55</v>
      </c>
      <c r="FD16" s="36">
        <f t="shared" si="5"/>
        <v>11.78</v>
      </c>
      <c r="FE16" s="36">
        <f t="shared" si="5"/>
        <v>11.78</v>
      </c>
      <c r="FF16" s="36">
        <f t="shared" si="5"/>
        <v>11.78</v>
      </c>
      <c r="FG16" s="36">
        <f t="shared" si="5"/>
        <v>11.78</v>
      </c>
      <c r="FH16" s="37" t="str" cm="1">
        <f t="array" ref="FH16">_xlfn.IFS(EY16="", "No Data", EY16&lt;0, "Negative/Future", EY16=0, "Zero Days", EY16&lt;=3, "&lt; 3 Months", EY16&lt;=6, "3 to 6 Months", EY16&lt;=9, "6 to 9 Months", EY16&lt;=12, "9 to 12 Months", EY16&lt;=15, "12 to 15 Months", EY16&lt;=18, "15 to 18 Months", EY16&lt;=24, "18 to 24 Months", EY16&gt;24, "&gt; 24 Months")</f>
        <v>3 to 6 Months</v>
      </c>
      <c r="FI16" s="37" t="str" cm="1">
        <f t="array" ref="FI16">_xlfn.IFS(EZ16="", "No Data", EZ16&lt;0, "Negative/Future", EZ16=0, "Zero Days", EZ16&lt;=3, "&lt; 3 Months", EZ16&lt;=6, "3 to 6 Months", EZ16&lt;=9, "6 to 9 Months", EZ16&lt;=12, "9 to 12 Months", EZ16&lt;=15, "12 to 15 Months", EZ16&lt;=18, "15 to 18 Months", EZ16&lt;=24, "18 to 24 Months", EZ16&gt;24, "&gt; 24 Months")</f>
        <v>3 to 6 Months</v>
      </c>
      <c r="FJ16" s="37" t="str" cm="1">
        <f t="array" ref="FJ16">_xlfn.IFS(FA16="", "No Data", FA16&lt;0, "Negative/Future", FA16=0, "Zero Days", FA16&lt;=3, "&lt; 3 Months", FA16&lt;=6, "3 to 6 Months", FA16&lt;=9, "6 to 9 Months", FA16&lt;=12, "9 to 12 Months", FA16&lt;=15, "12 to 15 Months", FA16&lt;=18, "15 to 18 Months", FA16&lt;=24, "18 to 24 Months", FA16&gt;24, "&gt; 24 Months")</f>
        <v>9 to 12 Months</v>
      </c>
      <c r="FK16" s="37" t="str" cm="1">
        <f t="array" ref="FK16">_xlfn.IFS(FB16="", "No Data", FB16&lt;0, "Negative/Future", FB16=0, "Zero Days", FB16&lt;=3, "&lt; 3 Months", FB16&lt;=6, "3 to 6 Months", FB16&lt;=9, "6 to 9 Months", FB16&lt;=12, "9 to 12 Months", FB16&lt;=15, "12 to 15 Months", FB16&lt;=18, "15 to 18 Months", FB16&lt;=24, "18 to 24 Months", FB16&gt;24, "&gt; 24 Months")</f>
        <v>6 to 9 Months</v>
      </c>
      <c r="FL16" s="37" t="str" cm="1">
        <f t="array" ref="FL16">_xlfn.IFS(FC16="", "No Data", FC16&lt;0, "Negative/Future", FC16=0, "Zero Days", FC16&lt;=3, "&lt; 3 Months", FC16&lt;=6, "3 to 6 Months", FC16&lt;=9, "6 to 9 Months", FC16&lt;=12, "9 to 12 Months", FC16&lt;=15, "12 to 15 Months", FC16&lt;=18, "15 to 18 Months", FC16&lt;=24, "18 to 24 Months", FC16&gt;24, "&gt; 24 Months")</f>
        <v>18 to 24 Months</v>
      </c>
      <c r="FM16" s="37" t="str" cm="1">
        <f t="array" ref="FM16">_xlfn.IFS(FD16="", "No Data", FD16&lt;0, "Negative/Future", FD16=0, "Zero Days", FD16&lt;=3, "&lt; 3 Months", FD16&lt;=6, "3 to 6 Months", FD16&lt;=9, "6 to 9 Months", FD16&lt;=12, "9 to 12 Months", FD16&lt;=15, "12 to 15 Months", FD16&lt;=18, "15 to 18 Months", FD16&lt;=24, "18 to 24 Months", FD16&gt;24, "&gt; 24 Months")</f>
        <v>9 to 12 Months</v>
      </c>
      <c r="FN16" s="37" t="str" cm="1">
        <f t="array" ref="FN16">_xlfn.IFS(FE16="", "No Data", FE16&lt;0, "Negative/Future", FE16=0, "Zero Days", FE16&lt;=3, "&lt; 3 Months", FE16&lt;=6, "3 to 6 Months", FE16&lt;=9, "6 to 9 Months", FE16&lt;=12, "9 to 12 Months", FE16&lt;=15, "12 to 15 Months", FE16&lt;=18, "15 to 18 Months", FE16&lt;=24, "18 to 24 Months", FE16&gt;24, "&gt; 24 Months")</f>
        <v>9 to 12 Months</v>
      </c>
      <c r="FO16" s="37" t="str" cm="1">
        <f t="array" ref="FO16">_xlfn.IFS(FG16="", "No Data", FG16&lt;0, "Negative/Future", FG16=0, "Zero Days", FG16&lt;=3, "&lt; 3 Months", FG16&lt;=6, "3 to 6 Months", FG16&lt;=9, "6 to 9 Months", FG16&lt;=12, "9 to 12 Months", FG16&lt;=15, "12 to 15 Months", FG16&lt;=18, "15 to 18 Months", FG16&lt;=24, "18 to 24 Months", FG16&gt;24, "&gt; 24 Months")</f>
        <v>9 to 12 Months</v>
      </c>
      <c r="FP16" s="37" t="str" cm="1">
        <f t="array" ref="FP16">_xlfn.IFS(FF16="", "No Data", FF16&lt;0, "Negative/Future", FF16=0, "Zero Days", FF16&lt;=3, "&lt; 3 Months", FF16&lt;=6, "3 to 6 Months", FF16&lt;=9, "6 to 9 Months", FF16&lt;=12, "9 to 12 Months", FF16&lt;=15, "12 to 15 Months", FF16&lt;=18, "15 to 18 Months", FF16&lt;=24, "18 to 24 Months", FF16&gt;24, "&gt; 24 Months")</f>
        <v>9 to 12 Months</v>
      </c>
      <c r="FQ16" s="29" t="s">
        <v>317</v>
      </c>
      <c r="FR16" s="29">
        <v>8102915586</v>
      </c>
      <c r="FS16" s="38" t="str">
        <f>VLOOKUP(_xlfn.XLOOKUP(B16,[1]MDA_Assets!D:D,[1]MDA_Assets!I:I,"",0),[1]Validation!$B$1:$C$8,2,0)</f>
        <v>A</v>
      </c>
      <c r="FT16" s="38" t="s">
        <v>296</v>
      </c>
      <c r="FU16" s="31" t="str">
        <f>_xlfn.XLOOKUP(B16,[1]MDA_Assets!D:D,[1]MDA_Assets!X:X,"",0)</f>
        <v>Yes</v>
      </c>
      <c r="FV16" s="39">
        <v>3</v>
      </c>
      <c r="FW16" s="39">
        <v>0</v>
      </c>
      <c r="FX16" s="39">
        <v>2</v>
      </c>
      <c r="FY16" s="39">
        <v>4</v>
      </c>
      <c r="FZ16" s="40">
        <f t="shared" si="6"/>
        <v>46187</v>
      </c>
      <c r="GA16" s="40">
        <f t="shared" si="6"/>
        <v>46187</v>
      </c>
      <c r="GB16" s="40">
        <f t="shared" si="7"/>
        <v>46372</v>
      </c>
      <c r="GC16" s="40">
        <f t="shared" si="8"/>
        <v>46272</v>
      </c>
      <c r="GD16" s="40">
        <f t="shared" si="9"/>
        <v>46737</v>
      </c>
      <c r="GE16" s="40">
        <f t="shared" si="10"/>
        <v>46372</v>
      </c>
      <c r="GF16" s="40">
        <f t="shared" si="39"/>
        <v>46113</v>
      </c>
      <c r="GG16" s="40">
        <f t="shared" si="11"/>
        <v>46113</v>
      </c>
      <c r="GH16" s="40">
        <f t="shared" si="11"/>
        <v>46113</v>
      </c>
      <c r="GI16" s="39">
        <f t="shared" si="40"/>
        <v>0</v>
      </c>
      <c r="GJ16" s="39">
        <f t="shared" si="41"/>
        <v>0</v>
      </c>
      <c r="GK16" s="39">
        <f t="shared" si="42"/>
        <v>0</v>
      </c>
      <c r="GL16" s="39">
        <f t="shared" si="43"/>
        <v>9</v>
      </c>
    </row>
    <row r="17" spans="1:194" x14ac:dyDescent="0.25">
      <c r="A17" s="19">
        <v>16</v>
      </c>
      <c r="B17" s="43" t="s">
        <v>318</v>
      </c>
      <c r="C17" s="43" t="s">
        <v>186</v>
      </c>
      <c r="D17" s="43" t="s">
        <v>187</v>
      </c>
      <c r="E17" s="43" t="s">
        <v>540</v>
      </c>
      <c r="F17" s="43" t="s">
        <v>319</v>
      </c>
      <c r="G17" s="43" t="s">
        <v>225</v>
      </c>
      <c r="H17" s="43" t="s">
        <v>291</v>
      </c>
      <c r="I17" s="43" t="s">
        <v>192</v>
      </c>
      <c r="J17" s="44">
        <f t="shared" si="12"/>
        <v>45105.5625</v>
      </c>
      <c r="K17" s="44">
        <v>44741.5625</v>
      </c>
      <c r="L17" s="44">
        <v>44530</v>
      </c>
      <c r="M17" s="43" t="s">
        <v>320</v>
      </c>
      <c r="N17" s="43" t="s">
        <v>193</v>
      </c>
      <c r="O17" s="44">
        <v>45805.282025462962</v>
      </c>
      <c r="P17" s="43">
        <v>4481</v>
      </c>
      <c r="Q17" s="43">
        <v>4481</v>
      </c>
      <c r="R17" s="43">
        <v>0</v>
      </c>
      <c r="S17" s="43" t="s">
        <v>194</v>
      </c>
      <c r="T17" s="44">
        <v>45355.770833333336</v>
      </c>
      <c r="U17" s="44">
        <v>45347.770833333336</v>
      </c>
      <c r="V17" s="44">
        <v>45347.770833333336</v>
      </c>
      <c r="W17" s="44">
        <v>45347.770833333336</v>
      </c>
      <c r="X17" s="44">
        <v>45347.770833333336</v>
      </c>
      <c r="Y17" s="44">
        <v>45347.770833333336</v>
      </c>
      <c r="Z17" s="43" t="s">
        <v>199</v>
      </c>
      <c r="AA17" s="43"/>
      <c r="AB17" s="43"/>
      <c r="AC17" s="43"/>
      <c r="AD17" s="43"/>
      <c r="AE17" s="43">
        <v>3</v>
      </c>
      <c r="AF17" s="43" t="s">
        <v>321</v>
      </c>
      <c r="AG17" s="43" t="s">
        <v>321</v>
      </c>
      <c r="AH17" s="43" t="s">
        <v>322</v>
      </c>
      <c r="AI17" s="43" t="s">
        <v>323</v>
      </c>
      <c r="AJ17" s="43" t="s">
        <v>323</v>
      </c>
      <c r="AK17" s="43" t="s">
        <v>321</v>
      </c>
      <c r="AL17" s="46">
        <v>45712</v>
      </c>
      <c r="AM17" s="46">
        <v>45527</v>
      </c>
      <c r="AN17" s="46">
        <v>46085</v>
      </c>
      <c r="AO17" s="46">
        <v>46077</v>
      </c>
      <c r="AP17" s="46">
        <v>46077</v>
      </c>
      <c r="AQ17" s="46">
        <v>45712</v>
      </c>
      <c r="AR17" s="48"/>
      <c r="AS17" s="48"/>
      <c r="AT17" s="48"/>
      <c r="AU17" s="43">
        <v>1</v>
      </c>
      <c r="AV17" s="43">
        <v>0</v>
      </c>
      <c r="AW17" s="43">
        <v>0</v>
      </c>
      <c r="AX17" s="51" t="s">
        <v>309</v>
      </c>
      <c r="AY17" s="51" t="s">
        <v>3527</v>
      </c>
      <c r="AZ17" s="51" t="s">
        <v>198</v>
      </c>
      <c r="BA17" s="20">
        <f t="shared" ca="1" si="13"/>
        <v>1</v>
      </c>
      <c r="BB17" s="20">
        <f t="shared" ca="1" si="0"/>
        <v>1</v>
      </c>
      <c r="BC17" s="20">
        <f t="shared" ca="1" si="0"/>
        <v>1</v>
      </c>
      <c r="BD17" s="20">
        <f t="shared" ca="1" si="0"/>
        <v>1</v>
      </c>
      <c r="BE17" s="20">
        <f t="shared" ca="1" si="0"/>
        <v>1</v>
      </c>
      <c r="BF17" s="20">
        <f t="shared" ca="1" si="0"/>
        <v>1</v>
      </c>
      <c r="BG17" s="21" t="str">
        <f t="shared" ca="1" si="0"/>
        <v/>
      </c>
      <c r="BH17" s="21" t="str">
        <f t="shared" ca="1" si="0"/>
        <v/>
      </c>
      <c r="BI17" s="21" t="str">
        <f t="shared" ca="1" si="0"/>
        <v/>
      </c>
      <c r="BJ17" s="22">
        <f t="shared" ca="1" si="14"/>
        <v>6</v>
      </c>
      <c r="BK17" s="21">
        <f t="shared" si="15"/>
        <v>3</v>
      </c>
      <c r="BL17" s="22">
        <f t="shared" ca="1" si="16"/>
        <v>5593</v>
      </c>
      <c r="BM17" s="22">
        <f t="shared" ca="1" si="17"/>
        <v>5593</v>
      </c>
      <c r="BN17" s="23">
        <f t="shared" ca="1" si="18"/>
        <v>0</v>
      </c>
      <c r="BO17" s="24">
        <f t="shared" ca="1" si="19"/>
        <v>1112</v>
      </c>
      <c r="BP17" s="51" t="str">
        <f>_xlfn.XLOOKUP(E17,[1]Validation!E:E,[1]Validation!F:F,"")</f>
        <v>EG45</v>
      </c>
      <c r="BQ17" s="51" t="str">
        <f>_xlfn.XLOOKUP(BP17,[1]Validation!F:F,[1]Validation!G:G,"")</f>
        <v>EG30 to EG45</v>
      </c>
      <c r="BR17" s="52" t="str">
        <f>VLOOKUP(G17,[1]Validation!$B$1:$C$9,2,0)</f>
        <v>C</v>
      </c>
      <c r="BS17" s="51">
        <f t="shared" ca="1" si="20"/>
        <v>47</v>
      </c>
      <c r="BT17" s="53">
        <f>_xlfn.XLOOKUP(B17,'[2]1. All Calls'!$R:$R,'[2]1. All Calls'!$A:$A,"",0)</f>
        <v>45805.510416666664</v>
      </c>
      <c r="BU17" s="51" t="str">
        <f>_xlfn.XLOOKUP(B17,'[2]1. All Calls'!$R:$R,'[2]1. All Calls'!$F:$F,"",0)</f>
        <v>CC-01674700</v>
      </c>
      <c r="BV17" s="51" t="str">
        <f>_xlfn.XLOOKUP(B17,'[2]1. All Calls'!$R:$R,'[2]1. All Calls'!$J:$J,"",0)</f>
        <v>Sales Call</v>
      </c>
      <c r="BW17" s="53" t="str">
        <f>_xlfn.XLOOKUP(B17,'[2]Sch Calls'!$R:$R,'[2]Sch Calls'!$A:$A,"",0)</f>
        <v/>
      </c>
      <c r="BX17" s="51" t="str">
        <f>_xlfn.XLOOKUP(B17,'[2]Sch Calls'!$R:$R,'[2]Sch Calls'!$B:$B,"",0)</f>
        <v/>
      </c>
      <c r="BY17" s="51" t="str">
        <f t="shared" si="21"/>
        <v>24-Aug-24</v>
      </c>
      <c r="BZ17" s="51" t="str">
        <f t="shared" si="21"/>
        <v>24-Aug-24</v>
      </c>
      <c r="CA17" s="51" t="str">
        <f t="shared" si="22"/>
        <v>05-Dec-24</v>
      </c>
      <c r="CB17" s="51" t="str">
        <f t="shared" si="23"/>
        <v>25-Aug-25</v>
      </c>
      <c r="CC17" s="51" t="str">
        <f t="shared" si="24"/>
        <v>25-Feb-26</v>
      </c>
      <c r="CD17" s="51" t="str">
        <f t="shared" si="25"/>
        <v>25-Feb-25</v>
      </c>
      <c r="CE17" s="51">
        <f t="shared" ca="1" si="26"/>
        <v>828</v>
      </c>
      <c r="CF17" s="51">
        <f t="shared" ca="1" si="26"/>
        <v>828</v>
      </c>
      <c r="CG17" s="51">
        <f t="shared" ca="1" si="27"/>
        <v>820</v>
      </c>
      <c r="CH17" s="51">
        <f t="shared" ca="1" si="28"/>
        <v>828</v>
      </c>
      <c r="CI17" s="51">
        <f t="shared" ca="1" si="29"/>
        <v>828</v>
      </c>
      <c r="CJ17" s="51">
        <f t="shared" ca="1" si="30"/>
        <v>828</v>
      </c>
      <c r="CK17" s="51">
        <f t="shared" ca="1" si="1"/>
        <v>2484</v>
      </c>
      <c r="CL17" s="51">
        <f t="shared" ca="1" si="1"/>
        <v>2484</v>
      </c>
      <c r="CM17" s="51">
        <f t="shared" ca="1" si="1"/>
        <v>2460</v>
      </c>
      <c r="CN17" s="51">
        <f t="shared" ca="1" si="1"/>
        <v>2484</v>
      </c>
      <c r="CO17" s="51">
        <f t="shared" ca="1" si="1"/>
        <v>2484</v>
      </c>
      <c r="CP17" s="51">
        <f t="shared" ca="1" si="1"/>
        <v>2484</v>
      </c>
      <c r="CQ17" s="51">
        <f t="shared" ca="1" si="2"/>
        <v>-1130</v>
      </c>
      <c r="CR17" s="51">
        <f t="shared" ca="1" si="2"/>
        <v>-1130</v>
      </c>
      <c r="CS17" s="51">
        <f t="shared" ca="1" si="2"/>
        <v>1628</v>
      </c>
      <c r="CT17" s="51">
        <f t="shared" ca="1" si="2"/>
        <v>870</v>
      </c>
      <c r="CU17" s="51">
        <f t="shared" ca="1" si="2"/>
        <v>870</v>
      </c>
      <c r="CV17" s="54">
        <f t="shared" ca="1" si="2"/>
        <v>-1130</v>
      </c>
      <c r="CW17" s="25" t="s">
        <v>212</v>
      </c>
      <c r="CX17" s="55">
        <v>1</v>
      </c>
      <c r="CY17" s="55"/>
      <c r="CZ17" s="26" t="s">
        <v>324</v>
      </c>
      <c r="DA17" s="26" t="s">
        <v>324</v>
      </c>
      <c r="DB17" s="26" t="s">
        <v>324</v>
      </c>
      <c r="DC17" s="26" t="s">
        <v>324</v>
      </c>
      <c r="DD17" s="26" t="s">
        <v>324</v>
      </c>
      <c r="DE17" s="26" t="s">
        <v>324</v>
      </c>
      <c r="DF17" s="26" t="s">
        <v>324</v>
      </c>
      <c r="DG17" s="26" t="s">
        <v>324</v>
      </c>
      <c r="DH17" s="26" t="s">
        <v>324</v>
      </c>
      <c r="DI17" s="26" t="s">
        <v>324</v>
      </c>
      <c r="DJ17" s="26" t="s">
        <v>324</v>
      </c>
      <c r="DK17" s="26" t="s">
        <v>324</v>
      </c>
      <c r="DL17" s="27">
        <f t="shared" si="31"/>
        <v>45880.510416666664</v>
      </c>
      <c r="DM17" s="28">
        <f t="shared" ca="1" si="32"/>
        <v>1</v>
      </c>
      <c r="DN17" s="56">
        <f>_xlfn.XLOOKUP(B17,'[2]1. All Calls'!$R:$R,'[2]1. All Calls'!$A:$A,"",0)</f>
        <v>45805.510416666664</v>
      </c>
      <c r="DO17" s="57" t="str">
        <f ca="1">VLOOKUP(DM17,[1]Validation!$B$20:$C$25,2,0)</f>
        <v>Above 3 months</v>
      </c>
      <c r="DP17" s="58" t="str">
        <f>_xlfn.XLOOKUP(B17,'[1]Active AMCs- Dealer'!E:E,'[1]Active AMCs- Dealer'!L:L,"Not in AMC",0)</f>
        <v>Not in AMC</v>
      </c>
      <c r="DQ17" s="50" t="s">
        <v>213</v>
      </c>
      <c r="DR17" s="29" t="str">
        <f>_xlfn.XLOOKUP(B17,'[2]1. All Calls'!$R:$R,'[2]1. All Calls'!$F:$F,"",0)</f>
        <v>CC-01674700</v>
      </c>
      <c r="DS17" s="29" t="str">
        <f>_xlfn.XLOOKUP(B17,'[2]1. All Calls'!$R:$R,'[2]1. All Calls'!$AB:$AB,"",0)</f>
        <v>Sales call carried out for HMR update</v>
      </c>
      <c r="DT17" s="30">
        <f>_xlfn.XLOOKUP(DR17,'[2]1. All Calls'!$F:$F,'[2]1. All Calls'!$A:$A,"",0)</f>
        <v>45805.510416666664</v>
      </c>
      <c r="DU17" s="31">
        <f>_xlfn.XLOOKUP(DR17,'[2]1. All Calls'!$F:$F,'[2]1. All Calls'!$B:$B,"",0)</f>
        <v>4481</v>
      </c>
      <c r="DV17" s="31">
        <f>_xlfn.XLOOKUP(B17,[1]MDA_Assets!D:D,[1]MDA_Assets!N:N,"",0)</f>
        <v>4481</v>
      </c>
      <c r="DW17" s="31">
        <f>_xlfn.XLOOKUP(B17,[1]MDA_Assets!D:D,[1]MDA_Assets!O:O,"",0)</f>
        <v>0</v>
      </c>
      <c r="DX17" s="32" t="str">
        <f>_xlfn.XLOOKUP(B17,[1]MDA_Assets!D:D,[1]MDA_Assets!Q:Q,"",0)</f>
        <v>Synthetic</v>
      </c>
      <c r="DY17" s="33">
        <f>_xlfn.XLOOKUP(B17,[1]MDA_Assets!D:D,[1]MDA_Assets!R:R,"",0)</f>
        <v>45356</v>
      </c>
      <c r="DZ17" s="33">
        <f>_xlfn.XLOOKUP(B17,[1]MDA_Assets!D:D,[1]MDA_Assets!S:S,"",0)</f>
        <v>45348</v>
      </c>
      <c r="EA17" s="33">
        <f>_xlfn.XLOOKUP(B17,[1]MDA_Assets!D:D,[1]MDA_Assets!T:T,"",0)</f>
        <v>45348</v>
      </c>
      <c r="EB17" s="33">
        <f>_xlfn.XLOOKUP(B17,[1]MDA_Assets!D:D,[1]MDA_Assets!U:U,"",0)</f>
        <v>45348</v>
      </c>
      <c r="EC17" s="33">
        <f>_xlfn.XLOOKUP(B17,[1]MDA_Assets!D:D,[1]MDA_Assets!V:V,"",0)</f>
        <v>45348</v>
      </c>
      <c r="ED17" s="33">
        <f>_xlfn.XLOOKUP(B17,[1]MDA_Assets!D:D,[1]MDA_Assets!W:W,"",0)</f>
        <v>45348</v>
      </c>
      <c r="EE17" s="32" t="str">
        <f>_xlfn.XLOOKUP(B17,[1]MDA_Assets!D:D,[1]MDA_Assets!X:X,"",0)</f>
        <v>Yes</v>
      </c>
      <c r="EF17" s="33">
        <f>_xlfn.XLOOKUP(B17,[1]MDA_Assets!D:D,[1]MDA_Assets!Y:Y,"",0)</f>
        <v>0</v>
      </c>
      <c r="EG17" s="33">
        <f>_xlfn.XLOOKUP(B17,[1]MDA_Assets!D:D,[1]MDA_Assets!Z:Z,"",0)</f>
        <v>0</v>
      </c>
      <c r="EH17" s="33">
        <f>_xlfn.XLOOKUP(B17,[1]MDA_Assets!D:D,[1]MDA_Assets!AA:AA,"",0)</f>
        <v>0</v>
      </c>
      <c r="EI17" s="34">
        <f>_xlfn.XLOOKUP(B17,[1]MDA_Assets!D:D,[1]MDA_Assets!P:P,"",0)</f>
        <v>3</v>
      </c>
      <c r="EJ17" s="35" t="str">
        <f>_xlfn.XLOOKUP(B17,[1]MDA_Assets!D:D,[1]MDA_Assets!AB:AB,"",0)</f>
        <v>1354</v>
      </c>
      <c r="EK17" s="35" t="str">
        <f>_xlfn.XLOOKUP(B17,[1]MDA_Assets!D:D,[1]MDA_Assets!AC:AC,"",0)</f>
        <v>1354</v>
      </c>
      <c r="EL17" s="35" t="str">
        <f>_xlfn.XLOOKUP(B17,[1]MDA_Assets!D:D,[1]MDA_Assets!AD:AD,"",0)</f>
        <v>4088</v>
      </c>
      <c r="EM17" s="35" t="str">
        <f>_xlfn.XLOOKUP(B17,[1]MDA_Assets!D:D,[1]MDA_Assets!AE:AE,"",0)</f>
        <v>3354</v>
      </c>
      <c r="EN17" s="35" t="str">
        <f>_xlfn.XLOOKUP(B17,[1]MDA_Assets!D:D,[1]MDA_Assets!AF:AF,"",0)</f>
        <v>3354</v>
      </c>
      <c r="EO17" s="35" t="str">
        <f>_xlfn.XLOOKUP(B17,[1]MDA_Assets!D:D,[1]MDA_Assets!AG:AG,"",0)</f>
        <v>1354</v>
      </c>
      <c r="EP17" s="36">
        <f t="shared" si="33"/>
        <v>365</v>
      </c>
      <c r="EQ17" s="36">
        <f t="shared" si="33"/>
        <v>180</v>
      </c>
      <c r="ER17" s="36">
        <f t="shared" si="34"/>
        <v>730</v>
      </c>
      <c r="ES17" s="36">
        <f t="shared" si="35"/>
        <v>730</v>
      </c>
      <c r="ET17" s="36">
        <f t="shared" si="36"/>
        <v>730</v>
      </c>
      <c r="EU17" s="36">
        <f t="shared" si="37"/>
        <v>365</v>
      </c>
      <c r="EV17" s="36" t="str">
        <f t="shared" si="38"/>
        <v/>
      </c>
      <c r="EW17" s="36" t="str">
        <f t="shared" si="3"/>
        <v/>
      </c>
      <c r="EX17" s="36" t="str">
        <f t="shared" si="4"/>
        <v/>
      </c>
      <c r="EY17" s="36">
        <f t="shared" si="5"/>
        <v>11.78</v>
      </c>
      <c r="EZ17" s="36">
        <f t="shared" si="5"/>
        <v>5.81</v>
      </c>
      <c r="FA17" s="36">
        <f t="shared" si="5"/>
        <v>23.55</v>
      </c>
      <c r="FB17" s="36">
        <f t="shared" si="5"/>
        <v>23.55</v>
      </c>
      <c r="FC17" s="36">
        <f t="shared" si="5"/>
        <v>23.55</v>
      </c>
      <c r="FD17" s="36">
        <f t="shared" si="5"/>
        <v>11.78</v>
      </c>
      <c r="FE17" s="36" t="str">
        <f t="shared" si="5"/>
        <v/>
      </c>
      <c r="FF17" s="36" t="str">
        <f t="shared" si="5"/>
        <v/>
      </c>
      <c r="FG17" s="36" t="str">
        <f t="shared" si="5"/>
        <v/>
      </c>
      <c r="FH17" s="37" t="str" cm="1">
        <f t="array" ref="FH17">_xlfn.IFS(EY17="", "No Data", EY17&lt;0, "Negative/Future", EY17=0, "Zero Days", EY17&lt;=3, "&lt; 3 Months", EY17&lt;=6, "3 to 6 Months", EY17&lt;=9, "6 to 9 Months", EY17&lt;=12, "9 to 12 Months", EY17&lt;=15, "12 to 15 Months", EY17&lt;=18, "15 to 18 Months", EY17&lt;=24, "18 to 24 Months", EY17&gt;24, "&gt; 24 Months")</f>
        <v>9 to 12 Months</v>
      </c>
      <c r="FI17" s="37" t="str" cm="1">
        <f t="array" ref="FI17">_xlfn.IFS(EZ17="", "No Data", EZ17&lt;0, "Negative/Future", EZ17=0, "Zero Days", EZ17&lt;=3, "&lt; 3 Months", EZ17&lt;=6, "3 to 6 Months", EZ17&lt;=9, "6 to 9 Months", EZ17&lt;=12, "9 to 12 Months", EZ17&lt;=15, "12 to 15 Months", EZ17&lt;=18, "15 to 18 Months", EZ17&lt;=24, "18 to 24 Months", EZ17&gt;24, "&gt; 24 Months")</f>
        <v>3 to 6 Months</v>
      </c>
      <c r="FJ17" s="37" t="str" cm="1">
        <f t="array" ref="FJ17">_xlfn.IFS(FA17="", "No Data", FA17&lt;0, "Negative/Future", FA17=0, "Zero Days", FA17&lt;=3, "&lt; 3 Months", FA17&lt;=6, "3 to 6 Months", FA17&lt;=9, "6 to 9 Months", FA17&lt;=12, "9 to 12 Months", FA17&lt;=15, "12 to 15 Months", FA17&lt;=18, "15 to 18 Months", FA17&lt;=24, "18 to 24 Months", FA17&gt;24, "&gt; 24 Months")</f>
        <v>18 to 24 Months</v>
      </c>
      <c r="FK17" s="37" t="str" cm="1">
        <f t="array" ref="FK17">_xlfn.IFS(FB17="", "No Data", FB17&lt;0, "Negative/Future", FB17=0, "Zero Days", FB17&lt;=3, "&lt; 3 Months", FB17&lt;=6, "3 to 6 Months", FB17&lt;=9, "6 to 9 Months", FB17&lt;=12, "9 to 12 Months", FB17&lt;=15, "12 to 15 Months", FB17&lt;=18, "15 to 18 Months", FB17&lt;=24, "18 to 24 Months", FB17&gt;24, "&gt; 24 Months")</f>
        <v>18 to 24 Months</v>
      </c>
      <c r="FL17" s="37" t="str" cm="1">
        <f t="array" ref="FL17">_xlfn.IFS(FC17="", "No Data", FC17&lt;0, "Negative/Future", FC17=0, "Zero Days", FC17&lt;=3, "&lt; 3 Months", FC17&lt;=6, "3 to 6 Months", FC17&lt;=9, "6 to 9 Months", FC17&lt;=12, "9 to 12 Months", FC17&lt;=15, "12 to 15 Months", FC17&lt;=18, "15 to 18 Months", FC17&lt;=24, "18 to 24 Months", FC17&gt;24, "&gt; 24 Months")</f>
        <v>18 to 24 Months</v>
      </c>
      <c r="FM17" s="37" t="str" cm="1">
        <f t="array" ref="FM17">_xlfn.IFS(FD17="", "No Data", FD17&lt;0, "Negative/Future", FD17=0, "Zero Days", FD17&lt;=3, "&lt; 3 Months", FD17&lt;=6, "3 to 6 Months", FD17&lt;=9, "6 to 9 Months", FD17&lt;=12, "9 to 12 Months", FD17&lt;=15, "12 to 15 Months", FD17&lt;=18, "15 to 18 Months", FD17&lt;=24, "18 to 24 Months", FD17&gt;24, "&gt; 24 Months")</f>
        <v>9 to 12 Months</v>
      </c>
      <c r="FN17" s="37" t="str" cm="1">
        <f t="array" ref="FN17">_xlfn.IFS(FE17="", "No Data", FE17&lt;0, "Negative/Future", FE17=0, "Zero Days", FE17&lt;=3, "&lt; 3 Months", FE17&lt;=6, "3 to 6 Months", FE17&lt;=9, "6 to 9 Months", FE17&lt;=12, "9 to 12 Months", FE17&lt;=15, "12 to 15 Months", FE17&lt;=18, "15 to 18 Months", FE17&lt;=24, "18 to 24 Months", FE17&gt;24, "&gt; 24 Months")</f>
        <v>No Data</v>
      </c>
      <c r="FO17" s="37" t="str" cm="1">
        <f t="array" ref="FO17">_xlfn.IFS(FG17="", "No Data", FG17&lt;0, "Negative/Future", FG17=0, "Zero Days", FG17&lt;=3, "&lt; 3 Months", FG17&lt;=6, "3 to 6 Months", FG17&lt;=9, "6 to 9 Months", FG17&lt;=12, "9 to 12 Months", FG17&lt;=15, "12 to 15 Months", FG17&lt;=18, "15 to 18 Months", FG17&lt;=24, "18 to 24 Months", FG17&gt;24, "&gt; 24 Months")</f>
        <v>No Data</v>
      </c>
      <c r="FP17" s="37" t="str" cm="1">
        <f t="array" ref="FP17">_xlfn.IFS(FF17="", "No Data", FF17&lt;0, "Negative/Future", FF17=0, "Zero Days", FF17&lt;=3, "&lt; 3 Months", FF17&lt;=6, "3 to 6 Months", FF17&lt;=9, "6 to 9 Months", FF17&lt;=12, "9 to 12 Months", FF17&lt;=15, "12 to 15 Months", FF17&lt;=18, "15 to 18 Months", FF17&lt;=24, "18 to 24 Months", FF17&gt;24, "&gt; 24 Months")</f>
        <v>No Data</v>
      </c>
      <c r="FQ17" s="29" t="s">
        <v>325</v>
      </c>
      <c r="FR17" s="29">
        <v>9430001757</v>
      </c>
      <c r="FS17" s="38" t="str">
        <f>VLOOKUP(_xlfn.XLOOKUP(B17,[1]MDA_Assets!D:D,[1]MDA_Assets!I:I,"",0),[1]Validation!$B$1:$C$8,2,0)</f>
        <v>C</v>
      </c>
      <c r="FT17" s="38" t="s">
        <v>252</v>
      </c>
      <c r="FU17" s="31" t="str">
        <f>_xlfn.XLOOKUP(B17,[1]MDA_Assets!D:D,[1]MDA_Assets!X:X,"",0)</f>
        <v>Yes</v>
      </c>
      <c r="FV17" s="39">
        <v>6</v>
      </c>
      <c r="FW17" s="39">
        <v>0</v>
      </c>
      <c r="FX17" s="39">
        <v>0</v>
      </c>
      <c r="FY17" s="39">
        <v>3</v>
      </c>
      <c r="FZ17" s="40">
        <f t="shared" si="6"/>
        <v>45713</v>
      </c>
      <c r="GA17" s="40">
        <f t="shared" si="6"/>
        <v>45528</v>
      </c>
      <c r="GB17" s="40">
        <f t="shared" si="7"/>
        <v>46086</v>
      </c>
      <c r="GC17" s="40">
        <f t="shared" si="8"/>
        <v>46078</v>
      </c>
      <c r="GD17" s="40">
        <f t="shared" si="9"/>
        <v>46078</v>
      </c>
      <c r="GE17" s="40">
        <f t="shared" si="10"/>
        <v>45713</v>
      </c>
      <c r="GF17" s="40" t="str">
        <f t="shared" si="39"/>
        <v/>
      </c>
      <c r="GG17" s="40" t="str">
        <f t="shared" si="11"/>
        <v/>
      </c>
      <c r="GH17" s="40" t="str">
        <f t="shared" si="11"/>
        <v/>
      </c>
      <c r="GI17" s="39">
        <f t="shared" si="40"/>
        <v>3</v>
      </c>
      <c r="GJ17" s="39">
        <f t="shared" si="41"/>
        <v>0</v>
      </c>
      <c r="GK17" s="39">
        <f t="shared" si="42"/>
        <v>2</v>
      </c>
      <c r="GL17" s="39">
        <f t="shared" si="43"/>
        <v>1</v>
      </c>
    </row>
    <row r="18" spans="1:194" x14ac:dyDescent="0.25">
      <c r="A18" s="19">
        <v>17</v>
      </c>
      <c r="B18" s="43" t="s">
        <v>326</v>
      </c>
      <c r="C18" s="43" t="s">
        <v>186</v>
      </c>
      <c r="D18" s="43" t="s">
        <v>241</v>
      </c>
      <c r="E18" s="43" t="s">
        <v>327</v>
      </c>
      <c r="F18" s="43" t="s">
        <v>328</v>
      </c>
      <c r="G18" s="43" t="s">
        <v>190</v>
      </c>
      <c r="H18" s="43" t="s">
        <v>329</v>
      </c>
      <c r="I18" s="43" t="s">
        <v>192</v>
      </c>
      <c r="J18" s="44">
        <f t="shared" si="12"/>
        <v>44981.520833333336</v>
      </c>
      <c r="K18" s="44">
        <v>44617.520833333336</v>
      </c>
      <c r="L18" s="44">
        <v>44599</v>
      </c>
      <c r="M18" s="43" t="s">
        <v>2000</v>
      </c>
      <c r="N18" s="43" t="s">
        <v>563</v>
      </c>
      <c r="O18" s="44">
        <v>46044.461423611108</v>
      </c>
      <c r="P18" s="43">
        <v>3287</v>
      </c>
      <c r="Q18" s="43"/>
      <c r="R18" s="43"/>
      <c r="S18" s="43" t="s">
        <v>206</v>
      </c>
      <c r="T18" s="44">
        <v>45254.770833333336</v>
      </c>
      <c r="U18" s="44">
        <v>45381.770833333336</v>
      </c>
      <c r="V18" s="44">
        <v>45381.770833333336</v>
      </c>
      <c r="W18" s="44">
        <v>45254.770833333336</v>
      </c>
      <c r="X18" s="44">
        <v>45254.770833333336</v>
      </c>
      <c r="Y18" s="44">
        <v>45254.770833333336</v>
      </c>
      <c r="Z18" s="43" t="s">
        <v>195</v>
      </c>
      <c r="AA18" s="43"/>
      <c r="AB18" s="43"/>
      <c r="AC18" s="43"/>
      <c r="AD18" s="43"/>
      <c r="AE18" s="43">
        <v>0</v>
      </c>
      <c r="AF18" s="43" t="s">
        <v>330</v>
      </c>
      <c r="AG18" s="43" t="s">
        <v>330</v>
      </c>
      <c r="AH18" s="43" t="s">
        <v>331</v>
      </c>
      <c r="AI18" s="43" t="s">
        <v>331</v>
      </c>
      <c r="AJ18" s="43" t="s">
        <v>332</v>
      </c>
      <c r="AK18" s="43" t="s">
        <v>331</v>
      </c>
      <c r="AL18" s="48"/>
      <c r="AM18" s="48"/>
      <c r="AN18" s="48"/>
      <c r="AO18" s="48"/>
      <c r="AP18" s="48"/>
      <c r="AQ18" s="48"/>
      <c r="AR18" s="48"/>
      <c r="AS18" s="48"/>
      <c r="AT18" s="48"/>
      <c r="AU18" s="43">
        <v>0</v>
      </c>
      <c r="AV18" s="43">
        <v>0</v>
      </c>
      <c r="AW18" s="43">
        <v>0</v>
      </c>
      <c r="AX18" s="51" t="s">
        <v>211</v>
      </c>
      <c r="AY18" s="51" t="s">
        <v>211</v>
      </c>
      <c r="AZ18" s="51" t="s">
        <v>198</v>
      </c>
      <c r="BA18" s="20" t="str">
        <f t="shared" ca="1" si="13"/>
        <v/>
      </c>
      <c r="BB18" s="20" t="str">
        <f t="shared" ca="1" si="13"/>
        <v/>
      </c>
      <c r="BC18" s="20" t="str">
        <f t="shared" ca="1" si="13"/>
        <v/>
      </c>
      <c r="BD18" s="20" t="str">
        <f t="shared" ca="1" si="13"/>
        <v/>
      </c>
      <c r="BE18" s="20" t="str">
        <f t="shared" ca="1" si="13"/>
        <v/>
      </c>
      <c r="BF18" s="20" t="str">
        <f t="shared" ca="1" si="13"/>
        <v/>
      </c>
      <c r="BG18" s="21" t="str">
        <f t="shared" ca="1" si="13"/>
        <v/>
      </c>
      <c r="BH18" s="21" t="str">
        <f t="shared" ca="1" si="13"/>
        <v/>
      </c>
      <c r="BI18" s="21" t="str">
        <f t="shared" ca="1" si="13"/>
        <v/>
      </c>
      <c r="BJ18" s="22">
        <f t="shared" ca="1" si="14"/>
        <v>0</v>
      </c>
      <c r="BK18" s="21">
        <f t="shared" si="15"/>
        <v>0</v>
      </c>
      <c r="BL18" s="22">
        <f t="shared" ca="1" si="16"/>
        <v>3287</v>
      </c>
      <c r="BM18" s="22">
        <f t="shared" ca="1" si="17"/>
        <v>0</v>
      </c>
      <c r="BN18" s="23">
        <f t="shared" ca="1" si="18"/>
        <v>3287</v>
      </c>
      <c r="BO18" s="24">
        <f t="shared" ca="1" si="19"/>
        <v>0</v>
      </c>
      <c r="BP18" s="51" t="str">
        <f>_xlfn.XLOOKUP(E18,[1]Validation!E:E,[1]Validation!F:F,"")</f>
        <v>EV D22</v>
      </c>
      <c r="BQ18" s="51" t="str">
        <f>_xlfn.XLOOKUP(BP18,[1]Validation!F:F,[1]Validation!G:G,"")</f>
        <v>EV15 to EV30</v>
      </c>
      <c r="BR18" s="52" t="str">
        <f>VLOOKUP(G18,[1]Validation!$B$1:$C$9,2,0)</f>
        <v>B</v>
      </c>
      <c r="BS18" s="51">
        <f t="shared" ca="1" si="20"/>
        <v>51</v>
      </c>
      <c r="BT18" s="53">
        <f>_xlfn.XLOOKUP(B18,'[2]1. All Calls'!$R:$R,'[2]1. All Calls'!$A:$A,"",0)</f>
        <v>46044.672152777799</v>
      </c>
      <c r="BU18" s="51" t="str">
        <f>_xlfn.XLOOKUP(B18,'[2]1. All Calls'!$R:$R,'[2]1. All Calls'!$F:$F,"",0)</f>
        <v>CC-01950119</v>
      </c>
      <c r="BV18" s="51" t="str">
        <f>_xlfn.XLOOKUP(B18,'[2]1. All Calls'!$R:$R,'[2]1. All Calls'!$J:$J,"",0)</f>
        <v>General Service</v>
      </c>
      <c r="BW18" s="53" t="str">
        <f>_xlfn.XLOOKUP(B18,'[2]Sch Calls'!$R:$R,'[2]Sch Calls'!$A:$A,"",0)</f>
        <v/>
      </c>
      <c r="BX18" s="51" t="str">
        <f>_xlfn.XLOOKUP(B18,'[2]Sch Calls'!$R:$R,'[2]Sch Calls'!$B:$B,"",0)</f>
        <v/>
      </c>
      <c r="BY18" s="51" t="str">
        <f t="shared" si="21"/>
        <v>27-Sep-24</v>
      </c>
      <c r="BZ18" s="51" t="str">
        <f t="shared" si="21"/>
        <v>27-Sep-24</v>
      </c>
      <c r="CA18" s="51" t="str">
        <f t="shared" si="22"/>
        <v>26-Aug-24</v>
      </c>
      <c r="CB18" s="51" t="str">
        <f t="shared" si="23"/>
        <v>24-May-25</v>
      </c>
      <c r="CC18" s="51" t="str">
        <f t="shared" si="24"/>
        <v>24-Nov-25</v>
      </c>
      <c r="CD18" s="51" t="str">
        <f t="shared" si="25"/>
        <v>24-Nov-24</v>
      </c>
      <c r="CE18" s="51">
        <f t="shared" ca="1" si="26"/>
        <v>794</v>
      </c>
      <c r="CF18" s="51">
        <f t="shared" ca="1" si="26"/>
        <v>794</v>
      </c>
      <c r="CG18" s="51">
        <f t="shared" ca="1" si="27"/>
        <v>921</v>
      </c>
      <c r="CH18" s="51">
        <f t="shared" ca="1" si="28"/>
        <v>921</v>
      </c>
      <c r="CI18" s="51">
        <f t="shared" ca="1" si="29"/>
        <v>921</v>
      </c>
      <c r="CJ18" s="51">
        <f t="shared" ca="1" si="30"/>
        <v>921</v>
      </c>
      <c r="CK18" s="51">
        <f t="shared" ref="CK18:CP75" ca="1" si="44">IFERROR(SUM(CE18*$BK18),"")</f>
        <v>0</v>
      </c>
      <c r="CL18" s="51">
        <f t="shared" ca="1" si="44"/>
        <v>0</v>
      </c>
      <c r="CM18" s="51">
        <f t="shared" ca="1" si="44"/>
        <v>0</v>
      </c>
      <c r="CN18" s="51">
        <f t="shared" ca="1" si="44"/>
        <v>0</v>
      </c>
      <c r="CO18" s="51">
        <f t="shared" ca="1" si="44"/>
        <v>0</v>
      </c>
      <c r="CP18" s="51">
        <f t="shared" ca="1" si="44"/>
        <v>0</v>
      </c>
      <c r="CQ18" s="51">
        <f t="shared" ref="CQ18:CV75" ca="1" si="45">IFERROR(IF(AF18&gt;0,SUM(AF18-CK18),""),"")</f>
        <v>1220</v>
      </c>
      <c r="CR18" s="51">
        <f t="shared" ca="1" si="45"/>
        <v>1220</v>
      </c>
      <c r="CS18" s="51">
        <f t="shared" ca="1" si="45"/>
        <v>1720</v>
      </c>
      <c r="CT18" s="51">
        <f t="shared" ca="1" si="45"/>
        <v>1720</v>
      </c>
      <c r="CU18" s="51">
        <f t="shared" ca="1" si="45"/>
        <v>4720</v>
      </c>
      <c r="CV18" s="54">
        <f t="shared" ca="1" si="45"/>
        <v>1720</v>
      </c>
      <c r="CW18" s="25" t="s">
        <v>212</v>
      </c>
      <c r="CX18" s="55">
        <v>0</v>
      </c>
      <c r="CY18" s="55"/>
      <c r="CZ18" s="26">
        <v>0</v>
      </c>
      <c r="DA18" s="26">
        <v>0</v>
      </c>
      <c r="DB18" s="26">
        <v>0</v>
      </c>
      <c r="DC18" s="26">
        <v>0</v>
      </c>
      <c r="DD18" s="26">
        <v>0</v>
      </c>
      <c r="DE18" s="26">
        <v>0</v>
      </c>
      <c r="DF18" s="26">
        <v>0</v>
      </c>
      <c r="DG18" s="26">
        <v>0</v>
      </c>
      <c r="DH18" s="26">
        <v>0</v>
      </c>
      <c r="DI18" s="26">
        <v>0</v>
      </c>
      <c r="DJ18" s="26">
        <v>0</v>
      </c>
      <c r="DK18" s="26">
        <v>0</v>
      </c>
      <c r="DL18" s="27">
        <f t="shared" si="31"/>
        <v>46119.672152777799</v>
      </c>
      <c r="DM18" s="28">
        <f t="shared" ca="1" si="32"/>
        <v>1</v>
      </c>
      <c r="DN18" s="56">
        <f>_xlfn.XLOOKUP(B18,'[2]1. All Calls'!$R:$R,'[2]1. All Calls'!$A:$A,"",0)</f>
        <v>46044.672152777799</v>
      </c>
      <c r="DO18" s="57" t="str">
        <f ca="1">VLOOKUP(DM18,[1]Validation!$B$20:$C$25,2,0)</f>
        <v>Above 3 months</v>
      </c>
      <c r="DP18" s="58" t="str">
        <f>_xlfn.XLOOKUP(B18,'[1]Active AMCs- Dealer'!E:E,'[1]Active AMCs- Dealer'!L:L,"Not in AMC",0)</f>
        <v>Not in AMC</v>
      </c>
      <c r="DQ18" s="50" t="s">
        <v>238</v>
      </c>
      <c r="DR18" s="29" t="str">
        <f>_xlfn.XLOOKUP(B18,'[2]1. All Calls'!$R:$R,'[2]1. All Calls'!$F:$F,"",0)</f>
        <v>CC-01950119</v>
      </c>
      <c r="DS18" s="29" t="str">
        <f>_xlfn.XLOOKUP(B18,'[2]1. All Calls'!$R:$R,'[2]1. All Calls'!$AB:$AB,"",0)</f>
        <v>Courtesy visit carried out</v>
      </c>
      <c r="DT18" s="30">
        <f>_xlfn.XLOOKUP(DR18,'[2]1. All Calls'!$F:$F,'[2]1. All Calls'!$A:$A,"",0)</f>
        <v>46044.672152777799</v>
      </c>
      <c r="DU18" s="31">
        <f>_xlfn.XLOOKUP(DR18,'[2]1. All Calls'!$F:$F,'[2]1. All Calls'!$B:$B,"",0)</f>
        <v>3287</v>
      </c>
      <c r="DV18" s="31">
        <f>_xlfn.XLOOKUP(B18,[1]MDA_Assets!D:D,[1]MDA_Assets!N:N,"",0)</f>
        <v>0</v>
      </c>
      <c r="DW18" s="31">
        <f>_xlfn.XLOOKUP(B18,[1]MDA_Assets!D:D,[1]MDA_Assets!O:O,"",0)</f>
        <v>0</v>
      </c>
      <c r="DX18" s="32" t="str">
        <f>_xlfn.XLOOKUP(B18,[1]MDA_Assets!D:D,[1]MDA_Assets!Q:Q,"",0)</f>
        <v>XD</v>
      </c>
      <c r="DY18" s="33">
        <f>_xlfn.XLOOKUP(B18,[1]MDA_Assets!D:D,[1]MDA_Assets!R:R,"",0)</f>
        <v>45255</v>
      </c>
      <c r="DZ18" s="33">
        <f>_xlfn.XLOOKUP(B18,[1]MDA_Assets!D:D,[1]MDA_Assets!S:S,"",0)</f>
        <v>45382</v>
      </c>
      <c r="EA18" s="33">
        <f>_xlfn.XLOOKUP(B18,[1]MDA_Assets!D:D,[1]MDA_Assets!T:T,"",0)</f>
        <v>45382</v>
      </c>
      <c r="EB18" s="33">
        <f>_xlfn.XLOOKUP(B18,[1]MDA_Assets!D:D,[1]MDA_Assets!U:U,"",0)</f>
        <v>45255</v>
      </c>
      <c r="EC18" s="33">
        <f>_xlfn.XLOOKUP(B18,[1]MDA_Assets!D:D,[1]MDA_Assets!V:V,"",0)</f>
        <v>45255</v>
      </c>
      <c r="ED18" s="33">
        <f>_xlfn.XLOOKUP(B18,[1]MDA_Assets!D:D,[1]MDA_Assets!W:W,"",0)</f>
        <v>45255</v>
      </c>
      <c r="EE18" s="32" t="str">
        <f>_xlfn.XLOOKUP(B18,[1]MDA_Assets!D:D,[1]MDA_Assets!X:X,"",0)</f>
        <v>No</v>
      </c>
      <c r="EF18" s="33">
        <f>_xlfn.XLOOKUP(B18,[1]MDA_Assets!D:D,[1]MDA_Assets!Y:Y,"",0)</f>
        <v>0</v>
      </c>
      <c r="EG18" s="33">
        <f>_xlfn.XLOOKUP(B18,[1]MDA_Assets!D:D,[1]MDA_Assets!Z:Z,"",0)</f>
        <v>0</v>
      </c>
      <c r="EH18" s="33">
        <f>_xlfn.XLOOKUP(B18,[1]MDA_Assets!D:D,[1]MDA_Assets!AA:AA,"",0)</f>
        <v>0</v>
      </c>
      <c r="EI18" s="34">
        <f>_xlfn.XLOOKUP(B18,[1]MDA_Assets!D:D,[1]MDA_Assets!P:P,"",0)</f>
        <v>0</v>
      </c>
      <c r="EJ18" s="35" t="str">
        <f>_xlfn.XLOOKUP(B18,[1]MDA_Assets!D:D,[1]MDA_Assets!AB:AB,"",0)</f>
        <v>1220</v>
      </c>
      <c r="EK18" s="35" t="str">
        <f>_xlfn.XLOOKUP(B18,[1]MDA_Assets!D:D,[1]MDA_Assets!AC:AC,"",0)</f>
        <v>1220</v>
      </c>
      <c r="EL18" s="35" t="str">
        <f>_xlfn.XLOOKUP(B18,[1]MDA_Assets!D:D,[1]MDA_Assets!AD:AD,"",0)</f>
        <v>1720</v>
      </c>
      <c r="EM18" s="35" t="str">
        <f>_xlfn.XLOOKUP(B18,[1]MDA_Assets!D:D,[1]MDA_Assets!AE:AE,"",0)</f>
        <v>1720</v>
      </c>
      <c r="EN18" s="35" t="str">
        <f>_xlfn.XLOOKUP(B18,[1]MDA_Assets!D:D,[1]MDA_Assets!AF:AF,"",0)</f>
        <v>4720</v>
      </c>
      <c r="EO18" s="35" t="str">
        <f>_xlfn.XLOOKUP(B18,[1]MDA_Assets!D:D,[1]MDA_Assets!AG:AG,"",0)</f>
        <v>1720</v>
      </c>
      <c r="EP18" s="36" t="str">
        <f t="shared" si="33"/>
        <v/>
      </c>
      <c r="EQ18" s="36" t="str">
        <f t="shared" si="33"/>
        <v/>
      </c>
      <c r="ER18" s="36" t="str">
        <f t="shared" si="34"/>
        <v/>
      </c>
      <c r="ES18" s="36" t="str">
        <f t="shared" si="35"/>
        <v/>
      </c>
      <c r="ET18" s="36" t="str">
        <f t="shared" si="36"/>
        <v/>
      </c>
      <c r="EU18" s="36" t="str">
        <f t="shared" si="37"/>
        <v/>
      </c>
      <c r="EV18" s="36" t="str">
        <f t="shared" si="38"/>
        <v/>
      </c>
      <c r="EW18" s="36" t="str">
        <f t="shared" si="3"/>
        <v/>
      </c>
      <c r="EX18" s="36" t="str">
        <f t="shared" si="4"/>
        <v/>
      </c>
      <c r="EY18" s="36" t="str">
        <f t="shared" si="5"/>
        <v/>
      </c>
      <c r="EZ18" s="36" t="str">
        <f t="shared" si="5"/>
        <v/>
      </c>
      <c r="FA18" s="36" t="str">
        <f t="shared" si="5"/>
        <v/>
      </c>
      <c r="FB18" s="36" t="str">
        <f t="shared" si="5"/>
        <v/>
      </c>
      <c r="FC18" s="36" t="str">
        <f t="shared" si="5"/>
        <v/>
      </c>
      <c r="FD18" s="36" t="str">
        <f t="shared" si="5"/>
        <v/>
      </c>
      <c r="FE18" s="36" t="str">
        <f t="shared" si="5"/>
        <v/>
      </c>
      <c r="FF18" s="36" t="str">
        <f t="shared" si="5"/>
        <v/>
      </c>
      <c r="FG18" s="36" t="str">
        <f t="shared" si="5"/>
        <v/>
      </c>
      <c r="FH18" s="37" t="str" cm="1">
        <f t="array" ref="FH18">_xlfn.IFS(EY18="", "No Data", EY18&lt;0, "Negative/Future", EY18=0, "Zero Days", EY18&lt;=3, "&lt; 3 Months", EY18&lt;=6, "3 to 6 Months", EY18&lt;=9, "6 to 9 Months", EY18&lt;=12, "9 to 12 Months", EY18&lt;=15, "12 to 15 Months", EY18&lt;=18, "15 to 18 Months", EY18&lt;=24, "18 to 24 Months", EY18&gt;24, "&gt; 24 Months")</f>
        <v>No Data</v>
      </c>
      <c r="FI18" s="37" t="str" cm="1">
        <f t="array" ref="FI18">_xlfn.IFS(EZ18="", "No Data", EZ18&lt;0, "Negative/Future", EZ18=0, "Zero Days", EZ18&lt;=3, "&lt; 3 Months", EZ18&lt;=6, "3 to 6 Months", EZ18&lt;=9, "6 to 9 Months", EZ18&lt;=12, "9 to 12 Months", EZ18&lt;=15, "12 to 15 Months", EZ18&lt;=18, "15 to 18 Months", EZ18&lt;=24, "18 to 24 Months", EZ18&gt;24, "&gt; 24 Months")</f>
        <v>No Data</v>
      </c>
      <c r="FJ18" s="37" t="str" cm="1">
        <f t="array" ref="FJ18">_xlfn.IFS(FA18="", "No Data", FA18&lt;0, "Negative/Future", FA18=0, "Zero Days", FA18&lt;=3, "&lt; 3 Months", FA18&lt;=6, "3 to 6 Months", FA18&lt;=9, "6 to 9 Months", FA18&lt;=12, "9 to 12 Months", FA18&lt;=15, "12 to 15 Months", FA18&lt;=18, "15 to 18 Months", FA18&lt;=24, "18 to 24 Months", FA18&gt;24, "&gt; 24 Months")</f>
        <v>No Data</v>
      </c>
      <c r="FK18" s="37" t="str" cm="1">
        <f t="array" ref="FK18">_xlfn.IFS(FB18="", "No Data", FB18&lt;0, "Negative/Future", FB18=0, "Zero Days", FB18&lt;=3, "&lt; 3 Months", FB18&lt;=6, "3 to 6 Months", FB18&lt;=9, "6 to 9 Months", FB18&lt;=12, "9 to 12 Months", FB18&lt;=15, "12 to 15 Months", FB18&lt;=18, "15 to 18 Months", FB18&lt;=24, "18 to 24 Months", FB18&gt;24, "&gt; 24 Months")</f>
        <v>No Data</v>
      </c>
      <c r="FL18" s="37" t="str" cm="1">
        <f t="array" ref="FL18">_xlfn.IFS(FC18="", "No Data", FC18&lt;0, "Negative/Future", FC18=0, "Zero Days", FC18&lt;=3, "&lt; 3 Months", FC18&lt;=6, "3 to 6 Months", FC18&lt;=9, "6 to 9 Months", FC18&lt;=12, "9 to 12 Months", FC18&lt;=15, "12 to 15 Months", FC18&lt;=18, "15 to 18 Months", FC18&lt;=24, "18 to 24 Months", FC18&gt;24, "&gt; 24 Months")</f>
        <v>No Data</v>
      </c>
      <c r="FM18" s="37" t="str" cm="1">
        <f t="array" ref="FM18">_xlfn.IFS(FD18="", "No Data", FD18&lt;0, "Negative/Future", FD18=0, "Zero Days", FD18&lt;=3, "&lt; 3 Months", FD18&lt;=6, "3 to 6 Months", FD18&lt;=9, "6 to 9 Months", FD18&lt;=12, "9 to 12 Months", FD18&lt;=15, "12 to 15 Months", FD18&lt;=18, "15 to 18 Months", FD18&lt;=24, "18 to 24 Months", FD18&gt;24, "&gt; 24 Months")</f>
        <v>No Data</v>
      </c>
      <c r="FN18" s="37" t="str" cm="1">
        <f t="array" ref="FN18">_xlfn.IFS(FE18="", "No Data", FE18&lt;0, "Negative/Future", FE18=0, "Zero Days", FE18&lt;=3, "&lt; 3 Months", FE18&lt;=6, "3 to 6 Months", FE18&lt;=9, "6 to 9 Months", FE18&lt;=12, "9 to 12 Months", FE18&lt;=15, "12 to 15 Months", FE18&lt;=18, "15 to 18 Months", FE18&lt;=24, "18 to 24 Months", FE18&gt;24, "&gt; 24 Months")</f>
        <v>No Data</v>
      </c>
      <c r="FO18" s="37" t="str" cm="1">
        <f t="array" ref="FO18">_xlfn.IFS(FG18="", "No Data", FG18&lt;0, "Negative/Future", FG18=0, "Zero Days", FG18&lt;=3, "&lt; 3 Months", FG18&lt;=6, "3 to 6 Months", FG18&lt;=9, "6 to 9 Months", FG18&lt;=12, "9 to 12 Months", FG18&lt;=15, "12 to 15 Months", FG18&lt;=18, "15 to 18 Months", FG18&lt;=24, "18 to 24 Months", FG18&gt;24, "&gt; 24 Months")</f>
        <v>No Data</v>
      </c>
      <c r="FP18" s="37" t="str" cm="1">
        <f t="array" ref="FP18">_xlfn.IFS(FF18="", "No Data", FF18&lt;0, "Negative/Future", FF18=0, "Zero Days", FF18&lt;=3, "&lt; 3 Months", FF18&lt;=6, "3 to 6 Months", FF18&lt;=9, "6 to 9 Months", FF18&lt;=12, "9 to 12 Months", FF18&lt;=15, "12 to 15 Months", FF18&lt;=18, "15 to 18 Months", FF18&lt;=24, "18 to 24 Months", FF18&gt;24, "&gt; 24 Months")</f>
        <v>No Data</v>
      </c>
      <c r="FQ18" s="29" t="s">
        <v>333</v>
      </c>
      <c r="FR18" s="29">
        <v>9667508097</v>
      </c>
      <c r="FS18" s="38" t="str">
        <f>VLOOKUP(_xlfn.XLOOKUP(B18,[1]MDA_Assets!D:D,[1]MDA_Assets!I:I,"",0),[1]Validation!$B$1:$C$8,2,0)</f>
        <v>B</v>
      </c>
      <c r="FT18" s="38" t="s">
        <v>202</v>
      </c>
      <c r="FU18" s="31" t="str">
        <f>_xlfn.XLOOKUP(B18,[1]MDA_Assets!D:D,[1]MDA_Assets!X:X,"",0)</f>
        <v>No</v>
      </c>
      <c r="FV18" s="39">
        <v>0</v>
      </c>
      <c r="FW18" s="39">
        <v>0</v>
      </c>
      <c r="FX18" s="39">
        <v>0</v>
      </c>
      <c r="FY18" s="39">
        <v>9</v>
      </c>
      <c r="FZ18" s="40" t="str">
        <f t="shared" si="6"/>
        <v/>
      </c>
      <c r="GA18" s="40" t="str">
        <f t="shared" si="6"/>
        <v/>
      </c>
      <c r="GB18" s="40" t="str">
        <f t="shared" si="7"/>
        <v/>
      </c>
      <c r="GC18" s="40" t="str">
        <f t="shared" si="8"/>
        <v/>
      </c>
      <c r="GD18" s="40" t="str">
        <f t="shared" si="9"/>
        <v/>
      </c>
      <c r="GE18" s="40" t="str">
        <f t="shared" si="10"/>
        <v/>
      </c>
      <c r="GF18" s="40" t="str">
        <f t="shared" si="39"/>
        <v/>
      </c>
      <c r="GG18" s="40" t="str">
        <f t="shared" si="39"/>
        <v/>
      </c>
      <c r="GH18" s="40" t="str">
        <f t="shared" si="39"/>
        <v/>
      </c>
      <c r="GI18" s="39">
        <f t="shared" si="40"/>
        <v>0</v>
      </c>
      <c r="GJ18" s="39">
        <f t="shared" si="41"/>
        <v>0</v>
      </c>
      <c r="GK18" s="39">
        <f t="shared" si="42"/>
        <v>0</v>
      </c>
      <c r="GL18" s="39">
        <f t="shared" si="43"/>
        <v>0</v>
      </c>
    </row>
    <row r="19" spans="1:194" x14ac:dyDescent="0.25">
      <c r="A19" s="19">
        <v>18</v>
      </c>
      <c r="B19" s="43" t="s">
        <v>334</v>
      </c>
      <c r="C19" s="43" t="s">
        <v>186</v>
      </c>
      <c r="D19" s="43" t="s">
        <v>187</v>
      </c>
      <c r="E19" s="43" t="s">
        <v>2001</v>
      </c>
      <c r="F19" s="43" t="s">
        <v>335</v>
      </c>
      <c r="G19" s="43" t="s">
        <v>243</v>
      </c>
      <c r="H19" s="43" t="s">
        <v>336</v>
      </c>
      <c r="I19" s="43" t="s">
        <v>192</v>
      </c>
      <c r="J19" s="44">
        <f t="shared" si="12"/>
        <v>45107.482638888891</v>
      </c>
      <c r="K19" s="44">
        <v>44743.482638888891</v>
      </c>
      <c r="L19" s="44">
        <v>44489</v>
      </c>
      <c r="M19" s="43" t="s">
        <v>2691</v>
      </c>
      <c r="N19" s="43" t="s">
        <v>1994</v>
      </c>
      <c r="O19" s="44">
        <v>46112.394178240742</v>
      </c>
      <c r="P19" s="43">
        <v>25446</v>
      </c>
      <c r="Q19" s="43">
        <v>21120</v>
      </c>
      <c r="R19" s="43">
        <v>4326</v>
      </c>
      <c r="S19" s="43" t="s">
        <v>206</v>
      </c>
      <c r="T19" s="44">
        <v>46070.770833333336</v>
      </c>
      <c r="U19" s="44">
        <v>46070.770833333336</v>
      </c>
      <c r="V19" s="44">
        <v>46070.770833333336</v>
      </c>
      <c r="W19" s="44">
        <v>45924.770833333336</v>
      </c>
      <c r="X19" s="44">
        <v>45924.770833333336</v>
      </c>
      <c r="Y19" s="44">
        <v>45924.770833333336</v>
      </c>
      <c r="Z19" s="43" t="s">
        <v>199</v>
      </c>
      <c r="AA19" s="43"/>
      <c r="AB19" s="43"/>
      <c r="AC19" s="43"/>
      <c r="AD19" s="43"/>
      <c r="AE19" s="43">
        <v>5</v>
      </c>
      <c r="AF19" s="43" t="s">
        <v>2692</v>
      </c>
      <c r="AG19" s="43" t="s">
        <v>2692</v>
      </c>
      <c r="AH19" s="43" t="s">
        <v>2693</v>
      </c>
      <c r="AI19" s="43" t="s">
        <v>2694</v>
      </c>
      <c r="AJ19" s="43" t="s">
        <v>2695</v>
      </c>
      <c r="AK19" s="43" t="s">
        <v>2694</v>
      </c>
      <c r="AL19" s="47">
        <v>46435</v>
      </c>
      <c r="AM19" s="47">
        <v>46250</v>
      </c>
      <c r="AN19" s="47">
        <v>46435</v>
      </c>
      <c r="AO19" s="47">
        <v>46289</v>
      </c>
      <c r="AP19" s="47">
        <v>46654</v>
      </c>
      <c r="AQ19" s="47">
        <v>46289</v>
      </c>
      <c r="AR19" s="48"/>
      <c r="AS19" s="48"/>
      <c r="AT19" s="48"/>
      <c r="AU19" s="43">
        <v>0</v>
      </c>
      <c r="AV19" s="43">
        <v>0</v>
      </c>
      <c r="AW19" s="43">
        <v>0</v>
      </c>
      <c r="AX19" s="51" t="s">
        <v>302</v>
      </c>
      <c r="AY19" s="51" t="s">
        <v>302</v>
      </c>
      <c r="AZ19" s="51" t="s">
        <v>198</v>
      </c>
      <c r="BA19" s="20">
        <f t="shared" ca="1" si="13"/>
        <v>0</v>
      </c>
      <c r="BB19" s="20">
        <f t="shared" ca="1" si="13"/>
        <v>0</v>
      </c>
      <c r="BC19" s="20">
        <f t="shared" ca="1" si="13"/>
        <v>0</v>
      </c>
      <c r="BD19" s="20">
        <f t="shared" ca="1" si="13"/>
        <v>0</v>
      </c>
      <c r="BE19" s="20">
        <f t="shared" ca="1" si="13"/>
        <v>0</v>
      </c>
      <c r="BF19" s="20">
        <f t="shared" ca="1" si="13"/>
        <v>0</v>
      </c>
      <c r="BG19" s="21" t="str">
        <f t="shared" ca="1" si="13"/>
        <v/>
      </c>
      <c r="BH19" s="21" t="str">
        <f t="shared" ca="1" si="13"/>
        <v/>
      </c>
      <c r="BI19" s="21" t="str">
        <f t="shared" ca="1" si="13"/>
        <v/>
      </c>
      <c r="BJ19" s="22">
        <f t="shared" ca="1" si="14"/>
        <v>0</v>
      </c>
      <c r="BK19" s="21">
        <f t="shared" si="15"/>
        <v>5</v>
      </c>
      <c r="BL19" s="22">
        <f t="shared" ca="1" si="16"/>
        <v>25764</v>
      </c>
      <c r="BM19" s="22">
        <f t="shared" ca="1" si="17"/>
        <v>21384</v>
      </c>
      <c r="BN19" s="23">
        <f t="shared" ca="1" si="18"/>
        <v>4380</v>
      </c>
      <c r="BO19" s="24">
        <f t="shared" ca="1" si="19"/>
        <v>318</v>
      </c>
      <c r="BP19" s="51" t="str">
        <f>_xlfn.XLOOKUP(E19,[1]Validation!E:E,[1]Validation!F:F,"")</f>
        <v>EG18</v>
      </c>
      <c r="BQ19" s="51" t="str">
        <f>_xlfn.XLOOKUP(BP19,[1]Validation!F:F,[1]Validation!G:G,"")</f>
        <v>EG11 to EG22</v>
      </c>
      <c r="BR19" s="52" t="str">
        <f>VLOOKUP(G19,[1]Validation!$B$1:$C$9,2,0)</f>
        <v>A</v>
      </c>
      <c r="BS19" s="51">
        <f t="shared" ca="1" si="20"/>
        <v>47</v>
      </c>
      <c r="BT19" s="53">
        <f>_xlfn.XLOOKUP(B19,'[2]1. All Calls'!$R:$R,'[2]1. All Calls'!$A:$A,"",0)</f>
        <v>46111.2785069444</v>
      </c>
      <c r="BU19" s="51" t="str">
        <f>_xlfn.XLOOKUP(B19,'[2]1. All Calls'!$R:$R,'[2]1. All Calls'!$F:$F,"",0)</f>
        <v>CC-02028268</v>
      </c>
      <c r="BV19" s="51" t="str">
        <f>_xlfn.XLOOKUP(B19,'[2]1. All Calls'!$R:$R,'[2]1. All Calls'!$J:$J,"",0)</f>
        <v>Schedule Service - AMC</v>
      </c>
      <c r="BW19" s="53">
        <f>_xlfn.XLOOKUP(B19,'[2]Sch Calls'!$R:$R,'[2]Sch Calls'!$A:$A,"",0)</f>
        <v>46071.4750347222</v>
      </c>
      <c r="BX19" s="51">
        <f>_xlfn.XLOOKUP(B19,'[2]Sch Calls'!$R:$R,'[2]Sch Calls'!$B:$B,"",0)</f>
        <v>25072</v>
      </c>
      <c r="BY19" s="51" t="str">
        <f t="shared" si="21"/>
        <v>17-Aug-26</v>
      </c>
      <c r="BZ19" s="51" t="str">
        <f t="shared" si="21"/>
        <v>17-Aug-26</v>
      </c>
      <c r="CA19" s="51" t="str">
        <f t="shared" si="22"/>
        <v>20-Nov-26</v>
      </c>
      <c r="CB19" s="51" t="str">
        <f t="shared" si="23"/>
        <v>25-Mar-27</v>
      </c>
      <c r="CC19" s="51" t="str">
        <f t="shared" si="24"/>
        <v>25-Sep-27</v>
      </c>
      <c r="CD19" s="51" t="str">
        <f t="shared" si="25"/>
        <v>25-Sep-26</v>
      </c>
      <c r="CE19" s="51">
        <f t="shared" ca="1" si="26"/>
        <v>105</v>
      </c>
      <c r="CF19" s="51">
        <f t="shared" ca="1" si="26"/>
        <v>105</v>
      </c>
      <c r="CG19" s="51">
        <f t="shared" ca="1" si="27"/>
        <v>105</v>
      </c>
      <c r="CH19" s="51">
        <f t="shared" ca="1" si="28"/>
        <v>251</v>
      </c>
      <c r="CI19" s="51">
        <f t="shared" ca="1" si="29"/>
        <v>251</v>
      </c>
      <c r="CJ19" s="51">
        <f t="shared" ca="1" si="30"/>
        <v>251</v>
      </c>
      <c r="CK19" s="51">
        <f t="shared" ca="1" si="44"/>
        <v>525</v>
      </c>
      <c r="CL19" s="51">
        <f t="shared" ca="1" si="44"/>
        <v>525</v>
      </c>
      <c r="CM19" s="51">
        <f t="shared" ca="1" si="44"/>
        <v>525</v>
      </c>
      <c r="CN19" s="51">
        <f t="shared" ca="1" si="44"/>
        <v>1255</v>
      </c>
      <c r="CO19" s="51">
        <f t="shared" ca="1" si="44"/>
        <v>1255</v>
      </c>
      <c r="CP19" s="51">
        <f t="shared" ca="1" si="44"/>
        <v>1255</v>
      </c>
      <c r="CQ19" s="51">
        <f t="shared" ca="1" si="45"/>
        <v>1101</v>
      </c>
      <c r="CR19" s="51">
        <f t="shared" ca="1" si="45"/>
        <v>1101</v>
      </c>
      <c r="CS19" s="51">
        <f t="shared" ca="1" si="45"/>
        <v>3101</v>
      </c>
      <c r="CT19" s="51">
        <f t="shared" ca="1" si="45"/>
        <v>974</v>
      </c>
      <c r="CU19" s="51">
        <f t="shared" ca="1" si="45"/>
        <v>5974</v>
      </c>
      <c r="CV19" s="54">
        <f t="shared" ca="1" si="45"/>
        <v>974</v>
      </c>
      <c r="CW19" s="25" t="s">
        <v>212</v>
      </c>
      <c r="CX19" s="55">
        <v>0.83</v>
      </c>
      <c r="CY19" s="55"/>
      <c r="CZ19" s="26">
        <v>0</v>
      </c>
      <c r="DA19" s="26">
        <v>0</v>
      </c>
      <c r="DB19" s="26">
        <v>0</v>
      </c>
      <c r="DC19" s="26">
        <v>0</v>
      </c>
      <c r="DD19" s="26">
        <v>0</v>
      </c>
      <c r="DE19" s="26">
        <v>0</v>
      </c>
      <c r="DF19" s="26">
        <v>0</v>
      </c>
      <c r="DG19" s="26">
        <v>0</v>
      </c>
      <c r="DH19" s="26">
        <v>0</v>
      </c>
      <c r="DI19" s="26">
        <v>0</v>
      </c>
      <c r="DJ19" s="26">
        <v>0</v>
      </c>
      <c r="DK19" s="26">
        <v>0</v>
      </c>
      <c r="DL19" s="27">
        <f t="shared" si="31"/>
        <v>46186.2785069444</v>
      </c>
      <c r="DM19" s="28">
        <f t="shared" ca="1" si="32"/>
        <v>0</v>
      </c>
      <c r="DN19" s="56">
        <f>_xlfn.XLOOKUP(B19,'[2]1. All Calls'!$R:$R,'[2]1. All Calls'!$A:$A,"",0)</f>
        <v>46111.2785069444</v>
      </c>
      <c r="DO19" s="57" t="str">
        <f ca="1">VLOOKUP(DM19,[1]Validation!$B$20:$C$25,2,0)</f>
        <v>Within 3 months</v>
      </c>
      <c r="DP19" s="58" t="str">
        <f>_xlfn.XLOOKUP(B19,'[1]Active AMCs- Dealer'!E:E,'[1]Active AMCs- Dealer'!L:L,"Not in AMC",0)</f>
        <v>AMC</v>
      </c>
      <c r="DQ19" s="58"/>
      <c r="DR19" s="29" t="str">
        <f>_xlfn.XLOOKUP(B19,'[2]1. All Calls'!$R:$R,'[2]1. All Calls'!$F:$F,"",0)</f>
        <v>CC-02028268</v>
      </c>
      <c r="DS19" s="29" t="str">
        <f>_xlfn.XLOOKUP(B19,'[2]1. All Calls'!$R:$R,'[2]1. All Calls'!$AB:$AB,"",0)</f>
        <v>AMC Visit carried out</v>
      </c>
      <c r="DT19" s="30">
        <f>_xlfn.XLOOKUP(DR19,'[2]1. All Calls'!$F:$F,'[2]1. All Calls'!$A:$A,"",0)</f>
        <v>46111.2785069444</v>
      </c>
      <c r="DU19" s="31">
        <f>_xlfn.XLOOKUP(DR19,'[2]1. All Calls'!$F:$F,'[2]1. All Calls'!$B:$B,"",0)</f>
        <v>25446</v>
      </c>
      <c r="DV19" s="31">
        <f>_xlfn.XLOOKUP(B19,[1]MDA_Assets!D:D,[1]MDA_Assets!N:N,"",0)</f>
        <v>21120</v>
      </c>
      <c r="DW19" s="31">
        <f>_xlfn.XLOOKUP(B19,[1]MDA_Assets!D:D,[1]MDA_Assets!O:O,"",0)</f>
        <v>4326</v>
      </c>
      <c r="DX19" s="32" t="str">
        <f>_xlfn.XLOOKUP(B19,[1]MDA_Assets!D:D,[1]MDA_Assets!Q:Q,"",0)</f>
        <v>XD</v>
      </c>
      <c r="DY19" s="33">
        <f>_xlfn.XLOOKUP(B19,[1]MDA_Assets!D:D,[1]MDA_Assets!R:R,"",0)</f>
        <v>46071</v>
      </c>
      <c r="DZ19" s="33">
        <f>_xlfn.XLOOKUP(B19,[1]MDA_Assets!D:D,[1]MDA_Assets!S:S,"",0)</f>
        <v>46071</v>
      </c>
      <c r="EA19" s="33">
        <f>_xlfn.XLOOKUP(B19,[1]MDA_Assets!D:D,[1]MDA_Assets!T:T,"",0)</f>
        <v>46071</v>
      </c>
      <c r="EB19" s="33">
        <f>_xlfn.XLOOKUP(B19,[1]MDA_Assets!D:D,[1]MDA_Assets!U:U,"",0)</f>
        <v>45925</v>
      </c>
      <c r="EC19" s="33">
        <f>_xlfn.XLOOKUP(B19,[1]MDA_Assets!D:D,[1]MDA_Assets!V:V,"",0)</f>
        <v>45925</v>
      </c>
      <c r="ED19" s="33">
        <f>_xlfn.XLOOKUP(B19,[1]MDA_Assets!D:D,[1]MDA_Assets!W:W,"",0)</f>
        <v>45925</v>
      </c>
      <c r="EE19" s="32" t="str">
        <f>_xlfn.XLOOKUP(B19,[1]MDA_Assets!D:D,[1]MDA_Assets!X:X,"",0)</f>
        <v>Yes</v>
      </c>
      <c r="EF19" s="33">
        <f>_xlfn.XLOOKUP(B19,[1]MDA_Assets!D:D,[1]MDA_Assets!Y:Y,"",0)</f>
        <v>0</v>
      </c>
      <c r="EG19" s="33">
        <f>_xlfn.XLOOKUP(B19,[1]MDA_Assets!D:D,[1]MDA_Assets!Z:Z,"",0)</f>
        <v>0</v>
      </c>
      <c r="EH19" s="33">
        <f>_xlfn.XLOOKUP(B19,[1]MDA_Assets!D:D,[1]MDA_Assets!AA:AA,"",0)</f>
        <v>0</v>
      </c>
      <c r="EI19" s="34">
        <f>_xlfn.XLOOKUP(B19,[1]MDA_Assets!D:D,[1]MDA_Assets!P:P,"",0)</f>
        <v>5</v>
      </c>
      <c r="EJ19" s="35" t="str">
        <f>_xlfn.XLOOKUP(B19,[1]MDA_Assets!D:D,[1]MDA_Assets!AB:AB,"",0)</f>
        <v>1626</v>
      </c>
      <c r="EK19" s="35" t="str">
        <f>_xlfn.XLOOKUP(B19,[1]MDA_Assets!D:D,[1]MDA_Assets!AC:AC,"",0)</f>
        <v>1626</v>
      </c>
      <c r="EL19" s="35" t="str">
        <f>_xlfn.XLOOKUP(B19,[1]MDA_Assets!D:D,[1]MDA_Assets!AD:AD,"",0)</f>
        <v>3626</v>
      </c>
      <c r="EM19" s="35" t="str">
        <f>_xlfn.XLOOKUP(B19,[1]MDA_Assets!D:D,[1]MDA_Assets!AE:AE,"",0)</f>
        <v>2229</v>
      </c>
      <c r="EN19" s="35" t="str">
        <f>_xlfn.XLOOKUP(B19,[1]MDA_Assets!D:D,[1]MDA_Assets!AF:AF,"",0)</f>
        <v>7229</v>
      </c>
      <c r="EO19" s="35" t="str">
        <f>_xlfn.XLOOKUP(B19,[1]MDA_Assets!D:D,[1]MDA_Assets!AG:AG,"",0)</f>
        <v>2229</v>
      </c>
      <c r="EP19" s="36">
        <f t="shared" si="33"/>
        <v>365</v>
      </c>
      <c r="EQ19" s="36">
        <f t="shared" si="33"/>
        <v>180</v>
      </c>
      <c r="ER19" s="36">
        <f t="shared" si="34"/>
        <v>365</v>
      </c>
      <c r="ES19" s="36">
        <f t="shared" si="35"/>
        <v>365</v>
      </c>
      <c r="ET19" s="36">
        <f t="shared" si="36"/>
        <v>730</v>
      </c>
      <c r="EU19" s="36">
        <f t="shared" si="37"/>
        <v>365</v>
      </c>
      <c r="EV19" s="36" t="str">
        <f t="shared" si="38"/>
        <v/>
      </c>
      <c r="EW19" s="36" t="str">
        <f t="shared" si="3"/>
        <v/>
      </c>
      <c r="EX19" s="36" t="str">
        <f t="shared" si="4"/>
        <v/>
      </c>
      <c r="EY19" s="36">
        <f t="shared" si="5"/>
        <v>11.78</v>
      </c>
      <c r="EZ19" s="36">
        <f t="shared" si="5"/>
        <v>5.81</v>
      </c>
      <c r="FA19" s="36">
        <f t="shared" si="5"/>
        <v>11.78</v>
      </c>
      <c r="FB19" s="36">
        <f t="shared" si="5"/>
        <v>11.78</v>
      </c>
      <c r="FC19" s="36">
        <f t="shared" si="5"/>
        <v>23.55</v>
      </c>
      <c r="FD19" s="36">
        <f t="shared" si="5"/>
        <v>11.78</v>
      </c>
      <c r="FE19" s="36" t="str">
        <f t="shared" si="5"/>
        <v/>
      </c>
      <c r="FF19" s="36" t="str">
        <f t="shared" si="5"/>
        <v/>
      </c>
      <c r="FG19" s="36" t="str">
        <f t="shared" si="5"/>
        <v/>
      </c>
      <c r="FH19" s="37" t="str" cm="1">
        <f t="array" ref="FH19">_xlfn.IFS(EY19="", "No Data", EY19&lt;0, "Negative/Future", EY19=0, "Zero Days", EY19&lt;=3, "&lt; 3 Months", EY19&lt;=6, "3 to 6 Months", EY19&lt;=9, "6 to 9 Months", EY19&lt;=12, "9 to 12 Months", EY19&lt;=15, "12 to 15 Months", EY19&lt;=18, "15 to 18 Months", EY19&lt;=24, "18 to 24 Months", EY19&gt;24, "&gt; 24 Months")</f>
        <v>9 to 12 Months</v>
      </c>
      <c r="FI19" s="37" t="str" cm="1">
        <f t="array" ref="FI19">_xlfn.IFS(EZ19="", "No Data", EZ19&lt;0, "Negative/Future", EZ19=0, "Zero Days", EZ19&lt;=3, "&lt; 3 Months", EZ19&lt;=6, "3 to 6 Months", EZ19&lt;=9, "6 to 9 Months", EZ19&lt;=12, "9 to 12 Months", EZ19&lt;=15, "12 to 15 Months", EZ19&lt;=18, "15 to 18 Months", EZ19&lt;=24, "18 to 24 Months", EZ19&gt;24, "&gt; 24 Months")</f>
        <v>3 to 6 Months</v>
      </c>
      <c r="FJ19" s="37" t="str" cm="1">
        <f t="array" ref="FJ19">_xlfn.IFS(FA19="", "No Data", FA19&lt;0, "Negative/Future", FA19=0, "Zero Days", FA19&lt;=3, "&lt; 3 Months", FA19&lt;=6, "3 to 6 Months", FA19&lt;=9, "6 to 9 Months", FA19&lt;=12, "9 to 12 Months", FA19&lt;=15, "12 to 15 Months", FA19&lt;=18, "15 to 18 Months", FA19&lt;=24, "18 to 24 Months", FA19&gt;24, "&gt; 24 Months")</f>
        <v>9 to 12 Months</v>
      </c>
      <c r="FK19" s="37" t="str" cm="1">
        <f t="array" ref="FK19">_xlfn.IFS(FB19="", "No Data", FB19&lt;0, "Negative/Future", FB19=0, "Zero Days", FB19&lt;=3, "&lt; 3 Months", FB19&lt;=6, "3 to 6 Months", FB19&lt;=9, "6 to 9 Months", FB19&lt;=12, "9 to 12 Months", FB19&lt;=15, "12 to 15 Months", FB19&lt;=18, "15 to 18 Months", FB19&lt;=24, "18 to 24 Months", FB19&gt;24, "&gt; 24 Months")</f>
        <v>9 to 12 Months</v>
      </c>
      <c r="FL19" s="37" t="str" cm="1">
        <f t="array" ref="FL19">_xlfn.IFS(FC19="", "No Data", FC19&lt;0, "Negative/Future", FC19=0, "Zero Days", FC19&lt;=3, "&lt; 3 Months", FC19&lt;=6, "3 to 6 Months", FC19&lt;=9, "6 to 9 Months", FC19&lt;=12, "9 to 12 Months", FC19&lt;=15, "12 to 15 Months", FC19&lt;=18, "15 to 18 Months", FC19&lt;=24, "18 to 24 Months", FC19&gt;24, "&gt; 24 Months")</f>
        <v>18 to 24 Months</v>
      </c>
      <c r="FM19" s="37" t="str" cm="1">
        <f t="array" ref="FM19">_xlfn.IFS(FD19="", "No Data", FD19&lt;0, "Negative/Future", FD19=0, "Zero Days", FD19&lt;=3, "&lt; 3 Months", FD19&lt;=6, "3 to 6 Months", FD19&lt;=9, "6 to 9 Months", FD19&lt;=12, "9 to 12 Months", FD19&lt;=15, "12 to 15 Months", FD19&lt;=18, "15 to 18 Months", FD19&lt;=24, "18 to 24 Months", FD19&gt;24, "&gt; 24 Months")</f>
        <v>9 to 12 Months</v>
      </c>
      <c r="FN19" s="37" t="str" cm="1">
        <f t="array" ref="FN19">_xlfn.IFS(FE19="", "No Data", FE19&lt;0, "Negative/Future", FE19=0, "Zero Days", FE19&lt;=3, "&lt; 3 Months", FE19&lt;=6, "3 to 6 Months", FE19&lt;=9, "6 to 9 Months", FE19&lt;=12, "9 to 12 Months", FE19&lt;=15, "12 to 15 Months", FE19&lt;=18, "15 to 18 Months", FE19&lt;=24, "18 to 24 Months", FE19&gt;24, "&gt; 24 Months")</f>
        <v>No Data</v>
      </c>
      <c r="FO19" s="37" t="str" cm="1">
        <f t="array" ref="FO19">_xlfn.IFS(FG19="", "No Data", FG19&lt;0, "Negative/Future", FG19=0, "Zero Days", FG19&lt;=3, "&lt; 3 Months", FG19&lt;=6, "3 to 6 Months", FG19&lt;=9, "6 to 9 Months", FG19&lt;=12, "9 to 12 Months", FG19&lt;=15, "12 to 15 Months", FG19&lt;=18, "15 to 18 Months", FG19&lt;=24, "18 to 24 Months", FG19&gt;24, "&gt; 24 Months")</f>
        <v>No Data</v>
      </c>
      <c r="FP19" s="37" t="str" cm="1">
        <f t="array" ref="FP19">_xlfn.IFS(FF19="", "No Data", FF19&lt;0, "Negative/Future", FF19=0, "Zero Days", FF19&lt;=3, "&lt; 3 Months", FF19&lt;=6, "3 to 6 Months", FF19&lt;=9, "6 to 9 Months", FF19&lt;=12, "9 to 12 Months", FF19&lt;=15, "12 to 15 Months", FF19&lt;=18, "15 to 18 Months", FF19&lt;=24, "18 to 24 Months", FF19&gt;24, "&gt; 24 Months")</f>
        <v>No Data</v>
      </c>
      <c r="FQ19" s="29" t="s">
        <v>337</v>
      </c>
      <c r="FR19" s="29">
        <v>7367882775</v>
      </c>
      <c r="FS19" s="38" t="str">
        <f>VLOOKUP(_xlfn.XLOOKUP(B19,[1]MDA_Assets!D:D,[1]MDA_Assets!I:I,"",0),[1]Validation!$B$1:$C$8,2,0)</f>
        <v>A</v>
      </c>
      <c r="FT19" s="38" t="s">
        <v>296</v>
      </c>
      <c r="FU19" s="31" t="str">
        <f>_xlfn.XLOOKUP(B19,[1]MDA_Assets!D:D,[1]MDA_Assets!X:X,"",0)</f>
        <v>Yes</v>
      </c>
      <c r="FV19" s="39">
        <v>0</v>
      </c>
      <c r="FW19" s="39">
        <v>0</v>
      </c>
      <c r="FX19" s="39">
        <v>0</v>
      </c>
      <c r="FY19" s="39">
        <v>9</v>
      </c>
      <c r="FZ19" s="40">
        <f t="shared" si="6"/>
        <v>46436</v>
      </c>
      <c r="GA19" s="40">
        <f t="shared" si="6"/>
        <v>46251</v>
      </c>
      <c r="GB19" s="40">
        <f t="shared" si="7"/>
        <v>46436</v>
      </c>
      <c r="GC19" s="40">
        <f t="shared" si="8"/>
        <v>46290</v>
      </c>
      <c r="GD19" s="40">
        <f t="shared" si="9"/>
        <v>46655</v>
      </c>
      <c r="GE19" s="40">
        <f t="shared" si="10"/>
        <v>46290</v>
      </c>
      <c r="GF19" s="40" t="str">
        <f t="shared" si="39"/>
        <v/>
      </c>
      <c r="GG19" s="40" t="str">
        <f t="shared" si="39"/>
        <v/>
      </c>
      <c r="GH19" s="40" t="str">
        <f t="shared" si="39"/>
        <v/>
      </c>
      <c r="GI19" s="39">
        <f t="shared" si="40"/>
        <v>0</v>
      </c>
      <c r="GJ19" s="39">
        <f t="shared" si="41"/>
        <v>0</v>
      </c>
      <c r="GK19" s="39">
        <f t="shared" si="42"/>
        <v>0</v>
      </c>
      <c r="GL19" s="39">
        <f t="shared" si="43"/>
        <v>6</v>
      </c>
    </row>
    <row r="20" spans="1:194" x14ac:dyDescent="0.25">
      <c r="A20" s="19">
        <v>19</v>
      </c>
      <c r="B20" s="43" t="s">
        <v>338</v>
      </c>
      <c r="C20" s="43" t="s">
        <v>186</v>
      </c>
      <c r="D20" s="43" t="s">
        <v>187</v>
      </c>
      <c r="E20" s="43" t="s">
        <v>339</v>
      </c>
      <c r="F20" s="43" t="s">
        <v>340</v>
      </c>
      <c r="G20" s="43" t="s">
        <v>225</v>
      </c>
      <c r="H20" s="43" t="s">
        <v>191</v>
      </c>
      <c r="I20" s="43" t="s">
        <v>192</v>
      </c>
      <c r="J20" s="44">
        <f t="shared" si="12"/>
        <v>45004.416666666664</v>
      </c>
      <c r="K20" s="44">
        <v>44640.416666666664</v>
      </c>
      <c r="L20" s="44">
        <v>44408</v>
      </c>
      <c r="M20" s="43" t="s">
        <v>341</v>
      </c>
      <c r="N20" s="43" t="s">
        <v>193</v>
      </c>
      <c r="O20" s="44">
        <v>46003.305034722223</v>
      </c>
      <c r="P20" s="43">
        <v>9376</v>
      </c>
      <c r="Q20" s="43">
        <v>5626</v>
      </c>
      <c r="R20" s="43">
        <v>3750</v>
      </c>
      <c r="S20" s="43" t="s">
        <v>194</v>
      </c>
      <c r="T20" s="44">
        <v>45197.770833333336</v>
      </c>
      <c r="U20" s="44">
        <v>45197.770833333336</v>
      </c>
      <c r="V20" s="44">
        <v>45197.770833333336</v>
      </c>
      <c r="W20" s="44">
        <v>45197.770833333336</v>
      </c>
      <c r="X20" s="44">
        <v>45197.770833333336</v>
      </c>
      <c r="Y20" s="44">
        <v>45197.770833333336</v>
      </c>
      <c r="Z20" s="43" t="s">
        <v>195</v>
      </c>
      <c r="AA20" s="43"/>
      <c r="AB20" s="43"/>
      <c r="AC20" s="43"/>
      <c r="AD20" s="43"/>
      <c r="AE20" s="43">
        <v>1</v>
      </c>
      <c r="AF20" s="43" t="s">
        <v>342</v>
      </c>
      <c r="AG20" s="43" t="s">
        <v>342</v>
      </c>
      <c r="AH20" s="43" t="s">
        <v>342</v>
      </c>
      <c r="AI20" s="43" t="s">
        <v>343</v>
      </c>
      <c r="AJ20" s="43" t="s">
        <v>343</v>
      </c>
      <c r="AK20" s="43" t="s">
        <v>343</v>
      </c>
      <c r="AL20" s="46">
        <v>45562</v>
      </c>
      <c r="AM20" s="46">
        <v>45377</v>
      </c>
      <c r="AN20" s="46">
        <v>45927</v>
      </c>
      <c r="AO20" s="46">
        <v>45927</v>
      </c>
      <c r="AP20" s="46">
        <v>45927</v>
      </c>
      <c r="AQ20" s="46">
        <v>45562</v>
      </c>
      <c r="AR20" s="48"/>
      <c r="AS20" s="48"/>
      <c r="AT20" s="48"/>
      <c r="AU20" s="43">
        <v>1</v>
      </c>
      <c r="AV20" s="43">
        <v>0</v>
      </c>
      <c r="AW20" s="43">
        <v>0</v>
      </c>
      <c r="AX20" s="51" t="s">
        <v>221</v>
      </c>
      <c r="AY20" s="51" t="s">
        <v>221</v>
      </c>
      <c r="AZ20" s="51" t="s">
        <v>198</v>
      </c>
      <c r="BA20" s="20">
        <f t="shared" ca="1" si="13"/>
        <v>1</v>
      </c>
      <c r="BB20" s="20">
        <f t="shared" ca="1" si="13"/>
        <v>1</v>
      </c>
      <c r="BC20" s="20">
        <f t="shared" ca="1" si="13"/>
        <v>1</v>
      </c>
      <c r="BD20" s="20">
        <f t="shared" ca="1" si="13"/>
        <v>1</v>
      </c>
      <c r="BE20" s="20">
        <f t="shared" ca="1" si="13"/>
        <v>1</v>
      </c>
      <c r="BF20" s="20">
        <f t="shared" ca="1" si="13"/>
        <v>1</v>
      </c>
      <c r="BG20" s="21" t="str">
        <f t="shared" ca="1" si="13"/>
        <v/>
      </c>
      <c r="BH20" s="21" t="str">
        <f t="shared" ca="1" si="13"/>
        <v/>
      </c>
      <c r="BI20" s="21" t="str">
        <f t="shared" ca="1" si="13"/>
        <v/>
      </c>
      <c r="BJ20" s="22">
        <f t="shared" ca="1" si="14"/>
        <v>6</v>
      </c>
      <c r="BK20" s="21">
        <f t="shared" si="15"/>
        <v>1</v>
      </c>
      <c r="BL20" s="22">
        <f t="shared" ca="1" si="16"/>
        <v>9549</v>
      </c>
      <c r="BM20" s="22">
        <f t="shared" ca="1" si="17"/>
        <v>5729</v>
      </c>
      <c r="BN20" s="23">
        <f t="shared" ca="1" si="18"/>
        <v>3820</v>
      </c>
      <c r="BO20" s="24">
        <f t="shared" ca="1" si="19"/>
        <v>173</v>
      </c>
      <c r="BP20" s="51" t="str">
        <f>_xlfn.XLOOKUP(E20,[1]Validation!E:E,[1]Validation!F:F,"")</f>
        <v>EG55</v>
      </c>
      <c r="BQ20" s="51" t="str">
        <f>_xlfn.XLOOKUP(BP20,[1]Validation!F:F,[1]Validation!G:G,"")</f>
        <v>EG55 to EG75</v>
      </c>
      <c r="BR20" s="52" t="str">
        <f>VLOOKUP(G20,[1]Validation!$B$1:$C$9,2,0)</f>
        <v>C</v>
      </c>
      <c r="BS20" s="51">
        <f t="shared" ca="1" si="20"/>
        <v>50</v>
      </c>
      <c r="BT20" s="53">
        <f>_xlfn.XLOOKUP(B20,'[2]1. All Calls'!$R:$R,'[2]1. All Calls'!$A:$A,"",0)</f>
        <v>46003.533506944397</v>
      </c>
      <c r="BU20" s="51" t="str">
        <f>_xlfn.XLOOKUP(B20,'[2]1. All Calls'!$R:$R,'[2]1. All Calls'!$F:$F,"",0)</f>
        <v>CC-01902078</v>
      </c>
      <c r="BV20" s="51" t="str">
        <f>_xlfn.XLOOKUP(B20,'[2]1. All Calls'!$R:$R,'[2]1. All Calls'!$J:$J,"",0)</f>
        <v>Sales Call</v>
      </c>
      <c r="BW20" s="53" t="str">
        <f>_xlfn.XLOOKUP(B20,'[2]Sch Calls'!$R:$R,'[2]Sch Calls'!$A:$A,"",0)</f>
        <v/>
      </c>
      <c r="BX20" s="51" t="str">
        <f>_xlfn.XLOOKUP(B20,'[2]Sch Calls'!$R:$R,'[2]Sch Calls'!$B:$B,"",0)</f>
        <v/>
      </c>
      <c r="BY20" s="51" t="str">
        <f t="shared" si="21"/>
        <v>27-Mar-24</v>
      </c>
      <c r="BZ20" s="51" t="str">
        <f t="shared" si="21"/>
        <v>27-Mar-24</v>
      </c>
      <c r="CA20" s="51" t="str">
        <f t="shared" si="22"/>
        <v>30-Jun-24</v>
      </c>
      <c r="CB20" s="51" t="str">
        <f t="shared" si="23"/>
        <v>28-Mar-25</v>
      </c>
      <c r="CC20" s="51" t="str">
        <f t="shared" si="24"/>
        <v>28-Sep-25</v>
      </c>
      <c r="CD20" s="51" t="str">
        <f t="shared" si="25"/>
        <v>28-Sep-24</v>
      </c>
      <c r="CE20" s="51">
        <f t="shared" ca="1" si="26"/>
        <v>978</v>
      </c>
      <c r="CF20" s="51">
        <f t="shared" ca="1" si="26"/>
        <v>978</v>
      </c>
      <c r="CG20" s="51">
        <f t="shared" ca="1" si="27"/>
        <v>978</v>
      </c>
      <c r="CH20" s="51">
        <f t="shared" ca="1" si="28"/>
        <v>978</v>
      </c>
      <c r="CI20" s="51">
        <f t="shared" ca="1" si="29"/>
        <v>978</v>
      </c>
      <c r="CJ20" s="51">
        <f t="shared" ca="1" si="30"/>
        <v>978</v>
      </c>
      <c r="CK20" s="51">
        <f t="shared" ca="1" si="44"/>
        <v>978</v>
      </c>
      <c r="CL20" s="51">
        <f t="shared" ca="1" si="44"/>
        <v>978</v>
      </c>
      <c r="CM20" s="51">
        <f t="shared" ca="1" si="44"/>
        <v>978</v>
      </c>
      <c r="CN20" s="51">
        <f t="shared" ca="1" si="44"/>
        <v>978</v>
      </c>
      <c r="CO20" s="51">
        <f t="shared" ca="1" si="44"/>
        <v>978</v>
      </c>
      <c r="CP20" s="51">
        <f t="shared" ca="1" si="44"/>
        <v>978</v>
      </c>
      <c r="CQ20" s="51">
        <f t="shared" ca="1" si="45"/>
        <v>-499</v>
      </c>
      <c r="CR20" s="51">
        <f t="shared" ca="1" si="45"/>
        <v>-499</v>
      </c>
      <c r="CS20" s="51">
        <f t="shared" ca="1" si="45"/>
        <v>-499</v>
      </c>
      <c r="CT20" s="51">
        <f t="shared" ca="1" si="45"/>
        <v>-621</v>
      </c>
      <c r="CU20" s="51">
        <f t="shared" ca="1" si="45"/>
        <v>-621</v>
      </c>
      <c r="CV20" s="54">
        <f t="shared" ca="1" si="45"/>
        <v>-621</v>
      </c>
      <c r="CW20" s="25" t="s">
        <v>195</v>
      </c>
      <c r="CX20" s="55">
        <v>0.6</v>
      </c>
      <c r="CY20" s="55"/>
      <c r="CZ20" s="26">
        <v>0</v>
      </c>
      <c r="DA20" s="26">
        <v>0</v>
      </c>
      <c r="DB20" s="26">
        <v>0</v>
      </c>
      <c r="DC20" s="26">
        <v>0</v>
      </c>
      <c r="DD20" s="26">
        <v>0</v>
      </c>
      <c r="DE20" s="26">
        <v>0</v>
      </c>
      <c r="DF20" s="26">
        <v>0</v>
      </c>
      <c r="DG20" s="26">
        <v>0</v>
      </c>
      <c r="DH20" s="26">
        <v>0</v>
      </c>
      <c r="DI20" s="26">
        <v>0</v>
      </c>
      <c r="DJ20" s="26">
        <v>0</v>
      </c>
      <c r="DK20" s="26">
        <v>0</v>
      </c>
      <c r="DL20" s="27">
        <f t="shared" si="31"/>
        <v>46078.533506944397</v>
      </c>
      <c r="DM20" s="28">
        <f t="shared" ca="1" si="32"/>
        <v>1</v>
      </c>
      <c r="DN20" s="56">
        <f>_xlfn.XLOOKUP(B20,'[2]1. All Calls'!$R:$R,'[2]1. All Calls'!$A:$A,"",0)</f>
        <v>46003.533506944397</v>
      </c>
      <c r="DO20" s="57" t="str">
        <f ca="1">VLOOKUP(DM20,[1]Validation!$B$20:$C$25,2,0)</f>
        <v>Above 3 months</v>
      </c>
      <c r="DP20" s="58" t="str">
        <f>_xlfn.XLOOKUP(B20,'[1]Active AMCs- Dealer'!E:E,'[1]Active AMCs- Dealer'!L:L,"Not in AMC",0)</f>
        <v>Not in AMC</v>
      </c>
      <c r="DQ20" s="50" t="s">
        <v>213</v>
      </c>
      <c r="DR20" s="29" t="str">
        <f>_xlfn.XLOOKUP(B20,'[2]1. All Calls'!$R:$R,'[2]1. All Calls'!$F:$F,"",0)</f>
        <v>CC-01902078</v>
      </c>
      <c r="DS20" s="29" t="str">
        <f>_xlfn.XLOOKUP(B20,'[2]1. All Calls'!$R:$R,'[2]1. All Calls'!$AB:$AB,"",0)</f>
        <v>Sales call carried out for HMR update</v>
      </c>
      <c r="DT20" s="30">
        <f>_xlfn.XLOOKUP(DR20,'[2]1. All Calls'!$F:$F,'[2]1. All Calls'!$A:$A,"",0)</f>
        <v>46003.533506944397</v>
      </c>
      <c r="DU20" s="31">
        <f>_xlfn.XLOOKUP(DR20,'[2]1. All Calls'!$F:$F,'[2]1. All Calls'!$B:$B,"",0)</f>
        <v>9376</v>
      </c>
      <c r="DV20" s="31">
        <f>_xlfn.XLOOKUP(B20,[1]MDA_Assets!D:D,[1]MDA_Assets!N:N,"",0)</f>
        <v>5626</v>
      </c>
      <c r="DW20" s="31">
        <f>_xlfn.XLOOKUP(B20,[1]MDA_Assets!D:D,[1]MDA_Assets!O:O,"",0)</f>
        <v>3750</v>
      </c>
      <c r="DX20" s="32" t="str">
        <f>_xlfn.XLOOKUP(B20,[1]MDA_Assets!D:D,[1]MDA_Assets!Q:Q,"",0)</f>
        <v>Synthetic</v>
      </c>
      <c r="DY20" s="33">
        <f>_xlfn.XLOOKUP(B20,[1]MDA_Assets!D:D,[1]MDA_Assets!R:R,"",0)</f>
        <v>45198</v>
      </c>
      <c r="DZ20" s="33">
        <f>_xlfn.XLOOKUP(B20,[1]MDA_Assets!D:D,[1]MDA_Assets!S:S,"",0)</f>
        <v>45198</v>
      </c>
      <c r="EA20" s="33">
        <f>_xlfn.XLOOKUP(B20,[1]MDA_Assets!D:D,[1]MDA_Assets!T:T,"",0)</f>
        <v>45198</v>
      </c>
      <c r="EB20" s="33">
        <f>_xlfn.XLOOKUP(B20,[1]MDA_Assets!D:D,[1]MDA_Assets!U:U,"",0)</f>
        <v>45198</v>
      </c>
      <c r="EC20" s="33">
        <f>_xlfn.XLOOKUP(B20,[1]MDA_Assets!D:D,[1]MDA_Assets!V:V,"",0)</f>
        <v>45198</v>
      </c>
      <c r="ED20" s="33">
        <f>_xlfn.XLOOKUP(B20,[1]MDA_Assets!D:D,[1]MDA_Assets!W:W,"",0)</f>
        <v>45198</v>
      </c>
      <c r="EE20" s="32" t="str">
        <f>_xlfn.XLOOKUP(B20,[1]MDA_Assets!D:D,[1]MDA_Assets!X:X,"",0)</f>
        <v>No</v>
      </c>
      <c r="EF20" s="33">
        <f>_xlfn.XLOOKUP(B20,[1]MDA_Assets!D:D,[1]MDA_Assets!Y:Y,"",0)</f>
        <v>0</v>
      </c>
      <c r="EG20" s="33">
        <f>_xlfn.XLOOKUP(B20,[1]MDA_Assets!D:D,[1]MDA_Assets!Z:Z,"",0)</f>
        <v>0</v>
      </c>
      <c r="EH20" s="33">
        <f>_xlfn.XLOOKUP(B20,[1]MDA_Assets!D:D,[1]MDA_Assets!AA:AA,"",0)</f>
        <v>0</v>
      </c>
      <c r="EI20" s="34">
        <f>_xlfn.XLOOKUP(B20,[1]MDA_Assets!D:D,[1]MDA_Assets!P:P,"",0)</f>
        <v>1</v>
      </c>
      <c r="EJ20" s="35" t="str">
        <f>_xlfn.XLOOKUP(B20,[1]MDA_Assets!D:D,[1]MDA_Assets!AB:AB,"",0)</f>
        <v>479</v>
      </c>
      <c r="EK20" s="35" t="str">
        <f>_xlfn.XLOOKUP(B20,[1]MDA_Assets!D:D,[1]MDA_Assets!AC:AC,"",0)</f>
        <v>479</v>
      </c>
      <c r="EL20" s="35" t="str">
        <f>_xlfn.XLOOKUP(B20,[1]MDA_Assets!D:D,[1]MDA_Assets!AD:AD,"",0)</f>
        <v>479</v>
      </c>
      <c r="EM20" s="35" t="str">
        <f>_xlfn.XLOOKUP(B20,[1]MDA_Assets!D:D,[1]MDA_Assets!AE:AE,"",0)</f>
        <v>357</v>
      </c>
      <c r="EN20" s="35" t="str">
        <f>_xlfn.XLOOKUP(B20,[1]MDA_Assets!D:D,[1]MDA_Assets!AF:AF,"",0)</f>
        <v>357</v>
      </c>
      <c r="EO20" s="35" t="str">
        <f>_xlfn.XLOOKUP(B20,[1]MDA_Assets!D:D,[1]MDA_Assets!AG:AG,"",0)</f>
        <v>357</v>
      </c>
      <c r="EP20" s="36">
        <f t="shared" si="33"/>
        <v>365</v>
      </c>
      <c r="EQ20" s="36">
        <f t="shared" si="33"/>
        <v>180</v>
      </c>
      <c r="ER20" s="36">
        <f t="shared" si="34"/>
        <v>730</v>
      </c>
      <c r="ES20" s="36">
        <f t="shared" si="35"/>
        <v>730</v>
      </c>
      <c r="ET20" s="36">
        <f t="shared" si="36"/>
        <v>730</v>
      </c>
      <c r="EU20" s="36">
        <f t="shared" si="37"/>
        <v>365</v>
      </c>
      <c r="EV20" s="36" t="str">
        <f t="shared" si="38"/>
        <v/>
      </c>
      <c r="EW20" s="36" t="str">
        <f t="shared" si="3"/>
        <v/>
      </c>
      <c r="EX20" s="36" t="str">
        <f t="shared" si="4"/>
        <v/>
      </c>
      <c r="EY20" s="36">
        <f t="shared" si="5"/>
        <v>11.78</v>
      </c>
      <c r="EZ20" s="36">
        <f t="shared" si="5"/>
        <v>5.81</v>
      </c>
      <c r="FA20" s="36">
        <f t="shared" si="5"/>
        <v>23.55</v>
      </c>
      <c r="FB20" s="36">
        <f t="shared" si="5"/>
        <v>23.55</v>
      </c>
      <c r="FC20" s="36">
        <f t="shared" si="5"/>
        <v>23.55</v>
      </c>
      <c r="FD20" s="36">
        <f t="shared" si="5"/>
        <v>11.78</v>
      </c>
      <c r="FE20" s="36" t="str">
        <f t="shared" si="5"/>
        <v/>
      </c>
      <c r="FF20" s="36" t="str">
        <f t="shared" si="5"/>
        <v/>
      </c>
      <c r="FG20" s="36" t="str">
        <f t="shared" si="5"/>
        <v/>
      </c>
      <c r="FH20" s="37" t="str" cm="1">
        <f t="array" ref="FH20">_xlfn.IFS(EY20="", "No Data", EY20&lt;0, "Negative/Future", EY20=0, "Zero Days", EY20&lt;=3, "&lt; 3 Months", EY20&lt;=6, "3 to 6 Months", EY20&lt;=9, "6 to 9 Months", EY20&lt;=12, "9 to 12 Months", EY20&lt;=15, "12 to 15 Months", EY20&lt;=18, "15 to 18 Months", EY20&lt;=24, "18 to 24 Months", EY20&gt;24, "&gt; 24 Months")</f>
        <v>9 to 12 Months</v>
      </c>
      <c r="FI20" s="37" t="str" cm="1">
        <f t="array" ref="FI20">_xlfn.IFS(EZ20="", "No Data", EZ20&lt;0, "Negative/Future", EZ20=0, "Zero Days", EZ20&lt;=3, "&lt; 3 Months", EZ20&lt;=6, "3 to 6 Months", EZ20&lt;=9, "6 to 9 Months", EZ20&lt;=12, "9 to 12 Months", EZ20&lt;=15, "12 to 15 Months", EZ20&lt;=18, "15 to 18 Months", EZ20&lt;=24, "18 to 24 Months", EZ20&gt;24, "&gt; 24 Months")</f>
        <v>3 to 6 Months</v>
      </c>
      <c r="FJ20" s="37" t="str" cm="1">
        <f t="array" ref="FJ20">_xlfn.IFS(FA20="", "No Data", FA20&lt;0, "Negative/Future", FA20=0, "Zero Days", FA20&lt;=3, "&lt; 3 Months", FA20&lt;=6, "3 to 6 Months", FA20&lt;=9, "6 to 9 Months", FA20&lt;=12, "9 to 12 Months", FA20&lt;=15, "12 to 15 Months", FA20&lt;=18, "15 to 18 Months", FA20&lt;=24, "18 to 24 Months", FA20&gt;24, "&gt; 24 Months")</f>
        <v>18 to 24 Months</v>
      </c>
      <c r="FK20" s="37" t="str" cm="1">
        <f t="array" ref="FK20">_xlfn.IFS(FB20="", "No Data", FB20&lt;0, "Negative/Future", FB20=0, "Zero Days", FB20&lt;=3, "&lt; 3 Months", FB20&lt;=6, "3 to 6 Months", FB20&lt;=9, "6 to 9 Months", FB20&lt;=12, "9 to 12 Months", FB20&lt;=15, "12 to 15 Months", FB20&lt;=18, "15 to 18 Months", FB20&lt;=24, "18 to 24 Months", FB20&gt;24, "&gt; 24 Months")</f>
        <v>18 to 24 Months</v>
      </c>
      <c r="FL20" s="37" t="str" cm="1">
        <f t="array" ref="FL20">_xlfn.IFS(FC20="", "No Data", FC20&lt;0, "Negative/Future", FC20=0, "Zero Days", FC20&lt;=3, "&lt; 3 Months", FC20&lt;=6, "3 to 6 Months", FC20&lt;=9, "6 to 9 Months", FC20&lt;=12, "9 to 12 Months", FC20&lt;=15, "12 to 15 Months", FC20&lt;=18, "15 to 18 Months", FC20&lt;=24, "18 to 24 Months", FC20&gt;24, "&gt; 24 Months")</f>
        <v>18 to 24 Months</v>
      </c>
      <c r="FM20" s="37" t="str" cm="1">
        <f t="array" ref="FM20">_xlfn.IFS(FD20="", "No Data", FD20&lt;0, "Negative/Future", FD20=0, "Zero Days", FD20&lt;=3, "&lt; 3 Months", FD20&lt;=6, "3 to 6 Months", FD20&lt;=9, "6 to 9 Months", FD20&lt;=12, "9 to 12 Months", FD20&lt;=15, "12 to 15 Months", FD20&lt;=18, "15 to 18 Months", FD20&lt;=24, "18 to 24 Months", FD20&gt;24, "&gt; 24 Months")</f>
        <v>9 to 12 Months</v>
      </c>
      <c r="FN20" s="37" t="str" cm="1">
        <f t="array" ref="FN20">_xlfn.IFS(FE20="", "No Data", FE20&lt;0, "Negative/Future", FE20=0, "Zero Days", FE20&lt;=3, "&lt; 3 Months", FE20&lt;=6, "3 to 6 Months", FE20&lt;=9, "6 to 9 Months", FE20&lt;=12, "9 to 12 Months", FE20&lt;=15, "12 to 15 Months", FE20&lt;=18, "15 to 18 Months", FE20&lt;=24, "18 to 24 Months", FE20&gt;24, "&gt; 24 Months")</f>
        <v>No Data</v>
      </c>
      <c r="FO20" s="37" t="str" cm="1">
        <f t="array" ref="FO20">_xlfn.IFS(FG20="", "No Data", FG20&lt;0, "Negative/Future", FG20=0, "Zero Days", FG20&lt;=3, "&lt; 3 Months", FG20&lt;=6, "3 to 6 Months", FG20&lt;=9, "6 to 9 Months", FG20&lt;=12, "9 to 12 Months", FG20&lt;=15, "12 to 15 Months", FG20&lt;=18, "15 to 18 Months", FG20&lt;=24, "18 to 24 Months", FG20&gt;24, "&gt; 24 Months")</f>
        <v>No Data</v>
      </c>
      <c r="FP20" s="37" t="str" cm="1">
        <f t="array" ref="FP20">_xlfn.IFS(FF20="", "No Data", FF20&lt;0, "Negative/Future", FF20=0, "Zero Days", FF20&lt;=3, "&lt; 3 Months", FF20&lt;=6, "3 to 6 Months", FF20&lt;=9, "6 to 9 Months", FF20&lt;=12, "9 to 12 Months", FF20&lt;=15, "12 to 15 Months", FF20&lt;=18, "15 to 18 Months", FF20&lt;=24, "18 to 24 Months", FF20&gt;24, "&gt; 24 Months")</f>
        <v>No Data</v>
      </c>
      <c r="FQ20" s="29" t="s">
        <v>344</v>
      </c>
      <c r="FR20" s="29">
        <v>8838535307</v>
      </c>
      <c r="FS20" s="38" t="str">
        <f>VLOOKUP(_xlfn.XLOOKUP(B20,[1]MDA_Assets!D:D,[1]MDA_Assets!I:I,"",0),[1]Validation!$B$1:$C$8,2,0)</f>
        <v>C</v>
      </c>
      <c r="FT20" s="38" t="s">
        <v>228</v>
      </c>
      <c r="FU20" s="31" t="str">
        <f>_xlfn.XLOOKUP(B20,[1]MDA_Assets!D:D,[1]MDA_Assets!X:X,"",0)</f>
        <v>No</v>
      </c>
      <c r="FV20" s="39">
        <v>6</v>
      </c>
      <c r="FW20" s="39">
        <v>0</v>
      </c>
      <c r="FX20" s="39">
        <v>0</v>
      </c>
      <c r="FY20" s="39">
        <v>3</v>
      </c>
      <c r="FZ20" s="40">
        <f t="shared" si="6"/>
        <v>45563</v>
      </c>
      <c r="GA20" s="40">
        <f t="shared" si="6"/>
        <v>45378</v>
      </c>
      <c r="GB20" s="40">
        <f t="shared" si="7"/>
        <v>45928</v>
      </c>
      <c r="GC20" s="40">
        <f t="shared" si="8"/>
        <v>45928</v>
      </c>
      <c r="GD20" s="40">
        <f t="shared" si="9"/>
        <v>45928</v>
      </c>
      <c r="GE20" s="40">
        <f t="shared" si="10"/>
        <v>45563</v>
      </c>
      <c r="GF20" s="40" t="str">
        <f t="shared" si="39"/>
        <v/>
      </c>
      <c r="GG20" s="40" t="str">
        <f t="shared" si="39"/>
        <v/>
      </c>
      <c r="GH20" s="40" t="str">
        <f t="shared" si="39"/>
        <v/>
      </c>
      <c r="GI20" s="39">
        <f t="shared" si="40"/>
        <v>6</v>
      </c>
      <c r="GJ20" s="39">
        <f t="shared" si="41"/>
        <v>0</v>
      </c>
      <c r="GK20" s="39">
        <f t="shared" si="42"/>
        <v>0</v>
      </c>
      <c r="GL20" s="39">
        <f t="shared" si="43"/>
        <v>0</v>
      </c>
    </row>
    <row r="21" spans="1:194" x14ac:dyDescent="0.25">
      <c r="A21" s="19">
        <v>20</v>
      </c>
      <c r="B21" s="43" t="s">
        <v>345</v>
      </c>
      <c r="C21" s="43" t="s">
        <v>254</v>
      </c>
      <c r="D21" s="43" t="s">
        <v>241</v>
      </c>
      <c r="E21" s="43" t="s">
        <v>346</v>
      </c>
      <c r="F21" s="43" t="s">
        <v>347</v>
      </c>
      <c r="G21" s="43" t="s">
        <v>243</v>
      </c>
      <c r="H21" s="43" t="s">
        <v>277</v>
      </c>
      <c r="I21" s="43" t="s">
        <v>192</v>
      </c>
      <c r="J21" s="44">
        <f t="shared" si="12"/>
        <v>44935.104166666664</v>
      </c>
      <c r="K21" s="44">
        <v>44571.104166666664</v>
      </c>
      <c r="L21" s="44">
        <v>44490</v>
      </c>
      <c r="M21" s="43" t="s">
        <v>2696</v>
      </c>
      <c r="N21" s="43" t="s">
        <v>2697</v>
      </c>
      <c r="O21" s="44">
        <v>46116.277187500003</v>
      </c>
      <c r="P21" s="43">
        <v>10466</v>
      </c>
      <c r="Q21" s="43">
        <v>5802</v>
      </c>
      <c r="R21" s="43">
        <v>4661</v>
      </c>
      <c r="S21" s="43" t="s">
        <v>206</v>
      </c>
      <c r="T21" s="44">
        <v>45855.770833333336</v>
      </c>
      <c r="U21" s="44">
        <v>45855.770833333336</v>
      </c>
      <c r="V21" s="44">
        <v>45855.770833333336</v>
      </c>
      <c r="W21" s="44">
        <v>45855.770833333336</v>
      </c>
      <c r="X21" s="44">
        <v>45855.770833333336</v>
      </c>
      <c r="Y21" s="44">
        <v>45564.770833333336</v>
      </c>
      <c r="Z21" s="43" t="s">
        <v>195</v>
      </c>
      <c r="AA21" s="43"/>
      <c r="AB21" s="43"/>
      <c r="AC21" s="43"/>
      <c r="AD21" s="43"/>
      <c r="AE21" s="43">
        <v>4</v>
      </c>
      <c r="AF21" s="43" t="s">
        <v>2698</v>
      </c>
      <c r="AG21" s="43" t="s">
        <v>2698</v>
      </c>
      <c r="AH21" s="43" t="s">
        <v>2699</v>
      </c>
      <c r="AI21" s="43" t="s">
        <v>2699</v>
      </c>
      <c r="AJ21" s="43" t="s">
        <v>2698</v>
      </c>
      <c r="AK21" s="43" t="s">
        <v>2699</v>
      </c>
      <c r="AL21" s="46">
        <v>46035</v>
      </c>
      <c r="AM21" s="46">
        <v>46035</v>
      </c>
      <c r="AN21" s="47">
        <v>46220</v>
      </c>
      <c r="AO21" s="47">
        <v>46220</v>
      </c>
      <c r="AP21" s="47">
        <v>46294</v>
      </c>
      <c r="AQ21" s="47">
        <v>46220</v>
      </c>
      <c r="AR21" s="48"/>
      <c r="AS21" s="48"/>
      <c r="AT21" s="48"/>
      <c r="AU21" s="43">
        <v>1</v>
      </c>
      <c r="AV21" s="43">
        <v>0</v>
      </c>
      <c r="AW21" s="43">
        <v>0</v>
      </c>
      <c r="AX21" s="51" t="s">
        <v>211</v>
      </c>
      <c r="AY21" s="51" t="s">
        <v>211</v>
      </c>
      <c r="AZ21" s="51" t="s">
        <v>198</v>
      </c>
      <c r="BA21" s="20">
        <f t="shared" ca="1" si="13"/>
        <v>1</v>
      </c>
      <c r="BB21" s="20">
        <f t="shared" ca="1" si="13"/>
        <v>1</v>
      </c>
      <c r="BC21" s="20">
        <f t="shared" ca="1" si="13"/>
        <v>0</v>
      </c>
      <c r="BD21" s="20">
        <f t="shared" ca="1" si="13"/>
        <v>0</v>
      </c>
      <c r="BE21" s="20">
        <f t="shared" ca="1" si="13"/>
        <v>0</v>
      </c>
      <c r="BF21" s="20">
        <f t="shared" ca="1" si="13"/>
        <v>0</v>
      </c>
      <c r="BG21" s="21" t="str">
        <f t="shared" ca="1" si="13"/>
        <v/>
      </c>
      <c r="BH21" s="21" t="str">
        <f t="shared" ca="1" si="13"/>
        <v/>
      </c>
      <c r="BI21" s="21" t="str">
        <f t="shared" ca="1" si="13"/>
        <v/>
      </c>
      <c r="BJ21" s="22">
        <f t="shared" ca="1" si="14"/>
        <v>2</v>
      </c>
      <c r="BK21" s="21">
        <f t="shared" si="15"/>
        <v>4</v>
      </c>
      <c r="BL21" s="22">
        <f t="shared" ca="1" si="16"/>
        <v>10705</v>
      </c>
      <c r="BM21" s="22">
        <f t="shared" ca="1" si="17"/>
        <v>5888</v>
      </c>
      <c r="BN21" s="23">
        <f t="shared" ca="1" si="18"/>
        <v>4817</v>
      </c>
      <c r="BO21" s="24">
        <f t="shared" ca="1" si="19"/>
        <v>239</v>
      </c>
      <c r="BP21" s="51" t="str">
        <f>_xlfn.XLOOKUP(E21,[1]Validation!E:E,[1]Validation!F:F,"")</f>
        <v>EN11</v>
      </c>
      <c r="BQ21" s="51" t="str">
        <f>_xlfn.XLOOKUP(BP21,[1]Validation!F:F,[1]Validation!G:G,"")</f>
        <v>EN11 to EN22</v>
      </c>
      <c r="BR21" s="52" t="str">
        <f>VLOOKUP(G21,[1]Validation!$B$1:$C$9,2,0)</f>
        <v>A</v>
      </c>
      <c r="BS21" s="51">
        <f t="shared" ca="1" si="20"/>
        <v>53</v>
      </c>
      <c r="BT21" s="53">
        <f>_xlfn.XLOOKUP(B21,'[2]1. All Calls'!$R:$R,'[2]1. All Calls'!$A:$A,"",0)</f>
        <v>46156.475740740701</v>
      </c>
      <c r="BU21" s="51" t="str">
        <f>_xlfn.XLOOKUP(B21,'[2]1. All Calls'!$R:$R,'[2]1. All Calls'!$F:$F,"",0)</f>
        <v>CC-02080232</v>
      </c>
      <c r="BV21" s="51" t="str">
        <f>_xlfn.XLOOKUP(B21,'[2]1. All Calls'!$R:$R,'[2]1. All Calls'!$J:$J,"",0)</f>
        <v>Schedule Service</v>
      </c>
      <c r="BW21" s="53">
        <f>_xlfn.XLOOKUP(B21,'[2]Sch Calls'!$R:$R,'[2]Sch Calls'!$A:$A,"",0)</f>
        <v>46156.475740740701</v>
      </c>
      <c r="BX21" s="51">
        <f>_xlfn.XLOOKUP(B21,'[2]Sch Calls'!$R:$R,'[2]Sch Calls'!$B:$B,"",0)</f>
        <v>10769</v>
      </c>
      <c r="BY21" s="51" t="str">
        <f t="shared" si="21"/>
        <v>14-Jan-26</v>
      </c>
      <c r="BZ21" s="51" t="str">
        <f t="shared" si="21"/>
        <v>14-Jan-26</v>
      </c>
      <c r="CA21" s="51" t="str">
        <f t="shared" si="22"/>
        <v>19-Apr-26</v>
      </c>
      <c r="CB21" s="51" t="str">
        <f t="shared" si="23"/>
        <v>15-Jan-27</v>
      </c>
      <c r="CC21" s="51" t="str">
        <f t="shared" si="24"/>
        <v>30-Sep-26</v>
      </c>
      <c r="CD21" s="51" t="str">
        <f t="shared" si="25"/>
        <v>18-Jul-26</v>
      </c>
      <c r="CE21" s="51">
        <f t="shared" ca="1" si="26"/>
        <v>320</v>
      </c>
      <c r="CF21" s="51">
        <f t="shared" ca="1" si="26"/>
        <v>320</v>
      </c>
      <c r="CG21" s="51">
        <f t="shared" ca="1" si="27"/>
        <v>320</v>
      </c>
      <c r="CH21" s="51">
        <f t="shared" ca="1" si="28"/>
        <v>320</v>
      </c>
      <c r="CI21" s="51">
        <f t="shared" ca="1" si="29"/>
        <v>611</v>
      </c>
      <c r="CJ21" s="51">
        <f t="shared" ca="1" si="30"/>
        <v>320</v>
      </c>
      <c r="CK21" s="51">
        <f t="shared" ca="1" si="44"/>
        <v>1280</v>
      </c>
      <c r="CL21" s="51">
        <f t="shared" ca="1" si="44"/>
        <v>1280</v>
      </c>
      <c r="CM21" s="51">
        <f t="shared" ca="1" si="44"/>
        <v>1280</v>
      </c>
      <c r="CN21" s="51">
        <f t="shared" ca="1" si="44"/>
        <v>1280</v>
      </c>
      <c r="CO21" s="51">
        <f t="shared" ca="1" si="44"/>
        <v>2444</v>
      </c>
      <c r="CP21" s="51">
        <f t="shared" ca="1" si="44"/>
        <v>1280</v>
      </c>
      <c r="CQ21" s="51">
        <f t="shared" ca="1" si="45"/>
        <v>-414</v>
      </c>
      <c r="CR21" s="51">
        <f t="shared" ca="1" si="45"/>
        <v>-414</v>
      </c>
      <c r="CS21" s="51">
        <f t="shared" ca="1" si="45"/>
        <v>1586</v>
      </c>
      <c r="CT21" s="51">
        <f t="shared" ca="1" si="45"/>
        <v>1586</v>
      </c>
      <c r="CU21" s="51">
        <f t="shared" ca="1" si="45"/>
        <v>-1578</v>
      </c>
      <c r="CV21" s="54">
        <f t="shared" ca="1" si="45"/>
        <v>1586</v>
      </c>
      <c r="CW21" s="25" t="s">
        <v>212</v>
      </c>
      <c r="CX21" s="55">
        <v>0.55000000000000004</v>
      </c>
      <c r="CY21" s="55"/>
      <c r="CZ21" s="26" t="s">
        <v>227</v>
      </c>
      <c r="DA21" s="26" t="s">
        <v>227</v>
      </c>
      <c r="DB21" s="26" t="s">
        <v>227</v>
      </c>
      <c r="DC21" s="26" t="s">
        <v>227</v>
      </c>
      <c r="DD21" s="26" t="s">
        <v>227</v>
      </c>
      <c r="DE21" s="26" t="s">
        <v>227</v>
      </c>
      <c r="DF21" s="26" t="s">
        <v>227</v>
      </c>
      <c r="DG21" s="26" t="s">
        <v>227</v>
      </c>
      <c r="DH21" s="26" t="s">
        <v>227</v>
      </c>
      <c r="DI21" s="26" t="s">
        <v>227</v>
      </c>
      <c r="DJ21" s="26" t="s">
        <v>227</v>
      </c>
      <c r="DK21" s="26" t="s">
        <v>227</v>
      </c>
      <c r="DL21" s="27">
        <f t="shared" si="31"/>
        <v>46231.475740740701</v>
      </c>
      <c r="DM21" s="28">
        <f t="shared" ca="1" si="32"/>
        <v>0</v>
      </c>
      <c r="DN21" s="56">
        <f>_xlfn.XLOOKUP(B21,'[2]1. All Calls'!$R:$R,'[2]1. All Calls'!$A:$A,"",0)</f>
        <v>46156.475740740701</v>
      </c>
      <c r="DO21" s="57" t="str">
        <f ca="1">VLOOKUP(DM21,[1]Validation!$B$20:$C$25,2,0)</f>
        <v>Within 3 months</v>
      </c>
      <c r="DP21" s="58" t="str">
        <f>_xlfn.XLOOKUP(B21,'[1]Active AMCs- Dealer'!E:E,'[1]Active AMCs- Dealer'!L:L,"Not in AMC",0)</f>
        <v>AMC</v>
      </c>
      <c r="DQ21" s="58"/>
      <c r="DR21" s="29" t="str">
        <f>_xlfn.XLOOKUP(B21,'[2]1. All Calls'!$R:$R,'[2]1. All Calls'!$F:$F,"",0)</f>
        <v>CC-02080232</v>
      </c>
      <c r="DS21" s="29" t="str">
        <f>_xlfn.XLOOKUP(B21,'[2]1. All Calls'!$R:$R,'[2]1. All Calls'!$AB:$AB,"",0)</f>
        <v>We visited site and changed air filter, Oil filter, and oil after than start and check unit running well condition at the present time.</v>
      </c>
      <c r="DT21" s="30">
        <f>_xlfn.XLOOKUP(DR21,'[2]1. All Calls'!$F:$F,'[2]1. All Calls'!$A:$A,"",0)</f>
        <v>46156.475740740701</v>
      </c>
      <c r="DU21" s="31">
        <f>_xlfn.XLOOKUP(DR21,'[2]1. All Calls'!$F:$F,'[2]1. All Calls'!$B:$B,"",0)</f>
        <v>10769</v>
      </c>
      <c r="DV21" s="31">
        <f>_xlfn.XLOOKUP(B21,[1]MDA_Assets!D:D,[1]MDA_Assets!N:N,"",0)</f>
        <v>5992</v>
      </c>
      <c r="DW21" s="31">
        <f>_xlfn.XLOOKUP(B21,[1]MDA_Assets!D:D,[1]MDA_Assets!O:O,"",0)</f>
        <v>4776</v>
      </c>
      <c r="DX21" s="32" t="str">
        <f>_xlfn.XLOOKUP(B21,[1]MDA_Assets!D:D,[1]MDA_Assets!Q:Q,"",0)</f>
        <v>XD</v>
      </c>
      <c r="DY21" s="33">
        <f>_xlfn.XLOOKUP(B21,[1]MDA_Assets!D:D,[1]MDA_Assets!R:R,"",0)</f>
        <v>46156</v>
      </c>
      <c r="DZ21" s="33">
        <f>_xlfn.XLOOKUP(B21,[1]MDA_Assets!D:D,[1]MDA_Assets!S:S,"",0)</f>
        <v>46156</v>
      </c>
      <c r="EA21" s="33">
        <f>_xlfn.XLOOKUP(B21,[1]MDA_Assets!D:D,[1]MDA_Assets!T:T,"",0)</f>
        <v>46156</v>
      </c>
      <c r="EB21" s="33">
        <f>_xlfn.XLOOKUP(B21,[1]MDA_Assets!D:D,[1]MDA_Assets!U:U,"",0)</f>
        <v>45856</v>
      </c>
      <c r="EC21" s="33">
        <f>_xlfn.XLOOKUP(B21,[1]MDA_Assets!D:D,[1]MDA_Assets!V:V,"",0)</f>
        <v>46156</v>
      </c>
      <c r="ED21" s="33">
        <f>_xlfn.XLOOKUP(B21,[1]MDA_Assets!D:D,[1]MDA_Assets!W:W,"",0)</f>
        <v>45565</v>
      </c>
      <c r="EE21" s="32" t="str">
        <f>_xlfn.XLOOKUP(B21,[1]MDA_Assets!D:D,[1]MDA_Assets!X:X,"",0)</f>
        <v>No</v>
      </c>
      <c r="EF21" s="33">
        <f>_xlfn.XLOOKUP(B21,[1]MDA_Assets!D:D,[1]MDA_Assets!Y:Y,"",0)</f>
        <v>0</v>
      </c>
      <c r="EG21" s="33">
        <f>_xlfn.XLOOKUP(B21,[1]MDA_Assets!D:D,[1]MDA_Assets!Z:Z,"",0)</f>
        <v>0</v>
      </c>
      <c r="EH21" s="33">
        <f>_xlfn.XLOOKUP(B21,[1]MDA_Assets!D:D,[1]MDA_Assets!AA:AA,"",0)</f>
        <v>0</v>
      </c>
      <c r="EI21" s="34">
        <f>_xlfn.XLOOKUP(B21,[1]MDA_Assets!D:D,[1]MDA_Assets!P:P,"",0)</f>
        <v>4</v>
      </c>
      <c r="EJ21" s="35" t="str">
        <f>_xlfn.XLOOKUP(B21,[1]MDA_Assets!D:D,[1]MDA_Assets!AB:AB,"",0)</f>
        <v>1500</v>
      </c>
      <c r="EK21" s="35" t="str">
        <f>_xlfn.XLOOKUP(B21,[1]MDA_Assets!D:D,[1]MDA_Assets!AC:AC,"",0)</f>
        <v>1500</v>
      </c>
      <c r="EL21" s="35" t="str">
        <f>_xlfn.XLOOKUP(B21,[1]MDA_Assets!D:D,[1]MDA_Assets!AD:AD,"",0)</f>
        <v>3000</v>
      </c>
      <c r="EM21" s="35" t="str">
        <f>_xlfn.XLOOKUP(B21,[1]MDA_Assets!D:D,[1]MDA_Assets!AE:AE,"",0)</f>
        <v>1500</v>
      </c>
      <c r="EN21" s="35" t="str">
        <f>_xlfn.XLOOKUP(B21,[1]MDA_Assets!D:D,[1]MDA_Assets!AF:AF,"",0)</f>
        <v>5933</v>
      </c>
      <c r="EO21" s="35" t="str">
        <f>_xlfn.XLOOKUP(B21,[1]MDA_Assets!D:D,[1]MDA_Assets!AG:AG,"",0)</f>
        <v>2000</v>
      </c>
      <c r="EP21" s="36">
        <f t="shared" si="33"/>
        <v>180</v>
      </c>
      <c r="EQ21" s="36">
        <f t="shared" si="33"/>
        <v>180</v>
      </c>
      <c r="ER21" s="36">
        <f t="shared" si="34"/>
        <v>365</v>
      </c>
      <c r="ES21" s="36">
        <f t="shared" si="35"/>
        <v>365</v>
      </c>
      <c r="ET21" s="36">
        <f t="shared" si="36"/>
        <v>730</v>
      </c>
      <c r="EU21" s="36">
        <f t="shared" si="37"/>
        <v>365</v>
      </c>
      <c r="EV21" s="36" t="str">
        <f t="shared" si="38"/>
        <v/>
      </c>
      <c r="EW21" s="36" t="str">
        <f t="shared" si="3"/>
        <v/>
      </c>
      <c r="EX21" s="36" t="str">
        <f t="shared" si="4"/>
        <v/>
      </c>
      <c r="EY21" s="36">
        <f t="shared" si="5"/>
        <v>5.81</v>
      </c>
      <c r="EZ21" s="36">
        <f t="shared" si="5"/>
        <v>5.81</v>
      </c>
      <c r="FA21" s="36">
        <f t="shared" si="5"/>
        <v>11.78</v>
      </c>
      <c r="FB21" s="36">
        <f t="shared" si="5"/>
        <v>11.78</v>
      </c>
      <c r="FC21" s="36">
        <f t="shared" si="5"/>
        <v>23.55</v>
      </c>
      <c r="FD21" s="36">
        <f t="shared" si="5"/>
        <v>11.78</v>
      </c>
      <c r="FE21" s="36" t="str">
        <f t="shared" si="5"/>
        <v/>
      </c>
      <c r="FF21" s="36" t="str">
        <f t="shared" si="5"/>
        <v/>
      </c>
      <c r="FG21" s="36" t="str">
        <f t="shared" si="5"/>
        <v/>
      </c>
      <c r="FH21" s="37" t="str" cm="1">
        <f t="array" ref="FH21">_xlfn.IFS(EY21="", "No Data", EY21&lt;0, "Negative/Future", EY21=0, "Zero Days", EY21&lt;=3, "&lt; 3 Months", EY21&lt;=6, "3 to 6 Months", EY21&lt;=9, "6 to 9 Months", EY21&lt;=12, "9 to 12 Months", EY21&lt;=15, "12 to 15 Months", EY21&lt;=18, "15 to 18 Months", EY21&lt;=24, "18 to 24 Months", EY21&gt;24, "&gt; 24 Months")</f>
        <v>3 to 6 Months</v>
      </c>
      <c r="FI21" s="37" t="str" cm="1">
        <f t="array" ref="FI21">_xlfn.IFS(EZ21="", "No Data", EZ21&lt;0, "Negative/Future", EZ21=0, "Zero Days", EZ21&lt;=3, "&lt; 3 Months", EZ21&lt;=6, "3 to 6 Months", EZ21&lt;=9, "6 to 9 Months", EZ21&lt;=12, "9 to 12 Months", EZ21&lt;=15, "12 to 15 Months", EZ21&lt;=18, "15 to 18 Months", EZ21&lt;=24, "18 to 24 Months", EZ21&gt;24, "&gt; 24 Months")</f>
        <v>3 to 6 Months</v>
      </c>
      <c r="FJ21" s="37" t="str" cm="1">
        <f t="array" ref="FJ21">_xlfn.IFS(FA21="", "No Data", FA21&lt;0, "Negative/Future", FA21=0, "Zero Days", FA21&lt;=3, "&lt; 3 Months", FA21&lt;=6, "3 to 6 Months", FA21&lt;=9, "6 to 9 Months", FA21&lt;=12, "9 to 12 Months", FA21&lt;=15, "12 to 15 Months", FA21&lt;=18, "15 to 18 Months", FA21&lt;=24, "18 to 24 Months", FA21&gt;24, "&gt; 24 Months")</f>
        <v>9 to 12 Months</v>
      </c>
      <c r="FK21" s="37" t="str" cm="1">
        <f t="array" ref="FK21">_xlfn.IFS(FB21="", "No Data", FB21&lt;0, "Negative/Future", FB21=0, "Zero Days", FB21&lt;=3, "&lt; 3 Months", FB21&lt;=6, "3 to 6 Months", FB21&lt;=9, "6 to 9 Months", FB21&lt;=12, "9 to 12 Months", FB21&lt;=15, "12 to 15 Months", FB21&lt;=18, "15 to 18 Months", FB21&lt;=24, "18 to 24 Months", FB21&gt;24, "&gt; 24 Months")</f>
        <v>9 to 12 Months</v>
      </c>
      <c r="FL21" s="37" t="str" cm="1">
        <f t="array" ref="FL21">_xlfn.IFS(FC21="", "No Data", FC21&lt;0, "Negative/Future", FC21=0, "Zero Days", FC21&lt;=3, "&lt; 3 Months", FC21&lt;=6, "3 to 6 Months", FC21&lt;=9, "6 to 9 Months", FC21&lt;=12, "9 to 12 Months", FC21&lt;=15, "12 to 15 Months", FC21&lt;=18, "15 to 18 Months", FC21&lt;=24, "18 to 24 Months", FC21&gt;24, "&gt; 24 Months")</f>
        <v>18 to 24 Months</v>
      </c>
      <c r="FM21" s="37" t="str" cm="1">
        <f t="array" ref="FM21">_xlfn.IFS(FD21="", "No Data", FD21&lt;0, "Negative/Future", FD21=0, "Zero Days", FD21&lt;=3, "&lt; 3 Months", FD21&lt;=6, "3 to 6 Months", FD21&lt;=9, "6 to 9 Months", FD21&lt;=12, "9 to 12 Months", FD21&lt;=15, "12 to 15 Months", FD21&lt;=18, "15 to 18 Months", FD21&lt;=24, "18 to 24 Months", FD21&gt;24, "&gt; 24 Months")</f>
        <v>9 to 12 Months</v>
      </c>
      <c r="FN21" s="37" t="str" cm="1">
        <f t="array" ref="FN21">_xlfn.IFS(FE21="", "No Data", FE21&lt;0, "Negative/Future", FE21=0, "Zero Days", FE21&lt;=3, "&lt; 3 Months", FE21&lt;=6, "3 to 6 Months", FE21&lt;=9, "6 to 9 Months", FE21&lt;=12, "9 to 12 Months", FE21&lt;=15, "12 to 15 Months", FE21&lt;=18, "15 to 18 Months", FE21&lt;=24, "18 to 24 Months", FE21&gt;24, "&gt; 24 Months")</f>
        <v>No Data</v>
      </c>
      <c r="FO21" s="37" t="str" cm="1">
        <f t="array" ref="FO21">_xlfn.IFS(FG21="", "No Data", FG21&lt;0, "Negative/Future", FG21=0, "Zero Days", FG21&lt;=3, "&lt; 3 Months", FG21&lt;=6, "3 to 6 Months", FG21&lt;=9, "6 to 9 Months", FG21&lt;=12, "9 to 12 Months", FG21&lt;=15, "12 to 15 Months", FG21&lt;=18, "15 to 18 Months", FG21&lt;=24, "18 to 24 Months", FG21&gt;24, "&gt; 24 Months")</f>
        <v>No Data</v>
      </c>
      <c r="FP21" s="37" t="str" cm="1">
        <f t="array" ref="FP21">_xlfn.IFS(FF21="", "No Data", FF21&lt;0, "Negative/Future", FF21=0, "Zero Days", FF21&lt;=3, "&lt; 3 Months", FF21&lt;=6, "3 to 6 Months", FF21&lt;=9, "6 to 9 Months", FF21&lt;=12, "9 to 12 Months", FF21&lt;=15, "12 to 15 Months", FF21&lt;=18, "15 to 18 Months", FF21&lt;=24, "18 to 24 Months", FF21&gt;24, "&gt; 24 Months")</f>
        <v>No Data</v>
      </c>
      <c r="FQ21" s="29" t="s">
        <v>350</v>
      </c>
      <c r="FR21" s="29">
        <v>9431708248</v>
      </c>
      <c r="FS21" s="38" t="str">
        <f>VLOOKUP(_xlfn.XLOOKUP(B21,[1]MDA_Assets!D:D,[1]MDA_Assets!I:I,"",0),[1]Validation!$B$1:$C$8,2,0)</f>
        <v>A</v>
      </c>
      <c r="FT21" s="38" t="s">
        <v>296</v>
      </c>
      <c r="FU21" s="31" t="str">
        <f>_xlfn.XLOOKUP(B21,[1]MDA_Assets!D:D,[1]MDA_Assets!X:X,"",0)</f>
        <v>No</v>
      </c>
      <c r="FV21" s="39">
        <v>2</v>
      </c>
      <c r="FW21" s="39">
        <v>0</v>
      </c>
      <c r="FX21" s="39">
        <v>0</v>
      </c>
      <c r="FY21" s="39">
        <v>7</v>
      </c>
      <c r="FZ21" s="40">
        <f t="shared" si="6"/>
        <v>46336</v>
      </c>
      <c r="GA21" s="40">
        <f t="shared" si="6"/>
        <v>46336</v>
      </c>
      <c r="GB21" s="40">
        <f t="shared" si="7"/>
        <v>46521</v>
      </c>
      <c r="GC21" s="40">
        <f t="shared" si="8"/>
        <v>46221</v>
      </c>
      <c r="GD21" s="40">
        <f t="shared" si="9"/>
        <v>46886</v>
      </c>
      <c r="GE21" s="40">
        <f t="shared" si="10"/>
        <v>45930</v>
      </c>
      <c r="GF21" s="40" t="str">
        <f t="shared" si="39"/>
        <v/>
      </c>
      <c r="GG21" s="40" t="str">
        <f t="shared" si="39"/>
        <v/>
      </c>
      <c r="GH21" s="40" t="str">
        <f t="shared" si="39"/>
        <v/>
      </c>
      <c r="GI21" s="39">
        <f t="shared" si="40"/>
        <v>1</v>
      </c>
      <c r="GJ21" s="39">
        <f t="shared" si="41"/>
        <v>0</v>
      </c>
      <c r="GK21" s="39">
        <f t="shared" si="42"/>
        <v>0</v>
      </c>
      <c r="GL21" s="39">
        <f t="shared" si="43"/>
        <v>5</v>
      </c>
    </row>
    <row r="22" spans="1:194" x14ac:dyDescent="0.25">
      <c r="A22" s="19">
        <v>21</v>
      </c>
      <c r="B22" s="43" t="s">
        <v>242</v>
      </c>
      <c r="C22" s="43" t="s">
        <v>186</v>
      </c>
      <c r="D22" s="43" t="s">
        <v>241</v>
      </c>
      <c r="E22" s="43" t="s">
        <v>351</v>
      </c>
      <c r="F22" s="43" t="s">
        <v>242</v>
      </c>
      <c r="G22" s="43" t="s">
        <v>3251</v>
      </c>
      <c r="H22" s="43" t="s">
        <v>244</v>
      </c>
      <c r="I22" s="43" t="s">
        <v>192</v>
      </c>
      <c r="J22" s="44" t="str">
        <f t="shared" si="12"/>
        <v/>
      </c>
      <c r="K22" s="43"/>
      <c r="L22" s="44">
        <v>44363</v>
      </c>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8"/>
      <c r="AM22" s="48"/>
      <c r="AN22" s="48"/>
      <c r="AO22" s="48"/>
      <c r="AP22" s="48"/>
      <c r="AQ22" s="48"/>
      <c r="AR22" s="48"/>
      <c r="AS22" s="48"/>
      <c r="AT22" s="48"/>
      <c r="AU22" s="43">
        <v>0</v>
      </c>
      <c r="AV22" s="43">
        <v>0</v>
      </c>
      <c r="AW22" s="43">
        <v>0</v>
      </c>
      <c r="AX22" s="51" t="s">
        <v>221</v>
      </c>
      <c r="AY22" s="51" t="s">
        <v>221</v>
      </c>
      <c r="AZ22" s="51" t="s">
        <v>198</v>
      </c>
      <c r="BA22" s="20" t="str">
        <f t="shared" ca="1" si="13"/>
        <v/>
      </c>
      <c r="BB22" s="20" t="str">
        <f t="shared" ca="1" si="13"/>
        <v/>
      </c>
      <c r="BC22" s="20" t="str">
        <f t="shared" ca="1" si="13"/>
        <v/>
      </c>
      <c r="BD22" s="20" t="str">
        <f t="shared" ca="1" si="13"/>
        <v/>
      </c>
      <c r="BE22" s="20" t="str">
        <f t="shared" ca="1" si="13"/>
        <v/>
      </c>
      <c r="BF22" s="20" t="str">
        <f t="shared" ca="1" si="13"/>
        <v/>
      </c>
      <c r="BG22" s="21" t="str">
        <f t="shared" ca="1" si="13"/>
        <v/>
      </c>
      <c r="BH22" s="21" t="str">
        <f t="shared" ca="1" si="13"/>
        <v/>
      </c>
      <c r="BI22" s="21" t="str">
        <f t="shared" ca="1" si="13"/>
        <v/>
      </c>
      <c r="BJ22" s="22">
        <f t="shared" ca="1" si="14"/>
        <v>0</v>
      </c>
      <c r="BK22" s="21">
        <f t="shared" si="15"/>
        <v>0</v>
      </c>
      <c r="BL22" s="22" t="str">
        <f t="shared" ca="1" si="16"/>
        <v/>
      </c>
      <c r="BM22" s="22" t="str">
        <f t="shared" ca="1" si="17"/>
        <v/>
      </c>
      <c r="BN22" s="23" t="str">
        <f t="shared" ca="1" si="18"/>
        <v/>
      </c>
      <c r="BO22" s="24" t="str">
        <f t="shared" ca="1" si="19"/>
        <v/>
      </c>
      <c r="BP22" s="51" t="str">
        <f>_xlfn.XLOOKUP(E22,[1]Validation!E:E,[1]Validation!F:F,"")</f>
        <v>EG22</v>
      </c>
      <c r="BQ22" s="51" t="str">
        <f>_xlfn.XLOOKUP(BP22,[1]Validation!F:F,[1]Validation!G:G,"")</f>
        <v>EG11 to EG22</v>
      </c>
      <c r="BR22" s="52" t="str">
        <f>VLOOKUP(G22,[1]Validation!$B$1:$C$9,2,0)</f>
        <v>P</v>
      </c>
      <c r="BS22" s="51">
        <f t="shared" ca="1" si="20"/>
        <v>1517</v>
      </c>
      <c r="BT22" s="53" t="str">
        <f>_xlfn.XLOOKUP(B22,'[2]1. All Calls'!$R:$R,'[2]1. All Calls'!$A:$A,"",0)</f>
        <v/>
      </c>
      <c r="BU22" s="51" t="str">
        <f>_xlfn.XLOOKUP(B22,'[2]1. All Calls'!$R:$R,'[2]1. All Calls'!$F:$F,"",0)</f>
        <v/>
      </c>
      <c r="BV22" s="51" t="str">
        <f>_xlfn.XLOOKUP(B22,'[2]1. All Calls'!$R:$R,'[2]1. All Calls'!$J:$J,"",0)</f>
        <v/>
      </c>
      <c r="BW22" s="53" t="str">
        <f>_xlfn.XLOOKUP(B22,'[2]Sch Calls'!$R:$R,'[2]Sch Calls'!$A:$A,"",0)</f>
        <v/>
      </c>
      <c r="BX22" s="51" t="str">
        <f>_xlfn.XLOOKUP(B22,'[2]Sch Calls'!$R:$R,'[2]Sch Calls'!$B:$B,"",0)</f>
        <v/>
      </c>
      <c r="BY22" s="51" t="str">
        <f t="shared" si="21"/>
        <v/>
      </c>
      <c r="BZ22" s="51" t="str">
        <f t="shared" si="21"/>
        <v/>
      </c>
      <c r="CA22" s="51" t="str">
        <f t="shared" si="22"/>
        <v/>
      </c>
      <c r="CB22" s="51" t="str">
        <f t="shared" si="23"/>
        <v/>
      </c>
      <c r="CC22" s="51" t="str">
        <f t="shared" si="24"/>
        <v/>
      </c>
      <c r="CD22" s="51" t="str">
        <f t="shared" si="25"/>
        <v/>
      </c>
      <c r="CE22" s="51" t="str">
        <f t="shared" ca="1" si="26"/>
        <v/>
      </c>
      <c r="CF22" s="51" t="str">
        <f t="shared" ca="1" si="26"/>
        <v/>
      </c>
      <c r="CG22" s="51" t="str">
        <f t="shared" ca="1" si="27"/>
        <v/>
      </c>
      <c r="CH22" s="51" t="str">
        <f t="shared" ca="1" si="28"/>
        <v/>
      </c>
      <c r="CI22" s="51" t="str">
        <f t="shared" ca="1" si="29"/>
        <v/>
      </c>
      <c r="CJ22" s="51" t="str">
        <f t="shared" ca="1" si="30"/>
        <v/>
      </c>
      <c r="CK22" s="51" t="str">
        <f t="shared" ca="1" si="44"/>
        <v/>
      </c>
      <c r="CL22" s="51" t="str">
        <f t="shared" ca="1" si="44"/>
        <v/>
      </c>
      <c r="CM22" s="51" t="str">
        <f t="shared" ca="1" si="44"/>
        <v/>
      </c>
      <c r="CN22" s="51" t="str">
        <f t="shared" ca="1" si="44"/>
        <v/>
      </c>
      <c r="CO22" s="51" t="str">
        <f t="shared" ca="1" si="44"/>
        <v/>
      </c>
      <c r="CP22" s="51" t="str">
        <f t="shared" ca="1" si="44"/>
        <v/>
      </c>
      <c r="CQ22" s="51" t="str">
        <f t="shared" si="45"/>
        <v/>
      </c>
      <c r="CR22" s="51" t="str">
        <f t="shared" si="45"/>
        <v/>
      </c>
      <c r="CS22" s="51" t="str">
        <f t="shared" si="45"/>
        <v/>
      </c>
      <c r="CT22" s="51" t="str">
        <f t="shared" si="45"/>
        <v/>
      </c>
      <c r="CU22" s="51" t="str">
        <f t="shared" si="45"/>
        <v/>
      </c>
      <c r="CV22" s="54" t="str">
        <f t="shared" si="45"/>
        <v/>
      </c>
      <c r="CW22" s="25" t="s">
        <v>212</v>
      </c>
      <c r="CX22" s="55" t="s">
        <v>227</v>
      </c>
      <c r="CY22" s="55"/>
      <c r="CZ22" s="26">
        <v>0</v>
      </c>
      <c r="DA22" s="26">
        <v>0</v>
      </c>
      <c r="DB22" s="26">
        <v>0</v>
      </c>
      <c r="DC22" s="26">
        <v>0</v>
      </c>
      <c r="DD22" s="26">
        <v>0</v>
      </c>
      <c r="DE22" s="26">
        <v>0</v>
      </c>
      <c r="DF22" s="26">
        <v>0</v>
      </c>
      <c r="DG22" s="26">
        <v>0</v>
      </c>
      <c r="DH22" s="26">
        <v>0</v>
      </c>
      <c r="DI22" s="26">
        <v>0</v>
      </c>
      <c r="DJ22" s="26">
        <v>0</v>
      </c>
      <c r="DK22" s="26">
        <v>0</v>
      </c>
      <c r="DL22" s="27" t="str">
        <f t="shared" si="31"/>
        <v>P1</v>
      </c>
      <c r="DM22" s="28" t="str">
        <f t="shared" ca="1" si="32"/>
        <v>P1</v>
      </c>
      <c r="DN22" s="56" t="str">
        <f>_xlfn.XLOOKUP(B22,'[2]1. All Calls'!$R:$R,'[2]1. All Calls'!$A:$A,"",0)</f>
        <v/>
      </c>
      <c r="DO22" s="57" t="str">
        <f ca="1">VLOOKUP(DM22,[1]Validation!$B$20:$C$25,2,0)</f>
        <v>P1</v>
      </c>
      <c r="DP22" s="58" t="str">
        <f>_xlfn.XLOOKUP(B22,'[1]Active AMCs- Dealer'!E:E,'[1]Active AMCs- Dealer'!L:L,"Not in AMC",0)</f>
        <v>Not in AMC</v>
      </c>
      <c r="DQ22" s="58"/>
      <c r="DR22" s="29" t="str">
        <f>_xlfn.XLOOKUP(B22,'[2]1. All Calls'!$R:$R,'[2]1. All Calls'!$F:$F,"",0)</f>
        <v/>
      </c>
      <c r="DS22" s="29" t="str">
        <f>_xlfn.XLOOKUP(B22,'[2]1. All Calls'!$R:$R,'[2]1. All Calls'!$AB:$AB,"",0)</f>
        <v/>
      </c>
      <c r="DT22" s="30" t="str">
        <f>_xlfn.XLOOKUP(DR22,'[2]1. All Calls'!$F:$F,'[2]1. All Calls'!$A:$A,"",0)</f>
        <v/>
      </c>
      <c r="DU22" s="31" t="str">
        <f>_xlfn.XLOOKUP(DR22,'[2]1. All Calls'!$F:$F,'[2]1. All Calls'!$B:$B,"",0)</f>
        <v/>
      </c>
      <c r="DV22" s="31">
        <f>_xlfn.XLOOKUP(B22,[1]MDA_Assets!D:D,[1]MDA_Assets!N:N,"",0)</f>
        <v>0</v>
      </c>
      <c r="DW22" s="31">
        <f>_xlfn.XLOOKUP(B22,[1]MDA_Assets!D:D,[1]MDA_Assets!O:O,"",0)</f>
        <v>0</v>
      </c>
      <c r="DX22" s="32">
        <f>_xlfn.XLOOKUP(B22,[1]MDA_Assets!D:D,[1]MDA_Assets!Q:Q,"",0)</f>
        <v>0</v>
      </c>
      <c r="DY22" s="33">
        <f>_xlfn.XLOOKUP(B22,[1]MDA_Assets!D:D,[1]MDA_Assets!R:R,"",0)</f>
        <v>0</v>
      </c>
      <c r="DZ22" s="33">
        <f>_xlfn.XLOOKUP(B22,[1]MDA_Assets!D:D,[1]MDA_Assets!S:S,"",0)</f>
        <v>0</v>
      </c>
      <c r="EA22" s="33">
        <f>_xlfn.XLOOKUP(B22,[1]MDA_Assets!D:D,[1]MDA_Assets!T:T,"",0)</f>
        <v>0</v>
      </c>
      <c r="EB22" s="33">
        <f>_xlfn.XLOOKUP(B22,[1]MDA_Assets!D:D,[1]MDA_Assets!U:U,"",0)</f>
        <v>0</v>
      </c>
      <c r="EC22" s="33">
        <f>_xlfn.XLOOKUP(B22,[1]MDA_Assets!D:D,[1]MDA_Assets!V:V,"",0)</f>
        <v>0</v>
      </c>
      <c r="ED22" s="33">
        <f>_xlfn.XLOOKUP(B22,[1]MDA_Assets!D:D,[1]MDA_Assets!W:W,"",0)</f>
        <v>0</v>
      </c>
      <c r="EE22" s="32">
        <f>_xlfn.XLOOKUP(B22,[1]MDA_Assets!D:D,[1]MDA_Assets!X:X,"",0)</f>
        <v>0</v>
      </c>
      <c r="EF22" s="33">
        <f>_xlfn.XLOOKUP(B22,[1]MDA_Assets!D:D,[1]MDA_Assets!Y:Y,"",0)</f>
        <v>0</v>
      </c>
      <c r="EG22" s="33">
        <f>_xlfn.XLOOKUP(B22,[1]MDA_Assets!D:D,[1]MDA_Assets!Z:Z,"",0)</f>
        <v>0</v>
      </c>
      <c r="EH22" s="33">
        <f>_xlfn.XLOOKUP(B22,[1]MDA_Assets!D:D,[1]MDA_Assets!AA:AA,"",0)</f>
        <v>0</v>
      </c>
      <c r="EI22" s="34">
        <f>_xlfn.XLOOKUP(B22,[1]MDA_Assets!D:D,[1]MDA_Assets!P:P,"",0)</f>
        <v>0</v>
      </c>
      <c r="EJ22" s="35">
        <f>_xlfn.XLOOKUP(B22,[1]MDA_Assets!D:D,[1]MDA_Assets!AB:AB,"",0)</f>
        <v>0</v>
      </c>
      <c r="EK22" s="35">
        <f>_xlfn.XLOOKUP(B22,[1]MDA_Assets!D:D,[1]MDA_Assets!AC:AC,"",0)</f>
        <v>0</v>
      </c>
      <c r="EL22" s="35">
        <f>_xlfn.XLOOKUP(B22,[1]MDA_Assets!D:D,[1]MDA_Assets!AD:AD,"",0)</f>
        <v>0</v>
      </c>
      <c r="EM22" s="35">
        <f>_xlfn.XLOOKUP(B22,[1]MDA_Assets!D:D,[1]MDA_Assets!AE:AE,"",0)</f>
        <v>0</v>
      </c>
      <c r="EN22" s="35">
        <f>_xlfn.XLOOKUP(B22,[1]MDA_Assets!D:D,[1]MDA_Assets!AF:AF,"",0)</f>
        <v>0</v>
      </c>
      <c r="EO22" s="35">
        <f>_xlfn.XLOOKUP(B22,[1]MDA_Assets!D:D,[1]MDA_Assets!AG:AG,"",0)</f>
        <v>0</v>
      </c>
      <c r="EP22" s="36" t="str">
        <f t="shared" si="33"/>
        <v/>
      </c>
      <c r="EQ22" s="36" t="str">
        <f t="shared" si="33"/>
        <v/>
      </c>
      <c r="ER22" s="36" t="str">
        <f t="shared" si="34"/>
        <v/>
      </c>
      <c r="ES22" s="36" t="str">
        <f t="shared" si="35"/>
        <v/>
      </c>
      <c r="ET22" s="36" t="str">
        <f t="shared" si="36"/>
        <v/>
      </c>
      <c r="EU22" s="36" t="str">
        <f t="shared" si="37"/>
        <v/>
      </c>
      <c r="EV22" s="36" t="str">
        <f t="shared" si="38"/>
        <v/>
      </c>
      <c r="EW22" s="36" t="str">
        <f t="shared" si="3"/>
        <v/>
      </c>
      <c r="EX22" s="36" t="str">
        <f t="shared" si="4"/>
        <v/>
      </c>
      <c r="EY22" s="36" t="str">
        <f t="shared" si="5"/>
        <v/>
      </c>
      <c r="EZ22" s="36" t="str">
        <f t="shared" si="5"/>
        <v/>
      </c>
      <c r="FA22" s="36" t="str">
        <f t="shared" si="5"/>
        <v/>
      </c>
      <c r="FB22" s="36" t="str">
        <f t="shared" si="5"/>
        <v/>
      </c>
      <c r="FC22" s="36" t="str">
        <f t="shared" si="5"/>
        <v/>
      </c>
      <c r="FD22" s="36" t="str">
        <f t="shared" si="5"/>
        <v/>
      </c>
      <c r="FE22" s="36" t="str">
        <f t="shared" si="5"/>
        <v/>
      </c>
      <c r="FF22" s="36" t="str">
        <f t="shared" si="5"/>
        <v/>
      </c>
      <c r="FG22" s="36" t="str">
        <f t="shared" si="5"/>
        <v/>
      </c>
      <c r="FH22" s="37" t="str" cm="1">
        <f t="array" ref="FH22">_xlfn.IFS(EY22="", "No Data", EY22&lt;0, "Negative/Future", EY22=0, "Zero Days", EY22&lt;=3, "&lt; 3 Months", EY22&lt;=6, "3 to 6 Months", EY22&lt;=9, "6 to 9 Months", EY22&lt;=12, "9 to 12 Months", EY22&lt;=15, "12 to 15 Months", EY22&lt;=18, "15 to 18 Months", EY22&lt;=24, "18 to 24 Months", EY22&gt;24, "&gt; 24 Months")</f>
        <v>No Data</v>
      </c>
      <c r="FI22" s="37" t="str" cm="1">
        <f t="array" ref="FI22">_xlfn.IFS(EZ22="", "No Data", EZ22&lt;0, "Negative/Future", EZ22=0, "Zero Days", EZ22&lt;=3, "&lt; 3 Months", EZ22&lt;=6, "3 to 6 Months", EZ22&lt;=9, "6 to 9 Months", EZ22&lt;=12, "9 to 12 Months", EZ22&lt;=15, "12 to 15 Months", EZ22&lt;=18, "15 to 18 Months", EZ22&lt;=24, "18 to 24 Months", EZ22&gt;24, "&gt; 24 Months")</f>
        <v>No Data</v>
      </c>
      <c r="FJ22" s="37" t="str" cm="1">
        <f t="array" ref="FJ22">_xlfn.IFS(FA22="", "No Data", FA22&lt;0, "Negative/Future", FA22=0, "Zero Days", FA22&lt;=3, "&lt; 3 Months", FA22&lt;=6, "3 to 6 Months", FA22&lt;=9, "6 to 9 Months", FA22&lt;=12, "9 to 12 Months", FA22&lt;=15, "12 to 15 Months", FA22&lt;=18, "15 to 18 Months", FA22&lt;=24, "18 to 24 Months", FA22&gt;24, "&gt; 24 Months")</f>
        <v>No Data</v>
      </c>
      <c r="FK22" s="37" t="str" cm="1">
        <f t="array" ref="FK22">_xlfn.IFS(FB22="", "No Data", FB22&lt;0, "Negative/Future", FB22=0, "Zero Days", FB22&lt;=3, "&lt; 3 Months", FB22&lt;=6, "3 to 6 Months", FB22&lt;=9, "6 to 9 Months", FB22&lt;=12, "9 to 12 Months", FB22&lt;=15, "12 to 15 Months", FB22&lt;=18, "15 to 18 Months", FB22&lt;=24, "18 to 24 Months", FB22&gt;24, "&gt; 24 Months")</f>
        <v>No Data</v>
      </c>
      <c r="FL22" s="37" t="str" cm="1">
        <f t="array" ref="FL22">_xlfn.IFS(FC22="", "No Data", FC22&lt;0, "Negative/Future", FC22=0, "Zero Days", FC22&lt;=3, "&lt; 3 Months", FC22&lt;=6, "3 to 6 Months", FC22&lt;=9, "6 to 9 Months", FC22&lt;=12, "9 to 12 Months", FC22&lt;=15, "12 to 15 Months", FC22&lt;=18, "15 to 18 Months", FC22&lt;=24, "18 to 24 Months", FC22&gt;24, "&gt; 24 Months")</f>
        <v>No Data</v>
      </c>
      <c r="FM22" s="37" t="str" cm="1">
        <f t="array" ref="FM22">_xlfn.IFS(FD22="", "No Data", FD22&lt;0, "Negative/Future", FD22=0, "Zero Days", FD22&lt;=3, "&lt; 3 Months", FD22&lt;=6, "3 to 6 Months", FD22&lt;=9, "6 to 9 Months", FD22&lt;=12, "9 to 12 Months", FD22&lt;=15, "12 to 15 Months", FD22&lt;=18, "15 to 18 Months", FD22&lt;=24, "18 to 24 Months", FD22&gt;24, "&gt; 24 Months")</f>
        <v>No Data</v>
      </c>
      <c r="FN22" s="37" t="str" cm="1">
        <f t="array" ref="FN22">_xlfn.IFS(FE22="", "No Data", FE22&lt;0, "Negative/Future", FE22=0, "Zero Days", FE22&lt;=3, "&lt; 3 Months", FE22&lt;=6, "3 to 6 Months", FE22&lt;=9, "6 to 9 Months", FE22&lt;=12, "9 to 12 Months", FE22&lt;=15, "12 to 15 Months", FE22&lt;=18, "15 to 18 Months", FE22&lt;=24, "18 to 24 Months", FE22&gt;24, "&gt; 24 Months")</f>
        <v>No Data</v>
      </c>
      <c r="FO22" s="37" t="str" cm="1">
        <f t="array" ref="FO22">_xlfn.IFS(FG22="", "No Data", FG22&lt;0, "Negative/Future", FG22=0, "Zero Days", FG22&lt;=3, "&lt; 3 Months", FG22&lt;=6, "3 to 6 Months", FG22&lt;=9, "6 to 9 Months", FG22&lt;=12, "9 to 12 Months", FG22&lt;=15, "12 to 15 Months", FG22&lt;=18, "15 to 18 Months", FG22&lt;=24, "18 to 24 Months", FG22&gt;24, "&gt; 24 Months")</f>
        <v>No Data</v>
      </c>
      <c r="FP22" s="37" t="str" cm="1">
        <f t="array" ref="FP22">_xlfn.IFS(FF22="", "No Data", FF22&lt;0, "Negative/Future", FF22=0, "Zero Days", FF22&lt;=3, "&lt; 3 Months", FF22&lt;=6, "3 to 6 Months", FF22&lt;=9, "6 to 9 Months", FF22&lt;=12, "9 to 12 Months", FF22&lt;=15, "12 to 15 Months", FF22&lt;=18, "15 to 18 Months", FF22&lt;=24, "18 to 24 Months", FF22&gt;24, "&gt; 24 Months")</f>
        <v>No Data</v>
      </c>
      <c r="FQ22" s="29" t="s">
        <v>227</v>
      </c>
      <c r="FR22" s="29" t="s">
        <v>227</v>
      </c>
      <c r="FS22" s="38" t="str">
        <f>VLOOKUP(_xlfn.XLOOKUP(B22,[1]MDA_Assets!D:D,[1]MDA_Assets!I:I,"",0),[1]Validation!$B$1:$C$8,2,0)</f>
        <v>P</v>
      </c>
      <c r="FT22" s="41" t="s">
        <v>252</v>
      </c>
      <c r="FU22" s="31">
        <f>_xlfn.XLOOKUP(B22,[1]MDA_Assets!D:D,[1]MDA_Assets!X:X,"",0)</f>
        <v>0</v>
      </c>
      <c r="FV22" s="39">
        <v>0</v>
      </c>
      <c r="FW22" s="39">
        <v>0</v>
      </c>
      <c r="FX22" s="39">
        <v>0</v>
      </c>
      <c r="FY22" s="39">
        <v>9</v>
      </c>
      <c r="FZ22" s="40" t="str">
        <f t="shared" si="6"/>
        <v/>
      </c>
      <c r="GA22" s="40" t="str">
        <f t="shared" si="6"/>
        <v/>
      </c>
      <c r="GB22" s="40" t="str">
        <f t="shared" si="7"/>
        <v/>
      </c>
      <c r="GC22" s="40" t="str">
        <f t="shared" si="8"/>
        <v/>
      </c>
      <c r="GD22" s="40" t="str">
        <f t="shared" si="9"/>
        <v/>
      </c>
      <c r="GE22" s="40" t="str">
        <f t="shared" si="10"/>
        <v/>
      </c>
      <c r="GF22" s="40" t="str">
        <f t="shared" si="39"/>
        <v/>
      </c>
      <c r="GG22" s="40" t="str">
        <f t="shared" si="39"/>
        <v/>
      </c>
      <c r="GH22" s="40" t="str">
        <f t="shared" si="39"/>
        <v/>
      </c>
      <c r="GI22" s="39">
        <f t="shared" si="40"/>
        <v>0</v>
      </c>
      <c r="GJ22" s="39">
        <f t="shared" si="41"/>
        <v>0</v>
      </c>
      <c r="GK22" s="39">
        <f t="shared" si="42"/>
        <v>0</v>
      </c>
      <c r="GL22" s="39">
        <f t="shared" si="43"/>
        <v>0</v>
      </c>
    </row>
    <row r="23" spans="1:194" x14ac:dyDescent="0.25">
      <c r="A23" s="19">
        <v>22</v>
      </c>
      <c r="B23" s="43" t="s">
        <v>352</v>
      </c>
      <c r="C23" s="43" t="s">
        <v>186</v>
      </c>
      <c r="D23" s="43" t="s">
        <v>187</v>
      </c>
      <c r="E23" s="43" t="s">
        <v>353</v>
      </c>
      <c r="F23" s="43" t="s">
        <v>340</v>
      </c>
      <c r="G23" s="43" t="s">
        <v>225</v>
      </c>
      <c r="H23" s="43" t="s">
        <v>191</v>
      </c>
      <c r="I23" s="43" t="s">
        <v>192</v>
      </c>
      <c r="J23" s="44">
        <f t="shared" si="12"/>
        <v>45004.39166666667</v>
      </c>
      <c r="K23" s="44">
        <v>44640.39166666667</v>
      </c>
      <c r="L23" s="44">
        <v>44408</v>
      </c>
      <c r="M23" s="43" t="s">
        <v>2002</v>
      </c>
      <c r="N23" s="43" t="s">
        <v>193</v>
      </c>
      <c r="O23" s="44">
        <v>46051.487511574072</v>
      </c>
      <c r="P23" s="43">
        <v>6780</v>
      </c>
      <c r="Q23" s="43">
        <v>2644</v>
      </c>
      <c r="R23" s="43">
        <v>4136</v>
      </c>
      <c r="S23" s="43" t="s">
        <v>194</v>
      </c>
      <c r="T23" s="44">
        <v>45763.770833333336</v>
      </c>
      <c r="U23" s="44">
        <v>46030.770833333336</v>
      </c>
      <c r="V23" s="44">
        <v>46030.770833333336</v>
      </c>
      <c r="W23" s="44">
        <v>45763.770833333336</v>
      </c>
      <c r="X23" s="44">
        <v>45763.770833333336</v>
      </c>
      <c r="Y23" s="44">
        <v>45563.770833333336</v>
      </c>
      <c r="Z23" s="43" t="s">
        <v>195</v>
      </c>
      <c r="AA23" s="43"/>
      <c r="AB23" s="43"/>
      <c r="AC23" s="43"/>
      <c r="AD23" s="43"/>
      <c r="AE23" s="43">
        <v>8</v>
      </c>
      <c r="AF23" s="43" t="s">
        <v>2003</v>
      </c>
      <c r="AG23" s="43" t="s">
        <v>2003</v>
      </c>
      <c r="AH23" s="43" t="s">
        <v>1510</v>
      </c>
      <c r="AI23" s="43" t="s">
        <v>2004</v>
      </c>
      <c r="AJ23" s="43" t="s">
        <v>2005</v>
      </c>
      <c r="AK23" s="43" t="s">
        <v>2004</v>
      </c>
      <c r="AL23" s="47">
        <v>46395</v>
      </c>
      <c r="AM23" s="47">
        <v>46210</v>
      </c>
      <c r="AN23" s="47">
        <v>46470</v>
      </c>
      <c r="AO23" s="47">
        <v>46469</v>
      </c>
      <c r="AP23" s="49">
        <v>46174</v>
      </c>
      <c r="AQ23" s="46">
        <v>46128</v>
      </c>
      <c r="AR23" s="48"/>
      <c r="AS23" s="48"/>
      <c r="AT23" s="48"/>
      <c r="AU23" s="43">
        <v>1</v>
      </c>
      <c r="AV23" s="43">
        <v>0</v>
      </c>
      <c r="AW23" s="43">
        <v>1</v>
      </c>
      <c r="AX23" s="51" t="s">
        <v>221</v>
      </c>
      <c r="AY23" s="51" t="s">
        <v>221</v>
      </c>
      <c r="AZ23" s="51" t="s">
        <v>198</v>
      </c>
      <c r="BA23" s="20">
        <f t="shared" ca="1" si="13"/>
        <v>0</v>
      </c>
      <c r="BB23" s="20">
        <f t="shared" ca="1" si="13"/>
        <v>0</v>
      </c>
      <c r="BC23" s="20">
        <f t="shared" ca="1" si="13"/>
        <v>0</v>
      </c>
      <c r="BD23" s="20">
        <f t="shared" ca="1" si="13"/>
        <v>0</v>
      </c>
      <c r="BE23" s="20">
        <f t="shared" ca="1" si="13"/>
        <v>1</v>
      </c>
      <c r="BF23" s="20">
        <f t="shared" ca="1" si="13"/>
        <v>1</v>
      </c>
      <c r="BG23" s="21" t="str">
        <f t="shared" ca="1" si="13"/>
        <v/>
      </c>
      <c r="BH23" s="21" t="str">
        <f t="shared" ca="1" si="13"/>
        <v/>
      </c>
      <c r="BI23" s="21" t="str">
        <f t="shared" ca="1" si="13"/>
        <v/>
      </c>
      <c r="BJ23" s="22">
        <f t="shared" ca="1" si="14"/>
        <v>2</v>
      </c>
      <c r="BK23" s="21">
        <f t="shared" si="15"/>
        <v>8</v>
      </c>
      <c r="BL23" s="22">
        <f t="shared" ca="1" si="16"/>
        <v>7776</v>
      </c>
      <c r="BM23" s="22">
        <f t="shared" ca="1" si="17"/>
        <v>3033</v>
      </c>
      <c r="BN23" s="23">
        <f t="shared" ca="1" si="18"/>
        <v>4743</v>
      </c>
      <c r="BO23" s="24">
        <f t="shared" ca="1" si="19"/>
        <v>996</v>
      </c>
      <c r="BP23" s="51" t="str">
        <f>_xlfn.XLOOKUP(E23,[1]Validation!E:E,[1]Validation!F:F,"")</f>
        <v>EG45</v>
      </c>
      <c r="BQ23" s="51" t="str">
        <f>_xlfn.XLOOKUP(BP23,[1]Validation!F:F,[1]Validation!G:G,"")</f>
        <v>EG30 to EG45</v>
      </c>
      <c r="BR23" s="52" t="str">
        <f>VLOOKUP(G23,[1]Validation!$B$1:$C$9,2,0)</f>
        <v>C</v>
      </c>
      <c r="BS23" s="51">
        <f t="shared" ca="1" si="20"/>
        <v>50</v>
      </c>
      <c r="BT23" s="53">
        <f>_xlfn.XLOOKUP(B23,'[2]1. All Calls'!$R:$R,'[2]1. All Calls'!$A:$A,"",0)</f>
        <v>46051.716030092597</v>
      </c>
      <c r="BU23" s="51" t="str">
        <f>_xlfn.XLOOKUP(B23,'[2]1. All Calls'!$R:$R,'[2]1. All Calls'!$F:$F,"",0)</f>
        <v>CC-01957736</v>
      </c>
      <c r="BV23" s="51" t="str">
        <f>_xlfn.XLOOKUP(B23,'[2]1. All Calls'!$R:$R,'[2]1. All Calls'!$J:$J,"",0)</f>
        <v>Sales Call</v>
      </c>
      <c r="BW23" s="53" t="str">
        <f>_xlfn.XLOOKUP(B23,'[2]Sch Calls'!$R:$R,'[2]Sch Calls'!$A:$A,"",0)</f>
        <v/>
      </c>
      <c r="BX23" s="51" t="str">
        <f>_xlfn.XLOOKUP(B23,'[2]Sch Calls'!$R:$R,'[2]Sch Calls'!$B:$B,"",0)</f>
        <v/>
      </c>
      <c r="BY23" s="51" t="str">
        <f t="shared" si="21"/>
        <v>08-Jul-26</v>
      </c>
      <c r="BZ23" s="51" t="str">
        <f t="shared" si="21"/>
        <v>08-Jul-26</v>
      </c>
      <c r="CA23" s="51" t="str">
        <f t="shared" si="22"/>
        <v>17-Jan-26</v>
      </c>
      <c r="CB23" s="51" t="str">
        <f t="shared" si="23"/>
        <v>15-Oct-26</v>
      </c>
      <c r="CC23" s="51" t="str">
        <f t="shared" si="24"/>
        <v>29-Sep-26</v>
      </c>
      <c r="CD23" s="51" t="str">
        <f t="shared" si="25"/>
        <v>17-Apr-26</v>
      </c>
      <c r="CE23" s="51">
        <f t="shared" ca="1" si="26"/>
        <v>145</v>
      </c>
      <c r="CF23" s="51">
        <f t="shared" ca="1" si="26"/>
        <v>145</v>
      </c>
      <c r="CG23" s="51">
        <f t="shared" ca="1" si="27"/>
        <v>412</v>
      </c>
      <c r="CH23" s="51">
        <f t="shared" ca="1" si="28"/>
        <v>412</v>
      </c>
      <c r="CI23" s="51">
        <f t="shared" ca="1" si="29"/>
        <v>612</v>
      </c>
      <c r="CJ23" s="51">
        <f t="shared" ca="1" si="30"/>
        <v>412</v>
      </c>
      <c r="CK23" s="51">
        <f t="shared" ca="1" si="44"/>
        <v>1160</v>
      </c>
      <c r="CL23" s="51">
        <f t="shared" ca="1" si="44"/>
        <v>1160</v>
      </c>
      <c r="CM23" s="51">
        <f t="shared" ca="1" si="44"/>
        <v>3296</v>
      </c>
      <c r="CN23" s="51">
        <f t="shared" ca="1" si="44"/>
        <v>3296</v>
      </c>
      <c r="CO23" s="51">
        <f t="shared" ca="1" si="44"/>
        <v>4896</v>
      </c>
      <c r="CP23" s="51">
        <f t="shared" ca="1" si="44"/>
        <v>3296</v>
      </c>
      <c r="CQ23" s="51">
        <f t="shared" ca="1" si="45"/>
        <v>2679</v>
      </c>
      <c r="CR23" s="51">
        <f t="shared" ca="1" si="45"/>
        <v>2679</v>
      </c>
      <c r="CS23" s="51">
        <f t="shared" ca="1" si="45"/>
        <v>59</v>
      </c>
      <c r="CT23" s="51">
        <f t="shared" ca="1" si="45"/>
        <v>54</v>
      </c>
      <c r="CU23" s="51">
        <f t="shared" ca="1" si="45"/>
        <v>-3913</v>
      </c>
      <c r="CV23" s="54">
        <f t="shared" ca="1" si="45"/>
        <v>54</v>
      </c>
      <c r="CW23" s="25" t="s">
        <v>195</v>
      </c>
      <c r="CX23" s="55">
        <v>0.39</v>
      </c>
      <c r="CY23" s="55"/>
      <c r="CZ23" s="26">
        <v>0</v>
      </c>
      <c r="DA23" s="26">
        <v>0</v>
      </c>
      <c r="DB23" s="26">
        <v>0</v>
      </c>
      <c r="DC23" s="26">
        <v>0</v>
      </c>
      <c r="DD23" s="26">
        <v>0</v>
      </c>
      <c r="DE23" s="26">
        <v>0</v>
      </c>
      <c r="DF23" s="26">
        <v>0</v>
      </c>
      <c r="DG23" s="26">
        <v>0</v>
      </c>
      <c r="DH23" s="26">
        <v>0</v>
      </c>
      <c r="DI23" s="26">
        <v>0</v>
      </c>
      <c r="DJ23" s="26">
        <v>0</v>
      </c>
      <c r="DK23" s="26">
        <v>0</v>
      </c>
      <c r="DL23" s="27">
        <f t="shared" si="31"/>
        <v>46126.716030092597</v>
      </c>
      <c r="DM23" s="28">
        <f t="shared" ca="1" si="32"/>
        <v>1</v>
      </c>
      <c r="DN23" s="56">
        <f>_xlfn.XLOOKUP(B23,'[2]1. All Calls'!$R:$R,'[2]1. All Calls'!$A:$A,"",0)</f>
        <v>46051.716030092597</v>
      </c>
      <c r="DO23" s="57" t="str">
        <f ca="1">VLOOKUP(DM23,[1]Validation!$B$20:$C$25,2,0)</f>
        <v>Above 3 months</v>
      </c>
      <c r="DP23" s="58" t="str">
        <f>_xlfn.XLOOKUP(B23,'[1]Active AMCs- Dealer'!E:E,'[1]Active AMCs- Dealer'!L:L,"Not in AMC",0)</f>
        <v>Not in AMC</v>
      </c>
      <c r="DQ23" s="50" t="s">
        <v>238</v>
      </c>
      <c r="DR23" s="29" t="str">
        <f>_xlfn.XLOOKUP(B23,'[2]1. All Calls'!$R:$R,'[2]1. All Calls'!$F:$F,"",0)</f>
        <v>CC-01957736</v>
      </c>
      <c r="DS23" s="29" t="str">
        <f>_xlfn.XLOOKUP(B23,'[2]1. All Calls'!$R:$R,'[2]1. All Calls'!$AB:$AB,"",0)</f>
        <v>Sales call carried out for HMR update</v>
      </c>
      <c r="DT23" s="30">
        <f>_xlfn.XLOOKUP(DR23,'[2]1. All Calls'!$F:$F,'[2]1. All Calls'!$A:$A,"",0)</f>
        <v>46051.716030092597</v>
      </c>
      <c r="DU23" s="31">
        <f>_xlfn.XLOOKUP(DR23,'[2]1. All Calls'!$F:$F,'[2]1. All Calls'!$B:$B,"",0)</f>
        <v>6780</v>
      </c>
      <c r="DV23" s="31">
        <f>_xlfn.XLOOKUP(B23,[1]MDA_Assets!D:D,[1]MDA_Assets!N:N,"",0)</f>
        <v>2644</v>
      </c>
      <c r="DW23" s="31">
        <f>_xlfn.XLOOKUP(B23,[1]MDA_Assets!D:D,[1]MDA_Assets!O:O,"",0)</f>
        <v>4136</v>
      </c>
      <c r="DX23" s="32" t="str">
        <f>_xlfn.XLOOKUP(B23,[1]MDA_Assets!D:D,[1]MDA_Assets!Q:Q,"",0)</f>
        <v>Synthetic</v>
      </c>
      <c r="DY23" s="33">
        <f>_xlfn.XLOOKUP(B23,[1]MDA_Assets!D:D,[1]MDA_Assets!R:R,"",0)</f>
        <v>45764</v>
      </c>
      <c r="DZ23" s="33">
        <f>_xlfn.XLOOKUP(B23,[1]MDA_Assets!D:D,[1]MDA_Assets!S:S,"",0)</f>
        <v>46031</v>
      </c>
      <c r="EA23" s="33">
        <f>_xlfn.XLOOKUP(B23,[1]MDA_Assets!D:D,[1]MDA_Assets!T:T,"",0)</f>
        <v>46031</v>
      </c>
      <c r="EB23" s="33">
        <f>_xlfn.XLOOKUP(B23,[1]MDA_Assets!D:D,[1]MDA_Assets!U:U,"",0)</f>
        <v>45764</v>
      </c>
      <c r="EC23" s="33">
        <f>_xlfn.XLOOKUP(B23,[1]MDA_Assets!D:D,[1]MDA_Assets!V:V,"",0)</f>
        <v>45764</v>
      </c>
      <c r="ED23" s="33">
        <f>_xlfn.XLOOKUP(B23,[1]MDA_Assets!D:D,[1]MDA_Assets!W:W,"",0)</f>
        <v>45564</v>
      </c>
      <c r="EE23" s="32" t="str">
        <f>_xlfn.XLOOKUP(B23,[1]MDA_Assets!D:D,[1]MDA_Assets!X:X,"",0)</f>
        <v>No</v>
      </c>
      <c r="EF23" s="33">
        <f>_xlfn.XLOOKUP(B23,[1]MDA_Assets!D:D,[1]MDA_Assets!Y:Y,"",0)</f>
        <v>0</v>
      </c>
      <c r="EG23" s="33">
        <f>_xlfn.XLOOKUP(B23,[1]MDA_Assets!D:D,[1]MDA_Assets!Z:Z,"",0)</f>
        <v>0</v>
      </c>
      <c r="EH23" s="33">
        <f>_xlfn.XLOOKUP(B23,[1]MDA_Assets!D:D,[1]MDA_Assets!AA:AA,"",0)</f>
        <v>0</v>
      </c>
      <c r="EI23" s="34">
        <f>_xlfn.XLOOKUP(B23,[1]MDA_Assets!D:D,[1]MDA_Assets!P:P,"",0)</f>
        <v>8</v>
      </c>
      <c r="EJ23" s="35" t="str">
        <f>_xlfn.XLOOKUP(B23,[1]MDA_Assets!D:D,[1]MDA_Assets!AB:AB,"",0)</f>
        <v>3839</v>
      </c>
      <c r="EK23" s="35" t="str">
        <f>_xlfn.XLOOKUP(B23,[1]MDA_Assets!D:D,[1]MDA_Assets!AC:AC,"",0)</f>
        <v>3839</v>
      </c>
      <c r="EL23" s="35" t="str">
        <f>_xlfn.XLOOKUP(B23,[1]MDA_Assets!D:D,[1]MDA_Assets!AD:AD,"",0)</f>
        <v>3355</v>
      </c>
      <c r="EM23" s="35" t="str">
        <f>_xlfn.XLOOKUP(B23,[1]MDA_Assets!D:D,[1]MDA_Assets!AE:AE,"",0)</f>
        <v>3350</v>
      </c>
      <c r="EN23" s="35" t="str">
        <f>_xlfn.XLOOKUP(B23,[1]MDA_Assets!D:D,[1]MDA_Assets!AF:AF,"",0)</f>
        <v>983</v>
      </c>
      <c r="EO23" s="35" t="str">
        <f>_xlfn.XLOOKUP(B23,[1]MDA_Assets!D:D,[1]MDA_Assets!AG:AG,"",0)</f>
        <v>3350</v>
      </c>
      <c r="EP23" s="36">
        <f t="shared" si="33"/>
        <v>365</v>
      </c>
      <c r="EQ23" s="36">
        <f t="shared" si="33"/>
        <v>180</v>
      </c>
      <c r="ER23" s="36">
        <f t="shared" si="34"/>
        <v>707</v>
      </c>
      <c r="ES23" s="36">
        <f t="shared" si="35"/>
        <v>706</v>
      </c>
      <c r="ET23" s="36">
        <f t="shared" si="36"/>
        <v>611</v>
      </c>
      <c r="EU23" s="36">
        <f t="shared" si="37"/>
        <v>365</v>
      </c>
      <c r="EV23" s="36" t="str">
        <f t="shared" si="38"/>
        <v/>
      </c>
      <c r="EW23" s="36" t="str">
        <f t="shared" si="3"/>
        <v/>
      </c>
      <c r="EX23" s="36" t="str">
        <f t="shared" si="4"/>
        <v/>
      </c>
      <c r="EY23" s="36">
        <f t="shared" si="5"/>
        <v>11.78</v>
      </c>
      <c r="EZ23" s="36">
        <f t="shared" si="5"/>
        <v>5.81</v>
      </c>
      <c r="FA23" s="36">
        <f t="shared" si="5"/>
        <v>22.810000000000002</v>
      </c>
      <c r="FB23" s="36">
        <f t="shared" si="5"/>
        <v>22.78</v>
      </c>
      <c r="FC23" s="36">
        <f t="shared" si="5"/>
        <v>19.71</v>
      </c>
      <c r="FD23" s="36">
        <f t="shared" si="5"/>
        <v>11.78</v>
      </c>
      <c r="FE23" s="36" t="str">
        <f t="shared" si="5"/>
        <v/>
      </c>
      <c r="FF23" s="36" t="str">
        <f t="shared" si="5"/>
        <v/>
      </c>
      <c r="FG23" s="36" t="str">
        <f t="shared" si="5"/>
        <v/>
      </c>
      <c r="FH23" s="37" t="str" cm="1">
        <f t="array" ref="FH23">_xlfn.IFS(EY23="", "No Data", EY23&lt;0, "Negative/Future", EY23=0, "Zero Days", EY23&lt;=3, "&lt; 3 Months", EY23&lt;=6, "3 to 6 Months", EY23&lt;=9, "6 to 9 Months", EY23&lt;=12, "9 to 12 Months", EY23&lt;=15, "12 to 15 Months", EY23&lt;=18, "15 to 18 Months", EY23&lt;=24, "18 to 24 Months", EY23&gt;24, "&gt; 24 Months")</f>
        <v>9 to 12 Months</v>
      </c>
      <c r="FI23" s="37" t="str" cm="1">
        <f t="array" ref="FI23">_xlfn.IFS(EZ23="", "No Data", EZ23&lt;0, "Negative/Future", EZ23=0, "Zero Days", EZ23&lt;=3, "&lt; 3 Months", EZ23&lt;=6, "3 to 6 Months", EZ23&lt;=9, "6 to 9 Months", EZ23&lt;=12, "9 to 12 Months", EZ23&lt;=15, "12 to 15 Months", EZ23&lt;=18, "15 to 18 Months", EZ23&lt;=24, "18 to 24 Months", EZ23&gt;24, "&gt; 24 Months")</f>
        <v>3 to 6 Months</v>
      </c>
      <c r="FJ23" s="37" t="str" cm="1">
        <f t="array" ref="FJ23">_xlfn.IFS(FA23="", "No Data", FA23&lt;0, "Negative/Future", FA23=0, "Zero Days", FA23&lt;=3, "&lt; 3 Months", FA23&lt;=6, "3 to 6 Months", FA23&lt;=9, "6 to 9 Months", FA23&lt;=12, "9 to 12 Months", FA23&lt;=15, "12 to 15 Months", FA23&lt;=18, "15 to 18 Months", FA23&lt;=24, "18 to 24 Months", FA23&gt;24, "&gt; 24 Months")</f>
        <v>18 to 24 Months</v>
      </c>
      <c r="FK23" s="37" t="str" cm="1">
        <f t="array" ref="FK23">_xlfn.IFS(FB23="", "No Data", FB23&lt;0, "Negative/Future", FB23=0, "Zero Days", FB23&lt;=3, "&lt; 3 Months", FB23&lt;=6, "3 to 6 Months", FB23&lt;=9, "6 to 9 Months", FB23&lt;=12, "9 to 12 Months", FB23&lt;=15, "12 to 15 Months", FB23&lt;=18, "15 to 18 Months", FB23&lt;=24, "18 to 24 Months", FB23&gt;24, "&gt; 24 Months")</f>
        <v>18 to 24 Months</v>
      </c>
      <c r="FL23" s="37" t="str" cm="1">
        <f t="array" ref="FL23">_xlfn.IFS(FC23="", "No Data", FC23&lt;0, "Negative/Future", FC23=0, "Zero Days", FC23&lt;=3, "&lt; 3 Months", FC23&lt;=6, "3 to 6 Months", FC23&lt;=9, "6 to 9 Months", FC23&lt;=12, "9 to 12 Months", FC23&lt;=15, "12 to 15 Months", FC23&lt;=18, "15 to 18 Months", FC23&lt;=24, "18 to 24 Months", FC23&gt;24, "&gt; 24 Months")</f>
        <v>18 to 24 Months</v>
      </c>
      <c r="FM23" s="37" t="str" cm="1">
        <f t="array" ref="FM23">_xlfn.IFS(FD23="", "No Data", FD23&lt;0, "Negative/Future", FD23=0, "Zero Days", FD23&lt;=3, "&lt; 3 Months", FD23&lt;=6, "3 to 6 Months", FD23&lt;=9, "6 to 9 Months", FD23&lt;=12, "9 to 12 Months", FD23&lt;=15, "12 to 15 Months", FD23&lt;=18, "15 to 18 Months", FD23&lt;=24, "18 to 24 Months", FD23&gt;24, "&gt; 24 Months")</f>
        <v>9 to 12 Months</v>
      </c>
      <c r="FN23" s="37" t="str" cm="1">
        <f t="array" ref="FN23">_xlfn.IFS(FE23="", "No Data", FE23&lt;0, "Negative/Future", FE23=0, "Zero Days", FE23&lt;=3, "&lt; 3 Months", FE23&lt;=6, "3 to 6 Months", FE23&lt;=9, "6 to 9 Months", FE23&lt;=12, "9 to 12 Months", FE23&lt;=15, "12 to 15 Months", FE23&lt;=18, "15 to 18 Months", FE23&lt;=24, "18 to 24 Months", FE23&gt;24, "&gt; 24 Months")</f>
        <v>No Data</v>
      </c>
      <c r="FO23" s="37" t="str" cm="1">
        <f t="array" ref="FO23">_xlfn.IFS(FG23="", "No Data", FG23&lt;0, "Negative/Future", FG23=0, "Zero Days", FG23&lt;=3, "&lt; 3 Months", FG23&lt;=6, "3 to 6 Months", FG23&lt;=9, "6 to 9 Months", FG23&lt;=12, "9 to 12 Months", FG23&lt;=15, "12 to 15 Months", FG23&lt;=18, "15 to 18 Months", FG23&lt;=24, "18 to 24 Months", FG23&gt;24, "&gt; 24 Months")</f>
        <v>No Data</v>
      </c>
      <c r="FP23" s="37" t="str" cm="1">
        <f t="array" ref="FP23">_xlfn.IFS(FF23="", "No Data", FF23&lt;0, "Negative/Future", FF23=0, "Zero Days", FF23&lt;=3, "&lt; 3 Months", FF23&lt;=6, "3 to 6 Months", FF23&lt;=9, "6 to 9 Months", FF23&lt;=12, "9 to 12 Months", FF23&lt;=15, "12 to 15 Months", FF23&lt;=18, "15 to 18 Months", FF23&lt;=24, "18 to 24 Months", FF23&gt;24, "&gt; 24 Months")</f>
        <v>No Data</v>
      </c>
      <c r="FQ23" s="29" t="s">
        <v>344</v>
      </c>
      <c r="FR23" s="29">
        <v>8838535307</v>
      </c>
      <c r="FS23" s="38" t="str">
        <f>VLOOKUP(_xlfn.XLOOKUP(B23,[1]MDA_Assets!D:D,[1]MDA_Assets!I:I,"",0),[1]Validation!$B$1:$C$8,2,0)</f>
        <v>C</v>
      </c>
      <c r="FT23" s="38" t="s">
        <v>228</v>
      </c>
      <c r="FU23" s="31" t="str">
        <f>_xlfn.XLOOKUP(B23,[1]MDA_Assets!D:D,[1]MDA_Assets!X:X,"",0)</f>
        <v>No</v>
      </c>
      <c r="FV23" s="39">
        <v>1</v>
      </c>
      <c r="FW23" s="39">
        <v>0</v>
      </c>
      <c r="FX23" s="39">
        <v>1</v>
      </c>
      <c r="FY23" s="39">
        <v>7</v>
      </c>
      <c r="FZ23" s="40">
        <f t="shared" si="6"/>
        <v>46396</v>
      </c>
      <c r="GA23" s="40">
        <f t="shared" si="6"/>
        <v>46211</v>
      </c>
      <c r="GB23" s="40">
        <f t="shared" si="7"/>
        <v>46471</v>
      </c>
      <c r="GC23" s="40">
        <f t="shared" si="8"/>
        <v>46470</v>
      </c>
      <c r="GD23" s="40">
        <f t="shared" si="9"/>
        <v>46375</v>
      </c>
      <c r="GE23" s="40">
        <f t="shared" si="10"/>
        <v>45929</v>
      </c>
      <c r="GF23" s="40" t="str">
        <f t="shared" si="39"/>
        <v/>
      </c>
      <c r="GG23" s="40" t="str">
        <f t="shared" si="39"/>
        <v/>
      </c>
      <c r="GH23" s="40" t="str">
        <f t="shared" si="39"/>
        <v/>
      </c>
      <c r="GI23" s="39">
        <f t="shared" si="40"/>
        <v>1</v>
      </c>
      <c r="GJ23" s="39">
        <f t="shared" si="41"/>
        <v>0</v>
      </c>
      <c r="GK23" s="39">
        <f t="shared" si="42"/>
        <v>0</v>
      </c>
      <c r="GL23" s="39">
        <f t="shared" si="43"/>
        <v>5</v>
      </c>
    </row>
    <row r="24" spans="1:194" x14ac:dyDescent="0.25">
      <c r="A24" s="19">
        <v>24</v>
      </c>
      <c r="B24" s="43" t="s">
        <v>355</v>
      </c>
      <c r="C24" s="43" t="s">
        <v>186</v>
      </c>
      <c r="D24" s="43" t="s">
        <v>187</v>
      </c>
      <c r="E24" s="43" t="s">
        <v>339</v>
      </c>
      <c r="F24" s="43" t="s">
        <v>340</v>
      </c>
      <c r="G24" s="43" t="s">
        <v>225</v>
      </c>
      <c r="H24" s="43" t="s">
        <v>191</v>
      </c>
      <c r="I24" s="43" t="s">
        <v>192</v>
      </c>
      <c r="J24" s="44">
        <f t="shared" si="12"/>
        <v>44995.520833333336</v>
      </c>
      <c r="K24" s="44">
        <v>44631.520833333336</v>
      </c>
      <c r="L24" s="44">
        <v>44408</v>
      </c>
      <c r="M24" s="43" t="s">
        <v>2006</v>
      </c>
      <c r="N24" s="43" t="s">
        <v>193</v>
      </c>
      <c r="O24" s="44">
        <v>46049.440127314818</v>
      </c>
      <c r="P24" s="43">
        <v>9262</v>
      </c>
      <c r="Q24" s="43">
        <v>5094</v>
      </c>
      <c r="R24" s="43">
        <v>4168</v>
      </c>
      <c r="S24" s="43" t="s">
        <v>194</v>
      </c>
      <c r="T24" s="44">
        <v>46030.770833333336</v>
      </c>
      <c r="U24" s="44">
        <v>46030.770833333336</v>
      </c>
      <c r="V24" s="44">
        <v>46040.770833333336</v>
      </c>
      <c r="W24" s="44">
        <v>46040.770833333336</v>
      </c>
      <c r="X24" s="44">
        <v>46040.770833333336</v>
      </c>
      <c r="Y24" s="44">
        <v>45763.770833333336</v>
      </c>
      <c r="Z24" s="43" t="s">
        <v>195</v>
      </c>
      <c r="AA24" s="43"/>
      <c r="AB24" s="43"/>
      <c r="AC24" s="43"/>
      <c r="AD24" s="43"/>
      <c r="AE24" s="43">
        <v>2</v>
      </c>
      <c r="AF24" s="43" t="s">
        <v>2007</v>
      </c>
      <c r="AG24" s="43" t="s">
        <v>2007</v>
      </c>
      <c r="AH24" s="43" t="s">
        <v>2008</v>
      </c>
      <c r="AI24" s="43" t="s">
        <v>2008</v>
      </c>
      <c r="AJ24" s="43" t="s">
        <v>2009</v>
      </c>
      <c r="AK24" s="43" t="s">
        <v>2008</v>
      </c>
      <c r="AL24" s="47">
        <v>46395</v>
      </c>
      <c r="AM24" s="47">
        <v>46220</v>
      </c>
      <c r="AN24" s="47">
        <v>46760</v>
      </c>
      <c r="AO24" s="47">
        <v>46770</v>
      </c>
      <c r="AP24" s="47">
        <v>46493</v>
      </c>
      <c r="AQ24" s="47">
        <v>46405</v>
      </c>
      <c r="AR24" s="48"/>
      <c r="AS24" s="48"/>
      <c r="AT24" s="48"/>
      <c r="AU24" s="43">
        <v>0</v>
      </c>
      <c r="AV24" s="43">
        <v>0</v>
      </c>
      <c r="AW24" s="43">
        <v>0</v>
      </c>
      <c r="AX24" s="51" t="s">
        <v>221</v>
      </c>
      <c r="AY24" s="51" t="s">
        <v>221</v>
      </c>
      <c r="AZ24" s="51" t="s">
        <v>198</v>
      </c>
      <c r="BA24" s="20">
        <f t="shared" ca="1" si="13"/>
        <v>0</v>
      </c>
      <c r="BB24" s="20">
        <f t="shared" ca="1" si="13"/>
        <v>0</v>
      </c>
      <c r="BC24" s="20">
        <f t="shared" ca="1" si="13"/>
        <v>0</v>
      </c>
      <c r="BD24" s="20">
        <f t="shared" ca="1" si="13"/>
        <v>0</v>
      </c>
      <c r="BE24" s="20">
        <f t="shared" ca="1" si="13"/>
        <v>0</v>
      </c>
      <c r="BF24" s="20">
        <f t="shared" ca="1" si="13"/>
        <v>0</v>
      </c>
      <c r="BG24" s="21" t="str">
        <f t="shared" ca="1" si="13"/>
        <v/>
      </c>
      <c r="BH24" s="21" t="str">
        <f t="shared" ca="1" si="13"/>
        <v/>
      </c>
      <c r="BI24" s="21" t="str">
        <f t="shared" ca="1" si="13"/>
        <v/>
      </c>
      <c r="BJ24" s="22">
        <f t="shared" ca="1" si="14"/>
        <v>0</v>
      </c>
      <c r="BK24" s="21">
        <f t="shared" si="15"/>
        <v>2</v>
      </c>
      <c r="BL24" s="22">
        <f t="shared" ca="1" si="16"/>
        <v>9515</v>
      </c>
      <c r="BM24" s="22">
        <f t="shared" ca="1" si="17"/>
        <v>5233</v>
      </c>
      <c r="BN24" s="23">
        <f t="shared" ca="1" si="18"/>
        <v>4282</v>
      </c>
      <c r="BO24" s="24">
        <f t="shared" ca="1" si="19"/>
        <v>253</v>
      </c>
      <c r="BP24" s="51" t="str">
        <f>_xlfn.XLOOKUP(E24,[1]Validation!E:E,[1]Validation!F:F,"")</f>
        <v>EG55</v>
      </c>
      <c r="BQ24" s="51" t="str">
        <f>_xlfn.XLOOKUP(BP24,[1]Validation!F:F,[1]Validation!G:G,"")</f>
        <v>EG55 to EG75</v>
      </c>
      <c r="BR24" s="52" t="str">
        <f>VLOOKUP(G24,[1]Validation!$B$1:$C$9,2,0)</f>
        <v>C</v>
      </c>
      <c r="BS24" s="51">
        <f t="shared" ca="1" si="20"/>
        <v>51</v>
      </c>
      <c r="BT24" s="53">
        <f>_xlfn.XLOOKUP(B24,'[2]1. All Calls'!$R:$R,'[2]1. All Calls'!$A:$A,"",0)</f>
        <v>46049.668668981503</v>
      </c>
      <c r="BU24" s="51" t="str">
        <f>_xlfn.XLOOKUP(B24,'[2]1. All Calls'!$R:$R,'[2]1. All Calls'!$F:$F,"",0)</f>
        <v>CC-01954601</v>
      </c>
      <c r="BV24" s="51" t="str">
        <f>_xlfn.XLOOKUP(B24,'[2]1. All Calls'!$R:$R,'[2]1. All Calls'!$J:$J,"",0)</f>
        <v>Sales Call</v>
      </c>
      <c r="BW24" s="53" t="str">
        <f>_xlfn.XLOOKUP(B24,'[2]Sch Calls'!$R:$R,'[2]Sch Calls'!$A:$A,"",0)</f>
        <v/>
      </c>
      <c r="BX24" s="51" t="str">
        <f>_xlfn.XLOOKUP(B24,'[2]Sch Calls'!$R:$R,'[2]Sch Calls'!$B:$B,"",0)</f>
        <v/>
      </c>
      <c r="BY24" s="51" t="str">
        <f t="shared" si="21"/>
        <v>08-Jul-26</v>
      </c>
      <c r="BZ24" s="51" t="str">
        <f t="shared" si="21"/>
        <v>18-Jul-26</v>
      </c>
      <c r="CA24" s="51" t="str">
        <f t="shared" si="22"/>
        <v>11-Oct-26</v>
      </c>
      <c r="CB24" s="51" t="str">
        <f t="shared" si="23"/>
        <v>19-Jul-27</v>
      </c>
      <c r="CC24" s="51" t="str">
        <f t="shared" si="24"/>
        <v>17-Apr-27</v>
      </c>
      <c r="CD24" s="51" t="str">
        <f t="shared" si="25"/>
        <v>19-Jan-27</v>
      </c>
      <c r="CE24" s="51">
        <f t="shared" ca="1" si="26"/>
        <v>145</v>
      </c>
      <c r="CF24" s="51">
        <f t="shared" ca="1" si="26"/>
        <v>135</v>
      </c>
      <c r="CG24" s="51">
        <f t="shared" ca="1" si="27"/>
        <v>145</v>
      </c>
      <c r="CH24" s="51">
        <f t="shared" ca="1" si="28"/>
        <v>135</v>
      </c>
      <c r="CI24" s="51">
        <f t="shared" ca="1" si="29"/>
        <v>412</v>
      </c>
      <c r="CJ24" s="51">
        <f t="shared" ca="1" si="30"/>
        <v>135</v>
      </c>
      <c r="CK24" s="51">
        <f t="shared" ca="1" si="44"/>
        <v>290</v>
      </c>
      <c r="CL24" s="51">
        <f t="shared" ca="1" si="44"/>
        <v>270</v>
      </c>
      <c r="CM24" s="51">
        <f t="shared" ca="1" si="44"/>
        <v>290</v>
      </c>
      <c r="CN24" s="51">
        <f t="shared" ca="1" si="44"/>
        <v>270</v>
      </c>
      <c r="CO24" s="51">
        <f t="shared" ca="1" si="44"/>
        <v>824</v>
      </c>
      <c r="CP24" s="51">
        <f t="shared" ca="1" si="44"/>
        <v>270</v>
      </c>
      <c r="CQ24" s="51">
        <f t="shared" ca="1" si="45"/>
        <v>1624</v>
      </c>
      <c r="CR24" s="51">
        <f t="shared" ca="1" si="45"/>
        <v>1644</v>
      </c>
      <c r="CS24" s="51">
        <f t="shared" ca="1" si="45"/>
        <v>3624</v>
      </c>
      <c r="CT24" s="51">
        <f t="shared" ca="1" si="45"/>
        <v>3644</v>
      </c>
      <c r="CU24" s="51">
        <f t="shared" ca="1" si="45"/>
        <v>6772</v>
      </c>
      <c r="CV24" s="54">
        <f t="shared" ca="1" si="45"/>
        <v>3644</v>
      </c>
      <c r="CW24" s="25" t="s">
        <v>212</v>
      </c>
      <c r="CX24" s="55">
        <v>0.55000000000000004</v>
      </c>
      <c r="CY24" s="55"/>
      <c r="CZ24" s="26">
        <v>0</v>
      </c>
      <c r="DA24" s="26">
        <v>0</v>
      </c>
      <c r="DB24" s="26">
        <v>0</v>
      </c>
      <c r="DC24" s="26">
        <v>0</v>
      </c>
      <c r="DD24" s="26">
        <v>0</v>
      </c>
      <c r="DE24" s="26">
        <v>0</v>
      </c>
      <c r="DF24" s="26">
        <v>0</v>
      </c>
      <c r="DG24" s="26">
        <v>0</v>
      </c>
      <c r="DH24" s="26">
        <v>0</v>
      </c>
      <c r="DI24" s="26">
        <v>0</v>
      </c>
      <c r="DJ24" s="26">
        <v>0</v>
      </c>
      <c r="DK24" s="26">
        <v>0</v>
      </c>
      <c r="DL24" s="27">
        <f t="shared" si="31"/>
        <v>46124.668668981503</v>
      </c>
      <c r="DM24" s="28">
        <f t="shared" ca="1" si="32"/>
        <v>1</v>
      </c>
      <c r="DN24" s="56">
        <f>_xlfn.XLOOKUP(B24,'[2]1. All Calls'!$R:$R,'[2]1. All Calls'!$A:$A,"",0)</f>
        <v>46049.668668981503</v>
      </c>
      <c r="DO24" s="57" t="str">
        <f ca="1">VLOOKUP(DM24,[1]Validation!$B$20:$C$25,2,0)</f>
        <v>Above 3 months</v>
      </c>
      <c r="DP24" s="58" t="str">
        <f>_xlfn.XLOOKUP(B24,'[1]Active AMCs- Dealer'!E:E,'[1]Active AMCs- Dealer'!L:L,"Not in AMC",0)</f>
        <v>Not in AMC</v>
      </c>
      <c r="DQ24" s="50" t="s">
        <v>238</v>
      </c>
      <c r="DR24" s="29" t="str">
        <f>_xlfn.XLOOKUP(B24,'[2]1. All Calls'!$R:$R,'[2]1. All Calls'!$F:$F,"",0)</f>
        <v>CC-01954601</v>
      </c>
      <c r="DS24" s="29" t="str">
        <f>_xlfn.XLOOKUP(B24,'[2]1. All Calls'!$R:$R,'[2]1. All Calls'!$AB:$AB,"",0)</f>
        <v>Sales call carried out for HMR update</v>
      </c>
      <c r="DT24" s="30">
        <f>_xlfn.XLOOKUP(DR24,'[2]1. All Calls'!$F:$F,'[2]1. All Calls'!$A:$A,"",0)</f>
        <v>46049.668668981503</v>
      </c>
      <c r="DU24" s="31">
        <f>_xlfn.XLOOKUP(DR24,'[2]1. All Calls'!$F:$F,'[2]1. All Calls'!$B:$B,"",0)</f>
        <v>9262</v>
      </c>
      <c r="DV24" s="31">
        <f>_xlfn.XLOOKUP(B24,[1]MDA_Assets!D:D,[1]MDA_Assets!N:N,"",0)</f>
        <v>5094</v>
      </c>
      <c r="DW24" s="31">
        <f>_xlfn.XLOOKUP(B24,[1]MDA_Assets!D:D,[1]MDA_Assets!O:O,"",0)</f>
        <v>4168</v>
      </c>
      <c r="DX24" s="32" t="str">
        <f>_xlfn.XLOOKUP(B24,[1]MDA_Assets!D:D,[1]MDA_Assets!Q:Q,"",0)</f>
        <v>Synthetic</v>
      </c>
      <c r="DY24" s="33">
        <f>_xlfn.XLOOKUP(B24,[1]MDA_Assets!D:D,[1]MDA_Assets!R:R,"",0)</f>
        <v>46031</v>
      </c>
      <c r="DZ24" s="33">
        <f>_xlfn.XLOOKUP(B24,[1]MDA_Assets!D:D,[1]MDA_Assets!S:S,"",0)</f>
        <v>46031</v>
      </c>
      <c r="EA24" s="33">
        <f>_xlfn.XLOOKUP(B24,[1]MDA_Assets!D:D,[1]MDA_Assets!T:T,"",0)</f>
        <v>46041</v>
      </c>
      <c r="EB24" s="33">
        <f>_xlfn.XLOOKUP(B24,[1]MDA_Assets!D:D,[1]MDA_Assets!U:U,"",0)</f>
        <v>46041</v>
      </c>
      <c r="EC24" s="33">
        <f>_xlfn.XLOOKUP(B24,[1]MDA_Assets!D:D,[1]MDA_Assets!V:V,"",0)</f>
        <v>46041</v>
      </c>
      <c r="ED24" s="33">
        <f>_xlfn.XLOOKUP(B24,[1]MDA_Assets!D:D,[1]MDA_Assets!W:W,"",0)</f>
        <v>45764</v>
      </c>
      <c r="EE24" s="32" t="str">
        <f>_xlfn.XLOOKUP(B24,[1]MDA_Assets!D:D,[1]MDA_Assets!X:X,"",0)</f>
        <v>No</v>
      </c>
      <c r="EF24" s="33">
        <f>_xlfn.XLOOKUP(B24,[1]MDA_Assets!D:D,[1]MDA_Assets!Y:Y,"",0)</f>
        <v>0</v>
      </c>
      <c r="EG24" s="33">
        <f>_xlfn.XLOOKUP(B24,[1]MDA_Assets!D:D,[1]MDA_Assets!Z:Z,"",0)</f>
        <v>0</v>
      </c>
      <c r="EH24" s="33">
        <f>_xlfn.XLOOKUP(B24,[1]MDA_Assets!D:D,[1]MDA_Assets!AA:AA,"",0)</f>
        <v>0</v>
      </c>
      <c r="EI24" s="34">
        <f>_xlfn.XLOOKUP(B24,[1]MDA_Assets!D:D,[1]MDA_Assets!P:P,"",0)</f>
        <v>2</v>
      </c>
      <c r="EJ24" s="35" t="str">
        <f>_xlfn.XLOOKUP(B24,[1]MDA_Assets!D:D,[1]MDA_Assets!AB:AB,"",0)</f>
        <v>1914</v>
      </c>
      <c r="EK24" s="35" t="str">
        <f>_xlfn.XLOOKUP(B24,[1]MDA_Assets!D:D,[1]MDA_Assets!AC:AC,"",0)</f>
        <v>1914</v>
      </c>
      <c r="EL24" s="35" t="str">
        <f>_xlfn.XLOOKUP(B24,[1]MDA_Assets!D:D,[1]MDA_Assets!AD:AD,"",0)</f>
        <v>3914</v>
      </c>
      <c r="EM24" s="35" t="str">
        <f>_xlfn.XLOOKUP(B24,[1]MDA_Assets!D:D,[1]MDA_Assets!AE:AE,"",0)</f>
        <v>3914</v>
      </c>
      <c r="EN24" s="35" t="str">
        <f>_xlfn.XLOOKUP(B24,[1]MDA_Assets!D:D,[1]MDA_Assets!AF:AF,"",0)</f>
        <v>7596</v>
      </c>
      <c r="EO24" s="35" t="str">
        <f>_xlfn.XLOOKUP(B24,[1]MDA_Assets!D:D,[1]MDA_Assets!AG:AG,"",0)</f>
        <v>3914</v>
      </c>
      <c r="EP24" s="36">
        <f t="shared" si="33"/>
        <v>365</v>
      </c>
      <c r="EQ24" s="36">
        <f t="shared" si="33"/>
        <v>180</v>
      </c>
      <c r="ER24" s="36">
        <f t="shared" si="34"/>
        <v>730</v>
      </c>
      <c r="ES24" s="36">
        <f t="shared" si="35"/>
        <v>730</v>
      </c>
      <c r="ET24" s="36">
        <f t="shared" si="36"/>
        <v>730</v>
      </c>
      <c r="EU24" s="36">
        <f t="shared" si="37"/>
        <v>365</v>
      </c>
      <c r="EV24" s="36" t="str">
        <f t="shared" si="38"/>
        <v/>
      </c>
      <c r="EW24" s="36" t="str">
        <f t="shared" si="3"/>
        <v/>
      </c>
      <c r="EX24" s="36" t="str">
        <f t="shared" si="4"/>
        <v/>
      </c>
      <c r="EY24" s="36">
        <f t="shared" si="5"/>
        <v>11.78</v>
      </c>
      <c r="EZ24" s="36">
        <f t="shared" si="5"/>
        <v>5.81</v>
      </c>
      <c r="FA24" s="36">
        <f t="shared" si="5"/>
        <v>23.55</v>
      </c>
      <c r="FB24" s="36">
        <f t="shared" si="5"/>
        <v>23.55</v>
      </c>
      <c r="FC24" s="36">
        <f t="shared" si="5"/>
        <v>23.55</v>
      </c>
      <c r="FD24" s="36">
        <f t="shared" si="5"/>
        <v>11.78</v>
      </c>
      <c r="FE24" s="36" t="str">
        <f t="shared" si="5"/>
        <v/>
      </c>
      <c r="FF24" s="36" t="str">
        <f t="shared" si="5"/>
        <v/>
      </c>
      <c r="FG24" s="36" t="str">
        <f t="shared" si="5"/>
        <v/>
      </c>
      <c r="FH24" s="37" t="str" cm="1">
        <f t="array" ref="FH24">_xlfn.IFS(EY24="", "No Data", EY24&lt;0, "Negative/Future", EY24=0, "Zero Days", EY24&lt;=3, "&lt; 3 Months", EY24&lt;=6, "3 to 6 Months", EY24&lt;=9, "6 to 9 Months", EY24&lt;=12, "9 to 12 Months", EY24&lt;=15, "12 to 15 Months", EY24&lt;=18, "15 to 18 Months", EY24&lt;=24, "18 to 24 Months", EY24&gt;24, "&gt; 24 Months")</f>
        <v>9 to 12 Months</v>
      </c>
      <c r="FI24" s="37" t="str" cm="1">
        <f t="array" ref="FI24">_xlfn.IFS(EZ24="", "No Data", EZ24&lt;0, "Negative/Future", EZ24=0, "Zero Days", EZ24&lt;=3, "&lt; 3 Months", EZ24&lt;=6, "3 to 6 Months", EZ24&lt;=9, "6 to 9 Months", EZ24&lt;=12, "9 to 12 Months", EZ24&lt;=15, "12 to 15 Months", EZ24&lt;=18, "15 to 18 Months", EZ24&lt;=24, "18 to 24 Months", EZ24&gt;24, "&gt; 24 Months")</f>
        <v>3 to 6 Months</v>
      </c>
      <c r="FJ24" s="37" t="str" cm="1">
        <f t="array" ref="FJ24">_xlfn.IFS(FA24="", "No Data", FA24&lt;0, "Negative/Future", FA24=0, "Zero Days", FA24&lt;=3, "&lt; 3 Months", FA24&lt;=6, "3 to 6 Months", FA24&lt;=9, "6 to 9 Months", FA24&lt;=12, "9 to 12 Months", FA24&lt;=15, "12 to 15 Months", FA24&lt;=18, "15 to 18 Months", FA24&lt;=24, "18 to 24 Months", FA24&gt;24, "&gt; 24 Months")</f>
        <v>18 to 24 Months</v>
      </c>
      <c r="FK24" s="37" t="str" cm="1">
        <f t="array" ref="FK24">_xlfn.IFS(FB24="", "No Data", FB24&lt;0, "Negative/Future", FB24=0, "Zero Days", FB24&lt;=3, "&lt; 3 Months", FB24&lt;=6, "3 to 6 Months", FB24&lt;=9, "6 to 9 Months", FB24&lt;=12, "9 to 12 Months", FB24&lt;=15, "12 to 15 Months", FB24&lt;=18, "15 to 18 Months", FB24&lt;=24, "18 to 24 Months", FB24&gt;24, "&gt; 24 Months")</f>
        <v>18 to 24 Months</v>
      </c>
      <c r="FL24" s="37" t="str" cm="1">
        <f t="array" ref="FL24">_xlfn.IFS(FC24="", "No Data", FC24&lt;0, "Negative/Future", FC24=0, "Zero Days", FC24&lt;=3, "&lt; 3 Months", FC24&lt;=6, "3 to 6 Months", FC24&lt;=9, "6 to 9 Months", FC24&lt;=12, "9 to 12 Months", FC24&lt;=15, "12 to 15 Months", FC24&lt;=18, "15 to 18 Months", FC24&lt;=24, "18 to 24 Months", FC24&gt;24, "&gt; 24 Months")</f>
        <v>18 to 24 Months</v>
      </c>
      <c r="FM24" s="37" t="str" cm="1">
        <f t="array" ref="FM24">_xlfn.IFS(FD24="", "No Data", FD24&lt;0, "Negative/Future", FD24=0, "Zero Days", FD24&lt;=3, "&lt; 3 Months", FD24&lt;=6, "3 to 6 Months", FD24&lt;=9, "6 to 9 Months", FD24&lt;=12, "9 to 12 Months", FD24&lt;=15, "12 to 15 Months", FD24&lt;=18, "15 to 18 Months", FD24&lt;=24, "18 to 24 Months", FD24&gt;24, "&gt; 24 Months")</f>
        <v>9 to 12 Months</v>
      </c>
      <c r="FN24" s="37" t="str" cm="1">
        <f t="array" ref="FN24">_xlfn.IFS(FE24="", "No Data", FE24&lt;0, "Negative/Future", FE24=0, "Zero Days", FE24&lt;=3, "&lt; 3 Months", FE24&lt;=6, "3 to 6 Months", FE24&lt;=9, "6 to 9 Months", FE24&lt;=12, "9 to 12 Months", FE24&lt;=15, "12 to 15 Months", FE24&lt;=18, "15 to 18 Months", FE24&lt;=24, "18 to 24 Months", FE24&gt;24, "&gt; 24 Months")</f>
        <v>No Data</v>
      </c>
      <c r="FO24" s="37" t="str" cm="1">
        <f t="array" ref="FO24">_xlfn.IFS(FG24="", "No Data", FG24&lt;0, "Negative/Future", FG24=0, "Zero Days", FG24&lt;=3, "&lt; 3 Months", FG24&lt;=6, "3 to 6 Months", FG24&lt;=9, "6 to 9 Months", FG24&lt;=12, "9 to 12 Months", FG24&lt;=15, "12 to 15 Months", FG24&lt;=18, "15 to 18 Months", FG24&lt;=24, "18 to 24 Months", FG24&gt;24, "&gt; 24 Months")</f>
        <v>No Data</v>
      </c>
      <c r="FP24" s="37" t="str" cm="1">
        <f t="array" ref="FP24">_xlfn.IFS(FF24="", "No Data", FF24&lt;0, "Negative/Future", FF24=0, "Zero Days", FF24&lt;=3, "&lt; 3 Months", FF24&lt;=6, "3 to 6 Months", FF24&lt;=9, "6 to 9 Months", FF24&lt;=12, "9 to 12 Months", FF24&lt;=15, "12 to 15 Months", FF24&lt;=18, "15 to 18 Months", FF24&lt;=24, "18 to 24 Months", FF24&gt;24, "&gt; 24 Months")</f>
        <v>No Data</v>
      </c>
      <c r="FQ24" s="29" t="s">
        <v>344</v>
      </c>
      <c r="FR24" s="29">
        <v>8838535307</v>
      </c>
      <c r="FS24" s="38" t="str">
        <f>VLOOKUP(_xlfn.XLOOKUP(B24,[1]MDA_Assets!D:D,[1]MDA_Assets!I:I,"",0),[1]Validation!$B$1:$C$8,2,0)</f>
        <v>C</v>
      </c>
      <c r="FT24" s="38" t="s">
        <v>228</v>
      </c>
      <c r="FU24" s="31" t="str">
        <f>_xlfn.XLOOKUP(B24,[1]MDA_Assets!D:D,[1]MDA_Assets!X:X,"",0)</f>
        <v>No</v>
      </c>
      <c r="FV24" s="39">
        <v>0</v>
      </c>
      <c r="FW24" s="39">
        <v>0</v>
      </c>
      <c r="FX24" s="39">
        <v>0</v>
      </c>
      <c r="FY24" s="39">
        <v>9</v>
      </c>
      <c r="FZ24" s="40">
        <f t="shared" si="6"/>
        <v>46396</v>
      </c>
      <c r="GA24" s="40">
        <f t="shared" si="6"/>
        <v>46221</v>
      </c>
      <c r="GB24" s="40">
        <f t="shared" si="7"/>
        <v>46761</v>
      </c>
      <c r="GC24" s="40">
        <f t="shared" si="8"/>
        <v>46771</v>
      </c>
      <c r="GD24" s="40">
        <f t="shared" si="9"/>
        <v>46771</v>
      </c>
      <c r="GE24" s="40">
        <f t="shared" si="10"/>
        <v>46129</v>
      </c>
      <c r="GF24" s="40" t="str">
        <f t="shared" si="39"/>
        <v/>
      </c>
      <c r="GG24" s="40" t="str">
        <f t="shared" si="39"/>
        <v/>
      </c>
      <c r="GH24" s="40" t="str">
        <f t="shared" si="39"/>
        <v/>
      </c>
      <c r="GI24" s="39">
        <f t="shared" si="40"/>
        <v>0</v>
      </c>
      <c r="GJ24" s="39">
        <f t="shared" si="41"/>
        <v>0</v>
      </c>
      <c r="GK24" s="39">
        <f t="shared" si="42"/>
        <v>0</v>
      </c>
      <c r="GL24" s="39">
        <f t="shared" si="43"/>
        <v>6</v>
      </c>
    </row>
    <row r="25" spans="1:194" x14ac:dyDescent="0.25">
      <c r="A25" s="19">
        <v>25</v>
      </c>
      <c r="B25" s="43" t="s">
        <v>356</v>
      </c>
      <c r="C25" s="43" t="s">
        <v>186</v>
      </c>
      <c r="D25" s="43" t="s">
        <v>187</v>
      </c>
      <c r="E25" s="43" t="s">
        <v>353</v>
      </c>
      <c r="F25" s="43" t="s">
        <v>340</v>
      </c>
      <c r="G25" s="43" t="s">
        <v>225</v>
      </c>
      <c r="H25" s="43" t="s">
        <v>191</v>
      </c>
      <c r="I25" s="43" t="s">
        <v>192</v>
      </c>
      <c r="J25" s="44">
        <f t="shared" si="12"/>
        <v>45004.416666666664</v>
      </c>
      <c r="K25" s="44">
        <v>44640.416666666664</v>
      </c>
      <c r="L25" s="44">
        <v>44408</v>
      </c>
      <c r="M25" s="43" t="s">
        <v>2010</v>
      </c>
      <c r="N25" s="43" t="s">
        <v>193</v>
      </c>
      <c r="O25" s="44">
        <v>46049.444756944446</v>
      </c>
      <c r="P25" s="43">
        <v>4480</v>
      </c>
      <c r="Q25" s="43">
        <v>1478</v>
      </c>
      <c r="R25" s="43">
        <v>3002</v>
      </c>
      <c r="S25" s="43" t="s">
        <v>194</v>
      </c>
      <c r="T25" s="44">
        <v>46030.770833333336</v>
      </c>
      <c r="U25" s="44">
        <v>46030.770833333336</v>
      </c>
      <c r="V25" s="44">
        <v>45763.770833333336</v>
      </c>
      <c r="W25" s="44">
        <v>46030.770833333336</v>
      </c>
      <c r="X25" s="44">
        <v>45761.770833333336</v>
      </c>
      <c r="Y25" s="44">
        <v>46030.770833333336</v>
      </c>
      <c r="Z25" s="43" t="s">
        <v>195</v>
      </c>
      <c r="AA25" s="43"/>
      <c r="AB25" s="43"/>
      <c r="AC25" s="43"/>
      <c r="AD25" s="43"/>
      <c r="AE25" s="43">
        <v>4</v>
      </c>
      <c r="AF25" s="43" t="s">
        <v>2011</v>
      </c>
      <c r="AG25" s="43" t="s">
        <v>2012</v>
      </c>
      <c r="AH25" s="43" t="s">
        <v>2013</v>
      </c>
      <c r="AI25" s="43" t="s">
        <v>2013</v>
      </c>
      <c r="AJ25" s="43" t="s">
        <v>2014</v>
      </c>
      <c r="AK25" s="43" t="s">
        <v>2012</v>
      </c>
      <c r="AL25" s="47">
        <v>46395</v>
      </c>
      <c r="AM25" s="46">
        <v>45943</v>
      </c>
      <c r="AN25" s="47">
        <v>46760</v>
      </c>
      <c r="AO25" s="47">
        <v>46760</v>
      </c>
      <c r="AP25" s="47">
        <v>46760</v>
      </c>
      <c r="AQ25" s="46">
        <v>46126</v>
      </c>
      <c r="AR25" s="48"/>
      <c r="AS25" s="48"/>
      <c r="AT25" s="48"/>
      <c r="AU25" s="43">
        <v>1</v>
      </c>
      <c r="AV25" s="43">
        <v>0</v>
      </c>
      <c r="AW25" s="43">
        <v>0</v>
      </c>
      <c r="AX25" s="51" t="s">
        <v>221</v>
      </c>
      <c r="AY25" s="51" t="s">
        <v>221</v>
      </c>
      <c r="AZ25" s="51" t="s">
        <v>198</v>
      </c>
      <c r="BA25" s="20">
        <f t="shared" ca="1" si="13"/>
        <v>0</v>
      </c>
      <c r="BB25" s="20">
        <f t="shared" ca="1" si="13"/>
        <v>1</v>
      </c>
      <c r="BC25" s="20">
        <f t="shared" ca="1" si="13"/>
        <v>0</v>
      </c>
      <c r="BD25" s="20">
        <f t="shared" ca="1" si="13"/>
        <v>0</v>
      </c>
      <c r="BE25" s="20">
        <f t="shared" ca="1" si="13"/>
        <v>0</v>
      </c>
      <c r="BF25" s="20">
        <f t="shared" ca="1" si="13"/>
        <v>1</v>
      </c>
      <c r="BG25" s="21" t="str">
        <f t="shared" ca="1" si="13"/>
        <v/>
      </c>
      <c r="BH25" s="21" t="str">
        <f t="shared" ca="1" si="13"/>
        <v/>
      </c>
      <c r="BI25" s="21" t="str">
        <f t="shared" ca="1" si="13"/>
        <v/>
      </c>
      <c r="BJ25" s="22">
        <f t="shared" ca="1" si="14"/>
        <v>2</v>
      </c>
      <c r="BK25" s="21">
        <f t="shared" si="15"/>
        <v>4</v>
      </c>
      <c r="BL25" s="22">
        <f t="shared" ca="1" si="16"/>
        <v>4986</v>
      </c>
      <c r="BM25" s="22">
        <f t="shared" ca="1" si="17"/>
        <v>1645</v>
      </c>
      <c r="BN25" s="23">
        <f t="shared" ca="1" si="18"/>
        <v>3341</v>
      </c>
      <c r="BO25" s="24">
        <f t="shared" ca="1" si="19"/>
        <v>506</v>
      </c>
      <c r="BP25" s="51" t="str">
        <f>_xlfn.XLOOKUP(E25,[1]Validation!E:E,[1]Validation!F:F,"")</f>
        <v>EG45</v>
      </c>
      <c r="BQ25" s="51" t="str">
        <f>_xlfn.XLOOKUP(BP25,[1]Validation!F:F,[1]Validation!G:G,"")</f>
        <v>EG30 to EG45</v>
      </c>
      <c r="BR25" s="52" t="str">
        <f>VLOOKUP(G25,[1]Validation!$B$1:$C$9,2,0)</f>
        <v>C</v>
      </c>
      <c r="BS25" s="51">
        <f t="shared" ca="1" si="20"/>
        <v>50</v>
      </c>
      <c r="BT25" s="53">
        <f>_xlfn.XLOOKUP(B25,'[2]1. All Calls'!$R:$R,'[2]1. All Calls'!$A:$A,"",0)</f>
        <v>46049.673171296301</v>
      </c>
      <c r="BU25" s="51" t="str">
        <f>_xlfn.XLOOKUP(B25,'[2]1. All Calls'!$R:$R,'[2]1. All Calls'!$F:$F,"",0)</f>
        <v>CC-01954615</v>
      </c>
      <c r="BV25" s="51" t="str">
        <f>_xlfn.XLOOKUP(B25,'[2]1. All Calls'!$R:$R,'[2]1. All Calls'!$J:$J,"",0)</f>
        <v>Sales Call</v>
      </c>
      <c r="BW25" s="53" t="str">
        <f>_xlfn.XLOOKUP(B25,'[2]Sch Calls'!$R:$R,'[2]Sch Calls'!$A:$A,"",0)</f>
        <v/>
      </c>
      <c r="BX25" s="51" t="str">
        <f>_xlfn.XLOOKUP(B25,'[2]Sch Calls'!$R:$R,'[2]Sch Calls'!$B:$B,"",0)</f>
        <v/>
      </c>
      <c r="BY25" s="51" t="str">
        <f t="shared" si="21"/>
        <v>08-Jul-26</v>
      </c>
      <c r="BZ25" s="51" t="str">
        <f t="shared" si="21"/>
        <v>14-Oct-25</v>
      </c>
      <c r="CA25" s="51" t="str">
        <f t="shared" si="22"/>
        <v>11-Oct-26</v>
      </c>
      <c r="CB25" s="51" t="str">
        <f t="shared" si="23"/>
        <v>09-Jul-27</v>
      </c>
      <c r="CC25" s="51" t="str">
        <f t="shared" si="24"/>
        <v>09-Jan-28</v>
      </c>
      <c r="CD25" s="51" t="str">
        <f t="shared" si="25"/>
        <v>15-Apr-26</v>
      </c>
      <c r="CE25" s="51">
        <f t="shared" ca="1" si="26"/>
        <v>145</v>
      </c>
      <c r="CF25" s="51">
        <f t="shared" ca="1" si="26"/>
        <v>412</v>
      </c>
      <c r="CG25" s="51">
        <f t="shared" ca="1" si="27"/>
        <v>145</v>
      </c>
      <c r="CH25" s="51">
        <f t="shared" ca="1" si="28"/>
        <v>145</v>
      </c>
      <c r="CI25" s="51">
        <f t="shared" ca="1" si="29"/>
        <v>145</v>
      </c>
      <c r="CJ25" s="51">
        <f t="shared" ca="1" si="30"/>
        <v>414</v>
      </c>
      <c r="CK25" s="51">
        <f t="shared" ca="1" si="44"/>
        <v>580</v>
      </c>
      <c r="CL25" s="51">
        <f t="shared" ca="1" si="44"/>
        <v>1648</v>
      </c>
      <c r="CM25" s="51">
        <f t="shared" ca="1" si="44"/>
        <v>580</v>
      </c>
      <c r="CN25" s="51">
        <f t="shared" ca="1" si="44"/>
        <v>580</v>
      </c>
      <c r="CO25" s="51">
        <f t="shared" ca="1" si="44"/>
        <v>580</v>
      </c>
      <c r="CP25" s="51">
        <f t="shared" ca="1" si="44"/>
        <v>1656</v>
      </c>
      <c r="CQ25" s="51">
        <f t="shared" ca="1" si="45"/>
        <v>3400</v>
      </c>
      <c r="CR25" s="51">
        <f t="shared" ca="1" si="45"/>
        <v>-114</v>
      </c>
      <c r="CS25" s="51">
        <f t="shared" ca="1" si="45"/>
        <v>5400</v>
      </c>
      <c r="CT25" s="51">
        <f t="shared" ca="1" si="45"/>
        <v>5400</v>
      </c>
      <c r="CU25" s="51">
        <f t="shared" ca="1" si="45"/>
        <v>7400</v>
      </c>
      <c r="CV25" s="54">
        <f t="shared" ca="1" si="45"/>
        <v>-122</v>
      </c>
      <c r="CW25" s="25" t="s">
        <v>212</v>
      </c>
      <c r="CX25" s="55">
        <v>0.33</v>
      </c>
      <c r="CY25" s="55"/>
      <c r="CZ25" s="26" t="s">
        <v>324</v>
      </c>
      <c r="DA25" s="26" t="s">
        <v>324</v>
      </c>
      <c r="DB25" s="26" t="s">
        <v>324</v>
      </c>
      <c r="DC25" s="26" t="s">
        <v>324</v>
      </c>
      <c r="DD25" s="26" t="s">
        <v>324</v>
      </c>
      <c r="DE25" s="26" t="s">
        <v>324</v>
      </c>
      <c r="DF25" s="26" t="s">
        <v>324</v>
      </c>
      <c r="DG25" s="26" t="s">
        <v>324</v>
      </c>
      <c r="DH25" s="26" t="s">
        <v>324</v>
      </c>
      <c r="DI25" s="26" t="s">
        <v>324</v>
      </c>
      <c r="DJ25" s="26" t="s">
        <v>324</v>
      </c>
      <c r="DK25" s="26" t="s">
        <v>324</v>
      </c>
      <c r="DL25" s="27">
        <f t="shared" si="31"/>
        <v>46124.673171296301</v>
      </c>
      <c r="DM25" s="28">
        <f t="shared" ca="1" si="32"/>
        <v>1</v>
      </c>
      <c r="DN25" s="56">
        <f>_xlfn.XLOOKUP(B25,'[2]1. All Calls'!$R:$R,'[2]1. All Calls'!$A:$A,"",0)</f>
        <v>46049.673171296301</v>
      </c>
      <c r="DO25" s="57" t="str">
        <f ca="1">VLOOKUP(DM25,[1]Validation!$B$20:$C$25,2,0)</f>
        <v>Above 3 months</v>
      </c>
      <c r="DP25" s="58" t="str">
        <f>_xlfn.XLOOKUP(B25,'[1]Active AMCs- Dealer'!E:E,'[1]Active AMCs- Dealer'!L:L,"Not in AMC",0)</f>
        <v>Not in AMC</v>
      </c>
      <c r="DQ25" s="50" t="s">
        <v>238</v>
      </c>
      <c r="DR25" s="29" t="str">
        <f>_xlfn.XLOOKUP(B25,'[2]1. All Calls'!$R:$R,'[2]1. All Calls'!$F:$F,"",0)</f>
        <v>CC-01954615</v>
      </c>
      <c r="DS25" s="29" t="str">
        <f>_xlfn.XLOOKUP(B25,'[2]1. All Calls'!$R:$R,'[2]1. All Calls'!$AB:$AB,"",0)</f>
        <v>Sales call carried out for HMR update</v>
      </c>
      <c r="DT25" s="30">
        <f>_xlfn.XLOOKUP(DR25,'[2]1. All Calls'!$F:$F,'[2]1. All Calls'!$A:$A,"",0)</f>
        <v>46049.673171296301</v>
      </c>
      <c r="DU25" s="31">
        <f>_xlfn.XLOOKUP(DR25,'[2]1. All Calls'!$F:$F,'[2]1. All Calls'!$B:$B,"",0)</f>
        <v>4480</v>
      </c>
      <c r="DV25" s="31">
        <f>_xlfn.XLOOKUP(B25,[1]MDA_Assets!D:D,[1]MDA_Assets!N:N,"",0)</f>
        <v>1478</v>
      </c>
      <c r="DW25" s="31">
        <f>_xlfn.XLOOKUP(B25,[1]MDA_Assets!D:D,[1]MDA_Assets!O:O,"",0)</f>
        <v>3002</v>
      </c>
      <c r="DX25" s="32" t="str">
        <f>_xlfn.XLOOKUP(B25,[1]MDA_Assets!D:D,[1]MDA_Assets!Q:Q,"",0)</f>
        <v>Synthetic</v>
      </c>
      <c r="DY25" s="33">
        <f>_xlfn.XLOOKUP(B25,[1]MDA_Assets!D:D,[1]MDA_Assets!R:R,"",0)</f>
        <v>46031</v>
      </c>
      <c r="DZ25" s="33">
        <f>_xlfn.XLOOKUP(B25,[1]MDA_Assets!D:D,[1]MDA_Assets!S:S,"",0)</f>
        <v>46031</v>
      </c>
      <c r="EA25" s="33">
        <f>_xlfn.XLOOKUP(B25,[1]MDA_Assets!D:D,[1]MDA_Assets!T:T,"",0)</f>
        <v>45764</v>
      </c>
      <c r="EB25" s="33">
        <f>_xlfn.XLOOKUP(B25,[1]MDA_Assets!D:D,[1]MDA_Assets!U:U,"",0)</f>
        <v>46031</v>
      </c>
      <c r="EC25" s="33">
        <f>_xlfn.XLOOKUP(B25,[1]MDA_Assets!D:D,[1]MDA_Assets!V:V,"",0)</f>
        <v>45762</v>
      </c>
      <c r="ED25" s="33">
        <f>_xlfn.XLOOKUP(B25,[1]MDA_Assets!D:D,[1]MDA_Assets!W:W,"",0)</f>
        <v>46031</v>
      </c>
      <c r="EE25" s="32" t="str">
        <f>_xlfn.XLOOKUP(B25,[1]MDA_Assets!D:D,[1]MDA_Assets!X:X,"",0)</f>
        <v>No</v>
      </c>
      <c r="EF25" s="33">
        <f>_xlfn.XLOOKUP(B25,[1]MDA_Assets!D:D,[1]MDA_Assets!Y:Y,"",0)</f>
        <v>0</v>
      </c>
      <c r="EG25" s="33">
        <f>_xlfn.XLOOKUP(B25,[1]MDA_Assets!D:D,[1]MDA_Assets!Z:Z,"",0)</f>
        <v>0</v>
      </c>
      <c r="EH25" s="33">
        <f>_xlfn.XLOOKUP(B25,[1]MDA_Assets!D:D,[1]MDA_Assets!AA:AA,"",0)</f>
        <v>0</v>
      </c>
      <c r="EI25" s="34">
        <f>_xlfn.XLOOKUP(B25,[1]MDA_Assets!D:D,[1]MDA_Assets!P:P,"",0)</f>
        <v>4</v>
      </c>
      <c r="EJ25" s="35" t="str">
        <f>_xlfn.XLOOKUP(B25,[1]MDA_Assets!D:D,[1]MDA_Assets!AB:AB,"",0)</f>
        <v>3980</v>
      </c>
      <c r="EK25" s="35" t="str">
        <f>_xlfn.XLOOKUP(B25,[1]MDA_Assets!D:D,[1]MDA_Assets!AC:AC,"",0)</f>
        <v>1534</v>
      </c>
      <c r="EL25" s="35" t="str">
        <f>_xlfn.XLOOKUP(B25,[1]MDA_Assets!D:D,[1]MDA_Assets!AD:AD,"",0)</f>
        <v>5980</v>
      </c>
      <c r="EM25" s="35" t="str">
        <f>_xlfn.XLOOKUP(B25,[1]MDA_Assets!D:D,[1]MDA_Assets!AE:AE,"",0)</f>
        <v>5980</v>
      </c>
      <c r="EN25" s="35" t="str">
        <f>_xlfn.XLOOKUP(B25,[1]MDA_Assets!D:D,[1]MDA_Assets!AF:AF,"",0)</f>
        <v>7980</v>
      </c>
      <c r="EO25" s="35" t="str">
        <f>_xlfn.XLOOKUP(B25,[1]MDA_Assets!D:D,[1]MDA_Assets!AG:AG,"",0)</f>
        <v>1534</v>
      </c>
      <c r="EP25" s="36">
        <f t="shared" si="33"/>
        <v>365</v>
      </c>
      <c r="EQ25" s="36">
        <f t="shared" si="33"/>
        <v>180</v>
      </c>
      <c r="ER25" s="36">
        <f t="shared" si="34"/>
        <v>730</v>
      </c>
      <c r="ES25" s="36">
        <f t="shared" si="35"/>
        <v>730</v>
      </c>
      <c r="ET25" s="36">
        <f t="shared" si="36"/>
        <v>730</v>
      </c>
      <c r="EU25" s="36">
        <f t="shared" si="37"/>
        <v>365</v>
      </c>
      <c r="EV25" s="36" t="str">
        <f t="shared" si="38"/>
        <v/>
      </c>
      <c r="EW25" s="36" t="str">
        <f t="shared" si="3"/>
        <v/>
      </c>
      <c r="EX25" s="36" t="str">
        <f t="shared" si="4"/>
        <v/>
      </c>
      <c r="EY25" s="36">
        <f t="shared" si="5"/>
        <v>11.78</v>
      </c>
      <c r="EZ25" s="36">
        <f t="shared" si="5"/>
        <v>5.81</v>
      </c>
      <c r="FA25" s="36">
        <f t="shared" si="5"/>
        <v>23.55</v>
      </c>
      <c r="FB25" s="36">
        <f t="shared" si="5"/>
        <v>23.55</v>
      </c>
      <c r="FC25" s="36">
        <f t="shared" si="5"/>
        <v>23.55</v>
      </c>
      <c r="FD25" s="36">
        <f t="shared" si="5"/>
        <v>11.78</v>
      </c>
      <c r="FE25" s="36" t="str">
        <f t="shared" si="5"/>
        <v/>
      </c>
      <c r="FF25" s="36" t="str">
        <f t="shared" si="5"/>
        <v/>
      </c>
      <c r="FG25" s="36" t="str">
        <f t="shared" si="5"/>
        <v/>
      </c>
      <c r="FH25" s="37" t="str" cm="1">
        <f t="array" ref="FH25">_xlfn.IFS(EY25="", "No Data", EY25&lt;0, "Negative/Future", EY25=0, "Zero Days", EY25&lt;=3, "&lt; 3 Months", EY25&lt;=6, "3 to 6 Months", EY25&lt;=9, "6 to 9 Months", EY25&lt;=12, "9 to 12 Months", EY25&lt;=15, "12 to 15 Months", EY25&lt;=18, "15 to 18 Months", EY25&lt;=24, "18 to 24 Months", EY25&gt;24, "&gt; 24 Months")</f>
        <v>9 to 12 Months</v>
      </c>
      <c r="FI25" s="37" t="str" cm="1">
        <f t="array" ref="FI25">_xlfn.IFS(EZ25="", "No Data", EZ25&lt;0, "Negative/Future", EZ25=0, "Zero Days", EZ25&lt;=3, "&lt; 3 Months", EZ25&lt;=6, "3 to 6 Months", EZ25&lt;=9, "6 to 9 Months", EZ25&lt;=12, "9 to 12 Months", EZ25&lt;=15, "12 to 15 Months", EZ25&lt;=18, "15 to 18 Months", EZ25&lt;=24, "18 to 24 Months", EZ25&gt;24, "&gt; 24 Months")</f>
        <v>3 to 6 Months</v>
      </c>
      <c r="FJ25" s="37" t="str" cm="1">
        <f t="array" ref="FJ25">_xlfn.IFS(FA25="", "No Data", FA25&lt;0, "Negative/Future", FA25=0, "Zero Days", FA25&lt;=3, "&lt; 3 Months", FA25&lt;=6, "3 to 6 Months", FA25&lt;=9, "6 to 9 Months", FA25&lt;=12, "9 to 12 Months", FA25&lt;=15, "12 to 15 Months", FA25&lt;=18, "15 to 18 Months", FA25&lt;=24, "18 to 24 Months", FA25&gt;24, "&gt; 24 Months")</f>
        <v>18 to 24 Months</v>
      </c>
      <c r="FK25" s="37" t="str" cm="1">
        <f t="array" ref="FK25">_xlfn.IFS(FB25="", "No Data", FB25&lt;0, "Negative/Future", FB25=0, "Zero Days", FB25&lt;=3, "&lt; 3 Months", FB25&lt;=6, "3 to 6 Months", FB25&lt;=9, "6 to 9 Months", FB25&lt;=12, "9 to 12 Months", FB25&lt;=15, "12 to 15 Months", FB25&lt;=18, "15 to 18 Months", FB25&lt;=24, "18 to 24 Months", FB25&gt;24, "&gt; 24 Months")</f>
        <v>18 to 24 Months</v>
      </c>
      <c r="FL25" s="37" t="str" cm="1">
        <f t="array" ref="FL25">_xlfn.IFS(FC25="", "No Data", FC25&lt;0, "Negative/Future", FC25=0, "Zero Days", FC25&lt;=3, "&lt; 3 Months", FC25&lt;=6, "3 to 6 Months", FC25&lt;=9, "6 to 9 Months", FC25&lt;=12, "9 to 12 Months", FC25&lt;=15, "12 to 15 Months", FC25&lt;=18, "15 to 18 Months", FC25&lt;=24, "18 to 24 Months", FC25&gt;24, "&gt; 24 Months")</f>
        <v>18 to 24 Months</v>
      </c>
      <c r="FM25" s="37" t="str" cm="1">
        <f t="array" ref="FM25">_xlfn.IFS(FD25="", "No Data", FD25&lt;0, "Negative/Future", FD25=0, "Zero Days", FD25&lt;=3, "&lt; 3 Months", FD25&lt;=6, "3 to 6 Months", FD25&lt;=9, "6 to 9 Months", FD25&lt;=12, "9 to 12 Months", FD25&lt;=15, "12 to 15 Months", FD25&lt;=18, "15 to 18 Months", FD25&lt;=24, "18 to 24 Months", FD25&gt;24, "&gt; 24 Months")</f>
        <v>9 to 12 Months</v>
      </c>
      <c r="FN25" s="37" t="str" cm="1">
        <f t="array" ref="FN25">_xlfn.IFS(FE25="", "No Data", FE25&lt;0, "Negative/Future", FE25=0, "Zero Days", FE25&lt;=3, "&lt; 3 Months", FE25&lt;=6, "3 to 6 Months", FE25&lt;=9, "6 to 9 Months", FE25&lt;=12, "9 to 12 Months", FE25&lt;=15, "12 to 15 Months", FE25&lt;=18, "15 to 18 Months", FE25&lt;=24, "18 to 24 Months", FE25&gt;24, "&gt; 24 Months")</f>
        <v>No Data</v>
      </c>
      <c r="FO25" s="37" t="str" cm="1">
        <f t="array" ref="FO25">_xlfn.IFS(FG25="", "No Data", FG25&lt;0, "Negative/Future", FG25=0, "Zero Days", FG25&lt;=3, "&lt; 3 Months", FG25&lt;=6, "3 to 6 Months", FG25&lt;=9, "6 to 9 Months", FG25&lt;=12, "9 to 12 Months", FG25&lt;=15, "12 to 15 Months", FG25&lt;=18, "15 to 18 Months", FG25&lt;=24, "18 to 24 Months", FG25&gt;24, "&gt; 24 Months")</f>
        <v>No Data</v>
      </c>
      <c r="FP25" s="37" t="str" cm="1">
        <f t="array" ref="FP25">_xlfn.IFS(FF25="", "No Data", FF25&lt;0, "Negative/Future", FF25=0, "Zero Days", FF25&lt;=3, "&lt; 3 Months", FF25&lt;=6, "3 to 6 Months", FF25&lt;=9, "6 to 9 Months", FF25&lt;=12, "9 to 12 Months", FF25&lt;=15, "12 to 15 Months", FF25&lt;=18, "15 to 18 Months", FF25&lt;=24, "18 to 24 Months", FF25&gt;24, "&gt; 24 Months")</f>
        <v>No Data</v>
      </c>
      <c r="FQ25" s="29" t="s">
        <v>344</v>
      </c>
      <c r="FR25" s="29">
        <v>8838535307</v>
      </c>
      <c r="FS25" s="38" t="str">
        <f>VLOOKUP(_xlfn.XLOOKUP(B25,[1]MDA_Assets!D:D,[1]MDA_Assets!I:I,"",0),[1]Validation!$B$1:$C$8,2,0)</f>
        <v>C</v>
      </c>
      <c r="FT25" s="38" t="s">
        <v>228</v>
      </c>
      <c r="FU25" s="31" t="str">
        <f>_xlfn.XLOOKUP(B25,[1]MDA_Assets!D:D,[1]MDA_Assets!X:X,"",0)</f>
        <v>No</v>
      </c>
      <c r="FV25" s="39">
        <v>2</v>
      </c>
      <c r="FW25" s="39">
        <v>0</v>
      </c>
      <c r="FX25" s="39">
        <v>0</v>
      </c>
      <c r="FY25" s="39">
        <v>7</v>
      </c>
      <c r="FZ25" s="40">
        <f t="shared" si="6"/>
        <v>46396</v>
      </c>
      <c r="GA25" s="40">
        <f t="shared" si="6"/>
        <v>45944</v>
      </c>
      <c r="GB25" s="40">
        <f t="shared" si="7"/>
        <v>46761</v>
      </c>
      <c r="GC25" s="40">
        <f t="shared" si="8"/>
        <v>46761</v>
      </c>
      <c r="GD25" s="40">
        <f t="shared" si="9"/>
        <v>46492</v>
      </c>
      <c r="GE25" s="40">
        <f t="shared" si="10"/>
        <v>46396</v>
      </c>
      <c r="GF25" s="40" t="str">
        <f t="shared" si="39"/>
        <v/>
      </c>
      <c r="GG25" s="40" t="str">
        <f t="shared" si="39"/>
        <v/>
      </c>
      <c r="GH25" s="40" t="str">
        <f t="shared" si="39"/>
        <v/>
      </c>
      <c r="GI25" s="39">
        <f t="shared" si="40"/>
        <v>1</v>
      </c>
      <c r="GJ25" s="39">
        <f t="shared" si="41"/>
        <v>0</v>
      </c>
      <c r="GK25" s="39">
        <f t="shared" si="42"/>
        <v>0</v>
      </c>
      <c r="GL25" s="39">
        <f t="shared" si="43"/>
        <v>5</v>
      </c>
    </row>
    <row r="26" spans="1:194" x14ac:dyDescent="0.25">
      <c r="A26" s="19">
        <v>26</v>
      </c>
      <c r="B26" s="43" t="s">
        <v>357</v>
      </c>
      <c r="C26" s="43" t="s">
        <v>254</v>
      </c>
      <c r="D26" s="43" t="s">
        <v>241</v>
      </c>
      <c r="E26" s="43" t="s">
        <v>358</v>
      </c>
      <c r="F26" s="43" t="s">
        <v>359</v>
      </c>
      <c r="G26" s="43" t="s">
        <v>190</v>
      </c>
      <c r="H26" s="43" t="s">
        <v>205</v>
      </c>
      <c r="I26" s="43" t="s">
        <v>192</v>
      </c>
      <c r="J26" s="44">
        <f t="shared" si="12"/>
        <v>44984.475694444445</v>
      </c>
      <c r="K26" s="44">
        <v>44620.475694444445</v>
      </c>
      <c r="L26" s="44">
        <v>44546</v>
      </c>
      <c r="M26" s="43" t="s">
        <v>2015</v>
      </c>
      <c r="N26" s="43" t="s">
        <v>193</v>
      </c>
      <c r="O26" s="44">
        <v>46049.448900462965</v>
      </c>
      <c r="P26" s="43">
        <v>4311</v>
      </c>
      <c r="Q26" s="43">
        <v>3233</v>
      </c>
      <c r="R26" s="43">
        <v>1078</v>
      </c>
      <c r="S26" s="43" t="s">
        <v>206</v>
      </c>
      <c r="T26" s="44">
        <v>46026.770833333336</v>
      </c>
      <c r="U26" s="44">
        <v>46026.770833333336</v>
      </c>
      <c r="V26" s="44">
        <v>46026.770833333336</v>
      </c>
      <c r="W26" s="44">
        <v>46026.770833333336</v>
      </c>
      <c r="X26" s="44">
        <v>46026.770833333336</v>
      </c>
      <c r="Y26" s="44">
        <v>46026.770833333336</v>
      </c>
      <c r="Z26" s="43" t="s">
        <v>195</v>
      </c>
      <c r="AA26" s="43"/>
      <c r="AB26" s="43"/>
      <c r="AC26" s="43"/>
      <c r="AD26" s="43"/>
      <c r="AE26" s="43">
        <v>6</v>
      </c>
      <c r="AF26" s="43" t="s">
        <v>1252</v>
      </c>
      <c r="AG26" s="43" t="s">
        <v>1252</v>
      </c>
      <c r="AH26" s="43" t="s">
        <v>2016</v>
      </c>
      <c r="AI26" s="43" t="s">
        <v>2016</v>
      </c>
      <c r="AJ26" s="43" t="s">
        <v>2017</v>
      </c>
      <c r="AK26" s="43" t="s">
        <v>2016</v>
      </c>
      <c r="AL26" s="47">
        <v>46206</v>
      </c>
      <c r="AM26" s="47">
        <v>46206</v>
      </c>
      <c r="AN26" s="47">
        <v>46391</v>
      </c>
      <c r="AO26" s="47">
        <v>46391</v>
      </c>
      <c r="AP26" s="47">
        <v>46756</v>
      </c>
      <c r="AQ26" s="47">
        <v>46391</v>
      </c>
      <c r="AR26" s="48"/>
      <c r="AS26" s="48"/>
      <c r="AT26" s="48"/>
      <c r="AU26" s="43">
        <v>0</v>
      </c>
      <c r="AV26" s="43">
        <v>0</v>
      </c>
      <c r="AW26" s="43">
        <v>0</v>
      </c>
      <c r="AX26" s="51" t="s">
        <v>360</v>
      </c>
      <c r="AY26" s="51" t="s">
        <v>221</v>
      </c>
      <c r="AZ26" s="51" t="s">
        <v>198</v>
      </c>
      <c r="BA26" s="20">
        <f t="shared" ca="1" si="13"/>
        <v>0</v>
      </c>
      <c r="BB26" s="20">
        <f t="shared" ca="1" si="13"/>
        <v>0</v>
      </c>
      <c r="BC26" s="20">
        <f t="shared" ca="1" si="13"/>
        <v>0</v>
      </c>
      <c r="BD26" s="20">
        <f t="shared" ca="1" si="13"/>
        <v>0</v>
      </c>
      <c r="BE26" s="20">
        <f t="shared" ca="1" si="13"/>
        <v>0</v>
      </c>
      <c r="BF26" s="20">
        <f t="shared" ca="1" si="13"/>
        <v>0</v>
      </c>
      <c r="BG26" s="21" t="str">
        <f t="shared" ca="1" si="13"/>
        <v/>
      </c>
      <c r="BH26" s="21" t="str">
        <f t="shared" ca="1" si="13"/>
        <v/>
      </c>
      <c r="BI26" s="21" t="str">
        <f t="shared" ca="1" si="13"/>
        <v/>
      </c>
      <c r="BJ26" s="22">
        <f t="shared" ca="1" si="14"/>
        <v>0</v>
      </c>
      <c r="BK26" s="21">
        <f t="shared" si="15"/>
        <v>3</v>
      </c>
      <c r="BL26" s="22">
        <f t="shared" ca="1" si="16"/>
        <v>4691</v>
      </c>
      <c r="BM26" s="22">
        <f t="shared" ca="1" si="17"/>
        <v>3518</v>
      </c>
      <c r="BN26" s="23">
        <f t="shared" ca="1" si="18"/>
        <v>1173</v>
      </c>
      <c r="BO26" s="24">
        <f t="shared" ca="1" si="19"/>
        <v>380</v>
      </c>
      <c r="BP26" s="51" t="str">
        <f>_xlfn.XLOOKUP(E26,[1]Validation!E:E,[1]Validation!F:F,"")</f>
        <v>EN5</v>
      </c>
      <c r="BQ26" s="51" t="str">
        <f>_xlfn.XLOOKUP(BP26,[1]Validation!F:F,[1]Validation!G:G,"")</f>
        <v>EN4 to EN7</v>
      </c>
      <c r="BR26" s="52" t="str">
        <f>VLOOKUP(G26,[1]Validation!$B$1:$C$9,2,0)</f>
        <v>B</v>
      </c>
      <c r="BS26" s="51">
        <f t="shared" ca="1" si="20"/>
        <v>51</v>
      </c>
      <c r="BT26" s="53">
        <f>_xlfn.XLOOKUP(B26,'[2]1. All Calls'!$R:$R,'[2]1. All Calls'!$A:$A,"",0)</f>
        <v>46175.491446759297</v>
      </c>
      <c r="BU26" s="51" t="str">
        <f>_xlfn.XLOOKUP(B26,'[2]1. All Calls'!$R:$R,'[2]1. All Calls'!$F:$F,"",0)</f>
        <v>CC-02102642</v>
      </c>
      <c r="BV26" s="51" t="str">
        <f>_xlfn.XLOOKUP(B26,'[2]1. All Calls'!$R:$R,'[2]1. All Calls'!$J:$J,"",0)</f>
        <v>Sales Call</v>
      </c>
      <c r="BW26" s="53" t="str">
        <f>_xlfn.XLOOKUP(B26,'[2]Sch Calls'!$R:$R,'[2]Sch Calls'!$A:$A,"",0)</f>
        <v/>
      </c>
      <c r="BX26" s="51" t="str">
        <f>_xlfn.XLOOKUP(B26,'[2]Sch Calls'!$R:$R,'[2]Sch Calls'!$B:$B,"",0)</f>
        <v/>
      </c>
      <c r="BY26" s="51" t="str">
        <f t="shared" si="21"/>
        <v>04-Jul-26</v>
      </c>
      <c r="BZ26" s="51" t="str">
        <f t="shared" si="21"/>
        <v>04-Jul-26</v>
      </c>
      <c r="CA26" s="51" t="str">
        <f t="shared" si="22"/>
        <v>07-Oct-26</v>
      </c>
      <c r="CB26" s="51" t="str">
        <f t="shared" si="23"/>
        <v>05-Jul-27</v>
      </c>
      <c r="CC26" s="51" t="str">
        <f t="shared" si="24"/>
        <v>05-Jan-28</v>
      </c>
      <c r="CD26" s="51" t="str">
        <f t="shared" si="25"/>
        <v>05-Jan-27</v>
      </c>
      <c r="CE26" s="51">
        <f t="shared" ca="1" si="26"/>
        <v>149</v>
      </c>
      <c r="CF26" s="51">
        <f t="shared" ca="1" si="26"/>
        <v>149</v>
      </c>
      <c r="CG26" s="51">
        <f t="shared" ca="1" si="27"/>
        <v>149</v>
      </c>
      <c r="CH26" s="51">
        <f t="shared" ca="1" si="28"/>
        <v>149</v>
      </c>
      <c r="CI26" s="51">
        <f t="shared" ca="1" si="29"/>
        <v>149</v>
      </c>
      <c r="CJ26" s="51">
        <f t="shared" ca="1" si="30"/>
        <v>149</v>
      </c>
      <c r="CK26" s="51">
        <f t="shared" ca="1" si="44"/>
        <v>447</v>
      </c>
      <c r="CL26" s="51">
        <f t="shared" ca="1" si="44"/>
        <v>447</v>
      </c>
      <c r="CM26" s="51">
        <f t="shared" ca="1" si="44"/>
        <v>447</v>
      </c>
      <c r="CN26" s="51">
        <f t="shared" ca="1" si="44"/>
        <v>447</v>
      </c>
      <c r="CO26" s="51">
        <f t="shared" ca="1" si="44"/>
        <v>447</v>
      </c>
      <c r="CP26" s="51">
        <f t="shared" ca="1" si="44"/>
        <v>447</v>
      </c>
      <c r="CQ26" s="51">
        <f t="shared" ca="1" si="45"/>
        <v>1359</v>
      </c>
      <c r="CR26" s="51">
        <f t="shared" ca="1" si="45"/>
        <v>1359</v>
      </c>
      <c r="CS26" s="51">
        <f t="shared" ca="1" si="45"/>
        <v>3359</v>
      </c>
      <c r="CT26" s="51">
        <f t="shared" ca="1" si="45"/>
        <v>3359</v>
      </c>
      <c r="CU26" s="51">
        <f t="shared" ca="1" si="45"/>
        <v>7359</v>
      </c>
      <c r="CV26" s="54">
        <f t="shared" ca="1" si="45"/>
        <v>3359</v>
      </c>
      <c r="CW26" s="25" t="s">
        <v>212</v>
      </c>
      <c r="CX26" s="55">
        <v>0.75</v>
      </c>
      <c r="CY26" s="55"/>
      <c r="CZ26" s="26">
        <v>0</v>
      </c>
      <c r="DA26" s="26">
        <v>0</v>
      </c>
      <c r="DB26" s="26">
        <v>0</v>
      </c>
      <c r="DC26" s="26">
        <v>0</v>
      </c>
      <c r="DD26" s="26">
        <v>0</v>
      </c>
      <c r="DE26" s="26">
        <v>0</v>
      </c>
      <c r="DF26" s="26">
        <v>0</v>
      </c>
      <c r="DG26" s="26">
        <v>0</v>
      </c>
      <c r="DH26" s="26">
        <v>0</v>
      </c>
      <c r="DI26" s="26">
        <v>0</v>
      </c>
      <c r="DJ26" s="26">
        <v>0</v>
      </c>
      <c r="DK26" s="26">
        <v>0</v>
      </c>
      <c r="DL26" s="27">
        <f t="shared" si="31"/>
        <v>46250.491446759297</v>
      </c>
      <c r="DM26" s="28">
        <f t="shared" ca="1" si="32"/>
        <v>0</v>
      </c>
      <c r="DN26" s="56">
        <f>_xlfn.XLOOKUP(B26,'[2]1. All Calls'!$R:$R,'[2]1. All Calls'!$A:$A,"",0)</f>
        <v>46175.491446759297</v>
      </c>
      <c r="DO26" s="57" t="str">
        <f ca="1">VLOOKUP(DM26,[1]Validation!$B$20:$C$25,2,0)</f>
        <v>Within 3 months</v>
      </c>
      <c r="DP26" s="58" t="str">
        <f>_xlfn.XLOOKUP(B26,'[1]Active AMCs- Dealer'!E:E,'[1]Active AMCs- Dealer'!L:L,"Not in AMC",0)</f>
        <v>Not in AMC</v>
      </c>
      <c r="DQ26" s="50" t="s">
        <v>238</v>
      </c>
      <c r="DR26" s="29" t="str">
        <f>_xlfn.XLOOKUP(B26,'[2]1. All Calls'!$R:$R,'[2]1. All Calls'!$F:$F,"",0)</f>
        <v>CC-02102642</v>
      </c>
      <c r="DS26" s="29" t="str">
        <f>_xlfn.XLOOKUP(B26,'[2]1. All Calls'!$R:$R,'[2]1. All Calls'!$AB:$AB,"",0)</f>
        <v>Sales call carried out for HMR update</v>
      </c>
      <c r="DT26" s="30">
        <f>_xlfn.XLOOKUP(DR26,'[2]1. All Calls'!$F:$F,'[2]1. All Calls'!$A:$A,"",0)</f>
        <v>46175.491446759297</v>
      </c>
      <c r="DU26" s="31">
        <f>_xlfn.XLOOKUP(DR26,'[2]1. All Calls'!$F:$F,'[2]1. All Calls'!$B:$B,"",0)</f>
        <v>4992</v>
      </c>
      <c r="DV26" s="31">
        <f>_xlfn.XLOOKUP(B26,[1]MDA_Assets!D:D,[1]MDA_Assets!N:N,"",0)</f>
        <v>0</v>
      </c>
      <c r="DW26" s="31">
        <f>_xlfn.XLOOKUP(B26,[1]MDA_Assets!D:D,[1]MDA_Assets!O:O,"",0)</f>
        <v>0</v>
      </c>
      <c r="DX26" s="32" t="str">
        <f>_xlfn.XLOOKUP(B26,[1]MDA_Assets!D:D,[1]MDA_Assets!Q:Q,"",0)</f>
        <v>XD</v>
      </c>
      <c r="DY26" s="33">
        <f>_xlfn.XLOOKUP(B26,[1]MDA_Assets!D:D,[1]MDA_Assets!R:R,"",0)</f>
        <v>46027</v>
      </c>
      <c r="DZ26" s="33">
        <f>_xlfn.XLOOKUP(B26,[1]MDA_Assets!D:D,[1]MDA_Assets!S:S,"",0)</f>
        <v>46026</v>
      </c>
      <c r="EA26" s="33">
        <f>_xlfn.XLOOKUP(B26,[1]MDA_Assets!D:D,[1]MDA_Assets!T:T,"",0)</f>
        <v>46026</v>
      </c>
      <c r="EB26" s="33">
        <f>_xlfn.XLOOKUP(B26,[1]MDA_Assets!D:D,[1]MDA_Assets!U:U,"",0)</f>
        <v>46026</v>
      </c>
      <c r="EC26" s="33">
        <f>_xlfn.XLOOKUP(B26,[1]MDA_Assets!D:D,[1]MDA_Assets!V:V,"",0)</f>
        <v>46026</v>
      </c>
      <c r="ED26" s="33">
        <f>_xlfn.XLOOKUP(B26,[1]MDA_Assets!D:D,[1]MDA_Assets!W:W,"",0)</f>
        <v>46026</v>
      </c>
      <c r="EE26" s="32" t="str">
        <f>_xlfn.XLOOKUP(B26,[1]MDA_Assets!D:D,[1]MDA_Assets!X:X,"",0)</f>
        <v>No</v>
      </c>
      <c r="EF26" s="33">
        <f>_xlfn.XLOOKUP(B26,[1]MDA_Assets!D:D,[1]MDA_Assets!Y:Y,"",0)</f>
        <v>0</v>
      </c>
      <c r="EG26" s="33">
        <f>_xlfn.XLOOKUP(B26,[1]MDA_Assets!D:D,[1]MDA_Assets!Z:Z,"",0)</f>
        <v>0</v>
      </c>
      <c r="EH26" s="33">
        <f>_xlfn.XLOOKUP(B26,[1]MDA_Assets!D:D,[1]MDA_Assets!AA:AA,"",0)</f>
        <v>0</v>
      </c>
      <c r="EI26" s="34">
        <f>_xlfn.XLOOKUP(B26,[1]MDA_Assets!D:D,[1]MDA_Assets!P:P,"",0)</f>
        <v>3</v>
      </c>
      <c r="EJ26" s="35" t="str">
        <f>_xlfn.XLOOKUP(B26,[1]MDA_Assets!D:D,[1]MDA_Assets!AB:AB,"",0)</f>
        <v>1806</v>
      </c>
      <c r="EK26" s="35" t="str">
        <f>_xlfn.XLOOKUP(B26,[1]MDA_Assets!D:D,[1]MDA_Assets!AC:AC,"",0)</f>
        <v>1806</v>
      </c>
      <c r="EL26" s="35" t="str">
        <f>_xlfn.XLOOKUP(B26,[1]MDA_Assets!D:D,[1]MDA_Assets!AD:AD,"",0)</f>
        <v>2806</v>
      </c>
      <c r="EM26" s="35" t="str">
        <f>_xlfn.XLOOKUP(B26,[1]MDA_Assets!D:D,[1]MDA_Assets!AE:AE,"",0)</f>
        <v>3806</v>
      </c>
      <c r="EN26" s="35" t="str">
        <f>_xlfn.XLOOKUP(B26,[1]MDA_Assets!D:D,[1]MDA_Assets!AF:AF,"",0)</f>
        <v>6992</v>
      </c>
      <c r="EO26" s="35" t="str">
        <f>_xlfn.XLOOKUP(B26,[1]MDA_Assets!D:D,[1]MDA_Assets!AG:AG,"",0)</f>
        <v>3806</v>
      </c>
      <c r="EP26" s="36">
        <f t="shared" si="33"/>
        <v>180</v>
      </c>
      <c r="EQ26" s="36">
        <f t="shared" si="33"/>
        <v>180</v>
      </c>
      <c r="ER26" s="36">
        <f t="shared" si="34"/>
        <v>365</v>
      </c>
      <c r="ES26" s="36">
        <f t="shared" si="35"/>
        <v>365</v>
      </c>
      <c r="ET26" s="36">
        <f t="shared" si="36"/>
        <v>730</v>
      </c>
      <c r="EU26" s="36">
        <f t="shared" si="37"/>
        <v>365</v>
      </c>
      <c r="EV26" s="36" t="str">
        <f t="shared" si="38"/>
        <v/>
      </c>
      <c r="EW26" s="36" t="str">
        <f t="shared" si="3"/>
        <v/>
      </c>
      <c r="EX26" s="36" t="str">
        <f t="shared" si="4"/>
        <v/>
      </c>
      <c r="EY26" s="36">
        <f t="shared" si="5"/>
        <v>5.81</v>
      </c>
      <c r="EZ26" s="36">
        <f t="shared" si="5"/>
        <v>5.81</v>
      </c>
      <c r="FA26" s="36">
        <f t="shared" si="5"/>
        <v>11.78</v>
      </c>
      <c r="FB26" s="36">
        <f t="shared" si="5"/>
        <v>11.78</v>
      </c>
      <c r="FC26" s="36">
        <f t="shared" si="5"/>
        <v>23.55</v>
      </c>
      <c r="FD26" s="36">
        <f t="shared" si="5"/>
        <v>11.78</v>
      </c>
      <c r="FE26" s="36" t="str">
        <f t="shared" si="5"/>
        <v/>
      </c>
      <c r="FF26" s="36" t="str">
        <f t="shared" si="5"/>
        <v/>
      </c>
      <c r="FG26" s="36" t="str">
        <f t="shared" si="5"/>
        <v/>
      </c>
      <c r="FH26" s="37" t="str" cm="1">
        <f t="array" ref="FH26">_xlfn.IFS(EY26="", "No Data", EY26&lt;0, "Negative/Future", EY26=0, "Zero Days", EY26&lt;=3, "&lt; 3 Months", EY26&lt;=6, "3 to 6 Months", EY26&lt;=9, "6 to 9 Months", EY26&lt;=12, "9 to 12 Months", EY26&lt;=15, "12 to 15 Months", EY26&lt;=18, "15 to 18 Months", EY26&lt;=24, "18 to 24 Months", EY26&gt;24, "&gt; 24 Months")</f>
        <v>3 to 6 Months</v>
      </c>
      <c r="FI26" s="37" t="str" cm="1">
        <f t="array" ref="FI26">_xlfn.IFS(EZ26="", "No Data", EZ26&lt;0, "Negative/Future", EZ26=0, "Zero Days", EZ26&lt;=3, "&lt; 3 Months", EZ26&lt;=6, "3 to 6 Months", EZ26&lt;=9, "6 to 9 Months", EZ26&lt;=12, "9 to 12 Months", EZ26&lt;=15, "12 to 15 Months", EZ26&lt;=18, "15 to 18 Months", EZ26&lt;=24, "18 to 24 Months", EZ26&gt;24, "&gt; 24 Months")</f>
        <v>3 to 6 Months</v>
      </c>
      <c r="FJ26" s="37" t="str" cm="1">
        <f t="array" ref="FJ26">_xlfn.IFS(FA26="", "No Data", FA26&lt;0, "Negative/Future", FA26=0, "Zero Days", FA26&lt;=3, "&lt; 3 Months", FA26&lt;=6, "3 to 6 Months", FA26&lt;=9, "6 to 9 Months", FA26&lt;=12, "9 to 12 Months", FA26&lt;=15, "12 to 15 Months", FA26&lt;=18, "15 to 18 Months", FA26&lt;=24, "18 to 24 Months", FA26&gt;24, "&gt; 24 Months")</f>
        <v>9 to 12 Months</v>
      </c>
      <c r="FK26" s="37" t="str" cm="1">
        <f t="array" ref="FK26">_xlfn.IFS(FB26="", "No Data", FB26&lt;0, "Negative/Future", FB26=0, "Zero Days", FB26&lt;=3, "&lt; 3 Months", FB26&lt;=6, "3 to 6 Months", FB26&lt;=9, "6 to 9 Months", FB26&lt;=12, "9 to 12 Months", FB26&lt;=15, "12 to 15 Months", FB26&lt;=18, "15 to 18 Months", FB26&lt;=24, "18 to 24 Months", FB26&gt;24, "&gt; 24 Months")</f>
        <v>9 to 12 Months</v>
      </c>
      <c r="FL26" s="37" t="str" cm="1">
        <f t="array" ref="FL26">_xlfn.IFS(FC26="", "No Data", FC26&lt;0, "Negative/Future", FC26=0, "Zero Days", FC26&lt;=3, "&lt; 3 Months", FC26&lt;=6, "3 to 6 Months", FC26&lt;=9, "6 to 9 Months", FC26&lt;=12, "9 to 12 Months", FC26&lt;=15, "12 to 15 Months", FC26&lt;=18, "15 to 18 Months", FC26&lt;=24, "18 to 24 Months", FC26&gt;24, "&gt; 24 Months")</f>
        <v>18 to 24 Months</v>
      </c>
      <c r="FM26" s="37" t="str" cm="1">
        <f t="array" ref="FM26">_xlfn.IFS(FD26="", "No Data", FD26&lt;0, "Negative/Future", FD26=0, "Zero Days", FD26&lt;=3, "&lt; 3 Months", FD26&lt;=6, "3 to 6 Months", FD26&lt;=9, "6 to 9 Months", FD26&lt;=12, "9 to 12 Months", FD26&lt;=15, "12 to 15 Months", FD26&lt;=18, "15 to 18 Months", FD26&lt;=24, "18 to 24 Months", FD26&gt;24, "&gt; 24 Months")</f>
        <v>9 to 12 Months</v>
      </c>
      <c r="FN26" s="37" t="str" cm="1">
        <f t="array" ref="FN26">_xlfn.IFS(FE26="", "No Data", FE26&lt;0, "Negative/Future", FE26=0, "Zero Days", FE26&lt;=3, "&lt; 3 Months", FE26&lt;=6, "3 to 6 Months", FE26&lt;=9, "6 to 9 Months", FE26&lt;=12, "9 to 12 Months", FE26&lt;=15, "12 to 15 Months", FE26&lt;=18, "15 to 18 Months", FE26&lt;=24, "18 to 24 Months", FE26&gt;24, "&gt; 24 Months")</f>
        <v>No Data</v>
      </c>
      <c r="FO26" s="37" t="str" cm="1">
        <f t="array" ref="FO26">_xlfn.IFS(FG26="", "No Data", FG26&lt;0, "Negative/Future", FG26=0, "Zero Days", FG26&lt;=3, "&lt; 3 Months", FG26&lt;=6, "3 to 6 Months", FG26&lt;=9, "6 to 9 Months", FG26&lt;=12, "9 to 12 Months", FG26&lt;=15, "12 to 15 Months", FG26&lt;=18, "15 to 18 Months", FG26&lt;=24, "18 to 24 Months", FG26&gt;24, "&gt; 24 Months")</f>
        <v>No Data</v>
      </c>
      <c r="FP26" s="37" t="str" cm="1">
        <f t="array" ref="FP26">_xlfn.IFS(FF26="", "No Data", FF26&lt;0, "Negative/Future", FF26=0, "Zero Days", FF26&lt;=3, "&lt; 3 Months", FF26&lt;=6, "3 to 6 Months", FF26&lt;=9, "6 to 9 Months", FF26&lt;=12, "9 to 12 Months", FF26&lt;=15, "12 to 15 Months", FF26&lt;=18, "15 to 18 Months", FF26&lt;=24, "18 to 24 Months", FF26&gt;24, "&gt; 24 Months")</f>
        <v>No Data</v>
      </c>
      <c r="FQ26" s="29" t="s">
        <v>361</v>
      </c>
      <c r="FR26" s="29">
        <v>6360912039</v>
      </c>
      <c r="FS26" s="38" t="str">
        <f>VLOOKUP(_xlfn.XLOOKUP(B26,[1]MDA_Assets!D:D,[1]MDA_Assets!I:I,"",0),[1]Validation!$B$1:$C$8,2,0)</f>
        <v>B</v>
      </c>
      <c r="FT26" s="38" t="s">
        <v>202</v>
      </c>
      <c r="FU26" s="31" t="str">
        <f>_xlfn.XLOOKUP(B26,[1]MDA_Assets!D:D,[1]MDA_Assets!X:X,"",0)</f>
        <v>No</v>
      </c>
      <c r="FV26" s="39">
        <v>0</v>
      </c>
      <c r="FW26" s="39">
        <v>0</v>
      </c>
      <c r="FX26" s="39">
        <v>0</v>
      </c>
      <c r="FY26" s="39">
        <v>9</v>
      </c>
      <c r="FZ26" s="40">
        <f t="shared" si="6"/>
        <v>46206</v>
      </c>
      <c r="GA26" s="40">
        <f t="shared" si="6"/>
        <v>46206</v>
      </c>
      <c r="GB26" s="40">
        <f t="shared" si="7"/>
        <v>46392</v>
      </c>
      <c r="GC26" s="40">
        <f t="shared" si="8"/>
        <v>46391</v>
      </c>
      <c r="GD26" s="40">
        <f t="shared" si="9"/>
        <v>46756</v>
      </c>
      <c r="GE26" s="40">
        <f t="shared" si="10"/>
        <v>46391</v>
      </c>
      <c r="GF26" s="40" t="str">
        <f t="shared" si="39"/>
        <v/>
      </c>
      <c r="GG26" s="40" t="str">
        <f t="shared" si="39"/>
        <v/>
      </c>
      <c r="GH26" s="40" t="str">
        <f t="shared" si="39"/>
        <v/>
      </c>
      <c r="GI26" s="39">
        <f t="shared" si="40"/>
        <v>0</v>
      </c>
      <c r="GJ26" s="39">
        <f t="shared" si="41"/>
        <v>0</v>
      </c>
      <c r="GK26" s="39">
        <f t="shared" si="42"/>
        <v>0</v>
      </c>
      <c r="GL26" s="39">
        <f t="shared" si="43"/>
        <v>6</v>
      </c>
    </row>
    <row r="27" spans="1:194" x14ac:dyDescent="0.25">
      <c r="A27" s="19">
        <v>27</v>
      </c>
      <c r="B27" s="43" t="s">
        <v>362</v>
      </c>
      <c r="C27" s="43" t="s">
        <v>254</v>
      </c>
      <c r="D27" s="43" t="s">
        <v>241</v>
      </c>
      <c r="E27" s="43" t="s">
        <v>305</v>
      </c>
      <c r="F27" s="43" t="s">
        <v>363</v>
      </c>
      <c r="G27" s="43" t="s">
        <v>243</v>
      </c>
      <c r="H27" s="43" t="s">
        <v>277</v>
      </c>
      <c r="I27" s="43" t="s">
        <v>192</v>
      </c>
      <c r="J27" s="44">
        <f t="shared" si="12"/>
        <v>44938.770833333336</v>
      </c>
      <c r="K27" s="44">
        <v>44574.770833333336</v>
      </c>
      <c r="L27" s="44">
        <v>44526</v>
      </c>
      <c r="M27" s="43" t="s">
        <v>2018</v>
      </c>
      <c r="N27" s="43" t="s">
        <v>193</v>
      </c>
      <c r="O27" s="44">
        <v>46051.495416666665</v>
      </c>
      <c r="P27" s="43">
        <v>7074</v>
      </c>
      <c r="Q27" s="43">
        <v>1981</v>
      </c>
      <c r="R27" s="43">
        <v>5093</v>
      </c>
      <c r="S27" s="43" t="s">
        <v>206</v>
      </c>
      <c r="T27" s="44">
        <v>46008.770833333336</v>
      </c>
      <c r="U27" s="44">
        <v>46008.770833333336</v>
      </c>
      <c r="V27" s="44">
        <v>46008.770833333336</v>
      </c>
      <c r="W27" s="44">
        <v>46008.770833333336</v>
      </c>
      <c r="X27" s="44">
        <v>46008.770833333336</v>
      </c>
      <c r="Y27" s="44">
        <v>46008.770833333336</v>
      </c>
      <c r="Z27" s="43" t="s">
        <v>195</v>
      </c>
      <c r="AA27" s="43"/>
      <c r="AB27" s="43"/>
      <c r="AC27" s="43"/>
      <c r="AD27" s="43"/>
      <c r="AE27" s="43">
        <v>8</v>
      </c>
      <c r="AF27" s="43" t="s">
        <v>2019</v>
      </c>
      <c r="AG27" s="43" t="s">
        <v>2019</v>
      </c>
      <c r="AH27" s="43" t="s">
        <v>2020</v>
      </c>
      <c r="AI27" s="43" t="s">
        <v>2020</v>
      </c>
      <c r="AJ27" s="43" t="s">
        <v>2021</v>
      </c>
      <c r="AK27" s="43" t="s">
        <v>2020</v>
      </c>
      <c r="AL27" s="49">
        <v>46188</v>
      </c>
      <c r="AM27" s="49">
        <v>46188</v>
      </c>
      <c r="AN27" s="47">
        <v>46373</v>
      </c>
      <c r="AO27" s="47">
        <v>46373</v>
      </c>
      <c r="AP27" s="47">
        <v>46738</v>
      </c>
      <c r="AQ27" s="47">
        <v>46373</v>
      </c>
      <c r="AR27" s="48"/>
      <c r="AS27" s="48"/>
      <c r="AT27" s="48"/>
      <c r="AU27" s="43">
        <v>0</v>
      </c>
      <c r="AV27" s="43">
        <v>0</v>
      </c>
      <c r="AW27" s="43">
        <v>1</v>
      </c>
      <c r="AX27" s="51" t="s">
        <v>316</v>
      </c>
      <c r="AY27" s="51" t="s">
        <v>316</v>
      </c>
      <c r="AZ27" s="51" t="s">
        <v>198</v>
      </c>
      <c r="BA27" s="20">
        <f t="shared" ca="1" si="13"/>
        <v>1</v>
      </c>
      <c r="BB27" s="20">
        <f t="shared" ca="1" si="13"/>
        <v>1</v>
      </c>
      <c r="BC27" s="20">
        <f t="shared" ca="1" si="13"/>
        <v>0</v>
      </c>
      <c r="BD27" s="20">
        <f t="shared" ca="1" si="13"/>
        <v>0</v>
      </c>
      <c r="BE27" s="20">
        <f t="shared" ca="1" si="13"/>
        <v>0</v>
      </c>
      <c r="BF27" s="20">
        <f t="shared" ca="1" si="13"/>
        <v>0</v>
      </c>
      <c r="BG27" s="21" t="str">
        <f t="shared" ca="1" si="13"/>
        <v/>
      </c>
      <c r="BH27" s="21" t="str">
        <f t="shared" ca="1" si="13"/>
        <v/>
      </c>
      <c r="BI27" s="21" t="str">
        <f t="shared" ca="1" si="13"/>
        <v/>
      </c>
      <c r="BJ27" s="22">
        <f t="shared" ca="1" si="14"/>
        <v>2</v>
      </c>
      <c r="BK27" s="21">
        <f t="shared" si="15"/>
        <v>8</v>
      </c>
      <c r="BL27" s="22">
        <f t="shared" ca="1" si="16"/>
        <v>8070</v>
      </c>
      <c r="BM27" s="22">
        <f t="shared" ca="1" si="17"/>
        <v>2260</v>
      </c>
      <c r="BN27" s="23">
        <f t="shared" ca="1" si="18"/>
        <v>5810</v>
      </c>
      <c r="BO27" s="24">
        <f t="shared" ca="1" si="19"/>
        <v>996</v>
      </c>
      <c r="BP27" s="51" t="str">
        <f>_xlfn.XLOOKUP(E27,[1]Validation!E:E,[1]Validation!F:F,"")</f>
        <v>EN15</v>
      </c>
      <c r="BQ27" s="51" t="str">
        <f>_xlfn.XLOOKUP(BP27,[1]Validation!F:F,[1]Validation!G:G,"")</f>
        <v>EN11 to EN22</v>
      </c>
      <c r="BR27" s="52" t="str">
        <f>VLOOKUP(G27,[1]Validation!$B$1:$C$9,2,0)</f>
        <v>A</v>
      </c>
      <c r="BS27" s="51">
        <f t="shared" ca="1" si="20"/>
        <v>53</v>
      </c>
      <c r="BT27" s="53">
        <f>_xlfn.XLOOKUP(B27,'[2]1. All Calls'!$R:$R,'[2]1. All Calls'!$A:$A,"",0)</f>
        <v>46051.723807870403</v>
      </c>
      <c r="BU27" s="51" t="str">
        <f>_xlfn.XLOOKUP(B27,'[2]1. All Calls'!$R:$R,'[2]1. All Calls'!$F:$F,"",0)</f>
        <v>CC-01957761</v>
      </c>
      <c r="BV27" s="51" t="str">
        <f>_xlfn.XLOOKUP(B27,'[2]1. All Calls'!$R:$R,'[2]1. All Calls'!$J:$J,"",0)</f>
        <v>Sales Call</v>
      </c>
      <c r="BW27" s="53">
        <f>_xlfn.XLOOKUP(B27,'[2]Sch Calls'!$R:$R,'[2]Sch Calls'!$A:$A,"",0)</f>
        <v>46009.573611111096</v>
      </c>
      <c r="BX27" s="51">
        <f>_xlfn.XLOOKUP(B27,'[2]Sch Calls'!$R:$R,'[2]Sch Calls'!$B:$B,"",0)</f>
        <v>6822</v>
      </c>
      <c r="BY27" s="51" t="str">
        <f t="shared" si="21"/>
        <v>16-Jun-26</v>
      </c>
      <c r="BZ27" s="51" t="str">
        <f t="shared" si="21"/>
        <v>16-Jun-26</v>
      </c>
      <c r="CA27" s="51" t="str">
        <f t="shared" si="22"/>
        <v>19-Sep-26</v>
      </c>
      <c r="CB27" s="51" t="str">
        <f t="shared" si="23"/>
        <v>17-Jun-27</v>
      </c>
      <c r="CC27" s="51" t="str">
        <f t="shared" si="24"/>
        <v>18-Dec-27</v>
      </c>
      <c r="CD27" s="51" t="str">
        <f t="shared" si="25"/>
        <v>18-Dec-26</v>
      </c>
      <c r="CE27" s="51">
        <f t="shared" ca="1" si="26"/>
        <v>167</v>
      </c>
      <c r="CF27" s="51">
        <f t="shared" ca="1" si="26"/>
        <v>167</v>
      </c>
      <c r="CG27" s="51">
        <f t="shared" ca="1" si="27"/>
        <v>167</v>
      </c>
      <c r="CH27" s="51">
        <f t="shared" ca="1" si="28"/>
        <v>167</v>
      </c>
      <c r="CI27" s="51">
        <f t="shared" ca="1" si="29"/>
        <v>167</v>
      </c>
      <c r="CJ27" s="51">
        <f t="shared" ca="1" si="30"/>
        <v>167</v>
      </c>
      <c r="CK27" s="51">
        <f t="shared" ca="1" si="44"/>
        <v>1336</v>
      </c>
      <c r="CL27" s="51">
        <f t="shared" ca="1" si="44"/>
        <v>1336</v>
      </c>
      <c r="CM27" s="51">
        <f t="shared" ca="1" si="44"/>
        <v>1336</v>
      </c>
      <c r="CN27" s="51">
        <f t="shared" ca="1" si="44"/>
        <v>1336</v>
      </c>
      <c r="CO27" s="51">
        <f t="shared" ca="1" si="44"/>
        <v>1336</v>
      </c>
      <c r="CP27" s="51">
        <f t="shared" ca="1" si="44"/>
        <v>1336</v>
      </c>
      <c r="CQ27" s="51">
        <f t="shared" ca="1" si="45"/>
        <v>412</v>
      </c>
      <c r="CR27" s="51">
        <f t="shared" ca="1" si="45"/>
        <v>412</v>
      </c>
      <c r="CS27" s="51">
        <f t="shared" ca="1" si="45"/>
        <v>2412</v>
      </c>
      <c r="CT27" s="51">
        <f t="shared" ca="1" si="45"/>
        <v>2412</v>
      </c>
      <c r="CU27" s="51">
        <f t="shared" ca="1" si="45"/>
        <v>6412</v>
      </c>
      <c r="CV27" s="54">
        <f t="shared" ca="1" si="45"/>
        <v>2412</v>
      </c>
      <c r="CW27" s="25" t="s">
        <v>212</v>
      </c>
      <c r="CX27" s="55">
        <v>0.28999999999999998</v>
      </c>
      <c r="CY27" s="55"/>
      <c r="CZ27" s="26">
        <v>17</v>
      </c>
      <c r="DA27" s="26">
        <v>23</v>
      </c>
      <c r="DB27" s="26">
        <v>14</v>
      </c>
      <c r="DC27" s="26">
        <v>17</v>
      </c>
      <c r="DD27" s="26">
        <v>21</v>
      </c>
      <c r="DE27" s="26">
        <v>9</v>
      </c>
      <c r="DF27" s="26">
        <v>15</v>
      </c>
      <c r="DG27" s="26">
        <v>26</v>
      </c>
      <c r="DH27" s="26">
        <v>16</v>
      </c>
      <c r="DI27" s="26">
        <v>13</v>
      </c>
      <c r="DJ27" s="26">
        <v>25</v>
      </c>
      <c r="DK27" s="26">
        <v>14</v>
      </c>
      <c r="DL27" s="27">
        <f t="shared" si="31"/>
        <v>46126.723807870403</v>
      </c>
      <c r="DM27" s="28">
        <f t="shared" ca="1" si="32"/>
        <v>1</v>
      </c>
      <c r="DN27" s="56">
        <f>_xlfn.XLOOKUP(B27,'[2]1. All Calls'!$R:$R,'[2]1. All Calls'!$A:$A,"",0)</f>
        <v>46051.723807870403</v>
      </c>
      <c r="DO27" s="57" t="str">
        <f ca="1">VLOOKUP(DM27,[1]Validation!$B$20:$C$25,2,0)</f>
        <v>Above 3 months</v>
      </c>
      <c r="DP27" s="58" t="str">
        <f>_xlfn.XLOOKUP(B27,'[1]Active AMCs- Dealer'!E:E,'[1]Active AMCs- Dealer'!L:L,"Not in AMC",0)</f>
        <v>Not in AMC</v>
      </c>
      <c r="DQ27" s="50" t="s">
        <v>238</v>
      </c>
      <c r="DR27" s="29" t="str">
        <f>_xlfn.XLOOKUP(B27,'[2]1. All Calls'!$R:$R,'[2]1. All Calls'!$F:$F,"",0)</f>
        <v>CC-01957761</v>
      </c>
      <c r="DS27" s="29" t="str">
        <f>_xlfn.XLOOKUP(B27,'[2]1. All Calls'!$R:$R,'[2]1. All Calls'!$AB:$AB,"",0)</f>
        <v>Sales call carried out for HMR update</v>
      </c>
      <c r="DT27" s="30">
        <f>_xlfn.XLOOKUP(DR27,'[2]1. All Calls'!$F:$F,'[2]1. All Calls'!$A:$A,"",0)</f>
        <v>46051.723807870403</v>
      </c>
      <c r="DU27" s="31">
        <f>_xlfn.XLOOKUP(DR27,'[2]1. All Calls'!$F:$F,'[2]1. All Calls'!$B:$B,"",0)</f>
        <v>7074</v>
      </c>
      <c r="DV27" s="31">
        <f>_xlfn.XLOOKUP(B27,[1]MDA_Assets!D:D,[1]MDA_Assets!N:N,"",0)</f>
        <v>1981</v>
      </c>
      <c r="DW27" s="31">
        <f>_xlfn.XLOOKUP(B27,[1]MDA_Assets!D:D,[1]MDA_Assets!O:O,"",0)</f>
        <v>5093</v>
      </c>
      <c r="DX27" s="32" t="str">
        <f>_xlfn.XLOOKUP(B27,[1]MDA_Assets!D:D,[1]MDA_Assets!Q:Q,"",0)</f>
        <v>XD</v>
      </c>
      <c r="DY27" s="33">
        <f>_xlfn.XLOOKUP(B27,[1]MDA_Assets!D:D,[1]MDA_Assets!R:R,"",0)</f>
        <v>46009</v>
      </c>
      <c r="DZ27" s="33">
        <f>_xlfn.XLOOKUP(B27,[1]MDA_Assets!D:D,[1]MDA_Assets!S:S,"",0)</f>
        <v>46009</v>
      </c>
      <c r="EA27" s="33">
        <f>_xlfn.XLOOKUP(B27,[1]MDA_Assets!D:D,[1]MDA_Assets!T:T,"",0)</f>
        <v>46009</v>
      </c>
      <c r="EB27" s="33">
        <f>_xlfn.XLOOKUP(B27,[1]MDA_Assets!D:D,[1]MDA_Assets!U:U,"",0)</f>
        <v>46009</v>
      </c>
      <c r="EC27" s="33">
        <f>_xlfn.XLOOKUP(B27,[1]MDA_Assets!D:D,[1]MDA_Assets!V:V,"",0)</f>
        <v>46009</v>
      </c>
      <c r="ED27" s="33">
        <f>_xlfn.XLOOKUP(B27,[1]MDA_Assets!D:D,[1]MDA_Assets!W:W,"",0)</f>
        <v>46009</v>
      </c>
      <c r="EE27" s="32" t="str">
        <f>_xlfn.XLOOKUP(B27,[1]MDA_Assets!D:D,[1]MDA_Assets!X:X,"",0)</f>
        <v>No</v>
      </c>
      <c r="EF27" s="33">
        <f>_xlfn.XLOOKUP(B27,[1]MDA_Assets!D:D,[1]MDA_Assets!Y:Y,"",0)</f>
        <v>0</v>
      </c>
      <c r="EG27" s="33">
        <f>_xlfn.XLOOKUP(B27,[1]MDA_Assets!D:D,[1]MDA_Assets!Z:Z,"",0)</f>
        <v>0</v>
      </c>
      <c r="EH27" s="33">
        <f>_xlfn.XLOOKUP(B27,[1]MDA_Assets!D:D,[1]MDA_Assets!AA:AA,"",0)</f>
        <v>0</v>
      </c>
      <c r="EI27" s="34">
        <f>_xlfn.XLOOKUP(B27,[1]MDA_Assets!D:D,[1]MDA_Assets!P:P,"",0)</f>
        <v>8</v>
      </c>
      <c r="EJ27" s="35" t="str">
        <f>_xlfn.XLOOKUP(B27,[1]MDA_Assets!D:D,[1]MDA_Assets!AB:AB,"",0)</f>
        <v>1748</v>
      </c>
      <c r="EK27" s="35" t="str">
        <f>_xlfn.XLOOKUP(B27,[1]MDA_Assets!D:D,[1]MDA_Assets!AC:AC,"",0)</f>
        <v>1748</v>
      </c>
      <c r="EL27" s="35" t="str">
        <f>_xlfn.XLOOKUP(B27,[1]MDA_Assets!D:D,[1]MDA_Assets!AD:AD,"",0)</f>
        <v>3748</v>
      </c>
      <c r="EM27" s="35" t="str">
        <f>_xlfn.XLOOKUP(B27,[1]MDA_Assets!D:D,[1]MDA_Assets!AE:AE,"",0)</f>
        <v>3748</v>
      </c>
      <c r="EN27" s="35" t="str">
        <f>_xlfn.XLOOKUP(B27,[1]MDA_Assets!D:D,[1]MDA_Assets!AF:AF,"",0)</f>
        <v>7748</v>
      </c>
      <c r="EO27" s="35" t="str">
        <f>_xlfn.XLOOKUP(B27,[1]MDA_Assets!D:D,[1]MDA_Assets!AG:AG,"",0)</f>
        <v>3748</v>
      </c>
      <c r="EP27" s="36">
        <f t="shared" si="33"/>
        <v>180</v>
      </c>
      <c r="EQ27" s="36">
        <f t="shared" si="33"/>
        <v>180</v>
      </c>
      <c r="ER27" s="36">
        <f t="shared" si="34"/>
        <v>365</v>
      </c>
      <c r="ES27" s="36">
        <f t="shared" si="35"/>
        <v>365</v>
      </c>
      <c r="ET27" s="36">
        <f t="shared" si="36"/>
        <v>730</v>
      </c>
      <c r="EU27" s="36">
        <f t="shared" si="37"/>
        <v>365</v>
      </c>
      <c r="EV27" s="36" t="str">
        <f t="shared" si="38"/>
        <v/>
      </c>
      <c r="EW27" s="36" t="str">
        <f t="shared" si="3"/>
        <v/>
      </c>
      <c r="EX27" s="36" t="str">
        <f t="shared" si="4"/>
        <v/>
      </c>
      <c r="EY27" s="36">
        <f t="shared" si="5"/>
        <v>5.81</v>
      </c>
      <c r="EZ27" s="36">
        <f t="shared" si="5"/>
        <v>5.81</v>
      </c>
      <c r="FA27" s="36">
        <f t="shared" si="5"/>
        <v>11.78</v>
      </c>
      <c r="FB27" s="36">
        <f t="shared" si="5"/>
        <v>11.78</v>
      </c>
      <c r="FC27" s="36">
        <f t="shared" si="5"/>
        <v>23.55</v>
      </c>
      <c r="FD27" s="36">
        <f t="shared" si="5"/>
        <v>11.78</v>
      </c>
      <c r="FE27" s="36" t="str">
        <f t="shared" si="5"/>
        <v/>
      </c>
      <c r="FF27" s="36" t="str">
        <f t="shared" si="5"/>
        <v/>
      </c>
      <c r="FG27" s="36" t="str">
        <f t="shared" si="5"/>
        <v/>
      </c>
      <c r="FH27" s="37" t="str" cm="1">
        <f t="array" ref="FH27">_xlfn.IFS(EY27="", "No Data", EY27&lt;0, "Negative/Future", EY27=0, "Zero Days", EY27&lt;=3, "&lt; 3 Months", EY27&lt;=6, "3 to 6 Months", EY27&lt;=9, "6 to 9 Months", EY27&lt;=12, "9 to 12 Months", EY27&lt;=15, "12 to 15 Months", EY27&lt;=18, "15 to 18 Months", EY27&lt;=24, "18 to 24 Months", EY27&gt;24, "&gt; 24 Months")</f>
        <v>3 to 6 Months</v>
      </c>
      <c r="FI27" s="37" t="str" cm="1">
        <f t="array" ref="FI27">_xlfn.IFS(EZ27="", "No Data", EZ27&lt;0, "Negative/Future", EZ27=0, "Zero Days", EZ27&lt;=3, "&lt; 3 Months", EZ27&lt;=6, "3 to 6 Months", EZ27&lt;=9, "6 to 9 Months", EZ27&lt;=12, "9 to 12 Months", EZ27&lt;=15, "12 to 15 Months", EZ27&lt;=18, "15 to 18 Months", EZ27&lt;=24, "18 to 24 Months", EZ27&gt;24, "&gt; 24 Months")</f>
        <v>3 to 6 Months</v>
      </c>
      <c r="FJ27" s="37" t="str" cm="1">
        <f t="array" ref="FJ27">_xlfn.IFS(FA27="", "No Data", FA27&lt;0, "Negative/Future", FA27=0, "Zero Days", FA27&lt;=3, "&lt; 3 Months", FA27&lt;=6, "3 to 6 Months", FA27&lt;=9, "6 to 9 Months", FA27&lt;=12, "9 to 12 Months", FA27&lt;=15, "12 to 15 Months", FA27&lt;=18, "15 to 18 Months", FA27&lt;=24, "18 to 24 Months", FA27&gt;24, "&gt; 24 Months")</f>
        <v>9 to 12 Months</v>
      </c>
      <c r="FK27" s="37" t="str" cm="1">
        <f t="array" ref="FK27">_xlfn.IFS(FB27="", "No Data", FB27&lt;0, "Negative/Future", FB27=0, "Zero Days", FB27&lt;=3, "&lt; 3 Months", FB27&lt;=6, "3 to 6 Months", FB27&lt;=9, "6 to 9 Months", FB27&lt;=12, "9 to 12 Months", FB27&lt;=15, "12 to 15 Months", FB27&lt;=18, "15 to 18 Months", FB27&lt;=24, "18 to 24 Months", FB27&gt;24, "&gt; 24 Months")</f>
        <v>9 to 12 Months</v>
      </c>
      <c r="FL27" s="37" t="str" cm="1">
        <f t="array" ref="FL27">_xlfn.IFS(FC27="", "No Data", FC27&lt;0, "Negative/Future", FC27=0, "Zero Days", FC27&lt;=3, "&lt; 3 Months", FC27&lt;=6, "3 to 6 Months", FC27&lt;=9, "6 to 9 Months", FC27&lt;=12, "9 to 12 Months", FC27&lt;=15, "12 to 15 Months", FC27&lt;=18, "15 to 18 Months", FC27&lt;=24, "18 to 24 Months", FC27&gt;24, "&gt; 24 Months")</f>
        <v>18 to 24 Months</v>
      </c>
      <c r="FM27" s="37" t="str" cm="1">
        <f t="array" ref="FM27">_xlfn.IFS(FD27="", "No Data", FD27&lt;0, "Negative/Future", FD27=0, "Zero Days", FD27&lt;=3, "&lt; 3 Months", FD27&lt;=6, "3 to 6 Months", FD27&lt;=9, "6 to 9 Months", FD27&lt;=12, "9 to 12 Months", FD27&lt;=15, "12 to 15 Months", FD27&lt;=18, "15 to 18 Months", FD27&lt;=24, "18 to 24 Months", FD27&gt;24, "&gt; 24 Months")</f>
        <v>9 to 12 Months</v>
      </c>
      <c r="FN27" s="37" t="str" cm="1">
        <f t="array" ref="FN27">_xlfn.IFS(FE27="", "No Data", FE27&lt;0, "Negative/Future", FE27=0, "Zero Days", FE27&lt;=3, "&lt; 3 Months", FE27&lt;=6, "3 to 6 Months", FE27&lt;=9, "6 to 9 Months", FE27&lt;=12, "9 to 12 Months", FE27&lt;=15, "12 to 15 Months", FE27&lt;=18, "15 to 18 Months", FE27&lt;=24, "18 to 24 Months", FE27&gt;24, "&gt; 24 Months")</f>
        <v>No Data</v>
      </c>
      <c r="FO27" s="37" t="str" cm="1">
        <f t="array" ref="FO27">_xlfn.IFS(FG27="", "No Data", FG27&lt;0, "Negative/Future", FG27=0, "Zero Days", FG27&lt;=3, "&lt; 3 Months", FG27&lt;=6, "3 to 6 Months", FG27&lt;=9, "6 to 9 Months", FG27&lt;=12, "9 to 12 Months", FG27&lt;=15, "12 to 15 Months", FG27&lt;=18, "15 to 18 Months", FG27&lt;=24, "18 to 24 Months", FG27&gt;24, "&gt; 24 Months")</f>
        <v>No Data</v>
      </c>
      <c r="FP27" s="37" t="str" cm="1">
        <f t="array" ref="FP27">_xlfn.IFS(FF27="", "No Data", FF27&lt;0, "Negative/Future", FF27=0, "Zero Days", FF27&lt;=3, "&lt; 3 Months", FF27&lt;=6, "3 to 6 Months", FF27&lt;=9, "6 to 9 Months", FF27&lt;=12, "9 to 12 Months", FF27&lt;=15, "12 to 15 Months", FF27&lt;=18, "15 to 18 Months", FF27&lt;=24, "18 to 24 Months", FF27&gt;24, "&gt; 24 Months")</f>
        <v>No Data</v>
      </c>
      <c r="FQ27" s="29" t="s">
        <v>364</v>
      </c>
      <c r="FR27" s="29">
        <v>6200015827</v>
      </c>
      <c r="FS27" s="38" t="str">
        <f>VLOOKUP(_xlfn.XLOOKUP(B27,[1]MDA_Assets!D:D,[1]MDA_Assets!I:I,"",0),[1]Validation!$B$1:$C$8,2,0)</f>
        <v>A</v>
      </c>
      <c r="FT27" s="38" t="s">
        <v>296</v>
      </c>
      <c r="FU27" s="31" t="str">
        <f>_xlfn.XLOOKUP(B27,[1]MDA_Assets!D:D,[1]MDA_Assets!X:X,"",0)</f>
        <v>No</v>
      </c>
      <c r="FV27" s="39">
        <v>0</v>
      </c>
      <c r="FW27" s="39">
        <v>0</v>
      </c>
      <c r="FX27" s="39">
        <v>2</v>
      </c>
      <c r="FY27" s="39">
        <v>7</v>
      </c>
      <c r="FZ27" s="40">
        <f t="shared" si="6"/>
        <v>46189</v>
      </c>
      <c r="GA27" s="40">
        <f t="shared" si="6"/>
        <v>46189</v>
      </c>
      <c r="GB27" s="40">
        <f t="shared" si="7"/>
        <v>46374</v>
      </c>
      <c r="GC27" s="40">
        <f t="shared" si="8"/>
        <v>46374</v>
      </c>
      <c r="GD27" s="40">
        <f t="shared" si="9"/>
        <v>46739</v>
      </c>
      <c r="GE27" s="40">
        <f t="shared" si="10"/>
        <v>46374</v>
      </c>
      <c r="GF27" s="40" t="str">
        <f t="shared" si="39"/>
        <v/>
      </c>
      <c r="GG27" s="40" t="str">
        <f t="shared" si="39"/>
        <v/>
      </c>
      <c r="GH27" s="40" t="str">
        <f t="shared" si="39"/>
        <v/>
      </c>
      <c r="GI27" s="39">
        <f t="shared" si="40"/>
        <v>0</v>
      </c>
      <c r="GJ27" s="39">
        <f t="shared" si="41"/>
        <v>0</v>
      </c>
      <c r="GK27" s="39">
        <f t="shared" si="42"/>
        <v>0</v>
      </c>
      <c r="GL27" s="39">
        <f t="shared" si="43"/>
        <v>6</v>
      </c>
    </row>
    <row r="28" spans="1:194" x14ac:dyDescent="0.25">
      <c r="A28" s="19">
        <v>28</v>
      </c>
      <c r="B28" s="43" t="s">
        <v>365</v>
      </c>
      <c r="C28" s="43" t="s">
        <v>186</v>
      </c>
      <c r="D28" s="43" t="s">
        <v>241</v>
      </c>
      <c r="E28" s="43" t="s">
        <v>327</v>
      </c>
      <c r="F28" s="43" t="s">
        <v>366</v>
      </c>
      <c r="G28" s="43" t="s">
        <v>190</v>
      </c>
      <c r="H28" s="43" t="s">
        <v>367</v>
      </c>
      <c r="I28" s="43" t="s">
        <v>192</v>
      </c>
      <c r="J28" s="44">
        <f t="shared" si="12"/>
        <v>44953.5625</v>
      </c>
      <c r="K28" s="44">
        <v>44589.5625</v>
      </c>
      <c r="L28" s="44">
        <v>44553</v>
      </c>
      <c r="M28" s="43" t="s">
        <v>2022</v>
      </c>
      <c r="N28" s="43" t="s">
        <v>193</v>
      </c>
      <c r="O28" s="44">
        <v>46049.452650462961</v>
      </c>
      <c r="P28" s="43">
        <v>3986</v>
      </c>
      <c r="Q28" s="43">
        <v>1250</v>
      </c>
      <c r="R28" s="43">
        <v>2736</v>
      </c>
      <c r="S28" s="43" t="s">
        <v>206</v>
      </c>
      <c r="T28" s="44">
        <v>46027.770833333336</v>
      </c>
      <c r="U28" s="44">
        <v>46027.770833333336</v>
      </c>
      <c r="V28" s="44">
        <v>46027.770833333336</v>
      </c>
      <c r="W28" s="44">
        <v>46027.770833333336</v>
      </c>
      <c r="X28" s="44">
        <v>46027.770833333336</v>
      </c>
      <c r="Y28" s="44">
        <v>46027.770833333336</v>
      </c>
      <c r="Z28" s="43" t="s">
        <v>195</v>
      </c>
      <c r="AA28" s="43"/>
      <c r="AB28" s="43"/>
      <c r="AC28" s="43"/>
      <c r="AD28" s="43"/>
      <c r="AE28" s="43">
        <v>6</v>
      </c>
      <c r="AF28" s="43" t="s">
        <v>2023</v>
      </c>
      <c r="AG28" s="43" t="s">
        <v>2023</v>
      </c>
      <c r="AH28" s="43" t="s">
        <v>2024</v>
      </c>
      <c r="AI28" s="43" t="s">
        <v>2024</v>
      </c>
      <c r="AJ28" s="43" t="s">
        <v>2025</v>
      </c>
      <c r="AK28" s="43" t="s">
        <v>2024</v>
      </c>
      <c r="AL28" s="47">
        <v>46363</v>
      </c>
      <c r="AM28" s="47">
        <v>46207</v>
      </c>
      <c r="AN28" s="47">
        <v>46392</v>
      </c>
      <c r="AO28" s="47">
        <v>46392</v>
      </c>
      <c r="AP28" s="47">
        <v>46757</v>
      </c>
      <c r="AQ28" s="47">
        <v>46392</v>
      </c>
      <c r="AR28" s="48"/>
      <c r="AS28" s="48"/>
      <c r="AT28" s="48"/>
      <c r="AU28" s="43">
        <v>0</v>
      </c>
      <c r="AV28" s="43">
        <v>0</v>
      </c>
      <c r="AW28" s="43">
        <v>0</v>
      </c>
      <c r="AX28" s="51" t="s">
        <v>237</v>
      </c>
      <c r="AY28" s="51" t="s">
        <v>237</v>
      </c>
      <c r="AZ28" s="51" t="s">
        <v>198</v>
      </c>
      <c r="BA28" s="20">
        <f t="shared" ca="1" si="13"/>
        <v>0</v>
      </c>
      <c r="BB28" s="20">
        <f t="shared" ca="1" si="13"/>
        <v>0</v>
      </c>
      <c r="BC28" s="20">
        <f t="shared" ca="1" si="13"/>
        <v>0</v>
      </c>
      <c r="BD28" s="20">
        <f t="shared" ca="1" si="13"/>
        <v>0</v>
      </c>
      <c r="BE28" s="20">
        <f t="shared" ca="1" si="13"/>
        <v>0</v>
      </c>
      <c r="BF28" s="20">
        <f t="shared" ca="1" si="13"/>
        <v>0</v>
      </c>
      <c r="BG28" s="21" t="str">
        <f t="shared" ca="1" si="13"/>
        <v/>
      </c>
      <c r="BH28" s="21" t="str">
        <f t="shared" ca="1" si="13"/>
        <v/>
      </c>
      <c r="BI28" s="21" t="str">
        <f t="shared" ca="1" si="13"/>
        <v/>
      </c>
      <c r="BJ28" s="22">
        <f t="shared" ca="1" si="14"/>
        <v>0</v>
      </c>
      <c r="BK28" s="21">
        <f t="shared" si="15"/>
        <v>6</v>
      </c>
      <c r="BL28" s="22">
        <f t="shared" ca="1" si="16"/>
        <v>4745</v>
      </c>
      <c r="BM28" s="22">
        <f t="shared" ca="1" si="17"/>
        <v>1471</v>
      </c>
      <c r="BN28" s="23">
        <f t="shared" ca="1" si="18"/>
        <v>3274</v>
      </c>
      <c r="BO28" s="24">
        <f t="shared" ca="1" si="19"/>
        <v>759</v>
      </c>
      <c r="BP28" s="51" t="str">
        <f>_xlfn.XLOOKUP(E28,[1]Validation!E:E,[1]Validation!F:F,"")</f>
        <v>EV D22</v>
      </c>
      <c r="BQ28" s="51" t="str">
        <f>_xlfn.XLOOKUP(BP28,[1]Validation!F:F,[1]Validation!G:G,"")</f>
        <v>EV15 to EV30</v>
      </c>
      <c r="BR28" s="52" t="str">
        <f>VLOOKUP(G28,[1]Validation!$B$1:$C$9,2,0)</f>
        <v>B</v>
      </c>
      <c r="BS28" s="51">
        <f t="shared" ca="1" si="20"/>
        <v>52</v>
      </c>
      <c r="BT28" s="53">
        <f>_xlfn.XLOOKUP(B28,'[2]1. All Calls'!$R:$R,'[2]1. All Calls'!$A:$A,"",0)</f>
        <v>46049.681076388901</v>
      </c>
      <c r="BU28" s="51" t="str">
        <f>_xlfn.XLOOKUP(B28,'[2]1. All Calls'!$R:$R,'[2]1. All Calls'!$F:$F,"",0)</f>
        <v>CC-01954649</v>
      </c>
      <c r="BV28" s="51" t="str">
        <f>_xlfn.XLOOKUP(B28,'[2]1. All Calls'!$R:$R,'[2]1. All Calls'!$J:$J,"",0)</f>
        <v>Sales Call</v>
      </c>
      <c r="BW28" s="53" t="str">
        <f>_xlfn.XLOOKUP(B28,'[2]Sch Calls'!$R:$R,'[2]Sch Calls'!$A:$A,"",0)</f>
        <v/>
      </c>
      <c r="BX28" s="51" t="str">
        <f>_xlfn.XLOOKUP(B28,'[2]Sch Calls'!$R:$R,'[2]Sch Calls'!$B:$B,"",0)</f>
        <v/>
      </c>
      <c r="BY28" s="51" t="str">
        <f t="shared" si="21"/>
        <v>05-Jul-26</v>
      </c>
      <c r="BZ28" s="51" t="str">
        <f t="shared" si="21"/>
        <v>05-Jul-26</v>
      </c>
      <c r="CA28" s="51" t="str">
        <f t="shared" si="22"/>
        <v>08-Oct-26</v>
      </c>
      <c r="CB28" s="51" t="str">
        <f t="shared" si="23"/>
        <v>06-Jul-27</v>
      </c>
      <c r="CC28" s="51" t="str">
        <f t="shared" si="24"/>
        <v>06-Jan-28</v>
      </c>
      <c r="CD28" s="51" t="str">
        <f t="shared" si="25"/>
        <v>06-Jan-27</v>
      </c>
      <c r="CE28" s="51">
        <f t="shared" ca="1" si="26"/>
        <v>148</v>
      </c>
      <c r="CF28" s="51">
        <f t="shared" ca="1" si="26"/>
        <v>148</v>
      </c>
      <c r="CG28" s="51">
        <f t="shared" ca="1" si="27"/>
        <v>148</v>
      </c>
      <c r="CH28" s="51">
        <f t="shared" ca="1" si="28"/>
        <v>148</v>
      </c>
      <c r="CI28" s="51">
        <f t="shared" ca="1" si="29"/>
        <v>148</v>
      </c>
      <c r="CJ28" s="51">
        <f t="shared" ca="1" si="30"/>
        <v>148</v>
      </c>
      <c r="CK28" s="51">
        <f t="shared" ca="1" si="44"/>
        <v>888</v>
      </c>
      <c r="CL28" s="51">
        <f t="shared" ca="1" si="44"/>
        <v>888</v>
      </c>
      <c r="CM28" s="51">
        <f t="shared" ca="1" si="44"/>
        <v>888</v>
      </c>
      <c r="CN28" s="51">
        <f t="shared" ca="1" si="44"/>
        <v>888</v>
      </c>
      <c r="CO28" s="51">
        <f t="shared" ca="1" si="44"/>
        <v>888</v>
      </c>
      <c r="CP28" s="51">
        <f t="shared" ca="1" si="44"/>
        <v>888</v>
      </c>
      <c r="CQ28" s="51">
        <f t="shared" ca="1" si="45"/>
        <v>1001</v>
      </c>
      <c r="CR28" s="51">
        <f t="shared" ca="1" si="45"/>
        <v>1001</v>
      </c>
      <c r="CS28" s="51">
        <f t="shared" ca="1" si="45"/>
        <v>3001</v>
      </c>
      <c r="CT28" s="51">
        <f t="shared" ca="1" si="45"/>
        <v>3001</v>
      </c>
      <c r="CU28" s="51">
        <f t="shared" ca="1" si="45"/>
        <v>7001</v>
      </c>
      <c r="CV28" s="54">
        <f t="shared" ca="1" si="45"/>
        <v>3001</v>
      </c>
      <c r="CW28" s="25" t="s">
        <v>212</v>
      </c>
      <c r="CX28" s="55">
        <v>0</v>
      </c>
      <c r="CY28" s="55"/>
      <c r="CZ28" s="26">
        <v>0</v>
      </c>
      <c r="DA28" s="26">
        <v>0</v>
      </c>
      <c r="DB28" s="26">
        <v>0</v>
      </c>
      <c r="DC28" s="26">
        <v>0</v>
      </c>
      <c r="DD28" s="26">
        <v>0</v>
      </c>
      <c r="DE28" s="26">
        <v>0</v>
      </c>
      <c r="DF28" s="26">
        <v>0</v>
      </c>
      <c r="DG28" s="26">
        <v>0</v>
      </c>
      <c r="DH28" s="26">
        <v>0</v>
      </c>
      <c r="DI28" s="26">
        <v>0</v>
      </c>
      <c r="DJ28" s="26">
        <v>0</v>
      </c>
      <c r="DK28" s="26">
        <v>0</v>
      </c>
      <c r="DL28" s="27">
        <f t="shared" si="31"/>
        <v>46124.681076388901</v>
      </c>
      <c r="DM28" s="28">
        <f t="shared" ca="1" si="32"/>
        <v>1</v>
      </c>
      <c r="DN28" s="56">
        <f>_xlfn.XLOOKUP(B28,'[2]1. All Calls'!$R:$R,'[2]1. All Calls'!$A:$A,"",0)</f>
        <v>46049.681076388901</v>
      </c>
      <c r="DO28" s="57" t="str">
        <f ca="1">VLOOKUP(DM28,[1]Validation!$B$20:$C$25,2,0)</f>
        <v>Above 3 months</v>
      </c>
      <c r="DP28" s="58" t="str">
        <f>_xlfn.XLOOKUP(B28,'[1]Active AMCs- Dealer'!E:E,'[1]Active AMCs- Dealer'!L:L,"Not in AMC",0)</f>
        <v>Not in AMC</v>
      </c>
      <c r="DQ28" s="50" t="s">
        <v>238</v>
      </c>
      <c r="DR28" s="29" t="str">
        <f>_xlfn.XLOOKUP(B28,'[2]1. All Calls'!$R:$R,'[2]1. All Calls'!$F:$F,"",0)</f>
        <v>CC-01954649</v>
      </c>
      <c r="DS28" s="29" t="str">
        <f>_xlfn.XLOOKUP(B28,'[2]1. All Calls'!$R:$R,'[2]1. All Calls'!$AB:$AB,"",0)</f>
        <v>Sales call carried out for HMR update</v>
      </c>
      <c r="DT28" s="30">
        <f>_xlfn.XLOOKUP(DR28,'[2]1. All Calls'!$F:$F,'[2]1. All Calls'!$A:$A,"",0)</f>
        <v>46049.681076388901</v>
      </c>
      <c r="DU28" s="31">
        <f>_xlfn.XLOOKUP(DR28,'[2]1. All Calls'!$F:$F,'[2]1. All Calls'!$B:$B,"",0)</f>
        <v>3986</v>
      </c>
      <c r="DV28" s="31">
        <f>_xlfn.XLOOKUP(B28,[1]MDA_Assets!D:D,[1]MDA_Assets!N:N,"",0)</f>
        <v>1250</v>
      </c>
      <c r="DW28" s="31">
        <f>_xlfn.XLOOKUP(B28,[1]MDA_Assets!D:D,[1]MDA_Assets!O:O,"",0)</f>
        <v>2736</v>
      </c>
      <c r="DX28" s="32" t="str">
        <f>_xlfn.XLOOKUP(B28,[1]MDA_Assets!D:D,[1]MDA_Assets!Q:Q,"",0)</f>
        <v>XD</v>
      </c>
      <c r="DY28" s="33">
        <f>_xlfn.XLOOKUP(B28,[1]MDA_Assets!D:D,[1]MDA_Assets!R:R,"",0)</f>
        <v>46028</v>
      </c>
      <c r="DZ28" s="33">
        <f>_xlfn.XLOOKUP(B28,[1]MDA_Assets!D:D,[1]MDA_Assets!S:S,"",0)</f>
        <v>46028</v>
      </c>
      <c r="EA28" s="33">
        <f>_xlfn.XLOOKUP(B28,[1]MDA_Assets!D:D,[1]MDA_Assets!T:T,"",0)</f>
        <v>46028</v>
      </c>
      <c r="EB28" s="33">
        <f>_xlfn.XLOOKUP(B28,[1]MDA_Assets!D:D,[1]MDA_Assets!U:U,"",0)</f>
        <v>46028</v>
      </c>
      <c r="EC28" s="33">
        <f>_xlfn.XLOOKUP(B28,[1]MDA_Assets!D:D,[1]MDA_Assets!V:V,"",0)</f>
        <v>46028</v>
      </c>
      <c r="ED28" s="33">
        <f>_xlfn.XLOOKUP(B28,[1]MDA_Assets!D:D,[1]MDA_Assets!W:W,"",0)</f>
        <v>46028</v>
      </c>
      <c r="EE28" s="32" t="str">
        <f>_xlfn.XLOOKUP(B28,[1]MDA_Assets!D:D,[1]MDA_Assets!X:X,"",0)</f>
        <v>No</v>
      </c>
      <c r="EF28" s="33">
        <f>_xlfn.XLOOKUP(B28,[1]MDA_Assets!D:D,[1]MDA_Assets!Y:Y,"",0)</f>
        <v>0</v>
      </c>
      <c r="EG28" s="33">
        <f>_xlfn.XLOOKUP(B28,[1]MDA_Assets!D:D,[1]MDA_Assets!Z:Z,"",0)</f>
        <v>0</v>
      </c>
      <c r="EH28" s="33">
        <f>_xlfn.XLOOKUP(B28,[1]MDA_Assets!D:D,[1]MDA_Assets!AA:AA,"",0)</f>
        <v>0</v>
      </c>
      <c r="EI28" s="34">
        <f>_xlfn.XLOOKUP(B28,[1]MDA_Assets!D:D,[1]MDA_Assets!P:P,"",0)</f>
        <v>6</v>
      </c>
      <c r="EJ28" s="35" t="str">
        <f>_xlfn.XLOOKUP(B28,[1]MDA_Assets!D:D,[1]MDA_Assets!AB:AB,"",0)</f>
        <v>1889</v>
      </c>
      <c r="EK28" s="35" t="str">
        <f>_xlfn.XLOOKUP(B28,[1]MDA_Assets!D:D,[1]MDA_Assets!AC:AC,"",0)</f>
        <v>1889</v>
      </c>
      <c r="EL28" s="35" t="str">
        <f>_xlfn.XLOOKUP(B28,[1]MDA_Assets!D:D,[1]MDA_Assets!AD:AD,"",0)</f>
        <v>3889</v>
      </c>
      <c r="EM28" s="35" t="str">
        <f>_xlfn.XLOOKUP(B28,[1]MDA_Assets!D:D,[1]MDA_Assets!AE:AE,"",0)</f>
        <v>3889</v>
      </c>
      <c r="EN28" s="35" t="str">
        <f>_xlfn.XLOOKUP(B28,[1]MDA_Assets!D:D,[1]MDA_Assets!AF:AF,"",0)</f>
        <v>7889</v>
      </c>
      <c r="EO28" s="35" t="str">
        <f>_xlfn.XLOOKUP(B28,[1]MDA_Assets!D:D,[1]MDA_Assets!AG:AG,"",0)</f>
        <v>3889</v>
      </c>
      <c r="EP28" s="36">
        <f t="shared" si="33"/>
        <v>336</v>
      </c>
      <c r="EQ28" s="36">
        <f t="shared" si="33"/>
        <v>180</v>
      </c>
      <c r="ER28" s="36">
        <f t="shared" si="34"/>
        <v>365</v>
      </c>
      <c r="ES28" s="36">
        <f t="shared" si="35"/>
        <v>365</v>
      </c>
      <c r="ET28" s="36">
        <f t="shared" si="36"/>
        <v>730</v>
      </c>
      <c r="EU28" s="36">
        <f t="shared" si="37"/>
        <v>365</v>
      </c>
      <c r="EV28" s="36" t="str">
        <f t="shared" si="38"/>
        <v/>
      </c>
      <c r="EW28" s="36" t="str">
        <f t="shared" si="3"/>
        <v/>
      </c>
      <c r="EX28" s="36" t="str">
        <f t="shared" si="4"/>
        <v/>
      </c>
      <c r="EY28" s="36">
        <f t="shared" si="5"/>
        <v>10.84</v>
      </c>
      <c r="EZ28" s="36">
        <f t="shared" si="5"/>
        <v>5.81</v>
      </c>
      <c r="FA28" s="36">
        <f t="shared" si="5"/>
        <v>11.78</v>
      </c>
      <c r="FB28" s="36">
        <f t="shared" si="5"/>
        <v>11.78</v>
      </c>
      <c r="FC28" s="36">
        <f t="shared" si="5"/>
        <v>23.55</v>
      </c>
      <c r="FD28" s="36">
        <f t="shared" si="5"/>
        <v>11.78</v>
      </c>
      <c r="FE28" s="36" t="str">
        <f t="shared" si="5"/>
        <v/>
      </c>
      <c r="FF28" s="36" t="str">
        <f t="shared" si="5"/>
        <v/>
      </c>
      <c r="FG28" s="36" t="str">
        <f t="shared" si="5"/>
        <v/>
      </c>
      <c r="FH28" s="37" t="str" cm="1">
        <f t="array" ref="FH28">_xlfn.IFS(EY28="", "No Data", EY28&lt;0, "Negative/Future", EY28=0, "Zero Days", EY28&lt;=3, "&lt; 3 Months", EY28&lt;=6, "3 to 6 Months", EY28&lt;=9, "6 to 9 Months", EY28&lt;=12, "9 to 12 Months", EY28&lt;=15, "12 to 15 Months", EY28&lt;=18, "15 to 18 Months", EY28&lt;=24, "18 to 24 Months", EY28&gt;24, "&gt; 24 Months")</f>
        <v>9 to 12 Months</v>
      </c>
      <c r="FI28" s="37" t="str" cm="1">
        <f t="array" ref="FI28">_xlfn.IFS(EZ28="", "No Data", EZ28&lt;0, "Negative/Future", EZ28=0, "Zero Days", EZ28&lt;=3, "&lt; 3 Months", EZ28&lt;=6, "3 to 6 Months", EZ28&lt;=9, "6 to 9 Months", EZ28&lt;=12, "9 to 12 Months", EZ28&lt;=15, "12 to 15 Months", EZ28&lt;=18, "15 to 18 Months", EZ28&lt;=24, "18 to 24 Months", EZ28&gt;24, "&gt; 24 Months")</f>
        <v>3 to 6 Months</v>
      </c>
      <c r="FJ28" s="37" t="str" cm="1">
        <f t="array" ref="FJ28">_xlfn.IFS(FA28="", "No Data", FA28&lt;0, "Negative/Future", FA28=0, "Zero Days", FA28&lt;=3, "&lt; 3 Months", FA28&lt;=6, "3 to 6 Months", FA28&lt;=9, "6 to 9 Months", FA28&lt;=12, "9 to 12 Months", FA28&lt;=15, "12 to 15 Months", FA28&lt;=18, "15 to 18 Months", FA28&lt;=24, "18 to 24 Months", FA28&gt;24, "&gt; 24 Months")</f>
        <v>9 to 12 Months</v>
      </c>
      <c r="FK28" s="37" t="str" cm="1">
        <f t="array" ref="FK28">_xlfn.IFS(FB28="", "No Data", FB28&lt;0, "Negative/Future", FB28=0, "Zero Days", FB28&lt;=3, "&lt; 3 Months", FB28&lt;=6, "3 to 6 Months", FB28&lt;=9, "6 to 9 Months", FB28&lt;=12, "9 to 12 Months", FB28&lt;=15, "12 to 15 Months", FB28&lt;=18, "15 to 18 Months", FB28&lt;=24, "18 to 24 Months", FB28&gt;24, "&gt; 24 Months")</f>
        <v>9 to 12 Months</v>
      </c>
      <c r="FL28" s="37" t="str" cm="1">
        <f t="array" ref="FL28">_xlfn.IFS(FC28="", "No Data", FC28&lt;0, "Negative/Future", FC28=0, "Zero Days", FC28&lt;=3, "&lt; 3 Months", FC28&lt;=6, "3 to 6 Months", FC28&lt;=9, "6 to 9 Months", FC28&lt;=12, "9 to 12 Months", FC28&lt;=15, "12 to 15 Months", FC28&lt;=18, "15 to 18 Months", FC28&lt;=24, "18 to 24 Months", FC28&gt;24, "&gt; 24 Months")</f>
        <v>18 to 24 Months</v>
      </c>
      <c r="FM28" s="37" t="str" cm="1">
        <f t="array" ref="FM28">_xlfn.IFS(FD28="", "No Data", FD28&lt;0, "Negative/Future", FD28=0, "Zero Days", FD28&lt;=3, "&lt; 3 Months", FD28&lt;=6, "3 to 6 Months", FD28&lt;=9, "6 to 9 Months", FD28&lt;=12, "9 to 12 Months", FD28&lt;=15, "12 to 15 Months", FD28&lt;=18, "15 to 18 Months", FD28&lt;=24, "18 to 24 Months", FD28&gt;24, "&gt; 24 Months")</f>
        <v>9 to 12 Months</v>
      </c>
      <c r="FN28" s="37" t="str" cm="1">
        <f t="array" ref="FN28">_xlfn.IFS(FE28="", "No Data", FE28&lt;0, "Negative/Future", FE28=0, "Zero Days", FE28&lt;=3, "&lt; 3 Months", FE28&lt;=6, "3 to 6 Months", FE28&lt;=9, "6 to 9 Months", FE28&lt;=12, "9 to 12 Months", FE28&lt;=15, "12 to 15 Months", FE28&lt;=18, "15 to 18 Months", FE28&lt;=24, "18 to 24 Months", FE28&gt;24, "&gt; 24 Months")</f>
        <v>No Data</v>
      </c>
      <c r="FO28" s="37" t="str" cm="1">
        <f t="array" ref="FO28">_xlfn.IFS(FG28="", "No Data", FG28&lt;0, "Negative/Future", FG28=0, "Zero Days", FG28&lt;=3, "&lt; 3 Months", FG28&lt;=6, "3 to 6 Months", FG28&lt;=9, "6 to 9 Months", FG28&lt;=12, "9 to 12 Months", FG28&lt;=15, "12 to 15 Months", FG28&lt;=18, "15 to 18 Months", FG28&lt;=24, "18 to 24 Months", FG28&gt;24, "&gt; 24 Months")</f>
        <v>No Data</v>
      </c>
      <c r="FP28" s="37" t="str" cm="1">
        <f t="array" ref="FP28">_xlfn.IFS(FF28="", "No Data", FF28&lt;0, "Negative/Future", FF28=0, "Zero Days", FF28&lt;=3, "&lt; 3 Months", FF28&lt;=6, "3 to 6 Months", FF28&lt;=9, "6 to 9 Months", FF28&lt;=12, "9 to 12 Months", FF28&lt;=15, "12 to 15 Months", FF28&lt;=18, "15 to 18 Months", FF28&lt;=24, "18 to 24 Months", FF28&gt;24, "&gt; 24 Months")</f>
        <v>No Data</v>
      </c>
      <c r="FQ28" s="29" t="s">
        <v>368</v>
      </c>
      <c r="FR28" s="29">
        <v>8708249750</v>
      </c>
      <c r="FS28" s="38" t="str">
        <f>VLOOKUP(_xlfn.XLOOKUP(B28,[1]MDA_Assets!D:D,[1]MDA_Assets!I:I,"",0),[1]Validation!$B$1:$C$8,2,0)</f>
        <v>B</v>
      </c>
      <c r="FT28" s="38" t="s">
        <v>202</v>
      </c>
      <c r="FU28" s="31" t="str">
        <f>_xlfn.XLOOKUP(B28,[1]MDA_Assets!D:D,[1]MDA_Assets!X:X,"",0)</f>
        <v>No</v>
      </c>
      <c r="FV28" s="39">
        <v>0</v>
      </c>
      <c r="FW28" s="39">
        <v>0</v>
      </c>
      <c r="FX28" s="39">
        <v>0</v>
      </c>
      <c r="FY28" s="39">
        <v>9</v>
      </c>
      <c r="FZ28" s="40">
        <f t="shared" si="6"/>
        <v>46364</v>
      </c>
      <c r="GA28" s="40">
        <f t="shared" si="6"/>
        <v>46208</v>
      </c>
      <c r="GB28" s="40">
        <f t="shared" si="7"/>
        <v>46393</v>
      </c>
      <c r="GC28" s="40">
        <f t="shared" si="8"/>
        <v>46393</v>
      </c>
      <c r="GD28" s="40">
        <f t="shared" si="9"/>
        <v>46758</v>
      </c>
      <c r="GE28" s="40">
        <f t="shared" si="10"/>
        <v>46393</v>
      </c>
      <c r="GF28" s="40" t="str">
        <f t="shared" si="39"/>
        <v/>
      </c>
      <c r="GG28" s="40" t="str">
        <f t="shared" si="39"/>
        <v/>
      </c>
      <c r="GH28" s="40" t="str">
        <f t="shared" si="39"/>
        <v/>
      </c>
      <c r="GI28" s="39">
        <f t="shared" si="40"/>
        <v>0</v>
      </c>
      <c r="GJ28" s="39">
        <f t="shared" si="41"/>
        <v>0</v>
      </c>
      <c r="GK28" s="39">
        <f t="shared" si="42"/>
        <v>0</v>
      </c>
      <c r="GL28" s="39">
        <f t="shared" si="43"/>
        <v>6</v>
      </c>
    </row>
    <row r="29" spans="1:194" x14ac:dyDescent="0.25">
      <c r="A29" s="19">
        <v>29</v>
      </c>
      <c r="B29" s="43" t="s">
        <v>369</v>
      </c>
      <c r="C29" s="43" t="s">
        <v>254</v>
      </c>
      <c r="D29" s="43" t="s">
        <v>241</v>
      </c>
      <c r="E29" s="43" t="s">
        <v>255</v>
      </c>
      <c r="F29" s="43" t="s">
        <v>370</v>
      </c>
      <c r="G29" s="43" t="s">
        <v>190</v>
      </c>
      <c r="H29" s="43" t="s">
        <v>205</v>
      </c>
      <c r="I29" s="43" t="s">
        <v>192</v>
      </c>
      <c r="J29" s="44">
        <f t="shared" si="12"/>
        <v>45165.770833333336</v>
      </c>
      <c r="K29" s="44">
        <v>44801.770833333336</v>
      </c>
      <c r="L29" s="44">
        <v>44600</v>
      </c>
      <c r="M29" s="43" t="s">
        <v>2026</v>
      </c>
      <c r="N29" s="43" t="s">
        <v>193</v>
      </c>
      <c r="O29" s="44">
        <v>46049.45616898148</v>
      </c>
      <c r="P29" s="43">
        <v>2509</v>
      </c>
      <c r="Q29" s="43">
        <v>753</v>
      </c>
      <c r="R29" s="43">
        <v>1756</v>
      </c>
      <c r="S29" s="43" t="s">
        <v>206</v>
      </c>
      <c r="T29" s="44">
        <v>46023.770833333336</v>
      </c>
      <c r="U29" s="44">
        <v>46023.770833333336</v>
      </c>
      <c r="V29" s="44">
        <v>46023.770833333336</v>
      </c>
      <c r="W29" s="44">
        <v>46023.770833333336</v>
      </c>
      <c r="X29" s="44">
        <v>46023.770833333336</v>
      </c>
      <c r="Y29" s="44">
        <v>46023.770833333336</v>
      </c>
      <c r="Z29" s="43" t="s">
        <v>199</v>
      </c>
      <c r="AA29" s="43"/>
      <c r="AB29" s="43"/>
      <c r="AC29" s="43"/>
      <c r="AD29" s="43"/>
      <c r="AE29" s="43">
        <v>4</v>
      </c>
      <c r="AF29" s="43" t="s">
        <v>2027</v>
      </c>
      <c r="AG29" s="43" t="s">
        <v>2028</v>
      </c>
      <c r="AH29" s="43" t="s">
        <v>2029</v>
      </c>
      <c r="AI29" s="43" t="s">
        <v>2030</v>
      </c>
      <c r="AJ29" s="43" t="s">
        <v>2031</v>
      </c>
      <c r="AK29" s="43" t="s">
        <v>2030</v>
      </c>
      <c r="AL29" s="49">
        <v>46203</v>
      </c>
      <c r="AM29" s="49">
        <v>46203</v>
      </c>
      <c r="AN29" s="47">
        <v>46388</v>
      </c>
      <c r="AO29" s="47">
        <v>46388</v>
      </c>
      <c r="AP29" s="47">
        <v>46753</v>
      </c>
      <c r="AQ29" s="47">
        <v>46388</v>
      </c>
      <c r="AR29" s="48"/>
      <c r="AS29" s="48"/>
      <c r="AT29" s="48"/>
      <c r="AU29" s="43">
        <v>0</v>
      </c>
      <c r="AV29" s="43">
        <v>0</v>
      </c>
      <c r="AW29" s="43">
        <v>1</v>
      </c>
      <c r="AX29" s="51" t="s">
        <v>316</v>
      </c>
      <c r="AY29" s="51" t="s">
        <v>316</v>
      </c>
      <c r="AZ29" s="51" t="s">
        <v>198</v>
      </c>
      <c r="BA29" s="20">
        <f t="shared" ca="1" si="13"/>
        <v>0</v>
      </c>
      <c r="BB29" s="20">
        <f t="shared" ca="1" si="13"/>
        <v>0</v>
      </c>
      <c r="BC29" s="20">
        <f t="shared" ca="1" si="13"/>
        <v>0</v>
      </c>
      <c r="BD29" s="20">
        <f t="shared" ca="1" si="13"/>
        <v>0</v>
      </c>
      <c r="BE29" s="20">
        <f t="shared" ca="1" si="13"/>
        <v>0</v>
      </c>
      <c r="BF29" s="20">
        <f t="shared" ca="1" si="13"/>
        <v>0</v>
      </c>
      <c r="BG29" s="21" t="str">
        <f t="shared" ca="1" si="13"/>
        <v/>
      </c>
      <c r="BH29" s="21" t="str">
        <f t="shared" ca="1" si="13"/>
        <v/>
      </c>
      <c r="BI29" s="21" t="str">
        <f t="shared" ca="1" si="13"/>
        <v/>
      </c>
      <c r="BJ29" s="22">
        <f t="shared" ca="1" si="14"/>
        <v>0</v>
      </c>
      <c r="BK29" s="21">
        <f t="shared" si="15"/>
        <v>4</v>
      </c>
      <c r="BL29" s="22">
        <f t="shared" ca="1" si="16"/>
        <v>3015</v>
      </c>
      <c r="BM29" s="22">
        <f t="shared" ca="1" si="17"/>
        <v>905</v>
      </c>
      <c r="BN29" s="23">
        <f t="shared" ca="1" si="18"/>
        <v>2110</v>
      </c>
      <c r="BO29" s="24">
        <f t="shared" ca="1" si="19"/>
        <v>506</v>
      </c>
      <c r="BP29" s="51" t="str">
        <f>_xlfn.XLOOKUP(E29,[1]Validation!E:E,[1]Validation!F:F,"")</f>
        <v>EN5</v>
      </c>
      <c r="BQ29" s="51" t="str">
        <f>_xlfn.XLOOKUP(BP29,[1]Validation!F:F,[1]Validation!G:G,"")</f>
        <v>EN4 to EN7</v>
      </c>
      <c r="BR29" s="52" t="str">
        <f>VLOOKUP(G29,[1]Validation!$B$1:$C$9,2,0)</f>
        <v>B</v>
      </c>
      <c r="BS29" s="51">
        <f t="shared" ca="1" si="20"/>
        <v>45</v>
      </c>
      <c r="BT29" s="53">
        <f>_xlfn.XLOOKUP(B29,'[2]1. All Calls'!$R:$R,'[2]1. All Calls'!$A:$A,"",0)</f>
        <v>46049.684722222199</v>
      </c>
      <c r="BU29" s="51" t="str">
        <f>_xlfn.XLOOKUP(B29,'[2]1. All Calls'!$R:$R,'[2]1. All Calls'!$F:$F,"",0)</f>
        <v>CC-01954662</v>
      </c>
      <c r="BV29" s="51" t="str">
        <f>_xlfn.XLOOKUP(B29,'[2]1. All Calls'!$R:$R,'[2]1. All Calls'!$J:$J,"",0)</f>
        <v>Sales Call</v>
      </c>
      <c r="BW29" s="53" t="str">
        <f>_xlfn.XLOOKUP(B29,'[2]Sch Calls'!$R:$R,'[2]Sch Calls'!$A:$A,"",0)</f>
        <v/>
      </c>
      <c r="BX29" s="51" t="str">
        <f>_xlfn.XLOOKUP(B29,'[2]Sch Calls'!$R:$R,'[2]Sch Calls'!$B:$B,"",0)</f>
        <v/>
      </c>
      <c r="BY29" s="51" t="str">
        <f t="shared" si="21"/>
        <v>01-Jul-26</v>
      </c>
      <c r="BZ29" s="51" t="str">
        <f t="shared" si="21"/>
        <v>01-Jul-26</v>
      </c>
      <c r="CA29" s="51" t="str">
        <f t="shared" si="22"/>
        <v>04-Oct-26</v>
      </c>
      <c r="CB29" s="51" t="str">
        <f t="shared" si="23"/>
        <v>02-Jul-27</v>
      </c>
      <c r="CC29" s="51" t="str">
        <f t="shared" si="24"/>
        <v>02-Jan-28</v>
      </c>
      <c r="CD29" s="51" t="str">
        <f t="shared" si="25"/>
        <v>02-Jan-27</v>
      </c>
      <c r="CE29" s="51">
        <f t="shared" ca="1" si="26"/>
        <v>152</v>
      </c>
      <c r="CF29" s="51">
        <f t="shared" ca="1" si="26"/>
        <v>152</v>
      </c>
      <c r="CG29" s="51">
        <f t="shared" ca="1" si="27"/>
        <v>152</v>
      </c>
      <c r="CH29" s="51">
        <f t="shared" ca="1" si="28"/>
        <v>152</v>
      </c>
      <c r="CI29" s="51">
        <f t="shared" ca="1" si="29"/>
        <v>152</v>
      </c>
      <c r="CJ29" s="51">
        <f t="shared" ca="1" si="30"/>
        <v>152</v>
      </c>
      <c r="CK29" s="51">
        <f t="shared" ca="1" si="44"/>
        <v>608</v>
      </c>
      <c r="CL29" s="51">
        <f t="shared" ca="1" si="44"/>
        <v>608</v>
      </c>
      <c r="CM29" s="51">
        <f t="shared" ca="1" si="44"/>
        <v>608</v>
      </c>
      <c r="CN29" s="51">
        <f t="shared" ca="1" si="44"/>
        <v>608</v>
      </c>
      <c r="CO29" s="51">
        <f t="shared" ca="1" si="44"/>
        <v>608</v>
      </c>
      <c r="CP29" s="51">
        <f t="shared" ca="1" si="44"/>
        <v>608</v>
      </c>
      <c r="CQ29" s="51">
        <f t="shared" ca="1" si="45"/>
        <v>1317</v>
      </c>
      <c r="CR29" s="51">
        <f t="shared" ca="1" si="45"/>
        <v>1318</v>
      </c>
      <c r="CS29" s="51">
        <f t="shared" ca="1" si="45"/>
        <v>3318</v>
      </c>
      <c r="CT29" s="51">
        <f t="shared" ca="1" si="45"/>
        <v>3317</v>
      </c>
      <c r="CU29" s="51">
        <f t="shared" ca="1" si="45"/>
        <v>7317</v>
      </c>
      <c r="CV29" s="54">
        <f t="shared" ca="1" si="45"/>
        <v>3317</v>
      </c>
      <c r="CW29" s="25" t="s">
        <v>212</v>
      </c>
      <c r="CX29" s="55">
        <v>0.3</v>
      </c>
      <c r="CY29" s="55"/>
      <c r="CZ29" s="26">
        <v>0</v>
      </c>
      <c r="DA29" s="26">
        <v>0</v>
      </c>
      <c r="DB29" s="26">
        <v>0</v>
      </c>
      <c r="DC29" s="26">
        <v>0</v>
      </c>
      <c r="DD29" s="26">
        <v>0</v>
      </c>
      <c r="DE29" s="26">
        <v>0</v>
      </c>
      <c r="DF29" s="26">
        <v>0</v>
      </c>
      <c r="DG29" s="26">
        <v>0</v>
      </c>
      <c r="DH29" s="26">
        <v>0</v>
      </c>
      <c r="DI29" s="26">
        <v>0</v>
      </c>
      <c r="DJ29" s="26">
        <v>0</v>
      </c>
      <c r="DK29" s="26">
        <v>0</v>
      </c>
      <c r="DL29" s="27">
        <f t="shared" si="31"/>
        <v>46124.684722222199</v>
      </c>
      <c r="DM29" s="28">
        <f t="shared" ca="1" si="32"/>
        <v>1</v>
      </c>
      <c r="DN29" s="56">
        <f>_xlfn.XLOOKUP(B29,'[2]1. All Calls'!$R:$R,'[2]1. All Calls'!$A:$A,"",0)</f>
        <v>46049.684722222199</v>
      </c>
      <c r="DO29" s="57" t="str">
        <f ca="1">VLOOKUP(DM29,[1]Validation!$B$20:$C$25,2,0)</f>
        <v>Above 3 months</v>
      </c>
      <c r="DP29" s="58" t="str">
        <f>_xlfn.XLOOKUP(B29,'[1]Active AMCs- Dealer'!E:E,'[1]Active AMCs- Dealer'!L:L,"Not in AMC",0)</f>
        <v>Not in AMC</v>
      </c>
      <c r="DQ29" s="50" t="s">
        <v>238</v>
      </c>
      <c r="DR29" s="29" t="str">
        <f>_xlfn.XLOOKUP(B29,'[2]1. All Calls'!$R:$R,'[2]1. All Calls'!$F:$F,"",0)</f>
        <v>CC-01954662</v>
      </c>
      <c r="DS29" s="29" t="str">
        <f>_xlfn.XLOOKUP(B29,'[2]1. All Calls'!$R:$R,'[2]1. All Calls'!$AB:$AB,"",0)</f>
        <v>Sales call carried out for HMR update</v>
      </c>
      <c r="DT29" s="30">
        <f>_xlfn.XLOOKUP(DR29,'[2]1. All Calls'!$F:$F,'[2]1. All Calls'!$A:$A,"",0)</f>
        <v>46049.684722222199</v>
      </c>
      <c r="DU29" s="31">
        <f>_xlfn.XLOOKUP(DR29,'[2]1. All Calls'!$F:$F,'[2]1. All Calls'!$B:$B,"",0)</f>
        <v>2509</v>
      </c>
      <c r="DV29" s="31">
        <f>_xlfn.XLOOKUP(B29,[1]MDA_Assets!D:D,[1]MDA_Assets!N:N,"",0)</f>
        <v>753</v>
      </c>
      <c r="DW29" s="31">
        <f>_xlfn.XLOOKUP(B29,[1]MDA_Assets!D:D,[1]MDA_Assets!O:O,"",0)</f>
        <v>1756</v>
      </c>
      <c r="DX29" s="32" t="str">
        <f>_xlfn.XLOOKUP(B29,[1]MDA_Assets!D:D,[1]MDA_Assets!Q:Q,"",0)</f>
        <v>XD</v>
      </c>
      <c r="DY29" s="33">
        <f>_xlfn.XLOOKUP(B29,[1]MDA_Assets!D:D,[1]MDA_Assets!R:R,"",0)</f>
        <v>46024</v>
      </c>
      <c r="DZ29" s="33">
        <f>_xlfn.XLOOKUP(B29,[1]MDA_Assets!D:D,[1]MDA_Assets!S:S,"",0)</f>
        <v>46024</v>
      </c>
      <c r="EA29" s="33">
        <f>_xlfn.XLOOKUP(B29,[1]MDA_Assets!D:D,[1]MDA_Assets!T:T,"",0)</f>
        <v>46024</v>
      </c>
      <c r="EB29" s="33">
        <f>_xlfn.XLOOKUP(B29,[1]MDA_Assets!D:D,[1]MDA_Assets!U:U,"",0)</f>
        <v>46024</v>
      </c>
      <c r="EC29" s="33">
        <f>_xlfn.XLOOKUP(B29,[1]MDA_Assets!D:D,[1]MDA_Assets!V:V,"",0)</f>
        <v>46024</v>
      </c>
      <c r="ED29" s="33">
        <f>_xlfn.XLOOKUP(B29,[1]MDA_Assets!D:D,[1]MDA_Assets!W:W,"",0)</f>
        <v>46024</v>
      </c>
      <c r="EE29" s="32" t="str">
        <f>_xlfn.XLOOKUP(B29,[1]MDA_Assets!D:D,[1]MDA_Assets!X:X,"",0)</f>
        <v>Yes</v>
      </c>
      <c r="EF29" s="33">
        <f>_xlfn.XLOOKUP(B29,[1]MDA_Assets!D:D,[1]MDA_Assets!Y:Y,"",0)</f>
        <v>0</v>
      </c>
      <c r="EG29" s="33">
        <f>_xlfn.XLOOKUP(B29,[1]MDA_Assets!D:D,[1]MDA_Assets!Z:Z,"",0)</f>
        <v>0</v>
      </c>
      <c r="EH29" s="33">
        <f>_xlfn.XLOOKUP(B29,[1]MDA_Assets!D:D,[1]MDA_Assets!AA:AA,"",0)</f>
        <v>0</v>
      </c>
      <c r="EI29" s="34">
        <f>_xlfn.XLOOKUP(B29,[1]MDA_Assets!D:D,[1]MDA_Assets!P:P,"",0)</f>
        <v>4</v>
      </c>
      <c r="EJ29" s="35" t="str">
        <f>_xlfn.XLOOKUP(B29,[1]MDA_Assets!D:D,[1]MDA_Assets!AB:AB,"",0)</f>
        <v>1925</v>
      </c>
      <c r="EK29" s="35" t="str">
        <f>_xlfn.XLOOKUP(B29,[1]MDA_Assets!D:D,[1]MDA_Assets!AC:AC,"",0)</f>
        <v>1926</v>
      </c>
      <c r="EL29" s="35" t="str">
        <f>_xlfn.XLOOKUP(B29,[1]MDA_Assets!D:D,[1]MDA_Assets!AD:AD,"",0)</f>
        <v>3926</v>
      </c>
      <c r="EM29" s="35" t="str">
        <f>_xlfn.XLOOKUP(B29,[1]MDA_Assets!D:D,[1]MDA_Assets!AE:AE,"",0)</f>
        <v>3925</v>
      </c>
      <c r="EN29" s="35" t="str">
        <f>_xlfn.XLOOKUP(B29,[1]MDA_Assets!D:D,[1]MDA_Assets!AF:AF,"",0)</f>
        <v>7925</v>
      </c>
      <c r="EO29" s="35" t="str">
        <f>_xlfn.XLOOKUP(B29,[1]MDA_Assets!D:D,[1]MDA_Assets!AG:AG,"",0)</f>
        <v>3925</v>
      </c>
      <c r="EP29" s="36">
        <f t="shared" si="33"/>
        <v>180</v>
      </c>
      <c r="EQ29" s="36">
        <f t="shared" si="33"/>
        <v>180</v>
      </c>
      <c r="ER29" s="36">
        <f t="shared" si="34"/>
        <v>365</v>
      </c>
      <c r="ES29" s="36">
        <f t="shared" si="35"/>
        <v>365</v>
      </c>
      <c r="ET29" s="36">
        <f t="shared" si="36"/>
        <v>730</v>
      </c>
      <c r="EU29" s="36">
        <f t="shared" si="37"/>
        <v>365</v>
      </c>
      <c r="EV29" s="36" t="str">
        <f t="shared" si="38"/>
        <v/>
      </c>
      <c r="EW29" s="36" t="str">
        <f t="shared" si="3"/>
        <v/>
      </c>
      <c r="EX29" s="36" t="str">
        <f t="shared" si="4"/>
        <v/>
      </c>
      <c r="EY29" s="36">
        <f t="shared" si="5"/>
        <v>5.81</v>
      </c>
      <c r="EZ29" s="36">
        <f t="shared" si="5"/>
        <v>5.81</v>
      </c>
      <c r="FA29" s="36">
        <f t="shared" si="5"/>
        <v>11.78</v>
      </c>
      <c r="FB29" s="36">
        <f t="shared" si="5"/>
        <v>11.78</v>
      </c>
      <c r="FC29" s="36">
        <f t="shared" si="5"/>
        <v>23.55</v>
      </c>
      <c r="FD29" s="36">
        <f t="shared" si="5"/>
        <v>11.78</v>
      </c>
      <c r="FE29" s="36" t="str">
        <f t="shared" si="5"/>
        <v/>
      </c>
      <c r="FF29" s="36" t="str">
        <f t="shared" si="5"/>
        <v/>
      </c>
      <c r="FG29" s="36" t="str">
        <f t="shared" si="5"/>
        <v/>
      </c>
      <c r="FH29" s="37" t="str" cm="1">
        <f t="array" ref="FH29">_xlfn.IFS(EY29="", "No Data", EY29&lt;0, "Negative/Future", EY29=0, "Zero Days", EY29&lt;=3, "&lt; 3 Months", EY29&lt;=6, "3 to 6 Months", EY29&lt;=9, "6 to 9 Months", EY29&lt;=12, "9 to 12 Months", EY29&lt;=15, "12 to 15 Months", EY29&lt;=18, "15 to 18 Months", EY29&lt;=24, "18 to 24 Months", EY29&gt;24, "&gt; 24 Months")</f>
        <v>3 to 6 Months</v>
      </c>
      <c r="FI29" s="37" t="str" cm="1">
        <f t="array" ref="FI29">_xlfn.IFS(EZ29="", "No Data", EZ29&lt;0, "Negative/Future", EZ29=0, "Zero Days", EZ29&lt;=3, "&lt; 3 Months", EZ29&lt;=6, "3 to 6 Months", EZ29&lt;=9, "6 to 9 Months", EZ29&lt;=12, "9 to 12 Months", EZ29&lt;=15, "12 to 15 Months", EZ29&lt;=18, "15 to 18 Months", EZ29&lt;=24, "18 to 24 Months", EZ29&gt;24, "&gt; 24 Months")</f>
        <v>3 to 6 Months</v>
      </c>
      <c r="FJ29" s="37" t="str" cm="1">
        <f t="array" ref="FJ29">_xlfn.IFS(FA29="", "No Data", FA29&lt;0, "Negative/Future", FA29=0, "Zero Days", FA29&lt;=3, "&lt; 3 Months", FA29&lt;=6, "3 to 6 Months", FA29&lt;=9, "6 to 9 Months", FA29&lt;=12, "9 to 12 Months", FA29&lt;=15, "12 to 15 Months", FA29&lt;=18, "15 to 18 Months", FA29&lt;=24, "18 to 24 Months", FA29&gt;24, "&gt; 24 Months")</f>
        <v>9 to 12 Months</v>
      </c>
      <c r="FK29" s="37" t="str" cm="1">
        <f t="array" ref="FK29">_xlfn.IFS(FB29="", "No Data", FB29&lt;0, "Negative/Future", FB29=0, "Zero Days", FB29&lt;=3, "&lt; 3 Months", FB29&lt;=6, "3 to 6 Months", FB29&lt;=9, "6 to 9 Months", FB29&lt;=12, "9 to 12 Months", FB29&lt;=15, "12 to 15 Months", FB29&lt;=18, "15 to 18 Months", FB29&lt;=24, "18 to 24 Months", FB29&gt;24, "&gt; 24 Months")</f>
        <v>9 to 12 Months</v>
      </c>
      <c r="FL29" s="37" t="str" cm="1">
        <f t="array" ref="FL29">_xlfn.IFS(FC29="", "No Data", FC29&lt;0, "Negative/Future", FC29=0, "Zero Days", FC29&lt;=3, "&lt; 3 Months", FC29&lt;=6, "3 to 6 Months", FC29&lt;=9, "6 to 9 Months", FC29&lt;=12, "9 to 12 Months", FC29&lt;=15, "12 to 15 Months", FC29&lt;=18, "15 to 18 Months", FC29&lt;=24, "18 to 24 Months", FC29&gt;24, "&gt; 24 Months")</f>
        <v>18 to 24 Months</v>
      </c>
      <c r="FM29" s="37" t="str" cm="1">
        <f t="array" ref="FM29">_xlfn.IFS(FD29="", "No Data", FD29&lt;0, "Negative/Future", FD29=0, "Zero Days", FD29&lt;=3, "&lt; 3 Months", FD29&lt;=6, "3 to 6 Months", FD29&lt;=9, "6 to 9 Months", FD29&lt;=12, "9 to 12 Months", FD29&lt;=15, "12 to 15 Months", FD29&lt;=18, "15 to 18 Months", FD29&lt;=24, "18 to 24 Months", FD29&gt;24, "&gt; 24 Months")</f>
        <v>9 to 12 Months</v>
      </c>
      <c r="FN29" s="37" t="str" cm="1">
        <f t="array" ref="FN29">_xlfn.IFS(FE29="", "No Data", FE29&lt;0, "Negative/Future", FE29=0, "Zero Days", FE29&lt;=3, "&lt; 3 Months", FE29&lt;=6, "3 to 6 Months", FE29&lt;=9, "6 to 9 Months", FE29&lt;=12, "9 to 12 Months", FE29&lt;=15, "12 to 15 Months", FE29&lt;=18, "15 to 18 Months", FE29&lt;=24, "18 to 24 Months", FE29&gt;24, "&gt; 24 Months")</f>
        <v>No Data</v>
      </c>
      <c r="FO29" s="37" t="str" cm="1">
        <f t="array" ref="FO29">_xlfn.IFS(FG29="", "No Data", FG29&lt;0, "Negative/Future", FG29=0, "Zero Days", FG29&lt;=3, "&lt; 3 Months", FG29&lt;=6, "3 to 6 Months", FG29&lt;=9, "6 to 9 Months", FG29&lt;=12, "9 to 12 Months", FG29&lt;=15, "12 to 15 Months", FG29&lt;=18, "15 to 18 Months", FG29&lt;=24, "18 to 24 Months", FG29&gt;24, "&gt; 24 Months")</f>
        <v>No Data</v>
      </c>
      <c r="FP29" s="37" t="str" cm="1">
        <f t="array" ref="FP29">_xlfn.IFS(FF29="", "No Data", FF29&lt;0, "Negative/Future", FF29=0, "Zero Days", FF29&lt;=3, "&lt; 3 Months", FF29&lt;=6, "3 to 6 Months", FF29&lt;=9, "6 to 9 Months", FF29&lt;=12, "9 to 12 Months", FF29&lt;=15, "12 to 15 Months", FF29&lt;=18, "15 to 18 Months", FF29&lt;=24, "18 to 24 Months", FF29&gt;24, "&gt; 24 Months")</f>
        <v>No Data</v>
      </c>
      <c r="FQ29" s="29" t="s">
        <v>371</v>
      </c>
      <c r="FR29" s="29">
        <v>9149211578</v>
      </c>
      <c r="FS29" s="38" t="str">
        <f>VLOOKUP(_xlfn.XLOOKUP(B29,[1]MDA_Assets!D:D,[1]MDA_Assets!I:I,"",0),[1]Validation!$B$1:$C$8,2,0)</f>
        <v>B</v>
      </c>
      <c r="FT29" s="38" t="s">
        <v>202</v>
      </c>
      <c r="FU29" s="31" t="str">
        <f>_xlfn.XLOOKUP(B29,[1]MDA_Assets!D:D,[1]MDA_Assets!X:X,"",0)</f>
        <v>Yes</v>
      </c>
      <c r="FV29" s="39">
        <v>0</v>
      </c>
      <c r="FW29" s="39">
        <v>0</v>
      </c>
      <c r="FX29" s="39">
        <v>2</v>
      </c>
      <c r="FY29" s="39">
        <v>7</v>
      </c>
      <c r="FZ29" s="40">
        <f t="shared" si="6"/>
        <v>46204</v>
      </c>
      <c r="GA29" s="40">
        <f t="shared" si="6"/>
        <v>46204</v>
      </c>
      <c r="GB29" s="40">
        <f t="shared" si="7"/>
        <v>46389</v>
      </c>
      <c r="GC29" s="40">
        <f t="shared" si="8"/>
        <v>46389</v>
      </c>
      <c r="GD29" s="40">
        <f t="shared" si="9"/>
        <v>46754</v>
      </c>
      <c r="GE29" s="40">
        <f t="shared" si="10"/>
        <v>46389</v>
      </c>
      <c r="GF29" s="40" t="str">
        <f t="shared" si="39"/>
        <v/>
      </c>
      <c r="GG29" s="40" t="str">
        <f t="shared" si="39"/>
        <v/>
      </c>
      <c r="GH29" s="40" t="str">
        <f t="shared" si="39"/>
        <v/>
      </c>
      <c r="GI29" s="39">
        <f t="shared" si="40"/>
        <v>0</v>
      </c>
      <c r="GJ29" s="39">
        <f t="shared" si="41"/>
        <v>0</v>
      </c>
      <c r="GK29" s="39">
        <f t="shared" si="42"/>
        <v>0</v>
      </c>
      <c r="GL29" s="39">
        <f t="shared" si="43"/>
        <v>6</v>
      </c>
    </row>
    <row r="30" spans="1:194" x14ac:dyDescent="0.25">
      <c r="A30" s="19">
        <v>31</v>
      </c>
      <c r="B30" s="43" t="s">
        <v>373</v>
      </c>
      <c r="C30" s="43" t="s">
        <v>186</v>
      </c>
      <c r="D30" s="43" t="s">
        <v>241</v>
      </c>
      <c r="E30" s="43" t="s">
        <v>374</v>
      </c>
      <c r="F30" s="43" t="s">
        <v>375</v>
      </c>
      <c r="G30" s="43" t="s">
        <v>190</v>
      </c>
      <c r="H30" s="43" t="s">
        <v>291</v>
      </c>
      <c r="I30" s="43" t="s">
        <v>192</v>
      </c>
      <c r="J30" s="44">
        <f t="shared" si="12"/>
        <v>46139.5625</v>
      </c>
      <c r="K30" s="44">
        <v>45775.5625</v>
      </c>
      <c r="L30" s="44">
        <v>44489</v>
      </c>
      <c r="M30" s="43" t="s">
        <v>2700</v>
      </c>
      <c r="N30" s="43" t="s">
        <v>2697</v>
      </c>
      <c r="O30" s="44">
        <v>46116.392453703702</v>
      </c>
      <c r="P30" s="43">
        <v>8194</v>
      </c>
      <c r="Q30" s="43">
        <v>7770</v>
      </c>
      <c r="R30" s="43">
        <v>423</v>
      </c>
      <c r="S30" s="43" t="s">
        <v>194</v>
      </c>
      <c r="T30" s="44">
        <v>46115.770833333336</v>
      </c>
      <c r="U30" s="44">
        <v>46055.770833333336</v>
      </c>
      <c r="V30" s="44">
        <v>46055.770833333336</v>
      </c>
      <c r="W30" s="44">
        <v>46055.770833333336</v>
      </c>
      <c r="X30" s="44">
        <v>46055.770833333336</v>
      </c>
      <c r="Y30" s="44">
        <v>45944.770833333336</v>
      </c>
      <c r="Z30" s="43" t="s">
        <v>199</v>
      </c>
      <c r="AA30" s="43"/>
      <c r="AB30" s="43"/>
      <c r="AC30" s="43"/>
      <c r="AD30" s="43"/>
      <c r="AE30" s="43">
        <v>13</v>
      </c>
      <c r="AF30" s="43" t="s">
        <v>2701</v>
      </c>
      <c r="AG30" s="43" t="s">
        <v>2701</v>
      </c>
      <c r="AH30" s="43" t="s">
        <v>2702</v>
      </c>
      <c r="AI30" s="43" t="s">
        <v>2701</v>
      </c>
      <c r="AJ30" s="43" t="s">
        <v>2703</v>
      </c>
      <c r="AK30" s="43" t="s">
        <v>2704</v>
      </c>
      <c r="AL30" s="47">
        <v>46389</v>
      </c>
      <c r="AM30" s="47">
        <v>46235</v>
      </c>
      <c r="AN30" s="47">
        <v>46465</v>
      </c>
      <c r="AO30" s="47">
        <v>46389</v>
      </c>
      <c r="AP30" s="47">
        <v>46541</v>
      </c>
      <c r="AQ30" s="47">
        <v>46312</v>
      </c>
      <c r="AR30" s="48"/>
      <c r="AS30" s="48"/>
      <c r="AT30" s="48"/>
      <c r="AU30" s="43">
        <v>0</v>
      </c>
      <c r="AV30" s="43">
        <v>0</v>
      </c>
      <c r="AW30" s="43">
        <v>0</v>
      </c>
      <c r="AX30" s="51" t="s">
        <v>376</v>
      </c>
      <c r="AY30" s="51" t="s">
        <v>211</v>
      </c>
      <c r="AZ30" s="51" t="s">
        <v>198</v>
      </c>
      <c r="BA30" s="20">
        <f t="shared" ca="1" si="13"/>
        <v>0</v>
      </c>
      <c r="BB30" s="20">
        <f t="shared" ca="1" si="13"/>
        <v>0</v>
      </c>
      <c r="BC30" s="20">
        <f t="shared" ca="1" si="13"/>
        <v>0</v>
      </c>
      <c r="BD30" s="20">
        <f t="shared" ca="1" si="13"/>
        <v>0</v>
      </c>
      <c r="BE30" s="20">
        <f t="shared" ca="1" si="13"/>
        <v>0</v>
      </c>
      <c r="BF30" s="20">
        <f t="shared" ca="1" si="13"/>
        <v>0</v>
      </c>
      <c r="BG30" s="21" t="str">
        <f t="shared" ca="1" si="13"/>
        <v/>
      </c>
      <c r="BH30" s="21" t="str">
        <f t="shared" ca="1" si="13"/>
        <v/>
      </c>
      <c r="BI30" s="21" t="str">
        <f t="shared" ca="1" si="13"/>
        <v/>
      </c>
      <c r="BJ30" s="22">
        <f t="shared" ca="1" si="14"/>
        <v>0</v>
      </c>
      <c r="BK30" s="21">
        <f t="shared" si="15"/>
        <v>13</v>
      </c>
      <c r="BL30" s="22">
        <f t="shared" ca="1" si="16"/>
        <v>8969</v>
      </c>
      <c r="BM30" s="22">
        <f t="shared" ca="1" si="17"/>
        <v>8521</v>
      </c>
      <c r="BN30" s="23">
        <f t="shared" ca="1" si="18"/>
        <v>448</v>
      </c>
      <c r="BO30" s="24">
        <f t="shared" ca="1" si="19"/>
        <v>775</v>
      </c>
      <c r="BP30" s="51" t="str">
        <f>_xlfn.XLOOKUP(E30,[1]Validation!E:E,[1]Validation!F:F,"")</f>
        <v>EG37</v>
      </c>
      <c r="BQ30" s="51" t="str">
        <f>_xlfn.XLOOKUP(BP30,[1]Validation!F:F,[1]Validation!G:G,"")</f>
        <v>EG30 to EG45</v>
      </c>
      <c r="BR30" s="52" t="str">
        <f>VLOOKUP(G30,[1]Validation!$B$1:$C$9,2,0)</f>
        <v>B</v>
      </c>
      <c r="BS30" s="51">
        <f t="shared" ca="1" si="20"/>
        <v>13</v>
      </c>
      <c r="BT30" s="53">
        <f>_xlfn.XLOOKUP(B30,'[2]1. All Calls'!$R:$R,'[2]1. All Calls'!$A:$A,"",0)</f>
        <v>46116.583229166703</v>
      </c>
      <c r="BU30" s="51" t="str">
        <f>_xlfn.XLOOKUP(B30,'[2]1. All Calls'!$R:$R,'[2]1. All Calls'!$F:$F,"",0)</f>
        <v>CC-02035963</v>
      </c>
      <c r="BV30" s="51" t="str">
        <f>_xlfn.XLOOKUP(B30,'[2]1. All Calls'!$R:$R,'[2]1. All Calls'!$J:$J,"",0)</f>
        <v>General Service</v>
      </c>
      <c r="BW30" s="53">
        <f>_xlfn.XLOOKUP(B30,'[2]Sch Calls'!$R:$R,'[2]Sch Calls'!$A:$A,"",0)</f>
        <v>45876.712500000001</v>
      </c>
      <c r="BX30" s="51">
        <f>_xlfn.XLOOKUP(B30,'[2]Sch Calls'!$R:$R,'[2]Sch Calls'!$B:$B,"",0)</f>
        <v>2479</v>
      </c>
      <c r="BY30" s="51" t="str">
        <f t="shared" si="21"/>
        <v>02-Aug-26</v>
      </c>
      <c r="BZ30" s="51" t="str">
        <f t="shared" si="21"/>
        <v>02-Aug-26</v>
      </c>
      <c r="CA30" s="51" t="str">
        <f t="shared" si="22"/>
        <v>04-Jan-27</v>
      </c>
      <c r="CB30" s="51" t="str">
        <f t="shared" si="23"/>
        <v>03-Aug-27</v>
      </c>
      <c r="CC30" s="51" t="str">
        <f t="shared" si="24"/>
        <v>15-Oct-27</v>
      </c>
      <c r="CD30" s="51" t="str">
        <f t="shared" si="25"/>
        <v>03-Feb-27</v>
      </c>
      <c r="CE30" s="51">
        <f t="shared" ca="1" si="26"/>
        <v>120</v>
      </c>
      <c r="CF30" s="51">
        <f t="shared" ca="1" si="26"/>
        <v>120</v>
      </c>
      <c r="CG30" s="51">
        <f t="shared" ca="1" si="27"/>
        <v>60</v>
      </c>
      <c r="CH30" s="51">
        <f t="shared" ca="1" si="28"/>
        <v>120</v>
      </c>
      <c r="CI30" s="51">
        <f t="shared" ca="1" si="29"/>
        <v>231</v>
      </c>
      <c r="CJ30" s="51">
        <f t="shared" ca="1" si="30"/>
        <v>120</v>
      </c>
      <c r="CK30" s="51">
        <f t="shared" ca="1" si="44"/>
        <v>1560</v>
      </c>
      <c r="CL30" s="51">
        <f t="shared" ca="1" si="44"/>
        <v>1560</v>
      </c>
      <c r="CM30" s="51">
        <f t="shared" ca="1" si="44"/>
        <v>780</v>
      </c>
      <c r="CN30" s="51">
        <f t="shared" ca="1" si="44"/>
        <v>1560</v>
      </c>
      <c r="CO30" s="51">
        <f t="shared" ca="1" si="44"/>
        <v>3003</v>
      </c>
      <c r="CP30" s="51">
        <f t="shared" ca="1" si="44"/>
        <v>1560</v>
      </c>
      <c r="CQ30" s="51">
        <f t="shared" ca="1" si="45"/>
        <v>1989</v>
      </c>
      <c r="CR30" s="51">
        <f t="shared" ca="1" si="45"/>
        <v>1989</v>
      </c>
      <c r="CS30" s="51">
        <f t="shared" ca="1" si="45"/>
        <v>3769</v>
      </c>
      <c r="CT30" s="51">
        <f t="shared" ca="1" si="45"/>
        <v>1989</v>
      </c>
      <c r="CU30" s="51">
        <f t="shared" ca="1" si="45"/>
        <v>2518</v>
      </c>
      <c r="CV30" s="54">
        <f t="shared" ca="1" si="45"/>
        <v>989</v>
      </c>
      <c r="CW30" s="25" t="s">
        <v>212</v>
      </c>
      <c r="CX30" s="55">
        <v>0.97</v>
      </c>
      <c r="CY30" s="55"/>
      <c r="CZ30" s="26">
        <v>0</v>
      </c>
      <c r="DA30" s="26">
        <v>0</v>
      </c>
      <c r="DB30" s="26">
        <v>0</v>
      </c>
      <c r="DC30" s="26">
        <v>0</v>
      </c>
      <c r="DD30" s="26">
        <v>0</v>
      </c>
      <c r="DE30" s="26">
        <v>0</v>
      </c>
      <c r="DF30" s="26">
        <v>0</v>
      </c>
      <c r="DG30" s="26">
        <v>0</v>
      </c>
      <c r="DH30" s="26">
        <v>0</v>
      </c>
      <c r="DI30" s="26">
        <v>0</v>
      </c>
      <c r="DJ30" s="26">
        <v>0</v>
      </c>
      <c r="DK30" s="26">
        <v>0</v>
      </c>
      <c r="DL30" s="27">
        <f t="shared" si="31"/>
        <v>46191.583229166703</v>
      </c>
      <c r="DM30" s="28">
        <f t="shared" ca="1" si="32"/>
        <v>0</v>
      </c>
      <c r="DN30" s="56">
        <f>_xlfn.XLOOKUP(B30,'[2]1. All Calls'!$R:$R,'[2]1. All Calls'!$A:$A,"",0)</f>
        <v>46116.583229166703</v>
      </c>
      <c r="DO30" s="57" t="str">
        <f ca="1">VLOOKUP(DM30,[1]Validation!$B$20:$C$25,2,0)</f>
        <v>Within 3 months</v>
      </c>
      <c r="DP30" s="58" t="str">
        <f>_xlfn.XLOOKUP(B30,'[1]Active AMCs- Dealer'!E:E,'[1]Active AMCs- Dealer'!L:L,"Not in AMC",0)</f>
        <v>Not in AMC</v>
      </c>
      <c r="DQ30" s="50" t="s">
        <v>238</v>
      </c>
      <c r="DR30" s="29" t="str">
        <f>_xlfn.XLOOKUP(B30,'[2]1. All Calls'!$R:$R,'[2]1. All Calls'!$F:$F,"",0)</f>
        <v>CC-02035963</v>
      </c>
      <c r="DS30" s="29" t="str">
        <f>_xlfn.XLOOKUP(B30,'[2]1. All Calls'!$R:$R,'[2]1. All Calls'!$AB:$AB,"",0)</f>
        <v>Courtney visit carried out</v>
      </c>
      <c r="DT30" s="30">
        <f>_xlfn.XLOOKUP(DR30,'[2]1. All Calls'!$F:$F,'[2]1. All Calls'!$A:$A,"",0)</f>
        <v>46116.583229166703</v>
      </c>
      <c r="DU30" s="31">
        <f>_xlfn.XLOOKUP(DR30,'[2]1. All Calls'!$F:$F,'[2]1. All Calls'!$B:$B,"",0)</f>
        <v>8194</v>
      </c>
      <c r="DV30" s="31">
        <f>_xlfn.XLOOKUP(B30,[1]MDA_Assets!D:D,[1]MDA_Assets!N:N,"",0)</f>
        <v>7770</v>
      </c>
      <c r="DW30" s="31">
        <f>_xlfn.XLOOKUP(B30,[1]MDA_Assets!D:D,[1]MDA_Assets!O:O,"",0)</f>
        <v>423</v>
      </c>
      <c r="DX30" s="32" t="str">
        <f>_xlfn.XLOOKUP(B30,[1]MDA_Assets!D:D,[1]MDA_Assets!Q:Q,"",0)</f>
        <v>Synthetic</v>
      </c>
      <c r="DY30" s="33">
        <f>_xlfn.XLOOKUP(B30,[1]MDA_Assets!D:D,[1]MDA_Assets!R:R,"",0)</f>
        <v>46116</v>
      </c>
      <c r="DZ30" s="33">
        <f>_xlfn.XLOOKUP(B30,[1]MDA_Assets!D:D,[1]MDA_Assets!S:S,"",0)</f>
        <v>46056</v>
      </c>
      <c r="EA30" s="33">
        <f>_xlfn.XLOOKUP(B30,[1]MDA_Assets!D:D,[1]MDA_Assets!T:T,"",0)</f>
        <v>46056</v>
      </c>
      <c r="EB30" s="33">
        <f>_xlfn.XLOOKUP(B30,[1]MDA_Assets!D:D,[1]MDA_Assets!U:U,"",0)</f>
        <v>46056</v>
      </c>
      <c r="EC30" s="33">
        <f>_xlfn.XLOOKUP(B30,[1]MDA_Assets!D:D,[1]MDA_Assets!V:V,"",0)</f>
        <v>46056</v>
      </c>
      <c r="ED30" s="33">
        <f>_xlfn.XLOOKUP(B30,[1]MDA_Assets!D:D,[1]MDA_Assets!W:W,"",0)</f>
        <v>45945</v>
      </c>
      <c r="EE30" s="32" t="str">
        <f>_xlfn.XLOOKUP(B30,[1]MDA_Assets!D:D,[1]MDA_Assets!X:X,"",0)</f>
        <v>Yes</v>
      </c>
      <c r="EF30" s="33">
        <f>_xlfn.XLOOKUP(B30,[1]MDA_Assets!D:D,[1]MDA_Assets!Y:Y,"",0)</f>
        <v>0</v>
      </c>
      <c r="EG30" s="33">
        <f>_xlfn.XLOOKUP(B30,[1]MDA_Assets!D:D,[1]MDA_Assets!Z:Z,"",0)</f>
        <v>0</v>
      </c>
      <c r="EH30" s="33">
        <f>_xlfn.XLOOKUP(B30,[1]MDA_Assets!D:D,[1]MDA_Assets!AA:AA,"",0)</f>
        <v>0</v>
      </c>
      <c r="EI30" s="34">
        <f>_xlfn.XLOOKUP(B30,[1]MDA_Assets!D:D,[1]MDA_Assets!P:P,"",0)</f>
        <v>13</v>
      </c>
      <c r="EJ30" s="35" t="str">
        <f>_xlfn.XLOOKUP(B30,[1]MDA_Assets!D:D,[1]MDA_Assets!AB:AB,"",0)</f>
        <v>3549</v>
      </c>
      <c r="EK30" s="35" t="str">
        <f>_xlfn.XLOOKUP(B30,[1]MDA_Assets!D:D,[1]MDA_Assets!AC:AC,"",0)</f>
        <v>3549</v>
      </c>
      <c r="EL30" s="35" t="str">
        <f>_xlfn.XLOOKUP(B30,[1]MDA_Assets!D:D,[1]MDA_Assets!AD:AD,"",0)</f>
        <v>4549</v>
      </c>
      <c r="EM30" s="35" t="str">
        <f>_xlfn.XLOOKUP(B30,[1]MDA_Assets!D:D,[1]MDA_Assets!AE:AE,"",0)</f>
        <v>3549</v>
      </c>
      <c r="EN30" s="35" t="str">
        <f>_xlfn.XLOOKUP(B30,[1]MDA_Assets!D:D,[1]MDA_Assets!AF:AF,"",0)</f>
        <v>5521</v>
      </c>
      <c r="EO30" s="35" t="str">
        <f>_xlfn.XLOOKUP(B30,[1]MDA_Assets!D:D,[1]MDA_Assets!AG:AG,"",0)</f>
        <v>2549</v>
      </c>
      <c r="EP30" s="36">
        <f t="shared" si="33"/>
        <v>334</v>
      </c>
      <c r="EQ30" s="36">
        <f t="shared" si="33"/>
        <v>180</v>
      </c>
      <c r="ER30" s="36">
        <f t="shared" si="34"/>
        <v>350</v>
      </c>
      <c r="ES30" s="36">
        <f t="shared" si="35"/>
        <v>334</v>
      </c>
      <c r="ET30" s="36">
        <f t="shared" si="36"/>
        <v>597</v>
      </c>
      <c r="EU30" s="36">
        <f t="shared" si="37"/>
        <v>257</v>
      </c>
      <c r="EV30" s="36" t="str">
        <f t="shared" si="38"/>
        <v/>
      </c>
      <c r="EW30" s="36" t="str">
        <f t="shared" si="3"/>
        <v/>
      </c>
      <c r="EX30" s="36" t="str">
        <f t="shared" si="4"/>
        <v/>
      </c>
      <c r="EY30" s="36">
        <f t="shared" si="5"/>
        <v>10.78</v>
      </c>
      <c r="EZ30" s="36">
        <f t="shared" si="5"/>
        <v>5.81</v>
      </c>
      <c r="FA30" s="36">
        <f t="shared" si="5"/>
        <v>11.299999999999999</v>
      </c>
      <c r="FB30" s="36">
        <f t="shared" ref="FB30:FG89" si="46">IFERROR(ROUNDUP(SUM(ES30/31),2),"")</f>
        <v>10.78</v>
      </c>
      <c r="FC30" s="36">
        <f t="shared" si="46"/>
        <v>19.260000000000002</v>
      </c>
      <c r="FD30" s="36">
        <f t="shared" si="46"/>
        <v>8.2999999999999989</v>
      </c>
      <c r="FE30" s="36" t="str">
        <f t="shared" si="46"/>
        <v/>
      </c>
      <c r="FF30" s="36" t="str">
        <f t="shared" si="46"/>
        <v/>
      </c>
      <c r="FG30" s="36" t="str">
        <f t="shared" si="46"/>
        <v/>
      </c>
      <c r="FH30" s="37" t="str" cm="1">
        <f t="array" ref="FH30">_xlfn.IFS(EY30="", "No Data", EY30&lt;0, "Negative/Future", EY30=0, "Zero Days", EY30&lt;=3, "&lt; 3 Months", EY30&lt;=6, "3 to 6 Months", EY30&lt;=9, "6 to 9 Months", EY30&lt;=12, "9 to 12 Months", EY30&lt;=15, "12 to 15 Months", EY30&lt;=18, "15 to 18 Months", EY30&lt;=24, "18 to 24 Months", EY30&gt;24, "&gt; 24 Months")</f>
        <v>9 to 12 Months</v>
      </c>
      <c r="FI30" s="37" t="str" cm="1">
        <f t="array" ref="FI30">_xlfn.IFS(EZ30="", "No Data", EZ30&lt;0, "Negative/Future", EZ30=0, "Zero Days", EZ30&lt;=3, "&lt; 3 Months", EZ30&lt;=6, "3 to 6 Months", EZ30&lt;=9, "6 to 9 Months", EZ30&lt;=12, "9 to 12 Months", EZ30&lt;=15, "12 to 15 Months", EZ30&lt;=18, "15 to 18 Months", EZ30&lt;=24, "18 to 24 Months", EZ30&gt;24, "&gt; 24 Months")</f>
        <v>3 to 6 Months</v>
      </c>
      <c r="FJ30" s="37" t="str" cm="1">
        <f t="array" ref="FJ30">_xlfn.IFS(FA30="", "No Data", FA30&lt;0, "Negative/Future", FA30=0, "Zero Days", FA30&lt;=3, "&lt; 3 Months", FA30&lt;=6, "3 to 6 Months", FA30&lt;=9, "6 to 9 Months", FA30&lt;=12, "9 to 12 Months", FA30&lt;=15, "12 to 15 Months", FA30&lt;=18, "15 to 18 Months", FA30&lt;=24, "18 to 24 Months", FA30&gt;24, "&gt; 24 Months")</f>
        <v>9 to 12 Months</v>
      </c>
      <c r="FK30" s="37" t="str" cm="1">
        <f t="array" ref="FK30">_xlfn.IFS(FB30="", "No Data", FB30&lt;0, "Negative/Future", FB30=0, "Zero Days", FB30&lt;=3, "&lt; 3 Months", FB30&lt;=6, "3 to 6 Months", FB30&lt;=9, "6 to 9 Months", FB30&lt;=12, "9 to 12 Months", FB30&lt;=15, "12 to 15 Months", FB30&lt;=18, "15 to 18 Months", FB30&lt;=24, "18 to 24 Months", FB30&gt;24, "&gt; 24 Months")</f>
        <v>9 to 12 Months</v>
      </c>
      <c r="FL30" s="37" t="str" cm="1">
        <f t="array" ref="FL30">_xlfn.IFS(FC30="", "No Data", FC30&lt;0, "Negative/Future", FC30=0, "Zero Days", FC30&lt;=3, "&lt; 3 Months", FC30&lt;=6, "3 to 6 Months", FC30&lt;=9, "6 to 9 Months", FC30&lt;=12, "9 to 12 Months", FC30&lt;=15, "12 to 15 Months", FC30&lt;=18, "15 to 18 Months", FC30&lt;=24, "18 to 24 Months", FC30&gt;24, "&gt; 24 Months")</f>
        <v>18 to 24 Months</v>
      </c>
      <c r="FM30" s="37" t="str" cm="1">
        <f t="array" ref="FM30">_xlfn.IFS(FD30="", "No Data", FD30&lt;0, "Negative/Future", FD30=0, "Zero Days", FD30&lt;=3, "&lt; 3 Months", FD30&lt;=6, "3 to 6 Months", FD30&lt;=9, "6 to 9 Months", FD30&lt;=12, "9 to 12 Months", FD30&lt;=15, "12 to 15 Months", FD30&lt;=18, "15 to 18 Months", FD30&lt;=24, "18 to 24 Months", FD30&gt;24, "&gt; 24 Months")</f>
        <v>6 to 9 Months</v>
      </c>
      <c r="FN30" s="37" t="str" cm="1">
        <f t="array" ref="FN30">_xlfn.IFS(FE30="", "No Data", FE30&lt;0, "Negative/Future", FE30=0, "Zero Days", FE30&lt;=3, "&lt; 3 Months", FE30&lt;=6, "3 to 6 Months", FE30&lt;=9, "6 to 9 Months", FE30&lt;=12, "9 to 12 Months", FE30&lt;=15, "12 to 15 Months", FE30&lt;=18, "15 to 18 Months", FE30&lt;=24, "18 to 24 Months", FE30&gt;24, "&gt; 24 Months")</f>
        <v>No Data</v>
      </c>
      <c r="FO30" s="37" t="str" cm="1">
        <f t="array" ref="FO30">_xlfn.IFS(FG30="", "No Data", FG30&lt;0, "Negative/Future", FG30=0, "Zero Days", FG30&lt;=3, "&lt; 3 Months", FG30&lt;=6, "3 to 6 Months", FG30&lt;=9, "6 to 9 Months", FG30&lt;=12, "9 to 12 Months", FG30&lt;=15, "12 to 15 Months", FG30&lt;=18, "15 to 18 Months", FG30&lt;=24, "18 to 24 Months", FG30&gt;24, "&gt; 24 Months")</f>
        <v>No Data</v>
      </c>
      <c r="FP30" s="37" t="str" cm="1">
        <f t="array" ref="FP30">_xlfn.IFS(FF30="", "No Data", FF30&lt;0, "Negative/Future", FF30=0, "Zero Days", FF30&lt;=3, "&lt; 3 Months", FF30&lt;=6, "3 to 6 Months", FF30&lt;=9, "6 to 9 Months", FF30&lt;=12, "9 to 12 Months", FF30&lt;=15, "12 to 15 Months", FF30&lt;=18, "15 to 18 Months", FF30&lt;=24, "18 to 24 Months", FF30&gt;24, "&gt; 24 Months")</f>
        <v>No Data</v>
      </c>
      <c r="FQ30" s="29" t="s">
        <v>377</v>
      </c>
      <c r="FR30" s="29">
        <v>7620900412</v>
      </c>
      <c r="FS30" s="38" t="str">
        <f>VLOOKUP(_xlfn.XLOOKUP(B30,[1]MDA_Assets!D:D,[1]MDA_Assets!I:I,"",0),[1]Validation!$B$1:$C$8,2,0)</f>
        <v>B</v>
      </c>
      <c r="FT30" s="38" t="s">
        <v>202</v>
      </c>
      <c r="FU30" s="31" t="str">
        <f>_xlfn.XLOOKUP(B30,[1]MDA_Assets!D:D,[1]MDA_Assets!X:X,"",0)</f>
        <v>Yes</v>
      </c>
      <c r="FV30" s="39">
        <v>0</v>
      </c>
      <c r="FW30" s="39">
        <v>0</v>
      </c>
      <c r="FX30" s="39">
        <v>0</v>
      </c>
      <c r="FY30" s="39">
        <v>9</v>
      </c>
      <c r="FZ30" s="40">
        <f t="shared" si="6"/>
        <v>46390</v>
      </c>
      <c r="GA30" s="40">
        <f t="shared" si="6"/>
        <v>46236</v>
      </c>
      <c r="GB30" s="40">
        <f t="shared" si="7"/>
        <v>46466</v>
      </c>
      <c r="GC30" s="40">
        <f t="shared" si="8"/>
        <v>46390</v>
      </c>
      <c r="GD30" s="40">
        <f t="shared" si="9"/>
        <v>46653</v>
      </c>
      <c r="GE30" s="40">
        <f t="shared" si="10"/>
        <v>46202</v>
      </c>
      <c r="GF30" s="40" t="str">
        <f t="shared" si="39"/>
        <v/>
      </c>
      <c r="GG30" s="40" t="str">
        <f t="shared" si="39"/>
        <v/>
      </c>
      <c r="GH30" s="40" t="str">
        <f t="shared" si="39"/>
        <v/>
      </c>
      <c r="GI30" s="39">
        <f t="shared" si="40"/>
        <v>0</v>
      </c>
      <c r="GJ30" s="39">
        <f t="shared" si="41"/>
        <v>0</v>
      </c>
      <c r="GK30" s="39">
        <f t="shared" si="42"/>
        <v>0</v>
      </c>
      <c r="GL30" s="39">
        <f t="shared" si="43"/>
        <v>6</v>
      </c>
    </row>
    <row r="31" spans="1:194" x14ac:dyDescent="0.25">
      <c r="A31" s="19">
        <v>32</v>
      </c>
      <c r="B31" s="43" t="s">
        <v>378</v>
      </c>
      <c r="C31" s="43" t="s">
        <v>186</v>
      </c>
      <c r="D31" s="43" t="s">
        <v>187</v>
      </c>
      <c r="E31" s="43" t="s">
        <v>351</v>
      </c>
      <c r="F31" s="43" t="s">
        <v>379</v>
      </c>
      <c r="G31" s="43" t="s">
        <v>225</v>
      </c>
      <c r="H31" s="43" t="s">
        <v>244</v>
      </c>
      <c r="I31" s="43" t="s">
        <v>192</v>
      </c>
      <c r="J31" s="44">
        <f t="shared" si="12"/>
        <v>44858.604166666664</v>
      </c>
      <c r="K31" s="44">
        <v>44494.604166666664</v>
      </c>
      <c r="L31" s="44">
        <v>44417</v>
      </c>
      <c r="M31" s="43" t="s">
        <v>380</v>
      </c>
      <c r="N31" s="43" t="s">
        <v>193</v>
      </c>
      <c r="O31" s="44">
        <v>45804.518043981479</v>
      </c>
      <c r="P31" s="43">
        <v>9050</v>
      </c>
      <c r="Q31" s="43">
        <v>7849</v>
      </c>
      <c r="R31" s="43">
        <v>1201</v>
      </c>
      <c r="S31" s="43" t="s">
        <v>206</v>
      </c>
      <c r="T31" s="44">
        <v>45376.770833333336</v>
      </c>
      <c r="U31" s="44">
        <v>45376.770833333336</v>
      </c>
      <c r="V31" s="44">
        <v>45376.770833333336</v>
      </c>
      <c r="W31" s="44">
        <v>45376.770833333336</v>
      </c>
      <c r="X31" s="44">
        <v>45376.770833333336</v>
      </c>
      <c r="Y31" s="44">
        <v>45376.770833333336</v>
      </c>
      <c r="Z31" s="43"/>
      <c r="AA31" s="43"/>
      <c r="AB31" s="43"/>
      <c r="AC31" s="43"/>
      <c r="AD31" s="43"/>
      <c r="AE31" s="43">
        <v>1</v>
      </c>
      <c r="AF31" s="43" t="s">
        <v>381</v>
      </c>
      <c r="AG31" s="43" t="s">
        <v>381</v>
      </c>
      <c r="AH31" s="43" t="s">
        <v>382</v>
      </c>
      <c r="AI31" s="43" t="s">
        <v>382</v>
      </c>
      <c r="AJ31" s="43" t="s">
        <v>383</v>
      </c>
      <c r="AK31" s="43" t="s">
        <v>382</v>
      </c>
      <c r="AL31" s="46">
        <v>45741</v>
      </c>
      <c r="AM31" s="46">
        <v>45556</v>
      </c>
      <c r="AN31" s="46">
        <v>45741</v>
      </c>
      <c r="AO31" s="46">
        <v>45741</v>
      </c>
      <c r="AP31" s="46">
        <v>46106</v>
      </c>
      <c r="AQ31" s="46">
        <v>45741</v>
      </c>
      <c r="AR31" s="48"/>
      <c r="AS31" s="48"/>
      <c r="AT31" s="48"/>
      <c r="AU31" s="43">
        <v>1</v>
      </c>
      <c r="AV31" s="43">
        <v>0</v>
      </c>
      <c r="AW31" s="43">
        <v>0</v>
      </c>
      <c r="AX31" s="51" t="s">
        <v>384</v>
      </c>
      <c r="AY31" s="51" t="s">
        <v>384</v>
      </c>
      <c r="AZ31" s="51" t="s">
        <v>198</v>
      </c>
      <c r="BA31" s="20">
        <f t="shared" ca="1" si="13"/>
        <v>1</v>
      </c>
      <c r="BB31" s="20">
        <f t="shared" ca="1" si="13"/>
        <v>1</v>
      </c>
      <c r="BC31" s="20">
        <f t="shared" ca="1" si="13"/>
        <v>1</v>
      </c>
      <c r="BD31" s="20">
        <f t="shared" ca="1" si="13"/>
        <v>1</v>
      </c>
      <c r="BE31" s="20">
        <f t="shared" ca="1" si="13"/>
        <v>1</v>
      </c>
      <c r="BF31" s="20">
        <f t="shared" ca="1" si="13"/>
        <v>1</v>
      </c>
      <c r="BG31" s="21" t="str">
        <f t="shared" ca="1" si="13"/>
        <v/>
      </c>
      <c r="BH31" s="21" t="str">
        <f t="shared" ca="1" si="13"/>
        <v/>
      </c>
      <c r="BI31" s="21" t="str">
        <f t="shared" ca="1" si="13"/>
        <v/>
      </c>
      <c r="BJ31" s="22">
        <f t="shared" ca="1" si="14"/>
        <v>6</v>
      </c>
      <c r="BK31" s="21">
        <f t="shared" si="15"/>
        <v>1</v>
      </c>
      <c r="BL31" s="22">
        <f t="shared" ca="1" si="16"/>
        <v>9421</v>
      </c>
      <c r="BM31" s="22">
        <f t="shared" ca="1" si="17"/>
        <v>8196</v>
      </c>
      <c r="BN31" s="23">
        <f t="shared" ca="1" si="18"/>
        <v>1225</v>
      </c>
      <c r="BO31" s="24">
        <f t="shared" ca="1" si="19"/>
        <v>371</v>
      </c>
      <c r="BP31" s="51" t="str">
        <f>_xlfn.XLOOKUP(E31,[1]Validation!E:E,[1]Validation!F:F,"")</f>
        <v>EG22</v>
      </c>
      <c r="BQ31" s="51" t="str">
        <f>_xlfn.XLOOKUP(BP31,[1]Validation!F:F,[1]Validation!G:G,"")</f>
        <v>EG11 to EG22</v>
      </c>
      <c r="BR31" s="52" t="str">
        <f>VLOOKUP(G31,[1]Validation!$B$1:$C$9,2,0)</f>
        <v>C</v>
      </c>
      <c r="BS31" s="51">
        <f t="shared" ca="1" si="20"/>
        <v>55</v>
      </c>
      <c r="BT31" s="53">
        <f>_xlfn.XLOOKUP(B31,'[2]1. All Calls'!$R:$R,'[2]1. All Calls'!$A:$A,"",0)</f>
        <v>45804.745833333334</v>
      </c>
      <c r="BU31" s="51" t="str">
        <f>_xlfn.XLOOKUP(B31,'[2]1. All Calls'!$R:$R,'[2]1. All Calls'!$F:$F,"",0)</f>
        <v>CC-01674147</v>
      </c>
      <c r="BV31" s="51" t="str">
        <f>_xlfn.XLOOKUP(B31,'[2]1. All Calls'!$R:$R,'[2]1. All Calls'!$J:$J,"",0)</f>
        <v>Sales Call</v>
      </c>
      <c r="BW31" s="53">
        <f>_xlfn.XLOOKUP(B31,'[2]Sch Calls'!$R:$R,'[2]Sch Calls'!$A:$A,"",0)</f>
        <v>44596.933506944399</v>
      </c>
      <c r="BX31" s="51">
        <f>_xlfn.XLOOKUP(B31,'[2]Sch Calls'!$R:$R,'[2]Sch Calls'!$B:$B,"",0)</f>
        <v>63</v>
      </c>
      <c r="BY31" s="51" t="str">
        <f t="shared" si="21"/>
        <v>22-Sep-24</v>
      </c>
      <c r="BZ31" s="51" t="str">
        <f t="shared" si="21"/>
        <v>22-Sep-24</v>
      </c>
      <c r="CA31" s="51" t="str">
        <f t="shared" si="22"/>
        <v>26-Dec-24</v>
      </c>
      <c r="CB31" s="51" t="str">
        <f t="shared" si="23"/>
        <v>23-Sep-25</v>
      </c>
      <c r="CC31" s="51" t="str">
        <f t="shared" si="24"/>
        <v>26-Mar-26</v>
      </c>
      <c r="CD31" s="51" t="str">
        <f t="shared" si="25"/>
        <v>26-Mar-25</v>
      </c>
      <c r="CE31" s="51">
        <f t="shared" ca="1" si="26"/>
        <v>799</v>
      </c>
      <c r="CF31" s="51">
        <f t="shared" ca="1" si="26"/>
        <v>799</v>
      </c>
      <c r="CG31" s="51">
        <f t="shared" ca="1" si="27"/>
        <v>799</v>
      </c>
      <c r="CH31" s="51">
        <f t="shared" ca="1" si="28"/>
        <v>799</v>
      </c>
      <c r="CI31" s="51">
        <f t="shared" ca="1" si="29"/>
        <v>799</v>
      </c>
      <c r="CJ31" s="51">
        <f t="shared" ca="1" si="30"/>
        <v>799</v>
      </c>
      <c r="CK31" s="51">
        <f t="shared" ca="1" si="44"/>
        <v>799</v>
      </c>
      <c r="CL31" s="51">
        <f t="shared" ca="1" si="44"/>
        <v>799</v>
      </c>
      <c r="CM31" s="51">
        <f t="shared" ca="1" si="44"/>
        <v>799</v>
      </c>
      <c r="CN31" s="51">
        <f t="shared" ca="1" si="44"/>
        <v>799</v>
      </c>
      <c r="CO31" s="51">
        <f t="shared" ca="1" si="44"/>
        <v>799</v>
      </c>
      <c r="CP31" s="51">
        <f t="shared" ca="1" si="44"/>
        <v>799</v>
      </c>
      <c r="CQ31" s="51">
        <f t="shared" ca="1" si="45"/>
        <v>-344</v>
      </c>
      <c r="CR31" s="51">
        <f t="shared" ca="1" si="45"/>
        <v>-344</v>
      </c>
      <c r="CS31" s="51">
        <f t="shared" ca="1" si="45"/>
        <v>1656</v>
      </c>
      <c r="CT31" s="51">
        <f t="shared" ca="1" si="45"/>
        <v>1656</v>
      </c>
      <c r="CU31" s="51">
        <f t="shared" ca="1" si="45"/>
        <v>5656</v>
      </c>
      <c r="CV31" s="54">
        <f t="shared" ca="1" si="45"/>
        <v>1656</v>
      </c>
      <c r="CW31" s="25" t="s">
        <v>212</v>
      </c>
      <c r="CX31" s="55">
        <v>0.87</v>
      </c>
      <c r="CY31" s="55"/>
      <c r="CZ31" s="26">
        <v>25</v>
      </c>
      <c r="DA31" s="26">
        <v>33</v>
      </c>
      <c r="DB31" s="26">
        <v>25</v>
      </c>
      <c r="DC31" s="26">
        <v>25</v>
      </c>
      <c r="DD31" s="26">
        <v>25</v>
      </c>
      <c r="DE31" s="26">
        <v>17</v>
      </c>
      <c r="DF31" s="26">
        <v>21</v>
      </c>
      <c r="DG31" s="26">
        <v>35</v>
      </c>
      <c r="DH31" s="26">
        <v>30</v>
      </c>
      <c r="DI31" s="26">
        <v>20</v>
      </c>
      <c r="DJ31" s="26">
        <v>37</v>
      </c>
      <c r="DK31" s="26">
        <v>26</v>
      </c>
      <c r="DL31" s="27">
        <f t="shared" si="31"/>
        <v>45879.745833333334</v>
      </c>
      <c r="DM31" s="28">
        <f t="shared" ca="1" si="32"/>
        <v>1</v>
      </c>
      <c r="DN31" s="56">
        <f>_xlfn.XLOOKUP(B31,'[2]1. All Calls'!$R:$R,'[2]1. All Calls'!$A:$A,"",0)</f>
        <v>45804.745833333334</v>
      </c>
      <c r="DO31" s="57" t="str">
        <f ca="1">VLOOKUP(DM31,[1]Validation!$B$20:$C$25,2,0)</f>
        <v>Above 3 months</v>
      </c>
      <c r="DP31" s="58" t="str">
        <f>_xlfn.XLOOKUP(B31,'[1]Active AMCs- Dealer'!E:E,'[1]Active AMCs- Dealer'!L:L,"Not in AMC",0)</f>
        <v>Not in AMC</v>
      </c>
      <c r="DQ31" s="50" t="s">
        <v>213</v>
      </c>
      <c r="DR31" s="29" t="str">
        <f>_xlfn.XLOOKUP(B31,'[2]1. All Calls'!$R:$R,'[2]1. All Calls'!$F:$F,"",0)</f>
        <v>CC-01674147</v>
      </c>
      <c r="DS31" s="29" t="str">
        <f>_xlfn.XLOOKUP(B31,'[2]1. All Calls'!$R:$R,'[2]1. All Calls'!$AB:$AB,"",0)</f>
        <v>Sales call carried out for HMR update</v>
      </c>
      <c r="DT31" s="30">
        <f>_xlfn.XLOOKUP(DR31,'[2]1. All Calls'!$F:$F,'[2]1. All Calls'!$A:$A,"",0)</f>
        <v>45804.745833333334</v>
      </c>
      <c r="DU31" s="31">
        <f>_xlfn.XLOOKUP(DR31,'[2]1. All Calls'!$F:$F,'[2]1. All Calls'!$B:$B,"",0)</f>
        <v>9050</v>
      </c>
      <c r="DV31" s="31">
        <f>_xlfn.XLOOKUP(B31,[1]MDA_Assets!D:D,[1]MDA_Assets!N:N,"",0)</f>
        <v>7849</v>
      </c>
      <c r="DW31" s="31">
        <f>_xlfn.XLOOKUP(B31,[1]MDA_Assets!D:D,[1]MDA_Assets!O:O,"",0)</f>
        <v>1201</v>
      </c>
      <c r="DX31" s="32" t="str">
        <f>_xlfn.XLOOKUP(B31,[1]MDA_Assets!D:D,[1]MDA_Assets!Q:Q,"",0)</f>
        <v>XD</v>
      </c>
      <c r="DY31" s="33">
        <f>_xlfn.XLOOKUP(B31,[1]MDA_Assets!D:D,[1]MDA_Assets!R:R,"",0)</f>
        <v>45377</v>
      </c>
      <c r="DZ31" s="33">
        <f>_xlfn.XLOOKUP(B31,[1]MDA_Assets!D:D,[1]MDA_Assets!S:S,"",0)</f>
        <v>45377</v>
      </c>
      <c r="EA31" s="33">
        <f>_xlfn.XLOOKUP(B31,[1]MDA_Assets!D:D,[1]MDA_Assets!T:T,"",0)</f>
        <v>45377</v>
      </c>
      <c r="EB31" s="33">
        <f>_xlfn.XLOOKUP(B31,[1]MDA_Assets!D:D,[1]MDA_Assets!U:U,"",0)</f>
        <v>45377</v>
      </c>
      <c r="EC31" s="33">
        <f>_xlfn.XLOOKUP(B31,[1]MDA_Assets!D:D,[1]MDA_Assets!V:V,"",0)</f>
        <v>45377</v>
      </c>
      <c r="ED31" s="33">
        <f>_xlfn.XLOOKUP(B31,[1]MDA_Assets!D:D,[1]MDA_Assets!W:W,"",0)</f>
        <v>45377</v>
      </c>
      <c r="EE31" s="32">
        <f>_xlfn.XLOOKUP(B31,[1]MDA_Assets!D:D,[1]MDA_Assets!X:X,"",0)</f>
        <v>0</v>
      </c>
      <c r="EF31" s="33">
        <f>_xlfn.XLOOKUP(B31,[1]MDA_Assets!D:D,[1]MDA_Assets!Y:Y,"",0)</f>
        <v>0</v>
      </c>
      <c r="EG31" s="33">
        <f>_xlfn.XLOOKUP(B31,[1]MDA_Assets!D:D,[1]MDA_Assets!Z:Z,"",0)</f>
        <v>0</v>
      </c>
      <c r="EH31" s="33">
        <f>_xlfn.XLOOKUP(B31,[1]MDA_Assets!D:D,[1]MDA_Assets!AA:AA,"",0)</f>
        <v>0</v>
      </c>
      <c r="EI31" s="34">
        <f>_xlfn.XLOOKUP(B31,[1]MDA_Assets!D:D,[1]MDA_Assets!P:P,"",0)</f>
        <v>1</v>
      </c>
      <c r="EJ31" s="35" t="str">
        <f>_xlfn.XLOOKUP(B31,[1]MDA_Assets!D:D,[1]MDA_Assets!AB:AB,"",0)</f>
        <v>455</v>
      </c>
      <c r="EK31" s="35" t="str">
        <f>_xlfn.XLOOKUP(B31,[1]MDA_Assets!D:D,[1]MDA_Assets!AC:AC,"",0)</f>
        <v>455</v>
      </c>
      <c r="EL31" s="35" t="str">
        <f>_xlfn.XLOOKUP(B31,[1]MDA_Assets!D:D,[1]MDA_Assets!AD:AD,"",0)</f>
        <v>2455</v>
      </c>
      <c r="EM31" s="35" t="str">
        <f>_xlfn.XLOOKUP(B31,[1]MDA_Assets!D:D,[1]MDA_Assets!AE:AE,"",0)</f>
        <v>2455</v>
      </c>
      <c r="EN31" s="35" t="str">
        <f>_xlfn.XLOOKUP(B31,[1]MDA_Assets!D:D,[1]MDA_Assets!AF:AF,"",0)</f>
        <v>6455</v>
      </c>
      <c r="EO31" s="35" t="str">
        <f>_xlfn.XLOOKUP(B31,[1]MDA_Assets!D:D,[1]MDA_Assets!AG:AG,"",0)</f>
        <v>2455</v>
      </c>
      <c r="EP31" s="36">
        <f t="shared" si="33"/>
        <v>365</v>
      </c>
      <c r="EQ31" s="36">
        <f t="shared" si="33"/>
        <v>180</v>
      </c>
      <c r="ER31" s="36">
        <f t="shared" si="34"/>
        <v>365</v>
      </c>
      <c r="ES31" s="36">
        <f t="shared" si="35"/>
        <v>365</v>
      </c>
      <c r="ET31" s="36">
        <f t="shared" si="36"/>
        <v>730</v>
      </c>
      <c r="EU31" s="36">
        <f t="shared" si="37"/>
        <v>365</v>
      </c>
      <c r="EV31" s="36" t="str">
        <f t="shared" si="38"/>
        <v/>
      </c>
      <c r="EW31" s="36" t="str">
        <f t="shared" si="3"/>
        <v/>
      </c>
      <c r="EX31" s="36" t="str">
        <f t="shared" si="4"/>
        <v/>
      </c>
      <c r="EY31" s="36">
        <f t="shared" ref="EY31:FD90" si="47">IFERROR(ROUNDUP(SUM(EP31/31),2),"")</f>
        <v>11.78</v>
      </c>
      <c r="EZ31" s="36">
        <f t="shared" si="47"/>
        <v>5.81</v>
      </c>
      <c r="FA31" s="36">
        <f t="shared" si="47"/>
        <v>11.78</v>
      </c>
      <c r="FB31" s="36">
        <f t="shared" si="46"/>
        <v>11.78</v>
      </c>
      <c r="FC31" s="36">
        <f t="shared" si="46"/>
        <v>23.55</v>
      </c>
      <c r="FD31" s="36">
        <f t="shared" si="46"/>
        <v>11.78</v>
      </c>
      <c r="FE31" s="36" t="str">
        <f t="shared" si="46"/>
        <v/>
      </c>
      <c r="FF31" s="36" t="str">
        <f t="shared" si="46"/>
        <v/>
      </c>
      <c r="FG31" s="36" t="str">
        <f t="shared" si="46"/>
        <v/>
      </c>
      <c r="FH31" s="37" t="str" cm="1">
        <f t="array" ref="FH31">_xlfn.IFS(EY31="", "No Data", EY31&lt;0, "Negative/Future", EY31=0, "Zero Days", EY31&lt;=3, "&lt; 3 Months", EY31&lt;=6, "3 to 6 Months", EY31&lt;=9, "6 to 9 Months", EY31&lt;=12, "9 to 12 Months", EY31&lt;=15, "12 to 15 Months", EY31&lt;=18, "15 to 18 Months", EY31&lt;=24, "18 to 24 Months", EY31&gt;24, "&gt; 24 Months")</f>
        <v>9 to 12 Months</v>
      </c>
      <c r="FI31" s="37" t="str" cm="1">
        <f t="array" ref="FI31">_xlfn.IFS(EZ31="", "No Data", EZ31&lt;0, "Negative/Future", EZ31=0, "Zero Days", EZ31&lt;=3, "&lt; 3 Months", EZ31&lt;=6, "3 to 6 Months", EZ31&lt;=9, "6 to 9 Months", EZ31&lt;=12, "9 to 12 Months", EZ31&lt;=15, "12 to 15 Months", EZ31&lt;=18, "15 to 18 Months", EZ31&lt;=24, "18 to 24 Months", EZ31&gt;24, "&gt; 24 Months")</f>
        <v>3 to 6 Months</v>
      </c>
      <c r="FJ31" s="37" t="str" cm="1">
        <f t="array" ref="FJ31">_xlfn.IFS(FA31="", "No Data", FA31&lt;0, "Negative/Future", FA31=0, "Zero Days", FA31&lt;=3, "&lt; 3 Months", FA31&lt;=6, "3 to 6 Months", FA31&lt;=9, "6 to 9 Months", FA31&lt;=12, "9 to 12 Months", FA31&lt;=15, "12 to 15 Months", FA31&lt;=18, "15 to 18 Months", FA31&lt;=24, "18 to 24 Months", FA31&gt;24, "&gt; 24 Months")</f>
        <v>9 to 12 Months</v>
      </c>
      <c r="FK31" s="37" t="str" cm="1">
        <f t="array" ref="FK31">_xlfn.IFS(FB31="", "No Data", FB31&lt;0, "Negative/Future", FB31=0, "Zero Days", FB31&lt;=3, "&lt; 3 Months", FB31&lt;=6, "3 to 6 Months", FB31&lt;=9, "6 to 9 Months", FB31&lt;=12, "9 to 12 Months", FB31&lt;=15, "12 to 15 Months", FB31&lt;=18, "15 to 18 Months", FB31&lt;=24, "18 to 24 Months", FB31&gt;24, "&gt; 24 Months")</f>
        <v>9 to 12 Months</v>
      </c>
      <c r="FL31" s="37" t="str" cm="1">
        <f t="array" ref="FL31">_xlfn.IFS(FC31="", "No Data", FC31&lt;0, "Negative/Future", FC31=0, "Zero Days", FC31&lt;=3, "&lt; 3 Months", FC31&lt;=6, "3 to 6 Months", FC31&lt;=9, "6 to 9 Months", FC31&lt;=12, "9 to 12 Months", FC31&lt;=15, "12 to 15 Months", FC31&lt;=18, "15 to 18 Months", FC31&lt;=24, "18 to 24 Months", FC31&gt;24, "&gt; 24 Months")</f>
        <v>18 to 24 Months</v>
      </c>
      <c r="FM31" s="37" t="str" cm="1">
        <f t="array" ref="FM31">_xlfn.IFS(FD31="", "No Data", FD31&lt;0, "Negative/Future", FD31=0, "Zero Days", FD31&lt;=3, "&lt; 3 Months", FD31&lt;=6, "3 to 6 Months", FD31&lt;=9, "6 to 9 Months", FD31&lt;=12, "9 to 12 Months", FD31&lt;=15, "12 to 15 Months", FD31&lt;=18, "15 to 18 Months", FD31&lt;=24, "18 to 24 Months", FD31&gt;24, "&gt; 24 Months")</f>
        <v>9 to 12 Months</v>
      </c>
      <c r="FN31" s="37" t="str" cm="1">
        <f t="array" ref="FN31">_xlfn.IFS(FE31="", "No Data", FE31&lt;0, "Negative/Future", FE31=0, "Zero Days", FE31&lt;=3, "&lt; 3 Months", FE31&lt;=6, "3 to 6 Months", FE31&lt;=9, "6 to 9 Months", FE31&lt;=12, "9 to 12 Months", FE31&lt;=15, "12 to 15 Months", FE31&lt;=18, "15 to 18 Months", FE31&lt;=24, "18 to 24 Months", FE31&gt;24, "&gt; 24 Months")</f>
        <v>No Data</v>
      </c>
      <c r="FO31" s="37" t="str" cm="1">
        <f t="array" ref="FO31">_xlfn.IFS(FG31="", "No Data", FG31&lt;0, "Negative/Future", FG31=0, "Zero Days", FG31&lt;=3, "&lt; 3 Months", FG31&lt;=6, "3 to 6 Months", FG31&lt;=9, "6 to 9 Months", FG31&lt;=12, "9 to 12 Months", FG31&lt;=15, "12 to 15 Months", FG31&lt;=18, "15 to 18 Months", FG31&lt;=24, "18 to 24 Months", FG31&gt;24, "&gt; 24 Months")</f>
        <v>No Data</v>
      </c>
      <c r="FP31" s="37" t="str" cm="1">
        <f t="array" ref="FP31">_xlfn.IFS(FF31="", "No Data", FF31&lt;0, "Negative/Future", FF31=0, "Zero Days", FF31&lt;=3, "&lt; 3 Months", FF31&lt;=6, "3 to 6 Months", FF31&lt;=9, "6 to 9 Months", FF31&lt;=12, "9 to 12 Months", FF31&lt;=15, "12 to 15 Months", FF31&lt;=18, "15 to 18 Months", FF31&lt;=24, "18 to 24 Months", FF31&gt;24, "&gt; 24 Months")</f>
        <v>No Data</v>
      </c>
      <c r="FQ31" s="29" t="s">
        <v>251</v>
      </c>
      <c r="FR31" s="29">
        <v>8210759209</v>
      </c>
      <c r="FS31" s="38" t="str">
        <f>VLOOKUP(_xlfn.XLOOKUP(B31,[1]MDA_Assets!D:D,[1]MDA_Assets!I:I,"",0),[1]Validation!$B$1:$C$8,2,0)</f>
        <v>C</v>
      </c>
      <c r="FT31" s="41" t="s">
        <v>252</v>
      </c>
      <c r="FU31" s="31">
        <f>_xlfn.XLOOKUP(B31,[1]MDA_Assets!D:D,[1]MDA_Assets!X:X,"",0)</f>
        <v>0</v>
      </c>
      <c r="FV31" s="39">
        <v>6</v>
      </c>
      <c r="FW31" s="39">
        <v>0</v>
      </c>
      <c r="FX31" s="39">
        <v>0</v>
      </c>
      <c r="FY31" s="39">
        <v>3</v>
      </c>
      <c r="FZ31" s="40">
        <f t="shared" si="6"/>
        <v>45742</v>
      </c>
      <c r="GA31" s="40">
        <f t="shared" si="6"/>
        <v>45557</v>
      </c>
      <c r="GB31" s="40">
        <f t="shared" si="7"/>
        <v>45742</v>
      </c>
      <c r="GC31" s="40">
        <f t="shared" si="8"/>
        <v>45742</v>
      </c>
      <c r="GD31" s="40">
        <f t="shared" si="9"/>
        <v>46107</v>
      </c>
      <c r="GE31" s="40">
        <f t="shared" si="10"/>
        <v>45742</v>
      </c>
      <c r="GF31" s="40" t="str">
        <f t="shared" si="39"/>
        <v/>
      </c>
      <c r="GG31" s="40" t="str">
        <f t="shared" si="39"/>
        <v/>
      </c>
      <c r="GH31" s="40" t="str">
        <f t="shared" si="39"/>
        <v/>
      </c>
      <c r="GI31" s="39">
        <f t="shared" si="40"/>
        <v>5</v>
      </c>
      <c r="GJ31" s="39">
        <f t="shared" si="41"/>
        <v>0</v>
      </c>
      <c r="GK31" s="39">
        <f t="shared" si="42"/>
        <v>0</v>
      </c>
      <c r="GL31" s="39">
        <f t="shared" si="43"/>
        <v>1</v>
      </c>
    </row>
    <row r="32" spans="1:194" x14ac:dyDescent="0.25">
      <c r="A32" s="19">
        <v>33</v>
      </c>
      <c r="B32" s="43" t="s">
        <v>385</v>
      </c>
      <c r="C32" s="43" t="s">
        <v>254</v>
      </c>
      <c r="D32" s="43" t="s">
        <v>241</v>
      </c>
      <c r="E32" s="43" t="s">
        <v>255</v>
      </c>
      <c r="F32" s="43" t="s">
        <v>386</v>
      </c>
      <c r="G32" s="43" t="s">
        <v>243</v>
      </c>
      <c r="H32" s="43" t="s">
        <v>387</v>
      </c>
      <c r="I32" s="43" t="s">
        <v>192</v>
      </c>
      <c r="J32" s="44">
        <f t="shared" si="12"/>
        <v>45063.265277777777</v>
      </c>
      <c r="K32" s="44">
        <v>44699.265277777777</v>
      </c>
      <c r="L32" s="44">
        <v>44582</v>
      </c>
      <c r="M32" s="43" t="s">
        <v>2705</v>
      </c>
      <c r="N32" s="43" t="s">
        <v>1994</v>
      </c>
      <c r="O32" s="44">
        <v>46107.504432870373</v>
      </c>
      <c r="P32" s="43">
        <v>7330</v>
      </c>
      <c r="Q32" s="43">
        <v>3152</v>
      </c>
      <c r="R32" s="43">
        <v>4178</v>
      </c>
      <c r="S32" s="43" t="s">
        <v>206</v>
      </c>
      <c r="T32" s="44">
        <v>46014.770833333336</v>
      </c>
      <c r="U32" s="44">
        <v>46014.770833333336</v>
      </c>
      <c r="V32" s="44">
        <v>46014.770833333336</v>
      </c>
      <c r="W32" s="44">
        <v>46014.770833333336</v>
      </c>
      <c r="X32" s="44">
        <v>46014.770833333336</v>
      </c>
      <c r="Y32" s="44">
        <v>46014.770833333336</v>
      </c>
      <c r="Z32" s="43" t="s">
        <v>195</v>
      </c>
      <c r="AA32" s="43"/>
      <c r="AB32" s="43"/>
      <c r="AC32" s="43"/>
      <c r="AD32" s="43"/>
      <c r="AE32" s="43">
        <v>8</v>
      </c>
      <c r="AF32" s="43" t="s">
        <v>2706</v>
      </c>
      <c r="AG32" s="43" t="s">
        <v>2706</v>
      </c>
      <c r="AH32" s="43" t="s">
        <v>2707</v>
      </c>
      <c r="AI32" s="43" t="s">
        <v>2707</v>
      </c>
      <c r="AJ32" s="43" t="s">
        <v>2708</v>
      </c>
      <c r="AK32" s="43" t="s">
        <v>2707</v>
      </c>
      <c r="AL32" s="49">
        <v>46194</v>
      </c>
      <c r="AM32" s="49">
        <v>46194</v>
      </c>
      <c r="AN32" s="47">
        <v>46379</v>
      </c>
      <c r="AO32" s="47">
        <v>46379</v>
      </c>
      <c r="AP32" s="47">
        <v>46744</v>
      </c>
      <c r="AQ32" s="47">
        <v>46379</v>
      </c>
      <c r="AR32" s="48"/>
      <c r="AS32" s="48"/>
      <c r="AT32" s="48"/>
      <c r="AU32" s="43">
        <v>0</v>
      </c>
      <c r="AV32" s="43">
        <v>0</v>
      </c>
      <c r="AW32" s="43">
        <v>1</v>
      </c>
      <c r="AX32" s="51" t="s">
        <v>259</v>
      </c>
      <c r="AY32" s="51" t="s">
        <v>211</v>
      </c>
      <c r="AZ32" s="51" t="s">
        <v>198</v>
      </c>
      <c r="BA32" s="20">
        <f t="shared" ca="1" si="13"/>
        <v>1</v>
      </c>
      <c r="BB32" s="20">
        <f t="shared" ca="1" si="13"/>
        <v>1</v>
      </c>
      <c r="BC32" s="20">
        <f t="shared" ca="1" si="13"/>
        <v>0</v>
      </c>
      <c r="BD32" s="20">
        <f t="shared" ca="1" si="13"/>
        <v>0</v>
      </c>
      <c r="BE32" s="20">
        <f t="shared" ca="1" si="13"/>
        <v>0</v>
      </c>
      <c r="BF32" s="20">
        <f t="shared" ca="1" si="13"/>
        <v>0</v>
      </c>
      <c r="BG32" s="21" t="str">
        <f t="shared" ca="1" si="13"/>
        <v/>
      </c>
      <c r="BH32" s="21" t="str">
        <f t="shared" ca="1" si="13"/>
        <v/>
      </c>
      <c r="BI32" s="21" t="str">
        <f t="shared" ca="1" si="13"/>
        <v/>
      </c>
      <c r="BJ32" s="22">
        <f t="shared" ca="1" si="14"/>
        <v>2</v>
      </c>
      <c r="BK32" s="21">
        <f t="shared" si="15"/>
        <v>8</v>
      </c>
      <c r="BL32" s="22">
        <f t="shared" ca="1" si="16"/>
        <v>7878</v>
      </c>
      <c r="BM32" s="22">
        <f t="shared" ca="1" si="17"/>
        <v>3388</v>
      </c>
      <c r="BN32" s="23">
        <f t="shared" ca="1" si="18"/>
        <v>4490</v>
      </c>
      <c r="BO32" s="24">
        <f t="shared" ca="1" si="19"/>
        <v>548</v>
      </c>
      <c r="BP32" s="51" t="str">
        <f>_xlfn.XLOOKUP(E32,[1]Validation!E:E,[1]Validation!F:F,"")</f>
        <v>EN5</v>
      </c>
      <c r="BQ32" s="51" t="str">
        <f>_xlfn.XLOOKUP(BP32,[1]Validation!F:F,[1]Validation!G:G,"")</f>
        <v>EN4 to EN7</v>
      </c>
      <c r="BR32" s="52" t="str">
        <f>VLOOKUP(G32,[1]Validation!$B$1:$C$9,2,0)</f>
        <v>A</v>
      </c>
      <c r="BS32" s="51">
        <f t="shared" ca="1" si="20"/>
        <v>49</v>
      </c>
      <c r="BT32" s="53">
        <f>_xlfn.XLOOKUP(B32,'[2]1. All Calls'!$R:$R,'[2]1. All Calls'!$A:$A,"",0)</f>
        <v>46097.277986111098</v>
      </c>
      <c r="BU32" s="51" t="str">
        <f>_xlfn.XLOOKUP(B32,'[2]1. All Calls'!$R:$R,'[2]1. All Calls'!$F:$F,"",0)</f>
        <v>CC-02011703</v>
      </c>
      <c r="BV32" s="51" t="str">
        <f>_xlfn.XLOOKUP(B32,'[2]1. All Calls'!$R:$R,'[2]1. All Calls'!$J:$J,"",0)</f>
        <v>Schedule Service - AMC</v>
      </c>
      <c r="BW32" s="53">
        <f>_xlfn.XLOOKUP(B32,'[2]Sch Calls'!$R:$R,'[2]Sch Calls'!$A:$A,"",0)</f>
        <v>46015.460428240702</v>
      </c>
      <c r="BX32" s="51">
        <f>_xlfn.XLOOKUP(B32,'[2]Sch Calls'!$R:$R,'[2]Sch Calls'!$B:$B,"",0)</f>
        <v>6594</v>
      </c>
      <c r="BY32" s="51" t="str">
        <f t="shared" si="21"/>
        <v>22-Jun-26</v>
      </c>
      <c r="BZ32" s="51" t="str">
        <f t="shared" si="21"/>
        <v>22-Jun-26</v>
      </c>
      <c r="CA32" s="51" t="str">
        <f t="shared" si="22"/>
        <v>25-Sep-26</v>
      </c>
      <c r="CB32" s="51" t="str">
        <f t="shared" si="23"/>
        <v>23-Jun-27</v>
      </c>
      <c r="CC32" s="51" t="str">
        <f t="shared" si="24"/>
        <v>24-Dec-27</v>
      </c>
      <c r="CD32" s="51" t="str">
        <f t="shared" si="25"/>
        <v>24-Dec-26</v>
      </c>
      <c r="CE32" s="51">
        <f t="shared" ca="1" si="26"/>
        <v>161</v>
      </c>
      <c r="CF32" s="51">
        <f t="shared" ca="1" si="26"/>
        <v>161</v>
      </c>
      <c r="CG32" s="51">
        <f t="shared" ca="1" si="27"/>
        <v>161</v>
      </c>
      <c r="CH32" s="51">
        <f t="shared" ca="1" si="28"/>
        <v>161</v>
      </c>
      <c r="CI32" s="51">
        <f t="shared" ca="1" si="29"/>
        <v>161</v>
      </c>
      <c r="CJ32" s="51">
        <f t="shared" ca="1" si="30"/>
        <v>161</v>
      </c>
      <c r="CK32" s="51">
        <f t="shared" ca="1" si="44"/>
        <v>1288</v>
      </c>
      <c r="CL32" s="51">
        <f t="shared" ca="1" si="44"/>
        <v>1288</v>
      </c>
      <c r="CM32" s="51">
        <f t="shared" ca="1" si="44"/>
        <v>1288</v>
      </c>
      <c r="CN32" s="51">
        <f t="shared" ca="1" si="44"/>
        <v>1288</v>
      </c>
      <c r="CO32" s="51">
        <f t="shared" ca="1" si="44"/>
        <v>1288</v>
      </c>
      <c r="CP32" s="51">
        <f t="shared" ca="1" si="44"/>
        <v>1288</v>
      </c>
      <c r="CQ32" s="51">
        <f t="shared" ca="1" si="45"/>
        <v>-532</v>
      </c>
      <c r="CR32" s="51">
        <f t="shared" ca="1" si="45"/>
        <v>-532</v>
      </c>
      <c r="CS32" s="51">
        <f t="shared" ca="1" si="45"/>
        <v>968</v>
      </c>
      <c r="CT32" s="51">
        <f t="shared" ca="1" si="45"/>
        <v>968</v>
      </c>
      <c r="CU32" s="51">
        <f t="shared" ca="1" si="45"/>
        <v>3988</v>
      </c>
      <c r="CV32" s="54">
        <f t="shared" ca="1" si="45"/>
        <v>968</v>
      </c>
      <c r="CW32" s="25" t="s">
        <v>212</v>
      </c>
      <c r="CX32" s="55">
        <v>0.28999999999999998</v>
      </c>
      <c r="CY32" s="55"/>
      <c r="CZ32" s="26">
        <v>0</v>
      </c>
      <c r="DA32" s="26">
        <v>0</v>
      </c>
      <c r="DB32" s="26">
        <v>0</v>
      </c>
      <c r="DC32" s="26">
        <v>0</v>
      </c>
      <c r="DD32" s="26">
        <v>0</v>
      </c>
      <c r="DE32" s="26">
        <v>0</v>
      </c>
      <c r="DF32" s="26">
        <v>0</v>
      </c>
      <c r="DG32" s="26">
        <v>0</v>
      </c>
      <c r="DH32" s="26">
        <v>0</v>
      </c>
      <c r="DI32" s="26">
        <v>0</v>
      </c>
      <c r="DJ32" s="26">
        <v>0</v>
      </c>
      <c r="DK32" s="26">
        <v>0</v>
      </c>
      <c r="DL32" s="27">
        <f t="shared" si="31"/>
        <v>46172.277986111098</v>
      </c>
      <c r="DM32" s="28">
        <f t="shared" ca="1" si="32"/>
        <v>1</v>
      </c>
      <c r="DN32" s="56">
        <f>_xlfn.XLOOKUP(B32,'[2]1. All Calls'!$R:$R,'[2]1. All Calls'!$A:$A,"",0)</f>
        <v>46097.277986111098</v>
      </c>
      <c r="DO32" s="57" t="str">
        <f ca="1">VLOOKUP(DM32,[1]Validation!$B$20:$C$25,2,0)</f>
        <v>Above 3 months</v>
      </c>
      <c r="DP32" s="58" t="str">
        <f>_xlfn.XLOOKUP(B32,'[1]Active AMCs- Dealer'!E:E,'[1]Active AMCs- Dealer'!L:L,"Not in AMC",0)</f>
        <v>AMC</v>
      </c>
      <c r="DQ32" s="58"/>
      <c r="DR32" s="29" t="str">
        <f>_xlfn.XLOOKUP(B32,'[2]1. All Calls'!$R:$R,'[2]1. All Calls'!$F:$F,"",0)</f>
        <v>CC-02011703</v>
      </c>
      <c r="DS32" s="29" t="str">
        <f>_xlfn.XLOOKUP(B32,'[2]1. All Calls'!$R:$R,'[2]1. All Calls'!$AB:$AB,"",0)</f>
        <v>AMC Visit carried out</v>
      </c>
      <c r="DT32" s="30">
        <f>_xlfn.XLOOKUP(DR32,'[2]1. All Calls'!$F:$F,'[2]1. All Calls'!$A:$A,"",0)</f>
        <v>46097.277986111098</v>
      </c>
      <c r="DU32" s="31">
        <f>_xlfn.XLOOKUP(DR32,'[2]1. All Calls'!$F:$F,'[2]1. All Calls'!$B:$B,"",0)</f>
        <v>7330</v>
      </c>
      <c r="DV32" s="31">
        <f>_xlfn.XLOOKUP(B32,[1]MDA_Assets!D:D,[1]MDA_Assets!N:N,"",0)</f>
        <v>3152</v>
      </c>
      <c r="DW32" s="31">
        <f>_xlfn.XLOOKUP(B32,[1]MDA_Assets!D:D,[1]MDA_Assets!O:O,"",0)</f>
        <v>4178</v>
      </c>
      <c r="DX32" s="32" t="str">
        <f>_xlfn.XLOOKUP(B32,[1]MDA_Assets!D:D,[1]MDA_Assets!Q:Q,"",0)</f>
        <v>XD</v>
      </c>
      <c r="DY32" s="33">
        <f>_xlfn.XLOOKUP(B32,[1]MDA_Assets!D:D,[1]MDA_Assets!R:R,"",0)</f>
        <v>46015</v>
      </c>
      <c r="DZ32" s="33">
        <f>_xlfn.XLOOKUP(B32,[1]MDA_Assets!D:D,[1]MDA_Assets!S:S,"",0)</f>
        <v>46015</v>
      </c>
      <c r="EA32" s="33">
        <f>_xlfn.XLOOKUP(B32,[1]MDA_Assets!D:D,[1]MDA_Assets!T:T,"",0)</f>
        <v>46015</v>
      </c>
      <c r="EB32" s="33">
        <f>_xlfn.XLOOKUP(B32,[1]MDA_Assets!D:D,[1]MDA_Assets!U:U,"",0)</f>
        <v>46015</v>
      </c>
      <c r="EC32" s="33">
        <f>_xlfn.XLOOKUP(B32,[1]MDA_Assets!D:D,[1]MDA_Assets!V:V,"",0)</f>
        <v>46015</v>
      </c>
      <c r="ED32" s="33">
        <f>_xlfn.XLOOKUP(B32,[1]MDA_Assets!D:D,[1]MDA_Assets!W:W,"",0)</f>
        <v>46015</v>
      </c>
      <c r="EE32" s="32" t="str">
        <f>_xlfn.XLOOKUP(B32,[1]MDA_Assets!D:D,[1]MDA_Assets!X:X,"",0)</f>
        <v>No</v>
      </c>
      <c r="EF32" s="33">
        <f>_xlfn.XLOOKUP(B32,[1]MDA_Assets!D:D,[1]MDA_Assets!Y:Y,"",0)</f>
        <v>0</v>
      </c>
      <c r="EG32" s="33">
        <f>_xlfn.XLOOKUP(B32,[1]MDA_Assets!D:D,[1]MDA_Assets!Z:Z,"",0)</f>
        <v>0</v>
      </c>
      <c r="EH32" s="33">
        <f>_xlfn.XLOOKUP(B32,[1]MDA_Assets!D:D,[1]MDA_Assets!AA:AA,"",0)</f>
        <v>0</v>
      </c>
      <c r="EI32" s="34">
        <f>_xlfn.XLOOKUP(B32,[1]MDA_Assets!D:D,[1]MDA_Assets!P:P,"",0)</f>
        <v>8</v>
      </c>
      <c r="EJ32" s="35" t="str">
        <f>_xlfn.XLOOKUP(B32,[1]MDA_Assets!D:D,[1]MDA_Assets!AB:AB,"",0)</f>
        <v>756</v>
      </c>
      <c r="EK32" s="35" t="str">
        <f>_xlfn.XLOOKUP(B32,[1]MDA_Assets!D:D,[1]MDA_Assets!AC:AC,"",0)</f>
        <v>756</v>
      </c>
      <c r="EL32" s="35" t="str">
        <f>_xlfn.XLOOKUP(B32,[1]MDA_Assets!D:D,[1]MDA_Assets!AD:AD,"",0)</f>
        <v>2256</v>
      </c>
      <c r="EM32" s="35" t="str">
        <f>_xlfn.XLOOKUP(B32,[1]MDA_Assets!D:D,[1]MDA_Assets!AE:AE,"",0)</f>
        <v>2256</v>
      </c>
      <c r="EN32" s="35" t="str">
        <f>_xlfn.XLOOKUP(B32,[1]MDA_Assets!D:D,[1]MDA_Assets!AF:AF,"",0)</f>
        <v>5276</v>
      </c>
      <c r="EO32" s="35" t="str">
        <f>_xlfn.XLOOKUP(B32,[1]MDA_Assets!D:D,[1]MDA_Assets!AG:AG,"",0)</f>
        <v>2256</v>
      </c>
      <c r="EP32" s="36">
        <f t="shared" si="33"/>
        <v>180</v>
      </c>
      <c r="EQ32" s="36">
        <f t="shared" si="33"/>
        <v>180</v>
      </c>
      <c r="ER32" s="36">
        <f t="shared" si="34"/>
        <v>365</v>
      </c>
      <c r="ES32" s="36">
        <f t="shared" si="35"/>
        <v>365</v>
      </c>
      <c r="ET32" s="36">
        <f t="shared" si="36"/>
        <v>730</v>
      </c>
      <c r="EU32" s="36">
        <f t="shared" si="37"/>
        <v>365</v>
      </c>
      <c r="EV32" s="36" t="str">
        <f t="shared" si="38"/>
        <v/>
      </c>
      <c r="EW32" s="36" t="str">
        <f t="shared" si="3"/>
        <v/>
      </c>
      <c r="EX32" s="36" t="str">
        <f t="shared" si="4"/>
        <v/>
      </c>
      <c r="EY32" s="36">
        <f t="shared" si="47"/>
        <v>5.81</v>
      </c>
      <c r="EZ32" s="36">
        <f t="shared" si="47"/>
        <v>5.81</v>
      </c>
      <c r="FA32" s="36">
        <f t="shared" si="47"/>
        <v>11.78</v>
      </c>
      <c r="FB32" s="36">
        <f t="shared" si="46"/>
        <v>11.78</v>
      </c>
      <c r="FC32" s="36">
        <f t="shared" si="46"/>
        <v>23.55</v>
      </c>
      <c r="FD32" s="36">
        <f t="shared" si="46"/>
        <v>11.78</v>
      </c>
      <c r="FE32" s="36" t="str">
        <f t="shared" si="46"/>
        <v/>
      </c>
      <c r="FF32" s="36" t="str">
        <f t="shared" si="46"/>
        <v/>
      </c>
      <c r="FG32" s="36" t="str">
        <f t="shared" si="46"/>
        <v/>
      </c>
      <c r="FH32" s="37" t="str" cm="1">
        <f t="array" ref="FH32">_xlfn.IFS(EY32="", "No Data", EY32&lt;0, "Negative/Future", EY32=0, "Zero Days", EY32&lt;=3, "&lt; 3 Months", EY32&lt;=6, "3 to 6 Months", EY32&lt;=9, "6 to 9 Months", EY32&lt;=12, "9 to 12 Months", EY32&lt;=15, "12 to 15 Months", EY32&lt;=18, "15 to 18 Months", EY32&lt;=24, "18 to 24 Months", EY32&gt;24, "&gt; 24 Months")</f>
        <v>3 to 6 Months</v>
      </c>
      <c r="FI32" s="37" t="str" cm="1">
        <f t="array" ref="FI32">_xlfn.IFS(EZ32="", "No Data", EZ32&lt;0, "Negative/Future", EZ32=0, "Zero Days", EZ32&lt;=3, "&lt; 3 Months", EZ32&lt;=6, "3 to 6 Months", EZ32&lt;=9, "6 to 9 Months", EZ32&lt;=12, "9 to 12 Months", EZ32&lt;=15, "12 to 15 Months", EZ32&lt;=18, "15 to 18 Months", EZ32&lt;=24, "18 to 24 Months", EZ32&gt;24, "&gt; 24 Months")</f>
        <v>3 to 6 Months</v>
      </c>
      <c r="FJ32" s="37" t="str" cm="1">
        <f t="array" ref="FJ32">_xlfn.IFS(FA32="", "No Data", FA32&lt;0, "Negative/Future", FA32=0, "Zero Days", FA32&lt;=3, "&lt; 3 Months", FA32&lt;=6, "3 to 6 Months", FA32&lt;=9, "6 to 9 Months", FA32&lt;=12, "9 to 12 Months", FA32&lt;=15, "12 to 15 Months", FA32&lt;=18, "15 to 18 Months", FA32&lt;=24, "18 to 24 Months", FA32&gt;24, "&gt; 24 Months")</f>
        <v>9 to 12 Months</v>
      </c>
      <c r="FK32" s="37" t="str" cm="1">
        <f t="array" ref="FK32">_xlfn.IFS(FB32="", "No Data", FB32&lt;0, "Negative/Future", FB32=0, "Zero Days", FB32&lt;=3, "&lt; 3 Months", FB32&lt;=6, "3 to 6 Months", FB32&lt;=9, "6 to 9 Months", FB32&lt;=12, "9 to 12 Months", FB32&lt;=15, "12 to 15 Months", FB32&lt;=18, "15 to 18 Months", FB32&lt;=24, "18 to 24 Months", FB32&gt;24, "&gt; 24 Months")</f>
        <v>9 to 12 Months</v>
      </c>
      <c r="FL32" s="37" t="str" cm="1">
        <f t="array" ref="FL32">_xlfn.IFS(FC32="", "No Data", FC32&lt;0, "Negative/Future", FC32=0, "Zero Days", FC32&lt;=3, "&lt; 3 Months", FC32&lt;=6, "3 to 6 Months", FC32&lt;=9, "6 to 9 Months", FC32&lt;=12, "9 to 12 Months", FC32&lt;=15, "12 to 15 Months", FC32&lt;=18, "15 to 18 Months", FC32&lt;=24, "18 to 24 Months", FC32&gt;24, "&gt; 24 Months")</f>
        <v>18 to 24 Months</v>
      </c>
      <c r="FM32" s="37" t="str" cm="1">
        <f t="array" ref="FM32">_xlfn.IFS(FD32="", "No Data", FD32&lt;0, "Negative/Future", FD32=0, "Zero Days", FD32&lt;=3, "&lt; 3 Months", FD32&lt;=6, "3 to 6 Months", FD32&lt;=9, "6 to 9 Months", FD32&lt;=12, "9 to 12 Months", FD32&lt;=15, "12 to 15 Months", FD32&lt;=18, "15 to 18 Months", FD32&lt;=24, "18 to 24 Months", FD32&gt;24, "&gt; 24 Months")</f>
        <v>9 to 12 Months</v>
      </c>
      <c r="FN32" s="37" t="str" cm="1">
        <f t="array" ref="FN32">_xlfn.IFS(FE32="", "No Data", FE32&lt;0, "Negative/Future", FE32=0, "Zero Days", FE32&lt;=3, "&lt; 3 Months", FE32&lt;=6, "3 to 6 Months", FE32&lt;=9, "6 to 9 Months", FE32&lt;=12, "9 to 12 Months", FE32&lt;=15, "12 to 15 Months", FE32&lt;=18, "15 to 18 Months", FE32&lt;=24, "18 to 24 Months", FE32&gt;24, "&gt; 24 Months")</f>
        <v>No Data</v>
      </c>
      <c r="FO32" s="37" t="str" cm="1">
        <f t="array" ref="FO32">_xlfn.IFS(FG32="", "No Data", FG32&lt;0, "Negative/Future", FG32=0, "Zero Days", FG32&lt;=3, "&lt; 3 Months", FG32&lt;=6, "3 to 6 Months", FG32&lt;=9, "6 to 9 Months", FG32&lt;=12, "9 to 12 Months", FG32&lt;=15, "12 to 15 Months", FG32&lt;=18, "15 to 18 Months", FG32&lt;=24, "18 to 24 Months", FG32&gt;24, "&gt; 24 Months")</f>
        <v>No Data</v>
      </c>
      <c r="FP32" s="37" t="str" cm="1">
        <f t="array" ref="FP32">_xlfn.IFS(FF32="", "No Data", FF32&lt;0, "Negative/Future", FF32=0, "Zero Days", FF32&lt;=3, "&lt; 3 Months", FF32&lt;=6, "3 to 6 Months", FF32&lt;=9, "6 to 9 Months", FF32&lt;=12, "9 to 12 Months", FF32&lt;=15, "12 to 15 Months", FF32&lt;=18, "15 to 18 Months", FF32&lt;=24, "18 to 24 Months", FF32&gt;24, "&gt; 24 Months")</f>
        <v>No Data</v>
      </c>
      <c r="FQ32" s="29" t="s">
        <v>388</v>
      </c>
      <c r="FR32" s="29">
        <v>9693589003</v>
      </c>
      <c r="FS32" s="38" t="str">
        <f>VLOOKUP(_xlfn.XLOOKUP(B32,[1]MDA_Assets!D:D,[1]MDA_Assets!I:I,"",0),[1]Validation!$B$1:$C$8,2,0)</f>
        <v>A</v>
      </c>
      <c r="FT32" s="38" t="s">
        <v>296</v>
      </c>
      <c r="FU32" s="31" t="str">
        <f>_xlfn.XLOOKUP(B32,[1]MDA_Assets!D:D,[1]MDA_Assets!X:X,"",0)</f>
        <v>No</v>
      </c>
      <c r="FV32" s="39">
        <v>0</v>
      </c>
      <c r="FW32" s="39">
        <v>0</v>
      </c>
      <c r="FX32" s="39">
        <v>2</v>
      </c>
      <c r="FY32" s="39">
        <v>7</v>
      </c>
      <c r="FZ32" s="40">
        <f t="shared" si="6"/>
        <v>46195</v>
      </c>
      <c r="GA32" s="40">
        <f t="shared" si="6"/>
        <v>46195</v>
      </c>
      <c r="GB32" s="40">
        <f t="shared" si="7"/>
        <v>46380</v>
      </c>
      <c r="GC32" s="40">
        <f t="shared" si="8"/>
        <v>46380</v>
      </c>
      <c r="GD32" s="40">
        <f t="shared" si="9"/>
        <v>46745</v>
      </c>
      <c r="GE32" s="40">
        <f t="shared" si="10"/>
        <v>46380</v>
      </c>
      <c r="GF32" s="40" t="str">
        <f t="shared" si="39"/>
        <v/>
      </c>
      <c r="GG32" s="40" t="str">
        <f t="shared" si="39"/>
        <v/>
      </c>
      <c r="GH32" s="40" t="str">
        <f t="shared" si="39"/>
        <v/>
      </c>
      <c r="GI32" s="39">
        <f t="shared" si="40"/>
        <v>0</v>
      </c>
      <c r="GJ32" s="39">
        <f t="shared" si="41"/>
        <v>0</v>
      </c>
      <c r="GK32" s="39">
        <f t="shared" si="42"/>
        <v>0</v>
      </c>
      <c r="GL32" s="39">
        <f t="shared" si="43"/>
        <v>6</v>
      </c>
    </row>
    <row r="33" spans="1:194" x14ac:dyDescent="0.25">
      <c r="A33" s="19">
        <v>34</v>
      </c>
      <c r="B33" s="43" t="s">
        <v>389</v>
      </c>
      <c r="C33" s="43" t="s">
        <v>186</v>
      </c>
      <c r="D33" s="43" t="s">
        <v>187</v>
      </c>
      <c r="E33" s="43" t="s">
        <v>2034</v>
      </c>
      <c r="F33" s="43" t="s">
        <v>390</v>
      </c>
      <c r="G33" s="43" t="s">
        <v>190</v>
      </c>
      <c r="H33" s="43" t="s">
        <v>291</v>
      </c>
      <c r="I33" s="43" t="s">
        <v>192</v>
      </c>
      <c r="J33" s="44">
        <f t="shared" si="12"/>
        <v>44993.479166666664</v>
      </c>
      <c r="K33" s="44">
        <v>44629.479166666664</v>
      </c>
      <c r="L33" s="44">
        <v>44586</v>
      </c>
      <c r="M33" s="43" t="s">
        <v>2035</v>
      </c>
      <c r="N33" s="43" t="s">
        <v>193</v>
      </c>
      <c r="O33" s="44">
        <v>46051.500972222224</v>
      </c>
      <c r="P33" s="43">
        <v>21627</v>
      </c>
      <c r="Q33" s="43">
        <v>19032</v>
      </c>
      <c r="R33" s="43">
        <v>2595</v>
      </c>
      <c r="S33" s="43" t="s">
        <v>194</v>
      </c>
      <c r="T33" s="44">
        <v>45677.770833333336</v>
      </c>
      <c r="U33" s="44">
        <v>45677.770833333336</v>
      </c>
      <c r="V33" s="44">
        <v>45677.770833333336</v>
      </c>
      <c r="W33" s="44">
        <v>45677.770833333336</v>
      </c>
      <c r="X33" s="44">
        <v>45677.770833333336</v>
      </c>
      <c r="Y33" s="44">
        <v>45677.770833333336</v>
      </c>
      <c r="Z33" s="43" t="s">
        <v>195</v>
      </c>
      <c r="AA33" s="43"/>
      <c r="AB33" s="44">
        <v>45677.770833333336</v>
      </c>
      <c r="AC33" s="43"/>
      <c r="AD33" s="43"/>
      <c r="AE33" s="43">
        <v>6</v>
      </c>
      <c r="AF33" s="43" t="s">
        <v>507</v>
      </c>
      <c r="AG33" s="43" t="s">
        <v>507</v>
      </c>
      <c r="AH33" s="43" t="s">
        <v>2036</v>
      </c>
      <c r="AI33" s="43" t="s">
        <v>509</v>
      </c>
      <c r="AJ33" s="43" t="s">
        <v>509</v>
      </c>
      <c r="AK33" s="43" t="s">
        <v>507</v>
      </c>
      <c r="AL33" s="46">
        <v>46042</v>
      </c>
      <c r="AM33" s="46">
        <v>45857</v>
      </c>
      <c r="AN33" s="47">
        <v>46225</v>
      </c>
      <c r="AO33" s="47">
        <v>46407</v>
      </c>
      <c r="AP33" s="47">
        <v>46407</v>
      </c>
      <c r="AQ33" s="46">
        <v>46042</v>
      </c>
      <c r="AR33" s="46">
        <v>46042</v>
      </c>
      <c r="AS33" s="48"/>
      <c r="AT33" s="48"/>
      <c r="AU33" s="43">
        <v>1</v>
      </c>
      <c r="AV33" s="43">
        <v>0</v>
      </c>
      <c r="AW33" s="43">
        <v>0</v>
      </c>
      <c r="AX33" s="51" t="s">
        <v>391</v>
      </c>
      <c r="AY33" s="51" t="s">
        <v>221</v>
      </c>
      <c r="AZ33" s="51" t="s">
        <v>198</v>
      </c>
      <c r="BA33" s="20">
        <f t="shared" ca="1" si="13"/>
        <v>1</v>
      </c>
      <c r="BB33" s="20">
        <f t="shared" ca="1" si="13"/>
        <v>1</v>
      </c>
      <c r="BC33" s="20">
        <f t="shared" ca="1" si="13"/>
        <v>0</v>
      </c>
      <c r="BD33" s="20">
        <f t="shared" ca="1" si="13"/>
        <v>0</v>
      </c>
      <c r="BE33" s="20">
        <f t="shared" ca="1" si="13"/>
        <v>0</v>
      </c>
      <c r="BF33" s="20">
        <f t="shared" ca="1" si="13"/>
        <v>1</v>
      </c>
      <c r="BG33" s="21">
        <f t="shared" ca="1" si="13"/>
        <v>1</v>
      </c>
      <c r="BH33" s="21" t="str">
        <f t="shared" ca="1" si="13"/>
        <v/>
      </c>
      <c r="BI33" s="21" t="str">
        <f t="shared" ca="1" si="13"/>
        <v/>
      </c>
      <c r="BJ33" s="22">
        <f t="shared" ca="1" si="14"/>
        <v>4</v>
      </c>
      <c r="BK33" s="21">
        <f t="shared" si="15"/>
        <v>10</v>
      </c>
      <c r="BL33" s="22">
        <f t="shared" ca="1" si="16"/>
        <v>22872</v>
      </c>
      <c r="BM33" s="22">
        <f t="shared" ca="1" si="17"/>
        <v>20127</v>
      </c>
      <c r="BN33" s="23">
        <f t="shared" ca="1" si="18"/>
        <v>2745</v>
      </c>
      <c r="BO33" s="24">
        <f t="shared" ca="1" si="19"/>
        <v>1245</v>
      </c>
      <c r="BP33" s="51" t="str">
        <f>_xlfn.XLOOKUP(E33,[1]Validation!E:E,[1]Validation!F:F,"")</f>
        <v>EG30</v>
      </c>
      <c r="BQ33" s="51" t="str">
        <f>_xlfn.XLOOKUP(BP33,[1]Validation!F:F,[1]Validation!G:G,"")</f>
        <v>EG30 to EG45</v>
      </c>
      <c r="BR33" s="52" t="str">
        <f>VLOOKUP(G33,[1]Validation!$B$1:$C$9,2,0)</f>
        <v>B</v>
      </c>
      <c r="BS33" s="51">
        <f t="shared" ca="1" si="20"/>
        <v>51</v>
      </c>
      <c r="BT33" s="53">
        <f>_xlfn.XLOOKUP(B33,'[2]1. All Calls'!$R:$R,'[2]1. All Calls'!$A:$A,"",0)</f>
        <v>46162.595150462999</v>
      </c>
      <c r="BU33" s="51" t="str">
        <f>_xlfn.XLOOKUP(B33,'[2]1. All Calls'!$R:$R,'[2]1. All Calls'!$F:$F,"",0)</f>
        <v>CC-02087311</v>
      </c>
      <c r="BV33" s="51" t="str">
        <f>_xlfn.XLOOKUP(B33,'[2]1. All Calls'!$R:$R,'[2]1. All Calls'!$J:$J,"",0)</f>
        <v>Schedule Service</v>
      </c>
      <c r="BW33" s="53">
        <f>_xlfn.XLOOKUP(B33,'[2]Sch Calls'!$R:$R,'[2]Sch Calls'!$A:$A,"",0)</f>
        <v>46162.595150462999</v>
      </c>
      <c r="BX33" s="51">
        <f>_xlfn.XLOOKUP(B33,'[2]Sch Calls'!$R:$R,'[2]Sch Calls'!$B:$B,"",0)</f>
        <v>22290</v>
      </c>
      <c r="BY33" s="51" t="str">
        <f t="shared" si="21"/>
        <v>20-Jul-25</v>
      </c>
      <c r="BZ33" s="51" t="str">
        <f t="shared" si="21"/>
        <v>20-Jul-25</v>
      </c>
      <c r="CA33" s="51" t="str">
        <f t="shared" si="22"/>
        <v>23-Oct-25</v>
      </c>
      <c r="CB33" s="51" t="str">
        <f t="shared" si="23"/>
        <v>21-Jul-26</v>
      </c>
      <c r="CC33" s="51" t="str">
        <f t="shared" si="24"/>
        <v>21-Jan-27</v>
      </c>
      <c r="CD33" s="51" t="str">
        <f t="shared" si="25"/>
        <v>21-Jan-26</v>
      </c>
      <c r="CE33" s="51">
        <f t="shared" ca="1" si="26"/>
        <v>498</v>
      </c>
      <c r="CF33" s="51">
        <f t="shared" ca="1" si="26"/>
        <v>498</v>
      </c>
      <c r="CG33" s="51">
        <f t="shared" ca="1" si="27"/>
        <v>498</v>
      </c>
      <c r="CH33" s="51">
        <f t="shared" ca="1" si="28"/>
        <v>498</v>
      </c>
      <c r="CI33" s="51">
        <f t="shared" ca="1" si="29"/>
        <v>498</v>
      </c>
      <c r="CJ33" s="51">
        <f t="shared" ca="1" si="30"/>
        <v>498</v>
      </c>
      <c r="CK33" s="51">
        <f t="shared" ca="1" si="44"/>
        <v>4980</v>
      </c>
      <c r="CL33" s="51">
        <f t="shared" ca="1" si="44"/>
        <v>4980</v>
      </c>
      <c r="CM33" s="51">
        <f t="shared" ca="1" si="44"/>
        <v>4980</v>
      </c>
      <c r="CN33" s="51">
        <f t="shared" ca="1" si="44"/>
        <v>4980</v>
      </c>
      <c r="CO33" s="51">
        <f t="shared" ca="1" si="44"/>
        <v>4980</v>
      </c>
      <c r="CP33" s="51">
        <f t="shared" ca="1" si="44"/>
        <v>4980</v>
      </c>
      <c r="CQ33" s="51">
        <f t="shared" ca="1" si="45"/>
        <v>-2933</v>
      </c>
      <c r="CR33" s="51">
        <f t="shared" ca="1" si="45"/>
        <v>-2933</v>
      </c>
      <c r="CS33" s="51">
        <f t="shared" ca="1" si="45"/>
        <v>-3933</v>
      </c>
      <c r="CT33" s="51">
        <f t="shared" ca="1" si="45"/>
        <v>-933</v>
      </c>
      <c r="CU33" s="51">
        <f t="shared" ca="1" si="45"/>
        <v>-933</v>
      </c>
      <c r="CV33" s="54">
        <f t="shared" ca="1" si="45"/>
        <v>-2933</v>
      </c>
      <c r="CW33" s="25" t="s">
        <v>212</v>
      </c>
      <c r="CX33" s="55">
        <v>0.88</v>
      </c>
      <c r="CY33" s="42">
        <v>45680</v>
      </c>
      <c r="CZ33" s="26">
        <v>21</v>
      </c>
      <c r="DA33" s="26">
        <v>24</v>
      </c>
      <c r="DB33" s="26">
        <v>15</v>
      </c>
      <c r="DC33" s="26">
        <v>21</v>
      </c>
      <c r="DD33" s="26">
        <v>18</v>
      </c>
      <c r="DE33" s="26">
        <v>18</v>
      </c>
      <c r="DF33" s="26">
        <v>19</v>
      </c>
      <c r="DG33" s="26">
        <v>22</v>
      </c>
      <c r="DH33" s="26">
        <v>15</v>
      </c>
      <c r="DI33" s="26">
        <v>18</v>
      </c>
      <c r="DJ33" s="26">
        <v>28</v>
      </c>
      <c r="DK33" s="26">
        <v>13</v>
      </c>
      <c r="DL33" s="27">
        <f t="shared" si="31"/>
        <v>46237.595150462999</v>
      </c>
      <c r="DM33" s="28">
        <f t="shared" ca="1" si="32"/>
        <v>0</v>
      </c>
      <c r="DN33" s="56">
        <f>_xlfn.XLOOKUP(B33,'[2]1. All Calls'!$R:$R,'[2]1. All Calls'!$A:$A,"",0)</f>
        <v>46162.595150462999</v>
      </c>
      <c r="DO33" s="57" t="str">
        <f ca="1">VLOOKUP(DM33,[1]Validation!$B$20:$C$25,2,0)</f>
        <v>Within 3 months</v>
      </c>
      <c r="DP33" s="58" t="str">
        <f>_xlfn.XLOOKUP(B33,'[1]Active AMCs- Dealer'!E:E,'[1]Active AMCs- Dealer'!L:L,"Not in AMC",0)</f>
        <v>Not in AMC</v>
      </c>
      <c r="DQ33" s="50" t="s">
        <v>238</v>
      </c>
      <c r="DR33" s="29" t="str">
        <f>_xlfn.XLOOKUP(B33,'[2]1. All Calls'!$R:$R,'[2]1. All Calls'!$F:$F,"",0)</f>
        <v>CC-02087311</v>
      </c>
      <c r="DS33" s="29" t="str">
        <f>_xlfn.XLOOKUP(B33,'[2]1. All Calls'!$R:$R,'[2]1. All Calls'!$AB:$AB,"",0)</f>
        <v>Attend the site for scheduled service so change air filter, oil filter, air oil separator and oil. Then start the unit found running ok.</v>
      </c>
      <c r="DT33" s="30">
        <f>_xlfn.XLOOKUP(DR33,'[2]1. All Calls'!$F:$F,'[2]1. All Calls'!$A:$A,"",0)</f>
        <v>46162.595150462999</v>
      </c>
      <c r="DU33" s="31">
        <f>_xlfn.XLOOKUP(DR33,'[2]1. All Calls'!$F:$F,'[2]1. All Calls'!$B:$B,"",0)</f>
        <v>22290</v>
      </c>
      <c r="DV33" s="31">
        <f>_xlfn.XLOOKUP(B33,[1]MDA_Assets!D:D,[1]MDA_Assets!N:N,"",0)</f>
        <v>19615</v>
      </c>
      <c r="DW33" s="31">
        <f>_xlfn.XLOOKUP(B33,[1]MDA_Assets!D:D,[1]MDA_Assets!O:O,"",0)</f>
        <v>2675</v>
      </c>
      <c r="DX33" s="32" t="str">
        <f>_xlfn.XLOOKUP(B33,[1]MDA_Assets!D:D,[1]MDA_Assets!Q:Q,"",0)</f>
        <v>Synthetic</v>
      </c>
      <c r="DY33" s="33">
        <f>_xlfn.XLOOKUP(B33,[1]MDA_Assets!D:D,[1]MDA_Assets!R:R,"",0)</f>
        <v>46162</v>
      </c>
      <c r="DZ33" s="33">
        <f>_xlfn.XLOOKUP(B33,[1]MDA_Assets!D:D,[1]MDA_Assets!S:S,"",0)</f>
        <v>46162</v>
      </c>
      <c r="EA33" s="33">
        <f>_xlfn.XLOOKUP(B33,[1]MDA_Assets!D:D,[1]MDA_Assets!T:T,"",0)</f>
        <v>46162</v>
      </c>
      <c r="EB33" s="33">
        <f>_xlfn.XLOOKUP(B33,[1]MDA_Assets!D:D,[1]MDA_Assets!U:U,"",0)</f>
        <v>46162</v>
      </c>
      <c r="EC33" s="33">
        <f>_xlfn.XLOOKUP(B33,[1]MDA_Assets!D:D,[1]MDA_Assets!V:V,"",0)</f>
        <v>46162</v>
      </c>
      <c r="ED33" s="33">
        <f>_xlfn.XLOOKUP(B33,[1]MDA_Assets!D:D,[1]MDA_Assets!W:W,"",0)</f>
        <v>45678</v>
      </c>
      <c r="EE33" s="32" t="str">
        <f>_xlfn.XLOOKUP(B33,[1]MDA_Assets!D:D,[1]MDA_Assets!X:X,"",0)</f>
        <v>No</v>
      </c>
      <c r="EF33" s="33">
        <f>_xlfn.XLOOKUP(B33,[1]MDA_Assets!D:D,[1]MDA_Assets!Y:Y,"",0)</f>
        <v>46162</v>
      </c>
      <c r="EG33" s="33">
        <f>_xlfn.XLOOKUP(B33,[1]MDA_Assets!D:D,[1]MDA_Assets!Z:Z,"",0)</f>
        <v>0</v>
      </c>
      <c r="EH33" s="33">
        <f>_xlfn.XLOOKUP(B33,[1]MDA_Assets!D:D,[1]MDA_Assets!AA:AA,"",0)</f>
        <v>0</v>
      </c>
      <c r="EI33" s="34">
        <f>_xlfn.XLOOKUP(B33,[1]MDA_Assets!D:D,[1]MDA_Assets!P:P,"",0)</f>
        <v>10</v>
      </c>
      <c r="EJ33" s="35" t="str">
        <f>_xlfn.XLOOKUP(B33,[1]MDA_Assets!D:D,[1]MDA_Assets!AB:AB,"",0)</f>
        <v>2000</v>
      </c>
      <c r="EK33" s="35" t="str">
        <f>_xlfn.XLOOKUP(B33,[1]MDA_Assets!D:D,[1]MDA_Assets!AC:AC,"",0)</f>
        <v>2000</v>
      </c>
      <c r="EL33" s="35" t="str">
        <f>_xlfn.XLOOKUP(B33,[1]MDA_Assets!D:D,[1]MDA_Assets!AD:AD,"",0)</f>
        <v>6000</v>
      </c>
      <c r="EM33" s="35" t="str">
        <f>_xlfn.XLOOKUP(B33,[1]MDA_Assets!D:D,[1]MDA_Assets!AE:AE,"",0)</f>
        <v>6000</v>
      </c>
      <c r="EN33" s="35" t="str">
        <f>_xlfn.XLOOKUP(B33,[1]MDA_Assets!D:D,[1]MDA_Assets!AF:AF,"",0)</f>
        <v>3384</v>
      </c>
      <c r="EO33" s="35" t="str">
        <f>_xlfn.XLOOKUP(B33,[1]MDA_Assets!D:D,[1]MDA_Assets!AG:AG,"",0)</f>
        <v>4000</v>
      </c>
      <c r="EP33" s="36">
        <f t="shared" si="33"/>
        <v>365</v>
      </c>
      <c r="EQ33" s="36">
        <f t="shared" si="33"/>
        <v>180</v>
      </c>
      <c r="ER33" s="36">
        <f t="shared" si="34"/>
        <v>548</v>
      </c>
      <c r="ES33" s="36">
        <f t="shared" si="35"/>
        <v>730</v>
      </c>
      <c r="ET33" s="36">
        <f t="shared" si="36"/>
        <v>730</v>
      </c>
      <c r="EU33" s="36">
        <f t="shared" si="37"/>
        <v>365</v>
      </c>
      <c r="EV33" s="36">
        <f t="shared" si="38"/>
        <v>365</v>
      </c>
      <c r="EW33" s="36" t="str">
        <f t="shared" si="3"/>
        <v/>
      </c>
      <c r="EX33" s="36" t="str">
        <f t="shared" si="4"/>
        <v/>
      </c>
      <c r="EY33" s="36">
        <f t="shared" si="47"/>
        <v>11.78</v>
      </c>
      <c r="EZ33" s="36">
        <f t="shared" si="47"/>
        <v>5.81</v>
      </c>
      <c r="FA33" s="36">
        <f t="shared" si="47"/>
        <v>17.680000000000003</v>
      </c>
      <c r="FB33" s="36">
        <f t="shared" si="46"/>
        <v>23.55</v>
      </c>
      <c r="FC33" s="36">
        <f t="shared" si="46"/>
        <v>23.55</v>
      </c>
      <c r="FD33" s="36">
        <f t="shared" si="46"/>
        <v>11.78</v>
      </c>
      <c r="FE33" s="36">
        <f t="shared" si="46"/>
        <v>11.78</v>
      </c>
      <c r="FF33" s="36" t="str">
        <f t="shared" si="46"/>
        <v/>
      </c>
      <c r="FG33" s="36" t="str">
        <f t="shared" si="46"/>
        <v/>
      </c>
      <c r="FH33" s="37" t="str" cm="1">
        <f t="array" ref="FH33">_xlfn.IFS(EY33="", "No Data", EY33&lt;0, "Negative/Future", EY33=0, "Zero Days", EY33&lt;=3, "&lt; 3 Months", EY33&lt;=6, "3 to 6 Months", EY33&lt;=9, "6 to 9 Months", EY33&lt;=12, "9 to 12 Months", EY33&lt;=15, "12 to 15 Months", EY33&lt;=18, "15 to 18 Months", EY33&lt;=24, "18 to 24 Months", EY33&gt;24, "&gt; 24 Months")</f>
        <v>9 to 12 Months</v>
      </c>
      <c r="FI33" s="37" t="str" cm="1">
        <f t="array" ref="FI33">_xlfn.IFS(EZ33="", "No Data", EZ33&lt;0, "Negative/Future", EZ33=0, "Zero Days", EZ33&lt;=3, "&lt; 3 Months", EZ33&lt;=6, "3 to 6 Months", EZ33&lt;=9, "6 to 9 Months", EZ33&lt;=12, "9 to 12 Months", EZ33&lt;=15, "12 to 15 Months", EZ33&lt;=18, "15 to 18 Months", EZ33&lt;=24, "18 to 24 Months", EZ33&gt;24, "&gt; 24 Months")</f>
        <v>3 to 6 Months</v>
      </c>
      <c r="FJ33" s="37" t="str" cm="1">
        <f t="array" ref="FJ33">_xlfn.IFS(FA33="", "No Data", FA33&lt;0, "Negative/Future", FA33=0, "Zero Days", FA33&lt;=3, "&lt; 3 Months", FA33&lt;=6, "3 to 6 Months", FA33&lt;=9, "6 to 9 Months", FA33&lt;=12, "9 to 12 Months", FA33&lt;=15, "12 to 15 Months", FA33&lt;=18, "15 to 18 Months", FA33&lt;=24, "18 to 24 Months", FA33&gt;24, "&gt; 24 Months")</f>
        <v>15 to 18 Months</v>
      </c>
      <c r="FK33" s="37" t="str" cm="1">
        <f t="array" ref="FK33">_xlfn.IFS(FB33="", "No Data", FB33&lt;0, "Negative/Future", FB33=0, "Zero Days", FB33&lt;=3, "&lt; 3 Months", FB33&lt;=6, "3 to 6 Months", FB33&lt;=9, "6 to 9 Months", FB33&lt;=12, "9 to 12 Months", FB33&lt;=15, "12 to 15 Months", FB33&lt;=18, "15 to 18 Months", FB33&lt;=24, "18 to 24 Months", FB33&gt;24, "&gt; 24 Months")</f>
        <v>18 to 24 Months</v>
      </c>
      <c r="FL33" s="37" t="str" cm="1">
        <f t="array" ref="FL33">_xlfn.IFS(FC33="", "No Data", FC33&lt;0, "Negative/Future", FC33=0, "Zero Days", FC33&lt;=3, "&lt; 3 Months", FC33&lt;=6, "3 to 6 Months", FC33&lt;=9, "6 to 9 Months", FC33&lt;=12, "9 to 12 Months", FC33&lt;=15, "12 to 15 Months", FC33&lt;=18, "15 to 18 Months", FC33&lt;=24, "18 to 24 Months", FC33&gt;24, "&gt; 24 Months")</f>
        <v>18 to 24 Months</v>
      </c>
      <c r="FM33" s="37" t="str" cm="1">
        <f t="array" ref="FM33">_xlfn.IFS(FD33="", "No Data", FD33&lt;0, "Negative/Future", FD33=0, "Zero Days", FD33&lt;=3, "&lt; 3 Months", FD33&lt;=6, "3 to 6 Months", FD33&lt;=9, "6 to 9 Months", FD33&lt;=12, "9 to 12 Months", FD33&lt;=15, "12 to 15 Months", FD33&lt;=18, "15 to 18 Months", FD33&lt;=24, "18 to 24 Months", FD33&gt;24, "&gt; 24 Months")</f>
        <v>9 to 12 Months</v>
      </c>
      <c r="FN33" s="37" t="str" cm="1">
        <f t="array" ref="FN33">_xlfn.IFS(FE33="", "No Data", FE33&lt;0, "Negative/Future", FE33=0, "Zero Days", FE33&lt;=3, "&lt; 3 Months", FE33&lt;=6, "3 to 6 Months", FE33&lt;=9, "6 to 9 Months", FE33&lt;=12, "9 to 12 Months", FE33&lt;=15, "12 to 15 Months", FE33&lt;=18, "15 to 18 Months", FE33&lt;=24, "18 to 24 Months", FE33&gt;24, "&gt; 24 Months")</f>
        <v>9 to 12 Months</v>
      </c>
      <c r="FO33" s="37" t="str" cm="1">
        <f t="array" ref="FO33">_xlfn.IFS(FG33="", "No Data", FG33&lt;0, "Negative/Future", FG33=0, "Zero Days", FG33&lt;=3, "&lt; 3 Months", FG33&lt;=6, "3 to 6 Months", FG33&lt;=9, "6 to 9 Months", FG33&lt;=12, "9 to 12 Months", FG33&lt;=15, "12 to 15 Months", FG33&lt;=18, "15 to 18 Months", FG33&lt;=24, "18 to 24 Months", FG33&gt;24, "&gt; 24 Months")</f>
        <v>No Data</v>
      </c>
      <c r="FP33" s="37" t="str" cm="1">
        <f t="array" ref="FP33">_xlfn.IFS(FF33="", "No Data", FF33&lt;0, "Negative/Future", FF33=0, "Zero Days", FF33&lt;=3, "&lt; 3 Months", FF33&lt;=6, "3 to 6 Months", FF33&lt;=9, "6 to 9 Months", FF33&lt;=12, "9 to 12 Months", FF33&lt;=15, "12 to 15 Months", FF33&lt;=18, "15 to 18 Months", FF33&lt;=24, "18 to 24 Months", FF33&gt;24, "&gt; 24 Months")</f>
        <v>No Data</v>
      </c>
      <c r="FQ33" s="29" t="s">
        <v>392</v>
      </c>
      <c r="FR33" s="29">
        <v>9113169811</v>
      </c>
      <c r="FS33" s="38" t="str">
        <f>VLOOKUP(_xlfn.XLOOKUP(B33,[1]MDA_Assets!D:D,[1]MDA_Assets!I:I,"",0),[1]Validation!$B$1:$C$8,2,0)</f>
        <v>B</v>
      </c>
      <c r="FT33" s="38" t="s">
        <v>202</v>
      </c>
      <c r="FU33" s="31" t="str">
        <f>_xlfn.XLOOKUP(B33,[1]MDA_Assets!D:D,[1]MDA_Assets!X:X,"",0)</f>
        <v>No</v>
      </c>
      <c r="FV33" s="39">
        <v>4</v>
      </c>
      <c r="FW33" s="39">
        <v>0</v>
      </c>
      <c r="FX33" s="39">
        <v>0</v>
      </c>
      <c r="FY33" s="39">
        <v>5</v>
      </c>
      <c r="FZ33" s="40">
        <f t="shared" si="6"/>
        <v>46527</v>
      </c>
      <c r="GA33" s="40">
        <f t="shared" si="6"/>
        <v>46342</v>
      </c>
      <c r="GB33" s="40">
        <f t="shared" si="7"/>
        <v>46710</v>
      </c>
      <c r="GC33" s="40">
        <f t="shared" si="8"/>
        <v>46892</v>
      </c>
      <c r="GD33" s="40">
        <f t="shared" si="9"/>
        <v>46892</v>
      </c>
      <c r="GE33" s="40">
        <f t="shared" si="10"/>
        <v>46043</v>
      </c>
      <c r="GF33" s="40">
        <f t="shared" si="39"/>
        <v>46527</v>
      </c>
      <c r="GG33" s="40" t="str">
        <f t="shared" si="39"/>
        <v/>
      </c>
      <c r="GH33" s="40" t="str">
        <f t="shared" si="39"/>
        <v/>
      </c>
      <c r="GI33" s="39">
        <f t="shared" si="40"/>
        <v>0</v>
      </c>
      <c r="GJ33" s="39">
        <f t="shared" si="41"/>
        <v>1</v>
      </c>
      <c r="GK33" s="39">
        <f t="shared" si="42"/>
        <v>0</v>
      </c>
      <c r="GL33" s="39">
        <f t="shared" si="43"/>
        <v>6</v>
      </c>
    </row>
    <row r="34" spans="1:194" x14ac:dyDescent="0.25">
      <c r="A34" s="19">
        <v>35</v>
      </c>
      <c r="B34" s="43" t="s">
        <v>393</v>
      </c>
      <c r="C34" s="43" t="s">
        <v>186</v>
      </c>
      <c r="D34" s="43" t="s">
        <v>241</v>
      </c>
      <c r="E34" s="43" t="s">
        <v>394</v>
      </c>
      <c r="F34" s="43" t="s">
        <v>395</v>
      </c>
      <c r="G34" s="43" t="s">
        <v>190</v>
      </c>
      <c r="H34" s="43" t="s">
        <v>396</v>
      </c>
      <c r="I34" s="43" t="s">
        <v>192</v>
      </c>
      <c r="J34" s="44">
        <f t="shared" si="12"/>
        <v>45071.458333333336</v>
      </c>
      <c r="K34" s="44">
        <v>44707.458333333336</v>
      </c>
      <c r="L34" s="44">
        <v>44582</v>
      </c>
      <c r="M34" s="43" t="s">
        <v>2037</v>
      </c>
      <c r="N34" s="43" t="s">
        <v>193</v>
      </c>
      <c r="O34" s="44">
        <v>46053.477152777778</v>
      </c>
      <c r="P34" s="43">
        <v>4281</v>
      </c>
      <c r="Q34" s="43">
        <v>2355</v>
      </c>
      <c r="R34" s="43">
        <v>1926</v>
      </c>
      <c r="S34" s="43" t="s">
        <v>194</v>
      </c>
      <c r="T34" s="44">
        <v>44706.770833333336</v>
      </c>
      <c r="U34" s="44">
        <v>45668.770833333336</v>
      </c>
      <c r="V34" s="44">
        <v>45668.770833333336</v>
      </c>
      <c r="W34" s="44">
        <v>45668.770833333336</v>
      </c>
      <c r="X34" s="44">
        <v>45668.770833333336</v>
      </c>
      <c r="Y34" s="44">
        <v>44706.770833333336</v>
      </c>
      <c r="Z34" s="43" t="s">
        <v>199</v>
      </c>
      <c r="AA34" s="43"/>
      <c r="AB34" s="43"/>
      <c r="AC34" s="43"/>
      <c r="AD34" s="43"/>
      <c r="AE34" s="43">
        <v>1</v>
      </c>
      <c r="AF34" s="43" t="s">
        <v>1594</v>
      </c>
      <c r="AG34" s="43" t="s">
        <v>1594</v>
      </c>
      <c r="AH34" s="43" t="s">
        <v>2038</v>
      </c>
      <c r="AI34" s="43" t="s">
        <v>836</v>
      </c>
      <c r="AJ34" s="43" t="s">
        <v>2039</v>
      </c>
      <c r="AK34" s="43" t="s">
        <v>836</v>
      </c>
      <c r="AL34" s="46">
        <v>46033</v>
      </c>
      <c r="AM34" s="46">
        <v>45848</v>
      </c>
      <c r="AN34" s="46">
        <v>45436</v>
      </c>
      <c r="AO34" s="47">
        <v>46398</v>
      </c>
      <c r="AP34" s="46">
        <v>45436</v>
      </c>
      <c r="AQ34" s="46">
        <v>46033</v>
      </c>
      <c r="AR34" s="48"/>
      <c r="AS34" s="48"/>
      <c r="AT34" s="48"/>
      <c r="AU34" s="43">
        <v>1</v>
      </c>
      <c r="AV34" s="43">
        <v>0</v>
      </c>
      <c r="AW34" s="43">
        <v>0</v>
      </c>
      <c r="AX34" s="51" t="s">
        <v>398</v>
      </c>
      <c r="AY34" s="51" t="s">
        <v>398</v>
      </c>
      <c r="AZ34" s="51" t="s">
        <v>198</v>
      </c>
      <c r="BA34" s="20">
        <f t="shared" ca="1" si="13"/>
        <v>1</v>
      </c>
      <c r="BB34" s="20">
        <f t="shared" ca="1" si="13"/>
        <v>1</v>
      </c>
      <c r="BC34" s="20">
        <f t="shared" ca="1" si="13"/>
        <v>1</v>
      </c>
      <c r="BD34" s="20">
        <f t="shared" ca="1" si="13"/>
        <v>0</v>
      </c>
      <c r="BE34" s="20">
        <f t="shared" ca="1" si="13"/>
        <v>1</v>
      </c>
      <c r="BF34" s="20">
        <f t="shared" ca="1" si="13"/>
        <v>1</v>
      </c>
      <c r="BG34" s="21" t="str">
        <f t="shared" ca="1" si="13"/>
        <v/>
      </c>
      <c r="BH34" s="21" t="str">
        <f t="shared" ca="1" si="13"/>
        <v/>
      </c>
      <c r="BI34" s="21" t="str">
        <f t="shared" ca="1" si="13"/>
        <v/>
      </c>
      <c r="BJ34" s="22">
        <f t="shared" ca="1" si="14"/>
        <v>5</v>
      </c>
      <c r="BK34" s="21">
        <f t="shared" si="15"/>
        <v>1</v>
      </c>
      <c r="BL34" s="22">
        <f t="shared" ca="1" si="16"/>
        <v>4404</v>
      </c>
      <c r="BM34" s="22">
        <f t="shared" ca="1" si="17"/>
        <v>2422</v>
      </c>
      <c r="BN34" s="23">
        <f t="shared" ca="1" si="18"/>
        <v>1982</v>
      </c>
      <c r="BO34" s="24">
        <f t="shared" ca="1" si="19"/>
        <v>123</v>
      </c>
      <c r="BP34" s="51" t="str">
        <f>_xlfn.XLOOKUP(E34,[1]Validation!E:E,[1]Validation!F:F,"")</f>
        <v>EG45</v>
      </c>
      <c r="BQ34" s="51" t="str">
        <f>_xlfn.XLOOKUP(BP34,[1]Validation!F:F,[1]Validation!G:G,"")</f>
        <v>EG30 to EG45</v>
      </c>
      <c r="BR34" s="52" t="str">
        <f>VLOOKUP(G34,[1]Validation!$B$1:$C$9,2,0)</f>
        <v>B</v>
      </c>
      <c r="BS34" s="51">
        <f t="shared" ca="1" si="20"/>
        <v>48</v>
      </c>
      <c r="BT34" s="53">
        <f>_xlfn.XLOOKUP(B34,'[2]1. All Calls'!$R:$R,'[2]1. All Calls'!$A:$A,"",0)</f>
        <v>46053.705844907403</v>
      </c>
      <c r="BU34" s="51" t="str">
        <f>_xlfn.XLOOKUP(B34,'[2]1. All Calls'!$R:$R,'[2]1. All Calls'!$F:$F,"",0)</f>
        <v>CC-01960576</v>
      </c>
      <c r="BV34" s="51" t="str">
        <f>_xlfn.XLOOKUP(B34,'[2]1. All Calls'!$R:$R,'[2]1. All Calls'!$J:$J,"",0)</f>
        <v>Sales Call</v>
      </c>
      <c r="BW34" s="53" t="str">
        <f>_xlfn.XLOOKUP(B34,'[2]Sch Calls'!$R:$R,'[2]Sch Calls'!$A:$A,"",0)</f>
        <v/>
      </c>
      <c r="BX34" s="51" t="str">
        <f>_xlfn.XLOOKUP(B34,'[2]Sch Calls'!$R:$R,'[2]Sch Calls'!$B:$B,"",0)</f>
        <v/>
      </c>
      <c r="BY34" s="51" t="str">
        <f t="shared" si="21"/>
        <v>11-Jul-25</v>
      </c>
      <c r="BZ34" s="51" t="str">
        <f t="shared" si="21"/>
        <v>11-Jul-25</v>
      </c>
      <c r="CA34" s="51" t="str">
        <f t="shared" si="22"/>
        <v>25-Feb-23</v>
      </c>
      <c r="CB34" s="51" t="str">
        <f t="shared" si="23"/>
        <v>12-Jul-26</v>
      </c>
      <c r="CC34" s="51" t="str">
        <f t="shared" si="24"/>
        <v>25-May-24</v>
      </c>
      <c r="CD34" s="51" t="str">
        <f t="shared" si="25"/>
        <v>12-Jan-26</v>
      </c>
      <c r="CE34" s="51">
        <f t="shared" ca="1" si="26"/>
        <v>507</v>
      </c>
      <c r="CF34" s="51">
        <f t="shared" ca="1" si="26"/>
        <v>507</v>
      </c>
      <c r="CG34" s="51">
        <f t="shared" ca="1" si="27"/>
        <v>1469</v>
      </c>
      <c r="CH34" s="51">
        <f t="shared" ca="1" si="28"/>
        <v>507</v>
      </c>
      <c r="CI34" s="51">
        <f t="shared" ca="1" si="29"/>
        <v>1469</v>
      </c>
      <c r="CJ34" s="51">
        <f t="shared" ca="1" si="30"/>
        <v>507</v>
      </c>
      <c r="CK34" s="51">
        <f t="shared" ca="1" si="44"/>
        <v>507</v>
      </c>
      <c r="CL34" s="51">
        <f t="shared" ca="1" si="44"/>
        <v>507</v>
      </c>
      <c r="CM34" s="51">
        <f t="shared" ca="1" si="44"/>
        <v>1469</v>
      </c>
      <c r="CN34" s="51">
        <f t="shared" ca="1" si="44"/>
        <v>507</v>
      </c>
      <c r="CO34" s="51">
        <f t="shared" ca="1" si="44"/>
        <v>1469</v>
      </c>
      <c r="CP34" s="51">
        <f t="shared" ca="1" si="44"/>
        <v>507</v>
      </c>
      <c r="CQ34" s="51">
        <f t="shared" ca="1" si="45"/>
        <v>1665</v>
      </c>
      <c r="CR34" s="51">
        <f t="shared" ca="1" si="45"/>
        <v>1665</v>
      </c>
      <c r="CS34" s="51">
        <f t="shared" ca="1" si="45"/>
        <v>515</v>
      </c>
      <c r="CT34" s="51">
        <f t="shared" ca="1" si="45"/>
        <v>1467</v>
      </c>
      <c r="CU34" s="51">
        <f t="shared" ca="1" si="45"/>
        <v>2475</v>
      </c>
      <c r="CV34" s="54">
        <f t="shared" ca="1" si="45"/>
        <v>1467</v>
      </c>
      <c r="CW34" s="25" t="s">
        <v>212</v>
      </c>
      <c r="CX34" s="55">
        <v>0.55000000000000004</v>
      </c>
      <c r="CY34" s="55"/>
      <c r="CZ34" s="26">
        <v>0</v>
      </c>
      <c r="DA34" s="26">
        <v>0</v>
      </c>
      <c r="DB34" s="26">
        <v>0</v>
      </c>
      <c r="DC34" s="26">
        <v>0</v>
      </c>
      <c r="DD34" s="26">
        <v>0</v>
      </c>
      <c r="DE34" s="26">
        <v>0</v>
      </c>
      <c r="DF34" s="26">
        <v>0</v>
      </c>
      <c r="DG34" s="26">
        <v>0</v>
      </c>
      <c r="DH34" s="26">
        <v>0</v>
      </c>
      <c r="DI34" s="26">
        <v>0</v>
      </c>
      <c r="DJ34" s="26">
        <v>0</v>
      </c>
      <c r="DK34" s="26">
        <v>0</v>
      </c>
      <c r="DL34" s="27">
        <f t="shared" si="31"/>
        <v>46128.705844907403</v>
      </c>
      <c r="DM34" s="28">
        <f t="shared" ca="1" si="32"/>
        <v>1</v>
      </c>
      <c r="DN34" s="56">
        <f>_xlfn.XLOOKUP(B34,'[2]1. All Calls'!$R:$R,'[2]1. All Calls'!$A:$A,"",0)</f>
        <v>46053.705844907403</v>
      </c>
      <c r="DO34" s="57" t="str">
        <f ca="1">VLOOKUP(DM34,[1]Validation!$B$20:$C$25,2,0)</f>
        <v>Above 3 months</v>
      </c>
      <c r="DP34" s="58" t="str">
        <f>_xlfn.XLOOKUP(B34,'[1]Active AMCs- Dealer'!E:E,'[1]Active AMCs- Dealer'!L:L,"Not in AMC",0)</f>
        <v>Not in AMC</v>
      </c>
      <c r="DQ34" s="50" t="s">
        <v>238</v>
      </c>
      <c r="DR34" s="29" t="str">
        <f>_xlfn.XLOOKUP(B34,'[2]1. All Calls'!$R:$R,'[2]1. All Calls'!$F:$F,"",0)</f>
        <v>CC-01960576</v>
      </c>
      <c r="DS34" s="29" t="str">
        <f>_xlfn.XLOOKUP(B34,'[2]1. All Calls'!$R:$R,'[2]1. All Calls'!$AB:$AB,"",0)</f>
        <v>Sales call carried out for HMR update</v>
      </c>
      <c r="DT34" s="30">
        <f>_xlfn.XLOOKUP(DR34,'[2]1. All Calls'!$F:$F,'[2]1. All Calls'!$A:$A,"",0)</f>
        <v>46053.705844907403</v>
      </c>
      <c r="DU34" s="31">
        <f>_xlfn.XLOOKUP(DR34,'[2]1. All Calls'!$F:$F,'[2]1. All Calls'!$B:$B,"",0)</f>
        <v>4281</v>
      </c>
      <c r="DV34" s="31">
        <f>_xlfn.XLOOKUP(B34,[1]MDA_Assets!D:D,[1]MDA_Assets!N:N,"",0)</f>
        <v>2355</v>
      </c>
      <c r="DW34" s="31">
        <f>_xlfn.XLOOKUP(B34,[1]MDA_Assets!D:D,[1]MDA_Assets!O:O,"",0)</f>
        <v>1926</v>
      </c>
      <c r="DX34" s="32" t="str">
        <f>_xlfn.XLOOKUP(B34,[1]MDA_Assets!D:D,[1]MDA_Assets!Q:Q,"",0)</f>
        <v>Synthetic</v>
      </c>
      <c r="DY34" s="33">
        <f>_xlfn.XLOOKUP(B34,[1]MDA_Assets!D:D,[1]MDA_Assets!R:R,"",0)</f>
        <v>44707</v>
      </c>
      <c r="DZ34" s="33">
        <f>_xlfn.XLOOKUP(B34,[1]MDA_Assets!D:D,[1]MDA_Assets!S:S,"",0)</f>
        <v>45669</v>
      </c>
      <c r="EA34" s="33">
        <f>_xlfn.XLOOKUP(B34,[1]MDA_Assets!D:D,[1]MDA_Assets!T:T,"",0)</f>
        <v>45669</v>
      </c>
      <c r="EB34" s="33">
        <f>_xlfn.XLOOKUP(B34,[1]MDA_Assets!D:D,[1]MDA_Assets!U:U,"",0)</f>
        <v>45669</v>
      </c>
      <c r="EC34" s="33">
        <f>_xlfn.XLOOKUP(B34,[1]MDA_Assets!D:D,[1]MDA_Assets!V:V,"",0)</f>
        <v>45669</v>
      </c>
      <c r="ED34" s="33">
        <f>_xlfn.XLOOKUP(B34,[1]MDA_Assets!D:D,[1]MDA_Assets!W:W,"",0)</f>
        <v>44707</v>
      </c>
      <c r="EE34" s="32" t="str">
        <f>_xlfn.XLOOKUP(B34,[1]MDA_Assets!D:D,[1]MDA_Assets!X:X,"",0)</f>
        <v>Yes</v>
      </c>
      <c r="EF34" s="33">
        <f>_xlfn.XLOOKUP(B34,[1]MDA_Assets!D:D,[1]MDA_Assets!Y:Y,"",0)</f>
        <v>0</v>
      </c>
      <c r="EG34" s="33">
        <f>_xlfn.XLOOKUP(B34,[1]MDA_Assets!D:D,[1]MDA_Assets!Z:Z,"",0)</f>
        <v>0</v>
      </c>
      <c r="EH34" s="33">
        <f>_xlfn.XLOOKUP(B34,[1]MDA_Assets!D:D,[1]MDA_Assets!AA:AA,"",0)</f>
        <v>0</v>
      </c>
      <c r="EI34" s="34">
        <f>_xlfn.XLOOKUP(B34,[1]MDA_Assets!D:D,[1]MDA_Assets!P:P,"",0)</f>
        <v>1</v>
      </c>
      <c r="EJ34" s="35" t="str">
        <f>_xlfn.XLOOKUP(B34,[1]MDA_Assets!D:D,[1]MDA_Assets!AB:AB,"",0)</f>
        <v>2172</v>
      </c>
      <c r="EK34" s="35" t="str">
        <f>_xlfn.XLOOKUP(B34,[1]MDA_Assets!D:D,[1]MDA_Assets!AC:AC,"",0)</f>
        <v>2172</v>
      </c>
      <c r="EL34" s="35" t="str">
        <f>_xlfn.XLOOKUP(B34,[1]MDA_Assets!D:D,[1]MDA_Assets!AD:AD,"",0)</f>
        <v>1984</v>
      </c>
      <c r="EM34" s="35" t="str">
        <f>_xlfn.XLOOKUP(B34,[1]MDA_Assets!D:D,[1]MDA_Assets!AE:AE,"",0)</f>
        <v>1974</v>
      </c>
      <c r="EN34" s="35" t="str">
        <f>_xlfn.XLOOKUP(B34,[1]MDA_Assets!D:D,[1]MDA_Assets!AF:AF,"",0)</f>
        <v>3944</v>
      </c>
      <c r="EO34" s="35" t="str">
        <f>_xlfn.XLOOKUP(B34,[1]MDA_Assets!D:D,[1]MDA_Assets!AG:AG,"",0)</f>
        <v>1974</v>
      </c>
      <c r="EP34" s="36">
        <f t="shared" si="33"/>
        <v>365</v>
      </c>
      <c r="EQ34" s="36">
        <f t="shared" si="33"/>
        <v>180</v>
      </c>
      <c r="ER34" s="36">
        <f t="shared" si="34"/>
        <v>730</v>
      </c>
      <c r="ES34" s="36">
        <f t="shared" si="35"/>
        <v>730</v>
      </c>
      <c r="ET34" s="36">
        <f t="shared" si="36"/>
        <v>730</v>
      </c>
      <c r="EU34" s="36">
        <f t="shared" si="37"/>
        <v>365</v>
      </c>
      <c r="EV34" s="36" t="str">
        <f t="shared" si="38"/>
        <v/>
      </c>
      <c r="EW34" s="36" t="str">
        <f t="shared" si="3"/>
        <v/>
      </c>
      <c r="EX34" s="36" t="str">
        <f t="shared" si="4"/>
        <v/>
      </c>
      <c r="EY34" s="36">
        <f t="shared" si="47"/>
        <v>11.78</v>
      </c>
      <c r="EZ34" s="36">
        <f t="shared" si="47"/>
        <v>5.81</v>
      </c>
      <c r="FA34" s="36">
        <f t="shared" si="47"/>
        <v>23.55</v>
      </c>
      <c r="FB34" s="36">
        <f t="shared" si="46"/>
        <v>23.55</v>
      </c>
      <c r="FC34" s="36">
        <f t="shared" si="46"/>
        <v>23.55</v>
      </c>
      <c r="FD34" s="36">
        <f t="shared" si="46"/>
        <v>11.78</v>
      </c>
      <c r="FE34" s="36" t="str">
        <f t="shared" si="46"/>
        <v/>
      </c>
      <c r="FF34" s="36" t="str">
        <f t="shared" si="46"/>
        <v/>
      </c>
      <c r="FG34" s="36" t="str">
        <f t="shared" si="46"/>
        <v/>
      </c>
      <c r="FH34" s="37" t="str" cm="1">
        <f t="array" ref="FH34">_xlfn.IFS(EY34="", "No Data", EY34&lt;0, "Negative/Future", EY34=0, "Zero Days", EY34&lt;=3, "&lt; 3 Months", EY34&lt;=6, "3 to 6 Months", EY34&lt;=9, "6 to 9 Months", EY34&lt;=12, "9 to 12 Months", EY34&lt;=15, "12 to 15 Months", EY34&lt;=18, "15 to 18 Months", EY34&lt;=24, "18 to 24 Months", EY34&gt;24, "&gt; 24 Months")</f>
        <v>9 to 12 Months</v>
      </c>
      <c r="FI34" s="37" t="str" cm="1">
        <f t="array" ref="FI34">_xlfn.IFS(EZ34="", "No Data", EZ34&lt;0, "Negative/Future", EZ34=0, "Zero Days", EZ34&lt;=3, "&lt; 3 Months", EZ34&lt;=6, "3 to 6 Months", EZ34&lt;=9, "6 to 9 Months", EZ34&lt;=12, "9 to 12 Months", EZ34&lt;=15, "12 to 15 Months", EZ34&lt;=18, "15 to 18 Months", EZ34&lt;=24, "18 to 24 Months", EZ34&gt;24, "&gt; 24 Months")</f>
        <v>3 to 6 Months</v>
      </c>
      <c r="FJ34" s="37" t="str" cm="1">
        <f t="array" ref="FJ34">_xlfn.IFS(FA34="", "No Data", FA34&lt;0, "Negative/Future", FA34=0, "Zero Days", FA34&lt;=3, "&lt; 3 Months", FA34&lt;=6, "3 to 6 Months", FA34&lt;=9, "6 to 9 Months", FA34&lt;=12, "9 to 12 Months", FA34&lt;=15, "12 to 15 Months", FA34&lt;=18, "15 to 18 Months", FA34&lt;=24, "18 to 24 Months", FA34&gt;24, "&gt; 24 Months")</f>
        <v>18 to 24 Months</v>
      </c>
      <c r="FK34" s="37" t="str" cm="1">
        <f t="array" ref="FK34">_xlfn.IFS(FB34="", "No Data", FB34&lt;0, "Negative/Future", FB34=0, "Zero Days", FB34&lt;=3, "&lt; 3 Months", FB34&lt;=6, "3 to 6 Months", FB34&lt;=9, "6 to 9 Months", FB34&lt;=12, "9 to 12 Months", FB34&lt;=15, "12 to 15 Months", FB34&lt;=18, "15 to 18 Months", FB34&lt;=24, "18 to 24 Months", FB34&gt;24, "&gt; 24 Months")</f>
        <v>18 to 24 Months</v>
      </c>
      <c r="FL34" s="37" t="str" cm="1">
        <f t="array" ref="FL34">_xlfn.IFS(FC34="", "No Data", FC34&lt;0, "Negative/Future", FC34=0, "Zero Days", FC34&lt;=3, "&lt; 3 Months", FC34&lt;=6, "3 to 6 Months", FC34&lt;=9, "6 to 9 Months", FC34&lt;=12, "9 to 12 Months", FC34&lt;=15, "12 to 15 Months", FC34&lt;=18, "15 to 18 Months", FC34&lt;=24, "18 to 24 Months", FC34&gt;24, "&gt; 24 Months")</f>
        <v>18 to 24 Months</v>
      </c>
      <c r="FM34" s="37" t="str" cm="1">
        <f t="array" ref="FM34">_xlfn.IFS(FD34="", "No Data", FD34&lt;0, "Negative/Future", FD34=0, "Zero Days", FD34&lt;=3, "&lt; 3 Months", FD34&lt;=6, "3 to 6 Months", FD34&lt;=9, "6 to 9 Months", FD34&lt;=12, "9 to 12 Months", FD34&lt;=15, "12 to 15 Months", FD34&lt;=18, "15 to 18 Months", FD34&lt;=24, "18 to 24 Months", FD34&gt;24, "&gt; 24 Months")</f>
        <v>9 to 12 Months</v>
      </c>
      <c r="FN34" s="37" t="str" cm="1">
        <f t="array" ref="FN34">_xlfn.IFS(FE34="", "No Data", FE34&lt;0, "Negative/Future", FE34=0, "Zero Days", FE34&lt;=3, "&lt; 3 Months", FE34&lt;=6, "3 to 6 Months", FE34&lt;=9, "6 to 9 Months", FE34&lt;=12, "9 to 12 Months", FE34&lt;=15, "12 to 15 Months", FE34&lt;=18, "15 to 18 Months", FE34&lt;=24, "18 to 24 Months", FE34&gt;24, "&gt; 24 Months")</f>
        <v>No Data</v>
      </c>
      <c r="FO34" s="37" t="str" cm="1">
        <f t="array" ref="FO34">_xlfn.IFS(FG34="", "No Data", FG34&lt;0, "Negative/Future", FG34=0, "Zero Days", FG34&lt;=3, "&lt; 3 Months", FG34&lt;=6, "3 to 6 Months", FG34&lt;=9, "6 to 9 Months", FG34&lt;=12, "9 to 12 Months", FG34&lt;=15, "12 to 15 Months", FG34&lt;=18, "15 to 18 Months", FG34&lt;=24, "18 to 24 Months", FG34&gt;24, "&gt; 24 Months")</f>
        <v>No Data</v>
      </c>
      <c r="FP34" s="37" t="str" cm="1">
        <f t="array" ref="FP34">_xlfn.IFS(FF34="", "No Data", FF34&lt;0, "Negative/Future", FF34=0, "Zero Days", FF34&lt;=3, "&lt; 3 Months", FF34&lt;=6, "3 to 6 Months", FF34&lt;=9, "6 to 9 Months", FF34&lt;=12, "9 to 12 Months", FF34&lt;=15, "12 to 15 Months", FF34&lt;=18, "15 to 18 Months", FF34&lt;=24, "18 to 24 Months", FF34&gt;24, "&gt; 24 Months")</f>
        <v>No Data</v>
      </c>
      <c r="FQ34" s="29" t="s">
        <v>399</v>
      </c>
      <c r="FR34" s="29">
        <v>9771456484</v>
      </c>
      <c r="FS34" s="38" t="str">
        <f>VLOOKUP(_xlfn.XLOOKUP(B34,[1]MDA_Assets!D:D,[1]MDA_Assets!I:I,"",0),[1]Validation!$B$1:$C$8,2,0)</f>
        <v>B</v>
      </c>
      <c r="FT34" s="38" t="s">
        <v>202</v>
      </c>
      <c r="FU34" s="31" t="str">
        <f>_xlfn.XLOOKUP(B34,[1]MDA_Assets!D:D,[1]MDA_Assets!X:X,"",0)</f>
        <v>Yes</v>
      </c>
      <c r="FV34" s="39">
        <v>5</v>
      </c>
      <c r="FW34" s="39">
        <v>0</v>
      </c>
      <c r="FX34" s="39">
        <v>0</v>
      </c>
      <c r="FY34" s="39">
        <v>4</v>
      </c>
      <c r="FZ34" s="40">
        <f t="shared" si="6"/>
        <v>46034</v>
      </c>
      <c r="GA34" s="40">
        <f t="shared" si="6"/>
        <v>45849</v>
      </c>
      <c r="GB34" s="40">
        <f t="shared" si="7"/>
        <v>45437</v>
      </c>
      <c r="GC34" s="40">
        <f t="shared" si="8"/>
        <v>46399</v>
      </c>
      <c r="GD34" s="40">
        <f t="shared" si="9"/>
        <v>46399</v>
      </c>
      <c r="GE34" s="40">
        <f t="shared" si="10"/>
        <v>45072</v>
      </c>
      <c r="GF34" s="40" t="str">
        <f t="shared" si="39"/>
        <v/>
      </c>
      <c r="GG34" s="40" t="str">
        <f t="shared" si="39"/>
        <v/>
      </c>
      <c r="GH34" s="40" t="str">
        <f t="shared" si="39"/>
        <v/>
      </c>
      <c r="GI34" s="39">
        <f t="shared" si="40"/>
        <v>3</v>
      </c>
      <c r="GJ34" s="39">
        <f t="shared" si="41"/>
        <v>1</v>
      </c>
      <c r="GK34" s="39">
        <f t="shared" si="42"/>
        <v>0</v>
      </c>
      <c r="GL34" s="39">
        <f t="shared" si="43"/>
        <v>2</v>
      </c>
    </row>
    <row r="35" spans="1:194" x14ac:dyDescent="0.25">
      <c r="A35" s="19">
        <v>36</v>
      </c>
      <c r="B35" s="43" t="s">
        <v>400</v>
      </c>
      <c r="C35" s="43" t="s">
        <v>254</v>
      </c>
      <c r="D35" s="43" t="s">
        <v>241</v>
      </c>
      <c r="E35" s="43" t="s">
        <v>255</v>
      </c>
      <c r="F35" s="43" t="s">
        <v>401</v>
      </c>
      <c r="G35" s="43" t="s">
        <v>190</v>
      </c>
      <c r="H35" s="43" t="s">
        <v>205</v>
      </c>
      <c r="I35" s="43" t="s">
        <v>192</v>
      </c>
      <c r="J35" s="44">
        <f t="shared" si="12"/>
        <v>45104.322916666664</v>
      </c>
      <c r="K35" s="44">
        <v>44740.322916666664</v>
      </c>
      <c r="L35" s="44">
        <v>44582</v>
      </c>
      <c r="M35" s="43" t="s">
        <v>2040</v>
      </c>
      <c r="N35" s="43" t="s">
        <v>2041</v>
      </c>
      <c r="O35" s="44">
        <v>46053.490520833337</v>
      </c>
      <c r="P35" s="43">
        <v>4105</v>
      </c>
      <c r="Q35" s="43">
        <v>1888</v>
      </c>
      <c r="R35" s="43">
        <v>2217</v>
      </c>
      <c r="S35" s="43" t="s">
        <v>206</v>
      </c>
      <c r="T35" s="44">
        <v>45964.770833333336</v>
      </c>
      <c r="U35" s="44">
        <v>45964.770833333336</v>
      </c>
      <c r="V35" s="44">
        <v>45964.770833333336</v>
      </c>
      <c r="W35" s="44">
        <v>45964.770833333336</v>
      </c>
      <c r="X35" s="44">
        <v>45964.770833333336</v>
      </c>
      <c r="Y35" s="44">
        <v>45964.770833333336</v>
      </c>
      <c r="Z35" s="43" t="s">
        <v>199</v>
      </c>
      <c r="AA35" s="43"/>
      <c r="AB35" s="43"/>
      <c r="AC35" s="43"/>
      <c r="AD35" s="43"/>
      <c r="AE35" s="43">
        <v>4</v>
      </c>
      <c r="AF35" s="43" t="s">
        <v>402</v>
      </c>
      <c r="AG35" s="43" t="s">
        <v>402</v>
      </c>
      <c r="AH35" s="43" t="s">
        <v>403</v>
      </c>
      <c r="AI35" s="43" t="s">
        <v>403</v>
      </c>
      <c r="AJ35" s="43" t="s">
        <v>403</v>
      </c>
      <c r="AK35" s="43" t="s">
        <v>403</v>
      </c>
      <c r="AL35" s="45">
        <v>46144</v>
      </c>
      <c r="AM35" s="45">
        <v>46144</v>
      </c>
      <c r="AN35" s="47">
        <v>46329</v>
      </c>
      <c r="AO35" s="47">
        <v>46329</v>
      </c>
      <c r="AP35" s="47">
        <v>46694</v>
      </c>
      <c r="AQ35" s="47">
        <v>46329</v>
      </c>
      <c r="AR35" s="48"/>
      <c r="AS35" s="48"/>
      <c r="AT35" s="48"/>
      <c r="AU35" s="43">
        <v>0</v>
      </c>
      <c r="AV35" s="43">
        <v>1</v>
      </c>
      <c r="AW35" s="43">
        <v>0</v>
      </c>
      <c r="AX35" s="51" t="s">
        <v>404</v>
      </c>
      <c r="AY35" s="51" t="s">
        <v>316</v>
      </c>
      <c r="AZ35" s="51" t="s">
        <v>198</v>
      </c>
      <c r="BA35" s="20">
        <f t="shared" ca="1" si="13"/>
        <v>1</v>
      </c>
      <c r="BB35" s="20">
        <f t="shared" ca="1" si="13"/>
        <v>1</v>
      </c>
      <c r="BC35" s="20">
        <f t="shared" ca="1" si="13"/>
        <v>0</v>
      </c>
      <c r="BD35" s="20">
        <f t="shared" ca="1" si="13"/>
        <v>0</v>
      </c>
      <c r="BE35" s="20">
        <f t="shared" ca="1" si="13"/>
        <v>0</v>
      </c>
      <c r="BF35" s="20">
        <f t="shared" ca="1" si="13"/>
        <v>0</v>
      </c>
      <c r="BG35" s="21" t="str">
        <f t="shared" ca="1" si="13"/>
        <v/>
      </c>
      <c r="BH35" s="21" t="str">
        <f t="shared" ca="1" si="13"/>
        <v/>
      </c>
      <c r="BI35" s="21" t="str">
        <f t="shared" ca="1" si="13"/>
        <v/>
      </c>
      <c r="BJ35" s="22">
        <f t="shared" ca="1" si="14"/>
        <v>2</v>
      </c>
      <c r="BK35" s="21">
        <f t="shared" si="15"/>
        <v>4</v>
      </c>
      <c r="BL35" s="22">
        <f t="shared" ca="1" si="16"/>
        <v>4595</v>
      </c>
      <c r="BM35" s="22">
        <f t="shared" ca="1" si="17"/>
        <v>2114</v>
      </c>
      <c r="BN35" s="23">
        <f t="shared" ca="1" si="18"/>
        <v>2481</v>
      </c>
      <c r="BO35" s="24">
        <f t="shared" ca="1" si="19"/>
        <v>490</v>
      </c>
      <c r="BP35" s="51" t="str">
        <f>_xlfn.XLOOKUP(E35,[1]Validation!E:E,[1]Validation!F:F,"")</f>
        <v>EN5</v>
      </c>
      <c r="BQ35" s="51" t="str">
        <f>_xlfn.XLOOKUP(BP35,[1]Validation!F:F,[1]Validation!G:G,"")</f>
        <v>EN4 to EN7</v>
      </c>
      <c r="BR35" s="52" t="str">
        <f>VLOOKUP(G35,[1]Validation!$B$1:$C$9,2,0)</f>
        <v>B</v>
      </c>
      <c r="BS35" s="51">
        <f t="shared" ca="1" si="20"/>
        <v>47</v>
      </c>
      <c r="BT35" s="53">
        <f>_xlfn.XLOOKUP(B35,'[2]1. All Calls'!$R:$R,'[2]1. All Calls'!$A:$A,"",0)</f>
        <v>46053.718333333301</v>
      </c>
      <c r="BU35" s="51" t="str">
        <f>_xlfn.XLOOKUP(B35,'[2]1. All Calls'!$R:$R,'[2]1. All Calls'!$F:$F,"",0)</f>
        <v>CC-01960605</v>
      </c>
      <c r="BV35" s="51" t="str">
        <f>_xlfn.XLOOKUP(B35,'[2]1. All Calls'!$R:$R,'[2]1. All Calls'!$J:$J,"",0)</f>
        <v>Sales Call</v>
      </c>
      <c r="BW35" s="53">
        <f>_xlfn.XLOOKUP(B35,'[2]Sch Calls'!$R:$R,'[2]Sch Calls'!$A:$A,"",0)</f>
        <v>45234.515729166698</v>
      </c>
      <c r="BX35" s="51">
        <f>_xlfn.XLOOKUP(B35,'[2]Sch Calls'!$R:$R,'[2]Sch Calls'!$B:$B,"",0)</f>
        <v>1506</v>
      </c>
      <c r="BY35" s="51" t="str">
        <f t="shared" si="21"/>
        <v>03-May-26</v>
      </c>
      <c r="BZ35" s="51" t="str">
        <f t="shared" si="21"/>
        <v>03-May-26</v>
      </c>
      <c r="CA35" s="51" t="str">
        <f t="shared" si="22"/>
        <v>06-Aug-26</v>
      </c>
      <c r="CB35" s="51" t="str">
        <f t="shared" si="23"/>
        <v>04-May-27</v>
      </c>
      <c r="CC35" s="51" t="str">
        <f t="shared" si="24"/>
        <v>04-Nov-27</v>
      </c>
      <c r="CD35" s="51" t="str">
        <f t="shared" si="25"/>
        <v>04-Nov-26</v>
      </c>
      <c r="CE35" s="51">
        <f t="shared" ca="1" si="26"/>
        <v>211</v>
      </c>
      <c r="CF35" s="51">
        <f t="shared" ca="1" si="26"/>
        <v>211</v>
      </c>
      <c r="CG35" s="51">
        <f t="shared" ca="1" si="27"/>
        <v>211</v>
      </c>
      <c r="CH35" s="51">
        <f t="shared" ca="1" si="28"/>
        <v>211</v>
      </c>
      <c r="CI35" s="51">
        <f t="shared" ca="1" si="29"/>
        <v>211</v>
      </c>
      <c r="CJ35" s="51">
        <f t="shared" ca="1" si="30"/>
        <v>211</v>
      </c>
      <c r="CK35" s="51">
        <f t="shared" ca="1" si="44"/>
        <v>844</v>
      </c>
      <c r="CL35" s="51">
        <f t="shared" ca="1" si="44"/>
        <v>844</v>
      </c>
      <c r="CM35" s="51">
        <f t="shared" ca="1" si="44"/>
        <v>844</v>
      </c>
      <c r="CN35" s="51">
        <f t="shared" ca="1" si="44"/>
        <v>844</v>
      </c>
      <c r="CO35" s="51">
        <f t="shared" ca="1" si="44"/>
        <v>844</v>
      </c>
      <c r="CP35" s="51">
        <f t="shared" ca="1" si="44"/>
        <v>844</v>
      </c>
      <c r="CQ35" s="51">
        <f t="shared" ca="1" si="45"/>
        <v>9</v>
      </c>
      <c r="CR35" s="51">
        <f t="shared" ca="1" si="45"/>
        <v>9</v>
      </c>
      <c r="CS35" s="51">
        <f t="shared" ca="1" si="45"/>
        <v>2009</v>
      </c>
      <c r="CT35" s="51">
        <f t="shared" ca="1" si="45"/>
        <v>2009</v>
      </c>
      <c r="CU35" s="51">
        <f t="shared" ca="1" si="45"/>
        <v>2009</v>
      </c>
      <c r="CV35" s="54">
        <f t="shared" ca="1" si="45"/>
        <v>2009</v>
      </c>
      <c r="CW35" s="25" t="s">
        <v>195</v>
      </c>
      <c r="CX35" s="55">
        <v>0.46</v>
      </c>
      <c r="CY35" s="55"/>
      <c r="CZ35" s="26">
        <v>0</v>
      </c>
      <c r="DA35" s="26">
        <v>0</v>
      </c>
      <c r="DB35" s="26">
        <v>0</v>
      </c>
      <c r="DC35" s="26">
        <v>0</v>
      </c>
      <c r="DD35" s="26">
        <v>0</v>
      </c>
      <c r="DE35" s="26">
        <v>0</v>
      </c>
      <c r="DF35" s="26">
        <v>0</v>
      </c>
      <c r="DG35" s="26">
        <v>0</v>
      </c>
      <c r="DH35" s="26">
        <v>0</v>
      </c>
      <c r="DI35" s="26">
        <v>0</v>
      </c>
      <c r="DJ35" s="26">
        <v>0</v>
      </c>
      <c r="DK35" s="26">
        <v>0</v>
      </c>
      <c r="DL35" s="27">
        <f t="shared" si="31"/>
        <v>46128.718333333301</v>
      </c>
      <c r="DM35" s="28">
        <f t="shared" ca="1" si="32"/>
        <v>1</v>
      </c>
      <c r="DN35" s="56">
        <f>_xlfn.XLOOKUP(B35,'[2]1. All Calls'!$R:$R,'[2]1. All Calls'!$A:$A,"",0)</f>
        <v>46053.718333333301</v>
      </c>
      <c r="DO35" s="57" t="str">
        <f ca="1">VLOOKUP(DM35,[1]Validation!$B$20:$C$25,2,0)</f>
        <v>Above 3 months</v>
      </c>
      <c r="DP35" s="58" t="str">
        <f>_xlfn.XLOOKUP(B35,'[1]Active AMCs- Dealer'!E:E,'[1]Active AMCs- Dealer'!L:L,"Not in AMC",0)</f>
        <v>Not in AMC</v>
      </c>
      <c r="DQ35" s="50" t="s">
        <v>238</v>
      </c>
      <c r="DR35" s="29" t="str">
        <f>_xlfn.XLOOKUP(B35,'[2]1. All Calls'!$R:$R,'[2]1. All Calls'!$F:$F,"",0)</f>
        <v>CC-01960605</v>
      </c>
      <c r="DS35" s="29" t="str">
        <f>_xlfn.XLOOKUP(B35,'[2]1. All Calls'!$R:$R,'[2]1. All Calls'!$AB:$AB,"",0)</f>
        <v>Sales call carried out fot HMR update</v>
      </c>
      <c r="DT35" s="30">
        <f>_xlfn.XLOOKUP(DR35,'[2]1. All Calls'!$F:$F,'[2]1. All Calls'!$A:$A,"",0)</f>
        <v>46053.718333333301</v>
      </c>
      <c r="DU35" s="31">
        <f>_xlfn.XLOOKUP(DR35,'[2]1. All Calls'!$F:$F,'[2]1. All Calls'!$B:$B,"",0)</f>
        <v>4105</v>
      </c>
      <c r="DV35" s="31">
        <f>_xlfn.XLOOKUP(B35,[1]MDA_Assets!D:D,[1]MDA_Assets!N:N,"",0)</f>
        <v>1888</v>
      </c>
      <c r="DW35" s="31">
        <f>_xlfn.XLOOKUP(B35,[1]MDA_Assets!D:D,[1]MDA_Assets!O:O,"",0)</f>
        <v>2217</v>
      </c>
      <c r="DX35" s="32" t="str">
        <f>_xlfn.XLOOKUP(B35,[1]MDA_Assets!D:D,[1]MDA_Assets!Q:Q,"",0)</f>
        <v>XD</v>
      </c>
      <c r="DY35" s="33">
        <f>_xlfn.XLOOKUP(B35,[1]MDA_Assets!D:D,[1]MDA_Assets!R:R,"",0)</f>
        <v>45965</v>
      </c>
      <c r="DZ35" s="33">
        <f>_xlfn.XLOOKUP(B35,[1]MDA_Assets!D:D,[1]MDA_Assets!S:S,"",0)</f>
        <v>45965</v>
      </c>
      <c r="EA35" s="33">
        <f>_xlfn.XLOOKUP(B35,[1]MDA_Assets!D:D,[1]MDA_Assets!T:T,"",0)</f>
        <v>45965</v>
      </c>
      <c r="EB35" s="33">
        <f>_xlfn.XLOOKUP(B35,[1]MDA_Assets!D:D,[1]MDA_Assets!U:U,"",0)</f>
        <v>45965</v>
      </c>
      <c r="EC35" s="33">
        <f>_xlfn.XLOOKUP(B35,[1]MDA_Assets!D:D,[1]MDA_Assets!V:V,"",0)</f>
        <v>45965</v>
      </c>
      <c r="ED35" s="33">
        <f>_xlfn.XLOOKUP(B35,[1]MDA_Assets!D:D,[1]MDA_Assets!W:W,"",0)</f>
        <v>45965</v>
      </c>
      <c r="EE35" s="32" t="str">
        <f>_xlfn.XLOOKUP(B35,[1]MDA_Assets!D:D,[1]MDA_Assets!X:X,"",0)</f>
        <v>Yes</v>
      </c>
      <c r="EF35" s="33">
        <f>_xlfn.XLOOKUP(B35,[1]MDA_Assets!D:D,[1]MDA_Assets!Y:Y,"",0)</f>
        <v>0</v>
      </c>
      <c r="EG35" s="33">
        <f>_xlfn.XLOOKUP(B35,[1]MDA_Assets!D:D,[1]MDA_Assets!Z:Z,"",0)</f>
        <v>0</v>
      </c>
      <c r="EH35" s="33">
        <f>_xlfn.XLOOKUP(B35,[1]MDA_Assets!D:D,[1]MDA_Assets!AA:AA,"",0)</f>
        <v>0</v>
      </c>
      <c r="EI35" s="34">
        <f>_xlfn.XLOOKUP(B35,[1]MDA_Assets!D:D,[1]MDA_Assets!P:P,"",0)</f>
        <v>4</v>
      </c>
      <c r="EJ35" s="35" t="str">
        <f>_xlfn.XLOOKUP(B35,[1]MDA_Assets!D:D,[1]MDA_Assets!AB:AB,"",0)</f>
        <v>853</v>
      </c>
      <c r="EK35" s="35" t="str">
        <f>_xlfn.XLOOKUP(B35,[1]MDA_Assets!D:D,[1]MDA_Assets!AC:AC,"",0)</f>
        <v>853</v>
      </c>
      <c r="EL35" s="35" t="str">
        <f>_xlfn.XLOOKUP(B35,[1]MDA_Assets!D:D,[1]MDA_Assets!AD:AD,"",0)</f>
        <v>2853</v>
      </c>
      <c r="EM35" s="35" t="str">
        <f>_xlfn.XLOOKUP(B35,[1]MDA_Assets!D:D,[1]MDA_Assets!AE:AE,"",0)</f>
        <v>2853</v>
      </c>
      <c r="EN35" s="35" t="str">
        <f>_xlfn.XLOOKUP(B35,[1]MDA_Assets!D:D,[1]MDA_Assets!AF:AF,"",0)</f>
        <v>2853</v>
      </c>
      <c r="EO35" s="35" t="str">
        <f>_xlfn.XLOOKUP(B35,[1]MDA_Assets!D:D,[1]MDA_Assets!AG:AG,"",0)</f>
        <v>2853</v>
      </c>
      <c r="EP35" s="36">
        <f t="shared" si="33"/>
        <v>180</v>
      </c>
      <c r="EQ35" s="36">
        <f t="shared" si="33"/>
        <v>180</v>
      </c>
      <c r="ER35" s="36">
        <f t="shared" si="34"/>
        <v>365</v>
      </c>
      <c r="ES35" s="36">
        <f t="shared" si="35"/>
        <v>365</v>
      </c>
      <c r="ET35" s="36">
        <f t="shared" si="36"/>
        <v>730</v>
      </c>
      <c r="EU35" s="36">
        <f t="shared" si="37"/>
        <v>365</v>
      </c>
      <c r="EV35" s="36" t="str">
        <f t="shared" si="38"/>
        <v/>
      </c>
      <c r="EW35" s="36" t="str">
        <f t="shared" si="3"/>
        <v/>
      </c>
      <c r="EX35" s="36" t="str">
        <f t="shared" si="4"/>
        <v/>
      </c>
      <c r="EY35" s="36">
        <f t="shared" si="47"/>
        <v>5.81</v>
      </c>
      <c r="EZ35" s="36">
        <f t="shared" si="47"/>
        <v>5.81</v>
      </c>
      <c r="FA35" s="36">
        <f t="shared" si="47"/>
        <v>11.78</v>
      </c>
      <c r="FB35" s="36">
        <f t="shared" si="46"/>
        <v>11.78</v>
      </c>
      <c r="FC35" s="36">
        <f t="shared" si="46"/>
        <v>23.55</v>
      </c>
      <c r="FD35" s="36">
        <f t="shared" si="46"/>
        <v>11.78</v>
      </c>
      <c r="FE35" s="36" t="str">
        <f t="shared" si="46"/>
        <v/>
      </c>
      <c r="FF35" s="36" t="str">
        <f t="shared" si="46"/>
        <v/>
      </c>
      <c r="FG35" s="36" t="str">
        <f t="shared" si="46"/>
        <v/>
      </c>
      <c r="FH35" s="37" t="str" cm="1">
        <f t="array" ref="FH35">_xlfn.IFS(EY35="", "No Data", EY35&lt;0, "Negative/Future", EY35=0, "Zero Days", EY35&lt;=3, "&lt; 3 Months", EY35&lt;=6, "3 to 6 Months", EY35&lt;=9, "6 to 9 Months", EY35&lt;=12, "9 to 12 Months", EY35&lt;=15, "12 to 15 Months", EY35&lt;=18, "15 to 18 Months", EY35&lt;=24, "18 to 24 Months", EY35&gt;24, "&gt; 24 Months")</f>
        <v>3 to 6 Months</v>
      </c>
      <c r="FI35" s="37" t="str" cm="1">
        <f t="array" ref="FI35">_xlfn.IFS(EZ35="", "No Data", EZ35&lt;0, "Negative/Future", EZ35=0, "Zero Days", EZ35&lt;=3, "&lt; 3 Months", EZ35&lt;=6, "3 to 6 Months", EZ35&lt;=9, "6 to 9 Months", EZ35&lt;=12, "9 to 12 Months", EZ35&lt;=15, "12 to 15 Months", EZ35&lt;=18, "15 to 18 Months", EZ35&lt;=24, "18 to 24 Months", EZ35&gt;24, "&gt; 24 Months")</f>
        <v>3 to 6 Months</v>
      </c>
      <c r="FJ35" s="37" t="str" cm="1">
        <f t="array" ref="FJ35">_xlfn.IFS(FA35="", "No Data", FA35&lt;0, "Negative/Future", FA35=0, "Zero Days", FA35&lt;=3, "&lt; 3 Months", FA35&lt;=6, "3 to 6 Months", FA35&lt;=9, "6 to 9 Months", FA35&lt;=12, "9 to 12 Months", FA35&lt;=15, "12 to 15 Months", FA35&lt;=18, "15 to 18 Months", FA35&lt;=24, "18 to 24 Months", FA35&gt;24, "&gt; 24 Months")</f>
        <v>9 to 12 Months</v>
      </c>
      <c r="FK35" s="37" t="str" cm="1">
        <f t="array" ref="FK35">_xlfn.IFS(FB35="", "No Data", FB35&lt;0, "Negative/Future", FB35=0, "Zero Days", FB35&lt;=3, "&lt; 3 Months", FB35&lt;=6, "3 to 6 Months", FB35&lt;=9, "6 to 9 Months", FB35&lt;=12, "9 to 12 Months", FB35&lt;=15, "12 to 15 Months", FB35&lt;=18, "15 to 18 Months", FB35&lt;=24, "18 to 24 Months", FB35&gt;24, "&gt; 24 Months")</f>
        <v>9 to 12 Months</v>
      </c>
      <c r="FL35" s="37" t="str" cm="1">
        <f t="array" ref="FL35">_xlfn.IFS(FC35="", "No Data", FC35&lt;0, "Negative/Future", FC35=0, "Zero Days", FC35&lt;=3, "&lt; 3 Months", FC35&lt;=6, "3 to 6 Months", FC35&lt;=9, "6 to 9 Months", FC35&lt;=12, "9 to 12 Months", FC35&lt;=15, "12 to 15 Months", FC35&lt;=18, "15 to 18 Months", FC35&lt;=24, "18 to 24 Months", FC35&gt;24, "&gt; 24 Months")</f>
        <v>18 to 24 Months</v>
      </c>
      <c r="FM35" s="37" t="str" cm="1">
        <f t="array" ref="FM35">_xlfn.IFS(FD35="", "No Data", FD35&lt;0, "Negative/Future", FD35=0, "Zero Days", FD35&lt;=3, "&lt; 3 Months", FD35&lt;=6, "3 to 6 Months", FD35&lt;=9, "6 to 9 Months", FD35&lt;=12, "9 to 12 Months", FD35&lt;=15, "12 to 15 Months", FD35&lt;=18, "15 to 18 Months", FD35&lt;=24, "18 to 24 Months", FD35&gt;24, "&gt; 24 Months")</f>
        <v>9 to 12 Months</v>
      </c>
      <c r="FN35" s="37" t="str" cm="1">
        <f t="array" ref="FN35">_xlfn.IFS(FE35="", "No Data", FE35&lt;0, "Negative/Future", FE35=0, "Zero Days", FE35&lt;=3, "&lt; 3 Months", FE35&lt;=6, "3 to 6 Months", FE35&lt;=9, "6 to 9 Months", FE35&lt;=12, "9 to 12 Months", FE35&lt;=15, "12 to 15 Months", FE35&lt;=18, "15 to 18 Months", FE35&lt;=24, "18 to 24 Months", FE35&gt;24, "&gt; 24 Months")</f>
        <v>No Data</v>
      </c>
      <c r="FO35" s="37" t="str" cm="1">
        <f t="array" ref="FO35">_xlfn.IFS(FG35="", "No Data", FG35&lt;0, "Negative/Future", FG35=0, "Zero Days", FG35&lt;=3, "&lt; 3 Months", FG35&lt;=6, "3 to 6 Months", FG35&lt;=9, "6 to 9 Months", FG35&lt;=12, "9 to 12 Months", FG35&lt;=15, "12 to 15 Months", FG35&lt;=18, "15 to 18 Months", FG35&lt;=24, "18 to 24 Months", FG35&gt;24, "&gt; 24 Months")</f>
        <v>No Data</v>
      </c>
      <c r="FP35" s="37" t="str" cm="1">
        <f t="array" ref="FP35">_xlfn.IFS(FF35="", "No Data", FF35&lt;0, "Negative/Future", FF35=0, "Zero Days", FF35&lt;=3, "&lt; 3 Months", FF35&lt;=6, "3 to 6 Months", FF35&lt;=9, "6 to 9 Months", FF35&lt;=12, "9 to 12 Months", FF35&lt;=15, "12 to 15 Months", FF35&lt;=18, "15 to 18 Months", FF35&lt;=24, "18 to 24 Months", FF35&gt;24, "&gt; 24 Months")</f>
        <v>No Data</v>
      </c>
      <c r="FQ35" s="29" t="s">
        <v>405</v>
      </c>
      <c r="FR35" s="29">
        <v>8235225210</v>
      </c>
      <c r="FS35" s="38" t="str">
        <f>VLOOKUP(_xlfn.XLOOKUP(B35,[1]MDA_Assets!D:D,[1]MDA_Assets!I:I,"",0),[1]Validation!$B$1:$C$8,2,0)</f>
        <v>B</v>
      </c>
      <c r="FT35" s="38" t="s">
        <v>296</v>
      </c>
      <c r="FU35" s="31" t="str">
        <f>_xlfn.XLOOKUP(B35,[1]MDA_Assets!D:D,[1]MDA_Assets!X:X,"",0)</f>
        <v>Yes</v>
      </c>
      <c r="FV35" s="39">
        <v>0</v>
      </c>
      <c r="FW35" s="39">
        <v>2</v>
      </c>
      <c r="FX35" s="39">
        <v>0</v>
      </c>
      <c r="FY35" s="39">
        <v>7</v>
      </c>
      <c r="FZ35" s="40">
        <f t="shared" si="6"/>
        <v>46145</v>
      </c>
      <c r="GA35" s="40">
        <f t="shared" si="6"/>
        <v>46145</v>
      </c>
      <c r="GB35" s="40">
        <f t="shared" si="7"/>
        <v>46330</v>
      </c>
      <c r="GC35" s="40">
        <f t="shared" si="8"/>
        <v>46330</v>
      </c>
      <c r="GD35" s="40">
        <f t="shared" si="9"/>
        <v>46695</v>
      </c>
      <c r="GE35" s="40">
        <f t="shared" si="10"/>
        <v>46330</v>
      </c>
      <c r="GF35" s="40" t="str">
        <f t="shared" si="39"/>
        <v/>
      </c>
      <c r="GG35" s="40" t="str">
        <f t="shared" si="39"/>
        <v/>
      </c>
      <c r="GH35" s="40" t="str">
        <f t="shared" si="39"/>
        <v/>
      </c>
      <c r="GI35" s="39">
        <f t="shared" si="40"/>
        <v>0</v>
      </c>
      <c r="GJ35" s="39">
        <f t="shared" si="41"/>
        <v>0</v>
      </c>
      <c r="GK35" s="39">
        <f t="shared" si="42"/>
        <v>0</v>
      </c>
      <c r="GL35" s="39">
        <f t="shared" si="43"/>
        <v>6</v>
      </c>
    </row>
    <row r="36" spans="1:194" x14ac:dyDescent="0.25">
      <c r="A36" s="19">
        <v>37</v>
      </c>
      <c r="B36" s="43" t="s">
        <v>406</v>
      </c>
      <c r="C36" s="43" t="s">
        <v>254</v>
      </c>
      <c r="D36" s="43" t="s">
        <v>241</v>
      </c>
      <c r="E36" s="43" t="s">
        <v>346</v>
      </c>
      <c r="F36" s="43" t="s">
        <v>407</v>
      </c>
      <c r="G36" s="43" t="s">
        <v>190</v>
      </c>
      <c r="H36" s="43" t="s">
        <v>205</v>
      </c>
      <c r="I36" s="43" t="s">
        <v>192</v>
      </c>
      <c r="J36" s="44">
        <f t="shared" si="12"/>
        <v>45310.770833333336</v>
      </c>
      <c r="K36" s="44">
        <v>44946.770833333336</v>
      </c>
      <c r="L36" s="44">
        <v>44588</v>
      </c>
      <c r="M36" s="43" t="s">
        <v>2042</v>
      </c>
      <c r="N36" s="43" t="s">
        <v>193</v>
      </c>
      <c r="O36" s="44">
        <v>46049.460543981484</v>
      </c>
      <c r="P36" s="43">
        <v>6047</v>
      </c>
      <c r="Q36" s="43">
        <v>5563</v>
      </c>
      <c r="R36" s="43">
        <v>484</v>
      </c>
      <c r="S36" s="43" t="s">
        <v>206</v>
      </c>
      <c r="T36" s="44">
        <v>46029.770833333336</v>
      </c>
      <c r="U36" s="44">
        <v>46029.770833333336</v>
      </c>
      <c r="V36" s="44">
        <v>46029.770833333336</v>
      </c>
      <c r="W36" s="44">
        <v>46029.770833333336</v>
      </c>
      <c r="X36" s="44">
        <v>46029.770833333336</v>
      </c>
      <c r="Y36" s="44">
        <v>46029.770833333336</v>
      </c>
      <c r="Z36" s="43" t="s">
        <v>199</v>
      </c>
      <c r="AA36" s="43"/>
      <c r="AB36" s="43"/>
      <c r="AC36" s="43"/>
      <c r="AD36" s="43"/>
      <c r="AE36" s="43">
        <v>4</v>
      </c>
      <c r="AF36" s="43" t="s">
        <v>720</v>
      </c>
      <c r="AG36" s="43" t="s">
        <v>720</v>
      </c>
      <c r="AH36" s="43" t="s">
        <v>721</v>
      </c>
      <c r="AI36" s="43" t="s">
        <v>721</v>
      </c>
      <c r="AJ36" s="43" t="s">
        <v>2043</v>
      </c>
      <c r="AK36" s="43" t="s">
        <v>721</v>
      </c>
      <c r="AL36" s="47">
        <v>46209</v>
      </c>
      <c r="AM36" s="47">
        <v>46209</v>
      </c>
      <c r="AN36" s="47">
        <v>46394</v>
      </c>
      <c r="AO36" s="47">
        <v>46394</v>
      </c>
      <c r="AP36" s="47">
        <v>46759</v>
      </c>
      <c r="AQ36" s="47">
        <v>46394</v>
      </c>
      <c r="AR36" s="48"/>
      <c r="AS36" s="48"/>
      <c r="AT36" s="48"/>
      <c r="AU36" s="43">
        <v>0</v>
      </c>
      <c r="AV36" s="43">
        <v>0</v>
      </c>
      <c r="AW36" s="43">
        <v>0</v>
      </c>
      <c r="AX36" s="51" t="s">
        <v>408</v>
      </c>
      <c r="AY36" s="51" t="s">
        <v>409</v>
      </c>
      <c r="AZ36" s="51" t="s">
        <v>198</v>
      </c>
      <c r="BA36" s="20">
        <f t="shared" ca="1" si="13"/>
        <v>0</v>
      </c>
      <c r="BB36" s="20">
        <f t="shared" ca="1" si="13"/>
        <v>0</v>
      </c>
      <c r="BC36" s="20">
        <f t="shared" ca="1" si="13"/>
        <v>0</v>
      </c>
      <c r="BD36" s="20">
        <f t="shared" ca="1" si="13"/>
        <v>0</v>
      </c>
      <c r="BE36" s="20">
        <f t="shared" ca="1" si="13"/>
        <v>0</v>
      </c>
      <c r="BF36" s="20">
        <f t="shared" ca="1" si="13"/>
        <v>0</v>
      </c>
      <c r="BG36" s="21" t="str">
        <f t="shared" ca="1" si="13"/>
        <v/>
      </c>
      <c r="BH36" s="21" t="str">
        <f t="shared" ca="1" si="13"/>
        <v/>
      </c>
      <c r="BI36" s="21" t="str">
        <f t="shared" ca="1" si="13"/>
        <v/>
      </c>
      <c r="BJ36" s="22">
        <f t="shared" ca="1" si="14"/>
        <v>0</v>
      </c>
      <c r="BK36" s="21">
        <f t="shared" si="15"/>
        <v>4</v>
      </c>
      <c r="BL36" s="22">
        <f t="shared" ca="1" si="16"/>
        <v>6553</v>
      </c>
      <c r="BM36" s="22">
        <f t="shared" ca="1" si="17"/>
        <v>6029</v>
      </c>
      <c r="BN36" s="23">
        <f t="shared" ca="1" si="18"/>
        <v>524</v>
      </c>
      <c r="BO36" s="24">
        <f t="shared" ca="1" si="19"/>
        <v>506</v>
      </c>
      <c r="BP36" s="51" t="str">
        <f>_xlfn.XLOOKUP(E36,[1]Validation!E:E,[1]Validation!F:F,"")</f>
        <v>EN11</v>
      </c>
      <c r="BQ36" s="51" t="str">
        <f>_xlfn.XLOOKUP(BP36,[1]Validation!F:F,[1]Validation!G:G,"")</f>
        <v>EN11 to EN22</v>
      </c>
      <c r="BR36" s="52" t="str">
        <f>VLOOKUP(G36,[1]Validation!$B$1:$C$9,2,0)</f>
        <v>B</v>
      </c>
      <c r="BS36" s="51">
        <f t="shared" ca="1" si="20"/>
        <v>40</v>
      </c>
      <c r="BT36" s="53">
        <f>_xlfn.XLOOKUP(B36,'[2]1. All Calls'!$R:$R,'[2]1. All Calls'!$A:$A,"",0)</f>
        <v>46175.449502314797</v>
      </c>
      <c r="BU36" s="51" t="str">
        <f>_xlfn.XLOOKUP(B36,'[2]1. All Calls'!$R:$R,'[2]1. All Calls'!$F:$F,"",0)</f>
        <v>CC-02102489</v>
      </c>
      <c r="BV36" s="51" t="str">
        <f>_xlfn.XLOOKUP(B36,'[2]1. All Calls'!$R:$R,'[2]1. All Calls'!$J:$J,"",0)</f>
        <v>Sales Call</v>
      </c>
      <c r="BW36" s="53">
        <f>_xlfn.XLOOKUP(B36,'[2]Sch Calls'!$R:$R,'[2]Sch Calls'!$A:$A,"",0)</f>
        <v>45285.517615740697</v>
      </c>
      <c r="BX36" s="51">
        <f>_xlfn.XLOOKUP(B36,'[2]Sch Calls'!$R:$R,'[2]Sch Calls'!$B:$B,"",0)</f>
        <v>2186</v>
      </c>
      <c r="BY36" s="51" t="str">
        <f t="shared" si="21"/>
        <v>07-Jul-26</v>
      </c>
      <c r="BZ36" s="51" t="str">
        <f t="shared" si="21"/>
        <v>07-Jul-26</v>
      </c>
      <c r="CA36" s="51" t="str">
        <f t="shared" si="22"/>
        <v>10-Oct-26</v>
      </c>
      <c r="CB36" s="51" t="str">
        <f t="shared" si="23"/>
        <v>08-Jul-27</v>
      </c>
      <c r="CC36" s="51" t="str">
        <f t="shared" si="24"/>
        <v>08-Jan-28</v>
      </c>
      <c r="CD36" s="51" t="str">
        <f t="shared" si="25"/>
        <v>08-Jan-27</v>
      </c>
      <c r="CE36" s="51">
        <f t="shared" ca="1" si="26"/>
        <v>146</v>
      </c>
      <c r="CF36" s="51">
        <f t="shared" ca="1" si="26"/>
        <v>146</v>
      </c>
      <c r="CG36" s="51">
        <f t="shared" ca="1" si="27"/>
        <v>146</v>
      </c>
      <c r="CH36" s="51">
        <f t="shared" ca="1" si="28"/>
        <v>146</v>
      </c>
      <c r="CI36" s="51">
        <f t="shared" ca="1" si="29"/>
        <v>146</v>
      </c>
      <c r="CJ36" s="51">
        <f t="shared" ca="1" si="30"/>
        <v>146</v>
      </c>
      <c r="CK36" s="51">
        <f t="shared" ca="1" si="44"/>
        <v>584</v>
      </c>
      <c r="CL36" s="51">
        <f t="shared" ca="1" si="44"/>
        <v>584</v>
      </c>
      <c r="CM36" s="51">
        <f t="shared" ca="1" si="44"/>
        <v>584</v>
      </c>
      <c r="CN36" s="51">
        <f t="shared" ca="1" si="44"/>
        <v>584</v>
      </c>
      <c r="CO36" s="51">
        <f t="shared" ca="1" si="44"/>
        <v>584</v>
      </c>
      <c r="CP36" s="51">
        <f t="shared" ca="1" si="44"/>
        <v>584</v>
      </c>
      <c r="CQ36" s="51">
        <f t="shared" ca="1" si="45"/>
        <v>1319</v>
      </c>
      <c r="CR36" s="51">
        <f t="shared" ca="1" si="45"/>
        <v>1319</v>
      </c>
      <c r="CS36" s="51">
        <f t="shared" ca="1" si="45"/>
        <v>3319</v>
      </c>
      <c r="CT36" s="51">
        <f t="shared" ca="1" si="45"/>
        <v>3319</v>
      </c>
      <c r="CU36" s="51">
        <f t="shared" ca="1" si="45"/>
        <v>7319</v>
      </c>
      <c r="CV36" s="54">
        <f t="shared" ca="1" si="45"/>
        <v>3319</v>
      </c>
      <c r="CW36" s="25" t="s">
        <v>212</v>
      </c>
      <c r="CX36" s="55">
        <v>0.92</v>
      </c>
      <c r="CY36" s="59">
        <v>45687</v>
      </c>
      <c r="CZ36" s="26">
        <v>25</v>
      </c>
      <c r="DA36" s="26">
        <v>14</v>
      </c>
      <c r="DB36" s="26">
        <v>-5</v>
      </c>
      <c r="DC36" s="26">
        <v>24</v>
      </c>
      <c r="DD36" s="26">
        <v>19</v>
      </c>
      <c r="DE36" s="26">
        <v>2</v>
      </c>
      <c r="DF36" s="26">
        <v>20</v>
      </c>
      <c r="DG36" s="26">
        <v>17</v>
      </c>
      <c r="DH36" s="26">
        <v>-4</v>
      </c>
      <c r="DI36" s="26">
        <v>20</v>
      </c>
      <c r="DJ36" s="26">
        <v>22</v>
      </c>
      <c r="DK36" s="26">
        <v>8</v>
      </c>
      <c r="DL36" s="27">
        <f t="shared" si="31"/>
        <v>46250.449502314797</v>
      </c>
      <c r="DM36" s="28">
        <f t="shared" ca="1" si="32"/>
        <v>0</v>
      </c>
      <c r="DN36" s="56">
        <f>_xlfn.XLOOKUP(B36,'[2]1. All Calls'!$R:$R,'[2]1. All Calls'!$A:$A,"",0)</f>
        <v>46175.449502314797</v>
      </c>
      <c r="DO36" s="57" t="str">
        <f ca="1">VLOOKUP(DM36,[1]Validation!$B$20:$C$25,2,0)</f>
        <v>Within 3 months</v>
      </c>
      <c r="DP36" s="58" t="str">
        <f>_xlfn.XLOOKUP(B36,'[1]Active AMCs- Dealer'!E:E,'[1]Active AMCs- Dealer'!L:L,"Not in AMC",0)</f>
        <v>Not in AMC</v>
      </c>
      <c r="DQ36" s="50" t="s">
        <v>238</v>
      </c>
      <c r="DR36" s="29" t="str">
        <f>_xlfn.XLOOKUP(B36,'[2]1. All Calls'!$R:$R,'[2]1. All Calls'!$F:$F,"",0)</f>
        <v>CC-02102489</v>
      </c>
      <c r="DS36" s="29" t="str">
        <f>_xlfn.XLOOKUP(B36,'[2]1. All Calls'!$R:$R,'[2]1. All Calls'!$AB:$AB,"",0)</f>
        <v>Sales call carried out for HMR update</v>
      </c>
      <c r="DT36" s="30">
        <f>_xlfn.XLOOKUP(DR36,'[2]1. All Calls'!$F:$F,'[2]1. All Calls'!$A:$A,"",0)</f>
        <v>46175.449502314797</v>
      </c>
      <c r="DU36" s="31">
        <f>_xlfn.XLOOKUP(DR36,'[2]1. All Calls'!$F:$F,'[2]1. All Calls'!$B:$B,"",0)</f>
        <v>6501</v>
      </c>
      <c r="DV36" s="31">
        <f>_xlfn.XLOOKUP(B36,[1]MDA_Assets!D:D,[1]MDA_Assets!N:N,"",0)</f>
        <v>5563</v>
      </c>
      <c r="DW36" s="31">
        <f>_xlfn.XLOOKUP(B36,[1]MDA_Assets!D:D,[1]MDA_Assets!O:O,"",0)</f>
        <v>484</v>
      </c>
      <c r="DX36" s="32" t="str">
        <f>_xlfn.XLOOKUP(B36,[1]MDA_Assets!D:D,[1]MDA_Assets!Q:Q,"",0)</f>
        <v>XD</v>
      </c>
      <c r="DY36" s="33">
        <f>_xlfn.XLOOKUP(B36,[1]MDA_Assets!D:D,[1]MDA_Assets!R:R,"",0)</f>
        <v>46030</v>
      </c>
      <c r="DZ36" s="33">
        <f>_xlfn.XLOOKUP(B36,[1]MDA_Assets!D:D,[1]MDA_Assets!S:S,"",0)</f>
        <v>46030</v>
      </c>
      <c r="EA36" s="33">
        <f>_xlfn.XLOOKUP(B36,[1]MDA_Assets!D:D,[1]MDA_Assets!T:T,"",0)</f>
        <v>46030</v>
      </c>
      <c r="EB36" s="33">
        <f>_xlfn.XLOOKUP(B36,[1]MDA_Assets!D:D,[1]MDA_Assets!U:U,"",0)</f>
        <v>46030</v>
      </c>
      <c r="EC36" s="33">
        <f>_xlfn.XLOOKUP(B36,[1]MDA_Assets!D:D,[1]MDA_Assets!V:V,"",0)</f>
        <v>46030</v>
      </c>
      <c r="ED36" s="33">
        <f>_xlfn.XLOOKUP(B36,[1]MDA_Assets!D:D,[1]MDA_Assets!W:W,"",0)</f>
        <v>46030</v>
      </c>
      <c r="EE36" s="32" t="str">
        <f>_xlfn.XLOOKUP(B36,[1]MDA_Assets!D:D,[1]MDA_Assets!X:X,"",0)</f>
        <v>Yes</v>
      </c>
      <c r="EF36" s="33">
        <f>_xlfn.XLOOKUP(B36,[1]MDA_Assets!D:D,[1]MDA_Assets!Y:Y,"",0)</f>
        <v>0</v>
      </c>
      <c r="EG36" s="33">
        <f>_xlfn.XLOOKUP(B36,[1]MDA_Assets!D:D,[1]MDA_Assets!Z:Z,"",0)</f>
        <v>0</v>
      </c>
      <c r="EH36" s="33">
        <f>_xlfn.XLOOKUP(B36,[1]MDA_Assets!D:D,[1]MDA_Assets!AA:AA,"",0)</f>
        <v>0</v>
      </c>
      <c r="EI36" s="34">
        <f>_xlfn.XLOOKUP(B36,[1]MDA_Assets!D:D,[1]MDA_Assets!P:P,"",0)</f>
        <v>4</v>
      </c>
      <c r="EJ36" s="35" t="str">
        <f>_xlfn.XLOOKUP(B36,[1]MDA_Assets!D:D,[1]MDA_Assets!AB:AB,"",0)</f>
        <v>1903</v>
      </c>
      <c r="EK36" s="35" t="str">
        <f>_xlfn.XLOOKUP(B36,[1]MDA_Assets!D:D,[1]MDA_Assets!AC:AC,"",0)</f>
        <v>1903</v>
      </c>
      <c r="EL36" s="35" t="str">
        <f>_xlfn.XLOOKUP(B36,[1]MDA_Assets!D:D,[1]MDA_Assets!AD:AD,"",0)</f>
        <v>3903</v>
      </c>
      <c r="EM36" s="35" t="str">
        <f>_xlfn.XLOOKUP(B36,[1]MDA_Assets!D:D,[1]MDA_Assets!AE:AE,"",0)</f>
        <v>3903</v>
      </c>
      <c r="EN36" s="35" t="str">
        <f>_xlfn.XLOOKUP(B36,[1]MDA_Assets!D:D,[1]MDA_Assets!AF:AF,"",0)</f>
        <v>7903</v>
      </c>
      <c r="EO36" s="35" t="str">
        <f>_xlfn.XLOOKUP(B36,[1]MDA_Assets!D:D,[1]MDA_Assets!AG:AG,"",0)</f>
        <v>3903</v>
      </c>
      <c r="EP36" s="36">
        <f t="shared" si="33"/>
        <v>180</v>
      </c>
      <c r="EQ36" s="36">
        <f t="shared" si="33"/>
        <v>180</v>
      </c>
      <c r="ER36" s="36">
        <f t="shared" si="34"/>
        <v>365</v>
      </c>
      <c r="ES36" s="36">
        <f t="shared" si="35"/>
        <v>365</v>
      </c>
      <c r="ET36" s="36">
        <f t="shared" si="36"/>
        <v>730</v>
      </c>
      <c r="EU36" s="36">
        <f t="shared" si="37"/>
        <v>365</v>
      </c>
      <c r="EV36" s="36" t="str">
        <f t="shared" si="38"/>
        <v/>
      </c>
      <c r="EW36" s="36" t="str">
        <f t="shared" si="3"/>
        <v/>
      </c>
      <c r="EX36" s="36" t="str">
        <f t="shared" si="4"/>
        <v/>
      </c>
      <c r="EY36" s="36">
        <f t="shared" si="47"/>
        <v>5.81</v>
      </c>
      <c r="EZ36" s="36">
        <f t="shared" si="47"/>
        <v>5.81</v>
      </c>
      <c r="FA36" s="36">
        <f t="shared" si="47"/>
        <v>11.78</v>
      </c>
      <c r="FB36" s="36">
        <f t="shared" si="46"/>
        <v>11.78</v>
      </c>
      <c r="FC36" s="36">
        <f t="shared" si="46"/>
        <v>23.55</v>
      </c>
      <c r="FD36" s="36">
        <f t="shared" si="46"/>
        <v>11.78</v>
      </c>
      <c r="FE36" s="36" t="str">
        <f t="shared" si="46"/>
        <v/>
      </c>
      <c r="FF36" s="36" t="str">
        <f t="shared" si="46"/>
        <v/>
      </c>
      <c r="FG36" s="36" t="str">
        <f t="shared" si="46"/>
        <v/>
      </c>
      <c r="FH36" s="37" t="str" cm="1">
        <f t="array" ref="FH36">_xlfn.IFS(EY36="", "No Data", EY36&lt;0, "Negative/Future", EY36=0, "Zero Days", EY36&lt;=3, "&lt; 3 Months", EY36&lt;=6, "3 to 6 Months", EY36&lt;=9, "6 to 9 Months", EY36&lt;=12, "9 to 12 Months", EY36&lt;=15, "12 to 15 Months", EY36&lt;=18, "15 to 18 Months", EY36&lt;=24, "18 to 24 Months", EY36&gt;24, "&gt; 24 Months")</f>
        <v>3 to 6 Months</v>
      </c>
      <c r="FI36" s="37" t="str" cm="1">
        <f t="array" ref="FI36">_xlfn.IFS(EZ36="", "No Data", EZ36&lt;0, "Negative/Future", EZ36=0, "Zero Days", EZ36&lt;=3, "&lt; 3 Months", EZ36&lt;=6, "3 to 6 Months", EZ36&lt;=9, "6 to 9 Months", EZ36&lt;=12, "9 to 12 Months", EZ36&lt;=15, "12 to 15 Months", EZ36&lt;=18, "15 to 18 Months", EZ36&lt;=24, "18 to 24 Months", EZ36&gt;24, "&gt; 24 Months")</f>
        <v>3 to 6 Months</v>
      </c>
      <c r="FJ36" s="37" t="str" cm="1">
        <f t="array" ref="FJ36">_xlfn.IFS(FA36="", "No Data", FA36&lt;0, "Negative/Future", FA36=0, "Zero Days", FA36&lt;=3, "&lt; 3 Months", FA36&lt;=6, "3 to 6 Months", FA36&lt;=9, "6 to 9 Months", FA36&lt;=12, "9 to 12 Months", FA36&lt;=15, "12 to 15 Months", FA36&lt;=18, "15 to 18 Months", FA36&lt;=24, "18 to 24 Months", FA36&gt;24, "&gt; 24 Months")</f>
        <v>9 to 12 Months</v>
      </c>
      <c r="FK36" s="37" t="str" cm="1">
        <f t="array" ref="FK36">_xlfn.IFS(FB36="", "No Data", FB36&lt;0, "Negative/Future", FB36=0, "Zero Days", FB36&lt;=3, "&lt; 3 Months", FB36&lt;=6, "3 to 6 Months", FB36&lt;=9, "6 to 9 Months", FB36&lt;=12, "9 to 12 Months", FB36&lt;=15, "12 to 15 Months", FB36&lt;=18, "15 to 18 Months", FB36&lt;=24, "18 to 24 Months", FB36&gt;24, "&gt; 24 Months")</f>
        <v>9 to 12 Months</v>
      </c>
      <c r="FL36" s="37" t="str" cm="1">
        <f t="array" ref="FL36">_xlfn.IFS(FC36="", "No Data", FC36&lt;0, "Negative/Future", FC36=0, "Zero Days", FC36&lt;=3, "&lt; 3 Months", FC36&lt;=6, "3 to 6 Months", FC36&lt;=9, "6 to 9 Months", FC36&lt;=12, "9 to 12 Months", FC36&lt;=15, "12 to 15 Months", FC36&lt;=18, "15 to 18 Months", FC36&lt;=24, "18 to 24 Months", FC36&gt;24, "&gt; 24 Months")</f>
        <v>18 to 24 Months</v>
      </c>
      <c r="FM36" s="37" t="str" cm="1">
        <f t="array" ref="FM36">_xlfn.IFS(FD36="", "No Data", FD36&lt;0, "Negative/Future", FD36=0, "Zero Days", FD36&lt;=3, "&lt; 3 Months", FD36&lt;=6, "3 to 6 Months", FD36&lt;=9, "6 to 9 Months", FD36&lt;=12, "9 to 12 Months", FD36&lt;=15, "12 to 15 Months", FD36&lt;=18, "15 to 18 Months", FD36&lt;=24, "18 to 24 Months", FD36&gt;24, "&gt; 24 Months")</f>
        <v>9 to 12 Months</v>
      </c>
      <c r="FN36" s="37" t="str" cm="1">
        <f t="array" ref="FN36">_xlfn.IFS(FE36="", "No Data", FE36&lt;0, "Negative/Future", FE36=0, "Zero Days", FE36&lt;=3, "&lt; 3 Months", FE36&lt;=6, "3 to 6 Months", FE36&lt;=9, "6 to 9 Months", FE36&lt;=12, "9 to 12 Months", FE36&lt;=15, "12 to 15 Months", FE36&lt;=18, "15 to 18 Months", FE36&lt;=24, "18 to 24 Months", FE36&gt;24, "&gt; 24 Months")</f>
        <v>No Data</v>
      </c>
      <c r="FO36" s="37" t="str" cm="1">
        <f t="array" ref="FO36">_xlfn.IFS(FG36="", "No Data", FG36&lt;0, "Negative/Future", FG36=0, "Zero Days", FG36&lt;=3, "&lt; 3 Months", FG36&lt;=6, "3 to 6 Months", FG36&lt;=9, "6 to 9 Months", FG36&lt;=12, "9 to 12 Months", FG36&lt;=15, "12 to 15 Months", FG36&lt;=18, "15 to 18 Months", FG36&lt;=24, "18 to 24 Months", FG36&gt;24, "&gt; 24 Months")</f>
        <v>No Data</v>
      </c>
      <c r="FP36" s="37" t="str" cm="1">
        <f t="array" ref="FP36">_xlfn.IFS(FF36="", "No Data", FF36&lt;0, "Negative/Future", FF36=0, "Zero Days", FF36&lt;=3, "&lt; 3 Months", FF36&lt;=6, "3 to 6 Months", FF36&lt;=9, "6 to 9 Months", FF36&lt;=12, "9 to 12 Months", FF36&lt;=15, "12 to 15 Months", FF36&lt;=18, "15 to 18 Months", FF36&lt;=24, "18 to 24 Months", FF36&gt;24, "&gt; 24 Months")</f>
        <v>No Data</v>
      </c>
      <c r="FQ36" s="29" t="s">
        <v>410</v>
      </c>
      <c r="FR36" s="29">
        <v>7892434967</v>
      </c>
      <c r="FS36" s="38" t="str">
        <f>VLOOKUP(_xlfn.XLOOKUP(B36,[1]MDA_Assets!D:D,[1]MDA_Assets!I:I,"",0),[1]Validation!$B$1:$C$8,2,0)</f>
        <v>B</v>
      </c>
      <c r="FT36" s="38" t="s">
        <v>202</v>
      </c>
      <c r="FU36" s="31" t="str">
        <f>_xlfn.XLOOKUP(B36,[1]MDA_Assets!D:D,[1]MDA_Assets!X:X,"",0)</f>
        <v>Yes</v>
      </c>
      <c r="FV36" s="39">
        <v>0</v>
      </c>
      <c r="FW36" s="39">
        <v>0</v>
      </c>
      <c r="FX36" s="39">
        <v>0</v>
      </c>
      <c r="FY36" s="39">
        <v>9</v>
      </c>
      <c r="FZ36" s="40">
        <f t="shared" si="6"/>
        <v>46210</v>
      </c>
      <c r="GA36" s="40">
        <f t="shared" si="6"/>
        <v>46210</v>
      </c>
      <c r="GB36" s="40">
        <f t="shared" si="7"/>
        <v>46395</v>
      </c>
      <c r="GC36" s="40">
        <f t="shared" si="8"/>
        <v>46395</v>
      </c>
      <c r="GD36" s="40">
        <f t="shared" si="9"/>
        <v>46760</v>
      </c>
      <c r="GE36" s="40">
        <f t="shared" si="10"/>
        <v>46395</v>
      </c>
      <c r="GF36" s="40" t="str">
        <f t="shared" si="39"/>
        <v/>
      </c>
      <c r="GG36" s="40" t="str">
        <f t="shared" si="39"/>
        <v/>
      </c>
      <c r="GH36" s="40" t="str">
        <f t="shared" si="39"/>
        <v/>
      </c>
      <c r="GI36" s="39">
        <f t="shared" si="40"/>
        <v>0</v>
      </c>
      <c r="GJ36" s="39">
        <f t="shared" si="41"/>
        <v>0</v>
      </c>
      <c r="GK36" s="39">
        <f t="shared" si="42"/>
        <v>0</v>
      </c>
      <c r="GL36" s="39">
        <f t="shared" si="43"/>
        <v>6</v>
      </c>
    </row>
    <row r="37" spans="1:194" x14ac:dyDescent="0.25">
      <c r="A37" s="19">
        <v>38</v>
      </c>
      <c r="B37" s="43" t="s">
        <v>411</v>
      </c>
      <c r="C37" s="43" t="s">
        <v>254</v>
      </c>
      <c r="D37" s="43" t="s">
        <v>241</v>
      </c>
      <c r="E37" s="43" t="s">
        <v>412</v>
      </c>
      <c r="F37" s="43" t="s">
        <v>413</v>
      </c>
      <c r="G37" s="43" t="s">
        <v>190</v>
      </c>
      <c r="H37" s="43" t="s">
        <v>414</v>
      </c>
      <c r="I37" s="43" t="s">
        <v>192</v>
      </c>
      <c r="J37" s="44">
        <f t="shared" si="12"/>
        <v>43675.770833333336</v>
      </c>
      <c r="K37" s="44">
        <v>43311.770833333336</v>
      </c>
      <c r="L37" s="44">
        <v>43280.770833333336</v>
      </c>
      <c r="M37" s="43" t="s">
        <v>2044</v>
      </c>
      <c r="N37" s="43" t="s">
        <v>193</v>
      </c>
      <c r="O37" s="44">
        <v>46051.505937499998</v>
      </c>
      <c r="P37" s="43">
        <v>31354</v>
      </c>
      <c r="Q37" s="43">
        <v>26024</v>
      </c>
      <c r="R37" s="43">
        <v>5330</v>
      </c>
      <c r="S37" s="43" t="s">
        <v>206</v>
      </c>
      <c r="T37" s="44">
        <v>45876.770833333336</v>
      </c>
      <c r="U37" s="44">
        <v>45876.770833333336</v>
      </c>
      <c r="V37" s="44">
        <v>45876.770833333336</v>
      </c>
      <c r="W37" s="44">
        <v>45876.770833333336</v>
      </c>
      <c r="X37" s="44">
        <v>45145.770833333336</v>
      </c>
      <c r="Y37" s="44">
        <v>45145.770833333336</v>
      </c>
      <c r="Z37" s="43"/>
      <c r="AA37" s="43"/>
      <c r="AB37" s="43"/>
      <c r="AC37" s="43"/>
      <c r="AD37" s="43"/>
      <c r="AE37" s="43">
        <v>8</v>
      </c>
      <c r="AF37" s="43" t="s">
        <v>2045</v>
      </c>
      <c r="AG37" s="43" t="s">
        <v>2045</v>
      </c>
      <c r="AH37" s="43" t="s">
        <v>2046</v>
      </c>
      <c r="AI37" s="43" t="s">
        <v>2046</v>
      </c>
      <c r="AJ37" s="43" t="s">
        <v>2047</v>
      </c>
      <c r="AK37" s="43" t="s">
        <v>2048</v>
      </c>
      <c r="AL37" s="46">
        <v>46056</v>
      </c>
      <c r="AM37" s="46">
        <v>46056</v>
      </c>
      <c r="AN37" s="47">
        <v>46241</v>
      </c>
      <c r="AO37" s="47">
        <v>46241</v>
      </c>
      <c r="AP37" s="46">
        <v>45875</v>
      </c>
      <c r="AQ37" s="46">
        <v>45510</v>
      </c>
      <c r="AR37" s="48"/>
      <c r="AS37" s="48"/>
      <c r="AT37" s="48"/>
      <c r="AU37" s="43">
        <v>1</v>
      </c>
      <c r="AV37" s="43">
        <v>0</v>
      </c>
      <c r="AW37" s="43">
        <v>0</v>
      </c>
      <c r="AX37" s="51" t="s">
        <v>211</v>
      </c>
      <c r="AY37" s="51" t="s">
        <v>211</v>
      </c>
      <c r="AZ37" s="51" t="s">
        <v>198</v>
      </c>
      <c r="BA37" s="20">
        <f t="shared" ca="1" si="13"/>
        <v>1</v>
      </c>
      <c r="BB37" s="20">
        <f t="shared" ca="1" si="13"/>
        <v>1</v>
      </c>
      <c r="BC37" s="20">
        <f t="shared" ca="1" si="13"/>
        <v>0</v>
      </c>
      <c r="BD37" s="20">
        <f t="shared" ca="1" si="13"/>
        <v>0</v>
      </c>
      <c r="BE37" s="20">
        <f t="shared" ca="1" si="13"/>
        <v>1</v>
      </c>
      <c r="BF37" s="20">
        <f t="shared" ca="1" si="13"/>
        <v>1</v>
      </c>
      <c r="BG37" s="21" t="str">
        <f t="shared" ca="1" si="13"/>
        <v/>
      </c>
      <c r="BH37" s="21" t="str">
        <f t="shared" ca="1" si="13"/>
        <v/>
      </c>
      <c r="BI37" s="21" t="str">
        <f t="shared" ca="1" si="13"/>
        <v/>
      </c>
      <c r="BJ37" s="22">
        <f t="shared" ca="1" si="14"/>
        <v>4</v>
      </c>
      <c r="BK37" s="21">
        <f t="shared" si="15"/>
        <v>8</v>
      </c>
      <c r="BL37" s="22">
        <f t="shared" ca="1" si="16"/>
        <v>32350</v>
      </c>
      <c r="BM37" s="22">
        <f t="shared" ca="1" si="17"/>
        <v>26851</v>
      </c>
      <c r="BN37" s="23">
        <f t="shared" ca="1" si="18"/>
        <v>5499</v>
      </c>
      <c r="BO37" s="24">
        <f t="shared" ca="1" si="19"/>
        <v>996</v>
      </c>
      <c r="BP37" s="51" t="str">
        <f>_xlfn.XLOOKUP(E37,[1]Validation!E:E,[1]Validation!F:F,"")</f>
        <v>EN7</v>
      </c>
      <c r="BQ37" s="51" t="str">
        <f>_xlfn.XLOOKUP(BP37,[1]Validation!F:F,[1]Validation!G:G,"")</f>
        <v>EN4 to EN7</v>
      </c>
      <c r="BR37" s="52" t="str">
        <f>VLOOKUP(G37,[1]Validation!$B$1:$C$9,2,0)</f>
        <v>B</v>
      </c>
      <c r="BS37" s="51">
        <f t="shared" ca="1" si="20"/>
        <v>94</v>
      </c>
      <c r="BT37" s="53">
        <f>_xlfn.XLOOKUP(B37,'[2]1. All Calls'!$R:$R,'[2]1. All Calls'!$A:$A,"",0)</f>
        <v>46051.734050925901</v>
      </c>
      <c r="BU37" s="51" t="str">
        <f>_xlfn.XLOOKUP(B37,'[2]1. All Calls'!$R:$R,'[2]1. All Calls'!$F:$F,"",0)</f>
        <v>CC-01957788</v>
      </c>
      <c r="BV37" s="51" t="str">
        <f>_xlfn.XLOOKUP(B37,'[2]1. All Calls'!$R:$R,'[2]1. All Calls'!$J:$J,"",0)</f>
        <v>Sales Call</v>
      </c>
      <c r="BW37" s="53">
        <f>_xlfn.XLOOKUP(B37,'[2]Sch Calls'!$R:$R,'[2]Sch Calls'!$A:$A,"",0)</f>
        <v>45877.605555555558</v>
      </c>
      <c r="BX37" s="51">
        <f>_xlfn.XLOOKUP(B37,'[2]Sch Calls'!$R:$R,'[2]Sch Calls'!$B:$B,"",0)</f>
        <v>30677</v>
      </c>
      <c r="BY37" s="51" t="str">
        <f t="shared" si="21"/>
        <v>04-Feb-26</v>
      </c>
      <c r="BZ37" s="51" t="str">
        <f t="shared" si="21"/>
        <v>04-Feb-26</v>
      </c>
      <c r="CA37" s="51" t="str">
        <f t="shared" si="22"/>
        <v>10-May-26</v>
      </c>
      <c r="CB37" s="51" t="str">
        <f t="shared" si="23"/>
        <v>05-Feb-27</v>
      </c>
      <c r="CC37" s="51" t="str">
        <f t="shared" si="24"/>
        <v>07-Aug-25</v>
      </c>
      <c r="CD37" s="51" t="str">
        <f t="shared" si="25"/>
        <v>07-Aug-24</v>
      </c>
      <c r="CE37" s="51">
        <f t="shared" ca="1" si="26"/>
        <v>299</v>
      </c>
      <c r="CF37" s="51">
        <f t="shared" ca="1" si="26"/>
        <v>299</v>
      </c>
      <c r="CG37" s="51">
        <f t="shared" ca="1" si="27"/>
        <v>299</v>
      </c>
      <c r="CH37" s="51">
        <f t="shared" ca="1" si="28"/>
        <v>299</v>
      </c>
      <c r="CI37" s="51">
        <f t="shared" ca="1" si="29"/>
        <v>1030</v>
      </c>
      <c r="CJ37" s="51">
        <f t="shared" ca="1" si="30"/>
        <v>1030</v>
      </c>
      <c r="CK37" s="51">
        <f t="shared" ca="1" si="44"/>
        <v>2392</v>
      </c>
      <c r="CL37" s="51">
        <f t="shared" ca="1" si="44"/>
        <v>2392</v>
      </c>
      <c r="CM37" s="51">
        <f t="shared" ca="1" si="44"/>
        <v>2392</v>
      </c>
      <c r="CN37" s="51">
        <f t="shared" ca="1" si="44"/>
        <v>2392</v>
      </c>
      <c r="CO37" s="51">
        <f t="shared" ca="1" si="44"/>
        <v>8240</v>
      </c>
      <c r="CP37" s="51">
        <f t="shared" ca="1" si="44"/>
        <v>8240</v>
      </c>
      <c r="CQ37" s="51">
        <f t="shared" ca="1" si="45"/>
        <v>-1569</v>
      </c>
      <c r="CR37" s="51">
        <f t="shared" ca="1" si="45"/>
        <v>-1569</v>
      </c>
      <c r="CS37" s="51">
        <f t="shared" ca="1" si="45"/>
        <v>-69</v>
      </c>
      <c r="CT37" s="51">
        <f t="shared" ca="1" si="45"/>
        <v>-69</v>
      </c>
      <c r="CU37" s="51">
        <f t="shared" ca="1" si="45"/>
        <v>-3917</v>
      </c>
      <c r="CV37" s="54">
        <f t="shared" ca="1" si="45"/>
        <v>-6917</v>
      </c>
      <c r="CW37" s="25" t="s">
        <v>195</v>
      </c>
      <c r="CX37" s="55">
        <v>0.83</v>
      </c>
      <c r="CY37" s="55"/>
      <c r="CZ37" s="26">
        <v>0</v>
      </c>
      <c r="DA37" s="26">
        <v>0</v>
      </c>
      <c r="DB37" s="26">
        <v>0</v>
      </c>
      <c r="DC37" s="26">
        <v>0</v>
      </c>
      <c r="DD37" s="26">
        <v>0</v>
      </c>
      <c r="DE37" s="26">
        <v>0</v>
      </c>
      <c r="DF37" s="26">
        <v>0</v>
      </c>
      <c r="DG37" s="26">
        <v>0</v>
      </c>
      <c r="DH37" s="26">
        <v>0</v>
      </c>
      <c r="DI37" s="26">
        <v>0</v>
      </c>
      <c r="DJ37" s="26">
        <v>0</v>
      </c>
      <c r="DK37" s="26">
        <v>0</v>
      </c>
      <c r="DL37" s="27">
        <f t="shared" si="31"/>
        <v>46126.734050925901</v>
      </c>
      <c r="DM37" s="28">
        <f t="shared" ca="1" si="32"/>
        <v>1</v>
      </c>
      <c r="DN37" s="56">
        <f>_xlfn.XLOOKUP(B37,'[2]1. All Calls'!$R:$R,'[2]1. All Calls'!$A:$A,"",0)</f>
        <v>46051.734050925901</v>
      </c>
      <c r="DO37" s="57" t="str">
        <f ca="1">VLOOKUP(DM37,[1]Validation!$B$20:$C$25,2,0)</f>
        <v>Above 3 months</v>
      </c>
      <c r="DP37" s="58" t="str">
        <f>_xlfn.XLOOKUP(B37,'[1]Active AMCs- Dealer'!E:E,'[1]Active AMCs- Dealer'!L:L,"Not in AMC",0)</f>
        <v>Expired</v>
      </c>
      <c r="DQ37" s="50" t="s">
        <v>238</v>
      </c>
      <c r="DR37" s="29" t="str">
        <f>_xlfn.XLOOKUP(B37,'[2]1. All Calls'!$R:$R,'[2]1. All Calls'!$F:$F,"",0)</f>
        <v>CC-01957788</v>
      </c>
      <c r="DS37" s="29" t="str">
        <f>_xlfn.XLOOKUP(B37,'[2]1. All Calls'!$R:$R,'[2]1. All Calls'!$AB:$AB,"",0)</f>
        <v>Sales call carried out for HMR update</v>
      </c>
      <c r="DT37" s="30">
        <f>_xlfn.XLOOKUP(DR37,'[2]1. All Calls'!$F:$F,'[2]1. All Calls'!$A:$A,"",0)</f>
        <v>46051.734050925901</v>
      </c>
      <c r="DU37" s="31">
        <f>_xlfn.XLOOKUP(DR37,'[2]1. All Calls'!$F:$F,'[2]1. All Calls'!$B:$B,"",0)</f>
        <v>31354</v>
      </c>
      <c r="DV37" s="31">
        <f>_xlfn.XLOOKUP(B37,[1]MDA_Assets!D:D,[1]MDA_Assets!N:N,"",0)</f>
        <v>26024</v>
      </c>
      <c r="DW37" s="31">
        <f>_xlfn.XLOOKUP(B37,[1]MDA_Assets!D:D,[1]MDA_Assets!O:O,"",0)</f>
        <v>5330</v>
      </c>
      <c r="DX37" s="32" t="str">
        <f>_xlfn.XLOOKUP(B37,[1]MDA_Assets!D:D,[1]MDA_Assets!Q:Q,"",0)</f>
        <v>XD</v>
      </c>
      <c r="DY37" s="33">
        <f>_xlfn.XLOOKUP(B37,[1]MDA_Assets!D:D,[1]MDA_Assets!R:R,"",0)</f>
        <v>45877</v>
      </c>
      <c r="DZ37" s="33">
        <f>_xlfn.XLOOKUP(B37,[1]MDA_Assets!D:D,[1]MDA_Assets!S:S,"",0)</f>
        <v>45877</v>
      </c>
      <c r="EA37" s="33">
        <f>_xlfn.XLOOKUP(B37,[1]MDA_Assets!D:D,[1]MDA_Assets!T:T,"",0)</f>
        <v>45877</v>
      </c>
      <c r="EB37" s="33">
        <f>_xlfn.XLOOKUP(B37,[1]MDA_Assets!D:D,[1]MDA_Assets!U:U,"",0)</f>
        <v>45877</v>
      </c>
      <c r="EC37" s="33">
        <f>_xlfn.XLOOKUP(B37,[1]MDA_Assets!D:D,[1]MDA_Assets!V:V,"",0)</f>
        <v>45146</v>
      </c>
      <c r="ED37" s="33">
        <f>_xlfn.XLOOKUP(B37,[1]MDA_Assets!D:D,[1]MDA_Assets!W:W,"",0)</f>
        <v>45146</v>
      </c>
      <c r="EE37" s="32">
        <f>_xlfn.XLOOKUP(B37,[1]MDA_Assets!D:D,[1]MDA_Assets!X:X,"",0)</f>
        <v>0</v>
      </c>
      <c r="EF37" s="33">
        <f>_xlfn.XLOOKUP(B37,[1]MDA_Assets!D:D,[1]MDA_Assets!Y:Y,"",0)</f>
        <v>0</v>
      </c>
      <c r="EG37" s="33">
        <f>_xlfn.XLOOKUP(B37,[1]MDA_Assets!D:D,[1]MDA_Assets!Z:Z,"",0)</f>
        <v>0</v>
      </c>
      <c r="EH37" s="33">
        <f>_xlfn.XLOOKUP(B37,[1]MDA_Assets!D:D,[1]MDA_Assets!AA:AA,"",0)</f>
        <v>0</v>
      </c>
      <c r="EI37" s="34">
        <f>_xlfn.XLOOKUP(B37,[1]MDA_Assets!D:D,[1]MDA_Assets!P:P,"",0)</f>
        <v>8</v>
      </c>
      <c r="EJ37" s="35" t="str">
        <f>_xlfn.XLOOKUP(B37,[1]MDA_Assets!D:D,[1]MDA_Assets!AB:AB,"",0)</f>
        <v>823</v>
      </c>
      <c r="EK37" s="35" t="str">
        <f>_xlfn.XLOOKUP(B37,[1]MDA_Assets!D:D,[1]MDA_Assets!AC:AC,"",0)</f>
        <v>823</v>
      </c>
      <c r="EL37" s="35" t="str">
        <f>_xlfn.XLOOKUP(B37,[1]MDA_Assets!D:D,[1]MDA_Assets!AD:AD,"",0)</f>
        <v>2323</v>
      </c>
      <c r="EM37" s="35" t="str">
        <f>_xlfn.XLOOKUP(B37,[1]MDA_Assets!D:D,[1]MDA_Assets!AE:AE,"",0)</f>
        <v>2323</v>
      </c>
      <c r="EN37" s="35" t="str">
        <f>_xlfn.XLOOKUP(B37,[1]MDA_Assets!D:D,[1]MDA_Assets!AF:AF,"",0)</f>
        <v>4323</v>
      </c>
      <c r="EO37" s="35" t="str">
        <f>_xlfn.XLOOKUP(B37,[1]MDA_Assets!D:D,[1]MDA_Assets!AG:AG,"",0)</f>
        <v>1323</v>
      </c>
      <c r="EP37" s="36">
        <f t="shared" si="33"/>
        <v>180</v>
      </c>
      <c r="EQ37" s="36">
        <f t="shared" si="33"/>
        <v>180</v>
      </c>
      <c r="ER37" s="36">
        <f t="shared" si="34"/>
        <v>365</v>
      </c>
      <c r="ES37" s="36">
        <f t="shared" si="35"/>
        <v>365</v>
      </c>
      <c r="ET37" s="36">
        <f t="shared" si="36"/>
        <v>730</v>
      </c>
      <c r="EU37" s="36">
        <f t="shared" si="37"/>
        <v>365</v>
      </c>
      <c r="EV37" s="36" t="str">
        <f t="shared" si="38"/>
        <v/>
      </c>
      <c r="EW37" s="36" t="str">
        <f t="shared" si="3"/>
        <v/>
      </c>
      <c r="EX37" s="36" t="str">
        <f t="shared" si="4"/>
        <v/>
      </c>
      <c r="EY37" s="36">
        <f t="shared" si="47"/>
        <v>5.81</v>
      </c>
      <c r="EZ37" s="36">
        <f t="shared" si="47"/>
        <v>5.81</v>
      </c>
      <c r="FA37" s="36">
        <f t="shared" si="47"/>
        <v>11.78</v>
      </c>
      <c r="FB37" s="36">
        <f t="shared" si="46"/>
        <v>11.78</v>
      </c>
      <c r="FC37" s="36">
        <f t="shared" si="46"/>
        <v>23.55</v>
      </c>
      <c r="FD37" s="36">
        <f t="shared" si="46"/>
        <v>11.78</v>
      </c>
      <c r="FE37" s="36" t="str">
        <f t="shared" si="46"/>
        <v/>
      </c>
      <c r="FF37" s="36" t="str">
        <f t="shared" si="46"/>
        <v/>
      </c>
      <c r="FG37" s="36" t="str">
        <f t="shared" si="46"/>
        <v/>
      </c>
      <c r="FH37" s="37" t="str" cm="1">
        <f t="array" ref="FH37">_xlfn.IFS(EY37="", "No Data", EY37&lt;0, "Negative/Future", EY37=0, "Zero Days", EY37&lt;=3, "&lt; 3 Months", EY37&lt;=6, "3 to 6 Months", EY37&lt;=9, "6 to 9 Months", EY37&lt;=12, "9 to 12 Months", EY37&lt;=15, "12 to 15 Months", EY37&lt;=18, "15 to 18 Months", EY37&lt;=24, "18 to 24 Months", EY37&gt;24, "&gt; 24 Months")</f>
        <v>3 to 6 Months</v>
      </c>
      <c r="FI37" s="37" t="str" cm="1">
        <f t="array" ref="FI37">_xlfn.IFS(EZ37="", "No Data", EZ37&lt;0, "Negative/Future", EZ37=0, "Zero Days", EZ37&lt;=3, "&lt; 3 Months", EZ37&lt;=6, "3 to 6 Months", EZ37&lt;=9, "6 to 9 Months", EZ37&lt;=12, "9 to 12 Months", EZ37&lt;=15, "12 to 15 Months", EZ37&lt;=18, "15 to 18 Months", EZ37&lt;=24, "18 to 24 Months", EZ37&gt;24, "&gt; 24 Months")</f>
        <v>3 to 6 Months</v>
      </c>
      <c r="FJ37" s="37" t="str" cm="1">
        <f t="array" ref="FJ37">_xlfn.IFS(FA37="", "No Data", FA37&lt;0, "Negative/Future", FA37=0, "Zero Days", FA37&lt;=3, "&lt; 3 Months", FA37&lt;=6, "3 to 6 Months", FA37&lt;=9, "6 to 9 Months", FA37&lt;=12, "9 to 12 Months", FA37&lt;=15, "12 to 15 Months", FA37&lt;=18, "15 to 18 Months", FA37&lt;=24, "18 to 24 Months", FA37&gt;24, "&gt; 24 Months")</f>
        <v>9 to 12 Months</v>
      </c>
      <c r="FK37" s="37" t="str" cm="1">
        <f t="array" ref="FK37">_xlfn.IFS(FB37="", "No Data", FB37&lt;0, "Negative/Future", FB37=0, "Zero Days", FB37&lt;=3, "&lt; 3 Months", FB37&lt;=6, "3 to 6 Months", FB37&lt;=9, "6 to 9 Months", FB37&lt;=12, "9 to 12 Months", FB37&lt;=15, "12 to 15 Months", FB37&lt;=18, "15 to 18 Months", FB37&lt;=24, "18 to 24 Months", FB37&gt;24, "&gt; 24 Months")</f>
        <v>9 to 12 Months</v>
      </c>
      <c r="FL37" s="37" t="str" cm="1">
        <f t="array" ref="FL37">_xlfn.IFS(FC37="", "No Data", FC37&lt;0, "Negative/Future", FC37=0, "Zero Days", FC37&lt;=3, "&lt; 3 Months", FC37&lt;=6, "3 to 6 Months", FC37&lt;=9, "6 to 9 Months", FC37&lt;=12, "9 to 12 Months", FC37&lt;=15, "12 to 15 Months", FC37&lt;=18, "15 to 18 Months", FC37&lt;=24, "18 to 24 Months", FC37&gt;24, "&gt; 24 Months")</f>
        <v>18 to 24 Months</v>
      </c>
      <c r="FM37" s="37" t="str" cm="1">
        <f t="array" ref="FM37">_xlfn.IFS(FD37="", "No Data", FD37&lt;0, "Negative/Future", FD37=0, "Zero Days", FD37&lt;=3, "&lt; 3 Months", FD37&lt;=6, "3 to 6 Months", FD37&lt;=9, "6 to 9 Months", FD37&lt;=12, "9 to 12 Months", FD37&lt;=15, "12 to 15 Months", FD37&lt;=18, "15 to 18 Months", FD37&lt;=24, "18 to 24 Months", FD37&gt;24, "&gt; 24 Months")</f>
        <v>9 to 12 Months</v>
      </c>
      <c r="FN37" s="37" t="str" cm="1">
        <f t="array" ref="FN37">_xlfn.IFS(FE37="", "No Data", FE37&lt;0, "Negative/Future", FE37=0, "Zero Days", FE37&lt;=3, "&lt; 3 Months", FE37&lt;=6, "3 to 6 Months", FE37&lt;=9, "6 to 9 Months", FE37&lt;=12, "9 to 12 Months", FE37&lt;=15, "12 to 15 Months", FE37&lt;=18, "15 to 18 Months", FE37&lt;=24, "18 to 24 Months", FE37&gt;24, "&gt; 24 Months")</f>
        <v>No Data</v>
      </c>
      <c r="FO37" s="37" t="str" cm="1">
        <f t="array" ref="FO37">_xlfn.IFS(FG37="", "No Data", FG37&lt;0, "Negative/Future", FG37=0, "Zero Days", FG37&lt;=3, "&lt; 3 Months", FG37&lt;=6, "3 to 6 Months", FG37&lt;=9, "6 to 9 Months", FG37&lt;=12, "9 to 12 Months", FG37&lt;=15, "12 to 15 Months", FG37&lt;=18, "15 to 18 Months", FG37&lt;=24, "18 to 24 Months", FG37&gt;24, "&gt; 24 Months")</f>
        <v>No Data</v>
      </c>
      <c r="FP37" s="37" t="str" cm="1">
        <f t="array" ref="FP37">_xlfn.IFS(FF37="", "No Data", FF37&lt;0, "Negative/Future", FF37=0, "Zero Days", FF37&lt;=3, "&lt; 3 Months", FF37&lt;=6, "3 to 6 Months", FF37&lt;=9, "6 to 9 Months", FF37&lt;=12, "9 to 12 Months", FF37&lt;=15, "12 to 15 Months", FF37&lt;=18, "15 to 18 Months", FF37&lt;=24, "18 to 24 Months", FF37&gt;24, "&gt; 24 Months")</f>
        <v>No Data</v>
      </c>
      <c r="FQ37" s="29" t="s">
        <v>415</v>
      </c>
      <c r="FR37" s="29">
        <v>9386007608</v>
      </c>
      <c r="FS37" s="38" t="str">
        <f>VLOOKUP(_xlfn.XLOOKUP(B37,[1]MDA_Assets!D:D,[1]MDA_Assets!I:I,"",0),[1]Validation!$B$1:$C$8,2,0)</f>
        <v>B</v>
      </c>
      <c r="FT37" s="38" t="s">
        <v>296</v>
      </c>
      <c r="FU37" s="31">
        <f>_xlfn.XLOOKUP(B37,[1]MDA_Assets!D:D,[1]MDA_Assets!X:X,"",0)</f>
        <v>0</v>
      </c>
      <c r="FV37" s="39">
        <v>4</v>
      </c>
      <c r="FW37" s="39">
        <v>0</v>
      </c>
      <c r="FX37" s="39">
        <v>0</v>
      </c>
      <c r="FY37" s="39">
        <v>5</v>
      </c>
      <c r="FZ37" s="40">
        <f t="shared" si="6"/>
        <v>46057</v>
      </c>
      <c r="GA37" s="40">
        <f t="shared" si="6"/>
        <v>46057</v>
      </c>
      <c r="GB37" s="40">
        <f t="shared" si="7"/>
        <v>46242</v>
      </c>
      <c r="GC37" s="40">
        <f t="shared" si="8"/>
        <v>46242</v>
      </c>
      <c r="GD37" s="40">
        <f t="shared" si="9"/>
        <v>45876</v>
      </c>
      <c r="GE37" s="40">
        <f t="shared" si="10"/>
        <v>45511</v>
      </c>
      <c r="GF37" s="40" t="str">
        <f t="shared" si="39"/>
        <v/>
      </c>
      <c r="GG37" s="40" t="str">
        <f t="shared" si="39"/>
        <v/>
      </c>
      <c r="GH37" s="40" t="str">
        <f t="shared" si="39"/>
        <v/>
      </c>
      <c r="GI37" s="39">
        <f t="shared" si="40"/>
        <v>2</v>
      </c>
      <c r="GJ37" s="39">
        <f t="shared" si="41"/>
        <v>0</v>
      </c>
      <c r="GK37" s="39">
        <f t="shared" si="42"/>
        <v>2</v>
      </c>
      <c r="GL37" s="39">
        <f t="shared" si="43"/>
        <v>2</v>
      </c>
    </row>
    <row r="38" spans="1:194" x14ac:dyDescent="0.25">
      <c r="A38" s="19">
        <v>40</v>
      </c>
      <c r="B38" s="43" t="s">
        <v>418</v>
      </c>
      <c r="C38" s="43" t="s">
        <v>186</v>
      </c>
      <c r="D38" s="43" t="s">
        <v>241</v>
      </c>
      <c r="E38" s="43" t="s">
        <v>419</v>
      </c>
      <c r="F38" s="43" t="s">
        <v>420</v>
      </c>
      <c r="G38" s="43" t="s">
        <v>190</v>
      </c>
      <c r="H38" s="43" t="s">
        <v>291</v>
      </c>
      <c r="I38" s="43" t="s">
        <v>192</v>
      </c>
      <c r="J38" s="44">
        <f t="shared" si="12"/>
        <v>45982.770833333336</v>
      </c>
      <c r="K38" s="44">
        <v>45618.770833333336</v>
      </c>
      <c r="L38" s="44">
        <v>44782</v>
      </c>
      <c r="M38" s="43" t="s">
        <v>2709</v>
      </c>
      <c r="N38" s="43" t="s">
        <v>2710</v>
      </c>
      <c r="O38" s="44">
        <v>46122.147407407407</v>
      </c>
      <c r="P38" s="43">
        <v>3754</v>
      </c>
      <c r="Q38" s="43">
        <v>2379</v>
      </c>
      <c r="R38" s="43">
        <v>1374</v>
      </c>
      <c r="S38" s="43" t="s">
        <v>206</v>
      </c>
      <c r="T38" s="44">
        <v>46120.770833333336</v>
      </c>
      <c r="U38" s="44">
        <v>46120.770833333336</v>
      </c>
      <c r="V38" s="44">
        <v>46120.770833333336</v>
      </c>
      <c r="W38" s="44">
        <v>46120.770833333336</v>
      </c>
      <c r="X38" s="44">
        <v>46120.770833333336</v>
      </c>
      <c r="Y38" s="44">
        <v>45937.770833333336</v>
      </c>
      <c r="Z38" s="43" t="s">
        <v>199</v>
      </c>
      <c r="AA38" s="43"/>
      <c r="AB38" s="43"/>
      <c r="AC38" s="43"/>
      <c r="AD38" s="43"/>
      <c r="AE38" s="43">
        <v>10</v>
      </c>
      <c r="AF38" s="43" t="s">
        <v>314</v>
      </c>
      <c r="AG38" s="43" t="s">
        <v>314</v>
      </c>
      <c r="AH38" s="43" t="s">
        <v>280</v>
      </c>
      <c r="AI38" s="43" t="s">
        <v>280</v>
      </c>
      <c r="AJ38" s="43" t="s">
        <v>2711</v>
      </c>
      <c r="AK38" s="43" t="s">
        <v>285</v>
      </c>
      <c r="AL38" s="47">
        <v>46272</v>
      </c>
      <c r="AM38" s="47">
        <v>46272</v>
      </c>
      <c r="AN38" s="47">
        <v>46422</v>
      </c>
      <c r="AO38" s="47">
        <v>46422</v>
      </c>
      <c r="AP38" s="47">
        <v>46547</v>
      </c>
      <c r="AQ38" s="47">
        <v>46485</v>
      </c>
      <c r="AR38" s="48"/>
      <c r="AS38" s="48"/>
      <c r="AT38" s="48"/>
      <c r="AU38" s="43">
        <v>0</v>
      </c>
      <c r="AV38" s="43">
        <v>0</v>
      </c>
      <c r="AW38" s="43">
        <v>0</v>
      </c>
      <c r="AX38" s="51" t="s">
        <v>421</v>
      </c>
      <c r="AY38" s="51" t="s">
        <v>237</v>
      </c>
      <c r="AZ38" s="51" t="s">
        <v>198</v>
      </c>
      <c r="BA38" s="20">
        <f t="shared" ca="1" si="13"/>
        <v>0</v>
      </c>
      <c r="BB38" s="20">
        <f t="shared" ca="1" si="13"/>
        <v>0</v>
      </c>
      <c r="BC38" s="20">
        <f t="shared" ca="1" si="13"/>
        <v>0</v>
      </c>
      <c r="BD38" s="20">
        <f t="shared" ca="1" si="13"/>
        <v>0</v>
      </c>
      <c r="BE38" s="20">
        <f t="shared" ca="1" si="13"/>
        <v>0</v>
      </c>
      <c r="BF38" s="20">
        <f t="shared" ca="1" si="13"/>
        <v>0</v>
      </c>
      <c r="BG38" s="21" t="str">
        <f t="shared" ca="1" si="13"/>
        <v/>
      </c>
      <c r="BH38" s="21" t="str">
        <f t="shared" ca="1" si="13"/>
        <v/>
      </c>
      <c r="BI38" s="21" t="str">
        <f t="shared" ca="1" si="13"/>
        <v/>
      </c>
      <c r="BJ38" s="22">
        <f t="shared" ca="1" si="14"/>
        <v>0</v>
      </c>
      <c r="BK38" s="21">
        <f t="shared" si="15"/>
        <v>5</v>
      </c>
      <c r="BL38" s="22">
        <f t="shared" ca="1" si="16"/>
        <v>4023</v>
      </c>
      <c r="BM38" s="22">
        <f t="shared" ca="1" si="17"/>
        <v>2534</v>
      </c>
      <c r="BN38" s="23">
        <f t="shared" ca="1" si="18"/>
        <v>1489</v>
      </c>
      <c r="BO38" s="24">
        <f t="shared" ca="1" si="19"/>
        <v>269</v>
      </c>
      <c r="BP38" s="51" t="str">
        <f>_xlfn.XLOOKUP(E38,[1]Validation!E:E,[1]Validation!F:F,"")</f>
        <v>EV37</v>
      </c>
      <c r="BQ38" s="51" t="str">
        <f>_xlfn.XLOOKUP(BP38,[1]Validation!F:F,[1]Validation!G:G,"")</f>
        <v>EV30 to EV45</v>
      </c>
      <c r="BR38" s="52" t="str">
        <f>VLOOKUP(G38,[1]Validation!$B$1:$C$9,2,0)</f>
        <v>B</v>
      </c>
      <c r="BS38" s="51">
        <f t="shared" ca="1" si="20"/>
        <v>18</v>
      </c>
      <c r="BT38" s="53">
        <f>_xlfn.XLOOKUP(B38,'[2]1. All Calls'!$R:$R,'[2]1. All Calls'!$A:$A,"",0)</f>
        <v>46155.637962963003</v>
      </c>
      <c r="BU38" s="51" t="str">
        <f>_xlfn.XLOOKUP(B38,'[2]1. All Calls'!$R:$R,'[2]1. All Calls'!$F:$F,"",0)</f>
        <v>CC-02079410</v>
      </c>
      <c r="BV38" s="51" t="str">
        <f>_xlfn.XLOOKUP(B38,'[2]1. All Calls'!$R:$R,'[2]1. All Calls'!$J:$J,"",0)</f>
        <v>General Service</v>
      </c>
      <c r="BW38" s="53">
        <f>_xlfn.XLOOKUP(B38,'[2]Sch Calls'!$R:$R,'[2]Sch Calls'!$A:$A,"",0)</f>
        <v>46121.720069444404</v>
      </c>
      <c r="BX38" s="51">
        <f>_xlfn.XLOOKUP(B38,'[2]Sch Calls'!$R:$R,'[2]Sch Calls'!$B:$B,"",0)</f>
        <v>3754</v>
      </c>
      <c r="BY38" s="51" t="str">
        <f t="shared" si="21"/>
        <v>06-Oct-26</v>
      </c>
      <c r="BZ38" s="51" t="str">
        <f t="shared" si="21"/>
        <v>06-Oct-26</v>
      </c>
      <c r="CA38" s="51" t="str">
        <f t="shared" si="22"/>
        <v>09-Jan-27</v>
      </c>
      <c r="CB38" s="51" t="str">
        <f t="shared" si="23"/>
        <v>07-Oct-27</v>
      </c>
      <c r="CC38" s="51" t="str">
        <f t="shared" si="24"/>
        <v>08-Oct-27</v>
      </c>
      <c r="CD38" s="51" t="str">
        <f t="shared" si="25"/>
        <v>09-Apr-27</v>
      </c>
      <c r="CE38" s="51">
        <f t="shared" ca="1" si="26"/>
        <v>55</v>
      </c>
      <c r="CF38" s="51">
        <f t="shared" ca="1" si="26"/>
        <v>55</v>
      </c>
      <c r="CG38" s="51">
        <f t="shared" ca="1" si="27"/>
        <v>55</v>
      </c>
      <c r="CH38" s="51">
        <f t="shared" ca="1" si="28"/>
        <v>55</v>
      </c>
      <c r="CI38" s="51">
        <f t="shared" ca="1" si="29"/>
        <v>238</v>
      </c>
      <c r="CJ38" s="51">
        <f t="shared" ca="1" si="30"/>
        <v>55</v>
      </c>
      <c r="CK38" s="51">
        <f t="shared" ca="1" si="44"/>
        <v>275</v>
      </c>
      <c r="CL38" s="51">
        <f t="shared" ca="1" si="44"/>
        <v>275</v>
      </c>
      <c r="CM38" s="51">
        <f t="shared" ca="1" si="44"/>
        <v>275</v>
      </c>
      <c r="CN38" s="51">
        <f t="shared" ca="1" si="44"/>
        <v>275</v>
      </c>
      <c r="CO38" s="51">
        <f t="shared" ca="1" si="44"/>
        <v>1190</v>
      </c>
      <c r="CP38" s="51">
        <f t="shared" ca="1" si="44"/>
        <v>275</v>
      </c>
      <c r="CQ38" s="51">
        <f t="shared" ca="1" si="45"/>
        <v>1225</v>
      </c>
      <c r="CR38" s="51">
        <f t="shared" ca="1" si="45"/>
        <v>1225</v>
      </c>
      <c r="CS38" s="51">
        <f t="shared" ca="1" si="45"/>
        <v>2725</v>
      </c>
      <c r="CT38" s="51">
        <f t="shared" ca="1" si="45"/>
        <v>2725</v>
      </c>
      <c r="CU38" s="51">
        <f t="shared" ca="1" si="45"/>
        <v>3057</v>
      </c>
      <c r="CV38" s="54">
        <f t="shared" ca="1" si="45"/>
        <v>3725</v>
      </c>
      <c r="CW38" s="25" t="s">
        <v>195</v>
      </c>
      <c r="CX38" s="55">
        <v>0.62</v>
      </c>
      <c r="CY38" s="55"/>
      <c r="CZ38" s="26" t="s">
        <v>324</v>
      </c>
      <c r="DA38" s="26" t="s">
        <v>324</v>
      </c>
      <c r="DB38" s="26" t="s">
        <v>324</v>
      </c>
      <c r="DC38" s="26" t="s">
        <v>324</v>
      </c>
      <c r="DD38" s="26" t="s">
        <v>324</v>
      </c>
      <c r="DE38" s="26" t="s">
        <v>324</v>
      </c>
      <c r="DF38" s="26" t="s">
        <v>324</v>
      </c>
      <c r="DG38" s="26" t="s">
        <v>324</v>
      </c>
      <c r="DH38" s="26" t="s">
        <v>324</v>
      </c>
      <c r="DI38" s="26" t="s">
        <v>324</v>
      </c>
      <c r="DJ38" s="26" t="s">
        <v>324</v>
      </c>
      <c r="DK38" s="26" t="s">
        <v>324</v>
      </c>
      <c r="DL38" s="27">
        <f t="shared" si="31"/>
        <v>46230.637962963003</v>
      </c>
      <c r="DM38" s="28">
        <f t="shared" ca="1" si="32"/>
        <v>0</v>
      </c>
      <c r="DN38" s="56">
        <f>_xlfn.XLOOKUP(B38,'[2]1. All Calls'!$R:$R,'[2]1. All Calls'!$A:$A,"",0)</f>
        <v>46155.637962963003</v>
      </c>
      <c r="DO38" s="57" t="str">
        <f ca="1">VLOOKUP(DM38,[1]Validation!$B$20:$C$25,2,0)</f>
        <v>Within 3 months</v>
      </c>
      <c r="DP38" s="58" t="str">
        <f>_xlfn.XLOOKUP(B38,'[1]Active AMCs- Dealer'!E:E,'[1]Active AMCs- Dealer'!L:L,"Not in AMC",0)</f>
        <v>Not in AMC</v>
      </c>
      <c r="DQ38" s="50" t="s">
        <v>238</v>
      </c>
      <c r="DR38" s="29" t="str">
        <f>_xlfn.XLOOKUP(B38,'[2]1. All Calls'!$R:$R,'[2]1. All Calls'!$F:$F,"",0)</f>
        <v>CC-02079410</v>
      </c>
      <c r="DS38" s="29" t="str">
        <f>_xlfn.XLOOKUP(B38,'[2]1. All Calls'!$R:$R,'[2]1. All Calls'!$AB:$AB,"",0)</f>
        <v>Today We attend the customer site for general visit so we check and found that compressor running good condition</v>
      </c>
      <c r="DT38" s="30">
        <f>_xlfn.XLOOKUP(DR38,'[2]1. All Calls'!$F:$F,'[2]1. All Calls'!$A:$A,"",0)</f>
        <v>46155.637962963003</v>
      </c>
      <c r="DU38" s="31">
        <f>_xlfn.XLOOKUP(DR38,'[2]1. All Calls'!$F:$F,'[2]1. All Calls'!$B:$B,"",0)</f>
        <v>4151</v>
      </c>
      <c r="DV38" s="31">
        <f>_xlfn.XLOOKUP(B38,[1]MDA_Assets!D:D,[1]MDA_Assets!N:N,"",0)</f>
        <v>2640</v>
      </c>
      <c r="DW38" s="31">
        <f>_xlfn.XLOOKUP(B38,[1]MDA_Assets!D:D,[1]MDA_Assets!O:O,"",0)</f>
        <v>1510</v>
      </c>
      <c r="DX38" s="32" t="str">
        <f>_xlfn.XLOOKUP(B38,[1]MDA_Assets!D:D,[1]MDA_Assets!Q:Q,"",0)</f>
        <v>XD</v>
      </c>
      <c r="DY38" s="33">
        <f>_xlfn.XLOOKUP(B38,[1]MDA_Assets!D:D,[1]MDA_Assets!R:R,"",0)</f>
        <v>46121</v>
      </c>
      <c r="DZ38" s="33">
        <f>_xlfn.XLOOKUP(B38,[1]MDA_Assets!D:D,[1]MDA_Assets!S:S,"",0)</f>
        <v>46121</v>
      </c>
      <c r="EA38" s="33">
        <f>_xlfn.XLOOKUP(B38,[1]MDA_Assets!D:D,[1]MDA_Assets!T:T,"",0)</f>
        <v>46121</v>
      </c>
      <c r="EB38" s="33">
        <f>_xlfn.XLOOKUP(B38,[1]MDA_Assets!D:D,[1]MDA_Assets!U:U,"",0)</f>
        <v>46121</v>
      </c>
      <c r="EC38" s="33">
        <f>_xlfn.XLOOKUP(B38,[1]MDA_Assets!D:D,[1]MDA_Assets!V:V,"",0)</f>
        <v>46121</v>
      </c>
      <c r="ED38" s="33">
        <f>_xlfn.XLOOKUP(B38,[1]MDA_Assets!D:D,[1]MDA_Assets!W:W,"",0)</f>
        <v>45938</v>
      </c>
      <c r="EE38" s="32" t="str">
        <f>_xlfn.XLOOKUP(B38,[1]MDA_Assets!D:D,[1]MDA_Assets!X:X,"",0)</f>
        <v>Yes</v>
      </c>
      <c r="EF38" s="33">
        <f>_xlfn.XLOOKUP(B38,[1]MDA_Assets!D:D,[1]MDA_Assets!Y:Y,"",0)</f>
        <v>0</v>
      </c>
      <c r="EG38" s="33">
        <f>_xlfn.XLOOKUP(B38,[1]MDA_Assets!D:D,[1]MDA_Assets!Z:Z,"",0)</f>
        <v>0</v>
      </c>
      <c r="EH38" s="33">
        <f>_xlfn.XLOOKUP(B38,[1]MDA_Assets!D:D,[1]MDA_Assets!AA:AA,"",0)</f>
        <v>0</v>
      </c>
      <c r="EI38" s="34">
        <f>_xlfn.XLOOKUP(B38,[1]MDA_Assets!D:D,[1]MDA_Assets!P:P,"",0)</f>
        <v>5</v>
      </c>
      <c r="EJ38" s="35" t="str">
        <f>_xlfn.XLOOKUP(B38,[1]MDA_Assets!D:D,[1]MDA_Assets!AB:AB,"",0)</f>
        <v>1103</v>
      </c>
      <c r="EK38" s="35" t="str">
        <f>_xlfn.XLOOKUP(B38,[1]MDA_Assets!D:D,[1]MDA_Assets!AC:AC,"",0)</f>
        <v>1103</v>
      </c>
      <c r="EL38" s="35" t="str">
        <f>_xlfn.XLOOKUP(B38,[1]MDA_Assets!D:D,[1]MDA_Assets!AD:AD,"",0)</f>
        <v>2603</v>
      </c>
      <c r="EM38" s="35" t="str">
        <f>_xlfn.XLOOKUP(B38,[1]MDA_Assets!D:D,[1]MDA_Assets!AE:AE,"",0)</f>
        <v>2603</v>
      </c>
      <c r="EN38" s="35" t="str">
        <f>_xlfn.XLOOKUP(B38,[1]MDA_Assets!D:D,[1]MDA_Assets!AF:AF,"",0)</f>
        <v>3850</v>
      </c>
      <c r="EO38" s="35" t="str">
        <f>_xlfn.XLOOKUP(B38,[1]MDA_Assets!D:D,[1]MDA_Assets!AG:AG,"",0)</f>
        <v>3603</v>
      </c>
      <c r="EP38" s="36">
        <f t="shared" si="33"/>
        <v>152</v>
      </c>
      <c r="EQ38" s="36">
        <f t="shared" si="33"/>
        <v>152</v>
      </c>
      <c r="ER38" s="36">
        <f t="shared" si="34"/>
        <v>302</v>
      </c>
      <c r="ES38" s="36">
        <f t="shared" si="35"/>
        <v>302</v>
      </c>
      <c r="ET38" s="36">
        <f t="shared" si="36"/>
        <v>610</v>
      </c>
      <c r="EU38" s="36">
        <f t="shared" si="37"/>
        <v>365</v>
      </c>
      <c r="EV38" s="36" t="str">
        <f t="shared" si="38"/>
        <v/>
      </c>
      <c r="EW38" s="36" t="str">
        <f t="shared" si="3"/>
        <v/>
      </c>
      <c r="EX38" s="36" t="str">
        <f t="shared" si="4"/>
        <v/>
      </c>
      <c r="EY38" s="36">
        <f t="shared" si="47"/>
        <v>4.91</v>
      </c>
      <c r="EZ38" s="36">
        <f t="shared" si="47"/>
        <v>4.91</v>
      </c>
      <c r="FA38" s="36">
        <f t="shared" si="47"/>
        <v>9.75</v>
      </c>
      <c r="FB38" s="36">
        <f t="shared" si="46"/>
        <v>9.75</v>
      </c>
      <c r="FC38" s="36">
        <f t="shared" si="46"/>
        <v>19.680000000000003</v>
      </c>
      <c r="FD38" s="36">
        <f t="shared" si="46"/>
        <v>11.78</v>
      </c>
      <c r="FE38" s="36" t="str">
        <f t="shared" si="46"/>
        <v/>
      </c>
      <c r="FF38" s="36" t="str">
        <f t="shared" si="46"/>
        <v/>
      </c>
      <c r="FG38" s="36" t="str">
        <f t="shared" si="46"/>
        <v/>
      </c>
      <c r="FH38" s="37" t="str" cm="1">
        <f t="array" ref="FH38">_xlfn.IFS(EY38="", "No Data", EY38&lt;0, "Negative/Future", EY38=0, "Zero Days", EY38&lt;=3, "&lt; 3 Months", EY38&lt;=6, "3 to 6 Months", EY38&lt;=9, "6 to 9 Months", EY38&lt;=12, "9 to 12 Months", EY38&lt;=15, "12 to 15 Months", EY38&lt;=18, "15 to 18 Months", EY38&lt;=24, "18 to 24 Months", EY38&gt;24, "&gt; 24 Months")</f>
        <v>3 to 6 Months</v>
      </c>
      <c r="FI38" s="37" t="str" cm="1">
        <f t="array" ref="FI38">_xlfn.IFS(EZ38="", "No Data", EZ38&lt;0, "Negative/Future", EZ38=0, "Zero Days", EZ38&lt;=3, "&lt; 3 Months", EZ38&lt;=6, "3 to 6 Months", EZ38&lt;=9, "6 to 9 Months", EZ38&lt;=12, "9 to 12 Months", EZ38&lt;=15, "12 to 15 Months", EZ38&lt;=18, "15 to 18 Months", EZ38&lt;=24, "18 to 24 Months", EZ38&gt;24, "&gt; 24 Months")</f>
        <v>3 to 6 Months</v>
      </c>
      <c r="FJ38" s="37" t="str" cm="1">
        <f t="array" ref="FJ38">_xlfn.IFS(FA38="", "No Data", FA38&lt;0, "Negative/Future", FA38=0, "Zero Days", FA38&lt;=3, "&lt; 3 Months", FA38&lt;=6, "3 to 6 Months", FA38&lt;=9, "6 to 9 Months", FA38&lt;=12, "9 to 12 Months", FA38&lt;=15, "12 to 15 Months", FA38&lt;=18, "15 to 18 Months", FA38&lt;=24, "18 to 24 Months", FA38&gt;24, "&gt; 24 Months")</f>
        <v>9 to 12 Months</v>
      </c>
      <c r="FK38" s="37" t="str" cm="1">
        <f t="array" ref="FK38">_xlfn.IFS(FB38="", "No Data", FB38&lt;0, "Negative/Future", FB38=0, "Zero Days", FB38&lt;=3, "&lt; 3 Months", FB38&lt;=6, "3 to 6 Months", FB38&lt;=9, "6 to 9 Months", FB38&lt;=12, "9 to 12 Months", FB38&lt;=15, "12 to 15 Months", FB38&lt;=18, "15 to 18 Months", FB38&lt;=24, "18 to 24 Months", FB38&gt;24, "&gt; 24 Months")</f>
        <v>9 to 12 Months</v>
      </c>
      <c r="FL38" s="37" t="str" cm="1">
        <f t="array" ref="FL38">_xlfn.IFS(FC38="", "No Data", FC38&lt;0, "Negative/Future", FC38=0, "Zero Days", FC38&lt;=3, "&lt; 3 Months", FC38&lt;=6, "3 to 6 Months", FC38&lt;=9, "6 to 9 Months", FC38&lt;=12, "9 to 12 Months", FC38&lt;=15, "12 to 15 Months", FC38&lt;=18, "15 to 18 Months", FC38&lt;=24, "18 to 24 Months", FC38&gt;24, "&gt; 24 Months")</f>
        <v>18 to 24 Months</v>
      </c>
      <c r="FM38" s="37" t="str" cm="1">
        <f t="array" ref="FM38">_xlfn.IFS(FD38="", "No Data", FD38&lt;0, "Negative/Future", FD38=0, "Zero Days", FD38&lt;=3, "&lt; 3 Months", FD38&lt;=6, "3 to 6 Months", FD38&lt;=9, "6 to 9 Months", FD38&lt;=12, "9 to 12 Months", FD38&lt;=15, "12 to 15 Months", FD38&lt;=18, "15 to 18 Months", FD38&lt;=24, "18 to 24 Months", FD38&gt;24, "&gt; 24 Months")</f>
        <v>9 to 12 Months</v>
      </c>
      <c r="FN38" s="37" t="str" cm="1">
        <f t="array" ref="FN38">_xlfn.IFS(FE38="", "No Data", FE38&lt;0, "Negative/Future", FE38=0, "Zero Days", FE38&lt;=3, "&lt; 3 Months", FE38&lt;=6, "3 to 6 Months", FE38&lt;=9, "6 to 9 Months", FE38&lt;=12, "9 to 12 Months", FE38&lt;=15, "12 to 15 Months", FE38&lt;=18, "15 to 18 Months", FE38&lt;=24, "18 to 24 Months", FE38&gt;24, "&gt; 24 Months")</f>
        <v>No Data</v>
      </c>
      <c r="FO38" s="37" t="str" cm="1">
        <f t="array" ref="FO38">_xlfn.IFS(FG38="", "No Data", FG38&lt;0, "Negative/Future", FG38=0, "Zero Days", FG38&lt;=3, "&lt; 3 Months", FG38&lt;=6, "3 to 6 Months", FG38&lt;=9, "6 to 9 Months", FG38&lt;=12, "9 to 12 Months", FG38&lt;=15, "12 to 15 Months", FG38&lt;=18, "15 to 18 Months", FG38&lt;=24, "18 to 24 Months", FG38&gt;24, "&gt; 24 Months")</f>
        <v>No Data</v>
      </c>
      <c r="FP38" s="37" t="str" cm="1">
        <f t="array" ref="FP38">_xlfn.IFS(FF38="", "No Data", FF38&lt;0, "Negative/Future", FF38=0, "Zero Days", FF38&lt;=3, "&lt; 3 Months", FF38&lt;=6, "3 to 6 Months", FF38&lt;=9, "6 to 9 Months", FF38&lt;=12, "9 to 12 Months", FF38&lt;=15, "12 to 15 Months", FF38&lt;=18, "15 to 18 Months", FF38&lt;=24, "18 to 24 Months", FF38&gt;24, "&gt; 24 Months")</f>
        <v>No Data</v>
      </c>
      <c r="FQ38" s="29" t="s">
        <v>422</v>
      </c>
      <c r="FR38" s="29">
        <v>9835068765</v>
      </c>
      <c r="FS38" s="38" t="str">
        <f>VLOOKUP(_xlfn.XLOOKUP(B38,[1]MDA_Assets!D:D,[1]MDA_Assets!I:I,"",0),[1]Validation!$B$1:$C$8,2,0)</f>
        <v>B</v>
      </c>
      <c r="FT38" s="38" t="s">
        <v>202</v>
      </c>
      <c r="FU38" s="31" t="str">
        <f>_xlfn.XLOOKUP(B38,[1]MDA_Assets!D:D,[1]MDA_Assets!X:X,"",0)</f>
        <v>Yes</v>
      </c>
      <c r="FV38" s="39">
        <v>0</v>
      </c>
      <c r="FW38" s="39">
        <v>0</v>
      </c>
      <c r="FX38" s="39">
        <v>0</v>
      </c>
      <c r="FY38" s="39">
        <v>9</v>
      </c>
      <c r="FZ38" s="40">
        <f t="shared" si="6"/>
        <v>46273</v>
      </c>
      <c r="GA38" s="40">
        <f t="shared" si="6"/>
        <v>46273</v>
      </c>
      <c r="GB38" s="40">
        <f t="shared" si="7"/>
        <v>46423</v>
      </c>
      <c r="GC38" s="40">
        <f t="shared" si="8"/>
        <v>46423</v>
      </c>
      <c r="GD38" s="40">
        <f t="shared" si="9"/>
        <v>46731</v>
      </c>
      <c r="GE38" s="40">
        <f t="shared" si="10"/>
        <v>46303</v>
      </c>
      <c r="GF38" s="40" t="str">
        <f t="shared" si="39"/>
        <v/>
      </c>
      <c r="GG38" s="40" t="str">
        <f t="shared" si="39"/>
        <v/>
      </c>
      <c r="GH38" s="40" t="str">
        <f t="shared" si="39"/>
        <v/>
      </c>
      <c r="GI38" s="39">
        <f t="shared" si="40"/>
        <v>0</v>
      </c>
      <c r="GJ38" s="39">
        <f t="shared" si="41"/>
        <v>0</v>
      </c>
      <c r="GK38" s="39">
        <f t="shared" si="42"/>
        <v>0</v>
      </c>
      <c r="GL38" s="39">
        <f t="shared" si="43"/>
        <v>6</v>
      </c>
    </row>
    <row r="39" spans="1:194" x14ac:dyDescent="0.25">
      <c r="A39" s="19">
        <v>41</v>
      </c>
      <c r="B39" s="43" t="s">
        <v>423</v>
      </c>
      <c r="C39" s="43" t="s">
        <v>254</v>
      </c>
      <c r="D39" s="43" t="s">
        <v>241</v>
      </c>
      <c r="E39" s="43" t="s">
        <v>346</v>
      </c>
      <c r="F39" s="43" t="s">
        <v>2712</v>
      </c>
      <c r="G39" s="43" t="s">
        <v>190</v>
      </c>
      <c r="H39" s="43" t="s">
        <v>291</v>
      </c>
      <c r="I39" s="43" t="s">
        <v>192</v>
      </c>
      <c r="J39" s="44">
        <f t="shared" si="12"/>
        <v>45184.1875</v>
      </c>
      <c r="K39" s="44">
        <v>44820.1875</v>
      </c>
      <c r="L39" s="44">
        <v>44740</v>
      </c>
      <c r="M39" s="43" t="s">
        <v>424</v>
      </c>
      <c r="N39" s="43" t="s">
        <v>193</v>
      </c>
      <c r="O39" s="44">
        <v>46020.433240740742</v>
      </c>
      <c r="P39" s="43">
        <v>17184</v>
      </c>
      <c r="Q39" s="43">
        <v>9108</v>
      </c>
      <c r="R39" s="43">
        <v>8076</v>
      </c>
      <c r="S39" s="43" t="s">
        <v>206</v>
      </c>
      <c r="T39" s="44">
        <v>45726.770833333336</v>
      </c>
      <c r="U39" s="44">
        <v>45726.770833333336</v>
      </c>
      <c r="V39" s="44">
        <v>45726.770833333336</v>
      </c>
      <c r="W39" s="44">
        <v>45726.770833333336</v>
      </c>
      <c r="X39" s="44">
        <v>45726.770833333336</v>
      </c>
      <c r="Y39" s="44">
        <v>45310.770833333336</v>
      </c>
      <c r="Z39" s="43" t="s">
        <v>199</v>
      </c>
      <c r="AA39" s="43"/>
      <c r="AB39" s="43"/>
      <c r="AC39" s="43"/>
      <c r="AD39" s="43"/>
      <c r="AE39" s="43">
        <v>2</v>
      </c>
      <c r="AF39" s="43" t="s">
        <v>425</v>
      </c>
      <c r="AG39" s="43" t="s">
        <v>425</v>
      </c>
      <c r="AH39" s="43" t="s">
        <v>426</v>
      </c>
      <c r="AI39" s="43" t="s">
        <v>258</v>
      </c>
      <c r="AJ39" s="43" t="s">
        <v>207</v>
      </c>
      <c r="AK39" s="43" t="s">
        <v>425</v>
      </c>
      <c r="AL39" s="46">
        <v>45906</v>
      </c>
      <c r="AM39" s="46">
        <v>45906</v>
      </c>
      <c r="AN39" s="46">
        <v>46091</v>
      </c>
      <c r="AO39" s="46">
        <v>46091</v>
      </c>
      <c r="AP39" s="46">
        <v>46040</v>
      </c>
      <c r="AQ39" s="46">
        <v>46091</v>
      </c>
      <c r="AR39" s="48"/>
      <c r="AS39" s="48"/>
      <c r="AT39" s="48"/>
      <c r="AU39" s="43">
        <v>1</v>
      </c>
      <c r="AV39" s="43">
        <v>0</v>
      </c>
      <c r="AW39" s="43">
        <v>0</v>
      </c>
      <c r="AX39" s="51" t="s">
        <v>408</v>
      </c>
      <c r="AY39" s="51" t="s">
        <v>409</v>
      </c>
      <c r="AZ39" s="51" t="s">
        <v>198</v>
      </c>
      <c r="BA39" s="20">
        <f t="shared" ca="1" si="13"/>
        <v>1</v>
      </c>
      <c r="BB39" s="20">
        <f t="shared" ca="1" si="13"/>
        <v>1</v>
      </c>
      <c r="BC39" s="20">
        <f t="shared" ca="1" si="13"/>
        <v>1</v>
      </c>
      <c r="BD39" s="20">
        <f t="shared" ca="1" si="13"/>
        <v>1</v>
      </c>
      <c r="BE39" s="20">
        <f t="shared" ca="1" si="13"/>
        <v>1</v>
      </c>
      <c r="BF39" s="20">
        <f t="shared" ca="1" si="13"/>
        <v>1</v>
      </c>
      <c r="BG39" s="21" t="str">
        <f t="shared" ca="1" si="13"/>
        <v/>
      </c>
      <c r="BH39" s="21" t="str">
        <f t="shared" ca="1" si="13"/>
        <v/>
      </c>
      <c r="BI39" s="21" t="str">
        <f t="shared" ca="1" si="13"/>
        <v/>
      </c>
      <c r="BJ39" s="22">
        <f t="shared" ca="1" si="14"/>
        <v>6</v>
      </c>
      <c r="BK39" s="21">
        <f t="shared" si="15"/>
        <v>2</v>
      </c>
      <c r="BL39" s="22">
        <f t="shared" ca="1" si="16"/>
        <v>17495</v>
      </c>
      <c r="BM39" s="22">
        <f t="shared" ca="1" si="17"/>
        <v>9272</v>
      </c>
      <c r="BN39" s="23">
        <f t="shared" ca="1" si="18"/>
        <v>8223</v>
      </c>
      <c r="BO39" s="24">
        <f t="shared" ca="1" si="19"/>
        <v>311</v>
      </c>
      <c r="BP39" s="51" t="str">
        <f>_xlfn.XLOOKUP(E39,[1]Validation!E:E,[1]Validation!F:F,"")</f>
        <v>EN11</v>
      </c>
      <c r="BQ39" s="51" t="str">
        <f>_xlfn.XLOOKUP(BP39,[1]Validation!F:F,[1]Validation!G:G,"")</f>
        <v>EN11 to EN22</v>
      </c>
      <c r="BR39" s="52" t="str">
        <f>VLOOKUP(G39,[1]Validation!$B$1:$C$9,2,0)</f>
        <v>B</v>
      </c>
      <c r="BS39" s="51">
        <f t="shared" ca="1" si="20"/>
        <v>45</v>
      </c>
      <c r="BT39" s="53">
        <f>_xlfn.XLOOKUP(B39,'[2]1. All Calls'!$R:$R,'[2]1. All Calls'!$A:$A,"",0)</f>
        <v>46020.661851851903</v>
      </c>
      <c r="BU39" s="51" t="str">
        <f>_xlfn.XLOOKUP(B39,'[2]1. All Calls'!$R:$R,'[2]1. All Calls'!$F:$F,"",0)</f>
        <v>CC-01921545</v>
      </c>
      <c r="BV39" s="51" t="str">
        <f>_xlfn.XLOOKUP(B39,'[2]1. All Calls'!$R:$R,'[2]1. All Calls'!$J:$J,"",0)</f>
        <v>Sales Call</v>
      </c>
      <c r="BW39" s="53">
        <f>_xlfn.XLOOKUP(B39,'[2]Sch Calls'!$R:$R,'[2]Sch Calls'!$A:$A,"",0)</f>
        <v>45727.356817129599</v>
      </c>
      <c r="BX39" s="51">
        <f>_xlfn.XLOOKUP(B39,'[2]Sch Calls'!$R:$R,'[2]Sch Calls'!$B:$B,"",0)</f>
        <v>14605</v>
      </c>
      <c r="BY39" s="51" t="str">
        <f t="shared" si="21"/>
        <v>07-Sep-25</v>
      </c>
      <c r="BZ39" s="51" t="str">
        <f t="shared" si="21"/>
        <v>07-Sep-25</v>
      </c>
      <c r="CA39" s="51" t="str">
        <f t="shared" si="22"/>
        <v>11-Dec-25</v>
      </c>
      <c r="CB39" s="51" t="str">
        <f t="shared" si="23"/>
        <v>08-Sep-26</v>
      </c>
      <c r="CC39" s="51" t="str">
        <f t="shared" si="24"/>
        <v>19-Jan-26</v>
      </c>
      <c r="CD39" s="51" t="str">
        <f t="shared" si="25"/>
        <v>11-Mar-26</v>
      </c>
      <c r="CE39" s="51">
        <f t="shared" ca="1" si="26"/>
        <v>449</v>
      </c>
      <c r="CF39" s="51">
        <f t="shared" ca="1" si="26"/>
        <v>449</v>
      </c>
      <c r="CG39" s="51">
        <f t="shared" ca="1" si="27"/>
        <v>449</v>
      </c>
      <c r="CH39" s="51">
        <f t="shared" ca="1" si="28"/>
        <v>449</v>
      </c>
      <c r="CI39" s="51">
        <f t="shared" ca="1" si="29"/>
        <v>865</v>
      </c>
      <c r="CJ39" s="51">
        <f t="shared" ca="1" si="30"/>
        <v>449</v>
      </c>
      <c r="CK39" s="51">
        <f t="shared" ca="1" si="44"/>
        <v>898</v>
      </c>
      <c r="CL39" s="51">
        <f t="shared" ca="1" si="44"/>
        <v>898</v>
      </c>
      <c r="CM39" s="51">
        <f t="shared" ca="1" si="44"/>
        <v>898</v>
      </c>
      <c r="CN39" s="51">
        <f t="shared" ca="1" si="44"/>
        <v>898</v>
      </c>
      <c r="CO39" s="51">
        <f t="shared" ca="1" si="44"/>
        <v>1730</v>
      </c>
      <c r="CP39" s="51">
        <f t="shared" ca="1" si="44"/>
        <v>898</v>
      </c>
      <c r="CQ39" s="51">
        <f t="shared" ca="1" si="45"/>
        <v>-264</v>
      </c>
      <c r="CR39" s="51">
        <f t="shared" ca="1" si="45"/>
        <v>-264</v>
      </c>
      <c r="CS39" s="51">
        <f t="shared" ca="1" si="45"/>
        <v>524</v>
      </c>
      <c r="CT39" s="51">
        <f t="shared" ca="1" si="45"/>
        <v>523</v>
      </c>
      <c r="CU39" s="51">
        <f t="shared" ca="1" si="45"/>
        <v>-1596</v>
      </c>
      <c r="CV39" s="54">
        <f t="shared" ca="1" si="45"/>
        <v>-264</v>
      </c>
      <c r="CW39" s="25" t="s">
        <v>195</v>
      </c>
      <c r="CX39" s="55">
        <v>0.53</v>
      </c>
      <c r="CY39" s="55"/>
      <c r="CZ39" s="26">
        <v>0</v>
      </c>
      <c r="DA39" s="26">
        <v>0</v>
      </c>
      <c r="DB39" s="26">
        <v>0</v>
      </c>
      <c r="DC39" s="26">
        <v>0</v>
      </c>
      <c r="DD39" s="26">
        <v>0</v>
      </c>
      <c r="DE39" s="26">
        <v>0</v>
      </c>
      <c r="DF39" s="26">
        <v>0</v>
      </c>
      <c r="DG39" s="26">
        <v>0</v>
      </c>
      <c r="DH39" s="26">
        <v>0</v>
      </c>
      <c r="DI39" s="26">
        <v>0</v>
      </c>
      <c r="DJ39" s="26">
        <v>0</v>
      </c>
      <c r="DK39" s="26">
        <v>0</v>
      </c>
      <c r="DL39" s="27">
        <f t="shared" si="31"/>
        <v>46095.661851851903</v>
      </c>
      <c r="DM39" s="28">
        <f t="shared" ca="1" si="32"/>
        <v>1</v>
      </c>
      <c r="DN39" s="56">
        <f>_xlfn.XLOOKUP(B39,'[2]1. All Calls'!$R:$R,'[2]1. All Calls'!$A:$A,"",0)</f>
        <v>46020.661851851903</v>
      </c>
      <c r="DO39" s="57" t="str">
        <f ca="1">VLOOKUP(DM39,[1]Validation!$B$20:$C$25,2,0)</f>
        <v>Above 3 months</v>
      </c>
      <c r="DP39" s="58" t="str">
        <f>_xlfn.XLOOKUP(B39,'[1]Active AMCs- Dealer'!E:E,'[1]Active AMCs- Dealer'!L:L,"Not in AMC",0)</f>
        <v>Not in AMC</v>
      </c>
      <c r="DQ39" s="50" t="s">
        <v>213</v>
      </c>
      <c r="DR39" s="29" t="str">
        <f>_xlfn.XLOOKUP(B39,'[2]1. All Calls'!$R:$R,'[2]1. All Calls'!$F:$F,"",0)</f>
        <v>CC-01921545</v>
      </c>
      <c r="DS39" s="29" t="str">
        <f>_xlfn.XLOOKUP(B39,'[2]1. All Calls'!$R:$R,'[2]1. All Calls'!$AB:$AB,"",0)</f>
        <v>Sales call carried out for HMR update</v>
      </c>
      <c r="DT39" s="30">
        <f>_xlfn.XLOOKUP(DR39,'[2]1. All Calls'!$F:$F,'[2]1. All Calls'!$A:$A,"",0)</f>
        <v>46020.661851851903</v>
      </c>
      <c r="DU39" s="31">
        <f>_xlfn.XLOOKUP(DR39,'[2]1. All Calls'!$F:$F,'[2]1. All Calls'!$B:$B,"",0)</f>
        <v>17184</v>
      </c>
      <c r="DV39" s="31">
        <f>_xlfn.XLOOKUP(B39,[1]MDA_Assets!D:D,[1]MDA_Assets!N:N,"",0)</f>
        <v>9108</v>
      </c>
      <c r="DW39" s="31">
        <f>_xlfn.XLOOKUP(B39,[1]MDA_Assets!D:D,[1]MDA_Assets!O:O,"",0)</f>
        <v>8076</v>
      </c>
      <c r="DX39" s="32" t="str">
        <f>_xlfn.XLOOKUP(B39,[1]MDA_Assets!D:D,[1]MDA_Assets!Q:Q,"",0)</f>
        <v>XD</v>
      </c>
      <c r="DY39" s="33">
        <f>_xlfn.XLOOKUP(B39,[1]MDA_Assets!D:D,[1]MDA_Assets!R:R,"",0)</f>
        <v>45727</v>
      </c>
      <c r="DZ39" s="33">
        <f>_xlfn.XLOOKUP(B39,[1]MDA_Assets!D:D,[1]MDA_Assets!S:S,"",0)</f>
        <v>45727</v>
      </c>
      <c r="EA39" s="33">
        <f>_xlfn.XLOOKUP(B39,[1]MDA_Assets!D:D,[1]MDA_Assets!T:T,"",0)</f>
        <v>45727</v>
      </c>
      <c r="EB39" s="33">
        <f>_xlfn.XLOOKUP(B39,[1]MDA_Assets!D:D,[1]MDA_Assets!U:U,"",0)</f>
        <v>45727</v>
      </c>
      <c r="EC39" s="33">
        <f>_xlfn.XLOOKUP(B39,[1]MDA_Assets!D:D,[1]MDA_Assets!V:V,"",0)</f>
        <v>45727</v>
      </c>
      <c r="ED39" s="33">
        <f>_xlfn.XLOOKUP(B39,[1]MDA_Assets!D:D,[1]MDA_Assets!W:W,"",0)</f>
        <v>45311</v>
      </c>
      <c r="EE39" s="32" t="str">
        <f>_xlfn.XLOOKUP(B39,[1]MDA_Assets!D:D,[1]MDA_Assets!X:X,"",0)</f>
        <v>Yes</v>
      </c>
      <c r="EF39" s="33">
        <f>_xlfn.XLOOKUP(B39,[1]MDA_Assets!D:D,[1]MDA_Assets!Y:Y,"",0)</f>
        <v>0</v>
      </c>
      <c r="EG39" s="33">
        <f>_xlfn.XLOOKUP(B39,[1]MDA_Assets!D:D,[1]MDA_Assets!Z:Z,"",0)</f>
        <v>0</v>
      </c>
      <c r="EH39" s="33">
        <f>_xlfn.XLOOKUP(B39,[1]MDA_Assets!D:D,[1]MDA_Assets!AA:AA,"",0)</f>
        <v>0</v>
      </c>
      <c r="EI39" s="34">
        <f>_xlfn.XLOOKUP(B39,[1]MDA_Assets!D:D,[1]MDA_Assets!P:P,"",0)</f>
        <v>2</v>
      </c>
      <c r="EJ39" s="35" t="str">
        <f>_xlfn.XLOOKUP(B39,[1]MDA_Assets!D:D,[1]MDA_Assets!AB:AB,"",0)</f>
        <v>634</v>
      </c>
      <c r="EK39" s="35" t="str">
        <f>_xlfn.XLOOKUP(B39,[1]MDA_Assets!D:D,[1]MDA_Assets!AC:AC,"",0)</f>
        <v>634</v>
      </c>
      <c r="EL39" s="35" t="str">
        <f>_xlfn.XLOOKUP(B39,[1]MDA_Assets!D:D,[1]MDA_Assets!AD:AD,"",0)</f>
        <v>1422</v>
      </c>
      <c r="EM39" s="35" t="str">
        <f>_xlfn.XLOOKUP(B39,[1]MDA_Assets!D:D,[1]MDA_Assets!AE:AE,"",0)</f>
        <v>1421</v>
      </c>
      <c r="EN39" s="35" t="str">
        <f>_xlfn.XLOOKUP(B39,[1]MDA_Assets!D:D,[1]MDA_Assets!AF:AF,"",0)</f>
        <v>134</v>
      </c>
      <c r="EO39" s="35" t="str">
        <f>_xlfn.XLOOKUP(B39,[1]MDA_Assets!D:D,[1]MDA_Assets!AG:AG,"",0)</f>
        <v>634</v>
      </c>
      <c r="EP39" s="36">
        <f t="shared" si="33"/>
        <v>180</v>
      </c>
      <c r="EQ39" s="36">
        <f t="shared" si="33"/>
        <v>180</v>
      </c>
      <c r="ER39" s="36">
        <f t="shared" si="34"/>
        <v>365</v>
      </c>
      <c r="ES39" s="36">
        <f t="shared" si="35"/>
        <v>365</v>
      </c>
      <c r="ET39" s="36">
        <f t="shared" si="36"/>
        <v>730</v>
      </c>
      <c r="EU39" s="36">
        <f t="shared" si="37"/>
        <v>365</v>
      </c>
      <c r="EV39" s="36" t="str">
        <f t="shared" si="38"/>
        <v/>
      </c>
      <c r="EW39" s="36" t="str">
        <f t="shared" si="3"/>
        <v/>
      </c>
      <c r="EX39" s="36" t="str">
        <f t="shared" si="4"/>
        <v/>
      </c>
      <c r="EY39" s="36">
        <f t="shared" si="47"/>
        <v>5.81</v>
      </c>
      <c r="EZ39" s="36">
        <f t="shared" si="47"/>
        <v>5.81</v>
      </c>
      <c r="FA39" s="36">
        <f t="shared" si="47"/>
        <v>11.78</v>
      </c>
      <c r="FB39" s="36">
        <f t="shared" si="46"/>
        <v>11.78</v>
      </c>
      <c r="FC39" s="36">
        <f t="shared" si="46"/>
        <v>23.55</v>
      </c>
      <c r="FD39" s="36">
        <f t="shared" si="46"/>
        <v>11.78</v>
      </c>
      <c r="FE39" s="36" t="str">
        <f t="shared" si="46"/>
        <v/>
      </c>
      <c r="FF39" s="36" t="str">
        <f t="shared" si="46"/>
        <v/>
      </c>
      <c r="FG39" s="36" t="str">
        <f t="shared" si="46"/>
        <v/>
      </c>
      <c r="FH39" s="37" t="str" cm="1">
        <f t="array" ref="FH39">_xlfn.IFS(EY39="", "No Data", EY39&lt;0, "Negative/Future", EY39=0, "Zero Days", EY39&lt;=3, "&lt; 3 Months", EY39&lt;=6, "3 to 6 Months", EY39&lt;=9, "6 to 9 Months", EY39&lt;=12, "9 to 12 Months", EY39&lt;=15, "12 to 15 Months", EY39&lt;=18, "15 to 18 Months", EY39&lt;=24, "18 to 24 Months", EY39&gt;24, "&gt; 24 Months")</f>
        <v>3 to 6 Months</v>
      </c>
      <c r="FI39" s="37" t="str" cm="1">
        <f t="array" ref="FI39">_xlfn.IFS(EZ39="", "No Data", EZ39&lt;0, "Negative/Future", EZ39=0, "Zero Days", EZ39&lt;=3, "&lt; 3 Months", EZ39&lt;=6, "3 to 6 Months", EZ39&lt;=9, "6 to 9 Months", EZ39&lt;=12, "9 to 12 Months", EZ39&lt;=15, "12 to 15 Months", EZ39&lt;=18, "15 to 18 Months", EZ39&lt;=24, "18 to 24 Months", EZ39&gt;24, "&gt; 24 Months")</f>
        <v>3 to 6 Months</v>
      </c>
      <c r="FJ39" s="37" t="str" cm="1">
        <f t="array" ref="FJ39">_xlfn.IFS(FA39="", "No Data", FA39&lt;0, "Negative/Future", FA39=0, "Zero Days", FA39&lt;=3, "&lt; 3 Months", FA39&lt;=6, "3 to 6 Months", FA39&lt;=9, "6 to 9 Months", FA39&lt;=12, "9 to 12 Months", FA39&lt;=15, "12 to 15 Months", FA39&lt;=18, "15 to 18 Months", FA39&lt;=24, "18 to 24 Months", FA39&gt;24, "&gt; 24 Months")</f>
        <v>9 to 12 Months</v>
      </c>
      <c r="FK39" s="37" t="str" cm="1">
        <f t="array" ref="FK39">_xlfn.IFS(FB39="", "No Data", FB39&lt;0, "Negative/Future", FB39=0, "Zero Days", FB39&lt;=3, "&lt; 3 Months", FB39&lt;=6, "3 to 6 Months", FB39&lt;=9, "6 to 9 Months", FB39&lt;=12, "9 to 12 Months", FB39&lt;=15, "12 to 15 Months", FB39&lt;=18, "15 to 18 Months", FB39&lt;=24, "18 to 24 Months", FB39&gt;24, "&gt; 24 Months")</f>
        <v>9 to 12 Months</v>
      </c>
      <c r="FL39" s="37" t="str" cm="1">
        <f t="array" ref="FL39">_xlfn.IFS(FC39="", "No Data", FC39&lt;0, "Negative/Future", FC39=0, "Zero Days", FC39&lt;=3, "&lt; 3 Months", FC39&lt;=6, "3 to 6 Months", FC39&lt;=9, "6 to 9 Months", FC39&lt;=12, "9 to 12 Months", FC39&lt;=15, "12 to 15 Months", FC39&lt;=18, "15 to 18 Months", FC39&lt;=24, "18 to 24 Months", FC39&gt;24, "&gt; 24 Months")</f>
        <v>18 to 24 Months</v>
      </c>
      <c r="FM39" s="37" t="str" cm="1">
        <f t="array" ref="FM39">_xlfn.IFS(FD39="", "No Data", FD39&lt;0, "Negative/Future", FD39=0, "Zero Days", FD39&lt;=3, "&lt; 3 Months", FD39&lt;=6, "3 to 6 Months", FD39&lt;=9, "6 to 9 Months", FD39&lt;=12, "9 to 12 Months", FD39&lt;=15, "12 to 15 Months", FD39&lt;=18, "15 to 18 Months", FD39&lt;=24, "18 to 24 Months", FD39&gt;24, "&gt; 24 Months")</f>
        <v>9 to 12 Months</v>
      </c>
      <c r="FN39" s="37" t="str" cm="1">
        <f t="array" ref="FN39">_xlfn.IFS(FE39="", "No Data", FE39&lt;0, "Negative/Future", FE39=0, "Zero Days", FE39&lt;=3, "&lt; 3 Months", FE39&lt;=6, "3 to 6 Months", FE39&lt;=9, "6 to 9 Months", FE39&lt;=12, "9 to 12 Months", FE39&lt;=15, "12 to 15 Months", FE39&lt;=18, "15 to 18 Months", FE39&lt;=24, "18 to 24 Months", FE39&gt;24, "&gt; 24 Months")</f>
        <v>No Data</v>
      </c>
      <c r="FO39" s="37" t="str" cm="1">
        <f t="array" ref="FO39">_xlfn.IFS(FG39="", "No Data", FG39&lt;0, "Negative/Future", FG39=0, "Zero Days", FG39&lt;=3, "&lt; 3 Months", FG39&lt;=6, "3 to 6 Months", FG39&lt;=9, "6 to 9 Months", FG39&lt;=12, "9 to 12 Months", FG39&lt;=15, "12 to 15 Months", FG39&lt;=18, "15 to 18 Months", FG39&lt;=24, "18 to 24 Months", FG39&gt;24, "&gt; 24 Months")</f>
        <v>No Data</v>
      </c>
      <c r="FP39" s="37" t="str" cm="1">
        <f t="array" ref="FP39">_xlfn.IFS(FF39="", "No Data", FF39&lt;0, "Negative/Future", FF39=0, "Zero Days", FF39&lt;=3, "&lt; 3 Months", FF39&lt;=6, "3 to 6 Months", FF39&lt;=9, "6 to 9 Months", FF39&lt;=12, "9 to 12 Months", FF39&lt;=15, "12 to 15 Months", FF39&lt;=18, "15 to 18 Months", FF39&lt;=24, "18 to 24 Months", FF39&gt;24, "&gt; 24 Months")</f>
        <v>No Data</v>
      </c>
      <c r="FQ39" s="29" t="s">
        <v>427</v>
      </c>
      <c r="FR39" s="29">
        <v>9573599901</v>
      </c>
      <c r="FS39" s="38" t="str">
        <f>VLOOKUP(_xlfn.XLOOKUP(B39,[1]MDA_Assets!D:D,[1]MDA_Assets!I:I,"",0),[1]Validation!$B$1:$C$8,2,0)</f>
        <v>B</v>
      </c>
      <c r="FT39" s="38" t="s">
        <v>202</v>
      </c>
      <c r="FU39" s="31" t="str">
        <f>_xlfn.XLOOKUP(B39,[1]MDA_Assets!D:D,[1]MDA_Assets!X:X,"",0)</f>
        <v>Yes</v>
      </c>
      <c r="FV39" s="39">
        <v>6</v>
      </c>
      <c r="FW39" s="39">
        <v>0</v>
      </c>
      <c r="FX39" s="39">
        <v>0</v>
      </c>
      <c r="FY39" s="39">
        <v>3</v>
      </c>
      <c r="FZ39" s="40">
        <f t="shared" si="6"/>
        <v>45907</v>
      </c>
      <c r="GA39" s="40">
        <f t="shared" si="6"/>
        <v>45907</v>
      </c>
      <c r="GB39" s="40">
        <f t="shared" si="7"/>
        <v>46092</v>
      </c>
      <c r="GC39" s="40">
        <f t="shared" si="8"/>
        <v>46092</v>
      </c>
      <c r="GD39" s="40">
        <f t="shared" si="9"/>
        <v>46457</v>
      </c>
      <c r="GE39" s="40">
        <f t="shared" si="10"/>
        <v>45676</v>
      </c>
      <c r="GF39" s="40" t="str">
        <f t="shared" si="39"/>
        <v/>
      </c>
      <c r="GG39" s="40" t="str">
        <f t="shared" si="39"/>
        <v/>
      </c>
      <c r="GH39" s="40" t="str">
        <f t="shared" si="39"/>
        <v/>
      </c>
      <c r="GI39" s="39">
        <f t="shared" si="40"/>
        <v>3</v>
      </c>
      <c r="GJ39" s="39">
        <f t="shared" si="41"/>
        <v>0</v>
      </c>
      <c r="GK39" s="39">
        <f t="shared" si="42"/>
        <v>0</v>
      </c>
      <c r="GL39" s="39">
        <f t="shared" si="43"/>
        <v>3</v>
      </c>
    </row>
    <row r="40" spans="1:194" x14ac:dyDescent="0.25">
      <c r="A40" s="19">
        <v>42</v>
      </c>
      <c r="B40" s="43" t="s">
        <v>3252</v>
      </c>
      <c r="C40" s="43" t="s">
        <v>254</v>
      </c>
      <c r="D40" s="43" t="s">
        <v>241</v>
      </c>
      <c r="E40" s="43" t="s">
        <v>346</v>
      </c>
      <c r="F40" s="43" t="s">
        <v>3253</v>
      </c>
      <c r="G40" s="43" t="s">
        <v>3251</v>
      </c>
      <c r="H40" s="43" t="s">
        <v>205</v>
      </c>
      <c r="I40" s="43" t="s">
        <v>192</v>
      </c>
      <c r="J40" s="44" t="str">
        <f t="shared" si="12"/>
        <v/>
      </c>
      <c r="K40" s="43"/>
      <c r="L40" s="44">
        <v>44782</v>
      </c>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8"/>
      <c r="AM40" s="48"/>
      <c r="AN40" s="48"/>
      <c r="AO40" s="48"/>
      <c r="AP40" s="48"/>
      <c r="AQ40" s="48"/>
      <c r="AR40" s="48"/>
      <c r="AS40" s="48"/>
      <c r="AT40" s="48"/>
      <c r="AU40" s="43">
        <v>0</v>
      </c>
      <c r="AV40" s="43">
        <v>0</v>
      </c>
      <c r="AW40" s="43">
        <v>0</v>
      </c>
      <c r="AX40" s="51" t="s">
        <v>211</v>
      </c>
      <c r="AY40" s="51" t="s">
        <v>211</v>
      </c>
      <c r="AZ40" s="51" t="s">
        <v>198</v>
      </c>
      <c r="BA40" s="20" t="str">
        <f t="shared" ca="1" si="13"/>
        <v/>
      </c>
      <c r="BB40" s="20" t="str">
        <f t="shared" ca="1" si="13"/>
        <v/>
      </c>
      <c r="BC40" s="20" t="str">
        <f t="shared" ca="1" si="13"/>
        <v/>
      </c>
      <c r="BD40" s="20" t="str">
        <f t="shared" ca="1" si="13"/>
        <v/>
      </c>
      <c r="BE40" s="20" t="str">
        <f t="shared" ca="1" si="13"/>
        <v/>
      </c>
      <c r="BF40" s="20" t="str">
        <f t="shared" ca="1" si="13"/>
        <v/>
      </c>
      <c r="BG40" s="21" t="str">
        <f t="shared" ca="1" si="13"/>
        <v/>
      </c>
      <c r="BH40" s="21" t="str">
        <f t="shared" ca="1" si="13"/>
        <v/>
      </c>
      <c r="BI40" s="21" t="str">
        <f t="shared" ca="1" si="13"/>
        <v/>
      </c>
      <c r="BJ40" s="22">
        <f t="shared" ca="1" si="14"/>
        <v>0</v>
      </c>
      <c r="BK40" s="21">
        <f t="shared" si="15"/>
        <v>0</v>
      </c>
      <c r="BL40" s="22" t="str">
        <f t="shared" ca="1" si="16"/>
        <v/>
      </c>
      <c r="BM40" s="22" t="str">
        <f t="shared" ca="1" si="17"/>
        <v/>
      </c>
      <c r="BN40" s="23" t="str">
        <f t="shared" ca="1" si="18"/>
        <v/>
      </c>
      <c r="BO40" s="24" t="str">
        <f t="shared" ca="1" si="19"/>
        <v/>
      </c>
      <c r="BP40" s="51" t="str">
        <f>_xlfn.XLOOKUP(E40,[1]Validation!E:E,[1]Validation!F:F,"")</f>
        <v>EN11</v>
      </c>
      <c r="BQ40" s="51" t="str">
        <f>_xlfn.XLOOKUP(BP40,[1]Validation!F:F,[1]Validation!G:G,"")</f>
        <v>EN11 to EN22</v>
      </c>
      <c r="BR40" s="52" t="str">
        <f>VLOOKUP(G40,[1]Validation!$B$1:$C$9,2,0)</f>
        <v>P</v>
      </c>
      <c r="BS40" s="51">
        <f t="shared" ca="1" si="20"/>
        <v>1517</v>
      </c>
      <c r="BT40" s="53" t="str">
        <f>_xlfn.XLOOKUP(B40,'[2]1. All Calls'!$R:$R,'[2]1. All Calls'!$A:$A,"",0)</f>
        <v/>
      </c>
      <c r="BU40" s="51" t="str">
        <f>_xlfn.XLOOKUP(B40,'[2]1. All Calls'!$R:$R,'[2]1. All Calls'!$F:$F,"",0)</f>
        <v/>
      </c>
      <c r="BV40" s="51" t="str">
        <f>_xlfn.XLOOKUP(B40,'[2]1. All Calls'!$R:$R,'[2]1. All Calls'!$J:$J,"",0)</f>
        <v/>
      </c>
      <c r="BW40" s="53" t="str">
        <f>_xlfn.XLOOKUP(B40,'[2]Sch Calls'!$R:$R,'[2]Sch Calls'!$A:$A,"",0)</f>
        <v/>
      </c>
      <c r="BX40" s="51" t="str">
        <f>_xlfn.XLOOKUP(B40,'[2]Sch Calls'!$R:$R,'[2]Sch Calls'!$B:$B,"",0)</f>
        <v/>
      </c>
      <c r="BY40" s="51" t="str">
        <f t="shared" si="21"/>
        <v/>
      </c>
      <c r="BZ40" s="51" t="str">
        <f t="shared" si="21"/>
        <v/>
      </c>
      <c r="CA40" s="51" t="str">
        <f t="shared" si="22"/>
        <v/>
      </c>
      <c r="CB40" s="51" t="str">
        <f t="shared" si="23"/>
        <v/>
      </c>
      <c r="CC40" s="51" t="str">
        <f t="shared" si="24"/>
        <v/>
      </c>
      <c r="CD40" s="51" t="str">
        <f t="shared" si="25"/>
        <v/>
      </c>
      <c r="CE40" s="51" t="str">
        <f t="shared" ca="1" si="26"/>
        <v/>
      </c>
      <c r="CF40" s="51" t="str">
        <f t="shared" ca="1" si="26"/>
        <v/>
      </c>
      <c r="CG40" s="51" t="str">
        <f t="shared" ca="1" si="27"/>
        <v/>
      </c>
      <c r="CH40" s="51" t="str">
        <f t="shared" ca="1" si="28"/>
        <v/>
      </c>
      <c r="CI40" s="51" t="str">
        <f t="shared" ca="1" si="29"/>
        <v/>
      </c>
      <c r="CJ40" s="51" t="str">
        <f t="shared" ca="1" si="30"/>
        <v/>
      </c>
      <c r="CK40" s="51" t="str">
        <f t="shared" ca="1" si="44"/>
        <v/>
      </c>
      <c r="CL40" s="51" t="str">
        <f t="shared" ca="1" si="44"/>
        <v/>
      </c>
      <c r="CM40" s="51" t="str">
        <f t="shared" ca="1" si="44"/>
        <v/>
      </c>
      <c r="CN40" s="51" t="str">
        <f t="shared" ca="1" si="44"/>
        <v/>
      </c>
      <c r="CO40" s="51" t="str">
        <f t="shared" ca="1" si="44"/>
        <v/>
      </c>
      <c r="CP40" s="51" t="str">
        <f t="shared" ca="1" si="44"/>
        <v/>
      </c>
      <c r="CQ40" s="51" t="str">
        <f t="shared" si="45"/>
        <v/>
      </c>
      <c r="CR40" s="51" t="str">
        <f t="shared" si="45"/>
        <v/>
      </c>
      <c r="CS40" s="51" t="str">
        <f t="shared" si="45"/>
        <v/>
      </c>
      <c r="CT40" s="51" t="str">
        <f t="shared" si="45"/>
        <v/>
      </c>
      <c r="CU40" s="51" t="str">
        <f t="shared" si="45"/>
        <v/>
      </c>
      <c r="CV40" s="54" t="str">
        <f t="shared" si="45"/>
        <v/>
      </c>
      <c r="CW40" s="25" t="s">
        <v>212</v>
      </c>
      <c r="CX40" s="55" t="s">
        <v>227</v>
      </c>
      <c r="CY40" s="55"/>
      <c r="CZ40" s="26">
        <v>0</v>
      </c>
      <c r="DA40" s="26">
        <v>0</v>
      </c>
      <c r="DB40" s="26">
        <v>0</v>
      </c>
      <c r="DC40" s="26">
        <v>0</v>
      </c>
      <c r="DD40" s="26">
        <v>0</v>
      </c>
      <c r="DE40" s="26">
        <v>0</v>
      </c>
      <c r="DF40" s="26">
        <v>0</v>
      </c>
      <c r="DG40" s="26">
        <v>0</v>
      </c>
      <c r="DH40" s="26">
        <v>0</v>
      </c>
      <c r="DI40" s="26">
        <v>0</v>
      </c>
      <c r="DJ40" s="26">
        <v>0</v>
      </c>
      <c r="DK40" s="26">
        <v>0</v>
      </c>
      <c r="DL40" s="27" t="str">
        <f t="shared" si="31"/>
        <v>P1</v>
      </c>
      <c r="DM40" s="28" t="str">
        <f t="shared" ca="1" si="32"/>
        <v>P1</v>
      </c>
      <c r="DN40" s="56" t="str">
        <f>_xlfn.XLOOKUP(B40,'[2]1. All Calls'!$R:$R,'[2]1. All Calls'!$A:$A,"",0)</f>
        <v/>
      </c>
      <c r="DO40" s="57" t="str">
        <f ca="1">VLOOKUP(DM40,[1]Validation!$B$20:$C$25,2,0)</f>
        <v>P1</v>
      </c>
      <c r="DP40" s="58" t="str">
        <f>_xlfn.XLOOKUP(B40,'[1]Active AMCs- Dealer'!E:E,'[1]Active AMCs- Dealer'!L:L,"Not in AMC",0)</f>
        <v>Not in AMC</v>
      </c>
      <c r="DQ40" s="58"/>
      <c r="DR40" s="29" t="str">
        <f>_xlfn.XLOOKUP(B40,'[2]1. All Calls'!$R:$R,'[2]1. All Calls'!$F:$F,"",0)</f>
        <v/>
      </c>
      <c r="DS40" s="29" t="str">
        <f>_xlfn.XLOOKUP(B40,'[2]1. All Calls'!$R:$R,'[2]1. All Calls'!$AB:$AB,"",0)</f>
        <v/>
      </c>
      <c r="DT40" s="30" t="str">
        <f>_xlfn.XLOOKUP(DR40,'[2]1. All Calls'!$F:$F,'[2]1. All Calls'!$A:$A,"",0)</f>
        <v/>
      </c>
      <c r="DU40" s="31" t="str">
        <f>_xlfn.XLOOKUP(DR40,'[2]1. All Calls'!$F:$F,'[2]1. All Calls'!$B:$B,"",0)</f>
        <v/>
      </c>
      <c r="DV40" s="31">
        <f>_xlfn.XLOOKUP(B40,[1]MDA_Assets!D:D,[1]MDA_Assets!N:N,"",0)</f>
        <v>0</v>
      </c>
      <c r="DW40" s="31">
        <f>_xlfn.XLOOKUP(B40,[1]MDA_Assets!D:D,[1]MDA_Assets!O:O,"",0)</f>
        <v>0</v>
      </c>
      <c r="DX40" s="32">
        <f>_xlfn.XLOOKUP(B40,[1]MDA_Assets!D:D,[1]MDA_Assets!Q:Q,"",0)</f>
        <v>0</v>
      </c>
      <c r="DY40" s="33">
        <f>_xlfn.XLOOKUP(B40,[1]MDA_Assets!D:D,[1]MDA_Assets!R:R,"",0)</f>
        <v>0</v>
      </c>
      <c r="DZ40" s="33">
        <f>_xlfn.XLOOKUP(B40,[1]MDA_Assets!D:D,[1]MDA_Assets!S:S,"",0)</f>
        <v>0</v>
      </c>
      <c r="EA40" s="33">
        <f>_xlfn.XLOOKUP(B40,[1]MDA_Assets!D:D,[1]MDA_Assets!T:T,"",0)</f>
        <v>0</v>
      </c>
      <c r="EB40" s="33">
        <f>_xlfn.XLOOKUP(B40,[1]MDA_Assets!D:D,[1]MDA_Assets!U:U,"",0)</f>
        <v>0</v>
      </c>
      <c r="EC40" s="33">
        <f>_xlfn.XLOOKUP(B40,[1]MDA_Assets!D:D,[1]MDA_Assets!V:V,"",0)</f>
        <v>0</v>
      </c>
      <c r="ED40" s="33">
        <f>_xlfn.XLOOKUP(B40,[1]MDA_Assets!D:D,[1]MDA_Assets!W:W,"",0)</f>
        <v>0</v>
      </c>
      <c r="EE40" s="32">
        <f>_xlfn.XLOOKUP(B40,[1]MDA_Assets!D:D,[1]MDA_Assets!X:X,"",0)</f>
        <v>0</v>
      </c>
      <c r="EF40" s="33">
        <f>_xlfn.XLOOKUP(B40,[1]MDA_Assets!D:D,[1]MDA_Assets!Y:Y,"",0)</f>
        <v>0</v>
      </c>
      <c r="EG40" s="33">
        <f>_xlfn.XLOOKUP(B40,[1]MDA_Assets!D:D,[1]MDA_Assets!Z:Z,"",0)</f>
        <v>0</v>
      </c>
      <c r="EH40" s="33">
        <f>_xlfn.XLOOKUP(B40,[1]MDA_Assets!D:D,[1]MDA_Assets!AA:AA,"",0)</f>
        <v>0</v>
      </c>
      <c r="EI40" s="34">
        <f>_xlfn.XLOOKUP(B40,[1]MDA_Assets!D:D,[1]MDA_Assets!P:P,"",0)</f>
        <v>0</v>
      </c>
      <c r="EJ40" s="35">
        <f>_xlfn.XLOOKUP(B40,[1]MDA_Assets!D:D,[1]MDA_Assets!AB:AB,"",0)</f>
        <v>0</v>
      </c>
      <c r="EK40" s="35">
        <f>_xlfn.XLOOKUP(B40,[1]MDA_Assets!D:D,[1]MDA_Assets!AC:AC,"",0)</f>
        <v>0</v>
      </c>
      <c r="EL40" s="35">
        <f>_xlfn.XLOOKUP(B40,[1]MDA_Assets!D:D,[1]MDA_Assets!AD:AD,"",0)</f>
        <v>0</v>
      </c>
      <c r="EM40" s="35">
        <f>_xlfn.XLOOKUP(B40,[1]MDA_Assets!D:D,[1]MDA_Assets!AE:AE,"",0)</f>
        <v>0</v>
      </c>
      <c r="EN40" s="35">
        <f>_xlfn.XLOOKUP(B40,[1]MDA_Assets!D:D,[1]MDA_Assets!AF:AF,"",0)</f>
        <v>0</v>
      </c>
      <c r="EO40" s="35">
        <f>_xlfn.XLOOKUP(B40,[1]MDA_Assets!D:D,[1]MDA_Assets!AG:AG,"",0)</f>
        <v>0</v>
      </c>
      <c r="EP40" s="36" t="str">
        <f t="shared" si="33"/>
        <v/>
      </c>
      <c r="EQ40" s="36" t="str">
        <f t="shared" si="33"/>
        <v/>
      </c>
      <c r="ER40" s="36" t="str">
        <f t="shared" si="34"/>
        <v/>
      </c>
      <c r="ES40" s="36" t="str">
        <f t="shared" si="35"/>
        <v/>
      </c>
      <c r="ET40" s="36" t="str">
        <f t="shared" si="36"/>
        <v/>
      </c>
      <c r="EU40" s="36" t="str">
        <f t="shared" si="37"/>
        <v/>
      </c>
      <c r="EV40" s="36" t="str">
        <f t="shared" si="38"/>
        <v/>
      </c>
      <c r="EW40" s="36" t="str">
        <f t="shared" si="3"/>
        <v/>
      </c>
      <c r="EX40" s="36" t="str">
        <f t="shared" si="4"/>
        <v/>
      </c>
      <c r="EY40" s="36" t="str">
        <f t="shared" si="47"/>
        <v/>
      </c>
      <c r="EZ40" s="36" t="str">
        <f t="shared" si="47"/>
        <v/>
      </c>
      <c r="FA40" s="36" t="str">
        <f t="shared" si="47"/>
        <v/>
      </c>
      <c r="FB40" s="36" t="str">
        <f t="shared" si="46"/>
        <v/>
      </c>
      <c r="FC40" s="36" t="str">
        <f t="shared" si="46"/>
        <v/>
      </c>
      <c r="FD40" s="36" t="str">
        <f t="shared" si="46"/>
        <v/>
      </c>
      <c r="FE40" s="36" t="str">
        <f t="shared" si="46"/>
        <v/>
      </c>
      <c r="FF40" s="36" t="str">
        <f t="shared" si="46"/>
        <v/>
      </c>
      <c r="FG40" s="36" t="str">
        <f t="shared" si="46"/>
        <v/>
      </c>
      <c r="FH40" s="37" t="str" cm="1">
        <f t="array" ref="FH40">_xlfn.IFS(EY40="", "No Data", EY40&lt;0, "Negative/Future", EY40=0, "Zero Days", EY40&lt;=3, "&lt; 3 Months", EY40&lt;=6, "3 to 6 Months", EY40&lt;=9, "6 to 9 Months", EY40&lt;=12, "9 to 12 Months", EY40&lt;=15, "12 to 15 Months", EY40&lt;=18, "15 to 18 Months", EY40&lt;=24, "18 to 24 Months", EY40&gt;24, "&gt; 24 Months")</f>
        <v>No Data</v>
      </c>
      <c r="FI40" s="37" t="str" cm="1">
        <f t="array" ref="FI40">_xlfn.IFS(EZ40="", "No Data", EZ40&lt;0, "Negative/Future", EZ40=0, "Zero Days", EZ40&lt;=3, "&lt; 3 Months", EZ40&lt;=6, "3 to 6 Months", EZ40&lt;=9, "6 to 9 Months", EZ40&lt;=12, "9 to 12 Months", EZ40&lt;=15, "12 to 15 Months", EZ40&lt;=18, "15 to 18 Months", EZ40&lt;=24, "18 to 24 Months", EZ40&gt;24, "&gt; 24 Months")</f>
        <v>No Data</v>
      </c>
      <c r="FJ40" s="37" t="str" cm="1">
        <f t="array" ref="FJ40">_xlfn.IFS(FA40="", "No Data", FA40&lt;0, "Negative/Future", FA40=0, "Zero Days", FA40&lt;=3, "&lt; 3 Months", FA40&lt;=6, "3 to 6 Months", FA40&lt;=9, "6 to 9 Months", FA40&lt;=12, "9 to 12 Months", FA40&lt;=15, "12 to 15 Months", FA40&lt;=18, "15 to 18 Months", FA40&lt;=24, "18 to 24 Months", FA40&gt;24, "&gt; 24 Months")</f>
        <v>No Data</v>
      </c>
      <c r="FK40" s="37" t="str" cm="1">
        <f t="array" ref="FK40">_xlfn.IFS(FB40="", "No Data", FB40&lt;0, "Negative/Future", FB40=0, "Zero Days", FB40&lt;=3, "&lt; 3 Months", FB40&lt;=6, "3 to 6 Months", FB40&lt;=9, "6 to 9 Months", FB40&lt;=12, "9 to 12 Months", FB40&lt;=15, "12 to 15 Months", FB40&lt;=18, "15 to 18 Months", FB40&lt;=24, "18 to 24 Months", FB40&gt;24, "&gt; 24 Months")</f>
        <v>No Data</v>
      </c>
      <c r="FL40" s="37" t="str" cm="1">
        <f t="array" ref="FL40">_xlfn.IFS(FC40="", "No Data", FC40&lt;0, "Negative/Future", FC40=0, "Zero Days", FC40&lt;=3, "&lt; 3 Months", FC40&lt;=6, "3 to 6 Months", FC40&lt;=9, "6 to 9 Months", FC40&lt;=12, "9 to 12 Months", FC40&lt;=15, "12 to 15 Months", FC40&lt;=18, "15 to 18 Months", FC40&lt;=24, "18 to 24 Months", FC40&gt;24, "&gt; 24 Months")</f>
        <v>No Data</v>
      </c>
      <c r="FM40" s="37" t="str" cm="1">
        <f t="array" ref="FM40">_xlfn.IFS(FD40="", "No Data", FD40&lt;0, "Negative/Future", FD40=0, "Zero Days", FD40&lt;=3, "&lt; 3 Months", FD40&lt;=6, "3 to 6 Months", FD40&lt;=9, "6 to 9 Months", FD40&lt;=12, "9 to 12 Months", FD40&lt;=15, "12 to 15 Months", FD40&lt;=18, "15 to 18 Months", FD40&lt;=24, "18 to 24 Months", FD40&gt;24, "&gt; 24 Months")</f>
        <v>No Data</v>
      </c>
      <c r="FN40" s="37" t="str" cm="1">
        <f t="array" ref="FN40">_xlfn.IFS(FE40="", "No Data", FE40&lt;0, "Negative/Future", FE40=0, "Zero Days", FE40&lt;=3, "&lt; 3 Months", FE40&lt;=6, "3 to 6 Months", FE40&lt;=9, "6 to 9 Months", FE40&lt;=12, "9 to 12 Months", FE40&lt;=15, "12 to 15 Months", FE40&lt;=18, "15 to 18 Months", FE40&lt;=24, "18 to 24 Months", FE40&gt;24, "&gt; 24 Months")</f>
        <v>No Data</v>
      </c>
      <c r="FO40" s="37" t="str" cm="1">
        <f t="array" ref="FO40">_xlfn.IFS(FG40="", "No Data", FG40&lt;0, "Negative/Future", FG40=0, "Zero Days", FG40&lt;=3, "&lt; 3 Months", FG40&lt;=6, "3 to 6 Months", FG40&lt;=9, "6 to 9 Months", FG40&lt;=12, "9 to 12 Months", FG40&lt;=15, "12 to 15 Months", FG40&lt;=18, "15 to 18 Months", FG40&lt;=24, "18 to 24 Months", FG40&gt;24, "&gt; 24 Months")</f>
        <v>No Data</v>
      </c>
      <c r="FP40" s="37" t="str" cm="1">
        <f t="array" ref="FP40">_xlfn.IFS(FF40="", "No Data", FF40&lt;0, "Negative/Future", FF40=0, "Zero Days", FF40&lt;=3, "&lt; 3 Months", FF40&lt;=6, "3 to 6 Months", FF40&lt;=9, "6 to 9 Months", FF40&lt;=12, "9 to 12 Months", FF40&lt;=15, "12 to 15 Months", FF40&lt;=18, "15 to 18 Months", FF40&lt;=24, "18 to 24 Months", FF40&gt;24, "&gt; 24 Months")</f>
        <v>No Data</v>
      </c>
      <c r="FQ40" s="29" t="s">
        <v>227</v>
      </c>
      <c r="FR40" s="29" t="s">
        <v>227</v>
      </c>
      <c r="FS40" s="38" t="str">
        <f>VLOOKUP(_xlfn.XLOOKUP(B40,[1]MDA_Assets!D:D,[1]MDA_Assets!I:I,"",0),[1]Validation!$B$1:$C$8,2,0)</f>
        <v>P</v>
      </c>
      <c r="FT40" s="38" t="s">
        <v>428</v>
      </c>
      <c r="FU40" s="31">
        <f>_xlfn.XLOOKUP(B40,[1]MDA_Assets!D:D,[1]MDA_Assets!X:X,"",0)</f>
        <v>0</v>
      </c>
      <c r="FV40" s="39">
        <v>0</v>
      </c>
      <c r="FW40" s="39">
        <v>0</v>
      </c>
      <c r="FX40" s="39">
        <v>0</v>
      </c>
      <c r="FY40" s="39">
        <v>9</v>
      </c>
      <c r="FZ40" s="40" t="str">
        <f t="shared" si="6"/>
        <v/>
      </c>
      <c r="GA40" s="40" t="str">
        <f t="shared" si="6"/>
        <v/>
      </c>
      <c r="GB40" s="40" t="str">
        <f t="shared" si="7"/>
        <v/>
      </c>
      <c r="GC40" s="40" t="str">
        <f t="shared" si="8"/>
        <v/>
      </c>
      <c r="GD40" s="40" t="str">
        <f t="shared" si="9"/>
        <v/>
      </c>
      <c r="GE40" s="40" t="str">
        <f t="shared" si="10"/>
        <v/>
      </c>
      <c r="GF40" s="40" t="str">
        <f t="shared" si="39"/>
        <v/>
      </c>
      <c r="GG40" s="40" t="str">
        <f t="shared" si="39"/>
        <v/>
      </c>
      <c r="GH40" s="40" t="str">
        <f t="shared" si="39"/>
        <v/>
      </c>
      <c r="GI40" s="39">
        <f t="shared" si="40"/>
        <v>0</v>
      </c>
      <c r="GJ40" s="39">
        <f t="shared" si="41"/>
        <v>0</v>
      </c>
      <c r="GK40" s="39">
        <f t="shared" si="42"/>
        <v>0</v>
      </c>
      <c r="GL40" s="39">
        <f t="shared" si="43"/>
        <v>0</v>
      </c>
    </row>
    <row r="41" spans="1:194" x14ac:dyDescent="0.25">
      <c r="A41" s="19">
        <v>43</v>
      </c>
      <c r="B41" s="43" t="s">
        <v>3254</v>
      </c>
      <c r="C41" s="43" t="s">
        <v>254</v>
      </c>
      <c r="D41" s="43" t="s">
        <v>241</v>
      </c>
      <c r="E41" s="43" t="s">
        <v>2465</v>
      </c>
      <c r="F41" s="43" t="s">
        <v>429</v>
      </c>
      <c r="G41" s="43" t="s">
        <v>3251</v>
      </c>
      <c r="H41" s="43" t="s">
        <v>216</v>
      </c>
      <c r="I41" s="43" t="s">
        <v>192</v>
      </c>
      <c r="J41" s="44" t="str">
        <f t="shared" si="12"/>
        <v/>
      </c>
      <c r="K41" s="43"/>
      <c r="L41" s="44">
        <v>45357</v>
      </c>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8"/>
      <c r="AM41" s="48"/>
      <c r="AN41" s="48"/>
      <c r="AO41" s="48"/>
      <c r="AP41" s="48"/>
      <c r="AQ41" s="48"/>
      <c r="AR41" s="48"/>
      <c r="AS41" s="48"/>
      <c r="AT41" s="48"/>
      <c r="AU41" s="43">
        <v>0</v>
      </c>
      <c r="AV41" s="43">
        <v>0</v>
      </c>
      <c r="AW41" s="43">
        <v>0</v>
      </c>
      <c r="AX41" s="51" t="s">
        <v>430</v>
      </c>
      <c r="AY41" s="51" t="s">
        <v>211</v>
      </c>
      <c r="AZ41" s="51" t="s">
        <v>198</v>
      </c>
      <c r="BA41" s="20" t="str">
        <f t="shared" ca="1" si="13"/>
        <v/>
      </c>
      <c r="BB41" s="20" t="str">
        <f t="shared" ca="1" si="13"/>
        <v/>
      </c>
      <c r="BC41" s="20" t="str">
        <f t="shared" ca="1" si="13"/>
        <v/>
      </c>
      <c r="BD41" s="20" t="str">
        <f t="shared" ca="1" si="13"/>
        <v/>
      </c>
      <c r="BE41" s="20" t="str">
        <f t="shared" ca="1" si="13"/>
        <v/>
      </c>
      <c r="BF41" s="20" t="str">
        <f t="shared" ca="1" si="13"/>
        <v/>
      </c>
      <c r="BG41" s="21" t="str">
        <f t="shared" ca="1" si="13"/>
        <v/>
      </c>
      <c r="BH41" s="21" t="str">
        <f t="shared" ca="1" si="13"/>
        <v/>
      </c>
      <c r="BI41" s="21" t="str">
        <f t="shared" ca="1" si="13"/>
        <v/>
      </c>
      <c r="BJ41" s="22">
        <f t="shared" ca="1" si="14"/>
        <v>0</v>
      </c>
      <c r="BK41" s="21">
        <f t="shared" si="15"/>
        <v>0</v>
      </c>
      <c r="BL41" s="22" t="str">
        <f t="shared" ca="1" si="16"/>
        <v/>
      </c>
      <c r="BM41" s="22" t="str">
        <f t="shared" ca="1" si="17"/>
        <v/>
      </c>
      <c r="BN41" s="23" t="str">
        <f t="shared" ca="1" si="18"/>
        <v/>
      </c>
      <c r="BO41" s="24" t="str">
        <f t="shared" ca="1" si="19"/>
        <v/>
      </c>
      <c r="BP41" s="51" t="str">
        <f>_xlfn.XLOOKUP(E41,[1]Validation!E:E,[1]Validation!F:F,"")</f>
        <v>EN11</v>
      </c>
      <c r="BQ41" s="51" t="str">
        <f>_xlfn.XLOOKUP(BP41,[1]Validation!F:F,[1]Validation!G:G,"")</f>
        <v>EN11 to EN22</v>
      </c>
      <c r="BR41" s="52" t="str">
        <f>VLOOKUP(G41,[1]Validation!$B$1:$C$9,2,0)</f>
        <v>P</v>
      </c>
      <c r="BS41" s="51">
        <f t="shared" ca="1" si="20"/>
        <v>1517</v>
      </c>
      <c r="BT41" s="53" t="str">
        <f>_xlfn.XLOOKUP(B41,'[2]1. All Calls'!$R:$R,'[2]1. All Calls'!$A:$A,"",0)</f>
        <v/>
      </c>
      <c r="BU41" s="51" t="str">
        <f>_xlfn.XLOOKUP(B41,'[2]1. All Calls'!$R:$R,'[2]1. All Calls'!$F:$F,"",0)</f>
        <v/>
      </c>
      <c r="BV41" s="51" t="str">
        <f>_xlfn.XLOOKUP(B41,'[2]1. All Calls'!$R:$R,'[2]1. All Calls'!$J:$J,"",0)</f>
        <v/>
      </c>
      <c r="BW41" s="53" t="str">
        <f>_xlfn.XLOOKUP(B41,'[2]Sch Calls'!$R:$R,'[2]Sch Calls'!$A:$A,"",0)</f>
        <v/>
      </c>
      <c r="BX41" s="51" t="str">
        <f>_xlfn.XLOOKUP(B41,'[2]Sch Calls'!$R:$R,'[2]Sch Calls'!$B:$B,"",0)</f>
        <v/>
      </c>
      <c r="BY41" s="51" t="str">
        <f t="shared" si="21"/>
        <v/>
      </c>
      <c r="BZ41" s="51" t="str">
        <f t="shared" si="21"/>
        <v/>
      </c>
      <c r="CA41" s="51" t="str">
        <f t="shared" si="22"/>
        <v/>
      </c>
      <c r="CB41" s="51" t="str">
        <f t="shared" si="23"/>
        <v/>
      </c>
      <c r="CC41" s="51" t="str">
        <f t="shared" si="24"/>
        <v/>
      </c>
      <c r="CD41" s="51" t="str">
        <f t="shared" si="25"/>
        <v/>
      </c>
      <c r="CE41" s="51" t="str">
        <f t="shared" ca="1" si="26"/>
        <v/>
      </c>
      <c r="CF41" s="51" t="str">
        <f t="shared" ca="1" si="26"/>
        <v/>
      </c>
      <c r="CG41" s="51" t="str">
        <f t="shared" ca="1" si="27"/>
        <v/>
      </c>
      <c r="CH41" s="51" t="str">
        <f t="shared" ca="1" si="28"/>
        <v/>
      </c>
      <c r="CI41" s="51" t="str">
        <f t="shared" ca="1" si="29"/>
        <v/>
      </c>
      <c r="CJ41" s="51" t="str">
        <f t="shared" ca="1" si="30"/>
        <v/>
      </c>
      <c r="CK41" s="51" t="str">
        <f t="shared" ca="1" si="44"/>
        <v/>
      </c>
      <c r="CL41" s="51" t="str">
        <f t="shared" ca="1" si="44"/>
        <v/>
      </c>
      <c r="CM41" s="51" t="str">
        <f t="shared" ca="1" si="44"/>
        <v/>
      </c>
      <c r="CN41" s="51" t="str">
        <f t="shared" ca="1" si="44"/>
        <v/>
      </c>
      <c r="CO41" s="51" t="str">
        <f t="shared" ca="1" si="44"/>
        <v/>
      </c>
      <c r="CP41" s="51" t="str">
        <f t="shared" ca="1" si="44"/>
        <v/>
      </c>
      <c r="CQ41" s="51" t="str">
        <f t="shared" si="45"/>
        <v/>
      </c>
      <c r="CR41" s="51" t="str">
        <f t="shared" si="45"/>
        <v/>
      </c>
      <c r="CS41" s="51" t="str">
        <f t="shared" si="45"/>
        <v/>
      </c>
      <c r="CT41" s="51" t="str">
        <f t="shared" si="45"/>
        <v/>
      </c>
      <c r="CU41" s="51" t="str">
        <f t="shared" si="45"/>
        <v/>
      </c>
      <c r="CV41" s="54" t="str">
        <f t="shared" si="45"/>
        <v/>
      </c>
      <c r="CW41" s="25" t="s">
        <v>195</v>
      </c>
      <c r="CX41" s="55" t="s">
        <v>227</v>
      </c>
      <c r="CY41" s="55"/>
      <c r="CZ41" s="26">
        <v>23</v>
      </c>
      <c r="DA41" s="26">
        <v>34</v>
      </c>
      <c r="DB41" s="26">
        <v>27</v>
      </c>
      <c r="DC41" s="26">
        <v>23</v>
      </c>
      <c r="DD41" s="26">
        <v>28</v>
      </c>
      <c r="DE41" s="26">
        <v>21</v>
      </c>
      <c r="DF41" s="26">
        <v>20</v>
      </c>
      <c r="DG41" s="26">
        <v>38</v>
      </c>
      <c r="DH41" s="26">
        <v>31</v>
      </c>
      <c r="DI41" s="26">
        <v>18</v>
      </c>
      <c r="DJ41" s="26">
        <v>37</v>
      </c>
      <c r="DK41" s="26">
        <v>31</v>
      </c>
      <c r="DL41" s="27" t="str">
        <f t="shared" si="31"/>
        <v>P1</v>
      </c>
      <c r="DM41" s="28" t="str">
        <f t="shared" ca="1" si="32"/>
        <v>P1</v>
      </c>
      <c r="DN41" s="56" t="str">
        <f>_xlfn.XLOOKUP(B41,'[2]1. All Calls'!$R:$R,'[2]1. All Calls'!$A:$A,"",0)</f>
        <v/>
      </c>
      <c r="DO41" s="57" t="str">
        <f ca="1">VLOOKUP(DM41,[1]Validation!$B$20:$C$25,2,0)</f>
        <v>P1</v>
      </c>
      <c r="DP41" s="58" t="str">
        <f>_xlfn.XLOOKUP(B41,'[1]Active AMCs- Dealer'!E:E,'[1]Active AMCs- Dealer'!L:L,"Not in AMC",0)</f>
        <v>Not in AMC</v>
      </c>
      <c r="DQ41" s="58"/>
      <c r="DR41" s="29" t="str">
        <f>_xlfn.XLOOKUP(B41,'[2]1. All Calls'!$R:$R,'[2]1. All Calls'!$F:$F,"",0)</f>
        <v/>
      </c>
      <c r="DS41" s="29" t="str">
        <f>_xlfn.XLOOKUP(B41,'[2]1. All Calls'!$R:$R,'[2]1. All Calls'!$AB:$AB,"",0)</f>
        <v/>
      </c>
      <c r="DT41" s="30" t="str">
        <f>_xlfn.XLOOKUP(DR41,'[2]1. All Calls'!$F:$F,'[2]1. All Calls'!$A:$A,"",0)</f>
        <v/>
      </c>
      <c r="DU41" s="31" t="str">
        <f>_xlfn.XLOOKUP(DR41,'[2]1. All Calls'!$F:$F,'[2]1. All Calls'!$B:$B,"",0)</f>
        <v/>
      </c>
      <c r="DV41" s="31">
        <f>_xlfn.XLOOKUP(B41,[1]MDA_Assets!D:D,[1]MDA_Assets!N:N,"",0)</f>
        <v>0</v>
      </c>
      <c r="DW41" s="31">
        <f>_xlfn.XLOOKUP(B41,[1]MDA_Assets!D:D,[1]MDA_Assets!O:O,"",0)</f>
        <v>0</v>
      </c>
      <c r="DX41" s="32">
        <f>_xlfn.XLOOKUP(B41,[1]MDA_Assets!D:D,[1]MDA_Assets!Q:Q,"",0)</f>
        <v>0</v>
      </c>
      <c r="DY41" s="33">
        <f>_xlfn.XLOOKUP(B41,[1]MDA_Assets!D:D,[1]MDA_Assets!R:R,"",0)</f>
        <v>0</v>
      </c>
      <c r="DZ41" s="33">
        <f>_xlfn.XLOOKUP(B41,[1]MDA_Assets!D:D,[1]MDA_Assets!S:S,"",0)</f>
        <v>0</v>
      </c>
      <c r="EA41" s="33">
        <f>_xlfn.XLOOKUP(B41,[1]MDA_Assets!D:D,[1]MDA_Assets!T:T,"",0)</f>
        <v>0</v>
      </c>
      <c r="EB41" s="33">
        <f>_xlfn.XLOOKUP(B41,[1]MDA_Assets!D:D,[1]MDA_Assets!U:U,"",0)</f>
        <v>0</v>
      </c>
      <c r="EC41" s="33">
        <f>_xlfn.XLOOKUP(B41,[1]MDA_Assets!D:D,[1]MDA_Assets!V:V,"",0)</f>
        <v>0</v>
      </c>
      <c r="ED41" s="33">
        <f>_xlfn.XLOOKUP(B41,[1]MDA_Assets!D:D,[1]MDA_Assets!W:W,"",0)</f>
        <v>0</v>
      </c>
      <c r="EE41" s="32">
        <f>_xlfn.XLOOKUP(B41,[1]MDA_Assets!D:D,[1]MDA_Assets!X:X,"",0)</f>
        <v>0</v>
      </c>
      <c r="EF41" s="33">
        <f>_xlfn.XLOOKUP(B41,[1]MDA_Assets!D:D,[1]MDA_Assets!Y:Y,"",0)</f>
        <v>0</v>
      </c>
      <c r="EG41" s="33">
        <f>_xlfn.XLOOKUP(B41,[1]MDA_Assets!D:D,[1]MDA_Assets!Z:Z,"",0)</f>
        <v>0</v>
      </c>
      <c r="EH41" s="33">
        <f>_xlfn.XLOOKUP(B41,[1]MDA_Assets!D:D,[1]MDA_Assets!AA:AA,"",0)</f>
        <v>0</v>
      </c>
      <c r="EI41" s="34">
        <f>_xlfn.XLOOKUP(B41,[1]MDA_Assets!D:D,[1]MDA_Assets!P:P,"",0)</f>
        <v>0</v>
      </c>
      <c r="EJ41" s="35">
        <f>_xlfn.XLOOKUP(B41,[1]MDA_Assets!D:D,[1]MDA_Assets!AB:AB,"",0)</f>
        <v>0</v>
      </c>
      <c r="EK41" s="35">
        <f>_xlfn.XLOOKUP(B41,[1]MDA_Assets!D:D,[1]MDA_Assets!AC:AC,"",0)</f>
        <v>0</v>
      </c>
      <c r="EL41" s="35">
        <f>_xlfn.XLOOKUP(B41,[1]MDA_Assets!D:D,[1]MDA_Assets!AD:AD,"",0)</f>
        <v>0</v>
      </c>
      <c r="EM41" s="35">
        <f>_xlfn.XLOOKUP(B41,[1]MDA_Assets!D:D,[1]MDA_Assets!AE:AE,"",0)</f>
        <v>0</v>
      </c>
      <c r="EN41" s="35">
        <f>_xlfn.XLOOKUP(B41,[1]MDA_Assets!D:D,[1]MDA_Assets!AF:AF,"",0)</f>
        <v>0</v>
      </c>
      <c r="EO41" s="35">
        <f>_xlfn.XLOOKUP(B41,[1]MDA_Assets!D:D,[1]MDA_Assets!AG:AG,"",0)</f>
        <v>0</v>
      </c>
      <c r="EP41" s="36" t="str">
        <f t="shared" si="33"/>
        <v/>
      </c>
      <c r="EQ41" s="36" t="str">
        <f t="shared" si="33"/>
        <v/>
      </c>
      <c r="ER41" s="36" t="str">
        <f t="shared" si="34"/>
        <v/>
      </c>
      <c r="ES41" s="36" t="str">
        <f t="shared" si="35"/>
        <v/>
      </c>
      <c r="ET41" s="36" t="str">
        <f t="shared" si="36"/>
        <v/>
      </c>
      <c r="EU41" s="36" t="str">
        <f t="shared" si="37"/>
        <v/>
      </c>
      <c r="EV41" s="36" t="str">
        <f t="shared" si="38"/>
        <v/>
      </c>
      <c r="EW41" s="36" t="str">
        <f t="shared" si="3"/>
        <v/>
      </c>
      <c r="EX41" s="36" t="str">
        <f t="shared" si="4"/>
        <v/>
      </c>
      <c r="EY41" s="36" t="str">
        <f t="shared" si="47"/>
        <v/>
      </c>
      <c r="EZ41" s="36" t="str">
        <f t="shared" si="47"/>
        <v/>
      </c>
      <c r="FA41" s="36" t="str">
        <f t="shared" si="47"/>
        <v/>
      </c>
      <c r="FB41" s="36" t="str">
        <f t="shared" si="46"/>
        <v/>
      </c>
      <c r="FC41" s="36" t="str">
        <f t="shared" si="46"/>
        <v/>
      </c>
      <c r="FD41" s="36" t="str">
        <f t="shared" si="46"/>
        <v/>
      </c>
      <c r="FE41" s="36" t="str">
        <f t="shared" si="46"/>
        <v/>
      </c>
      <c r="FF41" s="36" t="str">
        <f t="shared" si="46"/>
        <v/>
      </c>
      <c r="FG41" s="36" t="str">
        <f t="shared" si="46"/>
        <v/>
      </c>
      <c r="FH41" s="37" t="str" cm="1">
        <f t="array" ref="FH41">_xlfn.IFS(EY41="", "No Data", EY41&lt;0, "Negative/Future", EY41=0, "Zero Days", EY41&lt;=3, "&lt; 3 Months", EY41&lt;=6, "3 to 6 Months", EY41&lt;=9, "6 to 9 Months", EY41&lt;=12, "9 to 12 Months", EY41&lt;=15, "12 to 15 Months", EY41&lt;=18, "15 to 18 Months", EY41&lt;=24, "18 to 24 Months", EY41&gt;24, "&gt; 24 Months")</f>
        <v>No Data</v>
      </c>
      <c r="FI41" s="37" t="str" cm="1">
        <f t="array" ref="FI41">_xlfn.IFS(EZ41="", "No Data", EZ41&lt;0, "Negative/Future", EZ41=0, "Zero Days", EZ41&lt;=3, "&lt; 3 Months", EZ41&lt;=6, "3 to 6 Months", EZ41&lt;=9, "6 to 9 Months", EZ41&lt;=12, "9 to 12 Months", EZ41&lt;=15, "12 to 15 Months", EZ41&lt;=18, "15 to 18 Months", EZ41&lt;=24, "18 to 24 Months", EZ41&gt;24, "&gt; 24 Months")</f>
        <v>No Data</v>
      </c>
      <c r="FJ41" s="37" t="str" cm="1">
        <f t="array" ref="FJ41">_xlfn.IFS(FA41="", "No Data", FA41&lt;0, "Negative/Future", FA41=0, "Zero Days", FA41&lt;=3, "&lt; 3 Months", FA41&lt;=6, "3 to 6 Months", FA41&lt;=9, "6 to 9 Months", FA41&lt;=12, "9 to 12 Months", FA41&lt;=15, "12 to 15 Months", FA41&lt;=18, "15 to 18 Months", FA41&lt;=24, "18 to 24 Months", FA41&gt;24, "&gt; 24 Months")</f>
        <v>No Data</v>
      </c>
      <c r="FK41" s="37" t="str" cm="1">
        <f t="array" ref="FK41">_xlfn.IFS(FB41="", "No Data", FB41&lt;0, "Negative/Future", FB41=0, "Zero Days", FB41&lt;=3, "&lt; 3 Months", FB41&lt;=6, "3 to 6 Months", FB41&lt;=9, "6 to 9 Months", FB41&lt;=12, "9 to 12 Months", FB41&lt;=15, "12 to 15 Months", FB41&lt;=18, "15 to 18 Months", FB41&lt;=24, "18 to 24 Months", FB41&gt;24, "&gt; 24 Months")</f>
        <v>No Data</v>
      </c>
      <c r="FL41" s="37" t="str" cm="1">
        <f t="array" ref="FL41">_xlfn.IFS(FC41="", "No Data", FC41&lt;0, "Negative/Future", FC41=0, "Zero Days", FC41&lt;=3, "&lt; 3 Months", FC41&lt;=6, "3 to 6 Months", FC41&lt;=9, "6 to 9 Months", FC41&lt;=12, "9 to 12 Months", FC41&lt;=15, "12 to 15 Months", FC41&lt;=18, "15 to 18 Months", FC41&lt;=24, "18 to 24 Months", FC41&gt;24, "&gt; 24 Months")</f>
        <v>No Data</v>
      </c>
      <c r="FM41" s="37" t="str" cm="1">
        <f t="array" ref="FM41">_xlfn.IFS(FD41="", "No Data", FD41&lt;0, "Negative/Future", FD41=0, "Zero Days", FD41&lt;=3, "&lt; 3 Months", FD41&lt;=6, "3 to 6 Months", FD41&lt;=9, "6 to 9 Months", FD41&lt;=12, "9 to 12 Months", FD41&lt;=15, "12 to 15 Months", FD41&lt;=18, "15 to 18 Months", FD41&lt;=24, "18 to 24 Months", FD41&gt;24, "&gt; 24 Months")</f>
        <v>No Data</v>
      </c>
      <c r="FN41" s="37" t="str" cm="1">
        <f t="array" ref="FN41">_xlfn.IFS(FE41="", "No Data", FE41&lt;0, "Negative/Future", FE41=0, "Zero Days", FE41&lt;=3, "&lt; 3 Months", FE41&lt;=6, "3 to 6 Months", FE41&lt;=9, "6 to 9 Months", FE41&lt;=12, "9 to 12 Months", FE41&lt;=15, "12 to 15 Months", FE41&lt;=18, "15 to 18 Months", FE41&lt;=24, "18 to 24 Months", FE41&gt;24, "&gt; 24 Months")</f>
        <v>No Data</v>
      </c>
      <c r="FO41" s="37" t="str" cm="1">
        <f t="array" ref="FO41">_xlfn.IFS(FG41="", "No Data", FG41&lt;0, "Negative/Future", FG41=0, "Zero Days", FG41&lt;=3, "&lt; 3 Months", FG41&lt;=6, "3 to 6 Months", FG41&lt;=9, "6 to 9 Months", FG41&lt;=12, "9 to 12 Months", FG41&lt;=15, "12 to 15 Months", FG41&lt;=18, "15 to 18 Months", FG41&lt;=24, "18 to 24 Months", FG41&gt;24, "&gt; 24 Months")</f>
        <v>No Data</v>
      </c>
      <c r="FP41" s="37" t="str" cm="1">
        <f t="array" ref="FP41">_xlfn.IFS(FF41="", "No Data", FF41&lt;0, "Negative/Future", FF41=0, "Zero Days", FF41&lt;=3, "&lt; 3 Months", FF41&lt;=6, "3 to 6 Months", FF41&lt;=9, "6 to 9 Months", FF41&lt;=12, "9 to 12 Months", FF41&lt;=15, "12 to 15 Months", FF41&lt;=18, "15 to 18 Months", FF41&lt;=24, "18 to 24 Months", FF41&gt;24, "&gt; 24 Months")</f>
        <v>No Data</v>
      </c>
      <c r="FQ41" s="29" t="s">
        <v>227</v>
      </c>
      <c r="FR41" s="29" t="s">
        <v>227</v>
      </c>
      <c r="FS41" s="38" t="str">
        <f>VLOOKUP(_xlfn.XLOOKUP(B41,[1]MDA_Assets!D:D,[1]MDA_Assets!I:I,"",0),[1]Validation!$B$1:$C$8,2,0)</f>
        <v>P</v>
      </c>
      <c r="FT41" s="38" t="s">
        <v>428</v>
      </c>
      <c r="FU41" s="31">
        <f>_xlfn.XLOOKUP(B41,[1]MDA_Assets!D:D,[1]MDA_Assets!X:X,"",0)</f>
        <v>0</v>
      </c>
      <c r="FV41" s="39">
        <v>0</v>
      </c>
      <c r="FW41" s="39">
        <v>0</v>
      </c>
      <c r="FX41" s="39">
        <v>0</v>
      </c>
      <c r="FY41" s="39">
        <v>9</v>
      </c>
      <c r="FZ41" s="40" t="str">
        <f t="shared" si="6"/>
        <v/>
      </c>
      <c r="GA41" s="40" t="str">
        <f t="shared" si="6"/>
        <v/>
      </c>
      <c r="GB41" s="40" t="str">
        <f t="shared" si="7"/>
        <v/>
      </c>
      <c r="GC41" s="40" t="str">
        <f t="shared" si="8"/>
        <v/>
      </c>
      <c r="GD41" s="40" t="str">
        <f t="shared" si="9"/>
        <v/>
      </c>
      <c r="GE41" s="40" t="str">
        <f t="shared" si="10"/>
        <v/>
      </c>
      <c r="GF41" s="40" t="str">
        <f t="shared" si="39"/>
        <v/>
      </c>
      <c r="GG41" s="40" t="str">
        <f t="shared" si="39"/>
        <v/>
      </c>
      <c r="GH41" s="40" t="str">
        <f t="shared" si="39"/>
        <v/>
      </c>
      <c r="GI41" s="39">
        <f t="shared" si="40"/>
        <v>0</v>
      </c>
      <c r="GJ41" s="39">
        <f t="shared" si="41"/>
        <v>0</v>
      </c>
      <c r="GK41" s="39">
        <f t="shared" si="42"/>
        <v>0</v>
      </c>
      <c r="GL41" s="39">
        <f t="shared" si="43"/>
        <v>0</v>
      </c>
    </row>
    <row r="42" spans="1:194" x14ac:dyDescent="0.25">
      <c r="A42" s="19">
        <v>44</v>
      </c>
      <c r="B42" s="43" t="s">
        <v>431</v>
      </c>
      <c r="C42" s="43" t="s">
        <v>254</v>
      </c>
      <c r="D42" s="43" t="s">
        <v>241</v>
      </c>
      <c r="E42" s="43" t="s">
        <v>255</v>
      </c>
      <c r="F42" s="43" t="s">
        <v>432</v>
      </c>
      <c r="G42" s="43" t="s">
        <v>190</v>
      </c>
      <c r="H42" s="43"/>
      <c r="I42" s="43" t="s">
        <v>192</v>
      </c>
      <c r="J42" s="44">
        <f t="shared" si="12"/>
        <v>45957.604166666664</v>
      </c>
      <c r="K42" s="44">
        <v>45593.604166666664</v>
      </c>
      <c r="L42" s="44">
        <v>45443</v>
      </c>
      <c r="M42" s="43" t="s">
        <v>433</v>
      </c>
      <c r="N42" s="43" t="s">
        <v>434</v>
      </c>
      <c r="O42" s="44">
        <v>46025.371041666665</v>
      </c>
      <c r="P42" s="43">
        <v>1652</v>
      </c>
      <c r="Q42" s="43">
        <v>754</v>
      </c>
      <c r="R42" s="43">
        <v>899</v>
      </c>
      <c r="S42" s="43" t="s">
        <v>206</v>
      </c>
      <c r="T42" s="44">
        <v>46024.770833333336</v>
      </c>
      <c r="U42" s="44">
        <v>46024.770833333336</v>
      </c>
      <c r="V42" s="44">
        <v>46024.770833333336</v>
      </c>
      <c r="W42" s="44">
        <v>46024.770833333336</v>
      </c>
      <c r="X42" s="44">
        <v>46024.770833333336</v>
      </c>
      <c r="Y42" s="44">
        <v>45226.770833333336</v>
      </c>
      <c r="Z42" s="43" t="s">
        <v>199</v>
      </c>
      <c r="AA42" s="43"/>
      <c r="AB42" s="43"/>
      <c r="AC42" s="43"/>
      <c r="AD42" s="43"/>
      <c r="AE42" s="43">
        <v>3</v>
      </c>
      <c r="AF42" s="43" t="s">
        <v>281</v>
      </c>
      <c r="AG42" s="43" t="s">
        <v>281</v>
      </c>
      <c r="AH42" s="43" t="s">
        <v>285</v>
      </c>
      <c r="AI42" s="43" t="s">
        <v>285</v>
      </c>
      <c r="AJ42" s="43" t="s">
        <v>435</v>
      </c>
      <c r="AK42" s="43" t="s">
        <v>285</v>
      </c>
      <c r="AL42" s="47">
        <v>46204</v>
      </c>
      <c r="AM42" s="47">
        <v>46204</v>
      </c>
      <c r="AN42" s="47">
        <v>46389</v>
      </c>
      <c r="AO42" s="47">
        <v>46389</v>
      </c>
      <c r="AP42" s="46">
        <v>45956</v>
      </c>
      <c r="AQ42" s="47">
        <v>46389</v>
      </c>
      <c r="AR42" s="48"/>
      <c r="AS42" s="48"/>
      <c r="AT42" s="48"/>
      <c r="AU42" s="43">
        <v>1</v>
      </c>
      <c r="AV42" s="43">
        <v>0</v>
      </c>
      <c r="AW42" s="43">
        <v>0</v>
      </c>
      <c r="AX42" s="51" t="s">
        <v>436</v>
      </c>
      <c r="AY42" s="51" t="s">
        <v>3530</v>
      </c>
      <c r="AZ42" s="51" t="s">
        <v>198</v>
      </c>
      <c r="BA42" s="20">
        <f t="shared" ref="BA42:BI81" ca="1" si="48">IF(AL42&gt;1,IF(AL42&lt;EOMONTH(TODAY(),0),1,0),"")</f>
        <v>0</v>
      </c>
      <c r="BB42" s="20">
        <f t="shared" ca="1" si="48"/>
        <v>0</v>
      </c>
      <c r="BC42" s="20">
        <f t="shared" ca="1" si="48"/>
        <v>0</v>
      </c>
      <c r="BD42" s="20">
        <f t="shared" ca="1" si="48"/>
        <v>0</v>
      </c>
      <c r="BE42" s="20">
        <f t="shared" ca="1" si="48"/>
        <v>1</v>
      </c>
      <c r="BF42" s="20">
        <f t="shared" ca="1" si="48"/>
        <v>0</v>
      </c>
      <c r="BG42" s="21" t="str">
        <f t="shared" ca="1" si="48"/>
        <v/>
      </c>
      <c r="BH42" s="21" t="str">
        <f t="shared" ca="1" si="48"/>
        <v/>
      </c>
      <c r="BI42" s="21" t="str">
        <f t="shared" ca="1" si="48"/>
        <v/>
      </c>
      <c r="BJ42" s="22">
        <f t="shared" ca="1" si="14"/>
        <v>1</v>
      </c>
      <c r="BK42" s="21">
        <f t="shared" si="15"/>
        <v>3</v>
      </c>
      <c r="BL42" s="22">
        <f t="shared" ca="1" si="16"/>
        <v>2104</v>
      </c>
      <c r="BM42" s="22">
        <f t="shared" ca="1" si="17"/>
        <v>968</v>
      </c>
      <c r="BN42" s="23">
        <f t="shared" ca="1" si="18"/>
        <v>1136</v>
      </c>
      <c r="BO42" s="24">
        <f t="shared" ca="1" si="19"/>
        <v>452</v>
      </c>
      <c r="BP42" s="51" t="str">
        <f>_xlfn.XLOOKUP(E42,[1]Validation!E:E,[1]Validation!F:F,"")</f>
        <v>EN5</v>
      </c>
      <c r="BQ42" s="51" t="str">
        <f>_xlfn.XLOOKUP(BP42,[1]Validation!F:F,[1]Validation!G:G,"")</f>
        <v>EN4 to EN7</v>
      </c>
      <c r="BR42" s="52" t="str">
        <f>VLOOKUP(G42,[1]Validation!$B$1:$C$9,2,0)</f>
        <v>B</v>
      </c>
      <c r="BS42" s="51">
        <f t="shared" ca="1" si="20"/>
        <v>19</v>
      </c>
      <c r="BT42" s="53">
        <f>_xlfn.XLOOKUP(B42,'[2]1. All Calls'!$R:$R,'[2]1. All Calls'!$A:$A,"",0)</f>
        <v>46025.447662036997</v>
      </c>
      <c r="BU42" s="51" t="str">
        <f>_xlfn.XLOOKUP(B42,'[2]1. All Calls'!$R:$R,'[2]1. All Calls'!$F:$F,"",0)</f>
        <v>CC-01927094</v>
      </c>
      <c r="BV42" s="51" t="str">
        <f>_xlfn.XLOOKUP(B42,'[2]1. All Calls'!$R:$R,'[2]1. All Calls'!$J:$J,"",0)</f>
        <v>Schedule Service</v>
      </c>
      <c r="BW42" s="53">
        <f>_xlfn.XLOOKUP(B42,'[2]Sch Calls'!$R:$R,'[2]Sch Calls'!$A:$A,"",0)</f>
        <v>46025.447662036997</v>
      </c>
      <c r="BX42" s="51">
        <f>_xlfn.XLOOKUP(B42,'[2]Sch Calls'!$R:$R,'[2]Sch Calls'!$B:$B,"",0)</f>
        <v>1652</v>
      </c>
      <c r="BY42" s="51" t="str">
        <f t="shared" si="21"/>
        <v>02-Jul-26</v>
      </c>
      <c r="BZ42" s="51" t="str">
        <f t="shared" si="21"/>
        <v>02-Jul-26</v>
      </c>
      <c r="CA42" s="51" t="str">
        <f t="shared" si="22"/>
        <v>05-Oct-26</v>
      </c>
      <c r="CB42" s="51" t="str">
        <f t="shared" si="23"/>
        <v>03-Jul-27</v>
      </c>
      <c r="CC42" s="51" t="str">
        <f t="shared" si="24"/>
        <v>27-Oct-25</v>
      </c>
      <c r="CD42" s="51" t="str">
        <f t="shared" si="25"/>
        <v>03-Jan-27</v>
      </c>
      <c r="CE42" s="51">
        <f t="shared" ca="1" si="26"/>
        <v>151</v>
      </c>
      <c r="CF42" s="51">
        <f t="shared" ca="1" si="26"/>
        <v>151</v>
      </c>
      <c r="CG42" s="51">
        <f t="shared" ca="1" si="27"/>
        <v>151</v>
      </c>
      <c r="CH42" s="51">
        <f t="shared" ca="1" si="28"/>
        <v>151</v>
      </c>
      <c r="CI42" s="51">
        <f t="shared" ca="1" si="29"/>
        <v>949</v>
      </c>
      <c r="CJ42" s="51">
        <f t="shared" ca="1" si="30"/>
        <v>151</v>
      </c>
      <c r="CK42" s="51">
        <f t="shared" ca="1" si="44"/>
        <v>453</v>
      </c>
      <c r="CL42" s="51">
        <f t="shared" ca="1" si="44"/>
        <v>453</v>
      </c>
      <c r="CM42" s="51">
        <f t="shared" ca="1" si="44"/>
        <v>453</v>
      </c>
      <c r="CN42" s="51">
        <f t="shared" ca="1" si="44"/>
        <v>453</v>
      </c>
      <c r="CO42" s="51">
        <f t="shared" ca="1" si="44"/>
        <v>2847</v>
      </c>
      <c r="CP42" s="51">
        <f t="shared" ca="1" si="44"/>
        <v>453</v>
      </c>
      <c r="CQ42" s="51">
        <f t="shared" ca="1" si="45"/>
        <v>1547</v>
      </c>
      <c r="CR42" s="51">
        <f t="shared" ca="1" si="45"/>
        <v>1547</v>
      </c>
      <c r="CS42" s="51">
        <f t="shared" ca="1" si="45"/>
        <v>3547</v>
      </c>
      <c r="CT42" s="51">
        <f t="shared" ca="1" si="45"/>
        <v>3547</v>
      </c>
      <c r="CU42" s="51">
        <f t="shared" ca="1" si="45"/>
        <v>3501</v>
      </c>
      <c r="CV42" s="54">
        <f t="shared" ca="1" si="45"/>
        <v>3547</v>
      </c>
      <c r="CW42" s="25" t="s">
        <v>212</v>
      </c>
      <c r="CX42" s="55">
        <v>0</v>
      </c>
      <c r="CY42" s="55"/>
      <c r="CZ42" s="26" t="s">
        <v>324</v>
      </c>
      <c r="DA42" s="26" t="s">
        <v>324</v>
      </c>
      <c r="DB42" s="26" t="s">
        <v>324</v>
      </c>
      <c r="DC42" s="26" t="s">
        <v>324</v>
      </c>
      <c r="DD42" s="26" t="s">
        <v>324</v>
      </c>
      <c r="DE42" s="26" t="s">
        <v>324</v>
      </c>
      <c r="DF42" s="26" t="s">
        <v>324</v>
      </c>
      <c r="DG42" s="26" t="s">
        <v>324</v>
      </c>
      <c r="DH42" s="26" t="s">
        <v>324</v>
      </c>
      <c r="DI42" s="26" t="s">
        <v>324</v>
      </c>
      <c r="DJ42" s="26" t="s">
        <v>324</v>
      </c>
      <c r="DK42" s="26" t="s">
        <v>324</v>
      </c>
      <c r="DL42" s="27">
        <f t="shared" si="31"/>
        <v>46100.447662036997</v>
      </c>
      <c r="DM42" s="28">
        <f t="shared" ca="1" si="32"/>
        <v>1</v>
      </c>
      <c r="DN42" s="56">
        <f>_xlfn.XLOOKUP(B42,'[2]1. All Calls'!$R:$R,'[2]1. All Calls'!$A:$A,"",0)</f>
        <v>46025.447662036997</v>
      </c>
      <c r="DO42" s="57" t="str">
        <f ca="1">VLOOKUP(DM42,[1]Validation!$B$20:$C$25,2,0)</f>
        <v>Above 3 months</v>
      </c>
      <c r="DP42" s="58" t="str">
        <f>_xlfn.XLOOKUP(B42,'[1]Active AMCs- Dealer'!E:E,'[1]Active AMCs- Dealer'!L:L,"Not in AMC",0)</f>
        <v>Not in AMC</v>
      </c>
      <c r="DQ42" s="50" t="s">
        <v>238</v>
      </c>
      <c r="DR42" s="29" t="str">
        <f>_xlfn.XLOOKUP(B42,'[2]1. All Calls'!$R:$R,'[2]1. All Calls'!$F:$F,"",0)</f>
        <v>CC-01927094</v>
      </c>
      <c r="DS42" s="29" t="str">
        <f>_xlfn.XLOOKUP(B42,'[2]1. All Calls'!$R:$R,'[2]1. All Calls'!$AB:$AB,"",0)</f>
        <v>Attend the site for scheduled service so change air filter, oil filter, air oil separator, motor greasing and oil. Then start the unit found running ok.</v>
      </c>
      <c r="DT42" s="30">
        <f>_xlfn.XLOOKUP(DR42,'[2]1. All Calls'!$F:$F,'[2]1. All Calls'!$A:$A,"",0)</f>
        <v>46025.447662036997</v>
      </c>
      <c r="DU42" s="31">
        <f>_xlfn.XLOOKUP(DR42,'[2]1. All Calls'!$F:$F,'[2]1. All Calls'!$B:$B,"",0)</f>
        <v>1652</v>
      </c>
      <c r="DV42" s="31">
        <f>_xlfn.XLOOKUP(B42,[1]MDA_Assets!D:D,[1]MDA_Assets!N:N,"",0)</f>
        <v>754</v>
      </c>
      <c r="DW42" s="31">
        <f>_xlfn.XLOOKUP(B42,[1]MDA_Assets!D:D,[1]MDA_Assets!O:O,"",0)</f>
        <v>899</v>
      </c>
      <c r="DX42" s="32" t="str">
        <f>_xlfn.XLOOKUP(B42,[1]MDA_Assets!D:D,[1]MDA_Assets!Q:Q,"",0)</f>
        <v>XD</v>
      </c>
      <c r="DY42" s="33">
        <f>_xlfn.XLOOKUP(B42,[1]MDA_Assets!D:D,[1]MDA_Assets!R:R,"",0)</f>
        <v>46025</v>
      </c>
      <c r="DZ42" s="33">
        <f>_xlfn.XLOOKUP(B42,[1]MDA_Assets!D:D,[1]MDA_Assets!S:S,"",0)</f>
        <v>46025</v>
      </c>
      <c r="EA42" s="33">
        <f>_xlfn.XLOOKUP(B42,[1]MDA_Assets!D:D,[1]MDA_Assets!T:T,"",0)</f>
        <v>46025</v>
      </c>
      <c r="EB42" s="33">
        <f>_xlfn.XLOOKUP(B42,[1]MDA_Assets!D:D,[1]MDA_Assets!U:U,"",0)</f>
        <v>46025</v>
      </c>
      <c r="EC42" s="33">
        <f>_xlfn.XLOOKUP(B42,[1]MDA_Assets!D:D,[1]MDA_Assets!V:V,"",0)</f>
        <v>46025</v>
      </c>
      <c r="ED42" s="33">
        <f>_xlfn.XLOOKUP(B42,[1]MDA_Assets!D:D,[1]MDA_Assets!W:W,"",0)</f>
        <v>45227</v>
      </c>
      <c r="EE42" s="32" t="str">
        <f>_xlfn.XLOOKUP(B42,[1]MDA_Assets!D:D,[1]MDA_Assets!X:X,"",0)</f>
        <v>Yes</v>
      </c>
      <c r="EF42" s="33">
        <f>_xlfn.XLOOKUP(B42,[1]MDA_Assets!D:D,[1]MDA_Assets!Y:Y,"",0)</f>
        <v>0</v>
      </c>
      <c r="EG42" s="33">
        <f>_xlfn.XLOOKUP(B42,[1]MDA_Assets!D:D,[1]MDA_Assets!Z:Z,"",0)</f>
        <v>0</v>
      </c>
      <c r="EH42" s="33">
        <f>_xlfn.XLOOKUP(B42,[1]MDA_Assets!D:D,[1]MDA_Assets!AA:AA,"",0)</f>
        <v>0</v>
      </c>
      <c r="EI42" s="34">
        <f>_xlfn.XLOOKUP(B42,[1]MDA_Assets!D:D,[1]MDA_Assets!P:P,"",0)</f>
        <v>3</v>
      </c>
      <c r="EJ42" s="35" t="str">
        <f>_xlfn.XLOOKUP(B42,[1]MDA_Assets!D:D,[1]MDA_Assets!AB:AB,"",0)</f>
        <v>2000</v>
      </c>
      <c r="EK42" s="35" t="str">
        <f>_xlfn.XLOOKUP(B42,[1]MDA_Assets!D:D,[1]MDA_Assets!AC:AC,"",0)</f>
        <v>2000</v>
      </c>
      <c r="EL42" s="35" t="str">
        <f>_xlfn.XLOOKUP(B42,[1]MDA_Assets!D:D,[1]MDA_Assets!AD:AD,"",0)</f>
        <v>4000</v>
      </c>
      <c r="EM42" s="35" t="str">
        <f>_xlfn.XLOOKUP(B42,[1]MDA_Assets!D:D,[1]MDA_Assets!AE:AE,"",0)</f>
        <v>4000</v>
      </c>
      <c r="EN42" s="35" t="str">
        <f>_xlfn.XLOOKUP(B42,[1]MDA_Assets!D:D,[1]MDA_Assets!AF:AF,"",0)</f>
        <v>6348</v>
      </c>
      <c r="EO42" s="35" t="str">
        <f>_xlfn.XLOOKUP(B42,[1]MDA_Assets!D:D,[1]MDA_Assets!AG:AG,"",0)</f>
        <v>4000</v>
      </c>
      <c r="EP42" s="36">
        <f t="shared" si="33"/>
        <v>180</v>
      </c>
      <c r="EQ42" s="36">
        <f t="shared" si="33"/>
        <v>180</v>
      </c>
      <c r="ER42" s="36">
        <f t="shared" si="34"/>
        <v>365</v>
      </c>
      <c r="ES42" s="36">
        <f t="shared" si="35"/>
        <v>365</v>
      </c>
      <c r="ET42" s="36">
        <f t="shared" si="36"/>
        <v>730</v>
      </c>
      <c r="EU42" s="36">
        <f t="shared" si="37"/>
        <v>365</v>
      </c>
      <c r="EV42" s="36" t="str">
        <f t="shared" si="38"/>
        <v/>
      </c>
      <c r="EW42" s="36" t="str">
        <f t="shared" si="3"/>
        <v/>
      </c>
      <c r="EX42" s="36" t="str">
        <f t="shared" si="4"/>
        <v/>
      </c>
      <c r="EY42" s="36">
        <f t="shared" si="47"/>
        <v>5.81</v>
      </c>
      <c r="EZ42" s="36">
        <f t="shared" si="47"/>
        <v>5.81</v>
      </c>
      <c r="FA42" s="36">
        <f t="shared" si="47"/>
        <v>11.78</v>
      </c>
      <c r="FB42" s="36">
        <f t="shared" si="46"/>
        <v>11.78</v>
      </c>
      <c r="FC42" s="36">
        <f t="shared" si="46"/>
        <v>23.55</v>
      </c>
      <c r="FD42" s="36">
        <f t="shared" si="46"/>
        <v>11.78</v>
      </c>
      <c r="FE42" s="36" t="str">
        <f t="shared" si="46"/>
        <v/>
      </c>
      <c r="FF42" s="36" t="str">
        <f t="shared" si="46"/>
        <v/>
      </c>
      <c r="FG42" s="36" t="str">
        <f t="shared" si="46"/>
        <v/>
      </c>
      <c r="FH42" s="37" t="str" cm="1">
        <f t="array" ref="FH42">_xlfn.IFS(EY42="", "No Data", EY42&lt;0, "Negative/Future", EY42=0, "Zero Days", EY42&lt;=3, "&lt; 3 Months", EY42&lt;=6, "3 to 6 Months", EY42&lt;=9, "6 to 9 Months", EY42&lt;=12, "9 to 12 Months", EY42&lt;=15, "12 to 15 Months", EY42&lt;=18, "15 to 18 Months", EY42&lt;=24, "18 to 24 Months", EY42&gt;24, "&gt; 24 Months")</f>
        <v>3 to 6 Months</v>
      </c>
      <c r="FI42" s="37" t="str" cm="1">
        <f t="array" ref="FI42">_xlfn.IFS(EZ42="", "No Data", EZ42&lt;0, "Negative/Future", EZ42=0, "Zero Days", EZ42&lt;=3, "&lt; 3 Months", EZ42&lt;=6, "3 to 6 Months", EZ42&lt;=9, "6 to 9 Months", EZ42&lt;=12, "9 to 12 Months", EZ42&lt;=15, "12 to 15 Months", EZ42&lt;=18, "15 to 18 Months", EZ42&lt;=24, "18 to 24 Months", EZ42&gt;24, "&gt; 24 Months")</f>
        <v>3 to 6 Months</v>
      </c>
      <c r="FJ42" s="37" t="str" cm="1">
        <f t="array" ref="FJ42">_xlfn.IFS(FA42="", "No Data", FA42&lt;0, "Negative/Future", FA42=0, "Zero Days", FA42&lt;=3, "&lt; 3 Months", FA42&lt;=6, "3 to 6 Months", FA42&lt;=9, "6 to 9 Months", FA42&lt;=12, "9 to 12 Months", FA42&lt;=15, "12 to 15 Months", FA42&lt;=18, "15 to 18 Months", FA42&lt;=24, "18 to 24 Months", FA42&gt;24, "&gt; 24 Months")</f>
        <v>9 to 12 Months</v>
      </c>
      <c r="FK42" s="37" t="str" cm="1">
        <f t="array" ref="FK42">_xlfn.IFS(FB42="", "No Data", FB42&lt;0, "Negative/Future", FB42=0, "Zero Days", FB42&lt;=3, "&lt; 3 Months", FB42&lt;=6, "3 to 6 Months", FB42&lt;=9, "6 to 9 Months", FB42&lt;=12, "9 to 12 Months", FB42&lt;=15, "12 to 15 Months", FB42&lt;=18, "15 to 18 Months", FB42&lt;=24, "18 to 24 Months", FB42&gt;24, "&gt; 24 Months")</f>
        <v>9 to 12 Months</v>
      </c>
      <c r="FL42" s="37" t="str" cm="1">
        <f t="array" ref="FL42">_xlfn.IFS(FC42="", "No Data", FC42&lt;0, "Negative/Future", FC42=0, "Zero Days", FC42&lt;=3, "&lt; 3 Months", FC42&lt;=6, "3 to 6 Months", FC42&lt;=9, "6 to 9 Months", FC42&lt;=12, "9 to 12 Months", FC42&lt;=15, "12 to 15 Months", FC42&lt;=18, "15 to 18 Months", FC42&lt;=24, "18 to 24 Months", FC42&gt;24, "&gt; 24 Months")</f>
        <v>18 to 24 Months</v>
      </c>
      <c r="FM42" s="37" t="str" cm="1">
        <f t="array" ref="FM42">_xlfn.IFS(FD42="", "No Data", FD42&lt;0, "Negative/Future", FD42=0, "Zero Days", FD42&lt;=3, "&lt; 3 Months", FD42&lt;=6, "3 to 6 Months", FD42&lt;=9, "6 to 9 Months", FD42&lt;=12, "9 to 12 Months", FD42&lt;=15, "12 to 15 Months", FD42&lt;=18, "15 to 18 Months", FD42&lt;=24, "18 to 24 Months", FD42&gt;24, "&gt; 24 Months")</f>
        <v>9 to 12 Months</v>
      </c>
      <c r="FN42" s="37" t="str" cm="1">
        <f t="array" ref="FN42">_xlfn.IFS(FE42="", "No Data", FE42&lt;0, "Negative/Future", FE42=0, "Zero Days", FE42&lt;=3, "&lt; 3 Months", FE42&lt;=6, "3 to 6 Months", FE42&lt;=9, "6 to 9 Months", FE42&lt;=12, "9 to 12 Months", FE42&lt;=15, "12 to 15 Months", FE42&lt;=18, "15 to 18 Months", FE42&lt;=24, "18 to 24 Months", FE42&gt;24, "&gt; 24 Months")</f>
        <v>No Data</v>
      </c>
      <c r="FO42" s="37" t="str" cm="1">
        <f t="array" ref="FO42">_xlfn.IFS(FG42="", "No Data", FG42&lt;0, "Negative/Future", FG42=0, "Zero Days", FG42&lt;=3, "&lt; 3 Months", FG42&lt;=6, "3 to 6 Months", FG42&lt;=9, "6 to 9 Months", FG42&lt;=12, "9 to 12 Months", FG42&lt;=15, "12 to 15 Months", FG42&lt;=18, "15 to 18 Months", FG42&lt;=24, "18 to 24 Months", FG42&gt;24, "&gt; 24 Months")</f>
        <v>No Data</v>
      </c>
      <c r="FP42" s="37" t="str" cm="1">
        <f t="array" ref="FP42">_xlfn.IFS(FF42="", "No Data", FF42&lt;0, "Negative/Future", FF42=0, "Zero Days", FF42&lt;=3, "&lt; 3 Months", FF42&lt;=6, "3 to 6 Months", FF42&lt;=9, "6 to 9 Months", FF42&lt;=12, "9 to 12 Months", FF42&lt;=15, "12 to 15 Months", FF42&lt;=18, "15 to 18 Months", FF42&lt;=24, "18 to 24 Months", FF42&gt;24, "&gt; 24 Months")</f>
        <v>No Data</v>
      </c>
      <c r="FQ42" s="29" t="s">
        <v>437</v>
      </c>
      <c r="FR42" s="29">
        <v>9674472525</v>
      </c>
      <c r="FS42" s="38" t="str">
        <f>VLOOKUP(_xlfn.XLOOKUP(B42,[1]MDA_Assets!D:D,[1]MDA_Assets!I:I,"",0),[1]Validation!$B$1:$C$8,2,0)</f>
        <v>B</v>
      </c>
      <c r="FT42" s="38" t="s">
        <v>202</v>
      </c>
      <c r="FU42" s="31" t="str">
        <f>_xlfn.XLOOKUP(B42,[1]MDA_Assets!D:D,[1]MDA_Assets!X:X,"",0)</f>
        <v>Yes</v>
      </c>
      <c r="FV42" s="39">
        <v>1</v>
      </c>
      <c r="FW42" s="39">
        <v>0</v>
      </c>
      <c r="FX42" s="39">
        <v>0</v>
      </c>
      <c r="FY42" s="39">
        <v>8</v>
      </c>
      <c r="FZ42" s="40">
        <f t="shared" si="6"/>
        <v>46205</v>
      </c>
      <c r="GA42" s="40">
        <f t="shared" si="6"/>
        <v>46205</v>
      </c>
      <c r="GB42" s="40">
        <f t="shared" si="7"/>
        <v>46390</v>
      </c>
      <c r="GC42" s="40">
        <f t="shared" si="8"/>
        <v>46390</v>
      </c>
      <c r="GD42" s="40">
        <f t="shared" si="9"/>
        <v>46755</v>
      </c>
      <c r="GE42" s="40">
        <f t="shared" si="10"/>
        <v>45592</v>
      </c>
      <c r="GF42" s="40" t="str">
        <f t="shared" si="39"/>
        <v/>
      </c>
      <c r="GG42" s="40" t="str">
        <f t="shared" si="39"/>
        <v/>
      </c>
      <c r="GH42" s="40" t="str">
        <f t="shared" si="39"/>
        <v/>
      </c>
      <c r="GI42" s="39">
        <f t="shared" si="40"/>
        <v>1</v>
      </c>
      <c r="GJ42" s="39">
        <f t="shared" si="41"/>
        <v>0</v>
      </c>
      <c r="GK42" s="39">
        <f t="shared" si="42"/>
        <v>0</v>
      </c>
      <c r="GL42" s="39">
        <f t="shared" si="43"/>
        <v>5</v>
      </c>
    </row>
    <row r="43" spans="1:194" x14ac:dyDescent="0.25">
      <c r="A43" s="19">
        <v>45</v>
      </c>
      <c r="B43" s="43" t="s">
        <v>438</v>
      </c>
      <c r="C43" s="43" t="s">
        <v>186</v>
      </c>
      <c r="D43" s="43" t="s">
        <v>241</v>
      </c>
      <c r="E43" s="43" t="s">
        <v>439</v>
      </c>
      <c r="F43" s="43" t="s">
        <v>440</v>
      </c>
      <c r="G43" s="43" t="s">
        <v>225</v>
      </c>
      <c r="H43" s="43" t="s">
        <v>441</v>
      </c>
      <c r="I43" s="43" t="s">
        <v>192</v>
      </c>
      <c r="J43" s="44">
        <f t="shared" si="12"/>
        <v>44993.770833333336</v>
      </c>
      <c r="K43" s="44">
        <v>44629.770833333336</v>
      </c>
      <c r="L43" s="44">
        <v>44613</v>
      </c>
      <c r="M43" s="43" t="s">
        <v>2051</v>
      </c>
      <c r="N43" s="43" t="s">
        <v>2041</v>
      </c>
      <c r="O43" s="44">
        <v>46053.493368055555</v>
      </c>
      <c r="P43" s="43">
        <v>2828</v>
      </c>
      <c r="Q43" s="43"/>
      <c r="R43" s="43">
        <v>2828</v>
      </c>
      <c r="S43" s="43" t="s">
        <v>194</v>
      </c>
      <c r="T43" s="44">
        <v>45725.770833333336</v>
      </c>
      <c r="U43" s="44">
        <v>45725.770833333336</v>
      </c>
      <c r="V43" s="44">
        <v>45725.770833333336</v>
      </c>
      <c r="W43" s="44">
        <v>45725.770833333336</v>
      </c>
      <c r="X43" s="44">
        <v>45725.770833333336</v>
      </c>
      <c r="Y43" s="44">
        <v>45725.770833333336</v>
      </c>
      <c r="Z43" s="43" t="s">
        <v>195</v>
      </c>
      <c r="AA43" s="43"/>
      <c r="AB43" s="43"/>
      <c r="AC43" s="43"/>
      <c r="AD43" s="43"/>
      <c r="AE43" s="43">
        <v>2</v>
      </c>
      <c r="AF43" s="43" t="s">
        <v>442</v>
      </c>
      <c r="AG43" s="43" t="s">
        <v>442</v>
      </c>
      <c r="AH43" s="43" t="s">
        <v>443</v>
      </c>
      <c r="AI43" s="43" t="s">
        <v>443</v>
      </c>
      <c r="AJ43" s="43" t="s">
        <v>443</v>
      </c>
      <c r="AK43" s="43" t="s">
        <v>442</v>
      </c>
      <c r="AL43" s="46">
        <v>46090</v>
      </c>
      <c r="AM43" s="46">
        <v>45905</v>
      </c>
      <c r="AN43" s="47">
        <v>46455</v>
      </c>
      <c r="AO43" s="47">
        <v>46455</v>
      </c>
      <c r="AP43" s="47">
        <v>46455</v>
      </c>
      <c r="AQ43" s="46">
        <v>46090</v>
      </c>
      <c r="AR43" s="48"/>
      <c r="AS43" s="48"/>
      <c r="AT43" s="48"/>
      <c r="AU43" s="43">
        <v>1</v>
      </c>
      <c r="AV43" s="43">
        <v>0</v>
      </c>
      <c r="AW43" s="43">
        <v>0</v>
      </c>
      <c r="AX43" s="51" t="s">
        <v>444</v>
      </c>
      <c r="AY43" s="51" t="s">
        <v>211</v>
      </c>
      <c r="AZ43" s="51" t="s">
        <v>198</v>
      </c>
      <c r="BA43" s="20">
        <f t="shared" ca="1" si="48"/>
        <v>1</v>
      </c>
      <c r="BB43" s="20">
        <f t="shared" ca="1" si="48"/>
        <v>1</v>
      </c>
      <c r="BC43" s="20">
        <f t="shared" ca="1" si="48"/>
        <v>0</v>
      </c>
      <c r="BD43" s="20">
        <f t="shared" ca="1" si="48"/>
        <v>0</v>
      </c>
      <c r="BE43" s="20">
        <f t="shared" ca="1" si="48"/>
        <v>0</v>
      </c>
      <c r="BF43" s="20">
        <f t="shared" ca="1" si="48"/>
        <v>1</v>
      </c>
      <c r="BG43" s="21" t="str">
        <f t="shared" ca="1" si="48"/>
        <v/>
      </c>
      <c r="BH43" s="21" t="str">
        <f t="shared" ca="1" si="48"/>
        <v/>
      </c>
      <c r="BI43" s="21" t="str">
        <f t="shared" ca="1" si="48"/>
        <v/>
      </c>
      <c r="BJ43" s="22">
        <f t="shared" ca="1" si="14"/>
        <v>3</v>
      </c>
      <c r="BK43" s="21">
        <f t="shared" si="15"/>
        <v>1</v>
      </c>
      <c r="BL43" s="22">
        <f t="shared" ca="1" si="16"/>
        <v>2951</v>
      </c>
      <c r="BM43" s="22">
        <f t="shared" ca="1" si="17"/>
        <v>0</v>
      </c>
      <c r="BN43" s="23">
        <f t="shared" ca="1" si="18"/>
        <v>2951</v>
      </c>
      <c r="BO43" s="24">
        <f t="shared" ca="1" si="19"/>
        <v>123</v>
      </c>
      <c r="BP43" s="51" t="str">
        <f>_xlfn.XLOOKUP(E43,[1]Validation!E:E,[1]Validation!F:F,"")</f>
        <v>EG22</v>
      </c>
      <c r="BQ43" s="51" t="str">
        <f>_xlfn.XLOOKUP(BP43,[1]Validation!F:F,[1]Validation!G:G,"")</f>
        <v>EG11 to EG22</v>
      </c>
      <c r="BR43" s="52" t="str">
        <f>VLOOKUP(G43,[1]Validation!$B$1:$C$9,2,0)</f>
        <v>C</v>
      </c>
      <c r="BS43" s="51">
        <f t="shared" ca="1" si="20"/>
        <v>51</v>
      </c>
      <c r="BT43" s="53">
        <f>_xlfn.XLOOKUP(B43,'[2]1. All Calls'!$R:$R,'[2]1. All Calls'!$A:$A,"",0)</f>
        <v>46164.478587963</v>
      </c>
      <c r="BU43" s="51" t="str">
        <f>_xlfn.XLOOKUP(B43,'[2]1. All Calls'!$R:$R,'[2]1. All Calls'!$F:$F,"",0)</f>
        <v>CC-02089735</v>
      </c>
      <c r="BV43" s="51" t="str">
        <f>_xlfn.XLOOKUP(B43,'[2]1. All Calls'!$R:$R,'[2]1. All Calls'!$J:$J,"",0)</f>
        <v>Complaint - Breakdown</v>
      </c>
      <c r="BW43" s="53" t="str">
        <f>_xlfn.XLOOKUP(B43,'[2]Sch Calls'!$R:$R,'[2]Sch Calls'!$A:$A,"",0)</f>
        <v/>
      </c>
      <c r="BX43" s="51" t="str">
        <f>_xlfn.XLOOKUP(B43,'[2]Sch Calls'!$R:$R,'[2]Sch Calls'!$B:$B,"",0)</f>
        <v/>
      </c>
      <c r="BY43" s="51" t="str">
        <f t="shared" si="21"/>
        <v>06-Sep-25</v>
      </c>
      <c r="BZ43" s="51" t="str">
        <f t="shared" si="21"/>
        <v>06-Sep-25</v>
      </c>
      <c r="CA43" s="51" t="str">
        <f t="shared" si="22"/>
        <v>10-Dec-25</v>
      </c>
      <c r="CB43" s="51" t="str">
        <f t="shared" si="23"/>
        <v>07-Sep-26</v>
      </c>
      <c r="CC43" s="51" t="str">
        <f t="shared" si="24"/>
        <v>10-Mar-27</v>
      </c>
      <c r="CD43" s="51" t="str">
        <f t="shared" si="25"/>
        <v>10-Mar-26</v>
      </c>
      <c r="CE43" s="51">
        <f t="shared" ca="1" si="26"/>
        <v>450</v>
      </c>
      <c r="CF43" s="51">
        <f t="shared" ca="1" si="26"/>
        <v>450</v>
      </c>
      <c r="CG43" s="51">
        <f t="shared" ca="1" si="27"/>
        <v>450</v>
      </c>
      <c r="CH43" s="51">
        <f t="shared" ca="1" si="28"/>
        <v>450</v>
      </c>
      <c r="CI43" s="51">
        <f t="shared" ca="1" si="29"/>
        <v>450</v>
      </c>
      <c r="CJ43" s="51">
        <f t="shared" ca="1" si="30"/>
        <v>450</v>
      </c>
      <c r="CK43" s="51">
        <f t="shared" ca="1" si="44"/>
        <v>450</v>
      </c>
      <c r="CL43" s="51">
        <f t="shared" ca="1" si="44"/>
        <v>450</v>
      </c>
      <c r="CM43" s="51">
        <f t="shared" ca="1" si="44"/>
        <v>450</v>
      </c>
      <c r="CN43" s="51">
        <f t="shared" ca="1" si="44"/>
        <v>450</v>
      </c>
      <c r="CO43" s="51">
        <f t="shared" ca="1" si="44"/>
        <v>450</v>
      </c>
      <c r="CP43" s="51">
        <f t="shared" ca="1" si="44"/>
        <v>450</v>
      </c>
      <c r="CQ43" s="51">
        <f t="shared" ca="1" si="45"/>
        <v>1200</v>
      </c>
      <c r="CR43" s="51">
        <f t="shared" ca="1" si="45"/>
        <v>1200</v>
      </c>
      <c r="CS43" s="51">
        <f t="shared" ca="1" si="45"/>
        <v>5200</v>
      </c>
      <c r="CT43" s="51">
        <f t="shared" ca="1" si="45"/>
        <v>5200</v>
      </c>
      <c r="CU43" s="51">
        <f t="shared" ca="1" si="45"/>
        <v>5200</v>
      </c>
      <c r="CV43" s="54">
        <f t="shared" ca="1" si="45"/>
        <v>1200</v>
      </c>
      <c r="CW43" s="25" t="s">
        <v>212</v>
      </c>
      <c r="CX43" s="55">
        <v>0</v>
      </c>
      <c r="CY43" s="55"/>
      <c r="CZ43" s="26">
        <v>0</v>
      </c>
      <c r="DA43" s="26">
        <v>0</v>
      </c>
      <c r="DB43" s="26">
        <v>0</v>
      </c>
      <c r="DC43" s="26">
        <v>0</v>
      </c>
      <c r="DD43" s="26">
        <v>0</v>
      </c>
      <c r="DE43" s="26">
        <v>0</v>
      </c>
      <c r="DF43" s="26">
        <v>0</v>
      </c>
      <c r="DG43" s="26">
        <v>0</v>
      </c>
      <c r="DH43" s="26">
        <v>0</v>
      </c>
      <c r="DI43" s="26">
        <v>0</v>
      </c>
      <c r="DJ43" s="26">
        <v>0</v>
      </c>
      <c r="DK43" s="26">
        <v>0</v>
      </c>
      <c r="DL43" s="27">
        <f t="shared" si="31"/>
        <v>46239.478587963</v>
      </c>
      <c r="DM43" s="28">
        <f t="shared" ca="1" si="32"/>
        <v>0</v>
      </c>
      <c r="DN43" s="56">
        <f>_xlfn.XLOOKUP(B43,'[2]1. All Calls'!$R:$R,'[2]1. All Calls'!$A:$A,"",0)</f>
        <v>46164.478587963</v>
      </c>
      <c r="DO43" s="57" t="str">
        <f ca="1">VLOOKUP(DM43,[1]Validation!$B$20:$C$25,2,0)</f>
        <v>Within 3 months</v>
      </c>
      <c r="DP43" s="58" t="str">
        <f>_xlfn.XLOOKUP(B43,'[1]Active AMCs- Dealer'!E:E,'[1]Active AMCs- Dealer'!L:L,"Not in AMC",0)</f>
        <v>Not in AMC</v>
      </c>
      <c r="DQ43" s="50" t="s">
        <v>238</v>
      </c>
      <c r="DR43" s="29" t="str">
        <f>_xlfn.XLOOKUP(B43,'[2]1. All Calls'!$R:$R,'[2]1. All Calls'!$F:$F,"",0)</f>
        <v>CC-02089735</v>
      </c>
      <c r="DS43" s="29" t="str">
        <f>_xlfn.XLOOKUP(B43,'[2]1. All Calls'!$R:$R,'[2]1. All Calls'!$AB:$AB,"",0)</f>
        <v>Today We attend the customer site for complain plc not working so we check and found that PLC not working so we advised customer replaced or repaired the plc. Parts estimate shared with customer but order / approval not received till date. So are going to close the call. After receiving approval we will log new call. waiting for customer confirmation 26-05-2026.....Kindly close the call @ CCS team may take time to get PO. because GOV customer.......Pramod-27-062-26</v>
      </c>
      <c r="DT43" s="30">
        <f>_xlfn.XLOOKUP(DR43,'[2]1. All Calls'!$F:$F,'[2]1. All Calls'!$A:$A,"",0)</f>
        <v>46164.478587963</v>
      </c>
      <c r="DU43" s="31">
        <f>_xlfn.XLOOKUP(DR43,'[2]1. All Calls'!$F:$F,'[2]1. All Calls'!$B:$B,"",0)</f>
        <v>2828</v>
      </c>
      <c r="DV43" s="31">
        <f>_xlfn.XLOOKUP(B43,[1]MDA_Assets!D:D,[1]MDA_Assets!N:N,"",0)</f>
        <v>20</v>
      </c>
      <c r="DW43" s="31">
        <f>_xlfn.XLOOKUP(B43,[1]MDA_Assets!D:D,[1]MDA_Assets!O:O,"",0)</f>
        <v>7</v>
      </c>
      <c r="DX43" s="32" t="str">
        <f>_xlfn.XLOOKUP(B43,[1]MDA_Assets!D:D,[1]MDA_Assets!Q:Q,"",0)</f>
        <v>XD</v>
      </c>
      <c r="DY43" s="33">
        <f>_xlfn.XLOOKUP(B43,[1]MDA_Assets!D:D,[1]MDA_Assets!R:R,"",0)</f>
        <v>45726</v>
      </c>
      <c r="DZ43" s="33">
        <f>_xlfn.XLOOKUP(B43,[1]MDA_Assets!D:D,[1]MDA_Assets!S:S,"",0)</f>
        <v>45726</v>
      </c>
      <c r="EA43" s="33">
        <f>_xlfn.XLOOKUP(B43,[1]MDA_Assets!D:D,[1]MDA_Assets!T:T,"",0)</f>
        <v>45726</v>
      </c>
      <c r="EB43" s="33">
        <f>_xlfn.XLOOKUP(B43,[1]MDA_Assets!D:D,[1]MDA_Assets!U:U,"",0)</f>
        <v>45726</v>
      </c>
      <c r="EC43" s="33">
        <f>_xlfn.XLOOKUP(B43,[1]MDA_Assets!D:D,[1]MDA_Assets!V:V,"",0)</f>
        <v>45726</v>
      </c>
      <c r="ED43" s="33">
        <f>_xlfn.XLOOKUP(B43,[1]MDA_Assets!D:D,[1]MDA_Assets!W:W,"",0)</f>
        <v>45726</v>
      </c>
      <c r="EE43" s="32" t="str">
        <f>_xlfn.XLOOKUP(B43,[1]MDA_Assets!D:D,[1]MDA_Assets!X:X,"",0)</f>
        <v>No</v>
      </c>
      <c r="EF43" s="33">
        <f>_xlfn.XLOOKUP(B43,[1]MDA_Assets!D:D,[1]MDA_Assets!Y:Y,"",0)</f>
        <v>0</v>
      </c>
      <c r="EG43" s="33">
        <f>_xlfn.XLOOKUP(B43,[1]MDA_Assets!D:D,[1]MDA_Assets!Z:Z,"",0)</f>
        <v>0</v>
      </c>
      <c r="EH43" s="33">
        <f>_xlfn.XLOOKUP(B43,[1]MDA_Assets!D:D,[1]MDA_Assets!AA:AA,"",0)</f>
        <v>0</v>
      </c>
      <c r="EI43" s="34">
        <f>_xlfn.XLOOKUP(B43,[1]MDA_Assets!D:D,[1]MDA_Assets!P:P,"",0)</f>
        <v>1</v>
      </c>
      <c r="EJ43" s="35" t="str">
        <f>_xlfn.XLOOKUP(B43,[1]MDA_Assets!D:D,[1]MDA_Assets!AB:AB,"",0)</f>
        <v>1975</v>
      </c>
      <c r="EK43" s="35" t="str">
        <f>_xlfn.XLOOKUP(B43,[1]MDA_Assets!D:D,[1]MDA_Assets!AC:AC,"",0)</f>
        <v>1975</v>
      </c>
      <c r="EL43" s="35" t="str">
        <f>_xlfn.XLOOKUP(B43,[1]MDA_Assets!D:D,[1]MDA_Assets!AD:AD,"",0)</f>
        <v>2975</v>
      </c>
      <c r="EM43" s="35" t="str">
        <f>_xlfn.XLOOKUP(B43,[1]MDA_Assets!D:D,[1]MDA_Assets!AE:AE,"",0)</f>
        <v>2975</v>
      </c>
      <c r="EN43" s="35" t="str">
        <f>_xlfn.XLOOKUP(B43,[1]MDA_Assets!D:D,[1]MDA_Assets!AF:AF,"",0)</f>
        <v>7973</v>
      </c>
      <c r="EO43" s="35" t="str">
        <f>_xlfn.XLOOKUP(B43,[1]MDA_Assets!D:D,[1]MDA_Assets!AG:AG,"",0)</f>
        <v>3973</v>
      </c>
      <c r="EP43" s="36">
        <f t="shared" si="33"/>
        <v>365</v>
      </c>
      <c r="EQ43" s="36">
        <f t="shared" si="33"/>
        <v>180</v>
      </c>
      <c r="ER43" s="36">
        <f t="shared" si="34"/>
        <v>730</v>
      </c>
      <c r="ES43" s="36">
        <f t="shared" si="35"/>
        <v>730</v>
      </c>
      <c r="ET43" s="36">
        <f t="shared" si="36"/>
        <v>730</v>
      </c>
      <c r="EU43" s="36">
        <f t="shared" si="37"/>
        <v>365</v>
      </c>
      <c r="EV43" s="36" t="str">
        <f t="shared" si="38"/>
        <v/>
      </c>
      <c r="EW43" s="36" t="str">
        <f t="shared" si="3"/>
        <v/>
      </c>
      <c r="EX43" s="36" t="str">
        <f t="shared" si="4"/>
        <v/>
      </c>
      <c r="EY43" s="36">
        <f t="shared" si="47"/>
        <v>11.78</v>
      </c>
      <c r="EZ43" s="36">
        <f t="shared" si="47"/>
        <v>5.81</v>
      </c>
      <c r="FA43" s="36">
        <f t="shared" si="47"/>
        <v>23.55</v>
      </c>
      <c r="FB43" s="36">
        <f t="shared" si="46"/>
        <v>23.55</v>
      </c>
      <c r="FC43" s="36">
        <f t="shared" si="46"/>
        <v>23.55</v>
      </c>
      <c r="FD43" s="36">
        <f t="shared" si="46"/>
        <v>11.78</v>
      </c>
      <c r="FE43" s="36" t="str">
        <f t="shared" si="46"/>
        <v/>
      </c>
      <c r="FF43" s="36" t="str">
        <f t="shared" si="46"/>
        <v/>
      </c>
      <c r="FG43" s="36" t="str">
        <f t="shared" si="46"/>
        <v/>
      </c>
      <c r="FH43" s="37" t="str" cm="1">
        <f t="array" ref="FH43">_xlfn.IFS(EY43="", "No Data", EY43&lt;0, "Negative/Future", EY43=0, "Zero Days", EY43&lt;=3, "&lt; 3 Months", EY43&lt;=6, "3 to 6 Months", EY43&lt;=9, "6 to 9 Months", EY43&lt;=12, "9 to 12 Months", EY43&lt;=15, "12 to 15 Months", EY43&lt;=18, "15 to 18 Months", EY43&lt;=24, "18 to 24 Months", EY43&gt;24, "&gt; 24 Months")</f>
        <v>9 to 12 Months</v>
      </c>
      <c r="FI43" s="37" t="str" cm="1">
        <f t="array" ref="FI43">_xlfn.IFS(EZ43="", "No Data", EZ43&lt;0, "Negative/Future", EZ43=0, "Zero Days", EZ43&lt;=3, "&lt; 3 Months", EZ43&lt;=6, "3 to 6 Months", EZ43&lt;=9, "6 to 9 Months", EZ43&lt;=12, "9 to 12 Months", EZ43&lt;=15, "12 to 15 Months", EZ43&lt;=18, "15 to 18 Months", EZ43&lt;=24, "18 to 24 Months", EZ43&gt;24, "&gt; 24 Months")</f>
        <v>3 to 6 Months</v>
      </c>
      <c r="FJ43" s="37" t="str" cm="1">
        <f t="array" ref="FJ43">_xlfn.IFS(FA43="", "No Data", FA43&lt;0, "Negative/Future", FA43=0, "Zero Days", FA43&lt;=3, "&lt; 3 Months", FA43&lt;=6, "3 to 6 Months", FA43&lt;=9, "6 to 9 Months", FA43&lt;=12, "9 to 12 Months", FA43&lt;=15, "12 to 15 Months", FA43&lt;=18, "15 to 18 Months", FA43&lt;=24, "18 to 24 Months", FA43&gt;24, "&gt; 24 Months")</f>
        <v>18 to 24 Months</v>
      </c>
      <c r="FK43" s="37" t="str" cm="1">
        <f t="array" ref="FK43">_xlfn.IFS(FB43="", "No Data", FB43&lt;0, "Negative/Future", FB43=0, "Zero Days", FB43&lt;=3, "&lt; 3 Months", FB43&lt;=6, "3 to 6 Months", FB43&lt;=9, "6 to 9 Months", FB43&lt;=12, "9 to 12 Months", FB43&lt;=15, "12 to 15 Months", FB43&lt;=18, "15 to 18 Months", FB43&lt;=24, "18 to 24 Months", FB43&gt;24, "&gt; 24 Months")</f>
        <v>18 to 24 Months</v>
      </c>
      <c r="FL43" s="37" t="str" cm="1">
        <f t="array" ref="FL43">_xlfn.IFS(FC43="", "No Data", FC43&lt;0, "Negative/Future", FC43=0, "Zero Days", FC43&lt;=3, "&lt; 3 Months", FC43&lt;=6, "3 to 6 Months", FC43&lt;=9, "6 to 9 Months", FC43&lt;=12, "9 to 12 Months", FC43&lt;=15, "12 to 15 Months", FC43&lt;=18, "15 to 18 Months", FC43&lt;=24, "18 to 24 Months", FC43&gt;24, "&gt; 24 Months")</f>
        <v>18 to 24 Months</v>
      </c>
      <c r="FM43" s="37" t="str" cm="1">
        <f t="array" ref="FM43">_xlfn.IFS(FD43="", "No Data", FD43&lt;0, "Negative/Future", FD43=0, "Zero Days", FD43&lt;=3, "&lt; 3 Months", FD43&lt;=6, "3 to 6 Months", FD43&lt;=9, "6 to 9 Months", FD43&lt;=12, "9 to 12 Months", FD43&lt;=15, "12 to 15 Months", FD43&lt;=18, "15 to 18 Months", FD43&lt;=24, "18 to 24 Months", FD43&gt;24, "&gt; 24 Months")</f>
        <v>9 to 12 Months</v>
      </c>
      <c r="FN43" s="37" t="str" cm="1">
        <f t="array" ref="FN43">_xlfn.IFS(FE43="", "No Data", FE43&lt;0, "Negative/Future", FE43=0, "Zero Days", FE43&lt;=3, "&lt; 3 Months", FE43&lt;=6, "3 to 6 Months", FE43&lt;=9, "6 to 9 Months", FE43&lt;=12, "9 to 12 Months", FE43&lt;=15, "12 to 15 Months", FE43&lt;=18, "15 to 18 Months", FE43&lt;=24, "18 to 24 Months", FE43&gt;24, "&gt; 24 Months")</f>
        <v>No Data</v>
      </c>
      <c r="FO43" s="37" t="str" cm="1">
        <f t="array" ref="FO43">_xlfn.IFS(FG43="", "No Data", FG43&lt;0, "Negative/Future", FG43=0, "Zero Days", FG43&lt;=3, "&lt; 3 Months", FG43&lt;=6, "3 to 6 Months", FG43&lt;=9, "6 to 9 Months", FG43&lt;=12, "9 to 12 Months", FG43&lt;=15, "12 to 15 Months", FG43&lt;=18, "15 to 18 Months", FG43&lt;=24, "18 to 24 Months", FG43&gt;24, "&gt; 24 Months")</f>
        <v>No Data</v>
      </c>
      <c r="FP43" s="37" t="str" cm="1">
        <f t="array" ref="FP43">_xlfn.IFS(FF43="", "No Data", FF43&lt;0, "Negative/Future", FF43=0, "Zero Days", FF43&lt;=3, "&lt; 3 Months", FF43&lt;=6, "3 to 6 Months", FF43&lt;=9, "6 to 9 Months", FF43&lt;=12, "9 to 12 Months", FF43&lt;=15, "12 to 15 Months", FF43&lt;=18, "15 to 18 Months", FF43&lt;=24, "18 to 24 Months", FF43&gt;24, "&gt; 24 Months")</f>
        <v>No Data</v>
      </c>
      <c r="FQ43" s="29" t="s">
        <v>445</v>
      </c>
      <c r="FR43" s="29">
        <v>8340573205</v>
      </c>
      <c r="FS43" s="38" t="str">
        <f>VLOOKUP(_xlfn.XLOOKUP(B43,[1]MDA_Assets!D:D,[1]MDA_Assets!I:I,"",0),[1]Validation!$B$1:$C$8,2,0)</f>
        <v>C</v>
      </c>
      <c r="FT43" s="38" t="s">
        <v>202</v>
      </c>
      <c r="FU43" s="31" t="str">
        <f>_xlfn.XLOOKUP(B43,[1]MDA_Assets!D:D,[1]MDA_Assets!X:X,"",0)</f>
        <v>No</v>
      </c>
      <c r="FV43" s="39">
        <v>3</v>
      </c>
      <c r="FW43" s="39">
        <v>0</v>
      </c>
      <c r="FX43" s="39">
        <v>0</v>
      </c>
      <c r="FY43" s="39">
        <v>6</v>
      </c>
      <c r="FZ43" s="40">
        <f t="shared" si="6"/>
        <v>46091</v>
      </c>
      <c r="GA43" s="40">
        <f t="shared" si="6"/>
        <v>45906</v>
      </c>
      <c r="GB43" s="40">
        <f t="shared" si="7"/>
        <v>46456</v>
      </c>
      <c r="GC43" s="40">
        <f t="shared" si="8"/>
        <v>46456</v>
      </c>
      <c r="GD43" s="40">
        <f t="shared" si="9"/>
        <v>46456</v>
      </c>
      <c r="GE43" s="40">
        <f t="shared" si="10"/>
        <v>46091</v>
      </c>
      <c r="GF43" s="40" t="str">
        <f t="shared" si="39"/>
        <v/>
      </c>
      <c r="GG43" s="40" t="str">
        <f t="shared" si="39"/>
        <v/>
      </c>
      <c r="GH43" s="40" t="str">
        <f t="shared" si="39"/>
        <v/>
      </c>
      <c r="GI43" s="39">
        <f t="shared" si="40"/>
        <v>1</v>
      </c>
      <c r="GJ43" s="39">
        <f t="shared" si="41"/>
        <v>0</v>
      </c>
      <c r="GK43" s="39">
        <f t="shared" si="42"/>
        <v>0</v>
      </c>
      <c r="GL43" s="39">
        <f t="shared" si="43"/>
        <v>5</v>
      </c>
    </row>
    <row r="44" spans="1:194" x14ac:dyDescent="0.25">
      <c r="A44" s="19">
        <v>46</v>
      </c>
      <c r="B44" s="43" t="s">
        <v>446</v>
      </c>
      <c r="C44" s="43" t="s">
        <v>186</v>
      </c>
      <c r="D44" s="43" t="s">
        <v>187</v>
      </c>
      <c r="E44" s="43" t="s">
        <v>1970</v>
      </c>
      <c r="F44" s="43" t="s">
        <v>242</v>
      </c>
      <c r="G44" s="43" t="s">
        <v>225</v>
      </c>
      <c r="H44" s="43" t="s">
        <v>244</v>
      </c>
      <c r="I44" s="43" t="s">
        <v>192</v>
      </c>
      <c r="J44" s="44">
        <f t="shared" si="12"/>
        <v>45030.5625</v>
      </c>
      <c r="K44" s="44">
        <v>44666.5625</v>
      </c>
      <c r="L44" s="44">
        <v>44614</v>
      </c>
      <c r="M44" s="43" t="s">
        <v>447</v>
      </c>
      <c r="N44" s="43" t="s">
        <v>193</v>
      </c>
      <c r="O44" s="44">
        <v>45800.505254629628</v>
      </c>
      <c r="P44" s="43">
        <v>3530</v>
      </c>
      <c r="Q44" s="43"/>
      <c r="R44" s="43"/>
      <c r="S44" s="43" t="s">
        <v>194</v>
      </c>
      <c r="T44" s="44">
        <v>44666.770833333336</v>
      </c>
      <c r="U44" s="44">
        <v>44666.770833333336</v>
      </c>
      <c r="V44" s="44">
        <v>44666.770833333336</v>
      </c>
      <c r="W44" s="44">
        <v>44666.770833333336</v>
      </c>
      <c r="X44" s="44">
        <v>45397.770833333336</v>
      </c>
      <c r="Y44" s="44">
        <v>45397.770833333336</v>
      </c>
      <c r="Z44" s="43" t="s">
        <v>195</v>
      </c>
      <c r="AA44" s="43"/>
      <c r="AB44" s="43"/>
      <c r="AC44" s="43"/>
      <c r="AD44" s="43"/>
      <c r="AE44" s="43">
        <v>1</v>
      </c>
      <c r="AF44" s="43" t="s">
        <v>448</v>
      </c>
      <c r="AG44" s="43" t="s">
        <v>448</v>
      </c>
      <c r="AH44" s="43" t="s">
        <v>449</v>
      </c>
      <c r="AI44" s="43" t="s">
        <v>450</v>
      </c>
      <c r="AJ44" s="43" t="s">
        <v>451</v>
      </c>
      <c r="AK44" s="43" t="s">
        <v>448</v>
      </c>
      <c r="AL44" s="46">
        <v>45031</v>
      </c>
      <c r="AM44" s="46">
        <v>44846</v>
      </c>
      <c r="AN44" s="46">
        <v>45396</v>
      </c>
      <c r="AO44" s="46">
        <v>45396</v>
      </c>
      <c r="AP44" s="46">
        <v>46127</v>
      </c>
      <c r="AQ44" s="46">
        <v>45762</v>
      </c>
      <c r="AR44" s="48"/>
      <c r="AS44" s="48"/>
      <c r="AT44" s="48"/>
      <c r="AU44" s="43">
        <v>1</v>
      </c>
      <c r="AV44" s="43">
        <v>0</v>
      </c>
      <c r="AW44" s="43">
        <v>0</v>
      </c>
      <c r="AX44" s="51" t="s">
        <v>221</v>
      </c>
      <c r="AY44" s="51" t="s">
        <v>221</v>
      </c>
      <c r="AZ44" s="51" t="s">
        <v>198</v>
      </c>
      <c r="BA44" s="20">
        <f t="shared" ca="1" si="48"/>
        <v>1</v>
      </c>
      <c r="BB44" s="20">
        <f t="shared" ca="1" si="48"/>
        <v>1</v>
      </c>
      <c r="BC44" s="20">
        <f t="shared" ca="1" si="48"/>
        <v>1</v>
      </c>
      <c r="BD44" s="20">
        <f t="shared" ca="1" si="48"/>
        <v>1</v>
      </c>
      <c r="BE44" s="20">
        <f t="shared" ca="1" si="48"/>
        <v>1</v>
      </c>
      <c r="BF44" s="20">
        <f t="shared" ca="1" si="48"/>
        <v>1</v>
      </c>
      <c r="BG44" s="21" t="str">
        <f t="shared" ca="1" si="48"/>
        <v/>
      </c>
      <c r="BH44" s="21" t="str">
        <f t="shared" ca="1" si="48"/>
        <v/>
      </c>
      <c r="BI44" s="21" t="str">
        <f t="shared" ca="1" si="48"/>
        <v/>
      </c>
      <c r="BJ44" s="22">
        <f t="shared" ca="1" si="14"/>
        <v>6</v>
      </c>
      <c r="BK44" s="21">
        <f t="shared" si="15"/>
        <v>1</v>
      </c>
      <c r="BL44" s="22">
        <f t="shared" ca="1" si="16"/>
        <v>3905</v>
      </c>
      <c r="BM44" s="22">
        <f t="shared" ca="1" si="17"/>
        <v>0</v>
      </c>
      <c r="BN44" s="23">
        <f t="shared" ca="1" si="18"/>
        <v>3905</v>
      </c>
      <c r="BO44" s="24">
        <f t="shared" ca="1" si="19"/>
        <v>375</v>
      </c>
      <c r="BP44" s="51" t="str">
        <f>_xlfn.XLOOKUP(E44,[1]Validation!E:E,[1]Validation!F:F,"")</f>
        <v>EG22</v>
      </c>
      <c r="BQ44" s="51" t="str">
        <f>_xlfn.XLOOKUP(BP44,[1]Validation!F:F,[1]Validation!G:G,"")</f>
        <v>EG11 to EG22</v>
      </c>
      <c r="BR44" s="52" t="str">
        <f>VLOOKUP(G44,[1]Validation!$B$1:$C$9,2,0)</f>
        <v>C</v>
      </c>
      <c r="BS44" s="51">
        <f t="shared" ca="1" si="20"/>
        <v>50</v>
      </c>
      <c r="BT44" s="53">
        <f>_xlfn.XLOOKUP(B44,'[2]1. All Calls'!$R:$R,'[2]1. All Calls'!$A:$A,"",0)</f>
        <v>45800.73333333333</v>
      </c>
      <c r="BU44" s="51" t="str">
        <f>_xlfn.XLOOKUP(B44,'[2]1. All Calls'!$R:$R,'[2]1. All Calls'!$F:$F,"",0)</f>
        <v>CC-01670105</v>
      </c>
      <c r="BV44" s="51" t="str">
        <f>_xlfn.XLOOKUP(B44,'[2]1. All Calls'!$R:$R,'[2]1. All Calls'!$J:$J,"",0)</f>
        <v>Sales Call</v>
      </c>
      <c r="BW44" s="53" t="str">
        <f>_xlfn.XLOOKUP(B44,'[2]Sch Calls'!$R:$R,'[2]Sch Calls'!$A:$A,"",0)</f>
        <v/>
      </c>
      <c r="BX44" s="51" t="str">
        <f>_xlfn.XLOOKUP(B44,'[2]Sch Calls'!$R:$R,'[2]Sch Calls'!$B:$B,"",0)</f>
        <v/>
      </c>
      <c r="BY44" s="51" t="str">
        <f t="shared" si="21"/>
        <v>13-Oct-22</v>
      </c>
      <c r="BZ44" s="51" t="str">
        <f t="shared" si="21"/>
        <v>13-Oct-22</v>
      </c>
      <c r="CA44" s="51" t="str">
        <f t="shared" si="22"/>
        <v>16-Jan-23</v>
      </c>
      <c r="CB44" s="51" t="str">
        <f t="shared" si="23"/>
        <v>14-Oct-23</v>
      </c>
      <c r="CC44" s="51" t="str">
        <f t="shared" si="24"/>
        <v>16-Apr-26</v>
      </c>
      <c r="CD44" s="51" t="str">
        <f t="shared" si="25"/>
        <v>16-Apr-25</v>
      </c>
      <c r="CE44" s="51">
        <f t="shared" ca="1" si="26"/>
        <v>1509</v>
      </c>
      <c r="CF44" s="51">
        <f t="shared" ca="1" si="26"/>
        <v>1509</v>
      </c>
      <c r="CG44" s="51">
        <f t="shared" ca="1" si="27"/>
        <v>1509</v>
      </c>
      <c r="CH44" s="51">
        <f t="shared" ca="1" si="28"/>
        <v>1509</v>
      </c>
      <c r="CI44" s="51">
        <f t="shared" ca="1" si="29"/>
        <v>778</v>
      </c>
      <c r="CJ44" s="51">
        <f t="shared" ca="1" si="30"/>
        <v>778</v>
      </c>
      <c r="CK44" s="51">
        <f t="shared" ca="1" si="44"/>
        <v>1509</v>
      </c>
      <c r="CL44" s="51">
        <f t="shared" ca="1" si="44"/>
        <v>1509</v>
      </c>
      <c r="CM44" s="51">
        <f t="shared" ca="1" si="44"/>
        <v>1509</v>
      </c>
      <c r="CN44" s="51">
        <f t="shared" ca="1" si="44"/>
        <v>1509</v>
      </c>
      <c r="CO44" s="51">
        <f t="shared" ca="1" si="44"/>
        <v>778</v>
      </c>
      <c r="CP44" s="51">
        <f t="shared" ca="1" si="44"/>
        <v>778</v>
      </c>
      <c r="CQ44" s="51">
        <f t="shared" ca="1" si="45"/>
        <v>-1033</v>
      </c>
      <c r="CR44" s="51">
        <f t="shared" ca="1" si="45"/>
        <v>-1033</v>
      </c>
      <c r="CS44" s="51">
        <f t="shared" ca="1" si="45"/>
        <v>1684</v>
      </c>
      <c r="CT44" s="51">
        <f t="shared" ca="1" si="45"/>
        <v>967</v>
      </c>
      <c r="CU44" s="51">
        <f t="shared" ca="1" si="45"/>
        <v>3698</v>
      </c>
      <c r="CV44" s="54">
        <f t="shared" ca="1" si="45"/>
        <v>-302</v>
      </c>
      <c r="CW44" s="25" t="s">
        <v>212</v>
      </c>
      <c r="CX44" s="55">
        <v>0</v>
      </c>
      <c r="CY44" s="55"/>
      <c r="CZ44" s="26">
        <v>0</v>
      </c>
      <c r="DA44" s="26">
        <v>0</v>
      </c>
      <c r="DB44" s="26">
        <v>0</v>
      </c>
      <c r="DC44" s="26">
        <v>0</v>
      </c>
      <c r="DD44" s="26">
        <v>0</v>
      </c>
      <c r="DE44" s="26">
        <v>0</v>
      </c>
      <c r="DF44" s="26">
        <v>0</v>
      </c>
      <c r="DG44" s="26">
        <v>0</v>
      </c>
      <c r="DH44" s="26">
        <v>0</v>
      </c>
      <c r="DI44" s="26">
        <v>0</v>
      </c>
      <c r="DJ44" s="26">
        <v>0</v>
      </c>
      <c r="DK44" s="26">
        <v>0</v>
      </c>
      <c r="DL44" s="27">
        <f t="shared" si="31"/>
        <v>45875.73333333333</v>
      </c>
      <c r="DM44" s="28">
        <f t="shared" ca="1" si="32"/>
        <v>1</v>
      </c>
      <c r="DN44" s="56">
        <f>_xlfn.XLOOKUP(B44,'[2]1. All Calls'!$R:$R,'[2]1. All Calls'!$A:$A,"",0)</f>
        <v>45800.73333333333</v>
      </c>
      <c r="DO44" s="57" t="str">
        <f ca="1">VLOOKUP(DM44,[1]Validation!$B$20:$C$25,2,0)</f>
        <v>Above 3 months</v>
      </c>
      <c r="DP44" s="58" t="str">
        <f>_xlfn.XLOOKUP(B44,'[1]Active AMCs- Dealer'!E:E,'[1]Active AMCs- Dealer'!L:L,"Not in AMC",0)</f>
        <v>Not in AMC</v>
      </c>
      <c r="DQ44" s="50" t="s">
        <v>213</v>
      </c>
      <c r="DR44" s="29" t="str">
        <f>_xlfn.XLOOKUP(B44,'[2]1. All Calls'!$R:$R,'[2]1. All Calls'!$F:$F,"",0)</f>
        <v>CC-01670105</v>
      </c>
      <c r="DS44" s="29" t="str">
        <f>_xlfn.XLOOKUP(B44,'[2]1. All Calls'!$R:$R,'[2]1. All Calls'!$AB:$AB,"",0)</f>
        <v>Sales call carried out for HMR update</v>
      </c>
      <c r="DT44" s="30">
        <f>_xlfn.XLOOKUP(DR44,'[2]1. All Calls'!$F:$F,'[2]1. All Calls'!$A:$A,"",0)</f>
        <v>45800.73333333333</v>
      </c>
      <c r="DU44" s="31">
        <f>_xlfn.XLOOKUP(DR44,'[2]1. All Calls'!$F:$F,'[2]1. All Calls'!$B:$B,"",0)</f>
        <v>3530</v>
      </c>
      <c r="DV44" s="31">
        <f>_xlfn.XLOOKUP(B44,[1]MDA_Assets!D:D,[1]MDA_Assets!N:N,"",0)</f>
        <v>0</v>
      </c>
      <c r="DW44" s="31">
        <f>_xlfn.XLOOKUP(B44,[1]MDA_Assets!D:D,[1]MDA_Assets!O:O,"",0)</f>
        <v>0</v>
      </c>
      <c r="DX44" s="32" t="str">
        <f>_xlfn.XLOOKUP(B44,[1]MDA_Assets!D:D,[1]MDA_Assets!Q:Q,"",0)</f>
        <v>Synthetic</v>
      </c>
      <c r="DY44" s="33">
        <f>_xlfn.XLOOKUP(B44,[1]MDA_Assets!D:D,[1]MDA_Assets!R:R,"",0)</f>
        <v>44667</v>
      </c>
      <c r="DZ44" s="33">
        <f>_xlfn.XLOOKUP(B44,[1]MDA_Assets!D:D,[1]MDA_Assets!S:S,"",0)</f>
        <v>44667</v>
      </c>
      <c r="EA44" s="33">
        <f>_xlfn.XLOOKUP(B44,[1]MDA_Assets!D:D,[1]MDA_Assets!T:T,"",0)</f>
        <v>44667</v>
      </c>
      <c r="EB44" s="33">
        <f>_xlfn.XLOOKUP(B44,[1]MDA_Assets!D:D,[1]MDA_Assets!U:U,"",0)</f>
        <v>44667</v>
      </c>
      <c r="EC44" s="33">
        <f>_xlfn.XLOOKUP(B44,[1]MDA_Assets!D:D,[1]MDA_Assets!V:V,"",0)</f>
        <v>45398</v>
      </c>
      <c r="ED44" s="33">
        <f>_xlfn.XLOOKUP(B44,[1]MDA_Assets!D:D,[1]MDA_Assets!W:W,"",0)</f>
        <v>45398</v>
      </c>
      <c r="EE44" s="32" t="str">
        <f>_xlfn.XLOOKUP(B44,[1]MDA_Assets!D:D,[1]MDA_Assets!X:X,"",0)</f>
        <v>No</v>
      </c>
      <c r="EF44" s="33">
        <f>_xlfn.XLOOKUP(B44,[1]MDA_Assets!D:D,[1]MDA_Assets!Y:Y,"",0)</f>
        <v>0</v>
      </c>
      <c r="EG44" s="33">
        <f>_xlfn.XLOOKUP(B44,[1]MDA_Assets!D:D,[1]MDA_Assets!Z:Z,"",0)</f>
        <v>0</v>
      </c>
      <c r="EH44" s="33">
        <f>_xlfn.XLOOKUP(B44,[1]MDA_Assets!D:D,[1]MDA_Assets!AA:AA,"",0)</f>
        <v>0</v>
      </c>
      <c r="EI44" s="34">
        <f>_xlfn.XLOOKUP(B44,[1]MDA_Assets!D:D,[1]MDA_Assets!P:P,"",0)</f>
        <v>1</v>
      </c>
      <c r="EJ44" s="35" t="str">
        <f>_xlfn.XLOOKUP(B44,[1]MDA_Assets!D:D,[1]MDA_Assets!AB:AB,"",0)</f>
        <v>476</v>
      </c>
      <c r="EK44" s="35" t="str">
        <f>_xlfn.XLOOKUP(B44,[1]MDA_Assets!D:D,[1]MDA_Assets!AC:AC,"",0)</f>
        <v>476</v>
      </c>
      <c r="EL44" s="35" t="str">
        <f>_xlfn.XLOOKUP(B44,[1]MDA_Assets!D:D,[1]MDA_Assets!AD:AD,"",0)</f>
        <v>3193</v>
      </c>
      <c r="EM44" s="35" t="str">
        <f>_xlfn.XLOOKUP(B44,[1]MDA_Assets!D:D,[1]MDA_Assets!AE:AE,"",0)</f>
        <v>2476</v>
      </c>
      <c r="EN44" s="35" t="str">
        <f>_xlfn.XLOOKUP(B44,[1]MDA_Assets!D:D,[1]MDA_Assets!AF:AF,"",0)</f>
        <v>4476</v>
      </c>
      <c r="EO44" s="35" t="str">
        <f>_xlfn.XLOOKUP(B44,[1]MDA_Assets!D:D,[1]MDA_Assets!AG:AG,"",0)</f>
        <v>476</v>
      </c>
      <c r="EP44" s="36">
        <f t="shared" si="33"/>
        <v>365</v>
      </c>
      <c r="EQ44" s="36">
        <f t="shared" si="33"/>
        <v>180</v>
      </c>
      <c r="ER44" s="36">
        <f t="shared" si="34"/>
        <v>730</v>
      </c>
      <c r="ES44" s="36">
        <f t="shared" si="35"/>
        <v>730</v>
      </c>
      <c r="ET44" s="36">
        <f t="shared" si="36"/>
        <v>730</v>
      </c>
      <c r="EU44" s="36">
        <f t="shared" si="37"/>
        <v>365</v>
      </c>
      <c r="EV44" s="36" t="str">
        <f t="shared" si="38"/>
        <v/>
      </c>
      <c r="EW44" s="36" t="str">
        <f t="shared" si="3"/>
        <v/>
      </c>
      <c r="EX44" s="36" t="str">
        <f t="shared" si="4"/>
        <v/>
      </c>
      <c r="EY44" s="36">
        <f t="shared" si="47"/>
        <v>11.78</v>
      </c>
      <c r="EZ44" s="36">
        <f t="shared" si="47"/>
        <v>5.81</v>
      </c>
      <c r="FA44" s="36">
        <f t="shared" si="47"/>
        <v>23.55</v>
      </c>
      <c r="FB44" s="36">
        <f t="shared" si="46"/>
        <v>23.55</v>
      </c>
      <c r="FC44" s="36">
        <f t="shared" si="46"/>
        <v>23.55</v>
      </c>
      <c r="FD44" s="36">
        <f t="shared" si="46"/>
        <v>11.78</v>
      </c>
      <c r="FE44" s="36" t="str">
        <f t="shared" si="46"/>
        <v/>
      </c>
      <c r="FF44" s="36" t="str">
        <f t="shared" si="46"/>
        <v/>
      </c>
      <c r="FG44" s="36" t="str">
        <f t="shared" si="46"/>
        <v/>
      </c>
      <c r="FH44" s="37" t="str" cm="1">
        <f t="array" ref="FH44">_xlfn.IFS(EY44="", "No Data", EY44&lt;0, "Negative/Future", EY44=0, "Zero Days", EY44&lt;=3, "&lt; 3 Months", EY44&lt;=6, "3 to 6 Months", EY44&lt;=9, "6 to 9 Months", EY44&lt;=12, "9 to 12 Months", EY44&lt;=15, "12 to 15 Months", EY44&lt;=18, "15 to 18 Months", EY44&lt;=24, "18 to 24 Months", EY44&gt;24, "&gt; 24 Months")</f>
        <v>9 to 12 Months</v>
      </c>
      <c r="FI44" s="37" t="str" cm="1">
        <f t="array" ref="FI44">_xlfn.IFS(EZ44="", "No Data", EZ44&lt;0, "Negative/Future", EZ44=0, "Zero Days", EZ44&lt;=3, "&lt; 3 Months", EZ44&lt;=6, "3 to 6 Months", EZ44&lt;=9, "6 to 9 Months", EZ44&lt;=12, "9 to 12 Months", EZ44&lt;=15, "12 to 15 Months", EZ44&lt;=18, "15 to 18 Months", EZ44&lt;=24, "18 to 24 Months", EZ44&gt;24, "&gt; 24 Months")</f>
        <v>3 to 6 Months</v>
      </c>
      <c r="FJ44" s="37" t="str" cm="1">
        <f t="array" ref="FJ44">_xlfn.IFS(FA44="", "No Data", FA44&lt;0, "Negative/Future", FA44=0, "Zero Days", FA44&lt;=3, "&lt; 3 Months", FA44&lt;=6, "3 to 6 Months", FA44&lt;=9, "6 to 9 Months", FA44&lt;=12, "9 to 12 Months", FA44&lt;=15, "12 to 15 Months", FA44&lt;=18, "15 to 18 Months", FA44&lt;=24, "18 to 24 Months", FA44&gt;24, "&gt; 24 Months")</f>
        <v>18 to 24 Months</v>
      </c>
      <c r="FK44" s="37" t="str" cm="1">
        <f t="array" ref="FK44">_xlfn.IFS(FB44="", "No Data", FB44&lt;0, "Negative/Future", FB44=0, "Zero Days", FB44&lt;=3, "&lt; 3 Months", FB44&lt;=6, "3 to 6 Months", FB44&lt;=9, "6 to 9 Months", FB44&lt;=12, "9 to 12 Months", FB44&lt;=15, "12 to 15 Months", FB44&lt;=18, "15 to 18 Months", FB44&lt;=24, "18 to 24 Months", FB44&gt;24, "&gt; 24 Months")</f>
        <v>18 to 24 Months</v>
      </c>
      <c r="FL44" s="37" t="str" cm="1">
        <f t="array" ref="FL44">_xlfn.IFS(FC44="", "No Data", FC44&lt;0, "Negative/Future", FC44=0, "Zero Days", FC44&lt;=3, "&lt; 3 Months", FC44&lt;=6, "3 to 6 Months", FC44&lt;=9, "6 to 9 Months", FC44&lt;=12, "9 to 12 Months", FC44&lt;=15, "12 to 15 Months", FC44&lt;=18, "15 to 18 Months", FC44&lt;=24, "18 to 24 Months", FC44&gt;24, "&gt; 24 Months")</f>
        <v>18 to 24 Months</v>
      </c>
      <c r="FM44" s="37" t="str" cm="1">
        <f t="array" ref="FM44">_xlfn.IFS(FD44="", "No Data", FD44&lt;0, "Negative/Future", FD44=0, "Zero Days", FD44&lt;=3, "&lt; 3 Months", FD44&lt;=6, "3 to 6 Months", FD44&lt;=9, "6 to 9 Months", FD44&lt;=12, "9 to 12 Months", FD44&lt;=15, "12 to 15 Months", FD44&lt;=18, "15 to 18 Months", FD44&lt;=24, "18 to 24 Months", FD44&gt;24, "&gt; 24 Months")</f>
        <v>9 to 12 Months</v>
      </c>
      <c r="FN44" s="37" t="str" cm="1">
        <f t="array" ref="FN44">_xlfn.IFS(FE44="", "No Data", FE44&lt;0, "Negative/Future", FE44=0, "Zero Days", FE44&lt;=3, "&lt; 3 Months", FE44&lt;=6, "3 to 6 Months", FE44&lt;=9, "6 to 9 Months", FE44&lt;=12, "9 to 12 Months", FE44&lt;=15, "12 to 15 Months", FE44&lt;=18, "15 to 18 Months", FE44&lt;=24, "18 to 24 Months", FE44&gt;24, "&gt; 24 Months")</f>
        <v>No Data</v>
      </c>
      <c r="FO44" s="37" t="str" cm="1">
        <f t="array" ref="FO44">_xlfn.IFS(FG44="", "No Data", FG44&lt;0, "Negative/Future", FG44=0, "Zero Days", FG44&lt;=3, "&lt; 3 Months", FG44&lt;=6, "3 to 6 Months", FG44&lt;=9, "6 to 9 Months", FG44&lt;=12, "9 to 12 Months", FG44&lt;=15, "12 to 15 Months", FG44&lt;=18, "15 to 18 Months", FG44&lt;=24, "18 to 24 Months", FG44&gt;24, "&gt; 24 Months")</f>
        <v>No Data</v>
      </c>
      <c r="FP44" s="37" t="str" cm="1">
        <f t="array" ref="FP44">_xlfn.IFS(FF44="", "No Data", FF44&lt;0, "Negative/Future", FF44=0, "Zero Days", FF44&lt;=3, "&lt; 3 Months", FF44&lt;=6, "3 to 6 Months", FF44&lt;=9, "6 to 9 Months", FF44&lt;=12, "9 to 12 Months", FF44&lt;=15, "12 to 15 Months", FF44&lt;=18, "15 to 18 Months", FF44&lt;=24, "18 to 24 Months", FF44&gt;24, "&gt; 24 Months")</f>
        <v>No Data</v>
      </c>
      <c r="FQ44" s="29" t="s">
        <v>251</v>
      </c>
      <c r="FR44" s="29">
        <v>7979756718</v>
      </c>
      <c r="FS44" s="38" t="str">
        <f>VLOOKUP(_xlfn.XLOOKUP(B44,[1]MDA_Assets!D:D,[1]MDA_Assets!I:I,"",0),[1]Validation!$B$1:$C$8,2,0)</f>
        <v>C</v>
      </c>
      <c r="FT44" s="41" t="s">
        <v>252</v>
      </c>
      <c r="FU44" s="31" t="str">
        <f>_xlfn.XLOOKUP(B44,[1]MDA_Assets!D:D,[1]MDA_Assets!X:X,"",0)</f>
        <v>No</v>
      </c>
      <c r="FV44" s="39">
        <v>6</v>
      </c>
      <c r="FW44" s="39">
        <v>0</v>
      </c>
      <c r="FX44" s="39">
        <v>0</v>
      </c>
      <c r="FY44" s="39">
        <v>3</v>
      </c>
      <c r="FZ44" s="40">
        <f t="shared" si="6"/>
        <v>45032</v>
      </c>
      <c r="GA44" s="40">
        <f t="shared" si="6"/>
        <v>44847</v>
      </c>
      <c r="GB44" s="40">
        <f t="shared" si="7"/>
        <v>45397</v>
      </c>
      <c r="GC44" s="40">
        <f t="shared" si="8"/>
        <v>45397</v>
      </c>
      <c r="GD44" s="40">
        <f t="shared" si="9"/>
        <v>46128</v>
      </c>
      <c r="GE44" s="40">
        <f t="shared" si="10"/>
        <v>45763</v>
      </c>
      <c r="GF44" s="40" t="str">
        <f t="shared" si="39"/>
        <v/>
      </c>
      <c r="GG44" s="40" t="str">
        <f t="shared" si="39"/>
        <v/>
      </c>
      <c r="GH44" s="40" t="str">
        <f t="shared" si="39"/>
        <v/>
      </c>
      <c r="GI44" s="39">
        <f t="shared" si="40"/>
        <v>5</v>
      </c>
      <c r="GJ44" s="39">
        <f t="shared" si="41"/>
        <v>0</v>
      </c>
      <c r="GK44" s="39">
        <f t="shared" si="42"/>
        <v>0</v>
      </c>
      <c r="GL44" s="39">
        <f t="shared" si="43"/>
        <v>1</v>
      </c>
    </row>
    <row r="45" spans="1:194" x14ac:dyDescent="0.25">
      <c r="A45" s="19">
        <v>47</v>
      </c>
      <c r="B45" s="43" t="s">
        <v>452</v>
      </c>
      <c r="C45" s="43" t="s">
        <v>254</v>
      </c>
      <c r="D45" s="43" t="s">
        <v>241</v>
      </c>
      <c r="E45" s="43" t="s">
        <v>346</v>
      </c>
      <c r="F45" s="43" t="s">
        <v>2712</v>
      </c>
      <c r="G45" s="43" t="s">
        <v>190</v>
      </c>
      <c r="H45" s="43" t="s">
        <v>291</v>
      </c>
      <c r="I45" s="43" t="s">
        <v>192</v>
      </c>
      <c r="J45" s="44">
        <f t="shared" si="12"/>
        <v>43714.3125</v>
      </c>
      <c r="K45" s="44">
        <v>43350.3125</v>
      </c>
      <c r="L45" s="44">
        <v>43280</v>
      </c>
      <c r="M45" s="43" t="s">
        <v>453</v>
      </c>
      <c r="N45" s="43" t="s">
        <v>454</v>
      </c>
      <c r="O45" s="44">
        <v>45983.440150462964</v>
      </c>
      <c r="P45" s="43">
        <v>22028</v>
      </c>
      <c r="Q45" s="43">
        <v>4148</v>
      </c>
      <c r="R45" s="43">
        <v>17879</v>
      </c>
      <c r="S45" s="43" t="s">
        <v>206</v>
      </c>
      <c r="T45" s="44">
        <v>45982.770833333336</v>
      </c>
      <c r="U45" s="44">
        <v>45982.770833333336</v>
      </c>
      <c r="V45" s="44">
        <v>45982.770833333336</v>
      </c>
      <c r="W45" s="44">
        <v>45982.770833333336</v>
      </c>
      <c r="X45" s="44">
        <v>45982.770833333336</v>
      </c>
      <c r="Y45" s="44">
        <v>45982.770833333336</v>
      </c>
      <c r="Z45" s="43" t="s">
        <v>199</v>
      </c>
      <c r="AA45" s="43" t="s">
        <v>292</v>
      </c>
      <c r="AB45" s="44">
        <v>45982.770833333336</v>
      </c>
      <c r="AC45" s="43"/>
      <c r="AD45" s="43"/>
      <c r="AE45" s="43">
        <v>3</v>
      </c>
      <c r="AF45" s="43" t="s">
        <v>281</v>
      </c>
      <c r="AG45" s="43" t="s">
        <v>281</v>
      </c>
      <c r="AH45" s="43" t="s">
        <v>285</v>
      </c>
      <c r="AI45" s="43" t="s">
        <v>285</v>
      </c>
      <c r="AJ45" s="43" t="s">
        <v>286</v>
      </c>
      <c r="AK45" s="43" t="s">
        <v>285</v>
      </c>
      <c r="AL45" s="45">
        <v>46162</v>
      </c>
      <c r="AM45" s="45">
        <v>46162</v>
      </c>
      <c r="AN45" s="47">
        <v>46347</v>
      </c>
      <c r="AO45" s="47">
        <v>46347</v>
      </c>
      <c r="AP45" s="47">
        <v>46712</v>
      </c>
      <c r="AQ45" s="47">
        <v>46347</v>
      </c>
      <c r="AR45" s="47">
        <v>46347</v>
      </c>
      <c r="AS45" s="48"/>
      <c r="AT45" s="48"/>
      <c r="AU45" s="43">
        <v>0</v>
      </c>
      <c r="AV45" s="43">
        <v>1</v>
      </c>
      <c r="AW45" s="43">
        <v>0</v>
      </c>
      <c r="AX45" s="51" t="s">
        <v>408</v>
      </c>
      <c r="AY45" s="51" t="s">
        <v>409</v>
      </c>
      <c r="AZ45" s="51" t="s">
        <v>198</v>
      </c>
      <c r="BA45" s="20">
        <f t="shared" ca="1" si="48"/>
        <v>1</v>
      </c>
      <c r="BB45" s="20">
        <f t="shared" ca="1" si="48"/>
        <v>1</v>
      </c>
      <c r="BC45" s="20">
        <f t="shared" ca="1" si="48"/>
        <v>0</v>
      </c>
      <c r="BD45" s="20">
        <f t="shared" ca="1" si="48"/>
        <v>0</v>
      </c>
      <c r="BE45" s="20">
        <f t="shared" ca="1" si="48"/>
        <v>0</v>
      </c>
      <c r="BF45" s="20">
        <f t="shared" ca="1" si="48"/>
        <v>0</v>
      </c>
      <c r="BG45" s="21">
        <f t="shared" ca="1" si="48"/>
        <v>0</v>
      </c>
      <c r="BH45" s="21" t="str">
        <f t="shared" ca="1" si="48"/>
        <v/>
      </c>
      <c r="BI45" s="21" t="str">
        <f t="shared" ca="1" si="48"/>
        <v/>
      </c>
      <c r="BJ45" s="22">
        <f t="shared" ca="1" si="14"/>
        <v>2</v>
      </c>
      <c r="BK45" s="21">
        <f t="shared" si="15"/>
        <v>12</v>
      </c>
      <c r="BL45" s="22">
        <f t="shared" ca="1" si="16"/>
        <v>24339</v>
      </c>
      <c r="BM45" s="22">
        <f t="shared" ca="1" si="17"/>
        <v>4624</v>
      </c>
      <c r="BN45" s="23">
        <f t="shared" ca="1" si="18"/>
        <v>19715</v>
      </c>
      <c r="BO45" s="24">
        <f t="shared" ca="1" si="19"/>
        <v>2311</v>
      </c>
      <c r="BP45" s="51" t="str">
        <f>_xlfn.XLOOKUP(E45,[1]Validation!E:E,[1]Validation!F:F,"")</f>
        <v>EN11</v>
      </c>
      <c r="BQ45" s="51" t="str">
        <f>_xlfn.XLOOKUP(BP45,[1]Validation!F:F,[1]Validation!G:G,"")</f>
        <v>EN11 to EN22</v>
      </c>
      <c r="BR45" s="52" t="str">
        <f>VLOOKUP(G45,[1]Validation!$B$1:$C$9,2,0)</f>
        <v>B</v>
      </c>
      <c r="BS45" s="51">
        <f t="shared" ca="1" si="20"/>
        <v>93</v>
      </c>
      <c r="BT45" s="53">
        <f>_xlfn.XLOOKUP(B45,'[2]1. All Calls'!$R:$R,'[2]1. All Calls'!$A:$A,"",0)</f>
        <v>46175.445486111101</v>
      </c>
      <c r="BU45" s="51" t="str">
        <f>_xlfn.XLOOKUP(B45,'[2]1. All Calls'!$R:$R,'[2]1. All Calls'!$F:$F,"",0)</f>
        <v>CC-02102470</v>
      </c>
      <c r="BV45" s="51" t="str">
        <f>_xlfn.XLOOKUP(B45,'[2]1. All Calls'!$R:$R,'[2]1. All Calls'!$J:$J,"",0)</f>
        <v>Sales Call</v>
      </c>
      <c r="BW45" s="53">
        <f>_xlfn.XLOOKUP(B45,'[2]Sch Calls'!$R:$R,'[2]Sch Calls'!$A:$A,"",0)</f>
        <v>45983.543055555601</v>
      </c>
      <c r="BX45" s="51">
        <f>_xlfn.XLOOKUP(B45,'[2]Sch Calls'!$R:$R,'[2]Sch Calls'!$B:$B,"",0)</f>
        <v>22028</v>
      </c>
      <c r="BY45" s="51" t="str">
        <f t="shared" si="21"/>
        <v>21-May-26</v>
      </c>
      <c r="BZ45" s="51" t="str">
        <f t="shared" si="21"/>
        <v>21-May-26</v>
      </c>
      <c r="CA45" s="51" t="str">
        <f t="shared" si="22"/>
        <v>24-Aug-26</v>
      </c>
      <c r="CB45" s="51" t="str">
        <f t="shared" si="23"/>
        <v>22-May-27</v>
      </c>
      <c r="CC45" s="51" t="str">
        <f t="shared" si="24"/>
        <v>22-Nov-27</v>
      </c>
      <c r="CD45" s="51" t="str">
        <f t="shared" si="25"/>
        <v>22-Nov-26</v>
      </c>
      <c r="CE45" s="51">
        <f t="shared" ca="1" si="26"/>
        <v>193</v>
      </c>
      <c r="CF45" s="51">
        <f t="shared" ca="1" si="26"/>
        <v>193</v>
      </c>
      <c r="CG45" s="51">
        <f t="shared" ca="1" si="27"/>
        <v>193</v>
      </c>
      <c r="CH45" s="51">
        <f t="shared" ca="1" si="28"/>
        <v>193</v>
      </c>
      <c r="CI45" s="51">
        <f t="shared" ca="1" si="29"/>
        <v>193</v>
      </c>
      <c r="CJ45" s="51">
        <f t="shared" ca="1" si="30"/>
        <v>193</v>
      </c>
      <c r="CK45" s="51">
        <f t="shared" ca="1" si="44"/>
        <v>2316</v>
      </c>
      <c r="CL45" s="51">
        <f t="shared" ca="1" si="44"/>
        <v>2316</v>
      </c>
      <c r="CM45" s="51">
        <f t="shared" ca="1" si="44"/>
        <v>2316</v>
      </c>
      <c r="CN45" s="51">
        <f t="shared" ca="1" si="44"/>
        <v>2316</v>
      </c>
      <c r="CO45" s="51">
        <f t="shared" ca="1" si="44"/>
        <v>2316</v>
      </c>
      <c r="CP45" s="51">
        <f t="shared" ca="1" si="44"/>
        <v>2316</v>
      </c>
      <c r="CQ45" s="51">
        <f t="shared" ca="1" si="45"/>
        <v>-316</v>
      </c>
      <c r="CR45" s="51">
        <f t="shared" ca="1" si="45"/>
        <v>-316</v>
      </c>
      <c r="CS45" s="51">
        <f t="shared" ca="1" si="45"/>
        <v>1684</v>
      </c>
      <c r="CT45" s="51">
        <f t="shared" ca="1" si="45"/>
        <v>1684</v>
      </c>
      <c r="CU45" s="51">
        <f t="shared" ca="1" si="45"/>
        <v>5684</v>
      </c>
      <c r="CV45" s="54">
        <f t="shared" ca="1" si="45"/>
        <v>1684</v>
      </c>
      <c r="CW45" s="25" t="s">
        <v>195</v>
      </c>
      <c r="CX45" s="55">
        <v>0.19</v>
      </c>
      <c r="CY45" s="55"/>
      <c r="CZ45" s="26">
        <v>0</v>
      </c>
      <c r="DA45" s="26">
        <v>0</v>
      </c>
      <c r="DB45" s="26">
        <v>0</v>
      </c>
      <c r="DC45" s="26">
        <v>0</v>
      </c>
      <c r="DD45" s="26">
        <v>0</v>
      </c>
      <c r="DE45" s="26">
        <v>0</v>
      </c>
      <c r="DF45" s="26">
        <v>0</v>
      </c>
      <c r="DG45" s="26">
        <v>0</v>
      </c>
      <c r="DH45" s="26">
        <v>0</v>
      </c>
      <c r="DI45" s="26">
        <v>0</v>
      </c>
      <c r="DJ45" s="26">
        <v>0</v>
      </c>
      <c r="DK45" s="26">
        <v>0</v>
      </c>
      <c r="DL45" s="27">
        <f t="shared" si="31"/>
        <v>46250.445486111101</v>
      </c>
      <c r="DM45" s="28">
        <f t="shared" ca="1" si="32"/>
        <v>0</v>
      </c>
      <c r="DN45" s="56">
        <f>_xlfn.XLOOKUP(B45,'[2]1. All Calls'!$R:$R,'[2]1. All Calls'!$A:$A,"",0)</f>
        <v>46175.445486111101</v>
      </c>
      <c r="DO45" s="57" t="str">
        <f ca="1">VLOOKUP(DM45,[1]Validation!$B$20:$C$25,2,0)</f>
        <v>Within 3 months</v>
      </c>
      <c r="DP45" s="58" t="str">
        <f>_xlfn.XLOOKUP(B45,'[1]Active AMCs- Dealer'!E:E,'[1]Active AMCs- Dealer'!L:L,"Not in AMC",0)</f>
        <v>Not in AMC</v>
      </c>
      <c r="DQ45" s="50" t="s">
        <v>238</v>
      </c>
      <c r="DR45" s="29" t="str">
        <f>_xlfn.XLOOKUP(B45,'[2]1. All Calls'!$R:$R,'[2]1. All Calls'!$F:$F,"",0)</f>
        <v>CC-02102470</v>
      </c>
      <c r="DS45" s="29" t="str">
        <f>_xlfn.XLOOKUP(B45,'[2]1. All Calls'!$R:$R,'[2]1. All Calls'!$AB:$AB,"",0)</f>
        <v>Sales call carried out for HMR update</v>
      </c>
      <c r="DT45" s="30">
        <f>_xlfn.XLOOKUP(DR45,'[2]1. All Calls'!$F:$F,'[2]1. All Calls'!$A:$A,"",0)</f>
        <v>46175.445486111101</v>
      </c>
      <c r="DU45" s="31">
        <f>_xlfn.XLOOKUP(DR45,'[2]1. All Calls'!$F:$F,'[2]1. All Calls'!$B:$B,"",0)</f>
        <v>23954</v>
      </c>
      <c r="DV45" s="31">
        <f>_xlfn.XLOOKUP(B45,[1]MDA_Assets!D:D,[1]MDA_Assets!N:N,"",0)</f>
        <v>4579</v>
      </c>
      <c r="DW45" s="31">
        <f>_xlfn.XLOOKUP(B45,[1]MDA_Assets!D:D,[1]MDA_Assets!O:O,"",0)</f>
        <v>19375</v>
      </c>
      <c r="DX45" s="32" t="str">
        <f>_xlfn.XLOOKUP(B45,[1]MDA_Assets!D:D,[1]MDA_Assets!Q:Q,"",0)</f>
        <v>XD</v>
      </c>
      <c r="DY45" s="33">
        <f>_xlfn.XLOOKUP(B45,[1]MDA_Assets!D:D,[1]MDA_Assets!R:R,"",0)</f>
        <v>45983</v>
      </c>
      <c r="DZ45" s="33">
        <f>_xlfn.XLOOKUP(B45,[1]MDA_Assets!D:D,[1]MDA_Assets!S:S,"",0)</f>
        <v>45983</v>
      </c>
      <c r="EA45" s="33">
        <f>_xlfn.XLOOKUP(B45,[1]MDA_Assets!D:D,[1]MDA_Assets!T:T,"",0)</f>
        <v>45983</v>
      </c>
      <c r="EB45" s="33">
        <f>_xlfn.XLOOKUP(B45,[1]MDA_Assets!D:D,[1]MDA_Assets!U:U,"",0)</f>
        <v>45983</v>
      </c>
      <c r="EC45" s="33">
        <f>_xlfn.XLOOKUP(B45,[1]MDA_Assets!D:D,[1]MDA_Assets!V:V,"",0)</f>
        <v>45983</v>
      </c>
      <c r="ED45" s="33">
        <f>_xlfn.XLOOKUP(B45,[1]MDA_Assets!D:D,[1]MDA_Assets!W:W,"",0)</f>
        <v>45983</v>
      </c>
      <c r="EE45" s="32" t="str">
        <f>_xlfn.XLOOKUP(B45,[1]MDA_Assets!D:D,[1]MDA_Assets!X:X,"",0)</f>
        <v>Yes</v>
      </c>
      <c r="EF45" s="33">
        <f>_xlfn.XLOOKUP(B45,[1]MDA_Assets!D:D,[1]MDA_Assets!Y:Y,"",0)</f>
        <v>45983</v>
      </c>
      <c r="EG45" s="33">
        <f>_xlfn.XLOOKUP(B45,[1]MDA_Assets!D:D,[1]MDA_Assets!Z:Z,"",0)</f>
        <v>0</v>
      </c>
      <c r="EH45" s="33">
        <f>_xlfn.XLOOKUP(B45,[1]MDA_Assets!D:D,[1]MDA_Assets!AA:AA,"",0)</f>
        <v>0</v>
      </c>
      <c r="EI45" s="34">
        <f>_xlfn.XLOOKUP(B45,[1]MDA_Assets!D:D,[1]MDA_Assets!P:P,"",0)</f>
        <v>12</v>
      </c>
      <c r="EJ45" s="35" t="str">
        <f>_xlfn.XLOOKUP(B45,[1]MDA_Assets!D:D,[1]MDA_Assets!AB:AB,"",0)</f>
        <v>74</v>
      </c>
      <c r="EK45" s="35" t="str">
        <f>_xlfn.XLOOKUP(B45,[1]MDA_Assets!D:D,[1]MDA_Assets!AC:AC,"",0)</f>
        <v>74</v>
      </c>
      <c r="EL45" s="35" t="str">
        <f>_xlfn.XLOOKUP(B45,[1]MDA_Assets!D:D,[1]MDA_Assets!AD:AD,"",0)</f>
        <v>2074</v>
      </c>
      <c r="EM45" s="35" t="str">
        <f>_xlfn.XLOOKUP(B45,[1]MDA_Assets!D:D,[1]MDA_Assets!AE:AE,"",0)</f>
        <v>2074</v>
      </c>
      <c r="EN45" s="35" t="str">
        <f>_xlfn.XLOOKUP(B45,[1]MDA_Assets!D:D,[1]MDA_Assets!AF:AF,"",0)</f>
        <v>6074</v>
      </c>
      <c r="EO45" s="35" t="str">
        <f>_xlfn.XLOOKUP(B45,[1]MDA_Assets!D:D,[1]MDA_Assets!AG:AG,"",0)</f>
        <v>2074</v>
      </c>
      <c r="EP45" s="36">
        <f t="shared" si="33"/>
        <v>180</v>
      </c>
      <c r="EQ45" s="36">
        <f t="shared" si="33"/>
        <v>180</v>
      </c>
      <c r="ER45" s="36">
        <f t="shared" si="34"/>
        <v>365</v>
      </c>
      <c r="ES45" s="36">
        <f t="shared" si="35"/>
        <v>365</v>
      </c>
      <c r="ET45" s="36">
        <f t="shared" si="36"/>
        <v>730</v>
      </c>
      <c r="EU45" s="36">
        <f t="shared" si="37"/>
        <v>365</v>
      </c>
      <c r="EV45" s="36">
        <f t="shared" si="38"/>
        <v>365</v>
      </c>
      <c r="EW45" s="36" t="str">
        <f t="shared" si="3"/>
        <v/>
      </c>
      <c r="EX45" s="36" t="str">
        <f t="shared" si="4"/>
        <v/>
      </c>
      <c r="EY45" s="36">
        <f t="shared" si="47"/>
        <v>5.81</v>
      </c>
      <c r="EZ45" s="36">
        <f t="shared" si="47"/>
        <v>5.81</v>
      </c>
      <c r="FA45" s="36">
        <f t="shared" si="47"/>
        <v>11.78</v>
      </c>
      <c r="FB45" s="36">
        <f t="shared" si="46"/>
        <v>11.78</v>
      </c>
      <c r="FC45" s="36">
        <f t="shared" si="46"/>
        <v>23.55</v>
      </c>
      <c r="FD45" s="36">
        <f t="shared" si="46"/>
        <v>11.78</v>
      </c>
      <c r="FE45" s="36">
        <f t="shared" si="46"/>
        <v>11.78</v>
      </c>
      <c r="FF45" s="36" t="str">
        <f t="shared" si="46"/>
        <v/>
      </c>
      <c r="FG45" s="36" t="str">
        <f t="shared" si="46"/>
        <v/>
      </c>
      <c r="FH45" s="37" t="str" cm="1">
        <f t="array" ref="FH45">_xlfn.IFS(EY45="", "No Data", EY45&lt;0, "Negative/Future", EY45=0, "Zero Days", EY45&lt;=3, "&lt; 3 Months", EY45&lt;=6, "3 to 6 Months", EY45&lt;=9, "6 to 9 Months", EY45&lt;=12, "9 to 12 Months", EY45&lt;=15, "12 to 15 Months", EY45&lt;=18, "15 to 18 Months", EY45&lt;=24, "18 to 24 Months", EY45&gt;24, "&gt; 24 Months")</f>
        <v>3 to 6 Months</v>
      </c>
      <c r="FI45" s="37" t="str" cm="1">
        <f t="array" ref="FI45">_xlfn.IFS(EZ45="", "No Data", EZ45&lt;0, "Negative/Future", EZ45=0, "Zero Days", EZ45&lt;=3, "&lt; 3 Months", EZ45&lt;=6, "3 to 6 Months", EZ45&lt;=9, "6 to 9 Months", EZ45&lt;=12, "9 to 12 Months", EZ45&lt;=15, "12 to 15 Months", EZ45&lt;=18, "15 to 18 Months", EZ45&lt;=24, "18 to 24 Months", EZ45&gt;24, "&gt; 24 Months")</f>
        <v>3 to 6 Months</v>
      </c>
      <c r="FJ45" s="37" t="str" cm="1">
        <f t="array" ref="FJ45">_xlfn.IFS(FA45="", "No Data", FA45&lt;0, "Negative/Future", FA45=0, "Zero Days", FA45&lt;=3, "&lt; 3 Months", FA45&lt;=6, "3 to 6 Months", FA45&lt;=9, "6 to 9 Months", FA45&lt;=12, "9 to 12 Months", FA45&lt;=15, "12 to 15 Months", FA45&lt;=18, "15 to 18 Months", FA45&lt;=24, "18 to 24 Months", FA45&gt;24, "&gt; 24 Months")</f>
        <v>9 to 12 Months</v>
      </c>
      <c r="FK45" s="37" t="str" cm="1">
        <f t="array" ref="FK45">_xlfn.IFS(FB45="", "No Data", FB45&lt;0, "Negative/Future", FB45=0, "Zero Days", FB45&lt;=3, "&lt; 3 Months", FB45&lt;=6, "3 to 6 Months", FB45&lt;=9, "6 to 9 Months", FB45&lt;=12, "9 to 12 Months", FB45&lt;=15, "12 to 15 Months", FB45&lt;=18, "15 to 18 Months", FB45&lt;=24, "18 to 24 Months", FB45&gt;24, "&gt; 24 Months")</f>
        <v>9 to 12 Months</v>
      </c>
      <c r="FL45" s="37" t="str" cm="1">
        <f t="array" ref="FL45">_xlfn.IFS(FC45="", "No Data", FC45&lt;0, "Negative/Future", FC45=0, "Zero Days", FC45&lt;=3, "&lt; 3 Months", FC45&lt;=6, "3 to 6 Months", FC45&lt;=9, "6 to 9 Months", FC45&lt;=12, "9 to 12 Months", FC45&lt;=15, "12 to 15 Months", FC45&lt;=18, "15 to 18 Months", FC45&lt;=24, "18 to 24 Months", FC45&gt;24, "&gt; 24 Months")</f>
        <v>18 to 24 Months</v>
      </c>
      <c r="FM45" s="37" t="str" cm="1">
        <f t="array" ref="FM45">_xlfn.IFS(FD45="", "No Data", FD45&lt;0, "Negative/Future", FD45=0, "Zero Days", FD45&lt;=3, "&lt; 3 Months", FD45&lt;=6, "3 to 6 Months", FD45&lt;=9, "6 to 9 Months", FD45&lt;=12, "9 to 12 Months", FD45&lt;=15, "12 to 15 Months", FD45&lt;=18, "15 to 18 Months", FD45&lt;=24, "18 to 24 Months", FD45&gt;24, "&gt; 24 Months")</f>
        <v>9 to 12 Months</v>
      </c>
      <c r="FN45" s="37" t="str" cm="1">
        <f t="array" ref="FN45">_xlfn.IFS(FE45="", "No Data", FE45&lt;0, "Negative/Future", FE45=0, "Zero Days", FE45&lt;=3, "&lt; 3 Months", FE45&lt;=6, "3 to 6 Months", FE45&lt;=9, "6 to 9 Months", FE45&lt;=12, "9 to 12 Months", FE45&lt;=15, "12 to 15 Months", FE45&lt;=18, "15 to 18 Months", FE45&lt;=24, "18 to 24 Months", FE45&gt;24, "&gt; 24 Months")</f>
        <v>9 to 12 Months</v>
      </c>
      <c r="FO45" s="37" t="str" cm="1">
        <f t="array" ref="FO45">_xlfn.IFS(FG45="", "No Data", FG45&lt;0, "Negative/Future", FG45=0, "Zero Days", FG45&lt;=3, "&lt; 3 Months", FG45&lt;=6, "3 to 6 Months", FG45&lt;=9, "6 to 9 Months", FG45&lt;=12, "9 to 12 Months", FG45&lt;=15, "12 to 15 Months", FG45&lt;=18, "15 to 18 Months", FG45&lt;=24, "18 to 24 Months", FG45&gt;24, "&gt; 24 Months")</f>
        <v>No Data</v>
      </c>
      <c r="FP45" s="37" t="str" cm="1">
        <f t="array" ref="FP45">_xlfn.IFS(FF45="", "No Data", FF45&lt;0, "Negative/Future", FF45=0, "Zero Days", FF45&lt;=3, "&lt; 3 Months", FF45&lt;=6, "3 to 6 Months", FF45&lt;=9, "6 to 9 Months", FF45&lt;=12, "9 to 12 Months", FF45&lt;=15, "12 to 15 Months", FF45&lt;=18, "15 to 18 Months", FF45&lt;=24, "18 to 24 Months", FF45&gt;24, "&gt; 24 Months")</f>
        <v>No Data</v>
      </c>
      <c r="FQ45" s="29" t="s">
        <v>455</v>
      </c>
      <c r="FR45" s="29">
        <v>6290095065</v>
      </c>
      <c r="FS45" s="38" t="str">
        <f>VLOOKUP(_xlfn.XLOOKUP(B45,[1]MDA_Assets!D:D,[1]MDA_Assets!I:I,"",0),[1]Validation!$B$1:$C$8,2,0)</f>
        <v>B</v>
      </c>
      <c r="FT45" s="38" t="s">
        <v>202</v>
      </c>
      <c r="FU45" s="31" t="str">
        <f>_xlfn.XLOOKUP(B45,[1]MDA_Assets!D:D,[1]MDA_Assets!X:X,"",0)</f>
        <v>Yes</v>
      </c>
      <c r="FV45" s="39">
        <v>0</v>
      </c>
      <c r="FW45" s="39">
        <v>2</v>
      </c>
      <c r="FX45" s="39">
        <v>0</v>
      </c>
      <c r="FY45" s="39">
        <v>7</v>
      </c>
      <c r="FZ45" s="40">
        <f t="shared" si="6"/>
        <v>46163</v>
      </c>
      <c r="GA45" s="40">
        <f t="shared" si="6"/>
        <v>46163</v>
      </c>
      <c r="GB45" s="40">
        <f t="shared" si="7"/>
        <v>46348</v>
      </c>
      <c r="GC45" s="40">
        <f t="shared" si="8"/>
        <v>46348</v>
      </c>
      <c r="GD45" s="40">
        <f t="shared" si="9"/>
        <v>46713</v>
      </c>
      <c r="GE45" s="40">
        <f t="shared" si="10"/>
        <v>46348</v>
      </c>
      <c r="GF45" s="40">
        <f t="shared" si="39"/>
        <v>46348</v>
      </c>
      <c r="GG45" s="40" t="str">
        <f t="shared" si="39"/>
        <v/>
      </c>
      <c r="GH45" s="40" t="str">
        <f t="shared" si="39"/>
        <v/>
      </c>
      <c r="GI45" s="39">
        <f t="shared" si="40"/>
        <v>0</v>
      </c>
      <c r="GJ45" s="39">
        <f t="shared" si="41"/>
        <v>0</v>
      </c>
      <c r="GK45" s="39">
        <f t="shared" si="42"/>
        <v>0</v>
      </c>
      <c r="GL45" s="39">
        <f t="shared" si="43"/>
        <v>7</v>
      </c>
    </row>
    <row r="46" spans="1:194" x14ac:dyDescent="0.25">
      <c r="A46" s="19">
        <v>48</v>
      </c>
      <c r="B46" s="43" t="s">
        <v>456</v>
      </c>
      <c r="C46" s="43" t="s">
        <v>186</v>
      </c>
      <c r="D46" s="43" t="s">
        <v>241</v>
      </c>
      <c r="E46" s="43" t="s">
        <v>457</v>
      </c>
      <c r="F46" s="43" t="s">
        <v>458</v>
      </c>
      <c r="G46" s="43" t="s">
        <v>243</v>
      </c>
      <c r="H46" s="43" t="s">
        <v>291</v>
      </c>
      <c r="I46" s="43" t="s">
        <v>192</v>
      </c>
      <c r="J46" s="44">
        <f t="shared" si="12"/>
        <v>43676.770833333336</v>
      </c>
      <c r="K46" s="44">
        <v>43312.770833333336</v>
      </c>
      <c r="L46" s="44">
        <v>43250</v>
      </c>
      <c r="M46" s="43" t="s">
        <v>2052</v>
      </c>
      <c r="N46" s="43" t="s">
        <v>2053</v>
      </c>
      <c r="O46" s="44">
        <v>46079.464212962965</v>
      </c>
      <c r="P46" s="43">
        <v>36129</v>
      </c>
      <c r="Q46" s="43">
        <v>24127</v>
      </c>
      <c r="R46" s="43">
        <v>12001</v>
      </c>
      <c r="S46" s="43" t="s">
        <v>194</v>
      </c>
      <c r="T46" s="44">
        <v>46078.770833333336</v>
      </c>
      <c r="U46" s="44">
        <v>45914.770833333336</v>
      </c>
      <c r="V46" s="44">
        <v>46078.770833333336</v>
      </c>
      <c r="W46" s="44">
        <v>46078.770833333336</v>
      </c>
      <c r="X46" s="44">
        <v>46078.770833333336</v>
      </c>
      <c r="Y46" s="44">
        <v>45503.770833333336</v>
      </c>
      <c r="Z46" s="43" t="s">
        <v>195</v>
      </c>
      <c r="AA46" s="43"/>
      <c r="AB46" s="44">
        <v>45914.770833333336</v>
      </c>
      <c r="AC46" s="43"/>
      <c r="AD46" s="43"/>
      <c r="AE46" s="43">
        <v>9</v>
      </c>
      <c r="AF46" s="43" t="s">
        <v>2054</v>
      </c>
      <c r="AG46" s="43" t="s">
        <v>281</v>
      </c>
      <c r="AH46" s="43" t="s">
        <v>287</v>
      </c>
      <c r="AI46" s="43" t="s">
        <v>287</v>
      </c>
      <c r="AJ46" s="43" t="s">
        <v>2055</v>
      </c>
      <c r="AK46" s="43" t="s">
        <v>285</v>
      </c>
      <c r="AL46" s="46">
        <v>46116</v>
      </c>
      <c r="AM46" s="47">
        <v>46258</v>
      </c>
      <c r="AN46" s="47">
        <v>46745</v>
      </c>
      <c r="AO46" s="47">
        <v>46745</v>
      </c>
      <c r="AP46" s="47">
        <v>46217</v>
      </c>
      <c r="AQ46" s="47">
        <v>46443</v>
      </c>
      <c r="AR46" s="47">
        <v>46279</v>
      </c>
      <c r="AS46" s="48"/>
      <c r="AT46" s="48"/>
      <c r="AU46" s="43">
        <v>1</v>
      </c>
      <c r="AV46" s="43">
        <v>0</v>
      </c>
      <c r="AW46" s="43">
        <v>0</v>
      </c>
      <c r="AX46" s="51" t="s">
        <v>460</v>
      </c>
      <c r="AY46" s="51" t="s">
        <v>316</v>
      </c>
      <c r="AZ46" s="51" t="s">
        <v>198</v>
      </c>
      <c r="BA46" s="20">
        <f t="shared" ca="1" si="48"/>
        <v>1</v>
      </c>
      <c r="BB46" s="20">
        <f t="shared" ca="1" si="48"/>
        <v>0</v>
      </c>
      <c r="BC46" s="20">
        <f t="shared" ca="1" si="48"/>
        <v>0</v>
      </c>
      <c r="BD46" s="20">
        <f t="shared" ca="1" si="48"/>
        <v>0</v>
      </c>
      <c r="BE46" s="20">
        <f t="shared" ca="1" si="48"/>
        <v>0</v>
      </c>
      <c r="BF46" s="20">
        <f t="shared" ca="1" si="48"/>
        <v>0</v>
      </c>
      <c r="BG46" s="21">
        <f t="shared" ca="1" si="48"/>
        <v>0</v>
      </c>
      <c r="BH46" s="21" t="str">
        <f t="shared" ca="1" si="48"/>
        <v/>
      </c>
      <c r="BI46" s="21" t="str">
        <f t="shared" ca="1" si="48"/>
        <v/>
      </c>
      <c r="BJ46" s="22">
        <f t="shared" ca="1" si="14"/>
        <v>1</v>
      </c>
      <c r="BK46" s="21">
        <f t="shared" si="15"/>
        <v>10</v>
      </c>
      <c r="BL46" s="22">
        <f t="shared" ca="1" si="16"/>
        <v>37094</v>
      </c>
      <c r="BM46" s="22">
        <f t="shared" ca="1" si="17"/>
        <v>24853</v>
      </c>
      <c r="BN46" s="23">
        <f t="shared" ca="1" si="18"/>
        <v>12241</v>
      </c>
      <c r="BO46" s="24">
        <f t="shared" ca="1" si="19"/>
        <v>965</v>
      </c>
      <c r="BP46" s="51" t="str">
        <f>_xlfn.XLOOKUP(E46,[1]Validation!E:E,[1]Validation!F:F,"")</f>
        <v>EG55</v>
      </c>
      <c r="BQ46" s="51" t="str">
        <f>_xlfn.XLOOKUP(BP46,[1]Validation!F:F,[1]Validation!G:G,"")</f>
        <v>EG55 to EG75</v>
      </c>
      <c r="BR46" s="52" t="str">
        <f>VLOOKUP(G46,[1]Validation!$B$1:$C$9,2,0)</f>
        <v>A</v>
      </c>
      <c r="BS46" s="51">
        <f t="shared" ca="1" si="20"/>
        <v>94</v>
      </c>
      <c r="BT46" s="53">
        <f>_xlfn.XLOOKUP(B46,'[2]1. All Calls'!$R:$R,'[2]1. All Calls'!$A:$A,"",0)</f>
        <v>46174.523506944402</v>
      </c>
      <c r="BU46" s="51" t="str">
        <f>_xlfn.XLOOKUP(B46,'[2]1. All Calls'!$R:$R,'[2]1. All Calls'!$F:$F,"",0)</f>
        <v>CC-02101438</v>
      </c>
      <c r="BV46" s="51" t="str">
        <f>_xlfn.XLOOKUP(B46,'[2]1. All Calls'!$R:$R,'[2]1. All Calls'!$J:$J,"",0)</f>
        <v>General Service</v>
      </c>
      <c r="BW46" s="53">
        <f>_xlfn.XLOOKUP(B46,'[2]Sch Calls'!$R:$R,'[2]Sch Calls'!$A:$A,"",0)</f>
        <v>46079.661493055602</v>
      </c>
      <c r="BX46" s="51">
        <f>_xlfn.XLOOKUP(B46,'[2]Sch Calls'!$R:$R,'[2]Sch Calls'!$B:$B,"",0)</f>
        <v>36129</v>
      </c>
      <c r="BY46" s="51" t="str">
        <f t="shared" si="21"/>
        <v>14-Mar-26</v>
      </c>
      <c r="BZ46" s="51" t="str">
        <f t="shared" si="21"/>
        <v>25-Aug-26</v>
      </c>
      <c r="CA46" s="51" t="str">
        <f t="shared" si="22"/>
        <v>28-Nov-26</v>
      </c>
      <c r="CB46" s="51" t="str">
        <f t="shared" si="23"/>
        <v>26-Aug-27</v>
      </c>
      <c r="CC46" s="51" t="str">
        <f t="shared" si="24"/>
        <v>31-Jul-26</v>
      </c>
      <c r="CD46" s="51" t="str">
        <f t="shared" si="25"/>
        <v>26-Feb-27</v>
      </c>
      <c r="CE46" s="51">
        <f t="shared" ca="1" si="26"/>
        <v>261</v>
      </c>
      <c r="CF46" s="51">
        <f t="shared" ca="1" si="26"/>
        <v>97</v>
      </c>
      <c r="CG46" s="51">
        <f t="shared" ca="1" si="27"/>
        <v>97</v>
      </c>
      <c r="CH46" s="51">
        <f t="shared" ca="1" si="28"/>
        <v>97</v>
      </c>
      <c r="CI46" s="51">
        <f t="shared" ca="1" si="29"/>
        <v>672</v>
      </c>
      <c r="CJ46" s="51">
        <f t="shared" ca="1" si="30"/>
        <v>97</v>
      </c>
      <c r="CK46" s="51">
        <f t="shared" ca="1" si="44"/>
        <v>2610</v>
      </c>
      <c r="CL46" s="51">
        <f t="shared" ca="1" si="44"/>
        <v>970</v>
      </c>
      <c r="CM46" s="51">
        <f t="shared" ca="1" si="44"/>
        <v>970</v>
      </c>
      <c r="CN46" s="51">
        <f t="shared" ca="1" si="44"/>
        <v>970</v>
      </c>
      <c r="CO46" s="51">
        <f t="shared" ca="1" si="44"/>
        <v>6720</v>
      </c>
      <c r="CP46" s="51">
        <f t="shared" ca="1" si="44"/>
        <v>970</v>
      </c>
      <c r="CQ46" s="51">
        <f t="shared" ca="1" si="45"/>
        <v>-2269</v>
      </c>
      <c r="CR46" s="51">
        <f t="shared" ca="1" si="45"/>
        <v>1030</v>
      </c>
      <c r="CS46" s="51">
        <f t="shared" ca="1" si="45"/>
        <v>5030</v>
      </c>
      <c r="CT46" s="51">
        <f t="shared" ca="1" si="45"/>
        <v>5030</v>
      </c>
      <c r="CU46" s="51">
        <f t="shared" ca="1" si="45"/>
        <v>-5475</v>
      </c>
      <c r="CV46" s="54">
        <f t="shared" ca="1" si="45"/>
        <v>3030</v>
      </c>
      <c r="CW46" s="25" t="s">
        <v>212</v>
      </c>
      <c r="CX46" s="55">
        <v>0.68</v>
      </c>
      <c r="CY46" s="55"/>
      <c r="CZ46" s="26">
        <v>0</v>
      </c>
      <c r="DA46" s="26">
        <v>0</v>
      </c>
      <c r="DB46" s="26">
        <v>0</v>
      </c>
      <c r="DC46" s="26">
        <v>0</v>
      </c>
      <c r="DD46" s="26">
        <v>0</v>
      </c>
      <c r="DE46" s="26">
        <v>0</v>
      </c>
      <c r="DF46" s="26">
        <v>0</v>
      </c>
      <c r="DG46" s="26">
        <v>0</v>
      </c>
      <c r="DH46" s="26">
        <v>0</v>
      </c>
      <c r="DI46" s="26">
        <v>0</v>
      </c>
      <c r="DJ46" s="26">
        <v>0</v>
      </c>
      <c r="DK46" s="26">
        <v>0</v>
      </c>
      <c r="DL46" s="27">
        <f t="shared" si="31"/>
        <v>46249.523506944402</v>
      </c>
      <c r="DM46" s="28">
        <f t="shared" ca="1" si="32"/>
        <v>0</v>
      </c>
      <c r="DN46" s="56">
        <f>_xlfn.XLOOKUP(B46,'[2]1. All Calls'!$R:$R,'[2]1. All Calls'!$A:$A,"",0)</f>
        <v>46174.523506944402</v>
      </c>
      <c r="DO46" s="57" t="str">
        <f ca="1">VLOOKUP(DM46,[1]Validation!$B$20:$C$25,2,0)</f>
        <v>Within 3 months</v>
      </c>
      <c r="DP46" s="58" t="str">
        <f>_xlfn.XLOOKUP(B46,'[1]Active AMCs- Dealer'!E:E,'[1]Active AMCs- Dealer'!L:L,"Not in AMC",0)</f>
        <v>AMC</v>
      </c>
      <c r="DQ46" s="58"/>
      <c r="DR46" s="29" t="str">
        <f>_xlfn.XLOOKUP(B46,'[2]1. All Calls'!$R:$R,'[2]1. All Calls'!$F:$F,"",0)</f>
        <v>CC-02101438</v>
      </c>
      <c r="DS46" s="29" t="str">
        <f>_xlfn.XLOOKUP(B46,'[2]1. All Calls'!$R:$R,'[2]1. All Calls'!$AB:$AB,"",0)</f>
        <v>To we attended the customer site for general visit so we check and found that compressor running good condition but service due</v>
      </c>
      <c r="DT46" s="30">
        <f>_xlfn.XLOOKUP(DR46,'[2]1. All Calls'!$F:$F,'[2]1. All Calls'!$A:$A,"",0)</f>
        <v>46174.523506944402</v>
      </c>
      <c r="DU46" s="31">
        <f>_xlfn.XLOOKUP(DR46,'[2]1. All Calls'!$F:$F,'[2]1. All Calls'!$B:$B,"",0)</f>
        <v>37659</v>
      </c>
      <c r="DV46" s="31">
        <f>_xlfn.XLOOKUP(B46,[1]MDA_Assets!D:D,[1]MDA_Assets!N:N,"",0)</f>
        <v>24931</v>
      </c>
      <c r="DW46" s="31">
        <f>_xlfn.XLOOKUP(B46,[1]MDA_Assets!D:D,[1]MDA_Assets!O:O,"",0)</f>
        <v>12728</v>
      </c>
      <c r="DX46" s="32" t="str">
        <f>_xlfn.XLOOKUP(B46,[1]MDA_Assets!D:D,[1]MDA_Assets!Q:Q,"",0)</f>
        <v>Synthetic</v>
      </c>
      <c r="DY46" s="33">
        <f>_xlfn.XLOOKUP(B46,[1]MDA_Assets!D:D,[1]MDA_Assets!R:R,"",0)</f>
        <v>46079</v>
      </c>
      <c r="DZ46" s="33">
        <f>_xlfn.XLOOKUP(B46,[1]MDA_Assets!D:D,[1]MDA_Assets!S:S,"",0)</f>
        <v>45915</v>
      </c>
      <c r="EA46" s="33">
        <f>_xlfn.XLOOKUP(B46,[1]MDA_Assets!D:D,[1]MDA_Assets!T:T,"",0)</f>
        <v>46079</v>
      </c>
      <c r="EB46" s="33">
        <f>_xlfn.XLOOKUP(B46,[1]MDA_Assets!D:D,[1]MDA_Assets!U:U,"",0)</f>
        <v>46079</v>
      </c>
      <c r="EC46" s="33">
        <f>_xlfn.XLOOKUP(B46,[1]MDA_Assets!D:D,[1]MDA_Assets!V:V,"",0)</f>
        <v>46079</v>
      </c>
      <c r="ED46" s="33">
        <f>_xlfn.XLOOKUP(B46,[1]MDA_Assets!D:D,[1]MDA_Assets!W:W,"",0)</f>
        <v>45504</v>
      </c>
      <c r="EE46" s="32" t="str">
        <f>_xlfn.XLOOKUP(B46,[1]MDA_Assets!D:D,[1]MDA_Assets!X:X,"",0)</f>
        <v>No</v>
      </c>
      <c r="EF46" s="33">
        <f>_xlfn.XLOOKUP(B46,[1]MDA_Assets!D:D,[1]MDA_Assets!Y:Y,"",0)</f>
        <v>45915</v>
      </c>
      <c r="EG46" s="33">
        <f>_xlfn.XLOOKUP(B46,[1]MDA_Assets!D:D,[1]MDA_Assets!Z:Z,"",0)</f>
        <v>0</v>
      </c>
      <c r="EH46" s="33">
        <f>_xlfn.XLOOKUP(B46,[1]MDA_Assets!D:D,[1]MDA_Assets!AA:AA,"",0)</f>
        <v>0</v>
      </c>
      <c r="EI46" s="34">
        <f>_xlfn.XLOOKUP(B46,[1]MDA_Assets!D:D,[1]MDA_Assets!P:P,"",0)</f>
        <v>10</v>
      </c>
      <c r="EJ46" s="35" t="str">
        <f>_xlfn.XLOOKUP(B46,[1]MDA_Assets!D:D,[1]MDA_Assets!AB:AB,"",0)</f>
        <v>-469</v>
      </c>
      <c r="EK46" s="35" t="str">
        <f>_xlfn.XLOOKUP(B46,[1]MDA_Assets!D:D,[1]MDA_Assets!AC:AC,"",0)</f>
        <v>469</v>
      </c>
      <c r="EL46" s="35" t="str">
        <f>_xlfn.XLOOKUP(B46,[1]MDA_Assets!D:D,[1]MDA_Assets!AD:AD,"",0)</f>
        <v>4469</v>
      </c>
      <c r="EM46" s="35" t="str">
        <f>_xlfn.XLOOKUP(B46,[1]MDA_Assets!D:D,[1]MDA_Assets!AE:AE,"",0)</f>
        <v>4469</v>
      </c>
      <c r="EN46" s="35" t="str">
        <f>_xlfn.XLOOKUP(B46,[1]MDA_Assets!D:D,[1]MDA_Assets!AF:AF,"",0)</f>
        <v>-285</v>
      </c>
      <c r="EO46" s="35" t="str">
        <f>_xlfn.XLOOKUP(B46,[1]MDA_Assets!D:D,[1]MDA_Assets!AG:AG,"",0)</f>
        <v>2469</v>
      </c>
      <c r="EP46" s="36">
        <f t="shared" si="33"/>
        <v>202</v>
      </c>
      <c r="EQ46" s="36">
        <f t="shared" si="33"/>
        <v>180</v>
      </c>
      <c r="ER46" s="36">
        <f t="shared" si="34"/>
        <v>667</v>
      </c>
      <c r="ES46" s="36">
        <f t="shared" si="35"/>
        <v>667</v>
      </c>
      <c r="ET46" s="36">
        <f t="shared" si="36"/>
        <v>714</v>
      </c>
      <c r="EU46" s="36">
        <f t="shared" si="37"/>
        <v>365</v>
      </c>
      <c r="EV46" s="36">
        <f t="shared" si="38"/>
        <v>365</v>
      </c>
      <c r="EW46" s="36" t="str">
        <f t="shared" si="3"/>
        <v/>
      </c>
      <c r="EX46" s="36" t="str">
        <f t="shared" si="4"/>
        <v/>
      </c>
      <c r="EY46" s="36">
        <f t="shared" si="47"/>
        <v>6.52</v>
      </c>
      <c r="EZ46" s="36">
        <f t="shared" si="47"/>
        <v>5.81</v>
      </c>
      <c r="FA46" s="36">
        <f t="shared" si="47"/>
        <v>21.520000000000003</v>
      </c>
      <c r="FB46" s="36">
        <f t="shared" si="46"/>
        <v>21.520000000000003</v>
      </c>
      <c r="FC46" s="36">
        <f t="shared" si="46"/>
        <v>23.040000000000003</v>
      </c>
      <c r="FD46" s="36">
        <f t="shared" si="46"/>
        <v>11.78</v>
      </c>
      <c r="FE46" s="36">
        <f t="shared" si="46"/>
        <v>11.78</v>
      </c>
      <c r="FF46" s="36" t="str">
        <f t="shared" si="46"/>
        <v/>
      </c>
      <c r="FG46" s="36" t="str">
        <f t="shared" si="46"/>
        <v/>
      </c>
      <c r="FH46" s="37" t="str" cm="1">
        <f t="array" ref="FH46">_xlfn.IFS(EY46="", "No Data", EY46&lt;0, "Negative/Future", EY46=0, "Zero Days", EY46&lt;=3, "&lt; 3 Months", EY46&lt;=6, "3 to 6 Months", EY46&lt;=9, "6 to 9 Months", EY46&lt;=12, "9 to 12 Months", EY46&lt;=15, "12 to 15 Months", EY46&lt;=18, "15 to 18 Months", EY46&lt;=24, "18 to 24 Months", EY46&gt;24, "&gt; 24 Months")</f>
        <v>6 to 9 Months</v>
      </c>
      <c r="FI46" s="37" t="str" cm="1">
        <f t="array" ref="FI46">_xlfn.IFS(EZ46="", "No Data", EZ46&lt;0, "Negative/Future", EZ46=0, "Zero Days", EZ46&lt;=3, "&lt; 3 Months", EZ46&lt;=6, "3 to 6 Months", EZ46&lt;=9, "6 to 9 Months", EZ46&lt;=12, "9 to 12 Months", EZ46&lt;=15, "12 to 15 Months", EZ46&lt;=18, "15 to 18 Months", EZ46&lt;=24, "18 to 24 Months", EZ46&gt;24, "&gt; 24 Months")</f>
        <v>3 to 6 Months</v>
      </c>
      <c r="FJ46" s="37" t="str" cm="1">
        <f t="array" ref="FJ46">_xlfn.IFS(FA46="", "No Data", FA46&lt;0, "Negative/Future", FA46=0, "Zero Days", FA46&lt;=3, "&lt; 3 Months", FA46&lt;=6, "3 to 6 Months", FA46&lt;=9, "6 to 9 Months", FA46&lt;=12, "9 to 12 Months", FA46&lt;=15, "12 to 15 Months", FA46&lt;=18, "15 to 18 Months", FA46&lt;=24, "18 to 24 Months", FA46&gt;24, "&gt; 24 Months")</f>
        <v>18 to 24 Months</v>
      </c>
      <c r="FK46" s="37" t="str" cm="1">
        <f t="array" ref="FK46">_xlfn.IFS(FB46="", "No Data", FB46&lt;0, "Negative/Future", FB46=0, "Zero Days", FB46&lt;=3, "&lt; 3 Months", FB46&lt;=6, "3 to 6 Months", FB46&lt;=9, "6 to 9 Months", FB46&lt;=12, "9 to 12 Months", FB46&lt;=15, "12 to 15 Months", FB46&lt;=18, "15 to 18 Months", FB46&lt;=24, "18 to 24 Months", FB46&gt;24, "&gt; 24 Months")</f>
        <v>18 to 24 Months</v>
      </c>
      <c r="FL46" s="37" t="str" cm="1">
        <f t="array" ref="FL46">_xlfn.IFS(FC46="", "No Data", FC46&lt;0, "Negative/Future", FC46=0, "Zero Days", FC46&lt;=3, "&lt; 3 Months", FC46&lt;=6, "3 to 6 Months", FC46&lt;=9, "6 to 9 Months", FC46&lt;=12, "9 to 12 Months", FC46&lt;=15, "12 to 15 Months", FC46&lt;=18, "15 to 18 Months", FC46&lt;=24, "18 to 24 Months", FC46&gt;24, "&gt; 24 Months")</f>
        <v>18 to 24 Months</v>
      </c>
      <c r="FM46" s="37" t="str" cm="1">
        <f t="array" ref="FM46">_xlfn.IFS(FD46="", "No Data", FD46&lt;0, "Negative/Future", FD46=0, "Zero Days", FD46&lt;=3, "&lt; 3 Months", FD46&lt;=6, "3 to 6 Months", FD46&lt;=9, "6 to 9 Months", FD46&lt;=12, "9 to 12 Months", FD46&lt;=15, "12 to 15 Months", FD46&lt;=18, "15 to 18 Months", FD46&lt;=24, "18 to 24 Months", FD46&gt;24, "&gt; 24 Months")</f>
        <v>9 to 12 Months</v>
      </c>
      <c r="FN46" s="37" t="str" cm="1">
        <f t="array" ref="FN46">_xlfn.IFS(FE46="", "No Data", FE46&lt;0, "Negative/Future", FE46=0, "Zero Days", FE46&lt;=3, "&lt; 3 Months", FE46&lt;=6, "3 to 6 Months", FE46&lt;=9, "6 to 9 Months", FE46&lt;=12, "9 to 12 Months", FE46&lt;=15, "12 to 15 Months", FE46&lt;=18, "15 to 18 Months", FE46&lt;=24, "18 to 24 Months", FE46&gt;24, "&gt; 24 Months")</f>
        <v>9 to 12 Months</v>
      </c>
      <c r="FO46" s="37" t="str" cm="1">
        <f t="array" ref="FO46">_xlfn.IFS(FG46="", "No Data", FG46&lt;0, "Negative/Future", FG46=0, "Zero Days", FG46&lt;=3, "&lt; 3 Months", FG46&lt;=6, "3 to 6 Months", FG46&lt;=9, "6 to 9 Months", FG46&lt;=12, "9 to 12 Months", FG46&lt;=15, "12 to 15 Months", FG46&lt;=18, "15 to 18 Months", FG46&lt;=24, "18 to 24 Months", FG46&gt;24, "&gt; 24 Months")</f>
        <v>No Data</v>
      </c>
      <c r="FP46" s="37" t="str" cm="1">
        <f t="array" ref="FP46">_xlfn.IFS(FF46="", "No Data", FF46&lt;0, "Negative/Future", FF46=0, "Zero Days", FF46&lt;=3, "&lt; 3 Months", FF46&lt;=6, "3 to 6 Months", FF46&lt;=9, "6 to 9 Months", FF46&lt;=12, "9 to 12 Months", FF46&lt;=15, "12 to 15 Months", FF46&lt;=18, "15 to 18 Months", FF46&lt;=24, "18 to 24 Months", FF46&gt;24, "&gt; 24 Months")</f>
        <v>No Data</v>
      </c>
      <c r="FQ46" s="29" t="s">
        <v>461</v>
      </c>
      <c r="FR46" s="29">
        <v>9006877583</v>
      </c>
      <c r="FS46" s="38" t="str">
        <f>VLOOKUP(_xlfn.XLOOKUP(B46,[1]MDA_Assets!D:D,[1]MDA_Assets!I:I,"",0),[1]Validation!$B$1:$C$8,2,0)</f>
        <v>A</v>
      </c>
      <c r="FT46" s="38" t="s">
        <v>296</v>
      </c>
      <c r="FU46" s="31" t="str">
        <f>_xlfn.XLOOKUP(B46,[1]MDA_Assets!D:D,[1]MDA_Assets!X:X,"",0)</f>
        <v>No</v>
      </c>
      <c r="FV46" s="39">
        <v>1</v>
      </c>
      <c r="FW46" s="39">
        <v>0</v>
      </c>
      <c r="FX46" s="39">
        <v>0</v>
      </c>
      <c r="FY46" s="39">
        <v>8</v>
      </c>
      <c r="FZ46" s="40">
        <f t="shared" si="6"/>
        <v>46117</v>
      </c>
      <c r="GA46" s="40">
        <f t="shared" si="6"/>
        <v>46259</v>
      </c>
      <c r="GB46" s="40">
        <f t="shared" si="7"/>
        <v>46746</v>
      </c>
      <c r="GC46" s="40">
        <f t="shared" si="8"/>
        <v>46746</v>
      </c>
      <c r="GD46" s="40">
        <f t="shared" si="9"/>
        <v>46793</v>
      </c>
      <c r="GE46" s="40">
        <f t="shared" si="10"/>
        <v>45869</v>
      </c>
      <c r="GF46" s="40">
        <f t="shared" si="39"/>
        <v>46280</v>
      </c>
      <c r="GG46" s="40" t="str">
        <f t="shared" si="39"/>
        <v/>
      </c>
      <c r="GH46" s="40" t="str">
        <f t="shared" si="39"/>
        <v/>
      </c>
      <c r="GI46" s="39">
        <f t="shared" si="40"/>
        <v>1</v>
      </c>
      <c r="GJ46" s="39">
        <f t="shared" si="41"/>
        <v>0</v>
      </c>
      <c r="GK46" s="39">
        <f t="shared" si="42"/>
        <v>0</v>
      </c>
      <c r="GL46" s="39">
        <f t="shared" si="43"/>
        <v>6</v>
      </c>
    </row>
    <row r="47" spans="1:194" x14ac:dyDescent="0.25">
      <c r="A47" s="19">
        <v>49</v>
      </c>
      <c r="B47" s="43" t="s">
        <v>462</v>
      </c>
      <c r="C47" s="43" t="s">
        <v>186</v>
      </c>
      <c r="D47" s="43" t="s">
        <v>241</v>
      </c>
      <c r="E47" s="43" t="s">
        <v>463</v>
      </c>
      <c r="F47" s="43" t="s">
        <v>464</v>
      </c>
      <c r="G47" s="43" t="s">
        <v>243</v>
      </c>
      <c r="H47" s="43" t="s">
        <v>291</v>
      </c>
      <c r="I47" s="43" t="s">
        <v>192</v>
      </c>
      <c r="J47" s="44">
        <f t="shared" si="12"/>
        <v>44808.770833333336</v>
      </c>
      <c r="K47" s="44">
        <v>44444.770833333336</v>
      </c>
      <c r="L47" s="44">
        <v>44368</v>
      </c>
      <c r="M47" s="43" t="s">
        <v>2713</v>
      </c>
      <c r="N47" s="43" t="s">
        <v>871</v>
      </c>
      <c r="O47" s="44">
        <v>46134.342465277776</v>
      </c>
      <c r="P47" s="43">
        <v>31345</v>
      </c>
      <c r="Q47" s="43">
        <v>21852</v>
      </c>
      <c r="R47" s="43">
        <v>9493</v>
      </c>
      <c r="S47" s="43" t="s">
        <v>206</v>
      </c>
      <c r="T47" s="44">
        <v>46133.770833333336</v>
      </c>
      <c r="U47" s="44">
        <v>46133.770833333336</v>
      </c>
      <c r="V47" s="44">
        <v>46133.770833333336</v>
      </c>
      <c r="W47" s="44">
        <v>46133.770833333336</v>
      </c>
      <c r="X47" s="44">
        <v>46133.770833333336</v>
      </c>
      <c r="Y47" s="44">
        <v>46133.770833333336</v>
      </c>
      <c r="Z47" s="43" t="s">
        <v>199</v>
      </c>
      <c r="AA47" s="43"/>
      <c r="AB47" s="44">
        <v>46042.770833333336</v>
      </c>
      <c r="AC47" s="44">
        <v>46042.770833333336</v>
      </c>
      <c r="AD47" s="44">
        <v>46042.770833333336</v>
      </c>
      <c r="AE47" s="43">
        <v>5</v>
      </c>
      <c r="AF47" s="43" t="s">
        <v>281</v>
      </c>
      <c r="AG47" s="43" t="s">
        <v>281</v>
      </c>
      <c r="AH47" s="43" t="s">
        <v>285</v>
      </c>
      <c r="AI47" s="43" t="s">
        <v>285</v>
      </c>
      <c r="AJ47" s="43" t="s">
        <v>2050</v>
      </c>
      <c r="AK47" s="43" t="s">
        <v>285</v>
      </c>
      <c r="AL47" s="47">
        <v>46498</v>
      </c>
      <c r="AM47" s="47">
        <v>46313</v>
      </c>
      <c r="AN47" s="47">
        <v>46498</v>
      </c>
      <c r="AO47" s="47">
        <v>46498</v>
      </c>
      <c r="AP47" s="47">
        <v>46366</v>
      </c>
      <c r="AQ47" s="47">
        <v>46498</v>
      </c>
      <c r="AR47" s="47">
        <v>46407</v>
      </c>
      <c r="AS47" s="47">
        <v>46407</v>
      </c>
      <c r="AT47" s="47">
        <v>46407</v>
      </c>
      <c r="AU47" s="43">
        <v>0</v>
      </c>
      <c r="AV47" s="43">
        <v>0</v>
      </c>
      <c r="AW47" s="43">
        <v>0</v>
      </c>
      <c r="AX47" s="51" t="s">
        <v>197</v>
      </c>
      <c r="AY47" s="51" t="s">
        <v>3240</v>
      </c>
      <c r="AZ47" s="51" t="s">
        <v>198</v>
      </c>
      <c r="BA47" s="20">
        <f t="shared" ca="1" si="48"/>
        <v>0</v>
      </c>
      <c r="BB47" s="20">
        <f t="shared" ca="1" si="48"/>
        <v>0</v>
      </c>
      <c r="BC47" s="20">
        <f t="shared" ca="1" si="48"/>
        <v>0</v>
      </c>
      <c r="BD47" s="20">
        <f t="shared" ca="1" si="48"/>
        <v>0</v>
      </c>
      <c r="BE47" s="20">
        <f t="shared" ca="1" si="48"/>
        <v>0</v>
      </c>
      <c r="BF47" s="20">
        <f t="shared" ca="1" si="48"/>
        <v>0</v>
      </c>
      <c r="BG47" s="21">
        <f t="shared" ca="1" si="48"/>
        <v>0</v>
      </c>
      <c r="BH47" s="21">
        <f t="shared" ca="1" si="48"/>
        <v>0</v>
      </c>
      <c r="BI47" s="21">
        <f t="shared" ca="1" si="48"/>
        <v>0</v>
      </c>
      <c r="BJ47" s="22">
        <f t="shared" ca="1" si="14"/>
        <v>0</v>
      </c>
      <c r="BK47" s="21">
        <f t="shared" si="15"/>
        <v>12</v>
      </c>
      <c r="BL47" s="22">
        <f t="shared" ca="1" si="16"/>
        <v>31845</v>
      </c>
      <c r="BM47" s="22">
        <f t="shared" ca="1" si="17"/>
        <v>22292</v>
      </c>
      <c r="BN47" s="23">
        <f t="shared" ca="1" si="18"/>
        <v>9553</v>
      </c>
      <c r="BO47" s="24">
        <f t="shared" ca="1" si="19"/>
        <v>500</v>
      </c>
      <c r="BP47" s="51" t="str">
        <f>_xlfn.XLOOKUP(E47,[1]Validation!E:E,[1]Validation!F:F,"")</f>
        <v>EG22</v>
      </c>
      <c r="BQ47" s="51" t="str">
        <f>_xlfn.XLOOKUP(BP47,[1]Validation!F:F,[1]Validation!G:G,"")</f>
        <v>EG11 to EG22</v>
      </c>
      <c r="BR47" s="52" t="str">
        <f>VLOOKUP(G47,[1]Validation!$B$1:$C$9,2,0)</f>
        <v>A</v>
      </c>
      <c r="BS47" s="51">
        <f t="shared" ca="1" si="20"/>
        <v>57</v>
      </c>
      <c r="BT47" s="53">
        <f>_xlfn.XLOOKUP(B47,'[2]1. All Calls'!$R:$R,'[2]1. All Calls'!$A:$A,"",0)</f>
        <v>46174.289444444403</v>
      </c>
      <c r="BU47" s="51" t="str">
        <f>_xlfn.XLOOKUP(B47,'[2]1. All Calls'!$R:$R,'[2]1. All Calls'!$F:$F,"",0)</f>
        <v>CC-02100772</v>
      </c>
      <c r="BV47" s="51" t="str">
        <f>_xlfn.XLOOKUP(B47,'[2]1. All Calls'!$R:$R,'[2]1. All Calls'!$J:$J,"",0)</f>
        <v>Schedule Service - AMC</v>
      </c>
      <c r="BW47" s="53">
        <f>_xlfn.XLOOKUP(B47,'[2]Sch Calls'!$R:$R,'[2]Sch Calls'!$A:$A,"",0)</f>
        <v>46134.447488425903</v>
      </c>
      <c r="BX47" s="51">
        <f>_xlfn.XLOOKUP(B47,'[2]Sch Calls'!$R:$R,'[2]Sch Calls'!$B:$B,"",0)</f>
        <v>31345</v>
      </c>
      <c r="BY47" s="51" t="str">
        <f t="shared" si="21"/>
        <v>19-Oct-26</v>
      </c>
      <c r="BZ47" s="51" t="str">
        <f t="shared" si="21"/>
        <v>19-Oct-26</v>
      </c>
      <c r="CA47" s="51" t="str">
        <f t="shared" si="22"/>
        <v>22-Jan-27</v>
      </c>
      <c r="CB47" s="51" t="str">
        <f t="shared" si="23"/>
        <v>20-Oct-27</v>
      </c>
      <c r="CC47" s="51" t="str">
        <f t="shared" si="24"/>
        <v>21-Apr-28</v>
      </c>
      <c r="CD47" s="51" t="str">
        <f t="shared" si="25"/>
        <v>22-Apr-27</v>
      </c>
      <c r="CE47" s="51">
        <f t="shared" ca="1" si="26"/>
        <v>42</v>
      </c>
      <c r="CF47" s="51">
        <f t="shared" ca="1" si="26"/>
        <v>42</v>
      </c>
      <c r="CG47" s="51">
        <f t="shared" ca="1" si="27"/>
        <v>42</v>
      </c>
      <c r="CH47" s="51">
        <f t="shared" ca="1" si="28"/>
        <v>42</v>
      </c>
      <c r="CI47" s="51">
        <f t="shared" ca="1" si="29"/>
        <v>42</v>
      </c>
      <c r="CJ47" s="51">
        <f t="shared" ca="1" si="30"/>
        <v>42</v>
      </c>
      <c r="CK47" s="51">
        <f t="shared" ca="1" si="44"/>
        <v>504</v>
      </c>
      <c r="CL47" s="51">
        <f t="shared" ca="1" si="44"/>
        <v>504</v>
      </c>
      <c r="CM47" s="51">
        <f t="shared" ca="1" si="44"/>
        <v>504</v>
      </c>
      <c r="CN47" s="51">
        <f t="shared" ca="1" si="44"/>
        <v>504</v>
      </c>
      <c r="CO47" s="51">
        <f t="shared" ca="1" si="44"/>
        <v>504</v>
      </c>
      <c r="CP47" s="51">
        <f t="shared" ca="1" si="44"/>
        <v>504</v>
      </c>
      <c r="CQ47" s="51">
        <f t="shared" ca="1" si="45"/>
        <v>1496</v>
      </c>
      <c r="CR47" s="51">
        <f t="shared" ca="1" si="45"/>
        <v>1496</v>
      </c>
      <c r="CS47" s="51">
        <f t="shared" ca="1" si="45"/>
        <v>3496</v>
      </c>
      <c r="CT47" s="51">
        <f t="shared" ca="1" si="45"/>
        <v>3496</v>
      </c>
      <c r="CU47" s="51">
        <f t="shared" ca="1" si="45"/>
        <v>654</v>
      </c>
      <c r="CV47" s="54">
        <f t="shared" ca="1" si="45"/>
        <v>3496</v>
      </c>
      <c r="CW47" s="25" t="s">
        <v>212</v>
      </c>
      <c r="CX47" s="55">
        <v>0.7</v>
      </c>
      <c r="CY47" s="55"/>
      <c r="CZ47" s="26">
        <v>0</v>
      </c>
      <c r="DA47" s="26">
        <v>0</v>
      </c>
      <c r="DB47" s="26">
        <v>0</v>
      </c>
      <c r="DC47" s="26">
        <v>0</v>
      </c>
      <c r="DD47" s="26">
        <v>0</v>
      </c>
      <c r="DE47" s="26">
        <v>0</v>
      </c>
      <c r="DF47" s="26">
        <v>0</v>
      </c>
      <c r="DG47" s="26">
        <v>0</v>
      </c>
      <c r="DH47" s="26">
        <v>0</v>
      </c>
      <c r="DI47" s="26">
        <v>0</v>
      </c>
      <c r="DJ47" s="26">
        <v>0</v>
      </c>
      <c r="DK47" s="26">
        <v>0</v>
      </c>
      <c r="DL47" s="27">
        <f t="shared" si="31"/>
        <v>46249.289444444403</v>
      </c>
      <c r="DM47" s="28">
        <f t="shared" ca="1" si="32"/>
        <v>0</v>
      </c>
      <c r="DN47" s="56">
        <f>_xlfn.XLOOKUP(B47,'[2]1. All Calls'!$R:$R,'[2]1. All Calls'!$A:$A,"",0)</f>
        <v>46174.289444444403</v>
      </c>
      <c r="DO47" s="57" t="str">
        <f ca="1">VLOOKUP(DM47,[1]Validation!$B$20:$C$25,2,0)</f>
        <v>Within 3 months</v>
      </c>
      <c r="DP47" s="58" t="str">
        <f>_xlfn.XLOOKUP(B47,'[1]Active AMCs- Dealer'!E:E,'[1]Active AMCs- Dealer'!L:L,"Not in AMC",0)</f>
        <v>AMC</v>
      </c>
      <c r="DQ47" s="58"/>
      <c r="DR47" s="29" t="str">
        <f>_xlfn.XLOOKUP(B47,'[2]1. All Calls'!$R:$R,'[2]1. All Calls'!$F:$F,"",0)</f>
        <v>CC-02100772</v>
      </c>
      <c r="DS47" s="29" t="str">
        <f>_xlfn.XLOOKUP(B47,'[2]1. All Calls'!$R:$R,'[2]1. All Calls'!$AB:$AB,"",0)</f>
        <v>AMC visit carried out</v>
      </c>
      <c r="DT47" s="30">
        <f>_xlfn.XLOOKUP(DR47,'[2]1. All Calls'!$F:$F,'[2]1. All Calls'!$A:$A,"",0)</f>
        <v>46174.289444444403</v>
      </c>
      <c r="DU47" s="31">
        <f>_xlfn.XLOOKUP(DR47,'[2]1. All Calls'!$F:$F,'[2]1. All Calls'!$B:$B,"",0)</f>
        <v>32211</v>
      </c>
      <c r="DV47" s="31">
        <f>_xlfn.XLOOKUP(B47,[1]MDA_Assets!D:D,[1]MDA_Assets!N:N,"",0)</f>
        <v>22561</v>
      </c>
      <c r="DW47" s="31">
        <f>_xlfn.XLOOKUP(B47,[1]MDA_Assets!D:D,[1]MDA_Assets!O:O,"",0)</f>
        <v>9649</v>
      </c>
      <c r="DX47" s="32" t="str">
        <f>_xlfn.XLOOKUP(B47,[1]MDA_Assets!D:D,[1]MDA_Assets!Q:Q,"",0)</f>
        <v>XD</v>
      </c>
      <c r="DY47" s="33">
        <f>_xlfn.XLOOKUP(B47,[1]MDA_Assets!D:D,[1]MDA_Assets!R:R,"",0)</f>
        <v>46134</v>
      </c>
      <c r="DZ47" s="33">
        <f>_xlfn.XLOOKUP(B47,[1]MDA_Assets!D:D,[1]MDA_Assets!S:S,"",0)</f>
        <v>46134</v>
      </c>
      <c r="EA47" s="33">
        <f>_xlfn.XLOOKUP(B47,[1]MDA_Assets!D:D,[1]MDA_Assets!T:T,"",0)</f>
        <v>46134</v>
      </c>
      <c r="EB47" s="33">
        <f>_xlfn.XLOOKUP(B47,[1]MDA_Assets!D:D,[1]MDA_Assets!U:U,"",0)</f>
        <v>46134</v>
      </c>
      <c r="EC47" s="33">
        <f>_xlfn.XLOOKUP(B47,[1]MDA_Assets!D:D,[1]MDA_Assets!V:V,"",0)</f>
        <v>46134</v>
      </c>
      <c r="ED47" s="33">
        <f>_xlfn.XLOOKUP(B47,[1]MDA_Assets!D:D,[1]MDA_Assets!W:W,"",0)</f>
        <v>46134</v>
      </c>
      <c r="EE47" s="32" t="str">
        <f>_xlfn.XLOOKUP(B47,[1]MDA_Assets!D:D,[1]MDA_Assets!X:X,"",0)</f>
        <v>Yes</v>
      </c>
      <c r="EF47" s="33">
        <f>_xlfn.XLOOKUP(B47,[1]MDA_Assets!D:D,[1]MDA_Assets!Y:Y,"",0)</f>
        <v>46043</v>
      </c>
      <c r="EG47" s="33">
        <f>_xlfn.XLOOKUP(B47,[1]MDA_Assets!D:D,[1]MDA_Assets!Z:Z,"",0)</f>
        <v>46043</v>
      </c>
      <c r="EH47" s="33">
        <f>_xlfn.XLOOKUP(B47,[1]MDA_Assets!D:D,[1]MDA_Assets!AA:AA,"",0)</f>
        <v>46043</v>
      </c>
      <c r="EI47" s="34">
        <f>_xlfn.XLOOKUP(B47,[1]MDA_Assets!D:D,[1]MDA_Assets!P:P,"",0)</f>
        <v>12</v>
      </c>
      <c r="EJ47" s="35" t="str">
        <f>_xlfn.XLOOKUP(B47,[1]MDA_Assets!D:D,[1]MDA_Assets!AB:AB,"",0)</f>
        <v>1134</v>
      </c>
      <c r="EK47" s="35" t="str">
        <f>_xlfn.XLOOKUP(B47,[1]MDA_Assets!D:D,[1]MDA_Assets!AC:AC,"",0)</f>
        <v>1134</v>
      </c>
      <c r="EL47" s="35" t="str">
        <f>_xlfn.XLOOKUP(B47,[1]MDA_Assets!D:D,[1]MDA_Assets!AD:AD,"",0)</f>
        <v>3134</v>
      </c>
      <c r="EM47" s="35" t="str">
        <f>_xlfn.XLOOKUP(B47,[1]MDA_Assets!D:D,[1]MDA_Assets!AE:AE,"",0)</f>
        <v>3134</v>
      </c>
      <c r="EN47" s="35" t="str">
        <f>_xlfn.XLOOKUP(B47,[1]MDA_Assets!D:D,[1]MDA_Assets!AF:AF,"",0)</f>
        <v>7136</v>
      </c>
      <c r="EO47" s="35" t="str">
        <f>_xlfn.XLOOKUP(B47,[1]MDA_Assets!D:D,[1]MDA_Assets!AG:AG,"",0)</f>
        <v>3134</v>
      </c>
      <c r="EP47" s="36">
        <f t="shared" si="33"/>
        <v>365</v>
      </c>
      <c r="EQ47" s="36">
        <f t="shared" si="33"/>
        <v>180</v>
      </c>
      <c r="ER47" s="36">
        <f t="shared" si="34"/>
        <v>365</v>
      </c>
      <c r="ES47" s="36">
        <f t="shared" si="35"/>
        <v>365</v>
      </c>
      <c r="ET47" s="36">
        <f t="shared" si="36"/>
        <v>233</v>
      </c>
      <c r="EU47" s="36">
        <f t="shared" si="37"/>
        <v>365</v>
      </c>
      <c r="EV47" s="36">
        <f t="shared" si="38"/>
        <v>365</v>
      </c>
      <c r="EW47" s="36">
        <f t="shared" si="3"/>
        <v>365</v>
      </c>
      <c r="EX47" s="36">
        <f t="shared" si="4"/>
        <v>365</v>
      </c>
      <c r="EY47" s="36">
        <f t="shared" si="47"/>
        <v>11.78</v>
      </c>
      <c r="EZ47" s="36">
        <f t="shared" si="47"/>
        <v>5.81</v>
      </c>
      <c r="FA47" s="36">
        <f t="shared" si="47"/>
        <v>11.78</v>
      </c>
      <c r="FB47" s="36">
        <f t="shared" si="46"/>
        <v>11.78</v>
      </c>
      <c r="FC47" s="36">
        <f t="shared" si="46"/>
        <v>7.52</v>
      </c>
      <c r="FD47" s="36">
        <f t="shared" si="46"/>
        <v>11.78</v>
      </c>
      <c r="FE47" s="36">
        <f t="shared" si="46"/>
        <v>11.78</v>
      </c>
      <c r="FF47" s="36">
        <f t="shared" si="46"/>
        <v>11.78</v>
      </c>
      <c r="FG47" s="36">
        <f t="shared" si="46"/>
        <v>11.78</v>
      </c>
      <c r="FH47" s="37" t="str" cm="1">
        <f t="array" ref="FH47">_xlfn.IFS(EY47="", "No Data", EY47&lt;0, "Negative/Future", EY47=0, "Zero Days", EY47&lt;=3, "&lt; 3 Months", EY47&lt;=6, "3 to 6 Months", EY47&lt;=9, "6 to 9 Months", EY47&lt;=12, "9 to 12 Months", EY47&lt;=15, "12 to 15 Months", EY47&lt;=18, "15 to 18 Months", EY47&lt;=24, "18 to 24 Months", EY47&gt;24, "&gt; 24 Months")</f>
        <v>9 to 12 Months</v>
      </c>
      <c r="FI47" s="37" t="str" cm="1">
        <f t="array" ref="FI47">_xlfn.IFS(EZ47="", "No Data", EZ47&lt;0, "Negative/Future", EZ47=0, "Zero Days", EZ47&lt;=3, "&lt; 3 Months", EZ47&lt;=6, "3 to 6 Months", EZ47&lt;=9, "6 to 9 Months", EZ47&lt;=12, "9 to 12 Months", EZ47&lt;=15, "12 to 15 Months", EZ47&lt;=18, "15 to 18 Months", EZ47&lt;=24, "18 to 24 Months", EZ47&gt;24, "&gt; 24 Months")</f>
        <v>3 to 6 Months</v>
      </c>
      <c r="FJ47" s="37" t="str" cm="1">
        <f t="array" ref="FJ47">_xlfn.IFS(FA47="", "No Data", FA47&lt;0, "Negative/Future", FA47=0, "Zero Days", FA47&lt;=3, "&lt; 3 Months", FA47&lt;=6, "3 to 6 Months", FA47&lt;=9, "6 to 9 Months", FA47&lt;=12, "9 to 12 Months", FA47&lt;=15, "12 to 15 Months", FA47&lt;=18, "15 to 18 Months", FA47&lt;=24, "18 to 24 Months", FA47&gt;24, "&gt; 24 Months")</f>
        <v>9 to 12 Months</v>
      </c>
      <c r="FK47" s="37" t="str" cm="1">
        <f t="array" ref="FK47">_xlfn.IFS(FB47="", "No Data", FB47&lt;0, "Negative/Future", FB47=0, "Zero Days", FB47&lt;=3, "&lt; 3 Months", FB47&lt;=6, "3 to 6 Months", FB47&lt;=9, "6 to 9 Months", FB47&lt;=12, "9 to 12 Months", FB47&lt;=15, "12 to 15 Months", FB47&lt;=18, "15 to 18 Months", FB47&lt;=24, "18 to 24 Months", FB47&gt;24, "&gt; 24 Months")</f>
        <v>9 to 12 Months</v>
      </c>
      <c r="FL47" s="37" t="str" cm="1">
        <f t="array" ref="FL47">_xlfn.IFS(FC47="", "No Data", FC47&lt;0, "Negative/Future", FC47=0, "Zero Days", FC47&lt;=3, "&lt; 3 Months", FC47&lt;=6, "3 to 6 Months", FC47&lt;=9, "6 to 9 Months", FC47&lt;=12, "9 to 12 Months", FC47&lt;=15, "12 to 15 Months", FC47&lt;=18, "15 to 18 Months", FC47&lt;=24, "18 to 24 Months", FC47&gt;24, "&gt; 24 Months")</f>
        <v>6 to 9 Months</v>
      </c>
      <c r="FM47" s="37" t="str" cm="1">
        <f t="array" ref="FM47">_xlfn.IFS(FD47="", "No Data", FD47&lt;0, "Negative/Future", FD47=0, "Zero Days", FD47&lt;=3, "&lt; 3 Months", FD47&lt;=6, "3 to 6 Months", FD47&lt;=9, "6 to 9 Months", FD47&lt;=12, "9 to 12 Months", FD47&lt;=15, "12 to 15 Months", FD47&lt;=18, "15 to 18 Months", FD47&lt;=24, "18 to 24 Months", FD47&gt;24, "&gt; 24 Months")</f>
        <v>9 to 12 Months</v>
      </c>
      <c r="FN47" s="37" t="str" cm="1">
        <f t="array" ref="FN47">_xlfn.IFS(FE47="", "No Data", FE47&lt;0, "Negative/Future", FE47=0, "Zero Days", FE47&lt;=3, "&lt; 3 Months", FE47&lt;=6, "3 to 6 Months", FE47&lt;=9, "6 to 9 Months", FE47&lt;=12, "9 to 12 Months", FE47&lt;=15, "12 to 15 Months", FE47&lt;=18, "15 to 18 Months", FE47&lt;=24, "18 to 24 Months", FE47&gt;24, "&gt; 24 Months")</f>
        <v>9 to 12 Months</v>
      </c>
      <c r="FO47" s="37" t="str" cm="1">
        <f t="array" ref="FO47">_xlfn.IFS(FG47="", "No Data", FG47&lt;0, "Negative/Future", FG47=0, "Zero Days", FG47&lt;=3, "&lt; 3 Months", FG47&lt;=6, "3 to 6 Months", FG47&lt;=9, "6 to 9 Months", FG47&lt;=12, "9 to 12 Months", FG47&lt;=15, "12 to 15 Months", FG47&lt;=18, "15 to 18 Months", FG47&lt;=24, "18 to 24 Months", FG47&gt;24, "&gt; 24 Months")</f>
        <v>9 to 12 Months</v>
      </c>
      <c r="FP47" s="37" t="str" cm="1">
        <f t="array" ref="FP47">_xlfn.IFS(FF47="", "No Data", FF47&lt;0, "Negative/Future", FF47=0, "Zero Days", FF47&lt;=3, "&lt; 3 Months", FF47&lt;=6, "3 to 6 Months", FF47&lt;=9, "6 to 9 Months", FF47&lt;=12, "9 to 12 Months", FF47&lt;=15, "12 to 15 Months", FF47&lt;=18, "15 to 18 Months", FF47&lt;=24, "18 to 24 Months", FF47&gt;24, "&gt; 24 Months")</f>
        <v>9 to 12 Months</v>
      </c>
      <c r="FQ47" s="29" t="s">
        <v>467</v>
      </c>
      <c r="FR47" s="29">
        <v>9478681455</v>
      </c>
      <c r="FS47" s="38" t="str">
        <f>VLOOKUP(_xlfn.XLOOKUP(B47,[1]MDA_Assets!D:D,[1]MDA_Assets!I:I,"",0),[1]Validation!$B$1:$C$8,2,0)</f>
        <v>A</v>
      </c>
      <c r="FT47" s="38" t="s">
        <v>296</v>
      </c>
      <c r="FU47" s="31" t="str">
        <f>_xlfn.XLOOKUP(B47,[1]MDA_Assets!D:D,[1]MDA_Assets!X:X,"",0)</f>
        <v>Yes</v>
      </c>
      <c r="FV47" s="39">
        <v>0</v>
      </c>
      <c r="FW47" s="39">
        <v>0</v>
      </c>
      <c r="FX47" s="39">
        <v>0</v>
      </c>
      <c r="FY47" s="39">
        <v>9</v>
      </c>
      <c r="FZ47" s="40">
        <f t="shared" si="6"/>
        <v>46499</v>
      </c>
      <c r="GA47" s="40">
        <f t="shared" si="6"/>
        <v>46314</v>
      </c>
      <c r="GB47" s="40">
        <f t="shared" si="7"/>
        <v>46499</v>
      </c>
      <c r="GC47" s="40">
        <f t="shared" si="8"/>
        <v>46499</v>
      </c>
      <c r="GD47" s="40">
        <f t="shared" si="9"/>
        <v>46367</v>
      </c>
      <c r="GE47" s="40">
        <f t="shared" si="10"/>
        <v>46499</v>
      </c>
      <c r="GF47" s="40">
        <f t="shared" si="39"/>
        <v>46408</v>
      </c>
      <c r="GG47" s="40">
        <f t="shared" si="39"/>
        <v>46408</v>
      </c>
      <c r="GH47" s="40">
        <f t="shared" si="39"/>
        <v>46408</v>
      </c>
      <c r="GI47" s="39">
        <f t="shared" si="40"/>
        <v>0</v>
      </c>
      <c r="GJ47" s="39">
        <f t="shared" si="41"/>
        <v>0</v>
      </c>
      <c r="GK47" s="39">
        <f t="shared" si="42"/>
        <v>0</v>
      </c>
      <c r="GL47" s="39">
        <f t="shared" si="43"/>
        <v>9</v>
      </c>
    </row>
    <row r="48" spans="1:194" x14ac:dyDescent="0.25">
      <c r="A48" s="19">
        <v>50</v>
      </c>
      <c r="B48" s="43" t="s">
        <v>468</v>
      </c>
      <c r="C48" s="43" t="s">
        <v>254</v>
      </c>
      <c r="D48" s="43" t="s">
        <v>241</v>
      </c>
      <c r="E48" s="43" t="s">
        <v>255</v>
      </c>
      <c r="F48" s="43" t="s">
        <v>469</v>
      </c>
      <c r="G48" s="43" t="s">
        <v>190</v>
      </c>
      <c r="H48" s="43" t="s">
        <v>277</v>
      </c>
      <c r="I48" s="43" t="s">
        <v>192</v>
      </c>
      <c r="J48" s="44">
        <f t="shared" si="12"/>
        <v>44622.520833333336</v>
      </c>
      <c r="K48" s="44">
        <v>44258.520833333336</v>
      </c>
      <c r="L48" s="44">
        <v>44209</v>
      </c>
      <c r="M48" s="43" t="s">
        <v>2056</v>
      </c>
      <c r="N48" s="43" t="s">
        <v>193</v>
      </c>
      <c r="O48" s="44">
        <v>46049.467395833337</v>
      </c>
      <c r="P48" s="43">
        <v>5273</v>
      </c>
      <c r="Q48" s="43">
        <v>2524</v>
      </c>
      <c r="R48" s="43">
        <v>2949</v>
      </c>
      <c r="S48" s="43" t="s">
        <v>206</v>
      </c>
      <c r="T48" s="44">
        <v>46011.770833333336</v>
      </c>
      <c r="U48" s="44">
        <v>46011.770833333336</v>
      </c>
      <c r="V48" s="44">
        <v>46011.770833333336</v>
      </c>
      <c r="W48" s="44">
        <v>46011.770833333336</v>
      </c>
      <c r="X48" s="44">
        <v>46011.770833333336</v>
      </c>
      <c r="Y48" s="44">
        <v>46011.770833333336</v>
      </c>
      <c r="Z48" s="43" t="s">
        <v>195</v>
      </c>
      <c r="AA48" s="43"/>
      <c r="AB48" s="43"/>
      <c r="AC48" s="43"/>
      <c r="AD48" s="43"/>
      <c r="AE48" s="43">
        <v>4</v>
      </c>
      <c r="AF48" s="43" t="s">
        <v>2057</v>
      </c>
      <c r="AG48" s="43" t="s">
        <v>2057</v>
      </c>
      <c r="AH48" s="43" t="s">
        <v>2058</v>
      </c>
      <c r="AI48" s="43" t="s">
        <v>2058</v>
      </c>
      <c r="AJ48" s="43" t="s">
        <v>2059</v>
      </c>
      <c r="AK48" s="43" t="s">
        <v>2058</v>
      </c>
      <c r="AL48" s="49">
        <v>46191</v>
      </c>
      <c r="AM48" s="49">
        <v>46191</v>
      </c>
      <c r="AN48" s="47">
        <v>46376</v>
      </c>
      <c r="AO48" s="47">
        <v>46376</v>
      </c>
      <c r="AP48" s="47">
        <v>46741</v>
      </c>
      <c r="AQ48" s="47">
        <v>46376</v>
      </c>
      <c r="AR48" s="48"/>
      <c r="AS48" s="48"/>
      <c r="AT48" s="48"/>
      <c r="AU48" s="43">
        <v>0</v>
      </c>
      <c r="AV48" s="43">
        <v>0</v>
      </c>
      <c r="AW48" s="43">
        <v>1</v>
      </c>
      <c r="AX48" s="51" t="s">
        <v>398</v>
      </c>
      <c r="AY48" s="51" t="s">
        <v>398</v>
      </c>
      <c r="AZ48" s="51" t="s">
        <v>198</v>
      </c>
      <c r="BA48" s="20">
        <f t="shared" ca="1" si="48"/>
        <v>1</v>
      </c>
      <c r="BB48" s="20">
        <f t="shared" ca="1" si="48"/>
        <v>1</v>
      </c>
      <c r="BC48" s="20">
        <f t="shared" ca="1" si="48"/>
        <v>0</v>
      </c>
      <c r="BD48" s="20">
        <f t="shared" ca="1" si="48"/>
        <v>0</v>
      </c>
      <c r="BE48" s="20">
        <f t="shared" ca="1" si="48"/>
        <v>0</v>
      </c>
      <c r="BF48" s="20">
        <f t="shared" ca="1" si="48"/>
        <v>0</v>
      </c>
      <c r="BG48" s="21" t="str">
        <f t="shared" ca="1" si="48"/>
        <v/>
      </c>
      <c r="BH48" s="21" t="str">
        <f t="shared" ca="1" si="48"/>
        <v/>
      </c>
      <c r="BI48" s="21" t="str">
        <f t="shared" ca="1" si="48"/>
        <v/>
      </c>
      <c r="BJ48" s="22">
        <f t="shared" ca="1" si="14"/>
        <v>2</v>
      </c>
      <c r="BK48" s="21">
        <f t="shared" si="15"/>
        <v>4</v>
      </c>
      <c r="BL48" s="22">
        <f t="shared" ca="1" si="16"/>
        <v>5779</v>
      </c>
      <c r="BM48" s="22">
        <f t="shared" ca="1" si="17"/>
        <v>2774</v>
      </c>
      <c r="BN48" s="23">
        <f t="shared" ca="1" si="18"/>
        <v>3005</v>
      </c>
      <c r="BO48" s="24">
        <f t="shared" ca="1" si="19"/>
        <v>506</v>
      </c>
      <c r="BP48" s="51" t="str">
        <f>_xlfn.XLOOKUP(E48,[1]Validation!E:E,[1]Validation!F:F,"")</f>
        <v>EN5</v>
      </c>
      <c r="BQ48" s="51" t="str">
        <f>_xlfn.XLOOKUP(BP48,[1]Validation!F:F,[1]Validation!G:G,"")</f>
        <v>EN4 to EN7</v>
      </c>
      <c r="BR48" s="52" t="str">
        <f>VLOOKUP(G48,[1]Validation!$B$1:$C$9,2,0)</f>
        <v>B</v>
      </c>
      <c r="BS48" s="51">
        <f t="shared" ca="1" si="20"/>
        <v>63</v>
      </c>
      <c r="BT48" s="53">
        <f>_xlfn.XLOOKUP(B48,'[2]1. All Calls'!$R:$R,'[2]1. All Calls'!$A:$A,"",0)</f>
        <v>46049.695868055598</v>
      </c>
      <c r="BU48" s="51" t="str">
        <f>_xlfn.XLOOKUP(B48,'[2]1. All Calls'!$R:$R,'[2]1. All Calls'!$F:$F,"",0)</f>
        <v>CC-01954706</v>
      </c>
      <c r="BV48" s="51" t="str">
        <f>_xlfn.XLOOKUP(B48,'[2]1. All Calls'!$R:$R,'[2]1. All Calls'!$J:$J,"",0)</f>
        <v>Sales Call</v>
      </c>
      <c r="BW48" s="53">
        <f>_xlfn.XLOOKUP(B48,'[2]Sch Calls'!$R:$R,'[2]Sch Calls'!$A:$A,"",0)</f>
        <v>44802.494768518503</v>
      </c>
      <c r="BX48" s="51">
        <f>_xlfn.XLOOKUP(B48,'[2]Sch Calls'!$R:$R,'[2]Sch Calls'!$B:$B,"",0)</f>
        <v>2386</v>
      </c>
      <c r="BY48" s="51" t="str">
        <f t="shared" si="21"/>
        <v>19-Jun-26</v>
      </c>
      <c r="BZ48" s="51" t="str">
        <f t="shared" si="21"/>
        <v>19-Jun-26</v>
      </c>
      <c r="CA48" s="51" t="str">
        <f t="shared" si="22"/>
        <v>22-Sep-26</v>
      </c>
      <c r="CB48" s="51" t="str">
        <f t="shared" si="23"/>
        <v>20-Jun-27</v>
      </c>
      <c r="CC48" s="51" t="str">
        <f t="shared" si="24"/>
        <v>21-Dec-27</v>
      </c>
      <c r="CD48" s="51" t="str">
        <f t="shared" si="25"/>
        <v>21-Dec-26</v>
      </c>
      <c r="CE48" s="51">
        <f t="shared" ca="1" si="26"/>
        <v>164</v>
      </c>
      <c r="CF48" s="51">
        <f t="shared" ca="1" si="26"/>
        <v>164</v>
      </c>
      <c r="CG48" s="51">
        <f t="shared" ca="1" si="27"/>
        <v>164</v>
      </c>
      <c r="CH48" s="51">
        <f t="shared" ca="1" si="28"/>
        <v>164</v>
      </c>
      <c r="CI48" s="51">
        <f t="shared" ca="1" si="29"/>
        <v>164</v>
      </c>
      <c r="CJ48" s="51">
        <f t="shared" ca="1" si="30"/>
        <v>164</v>
      </c>
      <c r="CK48" s="51">
        <f t="shared" ca="1" si="44"/>
        <v>656</v>
      </c>
      <c r="CL48" s="51">
        <f t="shared" ca="1" si="44"/>
        <v>656</v>
      </c>
      <c r="CM48" s="51">
        <f t="shared" ca="1" si="44"/>
        <v>656</v>
      </c>
      <c r="CN48" s="51">
        <f t="shared" ca="1" si="44"/>
        <v>656</v>
      </c>
      <c r="CO48" s="51">
        <f t="shared" ca="1" si="44"/>
        <v>656</v>
      </c>
      <c r="CP48" s="51">
        <f t="shared" ca="1" si="44"/>
        <v>656</v>
      </c>
      <c r="CQ48" s="51">
        <f t="shared" ca="1" si="45"/>
        <v>1187</v>
      </c>
      <c r="CR48" s="51">
        <f t="shared" ca="1" si="45"/>
        <v>1187</v>
      </c>
      <c r="CS48" s="51">
        <f t="shared" ca="1" si="45"/>
        <v>3187</v>
      </c>
      <c r="CT48" s="51">
        <f t="shared" ca="1" si="45"/>
        <v>3187</v>
      </c>
      <c r="CU48" s="51">
        <f t="shared" ca="1" si="45"/>
        <v>7187</v>
      </c>
      <c r="CV48" s="54">
        <f t="shared" ca="1" si="45"/>
        <v>3187</v>
      </c>
      <c r="CW48" s="25" t="s">
        <v>212</v>
      </c>
      <c r="CX48" s="55">
        <v>0</v>
      </c>
      <c r="CY48" s="55"/>
      <c r="CZ48" s="26">
        <v>0</v>
      </c>
      <c r="DA48" s="26">
        <v>0</v>
      </c>
      <c r="DB48" s="26">
        <v>0</v>
      </c>
      <c r="DC48" s="26">
        <v>0</v>
      </c>
      <c r="DD48" s="26">
        <v>0</v>
      </c>
      <c r="DE48" s="26">
        <v>0</v>
      </c>
      <c r="DF48" s="26">
        <v>0</v>
      </c>
      <c r="DG48" s="26">
        <v>0</v>
      </c>
      <c r="DH48" s="26">
        <v>0</v>
      </c>
      <c r="DI48" s="26">
        <v>0</v>
      </c>
      <c r="DJ48" s="26">
        <v>0</v>
      </c>
      <c r="DK48" s="26">
        <v>0</v>
      </c>
      <c r="DL48" s="27">
        <f t="shared" si="31"/>
        <v>46124.695868055598</v>
      </c>
      <c r="DM48" s="28">
        <f t="shared" ca="1" si="32"/>
        <v>1</v>
      </c>
      <c r="DN48" s="56">
        <f>_xlfn.XLOOKUP(B48,'[2]1. All Calls'!$R:$R,'[2]1. All Calls'!$A:$A,"",0)</f>
        <v>46049.695868055598</v>
      </c>
      <c r="DO48" s="57" t="str">
        <f ca="1">VLOOKUP(DM48,[1]Validation!$B$20:$C$25,2,0)</f>
        <v>Above 3 months</v>
      </c>
      <c r="DP48" s="58" t="str">
        <f>_xlfn.XLOOKUP(B48,'[1]Active AMCs- Dealer'!E:E,'[1]Active AMCs- Dealer'!L:L,"Not in AMC",0)</f>
        <v>Not in AMC</v>
      </c>
      <c r="DQ48" s="50" t="s">
        <v>238</v>
      </c>
      <c r="DR48" s="29" t="str">
        <f>_xlfn.XLOOKUP(B48,'[2]1. All Calls'!$R:$R,'[2]1. All Calls'!$F:$F,"",0)</f>
        <v>CC-01954706</v>
      </c>
      <c r="DS48" s="29" t="str">
        <f>_xlfn.XLOOKUP(B48,'[2]1. All Calls'!$R:$R,'[2]1. All Calls'!$AB:$AB,"",0)</f>
        <v>Sales call carried out for HMR update</v>
      </c>
      <c r="DT48" s="30">
        <f>_xlfn.XLOOKUP(DR48,'[2]1. All Calls'!$F:$F,'[2]1. All Calls'!$A:$A,"",0)</f>
        <v>46049.695868055598</v>
      </c>
      <c r="DU48" s="31">
        <f>_xlfn.XLOOKUP(DR48,'[2]1. All Calls'!$F:$F,'[2]1. All Calls'!$B:$B,"",0)</f>
        <v>5273</v>
      </c>
      <c r="DV48" s="31">
        <f>_xlfn.XLOOKUP(B48,[1]MDA_Assets!D:D,[1]MDA_Assets!N:N,"",0)</f>
        <v>2524</v>
      </c>
      <c r="DW48" s="31">
        <f>_xlfn.XLOOKUP(B48,[1]MDA_Assets!D:D,[1]MDA_Assets!O:O,"",0)</f>
        <v>2949</v>
      </c>
      <c r="DX48" s="32" t="str">
        <f>_xlfn.XLOOKUP(B48,[1]MDA_Assets!D:D,[1]MDA_Assets!Q:Q,"",0)</f>
        <v>XD</v>
      </c>
      <c r="DY48" s="33">
        <f>_xlfn.XLOOKUP(B48,[1]MDA_Assets!D:D,[1]MDA_Assets!R:R,"",0)</f>
        <v>46012</v>
      </c>
      <c r="DZ48" s="33">
        <f>_xlfn.XLOOKUP(B48,[1]MDA_Assets!D:D,[1]MDA_Assets!S:S,"",0)</f>
        <v>46012</v>
      </c>
      <c r="EA48" s="33">
        <f>_xlfn.XLOOKUP(B48,[1]MDA_Assets!D:D,[1]MDA_Assets!T:T,"",0)</f>
        <v>46012</v>
      </c>
      <c r="EB48" s="33">
        <f>_xlfn.XLOOKUP(B48,[1]MDA_Assets!D:D,[1]MDA_Assets!U:U,"",0)</f>
        <v>46012</v>
      </c>
      <c r="EC48" s="33">
        <f>_xlfn.XLOOKUP(B48,[1]MDA_Assets!D:D,[1]MDA_Assets!V:V,"",0)</f>
        <v>46012</v>
      </c>
      <c r="ED48" s="33">
        <f>_xlfn.XLOOKUP(B48,[1]MDA_Assets!D:D,[1]MDA_Assets!W:W,"",0)</f>
        <v>46012</v>
      </c>
      <c r="EE48" s="32" t="str">
        <f>_xlfn.XLOOKUP(B48,[1]MDA_Assets!D:D,[1]MDA_Assets!X:X,"",0)</f>
        <v>No</v>
      </c>
      <c r="EF48" s="33">
        <f>_xlfn.XLOOKUP(B48,[1]MDA_Assets!D:D,[1]MDA_Assets!Y:Y,"",0)</f>
        <v>0</v>
      </c>
      <c r="EG48" s="33">
        <f>_xlfn.XLOOKUP(B48,[1]MDA_Assets!D:D,[1]MDA_Assets!Z:Z,"",0)</f>
        <v>0</v>
      </c>
      <c r="EH48" s="33">
        <f>_xlfn.XLOOKUP(B48,[1]MDA_Assets!D:D,[1]MDA_Assets!AA:AA,"",0)</f>
        <v>0</v>
      </c>
      <c r="EI48" s="34">
        <f>_xlfn.XLOOKUP(B48,[1]MDA_Assets!D:D,[1]MDA_Assets!P:P,"",0)</f>
        <v>4</v>
      </c>
      <c r="EJ48" s="35" t="str">
        <f>_xlfn.XLOOKUP(B48,[1]MDA_Assets!D:D,[1]MDA_Assets!AB:AB,"",0)</f>
        <v>1843</v>
      </c>
      <c r="EK48" s="35" t="str">
        <f>_xlfn.XLOOKUP(B48,[1]MDA_Assets!D:D,[1]MDA_Assets!AC:AC,"",0)</f>
        <v>1843</v>
      </c>
      <c r="EL48" s="35" t="str">
        <f>_xlfn.XLOOKUP(B48,[1]MDA_Assets!D:D,[1]MDA_Assets!AD:AD,"",0)</f>
        <v>3843</v>
      </c>
      <c r="EM48" s="35" t="str">
        <f>_xlfn.XLOOKUP(B48,[1]MDA_Assets!D:D,[1]MDA_Assets!AE:AE,"",0)</f>
        <v>3843</v>
      </c>
      <c r="EN48" s="35" t="str">
        <f>_xlfn.XLOOKUP(B48,[1]MDA_Assets!D:D,[1]MDA_Assets!AF:AF,"",0)</f>
        <v>7843</v>
      </c>
      <c r="EO48" s="35" t="str">
        <f>_xlfn.XLOOKUP(B48,[1]MDA_Assets!D:D,[1]MDA_Assets!AG:AG,"",0)</f>
        <v>3843</v>
      </c>
      <c r="EP48" s="36">
        <f t="shared" si="33"/>
        <v>180</v>
      </c>
      <c r="EQ48" s="36">
        <f t="shared" si="33"/>
        <v>180</v>
      </c>
      <c r="ER48" s="36">
        <f t="shared" si="34"/>
        <v>365</v>
      </c>
      <c r="ES48" s="36">
        <f t="shared" si="35"/>
        <v>365</v>
      </c>
      <c r="ET48" s="36">
        <f t="shared" si="36"/>
        <v>730</v>
      </c>
      <c r="EU48" s="36">
        <f t="shared" si="37"/>
        <v>365</v>
      </c>
      <c r="EV48" s="36" t="str">
        <f t="shared" si="38"/>
        <v/>
      </c>
      <c r="EW48" s="36" t="str">
        <f t="shared" si="3"/>
        <v/>
      </c>
      <c r="EX48" s="36" t="str">
        <f t="shared" si="4"/>
        <v/>
      </c>
      <c r="EY48" s="36">
        <f t="shared" si="47"/>
        <v>5.81</v>
      </c>
      <c r="EZ48" s="36">
        <f t="shared" si="47"/>
        <v>5.81</v>
      </c>
      <c r="FA48" s="36">
        <f t="shared" si="47"/>
        <v>11.78</v>
      </c>
      <c r="FB48" s="36">
        <f t="shared" si="46"/>
        <v>11.78</v>
      </c>
      <c r="FC48" s="36">
        <f t="shared" si="46"/>
        <v>23.55</v>
      </c>
      <c r="FD48" s="36">
        <f t="shared" si="46"/>
        <v>11.78</v>
      </c>
      <c r="FE48" s="36" t="str">
        <f t="shared" si="46"/>
        <v/>
      </c>
      <c r="FF48" s="36" t="str">
        <f t="shared" si="46"/>
        <v/>
      </c>
      <c r="FG48" s="36" t="str">
        <f t="shared" si="46"/>
        <v/>
      </c>
      <c r="FH48" s="37" t="str" cm="1">
        <f t="array" ref="FH48">_xlfn.IFS(EY48="", "No Data", EY48&lt;0, "Negative/Future", EY48=0, "Zero Days", EY48&lt;=3, "&lt; 3 Months", EY48&lt;=6, "3 to 6 Months", EY48&lt;=9, "6 to 9 Months", EY48&lt;=12, "9 to 12 Months", EY48&lt;=15, "12 to 15 Months", EY48&lt;=18, "15 to 18 Months", EY48&lt;=24, "18 to 24 Months", EY48&gt;24, "&gt; 24 Months")</f>
        <v>3 to 6 Months</v>
      </c>
      <c r="FI48" s="37" t="str" cm="1">
        <f t="array" ref="FI48">_xlfn.IFS(EZ48="", "No Data", EZ48&lt;0, "Negative/Future", EZ48=0, "Zero Days", EZ48&lt;=3, "&lt; 3 Months", EZ48&lt;=6, "3 to 6 Months", EZ48&lt;=9, "6 to 9 Months", EZ48&lt;=12, "9 to 12 Months", EZ48&lt;=15, "12 to 15 Months", EZ48&lt;=18, "15 to 18 Months", EZ48&lt;=24, "18 to 24 Months", EZ48&gt;24, "&gt; 24 Months")</f>
        <v>3 to 6 Months</v>
      </c>
      <c r="FJ48" s="37" t="str" cm="1">
        <f t="array" ref="FJ48">_xlfn.IFS(FA48="", "No Data", FA48&lt;0, "Negative/Future", FA48=0, "Zero Days", FA48&lt;=3, "&lt; 3 Months", FA48&lt;=6, "3 to 6 Months", FA48&lt;=9, "6 to 9 Months", FA48&lt;=12, "9 to 12 Months", FA48&lt;=15, "12 to 15 Months", FA48&lt;=18, "15 to 18 Months", FA48&lt;=24, "18 to 24 Months", FA48&gt;24, "&gt; 24 Months")</f>
        <v>9 to 12 Months</v>
      </c>
      <c r="FK48" s="37" t="str" cm="1">
        <f t="array" ref="FK48">_xlfn.IFS(FB48="", "No Data", FB48&lt;0, "Negative/Future", FB48=0, "Zero Days", FB48&lt;=3, "&lt; 3 Months", FB48&lt;=6, "3 to 6 Months", FB48&lt;=9, "6 to 9 Months", FB48&lt;=12, "9 to 12 Months", FB48&lt;=15, "12 to 15 Months", FB48&lt;=18, "15 to 18 Months", FB48&lt;=24, "18 to 24 Months", FB48&gt;24, "&gt; 24 Months")</f>
        <v>9 to 12 Months</v>
      </c>
      <c r="FL48" s="37" t="str" cm="1">
        <f t="array" ref="FL48">_xlfn.IFS(FC48="", "No Data", FC48&lt;0, "Negative/Future", FC48=0, "Zero Days", FC48&lt;=3, "&lt; 3 Months", FC48&lt;=6, "3 to 6 Months", FC48&lt;=9, "6 to 9 Months", FC48&lt;=12, "9 to 12 Months", FC48&lt;=15, "12 to 15 Months", FC48&lt;=18, "15 to 18 Months", FC48&lt;=24, "18 to 24 Months", FC48&gt;24, "&gt; 24 Months")</f>
        <v>18 to 24 Months</v>
      </c>
      <c r="FM48" s="37" t="str" cm="1">
        <f t="array" ref="FM48">_xlfn.IFS(FD48="", "No Data", FD48&lt;0, "Negative/Future", FD48=0, "Zero Days", FD48&lt;=3, "&lt; 3 Months", FD48&lt;=6, "3 to 6 Months", FD48&lt;=9, "6 to 9 Months", FD48&lt;=12, "9 to 12 Months", FD48&lt;=15, "12 to 15 Months", FD48&lt;=18, "15 to 18 Months", FD48&lt;=24, "18 to 24 Months", FD48&gt;24, "&gt; 24 Months")</f>
        <v>9 to 12 Months</v>
      </c>
      <c r="FN48" s="37" t="str" cm="1">
        <f t="array" ref="FN48">_xlfn.IFS(FE48="", "No Data", FE48&lt;0, "Negative/Future", FE48=0, "Zero Days", FE48&lt;=3, "&lt; 3 Months", FE48&lt;=6, "3 to 6 Months", FE48&lt;=9, "6 to 9 Months", FE48&lt;=12, "9 to 12 Months", FE48&lt;=15, "12 to 15 Months", FE48&lt;=18, "15 to 18 Months", FE48&lt;=24, "18 to 24 Months", FE48&gt;24, "&gt; 24 Months")</f>
        <v>No Data</v>
      </c>
      <c r="FO48" s="37" t="str" cm="1">
        <f t="array" ref="FO48">_xlfn.IFS(FG48="", "No Data", FG48&lt;0, "Negative/Future", FG48=0, "Zero Days", FG48&lt;=3, "&lt; 3 Months", FG48&lt;=6, "3 to 6 Months", FG48&lt;=9, "6 to 9 Months", FG48&lt;=12, "9 to 12 Months", FG48&lt;=15, "12 to 15 Months", FG48&lt;=18, "15 to 18 Months", FG48&lt;=24, "18 to 24 Months", FG48&gt;24, "&gt; 24 Months")</f>
        <v>No Data</v>
      </c>
      <c r="FP48" s="37" t="str" cm="1">
        <f t="array" ref="FP48">_xlfn.IFS(FF48="", "No Data", FF48&lt;0, "Negative/Future", FF48=0, "Zero Days", FF48&lt;=3, "&lt; 3 Months", FF48&lt;=6, "3 to 6 Months", FF48&lt;=9, "6 to 9 Months", FF48&lt;=12, "9 to 12 Months", FF48&lt;=15, "12 to 15 Months", FF48&lt;=18, "15 to 18 Months", FF48&lt;=24, "18 to 24 Months", FF48&gt;24, "&gt; 24 Months")</f>
        <v>No Data</v>
      </c>
      <c r="FQ48" s="29" t="s">
        <v>470</v>
      </c>
      <c r="FR48" s="29">
        <v>8709810708</v>
      </c>
      <c r="FS48" s="38" t="str">
        <f>VLOOKUP(_xlfn.XLOOKUP(B48,[1]MDA_Assets!D:D,[1]MDA_Assets!I:I,"",0),[1]Validation!$B$1:$C$8,2,0)</f>
        <v>B</v>
      </c>
      <c r="FT48" s="38" t="s">
        <v>202</v>
      </c>
      <c r="FU48" s="31" t="str">
        <f>_xlfn.XLOOKUP(B48,[1]MDA_Assets!D:D,[1]MDA_Assets!X:X,"",0)</f>
        <v>No</v>
      </c>
      <c r="FV48" s="39">
        <v>0</v>
      </c>
      <c r="FW48" s="39">
        <v>0</v>
      </c>
      <c r="FX48" s="39">
        <v>2</v>
      </c>
      <c r="FY48" s="39">
        <v>7</v>
      </c>
      <c r="FZ48" s="40">
        <f t="shared" si="6"/>
        <v>46192</v>
      </c>
      <c r="GA48" s="40">
        <f t="shared" si="6"/>
        <v>46192</v>
      </c>
      <c r="GB48" s="40">
        <f t="shared" si="7"/>
        <v>46377</v>
      </c>
      <c r="GC48" s="40">
        <f t="shared" si="8"/>
        <v>46377</v>
      </c>
      <c r="GD48" s="40">
        <f t="shared" si="9"/>
        <v>46742</v>
      </c>
      <c r="GE48" s="40">
        <f t="shared" si="10"/>
        <v>46377</v>
      </c>
      <c r="GF48" s="40" t="str">
        <f t="shared" si="39"/>
        <v/>
      </c>
      <c r="GG48" s="40" t="str">
        <f t="shared" si="39"/>
        <v/>
      </c>
      <c r="GH48" s="40" t="str">
        <f t="shared" si="39"/>
        <v/>
      </c>
      <c r="GI48" s="39">
        <f t="shared" si="40"/>
        <v>0</v>
      </c>
      <c r="GJ48" s="39">
        <f t="shared" si="41"/>
        <v>0</v>
      </c>
      <c r="GK48" s="39">
        <f t="shared" si="42"/>
        <v>0</v>
      </c>
      <c r="GL48" s="39">
        <f t="shared" si="43"/>
        <v>6</v>
      </c>
    </row>
    <row r="49" spans="1:194" x14ac:dyDescent="0.25">
      <c r="A49" s="19">
        <v>52</v>
      </c>
      <c r="B49" s="43" t="s">
        <v>472</v>
      </c>
      <c r="C49" s="43" t="s">
        <v>254</v>
      </c>
      <c r="D49" s="43" t="s">
        <v>241</v>
      </c>
      <c r="E49" s="43" t="s">
        <v>346</v>
      </c>
      <c r="F49" s="43" t="s">
        <v>473</v>
      </c>
      <c r="G49" s="43" t="s">
        <v>243</v>
      </c>
      <c r="H49" s="43" t="s">
        <v>474</v>
      </c>
      <c r="I49" s="43" t="s">
        <v>192</v>
      </c>
      <c r="J49" s="44">
        <f t="shared" si="12"/>
        <v>44757.770833333336</v>
      </c>
      <c r="K49" s="44">
        <v>44393.770833333336</v>
      </c>
      <c r="L49" s="44">
        <v>44286</v>
      </c>
      <c r="M49" s="43" t="s">
        <v>2060</v>
      </c>
      <c r="N49" s="43" t="s">
        <v>193</v>
      </c>
      <c r="O49" s="44">
        <v>46051.626354166663</v>
      </c>
      <c r="P49" s="43">
        <v>12134</v>
      </c>
      <c r="Q49" s="43">
        <v>2305</v>
      </c>
      <c r="R49" s="43">
        <v>9829</v>
      </c>
      <c r="S49" s="43" t="s">
        <v>206</v>
      </c>
      <c r="T49" s="44">
        <v>46032.770833333336</v>
      </c>
      <c r="U49" s="44">
        <v>46032.770833333336</v>
      </c>
      <c r="V49" s="44">
        <v>46032.770833333336</v>
      </c>
      <c r="W49" s="44">
        <v>46032.770833333336</v>
      </c>
      <c r="X49" s="44">
        <v>46032.770833333336</v>
      </c>
      <c r="Y49" s="44">
        <v>46032.770833333336</v>
      </c>
      <c r="Z49" s="43" t="s">
        <v>195</v>
      </c>
      <c r="AA49" s="43"/>
      <c r="AB49" s="43"/>
      <c r="AC49" s="43"/>
      <c r="AD49" s="43"/>
      <c r="AE49" s="43">
        <v>6</v>
      </c>
      <c r="AF49" s="43" t="s">
        <v>1410</v>
      </c>
      <c r="AG49" s="43" t="s">
        <v>1410</v>
      </c>
      <c r="AH49" s="43" t="s">
        <v>1146</v>
      </c>
      <c r="AI49" s="43" t="s">
        <v>1146</v>
      </c>
      <c r="AJ49" s="43" t="s">
        <v>2061</v>
      </c>
      <c r="AK49" s="43" t="s">
        <v>1146</v>
      </c>
      <c r="AL49" s="47">
        <v>46212</v>
      </c>
      <c r="AM49" s="47">
        <v>46212</v>
      </c>
      <c r="AN49" s="47">
        <v>46397</v>
      </c>
      <c r="AO49" s="47">
        <v>46397</v>
      </c>
      <c r="AP49" s="47">
        <v>46762</v>
      </c>
      <c r="AQ49" s="47">
        <v>46397</v>
      </c>
      <c r="AR49" s="48"/>
      <c r="AS49" s="48"/>
      <c r="AT49" s="48"/>
      <c r="AU49" s="43">
        <v>0</v>
      </c>
      <c r="AV49" s="43">
        <v>0</v>
      </c>
      <c r="AW49" s="43">
        <v>0</v>
      </c>
      <c r="AX49" s="51" t="s">
        <v>476</v>
      </c>
      <c r="AY49" s="51" t="s">
        <v>211</v>
      </c>
      <c r="AZ49" s="51" t="s">
        <v>198</v>
      </c>
      <c r="BA49" s="20">
        <f t="shared" ca="1" si="48"/>
        <v>0</v>
      </c>
      <c r="BB49" s="20">
        <f t="shared" ca="1" si="48"/>
        <v>0</v>
      </c>
      <c r="BC49" s="20">
        <f t="shared" ca="1" si="48"/>
        <v>0</v>
      </c>
      <c r="BD49" s="20">
        <f t="shared" ca="1" si="48"/>
        <v>0</v>
      </c>
      <c r="BE49" s="20">
        <f t="shared" ca="1" si="48"/>
        <v>0</v>
      </c>
      <c r="BF49" s="20">
        <f t="shared" ca="1" si="48"/>
        <v>0</v>
      </c>
      <c r="BG49" s="21" t="str">
        <f t="shared" ca="1" si="48"/>
        <v/>
      </c>
      <c r="BH49" s="21" t="str">
        <f t="shared" ca="1" si="48"/>
        <v/>
      </c>
      <c r="BI49" s="21" t="str">
        <f t="shared" ca="1" si="48"/>
        <v/>
      </c>
      <c r="BJ49" s="22">
        <f t="shared" ca="1" si="14"/>
        <v>0</v>
      </c>
      <c r="BK49" s="21">
        <f t="shared" si="15"/>
        <v>6</v>
      </c>
      <c r="BL49" s="22">
        <f t="shared" ca="1" si="16"/>
        <v>12880</v>
      </c>
      <c r="BM49" s="22">
        <f t="shared" ca="1" si="17"/>
        <v>2447</v>
      </c>
      <c r="BN49" s="23">
        <f t="shared" ca="1" si="18"/>
        <v>10433</v>
      </c>
      <c r="BO49" s="24">
        <f t="shared" ca="1" si="19"/>
        <v>746</v>
      </c>
      <c r="BP49" s="51" t="str">
        <f>_xlfn.XLOOKUP(E49,[1]Validation!E:E,[1]Validation!F:F,"")</f>
        <v>EN11</v>
      </c>
      <c r="BQ49" s="51" t="str">
        <f>_xlfn.XLOOKUP(BP49,[1]Validation!F:F,[1]Validation!G:G,"")</f>
        <v>EN11 to EN22</v>
      </c>
      <c r="BR49" s="52" t="str">
        <f>VLOOKUP(G49,[1]Validation!$B$1:$C$9,2,0)</f>
        <v>A</v>
      </c>
      <c r="BS49" s="51">
        <f t="shared" ca="1" si="20"/>
        <v>59</v>
      </c>
      <c r="BT49" s="53">
        <f>_xlfn.XLOOKUP(B49,'[2]1. All Calls'!$R:$R,'[2]1. All Calls'!$A:$A,"",0)</f>
        <v>46051.8543055556</v>
      </c>
      <c r="BU49" s="51" t="str">
        <f>_xlfn.XLOOKUP(B49,'[2]1. All Calls'!$R:$R,'[2]1. All Calls'!$F:$F,"",0)</f>
        <v>CC-01957884</v>
      </c>
      <c r="BV49" s="51" t="str">
        <f>_xlfn.XLOOKUP(B49,'[2]1. All Calls'!$R:$R,'[2]1. All Calls'!$J:$J,"",0)</f>
        <v>Sales Call</v>
      </c>
      <c r="BW49" s="53" t="str">
        <f>_xlfn.XLOOKUP(B49,'[2]Sch Calls'!$R:$R,'[2]Sch Calls'!$A:$A,"",0)</f>
        <v/>
      </c>
      <c r="BX49" s="51" t="str">
        <f>_xlfn.XLOOKUP(B49,'[2]Sch Calls'!$R:$R,'[2]Sch Calls'!$B:$B,"",0)</f>
        <v/>
      </c>
      <c r="BY49" s="51" t="str">
        <f t="shared" si="21"/>
        <v>10-Jul-26</v>
      </c>
      <c r="BZ49" s="51" t="str">
        <f t="shared" si="21"/>
        <v>10-Jul-26</v>
      </c>
      <c r="CA49" s="51" t="str">
        <f t="shared" si="22"/>
        <v>13-Oct-26</v>
      </c>
      <c r="CB49" s="51" t="str">
        <f t="shared" si="23"/>
        <v>11-Jul-27</v>
      </c>
      <c r="CC49" s="51" t="str">
        <f t="shared" si="24"/>
        <v>11-Jan-28</v>
      </c>
      <c r="CD49" s="51" t="str">
        <f t="shared" si="25"/>
        <v>11-Jan-27</v>
      </c>
      <c r="CE49" s="51">
        <f t="shared" ca="1" si="26"/>
        <v>143</v>
      </c>
      <c r="CF49" s="51">
        <f t="shared" ca="1" si="26"/>
        <v>143</v>
      </c>
      <c r="CG49" s="51">
        <f t="shared" ca="1" si="27"/>
        <v>143</v>
      </c>
      <c r="CH49" s="51">
        <f t="shared" ca="1" si="28"/>
        <v>143</v>
      </c>
      <c r="CI49" s="51">
        <f t="shared" ca="1" si="29"/>
        <v>143</v>
      </c>
      <c r="CJ49" s="51">
        <f t="shared" ca="1" si="30"/>
        <v>143</v>
      </c>
      <c r="CK49" s="51">
        <f t="shared" ca="1" si="44"/>
        <v>858</v>
      </c>
      <c r="CL49" s="51">
        <f t="shared" ca="1" si="44"/>
        <v>858</v>
      </c>
      <c r="CM49" s="51">
        <f t="shared" ca="1" si="44"/>
        <v>858</v>
      </c>
      <c r="CN49" s="51">
        <f t="shared" ca="1" si="44"/>
        <v>858</v>
      </c>
      <c r="CO49" s="51">
        <f t="shared" ca="1" si="44"/>
        <v>858</v>
      </c>
      <c r="CP49" s="51">
        <f t="shared" ca="1" si="44"/>
        <v>858</v>
      </c>
      <c r="CQ49" s="51">
        <f t="shared" ca="1" si="45"/>
        <v>1096</v>
      </c>
      <c r="CR49" s="51">
        <f t="shared" ca="1" si="45"/>
        <v>1096</v>
      </c>
      <c r="CS49" s="51">
        <f t="shared" ca="1" si="45"/>
        <v>3096</v>
      </c>
      <c r="CT49" s="51">
        <f t="shared" ca="1" si="45"/>
        <v>3096</v>
      </c>
      <c r="CU49" s="51">
        <f t="shared" ca="1" si="45"/>
        <v>7096</v>
      </c>
      <c r="CV49" s="54">
        <f t="shared" ca="1" si="45"/>
        <v>3096</v>
      </c>
      <c r="CW49" s="25" t="s">
        <v>195</v>
      </c>
      <c r="CX49" s="55">
        <v>0.19</v>
      </c>
      <c r="CY49" s="55"/>
      <c r="CZ49" s="26">
        <v>0</v>
      </c>
      <c r="DA49" s="26">
        <v>0</v>
      </c>
      <c r="DB49" s="26">
        <v>0</v>
      </c>
      <c r="DC49" s="26">
        <v>0</v>
      </c>
      <c r="DD49" s="26">
        <v>0</v>
      </c>
      <c r="DE49" s="26">
        <v>0</v>
      </c>
      <c r="DF49" s="26">
        <v>0</v>
      </c>
      <c r="DG49" s="26">
        <v>0</v>
      </c>
      <c r="DH49" s="26">
        <v>0</v>
      </c>
      <c r="DI49" s="26">
        <v>0</v>
      </c>
      <c r="DJ49" s="26">
        <v>0</v>
      </c>
      <c r="DK49" s="26">
        <v>0</v>
      </c>
      <c r="DL49" s="27">
        <f t="shared" si="31"/>
        <v>46126.8543055556</v>
      </c>
      <c r="DM49" s="28">
        <f t="shared" ca="1" si="32"/>
        <v>1</v>
      </c>
      <c r="DN49" s="56">
        <f>_xlfn.XLOOKUP(B49,'[2]1. All Calls'!$R:$R,'[2]1. All Calls'!$A:$A,"",0)</f>
        <v>46051.8543055556</v>
      </c>
      <c r="DO49" s="57" t="str">
        <f ca="1">VLOOKUP(DM49,[1]Validation!$B$20:$C$25,2,0)</f>
        <v>Above 3 months</v>
      </c>
      <c r="DP49" s="58" t="str">
        <f>_xlfn.XLOOKUP(B49,'[1]Active AMCs- Dealer'!E:E,'[1]Active AMCs- Dealer'!L:L,"Not in AMC",0)</f>
        <v>Not in AMC</v>
      </c>
      <c r="DQ49" s="50" t="s">
        <v>238</v>
      </c>
      <c r="DR49" s="29" t="str">
        <f>_xlfn.XLOOKUP(B49,'[2]1. All Calls'!$R:$R,'[2]1. All Calls'!$F:$F,"",0)</f>
        <v>CC-01957884</v>
      </c>
      <c r="DS49" s="29" t="str">
        <f>_xlfn.XLOOKUP(B49,'[2]1. All Calls'!$R:$R,'[2]1. All Calls'!$AB:$AB,"",0)</f>
        <v>Sales call carried out for HMR update</v>
      </c>
      <c r="DT49" s="30">
        <f>_xlfn.XLOOKUP(DR49,'[2]1. All Calls'!$F:$F,'[2]1. All Calls'!$A:$A,"",0)</f>
        <v>46051.8543055556</v>
      </c>
      <c r="DU49" s="31">
        <f>_xlfn.XLOOKUP(DR49,'[2]1. All Calls'!$F:$F,'[2]1. All Calls'!$B:$B,"",0)</f>
        <v>12134</v>
      </c>
      <c r="DV49" s="31">
        <f>_xlfn.XLOOKUP(B49,[1]MDA_Assets!D:D,[1]MDA_Assets!N:N,"",0)</f>
        <v>2305</v>
      </c>
      <c r="DW49" s="31">
        <f>_xlfn.XLOOKUP(B49,[1]MDA_Assets!D:D,[1]MDA_Assets!O:O,"",0)</f>
        <v>9829</v>
      </c>
      <c r="DX49" s="32" t="str">
        <f>_xlfn.XLOOKUP(B49,[1]MDA_Assets!D:D,[1]MDA_Assets!Q:Q,"",0)</f>
        <v>XD</v>
      </c>
      <c r="DY49" s="33">
        <f>_xlfn.XLOOKUP(B49,[1]MDA_Assets!D:D,[1]MDA_Assets!R:R,"",0)</f>
        <v>46033</v>
      </c>
      <c r="DZ49" s="33">
        <f>_xlfn.XLOOKUP(B49,[1]MDA_Assets!D:D,[1]MDA_Assets!S:S,"",0)</f>
        <v>46033</v>
      </c>
      <c r="EA49" s="33">
        <f>_xlfn.XLOOKUP(B49,[1]MDA_Assets!D:D,[1]MDA_Assets!T:T,"",0)</f>
        <v>46033</v>
      </c>
      <c r="EB49" s="33">
        <f>_xlfn.XLOOKUP(B49,[1]MDA_Assets!D:D,[1]MDA_Assets!U:U,"",0)</f>
        <v>46033</v>
      </c>
      <c r="EC49" s="33">
        <f>_xlfn.XLOOKUP(B49,[1]MDA_Assets!D:D,[1]MDA_Assets!V:V,"",0)</f>
        <v>46033</v>
      </c>
      <c r="ED49" s="33">
        <f>_xlfn.XLOOKUP(B49,[1]MDA_Assets!D:D,[1]MDA_Assets!W:W,"",0)</f>
        <v>46033</v>
      </c>
      <c r="EE49" s="32" t="str">
        <f>_xlfn.XLOOKUP(B49,[1]MDA_Assets!D:D,[1]MDA_Assets!X:X,"",0)</f>
        <v>No</v>
      </c>
      <c r="EF49" s="33">
        <f>_xlfn.XLOOKUP(B49,[1]MDA_Assets!D:D,[1]MDA_Assets!Y:Y,"",0)</f>
        <v>0</v>
      </c>
      <c r="EG49" s="33">
        <f>_xlfn.XLOOKUP(B49,[1]MDA_Assets!D:D,[1]MDA_Assets!Z:Z,"",0)</f>
        <v>0</v>
      </c>
      <c r="EH49" s="33">
        <f>_xlfn.XLOOKUP(B49,[1]MDA_Assets!D:D,[1]MDA_Assets!AA:AA,"",0)</f>
        <v>0</v>
      </c>
      <c r="EI49" s="34">
        <f>_xlfn.XLOOKUP(B49,[1]MDA_Assets!D:D,[1]MDA_Assets!P:P,"",0)</f>
        <v>6</v>
      </c>
      <c r="EJ49" s="35" t="str">
        <f>_xlfn.XLOOKUP(B49,[1]MDA_Assets!D:D,[1]MDA_Assets!AB:AB,"",0)</f>
        <v>1954</v>
      </c>
      <c r="EK49" s="35" t="str">
        <f>_xlfn.XLOOKUP(B49,[1]MDA_Assets!D:D,[1]MDA_Assets!AC:AC,"",0)</f>
        <v>1954</v>
      </c>
      <c r="EL49" s="35" t="str">
        <f>_xlfn.XLOOKUP(B49,[1]MDA_Assets!D:D,[1]MDA_Assets!AD:AD,"",0)</f>
        <v>3954</v>
      </c>
      <c r="EM49" s="35" t="str">
        <f>_xlfn.XLOOKUP(B49,[1]MDA_Assets!D:D,[1]MDA_Assets!AE:AE,"",0)</f>
        <v>3954</v>
      </c>
      <c r="EN49" s="35" t="str">
        <f>_xlfn.XLOOKUP(B49,[1]MDA_Assets!D:D,[1]MDA_Assets!AF:AF,"",0)</f>
        <v>7954</v>
      </c>
      <c r="EO49" s="35" t="str">
        <f>_xlfn.XLOOKUP(B49,[1]MDA_Assets!D:D,[1]MDA_Assets!AG:AG,"",0)</f>
        <v>3954</v>
      </c>
      <c r="EP49" s="36">
        <f t="shared" si="33"/>
        <v>180</v>
      </c>
      <c r="EQ49" s="36">
        <f t="shared" si="33"/>
        <v>180</v>
      </c>
      <c r="ER49" s="36">
        <f t="shared" si="34"/>
        <v>365</v>
      </c>
      <c r="ES49" s="36">
        <f t="shared" si="35"/>
        <v>365</v>
      </c>
      <c r="ET49" s="36">
        <f t="shared" si="36"/>
        <v>730</v>
      </c>
      <c r="EU49" s="36">
        <f t="shared" si="37"/>
        <v>365</v>
      </c>
      <c r="EV49" s="36" t="str">
        <f t="shared" si="38"/>
        <v/>
      </c>
      <c r="EW49" s="36" t="str">
        <f t="shared" si="3"/>
        <v/>
      </c>
      <c r="EX49" s="36" t="str">
        <f t="shared" si="4"/>
        <v/>
      </c>
      <c r="EY49" s="36">
        <f t="shared" si="47"/>
        <v>5.81</v>
      </c>
      <c r="EZ49" s="36">
        <f t="shared" si="47"/>
        <v>5.81</v>
      </c>
      <c r="FA49" s="36">
        <f t="shared" si="47"/>
        <v>11.78</v>
      </c>
      <c r="FB49" s="36">
        <f t="shared" si="46"/>
        <v>11.78</v>
      </c>
      <c r="FC49" s="36">
        <f t="shared" si="46"/>
        <v>23.55</v>
      </c>
      <c r="FD49" s="36">
        <f t="shared" si="46"/>
        <v>11.78</v>
      </c>
      <c r="FE49" s="36" t="str">
        <f t="shared" si="46"/>
        <v/>
      </c>
      <c r="FF49" s="36" t="str">
        <f t="shared" si="46"/>
        <v/>
      </c>
      <c r="FG49" s="36" t="str">
        <f t="shared" si="46"/>
        <v/>
      </c>
      <c r="FH49" s="37" t="str" cm="1">
        <f t="array" ref="FH49">_xlfn.IFS(EY49="", "No Data", EY49&lt;0, "Negative/Future", EY49=0, "Zero Days", EY49&lt;=3, "&lt; 3 Months", EY49&lt;=6, "3 to 6 Months", EY49&lt;=9, "6 to 9 Months", EY49&lt;=12, "9 to 12 Months", EY49&lt;=15, "12 to 15 Months", EY49&lt;=18, "15 to 18 Months", EY49&lt;=24, "18 to 24 Months", EY49&gt;24, "&gt; 24 Months")</f>
        <v>3 to 6 Months</v>
      </c>
      <c r="FI49" s="37" t="str" cm="1">
        <f t="array" ref="FI49">_xlfn.IFS(EZ49="", "No Data", EZ49&lt;0, "Negative/Future", EZ49=0, "Zero Days", EZ49&lt;=3, "&lt; 3 Months", EZ49&lt;=6, "3 to 6 Months", EZ49&lt;=9, "6 to 9 Months", EZ49&lt;=12, "9 to 12 Months", EZ49&lt;=15, "12 to 15 Months", EZ49&lt;=18, "15 to 18 Months", EZ49&lt;=24, "18 to 24 Months", EZ49&gt;24, "&gt; 24 Months")</f>
        <v>3 to 6 Months</v>
      </c>
      <c r="FJ49" s="37" t="str" cm="1">
        <f t="array" ref="FJ49">_xlfn.IFS(FA49="", "No Data", FA49&lt;0, "Negative/Future", FA49=0, "Zero Days", FA49&lt;=3, "&lt; 3 Months", FA49&lt;=6, "3 to 6 Months", FA49&lt;=9, "6 to 9 Months", FA49&lt;=12, "9 to 12 Months", FA49&lt;=15, "12 to 15 Months", FA49&lt;=18, "15 to 18 Months", FA49&lt;=24, "18 to 24 Months", FA49&gt;24, "&gt; 24 Months")</f>
        <v>9 to 12 Months</v>
      </c>
      <c r="FK49" s="37" t="str" cm="1">
        <f t="array" ref="FK49">_xlfn.IFS(FB49="", "No Data", FB49&lt;0, "Negative/Future", FB49=0, "Zero Days", FB49&lt;=3, "&lt; 3 Months", FB49&lt;=6, "3 to 6 Months", FB49&lt;=9, "6 to 9 Months", FB49&lt;=12, "9 to 12 Months", FB49&lt;=15, "12 to 15 Months", FB49&lt;=18, "15 to 18 Months", FB49&lt;=24, "18 to 24 Months", FB49&gt;24, "&gt; 24 Months")</f>
        <v>9 to 12 Months</v>
      </c>
      <c r="FL49" s="37" t="str" cm="1">
        <f t="array" ref="FL49">_xlfn.IFS(FC49="", "No Data", FC49&lt;0, "Negative/Future", FC49=0, "Zero Days", FC49&lt;=3, "&lt; 3 Months", FC49&lt;=6, "3 to 6 Months", FC49&lt;=9, "6 to 9 Months", FC49&lt;=12, "9 to 12 Months", FC49&lt;=15, "12 to 15 Months", FC49&lt;=18, "15 to 18 Months", FC49&lt;=24, "18 to 24 Months", FC49&gt;24, "&gt; 24 Months")</f>
        <v>18 to 24 Months</v>
      </c>
      <c r="FM49" s="37" t="str" cm="1">
        <f t="array" ref="FM49">_xlfn.IFS(FD49="", "No Data", FD49&lt;0, "Negative/Future", FD49=0, "Zero Days", FD49&lt;=3, "&lt; 3 Months", FD49&lt;=6, "3 to 6 Months", FD49&lt;=9, "6 to 9 Months", FD49&lt;=12, "9 to 12 Months", FD49&lt;=15, "12 to 15 Months", FD49&lt;=18, "15 to 18 Months", FD49&lt;=24, "18 to 24 Months", FD49&gt;24, "&gt; 24 Months")</f>
        <v>9 to 12 Months</v>
      </c>
      <c r="FN49" s="37" t="str" cm="1">
        <f t="array" ref="FN49">_xlfn.IFS(FE49="", "No Data", FE49&lt;0, "Negative/Future", FE49=0, "Zero Days", FE49&lt;=3, "&lt; 3 Months", FE49&lt;=6, "3 to 6 Months", FE49&lt;=9, "6 to 9 Months", FE49&lt;=12, "9 to 12 Months", FE49&lt;=15, "12 to 15 Months", FE49&lt;=18, "15 to 18 Months", FE49&lt;=24, "18 to 24 Months", FE49&gt;24, "&gt; 24 Months")</f>
        <v>No Data</v>
      </c>
      <c r="FO49" s="37" t="str" cm="1">
        <f t="array" ref="FO49">_xlfn.IFS(FG49="", "No Data", FG49&lt;0, "Negative/Future", FG49=0, "Zero Days", FG49&lt;=3, "&lt; 3 Months", FG49&lt;=6, "3 to 6 Months", FG49&lt;=9, "6 to 9 Months", FG49&lt;=12, "9 to 12 Months", FG49&lt;=15, "12 to 15 Months", FG49&lt;=18, "15 to 18 Months", FG49&lt;=24, "18 to 24 Months", FG49&gt;24, "&gt; 24 Months")</f>
        <v>No Data</v>
      </c>
      <c r="FP49" s="37" t="str" cm="1">
        <f t="array" ref="FP49">_xlfn.IFS(FF49="", "No Data", FF49&lt;0, "Negative/Future", FF49=0, "Zero Days", FF49&lt;=3, "&lt; 3 Months", FF49&lt;=6, "3 to 6 Months", FF49&lt;=9, "6 to 9 Months", FF49&lt;=12, "9 to 12 Months", FF49&lt;=15, "12 to 15 Months", FF49&lt;=18, "15 to 18 Months", FF49&lt;=24, "18 to 24 Months", FF49&gt;24, "&gt; 24 Months")</f>
        <v>No Data</v>
      </c>
      <c r="FQ49" s="29" t="s">
        <v>477</v>
      </c>
      <c r="FR49" s="29">
        <v>7667468600</v>
      </c>
      <c r="FS49" s="38" t="str">
        <f>VLOOKUP(_xlfn.XLOOKUP(B49,[1]MDA_Assets!D:D,[1]MDA_Assets!I:I,"",0),[1]Validation!$B$1:$C$8,2,0)</f>
        <v>A</v>
      </c>
      <c r="FT49" s="38" t="s">
        <v>296</v>
      </c>
      <c r="FU49" s="31" t="str">
        <f>_xlfn.XLOOKUP(B49,[1]MDA_Assets!D:D,[1]MDA_Assets!X:X,"",0)</f>
        <v>No</v>
      </c>
      <c r="FV49" s="39">
        <v>0</v>
      </c>
      <c r="FW49" s="39">
        <v>0</v>
      </c>
      <c r="FX49" s="39">
        <v>0</v>
      </c>
      <c r="FY49" s="39">
        <v>9</v>
      </c>
      <c r="FZ49" s="40">
        <f t="shared" si="6"/>
        <v>46213</v>
      </c>
      <c r="GA49" s="40">
        <f t="shared" si="6"/>
        <v>46213</v>
      </c>
      <c r="GB49" s="40">
        <f t="shared" si="7"/>
        <v>46398</v>
      </c>
      <c r="GC49" s="40">
        <f t="shared" si="8"/>
        <v>46398</v>
      </c>
      <c r="GD49" s="40">
        <f t="shared" si="9"/>
        <v>46763</v>
      </c>
      <c r="GE49" s="40">
        <f t="shared" si="10"/>
        <v>46398</v>
      </c>
      <c r="GF49" s="40" t="str">
        <f t="shared" si="39"/>
        <v/>
      </c>
      <c r="GG49" s="40" t="str">
        <f t="shared" si="39"/>
        <v/>
      </c>
      <c r="GH49" s="40" t="str">
        <f t="shared" si="39"/>
        <v/>
      </c>
      <c r="GI49" s="39">
        <f t="shared" si="40"/>
        <v>0</v>
      </c>
      <c r="GJ49" s="39">
        <f t="shared" si="41"/>
        <v>0</v>
      </c>
      <c r="GK49" s="39">
        <f t="shared" si="42"/>
        <v>0</v>
      </c>
      <c r="GL49" s="39">
        <f t="shared" si="43"/>
        <v>6</v>
      </c>
    </row>
    <row r="50" spans="1:194" x14ac:dyDescent="0.25">
      <c r="A50" s="19">
        <v>53</v>
      </c>
      <c r="B50" s="43" t="s">
        <v>478</v>
      </c>
      <c r="C50" s="43" t="s">
        <v>254</v>
      </c>
      <c r="D50" s="43" t="s">
        <v>241</v>
      </c>
      <c r="E50" s="43" t="s">
        <v>346</v>
      </c>
      <c r="F50" s="43" t="s">
        <v>479</v>
      </c>
      <c r="G50" s="43" t="s">
        <v>243</v>
      </c>
      <c r="H50" s="43" t="s">
        <v>480</v>
      </c>
      <c r="I50" s="43" t="s">
        <v>192</v>
      </c>
      <c r="J50" s="44">
        <f t="shared" si="12"/>
        <v>44473.583333333336</v>
      </c>
      <c r="K50" s="44">
        <v>44109.583333333336</v>
      </c>
      <c r="L50" s="44">
        <v>43789</v>
      </c>
      <c r="M50" s="43" t="s">
        <v>2062</v>
      </c>
      <c r="N50" s="43" t="s">
        <v>193</v>
      </c>
      <c r="O50" s="44">
        <v>46051.665972222225</v>
      </c>
      <c r="P50" s="43">
        <v>7681</v>
      </c>
      <c r="Q50" s="43">
        <v>1690</v>
      </c>
      <c r="R50" s="43">
        <v>5991</v>
      </c>
      <c r="S50" s="43" t="s">
        <v>206</v>
      </c>
      <c r="T50" s="44">
        <v>45769.770833333336</v>
      </c>
      <c r="U50" s="44">
        <v>46008.770833333336</v>
      </c>
      <c r="V50" s="44">
        <v>46008.770833333336</v>
      </c>
      <c r="W50" s="44">
        <v>45769.770833333336</v>
      </c>
      <c r="X50" s="44">
        <v>45769.770833333336</v>
      </c>
      <c r="Y50" s="44">
        <v>45769.770833333336</v>
      </c>
      <c r="Z50" s="43" t="s">
        <v>195</v>
      </c>
      <c r="AA50" s="43"/>
      <c r="AB50" s="43"/>
      <c r="AC50" s="43"/>
      <c r="AD50" s="43"/>
      <c r="AE50" s="43">
        <v>6</v>
      </c>
      <c r="AF50" s="43" t="s">
        <v>1574</v>
      </c>
      <c r="AG50" s="43" t="s">
        <v>1574</v>
      </c>
      <c r="AH50" s="43" t="s">
        <v>1915</v>
      </c>
      <c r="AI50" s="43" t="s">
        <v>1915</v>
      </c>
      <c r="AJ50" s="43" t="s">
        <v>2063</v>
      </c>
      <c r="AK50" s="43" t="s">
        <v>1915</v>
      </c>
      <c r="AL50" s="49">
        <v>46188</v>
      </c>
      <c r="AM50" s="49">
        <v>46188</v>
      </c>
      <c r="AN50" s="46">
        <v>46134</v>
      </c>
      <c r="AO50" s="46">
        <v>46134</v>
      </c>
      <c r="AP50" s="47">
        <v>46499</v>
      </c>
      <c r="AQ50" s="46">
        <v>46134</v>
      </c>
      <c r="AR50" s="48"/>
      <c r="AS50" s="48"/>
      <c r="AT50" s="48"/>
      <c r="AU50" s="43">
        <v>1</v>
      </c>
      <c r="AV50" s="43">
        <v>0</v>
      </c>
      <c r="AW50" s="43">
        <v>1</v>
      </c>
      <c r="AX50" s="51" t="s">
        <v>484</v>
      </c>
      <c r="AY50" s="51" t="s">
        <v>211</v>
      </c>
      <c r="AZ50" s="51" t="s">
        <v>198</v>
      </c>
      <c r="BA50" s="20">
        <f t="shared" ca="1" si="48"/>
        <v>1</v>
      </c>
      <c r="BB50" s="20">
        <f t="shared" ca="1" si="48"/>
        <v>1</v>
      </c>
      <c r="BC50" s="20">
        <f t="shared" ca="1" si="48"/>
        <v>1</v>
      </c>
      <c r="BD50" s="20">
        <f t="shared" ca="1" si="48"/>
        <v>1</v>
      </c>
      <c r="BE50" s="20">
        <f t="shared" ca="1" si="48"/>
        <v>0</v>
      </c>
      <c r="BF50" s="20">
        <f t="shared" ca="1" si="48"/>
        <v>1</v>
      </c>
      <c r="BG50" s="21" t="str">
        <f t="shared" ca="1" si="48"/>
        <v/>
      </c>
      <c r="BH50" s="21" t="str">
        <f t="shared" ca="1" si="48"/>
        <v/>
      </c>
      <c r="BI50" s="21" t="str">
        <f t="shared" ca="1" si="48"/>
        <v/>
      </c>
      <c r="BJ50" s="22">
        <f t="shared" ca="1" si="14"/>
        <v>5</v>
      </c>
      <c r="BK50" s="21">
        <f t="shared" si="15"/>
        <v>6</v>
      </c>
      <c r="BL50" s="22">
        <f t="shared" ca="1" si="16"/>
        <v>8427</v>
      </c>
      <c r="BM50" s="22">
        <f t="shared" ca="1" si="17"/>
        <v>1854</v>
      </c>
      <c r="BN50" s="23">
        <f t="shared" ca="1" si="18"/>
        <v>6573</v>
      </c>
      <c r="BO50" s="24">
        <f t="shared" ca="1" si="19"/>
        <v>746</v>
      </c>
      <c r="BP50" s="51" t="str">
        <f>_xlfn.XLOOKUP(E50,[1]Validation!E:E,[1]Validation!F:F,"")</f>
        <v>EN11</v>
      </c>
      <c r="BQ50" s="51" t="str">
        <f>_xlfn.XLOOKUP(BP50,[1]Validation!F:F,[1]Validation!G:G,"")</f>
        <v>EN11 to EN22</v>
      </c>
      <c r="BR50" s="52" t="str">
        <f>VLOOKUP(G50,[1]Validation!$B$1:$C$9,2,0)</f>
        <v>A</v>
      </c>
      <c r="BS50" s="51">
        <f t="shared" ca="1" si="20"/>
        <v>68</v>
      </c>
      <c r="BT50" s="53">
        <f>_xlfn.XLOOKUP(B50,'[2]1. All Calls'!$R:$R,'[2]1. All Calls'!$A:$A,"",0)</f>
        <v>46051.894479166702</v>
      </c>
      <c r="BU50" s="51" t="str">
        <f>_xlfn.XLOOKUP(B50,'[2]1. All Calls'!$R:$R,'[2]1. All Calls'!$F:$F,"",0)</f>
        <v>CC-01957891</v>
      </c>
      <c r="BV50" s="51" t="str">
        <f>_xlfn.XLOOKUP(B50,'[2]1. All Calls'!$R:$R,'[2]1. All Calls'!$J:$J,"",0)</f>
        <v>Sales Call</v>
      </c>
      <c r="BW50" s="53">
        <f>_xlfn.XLOOKUP(B50,'[2]Sch Calls'!$R:$R,'[2]Sch Calls'!$A:$A,"",0)</f>
        <v>45021.502083333333</v>
      </c>
      <c r="BX50" s="51">
        <f>_xlfn.XLOOKUP(B50,'[2]Sch Calls'!$R:$R,'[2]Sch Calls'!$B:$B,"",0)</f>
        <v>4165</v>
      </c>
      <c r="BY50" s="51" t="str">
        <f t="shared" si="21"/>
        <v>16-Jun-26</v>
      </c>
      <c r="BZ50" s="51" t="str">
        <f t="shared" si="21"/>
        <v>16-Jun-26</v>
      </c>
      <c r="CA50" s="51" t="str">
        <f t="shared" si="22"/>
        <v>23-Jan-26</v>
      </c>
      <c r="CB50" s="51" t="str">
        <f t="shared" si="23"/>
        <v>21-Oct-26</v>
      </c>
      <c r="CC50" s="51" t="str">
        <f t="shared" si="24"/>
        <v>23-Apr-27</v>
      </c>
      <c r="CD50" s="51" t="str">
        <f t="shared" si="25"/>
        <v>23-Apr-26</v>
      </c>
      <c r="CE50" s="51">
        <f t="shared" ca="1" si="26"/>
        <v>167</v>
      </c>
      <c r="CF50" s="51">
        <f t="shared" ca="1" si="26"/>
        <v>167</v>
      </c>
      <c r="CG50" s="51">
        <f t="shared" ca="1" si="27"/>
        <v>406</v>
      </c>
      <c r="CH50" s="51">
        <f t="shared" ca="1" si="28"/>
        <v>406</v>
      </c>
      <c r="CI50" s="51">
        <f t="shared" ca="1" si="29"/>
        <v>406</v>
      </c>
      <c r="CJ50" s="51">
        <f t="shared" ca="1" si="30"/>
        <v>406</v>
      </c>
      <c r="CK50" s="51">
        <f t="shared" ca="1" si="44"/>
        <v>1002</v>
      </c>
      <c r="CL50" s="51">
        <f t="shared" ca="1" si="44"/>
        <v>1002</v>
      </c>
      <c r="CM50" s="51">
        <f t="shared" ca="1" si="44"/>
        <v>2436</v>
      </c>
      <c r="CN50" s="51">
        <f t="shared" ca="1" si="44"/>
        <v>2436</v>
      </c>
      <c r="CO50" s="51">
        <f t="shared" ca="1" si="44"/>
        <v>2436</v>
      </c>
      <c r="CP50" s="51">
        <f t="shared" ca="1" si="44"/>
        <v>2436</v>
      </c>
      <c r="CQ50" s="51">
        <f t="shared" ca="1" si="45"/>
        <v>753</v>
      </c>
      <c r="CR50" s="51">
        <f t="shared" ca="1" si="45"/>
        <v>753</v>
      </c>
      <c r="CS50" s="51">
        <f t="shared" ca="1" si="45"/>
        <v>546</v>
      </c>
      <c r="CT50" s="51">
        <f t="shared" ca="1" si="45"/>
        <v>546</v>
      </c>
      <c r="CU50" s="51">
        <f t="shared" ca="1" si="45"/>
        <v>4545</v>
      </c>
      <c r="CV50" s="54">
        <f t="shared" ca="1" si="45"/>
        <v>546</v>
      </c>
      <c r="CW50" s="25" t="s">
        <v>212</v>
      </c>
      <c r="CX50" s="55">
        <v>0.22</v>
      </c>
      <c r="CY50" s="55"/>
      <c r="CZ50" s="26" t="s">
        <v>227</v>
      </c>
      <c r="DA50" s="26" t="s">
        <v>227</v>
      </c>
      <c r="DB50" s="26" t="s">
        <v>227</v>
      </c>
      <c r="DC50" s="26" t="s">
        <v>227</v>
      </c>
      <c r="DD50" s="26" t="s">
        <v>227</v>
      </c>
      <c r="DE50" s="26" t="s">
        <v>227</v>
      </c>
      <c r="DF50" s="26" t="s">
        <v>227</v>
      </c>
      <c r="DG50" s="26" t="s">
        <v>227</v>
      </c>
      <c r="DH50" s="26" t="s">
        <v>227</v>
      </c>
      <c r="DI50" s="26" t="s">
        <v>227</v>
      </c>
      <c r="DJ50" s="26" t="s">
        <v>227</v>
      </c>
      <c r="DK50" s="26" t="s">
        <v>227</v>
      </c>
      <c r="DL50" s="27">
        <f t="shared" si="31"/>
        <v>46126.894479166702</v>
      </c>
      <c r="DM50" s="28">
        <f t="shared" ca="1" si="32"/>
        <v>1</v>
      </c>
      <c r="DN50" s="56">
        <f>_xlfn.XLOOKUP(B50,'[2]1. All Calls'!$R:$R,'[2]1. All Calls'!$A:$A,"",0)</f>
        <v>46051.894479166702</v>
      </c>
      <c r="DO50" s="57" t="str">
        <f ca="1">VLOOKUP(DM50,[1]Validation!$B$20:$C$25,2,0)</f>
        <v>Above 3 months</v>
      </c>
      <c r="DP50" s="58" t="str">
        <f>_xlfn.XLOOKUP(B50,'[1]Active AMCs- Dealer'!E:E,'[1]Active AMCs- Dealer'!L:L,"Not in AMC",0)</f>
        <v>Not in AMC</v>
      </c>
      <c r="DQ50" s="50" t="s">
        <v>213</v>
      </c>
      <c r="DR50" s="29" t="str">
        <f>_xlfn.XLOOKUP(B50,'[2]1. All Calls'!$R:$R,'[2]1. All Calls'!$F:$F,"",0)</f>
        <v>CC-01957891</v>
      </c>
      <c r="DS50" s="29" t="str">
        <f>_xlfn.XLOOKUP(B50,'[2]1. All Calls'!$R:$R,'[2]1. All Calls'!$AB:$AB,"",0)</f>
        <v>Sales call carried out for HMR update</v>
      </c>
      <c r="DT50" s="30">
        <f>_xlfn.XLOOKUP(DR50,'[2]1. All Calls'!$F:$F,'[2]1. All Calls'!$A:$A,"",0)</f>
        <v>46051.894479166702</v>
      </c>
      <c r="DU50" s="31">
        <f>_xlfn.XLOOKUP(DR50,'[2]1. All Calls'!$F:$F,'[2]1. All Calls'!$B:$B,"",0)</f>
        <v>7681</v>
      </c>
      <c r="DV50" s="31">
        <f>_xlfn.XLOOKUP(B50,[1]MDA_Assets!D:D,[1]MDA_Assets!N:N,"",0)</f>
        <v>1690</v>
      </c>
      <c r="DW50" s="31">
        <f>_xlfn.XLOOKUP(B50,[1]MDA_Assets!D:D,[1]MDA_Assets!O:O,"",0)</f>
        <v>5991</v>
      </c>
      <c r="DX50" s="32" t="str">
        <f>_xlfn.XLOOKUP(B50,[1]MDA_Assets!D:D,[1]MDA_Assets!Q:Q,"",0)</f>
        <v>XD</v>
      </c>
      <c r="DY50" s="33">
        <f>_xlfn.XLOOKUP(B50,[1]MDA_Assets!D:D,[1]MDA_Assets!R:R,"",0)</f>
        <v>45770</v>
      </c>
      <c r="DZ50" s="33">
        <f>_xlfn.XLOOKUP(B50,[1]MDA_Assets!D:D,[1]MDA_Assets!S:S,"",0)</f>
        <v>46009</v>
      </c>
      <c r="EA50" s="33">
        <f>_xlfn.XLOOKUP(B50,[1]MDA_Assets!D:D,[1]MDA_Assets!T:T,"",0)</f>
        <v>46009</v>
      </c>
      <c r="EB50" s="33">
        <f>_xlfn.XLOOKUP(B50,[1]MDA_Assets!D:D,[1]MDA_Assets!U:U,"",0)</f>
        <v>45770</v>
      </c>
      <c r="EC50" s="33">
        <f>_xlfn.XLOOKUP(B50,[1]MDA_Assets!D:D,[1]MDA_Assets!V:V,"",0)</f>
        <v>45770</v>
      </c>
      <c r="ED50" s="33">
        <f>_xlfn.XLOOKUP(B50,[1]MDA_Assets!D:D,[1]MDA_Assets!W:W,"",0)</f>
        <v>45770</v>
      </c>
      <c r="EE50" s="32" t="str">
        <f>_xlfn.XLOOKUP(B50,[1]MDA_Assets!D:D,[1]MDA_Assets!X:X,"",0)</f>
        <v>No</v>
      </c>
      <c r="EF50" s="33">
        <f>_xlfn.XLOOKUP(B50,[1]MDA_Assets!D:D,[1]MDA_Assets!Y:Y,"",0)</f>
        <v>0</v>
      </c>
      <c r="EG50" s="33">
        <f>_xlfn.XLOOKUP(B50,[1]MDA_Assets!D:D,[1]MDA_Assets!Z:Z,"",0)</f>
        <v>0</v>
      </c>
      <c r="EH50" s="33">
        <f>_xlfn.XLOOKUP(B50,[1]MDA_Assets!D:D,[1]MDA_Assets!AA:AA,"",0)</f>
        <v>0</v>
      </c>
      <c r="EI50" s="34">
        <f>_xlfn.XLOOKUP(B50,[1]MDA_Assets!D:D,[1]MDA_Assets!P:P,"",0)</f>
        <v>6</v>
      </c>
      <c r="EJ50" s="35" t="str">
        <f>_xlfn.XLOOKUP(B50,[1]MDA_Assets!D:D,[1]MDA_Assets!AB:AB,"",0)</f>
        <v>1755</v>
      </c>
      <c r="EK50" s="35" t="str">
        <f>_xlfn.XLOOKUP(B50,[1]MDA_Assets!D:D,[1]MDA_Assets!AC:AC,"",0)</f>
        <v>1755</v>
      </c>
      <c r="EL50" s="35" t="str">
        <f>_xlfn.XLOOKUP(B50,[1]MDA_Assets!D:D,[1]MDA_Assets!AD:AD,"",0)</f>
        <v>2982</v>
      </c>
      <c r="EM50" s="35" t="str">
        <f>_xlfn.XLOOKUP(B50,[1]MDA_Assets!D:D,[1]MDA_Assets!AE:AE,"",0)</f>
        <v>2982</v>
      </c>
      <c r="EN50" s="35" t="str">
        <f>_xlfn.XLOOKUP(B50,[1]MDA_Assets!D:D,[1]MDA_Assets!AF:AF,"",0)</f>
        <v>6981</v>
      </c>
      <c r="EO50" s="35" t="str">
        <f>_xlfn.XLOOKUP(B50,[1]MDA_Assets!D:D,[1]MDA_Assets!AG:AG,"",0)</f>
        <v>2982</v>
      </c>
      <c r="EP50" s="36">
        <f t="shared" si="33"/>
        <v>180</v>
      </c>
      <c r="EQ50" s="36">
        <f t="shared" si="33"/>
        <v>180</v>
      </c>
      <c r="ER50" s="36">
        <f t="shared" si="34"/>
        <v>365</v>
      </c>
      <c r="ES50" s="36">
        <f t="shared" si="35"/>
        <v>365</v>
      </c>
      <c r="ET50" s="36">
        <f t="shared" si="36"/>
        <v>730</v>
      </c>
      <c r="EU50" s="36">
        <f t="shared" si="37"/>
        <v>365</v>
      </c>
      <c r="EV50" s="36" t="str">
        <f t="shared" si="38"/>
        <v/>
      </c>
      <c r="EW50" s="36" t="str">
        <f t="shared" si="3"/>
        <v/>
      </c>
      <c r="EX50" s="36" t="str">
        <f t="shared" si="4"/>
        <v/>
      </c>
      <c r="EY50" s="36">
        <f t="shared" si="47"/>
        <v>5.81</v>
      </c>
      <c r="EZ50" s="36">
        <f t="shared" si="47"/>
        <v>5.81</v>
      </c>
      <c r="FA50" s="36">
        <f t="shared" si="47"/>
        <v>11.78</v>
      </c>
      <c r="FB50" s="36">
        <f t="shared" si="46"/>
        <v>11.78</v>
      </c>
      <c r="FC50" s="36">
        <f t="shared" si="46"/>
        <v>23.55</v>
      </c>
      <c r="FD50" s="36">
        <f t="shared" si="46"/>
        <v>11.78</v>
      </c>
      <c r="FE50" s="36" t="str">
        <f t="shared" si="46"/>
        <v/>
      </c>
      <c r="FF50" s="36" t="str">
        <f t="shared" si="46"/>
        <v/>
      </c>
      <c r="FG50" s="36" t="str">
        <f t="shared" si="46"/>
        <v/>
      </c>
      <c r="FH50" s="37" t="str" cm="1">
        <f t="array" ref="FH50">_xlfn.IFS(EY50="", "No Data", EY50&lt;0, "Negative/Future", EY50=0, "Zero Days", EY50&lt;=3, "&lt; 3 Months", EY50&lt;=6, "3 to 6 Months", EY50&lt;=9, "6 to 9 Months", EY50&lt;=12, "9 to 12 Months", EY50&lt;=15, "12 to 15 Months", EY50&lt;=18, "15 to 18 Months", EY50&lt;=24, "18 to 24 Months", EY50&gt;24, "&gt; 24 Months")</f>
        <v>3 to 6 Months</v>
      </c>
      <c r="FI50" s="37" t="str" cm="1">
        <f t="array" ref="FI50">_xlfn.IFS(EZ50="", "No Data", EZ50&lt;0, "Negative/Future", EZ50=0, "Zero Days", EZ50&lt;=3, "&lt; 3 Months", EZ50&lt;=6, "3 to 6 Months", EZ50&lt;=9, "6 to 9 Months", EZ50&lt;=12, "9 to 12 Months", EZ50&lt;=15, "12 to 15 Months", EZ50&lt;=18, "15 to 18 Months", EZ50&lt;=24, "18 to 24 Months", EZ50&gt;24, "&gt; 24 Months")</f>
        <v>3 to 6 Months</v>
      </c>
      <c r="FJ50" s="37" t="str" cm="1">
        <f t="array" ref="FJ50">_xlfn.IFS(FA50="", "No Data", FA50&lt;0, "Negative/Future", FA50=0, "Zero Days", FA50&lt;=3, "&lt; 3 Months", FA50&lt;=6, "3 to 6 Months", FA50&lt;=9, "6 to 9 Months", FA50&lt;=12, "9 to 12 Months", FA50&lt;=15, "12 to 15 Months", FA50&lt;=18, "15 to 18 Months", FA50&lt;=24, "18 to 24 Months", FA50&gt;24, "&gt; 24 Months")</f>
        <v>9 to 12 Months</v>
      </c>
      <c r="FK50" s="37" t="str" cm="1">
        <f t="array" ref="FK50">_xlfn.IFS(FB50="", "No Data", FB50&lt;0, "Negative/Future", FB50=0, "Zero Days", FB50&lt;=3, "&lt; 3 Months", FB50&lt;=6, "3 to 6 Months", FB50&lt;=9, "6 to 9 Months", FB50&lt;=12, "9 to 12 Months", FB50&lt;=15, "12 to 15 Months", FB50&lt;=18, "15 to 18 Months", FB50&lt;=24, "18 to 24 Months", FB50&gt;24, "&gt; 24 Months")</f>
        <v>9 to 12 Months</v>
      </c>
      <c r="FL50" s="37" t="str" cm="1">
        <f t="array" ref="FL50">_xlfn.IFS(FC50="", "No Data", FC50&lt;0, "Negative/Future", FC50=0, "Zero Days", FC50&lt;=3, "&lt; 3 Months", FC50&lt;=6, "3 to 6 Months", FC50&lt;=9, "6 to 9 Months", FC50&lt;=12, "9 to 12 Months", FC50&lt;=15, "12 to 15 Months", FC50&lt;=18, "15 to 18 Months", FC50&lt;=24, "18 to 24 Months", FC50&gt;24, "&gt; 24 Months")</f>
        <v>18 to 24 Months</v>
      </c>
      <c r="FM50" s="37" t="str" cm="1">
        <f t="array" ref="FM50">_xlfn.IFS(FD50="", "No Data", FD50&lt;0, "Negative/Future", FD50=0, "Zero Days", FD50&lt;=3, "&lt; 3 Months", FD50&lt;=6, "3 to 6 Months", FD50&lt;=9, "6 to 9 Months", FD50&lt;=12, "9 to 12 Months", FD50&lt;=15, "12 to 15 Months", FD50&lt;=18, "15 to 18 Months", FD50&lt;=24, "18 to 24 Months", FD50&gt;24, "&gt; 24 Months")</f>
        <v>9 to 12 Months</v>
      </c>
      <c r="FN50" s="37" t="str" cm="1">
        <f t="array" ref="FN50">_xlfn.IFS(FE50="", "No Data", FE50&lt;0, "Negative/Future", FE50=0, "Zero Days", FE50&lt;=3, "&lt; 3 Months", FE50&lt;=6, "3 to 6 Months", FE50&lt;=9, "6 to 9 Months", FE50&lt;=12, "9 to 12 Months", FE50&lt;=15, "12 to 15 Months", FE50&lt;=18, "15 to 18 Months", FE50&lt;=24, "18 to 24 Months", FE50&gt;24, "&gt; 24 Months")</f>
        <v>No Data</v>
      </c>
      <c r="FO50" s="37" t="str" cm="1">
        <f t="array" ref="FO50">_xlfn.IFS(FG50="", "No Data", FG50&lt;0, "Negative/Future", FG50=0, "Zero Days", FG50&lt;=3, "&lt; 3 Months", FG50&lt;=6, "3 to 6 Months", FG50&lt;=9, "6 to 9 Months", FG50&lt;=12, "9 to 12 Months", FG50&lt;=15, "12 to 15 Months", FG50&lt;=18, "15 to 18 Months", FG50&lt;=24, "18 to 24 Months", FG50&gt;24, "&gt; 24 Months")</f>
        <v>No Data</v>
      </c>
      <c r="FP50" s="37" t="str" cm="1">
        <f t="array" ref="FP50">_xlfn.IFS(FF50="", "No Data", FF50&lt;0, "Negative/Future", FF50=0, "Zero Days", FF50&lt;=3, "&lt; 3 Months", FF50&lt;=6, "3 to 6 Months", FF50&lt;=9, "6 to 9 Months", FF50&lt;=12, "9 to 12 Months", FF50&lt;=15, "12 to 15 Months", FF50&lt;=18, "15 to 18 Months", FF50&lt;=24, "18 to 24 Months", FF50&gt;24, "&gt; 24 Months")</f>
        <v>No Data</v>
      </c>
      <c r="FQ50" s="29" t="s">
        <v>485</v>
      </c>
      <c r="FR50" s="29">
        <v>6200855859</v>
      </c>
      <c r="FS50" s="38" t="str">
        <f>VLOOKUP(_xlfn.XLOOKUP(B50,[1]MDA_Assets!D:D,[1]MDA_Assets!I:I,"",0),[1]Validation!$B$1:$C$8,2,0)</f>
        <v>A</v>
      </c>
      <c r="FT50" s="38" t="s">
        <v>296</v>
      </c>
      <c r="FU50" s="31" t="str">
        <f>_xlfn.XLOOKUP(B50,[1]MDA_Assets!D:D,[1]MDA_Assets!X:X,"",0)</f>
        <v>No</v>
      </c>
      <c r="FV50" s="39">
        <v>3</v>
      </c>
      <c r="FW50" s="39">
        <v>0</v>
      </c>
      <c r="FX50" s="39">
        <v>2</v>
      </c>
      <c r="FY50" s="39">
        <v>4</v>
      </c>
      <c r="FZ50" s="40">
        <f t="shared" si="6"/>
        <v>46189</v>
      </c>
      <c r="GA50" s="40">
        <f t="shared" si="6"/>
        <v>46189</v>
      </c>
      <c r="GB50" s="40">
        <f t="shared" si="7"/>
        <v>46135</v>
      </c>
      <c r="GC50" s="40">
        <f t="shared" si="8"/>
        <v>46135</v>
      </c>
      <c r="GD50" s="40">
        <f t="shared" si="9"/>
        <v>46500</v>
      </c>
      <c r="GE50" s="40">
        <f t="shared" si="10"/>
        <v>46135</v>
      </c>
      <c r="GF50" s="40" t="str">
        <f t="shared" si="39"/>
        <v/>
      </c>
      <c r="GG50" s="40" t="str">
        <f t="shared" si="39"/>
        <v/>
      </c>
      <c r="GH50" s="40" t="str">
        <f t="shared" si="39"/>
        <v/>
      </c>
      <c r="GI50" s="39">
        <f t="shared" si="40"/>
        <v>0</v>
      </c>
      <c r="GJ50" s="39">
        <f t="shared" si="41"/>
        <v>0</v>
      </c>
      <c r="GK50" s="39">
        <f t="shared" si="42"/>
        <v>0</v>
      </c>
      <c r="GL50" s="39">
        <f t="shared" si="43"/>
        <v>6</v>
      </c>
    </row>
    <row r="51" spans="1:194" x14ac:dyDescent="0.25">
      <c r="A51" s="19">
        <v>54</v>
      </c>
      <c r="B51" s="43" t="s">
        <v>486</v>
      </c>
      <c r="C51" s="43" t="s">
        <v>186</v>
      </c>
      <c r="D51" s="43" t="s">
        <v>187</v>
      </c>
      <c r="E51" s="43" t="s">
        <v>487</v>
      </c>
      <c r="F51" s="43" t="s">
        <v>488</v>
      </c>
      <c r="G51" s="43" t="s">
        <v>243</v>
      </c>
      <c r="H51" s="43" t="s">
        <v>291</v>
      </c>
      <c r="I51" s="43" t="s">
        <v>192</v>
      </c>
      <c r="J51" s="44">
        <f t="shared" si="12"/>
        <v>44753.770833333336</v>
      </c>
      <c r="K51" s="44">
        <v>44389.770833333336</v>
      </c>
      <c r="L51" s="44">
        <v>43899</v>
      </c>
      <c r="M51" s="43" t="s">
        <v>2064</v>
      </c>
      <c r="N51" s="43" t="s">
        <v>193</v>
      </c>
      <c r="O51" s="44">
        <v>46051.670659722222</v>
      </c>
      <c r="P51" s="43">
        <v>26071</v>
      </c>
      <c r="Q51" s="43">
        <v>15613</v>
      </c>
      <c r="R51" s="43">
        <v>10408</v>
      </c>
      <c r="S51" s="43" t="s">
        <v>194</v>
      </c>
      <c r="T51" s="44">
        <v>46023.770833333336</v>
      </c>
      <c r="U51" s="44">
        <v>46023.770833333336</v>
      </c>
      <c r="V51" s="44">
        <v>46023.770833333336</v>
      </c>
      <c r="W51" s="44">
        <v>45435.770833333336</v>
      </c>
      <c r="X51" s="44">
        <v>46023.770833333336</v>
      </c>
      <c r="Y51" s="44">
        <v>46023.770833333336</v>
      </c>
      <c r="Z51" s="43" t="s">
        <v>195</v>
      </c>
      <c r="AA51" s="43"/>
      <c r="AB51" s="43"/>
      <c r="AC51" s="43"/>
      <c r="AD51" s="43"/>
      <c r="AE51" s="43">
        <v>6</v>
      </c>
      <c r="AF51" s="43" t="s">
        <v>2065</v>
      </c>
      <c r="AG51" s="43" t="s">
        <v>2065</v>
      </c>
      <c r="AH51" s="43" t="s">
        <v>2066</v>
      </c>
      <c r="AI51" s="43" t="s">
        <v>2067</v>
      </c>
      <c r="AJ51" s="43" t="s">
        <v>2068</v>
      </c>
      <c r="AK51" s="43" t="s">
        <v>2065</v>
      </c>
      <c r="AL51" s="47">
        <v>46388</v>
      </c>
      <c r="AM51" s="49">
        <v>46203</v>
      </c>
      <c r="AN51" s="47">
        <v>46753</v>
      </c>
      <c r="AO51" s="45">
        <v>46165</v>
      </c>
      <c r="AP51" s="47">
        <v>46753</v>
      </c>
      <c r="AQ51" s="47">
        <v>46388</v>
      </c>
      <c r="AR51" s="48"/>
      <c r="AS51" s="48"/>
      <c r="AT51" s="48"/>
      <c r="AU51" s="43">
        <v>0</v>
      </c>
      <c r="AV51" s="43">
        <v>1</v>
      </c>
      <c r="AW51" s="43">
        <v>1</v>
      </c>
      <c r="AX51" s="51" t="s">
        <v>237</v>
      </c>
      <c r="AY51" s="51" t="s">
        <v>237</v>
      </c>
      <c r="AZ51" s="51" t="s">
        <v>198</v>
      </c>
      <c r="BA51" s="20">
        <f t="shared" ca="1" si="48"/>
        <v>0</v>
      </c>
      <c r="BB51" s="20">
        <f t="shared" ca="1" si="48"/>
        <v>0</v>
      </c>
      <c r="BC51" s="20">
        <f t="shared" ca="1" si="48"/>
        <v>0</v>
      </c>
      <c r="BD51" s="20">
        <f t="shared" ca="1" si="48"/>
        <v>1</v>
      </c>
      <c r="BE51" s="20">
        <f t="shared" ca="1" si="48"/>
        <v>0</v>
      </c>
      <c r="BF51" s="20">
        <f t="shared" ca="1" si="48"/>
        <v>0</v>
      </c>
      <c r="BG51" s="21" t="str">
        <f t="shared" ca="1" si="48"/>
        <v/>
      </c>
      <c r="BH51" s="21" t="str">
        <f t="shared" ca="1" si="48"/>
        <v/>
      </c>
      <c r="BI51" s="21" t="str">
        <f t="shared" ca="1" si="48"/>
        <v/>
      </c>
      <c r="BJ51" s="22">
        <f t="shared" ca="1" si="14"/>
        <v>1</v>
      </c>
      <c r="BK51" s="21">
        <f t="shared" si="15"/>
        <v>6</v>
      </c>
      <c r="BL51" s="22">
        <f t="shared" ca="1" si="16"/>
        <v>26817</v>
      </c>
      <c r="BM51" s="22">
        <f t="shared" ca="1" si="17"/>
        <v>16090</v>
      </c>
      <c r="BN51" s="23">
        <f t="shared" ca="1" si="18"/>
        <v>10727</v>
      </c>
      <c r="BO51" s="24">
        <f t="shared" ca="1" si="19"/>
        <v>746</v>
      </c>
      <c r="BP51" s="51" t="str">
        <f>_xlfn.XLOOKUP(E51,[1]Validation!E:E,[1]Validation!F:F,"")</f>
        <v>EG75</v>
      </c>
      <c r="BQ51" s="51" t="str">
        <f>_xlfn.XLOOKUP(BP51,[1]Validation!F:F,[1]Validation!G:G,"")</f>
        <v>EG55 to EG75</v>
      </c>
      <c r="BR51" s="52" t="str">
        <f>VLOOKUP(G51,[1]Validation!$B$1:$C$9,2,0)</f>
        <v>A</v>
      </c>
      <c r="BS51" s="51">
        <f t="shared" ca="1" si="20"/>
        <v>59</v>
      </c>
      <c r="BT51" s="53">
        <f>_xlfn.XLOOKUP(B51,'[2]1. All Calls'!$R:$R,'[2]1. All Calls'!$A:$A,"",0)</f>
        <v>46051.898993055598</v>
      </c>
      <c r="BU51" s="51" t="str">
        <f>_xlfn.XLOOKUP(B51,'[2]1. All Calls'!$R:$R,'[2]1. All Calls'!$F:$F,"",0)</f>
        <v>CC-01957892</v>
      </c>
      <c r="BV51" s="51" t="str">
        <f>_xlfn.XLOOKUP(B51,'[2]1. All Calls'!$R:$R,'[2]1. All Calls'!$J:$J,"",0)</f>
        <v>Sales Call</v>
      </c>
      <c r="BW51" s="53" t="str">
        <f>_xlfn.XLOOKUP(B51,'[2]Sch Calls'!$R:$R,'[2]Sch Calls'!$A:$A,"",0)</f>
        <v/>
      </c>
      <c r="BX51" s="51" t="str">
        <f>_xlfn.XLOOKUP(B51,'[2]Sch Calls'!$R:$R,'[2]Sch Calls'!$B:$B,"",0)</f>
        <v/>
      </c>
      <c r="BY51" s="51" t="str">
        <f t="shared" si="21"/>
        <v>01-Jul-26</v>
      </c>
      <c r="BZ51" s="51" t="str">
        <f t="shared" si="21"/>
        <v>01-Jul-26</v>
      </c>
      <c r="CA51" s="51" t="str">
        <f t="shared" si="22"/>
        <v>04-Oct-26</v>
      </c>
      <c r="CB51" s="51" t="str">
        <f t="shared" si="23"/>
        <v>21-Nov-25</v>
      </c>
      <c r="CC51" s="51" t="str">
        <f t="shared" si="24"/>
        <v>02-Jan-28</v>
      </c>
      <c r="CD51" s="51" t="str">
        <f t="shared" si="25"/>
        <v>02-Jan-27</v>
      </c>
      <c r="CE51" s="51">
        <f t="shared" ca="1" si="26"/>
        <v>152</v>
      </c>
      <c r="CF51" s="51">
        <f t="shared" ca="1" si="26"/>
        <v>152</v>
      </c>
      <c r="CG51" s="51">
        <f t="shared" ca="1" si="27"/>
        <v>152</v>
      </c>
      <c r="CH51" s="51">
        <f t="shared" ca="1" si="28"/>
        <v>740</v>
      </c>
      <c r="CI51" s="51">
        <f t="shared" ca="1" si="29"/>
        <v>152</v>
      </c>
      <c r="CJ51" s="51">
        <f t="shared" ca="1" si="30"/>
        <v>152</v>
      </c>
      <c r="CK51" s="51">
        <f t="shared" ca="1" si="44"/>
        <v>912</v>
      </c>
      <c r="CL51" s="51">
        <f t="shared" ca="1" si="44"/>
        <v>912</v>
      </c>
      <c r="CM51" s="51">
        <f t="shared" ca="1" si="44"/>
        <v>912</v>
      </c>
      <c r="CN51" s="51">
        <f t="shared" ca="1" si="44"/>
        <v>4440</v>
      </c>
      <c r="CO51" s="51">
        <f t="shared" ca="1" si="44"/>
        <v>912</v>
      </c>
      <c r="CP51" s="51">
        <f t="shared" ca="1" si="44"/>
        <v>912</v>
      </c>
      <c r="CQ51" s="51">
        <f t="shared" ca="1" si="45"/>
        <v>2866</v>
      </c>
      <c r="CR51" s="51">
        <f t="shared" ca="1" si="45"/>
        <v>2866</v>
      </c>
      <c r="CS51" s="51">
        <f t="shared" ca="1" si="45"/>
        <v>4866</v>
      </c>
      <c r="CT51" s="51">
        <f t="shared" ca="1" si="45"/>
        <v>-2847</v>
      </c>
      <c r="CU51" s="51">
        <f t="shared" ca="1" si="45"/>
        <v>6866</v>
      </c>
      <c r="CV51" s="54">
        <f t="shared" ca="1" si="45"/>
        <v>2866</v>
      </c>
      <c r="CW51" s="25" t="s">
        <v>195</v>
      </c>
      <c r="CX51" s="55">
        <v>0.6</v>
      </c>
      <c r="CY51" s="55"/>
      <c r="CZ51" s="26">
        <v>0</v>
      </c>
      <c r="DA51" s="26">
        <v>0</v>
      </c>
      <c r="DB51" s="26">
        <v>0</v>
      </c>
      <c r="DC51" s="26">
        <v>0</v>
      </c>
      <c r="DD51" s="26">
        <v>0</v>
      </c>
      <c r="DE51" s="26">
        <v>0</v>
      </c>
      <c r="DF51" s="26">
        <v>0</v>
      </c>
      <c r="DG51" s="26">
        <v>0</v>
      </c>
      <c r="DH51" s="26">
        <v>0</v>
      </c>
      <c r="DI51" s="26">
        <v>0</v>
      </c>
      <c r="DJ51" s="26">
        <v>0</v>
      </c>
      <c r="DK51" s="26">
        <v>0</v>
      </c>
      <c r="DL51" s="27">
        <f t="shared" si="31"/>
        <v>46126.898993055598</v>
      </c>
      <c r="DM51" s="28">
        <f t="shared" ca="1" si="32"/>
        <v>1</v>
      </c>
      <c r="DN51" s="56">
        <f>_xlfn.XLOOKUP(B51,'[2]1. All Calls'!$R:$R,'[2]1. All Calls'!$A:$A,"",0)</f>
        <v>46051.898993055598</v>
      </c>
      <c r="DO51" s="57" t="str">
        <f ca="1">VLOOKUP(DM51,[1]Validation!$B$20:$C$25,2,0)</f>
        <v>Above 3 months</v>
      </c>
      <c r="DP51" s="58" t="str">
        <f>_xlfn.XLOOKUP(B51,'[1]Active AMCs- Dealer'!E:E,'[1]Active AMCs- Dealer'!L:L,"Not in AMC",0)</f>
        <v>Not in AMC</v>
      </c>
      <c r="DQ51" s="50" t="s">
        <v>238</v>
      </c>
      <c r="DR51" s="29" t="str">
        <f>_xlfn.XLOOKUP(B51,'[2]1. All Calls'!$R:$R,'[2]1. All Calls'!$F:$F,"",0)</f>
        <v>CC-01957892</v>
      </c>
      <c r="DS51" s="29" t="str">
        <f>_xlfn.XLOOKUP(B51,'[2]1. All Calls'!$R:$R,'[2]1. All Calls'!$AB:$AB,"",0)</f>
        <v>Sales call carried out for HMR update</v>
      </c>
      <c r="DT51" s="30">
        <f>_xlfn.XLOOKUP(DR51,'[2]1. All Calls'!$F:$F,'[2]1. All Calls'!$A:$A,"",0)</f>
        <v>46051.898993055598</v>
      </c>
      <c r="DU51" s="31">
        <f>_xlfn.XLOOKUP(DR51,'[2]1. All Calls'!$F:$F,'[2]1. All Calls'!$B:$B,"",0)</f>
        <v>26071</v>
      </c>
      <c r="DV51" s="31">
        <f>_xlfn.XLOOKUP(B51,[1]MDA_Assets!D:D,[1]MDA_Assets!N:N,"",0)</f>
        <v>15613</v>
      </c>
      <c r="DW51" s="31">
        <f>_xlfn.XLOOKUP(B51,[1]MDA_Assets!D:D,[1]MDA_Assets!O:O,"",0)</f>
        <v>10408</v>
      </c>
      <c r="DX51" s="32" t="str">
        <f>_xlfn.XLOOKUP(B51,[1]MDA_Assets!D:D,[1]MDA_Assets!Q:Q,"",0)</f>
        <v>Synthetic</v>
      </c>
      <c r="DY51" s="33">
        <f>_xlfn.XLOOKUP(B51,[1]MDA_Assets!D:D,[1]MDA_Assets!R:R,"",0)</f>
        <v>46024</v>
      </c>
      <c r="DZ51" s="33">
        <f>_xlfn.XLOOKUP(B51,[1]MDA_Assets!D:D,[1]MDA_Assets!S:S,"",0)</f>
        <v>46024</v>
      </c>
      <c r="EA51" s="33">
        <f>_xlfn.XLOOKUP(B51,[1]MDA_Assets!D:D,[1]MDA_Assets!T:T,"",0)</f>
        <v>46024</v>
      </c>
      <c r="EB51" s="33">
        <f>_xlfn.XLOOKUP(B51,[1]MDA_Assets!D:D,[1]MDA_Assets!U:U,"",0)</f>
        <v>45436</v>
      </c>
      <c r="EC51" s="33">
        <f>_xlfn.XLOOKUP(B51,[1]MDA_Assets!D:D,[1]MDA_Assets!V:V,"",0)</f>
        <v>46024</v>
      </c>
      <c r="ED51" s="33">
        <f>_xlfn.XLOOKUP(B51,[1]MDA_Assets!D:D,[1]MDA_Assets!W:W,"",0)</f>
        <v>46024</v>
      </c>
      <c r="EE51" s="32" t="str">
        <f>_xlfn.XLOOKUP(B51,[1]MDA_Assets!D:D,[1]MDA_Assets!X:X,"",0)</f>
        <v>No</v>
      </c>
      <c r="EF51" s="33">
        <f>_xlfn.XLOOKUP(B51,[1]MDA_Assets!D:D,[1]MDA_Assets!Y:Y,"",0)</f>
        <v>0</v>
      </c>
      <c r="EG51" s="33">
        <f>_xlfn.XLOOKUP(B51,[1]MDA_Assets!D:D,[1]MDA_Assets!Z:Z,"",0)</f>
        <v>0</v>
      </c>
      <c r="EH51" s="33">
        <f>_xlfn.XLOOKUP(B51,[1]MDA_Assets!D:D,[1]MDA_Assets!AA:AA,"",0)</f>
        <v>0</v>
      </c>
      <c r="EI51" s="34">
        <f>_xlfn.XLOOKUP(B51,[1]MDA_Assets!D:D,[1]MDA_Assets!P:P,"",0)</f>
        <v>6</v>
      </c>
      <c r="EJ51" s="35" t="str">
        <f>_xlfn.XLOOKUP(B51,[1]MDA_Assets!D:D,[1]MDA_Assets!AB:AB,"",0)</f>
        <v>3778</v>
      </c>
      <c r="EK51" s="35" t="str">
        <f>_xlfn.XLOOKUP(B51,[1]MDA_Assets!D:D,[1]MDA_Assets!AC:AC,"",0)</f>
        <v>3778</v>
      </c>
      <c r="EL51" s="35" t="str">
        <f>_xlfn.XLOOKUP(B51,[1]MDA_Assets!D:D,[1]MDA_Assets!AD:AD,"",0)</f>
        <v>5778</v>
      </c>
      <c r="EM51" s="35" t="str">
        <f>_xlfn.XLOOKUP(B51,[1]MDA_Assets!D:D,[1]MDA_Assets!AE:AE,"",0)</f>
        <v>1593</v>
      </c>
      <c r="EN51" s="35" t="str">
        <f>_xlfn.XLOOKUP(B51,[1]MDA_Assets!D:D,[1]MDA_Assets!AF:AF,"",0)</f>
        <v>7778</v>
      </c>
      <c r="EO51" s="35" t="str">
        <f>_xlfn.XLOOKUP(B51,[1]MDA_Assets!D:D,[1]MDA_Assets!AG:AG,"",0)</f>
        <v>3778</v>
      </c>
      <c r="EP51" s="36">
        <f t="shared" si="33"/>
        <v>365</v>
      </c>
      <c r="EQ51" s="36">
        <f t="shared" si="33"/>
        <v>180</v>
      </c>
      <c r="ER51" s="36">
        <f t="shared" si="34"/>
        <v>730</v>
      </c>
      <c r="ES51" s="36">
        <f t="shared" si="35"/>
        <v>730</v>
      </c>
      <c r="ET51" s="36">
        <f t="shared" si="36"/>
        <v>730</v>
      </c>
      <c r="EU51" s="36">
        <f t="shared" si="37"/>
        <v>365</v>
      </c>
      <c r="EV51" s="36" t="str">
        <f t="shared" si="38"/>
        <v/>
      </c>
      <c r="EW51" s="36" t="str">
        <f t="shared" si="3"/>
        <v/>
      </c>
      <c r="EX51" s="36" t="str">
        <f t="shared" si="4"/>
        <v/>
      </c>
      <c r="EY51" s="36">
        <f t="shared" si="47"/>
        <v>11.78</v>
      </c>
      <c r="EZ51" s="36">
        <f t="shared" si="47"/>
        <v>5.81</v>
      </c>
      <c r="FA51" s="36">
        <f t="shared" si="47"/>
        <v>23.55</v>
      </c>
      <c r="FB51" s="36">
        <f t="shared" si="46"/>
        <v>23.55</v>
      </c>
      <c r="FC51" s="36">
        <f t="shared" si="46"/>
        <v>23.55</v>
      </c>
      <c r="FD51" s="36">
        <f t="shared" si="46"/>
        <v>11.78</v>
      </c>
      <c r="FE51" s="36" t="str">
        <f t="shared" si="46"/>
        <v/>
      </c>
      <c r="FF51" s="36" t="str">
        <f t="shared" si="46"/>
        <v/>
      </c>
      <c r="FG51" s="36" t="str">
        <f t="shared" si="46"/>
        <v/>
      </c>
      <c r="FH51" s="37" t="str" cm="1">
        <f t="array" ref="FH51">_xlfn.IFS(EY51="", "No Data", EY51&lt;0, "Negative/Future", EY51=0, "Zero Days", EY51&lt;=3, "&lt; 3 Months", EY51&lt;=6, "3 to 6 Months", EY51&lt;=9, "6 to 9 Months", EY51&lt;=12, "9 to 12 Months", EY51&lt;=15, "12 to 15 Months", EY51&lt;=18, "15 to 18 Months", EY51&lt;=24, "18 to 24 Months", EY51&gt;24, "&gt; 24 Months")</f>
        <v>9 to 12 Months</v>
      </c>
      <c r="FI51" s="37" t="str" cm="1">
        <f t="array" ref="FI51">_xlfn.IFS(EZ51="", "No Data", EZ51&lt;0, "Negative/Future", EZ51=0, "Zero Days", EZ51&lt;=3, "&lt; 3 Months", EZ51&lt;=6, "3 to 6 Months", EZ51&lt;=9, "6 to 9 Months", EZ51&lt;=12, "9 to 12 Months", EZ51&lt;=15, "12 to 15 Months", EZ51&lt;=18, "15 to 18 Months", EZ51&lt;=24, "18 to 24 Months", EZ51&gt;24, "&gt; 24 Months")</f>
        <v>3 to 6 Months</v>
      </c>
      <c r="FJ51" s="37" t="str" cm="1">
        <f t="array" ref="FJ51">_xlfn.IFS(FA51="", "No Data", FA51&lt;0, "Negative/Future", FA51=0, "Zero Days", FA51&lt;=3, "&lt; 3 Months", FA51&lt;=6, "3 to 6 Months", FA51&lt;=9, "6 to 9 Months", FA51&lt;=12, "9 to 12 Months", FA51&lt;=15, "12 to 15 Months", FA51&lt;=18, "15 to 18 Months", FA51&lt;=24, "18 to 24 Months", FA51&gt;24, "&gt; 24 Months")</f>
        <v>18 to 24 Months</v>
      </c>
      <c r="FK51" s="37" t="str" cm="1">
        <f t="array" ref="FK51">_xlfn.IFS(FB51="", "No Data", FB51&lt;0, "Negative/Future", FB51=0, "Zero Days", FB51&lt;=3, "&lt; 3 Months", FB51&lt;=6, "3 to 6 Months", FB51&lt;=9, "6 to 9 Months", FB51&lt;=12, "9 to 12 Months", FB51&lt;=15, "12 to 15 Months", FB51&lt;=18, "15 to 18 Months", FB51&lt;=24, "18 to 24 Months", FB51&gt;24, "&gt; 24 Months")</f>
        <v>18 to 24 Months</v>
      </c>
      <c r="FL51" s="37" t="str" cm="1">
        <f t="array" ref="FL51">_xlfn.IFS(FC51="", "No Data", FC51&lt;0, "Negative/Future", FC51=0, "Zero Days", FC51&lt;=3, "&lt; 3 Months", FC51&lt;=6, "3 to 6 Months", FC51&lt;=9, "6 to 9 Months", FC51&lt;=12, "9 to 12 Months", FC51&lt;=15, "12 to 15 Months", FC51&lt;=18, "15 to 18 Months", FC51&lt;=24, "18 to 24 Months", FC51&gt;24, "&gt; 24 Months")</f>
        <v>18 to 24 Months</v>
      </c>
      <c r="FM51" s="37" t="str" cm="1">
        <f t="array" ref="FM51">_xlfn.IFS(FD51="", "No Data", FD51&lt;0, "Negative/Future", FD51=0, "Zero Days", FD51&lt;=3, "&lt; 3 Months", FD51&lt;=6, "3 to 6 Months", FD51&lt;=9, "6 to 9 Months", FD51&lt;=12, "9 to 12 Months", FD51&lt;=15, "12 to 15 Months", FD51&lt;=18, "15 to 18 Months", FD51&lt;=24, "18 to 24 Months", FD51&gt;24, "&gt; 24 Months")</f>
        <v>9 to 12 Months</v>
      </c>
      <c r="FN51" s="37" t="str" cm="1">
        <f t="array" ref="FN51">_xlfn.IFS(FE51="", "No Data", FE51&lt;0, "Negative/Future", FE51=0, "Zero Days", FE51&lt;=3, "&lt; 3 Months", FE51&lt;=6, "3 to 6 Months", FE51&lt;=9, "6 to 9 Months", FE51&lt;=12, "9 to 12 Months", FE51&lt;=15, "12 to 15 Months", FE51&lt;=18, "15 to 18 Months", FE51&lt;=24, "18 to 24 Months", FE51&gt;24, "&gt; 24 Months")</f>
        <v>No Data</v>
      </c>
      <c r="FO51" s="37" t="str" cm="1">
        <f t="array" ref="FO51">_xlfn.IFS(FG51="", "No Data", FG51&lt;0, "Negative/Future", FG51=0, "Zero Days", FG51&lt;=3, "&lt; 3 Months", FG51&lt;=6, "3 to 6 Months", FG51&lt;=9, "6 to 9 Months", FG51&lt;=12, "9 to 12 Months", FG51&lt;=15, "12 to 15 Months", FG51&lt;=18, "15 to 18 Months", FG51&lt;=24, "18 to 24 Months", FG51&gt;24, "&gt; 24 Months")</f>
        <v>No Data</v>
      </c>
      <c r="FP51" s="37" t="str" cm="1">
        <f t="array" ref="FP51">_xlfn.IFS(FF51="", "No Data", FF51&lt;0, "Negative/Future", FF51=0, "Zero Days", FF51&lt;=3, "&lt; 3 Months", FF51&lt;=6, "3 to 6 Months", FF51&lt;=9, "6 to 9 Months", FF51&lt;=12, "9 to 12 Months", FF51&lt;=15, "12 to 15 Months", FF51&lt;=18, "15 to 18 Months", FF51&lt;=24, "18 to 24 Months", FF51&gt;24, "&gt; 24 Months")</f>
        <v>No Data</v>
      </c>
      <c r="FQ51" s="29" t="s">
        <v>490</v>
      </c>
      <c r="FR51" s="29">
        <v>7979930284</v>
      </c>
      <c r="FS51" s="38" t="str">
        <f>VLOOKUP(_xlfn.XLOOKUP(B51,[1]MDA_Assets!D:D,[1]MDA_Assets!I:I,"",0),[1]Validation!$B$1:$C$8,2,0)</f>
        <v>A</v>
      </c>
      <c r="FT51" s="38" t="s">
        <v>296</v>
      </c>
      <c r="FU51" s="31" t="str">
        <f>_xlfn.XLOOKUP(B51,[1]MDA_Assets!D:D,[1]MDA_Assets!X:X,"",0)</f>
        <v>No</v>
      </c>
      <c r="FV51" s="39">
        <v>0</v>
      </c>
      <c r="FW51" s="39">
        <v>1</v>
      </c>
      <c r="FX51" s="39">
        <v>1</v>
      </c>
      <c r="FY51" s="39">
        <v>7</v>
      </c>
      <c r="FZ51" s="40">
        <f t="shared" si="6"/>
        <v>46389</v>
      </c>
      <c r="GA51" s="40">
        <f t="shared" si="6"/>
        <v>46204</v>
      </c>
      <c r="GB51" s="40">
        <f t="shared" si="7"/>
        <v>46754</v>
      </c>
      <c r="GC51" s="40">
        <f t="shared" si="8"/>
        <v>46166</v>
      </c>
      <c r="GD51" s="40">
        <f t="shared" si="9"/>
        <v>46754</v>
      </c>
      <c r="GE51" s="40">
        <f t="shared" si="10"/>
        <v>46389</v>
      </c>
      <c r="GF51" s="40" t="str">
        <f t="shared" si="39"/>
        <v/>
      </c>
      <c r="GG51" s="40" t="str">
        <f t="shared" si="39"/>
        <v/>
      </c>
      <c r="GH51" s="40" t="str">
        <f t="shared" si="39"/>
        <v/>
      </c>
      <c r="GI51" s="39">
        <f t="shared" si="40"/>
        <v>0</v>
      </c>
      <c r="GJ51" s="39">
        <f t="shared" si="41"/>
        <v>0</v>
      </c>
      <c r="GK51" s="39">
        <f t="shared" si="42"/>
        <v>0</v>
      </c>
      <c r="GL51" s="39">
        <f t="shared" si="43"/>
        <v>6</v>
      </c>
    </row>
    <row r="52" spans="1:194" x14ac:dyDescent="0.25">
      <c r="A52" s="19">
        <v>55</v>
      </c>
      <c r="B52" s="43" t="s">
        <v>491</v>
      </c>
      <c r="C52" s="43" t="s">
        <v>186</v>
      </c>
      <c r="D52" s="43" t="s">
        <v>187</v>
      </c>
      <c r="E52" s="43" t="s">
        <v>487</v>
      </c>
      <c r="F52" s="43" t="s">
        <v>488</v>
      </c>
      <c r="G52" s="43" t="s">
        <v>243</v>
      </c>
      <c r="H52" s="43" t="s">
        <v>291</v>
      </c>
      <c r="I52" s="43" t="s">
        <v>192</v>
      </c>
      <c r="J52" s="44">
        <f t="shared" si="12"/>
        <v>44753.770833333336</v>
      </c>
      <c r="K52" s="44">
        <v>44389.770833333336</v>
      </c>
      <c r="L52" s="44">
        <v>43899</v>
      </c>
      <c r="M52" s="43" t="s">
        <v>2069</v>
      </c>
      <c r="N52" s="43" t="s">
        <v>193</v>
      </c>
      <c r="O52" s="44">
        <v>46049.471990740742</v>
      </c>
      <c r="P52" s="43">
        <v>24645</v>
      </c>
      <c r="Q52" s="43">
        <v>12815</v>
      </c>
      <c r="R52" s="43">
        <v>11830</v>
      </c>
      <c r="S52" s="43" t="s">
        <v>194</v>
      </c>
      <c r="T52" s="44">
        <v>46040.770833333336</v>
      </c>
      <c r="U52" s="44">
        <v>46040.770833333336</v>
      </c>
      <c r="V52" s="44">
        <v>46040.770833333336</v>
      </c>
      <c r="W52" s="44">
        <v>46040.770833333336</v>
      </c>
      <c r="X52" s="44">
        <v>46040.770833333336</v>
      </c>
      <c r="Y52" s="44">
        <v>45539.770833333336</v>
      </c>
      <c r="Z52" s="43" t="s">
        <v>195</v>
      </c>
      <c r="AA52" s="43"/>
      <c r="AB52" s="43"/>
      <c r="AC52" s="43"/>
      <c r="AD52" s="43"/>
      <c r="AE52" s="43">
        <v>4</v>
      </c>
      <c r="AF52" s="43" t="s">
        <v>2070</v>
      </c>
      <c r="AG52" s="43" t="s">
        <v>2070</v>
      </c>
      <c r="AH52" s="43" t="s">
        <v>2071</v>
      </c>
      <c r="AI52" s="43" t="s">
        <v>2071</v>
      </c>
      <c r="AJ52" s="43" t="s">
        <v>2072</v>
      </c>
      <c r="AK52" s="43" t="s">
        <v>2070</v>
      </c>
      <c r="AL52" s="47">
        <v>46405</v>
      </c>
      <c r="AM52" s="47">
        <v>46220</v>
      </c>
      <c r="AN52" s="47">
        <v>46770</v>
      </c>
      <c r="AO52" s="47">
        <v>46770</v>
      </c>
      <c r="AP52" s="47">
        <v>46269</v>
      </c>
      <c r="AQ52" s="47">
        <v>46405</v>
      </c>
      <c r="AR52" s="48"/>
      <c r="AS52" s="48"/>
      <c r="AT52" s="48"/>
      <c r="AU52" s="43">
        <v>0</v>
      </c>
      <c r="AV52" s="43">
        <v>0</v>
      </c>
      <c r="AW52" s="43">
        <v>0</v>
      </c>
      <c r="AX52" s="51" t="s">
        <v>237</v>
      </c>
      <c r="AY52" s="51" t="s">
        <v>237</v>
      </c>
      <c r="AZ52" s="51" t="s">
        <v>198</v>
      </c>
      <c r="BA52" s="20">
        <f t="shared" ca="1" si="48"/>
        <v>0</v>
      </c>
      <c r="BB52" s="20">
        <f t="shared" ca="1" si="48"/>
        <v>0</v>
      </c>
      <c r="BC52" s="20">
        <f t="shared" ca="1" si="48"/>
        <v>0</v>
      </c>
      <c r="BD52" s="20">
        <f t="shared" ca="1" si="48"/>
        <v>0</v>
      </c>
      <c r="BE52" s="20">
        <f t="shared" ca="1" si="48"/>
        <v>0</v>
      </c>
      <c r="BF52" s="20">
        <f t="shared" ca="1" si="48"/>
        <v>0</v>
      </c>
      <c r="BG52" s="21" t="str">
        <f t="shared" ca="1" si="48"/>
        <v/>
      </c>
      <c r="BH52" s="21" t="str">
        <f t="shared" ca="1" si="48"/>
        <v/>
      </c>
      <c r="BI52" s="21" t="str">
        <f t="shared" ca="1" si="48"/>
        <v/>
      </c>
      <c r="BJ52" s="22">
        <f t="shared" ca="1" si="14"/>
        <v>0</v>
      </c>
      <c r="BK52" s="21">
        <f t="shared" si="15"/>
        <v>4</v>
      </c>
      <c r="BL52" s="22">
        <f t="shared" ca="1" si="16"/>
        <v>25151</v>
      </c>
      <c r="BM52" s="22">
        <f t="shared" ca="1" si="17"/>
        <v>13079</v>
      </c>
      <c r="BN52" s="23">
        <f t="shared" ca="1" si="18"/>
        <v>12072</v>
      </c>
      <c r="BO52" s="24">
        <f t="shared" ca="1" si="19"/>
        <v>506</v>
      </c>
      <c r="BP52" s="51" t="str">
        <f>_xlfn.XLOOKUP(E52,[1]Validation!E:E,[1]Validation!F:F,"")</f>
        <v>EG75</v>
      </c>
      <c r="BQ52" s="51" t="str">
        <f>_xlfn.XLOOKUP(BP52,[1]Validation!F:F,[1]Validation!G:G,"")</f>
        <v>EG55 to EG75</v>
      </c>
      <c r="BR52" s="52" t="str">
        <f>VLOOKUP(G52,[1]Validation!$B$1:$C$9,2,0)</f>
        <v>A</v>
      </c>
      <c r="BS52" s="51">
        <f t="shared" ca="1" si="20"/>
        <v>59</v>
      </c>
      <c r="BT52" s="53">
        <f>_xlfn.XLOOKUP(B52,'[2]1. All Calls'!$R:$R,'[2]1. All Calls'!$A:$A,"",0)</f>
        <v>46049.700127314798</v>
      </c>
      <c r="BU52" s="51" t="str">
        <f>_xlfn.XLOOKUP(B52,'[2]1. All Calls'!$R:$R,'[2]1. All Calls'!$F:$F,"",0)</f>
        <v>CC-01954719</v>
      </c>
      <c r="BV52" s="51" t="str">
        <f>_xlfn.XLOOKUP(B52,'[2]1. All Calls'!$R:$R,'[2]1. All Calls'!$J:$J,"",0)</f>
        <v>Sales Call</v>
      </c>
      <c r="BW52" s="53">
        <f>_xlfn.XLOOKUP(B52,'[2]Sch Calls'!$R:$R,'[2]Sch Calls'!$A:$A,"",0)</f>
        <v>45031.536111111112</v>
      </c>
      <c r="BX52" s="51">
        <f>_xlfn.XLOOKUP(B52,'[2]Sch Calls'!$R:$R,'[2]Sch Calls'!$B:$B,"",0)</f>
        <v>11601</v>
      </c>
      <c r="BY52" s="51" t="str">
        <f t="shared" si="21"/>
        <v>18-Jul-26</v>
      </c>
      <c r="BZ52" s="51" t="str">
        <f t="shared" si="21"/>
        <v>18-Jul-26</v>
      </c>
      <c r="CA52" s="51" t="str">
        <f t="shared" si="22"/>
        <v>21-Oct-26</v>
      </c>
      <c r="CB52" s="51" t="str">
        <f t="shared" si="23"/>
        <v>19-Jul-27</v>
      </c>
      <c r="CC52" s="51" t="str">
        <f t="shared" si="24"/>
        <v>05-Sep-26</v>
      </c>
      <c r="CD52" s="51" t="str">
        <f t="shared" si="25"/>
        <v>19-Jan-27</v>
      </c>
      <c r="CE52" s="51">
        <f t="shared" ca="1" si="26"/>
        <v>135</v>
      </c>
      <c r="CF52" s="51">
        <f t="shared" ca="1" si="26"/>
        <v>135</v>
      </c>
      <c r="CG52" s="51">
        <f t="shared" ca="1" si="27"/>
        <v>135</v>
      </c>
      <c r="CH52" s="51">
        <f t="shared" ca="1" si="28"/>
        <v>135</v>
      </c>
      <c r="CI52" s="51">
        <f t="shared" ca="1" si="29"/>
        <v>636</v>
      </c>
      <c r="CJ52" s="51">
        <f t="shared" ca="1" si="30"/>
        <v>135</v>
      </c>
      <c r="CK52" s="51">
        <f t="shared" ca="1" si="44"/>
        <v>540</v>
      </c>
      <c r="CL52" s="51">
        <f t="shared" ca="1" si="44"/>
        <v>540</v>
      </c>
      <c r="CM52" s="51">
        <f t="shared" ca="1" si="44"/>
        <v>540</v>
      </c>
      <c r="CN52" s="51">
        <f t="shared" ca="1" si="44"/>
        <v>540</v>
      </c>
      <c r="CO52" s="51">
        <f t="shared" ca="1" si="44"/>
        <v>2544</v>
      </c>
      <c r="CP52" s="51">
        <f t="shared" ca="1" si="44"/>
        <v>540</v>
      </c>
      <c r="CQ52" s="51">
        <f t="shared" ca="1" si="45"/>
        <v>3342</v>
      </c>
      <c r="CR52" s="51">
        <f t="shared" ca="1" si="45"/>
        <v>3342</v>
      </c>
      <c r="CS52" s="51">
        <f t="shared" ca="1" si="45"/>
        <v>5342</v>
      </c>
      <c r="CT52" s="51">
        <f t="shared" ca="1" si="45"/>
        <v>5342</v>
      </c>
      <c r="CU52" s="51">
        <f t="shared" ca="1" si="45"/>
        <v>1023</v>
      </c>
      <c r="CV52" s="54">
        <f t="shared" ca="1" si="45"/>
        <v>3342</v>
      </c>
      <c r="CW52" s="25" t="s">
        <v>212</v>
      </c>
      <c r="CX52" s="55">
        <v>0.52</v>
      </c>
      <c r="CY52" s="55"/>
      <c r="CZ52" s="26">
        <v>0</v>
      </c>
      <c r="DA52" s="26">
        <v>0</v>
      </c>
      <c r="DB52" s="26">
        <v>0</v>
      </c>
      <c r="DC52" s="26">
        <v>0</v>
      </c>
      <c r="DD52" s="26">
        <v>0</v>
      </c>
      <c r="DE52" s="26">
        <v>0</v>
      </c>
      <c r="DF52" s="26">
        <v>0</v>
      </c>
      <c r="DG52" s="26">
        <v>0</v>
      </c>
      <c r="DH52" s="26">
        <v>0</v>
      </c>
      <c r="DI52" s="26">
        <v>0</v>
      </c>
      <c r="DJ52" s="26">
        <v>0</v>
      </c>
      <c r="DK52" s="26">
        <v>0</v>
      </c>
      <c r="DL52" s="27">
        <f t="shared" si="31"/>
        <v>46124.700127314798</v>
      </c>
      <c r="DM52" s="28">
        <f t="shared" ca="1" si="32"/>
        <v>1</v>
      </c>
      <c r="DN52" s="56">
        <f>_xlfn.XLOOKUP(B52,'[2]1. All Calls'!$R:$R,'[2]1. All Calls'!$A:$A,"",0)</f>
        <v>46049.700127314798</v>
      </c>
      <c r="DO52" s="57" t="str">
        <f ca="1">VLOOKUP(DM52,[1]Validation!$B$20:$C$25,2,0)</f>
        <v>Above 3 months</v>
      </c>
      <c r="DP52" s="58" t="str">
        <f>_xlfn.XLOOKUP(B52,'[1]Active AMCs- Dealer'!E:E,'[1]Active AMCs- Dealer'!L:L,"Not in AMC",0)</f>
        <v>Not in AMC</v>
      </c>
      <c r="DQ52" s="50" t="s">
        <v>238</v>
      </c>
      <c r="DR52" s="29" t="str">
        <f>_xlfn.XLOOKUP(B52,'[2]1. All Calls'!$R:$R,'[2]1. All Calls'!$F:$F,"",0)</f>
        <v>CC-01954719</v>
      </c>
      <c r="DS52" s="29" t="str">
        <f>_xlfn.XLOOKUP(B52,'[2]1. All Calls'!$R:$R,'[2]1. All Calls'!$AB:$AB,"",0)</f>
        <v>Sales call carried out for HMR update</v>
      </c>
      <c r="DT52" s="30">
        <f>_xlfn.XLOOKUP(DR52,'[2]1. All Calls'!$F:$F,'[2]1. All Calls'!$A:$A,"",0)</f>
        <v>46049.700127314798</v>
      </c>
      <c r="DU52" s="31">
        <f>_xlfn.XLOOKUP(DR52,'[2]1. All Calls'!$F:$F,'[2]1. All Calls'!$B:$B,"",0)</f>
        <v>24645</v>
      </c>
      <c r="DV52" s="31">
        <f>_xlfn.XLOOKUP(B52,[1]MDA_Assets!D:D,[1]MDA_Assets!N:N,"",0)</f>
        <v>12815</v>
      </c>
      <c r="DW52" s="31">
        <f>_xlfn.XLOOKUP(B52,[1]MDA_Assets!D:D,[1]MDA_Assets!O:O,"",0)</f>
        <v>11830</v>
      </c>
      <c r="DX52" s="32" t="str">
        <f>_xlfn.XLOOKUP(B52,[1]MDA_Assets!D:D,[1]MDA_Assets!Q:Q,"",0)</f>
        <v>Synthetic</v>
      </c>
      <c r="DY52" s="33">
        <f>_xlfn.XLOOKUP(B52,[1]MDA_Assets!D:D,[1]MDA_Assets!R:R,"",0)</f>
        <v>46041</v>
      </c>
      <c r="DZ52" s="33">
        <f>_xlfn.XLOOKUP(B52,[1]MDA_Assets!D:D,[1]MDA_Assets!S:S,"",0)</f>
        <v>46041</v>
      </c>
      <c r="EA52" s="33">
        <f>_xlfn.XLOOKUP(B52,[1]MDA_Assets!D:D,[1]MDA_Assets!T:T,"",0)</f>
        <v>46041</v>
      </c>
      <c r="EB52" s="33">
        <f>_xlfn.XLOOKUP(B52,[1]MDA_Assets!D:D,[1]MDA_Assets!U:U,"",0)</f>
        <v>46041</v>
      </c>
      <c r="EC52" s="33">
        <f>_xlfn.XLOOKUP(B52,[1]MDA_Assets!D:D,[1]MDA_Assets!V:V,"",0)</f>
        <v>46041</v>
      </c>
      <c r="ED52" s="33">
        <f>_xlfn.XLOOKUP(B52,[1]MDA_Assets!D:D,[1]MDA_Assets!W:W,"",0)</f>
        <v>45540</v>
      </c>
      <c r="EE52" s="32" t="str">
        <f>_xlfn.XLOOKUP(B52,[1]MDA_Assets!D:D,[1]MDA_Assets!X:X,"",0)</f>
        <v>No</v>
      </c>
      <c r="EF52" s="33">
        <f>_xlfn.XLOOKUP(B52,[1]MDA_Assets!D:D,[1]MDA_Assets!Y:Y,"",0)</f>
        <v>0</v>
      </c>
      <c r="EG52" s="33">
        <f>_xlfn.XLOOKUP(B52,[1]MDA_Assets!D:D,[1]MDA_Assets!Z:Z,"",0)</f>
        <v>0</v>
      </c>
      <c r="EH52" s="33">
        <f>_xlfn.XLOOKUP(B52,[1]MDA_Assets!D:D,[1]MDA_Assets!AA:AA,"",0)</f>
        <v>0</v>
      </c>
      <c r="EI52" s="34">
        <f>_xlfn.XLOOKUP(B52,[1]MDA_Assets!D:D,[1]MDA_Assets!P:P,"",0)</f>
        <v>4</v>
      </c>
      <c r="EJ52" s="35" t="str">
        <f>_xlfn.XLOOKUP(B52,[1]MDA_Assets!D:D,[1]MDA_Assets!AB:AB,"",0)</f>
        <v>3882</v>
      </c>
      <c r="EK52" s="35" t="str">
        <f>_xlfn.XLOOKUP(B52,[1]MDA_Assets!D:D,[1]MDA_Assets!AC:AC,"",0)</f>
        <v>3882</v>
      </c>
      <c r="EL52" s="35" t="str">
        <f>_xlfn.XLOOKUP(B52,[1]MDA_Assets!D:D,[1]MDA_Assets!AD:AD,"",0)</f>
        <v>5882</v>
      </c>
      <c r="EM52" s="35" t="str">
        <f>_xlfn.XLOOKUP(B52,[1]MDA_Assets!D:D,[1]MDA_Assets!AE:AE,"",0)</f>
        <v>5882</v>
      </c>
      <c r="EN52" s="35" t="str">
        <f>_xlfn.XLOOKUP(B52,[1]MDA_Assets!D:D,[1]MDA_Assets!AF:AF,"",0)</f>
        <v>3567</v>
      </c>
      <c r="EO52" s="35" t="str">
        <f>_xlfn.XLOOKUP(B52,[1]MDA_Assets!D:D,[1]MDA_Assets!AG:AG,"",0)</f>
        <v>3882</v>
      </c>
      <c r="EP52" s="36">
        <f t="shared" si="33"/>
        <v>365</v>
      </c>
      <c r="EQ52" s="36">
        <f t="shared" si="33"/>
        <v>180</v>
      </c>
      <c r="ER52" s="36">
        <f t="shared" si="34"/>
        <v>730</v>
      </c>
      <c r="ES52" s="36">
        <f t="shared" si="35"/>
        <v>730</v>
      </c>
      <c r="ET52" s="36">
        <f t="shared" si="36"/>
        <v>730</v>
      </c>
      <c r="EU52" s="36">
        <f t="shared" si="37"/>
        <v>365</v>
      </c>
      <c r="EV52" s="36" t="str">
        <f t="shared" si="38"/>
        <v/>
      </c>
      <c r="EW52" s="36" t="str">
        <f t="shared" si="3"/>
        <v/>
      </c>
      <c r="EX52" s="36" t="str">
        <f t="shared" si="4"/>
        <v/>
      </c>
      <c r="EY52" s="36">
        <f t="shared" si="47"/>
        <v>11.78</v>
      </c>
      <c r="EZ52" s="36">
        <f t="shared" si="47"/>
        <v>5.81</v>
      </c>
      <c r="FA52" s="36">
        <f t="shared" si="47"/>
        <v>23.55</v>
      </c>
      <c r="FB52" s="36">
        <f t="shared" si="46"/>
        <v>23.55</v>
      </c>
      <c r="FC52" s="36">
        <f t="shared" si="46"/>
        <v>23.55</v>
      </c>
      <c r="FD52" s="36">
        <f t="shared" si="46"/>
        <v>11.78</v>
      </c>
      <c r="FE52" s="36" t="str">
        <f t="shared" si="46"/>
        <v/>
      </c>
      <c r="FF52" s="36" t="str">
        <f t="shared" si="46"/>
        <v/>
      </c>
      <c r="FG52" s="36" t="str">
        <f t="shared" si="46"/>
        <v/>
      </c>
      <c r="FH52" s="37" t="str" cm="1">
        <f t="array" ref="FH52">_xlfn.IFS(EY52="", "No Data", EY52&lt;0, "Negative/Future", EY52=0, "Zero Days", EY52&lt;=3, "&lt; 3 Months", EY52&lt;=6, "3 to 6 Months", EY52&lt;=9, "6 to 9 Months", EY52&lt;=12, "9 to 12 Months", EY52&lt;=15, "12 to 15 Months", EY52&lt;=18, "15 to 18 Months", EY52&lt;=24, "18 to 24 Months", EY52&gt;24, "&gt; 24 Months")</f>
        <v>9 to 12 Months</v>
      </c>
      <c r="FI52" s="37" t="str" cm="1">
        <f t="array" ref="FI52">_xlfn.IFS(EZ52="", "No Data", EZ52&lt;0, "Negative/Future", EZ52=0, "Zero Days", EZ52&lt;=3, "&lt; 3 Months", EZ52&lt;=6, "3 to 6 Months", EZ52&lt;=9, "6 to 9 Months", EZ52&lt;=12, "9 to 12 Months", EZ52&lt;=15, "12 to 15 Months", EZ52&lt;=18, "15 to 18 Months", EZ52&lt;=24, "18 to 24 Months", EZ52&gt;24, "&gt; 24 Months")</f>
        <v>3 to 6 Months</v>
      </c>
      <c r="FJ52" s="37" t="str" cm="1">
        <f t="array" ref="FJ52">_xlfn.IFS(FA52="", "No Data", FA52&lt;0, "Negative/Future", FA52=0, "Zero Days", FA52&lt;=3, "&lt; 3 Months", FA52&lt;=6, "3 to 6 Months", FA52&lt;=9, "6 to 9 Months", FA52&lt;=12, "9 to 12 Months", FA52&lt;=15, "12 to 15 Months", FA52&lt;=18, "15 to 18 Months", FA52&lt;=24, "18 to 24 Months", FA52&gt;24, "&gt; 24 Months")</f>
        <v>18 to 24 Months</v>
      </c>
      <c r="FK52" s="37" t="str" cm="1">
        <f t="array" ref="FK52">_xlfn.IFS(FB52="", "No Data", FB52&lt;0, "Negative/Future", FB52=0, "Zero Days", FB52&lt;=3, "&lt; 3 Months", FB52&lt;=6, "3 to 6 Months", FB52&lt;=9, "6 to 9 Months", FB52&lt;=12, "9 to 12 Months", FB52&lt;=15, "12 to 15 Months", FB52&lt;=18, "15 to 18 Months", FB52&lt;=24, "18 to 24 Months", FB52&gt;24, "&gt; 24 Months")</f>
        <v>18 to 24 Months</v>
      </c>
      <c r="FL52" s="37" t="str" cm="1">
        <f t="array" ref="FL52">_xlfn.IFS(FC52="", "No Data", FC52&lt;0, "Negative/Future", FC52=0, "Zero Days", FC52&lt;=3, "&lt; 3 Months", FC52&lt;=6, "3 to 6 Months", FC52&lt;=9, "6 to 9 Months", FC52&lt;=12, "9 to 12 Months", FC52&lt;=15, "12 to 15 Months", FC52&lt;=18, "15 to 18 Months", FC52&lt;=24, "18 to 24 Months", FC52&gt;24, "&gt; 24 Months")</f>
        <v>18 to 24 Months</v>
      </c>
      <c r="FM52" s="37" t="str" cm="1">
        <f t="array" ref="FM52">_xlfn.IFS(FD52="", "No Data", FD52&lt;0, "Negative/Future", FD52=0, "Zero Days", FD52&lt;=3, "&lt; 3 Months", FD52&lt;=6, "3 to 6 Months", FD52&lt;=9, "6 to 9 Months", FD52&lt;=12, "9 to 12 Months", FD52&lt;=15, "12 to 15 Months", FD52&lt;=18, "15 to 18 Months", FD52&lt;=24, "18 to 24 Months", FD52&gt;24, "&gt; 24 Months")</f>
        <v>9 to 12 Months</v>
      </c>
      <c r="FN52" s="37" t="str" cm="1">
        <f t="array" ref="FN52">_xlfn.IFS(FE52="", "No Data", FE52&lt;0, "Negative/Future", FE52=0, "Zero Days", FE52&lt;=3, "&lt; 3 Months", FE52&lt;=6, "3 to 6 Months", FE52&lt;=9, "6 to 9 Months", FE52&lt;=12, "9 to 12 Months", FE52&lt;=15, "12 to 15 Months", FE52&lt;=18, "15 to 18 Months", FE52&lt;=24, "18 to 24 Months", FE52&gt;24, "&gt; 24 Months")</f>
        <v>No Data</v>
      </c>
      <c r="FO52" s="37" t="str" cm="1">
        <f t="array" ref="FO52">_xlfn.IFS(FG52="", "No Data", FG52&lt;0, "Negative/Future", FG52=0, "Zero Days", FG52&lt;=3, "&lt; 3 Months", FG52&lt;=6, "3 to 6 Months", FG52&lt;=9, "6 to 9 Months", FG52&lt;=12, "9 to 12 Months", FG52&lt;=15, "12 to 15 Months", FG52&lt;=18, "15 to 18 Months", FG52&lt;=24, "18 to 24 Months", FG52&gt;24, "&gt; 24 Months")</f>
        <v>No Data</v>
      </c>
      <c r="FP52" s="37" t="str" cm="1">
        <f t="array" ref="FP52">_xlfn.IFS(FF52="", "No Data", FF52&lt;0, "Negative/Future", FF52=0, "Zero Days", FF52&lt;=3, "&lt; 3 Months", FF52&lt;=6, "3 to 6 Months", FF52&lt;=9, "6 to 9 Months", FF52&lt;=12, "9 to 12 Months", FF52&lt;=15, "12 to 15 Months", FF52&lt;=18, "15 to 18 Months", FF52&lt;=24, "18 to 24 Months", FF52&gt;24, "&gt; 24 Months")</f>
        <v>No Data</v>
      </c>
      <c r="FQ52" s="29" t="s">
        <v>490</v>
      </c>
      <c r="FR52" s="29">
        <v>7979930284</v>
      </c>
      <c r="FS52" s="38" t="str">
        <f>VLOOKUP(_xlfn.XLOOKUP(B52,[1]MDA_Assets!D:D,[1]MDA_Assets!I:I,"",0),[1]Validation!$B$1:$C$8,2,0)</f>
        <v>A</v>
      </c>
      <c r="FT52" s="38" t="s">
        <v>296</v>
      </c>
      <c r="FU52" s="31" t="str">
        <f>_xlfn.XLOOKUP(B52,[1]MDA_Assets!D:D,[1]MDA_Assets!X:X,"",0)</f>
        <v>No</v>
      </c>
      <c r="FV52" s="39">
        <v>0</v>
      </c>
      <c r="FW52" s="39">
        <v>0</v>
      </c>
      <c r="FX52" s="39">
        <v>0</v>
      </c>
      <c r="FY52" s="39">
        <v>9</v>
      </c>
      <c r="FZ52" s="40">
        <f t="shared" si="6"/>
        <v>46406</v>
      </c>
      <c r="GA52" s="40">
        <f t="shared" si="6"/>
        <v>46221</v>
      </c>
      <c r="GB52" s="40">
        <f t="shared" si="7"/>
        <v>46771</v>
      </c>
      <c r="GC52" s="40">
        <f t="shared" si="8"/>
        <v>46771</v>
      </c>
      <c r="GD52" s="40">
        <f t="shared" si="9"/>
        <v>46771</v>
      </c>
      <c r="GE52" s="40">
        <f t="shared" si="10"/>
        <v>45905</v>
      </c>
      <c r="GF52" s="40" t="str">
        <f t="shared" si="39"/>
        <v/>
      </c>
      <c r="GG52" s="40" t="str">
        <f t="shared" si="39"/>
        <v/>
      </c>
      <c r="GH52" s="40" t="str">
        <f t="shared" si="39"/>
        <v/>
      </c>
      <c r="GI52" s="39">
        <f t="shared" si="40"/>
        <v>1</v>
      </c>
      <c r="GJ52" s="39">
        <f t="shared" si="41"/>
        <v>0</v>
      </c>
      <c r="GK52" s="39">
        <f t="shared" si="42"/>
        <v>0</v>
      </c>
      <c r="GL52" s="39">
        <f t="shared" si="43"/>
        <v>5</v>
      </c>
    </row>
    <row r="53" spans="1:194" x14ac:dyDescent="0.25">
      <c r="A53" s="19">
        <v>56</v>
      </c>
      <c r="B53" s="43" t="s">
        <v>492</v>
      </c>
      <c r="C53" s="43" t="s">
        <v>254</v>
      </c>
      <c r="D53" s="43" t="s">
        <v>241</v>
      </c>
      <c r="E53" s="43" t="s">
        <v>2073</v>
      </c>
      <c r="F53" s="43" t="s">
        <v>493</v>
      </c>
      <c r="G53" s="43" t="s">
        <v>190</v>
      </c>
      <c r="H53" s="43" t="s">
        <v>494</v>
      </c>
      <c r="I53" s="43" t="s">
        <v>192</v>
      </c>
      <c r="J53" s="44">
        <f t="shared" si="12"/>
        <v>44491.534722222219</v>
      </c>
      <c r="K53" s="44">
        <v>44127.534722222219</v>
      </c>
      <c r="L53" s="44">
        <v>43812</v>
      </c>
      <c r="M53" s="43" t="s">
        <v>2714</v>
      </c>
      <c r="N53" s="43" t="s">
        <v>226</v>
      </c>
      <c r="O53" s="44">
        <v>46128.356770833336</v>
      </c>
      <c r="P53" s="43">
        <v>34447</v>
      </c>
      <c r="Q53" s="43">
        <v>19979</v>
      </c>
      <c r="R53" s="43">
        <v>14468</v>
      </c>
      <c r="S53" s="43" t="s">
        <v>206</v>
      </c>
      <c r="T53" s="44">
        <v>46020.770833333336</v>
      </c>
      <c r="U53" s="44">
        <v>46020.770833333336</v>
      </c>
      <c r="V53" s="44">
        <v>46020.770833333336</v>
      </c>
      <c r="W53" s="44">
        <v>46020.770833333336</v>
      </c>
      <c r="X53" s="44">
        <v>46020.770833333336</v>
      </c>
      <c r="Y53" s="44">
        <v>46020.770833333336</v>
      </c>
      <c r="Z53" s="43" t="s">
        <v>195</v>
      </c>
      <c r="AA53" s="43"/>
      <c r="AB53" s="43"/>
      <c r="AC53" s="43"/>
      <c r="AD53" s="43"/>
      <c r="AE53" s="43">
        <v>4</v>
      </c>
      <c r="AF53" s="43" t="s">
        <v>2715</v>
      </c>
      <c r="AG53" s="43" t="s">
        <v>2715</v>
      </c>
      <c r="AH53" s="43" t="s">
        <v>2716</v>
      </c>
      <c r="AI53" s="43" t="s">
        <v>2717</v>
      </c>
      <c r="AJ53" s="43" t="s">
        <v>2718</v>
      </c>
      <c r="AK53" s="43" t="s">
        <v>2717</v>
      </c>
      <c r="AL53" s="49">
        <v>46200</v>
      </c>
      <c r="AM53" s="49">
        <v>46200</v>
      </c>
      <c r="AN53" s="47">
        <v>46385</v>
      </c>
      <c r="AO53" s="47">
        <v>46385</v>
      </c>
      <c r="AP53" s="47">
        <v>46750</v>
      </c>
      <c r="AQ53" s="47">
        <v>46385</v>
      </c>
      <c r="AR53" s="48"/>
      <c r="AS53" s="48"/>
      <c r="AT53" s="48"/>
      <c r="AU53" s="43">
        <v>0</v>
      </c>
      <c r="AV53" s="43">
        <v>0</v>
      </c>
      <c r="AW53" s="43">
        <v>1</v>
      </c>
      <c r="AX53" s="51" t="s">
        <v>421</v>
      </c>
      <c r="AY53" s="51" t="s">
        <v>237</v>
      </c>
      <c r="AZ53" s="51" t="s">
        <v>198</v>
      </c>
      <c r="BA53" s="20">
        <f t="shared" ca="1" si="48"/>
        <v>1</v>
      </c>
      <c r="BB53" s="20">
        <f t="shared" ca="1" si="48"/>
        <v>1</v>
      </c>
      <c r="BC53" s="20">
        <f t="shared" ca="1" si="48"/>
        <v>0</v>
      </c>
      <c r="BD53" s="20">
        <f t="shared" ca="1" si="48"/>
        <v>0</v>
      </c>
      <c r="BE53" s="20">
        <f t="shared" ca="1" si="48"/>
        <v>0</v>
      </c>
      <c r="BF53" s="20">
        <f t="shared" ca="1" si="48"/>
        <v>0</v>
      </c>
      <c r="BG53" s="21" t="str">
        <f t="shared" ca="1" si="48"/>
        <v/>
      </c>
      <c r="BH53" s="21" t="str">
        <f t="shared" ca="1" si="48"/>
        <v/>
      </c>
      <c r="BI53" s="21" t="str">
        <f t="shared" ca="1" si="48"/>
        <v/>
      </c>
      <c r="BJ53" s="22">
        <f t="shared" ca="1" si="14"/>
        <v>2</v>
      </c>
      <c r="BK53" s="21">
        <f t="shared" si="15"/>
        <v>4</v>
      </c>
      <c r="BL53" s="22">
        <f t="shared" ca="1" si="16"/>
        <v>34638</v>
      </c>
      <c r="BM53" s="22">
        <f t="shared" ca="1" si="17"/>
        <v>20090</v>
      </c>
      <c r="BN53" s="23">
        <f t="shared" ca="1" si="18"/>
        <v>14548</v>
      </c>
      <c r="BO53" s="24">
        <f t="shared" ca="1" si="19"/>
        <v>191</v>
      </c>
      <c r="BP53" s="51" t="str">
        <f>_xlfn.XLOOKUP(E53,[1]Validation!E:E,[1]Validation!F:F,"")</f>
        <v>EN11</v>
      </c>
      <c r="BQ53" s="51" t="str">
        <f>_xlfn.XLOOKUP(BP53,[1]Validation!F:F,[1]Validation!G:G,"")</f>
        <v>EN11 to EN22</v>
      </c>
      <c r="BR53" s="52" t="str">
        <f>VLOOKUP(G53,[1]Validation!$B$1:$C$9,2,0)</f>
        <v>B</v>
      </c>
      <c r="BS53" s="51">
        <f t="shared" ca="1" si="20"/>
        <v>67</v>
      </c>
      <c r="BT53" s="53">
        <f>_xlfn.XLOOKUP(B53,'[2]1. All Calls'!$R:$R,'[2]1. All Calls'!$A:$A,"",0)</f>
        <v>46118.275277777801</v>
      </c>
      <c r="BU53" s="51" t="str">
        <f>_xlfn.XLOOKUP(B53,'[2]1. All Calls'!$R:$R,'[2]1. All Calls'!$F:$F,"",0)</f>
        <v>CC-02036702</v>
      </c>
      <c r="BV53" s="51" t="str">
        <f>_xlfn.XLOOKUP(B53,'[2]1. All Calls'!$R:$R,'[2]1. All Calls'!$J:$J,"",0)</f>
        <v>Schedule Service - AMC</v>
      </c>
      <c r="BW53" s="53">
        <f>_xlfn.XLOOKUP(B53,'[2]Sch Calls'!$R:$R,'[2]Sch Calls'!$A:$A,"",0)</f>
        <v>46021.654814814799</v>
      </c>
      <c r="BX53" s="51">
        <f>_xlfn.XLOOKUP(B53,'[2]Sch Calls'!$R:$R,'[2]Sch Calls'!$B:$B,"",0)</f>
        <v>34021</v>
      </c>
      <c r="BY53" s="51" t="str">
        <f t="shared" si="21"/>
        <v>28-Jun-26</v>
      </c>
      <c r="BZ53" s="51" t="str">
        <f t="shared" si="21"/>
        <v>28-Jun-26</v>
      </c>
      <c r="CA53" s="51" t="str">
        <f t="shared" si="22"/>
        <v>01-Oct-26</v>
      </c>
      <c r="CB53" s="51" t="str">
        <f t="shared" si="23"/>
        <v>29-Jun-27</v>
      </c>
      <c r="CC53" s="51" t="str">
        <f t="shared" si="24"/>
        <v>30-Dec-27</v>
      </c>
      <c r="CD53" s="51" t="str">
        <f t="shared" si="25"/>
        <v>30-Dec-26</v>
      </c>
      <c r="CE53" s="51">
        <f t="shared" ca="1" si="26"/>
        <v>155</v>
      </c>
      <c r="CF53" s="51">
        <f t="shared" ca="1" si="26"/>
        <v>155</v>
      </c>
      <c r="CG53" s="51">
        <f t="shared" ca="1" si="27"/>
        <v>155</v>
      </c>
      <c r="CH53" s="51">
        <f t="shared" ca="1" si="28"/>
        <v>155</v>
      </c>
      <c r="CI53" s="51">
        <f t="shared" ca="1" si="29"/>
        <v>155</v>
      </c>
      <c r="CJ53" s="51">
        <f t="shared" ca="1" si="30"/>
        <v>155</v>
      </c>
      <c r="CK53" s="51">
        <f t="shared" ca="1" si="44"/>
        <v>620</v>
      </c>
      <c r="CL53" s="51">
        <f t="shared" ca="1" si="44"/>
        <v>620</v>
      </c>
      <c r="CM53" s="51">
        <f t="shared" ca="1" si="44"/>
        <v>620</v>
      </c>
      <c r="CN53" s="51">
        <f t="shared" ca="1" si="44"/>
        <v>620</v>
      </c>
      <c r="CO53" s="51">
        <f t="shared" ca="1" si="44"/>
        <v>620</v>
      </c>
      <c r="CP53" s="51">
        <f t="shared" ca="1" si="44"/>
        <v>620</v>
      </c>
      <c r="CQ53" s="51">
        <f t="shared" ca="1" si="45"/>
        <v>954</v>
      </c>
      <c r="CR53" s="51">
        <f t="shared" ca="1" si="45"/>
        <v>954</v>
      </c>
      <c r="CS53" s="51">
        <f t="shared" ca="1" si="45"/>
        <v>2952</v>
      </c>
      <c r="CT53" s="51">
        <f t="shared" ca="1" si="45"/>
        <v>2954</v>
      </c>
      <c r="CU53" s="51">
        <f t="shared" ca="1" si="45"/>
        <v>6954</v>
      </c>
      <c r="CV53" s="54">
        <f t="shared" ca="1" si="45"/>
        <v>2954</v>
      </c>
      <c r="CW53" s="25" t="s">
        <v>212</v>
      </c>
      <c r="CX53" s="55">
        <v>0.57999999999999996</v>
      </c>
      <c r="CY53" s="55"/>
      <c r="CZ53" s="26">
        <v>0</v>
      </c>
      <c r="DA53" s="26">
        <v>0</v>
      </c>
      <c r="DB53" s="26">
        <v>0</v>
      </c>
      <c r="DC53" s="26">
        <v>0</v>
      </c>
      <c r="DD53" s="26">
        <v>0</v>
      </c>
      <c r="DE53" s="26">
        <v>0</v>
      </c>
      <c r="DF53" s="26">
        <v>0</v>
      </c>
      <c r="DG53" s="26">
        <v>0</v>
      </c>
      <c r="DH53" s="26">
        <v>0</v>
      </c>
      <c r="DI53" s="26">
        <v>0</v>
      </c>
      <c r="DJ53" s="26">
        <v>0</v>
      </c>
      <c r="DK53" s="26">
        <v>0</v>
      </c>
      <c r="DL53" s="27">
        <f t="shared" si="31"/>
        <v>46193.275277777801</v>
      </c>
      <c r="DM53" s="28">
        <f t="shared" ca="1" si="32"/>
        <v>0</v>
      </c>
      <c r="DN53" s="56">
        <f>_xlfn.XLOOKUP(B53,'[2]1. All Calls'!$R:$R,'[2]1. All Calls'!$A:$A,"",0)</f>
        <v>46118.275277777801</v>
      </c>
      <c r="DO53" s="57" t="str">
        <f ca="1">VLOOKUP(DM53,[1]Validation!$B$20:$C$25,2,0)</f>
        <v>Within 3 months</v>
      </c>
      <c r="DP53" s="58" t="str">
        <f>_xlfn.XLOOKUP(B53,'[1]Active AMCs- Dealer'!E:E,'[1]Active AMCs- Dealer'!L:L,"Not in AMC",0)</f>
        <v>AMC</v>
      </c>
      <c r="DQ53" s="58"/>
      <c r="DR53" s="29" t="str">
        <f>_xlfn.XLOOKUP(B53,'[2]1. All Calls'!$R:$R,'[2]1. All Calls'!$F:$F,"",0)</f>
        <v>CC-02036702</v>
      </c>
      <c r="DS53" s="29" t="str">
        <f>_xlfn.XLOOKUP(B53,'[2]1. All Calls'!$R:$R,'[2]1. All Calls'!$AB:$AB,"",0)</f>
        <v>AMC visit carried out</v>
      </c>
      <c r="DT53" s="30">
        <f>_xlfn.XLOOKUP(DR53,'[2]1. All Calls'!$F:$F,'[2]1. All Calls'!$A:$A,"",0)</f>
        <v>46118.275277777801</v>
      </c>
      <c r="DU53" s="31">
        <f>_xlfn.XLOOKUP(DR53,'[2]1. All Calls'!$F:$F,'[2]1. All Calls'!$B:$B,"",0)</f>
        <v>34447</v>
      </c>
      <c r="DV53" s="31">
        <f>_xlfn.XLOOKUP(B53,[1]MDA_Assets!D:D,[1]MDA_Assets!N:N,"",0)</f>
        <v>19979</v>
      </c>
      <c r="DW53" s="31">
        <f>_xlfn.XLOOKUP(B53,[1]MDA_Assets!D:D,[1]MDA_Assets!O:O,"",0)</f>
        <v>14468</v>
      </c>
      <c r="DX53" s="32" t="str">
        <f>_xlfn.XLOOKUP(B53,[1]MDA_Assets!D:D,[1]MDA_Assets!Q:Q,"",0)</f>
        <v>XD</v>
      </c>
      <c r="DY53" s="33">
        <f>_xlfn.XLOOKUP(B53,[1]MDA_Assets!D:D,[1]MDA_Assets!R:R,"",0)</f>
        <v>46021</v>
      </c>
      <c r="DZ53" s="33">
        <f>_xlfn.XLOOKUP(B53,[1]MDA_Assets!D:D,[1]MDA_Assets!S:S,"",0)</f>
        <v>46021</v>
      </c>
      <c r="EA53" s="33">
        <f>_xlfn.XLOOKUP(B53,[1]MDA_Assets!D:D,[1]MDA_Assets!T:T,"",0)</f>
        <v>46021</v>
      </c>
      <c r="EB53" s="33">
        <f>_xlfn.XLOOKUP(B53,[1]MDA_Assets!D:D,[1]MDA_Assets!U:U,"",0)</f>
        <v>46021</v>
      </c>
      <c r="EC53" s="33">
        <f>_xlfn.XLOOKUP(B53,[1]MDA_Assets!D:D,[1]MDA_Assets!V:V,"",0)</f>
        <v>46021</v>
      </c>
      <c r="ED53" s="33">
        <f>_xlfn.XLOOKUP(B53,[1]MDA_Assets!D:D,[1]MDA_Assets!W:W,"",0)</f>
        <v>46021</v>
      </c>
      <c r="EE53" s="32" t="str">
        <f>_xlfn.XLOOKUP(B53,[1]MDA_Assets!D:D,[1]MDA_Assets!X:X,"",0)</f>
        <v>No</v>
      </c>
      <c r="EF53" s="33">
        <f>_xlfn.XLOOKUP(B53,[1]MDA_Assets!D:D,[1]MDA_Assets!Y:Y,"",0)</f>
        <v>0</v>
      </c>
      <c r="EG53" s="33">
        <f>_xlfn.XLOOKUP(B53,[1]MDA_Assets!D:D,[1]MDA_Assets!Z:Z,"",0)</f>
        <v>0</v>
      </c>
      <c r="EH53" s="33">
        <f>_xlfn.XLOOKUP(B53,[1]MDA_Assets!D:D,[1]MDA_Assets!AA:AA,"",0)</f>
        <v>0</v>
      </c>
      <c r="EI53" s="34">
        <f>_xlfn.XLOOKUP(B53,[1]MDA_Assets!D:D,[1]MDA_Assets!P:P,"",0)</f>
        <v>4</v>
      </c>
      <c r="EJ53" s="35" t="str">
        <f>_xlfn.XLOOKUP(B53,[1]MDA_Assets!D:D,[1]MDA_Assets!AB:AB,"",0)</f>
        <v>1574</v>
      </c>
      <c r="EK53" s="35" t="str">
        <f>_xlfn.XLOOKUP(B53,[1]MDA_Assets!D:D,[1]MDA_Assets!AC:AC,"",0)</f>
        <v>1574</v>
      </c>
      <c r="EL53" s="35" t="str">
        <f>_xlfn.XLOOKUP(B53,[1]MDA_Assets!D:D,[1]MDA_Assets!AD:AD,"",0)</f>
        <v>3572</v>
      </c>
      <c r="EM53" s="35" t="str">
        <f>_xlfn.XLOOKUP(B53,[1]MDA_Assets!D:D,[1]MDA_Assets!AE:AE,"",0)</f>
        <v>3574</v>
      </c>
      <c r="EN53" s="35" t="str">
        <f>_xlfn.XLOOKUP(B53,[1]MDA_Assets!D:D,[1]MDA_Assets!AF:AF,"",0)</f>
        <v>7574</v>
      </c>
      <c r="EO53" s="35" t="str">
        <f>_xlfn.XLOOKUP(B53,[1]MDA_Assets!D:D,[1]MDA_Assets!AG:AG,"",0)</f>
        <v>3574</v>
      </c>
      <c r="EP53" s="36">
        <f t="shared" si="33"/>
        <v>180</v>
      </c>
      <c r="EQ53" s="36">
        <f t="shared" si="33"/>
        <v>180</v>
      </c>
      <c r="ER53" s="36">
        <f t="shared" si="34"/>
        <v>365</v>
      </c>
      <c r="ES53" s="36">
        <f t="shared" si="35"/>
        <v>365</v>
      </c>
      <c r="ET53" s="36">
        <f t="shared" si="36"/>
        <v>730</v>
      </c>
      <c r="EU53" s="36">
        <f t="shared" si="37"/>
        <v>365</v>
      </c>
      <c r="EV53" s="36" t="str">
        <f t="shared" si="38"/>
        <v/>
      </c>
      <c r="EW53" s="36" t="str">
        <f t="shared" si="3"/>
        <v/>
      </c>
      <c r="EX53" s="36" t="str">
        <f t="shared" si="4"/>
        <v/>
      </c>
      <c r="EY53" s="36">
        <f t="shared" si="47"/>
        <v>5.81</v>
      </c>
      <c r="EZ53" s="36">
        <f t="shared" si="47"/>
        <v>5.81</v>
      </c>
      <c r="FA53" s="36">
        <f t="shared" si="47"/>
        <v>11.78</v>
      </c>
      <c r="FB53" s="36">
        <f t="shared" si="46"/>
        <v>11.78</v>
      </c>
      <c r="FC53" s="36">
        <f t="shared" si="46"/>
        <v>23.55</v>
      </c>
      <c r="FD53" s="36">
        <f t="shared" si="46"/>
        <v>11.78</v>
      </c>
      <c r="FE53" s="36" t="str">
        <f t="shared" si="46"/>
        <v/>
      </c>
      <c r="FF53" s="36" t="str">
        <f t="shared" si="46"/>
        <v/>
      </c>
      <c r="FG53" s="36" t="str">
        <f t="shared" si="46"/>
        <v/>
      </c>
      <c r="FH53" s="37" t="str" cm="1">
        <f t="array" ref="FH53">_xlfn.IFS(EY53="", "No Data", EY53&lt;0, "Negative/Future", EY53=0, "Zero Days", EY53&lt;=3, "&lt; 3 Months", EY53&lt;=6, "3 to 6 Months", EY53&lt;=9, "6 to 9 Months", EY53&lt;=12, "9 to 12 Months", EY53&lt;=15, "12 to 15 Months", EY53&lt;=18, "15 to 18 Months", EY53&lt;=24, "18 to 24 Months", EY53&gt;24, "&gt; 24 Months")</f>
        <v>3 to 6 Months</v>
      </c>
      <c r="FI53" s="37" t="str" cm="1">
        <f t="array" ref="FI53">_xlfn.IFS(EZ53="", "No Data", EZ53&lt;0, "Negative/Future", EZ53=0, "Zero Days", EZ53&lt;=3, "&lt; 3 Months", EZ53&lt;=6, "3 to 6 Months", EZ53&lt;=9, "6 to 9 Months", EZ53&lt;=12, "9 to 12 Months", EZ53&lt;=15, "12 to 15 Months", EZ53&lt;=18, "15 to 18 Months", EZ53&lt;=24, "18 to 24 Months", EZ53&gt;24, "&gt; 24 Months")</f>
        <v>3 to 6 Months</v>
      </c>
      <c r="FJ53" s="37" t="str" cm="1">
        <f t="array" ref="FJ53">_xlfn.IFS(FA53="", "No Data", FA53&lt;0, "Negative/Future", FA53=0, "Zero Days", FA53&lt;=3, "&lt; 3 Months", FA53&lt;=6, "3 to 6 Months", FA53&lt;=9, "6 to 9 Months", FA53&lt;=12, "9 to 12 Months", FA53&lt;=15, "12 to 15 Months", FA53&lt;=18, "15 to 18 Months", FA53&lt;=24, "18 to 24 Months", FA53&gt;24, "&gt; 24 Months")</f>
        <v>9 to 12 Months</v>
      </c>
      <c r="FK53" s="37" t="str" cm="1">
        <f t="array" ref="FK53">_xlfn.IFS(FB53="", "No Data", FB53&lt;0, "Negative/Future", FB53=0, "Zero Days", FB53&lt;=3, "&lt; 3 Months", FB53&lt;=6, "3 to 6 Months", FB53&lt;=9, "6 to 9 Months", FB53&lt;=12, "9 to 12 Months", FB53&lt;=15, "12 to 15 Months", FB53&lt;=18, "15 to 18 Months", FB53&lt;=24, "18 to 24 Months", FB53&gt;24, "&gt; 24 Months")</f>
        <v>9 to 12 Months</v>
      </c>
      <c r="FL53" s="37" t="str" cm="1">
        <f t="array" ref="FL53">_xlfn.IFS(FC53="", "No Data", FC53&lt;0, "Negative/Future", FC53=0, "Zero Days", FC53&lt;=3, "&lt; 3 Months", FC53&lt;=6, "3 to 6 Months", FC53&lt;=9, "6 to 9 Months", FC53&lt;=12, "9 to 12 Months", FC53&lt;=15, "12 to 15 Months", FC53&lt;=18, "15 to 18 Months", FC53&lt;=24, "18 to 24 Months", FC53&gt;24, "&gt; 24 Months")</f>
        <v>18 to 24 Months</v>
      </c>
      <c r="FM53" s="37" t="str" cm="1">
        <f t="array" ref="FM53">_xlfn.IFS(FD53="", "No Data", FD53&lt;0, "Negative/Future", FD53=0, "Zero Days", FD53&lt;=3, "&lt; 3 Months", FD53&lt;=6, "3 to 6 Months", FD53&lt;=9, "6 to 9 Months", FD53&lt;=12, "9 to 12 Months", FD53&lt;=15, "12 to 15 Months", FD53&lt;=18, "15 to 18 Months", FD53&lt;=24, "18 to 24 Months", FD53&gt;24, "&gt; 24 Months")</f>
        <v>9 to 12 Months</v>
      </c>
      <c r="FN53" s="37" t="str" cm="1">
        <f t="array" ref="FN53">_xlfn.IFS(FE53="", "No Data", FE53&lt;0, "Negative/Future", FE53=0, "Zero Days", FE53&lt;=3, "&lt; 3 Months", FE53&lt;=6, "3 to 6 Months", FE53&lt;=9, "6 to 9 Months", FE53&lt;=12, "9 to 12 Months", FE53&lt;=15, "12 to 15 Months", FE53&lt;=18, "15 to 18 Months", FE53&lt;=24, "18 to 24 Months", FE53&gt;24, "&gt; 24 Months")</f>
        <v>No Data</v>
      </c>
      <c r="FO53" s="37" t="str" cm="1">
        <f t="array" ref="FO53">_xlfn.IFS(FG53="", "No Data", FG53&lt;0, "Negative/Future", FG53=0, "Zero Days", FG53&lt;=3, "&lt; 3 Months", FG53&lt;=6, "3 to 6 Months", FG53&lt;=9, "6 to 9 Months", FG53&lt;=12, "9 to 12 Months", FG53&lt;=15, "12 to 15 Months", FG53&lt;=18, "15 to 18 Months", FG53&lt;=24, "18 to 24 Months", FG53&gt;24, "&gt; 24 Months")</f>
        <v>No Data</v>
      </c>
      <c r="FP53" s="37" t="str" cm="1">
        <f t="array" ref="FP53">_xlfn.IFS(FF53="", "No Data", FF53&lt;0, "Negative/Future", FF53=0, "Zero Days", FF53&lt;=3, "&lt; 3 Months", FF53&lt;=6, "3 to 6 Months", FF53&lt;=9, "6 to 9 Months", FF53&lt;=12, "9 to 12 Months", FF53&lt;=15, "12 to 15 Months", FF53&lt;=18, "15 to 18 Months", FF53&lt;=24, "18 to 24 Months", FF53&gt;24, "&gt; 24 Months")</f>
        <v>No Data</v>
      </c>
      <c r="FQ53" s="29" t="s">
        <v>495</v>
      </c>
      <c r="FR53" s="29">
        <v>9934012694</v>
      </c>
      <c r="FS53" s="38" t="str">
        <f>VLOOKUP(_xlfn.XLOOKUP(B53,[1]MDA_Assets!D:D,[1]MDA_Assets!I:I,"",0),[1]Validation!$B$1:$C$8,2,0)</f>
        <v>B</v>
      </c>
      <c r="FT53" s="38" t="s">
        <v>202</v>
      </c>
      <c r="FU53" s="31" t="str">
        <f>_xlfn.XLOOKUP(B53,[1]MDA_Assets!D:D,[1]MDA_Assets!X:X,"",0)</f>
        <v>No</v>
      </c>
      <c r="FV53" s="39">
        <v>0</v>
      </c>
      <c r="FW53" s="39">
        <v>0</v>
      </c>
      <c r="FX53" s="39">
        <v>2</v>
      </c>
      <c r="FY53" s="39">
        <v>7</v>
      </c>
      <c r="FZ53" s="40">
        <f t="shared" si="6"/>
        <v>46201</v>
      </c>
      <c r="GA53" s="40">
        <f t="shared" si="6"/>
        <v>46201</v>
      </c>
      <c r="GB53" s="40">
        <f t="shared" si="7"/>
        <v>46386</v>
      </c>
      <c r="GC53" s="40">
        <f t="shared" si="8"/>
        <v>46386</v>
      </c>
      <c r="GD53" s="40">
        <f t="shared" si="9"/>
        <v>46751</v>
      </c>
      <c r="GE53" s="40">
        <f t="shared" si="10"/>
        <v>46386</v>
      </c>
      <c r="GF53" s="40" t="str">
        <f t="shared" si="39"/>
        <v/>
      </c>
      <c r="GG53" s="40" t="str">
        <f t="shared" si="39"/>
        <v/>
      </c>
      <c r="GH53" s="40" t="str">
        <f t="shared" si="39"/>
        <v/>
      </c>
      <c r="GI53" s="39">
        <f t="shared" si="40"/>
        <v>0</v>
      </c>
      <c r="GJ53" s="39">
        <f t="shared" si="41"/>
        <v>0</v>
      </c>
      <c r="GK53" s="39">
        <f t="shared" si="42"/>
        <v>0</v>
      </c>
      <c r="GL53" s="39">
        <f t="shared" si="43"/>
        <v>6</v>
      </c>
    </row>
    <row r="54" spans="1:194" x14ac:dyDescent="0.25">
      <c r="A54" s="19">
        <v>57</v>
      </c>
      <c r="B54" s="43" t="s">
        <v>496</v>
      </c>
      <c r="C54" s="43" t="s">
        <v>186</v>
      </c>
      <c r="D54" s="43" t="s">
        <v>241</v>
      </c>
      <c r="E54" s="43" t="s">
        <v>497</v>
      </c>
      <c r="F54" s="43" t="s">
        <v>2719</v>
      </c>
      <c r="G54" s="43" t="s">
        <v>190</v>
      </c>
      <c r="H54" s="43" t="s">
        <v>498</v>
      </c>
      <c r="I54" s="43" t="s">
        <v>192</v>
      </c>
      <c r="J54" s="44">
        <f t="shared" si="12"/>
        <v>44239.770833333336</v>
      </c>
      <c r="K54" s="44">
        <v>43875.770833333336</v>
      </c>
      <c r="L54" s="44">
        <v>43707</v>
      </c>
      <c r="M54" s="43" t="s">
        <v>2074</v>
      </c>
      <c r="N54" s="43" t="s">
        <v>193</v>
      </c>
      <c r="O54" s="44">
        <v>46049.475590277776</v>
      </c>
      <c r="P54" s="43">
        <v>12423</v>
      </c>
      <c r="Q54" s="43">
        <v>8448</v>
      </c>
      <c r="R54" s="43">
        <v>3975</v>
      </c>
      <c r="S54" s="43" t="s">
        <v>206</v>
      </c>
      <c r="T54" s="44">
        <v>46041.770833333336</v>
      </c>
      <c r="U54" s="44">
        <v>46041.770833333336</v>
      </c>
      <c r="V54" s="44">
        <v>46041.770833333336</v>
      </c>
      <c r="W54" s="44">
        <v>46041.770833333336</v>
      </c>
      <c r="X54" s="44">
        <v>46041.770833333336</v>
      </c>
      <c r="Y54" s="44">
        <v>46041.770833333336</v>
      </c>
      <c r="Z54" s="43" t="s">
        <v>195</v>
      </c>
      <c r="AA54" s="43"/>
      <c r="AB54" s="44">
        <v>46041.770833333336</v>
      </c>
      <c r="AC54" s="43"/>
      <c r="AD54" s="43"/>
      <c r="AE54" s="43">
        <v>5</v>
      </c>
      <c r="AF54" s="43" t="s">
        <v>2075</v>
      </c>
      <c r="AG54" s="43" t="s">
        <v>2075</v>
      </c>
      <c r="AH54" s="43" t="s">
        <v>2076</v>
      </c>
      <c r="AI54" s="43" t="s">
        <v>2076</v>
      </c>
      <c r="AJ54" s="43" t="s">
        <v>2077</v>
      </c>
      <c r="AK54" s="43" t="s">
        <v>2076</v>
      </c>
      <c r="AL54" s="47">
        <v>46406</v>
      </c>
      <c r="AM54" s="47">
        <v>46221</v>
      </c>
      <c r="AN54" s="47">
        <v>46406</v>
      </c>
      <c r="AO54" s="47">
        <v>46406</v>
      </c>
      <c r="AP54" s="47">
        <v>46771</v>
      </c>
      <c r="AQ54" s="47">
        <v>46406</v>
      </c>
      <c r="AR54" s="47">
        <v>46406</v>
      </c>
      <c r="AS54" s="48"/>
      <c r="AT54" s="48"/>
      <c r="AU54" s="43">
        <v>0</v>
      </c>
      <c r="AV54" s="43">
        <v>0</v>
      </c>
      <c r="AW54" s="43">
        <v>0</v>
      </c>
      <c r="AX54" s="51" t="s">
        <v>499</v>
      </c>
      <c r="AY54" s="51" t="s">
        <v>211</v>
      </c>
      <c r="AZ54" s="51" t="s">
        <v>198</v>
      </c>
      <c r="BA54" s="20">
        <f t="shared" ca="1" si="48"/>
        <v>0</v>
      </c>
      <c r="BB54" s="20">
        <f t="shared" ca="1" si="48"/>
        <v>0</v>
      </c>
      <c r="BC54" s="20">
        <f t="shared" ca="1" si="48"/>
        <v>0</v>
      </c>
      <c r="BD54" s="20">
        <f t="shared" ca="1" si="48"/>
        <v>0</v>
      </c>
      <c r="BE54" s="20">
        <f t="shared" ca="1" si="48"/>
        <v>0</v>
      </c>
      <c r="BF54" s="20">
        <f t="shared" ca="1" si="48"/>
        <v>0</v>
      </c>
      <c r="BG54" s="21">
        <f t="shared" ca="1" si="48"/>
        <v>0</v>
      </c>
      <c r="BH54" s="21" t="str">
        <f t="shared" ca="1" si="48"/>
        <v/>
      </c>
      <c r="BI54" s="21" t="str">
        <f t="shared" ca="1" si="48"/>
        <v/>
      </c>
      <c r="BJ54" s="22">
        <f t="shared" ca="1" si="14"/>
        <v>0</v>
      </c>
      <c r="BK54" s="21">
        <f t="shared" si="15"/>
        <v>5</v>
      </c>
      <c r="BL54" s="22">
        <f t="shared" ca="1" si="16"/>
        <v>13056</v>
      </c>
      <c r="BM54" s="22">
        <f t="shared" ca="1" si="17"/>
        <v>8878</v>
      </c>
      <c r="BN54" s="23">
        <f t="shared" ca="1" si="18"/>
        <v>4178</v>
      </c>
      <c r="BO54" s="24">
        <f t="shared" ca="1" si="19"/>
        <v>633</v>
      </c>
      <c r="BP54" s="51" t="str">
        <f>_xlfn.XLOOKUP(E54,[1]Validation!E:E,[1]Validation!F:F,"")</f>
        <v>EG22</v>
      </c>
      <c r="BQ54" s="51" t="str">
        <f>_xlfn.XLOOKUP(BP54,[1]Validation!F:F,[1]Validation!G:G,"")</f>
        <v>EG11 to EG22</v>
      </c>
      <c r="BR54" s="52" t="str">
        <f>VLOOKUP(G54,[1]Validation!$B$1:$C$9,2,0)</f>
        <v>B</v>
      </c>
      <c r="BS54" s="51">
        <f t="shared" ca="1" si="20"/>
        <v>76</v>
      </c>
      <c r="BT54" s="53">
        <f>_xlfn.XLOOKUP(B54,'[2]1. All Calls'!$R:$R,'[2]1. All Calls'!$A:$A,"",0)</f>
        <v>46049.7042476852</v>
      </c>
      <c r="BU54" s="51" t="str">
        <f>_xlfn.XLOOKUP(B54,'[2]1. All Calls'!$R:$R,'[2]1. All Calls'!$F:$F,"",0)</f>
        <v>CC-01954732</v>
      </c>
      <c r="BV54" s="51" t="str">
        <f>_xlfn.XLOOKUP(B54,'[2]1. All Calls'!$R:$R,'[2]1. All Calls'!$J:$J,"",0)</f>
        <v>Sales Call</v>
      </c>
      <c r="BW54" s="53">
        <f>_xlfn.XLOOKUP(B54,'[2]Sch Calls'!$R:$R,'[2]Sch Calls'!$A:$A,"",0)</f>
        <v>45045.468171296299</v>
      </c>
      <c r="BX54" s="51">
        <f>_xlfn.XLOOKUP(B54,'[2]Sch Calls'!$R:$R,'[2]Sch Calls'!$B:$B,"",0)</f>
        <v>7210</v>
      </c>
      <c r="BY54" s="51" t="str">
        <f t="shared" si="21"/>
        <v>19-Jul-26</v>
      </c>
      <c r="BZ54" s="51" t="str">
        <f t="shared" si="21"/>
        <v>19-Jul-26</v>
      </c>
      <c r="CA54" s="51" t="str">
        <f t="shared" si="22"/>
        <v>22-Oct-26</v>
      </c>
      <c r="CB54" s="51" t="str">
        <f t="shared" si="23"/>
        <v>20-Jul-27</v>
      </c>
      <c r="CC54" s="51" t="str">
        <f t="shared" si="24"/>
        <v>20-Jan-28</v>
      </c>
      <c r="CD54" s="51" t="str">
        <f t="shared" si="25"/>
        <v>20-Jan-27</v>
      </c>
      <c r="CE54" s="51">
        <f t="shared" ca="1" si="26"/>
        <v>134</v>
      </c>
      <c r="CF54" s="51">
        <f t="shared" ca="1" si="26"/>
        <v>134</v>
      </c>
      <c r="CG54" s="51">
        <f t="shared" ca="1" si="27"/>
        <v>134</v>
      </c>
      <c r="CH54" s="51">
        <f t="shared" ca="1" si="28"/>
        <v>134</v>
      </c>
      <c r="CI54" s="51">
        <f t="shared" ca="1" si="29"/>
        <v>134</v>
      </c>
      <c r="CJ54" s="51">
        <f t="shared" ca="1" si="30"/>
        <v>134</v>
      </c>
      <c r="CK54" s="51">
        <f t="shared" ca="1" si="44"/>
        <v>670</v>
      </c>
      <c r="CL54" s="51">
        <f t="shared" ca="1" si="44"/>
        <v>670</v>
      </c>
      <c r="CM54" s="51">
        <f t="shared" ca="1" si="44"/>
        <v>670</v>
      </c>
      <c r="CN54" s="51">
        <f t="shared" ca="1" si="44"/>
        <v>670</v>
      </c>
      <c r="CO54" s="51">
        <f t="shared" ca="1" si="44"/>
        <v>670</v>
      </c>
      <c r="CP54" s="51">
        <f t="shared" ca="1" si="44"/>
        <v>670</v>
      </c>
      <c r="CQ54" s="51">
        <f t="shared" ca="1" si="45"/>
        <v>1322</v>
      </c>
      <c r="CR54" s="51">
        <f t="shared" ca="1" si="45"/>
        <v>1322</v>
      </c>
      <c r="CS54" s="51">
        <f t="shared" ca="1" si="45"/>
        <v>3322</v>
      </c>
      <c r="CT54" s="51">
        <f t="shared" ca="1" si="45"/>
        <v>3322</v>
      </c>
      <c r="CU54" s="51">
        <f t="shared" ca="1" si="45"/>
        <v>7322</v>
      </c>
      <c r="CV54" s="54">
        <f t="shared" ca="1" si="45"/>
        <v>3322</v>
      </c>
      <c r="CW54" s="25" t="s">
        <v>212</v>
      </c>
      <c r="CX54" s="55">
        <v>0.68</v>
      </c>
      <c r="CY54" s="55"/>
      <c r="CZ54" s="26">
        <v>0</v>
      </c>
      <c r="DA54" s="26">
        <v>0</v>
      </c>
      <c r="DB54" s="26">
        <v>0</v>
      </c>
      <c r="DC54" s="26">
        <v>0</v>
      </c>
      <c r="DD54" s="26">
        <v>0</v>
      </c>
      <c r="DE54" s="26">
        <v>0</v>
      </c>
      <c r="DF54" s="26">
        <v>0</v>
      </c>
      <c r="DG54" s="26">
        <v>0</v>
      </c>
      <c r="DH54" s="26">
        <v>0</v>
      </c>
      <c r="DI54" s="26">
        <v>0</v>
      </c>
      <c r="DJ54" s="26">
        <v>0</v>
      </c>
      <c r="DK54" s="26">
        <v>0</v>
      </c>
      <c r="DL54" s="27">
        <f t="shared" si="31"/>
        <v>46124.7042476852</v>
      </c>
      <c r="DM54" s="28">
        <f t="shared" ca="1" si="32"/>
        <v>1</v>
      </c>
      <c r="DN54" s="56">
        <f>_xlfn.XLOOKUP(B54,'[2]1. All Calls'!$R:$R,'[2]1. All Calls'!$A:$A,"",0)</f>
        <v>46049.7042476852</v>
      </c>
      <c r="DO54" s="57" t="str">
        <f ca="1">VLOOKUP(DM54,[1]Validation!$B$20:$C$25,2,0)</f>
        <v>Above 3 months</v>
      </c>
      <c r="DP54" s="58" t="str">
        <f>_xlfn.XLOOKUP(B54,'[1]Active AMCs- Dealer'!E:E,'[1]Active AMCs- Dealer'!L:L,"Not in AMC",0)</f>
        <v>Not in AMC</v>
      </c>
      <c r="DQ54" s="50" t="s">
        <v>238</v>
      </c>
      <c r="DR54" s="29" t="str">
        <f>_xlfn.XLOOKUP(B54,'[2]1. All Calls'!$R:$R,'[2]1. All Calls'!$F:$F,"",0)</f>
        <v>CC-01954732</v>
      </c>
      <c r="DS54" s="29" t="str">
        <f>_xlfn.XLOOKUP(B54,'[2]1. All Calls'!$R:$R,'[2]1. All Calls'!$AB:$AB,"",0)</f>
        <v>Sales call carried out for HMR update</v>
      </c>
      <c r="DT54" s="30">
        <f>_xlfn.XLOOKUP(DR54,'[2]1. All Calls'!$F:$F,'[2]1. All Calls'!$A:$A,"",0)</f>
        <v>46049.7042476852</v>
      </c>
      <c r="DU54" s="31">
        <f>_xlfn.XLOOKUP(DR54,'[2]1. All Calls'!$F:$F,'[2]1. All Calls'!$B:$B,"",0)</f>
        <v>12423</v>
      </c>
      <c r="DV54" s="31">
        <f>_xlfn.XLOOKUP(B54,[1]MDA_Assets!D:D,[1]MDA_Assets!N:N,"",0)</f>
        <v>8448</v>
      </c>
      <c r="DW54" s="31">
        <f>_xlfn.XLOOKUP(B54,[1]MDA_Assets!D:D,[1]MDA_Assets!O:O,"",0)</f>
        <v>3975</v>
      </c>
      <c r="DX54" s="32" t="str">
        <f>_xlfn.XLOOKUP(B54,[1]MDA_Assets!D:D,[1]MDA_Assets!Q:Q,"",0)</f>
        <v>XD</v>
      </c>
      <c r="DY54" s="33">
        <f>_xlfn.XLOOKUP(B54,[1]MDA_Assets!D:D,[1]MDA_Assets!R:R,"",0)</f>
        <v>46042</v>
      </c>
      <c r="DZ54" s="33">
        <f>_xlfn.XLOOKUP(B54,[1]MDA_Assets!D:D,[1]MDA_Assets!S:S,"",0)</f>
        <v>46042</v>
      </c>
      <c r="EA54" s="33">
        <f>_xlfn.XLOOKUP(B54,[1]MDA_Assets!D:D,[1]MDA_Assets!T:T,"",0)</f>
        <v>46042</v>
      </c>
      <c r="EB54" s="33">
        <f>_xlfn.XLOOKUP(B54,[1]MDA_Assets!D:D,[1]MDA_Assets!U:U,"",0)</f>
        <v>46042</v>
      </c>
      <c r="EC54" s="33">
        <f>_xlfn.XLOOKUP(B54,[1]MDA_Assets!D:D,[1]MDA_Assets!V:V,"",0)</f>
        <v>46042</v>
      </c>
      <c r="ED54" s="33">
        <f>_xlfn.XLOOKUP(B54,[1]MDA_Assets!D:D,[1]MDA_Assets!W:W,"",0)</f>
        <v>46042</v>
      </c>
      <c r="EE54" s="32" t="str">
        <f>_xlfn.XLOOKUP(B54,[1]MDA_Assets!D:D,[1]MDA_Assets!X:X,"",0)</f>
        <v>No</v>
      </c>
      <c r="EF54" s="33">
        <f>_xlfn.XLOOKUP(B54,[1]MDA_Assets!D:D,[1]MDA_Assets!Y:Y,"",0)</f>
        <v>46042</v>
      </c>
      <c r="EG54" s="33">
        <f>_xlfn.XLOOKUP(B54,[1]MDA_Assets!D:D,[1]MDA_Assets!Z:Z,"",0)</f>
        <v>0</v>
      </c>
      <c r="EH54" s="33">
        <f>_xlfn.XLOOKUP(B54,[1]MDA_Assets!D:D,[1]MDA_Assets!AA:AA,"",0)</f>
        <v>0</v>
      </c>
      <c r="EI54" s="34">
        <f>_xlfn.XLOOKUP(B54,[1]MDA_Assets!D:D,[1]MDA_Assets!P:P,"",0)</f>
        <v>5</v>
      </c>
      <c r="EJ54" s="35" t="str">
        <f>_xlfn.XLOOKUP(B54,[1]MDA_Assets!D:D,[1]MDA_Assets!AB:AB,"",0)</f>
        <v>1992</v>
      </c>
      <c r="EK54" s="35" t="str">
        <f>_xlfn.XLOOKUP(B54,[1]MDA_Assets!D:D,[1]MDA_Assets!AC:AC,"",0)</f>
        <v>1992</v>
      </c>
      <c r="EL54" s="35" t="str">
        <f>_xlfn.XLOOKUP(B54,[1]MDA_Assets!D:D,[1]MDA_Assets!AD:AD,"",0)</f>
        <v>3992</v>
      </c>
      <c r="EM54" s="35" t="str">
        <f>_xlfn.XLOOKUP(B54,[1]MDA_Assets!D:D,[1]MDA_Assets!AE:AE,"",0)</f>
        <v>3992</v>
      </c>
      <c r="EN54" s="35" t="str">
        <f>_xlfn.XLOOKUP(B54,[1]MDA_Assets!D:D,[1]MDA_Assets!AF:AF,"",0)</f>
        <v>7992</v>
      </c>
      <c r="EO54" s="35" t="str">
        <f>_xlfn.XLOOKUP(B54,[1]MDA_Assets!D:D,[1]MDA_Assets!AG:AG,"",0)</f>
        <v>3992</v>
      </c>
      <c r="EP54" s="36">
        <f t="shared" si="33"/>
        <v>365</v>
      </c>
      <c r="EQ54" s="36">
        <f t="shared" si="33"/>
        <v>180</v>
      </c>
      <c r="ER54" s="36">
        <f t="shared" si="34"/>
        <v>365</v>
      </c>
      <c r="ES54" s="36">
        <f t="shared" si="35"/>
        <v>365</v>
      </c>
      <c r="ET54" s="36">
        <f t="shared" si="36"/>
        <v>730</v>
      </c>
      <c r="EU54" s="36">
        <f t="shared" si="37"/>
        <v>365</v>
      </c>
      <c r="EV54" s="36">
        <f t="shared" si="38"/>
        <v>365</v>
      </c>
      <c r="EW54" s="36" t="str">
        <f t="shared" si="3"/>
        <v/>
      </c>
      <c r="EX54" s="36" t="str">
        <f t="shared" si="4"/>
        <v/>
      </c>
      <c r="EY54" s="36">
        <f t="shared" si="47"/>
        <v>11.78</v>
      </c>
      <c r="EZ54" s="36">
        <f t="shared" si="47"/>
        <v>5.81</v>
      </c>
      <c r="FA54" s="36">
        <f t="shared" si="47"/>
        <v>11.78</v>
      </c>
      <c r="FB54" s="36">
        <f t="shared" si="46"/>
        <v>11.78</v>
      </c>
      <c r="FC54" s="36">
        <f t="shared" si="46"/>
        <v>23.55</v>
      </c>
      <c r="FD54" s="36">
        <f t="shared" si="46"/>
        <v>11.78</v>
      </c>
      <c r="FE54" s="36">
        <f t="shared" si="46"/>
        <v>11.78</v>
      </c>
      <c r="FF54" s="36" t="str">
        <f t="shared" si="46"/>
        <v/>
      </c>
      <c r="FG54" s="36" t="str">
        <f t="shared" si="46"/>
        <v/>
      </c>
      <c r="FH54" s="37" t="str" cm="1">
        <f t="array" ref="FH54">_xlfn.IFS(EY54="", "No Data", EY54&lt;0, "Negative/Future", EY54=0, "Zero Days", EY54&lt;=3, "&lt; 3 Months", EY54&lt;=6, "3 to 6 Months", EY54&lt;=9, "6 to 9 Months", EY54&lt;=12, "9 to 12 Months", EY54&lt;=15, "12 to 15 Months", EY54&lt;=18, "15 to 18 Months", EY54&lt;=24, "18 to 24 Months", EY54&gt;24, "&gt; 24 Months")</f>
        <v>9 to 12 Months</v>
      </c>
      <c r="FI54" s="37" t="str" cm="1">
        <f t="array" ref="FI54">_xlfn.IFS(EZ54="", "No Data", EZ54&lt;0, "Negative/Future", EZ54=0, "Zero Days", EZ54&lt;=3, "&lt; 3 Months", EZ54&lt;=6, "3 to 6 Months", EZ54&lt;=9, "6 to 9 Months", EZ54&lt;=12, "9 to 12 Months", EZ54&lt;=15, "12 to 15 Months", EZ54&lt;=18, "15 to 18 Months", EZ54&lt;=24, "18 to 24 Months", EZ54&gt;24, "&gt; 24 Months")</f>
        <v>3 to 6 Months</v>
      </c>
      <c r="FJ54" s="37" t="str" cm="1">
        <f t="array" ref="FJ54">_xlfn.IFS(FA54="", "No Data", FA54&lt;0, "Negative/Future", FA54=0, "Zero Days", FA54&lt;=3, "&lt; 3 Months", FA54&lt;=6, "3 to 6 Months", FA54&lt;=9, "6 to 9 Months", FA54&lt;=12, "9 to 12 Months", FA54&lt;=15, "12 to 15 Months", FA54&lt;=18, "15 to 18 Months", FA54&lt;=24, "18 to 24 Months", FA54&gt;24, "&gt; 24 Months")</f>
        <v>9 to 12 Months</v>
      </c>
      <c r="FK54" s="37" t="str" cm="1">
        <f t="array" ref="FK54">_xlfn.IFS(FB54="", "No Data", FB54&lt;0, "Negative/Future", FB54=0, "Zero Days", FB54&lt;=3, "&lt; 3 Months", FB54&lt;=6, "3 to 6 Months", FB54&lt;=9, "6 to 9 Months", FB54&lt;=12, "9 to 12 Months", FB54&lt;=15, "12 to 15 Months", FB54&lt;=18, "15 to 18 Months", FB54&lt;=24, "18 to 24 Months", FB54&gt;24, "&gt; 24 Months")</f>
        <v>9 to 12 Months</v>
      </c>
      <c r="FL54" s="37" t="str" cm="1">
        <f t="array" ref="FL54">_xlfn.IFS(FC54="", "No Data", FC54&lt;0, "Negative/Future", FC54=0, "Zero Days", FC54&lt;=3, "&lt; 3 Months", FC54&lt;=6, "3 to 6 Months", FC54&lt;=9, "6 to 9 Months", FC54&lt;=12, "9 to 12 Months", FC54&lt;=15, "12 to 15 Months", FC54&lt;=18, "15 to 18 Months", FC54&lt;=24, "18 to 24 Months", FC54&gt;24, "&gt; 24 Months")</f>
        <v>18 to 24 Months</v>
      </c>
      <c r="FM54" s="37" t="str" cm="1">
        <f t="array" ref="FM54">_xlfn.IFS(FD54="", "No Data", FD54&lt;0, "Negative/Future", FD54=0, "Zero Days", FD54&lt;=3, "&lt; 3 Months", FD54&lt;=6, "3 to 6 Months", FD54&lt;=9, "6 to 9 Months", FD54&lt;=12, "9 to 12 Months", FD54&lt;=15, "12 to 15 Months", FD54&lt;=18, "15 to 18 Months", FD54&lt;=24, "18 to 24 Months", FD54&gt;24, "&gt; 24 Months")</f>
        <v>9 to 12 Months</v>
      </c>
      <c r="FN54" s="37" t="str" cm="1">
        <f t="array" ref="FN54">_xlfn.IFS(FE54="", "No Data", FE54&lt;0, "Negative/Future", FE54=0, "Zero Days", FE54&lt;=3, "&lt; 3 Months", FE54&lt;=6, "3 to 6 Months", FE54&lt;=9, "6 to 9 Months", FE54&lt;=12, "9 to 12 Months", FE54&lt;=15, "12 to 15 Months", FE54&lt;=18, "15 to 18 Months", FE54&lt;=24, "18 to 24 Months", FE54&gt;24, "&gt; 24 Months")</f>
        <v>9 to 12 Months</v>
      </c>
      <c r="FO54" s="37" t="str" cm="1">
        <f t="array" ref="FO54">_xlfn.IFS(FG54="", "No Data", FG54&lt;0, "Negative/Future", FG54=0, "Zero Days", FG54&lt;=3, "&lt; 3 Months", FG54&lt;=6, "3 to 6 Months", FG54&lt;=9, "6 to 9 Months", FG54&lt;=12, "9 to 12 Months", FG54&lt;=15, "12 to 15 Months", FG54&lt;=18, "15 to 18 Months", FG54&lt;=24, "18 to 24 Months", FG54&gt;24, "&gt; 24 Months")</f>
        <v>No Data</v>
      </c>
      <c r="FP54" s="37" t="str" cm="1">
        <f t="array" ref="FP54">_xlfn.IFS(FF54="", "No Data", FF54&lt;0, "Negative/Future", FF54=0, "Zero Days", FF54&lt;=3, "&lt; 3 Months", FF54&lt;=6, "3 to 6 Months", FF54&lt;=9, "6 to 9 Months", FF54&lt;=12, "9 to 12 Months", FF54&lt;=15, "12 to 15 Months", FF54&lt;=18, "15 to 18 Months", FF54&lt;=24, "18 to 24 Months", FF54&gt;24, "&gt; 24 Months")</f>
        <v>No Data</v>
      </c>
      <c r="FQ54" s="29" t="s">
        <v>500</v>
      </c>
      <c r="FR54" s="29">
        <v>7004052584</v>
      </c>
      <c r="FS54" s="38" t="str">
        <f>VLOOKUP(_xlfn.XLOOKUP(B54,[1]MDA_Assets!D:D,[1]MDA_Assets!I:I,"",0),[1]Validation!$B$1:$C$8,2,0)</f>
        <v>B</v>
      </c>
      <c r="FT54" s="38" t="s">
        <v>202</v>
      </c>
      <c r="FU54" s="31" t="str">
        <f>_xlfn.XLOOKUP(B54,[1]MDA_Assets!D:D,[1]MDA_Assets!X:X,"",0)</f>
        <v>No</v>
      </c>
      <c r="FV54" s="39">
        <v>0</v>
      </c>
      <c r="FW54" s="39">
        <v>0</v>
      </c>
      <c r="FX54" s="39">
        <v>0</v>
      </c>
      <c r="FY54" s="39">
        <v>9</v>
      </c>
      <c r="FZ54" s="40">
        <f t="shared" si="6"/>
        <v>46407</v>
      </c>
      <c r="GA54" s="40">
        <f t="shared" si="6"/>
        <v>46222</v>
      </c>
      <c r="GB54" s="40">
        <f t="shared" si="7"/>
        <v>46407</v>
      </c>
      <c r="GC54" s="40">
        <f t="shared" si="8"/>
        <v>46407</v>
      </c>
      <c r="GD54" s="40">
        <f t="shared" si="9"/>
        <v>46772</v>
      </c>
      <c r="GE54" s="40">
        <f t="shared" si="10"/>
        <v>46407</v>
      </c>
      <c r="GF54" s="40">
        <f t="shared" si="39"/>
        <v>46407</v>
      </c>
      <c r="GG54" s="40" t="str">
        <f t="shared" si="39"/>
        <v/>
      </c>
      <c r="GH54" s="40" t="str">
        <f t="shared" si="39"/>
        <v/>
      </c>
      <c r="GI54" s="39">
        <f t="shared" si="40"/>
        <v>0</v>
      </c>
      <c r="GJ54" s="39">
        <f t="shared" si="41"/>
        <v>0</v>
      </c>
      <c r="GK54" s="39">
        <f t="shared" si="42"/>
        <v>0</v>
      </c>
      <c r="GL54" s="39">
        <f t="shared" si="43"/>
        <v>7</v>
      </c>
    </row>
    <row r="55" spans="1:194" x14ac:dyDescent="0.25">
      <c r="A55" s="19">
        <v>58</v>
      </c>
      <c r="B55" s="43" t="s">
        <v>501</v>
      </c>
      <c r="C55" s="43" t="s">
        <v>254</v>
      </c>
      <c r="D55" s="43" t="s">
        <v>241</v>
      </c>
      <c r="E55" s="43" t="s">
        <v>502</v>
      </c>
      <c r="F55" s="43" t="s">
        <v>503</v>
      </c>
      <c r="G55" s="43" t="s">
        <v>190</v>
      </c>
      <c r="H55" s="43" t="s">
        <v>498</v>
      </c>
      <c r="I55" s="43" t="s">
        <v>192</v>
      </c>
      <c r="J55" s="44">
        <f t="shared" si="12"/>
        <v>44182.541666666664</v>
      </c>
      <c r="K55" s="44">
        <v>43818.541666666664</v>
      </c>
      <c r="L55" s="44">
        <v>43732</v>
      </c>
      <c r="M55" s="43" t="s">
        <v>2078</v>
      </c>
      <c r="N55" s="43" t="s">
        <v>193</v>
      </c>
      <c r="O55" s="44">
        <v>46052.289733796293</v>
      </c>
      <c r="P55" s="43">
        <v>9580</v>
      </c>
      <c r="Q55" s="43">
        <v>6131</v>
      </c>
      <c r="R55" s="43">
        <v>3449</v>
      </c>
      <c r="S55" s="43" t="s">
        <v>206</v>
      </c>
      <c r="T55" s="44">
        <v>46030.770833333336</v>
      </c>
      <c r="U55" s="44">
        <v>46030.770833333336</v>
      </c>
      <c r="V55" s="44">
        <v>46030.770833333336</v>
      </c>
      <c r="W55" s="44">
        <v>45748.770833333336</v>
      </c>
      <c r="X55" s="44">
        <v>46030.770833333336</v>
      </c>
      <c r="Y55" s="44">
        <v>45484.770833333336</v>
      </c>
      <c r="Z55" s="43" t="s">
        <v>195</v>
      </c>
      <c r="AA55" s="43"/>
      <c r="AB55" s="43"/>
      <c r="AC55" s="43"/>
      <c r="AD55" s="43"/>
      <c r="AE55" s="43">
        <v>5</v>
      </c>
      <c r="AF55" s="43" t="s">
        <v>2079</v>
      </c>
      <c r="AG55" s="43" t="s">
        <v>2079</v>
      </c>
      <c r="AH55" s="43" t="s">
        <v>2080</v>
      </c>
      <c r="AI55" s="43" t="s">
        <v>2081</v>
      </c>
      <c r="AJ55" s="43" t="s">
        <v>2082</v>
      </c>
      <c r="AK55" s="43" t="s">
        <v>2079</v>
      </c>
      <c r="AL55" s="47">
        <v>46210</v>
      </c>
      <c r="AM55" s="47">
        <v>46210</v>
      </c>
      <c r="AN55" s="47">
        <v>46395</v>
      </c>
      <c r="AO55" s="46">
        <v>46113</v>
      </c>
      <c r="AP55" s="47">
        <v>46214</v>
      </c>
      <c r="AQ55" s="47">
        <v>46395</v>
      </c>
      <c r="AR55" s="48"/>
      <c r="AS55" s="48"/>
      <c r="AT55" s="48"/>
      <c r="AU55" s="43">
        <v>1</v>
      </c>
      <c r="AV55" s="43">
        <v>0</v>
      </c>
      <c r="AW55" s="43">
        <v>0</v>
      </c>
      <c r="AX55" s="51" t="s">
        <v>211</v>
      </c>
      <c r="AY55" s="51" t="s">
        <v>211</v>
      </c>
      <c r="AZ55" s="51" t="s">
        <v>198</v>
      </c>
      <c r="BA55" s="20">
        <f t="shared" ca="1" si="48"/>
        <v>0</v>
      </c>
      <c r="BB55" s="20">
        <f t="shared" ca="1" si="48"/>
        <v>0</v>
      </c>
      <c r="BC55" s="20">
        <f t="shared" ca="1" si="48"/>
        <v>0</v>
      </c>
      <c r="BD55" s="20">
        <f t="shared" ca="1" si="48"/>
        <v>1</v>
      </c>
      <c r="BE55" s="20">
        <f t="shared" ca="1" si="48"/>
        <v>0</v>
      </c>
      <c r="BF55" s="20">
        <f t="shared" ca="1" si="48"/>
        <v>0</v>
      </c>
      <c r="BG55" s="21" t="str">
        <f t="shared" ca="1" si="48"/>
        <v/>
      </c>
      <c r="BH55" s="21" t="str">
        <f t="shared" ca="1" si="48"/>
        <v/>
      </c>
      <c r="BI55" s="21" t="str">
        <f t="shared" ca="1" si="48"/>
        <v/>
      </c>
      <c r="BJ55" s="22">
        <f t="shared" ca="1" si="14"/>
        <v>1</v>
      </c>
      <c r="BK55" s="21">
        <f t="shared" si="15"/>
        <v>7</v>
      </c>
      <c r="BL55" s="22">
        <f t="shared" ca="1" si="16"/>
        <v>10446</v>
      </c>
      <c r="BM55" s="22">
        <f t="shared" ca="1" si="17"/>
        <v>6685</v>
      </c>
      <c r="BN55" s="23">
        <f t="shared" ca="1" si="18"/>
        <v>3761</v>
      </c>
      <c r="BO55" s="24">
        <f t="shared" ca="1" si="19"/>
        <v>866</v>
      </c>
      <c r="BP55" s="51" t="str">
        <f>_xlfn.XLOOKUP(E55,[1]Validation!E:E,[1]Validation!F:F,"")</f>
        <v>EN7</v>
      </c>
      <c r="BQ55" s="51" t="str">
        <f>_xlfn.XLOOKUP(BP55,[1]Validation!F:F,[1]Validation!G:G,"")</f>
        <v>EN4 to EN7</v>
      </c>
      <c r="BR55" s="52" t="str">
        <f>VLOOKUP(G55,[1]Validation!$B$1:$C$9,2,0)</f>
        <v>B</v>
      </c>
      <c r="BS55" s="51">
        <f t="shared" ca="1" si="20"/>
        <v>77</v>
      </c>
      <c r="BT55" s="53">
        <f>_xlfn.XLOOKUP(B55,'[2]1. All Calls'!$R:$R,'[2]1. All Calls'!$A:$A,"",0)</f>
        <v>46164.598032407397</v>
      </c>
      <c r="BU55" s="51" t="str">
        <f>_xlfn.XLOOKUP(B55,'[2]1. All Calls'!$R:$R,'[2]1. All Calls'!$F:$F,"",0)</f>
        <v>CC-02090096</v>
      </c>
      <c r="BV55" s="51" t="str">
        <f>_xlfn.XLOOKUP(B55,'[2]1. All Calls'!$R:$R,'[2]1. All Calls'!$J:$J,"",0)</f>
        <v>Schedule Service</v>
      </c>
      <c r="BW55" s="53">
        <f>_xlfn.XLOOKUP(B55,'[2]Sch Calls'!$R:$R,'[2]Sch Calls'!$A:$A,"",0)</f>
        <v>46164.598032407397</v>
      </c>
      <c r="BX55" s="51">
        <f>_xlfn.XLOOKUP(B55,'[2]Sch Calls'!$R:$R,'[2]Sch Calls'!$B:$B,"",0)</f>
        <v>10006</v>
      </c>
      <c r="BY55" s="51" t="str">
        <f t="shared" si="21"/>
        <v>08-Jul-26</v>
      </c>
      <c r="BZ55" s="51" t="str">
        <f t="shared" si="21"/>
        <v>08-Jul-26</v>
      </c>
      <c r="CA55" s="51" t="str">
        <f t="shared" si="22"/>
        <v>11-Oct-26</v>
      </c>
      <c r="CB55" s="51" t="str">
        <f t="shared" si="23"/>
        <v>30-Sep-26</v>
      </c>
      <c r="CC55" s="51" t="str">
        <f t="shared" si="24"/>
        <v>12-Jul-26</v>
      </c>
      <c r="CD55" s="51" t="str">
        <f t="shared" si="25"/>
        <v>09-Jan-27</v>
      </c>
      <c r="CE55" s="51">
        <f t="shared" ca="1" si="26"/>
        <v>145</v>
      </c>
      <c r="CF55" s="51">
        <f t="shared" ca="1" si="26"/>
        <v>145</v>
      </c>
      <c r="CG55" s="51">
        <f t="shared" ca="1" si="27"/>
        <v>145</v>
      </c>
      <c r="CH55" s="51">
        <f t="shared" ca="1" si="28"/>
        <v>427</v>
      </c>
      <c r="CI55" s="51">
        <f t="shared" ca="1" si="29"/>
        <v>691</v>
      </c>
      <c r="CJ55" s="51">
        <f t="shared" ca="1" si="30"/>
        <v>145</v>
      </c>
      <c r="CK55" s="51">
        <f t="shared" ca="1" si="44"/>
        <v>1015</v>
      </c>
      <c r="CL55" s="51">
        <f t="shared" ca="1" si="44"/>
        <v>1015</v>
      </c>
      <c r="CM55" s="51">
        <f t="shared" ca="1" si="44"/>
        <v>1015</v>
      </c>
      <c r="CN55" s="51">
        <f t="shared" ca="1" si="44"/>
        <v>2989</v>
      </c>
      <c r="CO55" s="51">
        <f t="shared" ca="1" si="44"/>
        <v>4837</v>
      </c>
      <c r="CP55" s="51">
        <f t="shared" ca="1" si="44"/>
        <v>1015</v>
      </c>
      <c r="CQ55" s="51">
        <f t="shared" ca="1" si="45"/>
        <v>865</v>
      </c>
      <c r="CR55" s="51">
        <f t="shared" ca="1" si="45"/>
        <v>865</v>
      </c>
      <c r="CS55" s="51">
        <f t="shared" ca="1" si="45"/>
        <v>2865</v>
      </c>
      <c r="CT55" s="51">
        <f t="shared" ca="1" si="45"/>
        <v>-1138</v>
      </c>
      <c r="CU55" s="51">
        <f t="shared" ca="1" si="45"/>
        <v>-2398</v>
      </c>
      <c r="CV55" s="54">
        <f t="shared" ca="1" si="45"/>
        <v>865</v>
      </c>
      <c r="CW55" s="25" t="s">
        <v>212</v>
      </c>
      <c r="CX55" s="55">
        <v>0.64</v>
      </c>
      <c r="CY55" s="55"/>
      <c r="CZ55" s="26">
        <v>0</v>
      </c>
      <c r="DA55" s="26">
        <v>0</v>
      </c>
      <c r="DB55" s="26">
        <v>0</v>
      </c>
      <c r="DC55" s="26">
        <v>0</v>
      </c>
      <c r="DD55" s="26">
        <v>0</v>
      </c>
      <c r="DE55" s="26">
        <v>0</v>
      </c>
      <c r="DF55" s="26">
        <v>0</v>
      </c>
      <c r="DG55" s="26">
        <v>0</v>
      </c>
      <c r="DH55" s="26">
        <v>0</v>
      </c>
      <c r="DI55" s="26">
        <v>0</v>
      </c>
      <c r="DJ55" s="26">
        <v>0</v>
      </c>
      <c r="DK55" s="26">
        <v>0</v>
      </c>
      <c r="DL55" s="27">
        <f t="shared" si="31"/>
        <v>46239.598032407397</v>
      </c>
      <c r="DM55" s="28">
        <f t="shared" ca="1" si="32"/>
        <v>0</v>
      </c>
      <c r="DN55" s="56">
        <f>_xlfn.XLOOKUP(B55,'[2]1. All Calls'!$R:$R,'[2]1. All Calls'!$A:$A,"",0)</f>
        <v>46164.598032407397</v>
      </c>
      <c r="DO55" s="57" t="str">
        <f ca="1">VLOOKUP(DM55,[1]Validation!$B$20:$C$25,2,0)</f>
        <v>Within 3 months</v>
      </c>
      <c r="DP55" s="58" t="str">
        <f>_xlfn.XLOOKUP(B55,'[1]Active AMCs- Dealer'!E:E,'[1]Active AMCs- Dealer'!L:L,"Not in AMC",0)</f>
        <v>Not in AMC</v>
      </c>
      <c r="DQ55" s="50" t="s">
        <v>213</v>
      </c>
      <c r="DR55" s="29" t="str">
        <f>_xlfn.XLOOKUP(B55,'[2]1. All Calls'!$R:$R,'[2]1. All Calls'!$F:$F,"",0)</f>
        <v>CC-02090096</v>
      </c>
      <c r="DS55" s="29" t="str">
        <f>_xlfn.XLOOKUP(B55,'[2]1. All Calls'!$R:$R,'[2]1. All Calls'!$AB:$AB,"",0)</f>
        <v>Attend the site for scheduled service so change air filter, oil filter and oil. Then start the unit found running ok.</v>
      </c>
      <c r="DT55" s="30">
        <f>_xlfn.XLOOKUP(DR55,'[2]1. All Calls'!$F:$F,'[2]1. All Calls'!$A:$A,"",0)</f>
        <v>46164.598032407397</v>
      </c>
      <c r="DU55" s="31">
        <f>_xlfn.XLOOKUP(DR55,'[2]1. All Calls'!$F:$F,'[2]1. All Calls'!$B:$B,"",0)</f>
        <v>10006</v>
      </c>
      <c r="DV55" s="31">
        <f>_xlfn.XLOOKUP(B55,[1]MDA_Assets!D:D,[1]MDA_Assets!N:N,"",0)</f>
        <v>6539</v>
      </c>
      <c r="DW55" s="31">
        <f>_xlfn.XLOOKUP(B55,[1]MDA_Assets!D:D,[1]MDA_Assets!O:O,"",0)</f>
        <v>3467</v>
      </c>
      <c r="DX55" s="32" t="str">
        <f>_xlfn.XLOOKUP(B55,[1]MDA_Assets!D:D,[1]MDA_Assets!Q:Q,"",0)</f>
        <v>XD</v>
      </c>
      <c r="DY55" s="33">
        <f>_xlfn.XLOOKUP(B55,[1]MDA_Assets!D:D,[1]MDA_Assets!R:R,"",0)</f>
        <v>46164</v>
      </c>
      <c r="DZ55" s="33">
        <f>_xlfn.XLOOKUP(B55,[1]MDA_Assets!D:D,[1]MDA_Assets!S:S,"",0)</f>
        <v>46164</v>
      </c>
      <c r="EA55" s="33">
        <f>_xlfn.XLOOKUP(B55,[1]MDA_Assets!D:D,[1]MDA_Assets!T:T,"",0)</f>
        <v>46164</v>
      </c>
      <c r="EB55" s="33">
        <f>_xlfn.XLOOKUP(B55,[1]MDA_Assets!D:D,[1]MDA_Assets!U:U,"",0)</f>
        <v>46030</v>
      </c>
      <c r="EC55" s="33">
        <f>_xlfn.XLOOKUP(B55,[1]MDA_Assets!D:D,[1]MDA_Assets!V:V,"",0)</f>
        <v>46030</v>
      </c>
      <c r="ED55" s="33">
        <f>_xlfn.XLOOKUP(B55,[1]MDA_Assets!D:D,[1]MDA_Assets!W:W,"",0)</f>
        <v>45484</v>
      </c>
      <c r="EE55" s="32" t="str">
        <f>_xlfn.XLOOKUP(B55,[1]MDA_Assets!D:D,[1]MDA_Assets!X:X,"",0)</f>
        <v>No</v>
      </c>
      <c r="EF55" s="33">
        <f>_xlfn.XLOOKUP(B55,[1]MDA_Assets!D:D,[1]MDA_Assets!Y:Y,"",0)</f>
        <v>0</v>
      </c>
      <c r="EG55" s="33">
        <f>_xlfn.XLOOKUP(B55,[1]MDA_Assets!D:D,[1]MDA_Assets!Z:Z,"",0)</f>
        <v>0</v>
      </c>
      <c r="EH55" s="33">
        <f>_xlfn.XLOOKUP(B55,[1]MDA_Assets!D:D,[1]MDA_Assets!AA:AA,"",0)</f>
        <v>0</v>
      </c>
      <c r="EI55" s="34">
        <f>_xlfn.XLOOKUP(B55,[1]MDA_Assets!D:D,[1]MDA_Assets!P:P,"",0)</f>
        <v>7</v>
      </c>
      <c r="EJ55" s="35" t="str">
        <f>_xlfn.XLOOKUP(B55,[1]MDA_Assets!D:D,[1]MDA_Assets!AB:AB,"",0)</f>
        <v>2000</v>
      </c>
      <c r="EK55" s="35" t="str">
        <f>_xlfn.XLOOKUP(B55,[1]MDA_Assets!D:D,[1]MDA_Assets!AC:AC,"",0)</f>
        <v>2000</v>
      </c>
      <c r="EL55" s="35" t="str">
        <f>_xlfn.XLOOKUP(B55,[1]MDA_Assets!D:D,[1]MDA_Assets!AD:AD,"",0)</f>
        <v>4000</v>
      </c>
      <c r="EM55" s="35" t="str">
        <f>_xlfn.XLOOKUP(B55,[1]MDA_Assets!D:D,[1]MDA_Assets!AE:AE,"",0)</f>
        <v>2435</v>
      </c>
      <c r="EN55" s="35" t="str">
        <f>_xlfn.XLOOKUP(B55,[1]MDA_Assets!D:D,[1]MDA_Assets!AF:AF,"",0)</f>
        <v>2013</v>
      </c>
      <c r="EO55" s="35" t="str">
        <f>_xlfn.XLOOKUP(B55,[1]MDA_Assets!D:D,[1]MDA_Assets!AG:AG,"",0)</f>
        <v>2435</v>
      </c>
      <c r="EP55" s="36">
        <f t="shared" si="33"/>
        <v>180</v>
      </c>
      <c r="EQ55" s="36">
        <f t="shared" si="33"/>
        <v>180</v>
      </c>
      <c r="ER55" s="36">
        <f t="shared" si="34"/>
        <v>365</v>
      </c>
      <c r="ES55" s="36">
        <f t="shared" si="35"/>
        <v>365</v>
      </c>
      <c r="ET55" s="36">
        <f t="shared" si="36"/>
        <v>730</v>
      </c>
      <c r="EU55" s="36">
        <f t="shared" si="37"/>
        <v>365</v>
      </c>
      <c r="EV55" s="36" t="str">
        <f t="shared" si="38"/>
        <v/>
      </c>
      <c r="EW55" s="36" t="str">
        <f t="shared" si="3"/>
        <v/>
      </c>
      <c r="EX55" s="36" t="str">
        <f t="shared" si="4"/>
        <v/>
      </c>
      <c r="EY55" s="36">
        <f t="shared" si="47"/>
        <v>5.81</v>
      </c>
      <c r="EZ55" s="36">
        <f t="shared" si="47"/>
        <v>5.81</v>
      </c>
      <c r="FA55" s="36">
        <f t="shared" si="47"/>
        <v>11.78</v>
      </c>
      <c r="FB55" s="36">
        <f t="shared" si="46"/>
        <v>11.78</v>
      </c>
      <c r="FC55" s="36">
        <f t="shared" si="46"/>
        <v>23.55</v>
      </c>
      <c r="FD55" s="36">
        <f t="shared" si="46"/>
        <v>11.78</v>
      </c>
      <c r="FE55" s="36" t="str">
        <f t="shared" si="46"/>
        <v/>
      </c>
      <c r="FF55" s="36" t="str">
        <f t="shared" si="46"/>
        <v/>
      </c>
      <c r="FG55" s="36" t="str">
        <f t="shared" si="46"/>
        <v/>
      </c>
      <c r="FH55" s="37" t="str" cm="1">
        <f t="array" ref="FH55">_xlfn.IFS(EY55="", "No Data", EY55&lt;0, "Negative/Future", EY55=0, "Zero Days", EY55&lt;=3, "&lt; 3 Months", EY55&lt;=6, "3 to 6 Months", EY55&lt;=9, "6 to 9 Months", EY55&lt;=12, "9 to 12 Months", EY55&lt;=15, "12 to 15 Months", EY55&lt;=18, "15 to 18 Months", EY55&lt;=24, "18 to 24 Months", EY55&gt;24, "&gt; 24 Months")</f>
        <v>3 to 6 Months</v>
      </c>
      <c r="FI55" s="37" t="str" cm="1">
        <f t="array" ref="FI55">_xlfn.IFS(EZ55="", "No Data", EZ55&lt;0, "Negative/Future", EZ55=0, "Zero Days", EZ55&lt;=3, "&lt; 3 Months", EZ55&lt;=6, "3 to 6 Months", EZ55&lt;=9, "6 to 9 Months", EZ55&lt;=12, "9 to 12 Months", EZ55&lt;=15, "12 to 15 Months", EZ55&lt;=18, "15 to 18 Months", EZ55&lt;=24, "18 to 24 Months", EZ55&gt;24, "&gt; 24 Months")</f>
        <v>3 to 6 Months</v>
      </c>
      <c r="FJ55" s="37" t="str" cm="1">
        <f t="array" ref="FJ55">_xlfn.IFS(FA55="", "No Data", FA55&lt;0, "Negative/Future", FA55=0, "Zero Days", FA55&lt;=3, "&lt; 3 Months", FA55&lt;=6, "3 to 6 Months", FA55&lt;=9, "6 to 9 Months", FA55&lt;=12, "9 to 12 Months", FA55&lt;=15, "12 to 15 Months", FA55&lt;=18, "15 to 18 Months", FA55&lt;=24, "18 to 24 Months", FA55&gt;24, "&gt; 24 Months")</f>
        <v>9 to 12 Months</v>
      </c>
      <c r="FK55" s="37" t="str" cm="1">
        <f t="array" ref="FK55">_xlfn.IFS(FB55="", "No Data", FB55&lt;0, "Negative/Future", FB55=0, "Zero Days", FB55&lt;=3, "&lt; 3 Months", FB55&lt;=6, "3 to 6 Months", FB55&lt;=9, "6 to 9 Months", FB55&lt;=12, "9 to 12 Months", FB55&lt;=15, "12 to 15 Months", FB55&lt;=18, "15 to 18 Months", FB55&lt;=24, "18 to 24 Months", FB55&gt;24, "&gt; 24 Months")</f>
        <v>9 to 12 Months</v>
      </c>
      <c r="FL55" s="37" t="str" cm="1">
        <f t="array" ref="FL55">_xlfn.IFS(FC55="", "No Data", FC55&lt;0, "Negative/Future", FC55=0, "Zero Days", FC55&lt;=3, "&lt; 3 Months", FC55&lt;=6, "3 to 6 Months", FC55&lt;=9, "6 to 9 Months", FC55&lt;=12, "9 to 12 Months", FC55&lt;=15, "12 to 15 Months", FC55&lt;=18, "15 to 18 Months", FC55&lt;=24, "18 to 24 Months", FC55&gt;24, "&gt; 24 Months")</f>
        <v>18 to 24 Months</v>
      </c>
      <c r="FM55" s="37" t="str" cm="1">
        <f t="array" ref="FM55">_xlfn.IFS(FD55="", "No Data", FD55&lt;0, "Negative/Future", FD55=0, "Zero Days", FD55&lt;=3, "&lt; 3 Months", FD55&lt;=6, "3 to 6 Months", FD55&lt;=9, "6 to 9 Months", FD55&lt;=12, "9 to 12 Months", FD55&lt;=15, "12 to 15 Months", FD55&lt;=18, "15 to 18 Months", FD55&lt;=24, "18 to 24 Months", FD55&gt;24, "&gt; 24 Months")</f>
        <v>9 to 12 Months</v>
      </c>
      <c r="FN55" s="37" t="str" cm="1">
        <f t="array" ref="FN55">_xlfn.IFS(FE55="", "No Data", FE55&lt;0, "Negative/Future", FE55=0, "Zero Days", FE55&lt;=3, "&lt; 3 Months", FE55&lt;=6, "3 to 6 Months", FE55&lt;=9, "6 to 9 Months", FE55&lt;=12, "9 to 12 Months", FE55&lt;=15, "12 to 15 Months", FE55&lt;=18, "15 to 18 Months", FE55&lt;=24, "18 to 24 Months", FE55&gt;24, "&gt; 24 Months")</f>
        <v>No Data</v>
      </c>
      <c r="FO55" s="37" t="str" cm="1">
        <f t="array" ref="FO55">_xlfn.IFS(FG55="", "No Data", FG55&lt;0, "Negative/Future", FG55=0, "Zero Days", FG55&lt;=3, "&lt; 3 Months", FG55&lt;=6, "3 to 6 Months", FG55&lt;=9, "6 to 9 Months", FG55&lt;=12, "9 to 12 Months", FG55&lt;=15, "12 to 15 Months", FG55&lt;=18, "15 to 18 Months", FG55&lt;=24, "18 to 24 Months", FG55&gt;24, "&gt; 24 Months")</f>
        <v>No Data</v>
      </c>
      <c r="FP55" s="37" t="str" cm="1">
        <f t="array" ref="FP55">_xlfn.IFS(FF55="", "No Data", FF55&lt;0, "Negative/Future", FF55=0, "Zero Days", FF55&lt;=3, "&lt; 3 Months", FF55&lt;=6, "3 to 6 Months", FF55&lt;=9, "6 to 9 Months", FF55&lt;=12, "9 to 12 Months", FF55&lt;=15, "12 to 15 Months", FF55&lt;=18, "15 to 18 Months", FF55&lt;=24, "18 to 24 Months", FF55&gt;24, "&gt; 24 Months")</f>
        <v>No Data</v>
      </c>
      <c r="FQ55" s="29" t="s">
        <v>505</v>
      </c>
      <c r="FR55" s="29">
        <v>7979732853</v>
      </c>
      <c r="FS55" s="38" t="str">
        <f>VLOOKUP(_xlfn.XLOOKUP(B55,[1]MDA_Assets!D:D,[1]MDA_Assets!I:I,"",0),[1]Validation!$B$1:$C$8,2,0)</f>
        <v>B</v>
      </c>
      <c r="FT55" s="38" t="s">
        <v>202</v>
      </c>
      <c r="FU55" s="31" t="str">
        <f>_xlfn.XLOOKUP(B55,[1]MDA_Assets!D:D,[1]MDA_Assets!X:X,"",0)</f>
        <v>No</v>
      </c>
      <c r="FV55" s="39">
        <v>1</v>
      </c>
      <c r="FW55" s="39">
        <v>0</v>
      </c>
      <c r="FX55" s="39">
        <v>0</v>
      </c>
      <c r="FY55" s="39">
        <v>8</v>
      </c>
      <c r="FZ55" s="40">
        <f t="shared" si="6"/>
        <v>46344</v>
      </c>
      <c r="GA55" s="40">
        <f t="shared" si="6"/>
        <v>46344</v>
      </c>
      <c r="GB55" s="40">
        <f t="shared" si="7"/>
        <v>46529</v>
      </c>
      <c r="GC55" s="40">
        <f t="shared" si="8"/>
        <v>46395</v>
      </c>
      <c r="GD55" s="40">
        <f t="shared" si="9"/>
        <v>46760</v>
      </c>
      <c r="GE55" s="40">
        <f t="shared" si="10"/>
        <v>45849</v>
      </c>
      <c r="GF55" s="40" t="str">
        <f t="shared" si="39"/>
        <v/>
      </c>
      <c r="GG55" s="40" t="str">
        <f t="shared" si="39"/>
        <v/>
      </c>
      <c r="GH55" s="40" t="str">
        <f t="shared" si="39"/>
        <v/>
      </c>
      <c r="GI55" s="39">
        <f t="shared" si="40"/>
        <v>1</v>
      </c>
      <c r="GJ55" s="39">
        <f t="shared" si="41"/>
        <v>0</v>
      </c>
      <c r="GK55" s="39">
        <f t="shared" si="42"/>
        <v>0</v>
      </c>
      <c r="GL55" s="39">
        <f t="shared" si="43"/>
        <v>5</v>
      </c>
    </row>
    <row r="56" spans="1:194" x14ac:dyDescent="0.25">
      <c r="A56" s="19">
        <v>59</v>
      </c>
      <c r="B56" s="43" t="s">
        <v>506</v>
      </c>
      <c r="C56" s="43" t="s">
        <v>254</v>
      </c>
      <c r="D56" s="43" t="s">
        <v>241</v>
      </c>
      <c r="E56" s="43" t="s">
        <v>305</v>
      </c>
      <c r="F56" s="43" t="s">
        <v>2720</v>
      </c>
      <c r="G56" s="43" t="s">
        <v>190</v>
      </c>
      <c r="H56" s="43" t="s">
        <v>191</v>
      </c>
      <c r="I56" s="43" t="s">
        <v>192</v>
      </c>
      <c r="J56" s="44">
        <f t="shared" si="12"/>
        <v>44724.770833333336</v>
      </c>
      <c r="K56" s="44">
        <v>44360.770833333336</v>
      </c>
      <c r="L56" s="44">
        <v>44263</v>
      </c>
      <c r="M56" s="43" t="s">
        <v>2721</v>
      </c>
      <c r="N56" s="43" t="s">
        <v>2722</v>
      </c>
      <c r="O56" s="44">
        <v>46115.450115740743</v>
      </c>
      <c r="P56" s="43">
        <v>6757</v>
      </c>
      <c r="Q56" s="43">
        <v>690</v>
      </c>
      <c r="R56" s="43">
        <v>3726</v>
      </c>
      <c r="S56" s="43" t="s">
        <v>206</v>
      </c>
      <c r="T56" s="44">
        <v>46043.770833333336</v>
      </c>
      <c r="U56" s="44">
        <v>46043.770833333336</v>
      </c>
      <c r="V56" s="44">
        <v>46043.770833333336</v>
      </c>
      <c r="W56" s="44">
        <v>46043.770833333336</v>
      </c>
      <c r="X56" s="44">
        <v>46043.770833333336</v>
      </c>
      <c r="Y56" s="44">
        <v>46043.770833333336</v>
      </c>
      <c r="Z56" s="43" t="s">
        <v>195</v>
      </c>
      <c r="AA56" s="43"/>
      <c r="AB56" s="43"/>
      <c r="AC56" s="43"/>
      <c r="AD56" s="43"/>
      <c r="AE56" s="43">
        <v>1</v>
      </c>
      <c r="AF56" s="43" t="s">
        <v>2723</v>
      </c>
      <c r="AG56" s="43" t="s">
        <v>2723</v>
      </c>
      <c r="AH56" s="43" t="s">
        <v>2724</v>
      </c>
      <c r="AI56" s="43" t="s">
        <v>2725</v>
      </c>
      <c r="AJ56" s="43" t="s">
        <v>2726</v>
      </c>
      <c r="AK56" s="43" t="s">
        <v>2723</v>
      </c>
      <c r="AL56" s="47">
        <v>46223</v>
      </c>
      <c r="AM56" s="47">
        <v>46223</v>
      </c>
      <c r="AN56" s="47">
        <v>46408</v>
      </c>
      <c r="AO56" s="47">
        <v>46408</v>
      </c>
      <c r="AP56" s="47">
        <v>46773</v>
      </c>
      <c r="AQ56" s="47">
        <v>46236</v>
      </c>
      <c r="AR56" s="48"/>
      <c r="AS56" s="48"/>
      <c r="AT56" s="48"/>
      <c r="AU56" s="43">
        <v>0</v>
      </c>
      <c r="AV56" s="43">
        <v>0</v>
      </c>
      <c r="AW56" s="43">
        <v>0</v>
      </c>
      <c r="AX56" s="51" t="s">
        <v>316</v>
      </c>
      <c r="AY56" s="51" t="s">
        <v>316</v>
      </c>
      <c r="AZ56" s="51" t="s">
        <v>198</v>
      </c>
      <c r="BA56" s="20">
        <f t="shared" ca="1" si="48"/>
        <v>0</v>
      </c>
      <c r="BB56" s="20">
        <f t="shared" ca="1" si="48"/>
        <v>0</v>
      </c>
      <c r="BC56" s="20">
        <f t="shared" ca="1" si="48"/>
        <v>0</v>
      </c>
      <c r="BD56" s="20">
        <f t="shared" ca="1" si="48"/>
        <v>0</v>
      </c>
      <c r="BE56" s="20">
        <f t="shared" ca="1" si="48"/>
        <v>0</v>
      </c>
      <c r="BF56" s="20">
        <f t="shared" ca="1" si="48"/>
        <v>0</v>
      </c>
      <c r="BG56" s="21" t="str">
        <f t="shared" ca="1" si="48"/>
        <v/>
      </c>
      <c r="BH56" s="21" t="str">
        <f t="shared" ca="1" si="48"/>
        <v/>
      </c>
      <c r="BI56" s="21" t="str">
        <f t="shared" ca="1" si="48"/>
        <v/>
      </c>
      <c r="BJ56" s="22">
        <f t="shared" ca="1" si="14"/>
        <v>0</v>
      </c>
      <c r="BK56" s="21">
        <f t="shared" si="15"/>
        <v>1</v>
      </c>
      <c r="BL56" s="22">
        <f t="shared" ca="1" si="16"/>
        <v>6818</v>
      </c>
      <c r="BM56" s="22">
        <f t="shared" ca="1" si="17"/>
        <v>682</v>
      </c>
      <c r="BN56" s="23">
        <f t="shared" ca="1" si="18"/>
        <v>6136</v>
      </c>
      <c r="BO56" s="24">
        <f t="shared" ca="1" si="19"/>
        <v>61</v>
      </c>
      <c r="BP56" s="51" t="str">
        <f>_xlfn.XLOOKUP(E56,[1]Validation!E:E,[1]Validation!F:F,"")</f>
        <v>EN15</v>
      </c>
      <c r="BQ56" s="51" t="str">
        <f>_xlfn.XLOOKUP(BP56,[1]Validation!F:F,[1]Validation!G:G,"")</f>
        <v>EN11 to EN22</v>
      </c>
      <c r="BR56" s="52" t="str">
        <f>VLOOKUP(G56,[1]Validation!$B$1:$C$9,2,0)</f>
        <v>B</v>
      </c>
      <c r="BS56" s="51">
        <f t="shared" ca="1" si="20"/>
        <v>60</v>
      </c>
      <c r="BT56" s="53">
        <f>_xlfn.XLOOKUP(B56,'[2]1. All Calls'!$R:$R,'[2]1. All Calls'!$A:$A,"",0)</f>
        <v>46115.665671296301</v>
      </c>
      <c r="BU56" s="51" t="str">
        <f>_xlfn.XLOOKUP(B56,'[2]1. All Calls'!$R:$R,'[2]1. All Calls'!$F:$F,"",0)</f>
        <v>CC-02034864</v>
      </c>
      <c r="BV56" s="51" t="str">
        <f>_xlfn.XLOOKUP(B56,'[2]1. All Calls'!$R:$R,'[2]1. All Calls'!$J:$J,"",0)</f>
        <v>General Service</v>
      </c>
      <c r="BW56" s="53">
        <f>_xlfn.XLOOKUP(B56,'[2]Sch Calls'!$R:$R,'[2]Sch Calls'!$A:$A,"",0)</f>
        <v>46044.698518518497</v>
      </c>
      <c r="BX56" s="51">
        <f>_xlfn.XLOOKUP(B56,'[2]Sch Calls'!$R:$R,'[2]Sch Calls'!$B:$B,"",0)</f>
        <v>6757</v>
      </c>
      <c r="BY56" s="51" t="str">
        <f t="shared" si="21"/>
        <v>21-Jul-26</v>
      </c>
      <c r="BZ56" s="51" t="str">
        <f t="shared" si="21"/>
        <v>21-Jul-26</v>
      </c>
      <c r="CA56" s="51" t="str">
        <f t="shared" si="22"/>
        <v>24-Oct-26</v>
      </c>
      <c r="CB56" s="51" t="str">
        <f t="shared" si="23"/>
        <v>22-Jul-27</v>
      </c>
      <c r="CC56" s="51" t="str">
        <f t="shared" si="24"/>
        <v>22-Jan-28</v>
      </c>
      <c r="CD56" s="51" t="str">
        <f t="shared" si="25"/>
        <v>22-Jan-27</v>
      </c>
      <c r="CE56" s="51">
        <f t="shared" ca="1" si="26"/>
        <v>132</v>
      </c>
      <c r="CF56" s="51">
        <f t="shared" ca="1" si="26"/>
        <v>132</v>
      </c>
      <c r="CG56" s="51">
        <f t="shared" ca="1" si="27"/>
        <v>132</v>
      </c>
      <c r="CH56" s="51">
        <f t="shared" ca="1" si="28"/>
        <v>132</v>
      </c>
      <c r="CI56" s="51">
        <f t="shared" ca="1" si="29"/>
        <v>132</v>
      </c>
      <c r="CJ56" s="51">
        <f t="shared" ca="1" si="30"/>
        <v>132</v>
      </c>
      <c r="CK56" s="51">
        <f t="shared" ca="1" si="44"/>
        <v>132</v>
      </c>
      <c r="CL56" s="51">
        <f t="shared" ca="1" si="44"/>
        <v>132</v>
      </c>
      <c r="CM56" s="51">
        <f t="shared" ca="1" si="44"/>
        <v>132</v>
      </c>
      <c r="CN56" s="51">
        <f t="shared" ca="1" si="44"/>
        <v>132</v>
      </c>
      <c r="CO56" s="51">
        <f t="shared" ca="1" si="44"/>
        <v>132</v>
      </c>
      <c r="CP56" s="51">
        <f t="shared" ca="1" si="44"/>
        <v>132</v>
      </c>
      <c r="CQ56" s="51">
        <f t="shared" ca="1" si="45"/>
        <v>-11</v>
      </c>
      <c r="CR56" s="51">
        <f t="shared" ca="1" si="45"/>
        <v>-11</v>
      </c>
      <c r="CS56" s="51">
        <f t="shared" ca="1" si="45"/>
        <v>1989</v>
      </c>
      <c r="CT56" s="51">
        <f t="shared" ca="1" si="45"/>
        <v>2222</v>
      </c>
      <c r="CU56" s="51">
        <f t="shared" ca="1" si="45"/>
        <v>3452</v>
      </c>
      <c r="CV56" s="54">
        <f t="shared" ca="1" si="45"/>
        <v>-11</v>
      </c>
      <c r="CW56" s="25" t="s">
        <v>195</v>
      </c>
      <c r="CX56" s="55">
        <v>0.13</v>
      </c>
      <c r="CY56" s="60">
        <v>45643</v>
      </c>
      <c r="CZ56" s="26">
        <v>19</v>
      </c>
      <c r="DA56" s="26">
        <v>17</v>
      </c>
      <c r="DB56" s="26">
        <v>9</v>
      </c>
      <c r="DC56" s="26">
        <v>19</v>
      </c>
      <c r="DD56" s="26">
        <v>17</v>
      </c>
      <c r="DE56" s="26">
        <v>9</v>
      </c>
      <c r="DF56" s="26">
        <v>19</v>
      </c>
      <c r="DG56" s="26">
        <v>20</v>
      </c>
      <c r="DH56" s="26">
        <v>9</v>
      </c>
      <c r="DI56" s="26">
        <v>15</v>
      </c>
      <c r="DJ56" s="26">
        <v>24</v>
      </c>
      <c r="DK56" s="26">
        <v>13</v>
      </c>
      <c r="DL56" s="27">
        <f t="shared" si="31"/>
        <v>46190.665671296301</v>
      </c>
      <c r="DM56" s="28">
        <f t="shared" ca="1" si="32"/>
        <v>0</v>
      </c>
      <c r="DN56" s="56">
        <f>_xlfn.XLOOKUP(B56,'[2]1. All Calls'!$R:$R,'[2]1. All Calls'!$A:$A,"",0)</f>
        <v>46115.665671296301</v>
      </c>
      <c r="DO56" s="57" t="str">
        <f ca="1">VLOOKUP(DM56,[1]Validation!$B$20:$C$25,2,0)</f>
        <v>Within 3 months</v>
      </c>
      <c r="DP56" s="58" t="str">
        <f>_xlfn.XLOOKUP(B56,'[1]Active AMCs- Dealer'!E:E,'[1]Active AMCs- Dealer'!L:L,"Not in AMC",0)</f>
        <v>Not in AMC</v>
      </c>
      <c r="DQ56" s="50" t="s">
        <v>238</v>
      </c>
      <c r="DR56" s="29" t="str">
        <f>_xlfn.XLOOKUP(B56,'[2]1. All Calls'!$R:$R,'[2]1. All Calls'!$F:$F,"",0)</f>
        <v>CC-02034864</v>
      </c>
      <c r="DS56" s="29" t="str">
        <f>_xlfn.XLOOKUP(B56,'[2]1. All Calls'!$R:$R,'[2]1. All Calls'!$AB:$AB,"",0)</f>
        <v>We visited site and found unit running well condition at the present time.</v>
      </c>
      <c r="DT56" s="30">
        <f>_xlfn.XLOOKUP(DR56,'[2]1. All Calls'!$F:$F,'[2]1. All Calls'!$A:$A,"",0)</f>
        <v>46115.665671296301</v>
      </c>
      <c r="DU56" s="31">
        <f>_xlfn.XLOOKUP(DR56,'[2]1. All Calls'!$F:$F,'[2]1. All Calls'!$B:$B,"",0)</f>
        <v>6757</v>
      </c>
      <c r="DV56" s="31">
        <f>_xlfn.XLOOKUP(B56,[1]MDA_Assets!D:D,[1]MDA_Assets!N:N,"",0)</f>
        <v>690</v>
      </c>
      <c r="DW56" s="31">
        <f>_xlfn.XLOOKUP(B56,[1]MDA_Assets!D:D,[1]MDA_Assets!O:O,"",0)</f>
        <v>3726</v>
      </c>
      <c r="DX56" s="32" t="str">
        <f>_xlfn.XLOOKUP(B56,[1]MDA_Assets!D:D,[1]MDA_Assets!Q:Q,"",0)</f>
        <v>XD</v>
      </c>
      <c r="DY56" s="33">
        <f>_xlfn.XLOOKUP(B56,[1]MDA_Assets!D:D,[1]MDA_Assets!R:R,"",0)</f>
        <v>46044</v>
      </c>
      <c r="DZ56" s="33">
        <f>_xlfn.XLOOKUP(B56,[1]MDA_Assets!D:D,[1]MDA_Assets!S:S,"",0)</f>
        <v>46044</v>
      </c>
      <c r="EA56" s="33">
        <f>_xlfn.XLOOKUP(B56,[1]MDA_Assets!D:D,[1]MDA_Assets!T:T,"",0)</f>
        <v>46044</v>
      </c>
      <c r="EB56" s="33">
        <f>_xlfn.XLOOKUP(B56,[1]MDA_Assets!D:D,[1]MDA_Assets!U:U,"",0)</f>
        <v>46044</v>
      </c>
      <c r="EC56" s="33">
        <f>_xlfn.XLOOKUP(B56,[1]MDA_Assets!D:D,[1]MDA_Assets!V:V,"",0)</f>
        <v>46044</v>
      </c>
      <c r="ED56" s="33">
        <f>_xlfn.XLOOKUP(B56,[1]MDA_Assets!D:D,[1]MDA_Assets!W:W,"",0)</f>
        <v>46044</v>
      </c>
      <c r="EE56" s="32" t="str">
        <f>_xlfn.XLOOKUP(B56,[1]MDA_Assets!D:D,[1]MDA_Assets!X:X,"",0)</f>
        <v>No</v>
      </c>
      <c r="EF56" s="33">
        <f>_xlfn.XLOOKUP(B56,[1]MDA_Assets!D:D,[1]MDA_Assets!Y:Y,"",0)</f>
        <v>0</v>
      </c>
      <c r="EG56" s="33">
        <f>_xlfn.XLOOKUP(B56,[1]MDA_Assets!D:D,[1]MDA_Assets!Z:Z,"",0)</f>
        <v>0</v>
      </c>
      <c r="EH56" s="33">
        <f>_xlfn.XLOOKUP(B56,[1]MDA_Assets!D:D,[1]MDA_Assets!AA:AA,"",0)</f>
        <v>0</v>
      </c>
      <c r="EI56" s="34">
        <f>_xlfn.XLOOKUP(B56,[1]MDA_Assets!D:D,[1]MDA_Assets!P:P,"",0)</f>
        <v>1</v>
      </c>
      <c r="EJ56" s="35" t="str">
        <f>_xlfn.XLOOKUP(B56,[1]MDA_Assets!D:D,[1]MDA_Assets!AB:AB,"",0)</f>
        <v>121</v>
      </c>
      <c r="EK56" s="35" t="str">
        <f>_xlfn.XLOOKUP(B56,[1]MDA_Assets!D:D,[1]MDA_Assets!AC:AC,"",0)</f>
        <v>121</v>
      </c>
      <c r="EL56" s="35" t="str">
        <f>_xlfn.XLOOKUP(B56,[1]MDA_Assets!D:D,[1]MDA_Assets!AD:AD,"",0)</f>
        <v>2121</v>
      </c>
      <c r="EM56" s="35" t="str">
        <f>_xlfn.XLOOKUP(B56,[1]MDA_Assets!D:D,[1]MDA_Assets!AE:AE,"",0)</f>
        <v>2354</v>
      </c>
      <c r="EN56" s="35" t="str">
        <f>_xlfn.XLOOKUP(B56,[1]MDA_Assets!D:D,[1]MDA_Assets!AF:AF,"",0)</f>
        <v>3584</v>
      </c>
      <c r="EO56" s="35" t="str">
        <f>_xlfn.XLOOKUP(B56,[1]MDA_Assets!D:D,[1]MDA_Assets!AG:AG,"",0)</f>
        <v>121</v>
      </c>
      <c r="EP56" s="36">
        <f t="shared" si="33"/>
        <v>180</v>
      </c>
      <c r="EQ56" s="36">
        <f t="shared" si="33"/>
        <v>180</v>
      </c>
      <c r="ER56" s="36">
        <f t="shared" si="34"/>
        <v>365</v>
      </c>
      <c r="ES56" s="36">
        <f t="shared" si="35"/>
        <v>365</v>
      </c>
      <c r="ET56" s="36">
        <f t="shared" si="36"/>
        <v>730</v>
      </c>
      <c r="EU56" s="36">
        <f t="shared" si="37"/>
        <v>193</v>
      </c>
      <c r="EV56" s="36" t="str">
        <f t="shared" si="38"/>
        <v/>
      </c>
      <c r="EW56" s="36" t="str">
        <f t="shared" si="3"/>
        <v/>
      </c>
      <c r="EX56" s="36" t="str">
        <f t="shared" si="4"/>
        <v/>
      </c>
      <c r="EY56" s="36">
        <f t="shared" si="47"/>
        <v>5.81</v>
      </c>
      <c r="EZ56" s="36">
        <f t="shared" si="47"/>
        <v>5.81</v>
      </c>
      <c r="FA56" s="36">
        <f t="shared" si="47"/>
        <v>11.78</v>
      </c>
      <c r="FB56" s="36">
        <f t="shared" si="46"/>
        <v>11.78</v>
      </c>
      <c r="FC56" s="36">
        <f t="shared" si="46"/>
        <v>23.55</v>
      </c>
      <c r="FD56" s="36">
        <f t="shared" si="46"/>
        <v>6.2299999999999995</v>
      </c>
      <c r="FE56" s="36" t="str">
        <f t="shared" si="46"/>
        <v/>
      </c>
      <c r="FF56" s="36" t="str">
        <f t="shared" si="46"/>
        <v/>
      </c>
      <c r="FG56" s="36" t="str">
        <f t="shared" si="46"/>
        <v/>
      </c>
      <c r="FH56" s="37" t="str" cm="1">
        <f t="array" ref="FH56">_xlfn.IFS(EY56="", "No Data", EY56&lt;0, "Negative/Future", EY56=0, "Zero Days", EY56&lt;=3, "&lt; 3 Months", EY56&lt;=6, "3 to 6 Months", EY56&lt;=9, "6 to 9 Months", EY56&lt;=12, "9 to 12 Months", EY56&lt;=15, "12 to 15 Months", EY56&lt;=18, "15 to 18 Months", EY56&lt;=24, "18 to 24 Months", EY56&gt;24, "&gt; 24 Months")</f>
        <v>3 to 6 Months</v>
      </c>
      <c r="FI56" s="37" t="str" cm="1">
        <f t="array" ref="FI56">_xlfn.IFS(EZ56="", "No Data", EZ56&lt;0, "Negative/Future", EZ56=0, "Zero Days", EZ56&lt;=3, "&lt; 3 Months", EZ56&lt;=6, "3 to 6 Months", EZ56&lt;=9, "6 to 9 Months", EZ56&lt;=12, "9 to 12 Months", EZ56&lt;=15, "12 to 15 Months", EZ56&lt;=18, "15 to 18 Months", EZ56&lt;=24, "18 to 24 Months", EZ56&gt;24, "&gt; 24 Months")</f>
        <v>3 to 6 Months</v>
      </c>
      <c r="FJ56" s="37" t="str" cm="1">
        <f t="array" ref="FJ56">_xlfn.IFS(FA56="", "No Data", FA56&lt;0, "Negative/Future", FA56=0, "Zero Days", FA56&lt;=3, "&lt; 3 Months", FA56&lt;=6, "3 to 6 Months", FA56&lt;=9, "6 to 9 Months", FA56&lt;=12, "9 to 12 Months", FA56&lt;=15, "12 to 15 Months", FA56&lt;=18, "15 to 18 Months", FA56&lt;=24, "18 to 24 Months", FA56&gt;24, "&gt; 24 Months")</f>
        <v>9 to 12 Months</v>
      </c>
      <c r="FK56" s="37" t="str" cm="1">
        <f t="array" ref="FK56">_xlfn.IFS(FB56="", "No Data", FB56&lt;0, "Negative/Future", FB56=0, "Zero Days", FB56&lt;=3, "&lt; 3 Months", FB56&lt;=6, "3 to 6 Months", FB56&lt;=9, "6 to 9 Months", FB56&lt;=12, "9 to 12 Months", FB56&lt;=15, "12 to 15 Months", FB56&lt;=18, "15 to 18 Months", FB56&lt;=24, "18 to 24 Months", FB56&gt;24, "&gt; 24 Months")</f>
        <v>9 to 12 Months</v>
      </c>
      <c r="FL56" s="37" t="str" cm="1">
        <f t="array" ref="FL56">_xlfn.IFS(FC56="", "No Data", FC56&lt;0, "Negative/Future", FC56=0, "Zero Days", FC56&lt;=3, "&lt; 3 Months", FC56&lt;=6, "3 to 6 Months", FC56&lt;=9, "6 to 9 Months", FC56&lt;=12, "9 to 12 Months", FC56&lt;=15, "12 to 15 Months", FC56&lt;=18, "15 to 18 Months", FC56&lt;=24, "18 to 24 Months", FC56&gt;24, "&gt; 24 Months")</f>
        <v>18 to 24 Months</v>
      </c>
      <c r="FM56" s="37" t="str" cm="1">
        <f t="array" ref="FM56">_xlfn.IFS(FD56="", "No Data", FD56&lt;0, "Negative/Future", FD56=0, "Zero Days", FD56&lt;=3, "&lt; 3 Months", FD56&lt;=6, "3 to 6 Months", FD56&lt;=9, "6 to 9 Months", FD56&lt;=12, "9 to 12 Months", FD56&lt;=15, "12 to 15 Months", FD56&lt;=18, "15 to 18 Months", FD56&lt;=24, "18 to 24 Months", FD56&gt;24, "&gt; 24 Months")</f>
        <v>6 to 9 Months</v>
      </c>
      <c r="FN56" s="37" t="str" cm="1">
        <f t="array" ref="FN56">_xlfn.IFS(FE56="", "No Data", FE56&lt;0, "Negative/Future", FE56=0, "Zero Days", FE56&lt;=3, "&lt; 3 Months", FE56&lt;=6, "3 to 6 Months", FE56&lt;=9, "6 to 9 Months", FE56&lt;=12, "9 to 12 Months", FE56&lt;=15, "12 to 15 Months", FE56&lt;=18, "15 to 18 Months", FE56&lt;=24, "18 to 24 Months", FE56&gt;24, "&gt; 24 Months")</f>
        <v>No Data</v>
      </c>
      <c r="FO56" s="37" t="str" cm="1">
        <f t="array" ref="FO56">_xlfn.IFS(FG56="", "No Data", FG56&lt;0, "Negative/Future", FG56=0, "Zero Days", FG56&lt;=3, "&lt; 3 Months", FG56&lt;=6, "3 to 6 Months", FG56&lt;=9, "6 to 9 Months", FG56&lt;=12, "9 to 12 Months", FG56&lt;=15, "12 to 15 Months", FG56&lt;=18, "15 to 18 Months", FG56&lt;=24, "18 to 24 Months", FG56&gt;24, "&gt; 24 Months")</f>
        <v>No Data</v>
      </c>
      <c r="FP56" s="37" t="str" cm="1">
        <f t="array" ref="FP56">_xlfn.IFS(FF56="", "No Data", FF56&lt;0, "Negative/Future", FF56=0, "Zero Days", FF56&lt;=3, "&lt; 3 Months", FF56&lt;=6, "3 to 6 Months", FF56&lt;=9, "6 to 9 Months", FF56&lt;=12, "9 to 12 Months", FF56&lt;=15, "12 to 15 Months", FF56&lt;=18, "15 to 18 Months", FF56&lt;=24, "18 to 24 Months", FF56&gt;24, "&gt; 24 Months")</f>
        <v>No Data</v>
      </c>
      <c r="FQ56" s="29" t="s">
        <v>510</v>
      </c>
      <c r="FR56" s="29">
        <v>8797080880</v>
      </c>
      <c r="FS56" s="38" t="str">
        <f>VLOOKUP(_xlfn.XLOOKUP(B56,[1]MDA_Assets!D:D,[1]MDA_Assets!I:I,"",0),[1]Validation!$B$1:$C$8,2,0)</f>
        <v>B</v>
      </c>
      <c r="FT56" s="38" t="s">
        <v>228</v>
      </c>
      <c r="FU56" s="31" t="str">
        <f>_xlfn.XLOOKUP(B56,[1]MDA_Assets!D:D,[1]MDA_Assets!X:X,"",0)</f>
        <v>No</v>
      </c>
      <c r="FV56" s="39">
        <v>0</v>
      </c>
      <c r="FW56" s="39">
        <v>0</v>
      </c>
      <c r="FX56" s="39">
        <v>0</v>
      </c>
      <c r="FY56" s="39">
        <v>9</v>
      </c>
      <c r="FZ56" s="40">
        <f t="shared" si="6"/>
        <v>46224</v>
      </c>
      <c r="GA56" s="40">
        <f t="shared" si="6"/>
        <v>46224</v>
      </c>
      <c r="GB56" s="40">
        <f t="shared" si="7"/>
        <v>46409</v>
      </c>
      <c r="GC56" s="40">
        <f t="shared" si="8"/>
        <v>46409</v>
      </c>
      <c r="GD56" s="40">
        <f t="shared" si="9"/>
        <v>46774</v>
      </c>
      <c r="GE56" s="40">
        <f t="shared" si="10"/>
        <v>46237</v>
      </c>
      <c r="GF56" s="40" t="str">
        <f t="shared" si="39"/>
        <v/>
      </c>
      <c r="GG56" s="40" t="str">
        <f t="shared" si="39"/>
        <v/>
      </c>
      <c r="GH56" s="40" t="str">
        <f t="shared" si="39"/>
        <v/>
      </c>
      <c r="GI56" s="39">
        <f t="shared" si="40"/>
        <v>0</v>
      </c>
      <c r="GJ56" s="39">
        <f t="shared" si="41"/>
        <v>0</v>
      </c>
      <c r="GK56" s="39">
        <f t="shared" si="42"/>
        <v>0</v>
      </c>
      <c r="GL56" s="39">
        <f t="shared" si="43"/>
        <v>6</v>
      </c>
    </row>
    <row r="57" spans="1:194" x14ac:dyDescent="0.25">
      <c r="A57" s="19">
        <v>60</v>
      </c>
      <c r="B57" s="43" t="s">
        <v>511</v>
      </c>
      <c r="C57" s="43" t="s">
        <v>254</v>
      </c>
      <c r="D57" s="43" t="s">
        <v>241</v>
      </c>
      <c r="E57" s="43" t="s">
        <v>346</v>
      </c>
      <c r="F57" s="43" t="s">
        <v>512</v>
      </c>
      <c r="G57" s="43" t="s">
        <v>190</v>
      </c>
      <c r="H57" s="43" t="s">
        <v>498</v>
      </c>
      <c r="I57" s="43" t="s">
        <v>192</v>
      </c>
      <c r="J57" s="44">
        <f t="shared" si="12"/>
        <v>44118.541666666664</v>
      </c>
      <c r="K57" s="44">
        <v>43754.541666666664</v>
      </c>
      <c r="L57" s="44">
        <v>43734</v>
      </c>
      <c r="M57" s="43" t="s">
        <v>513</v>
      </c>
      <c r="N57" s="43" t="s">
        <v>475</v>
      </c>
      <c r="O57" s="44">
        <v>45905.506990740738</v>
      </c>
      <c r="P57" s="43">
        <v>16581</v>
      </c>
      <c r="Q57" s="43">
        <v>15191</v>
      </c>
      <c r="R57" s="43">
        <v>1386</v>
      </c>
      <c r="S57" s="43" t="s">
        <v>206</v>
      </c>
      <c r="T57" s="44">
        <v>45904.770833333336</v>
      </c>
      <c r="U57" s="44">
        <v>45904.770833333336</v>
      </c>
      <c r="V57" s="44">
        <v>45904.770833333336</v>
      </c>
      <c r="W57" s="44">
        <v>45698.770833333336</v>
      </c>
      <c r="X57" s="44">
        <v>45698.770833333336</v>
      </c>
      <c r="Y57" s="44">
        <v>45698.770833333336</v>
      </c>
      <c r="Z57" s="43" t="s">
        <v>195</v>
      </c>
      <c r="AA57" s="43"/>
      <c r="AB57" s="43"/>
      <c r="AC57" s="43"/>
      <c r="AD57" s="43"/>
      <c r="AE57" s="43">
        <v>3</v>
      </c>
      <c r="AF57" s="43" t="s">
        <v>314</v>
      </c>
      <c r="AG57" s="43" t="s">
        <v>314</v>
      </c>
      <c r="AH57" s="43" t="s">
        <v>280</v>
      </c>
      <c r="AI57" s="43" t="s">
        <v>514</v>
      </c>
      <c r="AJ57" s="43" t="s">
        <v>514</v>
      </c>
      <c r="AK57" s="43" t="s">
        <v>514</v>
      </c>
      <c r="AL57" s="46">
        <v>46084</v>
      </c>
      <c r="AM57" s="46">
        <v>46084</v>
      </c>
      <c r="AN57" s="47">
        <v>46269</v>
      </c>
      <c r="AO57" s="46">
        <v>46063</v>
      </c>
      <c r="AP57" s="47">
        <v>46428</v>
      </c>
      <c r="AQ57" s="46">
        <v>46063</v>
      </c>
      <c r="AR57" s="48"/>
      <c r="AS57" s="48"/>
      <c r="AT57" s="48"/>
      <c r="AU57" s="43">
        <v>1</v>
      </c>
      <c r="AV57" s="43">
        <v>0</v>
      </c>
      <c r="AW57" s="43">
        <v>0</v>
      </c>
      <c r="AX57" s="51" t="s">
        <v>237</v>
      </c>
      <c r="AY57" s="51" t="s">
        <v>237</v>
      </c>
      <c r="AZ57" s="51" t="s">
        <v>198</v>
      </c>
      <c r="BA57" s="20">
        <f t="shared" ca="1" si="48"/>
        <v>1</v>
      </c>
      <c r="BB57" s="20">
        <f t="shared" ca="1" si="48"/>
        <v>1</v>
      </c>
      <c r="BC57" s="20">
        <f t="shared" ca="1" si="48"/>
        <v>0</v>
      </c>
      <c r="BD57" s="20">
        <f t="shared" ca="1" si="48"/>
        <v>1</v>
      </c>
      <c r="BE57" s="20">
        <f t="shared" ca="1" si="48"/>
        <v>0</v>
      </c>
      <c r="BF57" s="20">
        <f t="shared" ca="1" si="48"/>
        <v>1</v>
      </c>
      <c r="BG57" s="21" t="str">
        <f t="shared" ca="1" si="48"/>
        <v/>
      </c>
      <c r="BH57" s="21" t="str">
        <f t="shared" ca="1" si="48"/>
        <v/>
      </c>
      <c r="BI57" s="21" t="str">
        <f t="shared" ca="1" si="48"/>
        <v/>
      </c>
      <c r="BJ57" s="22">
        <f t="shared" ca="1" si="14"/>
        <v>4</v>
      </c>
      <c r="BK57" s="21">
        <f t="shared" si="15"/>
        <v>3</v>
      </c>
      <c r="BL57" s="22">
        <f t="shared" ca="1" si="16"/>
        <v>17392</v>
      </c>
      <c r="BM57" s="22">
        <f t="shared" ca="1" si="17"/>
        <v>16001</v>
      </c>
      <c r="BN57" s="23">
        <f t="shared" ca="1" si="18"/>
        <v>1391</v>
      </c>
      <c r="BO57" s="24">
        <f t="shared" ca="1" si="19"/>
        <v>811</v>
      </c>
      <c r="BP57" s="51" t="str">
        <f>_xlfn.XLOOKUP(E57,[1]Validation!E:E,[1]Validation!F:F,"")</f>
        <v>EN11</v>
      </c>
      <c r="BQ57" s="51" t="str">
        <f>_xlfn.XLOOKUP(BP57,[1]Validation!F:F,[1]Validation!G:G,"")</f>
        <v>EN11 to EN22</v>
      </c>
      <c r="BR57" s="52" t="str">
        <f>VLOOKUP(G57,[1]Validation!$B$1:$C$9,2,0)</f>
        <v>B</v>
      </c>
      <c r="BS57" s="51">
        <f t="shared" ca="1" si="20"/>
        <v>80</v>
      </c>
      <c r="BT57" s="53">
        <f>_xlfn.XLOOKUP(B57,'[2]1. All Calls'!$R:$R,'[2]1. All Calls'!$A:$A,"",0)</f>
        <v>45905.729166666664</v>
      </c>
      <c r="BU57" s="51" t="str">
        <f>_xlfn.XLOOKUP(B57,'[2]1. All Calls'!$R:$R,'[2]1. All Calls'!$F:$F,"",0)</f>
        <v>CC-01789271</v>
      </c>
      <c r="BV57" s="51" t="str">
        <f>_xlfn.XLOOKUP(B57,'[2]1. All Calls'!$R:$R,'[2]1. All Calls'!$J:$J,"",0)</f>
        <v>Schedule Service</v>
      </c>
      <c r="BW57" s="53">
        <f>_xlfn.XLOOKUP(B57,'[2]Sch Calls'!$R:$R,'[2]Sch Calls'!$A:$A,"",0)</f>
        <v>45905.729444444398</v>
      </c>
      <c r="BX57" s="51">
        <f>_xlfn.XLOOKUP(B57,'[2]Sch Calls'!$R:$R,'[2]Sch Calls'!$B:$B,"",0)</f>
        <v>16581</v>
      </c>
      <c r="BY57" s="51" t="str">
        <f t="shared" si="21"/>
        <v>04-Mar-26</v>
      </c>
      <c r="BZ57" s="51" t="str">
        <f t="shared" si="21"/>
        <v>04-Mar-26</v>
      </c>
      <c r="CA57" s="51" t="str">
        <f t="shared" si="22"/>
        <v>07-Jun-26</v>
      </c>
      <c r="CB57" s="51" t="str">
        <f t="shared" si="23"/>
        <v>11-Aug-26</v>
      </c>
      <c r="CC57" s="51" t="str">
        <f t="shared" si="24"/>
        <v>11-Feb-27</v>
      </c>
      <c r="CD57" s="51" t="str">
        <f t="shared" si="25"/>
        <v>11-Feb-26</v>
      </c>
      <c r="CE57" s="51">
        <f t="shared" ca="1" si="26"/>
        <v>271</v>
      </c>
      <c r="CF57" s="51">
        <f t="shared" ca="1" si="26"/>
        <v>271</v>
      </c>
      <c r="CG57" s="51">
        <f t="shared" ca="1" si="27"/>
        <v>271</v>
      </c>
      <c r="CH57" s="51">
        <f t="shared" ca="1" si="28"/>
        <v>477</v>
      </c>
      <c r="CI57" s="51">
        <f t="shared" ca="1" si="29"/>
        <v>477</v>
      </c>
      <c r="CJ57" s="51">
        <f t="shared" ca="1" si="30"/>
        <v>477</v>
      </c>
      <c r="CK57" s="51">
        <f t="shared" ca="1" si="44"/>
        <v>813</v>
      </c>
      <c r="CL57" s="51">
        <f t="shared" ca="1" si="44"/>
        <v>813</v>
      </c>
      <c r="CM57" s="51">
        <f t="shared" ca="1" si="44"/>
        <v>813</v>
      </c>
      <c r="CN57" s="51">
        <f t="shared" ca="1" si="44"/>
        <v>1431</v>
      </c>
      <c r="CO57" s="51">
        <f t="shared" ca="1" si="44"/>
        <v>1431</v>
      </c>
      <c r="CP57" s="51">
        <f t="shared" ca="1" si="44"/>
        <v>1431</v>
      </c>
      <c r="CQ57" s="51">
        <f t="shared" ca="1" si="45"/>
        <v>687</v>
      </c>
      <c r="CR57" s="51">
        <f t="shared" ca="1" si="45"/>
        <v>687</v>
      </c>
      <c r="CS57" s="51">
        <f t="shared" ca="1" si="45"/>
        <v>2187</v>
      </c>
      <c r="CT57" s="51">
        <f t="shared" ca="1" si="45"/>
        <v>1624</v>
      </c>
      <c r="CU57" s="51">
        <f t="shared" ca="1" si="45"/>
        <v>1624</v>
      </c>
      <c r="CV57" s="54">
        <f t="shared" ca="1" si="45"/>
        <v>1624</v>
      </c>
      <c r="CW57" s="25" t="s">
        <v>212</v>
      </c>
      <c r="CX57" s="55">
        <v>0.92</v>
      </c>
      <c r="CY57" s="55"/>
      <c r="CZ57" s="26">
        <v>0</v>
      </c>
      <c r="DA57" s="26">
        <v>0</v>
      </c>
      <c r="DB57" s="26">
        <v>0</v>
      </c>
      <c r="DC57" s="26">
        <v>0</v>
      </c>
      <c r="DD57" s="26">
        <v>0</v>
      </c>
      <c r="DE57" s="26">
        <v>0</v>
      </c>
      <c r="DF57" s="26">
        <v>0</v>
      </c>
      <c r="DG57" s="26">
        <v>0</v>
      </c>
      <c r="DH57" s="26">
        <v>0</v>
      </c>
      <c r="DI57" s="26">
        <v>0</v>
      </c>
      <c r="DJ57" s="26">
        <v>0</v>
      </c>
      <c r="DK57" s="26">
        <v>0</v>
      </c>
      <c r="DL57" s="27">
        <f t="shared" si="31"/>
        <v>45980.729166666664</v>
      </c>
      <c r="DM57" s="28">
        <f t="shared" ca="1" si="32"/>
        <v>1</v>
      </c>
      <c r="DN57" s="56">
        <f>_xlfn.XLOOKUP(B57,'[2]1. All Calls'!$R:$R,'[2]1. All Calls'!$A:$A,"",0)</f>
        <v>45905.729166666664</v>
      </c>
      <c r="DO57" s="57" t="str">
        <f ca="1">VLOOKUP(DM57,[1]Validation!$B$20:$C$25,2,0)</f>
        <v>Above 3 months</v>
      </c>
      <c r="DP57" s="58" t="str">
        <f>_xlfn.XLOOKUP(B57,'[1]Active AMCs- Dealer'!E:E,'[1]Active AMCs- Dealer'!L:L,"Not in AMC",0)</f>
        <v>Not in AMC</v>
      </c>
      <c r="DQ57" s="50" t="s">
        <v>213</v>
      </c>
      <c r="DR57" s="29" t="str">
        <f>_xlfn.XLOOKUP(B57,'[2]1. All Calls'!$R:$R,'[2]1. All Calls'!$F:$F,"",0)</f>
        <v>CC-01789271</v>
      </c>
      <c r="DS57" s="29" t="str">
        <f>_xlfn.XLOOKUP(B57,'[2]1. All Calls'!$R:$R,'[2]1. All Calls'!$AB:$AB,"",0)</f>
        <v>Today we attend the customer site for general visit so we check and found that compressor running ok but service due</v>
      </c>
      <c r="DT57" s="30">
        <f>_xlfn.XLOOKUP(DR57,'[2]1. All Calls'!$F:$F,'[2]1. All Calls'!$A:$A,"",0)</f>
        <v>45905.729166666664</v>
      </c>
      <c r="DU57" s="31">
        <f>_xlfn.XLOOKUP(DR57,'[2]1. All Calls'!$F:$F,'[2]1. All Calls'!$B:$B,"",0)</f>
        <v>16581</v>
      </c>
      <c r="DV57" s="31">
        <f>_xlfn.XLOOKUP(B57,[1]MDA_Assets!D:D,[1]MDA_Assets!N:N,"",0)</f>
        <v>15191</v>
      </c>
      <c r="DW57" s="31">
        <f>_xlfn.XLOOKUP(B57,[1]MDA_Assets!D:D,[1]MDA_Assets!O:O,"",0)</f>
        <v>1386</v>
      </c>
      <c r="DX57" s="32" t="str">
        <f>_xlfn.XLOOKUP(B57,[1]MDA_Assets!D:D,[1]MDA_Assets!Q:Q,"",0)</f>
        <v>XD</v>
      </c>
      <c r="DY57" s="33">
        <f>_xlfn.XLOOKUP(B57,[1]MDA_Assets!D:D,[1]MDA_Assets!R:R,"",0)</f>
        <v>45905</v>
      </c>
      <c r="DZ57" s="33">
        <f>_xlfn.XLOOKUP(B57,[1]MDA_Assets!D:D,[1]MDA_Assets!S:S,"",0)</f>
        <v>45905</v>
      </c>
      <c r="EA57" s="33">
        <f>_xlfn.XLOOKUP(B57,[1]MDA_Assets!D:D,[1]MDA_Assets!T:T,"",0)</f>
        <v>45905</v>
      </c>
      <c r="EB57" s="33">
        <f>_xlfn.XLOOKUP(B57,[1]MDA_Assets!D:D,[1]MDA_Assets!U:U,"",0)</f>
        <v>45699</v>
      </c>
      <c r="EC57" s="33">
        <f>_xlfn.XLOOKUP(B57,[1]MDA_Assets!D:D,[1]MDA_Assets!V:V,"",0)</f>
        <v>45699</v>
      </c>
      <c r="ED57" s="33">
        <f>_xlfn.XLOOKUP(B57,[1]MDA_Assets!D:D,[1]MDA_Assets!W:W,"",0)</f>
        <v>45699</v>
      </c>
      <c r="EE57" s="32" t="str">
        <f>_xlfn.XLOOKUP(B57,[1]MDA_Assets!D:D,[1]MDA_Assets!X:X,"",0)</f>
        <v>No</v>
      </c>
      <c r="EF57" s="33">
        <f>_xlfn.XLOOKUP(B57,[1]MDA_Assets!D:D,[1]MDA_Assets!Y:Y,"",0)</f>
        <v>0</v>
      </c>
      <c r="EG57" s="33">
        <f>_xlfn.XLOOKUP(B57,[1]MDA_Assets!D:D,[1]MDA_Assets!Z:Z,"",0)</f>
        <v>0</v>
      </c>
      <c r="EH57" s="33">
        <f>_xlfn.XLOOKUP(B57,[1]MDA_Assets!D:D,[1]MDA_Assets!AA:AA,"",0)</f>
        <v>0</v>
      </c>
      <c r="EI57" s="34">
        <f>_xlfn.XLOOKUP(B57,[1]MDA_Assets!D:D,[1]MDA_Assets!P:P,"",0)</f>
        <v>3</v>
      </c>
      <c r="EJ57" s="35" t="str">
        <f>_xlfn.XLOOKUP(B57,[1]MDA_Assets!D:D,[1]MDA_Assets!AB:AB,"",0)</f>
        <v>1500</v>
      </c>
      <c r="EK57" s="35" t="str">
        <f>_xlfn.XLOOKUP(B57,[1]MDA_Assets!D:D,[1]MDA_Assets!AC:AC,"",0)</f>
        <v>1500</v>
      </c>
      <c r="EL57" s="35" t="str">
        <f>_xlfn.XLOOKUP(B57,[1]MDA_Assets!D:D,[1]MDA_Assets!AD:AD,"",0)</f>
        <v>3000</v>
      </c>
      <c r="EM57" s="35" t="str">
        <f>_xlfn.XLOOKUP(B57,[1]MDA_Assets!D:D,[1]MDA_Assets!AE:AE,"",0)</f>
        <v>3055</v>
      </c>
      <c r="EN57" s="35" t="str">
        <f>_xlfn.XLOOKUP(B57,[1]MDA_Assets!D:D,[1]MDA_Assets!AF:AF,"",0)</f>
        <v>3055</v>
      </c>
      <c r="EO57" s="35" t="str">
        <f>_xlfn.XLOOKUP(B57,[1]MDA_Assets!D:D,[1]MDA_Assets!AG:AG,"",0)</f>
        <v>3055</v>
      </c>
      <c r="EP57" s="36">
        <f t="shared" si="33"/>
        <v>180</v>
      </c>
      <c r="EQ57" s="36">
        <f t="shared" si="33"/>
        <v>180</v>
      </c>
      <c r="ER57" s="36">
        <f t="shared" si="34"/>
        <v>365</v>
      </c>
      <c r="ES57" s="36">
        <f t="shared" si="35"/>
        <v>365</v>
      </c>
      <c r="ET57" s="36">
        <f t="shared" si="36"/>
        <v>730</v>
      </c>
      <c r="EU57" s="36">
        <f t="shared" si="37"/>
        <v>365</v>
      </c>
      <c r="EV57" s="36" t="str">
        <f t="shared" si="38"/>
        <v/>
      </c>
      <c r="EW57" s="36" t="str">
        <f t="shared" si="3"/>
        <v/>
      </c>
      <c r="EX57" s="36" t="str">
        <f t="shared" si="4"/>
        <v/>
      </c>
      <c r="EY57" s="36">
        <f t="shared" si="47"/>
        <v>5.81</v>
      </c>
      <c r="EZ57" s="36">
        <f t="shared" si="47"/>
        <v>5.81</v>
      </c>
      <c r="FA57" s="36">
        <f t="shared" si="47"/>
        <v>11.78</v>
      </c>
      <c r="FB57" s="36">
        <f t="shared" si="46"/>
        <v>11.78</v>
      </c>
      <c r="FC57" s="36">
        <f t="shared" si="46"/>
        <v>23.55</v>
      </c>
      <c r="FD57" s="36">
        <f t="shared" si="46"/>
        <v>11.78</v>
      </c>
      <c r="FE57" s="36" t="str">
        <f t="shared" si="46"/>
        <v/>
      </c>
      <c r="FF57" s="36" t="str">
        <f t="shared" si="46"/>
        <v/>
      </c>
      <c r="FG57" s="36" t="str">
        <f t="shared" si="46"/>
        <v/>
      </c>
      <c r="FH57" s="37" t="str" cm="1">
        <f t="array" ref="FH57">_xlfn.IFS(EY57="", "No Data", EY57&lt;0, "Negative/Future", EY57=0, "Zero Days", EY57&lt;=3, "&lt; 3 Months", EY57&lt;=6, "3 to 6 Months", EY57&lt;=9, "6 to 9 Months", EY57&lt;=12, "9 to 12 Months", EY57&lt;=15, "12 to 15 Months", EY57&lt;=18, "15 to 18 Months", EY57&lt;=24, "18 to 24 Months", EY57&gt;24, "&gt; 24 Months")</f>
        <v>3 to 6 Months</v>
      </c>
      <c r="FI57" s="37" t="str" cm="1">
        <f t="array" ref="FI57">_xlfn.IFS(EZ57="", "No Data", EZ57&lt;0, "Negative/Future", EZ57=0, "Zero Days", EZ57&lt;=3, "&lt; 3 Months", EZ57&lt;=6, "3 to 6 Months", EZ57&lt;=9, "6 to 9 Months", EZ57&lt;=12, "9 to 12 Months", EZ57&lt;=15, "12 to 15 Months", EZ57&lt;=18, "15 to 18 Months", EZ57&lt;=24, "18 to 24 Months", EZ57&gt;24, "&gt; 24 Months")</f>
        <v>3 to 6 Months</v>
      </c>
      <c r="FJ57" s="37" t="str" cm="1">
        <f t="array" ref="FJ57">_xlfn.IFS(FA57="", "No Data", FA57&lt;0, "Negative/Future", FA57=0, "Zero Days", FA57&lt;=3, "&lt; 3 Months", FA57&lt;=6, "3 to 6 Months", FA57&lt;=9, "6 to 9 Months", FA57&lt;=12, "9 to 12 Months", FA57&lt;=15, "12 to 15 Months", FA57&lt;=18, "15 to 18 Months", FA57&lt;=24, "18 to 24 Months", FA57&gt;24, "&gt; 24 Months")</f>
        <v>9 to 12 Months</v>
      </c>
      <c r="FK57" s="37" t="str" cm="1">
        <f t="array" ref="FK57">_xlfn.IFS(FB57="", "No Data", FB57&lt;0, "Negative/Future", FB57=0, "Zero Days", FB57&lt;=3, "&lt; 3 Months", FB57&lt;=6, "3 to 6 Months", FB57&lt;=9, "6 to 9 Months", FB57&lt;=12, "9 to 12 Months", FB57&lt;=15, "12 to 15 Months", FB57&lt;=18, "15 to 18 Months", FB57&lt;=24, "18 to 24 Months", FB57&gt;24, "&gt; 24 Months")</f>
        <v>9 to 12 Months</v>
      </c>
      <c r="FL57" s="37" t="str" cm="1">
        <f t="array" ref="FL57">_xlfn.IFS(FC57="", "No Data", FC57&lt;0, "Negative/Future", FC57=0, "Zero Days", FC57&lt;=3, "&lt; 3 Months", FC57&lt;=6, "3 to 6 Months", FC57&lt;=9, "6 to 9 Months", FC57&lt;=12, "9 to 12 Months", FC57&lt;=15, "12 to 15 Months", FC57&lt;=18, "15 to 18 Months", FC57&lt;=24, "18 to 24 Months", FC57&gt;24, "&gt; 24 Months")</f>
        <v>18 to 24 Months</v>
      </c>
      <c r="FM57" s="37" t="str" cm="1">
        <f t="array" ref="FM57">_xlfn.IFS(FD57="", "No Data", FD57&lt;0, "Negative/Future", FD57=0, "Zero Days", FD57&lt;=3, "&lt; 3 Months", FD57&lt;=6, "3 to 6 Months", FD57&lt;=9, "6 to 9 Months", FD57&lt;=12, "9 to 12 Months", FD57&lt;=15, "12 to 15 Months", FD57&lt;=18, "15 to 18 Months", FD57&lt;=24, "18 to 24 Months", FD57&gt;24, "&gt; 24 Months")</f>
        <v>9 to 12 Months</v>
      </c>
      <c r="FN57" s="37" t="str" cm="1">
        <f t="array" ref="FN57">_xlfn.IFS(FE57="", "No Data", FE57&lt;0, "Negative/Future", FE57=0, "Zero Days", FE57&lt;=3, "&lt; 3 Months", FE57&lt;=6, "3 to 6 Months", FE57&lt;=9, "6 to 9 Months", FE57&lt;=12, "9 to 12 Months", FE57&lt;=15, "12 to 15 Months", FE57&lt;=18, "15 to 18 Months", FE57&lt;=24, "18 to 24 Months", FE57&gt;24, "&gt; 24 Months")</f>
        <v>No Data</v>
      </c>
      <c r="FO57" s="37" t="str" cm="1">
        <f t="array" ref="FO57">_xlfn.IFS(FG57="", "No Data", FG57&lt;0, "Negative/Future", FG57=0, "Zero Days", FG57&lt;=3, "&lt; 3 Months", FG57&lt;=6, "3 to 6 Months", FG57&lt;=9, "6 to 9 Months", FG57&lt;=12, "9 to 12 Months", FG57&lt;=15, "12 to 15 Months", FG57&lt;=18, "15 to 18 Months", FG57&lt;=24, "18 to 24 Months", FG57&gt;24, "&gt; 24 Months")</f>
        <v>No Data</v>
      </c>
      <c r="FP57" s="37" t="str" cm="1">
        <f t="array" ref="FP57">_xlfn.IFS(FF57="", "No Data", FF57&lt;0, "Negative/Future", FF57=0, "Zero Days", FF57&lt;=3, "&lt; 3 Months", FF57&lt;=6, "3 to 6 Months", FF57&lt;=9, "6 to 9 Months", FF57&lt;=12, "9 to 12 Months", FF57&lt;=15, "12 to 15 Months", FF57&lt;=18, "15 to 18 Months", FF57&lt;=24, "18 to 24 Months", FF57&gt;24, "&gt; 24 Months")</f>
        <v>No Data</v>
      </c>
      <c r="FQ57" s="29" t="s">
        <v>515</v>
      </c>
      <c r="FR57" s="29">
        <v>7004488564</v>
      </c>
      <c r="FS57" s="38" t="str">
        <f>VLOOKUP(_xlfn.XLOOKUP(B57,[1]MDA_Assets!D:D,[1]MDA_Assets!I:I,"",0),[1]Validation!$B$1:$C$8,2,0)</f>
        <v>B</v>
      </c>
      <c r="FT57" s="38" t="s">
        <v>202</v>
      </c>
      <c r="FU57" s="31" t="str">
        <f>_xlfn.XLOOKUP(B57,[1]MDA_Assets!D:D,[1]MDA_Assets!X:X,"",0)</f>
        <v>No</v>
      </c>
      <c r="FV57" s="39">
        <v>4</v>
      </c>
      <c r="FW57" s="39">
        <v>0</v>
      </c>
      <c r="FX57" s="39">
        <v>0</v>
      </c>
      <c r="FY57" s="39">
        <v>5</v>
      </c>
      <c r="FZ57" s="40">
        <f t="shared" si="6"/>
        <v>46085</v>
      </c>
      <c r="GA57" s="40">
        <f t="shared" si="6"/>
        <v>46085</v>
      </c>
      <c r="GB57" s="40">
        <f t="shared" si="7"/>
        <v>46270</v>
      </c>
      <c r="GC57" s="40">
        <f t="shared" si="8"/>
        <v>46064</v>
      </c>
      <c r="GD57" s="40">
        <f t="shared" si="9"/>
        <v>46429</v>
      </c>
      <c r="GE57" s="40">
        <f t="shared" si="10"/>
        <v>46064</v>
      </c>
      <c r="GF57" s="40" t="str">
        <f t="shared" si="39"/>
        <v/>
      </c>
      <c r="GG57" s="40" t="str">
        <f t="shared" si="39"/>
        <v/>
      </c>
      <c r="GH57" s="40" t="str">
        <f t="shared" si="39"/>
        <v/>
      </c>
      <c r="GI57" s="39">
        <f t="shared" si="40"/>
        <v>0</v>
      </c>
      <c r="GJ57" s="39">
        <f t="shared" si="41"/>
        <v>0</v>
      </c>
      <c r="GK57" s="39">
        <f t="shared" si="42"/>
        <v>2</v>
      </c>
      <c r="GL57" s="39">
        <f t="shared" si="43"/>
        <v>4</v>
      </c>
    </row>
    <row r="58" spans="1:194" x14ac:dyDescent="0.25">
      <c r="A58" s="19">
        <v>61</v>
      </c>
      <c r="B58" s="43" t="s">
        <v>516</v>
      </c>
      <c r="C58" s="43" t="s">
        <v>186</v>
      </c>
      <c r="D58" s="43" t="s">
        <v>241</v>
      </c>
      <c r="E58" s="43" t="s">
        <v>2083</v>
      </c>
      <c r="F58" s="43" t="s">
        <v>517</v>
      </c>
      <c r="G58" s="43" t="s">
        <v>190</v>
      </c>
      <c r="H58" s="43" t="s">
        <v>367</v>
      </c>
      <c r="I58" s="43" t="s">
        <v>192</v>
      </c>
      <c r="J58" s="44">
        <f t="shared" si="12"/>
        <v>44509.770833333336</v>
      </c>
      <c r="K58" s="44">
        <v>44145.770833333336</v>
      </c>
      <c r="L58" s="44">
        <v>43901</v>
      </c>
      <c r="M58" s="43" t="s">
        <v>2084</v>
      </c>
      <c r="N58" s="43" t="s">
        <v>193</v>
      </c>
      <c r="O58" s="44">
        <v>46052.292997685188</v>
      </c>
      <c r="P58" s="43">
        <v>6838</v>
      </c>
      <c r="Q58" s="43">
        <v>3214</v>
      </c>
      <c r="R58" s="43">
        <v>3624</v>
      </c>
      <c r="S58" s="43" t="s">
        <v>194</v>
      </c>
      <c r="T58" s="44">
        <v>46024.770833333336</v>
      </c>
      <c r="U58" s="44">
        <v>46024.770833333336</v>
      </c>
      <c r="V58" s="44">
        <v>46024.770833333336</v>
      </c>
      <c r="W58" s="44">
        <v>46024.770833333336</v>
      </c>
      <c r="X58" s="44">
        <v>46024.770833333336</v>
      </c>
      <c r="Y58" s="44">
        <v>46024.770833333336</v>
      </c>
      <c r="Z58" s="43" t="s">
        <v>195</v>
      </c>
      <c r="AA58" s="43"/>
      <c r="AB58" s="43"/>
      <c r="AC58" s="43"/>
      <c r="AD58" s="43"/>
      <c r="AE58" s="43">
        <v>6</v>
      </c>
      <c r="AF58" s="43" t="s">
        <v>2085</v>
      </c>
      <c r="AG58" s="43" t="s">
        <v>2085</v>
      </c>
      <c r="AH58" s="43" t="s">
        <v>2086</v>
      </c>
      <c r="AI58" s="43" t="s">
        <v>2086</v>
      </c>
      <c r="AJ58" s="43" t="s">
        <v>2087</v>
      </c>
      <c r="AK58" s="43" t="s">
        <v>2085</v>
      </c>
      <c r="AL58" s="47">
        <v>46389</v>
      </c>
      <c r="AM58" s="47">
        <v>46204</v>
      </c>
      <c r="AN58" s="47">
        <v>46754</v>
      </c>
      <c r="AO58" s="47">
        <v>46754</v>
      </c>
      <c r="AP58" s="47">
        <v>46754</v>
      </c>
      <c r="AQ58" s="47">
        <v>46389</v>
      </c>
      <c r="AR58" s="48"/>
      <c r="AS58" s="48"/>
      <c r="AT58" s="48"/>
      <c r="AU58" s="43">
        <v>0</v>
      </c>
      <c r="AV58" s="43">
        <v>0</v>
      </c>
      <c r="AW58" s="43">
        <v>0</v>
      </c>
      <c r="AX58" s="51" t="s">
        <v>520</v>
      </c>
      <c r="AY58" s="51" t="s">
        <v>221</v>
      </c>
      <c r="AZ58" s="51" t="s">
        <v>198</v>
      </c>
      <c r="BA58" s="20">
        <f t="shared" ca="1" si="48"/>
        <v>0</v>
      </c>
      <c r="BB58" s="20">
        <f t="shared" ca="1" si="48"/>
        <v>0</v>
      </c>
      <c r="BC58" s="20">
        <f t="shared" ca="1" si="48"/>
        <v>0</v>
      </c>
      <c r="BD58" s="20">
        <f t="shared" ca="1" si="48"/>
        <v>0</v>
      </c>
      <c r="BE58" s="20">
        <f t="shared" ca="1" si="48"/>
        <v>0</v>
      </c>
      <c r="BF58" s="20">
        <f t="shared" ca="1" si="48"/>
        <v>0</v>
      </c>
      <c r="BG58" s="21" t="str">
        <f t="shared" ca="1" si="48"/>
        <v/>
      </c>
      <c r="BH58" s="21" t="str">
        <f t="shared" ca="1" si="48"/>
        <v/>
      </c>
      <c r="BI58" s="21" t="str">
        <f t="shared" ca="1" si="48"/>
        <v/>
      </c>
      <c r="BJ58" s="22">
        <f t="shared" ca="1" si="14"/>
        <v>0</v>
      </c>
      <c r="BK58" s="21">
        <f t="shared" si="15"/>
        <v>6</v>
      </c>
      <c r="BL58" s="22">
        <f t="shared" ca="1" si="16"/>
        <v>7580</v>
      </c>
      <c r="BM58" s="22">
        <f t="shared" ca="1" si="17"/>
        <v>3563</v>
      </c>
      <c r="BN58" s="23">
        <f t="shared" ca="1" si="18"/>
        <v>4017</v>
      </c>
      <c r="BO58" s="24">
        <f t="shared" ca="1" si="19"/>
        <v>742</v>
      </c>
      <c r="BP58" s="51" t="str">
        <f>_xlfn.XLOOKUP(E58,[1]Validation!E:E,[1]Validation!F:F,"")</f>
        <v>EG45</v>
      </c>
      <c r="BQ58" s="51" t="str">
        <f>_xlfn.XLOOKUP(BP58,[1]Validation!F:F,[1]Validation!G:G,"")</f>
        <v>EG30 to EG45</v>
      </c>
      <c r="BR58" s="52" t="str">
        <f>VLOOKUP(G58,[1]Validation!$B$1:$C$9,2,0)</f>
        <v>B</v>
      </c>
      <c r="BS58" s="51">
        <f t="shared" ca="1" si="20"/>
        <v>67</v>
      </c>
      <c r="BT58" s="53">
        <f>_xlfn.XLOOKUP(B58,'[2]1. All Calls'!$R:$R,'[2]1. All Calls'!$A:$A,"",0)</f>
        <v>46052.521342592598</v>
      </c>
      <c r="BU58" s="51" t="str">
        <f>_xlfn.XLOOKUP(B58,'[2]1. All Calls'!$R:$R,'[2]1. All Calls'!$F:$F,"",0)</f>
        <v>CC-01958577</v>
      </c>
      <c r="BV58" s="51" t="str">
        <f>_xlfn.XLOOKUP(B58,'[2]1. All Calls'!$R:$R,'[2]1. All Calls'!$J:$J,"",0)</f>
        <v>Sales Call</v>
      </c>
      <c r="BW58" s="53">
        <f>_xlfn.XLOOKUP(B58,'[2]Sch Calls'!$R:$R,'[2]Sch Calls'!$A:$A,"",0)</f>
        <v>44673.580277777801</v>
      </c>
      <c r="BX58" s="51">
        <f>_xlfn.XLOOKUP(B58,'[2]Sch Calls'!$R:$R,'[2]Sch Calls'!$B:$B,"",0)</f>
        <v>1180</v>
      </c>
      <c r="BY58" s="51" t="str">
        <f t="shared" si="21"/>
        <v>02-Jul-26</v>
      </c>
      <c r="BZ58" s="51" t="str">
        <f t="shared" si="21"/>
        <v>02-Jul-26</v>
      </c>
      <c r="CA58" s="51" t="str">
        <f t="shared" si="22"/>
        <v>05-Oct-26</v>
      </c>
      <c r="CB58" s="51" t="str">
        <f t="shared" si="23"/>
        <v>03-Jul-27</v>
      </c>
      <c r="CC58" s="51" t="str">
        <f t="shared" si="24"/>
        <v>03-Jan-28</v>
      </c>
      <c r="CD58" s="51" t="str">
        <f t="shared" si="25"/>
        <v>03-Jan-27</v>
      </c>
      <c r="CE58" s="51">
        <f t="shared" ca="1" si="26"/>
        <v>151</v>
      </c>
      <c r="CF58" s="51">
        <f t="shared" ca="1" si="26"/>
        <v>151</v>
      </c>
      <c r="CG58" s="51">
        <f t="shared" ca="1" si="27"/>
        <v>151</v>
      </c>
      <c r="CH58" s="51">
        <f t="shared" ca="1" si="28"/>
        <v>151</v>
      </c>
      <c r="CI58" s="51">
        <f t="shared" ca="1" si="29"/>
        <v>151</v>
      </c>
      <c r="CJ58" s="51">
        <f t="shared" ca="1" si="30"/>
        <v>151</v>
      </c>
      <c r="CK58" s="51">
        <f t="shared" ca="1" si="44"/>
        <v>906</v>
      </c>
      <c r="CL58" s="51">
        <f t="shared" ca="1" si="44"/>
        <v>906</v>
      </c>
      <c r="CM58" s="51">
        <f t="shared" ca="1" si="44"/>
        <v>906</v>
      </c>
      <c r="CN58" s="51">
        <f t="shared" ca="1" si="44"/>
        <v>906</v>
      </c>
      <c r="CO58" s="51">
        <f t="shared" ca="1" si="44"/>
        <v>906</v>
      </c>
      <c r="CP58" s="51">
        <f t="shared" ca="1" si="44"/>
        <v>906</v>
      </c>
      <c r="CQ58" s="51">
        <f t="shared" ca="1" si="45"/>
        <v>3018</v>
      </c>
      <c r="CR58" s="51">
        <f t="shared" ca="1" si="45"/>
        <v>3018</v>
      </c>
      <c r="CS58" s="51">
        <f t="shared" ca="1" si="45"/>
        <v>5018</v>
      </c>
      <c r="CT58" s="51">
        <f t="shared" ca="1" si="45"/>
        <v>5018</v>
      </c>
      <c r="CU58" s="51">
        <f t="shared" ca="1" si="45"/>
        <v>7018</v>
      </c>
      <c r="CV58" s="54">
        <f t="shared" ca="1" si="45"/>
        <v>3018</v>
      </c>
      <c r="CW58" s="25" t="s">
        <v>212</v>
      </c>
      <c r="CX58" s="55">
        <v>0.47</v>
      </c>
      <c r="CY58" s="55"/>
      <c r="CZ58" s="26">
        <v>0</v>
      </c>
      <c r="DA58" s="26">
        <v>0</v>
      </c>
      <c r="DB58" s="26">
        <v>0</v>
      </c>
      <c r="DC58" s="26">
        <v>0</v>
      </c>
      <c r="DD58" s="26">
        <v>0</v>
      </c>
      <c r="DE58" s="26">
        <v>0</v>
      </c>
      <c r="DF58" s="26">
        <v>0</v>
      </c>
      <c r="DG58" s="26">
        <v>0</v>
      </c>
      <c r="DH58" s="26">
        <v>0</v>
      </c>
      <c r="DI58" s="26">
        <v>0</v>
      </c>
      <c r="DJ58" s="26">
        <v>0</v>
      </c>
      <c r="DK58" s="26">
        <v>0</v>
      </c>
      <c r="DL58" s="27">
        <f t="shared" si="31"/>
        <v>46127.521342592598</v>
      </c>
      <c r="DM58" s="28">
        <f t="shared" ca="1" si="32"/>
        <v>1</v>
      </c>
      <c r="DN58" s="56">
        <f>_xlfn.XLOOKUP(B58,'[2]1. All Calls'!$R:$R,'[2]1. All Calls'!$A:$A,"",0)</f>
        <v>46052.521342592598</v>
      </c>
      <c r="DO58" s="57" t="str">
        <f ca="1">VLOOKUP(DM58,[1]Validation!$B$20:$C$25,2,0)</f>
        <v>Above 3 months</v>
      </c>
      <c r="DP58" s="58" t="str">
        <f>_xlfn.XLOOKUP(B58,'[1]Active AMCs- Dealer'!E:E,'[1]Active AMCs- Dealer'!L:L,"Not in AMC",0)</f>
        <v>Not in AMC</v>
      </c>
      <c r="DQ58" s="50" t="s">
        <v>238</v>
      </c>
      <c r="DR58" s="29" t="str">
        <f>_xlfn.XLOOKUP(B58,'[2]1. All Calls'!$R:$R,'[2]1. All Calls'!$F:$F,"",0)</f>
        <v>CC-01958577</v>
      </c>
      <c r="DS58" s="29" t="str">
        <f>_xlfn.XLOOKUP(B58,'[2]1. All Calls'!$R:$R,'[2]1. All Calls'!$AB:$AB,"",0)</f>
        <v>Sales call carried out for HMR update</v>
      </c>
      <c r="DT58" s="30">
        <f>_xlfn.XLOOKUP(DR58,'[2]1. All Calls'!$F:$F,'[2]1. All Calls'!$A:$A,"",0)</f>
        <v>46052.521342592598</v>
      </c>
      <c r="DU58" s="31">
        <f>_xlfn.XLOOKUP(DR58,'[2]1. All Calls'!$F:$F,'[2]1. All Calls'!$B:$B,"",0)</f>
        <v>6838</v>
      </c>
      <c r="DV58" s="31">
        <f>_xlfn.XLOOKUP(B58,[1]MDA_Assets!D:D,[1]MDA_Assets!N:N,"",0)</f>
        <v>3214</v>
      </c>
      <c r="DW58" s="31">
        <f>_xlfn.XLOOKUP(B58,[1]MDA_Assets!D:D,[1]MDA_Assets!O:O,"",0)</f>
        <v>3624</v>
      </c>
      <c r="DX58" s="32" t="str">
        <f>_xlfn.XLOOKUP(B58,[1]MDA_Assets!D:D,[1]MDA_Assets!Q:Q,"",0)</f>
        <v>Synthetic</v>
      </c>
      <c r="DY58" s="33">
        <f>_xlfn.XLOOKUP(B58,[1]MDA_Assets!D:D,[1]MDA_Assets!R:R,"",0)</f>
        <v>46025</v>
      </c>
      <c r="DZ58" s="33">
        <f>_xlfn.XLOOKUP(B58,[1]MDA_Assets!D:D,[1]MDA_Assets!S:S,"",0)</f>
        <v>46025</v>
      </c>
      <c r="EA58" s="33">
        <f>_xlfn.XLOOKUP(B58,[1]MDA_Assets!D:D,[1]MDA_Assets!T:T,"",0)</f>
        <v>46025</v>
      </c>
      <c r="EB58" s="33">
        <f>_xlfn.XLOOKUP(B58,[1]MDA_Assets!D:D,[1]MDA_Assets!U:U,"",0)</f>
        <v>46025</v>
      </c>
      <c r="EC58" s="33">
        <f>_xlfn.XLOOKUP(B58,[1]MDA_Assets!D:D,[1]MDA_Assets!V:V,"",0)</f>
        <v>46025</v>
      </c>
      <c r="ED58" s="33">
        <f>_xlfn.XLOOKUP(B58,[1]MDA_Assets!D:D,[1]MDA_Assets!W:W,"",0)</f>
        <v>46025</v>
      </c>
      <c r="EE58" s="32" t="str">
        <f>_xlfn.XLOOKUP(B58,[1]MDA_Assets!D:D,[1]MDA_Assets!X:X,"",0)</f>
        <v>No</v>
      </c>
      <c r="EF58" s="33">
        <f>_xlfn.XLOOKUP(B58,[1]MDA_Assets!D:D,[1]MDA_Assets!Y:Y,"",0)</f>
        <v>0</v>
      </c>
      <c r="EG58" s="33">
        <f>_xlfn.XLOOKUP(B58,[1]MDA_Assets!D:D,[1]MDA_Assets!Z:Z,"",0)</f>
        <v>0</v>
      </c>
      <c r="EH58" s="33">
        <f>_xlfn.XLOOKUP(B58,[1]MDA_Assets!D:D,[1]MDA_Assets!AA:AA,"",0)</f>
        <v>0</v>
      </c>
      <c r="EI58" s="34">
        <f>_xlfn.XLOOKUP(B58,[1]MDA_Assets!D:D,[1]MDA_Assets!P:P,"",0)</f>
        <v>6</v>
      </c>
      <c r="EJ58" s="35" t="str">
        <f>_xlfn.XLOOKUP(B58,[1]MDA_Assets!D:D,[1]MDA_Assets!AB:AB,"",0)</f>
        <v>3924</v>
      </c>
      <c r="EK58" s="35" t="str">
        <f>_xlfn.XLOOKUP(B58,[1]MDA_Assets!D:D,[1]MDA_Assets!AC:AC,"",0)</f>
        <v>3924</v>
      </c>
      <c r="EL58" s="35" t="str">
        <f>_xlfn.XLOOKUP(B58,[1]MDA_Assets!D:D,[1]MDA_Assets!AD:AD,"",0)</f>
        <v>5924</v>
      </c>
      <c r="EM58" s="35" t="str">
        <f>_xlfn.XLOOKUP(B58,[1]MDA_Assets!D:D,[1]MDA_Assets!AE:AE,"",0)</f>
        <v>5924</v>
      </c>
      <c r="EN58" s="35" t="str">
        <f>_xlfn.XLOOKUP(B58,[1]MDA_Assets!D:D,[1]MDA_Assets!AF:AF,"",0)</f>
        <v>7924</v>
      </c>
      <c r="EO58" s="35" t="str">
        <f>_xlfn.XLOOKUP(B58,[1]MDA_Assets!D:D,[1]MDA_Assets!AG:AG,"",0)</f>
        <v>3924</v>
      </c>
      <c r="EP58" s="36">
        <f t="shared" si="33"/>
        <v>365</v>
      </c>
      <c r="EQ58" s="36">
        <f t="shared" si="33"/>
        <v>180</v>
      </c>
      <c r="ER58" s="36">
        <f t="shared" si="34"/>
        <v>730</v>
      </c>
      <c r="ES58" s="36">
        <f t="shared" si="35"/>
        <v>730</v>
      </c>
      <c r="ET58" s="36">
        <f t="shared" si="36"/>
        <v>730</v>
      </c>
      <c r="EU58" s="36">
        <f t="shared" si="37"/>
        <v>365</v>
      </c>
      <c r="EV58" s="36" t="str">
        <f t="shared" si="38"/>
        <v/>
      </c>
      <c r="EW58" s="36" t="str">
        <f t="shared" si="3"/>
        <v/>
      </c>
      <c r="EX58" s="36" t="str">
        <f t="shared" si="4"/>
        <v/>
      </c>
      <c r="EY58" s="36">
        <f t="shared" si="47"/>
        <v>11.78</v>
      </c>
      <c r="EZ58" s="36">
        <f t="shared" si="47"/>
        <v>5.81</v>
      </c>
      <c r="FA58" s="36">
        <f t="shared" si="47"/>
        <v>23.55</v>
      </c>
      <c r="FB58" s="36">
        <f t="shared" si="46"/>
        <v>23.55</v>
      </c>
      <c r="FC58" s="36">
        <f t="shared" si="46"/>
        <v>23.55</v>
      </c>
      <c r="FD58" s="36">
        <f t="shared" si="46"/>
        <v>11.78</v>
      </c>
      <c r="FE58" s="36" t="str">
        <f t="shared" si="46"/>
        <v/>
      </c>
      <c r="FF58" s="36" t="str">
        <f t="shared" si="46"/>
        <v/>
      </c>
      <c r="FG58" s="36" t="str">
        <f t="shared" si="46"/>
        <v/>
      </c>
      <c r="FH58" s="37" t="str" cm="1">
        <f t="array" ref="FH58">_xlfn.IFS(EY58="", "No Data", EY58&lt;0, "Negative/Future", EY58=0, "Zero Days", EY58&lt;=3, "&lt; 3 Months", EY58&lt;=6, "3 to 6 Months", EY58&lt;=9, "6 to 9 Months", EY58&lt;=12, "9 to 12 Months", EY58&lt;=15, "12 to 15 Months", EY58&lt;=18, "15 to 18 Months", EY58&lt;=24, "18 to 24 Months", EY58&gt;24, "&gt; 24 Months")</f>
        <v>9 to 12 Months</v>
      </c>
      <c r="FI58" s="37" t="str" cm="1">
        <f t="array" ref="FI58">_xlfn.IFS(EZ58="", "No Data", EZ58&lt;0, "Negative/Future", EZ58=0, "Zero Days", EZ58&lt;=3, "&lt; 3 Months", EZ58&lt;=6, "3 to 6 Months", EZ58&lt;=9, "6 to 9 Months", EZ58&lt;=12, "9 to 12 Months", EZ58&lt;=15, "12 to 15 Months", EZ58&lt;=18, "15 to 18 Months", EZ58&lt;=24, "18 to 24 Months", EZ58&gt;24, "&gt; 24 Months")</f>
        <v>3 to 6 Months</v>
      </c>
      <c r="FJ58" s="37" t="str" cm="1">
        <f t="array" ref="FJ58">_xlfn.IFS(FA58="", "No Data", FA58&lt;0, "Negative/Future", FA58=0, "Zero Days", FA58&lt;=3, "&lt; 3 Months", FA58&lt;=6, "3 to 6 Months", FA58&lt;=9, "6 to 9 Months", FA58&lt;=12, "9 to 12 Months", FA58&lt;=15, "12 to 15 Months", FA58&lt;=18, "15 to 18 Months", FA58&lt;=24, "18 to 24 Months", FA58&gt;24, "&gt; 24 Months")</f>
        <v>18 to 24 Months</v>
      </c>
      <c r="FK58" s="37" t="str" cm="1">
        <f t="array" ref="FK58">_xlfn.IFS(FB58="", "No Data", FB58&lt;0, "Negative/Future", FB58=0, "Zero Days", FB58&lt;=3, "&lt; 3 Months", FB58&lt;=6, "3 to 6 Months", FB58&lt;=9, "6 to 9 Months", FB58&lt;=12, "9 to 12 Months", FB58&lt;=15, "12 to 15 Months", FB58&lt;=18, "15 to 18 Months", FB58&lt;=24, "18 to 24 Months", FB58&gt;24, "&gt; 24 Months")</f>
        <v>18 to 24 Months</v>
      </c>
      <c r="FL58" s="37" t="str" cm="1">
        <f t="array" ref="FL58">_xlfn.IFS(FC58="", "No Data", FC58&lt;0, "Negative/Future", FC58=0, "Zero Days", FC58&lt;=3, "&lt; 3 Months", FC58&lt;=6, "3 to 6 Months", FC58&lt;=9, "6 to 9 Months", FC58&lt;=12, "9 to 12 Months", FC58&lt;=15, "12 to 15 Months", FC58&lt;=18, "15 to 18 Months", FC58&lt;=24, "18 to 24 Months", FC58&gt;24, "&gt; 24 Months")</f>
        <v>18 to 24 Months</v>
      </c>
      <c r="FM58" s="37" t="str" cm="1">
        <f t="array" ref="FM58">_xlfn.IFS(FD58="", "No Data", FD58&lt;0, "Negative/Future", FD58=0, "Zero Days", FD58&lt;=3, "&lt; 3 Months", FD58&lt;=6, "3 to 6 Months", FD58&lt;=9, "6 to 9 Months", FD58&lt;=12, "9 to 12 Months", FD58&lt;=15, "12 to 15 Months", FD58&lt;=18, "15 to 18 Months", FD58&lt;=24, "18 to 24 Months", FD58&gt;24, "&gt; 24 Months")</f>
        <v>9 to 12 Months</v>
      </c>
      <c r="FN58" s="37" t="str" cm="1">
        <f t="array" ref="FN58">_xlfn.IFS(FE58="", "No Data", FE58&lt;0, "Negative/Future", FE58=0, "Zero Days", FE58&lt;=3, "&lt; 3 Months", FE58&lt;=6, "3 to 6 Months", FE58&lt;=9, "6 to 9 Months", FE58&lt;=12, "9 to 12 Months", FE58&lt;=15, "12 to 15 Months", FE58&lt;=18, "15 to 18 Months", FE58&lt;=24, "18 to 24 Months", FE58&gt;24, "&gt; 24 Months")</f>
        <v>No Data</v>
      </c>
      <c r="FO58" s="37" t="str" cm="1">
        <f t="array" ref="FO58">_xlfn.IFS(FG58="", "No Data", FG58&lt;0, "Negative/Future", FG58=0, "Zero Days", FG58&lt;=3, "&lt; 3 Months", FG58&lt;=6, "3 to 6 Months", FG58&lt;=9, "6 to 9 Months", FG58&lt;=12, "9 to 12 Months", FG58&lt;=15, "12 to 15 Months", FG58&lt;=18, "15 to 18 Months", FG58&lt;=24, "18 to 24 Months", FG58&gt;24, "&gt; 24 Months")</f>
        <v>No Data</v>
      </c>
      <c r="FP58" s="37" t="str" cm="1">
        <f t="array" ref="FP58">_xlfn.IFS(FF58="", "No Data", FF58&lt;0, "Negative/Future", FF58=0, "Zero Days", FF58&lt;=3, "&lt; 3 Months", FF58&lt;=6, "3 to 6 Months", FF58&lt;=9, "6 to 9 Months", FF58&lt;=12, "9 to 12 Months", FF58&lt;=15, "12 to 15 Months", FF58&lt;=18, "15 to 18 Months", FF58&lt;=24, "18 to 24 Months", FF58&gt;24, "&gt; 24 Months")</f>
        <v>No Data</v>
      </c>
      <c r="FQ58" s="29" t="s">
        <v>521</v>
      </c>
      <c r="FR58" s="29">
        <v>8524561595</v>
      </c>
      <c r="FS58" s="38" t="str">
        <f>VLOOKUP(_xlfn.XLOOKUP(B58,[1]MDA_Assets!D:D,[1]MDA_Assets!I:I,"",0),[1]Validation!$B$1:$C$8,2,0)</f>
        <v>B</v>
      </c>
      <c r="FT58" s="38" t="s">
        <v>202</v>
      </c>
      <c r="FU58" s="31" t="str">
        <f>_xlfn.XLOOKUP(B58,[1]MDA_Assets!D:D,[1]MDA_Assets!X:X,"",0)</f>
        <v>No</v>
      </c>
      <c r="FV58" s="39">
        <v>0</v>
      </c>
      <c r="FW58" s="39">
        <v>0</v>
      </c>
      <c r="FX58" s="39">
        <v>0</v>
      </c>
      <c r="FY58" s="39">
        <v>9</v>
      </c>
      <c r="FZ58" s="40">
        <f t="shared" si="6"/>
        <v>46390</v>
      </c>
      <c r="GA58" s="40">
        <f t="shared" si="6"/>
        <v>46205</v>
      </c>
      <c r="GB58" s="40">
        <f t="shared" si="7"/>
        <v>46755</v>
      </c>
      <c r="GC58" s="40">
        <f t="shared" si="8"/>
        <v>46755</v>
      </c>
      <c r="GD58" s="40">
        <f t="shared" si="9"/>
        <v>46755</v>
      </c>
      <c r="GE58" s="40">
        <f t="shared" si="10"/>
        <v>46390</v>
      </c>
      <c r="GF58" s="40" t="str">
        <f t="shared" si="39"/>
        <v/>
      </c>
      <c r="GG58" s="40" t="str">
        <f t="shared" si="39"/>
        <v/>
      </c>
      <c r="GH58" s="40" t="str">
        <f t="shared" si="39"/>
        <v/>
      </c>
      <c r="GI58" s="39">
        <f t="shared" si="40"/>
        <v>0</v>
      </c>
      <c r="GJ58" s="39">
        <f t="shared" si="41"/>
        <v>0</v>
      </c>
      <c r="GK58" s="39">
        <f t="shared" si="42"/>
        <v>0</v>
      </c>
      <c r="GL58" s="39">
        <f t="shared" si="43"/>
        <v>6</v>
      </c>
    </row>
    <row r="59" spans="1:194" x14ac:dyDescent="0.25">
      <c r="A59" s="19">
        <v>62</v>
      </c>
      <c r="B59" s="43" t="s">
        <v>522</v>
      </c>
      <c r="C59" s="43" t="s">
        <v>254</v>
      </c>
      <c r="D59" s="43" t="s">
        <v>241</v>
      </c>
      <c r="E59" s="43" t="s">
        <v>523</v>
      </c>
      <c r="F59" s="43" t="s">
        <v>524</v>
      </c>
      <c r="G59" s="43" t="s">
        <v>190</v>
      </c>
      <c r="H59" s="43" t="s">
        <v>277</v>
      </c>
      <c r="I59" s="43" t="s">
        <v>192</v>
      </c>
      <c r="J59" s="44">
        <f t="shared" si="12"/>
        <v>45189.770833333336</v>
      </c>
      <c r="K59" s="44">
        <v>44825.770833333336</v>
      </c>
      <c r="L59" s="44">
        <v>44685</v>
      </c>
      <c r="M59" s="43" t="s">
        <v>2088</v>
      </c>
      <c r="N59" s="43" t="s">
        <v>193</v>
      </c>
      <c r="O59" s="44">
        <v>46049.481504629628</v>
      </c>
      <c r="P59" s="43">
        <v>6315</v>
      </c>
      <c r="Q59" s="43">
        <v>1831</v>
      </c>
      <c r="R59" s="43">
        <v>4484</v>
      </c>
      <c r="S59" s="43" t="s">
        <v>206</v>
      </c>
      <c r="T59" s="44">
        <v>46031.770833333336</v>
      </c>
      <c r="U59" s="44">
        <v>46031.770833333336</v>
      </c>
      <c r="V59" s="44">
        <v>46031.770833333336</v>
      </c>
      <c r="W59" s="44">
        <v>46031.770833333336</v>
      </c>
      <c r="X59" s="44">
        <v>46031.770833333336</v>
      </c>
      <c r="Y59" s="44">
        <v>46031.770833333336</v>
      </c>
      <c r="Z59" s="43"/>
      <c r="AA59" s="43"/>
      <c r="AB59" s="43"/>
      <c r="AC59" s="43"/>
      <c r="AD59" s="43"/>
      <c r="AE59" s="43">
        <v>6</v>
      </c>
      <c r="AF59" s="43" t="s">
        <v>2089</v>
      </c>
      <c r="AG59" s="43" t="s">
        <v>2089</v>
      </c>
      <c r="AH59" s="43" t="s">
        <v>2090</v>
      </c>
      <c r="AI59" s="43" t="s">
        <v>2090</v>
      </c>
      <c r="AJ59" s="43" t="s">
        <v>2091</v>
      </c>
      <c r="AK59" s="43" t="s">
        <v>2090</v>
      </c>
      <c r="AL59" s="47">
        <v>46211</v>
      </c>
      <c r="AM59" s="47">
        <v>46211</v>
      </c>
      <c r="AN59" s="47">
        <v>46396</v>
      </c>
      <c r="AO59" s="47">
        <v>46396</v>
      </c>
      <c r="AP59" s="47">
        <v>46761</v>
      </c>
      <c r="AQ59" s="47">
        <v>46396</v>
      </c>
      <c r="AR59" s="48"/>
      <c r="AS59" s="48"/>
      <c r="AT59" s="48"/>
      <c r="AU59" s="43">
        <v>0</v>
      </c>
      <c r="AV59" s="43">
        <v>0</v>
      </c>
      <c r="AW59" s="43">
        <v>0</v>
      </c>
      <c r="AX59" s="51" t="s">
        <v>237</v>
      </c>
      <c r="AY59" s="51" t="s">
        <v>237</v>
      </c>
      <c r="AZ59" s="51" t="s">
        <v>198</v>
      </c>
      <c r="BA59" s="20">
        <f t="shared" ca="1" si="48"/>
        <v>0</v>
      </c>
      <c r="BB59" s="20">
        <f t="shared" ca="1" si="48"/>
        <v>0</v>
      </c>
      <c r="BC59" s="20">
        <f t="shared" ca="1" si="48"/>
        <v>0</v>
      </c>
      <c r="BD59" s="20">
        <f t="shared" ca="1" si="48"/>
        <v>0</v>
      </c>
      <c r="BE59" s="20">
        <f t="shared" ca="1" si="48"/>
        <v>0</v>
      </c>
      <c r="BF59" s="20">
        <f t="shared" ca="1" si="48"/>
        <v>0</v>
      </c>
      <c r="BG59" s="21" t="str">
        <f t="shared" ca="1" si="48"/>
        <v/>
      </c>
      <c r="BH59" s="21" t="str">
        <f t="shared" ca="1" si="48"/>
        <v/>
      </c>
      <c r="BI59" s="21" t="str">
        <f t="shared" ca="1" si="48"/>
        <v/>
      </c>
      <c r="BJ59" s="22">
        <f t="shared" ca="1" si="14"/>
        <v>0</v>
      </c>
      <c r="BK59" s="21">
        <f t="shared" si="15"/>
        <v>6</v>
      </c>
      <c r="BL59" s="22">
        <f t="shared" ca="1" si="16"/>
        <v>7074</v>
      </c>
      <c r="BM59" s="22">
        <f t="shared" ca="1" si="17"/>
        <v>2051</v>
      </c>
      <c r="BN59" s="23">
        <f t="shared" ca="1" si="18"/>
        <v>5023</v>
      </c>
      <c r="BO59" s="24">
        <f t="shared" ca="1" si="19"/>
        <v>759</v>
      </c>
      <c r="BP59" s="51" t="str">
        <f>_xlfn.XLOOKUP(E59,[1]Validation!E:E,[1]Validation!F:F,"")</f>
        <v>EN4</v>
      </c>
      <c r="BQ59" s="51" t="str">
        <f>_xlfn.XLOOKUP(BP59,[1]Validation!F:F,[1]Validation!G:G,"")</f>
        <v>EN4 to EN7</v>
      </c>
      <c r="BR59" s="52" t="str">
        <f>VLOOKUP(G59,[1]Validation!$B$1:$C$9,2,0)</f>
        <v>B</v>
      </c>
      <c r="BS59" s="51">
        <f t="shared" ca="1" si="20"/>
        <v>44</v>
      </c>
      <c r="BT59" s="53">
        <f>_xlfn.XLOOKUP(B59,'[2]1. All Calls'!$R:$R,'[2]1. All Calls'!$A:$A,"",0)</f>
        <v>46049.709837962997</v>
      </c>
      <c r="BU59" s="51" t="str">
        <f>_xlfn.XLOOKUP(B59,'[2]1. All Calls'!$R:$R,'[2]1. All Calls'!$F:$F,"",0)</f>
        <v>CC-01954756</v>
      </c>
      <c r="BV59" s="51" t="str">
        <f>_xlfn.XLOOKUP(B59,'[2]1. All Calls'!$R:$R,'[2]1. All Calls'!$J:$J,"",0)</f>
        <v>Sales Call</v>
      </c>
      <c r="BW59" s="53">
        <f>_xlfn.XLOOKUP(B59,'[2]Sch Calls'!$R:$R,'[2]Sch Calls'!$A:$A,"",0)</f>
        <v>45542.460636574098</v>
      </c>
      <c r="BX59" s="51">
        <f>_xlfn.XLOOKUP(B59,'[2]Sch Calls'!$R:$R,'[2]Sch Calls'!$B:$B,"",0)</f>
        <v>4082</v>
      </c>
      <c r="BY59" s="51" t="str">
        <f t="shared" si="21"/>
        <v>09-Jul-26</v>
      </c>
      <c r="BZ59" s="51" t="str">
        <f t="shared" si="21"/>
        <v>09-Jul-26</v>
      </c>
      <c r="CA59" s="51" t="str">
        <f t="shared" si="22"/>
        <v>12-Oct-26</v>
      </c>
      <c r="CB59" s="51" t="str">
        <f t="shared" si="23"/>
        <v>10-Jul-27</v>
      </c>
      <c r="CC59" s="51" t="str">
        <f t="shared" si="24"/>
        <v>10-Jan-28</v>
      </c>
      <c r="CD59" s="51" t="str">
        <f t="shared" si="25"/>
        <v>10-Jan-27</v>
      </c>
      <c r="CE59" s="51">
        <f t="shared" ca="1" si="26"/>
        <v>144</v>
      </c>
      <c r="CF59" s="51">
        <f t="shared" ca="1" si="26"/>
        <v>144</v>
      </c>
      <c r="CG59" s="51">
        <f t="shared" ca="1" si="27"/>
        <v>144</v>
      </c>
      <c r="CH59" s="51">
        <f t="shared" ca="1" si="28"/>
        <v>144</v>
      </c>
      <c r="CI59" s="51">
        <f t="shared" ca="1" si="29"/>
        <v>144</v>
      </c>
      <c r="CJ59" s="51">
        <f t="shared" ca="1" si="30"/>
        <v>144</v>
      </c>
      <c r="CK59" s="51">
        <f t="shared" ca="1" si="44"/>
        <v>864</v>
      </c>
      <c r="CL59" s="51">
        <f t="shared" ca="1" si="44"/>
        <v>864</v>
      </c>
      <c r="CM59" s="51">
        <f t="shared" ca="1" si="44"/>
        <v>864</v>
      </c>
      <c r="CN59" s="51">
        <f t="shared" ca="1" si="44"/>
        <v>864</v>
      </c>
      <c r="CO59" s="51">
        <f t="shared" ca="1" si="44"/>
        <v>864</v>
      </c>
      <c r="CP59" s="51">
        <f t="shared" ca="1" si="44"/>
        <v>864</v>
      </c>
      <c r="CQ59" s="51">
        <f t="shared" ca="1" si="45"/>
        <v>996</v>
      </c>
      <c r="CR59" s="51">
        <f t="shared" ca="1" si="45"/>
        <v>996</v>
      </c>
      <c r="CS59" s="51">
        <f t="shared" ca="1" si="45"/>
        <v>2996</v>
      </c>
      <c r="CT59" s="51">
        <f t="shared" ca="1" si="45"/>
        <v>2996</v>
      </c>
      <c r="CU59" s="51">
        <f t="shared" ca="1" si="45"/>
        <v>6996</v>
      </c>
      <c r="CV59" s="54">
        <f t="shared" ca="1" si="45"/>
        <v>2996</v>
      </c>
      <c r="CW59" s="25" t="s">
        <v>195</v>
      </c>
      <c r="CX59" s="55">
        <v>0.28999999999999998</v>
      </c>
      <c r="CY59" s="55"/>
      <c r="CZ59" s="26">
        <v>0</v>
      </c>
      <c r="DA59" s="26">
        <v>0</v>
      </c>
      <c r="DB59" s="26">
        <v>0</v>
      </c>
      <c r="DC59" s="26">
        <v>0</v>
      </c>
      <c r="DD59" s="26">
        <v>0</v>
      </c>
      <c r="DE59" s="26">
        <v>0</v>
      </c>
      <c r="DF59" s="26">
        <v>0</v>
      </c>
      <c r="DG59" s="26">
        <v>0</v>
      </c>
      <c r="DH59" s="26">
        <v>0</v>
      </c>
      <c r="DI59" s="26">
        <v>0</v>
      </c>
      <c r="DJ59" s="26">
        <v>0</v>
      </c>
      <c r="DK59" s="26">
        <v>0</v>
      </c>
      <c r="DL59" s="27">
        <f t="shared" si="31"/>
        <v>46124.709837962997</v>
      </c>
      <c r="DM59" s="28">
        <f t="shared" ca="1" si="32"/>
        <v>1</v>
      </c>
      <c r="DN59" s="56">
        <f>_xlfn.XLOOKUP(B59,'[2]1. All Calls'!$R:$R,'[2]1. All Calls'!$A:$A,"",0)</f>
        <v>46049.709837962997</v>
      </c>
      <c r="DO59" s="57" t="str">
        <f ca="1">VLOOKUP(DM59,[1]Validation!$B$20:$C$25,2,0)</f>
        <v>Above 3 months</v>
      </c>
      <c r="DP59" s="58" t="str">
        <f>_xlfn.XLOOKUP(B59,'[1]Active AMCs- Dealer'!E:E,'[1]Active AMCs- Dealer'!L:L,"Not in AMC",0)</f>
        <v>Not in AMC</v>
      </c>
      <c r="DQ59" s="50" t="s">
        <v>238</v>
      </c>
      <c r="DR59" s="29" t="str">
        <f>_xlfn.XLOOKUP(B59,'[2]1. All Calls'!$R:$R,'[2]1. All Calls'!$F:$F,"",0)</f>
        <v>CC-01954756</v>
      </c>
      <c r="DS59" s="29" t="str">
        <f>_xlfn.XLOOKUP(B59,'[2]1. All Calls'!$R:$R,'[2]1. All Calls'!$AB:$AB,"",0)</f>
        <v>Sales call carried out for HMR update</v>
      </c>
      <c r="DT59" s="30">
        <f>_xlfn.XLOOKUP(DR59,'[2]1. All Calls'!$F:$F,'[2]1. All Calls'!$A:$A,"",0)</f>
        <v>46049.709837962997</v>
      </c>
      <c r="DU59" s="31">
        <f>_xlfn.XLOOKUP(DR59,'[2]1. All Calls'!$F:$F,'[2]1. All Calls'!$B:$B,"",0)</f>
        <v>6315</v>
      </c>
      <c r="DV59" s="31">
        <f>_xlfn.XLOOKUP(B59,[1]MDA_Assets!D:D,[1]MDA_Assets!N:N,"",0)</f>
        <v>1831</v>
      </c>
      <c r="DW59" s="31">
        <f>_xlfn.XLOOKUP(B59,[1]MDA_Assets!D:D,[1]MDA_Assets!O:O,"",0)</f>
        <v>4484</v>
      </c>
      <c r="DX59" s="32" t="str">
        <f>_xlfn.XLOOKUP(B59,[1]MDA_Assets!D:D,[1]MDA_Assets!Q:Q,"",0)</f>
        <v>XD</v>
      </c>
      <c r="DY59" s="33">
        <f>_xlfn.XLOOKUP(B59,[1]MDA_Assets!D:D,[1]MDA_Assets!R:R,"",0)</f>
        <v>46032</v>
      </c>
      <c r="DZ59" s="33">
        <f>_xlfn.XLOOKUP(B59,[1]MDA_Assets!D:D,[1]MDA_Assets!S:S,"",0)</f>
        <v>46032</v>
      </c>
      <c r="EA59" s="33">
        <f>_xlfn.XLOOKUP(B59,[1]MDA_Assets!D:D,[1]MDA_Assets!T:T,"",0)</f>
        <v>46032</v>
      </c>
      <c r="EB59" s="33">
        <f>_xlfn.XLOOKUP(B59,[1]MDA_Assets!D:D,[1]MDA_Assets!U:U,"",0)</f>
        <v>46032</v>
      </c>
      <c r="EC59" s="33">
        <f>_xlfn.XLOOKUP(B59,[1]MDA_Assets!D:D,[1]MDA_Assets!V:V,"",0)</f>
        <v>46032</v>
      </c>
      <c r="ED59" s="33">
        <f>_xlfn.XLOOKUP(B59,[1]MDA_Assets!D:D,[1]MDA_Assets!W:W,"",0)</f>
        <v>46032</v>
      </c>
      <c r="EE59" s="32">
        <f>_xlfn.XLOOKUP(B59,[1]MDA_Assets!D:D,[1]MDA_Assets!X:X,"",0)</f>
        <v>0</v>
      </c>
      <c r="EF59" s="33">
        <f>_xlfn.XLOOKUP(B59,[1]MDA_Assets!D:D,[1]MDA_Assets!Y:Y,"",0)</f>
        <v>0</v>
      </c>
      <c r="EG59" s="33">
        <f>_xlfn.XLOOKUP(B59,[1]MDA_Assets!D:D,[1]MDA_Assets!Z:Z,"",0)</f>
        <v>0</v>
      </c>
      <c r="EH59" s="33">
        <f>_xlfn.XLOOKUP(B59,[1]MDA_Assets!D:D,[1]MDA_Assets!AA:AA,"",0)</f>
        <v>0</v>
      </c>
      <c r="EI59" s="34">
        <f>_xlfn.XLOOKUP(B59,[1]MDA_Assets!D:D,[1]MDA_Assets!P:P,"",0)</f>
        <v>6</v>
      </c>
      <c r="EJ59" s="35" t="str">
        <f>_xlfn.XLOOKUP(B59,[1]MDA_Assets!D:D,[1]MDA_Assets!AB:AB,"",0)</f>
        <v>1860</v>
      </c>
      <c r="EK59" s="35" t="str">
        <f>_xlfn.XLOOKUP(B59,[1]MDA_Assets!D:D,[1]MDA_Assets!AC:AC,"",0)</f>
        <v>1860</v>
      </c>
      <c r="EL59" s="35" t="str">
        <f>_xlfn.XLOOKUP(B59,[1]MDA_Assets!D:D,[1]MDA_Assets!AD:AD,"",0)</f>
        <v>3860</v>
      </c>
      <c r="EM59" s="35" t="str">
        <f>_xlfn.XLOOKUP(B59,[1]MDA_Assets!D:D,[1]MDA_Assets!AE:AE,"",0)</f>
        <v>3860</v>
      </c>
      <c r="EN59" s="35" t="str">
        <f>_xlfn.XLOOKUP(B59,[1]MDA_Assets!D:D,[1]MDA_Assets!AF:AF,"",0)</f>
        <v>7860</v>
      </c>
      <c r="EO59" s="35" t="str">
        <f>_xlfn.XLOOKUP(B59,[1]MDA_Assets!D:D,[1]MDA_Assets!AG:AG,"",0)</f>
        <v>3860</v>
      </c>
      <c r="EP59" s="36">
        <f t="shared" si="33"/>
        <v>180</v>
      </c>
      <c r="EQ59" s="36">
        <f t="shared" si="33"/>
        <v>180</v>
      </c>
      <c r="ER59" s="36">
        <f t="shared" si="34"/>
        <v>365</v>
      </c>
      <c r="ES59" s="36">
        <f t="shared" si="35"/>
        <v>365</v>
      </c>
      <c r="ET59" s="36">
        <f t="shared" si="36"/>
        <v>730</v>
      </c>
      <c r="EU59" s="36">
        <f t="shared" si="37"/>
        <v>365</v>
      </c>
      <c r="EV59" s="36" t="str">
        <f t="shared" si="38"/>
        <v/>
      </c>
      <c r="EW59" s="36" t="str">
        <f t="shared" si="3"/>
        <v/>
      </c>
      <c r="EX59" s="36" t="str">
        <f t="shared" si="4"/>
        <v/>
      </c>
      <c r="EY59" s="36">
        <f t="shared" si="47"/>
        <v>5.81</v>
      </c>
      <c r="EZ59" s="36">
        <f t="shared" si="47"/>
        <v>5.81</v>
      </c>
      <c r="FA59" s="36">
        <f t="shared" si="47"/>
        <v>11.78</v>
      </c>
      <c r="FB59" s="36">
        <f t="shared" si="46"/>
        <v>11.78</v>
      </c>
      <c r="FC59" s="36">
        <f t="shared" si="46"/>
        <v>23.55</v>
      </c>
      <c r="FD59" s="36">
        <f t="shared" si="46"/>
        <v>11.78</v>
      </c>
      <c r="FE59" s="36" t="str">
        <f t="shared" si="46"/>
        <v/>
      </c>
      <c r="FF59" s="36" t="str">
        <f t="shared" si="46"/>
        <v/>
      </c>
      <c r="FG59" s="36" t="str">
        <f t="shared" si="46"/>
        <v/>
      </c>
      <c r="FH59" s="37" t="str" cm="1">
        <f t="array" ref="FH59">_xlfn.IFS(EY59="", "No Data", EY59&lt;0, "Negative/Future", EY59=0, "Zero Days", EY59&lt;=3, "&lt; 3 Months", EY59&lt;=6, "3 to 6 Months", EY59&lt;=9, "6 to 9 Months", EY59&lt;=12, "9 to 12 Months", EY59&lt;=15, "12 to 15 Months", EY59&lt;=18, "15 to 18 Months", EY59&lt;=24, "18 to 24 Months", EY59&gt;24, "&gt; 24 Months")</f>
        <v>3 to 6 Months</v>
      </c>
      <c r="FI59" s="37" t="str" cm="1">
        <f t="array" ref="FI59">_xlfn.IFS(EZ59="", "No Data", EZ59&lt;0, "Negative/Future", EZ59=0, "Zero Days", EZ59&lt;=3, "&lt; 3 Months", EZ59&lt;=6, "3 to 6 Months", EZ59&lt;=9, "6 to 9 Months", EZ59&lt;=12, "9 to 12 Months", EZ59&lt;=15, "12 to 15 Months", EZ59&lt;=18, "15 to 18 Months", EZ59&lt;=24, "18 to 24 Months", EZ59&gt;24, "&gt; 24 Months")</f>
        <v>3 to 6 Months</v>
      </c>
      <c r="FJ59" s="37" t="str" cm="1">
        <f t="array" ref="FJ59">_xlfn.IFS(FA59="", "No Data", FA59&lt;0, "Negative/Future", FA59=0, "Zero Days", FA59&lt;=3, "&lt; 3 Months", FA59&lt;=6, "3 to 6 Months", FA59&lt;=9, "6 to 9 Months", FA59&lt;=12, "9 to 12 Months", FA59&lt;=15, "12 to 15 Months", FA59&lt;=18, "15 to 18 Months", FA59&lt;=24, "18 to 24 Months", FA59&gt;24, "&gt; 24 Months")</f>
        <v>9 to 12 Months</v>
      </c>
      <c r="FK59" s="37" t="str" cm="1">
        <f t="array" ref="FK59">_xlfn.IFS(FB59="", "No Data", FB59&lt;0, "Negative/Future", FB59=0, "Zero Days", FB59&lt;=3, "&lt; 3 Months", FB59&lt;=6, "3 to 6 Months", FB59&lt;=9, "6 to 9 Months", FB59&lt;=12, "9 to 12 Months", FB59&lt;=15, "12 to 15 Months", FB59&lt;=18, "15 to 18 Months", FB59&lt;=24, "18 to 24 Months", FB59&gt;24, "&gt; 24 Months")</f>
        <v>9 to 12 Months</v>
      </c>
      <c r="FL59" s="37" t="str" cm="1">
        <f t="array" ref="FL59">_xlfn.IFS(FC59="", "No Data", FC59&lt;0, "Negative/Future", FC59=0, "Zero Days", FC59&lt;=3, "&lt; 3 Months", FC59&lt;=6, "3 to 6 Months", FC59&lt;=9, "6 to 9 Months", FC59&lt;=12, "9 to 12 Months", FC59&lt;=15, "12 to 15 Months", FC59&lt;=18, "15 to 18 Months", FC59&lt;=24, "18 to 24 Months", FC59&gt;24, "&gt; 24 Months")</f>
        <v>18 to 24 Months</v>
      </c>
      <c r="FM59" s="37" t="str" cm="1">
        <f t="array" ref="FM59">_xlfn.IFS(FD59="", "No Data", FD59&lt;0, "Negative/Future", FD59=0, "Zero Days", FD59&lt;=3, "&lt; 3 Months", FD59&lt;=6, "3 to 6 Months", FD59&lt;=9, "6 to 9 Months", FD59&lt;=12, "9 to 12 Months", FD59&lt;=15, "12 to 15 Months", FD59&lt;=18, "15 to 18 Months", FD59&lt;=24, "18 to 24 Months", FD59&gt;24, "&gt; 24 Months")</f>
        <v>9 to 12 Months</v>
      </c>
      <c r="FN59" s="37" t="str" cm="1">
        <f t="array" ref="FN59">_xlfn.IFS(FE59="", "No Data", FE59&lt;0, "Negative/Future", FE59=0, "Zero Days", FE59&lt;=3, "&lt; 3 Months", FE59&lt;=6, "3 to 6 Months", FE59&lt;=9, "6 to 9 Months", FE59&lt;=12, "9 to 12 Months", FE59&lt;=15, "12 to 15 Months", FE59&lt;=18, "15 to 18 Months", FE59&lt;=24, "18 to 24 Months", FE59&gt;24, "&gt; 24 Months")</f>
        <v>No Data</v>
      </c>
      <c r="FO59" s="37" t="str" cm="1">
        <f t="array" ref="FO59">_xlfn.IFS(FG59="", "No Data", FG59&lt;0, "Negative/Future", FG59=0, "Zero Days", FG59&lt;=3, "&lt; 3 Months", FG59&lt;=6, "3 to 6 Months", FG59&lt;=9, "6 to 9 Months", FG59&lt;=12, "9 to 12 Months", FG59&lt;=15, "12 to 15 Months", FG59&lt;=18, "15 to 18 Months", FG59&lt;=24, "18 to 24 Months", FG59&gt;24, "&gt; 24 Months")</f>
        <v>No Data</v>
      </c>
      <c r="FP59" s="37" t="str" cm="1">
        <f t="array" ref="FP59">_xlfn.IFS(FF59="", "No Data", FF59&lt;0, "Negative/Future", FF59=0, "Zero Days", FF59&lt;=3, "&lt; 3 Months", FF59&lt;=6, "3 to 6 Months", FF59&lt;=9, "6 to 9 Months", FF59&lt;=12, "9 to 12 Months", FF59&lt;=15, "12 to 15 Months", FF59&lt;=18, "15 to 18 Months", FF59&lt;=24, "18 to 24 Months", FF59&gt;24, "&gt; 24 Months")</f>
        <v>No Data</v>
      </c>
      <c r="FQ59" s="29" t="s">
        <v>525</v>
      </c>
      <c r="FR59" s="29">
        <v>7781010703</v>
      </c>
      <c r="FS59" s="38" t="str">
        <f>VLOOKUP(_xlfn.XLOOKUP(B59,[1]MDA_Assets!D:D,[1]MDA_Assets!I:I,"",0),[1]Validation!$B$1:$C$8,2,0)</f>
        <v>B</v>
      </c>
      <c r="FT59" s="38" t="s">
        <v>202</v>
      </c>
      <c r="FU59" s="31">
        <f>_xlfn.XLOOKUP(B59,[1]MDA_Assets!D:D,[1]MDA_Assets!X:X,"",0)</f>
        <v>0</v>
      </c>
      <c r="FV59" s="39">
        <v>0</v>
      </c>
      <c r="FW59" s="39">
        <v>0</v>
      </c>
      <c r="FX59" s="39">
        <v>0</v>
      </c>
      <c r="FY59" s="39">
        <v>9</v>
      </c>
      <c r="FZ59" s="40">
        <f t="shared" si="6"/>
        <v>46212</v>
      </c>
      <c r="GA59" s="40">
        <f t="shared" si="6"/>
        <v>46212</v>
      </c>
      <c r="GB59" s="40">
        <f t="shared" si="7"/>
        <v>46397</v>
      </c>
      <c r="GC59" s="40">
        <f t="shared" si="8"/>
        <v>46397</v>
      </c>
      <c r="GD59" s="40">
        <f t="shared" si="9"/>
        <v>46762</v>
      </c>
      <c r="GE59" s="40">
        <f t="shared" si="10"/>
        <v>46397</v>
      </c>
      <c r="GF59" s="40" t="str">
        <f t="shared" si="39"/>
        <v/>
      </c>
      <c r="GG59" s="40" t="str">
        <f t="shared" si="39"/>
        <v/>
      </c>
      <c r="GH59" s="40" t="str">
        <f t="shared" si="39"/>
        <v/>
      </c>
      <c r="GI59" s="39">
        <f t="shared" si="40"/>
        <v>0</v>
      </c>
      <c r="GJ59" s="39">
        <f t="shared" si="41"/>
        <v>0</v>
      </c>
      <c r="GK59" s="39">
        <f t="shared" si="42"/>
        <v>0</v>
      </c>
      <c r="GL59" s="39">
        <f t="shared" si="43"/>
        <v>6</v>
      </c>
    </row>
    <row r="60" spans="1:194" x14ac:dyDescent="0.25">
      <c r="A60" s="19">
        <v>63</v>
      </c>
      <c r="B60" s="43" t="s">
        <v>526</v>
      </c>
      <c r="C60" s="43" t="s">
        <v>186</v>
      </c>
      <c r="D60" s="43" t="s">
        <v>241</v>
      </c>
      <c r="E60" s="43" t="s">
        <v>2092</v>
      </c>
      <c r="F60" s="43" t="s">
        <v>527</v>
      </c>
      <c r="G60" s="43" t="s">
        <v>190</v>
      </c>
      <c r="H60" s="43"/>
      <c r="I60" s="43" t="s">
        <v>192</v>
      </c>
      <c r="J60" s="44">
        <f t="shared" si="12"/>
        <v>45120.770833333336</v>
      </c>
      <c r="K60" s="44">
        <v>44756.770833333336</v>
      </c>
      <c r="L60" s="44">
        <v>44686</v>
      </c>
      <c r="M60" s="43" t="s">
        <v>2727</v>
      </c>
      <c r="N60" s="43" t="s">
        <v>2728</v>
      </c>
      <c r="O60" s="44">
        <v>46137.400289351855</v>
      </c>
      <c r="P60" s="43">
        <v>18492</v>
      </c>
      <c r="Q60" s="43">
        <v>7734</v>
      </c>
      <c r="R60" s="43">
        <v>10758</v>
      </c>
      <c r="S60" s="43" t="s">
        <v>194</v>
      </c>
      <c r="T60" s="44">
        <v>46100.770833333336</v>
      </c>
      <c r="U60" s="44">
        <v>46100.770833333336</v>
      </c>
      <c r="V60" s="44">
        <v>46100.770833333336</v>
      </c>
      <c r="W60" s="44">
        <v>46100.770833333336</v>
      </c>
      <c r="X60" s="44">
        <v>46100.770833333336</v>
      </c>
      <c r="Y60" s="44">
        <v>46136.770833333336</v>
      </c>
      <c r="Z60" s="43"/>
      <c r="AA60" s="43"/>
      <c r="AB60" s="44">
        <v>45806.770833333336</v>
      </c>
      <c r="AC60" s="44">
        <v>45806.770833333336</v>
      </c>
      <c r="AD60" s="44">
        <v>45806.770833333336</v>
      </c>
      <c r="AE60" s="43">
        <v>5</v>
      </c>
      <c r="AF60" s="43" t="s">
        <v>2729</v>
      </c>
      <c r="AG60" s="43" t="s">
        <v>2729</v>
      </c>
      <c r="AH60" s="43" t="s">
        <v>2730</v>
      </c>
      <c r="AI60" s="43" t="s">
        <v>2730</v>
      </c>
      <c r="AJ60" s="43" t="s">
        <v>286</v>
      </c>
      <c r="AK60" s="43" t="s">
        <v>2731</v>
      </c>
      <c r="AL60" s="47">
        <v>46397</v>
      </c>
      <c r="AM60" s="47">
        <v>46280</v>
      </c>
      <c r="AN60" s="47">
        <v>46830</v>
      </c>
      <c r="AO60" s="47">
        <v>46830</v>
      </c>
      <c r="AP60" s="47">
        <v>46866</v>
      </c>
      <c r="AQ60" s="47">
        <v>46465</v>
      </c>
      <c r="AR60" s="45">
        <v>46171</v>
      </c>
      <c r="AS60" s="45">
        <v>46171</v>
      </c>
      <c r="AT60" s="45">
        <v>46171</v>
      </c>
      <c r="AU60" s="43">
        <v>0</v>
      </c>
      <c r="AV60" s="43">
        <v>1</v>
      </c>
      <c r="AW60" s="43">
        <v>0</v>
      </c>
      <c r="AX60" s="51" t="s">
        <v>528</v>
      </c>
      <c r="AY60" s="51" t="s">
        <v>3528</v>
      </c>
      <c r="AZ60" s="51" t="s">
        <v>198</v>
      </c>
      <c r="BA60" s="20">
        <f t="shared" ca="1" si="48"/>
        <v>0</v>
      </c>
      <c r="BB60" s="20">
        <f t="shared" ca="1" si="48"/>
        <v>0</v>
      </c>
      <c r="BC60" s="20">
        <f t="shared" ca="1" si="48"/>
        <v>0</v>
      </c>
      <c r="BD60" s="20">
        <f t="shared" ca="1" si="48"/>
        <v>0</v>
      </c>
      <c r="BE60" s="20">
        <f t="shared" ca="1" si="48"/>
        <v>0</v>
      </c>
      <c r="BF60" s="20">
        <f t="shared" ca="1" si="48"/>
        <v>0</v>
      </c>
      <c r="BG60" s="21">
        <f t="shared" ca="1" si="48"/>
        <v>1</v>
      </c>
      <c r="BH60" s="21">
        <f t="shared" ca="1" si="48"/>
        <v>1</v>
      </c>
      <c r="BI60" s="21">
        <f t="shared" ca="1" si="48"/>
        <v>1</v>
      </c>
      <c r="BJ60" s="22">
        <f t="shared" ca="1" si="14"/>
        <v>3</v>
      </c>
      <c r="BK60" s="21">
        <f t="shared" si="15"/>
        <v>5</v>
      </c>
      <c r="BL60" s="22">
        <f t="shared" ca="1" si="16"/>
        <v>18685</v>
      </c>
      <c r="BM60" s="22">
        <f t="shared" ca="1" si="17"/>
        <v>7848</v>
      </c>
      <c r="BN60" s="23">
        <f t="shared" ca="1" si="18"/>
        <v>10837</v>
      </c>
      <c r="BO60" s="24">
        <f t="shared" ca="1" si="19"/>
        <v>193</v>
      </c>
      <c r="BP60" s="51" t="str">
        <f>_xlfn.XLOOKUP(E60,[1]Validation!E:E,[1]Validation!F:F,"")</f>
        <v>EG37</v>
      </c>
      <c r="BQ60" s="51" t="str">
        <f>_xlfn.XLOOKUP(BP60,[1]Validation!F:F,[1]Validation!G:G,"")</f>
        <v>EG30 to EG45</v>
      </c>
      <c r="BR60" s="52" t="str">
        <f>VLOOKUP(G60,[1]Validation!$B$1:$C$9,2,0)</f>
        <v>B</v>
      </c>
      <c r="BS60" s="51">
        <f t="shared" ca="1" si="20"/>
        <v>47</v>
      </c>
      <c r="BT60" s="53">
        <f>_xlfn.XLOOKUP(B60,'[2]1. All Calls'!$R:$R,'[2]1. All Calls'!$A:$A,"",0)</f>
        <v>46137.604201388902</v>
      </c>
      <c r="BU60" s="51" t="str">
        <f>_xlfn.XLOOKUP(B60,'[2]1. All Calls'!$R:$R,'[2]1. All Calls'!$F:$F,"",0)</f>
        <v>CC-02059150</v>
      </c>
      <c r="BV60" s="51" t="str">
        <f>_xlfn.XLOOKUP(B60,'[2]1. All Calls'!$R:$R,'[2]1. All Calls'!$J:$J,"",0)</f>
        <v>Schedule Service</v>
      </c>
      <c r="BW60" s="53">
        <f>_xlfn.XLOOKUP(B60,'[2]Sch Calls'!$R:$R,'[2]Sch Calls'!$A:$A,"",0)</f>
        <v>46137.604201388902</v>
      </c>
      <c r="BX60" s="51">
        <f>_xlfn.XLOOKUP(B60,'[2]Sch Calls'!$R:$R,'[2]Sch Calls'!$B:$B,"",0)</f>
        <v>18492</v>
      </c>
      <c r="BY60" s="51" t="str">
        <f t="shared" si="21"/>
        <v>16-Sep-26</v>
      </c>
      <c r="BZ60" s="51" t="str">
        <f t="shared" si="21"/>
        <v>16-Sep-26</v>
      </c>
      <c r="CA60" s="51" t="str">
        <f t="shared" si="22"/>
        <v>20-Dec-26</v>
      </c>
      <c r="CB60" s="51" t="str">
        <f t="shared" si="23"/>
        <v>17-Sep-27</v>
      </c>
      <c r="CC60" s="51" t="str">
        <f t="shared" si="24"/>
        <v>24-Apr-28</v>
      </c>
      <c r="CD60" s="51" t="str">
        <f t="shared" si="25"/>
        <v>20-Mar-27</v>
      </c>
      <c r="CE60" s="51">
        <f t="shared" ca="1" si="26"/>
        <v>75</v>
      </c>
      <c r="CF60" s="51">
        <f t="shared" ca="1" si="26"/>
        <v>75</v>
      </c>
      <c r="CG60" s="51">
        <f t="shared" ca="1" si="27"/>
        <v>75</v>
      </c>
      <c r="CH60" s="51">
        <f t="shared" ca="1" si="28"/>
        <v>75</v>
      </c>
      <c r="CI60" s="51">
        <f t="shared" ca="1" si="29"/>
        <v>39</v>
      </c>
      <c r="CJ60" s="51">
        <f t="shared" ca="1" si="30"/>
        <v>75</v>
      </c>
      <c r="CK60" s="51">
        <f t="shared" ca="1" si="44"/>
        <v>375</v>
      </c>
      <c r="CL60" s="51">
        <f t="shared" ca="1" si="44"/>
        <v>375</v>
      </c>
      <c r="CM60" s="51">
        <f t="shared" ca="1" si="44"/>
        <v>375</v>
      </c>
      <c r="CN60" s="51">
        <f t="shared" ref="CN60:CP108" ca="1" si="49">IFERROR(SUM(CH60*$BK60),"")</f>
        <v>375</v>
      </c>
      <c r="CO60" s="51">
        <f t="shared" ca="1" si="49"/>
        <v>195</v>
      </c>
      <c r="CP60" s="51">
        <f t="shared" ca="1" si="49"/>
        <v>375</v>
      </c>
      <c r="CQ60" s="51">
        <f t="shared" ca="1" si="45"/>
        <v>926</v>
      </c>
      <c r="CR60" s="51">
        <f t="shared" ca="1" si="45"/>
        <v>926</v>
      </c>
      <c r="CS60" s="51">
        <f t="shared" ca="1" si="45"/>
        <v>4926</v>
      </c>
      <c r="CT60" s="51">
        <f t="shared" ref="CT60:CV108" ca="1" si="50">IFERROR(IF(AI60&gt;0,SUM(AI60-CN60),""),"")</f>
        <v>4926</v>
      </c>
      <c r="CU60" s="51">
        <f t="shared" ca="1" si="50"/>
        <v>7805</v>
      </c>
      <c r="CV60" s="54">
        <f t="shared" ca="1" si="50"/>
        <v>2926</v>
      </c>
      <c r="CW60" s="25" t="s">
        <v>212</v>
      </c>
      <c r="CX60" s="55">
        <v>0.44</v>
      </c>
      <c r="CY60" s="55"/>
      <c r="CZ60" s="26">
        <v>0</v>
      </c>
      <c r="DA60" s="26">
        <v>0</v>
      </c>
      <c r="DB60" s="26">
        <v>0</v>
      </c>
      <c r="DC60" s="26">
        <v>0</v>
      </c>
      <c r="DD60" s="26">
        <v>0</v>
      </c>
      <c r="DE60" s="26">
        <v>0</v>
      </c>
      <c r="DF60" s="26">
        <v>0</v>
      </c>
      <c r="DG60" s="26">
        <v>0</v>
      </c>
      <c r="DH60" s="26">
        <v>0</v>
      </c>
      <c r="DI60" s="26">
        <v>0</v>
      </c>
      <c r="DJ60" s="26">
        <v>0</v>
      </c>
      <c r="DK60" s="26">
        <v>0</v>
      </c>
      <c r="DL60" s="27">
        <f t="shared" si="31"/>
        <v>46212.604201388902</v>
      </c>
      <c r="DM60" s="28">
        <f t="shared" ca="1" si="32"/>
        <v>0</v>
      </c>
      <c r="DN60" s="56">
        <f>_xlfn.XLOOKUP(B60,'[2]1. All Calls'!$R:$R,'[2]1. All Calls'!$A:$A,"",0)</f>
        <v>46137.604201388902</v>
      </c>
      <c r="DO60" s="57" t="str">
        <f ca="1">VLOOKUP(DM60,[1]Validation!$B$20:$C$25,2,0)</f>
        <v>Within 3 months</v>
      </c>
      <c r="DP60" s="58" t="str">
        <f>_xlfn.XLOOKUP(B60,'[1]Active AMCs- Dealer'!E:E,'[1]Active AMCs- Dealer'!L:L,"Not in AMC",0)</f>
        <v>Not in AMC</v>
      </c>
      <c r="DQ60" s="50" t="s">
        <v>238</v>
      </c>
      <c r="DR60" s="29" t="str">
        <f>_xlfn.XLOOKUP(B60,'[2]1. All Calls'!$R:$R,'[2]1. All Calls'!$F:$F,"",0)</f>
        <v>CC-02059150</v>
      </c>
      <c r="DS60" s="29" t="str">
        <f>_xlfn.XLOOKUP(B60,'[2]1. All Calls'!$R:$R,'[2]1. All Calls'!$AB:$AB,"",0)</f>
        <v>We visited the site and completed the 8000 hour service work. During this service, we changed the valve kit and later started the machine and saw that the machine is still working properly.</v>
      </c>
      <c r="DT60" s="30">
        <f>_xlfn.XLOOKUP(DR60,'[2]1. All Calls'!$F:$F,'[2]1. All Calls'!$A:$A,"",0)</f>
        <v>46137.604201388902</v>
      </c>
      <c r="DU60" s="31">
        <f>_xlfn.XLOOKUP(DR60,'[2]1. All Calls'!$F:$F,'[2]1. All Calls'!$B:$B,"",0)</f>
        <v>18492</v>
      </c>
      <c r="DV60" s="31">
        <f>_xlfn.XLOOKUP(B60,[1]MDA_Assets!D:D,[1]MDA_Assets!N:N,"",0)</f>
        <v>7734</v>
      </c>
      <c r="DW60" s="31">
        <f>_xlfn.XLOOKUP(B60,[1]MDA_Assets!D:D,[1]MDA_Assets!O:O,"",0)</f>
        <v>10758</v>
      </c>
      <c r="DX60" s="32" t="str">
        <f>_xlfn.XLOOKUP(B60,[1]MDA_Assets!D:D,[1]MDA_Assets!Q:Q,"",0)</f>
        <v>Synthetic</v>
      </c>
      <c r="DY60" s="33">
        <f>_xlfn.XLOOKUP(B60,[1]MDA_Assets!D:D,[1]MDA_Assets!R:R,"",0)</f>
        <v>46101</v>
      </c>
      <c r="DZ60" s="33">
        <f>_xlfn.XLOOKUP(B60,[1]MDA_Assets!D:D,[1]MDA_Assets!S:S,"",0)</f>
        <v>46101</v>
      </c>
      <c r="EA60" s="33">
        <f>_xlfn.XLOOKUP(B60,[1]MDA_Assets!D:D,[1]MDA_Assets!T:T,"",0)</f>
        <v>46101</v>
      </c>
      <c r="EB60" s="33">
        <f>_xlfn.XLOOKUP(B60,[1]MDA_Assets!D:D,[1]MDA_Assets!U:U,"",0)</f>
        <v>46101</v>
      </c>
      <c r="EC60" s="33">
        <f>_xlfn.XLOOKUP(B60,[1]MDA_Assets!D:D,[1]MDA_Assets!V:V,"",0)</f>
        <v>46101</v>
      </c>
      <c r="ED60" s="33">
        <f>_xlfn.XLOOKUP(B60,[1]MDA_Assets!D:D,[1]MDA_Assets!W:W,"",0)</f>
        <v>46137</v>
      </c>
      <c r="EE60" s="32">
        <f>_xlfn.XLOOKUP(B60,[1]MDA_Assets!D:D,[1]MDA_Assets!X:X,"",0)</f>
        <v>0</v>
      </c>
      <c r="EF60" s="33">
        <f>_xlfn.XLOOKUP(B60,[1]MDA_Assets!D:D,[1]MDA_Assets!Y:Y,"",0)</f>
        <v>45807</v>
      </c>
      <c r="EG60" s="33">
        <f>_xlfn.XLOOKUP(B60,[1]MDA_Assets!D:D,[1]MDA_Assets!Z:Z,"",0)</f>
        <v>45807</v>
      </c>
      <c r="EH60" s="33">
        <f>_xlfn.XLOOKUP(B60,[1]MDA_Assets!D:D,[1]MDA_Assets!AA:AA,"",0)</f>
        <v>45807</v>
      </c>
      <c r="EI60" s="34">
        <f>_xlfn.XLOOKUP(B60,[1]MDA_Assets!D:D,[1]MDA_Assets!P:P,"",0)</f>
        <v>5</v>
      </c>
      <c r="EJ60" s="35" t="str">
        <f>_xlfn.XLOOKUP(B60,[1]MDA_Assets!D:D,[1]MDA_Assets!AB:AB,"",0)</f>
        <v>1301</v>
      </c>
      <c r="EK60" s="35" t="str">
        <f>_xlfn.XLOOKUP(B60,[1]MDA_Assets!D:D,[1]MDA_Assets!AC:AC,"",0)</f>
        <v>1301</v>
      </c>
      <c r="EL60" s="35" t="str">
        <f>_xlfn.XLOOKUP(B60,[1]MDA_Assets!D:D,[1]MDA_Assets!AD:AD,"",0)</f>
        <v>5301</v>
      </c>
      <c r="EM60" s="35" t="str">
        <f>_xlfn.XLOOKUP(B60,[1]MDA_Assets!D:D,[1]MDA_Assets!AE:AE,"",0)</f>
        <v>5301</v>
      </c>
      <c r="EN60" s="35" t="str">
        <f>_xlfn.XLOOKUP(B60,[1]MDA_Assets!D:D,[1]MDA_Assets!AF:AF,"",0)</f>
        <v>8000</v>
      </c>
      <c r="EO60" s="35" t="str">
        <f>_xlfn.XLOOKUP(B60,[1]MDA_Assets!D:D,[1]MDA_Assets!AG:AG,"",0)</f>
        <v>3301</v>
      </c>
      <c r="EP60" s="36">
        <f t="shared" si="33"/>
        <v>297</v>
      </c>
      <c r="EQ60" s="36">
        <f t="shared" si="33"/>
        <v>180</v>
      </c>
      <c r="ER60" s="36">
        <f t="shared" si="34"/>
        <v>730</v>
      </c>
      <c r="ES60" s="36">
        <f t="shared" si="35"/>
        <v>730</v>
      </c>
      <c r="ET60" s="36">
        <f t="shared" si="36"/>
        <v>730</v>
      </c>
      <c r="EU60" s="36">
        <f t="shared" si="37"/>
        <v>365</v>
      </c>
      <c r="EV60" s="36">
        <f t="shared" si="38"/>
        <v>365</v>
      </c>
      <c r="EW60" s="36">
        <f t="shared" si="3"/>
        <v>365</v>
      </c>
      <c r="EX60" s="36">
        <f t="shared" si="4"/>
        <v>365</v>
      </c>
      <c r="EY60" s="36">
        <f t="shared" si="47"/>
        <v>9.59</v>
      </c>
      <c r="EZ60" s="36">
        <f t="shared" si="47"/>
        <v>5.81</v>
      </c>
      <c r="FA60" s="36">
        <f t="shared" si="47"/>
        <v>23.55</v>
      </c>
      <c r="FB60" s="36">
        <f t="shared" si="46"/>
        <v>23.55</v>
      </c>
      <c r="FC60" s="36">
        <f t="shared" si="46"/>
        <v>23.55</v>
      </c>
      <c r="FD60" s="36">
        <f t="shared" si="46"/>
        <v>11.78</v>
      </c>
      <c r="FE60" s="36">
        <f t="shared" si="46"/>
        <v>11.78</v>
      </c>
      <c r="FF60" s="36">
        <f t="shared" si="46"/>
        <v>11.78</v>
      </c>
      <c r="FG60" s="36">
        <f t="shared" si="46"/>
        <v>11.78</v>
      </c>
      <c r="FH60" s="37" t="str" cm="1">
        <f t="array" ref="FH60">_xlfn.IFS(EY60="", "No Data", EY60&lt;0, "Negative/Future", EY60=0, "Zero Days", EY60&lt;=3, "&lt; 3 Months", EY60&lt;=6, "3 to 6 Months", EY60&lt;=9, "6 to 9 Months", EY60&lt;=12, "9 to 12 Months", EY60&lt;=15, "12 to 15 Months", EY60&lt;=18, "15 to 18 Months", EY60&lt;=24, "18 to 24 Months", EY60&gt;24, "&gt; 24 Months")</f>
        <v>9 to 12 Months</v>
      </c>
      <c r="FI60" s="37" t="str" cm="1">
        <f t="array" ref="FI60">_xlfn.IFS(EZ60="", "No Data", EZ60&lt;0, "Negative/Future", EZ60=0, "Zero Days", EZ60&lt;=3, "&lt; 3 Months", EZ60&lt;=6, "3 to 6 Months", EZ60&lt;=9, "6 to 9 Months", EZ60&lt;=12, "9 to 12 Months", EZ60&lt;=15, "12 to 15 Months", EZ60&lt;=18, "15 to 18 Months", EZ60&lt;=24, "18 to 24 Months", EZ60&gt;24, "&gt; 24 Months")</f>
        <v>3 to 6 Months</v>
      </c>
      <c r="FJ60" s="37" t="str" cm="1">
        <f t="array" ref="FJ60">_xlfn.IFS(FA60="", "No Data", FA60&lt;0, "Negative/Future", FA60=0, "Zero Days", FA60&lt;=3, "&lt; 3 Months", FA60&lt;=6, "3 to 6 Months", FA60&lt;=9, "6 to 9 Months", FA60&lt;=12, "9 to 12 Months", FA60&lt;=15, "12 to 15 Months", FA60&lt;=18, "15 to 18 Months", FA60&lt;=24, "18 to 24 Months", FA60&gt;24, "&gt; 24 Months")</f>
        <v>18 to 24 Months</v>
      </c>
      <c r="FK60" s="37" t="str" cm="1">
        <f t="array" ref="FK60">_xlfn.IFS(FB60="", "No Data", FB60&lt;0, "Negative/Future", FB60=0, "Zero Days", FB60&lt;=3, "&lt; 3 Months", FB60&lt;=6, "3 to 6 Months", FB60&lt;=9, "6 to 9 Months", FB60&lt;=12, "9 to 12 Months", FB60&lt;=15, "12 to 15 Months", FB60&lt;=18, "15 to 18 Months", FB60&lt;=24, "18 to 24 Months", FB60&gt;24, "&gt; 24 Months")</f>
        <v>18 to 24 Months</v>
      </c>
      <c r="FL60" s="37" t="str" cm="1">
        <f t="array" ref="FL60">_xlfn.IFS(FC60="", "No Data", FC60&lt;0, "Negative/Future", FC60=0, "Zero Days", FC60&lt;=3, "&lt; 3 Months", FC60&lt;=6, "3 to 6 Months", FC60&lt;=9, "6 to 9 Months", FC60&lt;=12, "9 to 12 Months", FC60&lt;=15, "12 to 15 Months", FC60&lt;=18, "15 to 18 Months", FC60&lt;=24, "18 to 24 Months", FC60&gt;24, "&gt; 24 Months")</f>
        <v>18 to 24 Months</v>
      </c>
      <c r="FM60" s="37" t="str" cm="1">
        <f t="array" ref="FM60">_xlfn.IFS(FD60="", "No Data", FD60&lt;0, "Negative/Future", FD60=0, "Zero Days", FD60&lt;=3, "&lt; 3 Months", FD60&lt;=6, "3 to 6 Months", FD60&lt;=9, "6 to 9 Months", FD60&lt;=12, "9 to 12 Months", FD60&lt;=15, "12 to 15 Months", FD60&lt;=18, "15 to 18 Months", FD60&lt;=24, "18 to 24 Months", FD60&gt;24, "&gt; 24 Months")</f>
        <v>9 to 12 Months</v>
      </c>
      <c r="FN60" s="37" t="str" cm="1">
        <f t="array" ref="FN60">_xlfn.IFS(FE60="", "No Data", FE60&lt;0, "Negative/Future", FE60=0, "Zero Days", FE60&lt;=3, "&lt; 3 Months", FE60&lt;=6, "3 to 6 Months", FE60&lt;=9, "6 to 9 Months", FE60&lt;=12, "9 to 12 Months", FE60&lt;=15, "12 to 15 Months", FE60&lt;=18, "15 to 18 Months", FE60&lt;=24, "18 to 24 Months", FE60&gt;24, "&gt; 24 Months")</f>
        <v>9 to 12 Months</v>
      </c>
      <c r="FO60" s="37" t="str" cm="1">
        <f t="array" ref="FO60">_xlfn.IFS(FG60="", "No Data", FG60&lt;0, "Negative/Future", FG60=0, "Zero Days", FG60&lt;=3, "&lt; 3 Months", FG60&lt;=6, "3 to 6 Months", FG60&lt;=9, "6 to 9 Months", FG60&lt;=12, "9 to 12 Months", FG60&lt;=15, "12 to 15 Months", FG60&lt;=18, "15 to 18 Months", FG60&lt;=24, "18 to 24 Months", FG60&gt;24, "&gt; 24 Months")</f>
        <v>9 to 12 Months</v>
      </c>
      <c r="FP60" s="37" t="str" cm="1">
        <f t="array" ref="FP60">_xlfn.IFS(FF60="", "No Data", FF60&lt;0, "Negative/Future", FF60=0, "Zero Days", FF60&lt;=3, "&lt; 3 Months", FF60&lt;=6, "3 to 6 Months", FF60&lt;=9, "6 to 9 Months", FF60&lt;=12, "9 to 12 Months", FF60&lt;=15, "12 to 15 Months", FF60&lt;=18, "15 to 18 Months", FF60&lt;=24, "18 to 24 Months", FF60&gt;24, "&gt; 24 Months")</f>
        <v>9 to 12 Months</v>
      </c>
      <c r="FQ60" s="29" t="s">
        <v>529</v>
      </c>
      <c r="FR60" s="29">
        <v>8340487875</v>
      </c>
      <c r="FS60" s="38" t="str">
        <f>VLOOKUP(_xlfn.XLOOKUP(B60,[1]MDA_Assets!D:D,[1]MDA_Assets!I:I,"",0),[1]Validation!$B$1:$C$8,2,0)</f>
        <v>B</v>
      </c>
      <c r="FT60" s="38" t="s">
        <v>202</v>
      </c>
      <c r="FU60" s="31">
        <f>_xlfn.XLOOKUP(B60,[1]MDA_Assets!D:D,[1]MDA_Assets!X:X,"",0)</f>
        <v>0</v>
      </c>
      <c r="FV60" s="39">
        <v>0</v>
      </c>
      <c r="FW60" s="39">
        <v>3</v>
      </c>
      <c r="FX60" s="39">
        <v>0</v>
      </c>
      <c r="FY60" s="39">
        <v>6</v>
      </c>
      <c r="FZ60" s="40">
        <f t="shared" si="6"/>
        <v>46398</v>
      </c>
      <c r="GA60" s="40">
        <f t="shared" si="6"/>
        <v>46281</v>
      </c>
      <c r="GB60" s="40">
        <f t="shared" si="7"/>
        <v>46831</v>
      </c>
      <c r="GC60" s="40">
        <f t="shared" si="8"/>
        <v>46831</v>
      </c>
      <c r="GD60" s="40">
        <f t="shared" si="9"/>
        <v>46831</v>
      </c>
      <c r="GE60" s="40">
        <f t="shared" si="10"/>
        <v>46502</v>
      </c>
      <c r="GF60" s="40">
        <f t="shared" si="39"/>
        <v>46172</v>
      </c>
      <c r="GG60" s="40">
        <f t="shared" si="39"/>
        <v>46172</v>
      </c>
      <c r="GH60" s="40">
        <f t="shared" si="39"/>
        <v>46172</v>
      </c>
      <c r="GI60" s="39">
        <f t="shared" si="40"/>
        <v>0</v>
      </c>
      <c r="GJ60" s="39">
        <f t="shared" si="41"/>
        <v>0</v>
      </c>
      <c r="GK60" s="39">
        <f t="shared" si="42"/>
        <v>0</v>
      </c>
      <c r="GL60" s="39">
        <f t="shared" si="43"/>
        <v>9</v>
      </c>
    </row>
    <row r="61" spans="1:194" x14ac:dyDescent="0.25">
      <c r="A61" s="19">
        <v>64</v>
      </c>
      <c r="B61" s="43" t="s">
        <v>530</v>
      </c>
      <c r="C61" s="43" t="s">
        <v>186</v>
      </c>
      <c r="D61" s="43" t="s">
        <v>187</v>
      </c>
      <c r="E61" s="43" t="s">
        <v>531</v>
      </c>
      <c r="F61" s="43" t="s">
        <v>2732</v>
      </c>
      <c r="G61" s="43" t="s">
        <v>190</v>
      </c>
      <c r="H61" s="43" t="s">
        <v>471</v>
      </c>
      <c r="I61" s="43" t="s">
        <v>192</v>
      </c>
      <c r="J61" s="44">
        <f t="shared" si="12"/>
        <v>45208.5</v>
      </c>
      <c r="K61" s="44">
        <v>44844.5</v>
      </c>
      <c r="L61" s="44">
        <v>44720</v>
      </c>
      <c r="M61" s="43" t="s">
        <v>532</v>
      </c>
      <c r="N61" s="43" t="s">
        <v>193</v>
      </c>
      <c r="O61" s="44">
        <v>45805.380671296298</v>
      </c>
      <c r="P61" s="43">
        <v>2755</v>
      </c>
      <c r="Q61" s="43">
        <v>579</v>
      </c>
      <c r="R61" s="43">
        <v>2176</v>
      </c>
      <c r="S61" s="43" t="s">
        <v>206</v>
      </c>
      <c r="T61" s="44">
        <v>45316.770833333336</v>
      </c>
      <c r="U61" s="44">
        <v>45347.770833333336</v>
      </c>
      <c r="V61" s="44">
        <v>45347.770833333336</v>
      </c>
      <c r="W61" s="44">
        <v>45208.770833333336</v>
      </c>
      <c r="X61" s="44">
        <v>45208.770833333336</v>
      </c>
      <c r="Y61" s="44">
        <v>45208.770833333336</v>
      </c>
      <c r="Z61" s="43" t="s">
        <v>199</v>
      </c>
      <c r="AA61" s="43"/>
      <c r="AB61" s="43"/>
      <c r="AC61" s="43"/>
      <c r="AD61" s="43"/>
      <c r="AE61" s="43">
        <v>1</v>
      </c>
      <c r="AF61" s="43" t="s">
        <v>533</v>
      </c>
      <c r="AG61" s="43" t="s">
        <v>534</v>
      </c>
      <c r="AH61" s="43" t="s">
        <v>535</v>
      </c>
      <c r="AI61" s="43" t="s">
        <v>536</v>
      </c>
      <c r="AJ61" s="43" t="s">
        <v>537</v>
      </c>
      <c r="AK61" s="43" t="s">
        <v>536</v>
      </c>
      <c r="AL61" s="46">
        <v>45712</v>
      </c>
      <c r="AM61" s="46">
        <v>45527</v>
      </c>
      <c r="AN61" s="46">
        <v>45681</v>
      </c>
      <c r="AO61" s="46">
        <v>45573</v>
      </c>
      <c r="AP61" s="46">
        <v>45938</v>
      </c>
      <c r="AQ61" s="46">
        <v>45573</v>
      </c>
      <c r="AR61" s="48"/>
      <c r="AS61" s="48"/>
      <c r="AT61" s="48"/>
      <c r="AU61" s="43">
        <v>1</v>
      </c>
      <c r="AV61" s="43">
        <v>0</v>
      </c>
      <c r="AW61" s="43">
        <v>0</v>
      </c>
      <c r="AX61" s="51" t="s">
        <v>409</v>
      </c>
      <c r="AY61" s="51" t="s">
        <v>409</v>
      </c>
      <c r="AZ61" s="51" t="s">
        <v>198</v>
      </c>
      <c r="BA61" s="20">
        <f t="shared" ca="1" si="48"/>
        <v>1</v>
      </c>
      <c r="BB61" s="20">
        <f t="shared" ca="1" si="48"/>
        <v>1</v>
      </c>
      <c r="BC61" s="20">
        <f t="shared" ca="1" si="48"/>
        <v>1</v>
      </c>
      <c r="BD61" s="20">
        <f t="shared" ca="1" si="48"/>
        <v>1</v>
      </c>
      <c r="BE61" s="20">
        <f t="shared" ca="1" si="48"/>
        <v>1</v>
      </c>
      <c r="BF61" s="20">
        <f t="shared" ca="1" si="48"/>
        <v>1</v>
      </c>
      <c r="BG61" s="21" t="str">
        <f t="shared" ca="1" si="48"/>
        <v/>
      </c>
      <c r="BH61" s="21" t="str">
        <f t="shared" ca="1" si="48"/>
        <v/>
      </c>
      <c r="BI61" s="21" t="str">
        <f t="shared" ca="1" si="48"/>
        <v/>
      </c>
      <c r="BJ61" s="22">
        <f t="shared" ca="1" si="14"/>
        <v>6</v>
      </c>
      <c r="BK61" s="21">
        <f t="shared" si="15"/>
        <v>1</v>
      </c>
      <c r="BL61" s="22">
        <f t="shared" ca="1" si="16"/>
        <v>3126</v>
      </c>
      <c r="BM61" s="22">
        <f t="shared" ca="1" si="17"/>
        <v>656</v>
      </c>
      <c r="BN61" s="23">
        <f t="shared" ca="1" si="18"/>
        <v>2470</v>
      </c>
      <c r="BO61" s="24">
        <f t="shared" ca="1" si="19"/>
        <v>371</v>
      </c>
      <c r="BP61" s="51" t="str">
        <f>_xlfn.XLOOKUP(E61,[1]Validation!E:E,[1]Validation!F:F,"")</f>
        <v>EG18</v>
      </c>
      <c r="BQ61" s="51" t="str">
        <f>_xlfn.XLOOKUP(BP61,[1]Validation!F:F,[1]Validation!G:G,"")</f>
        <v>EG11 to EG22</v>
      </c>
      <c r="BR61" s="52" t="str">
        <f>VLOOKUP(G61,[1]Validation!$B$1:$C$9,2,0)</f>
        <v>B</v>
      </c>
      <c r="BS61" s="51">
        <f t="shared" ca="1" si="20"/>
        <v>44</v>
      </c>
      <c r="BT61" s="53">
        <f>_xlfn.XLOOKUP(B61,'[2]1. All Calls'!$R:$R,'[2]1. All Calls'!$A:$A,"",0)</f>
        <v>45805.609027777777</v>
      </c>
      <c r="BU61" s="51" t="str">
        <f>_xlfn.XLOOKUP(B61,'[2]1. All Calls'!$R:$R,'[2]1. All Calls'!$F:$F,"",0)</f>
        <v>CC-01675013</v>
      </c>
      <c r="BV61" s="51" t="str">
        <f>_xlfn.XLOOKUP(B61,'[2]1. All Calls'!$R:$R,'[2]1. All Calls'!$J:$J,"",0)</f>
        <v>Sales Call</v>
      </c>
      <c r="BW61" s="53" t="str">
        <f>_xlfn.XLOOKUP(B61,'[2]Sch Calls'!$R:$R,'[2]Sch Calls'!$A:$A,"",0)</f>
        <v/>
      </c>
      <c r="BX61" s="51" t="str">
        <f>_xlfn.XLOOKUP(B61,'[2]Sch Calls'!$R:$R,'[2]Sch Calls'!$B:$B,"",0)</f>
        <v/>
      </c>
      <c r="BY61" s="51" t="str">
        <f t="shared" si="21"/>
        <v>24-Aug-24</v>
      </c>
      <c r="BZ61" s="51" t="str">
        <f t="shared" si="21"/>
        <v>24-Aug-24</v>
      </c>
      <c r="CA61" s="51" t="str">
        <f t="shared" si="22"/>
        <v>27-Oct-24</v>
      </c>
      <c r="CB61" s="51" t="str">
        <f t="shared" si="23"/>
        <v>08-Apr-25</v>
      </c>
      <c r="CC61" s="51" t="str">
        <f t="shared" si="24"/>
        <v>09-Oct-25</v>
      </c>
      <c r="CD61" s="51" t="str">
        <f t="shared" si="25"/>
        <v>09-Oct-24</v>
      </c>
      <c r="CE61" s="51">
        <f t="shared" ca="1" si="26"/>
        <v>828</v>
      </c>
      <c r="CF61" s="51">
        <f t="shared" ca="1" si="26"/>
        <v>828</v>
      </c>
      <c r="CG61" s="51">
        <f t="shared" ca="1" si="27"/>
        <v>859</v>
      </c>
      <c r="CH61" s="51">
        <f t="shared" ca="1" si="28"/>
        <v>967</v>
      </c>
      <c r="CI61" s="51">
        <f t="shared" ca="1" si="29"/>
        <v>967</v>
      </c>
      <c r="CJ61" s="51">
        <f t="shared" ca="1" si="30"/>
        <v>967</v>
      </c>
      <c r="CK61" s="51">
        <f t="shared" ref="CK61:CP118" ca="1" si="51">IFERROR(SUM(CE61*$BK61),"")</f>
        <v>828</v>
      </c>
      <c r="CL61" s="51">
        <f t="shared" ca="1" si="51"/>
        <v>828</v>
      </c>
      <c r="CM61" s="51">
        <f t="shared" ca="1" si="51"/>
        <v>859</v>
      </c>
      <c r="CN61" s="51">
        <f t="shared" ca="1" si="51"/>
        <v>967</v>
      </c>
      <c r="CO61" s="51">
        <f t="shared" ca="1" si="51"/>
        <v>967</v>
      </c>
      <c r="CP61" s="51">
        <f t="shared" ca="1" si="51"/>
        <v>967</v>
      </c>
      <c r="CQ61" s="51">
        <f t="shared" ref="CQ61:CV118" ca="1" si="52">IFERROR(IF(AF61&gt;0,SUM(AF61-CK61),""),"")</f>
        <v>-241</v>
      </c>
      <c r="CR61" s="51">
        <f t="shared" ca="1" si="52"/>
        <v>-247</v>
      </c>
      <c r="CS61" s="51">
        <f t="shared" ca="1" si="52"/>
        <v>1830</v>
      </c>
      <c r="CT61" s="51">
        <f t="shared" ca="1" si="52"/>
        <v>-814</v>
      </c>
      <c r="CU61" s="51">
        <f t="shared" ca="1" si="52"/>
        <v>3286</v>
      </c>
      <c r="CV61" s="54">
        <f t="shared" ca="1" si="52"/>
        <v>-814</v>
      </c>
      <c r="CW61" s="25" t="s">
        <v>212</v>
      </c>
      <c r="CX61" s="55">
        <v>0.21</v>
      </c>
      <c r="CY61" s="60">
        <v>45681</v>
      </c>
      <c r="CZ61" s="26">
        <v>22</v>
      </c>
      <c r="DA61" s="26">
        <v>34</v>
      </c>
      <c r="DB61" s="26">
        <v>14</v>
      </c>
      <c r="DC61" s="26">
        <v>23</v>
      </c>
      <c r="DD61" s="26">
        <v>27</v>
      </c>
      <c r="DE61" s="26">
        <v>15</v>
      </c>
      <c r="DF61" s="26">
        <v>19</v>
      </c>
      <c r="DG61" s="26">
        <v>38</v>
      </c>
      <c r="DH61" s="26">
        <v>18</v>
      </c>
      <c r="DI61" s="26">
        <v>17</v>
      </c>
      <c r="DJ61" s="26">
        <v>44</v>
      </c>
      <c r="DK61" s="26">
        <v>20</v>
      </c>
      <c r="DL61" s="27">
        <f t="shared" si="31"/>
        <v>45880.609027777777</v>
      </c>
      <c r="DM61" s="28">
        <f t="shared" ca="1" si="32"/>
        <v>1</v>
      </c>
      <c r="DN61" s="56">
        <f>_xlfn.XLOOKUP(B61,'[2]1. All Calls'!$R:$R,'[2]1. All Calls'!$A:$A,"",0)</f>
        <v>45805.609027777777</v>
      </c>
      <c r="DO61" s="57" t="str">
        <f ca="1">VLOOKUP(DM61,[1]Validation!$B$20:$C$25,2,0)</f>
        <v>Above 3 months</v>
      </c>
      <c r="DP61" s="58" t="str">
        <f>_xlfn.XLOOKUP(B61,'[1]Active AMCs- Dealer'!E:E,'[1]Active AMCs- Dealer'!L:L,"Not in AMC",0)</f>
        <v>Not in AMC</v>
      </c>
      <c r="DQ61" s="50" t="s">
        <v>213</v>
      </c>
      <c r="DR61" s="29" t="str">
        <f>_xlfn.XLOOKUP(B61,'[2]1. All Calls'!$R:$R,'[2]1. All Calls'!$F:$F,"",0)</f>
        <v>CC-01675013</v>
      </c>
      <c r="DS61" s="29" t="str">
        <f>_xlfn.XLOOKUP(B61,'[2]1. All Calls'!$R:$R,'[2]1. All Calls'!$AB:$AB,"",0)</f>
        <v>Sales call carried out for HMR update</v>
      </c>
      <c r="DT61" s="30">
        <f>_xlfn.XLOOKUP(DR61,'[2]1. All Calls'!$F:$F,'[2]1. All Calls'!$A:$A,"",0)</f>
        <v>45805.609027777777</v>
      </c>
      <c r="DU61" s="31">
        <f>_xlfn.XLOOKUP(DR61,'[2]1. All Calls'!$F:$F,'[2]1. All Calls'!$B:$B,"",0)</f>
        <v>2755</v>
      </c>
      <c r="DV61" s="31">
        <f>_xlfn.XLOOKUP(B61,[1]MDA_Assets!D:D,[1]MDA_Assets!N:N,"",0)</f>
        <v>579</v>
      </c>
      <c r="DW61" s="31">
        <f>_xlfn.XLOOKUP(B61,[1]MDA_Assets!D:D,[1]MDA_Assets!O:O,"",0)</f>
        <v>2176</v>
      </c>
      <c r="DX61" s="32" t="str">
        <f>_xlfn.XLOOKUP(B61,[1]MDA_Assets!D:D,[1]MDA_Assets!Q:Q,"",0)</f>
        <v>XD</v>
      </c>
      <c r="DY61" s="33">
        <f>_xlfn.XLOOKUP(B61,[1]MDA_Assets!D:D,[1]MDA_Assets!R:R,"",0)</f>
        <v>45317</v>
      </c>
      <c r="DZ61" s="33">
        <f>_xlfn.XLOOKUP(B61,[1]MDA_Assets!D:D,[1]MDA_Assets!S:S,"",0)</f>
        <v>45348</v>
      </c>
      <c r="EA61" s="33">
        <f>_xlfn.XLOOKUP(B61,[1]MDA_Assets!D:D,[1]MDA_Assets!T:T,"",0)</f>
        <v>45348</v>
      </c>
      <c r="EB61" s="33">
        <f>_xlfn.XLOOKUP(B61,[1]MDA_Assets!D:D,[1]MDA_Assets!U:U,"",0)</f>
        <v>45209</v>
      </c>
      <c r="EC61" s="33">
        <f>_xlfn.XLOOKUP(B61,[1]MDA_Assets!D:D,[1]MDA_Assets!V:V,"",0)</f>
        <v>45209</v>
      </c>
      <c r="ED61" s="33">
        <f>_xlfn.XLOOKUP(B61,[1]MDA_Assets!D:D,[1]MDA_Assets!W:W,"",0)</f>
        <v>45209</v>
      </c>
      <c r="EE61" s="32" t="str">
        <f>_xlfn.XLOOKUP(B61,[1]MDA_Assets!D:D,[1]MDA_Assets!X:X,"",0)</f>
        <v>Yes</v>
      </c>
      <c r="EF61" s="33">
        <f>_xlfn.XLOOKUP(B61,[1]MDA_Assets!D:D,[1]MDA_Assets!Y:Y,"",0)</f>
        <v>0</v>
      </c>
      <c r="EG61" s="33">
        <f>_xlfn.XLOOKUP(B61,[1]MDA_Assets!D:D,[1]MDA_Assets!Z:Z,"",0)</f>
        <v>0</v>
      </c>
      <c r="EH61" s="33">
        <f>_xlfn.XLOOKUP(B61,[1]MDA_Assets!D:D,[1]MDA_Assets!AA:AA,"",0)</f>
        <v>0</v>
      </c>
      <c r="EI61" s="34">
        <f>_xlfn.XLOOKUP(B61,[1]MDA_Assets!D:D,[1]MDA_Assets!P:P,"",0)</f>
        <v>1</v>
      </c>
      <c r="EJ61" s="35" t="str">
        <f>_xlfn.XLOOKUP(B61,[1]MDA_Assets!D:D,[1]MDA_Assets!AB:AB,"",0)</f>
        <v>587</v>
      </c>
      <c r="EK61" s="35" t="str">
        <f>_xlfn.XLOOKUP(B61,[1]MDA_Assets!D:D,[1]MDA_Assets!AC:AC,"",0)</f>
        <v>581</v>
      </c>
      <c r="EL61" s="35" t="str">
        <f>_xlfn.XLOOKUP(B61,[1]MDA_Assets!D:D,[1]MDA_Assets!AD:AD,"",0)</f>
        <v>2689</v>
      </c>
      <c r="EM61" s="35" t="str">
        <f>_xlfn.XLOOKUP(B61,[1]MDA_Assets!D:D,[1]MDA_Assets!AE:AE,"",0)</f>
        <v>153</v>
      </c>
      <c r="EN61" s="35" t="str">
        <f>_xlfn.XLOOKUP(B61,[1]MDA_Assets!D:D,[1]MDA_Assets!AF:AF,"",0)</f>
        <v>4253</v>
      </c>
      <c r="EO61" s="35" t="str">
        <f>_xlfn.XLOOKUP(B61,[1]MDA_Assets!D:D,[1]MDA_Assets!AG:AG,"",0)</f>
        <v>153</v>
      </c>
      <c r="EP61" s="36">
        <f t="shared" si="33"/>
        <v>365</v>
      </c>
      <c r="EQ61" s="36">
        <f t="shared" si="33"/>
        <v>180</v>
      </c>
      <c r="ER61" s="36">
        <f t="shared" si="34"/>
        <v>365</v>
      </c>
      <c r="ES61" s="36">
        <f t="shared" si="35"/>
        <v>365</v>
      </c>
      <c r="ET61" s="36">
        <f t="shared" si="36"/>
        <v>730</v>
      </c>
      <c r="EU61" s="36">
        <f t="shared" si="37"/>
        <v>365</v>
      </c>
      <c r="EV61" s="36" t="str">
        <f t="shared" si="38"/>
        <v/>
      </c>
      <c r="EW61" s="36" t="str">
        <f t="shared" si="3"/>
        <v/>
      </c>
      <c r="EX61" s="36" t="str">
        <f t="shared" si="4"/>
        <v/>
      </c>
      <c r="EY61" s="36">
        <f t="shared" si="47"/>
        <v>11.78</v>
      </c>
      <c r="EZ61" s="36">
        <f t="shared" si="47"/>
        <v>5.81</v>
      </c>
      <c r="FA61" s="36">
        <f t="shared" si="47"/>
        <v>11.78</v>
      </c>
      <c r="FB61" s="36">
        <f t="shared" si="46"/>
        <v>11.78</v>
      </c>
      <c r="FC61" s="36">
        <f t="shared" si="46"/>
        <v>23.55</v>
      </c>
      <c r="FD61" s="36">
        <f t="shared" si="46"/>
        <v>11.78</v>
      </c>
      <c r="FE61" s="36" t="str">
        <f t="shared" si="46"/>
        <v/>
      </c>
      <c r="FF61" s="36" t="str">
        <f t="shared" si="46"/>
        <v/>
      </c>
      <c r="FG61" s="36" t="str">
        <f t="shared" si="46"/>
        <v/>
      </c>
      <c r="FH61" s="37" t="str" cm="1">
        <f t="array" ref="FH61">_xlfn.IFS(EY61="", "No Data", EY61&lt;0, "Negative/Future", EY61=0, "Zero Days", EY61&lt;=3, "&lt; 3 Months", EY61&lt;=6, "3 to 6 Months", EY61&lt;=9, "6 to 9 Months", EY61&lt;=12, "9 to 12 Months", EY61&lt;=15, "12 to 15 Months", EY61&lt;=18, "15 to 18 Months", EY61&lt;=24, "18 to 24 Months", EY61&gt;24, "&gt; 24 Months")</f>
        <v>9 to 12 Months</v>
      </c>
      <c r="FI61" s="37" t="str" cm="1">
        <f t="array" ref="FI61">_xlfn.IFS(EZ61="", "No Data", EZ61&lt;0, "Negative/Future", EZ61=0, "Zero Days", EZ61&lt;=3, "&lt; 3 Months", EZ61&lt;=6, "3 to 6 Months", EZ61&lt;=9, "6 to 9 Months", EZ61&lt;=12, "9 to 12 Months", EZ61&lt;=15, "12 to 15 Months", EZ61&lt;=18, "15 to 18 Months", EZ61&lt;=24, "18 to 24 Months", EZ61&gt;24, "&gt; 24 Months")</f>
        <v>3 to 6 Months</v>
      </c>
      <c r="FJ61" s="37" t="str" cm="1">
        <f t="array" ref="FJ61">_xlfn.IFS(FA61="", "No Data", FA61&lt;0, "Negative/Future", FA61=0, "Zero Days", FA61&lt;=3, "&lt; 3 Months", FA61&lt;=6, "3 to 6 Months", FA61&lt;=9, "6 to 9 Months", FA61&lt;=12, "9 to 12 Months", FA61&lt;=15, "12 to 15 Months", FA61&lt;=18, "15 to 18 Months", FA61&lt;=24, "18 to 24 Months", FA61&gt;24, "&gt; 24 Months")</f>
        <v>9 to 12 Months</v>
      </c>
      <c r="FK61" s="37" t="str" cm="1">
        <f t="array" ref="FK61">_xlfn.IFS(FB61="", "No Data", FB61&lt;0, "Negative/Future", FB61=0, "Zero Days", FB61&lt;=3, "&lt; 3 Months", FB61&lt;=6, "3 to 6 Months", FB61&lt;=9, "6 to 9 Months", FB61&lt;=12, "9 to 12 Months", FB61&lt;=15, "12 to 15 Months", FB61&lt;=18, "15 to 18 Months", FB61&lt;=24, "18 to 24 Months", FB61&gt;24, "&gt; 24 Months")</f>
        <v>9 to 12 Months</v>
      </c>
      <c r="FL61" s="37" t="str" cm="1">
        <f t="array" ref="FL61">_xlfn.IFS(FC61="", "No Data", FC61&lt;0, "Negative/Future", FC61=0, "Zero Days", FC61&lt;=3, "&lt; 3 Months", FC61&lt;=6, "3 to 6 Months", FC61&lt;=9, "6 to 9 Months", FC61&lt;=12, "9 to 12 Months", FC61&lt;=15, "12 to 15 Months", FC61&lt;=18, "15 to 18 Months", FC61&lt;=24, "18 to 24 Months", FC61&gt;24, "&gt; 24 Months")</f>
        <v>18 to 24 Months</v>
      </c>
      <c r="FM61" s="37" t="str" cm="1">
        <f t="array" ref="FM61">_xlfn.IFS(FD61="", "No Data", FD61&lt;0, "Negative/Future", FD61=0, "Zero Days", FD61&lt;=3, "&lt; 3 Months", FD61&lt;=6, "3 to 6 Months", FD61&lt;=9, "6 to 9 Months", FD61&lt;=12, "9 to 12 Months", FD61&lt;=15, "12 to 15 Months", FD61&lt;=18, "15 to 18 Months", FD61&lt;=24, "18 to 24 Months", FD61&gt;24, "&gt; 24 Months")</f>
        <v>9 to 12 Months</v>
      </c>
      <c r="FN61" s="37" t="str" cm="1">
        <f t="array" ref="FN61">_xlfn.IFS(FE61="", "No Data", FE61&lt;0, "Negative/Future", FE61=0, "Zero Days", FE61&lt;=3, "&lt; 3 Months", FE61&lt;=6, "3 to 6 Months", FE61&lt;=9, "6 to 9 Months", FE61&lt;=12, "9 to 12 Months", FE61&lt;=15, "12 to 15 Months", FE61&lt;=18, "15 to 18 Months", FE61&lt;=24, "18 to 24 Months", FE61&gt;24, "&gt; 24 Months")</f>
        <v>No Data</v>
      </c>
      <c r="FO61" s="37" t="str" cm="1">
        <f t="array" ref="FO61">_xlfn.IFS(FG61="", "No Data", FG61&lt;0, "Negative/Future", FG61=0, "Zero Days", FG61&lt;=3, "&lt; 3 Months", FG61&lt;=6, "3 to 6 Months", FG61&lt;=9, "6 to 9 Months", FG61&lt;=12, "9 to 12 Months", FG61&lt;=15, "12 to 15 Months", FG61&lt;=18, "15 to 18 Months", FG61&lt;=24, "18 to 24 Months", FG61&gt;24, "&gt; 24 Months")</f>
        <v>No Data</v>
      </c>
      <c r="FP61" s="37" t="str" cm="1">
        <f t="array" ref="FP61">_xlfn.IFS(FF61="", "No Data", FF61&lt;0, "Negative/Future", FF61=0, "Zero Days", FF61&lt;=3, "&lt; 3 Months", FF61&lt;=6, "3 to 6 Months", FF61&lt;=9, "6 to 9 Months", FF61&lt;=12, "9 to 12 Months", FF61&lt;=15, "12 to 15 Months", FF61&lt;=18, "15 to 18 Months", FF61&lt;=24, "18 to 24 Months", FF61&gt;24, "&gt; 24 Months")</f>
        <v>No Data</v>
      </c>
      <c r="FQ61" s="29" t="s">
        <v>538</v>
      </c>
      <c r="FR61" s="29">
        <v>7979757306</v>
      </c>
      <c r="FS61" s="38" t="str">
        <f>VLOOKUP(_xlfn.XLOOKUP(B61,[1]MDA_Assets!D:D,[1]MDA_Assets!I:I,"",0),[1]Validation!$B$1:$C$8,2,0)</f>
        <v>B</v>
      </c>
      <c r="FT61" s="41" t="s">
        <v>252</v>
      </c>
      <c r="FU61" s="31" t="str">
        <f>_xlfn.XLOOKUP(B61,[1]MDA_Assets!D:D,[1]MDA_Assets!X:X,"",0)</f>
        <v>Yes</v>
      </c>
      <c r="FV61" s="39">
        <v>6</v>
      </c>
      <c r="FW61" s="39">
        <v>0</v>
      </c>
      <c r="FX61" s="39">
        <v>0</v>
      </c>
      <c r="FY61" s="39">
        <v>3</v>
      </c>
      <c r="FZ61" s="40">
        <f t="shared" si="6"/>
        <v>45713</v>
      </c>
      <c r="GA61" s="40">
        <f t="shared" si="6"/>
        <v>45528</v>
      </c>
      <c r="GB61" s="40">
        <f t="shared" si="7"/>
        <v>45682</v>
      </c>
      <c r="GC61" s="40">
        <f t="shared" si="8"/>
        <v>45574</v>
      </c>
      <c r="GD61" s="40">
        <f t="shared" si="9"/>
        <v>45939</v>
      </c>
      <c r="GE61" s="40">
        <f t="shared" si="10"/>
        <v>45574</v>
      </c>
      <c r="GF61" s="40" t="str">
        <f t="shared" si="39"/>
        <v/>
      </c>
      <c r="GG61" s="40" t="str">
        <f t="shared" si="39"/>
        <v/>
      </c>
      <c r="GH61" s="40" t="str">
        <f t="shared" si="39"/>
        <v/>
      </c>
      <c r="GI61" s="39">
        <f t="shared" si="40"/>
        <v>6</v>
      </c>
      <c r="GJ61" s="39">
        <f t="shared" si="41"/>
        <v>0</v>
      </c>
      <c r="GK61" s="39">
        <f t="shared" si="42"/>
        <v>0</v>
      </c>
      <c r="GL61" s="39">
        <f t="shared" si="43"/>
        <v>0</v>
      </c>
    </row>
    <row r="62" spans="1:194" x14ac:dyDescent="0.25">
      <c r="A62" s="19">
        <v>65</v>
      </c>
      <c r="B62" s="43" t="s">
        <v>539</v>
      </c>
      <c r="C62" s="43" t="s">
        <v>186</v>
      </c>
      <c r="D62" s="43" t="s">
        <v>241</v>
      </c>
      <c r="E62" s="43" t="s">
        <v>540</v>
      </c>
      <c r="F62" s="43" t="s">
        <v>488</v>
      </c>
      <c r="G62" s="43" t="s">
        <v>243</v>
      </c>
      <c r="H62" s="43" t="s">
        <v>291</v>
      </c>
      <c r="I62" s="43" t="s">
        <v>192</v>
      </c>
      <c r="J62" s="44">
        <f t="shared" si="12"/>
        <v>44150.770833333336</v>
      </c>
      <c r="K62" s="44">
        <v>43786.770833333336</v>
      </c>
      <c r="L62" s="44">
        <v>43755</v>
      </c>
      <c r="M62" s="43" t="s">
        <v>541</v>
      </c>
      <c r="N62" s="43" t="s">
        <v>542</v>
      </c>
      <c r="O62" s="44">
        <v>45962.489236111112</v>
      </c>
      <c r="P62" s="43">
        <v>22369</v>
      </c>
      <c r="Q62" s="43">
        <v>10129</v>
      </c>
      <c r="R62" s="43">
        <v>12240</v>
      </c>
      <c r="S62" s="43" t="s">
        <v>194</v>
      </c>
      <c r="T62" s="44">
        <v>45961.770833333336</v>
      </c>
      <c r="U62" s="44">
        <v>45961.770833333336</v>
      </c>
      <c r="V62" s="44">
        <v>45961.770833333336</v>
      </c>
      <c r="W62" s="44">
        <v>45961.770833333336</v>
      </c>
      <c r="X62" s="44">
        <v>45961.770833333336</v>
      </c>
      <c r="Y62" s="44">
        <v>45961.770833333336</v>
      </c>
      <c r="Z62" s="43" t="s">
        <v>195</v>
      </c>
      <c r="AA62" s="43"/>
      <c r="AB62" s="43"/>
      <c r="AC62" s="43"/>
      <c r="AD62" s="43"/>
      <c r="AE62" s="43">
        <v>5</v>
      </c>
      <c r="AF62" s="43" t="s">
        <v>281</v>
      </c>
      <c r="AG62" s="43" t="s">
        <v>281</v>
      </c>
      <c r="AH62" s="43" t="s">
        <v>287</v>
      </c>
      <c r="AI62" s="43" t="s">
        <v>287</v>
      </c>
      <c r="AJ62" s="43" t="s">
        <v>286</v>
      </c>
      <c r="AK62" s="43" t="s">
        <v>285</v>
      </c>
      <c r="AL62" s="47">
        <v>46326</v>
      </c>
      <c r="AM62" s="46">
        <v>46141</v>
      </c>
      <c r="AN62" s="47">
        <v>46691</v>
      </c>
      <c r="AO62" s="47">
        <v>46691</v>
      </c>
      <c r="AP62" s="47">
        <v>46691</v>
      </c>
      <c r="AQ62" s="47">
        <v>46326</v>
      </c>
      <c r="AR62" s="48"/>
      <c r="AS62" s="48"/>
      <c r="AT62" s="48"/>
      <c r="AU62" s="43">
        <v>1</v>
      </c>
      <c r="AV62" s="43">
        <v>0</v>
      </c>
      <c r="AW62" s="43">
        <v>0</v>
      </c>
      <c r="AX62" s="51" t="s">
        <v>237</v>
      </c>
      <c r="AY62" s="51" t="s">
        <v>237</v>
      </c>
      <c r="AZ62" s="51" t="s">
        <v>198</v>
      </c>
      <c r="BA62" s="20">
        <f t="shared" ca="1" si="48"/>
        <v>0</v>
      </c>
      <c r="BB62" s="20">
        <f t="shared" ca="1" si="48"/>
        <v>1</v>
      </c>
      <c r="BC62" s="20">
        <f t="shared" ca="1" si="48"/>
        <v>0</v>
      </c>
      <c r="BD62" s="20">
        <f t="shared" ca="1" si="48"/>
        <v>0</v>
      </c>
      <c r="BE62" s="20">
        <f t="shared" ca="1" si="48"/>
        <v>0</v>
      </c>
      <c r="BF62" s="20">
        <f t="shared" ca="1" si="48"/>
        <v>0</v>
      </c>
      <c r="BG62" s="21" t="str">
        <f t="shared" ca="1" si="48"/>
        <v/>
      </c>
      <c r="BH62" s="21" t="str">
        <f t="shared" ca="1" si="48"/>
        <v/>
      </c>
      <c r="BI62" s="21" t="str">
        <f t="shared" ca="1" si="48"/>
        <v/>
      </c>
      <c r="BJ62" s="22">
        <f t="shared" ca="1" si="14"/>
        <v>1</v>
      </c>
      <c r="BK62" s="21">
        <f t="shared" si="15"/>
        <v>5</v>
      </c>
      <c r="BL62" s="22">
        <f t="shared" ca="1" si="16"/>
        <v>23437</v>
      </c>
      <c r="BM62" s="22">
        <f t="shared" ca="1" si="17"/>
        <v>10547</v>
      </c>
      <c r="BN62" s="23">
        <f t="shared" ca="1" si="18"/>
        <v>12890</v>
      </c>
      <c r="BO62" s="24">
        <f t="shared" ca="1" si="19"/>
        <v>1068</v>
      </c>
      <c r="BP62" s="51" t="str">
        <f>_xlfn.XLOOKUP(E62,[1]Validation!E:E,[1]Validation!F:F,"")</f>
        <v>EG45</v>
      </c>
      <c r="BQ62" s="51" t="str">
        <f>_xlfn.XLOOKUP(BP62,[1]Validation!F:F,[1]Validation!G:G,"")</f>
        <v>EG30 to EG45</v>
      </c>
      <c r="BR62" s="52" t="str">
        <f>VLOOKUP(G62,[1]Validation!$B$1:$C$9,2,0)</f>
        <v>A</v>
      </c>
      <c r="BS62" s="51">
        <f t="shared" ca="1" si="20"/>
        <v>79</v>
      </c>
      <c r="BT62" s="53">
        <f>_xlfn.XLOOKUP(B62,'[2]1. All Calls'!$R:$R,'[2]1. All Calls'!$A:$A,"",0)</f>
        <v>45962.682638888888</v>
      </c>
      <c r="BU62" s="51" t="str">
        <f>_xlfn.XLOOKUP(B62,'[2]1. All Calls'!$R:$R,'[2]1. All Calls'!$F:$F,"",0)</f>
        <v>CC-01852628</v>
      </c>
      <c r="BV62" s="51" t="str">
        <f>_xlfn.XLOOKUP(B62,'[2]1. All Calls'!$R:$R,'[2]1. All Calls'!$J:$J,"",0)</f>
        <v>Schedule Service</v>
      </c>
      <c r="BW62" s="53">
        <f>_xlfn.XLOOKUP(B62,'[2]Sch Calls'!$R:$R,'[2]Sch Calls'!$A:$A,"",0)</f>
        <v>45962.682638888888</v>
      </c>
      <c r="BX62" s="51">
        <f>_xlfn.XLOOKUP(B62,'[2]Sch Calls'!$R:$R,'[2]Sch Calls'!$B:$B,"",0)</f>
        <v>22369</v>
      </c>
      <c r="BY62" s="51" t="str">
        <f t="shared" si="21"/>
        <v>30-Apr-26</v>
      </c>
      <c r="BZ62" s="51" t="str">
        <f t="shared" si="21"/>
        <v>30-Apr-26</v>
      </c>
      <c r="CA62" s="51" t="str">
        <f t="shared" si="22"/>
        <v>03-Aug-26</v>
      </c>
      <c r="CB62" s="51" t="str">
        <f t="shared" si="23"/>
        <v>01-May-27</v>
      </c>
      <c r="CC62" s="51" t="str">
        <f t="shared" si="24"/>
        <v>01-Nov-27</v>
      </c>
      <c r="CD62" s="51" t="str">
        <f t="shared" si="25"/>
        <v>01-Nov-26</v>
      </c>
      <c r="CE62" s="51">
        <f t="shared" ca="1" si="26"/>
        <v>214</v>
      </c>
      <c r="CF62" s="51">
        <f t="shared" ca="1" si="26"/>
        <v>214</v>
      </c>
      <c r="CG62" s="51">
        <f t="shared" ca="1" si="27"/>
        <v>214</v>
      </c>
      <c r="CH62" s="51">
        <f t="shared" ca="1" si="28"/>
        <v>214</v>
      </c>
      <c r="CI62" s="51">
        <f t="shared" ca="1" si="29"/>
        <v>214</v>
      </c>
      <c r="CJ62" s="51">
        <f t="shared" ca="1" si="30"/>
        <v>214</v>
      </c>
      <c r="CK62" s="51">
        <f t="shared" ca="1" si="51"/>
        <v>1070</v>
      </c>
      <c r="CL62" s="51">
        <f t="shared" ca="1" si="51"/>
        <v>1070</v>
      </c>
      <c r="CM62" s="51">
        <f t="shared" ca="1" si="51"/>
        <v>1070</v>
      </c>
      <c r="CN62" s="51">
        <f t="shared" ca="1" si="51"/>
        <v>1070</v>
      </c>
      <c r="CO62" s="51">
        <f t="shared" ca="1" si="51"/>
        <v>1070</v>
      </c>
      <c r="CP62" s="51">
        <f t="shared" ca="1" si="51"/>
        <v>1070</v>
      </c>
      <c r="CQ62" s="51">
        <f t="shared" ca="1" si="52"/>
        <v>930</v>
      </c>
      <c r="CR62" s="51">
        <f t="shared" ca="1" si="52"/>
        <v>930</v>
      </c>
      <c r="CS62" s="51">
        <f t="shared" ca="1" si="52"/>
        <v>4930</v>
      </c>
      <c r="CT62" s="51">
        <f t="shared" ca="1" si="52"/>
        <v>4930</v>
      </c>
      <c r="CU62" s="51">
        <f t="shared" ca="1" si="52"/>
        <v>6930</v>
      </c>
      <c r="CV62" s="54">
        <f t="shared" ca="1" si="52"/>
        <v>2930</v>
      </c>
      <c r="CW62" s="25" t="s">
        <v>212</v>
      </c>
      <c r="CX62" s="55">
        <v>0.45</v>
      </c>
      <c r="CY62" s="55"/>
      <c r="CZ62" s="26">
        <v>20</v>
      </c>
      <c r="DA62" s="26">
        <v>24</v>
      </c>
      <c r="DB62" s="26">
        <v>7</v>
      </c>
      <c r="DC62" s="26">
        <v>19</v>
      </c>
      <c r="DD62" s="26">
        <v>31</v>
      </c>
      <c r="DE62" s="26">
        <v>7</v>
      </c>
      <c r="DF62" s="26">
        <v>17</v>
      </c>
      <c r="DG62" s="26">
        <v>29</v>
      </c>
      <c r="DH62" s="26">
        <v>7</v>
      </c>
      <c r="DI62" s="26">
        <v>16</v>
      </c>
      <c r="DJ62" s="26">
        <v>27</v>
      </c>
      <c r="DK62" s="26">
        <v>17</v>
      </c>
      <c r="DL62" s="27">
        <f t="shared" si="31"/>
        <v>46037.682638888888</v>
      </c>
      <c r="DM62" s="28">
        <f t="shared" ca="1" si="32"/>
        <v>1</v>
      </c>
      <c r="DN62" s="56">
        <f>_xlfn.XLOOKUP(B62,'[2]1. All Calls'!$R:$R,'[2]1. All Calls'!$A:$A,"",0)</f>
        <v>45962.682638888888</v>
      </c>
      <c r="DO62" s="57" t="str">
        <f ca="1">VLOOKUP(DM62,[1]Validation!$B$20:$C$25,2,0)</f>
        <v>Above 3 months</v>
      </c>
      <c r="DP62" s="58" t="str">
        <f>_xlfn.XLOOKUP(B62,'[1]Active AMCs- Dealer'!E:E,'[1]Active AMCs- Dealer'!L:L,"Not in AMC",0)</f>
        <v>Not in AMC</v>
      </c>
      <c r="DQ62" s="50" t="s">
        <v>238</v>
      </c>
      <c r="DR62" s="29" t="str">
        <f>_xlfn.XLOOKUP(B62,'[2]1. All Calls'!$R:$R,'[2]1. All Calls'!$F:$F,"",0)</f>
        <v>CC-01852628</v>
      </c>
      <c r="DS62" s="29" t="str">
        <f>_xlfn.XLOOKUP(B62,'[2]1. All Calls'!$R:$R,'[2]1. All Calls'!$AB:$AB,"",0)</f>
        <v>Today we attend the customer site for sheudle service so we change parts during service:- air filter, oil filter, oil, separator and valve kit than start machine running ok</v>
      </c>
      <c r="DT62" s="30">
        <f>_xlfn.XLOOKUP(DR62,'[2]1. All Calls'!$F:$F,'[2]1. All Calls'!$A:$A,"",0)</f>
        <v>45962.682638888888</v>
      </c>
      <c r="DU62" s="31">
        <f>_xlfn.XLOOKUP(DR62,'[2]1. All Calls'!$F:$F,'[2]1. All Calls'!$B:$B,"",0)</f>
        <v>22369</v>
      </c>
      <c r="DV62" s="31">
        <f>_xlfn.XLOOKUP(B62,[1]MDA_Assets!D:D,[1]MDA_Assets!N:N,"",0)</f>
        <v>10129</v>
      </c>
      <c r="DW62" s="31">
        <f>_xlfn.XLOOKUP(B62,[1]MDA_Assets!D:D,[1]MDA_Assets!O:O,"",0)</f>
        <v>12240</v>
      </c>
      <c r="DX62" s="32" t="str">
        <f>_xlfn.XLOOKUP(B62,[1]MDA_Assets!D:D,[1]MDA_Assets!Q:Q,"",0)</f>
        <v>Synthetic</v>
      </c>
      <c r="DY62" s="33">
        <f>_xlfn.XLOOKUP(B62,[1]MDA_Assets!D:D,[1]MDA_Assets!R:R,"",0)</f>
        <v>45962</v>
      </c>
      <c r="DZ62" s="33">
        <f>_xlfn.XLOOKUP(B62,[1]MDA_Assets!D:D,[1]MDA_Assets!S:S,"",0)</f>
        <v>45962</v>
      </c>
      <c r="EA62" s="33">
        <f>_xlfn.XLOOKUP(B62,[1]MDA_Assets!D:D,[1]MDA_Assets!T:T,"",0)</f>
        <v>45962</v>
      </c>
      <c r="EB62" s="33">
        <f>_xlfn.XLOOKUP(B62,[1]MDA_Assets!D:D,[1]MDA_Assets!U:U,"",0)</f>
        <v>45962</v>
      </c>
      <c r="EC62" s="33">
        <f>_xlfn.XLOOKUP(B62,[1]MDA_Assets!D:D,[1]MDA_Assets!V:V,"",0)</f>
        <v>45962</v>
      </c>
      <c r="ED62" s="33">
        <f>_xlfn.XLOOKUP(B62,[1]MDA_Assets!D:D,[1]MDA_Assets!W:W,"",0)</f>
        <v>45962</v>
      </c>
      <c r="EE62" s="32" t="str">
        <f>_xlfn.XLOOKUP(B62,[1]MDA_Assets!D:D,[1]MDA_Assets!X:X,"",0)</f>
        <v>No</v>
      </c>
      <c r="EF62" s="33">
        <f>_xlfn.XLOOKUP(B62,[1]MDA_Assets!D:D,[1]MDA_Assets!Y:Y,"",0)</f>
        <v>0</v>
      </c>
      <c r="EG62" s="33">
        <f>_xlfn.XLOOKUP(B62,[1]MDA_Assets!D:D,[1]MDA_Assets!Z:Z,"",0)</f>
        <v>0</v>
      </c>
      <c r="EH62" s="33">
        <f>_xlfn.XLOOKUP(B62,[1]MDA_Assets!D:D,[1]MDA_Assets!AA:AA,"",0)</f>
        <v>0</v>
      </c>
      <c r="EI62" s="34">
        <f>_xlfn.XLOOKUP(B62,[1]MDA_Assets!D:D,[1]MDA_Assets!P:P,"",0)</f>
        <v>5</v>
      </c>
      <c r="EJ62" s="35" t="str">
        <f>_xlfn.XLOOKUP(B62,[1]MDA_Assets!D:D,[1]MDA_Assets!AB:AB,"",0)</f>
        <v>2000</v>
      </c>
      <c r="EK62" s="35" t="str">
        <f>_xlfn.XLOOKUP(B62,[1]MDA_Assets!D:D,[1]MDA_Assets!AC:AC,"",0)</f>
        <v>2000</v>
      </c>
      <c r="EL62" s="35" t="str">
        <f>_xlfn.XLOOKUP(B62,[1]MDA_Assets!D:D,[1]MDA_Assets!AD:AD,"",0)</f>
        <v>6000</v>
      </c>
      <c r="EM62" s="35" t="str">
        <f>_xlfn.XLOOKUP(B62,[1]MDA_Assets!D:D,[1]MDA_Assets!AE:AE,"",0)</f>
        <v>6000</v>
      </c>
      <c r="EN62" s="35" t="str">
        <f>_xlfn.XLOOKUP(B62,[1]MDA_Assets!D:D,[1]MDA_Assets!AF:AF,"",0)</f>
        <v>8000</v>
      </c>
      <c r="EO62" s="35" t="str">
        <f>_xlfn.XLOOKUP(B62,[1]MDA_Assets!D:D,[1]MDA_Assets!AG:AG,"",0)</f>
        <v>4000</v>
      </c>
      <c r="EP62" s="36">
        <f t="shared" si="33"/>
        <v>365</v>
      </c>
      <c r="EQ62" s="36">
        <f t="shared" si="33"/>
        <v>180</v>
      </c>
      <c r="ER62" s="36">
        <f t="shared" si="34"/>
        <v>730</v>
      </c>
      <c r="ES62" s="36">
        <f t="shared" si="35"/>
        <v>730</v>
      </c>
      <c r="ET62" s="36">
        <f t="shared" si="36"/>
        <v>730</v>
      </c>
      <c r="EU62" s="36">
        <f t="shared" si="37"/>
        <v>365</v>
      </c>
      <c r="EV62" s="36" t="str">
        <f t="shared" si="38"/>
        <v/>
      </c>
      <c r="EW62" s="36" t="str">
        <f t="shared" si="3"/>
        <v/>
      </c>
      <c r="EX62" s="36" t="str">
        <f t="shared" si="4"/>
        <v/>
      </c>
      <c r="EY62" s="36">
        <f t="shared" si="47"/>
        <v>11.78</v>
      </c>
      <c r="EZ62" s="36">
        <f t="shared" si="47"/>
        <v>5.81</v>
      </c>
      <c r="FA62" s="36">
        <f t="shared" si="47"/>
        <v>23.55</v>
      </c>
      <c r="FB62" s="36">
        <f t="shared" si="46"/>
        <v>23.55</v>
      </c>
      <c r="FC62" s="36">
        <f t="shared" si="46"/>
        <v>23.55</v>
      </c>
      <c r="FD62" s="36">
        <f t="shared" si="46"/>
        <v>11.78</v>
      </c>
      <c r="FE62" s="36" t="str">
        <f t="shared" si="46"/>
        <v/>
      </c>
      <c r="FF62" s="36" t="str">
        <f t="shared" si="46"/>
        <v/>
      </c>
      <c r="FG62" s="36" t="str">
        <f t="shared" si="46"/>
        <v/>
      </c>
      <c r="FH62" s="37" t="str" cm="1">
        <f t="array" ref="FH62">_xlfn.IFS(EY62="", "No Data", EY62&lt;0, "Negative/Future", EY62=0, "Zero Days", EY62&lt;=3, "&lt; 3 Months", EY62&lt;=6, "3 to 6 Months", EY62&lt;=9, "6 to 9 Months", EY62&lt;=12, "9 to 12 Months", EY62&lt;=15, "12 to 15 Months", EY62&lt;=18, "15 to 18 Months", EY62&lt;=24, "18 to 24 Months", EY62&gt;24, "&gt; 24 Months")</f>
        <v>9 to 12 Months</v>
      </c>
      <c r="FI62" s="37" t="str" cm="1">
        <f t="array" ref="FI62">_xlfn.IFS(EZ62="", "No Data", EZ62&lt;0, "Negative/Future", EZ62=0, "Zero Days", EZ62&lt;=3, "&lt; 3 Months", EZ62&lt;=6, "3 to 6 Months", EZ62&lt;=9, "6 to 9 Months", EZ62&lt;=12, "9 to 12 Months", EZ62&lt;=15, "12 to 15 Months", EZ62&lt;=18, "15 to 18 Months", EZ62&lt;=24, "18 to 24 Months", EZ62&gt;24, "&gt; 24 Months")</f>
        <v>3 to 6 Months</v>
      </c>
      <c r="FJ62" s="37" t="str" cm="1">
        <f t="array" ref="FJ62">_xlfn.IFS(FA62="", "No Data", FA62&lt;0, "Negative/Future", FA62=0, "Zero Days", FA62&lt;=3, "&lt; 3 Months", FA62&lt;=6, "3 to 6 Months", FA62&lt;=9, "6 to 9 Months", FA62&lt;=12, "9 to 12 Months", FA62&lt;=15, "12 to 15 Months", FA62&lt;=18, "15 to 18 Months", FA62&lt;=24, "18 to 24 Months", FA62&gt;24, "&gt; 24 Months")</f>
        <v>18 to 24 Months</v>
      </c>
      <c r="FK62" s="37" t="str" cm="1">
        <f t="array" ref="FK62">_xlfn.IFS(FB62="", "No Data", FB62&lt;0, "Negative/Future", FB62=0, "Zero Days", FB62&lt;=3, "&lt; 3 Months", FB62&lt;=6, "3 to 6 Months", FB62&lt;=9, "6 to 9 Months", FB62&lt;=12, "9 to 12 Months", FB62&lt;=15, "12 to 15 Months", FB62&lt;=18, "15 to 18 Months", FB62&lt;=24, "18 to 24 Months", FB62&gt;24, "&gt; 24 Months")</f>
        <v>18 to 24 Months</v>
      </c>
      <c r="FL62" s="37" t="str" cm="1">
        <f t="array" ref="FL62">_xlfn.IFS(FC62="", "No Data", FC62&lt;0, "Negative/Future", FC62=0, "Zero Days", FC62&lt;=3, "&lt; 3 Months", FC62&lt;=6, "3 to 6 Months", FC62&lt;=9, "6 to 9 Months", FC62&lt;=12, "9 to 12 Months", FC62&lt;=15, "12 to 15 Months", FC62&lt;=18, "15 to 18 Months", FC62&lt;=24, "18 to 24 Months", FC62&gt;24, "&gt; 24 Months")</f>
        <v>18 to 24 Months</v>
      </c>
      <c r="FM62" s="37" t="str" cm="1">
        <f t="array" ref="FM62">_xlfn.IFS(FD62="", "No Data", FD62&lt;0, "Negative/Future", FD62=0, "Zero Days", FD62&lt;=3, "&lt; 3 Months", FD62&lt;=6, "3 to 6 Months", FD62&lt;=9, "6 to 9 Months", FD62&lt;=12, "9 to 12 Months", FD62&lt;=15, "12 to 15 Months", FD62&lt;=18, "15 to 18 Months", FD62&lt;=24, "18 to 24 Months", FD62&gt;24, "&gt; 24 Months")</f>
        <v>9 to 12 Months</v>
      </c>
      <c r="FN62" s="37" t="str" cm="1">
        <f t="array" ref="FN62">_xlfn.IFS(FE62="", "No Data", FE62&lt;0, "Negative/Future", FE62=0, "Zero Days", FE62&lt;=3, "&lt; 3 Months", FE62&lt;=6, "3 to 6 Months", FE62&lt;=9, "6 to 9 Months", FE62&lt;=12, "9 to 12 Months", FE62&lt;=15, "12 to 15 Months", FE62&lt;=18, "15 to 18 Months", FE62&lt;=24, "18 to 24 Months", FE62&gt;24, "&gt; 24 Months")</f>
        <v>No Data</v>
      </c>
      <c r="FO62" s="37" t="str" cm="1">
        <f t="array" ref="FO62">_xlfn.IFS(FG62="", "No Data", FG62&lt;0, "Negative/Future", FG62=0, "Zero Days", FG62&lt;=3, "&lt; 3 Months", FG62&lt;=6, "3 to 6 Months", FG62&lt;=9, "6 to 9 Months", FG62&lt;=12, "9 to 12 Months", FG62&lt;=15, "12 to 15 Months", FG62&lt;=18, "15 to 18 Months", FG62&lt;=24, "18 to 24 Months", FG62&gt;24, "&gt; 24 Months")</f>
        <v>No Data</v>
      </c>
      <c r="FP62" s="37" t="str" cm="1">
        <f t="array" ref="FP62">_xlfn.IFS(FF62="", "No Data", FF62&lt;0, "Negative/Future", FF62=0, "Zero Days", FF62&lt;=3, "&lt; 3 Months", FF62&lt;=6, "3 to 6 Months", FF62&lt;=9, "6 to 9 Months", FF62&lt;=12, "9 to 12 Months", FF62&lt;=15, "12 to 15 Months", FF62&lt;=18, "15 to 18 Months", FF62&lt;=24, "18 to 24 Months", FF62&gt;24, "&gt; 24 Months")</f>
        <v>No Data</v>
      </c>
      <c r="FQ62" s="29" t="s">
        <v>543</v>
      </c>
      <c r="FR62" s="29">
        <v>7908864486</v>
      </c>
      <c r="FS62" s="38" t="str">
        <f>VLOOKUP(_xlfn.XLOOKUP(B62,[1]MDA_Assets!D:D,[1]MDA_Assets!I:I,"",0),[1]Validation!$B$1:$C$8,2,0)</f>
        <v>A</v>
      </c>
      <c r="FT62" s="38" t="s">
        <v>296</v>
      </c>
      <c r="FU62" s="31" t="str">
        <f>_xlfn.XLOOKUP(B62,[1]MDA_Assets!D:D,[1]MDA_Assets!X:X,"",0)</f>
        <v>No</v>
      </c>
      <c r="FV62" s="39">
        <v>1</v>
      </c>
      <c r="FW62" s="39">
        <v>0</v>
      </c>
      <c r="FX62" s="39">
        <v>0</v>
      </c>
      <c r="FY62" s="39">
        <v>8</v>
      </c>
      <c r="FZ62" s="40">
        <f t="shared" ref="FZ62:GA121" si="53">IFERROR(IF(DZ62&lt;&gt;"",SUM(DZ62+EP62),SUM(DZ62+180)),"")</f>
        <v>46327</v>
      </c>
      <c r="GA62" s="40">
        <f t="shared" si="53"/>
        <v>46142</v>
      </c>
      <c r="GB62" s="40">
        <f t="shared" si="7"/>
        <v>46692</v>
      </c>
      <c r="GC62" s="40">
        <f t="shared" si="8"/>
        <v>46692</v>
      </c>
      <c r="GD62" s="40">
        <f t="shared" si="9"/>
        <v>46692</v>
      </c>
      <c r="GE62" s="40">
        <f t="shared" si="10"/>
        <v>46327</v>
      </c>
      <c r="GF62" s="40" t="str">
        <f t="shared" si="39"/>
        <v/>
      </c>
      <c r="GG62" s="40" t="str">
        <f t="shared" si="39"/>
        <v/>
      </c>
      <c r="GH62" s="40" t="str">
        <f t="shared" si="39"/>
        <v/>
      </c>
      <c r="GI62" s="39">
        <f t="shared" si="40"/>
        <v>0</v>
      </c>
      <c r="GJ62" s="39">
        <f t="shared" si="41"/>
        <v>0</v>
      </c>
      <c r="GK62" s="39">
        <f t="shared" si="42"/>
        <v>0</v>
      </c>
      <c r="GL62" s="39">
        <f t="shared" si="43"/>
        <v>6</v>
      </c>
    </row>
    <row r="63" spans="1:194" x14ac:dyDescent="0.25">
      <c r="A63" s="19">
        <v>66</v>
      </c>
      <c r="B63" s="43" t="s">
        <v>544</v>
      </c>
      <c r="C63" s="43" t="s">
        <v>254</v>
      </c>
      <c r="D63" s="43" t="s">
        <v>241</v>
      </c>
      <c r="E63" s="43" t="s">
        <v>346</v>
      </c>
      <c r="F63" s="43" t="s">
        <v>545</v>
      </c>
      <c r="G63" s="43" t="s">
        <v>190</v>
      </c>
      <c r="H63" s="43" t="s">
        <v>498</v>
      </c>
      <c r="I63" s="43" t="s">
        <v>192</v>
      </c>
      <c r="J63" s="44">
        <f t="shared" si="12"/>
        <v>44154.1875</v>
      </c>
      <c r="K63" s="44">
        <v>43790.1875</v>
      </c>
      <c r="L63" s="44">
        <v>43756</v>
      </c>
      <c r="M63" s="43" t="s">
        <v>2093</v>
      </c>
      <c r="N63" s="43" t="s">
        <v>193</v>
      </c>
      <c r="O63" s="44">
        <v>46052.300011574072</v>
      </c>
      <c r="P63" s="43">
        <v>18785</v>
      </c>
      <c r="Q63" s="43">
        <v>11835</v>
      </c>
      <c r="R63" s="43">
        <v>6950</v>
      </c>
      <c r="S63" s="43" t="s">
        <v>206</v>
      </c>
      <c r="T63" s="44">
        <v>45671.770833333336</v>
      </c>
      <c r="U63" s="44">
        <v>46036.770833333336</v>
      </c>
      <c r="V63" s="44">
        <v>46036.770833333336</v>
      </c>
      <c r="W63" s="44">
        <v>46036.770833333336</v>
      </c>
      <c r="X63" s="44">
        <v>46036.770833333336</v>
      </c>
      <c r="Y63" s="44">
        <v>45895.770833333336</v>
      </c>
      <c r="Z63" s="43" t="s">
        <v>195</v>
      </c>
      <c r="AA63" s="43"/>
      <c r="AB63" s="43"/>
      <c r="AC63" s="43"/>
      <c r="AD63" s="43"/>
      <c r="AE63" s="43">
        <v>6</v>
      </c>
      <c r="AF63" s="43" t="s">
        <v>759</v>
      </c>
      <c r="AG63" s="43" t="s">
        <v>759</v>
      </c>
      <c r="AH63" s="43" t="s">
        <v>2094</v>
      </c>
      <c r="AI63" s="43" t="s">
        <v>2094</v>
      </c>
      <c r="AJ63" s="43" t="s">
        <v>2095</v>
      </c>
      <c r="AK63" s="43" t="s">
        <v>2094</v>
      </c>
      <c r="AL63" s="47">
        <v>46216</v>
      </c>
      <c r="AM63" s="47">
        <v>46216</v>
      </c>
      <c r="AN63" s="46">
        <v>46036</v>
      </c>
      <c r="AO63" s="47">
        <v>46401</v>
      </c>
      <c r="AP63" s="47">
        <v>46625</v>
      </c>
      <c r="AQ63" s="47">
        <v>46401</v>
      </c>
      <c r="AR63" s="48"/>
      <c r="AS63" s="48"/>
      <c r="AT63" s="48"/>
      <c r="AU63" s="43">
        <v>1</v>
      </c>
      <c r="AV63" s="43">
        <v>0</v>
      </c>
      <c r="AW63" s="43">
        <v>0</v>
      </c>
      <c r="AX63" s="51" t="s">
        <v>237</v>
      </c>
      <c r="AY63" s="51" t="s">
        <v>237</v>
      </c>
      <c r="AZ63" s="51" t="s">
        <v>198</v>
      </c>
      <c r="BA63" s="20">
        <f t="shared" ca="1" si="48"/>
        <v>0</v>
      </c>
      <c r="BB63" s="20">
        <f t="shared" ca="1" si="48"/>
        <v>0</v>
      </c>
      <c r="BC63" s="20">
        <f t="shared" ca="1" si="48"/>
        <v>1</v>
      </c>
      <c r="BD63" s="20">
        <f t="shared" ca="1" si="48"/>
        <v>0</v>
      </c>
      <c r="BE63" s="20">
        <f t="shared" ca="1" si="48"/>
        <v>0</v>
      </c>
      <c r="BF63" s="20">
        <f t="shared" ca="1" si="48"/>
        <v>0</v>
      </c>
      <c r="BG63" s="21" t="str">
        <f t="shared" ca="1" si="48"/>
        <v/>
      </c>
      <c r="BH63" s="21" t="str">
        <f t="shared" ca="1" si="48"/>
        <v/>
      </c>
      <c r="BI63" s="21" t="str">
        <f t="shared" ca="1" si="48"/>
        <v/>
      </c>
      <c r="BJ63" s="22">
        <f t="shared" ca="1" si="14"/>
        <v>1</v>
      </c>
      <c r="BK63" s="21">
        <f t="shared" si="15"/>
        <v>6</v>
      </c>
      <c r="BL63" s="22">
        <f t="shared" ca="1" si="16"/>
        <v>19527</v>
      </c>
      <c r="BM63" s="22">
        <f t="shared" ca="1" si="17"/>
        <v>12302</v>
      </c>
      <c r="BN63" s="23">
        <f t="shared" ca="1" si="18"/>
        <v>7225</v>
      </c>
      <c r="BO63" s="24">
        <f t="shared" ca="1" si="19"/>
        <v>742</v>
      </c>
      <c r="BP63" s="51" t="str">
        <f>_xlfn.XLOOKUP(E63,[1]Validation!E:E,[1]Validation!F:F,"")</f>
        <v>EN11</v>
      </c>
      <c r="BQ63" s="51" t="str">
        <f>_xlfn.XLOOKUP(BP63,[1]Validation!F:F,[1]Validation!G:G,"")</f>
        <v>EN11 to EN22</v>
      </c>
      <c r="BR63" s="52" t="str">
        <f>VLOOKUP(G63,[1]Validation!$B$1:$C$9,2,0)</f>
        <v>B</v>
      </c>
      <c r="BS63" s="51">
        <f t="shared" ca="1" si="20"/>
        <v>78</v>
      </c>
      <c r="BT63" s="53">
        <f>_xlfn.XLOOKUP(B63,'[2]1. All Calls'!$R:$R,'[2]1. All Calls'!$A:$A,"",0)</f>
        <v>46052.528518518498</v>
      </c>
      <c r="BU63" s="51" t="str">
        <f>_xlfn.XLOOKUP(B63,'[2]1. All Calls'!$R:$R,'[2]1. All Calls'!$F:$F,"",0)</f>
        <v>CC-01958612</v>
      </c>
      <c r="BV63" s="51" t="str">
        <f>_xlfn.XLOOKUP(B63,'[2]1. All Calls'!$R:$R,'[2]1. All Calls'!$J:$J,"",0)</f>
        <v>Sales Call</v>
      </c>
      <c r="BW63" s="53">
        <f>_xlfn.XLOOKUP(B63,'[2]Sch Calls'!$R:$R,'[2]Sch Calls'!$A:$A,"",0)</f>
        <v>45896.742662037002</v>
      </c>
      <c r="BX63" s="51">
        <f>_xlfn.XLOOKUP(B63,'[2]Sch Calls'!$R:$R,'[2]Sch Calls'!$B:$B,"",0)</f>
        <v>18317</v>
      </c>
      <c r="BY63" s="51" t="str">
        <f t="shared" ref="BY63:BZ122" si="54">IFERROR(TEXT(IF(U63&gt;1,SUM(U63+181),""),"dd-mmm-yy"),"")</f>
        <v>14-Jul-26</v>
      </c>
      <c r="BZ63" s="51" t="str">
        <f t="shared" si="54"/>
        <v>14-Jul-26</v>
      </c>
      <c r="CA63" s="51" t="str">
        <f t="shared" si="22"/>
        <v>17-Oct-25</v>
      </c>
      <c r="CB63" s="51" t="str">
        <f t="shared" si="23"/>
        <v>15-Jul-27</v>
      </c>
      <c r="CC63" s="51" t="str">
        <f t="shared" si="24"/>
        <v>27-Aug-27</v>
      </c>
      <c r="CD63" s="51" t="str">
        <f t="shared" si="25"/>
        <v>15-Jan-27</v>
      </c>
      <c r="CE63" s="51">
        <f t="shared" ref="CE63:CF122" ca="1" si="55">IFERROR(IF(U63&gt;0,ROUND(SUM(TODAY()-U63),0),""),"")</f>
        <v>139</v>
      </c>
      <c r="CF63" s="51">
        <f t="shared" ca="1" si="55"/>
        <v>139</v>
      </c>
      <c r="CG63" s="51">
        <f t="shared" ca="1" si="27"/>
        <v>504</v>
      </c>
      <c r="CH63" s="51">
        <f t="shared" ca="1" si="28"/>
        <v>139</v>
      </c>
      <c r="CI63" s="51">
        <f t="shared" ca="1" si="29"/>
        <v>280</v>
      </c>
      <c r="CJ63" s="51">
        <f t="shared" ca="1" si="30"/>
        <v>139</v>
      </c>
      <c r="CK63" s="51">
        <f t="shared" ca="1" si="51"/>
        <v>834</v>
      </c>
      <c r="CL63" s="51">
        <f t="shared" ca="1" si="51"/>
        <v>834</v>
      </c>
      <c r="CM63" s="51">
        <f t="shared" ca="1" si="51"/>
        <v>3024</v>
      </c>
      <c r="CN63" s="51">
        <f t="shared" ca="1" si="51"/>
        <v>834</v>
      </c>
      <c r="CO63" s="51">
        <f t="shared" ca="1" si="51"/>
        <v>1680</v>
      </c>
      <c r="CP63" s="51">
        <f t="shared" ca="1" si="51"/>
        <v>834</v>
      </c>
      <c r="CQ63" s="51">
        <f t="shared" ca="1" si="52"/>
        <v>1151</v>
      </c>
      <c r="CR63" s="51">
        <f t="shared" ca="1" si="52"/>
        <v>1151</v>
      </c>
      <c r="CS63" s="51">
        <f t="shared" ca="1" si="52"/>
        <v>961</v>
      </c>
      <c r="CT63" s="51">
        <f t="shared" ca="1" si="52"/>
        <v>3151</v>
      </c>
      <c r="CU63" s="51">
        <f t="shared" ca="1" si="52"/>
        <v>5852</v>
      </c>
      <c r="CV63" s="54">
        <f t="shared" ca="1" si="52"/>
        <v>3151</v>
      </c>
      <c r="CW63" s="25" t="s">
        <v>195</v>
      </c>
      <c r="CX63" s="55">
        <v>0.63</v>
      </c>
      <c r="CY63" s="55"/>
      <c r="CZ63" s="26">
        <v>0</v>
      </c>
      <c r="DA63" s="26">
        <v>0</v>
      </c>
      <c r="DB63" s="26">
        <v>0</v>
      </c>
      <c r="DC63" s="26">
        <v>0</v>
      </c>
      <c r="DD63" s="26">
        <v>0</v>
      </c>
      <c r="DE63" s="26">
        <v>0</v>
      </c>
      <c r="DF63" s="26">
        <v>0</v>
      </c>
      <c r="DG63" s="26">
        <v>0</v>
      </c>
      <c r="DH63" s="26">
        <v>0</v>
      </c>
      <c r="DI63" s="26">
        <v>0</v>
      </c>
      <c r="DJ63" s="26">
        <v>0</v>
      </c>
      <c r="DK63" s="26">
        <v>0</v>
      </c>
      <c r="DL63" s="27">
        <f t="shared" si="31"/>
        <v>46127.528518518498</v>
      </c>
      <c r="DM63" s="28">
        <f t="shared" ca="1" si="32"/>
        <v>1</v>
      </c>
      <c r="DN63" s="56">
        <f>_xlfn.XLOOKUP(B63,'[2]1. All Calls'!$R:$R,'[2]1. All Calls'!$A:$A,"",0)</f>
        <v>46052.528518518498</v>
      </c>
      <c r="DO63" s="57" t="str">
        <f ca="1">VLOOKUP(DM63,[1]Validation!$B$20:$C$25,2,0)</f>
        <v>Above 3 months</v>
      </c>
      <c r="DP63" s="58" t="str">
        <f>_xlfn.XLOOKUP(B63,'[1]Active AMCs- Dealer'!E:E,'[1]Active AMCs- Dealer'!L:L,"Not in AMC",0)</f>
        <v>Expired</v>
      </c>
      <c r="DQ63" s="50" t="s">
        <v>238</v>
      </c>
      <c r="DR63" s="29" t="str">
        <f>_xlfn.XLOOKUP(B63,'[2]1. All Calls'!$R:$R,'[2]1. All Calls'!$F:$F,"",0)</f>
        <v>CC-01958612</v>
      </c>
      <c r="DS63" s="29" t="str">
        <f>_xlfn.XLOOKUP(B63,'[2]1. All Calls'!$R:$R,'[2]1. All Calls'!$AB:$AB,"",0)</f>
        <v>Sales call carried out for HMR update</v>
      </c>
      <c r="DT63" s="30">
        <f>_xlfn.XLOOKUP(DR63,'[2]1. All Calls'!$F:$F,'[2]1. All Calls'!$A:$A,"",0)</f>
        <v>46052.528518518498</v>
      </c>
      <c r="DU63" s="31">
        <f>_xlfn.XLOOKUP(DR63,'[2]1. All Calls'!$F:$F,'[2]1. All Calls'!$B:$B,"",0)</f>
        <v>18785</v>
      </c>
      <c r="DV63" s="31">
        <f>_xlfn.XLOOKUP(B63,[1]MDA_Assets!D:D,[1]MDA_Assets!N:N,"",0)</f>
        <v>11835</v>
      </c>
      <c r="DW63" s="31">
        <f>_xlfn.XLOOKUP(B63,[1]MDA_Assets!D:D,[1]MDA_Assets!O:O,"",0)</f>
        <v>6950</v>
      </c>
      <c r="DX63" s="32" t="str">
        <f>_xlfn.XLOOKUP(B63,[1]MDA_Assets!D:D,[1]MDA_Assets!Q:Q,"",0)</f>
        <v>XD</v>
      </c>
      <c r="DY63" s="33">
        <f>_xlfn.XLOOKUP(B63,[1]MDA_Assets!D:D,[1]MDA_Assets!R:R,"",0)</f>
        <v>45672</v>
      </c>
      <c r="DZ63" s="33">
        <f>_xlfn.XLOOKUP(B63,[1]MDA_Assets!D:D,[1]MDA_Assets!S:S,"",0)</f>
        <v>46037</v>
      </c>
      <c r="EA63" s="33">
        <f>_xlfn.XLOOKUP(B63,[1]MDA_Assets!D:D,[1]MDA_Assets!T:T,"",0)</f>
        <v>46037</v>
      </c>
      <c r="EB63" s="33">
        <f>_xlfn.XLOOKUP(B63,[1]MDA_Assets!D:D,[1]MDA_Assets!U:U,"",0)</f>
        <v>46037</v>
      </c>
      <c r="EC63" s="33">
        <f>_xlfn.XLOOKUP(B63,[1]MDA_Assets!D:D,[1]MDA_Assets!V:V,"",0)</f>
        <v>46037</v>
      </c>
      <c r="ED63" s="33">
        <f>_xlfn.XLOOKUP(B63,[1]MDA_Assets!D:D,[1]MDA_Assets!W:W,"",0)</f>
        <v>45896</v>
      </c>
      <c r="EE63" s="32" t="str">
        <f>_xlfn.XLOOKUP(B63,[1]MDA_Assets!D:D,[1]MDA_Assets!X:X,"",0)</f>
        <v>No</v>
      </c>
      <c r="EF63" s="33">
        <f>_xlfn.XLOOKUP(B63,[1]MDA_Assets!D:D,[1]MDA_Assets!Y:Y,"",0)</f>
        <v>0</v>
      </c>
      <c r="EG63" s="33">
        <f>_xlfn.XLOOKUP(B63,[1]MDA_Assets!D:D,[1]MDA_Assets!Z:Z,"",0)</f>
        <v>0</v>
      </c>
      <c r="EH63" s="33">
        <f>_xlfn.XLOOKUP(B63,[1]MDA_Assets!D:D,[1]MDA_Assets!AA:AA,"",0)</f>
        <v>0</v>
      </c>
      <c r="EI63" s="34">
        <f>_xlfn.XLOOKUP(B63,[1]MDA_Assets!D:D,[1]MDA_Assets!P:P,"",0)</f>
        <v>6</v>
      </c>
      <c r="EJ63" s="35" t="str">
        <f>_xlfn.XLOOKUP(B63,[1]MDA_Assets!D:D,[1]MDA_Assets!AB:AB,"",0)</f>
        <v>1985</v>
      </c>
      <c r="EK63" s="35" t="str">
        <f>_xlfn.XLOOKUP(B63,[1]MDA_Assets!D:D,[1]MDA_Assets!AC:AC,"",0)</f>
        <v>1985</v>
      </c>
      <c r="EL63" s="35" t="str">
        <f>_xlfn.XLOOKUP(B63,[1]MDA_Assets!D:D,[1]MDA_Assets!AD:AD,"",0)</f>
        <v>3985</v>
      </c>
      <c r="EM63" s="35" t="str">
        <f>_xlfn.XLOOKUP(B63,[1]MDA_Assets!D:D,[1]MDA_Assets!AE:AE,"",0)</f>
        <v>3985</v>
      </c>
      <c r="EN63" s="35" t="str">
        <f>_xlfn.XLOOKUP(B63,[1]MDA_Assets!D:D,[1]MDA_Assets!AF:AF,"",0)</f>
        <v>7532</v>
      </c>
      <c r="EO63" s="35" t="str">
        <f>_xlfn.XLOOKUP(B63,[1]MDA_Assets!D:D,[1]MDA_Assets!AG:AG,"",0)</f>
        <v>3985</v>
      </c>
      <c r="EP63" s="36">
        <f t="shared" ref="EP63:EQ122" si="56">IF(AL63&gt;1,ROUNDUP(SUM(AL63-U63),0),"")</f>
        <v>180</v>
      </c>
      <c r="EQ63" s="36">
        <f t="shared" si="56"/>
        <v>180</v>
      </c>
      <c r="ER63" s="36">
        <f t="shared" si="34"/>
        <v>365</v>
      </c>
      <c r="ES63" s="36">
        <f t="shared" si="35"/>
        <v>365</v>
      </c>
      <c r="ET63" s="36">
        <f t="shared" si="36"/>
        <v>730</v>
      </c>
      <c r="EU63" s="36">
        <f t="shared" si="37"/>
        <v>365</v>
      </c>
      <c r="EV63" s="36" t="str">
        <f t="shared" si="38"/>
        <v/>
      </c>
      <c r="EW63" s="36" t="str">
        <f t="shared" si="3"/>
        <v/>
      </c>
      <c r="EX63" s="36" t="str">
        <f t="shared" si="4"/>
        <v/>
      </c>
      <c r="EY63" s="36">
        <f t="shared" si="47"/>
        <v>5.81</v>
      </c>
      <c r="EZ63" s="36">
        <f t="shared" si="47"/>
        <v>5.81</v>
      </c>
      <c r="FA63" s="36">
        <f t="shared" si="47"/>
        <v>11.78</v>
      </c>
      <c r="FB63" s="36">
        <f t="shared" si="46"/>
        <v>11.78</v>
      </c>
      <c r="FC63" s="36">
        <f t="shared" si="46"/>
        <v>23.55</v>
      </c>
      <c r="FD63" s="36">
        <f t="shared" si="46"/>
        <v>11.78</v>
      </c>
      <c r="FE63" s="36" t="str">
        <f t="shared" si="46"/>
        <v/>
      </c>
      <c r="FF63" s="36" t="str">
        <f t="shared" si="46"/>
        <v/>
      </c>
      <c r="FG63" s="36" t="str">
        <f t="shared" si="46"/>
        <v/>
      </c>
      <c r="FH63" s="37" t="str" cm="1">
        <f t="array" ref="FH63">_xlfn.IFS(EY63="", "No Data", EY63&lt;0, "Negative/Future", EY63=0, "Zero Days", EY63&lt;=3, "&lt; 3 Months", EY63&lt;=6, "3 to 6 Months", EY63&lt;=9, "6 to 9 Months", EY63&lt;=12, "9 to 12 Months", EY63&lt;=15, "12 to 15 Months", EY63&lt;=18, "15 to 18 Months", EY63&lt;=24, "18 to 24 Months", EY63&gt;24, "&gt; 24 Months")</f>
        <v>3 to 6 Months</v>
      </c>
      <c r="FI63" s="37" t="str" cm="1">
        <f t="array" ref="FI63">_xlfn.IFS(EZ63="", "No Data", EZ63&lt;0, "Negative/Future", EZ63=0, "Zero Days", EZ63&lt;=3, "&lt; 3 Months", EZ63&lt;=6, "3 to 6 Months", EZ63&lt;=9, "6 to 9 Months", EZ63&lt;=12, "9 to 12 Months", EZ63&lt;=15, "12 to 15 Months", EZ63&lt;=18, "15 to 18 Months", EZ63&lt;=24, "18 to 24 Months", EZ63&gt;24, "&gt; 24 Months")</f>
        <v>3 to 6 Months</v>
      </c>
      <c r="FJ63" s="37" t="str" cm="1">
        <f t="array" ref="FJ63">_xlfn.IFS(FA63="", "No Data", FA63&lt;0, "Negative/Future", FA63=0, "Zero Days", FA63&lt;=3, "&lt; 3 Months", FA63&lt;=6, "3 to 6 Months", FA63&lt;=9, "6 to 9 Months", FA63&lt;=12, "9 to 12 Months", FA63&lt;=15, "12 to 15 Months", FA63&lt;=18, "15 to 18 Months", FA63&lt;=24, "18 to 24 Months", FA63&gt;24, "&gt; 24 Months")</f>
        <v>9 to 12 Months</v>
      </c>
      <c r="FK63" s="37" t="str" cm="1">
        <f t="array" ref="FK63">_xlfn.IFS(FB63="", "No Data", FB63&lt;0, "Negative/Future", FB63=0, "Zero Days", FB63&lt;=3, "&lt; 3 Months", FB63&lt;=6, "3 to 6 Months", FB63&lt;=9, "6 to 9 Months", FB63&lt;=12, "9 to 12 Months", FB63&lt;=15, "12 to 15 Months", FB63&lt;=18, "15 to 18 Months", FB63&lt;=24, "18 to 24 Months", FB63&gt;24, "&gt; 24 Months")</f>
        <v>9 to 12 Months</v>
      </c>
      <c r="FL63" s="37" t="str" cm="1">
        <f t="array" ref="FL63">_xlfn.IFS(FC63="", "No Data", FC63&lt;0, "Negative/Future", FC63=0, "Zero Days", FC63&lt;=3, "&lt; 3 Months", FC63&lt;=6, "3 to 6 Months", FC63&lt;=9, "6 to 9 Months", FC63&lt;=12, "9 to 12 Months", FC63&lt;=15, "12 to 15 Months", FC63&lt;=18, "15 to 18 Months", FC63&lt;=24, "18 to 24 Months", FC63&gt;24, "&gt; 24 Months")</f>
        <v>18 to 24 Months</v>
      </c>
      <c r="FM63" s="37" t="str" cm="1">
        <f t="array" ref="FM63">_xlfn.IFS(FD63="", "No Data", FD63&lt;0, "Negative/Future", FD63=0, "Zero Days", FD63&lt;=3, "&lt; 3 Months", FD63&lt;=6, "3 to 6 Months", FD63&lt;=9, "6 to 9 Months", FD63&lt;=12, "9 to 12 Months", FD63&lt;=15, "12 to 15 Months", FD63&lt;=18, "15 to 18 Months", FD63&lt;=24, "18 to 24 Months", FD63&gt;24, "&gt; 24 Months")</f>
        <v>9 to 12 Months</v>
      </c>
      <c r="FN63" s="37" t="str" cm="1">
        <f t="array" ref="FN63">_xlfn.IFS(FE63="", "No Data", FE63&lt;0, "Negative/Future", FE63=0, "Zero Days", FE63&lt;=3, "&lt; 3 Months", FE63&lt;=6, "3 to 6 Months", FE63&lt;=9, "6 to 9 Months", FE63&lt;=12, "9 to 12 Months", FE63&lt;=15, "12 to 15 Months", FE63&lt;=18, "15 to 18 Months", FE63&lt;=24, "18 to 24 Months", FE63&gt;24, "&gt; 24 Months")</f>
        <v>No Data</v>
      </c>
      <c r="FO63" s="37" t="str" cm="1">
        <f t="array" ref="FO63">_xlfn.IFS(FG63="", "No Data", FG63&lt;0, "Negative/Future", FG63=0, "Zero Days", FG63&lt;=3, "&lt; 3 Months", FG63&lt;=6, "3 to 6 Months", FG63&lt;=9, "6 to 9 Months", FG63&lt;=12, "9 to 12 Months", FG63&lt;=15, "12 to 15 Months", FG63&lt;=18, "15 to 18 Months", FG63&lt;=24, "18 to 24 Months", FG63&gt;24, "&gt; 24 Months")</f>
        <v>No Data</v>
      </c>
      <c r="FP63" s="37" t="str" cm="1">
        <f t="array" ref="FP63">_xlfn.IFS(FF63="", "No Data", FF63&lt;0, "Negative/Future", FF63=0, "Zero Days", FF63&lt;=3, "&lt; 3 Months", FF63&lt;=6, "3 to 6 Months", FF63&lt;=9, "6 to 9 Months", FF63&lt;=12, "9 to 12 Months", FF63&lt;=15, "12 to 15 Months", FF63&lt;=18, "15 to 18 Months", FF63&lt;=24, "18 to 24 Months", FF63&gt;24, "&gt; 24 Months")</f>
        <v>No Data</v>
      </c>
      <c r="FQ63" s="29" t="s">
        <v>546</v>
      </c>
      <c r="FR63" s="29">
        <v>9431394348</v>
      </c>
      <c r="FS63" s="38" t="str">
        <f>VLOOKUP(_xlfn.XLOOKUP(B63,[1]MDA_Assets!D:D,[1]MDA_Assets!I:I,"",0),[1]Validation!$B$1:$C$8,2,0)</f>
        <v>B</v>
      </c>
      <c r="FT63" s="38" t="s">
        <v>202</v>
      </c>
      <c r="FU63" s="31" t="str">
        <f>_xlfn.XLOOKUP(B63,[1]MDA_Assets!D:D,[1]MDA_Assets!X:X,"",0)</f>
        <v>No</v>
      </c>
      <c r="FV63" s="39">
        <v>1</v>
      </c>
      <c r="FW63" s="39">
        <v>0</v>
      </c>
      <c r="FX63" s="39">
        <v>0</v>
      </c>
      <c r="FY63" s="39">
        <v>8</v>
      </c>
      <c r="FZ63" s="40">
        <f t="shared" si="53"/>
        <v>46217</v>
      </c>
      <c r="GA63" s="40">
        <f t="shared" si="53"/>
        <v>46217</v>
      </c>
      <c r="GB63" s="40">
        <f t="shared" si="7"/>
        <v>46037</v>
      </c>
      <c r="GC63" s="40">
        <f t="shared" si="8"/>
        <v>46402</v>
      </c>
      <c r="GD63" s="40">
        <f t="shared" si="9"/>
        <v>46767</v>
      </c>
      <c r="GE63" s="40">
        <f t="shared" si="10"/>
        <v>46261</v>
      </c>
      <c r="GF63" s="40" t="str">
        <f t="shared" ref="GF63:GH122" si="57">IF(EF63&gt;1,SUM(EF63+EV63),"")</f>
        <v/>
      </c>
      <c r="GG63" s="40" t="str">
        <f t="shared" si="57"/>
        <v/>
      </c>
      <c r="GH63" s="40" t="str">
        <f t="shared" si="57"/>
        <v/>
      </c>
      <c r="GI63" s="39">
        <f t="shared" si="40"/>
        <v>0</v>
      </c>
      <c r="GJ63" s="39">
        <f t="shared" si="41"/>
        <v>1</v>
      </c>
      <c r="GK63" s="39">
        <f t="shared" si="42"/>
        <v>0</v>
      </c>
      <c r="GL63" s="39">
        <f t="shared" si="43"/>
        <v>5</v>
      </c>
    </row>
    <row r="64" spans="1:194" x14ac:dyDescent="0.25">
      <c r="A64" s="19">
        <v>67</v>
      </c>
      <c r="B64" s="43" t="s">
        <v>547</v>
      </c>
      <c r="C64" s="43" t="s">
        <v>254</v>
      </c>
      <c r="D64" s="43" t="s">
        <v>241</v>
      </c>
      <c r="E64" s="43" t="s">
        <v>255</v>
      </c>
      <c r="F64" s="43" t="s">
        <v>548</v>
      </c>
      <c r="G64" s="43" t="s">
        <v>243</v>
      </c>
      <c r="H64" s="43" t="s">
        <v>549</v>
      </c>
      <c r="I64" s="43" t="s">
        <v>192</v>
      </c>
      <c r="J64" s="44">
        <f t="shared" si="12"/>
        <v>44420.770833333336</v>
      </c>
      <c r="K64" s="44">
        <v>44056.770833333336</v>
      </c>
      <c r="L64" s="44">
        <v>43756</v>
      </c>
      <c r="M64" s="43" t="s">
        <v>2096</v>
      </c>
      <c r="N64" s="43" t="s">
        <v>1029</v>
      </c>
      <c r="O64" s="44">
        <v>46044.493125000001</v>
      </c>
      <c r="P64" s="43">
        <v>21546</v>
      </c>
      <c r="Q64" s="43">
        <v>11419</v>
      </c>
      <c r="R64" s="43">
        <v>10127</v>
      </c>
      <c r="S64" s="43" t="s">
        <v>206</v>
      </c>
      <c r="T64" s="44">
        <v>46043.770833333336</v>
      </c>
      <c r="U64" s="44">
        <v>46043.770833333336</v>
      </c>
      <c r="V64" s="44">
        <v>46043.770833333336</v>
      </c>
      <c r="W64" s="44">
        <v>46043.770833333336</v>
      </c>
      <c r="X64" s="44">
        <v>46043.770833333336</v>
      </c>
      <c r="Y64" s="44">
        <v>46043.770833333336</v>
      </c>
      <c r="Z64" s="43" t="s">
        <v>195</v>
      </c>
      <c r="AA64" s="43"/>
      <c r="AB64" s="43"/>
      <c r="AC64" s="43"/>
      <c r="AD64" s="43"/>
      <c r="AE64" s="43">
        <v>6</v>
      </c>
      <c r="AF64" s="43" t="s">
        <v>281</v>
      </c>
      <c r="AG64" s="43" t="s">
        <v>281</v>
      </c>
      <c r="AH64" s="43" t="s">
        <v>285</v>
      </c>
      <c r="AI64" s="43" t="s">
        <v>285</v>
      </c>
      <c r="AJ64" s="43" t="s">
        <v>286</v>
      </c>
      <c r="AK64" s="43" t="s">
        <v>285</v>
      </c>
      <c r="AL64" s="47">
        <v>46223</v>
      </c>
      <c r="AM64" s="47">
        <v>46223</v>
      </c>
      <c r="AN64" s="47">
        <v>46408</v>
      </c>
      <c r="AO64" s="47">
        <v>46408</v>
      </c>
      <c r="AP64" s="47">
        <v>46773</v>
      </c>
      <c r="AQ64" s="47">
        <v>46408</v>
      </c>
      <c r="AR64" s="48"/>
      <c r="AS64" s="48"/>
      <c r="AT64" s="48"/>
      <c r="AU64" s="43">
        <v>0</v>
      </c>
      <c r="AV64" s="43">
        <v>0</v>
      </c>
      <c r="AW64" s="43">
        <v>0</v>
      </c>
      <c r="AX64" s="51" t="s">
        <v>550</v>
      </c>
      <c r="AY64" s="51" t="s">
        <v>211</v>
      </c>
      <c r="AZ64" s="51" t="s">
        <v>198</v>
      </c>
      <c r="BA64" s="20">
        <f t="shared" ca="1" si="48"/>
        <v>0</v>
      </c>
      <c r="BB64" s="20">
        <f t="shared" ca="1" si="48"/>
        <v>0</v>
      </c>
      <c r="BC64" s="20">
        <f t="shared" ca="1" si="48"/>
        <v>0</v>
      </c>
      <c r="BD64" s="20">
        <f t="shared" ca="1" si="48"/>
        <v>0</v>
      </c>
      <c r="BE64" s="20">
        <f t="shared" ca="1" si="48"/>
        <v>0</v>
      </c>
      <c r="BF64" s="20">
        <f t="shared" ca="1" si="48"/>
        <v>0</v>
      </c>
      <c r="BG64" s="21" t="str">
        <f t="shared" ca="1" si="48"/>
        <v/>
      </c>
      <c r="BH64" s="21" t="str">
        <f t="shared" ca="1" si="48"/>
        <v/>
      </c>
      <c r="BI64" s="21" t="str">
        <f t="shared" ca="1" si="48"/>
        <v/>
      </c>
      <c r="BJ64" s="22">
        <f t="shared" ca="1" si="14"/>
        <v>0</v>
      </c>
      <c r="BK64" s="21">
        <f t="shared" si="15"/>
        <v>6</v>
      </c>
      <c r="BL64" s="22">
        <f t="shared" ca="1" si="16"/>
        <v>22335</v>
      </c>
      <c r="BM64" s="22">
        <f t="shared" ca="1" si="17"/>
        <v>11838</v>
      </c>
      <c r="BN64" s="23">
        <f t="shared" ca="1" si="18"/>
        <v>10497</v>
      </c>
      <c r="BO64" s="24">
        <f t="shared" ca="1" si="19"/>
        <v>789</v>
      </c>
      <c r="BP64" s="51" t="str">
        <f>_xlfn.XLOOKUP(E64,[1]Validation!E:E,[1]Validation!F:F,"")</f>
        <v>EN5</v>
      </c>
      <c r="BQ64" s="51" t="str">
        <f>_xlfn.XLOOKUP(BP64,[1]Validation!F:F,[1]Validation!G:G,"")</f>
        <v>EN4 to EN7</v>
      </c>
      <c r="BR64" s="52" t="str">
        <f>VLOOKUP(G64,[1]Validation!$B$1:$C$9,2,0)</f>
        <v>A</v>
      </c>
      <c r="BS64" s="51">
        <f t="shared" ca="1" si="20"/>
        <v>70</v>
      </c>
      <c r="BT64" s="53">
        <f>_xlfn.XLOOKUP(B64,'[2]1. All Calls'!$R:$R,'[2]1. All Calls'!$A:$A,"",0)</f>
        <v>46044.718159722201</v>
      </c>
      <c r="BU64" s="51" t="str">
        <f>_xlfn.XLOOKUP(B64,'[2]1. All Calls'!$R:$R,'[2]1. All Calls'!$F:$F,"",0)</f>
        <v>CC-01950330</v>
      </c>
      <c r="BV64" s="51" t="str">
        <f>_xlfn.XLOOKUP(B64,'[2]1. All Calls'!$R:$R,'[2]1. All Calls'!$J:$J,"",0)</f>
        <v>Schedule Service</v>
      </c>
      <c r="BW64" s="53">
        <f>_xlfn.XLOOKUP(B64,'[2]Sch Calls'!$R:$R,'[2]Sch Calls'!$A:$A,"",0)</f>
        <v>46044.718159722201</v>
      </c>
      <c r="BX64" s="51">
        <f>_xlfn.XLOOKUP(B64,'[2]Sch Calls'!$R:$R,'[2]Sch Calls'!$B:$B,"",0)</f>
        <v>21546</v>
      </c>
      <c r="BY64" s="51" t="str">
        <f t="shared" si="54"/>
        <v>21-Jul-26</v>
      </c>
      <c r="BZ64" s="51" t="str">
        <f t="shared" si="54"/>
        <v>21-Jul-26</v>
      </c>
      <c r="CA64" s="51" t="str">
        <f t="shared" si="22"/>
        <v>24-Oct-26</v>
      </c>
      <c r="CB64" s="51" t="str">
        <f t="shared" si="23"/>
        <v>22-Jul-27</v>
      </c>
      <c r="CC64" s="51" t="str">
        <f t="shared" si="24"/>
        <v>22-Jan-28</v>
      </c>
      <c r="CD64" s="51" t="str">
        <f t="shared" si="25"/>
        <v>22-Jan-27</v>
      </c>
      <c r="CE64" s="51">
        <f t="shared" ca="1" si="55"/>
        <v>132</v>
      </c>
      <c r="CF64" s="51">
        <f t="shared" ca="1" si="55"/>
        <v>132</v>
      </c>
      <c r="CG64" s="51">
        <f t="shared" ca="1" si="27"/>
        <v>132</v>
      </c>
      <c r="CH64" s="51">
        <f t="shared" ca="1" si="28"/>
        <v>132</v>
      </c>
      <c r="CI64" s="51">
        <f t="shared" ca="1" si="29"/>
        <v>132</v>
      </c>
      <c r="CJ64" s="51">
        <f t="shared" ca="1" si="30"/>
        <v>132</v>
      </c>
      <c r="CK64" s="51">
        <f t="shared" ca="1" si="51"/>
        <v>792</v>
      </c>
      <c r="CL64" s="51">
        <f t="shared" ca="1" si="51"/>
        <v>792</v>
      </c>
      <c r="CM64" s="51">
        <f t="shared" ca="1" si="51"/>
        <v>792</v>
      </c>
      <c r="CN64" s="51">
        <f t="shared" ca="1" si="51"/>
        <v>792</v>
      </c>
      <c r="CO64" s="51">
        <f t="shared" ca="1" si="51"/>
        <v>792</v>
      </c>
      <c r="CP64" s="51">
        <f t="shared" ca="1" si="51"/>
        <v>792</v>
      </c>
      <c r="CQ64" s="51">
        <f t="shared" ca="1" si="52"/>
        <v>1208</v>
      </c>
      <c r="CR64" s="51">
        <f t="shared" ca="1" si="52"/>
        <v>1208</v>
      </c>
      <c r="CS64" s="51">
        <f t="shared" ca="1" si="52"/>
        <v>3208</v>
      </c>
      <c r="CT64" s="51">
        <f t="shared" ca="1" si="52"/>
        <v>3208</v>
      </c>
      <c r="CU64" s="51">
        <f t="shared" ca="1" si="52"/>
        <v>7208</v>
      </c>
      <c r="CV64" s="54">
        <f t="shared" ca="1" si="52"/>
        <v>3208</v>
      </c>
      <c r="CW64" s="25" t="s">
        <v>212</v>
      </c>
      <c r="CX64" s="55">
        <v>0.53</v>
      </c>
      <c r="CY64" s="55"/>
      <c r="CZ64" s="26">
        <v>0</v>
      </c>
      <c r="DA64" s="26">
        <v>0</v>
      </c>
      <c r="DB64" s="26">
        <v>0</v>
      </c>
      <c r="DC64" s="26">
        <v>0</v>
      </c>
      <c r="DD64" s="26">
        <v>0</v>
      </c>
      <c r="DE64" s="26">
        <v>0</v>
      </c>
      <c r="DF64" s="26">
        <v>0</v>
      </c>
      <c r="DG64" s="26">
        <v>0</v>
      </c>
      <c r="DH64" s="26">
        <v>0</v>
      </c>
      <c r="DI64" s="26">
        <v>0</v>
      </c>
      <c r="DJ64" s="26">
        <v>0</v>
      </c>
      <c r="DK64" s="26">
        <v>0</v>
      </c>
      <c r="DL64" s="27">
        <f t="shared" si="31"/>
        <v>46119.718159722201</v>
      </c>
      <c r="DM64" s="28">
        <f t="shared" ca="1" si="32"/>
        <v>1</v>
      </c>
      <c r="DN64" s="56">
        <f>_xlfn.XLOOKUP(B64,'[2]1. All Calls'!$R:$R,'[2]1. All Calls'!$A:$A,"",0)</f>
        <v>46044.718159722201</v>
      </c>
      <c r="DO64" s="57" t="str">
        <f ca="1">VLOOKUP(DM64,[1]Validation!$B$20:$C$25,2,0)</f>
        <v>Above 3 months</v>
      </c>
      <c r="DP64" s="58" t="str">
        <f>_xlfn.XLOOKUP(B64,'[1]Active AMCs- Dealer'!E:E,'[1]Active AMCs- Dealer'!L:L,"Not in AMC",0)</f>
        <v>Not in AMC</v>
      </c>
      <c r="DQ64" s="50" t="s">
        <v>238</v>
      </c>
      <c r="DR64" s="29" t="str">
        <f>_xlfn.XLOOKUP(B64,'[2]1. All Calls'!$R:$R,'[2]1. All Calls'!$F:$F,"",0)</f>
        <v>CC-01950330</v>
      </c>
      <c r="DS64" s="29" t="str">
        <f>_xlfn.XLOOKUP(B64,'[2]1. All Calls'!$R:$R,'[2]1. All Calls'!$AB:$AB,"",0)</f>
        <v>Attend the site for scheduled service so change air filter, oil filter, air oil separator, motor greasing, all valve kit and oil. Then start the unit found running ok.</v>
      </c>
      <c r="DT64" s="30">
        <f>_xlfn.XLOOKUP(DR64,'[2]1. All Calls'!$F:$F,'[2]1. All Calls'!$A:$A,"",0)</f>
        <v>46044.718159722201</v>
      </c>
      <c r="DU64" s="31">
        <f>_xlfn.XLOOKUP(DR64,'[2]1. All Calls'!$F:$F,'[2]1. All Calls'!$B:$B,"",0)</f>
        <v>21546</v>
      </c>
      <c r="DV64" s="31">
        <f>_xlfn.XLOOKUP(B64,[1]MDA_Assets!D:D,[1]MDA_Assets!N:N,"",0)</f>
        <v>11419</v>
      </c>
      <c r="DW64" s="31">
        <f>_xlfn.XLOOKUP(B64,[1]MDA_Assets!D:D,[1]MDA_Assets!O:O,"",0)</f>
        <v>10127</v>
      </c>
      <c r="DX64" s="32" t="str">
        <f>_xlfn.XLOOKUP(B64,[1]MDA_Assets!D:D,[1]MDA_Assets!Q:Q,"",0)</f>
        <v>XD</v>
      </c>
      <c r="DY64" s="33">
        <f>_xlfn.XLOOKUP(B64,[1]MDA_Assets!D:D,[1]MDA_Assets!R:R,"",0)</f>
        <v>46044</v>
      </c>
      <c r="DZ64" s="33">
        <f>_xlfn.XLOOKUP(B64,[1]MDA_Assets!D:D,[1]MDA_Assets!S:S,"",0)</f>
        <v>46044</v>
      </c>
      <c r="EA64" s="33">
        <f>_xlfn.XLOOKUP(B64,[1]MDA_Assets!D:D,[1]MDA_Assets!T:T,"",0)</f>
        <v>46044</v>
      </c>
      <c r="EB64" s="33">
        <f>_xlfn.XLOOKUP(B64,[1]MDA_Assets!D:D,[1]MDA_Assets!U:U,"",0)</f>
        <v>46044</v>
      </c>
      <c r="EC64" s="33">
        <f>_xlfn.XLOOKUP(B64,[1]MDA_Assets!D:D,[1]MDA_Assets!V:V,"",0)</f>
        <v>46044</v>
      </c>
      <c r="ED64" s="33">
        <f>_xlfn.XLOOKUP(B64,[1]MDA_Assets!D:D,[1]MDA_Assets!W:W,"",0)</f>
        <v>46044</v>
      </c>
      <c r="EE64" s="32" t="str">
        <f>_xlfn.XLOOKUP(B64,[1]MDA_Assets!D:D,[1]MDA_Assets!X:X,"",0)</f>
        <v>No</v>
      </c>
      <c r="EF64" s="33">
        <f>_xlfn.XLOOKUP(B64,[1]MDA_Assets!D:D,[1]MDA_Assets!Y:Y,"",0)</f>
        <v>0</v>
      </c>
      <c r="EG64" s="33">
        <f>_xlfn.XLOOKUP(B64,[1]MDA_Assets!D:D,[1]MDA_Assets!Z:Z,"",0)</f>
        <v>0</v>
      </c>
      <c r="EH64" s="33">
        <f>_xlfn.XLOOKUP(B64,[1]MDA_Assets!D:D,[1]MDA_Assets!AA:AA,"",0)</f>
        <v>0</v>
      </c>
      <c r="EI64" s="34">
        <f>_xlfn.XLOOKUP(B64,[1]MDA_Assets!D:D,[1]MDA_Assets!P:P,"",0)</f>
        <v>6</v>
      </c>
      <c r="EJ64" s="35" t="str">
        <f>_xlfn.XLOOKUP(B64,[1]MDA_Assets!D:D,[1]MDA_Assets!AB:AB,"",0)</f>
        <v>2000</v>
      </c>
      <c r="EK64" s="35" t="str">
        <f>_xlfn.XLOOKUP(B64,[1]MDA_Assets!D:D,[1]MDA_Assets!AC:AC,"",0)</f>
        <v>2000</v>
      </c>
      <c r="EL64" s="35" t="str">
        <f>_xlfn.XLOOKUP(B64,[1]MDA_Assets!D:D,[1]MDA_Assets!AD:AD,"",0)</f>
        <v>4000</v>
      </c>
      <c r="EM64" s="35" t="str">
        <f>_xlfn.XLOOKUP(B64,[1]MDA_Assets!D:D,[1]MDA_Assets!AE:AE,"",0)</f>
        <v>4000</v>
      </c>
      <c r="EN64" s="35" t="str">
        <f>_xlfn.XLOOKUP(B64,[1]MDA_Assets!D:D,[1]MDA_Assets!AF:AF,"",0)</f>
        <v>8000</v>
      </c>
      <c r="EO64" s="35" t="str">
        <f>_xlfn.XLOOKUP(B64,[1]MDA_Assets!D:D,[1]MDA_Assets!AG:AG,"",0)</f>
        <v>4000</v>
      </c>
      <c r="EP64" s="36">
        <f t="shared" si="56"/>
        <v>180</v>
      </c>
      <c r="EQ64" s="36">
        <f t="shared" si="56"/>
        <v>180</v>
      </c>
      <c r="ER64" s="36">
        <f t="shared" si="34"/>
        <v>365</v>
      </c>
      <c r="ES64" s="36">
        <f t="shared" si="35"/>
        <v>365</v>
      </c>
      <c r="ET64" s="36">
        <f t="shared" si="36"/>
        <v>730</v>
      </c>
      <c r="EU64" s="36">
        <f t="shared" si="37"/>
        <v>365</v>
      </c>
      <c r="EV64" s="36" t="str">
        <f t="shared" si="38"/>
        <v/>
      </c>
      <c r="EW64" s="36" t="str">
        <f t="shared" si="3"/>
        <v/>
      </c>
      <c r="EX64" s="36" t="str">
        <f t="shared" si="4"/>
        <v/>
      </c>
      <c r="EY64" s="36">
        <f t="shared" si="47"/>
        <v>5.81</v>
      </c>
      <c r="EZ64" s="36">
        <f t="shared" si="47"/>
        <v>5.81</v>
      </c>
      <c r="FA64" s="36">
        <f t="shared" si="47"/>
        <v>11.78</v>
      </c>
      <c r="FB64" s="36">
        <f t="shared" si="46"/>
        <v>11.78</v>
      </c>
      <c r="FC64" s="36">
        <f t="shared" si="46"/>
        <v>23.55</v>
      </c>
      <c r="FD64" s="36">
        <f t="shared" si="46"/>
        <v>11.78</v>
      </c>
      <c r="FE64" s="36" t="str">
        <f t="shared" si="46"/>
        <v/>
      </c>
      <c r="FF64" s="36" t="str">
        <f t="shared" si="46"/>
        <v/>
      </c>
      <c r="FG64" s="36" t="str">
        <f t="shared" si="46"/>
        <v/>
      </c>
      <c r="FH64" s="37" t="str" cm="1">
        <f t="array" ref="FH64">_xlfn.IFS(EY64="", "No Data", EY64&lt;0, "Negative/Future", EY64=0, "Zero Days", EY64&lt;=3, "&lt; 3 Months", EY64&lt;=6, "3 to 6 Months", EY64&lt;=9, "6 to 9 Months", EY64&lt;=12, "9 to 12 Months", EY64&lt;=15, "12 to 15 Months", EY64&lt;=18, "15 to 18 Months", EY64&lt;=24, "18 to 24 Months", EY64&gt;24, "&gt; 24 Months")</f>
        <v>3 to 6 Months</v>
      </c>
      <c r="FI64" s="37" t="str" cm="1">
        <f t="array" ref="FI64">_xlfn.IFS(EZ64="", "No Data", EZ64&lt;0, "Negative/Future", EZ64=0, "Zero Days", EZ64&lt;=3, "&lt; 3 Months", EZ64&lt;=6, "3 to 6 Months", EZ64&lt;=9, "6 to 9 Months", EZ64&lt;=12, "9 to 12 Months", EZ64&lt;=15, "12 to 15 Months", EZ64&lt;=18, "15 to 18 Months", EZ64&lt;=24, "18 to 24 Months", EZ64&gt;24, "&gt; 24 Months")</f>
        <v>3 to 6 Months</v>
      </c>
      <c r="FJ64" s="37" t="str" cm="1">
        <f t="array" ref="FJ64">_xlfn.IFS(FA64="", "No Data", FA64&lt;0, "Negative/Future", FA64=0, "Zero Days", FA64&lt;=3, "&lt; 3 Months", FA64&lt;=6, "3 to 6 Months", FA64&lt;=9, "6 to 9 Months", FA64&lt;=12, "9 to 12 Months", FA64&lt;=15, "12 to 15 Months", FA64&lt;=18, "15 to 18 Months", FA64&lt;=24, "18 to 24 Months", FA64&gt;24, "&gt; 24 Months")</f>
        <v>9 to 12 Months</v>
      </c>
      <c r="FK64" s="37" t="str" cm="1">
        <f t="array" ref="FK64">_xlfn.IFS(FB64="", "No Data", FB64&lt;0, "Negative/Future", FB64=0, "Zero Days", FB64&lt;=3, "&lt; 3 Months", FB64&lt;=6, "3 to 6 Months", FB64&lt;=9, "6 to 9 Months", FB64&lt;=12, "9 to 12 Months", FB64&lt;=15, "12 to 15 Months", FB64&lt;=18, "15 to 18 Months", FB64&lt;=24, "18 to 24 Months", FB64&gt;24, "&gt; 24 Months")</f>
        <v>9 to 12 Months</v>
      </c>
      <c r="FL64" s="37" t="str" cm="1">
        <f t="array" ref="FL64">_xlfn.IFS(FC64="", "No Data", FC64&lt;0, "Negative/Future", FC64=0, "Zero Days", FC64&lt;=3, "&lt; 3 Months", FC64&lt;=6, "3 to 6 Months", FC64&lt;=9, "6 to 9 Months", FC64&lt;=12, "9 to 12 Months", FC64&lt;=15, "12 to 15 Months", FC64&lt;=18, "15 to 18 Months", FC64&lt;=24, "18 to 24 Months", FC64&gt;24, "&gt; 24 Months")</f>
        <v>18 to 24 Months</v>
      </c>
      <c r="FM64" s="37" t="str" cm="1">
        <f t="array" ref="FM64">_xlfn.IFS(FD64="", "No Data", FD64&lt;0, "Negative/Future", FD64=0, "Zero Days", FD64&lt;=3, "&lt; 3 Months", FD64&lt;=6, "3 to 6 Months", FD64&lt;=9, "6 to 9 Months", FD64&lt;=12, "9 to 12 Months", FD64&lt;=15, "12 to 15 Months", FD64&lt;=18, "15 to 18 Months", FD64&lt;=24, "18 to 24 Months", FD64&gt;24, "&gt; 24 Months")</f>
        <v>9 to 12 Months</v>
      </c>
      <c r="FN64" s="37" t="str" cm="1">
        <f t="array" ref="FN64">_xlfn.IFS(FE64="", "No Data", FE64&lt;0, "Negative/Future", FE64=0, "Zero Days", FE64&lt;=3, "&lt; 3 Months", FE64&lt;=6, "3 to 6 Months", FE64&lt;=9, "6 to 9 Months", FE64&lt;=12, "9 to 12 Months", FE64&lt;=15, "12 to 15 Months", FE64&lt;=18, "15 to 18 Months", FE64&lt;=24, "18 to 24 Months", FE64&gt;24, "&gt; 24 Months")</f>
        <v>No Data</v>
      </c>
      <c r="FO64" s="37" t="str" cm="1">
        <f t="array" ref="FO64">_xlfn.IFS(FG64="", "No Data", FG64&lt;0, "Negative/Future", FG64=0, "Zero Days", FG64&lt;=3, "&lt; 3 Months", FG64&lt;=6, "3 to 6 Months", FG64&lt;=9, "6 to 9 Months", FG64&lt;=12, "9 to 12 Months", FG64&lt;=15, "12 to 15 Months", FG64&lt;=18, "15 to 18 Months", FG64&lt;=24, "18 to 24 Months", FG64&gt;24, "&gt; 24 Months")</f>
        <v>No Data</v>
      </c>
      <c r="FP64" s="37" t="str" cm="1">
        <f t="array" ref="FP64">_xlfn.IFS(FF64="", "No Data", FF64&lt;0, "Negative/Future", FF64=0, "Zero Days", FF64&lt;=3, "&lt; 3 Months", FF64&lt;=6, "3 to 6 Months", FF64&lt;=9, "6 to 9 Months", FF64&lt;=12, "9 to 12 Months", FF64&lt;=15, "12 to 15 Months", FF64&lt;=18, "15 to 18 Months", FF64&lt;=24, "18 to 24 Months", FF64&gt;24, "&gt; 24 Months")</f>
        <v>No Data</v>
      </c>
      <c r="FQ64" s="29" t="s">
        <v>551</v>
      </c>
      <c r="FR64" s="29">
        <v>9905273242</v>
      </c>
      <c r="FS64" s="38" t="str">
        <f>VLOOKUP(_xlfn.XLOOKUP(B64,[1]MDA_Assets!D:D,[1]MDA_Assets!I:I,"",0),[1]Validation!$B$1:$C$8,2,0)</f>
        <v>A</v>
      </c>
      <c r="FT64" s="38" t="s">
        <v>296</v>
      </c>
      <c r="FU64" s="31" t="str">
        <f>_xlfn.XLOOKUP(B64,[1]MDA_Assets!D:D,[1]MDA_Assets!X:X,"",0)</f>
        <v>No</v>
      </c>
      <c r="FV64" s="39">
        <v>0</v>
      </c>
      <c r="FW64" s="39">
        <v>0</v>
      </c>
      <c r="FX64" s="39">
        <v>0</v>
      </c>
      <c r="FY64" s="39">
        <v>9</v>
      </c>
      <c r="FZ64" s="40">
        <f t="shared" si="53"/>
        <v>46224</v>
      </c>
      <c r="GA64" s="40">
        <f t="shared" si="53"/>
        <v>46224</v>
      </c>
      <c r="GB64" s="40">
        <f t="shared" si="7"/>
        <v>46409</v>
      </c>
      <c r="GC64" s="40">
        <f t="shared" si="8"/>
        <v>46409</v>
      </c>
      <c r="GD64" s="40">
        <f t="shared" si="9"/>
        <v>46774</v>
      </c>
      <c r="GE64" s="40">
        <f t="shared" si="10"/>
        <v>46409</v>
      </c>
      <c r="GF64" s="40" t="str">
        <f t="shared" si="57"/>
        <v/>
      </c>
      <c r="GG64" s="40" t="str">
        <f t="shared" si="57"/>
        <v/>
      </c>
      <c r="GH64" s="40" t="str">
        <f t="shared" si="57"/>
        <v/>
      </c>
      <c r="GI64" s="39">
        <f t="shared" si="40"/>
        <v>0</v>
      </c>
      <c r="GJ64" s="39">
        <f t="shared" si="41"/>
        <v>0</v>
      </c>
      <c r="GK64" s="39">
        <f t="shared" si="42"/>
        <v>0</v>
      </c>
      <c r="GL64" s="39">
        <f t="shared" si="43"/>
        <v>6</v>
      </c>
    </row>
    <row r="65" spans="1:194" x14ac:dyDescent="0.25">
      <c r="A65" s="19">
        <v>68</v>
      </c>
      <c r="B65" s="43" t="s">
        <v>552</v>
      </c>
      <c r="C65" s="43" t="s">
        <v>254</v>
      </c>
      <c r="D65" s="43" t="s">
        <v>241</v>
      </c>
      <c r="E65" s="43" t="s">
        <v>346</v>
      </c>
      <c r="F65" s="43" t="s">
        <v>553</v>
      </c>
      <c r="G65" s="43" t="s">
        <v>243</v>
      </c>
      <c r="H65" s="43" t="s">
        <v>554</v>
      </c>
      <c r="I65" s="43" t="s">
        <v>192</v>
      </c>
      <c r="J65" s="44">
        <f t="shared" si="12"/>
        <v>44251.520833333336</v>
      </c>
      <c r="K65" s="44">
        <v>43887.520833333336</v>
      </c>
      <c r="L65" s="44">
        <v>43860</v>
      </c>
      <c r="M65" s="43" t="s">
        <v>555</v>
      </c>
      <c r="N65" s="43" t="s">
        <v>193</v>
      </c>
      <c r="O65" s="44">
        <v>46017.42696759259</v>
      </c>
      <c r="P65" s="43">
        <v>17557</v>
      </c>
      <c r="Q65" s="43">
        <v>16504</v>
      </c>
      <c r="R65" s="43">
        <v>1053</v>
      </c>
      <c r="S65" s="43" t="s">
        <v>206</v>
      </c>
      <c r="T65" s="44">
        <v>45464.770833333336</v>
      </c>
      <c r="U65" s="44">
        <v>45464.770833333336</v>
      </c>
      <c r="V65" s="44">
        <v>45464.770833333336</v>
      </c>
      <c r="W65" s="44">
        <v>45453.770833333336</v>
      </c>
      <c r="X65" s="44">
        <v>45453.770833333336</v>
      </c>
      <c r="Y65" s="44">
        <v>45148.770833333336</v>
      </c>
      <c r="Z65" s="43" t="s">
        <v>195</v>
      </c>
      <c r="AA65" s="43"/>
      <c r="AB65" s="44">
        <v>45464.770833333336</v>
      </c>
      <c r="AC65" s="44">
        <v>45464.770833333336</v>
      </c>
      <c r="AD65" s="43"/>
      <c r="AE65" s="43">
        <v>2</v>
      </c>
      <c r="AF65" s="43" t="s">
        <v>556</v>
      </c>
      <c r="AG65" s="43" t="s">
        <v>556</v>
      </c>
      <c r="AH65" s="43" t="s">
        <v>557</v>
      </c>
      <c r="AI65" s="43" t="s">
        <v>557</v>
      </c>
      <c r="AJ65" s="43" t="s">
        <v>558</v>
      </c>
      <c r="AK65" s="43" t="s">
        <v>557</v>
      </c>
      <c r="AL65" s="46">
        <v>45644</v>
      </c>
      <c r="AM65" s="46">
        <v>45644</v>
      </c>
      <c r="AN65" s="46">
        <v>45829</v>
      </c>
      <c r="AO65" s="46">
        <v>45818</v>
      </c>
      <c r="AP65" s="46">
        <v>45878</v>
      </c>
      <c r="AQ65" s="46">
        <v>45818</v>
      </c>
      <c r="AR65" s="46">
        <v>45829</v>
      </c>
      <c r="AS65" s="46">
        <v>45829</v>
      </c>
      <c r="AT65" s="48"/>
      <c r="AU65" s="43">
        <v>1</v>
      </c>
      <c r="AV65" s="43">
        <v>0</v>
      </c>
      <c r="AW65" s="43">
        <v>0</v>
      </c>
      <c r="AX65" s="51" t="s">
        <v>559</v>
      </c>
      <c r="AY65" s="51" t="s">
        <v>221</v>
      </c>
      <c r="AZ65" s="51" t="s">
        <v>198</v>
      </c>
      <c r="BA65" s="20">
        <f t="shared" ca="1" si="48"/>
        <v>1</v>
      </c>
      <c r="BB65" s="20">
        <f t="shared" ca="1" si="48"/>
        <v>1</v>
      </c>
      <c r="BC65" s="20">
        <f t="shared" ca="1" si="48"/>
        <v>1</v>
      </c>
      <c r="BD65" s="20">
        <f t="shared" ca="1" si="48"/>
        <v>1</v>
      </c>
      <c r="BE65" s="20">
        <f t="shared" ca="1" si="48"/>
        <v>1</v>
      </c>
      <c r="BF65" s="20">
        <f t="shared" ca="1" si="48"/>
        <v>1</v>
      </c>
      <c r="BG65" s="21">
        <f t="shared" ca="1" si="48"/>
        <v>1</v>
      </c>
      <c r="BH65" s="21">
        <f t="shared" ca="1" si="48"/>
        <v>1</v>
      </c>
      <c r="BI65" s="21" t="str">
        <f t="shared" ca="1" si="48"/>
        <v/>
      </c>
      <c r="BJ65" s="22">
        <f t="shared" ca="1" si="14"/>
        <v>8</v>
      </c>
      <c r="BK65" s="21">
        <f t="shared" si="15"/>
        <v>4</v>
      </c>
      <c r="BL65" s="22">
        <f t="shared" ca="1" si="16"/>
        <v>18191</v>
      </c>
      <c r="BM65" s="22">
        <f t="shared" ca="1" si="17"/>
        <v>17100</v>
      </c>
      <c r="BN65" s="23">
        <f t="shared" ca="1" si="18"/>
        <v>1091</v>
      </c>
      <c r="BO65" s="24">
        <f t="shared" ca="1" si="19"/>
        <v>634</v>
      </c>
      <c r="BP65" s="51" t="str">
        <f>_xlfn.XLOOKUP(E65,[1]Validation!E:E,[1]Validation!F:F,"")</f>
        <v>EN11</v>
      </c>
      <c r="BQ65" s="51" t="str">
        <f>_xlfn.XLOOKUP(BP65,[1]Validation!F:F,[1]Validation!G:G,"")</f>
        <v>EN11 to EN22</v>
      </c>
      <c r="BR65" s="52" t="str">
        <f>VLOOKUP(G65,[1]Validation!$B$1:$C$9,2,0)</f>
        <v>A</v>
      </c>
      <c r="BS65" s="51">
        <f t="shared" ca="1" si="20"/>
        <v>75</v>
      </c>
      <c r="BT65" s="53">
        <f>_xlfn.XLOOKUP(B65,'[2]1. All Calls'!$R:$R,'[2]1. All Calls'!$A:$A,"",0)</f>
        <v>46175.477037037002</v>
      </c>
      <c r="BU65" s="51" t="str">
        <f>_xlfn.XLOOKUP(B65,'[2]1. All Calls'!$R:$R,'[2]1. All Calls'!$F:$F,"",0)</f>
        <v>CC-02102581</v>
      </c>
      <c r="BV65" s="51" t="str">
        <f>_xlfn.XLOOKUP(B65,'[2]1. All Calls'!$R:$R,'[2]1. All Calls'!$J:$J,"",0)</f>
        <v>Sales Call</v>
      </c>
      <c r="BW65" s="53">
        <f>_xlfn.XLOOKUP(B65,'[2]Sch Calls'!$R:$R,'[2]Sch Calls'!$A:$A,"",0)</f>
        <v>45465.460069444402</v>
      </c>
      <c r="BX65" s="51">
        <f>_xlfn.XLOOKUP(B65,'[2]Sch Calls'!$R:$R,'[2]Sch Calls'!$B:$B,"",0)</f>
        <v>14337</v>
      </c>
      <c r="BY65" s="51" t="str">
        <f t="shared" si="54"/>
        <v>19-Dec-24</v>
      </c>
      <c r="BZ65" s="51" t="str">
        <f t="shared" si="54"/>
        <v>19-Dec-24</v>
      </c>
      <c r="CA65" s="51" t="str">
        <f t="shared" si="22"/>
        <v>24-Mar-25</v>
      </c>
      <c r="CB65" s="51" t="str">
        <f t="shared" si="23"/>
        <v>09-Dec-25</v>
      </c>
      <c r="CC65" s="51" t="str">
        <f t="shared" si="24"/>
        <v>10-Aug-25</v>
      </c>
      <c r="CD65" s="51" t="str">
        <f t="shared" si="25"/>
        <v>11-Jun-25</v>
      </c>
      <c r="CE65" s="51">
        <f t="shared" ca="1" si="55"/>
        <v>711</v>
      </c>
      <c r="CF65" s="51">
        <f t="shared" ca="1" si="55"/>
        <v>711</v>
      </c>
      <c r="CG65" s="51">
        <f t="shared" ca="1" si="27"/>
        <v>711</v>
      </c>
      <c r="CH65" s="51">
        <f t="shared" ca="1" si="28"/>
        <v>722</v>
      </c>
      <c r="CI65" s="51">
        <f t="shared" ca="1" si="29"/>
        <v>1027</v>
      </c>
      <c r="CJ65" s="51">
        <f t="shared" ca="1" si="30"/>
        <v>722</v>
      </c>
      <c r="CK65" s="51">
        <f t="shared" ca="1" si="51"/>
        <v>2844</v>
      </c>
      <c r="CL65" s="51">
        <f t="shared" ca="1" si="51"/>
        <v>2844</v>
      </c>
      <c r="CM65" s="51">
        <f t="shared" ca="1" si="51"/>
        <v>2844</v>
      </c>
      <c r="CN65" s="51">
        <f t="shared" ca="1" si="51"/>
        <v>2888</v>
      </c>
      <c r="CO65" s="51">
        <f t="shared" ca="1" si="51"/>
        <v>4108</v>
      </c>
      <c r="CP65" s="51">
        <f t="shared" ca="1" si="51"/>
        <v>2888</v>
      </c>
      <c r="CQ65" s="51">
        <f t="shared" ca="1" si="52"/>
        <v>-2066</v>
      </c>
      <c r="CR65" s="51">
        <f t="shared" ca="1" si="52"/>
        <v>-2066</v>
      </c>
      <c r="CS65" s="51">
        <f t="shared" ca="1" si="52"/>
        <v>-1066</v>
      </c>
      <c r="CT65" s="51">
        <f t="shared" ca="1" si="52"/>
        <v>-1110</v>
      </c>
      <c r="CU65" s="51">
        <f t="shared" ca="1" si="52"/>
        <v>-3578</v>
      </c>
      <c r="CV65" s="54">
        <f t="shared" ca="1" si="52"/>
        <v>-1110</v>
      </c>
      <c r="CW65" s="25" t="s">
        <v>212</v>
      </c>
      <c r="CX65" s="55">
        <v>0.94</v>
      </c>
      <c r="CY65" s="55"/>
      <c r="CZ65" s="26">
        <v>0</v>
      </c>
      <c r="DA65" s="26">
        <v>0</v>
      </c>
      <c r="DB65" s="26">
        <v>0</v>
      </c>
      <c r="DC65" s="26">
        <v>0</v>
      </c>
      <c r="DD65" s="26">
        <v>0</v>
      </c>
      <c r="DE65" s="26">
        <v>0</v>
      </c>
      <c r="DF65" s="26">
        <v>0</v>
      </c>
      <c r="DG65" s="26">
        <v>0</v>
      </c>
      <c r="DH65" s="26">
        <v>0</v>
      </c>
      <c r="DI65" s="26">
        <v>0</v>
      </c>
      <c r="DJ65" s="26">
        <v>0</v>
      </c>
      <c r="DK65" s="26">
        <v>0</v>
      </c>
      <c r="DL65" s="27">
        <f t="shared" si="31"/>
        <v>46250.477037037002</v>
      </c>
      <c r="DM65" s="28">
        <f t="shared" ca="1" si="32"/>
        <v>0</v>
      </c>
      <c r="DN65" s="56">
        <f>_xlfn.XLOOKUP(B65,'[2]1. All Calls'!$R:$R,'[2]1. All Calls'!$A:$A,"",0)</f>
        <v>46175.477037037002</v>
      </c>
      <c r="DO65" s="57" t="str">
        <f ca="1">VLOOKUP(DM65,[1]Validation!$B$20:$C$25,2,0)</f>
        <v>Within 3 months</v>
      </c>
      <c r="DP65" s="58" t="str">
        <f>_xlfn.XLOOKUP(B65,'[1]Active AMCs- Dealer'!E:E,'[1]Active AMCs- Dealer'!L:L,"Not in AMC",0)</f>
        <v>Not in AMC</v>
      </c>
      <c r="DQ65" s="50" t="s">
        <v>213</v>
      </c>
      <c r="DR65" s="29" t="str">
        <f>_xlfn.XLOOKUP(B65,'[2]1. All Calls'!$R:$R,'[2]1. All Calls'!$F:$F,"",0)</f>
        <v>CC-02102581</v>
      </c>
      <c r="DS65" s="29" t="str">
        <f>_xlfn.XLOOKUP(B65,'[2]1. All Calls'!$R:$R,'[2]1. All Calls'!$AB:$AB,"",0)</f>
        <v>Sales call carried out for HMR update</v>
      </c>
      <c r="DT65" s="30">
        <f>_xlfn.XLOOKUP(DR65,'[2]1. All Calls'!$F:$F,'[2]1. All Calls'!$A:$A,"",0)</f>
        <v>46175.477037037002</v>
      </c>
      <c r="DU65" s="31">
        <f>_xlfn.XLOOKUP(DR65,'[2]1. All Calls'!$F:$F,'[2]1. All Calls'!$B:$B,"",0)</f>
        <v>19592</v>
      </c>
      <c r="DV65" s="31">
        <f>_xlfn.XLOOKUP(B65,[1]MDA_Assets!D:D,[1]MDA_Assets!N:N,"",0)</f>
        <v>16636</v>
      </c>
      <c r="DW65" s="31">
        <f>_xlfn.XLOOKUP(B65,[1]MDA_Assets!D:D,[1]MDA_Assets!O:O,"",0)</f>
        <v>2953</v>
      </c>
      <c r="DX65" s="32" t="str">
        <f>_xlfn.XLOOKUP(B65,[1]MDA_Assets!D:D,[1]MDA_Assets!Q:Q,"",0)</f>
        <v>XD</v>
      </c>
      <c r="DY65" s="33">
        <f>_xlfn.XLOOKUP(B65,[1]MDA_Assets!D:D,[1]MDA_Assets!R:R,"",0)</f>
        <v>46116</v>
      </c>
      <c r="DZ65" s="33">
        <f>_xlfn.XLOOKUP(B65,[1]MDA_Assets!D:D,[1]MDA_Assets!S:S,"",0)</f>
        <v>46116</v>
      </c>
      <c r="EA65" s="33">
        <f>_xlfn.XLOOKUP(B65,[1]MDA_Assets!D:D,[1]MDA_Assets!T:T,"",0)</f>
        <v>46116</v>
      </c>
      <c r="EB65" s="33">
        <f>_xlfn.XLOOKUP(B65,[1]MDA_Assets!D:D,[1]MDA_Assets!U:U,"",0)</f>
        <v>46116</v>
      </c>
      <c r="EC65" s="33">
        <f>_xlfn.XLOOKUP(B65,[1]MDA_Assets!D:D,[1]MDA_Assets!V:V,"",0)</f>
        <v>46116</v>
      </c>
      <c r="ED65" s="33">
        <f>_xlfn.XLOOKUP(B65,[1]MDA_Assets!D:D,[1]MDA_Assets!W:W,"",0)</f>
        <v>46116</v>
      </c>
      <c r="EE65" s="32" t="str">
        <f>_xlfn.XLOOKUP(B65,[1]MDA_Assets!D:D,[1]MDA_Assets!X:X,"",0)</f>
        <v>No</v>
      </c>
      <c r="EF65" s="33">
        <f>_xlfn.XLOOKUP(B65,[1]MDA_Assets!D:D,[1]MDA_Assets!Y:Y,"",0)</f>
        <v>45465</v>
      </c>
      <c r="EG65" s="33">
        <f>_xlfn.XLOOKUP(B65,[1]MDA_Assets!D:D,[1]MDA_Assets!Z:Z,"",0)</f>
        <v>0</v>
      </c>
      <c r="EH65" s="33">
        <f>_xlfn.XLOOKUP(B65,[1]MDA_Assets!D:D,[1]MDA_Assets!AA:AA,"",0)</f>
        <v>45465</v>
      </c>
      <c r="EI65" s="34">
        <f>_xlfn.XLOOKUP(B65,[1]MDA_Assets!D:D,[1]MDA_Assets!P:P,"",0)</f>
        <v>4</v>
      </c>
      <c r="EJ65" s="35" t="str">
        <f>_xlfn.XLOOKUP(B65,[1]MDA_Assets!D:D,[1]MDA_Assets!AB:AB,"",0)</f>
        <v>1163</v>
      </c>
      <c r="EK65" s="35" t="str">
        <f>_xlfn.XLOOKUP(B65,[1]MDA_Assets!D:D,[1]MDA_Assets!AC:AC,"",0)</f>
        <v>1163</v>
      </c>
      <c r="EL65" s="35" t="str">
        <f>_xlfn.XLOOKUP(B65,[1]MDA_Assets!D:D,[1]MDA_Assets!AD:AD,"",0)</f>
        <v>2163</v>
      </c>
      <c r="EM65" s="35" t="str">
        <f>_xlfn.XLOOKUP(B65,[1]MDA_Assets!D:D,[1]MDA_Assets!AE:AE,"",0)</f>
        <v>2163</v>
      </c>
      <c r="EN65" s="35" t="str">
        <f>_xlfn.XLOOKUP(B65,[1]MDA_Assets!D:D,[1]MDA_Assets!AF:AF,"",0)</f>
        <v>6163</v>
      </c>
      <c r="EO65" s="35" t="str">
        <f>_xlfn.XLOOKUP(B65,[1]MDA_Assets!D:D,[1]MDA_Assets!AG:AG,"",0)</f>
        <v>2163</v>
      </c>
      <c r="EP65" s="36">
        <f t="shared" si="56"/>
        <v>180</v>
      </c>
      <c r="EQ65" s="36">
        <f t="shared" si="56"/>
        <v>180</v>
      </c>
      <c r="ER65" s="36">
        <f t="shared" si="34"/>
        <v>365</v>
      </c>
      <c r="ES65" s="36">
        <f t="shared" si="35"/>
        <v>365</v>
      </c>
      <c r="ET65" s="36">
        <f t="shared" si="36"/>
        <v>730</v>
      </c>
      <c r="EU65" s="36">
        <f t="shared" si="37"/>
        <v>365</v>
      </c>
      <c r="EV65" s="36">
        <f t="shared" si="38"/>
        <v>365</v>
      </c>
      <c r="EW65" s="36" t="str">
        <f t="shared" si="3"/>
        <v/>
      </c>
      <c r="EX65" s="36">
        <f t="shared" si="4"/>
        <v>365</v>
      </c>
      <c r="EY65" s="36">
        <f t="shared" si="47"/>
        <v>5.81</v>
      </c>
      <c r="EZ65" s="36">
        <f t="shared" si="47"/>
        <v>5.81</v>
      </c>
      <c r="FA65" s="36">
        <f t="shared" si="47"/>
        <v>11.78</v>
      </c>
      <c r="FB65" s="36">
        <f t="shared" si="46"/>
        <v>11.78</v>
      </c>
      <c r="FC65" s="36">
        <f t="shared" si="46"/>
        <v>23.55</v>
      </c>
      <c r="FD65" s="36">
        <f t="shared" si="46"/>
        <v>11.78</v>
      </c>
      <c r="FE65" s="36">
        <f t="shared" si="46"/>
        <v>11.78</v>
      </c>
      <c r="FF65" s="36" t="str">
        <f t="shared" si="46"/>
        <v/>
      </c>
      <c r="FG65" s="36">
        <f t="shared" si="46"/>
        <v>11.78</v>
      </c>
      <c r="FH65" s="37" t="str" cm="1">
        <f t="array" ref="FH65">_xlfn.IFS(EY65="", "No Data", EY65&lt;0, "Negative/Future", EY65=0, "Zero Days", EY65&lt;=3, "&lt; 3 Months", EY65&lt;=6, "3 to 6 Months", EY65&lt;=9, "6 to 9 Months", EY65&lt;=12, "9 to 12 Months", EY65&lt;=15, "12 to 15 Months", EY65&lt;=18, "15 to 18 Months", EY65&lt;=24, "18 to 24 Months", EY65&gt;24, "&gt; 24 Months")</f>
        <v>3 to 6 Months</v>
      </c>
      <c r="FI65" s="37" t="str" cm="1">
        <f t="array" ref="FI65">_xlfn.IFS(EZ65="", "No Data", EZ65&lt;0, "Negative/Future", EZ65=0, "Zero Days", EZ65&lt;=3, "&lt; 3 Months", EZ65&lt;=6, "3 to 6 Months", EZ65&lt;=9, "6 to 9 Months", EZ65&lt;=12, "9 to 12 Months", EZ65&lt;=15, "12 to 15 Months", EZ65&lt;=18, "15 to 18 Months", EZ65&lt;=24, "18 to 24 Months", EZ65&gt;24, "&gt; 24 Months")</f>
        <v>3 to 6 Months</v>
      </c>
      <c r="FJ65" s="37" t="str" cm="1">
        <f t="array" ref="FJ65">_xlfn.IFS(FA65="", "No Data", FA65&lt;0, "Negative/Future", FA65=0, "Zero Days", FA65&lt;=3, "&lt; 3 Months", FA65&lt;=6, "3 to 6 Months", FA65&lt;=9, "6 to 9 Months", FA65&lt;=12, "9 to 12 Months", FA65&lt;=15, "12 to 15 Months", FA65&lt;=18, "15 to 18 Months", FA65&lt;=24, "18 to 24 Months", FA65&gt;24, "&gt; 24 Months")</f>
        <v>9 to 12 Months</v>
      </c>
      <c r="FK65" s="37" t="str" cm="1">
        <f t="array" ref="FK65">_xlfn.IFS(FB65="", "No Data", FB65&lt;0, "Negative/Future", FB65=0, "Zero Days", FB65&lt;=3, "&lt; 3 Months", FB65&lt;=6, "3 to 6 Months", FB65&lt;=9, "6 to 9 Months", FB65&lt;=12, "9 to 12 Months", FB65&lt;=15, "12 to 15 Months", FB65&lt;=18, "15 to 18 Months", FB65&lt;=24, "18 to 24 Months", FB65&gt;24, "&gt; 24 Months")</f>
        <v>9 to 12 Months</v>
      </c>
      <c r="FL65" s="37" t="str" cm="1">
        <f t="array" ref="FL65">_xlfn.IFS(FC65="", "No Data", FC65&lt;0, "Negative/Future", FC65=0, "Zero Days", FC65&lt;=3, "&lt; 3 Months", FC65&lt;=6, "3 to 6 Months", FC65&lt;=9, "6 to 9 Months", FC65&lt;=12, "9 to 12 Months", FC65&lt;=15, "12 to 15 Months", FC65&lt;=18, "15 to 18 Months", FC65&lt;=24, "18 to 24 Months", FC65&gt;24, "&gt; 24 Months")</f>
        <v>18 to 24 Months</v>
      </c>
      <c r="FM65" s="37" t="str" cm="1">
        <f t="array" ref="FM65">_xlfn.IFS(FD65="", "No Data", FD65&lt;0, "Negative/Future", FD65=0, "Zero Days", FD65&lt;=3, "&lt; 3 Months", FD65&lt;=6, "3 to 6 Months", FD65&lt;=9, "6 to 9 Months", FD65&lt;=12, "9 to 12 Months", FD65&lt;=15, "12 to 15 Months", FD65&lt;=18, "15 to 18 Months", FD65&lt;=24, "18 to 24 Months", FD65&gt;24, "&gt; 24 Months")</f>
        <v>9 to 12 Months</v>
      </c>
      <c r="FN65" s="37" t="str" cm="1">
        <f t="array" ref="FN65">_xlfn.IFS(FE65="", "No Data", FE65&lt;0, "Negative/Future", FE65=0, "Zero Days", FE65&lt;=3, "&lt; 3 Months", FE65&lt;=6, "3 to 6 Months", FE65&lt;=9, "6 to 9 Months", FE65&lt;=12, "9 to 12 Months", FE65&lt;=15, "12 to 15 Months", FE65&lt;=18, "15 to 18 Months", FE65&lt;=24, "18 to 24 Months", FE65&gt;24, "&gt; 24 Months")</f>
        <v>9 to 12 Months</v>
      </c>
      <c r="FO65" s="37" t="str" cm="1">
        <f t="array" ref="FO65">_xlfn.IFS(FG65="", "No Data", FG65&lt;0, "Negative/Future", FG65=0, "Zero Days", FG65&lt;=3, "&lt; 3 Months", FG65&lt;=6, "3 to 6 Months", FG65&lt;=9, "6 to 9 Months", FG65&lt;=12, "9 to 12 Months", FG65&lt;=15, "12 to 15 Months", FG65&lt;=18, "15 to 18 Months", FG65&lt;=24, "18 to 24 Months", FG65&gt;24, "&gt; 24 Months")</f>
        <v>9 to 12 Months</v>
      </c>
      <c r="FP65" s="37" t="str" cm="1">
        <f t="array" ref="FP65">_xlfn.IFS(FF65="", "No Data", FF65&lt;0, "Negative/Future", FF65=0, "Zero Days", FF65&lt;=3, "&lt; 3 Months", FF65&lt;=6, "3 to 6 Months", FF65&lt;=9, "6 to 9 Months", FF65&lt;=12, "9 to 12 Months", FF65&lt;=15, "12 to 15 Months", FF65&lt;=18, "15 to 18 Months", FF65&lt;=24, "18 to 24 Months", FF65&gt;24, "&gt; 24 Months")</f>
        <v>No Data</v>
      </c>
      <c r="FQ65" s="29" t="s">
        <v>560</v>
      </c>
      <c r="FR65" s="29">
        <v>9835391288</v>
      </c>
      <c r="FS65" s="38" t="str">
        <f>VLOOKUP(_xlfn.XLOOKUP(B65,[1]MDA_Assets!D:D,[1]MDA_Assets!I:I,"",0),[1]Validation!$B$1:$C$8,2,0)</f>
        <v>A</v>
      </c>
      <c r="FT65" s="38" t="s">
        <v>296</v>
      </c>
      <c r="FU65" s="31" t="str">
        <f>_xlfn.XLOOKUP(B65,[1]MDA_Assets!D:D,[1]MDA_Assets!X:X,"",0)</f>
        <v>No</v>
      </c>
      <c r="FV65" s="39">
        <v>8</v>
      </c>
      <c r="FW65" s="39">
        <v>0</v>
      </c>
      <c r="FX65" s="39">
        <v>0</v>
      </c>
      <c r="FY65" s="39">
        <v>1</v>
      </c>
      <c r="FZ65" s="40">
        <f t="shared" si="53"/>
        <v>46296</v>
      </c>
      <c r="GA65" s="40">
        <f t="shared" si="53"/>
        <v>46296</v>
      </c>
      <c r="GB65" s="40">
        <f t="shared" si="7"/>
        <v>46481</v>
      </c>
      <c r="GC65" s="40">
        <f t="shared" si="8"/>
        <v>46481</v>
      </c>
      <c r="GD65" s="40">
        <f t="shared" si="9"/>
        <v>46846</v>
      </c>
      <c r="GE65" s="40">
        <f t="shared" si="10"/>
        <v>46481</v>
      </c>
      <c r="GF65" s="40">
        <f t="shared" si="57"/>
        <v>45830</v>
      </c>
      <c r="GG65" s="40" t="str">
        <f t="shared" si="57"/>
        <v/>
      </c>
      <c r="GH65" s="40">
        <f t="shared" si="57"/>
        <v>45830</v>
      </c>
      <c r="GI65" s="39">
        <f t="shared" si="40"/>
        <v>2</v>
      </c>
      <c r="GJ65" s="39">
        <f t="shared" si="41"/>
        <v>0</v>
      </c>
      <c r="GK65" s="39">
        <f t="shared" si="42"/>
        <v>0</v>
      </c>
      <c r="GL65" s="39">
        <f t="shared" si="43"/>
        <v>6</v>
      </c>
    </row>
    <row r="66" spans="1:194" x14ac:dyDescent="0.25">
      <c r="A66" s="19">
        <v>70</v>
      </c>
      <c r="B66" s="43" t="s">
        <v>561</v>
      </c>
      <c r="C66" s="43" t="s">
        <v>186</v>
      </c>
      <c r="D66" s="43" t="s">
        <v>187</v>
      </c>
      <c r="E66" s="43" t="s">
        <v>562</v>
      </c>
      <c r="F66" s="43" t="s">
        <v>488</v>
      </c>
      <c r="G66" s="43" t="s">
        <v>243</v>
      </c>
      <c r="H66" s="43" t="s">
        <v>291</v>
      </c>
      <c r="I66" s="43" t="s">
        <v>192</v>
      </c>
      <c r="J66" s="44">
        <f t="shared" si="12"/>
        <v>44753.770833333336</v>
      </c>
      <c r="K66" s="44">
        <v>44389.770833333336</v>
      </c>
      <c r="L66" s="44">
        <v>43904</v>
      </c>
      <c r="M66" s="43" t="s">
        <v>2098</v>
      </c>
      <c r="N66" s="43" t="s">
        <v>193</v>
      </c>
      <c r="O66" s="44">
        <v>46049.489085648151</v>
      </c>
      <c r="P66" s="43">
        <v>21968</v>
      </c>
      <c r="Q66" s="43">
        <v>10984</v>
      </c>
      <c r="R66" s="43">
        <v>10984</v>
      </c>
      <c r="S66" s="43" t="s">
        <v>194</v>
      </c>
      <c r="T66" s="44">
        <v>46030.770833333336</v>
      </c>
      <c r="U66" s="44">
        <v>46030.770833333336</v>
      </c>
      <c r="V66" s="44">
        <v>46030.770833333336</v>
      </c>
      <c r="W66" s="44">
        <v>46030.770833333336</v>
      </c>
      <c r="X66" s="44">
        <v>46030.770833333336</v>
      </c>
      <c r="Y66" s="44">
        <v>46030.770833333336</v>
      </c>
      <c r="Z66" s="43" t="s">
        <v>195</v>
      </c>
      <c r="AA66" s="43"/>
      <c r="AB66" s="43"/>
      <c r="AC66" s="43"/>
      <c r="AD66" s="43"/>
      <c r="AE66" s="43">
        <v>6</v>
      </c>
      <c r="AF66" s="43" t="s">
        <v>2099</v>
      </c>
      <c r="AG66" s="43" t="s">
        <v>2099</v>
      </c>
      <c r="AH66" s="43" t="s">
        <v>2100</v>
      </c>
      <c r="AI66" s="43" t="s">
        <v>2100</v>
      </c>
      <c r="AJ66" s="43" t="s">
        <v>2101</v>
      </c>
      <c r="AK66" s="43" t="s">
        <v>2099</v>
      </c>
      <c r="AL66" s="47">
        <v>46395</v>
      </c>
      <c r="AM66" s="47">
        <v>46210</v>
      </c>
      <c r="AN66" s="47">
        <v>46760</v>
      </c>
      <c r="AO66" s="47">
        <v>46760</v>
      </c>
      <c r="AP66" s="47">
        <v>46760</v>
      </c>
      <c r="AQ66" s="47">
        <v>46395</v>
      </c>
      <c r="AR66" s="48"/>
      <c r="AS66" s="48"/>
      <c r="AT66" s="48"/>
      <c r="AU66" s="43">
        <v>0</v>
      </c>
      <c r="AV66" s="43">
        <v>0</v>
      </c>
      <c r="AW66" s="43">
        <v>0</v>
      </c>
      <c r="AX66" s="51" t="s">
        <v>237</v>
      </c>
      <c r="AY66" s="51" t="s">
        <v>237</v>
      </c>
      <c r="AZ66" s="51" t="s">
        <v>198</v>
      </c>
      <c r="BA66" s="20">
        <f t="shared" ca="1" si="48"/>
        <v>0</v>
      </c>
      <c r="BB66" s="20">
        <f t="shared" ca="1" si="48"/>
        <v>0</v>
      </c>
      <c r="BC66" s="20">
        <f t="shared" ca="1" si="48"/>
        <v>0</v>
      </c>
      <c r="BD66" s="20">
        <f t="shared" ca="1" si="48"/>
        <v>0</v>
      </c>
      <c r="BE66" s="20">
        <f t="shared" ca="1" si="48"/>
        <v>0</v>
      </c>
      <c r="BF66" s="20">
        <f t="shared" ca="1" si="48"/>
        <v>0</v>
      </c>
      <c r="BG66" s="21" t="str">
        <f t="shared" ca="1" si="48"/>
        <v/>
      </c>
      <c r="BH66" s="21" t="str">
        <f t="shared" ca="1" si="48"/>
        <v/>
      </c>
      <c r="BI66" s="21" t="str">
        <f t="shared" ca="1" si="48"/>
        <v/>
      </c>
      <c r="BJ66" s="22">
        <f t="shared" ca="1" si="14"/>
        <v>0</v>
      </c>
      <c r="BK66" s="21">
        <f t="shared" si="15"/>
        <v>6</v>
      </c>
      <c r="BL66" s="22">
        <f t="shared" ca="1" si="16"/>
        <v>22727</v>
      </c>
      <c r="BM66" s="22">
        <f t="shared" ca="1" si="17"/>
        <v>11364</v>
      </c>
      <c r="BN66" s="23">
        <f t="shared" ca="1" si="18"/>
        <v>11363</v>
      </c>
      <c r="BO66" s="24">
        <f t="shared" ca="1" si="19"/>
        <v>759</v>
      </c>
      <c r="BP66" s="51" t="str">
        <f>_xlfn.XLOOKUP(E66,[1]Validation!E:E,[1]Validation!F:F,"")</f>
        <v>EG55</v>
      </c>
      <c r="BQ66" s="51" t="str">
        <f>_xlfn.XLOOKUP(BP66,[1]Validation!F:F,[1]Validation!G:G,"")</f>
        <v>EG55 to EG75</v>
      </c>
      <c r="BR66" s="52" t="str">
        <f>VLOOKUP(G66,[1]Validation!$B$1:$C$9,2,0)</f>
        <v>A</v>
      </c>
      <c r="BS66" s="51">
        <f t="shared" ca="1" si="20"/>
        <v>59</v>
      </c>
      <c r="BT66" s="53">
        <f>_xlfn.XLOOKUP(B66,'[2]1. All Calls'!$R:$R,'[2]1. All Calls'!$A:$A,"",0)</f>
        <v>46049.717685185198</v>
      </c>
      <c r="BU66" s="51" t="str">
        <f>_xlfn.XLOOKUP(B66,'[2]1. All Calls'!$R:$R,'[2]1. All Calls'!$F:$F,"",0)</f>
        <v>CC-01954783</v>
      </c>
      <c r="BV66" s="51" t="str">
        <f>_xlfn.XLOOKUP(B66,'[2]1. All Calls'!$R:$R,'[2]1. All Calls'!$J:$J,"",0)</f>
        <v>Sales Call</v>
      </c>
      <c r="BW66" s="53" t="str">
        <f>_xlfn.XLOOKUP(B66,'[2]Sch Calls'!$R:$R,'[2]Sch Calls'!$A:$A,"",0)</f>
        <v/>
      </c>
      <c r="BX66" s="51" t="str">
        <f>_xlfn.XLOOKUP(B66,'[2]Sch Calls'!$R:$R,'[2]Sch Calls'!$B:$B,"",0)</f>
        <v/>
      </c>
      <c r="BY66" s="51" t="str">
        <f t="shared" si="54"/>
        <v>08-Jul-26</v>
      </c>
      <c r="BZ66" s="51" t="str">
        <f t="shared" si="54"/>
        <v>08-Jul-26</v>
      </c>
      <c r="CA66" s="51" t="str">
        <f t="shared" si="22"/>
        <v>11-Oct-26</v>
      </c>
      <c r="CB66" s="51" t="str">
        <f t="shared" si="23"/>
        <v>09-Jul-27</v>
      </c>
      <c r="CC66" s="51" t="str">
        <f t="shared" si="24"/>
        <v>09-Jan-28</v>
      </c>
      <c r="CD66" s="51" t="str">
        <f t="shared" si="25"/>
        <v>09-Jan-27</v>
      </c>
      <c r="CE66" s="51">
        <f t="shared" ca="1" si="55"/>
        <v>145</v>
      </c>
      <c r="CF66" s="51">
        <f t="shared" ca="1" si="55"/>
        <v>145</v>
      </c>
      <c r="CG66" s="51">
        <f t="shared" ca="1" si="27"/>
        <v>145</v>
      </c>
      <c r="CH66" s="51">
        <f t="shared" ca="1" si="28"/>
        <v>145</v>
      </c>
      <c r="CI66" s="51">
        <f t="shared" ca="1" si="29"/>
        <v>145</v>
      </c>
      <c r="CJ66" s="51">
        <f t="shared" ca="1" si="30"/>
        <v>145</v>
      </c>
      <c r="CK66" s="51">
        <f t="shared" ca="1" si="51"/>
        <v>870</v>
      </c>
      <c r="CL66" s="51">
        <f t="shared" ca="1" si="51"/>
        <v>870</v>
      </c>
      <c r="CM66" s="51">
        <f t="shared" ca="1" si="51"/>
        <v>870</v>
      </c>
      <c r="CN66" s="51">
        <f t="shared" ca="1" si="51"/>
        <v>870</v>
      </c>
      <c r="CO66" s="51">
        <f t="shared" ca="1" si="51"/>
        <v>870</v>
      </c>
      <c r="CP66" s="51">
        <f t="shared" ca="1" si="51"/>
        <v>870</v>
      </c>
      <c r="CQ66" s="51">
        <f t="shared" ca="1" si="52"/>
        <v>3050</v>
      </c>
      <c r="CR66" s="51">
        <f t="shared" ca="1" si="52"/>
        <v>3050</v>
      </c>
      <c r="CS66" s="51">
        <f t="shared" ca="1" si="52"/>
        <v>5050</v>
      </c>
      <c r="CT66" s="51">
        <f t="shared" ca="1" si="52"/>
        <v>5050</v>
      </c>
      <c r="CU66" s="51">
        <f t="shared" ca="1" si="52"/>
        <v>7050</v>
      </c>
      <c r="CV66" s="54">
        <f t="shared" ca="1" si="52"/>
        <v>3050</v>
      </c>
      <c r="CW66" s="25" t="s">
        <v>212</v>
      </c>
      <c r="CX66" s="55">
        <v>0.5</v>
      </c>
      <c r="CY66" s="55"/>
      <c r="CZ66" s="26">
        <v>0</v>
      </c>
      <c r="DA66" s="26">
        <v>0</v>
      </c>
      <c r="DB66" s="26">
        <v>0</v>
      </c>
      <c r="DC66" s="26">
        <v>0</v>
      </c>
      <c r="DD66" s="26">
        <v>0</v>
      </c>
      <c r="DE66" s="26">
        <v>0</v>
      </c>
      <c r="DF66" s="26">
        <v>0</v>
      </c>
      <c r="DG66" s="26">
        <v>0</v>
      </c>
      <c r="DH66" s="26">
        <v>0</v>
      </c>
      <c r="DI66" s="26">
        <v>0</v>
      </c>
      <c r="DJ66" s="26">
        <v>0</v>
      </c>
      <c r="DK66" s="26">
        <v>0</v>
      </c>
      <c r="DL66" s="27">
        <f t="shared" si="31"/>
        <v>46124.717685185198</v>
      </c>
      <c r="DM66" s="28">
        <f t="shared" ca="1" si="32"/>
        <v>1</v>
      </c>
      <c r="DN66" s="56">
        <f>_xlfn.XLOOKUP(B66,'[2]1. All Calls'!$R:$R,'[2]1. All Calls'!$A:$A,"",0)</f>
        <v>46049.717685185198</v>
      </c>
      <c r="DO66" s="57" t="str">
        <f ca="1">VLOOKUP(DM66,[1]Validation!$B$20:$C$25,2,0)</f>
        <v>Above 3 months</v>
      </c>
      <c r="DP66" s="58" t="str">
        <f>_xlfn.XLOOKUP(B66,'[1]Active AMCs- Dealer'!E:E,'[1]Active AMCs- Dealer'!L:L,"Not in AMC",0)</f>
        <v>Not in AMC</v>
      </c>
      <c r="DQ66" s="50" t="s">
        <v>238</v>
      </c>
      <c r="DR66" s="29" t="str">
        <f>_xlfn.XLOOKUP(B66,'[2]1. All Calls'!$R:$R,'[2]1. All Calls'!$F:$F,"",0)</f>
        <v>CC-01954783</v>
      </c>
      <c r="DS66" s="29" t="str">
        <f>_xlfn.XLOOKUP(B66,'[2]1. All Calls'!$R:$R,'[2]1. All Calls'!$AB:$AB,"",0)</f>
        <v>Sales call carried out for HMR update</v>
      </c>
      <c r="DT66" s="30">
        <f>_xlfn.XLOOKUP(DR66,'[2]1. All Calls'!$F:$F,'[2]1. All Calls'!$A:$A,"",0)</f>
        <v>46049.717685185198</v>
      </c>
      <c r="DU66" s="31">
        <f>_xlfn.XLOOKUP(DR66,'[2]1. All Calls'!$F:$F,'[2]1. All Calls'!$B:$B,"",0)</f>
        <v>21968</v>
      </c>
      <c r="DV66" s="31">
        <f>_xlfn.XLOOKUP(B66,[1]MDA_Assets!D:D,[1]MDA_Assets!N:N,"",0)</f>
        <v>10984</v>
      </c>
      <c r="DW66" s="31">
        <f>_xlfn.XLOOKUP(B66,[1]MDA_Assets!D:D,[1]MDA_Assets!O:O,"",0)</f>
        <v>10984</v>
      </c>
      <c r="DX66" s="32" t="str">
        <f>_xlfn.XLOOKUP(B66,[1]MDA_Assets!D:D,[1]MDA_Assets!Q:Q,"",0)</f>
        <v>Synthetic</v>
      </c>
      <c r="DY66" s="33">
        <f>_xlfn.XLOOKUP(B66,[1]MDA_Assets!D:D,[1]MDA_Assets!R:R,"",0)</f>
        <v>46031</v>
      </c>
      <c r="DZ66" s="33">
        <f>_xlfn.XLOOKUP(B66,[1]MDA_Assets!D:D,[1]MDA_Assets!S:S,"",0)</f>
        <v>46031</v>
      </c>
      <c r="EA66" s="33">
        <f>_xlfn.XLOOKUP(B66,[1]MDA_Assets!D:D,[1]MDA_Assets!T:T,"",0)</f>
        <v>46031</v>
      </c>
      <c r="EB66" s="33">
        <f>_xlfn.XLOOKUP(B66,[1]MDA_Assets!D:D,[1]MDA_Assets!U:U,"",0)</f>
        <v>46031</v>
      </c>
      <c r="EC66" s="33">
        <f>_xlfn.XLOOKUP(B66,[1]MDA_Assets!D:D,[1]MDA_Assets!V:V,"",0)</f>
        <v>46031</v>
      </c>
      <c r="ED66" s="33">
        <f>_xlfn.XLOOKUP(B66,[1]MDA_Assets!D:D,[1]MDA_Assets!W:W,"",0)</f>
        <v>46031</v>
      </c>
      <c r="EE66" s="32" t="str">
        <f>_xlfn.XLOOKUP(B66,[1]MDA_Assets!D:D,[1]MDA_Assets!X:X,"",0)</f>
        <v>No</v>
      </c>
      <c r="EF66" s="33">
        <f>_xlfn.XLOOKUP(B66,[1]MDA_Assets!D:D,[1]MDA_Assets!Y:Y,"",0)</f>
        <v>0</v>
      </c>
      <c r="EG66" s="33">
        <f>_xlfn.XLOOKUP(B66,[1]MDA_Assets!D:D,[1]MDA_Assets!Z:Z,"",0)</f>
        <v>0</v>
      </c>
      <c r="EH66" s="33">
        <f>_xlfn.XLOOKUP(B66,[1]MDA_Assets!D:D,[1]MDA_Assets!AA:AA,"",0)</f>
        <v>0</v>
      </c>
      <c r="EI66" s="34">
        <f>_xlfn.XLOOKUP(B66,[1]MDA_Assets!D:D,[1]MDA_Assets!P:P,"",0)</f>
        <v>6</v>
      </c>
      <c r="EJ66" s="35" t="str">
        <f>_xlfn.XLOOKUP(B66,[1]MDA_Assets!D:D,[1]MDA_Assets!AB:AB,"",0)</f>
        <v>3920</v>
      </c>
      <c r="EK66" s="35" t="str">
        <f>_xlfn.XLOOKUP(B66,[1]MDA_Assets!D:D,[1]MDA_Assets!AC:AC,"",0)</f>
        <v>3920</v>
      </c>
      <c r="EL66" s="35" t="str">
        <f>_xlfn.XLOOKUP(B66,[1]MDA_Assets!D:D,[1]MDA_Assets!AD:AD,"",0)</f>
        <v>5920</v>
      </c>
      <c r="EM66" s="35" t="str">
        <f>_xlfn.XLOOKUP(B66,[1]MDA_Assets!D:D,[1]MDA_Assets!AE:AE,"",0)</f>
        <v>5920</v>
      </c>
      <c r="EN66" s="35" t="str">
        <f>_xlfn.XLOOKUP(B66,[1]MDA_Assets!D:D,[1]MDA_Assets!AF:AF,"",0)</f>
        <v>7920</v>
      </c>
      <c r="EO66" s="35" t="str">
        <f>_xlfn.XLOOKUP(B66,[1]MDA_Assets!D:D,[1]MDA_Assets!AG:AG,"",0)</f>
        <v>3920</v>
      </c>
      <c r="EP66" s="36">
        <f t="shared" si="56"/>
        <v>365</v>
      </c>
      <c r="EQ66" s="36">
        <f t="shared" si="56"/>
        <v>180</v>
      </c>
      <c r="ER66" s="36">
        <f t="shared" si="34"/>
        <v>730</v>
      </c>
      <c r="ES66" s="36">
        <f t="shared" si="35"/>
        <v>730</v>
      </c>
      <c r="ET66" s="36">
        <f t="shared" si="36"/>
        <v>730</v>
      </c>
      <c r="EU66" s="36">
        <f t="shared" si="37"/>
        <v>365</v>
      </c>
      <c r="EV66" s="36" t="str">
        <f t="shared" si="38"/>
        <v/>
      </c>
      <c r="EW66" s="36" t="str">
        <f t="shared" ref="EW66:EW129" si="58">IF(AT66&gt;1,ROUNDUP(SUM(AT66-AD66),0),"")</f>
        <v/>
      </c>
      <c r="EX66" s="36" t="str">
        <f t="shared" ref="EX66:EX129" si="59">IF(AS66&gt;1,ROUNDUP(SUM(AS66-AC66),0),"")</f>
        <v/>
      </c>
      <c r="EY66" s="36">
        <f t="shared" si="47"/>
        <v>11.78</v>
      </c>
      <c r="EZ66" s="36">
        <f t="shared" si="47"/>
        <v>5.81</v>
      </c>
      <c r="FA66" s="36">
        <f t="shared" si="47"/>
        <v>23.55</v>
      </c>
      <c r="FB66" s="36">
        <f t="shared" si="46"/>
        <v>23.55</v>
      </c>
      <c r="FC66" s="36">
        <f t="shared" si="46"/>
        <v>23.55</v>
      </c>
      <c r="FD66" s="36">
        <f t="shared" si="46"/>
        <v>11.78</v>
      </c>
      <c r="FE66" s="36" t="str">
        <f t="shared" si="46"/>
        <v/>
      </c>
      <c r="FF66" s="36" t="str">
        <f t="shared" si="46"/>
        <v/>
      </c>
      <c r="FG66" s="36" t="str">
        <f t="shared" si="46"/>
        <v/>
      </c>
      <c r="FH66" s="37" t="str" cm="1">
        <f t="array" ref="FH66">_xlfn.IFS(EY66="", "No Data", EY66&lt;0, "Negative/Future", EY66=0, "Zero Days", EY66&lt;=3, "&lt; 3 Months", EY66&lt;=6, "3 to 6 Months", EY66&lt;=9, "6 to 9 Months", EY66&lt;=12, "9 to 12 Months", EY66&lt;=15, "12 to 15 Months", EY66&lt;=18, "15 to 18 Months", EY66&lt;=24, "18 to 24 Months", EY66&gt;24, "&gt; 24 Months")</f>
        <v>9 to 12 Months</v>
      </c>
      <c r="FI66" s="37" t="str" cm="1">
        <f t="array" ref="FI66">_xlfn.IFS(EZ66="", "No Data", EZ66&lt;0, "Negative/Future", EZ66=0, "Zero Days", EZ66&lt;=3, "&lt; 3 Months", EZ66&lt;=6, "3 to 6 Months", EZ66&lt;=9, "6 to 9 Months", EZ66&lt;=12, "9 to 12 Months", EZ66&lt;=15, "12 to 15 Months", EZ66&lt;=18, "15 to 18 Months", EZ66&lt;=24, "18 to 24 Months", EZ66&gt;24, "&gt; 24 Months")</f>
        <v>3 to 6 Months</v>
      </c>
      <c r="FJ66" s="37" t="str" cm="1">
        <f t="array" ref="FJ66">_xlfn.IFS(FA66="", "No Data", FA66&lt;0, "Negative/Future", FA66=0, "Zero Days", FA66&lt;=3, "&lt; 3 Months", FA66&lt;=6, "3 to 6 Months", FA66&lt;=9, "6 to 9 Months", FA66&lt;=12, "9 to 12 Months", FA66&lt;=15, "12 to 15 Months", FA66&lt;=18, "15 to 18 Months", FA66&lt;=24, "18 to 24 Months", FA66&gt;24, "&gt; 24 Months")</f>
        <v>18 to 24 Months</v>
      </c>
      <c r="FK66" s="37" t="str" cm="1">
        <f t="array" ref="FK66">_xlfn.IFS(FB66="", "No Data", FB66&lt;0, "Negative/Future", FB66=0, "Zero Days", FB66&lt;=3, "&lt; 3 Months", FB66&lt;=6, "3 to 6 Months", FB66&lt;=9, "6 to 9 Months", FB66&lt;=12, "9 to 12 Months", FB66&lt;=15, "12 to 15 Months", FB66&lt;=18, "15 to 18 Months", FB66&lt;=24, "18 to 24 Months", FB66&gt;24, "&gt; 24 Months")</f>
        <v>18 to 24 Months</v>
      </c>
      <c r="FL66" s="37" t="str" cm="1">
        <f t="array" ref="FL66">_xlfn.IFS(FC66="", "No Data", FC66&lt;0, "Negative/Future", FC66=0, "Zero Days", FC66&lt;=3, "&lt; 3 Months", FC66&lt;=6, "3 to 6 Months", FC66&lt;=9, "6 to 9 Months", FC66&lt;=12, "9 to 12 Months", FC66&lt;=15, "12 to 15 Months", FC66&lt;=18, "15 to 18 Months", FC66&lt;=24, "18 to 24 Months", FC66&gt;24, "&gt; 24 Months")</f>
        <v>18 to 24 Months</v>
      </c>
      <c r="FM66" s="37" t="str" cm="1">
        <f t="array" ref="FM66">_xlfn.IFS(FD66="", "No Data", FD66&lt;0, "Negative/Future", FD66=0, "Zero Days", FD66&lt;=3, "&lt; 3 Months", FD66&lt;=6, "3 to 6 Months", FD66&lt;=9, "6 to 9 Months", FD66&lt;=12, "9 to 12 Months", FD66&lt;=15, "12 to 15 Months", FD66&lt;=18, "15 to 18 Months", FD66&lt;=24, "18 to 24 Months", FD66&gt;24, "&gt; 24 Months")</f>
        <v>9 to 12 Months</v>
      </c>
      <c r="FN66" s="37" t="str" cm="1">
        <f t="array" ref="FN66">_xlfn.IFS(FE66="", "No Data", FE66&lt;0, "Negative/Future", FE66=0, "Zero Days", FE66&lt;=3, "&lt; 3 Months", FE66&lt;=6, "3 to 6 Months", FE66&lt;=9, "6 to 9 Months", FE66&lt;=12, "9 to 12 Months", FE66&lt;=15, "12 to 15 Months", FE66&lt;=18, "15 to 18 Months", FE66&lt;=24, "18 to 24 Months", FE66&gt;24, "&gt; 24 Months")</f>
        <v>No Data</v>
      </c>
      <c r="FO66" s="37" t="str" cm="1">
        <f t="array" ref="FO66">_xlfn.IFS(FG66="", "No Data", FG66&lt;0, "Negative/Future", FG66=0, "Zero Days", FG66&lt;=3, "&lt; 3 Months", FG66&lt;=6, "3 to 6 Months", FG66&lt;=9, "6 to 9 Months", FG66&lt;=12, "9 to 12 Months", FG66&lt;=15, "12 to 15 Months", FG66&lt;=18, "15 to 18 Months", FG66&lt;=24, "18 to 24 Months", FG66&gt;24, "&gt; 24 Months")</f>
        <v>No Data</v>
      </c>
      <c r="FP66" s="37" t="str" cm="1">
        <f t="array" ref="FP66">_xlfn.IFS(FF66="", "No Data", FF66&lt;0, "Negative/Future", FF66=0, "Zero Days", FF66&lt;=3, "&lt; 3 Months", FF66&lt;=6, "3 to 6 Months", FF66&lt;=9, "6 to 9 Months", FF66&lt;=12, "9 to 12 Months", FF66&lt;=15, "12 to 15 Months", FF66&lt;=18, "15 to 18 Months", FF66&lt;=24, "18 to 24 Months", FF66&gt;24, "&gt; 24 Months")</f>
        <v>No Data</v>
      </c>
      <c r="FQ66" s="29" t="s">
        <v>564</v>
      </c>
      <c r="FR66" s="29">
        <v>6205951815</v>
      </c>
      <c r="FS66" s="38" t="str">
        <f>VLOOKUP(_xlfn.XLOOKUP(B66,[1]MDA_Assets!D:D,[1]MDA_Assets!I:I,"",0),[1]Validation!$B$1:$C$8,2,0)</f>
        <v>A</v>
      </c>
      <c r="FT66" s="38" t="s">
        <v>296</v>
      </c>
      <c r="FU66" s="31" t="str">
        <f>_xlfn.XLOOKUP(B66,[1]MDA_Assets!D:D,[1]MDA_Assets!X:X,"",0)</f>
        <v>No</v>
      </c>
      <c r="FV66" s="39">
        <v>0</v>
      </c>
      <c r="FW66" s="39">
        <v>0</v>
      </c>
      <c r="FX66" s="39">
        <v>0</v>
      </c>
      <c r="FY66" s="39">
        <v>9</v>
      </c>
      <c r="FZ66" s="40">
        <f t="shared" si="53"/>
        <v>46396</v>
      </c>
      <c r="GA66" s="40">
        <f t="shared" si="53"/>
        <v>46211</v>
      </c>
      <c r="GB66" s="40">
        <f t="shared" ref="GB66:GB129" si="60">IFERROR(IF(DY66&lt;&gt;"",SUM(DY66+ER66),SUM(DY66+365)),"")</f>
        <v>46761</v>
      </c>
      <c r="GC66" s="40">
        <f t="shared" ref="GC66:GC129" si="61">IFERROR(IF(EB66&lt;&gt;"",SUM(EB66+ES66),SUM(EB66+365)),"")</f>
        <v>46761</v>
      </c>
      <c r="GD66" s="40">
        <f t="shared" ref="GD66:GD129" si="62">IFERROR(IF(EC66&lt;&gt;"",SUM(EC66+ET66),SUM(EC66+730)),"")</f>
        <v>46761</v>
      </c>
      <c r="GE66" s="40">
        <f t="shared" ref="GE66:GE129" si="63">IFERROR(IF(ED66&lt;&gt;"",SUM(ED66+EU66),SUM(ED66+365)),"")</f>
        <v>46396</v>
      </c>
      <c r="GF66" s="40" t="str">
        <f t="shared" si="57"/>
        <v/>
      </c>
      <c r="GG66" s="40" t="str">
        <f t="shared" si="57"/>
        <v/>
      </c>
      <c r="GH66" s="40" t="str">
        <f t="shared" si="57"/>
        <v/>
      </c>
      <c r="GI66" s="39">
        <f t="shared" si="40"/>
        <v>0</v>
      </c>
      <c r="GJ66" s="39">
        <f t="shared" si="41"/>
        <v>0</v>
      </c>
      <c r="GK66" s="39">
        <f t="shared" si="42"/>
        <v>0</v>
      </c>
      <c r="GL66" s="39">
        <f t="shared" si="43"/>
        <v>6</v>
      </c>
    </row>
    <row r="67" spans="1:194" x14ac:dyDescent="0.25">
      <c r="A67" s="19">
        <v>71</v>
      </c>
      <c r="B67" s="43" t="s">
        <v>565</v>
      </c>
      <c r="C67" s="43" t="s">
        <v>186</v>
      </c>
      <c r="D67" s="43" t="s">
        <v>187</v>
      </c>
      <c r="E67" s="43" t="s">
        <v>562</v>
      </c>
      <c r="F67" s="43" t="s">
        <v>488</v>
      </c>
      <c r="G67" s="43" t="s">
        <v>243</v>
      </c>
      <c r="H67" s="43" t="s">
        <v>291</v>
      </c>
      <c r="I67" s="43" t="s">
        <v>192</v>
      </c>
      <c r="J67" s="44">
        <f t="shared" ref="J67:J130" si="64">IF(K67&lt;&gt;"",SUM(K67+365)-1,"")</f>
        <v>44654.770833333336</v>
      </c>
      <c r="K67" s="44">
        <v>44290.770833333336</v>
      </c>
      <c r="L67" s="44">
        <v>43904</v>
      </c>
      <c r="M67" s="43" t="s">
        <v>2102</v>
      </c>
      <c r="N67" s="43" t="s">
        <v>193</v>
      </c>
      <c r="O67" s="44">
        <v>46049.492685185185</v>
      </c>
      <c r="P67" s="43">
        <v>27735</v>
      </c>
      <c r="Q67" s="43">
        <v>8875</v>
      </c>
      <c r="R67" s="43">
        <v>18860</v>
      </c>
      <c r="S67" s="43" t="s">
        <v>194</v>
      </c>
      <c r="T67" s="44">
        <v>46030.770833333336</v>
      </c>
      <c r="U67" s="44">
        <v>46030.770833333336</v>
      </c>
      <c r="V67" s="44">
        <v>46030.770833333336</v>
      </c>
      <c r="W67" s="44">
        <v>46030.770833333336</v>
      </c>
      <c r="X67" s="44">
        <v>46030.770833333336</v>
      </c>
      <c r="Y67" s="44">
        <v>46030.770833333336</v>
      </c>
      <c r="Z67" s="43" t="s">
        <v>195</v>
      </c>
      <c r="AA67" s="43"/>
      <c r="AB67" s="43"/>
      <c r="AC67" s="43"/>
      <c r="AD67" s="43"/>
      <c r="AE67" s="43">
        <v>6</v>
      </c>
      <c r="AF67" s="43" t="s">
        <v>1953</v>
      </c>
      <c r="AG67" s="43" t="s">
        <v>1953</v>
      </c>
      <c r="AH67" s="43" t="s">
        <v>2103</v>
      </c>
      <c r="AI67" s="43" t="s">
        <v>2103</v>
      </c>
      <c r="AJ67" s="43" t="s">
        <v>1954</v>
      </c>
      <c r="AK67" s="43" t="s">
        <v>1953</v>
      </c>
      <c r="AL67" s="47">
        <v>46395</v>
      </c>
      <c r="AM67" s="47">
        <v>46210</v>
      </c>
      <c r="AN67" s="47">
        <v>46760</v>
      </c>
      <c r="AO67" s="47">
        <v>46760</v>
      </c>
      <c r="AP67" s="47">
        <v>46760</v>
      </c>
      <c r="AQ67" s="47">
        <v>46395</v>
      </c>
      <c r="AR67" s="48"/>
      <c r="AS67" s="48"/>
      <c r="AT67" s="48"/>
      <c r="AU67" s="43">
        <v>0</v>
      </c>
      <c r="AV67" s="43">
        <v>0</v>
      </c>
      <c r="AW67" s="43">
        <v>0</v>
      </c>
      <c r="AX67" s="51" t="s">
        <v>237</v>
      </c>
      <c r="AY67" s="51" t="s">
        <v>237</v>
      </c>
      <c r="AZ67" s="51" t="s">
        <v>198</v>
      </c>
      <c r="BA67" s="20">
        <f t="shared" ca="1" si="48"/>
        <v>0</v>
      </c>
      <c r="BB67" s="20">
        <f t="shared" ca="1" si="48"/>
        <v>0</v>
      </c>
      <c r="BC67" s="20">
        <f t="shared" ca="1" si="48"/>
        <v>0</v>
      </c>
      <c r="BD67" s="20">
        <f t="shared" ca="1" si="48"/>
        <v>0</v>
      </c>
      <c r="BE67" s="20">
        <f t="shared" ca="1" si="48"/>
        <v>0</v>
      </c>
      <c r="BF67" s="20">
        <f t="shared" ca="1" si="48"/>
        <v>0</v>
      </c>
      <c r="BG67" s="21" t="str">
        <f t="shared" ca="1" si="48"/>
        <v/>
      </c>
      <c r="BH67" s="21" t="str">
        <f t="shared" ca="1" si="48"/>
        <v/>
      </c>
      <c r="BI67" s="21" t="str">
        <f t="shared" ca="1" si="48"/>
        <v/>
      </c>
      <c r="BJ67" s="22">
        <f t="shared" ref="BJ67:BJ130" ca="1" si="65">COUNTIF(BA67:BI67,1)</f>
        <v>0</v>
      </c>
      <c r="BK67" s="21">
        <f t="shared" ref="BK67:BK130" si="66">EI67</f>
        <v>6</v>
      </c>
      <c r="BL67" s="22">
        <f t="shared" ref="BL67:BL130" ca="1" si="67">IFERROR(IF(O67&gt;0,ROUND(SUM(SUM(SUM(TODAY()-O67)*BK67)+P67),0),""),"")</f>
        <v>28494</v>
      </c>
      <c r="BM67" s="22">
        <f t="shared" ref="BM67:BM130" ca="1" si="68">IFERROR(ROUND(SUM(BL67*ROUND(SUM(Q67/P67)*100,0)%),0),"")</f>
        <v>9118</v>
      </c>
      <c r="BN67" s="23">
        <f t="shared" ref="BN67:BN130" ca="1" si="69">IFERROR(ROUND(SUM(BL67-BM67),0),"")</f>
        <v>19376</v>
      </c>
      <c r="BO67" s="24">
        <f t="shared" ref="BO67:BO130" ca="1" si="70">IFERROR(SUM(BL67-P67),"")</f>
        <v>759</v>
      </c>
      <c r="BP67" s="51" t="str">
        <f>_xlfn.XLOOKUP(E67,[1]Validation!E:E,[1]Validation!F:F,"")</f>
        <v>EG55</v>
      </c>
      <c r="BQ67" s="51" t="str">
        <f>_xlfn.XLOOKUP(BP67,[1]Validation!F:F,[1]Validation!G:G,"")</f>
        <v>EG55 to EG75</v>
      </c>
      <c r="BR67" s="52" t="str">
        <f>VLOOKUP(G67,[1]Validation!$B$1:$C$9,2,0)</f>
        <v>A</v>
      </c>
      <c r="BS67" s="51">
        <f t="shared" ref="BS67:BS130" ca="1" si="71">IFERROR(ROUND(YEARFRAC(K67,TODAY())*12,0),"")</f>
        <v>62</v>
      </c>
      <c r="BT67" s="53">
        <f>_xlfn.XLOOKUP(B67,'[2]1. All Calls'!$R:$R,'[2]1. All Calls'!$A:$A,"",0)</f>
        <v>46049.721365740697</v>
      </c>
      <c r="BU67" s="51" t="str">
        <f>_xlfn.XLOOKUP(B67,'[2]1. All Calls'!$R:$R,'[2]1. All Calls'!$F:$F,"",0)</f>
        <v>CC-01954802</v>
      </c>
      <c r="BV67" s="51" t="str">
        <f>_xlfn.XLOOKUP(B67,'[2]1. All Calls'!$R:$R,'[2]1. All Calls'!$J:$J,"",0)</f>
        <v>Sales Call</v>
      </c>
      <c r="BW67" s="53" t="str">
        <f>_xlfn.XLOOKUP(B67,'[2]Sch Calls'!$R:$R,'[2]Sch Calls'!$A:$A,"",0)</f>
        <v/>
      </c>
      <c r="BX67" s="51" t="str">
        <f>_xlfn.XLOOKUP(B67,'[2]Sch Calls'!$R:$R,'[2]Sch Calls'!$B:$B,"",0)</f>
        <v/>
      </c>
      <c r="BY67" s="51" t="str">
        <f t="shared" si="54"/>
        <v>08-Jul-26</v>
      </c>
      <c r="BZ67" s="51" t="str">
        <f t="shared" si="54"/>
        <v>08-Jul-26</v>
      </c>
      <c r="CA67" s="51" t="str">
        <f t="shared" ref="CA67:CA130" si="72">IFERROR(TEXT(IF(T67&gt;1,SUM(T67+276),""),"dd-mmm-yy"),"")</f>
        <v>11-Oct-26</v>
      </c>
      <c r="CB67" s="51" t="str">
        <f t="shared" ref="CB67:CB130" si="73">IFERROR(TEXT(IF(W67&gt;1,SUM(W67+547),""),"dd-mmm-yy"),"")</f>
        <v>09-Jul-27</v>
      </c>
      <c r="CC67" s="51" t="str">
        <f t="shared" ref="CC67:CC130" si="74">IFERROR(TEXT(IF(Y67&gt;1,SUM(Y67+731),""),"dd-mmm-yy"),"")</f>
        <v>09-Jan-28</v>
      </c>
      <c r="CD67" s="51" t="str">
        <f t="shared" ref="CD67:CD130" si="75">IFERROR(TEXT(IF(X67&gt;1,SUM(X67+366),""),"dd-mmm-yy"),"")</f>
        <v>09-Jan-27</v>
      </c>
      <c r="CE67" s="51">
        <f t="shared" ca="1" si="55"/>
        <v>145</v>
      </c>
      <c r="CF67" s="51">
        <f t="shared" ca="1" si="55"/>
        <v>145</v>
      </c>
      <c r="CG67" s="51">
        <f t="shared" ref="CG67:CG130" ca="1" si="76">IFERROR(IF(T67&gt;0,ROUND(SUM(TODAY()-T67),0),""),"")</f>
        <v>145</v>
      </c>
      <c r="CH67" s="51">
        <f t="shared" ref="CH67:CH130" ca="1" si="77">IFERROR(IF(W67&gt;0,ROUND(SUM(TODAY()-W67),0),""),"")</f>
        <v>145</v>
      </c>
      <c r="CI67" s="51">
        <f t="shared" ref="CI67:CI130" ca="1" si="78">IFERROR(IF(Y67&gt;0,ROUND(SUM(TODAY()-Y67),0),""),"")</f>
        <v>145</v>
      </c>
      <c r="CJ67" s="51">
        <f t="shared" ref="CJ67:CJ130" ca="1" si="79">IFERROR(IF(X67&gt;0,ROUND(SUM(TODAY()-X67),0),""),"")</f>
        <v>145</v>
      </c>
      <c r="CK67" s="51">
        <f t="shared" ca="1" si="51"/>
        <v>870</v>
      </c>
      <c r="CL67" s="51">
        <f t="shared" ca="1" si="51"/>
        <v>870</v>
      </c>
      <c r="CM67" s="51">
        <f t="shared" ca="1" si="51"/>
        <v>870</v>
      </c>
      <c r="CN67" s="51">
        <f t="shared" ca="1" si="51"/>
        <v>870</v>
      </c>
      <c r="CO67" s="51">
        <f t="shared" ca="1" si="51"/>
        <v>870</v>
      </c>
      <c r="CP67" s="51">
        <f t="shared" ca="1" si="51"/>
        <v>870</v>
      </c>
      <c r="CQ67" s="51">
        <f t="shared" ca="1" si="52"/>
        <v>3040</v>
      </c>
      <c r="CR67" s="51">
        <f t="shared" ca="1" si="52"/>
        <v>3040</v>
      </c>
      <c r="CS67" s="51">
        <f t="shared" ca="1" si="52"/>
        <v>5040</v>
      </c>
      <c r="CT67" s="51">
        <f t="shared" ca="1" si="52"/>
        <v>5040</v>
      </c>
      <c r="CU67" s="51">
        <f t="shared" ca="1" si="52"/>
        <v>7040</v>
      </c>
      <c r="CV67" s="54">
        <f t="shared" ca="1" si="52"/>
        <v>3040</v>
      </c>
      <c r="CW67" s="25" t="s">
        <v>212</v>
      </c>
      <c r="CX67" s="55">
        <v>0.32</v>
      </c>
      <c r="CY67" s="55"/>
      <c r="CZ67" s="26">
        <v>22</v>
      </c>
      <c r="DA67" s="26">
        <v>20</v>
      </c>
      <c r="DB67" s="26">
        <v>10</v>
      </c>
      <c r="DC67" s="26">
        <v>23</v>
      </c>
      <c r="DD67" s="26">
        <v>21</v>
      </c>
      <c r="DE67" s="26">
        <v>11</v>
      </c>
      <c r="DF67" s="26">
        <v>19</v>
      </c>
      <c r="DG67" s="26">
        <v>28</v>
      </c>
      <c r="DH67" s="26">
        <v>14</v>
      </c>
      <c r="DI67" s="26">
        <v>17</v>
      </c>
      <c r="DJ67" s="26">
        <v>30</v>
      </c>
      <c r="DK67" s="26">
        <v>16</v>
      </c>
      <c r="DL67" s="27">
        <f t="shared" ref="DL67:DL130" si="80">IF(G67="P1 - Asset will get commissioned within one year","P1",IFERROR(SUM(DN67+75),"Blank"))</f>
        <v>46124.721365740697</v>
      </c>
      <c r="DM67" s="28">
        <f t="shared" ref="DM67:DM130" ca="1" si="81">IF(G67="D (Compressor scrapped/ Company shut)","D",IF(DL67="P1","P1",IF(DL67="Blank","Blank",IF(DL67&gt;TODAY(),0,1))))</f>
        <v>1</v>
      </c>
      <c r="DN67" s="56">
        <f>_xlfn.XLOOKUP(B67,'[2]1. All Calls'!$R:$R,'[2]1. All Calls'!$A:$A,"",0)</f>
        <v>46049.721365740697</v>
      </c>
      <c r="DO67" s="57" t="str">
        <f ca="1">VLOOKUP(DM67,[1]Validation!$B$20:$C$25,2,0)</f>
        <v>Above 3 months</v>
      </c>
      <c r="DP67" s="58" t="str">
        <f>_xlfn.XLOOKUP(B67,'[1]Active AMCs- Dealer'!E:E,'[1]Active AMCs- Dealer'!L:L,"Not in AMC",0)</f>
        <v>Not in AMC</v>
      </c>
      <c r="DQ67" s="50" t="s">
        <v>238</v>
      </c>
      <c r="DR67" s="29" t="str">
        <f>_xlfn.XLOOKUP(B67,'[2]1. All Calls'!$R:$R,'[2]1. All Calls'!$F:$F,"",0)</f>
        <v>CC-01954802</v>
      </c>
      <c r="DS67" s="29" t="str">
        <f>_xlfn.XLOOKUP(B67,'[2]1. All Calls'!$R:$R,'[2]1. All Calls'!$AB:$AB,"",0)</f>
        <v>Sales call carried out for HMR update</v>
      </c>
      <c r="DT67" s="30">
        <f>_xlfn.XLOOKUP(DR67,'[2]1. All Calls'!$F:$F,'[2]1. All Calls'!$A:$A,"",0)</f>
        <v>46049.721365740697</v>
      </c>
      <c r="DU67" s="31">
        <f>_xlfn.XLOOKUP(DR67,'[2]1. All Calls'!$F:$F,'[2]1. All Calls'!$B:$B,"",0)</f>
        <v>27735</v>
      </c>
      <c r="DV67" s="31">
        <f>_xlfn.XLOOKUP(B67,[1]MDA_Assets!D:D,[1]MDA_Assets!N:N,"",0)</f>
        <v>8875</v>
      </c>
      <c r="DW67" s="31">
        <f>_xlfn.XLOOKUP(B67,[1]MDA_Assets!D:D,[1]MDA_Assets!O:O,"",0)</f>
        <v>18860</v>
      </c>
      <c r="DX67" s="32" t="str">
        <f>_xlfn.XLOOKUP(B67,[1]MDA_Assets!D:D,[1]MDA_Assets!Q:Q,"",0)</f>
        <v>Synthetic</v>
      </c>
      <c r="DY67" s="33">
        <f>_xlfn.XLOOKUP(B67,[1]MDA_Assets!D:D,[1]MDA_Assets!R:R,"",0)</f>
        <v>46031</v>
      </c>
      <c r="DZ67" s="33">
        <f>_xlfn.XLOOKUP(B67,[1]MDA_Assets!D:D,[1]MDA_Assets!S:S,"",0)</f>
        <v>46031</v>
      </c>
      <c r="EA67" s="33">
        <f>_xlfn.XLOOKUP(B67,[1]MDA_Assets!D:D,[1]MDA_Assets!T:T,"",0)</f>
        <v>46031</v>
      </c>
      <c r="EB67" s="33">
        <f>_xlfn.XLOOKUP(B67,[1]MDA_Assets!D:D,[1]MDA_Assets!U:U,"",0)</f>
        <v>46031</v>
      </c>
      <c r="EC67" s="33">
        <f>_xlfn.XLOOKUP(B67,[1]MDA_Assets!D:D,[1]MDA_Assets!V:V,"",0)</f>
        <v>46031</v>
      </c>
      <c r="ED67" s="33">
        <f>_xlfn.XLOOKUP(B67,[1]MDA_Assets!D:D,[1]MDA_Assets!W:W,"",0)</f>
        <v>46031</v>
      </c>
      <c r="EE67" s="32" t="str">
        <f>_xlfn.XLOOKUP(B67,[1]MDA_Assets!D:D,[1]MDA_Assets!X:X,"",0)</f>
        <v>No</v>
      </c>
      <c r="EF67" s="33">
        <f>_xlfn.XLOOKUP(B67,[1]MDA_Assets!D:D,[1]MDA_Assets!Y:Y,"",0)</f>
        <v>0</v>
      </c>
      <c r="EG67" s="33">
        <f>_xlfn.XLOOKUP(B67,[1]MDA_Assets!D:D,[1]MDA_Assets!Z:Z,"",0)</f>
        <v>0</v>
      </c>
      <c r="EH67" s="33">
        <f>_xlfn.XLOOKUP(B67,[1]MDA_Assets!D:D,[1]MDA_Assets!AA:AA,"",0)</f>
        <v>0</v>
      </c>
      <c r="EI67" s="34">
        <f>_xlfn.XLOOKUP(B67,[1]MDA_Assets!D:D,[1]MDA_Assets!P:P,"",0)</f>
        <v>6</v>
      </c>
      <c r="EJ67" s="35" t="str">
        <f>_xlfn.XLOOKUP(B67,[1]MDA_Assets!D:D,[1]MDA_Assets!AB:AB,"",0)</f>
        <v>3910</v>
      </c>
      <c r="EK67" s="35" t="str">
        <f>_xlfn.XLOOKUP(B67,[1]MDA_Assets!D:D,[1]MDA_Assets!AC:AC,"",0)</f>
        <v>3910</v>
      </c>
      <c r="EL67" s="35" t="str">
        <f>_xlfn.XLOOKUP(B67,[1]MDA_Assets!D:D,[1]MDA_Assets!AD:AD,"",0)</f>
        <v>5910</v>
      </c>
      <c r="EM67" s="35" t="str">
        <f>_xlfn.XLOOKUP(B67,[1]MDA_Assets!D:D,[1]MDA_Assets!AE:AE,"",0)</f>
        <v>5910</v>
      </c>
      <c r="EN67" s="35" t="str">
        <f>_xlfn.XLOOKUP(B67,[1]MDA_Assets!D:D,[1]MDA_Assets!AF:AF,"",0)</f>
        <v>7910</v>
      </c>
      <c r="EO67" s="35" t="str">
        <f>_xlfn.XLOOKUP(B67,[1]MDA_Assets!D:D,[1]MDA_Assets!AG:AG,"",0)</f>
        <v>3910</v>
      </c>
      <c r="EP67" s="36">
        <f t="shared" si="56"/>
        <v>365</v>
      </c>
      <c r="EQ67" s="36">
        <f t="shared" si="56"/>
        <v>180</v>
      </c>
      <c r="ER67" s="36">
        <f t="shared" ref="ER67:ER130" si="82">IF(AN67&gt;1,ROUNDUP(SUM(AN67-T67),0),"")</f>
        <v>730</v>
      </c>
      <c r="ES67" s="36">
        <f t="shared" ref="ES67:ES130" si="83">IF(AO67&gt;1,ROUNDUP(SUM(AO67-W67),0),"")</f>
        <v>730</v>
      </c>
      <c r="ET67" s="36">
        <f t="shared" ref="ET67:ET130" si="84">IF(AP67&gt;1,ROUNDUP(SUM(AP67-Y67),0),"")</f>
        <v>730</v>
      </c>
      <c r="EU67" s="36">
        <f t="shared" ref="EU67:EU130" si="85">IF(AQ67&gt;1,ROUNDUP(SUM(AQ67-X67),0),"")</f>
        <v>365</v>
      </c>
      <c r="EV67" s="36" t="str">
        <f t="shared" ref="EV67:EV130" si="86">IF(AR67&gt;1,ROUNDUP(SUM(AR67-AB67),0),"")</f>
        <v/>
      </c>
      <c r="EW67" s="36" t="str">
        <f t="shared" si="58"/>
        <v/>
      </c>
      <c r="EX67" s="36" t="str">
        <f t="shared" si="59"/>
        <v/>
      </c>
      <c r="EY67" s="36">
        <f t="shared" si="47"/>
        <v>11.78</v>
      </c>
      <c r="EZ67" s="36">
        <f t="shared" si="47"/>
        <v>5.81</v>
      </c>
      <c r="FA67" s="36">
        <f t="shared" si="47"/>
        <v>23.55</v>
      </c>
      <c r="FB67" s="36">
        <f t="shared" si="46"/>
        <v>23.55</v>
      </c>
      <c r="FC67" s="36">
        <f t="shared" si="46"/>
        <v>23.55</v>
      </c>
      <c r="FD67" s="36">
        <f t="shared" si="46"/>
        <v>11.78</v>
      </c>
      <c r="FE67" s="36" t="str">
        <f t="shared" si="46"/>
        <v/>
      </c>
      <c r="FF67" s="36" t="str">
        <f t="shared" si="46"/>
        <v/>
      </c>
      <c r="FG67" s="36" t="str">
        <f t="shared" si="46"/>
        <v/>
      </c>
      <c r="FH67" s="37" t="str" cm="1">
        <f t="array" ref="FH67">_xlfn.IFS(EY67="", "No Data", EY67&lt;0, "Negative/Future", EY67=0, "Zero Days", EY67&lt;=3, "&lt; 3 Months", EY67&lt;=6, "3 to 6 Months", EY67&lt;=9, "6 to 9 Months", EY67&lt;=12, "9 to 12 Months", EY67&lt;=15, "12 to 15 Months", EY67&lt;=18, "15 to 18 Months", EY67&lt;=24, "18 to 24 Months", EY67&gt;24, "&gt; 24 Months")</f>
        <v>9 to 12 Months</v>
      </c>
      <c r="FI67" s="37" t="str" cm="1">
        <f t="array" ref="FI67">_xlfn.IFS(EZ67="", "No Data", EZ67&lt;0, "Negative/Future", EZ67=0, "Zero Days", EZ67&lt;=3, "&lt; 3 Months", EZ67&lt;=6, "3 to 6 Months", EZ67&lt;=9, "6 to 9 Months", EZ67&lt;=12, "9 to 12 Months", EZ67&lt;=15, "12 to 15 Months", EZ67&lt;=18, "15 to 18 Months", EZ67&lt;=24, "18 to 24 Months", EZ67&gt;24, "&gt; 24 Months")</f>
        <v>3 to 6 Months</v>
      </c>
      <c r="FJ67" s="37" t="str" cm="1">
        <f t="array" ref="FJ67">_xlfn.IFS(FA67="", "No Data", FA67&lt;0, "Negative/Future", FA67=0, "Zero Days", FA67&lt;=3, "&lt; 3 Months", FA67&lt;=6, "3 to 6 Months", FA67&lt;=9, "6 to 9 Months", FA67&lt;=12, "9 to 12 Months", FA67&lt;=15, "12 to 15 Months", FA67&lt;=18, "15 to 18 Months", FA67&lt;=24, "18 to 24 Months", FA67&gt;24, "&gt; 24 Months")</f>
        <v>18 to 24 Months</v>
      </c>
      <c r="FK67" s="37" t="str" cm="1">
        <f t="array" ref="FK67">_xlfn.IFS(FB67="", "No Data", FB67&lt;0, "Negative/Future", FB67=0, "Zero Days", FB67&lt;=3, "&lt; 3 Months", FB67&lt;=6, "3 to 6 Months", FB67&lt;=9, "6 to 9 Months", FB67&lt;=12, "9 to 12 Months", FB67&lt;=15, "12 to 15 Months", FB67&lt;=18, "15 to 18 Months", FB67&lt;=24, "18 to 24 Months", FB67&gt;24, "&gt; 24 Months")</f>
        <v>18 to 24 Months</v>
      </c>
      <c r="FL67" s="37" t="str" cm="1">
        <f t="array" ref="FL67">_xlfn.IFS(FC67="", "No Data", FC67&lt;0, "Negative/Future", FC67=0, "Zero Days", FC67&lt;=3, "&lt; 3 Months", FC67&lt;=6, "3 to 6 Months", FC67&lt;=9, "6 to 9 Months", FC67&lt;=12, "9 to 12 Months", FC67&lt;=15, "12 to 15 Months", FC67&lt;=18, "15 to 18 Months", FC67&lt;=24, "18 to 24 Months", FC67&gt;24, "&gt; 24 Months")</f>
        <v>18 to 24 Months</v>
      </c>
      <c r="FM67" s="37" t="str" cm="1">
        <f t="array" ref="FM67">_xlfn.IFS(FD67="", "No Data", FD67&lt;0, "Negative/Future", FD67=0, "Zero Days", FD67&lt;=3, "&lt; 3 Months", FD67&lt;=6, "3 to 6 Months", FD67&lt;=9, "6 to 9 Months", FD67&lt;=12, "9 to 12 Months", FD67&lt;=15, "12 to 15 Months", FD67&lt;=18, "15 to 18 Months", FD67&lt;=24, "18 to 24 Months", FD67&gt;24, "&gt; 24 Months")</f>
        <v>9 to 12 Months</v>
      </c>
      <c r="FN67" s="37" t="str" cm="1">
        <f t="array" ref="FN67">_xlfn.IFS(FE67="", "No Data", FE67&lt;0, "Negative/Future", FE67=0, "Zero Days", FE67&lt;=3, "&lt; 3 Months", FE67&lt;=6, "3 to 6 Months", FE67&lt;=9, "6 to 9 Months", FE67&lt;=12, "9 to 12 Months", FE67&lt;=15, "12 to 15 Months", FE67&lt;=18, "15 to 18 Months", FE67&lt;=24, "18 to 24 Months", FE67&gt;24, "&gt; 24 Months")</f>
        <v>No Data</v>
      </c>
      <c r="FO67" s="37" t="str" cm="1">
        <f t="array" ref="FO67">_xlfn.IFS(FG67="", "No Data", FG67&lt;0, "Negative/Future", FG67=0, "Zero Days", FG67&lt;=3, "&lt; 3 Months", FG67&lt;=6, "3 to 6 Months", FG67&lt;=9, "6 to 9 Months", FG67&lt;=12, "9 to 12 Months", FG67&lt;=15, "12 to 15 Months", FG67&lt;=18, "15 to 18 Months", FG67&lt;=24, "18 to 24 Months", FG67&gt;24, "&gt; 24 Months")</f>
        <v>No Data</v>
      </c>
      <c r="FP67" s="37" t="str" cm="1">
        <f t="array" ref="FP67">_xlfn.IFS(FF67="", "No Data", FF67&lt;0, "Negative/Future", FF67=0, "Zero Days", FF67&lt;=3, "&lt; 3 Months", FF67&lt;=6, "3 to 6 Months", FF67&lt;=9, "6 to 9 Months", FF67&lt;=12, "9 to 12 Months", FF67&lt;=15, "12 to 15 Months", FF67&lt;=18, "15 to 18 Months", FF67&lt;=24, "18 to 24 Months", FF67&gt;24, "&gt; 24 Months")</f>
        <v>No Data</v>
      </c>
      <c r="FQ67" s="29" t="s">
        <v>490</v>
      </c>
      <c r="FR67" s="29">
        <v>7979930284</v>
      </c>
      <c r="FS67" s="38" t="str">
        <f>VLOOKUP(_xlfn.XLOOKUP(B67,[1]MDA_Assets!D:D,[1]MDA_Assets!I:I,"",0),[1]Validation!$B$1:$C$8,2,0)</f>
        <v>A</v>
      </c>
      <c r="FT67" s="38" t="s">
        <v>296</v>
      </c>
      <c r="FU67" s="31" t="str">
        <f>_xlfn.XLOOKUP(B67,[1]MDA_Assets!D:D,[1]MDA_Assets!X:X,"",0)</f>
        <v>No</v>
      </c>
      <c r="FV67" s="39">
        <v>0</v>
      </c>
      <c r="FW67" s="39">
        <v>0</v>
      </c>
      <c r="FX67" s="39">
        <v>0</v>
      </c>
      <c r="FY67" s="39">
        <v>9</v>
      </c>
      <c r="FZ67" s="40">
        <f t="shared" si="53"/>
        <v>46396</v>
      </c>
      <c r="GA67" s="40">
        <f t="shared" si="53"/>
        <v>46211</v>
      </c>
      <c r="GB67" s="40">
        <f t="shared" si="60"/>
        <v>46761</v>
      </c>
      <c r="GC67" s="40">
        <f t="shared" si="61"/>
        <v>46761</v>
      </c>
      <c r="GD67" s="40">
        <f t="shared" si="62"/>
        <v>46761</v>
      </c>
      <c r="GE67" s="40">
        <f t="shared" si="63"/>
        <v>46396</v>
      </c>
      <c r="GF67" s="40" t="str">
        <f t="shared" si="57"/>
        <v/>
      </c>
      <c r="GG67" s="40" t="str">
        <f t="shared" si="57"/>
        <v/>
      </c>
      <c r="GH67" s="40" t="str">
        <f t="shared" si="57"/>
        <v/>
      </c>
      <c r="GI67" s="39">
        <f t="shared" ref="GI67:GI130" si="87">COUNTIFS(FZ67:GH67, "&gt;1910-01-01",FZ67:GH67, "&lt;2026-01-01")</f>
        <v>0</v>
      </c>
      <c r="GJ67" s="39">
        <f t="shared" ref="GJ67:GJ130" si="88">COUNTIFS(FZ67:GH67, "&gt;=2026-01-01",FZ67:GH67, "&lt;=2026-01-31")</f>
        <v>0</v>
      </c>
      <c r="GK67" s="39">
        <f t="shared" ref="GK67:GK130" si="89">COUNTIFS(FZ67:GH67,"&gt;2026-01-31",FZ67:GH67,"&lt;2026-02-28")</f>
        <v>0</v>
      </c>
      <c r="GL67" s="39">
        <f t="shared" ref="GL67:GL130" si="90">COUNTIFS(FZ67:GH67,"&gt;2026-02-28")</f>
        <v>6</v>
      </c>
    </row>
    <row r="68" spans="1:194" x14ac:dyDescent="0.25">
      <c r="A68" s="19">
        <v>72</v>
      </c>
      <c r="B68" s="43" t="s">
        <v>566</v>
      </c>
      <c r="C68" s="43" t="s">
        <v>186</v>
      </c>
      <c r="D68" s="43" t="s">
        <v>187</v>
      </c>
      <c r="E68" s="43" t="s">
        <v>487</v>
      </c>
      <c r="F68" s="43" t="s">
        <v>488</v>
      </c>
      <c r="G68" s="43" t="s">
        <v>243</v>
      </c>
      <c r="H68" s="43" t="s">
        <v>291</v>
      </c>
      <c r="I68" s="43" t="s">
        <v>192</v>
      </c>
      <c r="J68" s="44">
        <f t="shared" si="64"/>
        <v>44753.770833333336</v>
      </c>
      <c r="K68" s="44">
        <v>44389.770833333336</v>
      </c>
      <c r="L68" s="44">
        <v>43908</v>
      </c>
      <c r="M68" s="43" t="s">
        <v>2104</v>
      </c>
      <c r="N68" s="43" t="s">
        <v>193</v>
      </c>
      <c r="O68" s="44">
        <v>46052.304537037038</v>
      </c>
      <c r="P68" s="43">
        <v>24773</v>
      </c>
      <c r="Q68" s="43">
        <v>16350</v>
      </c>
      <c r="R68" s="43">
        <v>8423</v>
      </c>
      <c r="S68" s="43" t="s">
        <v>194</v>
      </c>
      <c r="T68" s="44">
        <v>45791.770833333336</v>
      </c>
      <c r="U68" s="44">
        <v>46033.770833333336</v>
      </c>
      <c r="V68" s="44">
        <v>46033.770833333336</v>
      </c>
      <c r="W68" s="44">
        <v>45717.770833333336</v>
      </c>
      <c r="X68" s="44">
        <v>45717.770833333336</v>
      </c>
      <c r="Y68" s="44">
        <v>45717.770833333336</v>
      </c>
      <c r="Z68" s="43" t="s">
        <v>195</v>
      </c>
      <c r="AA68" s="43"/>
      <c r="AB68" s="43"/>
      <c r="AC68" s="43"/>
      <c r="AD68" s="43"/>
      <c r="AE68" s="43">
        <v>4</v>
      </c>
      <c r="AF68" s="43" t="s">
        <v>1362</v>
      </c>
      <c r="AG68" s="43" t="s">
        <v>1362</v>
      </c>
      <c r="AH68" s="43" t="s">
        <v>1361</v>
      </c>
      <c r="AI68" s="43" t="s">
        <v>1361</v>
      </c>
      <c r="AJ68" s="43" t="s">
        <v>2105</v>
      </c>
      <c r="AK68" s="43" t="s">
        <v>2106</v>
      </c>
      <c r="AL68" s="47">
        <v>46398</v>
      </c>
      <c r="AM68" s="47">
        <v>46213</v>
      </c>
      <c r="AN68" s="47">
        <v>46521</v>
      </c>
      <c r="AO68" s="47">
        <v>46447</v>
      </c>
      <c r="AP68" s="47">
        <v>46447</v>
      </c>
      <c r="AQ68" s="46">
        <v>46082</v>
      </c>
      <c r="AR68" s="48"/>
      <c r="AS68" s="48"/>
      <c r="AT68" s="48"/>
      <c r="AU68" s="43">
        <v>1</v>
      </c>
      <c r="AV68" s="43">
        <v>0</v>
      </c>
      <c r="AW68" s="43">
        <v>0</v>
      </c>
      <c r="AX68" s="51" t="s">
        <v>237</v>
      </c>
      <c r="AY68" s="51" t="s">
        <v>237</v>
      </c>
      <c r="AZ68" s="51" t="s">
        <v>198</v>
      </c>
      <c r="BA68" s="20">
        <f t="shared" ca="1" si="48"/>
        <v>0</v>
      </c>
      <c r="BB68" s="20">
        <f t="shared" ca="1" si="48"/>
        <v>0</v>
      </c>
      <c r="BC68" s="20">
        <f t="shared" ca="1" si="48"/>
        <v>0</v>
      </c>
      <c r="BD68" s="20">
        <f t="shared" ca="1" si="48"/>
        <v>0</v>
      </c>
      <c r="BE68" s="20">
        <f t="shared" ca="1" si="48"/>
        <v>0</v>
      </c>
      <c r="BF68" s="20">
        <f t="shared" ca="1" si="48"/>
        <v>1</v>
      </c>
      <c r="BG68" s="21" t="str">
        <f t="shared" ca="1" si="48"/>
        <v/>
      </c>
      <c r="BH68" s="21" t="str">
        <f t="shared" ca="1" si="48"/>
        <v/>
      </c>
      <c r="BI68" s="21" t="str">
        <f t="shared" ca="1" si="48"/>
        <v/>
      </c>
      <c r="BJ68" s="22">
        <f t="shared" ca="1" si="65"/>
        <v>1</v>
      </c>
      <c r="BK68" s="21">
        <f t="shared" si="66"/>
        <v>4</v>
      </c>
      <c r="BL68" s="22">
        <f t="shared" ca="1" si="67"/>
        <v>25268</v>
      </c>
      <c r="BM68" s="22">
        <f t="shared" ca="1" si="68"/>
        <v>16677</v>
      </c>
      <c r="BN68" s="23">
        <f t="shared" ca="1" si="69"/>
        <v>8591</v>
      </c>
      <c r="BO68" s="24">
        <f t="shared" ca="1" si="70"/>
        <v>495</v>
      </c>
      <c r="BP68" s="51" t="str">
        <f>_xlfn.XLOOKUP(E68,[1]Validation!E:E,[1]Validation!F:F,"")</f>
        <v>EG75</v>
      </c>
      <c r="BQ68" s="51" t="str">
        <f>_xlfn.XLOOKUP(BP68,[1]Validation!F:F,[1]Validation!G:G,"")</f>
        <v>EG55 to EG75</v>
      </c>
      <c r="BR68" s="52" t="str">
        <f>VLOOKUP(G68,[1]Validation!$B$1:$C$9,2,0)</f>
        <v>A</v>
      </c>
      <c r="BS68" s="51">
        <f t="shared" ca="1" si="71"/>
        <v>59</v>
      </c>
      <c r="BT68" s="53">
        <f>_xlfn.XLOOKUP(B68,'[2]1. All Calls'!$R:$R,'[2]1. All Calls'!$A:$A,"",0)</f>
        <v>46052.533125000002</v>
      </c>
      <c r="BU68" s="51" t="str">
        <f>_xlfn.XLOOKUP(B68,'[2]1. All Calls'!$R:$R,'[2]1. All Calls'!$F:$F,"",0)</f>
        <v>CC-01958639</v>
      </c>
      <c r="BV68" s="51" t="str">
        <f>_xlfn.XLOOKUP(B68,'[2]1. All Calls'!$R:$R,'[2]1. All Calls'!$J:$J,"",0)</f>
        <v>Sales Call</v>
      </c>
      <c r="BW68" s="53">
        <f>_xlfn.XLOOKUP(B68,'[2]Sch Calls'!$R:$R,'[2]Sch Calls'!$A:$A,"",0)</f>
        <v>45031.538194444445</v>
      </c>
      <c r="BX68" s="51">
        <f>_xlfn.XLOOKUP(B68,'[2]Sch Calls'!$R:$R,'[2]Sch Calls'!$B:$B,"",0)</f>
        <v>10736</v>
      </c>
      <c r="BY68" s="51" t="str">
        <f t="shared" si="54"/>
        <v>11-Jul-26</v>
      </c>
      <c r="BZ68" s="51" t="str">
        <f t="shared" si="54"/>
        <v>11-Jul-26</v>
      </c>
      <c r="CA68" s="51" t="str">
        <f t="shared" si="72"/>
        <v>14-Feb-26</v>
      </c>
      <c r="CB68" s="51" t="str">
        <f t="shared" si="73"/>
        <v>30-Aug-26</v>
      </c>
      <c r="CC68" s="51" t="str">
        <f t="shared" si="74"/>
        <v>02-Mar-27</v>
      </c>
      <c r="CD68" s="51" t="str">
        <f t="shared" si="75"/>
        <v>02-Mar-26</v>
      </c>
      <c r="CE68" s="51">
        <f t="shared" ca="1" si="55"/>
        <v>142</v>
      </c>
      <c r="CF68" s="51">
        <f t="shared" ca="1" si="55"/>
        <v>142</v>
      </c>
      <c r="CG68" s="51">
        <f t="shared" ca="1" si="76"/>
        <v>384</v>
      </c>
      <c r="CH68" s="51">
        <f t="shared" ca="1" si="77"/>
        <v>458</v>
      </c>
      <c r="CI68" s="51">
        <f t="shared" ca="1" si="78"/>
        <v>458</v>
      </c>
      <c r="CJ68" s="51">
        <f t="shared" ca="1" si="79"/>
        <v>458</v>
      </c>
      <c r="CK68" s="51">
        <f t="shared" ca="1" si="51"/>
        <v>568</v>
      </c>
      <c r="CL68" s="51">
        <f t="shared" ca="1" si="51"/>
        <v>568</v>
      </c>
      <c r="CM68" s="51">
        <f t="shared" ca="1" si="51"/>
        <v>1536</v>
      </c>
      <c r="CN68" s="51">
        <f t="shared" ca="1" si="51"/>
        <v>1832</v>
      </c>
      <c r="CO68" s="51">
        <f t="shared" ca="1" si="51"/>
        <v>1832</v>
      </c>
      <c r="CP68" s="51">
        <f t="shared" ca="1" si="51"/>
        <v>1832</v>
      </c>
      <c r="CQ68" s="51">
        <f t="shared" ca="1" si="52"/>
        <v>3384</v>
      </c>
      <c r="CR68" s="51">
        <f t="shared" ca="1" si="52"/>
        <v>3384</v>
      </c>
      <c r="CS68" s="51">
        <f t="shared" ca="1" si="52"/>
        <v>3416</v>
      </c>
      <c r="CT68" s="51">
        <f t="shared" ca="1" si="52"/>
        <v>3120</v>
      </c>
      <c r="CU68" s="51">
        <f t="shared" ca="1" si="52"/>
        <v>5549</v>
      </c>
      <c r="CV68" s="54">
        <f t="shared" ca="1" si="52"/>
        <v>1120</v>
      </c>
      <c r="CW68" s="25" t="s">
        <v>212</v>
      </c>
      <c r="CX68" s="55">
        <v>0.66</v>
      </c>
      <c r="CY68" s="55"/>
      <c r="CZ68" s="26">
        <v>0</v>
      </c>
      <c r="DA68" s="26">
        <v>0</v>
      </c>
      <c r="DB68" s="26">
        <v>0</v>
      </c>
      <c r="DC68" s="26">
        <v>0</v>
      </c>
      <c r="DD68" s="26">
        <v>0</v>
      </c>
      <c r="DE68" s="26">
        <v>0</v>
      </c>
      <c r="DF68" s="26">
        <v>0</v>
      </c>
      <c r="DG68" s="26">
        <v>0</v>
      </c>
      <c r="DH68" s="26">
        <v>0</v>
      </c>
      <c r="DI68" s="26">
        <v>0</v>
      </c>
      <c r="DJ68" s="26">
        <v>0</v>
      </c>
      <c r="DK68" s="26">
        <v>0</v>
      </c>
      <c r="DL68" s="27">
        <f t="shared" si="80"/>
        <v>46127.533125000002</v>
      </c>
      <c r="DM68" s="28">
        <f t="shared" ca="1" si="81"/>
        <v>1</v>
      </c>
      <c r="DN68" s="56">
        <f>_xlfn.XLOOKUP(B68,'[2]1. All Calls'!$R:$R,'[2]1. All Calls'!$A:$A,"",0)</f>
        <v>46052.533125000002</v>
      </c>
      <c r="DO68" s="57" t="str">
        <f ca="1">VLOOKUP(DM68,[1]Validation!$B$20:$C$25,2,0)</f>
        <v>Above 3 months</v>
      </c>
      <c r="DP68" s="58" t="str">
        <f>_xlfn.XLOOKUP(B68,'[1]Active AMCs- Dealer'!E:E,'[1]Active AMCs- Dealer'!L:L,"Not in AMC",0)</f>
        <v>Not in AMC</v>
      </c>
      <c r="DQ68" s="50" t="s">
        <v>238</v>
      </c>
      <c r="DR68" s="29" t="str">
        <f>_xlfn.XLOOKUP(B68,'[2]1. All Calls'!$R:$R,'[2]1. All Calls'!$F:$F,"",0)</f>
        <v>CC-01958639</v>
      </c>
      <c r="DS68" s="29" t="str">
        <f>_xlfn.XLOOKUP(B68,'[2]1. All Calls'!$R:$R,'[2]1. All Calls'!$AB:$AB,"",0)</f>
        <v>Sales call carried out for HMR update</v>
      </c>
      <c r="DT68" s="30">
        <f>_xlfn.XLOOKUP(DR68,'[2]1. All Calls'!$F:$F,'[2]1. All Calls'!$A:$A,"",0)</f>
        <v>46052.533125000002</v>
      </c>
      <c r="DU68" s="31">
        <f>_xlfn.XLOOKUP(DR68,'[2]1. All Calls'!$F:$F,'[2]1. All Calls'!$B:$B,"",0)</f>
        <v>24773</v>
      </c>
      <c r="DV68" s="31">
        <f>_xlfn.XLOOKUP(B68,[1]MDA_Assets!D:D,[1]MDA_Assets!N:N,"",0)</f>
        <v>16350</v>
      </c>
      <c r="DW68" s="31">
        <f>_xlfn.XLOOKUP(B68,[1]MDA_Assets!D:D,[1]MDA_Assets!O:O,"",0)</f>
        <v>8423</v>
      </c>
      <c r="DX68" s="32" t="str">
        <f>_xlfn.XLOOKUP(B68,[1]MDA_Assets!D:D,[1]MDA_Assets!Q:Q,"",0)</f>
        <v>Synthetic</v>
      </c>
      <c r="DY68" s="33">
        <f>_xlfn.XLOOKUP(B68,[1]MDA_Assets!D:D,[1]MDA_Assets!R:R,"",0)</f>
        <v>45792</v>
      </c>
      <c r="DZ68" s="33">
        <f>_xlfn.XLOOKUP(B68,[1]MDA_Assets!D:D,[1]MDA_Assets!S:S,"",0)</f>
        <v>46034</v>
      </c>
      <c r="EA68" s="33">
        <f>_xlfn.XLOOKUP(B68,[1]MDA_Assets!D:D,[1]MDA_Assets!T:T,"",0)</f>
        <v>46034</v>
      </c>
      <c r="EB68" s="33">
        <f>_xlfn.XLOOKUP(B68,[1]MDA_Assets!D:D,[1]MDA_Assets!U:U,"",0)</f>
        <v>45718</v>
      </c>
      <c r="EC68" s="33">
        <f>_xlfn.XLOOKUP(B68,[1]MDA_Assets!D:D,[1]MDA_Assets!V:V,"",0)</f>
        <v>45718</v>
      </c>
      <c r="ED68" s="33">
        <f>_xlfn.XLOOKUP(B68,[1]MDA_Assets!D:D,[1]MDA_Assets!W:W,"",0)</f>
        <v>45718</v>
      </c>
      <c r="EE68" s="32" t="str">
        <f>_xlfn.XLOOKUP(B68,[1]MDA_Assets!D:D,[1]MDA_Assets!X:X,"",0)</f>
        <v>No</v>
      </c>
      <c r="EF68" s="33">
        <f>_xlfn.XLOOKUP(B68,[1]MDA_Assets!D:D,[1]MDA_Assets!Y:Y,"",0)</f>
        <v>0</v>
      </c>
      <c r="EG68" s="33">
        <f>_xlfn.XLOOKUP(B68,[1]MDA_Assets!D:D,[1]MDA_Assets!Z:Z,"",0)</f>
        <v>0</v>
      </c>
      <c r="EH68" s="33">
        <f>_xlfn.XLOOKUP(B68,[1]MDA_Assets!D:D,[1]MDA_Assets!AA:AA,"",0)</f>
        <v>0</v>
      </c>
      <c r="EI68" s="34">
        <f>_xlfn.XLOOKUP(B68,[1]MDA_Assets!D:D,[1]MDA_Assets!P:P,"",0)</f>
        <v>4</v>
      </c>
      <c r="EJ68" s="35" t="str">
        <f>_xlfn.XLOOKUP(B68,[1]MDA_Assets!D:D,[1]MDA_Assets!AB:AB,"",0)</f>
        <v>3952</v>
      </c>
      <c r="EK68" s="35" t="str">
        <f>_xlfn.XLOOKUP(B68,[1]MDA_Assets!D:D,[1]MDA_Assets!AC:AC,"",0)</f>
        <v>3952</v>
      </c>
      <c r="EL68" s="35" t="str">
        <f>_xlfn.XLOOKUP(B68,[1]MDA_Assets!D:D,[1]MDA_Assets!AD:AD,"",0)</f>
        <v>4952</v>
      </c>
      <c r="EM68" s="35" t="str">
        <f>_xlfn.XLOOKUP(B68,[1]MDA_Assets!D:D,[1]MDA_Assets!AE:AE,"",0)</f>
        <v>4952</v>
      </c>
      <c r="EN68" s="35" t="str">
        <f>_xlfn.XLOOKUP(B68,[1]MDA_Assets!D:D,[1]MDA_Assets!AF:AF,"",0)</f>
        <v>7381</v>
      </c>
      <c r="EO68" s="35" t="str">
        <f>_xlfn.XLOOKUP(B68,[1]MDA_Assets!D:D,[1]MDA_Assets!AG:AG,"",0)</f>
        <v>2952</v>
      </c>
      <c r="EP68" s="36">
        <f t="shared" si="56"/>
        <v>365</v>
      </c>
      <c r="EQ68" s="36">
        <f t="shared" si="56"/>
        <v>180</v>
      </c>
      <c r="ER68" s="36">
        <f t="shared" si="82"/>
        <v>730</v>
      </c>
      <c r="ES68" s="36">
        <f t="shared" si="83"/>
        <v>730</v>
      </c>
      <c r="ET68" s="36">
        <f t="shared" si="84"/>
        <v>730</v>
      </c>
      <c r="EU68" s="36">
        <f t="shared" si="85"/>
        <v>365</v>
      </c>
      <c r="EV68" s="36" t="str">
        <f t="shared" si="86"/>
        <v/>
      </c>
      <c r="EW68" s="36" t="str">
        <f t="shared" si="58"/>
        <v/>
      </c>
      <c r="EX68" s="36" t="str">
        <f t="shared" si="59"/>
        <v/>
      </c>
      <c r="EY68" s="36">
        <f t="shared" si="47"/>
        <v>11.78</v>
      </c>
      <c r="EZ68" s="36">
        <f t="shared" si="47"/>
        <v>5.81</v>
      </c>
      <c r="FA68" s="36">
        <f t="shared" si="47"/>
        <v>23.55</v>
      </c>
      <c r="FB68" s="36">
        <f t="shared" si="46"/>
        <v>23.55</v>
      </c>
      <c r="FC68" s="36">
        <f t="shared" si="46"/>
        <v>23.55</v>
      </c>
      <c r="FD68" s="36">
        <f t="shared" si="46"/>
        <v>11.78</v>
      </c>
      <c r="FE68" s="36" t="str">
        <f t="shared" si="46"/>
        <v/>
      </c>
      <c r="FF68" s="36" t="str">
        <f t="shared" si="46"/>
        <v/>
      </c>
      <c r="FG68" s="36" t="str">
        <f t="shared" si="46"/>
        <v/>
      </c>
      <c r="FH68" s="37" t="str" cm="1">
        <f t="array" ref="FH68">_xlfn.IFS(EY68="", "No Data", EY68&lt;0, "Negative/Future", EY68=0, "Zero Days", EY68&lt;=3, "&lt; 3 Months", EY68&lt;=6, "3 to 6 Months", EY68&lt;=9, "6 to 9 Months", EY68&lt;=12, "9 to 12 Months", EY68&lt;=15, "12 to 15 Months", EY68&lt;=18, "15 to 18 Months", EY68&lt;=24, "18 to 24 Months", EY68&gt;24, "&gt; 24 Months")</f>
        <v>9 to 12 Months</v>
      </c>
      <c r="FI68" s="37" t="str" cm="1">
        <f t="array" ref="FI68">_xlfn.IFS(EZ68="", "No Data", EZ68&lt;0, "Negative/Future", EZ68=0, "Zero Days", EZ68&lt;=3, "&lt; 3 Months", EZ68&lt;=6, "3 to 6 Months", EZ68&lt;=9, "6 to 9 Months", EZ68&lt;=12, "9 to 12 Months", EZ68&lt;=15, "12 to 15 Months", EZ68&lt;=18, "15 to 18 Months", EZ68&lt;=24, "18 to 24 Months", EZ68&gt;24, "&gt; 24 Months")</f>
        <v>3 to 6 Months</v>
      </c>
      <c r="FJ68" s="37" t="str" cm="1">
        <f t="array" ref="FJ68">_xlfn.IFS(FA68="", "No Data", FA68&lt;0, "Negative/Future", FA68=0, "Zero Days", FA68&lt;=3, "&lt; 3 Months", FA68&lt;=6, "3 to 6 Months", FA68&lt;=9, "6 to 9 Months", FA68&lt;=12, "9 to 12 Months", FA68&lt;=15, "12 to 15 Months", FA68&lt;=18, "15 to 18 Months", FA68&lt;=24, "18 to 24 Months", FA68&gt;24, "&gt; 24 Months")</f>
        <v>18 to 24 Months</v>
      </c>
      <c r="FK68" s="37" t="str" cm="1">
        <f t="array" ref="FK68">_xlfn.IFS(FB68="", "No Data", FB68&lt;0, "Negative/Future", FB68=0, "Zero Days", FB68&lt;=3, "&lt; 3 Months", FB68&lt;=6, "3 to 6 Months", FB68&lt;=9, "6 to 9 Months", FB68&lt;=12, "9 to 12 Months", FB68&lt;=15, "12 to 15 Months", FB68&lt;=18, "15 to 18 Months", FB68&lt;=24, "18 to 24 Months", FB68&gt;24, "&gt; 24 Months")</f>
        <v>18 to 24 Months</v>
      </c>
      <c r="FL68" s="37" t="str" cm="1">
        <f t="array" ref="FL68">_xlfn.IFS(FC68="", "No Data", FC68&lt;0, "Negative/Future", FC68=0, "Zero Days", FC68&lt;=3, "&lt; 3 Months", FC68&lt;=6, "3 to 6 Months", FC68&lt;=9, "6 to 9 Months", FC68&lt;=12, "9 to 12 Months", FC68&lt;=15, "12 to 15 Months", FC68&lt;=18, "15 to 18 Months", FC68&lt;=24, "18 to 24 Months", FC68&gt;24, "&gt; 24 Months")</f>
        <v>18 to 24 Months</v>
      </c>
      <c r="FM68" s="37" t="str" cm="1">
        <f t="array" ref="FM68">_xlfn.IFS(FD68="", "No Data", FD68&lt;0, "Negative/Future", FD68=0, "Zero Days", FD68&lt;=3, "&lt; 3 Months", FD68&lt;=6, "3 to 6 Months", FD68&lt;=9, "6 to 9 Months", FD68&lt;=12, "9 to 12 Months", FD68&lt;=15, "12 to 15 Months", FD68&lt;=18, "15 to 18 Months", FD68&lt;=24, "18 to 24 Months", FD68&gt;24, "&gt; 24 Months")</f>
        <v>9 to 12 Months</v>
      </c>
      <c r="FN68" s="37" t="str" cm="1">
        <f t="array" ref="FN68">_xlfn.IFS(FE68="", "No Data", FE68&lt;0, "Negative/Future", FE68=0, "Zero Days", FE68&lt;=3, "&lt; 3 Months", FE68&lt;=6, "3 to 6 Months", FE68&lt;=9, "6 to 9 Months", FE68&lt;=12, "9 to 12 Months", FE68&lt;=15, "12 to 15 Months", FE68&lt;=18, "15 to 18 Months", FE68&lt;=24, "18 to 24 Months", FE68&gt;24, "&gt; 24 Months")</f>
        <v>No Data</v>
      </c>
      <c r="FO68" s="37" t="str" cm="1">
        <f t="array" ref="FO68">_xlfn.IFS(FG68="", "No Data", FG68&lt;0, "Negative/Future", FG68=0, "Zero Days", FG68&lt;=3, "&lt; 3 Months", FG68&lt;=6, "3 to 6 Months", FG68&lt;=9, "6 to 9 Months", FG68&lt;=12, "9 to 12 Months", FG68&lt;=15, "12 to 15 Months", FG68&lt;=18, "15 to 18 Months", FG68&lt;=24, "18 to 24 Months", FG68&gt;24, "&gt; 24 Months")</f>
        <v>No Data</v>
      </c>
      <c r="FP68" s="37" t="str" cm="1">
        <f t="array" ref="FP68">_xlfn.IFS(FF68="", "No Data", FF68&lt;0, "Negative/Future", FF68=0, "Zero Days", FF68&lt;=3, "&lt; 3 Months", FF68&lt;=6, "3 to 6 Months", FF68&lt;=9, "6 to 9 Months", FF68&lt;=12, "9 to 12 Months", FF68&lt;=15, "12 to 15 Months", FF68&lt;=18, "15 to 18 Months", FF68&lt;=24, "18 to 24 Months", FF68&gt;24, "&gt; 24 Months")</f>
        <v>No Data</v>
      </c>
      <c r="FQ68" s="29" t="s">
        <v>490</v>
      </c>
      <c r="FR68" s="29">
        <v>7979930284</v>
      </c>
      <c r="FS68" s="38" t="str">
        <f>VLOOKUP(_xlfn.XLOOKUP(B68,[1]MDA_Assets!D:D,[1]MDA_Assets!I:I,"",0),[1]Validation!$B$1:$C$8,2,0)</f>
        <v>A</v>
      </c>
      <c r="FT68" s="38" t="s">
        <v>296</v>
      </c>
      <c r="FU68" s="31" t="str">
        <f>_xlfn.XLOOKUP(B68,[1]MDA_Assets!D:D,[1]MDA_Assets!X:X,"",0)</f>
        <v>No</v>
      </c>
      <c r="FV68" s="39">
        <v>1</v>
      </c>
      <c r="FW68" s="39">
        <v>0</v>
      </c>
      <c r="FX68" s="39">
        <v>0</v>
      </c>
      <c r="FY68" s="39">
        <v>8</v>
      </c>
      <c r="FZ68" s="40">
        <f t="shared" si="53"/>
        <v>46399</v>
      </c>
      <c r="GA68" s="40">
        <f t="shared" si="53"/>
        <v>46214</v>
      </c>
      <c r="GB68" s="40">
        <f t="shared" si="60"/>
        <v>46522</v>
      </c>
      <c r="GC68" s="40">
        <f t="shared" si="61"/>
        <v>46448</v>
      </c>
      <c r="GD68" s="40">
        <f t="shared" si="62"/>
        <v>46448</v>
      </c>
      <c r="GE68" s="40">
        <f t="shared" si="63"/>
        <v>46083</v>
      </c>
      <c r="GF68" s="40" t="str">
        <f t="shared" si="57"/>
        <v/>
      </c>
      <c r="GG68" s="40" t="str">
        <f t="shared" si="57"/>
        <v/>
      </c>
      <c r="GH68" s="40" t="str">
        <f t="shared" si="57"/>
        <v/>
      </c>
      <c r="GI68" s="39">
        <f t="shared" si="87"/>
        <v>0</v>
      </c>
      <c r="GJ68" s="39">
        <f t="shared" si="88"/>
        <v>0</v>
      </c>
      <c r="GK68" s="39">
        <f t="shared" si="89"/>
        <v>0</v>
      </c>
      <c r="GL68" s="39">
        <f t="shared" si="90"/>
        <v>6</v>
      </c>
    </row>
    <row r="69" spans="1:194" x14ac:dyDescent="0.25">
      <c r="A69" s="19">
        <v>73</v>
      </c>
      <c r="B69" s="43" t="s">
        <v>568</v>
      </c>
      <c r="C69" s="43" t="s">
        <v>186</v>
      </c>
      <c r="D69" s="43" t="s">
        <v>187</v>
      </c>
      <c r="E69" s="43" t="s">
        <v>569</v>
      </c>
      <c r="F69" s="43" t="s">
        <v>570</v>
      </c>
      <c r="G69" s="43" t="s">
        <v>243</v>
      </c>
      <c r="H69" s="43" t="s">
        <v>336</v>
      </c>
      <c r="I69" s="43" t="s">
        <v>192</v>
      </c>
      <c r="J69" s="44">
        <f t="shared" si="64"/>
        <v>45000.770833333336</v>
      </c>
      <c r="K69" s="44">
        <v>44636.770833333336</v>
      </c>
      <c r="L69" s="44">
        <v>44418</v>
      </c>
      <c r="M69" s="43" t="s">
        <v>2733</v>
      </c>
      <c r="N69" s="43" t="s">
        <v>226</v>
      </c>
      <c r="O69" s="44">
        <v>46128.35050925926</v>
      </c>
      <c r="P69" s="43">
        <v>28677</v>
      </c>
      <c r="Q69" s="43">
        <v>10897</v>
      </c>
      <c r="R69" s="43">
        <v>17780</v>
      </c>
      <c r="S69" s="43" t="s">
        <v>206</v>
      </c>
      <c r="T69" s="44">
        <v>46076.770833333336</v>
      </c>
      <c r="U69" s="44">
        <v>46076.770833333336</v>
      </c>
      <c r="V69" s="44">
        <v>46076.770833333336</v>
      </c>
      <c r="W69" s="44">
        <v>46076.770833333336</v>
      </c>
      <c r="X69" s="44">
        <v>46076.770833333336</v>
      </c>
      <c r="Y69" s="44">
        <v>46076.770833333336</v>
      </c>
      <c r="Z69" s="43" t="s">
        <v>195</v>
      </c>
      <c r="AA69" s="43"/>
      <c r="AB69" s="44">
        <v>46033.770833333336</v>
      </c>
      <c r="AC69" s="43"/>
      <c r="AD69" s="43"/>
      <c r="AE69" s="43">
        <v>3</v>
      </c>
      <c r="AF69" s="43" t="s">
        <v>2734</v>
      </c>
      <c r="AG69" s="43" t="s">
        <v>2734</v>
      </c>
      <c r="AH69" s="43" t="s">
        <v>2735</v>
      </c>
      <c r="AI69" s="43" t="s">
        <v>2735</v>
      </c>
      <c r="AJ69" s="43" t="s">
        <v>2736</v>
      </c>
      <c r="AK69" s="43" t="s">
        <v>2735</v>
      </c>
      <c r="AL69" s="47">
        <v>46441</v>
      </c>
      <c r="AM69" s="47">
        <v>46256</v>
      </c>
      <c r="AN69" s="47">
        <v>46441</v>
      </c>
      <c r="AO69" s="47">
        <v>46441</v>
      </c>
      <c r="AP69" s="47">
        <v>46806</v>
      </c>
      <c r="AQ69" s="47">
        <v>46441</v>
      </c>
      <c r="AR69" s="47">
        <v>46398</v>
      </c>
      <c r="AS69" s="48"/>
      <c r="AT69" s="48"/>
      <c r="AU69" s="43">
        <v>0</v>
      </c>
      <c r="AV69" s="43">
        <v>0</v>
      </c>
      <c r="AW69" s="43">
        <v>0</v>
      </c>
      <c r="AX69" s="51" t="s">
        <v>282</v>
      </c>
      <c r="AY69" s="51" t="s">
        <v>211</v>
      </c>
      <c r="AZ69" s="51" t="s">
        <v>198</v>
      </c>
      <c r="BA69" s="20">
        <f t="shared" ca="1" si="48"/>
        <v>0</v>
      </c>
      <c r="BB69" s="20">
        <f t="shared" ca="1" si="48"/>
        <v>0</v>
      </c>
      <c r="BC69" s="20">
        <f t="shared" ca="1" si="48"/>
        <v>0</v>
      </c>
      <c r="BD69" s="20">
        <f t="shared" ca="1" si="48"/>
        <v>0</v>
      </c>
      <c r="BE69" s="20">
        <f t="shared" ca="1" si="48"/>
        <v>0</v>
      </c>
      <c r="BF69" s="20">
        <f t="shared" ca="1" si="48"/>
        <v>0</v>
      </c>
      <c r="BG69" s="21">
        <f t="shared" ca="1" si="48"/>
        <v>0</v>
      </c>
      <c r="BH69" s="21" t="str">
        <f t="shared" ca="1" si="48"/>
        <v/>
      </c>
      <c r="BI69" s="21" t="str">
        <f t="shared" ca="1" si="48"/>
        <v/>
      </c>
      <c r="BJ69" s="22">
        <f t="shared" ca="1" si="65"/>
        <v>0</v>
      </c>
      <c r="BK69" s="21">
        <f t="shared" si="66"/>
        <v>3</v>
      </c>
      <c r="BL69" s="22">
        <f t="shared" ca="1" si="67"/>
        <v>28820</v>
      </c>
      <c r="BM69" s="22">
        <f t="shared" ca="1" si="68"/>
        <v>10952</v>
      </c>
      <c r="BN69" s="23">
        <f t="shared" ca="1" si="69"/>
        <v>17868</v>
      </c>
      <c r="BO69" s="24">
        <f t="shared" ca="1" si="70"/>
        <v>143</v>
      </c>
      <c r="BP69" s="51" t="str">
        <f>_xlfn.XLOOKUP(E69,[1]Validation!E:E,[1]Validation!F:F,"")</f>
        <v>EG15</v>
      </c>
      <c r="BQ69" s="51" t="str">
        <f>_xlfn.XLOOKUP(BP69,[1]Validation!F:F,[1]Validation!G:G,"")</f>
        <v>EG11 to EG22</v>
      </c>
      <c r="BR69" s="52" t="str">
        <f>VLOOKUP(G69,[1]Validation!$B$1:$C$9,2,0)</f>
        <v>A</v>
      </c>
      <c r="BS69" s="51">
        <f t="shared" ca="1" si="71"/>
        <v>51</v>
      </c>
      <c r="BT69" s="53">
        <f>_xlfn.XLOOKUP(B69,'[2]1. All Calls'!$R:$R,'[2]1. All Calls'!$A:$A,"",0)</f>
        <v>46125.280648148102</v>
      </c>
      <c r="BU69" s="51" t="str">
        <f>_xlfn.XLOOKUP(B69,'[2]1. All Calls'!$R:$R,'[2]1. All Calls'!$F:$F,"",0)</f>
        <v>CC-02044986</v>
      </c>
      <c r="BV69" s="51" t="str">
        <f>_xlfn.XLOOKUP(B69,'[2]1. All Calls'!$R:$R,'[2]1. All Calls'!$J:$J,"",0)</f>
        <v>Schedule Service - AMC</v>
      </c>
      <c r="BW69" s="53">
        <f>_xlfn.XLOOKUP(B69,'[2]Sch Calls'!$R:$R,'[2]Sch Calls'!$A:$A,"",0)</f>
        <v>46077.456527777802</v>
      </c>
      <c r="BX69" s="51">
        <f>_xlfn.XLOOKUP(B69,'[2]Sch Calls'!$R:$R,'[2]Sch Calls'!$B:$B,"",0)</f>
        <v>28273</v>
      </c>
      <c r="BY69" s="51" t="str">
        <f t="shared" si="54"/>
        <v>23-Aug-26</v>
      </c>
      <c r="BZ69" s="51" t="str">
        <f t="shared" si="54"/>
        <v>23-Aug-26</v>
      </c>
      <c r="CA69" s="51" t="str">
        <f t="shared" si="72"/>
        <v>26-Nov-26</v>
      </c>
      <c r="CB69" s="51" t="str">
        <f t="shared" si="73"/>
        <v>24-Aug-27</v>
      </c>
      <c r="CC69" s="51" t="str">
        <f t="shared" si="74"/>
        <v>24-Feb-28</v>
      </c>
      <c r="CD69" s="51" t="str">
        <f t="shared" si="75"/>
        <v>24-Feb-27</v>
      </c>
      <c r="CE69" s="51">
        <f t="shared" ca="1" si="55"/>
        <v>99</v>
      </c>
      <c r="CF69" s="51">
        <f t="shared" ca="1" si="55"/>
        <v>99</v>
      </c>
      <c r="CG69" s="51">
        <f t="shared" ca="1" si="76"/>
        <v>99</v>
      </c>
      <c r="CH69" s="51">
        <f t="shared" ca="1" si="77"/>
        <v>99</v>
      </c>
      <c r="CI69" s="51">
        <f t="shared" ca="1" si="78"/>
        <v>99</v>
      </c>
      <c r="CJ69" s="51">
        <f t="shared" ca="1" si="79"/>
        <v>99</v>
      </c>
      <c r="CK69" s="51">
        <f t="shared" ca="1" si="51"/>
        <v>297</v>
      </c>
      <c r="CL69" s="51">
        <f t="shared" ca="1" si="51"/>
        <v>297</v>
      </c>
      <c r="CM69" s="51">
        <f t="shared" ca="1" si="51"/>
        <v>297</v>
      </c>
      <c r="CN69" s="51">
        <f t="shared" ca="1" si="51"/>
        <v>297</v>
      </c>
      <c r="CO69" s="51">
        <f t="shared" ca="1" si="51"/>
        <v>297</v>
      </c>
      <c r="CP69" s="51">
        <f t="shared" ca="1" si="51"/>
        <v>297</v>
      </c>
      <c r="CQ69" s="51">
        <f t="shared" ca="1" si="52"/>
        <v>1295</v>
      </c>
      <c r="CR69" s="51">
        <f t="shared" ca="1" si="52"/>
        <v>1295</v>
      </c>
      <c r="CS69" s="51">
        <f t="shared" ca="1" si="52"/>
        <v>3295</v>
      </c>
      <c r="CT69" s="51">
        <f t="shared" ca="1" si="52"/>
        <v>3295</v>
      </c>
      <c r="CU69" s="51">
        <f t="shared" ca="1" si="52"/>
        <v>7295</v>
      </c>
      <c r="CV69" s="54">
        <f t="shared" ca="1" si="52"/>
        <v>3295</v>
      </c>
      <c r="CW69" s="25" t="s">
        <v>212</v>
      </c>
      <c r="CX69" s="55">
        <v>0.37</v>
      </c>
      <c r="CY69" s="55"/>
      <c r="CZ69" s="26">
        <v>0</v>
      </c>
      <c r="DA69" s="26">
        <v>0</v>
      </c>
      <c r="DB69" s="26">
        <v>0</v>
      </c>
      <c r="DC69" s="26">
        <v>0</v>
      </c>
      <c r="DD69" s="26">
        <v>0</v>
      </c>
      <c r="DE69" s="26">
        <v>0</v>
      </c>
      <c r="DF69" s="26">
        <v>0</v>
      </c>
      <c r="DG69" s="26">
        <v>0</v>
      </c>
      <c r="DH69" s="26">
        <v>0</v>
      </c>
      <c r="DI69" s="26">
        <v>0</v>
      </c>
      <c r="DJ69" s="26">
        <v>0</v>
      </c>
      <c r="DK69" s="26">
        <v>0</v>
      </c>
      <c r="DL69" s="27">
        <f t="shared" si="80"/>
        <v>46200.280648148102</v>
      </c>
      <c r="DM69" s="28">
        <f t="shared" ca="1" si="81"/>
        <v>0</v>
      </c>
      <c r="DN69" s="56">
        <f>_xlfn.XLOOKUP(B69,'[2]1. All Calls'!$R:$R,'[2]1. All Calls'!$A:$A,"",0)</f>
        <v>46125.280648148102</v>
      </c>
      <c r="DO69" s="57" t="str">
        <f ca="1">VLOOKUP(DM69,[1]Validation!$B$20:$C$25,2,0)</f>
        <v>Within 3 months</v>
      </c>
      <c r="DP69" s="58" t="str">
        <f>_xlfn.XLOOKUP(B69,'[1]Active AMCs- Dealer'!E:E,'[1]Active AMCs- Dealer'!L:L,"Not in AMC",0)</f>
        <v>AMC</v>
      </c>
      <c r="DQ69" s="58"/>
      <c r="DR69" s="29" t="str">
        <f>_xlfn.XLOOKUP(B69,'[2]1. All Calls'!$R:$R,'[2]1. All Calls'!$F:$F,"",0)</f>
        <v>CC-02044986</v>
      </c>
      <c r="DS69" s="29" t="str">
        <f>_xlfn.XLOOKUP(B69,'[2]1. All Calls'!$R:$R,'[2]1. All Calls'!$AB:$AB,"",0)</f>
        <v>AMC visit carried out</v>
      </c>
      <c r="DT69" s="30">
        <f>_xlfn.XLOOKUP(DR69,'[2]1. All Calls'!$F:$F,'[2]1. All Calls'!$A:$A,"",0)</f>
        <v>46125.280648148102</v>
      </c>
      <c r="DU69" s="31">
        <f>_xlfn.XLOOKUP(DR69,'[2]1. All Calls'!$F:$F,'[2]1. All Calls'!$B:$B,"",0)</f>
        <v>28677</v>
      </c>
      <c r="DV69" s="31">
        <f>_xlfn.XLOOKUP(B69,[1]MDA_Assets!D:D,[1]MDA_Assets!N:N,"",0)</f>
        <v>10897</v>
      </c>
      <c r="DW69" s="31">
        <f>_xlfn.XLOOKUP(B69,[1]MDA_Assets!D:D,[1]MDA_Assets!O:O,"",0)</f>
        <v>17780</v>
      </c>
      <c r="DX69" s="32" t="str">
        <f>_xlfn.XLOOKUP(B69,[1]MDA_Assets!D:D,[1]MDA_Assets!Q:Q,"",0)</f>
        <v>XD</v>
      </c>
      <c r="DY69" s="33">
        <f>_xlfn.XLOOKUP(B69,[1]MDA_Assets!D:D,[1]MDA_Assets!R:R,"",0)</f>
        <v>46077</v>
      </c>
      <c r="DZ69" s="33">
        <f>_xlfn.XLOOKUP(B69,[1]MDA_Assets!D:D,[1]MDA_Assets!S:S,"",0)</f>
        <v>46077</v>
      </c>
      <c r="EA69" s="33">
        <f>_xlfn.XLOOKUP(B69,[1]MDA_Assets!D:D,[1]MDA_Assets!T:T,"",0)</f>
        <v>46077</v>
      </c>
      <c r="EB69" s="33">
        <f>_xlfn.XLOOKUP(B69,[1]MDA_Assets!D:D,[1]MDA_Assets!U:U,"",0)</f>
        <v>46077</v>
      </c>
      <c r="EC69" s="33">
        <f>_xlfn.XLOOKUP(B69,[1]MDA_Assets!D:D,[1]MDA_Assets!V:V,"",0)</f>
        <v>46077</v>
      </c>
      <c r="ED69" s="33">
        <f>_xlfn.XLOOKUP(B69,[1]MDA_Assets!D:D,[1]MDA_Assets!W:W,"",0)</f>
        <v>46077</v>
      </c>
      <c r="EE69" s="32" t="str">
        <f>_xlfn.XLOOKUP(B69,[1]MDA_Assets!D:D,[1]MDA_Assets!X:X,"",0)</f>
        <v>No</v>
      </c>
      <c r="EF69" s="33">
        <f>_xlfn.XLOOKUP(B69,[1]MDA_Assets!D:D,[1]MDA_Assets!Y:Y,"",0)</f>
        <v>46034</v>
      </c>
      <c r="EG69" s="33">
        <f>_xlfn.XLOOKUP(B69,[1]MDA_Assets!D:D,[1]MDA_Assets!Z:Z,"",0)</f>
        <v>0</v>
      </c>
      <c r="EH69" s="33">
        <f>_xlfn.XLOOKUP(B69,[1]MDA_Assets!D:D,[1]MDA_Assets!AA:AA,"",0)</f>
        <v>0</v>
      </c>
      <c r="EI69" s="34">
        <f>_xlfn.XLOOKUP(B69,[1]MDA_Assets!D:D,[1]MDA_Assets!P:P,"",0)</f>
        <v>3</v>
      </c>
      <c r="EJ69" s="35" t="str">
        <f>_xlfn.XLOOKUP(B69,[1]MDA_Assets!D:D,[1]MDA_Assets!AB:AB,"",0)</f>
        <v>1592</v>
      </c>
      <c r="EK69" s="35" t="str">
        <f>_xlfn.XLOOKUP(B69,[1]MDA_Assets!D:D,[1]MDA_Assets!AC:AC,"",0)</f>
        <v>1592</v>
      </c>
      <c r="EL69" s="35" t="str">
        <f>_xlfn.XLOOKUP(B69,[1]MDA_Assets!D:D,[1]MDA_Assets!AD:AD,"",0)</f>
        <v>3592</v>
      </c>
      <c r="EM69" s="35" t="str">
        <f>_xlfn.XLOOKUP(B69,[1]MDA_Assets!D:D,[1]MDA_Assets!AE:AE,"",0)</f>
        <v>3592</v>
      </c>
      <c r="EN69" s="35" t="str">
        <f>_xlfn.XLOOKUP(B69,[1]MDA_Assets!D:D,[1]MDA_Assets!AF:AF,"",0)</f>
        <v>7592</v>
      </c>
      <c r="EO69" s="35" t="str">
        <f>_xlfn.XLOOKUP(B69,[1]MDA_Assets!D:D,[1]MDA_Assets!AG:AG,"",0)</f>
        <v>3592</v>
      </c>
      <c r="EP69" s="36">
        <f t="shared" si="56"/>
        <v>365</v>
      </c>
      <c r="EQ69" s="36">
        <f t="shared" si="56"/>
        <v>180</v>
      </c>
      <c r="ER69" s="36">
        <f t="shared" si="82"/>
        <v>365</v>
      </c>
      <c r="ES69" s="36">
        <f t="shared" si="83"/>
        <v>365</v>
      </c>
      <c r="ET69" s="36">
        <f t="shared" si="84"/>
        <v>730</v>
      </c>
      <c r="EU69" s="36">
        <f t="shared" si="85"/>
        <v>365</v>
      </c>
      <c r="EV69" s="36">
        <f t="shared" si="86"/>
        <v>365</v>
      </c>
      <c r="EW69" s="36" t="str">
        <f t="shared" si="58"/>
        <v/>
      </c>
      <c r="EX69" s="36" t="str">
        <f t="shared" si="59"/>
        <v/>
      </c>
      <c r="EY69" s="36">
        <f t="shared" si="47"/>
        <v>11.78</v>
      </c>
      <c r="EZ69" s="36">
        <f t="shared" si="47"/>
        <v>5.81</v>
      </c>
      <c r="FA69" s="36">
        <f t="shared" si="47"/>
        <v>11.78</v>
      </c>
      <c r="FB69" s="36">
        <f t="shared" si="46"/>
        <v>11.78</v>
      </c>
      <c r="FC69" s="36">
        <f t="shared" si="46"/>
        <v>23.55</v>
      </c>
      <c r="FD69" s="36">
        <f t="shared" si="46"/>
        <v>11.78</v>
      </c>
      <c r="FE69" s="36">
        <f t="shared" si="46"/>
        <v>11.78</v>
      </c>
      <c r="FF69" s="36" t="str">
        <f t="shared" si="46"/>
        <v/>
      </c>
      <c r="FG69" s="36" t="str">
        <f t="shared" si="46"/>
        <v/>
      </c>
      <c r="FH69" s="37" t="str" cm="1">
        <f t="array" ref="FH69">_xlfn.IFS(EY69="", "No Data", EY69&lt;0, "Negative/Future", EY69=0, "Zero Days", EY69&lt;=3, "&lt; 3 Months", EY69&lt;=6, "3 to 6 Months", EY69&lt;=9, "6 to 9 Months", EY69&lt;=12, "9 to 12 Months", EY69&lt;=15, "12 to 15 Months", EY69&lt;=18, "15 to 18 Months", EY69&lt;=24, "18 to 24 Months", EY69&gt;24, "&gt; 24 Months")</f>
        <v>9 to 12 Months</v>
      </c>
      <c r="FI69" s="37" t="str" cm="1">
        <f t="array" ref="FI69">_xlfn.IFS(EZ69="", "No Data", EZ69&lt;0, "Negative/Future", EZ69=0, "Zero Days", EZ69&lt;=3, "&lt; 3 Months", EZ69&lt;=6, "3 to 6 Months", EZ69&lt;=9, "6 to 9 Months", EZ69&lt;=12, "9 to 12 Months", EZ69&lt;=15, "12 to 15 Months", EZ69&lt;=18, "15 to 18 Months", EZ69&lt;=24, "18 to 24 Months", EZ69&gt;24, "&gt; 24 Months")</f>
        <v>3 to 6 Months</v>
      </c>
      <c r="FJ69" s="37" t="str" cm="1">
        <f t="array" ref="FJ69">_xlfn.IFS(FA69="", "No Data", FA69&lt;0, "Negative/Future", FA69=0, "Zero Days", FA69&lt;=3, "&lt; 3 Months", FA69&lt;=6, "3 to 6 Months", FA69&lt;=9, "6 to 9 Months", FA69&lt;=12, "9 to 12 Months", FA69&lt;=15, "12 to 15 Months", FA69&lt;=18, "15 to 18 Months", FA69&lt;=24, "18 to 24 Months", FA69&gt;24, "&gt; 24 Months")</f>
        <v>9 to 12 Months</v>
      </c>
      <c r="FK69" s="37" t="str" cm="1">
        <f t="array" ref="FK69">_xlfn.IFS(FB69="", "No Data", FB69&lt;0, "Negative/Future", FB69=0, "Zero Days", FB69&lt;=3, "&lt; 3 Months", FB69&lt;=6, "3 to 6 Months", FB69&lt;=9, "6 to 9 Months", FB69&lt;=12, "9 to 12 Months", FB69&lt;=15, "12 to 15 Months", FB69&lt;=18, "15 to 18 Months", FB69&lt;=24, "18 to 24 Months", FB69&gt;24, "&gt; 24 Months")</f>
        <v>9 to 12 Months</v>
      </c>
      <c r="FL69" s="37" t="str" cm="1">
        <f t="array" ref="FL69">_xlfn.IFS(FC69="", "No Data", FC69&lt;0, "Negative/Future", FC69=0, "Zero Days", FC69&lt;=3, "&lt; 3 Months", FC69&lt;=6, "3 to 6 Months", FC69&lt;=9, "6 to 9 Months", FC69&lt;=12, "9 to 12 Months", FC69&lt;=15, "12 to 15 Months", FC69&lt;=18, "15 to 18 Months", FC69&lt;=24, "18 to 24 Months", FC69&gt;24, "&gt; 24 Months")</f>
        <v>18 to 24 Months</v>
      </c>
      <c r="FM69" s="37" t="str" cm="1">
        <f t="array" ref="FM69">_xlfn.IFS(FD69="", "No Data", FD69&lt;0, "Negative/Future", FD69=0, "Zero Days", FD69&lt;=3, "&lt; 3 Months", FD69&lt;=6, "3 to 6 Months", FD69&lt;=9, "6 to 9 Months", FD69&lt;=12, "9 to 12 Months", FD69&lt;=15, "12 to 15 Months", FD69&lt;=18, "15 to 18 Months", FD69&lt;=24, "18 to 24 Months", FD69&gt;24, "&gt; 24 Months")</f>
        <v>9 to 12 Months</v>
      </c>
      <c r="FN69" s="37" t="str" cm="1">
        <f t="array" ref="FN69">_xlfn.IFS(FE69="", "No Data", FE69&lt;0, "Negative/Future", FE69=0, "Zero Days", FE69&lt;=3, "&lt; 3 Months", FE69&lt;=6, "3 to 6 Months", FE69&lt;=9, "6 to 9 Months", FE69&lt;=12, "9 to 12 Months", FE69&lt;=15, "12 to 15 Months", FE69&lt;=18, "15 to 18 Months", FE69&lt;=24, "18 to 24 Months", FE69&gt;24, "&gt; 24 Months")</f>
        <v>9 to 12 Months</v>
      </c>
      <c r="FO69" s="37" t="str" cm="1">
        <f t="array" ref="FO69">_xlfn.IFS(FG69="", "No Data", FG69&lt;0, "Negative/Future", FG69=0, "Zero Days", FG69&lt;=3, "&lt; 3 Months", FG69&lt;=6, "3 to 6 Months", FG69&lt;=9, "6 to 9 Months", FG69&lt;=12, "9 to 12 Months", FG69&lt;=15, "12 to 15 Months", FG69&lt;=18, "15 to 18 Months", FG69&lt;=24, "18 to 24 Months", FG69&gt;24, "&gt; 24 Months")</f>
        <v>No Data</v>
      </c>
      <c r="FP69" s="37" t="str" cm="1">
        <f t="array" ref="FP69">_xlfn.IFS(FF69="", "No Data", FF69&lt;0, "Negative/Future", FF69=0, "Zero Days", FF69&lt;=3, "&lt; 3 Months", FF69&lt;=6, "3 to 6 Months", FF69&lt;=9, "6 to 9 Months", FF69&lt;=12, "9 to 12 Months", FF69&lt;=15, "12 to 15 Months", FF69&lt;=18, "15 to 18 Months", FF69&lt;=24, "18 to 24 Months", FF69&gt;24, "&gt; 24 Months")</f>
        <v>No Data</v>
      </c>
      <c r="FQ69" s="29" t="s">
        <v>572</v>
      </c>
      <c r="FR69" s="29">
        <v>8910434312</v>
      </c>
      <c r="FS69" s="38" t="str">
        <f>VLOOKUP(_xlfn.XLOOKUP(B69,[1]MDA_Assets!D:D,[1]MDA_Assets!I:I,"",0),[1]Validation!$B$1:$C$8,2,0)</f>
        <v>A</v>
      </c>
      <c r="FT69" s="38" t="s">
        <v>296</v>
      </c>
      <c r="FU69" s="31" t="str">
        <f>_xlfn.XLOOKUP(B69,[1]MDA_Assets!D:D,[1]MDA_Assets!X:X,"",0)</f>
        <v>No</v>
      </c>
      <c r="FV69" s="39">
        <v>0</v>
      </c>
      <c r="FW69" s="39">
        <v>0</v>
      </c>
      <c r="FX69" s="39">
        <v>0</v>
      </c>
      <c r="FY69" s="39">
        <v>9</v>
      </c>
      <c r="FZ69" s="40">
        <f t="shared" si="53"/>
        <v>46442</v>
      </c>
      <c r="GA69" s="40">
        <f t="shared" si="53"/>
        <v>46257</v>
      </c>
      <c r="GB69" s="40">
        <f t="shared" si="60"/>
        <v>46442</v>
      </c>
      <c r="GC69" s="40">
        <f t="shared" si="61"/>
        <v>46442</v>
      </c>
      <c r="GD69" s="40">
        <f t="shared" si="62"/>
        <v>46807</v>
      </c>
      <c r="GE69" s="40">
        <f t="shared" si="63"/>
        <v>46442</v>
      </c>
      <c r="GF69" s="40">
        <f t="shared" si="57"/>
        <v>46399</v>
      </c>
      <c r="GG69" s="40" t="str">
        <f t="shared" si="57"/>
        <v/>
      </c>
      <c r="GH69" s="40" t="str">
        <f t="shared" si="57"/>
        <v/>
      </c>
      <c r="GI69" s="39">
        <f t="shared" si="87"/>
        <v>0</v>
      </c>
      <c r="GJ69" s="39">
        <f t="shared" si="88"/>
        <v>0</v>
      </c>
      <c r="GK69" s="39">
        <f t="shared" si="89"/>
        <v>0</v>
      </c>
      <c r="GL69" s="39">
        <f t="shared" si="90"/>
        <v>7</v>
      </c>
    </row>
    <row r="70" spans="1:194" x14ac:dyDescent="0.25">
      <c r="A70" s="19">
        <v>74</v>
      </c>
      <c r="B70" s="43" t="s">
        <v>573</v>
      </c>
      <c r="C70" s="43" t="s">
        <v>186</v>
      </c>
      <c r="D70" s="43" t="s">
        <v>241</v>
      </c>
      <c r="E70" s="43" t="s">
        <v>351</v>
      </c>
      <c r="F70" s="43" t="s">
        <v>574</v>
      </c>
      <c r="G70" s="43" t="s">
        <v>225</v>
      </c>
      <c r="H70" s="43" t="s">
        <v>387</v>
      </c>
      <c r="I70" s="43" t="s">
        <v>192</v>
      </c>
      <c r="J70" s="44">
        <f t="shared" si="64"/>
        <v>44388.770833333336</v>
      </c>
      <c r="K70" s="44">
        <v>44024.770833333336</v>
      </c>
      <c r="L70" s="44">
        <v>43851</v>
      </c>
      <c r="M70" s="43" t="s">
        <v>575</v>
      </c>
      <c r="N70" s="43" t="s">
        <v>193</v>
      </c>
      <c r="O70" s="44">
        <v>45800.276747685188</v>
      </c>
      <c r="P70" s="43">
        <v>2309</v>
      </c>
      <c r="Q70" s="43"/>
      <c r="R70" s="43"/>
      <c r="S70" s="43" t="s">
        <v>206</v>
      </c>
      <c r="T70" s="44">
        <v>45194.770833333336</v>
      </c>
      <c r="U70" s="44">
        <v>45768.770833333336</v>
      </c>
      <c r="V70" s="44">
        <v>45768.770833333336</v>
      </c>
      <c r="W70" s="44">
        <v>45191.770833333336</v>
      </c>
      <c r="X70" s="44">
        <v>45191.770833333336</v>
      </c>
      <c r="Y70" s="44">
        <v>45191.770833333336</v>
      </c>
      <c r="Z70" s="43"/>
      <c r="AA70" s="43"/>
      <c r="AB70" s="43"/>
      <c r="AC70" s="43"/>
      <c r="AD70" s="43"/>
      <c r="AE70" s="43">
        <v>1</v>
      </c>
      <c r="AF70" s="43" t="s">
        <v>576</v>
      </c>
      <c r="AG70" s="43" t="s">
        <v>576</v>
      </c>
      <c r="AH70" s="43" t="s">
        <v>577</v>
      </c>
      <c r="AI70" s="43" t="s">
        <v>577</v>
      </c>
      <c r="AJ70" s="43" t="s">
        <v>578</v>
      </c>
      <c r="AK70" s="43" t="s">
        <v>577</v>
      </c>
      <c r="AL70" s="46">
        <v>46133</v>
      </c>
      <c r="AM70" s="46">
        <v>45948</v>
      </c>
      <c r="AN70" s="46">
        <v>45559</v>
      </c>
      <c r="AO70" s="46">
        <v>45556</v>
      </c>
      <c r="AP70" s="46">
        <v>45921</v>
      </c>
      <c r="AQ70" s="46">
        <v>45556</v>
      </c>
      <c r="AR70" s="48"/>
      <c r="AS70" s="48"/>
      <c r="AT70" s="48"/>
      <c r="AU70" s="43">
        <v>1</v>
      </c>
      <c r="AV70" s="43">
        <v>0</v>
      </c>
      <c r="AW70" s="43">
        <v>0</v>
      </c>
      <c r="AX70" s="51" t="s">
        <v>259</v>
      </c>
      <c r="AY70" s="51" t="s">
        <v>211</v>
      </c>
      <c r="AZ70" s="51" t="s">
        <v>198</v>
      </c>
      <c r="BA70" s="20">
        <f t="shared" ca="1" si="48"/>
        <v>1</v>
      </c>
      <c r="BB70" s="20">
        <f t="shared" ca="1" si="48"/>
        <v>1</v>
      </c>
      <c r="BC70" s="20">
        <f t="shared" ca="1" si="48"/>
        <v>1</v>
      </c>
      <c r="BD70" s="20">
        <f t="shared" ref="BD70:BI109" ca="1" si="91">IF(AO70&gt;1,IF(AO70&lt;EOMONTH(TODAY(),0),1,0),"")</f>
        <v>1</v>
      </c>
      <c r="BE70" s="20">
        <f t="shared" ca="1" si="91"/>
        <v>1</v>
      </c>
      <c r="BF70" s="20">
        <f t="shared" ca="1" si="91"/>
        <v>1</v>
      </c>
      <c r="BG70" s="21" t="str">
        <f t="shared" ca="1" si="91"/>
        <v/>
      </c>
      <c r="BH70" s="21" t="str">
        <f t="shared" ca="1" si="91"/>
        <v/>
      </c>
      <c r="BI70" s="21" t="str">
        <f t="shared" ca="1" si="91"/>
        <v/>
      </c>
      <c r="BJ70" s="22">
        <f t="shared" ca="1" si="65"/>
        <v>6</v>
      </c>
      <c r="BK70" s="21">
        <f t="shared" si="66"/>
        <v>1</v>
      </c>
      <c r="BL70" s="22">
        <f t="shared" ca="1" si="67"/>
        <v>2685</v>
      </c>
      <c r="BM70" s="22">
        <f t="shared" ca="1" si="68"/>
        <v>0</v>
      </c>
      <c r="BN70" s="23">
        <f t="shared" ca="1" si="69"/>
        <v>2685</v>
      </c>
      <c r="BO70" s="24">
        <f t="shared" ca="1" si="70"/>
        <v>376</v>
      </c>
      <c r="BP70" s="51" t="str">
        <f>_xlfn.XLOOKUP(E70,[1]Validation!E:E,[1]Validation!F:F,"")</f>
        <v>EG22</v>
      </c>
      <c r="BQ70" s="51" t="str">
        <f>_xlfn.XLOOKUP(BP70,[1]Validation!F:F,[1]Validation!G:G,"")</f>
        <v>EG11 to EG22</v>
      </c>
      <c r="BR70" s="52" t="str">
        <f>VLOOKUP(G70,[1]Validation!$B$1:$C$9,2,0)</f>
        <v>C</v>
      </c>
      <c r="BS70" s="51">
        <f t="shared" ca="1" si="71"/>
        <v>71</v>
      </c>
      <c r="BT70" s="53">
        <f>_xlfn.XLOOKUP(B70,'[2]1. All Calls'!$R:$R,'[2]1. All Calls'!$A:$A,"",0)</f>
        <v>45800.504861111112</v>
      </c>
      <c r="BU70" s="51" t="str">
        <f>_xlfn.XLOOKUP(B70,'[2]1. All Calls'!$R:$R,'[2]1. All Calls'!$F:$F,"",0)</f>
        <v>CC-01669468</v>
      </c>
      <c r="BV70" s="51" t="str">
        <f>_xlfn.XLOOKUP(B70,'[2]1. All Calls'!$R:$R,'[2]1. All Calls'!$J:$J,"",0)</f>
        <v>Sales Call</v>
      </c>
      <c r="BW70" s="53" t="str">
        <f>_xlfn.XLOOKUP(B70,'[2]Sch Calls'!$R:$R,'[2]Sch Calls'!$A:$A,"",0)</f>
        <v/>
      </c>
      <c r="BX70" s="51" t="str">
        <f>_xlfn.XLOOKUP(B70,'[2]Sch Calls'!$R:$R,'[2]Sch Calls'!$B:$B,"",0)</f>
        <v/>
      </c>
      <c r="BY70" s="51" t="str">
        <f t="shared" si="54"/>
        <v>19-Oct-25</v>
      </c>
      <c r="BZ70" s="51" t="str">
        <f t="shared" si="54"/>
        <v>19-Oct-25</v>
      </c>
      <c r="CA70" s="51" t="str">
        <f t="shared" si="72"/>
        <v>27-Jun-24</v>
      </c>
      <c r="CB70" s="51" t="str">
        <f t="shared" si="73"/>
        <v>22-Mar-25</v>
      </c>
      <c r="CC70" s="51" t="str">
        <f t="shared" si="74"/>
        <v>22-Sep-25</v>
      </c>
      <c r="CD70" s="51" t="str">
        <f t="shared" si="75"/>
        <v>22-Sep-24</v>
      </c>
      <c r="CE70" s="51">
        <f t="shared" ca="1" si="55"/>
        <v>407</v>
      </c>
      <c r="CF70" s="51">
        <f t="shared" ca="1" si="55"/>
        <v>407</v>
      </c>
      <c r="CG70" s="51">
        <f t="shared" ca="1" si="76"/>
        <v>981</v>
      </c>
      <c r="CH70" s="51">
        <f t="shared" ca="1" si="77"/>
        <v>984</v>
      </c>
      <c r="CI70" s="51">
        <f t="shared" ca="1" si="78"/>
        <v>984</v>
      </c>
      <c r="CJ70" s="51">
        <f t="shared" ca="1" si="79"/>
        <v>984</v>
      </c>
      <c r="CK70" s="51">
        <f t="shared" ca="1" si="51"/>
        <v>407</v>
      </c>
      <c r="CL70" s="51">
        <f t="shared" ca="1" si="51"/>
        <v>407</v>
      </c>
      <c r="CM70" s="51">
        <f t="shared" ca="1" si="51"/>
        <v>981</v>
      </c>
      <c r="CN70" s="51">
        <f t="shared" ca="1" si="51"/>
        <v>984</v>
      </c>
      <c r="CO70" s="51">
        <f t="shared" ca="1" si="51"/>
        <v>984</v>
      </c>
      <c r="CP70" s="51">
        <f t="shared" ca="1" si="51"/>
        <v>984</v>
      </c>
      <c r="CQ70" s="51">
        <f t="shared" ca="1" si="52"/>
        <v>1402</v>
      </c>
      <c r="CR70" s="51">
        <f t="shared" ca="1" si="52"/>
        <v>1402</v>
      </c>
      <c r="CS70" s="51">
        <f t="shared" ca="1" si="52"/>
        <v>522</v>
      </c>
      <c r="CT70" s="51">
        <f t="shared" ca="1" si="52"/>
        <v>519</v>
      </c>
      <c r="CU70" s="51">
        <f t="shared" ca="1" si="52"/>
        <v>4519</v>
      </c>
      <c r="CV70" s="54">
        <f t="shared" ca="1" si="52"/>
        <v>519</v>
      </c>
      <c r="CW70" s="25" t="s">
        <v>212</v>
      </c>
      <c r="CX70" s="55">
        <v>0</v>
      </c>
      <c r="CY70" s="55"/>
      <c r="CZ70" s="26">
        <v>0</v>
      </c>
      <c r="DA70" s="26">
        <v>0</v>
      </c>
      <c r="DB70" s="26">
        <v>0</v>
      </c>
      <c r="DC70" s="26">
        <v>0</v>
      </c>
      <c r="DD70" s="26">
        <v>0</v>
      </c>
      <c r="DE70" s="26">
        <v>0</v>
      </c>
      <c r="DF70" s="26">
        <v>0</v>
      </c>
      <c r="DG70" s="26">
        <v>0</v>
      </c>
      <c r="DH70" s="26">
        <v>0</v>
      </c>
      <c r="DI70" s="26">
        <v>0</v>
      </c>
      <c r="DJ70" s="26">
        <v>0</v>
      </c>
      <c r="DK70" s="26">
        <v>0</v>
      </c>
      <c r="DL70" s="27">
        <f t="shared" si="80"/>
        <v>45875.504861111112</v>
      </c>
      <c r="DM70" s="28">
        <f t="shared" ca="1" si="81"/>
        <v>1</v>
      </c>
      <c r="DN70" s="56">
        <f>_xlfn.XLOOKUP(B70,'[2]1. All Calls'!$R:$R,'[2]1. All Calls'!$A:$A,"",0)</f>
        <v>45800.504861111112</v>
      </c>
      <c r="DO70" s="57" t="str">
        <f ca="1">VLOOKUP(DM70,[1]Validation!$B$20:$C$25,2,0)</f>
        <v>Above 3 months</v>
      </c>
      <c r="DP70" s="58" t="str">
        <f>_xlfn.XLOOKUP(B70,'[1]Active AMCs- Dealer'!E:E,'[1]Active AMCs- Dealer'!L:L,"Not in AMC",0)</f>
        <v>Not in AMC</v>
      </c>
      <c r="DQ70" s="50" t="s">
        <v>213</v>
      </c>
      <c r="DR70" s="29" t="str">
        <f>_xlfn.XLOOKUP(B70,'[2]1. All Calls'!$R:$R,'[2]1. All Calls'!$F:$F,"",0)</f>
        <v>CC-01669468</v>
      </c>
      <c r="DS70" s="29" t="str">
        <f>_xlfn.XLOOKUP(B70,'[2]1. All Calls'!$R:$R,'[2]1. All Calls'!$AB:$AB,"",0)</f>
        <v>Sales call carried out for HMR update</v>
      </c>
      <c r="DT70" s="30">
        <f>_xlfn.XLOOKUP(DR70,'[2]1. All Calls'!$F:$F,'[2]1. All Calls'!$A:$A,"",0)</f>
        <v>45800.504861111112</v>
      </c>
      <c r="DU70" s="31">
        <f>_xlfn.XLOOKUP(DR70,'[2]1. All Calls'!$F:$F,'[2]1. All Calls'!$B:$B,"",0)</f>
        <v>2309</v>
      </c>
      <c r="DV70" s="31">
        <f>_xlfn.XLOOKUP(B70,[1]MDA_Assets!D:D,[1]MDA_Assets!N:N,"",0)</f>
        <v>0</v>
      </c>
      <c r="DW70" s="31">
        <f>_xlfn.XLOOKUP(B70,[1]MDA_Assets!D:D,[1]MDA_Assets!O:O,"",0)</f>
        <v>0</v>
      </c>
      <c r="DX70" s="32" t="str">
        <f>_xlfn.XLOOKUP(B70,[1]MDA_Assets!D:D,[1]MDA_Assets!Q:Q,"",0)</f>
        <v>XD</v>
      </c>
      <c r="DY70" s="33">
        <f>_xlfn.XLOOKUP(B70,[1]MDA_Assets!D:D,[1]MDA_Assets!R:R,"",0)</f>
        <v>45195</v>
      </c>
      <c r="DZ70" s="33">
        <f>_xlfn.XLOOKUP(B70,[1]MDA_Assets!D:D,[1]MDA_Assets!S:S,"",0)</f>
        <v>45769</v>
      </c>
      <c r="EA70" s="33">
        <f>_xlfn.XLOOKUP(B70,[1]MDA_Assets!D:D,[1]MDA_Assets!T:T,"",0)</f>
        <v>45769</v>
      </c>
      <c r="EB70" s="33">
        <f>_xlfn.XLOOKUP(B70,[1]MDA_Assets!D:D,[1]MDA_Assets!U:U,"",0)</f>
        <v>45192</v>
      </c>
      <c r="EC70" s="33">
        <f>_xlfn.XLOOKUP(B70,[1]MDA_Assets!D:D,[1]MDA_Assets!V:V,"",0)</f>
        <v>45192</v>
      </c>
      <c r="ED70" s="33">
        <f>_xlfn.XLOOKUP(B70,[1]MDA_Assets!D:D,[1]MDA_Assets!W:W,"",0)</f>
        <v>45192</v>
      </c>
      <c r="EE70" s="32">
        <f>_xlfn.XLOOKUP(B70,[1]MDA_Assets!D:D,[1]MDA_Assets!X:X,"",0)</f>
        <v>0</v>
      </c>
      <c r="EF70" s="33">
        <f>_xlfn.XLOOKUP(B70,[1]MDA_Assets!D:D,[1]MDA_Assets!Y:Y,"",0)</f>
        <v>0</v>
      </c>
      <c r="EG70" s="33">
        <f>_xlfn.XLOOKUP(B70,[1]MDA_Assets!D:D,[1]MDA_Assets!Z:Z,"",0)</f>
        <v>0</v>
      </c>
      <c r="EH70" s="33">
        <f>_xlfn.XLOOKUP(B70,[1]MDA_Assets!D:D,[1]MDA_Assets!AA:AA,"",0)</f>
        <v>0</v>
      </c>
      <c r="EI70" s="34">
        <f>_xlfn.XLOOKUP(B70,[1]MDA_Assets!D:D,[1]MDA_Assets!P:P,"",0)</f>
        <v>1</v>
      </c>
      <c r="EJ70" s="35" t="str">
        <f>_xlfn.XLOOKUP(B70,[1]MDA_Assets!D:D,[1]MDA_Assets!AB:AB,"",0)</f>
        <v>1809</v>
      </c>
      <c r="EK70" s="35" t="str">
        <f>_xlfn.XLOOKUP(B70,[1]MDA_Assets!D:D,[1]MDA_Assets!AC:AC,"",0)</f>
        <v>1809</v>
      </c>
      <c r="EL70" s="35" t="str">
        <f>_xlfn.XLOOKUP(B70,[1]MDA_Assets!D:D,[1]MDA_Assets!AD:AD,"",0)</f>
        <v>1503</v>
      </c>
      <c r="EM70" s="35" t="str">
        <f>_xlfn.XLOOKUP(B70,[1]MDA_Assets!D:D,[1]MDA_Assets!AE:AE,"",0)</f>
        <v>1503</v>
      </c>
      <c r="EN70" s="35" t="str">
        <f>_xlfn.XLOOKUP(B70,[1]MDA_Assets!D:D,[1]MDA_Assets!AF:AF,"",0)</f>
        <v>5503</v>
      </c>
      <c r="EO70" s="35" t="str">
        <f>_xlfn.XLOOKUP(B70,[1]MDA_Assets!D:D,[1]MDA_Assets!AG:AG,"",0)</f>
        <v>1503</v>
      </c>
      <c r="EP70" s="36">
        <f t="shared" si="56"/>
        <v>365</v>
      </c>
      <c r="EQ70" s="36">
        <f t="shared" si="56"/>
        <v>180</v>
      </c>
      <c r="ER70" s="36">
        <f t="shared" si="82"/>
        <v>365</v>
      </c>
      <c r="ES70" s="36">
        <f t="shared" si="83"/>
        <v>365</v>
      </c>
      <c r="ET70" s="36">
        <f t="shared" si="84"/>
        <v>730</v>
      </c>
      <c r="EU70" s="36">
        <f t="shared" si="85"/>
        <v>365</v>
      </c>
      <c r="EV70" s="36" t="str">
        <f t="shared" si="86"/>
        <v/>
      </c>
      <c r="EW70" s="36" t="str">
        <f t="shared" si="58"/>
        <v/>
      </c>
      <c r="EX70" s="36" t="str">
        <f t="shared" si="59"/>
        <v/>
      </c>
      <c r="EY70" s="36">
        <f t="shared" si="47"/>
        <v>11.78</v>
      </c>
      <c r="EZ70" s="36">
        <f t="shared" si="47"/>
        <v>5.81</v>
      </c>
      <c r="FA70" s="36">
        <f t="shared" si="47"/>
        <v>11.78</v>
      </c>
      <c r="FB70" s="36">
        <f t="shared" si="46"/>
        <v>11.78</v>
      </c>
      <c r="FC70" s="36">
        <f t="shared" si="46"/>
        <v>23.55</v>
      </c>
      <c r="FD70" s="36">
        <f t="shared" si="46"/>
        <v>11.78</v>
      </c>
      <c r="FE70" s="36" t="str">
        <f t="shared" si="46"/>
        <v/>
      </c>
      <c r="FF70" s="36" t="str">
        <f t="shared" si="46"/>
        <v/>
      </c>
      <c r="FG70" s="36" t="str">
        <f t="shared" si="46"/>
        <v/>
      </c>
      <c r="FH70" s="37" t="str" cm="1">
        <f t="array" ref="FH70">_xlfn.IFS(EY70="", "No Data", EY70&lt;0, "Negative/Future", EY70=0, "Zero Days", EY70&lt;=3, "&lt; 3 Months", EY70&lt;=6, "3 to 6 Months", EY70&lt;=9, "6 to 9 Months", EY70&lt;=12, "9 to 12 Months", EY70&lt;=15, "12 to 15 Months", EY70&lt;=18, "15 to 18 Months", EY70&lt;=24, "18 to 24 Months", EY70&gt;24, "&gt; 24 Months")</f>
        <v>9 to 12 Months</v>
      </c>
      <c r="FI70" s="37" t="str" cm="1">
        <f t="array" ref="FI70">_xlfn.IFS(EZ70="", "No Data", EZ70&lt;0, "Negative/Future", EZ70=0, "Zero Days", EZ70&lt;=3, "&lt; 3 Months", EZ70&lt;=6, "3 to 6 Months", EZ70&lt;=9, "6 to 9 Months", EZ70&lt;=12, "9 to 12 Months", EZ70&lt;=15, "12 to 15 Months", EZ70&lt;=18, "15 to 18 Months", EZ70&lt;=24, "18 to 24 Months", EZ70&gt;24, "&gt; 24 Months")</f>
        <v>3 to 6 Months</v>
      </c>
      <c r="FJ70" s="37" t="str" cm="1">
        <f t="array" ref="FJ70">_xlfn.IFS(FA70="", "No Data", FA70&lt;0, "Negative/Future", FA70=0, "Zero Days", FA70&lt;=3, "&lt; 3 Months", FA70&lt;=6, "3 to 6 Months", FA70&lt;=9, "6 to 9 Months", FA70&lt;=12, "9 to 12 Months", FA70&lt;=15, "12 to 15 Months", FA70&lt;=18, "15 to 18 Months", FA70&lt;=24, "18 to 24 Months", FA70&gt;24, "&gt; 24 Months")</f>
        <v>9 to 12 Months</v>
      </c>
      <c r="FK70" s="37" t="str" cm="1">
        <f t="array" ref="FK70">_xlfn.IFS(FB70="", "No Data", FB70&lt;0, "Negative/Future", FB70=0, "Zero Days", FB70&lt;=3, "&lt; 3 Months", FB70&lt;=6, "3 to 6 Months", FB70&lt;=9, "6 to 9 Months", FB70&lt;=12, "9 to 12 Months", FB70&lt;=15, "12 to 15 Months", FB70&lt;=18, "15 to 18 Months", FB70&lt;=24, "18 to 24 Months", FB70&gt;24, "&gt; 24 Months")</f>
        <v>9 to 12 Months</v>
      </c>
      <c r="FL70" s="37" t="str" cm="1">
        <f t="array" ref="FL70">_xlfn.IFS(FC70="", "No Data", FC70&lt;0, "Negative/Future", FC70=0, "Zero Days", FC70&lt;=3, "&lt; 3 Months", FC70&lt;=6, "3 to 6 Months", FC70&lt;=9, "6 to 9 Months", FC70&lt;=12, "9 to 12 Months", FC70&lt;=15, "12 to 15 Months", FC70&lt;=18, "15 to 18 Months", FC70&lt;=24, "18 to 24 Months", FC70&gt;24, "&gt; 24 Months")</f>
        <v>18 to 24 Months</v>
      </c>
      <c r="FM70" s="37" t="str" cm="1">
        <f t="array" ref="FM70">_xlfn.IFS(FD70="", "No Data", FD70&lt;0, "Negative/Future", FD70=0, "Zero Days", FD70&lt;=3, "&lt; 3 Months", FD70&lt;=6, "3 to 6 Months", FD70&lt;=9, "6 to 9 Months", FD70&lt;=12, "9 to 12 Months", FD70&lt;=15, "12 to 15 Months", FD70&lt;=18, "15 to 18 Months", FD70&lt;=24, "18 to 24 Months", FD70&gt;24, "&gt; 24 Months")</f>
        <v>9 to 12 Months</v>
      </c>
      <c r="FN70" s="37" t="str" cm="1">
        <f t="array" ref="FN70">_xlfn.IFS(FE70="", "No Data", FE70&lt;0, "Negative/Future", FE70=0, "Zero Days", FE70&lt;=3, "&lt; 3 Months", FE70&lt;=6, "3 to 6 Months", FE70&lt;=9, "6 to 9 Months", FE70&lt;=12, "9 to 12 Months", FE70&lt;=15, "12 to 15 Months", FE70&lt;=18, "15 to 18 Months", FE70&lt;=24, "18 to 24 Months", FE70&gt;24, "&gt; 24 Months")</f>
        <v>No Data</v>
      </c>
      <c r="FO70" s="37" t="str" cm="1">
        <f t="array" ref="FO70">_xlfn.IFS(FG70="", "No Data", FG70&lt;0, "Negative/Future", FG70=0, "Zero Days", FG70&lt;=3, "&lt; 3 Months", FG70&lt;=6, "3 to 6 Months", FG70&lt;=9, "6 to 9 Months", FG70&lt;=12, "9 to 12 Months", FG70&lt;=15, "12 to 15 Months", FG70&lt;=18, "15 to 18 Months", FG70&lt;=24, "18 to 24 Months", FG70&gt;24, "&gt; 24 Months")</f>
        <v>No Data</v>
      </c>
      <c r="FP70" s="37" t="str" cm="1">
        <f t="array" ref="FP70">_xlfn.IFS(FF70="", "No Data", FF70&lt;0, "Negative/Future", FF70=0, "Zero Days", FF70&lt;=3, "&lt; 3 Months", FF70&lt;=6, "3 to 6 Months", FF70&lt;=9, "6 to 9 Months", FF70&lt;=12, "9 to 12 Months", FF70&lt;=15, "12 to 15 Months", FF70&lt;=18, "15 to 18 Months", FF70&lt;=24, "18 to 24 Months", FF70&gt;24, "&gt; 24 Months")</f>
        <v>No Data</v>
      </c>
      <c r="FQ70" s="29" t="s">
        <v>579</v>
      </c>
      <c r="FR70" s="29">
        <v>9431043630</v>
      </c>
      <c r="FS70" s="38" t="str">
        <f>VLOOKUP(_xlfn.XLOOKUP(B70,[1]MDA_Assets!D:D,[1]MDA_Assets!I:I,"",0),[1]Validation!$B$1:$C$8,2,0)</f>
        <v>C</v>
      </c>
      <c r="FT70" s="38" t="s">
        <v>252</v>
      </c>
      <c r="FU70" s="31">
        <f>_xlfn.XLOOKUP(B70,[1]MDA_Assets!D:D,[1]MDA_Assets!X:X,"",0)</f>
        <v>0</v>
      </c>
      <c r="FV70" s="39">
        <v>6</v>
      </c>
      <c r="FW70" s="39">
        <v>0</v>
      </c>
      <c r="FX70" s="39">
        <v>0</v>
      </c>
      <c r="FY70" s="39">
        <v>3</v>
      </c>
      <c r="FZ70" s="40">
        <f t="shared" si="53"/>
        <v>46134</v>
      </c>
      <c r="GA70" s="40">
        <f t="shared" si="53"/>
        <v>45949</v>
      </c>
      <c r="GB70" s="40">
        <f t="shared" si="60"/>
        <v>45560</v>
      </c>
      <c r="GC70" s="40">
        <f t="shared" si="61"/>
        <v>45557</v>
      </c>
      <c r="GD70" s="40">
        <f t="shared" si="62"/>
        <v>45922</v>
      </c>
      <c r="GE70" s="40">
        <f t="shared" si="63"/>
        <v>45557</v>
      </c>
      <c r="GF70" s="40" t="str">
        <f t="shared" si="57"/>
        <v/>
      </c>
      <c r="GG70" s="40" t="str">
        <f t="shared" si="57"/>
        <v/>
      </c>
      <c r="GH70" s="40" t="str">
        <f t="shared" si="57"/>
        <v/>
      </c>
      <c r="GI70" s="39">
        <f t="shared" si="87"/>
        <v>5</v>
      </c>
      <c r="GJ70" s="39">
        <f t="shared" si="88"/>
        <v>0</v>
      </c>
      <c r="GK70" s="39">
        <f t="shared" si="89"/>
        <v>0</v>
      </c>
      <c r="GL70" s="39">
        <f t="shared" si="90"/>
        <v>1</v>
      </c>
    </row>
    <row r="71" spans="1:194" x14ac:dyDescent="0.25">
      <c r="A71" s="19">
        <v>75</v>
      </c>
      <c r="B71" s="43" t="s">
        <v>580</v>
      </c>
      <c r="C71" s="43" t="s">
        <v>186</v>
      </c>
      <c r="D71" s="43" t="s">
        <v>241</v>
      </c>
      <c r="E71" s="43" t="s">
        <v>581</v>
      </c>
      <c r="F71" s="43" t="s">
        <v>2737</v>
      </c>
      <c r="G71" s="43" t="s">
        <v>190</v>
      </c>
      <c r="H71" s="43" t="s">
        <v>582</v>
      </c>
      <c r="I71" s="43" t="s">
        <v>192</v>
      </c>
      <c r="J71" s="44">
        <f t="shared" si="64"/>
        <v>43741.238194444442</v>
      </c>
      <c r="K71" s="44">
        <v>43377.238194444442</v>
      </c>
      <c r="L71" s="44">
        <v>43157</v>
      </c>
      <c r="M71" s="43" t="s">
        <v>2107</v>
      </c>
      <c r="N71" s="43" t="s">
        <v>193</v>
      </c>
      <c r="O71" s="44">
        <v>46049.496180555558</v>
      </c>
      <c r="P71" s="43">
        <v>36381</v>
      </c>
      <c r="Q71" s="43">
        <v>23284</v>
      </c>
      <c r="R71" s="43">
        <v>13097</v>
      </c>
      <c r="S71" s="43" t="s">
        <v>194</v>
      </c>
      <c r="T71" s="44">
        <v>46043.770833333336</v>
      </c>
      <c r="U71" s="44">
        <v>46043.770833333336</v>
      </c>
      <c r="V71" s="44">
        <v>46043.770833333336</v>
      </c>
      <c r="W71" s="44">
        <v>46043.770833333336</v>
      </c>
      <c r="X71" s="44">
        <v>46043.770833333336</v>
      </c>
      <c r="Y71" s="44">
        <v>46032.770833333336</v>
      </c>
      <c r="Z71" s="43" t="s">
        <v>195</v>
      </c>
      <c r="AA71" s="43"/>
      <c r="AB71" s="43"/>
      <c r="AC71" s="43"/>
      <c r="AD71" s="43"/>
      <c r="AE71" s="43">
        <v>6</v>
      </c>
      <c r="AF71" s="43" t="s">
        <v>861</v>
      </c>
      <c r="AG71" s="43" t="s">
        <v>861</v>
      </c>
      <c r="AH71" s="43" t="s">
        <v>862</v>
      </c>
      <c r="AI71" s="43" t="s">
        <v>862</v>
      </c>
      <c r="AJ71" s="43" t="s">
        <v>2108</v>
      </c>
      <c r="AK71" s="43" t="s">
        <v>861</v>
      </c>
      <c r="AL71" s="47">
        <v>46408</v>
      </c>
      <c r="AM71" s="47">
        <v>46223</v>
      </c>
      <c r="AN71" s="47">
        <v>46773</v>
      </c>
      <c r="AO71" s="47">
        <v>46773</v>
      </c>
      <c r="AP71" s="47">
        <v>46762</v>
      </c>
      <c r="AQ71" s="47">
        <v>46408</v>
      </c>
      <c r="AR71" s="48"/>
      <c r="AS71" s="48"/>
      <c r="AT71" s="48"/>
      <c r="AU71" s="43">
        <v>0</v>
      </c>
      <c r="AV71" s="43">
        <v>0</v>
      </c>
      <c r="AW71" s="43">
        <v>0</v>
      </c>
      <c r="AX71" s="51" t="s">
        <v>583</v>
      </c>
      <c r="AY71" s="51" t="s">
        <v>211</v>
      </c>
      <c r="AZ71" s="51" t="s">
        <v>198</v>
      </c>
      <c r="BA71" s="20">
        <f t="shared" ref="BA71:BI110" ca="1" si="92">IF(AL71&gt;1,IF(AL71&lt;EOMONTH(TODAY(),0),1,0),"")</f>
        <v>0</v>
      </c>
      <c r="BB71" s="20">
        <f t="shared" ca="1" si="92"/>
        <v>0</v>
      </c>
      <c r="BC71" s="20">
        <f t="shared" ca="1" si="92"/>
        <v>0</v>
      </c>
      <c r="BD71" s="20">
        <f t="shared" ca="1" si="92"/>
        <v>0</v>
      </c>
      <c r="BE71" s="20">
        <f t="shared" ca="1" si="92"/>
        <v>0</v>
      </c>
      <c r="BF71" s="20">
        <f t="shared" ca="1" si="92"/>
        <v>0</v>
      </c>
      <c r="BG71" s="21" t="str">
        <f t="shared" ca="1" si="91"/>
        <v/>
      </c>
      <c r="BH71" s="21" t="str">
        <f t="shared" ca="1" si="91"/>
        <v/>
      </c>
      <c r="BI71" s="21" t="str">
        <f t="shared" ca="1" si="91"/>
        <v/>
      </c>
      <c r="BJ71" s="22">
        <f t="shared" ca="1" si="65"/>
        <v>0</v>
      </c>
      <c r="BK71" s="21">
        <f t="shared" si="66"/>
        <v>6</v>
      </c>
      <c r="BL71" s="22">
        <f t="shared" ca="1" si="67"/>
        <v>37140</v>
      </c>
      <c r="BM71" s="22">
        <f t="shared" ca="1" si="68"/>
        <v>23770</v>
      </c>
      <c r="BN71" s="23">
        <f t="shared" ca="1" si="69"/>
        <v>13370</v>
      </c>
      <c r="BO71" s="24">
        <f t="shared" ca="1" si="70"/>
        <v>759</v>
      </c>
      <c r="BP71" s="51" t="str">
        <f>_xlfn.XLOOKUP(E71,[1]Validation!E:E,[1]Validation!F:F,"")</f>
        <v>EG37</v>
      </c>
      <c r="BQ71" s="51" t="str">
        <f>_xlfn.XLOOKUP(BP71,[1]Validation!F:F,[1]Validation!G:G,"")</f>
        <v>EG30 to EG45</v>
      </c>
      <c r="BR71" s="52" t="str">
        <f>VLOOKUP(G71,[1]Validation!$B$1:$C$9,2,0)</f>
        <v>B</v>
      </c>
      <c r="BS71" s="51">
        <f t="shared" ca="1" si="71"/>
        <v>92</v>
      </c>
      <c r="BT71" s="53">
        <f>_xlfn.XLOOKUP(B71,'[2]1. All Calls'!$R:$R,'[2]1. All Calls'!$A:$A,"",0)</f>
        <v>46049.724826388898</v>
      </c>
      <c r="BU71" s="51" t="str">
        <f>_xlfn.XLOOKUP(B71,'[2]1. All Calls'!$R:$R,'[2]1. All Calls'!$F:$F,"",0)</f>
        <v>CC-01954810</v>
      </c>
      <c r="BV71" s="51" t="str">
        <f>_xlfn.XLOOKUP(B71,'[2]1. All Calls'!$R:$R,'[2]1. All Calls'!$J:$J,"",0)</f>
        <v>Sales Call</v>
      </c>
      <c r="BW71" s="53">
        <f>_xlfn.XLOOKUP(B71,'[2]Sch Calls'!$R:$R,'[2]Sch Calls'!$A:$A,"",0)</f>
        <v>44954.651678240698</v>
      </c>
      <c r="BX71" s="51">
        <f>_xlfn.XLOOKUP(B71,'[2]Sch Calls'!$R:$R,'[2]Sch Calls'!$B:$B,"",0)</f>
        <v>29136</v>
      </c>
      <c r="BY71" s="51" t="str">
        <f t="shared" si="54"/>
        <v>21-Jul-26</v>
      </c>
      <c r="BZ71" s="51" t="str">
        <f t="shared" si="54"/>
        <v>21-Jul-26</v>
      </c>
      <c r="CA71" s="51" t="str">
        <f t="shared" si="72"/>
        <v>24-Oct-26</v>
      </c>
      <c r="CB71" s="51" t="str">
        <f t="shared" si="73"/>
        <v>22-Jul-27</v>
      </c>
      <c r="CC71" s="51" t="str">
        <f t="shared" si="74"/>
        <v>11-Jan-28</v>
      </c>
      <c r="CD71" s="51" t="str">
        <f t="shared" si="75"/>
        <v>22-Jan-27</v>
      </c>
      <c r="CE71" s="51">
        <f t="shared" ca="1" si="55"/>
        <v>132</v>
      </c>
      <c r="CF71" s="51">
        <f t="shared" ca="1" si="55"/>
        <v>132</v>
      </c>
      <c r="CG71" s="51">
        <f t="shared" ca="1" si="76"/>
        <v>132</v>
      </c>
      <c r="CH71" s="51">
        <f t="shared" ca="1" si="77"/>
        <v>132</v>
      </c>
      <c r="CI71" s="51">
        <f t="shared" ca="1" si="78"/>
        <v>143</v>
      </c>
      <c r="CJ71" s="51">
        <f t="shared" ca="1" si="79"/>
        <v>132</v>
      </c>
      <c r="CK71" s="51">
        <f t="shared" ca="1" si="51"/>
        <v>792</v>
      </c>
      <c r="CL71" s="51">
        <f t="shared" ca="1" si="51"/>
        <v>792</v>
      </c>
      <c r="CM71" s="51">
        <f t="shared" ca="1" si="51"/>
        <v>792</v>
      </c>
      <c r="CN71" s="51">
        <f t="shared" ca="1" si="51"/>
        <v>792</v>
      </c>
      <c r="CO71" s="51">
        <f t="shared" ca="1" si="51"/>
        <v>858</v>
      </c>
      <c r="CP71" s="51">
        <f t="shared" ca="1" si="51"/>
        <v>792</v>
      </c>
      <c r="CQ71" s="51">
        <f t="shared" ca="1" si="52"/>
        <v>3206</v>
      </c>
      <c r="CR71" s="51">
        <f t="shared" ca="1" si="52"/>
        <v>3206</v>
      </c>
      <c r="CS71" s="51">
        <f t="shared" ca="1" si="52"/>
        <v>5206</v>
      </c>
      <c r="CT71" s="51">
        <f t="shared" ca="1" si="52"/>
        <v>5206</v>
      </c>
      <c r="CU71" s="51">
        <f t="shared" ca="1" si="52"/>
        <v>7140</v>
      </c>
      <c r="CV71" s="54">
        <f t="shared" ca="1" si="52"/>
        <v>3206</v>
      </c>
      <c r="CW71" s="25" t="s">
        <v>212</v>
      </c>
      <c r="CX71" s="55">
        <v>0.64</v>
      </c>
      <c r="CY71" s="55"/>
      <c r="CZ71" s="26">
        <v>0</v>
      </c>
      <c r="DA71" s="26">
        <v>0</v>
      </c>
      <c r="DB71" s="26">
        <v>0</v>
      </c>
      <c r="DC71" s="26">
        <v>0</v>
      </c>
      <c r="DD71" s="26">
        <v>0</v>
      </c>
      <c r="DE71" s="26">
        <v>0</v>
      </c>
      <c r="DF71" s="26">
        <v>0</v>
      </c>
      <c r="DG71" s="26">
        <v>0</v>
      </c>
      <c r="DH71" s="26">
        <v>0</v>
      </c>
      <c r="DI71" s="26">
        <v>0</v>
      </c>
      <c r="DJ71" s="26">
        <v>0</v>
      </c>
      <c r="DK71" s="26">
        <v>0</v>
      </c>
      <c r="DL71" s="27">
        <f t="shared" si="80"/>
        <v>46124.724826388898</v>
      </c>
      <c r="DM71" s="28">
        <f t="shared" ca="1" si="81"/>
        <v>1</v>
      </c>
      <c r="DN71" s="56">
        <f>_xlfn.XLOOKUP(B71,'[2]1. All Calls'!$R:$R,'[2]1. All Calls'!$A:$A,"",0)</f>
        <v>46049.724826388898</v>
      </c>
      <c r="DO71" s="57" t="str">
        <f ca="1">VLOOKUP(DM71,[1]Validation!$B$20:$C$25,2,0)</f>
        <v>Above 3 months</v>
      </c>
      <c r="DP71" s="58" t="str">
        <f>_xlfn.XLOOKUP(B71,'[1]Active AMCs- Dealer'!E:E,'[1]Active AMCs- Dealer'!L:L,"Not in AMC",0)</f>
        <v>Not in AMC</v>
      </c>
      <c r="DQ71" s="50" t="s">
        <v>238</v>
      </c>
      <c r="DR71" s="29" t="str">
        <f>_xlfn.XLOOKUP(B71,'[2]1. All Calls'!$R:$R,'[2]1. All Calls'!$F:$F,"",0)</f>
        <v>CC-01954810</v>
      </c>
      <c r="DS71" s="29" t="str">
        <f>_xlfn.XLOOKUP(B71,'[2]1. All Calls'!$R:$R,'[2]1. All Calls'!$AB:$AB,"",0)</f>
        <v>Sales call carried out for HMR update</v>
      </c>
      <c r="DT71" s="30">
        <f>_xlfn.XLOOKUP(DR71,'[2]1. All Calls'!$F:$F,'[2]1. All Calls'!$A:$A,"",0)</f>
        <v>46049.724826388898</v>
      </c>
      <c r="DU71" s="31">
        <f>_xlfn.XLOOKUP(DR71,'[2]1. All Calls'!$F:$F,'[2]1. All Calls'!$B:$B,"",0)</f>
        <v>36381</v>
      </c>
      <c r="DV71" s="31">
        <f>_xlfn.XLOOKUP(B71,[1]MDA_Assets!D:D,[1]MDA_Assets!N:N,"",0)</f>
        <v>23284</v>
      </c>
      <c r="DW71" s="31">
        <f>_xlfn.XLOOKUP(B71,[1]MDA_Assets!D:D,[1]MDA_Assets!O:O,"",0)</f>
        <v>13097</v>
      </c>
      <c r="DX71" s="32" t="str">
        <f>_xlfn.XLOOKUP(B71,[1]MDA_Assets!D:D,[1]MDA_Assets!Q:Q,"",0)</f>
        <v>Synthetic</v>
      </c>
      <c r="DY71" s="33">
        <f>_xlfn.XLOOKUP(B71,[1]MDA_Assets!D:D,[1]MDA_Assets!R:R,"",0)</f>
        <v>46044</v>
      </c>
      <c r="DZ71" s="33">
        <f>_xlfn.XLOOKUP(B71,[1]MDA_Assets!D:D,[1]MDA_Assets!S:S,"",0)</f>
        <v>46044</v>
      </c>
      <c r="EA71" s="33">
        <f>_xlfn.XLOOKUP(B71,[1]MDA_Assets!D:D,[1]MDA_Assets!T:T,"",0)</f>
        <v>46044</v>
      </c>
      <c r="EB71" s="33">
        <f>_xlfn.XLOOKUP(B71,[1]MDA_Assets!D:D,[1]MDA_Assets!U:U,"",0)</f>
        <v>46044</v>
      </c>
      <c r="EC71" s="33">
        <f>_xlfn.XLOOKUP(B71,[1]MDA_Assets!D:D,[1]MDA_Assets!V:V,"",0)</f>
        <v>46044</v>
      </c>
      <c r="ED71" s="33">
        <f>_xlfn.XLOOKUP(B71,[1]MDA_Assets!D:D,[1]MDA_Assets!W:W,"",0)</f>
        <v>46033</v>
      </c>
      <c r="EE71" s="32" t="str">
        <f>_xlfn.XLOOKUP(B71,[1]MDA_Assets!D:D,[1]MDA_Assets!X:X,"",0)</f>
        <v>No</v>
      </c>
      <c r="EF71" s="33">
        <f>_xlfn.XLOOKUP(B71,[1]MDA_Assets!D:D,[1]MDA_Assets!Y:Y,"",0)</f>
        <v>0</v>
      </c>
      <c r="EG71" s="33">
        <f>_xlfn.XLOOKUP(B71,[1]MDA_Assets!D:D,[1]MDA_Assets!Z:Z,"",0)</f>
        <v>0</v>
      </c>
      <c r="EH71" s="33">
        <f>_xlfn.XLOOKUP(B71,[1]MDA_Assets!D:D,[1]MDA_Assets!AA:AA,"",0)</f>
        <v>0</v>
      </c>
      <c r="EI71" s="34">
        <f>_xlfn.XLOOKUP(B71,[1]MDA_Assets!D:D,[1]MDA_Assets!P:P,"",0)</f>
        <v>6</v>
      </c>
      <c r="EJ71" s="35" t="str">
        <f>_xlfn.XLOOKUP(B71,[1]MDA_Assets!D:D,[1]MDA_Assets!AB:AB,"",0)</f>
        <v>3998</v>
      </c>
      <c r="EK71" s="35" t="str">
        <f>_xlfn.XLOOKUP(B71,[1]MDA_Assets!D:D,[1]MDA_Assets!AC:AC,"",0)</f>
        <v>3998</v>
      </c>
      <c r="EL71" s="35" t="str">
        <f>_xlfn.XLOOKUP(B71,[1]MDA_Assets!D:D,[1]MDA_Assets!AD:AD,"",0)</f>
        <v>5998</v>
      </c>
      <c r="EM71" s="35" t="str">
        <f>_xlfn.XLOOKUP(B71,[1]MDA_Assets!D:D,[1]MDA_Assets!AE:AE,"",0)</f>
        <v>5998</v>
      </c>
      <c r="EN71" s="35" t="str">
        <f>_xlfn.XLOOKUP(B71,[1]MDA_Assets!D:D,[1]MDA_Assets!AF:AF,"",0)</f>
        <v>7998</v>
      </c>
      <c r="EO71" s="35" t="str">
        <f>_xlfn.XLOOKUP(B71,[1]MDA_Assets!D:D,[1]MDA_Assets!AG:AG,"",0)</f>
        <v>3998</v>
      </c>
      <c r="EP71" s="36">
        <f t="shared" si="56"/>
        <v>365</v>
      </c>
      <c r="EQ71" s="36">
        <f t="shared" si="56"/>
        <v>180</v>
      </c>
      <c r="ER71" s="36">
        <f t="shared" si="82"/>
        <v>730</v>
      </c>
      <c r="ES71" s="36">
        <f t="shared" si="83"/>
        <v>730</v>
      </c>
      <c r="ET71" s="36">
        <f t="shared" si="84"/>
        <v>730</v>
      </c>
      <c r="EU71" s="36">
        <f t="shared" si="85"/>
        <v>365</v>
      </c>
      <c r="EV71" s="36" t="str">
        <f t="shared" si="86"/>
        <v/>
      </c>
      <c r="EW71" s="36" t="str">
        <f t="shared" si="58"/>
        <v/>
      </c>
      <c r="EX71" s="36" t="str">
        <f t="shared" si="59"/>
        <v/>
      </c>
      <c r="EY71" s="36">
        <f t="shared" si="47"/>
        <v>11.78</v>
      </c>
      <c r="EZ71" s="36">
        <f t="shared" si="47"/>
        <v>5.81</v>
      </c>
      <c r="FA71" s="36">
        <f t="shared" si="47"/>
        <v>23.55</v>
      </c>
      <c r="FB71" s="36">
        <f t="shared" si="46"/>
        <v>23.55</v>
      </c>
      <c r="FC71" s="36">
        <f t="shared" si="46"/>
        <v>23.55</v>
      </c>
      <c r="FD71" s="36">
        <f t="shared" si="46"/>
        <v>11.78</v>
      </c>
      <c r="FE71" s="36" t="str">
        <f t="shared" si="46"/>
        <v/>
      </c>
      <c r="FF71" s="36" t="str">
        <f t="shared" si="46"/>
        <v/>
      </c>
      <c r="FG71" s="36" t="str">
        <f t="shared" si="46"/>
        <v/>
      </c>
      <c r="FH71" s="37" t="str" cm="1">
        <f t="array" ref="FH71">_xlfn.IFS(EY71="", "No Data", EY71&lt;0, "Negative/Future", EY71=0, "Zero Days", EY71&lt;=3, "&lt; 3 Months", EY71&lt;=6, "3 to 6 Months", EY71&lt;=9, "6 to 9 Months", EY71&lt;=12, "9 to 12 Months", EY71&lt;=15, "12 to 15 Months", EY71&lt;=18, "15 to 18 Months", EY71&lt;=24, "18 to 24 Months", EY71&gt;24, "&gt; 24 Months")</f>
        <v>9 to 12 Months</v>
      </c>
      <c r="FI71" s="37" t="str" cm="1">
        <f t="array" ref="FI71">_xlfn.IFS(EZ71="", "No Data", EZ71&lt;0, "Negative/Future", EZ71=0, "Zero Days", EZ71&lt;=3, "&lt; 3 Months", EZ71&lt;=6, "3 to 6 Months", EZ71&lt;=9, "6 to 9 Months", EZ71&lt;=12, "9 to 12 Months", EZ71&lt;=15, "12 to 15 Months", EZ71&lt;=18, "15 to 18 Months", EZ71&lt;=24, "18 to 24 Months", EZ71&gt;24, "&gt; 24 Months")</f>
        <v>3 to 6 Months</v>
      </c>
      <c r="FJ71" s="37" t="str" cm="1">
        <f t="array" ref="FJ71">_xlfn.IFS(FA71="", "No Data", FA71&lt;0, "Negative/Future", FA71=0, "Zero Days", FA71&lt;=3, "&lt; 3 Months", FA71&lt;=6, "3 to 6 Months", FA71&lt;=9, "6 to 9 Months", FA71&lt;=12, "9 to 12 Months", FA71&lt;=15, "12 to 15 Months", FA71&lt;=18, "15 to 18 Months", FA71&lt;=24, "18 to 24 Months", FA71&gt;24, "&gt; 24 Months")</f>
        <v>18 to 24 Months</v>
      </c>
      <c r="FK71" s="37" t="str" cm="1">
        <f t="array" ref="FK71">_xlfn.IFS(FB71="", "No Data", FB71&lt;0, "Negative/Future", FB71=0, "Zero Days", FB71&lt;=3, "&lt; 3 Months", FB71&lt;=6, "3 to 6 Months", FB71&lt;=9, "6 to 9 Months", FB71&lt;=12, "9 to 12 Months", FB71&lt;=15, "12 to 15 Months", FB71&lt;=18, "15 to 18 Months", FB71&lt;=24, "18 to 24 Months", FB71&gt;24, "&gt; 24 Months")</f>
        <v>18 to 24 Months</v>
      </c>
      <c r="FL71" s="37" t="str" cm="1">
        <f t="array" ref="FL71">_xlfn.IFS(FC71="", "No Data", FC71&lt;0, "Negative/Future", FC71=0, "Zero Days", FC71&lt;=3, "&lt; 3 Months", FC71&lt;=6, "3 to 6 Months", FC71&lt;=9, "6 to 9 Months", FC71&lt;=12, "9 to 12 Months", FC71&lt;=15, "12 to 15 Months", FC71&lt;=18, "15 to 18 Months", FC71&lt;=24, "18 to 24 Months", FC71&gt;24, "&gt; 24 Months")</f>
        <v>18 to 24 Months</v>
      </c>
      <c r="FM71" s="37" t="str" cm="1">
        <f t="array" ref="FM71">_xlfn.IFS(FD71="", "No Data", FD71&lt;0, "Negative/Future", FD71=0, "Zero Days", FD71&lt;=3, "&lt; 3 Months", FD71&lt;=6, "3 to 6 Months", FD71&lt;=9, "6 to 9 Months", FD71&lt;=12, "9 to 12 Months", FD71&lt;=15, "12 to 15 Months", FD71&lt;=18, "15 to 18 Months", FD71&lt;=24, "18 to 24 Months", FD71&gt;24, "&gt; 24 Months")</f>
        <v>9 to 12 Months</v>
      </c>
      <c r="FN71" s="37" t="str" cm="1">
        <f t="array" ref="FN71">_xlfn.IFS(FE71="", "No Data", FE71&lt;0, "Negative/Future", FE71=0, "Zero Days", FE71&lt;=3, "&lt; 3 Months", FE71&lt;=6, "3 to 6 Months", FE71&lt;=9, "6 to 9 Months", FE71&lt;=12, "9 to 12 Months", FE71&lt;=15, "12 to 15 Months", FE71&lt;=18, "15 to 18 Months", FE71&lt;=24, "18 to 24 Months", FE71&gt;24, "&gt; 24 Months")</f>
        <v>No Data</v>
      </c>
      <c r="FO71" s="37" t="str" cm="1">
        <f t="array" ref="FO71">_xlfn.IFS(FG71="", "No Data", FG71&lt;0, "Negative/Future", FG71=0, "Zero Days", FG71&lt;=3, "&lt; 3 Months", FG71&lt;=6, "3 to 6 Months", FG71&lt;=9, "6 to 9 Months", FG71&lt;=12, "9 to 12 Months", FG71&lt;=15, "12 to 15 Months", FG71&lt;=18, "15 to 18 Months", FG71&lt;=24, "18 to 24 Months", FG71&gt;24, "&gt; 24 Months")</f>
        <v>No Data</v>
      </c>
      <c r="FP71" s="37" t="str" cm="1">
        <f t="array" ref="FP71">_xlfn.IFS(FF71="", "No Data", FF71&lt;0, "Negative/Future", FF71=0, "Zero Days", FF71&lt;=3, "&lt; 3 Months", FF71&lt;=6, "3 to 6 Months", FF71&lt;=9, "6 to 9 Months", FF71&lt;=12, "9 to 12 Months", FF71&lt;=15, "12 to 15 Months", FF71&lt;=18, "15 to 18 Months", FF71&lt;=24, "18 to 24 Months", FF71&gt;24, "&gt; 24 Months")</f>
        <v>No Data</v>
      </c>
      <c r="FQ71" s="29" t="s">
        <v>584</v>
      </c>
      <c r="FR71" s="29">
        <v>8434970312</v>
      </c>
      <c r="FS71" s="38" t="str">
        <f>VLOOKUP(_xlfn.XLOOKUP(B71,[1]MDA_Assets!D:D,[1]MDA_Assets!I:I,"",0),[1]Validation!$B$1:$C$8,2,0)</f>
        <v>B</v>
      </c>
      <c r="FT71" s="38" t="s">
        <v>202</v>
      </c>
      <c r="FU71" s="31" t="str">
        <f>_xlfn.XLOOKUP(B71,[1]MDA_Assets!D:D,[1]MDA_Assets!X:X,"",0)</f>
        <v>No</v>
      </c>
      <c r="FV71" s="39">
        <v>0</v>
      </c>
      <c r="FW71" s="39">
        <v>0</v>
      </c>
      <c r="FX71" s="39">
        <v>0</v>
      </c>
      <c r="FY71" s="39">
        <v>9</v>
      </c>
      <c r="FZ71" s="40">
        <f t="shared" si="53"/>
        <v>46409</v>
      </c>
      <c r="GA71" s="40">
        <f t="shared" si="53"/>
        <v>46224</v>
      </c>
      <c r="GB71" s="40">
        <f t="shared" si="60"/>
        <v>46774</v>
      </c>
      <c r="GC71" s="40">
        <f t="shared" si="61"/>
        <v>46774</v>
      </c>
      <c r="GD71" s="40">
        <f t="shared" si="62"/>
        <v>46774</v>
      </c>
      <c r="GE71" s="40">
        <f t="shared" si="63"/>
        <v>46398</v>
      </c>
      <c r="GF71" s="40" t="str">
        <f t="shared" si="57"/>
        <v/>
      </c>
      <c r="GG71" s="40" t="str">
        <f t="shared" si="57"/>
        <v/>
      </c>
      <c r="GH71" s="40" t="str">
        <f t="shared" si="57"/>
        <v/>
      </c>
      <c r="GI71" s="39">
        <f t="shared" si="87"/>
        <v>0</v>
      </c>
      <c r="GJ71" s="39">
        <f t="shared" si="88"/>
        <v>0</v>
      </c>
      <c r="GK71" s="39">
        <f t="shared" si="89"/>
        <v>0</v>
      </c>
      <c r="GL71" s="39">
        <f t="shared" si="90"/>
        <v>6</v>
      </c>
    </row>
    <row r="72" spans="1:194" x14ac:dyDescent="0.25">
      <c r="A72" s="19">
        <v>76</v>
      </c>
      <c r="B72" s="43" t="s">
        <v>585</v>
      </c>
      <c r="C72" s="43" t="s">
        <v>254</v>
      </c>
      <c r="D72" s="43" t="s">
        <v>241</v>
      </c>
      <c r="E72" s="43" t="s">
        <v>502</v>
      </c>
      <c r="F72" s="43" t="s">
        <v>2738</v>
      </c>
      <c r="G72" s="43" t="s">
        <v>225</v>
      </c>
      <c r="H72" s="43" t="s">
        <v>277</v>
      </c>
      <c r="I72" s="43" t="s">
        <v>192</v>
      </c>
      <c r="J72" s="44">
        <f t="shared" si="64"/>
        <v>43789.500694444447</v>
      </c>
      <c r="K72" s="44">
        <v>43425.500694444447</v>
      </c>
      <c r="L72" s="44">
        <v>43385</v>
      </c>
      <c r="M72" s="43" t="s">
        <v>2109</v>
      </c>
      <c r="N72" s="43" t="s">
        <v>193</v>
      </c>
      <c r="O72" s="44">
        <v>46049.500902777778</v>
      </c>
      <c r="P72" s="43">
        <v>12678</v>
      </c>
      <c r="Q72" s="43">
        <v>7860</v>
      </c>
      <c r="R72" s="43">
        <v>4818</v>
      </c>
      <c r="S72" s="43" t="s">
        <v>206</v>
      </c>
      <c r="T72" s="44">
        <v>46038.770833333336</v>
      </c>
      <c r="U72" s="44">
        <v>46038.770833333336</v>
      </c>
      <c r="V72" s="44">
        <v>46038.770833333336</v>
      </c>
      <c r="W72" s="44">
        <v>46038.770833333336</v>
      </c>
      <c r="X72" s="44">
        <v>46038.770833333336</v>
      </c>
      <c r="Y72" s="44">
        <v>46038.770833333336</v>
      </c>
      <c r="Z72" s="43" t="s">
        <v>195</v>
      </c>
      <c r="AA72" s="43"/>
      <c r="AB72" s="43"/>
      <c r="AC72" s="43"/>
      <c r="AD72" s="43"/>
      <c r="AE72" s="43">
        <v>4</v>
      </c>
      <c r="AF72" s="43" t="s">
        <v>2110</v>
      </c>
      <c r="AG72" s="43" t="s">
        <v>2110</v>
      </c>
      <c r="AH72" s="43" t="s">
        <v>2111</v>
      </c>
      <c r="AI72" s="43" t="s">
        <v>2111</v>
      </c>
      <c r="AJ72" s="43" t="s">
        <v>2112</v>
      </c>
      <c r="AK72" s="43" t="s">
        <v>2111</v>
      </c>
      <c r="AL72" s="47">
        <v>46218</v>
      </c>
      <c r="AM72" s="47">
        <v>46218</v>
      </c>
      <c r="AN72" s="47">
        <v>46403</v>
      </c>
      <c r="AO72" s="47">
        <v>46403</v>
      </c>
      <c r="AP72" s="47">
        <v>46768</v>
      </c>
      <c r="AQ72" s="47">
        <v>46403</v>
      </c>
      <c r="AR72" s="48"/>
      <c r="AS72" s="48"/>
      <c r="AT72" s="48"/>
      <c r="AU72" s="43">
        <v>0</v>
      </c>
      <c r="AV72" s="43">
        <v>0</v>
      </c>
      <c r="AW72" s="43">
        <v>0</v>
      </c>
      <c r="AX72" s="51" t="s">
        <v>409</v>
      </c>
      <c r="AY72" s="51" t="s">
        <v>409</v>
      </c>
      <c r="AZ72" s="51" t="s">
        <v>198</v>
      </c>
      <c r="BA72" s="20">
        <f t="shared" ca="1" si="92"/>
        <v>0</v>
      </c>
      <c r="BB72" s="20">
        <f t="shared" ca="1" si="92"/>
        <v>0</v>
      </c>
      <c r="BC72" s="20">
        <f t="shared" ca="1" si="92"/>
        <v>0</v>
      </c>
      <c r="BD72" s="20">
        <f t="shared" ca="1" si="92"/>
        <v>0</v>
      </c>
      <c r="BE72" s="20">
        <f t="shared" ca="1" si="92"/>
        <v>0</v>
      </c>
      <c r="BF72" s="20">
        <f t="shared" ca="1" si="92"/>
        <v>0</v>
      </c>
      <c r="BG72" s="21" t="str">
        <f t="shared" ca="1" si="91"/>
        <v/>
      </c>
      <c r="BH72" s="21" t="str">
        <f t="shared" ca="1" si="91"/>
        <v/>
      </c>
      <c r="BI72" s="21" t="str">
        <f t="shared" ca="1" si="91"/>
        <v/>
      </c>
      <c r="BJ72" s="22">
        <f t="shared" ca="1" si="65"/>
        <v>0</v>
      </c>
      <c r="BK72" s="21">
        <f t="shared" si="66"/>
        <v>4</v>
      </c>
      <c r="BL72" s="22">
        <f t="shared" ca="1" si="67"/>
        <v>13184</v>
      </c>
      <c r="BM72" s="22">
        <f t="shared" ca="1" si="68"/>
        <v>8174</v>
      </c>
      <c r="BN72" s="23">
        <f t="shared" ca="1" si="69"/>
        <v>5010</v>
      </c>
      <c r="BO72" s="24">
        <f t="shared" ca="1" si="70"/>
        <v>506</v>
      </c>
      <c r="BP72" s="51" t="str">
        <f>_xlfn.XLOOKUP(E72,[1]Validation!E:E,[1]Validation!F:F,"")</f>
        <v>EN7</v>
      </c>
      <c r="BQ72" s="51" t="str">
        <f>_xlfn.XLOOKUP(BP72,[1]Validation!F:F,[1]Validation!G:G,"")</f>
        <v>EN4 to EN7</v>
      </c>
      <c r="BR72" s="52" t="str">
        <f>VLOOKUP(G72,[1]Validation!$B$1:$C$9,2,0)</f>
        <v>C</v>
      </c>
      <c r="BS72" s="51">
        <f t="shared" ca="1" si="71"/>
        <v>90</v>
      </c>
      <c r="BT72" s="53">
        <f>_xlfn.XLOOKUP(B72,'[2]1. All Calls'!$R:$R,'[2]1. All Calls'!$A:$A,"",0)</f>
        <v>46049.729560185202</v>
      </c>
      <c r="BU72" s="51" t="str">
        <f>_xlfn.XLOOKUP(B72,'[2]1. All Calls'!$R:$R,'[2]1. All Calls'!$F:$F,"",0)</f>
        <v>CC-01954828</v>
      </c>
      <c r="BV72" s="51" t="str">
        <f>_xlfn.XLOOKUP(B72,'[2]1. All Calls'!$R:$R,'[2]1. All Calls'!$J:$J,"",0)</f>
        <v>Sales Call</v>
      </c>
      <c r="BW72" s="53">
        <f>_xlfn.XLOOKUP(B72,'[2]Sch Calls'!$R:$R,'[2]Sch Calls'!$A:$A,"",0)</f>
        <v>44805.547974537003</v>
      </c>
      <c r="BX72" s="51">
        <f>_xlfn.XLOOKUP(B72,'[2]Sch Calls'!$R:$R,'[2]Sch Calls'!$B:$B,"",0)</f>
        <v>7024</v>
      </c>
      <c r="BY72" s="51" t="str">
        <f t="shared" si="54"/>
        <v>16-Jul-26</v>
      </c>
      <c r="BZ72" s="51" t="str">
        <f t="shared" si="54"/>
        <v>16-Jul-26</v>
      </c>
      <c r="CA72" s="51" t="str">
        <f t="shared" si="72"/>
        <v>19-Oct-26</v>
      </c>
      <c r="CB72" s="51" t="str">
        <f t="shared" si="73"/>
        <v>17-Jul-27</v>
      </c>
      <c r="CC72" s="51" t="str">
        <f t="shared" si="74"/>
        <v>17-Jan-28</v>
      </c>
      <c r="CD72" s="51" t="str">
        <f t="shared" si="75"/>
        <v>17-Jan-27</v>
      </c>
      <c r="CE72" s="51">
        <f t="shared" ca="1" si="55"/>
        <v>137</v>
      </c>
      <c r="CF72" s="51">
        <f t="shared" ca="1" si="55"/>
        <v>137</v>
      </c>
      <c r="CG72" s="51">
        <f t="shared" ca="1" si="76"/>
        <v>137</v>
      </c>
      <c r="CH72" s="51">
        <f t="shared" ca="1" si="77"/>
        <v>137</v>
      </c>
      <c r="CI72" s="51">
        <f t="shared" ca="1" si="78"/>
        <v>137</v>
      </c>
      <c r="CJ72" s="51">
        <f t="shared" ca="1" si="79"/>
        <v>137</v>
      </c>
      <c r="CK72" s="51">
        <f t="shared" ca="1" si="51"/>
        <v>548</v>
      </c>
      <c r="CL72" s="51">
        <f t="shared" ca="1" si="51"/>
        <v>548</v>
      </c>
      <c r="CM72" s="51">
        <f t="shared" ca="1" si="51"/>
        <v>548</v>
      </c>
      <c r="CN72" s="51">
        <f t="shared" ca="1" si="51"/>
        <v>548</v>
      </c>
      <c r="CO72" s="51">
        <f t="shared" ca="1" si="51"/>
        <v>548</v>
      </c>
      <c r="CP72" s="51">
        <f t="shared" ca="1" si="51"/>
        <v>548</v>
      </c>
      <c r="CQ72" s="51">
        <f t="shared" ca="1" si="52"/>
        <v>1387</v>
      </c>
      <c r="CR72" s="51">
        <f t="shared" ca="1" si="52"/>
        <v>1387</v>
      </c>
      <c r="CS72" s="51">
        <f t="shared" ca="1" si="52"/>
        <v>3387</v>
      </c>
      <c r="CT72" s="51">
        <f t="shared" ca="1" si="52"/>
        <v>3387</v>
      </c>
      <c r="CU72" s="51">
        <f t="shared" ca="1" si="52"/>
        <v>7387</v>
      </c>
      <c r="CV72" s="54">
        <f t="shared" ca="1" si="52"/>
        <v>3387</v>
      </c>
      <c r="CW72" s="25" t="s">
        <v>212</v>
      </c>
      <c r="CX72" s="55">
        <v>0.62</v>
      </c>
      <c r="CY72" s="55"/>
      <c r="CZ72" s="26">
        <v>0</v>
      </c>
      <c r="DA72" s="26">
        <v>0</v>
      </c>
      <c r="DB72" s="26">
        <v>0</v>
      </c>
      <c r="DC72" s="26">
        <v>0</v>
      </c>
      <c r="DD72" s="26">
        <v>0</v>
      </c>
      <c r="DE72" s="26">
        <v>0</v>
      </c>
      <c r="DF72" s="26">
        <v>0</v>
      </c>
      <c r="DG72" s="26">
        <v>0</v>
      </c>
      <c r="DH72" s="26">
        <v>0</v>
      </c>
      <c r="DI72" s="26">
        <v>0</v>
      </c>
      <c r="DJ72" s="26">
        <v>0</v>
      </c>
      <c r="DK72" s="26">
        <v>0</v>
      </c>
      <c r="DL72" s="27">
        <f t="shared" si="80"/>
        <v>46124.729560185202</v>
      </c>
      <c r="DM72" s="28">
        <f t="shared" ca="1" si="81"/>
        <v>1</v>
      </c>
      <c r="DN72" s="56">
        <f>_xlfn.XLOOKUP(B72,'[2]1. All Calls'!$R:$R,'[2]1. All Calls'!$A:$A,"",0)</f>
        <v>46049.729560185202</v>
      </c>
      <c r="DO72" s="57" t="str">
        <f ca="1">VLOOKUP(DM72,[1]Validation!$B$20:$C$25,2,0)</f>
        <v>Above 3 months</v>
      </c>
      <c r="DP72" s="58" t="str">
        <f>_xlfn.XLOOKUP(B72,'[1]Active AMCs- Dealer'!E:E,'[1]Active AMCs- Dealer'!L:L,"Not in AMC",0)</f>
        <v>Not in AMC</v>
      </c>
      <c r="DQ72" s="50" t="s">
        <v>238</v>
      </c>
      <c r="DR72" s="29" t="str">
        <f>_xlfn.XLOOKUP(B72,'[2]1. All Calls'!$R:$R,'[2]1. All Calls'!$F:$F,"",0)</f>
        <v>CC-01954828</v>
      </c>
      <c r="DS72" s="29" t="str">
        <f>_xlfn.XLOOKUP(B72,'[2]1. All Calls'!$R:$R,'[2]1. All Calls'!$AB:$AB,"",0)</f>
        <v>Sales call carried out for HMR update</v>
      </c>
      <c r="DT72" s="30">
        <f>_xlfn.XLOOKUP(DR72,'[2]1. All Calls'!$F:$F,'[2]1. All Calls'!$A:$A,"",0)</f>
        <v>46049.729560185202</v>
      </c>
      <c r="DU72" s="31">
        <f>_xlfn.XLOOKUP(DR72,'[2]1. All Calls'!$F:$F,'[2]1. All Calls'!$B:$B,"",0)</f>
        <v>12678</v>
      </c>
      <c r="DV72" s="31">
        <f>_xlfn.XLOOKUP(B72,[1]MDA_Assets!D:D,[1]MDA_Assets!N:N,"",0)</f>
        <v>7860</v>
      </c>
      <c r="DW72" s="31">
        <f>_xlfn.XLOOKUP(B72,[1]MDA_Assets!D:D,[1]MDA_Assets!O:O,"",0)</f>
        <v>4818</v>
      </c>
      <c r="DX72" s="32" t="str">
        <f>_xlfn.XLOOKUP(B72,[1]MDA_Assets!D:D,[1]MDA_Assets!Q:Q,"",0)</f>
        <v>XD</v>
      </c>
      <c r="DY72" s="33">
        <f>_xlfn.XLOOKUP(B72,[1]MDA_Assets!D:D,[1]MDA_Assets!R:R,"",0)</f>
        <v>46039</v>
      </c>
      <c r="DZ72" s="33">
        <f>_xlfn.XLOOKUP(B72,[1]MDA_Assets!D:D,[1]MDA_Assets!S:S,"",0)</f>
        <v>46039</v>
      </c>
      <c r="EA72" s="33">
        <f>_xlfn.XLOOKUP(B72,[1]MDA_Assets!D:D,[1]MDA_Assets!T:T,"",0)</f>
        <v>46039</v>
      </c>
      <c r="EB72" s="33">
        <f>_xlfn.XLOOKUP(B72,[1]MDA_Assets!D:D,[1]MDA_Assets!U:U,"",0)</f>
        <v>46039</v>
      </c>
      <c r="EC72" s="33">
        <f>_xlfn.XLOOKUP(B72,[1]MDA_Assets!D:D,[1]MDA_Assets!V:V,"",0)</f>
        <v>46039</v>
      </c>
      <c r="ED72" s="33">
        <f>_xlfn.XLOOKUP(B72,[1]MDA_Assets!D:D,[1]MDA_Assets!W:W,"",0)</f>
        <v>46039</v>
      </c>
      <c r="EE72" s="32" t="str">
        <f>_xlfn.XLOOKUP(B72,[1]MDA_Assets!D:D,[1]MDA_Assets!X:X,"",0)</f>
        <v>No</v>
      </c>
      <c r="EF72" s="33">
        <f>_xlfn.XLOOKUP(B72,[1]MDA_Assets!D:D,[1]MDA_Assets!Y:Y,"",0)</f>
        <v>0</v>
      </c>
      <c r="EG72" s="33">
        <f>_xlfn.XLOOKUP(B72,[1]MDA_Assets!D:D,[1]MDA_Assets!Z:Z,"",0)</f>
        <v>0</v>
      </c>
      <c r="EH72" s="33">
        <f>_xlfn.XLOOKUP(B72,[1]MDA_Assets!D:D,[1]MDA_Assets!AA:AA,"",0)</f>
        <v>0</v>
      </c>
      <c r="EI72" s="34">
        <f>_xlfn.XLOOKUP(B72,[1]MDA_Assets!D:D,[1]MDA_Assets!P:P,"",0)</f>
        <v>4</v>
      </c>
      <c r="EJ72" s="35" t="str">
        <f>_xlfn.XLOOKUP(B72,[1]MDA_Assets!D:D,[1]MDA_Assets!AB:AB,"",0)</f>
        <v>1935</v>
      </c>
      <c r="EK72" s="35" t="str">
        <f>_xlfn.XLOOKUP(B72,[1]MDA_Assets!D:D,[1]MDA_Assets!AC:AC,"",0)</f>
        <v>1935</v>
      </c>
      <c r="EL72" s="35" t="str">
        <f>_xlfn.XLOOKUP(B72,[1]MDA_Assets!D:D,[1]MDA_Assets!AD:AD,"",0)</f>
        <v>3935</v>
      </c>
      <c r="EM72" s="35" t="str">
        <f>_xlfn.XLOOKUP(B72,[1]MDA_Assets!D:D,[1]MDA_Assets!AE:AE,"",0)</f>
        <v>3935</v>
      </c>
      <c r="EN72" s="35" t="str">
        <f>_xlfn.XLOOKUP(B72,[1]MDA_Assets!D:D,[1]MDA_Assets!AF:AF,"",0)</f>
        <v>7935</v>
      </c>
      <c r="EO72" s="35" t="str">
        <f>_xlfn.XLOOKUP(B72,[1]MDA_Assets!D:D,[1]MDA_Assets!AG:AG,"",0)</f>
        <v>3935</v>
      </c>
      <c r="EP72" s="36">
        <f t="shared" si="56"/>
        <v>180</v>
      </c>
      <c r="EQ72" s="36">
        <f t="shared" si="56"/>
        <v>180</v>
      </c>
      <c r="ER72" s="36">
        <f t="shared" si="82"/>
        <v>365</v>
      </c>
      <c r="ES72" s="36">
        <f t="shared" si="83"/>
        <v>365</v>
      </c>
      <c r="ET72" s="36">
        <f t="shared" si="84"/>
        <v>730</v>
      </c>
      <c r="EU72" s="36">
        <f t="shared" si="85"/>
        <v>365</v>
      </c>
      <c r="EV72" s="36" t="str">
        <f t="shared" si="86"/>
        <v/>
      </c>
      <c r="EW72" s="36" t="str">
        <f t="shared" si="58"/>
        <v/>
      </c>
      <c r="EX72" s="36" t="str">
        <f t="shared" si="59"/>
        <v/>
      </c>
      <c r="EY72" s="36">
        <f t="shared" si="47"/>
        <v>5.81</v>
      </c>
      <c r="EZ72" s="36">
        <f t="shared" si="47"/>
        <v>5.81</v>
      </c>
      <c r="FA72" s="36">
        <f t="shared" si="47"/>
        <v>11.78</v>
      </c>
      <c r="FB72" s="36">
        <f t="shared" si="46"/>
        <v>11.78</v>
      </c>
      <c r="FC72" s="36">
        <f t="shared" si="46"/>
        <v>23.55</v>
      </c>
      <c r="FD72" s="36">
        <f t="shared" si="46"/>
        <v>11.78</v>
      </c>
      <c r="FE72" s="36" t="str">
        <f t="shared" ref="FE72:FG131" si="93">IFERROR(ROUNDUP(SUM(EV72/31),2),"")</f>
        <v/>
      </c>
      <c r="FF72" s="36" t="str">
        <f t="shared" si="93"/>
        <v/>
      </c>
      <c r="FG72" s="36" t="str">
        <f t="shared" si="93"/>
        <v/>
      </c>
      <c r="FH72" s="37" t="str" cm="1">
        <f t="array" ref="FH72">_xlfn.IFS(EY72="", "No Data", EY72&lt;0, "Negative/Future", EY72=0, "Zero Days", EY72&lt;=3, "&lt; 3 Months", EY72&lt;=6, "3 to 6 Months", EY72&lt;=9, "6 to 9 Months", EY72&lt;=12, "9 to 12 Months", EY72&lt;=15, "12 to 15 Months", EY72&lt;=18, "15 to 18 Months", EY72&lt;=24, "18 to 24 Months", EY72&gt;24, "&gt; 24 Months")</f>
        <v>3 to 6 Months</v>
      </c>
      <c r="FI72" s="37" t="str" cm="1">
        <f t="array" ref="FI72">_xlfn.IFS(EZ72="", "No Data", EZ72&lt;0, "Negative/Future", EZ72=0, "Zero Days", EZ72&lt;=3, "&lt; 3 Months", EZ72&lt;=6, "3 to 6 Months", EZ72&lt;=9, "6 to 9 Months", EZ72&lt;=12, "9 to 12 Months", EZ72&lt;=15, "12 to 15 Months", EZ72&lt;=18, "15 to 18 Months", EZ72&lt;=24, "18 to 24 Months", EZ72&gt;24, "&gt; 24 Months")</f>
        <v>3 to 6 Months</v>
      </c>
      <c r="FJ72" s="37" t="str" cm="1">
        <f t="array" ref="FJ72">_xlfn.IFS(FA72="", "No Data", FA72&lt;0, "Negative/Future", FA72=0, "Zero Days", FA72&lt;=3, "&lt; 3 Months", FA72&lt;=6, "3 to 6 Months", FA72&lt;=9, "6 to 9 Months", FA72&lt;=12, "9 to 12 Months", FA72&lt;=15, "12 to 15 Months", FA72&lt;=18, "15 to 18 Months", FA72&lt;=24, "18 to 24 Months", FA72&gt;24, "&gt; 24 Months")</f>
        <v>9 to 12 Months</v>
      </c>
      <c r="FK72" s="37" t="str" cm="1">
        <f t="array" ref="FK72">_xlfn.IFS(FB72="", "No Data", FB72&lt;0, "Negative/Future", FB72=0, "Zero Days", FB72&lt;=3, "&lt; 3 Months", FB72&lt;=6, "3 to 6 Months", FB72&lt;=9, "6 to 9 Months", FB72&lt;=12, "9 to 12 Months", FB72&lt;=15, "12 to 15 Months", FB72&lt;=18, "15 to 18 Months", FB72&lt;=24, "18 to 24 Months", FB72&gt;24, "&gt; 24 Months")</f>
        <v>9 to 12 Months</v>
      </c>
      <c r="FL72" s="37" t="str" cm="1">
        <f t="array" ref="FL72">_xlfn.IFS(FC72="", "No Data", FC72&lt;0, "Negative/Future", FC72=0, "Zero Days", FC72&lt;=3, "&lt; 3 Months", FC72&lt;=6, "3 to 6 Months", FC72&lt;=9, "6 to 9 Months", FC72&lt;=12, "9 to 12 Months", FC72&lt;=15, "12 to 15 Months", FC72&lt;=18, "15 to 18 Months", FC72&lt;=24, "18 to 24 Months", FC72&gt;24, "&gt; 24 Months")</f>
        <v>18 to 24 Months</v>
      </c>
      <c r="FM72" s="37" t="str" cm="1">
        <f t="array" ref="FM72">_xlfn.IFS(FD72="", "No Data", FD72&lt;0, "Negative/Future", FD72=0, "Zero Days", FD72&lt;=3, "&lt; 3 Months", FD72&lt;=6, "3 to 6 Months", FD72&lt;=9, "6 to 9 Months", FD72&lt;=12, "9 to 12 Months", FD72&lt;=15, "12 to 15 Months", FD72&lt;=18, "15 to 18 Months", FD72&lt;=24, "18 to 24 Months", FD72&gt;24, "&gt; 24 Months")</f>
        <v>9 to 12 Months</v>
      </c>
      <c r="FN72" s="37" t="str" cm="1">
        <f t="array" ref="FN72">_xlfn.IFS(FE72="", "No Data", FE72&lt;0, "Negative/Future", FE72=0, "Zero Days", FE72&lt;=3, "&lt; 3 Months", FE72&lt;=6, "3 to 6 Months", FE72&lt;=9, "6 to 9 Months", FE72&lt;=12, "9 to 12 Months", FE72&lt;=15, "12 to 15 Months", FE72&lt;=18, "15 to 18 Months", FE72&lt;=24, "18 to 24 Months", FE72&gt;24, "&gt; 24 Months")</f>
        <v>No Data</v>
      </c>
      <c r="FO72" s="37" t="str" cm="1">
        <f t="array" ref="FO72">_xlfn.IFS(FG72="", "No Data", FG72&lt;0, "Negative/Future", FG72=0, "Zero Days", FG72&lt;=3, "&lt; 3 Months", FG72&lt;=6, "3 to 6 Months", FG72&lt;=9, "6 to 9 Months", FG72&lt;=12, "9 to 12 Months", FG72&lt;=15, "12 to 15 Months", FG72&lt;=18, "15 to 18 Months", FG72&lt;=24, "18 to 24 Months", FG72&gt;24, "&gt; 24 Months")</f>
        <v>No Data</v>
      </c>
      <c r="FP72" s="37" t="str" cm="1">
        <f t="array" ref="FP72">_xlfn.IFS(FF72="", "No Data", FF72&lt;0, "Negative/Future", FF72=0, "Zero Days", FF72&lt;=3, "&lt; 3 Months", FF72&lt;=6, "3 to 6 Months", FF72&lt;=9, "6 to 9 Months", FF72&lt;=12, "9 to 12 Months", FF72&lt;=15, "12 to 15 Months", FF72&lt;=18, "15 to 18 Months", FF72&lt;=24, "18 to 24 Months", FF72&gt;24, "&gt; 24 Months")</f>
        <v>No Data</v>
      </c>
      <c r="FQ72" s="29" t="s">
        <v>587</v>
      </c>
      <c r="FR72" s="29">
        <v>7280055890</v>
      </c>
      <c r="FS72" s="38" t="str">
        <f>VLOOKUP(_xlfn.XLOOKUP(B72,[1]MDA_Assets!D:D,[1]MDA_Assets!I:I,"",0),[1]Validation!$B$1:$C$8,2,0)</f>
        <v>C</v>
      </c>
      <c r="FT72" s="38" t="s">
        <v>202</v>
      </c>
      <c r="FU72" s="31" t="str">
        <f>_xlfn.XLOOKUP(B72,[1]MDA_Assets!D:D,[1]MDA_Assets!X:X,"",0)</f>
        <v>No</v>
      </c>
      <c r="FV72" s="39">
        <v>0</v>
      </c>
      <c r="FW72" s="39">
        <v>0</v>
      </c>
      <c r="FX72" s="39">
        <v>0</v>
      </c>
      <c r="FY72" s="39">
        <v>9</v>
      </c>
      <c r="FZ72" s="40">
        <f t="shared" si="53"/>
        <v>46219</v>
      </c>
      <c r="GA72" s="40">
        <f t="shared" si="53"/>
        <v>46219</v>
      </c>
      <c r="GB72" s="40">
        <f t="shared" si="60"/>
        <v>46404</v>
      </c>
      <c r="GC72" s="40">
        <f t="shared" si="61"/>
        <v>46404</v>
      </c>
      <c r="GD72" s="40">
        <f t="shared" si="62"/>
        <v>46769</v>
      </c>
      <c r="GE72" s="40">
        <f t="shared" si="63"/>
        <v>46404</v>
      </c>
      <c r="GF72" s="40" t="str">
        <f t="shared" si="57"/>
        <v/>
      </c>
      <c r="GG72" s="40" t="str">
        <f t="shared" si="57"/>
        <v/>
      </c>
      <c r="GH72" s="40" t="str">
        <f t="shared" si="57"/>
        <v/>
      </c>
      <c r="GI72" s="39">
        <f t="shared" si="87"/>
        <v>0</v>
      </c>
      <c r="GJ72" s="39">
        <f t="shared" si="88"/>
        <v>0</v>
      </c>
      <c r="GK72" s="39">
        <f t="shared" si="89"/>
        <v>0</v>
      </c>
      <c r="GL72" s="39">
        <f t="shared" si="90"/>
        <v>6</v>
      </c>
    </row>
    <row r="73" spans="1:194" x14ac:dyDescent="0.25">
      <c r="A73" s="19">
        <v>77</v>
      </c>
      <c r="B73" s="43" t="s">
        <v>588</v>
      </c>
      <c r="C73" s="43" t="s">
        <v>186</v>
      </c>
      <c r="D73" s="43" t="s">
        <v>241</v>
      </c>
      <c r="E73" s="43" t="s">
        <v>589</v>
      </c>
      <c r="F73" s="43" t="s">
        <v>590</v>
      </c>
      <c r="G73" s="43" t="s">
        <v>243</v>
      </c>
      <c r="H73" s="43" t="s">
        <v>336</v>
      </c>
      <c r="I73" s="43" t="s">
        <v>192</v>
      </c>
      <c r="J73" s="44">
        <f t="shared" si="64"/>
        <v>43861.456944444442</v>
      </c>
      <c r="K73" s="44">
        <v>43497.456944444442</v>
      </c>
      <c r="L73" s="44">
        <v>43422.770833333336</v>
      </c>
      <c r="M73" s="43" t="s">
        <v>2739</v>
      </c>
      <c r="N73" s="43" t="s">
        <v>2740</v>
      </c>
      <c r="O73" s="44">
        <v>46144.478275462963</v>
      </c>
      <c r="P73" s="43">
        <v>16812</v>
      </c>
      <c r="Q73" s="43">
        <v>10556</v>
      </c>
      <c r="R73" s="43">
        <v>6260</v>
      </c>
      <c r="S73" s="43" t="s">
        <v>206</v>
      </c>
      <c r="T73" s="44">
        <v>46033.770833333336</v>
      </c>
      <c r="U73" s="44">
        <v>46033.770833333336</v>
      </c>
      <c r="V73" s="44">
        <v>46033.770833333336</v>
      </c>
      <c r="W73" s="44">
        <v>46033.770833333336</v>
      </c>
      <c r="X73" s="44">
        <v>46033.770833333336</v>
      </c>
      <c r="Y73" s="44">
        <v>46033.770833333336</v>
      </c>
      <c r="Z73" s="43" t="s">
        <v>195</v>
      </c>
      <c r="AA73" s="43"/>
      <c r="AB73" s="43"/>
      <c r="AC73" s="43"/>
      <c r="AD73" s="43"/>
      <c r="AE73" s="43">
        <v>8</v>
      </c>
      <c r="AF73" s="43" t="s">
        <v>2741</v>
      </c>
      <c r="AG73" s="43" t="s">
        <v>2742</v>
      </c>
      <c r="AH73" s="43" t="s">
        <v>2743</v>
      </c>
      <c r="AI73" s="43" t="s">
        <v>2082</v>
      </c>
      <c r="AJ73" s="43" t="s">
        <v>2744</v>
      </c>
      <c r="AK73" s="43" t="s">
        <v>2742</v>
      </c>
      <c r="AL73" s="47">
        <v>46324</v>
      </c>
      <c r="AM73" s="49">
        <v>46199</v>
      </c>
      <c r="AN73" s="47">
        <v>46323</v>
      </c>
      <c r="AO73" s="47">
        <v>46398</v>
      </c>
      <c r="AP73" s="47">
        <v>46763</v>
      </c>
      <c r="AQ73" s="49">
        <v>46199</v>
      </c>
      <c r="AR73" s="48"/>
      <c r="AS73" s="48"/>
      <c r="AT73" s="48"/>
      <c r="AU73" s="43">
        <v>0</v>
      </c>
      <c r="AV73" s="43">
        <v>0</v>
      </c>
      <c r="AW73" s="43">
        <v>1</v>
      </c>
      <c r="AX73" s="51" t="s">
        <v>591</v>
      </c>
      <c r="AY73" s="51" t="s">
        <v>211</v>
      </c>
      <c r="AZ73" s="51" t="s">
        <v>198</v>
      </c>
      <c r="BA73" s="20">
        <f t="shared" ca="1" si="92"/>
        <v>0</v>
      </c>
      <c r="BB73" s="20">
        <f t="shared" ca="1" si="92"/>
        <v>1</v>
      </c>
      <c r="BC73" s="20">
        <f t="shared" ca="1" si="92"/>
        <v>0</v>
      </c>
      <c r="BD73" s="20">
        <f t="shared" ca="1" si="92"/>
        <v>0</v>
      </c>
      <c r="BE73" s="20">
        <f t="shared" ca="1" si="92"/>
        <v>0</v>
      </c>
      <c r="BF73" s="20">
        <f t="shared" ca="1" si="92"/>
        <v>1</v>
      </c>
      <c r="BG73" s="21" t="str">
        <f t="shared" ca="1" si="91"/>
        <v/>
      </c>
      <c r="BH73" s="21" t="str">
        <f t="shared" ca="1" si="91"/>
        <v/>
      </c>
      <c r="BI73" s="21" t="str">
        <f t="shared" ca="1" si="91"/>
        <v/>
      </c>
      <c r="BJ73" s="22">
        <f t="shared" ca="1" si="65"/>
        <v>2</v>
      </c>
      <c r="BK73" s="21">
        <f t="shared" si="66"/>
        <v>8</v>
      </c>
      <c r="BL73" s="22">
        <f t="shared" ca="1" si="67"/>
        <v>17064</v>
      </c>
      <c r="BM73" s="22">
        <f t="shared" ca="1" si="68"/>
        <v>10750</v>
      </c>
      <c r="BN73" s="23">
        <f t="shared" ca="1" si="69"/>
        <v>6314</v>
      </c>
      <c r="BO73" s="24">
        <f t="shared" ca="1" si="70"/>
        <v>252</v>
      </c>
      <c r="BP73" s="51" t="str">
        <f>_xlfn.XLOOKUP(E73,[1]Validation!E:E,[1]Validation!F:F,"")</f>
        <v>EG15</v>
      </c>
      <c r="BQ73" s="51" t="str">
        <f>_xlfn.XLOOKUP(BP73,[1]Validation!F:F,[1]Validation!G:G,"")</f>
        <v>EG11 to EG22</v>
      </c>
      <c r="BR73" s="52" t="str">
        <f>VLOOKUP(G73,[1]Validation!$B$1:$C$9,2,0)</f>
        <v>A</v>
      </c>
      <c r="BS73" s="51">
        <f t="shared" ca="1" si="71"/>
        <v>88</v>
      </c>
      <c r="BT73" s="53">
        <f>_xlfn.XLOOKUP(B73,'[2]1. All Calls'!$R:$R,'[2]1. All Calls'!$A:$A,"",0)</f>
        <v>46144.701828703699</v>
      </c>
      <c r="BU73" s="51" t="str">
        <f>_xlfn.XLOOKUP(B73,'[2]1. All Calls'!$R:$R,'[2]1. All Calls'!$F:$F,"",0)</f>
        <v>CC-02066637</v>
      </c>
      <c r="BV73" s="51" t="str">
        <f>_xlfn.XLOOKUP(B73,'[2]1. All Calls'!$R:$R,'[2]1. All Calls'!$J:$J,"",0)</f>
        <v>General Service</v>
      </c>
      <c r="BW73" s="53">
        <f>_xlfn.XLOOKUP(B73,'[2]Sch Calls'!$R:$R,'[2]Sch Calls'!$A:$A,"",0)</f>
        <v>45532.692662037</v>
      </c>
      <c r="BX73" s="51">
        <f>_xlfn.XLOOKUP(B73,'[2]Sch Calls'!$R:$R,'[2]Sch Calls'!$B:$B,"",0)</f>
        <v>9442</v>
      </c>
      <c r="BY73" s="51" t="str">
        <f t="shared" si="54"/>
        <v>11-Jul-26</v>
      </c>
      <c r="BZ73" s="51" t="str">
        <f t="shared" si="54"/>
        <v>11-Jul-26</v>
      </c>
      <c r="CA73" s="51" t="str">
        <f t="shared" si="72"/>
        <v>14-Oct-26</v>
      </c>
      <c r="CB73" s="51" t="str">
        <f t="shared" si="73"/>
        <v>12-Jul-27</v>
      </c>
      <c r="CC73" s="51" t="str">
        <f t="shared" si="74"/>
        <v>12-Jan-28</v>
      </c>
      <c r="CD73" s="51" t="str">
        <f t="shared" si="75"/>
        <v>12-Jan-27</v>
      </c>
      <c r="CE73" s="51">
        <f t="shared" ca="1" si="55"/>
        <v>142</v>
      </c>
      <c r="CF73" s="51">
        <f t="shared" ca="1" si="55"/>
        <v>142</v>
      </c>
      <c r="CG73" s="51">
        <f t="shared" ca="1" si="76"/>
        <v>142</v>
      </c>
      <c r="CH73" s="51">
        <f t="shared" ca="1" si="77"/>
        <v>142</v>
      </c>
      <c r="CI73" s="51">
        <f t="shared" ca="1" si="78"/>
        <v>142</v>
      </c>
      <c r="CJ73" s="51">
        <f t="shared" ca="1" si="79"/>
        <v>142</v>
      </c>
      <c r="CK73" s="51">
        <f t="shared" ca="1" si="51"/>
        <v>1136</v>
      </c>
      <c r="CL73" s="51">
        <f t="shared" ca="1" si="51"/>
        <v>1136</v>
      </c>
      <c r="CM73" s="51">
        <f t="shared" ca="1" si="51"/>
        <v>1136</v>
      </c>
      <c r="CN73" s="51">
        <f t="shared" ca="1" si="51"/>
        <v>1136</v>
      </c>
      <c r="CO73" s="51">
        <f t="shared" ca="1" si="51"/>
        <v>1136</v>
      </c>
      <c r="CP73" s="51">
        <f t="shared" ca="1" si="51"/>
        <v>1136</v>
      </c>
      <c r="CQ73" s="51">
        <f t="shared" ca="1" si="52"/>
        <v>304</v>
      </c>
      <c r="CR73" s="51">
        <f t="shared" ca="1" si="52"/>
        <v>-696</v>
      </c>
      <c r="CS73" s="51">
        <f t="shared" ca="1" si="52"/>
        <v>303</v>
      </c>
      <c r="CT73" s="51">
        <f t="shared" ca="1" si="52"/>
        <v>1303</v>
      </c>
      <c r="CU73" s="51">
        <f t="shared" ca="1" si="52"/>
        <v>4303</v>
      </c>
      <c r="CV73" s="54">
        <f t="shared" ca="1" si="52"/>
        <v>-696</v>
      </c>
      <c r="CW73" s="25" t="s">
        <v>212</v>
      </c>
      <c r="CX73" s="55">
        <v>0.69</v>
      </c>
      <c r="CY73" s="55"/>
      <c r="CZ73" s="26" t="s">
        <v>324</v>
      </c>
      <c r="DA73" s="26" t="s">
        <v>324</v>
      </c>
      <c r="DB73" s="26" t="s">
        <v>324</v>
      </c>
      <c r="DC73" s="26" t="s">
        <v>324</v>
      </c>
      <c r="DD73" s="26" t="s">
        <v>324</v>
      </c>
      <c r="DE73" s="26" t="s">
        <v>324</v>
      </c>
      <c r="DF73" s="26" t="s">
        <v>324</v>
      </c>
      <c r="DG73" s="26" t="s">
        <v>324</v>
      </c>
      <c r="DH73" s="26" t="s">
        <v>324</v>
      </c>
      <c r="DI73" s="26" t="s">
        <v>324</v>
      </c>
      <c r="DJ73" s="26" t="s">
        <v>324</v>
      </c>
      <c r="DK73" s="26" t="s">
        <v>324</v>
      </c>
      <c r="DL73" s="27">
        <f t="shared" si="80"/>
        <v>46219.701828703699</v>
      </c>
      <c r="DM73" s="28">
        <f t="shared" ca="1" si="81"/>
        <v>0</v>
      </c>
      <c r="DN73" s="56">
        <f>_xlfn.XLOOKUP(B73,'[2]1. All Calls'!$R:$R,'[2]1. All Calls'!$A:$A,"",0)</f>
        <v>46144.701828703699</v>
      </c>
      <c r="DO73" s="57" t="str">
        <f ca="1">VLOOKUP(DM73,[1]Validation!$B$20:$C$25,2,0)</f>
        <v>Within 3 months</v>
      </c>
      <c r="DP73" s="58" t="str">
        <f>_xlfn.XLOOKUP(B73,'[1]Active AMCs- Dealer'!E:E,'[1]Active AMCs- Dealer'!L:L,"Not in AMC",0)</f>
        <v>Not in AMC</v>
      </c>
      <c r="DQ73" s="50" t="s">
        <v>238</v>
      </c>
      <c r="DR73" s="29" t="str">
        <f>_xlfn.XLOOKUP(B73,'[2]1. All Calls'!$R:$R,'[2]1. All Calls'!$F:$F,"",0)</f>
        <v>CC-02066637</v>
      </c>
      <c r="DS73" s="29" t="str">
        <f>_xlfn.XLOOKUP(B73,'[2]1. All Calls'!$R:$R,'[2]1. All Calls'!$AB:$AB,"",0)</f>
        <v>Today We attend the customer site for general visit so we check and found that compressor running good condition</v>
      </c>
      <c r="DT73" s="30">
        <f>_xlfn.XLOOKUP(DR73,'[2]1. All Calls'!$F:$F,'[2]1. All Calls'!$A:$A,"",0)</f>
        <v>46144.701828703699</v>
      </c>
      <c r="DU73" s="31">
        <f>_xlfn.XLOOKUP(DR73,'[2]1. All Calls'!$F:$F,'[2]1. All Calls'!$B:$B,"",0)</f>
        <v>16812</v>
      </c>
      <c r="DV73" s="31">
        <f>_xlfn.XLOOKUP(B73,[1]MDA_Assets!D:D,[1]MDA_Assets!N:N,"",0)</f>
        <v>10556</v>
      </c>
      <c r="DW73" s="31">
        <f>_xlfn.XLOOKUP(B73,[1]MDA_Assets!D:D,[1]MDA_Assets!O:O,"",0)</f>
        <v>6260</v>
      </c>
      <c r="DX73" s="32" t="str">
        <f>_xlfn.XLOOKUP(B73,[1]MDA_Assets!D:D,[1]MDA_Assets!Q:Q,"",0)</f>
        <v>XD</v>
      </c>
      <c r="DY73" s="33">
        <f>_xlfn.XLOOKUP(B73,[1]MDA_Assets!D:D,[1]MDA_Assets!R:R,"",0)</f>
        <v>46034</v>
      </c>
      <c r="DZ73" s="33">
        <f>_xlfn.XLOOKUP(B73,[1]MDA_Assets!D:D,[1]MDA_Assets!S:S,"",0)</f>
        <v>46034</v>
      </c>
      <c r="EA73" s="33">
        <f>_xlfn.XLOOKUP(B73,[1]MDA_Assets!D:D,[1]MDA_Assets!T:T,"",0)</f>
        <v>46034</v>
      </c>
      <c r="EB73" s="33">
        <f>_xlfn.XLOOKUP(B73,[1]MDA_Assets!D:D,[1]MDA_Assets!U:U,"",0)</f>
        <v>46034</v>
      </c>
      <c r="EC73" s="33">
        <f>_xlfn.XLOOKUP(B73,[1]MDA_Assets!D:D,[1]MDA_Assets!V:V,"",0)</f>
        <v>46034</v>
      </c>
      <c r="ED73" s="33">
        <f>_xlfn.XLOOKUP(B73,[1]MDA_Assets!D:D,[1]MDA_Assets!W:W,"",0)</f>
        <v>46034</v>
      </c>
      <c r="EE73" s="32" t="str">
        <f>_xlfn.XLOOKUP(B73,[1]MDA_Assets!D:D,[1]MDA_Assets!X:X,"",0)</f>
        <v>No</v>
      </c>
      <c r="EF73" s="33">
        <f>_xlfn.XLOOKUP(B73,[1]MDA_Assets!D:D,[1]MDA_Assets!Y:Y,"",0)</f>
        <v>0</v>
      </c>
      <c r="EG73" s="33">
        <f>_xlfn.XLOOKUP(B73,[1]MDA_Assets!D:D,[1]MDA_Assets!Z:Z,"",0)</f>
        <v>0</v>
      </c>
      <c r="EH73" s="33">
        <f>_xlfn.XLOOKUP(B73,[1]MDA_Assets!D:D,[1]MDA_Assets!AA:AA,"",0)</f>
        <v>0</v>
      </c>
      <c r="EI73" s="34">
        <f>_xlfn.XLOOKUP(B73,[1]MDA_Assets!D:D,[1]MDA_Assets!P:P,"",0)</f>
        <v>8</v>
      </c>
      <c r="EJ73" s="35" t="str">
        <f>_xlfn.XLOOKUP(B73,[1]MDA_Assets!D:D,[1]MDA_Assets!AB:AB,"",0)</f>
        <v>1440</v>
      </c>
      <c r="EK73" s="35" t="str">
        <f>_xlfn.XLOOKUP(B73,[1]MDA_Assets!D:D,[1]MDA_Assets!AC:AC,"",0)</f>
        <v>440</v>
      </c>
      <c r="EL73" s="35" t="str">
        <f>_xlfn.XLOOKUP(B73,[1]MDA_Assets!D:D,[1]MDA_Assets!AD:AD,"",0)</f>
        <v>1439</v>
      </c>
      <c r="EM73" s="35" t="str">
        <f>_xlfn.XLOOKUP(B73,[1]MDA_Assets!D:D,[1]MDA_Assets!AE:AE,"",0)</f>
        <v>2439</v>
      </c>
      <c r="EN73" s="35" t="str">
        <f>_xlfn.XLOOKUP(B73,[1]MDA_Assets!D:D,[1]MDA_Assets!AF:AF,"",0)</f>
        <v>5439</v>
      </c>
      <c r="EO73" s="35" t="str">
        <f>_xlfn.XLOOKUP(B73,[1]MDA_Assets!D:D,[1]MDA_Assets!AG:AG,"",0)</f>
        <v>440</v>
      </c>
      <c r="EP73" s="36">
        <f t="shared" si="56"/>
        <v>291</v>
      </c>
      <c r="EQ73" s="36">
        <f t="shared" si="56"/>
        <v>166</v>
      </c>
      <c r="ER73" s="36">
        <f t="shared" si="82"/>
        <v>290</v>
      </c>
      <c r="ES73" s="36">
        <f t="shared" si="83"/>
        <v>365</v>
      </c>
      <c r="ET73" s="36">
        <f t="shared" si="84"/>
        <v>730</v>
      </c>
      <c r="EU73" s="36">
        <f t="shared" si="85"/>
        <v>166</v>
      </c>
      <c r="EV73" s="36" t="str">
        <f t="shared" si="86"/>
        <v/>
      </c>
      <c r="EW73" s="36" t="str">
        <f t="shared" si="58"/>
        <v/>
      </c>
      <c r="EX73" s="36" t="str">
        <f t="shared" si="59"/>
        <v/>
      </c>
      <c r="EY73" s="36">
        <f t="shared" si="47"/>
        <v>9.39</v>
      </c>
      <c r="EZ73" s="36">
        <f t="shared" si="47"/>
        <v>5.3599999999999994</v>
      </c>
      <c r="FA73" s="36">
        <f t="shared" si="47"/>
        <v>9.36</v>
      </c>
      <c r="FB73" s="36">
        <f t="shared" si="47"/>
        <v>11.78</v>
      </c>
      <c r="FC73" s="36">
        <f t="shared" si="47"/>
        <v>23.55</v>
      </c>
      <c r="FD73" s="36">
        <f t="shared" si="47"/>
        <v>5.3599999999999994</v>
      </c>
      <c r="FE73" s="36" t="str">
        <f t="shared" si="93"/>
        <v/>
      </c>
      <c r="FF73" s="36" t="str">
        <f t="shared" si="93"/>
        <v/>
      </c>
      <c r="FG73" s="36" t="str">
        <f t="shared" si="93"/>
        <v/>
      </c>
      <c r="FH73" s="37" t="str" cm="1">
        <f t="array" ref="FH73">_xlfn.IFS(EY73="", "No Data", EY73&lt;0, "Negative/Future", EY73=0, "Zero Days", EY73&lt;=3, "&lt; 3 Months", EY73&lt;=6, "3 to 6 Months", EY73&lt;=9, "6 to 9 Months", EY73&lt;=12, "9 to 12 Months", EY73&lt;=15, "12 to 15 Months", EY73&lt;=18, "15 to 18 Months", EY73&lt;=24, "18 to 24 Months", EY73&gt;24, "&gt; 24 Months")</f>
        <v>9 to 12 Months</v>
      </c>
      <c r="FI73" s="37" t="str" cm="1">
        <f t="array" ref="FI73">_xlfn.IFS(EZ73="", "No Data", EZ73&lt;0, "Negative/Future", EZ73=0, "Zero Days", EZ73&lt;=3, "&lt; 3 Months", EZ73&lt;=6, "3 to 6 Months", EZ73&lt;=9, "6 to 9 Months", EZ73&lt;=12, "9 to 12 Months", EZ73&lt;=15, "12 to 15 Months", EZ73&lt;=18, "15 to 18 Months", EZ73&lt;=24, "18 to 24 Months", EZ73&gt;24, "&gt; 24 Months")</f>
        <v>3 to 6 Months</v>
      </c>
      <c r="FJ73" s="37" t="str" cm="1">
        <f t="array" ref="FJ73">_xlfn.IFS(FA73="", "No Data", FA73&lt;0, "Negative/Future", FA73=0, "Zero Days", FA73&lt;=3, "&lt; 3 Months", FA73&lt;=6, "3 to 6 Months", FA73&lt;=9, "6 to 9 Months", FA73&lt;=12, "9 to 12 Months", FA73&lt;=15, "12 to 15 Months", FA73&lt;=18, "15 to 18 Months", FA73&lt;=24, "18 to 24 Months", FA73&gt;24, "&gt; 24 Months")</f>
        <v>9 to 12 Months</v>
      </c>
      <c r="FK73" s="37" t="str" cm="1">
        <f t="array" ref="FK73">_xlfn.IFS(FB73="", "No Data", FB73&lt;0, "Negative/Future", FB73=0, "Zero Days", FB73&lt;=3, "&lt; 3 Months", FB73&lt;=6, "3 to 6 Months", FB73&lt;=9, "6 to 9 Months", FB73&lt;=12, "9 to 12 Months", FB73&lt;=15, "12 to 15 Months", FB73&lt;=18, "15 to 18 Months", FB73&lt;=24, "18 to 24 Months", FB73&gt;24, "&gt; 24 Months")</f>
        <v>9 to 12 Months</v>
      </c>
      <c r="FL73" s="37" t="str" cm="1">
        <f t="array" ref="FL73">_xlfn.IFS(FC73="", "No Data", FC73&lt;0, "Negative/Future", FC73=0, "Zero Days", FC73&lt;=3, "&lt; 3 Months", FC73&lt;=6, "3 to 6 Months", FC73&lt;=9, "6 to 9 Months", FC73&lt;=12, "9 to 12 Months", FC73&lt;=15, "12 to 15 Months", FC73&lt;=18, "15 to 18 Months", FC73&lt;=24, "18 to 24 Months", FC73&gt;24, "&gt; 24 Months")</f>
        <v>18 to 24 Months</v>
      </c>
      <c r="FM73" s="37" t="str" cm="1">
        <f t="array" ref="FM73">_xlfn.IFS(FD73="", "No Data", FD73&lt;0, "Negative/Future", FD73=0, "Zero Days", FD73&lt;=3, "&lt; 3 Months", FD73&lt;=6, "3 to 6 Months", FD73&lt;=9, "6 to 9 Months", FD73&lt;=12, "9 to 12 Months", FD73&lt;=15, "12 to 15 Months", FD73&lt;=18, "15 to 18 Months", FD73&lt;=24, "18 to 24 Months", FD73&gt;24, "&gt; 24 Months")</f>
        <v>3 to 6 Months</v>
      </c>
      <c r="FN73" s="37" t="str" cm="1">
        <f t="array" ref="FN73">_xlfn.IFS(FE73="", "No Data", FE73&lt;0, "Negative/Future", FE73=0, "Zero Days", FE73&lt;=3, "&lt; 3 Months", FE73&lt;=6, "3 to 6 Months", FE73&lt;=9, "6 to 9 Months", FE73&lt;=12, "9 to 12 Months", FE73&lt;=15, "12 to 15 Months", FE73&lt;=18, "15 to 18 Months", FE73&lt;=24, "18 to 24 Months", FE73&gt;24, "&gt; 24 Months")</f>
        <v>No Data</v>
      </c>
      <c r="FO73" s="37" t="str" cm="1">
        <f t="array" ref="FO73">_xlfn.IFS(FG73="", "No Data", FG73&lt;0, "Negative/Future", FG73=0, "Zero Days", FG73&lt;=3, "&lt; 3 Months", FG73&lt;=6, "3 to 6 Months", FG73&lt;=9, "6 to 9 Months", FG73&lt;=12, "9 to 12 Months", FG73&lt;=15, "12 to 15 Months", FG73&lt;=18, "15 to 18 Months", FG73&lt;=24, "18 to 24 Months", FG73&gt;24, "&gt; 24 Months")</f>
        <v>No Data</v>
      </c>
      <c r="FP73" s="37" t="str" cm="1">
        <f t="array" ref="FP73">_xlfn.IFS(FF73="", "No Data", FF73&lt;0, "Negative/Future", FF73=0, "Zero Days", FF73&lt;=3, "&lt; 3 Months", FF73&lt;=6, "3 to 6 Months", FF73&lt;=9, "6 to 9 Months", FF73&lt;=12, "9 to 12 Months", FF73&lt;=15, "12 to 15 Months", FF73&lt;=18, "15 to 18 Months", FF73&lt;=24, "18 to 24 Months", FF73&gt;24, "&gt; 24 Months")</f>
        <v>No Data</v>
      </c>
      <c r="FQ73" s="29" t="s">
        <v>592</v>
      </c>
      <c r="FR73" s="29">
        <v>6201750703</v>
      </c>
      <c r="FS73" s="38" t="str">
        <f>VLOOKUP(_xlfn.XLOOKUP(B73,[1]MDA_Assets!D:D,[1]MDA_Assets!I:I,"",0),[1]Validation!$B$1:$C$8,2,0)</f>
        <v>A</v>
      </c>
      <c r="FT73" s="38" t="s">
        <v>296</v>
      </c>
      <c r="FU73" s="31" t="str">
        <f>_xlfn.XLOOKUP(B73,[1]MDA_Assets!D:D,[1]MDA_Assets!X:X,"",0)</f>
        <v>No</v>
      </c>
      <c r="FV73" s="39">
        <v>0</v>
      </c>
      <c r="FW73" s="39">
        <v>0</v>
      </c>
      <c r="FX73" s="39">
        <v>2</v>
      </c>
      <c r="FY73" s="39">
        <v>7</v>
      </c>
      <c r="FZ73" s="40">
        <f t="shared" si="53"/>
        <v>46325</v>
      </c>
      <c r="GA73" s="40">
        <f t="shared" si="53"/>
        <v>46200</v>
      </c>
      <c r="GB73" s="40">
        <f t="shared" si="60"/>
        <v>46324</v>
      </c>
      <c r="GC73" s="40">
        <f t="shared" si="61"/>
        <v>46399</v>
      </c>
      <c r="GD73" s="40">
        <f t="shared" si="62"/>
        <v>46764</v>
      </c>
      <c r="GE73" s="40">
        <f t="shared" si="63"/>
        <v>46200</v>
      </c>
      <c r="GF73" s="40" t="str">
        <f t="shared" si="57"/>
        <v/>
      </c>
      <c r="GG73" s="40" t="str">
        <f t="shared" si="57"/>
        <v/>
      </c>
      <c r="GH73" s="40" t="str">
        <f t="shared" si="57"/>
        <v/>
      </c>
      <c r="GI73" s="39">
        <f t="shared" si="87"/>
        <v>0</v>
      </c>
      <c r="GJ73" s="39">
        <f t="shared" si="88"/>
        <v>0</v>
      </c>
      <c r="GK73" s="39">
        <f t="shared" si="89"/>
        <v>0</v>
      </c>
      <c r="GL73" s="39">
        <f t="shared" si="90"/>
        <v>6</v>
      </c>
    </row>
    <row r="74" spans="1:194" x14ac:dyDescent="0.25">
      <c r="A74" s="19">
        <v>78</v>
      </c>
      <c r="B74" s="43" t="s">
        <v>593</v>
      </c>
      <c r="C74" s="43" t="s">
        <v>186</v>
      </c>
      <c r="D74" s="43" t="s">
        <v>241</v>
      </c>
      <c r="E74" s="43" t="s">
        <v>457</v>
      </c>
      <c r="F74" s="43" t="s">
        <v>2745</v>
      </c>
      <c r="G74" s="43" t="s">
        <v>243</v>
      </c>
      <c r="H74" s="43" t="s">
        <v>291</v>
      </c>
      <c r="I74" s="43" t="s">
        <v>192</v>
      </c>
      <c r="J74" s="44">
        <f t="shared" si="64"/>
        <v>43852.354166666664</v>
      </c>
      <c r="K74" s="44">
        <v>43488.354166666664</v>
      </c>
      <c r="L74" s="44">
        <v>43422.770833333336</v>
      </c>
      <c r="M74" s="43" t="s">
        <v>2746</v>
      </c>
      <c r="N74" s="43" t="s">
        <v>2747</v>
      </c>
      <c r="O74" s="44">
        <v>46136.389988425923</v>
      </c>
      <c r="P74" s="43">
        <v>45029</v>
      </c>
      <c r="Q74" s="43">
        <v>43549</v>
      </c>
      <c r="R74" s="43">
        <v>1479</v>
      </c>
      <c r="S74" s="43" t="s">
        <v>194</v>
      </c>
      <c r="T74" s="44">
        <v>46055.770833333336</v>
      </c>
      <c r="U74" s="44">
        <v>46135.770833333336</v>
      </c>
      <c r="V74" s="44">
        <v>46135.770833333336</v>
      </c>
      <c r="W74" s="44">
        <v>46055.770833333336</v>
      </c>
      <c r="X74" s="44">
        <v>46055.770833333336</v>
      </c>
      <c r="Y74" s="44">
        <v>45968.770833333336</v>
      </c>
      <c r="Z74" s="43" t="s">
        <v>195</v>
      </c>
      <c r="AA74" s="43"/>
      <c r="AB74" s="43"/>
      <c r="AC74" s="43"/>
      <c r="AD74" s="43"/>
      <c r="AE74" s="43">
        <v>12</v>
      </c>
      <c r="AF74" s="43" t="s">
        <v>281</v>
      </c>
      <c r="AG74" s="43" t="s">
        <v>281</v>
      </c>
      <c r="AH74" s="43" t="s">
        <v>2748</v>
      </c>
      <c r="AI74" s="43" t="s">
        <v>2748</v>
      </c>
      <c r="AJ74" s="43" t="s">
        <v>2749</v>
      </c>
      <c r="AK74" s="43" t="s">
        <v>285</v>
      </c>
      <c r="AL74" s="47">
        <v>46302</v>
      </c>
      <c r="AM74" s="47">
        <v>46302</v>
      </c>
      <c r="AN74" s="47">
        <v>46488</v>
      </c>
      <c r="AO74" s="47">
        <v>46488</v>
      </c>
      <c r="AP74" s="47">
        <v>46492</v>
      </c>
      <c r="AQ74" s="47">
        <v>46420</v>
      </c>
      <c r="AR74" s="48"/>
      <c r="AS74" s="48"/>
      <c r="AT74" s="48"/>
      <c r="AU74" s="43">
        <v>0</v>
      </c>
      <c r="AV74" s="43">
        <v>0</v>
      </c>
      <c r="AW74" s="43">
        <v>0</v>
      </c>
      <c r="AX74" s="51" t="s">
        <v>237</v>
      </c>
      <c r="AY74" s="51" t="s">
        <v>237</v>
      </c>
      <c r="AZ74" s="51" t="s">
        <v>198</v>
      </c>
      <c r="BA74" s="20">
        <f t="shared" ca="1" si="92"/>
        <v>0</v>
      </c>
      <c r="BB74" s="20">
        <f t="shared" ca="1" si="92"/>
        <v>0</v>
      </c>
      <c r="BC74" s="20">
        <f t="shared" ca="1" si="92"/>
        <v>0</v>
      </c>
      <c r="BD74" s="20">
        <f t="shared" ca="1" si="92"/>
        <v>0</v>
      </c>
      <c r="BE74" s="20">
        <f t="shared" ca="1" si="92"/>
        <v>0</v>
      </c>
      <c r="BF74" s="20">
        <f t="shared" ca="1" si="92"/>
        <v>0</v>
      </c>
      <c r="BG74" s="21" t="str">
        <f t="shared" ca="1" si="91"/>
        <v/>
      </c>
      <c r="BH74" s="21" t="str">
        <f t="shared" ca="1" si="91"/>
        <v/>
      </c>
      <c r="BI74" s="21" t="str">
        <f t="shared" ca="1" si="91"/>
        <v/>
      </c>
      <c r="BJ74" s="22">
        <f t="shared" ca="1" si="65"/>
        <v>0</v>
      </c>
      <c r="BK74" s="21">
        <f t="shared" si="66"/>
        <v>15</v>
      </c>
      <c r="BL74" s="22">
        <f t="shared" ca="1" si="67"/>
        <v>45623</v>
      </c>
      <c r="BM74" s="22">
        <f t="shared" ca="1" si="68"/>
        <v>44254</v>
      </c>
      <c r="BN74" s="23">
        <f t="shared" ca="1" si="69"/>
        <v>1369</v>
      </c>
      <c r="BO74" s="24">
        <f t="shared" ca="1" si="70"/>
        <v>594</v>
      </c>
      <c r="BP74" s="51" t="str">
        <f>_xlfn.XLOOKUP(E74,[1]Validation!E:E,[1]Validation!F:F,"")</f>
        <v>EG55</v>
      </c>
      <c r="BQ74" s="51" t="str">
        <f>_xlfn.XLOOKUP(BP74,[1]Validation!F:F,[1]Validation!G:G,"")</f>
        <v>EG55 to EG75</v>
      </c>
      <c r="BR74" s="52" t="str">
        <f>VLOOKUP(G74,[1]Validation!$B$1:$C$9,2,0)</f>
        <v>A</v>
      </c>
      <c r="BS74" s="51">
        <f t="shared" ca="1" si="71"/>
        <v>88</v>
      </c>
      <c r="BT74" s="53">
        <f>_xlfn.XLOOKUP(B74,'[2]1. All Calls'!$R:$R,'[2]1. All Calls'!$A:$A,"",0)</f>
        <v>46136.587291666699</v>
      </c>
      <c r="BU74" s="51" t="str">
        <f>_xlfn.XLOOKUP(B74,'[2]1. All Calls'!$R:$R,'[2]1. All Calls'!$F:$F,"",0)</f>
        <v>CC-02057879</v>
      </c>
      <c r="BV74" s="51" t="str">
        <f>_xlfn.XLOOKUP(B74,'[2]1. All Calls'!$R:$R,'[2]1. All Calls'!$J:$J,"",0)</f>
        <v>Schedule Service</v>
      </c>
      <c r="BW74" s="53">
        <f>_xlfn.XLOOKUP(B74,'[2]Sch Calls'!$R:$R,'[2]Sch Calls'!$A:$A,"",0)</f>
        <v>46136.587291666699</v>
      </c>
      <c r="BX74" s="51">
        <f>_xlfn.XLOOKUP(B74,'[2]Sch Calls'!$R:$R,'[2]Sch Calls'!$B:$B,"",0)</f>
        <v>45029</v>
      </c>
      <c r="BY74" s="51" t="str">
        <f t="shared" si="54"/>
        <v>21-Oct-26</v>
      </c>
      <c r="BZ74" s="51" t="str">
        <f t="shared" si="54"/>
        <v>21-Oct-26</v>
      </c>
      <c r="CA74" s="51" t="str">
        <f t="shared" si="72"/>
        <v>05-Nov-26</v>
      </c>
      <c r="CB74" s="51" t="str">
        <f t="shared" si="73"/>
        <v>03-Aug-27</v>
      </c>
      <c r="CC74" s="51" t="str">
        <f t="shared" si="74"/>
        <v>08-Nov-27</v>
      </c>
      <c r="CD74" s="51" t="str">
        <f t="shared" si="75"/>
        <v>03-Feb-27</v>
      </c>
      <c r="CE74" s="51">
        <f t="shared" ca="1" si="55"/>
        <v>40</v>
      </c>
      <c r="CF74" s="51">
        <f t="shared" ca="1" si="55"/>
        <v>40</v>
      </c>
      <c r="CG74" s="51">
        <f t="shared" ca="1" si="76"/>
        <v>120</v>
      </c>
      <c r="CH74" s="51">
        <f t="shared" ca="1" si="77"/>
        <v>120</v>
      </c>
      <c r="CI74" s="51">
        <f t="shared" ca="1" si="78"/>
        <v>207</v>
      </c>
      <c r="CJ74" s="51">
        <f t="shared" ca="1" si="79"/>
        <v>120</v>
      </c>
      <c r="CK74" s="51">
        <f t="shared" ca="1" si="51"/>
        <v>600</v>
      </c>
      <c r="CL74" s="51">
        <f t="shared" ca="1" si="51"/>
        <v>600</v>
      </c>
      <c r="CM74" s="51">
        <f t="shared" ca="1" si="51"/>
        <v>1800</v>
      </c>
      <c r="CN74" s="51">
        <f t="shared" ca="1" si="51"/>
        <v>1800</v>
      </c>
      <c r="CO74" s="51">
        <f t="shared" ca="1" si="51"/>
        <v>3105</v>
      </c>
      <c r="CP74" s="51">
        <f t="shared" ca="1" si="51"/>
        <v>1800</v>
      </c>
      <c r="CQ74" s="51">
        <f t="shared" ca="1" si="52"/>
        <v>1400</v>
      </c>
      <c r="CR74" s="51">
        <f t="shared" ca="1" si="52"/>
        <v>1400</v>
      </c>
      <c r="CS74" s="51">
        <f t="shared" ca="1" si="52"/>
        <v>2432</v>
      </c>
      <c r="CT74" s="51">
        <f t="shared" ca="1" si="52"/>
        <v>2432</v>
      </c>
      <c r="CU74" s="51">
        <f t="shared" ca="1" si="52"/>
        <v>1166</v>
      </c>
      <c r="CV74" s="54">
        <f t="shared" ca="1" si="52"/>
        <v>2200</v>
      </c>
      <c r="CW74" s="25" t="s">
        <v>212</v>
      </c>
      <c r="CX74" s="55">
        <v>0.97</v>
      </c>
      <c r="CY74" s="55"/>
      <c r="CZ74" s="26">
        <v>0</v>
      </c>
      <c r="DA74" s="26">
        <v>0</v>
      </c>
      <c r="DB74" s="26">
        <v>0</v>
      </c>
      <c r="DC74" s="26">
        <v>0</v>
      </c>
      <c r="DD74" s="26">
        <v>0</v>
      </c>
      <c r="DE74" s="26">
        <v>0</v>
      </c>
      <c r="DF74" s="26">
        <v>0</v>
      </c>
      <c r="DG74" s="26">
        <v>0</v>
      </c>
      <c r="DH74" s="26">
        <v>0</v>
      </c>
      <c r="DI74" s="26">
        <v>0</v>
      </c>
      <c r="DJ74" s="26">
        <v>0</v>
      </c>
      <c r="DK74" s="26">
        <v>0</v>
      </c>
      <c r="DL74" s="27">
        <f t="shared" si="80"/>
        <v>46211.587291666699</v>
      </c>
      <c r="DM74" s="28">
        <f t="shared" ca="1" si="81"/>
        <v>0</v>
      </c>
      <c r="DN74" s="56">
        <f>_xlfn.XLOOKUP(B74,'[2]1. All Calls'!$R:$R,'[2]1. All Calls'!$A:$A,"",0)</f>
        <v>46136.587291666699</v>
      </c>
      <c r="DO74" s="57" t="str">
        <f ca="1">VLOOKUP(DM74,[1]Validation!$B$20:$C$25,2,0)</f>
        <v>Within 3 months</v>
      </c>
      <c r="DP74" s="58" t="str">
        <f>_xlfn.XLOOKUP(B74,'[1]Active AMCs- Dealer'!E:E,'[1]Active AMCs- Dealer'!L:L,"Not in AMC",0)</f>
        <v>AMC</v>
      </c>
      <c r="DQ74" s="58"/>
      <c r="DR74" s="29" t="str">
        <f>_xlfn.XLOOKUP(B74,'[2]1. All Calls'!$R:$R,'[2]1. All Calls'!$F:$F,"",0)</f>
        <v>CC-02057879</v>
      </c>
      <c r="DS74" s="29" t="str">
        <f>_xlfn.XLOOKUP(B74,'[2]1. All Calls'!$R:$R,'[2]1. All Calls'!$AB:$AB,"",0)</f>
        <v>Today We attend the customer site for shedule service so we change part during service:- Air filter assembly and oil filter then start machine running good condition</v>
      </c>
      <c r="DT74" s="30">
        <f>_xlfn.XLOOKUP(DR74,'[2]1. All Calls'!$F:$F,'[2]1. All Calls'!$A:$A,"",0)</f>
        <v>46136.587291666699</v>
      </c>
      <c r="DU74" s="31">
        <f>_xlfn.XLOOKUP(DR74,'[2]1. All Calls'!$F:$F,'[2]1. All Calls'!$B:$B,"",0)</f>
        <v>45029</v>
      </c>
      <c r="DV74" s="31">
        <f>_xlfn.XLOOKUP(B74,[1]MDA_Assets!D:D,[1]MDA_Assets!N:N,"",0)</f>
        <v>43549</v>
      </c>
      <c r="DW74" s="31">
        <f>_xlfn.XLOOKUP(B74,[1]MDA_Assets!D:D,[1]MDA_Assets!O:O,"",0)</f>
        <v>1479</v>
      </c>
      <c r="DX74" s="32" t="str">
        <f>_xlfn.XLOOKUP(B74,[1]MDA_Assets!D:D,[1]MDA_Assets!Q:Q,"",0)</f>
        <v>Synthetic</v>
      </c>
      <c r="DY74" s="33">
        <f>_xlfn.XLOOKUP(B74,[1]MDA_Assets!D:D,[1]MDA_Assets!R:R,"",0)</f>
        <v>46056</v>
      </c>
      <c r="DZ74" s="33">
        <f>_xlfn.XLOOKUP(B74,[1]MDA_Assets!D:D,[1]MDA_Assets!S:S,"",0)</f>
        <v>46136</v>
      </c>
      <c r="EA74" s="33">
        <f>_xlfn.XLOOKUP(B74,[1]MDA_Assets!D:D,[1]MDA_Assets!T:T,"",0)</f>
        <v>46136</v>
      </c>
      <c r="EB74" s="33">
        <f>_xlfn.XLOOKUP(B74,[1]MDA_Assets!D:D,[1]MDA_Assets!U:U,"",0)</f>
        <v>46056</v>
      </c>
      <c r="EC74" s="33">
        <f>_xlfn.XLOOKUP(B74,[1]MDA_Assets!D:D,[1]MDA_Assets!V:V,"",0)</f>
        <v>46056</v>
      </c>
      <c r="ED74" s="33">
        <f>_xlfn.XLOOKUP(B74,[1]MDA_Assets!D:D,[1]MDA_Assets!W:W,"",0)</f>
        <v>45969</v>
      </c>
      <c r="EE74" s="32" t="str">
        <f>_xlfn.XLOOKUP(B74,[1]MDA_Assets!D:D,[1]MDA_Assets!X:X,"",0)</f>
        <v>No</v>
      </c>
      <c r="EF74" s="33">
        <f>_xlfn.XLOOKUP(B74,[1]MDA_Assets!D:D,[1]MDA_Assets!Y:Y,"",0)</f>
        <v>0</v>
      </c>
      <c r="EG74" s="33">
        <f>_xlfn.XLOOKUP(B74,[1]MDA_Assets!D:D,[1]MDA_Assets!Z:Z,"",0)</f>
        <v>0</v>
      </c>
      <c r="EH74" s="33">
        <f>_xlfn.XLOOKUP(B74,[1]MDA_Assets!D:D,[1]MDA_Assets!AA:AA,"",0)</f>
        <v>0</v>
      </c>
      <c r="EI74" s="34">
        <v>15</v>
      </c>
      <c r="EJ74" s="35" t="str">
        <f>_xlfn.XLOOKUP(B74,[1]MDA_Assets!D:D,[1]MDA_Assets!AB:AB,"",0)</f>
        <v>2000</v>
      </c>
      <c r="EK74" s="35" t="str">
        <f>_xlfn.XLOOKUP(B74,[1]MDA_Assets!D:D,[1]MDA_Assets!AC:AC,"",0)</f>
        <v>2000</v>
      </c>
      <c r="EL74" s="35" t="str">
        <f>_xlfn.XLOOKUP(B74,[1]MDA_Assets!D:D,[1]MDA_Assets!AD:AD,"",0)</f>
        <v>4232</v>
      </c>
      <c r="EM74" s="35" t="str">
        <f>_xlfn.XLOOKUP(B74,[1]MDA_Assets!D:D,[1]MDA_Assets!AE:AE,"",0)</f>
        <v>4232</v>
      </c>
      <c r="EN74" s="35" t="str">
        <f>_xlfn.XLOOKUP(B74,[1]MDA_Assets!D:D,[1]MDA_Assets!AF:AF,"",0)</f>
        <v>4271</v>
      </c>
      <c r="EO74" s="35" t="str">
        <f>_xlfn.XLOOKUP(B74,[1]MDA_Assets!D:D,[1]MDA_Assets!AG:AG,"",0)</f>
        <v>4000</v>
      </c>
      <c r="EP74" s="36">
        <f t="shared" si="56"/>
        <v>167</v>
      </c>
      <c r="EQ74" s="36">
        <f t="shared" si="56"/>
        <v>167</v>
      </c>
      <c r="ER74" s="36">
        <f t="shared" si="82"/>
        <v>433</v>
      </c>
      <c r="ES74" s="36">
        <f t="shared" si="83"/>
        <v>433</v>
      </c>
      <c r="ET74" s="36">
        <f t="shared" si="84"/>
        <v>524</v>
      </c>
      <c r="EU74" s="36">
        <f t="shared" si="85"/>
        <v>365</v>
      </c>
      <c r="EV74" s="36" t="str">
        <f t="shared" si="86"/>
        <v/>
      </c>
      <c r="EW74" s="36" t="str">
        <f t="shared" si="58"/>
        <v/>
      </c>
      <c r="EX74" s="36" t="str">
        <f t="shared" si="59"/>
        <v/>
      </c>
      <c r="EY74" s="36">
        <f t="shared" si="47"/>
        <v>5.39</v>
      </c>
      <c r="EZ74" s="36">
        <f t="shared" si="47"/>
        <v>5.39</v>
      </c>
      <c r="FA74" s="36">
        <f t="shared" si="47"/>
        <v>13.97</v>
      </c>
      <c r="FB74" s="36">
        <f t="shared" si="47"/>
        <v>13.97</v>
      </c>
      <c r="FC74" s="36">
        <f t="shared" si="47"/>
        <v>16.91</v>
      </c>
      <c r="FD74" s="36">
        <f t="shared" si="47"/>
        <v>11.78</v>
      </c>
      <c r="FE74" s="36" t="str">
        <f t="shared" si="93"/>
        <v/>
      </c>
      <c r="FF74" s="36" t="str">
        <f t="shared" si="93"/>
        <v/>
      </c>
      <c r="FG74" s="36" t="str">
        <f t="shared" si="93"/>
        <v/>
      </c>
      <c r="FH74" s="37" t="str" cm="1">
        <f t="array" ref="FH74">_xlfn.IFS(EY74="", "No Data", EY74&lt;0, "Negative/Future", EY74=0, "Zero Days", EY74&lt;=3, "&lt; 3 Months", EY74&lt;=6, "3 to 6 Months", EY74&lt;=9, "6 to 9 Months", EY74&lt;=12, "9 to 12 Months", EY74&lt;=15, "12 to 15 Months", EY74&lt;=18, "15 to 18 Months", EY74&lt;=24, "18 to 24 Months", EY74&gt;24, "&gt; 24 Months")</f>
        <v>3 to 6 Months</v>
      </c>
      <c r="FI74" s="37" t="str" cm="1">
        <f t="array" ref="FI74">_xlfn.IFS(EZ74="", "No Data", EZ74&lt;0, "Negative/Future", EZ74=0, "Zero Days", EZ74&lt;=3, "&lt; 3 Months", EZ74&lt;=6, "3 to 6 Months", EZ74&lt;=9, "6 to 9 Months", EZ74&lt;=12, "9 to 12 Months", EZ74&lt;=15, "12 to 15 Months", EZ74&lt;=18, "15 to 18 Months", EZ74&lt;=24, "18 to 24 Months", EZ74&gt;24, "&gt; 24 Months")</f>
        <v>3 to 6 Months</v>
      </c>
      <c r="FJ74" s="37" t="str" cm="1">
        <f t="array" ref="FJ74">_xlfn.IFS(FA74="", "No Data", FA74&lt;0, "Negative/Future", FA74=0, "Zero Days", FA74&lt;=3, "&lt; 3 Months", FA74&lt;=6, "3 to 6 Months", FA74&lt;=9, "6 to 9 Months", FA74&lt;=12, "9 to 12 Months", FA74&lt;=15, "12 to 15 Months", FA74&lt;=18, "15 to 18 Months", FA74&lt;=24, "18 to 24 Months", FA74&gt;24, "&gt; 24 Months")</f>
        <v>12 to 15 Months</v>
      </c>
      <c r="FK74" s="37" t="str" cm="1">
        <f t="array" ref="FK74">_xlfn.IFS(FB74="", "No Data", FB74&lt;0, "Negative/Future", FB74=0, "Zero Days", FB74&lt;=3, "&lt; 3 Months", FB74&lt;=6, "3 to 6 Months", FB74&lt;=9, "6 to 9 Months", FB74&lt;=12, "9 to 12 Months", FB74&lt;=15, "12 to 15 Months", FB74&lt;=18, "15 to 18 Months", FB74&lt;=24, "18 to 24 Months", FB74&gt;24, "&gt; 24 Months")</f>
        <v>12 to 15 Months</v>
      </c>
      <c r="FL74" s="37" t="str" cm="1">
        <f t="array" ref="FL74">_xlfn.IFS(FC74="", "No Data", FC74&lt;0, "Negative/Future", FC74=0, "Zero Days", FC74&lt;=3, "&lt; 3 Months", FC74&lt;=6, "3 to 6 Months", FC74&lt;=9, "6 to 9 Months", FC74&lt;=12, "9 to 12 Months", FC74&lt;=15, "12 to 15 Months", FC74&lt;=18, "15 to 18 Months", FC74&lt;=24, "18 to 24 Months", FC74&gt;24, "&gt; 24 Months")</f>
        <v>15 to 18 Months</v>
      </c>
      <c r="FM74" s="37" t="str" cm="1">
        <f t="array" ref="FM74">_xlfn.IFS(FD74="", "No Data", FD74&lt;0, "Negative/Future", FD74=0, "Zero Days", FD74&lt;=3, "&lt; 3 Months", FD74&lt;=6, "3 to 6 Months", FD74&lt;=9, "6 to 9 Months", FD74&lt;=12, "9 to 12 Months", FD74&lt;=15, "12 to 15 Months", FD74&lt;=18, "15 to 18 Months", FD74&lt;=24, "18 to 24 Months", FD74&gt;24, "&gt; 24 Months")</f>
        <v>9 to 12 Months</v>
      </c>
      <c r="FN74" s="37" t="str" cm="1">
        <f t="array" ref="FN74">_xlfn.IFS(FE74="", "No Data", FE74&lt;0, "Negative/Future", FE74=0, "Zero Days", FE74&lt;=3, "&lt; 3 Months", FE74&lt;=6, "3 to 6 Months", FE74&lt;=9, "6 to 9 Months", FE74&lt;=12, "9 to 12 Months", FE74&lt;=15, "12 to 15 Months", FE74&lt;=18, "15 to 18 Months", FE74&lt;=24, "18 to 24 Months", FE74&gt;24, "&gt; 24 Months")</f>
        <v>No Data</v>
      </c>
      <c r="FO74" s="37" t="str" cm="1">
        <f t="array" ref="FO74">_xlfn.IFS(FG74="", "No Data", FG74&lt;0, "Negative/Future", FG74=0, "Zero Days", FG74&lt;=3, "&lt; 3 Months", FG74&lt;=6, "3 to 6 Months", FG74&lt;=9, "6 to 9 Months", FG74&lt;=12, "9 to 12 Months", FG74&lt;=15, "12 to 15 Months", FG74&lt;=18, "15 to 18 Months", FG74&lt;=24, "18 to 24 Months", FG74&gt;24, "&gt; 24 Months")</f>
        <v>No Data</v>
      </c>
      <c r="FP74" s="37" t="str" cm="1">
        <f t="array" ref="FP74">_xlfn.IFS(FF74="", "No Data", FF74&lt;0, "Negative/Future", FF74=0, "Zero Days", FF74&lt;=3, "&lt; 3 Months", FF74&lt;=6, "3 to 6 Months", FF74&lt;=9, "6 to 9 Months", FF74&lt;=12, "9 to 12 Months", FF74&lt;=15, "12 to 15 Months", FF74&lt;=18, "15 to 18 Months", FF74&lt;=24, "18 to 24 Months", FF74&gt;24, "&gt; 24 Months")</f>
        <v>No Data</v>
      </c>
      <c r="FQ74" s="29" t="s">
        <v>595</v>
      </c>
      <c r="FR74" s="29">
        <v>8271433755</v>
      </c>
      <c r="FS74" s="38" t="str">
        <f>VLOOKUP(_xlfn.XLOOKUP(B74,[1]MDA_Assets!D:D,[1]MDA_Assets!I:I,"",0),[1]Validation!$B$1:$C$8,2,0)</f>
        <v>A</v>
      </c>
      <c r="FT74" s="38" t="s">
        <v>296</v>
      </c>
      <c r="FU74" s="31" t="str">
        <f>_xlfn.XLOOKUP(B74,[1]MDA_Assets!D:D,[1]MDA_Assets!X:X,"",0)</f>
        <v>No</v>
      </c>
      <c r="FV74" s="39">
        <v>0</v>
      </c>
      <c r="FW74" s="39">
        <v>0</v>
      </c>
      <c r="FX74" s="39">
        <v>0</v>
      </c>
      <c r="FY74" s="39">
        <v>9</v>
      </c>
      <c r="FZ74" s="40">
        <f t="shared" si="53"/>
        <v>46303</v>
      </c>
      <c r="GA74" s="40">
        <f t="shared" si="53"/>
        <v>46303</v>
      </c>
      <c r="GB74" s="40">
        <f t="shared" si="60"/>
        <v>46489</v>
      </c>
      <c r="GC74" s="40">
        <f t="shared" si="61"/>
        <v>46489</v>
      </c>
      <c r="GD74" s="40">
        <f t="shared" si="62"/>
        <v>46580</v>
      </c>
      <c r="GE74" s="40">
        <f t="shared" si="63"/>
        <v>46334</v>
      </c>
      <c r="GF74" s="40" t="str">
        <f t="shared" si="57"/>
        <v/>
      </c>
      <c r="GG74" s="40" t="str">
        <f t="shared" si="57"/>
        <v/>
      </c>
      <c r="GH74" s="40" t="str">
        <f t="shared" si="57"/>
        <v/>
      </c>
      <c r="GI74" s="39">
        <f t="shared" si="87"/>
        <v>0</v>
      </c>
      <c r="GJ74" s="39">
        <f t="shared" si="88"/>
        <v>0</v>
      </c>
      <c r="GK74" s="39">
        <f t="shared" si="89"/>
        <v>0</v>
      </c>
      <c r="GL74" s="39">
        <f t="shared" si="90"/>
        <v>6</v>
      </c>
    </row>
    <row r="75" spans="1:194" x14ac:dyDescent="0.25">
      <c r="A75" s="19">
        <v>79</v>
      </c>
      <c r="B75" s="43" t="s">
        <v>596</v>
      </c>
      <c r="C75" s="43" t="s">
        <v>186</v>
      </c>
      <c r="D75" s="43" t="s">
        <v>241</v>
      </c>
      <c r="E75" s="43" t="s">
        <v>457</v>
      </c>
      <c r="F75" s="43" t="s">
        <v>597</v>
      </c>
      <c r="G75" s="43" t="s">
        <v>243</v>
      </c>
      <c r="H75" s="43" t="s">
        <v>291</v>
      </c>
      <c r="I75" s="43" t="s">
        <v>192</v>
      </c>
      <c r="J75" s="44">
        <f t="shared" si="64"/>
        <v>43819.422222222223</v>
      </c>
      <c r="K75" s="44">
        <v>43455.422222222223</v>
      </c>
      <c r="L75" s="44">
        <v>43422.770833333336</v>
      </c>
      <c r="M75" s="43" t="s">
        <v>2750</v>
      </c>
      <c r="N75" s="43" t="s">
        <v>781</v>
      </c>
      <c r="O75" s="44">
        <v>46137.382928240739</v>
      </c>
      <c r="P75" s="43">
        <v>36414</v>
      </c>
      <c r="Q75" s="43">
        <v>30210</v>
      </c>
      <c r="R75" s="43">
        <v>6203</v>
      </c>
      <c r="S75" s="43" t="s">
        <v>194</v>
      </c>
      <c r="T75" s="44">
        <v>45740.770833333336</v>
      </c>
      <c r="U75" s="44">
        <v>46136.770833333336</v>
      </c>
      <c r="V75" s="44">
        <v>46136.770833333336</v>
      </c>
      <c r="W75" s="44">
        <v>45740.770833333336</v>
      </c>
      <c r="X75" s="44">
        <v>45740.770833333336</v>
      </c>
      <c r="Y75" s="44">
        <v>45740.770833333336</v>
      </c>
      <c r="Z75" s="43" t="s">
        <v>195</v>
      </c>
      <c r="AA75" s="43"/>
      <c r="AB75" s="43"/>
      <c r="AC75" s="43"/>
      <c r="AD75" s="43"/>
      <c r="AE75" s="43">
        <v>4</v>
      </c>
      <c r="AF75" s="43" t="s">
        <v>280</v>
      </c>
      <c r="AG75" s="43" t="s">
        <v>280</v>
      </c>
      <c r="AH75" s="43" t="s">
        <v>2751</v>
      </c>
      <c r="AI75" s="43" t="s">
        <v>2751</v>
      </c>
      <c r="AJ75" s="43" t="s">
        <v>2752</v>
      </c>
      <c r="AK75" s="43" t="s">
        <v>2753</v>
      </c>
      <c r="AL75" s="47">
        <v>46501</v>
      </c>
      <c r="AM75" s="47">
        <v>46316</v>
      </c>
      <c r="AN75" s="47">
        <v>46470</v>
      </c>
      <c r="AO75" s="47">
        <v>46470</v>
      </c>
      <c r="AP75" s="47">
        <v>46470</v>
      </c>
      <c r="AQ75" s="46">
        <v>46105</v>
      </c>
      <c r="AR75" s="48"/>
      <c r="AS75" s="48"/>
      <c r="AT75" s="48"/>
      <c r="AU75" s="43">
        <v>1</v>
      </c>
      <c r="AV75" s="43">
        <v>0</v>
      </c>
      <c r="AW75" s="43">
        <v>0</v>
      </c>
      <c r="AX75" s="51" t="s">
        <v>237</v>
      </c>
      <c r="AY75" s="51" t="s">
        <v>237</v>
      </c>
      <c r="AZ75" s="51" t="s">
        <v>198</v>
      </c>
      <c r="BA75" s="20">
        <f t="shared" ca="1" si="92"/>
        <v>0</v>
      </c>
      <c r="BB75" s="20">
        <f t="shared" ca="1" si="92"/>
        <v>0</v>
      </c>
      <c r="BC75" s="20">
        <f t="shared" ca="1" si="92"/>
        <v>0</v>
      </c>
      <c r="BD75" s="20">
        <f t="shared" ca="1" si="92"/>
        <v>0</v>
      </c>
      <c r="BE75" s="20">
        <f t="shared" ca="1" si="92"/>
        <v>0</v>
      </c>
      <c r="BF75" s="20">
        <f t="shared" ca="1" si="92"/>
        <v>1</v>
      </c>
      <c r="BG75" s="21" t="str">
        <f t="shared" ca="1" si="91"/>
        <v/>
      </c>
      <c r="BH75" s="21" t="str">
        <f t="shared" ca="1" si="91"/>
        <v/>
      </c>
      <c r="BI75" s="21" t="str">
        <f t="shared" ca="1" si="91"/>
        <v/>
      </c>
      <c r="BJ75" s="22">
        <f t="shared" ca="1" si="65"/>
        <v>1</v>
      </c>
      <c r="BK75" s="21">
        <f t="shared" si="66"/>
        <v>4</v>
      </c>
      <c r="BL75" s="22">
        <f t="shared" ca="1" si="67"/>
        <v>36568</v>
      </c>
      <c r="BM75" s="22">
        <f t="shared" ca="1" si="68"/>
        <v>30351</v>
      </c>
      <c r="BN75" s="23">
        <f t="shared" ca="1" si="69"/>
        <v>6217</v>
      </c>
      <c r="BO75" s="24">
        <f t="shared" ca="1" si="70"/>
        <v>154</v>
      </c>
      <c r="BP75" s="51" t="str">
        <f>_xlfn.XLOOKUP(E75,[1]Validation!E:E,[1]Validation!F:F,"")</f>
        <v>EG55</v>
      </c>
      <c r="BQ75" s="51" t="str">
        <f>_xlfn.XLOOKUP(BP75,[1]Validation!F:F,[1]Validation!G:G,"")</f>
        <v>EG55 to EG75</v>
      </c>
      <c r="BR75" s="52" t="str">
        <f>VLOOKUP(G75,[1]Validation!$B$1:$C$9,2,0)</f>
        <v>A</v>
      </c>
      <c r="BS75" s="51">
        <f t="shared" ca="1" si="71"/>
        <v>89</v>
      </c>
      <c r="BT75" s="53">
        <f>_xlfn.XLOOKUP(B75,'[2]1. All Calls'!$R:$R,'[2]1. All Calls'!$A:$A,"",0)</f>
        <v>46137.448993055601</v>
      </c>
      <c r="BU75" s="51" t="str">
        <f>_xlfn.XLOOKUP(B75,'[2]1. All Calls'!$R:$R,'[2]1. All Calls'!$F:$F,"",0)</f>
        <v>CC-02058720</v>
      </c>
      <c r="BV75" s="51" t="str">
        <f>_xlfn.XLOOKUP(B75,'[2]1. All Calls'!$R:$R,'[2]1. All Calls'!$J:$J,"",0)</f>
        <v>Schedule Service</v>
      </c>
      <c r="BW75" s="53">
        <f>_xlfn.XLOOKUP(B75,'[2]Sch Calls'!$R:$R,'[2]Sch Calls'!$A:$A,"",0)</f>
        <v>46137.448993055601</v>
      </c>
      <c r="BX75" s="51">
        <f>_xlfn.XLOOKUP(B75,'[2]Sch Calls'!$R:$R,'[2]Sch Calls'!$B:$B,"",0)</f>
        <v>36414</v>
      </c>
      <c r="BY75" s="51" t="str">
        <f t="shared" si="54"/>
        <v>22-Oct-26</v>
      </c>
      <c r="BZ75" s="51" t="str">
        <f t="shared" si="54"/>
        <v>22-Oct-26</v>
      </c>
      <c r="CA75" s="51" t="str">
        <f t="shared" si="72"/>
        <v>25-Dec-25</v>
      </c>
      <c r="CB75" s="51" t="str">
        <f t="shared" si="73"/>
        <v>22-Sep-26</v>
      </c>
      <c r="CC75" s="51" t="str">
        <f t="shared" si="74"/>
        <v>25-Mar-27</v>
      </c>
      <c r="CD75" s="51" t="str">
        <f t="shared" si="75"/>
        <v>25-Mar-26</v>
      </c>
      <c r="CE75" s="51">
        <f t="shared" ca="1" si="55"/>
        <v>39</v>
      </c>
      <c r="CF75" s="51">
        <f t="shared" ca="1" si="55"/>
        <v>39</v>
      </c>
      <c r="CG75" s="51">
        <f t="shared" ca="1" si="76"/>
        <v>435</v>
      </c>
      <c r="CH75" s="51">
        <f t="shared" ca="1" si="77"/>
        <v>435</v>
      </c>
      <c r="CI75" s="51">
        <f t="shared" ca="1" si="78"/>
        <v>435</v>
      </c>
      <c r="CJ75" s="51">
        <f t="shared" ca="1" si="79"/>
        <v>435</v>
      </c>
      <c r="CK75" s="51">
        <f t="shared" ca="1" si="51"/>
        <v>156</v>
      </c>
      <c r="CL75" s="51">
        <f t="shared" ca="1" si="51"/>
        <v>156</v>
      </c>
      <c r="CM75" s="51">
        <f t="shared" ca="1" si="51"/>
        <v>1740</v>
      </c>
      <c r="CN75" s="51">
        <f t="shared" ca="1" si="51"/>
        <v>1740</v>
      </c>
      <c r="CO75" s="51">
        <f t="shared" ca="1" si="51"/>
        <v>1740</v>
      </c>
      <c r="CP75" s="51">
        <f t="shared" ca="1" si="51"/>
        <v>1740</v>
      </c>
      <c r="CQ75" s="51">
        <f t="shared" ca="1" si="52"/>
        <v>2844</v>
      </c>
      <c r="CR75" s="51">
        <f t="shared" ca="1" si="52"/>
        <v>2844</v>
      </c>
      <c r="CS75" s="51">
        <f t="shared" ca="1" si="52"/>
        <v>2434</v>
      </c>
      <c r="CT75" s="51">
        <f t="shared" ca="1" si="52"/>
        <v>2434</v>
      </c>
      <c r="CU75" s="51">
        <f t="shared" ca="1" si="52"/>
        <v>2529</v>
      </c>
      <c r="CV75" s="54">
        <f t="shared" ca="1" si="52"/>
        <v>434</v>
      </c>
      <c r="CW75" s="25" t="s">
        <v>199</v>
      </c>
      <c r="CX75" s="55">
        <v>0.84</v>
      </c>
      <c r="CY75" s="55"/>
      <c r="CZ75" s="26">
        <v>0</v>
      </c>
      <c r="DA75" s="26">
        <v>0</v>
      </c>
      <c r="DB75" s="26">
        <v>0</v>
      </c>
      <c r="DC75" s="26">
        <v>0</v>
      </c>
      <c r="DD75" s="26">
        <v>0</v>
      </c>
      <c r="DE75" s="26">
        <v>0</v>
      </c>
      <c r="DF75" s="26">
        <v>0</v>
      </c>
      <c r="DG75" s="26">
        <v>0</v>
      </c>
      <c r="DH75" s="26">
        <v>0</v>
      </c>
      <c r="DI75" s="26">
        <v>0</v>
      </c>
      <c r="DJ75" s="26">
        <v>0</v>
      </c>
      <c r="DK75" s="26">
        <v>0</v>
      </c>
      <c r="DL75" s="27">
        <f t="shared" si="80"/>
        <v>46212.448993055601</v>
      </c>
      <c r="DM75" s="28">
        <f t="shared" ca="1" si="81"/>
        <v>0</v>
      </c>
      <c r="DN75" s="56">
        <f>_xlfn.XLOOKUP(B75,'[2]1. All Calls'!$R:$R,'[2]1. All Calls'!$A:$A,"",0)</f>
        <v>46137.448993055601</v>
      </c>
      <c r="DO75" s="57" t="str">
        <f ca="1">VLOOKUP(DM75,[1]Validation!$B$20:$C$25,2,0)</f>
        <v>Within 3 months</v>
      </c>
      <c r="DP75" s="58" t="str">
        <f>_xlfn.XLOOKUP(B75,'[1]Active AMCs- Dealer'!E:E,'[1]Active AMCs- Dealer'!L:L,"Not in AMC",0)</f>
        <v>AMC</v>
      </c>
      <c r="DQ75" s="58"/>
      <c r="DR75" s="29" t="str">
        <f>_xlfn.XLOOKUP(B75,'[2]1. All Calls'!$R:$R,'[2]1. All Calls'!$F:$F,"",0)</f>
        <v>CC-02058720</v>
      </c>
      <c r="DS75" s="29" t="str">
        <f>_xlfn.XLOOKUP(B75,'[2]1. All Calls'!$R:$R,'[2]1. All Calls'!$AB:$AB,"",0)</f>
        <v>Attend the site for scheduled service so change the air filter and oil filter. Then start the unit found running ok.</v>
      </c>
      <c r="DT75" s="30">
        <f>_xlfn.XLOOKUP(DR75,'[2]1. All Calls'!$F:$F,'[2]1. All Calls'!$A:$A,"",0)</f>
        <v>46137.448993055601</v>
      </c>
      <c r="DU75" s="31">
        <f>_xlfn.XLOOKUP(DR75,'[2]1. All Calls'!$F:$F,'[2]1. All Calls'!$B:$B,"",0)</f>
        <v>36414</v>
      </c>
      <c r="DV75" s="31">
        <f>_xlfn.XLOOKUP(B75,[1]MDA_Assets!D:D,[1]MDA_Assets!N:N,"",0)</f>
        <v>30210</v>
      </c>
      <c r="DW75" s="31">
        <f>_xlfn.XLOOKUP(B75,[1]MDA_Assets!D:D,[1]MDA_Assets!O:O,"",0)</f>
        <v>6203</v>
      </c>
      <c r="DX75" s="32" t="str">
        <f>_xlfn.XLOOKUP(B75,[1]MDA_Assets!D:D,[1]MDA_Assets!Q:Q,"",0)</f>
        <v>Synthetic</v>
      </c>
      <c r="DY75" s="33">
        <f>_xlfn.XLOOKUP(B75,[1]MDA_Assets!D:D,[1]MDA_Assets!R:R,"",0)</f>
        <v>45741</v>
      </c>
      <c r="DZ75" s="33">
        <f>_xlfn.XLOOKUP(B75,[1]MDA_Assets!D:D,[1]MDA_Assets!S:S,"",0)</f>
        <v>46137</v>
      </c>
      <c r="EA75" s="33">
        <f>_xlfn.XLOOKUP(B75,[1]MDA_Assets!D:D,[1]MDA_Assets!T:T,"",0)</f>
        <v>46137</v>
      </c>
      <c r="EB75" s="33">
        <f>_xlfn.XLOOKUP(B75,[1]MDA_Assets!D:D,[1]MDA_Assets!U:U,"",0)</f>
        <v>45741</v>
      </c>
      <c r="EC75" s="33">
        <f>_xlfn.XLOOKUP(B75,[1]MDA_Assets!D:D,[1]MDA_Assets!V:V,"",0)</f>
        <v>45741</v>
      </c>
      <c r="ED75" s="33">
        <f>_xlfn.XLOOKUP(B75,[1]MDA_Assets!D:D,[1]MDA_Assets!W:W,"",0)</f>
        <v>45741</v>
      </c>
      <c r="EE75" s="32" t="str">
        <f>_xlfn.XLOOKUP(B75,[1]MDA_Assets!D:D,[1]MDA_Assets!X:X,"",0)</f>
        <v>No</v>
      </c>
      <c r="EF75" s="33">
        <f>_xlfn.XLOOKUP(B75,[1]MDA_Assets!D:D,[1]MDA_Assets!Y:Y,"",0)</f>
        <v>0</v>
      </c>
      <c r="EG75" s="33">
        <f>_xlfn.XLOOKUP(B75,[1]MDA_Assets!D:D,[1]MDA_Assets!Z:Z,"",0)</f>
        <v>0</v>
      </c>
      <c r="EH75" s="33">
        <f>_xlfn.XLOOKUP(B75,[1]MDA_Assets!D:D,[1]MDA_Assets!AA:AA,"",0)</f>
        <v>0</v>
      </c>
      <c r="EI75" s="34">
        <f>_xlfn.XLOOKUP(B75,[1]MDA_Assets!D:D,[1]MDA_Assets!P:P,"",0)</f>
        <v>4</v>
      </c>
      <c r="EJ75" s="35" t="str">
        <f>_xlfn.XLOOKUP(B75,[1]MDA_Assets!D:D,[1]MDA_Assets!AB:AB,"",0)</f>
        <v>3000</v>
      </c>
      <c r="EK75" s="35" t="str">
        <f>_xlfn.XLOOKUP(B75,[1]MDA_Assets!D:D,[1]MDA_Assets!AC:AC,"",0)</f>
        <v>3000</v>
      </c>
      <c r="EL75" s="35" t="str">
        <f>_xlfn.XLOOKUP(B75,[1]MDA_Assets!D:D,[1]MDA_Assets!AD:AD,"",0)</f>
        <v>4174</v>
      </c>
      <c r="EM75" s="35" t="str">
        <f>_xlfn.XLOOKUP(B75,[1]MDA_Assets!D:D,[1]MDA_Assets!AE:AE,"",0)</f>
        <v>4174</v>
      </c>
      <c r="EN75" s="35" t="str">
        <f>_xlfn.XLOOKUP(B75,[1]MDA_Assets!D:D,[1]MDA_Assets!AF:AF,"",0)</f>
        <v>4269</v>
      </c>
      <c r="EO75" s="35" t="str">
        <f>_xlfn.XLOOKUP(B75,[1]MDA_Assets!D:D,[1]MDA_Assets!AG:AG,"",0)</f>
        <v>2174</v>
      </c>
      <c r="EP75" s="36">
        <f t="shared" si="56"/>
        <v>365</v>
      </c>
      <c r="EQ75" s="36">
        <f t="shared" si="56"/>
        <v>180</v>
      </c>
      <c r="ER75" s="36">
        <f t="shared" si="82"/>
        <v>730</v>
      </c>
      <c r="ES75" s="36">
        <f t="shared" si="83"/>
        <v>730</v>
      </c>
      <c r="ET75" s="36">
        <f t="shared" si="84"/>
        <v>730</v>
      </c>
      <c r="EU75" s="36">
        <f t="shared" si="85"/>
        <v>365</v>
      </c>
      <c r="EV75" s="36" t="str">
        <f t="shared" si="86"/>
        <v/>
      </c>
      <c r="EW75" s="36" t="str">
        <f t="shared" si="58"/>
        <v/>
      </c>
      <c r="EX75" s="36" t="str">
        <f t="shared" si="59"/>
        <v/>
      </c>
      <c r="EY75" s="36">
        <f t="shared" si="47"/>
        <v>11.78</v>
      </c>
      <c r="EZ75" s="36">
        <f t="shared" si="47"/>
        <v>5.81</v>
      </c>
      <c r="FA75" s="36">
        <f t="shared" si="47"/>
        <v>23.55</v>
      </c>
      <c r="FB75" s="36">
        <f t="shared" si="47"/>
        <v>23.55</v>
      </c>
      <c r="FC75" s="36">
        <f t="shared" si="47"/>
        <v>23.55</v>
      </c>
      <c r="FD75" s="36">
        <f t="shared" si="47"/>
        <v>11.78</v>
      </c>
      <c r="FE75" s="36" t="str">
        <f t="shared" si="93"/>
        <v/>
      </c>
      <c r="FF75" s="36" t="str">
        <f t="shared" si="93"/>
        <v/>
      </c>
      <c r="FG75" s="36" t="str">
        <f t="shared" si="93"/>
        <v/>
      </c>
      <c r="FH75" s="37" t="str" cm="1">
        <f t="array" ref="FH75">_xlfn.IFS(EY75="", "No Data", EY75&lt;0, "Negative/Future", EY75=0, "Zero Days", EY75&lt;=3, "&lt; 3 Months", EY75&lt;=6, "3 to 6 Months", EY75&lt;=9, "6 to 9 Months", EY75&lt;=12, "9 to 12 Months", EY75&lt;=15, "12 to 15 Months", EY75&lt;=18, "15 to 18 Months", EY75&lt;=24, "18 to 24 Months", EY75&gt;24, "&gt; 24 Months")</f>
        <v>9 to 12 Months</v>
      </c>
      <c r="FI75" s="37" t="str" cm="1">
        <f t="array" ref="FI75">_xlfn.IFS(EZ75="", "No Data", EZ75&lt;0, "Negative/Future", EZ75=0, "Zero Days", EZ75&lt;=3, "&lt; 3 Months", EZ75&lt;=6, "3 to 6 Months", EZ75&lt;=9, "6 to 9 Months", EZ75&lt;=12, "9 to 12 Months", EZ75&lt;=15, "12 to 15 Months", EZ75&lt;=18, "15 to 18 Months", EZ75&lt;=24, "18 to 24 Months", EZ75&gt;24, "&gt; 24 Months")</f>
        <v>3 to 6 Months</v>
      </c>
      <c r="FJ75" s="37" t="str" cm="1">
        <f t="array" ref="FJ75">_xlfn.IFS(FA75="", "No Data", FA75&lt;0, "Negative/Future", FA75=0, "Zero Days", FA75&lt;=3, "&lt; 3 Months", FA75&lt;=6, "3 to 6 Months", FA75&lt;=9, "6 to 9 Months", FA75&lt;=12, "9 to 12 Months", FA75&lt;=15, "12 to 15 Months", FA75&lt;=18, "15 to 18 Months", FA75&lt;=24, "18 to 24 Months", FA75&gt;24, "&gt; 24 Months")</f>
        <v>18 to 24 Months</v>
      </c>
      <c r="FK75" s="37" t="str" cm="1">
        <f t="array" ref="FK75">_xlfn.IFS(FB75="", "No Data", FB75&lt;0, "Negative/Future", FB75=0, "Zero Days", FB75&lt;=3, "&lt; 3 Months", FB75&lt;=6, "3 to 6 Months", FB75&lt;=9, "6 to 9 Months", FB75&lt;=12, "9 to 12 Months", FB75&lt;=15, "12 to 15 Months", FB75&lt;=18, "15 to 18 Months", FB75&lt;=24, "18 to 24 Months", FB75&gt;24, "&gt; 24 Months")</f>
        <v>18 to 24 Months</v>
      </c>
      <c r="FL75" s="37" t="str" cm="1">
        <f t="array" ref="FL75">_xlfn.IFS(FC75="", "No Data", FC75&lt;0, "Negative/Future", FC75=0, "Zero Days", FC75&lt;=3, "&lt; 3 Months", FC75&lt;=6, "3 to 6 Months", FC75&lt;=9, "6 to 9 Months", FC75&lt;=12, "9 to 12 Months", FC75&lt;=15, "12 to 15 Months", FC75&lt;=18, "15 to 18 Months", FC75&lt;=24, "18 to 24 Months", FC75&gt;24, "&gt; 24 Months")</f>
        <v>18 to 24 Months</v>
      </c>
      <c r="FM75" s="37" t="str" cm="1">
        <f t="array" ref="FM75">_xlfn.IFS(FD75="", "No Data", FD75&lt;0, "Negative/Future", FD75=0, "Zero Days", FD75&lt;=3, "&lt; 3 Months", FD75&lt;=6, "3 to 6 Months", FD75&lt;=9, "6 to 9 Months", FD75&lt;=12, "9 to 12 Months", FD75&lt;=15, "12 to 15 Months", FD75&lt;=18, "15 to 18 Months", FD75&lt;=24, "18 to 24 Months", FD75&gt;24, "&gt; 24 Months")</f>
        <v>9 to 12 Months</v>
      </c>
      <c r="FN75" s="37" t="str" cm="1">
        <f t="array" ref="FN75">_xlfn.IFS(FE75="", "No Data", FE75&lt;0, "Negative/Future", FE75=0, "Zero Days", FE75&lt;=3, "&lt; 3 Months", FE75&lt;=6, "3 to 6 Months", FE75&lt;=9, "6 to 9 Months", FE75&lt;=12, "9 to 12 Months", FE75&lt;=15, "12 to 15 Months", FE75&lt;=18, "15 to 18 Months", FE75&lt;=24, "18 to 24 Months", FE75&gt;24, "&gt; 24 Months")</f>
        <v>No Data</v>
      </c>
      <c r="FO75" s="37" t="str" cm="1">
        <f t="array" ref="FO75">_xlfn.IFS(FG75="", "No Data", FG75&lt;0, "Negative/Future", FG75=0, "Zero Days", FG75&lt;=3, "&lt; 3 Months", FG75&lt;=6, "3 to 6 Months", FG75&lt;=9, "6 to 9 Months", FG75&lt;=12, "9 to 12 Months", FG75&lt;=15, "12 to 15 Months", FG75&lt;=18, "15 to 18 Months", FG75&lt;=24, "18 to 24 Months", FG75&gt;24, "&gt; 24 Months")</f>
        <v>No Data</v>
      </c>
      <c r="FP75" s="37" t="str" cm="1">
        <f t="array" ref="FP75">_xlfn.IFS(FF75="", "No Data", FF75&lt;0, "Negative/Future", FF75=0, "Zero Days", FF75&lt;=3, "&lt; 3 Months", FF75&lt;=6, "3 to 6 Months", FF75&lt;=9, "6 to 9 Months", FF75&lt;=12, "9 to 12 Months", FF75&lt;=15, "12 to 15 Months", FF75&lt;=18, "15 to 18 Months", FF75&lt;=24, "18 to 24 Months", FF75&gt;24, "&gt; 24 Months")</f>
        <v>No Data</v>
      </c>
      <c r="FQ75" s="29" t="s">
        <v>598</v>
      </c>
      <c r="FR75" s="29">
        <v>7894106226</v>
      </c>
      <c r="FS75" s="38" t="str">
        <f>VLOOKUP(_xlfn.XLOOKUP(B75,[1]MDA_Assets!D:D,[1]MDA_Assets!I:I,"",0),[1]Validation!$B$1:$C$8,2,0)</f>
        <v>A</v>
      </c>
      <c r="FT75" s="38" t="s">
        <v>296</v>
      </c>
      <c r="FU75" s="31" t="str">
        <f>_xlfn.XLOOKUP(B75,[1]MDA_Assets!D:D,[1]MDA_Assets!X:X,"",0)</f>
        <v>No</v>
      </c>
      <c r="FV75" s="39">
        <v>1</v>
      </c>
      <c r="FW75" s="39">
        <v>0</v>
      </c>
      <c r="FX75" s="39">
        <v>0</v>
      </c>
      <c r="FY75" s="39">
        <v>8</v>
      </c>
      <c r="FZ75" s="40">
        <f t="shared" si="53"/>
        <v>46502</v>
      </c>
      <c r="GA75" s="40">
        <f t="shared" si="53"/>
        <v>46317</v>
      </c>
      <c r="GB75" s="40">
        <f t="shared" si="60"/>
        <v>46471</v>
      </c>
      <c r="GC75" s="40">
        <f t="shared" si="61"/>
        <v>46471</v>
      </c>
      <c r="GD75" s="40">
        <f t="shared" si="62"/>
        <v>46471</v>
      </c>
      <c r="GE75" s="40">
        <f t="shared" si="63"/>
        <v>46106</v>
      </c>
      <c r="GF75" s="40" t="str">
        <f t="shared" si="57"/>
        <v/>
      </c>
      <c r="GG75" s="40" t="str">
        <f t="shared" si="57"/>
        <v/>
      </c>
      <c r="GH75" s="40" t="str">
        <f t="shared" si="57"/>
        <v/>
      </c>
      <c r="GI75" s="39">
        <f t="shared" si="87"/>
        <v>0</v>
      </c>
      <c r="GJ75" s="39">
        <f t="shared" si="88"/>
        <v>0</v>
      </c>
      <c r="GK75" s="39">
        <f t="shared" si="89"/>
        <v>0</v>
      </c>
      <c r="GL75" s="39">
        <f t="shared" si="90"/>
        <v>6</v>
      </c>
    </row>
    <row r="76" spans="1:194" x14ac:dyDescent="0.25">
      <c r="A76" s="19">
        <v>81</v>
      </c>
      <c r="B76" s="43" t="s">
        <v>601</v>
      </c>
      <c r="C76" s="43" t="s">
        <v>254</v>
      </c>
      <c r="D76" s="43" t="s">
        <v>241</v>
      </c>
      <c r="E76" s="43" t="s">
        <v>502</v>
      </c>
      <c r="F76" s="43" t="s">
        <v>602</v>
      </c>
      <c r="G76" s="43" t="s">
        <v>190</v>
      </c>
      <c r="H76" s="43" t="s">
        <v>498</v>
      </c>
      <c r="I76" s="43" t="s">
        <v>192</v>
      </c>
      <c r="J76" s="44">
        <f t="shared" si="64"/>
        <v>44163.166666666664</v>
      </c>
      <c r="K76" s="44">
        <v>43799.166666666664</v>
      </c>
      <c r="L76" s="44">
        <v>43609</v>
      </c>
      <c r="M76" s="43" t="s">
        <v>2115</v>
      </c>
      <c r="N76" s="43" t="s">
        <v>193</v>
      </c>
      <c r="O76" s="44">
        <v>46049.508634259262</v>
      </c>
      <c r="P76" s="43">
        <v>7377</v>
      </c>
      <c r="Q76" s="43"/>
      <c r="R76" s="43"/>
      <c r="S76" s="43" t="s">
        <v>206</v>
      </c>
      <c r="T76" s="44">
        <v>46024.770833333336</v>
      </c>
      <c r="U76" s="44">
        <v>46024.770833333336</v>
      </c>
      <c r="V76" s="44">
        <v>46024.770833333336</v>
      </c>
      <c r="W76" s="44">
        <v>46024.770833333336</v>
      </c>
      <c r="X76" s="44">
        <v>46024.770833333336</v>
      </c>
      <c r="Y76" s="44">
        <v>45639.770833333336</v>
      </c>
      <c r="Z76" s="43" t="s">
        <v>199</v>
      </c>
      <c r="AA76" s="43"/>
      <c r="AB76" s="44">
        <v>46024.770833333336</v>
      </c>
      <c r="AC76" s="44">
        <v>46024.770833333336</v>
      </c>
      <c r="AD76" s="44">
        <v>46024.770833333336</v>
      </c>
      <c r="AE76" s="43">
        <v>4</v>
      </c>
      <c r="AF76" s="43" t="s">
        <v>769</v>
      </c>
      <c r="AG76" s="43" t="s">
        <v>769</v>
      </c>
      <c r="AH76" s="43" t="s">
        <v>643</v>
      </c>
      <c r="AI76" s="43" t="s">
        <v>643</v>
      </c>
      <c r="AJ76" s="43" t="s">
        <v>2116</v>
      </c>
      <c r="AK76" s="43" t="s">
        <v>643</v>
      </c>
      <c r="AL76" s="47">
        <v>46204</v>
      </c>
      <c r="AM76" s="47">
        <v>46204</v>
      </c>
      <c r="AN76" s="47">
        <v>46389</v>
      </c>
      <c r="AO76" s="47">
        <v>46389</v>
      </c>
      <c r="AP76" s="47">
        <v>46369</v>
      </c>
      <c r="AQ76" s="47">
        <v>46389</v>
      </c>
      <c r="AR76" s="47">
        <v>46389</v>
      </c>
      <c r="AS76" s="47">
        <v>46389</v>
      </c>
      <c r="AT76" s="47">
        <v>46389</v>
      </c>
      <c r="AU76" s="43">
        <v>0</v>
      </c>
      <c r="AV76" s="43">
        <v>0</v>
      </c>
      <c r="AW76" s="43">
        <v>0</v>
      </c>
      <c r="AX76" s="51" t="s">
        <v>3243</v>
      </c>
      <c r="AY76" s="51" t="s">
        <v>3529</v>
      </c>
      <c r="AZ76" s="51" t="s">
        <v>198</v>
      </c>
      <c r="BA76" s="20">
        <f t="shared" ca="1" si="92"/>
        <v>0</v>
      </c>
      <c r="BB76" s="20">
        <f t="shared" ca="1" si="92"/>
        <v>0</v>
      </c>
      <c r="BC76" s="20">
        <f t="shared" ca="1" si="92"/>
        <v>0</v>
      </c>
      <c r="BD76" s="20">
        <f t="shared" ca="1" si="92"/>
        <v>0</v>
      </c>
      <c r="BE76" s="20">
        <f t="shared" ca="1" si="92"/>
        <v>0</v>
      </c>
      <c r="BF76" s="20">
        <f t="shared" ca="1" si="92"/>
        <v>0</v>
      </c>
      <c r="BG76" s="21">
        <f t="shared" ca="1" si="91"/>
        <v>0</v>
      </c>
      <c r="BH76" s="21">
        <f t="shared" ca="1" si="91"/>
        <v>0</v>
      </c>
      <c r="BI76" s="21">
        <f t="shared" ca="1" si="91"/>
        <v>0</v>
      </c>
      <c r="BJ76" s="22">
        <f t="shared" ca="1" si="65"/>
        <v>0</v>
      </c>
      <c r="BK76" s="21">
        <f t="shared" si="66"/>
        <v>4</v>
      </c>
      <c r="BL76" s="22">
        <f t="shared" ca="1" si="67"/>
        <v>7883</v>
      </c>
      <c r="BM76" s="22">
        <f t="shared" ca="1" si="68"/>
        <v>0</v>
      </c>
      <c r="BN76" s="23">
        <f t="shared" ca="1" si="69"/>
        <v>7883</v>
      </c>
      <c r="BO76" s="24">
        <f t="shared" ca="1" si="70"/>
        <v>506</v>
      </c>
      <c r="BP76" s="51" t="str">
        <f>_xlfn.XLOOKUP(E76,[1]Validation!E:E,[1]Validation!F:F,"")</f>
        <v>EN7</v>
      </c>
      <c r="BQ76" s="51" t="str">
        <f>_xlfn.XLOOKUP(BP76,[1]Validation!F:F,[1]Validation!G:G,"")</f>
        <v>EN4 to EN7</v>
      </c>
      <c r="BR76" s="52" t="str">
        <f>VLOOKUP(G76,[1]Validation!$B$1:$C$9,2,0)</f>
        <v>B</v>
      </c>
      <c r="BS76" s="51">
        <f t="shared" ca="1" si="71"/>
        <v>78</v>
      </c>
      <c r="BT76" s="53">
        <f>_xlfn.XLOOKUP(B76,'[2]1. All Calls'!$R:$R,'[2]1. All Calls'!$A:$A,"",0)</f>
        <v>46049.737222222197</v>
      </c>
      <c r="BU76" s="51" t="str">
        <f>_xlfn.XLOOKUP(B76,'[2]1. All Calls'!$R:$R,'[2]1. All Calls'!$F:$F,"",0)</f>
        <v>CC-01954854</v>
      </c>
      <c r="BV76" s="51" t="str">
        <f>_xlfn.XLOOKUP(B76,'[2]1. All Calls'!$R:$R,'[2]1. All Calls'!$J:$J,"",0)</f>
        <v>Sales Call</v>
      </c>
      <c r="BW76" s="53">
        <f>_xlfn.XLOOKUP(B76,'[2]Sch Calls'!$R:$R,'[2]Sch Calls'!$A:$A,"",0)</f>
        <v>45135.521631944401</v>
      </c>
      <c r="BX76" s="51">
        <f>_xlfn.XLOOKUP(B76,'[2]Sch Calls'!$R:$R,'[2]Sch Calls'!$B:$B,"",0)</f>
        <v>4339</v>
      </c>
      <c r="BY76" s="51" t="str">
        <f t="shared" si="54"/>
        <v>02-Jul-26</v>
      </c>
      <c r="BZ76" s="51" t="str">
        <f t="shared" si="54"/>
        <v>02-Jul-26</v>
      </c>
      <c r="CA76" s="51" t="str">
        <f t="shared" si="72"/>
        <v>05-Oct-26</v>
      </c>
      <c r="CB76" s="51" t="str">
        <f t="shared" si="73"/>
        <v>03-Jul-27</v>
      </c>
      <c r="CC76" s="51" t="str">
        <f t="shared" si="74"/>
        <v>14-Dec-26</v>
      </c>
      <c r="CD76" s="51" t="str">
        <f t="shared" si="75"/>
        <v>03-Jan-27</v>
      </c>
      <c r="CE76" s="51">
        <f t="shared" ca="1" si="55"/>
        <v>151</v>
      </c>
      <c r="CF76" s="51">
        <f t="shared" ca="1" si="55"/>
        <v>151</v>
      </c>
      <c r="CG76" s="51">
        <f t="shared" ca="1" si="76"/>
        <v>151</v>
      </c>
      <c r="CH76" s="51">
        <f t="shared" ca="1" si="77"/>
        <v>151</v>
      </c>
      <c r="CI76" s="51">
        <f t="shared" ca="1" si="78"/>
        <v>536</v>
      </c>
      <c r="CJ76" s="51">
        <f t="shared" ca="1" si="79"/>
        <v>151</v>
      </c>
      <c r="CK76" s="51">
        <f t="shared" ca="1" si="51"/>
        <v>604</v>
      </c>
      <c r="CL76" s="51">
        <f t="shared" ca="1" si="51"/>
        <v>604</v>
      </c>
      <c r="CM76" s="51">
        <f t="shared" ca="1" si="51"/>
        <v>604</v>
      </c>
      <c r="CN76" s="51">
        <f t="shared" ca="1" si="51"/>
        <v>604</v>
      </c>
      <c r="CO76" s="51">
        <f t="shared" ca="1" si="51"/>
        <v>2144</v>
      </c>
      <c r="CP76" s="51">
        <f t="shared" ca="1" si="51"/>
        <v>604</v>
      </c>
      <c r="CQ76" s="51">
        <f t="shared" ca="1" si="52"/>
        <v>1236</v>
      </c>
      <c r="CR76" s="51">
        <f t="shared" ca="1" si="52"/>
        <v>1236</v>
      </c>
      <c r="CS76" s="51">
        <f t="shared" ca="1" si="52"/>
        <v>3236</v>
      </c>
      <c r="CT76" s="51">
        <f t="shared" ca="1" si="52"/>
        <v>3236</v>
      </c>
      <c r="CU76" s="51">
        <f t="shared" ca="1" si="52"/>
        <v>263</v>
      </c>
      <c r="CV76" s="54">
        <f t="shared" ca="1" si="52"/>
        <v>3236</v>
      </c>
      <c r="CW76" s="25" t="s">
        <v>195</v>
      </c>
      <c r="CX76" s="55">
        <v>0.79</v>
      </c>
      <c r="CY76" s="55"/>
      <c r="CZ76" s="26">
        <v>0</v>
      </c>
      <c r="DA76" s="26">
        <v>0</v>
      </c>
      <c r="DB76" s="26">
        <v>0</v>
      </c>
      <c r="DC76" s="26">
        <v>0</v>
      </c>
      <c r="DD76" s="26">
        <v>0</v>
      </c>
      <c r="DE76" s="26">
        <v>0</v>
      </c>
      <c r="DF76" s="26">
        <v>0</v>
      </c>
      <c r="DG76" s="26">
        <v>0</v>
      </c>
      <c r="DH76" s="26">
        <v>0</v>
      </c>
      <c r="DI76" s="26">
        <v>0</v>
      </c>
      <c r="DJ76" s="26">
        <v>0</v>
      </c>
      <c r="DK76" s="26">
        <v>0</v>
      </c>
      <c r="DL76" s="27">
        <f t="shared" si="80"/>
        <v>46124.737222222197</v>
      </c>
      <c r="DM76" s="28">
        <f t="shared" ca="1" si="81"/>
        <v>1</v>
      </c>
      <c r="DN76" s="56">
        <f>_xlfn.XLOOKUP(B76,'[2]1. All Calls'!$R:$R,'[2]1. All Calls'!$A:$A,"",0)</f>
        <v>46049.737222222197</v>
      </c>
      <c r="DO76" s="57" t="str">
        <f ca="1">VLOOKUP(DM76,[1]Validation!$B$20:$C$25,2,0)</f>
        <v>Above 3 months</v>
      </c>
      <c r="DP76" s="58" t="str">
        <f>_xlfn.XLOOKUP(B76,'[1]Active AMCs- Dealer'!E:E,'[1]Active AMCs- Dealer'!L:L,"Not in AMC",0)</f>
        <v>Expired</v>
      </c>
      <c r="DQ76" s="50" t="s">
        <v>238</v>
      </c>
      <c r="DR76" s="29" t="str">
        <f>_xlfn.XLOOKUP(B76,'[2]1. All Calls'!$R:$R,'[2]1. All Calls'!$F:$F,"",0)</f>
        <v>CC-01954854</v>
      </c>
      <c r="DS76" s="29" t="str">
        <f>_xlfn.XLOOKUP(B76,'[2]1. All Calls'!$R:$R,'[2]1. All Calls'!$AB:$AB,"",0)</f>
        <v>Sales call carried out for HMR update</v>
      </c>
      <c r="DT76" s="30">
        <f>_xlfn.XLOOKUP(DR76,'[2]1. All Calls'!$F:$F,'[2]1. All Calls'!$A:$A,"",0)</f>
        <v>46049.737222222197</v>
      </c>
      <c r="DU76" s="31">
        <f>_xlfn.XLOOKUP(DR76,'[2]1. All Calls'!$F:$F,'[2]1. All Calls'!$B:$B,"",0)</f>
        <v>7377</v>
      </c>
      <c r="DV76" s="31">
        <f>_xlfn.XLOOKUP(B76,[1]MDA_Assets!D:D,[1]MDA_Assets!N:N,"",0)</f>
        <v>0</v>
      </c>
      <c r="DW76" s="31">
        <f>_xlfn.XLOOKUP(B76,[1]MDA_Assets!D:D,[1]MDA_Assets!O:O,"",0)</f>
        <v>0</v>
      </c>
      <c r="DX76" s="32" t="str">
        <f>_xlfn.XLOOKUP(B76,[1]MDA_Assets!D:D,[1]MDA_Assets!Q:Q,"",0)</f>
        <v>XD</v>
      </c>
      <c r="DY76" s="33">
        <f>_xlfn.XLOOKUP(B76,[1]MDA_Assets!D:D,[1]MDA_Assets!R:R,"",0)</f>
        <v>46025</v>
      </c>
      <c r="DZ76" s="33">
        <f>_xlfn.XLOOKUP(B76,[1]MDA_Assets!D:D,[1]MDA_Assets!S:S,"",0)</f>
        <v>46025</v>
      </c>
      <c r="EA76" s="33">
        <f>_xlfn.XLOOKUP(B76,[1]MDA_Assets!D:D,[1]MDA_Assets!T:T,"",0)</f>
        <v>46025</v>
      </c>
      <c r="EB76" s="33">
        <f>_xlfn.XLOOKUP(B76,[1]MDA_Assets!D:D,[1]MDA_Assets!U:U,"",0)</f>
        <v>46025</v>
      </c>
      <c r="EC76" s="33">
        <f>_xlfn.XLOOKUP(B76,[1]MDA_Assets!D:D,[1]MDA_Assets!V:V,"",0)</f>
        <v>46025</v>
      </c>
      <c r="ED76" s="33">
        <f>_xlfn.XLOOKUP(B76,[1]MDA_Assets!D:D,[1]MDA_Assets!W:W,"",0)</f>
        <v>45640</v>
      </c>
      <c r="EE76" s="32" t="str">
        <f>_xlfn.XLOOKUP(B76,[1]MDA_Assets!D:D,[1]MDA_Assets!X:X,"",0)</f>
        <v>Yes</v>
      </c>
      <c r="EF76" s="33">
        <f>_xlfn.XLOOKUP(B76,[1]MDA_Assets!D:D,[1]MDA_Assets!Y:Y,"",0)</f>
        <v>46025</v>
      </c>
      <c r="EG76" s="33">
        <f>_xlfn.XLOOKUP(B76,[1]MDA_Assets!D:D,[1]MDA_Assets!Z:Z,"",0)</f>
        <v>46025</v>
      </c>
      <c r="EH76" s="33">
        <f>_xlfn.XLOOKUP(B76,[1]MDA_Assets!D:D,[1]MDA_Assets!AA:AA,"",0)</f>
        <v>46025</v>
      </c>
      <c r="EI76" s="34">
        <f>_xlfn.XLOOKUP(B76,[1]MDA_Assets!D:D,[1]MDA_Assets!P:P,"",0)</f>
        <v>4</v>
      </c>
      <c r="EJ76" s="35" t="str">
        <f>_xlfn.XLOOKUP(B76,[1]MDA_Assets!D:D,[1]MDA_Assets!AB:AB,"",0)</f>
        <v>1840</v>
      </c>
      <c r="EK76" s="35" t="str">
        <f>_xlfn.XLOOKUP(B76,[1]MDA_Assets!D:D,[1]MDA_Assets!AC:AC,"",0)</f>
        <v>1840</v>
      </c>
      <c r="EL76" s="35" t="str">
        <f>_xlfn.XLOOKUP(B76,[1]MDA_Assets!D:D,[1]MDA_Assets!AD:AD,"",0)</f>
        <v>3840</v>
      </c>
      <c r="EM76" s="35" t="str">
        <f>_xlfn.XLOOKUP(B76,[1]MDA_Assets!D:D,[1]MDA_Assets!AE:AE,"",0)</f>
        <v>3840</v>
      </c>
      <c r="EN76" s="35" t="str">
        <f>_xlfn.XLOOKUP(B76,[1]MDA_Assets!D:D,[1]MDA_Assets!AF:AF,"",0)</f>
        <v>2407</v>
      </c>
      <c r="EO76" s="35" t="str">
        <f>_xlfn.XLOOKUP(B76,[1]MDA_Assets!D:D,[1]MDA_Assets!AG:AG,"",0)</f>
        <v>3840</v>
      </c>
      <c r="EP76" s="36">
        <f t="shared" si="56"/>
        <v>180</v>
      </c>
      <c r="EQ76" s="36">
        <f t="shared" si="56"/>
        <v>180</v>
      </c>
      <c r="ER76" s="36">
        <f t="shared" si="82"/>
        <v>365</v>
      </c>
      <c r="ES76" s="36">
        <f t="shared" si="83"/>
        <v>365</v>
      </c>
      <c r="ET76" s="36">
        <f t="shared" si="84"/>
        <v>730</v>
      </c>
      <c r="EU76" s="36">
        <f t="shared" si="85"/>
        <v>365</v>
      </c>
      <c r="EV76" s="36">
        <f t="shared" si="86"/>
        <v>365</v>
      </c>
      <c r="EW76" s="36">
        <f t="shared" si="58"/>
        <v>365</v>
      </c>
      <c r="EX76" s="36">
        <f t="shared" si="59"/>
        <v>365</v>
      </c>
      <c r="EY76" s="36">
        <f t="shared" si="47"/>
        <v>5.81</v>
      </c>
      <c r="EZ76" s="36">
        <f t="shared" si="47"/>
        <v>5.81</v>
      </c>
      <c r="FA76" s="36">
        <f t="shared" si="47"/>
        <v>11.78</v>
      </c>
      <c r="FB76" s="36">
        <f t="shared" si="47"/>
        <v>11.78</v>
      </c>
      <c r="FC76" s="36">
        <f t="shared" si="47"/>
        <v>23.55</v>
      </c>
      <c r="FD76" s="36">
        <f t="shared" si="47"/>
        <v>11.78</v>
      </c>
      <c r="FE76" s="36">
        <f t="shared" si="93"/>
        <v>11.78</v>
      </c>
      <c r="FF76" s="36">
        <f t="shared" si="93"/>
        <v>11.78</v>
      </c>
      <c r="FG76" s="36">
        <f t="shared" si="93"/>
        <v>11.78</v>
      </c>
      <c r="FH76" s="37" t="str" cm="1">
        <f t="array" ref="FH76">_xlfn.IFS(EY76="", "No Data", EY76&lt;0, "Negative/Future", EY76=0, "Zero Days", EY76&lt;=3, "&lt; 3 Months", EY76&lt;=6, "3 to 6 Months", EY76&lt;=9, "6 to 9 Months", EY76&lt;=12, "9 to 12 Months", EY76&lt;=15, "12 to 15 Months", EY76&lt;=18, "15 to 18 Months", EY76&lt;=24, "18 to 24 Months", EY76&gt;24, "&gt; 24 Months")</f>
        <v>3 to 6 Months</v>
      </c>
      <c r="FI76" s="37" t="str" cm="1">
        <f t="array" ref="FI76">_xlfn.IFS(EZ76="", "No Data", EZ76&lt;0, "Negative/Future", EZ76=0, "Zero Days", EZ76&lt;=3, "&lt; 3 Months", EZ76&lt;=6, "3 to 6 Months", EZ76&lt;=9, "6 to 9 Months", EZ76&lt;=12, "9 to 12 Months", EZ76&lt;=15, "12 to 15 Months", EZ76&lt;=18, "15 to 18 Months", EZ76&lt;=24, "18 to 24 Months", EZ76&gt;24, "&gt; 24 Months")</f>
        <v>3 to 6 Months</v>
      </c>
      <c r="FJ76" s="37" t="str" cm="1">
        <f t="array" ref="FJ76">_xlfn.IFS(FA76="", "No Data", FA76&lt;0, "Negative/Future", FA76=0, "Zero Days", FA76&lt;=3, "&lt; 3 Months", FA76&lt;=6, "3 to 6 Months", FA76&lt;=9, "6 to 9 Months", FA76&lt;=12, "9 to 12 Months", FA76&lt;=15, "12 to 15 Months", FA76&lt;=18, "15 to 18 Months", FA76&lt;=24, "18 to 24 Months", FA76&gt;24, "&gt; 24 Months")</f>
        <v>9 to 12 Months</v>
      </c>
      <c r="FK76" s="37" t="str" cm="1">
        <f t="array" ref="FK76">_xlfn.IFS(FB76="", "No Data", FB76&lt;0, "Negative/Future", FB76=0, "Zero Days", FB76&lt;=3, "&lt; 3 Months", FB76&lt;=6, "3 to 6 Months", FB76&lt;=9, "6 to 9 Months", FB76&lt;=12, "9 to 12 Months", FB76&lt;=15, "12 to 15 Months", FB76&lt;=18, "15 to 18 Months", FB76&lt;=24, "18 to 24 Months", FB76&gt;24, "&gt; 24 Months")</f>
        <v>9 to 12 Months</v>
      </c>
      <c r="FL76" s="37" t="str" cm="1">
        <f t="array" ref="FL76">_xlfn.IFS(FC76="", "No Data", FC76&lt;0, "Negative/Future", FC76=0, "Zero Days", FC76&lt;=3, "&lt; 3 Months", FC76&lt;=6, "3 to 6 Months", FC76&lt;=9, "6 to 9 Months", FC76&lt;=12, "9 to 12 Months", FC76&lt;=15, "12 to 15 Months", FC76&lt;=18, "15 to 18 Months", FC76&lt;=24, "18 to 24 Months", FC76&gt;24, "&gt; 24 Months")</f>
        <v>18 to 24 Months</v>
      </c>
      <c r="FM76" s="37" t="str" cm="1">
        <f t="array" ref="FM76">_xlfn.IFS(FD76="", "No Data", FD76&lt;0, "Negative/Future", FD76=0, "Zero Days", FD76&lt;=3, "&lt; 3 Months", FD76&lt;=6, "3 to 6 Months", FD76&lt;=9, "6 to 9 Months", FD76&lt;=12, "9 to 12 Months", FD76&lt;=15, "12 to 15 Months", FD76&lt;=18, "15 to 18 Months", FD76&lt;=24, "18 to 24 Months", FD76&gt;24, "&gt; 24 Months")</f>
        <v>9 to 12 Months</v>
      </c>
      <c r="FN76" s="37" t="str" cm="1">
        <f t="array" ref="FN76">_xlfn.IFS(FE76="", "No Data", FE76&lt;0, "Negative/Future", FE76=0, "Zero Days", FE76&lt;=3, "&lt; 3 Months", FE76&lt;=6, "3 to 6 Months", FE76&lt;=9, "6 to 9 Months", FE76&lt;=12, "9 to 12 Months", FE76&lt;=15, "12 to 15 Months", FE76&lt;=18, "15 to 18 Months", FE76&lt;=24, "18 to 24 Months", FE76&gt;24, "&gt; 24 Months")</f>
        <v>9 to 12 Months</v>
      </c>
      <c r="FO76" s="37" t="str" cm="1">
        <f t="array" ref="FO76">_xlfn.IFS(FG76="", "No Data", FG76&lt;0, "Negative/Future", FG76=0, "Zero Days", FG76&lt;=3, "&lt; 3 Months", FG76&lt;=6, "3 to 6 Months", FG76&lt;=9, "6 to 9 Months", FG76&lt;=12, "9 to 12 Months", FG76&lt;=15, "12 to 15 Months", FG76&lt;=18, "15 to 18 Months", FG76&lt;=24, "18 to 24 Months", FG76&gt;24, "&gt; 24 Months")</f>
        <v>9 to 12 Months</v>
      </c>
      <c r="FP76" s="37" t="str" cm="1">
        <f t="array" ref="FP76">_xlfn.IFS(FF76="", "No Data", FF76&lt;0, "Negative/Future", FF76=0, "Zero Days", FF76&lt;=3, "&lt; 3 Months", FF76&lt;=6, "3 to 6 Months", FF76&lt;=9, "6 to 9 Months", FF76&lt;=12, "9 to 12 Months", FF76&lt;=15, "12 to 15 Months", FF76&lt;=18, "15 to 18 Months", FF76&lt;=24, "18 to 24 Months", FF76&gt;24, "&gt; 24 Months")</f>
        <v>9 to 12 Months</v>
      </c>
      <c r="FQ76" s="29" t="s">
        <v>603</v>
      </c>
      <c r="FR76" s="29">
        <v>9431794976</v>
      </c>
      <c r="FS76" s="38" t="str">
        <f>VLOOKUP(_xlfn.XLOOKUP(B76,[1]MDA_Assets!D:D,[1]MDA_Assets!I:I,"",0),[1]Validation!$B$1:$C$8,2,0)</f>
        <v>B</v>
      </c>
      <c r="FT76" s="38" t="s">
        <v>202</v>
      </c>
      <c r="FU76" s="31" t="str">
        <f>_xlfn.XLOOKUP(B76,[1]MDA_Assets!D:D,[1]MDA_Assets!X:X,"",0)</f>
        <v>Yes</v>
      </c>
      <c r="FV76" s="39">
        <v>0</v>
      </c>
      <c r="FW76" s="39">
        <v>0</v>
      </c>
      <c r="FX76" s="39">
        <v>0</v>
      </c>
      <c r="FY76" s="39">
        <v>9</v>
      </c>
      <c r="FZ76" s="40">
        <f t="shared" si="53"/>
        <v>46205</v>
      </c>
      <c r="GA76" s="40">
        <f t="shared" si="53"/>
        <v>46205</v>
      </c>
      <c r="GB76" s="40">
        <f t="shared" si="60"/>
        <v>46390</v>
      </c>
      <c r="GC76" s="40">
        <f t="shared" si="61"/>
        <v>46390</v>
      </c>
      <c r="GD76" s="40">
        <f t="shared" si="62"/>
        <v>46755</v>
      </c>
      <c r="GE76" s="40">
        <f t="shared" si="63"/>
        <v>46005</v>
      </c>
      <c r="GF76" s="40">
        <f t="shared" si="57"/>
        <v>46390</v>
      </c>
      <c r="GG76" s="40">
        <f t="shared" si="57"/>
        <v>46390</v>
      </c>
      <c r="GH76" s="40">
        <f t="shared" si="57"/>
        <v>46390</v>
      </c>
      <c r="GI76" s="39">
        <f t="shared" si="87"/>
        <v>1</v>
      </c>
      <c r="GJ76" s="39">
        <f t="shared" si="88"/>
        <v>0</v>
      </c>
      <c r="GK76" s="39">
        <f t="shared" si="89"/>
        <v>0</v>
      </c>
      <c r="GL76" s="39">
        <f t="shared" si="90"/>
        <v>8</v>
      </c>
    </row>
    <row r="77" spans="1:194" x14ac:dyDescent="0.25">
      <c r="A77" s="19">
        <v>82</v>
      </c>
      <c r="B77" s="43" t="s">
        <v>604</v>
      </c>
      <c r="C77" s="43" t="s">
        <v>186</v>
      </c>
      <c r="D77" s="43" t="s">
        <v>241</v>
      </c>
      <c r="E77" s="43" t="s">
        <v>605</v>
      </c>
      <c r="F77" s="43" t="s">
        <v>606</v>
      </c>
      <c r="G77" s="43" t="s">
        <v>190</v>
      </c>
      <c r="H77" s="43" t="s">
        <v>329</v>
      </c>
      <c r="I77" s="43" t="s">
        <v>192</v>
      </c>
      <c r="J77" s="44">
        <f t="shared" si="64"/>
        <v>44143.770833333336</v>
      </c>
      <c r="K77" s="44">
        <v>43779.770833333336</v>
      </c>
      <c r="L77" s="44">
        <v>43645</v>
      </c>
      <c r="M77" s="43" t="s">
        <v>2754</v>
      </c>
      <c r="N77" s="43" t="s">
        <v>2755</v>
      </c>
      <c r="O77" s="44">
        <v>46107.352453703701</v>
      </c>
      <c r="P77" s="43">
        <v>26530</v>
      </c>
      <c r="Q77" s="43">
        <v>21856</v>
      </c>
      <c r="R77" s="43">
        <v>4673</v>
      </c>
      <c r="S77" s="43" t="s">
        <v>194</v>
      </c>
      <c r="T77" s="44">
        <v>45834.770833333336</v>
      </c>
      <c r="U77" s="44">
        <v>46106.770833333336</v>
      </c>
      <c r="V77" s="44">
        <v>46106.770833333336</v>
      </c>
      <c r="W77" s="44">
        <v>45834.770833333336</v>
      </c>
      <c r="X77" s="44">
        <v>45834.770833333336</v>
      </c>
      <c r="Y77" s="44">
        <v>45834.770833333336</v>
      </c>
      <c r="Z77" s="43"/>
      <c r="AA77" s="43"/>
      <c r="AB77" s="43"/>
      <c r="AC77" s="43"/>
      <c r="AD77" s="43"/>
      <c r="AE77" s="43">
        <v>10</v>
      </c>
      <c r="AF77" s="43" t="s">
        <v>314</v>
      </c>
      <c r="AG77" s="43" t="s">
        <v>314</v>
      </c>
      <c r="AH77" s="43" t="s">
        <v>2756</v>
      </c>
      <c r="AI77" s="43" t="s">
        <v>2756</v>
      </c>
      <c r="AJ77" s="43" t="s">
        <v>2757</v>
      </c>
      <c r="AK77" s="43" t="s">
        <v>1016</v>
      </c>
      <c r="AL77" s="47">
        <v>46257</v>
      </c>
      <c r="AM77" s="47">
        <v>46257</v>
      </c>
      <c r="AN77" s="47">
        <v>46220</v>
      </c>
      <c r="AO77" s="47">
        <v>46220</v>
      </c>
      <c r="AP77" s="47">
        <v>46564</v>
      </c>
      <c r="AQ77" s="45">
        <v>46162</v>
      </c>
      <c r="AR77" s="48"/>
      <c r="AS77" s="48"/>
      <c r="AT77" s="48"/>
      <c r="AU77" s="43">
        <v>0</v>
      </c>
      <c r="AV77" s="43">
        <v>1</v>
      </c>
      <c r="AW77" s="43">
        <v>0</v>
      </c>
      <c r="AX77" s="51" t="s">
        <v>316</v>
      </c>
      <c r="AY77" s="51" t="s">
        <v>316</v>
      </c>
      <c r="AZ77" s="51" t="s">
        <v>198</v>
      </c>
      <c r="BA77" s="20">
        <f t="shared" ca="1" si="92"/>
        <v>0</v>
      </c>
      <c r="BB77" s="20">
        <f t="shared" ca="1" si="92"/>
        <v>0</v>
      </c>
      <c r="BC77" s="20">
        <f t="shared" ca="1" si="92"/>
        <v>0</v>
      </c>
      <c r="BD77" s="20">
        <f t="shared" ca="1" si="92"/>
        <v>0</v>
      </c>
      <c r="BE77" s="20">
        <f t="shared" ca="1" si="92"/>
        <v>0</v>
      </c>
      <c r="BF77" s="20">
        <f t="shared" ca="1" si="92"/>
        <v>1</v>
      </c>
      <c r="BG77" s="21" t="str">
        <f t="shared" ca="1" si="91"/>
        <v/>
      </c>
      <c r="BH77" s="21" t="str">
        <f t="shared" ca="1" si="91"/>
        <v/>
      </c>
      <c r="BI77" s="21" t="str">
        <f t="shared" ca="1" si="91"/>
        <v/>
      </c>
      <c r="BJ77" s="22">
        <f t="shared" ca="1" si="65"/>
        <v>1</v>
      </c>
      <c r="BK77" s="21">
        <f t="shared" si="66"/>
        <v>10</v>
      </c>
      <c r="BL77" s="22">
        <f t="shared" ca="1" si="67"/>
        <v>27216</v>
      </c>
      <c r="BM77" s="22">
        <f t="shared" ca="1" si="68"/>
        <v>22317</v>
      </c>
      <c r="BN77" s="23">
        <f t="shared" ca="1" si="69"/>
        <v>4899</v>
      </c>
      <c r="BO77" s="24">
        <f t="shared" ca="1" si="70"/>
        <v>686</v>
      </c>
      <c r="BP77" s="51" t="str">
        <f>_xlfn.XLOOKUP(E77,[1]Validation!E:E,[1]Validation!F:F,"")</f>
        <v>EG75</v>
      </c>
      <c r="BQ77" s="51" t="str">
        <f>_xlfn.XLOOKUP(BP77,[1]Validation!F:F,[1]Validation!G:G,"")</f>
        <v>EG55 to EG75</v>
      </c>
      <c r="BR77" s="52" t="str">
        <f>VLOOKUP(G77,[1]Validation!$B$1:$C$9,2,0)</f>
        <v>B</v>
      </c>
      <c r="BS77" s="51">
        <f t="shared" ca="1" si="71"/>
        <v>79</v>
      </c>
      <c r="BT77" s="53">
        <f>_xlfn.XLOOKUP(B77,'[2]1. All Calls'!$R:$R,'[2]1. All Calls'!$A:$A,"",0)</f>
        <v>46107.557893518497</v>
      </c>
      <c r="BU77" s="51" t="str">
        <f>_xlfn.XLOOKUP(B77,'[2]1. All Calls'!$R:$R,'[2]1. All Calls'!$F:$F,"",0)</f>
        <v>CC-02024587</v>
      </c>
      <c r="BV77" s="51" t="str">
        <f>_xlfn.XLOOKUP(B77,'[2]1. All Calls'!$R:$R,'[2]1. All Calls'!$J:$J,"",0)</f>
        <v>Schedule Service</v>
      </c>
      <c r="BW77" s="53">
        <f>_xlfn.XLOOKUP(B77,'[2]Sch Calls'!$R:$R,'[2]Sch Calls'!$A:$A,"",0)</f>
        <v>46107.557893518497</v>
      </c>
      <c r="BX77" s="51">
        <f>_xlfn.XLOOKUP(B77,'[2]Sch Calls'!$R:$R,'[2]Sch Calls'!$B:$B,"",0)</f>
        <v>26530</v>
      </c>
      <c r="BY77" s="51" t="str">
        <f t="shared" si="54"/>
        <v>22-Sep-26</v>
      </c>
      <c r="BZ77" s="51" t="str">
        <f t="shared" si="54"/>
        <v>22-Sep-26</v>
      </c>
      <c r="CA77" s="51" t="str">
        <f t="shared" si="72"/>
        <v>29-Mar-26</v>
      </c>
      <c r="CB77" s="51" t="str">
        <f t="shared" si="73"/>
        <v>25-Dec-26</v>
      </c>
      <c r="CC77" s="51" t="str">
        <f t="shared" si="74"/>
        <v>27-Jun-27</v>
      </c>
      <c r="CD77" s="51" t="str">
        <f t="shared" si="75"/>
        <v>27-Jun-26</v>
      </c>
      <c r="CE77" s="51">
        <f t="shared" ca="1" si="55"/>
        <v>69</v>
      </c>
      <c r="CF77" s="51">
        <f t="shared" ca="1" si="55"/>
        <v>69</v>
      </c>
      <c r="CG77" s="51">
        <f t="shared" ca="1" si="76"/>
        <v>341</v>
      </c>
      <c r="CH77" s="51">
        <f t="shared" ca="1" si="77"/>
        <v>341</v>
      </c>
      <c r="CI77" s="51">
        <f t="shared" ca="1" si="78"/>
        <v>341</v>
      </c>
      <c r="CJ77" s="51">
        <f t="shared" ca="1" si="79"/>
        <v>341</v>
      </c>
      <c r="CK77" s="51">
        <f t="shared" ca="1" si="51"/>
        <v>690</v>
      </c>
      <c r="CL77" s="51">
        <f t="shared" ca="1" si="51"/>
        <v>690</v>
      </c>
      <c r="CM77" s="51">
        <f t="shared" ca="1" si="51"/>
        <v>3410</v>
      </c>
      <c r="CN77" s="51">
        <f t="shared" ca="1" si="51"/>
        <v>3410</v>
      </c>
      <c r="CO77" s="51">
        <f t="shared" ca="1" si="51"/>
        <v>3410</v>
      </c>
      <c r="CP77" s="51">
        <f t="shared" ca="1" si="51"/>
        <v>3410</v>
      </c>
      <c r="CQ77" s="51">
        <f t="shared" ca="1" si="52"/>
        <v>810</v>
      </c>
      <c r="CR77" s="51">
        <f t="shared" ca="1" si="52"/>
        <v>810</v>
      </c>
      <c r="CS77" s="51">
        <f t="shared" ca="1" si="52"/>
        <v>-2275</v>
      </c>
      <c r="CT77" s="51">
        <f t="shared" ca="1" si="52"/>
        <v>-2275</v>
      </c>
      <c r="CU77" s="51">
        <f t="shared" ca="1" si="52"/>
        <v>2725</v>
      </c>
      <c r="CV77" s="54">
        <f t="shared" ca="1" si="52"/>
        <v>-2851</v>
      </c>
      <c r="CW77" s="25" t="s">
        <v>212</v>
      </c>
      <c r="CX77" s="55">
        <v>0</v>
      </c>
      <c r="CY77" s="55"/>
      <c r="CZ77" s="26">
        <v>0</v>
      </c>
      <c r="DA77" s="26">
        <v>0</v>
      </c>
      <c r="DB77" s="26">
        <v>0</v>
      </c>
      <c r="DC77" s="26">
        <v>0</v>
      </c>
      <c r="DD77" s="26">
        <v>0</v>
      </c>
      <c r="DE77" s="26">
        <v>0</v>
      </c>
      <c r="DF77" s="26">
        <v>0</v>
      </c>
      <c r="DG77" s="26">
        <v>0</v>
      </c>
      <c r="DH77" s="26">
        <v>0</v>
      </c>
      <c r="DI77" s="26">
        <v>0</v>
      </c>
      <c r="DJ77" s="26">
        <v>0</v>
      </c>
      <c r="DK77" s="26">
        <v>0</v>
      </c>
      <c r="DL77" s="27">
        <f t="shared" si="80"/>
        <v>46182.557893518497</v>
      </c>
      <c r="DM77" s="28">
        <f t="shared" ca="1" si="81"/>
        <v>0</v>
      </c>
      <c r="DN77" s="56">
        <f>_xlfn.XLOOKUP(B77,'[2]1. All Calls'!$R:$R,'[2]1. All Calls'!$A:$A,"",0)</f>
        <v>46107.557893518497</v>
      </c>
      <c r="DO77" s="57" t="str">
        <f ca="1">VLOOKUP(DM77,[1]Validation!$B$20:$C$25,2,0)</f>
        <v>Within 3 months</v>
      </c>
      <c r="DP77" s="58" t="str">
        <f>_xlfn.XLOOKUP(B77,'[1]Active AMCs- Dealer'!E:E,'[1]Active AMCs- Dealer'!L:L,"Not in AMC",0)</f>
        <v>AMC</v>
      </c>
      <c r="DQ77" s="58"/>
      <c r="DR77" s="29" t="str">
        <f>_xlfn.XLOOKUP(B77,'[2]1. All Calls'!$R:$R,'[2]1. All Calls'!$F:$F,"",0)</f>
        <v>CC-02024587</v>
      </c>
      <c r="DS77" s="29" t="str">
        <f>_xlfn.XLOOKUP(B77,'[2]1. All Calls'!$R:$R,'[2]1. All Calls'!$AB:$AB,"",0)</f>
        <v>Commissioning done on dated 26-03-2026</v>
      </c>
      <c r="DT77" s="30">
        <f>_xlfn.XLOOKUP(DR77,'[2]1. All Calls'!$F:$F,'[2]1. All Calls'!$A:$A,"",0)</f>
        <v>46107.557893518497</v>
      </c>
      <c r="DU77" s="31">
        <f>_xlfn.XLOOKUP(DR77,'[2]1. All Calls'!$F:$F,'[2]1. All Calls'!$B:$B,"",0)</f>
        <v>26530</v>
      </c>
      <c r="DV77" s="31">
        <f>_xlfn.XLOOKUP(B77,[1]MDA_Assets!D:D,[1]MDA_Assets!N:N,"",0)</f>
        <v>21856</v>
      </c>
      <c r="DW77" s="31">
        <f>_xlfn.XLOOKUP(B77,[1]MDA_Assets!D:D,[1]MDA_Assets!O:O,"",0)</f>
        <v>4673</v>
      </c>
      <c r="DX77" s="32" t="str">
        <f>_xlfn.XLOOKUP(B77,[1]MDA_Assets!D:D,[1]MDA_Assets!Q:Q,"",0)</f>
        <v>Synthetic</v>
      </c>
      <c r="DY77" s="33">
        <f>_xlfn.XLOOKUP(B77,[1]MDA_Assets!D:D,[1]MDA_Assets!R:R,"",0)</f>
        <v>45835</v>
      </c>
      <c r="DZ77" s="33">
        <f>_xlfn.XLOOKUP(B77,[1]MDA_Assets!D:D,[1]MDA_Assets!S:S,"",0)</f>
        <v>46107</v>
      </c>
      <c r="EA77" s="33">
        <f>_xlfn.XLOOKUP(B77,[1]MDA_Assets!D:D,[1]MDA_Assets!T:T,"",0)</f>
        <v>46107</v>
      </c>
      <c r="EB77" s="33">
        <f>_xlfn.XLOOKUP(B77,[1]MDA_Assets!D:D,[1]MDA_Assets!U:U,"",0)</f>
        <v>45835</v>
      </c>
      <c r="EC77" s="33">
        <f>_xlfn.XLOOKUP(B77,[1]MDA_Assets!D:D,[1]MDA_Assets!V:V,"",0)</f>
        <v>45835</v>
      </c>
      <c r="ED77" s="33">
        <f>_xlfn.XLOOKUP(B77,[1]MDA_Assets!D:D,[1]MDA_Assets!W:W,"",0)</f>
        <v>45835</v>
      </c>
      <c r="EE77" s="32">
        <f>_xlfn.XLOOKUP(B77,[1]MDA_Assets!D:D,[1]MDA_Assets!X:X,"",0)</f>
        <v>0</v>
      </c>
      <c r="EF77" s="33">
        <f>_xlfn.XLOOKUP(B77,[1]MDA_Assets!D:D,[1]MDA_Assets!Y:Y,"",0)</f>
        <v>0</v>
      </c>
      <c r="EG77" s="33">
        <f>_xlfn.XLOOKUP(B77,[1]MDA_Assets!D:D,[1]MDA_Assets!Z:Z,"",0)</f>
        <v>0</v>
      </c>
      <c r="EH77" s="33">
        <f>_xlfn.XLOOKUP(B77,[1]MDA_Assets!D:D,[1]MDA_Assets!AA:AA,"",0)</f>
        <v>0</v>
      </c>
      <c r="EI77" s="34">
        <f>_xlfn.XLOOKUP(B77,[1]MDA_Assets!D:D,[1]MDA_Assets!P:P,"",0)</f>
        <v>10</v>
      </c>
      <c r="EJ77" s="35" t="str">
        <f>_xlfn.XLOOKUP(B77,[1]MDA_Assets!D:D,[1]MDA_Assets!AB:AB,"",0)</f>
        <v>1500</v>
      </c>
      <c r="EK77" s="35" t="str">
        <f>_xlfn.XLOOKUP(B77,[1]MDA_Assets!D:D,[1]MDA_Assets!AC:AC,"",0)</f>
        <v>1500</v>
      </c>
      <c r="EL77" s="35" t="str">
        <f>_xlfn.XLOOKUP(B77,[1]MDA_Assets!D:D,[1]MDA_Assets!AD:AD,"",0)</f>
        <v>1135</v>
      </c>
      <c r="EM77" s="35" t="str">
        <f>_xlfn.XLOOKUP(B77,[1]MDA_Assets!D:D,[1]MDA_Assets!AE:AE,"",0)</f>
        <v>1135</v>
      </c>
      <c r="EN77" s="35" t="str">
        <f>_xlfn.XLOOKUP(B77,[1]MDA_Assets!D:D,[1]MDA_Assets!AF:AF,"",0)</f>
        <v>6135</v>
      </c>
      <c r="EO77" s="35" t="str">
        <f>_xlfn.XLOOKUP(B77,[1]MDA_Assets!D:D,[1]MDA_Assets!AG:AG,"",0)</f>
        <v>559</v>
      </c>
      <c r="EP77" s="36">
        <f t="shared" si="56"/>
        <v>151</v>
      </c>
      <c r="EQ77" s="36">
        <f t="shared" si="56"/>
        <v>151</v>
      </c>
      <c r="ER77" s="36">
        <f t="shared" si="82"/>
        <v>386</v>
      </c>
      <c r="ES77" s="36">
        <f t="shared" si="83"/>
        <v>386</v>
      </c>
      <c r="ET77" s="36">
        <f t="shared" si="84"/>
        <v>730</v>
      </c>
      <c r="EU77" s="36">
        <f t="shared" si="85"/>
        <v>328</v>
      </c>
      <c r="EV77" s="36" t="str">
        <f t="shared" si="86"/>
        <v/>
      </c>
      <c r="EW77" s="36" t="str">
        <f t="shared" si="58"/>
        <v/>
      </c>
      <c r="EX77" s="36" t="str">
        <f t="shared" si="59"/>
        <v/>
      </c>
      <c r="EY77" s="36">
        <f t="shared" si="47"/>
        <v>4.88</v>
      </c>
      <c r="EZ77" s="36">
        <f t="shared" si="47"/>
        <v>4.88</v>
      </c>
      <c r="FA77" s="36">
        <f t="shared" si="47"/>
        <v>12.459999999999999</v>
      </c>
      <c r="FB77" s="36">
        <f t="shared" si="47"/>
        <v>12.459999999999999</v>
      </c>
      <c r="FC77" s="36">
        <f t="shared" si="47"/>
        <v>23.55</v>
      </c>
      <c r="FD77" s="36">
        <f t="shared" si="47"/>
        <v>10.59</v>
      </c>
      <c r="FE77" s="36" t="str">
        <f t="shared" si="93"/>
        <v/>
      </c>
      <c r="FF77" s="36" t="str">
        <f t="shared" si="93"/>
        <v/>
      </c>
      <c r="FG77" s="36" t="str">
        <f t="shared" si="93"/>
        <v/>
      </c>
      <c r="FH77" s="37" t="str" cm="1">
        <f t="array" ref="FH77">_xlfn.IFS(EY77="", "No Data", EY77&lt;0, "Negative/Future", EY77=0, "Zero Days", EY77&lt;=3, "&lt; 3 Months", EY77&lt;=6, "3 to 6 Months", EY77&lt;=9, "6 to 9 Months", EY77&lt;=12, "9 to 12 Months", EY77&lt;=15, "12 to 15 Months", EY77&lt;=18, "15 to 18 Months", EY77&lt;=24, "18 to 24 Months", EY77&gt;24, "&gt; 24 Months")</f>
        <v>3 to 6 Months</v>
      </c>
      <c r="FI77" s="37" t="str" cm="1">
        <f t="array" ref="FI77">_xlfn.IFS(EZ77="", "No Data", EZ77&lt;0, "Negative/Future", EZ77=0, "Zero Days", EZ77&lt;=3, "&lt; 3 Months", EZ77&lt;=6, "3 to 6 Months", EZ77&lt;=9, "6 to 9 Months", EZ77&lt;=12, "9 to 12 Months", EZ77&lt;=15, "12 to 15 Months", EZ77&lt;=18, "15 to 18 Months", EZ77&lt;=24, "18 to 24 Months", EZ77&gt;24, "&gt; 24 Months")</f>
        <v>3 to 6 Months</v>
      </c>
      <c r="FJ77" s="37" t="str" cm="1">
        <f t="array" ref="FJ77">_xlfn.IFS(FA77="", "No Data", FA77&lt;0, "Negative/Future", FA77=0, "Zero Days", FA77&lt;=3, "&lt; 3 Months", FA77&lt;=6, "3 to 6 Months", FA77&lt;=9, "6 to 9 Months", FA77&lt;=12, "9 to 12 Months", FA77&lt;=15, "12 to 15 Months", FA77&lt;=18, "15 to 18 Months", FA77&lt;=24, "18 to 24 Months", FA77&gt;24, "&gt; 24 Months")</f>
        <v>12 to 15 Months</v>
      </c>
      <c r="FK77" s="37" t="str" cm="1">
        <f t="array" ref="FK77">_xlfn.IFS(FB77="", "No Data", FB77&lt;0, "Negative/Future", FB77=0, "Zero Days", FB77&lt;=3, "&lt; 3 Months", FB77&lt;=6, "3 to 6 Months", FB77&lt;=9, "6 to 9 Months", FB77&lt;=12, "9 to 12 Months", FB77&lt;=15, "12 to 15 Months", FB77&lt;=18, "15 to 18 Months", FB77&lt;=24, "18 to 24 Months", FB77&gt;24, "&gt; 24 Months")</f>
        <v>12 to 15 Months</v>
      </c>
      <c r="FL77" s="37" t="str" cm="1">
        <f t="array" ref="FL77">_xlfn.IFS(FC77="", "No Data", FC77&lt;0, "Negative/Future", FC77=0, "Zero Days", FC77&lt;=3, "&lt; 3 Months", FC77&lt;=6, "3 to 6 Months", FC77&lt;=9, "6 to 9 Months", FC77&lt;=12, "9 to 12 Months", FC77&lt;=15, "12 to 15 Months", FC77&lt;=18, "15 to 18 Months", FC77&lt;=24, "18 to 24 Months", FC77&gt;24, "&gt; 24 Months")</f>
        <v>18 to 24 Months</v>
      </c>
      <c r="FM77" s="37" t="str" cm="1">
        <f t="array" ref="FM77">_xlfn.IFS(FD77="", "No Data", FD77&lt;0, "Negative/Future", FD77=0, "Zero Days", FD77&lt;=3, "&lt; 3 Months", FD77&lt;=6, "3 to 6 Months", FD77&lt;=9, "6 to 9 Months", FD77&lt;=12, "9 to 12 Months", FD77&lt;=15, "12 to 15 Months", FD77&lt;=18, "15 to 18 Months", FD77&lt;=24, "18 to 24 Months", FD77&gt;24, "&gt; 24 Months")</f>
        <v>9 to 12 Months</v>
      </c>
      <c r="FN77" s="37" t="str" cm="1">
        <f t="array" ref="FN77">_xlfn.IFS(FE77="", "No Data", FE77&lt;0, "Negative/Future", FE77=0, "Zero Days", FE77&lt;=3, "&lt; 3 Months", FE77&lt;=6, "3 to 6 Months", FE77&lt;=9, "6 to 9 Months", FE77&lt;=12, "9 to 12 Months", FE77&lt;=15, "12 to 15 Months", FE77&lt;=18, "15 to 18 Months", FE77&lt;=24, "18 to 24 Months", FE77&gt;24, "&gt; 24 Months")</f>
        <v>No Data</v>
      </c>
      <c r="FO77" s="37" t="str" cm="1">
        <f t="array" ref="FO77">_xlfn.IFS(FG77="", "No Data", FG77&lt;0, "Negative/Future", FG77=0, "Zero Days", FG77&lt;=3, "&lt; 3 Months", FG77&lt;=6, "3 to 6 Months", FG77&lt;=9, "6 to 9 Months", FG77&lt;=12, "9 to 12 Months", FG77&lt;=15, "12 to 15 Months", FG77&lt;=18, "15 to 18 Months", FG77&lt;=24, "18 to 24 Months", FG77&gt;24, "&gt; 24 Months")</f>
        <v>No Data</v>
      </c>
      <c r="FP77" s="37" t="str" cm="1">
        <f t="array" ref="FP77">_xlfn.IFS(FF77="", "No Data", FF77&lt;0, "Negative/Future", FF77=0, "Zero Days", FF77&lt;=3, "&lt; 3 Months", FF77&lt;=6, "3 to 6 Months", FF77&lt;=9, "6 to 9 Months", FF77&lt;=12, "9 to 12 Months", FF77&lt;=15, "12 to 15 Months", FF77&lt;=18, "15 to 18 Months", FF77&lt;=24, "18 to 24 Months", FF77&gt;24, "&gt; 24 Months")</f>
        <v>No Data</v>
      </c>
      <c r="FQ77" s="29" t="s">
        <v>608</v>
      </c>
      <c r="FR77" s="29">
        <v>7452369845</v>
      </c>
      <c r="FS77" s="38" t="str">
        <f>VLOOKUP(_xlfn.XLOOKUP(B77,[1]MDA_Assets!D:D,[1]MDA_Assets!I:I,"",0),[1]Validation!$B$1:$C$8,2,0)</f>
        <v>B</v>
      </c>
      <c r="FT77" s="38" t="s">
        <v>202</v>
      </c>
      <c r="FU77" s="31">
        <f>_xlfn.XLOOKUP(B77,[1]MDA_Assets!D:D,[1]MDA_Assets!X:X,"",0)</f>
        <v>0</v>
      </c>
      <c r="FV77" s="39">
        <v>0</v>
      </c>
      <c r="FW77" s="39">
        <v>1</v>
      </c>
      <c r="FX77" s="39">
        <v>0</v>
      </c>
      <c r="FY77" s="39">
        <v>8</v>
      </c>
      <c r="FZ77" s="40">
        <f t="shared" si="53"/>
        <v>46258</v>
      </c>
      <c r="GA77" s="40">
        <f t="shared" si="53"/>
        <v>46258</v>
      </c>
      <c r="GB77" s="40">
        <f t="shared" si="60"/>
        <v>46221</v>
      </c>
      <c r="GC77" s="40">
        <f t="shared" si="61"/>
        <v>46221</v>
      </c>
      <c r="GD77" s="40">
        <f t="shared" si="62"/>
        <v>46565</v>
      </c>
      <c r="GE77" s="40">
        <f t="shared" si="63"/>
        <v>46163</v>
      </c>
      <c r="GF77" s="40" t="str">
        <f t="shared" si="57"/>
        <v/>
      </c>
      <c r="GG77" s="40" t="str">
        <f t="shared" si="57"/>
        <v/>
      </c>
      <c r="GH77" s="40" t="str">
        <f t="shared" si="57"/>
        <v/>
      </c>
      <c r="GI77" s="39">
        <f t="shared" si="87"/>
        <v>0</v>
      </c>
      <c r="GJ77" s="39">
        <f t="shared" si="88"/>
        <v>0</v>
      </c>
      <c r="GK77" s="39">
        <f t="shared" si="89"/>
        <v>0</v>
      </c>
      <c r="GL77" s="39">
        <f t="shared" si="90"/>
        <v>6</v>
      </c>
    </row>
    <row r="78" spans="1:194" x14ac:dyDescent="0.25">
      <c r="A78" s="19">
        <v>83</v>
      </c>
      <c r="B78" s="43" t="s">
        <v>609</v>
      </c>
      <c r="C78" s="43" t="s">
        <v>254</v>
      </c>
      <c r="D78" s="43" t="s">
        <v>241</v>
      </c>
      <c r="E78" s="43" t="s">
        <v>255</v>
      </c>
      <c r="F78" s="43" t="s">
        <v>610</v>
      </c>
      <c r="G78" s="43" t="s">
        <v>243</v>
      </c>
      <c r="H78" s="43" t="s">
        <v>549</v>
      </c>
      <c r="I78" s="43" t="s">
        <v>192</v>
      </c>
      <c r="J78" s="44">
        <f t="shared" si="64"/>
        <v>44056.770833333336</v>
      </c>
      <c r="K78" s="44">
        <v>43692.770833333336</v>
      </c>
      <c r="L78" s="44">
        <v>43605</v>
      </c>
      <c r="M78" s="43" t="s">
        <v>2117</v>
      </c>
      <c r="N78" s="43" t="s">
        <v>193</v>
      </c>
      <c r="O78" s="44">
        <v>46052.327962962961</v>
      </c>
      <c r="P78" s="43">
        <v>7312</v>
      </c>
      <c r="Q78" s="43">
        <v>2632</v>
      </c>
      <c r="R78" s="43">
        <v>4680</v>
      </c>
      <c r="S78" s="43" t="s">
        <v>206</v>
      </c>
      <c r="T78" s="44">
        <v>45789.770833333336</v>
      </c>
      <c r="U78" s="44">
        <v>46026.770833333336</v>
      </c>
      <c r="V78" s="44">
        <v>46026.770833333336</v>
      </c>
      <c r="W78" s="44">
        <v>45789.770833333336</v>
      </c>
      <c r="X78" s="44">
        <v>45789.770833333336</v>
      </c>
      <c r="Y78" s="44">
        <v>46026.770833333336</v>
      </c>
      <c r="Z78" s="43" t="s">
        <v>195</v>
      </c>
      <c r="AA78" s="43"/>
      <c r="AB78" s="43"/>
      <c r="AC78" s="43"/>
      <c r="AD78" s="43"/>
      <c r="AE78" s="43">
        <v>3</v>
      </c>
      <c r="AF78" s="43" t="s">
        <v>2118</v>
      </c>
      <c r="AG78" s="43" t="s">
        <v>2118</v>
      </c>
      <c r="AH78" s="43" t="s">
        <v>2119</v>
      </c>
      <c r="AI78" s="43" t="s">
        <v>2119</v>
      </c>
      <c r="AJ78" s="43" t="s">
        <v>2120</v>
      </c>
      <c r="AK78" s="43" t="s">
        <v>2121</v>
      </c>
      <c r="AL78" s="47">
        <v>46206</v>
      </c>
      <c r="AM78" s="47">
        <v>46206</v>
      </c>
      <c r="AN78" s="45">
        <v>46154</v>
      </c>
      <c r="AO78" s="45">
        <v>46154</v>
      </c>
      <c r="AP78" s="47">
        <v>46756</v>
      </c>
      <c r="AQ78" s="45">
        <v>46154</v>
      </c>
      <c r="AR78" s="48"/>
      <c r="AS78" s="48"/>
      <c r="AT78" s="48"/>
      <c r="AU78" s="43">
        <v>0</v>
      </c>
      <c r="AV78" s="43">
        <v>1</v>
      </c>
      <c r="AW78" s="43">
        <v>0</v>
      </c>
      <c r="AX78" s="51" t="s">
        <v>583</v>
      </c>
      <c r="AY78" s="51" t="s">
        <v>211</v>
      </c>
      <c r="AZ78" s="51" t="s">
        <v>198</v>
      </c>
      <c r="BA78" s="20">
        <f t="shared" ca="1" si="92"/>
        <v>0</v>
      </c>
      <c r="BB78" s="20">
        <f t="shared" ca="1" si="92"/>
        <v>0</v>
      </c>
      <c r="BC78" s="20">
        <f t="shared" ca="1" si="92"/>
        <v>1</v>
      </c>
      <c r="BD78" s="20">
        <f t="shared" ca="1" si="92"/>
        <v>1</v>
      </c>
      <c r="BE78" s="20">
        <f t="shared" ca="1" si="92"/>
        <v>0</v>
      </c>
      <c r="BF78" s="20">
        <f t="shared" ca="1" si="92"/>
        <v>1</v>
      </c>
      <c r="BG78" s="21" t="str">
        <f t="shared" ca="1" si="91"/>
        <v/>
      </c>
      <c r="BH78" s="21" t="str">
        <f t="shared" ca="1" si="91"/>
        <v/>
      </c>
      <c r="BI78" s="21" t="str">
        <f t="shared" ca="1" si="91"/>
        <v/>
      </c>
      <c r="BJ78" s="22">
        <f t="shared" ca="1" si="65"/>
        <v>3</v>
      </c>
      <c r="BK78" s="21">
        <f t="shared" si="66"/>
        <v>3</v>
      </c>
      <c r="BL78" s="22">
        <f t="shared" ca="1" si="67"/>
        <v>7683</v>
      </c>
      <c r="BM78" s="22">
        <f t="shared" ca="1" si="68"/>
        <v>2766</v>
      </c>
      <c r="BN78" s="23">
        <f t="shared" ca="1" si="69"/>
        <v>4917</v>
      </c>
      <c r="BO78" s="24">
        <f t="shared" ca="1" si="70"/>
        <v>371</v>
      </c>
      <c r="BP78" s="51" t="str">
        <f>_xlfn.XLOOKUP(E78,[1]Validation!E:E,[1]Validation!F:F,"")</f>
        <v>EN5</v>
      </c>
      <c r="BQ78" s="51" t="str">
        <f>_xlfn.XLOOKUP(BP78,[1]Validation!F:F,[1]Validation!G:G,"")</f>
        <v>EN4 to EN7</v>
      </c>
      <c r="BR78" s="52" t="str">
        <f>VLOOKUP(G78,[1]Validation!$B$1:$C$9,2,0)</f>
        <v>A</v>
      </c>
      <c r="BS78" s="51">
        <f t="shared" ca="1" si="71"/>
        <v>82</v>
      </c>
      <c r="BT78" s="53">
        <f>_xlfn.XLOOKUP(B78,'[2]1. All Calls'!$R:$R,'[2]1. All Calls'!$A:$A,"",0)</f>
        <v>46052.556562500002</v>
      </c>
      <c r="BU78" s="51" t="str">
        <f>_xlfn.XLOOKUP(B78,'[2]1. All Calls'!$R:$R,'[2]1. All Calls'!$F:$F,"",0)</f>
        <v>CC-01958735</v>
      </c>
      <c r="BV78" s="51" t="str">
        <f>_xlfn.XLOOKUP(B78,'[2]1. All Calls'!$R:$R,'[2]1. All Calls'!$J:$J,"",0)</f>
        <v>Sales Call</v>
      </c>
      <c r="BW78" s="53">
        <f>_xlfn.XLOOKUP(B78,'[2]Sch Calls'!$R:$R,'[2]Sch Calls'!$A:$A,"",0)</f>
        <v>45790.796539351897</v>
      </c>
      <c r="BX78" s="51">
        <f>_xlfn.XLOOKUP(B78,'[2]Sch Calls'!$R:$R,'[2]Sch Calls'!$B:$B,"",0)</f>
        <v>6448</v>
      </c>
      <c r="BY78" s="51" t="str">
        <f t="shared" si="54"/>
        <v>04-Jul-26</v>
      </c>
      <c r="BZ78" s="51" t="str">
        <f t="shared" si="54"/>
        <v>04-Jul-26</v>
      </c>
      <c r="CA78" s="51" t="str">
        <f t="shared" si="72"/>
        <v>12-Feb-26</v>
      </c>
      <c r="CB78" s="51" t="str">
        <f t="shared" si="73"/>
        <v>10-Nov-26</v>
      </c>
      <c r="CC78" s="51" t="str">
        <f t="shared" si="74"/>
        <v>05-Jan-28</v>
      </c>
      <c r="CD78" s="51" t="str">
        <f t="shared" si="75"/>
        <v>13-May-26</v>
      </c>
      <c r="CE78" s="51">
        <f t="shared" ca="1" si="55"/>
        <v>149</v>
      </c>
      <c r="CF78" s="51">
        <f t="shared" ca="1" si="55"/>
        <v>149</v>
      </c>
      <c r="CG78" s="51">
        <f t="shared" ca="1" si="76"/>
        <v>386</v>
      </c>
      <c r="CH78" s="51">
        <f t="shared" ca="1" si="77"/>
        <v>386</v>
      </c>
      <c r="CI78" s="51">
        <f t="shared" ca="1" si="78"/>
        <v>149</v>
      </c>
      <c r="CJ78" s="51">
        <f t="shared" ca="1" si="79"/>
        <v>386</v>
      </c>
      <c r="CK78" s="51">
        <f t="shared" ca="1" si="51"/>
        <v>447</v>
      </c>
      <c r="CL78" s="51">
        <f t="shared" ca="1" si="51"/>
        <v>447</v>
      </c>
      <c r="CM78" s="51">
        <f t="shared" ca="1" si="51"/>
        <v>1158</v>
      </c>
      <c r="CN78" s="51">
        <f t="shared" ca="1" si="51"/>
        <v>1158</v>
      </c>
      <c r="CO78" s="51">
        <f t="shared" ca="1" si="51"/>
        <v>447</v>
      </c>
      <c r="CP78" s="51">
        <f t="shared" ca="1" si="51"/>
        <v>1158</v>
      </c>
      <c r="CQ78" s="51">
        <f t="shared" ca="1" si="52"/>
        <v>1540</v>
      </c>
      <c r="CR78" s="51">
        <f t="shared" ca="1" si="52"/>
        <v>1540</v>
      </c>
      <c r="CS78" s="51">
        <f t="shared" ca="1" si="52"/>
        <v>978</v>
      </c>
      <c r="CT78" s="51">
        <f t="shared" ca="1" si="52"/>
        <v>978</v>
      </c>
      <c r="CU78" s="51">
        <f t="shared" ca="1" si="52"/>
        <v>7540</v>
      </c>
      <c r="CV78" s="54">
        <f t="shared" ca="1" si="52"/>
        <v>-22</v>
      </c>
      <c r="CW78" s="25" t="s">
        <v>195</v>
      </c>
      <c r="CX78" s="55">
        <v>0.36</v>
      </c>
      <c r="CY78" s="55"/>
      <c r="CZ78" s="26">
        <v>0</v>
      </c>
      <c r="DA78" s="26">
        <v>0</v>
      </c>
      <c r="DB78" s="26">
        <v>0</v>
      </c>
      <c r="DC78" s="26">
        <v>0</v>
      </c>
      <c r="DD78" s="26">
        <v>0</v>
      </c>
      <c r="DE78" s="26">
        <v>0</v>
      </c>
      <c r="DF78" s="26">
        <v>0</v>
      </c>
      <c r="DG78" s="26">
        <v>0</v>
      </c>
      <c r="DH78" s="26">
        <v>0</v>
      </c>
      <c r="DI78" s="26">
        <v>0</v>
      </c>
      <c r="DJ78" s="26">
        <v>0</v>
      </c>
      <c r="DK78" s="26">
        <v>0</v>
      </c>
      <c r="DL78" s="27">
        <f t="shared" si="80"/>
        <v>46127.556562500002</v>
      </c>
      <c r="DM78" s="28">
        <f t="shared" ca="1" si="81"/>
        <v>1</v>
      </c>
      <c r="DN78" s="56">
        <f>_xlfn.XLOOKUP(B78,'[2]1. All Calls'!$R:$R,'[2]1. All Calls'!$A:$A,"",0)</f>
        <v>46052.556562500002</v>
      </c>
      <c r="DO78" s="57" t="str">
        <f ca="1">VLOOKUP(DM78,[1]Validation!$B$20:$C$25,2,0)</f>
        <v>Above 3 months</v>
      </c>
      <c r="DP78" s="58" t="str">
        <f>_xlfn.XLOOKUP(B78,'[1]Active AMCs- Dealer'!E:E,'[1]Active AMCs- Dealer'!L:L,"Not in AMC",0)</f>
        <v>Not in AMC</v>
      </c>
      <c r="DQ78" s="50" t="s">
        <v>238</v>
      </c>
      <c r="DR78" s="29" t="str">
        <f>_xlfn.XLOOKUP(B78,'[2]1. All Calls'!$R:$R,'[2]1. All Calls'!$F:$F,"",0)</f>
        <v>CC-01958735</v>
      </c>
      <c r="DS78" s="29" t="str">
        <f>_xlfn.XLOOKUP(B78,'[2]1. All Calls'!$R:$R,'[2]1. All Calls'!$AB:$AB,"",0)</f>
        <v>Sales call carried out for HMR update</v>
      </c>
      <c r="DT78" s="30">
        <f>_xlfn.XLOOKUP(DR78,'[2]1. All Calls'!$F:$F,'[2]1. All Calls'!$A:$A,"",0)</f>
        <v>46052.556562500002</v>
      </c>
      <c r="DU78" s="31">
        <f>_xlfn.XLOOKUP(DR78,'[2]1. All Calls'!$F:$F,'[2]1. All Calls'!$B:$B,"",0)</f>
        <v>7312</v>
      </c>
      <c r="DV78" s="31">
        <f>_xlfn.XLOOKUP(B78,[1]MDA_Assets!D:D,[1]MDA_Assets!N:N,"",0)</f>
        <v>2632</v>
      </c>
      <c r="DW78" s="31">
        <f>_xlfn.XLOOKUP(B78,[1]MDA_Assets!D:D,[1]MDA_Assets!O:O,"",0)</f>
        <v>4680</v>
      </c>
      <c r="DX78" s="32" t="str">
        <f>_xlfn.XLOOKUP(B78,[1]MDA_Assets!D:D,[1]MDA_Assets!Q:Q,"",0)</f>
        <v>XD</v>
      </c>
      <c r="DY78" s="33">
        <f>_xlfn.XLOOKUP(B78,[1]MDA_Assets!D:D,[1]MDA_Assets!R:R,"",0)</f>
        <v>45790</v>
      </c>
      <c r="DZ78" s="33">
        <f>_xlfn.XLOOKUP(B78,[1]MDA_Assets!D:D,[1]MDA_Assets!S:S,"",0)</f>
        <v>46027</v>
      </c>
      <c r="EA78" s="33">
        <f>_xlfn.XLOOKUP(B78,[1]MDA_Assets!D:D,[1]MDA_Assets!T:T,"",0)</f>
        <v>46027</v>
      </c>
      <c r="EB78" s="33">
        <f>_xlfn.XLOOKUP(B78,[1]MDA_Assets!D:D,[1]MDA_Assets!U:U,"",0)</f>
        <v>45790</v>
      </c>
      <c r="EC78" s="33">
        <f>_xlfn.XLOOKUP(B78,[1]MDA_Assets!D:D,[1]MDA_Assets!V:V,"",0)</f>
        <v>45790</v>
      </c>
      <c r="ED78" s="33">
        <f>_xlfn.XLOOKUP(B78,[1]MDA_Assets!D:D,[1]MDA_Assets!W:W,"",0)</f>
        <v>46027</v>
      </c>
      <c r="EE78" s="32" t="str">
        <f>_xlfn.XLOOKUP(B78,[1]MDA_Assets!D:D,[1]MDA_Assets!X:X,"",0)</f>
        <v>No</v>
      </c>
      <c r="EF78" s="33">
        <f>_xlfn.XLOOKUP(B78,[1]MDA_Assets!D:D,[1]MDA_Assets!Y:Y,"",0)</f>
        <v>0</v>
      </c>
      <c r="EG78" s="33">
        <f>_xlfn.XLOOKUP(B78,[1]MDA_Assets!D:D,[1]MDA_Assets!Z:Z,"",0)</f>
        <v>0</v>
      </c>
      <c r="EH78" s="33">
        <f>_xlfn.XLOOKUP(B78,[1]MDA_Assets!D:D,[1]MDA_Assets!AA:AA,"",0)</f>
        <v>0</v>
      </c>
      <c r="EI78" s="34">
        <f>_xlfn.XLOOKUP(B78,[1]MDA_Assets!D:D,[1]MDA_Assets!P:P,"",0)</f>
        <v>3</v>
      </c>
      <c r="EJ78" s="35" t="str">
        <f>_xlfn.XLOOKUP(B78,[1]MDA_Assets!D:D,[1]MDA_Assets!AB:AB,"",0)</f>
        <v>1987</v>
      </c>
      <c r="EK78" s="35" t="str">
        <f>_xlfn.XLOOKUP(B78,[1]MDA_Assets!D:D,[1]MDA_Assets!AC:AC,"",0)</f>
        <v>1987</v>
      </c>
      <c r="EL78" s="35" t="str">
        <f>_xlfn.XLOOKUP(B78,[1]MDA_Assets!D:D,[1]MDA_Assets!AD:AD,"",0)</f>
        <v>2136</v>
      </c>
      <c r="EM78" s="35" t="str">
        <f>_xlfn.XLOOKUP(B78,[1]MDA_Assets!D:D,[1]MDA_Assets!AE:AE,"",0)</f>
        <v>2136</v>
      </c>
      <c r="EN78" s="35" t="str">
        <f>_xlfn.XLOOKUP(B78,[1]MDA_Assets!D:D,[1]MDA_Assets!AF:AF,"",0)</f>
        <v>7987</v>
      </c>
      <c r="EO78" s="35" t="str">
        <f>_xlfn.XLOOKUP(B78,[1]MDA_Assets!D:D,[1]MDA_Assets!AG:AG,"",0)</f>
        <v>1136</v>
      </c>
      <c r="EP78" s="36">
        <f t="shared" si="56"/>
        <v>180</v>
      </c>
      <c r="EQ78" s="36">
        <f t="shared" si="56"/>
        <v>180</v>
      </c>
      <c r="ER78" s="36">
        <f t="shared" si="82"/>
        <v>365</v>
      </c>
      <c r="ES78" s="36">
        <f t="shared" si="83"/>
        <v>365</v>
      </c>
      <c r="ET78" s="36">
        <f t="shared" si="84"/>
        <v>730</v>
      </c>
      <c r="EU78" s="36">
        <f t="shared" si="85"/>
        <v>365</v>
      </c>
      <c r="EV78" s="36" t="str">
        <f t="shared" si="86"/>
        <v/>
      </c>
      <c r="EW78" s="36" t="str">
        <f t="shared" si="58"/>
        <v/>
      </c>
      <c r="EX78" s="36" t="str">
        <f t="shared" si="59"/>
        <v/>
      </c>
      <c r="EY78" s="36">
        <f t="shared" si="47"/>
        <v>5.81</v>
      </c>
      <c r="EZ78" s="36">
        <f t="shared" si="47"/>
        <v>5.81</v>
      </c>
      <c r="FA78" s="36">
        <f t="shared" si="47"/>
        <v>11.78</v>
      </c>
      <c r="FB78" s="36">
        <f t="shared" si="47"/>
        <v>11.78</v>
      </c>
      <c r="FC78" s="36">
        <f t="shared" si="47"/>
        <v>23.55</v>
      </c>
      <c r="FD78" s="36">
        <f t="shared" si="47"/>
        <v>11.78</v>
      </c>
      <c r="FE78" s="36" t="str">
        <f t="shared" si="93"/>
        <v/>
      </c>
      <c r="FF78" s="36" t="str">
        <f t="shared" si="93"/>
        <v/>
      </c>
      <c r="FG78" s="36" t="str">
        <f t="shared" si="93"/>
        <v/>
      </c>
      <c r="FH78" s="37" t="str" cm="1">
        <f t="array" ref="FH78">_xlfn.IFS(EY78="", "No Data", EY78&lt;0, "Negative/Future", EY78=0, "Zero Days", EY78&lt;=3, "&lt; 3 Months", EY78&lt;=6, "3 to 6 Months", EY78&lt;=9, "6 to 9 Months", EY78&lt;=12, "9 to 12 Months", EY78&lt;=15, "12 to 15 Months", EY78&lt;=18, "15 to 18 Months", EY78&lt;=24, "18 to 24 Months", EY78&gt;24, "&gt; 24 Months")</f>
        <v>3 to 6 Months</v>
      </c>
      <c r="FI78" s="37" t="str" cm="1">
        <f t="array" ref="FI78">_xlfn.IFS(EZ78="", "No Data", EZ78&lt;0, "Negative/Future", EZ78=0, "Zero Days", EZ78&lt;=3, "&lt; 3 Months", EZ78&lt;=6, "3 to 6 Months", EZ78&lt;=9, "6 to 9 Months", EZ78&lt;=12, "9 to 12 Months", EZ78&lt;=15, "12 to 15 Months", EZ78&lt;=18, "15 to 18 Months", EZ78&lt;=24, "18 to 24 Months", EZ78&gt;24, "&gt; 24 Months")</f>
        <v>3 to 6 Months</v>
      </c>
      <c r="FJ78" s="37" t="str" cm="1">
        <f t="array" ref="FJ78">_xlfn.IFS(FA78="", "No Data", FA78&lt;0, "Negative/Future", FA78=0, "Zero Days", FA78&lt;=3, "&lt; 3 Months", FA78&lt;=6, "3 to 6 Months", FA78&lt;=9, "6 to 9 Months", FA78&lt;=12, "9 to 12 Months", FA78&lt;=15, "12 to 15 Months", FA78&lt;=18, "15 to 18 Months", FA78&lt;=24, "18 to 24 Months", FA78&gt;24, "&gt; 24 Months")</f>
        <v>9 to 12 Months</v>
      </c>
      <c r="FK78" s="37" t="str" cm="1">
        <f t="array" ref="FK78">_xlfn.IFS(FB78="", "No Data", FB78&lt;0, "Negative/Future", FB78=0, "Zero Days", FB78&lt;=3, "&lt; 3 Months", FB78&lt;=6, "3 to 6 Months", FB78&lt;=9, "6 to 9 Months", FB78&lt;=12, "9 to 12 Months", FB78&lt;=15, "12 to 15 Months", FB78&lt;=18, "15 to 18 Months", FB78&lt;=24, "18 to 24 Months", FB78&gt;24, "&gt; 24 Months")</f>
        <v>9 to 12 Months</v>
      </c>
      <c r="FL78" s="37" t="str" cm="1">
        <f t="array" ref="FL78">_xlfn.IFS(FC78="", "No Data", FC78&lt;0, "Negative/Future", FC78=0, "Zero Days", FC78&lt;=3, "&lt; 3 Months", FC78&lt;=6, "3 to 6 Months", FC78&lt;=9, "6 to 9 Months", FC78&lt;=12, "9 to 12 Months", FC78&lt;=15, "12 to 15 Months", FC78&lt;=18, "15 to 18 Months", FC78&lt;=24, "18 to 24 Months", FC78&gt;24, "&gt; 24 Months")</f>
        <v>18 to 24 Months</v>
      </c>
      <c r="FM78" s="37" t="str" cm="1">
        <f t="array" ref="FM78">_xlfn.IFS(FD78="", "No Data", FD78&lt;0, "Negative/Future", FD78=0, "Zero Days", FD78&lt;=3, "&lt; 3 Months", FD78&lt;=6, "3 to 6 Months", FD78&lt;=9, "6 to 9 Months", FD78&lt;=12, "9 to 12 Months", FD78&lt;=15, "12 to 15 Months", FD78&lt;=18, "15 to 18 Months", FD78&lt;=24, "18 to 24 Months", FD78&gt;24, "&gt; 24 Months")</f>
        <v>9 to 12 Months</v>
      </c>
      <c r="FN78" s="37" t="str" cm="1">
        <f t="array" ref="FN78">_xlfn.IFS(FE78="", "No Data", FE78&lt;0, "Negative/Future", FE78=0, "Zero Days", FE78&lt;=3, "&lt; 3 Months", FE78&lt;=6, "3 to 6 Months", FE78&lt;=9, "6 to 9 Months", FE78&lt;=12, "9 to 12 Months", FE78&lt;=15, "12 to 15 Months", FE78&lt;=18, "15 to 18 Months", FE78&lt;=24, "18 to 24 Months", FE78&gt;24, "&gt; 24 Months")</f>
        <v>No Data</v>
      </c>
      <c r="FO78" s="37" t="str" cm="1">
        <f t="array" ref="FO78">_xlfn.IFS(FG78="", "No Data", FG78&lt;0, "Negative/Future", FG78=0, "Zero Days", FG78&lt;=3, "&lt; 3 Months", FG78&lt;=6, "3 to 6 Months", FG78&lt;=9, "6 to 9 Months", FG78&lt;=12, "9 to 12 Months", FG78&lt;=15, "12 to 15 Months", FG78&lt;=18, "15 to 18 Months", FG78&lt;=24, "18 to 24 Months", FG78&gt;24, "&gt; 24 Months")</f>
        <v>No Data</v>
      </c>
      <c r="FP78" s="37" t="str" cm="1">
        <f t="array" ref="FP78">_xlfn.IFS(FF78="", "No Data", FF78&lt;0, "Negative/Future", FF78=0, "Zero Days", FF78&lt;=3, "&lt; 3 Months", FF78&lt;=6, "3 to 6 Months", FF78&lt;=9, "6 to 9 Months", FF78&lt;=12, "9 to 12 Months", FF78&lt;=15, "12 to 15 Months", FF78&lt;=18, "15 to 18 Months", FF78&lt;=24, "18 to 24 Months", FF78&gt;24, "&gt; 24 Months")</f>
        <v>No Data</v>
      </c>
      <c r="FQ78" s="29" t="s">
        <v>201</v>
      </c>
      <c r="FR78" s="29">
        <v>7004147721</v>
      </c>
      <c r="FS78" s="38" t="str">
        <f>VLOOKUP(_xlfn.XLOOKUP(B78,[1]MDA_Assets!D:D,[1]MDA_Assets!I:I,"",0),[1]Validation!$B$1:$C$8,2,0)</f>
        <v>A</v>
      </c>
      <c r="FT78" s="38" t="s">
        <v>202</v>
      </c>
      <c r="FU78" s="31" t="str">
        <f>_xlfn.XLOOKUP(B78,[1]MDA_Assets!D:D,[1]MDA_Assets!X:X,"",0)</f>
        <v>No</v>
      </c>
      <c r="FV78" s="39">
        <v>0</v>
      </c>
      <c r="FW78" s="39">
        <v>3</v>
      </c>
      <c r="FX78" s="39">
        <v>0</v>
      </c>
      <c r="FY78" s="39">
        <v>6</v>
      </c>
      <c r="FZ78" s="40">
        <f t="shared" si="53"/>
        <v>46207</v>
      </c>
      <c r="GA78" s="40">
        <f t="shared" si="53"/>
        <v>46207</v>
      </c>
      <c r="GB78" s="40">
        <f t="shared" si="60"/>
        <v>46155</v>
      </c>
      <c r="GC78" s="40">
        <f t="shared" si="61"/>
        <v>46155</v>
      </c>
      <c r="GD78" s="40">
        <f t="shared" si="62"/>
        <v>46520</v>
      </c>
      <c r="GE78" s="40">
        <f t="shared" si="63"/>
        <v>46392</v>
      </c>
      <c r="GF78" s="40" t="str">
        <f t="shared" si="57"/>
        <v/>
      </c>
      <c r="GG78" s="40" t="str">
        <f t="shared" si="57"/>
        <v/>
      </c>
      <c r="GH78" s="40" t="str">
        <f t="shared" si="57"/>
        <v/>
      </c>
      <c r="GI78" s="39">
        <f t="shared" si="87"/>
        <v>0</v>
      </c>
      <c r="GJ78" s="39">
        <f t="shared" si="88"/>
        <v>0</v>
      </c>
      <c r="GK78" s="39">
        <f t="shared" si="89"/>
        <v>0</v>
      </c>
      <c r="GL78" s="39">
        <f t="shared" si="90"/>
        <v>6</v>
      </c>
    </row>
    <row r="79" spans="1:194" x14ac:dyDescent="0.25">
      <c r="A79" s="19">
        <v>84</v>
      </c>
      <c r="B79" s="43" t="s">
        <v>611</v>
      </c>
      <c r="C79" s="43" t="s">
        <v>186</v>
      </c>
      <c r="D79" s="43" t="s">
        <v>187</v>
      </c>
      <c r="E79" s="43" t="s">
        <v>540</v>
      </c>
      <c r="F79" s="43" t="s">
        <v>612</v>
      </c>
      <c r="G79" s="43" t="s">
        <v>190</v>
      </c>
      <c r="H79" s="43" t="s">
        <v>291</v>
      </c>
      <c r="I79" s="43" t="s">
        <v>192</v>
      </c>
      <c r="J79" s="44">
        <f t="shared" si="64"/>
        <v>44974.6875</v>
      </c>
      <c r="K79" s="44">
        <v>44610.6875</v>
      </c>
      <c r="L79" s="44">
        <v>44572</v>
      </c>
      <c r="M79" s="43" t="s">
        <v>2122</v>
      </c>
      <c r="N79" s="43" t="s">
        <v>193</v>
      </c>
      <c r="O79" s="44">
        <v>46049.515416666669</v>
      </c>
      <c r="P79" s="43">
        <v>5100</v>
      </c>
      <c r="Q79" s="43">
        <v>0</v>
      </c>
      <c r="R79" s="43">
        <v>5100</v>
      </c>
      <c r="S79" s="43" t="s">
        <v>194</v>
      </c>
      <c r="T79" s="44">
        <v>45932.770833333336</v>
      </c>
      <c r="U79" s="44">
        <v>45932.770833333336</v>
      </c>
      <c r="V79" s="44">
        <v>45932.770833333336</v>
      </c>
      <c r="W79" s="44">
        <v>45932.770833333336</v>
      </c>
      <c r="X79" s="44">
        <v>45932.770833333336</v>
      </c>
      <c r="Y79" s="44">
        <v>45932.770833333336</v>
      </c>
      <c r="Z79" s="43" t="s">
        <v>195</v>
      </c>
      <c r="AA79" s="43"/>
      <c r="AB79" s="43"/>
      <c r="AC79" s="43"/>
      <c r="AD79" s="43"/>
      <c r="AE79" s="43">
        <v>8</v>
      </c>
      <c r="AF79" s="43" t="s">
        <v>2123</v>
      </c>
      <c r="AG79" s="43" t="s">
        <v>2123</v>
      </c>
      <c r="AH79" s="43" t="s">
        <v>2123</v>
      </c>
      <c r="AI79" s="43" t="s">
        <v>2124</v>
      </c>
      <c r="AJ79" s="43" t="s">
        <v>2125</v>
      </c>
      <c r="AK79" s="43" t="s">
        <v>2123</v>
      </c>
      <c r="AL79" s="47">
        <v>46297</v>
      </c>
      <c r="AM79" s="46">
        <v>46112</v>
      </c>
      <c r="AN79" s="47">
        <v>46492</v>
      </c>
      <c r="AO79" s="47">
        <v>46662</v>
      </c>
      <c r="AP79" s="47">
        <v>46662</v>
      </c>
      <c r="AQ79" s="47">
        <v>46297</v>
      </c>
      <c r="AR79" s="48"/>
      <c r="AS79" s="48"/>
      <c r="AT79" s="48"/>
      <c r="AU79" s="43">
        <v>1</v>
      </c>
      <c r="AV79" s="43">
        <v>0</v>
      </c>
      <c r="AW79" s="43">
        <v>0</v>
      </c>
      <c r="AX79" s="51" t="s">
        <v>613</v>
      </c>
      <c r="AY79" s="51" t="s">
        <v>409</v>
      </c>
      <c r="AZ79" s="51" t="s">
        <v>198</v>
      </c>
      <c r="BA79" s="20">
        <f t="shared" ca="1" si="92"/>
        <v>0</v>
      </c>
      <c r="BB79" s="20">
        <f t="shared" ca="1" si="92"/>
        <v>1</v>
      </c>
      <c r="BC79" s="20">
        <f t="shared" ca="1" si="92"/>
        <v>0</v>
      </c>
      <c r="BD79" s="20">
        <f t="shared" ca="1" si="92"/>
        <v>0</v>
      </c>
      <c r="BE79" s="20">
        <f t="shared" ca="1" si="92"/>
        <v>0</v>
      </c>
      <c r="BF79" s="20">
        <f t="shared" ca="1" si="92"/>
        <v>0</v>
      </c>
      <c r="BG79" s="21" t="str">
        <f t="shared" ca="1" si="91"/>
        <v/>
      </c>
      <c r="BH79" s="21" t="str">
        <f t="shared" ca="1" si="91"/>
        <v/>
      </c>
      <c r="BI79" s="21" t="str">
        <f t="shared" ca="1" si="91"/>
        <v/>
      </c>
      <c r="BJ79" s="22">
        <f t="shared" ca="1" si="65"/>
        <v>1</v>
      </c>
      <c r="BK79" s="21">
        <f t="shared" si="66"/>
        <v>8</v>
      </c>
      <c r="BL79" s="22">
        <f t="shared" ca="1" si="67"/>
        <v>6112</v>
      </c>
      <c r="BM79" s="22">
        <f t="shared" ca="1" si="68"/>
        <v>0</v>
      </c>
      <c r="BN79" s="23">
        <f t="shared" ca="1" si="69"/>
        <v>6112</v>
      </c>
      <c r="BO79" s="24">
        <f t="shared" ca="1" si="70"/>
        <v>1012</v>
      </c>
      <c r="BP79" s="51" t="str">
        <f>_xlfn.XLOOKUP(E79,[1]Validation!E:E,[1]Validation!F:F,"")</f>
        <v>EG45</v>
      </c>
      <c r="BQ79" s="51" t="str">
        <f>_xlfn.XLOOKUP(BP79,[1]Validation!F:F,[1]Validation!G:G,"")</f>
        <v>EG30 to EG45</v>
      </c>
      <c r="BR79" s="52" t="str">
        <f>VLOOKUP(G79,[1]Validation!$B$1:$C$9,2,0)</f>
        <v>B</v>
      </c>
      <c r="BS79" s="51">
        <f t="shared" ca="1" si="71"/>
        <v>52</v>
      </c>
      <c r="BT79" s="53">
        <f>_xlfn.XLOOKUP(B79,'[2]1. All Calls'!$R:$R,'[2]1. All Calls'!$A:$A,"",0)</f>
        <v>46049.743831018503</v>
      </c>
      <c r="BU79" s="51" t="str">
        <f>_xlfn.XLOOKUP(B79,'[2]1. All Calls'!$R:$R,'[2]1. All Calls'!$F:$F,"",0)</f>
        <v>CC-01954876</v>
      </c>
      <c r="BV79" s="51" t="str">
        <f>_xlfn.XLOOKUP(B79,'[2]1. All Calls'!$R:$R,'[2]1. All Calls'!$J:$J,"",0)</f>
        <v>Sales Call</v>
      </c>
      <c r="BW79" s="53" t="str">
        <f>_xlfn.XLOOKUP(B79,'[2]Sch Calls'!$R:$R,'[2]Sch Calls'!$A:$A,"",0)</f>
        <v/>
      </c>
      <c r="BX79" s="51" t="str">
        <f>_xlfn.XLOOKUP(B79,'[2]Sch Calls'!$R:$R,'[2]Sch Calls'!$B:$B,"",0)</f>
        <v/>
      </c>
      <c r="BY79" s="51" t="str">
        <f t="shared" si="54"/>
        <v>01-Apr-26</v>
      </c>
      <c r="BZ79" s="51" t="str">
        <f t="shared" si="54"/>
        <v>01-Apr-26</v>
      </c>
      <c r="CA79" s="51" t="str">
        <f t="shared" si="72"/>
        <v>05-Jul-26</v>
      </c>
      <c r="CB79" s="51" t="str">
        <f t="shared" si="73"/>
        <v>02-Apr-27</v>
      </c>
      <c r="CC79" s="51" t="str">
        <f t="shared" si="74"/>
        <v>03-Oct-27</v>
      </c>
      <c r="CD79" s="51" t="str">
        <f t="shared" si="75"/>
        <v>03-Oct-26</v>
      </c>
      <c r="CE79" s="51">
        <f t="shared" ca="1" si="55"/>
        <v>243</v>
      </c>
      <c r="CF79" s="51">
        <f t="shared" ca="1" si="55"/>
        <v>243</v>
      </c>
      <c r="CG79" s="51">
        <f t="shared" ca="1" si="76"/>
        <v>243</v>
      </c>
      <c r="CH79" s="51">
        <f t="shared" ca="1" si="77"/>
        <v>243</v>
      </c>
      <c r="CI79" s="51">
        <f t="shared" ca="1" si="78"/>
        <v>243</v>
      </c>
      <c r="CJ79" s="51">
        <f t="shared" ca="1" si="79"/>
        <v>243</v>
      </c>
      <c r="CK79" s="51">
        <f t="shared" ca="1" si="51"/>
        <v>1944</v>
      </c>
      <c r="CL79" s="51">
        <f t="shared" ca="1" si="51"/>
        <v>1944</v>
      </c>
      <c r="CM79" s="51">
        <f t="shared" ca="1" si="51"/>
        <v>1944</v>
      </c>
      <c r="CN79" s="51">
        <f t="shared" ca="1" si="51"/>
        <v>1944</v>
      </c>
      <c r="CO79" s="51">
        <f t="shared" ca="1" si="51"/>
        <v>1944</v>
      </c>
      <c r="CP79" s="51">
        <f t="shared" ca="1" si="51"/>
        <v>1944</v>
      </c>
      <c r="CQ79" s="51">
        <f t="shared" ca="1" si="52"/>
        <v>1601</v>
      </c>
      <c r="CR79" s="51">
        <f t="shared" ca="1" si="52"/>
        <v>1601</v>
      </c>
      <c r="CS79" s="51">
        <f t="shared" ca="1" si="52"/>
        <v>1601</v>
      </c>
      <c r="CT79" s="51">
        <f t="shared" ca="1" si="52"/>
        <v>3601</v>
      </c>
      <c r="CU79" s="51">
        <f t="shared" ca="1" si="52"/>
        <v>5601</v>
      </c>
      <c r="CV79" s="54">
        <f t="shared" ca="1" si="52"/>
        <v>1601</v>
      </c>
      <c r="CW79" s="25" t="s">
        <v>195</v>
      </c>
      <c r="CX79" s="55">
        <v>0</v>
      </c>
      <c r="CY79" s="55"/>
      <c r="CZ79" s="26">
        <v>0</v>
      </c>
      <c r="DA79" s="26">
        <v>0</v>
      </c>
      <c r="DB79" s="26">
        <v>0</v>
      </c>
      <c r="DC79" s="26">
        <v>0</v>
      </c>
      <c r="DD79" s="26">
        <v>0</v>
      </c>
      <c r="DE79" s="26">
        <v>0</v>
      </c>
      <c r="DF79" s="26">
        <v>0</v>
      </c>
      <c r="DG79" s="26">
        <v>0</v>
      </c>
      <c r="DH79" s="26">
        <v>0</v>
      </c>
      <c r="DI79" s="26">
        <v>0</v>
      </c>
      <c r="DJ79" s="26">
        <v>0</v>
      </c>
      <c r="DK79" s="26">
        <v>0</v>
      </c>
      <c r="DL79" s="27">
        <f t="shared" si="80"/>
        <v>46124.743831018503</v>
      </c>
      <c r="DM79" s="28">
        <f t="shared" ca="1" si="81"/>
        <v>1</v>
      </c>
      <c r="DN79" s="56">
        <f>_xlfn.XLOOKUP(B79,'[2]1. All Calls'!$R:$R,'[2]1. All Calls'!$A:$A,"",0)</f>
        <v>46049.743831018503</v>
      </c>
      <c r="DO79" s="57" t="str">
        <f ca="1">VLOOKUP(DM79,[1]Validation!$B$20:$C$25,2,0)</f>
        <v>Above 3 months</v>
      </c>
      <c r="DP79" s="58" t="str">
        <f>_xlfn.XLOOKUP(B79,'[1]Active AMCs- Dealer'!E:E,'[1]Active AMCs- Dealer'!L:L,"Not in AMC",0)</f>
        <v>Not in AMC</v>
      </c>
      <c r="DQ79" s="50" t="s">
        <v>238</v>
      </c>
      <c r="DR79" s="29" t="str">
        <f>_xlfn.XLOOKUP(B79,'[2]1. All Calls'!$R:$R,'[2]1. All Calls'!$F:$F,"",0)</f>
        <v>CC-01954876</v>
      </c>
      <c r="DS79" s="29" t="str">
        <f>_xlfn.XLOOKUP(B79,'[2]1. All Calls'!$R:$R,'[2]1. All Calls'!$AB:$AB,"",0)</f>
        <v>Sales call carried out for HMR update</v>
      </c>
      <c r="DT79" s="30">
        <f>_xlfn.XLOOKUP(DR79,'[2]1. All Calls'!$F:$F,'[2]1. All Calls'!$A:$A,"",0)</f>
        <v>46049.743831018503</v>
      </c>
      <c r="DU79" s="31">
        <f>_xlfn.XLOOKUP(DR79,'[2]1. All Calls'!$F:$F,'[2]1. All Calls'!$B:$B,"",0)</f>
        <v>5100</v>
      </c>
      <c r="DV79" s="31">
        <f>_xlfn.XLOOKUP(B79,[1]MDA_Assets!D:D,[1]MDA_Assets!N:N,"",0)</f>
        <v>0</v>
      </c>
      <c r="DW79" s="31">
        <f>_xlfn.XLOOKUP(B79,[1]MDA_Assets!D:D,[1]MDA_Assets!O:O,"",0)</f>
        <v>5100</v>
      </c>
      <c r="DX79" s="32" t="str">
        <f>_xlfn.XLOOKUP(B79,[1]MDA_Assets!D:D,[1]MDA_Assets!Q:Q,"",0)</f>
        <v>Synthetic</v>
      </c>
      <c r="DY79" s="33">
        <f>_xlfn.XLOOKUP(B79,[1]MDA_Assets!D:D,[1]MDA_Assets!R:R,"",0)</f>
        <v>45933</v>
      </c>
      <c r="DZ79" s="33">
        <f>_xlfn.XLOOKUP(B79,[1]MDA_Assets!D:D,[1]MDA_Assets!S:S,"",0)</f>
        <v>45933</v>
      </c>
      <c r="EA79" s="33">
        <f>_xlfn.XLOOKUP(B79,[1]MDA_Assets!D:D,[1]MDA_Assets!T:T,"",0)</f>
        <v>45933</v>
      </c>
      <c r="EB79" s="33">
        <f>_xlfn.XLOOKUP(B79,[1]MDA_Assets!D:D,[1]MDA_Assets!U:U,"",0)</f>
        <v>45933</v>
      </c>
      <c r="EC79" s="33">
        <f>_xlfn.XLOOKUP(B79,[1]MDA_Assets!D:D,[1]MDA_Assets!V:V,"",0)</f>
        <v>45933</v>
      </c>
      <c r="ED79" s="33">
        <f>_xlfn.XLOOKUP(B79,[1]MDA_Assets!D:D,[1]MDA_Assets!W:W,"",0)</f>
        <v>45933</v>
      </c>
      <c r="EE79" s="32" t="str">
        <f>_xlfn.XLOOKUP(B79,[1]MDA_Assets!D:D,[1]MDA_Assets!X:X,"",0)</f>
        <v>No</v>
      </c>
      <c r="EF79" s="33">
        <f>_xlfn.XLOOKUP(B79,[1]MDA_Assets!D:D,[1]MDA_Assets!Y:Y,"",0)</f>
        <v>0</v>
      </c>
      <c r="EG79" s="33">
        <f>_xlfn.XLOOKUP(B79,[1]MDA_Assets!D:D,[1]MDA_Assets!Z:Z,"",0)</f>
        <v>0</v>
      </c>
      <c r="EH79" s="33">
        <f>_xlfn.XLOOKUP(B79,[1]MDA_Assets!D:D,[1]MDA_Assets!AA:AA,"",0)</f>
        <v>0</v>
      </c>
      <c r="EI79" s="34">
        <f>_xlfn.XLOOKUP(B79,[1]MDA_Assets!D:D,[1]MDA_Assets!P:P,"",0)</f>
        <v>8</v>
      </c>
      <c r="EJ79" s="35" t="str">
        <f>_xlfn.XLOOKUP(B79,[1]MDA_Assets!D:D,[1]MDA_Assets!AB:AB,"",0)</f>
        <v>3545</v>
      </c>
      <c r="EK79" s="35" t="str">
        <f>_xlfn.XLOOKUP(B79,[1]MDA_Assets!D:D,[1]MDA_Assets!AC:AC,"",0)</f>
        <v>3545</v>
      </c>
      <c r="EL79" s="35" t="str">
        <f>_xlfn.XLOOKUP(B79,[1]MDA_Assets!D:D,[1]MDA_Assets!AD:AD,"",0)</f>
        <v>3545</v>
      </c>
      <c r="EM79" s="35" t="str">
        <f>_xlfn.XLOOKUP(B79,[1]MDA_Assets!D:D,[1]MDA_Assets!AE:AE,"",0)</f>
        <v>5545</v>
      </c>
      <c r="EN79" s="35" t="str">
        <f>_xlfn.XLOOKUP(B79,[1]MDA_Assets!D:D,[1]MDA_Assets!AF:AF,"",0)</f>
        <v>7545</v>
      </c>
      <c r="EO79" s="35" t="str">
        <f>_xlfn.XLOOKUP(B79,[1]MDA_Assets!D:D,[1]MDA_Assets!AG:AG,"",0)</f>
        <v>3545</v>
      </c>
      <c r="EP79" s="36">
        <f t="shared" si="56"/>
        <v>365</v>
      </c>
      <c r="EQ79" s="36">
        <f t="shared" si="56"/>
        <v>180</v>
      </c>
      <c r="ER79" s="36">
        <f t="shared" si="82"/>
        <v>560</v>
      </c>
      <c r="ES79" s="36">
        <f t="shared" si="83"/>
        <v>730</v>
      </c>
      <c r="ET79" s="36">
        <f t="shared" si="84"/>
        <v>730</v>
      </c>
      <c r="EU79" s="36">
        <f t="shared" si="85"/>
        <v>365</v>
      </c>
      <c r="EV79" s="36" t="str">
        <f t="shared" si="86"/>
        <v/>
      </c>
      <c r="EW79" s="36" t="str">
        <f t="shared" si="58"/>
        <v/>
      </c>
      <c r="EX79" s="36" t="str">
        <f t="shared" si="59"/>
        <v/>
      </c>
      <c r="EY79" s="36">
        <f t="shared" si="47"/>
        <v>11.78</v>
      </c>
      <c r="EZ79" s="36">
        <f t="shared" si="47"/>
        <v>5.81</v>
      </c>
      <c r="FA79" s="36">
        <f t="shared" si="47"/>
        <v>18.07</v>
      </c>
      <c r="FB79" s="36">
        <f t="shared" si="47"/>
        <v>23.55</v>
      </c>
      <c r="FC79" s="36">
        <f t="shared" si="47"/>
        <v>23.55</v>
      </c>
      <c r="FD79" s="36">
        <f t="shared" si="47"/>
        <v>11.78</v>
      </c>
      <c r="FE79" s="36" t="str">
        <f t="shared" si="93"/>
        <v/>
      </c>
      <c r="FF79" s="36" t="str">
        <f t="shared" si="93"/>
        <v/>
      </c>
      <c r="FG79" s="36" t="str">
        <f t="shared" si="93"/>
        <v/>
      </c>
      <c r="FH79" s="37" t="str" cm="1">
        <f t="array" ref="FH79">_xlfn.IFS(EY79="", "No Data", EY79&lt;0, "Negative/Future", EY79=0, "Zero Days", EY79&lt;=3, "&lt; 3 Months", EY79&lt;=6, "3 to 6 Months", EY79&lt;=9, "6 to 9 Months", EY79&lt;=12, "9 to 12 Months", EY79&lt;=15, "12 to 15 Months", EY79&lt;=18, "15 to 18 Months", EY79&lt;=24, "18 to 24 Months", EY79&gt;24, "&gt; 24 Months")</f>
        <v>9 to 12 Months</v>
      </c>
      <c r="FI79" s="37" t="str" cm="1">
        <f t="array" ref="FI79">_xlfn.IFS(EZ79="", "No Data", EZ79&lt;0, "Negative/Future", EZ79=0, "Zero Days", EZ79&lt;=3, "&lt; 3 Months", EZ79&lt;=6, "3 to 6 Months", EZ79&lt;=9, "6 to 9 Months", EZ79&lt;=12, "9 to 12 Months", EZ79&lt;=15, "12 to 15 Months", EZ79&lt;=18, "15 to 18 Months", EZ79&lt;=24, "18 to 24 Months", EZ79&gt;24, "&gt; 24 Months")</f>
        <v>3 to 6 Months</v>
      </c>
      <c r="FJ79" s="37" t="str" cm="1">
        <f t="array" ref="FJ79">_xlfn.IFS(FA79="", "No Data", FA79&lt;0, "Negative/Future", FA79=0, "Zero Days", FA79&lt;=3, "&lt; 3 Months", FA79&lt;=6, "3 to 6 Months", FA79&lt;=9, "6 to 9 Months", FA79&lt;=12, "9 to 12 Months", FA79&lt;=15, "12 to 15 Months", FA79&lt;=18, "15 to 18 Months", FA79&lt;=24, "18 to 24 Months", FA79&gt;24, "&gt; 24 Months")</f>
        <v>18 to 24 Months</v>
      </c>
      <c r="FK79" s="37" t="str" cm="1">
        <f t="array" ref="FK79">_xlfn.IFS(FB79="", "No Data", FB79&lt;0, "Negative/Future", FB79=0, "Zero Days", FB79&lt;=3, "&lt; 3 Months", FB79&lt;=6, "3 to 6 Months", FB79&lt;=9, "6 to 9 Months", FB79&lt;=12, "9 to 12 Months", FB79&lt;=15, "12 to 15 Months", FB79&lt;=18, "15 to 18 Months", FB79&lt;=24, "18 to 24 Months", FB79&gt;24, "&gt; 24 Months")</f>
        <v>18 to 24 Months</v>
      </c>
      <c r="FL79" s="37" t="str" cm="1">
        <f t="array" ref="FL79">_xlfn.IFS(FC79="", "No Data", FC79&lt;0, "Negative/Future", FC79=0, "Zero Days", FC79&lt;=3, "&lt; 3 Months", FC79&lt;=6, "3 to 6 Months", FC79&lt;=9, "6 to 9 Months", FC79&lt;=12, "9 to 12 Months", FC79&lt;=15, "12 to 15 Months", FC79&lt;=18, "15 to 18 Months", FC79&lt;=24, "18 to 24 Months", FC79&gt;24, "&gt; 24 Months")</f>
        <v>18 to 24 Months</v>
      </c>
      <c r="FM79" s="37" t="str" cm="1">
        <f t="array" ref="FM79">_xlfn.IFS(FD79="", "No Data", FD79&lt;0, "Negative/Future", FD79=0, "Zero Days", FD79&lt;=3, "&lt; 3 Months", FD79&lt;=6, "3 to 6 Months", FD79&lt;=9, "6 to 9 Months", FD79&lt;=12, "9 to 12 Months", FD79&lt;=15, "12 to 15 Months", FD79&lt;=18, "15 to 18 Months", FD79&lt;=24, "18 to 24 Months", FD79&gt;24, "&gt; 24 Months")</f>
        <v>9 to 12 Months</v>
      </c>
      <c r="FN79" s="37" t="str" cm="1">
        <f t="array" ref="FN79">_xlfn.IFS(FE79="", "No Data", FE79&lt;0, "Negative/Future", FE79=0, "Zero Days", FE79&lt;=3, "&lt; 3 Months", FE79&lt;=6, "3 to 6 Months", FE79&lt;=9, "6 to 9 Months", FE79&lt;=12, "9 to 12 Months", FE79&lt;=15, "12 to 15 Months", FE79&lt;=18, "15 to 18 Months", FE79&lt;=24, "18 to 24 Months", FE79&gt;24, "&gt; 24 Months")</f>
        <v>No Data</v>
      </c>
      <c r="FO79" s="37" t="str" cm="1">
        <f t="array" ref="FO79">_xlfn.IFS(FG79="", "No Data", FG79&lt;0, "Negative/Future", FG79=0, "Zero Days", FG79&lt;=3, "&lt; 3 Months", FG79&lt;=6, "3 to 6 Months", FG79&lt;=9, "6 to 9 Months", FG79&lt;=12, "9 to 12 Months", FG79&lt;=15, "12 to 15 Months", FG79&lt;=18, "15 to 18 Months", FG79&lt;=24, "18 to 24 Months", FG79&gt;24, "&gt; 24 Months")</f>
        <v>No Data</v>
      </c>
      <c r="FP79" s="37" t="str" cm="1">
        <f t="array" ref="FP79">_xlfn.IFS(FF79="", "No Data", FF79&lt;0, "Negative/Future", FF79=0, "Zero Days", FF79&lt;=3, "&lt; 3 Months", FF79&lt;=6, "3 to 6 Months", FF79&lt;=9, "6 to 9 Months", FF79&lt;=12, "9 to 12 Months", FF79&lt;=15, "12 to 15 Months", FF79&lt;=18, "15 to 18 Months", FF79&lt;=24, "18 to 24 Months", FF79&gt;24, "&gt; 24 Months")</f>
        <v>No Data</v>
      </c>
      <c r="FQ79" s="29" t="s">
        <v>614</v>
      </c>
      <c r="FR79" s="29">
        <v>9064833872</v>
      </c>
      <c r="FS79" s="38" t="str">
        <f>VLOOKUP(_xlfn.XLOOKUP(B79,[1]MDA_Assets!D:D,[1]MDA_Assets!I:I,"",0),[1]Validation!$B$1:$C$8,2,0)</f>
        <v>B</v>
      </c>
      <c r="FT79" s="38" t="s">
        <v>202</v>
      </c>
      <c r="FU79" s="31" t="str">
        <f>_xlfn.XLOOKUP(B79,[1]MDA_Assets!D:D,[1]MDA_Assets!X:X,"",0)</f>
        <v>No</v>
      </c>
      <c r="FV79" s="39">
        <v>1</v>
      </c>
      <c r="FW79" s="39">
        <v>0</v>
      </c>
      <c r="FX79" s="39">
        <v>0</v>
      </c>
      <c r="FY79" s="39">
        <v>8</v>
      </c>
      <c r="FZ79" s="40">
        <f t="shared" si="53"/>
        <v>46298</v>
      </c>
      <c r="GA79" s="40">
        <f t="shared" si="53"/>
        <v>46113</v>
      </c>
      <c r="GB79" s="40">
        <f t="shared" si="60"/>
        <v>46493</v>
      </c>
      <c r="GC79" s="40">
        <f t="shared" si="61"/>
        <v>46663</v>
      </c>
      <c r="GD79" s="40">
        <f t="shared" si="62"/>
        <v>46663</v>
      </c>
      <c r="GE79" s="40">
        <f t="shared" si="63"/>
        <v>46298</v>
      </c>
      <c r="GF79" s="40" t="str">
        <f t="shared" si="57"/>
        <v/>
      </c>
      <c r="GG79" s="40" t="str">
        <f t="shared" si="57"/>
        <v/>
      </c>
      <c r="GH79" s="40" t="str">
        <f t="shared" si="57"/>
        <v/>
      </c>
      <c r="GI79" s="39">
        <f t="shared" si="87"/>
        <v>0</v>
      </c>
      <c r="GJ79" s="39">
        <f t="shared" si="88"/>
        <v>0</v>
      </c>
      <c r="GK79" s="39">
        <f t="shared" si="89"/>
        <v>0</v>
      </c>
      <c r="GL79" s="39">
        <f t="shared" si="90"/>
        <v>6</v>
      </c>
    </row>
    <row r="80" spans="1:194" x14ac:dyDescent="0.25">
      <c r="A80" s="19">
        <v>85</v>
      </c>
      <c r="B80" s="43" t="s">
        <v>615</v>
      </c>
      <c r="C80" s="43" t="s">
        <v>254</v>
      </c>
      <c r="D80" s="43" t="s">
        <v>241</v>
      </c>
      <c r="E80" s="43" t="s">
        <v>346</v>
      </c>
      <c r="F80" s="43" t="s">
        <v>616</v>
      </c>
      <c r="G80" s="43" t="s">
        <v>190</v>
      </c>
      <c r="H80" s="43" t="s">
        <v>336</v>
      </c>
      <c r="I80" s="43" t="s">
        <v>192</v>
      </c>
      <c r="J80" s="44">
        <f t="shared" si="64"/>
        <v>45016.5</v>
      </c>
      <c r="K80" s="44">
        <v>44652.5</v>
      </c>
      <c r="L80" s="44">
        <v>44578</v>
      </c>
      <c r="M80" s="43" t="s">
        <v>2126</v>
      </c>
      <c r="N80" s="43" t="s">
        <v>193</v>
      </c>
      <c r="O80" s="44">
        <v>46049.604155092595</v>
      </c>
      <c r="P80" s="43">
        <v>2176</v>
      </c>
      <c r="Q80" s="43">
        <v>1088</v>
      </c>
      <c r="R80" s="43">
        <v>1088</v>
      </c>
      <c r="S80" s="43" t="s">
        <v>206</v>
      </c>
      <c r="T80" s="44">
        <v>46030.770833333336</v>
      </c>
      <c r="U80" s="44">
        <v>46030.770833333336</v>
      </c>
      <c r="V80" s="44">
        <v>46030.770833333336</v>
      </c>
      <c r="W80" s="44">
        <v>46030.770833333336</v>
      </c>
      <c r="X80" s="44">
        <v>46030.770833333336</v>
      </c>
      <c r="Y80" s="44">
        <v>46030.770833333336</v>
      </c>
      <c r="Z80" s="43" t="s">
        <v>195</v>
      </c>
      <c r="AA80" s="43"/>
      <c r="AB80" s="43"/>
      <c r="AC80" s="43"/>
      <c r="AD80" s="43"/>
      <c r="AE80" s="43">
        <v>2</v>
      </c>
      <c r="AF80" s="43" t="s">
        <v>984</v>
      </c>
      <c r="AG80" s="43" t="s">
        <v>984</v>
      </c>
      <c r="AH80" s="43" t="s">
        <v>2127</v>
      </c>
      <c r="AI80" s="43" t="s">
        <v>2127</v>
      </c>
      <c r="AJ80" s="43" t="s">
        <v>2128</v>
      </c>
      <c r="AK80" s="43" t="s">
        <v>2127</v>
      </c>
      <c r="AL80" s="47">
        <v>46210</v>
      </c>
      <c r="AM80" s="47">
        <v>46210</v>
      </c>
      <c r="AN80" s="47">
        <v>46395</v>
      </c>
      <c r="AO80" s="47">
        <v>46395</v>
      </c>
      <c r="AP80" s="47">
        <v>46760</v>
      </c>
      <c r="AQ80" s="47">
        <v>46395</v>
      </c>
      <c r="AR80" s="48"/>
      <c r="AS80" s="48"/>
      <c r="AT80" s="48"/>
      <c r="AU80" s="43">
        <v>0</v>
      </c>
      <c r="AV80" s="43">
        <v>0</v>
      </c>
      <c r="AW80" s="43">
        <v>0</v>
      </c>
      <c r="AX80" s="51" t="s">
        <v>211</v>
      </c>
      <c r="AY80" s="51" t="s">
        <v>211</v>
      </c>
      <c r="AZ80" s="51" t="s">
        <v>198</v>
      </c>
      <c r="BA80" s="20">
        <f t="shared" ca="1" si="92"/>
        <v>0</v>
      </c>
      <c r="BB80" s="20">
        <f t="shared" ca="1" si="92"/>
        <v>0</v>
      </c>
      <c r="BC80" s="20">
        <f t="shared" ca="1" si="92"/>
        <v>0</v>
      </c>
      <c r="BD80" s="20">
        <f t="shared" ca="1" si="92"/>
        <v>0</v>
      </c>
      <c r="BE80" s="20">
        <f t="shared" ca="1" si="92"/>
        <v>0</v>
      </c>
      <c r="BF80" s="20">
        <f t="shared" ca="1" si="92"/>
        <v>0</v>
      </c>
      <c r="BG80" s="21" t="str">
        <f t="shared" ca="1" si="91"/>
        <v/>
      </c>
      <c r="BH80" s="21" t="str">
        <f t="shared" ca="1" si="91"/>
        <v/>
      </c>
      <c r="BI80" s="21" t="str">
        <f t="shared" ca="1" si="91"/>
        <v/>
      </c>
      <c r="BJ80" s="22">
        <f t="shared" ca="1" si="65"/>
        <v>0</v>
      </c>
      <c r="BK80" s="21">
        <f t="shared" si="66"/>
        <v>2</v>
      </c>
      <c r="BL80" s="22">
        <f t="shared" ca="1" si="67"/>
        <v>2429</v>
      </c>
      <c r="BM80" s="22">
        <f t="shared" ca="1" si="68"/>
        <v>1215</v>
      </c>
      <c r="BN80" s="23">
        <f t="shared" ca="1" si="69"/>
        <v>1214</v>
      </c>
      <c r="BO80" s="24">
        <f t="shared" ca="1" si="70"/>
        <v>253</v>
      </c>
      <c r="BP80" s="51" t="str">
        <f>_xlfn.XLOOKUP(E80,[1]Validation!E:E,[1]Validation!F:F,"")</f>
        <v>EN11</v>
      </c>
      <c r="BQ80" s="51" t="str">
        <f>_xlfn.XLOOKUP(BP80,[1]Validation!F:F,[1]Validation!G:G,"")</f>
        <v>EN11 to EN22</v>
      </c>
      <c r="BR80" s="52" t="str">
        <f>VLOOKUP(G80,[1]Validation!$B$1:$C$9,2,0)</f>
        <v>B</v>
      </c>
      <c r="BS80" s="51">
        <f t="shared" ca="1" si="71"/>
        <v>50</v>
      </c>
      <c r="BT80" s="53">
        <f>_xlfn.XLOOKUP(B80,'[2]1. All Calls'!$R:$R,'[2]1. All Calls'!$A:$A,"",0)</f>
        <v>46049.831759259301</v>
      </c>
      <c r="BU80" s="51" t="str">
        <f>_xlfn.XLOOKUP(B80,'[2]1. All Calls'!$R:$R,'[2]1. All Calls'!$F:$F,"",0)</f>
        <v>CC-01954940</v>
      </c>
      <c r="BV80" s="51" t="str">
        <f>_xlfn.XLOOKUP(B80,'[2]1. All Calls'!$R:$R,'[2]1. All Calls'!$J:$J,"",0)</f>
        <v>Sales Call</v>
      </c>
      <c r="BW80" s="53" t="str">
        <f>_xlfn.XLOOKUP(B80,'[2]Sch Calls'!$R:$R,'[2]Sch Calls'!$A:$A,"",0)</f>
        <v/>
      </c>
      <c r="BX80" s="51" t="str">
        <f>_xlfn.XLOOKUP(B80,'[2]Sch Calls'!$R:$R,'[2]Sch Calls'!$B:$B,"",0)</f>
        <v/>
      </c>
      <c r="BY80" s="51" t="str">
        <f t="shared" si="54"/>
        <v>08-Jul-26</v>
      </c>
      <c r="BZ80" s="51" t="str">
        <f t="shared" si="54"/>
        <v>08-Jul-26</v>
      </c>
      <c r="CA80" s="51" t="str">
        <f t="shared" si="72"/>
        <v>11-Oct-26</v>
      </c>
      <c r="CB80" s="51" t="str">
        <f t="shared" si="73"/>
        <v>09-Jul-27</v>
      </c>
      <c r="CC80" s="51" t="str">
        <f t="shared" si="74"/>
        <v>09-Jan-28</v>
      </c>
      <c r="CD80" s="51" t="str">
        <f t="shared" si="75"/>
        <v>09-Jan-27</v>
      </c>
      <c r="CE80" s="51">
        <f t="shared" ca="1" si="55"/>
        <v>145</v>
      </c>
      <c r="CF80" s="51">
        <f t="shared" ca="1" si="55"/>
        <v>145</v>
      </c>
      <c r="CG80" s="51">
        <f t="shared" ca="1" si="76"/>
        <v>145</v>
      </c>
      <c r="CH80" s="51">
        <f t="shared" ca="1" si="77"/>
        <v>145</v>
      </c>
      <c r="CI80" s="51">
        <f t="shared" ca="1" si="78"/>
        <v>145</v>
      </c>
      <c r="CJ80" s="51">
        <f t="shared" ca="1" si="79"/>
        <v>145</v>
      </c>
      <c r="CK80" s="51">
        <f t="shared" ca="1" si="51"/>
        <v>290</v>
      </c>
      <c r="CL80" s="51">
        <f t="shared" ca="1" si="51"/>
        <v>290</v>
      </c>
      <c r="CM80" s="51">
        <f t="shared" ca="1" si="51"/>
        <v>290</v>
      </c>
      <c r="CN80" s="51">
        <f t="shared" ca="1" si="51"/>
        <v>290</v>
      </c>
      <c r="CO80" s="51">
        <f t="shared" ca="1" si="51"/>
        <v>290</v>
      </c>
      <c r="CP80" s="51">
        <f t="shared" ca="1" si="51"/>
        <v>290</v>
      </c>
      <c r="CQ80" s="51">
        <f t="shared" ca="1" si="52"/>
        <v>1675</v>
      </c>
      <c r="CR80" s="51">
        <f t="shared" ca="1" si="52"/>
        <v>1675</v>
      </c>
      <c r="CS80" s="51">
        <f t="shared" ca="1" si="52"/>
        <v>3675</v>
      </c>
      <c r="CT80" s="51">
        <f t="shared" ca="1" si="52"/>
        <v>3675</v>
      </c>
      <c r="CU80" s="51">
        <f t="shared" ca="1" si="52"/>
        <v>7675</v>
      </c>
      <c r="CV80" s="54">
        <f t="shared" ca="1" si="52"/>
        <v>3675</v>
      </c>
      <c r="CW80" s="25" t="s">
        <v>195</v>
      </c>
      <c r="CX80" s="55">
        <v>0.5</v>
      </c>
      <c r="CY80" s="55"/>
      <c r="CZ80" s="26">
        <v>0</v>
      </c>
      <c r="DA80" s="26">
        <v>0</v>
      </c>
      <c r="DB80" s="26">
        <v>0</v>
      </c>
      <c r="DC80" s="26">
        <v>0</v>
      </c>
      <c r="DD80" s="26">
        <v>0</v>
      </c>
      <c r="DE80" s="26">
        <v>0</v>
      </c>
      <c r="DF80" s="26">
        <v>0</v>
      </c>
      <c r="DG80" s="26">
        <v>0</v>
      </c>
      <c r="DH80" s="26">
        <v>0</v>
      </c>
      <c r="DI80" s="26">
        <v>0</v>
      </c>
      <c r="DJ80" s="26">
        <v>0</v>
      </c>
      <c r="DK80" s="26">
        <v>0</v>
      </c>
      <c r="DL80" s="27">
        <f t="shared" si="80"/>
        <v>46124.831759259301</v>
      </c>
      <c r="DM80" s="28">
        <f t="shared" ca="1" si="81"/>
        <v>1</v>
      </c>
      <c r="DN80" s="56">
        <f>_xlfn.XLOOKUP(B80,'[2]1. All Calls'!$R:$R,'[2]1. All Calls'!$A:$A,"",0)</f>
        <v>46049.831759259301</v>
      </c>
      <c r="DO80" s="57" t="str">
        <f ca="1">VLOOKUP(DM80,[1]Validation!$B$20:$C$25,2,0)</f>
        <v>Above 3 months</v>
      </c>
      <c r="DP80" s="58" t="str">
        <f>_xlfn.XLOOKUP(B80,'[1]Active AMCs- Dealer'!E:E,'[1]Active AMCs- Dealer'!L:L,"Not in AMC",0)</f>
        <v>Not in AMC</v>
      </c>
      <c r="DQ80" s="50" t="s">
        <v>238</v>
      </c>
      <c r="DR80" s="29" t="str">
        <f>_xlfn.XLOOKUP(B80,'[2]1. All Calls'!$R:$R,'[2]1. All Calls'!$F:$F,"",0)</f>
        <v>CC-01954940</v>
      </c>
      <c r="DS80" s="29" t="str">
        <f>_xlfn.XLOOKUP(B80,'[2]1. All Calls'!$R:$R,'[2]1. All Calls'!$AB:$AB,"",0)</f>
        <v>Sales call carried out for HMR update</v>
      </c>
      <c r="DT80" s="30">
        <f>_xlfn.XLOOKUP(DR80,'[2]1. All Calls'!$F:$F,'[2]1. All Calls'!$A:$A,"",0)</f>
        <v>46049.831759259301</v>
      </c>
      <c r="DU80" s="31">
        <f>_xlfn.XLOOKUP(DR80,'[2]1. All Calls'!$F:$F,'[2]1. All Calls'!$B:$B,"",0)</f>
        <v>2176</v>
      </c>
      <c r="DV80" s="31">
        <f>_xlfn.XLOOKUP(B80,[1]MDA_Assets!D:D,[1]MDA_Assets!N:N,"",0)</f>
        <v>1088</v>
      </c>
      <c r="DW80" s="31">
        <f>_xlfn.XLOOKUP(B80,[1]MDA_Assets!D:D,[1]MDA_Assets!O:O,"",0)</f>
        <v>1088</v>
      </c>
      <c r="DX80" s="32" t="str">
        <f>_xlfn.XLOOKUP(B80,[1]MDA_Assets!D:D,[1]MDA_Assets!Q:Q,"",0)</f>
        <v>XD</v>
      </c>
      <c r="DY80" s="33">
        <f>_xlfn.XLOOKUP(B80,[1]MDA_Assets!D:D,[1]MDA_Assets!R:R,"",0)</f>
        <v>46031</v>
      </c>
      <c r="DZ80" s="33">
        <f>_xlfn.XLOOKUP(B80,[1]MDA_Assets!D:D,[1]MDA_Assets!S:S,"",0)</f>
        <v>46031</v>
      </c>
      <c r="EA80" s="33">
        <f>_xlfn.XLOOKUP(B80,[1]MDA_Assets!D:D,[1]MDA_Assets!T:T,"",0)</f>
        <v>46031</v>
      </c>
      <c r="EB80" s="33">
        <f>_xlfn.XLOOKUP(B80,[1]MDA_Assets!D:D,[1]MDA_Assets!U:U,"",0)</f>
        <v>46031</v>
      </c>
      <c r="EC80" s="33">
        <f>_xlfn.XLOOKUP(B80,[1]MDA_Assets!D:D,[1]MDA_Assets!V:V,"",0)</f>
        <v>46031</v>
      </c>
      <c r="ED80" s="33">
        <f>_xlfn.XLOOKUP(B80,[1]MDA_Assets!D:D,[1]MDA_Assets!W:W,"",0)</f>
        <v>46031</v>
      </c>
      <c r="EE80" s="32" t="str">
        <f>_xlfn.XLOOKUP(B80,[1]MDA_Assets!D:D,[1]MDA_Assets!X:X,"",0)</f>
        <v>No</v>
      </c>
      <c r="EF80" s="33">
        <f>_xlfn.XLOOKUP(B80,[1]MDA_Assets!D:D,[1]MDA_Assets!Y:Y,"",0)</f>
        <v>0</v>
      </c>
      <c r="EG80" s="33">
        <f>_xlfn.XLOOKUP(B80,[1]MDA_Assets!D:D,[1]MDA_Assets!Z:Z,"",0)</f>
        <v>0</v>
      </c>
      <c r="EH80" s="33">
        <f>_xlfn.XLOOKUP(B80,[1]MDA_Assets!D:D,[1]MDA_Assets!AA:AA,"",0)</f>
        <v>0</v>
      </c>
      <c r="EI80" s="34">
        <f>_xlfn.XLOOKUP(B80,[1]MDA_Assets!D:D,[1]MDA_Assets!P:P,"",0)</f>
        <v>2</v>
      </c>
      <c r="EJ80" s="35" t="str">
        <f>_xlfn.XLOOKUP(B80,[1]MDA_Assets!D:D,[1]MDA_Assets!AB:AB,"",0)</f>
        <v>1965</v>
      </c>
      <c r="EK80" s="35" t="str">
        <f>_xlfn.XLOOKUP(B80,[1]MDA_Assets!D:D,[1]MDA_Assets!AC:AC,"",0)</f>
        <v>1965</v>
      </c>
      <c r="EL80" s="35" t="str">
        <f>_xlfn.XLOOKUP(B80,[1]MDA_Assets!D:D,[1]MDA_Assets!AD:AD,"",0)</f>
        <v>3965</v>
      </c>
      <c r="EM80" s="35" t="str">
        <f>_xlfn.XLOOKUP(B80,[1]MDA_Assets!D:D,[1]MDA_Assets!AE:AE,"",0)</f>
        <v>3965</v>
      </c>
      <c r="EN80" s="35" t="str">
        <f>_xlfn.XLOOKUP(B80,[1]MDA_Assets!D:D,[1]MDA_Assets!AF:AF,"",0)</f>
        <v>7965</v>
      </c>
      <c r="EO80" s="35" t="str">
        <f>_xlfn.XLOOKUP(B80,[1]MDA_Assets!D:D,[1]MDA_Assets!AG:AG,"",0)</f>
        <v>3965</v>
      </c>
      <c r="EP80" s="36">
        <f t="shared" si="56"/>
        <v>180</v>
      </c>
      <c r="EQ80" s="36">
        <f t="shared" si="56"/>
        <v>180</v>
      </c>
      <c r="ER80" s="36">
        <f t="shared" si="82"/>
        <v>365</v>
      </c>
      <c r="ES80" s="36">
        <f t="shared" si="83"/>
        <v>365</v>
      </c>
      <c r="ET80" s="36">
        <f t="shared" si="84"/>
        <v>730</v>
      </c>
      <c r="EU80" s="36">
        <f t="shared" si="85"/>
        <v>365</v>
      </c>
      <c r="EV80" s="36" t="str">
        <f t="shared" si="86"/>
        <v/>
      </c>
      <c r="EW80" s="36" t="str">
        <f t="shared" si="58"/>
        <v/>
      </c>
      <c r="EX80" s="36" t="str">
        <f t="shared" si="59"/>
        <v/>
      </c>
      <c r="EY80" s="36">
        <f t="shared" si="47"/>
        <v>5.81</v>
      </c>
      <c r="EZ80" s="36">
        <f t="shared" si="47"/>
        <v>5.81</v>
      </c>
      <c r="FA80" s="36">
        <f t="shared" si="47"/>
        <v>11.78</v>
      </c>
      <c r="FB80" s="36">
        <f t="shared" si="47"/>
        <v>11.78</v>
      </c>
      <c r="FC80" s="36">
        <f t="shared" si="47"/>
        <v>23.55</v>
      </c>
      <c r="FD80" s="36">
        <f t="shared" si="47"/>
        <v>11.78</v>
      </c>
      <c r="FE80" s="36" t="str">
        <f t="shared" si="93"/>
        <v/>
      </c>
      <c r="FF80" s="36" t="str">
        <f t="shared" si="93"/>
        <v/>
      </c>
      <c r="FG80" s="36" t="str">
        <f t="shared" si="93"/>
        <v/>
      </c>
      <c r="FH80" s="37" t="str" cm="1">
        <f t="array" ref="FH80">_xlfn.IFS(EY80="", "No Data", EY80&lt;0, "Negative/Future", EY80=0, "Zero Days", EY80&lt;=3, "&lt; 3 Months", EY80&lt;=6, "3 to 6 Months", EY80&lt;=9, "6 to 9 Months", EY80&lt;=12, "9 to 12 Months", EY80&lt;=15, "12 to 15 Months", EY80&lt;=18, "15 to 18 Months", EY80&lt;=24, "18 to 24 Months", EY80&gt;24, "&gt; 24 Months")</f>
        <v>3 to 6 Months</v>
      </c>
      <c r="FI80" s="37" t="str" cm="1">
        <f t="array" ref="FI80">_xlfn.IFS(EZ80="", "No Data", EZ80&lt;0, "Negative/Future", EZ80=0, "Zero Days", EZ80&lt;=3, "&lt; 3 Months", EZ80&lt;=6, "3 to 6 Months", EZ80&lt;=9, "6 to 9 Months", EZ80&lt;=12, "9 to 12 Months", EZ80&lt;=15, "12 to 15 Months", EZ80&lt;=18, "15 to 18 Months", EZ80&lt;=24, "18 to 24 Months", EZ80&gt;24, "&gt; 24 Months")</f>
        <v>3 to 6 Months</v>
      </c>
      <c r="FJ80" s="37" t="str" cm="1">
        <f t="array" ref="FJ80">_xlfn.IFS(FA80="", "No Data", FA80&lt;0, "Negative/Future", FA80=0, "Zero Days", FA80&lt;=3, "&lt; 3 Months", FA80&lt;=6, "3 to 6 Months", FA80&lt;=9, "6 to 9 Months", FA80&lt;=12, "9 to 12 Months", FA80&lt;=15, "12 to 15 Months", FA80&lt;=18, "15 to 18 Months", FA80&lt;=24, "18 to 24 Months", FA80&gt;24, "&gt; 24 Months")</f>
        <v>9 to 12 Months</v>
      </c>
      <c r="FK80" s="37" t="str" cm="1">
        <f t="array" ref="FK80">_xlfn.IFS(FB80="", "No Data", FB80&lt;0, "Negative/Future", FB80=0, "Zero Days", FB80&lt;=3, "&lt; 3 Months", FB80&lt;=6, "3 to 6 Months", FB80&lt;=9, "6 to 9 Months", FB80&lt;=12, "9 to 12 Months", FB80&lt;=15, "12 to 15 Months", FB80&lt;=18, "15 to 18 Months", FB80&lt;=24, "18 to 24 Months", FB80&gt;24, "&gt; 24 Months")</f>
        <v>9 to 12 Months</v>
      </c>
      <c r="FL80" s="37" t="str" cm="1">
        <f t="array" ref="FL80">_xlfn.IFS(FC80="", "No Data", FC80&lt;0, "Negative/Future", FC80=0, "Zero Days", FC80&lt;=3, "&lt; 3 Months", FC80&lt;=6, "3 to 6 Months", FC80&lt;=9, "6 to 9 Months", FC80&lt;=12, "9 to 12 Months", FC80&lt;=15, "12 to 15 Months", FC80&lt;=18, "15 to 18 Months", FC80&lt;=24, "18 to 24 Months", FC80&gt;24, "&gt; 24 Months")</f>
        <v>18 to 24 Months</v>
      </c>
      <c r="FM80" s="37" t="str" cm="1">
        <f t="array" ref="FM80">_xlfn.IFS(FD80="", "No Data", FD80&lt;0, "Negative/Future", FD80=0, "Zero Days", FD80&lt;=3, "&lt; 3 Months", FD80&lt;=6, "3 to 6 Months", FD80&lt;=9, "6 to 9 Months", FD80&lt;=12, "9 to 12 Months", FD80&lt;=15, "12 to 15 Months", FD80&lt;=18, "15 to 18 Months", FD80&lt;=24, "18 to 24 Months", FD80&gt;24, "&gt; 24 Months")</f>
        <v>9 to 12 Months</v>
      </c>
      <c r="FN80" s="37" t="str" cm="1">
        <f t="array" ref="FN80">_xlfn.IFS(FE80="", "No Data", FE80&lt;0, "Negative/Future", FE80=0, "Zero Days", FE80&lt;=3, "&lt; 3 Months", FE80&lt;=6, "3 to 6 Months", FE80&lt;=9, "6 to 9 Months", FE80&lt;=12, "9 to 12 Months", FE80&lt;=15, "12 to 15 Months", FE80&lt;=18, "15 to 18 Months", FE80&lt;=24, "18 to 24 Months", FE80&gt;24, "&gt; 24 Months")</f>
        <v>No Data</v>
      </c>
      <c r="FO80" s="37" t="str" cm="1">
        <f t="array" ref="FO80">_xlfn.IFS(FG80="", "No Data", FG80&lt;0, "Negative/Future", FG80=0, "Zero Days", FG80&lt;=3, "&lt; 3 Months", FG80&lt;=6, "3 to 6 Months", FG80&lt;=9, "6 to 9 Months", FG80&lt;=12, "9 to 12 Months", FG80&lt;=15, "12 to 15 Months", FG80&lt;=18, "15 to 18 Months", FG80&lt;=24, "18 to 24 Months", FG80&gt;24, "&gt; 24 Months")</f>
        <v>No Data</v>
      </c>
      <c r="FP80" s="37" t="str" cm="1">
        <f t="array" ref="FP80">_xlfn.IFS(FF80="", "No Data", FF80&lt;0, "Negative/Future", FF80=0, "Zero Days", FF80&lt;=3, "&lt; 3 Months", FF80&lt;=6, "3 to 6 Months", FF80&lt;=9, "6 to 9 Months", FF80&lt;=12, "9 to 12 Months", FF80&lt;=15, "12 to 15 Months", FF80&lt;=18, "15 to 18 Months", FF80&lt;=24, "18 to 24 Months", FF80&gt;24, "&gt; 24 Months")</f>
        <v>No Data</v>
      </c>
      <c r="FQ80" s="29" t="s">
        <v>619</v>
      </c>
      <c r="FR80" s="29">
        <v>8306527515</v>
      </c>
      <c r="FS80" s="38" t="str">
        <f>VLOOKUP(_xlfn.XLOOKUP(B80,[1]MDA_Assets!D:D,[1]MDA_Assets!I:I,"",0),[1]Validation!$B$1:$C$8,2,0)</f>
        <v>B</v>
      </c>
      <c r="FT80" s="38" t="s">
        <v>296</v>
      </c>
      <c r="FU80" s="31" t="str">
        <f>_xlfn.XLOOKUP(B80,[1]MDA_Assets!D:D,[1]MDA_Assets!X:X,"",0)</f>
        <v>No</v>
      </c>
      <c r="FV80" s="39">
        <v>0</v>
      </c>
      <c r="FW80" s="39">
        <v>0</v>
      </c>
      <c r="FX80" s="39">
        <v>0</v>
      </c>
      <c r="FY80" s="39">
        <v>9</v>
      </c>
      <c r="FZ80" s="40">
        <f t="shared" si="53"/>
        <v>46211</v>
      </c>
      <c r="GA80" s="40">
        <f t="shared" si="53"/>
        <v>46211</v>
      </c>
      <c r="GB80" s="40">
        <f t="shared" si="60"/>
        <v>46396</v>
      </c>
      <c r="GC80" s="40">
        <f t="shared" si="61"/>
        <v>46396</v>
      </c>
      <c r="GD80" s="40">
        <f t="shared" si="62"/>
        <v>46761</v>
      </c>
      <c r="GE80" s="40">
        <f t="shared" si="63"/>
        <v>46396</v>
      </c>
      <c r="GF80" s="40" t="str">
        <f t="shared" si="57"/>
        <v/>
      </c>
      <c r="GG80" s="40" t="str">
        <f t="shared" si="57"/>
        <v/>
      </c>
      <c r="GH80" s="40" t="str">
        <f t="shared" si="57"/>
        <v/>
      </c>
      <c r="GI80" s="39">
        <f t="shared" si="87"/>
        <v>0</v>
      </c>
      <c r="GJ80" s="39">
        <f t="shared" si="88"/>
        <v>0</v>
      </c>
      <c r="GK80" s="39">
        <f t="shared" si="89"/>
        <v>0</v>
      </c>
      <c r="GL80" s="39">
        <f t="shared" si="90"/>
        <v>6</v>
      </c>
    </row>
    <row r="81" spans="1:194" x14ac:dyDescent="0.25">
      <c r="A81" s="19">
        <v>86</v>
      </c>
      <c r="B81" s="43" t="s">
        <v>620</v>
      </c>
      <c r="C81" s="43" t="s">
        <v>186</v>
      </c>
      <c r="D81" s="43" t="s">
        <v>241</v>
      </c>
      <c r="E81" s="43" t="s">
        <v>394</v>
      </c>
      <c r="F81" s="43" t="s">
        <v>621</v>
      </c>
      <c r="G81" s="43" t="s">
        <v>225</v>
      </c>
      <c r="H81" s="43" t="s">
        <v>216</v>
      </c>
      <c r="I81" s="43" t="s">
        <v>192</v>
      </c>
      <c r="J81" s="44">
        <f t="shared" si="64"/>
        <v>45165.770833333336</v>
      </c>
      <c r="K81" s="44">
        <v>44801.770833333336</v>
      </c>
      <c r="L81" s="44">
        <v>44634</v>
      </c>
      <c r="M81" s="43" t="s">
        <v>2129</v>
      </c>
      <c r="N81" s="43" t="s">
        <v>2041</v>
      </c>
      <c r="O81" s="44">
        <v>46053.496863425928</v>
      </c>
      <c r="P81" s="43">
        <v>2627</v>
      </c>
      <c r="Q81" s="43">
        <v>709</v>
      </c>
      <c r="R81" s="43">
        <v>1918</v>
      </c>
      <c r="S81" s="43" t="s">
        <v>194</v>
      </c>
      <c r="T81" s="44">
        <v>45658.770833333336</v>
      </c>
      <c r="U81" s="44">
        <v>45658.770833333336</v>
      </c>
      <c r="V81" s="44">
        <v>45658.770833333336</v>
      </c>
      <c r="W81" s="44">
        <v>45658.770833333336</v>
      </c>
      <c r="X81" s="44">
        <v>45658.770833333336</v>
      </c>
      <c r="Y81" s="44">
        <v>45658.770833333336</v>
      </c>
      <c r="Z81" s="43" t="s">
        <v>199</v>
      </c>
      <c r="AA81" s="43"/>
      <c r="AB81" s="43"/>
      <c r="AC81" s="43"/>
      <c r="AD81" s="43"/>
      <c r="AE81" s="43">
        <v>1</v>
      </c>
      <c r="AF81" s="43" t="s">
        <v>2130</v>
      </c>
      <c r="AG81" s="43" t="s">
        <v>2130</v>
      </c>
      <c r="AH81" s="43" t="s">
        <v>1537</v>
      </c>
      <c r="AI81" s="43" t="s">
        <v>2131</v>
      </c>
      <c r="AJ81" s="43" t="s">
        <v>2132</v>
      </c>
      <c r="AK81" s="43" t="s">
        <v>2131</v>
      </c>
      <c r="AL81" s="46">
        <v>46023</v>
      </c>
      <c r="AM81" s="46">
        <v>45838</v>
      </c>
      <c r="AN81" s="47">
        <v>46388</v>
      </c>
      <c r="AO81" s="47">
        <v>46388</v>
      </c>
      <c r="AP81" s="47">
        <v>46388</v>
      </c>
      <c r="AQ81" s="46">
        <v>46023</v>
      </c>
      <c r="AR81" s="48"/>
      <c r="AS81" s="48"/>
      <c r="AT81" s="48"/>
      <c r="AU81" s="43">
        <v>1</v>
      </c>
      <c r="AV81" s="43">
        <v>0</v>
      </c>
      <c r="AW81" s="43">
        <v>0</v>
      </c>
      <c r="AX81" s="51" t="s">
        <v>623</v>
      </c>
      <c r="AY81" s="51" t="s">
        <v>211</v>
      </c>
      <c r="AZ81" s="51" t="s">
        <v>198</v>
      </c>
      <c r="BA81" s="20">
        <f t="shared" ca="1" si="92"/>
        <v>1</v>
      </c>
      <c r="BB81" s="20">
        <f t="shared" ca="1" si="92"/>
        <v>1</v>
      </c>
      <c r="BC81" s="20">
        <f t="shared" ca="1" si="92"/>
        <v>0</v>
      </c>
      <c r="BD81" s="20">
        <f t="shared" ca="1" si="92"/>
        <v>0</v>
      </c>
      <c r="BE81" s="20">
        <f t="shared" ca="1" si="92"/>
        <v>0</v>
      </c>
      <c r="BF81" s="20">
        <f t="shared" ca="1" si="92"/>
        <v>1</v>
      </c>
      <c r="BG81" s="21" t="str">
        <f t="shared" ca="1" si="91"/>
        <v/>
      </c>
      <c r="BH81" s="21" t="str">
        <f t="shared" ca="1" si="91"/>
        <v/>
      </c>
      <c r="BI81" s="21" t="str">
        <f t="shared" ca="1" si="91"/>
        <v/>
      </c>
      <c r="BJ81" s="22">
        <f t="shared" ca="1" si="65"/>
        <v>3</v>
      </c>
      <c r="BK81" s="21">
        <f t="shared" si="66"/>
        <v>1</v>
      </c>
      <c r="BL81" s="22">
        <f t="shared" ca="1" si="67"/>
        <v>2750</v>
      </c>
      <c r="BM81" s="22">
        <f t="shared" ca="1" si="68"/>
        <v>743</v>
      </c>
      <c r="BN81" s="23">
        <f t="shared" ca="1" si="69"/>
        <v>2007</v>
      </c>
      <c r="BO81" s="24">
        <f t="shared" ca="1" si="70"/>
        <v>123</v>
      </c>
      <c r="BP81" s="51" t="str">
        <f>_xlfn.XLOOKUP(E81,[1]Validation!E:E,[1]Validation!F:F,"")</f>
        <v>EG45</v>
      </c>
      <c r="BQ81" s="51" t="str">
        <f>_xlfn.XLOOKUP(BP81,[1]Validation!F:F,[1]Validation!G:G,"")</f>
        <v>EG30 to EG45</v>
      </c>
      <c r="BR81" s="52" t="str">
        <f>VLOOKUP(G81,[1]Validation!$B$1:$C$9,2,0)</f>
        <v>C</v>
      </c>
      <c r="BS81" s="51">
        <f t="shared" ca="1" si="71"/>
        <v>45</v>
      </c>
      <c r="BT81" s="53">
        <f>_xlfn.XLOOKUP(B81,'[2]1. All Calls'!$R:$R,'[2]1. All Calls'!$A:$A,"",0)</f>
        <v>46053.725578703699</v>
      </c>
      <c r="BU81" s="51" t="str">
        <f>_xlfn.XLOOKUP(B81,'[2]1. All Calls'!$R:$R,'[2]1. All Calls'!$F:$F,"",0)</f>
        <v>CC-01960619</v>
      </c>
      <c r="BV81" s="51" t="str">
        <f>_xlfn.XLOOKUP(B81,'[2]1. All Calls'!$R:$R,'[2]1. All Calls'!$J:$J,"",0)</f>
        <v>Sales Call</v>
      </c>
      <c r="BW81" s="53" t="str">
        <f>_xlfn.XLOOKUP(B81,'[2]Sch Calls'!$R:$R,'[2]Sch Calls'!$A:$A,"",0)</f>
        <v/>
      </c>
      <c r="BX81" s="51" t="str">
        <f>_xlfn.XLOOKUP(B81,'[2]Sch Calls'!$R:$R,'[2]Sch Calls'!$B:$B,"",0)</f>
        <v/>
      </c>
      <c r="BY81" s="51" t="str">
        <f t="shared" si="54"/>
        <v>01-Jul-25</v>
      </c>
      <c r="BZ81" s="51" t="str">
        <f t="shared" si="54"/>
        <v>01-Jul-25</v>
      </c>
      <c r="CA81" s="51" t="str">
        <f t="shared" si="72"/>
        <v>04-Oct-25</v>
      </c>
      <c r="CB81" s="51" t="str">
        <f t="shared" si="73"/>
        <v>02-Jul-26</v>
      </c>
      <c r="CC81" s="51" t="str">
        <f t="shared" si="74"/>
        <v>02-Jan-27</v>
      </c>
      <c r="CD81" s="51" t="str">
        <f t="shared" si="75"/>
        <v>02-Jan-26</v>
      </c>
      <c r="CE81" s="51">
        <f t="shared" ca="1" si="55"/>
        <v>517</v>
      </c>
      <c r="CF81" s="51">
        <f t="shared" ca="1" si="55"/>
        <v>517</v>
      </c>
      <c r="CG81" s="51">
        <f t="shared" ca="1" si="76"/>
        <v>517</v>
      </c>
      <c r="CH81" s="51">
        <f t="shared" ca="1" si="77"/>
        <v>517</v>
      </c>
      <c r="CI81" s="51">
        <f t="shared" ca="1" si="78"/>
        <v>517</v>
      </c>
      <c r="CJ81" s="51">
        <f t="shared" ca="1" si="79"/>
        <v>517</v>
      </c>
      <c r="CK81" s="51">
        <f t="shared" ca="1" si="51"/>
        <v>517</v>
      </c>
      <c r="CL81" s="51">
        <f t="shared" ca="1" si="51"/>
        <v>517</v>
      </c>
      <c r="CM81" s="51">
        <f t="shared" ca="1" si="51"/>
        <v>517</v>
      </c>
      <c r="CN81" s="51">
        <f t="shared" ca="1" si="51"/>
        <v>517</v>
      </c>
      <c r="CO81" s="51">
        <f t="shared" ca="1" si="51"/>
        <v>517</v>
      </c>
      <c r="CP81" s="51">
        <f t="shared" ca="1" si="51"/>
        <v>517</v>
      </c>
      <c r="CQ81" s="51">
        <f t="shared" ca="1" si="52"/>
        <v>1755</v>
      </c>
      <c r="CR81" s="51">
        <f t="shared" ca="1" si="52"/>
        <v>1755</v>
      </c>
      <c r="CS81" s="51">
        <f t="shared" ca="1" si="52"/>
        <v>2977</v>
      </c>
      <c r="CT81" s="51">
        <f t="shared" ca="1" si="52"/>
        <v>2862</v>
      </c>
      <c r="CU81" s="51">
        <f t="shared" ca="1" si="52"/>
        <v>4862</v>
      </c>
      <c r="CV81" s="54">
        <f t="shared" ca="1" si="52"/>
        <v>2862</v>
      </c>
      <c r="CW81" s="25" t="s">
        <v>195</v>
      </c>
      <c r="CX81" s="55">
        <v>0.27</v>
      </c>
      <c r="CY81" s="55"/>
      <c r="CZ81" s="26">
        <v>0</v>
      </c>
      <c r="DA81" s="26">
        <v>0</v>
      </c>
      <c r="DB81" s="26">
        <v>0</v>
      </c>
      <c r="DC81" s="26">
        <v>0</v>
      </c>
      <c r="DD81" s="26">
        <v>0</v>
      </c>
      <c r="DE81" s="26">
        <v>0</v>
      </c>
      <c r="DF81" s="26">
        <v>0</v>
      </c>
      <c r="DG81" s="26">
        <v>0</v>
      </c>
      <c r="DH81" s="26">
        <v>0</v>
      </c>
      <c r="DI81" s="26">
        <v>0</v>
      </c>
      <c r="DJ81" s="26">
        <v>0</v>
      </c>
      <c r="DK81" s="26">
        <v>0</v>
      </c>
      <c r="DL81" s="27">
        <f t="shared" si="80"/>
        <v>46128.725578703699</v>
      </c>
      <c r="DM81" s="28">
        <f t="shared" ca="1" si="81"/>
        <v>1</v>
      </c>
      <c r="DN81" s="56">
        <f>_xlfn.XLOOKUP(B81,'[2]1. All Calls'!$R:$R,'[2]1. All Calls'!$A:$A,"",0)</f>
        <v>46053.725578703699</v>
      </c>
      <c r="DO81" s="57" t="str">
        <f ca="1">VLOOKUP(DM81,[1]Validation!$B$20:$C$25,2,0)</f>
        <v>Above 3 months</v>
      </c>
      <c r="DP81" s="58" t="str">
        <f>_xlfn.XLOOKUP(B81,'[1]Active AMCs- Dealer'!E:E,'[1]Active AMCs- Dealer'!L:L,"Not in AMC",0)</f>
        <v>Not in AMC</v>
      </c>
      <c r="DQ81" s="50" t="s">
        <v>238</v>
      </c>
      <c r="DR81" s="29" t="str">
        <f>_xlfn.XLOOKUP(B81,'[2]1. All Calls'!$R:$R,'[2]1. All Calls'!$F:$F,"",0)</f>
        <v>CC-01960619</v>
      </c>
      <c r="DS81" s="29" t="str">
        <f>_xlfn.XLOOKUP(B81,'[2]1. All Calls'!$R:$R,'[2]1. All Calls'!$AB:$AB,"",0)</f>
        <v>Sales call carried out fot HMR update</v>
      </c>
      <c r="DT81" s="30">
        <f>_xlfn.XLOOKUP(DR81,'[2]1. All Calls'!$F:$F,'[2]1. All Calls'!$A:$A,"",0)</f>
        <v>46053.725578703699</v>
      </c>
      <c r="DU81" s="31">
        <f>_xlfn.XLOOKUP(DR81,'[2]1. All Calls'!$F:$F,'[2]1. All Calls'!$B:$B,"",0)</f>
        <v>2627</v>
      </c>
      <c r="DV81" s="31">
        <f>_xlfn.XLOOKUP(B81,[1]MDA_Assets!D:D,[1]MDA_Assets!N:N,"",0)</f>
        <v>709</v>
      </c>
      <c r="DW81" s="31">
        <f>_xlfn.XLOOKUP(B81,[1]MDA_Assets!D:D,[1]MDA_Assets!O:O,"",0)</f>
        <v>1918</v>
      </c>
      <c r="DX81" s="32" t="str">
        <f>_xlfn.XLOOKUP(B81,[1]MDA_Assets!D:D,[1]MDA_Assets!Q:Q,"",0)</f>
        <v>Synthetic</v>
      </c>
      <c r="DY81" s="33">
        <f>_xlfn.XLOOKUP(B81,[1]MDA_Assets!D:D,[1]MDA_Assets!R:R,"",0)</f>
        <v>45659</v>
      </c>
      <c r="DZ81" s="33">
        <f>_xlfn.XLOOKUP(B81,[1]MDA_Assets!D:D,[1]MDA_Assets!S:S,"",0)</f>
        <v>45659</v>
      </c>
      <c r="EA81" s="33">
        <f>_xlfn.XLOOKUP(B81,[1]MDA_Assets!D:D,[1]MDA_Assets!T:T,"",0)</f>
        <v>45659</v>
      </c>
      <c r="EB81" s="33">
        <f>_xlfn.XLOOKUP(B81,[1]MDA_Assets!D:D,[1]MDA_Assets!U:U,"",0)</f>
        <v>45659</v>
      </c>
      <c r="EC81" s="33">
        <f>_xlfn.XLOOKUP(B81,[1]MDA_Assets!D:D,[1]MDA_Assets!V:V,"",0)</f>
        <v>45659</v>
      </c>
      <c r="ED81" s="33">
        <f>_xlfn.XLOOKUP(B81,[1]MDA_Assets!D:D,[1]MDA_Assets!W:W,"",0)</f>
        <v>45659</v>
      </c>
      <c r="EE81" s="32" t="str">
        <f>_xlfn.XLOOKUP(B81,[1]MDA_Assets!D:D,[1]MDA_Assets!X:X,"",0)</f>
        <v>Yes</v>
      </c>
      <c r="EF81" s="33">
        <f>_xlfn.XLOOKUP(B81,[1]MDA_Assets!D:D,[1]MDA_Assets!Y:Y,"",0)</f>
        <v>0</v>
      </c>
      <c r="EG81" s="33">
        <f>_xlfn.XLOOKUP(B81,[1]MDA_Assets!D:D,[1]MDA_Assets!Z:Z,"",0)</f>
        <v>0</v>
      </c>
      <c r="EH81" s="33">
        <f>_xlfn.XLOOKUP(B81,[1]MDA_Assets!D:D,[1]MDA_Assets!AA:AA,"",0)</f>
        <v>0</v>
      </c>
      <c r="EI81" s="34">
        <f>_xlfn.XLOOKUP(B81,[1]MDA_Assets!D:D,[1]MDA_Assets!P:P,"",0)</f>
        <v>1</v>
      </c>
      <c r="EJ81" s="35" t="str">
        <f>_xlfn.XLOOKUP(B81,[1]MDA_Assets!D:D,[1]MDA_Assets!AB:AB,"",0)</f>
        <v>2272</v>
      </c>
      <c r="EK81" s="35" t="str">
        <f>_xlfn.XLOOKUP(B81,[1]MDA_Assets!D:D,[1]MDA_Assets!AC:AC,"",0)</f>
        <v>2272</v>
      </c>
      <c r="EL81" s="35" t="str">
        <f>_xlfn.XLOOKUP(B81,[1]MDA_Assets!D:D,[1]MDA_Assets!AD:AD,"",0)</f>
        <v>3494</v>
      </c>
      <c r="EM81" s="35" t="str">
        <f>_xlfn.XLOOKUP(B81,[1]MDA_Assets!D:D,[1]MDA_Assets!AE:AE,"",0)</f>
        <v>3379</v>
      </c>
      <c r="EN81" s="35" t="str">
        <f>_xlfn.XLOOKUP(B81,[1]MDA_Assets!D:D,[1]MDA_Assets!AF:AF,"",0)</f>
        <v>5379</v>
      </c>
      <c r="EO81" s="35" t="str">
        <f>_xlfn.XLOOKUP(B81,[1]MDA_Assets!D:D,[1]MDA_Assets!AG:AG,"",0)</f>
        <v>3379</v>
      </c>
      <c r="EP81" s="36">
        <f t="shared" si="56"/>
        <v>365</v>
      </c>
      <c r="EQ81" s="36">
        <f t="shared" si="56"/>
        <v>180</v>
      </c>
      <c r="ER81" s="36">
        <f t="shared" si="82"/>
        <v>730</v>
      </c>
      <c r="ES81" s="36">
        <f t="shared" si="83"/>
        <v>730</v>
      </c>
      <c r="ET81" s="36">
        <f t="shared" si="84"/>
        <v>730</v>
      </c>
      <c r="EU81" s="36">
        <f t="shared" si="85"/>
        <v>365</v>
      </c>
      <c r="EV81" s="36" t="str">
        <f t="shared" si="86"/>
        <v/>
      </c>
      <c r="EW81" s="36" t="str">
        <f t="shared" si="58"/>
        <v/>
      </c>
      <c r="EX81" s="36" t="str">
        <f t="shared" si="59"/>
        <v/>
      </c>
      <c r="EY81" s="36">
        <f t="shared" si="47"/>
        <v>11.78</v>
      </c>
      <c r="EZ81" s="36">
        <f t="shared" si="47"/>
        <v>5.81</v>
      </c>
      <c r="FA81" s="36">
        <f t="shared" si="47"/>
        <v>23.55</v>
      </c>
      <c r="FB81" s="36">
        <f t="shared" si="47"/>
        <v>23.55</v>
      </c>
      <c r="FC81" s="36">
        <f t="shared" si="47"/>
        <v>23.55</v>
      </c>
      <c r="FD81" s="36">
        <f t="shared" si="47"/>
        <v>11.78</v>
      </c>
      <c r="FE81" s="36" t="str">
        <f t="shared" si="93"/>
        <v/>
      </c>
      <c r="FF81" s="36" t="str">
        <f t="shared" si="93"/>
        <v/>
      </c>
      <c r="FG81" s="36" t="str">
        <f t="shared" si="93"/>
        <v/>
      </c>
      <c r="FH81" s="37" t="str" cm="1">
        <f t="array" ref="FH81">_xlfn.IFS(EY81="", "No Data", EY81&lt;0, "Negative/Future", EY81=0, "Zero Days", EY81&lt;=3, "&lt; 3 Months", EY81&lt;=6, "3 to 6 Months", EY81&lt;=9, "6 to 9 Months", EY81&lt;=12, "9 to 12 Months", EY81&lt;=15, "12 to 15 Months", EY81&lt;=18, "15 to 18 Months", EY81&lt;=24, "18 to 24 Months", EY81&gt;24, "&gt; 24 Months")</f>
        <v>9 to 12 Months</v>
      </c>
      <c r="FI81" s="37" t="str" cm="1">
        <f t="array" ref="FI81">_xlfn.IFS(EZ81="", "No Data", EZ81&lt;0, "Negative/Future", EZ81=0, "Zero Days", EZ81&lt;=3, "&lt; 3 Months", EZ81&lt;=6, "3 to 6 Months", EZ81&lt;=9, "6 to 9 Months", EZ81&lt;=12, "9 to 12 Months", EZ81&lt;=15, "12 to 15 Months", EZ81&lt;=18, "15 to 18 Months", EZ81&lt;=24, "18 to 24 Months", EZ81&gt;24, "&gt; 24 Months")</f>
        <v>3 to 6 Months</v>
      </c>
      <c r="FJ81" s="37" t="str" cm="1">
        <f t="array" ref="FJ81">_xlfn.IFS(FA81="", "No Data", FA81&lt;0, "Negative/Future", FA81=0, "Zero Days", FA81&lt;=3, "&lt; 3 Months", FA81&lt;=6, "3 to 6 Months", FA81&lt;=9, "6 to 9 Months", FA81&lt;=12, "9 to 12 Months", FA81&lt;=15, "12 to 15 Months", FA81&lt;=18, "15 to 18 Months", FA81&lt;=24, "18 to 24 Months", FA81&gt;24, "&gt; 24 Months")</f>
        <v>18 to 24 Months</v>
      </c>
      <c r="FK81" s="37" t="str" cm="1">
        <f t="array" ref="FK81">_xlfn.IFS(FB81="", "No Data", FB81&lt;0, "Negative/Future", FB81=0, "Zero Days", FB81&lt;=3, "&lt; 3 Months", FB81&lt;=6, "3 to 6 Months", FB81&lt;=9, "6 to 9 Months", FB81&lt;=12, "9 to 12 Months", FB81&lt;=15, "12 to 15 Months", FB81&lt;=18, "15 to 18 Months", FB81&lt;=24, "18 to 24 Months", FB81&gt;24, "&gt; 24 Months")</f>
        <v>18 to 24 Months</v>
      </c>
      <c r="FL81" s="37" t="str" cm="1">
        <f t="array" ref="FL81">_xlfn.IFS(FC81="", "No Data", FC81&lt;0, "Negative/Future", FC81=0, "Zero Days", FC81&lt;=3, "&lt; 3 Months", FC81&lt;=6, "3 to 6 Months", FC81&lt;=9, "6 to 9 Months", FC81&lt;=12, "9 to 12 Months", FC81&lt;=15, "12 to 15 Months", FC81&lt;=18, "15 to 18 Months", FC81&lt;=24, "18 to 24 Months", FC81&gt;24, "&gt; 24 Months")</f>
        <v>18 to 24 Months</v>
      </c>
      <c r="FM81" s="37" t="str" cm="1">
        <f t="array" ref="FM81">_xlfn.IFS(FD81="", "No Data", FD81&lt;0, "Negative/Future", FD81=0, "Zero Days", FD81&lt;=3, "&lt; 3 Months", FD81&lt;=6, "3 to 6 Months", FD81&lt;=9, "6 to 9 Months", FD81&lt;=12, "9 to 12 Months", FD81&lt;=15, "12 to 15 Months", FD81&lt;=18, "15 to 18 Months", FD81&lt;=24, "18 to 24 Months", FD81&gt;24, "&gt; 24 Months")</f>
        <v>9 to 12 Months</v>
      </c>
      <c r="FN81" s="37" t="str" cm="1">
        <f t="array" ref="FN81">_xlfn.IFS(FE81="", "No Data", FE81&lt;0, "Negative/Future", FE81=0, "Zero Days", FE81&lt;=3, "&lt; 3 Months", FE81&lt;=6, "3 to 6 Months", FE81&lt;=9, "6 to 9 Months", FE81&lt;=12, "9 to 12 Months", FE81&lt;=15, "12 to 15 Months", FE81&lt;=18, "15 to 18 Months", FE81&lt;=24, "18 to 24 Months", FE81&gt;24, "&gt; 24 Months")</f>
        <v>No Data</v>
      </c>
      <c r="FO81" s="37" t="str" cm="1">
        <f t="array" ref="FO81">_xlfn.IFS(FG81="", "No Data", FG81&lt;0, "Negative/Future", FG81=0, "Zero Days", FG81&lt;=3, "&lt; 3 Months", FG81&lt;=6, "3 to 6 Months", FG81&lt;=9, "6 to 9 Months", FG81&lt;=12, "9 to 12 Months", FG81&lt;=15, "12 to 15 Months", FG81&lt;=18, "15 to 18 Months", FG81&lt;=24, "18 to 24 Months", FG81&gt;24, "&gt; 24 Months")</f>
        <v>No Data</v>
      </c>
      <c r="FP81" s="37" t="str" cm="1">
        <f t="array" ref="FP81">_xlfn.IFS(FF81="", "No Data", FF81&lt;0, "Negative/Future", FF81=0, "Zero Days", FF81&lt;=3, "&lt; 3 Months", FF81&lt;=6, "3 to 6 Months", FF81&lt;=9, "6 to 9 Months", FF81&lt;=12, "9 to 12 Months", FF81&lt;=15, "12 to 15 Months", FF81&lt;=18, "15 to 18 Months", FF81&lt;=24, "18 to 24 Months", FF81&gt;24, "&gt; 24 Months")</f>
        <v>No Data</v>
      </c>
      <c r="FQ81" s="29" t="s">
        <v>624</v>
      </c>
      <c r="FR81" s="29">
        <v>9714426461</v>
      </c>
      <c r="FS81" s="38" t="str">
        <f>VLOOKUP(_xlfn.XLOOKUP(B81,[1]MDA_Assets!D:D,[1]MDA_Assets!I:I,"",0),[1]Validation!$B$1:$C$8,2,0)</f>
        <v>C</v>
      </c>
      <c r="FT81" s="38" t="s">
        <v>202</v>
      </c>
      <c r="FU81" s="31" t="str">
        <f>_xlfn.XLOOKUP(B81,[1]MDA_Assets!D:D,[1]MDA_Assets!X:X,"",0)</f>
        <v>Yes</v>
      </c>
      <c r="FV81" s="39">
        <v>3</v>
      </c>
      <c r="FW81" s="39">
        <v>0</v>
      </c>
      <c r="FX81" s="39">
        <v>0</v>
      </c>
      <c r="FY81" s="39">
        <v>6</v>
      </c>
      <c r="FZ81" s="40">
        <f t="shared" si="53"/>
        <v>46024</v>
      </c>
      <c r="GA81" s="40">
        <f t="shared" si="53"/>
        <v>45839</v>
      </c>
      <c r="GB81" s="40">
        <f t="shared" si="60"/>
        <v>46389</v>
      </c>
      <c r="GC81" s="40">
        <f t="shared" si="61"/>
        <v>46389</v>
      </c>
      <c r="GD81" s="40">
        <f t="shared" si="62"/>
        <v>46389</v>
      </c>
      <c r="GE81" s="40">
        <f t="shared" si="63"/>
        <v>46024</v>
      </c>
      <c r="GF81" s="40" t="str">
        <f t="shared" si="57"/>
        <v/>
      </c>
      <c r="GG81" s="40" t="str">
        <f t="shared" si="57"/>
        <v/>
      </c>
      <c r="GH81" s="40" t="str">
        <f t="shared" si="57"/>
        <v/>
      </c>
      <c r="GI81" s="39">
        <f t="shared" si="87"/>
        <v>1</v>
      </c>
      <c r="GJ81" s="39">
        <f t="shared" si="88"/>
        <v>2</v>
      </c>
      <c r="GK81" s="39">
        <f t="shared" si="89"/>
        <v>0</v>
      </c>
      <c r="GL81" s="39">
        <f t="shared" si="90"/>
        <v>3</v>
      </c>
    </row>
    <row r="82" spans="1:194" x14ac:dyDescent="0.25">
      <c r="A82" s="19">
        <v>87</v>
      </c>
      <c r="B82" s="43" t="s">
        <v>625</v>
      </c>
      <c r="C82" s="43" t="s">
        <v>186</v>
      </c>
      <c r="D82" s="43" t="s">
        <v>241</v>
      </c>
      <c r="E82" s="43" t="s">
        <v>626</v>
      </c>
      <c r="F82" s="43" t="s">
        <v>627</v>
      </c>
      <c r="G82" s="43" t="s">
        <v>243</v>
      </c>
      <c r="H82" s="43" t="s">
        <v>329</v>
      </c>
      <c r="I82" s="43" t="s">
        <v>192</v>
      </c>
      <c r="J82" s="44">
        <f t="shared" si="64"/>
        <v>44180.354166666664</v>
      </c>
      <c r="K82" s="44">
        <v>43816.354166666664</v>
      </c>
      <c r="L82" s="44">
        <v>43671</v>
      </c>
      <c r="M82" s="43" t="s">
        <v>2758</v>
      </c>
      <c r="N82" s="43" t="s">
        <v>2759</v>
      </c>
      <c r="O82" s="44">
        <v>46114.358275462961</v>
      </c>
      <c r="P82" s="43">
        <v>36675</v>
      </c>
      <c r="Q82" s="43">
        <v>23663</v>
      </c>
      <c r="R82" s="43">
        <v>13012</v>
      </c>
      <c r="S82" s="43" t="s">
        <v>194</v>
      </c>
      <c r="T82" s="44">
        <v>46113.770833333336</v>
      </c>
      <c r="U82" s="44">
        <v>46069.770833333336</v>
      </c>
      <c r="V82" s="44">
        <v>46069.770833333336</v>
      </c>
      <c r="W82" s="44">
        <v>46113.770833333336</v>
      </c>
      <c r="X82" s="44">
        <v>46113.770833333336</v>
      </c>
      <c r="Y82" s="44">
        <v>45791.770833333336</v>
      </c>
      <c r="Z82" s="43"/>
      <c r="AA82" s="43"/>
      <c r="AB82" s="44">
        <v>46069.770833333336</v>
      </c>
      <c r="AC82" s="44">
        <v>46069.770833333336</v>
      </c>
      <c r="AD82" s="44">
        <v>46069.770833333336</v>
      </c>
      <c r="AE82" s="43">
        <v>10</v>
      </c>
      <c r="AF82" s="43" t="s">
        <v>2760</v>
      </c>
      <c r="AG82" s="43" t="s">
        <v>2760</v>
      </c>
      <c r="AH82" s="43" t="s">
        <v>287</v>
      </c>
      <c r="AI82" s="43" t="s">
        <v>287</v>
      </c>
      <c r="AJ82" s="43" t="s">
        <v>2761</v>
      </c>
      <c r="AK82" s="43" t="s">
        <v>285</v>
      </c>
      <c r="AL82" s="47">
        <v>46220</v>
      </c>
      <c r="AM82" s="47">
        <v>46220</v>
      </c>
      <c r="AN82" s="47">
        <v>46714</v>
      </c>
      <c r="AO82" s="47">
        <v>46714</v>
      </c>
      <c r="AP82" s="47">
        <v>46305</v>
      </c>
      <c r="AQ82" s="47">
        <v>46478</v>
      </c>
      <c r="AR82" s="47">
        <v>46434</v>
      </c>
      <c r="AS82" s="47">
        <v>46434</v>
      </c>
      <c r="AT82" s="47">
        <v>46434</v>
      </c>
      <c r="AU82" s="43">
        <v>0</v>
      </c>
      <c r="AV82" s="43">
        <v>0</v>
      </c>
      <c r="AW82" s="43">
        <v>0</v>
      </c>
      <c r="AX82" s="51" t="s">
        <v>211</v>
      </c>
      <c r="AY82" s="51" t="s">
        <v>211</v>
      </c>
      <c r="AZ82" s="51" t="s">
        <v>198</v>
      </c>
      <c r="BA82" s="20">
        <f t="shared" ca="1" si="92"/>
        <v>0</v>
      </c>
      <c r="BB82" s="20">
        <f t="shared" ca="1" si="92"/>
        <v>0</v>
      </c>
      <c r="BC82" s="20">
        <f t="shared" ca="1" si="92"/>
        <v>0</v>
      </c>
      <c r="BD82" s="20">
        <f t="shared" ca="1" si="92"/>
        <v>0</v>
      </c>
      <c r="BE82" s="20">
        <f t="shared" ca="1" si="92"/>
        <v>0</v>
      </c>
      <c r="BF82" s="20">
        <f t="shared" ca="1" si="92"/>
        <v>0</v>
      </c>
      <c r="BG82" s="21">
        <f t="shared" ca="1" si="91"/>
        <v>0</v>
      </c>
      <c r="BH82" s="21">
        <f t="shared" ca="1" si="91"/>
        <v>0</v>
      </c>
      <c r="BI82" s="21">
        <f t="shared" ca="1" si="91"/>
        <v>0</v>
      </c>
      <c r="BJ82" s="22">
        <f t="shared" ca="1" si="65"/>
        <v>0</v>
      </c>
      <c r="BK82" s="21">
        <f t="shared" si="66"/>
        <v>12</v>
      </c>
      <c r="BL82" s="22">
        <f t="shared" ca="1" si="67"/>
        <v>37415</v>
      </c>
      <c r="BM82" s="22">
        <f t="shared" ca="1" si="68"/>
        <v>24320</v>
      </c>
      <c r="BN82" s="23">
        <f t="shared" ca="1" si="69"/>
        <v>13095</v>
      </c>
      <c r="BO82" s="24">
        <f t="shared" ca="1" si="70"/>
        <v>740</v>
      </c>
      <c r="BP82" s="51" t="str">
        <f>_xlfn.XLOOKUP(E82,[1]Validation!E:E,[1]Validation!F:F,"")</f>
        <v>EG30</v>
      </c>
      <c r="BQ82" s="51" t="str">
        <f>_xlfn.XLOOKUP(BP82,[1]Validation!F:F,[1]Validation!G:G,"")</f>
        <v>EG30 to EG45</v>
      </c>
      <c r="BR82" s="52" t="str">
        <f>VLOOKUP(G82,[1]Validation!$B$1:$C$9,2,0)</f>
        <v>A</v>
      </c>
      <c r="BS82" s="51">
        <f t="shared" ca="1" si="71"/>
        <v>78</v>
      </c>
      <c r="BT82" s="53">
        <f>_xlfn.XLOOKUP(B82,'[2]1. All Calls'!$R:$R,'[2]1. All Calls'!$A:$A,"",0)</f>
        <v>46114.565405092602</v>
      </c>
      <c r="BU82" s="51" t="str">
        <f>_xlfn.XLOOKUP(B82,'[2]1. All Calls'!$R:$R,'[2]1. All Calls'!$F:$F,"",0)</f>
        <v>CC-02033092</v>
      </c>
      <c r="BV82" s="51" t="str">
        <f>_xlfn.XLOOKUP(B82,'[2]1. All Calls'!$R:$R,'[2]1. All Calls'!$J:$J,"",0)</f>
        <v>Schedule Service</v>
      </c>
      <c r="BW82" s="53">
        <f>_xlfn.XLOOKUP(B82,'[2]Sch Calls'!$R:$R,'[2]Sch Calls'!$A:$A,"",0)</f>
        <v>46114.565405092602</v>
      </c>
      <c r="BX82" s="51">
        <f>_xlfn.XLOOKUP(B82,'[2]Sch Calls'!$R:$R,'[2]Sch Calls'!$B:$B,"",0)</f>
        <v>36675</v>
      </c>
      <c r="BY82" s="51" t="str">
        <f t="shared" si="54"/>
        <v>16-Aug-26</v>
      </c>
      <c r="BZ82" s="51" t="str">
        <f t="shared" si="54"/>
        <v>16-Aug-26</v>
      </c>
      <c r="CA82" s="51" t="str">
        <f t="shared" si="72"/>
        <v>02-Jan-27</v>
      </c>
      <c r="CB82" s="51" t="str">
        <f t="shared" si="73"/>
        <v>30-Sep-27</v>
      </c>
      <c r="CC82" s="51" t="str">
        <f t="shared" si="74"/>
        <v>15-May-27</v>
      </c>
      <c r="CD82" s="51" t="str">
        <f t="shared" si="75"/>
        <v>02-Apr-27</v>
      </c>
      <c r="CE82" s="51">
        <f t="shared" ca="1" si="55"/>
        <v>106</v>
      </c>
      <c r="CF82" s="51">
        <f t="shared" ca="1" si="55"/>
        <v>106</v>
      </c>
      <c r="CG82" s="51">
        <f t="shared" ca="1" si="76"/>
        <v>62</v>
      </c>
      <c r="CH82" s="51">
        <f t="shared" ca="1" si="77"/>
        <v>62</v>
      </c>
      <c r="CI82" s="51">
        <f t="shared" ca="1" si="78"/>
        <v>384</v>
      </c>
      <c r="CJ82" s="51">
        <f t="shared" ca="1" si="79"/>
        <v>62</v>
      </c>
      <c r="CK82" s="51">
        <f t="shared" ca="1" si="51"/>
        <v>1272</v>
      </c>
      <c r="CL82" s="51">
        <f t="shared" ca="1" si="51"/>
        <v>1272</v>
      </c>
      <c r="CM82" s="51">
        <f t="shared" ca="1" si="51"/>
        <v>744</v>
      </c>
      <c r="CN82" s="51">
        <f t="shared" ca="1" si="51"/>
        <v>744</v>
      </c>
      <c r="CO82" s="51">
        <f t="shared" ca="1" si="51"/>
        <v>4608</v>
      </c>
      <c r="CP82" s="51">
        <f t="shared" ca="1" si="51"/>
        <v>744</v>
      </c>
      <c r="CQ82" s="51">
        <f t="shared" ca="1" si="52"/>
        <v>-209</v>
      </c>
      <c r="CR82" s="51">
        <f t="shared" ca="1" si="52"/>
        <v>-209</v>
      </c>
      <c r="CS82" s="51">
        <f t="shared" ca="1" si="52"/>
        <v>5256</v>
      </c>
      <c r="CT82" s="51">
        <f t="shared" ca="1" si="52"/>
        <v>5256</v>
      </c>
      <c r="CU82" s="51">
        <f t="shared" ca="1" si="52"/>
        <v>-2699</v>
      </c>
      <c r="CV82" s="54">
        <f t="shared" ca="1" si="52"/>
        <v>3256</v>
      </c>
      <c r="CW82" s="25" t="s">
        <v>212</v>
      </c>
      <c r="CX82" s="55">
        <v>0.65</v>
      </c>
      <c r="CY82" s="55"/>
      <c r="CZ82" s="26">
        <v>0</v>
      </c>
      <c r="DA82" s="26">
        <v>0</v>
      </c>
      <c r="DB82" s="26">
        <v>0</v>
      </c>
      <c r="DC82" s="26">
        <v>0</v>
      </c>
      <c r="DD82" s="26">
        <v>0</v>
      </c>
      <c r="DE82" s="26">
        <v>0</v>
      </c>
      <c r="DF82" s="26">
        <v>0</v>
      </c>
      <c r="DG82" s="26">
        <v>0</v>
      </c>
      <c r="DH82" s="26">
        <v>0</v>
      </c>
      <c r="DI82" s="26">
        <v>0</v>
      </c>
      <c r="DJ82" s="26">
        <v>0</v>
      </c>
      <c r="DK82" s="26">
        <v>0</v>
      </c>
      <c r="DL82" s="27">
        <f t="shared" si="80"/>
        <v>46189.565405092602</v>
      </c>
      <c r="DM82" s="28">
        <f t="shared" ca="1" si="81"/>
        <v>0</v>
      </c>
      <c r="DN82" s="56">
        <f>_xlfn.XLOOKUP(B82,'[2]1. All Calls'!$R:$R,'[2]1. All Calls'!$A:$A,"",0)</f>
        <v>46114.565405092602</v>
      </c>
      <c r="DO82" s="57" t="str">
        <f ca="1">VLOOKUP(DM82,[1]Validation!$B$20:$C$25,2,0)</f>
        <v>Within 3 months</v>
      </c>
      <c r="DP82" s="58" t="str">
        <f>_xlfn.XLOOKUP(B82,'[1]Active AMCs- Dealer'!E:E,'[1]Active AMCs- Dealer'!L:L,"Not in AMC",0)</f>
        <v>AMC</v>
      </c>
      <c r="DQ82" s="58"/>
      <c r="DR82" s="29" t="str">
        <f>_xlfn.XLOOKUP(B82,'[2]1. All Calls'!$R:$R,'[2]1. All Calls'!$F:$F,"",0)</f>
        <v>CC-02033092</v>
      </c>
      <c r="DS82" s="29" t="str">
        <f>_xlfn.XLOOKUP(B82,'[2]1. All Calls'!$R:$R,'[2]1. All Calls'!$AB:$AB,"",0)</f>
        <v>Today We attend the customer site for shedule service so we change part during service:- separator,oil and grease then start machine running good condition</v>
      </c>
      <c r="DT82" s="30">
        <f>_xlfn.XLOOKUP(DR82,'[2]1. All Calls'!$F:$F,'[2]1. All Calls'!$A:$A,"",0)</f>
        <v>46114.565405092602</v>
      </c>
      <c r="DU82" s="31">
        <f>_xlfn.XLOOKUP(DR82,'[2]1. All Calls'!$F:$F,'[2]1. All Calls'!$B:$B,"",0)</f>
        <v>36675</v>
      </c>
      <c r="DV82" s="31">
        <f>_xlfn.XLOOKUP(B82,[1]MDA_Assets!D:D,[1]MDA_Assets!N:N,"",0)</f>
        <v>23663</v>
      </c>
      <c r="DW82" s="31">
        <f>_xlfn.XLOOKUP(B82,[1]MDA_Assets!D:D,[1]MDA_Assets!O:O,"",0)</f>
        <v>13012</v>
      </c>
      <c r="DX82" s="32" t="str">
        <f>_xlfn.XLOOKUP(B82,[1]MDA_Assets!D:D,[1]MDA_Assets!Q:Q,"",0)</f>
        <v>Synthetic</v>
      </c>
      <c r="DY82" s="33">
        <f>_xlfn.XLOOKUP(B82,[1]MDA_Assets!D:D,[1]MDA_Assets!R:R,"",0)</f>
        <v>46114</v>
      </c>
      <c r="DZ82" s="33">
        <f>_xlfn.XLOOKUP(B82,[1]MDA_Assets!D:D,[1]MDA_Assets!S:S,"",0)</f>
        <v>46070</v>
      </c>
      <c r="EA82" s="33">
        <f>_xlfn.XLOOKUP(B82,[1]MDA_Assets!D:D,[1]MDA_Assets!T:T,"",0)</f>
        <v>46070</v>
      </c>
      <c r="EB82" s="33">
        <f>_xlfn.XLOOKUP(B82,[1]MDA_Assets!D:D,[1]MDA_Assets!U:U,"",0)</f>
        <v>46114</v>
      </c>
      <c r="EC82" s="33">
        <f>_xlfn.XLOOKUP(B82,[1]MDA_Assets!D:D,[1]MDA_Assets!V:V,"",0)</f>
        <v>46114</v>
      </c>
      <c r="ED82" s="33">
        <f>_xlfn.XLOOKUP(B82,[1]MDA_Assets!D:D,[1]MDA_Assets!W:W,"",0)</f>
        <v>45792</v>
      </c>
      <c r="EE82" s="32">
        <f>_xlfn.XLOOKUP(B82,[1]MDA_Assets!D:D,[1]MDA_Assets!X:X,"",0)</f>
        <v>0</v>
      </c>
      <c r="EF82" s="33">
        <f>_xlfn.XLOOKUP(B82,[1]MDA_Assets!D:D,[1]MDA_Assets!Y:Y,"",0)</f>
        <v>46070</v>
      </c>
      <c r="EG82" s="33">
        <f>_xlfn.XLOOKUP(B82,[1]MDA_Assets!D:D,[1]MDA_Assets!Z:Z,"",0)</f>
        <v>46070</v>
      </c>
      <c r="EH82" s="33">
        <f>_xlfn.XLOOKUP(B82,[1]MDA_Assets!D:D,[1]MDA_Assets!AA:AA,"",0)</f>
        <v>46070</v>
      </c>
      <c r="EI82" s="34">
        <v>12</v>
      </c>
      <c r="EJ82" s="35" t="str">
        <f>_xlfn.XLOOKUP(B82,[1]MDA_Assets!D:D,[1]MDA_Assets!AB:AB,"",0)</f>
        <v>1063</v>
      </c>
      <c r="EK82" s="35" t="str">
        <f>_xlfn.XLOOKUP(B82,[1]MDA_Assets!D:D,[1]MDA_Assets!AC:AC,"",0)</f>
        <v>1063</v>
      </c>
      <c r="EL82" s="35" t="str">
        <f>_xlfn.XLOOKUP(B82,[1]MDA_Assets!D:D,[1]MDA_Assets!AD:AD,"",0)</f>
        <v>6000</v>
      </c>
      <c r="EM82" s="35" t="str">
        <f>_xlfn.XLOOKUP(B82,[1]MDA_Assets!D:D,[1]MDA_Assets!AE:AE,"",0)</f>
        <v>6000</v>
      </c>
      <c r="EN82" s="35" t="str">
        <f>_xlfn.XLOOKUP(B82,[1]MDA_Assets!D:D,[1]MDA_Assets!AF:AF,"",0)</f>
        <v>1909</v>
      </c>
      <c r="EO82" s="35" t="str">
        <f>_xlfn.XLOOKUP(B82,[1]MDA_Assets!D:D,[1]MDA_Assets!AG:AG,"",0)</f>
        <v>4000</v>
      </c>
      <c r="EP82" s="36">
        <f t="shared" si="56"/>
        <v>151</v>
      </c>
      <c r="EQ82" s="36">
        <f t="shared" si="56"/>
        <v>151</v>
      </c>
      <c r="ER82" s="36">
        <f t="shared" si="82"/>
        <v>601</v>
      </c>
      <c r="ES82" s="36">
        <f t="shared" si="83"/>
        <v>601</v>
      </c>
      <c r="ET82" s="36">
        <f t="shared" si="84"/>
        <v>514</v>
      </c>
      <c r="EU82" s="36">
        <f t="shared" si="85"/>
        <v>365</v>
      </c>
      <c r="EV82" s="36">
        <f t="shared" si="86"/>
        <v>365</v>
      </c>
      <c r="EW82" s="36">
        <f t="shared" si="58"/>
        <v>365</v>
      </c>
      <c r="EX82" s="36">
        <f t="shared" si="59"/>
        <v>365</v>
      </c>
      <c r="EY82" s="36">
        <f t="shared" si="47"/>
        <v>4.88</v>
      </c>
      <c r="EZ82" s="36">
        <f t="shared" si="47"/>
        <v>4.88</v>
      </c>
      <c r="FA82" s="36">
        <f t="shared" si="47"/>
        <v>19.39</v>
      </c>
      <c r="FB82" s="36">
        <f t="shared" si="47"/>
        <v>19.39</v>
      </c>
      <c r="FC82" s="36">
        <f t="shared" si="47"/>
        <v>16.59</v>
      </c>
      <c r="FD82" s="36">
        <f t="shared" si="47"/>
        <v>11.78</v>
      </c>
      <c r="FE82" s="36">
        <f t="shared" si="93"/>
        <v>11.78</v>
      </c>
      <c r="FF82" s="36">
        <f t="shared" si="93"/>
        <v>11.78</v>
      </c>
      <c r="FG82" s="36">
        <f t="shared" si="93"/>
        <v>11.78</v>
      </c>
      <c r="FH82" s="37" t="str" cm="1">
        <f t="array" ref="FH82">_xlfn.IFS(EY82="", "No Data", EY82&lt;0, "Negative/Future", EY82=0, "Zero Days", EY82&lt;=3, "&lt; 3 Months", EY82&lt;=6, "3 to 6 Months", EY82&lt;=9, "6 to 9 Months", EY82&lt;=12, "9 to 12 Months", EY82&lt;=15, "12 to 15 Months", EY82&lt;=18, "15 to 18 Months", EY82&lt;=24, "18 to 24 Months", EY82&gt;24, "&gt; 24 Months")</f>
        <v>3 to 6 Months</v>
      </c>
      <c r="FI82" s="37" t="str" cm="1">
        <f t="array" ref="FI82">_xlfn.IFS(EZ82="", "No Data", EZ82&lt;0, "Negative/Future", EZ82=0, "Zero Days", EZ82&lt;=3, "&lt; 3 Months", EZ82&lt;=6, "3 to 6 Months", EZ82&lt;=9, "6 to 9 Months", EZ82&lt;=12, "9 to 12 Months", EZ82&lt;=15, "12 to 15 Months", EZ82&lt;=18, "15 to 18 Months", EZ82&lt;=24, "18 to 24 Months", EZ82&gt;24, "&gt; 24 Months")</f>
        <v>3 to 6 Months</v>
      </c>
      <c r="FJ82" s="37" t="str" cm="1">
        <f t="array" ref="FJ82">_xlfn.IFS(FA82="", "No Data", FA82&lt;0, "Negative/Future", FA82=0, "Zero Days", FA82&lt;=3, "&lt; 3 Months", FA82&lt;=6, "3 to 6 Months", FA82&lt;=9, "6 to 9 Months", FA82&lt;=12, "9 to 12 Months", FA82&lt;=15, "12 to 15 Months", FA82&lt;=18, "15 to 18 Months", FA82&lt;=24, "18 to 24 Months", FA82&gt;24, "&gt; 24 Months")</f>
        <v>18 to 24 Months</v>
      </c>
      <c r="FK82" s="37" t="str" cm="1">
        <f t="array" ref="FK82">_xlfn.IFS(FB82="", "No Data", FB82&lt;0, "Negative/Future", FB82=0, "Zero Days", FB82&lt;=3, "&lt; 3 Months", FB82&lt;=6, "3 to 6 Months", FB82&lt;=9, "6 to 9 Months", FB82&lt;=12, "9 to 12 Months", FB82&lt;=15, "12 to 15 Months", FB82&lt;=18, "15 to 18 Months", FB82&lt;=24, "18 to 24 Months", FB82&gt;24, "&gt; 24 Months")</f>
        <v>18 to 24 Months</v>
      </c>
      <c r="FL82" s="37" t="str" cm="1">
        <f t="array" ref="FL82">_xlfn.IFS(FC82="", "No Data", FC82&lt;0, "Negative/Future", FC82=0, "Zero Days", FC82&lt;=3, "&lt; 3 Months", FC82&lt;=6, "3 to 6 Months", FC82&lt;=9, "6 to 9 Months", FC82&lt;=12, "9 to 12 Months", FC82&lt;=15, "12 to 15 Months", FC82&lt;=18, "15 to 18 Months", FC82&lt;=24, "18 to 24 Months", FC82&gt;24, "&gt; 24 Months")</f>
        <v>15 to 18 Months</v>
      </c>
      <c r="FM82" s="37" t="str" cm="1">
        <f t="array" ref="FM82">_xlfn.IFS(FD82="", "No Data", FD82&lt;0, "Negative/Future", FD82=0, "Zero Days", FD82&lt;=3, "&lt; 3 Months", FD82&lt;=6, "3 to 6 Months", FD82&lt;=9, "6 to 9 Months", FD82&lt;=12, "9 to 12 Months", FD82&lt;=15, "12 to 15 Months", FD82&lt;=18, "15 to 18 Months", FD82&lt;=24, "18 to 24 Months", FD82&gt;24, "&gt; 24 Months")</f>
        <v>9 to 12 Months</v>
      </c>
      <c r="FN82" s="37" t="str" cm="1">
        <f t="array" ref="FN82">_xlfn.IFS(FE82="", "No Data", FE82&lt;0, "Negative/Future", FE82=0, "Zero Days", FE82&lt;=3, "&lt; 3 Months", FE82&lt;=6, "3 to 6 Months", FE82&lt;=9, "6 to 9 Months", FE82&lt;=12, "9 to 12 Months", FE82&lt;=15, "12 to 15 Months", FE82&lt;=18, "15 to 18 Months", FE82&lt;=24, "18 to 24 Months", FE82&gt;24, "&gt; 24 Months")</f>
        <v>9 to 12 Months</v>
      </c>
      <c r="FO82" s="37" t="str" cm="1">
        <f t="array" ref="FO82">_xlfn.IFS(FG82="", "No Data", FG82&lt;0, "Negative/Future", FG82=0, "Zero Days", FG82&lt;=3, "&lt; 3 Months", FG82&lt;=6, "3 to 6 Months", FG82&lt;=9, "6 to 9 Months", FG82&lt;=12, "9 to 12 Months", FG82&lt;=15, "12 to 15 Months", FG82&lt;=18, "15 to 18 Months", FG82&lt;=24, "18 to 24 Months", FG82&gt;24, "&gt; 24 Months")</f>
        <v>9 to 12 Months</v>
      </c>
      <c r="FP82" s="37" t="str" cm="1">
        <f t="array" ref="FP82">_xlfn.IFS(FF82="", "No Data", FF82&lt;0, "Negative/Future", FF82=0, "Zero Days", FF82&lt;=3, "&lt; 3 Months", FF82&lt;=6, "3 to 6 Months", FF82&lt;=9, "6 to 9 Months", FF82&lt;=12, "9 to 12 Months", FF82&lt;=15, "12 to 15 Months", FF82&lt;=18, "15 to 18 Months", FF82&lt;=24, "18 to 24 Months", FF82&gt;24, "&gt; 24 Months")</f>
        <v>9 to 12 Months</v>
      </c>
      <c r="FQ82" s="29" t="s">
        <v>628</v>
      </c>
      <c r="FR82" s="29">
        <v>8207010500</v>
      </c>
      <c r="FS82" s="38" t="str">
        <f>VLOOKUP(_xlfn.XLOOKUP(B82,[1]MDA_Assets!D:D,[1]MDA_Assets!I:I,"",0),[1]Validation!$B$1:$C$8,2,0)</f>
        <v>A</v>
      </c>
      <c r="FT82" s="38" t="s">
        <v>296</v>
      </c>
      <c r="FU82" s="31">
        <f>_xlfn.XLOOKUP(B82,[1]MDA_Assets!D:D,[1]MDA_Assets!X:X,"",0)</f>
        <v>0</v>
      </c>
      <c r="FV82" s="39">
        <v>0</v>
      </c>
      <c r="FW82" s="39">
        <v>0</v>
      </c>
      <c r="FX82" s="39">
        <v>0</v>
      </c>
      <c r="FY82" s="39">
        <v>9</v>
      </c>
      <c r="FZ82" s="40">
        <f t="shared" si="53"/>
        <v>46221</v>
      </c>
      <c r="GA82" s="40">
        <f t="shared" si="53"/>
        <v>46221</v>
      </c>
      <c r="GB82" s="40">
        <f t="shared" si="60"/>
        <v>46715</v>
      </c>
      <c r="GC82" s="40">
        <f t="shared" si="61"/>
        <v>46715</v>
      </c>
      <c r="GD82" s="40">
        <f t="shared" si="62"/>
        <v>46628</v>
      </c>
      <c r="GE82" s="40">
        <f t="shared" si="63"/>
        <v>46157</v>
      </c>
      <c r="GF82" s="40">
        <f t="shared" si="57"/>
        <v>46435</v>
      </c>
      <c r="GG82" s="40">
        <f t="shared" si="57"/>
        <v>46435</v>
      </c>
      <c r="GH82" s="40">
        <f t="shared" si="57"/>
        <v>46435</v>
      </c>
      <c r="GI82" s="39">
        <f t="shared" si="87"/>
        <v>0</v>
      </c>
      <c r="GJ82" s="39">
        <f t="shared" si="88"/>
        <v>0</v>
      </c>
      <c r="GK82" s="39">
        <f t="shared" si="89"/>
        <v>0</v>
      </c>
      <c r="GL82" s="39">
        <f t="shared" si="90"/>
        <v>9</v>
      </c>
    </row>
    <row r="83" spans="1:194" x14ac:dyDescent="0.25">
      <c r="A83" s="19">
        <v>88</v>
      </c>
      <c r="B83" s="43" t="s">
        <v>629</v>
      </c>
      <c r="C83" s="43" t="s">
        <v>186</v>
      </c>
      <c r="D83" s="43" t="s">
        <v>241</v>
      </c>
      <c r="E83" s="43" t="s">
        <v>354</v>
      </c>
      <c r="F83" s="43" t="s">
        <v>630</v>
      </c>
      <c r="G83" s="43" t="s">
        <v>190</v>
      </c>
      <c r="H83" s="43" t="s">
        <v>191</v>
      </c>
      <c r="I83" s="43" t="s">
        <v>192</v>
      </c>
      <c r="J83" s="44">
        <f t="shared" si="64"/>
        <v>45772.5</v>
      </c>
      <c r="K83" s="44">
        <v>45408.5</v>
      </c>
      <c r="L83" s="44">
        <v>45342.104166666664</v>
      </c>
      <c r="M83" s="43" t="s">
        <v>2762</v>
      </c>
      <c r="N83" s="43" t="s">
        <v>226</v>
      </c>
      <c r="O83" s="44">
        <v>46142.459699074076</v>
      </c>
      <c r="P83" s="43">
        <v>15510</v>
      </c>
      <c r="Q83" s="43">
        <v>8148</v>
      </c>
      <c r="R83" s="43">
        <v>7362</v>
      </c>
      <c r="S83" s="43" t="s">
        <v>194</v>
      </c>
      <c r="T83" s="44">
        <v>46100.770833333336</v>
      </c>
      <c r="U83" s="44">
        <v>46100.770833333336</v>
      </c>
      <c r="V83" s="44">
        <v>46100.770833333336</v>
      </c>
      <c r="W83" s="44">
        <v>46100.770833333336</v>
      </c>
      <c r="X83" s="44">
        <v>46100.770833333336</v>
      </c>
      <c r="Y83" s="44">
        <v>46100.770833333336</v>
      </c>
      <c r="Z83" s="43" t="s">
        <v>199</v>
      </c>
      <c r="AA83" s="43"/>
      <c r="AB83" s="44">
        <v>46100.770833333336</v>
      </c>
      <c r="AC83" s="44">
        <v>46100.770833333336</v>
      </c>
      <c r="AD83" s="44">
        <v>46100.770833333336</v>
      </c>
      <c r="AE83" s="43">
        <v>5</v>
      </c>
      <c r="AF83" s="43" t="s">
        <v>2485</v>
      </c>
      <c r="AG83" s="43" t="s">
        <v>2485</v>
      </c>
      <c r="AH83" s="43" t="s">
        <v>2486</v>
      </c>
      <c r="AI83" s="43" t="s">
        <v>2486</v>
      </c>
      <c r="AJ83" s="43" t="s">
        <v>2763</v>
      </c>
      <c r="AK83" s="43" t="s">
        <v>2485</v>
      </c>
      <c r="AL83" s="47">
        <v>46465</v>
      </c>
      <c r="AM83" s="47">
        <v>46280</v>
      </c>
      <c r="AN83" s="47">
        <v>46830</v>
      </c>
      <c r="AO83" s="47">
        <v>46830</v>
      </c>
      <c r="AP83" s="47">
        <v>46237</v>
      </c>
      <c r="AQ83" s="47">
        <v>46465</v>
      </c>
      <c r="AR83" s="47">
        <v>46465</v>
      </c>
      <c r="AS83" s="47">
        <v>46465</v>
      </c>
      <c r="AT83" s="47">
        <v>46465</v>
      </c>
      <c r="AU83" s="43">
        <v>0</v>
      </c>
      <c r="AV83" s="43">
        <v>0</v>
      </c>
      <c r="AW83" s="43">
        <v>0</v>
      </c>
      <c r="AX83" s="51" t="s">
        <v>211</v>
      </c>
      <c r="AY83" s="51" t="s">
        <v>211</v>
      </c>
      <c r="AZ83" s="51" t="s">
        <v>198</v>
      </c>
      <c r="BA83" s="20">
        <f t="shared" ca="1" si="92"/>
        <v>0</v>
      </c>
      <c r="BB83" s="20">
        <f t="shared" ca="1" si="92"/>
        <v>0</v>
      </c>
      <c r="BC83" s="20">
        <f t="shared" ca="1" si="92"/>
        <v>0</v>
      </c>
      <c r="BD83" s="20">
        <f t="shared" ca="1" si="92"/>
        <v>0</v>
      </c>
      <c r="BE83" s="20">
        <f t="shared" ca="1" si="92"/>
        <v>0</v>
      </c>
      <c r="BF83" s="20">
        <f t="shared" ca="1" si="92"/>
        <v>0</v>
      </c>
      <c r="BG83" s="21">
        <f t="shared" ca="1" si="91"/>
        <v>0</v>
      </c>
      <c r="BH83" s="21">
        <f t="shared" ca="1" si="91"/>
        <v>0</v>
      </c>
      <c r="BI83" s="21">
        <f t="shared" ca="1" si="91"/>
        <v>0</v>
      </c>
      <c r="BJ83" s="22">
        <f t="shared" ca="1" si="65"/>
        <v>0</v>
      </c>
      <c r="BK83" s="21">
        <f t="shared" si="66"/>
        <v>5</v>
      </c>
      <c r="BL83" s="22">
        <f t="shared" ca="1" si="67"/>
        <v>15678</v>
      </c>
      <c r="BM83" s="22">
        <f t="shared" ca="1" si="68"/>
        <v>8309</v>
      </c>
      <c r="BN83" s="23">
        <f t="shared" ca="1" si="69"/>
        <v>7369</v>
      </c>
      <c r="BO83" s="24">
        <f t="shared" ca="1" si="70"/>
        <v>168</v>
      </c>
      <c r="BP83" s="51" t="str">
        <f>_xlfn.XLOOKUP(E83,[1]Validation!E:E,[1]Validation!F:F,"")</f>
        <v>EG18</v>
      </c>
      <c r="BQ83" s="51" t="str">
        <f>_xlfn.XLOOKUP(BP83,[1]Validation!F:F,[1]Validation!G:G,"")</f>
        <v>EG11 to EG22</v>
      </c>
      <c r="BR83" s="52" t="str">
        <f>VLOOKUP(G83,[1]Validation!$B$1:$C$9,2,0)</f>
        <v>B</v>
      </c>
      <c r="BS83" s="51">
        <f t="shared" ca="1" si="71"/>
        <v>25</v>
      </c>
      <c r="BT83" s="53">
        <f>_xlfn.XLOOKUP(B83,'[2]1. All Calls'!$R:$R,'[2]1. All Calls'!$A:$A,"",0)</f>
        <v>46142.2809837963</v>
      </c>
      <c r="BU83" s="51" t="str">
        <f>_xlfn.XLOOKUP(B83,'[2]1. All Calls'!$R:$R,'[2]1. All Calls'!$F:$F,"",0)</f>
        <v>CC-02063800</v>
      </c>
      <c r="BV83" s="51" t="str">
        <f>_xlfn.XLOOKUP(B83,'[2]1. All Calls'!$R:$R,'[2]1. All Calls'!$J:$J,"",0)</f>
        <v>Schedule Service - AMC</v>
      </c>
      <c r="BW83" s="53">
        <f>_xlfn.XLOOKUP(B83,'[2]Sch Calls'!$R:$R,'[2]Sch Calls'!$A:$A,"",0)</f>
        <v>46101.463356481501</v>
      </c>
      <c r="BX83" s="51">
        <f>_xlfn.XLOOKUP(B83,'[2]Sch Calls'!$R:$R,'[2]Sch Calls'!$B:$B,"",0)</f>
        <v>15231</v>
      </c>
      <c r="BY83" s="51" t="str">
        <f t="shared" si="54"/>
        <v>16-Sep-26</v>
      </c>
      <c r="BZ83" s="51" t="str">
        <f t="shared" si="54"/>
        <v>16-Sep-26</v>
      </c>
      <c r="CA83" s="51" t="str">
        <f t="shared" si="72"/>
        <v>20-Dec-26</v>
      </c>
      <c r="CB83" s="51" t="str">
        <f t="shared" si="73"/>
        <v>17-Sep-27</v>
      </c>
      <c r="CC83" s="51" t="str">
        <f t="shared" si="74"/>
        <v>19-Mar-28</v>
      </c>
      <c r="CD83" s="51" t="str">
        <f t="shared" si="75"/>
        <v>20-Mar-27</v>
      </c>
      <c r="CE83" s="51">
        <f t="shared" ca="1" si="55"/>
        <v>75</v>
      </c>
      <c r="CF83" s="51">
        <f t="shared" ca="1" si="55"/>
        <v>75</v>
      </c>
      <c r="CG83" s="51">
        <f t="shared" ca="1" si="76"/>
        <v>75</v>
      </c>
      <c r="CH83" s="51">
        <f t="shared" ca="1" si="77"/>
        <v>75</v>
      </c>
      <c r="CI83" s="51">
        <f t="shared" ca="1" si="78"/>
        <v>75</v>
      </c>
      <c r="CJ83" s="51">
        <f t="shared" ca="1" si="79"/>
        <v>75</v>
      </c>
      <c r="CK83" s="51">
        <f t="shared" ca="1" si="51"/>
        <v>375</v>
      </c>
      <c r="CL83" s="51">
        <f t="shared" ca="1" si="51"/>
        <v>375</v>
      </c>
      <c r="CM83" s="51">
        <f t="shared" ca="1" si="51"/>
        <v>375</v>
      </c>
      <c r="CN83" s="51">
        <f t="shared" ca="1" si="51"/>
        <v>375</v>
      </c>
      <c r="CO83" s="51">
        <f t="shared" ca="1" si="51"/>
        <v>375</v>
      </c>
      <c r="CP83" s="51">
        <f t="shared" ca="1" si="51"/>
        <v>375</v>
      </c>
      <c r="CQ83" s="51">
        <f t="shared" ca="1" si="52"/>
        <v>3497</v>
      </c>
      <c r="CR83" s="51">
        <f t="shared" ca="1" si="52"/>
        <v>3497</v>
      </c>
      <c r="CS83" s="51">
        <f t="shared" ca="1" si="52"/>
        <v>5497</v>
      </c>
      <c r="CT83" s="51">
        <f t="shared" ca="1" si="52"/>
        <v>5497</v>
      </c>
      <c r="CU83" s="51">
        <f t="shared" ca="1" si="52"/>
        <v>98</v>
      </c>
      <c r="CV83" s="54">
        <f t="shared" ca="1" si="52"/>
        <v>3497</v>
      </c>
      <c r="CW83" s="25" t="s">
        <v>212</v>
      </c>
      <c r="CX83" s="55">
        <v>0.52</v>
      </c>
      <c r="CY83" s="55"/>
      <c r="CZ83" s="26">
        <v>0</v>
      </c>
      <c r="DA83" s="26">
        <v>0</v>
      </c>
      <c r="DB83" s="26">
        <v>0</v>
      </c>
      <c r="DC83" s="26">
        <v>0</v>
      </c>
      <c r="DD83" s="26">
        <v>0</v>
      </c>
      <c r="DE83" s="26">
        <v>0</v>
      </c>
      <c r="DF83" s="26">
        <v>0</v>
      </c>
      <c r="DG83" s="26">
        <v>0</v>
      </c>
      <c r="DH83" s="26">
        <v>0</v>
      </c>
      <c r="DI83" s="26">
        <v>0</v>
      </c>
      <c r="DJ83" s="26">
        <v>0</v>
      </c>
      <c r="DK83" s="26">
        <v>0</v>
      </c>
      <c r="DL83" s="27">
        <f t="shared" si="80"/>
        <v>46217.2809837963</v>
      </c>
      <c r="DM83" s="28">
        <f t="shared" ca="1" si="81"/>
        <v>0</v>
      </c>
      <c r="DN83" s="56">
        <f>_xlfn.XLOOKUP(B83,'[2]1. All Calls'!$R:$R,'[2]1. All Calls'!$A:$A,"",0)</f>
        <v>46142.2809837963</v>
      </c>
      <c r="DO83" s="57" t="str">
        <f ca="1">VLOOKUP(DM83,[1]Validation!$B$20:$C$25,2,0)</f>
        <v>Within 3 months</v>
      </c>
      <c r="DP83" s="58" t="str">
        <f>_xlfn.XLOOKUP(B83,'[1]Active AMCs- Dealer'!E:E,'[1]Active AMCs- Dealer'!L:L,"Not in AMC",0)</f>
        <v>AMC</v>
      </c>
      <c r="DQ83" s="58"/>
      <c r="DR83" s="29" t="str">
        <f>_xlfn.XLOOKUP(B83,'[2]1. All Calls'!$R:$R,'[2]1. All Calls'!$F:$F,"",0)</f>
        <v>CC-02063800</v>
      </c>
      <c r="DS83" s="29" t="str">
        <f>_xlfn.XLOOKUP(B83,'[2]1. All Calls'!$R:$R,'[2]1. All Calls'!$AB:$AB,"",0)</f>
        <v>AMC visit carried out</v>
      </c>
      <c r="DT83" s="30">
        <f>_xlfn.XLOOKUP(DR83,'[2]1. All Calls'!$F:$F,'[2]1. All Calls'!$A:$A,"",0)</f>
        <v>46142.2809837963</v>
      </c>
      <c r="DU83" s="31">
        <f>_xlfn.XLOOKUP(DR83,'[2]1. All Calls'!$F:$F,'[2]1. All Calls'!$B:$B,"",0)</f>
        <v>15510</v>
      </c>
      <c r="DV83" s="31">
        <f>_xlfn.XLOOKUP(B83,[1]MDA_Assets!D:D,[1]MDA_Assets!N:N,"",0)</f>
        <v>8148</v>
      </c>
      <c r="DW83" s="31">
        <f>_xlfn.XLOOKUP(B83,[1]MDA_Assets!D:D,[1]MDA_Assets!O:O,"",0)</f>
        <v>7362</v>
      </c>
      <c r="DX83" s="32" t="str">
        <f>_xlfn.XLOOKUP(B83,[1]MDA_Assets!D:D,[1]MDA_Assets!Q:Q,"",0)</f>
        <v>Synthetic</v>
      </c>
      <c r="DY83" s="33">
        <f>_xlfn.XLOOKUP(B83,[1]MDA_Assets!D:D,[1]MDA_Assets!R:R,"",0)</f>
        <v>46101</v>
      </c>
      <c r="DZ83" s="33">
        <f>_xlfn.XLOOKUP(B83,[1]MDA_Assets!D:D,[1]MDA_Assets!S:S,"",0)</f>
        <v>46101</v>
      </c>
      <c r="EA83" s="33">
        <f>_xlfn.XLOOKUP(B83,[1]MDA_Assets!D:D,[1]MDA_Assets!T:T,"",0)</f>
        <v>46101</v>
      </c>
      <c r="EB83" s="33">
        <f>_xlfn.XLOOKUP(B83,[1]MDA_Assets!D:D,[1]MDA_Assets!U:U,"",0)</f>
        <v>46101</v>
      </c>
      <c r="EC83" s="33">
        <f>_xlfn.XLOOKUP(B83,[1]MDA_Assets!D:D,[1]MDA_Assets!V:V,"",0)</f>
        <v>46101</v>
      </c>
      <c r="ED83" s="33">
        <f>_xlfn.XLOOKUP(B83,[1]MDA_Assets!D:D,[1]MDA_Assets!W:W,"",0)</f>
        <v>46101</v>
      </c>
      <c r="EE83" s="32" t="str">
        <f>_xlfn.XLOOKUP(B83,[1]MDA_Assets!D:D,[1]MDA_Assets!X:X,"",0)</f>
        <v>Yes</v>
      </c>
      <c r="EF83" s="33">
        <f>_xlfn.XLOOKUP(B83,[1]MDA_Assets!D:D,[1]MDA_Assets!Y:Y,"",0)</f>
        <v>46101</v>
      </c>
      <c r="EG83" s="33">
        <f>_xlfn.XLOOKUP(B83,[1]MDA_Assets!D:D,[1]MDA_Assets!Z:Z,"",0)</f>
        <v>46101</v>
      </c>
      <c r="EH83" s="33">
        <f>_xlfn.XLOOKUP(B83,[1]MDA_Assets!D:D,[1]MDA_Assets!AA:AA,"",0)</f>
        <v>46101</v>
      </c>
      <c r="EI83" s="34">
        <f>_xlfn.XLOOKUP(B83,[1]MDA_Assets!D:D,[1]MDA_Assets!P:P,"",0)</f>
        <v>5</v>
      </c>
      <c r="EJ83" s="35" t="str">
        <f>_xlfn.XLOOKUP(B83,[1]MDA_Assets!D:D,[1]MDA_Assets!AB:AB,"",0)</f>
        <v>3872</v>
      </c>
      <c r="EK83" s="35" t="str">
        <f>_xlfn.XLOOKUP(B83,[1]MDA_Assets!D:D,[1]MDA_Assets!AC:AC,"",0)</f>
        <v>3872</v>
      </c>
      <c r="EL83" s="35" t="str">
        <f>_xlfn.XLOOKUP(B83,[1]MDA_Assets!D:D,[1]MDA_Assets!AD:AD,"",0)</f>
        <v>5872</v>
      </c>
      <c r="EM83" s="35" t="str">
        <f>_xlfn.XLOOKUP(B83,[1]MDA_Assets!D:D,[1]MDA_Assets!AE:AE,"",0)</f>
        <v>5872</v>
      </c>
      <c r="EN83" s="35" t="str">
        <f>_xlfn.XLOOKUP(B83,[1]MDA_Assets!D:D,[1]MDA_Assets!AF:AF,"",0)</f>
        <v>473</v>
      </c>
      <c r="EO83" s="35" t="str">
        <f>_xlfn.XLOOKUP(B83,[1]MDA_Assets!D:D,[1]MDA_Assets!AG:AG,"",0)</f>
        <v>3872</v>
      </c>
      <c r="EP83" s="36">
        <f t="shared" si="56"/>
        <v>365</v>
      </c>
      <c r="EQ83" s="36">
        <f t="shared" si="56"/>
        <v>180</v>
      </c>
      <c r="ER83" s="36">
        <f t="shared" si="82"/>
        <v>730</v>
      </c>
      <c r="ES83" s="36">
        <f t="shared" si="83"/>
        <v>730</v>
      </c>
      <c r="ET83" s="36">
        <f t="shared" si="84"/>
        <v>137</v>
      </c>
      <c r="EU83" s="36">
        <f t="shared" si="85"/>
        <v>365</v>
      </c>
      <c r="EV83" s="36">
        <f t="shared" si="86"/>
        <v>365</v>
      </c>
      <c r="EW83" s="36">
        <f t="shared" si="58"/>
        <v>365</v>
      </c>
      <c r="EX83" s="36">
        <f t="shared" si="59"/>
        <v>365</v>
      </c>
      <c r="EY83" s="36">
        <f t="shared" si="47"/>
        <v>11.78</v>
      </c>
      <c r="EZ83" s="36">
        <f t="shared" si="47"/>
        <v>5.81</v>
      </c>
      <c r="FA83" s="36">
        <f t="shared" si="47"/>
        <v>23.55</v>
      </c>
      <c r="FB83" s="36">
        <f t="shared" si="47"/>
        <v>23.55</v>
      </c>
      <c r="FC83" s="36">
        <f t="shared" si="47"/>
        <v>4.42</v>
      </c>
      <c r="FD83" s="36">
        <f t="shared" si="47"/>
        <v>11.78</v>
      </c>
      <c r="FE83" s="36">
        <f t="shared" si="93"/>
        <v>11.78</v>
      </c>
      <c r="FF83" s="36">
        <f t="shared" si="93"/>
        <v>11.78</v>
      </c>
      <c r="FG83" s="36">
        <f t="shared" si="93"/>
        <v>11.78</v>
      </c>
      <c r="FH83" s="37" t="str" cm="1">
        <f t="array" ref="FH83">_xlfn.IFS(EY83="", "No Data", EY83&lt;0, "Negative/Future", EY83=0, "Zero Days", EY83&lt;=3, "&lt; 3 Months", EY83&lt;=6, "3 to 6 Months", EY83&lt;=9, "6 to 9 Months", EY83&lt;=12, "9 to 12 Months", EY83&lt;=15, "12 to 15 Months", EY83&lt;=18, "15 to 18 Months", EY83&lt;=24, "18 to 24 Months", EY83&gt;24, "&gt; 24 Months")</f>
        <v>9 to 12 Months</v>
      </c>
      <c r="FI83" s="37" t="str" cm="1">
        <f t="array" ref="FI83">_xlfn.IFS(EZ83="", "No Data", EZ83&lt;0, "Negative/Future", EZ83=0, "Zero Days", EZ83&lt;=3, "&lt; 3 Months", EZ83&lt;=6, "3 to 6 Months", EZ83&lt;=9, "6 to 9 Months", EZ83&lt;=12, "9 to 12 Months", EZ83&lt;=15, "12 to 15 Months", EZ83&lt;=18, "15 to 18 Months", EZ83&lt;=24, "18 to 24 Months", EZ83&gt;24, "&gt; 24 Months")</f>
        <v>3 to 6 Months</v>
      </c>
      <c r="FJ83" s="37" t="str" cm="1">
        <f t="array" ref="FJ83">_xlfn.IFS(FA83="", "No Data", FA83&lt;0, "Negative/Future", FA83=0, "Zero Days", FA83&lt;=3, "&lt; 3 Months", FA83&lt;=6, "3 to 6 Months", FA83&lt;=9, "6 to 9 Months", FA83&lt;=12, "9 to 12 Months", FA83&lt;=15, "12 to 15 Months", FA83&lt;=18, "15 to 18 Months", FA83&lt;=24, "18 to 24 Months", FA83&gt;24, "&gt; 24 Months")</f>
        <v>18 to 24 Months</v>
      </c>
      <c r="FK83" s="37" t="str" cm="1">
        <f t="array" ref="FK83">_xlfn.IFS(FB83="", "No Data", FB83&lt;0, "Negative/Future", FB83=0, "Zero Days", FB83&lt;=3, "&lt; 3 Months", FB83&lt;=6, "3 to 6 Months", FB83&lt;=9, "6 to 9 Months", FB83&lt;=12, "9 to 12 Months", FB83&lt;=15, "12 to 15 Months", FB83&lt;=18, "15 to 18 Months", FB83&lt;=24, "18 to 24 Months", FB83&gt;24, "&gt; 24 Months")</f>
        <v>18 to 24 Months</v>
      </c>
      <c r="FL83" s="37" t="str" cm="1">
        <f t="array" ref="FL83">_xlfn.IFS(FC83="", "No Data", FC83&lt;0, "Negative/Future", FC83=0, "Zero Days", FC83&lt;=3, "&lt; 3 Months", FC83&lt;=6, "3 to 6 Months", FC83&lt;=9, "6 to 9 Months", FC83&lt;=12, "9 to 12 Months", FC83&lt;=15, "12 to 15 Months", FC83&lt;=18, "15 to 18 Months", FC83&lt;=24, "18 to 24 Months", FC83&gt;24, "&gt; 24 Months")</f>
        <v>3 to 6 Months</v>
      </c>
      <c r="FM83" s="37" t="str" cm="1">
        <f t="array" ref="FM83">_xlfn.IFS(FD83="", "No Data", FD83&lt;0, "Negative/Future", FD83=0, "Zero Days", FD83&lt;=3, "&lt; 3 Months", FD83&lt;=6, "3 to 6 Months", FD83&lt;=9, "6 to 9 Months", FD83&lt;=12, "9 to 12 Months", FD83&lt;=15, "12 to 15 Months", FD83&lt;=18, "15 to 18 Months", FD83&lt;=24, "18 to 24 Months", FD83&gt;24, "&gt; 24 Months")</f>
        <v>9 to 12 Months</v>
      </c>
      <c r="FN83" s="37" t="str" cm="1">
        <f t="array" ref="FN83">_xlfn.IFS(FE83="", "No Data", FE83&lt;0, "Negative/Future", FE83=0, "Zero Days", FE83&lt;=3, "&lt; 3 Months", FE83&lt;=6, "3 to 6 Months", FE83&lt;=9, "6 to 9 Months", FE83&lt;=12, "9 to 12 Months", FE83&lt;=15, "12 to 15 Months", FE83&lt;=18, "15 to 18 Months", FE83&lt;=24, "18 to 24 Months", FE83&gt;24, "&gt; 24 Months")</f>
        <v>9 to 12 Months</v>
      </c>
      <c r="FO83" s="37" t="str" cm="1">
        <f t="array" ref="FO83">_xlfn.IFS(FG83="", "No Data", FG83&lt;0, "Negative/Future", FG83=0, "Zero Days", FG83&lt;=3, "&lt; 3 Months", FG83&lt;=6, "3 to 6 Months", FG83&lt;=9, "6 to 9 Months", FG83&lt;=12, "9 to 12 Months", FG83&lt;=15, "12 to 15 Months", FG83&lt;=18, "15 to 18 Months", FG83&lt;=24, "18 to 24 Months", FG83&gt;24, "&gt; 24 Months")</f>
        <v>9 to 12 Months</v>
      </c>
      <c r="FP83" s="37" t="str" cm="1">
        <f t="array" ref="FP83">_xlfn.IFS(FF83="", "No Data", FF83&lt;0, "Negative/Future", FF83=0, "Zero Days", FF83&lt;=3, "&lt; 3 Months", FF83&lt;=6, "3 to 6 Months", FF83&lt;=9, "6 to 9 Months", FF83&lt;=12, "9 to 12 Months", FF83&lt;=15, "12 to 15 Months", FF83&lt;=18, "15 to 18 Months", FF83&lt;=24, "18 to 24 Months", FF83&gt;24, "&gt; 24 Months")</f>
        <v>9 to 12 Months</v>
      </c>
      <c r="FQ83" s="29" t="s">
        <v>631</v>
      </c>
      <c r="FR83" s="29">
        <v>9534249500</v>
      </c>
      <c r="FS83" s="38" t="str">
        <f>VLOOKUP(_xlfn.XLOOKUP(B83,[1]MDA_Assets!D:D,[1]MDA_Assets!I:I,"",0),[1]Validation!$B$1:$C$8,2,0)</f>
        <v>B</v>
      </c>
      <c r="FT83" s="38" t="s">
        <v>202</v>
      </c>
      <c r="FU83" s="31" t="str">
        <f>_xlfn.XLOOKUP(B83,[1]MDA_Assets!D:D,[1]MDA_Assets!X:X,"",0)</f>
        <v>Yes</v>
      </c>
      <c r="FV83" s="39">
        <v>0</v>
      </c>
      <c r="FW83" s="39">
        <v>0</v>
      </c>
      <c r="FX83" s="39">
        <v>0</v>
      </c>
      <c r="FY83" s="39">
        <v>9</v>
      </c>
      <c r="FZ83" s="40">
        <f t="shared" si="53"/>
        <v>46466</v>
      </c>
      <c r="GA83" s="40">
        <f t="shared" si="53"/>
        <v>46281</v>
      </c>
      <c r="GB83" s="40">
        <f t="shared" si="60"/>
        <v>46831</v>
      </c>
      <c r="GC83" s="40">
        <f t="shared" si="61"/>
        <v>46831</v>
      </c>
      <c r="GD83" s="40">
        <f t="shared" si="62"/>
        <v>46238</v>
      </c>
      <c r="GE83" s="40">
        <f t="shared" si="63"/>
        <v>46466</v>
      </c>
      <c r="GF83" s="40">
        <f t="shared" si="57"/>
        <v>46466</v>
      </c>
      <c r="GG83" s="40">
        <f t="shared" si="57"/>
        <v>46466</v>
      </c>
      <c r="GH83" s="40">
        <f t="shared" si="57"/>
        <v>46466</v>
      </c>
      <c r="GI83" s="39">
        <f t="shared" si="87"/>
        <v>0</v>
      </c>
      <c r="GJ83" s="39">
        <f t="shared" si="88"/>
        <v>0</v>
      </c>
      <c r="GK83" s="39">
        <f t="shared" si="89"/>
        <v>0</v>
      </c>
      <c r="GL83" s="39">
        <f t="shared" si="90"/>
        <v>9</v>
      </c>
    </row>
    <row r="84" spans="1:194" x14ac:dyDescent="0.25">
      <c r="A84" s="19">
        <v>89</v>
      </c>
      <c r="B84" s="43" t="s">
        <v>632</v>
      </c>
      <c r="C84" s="43" t="s">
        <v>186</v>
      </c>
      <c r="D84" s="43" t="s">
        <v>187</v>
      </c>
      <c r="E84" s="43" t="s">
        <v>2134</v>
      </c>
      <c r="F84" s="43" t="s">
        <v>2764</v>
      </c>
      <c r="G84" s="43" t="s">
        <v>243</v>
      </c>
      <c r="H84" s="43" t="s">
        <v>291</v>
      </c>
      <c r="I84" s="43" t="s">
        <v>192</v>
      </c>
      <c r="J84" s="44">
        <f t="shared" si="64"/>
        <v>45092.770833333336</v>
      </c>
      <c r="K84" s="44">
        <v>44728.770833333336</v>
      </c>
      <c r="L84" s="44">
        <v>44656</v>
      </c>
      <c r="M84" s="43" t="s">
        <v>2135</v>
      </c>
      <c r="N84" s="43" t="s">
        <v>226</v>
      </c>
      <c r="O84" s="44">
        <v>46081.437847222223</v>
      </c>
      <c r="P84" s="43">
        <v>27216</v>
      </c>
      <c r="Q84" s="43">
        <v>6804</v>
      </c>
      <c r="R84" s="43">
        <v>20412</v>
      </c>
      <c r="S84" s="43" t="s">
        <v>206</v>
      </c>
      <c r="T84" s="44">
        <v>46007.770833333336</v>
      </c>
      <c r="U84" s="44">
        <v>46007.770833333336</v>
      </c>
      <c r="V84" s="44">
        <v>46007.770833333336</v>
      </c>
      <c r="W84" s="44">
        <v>46007.770833333336</v>
      </c>
      <c r="X84" s="44">
        <v>46007.770833333336</v>
      </c>
      <c r="Y84" s="44">
        <v>46007.770833333336</v>
      </c>
      <c r="Z84" s="43" t="s">
        <v>195</v>
      </c>
      <c r="AA84" s="43"/>
      <c r="AB84" s="43"/>
      <c r="AC84" s="43"/>
      <c r="AD84" s="43"/>
      <c r="AE84" s="43">
        <v>5</v>
      </c>
      <c r="AF84" s="43" t="s">
        <v>2136</v>
      </c>
      <c r="AG84" s="43" t="s">
        <v>2136</v>
      </c>
      <c r="AH84" s="43" t="s">
        <v>2137</v>
      </c>
      <c r="AI84" s="43" t="s">
        <v>2137</v>
      </c>
      <c r="AJ84" s="43" t="s">
        <v>2138</v>
      </c>
      <c r="AK84" s="43" t="s">
        <v>2137</v>
      </c>
      <c r="AL84" s="47">
        <v>46366</v>
      </c>
      <c r="AM84" s="49">
        <v>46187</v>
      </c>
      <c r="AN84" s="47">
        <v>46372</v>
      </c>
      <c r="AO84" s="47">
        <v>46372</v>
      </c>
      <c r="AP84" s="47">
        <v>46737</v>
      </c>
      <c r="AQ84" s="47">
        <v>46372</v>
      </c>
      <c r="AR84" s="48"/>
      <c r="AS84" s="48"/>
      <c r="AT84" s="48"/>
      <c r="AU84" s="43">
        <v>0</v>
      </c>
      <c r="AV84" s="43">
        <v>0</v>
      </c>
      <c r="AW84" s="43">
        <v>1</v>
      </c>
      <c r="AX84" s="51" t="s">
        <v>421</v>
      </c>
      <c r="AY84" s="51" t="s">
        <v>237</v>
      </c>
      <c r="AZ84" s="51" t="s">
        <v>198</v>
      </c>
      <c r="BA84" s="20">
        <f t="shared" ca="1" si="92"/>
        <v>0</v>
      </c>
      <c r="BB84" s="20">
        <f t="shared" ca="1" si="92"/>
        <v>1</v>
      </c>
      <c r="BC84" s="20">
        <f t="shared" ca="1" si="92"/>
        <v>0</v>
      </c>
      <c r="BD84" s="20">
        <f t="shared" ca="1" si="92"/>
        <v>0</v>
      </c>
      <c r="BE84" s="20">
        <f t="shared" ca="1" si="92"/>
        <v>0</v>
      </c>
      <c r="BF84" s="20">
        <f t="shared" ca="1" si="92"/>
        <v>0</v>
      </c>
      <c r="BG84" s="21" t="str">
        <f t="shared" ca="1" si="91"/>
        <v/>
      </c>
      <c r="BH84" s="21" t="str">
        <f t="shared" ca="1" si="91"/>
        <v/>
      </c>
      <c r="BI84" s="21" t="str">
        <f t="shared" ca="1" si="91"/>
        <v/>
      </c>
      <c r="BJ84" s="22">
        <f t="shared" ca="1" si="65"/>
        <v>1</v>
      </c>
      <c r="BK84" s="21">
        <f t="shared" si="66"/>
        <v>12</v>
      </c>
      <c r="BL84" s="22">
        <f t="shared" ca="1" si="67"/>
        <v>28351</v>
      </c>
      <c r="BM84" s="22">
        <f t="shared" ca="1" si="68"/>
        <v>7088</v>
      </c>
      <c r="BN84" s="23">
        <f t="shared" ca="1" si="69"/>
        <v>21263</v>
      </c>
      <c r="BO84" s="24">
        <f t="shared" ca="1" si="70"/>
        <v>1135</v>
      </c>
      <c r="BP84" s="51" t="str">
        <f>_xlfn.XLOOKUP(E84,[1]Validation!E:E,[1]Validation!F:F,"")</f>
        <v>EG15</v>
      </c>
      <c r="BQ84" s="51" t="str">
        <f>_xlfn.XLOOKUP(BP84,[1]Validation!F:F,[1]Validation!G:G,"")</f>
        <v>EG11 to EG22</v>
      </c>
      <c r="BR84" s="52" t="str">
        <f>VLOOKUP(G84,[1]Validation!$B$1:$C$9,2,0)</f>
        <v>A</v>
      </c>
      <c r="BS84" s="51">
        <f t="shared" ca="1" si="71"/>
        <v>48</v>
      </c>
      <c r="BT84" s="53">
        <f>_xlfn.XLOOKUP(B84,'[2]1. All Calls'!$R:$R,'[2]1. All Calls'!$A:$A,"",0)</f>
        <v>46155.592233796298</v>
      </c>
      <c r="BU84" s="51" t="str">
        <f>_xlfn.XLOOKUP(B84,'[2]1. All Calls'!$R:$R,'[2]1. All Calls'!$F:$F,"",0)</f>
        <v>CC-02079251</v>
      </c>
      <c r="BV84" s="51" t="str">
        <f>_xlfn.XLOOKUP(B84,'[2]1. All Calls'!$R:$R,'[2]1. All Calls'!$J:$J,"",0)</f>
        <v>General Service</v>
      </c>
      <c r="BW84" s="53">
        <f>_xlfn.XLOOKUP(B84,'[2]Sch Calls'!$R:$R,'[2]Sch Calls'!$A:$A,"",0)</f>
        <v>46008.6262152778</v>
      </c>
      <c r="BX84" s="51">
        <f>_xlfn.XLOOKUP(B84,'[2]Sch Calls'!$R:$R,'[2]Sch Calls'!$B:$B,"",0)</f>
        <v>26643</v>
      </c>
      <c r="BY84" s="51" t="str">
        <f t="shared" si="54"/>
        <v>15-Jun-26</v>
      </c>
      <c r="BZ84" s="51" t="str">
        <f t="shared" si="54"/>
        <v>15-Jun-26</v>
      </c>
      <c r="CA84" s="51" t="str">
        <f t="shared" si="72"/>
        <v>18-Sep-26</v>
      </c>
      <c r="CB84" s="51" t="str">
        <f t="shared" si="73"/>
        <v>16-Jun-27</v>
      </c>
      <c r="CC84" s="51" t="str">
        <f t="shared" si="74"/>
        <v>17-Dec-27</v>
      </c>
      <c r="CD84" s="51" t="str">
        <f t="shared" si="75"/>
        <v>17-Dec-26</v>
      </c>
      <c r="CE84" s="51">
        <f t="shared" ca="1" si="55"/>
        <v>168</v>
      </c>
      <c r="CF84" s="51">
        <f t="shared" ca="1" si="55"/>
        <v>168</v>
      </c>
      <c r="CG84" s="51">
        <f t="shared" ca="1" si="76"/>
        <v>168</v>
      </c>
      <c r="CH84" s="51">
        <f t="shared" ca="1" si="77"/>
        <v>168</v>
      </c>
      <c r="CI84" s="51">
        <f t="shared" ca="1" si="78"/>
        <v>168</v>
      </c>
      <c r="CJ84" s="51">
        <f t="shared" ca="1" si="79"/>
        <v>168</v>
      </c>
      <c r="CK84" s="51">
        <f t="shared" ca="1" si="51"/>
        <v>2016</v>
      </c>
      <c r="CL84" s="51">
        <f t="shared" ca="1" si="51"/>
        <v>2016</v>
      </c>
      <c r="CM84" s="51">
        <f t="shared" ca="1" si="51"/>
        <v>2016</v>
      </c>
      <c r="CN84" s="51">
        <f t="shared" ca="1" si="51"/>
        <v>2016</v>
      </c>
      <c r="CO84" s="51">
        <f t="shared" ca="1" si="51"/>
        <v>2016</v>
      </c>
      <c r="CP84" s="51">
        <f t="shared" ca="1" si="51"/>
        <v>2016</v>
      </c>
      <c r="CQ84" s="51">
        <f t="shared" ca="1" si="52"/>
        <v>-589</v>
      </c>
      <c r="CR84" s="51">
        <f t="shared" ca="1" si="52"/>
        <v>-589</v>
      </c>
      <c r="CS84" s="51">
        <f t="shared" ca="1" si="52"/>
        <v>1411</v>
      </c>
      <c r="CT84" s="51">
        <f t="shared" ca="1" si="52"/>
        <v>1411</v>
      </c>
      <c r="CU84" s="51">
        <f t="shared" ca="1" si="52"/>
        <v>5511</v>
      </c>
      <c r="CV84" s="54">
        <f t="shared" ca="1" si="52"/>
        <v>1411</v>
      </c>
      <c r="CW84" s="25" t="s">
        <v>212</v>
      </c>
      <c r="CX84" s="55">
        <v>0.25</v>
      </c>
      <c r="CY84" s="55"/>
      <c r="CZ84" s="26">
        <v>0</v>
      </c>
      <c r="DA84" s="26">
        <v>0</v>
      </c>
      <c r="DB84" s="26">
        <v>0</v>
      </c>
      <c r="DC84" s="26">
        <v>0</v>
      </c>
      <c r="DD84" s="26">
        <v>0</v>
      </c>
      <c r="DE84" s="26">
        <v>0</v>
      </c>
      <c r="DF84" s="26">
        <v>0</v>
      </c>
      <c r="DG84" s="26">
        <v>0</v>
      </c>
      <c r="DH84" s="26">
        <v>0</v>
      </c>
      <c r="DI84" s="26">
        <v>0</v>
      </c>
      <c r="DJ84" s="26">
        <v>0</v>
      </c>
      <c r="DK84" s="26">
        <v>0</v>
      </c>
      <c r="DL84" s="27">
        <f t="shared" si="80"/>
        <v>46230.592233796298</v>
      </c>
      <c r="DM84" s="28">
        <f t="shared" ca="1" si="81"/>
        <v>0</v>
      </c>
      <c r="DN84" s="56">
        <f>_xlfn.XLOOKUP(B84,'[2]1. All Calls'!$R:$R,'[2]1. All Calls'!$A:$A,"",0)</f>
        <v>46155.592233796298</v>
      </c>
      <c r="DO84" s="57" t="str">
        <f ca="1">VLOOKUP(DM84,[1]Validation!$B$20:$C$25,2,0)</f>
        <v>Within 3 months</v>
      </c>
      <c r="DP84" s="58" t="str">
        <f>_xlfn.XLOOKUP(B84,'[1]Active AMCs- Dealer'!E:E,'[1]Active AMCs- Dealer'!L:L,"Not in AMC",0)</f>
        <v>AMC</v>
      </c>
      <c r="DQ84" s="58"/>
      <c r="DR84" s="29" t="str">
        <f>_xlfn.XLOOKUP(B84,'[2]1. All Calls'!$R:$R,'[2]1. All Calls'!$F:$F,"",0)</f>
        <v>CC-02079251</v>
      </c>
      <c r="DS84" s="29" t="str">
        <f>_xlfn.XLOOKUP(B84,'[2]1. All Calls'!$R:$R,'[2]1. All Calls'!$AB:$AB,"",0)</f>
        <v>Today We attend the customer site for general visit so we check and found that compressor running good condition but service due</v>
      </c>
      <c r="DT84" s="30">
        <f>_xlfn.XLOOKUP(DR84,'[2]1. All Calls'!$F:$F,'[2]1. All Calls'!$A:$A,"",0)</f>
        <v>46155.592233796298</v>
      </c>
      <c r="DU84" s="31">
        <f>_xlfn.XLOOKUP(DR84,'[2]1. All Calls'!$F:$F,'[2]1. All Calls'!$B:$B,"",0)</f>
        <v>29843</v>
      </c>
      <c r="DV84" s="31">
        <f>_xlfn.XLOOKUP(B84,[1]MDA_Assets!D:D,[1]MDA_Assets!N:N,"",0)</f>
        <v>7544</v>
      </c>
      <c r="DW84" s="31">
        <f>_xlfn.XLOOKUP(B84,[1]MDA_Assets!D:D,[1]MDA_Assets!O:O,"",0)</f>
        <v>22299</v>
      </c>
      <c r="DX84" s="32" t="str">
        <f>_xlfn.XLOOKUP(B84,[1]MDA_Assets!D:D,[1]MDA_Assets!Q:Q,"",0)</f>
        <v>XD</v>
      </c>
      <c r="DY84" s="33">
        <f>_xlfn.XLOOKUP(B84,[1]MDA_Assets!D:D,[1]MDA_Assets!R:R,"",0)</f>
        <v>46008</v>
      </c>
      <c r="DZ84" s="33">
        <f>_xlfn.XLOOKUP(B84,[1]MDA_Assets!D:D,[1]MDA_Assets!S:S,"",0)</f>
        <v>46008</v>
      </c>
      <c r="EA84" s="33">
        <f>_xlfn.XLOOKUP(B84,[1]MDA_Assets!D:D,[1]MDA_Assets!T:T,"",0)</f>
        <v>46008</v>
      </c>
      <c r="EB84" s="33">
        <f>_xlfn.XLOOKUP(B84,[1]MDA_Assets!D:D,[1]MDA_Assets!U:U,"",0)</f>
        <v>46008</v>
      </c>
      <c r="EC84" s="33">
        <f>_xlfn.XLOOKUP(B84,[1]MDA_Assets!D:D,[1]MDA_Assets!V:V,"",0)</f>
        <v>46008</v>
      </c>
      <c r="ED84" s="33">
        <f>_xlfn.XLOOKUP(B84,[1]MDA_Assets!D:D,[1]MDA_Assets!W:W,"",0)</f>
        <v>46008</v>
      </c>
      <c r="EE84" s="32" t="str">
        <f>_xlfn.XLOOKUP(B84,[1]MDA_Assets!D:D,[1]MDA_Assets!X:X,"",0)</f>
        <v>No</v>
      </c>
      <c r="EF84" s="33">
        <f>_xlfn.XLOOKUP(B84,[1]MDA_Assets!D:D,[1]MDA_Assets!Y:Y,"",0)</f>
        <v>0</v>
      </c>
      <c r="EG84" s="33">
        <f>_xlfn.XLOOKUP(B84,[1]MDA_Assets!D:D,[1]MDA_Assets!Z:Z,"",0)</f>
        <v>0</v>
      </c>
      <c r="EH84" s="33">
        <f>_xlfn.XLOOKUP(B84,[1]MDA_Assets!D:D,[1]MDA_Assets!AA:AA,"",0)</f>
        <v>0</v>
      </c>
      <c r="EI84" s="34">
        <f>_xlfn.XLOOKUP(B84,[1]MDA_Assets!D:D,[1]MDA_Assets!P:P,"",0)</f>
        <v>12</v>
      </c>
      <c r="EJ84" s="35" t="str">
        <f>_xlfn.XLOOKUP(B84,[1]MDA_Assets!D:D,[1]MDA_Assets!AB:AB,"",0)</f>
        <v>-1700</v>
      </c>
      <c r="EK84" s="35" t="str">
        <f>_xlfn.XLOOKUP(B84,[1]MDA_Assets!D:D,[1]MDA_Assets!AC:AC,"",0)</f>
        <v>-1700</v>
      </c>
      <c r="EL84" s="35" t="str">
        <f>_xlfn.XLOOKUP(B84,[1]MDA_Assets!D:D,[1]MDA_Assets!AD:AD,"",0)</f>
        <v>-200</v>
      </c>
      <c r="EM84" s="35" t="str">
        <f>_xlfn.XLOOKUP(B84,[1]MDA_Assets!D:D,[1]MDA_Assets!AE:AE,"",0)</f>
        <v>-200</v>
      </c>
      <c r="EN84" s="35" t="str">
        <f>_xlfn.XLOOKUP(B84,[1]MDA_Assets!D:D,[1]MDA_Assets!AF:AF,"",0)</f>
        <v>4800</v>
      </c>
      <c r="EO84" s="35" t="str">
        <f>_xlfn.XLOOKUP(B84,[1]MDA_Assets!D:D,[1]MDA_Assets!AG:AG,"",0)</f>
        <v>800</v>
      </c>
      <c r="EP84" s="36">
        <f t="shared" si="56"/>
        <v>359</v>
      </c>
      <c r="EQ84" s="36">
        <f t="shared" si="56"/>
        <v>180</v>
      </c>
      <c r="ER84" s="36">
        <f t="shared" si="82"/>
        <v>365</v>
      </c>
      <c r="ES84" s="36">
        <f t="shared" si="83"/>
        <v>365</v>
      </c>
      <c r="ET84" s="36">
        <f t="shared" si="84"/>
        <v>730</v>
      </c>
      <c r="EU84" s="36">
        <f t="shared" si="85"/>
        <v>365</v>
      </c>
      <c r="EV84" s="36" t="str">
        <f t="shared" si="86"/>
        <v/>
      </c>
      <c r="EW84" s="36" t="str">
        <f t="shared" si="58"/>
        <v/>
      </c>
      <c r="EX84" s="36" t="str">
        <f t="shared" si="59"/>
        <v/>
      </c>
      <c r="EY84" s="36">
        <f t="shared" si="47"/>
        <v>11.59</v>
      </c>
      <c r="EZ84" s="36">
        <f t="shared" si="47"/>
        <v>5.81</v>
      </c>
      <c r="FA84" s="36">
        <f t="shared" si="47"/>
        <v>11.78</v>
      </c>
      <c r="FB84" s="36">
        <f t="shared" si="47"/>
        <v>11.78</v>
      </c>
      <c r="FC84" s="36">
        <f t="shared" si="47"/>
        <v>23.55</v>
      </c>
      <c r="FD84" s="36">
        <f t="shared" si="47"/>
        <v>11.78</v>
      </c>
      <c r="FE84" s="36" t="str">
        <f t="shared" si="93"/>
        <v/>
      </c>
      <c r="FF84" s="36" t="str">
        <f t="shared" si="93"/>
        <v/>
      </c>
      <c r="FG84" s="36" t="str">
        <f t="shared" si="93"/>
        <v/>
      </c>
      <c r="FH84" s="37" t="str" cm="1">
        <f t="array" ref="FH84">_xlfn.IFS(EY84="", "No Data", EY84&lt;0, "Negative/Future", EY84=0, "Zero Days", EY84&lt;=3, "&lt; 3 Months", EY84&lt;=6, "3 to 6 Months", EY84&lt;=9, "6 to 9 Months", EY84&lt;=12, "9 to 12 Months", EY84&lt;=15, "12 to 15 Months", EY84&lt;=18, "15 to 18 Months", EY84&lt;=24, "18 to 24 Months", EY84&gt;24, "&gt; 24 Months")</f>
        <v>9 to 12 Months</v>
      </c>
      <c r="FI84" s="37" t="str" cm="1">
        <f t="array" ref="FI84">_xlfn.IFS(EZ84="", "No Data", EZ84&lt;0, "Negative/Future", EZ84=0, "Zero Days", EZ84&lt;=3, "&lt; 3 Months", EZ84&lt;=6, "3 to 6 Months", EZ84&lt;=9, "6 to 9 Months", EZ84&lt;=12, "9 to 12 Months", EZ84&lt;=15, "12 to 15 Months", EZ84&lt;=18, "15 to 18 Months", EZ84&lt;=24, "18 to 24 Months", EZ84&gt;24, "&gt; 24 Months")</f>
        <v>3 to 6 Months</v>
      </c>
      <c r="FJ84" s="37" t="str" cm="1">
        <f t="array" ref="FJ84">_xlfn.IFS(FA84="", "No Data", FA84&lt;0, "Negative/Future", FA84=0, "Zero Days", FA84&lt;=3, "&lt; 3 Months", FA84&lt;=6, "3 to 6 Months", FA84&lt;=9, "6 to 9 Months", FA84&lt;=12, "9 to 12 Months", FA84&lt;=15, "12 to 15 Months", FA84&lt;=18, "15 to 18 Months", FA84&lt;=24, "18 to 24 Months", FA84&gt;24, "&gt; 24 Months")</f>
        <v>9 to 12 Months</v>
      </c>
      <c r="FK84" s="37" t="str" cm="1">
        <f t="array" ref="FK84">_xlfn.IFS(FB84="", "No Data", FB84&lt;0, "Negative/Future", FB84=0, "Zero Days", FB84&lt;=3, "&lt; 3 Months", FB84&lt;=6, "3 to 6 Months", FB84&lt;=9, "6 to 9 Months", FB84&lt;=12, "9 to 12 Months", FB84&lt;=15, "12 to 15 Months", FB84&lt;=18, "15 to 18 Months", FB84&lt;=24, "18 to 24 Months", FB84&gt;24, "&gt; 24 Months")</f>
        <v>9 to 12 Months</v>
      </c>
      <c r="FL84" s="37" t="str" cm="1">
        <f t="array" ref="FL84">_xlfn.IFS(FC84="", "No Data", FC84&lt;0, "Negative/Future", FC84=0, "Zero Days", FC84&lt;=3, "&lt; 3 Months", FC84&lt;=6, "3 to 6 Months", FC84&lt;=9, "6 to 9 Months", FC84&lt;=12, "9 to 12 Months", FC84&lt;=15, "12 to 15 Months", FC84&lt;=18, "15 to 18 Months", FC84&lt;=24, "18 to 24 Months", FC84&gt;24, "&gt; 24 Months")</f>
        <v>18 to 24 Months</v>
      </c>
      <c r="FM84" s="37" t="str" cm="1">
        <f t="array" ref="FM84">_xlfn.IFS(FD84="", "No Data", FD84&lt;0, "Negative/Future", FD84=0, "Zero Days", FD84&lt;=3, "&lt; 3 Months", FD84&lt;=6, "3 to 6 Months", FD84&lt;=9, "6 to 9 Months", FD84&lt;=12, "9 to 12 Months", FD84&lt;=15, "12 to 15 Months", FD84&lt;=18, "15 to 18 Months", FD84&lt;=24, "18 to 24 Months", FD84&gt;24, "&gt; 24 Months")</f>
        <v>9 to 12 Months</v>
      </c>
      <c r="FN84" s="37" t="str" cm="1">
        <f t="array" ref="FN84">_xlfn.IFS(FE84="", "No Data", FE84&lt;0, "Negative/Future", FE84=0, "Zero Days", FE84&lt;=3, "&lt; 3 Months", FE84&lt;=6, "3 to 6 Months", FE84&lt;=9, "6 to 9 Months", FE84&lt;=12, "9 to 12 Months", FE84&lt;=15, "12 to 15 Months", FE84&lt;=18, "15 to 18 Months", FE84&lt;=24, "18 to 24 Months", FE84&gt;24, "&gt; 24 Months")</f>
        <v>No Data</v>
      </c>
      <c r="FO84" s="37" t="str" cm="1">
        <f t="array" ref="FO84">_xlfn.IFS(FG84="", "No Data", FG84&lt;0, "Negative/Future", FG84=0, "Zero Days", FG84&lt;=3, "&lt; 3 Months", FG84&lt;=6, "3 to 6 Months", FG84&lt;=9, "6 to 9 Months", FG84&lt;=12, "9 to 12 Months", FG84&lt;=15, "12 to 15 Months", FG84&lt;=18, "15 to 18 Months", FG84&lt;=24, "18 to 24 Months", FG84&gt;24, "&gt; 24 Months")</f>
        <v>No Data</v>
      </c>
      <c r="FP84" s="37" t="str" cm="1">
        <f t="array" ref="FP84">_xlfn.IFS(FF84="", "No Data", FF84&lt;0, "Negative/Future", FF84=0, "Zero Days", FF84&lt;=3, "&lt; 3 Months", FF84&lt;=6, "3 to 6 Months", FF84&lt;=9, "6 to 9 Months", FF84&lt;=12, "9 to 12 Months", FF84&lt;=15, "12 to 15 Months", FF84&lt;=18, "15 to 18 Months", FF84&lt;=24, "18 to 24 Months", FF84&gt;24, "&gt; 24 Months")</f>
        <v>No Data</v>
      </c>
      <c r="FQ84" s="29" t="s">
        <v>634</v>
      </c>
      <c r="FR84" s="29">
        <v>9155729786</v>
      </c>
      <c r="FS84" s="38" t="str">
        <f>VLOOKUP(_xlfn.XLOOKUP(B84,[1]MDA_Assets!D:D,[1]MDA_Assets!I:I,"",0),[1]Validation!$B$1:$C$8,2,0)</f>
        <v>A</v>
      </c>
      <c r="FT84" s="38" t="s">
        <v>296</v>
      </c>
      <c r="FU84" s="31" t="str">
        <f>_xlfn.XLOOKUP(B84,[1]MDA_Assets!D:D,[1]MDA_Assets!X:X,"",0)</f>
        <v>No</v>
      </c>
      <c r="FV84" s="39">
        <v>0</v>
      </c>
      <c r="FW84" s="39">
        <v>0</v>
      </c>
      <c r="FX84" s="39">
        <v>1</v>
      </c>
      <c r="FY84" s="39">
        <v>8</v>
      </c>
      <c r="FZ84" s="40">
        <f t="shared" si="53"/>
        <v>46367</v>
      </c>
      <c r="GA84" s="40">
        <f t="shared" si="53"/>
        <v>46188</v>
      </c>
      <c r="GB84" s="40">
        <f t="shared" si="60"/>
        <v>46373</v>
      </c>
      <c r="GC84" s="40">
        <f t="shared" si="61"/>
        <v>46373</v>
      </c>
      <c r="GD84" s="40">
        <f t="shared" si="62"/>
        <v>46738</v>
      </c>
      <c r="GE84" s="40">
        <f t="shared" si="63"/>
        <v>46373</v>
      </c>
      <c r="GF84" s="40" t="str">
        <f t="shared" si="57"/>
        <v/>
      </c>
      <c r="GG84" s="40" t="str">
        <f t="shared" si="57"/>
        <v/>
      </c>
      <c r="GH84" s="40" t="str">
        <f t="shared" si="57"/>
        <v/>
      </c>
      <c r="GI84" s="39">
        <f t="shared" si="87"/>
        <v>0</v>
      </c>
      <c r="GJ84" s="39">
        <f t="shared" si="88"/>
        <v>0</v>
      </c>
      <c r="GK84" s="39">
        <f t="shared" si="89"/>
        <v>0</v>
      </c>
      <c r="GL84" s="39">
        <f t="shared" si="90"/>
        <v>6</v>
      </c>
    </row>
    <row r="85" spans="1:194" x14ac:dyDescent="0.25">
      <c r="A85" s="19">
        <v>90</v>
      </c>
      <c r="B85" s="43" t="s">
        <v>635</v>
      </c>
      <c r="C85" s="43" t="s">
        <v>254</v>
      </c>
      <c r="D85" s="43" t="s">
        <v>636</v>
      </c>
      <c r="E85" s="43" t="s">
        <v>346</v>
      </c>
      <c r="F85" s="43" t="s">
        <v>347</v>
      </c>
      <c r="G85" s="43" t="s">
        <v>190</v>
      </c>
      <c r="H85" s="43" t="s">
        <v>277</v>
      </c>
      <c r="I85" s="43" t="s">
        <v>192</v>
      </c>
      <c r="J85" s="44">
        <f t="shared" si="64"/>
        <v>46184.583333333336</v>
      </c>
      <c r="K85" s="44">
        <v>45820.583333333336</v>
      </c>
      <c r="L85" s="44">
        <v>45673</v>
      </c>
      <c r="M85" s="43" t="s">
        <v>2139</v>
      </c>
      <c r="N85" s="43" t="s">
        <v>2140</v>
      </c>
      <c r="O85" s="44">
        <v>46051.235266203701</v>
      </c>
      <c r="P85" s="43">
        <v>2</v>
      </c>
      <c r="Q85" s="43">
        <v>0</v>
      </c>
      <c r="R85" s="43">
        <v>2</v>
      </c>
      <c r="S85" s="43" t="s">
        <v>206</v>
      </c>
      <c r="T85" s="44">
        <v>45819.770833333336</v>
      </c>
      <c r="U85" s="44">
        <v>45819.770833333336</v>
      </c>
      <c r="V85" s="44">
        <v>45819.770833333336</v>
      </c>
      <c r="W85" s="44">
        <v>45819.770833333336</v>
      </c>
      <c r="X85" s="44">
        <v>45819.770833333336</v>
      </c>
      <c r="Y85" s="44">
        <v>45819.770833333336</v>
      </c>
      <c r="Z85" s="43" t="s">
        <v>199</v>
      </c>
      <c r="AA85" s="43"/>
      <c r="AB85" s="43"/>
      <c r="AC85" s="43"/>
      <c r="AD85" s="43"/>
      <c r="AE85" s="43">
        <v>0</v>
      </c>
      <c r="AF85" s="43" t="s">
        <v>2141</v>
      </c>
      <c r="AG85" s="43" t="s">
        <v>2141</v>
      </c>
      <c r="AH85" s="43" t="s">
        <v>861</v>
      </c>
      <c r="AI85" s="43" t="s">
        <v>861</v>
      </c>
      <c r="AJ85" s="43" t="s">
        <v>2108</v>
      </c>
      <c r="AK85" s="43" t="s">
        <v>861</v>
      </c>
      <c r="AL85" s="48"/>
      <c r="AM85" s="48"/>
      <c r="AN85" s="48"/>
      <c r="AO85" s="48"/>
      <c r="AP85" s="48"/>
      <c r="AQ85" s="48"/>
      <c r="AR85" s="48"/>
      <c r="AS85" s="48"/>
      <c r="AT85" s="48"/>
      <c r="AU85" s="43">
        <v>0</v>
      </c>
      <c r="AV85" s="43">
        <v>0</v>
      </c>
      <c r="AW85" s="43">
        <v>0</v>
      </c>
      <c r="AX85" s="51" t="s">
        <v>637</v>
      </c>
      <c r="AY85" s="51" t="s">
        <v>316</v>
      </c>
      <c r="AZ85" s="51" t="s">
        <v>316</v>
      </c>
      <c r="BA85" s="20" t="str">
        <f t="shared" ca="1" si="92"/>
        <v/>
      </c>
      <c r="BB85" s="20" t="str">
        <f t="shared" ca="1" si="92"/>
        <v/>
      </c>
      <c r="BC85" s="20" t="str">
        <f t="shared" ca="1" si="92"/>
        <v/>
      </c>
      <c r="BD85" s="20" t="str">
        <f t="shared" ca="1" si="92"/>
        <v/>
      </c>
      <c r="BE85" s="20" t="str">
        <f t="shared" ca="1" si="92"/>
        <v/>
      </c>
      <c r="BF85" s="20" t="str">
        <f t="shared" ca="1" si="92"/>
        <v/>
      </c>
      <c r="BG85" s="21" t="str">
        <f t="shared" ca="1" si="91"/>
        <v/>
      </c>
      <c r="BH85" s="21" t="str">
        <f t="shared" ca="1" si="91"/>
        <v/>
      </c>
      <c r="BI85" s="21" t="str">
        <f t="shared" ca="1" si="91"/>
        <v/>
      </c>
      <c r="BJ85" s="22">
        <f t="shared" ca="1" si="65"/>
        <v>0</v>
      </c>
      <c r="BK85" s="21">
        <f t="shared" si="66"/>
        <v>0</v>
      </c>
      <c r="BL85" s="22">
        <f t="shared" ca="1" si="67"/>
        <v>2</v>
      </c>
      <c r="BM85" s="22">
        <f t="shared" ca="1" si="68"/>
        <v>0</v>
      </c>
      <c r="BN85" s="23">
        <f t="shared" ca="1" si="69"/>
        <v>2</v>
      </c>
      <c r="BO85" s="24">
        <f t="shared" ca="1" si="70"/>
        <v>0</v>
      </c>
      <c r="BP85" s="51" t="str">
        <f>_xlfn.XLOOKUP(E85,[1]Validation!E:E,[1]Validation!F:F,"")</f>
        <v>EN11</v>
      </c>
      <c r="BQ85" s="51" t="str">
        <f>_xlfn.XLOOKUP(BP85,[1]Validation!F:F,[1]Validation!G:G,"")</f>
        <v>EN11 to EN22</v>
      </c>
      <c r="BR85" s="52" t="str">
        <f>VLOOKUP(G85,[1]Validation!$B$1:$C$9,2,0)</f>
        <v>B</v>
      </c>
      <c r="BS85" s="51">
        <f t="shared" ca="1" si="71"/>
        <v>12</v>
      </c>
      <c r="BT85" s="53">
        <f>_xlfn.XLOOKUP(B85,'[2]1. All Calls'!$R:$R,'[2]1. All Calls'!$A:$A,"",0)</f>
        <v>46051.4633217593</v>
      </c>
      <c r="BU85" s="51" t="str">
        <f>_xlfn.XLOOKUP(B85,'[2]1. All Calls'!$R:$R,'[2]1. All Calls'!$F:$F,"",0)</f>
        <v>CC-01956953</v>
      </c>
      <c r="BV85" s="51" t="str">
        <f>_xlfn.XLOOKUP(B85,'[2]1. All Calls'!$R:$R,'[2]1. All Calls'!$J:$J,"",0)</f>
        <v>Sales Call</v>
      </c>
      <c r="BW85" s="53" t="str">
        <f>_xlfn.XLOOKUP(B85,'[2]Sch Calls'!$R:$R,'[2]Sch Calls'!$A:$A,"",0)</f>
        <v/>
      </c>
      <c r="BX85" s="51" t="str">
        <f>_xlfn.XLOOKUP(B85,'[2]Sch Calls'!$R:$R,'[2]Sch Calls'!$B:$B,"",0)</f>
        <v/>
      </c>
      <c r="BY85" s="51" t="str">
        <f t="shared" si="54"/>
        <v>09-Dec-25</v>
      </c>
      <c r="BZ85" s="51" t="str">
        <f t="shared" si="54"/>
        <v>09-Dec-25</v>
      </c>
      <c r="CA85" s="51" t="str">
        <f t="shared" si="72"/>
        <v>14-Mar-26</v>
      </c>
      <c r="CB85" s="51" t="str">
        <f t="shared" si="73"/>
        <v>10-Dec-26</v>
      </c>
      <c r="CC85" s="51" t="str">
        <f t="shared" si="74"/>
        <v>12-Jun-27</v>
      </c>
      <c r="CD85" s="51" t="str">
        <f t="shared" si="75"/>
        <v>12-Jun-26</v>
      </c>
      <c r="CE85" s="51">
        <f t="shared" ca="1" si="55"/>
        <v>356</v>
      </c>
      <c r="CF85" s="51">
        <f t="shared" ca="1" si="55"/>
        <v>356</v>
      </c>
      <c r="CG85" s="51">
        <f t="shared" ca="1" si="76"/>
        <v>356</v>
      </c>
      <c r="CH85" s="51">
        <f t="shared" ca="1" si="77"/>
        <v>356</v>
      </c>
      <c r="CI85" s="51">
        <f t="shared" ca="1" si="78"/>
        <v>356</v>
      </c>
      <c r="CJ85" s="51">
        <f t="shared" ca="1" si="79"/>
        <v>356</v>
      </c>
      <c r="CK85" s="51">
        <f t="shared" ca="1" si="51"/>
        <v>0</v>
      </c>
      <c r="CL85" s="51">
        <f t="shared" ca="1" si="51"/>
        <v>0</v>
      </c>
      <c r="CM85" s="51">
        <f t="shared" ca="1" si="51"/>
        <v>0</v>
      </c>
      <c r="CN85" s="51">
        <f t="shared" ca="1" si="51"/>
        <v>0</v>
      </c>
      <c r="CO85" s="51">
        <f t="shared" ca="1" si="51"/>
        <v>0</v>
      </c>
      <c r="CP85" s="51">
        <f t="shared" ca="1" si="51"/>
        <v>0</v>
      </c>
      <c r="CQ85" s="51">
        <f t="shared" ca="1" si="52"/>
        <v>1998</v>
      </c>
      <c r="CR85" s="51">
        <f t="shared" ca="1" si="52"/>
        <v>1998</v>
      </c>
      <c r="CS85" s="51">
        <f t="shared" ca="1" si="52"/>
        <v>3998</v>
      </c>
      <c r="CT85" s="51">
        <f t="shared" ca="1" si="52"/>
        <v>3998</v>
      </c>
      <c r="CU85" s="51">
        <f t="shared" ca="1" si="52"/>
        <v>7998</v>
      </c>
      <c r="CV85" s="54">
        <f t="shared" ca="1" si="52"/>
        <v>3998</v>
      </c>
      <c r="CW85" s="25" t="s">
        <v>195</v>
      </c>
      <c r="CX85" s="55">
        <v>0</v>
      </c>
      <c r="CY85" s="55"/>
      <c r="CZ85" s="26">
        <v>0</v>
      </c>
      <c r="DA85" s="26">
        <v>0</v>
      </c>
      <c r="DB85" s="26">
        <v>0</v>
      </c>
      <c r="DC85" s="26">
        <v>0</v>
      </c>
      <c r="DD85" s="26">
        <v>0</v>
      </c>
      <c r="DE85" s="26">
        <v>0</v>
      </c>
      <c r="DF85" s="26">
        <v>0</v>
      </c>
      <c r="DG85" s="26">
        <v>0</v>
      </c>
      <c r="DH85" s="26">
        <v>0</v>
      </c>
      <c r="DI85" s="26">
        <v>0</v>
      </c>
      <c r="DJ85" s="26">
        <v>0</v>
      </c>
      <c r="DK85" s="26">
        <v>0</v>
      </c>
      <c r="DL85" s="27">
        <f t="shared" si="80"/>
        <v>46126.4633217593</v>
      </c>
      <c r="DM85" s="28">
        <f t="shared" ca="1" si="81"/>
        <v>1</v>
      </c>
      <c r="DN85" s="56">
        <f>_xlfn.XLOOKUP(B85,'[2]1. All Calls'!$R:$R,'[2]1. All Calls'!$A:$A,"",0)</f>
        <v>46051.4633217593</v>
      </c>
      <c r="DO85" s="57" t="str">
        <f ca="1">VLOOKUP(DM85,[1]Validation!$B$20:$C$25,2,0)</f>
        <v>Above 3 months</v>
      </c>
      <c r="DP85" s="58" t="str">
        <f>_xlfn.XLOOKUP(B85,'[1]Active AMCs- Dealer'!E:E,'[1]Active AMCs- Dealer'!L:L,"Not in AMC",0)</f>
        <v>Not in AMC</v>
      </c>
      <c r="DQ85" s="50" t="s">
        <v>250</v>
      </c>
      <c r="DR85" s="29" t="str">
        <f>_xlfn.XLOOKUP(B85,'[2]1. All Calls'!$R:$R,'[2]1. All Calls'!$F:$F,"",0)</f>
        <v>CC-01956953</v>
      </c>
      <c r="DS85" s="29" t="str">
        <f>_xlfn.XLOOKUP(B85,'[2]1. All Calls'!$R:$R,'[2]1. All Calls'!$AB:$AB,"",0)</f>
        <v>Sales call carried out for HMR update not in use</v>
      </c>
      <c r="DT85" s="30">
        <f>_xlfn.XLOOKUP(DR85,'[2]1. All Calls'!$F:$F,'[2]1. All Calls'!$A:$A,"",0)</f>
        <v>46051.4633217593</v>
      </c>
      <c r="DU85" s="31">
        <f>_xlfn.XLOOKUP(DR85,'[2]1. All Calls'!$F:$F,'[2]1. All Calls'!$B:$B,"",0)</f>
        <v>2</v>
      </c>
      <c r="DV85" s="31">
        <f>_xlfn.XLOOKUP(B85,[1]MDA_Assets!D:D,[1]MDA_Assets!N:N,"",0)</f>
        <v>0</v>
      </c>
      <c r="DW85" s="31">
        <f>_xlfn.XLOOKUP(B85,[1]MDA_Assets!D:D,[1]MDA_Assets!O:O,"",0)</f>
        <v>2</v>
      </c>
      <c r="DX85" s="32" t="str">
        <f>_xlfn.XLOOKUP(B85,[1]MDA_Assets!D:D,[1]MDA_Assets!Q:Q,"",0)</f>
        <v>XD</v>
      </c>
      <c r="DY85" s="33">
        <f>_xlfn.XLOOKUP(B85,[1]MDA_Assets!D:D,[1]MDA_Assets!R:R,"",0)</f>
        <v>45820</v>
      </c>
      <c r="DZ85" s="33">
        <f>_xlfn.XLOOKUP(B85,[1]MDA_Assets!D:D,[1]MDA_Assets!S:S,"",0)</f>
        <v>45820</v>
      </c>
      <c r="EA85" s="33">
        <f>_xlfn.XLOOKUP(B85,[1]MDA_Assets!D:D,[1]MDA_Assets!T:T,"",0)</f>
        <v>45820</v>
      </c>
      <c r="EB85" s="33">
        <f>_xlfn.XLOOKUP(B85,[1]MDA_Assets!D:D,[1]MDA_Assets!U:U,"",0)</f>
        <v>45820</v>
      </c>
      <c r="EC85" s="33">
        <f>_xlfn.XLOOKUP(B85,[1]MDA_Assets!D:D,[1]MDA_Assets!V:V,"",0)</f>
        <v>45820</v>
      </c>
      <c r="ED85" s="33">
        <f>_xlfn.XLOOKUP(B85,[1]MDA_Assets!D:D,[1]MDA_Assets!W:W,"",0)</f>
        <v>45820</v>
      </c>
      <c r="EE85" s="32" t="str">
        <f>_xlfn.XLOOKUP(B85,[1]MDA_Assets!D:D,[1]MDA_Assets!X:X,"",0)</f>
        <v>Yes</v>
      </c>
      <c r="EF85" s="33">
        <f>_xlfn.XLOOKUP(B85,[1]MDA_Assets!D:D,[1]MDA_Assets!Y:Y,"",0)</f>
        <v>0</v>
      </c>
      <c r="EG85" s="33">
        <f>_xlfn.XLOOKUP(B85,[1]MDA_Assets!D:D,[1]MDA_Assets!Z:Z,"",0)</f>
        <v>0</v>
      </c>
      <c r="EH85" s="33">
        <f>_xlfn.XLOOKUP(B85,[1]MDA_Assets!D:D,[1]MDA_Assets!AA:AA,"",0)</f>
        <v>0</v>
      </c>
      <c r="EI85" s="34">
        <f>_xlfn.XLOOKUP(B85,[1]MDA_Assets!D:D,[1]MDA_Assets!P:P,"",0)</f>
        <v>0</v>
      </c>
      <c r="EJ85" s="35" t="str">
        <f>_xlfn.XLOOKUP(B85,[1]MDA_Assets!D:D,[1]MDA_Assets!AB:AB,"",0)</f>
        <v>1998</v>
      </c>
      <c r="EK85" s="35" t="str">
        <f>_xlfn.XLOOKUP(B85,[1]MDA_Assets!D:D,[1]MDA_Assets!AC:AC,"",0)</f>
        <v>1998</v>
      </c>
      <c r="EL85" s="35" t="str">
        <f>_xlfn.XLOOKUP(B85,[1]MDA_Assets!D:D,[1]MDA_Assets!AD:AD,"",0)</f>
        <v>3998</v>
      </c>
      <c r="EM85" s="35" t="str">
        <f>_xlfn.XLOOKUP(B85,[1]MDA_Assets!D:D,[1]MDA_Assets!AE:AE,"",0)</f>
        <v>3998</v>
      </c>
      <c r="EN85" s="35" t="str">
        <f>_xlfn.XLOOKUP(B85,[1]MDA_Assets!D:D,[1]MDA_Assets!AF:AF,"",0)</f>
        <v>7998</v>
      </c>
      <c r="EO85" s="35" t="str">
        <f>_xlfn.XLOOKUP(B85,[1]MDA_Assets!D:D,[1]MDA_Assets!AG:AG,"",0)</f>
        <v>3998</v>
      </c>
      <c r="EP85" s="36" t="str">
        <f t="shared" si="56"/>
        <v/>
      </c>
      <c r="EQ85" s="36" t="str">
        <f t="shared" si="56"/>
        <v/>
      </c>
      <c r="ER85" s="36" t="str">
        <f t="shared" si="82"/>
        <v/>
      </c>
      <c r="ES85" s="36" t="str">
        <f t="shared" si="83"/>
        <v/>
      </c>
      <c r="ET85" s="36" t="str">
        <f t="shared" si="84"/>
        <v/>
      </c>
      <c r="EU85" s="36" t="str">
        <f t="shared" si="85"/>
        <v/>
      </c>
      <c r="EV85" s="36" t="str">
        <f t="shared" si="86"/>
        <v/>
      </c>
      <c r="EW85" s="36" t="str">
        <f t="shared" si="58"/>
        <v/>
      </c>
      <c r="EX85" s="36" t="str">
        <f t="shared" si="59"/>
        <v/>
      </c>
      <c r="EY85" s="36" t="str">
        <f t="shared" si="47"/>
        <v/>
      </c>
      <c r="EZ85" s="36" t="str">
        <f t="shared" si="47"/>
        <v/>
      </c>
      <c r="FA85" s="36" t="str">
        <f t="shared" si="47"/>
        <v/>
      </c>
      <c r="FB85" s="36" t="str">
        <f t="shared" si="47"/>
        <v/>
      </c>
      <c r="FC85" s="36" t="str">
        <f t="shared" si="47"/>
        <v/>
      </c>
      <c r="FD85" s="36" t="str">
        <f t="shared" si="47"/>
        <v/>
      </c>
      <c r="FE85" s="36" t="str">
        <f t="shared" si="93"/>
        <v/>
      </c>
      <c r="FF85" s="36" t="str">
        <f t="shared" si="93"/>
        <v/>
      </c>
      <c r="FG85" s="36" t="str">
        <f t="shared" si="93"/>
        <v/>
      </c>
      <c r="FH85" s="37" t="str" cm="1">
        <f t="array" ref="FH85">_xlfn.IFS(EY85="", "No Data", EY85&lt;0, "Negative/Future", EY85=0, "Zero Days", EY85&lt;=3, "&lt; 3 Months", EY85&lt;=6, "3 to 6 Months", EY85&lt;=9, "6 to 9 Months", EY85&lt;=12, "9 to 12 Months", EY85&lt;=15, "12 to 15 Months", EY85&lt;=18, "15 to 18 Months", EY85&lt;=24, "18 to 24 Months", EY85&gt;24, "&gt; 24 Months")</f>
        <v>No Data</v>
      </c>
      <c r="FI85" s="37" t="str" cm="1">
        <f t="array" ref="FI85">_xlfn.IFS(EZ85="", "No Data", EZ85&lt;0, "Negative/Future", EZ85=0, "Zero Days", EZ85&lt;=3, "&lt; 3 Months", EZ85&lt;=6, "3 to 6 Months", EZ85&lt;=9, "6 to 9 Months", EZ85&lt;=12, "9 to 12 Months", EZ85&lt;=15, "12 to 15 Months", EZ85&lt;=18, "15 to 18 Months", EZ85&lt;=24, "18 to 24 Months", EZ85&gt;24, "&gt; 24 Months")</f>
        <v>No Data</v>
      </c>
      <c r="FJ85" s="37" t="str" cm="1">
        <f t="array" ref="FJ85">_xlfn.IFS(FA85="", "No Data", FA85&lt;0, "Negative/Future", FA85=0, "Zero Days", FA85&lt;=3, "&lt; 3 Months", FA85&lt;=6, "3 to 6 Months", FA85&lt;=9, "6 to 9 Months", FA85&lt;=12, "9 to 12 Months", FA85&lt;=15, "12 to 15 Months", FA85&lt;=18, "15 to 18 Months", FA85&lt;=24, "18 to 24 Months", FA85&gt;24, "&gt; 24 Months")</f>
        <v>No Data</v>
      </c>
      <c r="FK85" s="37" t="str" cm="1">
        <f t="array" ref="FK85">_xlfn.IFS(FB85="", "No Data", FB85&lt;0, "Negative/Future", FB85=0, "Zero Days", FB85&lt;=3, "&lt; 3 Months", FB85&lt;=6, "3 to 6 Months", FB85&lt;=9, "6 to 9 Months", FB85&lt;=12, "9 to 12 Months", FB85&lt;=15, "12 to 15 Months", FB85&lt;=18, "15 to 18 Months", FB85&lt;=24, "18 to 24 Months", FB85&gt;24, "&gt; 24 Months")</f>
        <v>No Data</v>
      </c>
      <c r="FL85" s="37" t="str" cm="1">
        <f t="array" ref="FL85">_xlfn.IFS(FC85="", "No Data", FC85&lt;0, "Negative/Future", FC85=0, "Zero Days", FC85&lt;=3, "&lt; 3 Months", FC85&lt;=6, "3 to 6 Months", FC85&lt;=9, "6 to 9 Months", FC85&lt;=12, "9 to 12 Months", FC85&lt;=15, "12 to 15 Months", FC85&lt;=18, "15 to 18 Months", FC85&lt;=24, "18 to 24 Months", FC85&gt;24, "&gt; 24 Months")</f>
        <v>No Data</v>
      </c>
      <c r="FM85" s="37" t="str" cm="1">
        <f t="array" ref="FM85">_xlfn.IFS(FD85="", "No Data", FD85&lt;0, "Negative/Future", FD85=0, "Zero Days", FD85&lt;=3, "&lt; 3 Months", FD85&lt;=6, "3 to 6 Months", FD85&lt;=9, "6 to 9 Months", FD85&lt;=12, "9 to 12 Months", FD85&lt;=15, "12 to 15 Months", FD85&lt;=18, "15 to 18 Months", FD85&lt;=24, "18 to 24 Months", FD85&gt;24, "&gt; 24 Months")</f>
        <v>No Data</v>
      </c>
      <c r="FN85" s="37" t="str" cm="1">
        <f t="array" ref="FN85">_xlfn.IFS(FE85="", "No Data", FE85&lt;0, "Negative/Future", FE85=0, "Zero Days", FE85&lt;=3, "&lt; 3 Months", FE85&lt;=6, "3 to 6 Months", FE85&lt;=9, "6 to 9 Months", FE85&lt;=12, "9 to 12 Months", FE85&lt;=15, "12 to 15 Months", FE85&lt;=18, "15 to 18 Months", FE85&lt;=24, "18 to 24 Months", FE85&gt;24, "&gt; 24 Months")</f>
        <v>No Data</v>
      </c>
      <c r="FO85" s="37" t="str" cm="1">
        <f t="array" ref="FO85">_xlfn.IFS(FG85="", "No Data", FG85&lt;0, "Negative/Future", FG85=0, "Zero Days", FG85&lt;=3, "&lt; 3 Months", FG85&lt;=6, "3 to 6 Months", FG85&lt;=9, "6 to 9 Months", FG85&lt;=12, "9 to 12 Months", FG85&lt;=15, "12 to 15 Months", FG85&lt;=18, "15 to 18 Months", FG85&lt;=24, "18 to 24 Months", FG85&gt;24, "&gt; 24 Months")</f>
        <v>No Data</v>
      </c>
      <c r="FP85" s="37" t="str" cm="1">
        <f t="array" ref="FP85">_xlfn.IFS(FF85="", "No Data", FF85&lt;0, "Negative/Future", FF85=0, "Zero Days", FF85&lt;=3, "&lt; 3 Months", FF85&lt;=6, "3 to 6 Months", FF85&lt;=9, "6 to 9 Months", FF85&lt;=12, "9 to 12 Months", FF85&lt;=15, "12 to 15 Months", FF85&lt;=18, "15 to 18 Months", FF85&lt;=24, "18 to 24 Months", FF85&gt;24, "&gt; 24 Months")</f>
        <v>No Data</v>
      </c>
      <c r="FQ85" s="29" t="s">
        <v>639</v>
      </c>
      <c r="FR85" s="29">
        <v>7070990205</v>
      </c>
      <c r="FS85" s="38" t="str">
        <f>VLOOKUP(_xlfn.XLOOKUP(B85,[1]MDA_Assets!D:D,[1]MDA_Assets!I:I,"",0),[1]Validation!$B$1:$C$8,2,0)</f>
        <v>B</v>
      </c>
      <c r="FT85" s="38" t="s">
        <v>202</v>
      </c>
      <c r="FU85" s="31" t="str">
        <f>_xlfn.XLOOKUP(B85,[1]MDA_Assets!D:D,[1]MDA_Assets!X:X,"",0)</f>
        <v>Yes</v>
      </c>
      <c r="FV85" s="39">
        <v>0</v>
      </c>
      <c r="FW85" s="39">
        <v>0</v>
      </c>
      <c r="FX85" s="39">
        <v>0</v>
      </c>
      <c r="FY85" s="39">
        <v>9</v>
      </c>
      <c r="FZ85" s="40" t="str">
        <f t="shared" si="53"/>
        <v/>
      </c>
      <c r="GA85" s="40" t="str">
        <f t="shared" si="53"/>
        <v/>
      </c>
      <c r="GB85" s="40" t="str">
        <f t="shared" si="60"/>
        <v/>
      </c>
      <c r="GC85" s="40" t="str">
        <f t="shared" si="61"/>
        <v/>
      </c>
      <c r="GD85" s="40" t="str">
        <f t="shared" si="62"/>
        <v/>
      </c>
      <c r="GE85" s="40" t="str">
        <f t="shared" si="63"/>
        <v/>
      </c>
      <c r="GF85" s="40" t="str">
        <f t="shared" si="57"/>
        <v/>
      </c>
      <c r="GG85" s="40" t="str">
        <f t="shared" si="57"/>
        <v/>
      </c>
      <c r="GH85" s="40" t="str">
        <f t="shared" si="57"/>
        <v/>
      </c>
      <c r="GI85" s="39">
        <f t="shared" si="87"/>
        <v>0</v>
      </c>
      <c r="GJ85" s="39">
        <f t="shared" si="88"/>
        <v>0</v>
      </c>
      <c r="GK85" s="39">
        <f t="shared" si="89"/>
        <v>0</v>
      </c>
      <c r="GL85" s="39">
        <f t="shared" si="90"/>
        <v>0</v>
      </c>
    </row>
    <row r="86" spans="1:194" x14ac:dyDescent="0.25">
      <c r="A86" s="19">
        <v>91</v>
      </c>
      <c r="B86" s="43" t="s">
        <v>640</v>
      </c>
      <c r="C86" s="43" t="s">
        <v>186</v>
      </c>
      <c r="D86" s="43" t="s">
        <v>241</v>
      </c>
      <c r="E86" s="43" t="s">
        <v>641</v>
      </c>
      <c r="F86" s="43" t="s">
        <v>642</v>
      </c>
      <c r="G86" s="43" t="s">
        <v>190</v>
      </c>
      <c r="H86" s="43" t="s">
        <v>474</v>
      </c>
      <c r="I86" s="43" t="s">
        <v>192</v>
      </c>
      <c r="J86" s="44">
        <f t="shared" si="64"/>
        <v>45999.5625</v>
      </c>
      <c r="K86" s="44">
        <v>45635.5625</v>
      </c>
      <c r="L86" s="44">
        <v>45510</v>
      </c>
      <c r="M86" s="43" t="s">
        <v>2765</v>
      </c>
      <c r="N86" s="43" t="s">
        <v>563</v>
      </c>
      <c r="O86" s="44">
        <v>46128.269513888888</v>
      </c>
      <c r="P86" s="43">
        <v>6045</v>
      </c>
      <c r="Q86" s="43">
        <v>5836</v>
      </c>
      <c r="R86" s="43">
        <v>0</v>
      </c>
      <c r="S86" s="43" t="s">
        <v>194</v>
      </c>
      <c r="T86" s="44">
        <v>46016.770833333336</v>
      </c>
      <c r="U86" s="44">
        <v>46016.770833333336</v>
      </c>
      <c r="V86" s="44">
        <v>46016.770833333336</v>
      </c>
      <c r="W86" s="44">
        <v>46016.770833333336</v>
      </c>
      <c r="X86" s="44">
        <v>46016.770833333336</v>
      </c>
      <c r="Y86" s="44">
        <v>45955.770833333336</v>
      </c>
      <c r="Z86" s="43" t="s">
        <v>199</v>
      </c>
      <c r="AA86" s="43"/>
      <c r="AB86" s="44">
        <v>46016.770833333336</v>
      </c>
      <c r="AC86" s="44">
        <v>46016.770833333336</v>
      </c>
      <c r="AD86" s="43"/>
      <c r="AE86" s="43">
        <v>4</v>
      </c>
      <c r="AF86" s="43" t="s">
        <v>2766</v>
      </c>
      <c r="AG86" s="43" t="s">
        <v>2766</v>
      </c>
      <c r="AH86" s="43" t="s">
        <v>2767</v>
      </c>
      <c r="AI86" s="43" t="s">
        <v>2767</v>
      </c>
      <c r="AJ86" s="43" t="s">
        <v>2768</v>
      </c>
      <c r="AK86" s="43" t="s">
        <v>2769</v>
      </c>
      <c r="AL86" s="47">
        <v>46381</v>
      </c>
      <c r="AM86" s="49">
        <v>46196</v>
      </c>
      <c r="AN86" s="47">
        <v>46746</v>
      </c>
      <c r="AO86" s="47">
        <v>46746</v>
      </c>
      <c r="AP86" s="47">
        <v>46669</v>
      </c>
      <c r="AQ86" s="47">
        <v>46381</v>
      </c>
      <c r="AR86" s="47">
        <v>46381</v>
      </c>
      <c r="AS86" s="47">
        <v>46381</v>
      </c>
      <c r="AT86" s="48"/>
      <c r="AU86" s="43">
        <v>0</v>
      </c>
      <c r="AV86" s="43">
        <v>0</v>
      </c>
      <c r="AW86" s="43">
        <v>1</v>
      </c>
      <c r="AX86" s="51" t="s">
        <v>210</v>
      </c>
      <c r="AY86" s="51" t="s">
        <v>211</v>
      </c>
      <c r="AZ86" s="51" t="s">
        <v>198</v>
      </c>
      <c r="BA86" s="20">
        <f t="shared" ca="1" si="92"/>
        <v>0</v>
      </c>
      <c r="BB86" s="20">
        <f t="shared" ca="1" si="92"/>
        <v>1</v>
      </c>
      <c r="BC86" s="20">
        <f t="shared" ca="1" si="92"/>
        <v>0</v>
      </c>
      <c r="BD86" s="20">
        <f t="shared" ca="1" si="92"/>
        <v>0</v>
      </c>
      <c r="BE86" s="20">
        <f t="shared" ca="1" si="92"/>
        <v>0</v>
      </c>
      <c r="BF86" s="20">
        <f t="shared" ca="1" si="92"/>
        <v>0</v>
      </c>
      <c r="BG86" s="21">
        <f t="shared" ca="1" si="91"/>
        <v>0</v>
      </c>
      <c r="BH86" s="21">
        <f t="shared" ca="1" si="91"/>
        <v>0</v>
      </c>
      <c r="BI86" s="21" t="str">
        <f t="shared" ca="1" si="91"/>
        <v/>
      </c>
      <c r="BJ86" s="22">
        <f t="shared" ca="1" si="65"/>
        <v>1</v>
      </c>
      <c r="BK86" s="21">
        <f t="shared" si="66"/>
        <v>4</v>
      </c>
      <c r="BL86" s="22">
        <f t="shared" ca="1" si="67"/>
        <v>6236</v>
      </c>
      <c r="BM86" s="22">
        <f t="shared" ca="1" si="68"/>
        <v>6049</v>
      </c>
      <c r="BN86" s="23">
        <f t="shared" ca="1" si="69"/>
        <v>187</v>
      </c>
      <c r="BO86" s="24">
        <f t="shared" ca="1" si="70"/>
        <v>191</v>
      </c>
      <c r="BP86" s="51" t="str">
        <f>_xlfn.XLOOKUP(E86,[1]Validation!E:E,[1]Validation!F:F,"")</f>
        <v>EG37</v>
      </c>
      <c r="BQ86" s="51" t="str">
        <f>_xlfn.XLOOKUP(BP86,[1]Validation!F:F,[1]Validation!G:G,"")</f>
        <v>EG30 to EG45</v>
      </c>
      <c r="BR86" s="52" t="str">
        <f>VLOOKUP(G86,[1]Validation!$B$1:$C$9,2,0)</f>
        <v>B</v>
      </c>
      <c r="BS86" s="51">
        <f t="shared" ca="1" si="71"/>
        <v>18</v>
      </c>
      <c r="BT86" s="53">
        <f>_xlfn.XLOOKUP(B86,'[2]1. All Calls'!$R:$R,'[2]1. All Calls'!$A:$A,"",0)</f>
        <v>46128.486215277801</v>
      </c>
      <c r="BU86" s="51" t="str">
        <f>_xlfn.XLOOKUP(B86,'[2]1. All Calls'!$R:$R,'[2]1. All Calls'!$F:$F,"",0)</f>
        <v>CC-02049167</v>
      </c>
      <c r="BV86" s="51" t="str">
        <f>_xlfn.XLOOKUP(B86,'[2]1. All Calls'!$R:$R,'[2]1. All Calls'!$J:$J,"",0)</f>
        <v>General Service</v>
      </c>
      <c r="BW86" s="53">
        <f>_xlfn.XLOOKUP(B86,'[2]Sch Calls'!$R:$R,'[2]Sch Calls'!$A:$A,"",0)</f>
        <v>46002.660787036999</v>
      </c>
      <c r="BX86" s="51">
        <f>_xlfn.XLOOKUP(B86,'[2]Sch Calls'!$R:$R,'[2]Sch Calls'!$B:$B,"",0)</f>
        <v>4805</v>
      </c>
      <c r="BY86" s="51" t="str">
        <f t="shared" si="54"/>
        <v>24-Jun-26</v>
      </c>
      <c r="BZ86" s="51" t="str">
        <f t="shared" si="54"/>
        <v>24-Jun-26</v>
      </c>
      <c r="CA86" s="51" t="str">
        <f t="shared" si="72"/>
        <v>27-Sep-26</v>
      </c>
      <c r="CB86" s="51" t="str">
        <f t="shared" si="73"/>
        <v>25-Jun-27</v>
      </c>
      <c r="CC86" s="51" t="str">
        <f t="shared" si="74"/>
        <v>26-Oct-27</v>
      </c>
      <c r="CD86" s="51" t="str">
        <f t="shared" si="75"/>
        <v>26-Dec-26</v>
      </c>
      <c r="CE86" s="51">
        <f t="shared" ca="1" si="55"/>
        <v>159</v>
      </c>
      <c r="CF86" s="51">
        <f t="shared" ca="1" si="55"/>
        <v>159</v>
      </c>
      <c r="CG86" s="51">
        <f t="shared" ca="1" si="76"/>
        <v>159</v>
      </c>
      <c r="CH86" s="51">
        <f t="shared" ca="1" si="77"/>
        <v>159</v>
      </c>
      <c r="CI86" s="51">
        <f t="shared" ca="1" si="78"/>
        <v>220</v>
      </c>
      <c r="CJ86" s="51">
        <f t="shared" ca="1" si="79"/>
        <v>159</v>
      </c>
      <c r="CK86" s="51">
        <f t="shared" ca="1" si="51"/>
        <v>636</v>
      </c>
      <c r="CL86" s="51">
        <f t="shared" ca="1" si="51"/>
        <v>636</v>
      </c>
      <c r="CM86" s="51">
        <f t="shared" ca="1" si="51"/>
        <v>636</v>
      </c>
      <c r="CN86" s="51">
        <f t="shared" ca="1" si="51"/>
        <v>636</v>
      </c>
      <c r="CO86" s="51">
        <f t="shared" ca="1" si="51"/>
        <v>880</v>
      </c>
      <c r="CP86" s="51">
        <f t="shared" ca="1" si="51"/>
        <v>636</v>
      </c>
      <c r="CQ86" s="51">
        <f t="shared" ca="1" si="52"/>
        <v>1693</v>
      </c>
      <c r="CR86" s="51">
        <f t="shared" ca="1" si="52"/>
        <v>1693</v>
      </c>
      <c r="CS86" s="51">
        <f t="shared" ca="1" si="52"/>
        <v>4493</v>
      </c>
      <c r="CT86" s="51">
        <f t="shared" ca="1" si="52"/>
        <v>4493</v>
      </c>
      <c r="CU86" s="51">
        <f t="shared" ca="1" si="52"/>
        <v>1284</v>
      </c>
      <c r="CV86" s="54">
        <f t="shared" ca="1" si="52"/>
        <v>2333</v>
      </c>
      <c r="CW86" s="25" t="s">
        <v>195</v>
      </c>
      <c r="CX86" s="55">
        <v>1</v>
      </c>
      <c r="CY86" s="55"/>
      <c r="CZ86" s="26">
        <v>21</v>
      </c>
      <c r="DA86" s="26">
        <v>23</v>
      </c>
      <c r="DB86" s="26">
        <v>14</v>
      </c>
      <c r="DC86" s="26">
        <v>21</v>
      </c>
      <c r="DD86" s="26">
        <v>27</v>
      </c>
      <c r="DE86" s="26">
        <v>16</v>
      </c>
      <c r="DF86" s="26">
        <v>18</v>
      </c>
      <c r="DG86" s="26">
        <v>26</v>
      </c>
      <c r="DH86" s="26">
        <v>16</v>
      </c>
      <c r="DI86" s="26">
        <v>17</v>
      </c>
      <c r="DJ86" s="26">
        <v>26</v>
      </c>
      <c r="DK86" s="26">
        <v>16</v>
      </c>
      <c r="DL86" s="27">
        <f t="shared" si="80"/>
        <v>46203.486215277801</v>
      </c>
      <c r="DM86" s="28">
        <f t="shared" ca="1" si="81"/>
        <v>0</v>
      </c>
      <c r="DN86" s="56">
        <f>_xlfn.XLOOKUP(B86,'[2]1. All Calls'!$R:$R,'[2]1. All Calls'!$A:$A,"",0)</f>
        <v>46128.486215277801</v>
      </c>
      <c r="DO86" s="57" t="str">
        <f ca="1">VLOOKUP(DM86,[1]Validation!$B$20:$C$25,2,0)</f>
        <v>Within 3 months</v>
      </c>
      <c r="DP86" s="58" t="str">
        <f>_xlfn.XLOOKUP(B86,'[1]Active AMCs- Dealer'!E:E,'[1]Active AMCs- Dealer'!L:L,"Not in AMC",0)</f>
        <v>AMC</v>
      </c>
      <c r="DQ86" s="58"/>
      <c r="DR86" s="29" t="str">
        <f>_xlfn.XLOOKUP(B86,'[2]1. All Calls'!$R:$R,'[2]1. All Calls'!$F:$F,"",0)</f>
        <v>CC-02049167</v>
      </c>
      <c r="DS86" s="29" t="str">
        <f>_xlfn.XLOOKUP(B86,'[2]1. All Calls'!$R:$R,'[2]1. All Calls'!$AB:$AB,"",0)</f>
        <v>Courtesy visit carried out</v>
      </c>
      <c r="DT86" s="30">
        <f>_xlfn.XLOOKUP(DR86,'[2]1. All Calls'!$F:$F,'[2]1. All Calls'!$A:$A,"",0)</f>
        <v>46128.486215277801</v>
      </c>
      <c r="DU86" s="31">
        <f>_xlfn.XLOOKUP(DR86,'[2]1. All Calls'!$F:$F,'[2]1. All Calls'!$B:$B,"",0)</f>
        <v>6045</v>
      </c>
      <c r="DV86" s="31">
        <f>_xlfn.XLOOKUP(B86,[1]MDA_Assets!D:D,[1]MDA_Assets!N:N,"",0)</f>
        <v>5836</v>
      </c>
      <c r="DW86" s="31">
        <f>_xlfn.XLOOKUP(B86,[1]MDA_Assets!D:D,[1]MDA_Assets!O:O,"",0)</f>
        <v>0</v>
      </c>
      <c r="DX86" s="32" t="str">
        <f>_xlfn.XLOOKUP(B86,[1]MDA_Assets!D:D,[1]MDA_Assets!Q:Q,"",0)</f>
        <v>Synthetic</v>
      </c>
      <c r="DY86" s="33">
        <f>_xlfn.XLOOKUP(B86,[1]MDA_Assets!D:D,[1]MDA_Assets!R:R,"",0)</f>
        <v>46017</v>
      </c>
      <c r="DZ86" s="33">
        <f>_xlfn.XLOOKUP(B86,[1]MDA_Assets!D:D,[1]MDA_Assets!S:S,"",0)</f>
        <v>46017</v>
      </c>
      <c r="EA86" s="33">
        <f>_xlfn.XLOOKUP(B86,[1]MDA_Assets!D:D,[1]MDA_Assets!T:T,"",0)</f>
        <v>46017</v>
      </c>
      <c r="EB86" s="33">
        <f>_xlfn.XLOOKUP(B86,[1]MDA_Assets!D:D,[1]MDA_Assets!U:U,"",0)</f>
        <v>46017</v>
      </c>
      <c r="EC86" s="33">
        <f>_xlfn.XLOOKUP(B86,[1]MDA_Assets!D:D,[1]MDA_Assets!V:V,"",0)</f>
        <v>46017</v>
      </c>
      <c r="ED86" s="33">
        <f>_xlfn.XLOOKUP(B86,[1]MDA_Assets!D:D,[1]MDA_Assets!W:W,"",0)</f>
        <v>45956</v>
      </c>
      <c r="EE86" s="32" t="str">
        <f>_xlfn.XLOOKUP(B86,[1]MDA_Assets!D:D,[1]MDA_Assets!X:X,"",0)</f>
        <v>Yes</v>
      </c>
      <c r="EF86" s="33">
        <f>_xlfn.XLOOKUP(B86,[1]MDA_Assets!D:D,[1]MDA_Assets!Y:Y,"",0)</f>
        <v>46017</v>
      </c>
      <c r="EG86" s="33">
        <f>_xlfn.XLOOKUP(B86,[1]MDA_Assets!D:D,[1]MDA_Assets!Z:Z,"",0)</f>
        <v>0</v>
      </c>
      <c r="EH86" s="33">
        <f>_xlfn.XLOOKUP(B86,[1]MDA_Assets!D:D,[1]MDA_Assets!AA:AA,"",0)</f>
        <v>46017</v>
      </c>
      <c r="EI86" s="34">
        <f>_xlfn.XLOOKUP(B86,[1]MDA_Assets!D:D,[1]MDA_Assets!P:P,"",0)</f>
        <v>4</v>
      </c>
      <c r="EJ86" s="35" t="str">
        <f>_xlfn.XLOOKUP(B86,[1]MDA_Assets!D:D,[1]MDA_Assets!AB:AB,"",0)</f>
        <v>2329</v>
      </c>
      <c r="EK86" s="35" t="str">
        <f>_xlfn.XLOOKUP(B86,[1]MDA_Assets!D:D,[1]MDA_Assets!AC:AC,"",0)</f>
        <v>2329</v>
      </c>
      <c r="EL86" s="35" t="str">
        <f>_xlfn.XLOOKUP(B86,[1]MDA_Assets!D:D,[1]MDA_Assets!AD:AD,"",0)</f>
        <v>5129</v>
      </c>
      <c r="EM86" s="35" t="str">
        <f>_xlfn.XLOOKUP(B86,[1]MDA_Assets!D:D,[1]MDA_Assets!AE:AE,"",0)</f>
        <v>5129</v>
      </c>
      <c r="EN86" s="35" t="str">
        <f>_xlfn.XLOOKUP(B86,[1]MDA_Assets!D:D,[1]MDA_Assets!AF:AF,"",0)</f>
        <v>2164</v>
      </c>
      <c r="EO86" s="35" t="str">
        <f>_xlfn.XLOOKUP(B86,[1]MDA_Assets!D:D,[1]MDA_Assets!AG:AG,"",0)</f>
        <v>2969</v>
      </c>
      <c r="EP86" s="36">
        <f t="shared" si="56"/>
        <v>365</v>
      </c>
      <c r="EQ86" s="36">
        <f t="shared" si="56"/>
        <v>180</v>
      </c>
      <c r="ER86" s="36">
        <f t="shared" si="82"/>
        <v>730</v>
      </c>
      <c r="ES86" s="36">
        <f t="shared" si="83"/>
        <v>730</v>
      </c>
      <c r="ET86" s="36">
        <f t="shared" si="84"/>
        <v>714</v>
      </c>
      <c r="EU86" s="36">
        <f t="shared" si="85"/>
        <v>365</v>
      </c>
      <c r="EV86" s="36">
        <f t="shared" si="86"/>
        <v>365</v>
      </c>
      <c r="EW86" s="36" t="str">
        <f t="shared" si="58"/>
        <v/>
      </c>
      <c r="EX86" s="36">
        <f t="shared" si="59"/>
        <v>365</v>
      </c>
      <c r="EY86" s="36">
        <f t="shared" si="47"/>
        <v>11.78</v>
      </c>
      <c r="EZ86" s="36">
        <f t="shared" si="47"/>
        <v>5.81</v>
      </c>
      <c r="FA86" s="36">
        <f t="shared" si="47"/>
        <v>23.55</v>
      </c>
      <c r="FB86" s="36">
        <f t="shared" si="47"/>
        <v>23.55</v>
      </c>
      <c r="FC86" s="36">
        <f t="shared" si="47"/>
        <v>23.040000000000003</v>
      </c>
      <c r="FD86" s="36">
        <f t="shared" si="47"/>
        <v>11.78</v>
      </c>
      <c r="FE86" s="36">
        <f t="shared" si="93"/>
        <v>11.78</v>
      </c>
      <c r="FF86" s="36" t="str">
        <f t="shared" si="93"/>
        <v/>
      </c>
      <c r="FG86" s="36">
        <f t="shared" si="93"/>
        <v>11.78</v>
      </c>
      <c r="FH86" s="37" t="str" cm="1">
        <f t="array" ref="FH86">_xlfn.IFS(EY86="", "No Data", EY86&lt;0, "Negative/Future", EY86=0, "Zero Days", EY86&lt;=3, "&lt; 3 Months", EY86&lt;=6, "3 to 6 Months", EY86&lt;=9, "6 to 9 Months", EY86&lt;=12, "9 to 12 Months", EY86&lt;=15, "12 to 15 Months", EY86&lt;=18, "15 to 18 Months", EY86&lt;=24, "18 to 24 Months", EY86&gt;24, "&gt; 24 Months")</f>
        <v>9 to 12 Months</v>
      </c>
      <c r="FI86" s="37" t="str" cm="1">
        <f t="array" ref="FI86">_xlfn.IFS(EZ86="", "No Data", EZ86&lt;0, "Negative/Future", EZ86=0, "Zero Days", EZ86&lt;=3, "&lt; 3 Months", EZ86&lt;=6, "3 to 6 Months", EZ86&lt;=9, "6 to 9 Months", EZ86&lt;=12, "9 to 12 Months", EZ86&lt;=15, "12 to 15 Months", EZ86&lt;=18, "15 to 18 Months", EZ86&lt;=24, "18 to 24 Months", EZ86&gt;24, "&gt; 24 Months")</f>
        <v>3 to 6 Months</v>
      </c>
      <c r="FJ86" s="37" t="str" cm="1">
        <f t="array" ref="FJ86">_xlfn.IFS(FA86="", "No Data", FA86&lt;0, "Negative/Future", FA86=0, "Zero Days", FA86&lt;=3, "&lt; 3 Months", FA86&lt;=6, "3 to 6 Months", FA86&lt;=9, "6 to 9 Months", FA86&lt;=12, "9 to 12 Months", FA86&lt;=15, "12 to 15 Months", FA86&lt;=18, "15 to 18 Months", FA86&lt;=24, "18 to 24 Months", FA86&gt;24, "&gt; 24 Months")</f>
        <v>18 to 24 Months</v>
      </c>
      <c r="FK86" s="37" t="str" cm="1">
        <f t="array" ref="FK86">_xlfn.IFS(FB86="", "No Data", FB86&lt;0, "Negative/Future", FB86=0, "Zero Days", FB86&lt;=3, "&lt; 3 Months", FB86&lt;=6, "3 to 6 Months", FB86&lt;=9, "6 to 9 Months", FB86&lt;=12, "9 to 12 Months", FB86&lt;=15, "12 to 15 Months", FB86&lt;=18, "15 to 18 Months", FB86&lt;=24, "18 to 24 Months", FB86&gt;24, "&gt; 24 Months")</f>
        <v>18 to 24 Months</v>
      </c>
      <c r="FL86" s="37" t="str" cm="1">
        <f t="array" ref="FL86">_xlfn.IFS(FC86="", "No Data", FC86&lt;0, "Negative/Future", FC86=0, "Zero Days", FC86&lt;=3, "&lt; 3 Months", FC86&lt;=6, "3 to 6 Months", FC86&lt;=9, "6 to 9 Months", FC86&lt;=12, "9 to 12 Months", FC86&lt;=15, "12 to 15 Months", FC86&lt;=18, "15 to 18 Months", FC86&lt;=24, "18 to 24 Months", FC86&gt;24, "&gt; 24 Months")</f>
        <v>18 to 24 Months</v>
      </c>
      <c r="FM86" s="37" t="str" cm="1">
        <f t="array" ref="FM86">_xlfn.IFS(FD86="", "No Data", FD86&lt;0, "Negative/Future", FD86=0, "Zero Days", FD86&lt;=3, "&lt; 3 Months", FD86&lt;=6, "3 to 6 Months", FD86&lt;=9, "6 to 9 Months", FD86&lt;=12, "9 to 12 Months", FD86&lt;=15, "12 to 15 Months", FD86&lt;=18, "15 to 18 Months", FD86&lt;=24, "18 to 24 Months", FD86&gt;24, "&gt; 24 Months")</f>
        <v>9 to 12 Months</v>
      </c>
      <c r="FN86" s="37" t="str" cm="1">
        <f t="array" ref="FN86">_xlfn.IFS(FE86="", "No Data", FE86&lt;0, "Negative/Future", FE86=0, "Zero Days", FE86&lt;=3, "&lt; 3 Months", FE86&lt;=6, "3 to 6 Months", FE86&lt;=9, "6 to 9 Months", FE86&lt;=12, "9 to 12 Months", FE86&lt;=15, "12 to 15 Months", FE86&lt;=18, "15 to 18 Months", FE86&lt;=24, "18 to 24 Months", FE86&gt;24, "&gt; 24 Months")</f>
        <v>9 to 12 Months</v>
      </c>
      <c r="FO86" s="37" t="str" cm="1">
        <f t="array" ref="FO86">_xlfn.IFS(FG86="", "No Data", FG86&lt;0, "Negative/Future", FG86=0, "Zero Days", FG86&lt;=3, "&lt; 3 Months", FG86&lt;=6, "3 to 6 Months", FG86&lt;=9, "6 to 9 Months", FG86&lt;=12, "9 to 12 Months", FG86&lt;=15, "12 to 15 Months", FG86&lt;=18, "15 to 18 Months", FG86&lt;=24, "18 to 24 Months", FG86&gt;24, "&gt; 24 Months")</f>
        <v>9 to 12 Months</v>
      </c>
      <c r="FP86" s="37" t="str" cm="1">
        <f t="array" ref="FP86">_xlfn.IFS(FF86="", "No Data", FF86&lt;0, "Negative/Future", FF86=0, "Zero Days", FF86&lt;=3, "&lt; 3 Months", FF86&lt;=6, "3 to 6 Months", FF86&lt;=9, "6 to 9 Months", FF86&lt;=12, "9 to 12 Months", FF86&lt;=15, "12 to 15 Months", FF86&lt;=18, "15 to 18 Months", FF86&lt;=24, "18 to 24 Months", FF86&gt;24, "&gt; 24 Months")</f>
        <v>No Data</v>
      </c>
      <c r="FQ86" s="29" t="s">
        <v>644</v>
      </c>
      <c r="FR86" s="29">
        <v>9818905980</v>
      </c>
      <c r="FS86" s="38" t="str">
        <f>VLOOKUP(_xlfn.XLOOKUP(B86,[1]MDA_Assets!D:D,[1]MDA_Assets!I:I,"",0),[1]Validation!$B$1:$C$8,2,0)</f>
        <v>B</v>
      </c>
      <c r="FT86" s="38" t="s">
        <v>202</v>
      </c>
      <c r="FU86" s="31" t="str">
        <f>_xlfn.XLOOKUP(B86,[1]MDA_Assets!D:D,[1]MDA_Assets!X:X,"",0)</f>
        <v>Yes</v>
      </c>
      <c r="FV86" s="39">
        <v>0</v>
      </c>
      <c r="FW86" s="39">
        <v>0</v>
      </c>
      <c r="FX86" s="39">
        <v>1</v>
      </c>
      <c r="FY86" s="39">
        <v>8</v>
      </c>
      <c r="FZ86" s="40">
        <f t="shared" si="53"/>
        <v>46382</v>
      </c>
      <c r="GA86" s="40">
        <f t="shared" si="53"/>
        <v>46197</v>
      </c>
      <c r="GB86" s="40">
        <f t="shared" si="60"/>
        <v>46747</v>
      </c>
      <c r="GC86" s="40">
        <f t="shared" si="61"/>
        <v>46747</v>
      </c>
      <c r="GD86" s="40">
        <f t="shared" si="62"/>
        <v>46731</v>
      </c>
      <c r="GE86" s="40">
        <f t="shared" si="63"/>
        <v>46321</v>
      </c>
      <c r="GF86" s="40">
        <f t="shared" si="57"/>
        <v>46382</v>
      </c>
      <c r="GG86" s="40" t="str">
        <f t="shared" si="57"/>
        <v/>
      </c>
      <c r="GH86" s="40">
        <f t="shared" si="57"/>
        <v>46382</v>
      </c>
      <c r="GI86" s="39">
        <f t="shared" si="87"/>
        <v>0</v>
      </c>
      <c r="GJ86" s="39">
        <f t="shared" si="88"/>
        <v>0</v>
      </c>
      <c r="GK86" s="39">
        <f t="shared" si="89"/>
        <v>0</v>
      </c>
      <c r="GL86" s="39">
        <f t="shared" si="90"/>
        <v>8</v>
      </c>
    </row>
    <row r="87" spans="1:194" x14ac:dyDescent="0.25">
      <c r="A87" s="19">
        <v>92</v>
      </c>
      <c r="B87" s="43" t="s">
        <v>645</v>
      </c>
      <c r="C87" s="43" t="s">
        <v>186</v>
      </c>
      <c r="D87" s="43" t="s">
        <v>187</v>
      </c>
      <c r="E87" s="43" t="s">
        <v>289</v>
      </c>
      <c r="F87" s="43" t="s">
        <v>290</v>
      </c>
      <c r="G87" s="43" t="s">
        <v>243</v>
      </c>
      <c r="H87" s="43" t="s">
        <v>291</v>
      </c>
      <c r="I87" s="43" t="s">
        <v>192</v>
      </c>
      <c r="J87" s="44">
        <f t="shared" si="64"/>
        <v>44900.770833333336</v>
      </c>
      <c r="K87" s="44">
        <v>44536.770833333336</v>
      </c>
      <c r="L87" s="44">
        <v>44249</v>
      </c>
      <c r="M87" s="43" t="s">
        <v>2770</v>
      </c>
      <c r="N87" s="43" t="s">
        <v>2771</v>
      </c>
      <c r="O87" s="44">
        <v>46109.466608796298</v>
      </c>
      <c r="P87" s="43">
        <v>21113</v>
      </c>
      <c r="Q87" s="43">
        <v>10711</v>
      </c>
      <c r="R87" s="43">
        <v>10401</v>
      </c>
      <c r="S87" s="43" t="s">
        <v>194</v>
      </c>
      <c r="T87" s="44">
        <v>45713.770833333336</v>
      </c>
      <c r="U87" s="44">
        <v>46000.770833333336</v>
      </c>
      <c r="V87" s="44">
        <v>46000.770833333336</v>
      </c>
      <c r="W87" s="44">
        <v>45713.770833333336</v>
      </c>
      <c r="X87" s="44">
        <v>46000.770833333336</v>
      </c>
      <c r="Y87" s="44">
        <v>46108.770833333336</v>
      </c>
      <c r="Z87" s="43" t="s">
        <v>199</v>
      </c>
      <c r="AA87" s="43" t="s">
        <v>292</v>
      </c>
      <c r="AB87" s="44">
        <v>45971.770833333336</v>
      </c>
      <c r="AC87" s="44">
        <v>45971.770833333336</v>
      </c>
      <c r="AD87" s="44">
        <v>45971.770833333336</v>
      </c>
      <c r="AE87" s="43">
        <v>10</v>
      </c>
      <c r="AF87" s="43" t="s">
        <v>2772</v>
      </c>
      <c r="AG87" s="43" t="s">
        <v>2772</v>
      </c>
      <c r="AH87" s="43" t="s">
        <v>2773</v>
      </c>
      <c r="AI87" s="43" t="s">
        <v>2773</v>
      </c>
      <c r="AJ87" s="43" t="s">
        <v>286</v>
      </c>
      <c r="AK87" s="43" t="s">
        <v>2774</v>
      </c>
      <c r="AL87" s="45">
        <v>46151</v>
      </c>
      <c r="AM87" s="45">
        <v>46151</v>
      </c>
      <c r="AN87" s="45">
        <v>46145</v>
      </c>
      <c r="AO87" s="45">
        <v>46145</v>
      </c>
      <c r="AP87" s="47">
        <v>46838</v>
      </c>
      <c r="AQ87" s="47">
        <v>46351</v>
      </c>
      <c r="AR87" s="47">
        <v>46336</v>
      </c>
      <c r="AS87" s="47">
        <v>46336</v>
      </c>
      <c r="AT87" s="47">
        <v>46336</v>
      </c>
      <c r="AU87" s="43">
        <v>0</v>
      </c>
      <c r="AV87" s="43">
        <v>1</v>
      </c>
      <c r="AW87" s="43">
        <v>0</v>
      </c>
      <c r="AX87" s="51" t="s">
        <v>237</v>
      </c>
      <c r="AY87" s="51" t="s">
        <v>237</v>
      </c>
      <c r="AZ87" s="51" t="s">
        <v>198</v>
      </c>
      <c r="BA87" s="20">
        <f t="shared" ca="1" si="92"/>
        <v>1</v>
      </c>
      <c r="BB87" s="20">
        <f t="shared" ca="1" si="92"/>
        <v>1</v>
      </c>
      <c r="BC87" s="20">
        <f t="shared" ca="1" si="92"/>
        <v>1</v>
      </c>
      <c r="BD87" s="20">
        <f t="shared" ca="1" si="92"/>
        <v>1</v>
      </c>
      <c r="BE87" s="20">
        <f t="shared" ca="1" si="92"/>
        <v>0</v>
      </c>
      <c r="BF87" s="20">
        <f t="shared" ca="1" si="92"/>
        <v>0</v>
      </c>
      <c r="BG87" s="21">
        <f t="shared" ca="1" si="91"/>
        <v>0</v>
      </c>
      <c r="BH87" s="21">
        <f t="shared" ca="1" si="91"/>
        <v>0</v>
      </c>
      <c r="BI87" s="21">
        <f t="shared" ca="1" si="91"/>
        <v>0</v>
      </c>
      <c r="BJ87" s="22">
        <f t="shared" ca="1" si="65"/>
        <v>4</v>
      </c>
      <c r="BK87" s="21">
        <f t="shared" si="66"/>
        <v>10</v>
      </c>
      <c r="BL87" s="22">
        <f t="shared" ca="1" si="67"/>
        <v>21778</v>
      </c>
      <c r="BM87" s="22">
        <f t="shared" ca="1" si="68"/>
        <v>11107</v>
      </c>
      <c r="BN87" s="23">
        <f t="shared" ca="1" si="69"/>
        <v>10671</v>
      </c>
      <c r="BO87" s="24">
        <f t="shared" ca="1" si="70"/>
        <v>665</v>
      </c>
      <c r="BP87" s="51" t="str">
        <f>_xlfn.XLOOKUP(E87,[1]Validation!E:E,[1]Validation!F:F,"")</f>
        <v>EG37</v>
      </c>
      <c r="BQ87" s="51" t="str">
        <f>_xlfn.XLOOKUP(BP87,[1]Validation!F:F,[1]Validation!G:G,"")</f>
        <v>EG30 to EG45</v>
      </c>
      <c r="BR87" s="52" t="str">
        <f>VLOOKUP(G87,[1]Validation!$B$1:$C$9,2,0)</f>
        <v>A</v>
      </c>
      <c r="BS87" s="51">
        <f t="shared" ca="1" si="71"/>
        <v>54</v>
      </c>
      <c r="BT87" s="53">
        <f>_xlfn.XLOOKUP(B87,'[2]1. All Calls'!$R:$R,'[2]1. All Calls'!$A:$A,"",0)</f>
        <v>46109.673877314803</v>
      </c>
      <c r="BU87" s="51" t="str">
        <f>_xlfn.XLOOKUP(B87,'[2]1. All Calls'!$R:$R,'[2]1. All Calls'!$F:$F,"",0)</f>
        <v>CC-02027609</v>
      </c>
      <c r="BV87" s="51" t="str">
        <f>_xlfn.XLOOKUP(B87,'[2]1. All Calls'!$R:$R,'[2]1. All Calls'!$J:$J,"",0)</f>
        <v>Schedule Service</v>
      </c>
      <c r="BW87" s="53">
        <f>_xlfn.XLOOKUP(B87,'[2]Sch Calls'!$R:$R,'[2]Sch Calls'!$A:$A,"",0)</f>
        <v>46109.673877314803</v>
      </c>
      <c r="BX87" s="51">
        <f>_xlfn.XLOOKUP(B87,'[2]Sch Calls'!$R:$R,'[2]Sch Calls'!$B:$B,"",0)</f>
        <v>21113</v>
      </c>
      <c r="BY87" s="51" t="str">
        <f t="shared" si="54"/>
        <v>08-Jun-26</v>
      </c>
      <c r="BZ87" s="51" t="str">
        <f t="shared" si="54"/>
        <v>08-Jun-26</v>
      </c>
      <c r="CA87" s="51" t="str">
        <f t="shared" si="72"/>
        <v>28-Nov-25</v>
      </c>
      <c r="CB87" s="51" t="str">
        <f t="shared" si="73"/>
        <v>26-Aug-26</v>
      </c>
      <c r="CC87" s="51" t="str">
        <f t="shared" si="74"/>
        <v>27-Mar-28</v>
      </c>
      <c r="CD87" s="51" t="str">
        <f t="shared" si="75"/>
        <v>10-Dec-26</v>
      </c>
      <c r="CE87" s="51">
        <f t="shared" ca="1" si="55"/>
        <v>175</v>
      </c>
      <c r="CF87" s="51">
        <f t="shared" ca="1" si="55"/>
        <v>175</v>
      </c>
      <c r="CG87" s="51">
        <f t="shared" ca="1" si="76"/>
        <v>462</v>
      </c>
      <c r="CH87" s="51">
        <f t="shared" ca="1" si="77"/>
        <v>462</v>
      </c>
      <c r="CI87" s="51">
        <f t="shared" ca="1" si="78"/>
        <v>67</v>
      </c>
      <c r="CJ87" s="51">
        <f t="shared" ca="1" si="79"/>
        <v>175</v>
      </c>
      <c r="CK87" s="51">
        <f t="shared" ca="1" si="51"/>
        <v>1750</v>
      </c>
      <c r="CL87" s="51">
        <f t="shared" ca="1" si="51"/>
        <v>1750</v>
      </c>
      <c r="CM87" s="51">
        <f t="shared" ca="1" si="51"/>
        <v>4620</v>
      </c>
      <c r="CN87" s="51">
        <f t="shared" ca="1" si="51"/>
        <v>4620</v>
      </c>
      <c r="CO87" s="51">
        <f t="shared" ca="1" si="51"/>
        <v>670</v>
      </c>
      <c r="CP87" s="51">
        <f t="shared" ca="1" si="51"/>
        <v>1750</v>
      </c>
      <c r="CQ87" s="51">
        <f t="shared" ca="1" si="52"/>
        <v>-1330</v>
      </c>
      <c r="CR87" s="51">
        <f t="shared" ca="1" si="52"/>
        <v>-1330</v>
      </c>
      <c r="CS87" s="51">
        <f t="shared" ca="1" si="52"/>
        <v>-4252</v>
      </c>
      <c r="CT87" s="51">
        <f t="shared" ca="1" si="52"/>
        <v>-4252</v>
      </c>
      <c r="CU87" s="51">
        <f t="shared" ca="1" si="52"/>
        <v>7330</v>
      </c>
      <c r="CV87" s="54">
        <f t="shared" ca="1" si="52"/>
        <v>670</v>
      </c>
      <c r="CW87" s="25" t="s">
        <v>212</v>
      </c>
      <c r="CX87" s="55">
        <v>0.5</v>
      </c>
      <c r="CY87" s="55"/>
      <c r="CZ87" s="26">
        <v>0</v>
      </c>
      <c r="DA87" s="26">
        <v>0</v>
      </c>
      <c r="DB87" s="26">
        <v>0</v>
      </c>
      <c r="DC87" s="26">
        <v>0</v>
      </c>
      <c r="DD87" s="26">
        <v>0</v>
      </c>
      <c r="DE87" s="26">
        <v>0</v>
      </c>
      <c r="DF87" s="26">
        <v>0</v>
      </c>
      <c r="DG87" s="26">
        <v>0</v>
      </c>
      <c r="DH87" s="26">
        <v>0</v>
      </c>
      <c r="DI87" s="26">
        <v>0</v>
      </c>
      <c r="DJ87" s="26">
        <v>0</v>
      </c>
      <c r="DK87" s="26">
        <v>0</v>
      </c>
      <c r="DL87" s="27">
        <f t="shared" si="80"/>
        <v>46184.673877314803</v>
      </c>
      <c r="DM87" s="28">
        <f t="shared" ca="1" si="81"/>
        <v>0</v>
      </c>
      <c r="DN87" s="56">
        <f>_xlfn.XLOOKUP(B87,'[2]1. All Calls'!$R:$R,'[2]1. All Calls'!$A:$A,"",0)</f>
        <v>46109.673877314803</v>
      </c>
      <c r="DO87" s="57" t="str">
        <f ca="1">VLOOKUP(DM87,[1]Validation!$B$20:$C$25,2,0)</f>
        <v>Within 3 months</v>
      </c>
      <c r="DP87" s="58" t="str">
        <f>_xlfn.XLOOKUP(B87,'[1]Active AMCs- Dealer'!E:E,'[1]Active AMCs- Dealer'!L:L,"Not in AMC",0)</f>
        <v>AMC</v>
      </c>
      <c r="DQ87" s="58"/>
      <c r="DR87" s="29" t="str">
        <f>_xlfn.XLOOKUP(B87,'[2]1. All Calls'!$R:$R,'[2]1. All Calls'!$F:$F,"",0)</f>
        <v>CC-02027609</v>
      </c>
      <c r="DS87" s="29" t="str">
        <f>_xlfn.XLOOKUP(B87,'[2]1. All Calls'!$R:$R,'[2]1. All Calls'!$AB:$AB,"",0)</f>
        <v>Today We attend the customer site for shedule service so we change valve kit and pipe coupling then start Machine</v>
      </c>
      <c r="DT87" s="30">
        <f>_xlfn.XLOOKUP(DR87,'[2]1. All Calls'!$F:$F,'[2]1. All Calls'!$A:$A,"",0)</f>
        <v>46109.673877314803</v>
      </c>
      <c r="DU87" s="31">
        <f>_xlfn.XLOOKUP(DR87,'[2]1. All Calls'!$F:$F,'[2]1. All Calls'!$B:$B,"",0)</f>
        <v>21113</v>
      </c>
      <c r="DV87" s="31">
        <f>_xlfn.XLOOKUP(B87,[1]MDA_Assets!D:D,[1]MDA_Assets!N:N,"",0)</f>
        <v>10711</v>
      </c>
      <c r="DW87" s="31">
        <f>_xlfn.XLOOKUP(B87,[1]MDA_Assets!D:D,[1]MDA_Assets!O:O,"",0)</f>
        <v>10401</v>
      </c>
      <c r="DX87" s="32" t="str">
        <f>_xlfn.XLOOKUP(B87,[1]MDA_Assets!D:D,[1]MDA_Assets!Q:Q,"",0)</f>
        <v>Synthetic</v>
      </c>
      <c r="DY87" s="33">
        <f>_xlfn.XLOOKUP(B87,[1]MDA_Assets!D:D,[1]MDA_Assets!R:R,"",0)</f>
        <v>45714</v>
      </c>
      <c r="DZ87" s="33">
        <f>_xlfn.XLOOKUP(B87,[1]MDA_Assets!D:D,[1]MDA_Assets!S:S,"",0)</f>
        <v>46001</v>
      </c>
      <c r="EA87" s="33">
        <f>_xlfn.XLOOKUP(B87,[1]MDA_Assets!D:D,[1]MDA_Assets!T:T,"",0)</f>
        <v>46001</v>
      </c>
      <c r="EB87" s="33">
        <f>_xlfn.XLOOKUP(B87,[1]MDA_Assets!D:D,[1]MDA_Assets!U:U,"",0)</f>
        <v>45714</v>
      </c>
      <c r="EC87" s="33">
        <f>_xlfn.XLOOKUP(B87,[1]MDA_Assets!D:D,[1]MDA_Assets!V:V,"",0)</f>
        <v>46001</v>
      </c>
      <c r="ED87" s="33">
        <f>_xlfn.XLOOKUP(B87,[1]MDA_Assets!D:D,[1]MDA_Assets!W:W,"",0)</f>
        <v>46109</v>
      </c>
      <c r="EE87" s="32" t="str">
        <f>_xlfn.XLOOKUP(B87,[1]MDA_Assets!D:D,[1]MDA_Assets!X:X,"",0)</f>
        <v>Yes</v>
      </c>
      <c r="EF87" s="33">
        <f>_xlfn.XLOOKUP(B87,[1]MDA_Assets!D:D,[1]MDA_Assets!Y:Y,"",0)</f>
        <v>45972</v>
      </c>
      <c r="EG87" s="33">
        <f>_xlfn.XLOOKUP(B87,[1]MDA_Assets!D:D,[1]MDA_Assets!Z:Z,"",0)</f>
        <v>45972</v>
      </c>
      <c r="EH87" s="33">
        <f>_xlfn.XLOOKUP(B87,[1]MDA_Assets!D:D,[1]MDA_Assets!AA:AA,"",0)</f>
        <v>45972</v>
      </c>
      <c r="EI87" s="34">
        <f>_xlfn.XLOOKUP(B87,[1]MDA_Assets!D:D,[1]MDA_Assets!P:P,"",0)</f>
        <v>10</v>
      </c>
      <c r="EJ87" s="35" t="str">
        <f>_xlfn.XLOOKUP(B87,[1]MDA_Assets!D:D,[1]MDA_Assets!AB:AB,"",0)</f>
        <v>420</v>
      </c>
      <c r="EK87" s="35" t="str">
        <f>_xlfn.XLOOKUP(B87,[1]MDA_Assets!D:D,[1]MDA_Assets!AC:AC,"",0)</f>
        <v>420</v>
      </c>
      <c r="EL87" s="35" t="str">
        <f>_xlfn.XLOOKUP(B87,[1]MDA_Assets!D:D,[1]MDA_Assets!AD:AD,"",0)</f>
        <v>368</v>
      </c>
      <c r="EM87" s="35" t="str">
        <f>_xlfn.XLOOKUP(B87,[1]MDA_Assets!D:D,[1]MDA_Assets!AE:AE,"",0)</f>
        <v>368</v>
      </c>
      <c r="EN87" s="35" t="str">
        <f>_xlfn.XLOOKUP(B87,[1]MDA_Assets!D:D,[1]MDA_Assets!AF:AF,"",0)</f>
        <v>8000</v>
      </c>
      <c r="EO87" s="35" t="str">
        <f>_xlfn.XLOOKUP(B87,[1]MDA_Assets!D:D,[1]MDA_Assets!AG:AG,"",0)</f>
        <v>2420</v>
      </c>
      <c r="EP87" s="36">
        <f t="shared" si="56"/>
        <v>151</v>
      </c>
      <c r="EQ87" s="36">
        <f t="shared" si="56"/>
        <v>151</v>
      </c>
      <c r="ER87" s="36">
        <f t="shared" si="82"/>
        <v>432</v>
      </c>
      <c r="ES87" s="36">
        <f t="shared" si="83"/>
        <v>432</v>
      </c>
      <c r="ET87" s="36">
        <f t="shared" si="84"/>
        <v>730</v>
      </c>
      <c r="EU87" s="36">
        <f t="shared" si="85"/>
        <v>351</v>
      </c>
      <c r="EV87" s="36">
        <f t="shared" si="86"/>
        <v>365</v>
      </c>
      <c r="EW87" s="36">
        <f t="shared" si="58"/>
        <v>365</v>
      </c>
      <c r="EX87" s="36">
        <f t="shared" si="59"/>
        <v>365</v>
      </c>
      <c r="EY87" s="36">
        <f t="shared" si="47"/>
        <v>4.88</v>
      </c>
      <c r="EZ87" s="36">
        <f t="shared" si="47"/>
        <v>4.88</v>
      </c>
      <c r="FA87" s="36">
        <f t="shared" si="47"/>
        <v>13.94</v>
      </c>
      <c r="FB87" s="36">
        <f t="shared" si="47"/>
        <v>13.94</v>
      </c>
      <c r="FC87" s="36">
        <f t="shared" si="47"/>
        <v>23.55</v>
      </c>
      <c r="FD87" s="36">
        <f t="shared" si="47"/>
        <v>11.33</v>
      </c>
      <c r="FE87" s="36">
        <f t="shared" si="93"/>
        <v>11.78</v>
      </c>
      <c r="FF87" s="36">
        <f t="shared" si="93"/>
        <v>11.78</v>
      </c>
      <c r="FG87" s="36">
        <f t="shared" si="93"/>
        <v>11.78</v>
      </c>
      <c r="FH87" s="37" t="str" cm="1">
        <f t="array" ref="FH87">_xlfn.IFS(EY87="", "No Data", EY87&lt;0, "Negative/Future", EY87=0, "Zero Days", EY87&lt;=3, "&lt; 3 Months", EY87&lt;=6, "3 to 6 Months", EY87&lt;=9, "6 to 9 Months", EY87&lt;=12, "9 to 12 Months", EY87&lt;=15, "12 to 15 Months", EY87&lt;=18, "15 to 18 Months", EY87&lt;=24, "18 to 24 Months", EY87&gt;24, "&gt; 24 Months")</f>
        <v>3 to 6 Months</v>
      </c>
      <c r="FI87" s="37" t="str" cm="1">
        <f t="array" ref="FI87">_xlfn.IFS(EZ87="", "No Data", EZ87&lt;0, "Negative/Future", EZ87=0, "Zero Days", EZ87&lt;=3, "&lt; 3 Months", EZ87&lt;=6, "3 to 6 Months", EZ87&lt;=9, "6 to 9 Months", EZ87&lt;=12, "9 to 12 Months", EZ87&lt;=15, "12 to 15 Months", EZ87&lt;=18, "15 to 18 Months", EZ87&lt;=24, "18 to 24 Months", EZ87&gt;24, "&gt; 24 Months")</f>
        <v>3 to 6 Months</v>
      </c>
      <c r="FJ87" s="37" t="str" cm="1">
        <f t="array" ref="FJ87">_xlfn.IFS(FA87="", "No Data", FA87&lt;0, "Negative/Future", FA87=0, "Zero Days", FA87&lt;=3, "&lt; 3 Months", FA87&lt;=6, "3 to 6 Months", FA87&lt;=9, "6 to 9 Months", FA87&lt;=12, "9 to 12 Months", FA87&lt;=15, "12 to 15 Months", FA87&lt;=18, "15 to 18 Months", FA87&lt;=24, "18 to 24 Months", FA87&gt;24, "&gt; 24 Months")</f>
        <v>12 to 15 Months</v>
      </c>
      <c r="FK87" s="37" t="str" cm="1">
        <f t="array" ref="FK87">_xlfn.IFS(FB87="", "No Data", FB87&lt;0, "Negative/Future", FB87=0, "Zero Days", FB87&lt;=3, "&lt; 3 Months", FB87&lt;=6, "3 to 6 Months", FB87&lt;=9, "6 to 9 Months", FB87&lt;=12, "9 to 12 Months", FB87&lt;=15, "12 to 15 Months", FB87&lt;=18, "15 to 18 Months", FB87&lt;=24, "18 to 24 Months", FB87&gt;24, "&gt; 24 Months")</f>
        <v>12 to 15 Months</v>
      </c>
      <c r="FL87" s="37" t="str" cm="1">
        <f t="array" ref="FL87">_xlfn.IFS(FC87="", "No Data", FC87&lt;0, "Negative/Future", FC87=0, "Zero Days", FC87&lt;=3, "&lt; 3 Months", FC87&lt;=6, "3 to 6 Months", FC87&lt;=9, "6 to 9 Months", FC87&lt;=12, "9 to 12 Months", FC87&lt;=15, "12 to 15 Months", FC87&lt;=18, "15 to 18 Months", FC87&lt;=24, "18 to 24 Months", FC87&gt;24, "&gt; 24 Months")</f>
        <v>18 to 24 Months</v>
      </c>
      <c r="FM87" s="37" t="str" cm="1">
        <f t="array" ref="FM87">_xlfn.IFS(FD87="", "No Data", FD87&lt;0, "Negative/Future", FD87=0, "Zero Days", FD87&lt;=3, "&lt; 3 Months", FD87&lt;=6, "3 to 6 Months", FD87&lt;=9, "6 to 9 Months", FD87&lt;=12, "9 to 12 Months", FD87&lt;=15, "12 to 15 Months", FD87&lt;=18, "15 to 18 Months", FD87&lt;=24, "18 to 24 Months", FD87&gt;24, "&gt; 24 Months")</f>
        <v>9 to 12 Months</v>
      </c>
      <c r="FN87" s="37" t="str" cm="1">
        <f t="array" ref="FN87">_xlfn.IFS(FE87="", "No Data", FE87&lt;0, "Negative/Future", FE87=0, "Zero Days", FE87&lt;=3, "&lt; 3 Months", FE87&lt;=6, "3 to 6 Months", FE87&lt;=9, "6 to 9 Months", FE87&lt;=12, "9 to 12 Months", FE87&lt;=15, "12 to 15 Months", FE87&lt;=18, "15 to 18 Months", FE87&lt;=24, "18 to 24 Months", FE87&gt;24, "&gt; 24 Months")</f>
        <v>9 to 12 Months</v>
      </c>
      <c r="FO87" s="37" t="str" cm="1">
        <f t="array" ref="FO87">_xlfn.IFS(FG87="", "No Data", FG87&lt;0, "Negative/Future", FG87=0, "Zero Days", FG87&lt;=3, "&lt; 3 Months", FG87&lt;=6, "3 to 6 Months", FG87&lt;=9, "6 to 9 Months", FG87&lt;=12, "9 to 12 Months", FG87&lt;=15, "12 to 15 Months", FG87&lt;=18, "15 to 18 Months", FG87&lt;=24, "18 to 24 Months", FG87&gt;24, "&gt; 24 Months")</f>
        <v>9 to 12 Months</v>
      </c>
      <c r="FP87" s="37" t="str" cm="1">
        <f t="array" ref="FP87">_xlfn.IFS(FF87="", "No Data", FF87&lt;0, "Negative/Future", FF87=0, "Zero Days", FF87&lt;=3, "&lt; 3 Months", FF87&lt;=6, "3 to 6 Months", FF87&lt;=9, "6 to 9 Months", FF87&lt;=12, "9 to 12 Months", FF87&lt;=15, "12 to 15 Months", FF87&lt;=18, "15 to 18 Months", FF87&lt;=24, "18 to 24 Months", FF87&gt;24, "&gt; 24 Months")</f>
        <v>9 to 12 Months</v>
      </c>
      <c r="FQ87" s="29" t="s">
        <v>295</v>
      </c>
      <c r="FR87" s="29">
        <v>7004541681</v>
      </c>
      <c r="FS87" s="38" t="str">
        <f>VLOOKUP(_xlfn.XLOOKUP(B87,[1]MDA_Assets!D:D,[1]MDA_Assets!I:I,"",0),[1]Validation!$B$1:$C$8,2,0)</f>
        <v>A</v>
      </c>
      <c r="FT87" s="38" t="s">
        <v>296</v>
      </c>
      <c r="FU87" s="31" t="str">
        <f>_xlfn.XLOOKUP(B87,[1]MDA_Assets!D:D,[1]MDA_Assets!X:X,"",0)</f>
        <v>Yes</v>
      </c>
      <c r="FV87" s="39">
        <v>0</v>
      </c>
      <c r="FW87" s="39">
        <v>4</v>
      </c>
      <c r="FX87" s="39">
        <v>0</v>
      </c>
      <c r="FY87" s="39">
        <v>5</v>
      </c>
      <c r="FZ87" s="40">
        <f t="shared" si="53"/>
        <v>46152</v>
      </c>
      <c r="GA87" s="40">
        <f t="shared" si="53"/>
        <v>46152</v>
      </c>
      <c r="GB87" s="40">
        <f t="shared" si="60"/>
        <v>46146</v>
      </c>
      <c r="GC87" s="40">
        <f t="shared" si="61"/>
        <v>46146</v>
      </c>
      <c r="GD87" s="40">
        <f t="shared" si="62"/>
        <v>46731</v>
      </c>
      <c r="GE87" s="40">
        <f t="shared" si="63"/>
        <v>46460</v>
      </c>
      <c r="GF87" s="40">
        <f t="shared" si="57"/>
        <v>46337</v>
      </c>
      <c r="GG87" s="40">
        <f t="shared" si="57"/>
        <v>46337</v>
      </c>
      <c r="GH87" s="40">
        <f t="shared" si="57"/>
        <v>46337</v>
      </c>
      <c r="GI87" s="39">
        <f t="shared" si="87"/>
        <v>0</v>
      </c>
      <c r="GJ87" s="39">
        <f t="shared" si="88"/>
        <v>0</v>
      </c>
      <c r="GK87" s="39">
        <f t="shared" si="89"/>
        <v>0</v>
      </c>
      <c r="GL87" s="39">
        <f t="shared" si="90"/>
        <v>9</v>
      </c>
    </row>
    <row r="88" spans="1:194" x14ac:dyDescent="0.25">
      <c r="A88" s="19">
        <v>93</v>
      </c>
      <c r="B88" s="43" t="s">
        <v>646</v>
      </c>
      <c r="C88" s="43" t="s">
        <v>186</v>
      </c>
      <c r="D88" s="43" t="s">
        <v>241</v>
      </c>
      <c r="E88" s="43" t="s">
        <v>647</v>
      </c>
      <c r="F88" s="43" t="s">
        <v>648</v>
      </c>
      <c r="G88" s="43" t="s">
        <v>190</v>
      </c>
      <c r="H88" s="43" t="s">
        <v>387</v>
      </c>
      <c r="I88" s="43" t="s">
        <v>192</v>
      </c>
      <c r="J88" s="44">
        <f t="shared" si="64"/>
        <v>45994.770833333336</v>
      </c>
      <c r="K88" s="44">
        <v>45630.770833333336</v>
      </c>
      <c r="L88" s="44">
        <v>45591</v>
      </c>
      <c r="M88" s="43" t="s">
        <v>2142</v>
      </c>
      <c r="N88" s="43" t="s">
        <v>434</v>
      </c>
      <c r="O88" s="44">
        <v>46050.197256944448</v>
      </c>
      <c r="P88" s="43">
        <v>783</v>
      </c>
      <c r="Q88" s="43">
        <v>163</v>
      </c>
      <c r="R88" s="43">
        <v>620</v>
      </c>
      <c r="S88" s="43" t="s">
        <v>194</v>
      </c>
      <c r="T88" s="44">
        <v>46048.770833333336</v>
      </c>
      <c r="U88" s="44">
        <v>46048.770833333336</v>
      </c>
      <c r="V88" s="44">
        <v>46048.770833333336</v>
      </c>
      <c r="W88" s="44">
        <v>46048.770833333336</v>
      </c>
      <c r="X88" s="44">
        <v>46048.770833333336</v>
      </c>
      <c r="Y88" s="44">
        <v>45630.770833333336</v>
      </c>
      <c r="Z88" s="43" t="s">
        <v>199</v>
      </c>
      <c r="AA88" s="43"/>
      <c r="AB88" s="43"/>
      <c r="AC88" s="43"/>
      <c r="AD88" s="43"/>
      <c r="AE88" s="43">
        <v>3</v>
      </c>
      <c r="AF88" s="43" t="s">
        <v>285</v>
      </c>
      <c r="AG88" s="43" t="s">
        <v>285</v>
      </c>
      <c r="AH88" s="43" t="s">
        <v>287</v>
      </c>
      <c r="AI88" s="43" t="s">
        <v>287</v>
      </c>
      <c r="AJ88" s="43" t="s">
        <v>2143</v>
      </c>
      <c r="AK88" s="43" t="s">
        <v>285</v>
      </c>
      <c r="AL88" s="47">
        <v>46413</v>
      </c>
      <c r="AM88" s="47">
        <v>46228</v>
      </c>
      <c r="AN88" s="47">
        <v>46778</v>
      </c>
      <c r="AO88" s="47">
        <v>46778</v>
      </c>
      <c r="AP88" s="47">
        <v>46360</v>
      </c>
      <c r="AQ88" s="47">
        <v>46413</v>
      </c>
      <c r="AR88" s="48"/>
      <c r="AS88" s="48"/>
      <c r="AT88" s="48"/>
      <c r="AU88" s="43">
        <v>0</v>
      </c>
      <c r="AV88" s="43">
        <v>0</v>
      </c>
      <c r="AW88" s="43">
        <v>0</v>
      </c>
      <c r="AX88" s="51" t="s">
        <v>623</v>
      </c>
      <c r="AY88" s="51" t="s">
        <v>211</v>
      </c>
      <c r="AZ88" s="51" t="s">
        <v>198</v>
      </c>
      <c r="BA88" s="20">
        <f t="shared" ca="1" si="92"/>
        <v>0</v>
      </c>
      <c r="BB88" s="20">
        <f t="shared" ca="1" si="92"/>
        <v>0</v>
      </c>
      <c r="BC88" s="20">
        <f t="shared" ca="1" si="92"/>
        <v>0</v>
      </c>
      <c r="BD88" s="20">
        <f t="shared" ca="1" si="92"/>
        <v>0</v>
      </c>
      <c r="BE88" s="20">
        <f t="shared" ca="1" si="92"/>
        <v>0</v>
      </c>
      <c r="BF88" s="20">
        <f t="shared" ca="1" si="92"/>
        <v>0</v>
      </c>
      <c r="BG88" s="21" t="str">
        <f t="shared" ca="1" si="91"/>
        <v/>
      </c>
      <c r="BH88" s="21" t="str">
        <f t="shared" ca="1" si="91"/>
        <v/>
      </c>
      <c r="BI88" s="21" t="str">
        <f t="shared" ca="1" si="91"/>
        <v/>
      </c>
      <c r="BJ88" s="22">
        <f t="shared" ca="1" si="65"/>
        <v>0</v>
      </c>
      <c r="BK88" s="21">
        <f t="shared" si="66"/>
        <v>3</v>
      </c>
      <c r="BL88" s="22">
        <f t="shared" ca="1" si="67"/>
        <v>1160</v>
      </c>
      <c r="BM88" s="22">
        <f t="shared" ca="1" si="68"/>
        <v>244</v>
      </c>
      <c r="BN88" s="23">
        <f t="shared" ca="1" si="69"/>
        <v>916</v>
      </c>
      <c r="BO88" s="24">
        <f t="shared" ca="1" si="70"/>
        <v>377</v>
      </c>
      <c r="BP88" s="51" t="str">
        <f>_xlfn.XLOOKUP(E88,[1]Validation!E:E,[1]Validation!F:F,"")</f>
        <v>EQ45</v>
      </c>
      <c r="BQ88" s="51" t="str">
        <f>_xlfn.XLOOKUP(BP88,[1]Validation!F:F,[1]Validation!G:G,"")</f>
        <v>EQ30 to EQ45</v>
      </c>
      <c r="BR88" s="52" t="str">
        <f>VLOOKUP(G88,[1]Validation!$B$1:$C$9,2,0)</f>
        <v>B</v>
      </c>
      <c r="BS88" s="51">
        <f t="shared" ca="1" si="71"/>
        <v>18</v>
      </c>
      <c r="BT88" s="53">
        <f>_xlfn.XLOOKUP(B88,'[2]1. All Calls'!$R:$R,'[2]1. All Calls'!$A:$A,"",0)</f>
        <v>46049.449201388903</v>
      </c>
      <c r="BU88" s="51" t="str">
        <f>_xlfn.XLOOKUP(B88,'[2]1. All Calls'!$R:$R,'[2]1. All Calls'!$F:$F,"",0)</f>
        <v>CC-01953969</v>
      </c>
      <c r="BV88" s="51" t="str">
        <f>_xlfn.XLOOKUP(B88,'[2]1. All Calls'!$R:$R,'[2]1. All Calls'!$J:$J,"",0)</f>
        <v>Schedule Service</v>
      </c>
      <c r="BW88" s="53">
        <f>_xlfn.XLOOKUP(B88,'[2]Sch Calls'!$R:$R,'[2]Sch Calls'!$A:$A,"",0)</f>
        <v>46049.449201388903</v>
      </c>
      <c r="BX88" s="51">
        <f>_xlfn.XLOOKUP(B88,'[2]Sch Calls'!$R:$R,'[2]Sch Calls'!$B:$B,"",0)</f>
        <v>783</v>
      </c>
      <c r="BY88" s="51" t="str">
        <f t="shared" si="54"/>
        <v>26-Jul-26</v>
      </c>
      <c r="BZ88" s="51" t="str">
        <f t="shared" si="54"/>
        <v>26-Jul-26</v>
      </c>
      <c r="CA88" s="51" t="str">
        <f t="shared" si="72"/>
        <v>29-Oct-26</v>
      </c>
      <c r="CB88" s="51" t="str">
        <f t="shared" si="73"/>
        <v>27-Jul-27</v>
      </c>
      <c r="CC88" s="51" t="str">
        <f t="shared" si="74"/>
        <v>05-Dec-26</v>
      </c>
      <c r="CD88" s="51" t="str">
        <f t="shared" si="75"/>
        <v>27-Jan-27</v>
      </c>
      <c r="CE88" s="51">
        <f t="shared" ca="1" si="55"/>
        <v>127</v>
      </c>
      <c r="CF88" s="51">
        <f t="shared" ca="1" si="55"/>
        <v>127</v>
      </c>
      <c r="CG88" s="51">
        <f t="shared" ca="1" si="76"/>
        <v>127</v>
      </c>
      <c r="CH88" s="51">
        <f t="shared" ca="1" si="77"/>
        <v>127</v>
      </c>
      <c r="CI88" s="51">
        <f t="shared" ca="1" si="78"/>
        <v>545</v>
      </c>
      <c r="CJ88" s="51">
        <f t="shared" ca="1" si="79"/>
        <v>127</v>
      </c>
      <c r="CK88" s="51">
        <f t="shared" ca="1" si="51"/>
        <v>381</v>
      </c>
      <c r="CL88" s="51">
        <f t="shared" ca="1" si="51"/>
        <v>381</v>
      </c>
      <c r="CM88" s="51">
        <f t="shared" ca="1" si="51"/>
        <v>381</v>
      </c>
      <c r="CN88" s="51">
        <f t="shared" ca="1" si="51"/>
        <v>381</v>
      </c>
      <c r="CO88" s="51">
        <f t="shared" ca="1" si="51"/>
        <v>1635</v>
      </c>
      <c r="CP88" s="51">
        <f t="shared" ca="1" si="51"/>
        <v>381</v>
      </c>
      <c r="CQ88" s="51">
        <f t="shared" ca="1" si="52"/>
        <v>3619</v>
      </c>
      <c r="CR88" s="51">
        <f t="shared" ca="1" si="52"/>
        <v>3619</v>
      </c>
      <c r="CS88" s="51">
        <f t="shared" ca="1" si="52"/>
        <v>5619</v>
      </c>
      <c r="CT88" s="51">
        <f t="shared" ca="1" si="52"/>
        <v>5619</v>
      </c>
      <c r="CU88" s="51">
        <f t="shared" ca="1" si="52"/>
        <v>5582</v>
      </c>
      <c r="CV88" s="54">
        <f t="shared" ca="1" si="52"/>
        <v>3619</v>
      </c>
      <c r="CW88" s="25" t="s">
        <v>212</v>
      </c>
      <c r="CX88" s="55">
        <v>1</v>
      </c>
      <c r="CY88" s="55"/>
      <c r="CZ88" s="26">
        <v>0</v>
      </c>
      <c r="DA88" s="26">
        <v>0</v>
      </c>
      <c r="DB88" s="26">
        <v>0</v>
      </c>
      <c r="DC88" s="26">
        <v>0</v>
      </c>
      <c r="DD88" s="26">
        <v>0</v>
      </c>
      <c r="DE88" s="26">
        <v>0</v>
      </c>
      <c r="DF88" s="26">
        <v>0</v>
      </c>
      <c r="DG88" s="26">
        <v>0</v>
      </c>
      <c r="DH88" s="26">
        <v>0</v>
      </c>
      <c r="DI88" s="26">
        <v>0</v>
      </c>
      <c r="DJ88" s="26">
        <v>0</v>
      </c>
      <c r="DK88" s="26">
        <v>0</v>
      </c>
      <c r="DL88" s="27">
        <f t="shared" si="80"/>
        <v>46124.449201388903</v>
      </c>
      <c r="DM88" s="28">
        <f t="shared" ca="1" si="81"/>
        <v>1</v>
      </c>
      <c r="DN88" s="56">
        <f>_xlfn.XLOOKUP(B88,'[2]1. All Calls'!$R:$R,'[2]1. All Calls'!$A:$A,"",0)</f>
        <v>46049.449201388903</v>
      </c>
      <c r="DO88" s="57" t="str">
        <f ca="1">VLOOKUP(DM88,[1]Validation!$B$20:$C$25,2,0)</f>
        <v>Above 3 months</v>
      </c>
      <c r="DP88" s="58" t="str">
        <f>_xlfn.XLOOKUP(B88,'[1]Active AMCs- Dealer'!E:E,'[1]Active AMCs- Dealer'!L:L,"Not in AMC",0)</f>
        <v>Not in AMC</v>
      </c>
      <c r="DQ88" s="50" t="s">
        <v>238</v>
      </c>
      <c r="DR88" s="29" t="str">
        <f>_xlfn.XLOOKUP(B88,'[2]1. All Calls'!$R:$R,'[2]1. All Calls'!$F:$F,"",0)</f>
        <v>CC-01953969</v>
      </c>
      <c r="DS88" s="29" t="str">
        <f>_xlfn.XLOOKUP(B88,'[2]1. All Calls'!$R:$R,'[2]1. All Calls'!$AB:$AB,"",0)</f>
        <v>Attend the site for scheduled service so change air filter, oil filter, air oil separator, motor greasing and oil. Then start the unit found running ok.</v>
      </c>
      <c r="DT88" s="30">
        <f>_xlfn.XLOOKUP(DR88,'[2]1. All Calls'!$F:$F,'[2]1. All Calls'!$A:$A,"",0)</f>
        <v>46049.449201388903</v>
      </c>
      <c r="DU88" s="31">
        <f>_xlfn.XLOOKUP(DR88,'[2]1. All Calls'!$F:$F,'[2]1. All Calls'!$B:$B,"",0)</f>
        <v>783</v>
      </c>
      <c r="DV88" s="31">
        <f>_xlfn.XLOOKUP(B88,[1]MDA_Assets!D:D,[1]MDA_Assets!N:N,"",0)</f>
        <v>163</v>
      </c>
      <c r="DW88" s="31">
        <f>_xlfn.XLOOKUP(B88,[1]MDA_Assets!D:D,[1]MDA_Assets!O:O,"",0)</f>
        <v>620</v>
      </c>
      <c r="DX88" s="32" t="str">
        <f>_xlfn.XLOOKUP(B88,[1]MDA_Assets!D:D,[1]MDA_Assets!Q:Q,"",0)</f>
        <v>Synthetic</v>
      </c>
      <c r="DY88" s="33">
        <f>_xlfn.XLOOKUP(B88,[1]MDA_Assets!D:D,[1]MDA_Assets!R:R,"",0)</f>
        <v>46049</v>
      </c>
      <c r="DZ88" s="33">
        <f>_xlfn.XLOOKUP(B88,[1]MDA_Assets!D:D,[1]MDA_Assets!S:S,"",0)</f>
        <v>46049</v>
      </c>
      <c r="EA88" s="33">
        <f>_xlfn.XLOOKUP(B88,[1]MDA_Assets!D:D,[1]MDA_Assets!T:T,"",0)</f>
        <v>46049</v>
      </c>
      <c r="EB88" s="33">
        <f>_xlfn.XLOOKUP(B88,[1]MDA_Assets!D:D,[1]MDA_Assets!U:U,"",0)</f>
        <v>46049</v>
      </c>
      <c r="EC88" s="33">
        <f>_xlfn.XLOOKUP(B88,[1]MDA_Assets!D:D,[1]MDA_Assets!V:V,"",0)</f>
        <v>46049</v>
      </c>
      <c r="ED88" s="33">
        <f>_xlfn.XLOOKUP(B88,[1]MDA_Assets!D:D,[1]MDA_Assets!W:W,"",0)</f>
        <v>45631</v>
      </c>
      <c r="EE88" s="32" t="str">
        <f>_xlfn.XLOOKUP(B88,[1]MDA_Assets!D:D,[1]MDA_Assets!X:X,"",0)</f>
        <v>Yes</v>
      </c>
      <c r="EF88" s="33">
        <f>_xlfn.XLOOKUP(B88,[1]MDA_Assets!D:D,[1]MDA_Assets!Y:Y,"",0)</f>
        <v>0</v>
      </c>
      <c r="EG88" s="33">
        <f>_xlfn.XLOOKUP(B88,[1]MDA_Assets!D:D,[1]MDA_Assets!Z:Z,"",0)</f>
        <v>0</v>
      </c>
      <c r="EH88" s="33">
        <f>_xlfn.XLOOKUP(B88,[1]MDA_Assets!D:D,[1]MDA_Assets!AA:AA,"",0)</f>
        <v>0</v>
      </c>
      <c r="EI88" s="34">
        <f>_xlfn.XLOOKUP(B88,[1]MDA_Assets!D:D,[1]MDA_Assets!P:P,"",0)</f>
        <v>3</v>
      </c>
      <c r="EJ88" s="35" t="str">
        <f>_xlfn.XLOOKUP(B88,[1]MDA_Assets!D:D,[1]MDA_Assets!AB:AB,"",0)</f>
        <v>4000</v>
      </c>
      <c r="EK88" s="35" t="str">
        <f>_xlfn.XLOOKUP(B88,[1]MDA_Assets!D:D,[1]MDA_Assets!AC:AC,"",0)</f>
        <v>4000</v>
      </c>
      <c r="EL88" s="35" t="str">
        <f>_xlfn.XLOOKUP(B88,[1]MDA_Assets!D:D,[1]MDA_Assets!AD:AD,"",0)</f>
        <v>6000</v>
      </c>
      <c r="EM88" s="35" t="str">
        <f>_xlfn.XLOOKUP(B88,[1]MDA_Assets!D:D,[1]MDA_Assets!AE:AE,"",0)</f>
        <v>6000</v>
      </c>
      <c r="EN88" s="35" t="str">
        <f>_xlfn.XLOOKUP(B88,[1]MDA_Assets!D:D,[1]MDA_Assets!AF:AF,"",0)</f>
        <v>7217</v>
      </c>
      <c r="EO88" s="35" t="str">
        <f>_xlfn.XLOOKUP(B88,[1]MDA_Assets!D:D,[1]MDA_Assets!AG:AG,"",0)</f>
        <v>4000</v>
      </c>
      <c r="EP88" s="36">
        <f t="shared" si="56"/>
        <v>365</v>
      </c>
      <c r="EQ88" s="36">
        <f t="shared" si="56"/>
        <v>180</v>
      </c>
      <c r="ER88" s="36">
        <f t="shared" si="82"/>
        <v>730</v>
      </c>
      <c r="ES88" s="36">
        <f t="shared" si="83"/>
        <v>730</v>
      </c>
      <c r="ET88" s="36">
        <f t="shared" si="84"/>
        <v>730</v>
      </c>
      <c r="EU88" s="36">
        <f t="shared" si="85"/>
        <v>365</v>
      </c>
      <c r="EV88" s="36" t="str">
        <f t="shared" si="86"/>
        <v/>
      </c>
      <c r="EW88" s="36" t="str">
        <f t="shared" si="58"/>
        <v/>
      </c>
      <c r="EX88" s="36" t="str">
        <f t="shared" si="59"/>
        <v/>
      </c>
      <c r="EY88" s="36">
        <f t="shared" si="47"/>
        <v>11.78</v>
      </c>
      <c r="EZ88" s="36">
        <f t="shared" si="47"/>
        <v>5.81</v>
      </c>
      <c r="FA88" s="36">
        <f t="shared" si="47"/>
        <v>23.55</v>
      </c>
      <c r="FB88" s="36">
        <f t="shared" si="47"/>
        <v>23.55</v>
      </c>
      <c r="FC88" s="36">
        <f t="shared" si="47"/>
        <v>23.55</v>
      </c>
      <c r="FD88" s="36">
        <f t="shared" si="47"/>
        <v>11.78</v>
      </c>
      <c r="FE88" s="36" t="str">
        <f t="shared" si="93"/>
        <v/>
      </c>
      <c r="FF88" s="36" t="str">
        <f t="shared" si="93"/>
        <v/>
      </c>
      <c r="FG88" s="36" t="str">
        <f t="shared" si="93"/>
        <v/>
      </c>
      <c r="FH88" s="37" t="str" cm="1">
        <f t="array" ref="FH88">_xlfn.IFS(EY88="", "No Data", EY88&lt;0, "Negative/Future", EY88=0, "Zero Days", EY88&lt;=3, "&lt; 3 Months", EY88&lt;=6, "3 to 6 Months", EY88&lt;=9, "6 to 9 Months", EY88&lt;=12, "9 to 12 Months", EY88&lt;=15, "12 to 15 Months", EY88&lt;=18, "15 to 18 Months", EY88&lt;=24, "18 to 24 Months", EY88&gt;24, "&gt; 24 Months")</f>
        <v>9 to 12 Months</v>
      </c>
      <c r="FI88" s="37" t="str" cm="1">
        <f t="array" ref="FI88">_xlfn.IFS(EZ88="", "No Data", EZ88&lt;0, "Negative/Future", EZ88=0, "Zero Days", EZ88&lt;=3, "&lt; 3 Months", EZ88&lt;=6, "3 to 6 Months", EZ88&lt;=9, "6 to 9 Months", EZ88&lt;=12, "9 to 12 Months", EZ88&lt;=15, "12 to 15 Months", EZ88&lt;=18, "15 to 18 Months", EZ88&lt;=24, "18 to 24 Months", EZ88&gt;24, "&gt; 24 Months")</f>
        <v>3 to 6 Months</v>
      </c>
      <c r="FJ88" s="37" t="str" cm="1">
        <f t="array" ref="FJ88">_xlfn.IFS(FA88="", "No Data", FA88&lt;0, "Negative/Future", FA88=0, "Zero Days", FA88&lt;=3, "&lt; 3 Months", FA88&lt;=6, "3 to 6 Months", FA88&lt;=9, "6 to 9 Months", FA88&lt;=12, "9 to 12 Months", FA88&lt;=15, "12 to 15 Months", FA88&lt;=18, "15 to 18 Months", FA88&lt;=24, "18 to 24 Months", FA88&gt;24, "&gt; 24 Months")</f>
        <v>18 to 24 Months</v>
      </c>
      <c r="FK88" s="37" t="str" cm="1">
        <f t="array" ref="FK88">_xlfn.IFS(FB88="", "No Data", FB88&lt;0, "Negative/Future", FB88=0, "Zero Days", FB88&lt;=3, "&lt; 3 Months", FB88&lt;=6, "3 to 6 Months", FB88&lt;=9, "6 to 9 Months", FB88&lt;=12, "9 to 12 Months", FB88&lt;=15, "12 to 15 Months", FB88&lt;=18, "15 to 18 Months", FB88&lt;=24, "18 to 24 Months", FB88&gt;24, "&gt; 24 Months")</f>
        <v>18 to 24 Months</v>
      </c>
      <c r="FL88" s="37" t="str" cm="1">
        <f t="array" ref="FL88">_xlfn.IFS(FC88="", "No Data", FC88&lt;0, "Negative/Future", FC88=0, "Zero Days", FC88&lt;=3, "&lt; 3 Months", FC88&lt;=6, "3 to 6 Months", FC88&lt;=9, "6 to 9 Months", FC88&lt;=12, "9 to 12 Months", FC88&lt;=15, "12 to 15 Months", FC88&lt;=18, "15 to 18 Months", FC88&lt;=24, "18 to 24 Months", FC88&gt;24, "&gt; 24 Months")</f>
        <v>18 to 24 Months</v>
      </c>
      <c r="FM88" s="37" t="str" cm="1">
        <f t="array" ref="FM88">_xlfn.IFS(FD88="", "No Data", FD88&lt;0, "Negative/Future", FD88=0, "Zero Days", FD88&lt;=3, "&lt; 3 Months", FD88&lt;=6, "3 to 6 Months", FD88&lt;=9, "6 to 9 Months", FD88&lt;=12, "9 to 12 Months", FD88&lt;=15, "12 to 15 Months", FD88&lt;=18, "15 to 18 Months", FD88&lt;=24, "18 to 24 Months", FD88&gt;24, "&gt; 24 Months")</f>
        <v>9 to 12 Months</v>
      </c>
      <c r="FN88" s="37" t="str" cm="1">
        <f t="array" ref="FN88">_xlfn.IFS(FE88="", "No Data", FE88&lt;0, "Negative/Future", FE88=0, "Zero Days", FE88&lt;=3, "&lt; 3 Months", FE88&lt;=6, "3 to 6 Months", FE88&lt;=9, "6 to 9 Months", FE88&lt;=12, "9 to 12 Months", FE88&lt;=15, "12 to 15 Months", FE88&lt;=18, "15 to 18 Months", FE88&lt;=24, "18 to 24 Months", FE88&gt;24, "&gt; 24 Months")</f>
        <v>No Data</v>
      </c>
      <c r="FO88" s="37" t="str" cm="1">
        <f t="array" ref="FO88">_xlfn.IFS(FG88="", "No Data", FG88&lt;0, "Negative/Future", FG88=0, "Zero Days", FG88&lt;=3, "&lt; 3 Months", FG88&lt;=6, "3 to 6 Months", FG88&lt;=9, "6 to 9 Months", FG88&lt;=12, "9 to 12 Months", FG88&lt;=15, "12 to 15 Months", FG88&lt;=18, "15 to 18 Months", FG88&lt;=24, "18 to 24 Months", FG88&gt;24, "&gt; 24 Months")</f>
        <v>No Data</v>
      </c>
      <c r="FP88" s="37" t="str" cm="1">
        <f t="array" ref="FP88">_xlfn.IFS(FF88="", "No Data", FF88&lt;0, "Negative/Future", FF88=0, "Zero Days", FF88&lt;=3, "&lt; 3 Months", FF88&lt;=6, "3 to 6 Months", FF88&lt;=9, "6 to 9 Months", FF88&lt;=12, "9 to 12 Months", FF88&lt;=15, "12 to 15 Months", FF88&lt;=18, "15 to 18 Months", FF88&lt;=24, "18 to 24 Months", FF88&gt;24, "&gt; 24 Months")</f>
        <v>No Data</v>
      </c>
      <c r="FQ88" s="29" t="s">
        <v>227</v>
      </c>
      <c r="FR88" s="29" t="s">
        <v>227</v>
      </c>
      <c r="FS88" s="38" t="str">
        <f>VLOOKUP(_xlfn.XLOOKUP(B88,[1]MDA_Assets!D:D,[1]MDA_Assets!I:I,"",0),[1]Validation!$B$1:$C$8,2,0)</f>
        <v>B</v>
      </c>
      <c r="FT88" s="38" t="s">
        <v>428</v>
      </c>
      <c r="FU88" s="31" t="str">
        <f>_xlfn.XLOOKUP(B88,[1]MDA_Assets!D:D,[1]MDA_Assets!X:X,"",0)</f>
        <v>Yes</v>
      </c>
      <c r="FV88" s="39">
        <v>0</v>
      </c>
      <c r="FW88" s="39">
        <v>0</v>
      </c>
      <c r="FX88" s="39">
        <v>0</v>
      </c>
      <c r="FY88" s="39">
        <v>9</v>
      </c>
      <c r="FZ88" s="40">
        <f t="shared" si="53"/>
        <v>46414</v>
      </c>
      <c r="GA88" s="40">
        <f t="shared" si="53"/>
        <v>46229</v>
      </c>
      <c r="GB88" s="40">
        <f t="shared" si="60"/>
        <v>46779</v>
      </c>
      <c r="GC88" s="40">
        <f t="shared" si="61"/>
        <v>46779</v>
      </c>
      <c r="GD88" s="40">
        <f t="shared" si="62"/>
        <v>46779</v>
      </c>
      <c r="GE88" s="40">
        <f t="shared" si="63"/>
        <v>45996</v>
      </c>
      <c r="GF88" s="40" t="str">
        <f t="shared" si="57"/>
        <v/>
      </c>
      <c r="GG88" s="40" t="str">
        <f t="shared" si="57"/>
        <v/>
      </c>
      <c r="GH88" s="40" t="str">
        <f t="shared" si="57"/>
        <v/>
      </c>
      <c r="GI88" s="39">
        <f t="shared" si="87"/>
        <v>1</v>
      </c>
      <c r="GJ88" s="39">
        <f t="shared" si="88"/>
        <v>0</v>
      </c>
      <c r="GK88" s="39">
        <f t="shared" si="89"/>
        <v>0</v>
      </c>
      <c r="GL88" s="39">
        <f t="shared" si="90"/>
        <v>5</v>
      </c>
    </row>
    <row r="89" spans="1:194" x14ac:dyDescent="0.25">
      <c r="A89" s="19">
        <v>94</v>
      </c>
      <c r="B89" s="43" t="s">
        <v>649</v>
      </c>
      <c r="C89" s="43" t="s">
        <v>186</v>
      </c>
      <c r="D89" s="43" t="s">
        <v>241</v>
      </c>
      <c r="E89" s="43" t="s">
        <v>439</v>
      </c>
      <c r="F89" s="43" t="s">
        <v>650</v>
      </c>
      <c r="G89" s="43" t="s">
        <v>225</v>
      </c>
      <c r="H89" s="43" t="s">
        <v>549</v>
      </c>
      <c r="I89" s="43" t="s">
        <v>192</v>
      </c>
      <c r="J89" s="44">
        <f t="shared" si="64"/>
        <v>45047.5625</v>
      </c>
      <c r="K89" s="44">
        <v>44683.5625</v>
      </c>
      <c r="L89" s="44">
        <v>44637</v>
      </c>
      <c r="M89" s="43" t="s">
        <v>2144</v>
      </c>
      <c r="N89" s="43" t="s">
        <v>2041</v>
      </c>
      <c r="O89" s="44">
        <v>46053.499745370369</v>
      </c>
      <c r="P89" s="43">
        <v>3687</v>
      </c>
      <c r="Q89" s="43"/>
      <c r="R89" s="43">
        <v>3687</v>
      </c>
      <c r="S89" s="43" t="s">
        <v>194</v>
      </c>
      <c r="T89" s="44">
        <v>45778.770833333336</v>
      </c>
      <c r="U89" s="44">
        <v>45717.770833333336</v>
      </c>
      <c r="V89" s="44">
        <v>45717.770833333336</v>
      </c>
      <c r="W89" s="44">
        <v>45717.770833333336</v>
      </c>
      <c r="X89" s="44">
        <v>45717.770833333336</v>
      </c>
      <c r="Y89" s="44">
        <v>45717.770833333336</v>
      </c>
      <c r="Z89" s="43" t="s">
        <v>195</v>
      </c>
      <c r="AA89" s="43"/>
      <c r="AB89" s="43"/>
      <c r="AC89" s="43"/>
      <c r="AD89" s="43"/>
      <c r="AE89" s="43">
        <v>2</v>
      </c>
      <c r="AF89" s="43" t="s">
        <v>2145</v>
      </c>
      <c r="AG89" s="43" t="s">
        <v>2145</v>
      </c>
      <c r="AH89" s="43" t="s">
        <v>2146</v>
      </c>
      <c r="AI89" s="43" t="s">
        <v>2146</v>
      </c>
      <c r="AJ89" s="43" t="s">
        <v>2147</v>
      </c>
      <c r="AK89" s="43" t="s">
        <v>2146</v>
      </c>
      <c r="AL89" s="46">
        <v>46082</v>
      </c>
      <c r="AM89" s="46">
        <v>45897</v>
      </c>
      <c r="AN89" s="47">
        <v>46508</v>
      </c>
      <c r="AO89" s="47">
        <v>46447</v>
      </c>
      <c r="AP89" s="47">
        <v>46447</v>
      </c>
      <c r="AQ89" s="46">
        <v>46082</v>
      </c>
      <c r="AR89" s="48"/>
      <c r="AS89" s="48"/>
      <c r="AT89" s="48"/>
      <c r="AU89" s="43">
        <v>1</v>
      </c>
      <c r="AV89" s="43">
        <v>0</v>
      </c>
      <c r="AW89" s="43">
        <v>0</v>
      </c>
      <c r="AX89" s="51" t="s">
        <v>409</v>
      </c>
      <c r="AY89" s="51" t="s">
        <v>409</v>
      </c>
      <c r="AZ89" s="51" t="s">
        <v>198</v>
      </c>
      <c r="BA89" s="20">
        <f t="shared" ca="1" si="92"/>
        <v>1</v>
      </c>
      <c r="BB89" s="20">
        <f t="shared" ca="1" si="92"/>
        <v>1</v>
      </c>
      <c r="BC89" s="20">
        <f t="shared" ca="1" si="92"/>
        <v>0</v>
      </c>
      <c r="BD89" s="20">
        <f t="shared" ca="1" si="92"/>
        <v>0</v>
      </c>
      <c r="BE89" s="20">
        <f t="shared" ca="1" si="92"/>
        <v>0</v>
      </c>
      <c r="BF89" s="20">
        <f t="shared" ca="1" si="92"/>
        <v>1</v>
      </c>
      <c r="BG89" s="21" t="str">
        <f t="shared" ca="1" si="91"/>
        <v/>
      </c>
      <c r="BH89" s="21" t="str">
        <f t="shared" ca="1" si="91"/>
        <v/>
      </c>
      <c r="BI89" s="21" t="str">
        <f t="shared" ca="1" si="91"/>
        <v/>
      </c>
      <c r="BJ89" s="22">
        <f t="shared" ca="1" si="65"/>
        <v>3</v>
      </c>
      <c r="BK89" s="21">
        <f t="shared" si="66"/>
        <v>2</v>
      </c>
      <c r="BL89" s="22">
        <f t="shared" ca="1" si="67"/>
        <v>3932</v>
      </c>
      <c r="BM89" s="22">
        <f t="shared" ca="1" si="68"/>
        <v>0</v>
      </c>
      <c r="BN89" s="23">
        <f t="shared" ca="1" si="69"/>
        <v>3932</v>
      </c>
      <c r="BO89" s="24">
        <f t="shared" ca="1" si="70"/>
        <v>245</v>
      </c>
      <c r="BP89" s="51" t="str">
        <f>_xlfn.XLOOKUP(E89,[1]Validation!E:E,[1]Validation!F:F,"")</f>
        <v>EG22</v>
      </c>
      <c r="BQ89" s="51" t="str">
        <f>_xlfn.XLOOKUP(BP89,[1]Validation!F:F,[1]Validation!G:G,"")</f>
        <v>EG11 to EG22</v>
      </c>
      <c r="BR89" s="52" t="str">
        <f>VLOOKUP(G89,[1]Validation!$B$1:$C$9,2,0)</f>
        <v>C</v>
      </c>
      <c r="BS89" s="51">
        <f t="shared" ca="1" si="71"/>
        <v>49</v>
      </c>
      <c r="BT89" s="53">
        <f>_xlfn.XLOOKUP(B89,'[2]1. All Calls'!$R:$R,'[2]1. All Calls'!$A:$A,"",0)</f>
        <v>46053.728437500002</v>
      </c>
      <c r="BU89" s="51" t="str">
        <f>_xlfn.XLOOKUP(B89,'[2]1. All Calls'!$R:$R,'[2]1. All Calls'!$F:$F,"",0)</f>
        <v>CC-01960623</v>
      </c>
      <c r="BV89" s="51" t="str">
        <f>_xlfn.XLOOKUP(B89,'[2]1. All Calls'!$R:$R,'[2]1. All Calls'!$J:$J,"",0)</f>
        <v>Sales Call</v>
      </c>
      <c r="BW89" s="53" t="str">
        <f>_xlfn.XLOOKUP(B89,'[2]Sch Calls'!$R:$R,'[2]Sch Calls'!$A:$A,"",0)</f>
        <v/>
      </c>
      <c r="BX89" s="51" t="str">
        <f>_xlfn.XLOOKUP(B89,'[2]Sch Calls'!$R:$R,'[2]Sch Calls'!$B:$B,"",0)</f>
        <v/>
      </c>
      <c r="BY89" s="51" t="str">
        <f t="shared" si="54"/>
        <v>29-Aug-25</v>
      </c>
      <c r="BZ89" s="51" t="str">
        <f t="shared" si="54"/>
        <v>29-Aug-25</v>
      </c>
      <c r="CA89" s="51" t="str">
        <f t="shared" si="72"/>
        <v>01-Feb-26</v>
      </c>
      <c r="CB89" s="51" t="str">
        <f t="shared" si="73"/>
        <v>30-Aug-26</v>
      </c>
      <c r="CC89" s="51" t="str">
        <f t="shared" si="74"/>
        <v>02-Mar-27</v>
      </c>
      <c r="CD89" s="51" t="str">
        <f t="shared" si="75"/>
        <v>02-Mar-26</v>
      </c>
      <c r="CE89" s="51">
        <f t="shared" ca="1" si="55"/>
        <v>458</v>
      </c>
      <c r="CF89" s="51">
        <f t="shared" ca="1" si="55"/>
        <v>458</v>
      </c>
      <c r="CG89" s="51">
        <f t="shared" ca="1" si="76"/>
        <v>397</v>
      </c>
      <c r="CH89" s="51">
        <f t="shared" ca="1" si="77"/>
        <v>458</v>
      </c>
      <c r="CI89" s="51">
        <f t="shared" ca="1" si="78"/>
        <v>458</v>
      </c>
      <c r="CJ89" s="51">
        <f t="shared" ca="1" si="79"/>
        <v>458</v>
      </c>
      <c r="CK89" s="51">
        <f t="shared" ca="1" si="51"/>
        <v>916</v>
      </c>
      <c r="CL89" s="51">
        <f t="shared" ca="1" si="51"/>
        <v>916</v>
      </c>
      <c r="CM89" s="51">
        <f t="shared" ca="1" si="51"/>
        <v>794</v>
      </c>
      <c r="CN89" s="51">
        <f t="shared" ca="1" si="51"/>
        <v>916</v>
      </c>
      <c r="CO89" s="51">
        <f t="shared" ca="1" si="51"/>
        <v>916</v>
      </c>
      <c r="CP89" s="51">
        <f t="shared" ca="1" si="51"/>
        <v>916</v>
      </c>
      <c r="CQ89" s="51">
        <f t="shared" ca="1" si="52"/>
        <v>-603</v>
      </c>
      <c r="CR89" s="51">
        <f t="shared" ca="1" si="52"/>
        <v>-603</v>
      </c>
      <c r="CS89" s="51">
        <f t="shared" ca="1" si="52"/>
        <v>1519</v>
      </c>
      <c r="CT89" s="51">
        <f t="shared" ca="1" si="52"/>
        <v>1397</v>
      </c>
      <c r="CU89" s="51">
        <f t="shared" ca="1" si="52"/>
        <v>3397</v>
      </c>
      <c r="CV89" s="54">
        <f t="shared" ca="1" si="52"/>
        <v>1397</v>
      </c>
      <c r="CW89" s="25" t="s">
        <v>195</v>
      </c>
      <c r="CX89" s="55">
        <v>0</v>
      </c>
      <c r="CY89" s="55"/>
      <c r="CZ89" s="26" t="s">
        <v>227</v>
      </c>
      <c r="DA89" s="26" t="s">
        <v>227</v>
      </c>
      <c r="DB89" s="26" t="s">
        <v>227</v>
      </c>
      <c r="DC89" s="26" t="s">
        <v>227</v>
      </c>
      <c r="DD89" s="26" t="s">
        <v>227</v>
      </c>
      <c r="DE89" s="26" t="s">
        <v>227</v>
      </c>
      <c r="DF89" s="26" t="s">
        <v>227</v>
      </c>
      <c r="DG89" s="26" t="s">
        <v>227</v>
      </c>
      <c r="DH89" s="26" t="s">
        <v>227</v>
      </c>
      <c r="DI89" s="26" t="s">
        <v>227</v>
      </c>
      <c r="DJ89" s="26" t="s">
        <v>227</v>
      </c>
      <c r="DK89" s="26" t="s">
        <v>227</v>
      </c>
      <c r="DL89" s="27">
        <f t="shared" si="80"/>
        <v>46128.728437500002</v>
      </c>
      <c r="DM89" s="28">
        <f t="shared" ca="1" si="81"/>
        <v>1</v>
      </c>
      <c r="DN89" s="56">
        <f>_xlfn.XLOOKUP(B89,'[2]1. All Calls'!$R:$R,'[2]1. All Calls'!$A:$A,"",0)</f>
        <v>46053.728437500002</v>
      </c>
      <c r="DO89" s="57" t="str">
        <f ca="1">VLOOKUP(DM89,[1]Validation!$B$20:$C$25,2,0)</f>
        <v>Above 3 months</v>
      </c>
      <c r="DP89" s="58" t="str">
        <f>_xlfn.XLOOKUP(B89,'[1]Active AMCs- Dealer'!E:E,'[1]Active AMCs- Dealer'!L:L,"Not in AMC",0)</f>
        <v>Not in AMC</v>
      </c>
      <c r="DQ89" s="50" t="s">
        <v>238</v>
      </c>
      <c r="DR89" s="29" t="str">
        <f>_xlfn.XLOOKUP(B89,'[2]1. All Calls'!$R:$R,'[2]1. All Calls'!$F:$F,"",0)</f>
        <v>CC-01960623</v>
      </c>
      <c r="DS89" s="29" t="str">
        <f>_xlfn.XLOOKUP(B89,'[2]1. All Calls'!$R:$R,'[2]1. All Calls'!$AB:$AB,"",0)</f>
        <v>Sales call carried out fot HMR update</v>
      </c>
      <c r="DT89" s="30">
        <f>_xlfn.XLOOKUP(DR89,'[2]1. All Calls'!$F:$F,'[2]1. All Calls'!$A:$A,"",0)</f>
        <v>46053.728437500002</v>
      </c>
      <c r="DU89" s="31">
        <f>_xlfn.XLOOKUP(DR89,'[2]1. All Calls'!$F:$F,'[2]1. All Calls'!$B:$B,"",0)</f>
        <v>3687</v>
      </c>
      <c r="DV89" s="31">
        <f>_xlfn.XLOOKUP(B89,[1]MDA_Assets!D:D,[1]MDA_Assets!N:N,"",0)</f>
        <v>0</v>
      </c>
      <c r="DW89" s="31">
        <f>_xlfn.XLOOKUP(B89,[1]MDA_Assets!D:D,[1]MDA_Assets!O:O,"",0)</f>
        <v>3687</v>
      </c>
      <c r="DX89" s="32" t="str">
        <f>_xlfn.XLOOKUP(B89,[1]MDA_Assets!D:D,[1]MDA_Assets!Q:Q,"",0)</f>
        <v>Synthetic</v>
      </c>
      <c r="DY89" s="33">
        <f>_xlfn.XLOOKUP(B89,[1]MDA_Assets!D:D,[1]MDA_Assets!R:R,"",0)</f>
        <v>45779</v>
      </c>
      <c r="DZ89" s="33">
        <f>_xlfn.XLOOKUP(B89,[1]MDA_Assets!D:D,[1]MDA_Assets!S:S,"",0)</f>
        <v>45718</v>
      </c>
      <c r="EA89" s="33">
        <f>_xlfn.XLOOKUP(B89,[1]MDA_Assets!D:D,[1]MDA_Assets!T:T,"",0)</f>
        <v>45718</v>
      </c>
      <c r="EB89" s="33">
        <f>_xlfn.XLOOKUP(B89,[1]MDA_Assets!D:D,[1]MDA_Assets!U:U,"",0)</f>
        <v>45718</v>
      </c>
      <c r="EC89" s="33">
        <f>_xlfn.XLOOKUP(B89,[1]MDA_Assets!D:D,[1]MDA_Assets!V:V,"",0)</f>
        <v>45718</v>
      </c>
      <c r="ED89" s="33">
        <f>_xlfn.XLOOKUP(B89,[1]MDA_Assets!D:D,[1]MDA_Assets!W:W,"",0)</f>
        <v>45718</v>
      </c>
      <c r="EE89" s="32" t="str">
        <f>_xlfn.XLOOKUP(B89,[1]MDA_Assets!D:D,[1]MDA_Assets!X:X,"",0)</f>
        <v>No</v>
      </c>
      <c r="EF89" s="33">
        <f>_xlfn.XLOOKUP(B89,[1]MDA_Assets!D:D,[1]MDA_Assets!Y:Y,"",0)</f>
        <v>0</v>
      </c>
      <c r="EG89" s="33">
        <f>_xlfn.XLOOKUP(B89,[1]MDA_Assets!D:D,[1]MDA_Assets!Z:Z,"",0)</f>
        <v>0</v>
      </c>
      <c r="EH89" s="33">
        <f>_xlfn.XLOOKUP(B89,[1]MDA_Assets!D:D,[1]MDA_Assets!AA:AA,"",0)</f>
        <v>0</v>
      </c>
      <c r="EI89" s="34">
        <f>_xlfn.XLOOKUP(B89,[1]MDA_Assets!D:D,[1]MDA_Assets!P:P,"",0)</f>
        <v>2</v>
      </c>
      <c r="EJ89" s="35" t="str">
        <f>_xlfn.XLOOKUP(B89,[1]MDA_Assets!D:D,[1]MDA_Assets!AB:AB,"",0)</f>
        <v>313</v>
      </c>
      <c r="EK89" s="35" t="str">
        <f>_xlfn.XLOOKUP(B89,[1]MDA_Assets!D:D,[1]MDA_Assets!AC:AC,"",0)</f>
        <v>313</v>
      </c>
      <c r="EL89" s="35" t="str">
        <f>_xlfn.XLOOKUP(B89,[1]MDA_Assets!D:D,[1]MDA_Assets!AD:AD,"",0)</f>
        <v>2313</v>
      </c>
      <c r="EM89" s="35" t="str">
        <f>_xlfn.XLOOKUP(B89,[1]MDA_Assets!D:D,[1]MDA_Assets!AE:AE,"",0)</f>
        <v>2313</v>
      </c>
      <c r="EN89" s="35" t="str">
        <f>_xlfn.XLOOKUP(B89,[1]MDA_Assets!D:D,[1]MDA_Assets!AF:AF,"",0)</f>
        <v>4313</v>
      </c>
      <c r="EO89" s="35" t="str">
        <f>_xlfn.XLOOKUP(B89,[1]MDA_Assets!D:D,[1]MDA_Assets!AG:AG,"",0)</f>
        <v>2313</v>
      </c>
      <c r="EP89" s="36">
        <f t="shared" si="56"/>
        <v>365</v>
      </c>
      <c r="EQ89" s="36">
        <f t="shared" si="56"/>
        <v>180</v>
      </c>
      <c r="ER89" s="36">
        <f t="shared" si="82"/>
        <v>730</v>
      </c>
      <c r="ES89" s="36">
        <f t="shared" si="83"/>
        <v>730</v>
      </c>
      <c r="ET89" s="36">
        <f t="shared" si="84"/>
        <v>730</v>
      </c>
      <c r="EU89" s="36">
        <f t="shared" si="85"/>
        <v>365</v>
      </c>
      <c r="EV89" s="36" t="str">
        <f t="shared" si="86"/>
        <v/>
      </c>
      <c r="EW89" s="36" t="str">
        <f t="shared" si="58"/>
        <v/>
      </c>
      <c r="EX89" s="36" t="str">
        <f t="shared" si="59"/>
        <v/>
      </c>
      <c r="EY89" s="36">
        <f t="shared" si="47"/>
        <v>11.78</v>
      </c>
      <c r="EZ89" s="36">
        <f t="shared" si="47"/>
        <v>5.81</v>
      </c>
      <c r="FA89" s="36">
        <f t="shared" si="47"/>
        <v>23.55</v>
      </c>
      <c r="FB89" s="36">
        <f t="shared" si="47"/>
        <v>23.55</v>
      </c>
      <c r="FC89" s="36">
        <f t="shared" si="47"/>
        <v>23.55</v>
      </c>
      <c r="FD89" s="36">
        <f t="shared" si="47"/>
        <v>11.78</v>
      </c>
      <c r="FE89" s="36" t="str">
        <f t="shared" si="93"/>
        <v/>
      </c>
      <c r="FF89" s="36" t="str">
        <f t="shared" si="93"/>
        <v/>
      </c>
      <c r="FG89" s="36" t="str">
        <f t="shared" si="93"/>
        <v/>
      </c>
      <c r="FH89" s="37" t="str" cm="1">
        <f t="array" ref="FH89">_xlfn.IFS(EY89="", "No Data", EY89&lt;0, "Negative/Future", EY89=0, "Zero Days", EY89&lt;=3, "&lt; 3 Months", EY89&lt;=6, "3 to 6 Months", EY89&lt;=9, "6 to 9 Months", EY89&lt;=12, "9 to 12 Months", EY89&lt;=15, "12 to 15 Months", EY89&lt;=18, "15 to 18 Months", EY89&lt;=24, "18 to 24 Months", EY89&gt;24, "&gt; 24 Months")</f>
        <v>9 to 12 Months</v>
      </c>
      <c r="FI89" s="37" t="str" cm="1">
        <f t="array" ref="FI89">_xlfn.IFS(EZ89="", "No Data", EZ89&lt;0, "Negative/Future", EZ89=0, "Zero Days", EZ89&lt;=3, "&lt; 3 Months", EZ89&lt;=6, "3 to 6 Months", EZ89&lt;=9, "6 to 9 Months", EZ89&lt;=12, "9 to 12 Months", EZ89&lt;=15, "12 to 15 Months", EZ89&lt;=18, "15 to 18 Months", EZ89&lt;=24, "18 to 24 Months", EZ89&gt;24, "&gt; 24 Months")</f>
        <v>3 to 6 Months</v>
      </c>
      <c r="FJ89" s="37" t="str" cm="1">
        <f t="array" ref="FJ89">_xlfn.IFS(FA89="", "No Data", FA89&lt;0, "Negative/Future", FA89=0, "Zero Days", FA89&lt;=3, "&lt; 3 Months", FA89&lt;=6, "3 to 6 Months", FA89&lt;=9, "6 to 9 Months", FA89&lt;=12, "9 to 12 Months", FA89&lt;=15, "12 to 15 Months", FA89&lt;=18, "15 to 18 Months", FA89&lt;=24, "18 to 24 Months", FA89&gt;24, "&gt; 24 Months")</f>
        <v>18 to 24 Months</v>
      </c>
      <c r="FK89" s="37" t="str" cm="1">
        <f t="array" ref="FK89">_xlfn.IFS(FB89="", "No Data", FB89&lt;0, "Negative/Future", FB89=0, "Zero Days", FB89&lt;=3, "&lt; 3 Months", FB89&lt;=6, "3 to 6 Months", FB89&lt;=9, "6 to 9 Months", FB89&lt;=12, "9 to 12 Months", FB89&lt;=15, "12 to 15 Months", FB89&lt;=18, "15 to 18 Months", FB89&lt;=24, "18 to 24 Months", FB89&gt;24, "&gt; 24 Months")</f>
        <v>18 to 24 Months</v>
      </c>
      <c r="FL89" s="37" t="str" cm="1">
        <f t="array" ref="FL89">_xlfn.IFS(FC89="", "No Data", FC89&lt;0, "Negative/Future", FC89=0, "Zero Days", FC89&lt;=3, "&lt; 3 Months", FC89&lt;=6, "3 to 6 Months", FC89&lt;=9, "6 to 9 Months", FC89&lt;=12, "9 to 12 Months", FC89&lt;=15, "12 to 15 Months", FC89&lt;=18, "15 to 18 Months", FC89&lt;=24, "18 to 24 Months", FC89&gt;24, "&gt; 24 Months")</f>
        <v>18 to 24 Months</v>
      </c>
      <c r="FM89" s="37" t="str" cm="1">
        <f t="array" ref="FM89">_xlfn.IFS(FD89="", "No Data", FD89&lt;0, "Negative/Future", FD89=0, "Zero Days", FD89&lt;=3, "&lt; 3 Months", FD89&lt;=6, "3 to 6 Months", FD89&lt;=9, "6 to 9 Months", FD89&lt;=12, "9 to 12 Months", FD89&lt;=15, "12 to 15 Months", FD89&lt;=18, "15 to 18 Months", FD89&lt;=24, "18 to 24 Months", FD89&gt;24, "&gt; 24 Months")</f>
        <v>9 to 12 Months</v>
      </c>
      <c r="FN89" s="37" t="str" cm="1">
        <f t="array" ref="FN89">_xlfn.IFS(FE89="", "No Data", FE89&lt;0, "Negative/Future", FE89=0, "Zero Days", FE89&lt;=3, "&lt; 3 Months", FE89&lt;=6, "3 to 6 Months", FE89&lt;=9, "6 to 9 Months", FE89&lt;=12, "9 to 12 Months", FE89&lt;=15, "12 to 15 Months", FE89&lt;=18, "15 to 18 Months", FE89&lt;=24, "18 to 24 Months", FE89&gt;24, "&gt; 24 Months")</f>
        <v>No Data</v>
      </c>
      <c r="FO89" s="37" t="str" cm="1">
        <f t="array" ref="FO89">_xlfn.IFS(FG89="", "No Data", FG89&lt;0, "Negative/Future", FG89=0, "Zero Days", FG89&lt;=3, "&lt; 3 Months", FG89&lt;=6, "3 to 6 Months", FG89&lt;=9, "6 to 9 Months", FG89&lt;=12, "9 to 12 Months", FG89&lt;=15, "12 to 15 Months", FG89&lt;=18, "15 to 18 Months", FG89&lt;=24, "18 to 24 Months", FG89&gt;24, "&gt; 24 Months")</f>
        <v>No Data</v>
      </c>
      <c r="FP89" s="37" t="str" cm="1">
        <f t="array" ref="FP89">_xlfn.IFS(FF89="", "No Data", FF89&lt;0, "Negative/Future", FF89=0, "Zero Days", FF89&lt;=3, "&lt; 3 Months", FF89&lt;=6, "3 to 6 Months", FF89&lt;=9, "6 to 9 Months", FF89&lt;=12, "9 to 12 Months", FF89&lt;=15, "12 to 15 Months", FF89&lt;=18, "15 to 18 Months", FF89&lt;=24, "18 to 24 Months", FF89&gt;24, "&gt; 24 Months")</f>
        <v>No Data</v>
      </c>
      <c r="FQ89" s="29" t="s">
        <v>653</v>
      </c>
      <c r="FR89" s="29">
        <v>9002080392</v>
      </c>
      <c r="FS89" s="38" t="str">
        <f>VLOOKUP(_xlfn.XLOOKUP(B89,[1]MDA_Assets!D:D,[1]MDA_Assets!I:I,"",0),[1]Validation!$B$1:$C$8,2,0)</f>
        <v>C</v>
      </c>
      <c r="FT89" s="38" t="s">
        <v>296</v>
      </c>
      <c r="FU89" s="31" t="str">
        <f>_xlfn.XLOOKUP(B89,[1]MDA_Assets!D:D,[1]MDA_Assets!X:X,"",0)</f>
        <v>No</v>
      </c>
      <c r="FV89" s="39">
        <v>3</v>
      </c>
      <c r="FW89" s="39">
        <v>0</v>
      </c>
      <c r="FX89" s="39">
        <v>0</v>
      </c>
      <c r="FY89" s="39">
        <v>6</v>
      </c>
      <c r="FZ89" s="40">
        <f t="shared" si="53"/>
        <v>46083</v>
      </c>
      <c r="GA89" s="40">
        <f t="shared" si="53"/>
        <v>45898</v>
      </c>
      <c r="GB89" s="40">
        <f t="shared" si="60"/>
        <v>46509</v>
      </c>
      <c r="GC89" s="40">
        <f t="shared" si="61"/>
        <v>46448</v>
      </c>
      <c r="GD89" s="40">
        <f t="shared" si="62"/>
        <v>46448</v>
      </c>
      <c r="GE89" s="40">
        <f t="shared" si="63"/>
        <v>46083</v>
      </c>
      <c r="GF89" s="40" t="str">
        <f t="shared" si="57"/>
        <v/>
      </c>
      <c r="GG89" s="40" t="str">
        <f t="shared" si="57"/>
        <v/>
      </c>
      <c r="GH89" s="40" t="str">
        <f t="shared" si="57"/>
        <v/>
      </c>
      <c r="GI89" s="39">
        <f t="shared" si="87"/>
        <v>1</v>
      </c>
      <c r="GJ89" s="39">
        <f t="shared" si="88"/>
        <v>0</v>
      </c>
      <c r="GK89" s="39">
        <f t="shared" si="89"/>
        <v>0</v>
      </c>
      <c r="GL89" s="39">
        <f t="shared" si="90"/>
        <v>5</v>
      </c>
    </row>
    <row r="90" spans="1:194" x14ac:dyDescent="0.25">
      <c r="A90" s="19">
        <v>95</v>
      </c>
      <c r="B90" s="43" t="s">
        <v>654</v>
      </c>
      <c r="C90" s="43" t="s">
        <v>254</v>
      </c>
      <c r="D90" s="43" t="s">
        <v>241</v>
      </c>
      <c r="E90" s="43" t="s">
        <v>255</v>
      </c>
      <c r="F90" s="43" t="s">
        <v>655</v>
      </c>
      <c r="G90" s="43" t="s">
        <v>190</v>
      </c>
      <c r="H90" s="43" t="s">
        <v>329</v>
      </c>
      <c r="I90" s="43" t="s">
        <v>192</v>
      </c>
      <c r="J90" s="44">
        <f t="shared" si="64"/>
        <v>44773.770833333336</v>
      </c>
      <c r="K90" s="44">
        <v>44409.770833333336</v>
      </c>
      <c r="L90" s="44">
        <v>44254</v>
      </c>
      <c r="M90" s="43" t="s">
        <v>2148</v>
      </c>
      <c r="N90" s="43" t="s">
        <v>193</v>
      </c>
      <c r="O90" s="44">
        <v>46049.612256944441</v>
      </c>
      <c r="P90" s="43">
        <v>4254</v>
      </c>
      <c r="Q90" s="43">
        <v>2127</v>
      </c>
      <c r="R90" s="43">
        <v>2127</v>
      </c>
      <c r="S90" s="43" t="s">
        <v>206</v>
      </c>
      <c r="T90" s="44">
        <v>46031.770833333336</v>
      </c>
      <c r="U90" s="44">
        <v>42378.770833333336</v>
      </c>
      <c r="V90" s="44">
        <v>42378.770833333336</v>
      </c>
      <c r="W90" s="44">
        <v>42378.770833333336</v>
      </c>
      <c r="X90" s="44">
        <v>42378.770833333336</v>
      </c>
      <c r="Y90" s="44">
        <v>42378.770833333336</v>
      </c>
      <c r="Z90" s="43" t="s">
        <v>195</v>
      </c>
      <c r="AA90" s="43"/>
      <c r="AB90" s="43"/>
      <c r="AC90" s="43"/>
      <c r="AD90" s="43"/>
      <c r="AE90" s="43">
        <v>4</v>
      </c>
      <c r="AF90" s="43" t="s">
        <v>1369</v>
      </c>
      <c r="AG90" s="43" t="s">
        <v>1369</v>
      </c>
      <c r="AH90" s="43" t="s">
        <v>2149</v>
      </c>
      <c r="AI90" s="43" t="s">
        <v>2149</v>
      </c>
      <c r="AJ90" s="43" t="s">
        <v>2150</v>
      </c>
      <c r="AK90" s="43" t="s">
        <v>2149</v>
      </c>
      <c r="AL90" s="46">
        <v>42558</v>
      </c>
      <c r="AM90" s="46">
        <v>42558</v>
      </c>
      <c r="AN90" s="47">
        <v>46396</v>
      </c>
      <c r="AO90" s="46">
        <v>42743</v>
      </c>
      <c r="AP90" s="46">
        <v>43108</v>
      </c>
      <c r="AQ90" s="46">
        <v>42743</v>
      </c>
      <c r="AR90" s="48"/>
      <c r="AS90" s="48"/>
      <c r="AT90" s="48"/>
      <c r="AU90" s="43">
        <v>1</v>
      </c>
      <c r="AV90" s="43">
        <v>0</v>
      </c>
      <c r="AW90" s="43">
        <v>0</v>
      </c>
      <c r="AX90" s="51" t="s">
        <v>210</v>
      </c>
      <c r="AY90" s="51" t="s">
        <v>211</v>
      </c>
      <c r="AZ90" s="51" t="s">
        <v>198</v>
      </c>
      <c r="BA90" s="20">
        <f t="shared" ca="1" si="92"/>
        <v>1</v>
      </c>
      <c r="BB90" s="20">
        <f t="shared" ca="1" si="92"/>
        <v>1</v>
      </c>
      <c r="BC90" s="20">
        <f t="shared" ca="1" si="92"/>
        <v>0</v>
      </c>
      <c r="BD90" s="20">
        <f t="shared" ca="1" si="92"/>
        <v>1</v>
      </c>
      <c r="BE90" s="20">
        <f t="shared" ca="1" si="92"/>
        <v>1</v>
      </c>
      <c r="BF90" s="20">
        <f t="shared" ca="1" si="92"/>
        <v>1</v>
      </c>
      <c r="BG90" s="21" t="str">
        <f t="shared" ca="1" si="91"/>
        <v/>
      </c>
      <c r="BH90" s="21" t="str">
        <f t="shared" ca="1" si="91"/>
        <v/>
      </c>
      <c r="BI90" s="21" t="str">
        <f t="shared" ca="1" si="91"/>
        <v/>
      </c>
      <c r="BJ90" s="22">
        <f t="shared" ca="1" si="65"/>
        <v>5</v>
      </c>
      <c r="BK90" s="21">
        <f t="shared" si="66"/>
        <v>2</v>
      </c>
      <c r="BL90" s="22">
        <f t="shared" ca="1" si="67"/>
        <v>4507</v>
      </c>
      <c r="BM90" s="22">
        <f t="shared" ca="1" si="68"/>
        <v>2254</v>
      </c>
      <c r="BN90" s="23">
        <f t="shared" ca="1" si="69"/>
        <v>2253</v>
      </c>
      <c r="BO90" s="24">
        <f t="shared" ca="1" si="70"/>
        <v>253</v>
      </c>
      <c r="BP90" s="51" t="str">
        <f>_xlfn.XLOOKUP(E90,[1]Validation!E:E,[1]Validation!F:F,"")</f>
        <v>EN5</v>
      </c>
      <c r="BQ90" s="51" t="str">
        <f>_xlfn.XLOOKUP(BP90,[1]Validation!F:F,[1]Validation!G:G,"")</f>
        <v>EN4 to EN7</v>
      </c>
      <c r="BR90" s="52" t="str">
        <f>VLOOKUP(G90,[1]Validation!$B$1:$C$9,2,0)</f>
        <v>B</v>
      </c>
      <c r="BS90" s="51">
        <f t="shared" ca="1" si="71"/>
        <v>58</v>
      </c>
      <c r="BT90" s="53">
        <f>_xlfn.XLOOKUP(B90,'[2]1. All Calls'!$R:$R,'[2]1. All Calls'!$A:$A,"",0)</f>
        <v>46172.619583333297</v>
      </c>
      <c r="BU90" s="51" t="str">
        <f>_xlfn.XLOOKUP(B90,'[2]1. All Calls'!$R:$R,'[2]1. All Calls'!$F:$F,"",0)</f>
        <v>CC-02099791</v>
      </c>
      <c r="BV90" s="51" t="str">
        <f>_xlfn.XLOOKUP(B90,'[2]1. All Calls'!$R:$R,'[2]1. All Calls'!$J:$J,"",0)</f>
        <v>Schedule Service</v>
      </c>
      <c r="BW90" s="53">
        <f>_xlfn.XLOOKUP(B90,'[2]Sch Calls'!$R:$R,'[2]Sch Calls'!$A:$A,"",0)</f>
        <v>46172.619583333297</v>
      </c>
      <c r="BX90" s="51">
        <f>_xlfn.XLOOKUP(B90,'[2]Sch Calls'!$R:$R,'[2]Sch Calls'!$B:$B,"",0)</f>
        <v>4254</v>
      </c>
      <c r="BY90" s="51" t="str">
        <f t="shared" si="54"/>
        <v>08-Jul-16</v>
      </c>
      <c r="BZ90" s="51" t="str">
        <f t="shared" si="54"/>
        <v>08-Jul-16</v>
      </c>
      <c r="CA90" s="51" t="str">
        <f t="shared" si="72"/>
        <v>12-Oct-26</v>
      </c>
      <c r="CB90" s="51" t="str">
        <f t="shared" si="73"/>
        <v>09-Jul-17</v>
      </c>
      <c r="CC90" s="51" t="str">
        <f t="shared" si="74"/>
        <v>09-Jan-18</v>
      </c>
      <c r="CD90" s="51" t="str">
        <f t="shared" si="75"/>
        <v>09-Jan-17</v>
      </c>
      <c r="CE90" s="51">
        <f t="shared" ca="1" si="55"/>
        <v>3797</v>
      </c>
      <c r="CF90" s="51">
        <f t="shared" ca="1" si="55"/>
        <v>3797</v>
      </c>
      <c r="CG90" s="51">
        <f t="shared" ca="1" si="76"/>
        <v>144</v>
      </c>
      <c r="CH90" s="51">
        <f t="shared" ca="1" si="77"/>
        <v>3797</v>
      </c>
      <c r="CI90" s="51">
        <f t="shared" ca="1" si="78"/>
        <v>3797</v>
      </c>
      <c r="CJ90" s="51">
        <f t="shared" ca="1" si="79"/>
        <v>3797</v>
      </c>
      <c r="CK90" s="51">
        <f t="shared" ca="1" si="51"/>
        <v>7594</v>
      </c>
      <c r="CL90" s="51">
        <f t="shared" ca="1" si="51"/>
        <v>7594</v>
      </c>
      <c r="CM90" s="51">
        <f t="shared" ca="1" si="51"/>
        <v>288</v>
      </c>
      <c r="CN90" s="51">
        <f t="shared" ca="1" si="51"/>
        <v>7594</v>
      </c>
      <c r="CO90" s="51">
        <f t="shared" ca="1" si="51"/>
        <v>7594</v>
      </c>
      <c r="CP90" s="51">
        <f t="shared" ca="1" si="51"/>
        <v>7594</v>
      </c>
      <c r="CQ90" s="51">
        <f t="shared" ca="1" si="52"/>
        <v>-5666</v>
      </c>
      <c r="CR90" s="51">
        <f t="shared" ca="1" si="52"/>
        <v>-5666</v>
      </c>
      <c r="CS90" s="51">
        <f t="shared" ca="1" si="52"/>
        <v>3640</v>
      </c>
      <c r="CT90" s="51">
        <f t="shared" ca="1" si="52"/>
        <v>-3666</v>
      </c>
      <c r="CU90" s="51">
        <f t="shared" ca="1" si="52"/>
        <v>334</v>
      </c>
      <c r="CV90" s="54">
        <f t="shared" ca="1" si="52"/>
        <v>-3666</v>
      </c>
      <c r="CW90" s="25" t="s">
        <v>212</v>
      </c>
      <c r="CX90" s="55">
        <v>0</v>
      </c>
      <c r="CY90" s="55"/>
      <c r="CZ90" s="26">
        <v>0</v>
      </c>
      <c r="DA90" s="26">
        <v>0</v>
      </c>
      <c r="DB90" s="26">
        <v>0</v>
      </c>
      <c r="DC90" s="26">
        <v>0</v>
      </c>
      <c r="DD90" s="26">
        <v>0</v>
      </c>
      <c r="DE90" s="26">
        <v>0</v>
      </c>
      <c r="DF90" s="26">
        <v>0</v>
      </c>
      <c r="DG90" s="26">
        <v>0</v>
      </c>
      <c r="DH90" s="26">
        <v>0</v>
      </c>
      <c r="DI90" s="26">
        <v>0</v>
      </c>
      <c r="DJ90" s="26">
        <v>0</v>
      </c>
      <c r="DK90" s="26">
        <v>0</v>
      </c>
      <c r="DL90" s="27">
        <f t="shared" si="80"/>
        <v>46247.619583333297</v>
      </c>
      <c r="DM90" s="28">
        <f t="shared" ca="1" si="81"/>
        <v>0</v>
      </c>
      <c r="DN90" s="56">
        <f>_xlfn.XLOOKUP(B90,'[2]1. All Calls'!$R:$R,'[2]1. All Calls'!$A:$A,"",0)</f>
        <v>46172.619583333297</v>
      </c>
      <c r="DO90" s="57" t="str">
        <f ca="1">VLOOKUP(DM90,[1]Validation!$B$20:$C$25,2,0)</f>
        <v>Within 3 months</v>
      </c>
      <c r="DP90" s="58" t="str">
        <f>_xlfn.XLOOKUP(B90,'[1]Active AMCs- Dealer'!E:E,'[1]Active AMCs- Dealer'!L:L,"Not in AMC",0)</f>
        <v>Not in AMC</v>
      </c>
      <c r="DQ90" s="50" t="s">
        <v>213</v>
      </c>
      <c r="DR90" s="29" t="str">
        <f>_xlfn.XLOOKUP(B90,'[2]1. All Calls'!$R:$R,'[2]1. All Calls'!$F:$F,"",0)</f>
        <v>CC-02099791</v>
      </c>
      <c r="DS90" s="29" t="str">
        <f>_xlfn.XLOOKUP(B90,'[2]1. All Calls'!$R:$R,'[2]1. All Calls'!$AB:$AB,"",0)</f>
        <v>We visited site and changed air filter, Oil filter, Separator, Oil and valve kit after than start and check unit running well condition at the present time.</v>
      </c>
      <c r="DT90" s="30">
        <f>_xlfn.XLOOKUP(DR90,'[2]1. All Calls'!$F:$F,'[2]1. All Calls'!$A:$A,"",0)</f>
        <v>46172.619583333297</v>
      </c>
      <c r="DU90" s="31">
        <f>_xlfn.XLOOKUP(DR90,'[2]1. All Calls'!$F:$F,'[2]1. All Calls'!$B:$B,"",0)</f>
        <v>4254</v>
      </c>
      <c r="DV90" s="31">
        <f>_xlfn.XLOOKUP(B90,[1]MDA_Assets!D:D,[1]MDA_Assets!N:N,"",0)</f>
        <v>0</v>
      </c>
      <c r="DW90" s="31">
        <f>_xlfn.XLOOKUP(B90,[1]MDA_Assets!D:D,[1]MDA_Assets!O:O,"",0)</f>
        <v>0</v>
      </c>
      <c r="DX90" s="32" t="str">
        <f>_xlfn.XLOOKUP(B90,[1]MDA_Assets!D:D,[1]MDA_Assets!Q:Q,"",0)</f>
        <v>XD</v>
      </c>
      <c r="DY90" s="33">
        <f>_xlfn.XLOOKUP(B90,[1]MDA_Assets!D:D,[1]MDA_Assets!R:R,"",0)</f>
        <v>46172</v>
      </c>
      <c r="DZ90" s="33">
        <f>_xlfn.XLOOKUP(B90,[1]MDA_Assets!D:D,[1]MDA_Assets!S:S,"",0)</f>
        <v>46172</v>
      </c>
      <c r="EA90" s="33">
        <f>_xlfn.XLOOKUP(B90,[1]MDA_Assets!D:D,[1]MDA_Assets!T:T,"",0)</f>
        <v>46172</v>
      </c>
      <c r="EB90" s="33">
        <f>_xlfn.XLOOKUP(B90,[1]MDA_Assets!D:D,[1]MDA_Assets!U:U,"",0)</f>
        <v>46172</v>
      </c>
      <c r="EC90" s="33">
        <f>_xlfn.XLOOKUP(B90,[1]MDA_Assets!D:D,[1]MDA_Assets!V:V,"",0)</f>
        <v>42379</v>
      </c>
      <c r="ED90" s="33">
        <f>_xlfn.XLOOKUP(B90,[1]MDA_Assets!D:D,[1]MDA_Assets!W:W,"",0)</f>
        <v>46172</v>
      </c>
      <c r="EE90" s="32" t="str">
        <f>_xlfn.XLOOKUP(B90,[1]MDA_Assets!D:D,[1]MDA_Assets!X:X,"",0)</f>
        <v>No</v>
      </c>
      <c r="EF90" s="33">
        <f>_xlfn.XLOOKUP(B90,[1]MDA_Assets!D:D,[1]MDA_Assets!Y:Y,"",0)</f>
        <v>0</v>
      </c>
      <c r="EG90" s="33">
        <f>_xlfn.XLOOKUP(B90,[1]MDA_Assets!D:D,[1]MDA_Assets!Z:Z,"",0)</f>
        <v>0</v>
      </c>
      <c r="EH90" s="33">
        <f>_xlfn.XLOOKUP(B90,[1]MDA_Assets!D:D,[1]MDA_Assets!AA:AA,"",0)</f>
        <v>0</v>
      </c>
      <c r="EI90" s="34">
        <f>_xlfn.XLOOKUP(B90,[1]MDA_Assets!D:D,[1]MDA_Assets!P:P,"",0)</f>
        <v>2</v>
      </c>
      <c r="EJ90" s="35" t="str">
        <f>_xlfn.XLOOKUP(B90,[1]MDA_Assets!D:D,[1]MDA_Assets!AB:AB,"",0)</f>
        <v>1500</v>
      </c>
      <c r="EK90" s="35" t="str">
        <f>_xlfn.XLOOKUP(B90,[1]MDA_Assets!D:D,[1]MDA_Assets!AC:AC,"",0)</f>
        <v>1500</v>
      </c>
      <c r="EL90" s="35" t="str">
        <f>_xlfn.XLOOKUP(B90,[1]MDA_Assets!D:D,[1]MDA_Assets!AD:AD,"",0)</f>
        <v>3000</v>
      </c>
      <c r="EM90" s="35" t="str">
        <f>_xlfn.XLOOKUP(B90,[1]MDA_Assets!D:D,[1]MDA_Assets!AE:AE,"",0)</f>
        <v>1500</v>
      </c>
      <c r="EN90" s="35" t="str">
        <f>_xlfn.XLOOKUP(B90,[1]MDA_Assets!D:D,[1]MDA_Assets!AF:AF,"",0)</f>
        <v>8000</v>
      </c>
      <c r="EO90" s="35" t="str">
        <f>_xlfn.XLOOKUP(B90,[1]MDA_Assets!D:D,[1]MDA_Assets!AG:AG,"",0)</f>
        <v>458</v>
      </c>
      <c r="EP90" s="36">
        <f t="shared" si="56"/>
        <v>180</v>
      </c>
      <c r="EQ90" s="36">
        <f t="shared" si="56"/>
        <v>180</v>
      </c>
      <c r="ER90" s="36">
        <f t="shared" si="82"/>
        <v>365</v>
      </c>
      <c r="ES90" s="36">
        <f t="shared" si="83"/>
        <v>365</v>
      </c>
      <c r="ET90" s="36">
        <f t="shared" si="84"/>
        <v>730</v>
      </c>
      <c r="EU90" s="36">
        <f t="shared" si="85"/>
        <v>365</v>
      </c>
      <c r="EV90" s="36" t="str">
        <f t="shared" si="86"/>
        <v/>
      </c>
      <c r="EW90" s="36" t="str">
        <f t="shared" si="58"/>
        <v/>
      </c>
      <c r="EX90" s="36" t="str">
        <f t="shared" si="59"/>
        <v/>
      </c>
      <c r="EY90" s="36">
        <f t="shared" si="47"/>
        <v>5.81</v>
      </c>
      <c r="EZ90" s="36">
        <f t="shared" si="47"/>
        <v>5.81</v>
      </c>
      <c r="FA90" s="36">
        <f t="shared" si="47"/>
        <v>11.78</v>
      </c>
      <c r="FB90" s="36">
        <f t="shared" si="47"/>
        <v>11.78</v>
      </c>
      <c r="FC90" s="36">
        <f t="shared" si="47"/>
        <v>23.55</v>
      </c>
      <c r="FD90" s="36">
        <f t="shared" si="47"/>
        <v>11.78</v>
      </c>
      <c r="FE90" s="36" t="str">
        <f t="shared" si="93"/>
        <v/>
      </c>
      <c r="FF90" s="36" t="str">
        <f t="shared" si="93"/>
        <v/>
      </c>
      <c r="FG90" s="36" t="str">
        <f t="shared" si="93"/>
        <v/>
      </c>
      <c r="FH90" s="37" t="str" cm="1">
        <f t="array" ref="FH90">_xlfn.IFS(EY90="", "No Data", EY90&lt;0, "Negative/Future", EY90=0, "Zero Days", EY90&lt;=3, "&lt; 3 Months", EY90&lt;=6, "3 to 6 Months", EY90&lt;=9, "6 to 9 Months", EY90&lt;=12, "9 to 12 Months", EY90&lt;=15, "12 to 15 Months", EY90&lt;=18, "15 to 18 Months", EY90&lt;=24, "18 to 24 Months", EY90&gt;24, "&gt; 24 Months")</f>
        <v>3 to 6 Months</v>
      </c>
      <c r="FI90" s="37" t="str" cm="1">
        <f t="array" ref="FI90">_xlfn.IFS(EZ90="", "No Data", EZ90&lt;0, "Negative/Future", EZ90=0, "Zero Days", EZ90&lt;=3, "&lt; 3 Months", EZ90&lt;=6, "3 to 6 Months", EZ90&lt;=9, "6 to 9 Months", EZ90&lt;=12, "9 to 12 Months", EZ90&lt;=15, "12 to 15 Months", EZ90&lt;=18, "15 to 18 Months", EZ90&lt;=24, "18 to 24 Months", EZ90&gt;24, "&gt; 24 Months")</f>
        <v>3 to 6 Months</v>
      </c>
      <c r="FJ90" s="37" t="str" cm="1">
        <f t="array" ref="FJ90">_xlfn.IFS(FA90="", "No Data", FA90&lt;0, "Negative/Future", FA90=0, "Zero Days", FA90&lt;=3, "&lt; 3 Months", FA90&lt;=6, "3 to 6 Months", FA90&lt;=9, "6 to 9 Months", FA90&lt;=12, "9 to 12 Months", FA90&lt;=15, "12 to 15 Months", FA90&lt;=18, "15 to 18 Months", FA90&lt;=24, "18 to 24 Months", FA90&gt;24, "&gt; 24 Months")</f>
        <v>9 to 12 Months</v>
      </c>
      <c r="FK90" s="37" t="str" cm="1">
        <f t="array" ref="FK90">_xlfn.IFS(FB90="", "No Data", FB90&lt;0, "Negative/Future", FB90=0, "Zero Days", FB90&lt;=3, "&lt; 3 Months", FB90&lt;=6, "3 to 6 Months", FB90&lt;=9, "6 to 9 Months", FB90&lt;=12, "9 to 12 Months", FB90&lt;=15, "12 to 15 Months", FB90&lt;=18, "15 to 18 Months", FB90&lt;=24, "18 to 24 Months", FB90&gt;24, "&gt; 24 Months")</f>
        <v>9 to 12 Months</v>
      </c>
      <c r="FL90" s="37" t="str" cm="1">
        <f t="array" ref="FL90">_xlfn.IFS(FC90="", "No Data", FC90&lt;0, "Negative/Future", FC90=0, "Zero Days", FC90&lt;=3, "&lt; 3 Months", FC90&lt;=6, "3 to 6 Months", FC90&lt;=9, "6 to 9 Months", FC90&lt;=12, "9 to 12 Months", FC90&lt;=15, "12 to 15 Months", FC90&lt;=18, "15 to 18 Months", FC90&lt;=24, "18 to 24 Months", FC90&gt;24, "&gt; 24 Months")</f>
        <v>18 to 24 Months</v>
      </c>
      <c r="FM90" s="37" t="str" cm="1">
        <f t="array" ref="FM90">_xlfn.IFS(FD90="", "No Data", FD90&lt;0, "Negative/Future", FD90=0, "Zero Days", FD90&lt;=3, "&lt; 3 Months", FD90&lt;=6, "3 to 6 Months", FD90&lt;=9, "6 to 9 Months", FD90&lt;=12, "9 to 12 Months", FD90&lt;=15, "12 to 15 Months", FD90&lt;=18, "15 to 18 Months", FD90&lt;=24, "18 to 24 Months", FD90&gt;24, "&gt; 24 Months")</f>
        <v>9 to 12 Months</v>
      </c>
      <c r="FN90" s="37" t="str" cm="1">
        <f t="array" ref="FN90">_xlfn.IFS(FE90="", "No Data", FE90&lt;0, "Negative/Future", FE90=0, "Zero Days", FE90&lt;=3, "&lt; 3 Months", FE90&lt;=6, "3 to 6 Months", FE90&lt;=9, "6 to 9 Months", FE90&lt;=12, "9 to 12 Months", FE90&lt;=15, "12 to 15 Months", FE90&lt;=18, "15 to 18 Months", FE90&lt;=24, "18 to 24 Months", FE90&gt;24, "&gt; 24 Months")</f>
        <v>No Data</v>
      </c>
      <c r="FO90" s="37" t="str" cm="1">
        <f t="array" ref="FO90">_xlfn.IFS(FG90="", "No Data", FG90&lt;0, "Negative/Future", FG90=0, "Zero Days", FG90&lt;=3, "&lt; 3 Months", FG90&lt;=6, "3 to 6 Months", FG90&lt;=9, "6 to 9 Months", FG90&lt;=12, "9 to 12 Months", FG90&lt;=15, "12 to 15 Months", FG90&lt;=18, "15 to 18 Months", FG90&lt;=24, "18 to 24 Months", FG90&gt;24, "&gt; 24 Months")</f>
        <v>No Data</v>
      </c>
      <c r="FP90" s="37" t="str" cm="1">
        <f t="array" ref="FP90">_xlfn.IFS(FF90="", "No Data", FF90&lt;0, "Negative/Future", FF90=0, "Zero Days", FF90&lt;=3, "&lt; 3 Months", FF90&lt;=6, "3 to 6 Months", FF90&lt;=9, "6 to 9 Months", FF90&lt;=12, "9 to 12 Months", FF90&lt;=15, "12 to 15 Months", FF90&lt;=18, "15 to 18 Months", FF90&lt;=24, "18 to 24 Months", FF90&gt;24, "&gt; 24 Months")</f>
        <v>No Data</v>
      </c>
      <c r="FQ90" s="29" t="s">
        <v>656</v>
      </c>
      <c r="FR90" s="29">
        <v>9431109899</v>
      </c>
      <c r="FS90" s="38" t="str">
        <f>VLOOKUP(_xlfn.XLOOKUP(B90,[1]MDA_Assets!D:D,[1]MDA_Assets!I:I,"",0),[1]Validation!$B$1:$C$8,2,0)</f>
        <v>B</v>
      </c>
      <c r="FT90" s="38" t="s">
        <v>202</v>
      </c>
      <c r="FU90" s="31" t="str">
        <f>_xlfn.XLOOKUP(B90,[1]MDA_Assets!D:D,[1]MDA_Assets!X:X,"",0)</f>
        <v>No</v>
      </c>
      <c r="FV90" s="39">
        <v>5</v>
      </c>
      <c r="FW90" s="39">
        <v>0</v>
      </c>
      <c r="FX90" s="39">
        <v>0</v>
      </c>
      <c r="FY90" s="39">
        <v>4</v>
      </c>
      <c r="FZ90" s="40">
        <f t="shared" si="53"/>
        <v>46352</v>
      </c>
      <c r="GA90" s="40">
        <f t="shared" si="53"/>
        <v>46352</v>
      </c>
      <c r="GB90" s="40">
        <f t="shared" si="60"/>
        <v>46537</v>
      </c>
      <c r="GC90" s="40">
        <f t="shared" si="61"/>
        <v>46537</v>
      </c>
      <c r="GD90" s="40">
        <f t="shared" si="62"/>
        <v>43109</v>
      </c>
      <c r="GE90" s="40">
        <f t="shared" si="63"/>
        <v>46537</v>
      </c>
      <c r="GF90" s="40" t="str">
        <f t="shared" si="57"/>
        <v/>
      </c>
      <c r="GG90" s="40" t="str">
        <f t="shared" si="57"/>
        <v/>
      </c>
      <c r="GH90" s="40" t="str">
        <f t="shared" si="57"/>
        <v/>
      </c>
      <c r="GI90" s="39">
        <f t="shared" si="87"/>
        <v>1</v>
      </c>
      <c r="GJ90" s="39">
        <f t="shared" si="88"/>
        <v>0</v>
      </c>
      <c r="GK90" s="39">
        <f t="shared" si="89"/>
        <v>0</v>
      </c>
      <c r="GL90" s="39">
        <f t="shared" si="90"/>
        <v>5</v>
      </c>
    </row>
    <row r="91" spans="1:194" x14ac:dyDescent="0.25">
      <c r="A91" s="19">
        <v>96</v>
      </c>
      <c r="B91" s="43" t="s">
        <v>657</v>
      </c>
      <c r="C91" s="43" t="s">
        <v>254</v>
      </c>
      <c r="D91" s="43" t="s">
        <v>241</v>
      </c>
      <c r="E91" s="43" t="s">
        <v>255</v>
      </c>
      <c r="F91" s="43" t="s">
        <v>658</v>
      </c>
      <c r="G91" s="43" t="s">
        <v>243</v>
      </c>
      <c r="H91" s="43" t="s">
        <v>205</v>
      </c>
      <c r="I91" s="43" t="s">
        <v>192</v>
      </c>
      <c r="J91" s="44">
        <f t="shared" si="64"/>
        <v>44829.770833333336</v>
      </c>
      <c r="K91" s="44">
        <v>44465.770833333336</v>
      </c>
      <c r="L91" s="44">
        <v>44254</v>
      </c>
      <c r="M91" s="43" t="s">
        <v>2151</v>
      </c>
      <c r="N91" s="43" t="s">
        <v>193</v>
      </c>
      <c r="O91" s="44">
        <v>46049.618194444447</v>
      </c>
      <c r="P91" s="43">
        <v>5482</v>
      </c>
      <c r="Q91" s="43">
        <v>0</v>
      </c>
      <c r="R91" s="43">
        <v>5482</v>
      </c>
      <c r="S91" s="43" t="s">
        <v>206</v>
      </c>
      <c r="T91" s="44">
        <v>46043.770833333336</v>
      </c>
      <c r="U91" s="44">
        <v>46043.770833333336</v>
      </c>
      <c r="V91" s="44">
        <v>46043.770833333336</v>
      </c>
      <c r="W91" s="44">
        <v>46043.770833333336</v>
      </c>
      <c r="X91" s="44">
        <v>46043.770833333336</v>
      </c>
      <c r="Y91" s="44">
        <v>46043.770833333336</v>
      </c>
      <c r="Z91" s="43" t="s">
        <v>195</v>
      </c>
      <c r="AA91" s="43"/>
      <c r="AB91" s="43"/>
      <c r="AC91" s="43"/>
      <c r="AD91" s="43"/>
      <c r="AE91" s="43">
        <v>2</v>
      </c>
      <c r="AF91" s="43" t="s">
        <v>2152</v>
      </c>
      <c r="AG91" s="43" t="s">
        <v>2152</v>
      </c>
      <c r="AH91" s="43" t="s">
        <v>2153</v>
      </c>
      <c r="AI91" s="43" t="s">
        <v>2153</v>
      </c>
      <c r="AJ91" s="43" t="s">
        <v>2154</v>
      </c>
      <c r="AK91" s="43" t="s">
        <v>2153</v>
      </c>
      <c r="AL91" s="47">
        <v>46223</v>
      </c>
      <c r="AM91" s="47">
        <v>46223</v>
      </c>
      <c r="AN91" s="47">
        <v>46408</v>
      </c>
      <c r="AO91" s="47">
        <v>46408</v>
      </c>
      <c r="AP91" s="47">
        <v>46773</v>
      </c>
      <c r="AQ91" s="47">
        <v>46408</v>
      </c>
      <c r="AR91" s="48"/>
      <c r="AS91" s="48"/>
      <c r="AT91" s="48"/>
      <c r="AU91" s="43">
        <v>0</v>
      </c>
      <c r="AV91" s="43">
        <v>0</v>
      </c>
      <c r="AW91" s="43">
        <v>0</v>
      </c>
      <c r="AX91" s="51" t="s">
        <v>659</v>
      </c>
      <c r="AY91" s="51" t="s">
        <v>384</v>
      </c>
      <c r="AZ91" s="51" t="s">
        <v>198</v>
      </c>
      <c r="BA91" s="20">
        <f t="shared" ca="1" si="92"/>
        <v>0</v>
      </c>
      <c r="BB91" s="20">
        <f t="shared" ca="1" si="92"/>
        <v>0</v>
      </c>
      <c r="BC91" s="20">
        <f t="shared" ca="1" si="92"/>
        <v>0</v>
      </c>
      <c r="BD91" s="20">
        <f t="shared" ca="1" si="92"/>
        <v>0</v>
      </c>
      <c r="BE91" s="20">
        <f t="shared" ca="1" si="92"/>
        <v>0</v>
      </c>
      <c r="BF91" s="20">
        <f t="shared" ca="1" si="92"/>
        <v>0</v>
      </c>
      <c r="BG91" s="21" t="str">
        <f t="shared" ca="1" si="91"/>
        <v/>
      </c>
      <c r="BH91" s="21" t="str">
        <f t="shared" ca="1" si="91"/>
        <v/>
      </c>
      <c r="BI91" s="21" t="str">
        <f t="shared" ca="1" si="91"/>
        <v/>
      </c>
      <c r="BJ91" s="22">
        <f t="shared" ca="1" si="65"/>
        <v>0</v>
      </c>
      <c r="BK91" s="21">
        <f t="shared" si="66"/>
        <v>2</v>
      </c>
      <c r="BL91" s="22">
        <f t="shared" ca="1" si="67"/>
        <v>5735</v>
      </c>
      <c r="BM91" s="22">
        <f t="shared" ca="1" si="68"/>
        <v>0</v>
      </c>
      <c r="BN91" s="23">
        <f t="shared" ca="1" si="69"/>
        <v>5735</v>
      </c>
      <c r="BO91" s="24">
        <f t="shared" ca="1" si="70"/>
        <v>253</v>
      </c>
      <c r="BP91" s="51" t="str">
        <f>_xlfn.XLOOKUP(E91,[1]Validation!E:E,[1]Validation!F:F,"")</f>
        <v>EN5</v>
      </c>
      <c r="BQ91" s="51" t="str">
        <f>_xlfn.XLOOKUP(BP91,[1]Validation!F:F,[1]Validation!G:G,"")</f>
        <v>EN4 to EN7</v>
      </c>
      <c r="BR91" s="52" t="str">
        <f>VLOOKUP(G91,[1]Validation!$B$1:$C$9,2,0)</f>
        <v>A</v>
      </c>
      <c r="BS91" s="51">
        <f t="shared" ca="1" si="71"/>
        <v>56</v>
      </c>
      <c r="BT91" s="53">
        <f>_xlfn.XLOOKUP(B91,'[2]1. All Calls'!$R:$R,'[2]1. All Calls'!$A:$A,"",0)</f>
        <v>46049.846643518496</v>
      </c>
      <c r="BU91" s="51" t="str">
        <f>_xlfn.XLOOKUP(B91,'[2]1. All Calls'!$R:$R,'[2]1. All Calls'!$F:$F,"",0)</f>
        <v>CC-01954946</v>
      </c>
      <c r="BV91" s="51" t="str">
        <f>_xlfn.XLOOKUP(B91,'[2]1. All Calls'!$R:$R,'[2]1. All Calls'!$J:$J,"",0)</f>
        <v>Sales Call</v>
      </c>
      <c r="BW91" s="53" t="str">
        <f>_xlfn.XLOOKUP(B91,'[2]Sch Calls'!$R:$R,'[2]Sch Calls'!$A:$A,"",0)</f>
        <v/>
      </c>
      <c r="BX91" s="51" t="str">
        <f>_xlfn.XLOOKUP(B91,'[2]Sch Calls'!$R:$R,'[2]Sch Calls'!$B:$B,"",0)</f>
        <v/>
      </c>
      <c r="BY91" s="51" t="str">
        <f t="shared" si="54"/>
        <v>21-Jul-26</v>
      </c>
      <c r="BZ91" s="51" t="str">
        <f t="shared" si="54"/>
        <v>21-Jul-26</v>
      </c>
      <c r="CA91" s="51" t="str">
        <f t="shared" si="72"/>
        <v>24-Oct-26</v>
      </c>
      <c r="CB91" s="51" t="str">
        <f t="shared" si="73"/>
        <v>22-Jul-27</v>
      </c>
      <c r="CC91" s="51" t="str">
        <f t="shared" si="74"/>
        <v>22-Jan-28</v>
      </c>
      <c r="CD91" s="51" t="str">
        <f t="shared" si="75"/>
        <v>22-Jan-27</v>
      </c>
      <c r="CE91" s="51">
        <f t="shared" ca="1" si="55"/>
        <v>132</v>
      </c>
      <c r="CF91" s="51">
        <f t="shared" ca="1" si="55"/>
        <v>132</v>
      </c>
      <c r="CG91" s="51">
        <f t="shared" ca="1" si="76"/>
        <v>132</v>
      </c>
      <c r="CH91" s="51">
        <f t="shared" ca="1" si="77"/>
        <v>132</v>
      </c>
      <c r="CI91" s="51">
        <f t="shared" ca="1" si="78"/>
        <v>132</v>
      </c>
      <c r="CJ91" s="51">
        <f t="shared" ca="1" si="79"/>
        <v>132</v>
      </c>
      <c r="CK91" s="51">
        <f t="shared" ca="1" si="51"/>
        <v>264</v>
      </c>
      <c r="CL91" s="51">
        <f t="shared" ca="1" si="51"/>
        <v>264</v>
      </c>
      <c r="CM91" s="51">
        <f t="shared" ca="1" si="51"/>
        <v>264</v>
      </c>
      <c r="CN91" s="51">
        <f t="shared" ca="1" si="51"/>
        <v>264</v>
      </c>
      <c r="CO91" s="51">
        <f t="shared" ca="1" si="51"/>
        <v>264</v>
      </c>
      <c r="CP91" s="51">
        <f t="shared" ca="1" si="51"/>
        <v>264</v>
      </c>
      <c r="CQ91" s="51">
        <f t="shared" ca="1" si="52"/>
        <v>1711</v>
      </c>
      <c r="CR91" s="51">
        <f t="shared" ca="1" si="52"/>
        <v>1711</v>
      </c>
      <c r="CS91" s="51">
        <f t="shared" ca="1" si="52"/>
        <v>3711</v>
      </c>
      <c r="CT91" s="51">
        <f t="shared" ca="1" si="52"/>
        <v>3711</v>
      </c>
      <c r="CU91" s="51">
        <f t="shared" ca="1" si="52"/>
        <v>7711</v>
      </c>
      <c r="CV91" s="54">
        <f t="shared" ca="1" si="52"/>
        <v>3711</v>
      </c>
      <c r="CW91" s="25" t="s">
        <v>212</v>
      </c>
      <c r="CX91" s="55">
        <v>0</v>
      </c>
      <c r="CY91" s="60"/>
      <c r="CZ91" s="26">
        <v>0</v>
      </c>
      <c r="DA91" s="26">
        <v>0</v>
      </c>
      <c r="DB91" s="26">
        <v>0</v>
      </c>
      <c r="DC91" s="26">
        <v>0</v>
      </c>
      <c r="DD91" s="26">
        <v>0</v>
      </c>
      <c r="DE91" s="26">
        <v>0</v>
      </c>
      <c r="DF91" s="26">
        <v>0</v>
      </c>
      <c r="DG91" s="26">
        <v>0</v>
      </c>
      <c r="DH91" s="26">
        <v>0</v>
      </c>
      <c r="DI91" s="26">
        <v>0</v>
      </c>
      <c r="DJ91" s="26">
        <v>0</v>
      </c>
      <c r="DK91" s="26">
        <v>0</v>
      </c>
      <c r="DL91" s="27">
        <f t="shared" si="80"/>
        <v>46124.846643518496</v>
      </c>
      <c r="DM91" s="28">
        <f t="shared" ca="1" si="81"/>
        <v>1</v>
      </c>
      <c r="DN91" s="56">
        <f>_xlfn.XLOOKUP(B91,'[2]1. All Calls'!$R:$R,'[2]1. All Calls'!$A:$A,"",0)</f>
        <v>46049.846643518496</v>
      </c>
      <c r="DO91" s="57" t="str">
        <f ca="1">VLOOKUP(DM91,[1]Validation!$B$20:$C$25,2,0)</f>
        <v>Above 3 months</v>
      </c>
      <c r="DP91" s="58" t="str">
        <f>_xlfn.XLOOKUP(B91,'[1]Active AMCs- Dealer'!E:E,'[1]Active AMCs- Dealer'!L:L,"Not in AMC",0)</f>
        <v>Not in AMC</v>
      </c>
      <c r="DQ91" s="50" t="s">
        <v>238</v>
      </c>
      <c r="DR91" s="29" t="str">
        <f>_xlfn.XLOOKUP(B91,'[2]1. All Calls'!$R:$R,'[2]1. All Calls'!$F:$F,"",0)</f>
        <v>CC-01954946</v>
      </c>
      <c r="DS91" s="29" t="str">
        <f>_xlfn.XLOOKUP(B91,'[2]1. All Calls'!$R:$R,'[2]1. All Calls'!$AB:$AB,"",0)</f>
        <v>Sales call carried out for HMR update</v>
      </c>
      <c r="DT91" s="30">
        <f>_xlfn.XLOOKUP(DR91,'[2]1. All Calls'!$F:$F,'[2]1. All Calls'!$A:$A,"",0)</f>
        <v>46049.846643518496</v>
      </c>
      <c r="DU91" s="31">
        <f>_xlfn.XLOOKUP(DR91,'[2]1. All Calls'!$F:$F,'[2]1. All Calls'!$B:$B,"",0)</f>
        <v>5482</v>
      </c>
      <c r="DV91" s="31">
        <f>_xlfn.XLOOKUP(B91,[1]MDA_Assets!D:D,[1]MDA_Assets!N:N,"",0)</f>
        <v>0</v>
      </c>
      <c r="DW91" s="31">
        <f>_xlfn.XLOOKUP(B91,[1]MDA_Assets!D:D,[1]MDA_Assets!O:O,"",0)</f>
        <v>5482</v>
      </c>
      <c r="DX91" s="32" t="str">
        <f>_xlfn.XLOOKUP(B91,[1]MDA_Assets!D:D,[1]MDA_Assets!Q:Q,"",0)</f>
        <v>XD</v>
      </c>
      <c r="DY91" s="33">
        <f>_xlfn.XLOOKUP(B91,[1]MDA_Assets!D:D,[1]MDA_Assets!R:R,"",0)</f>
        <v>46044</v>
      </c>
      <c r="DZ91" s="33">
        <f>_xlfn.XLOOKUP(B91,[1]MDA_Assets!D:D,[1]MDA_Assets!S:S,"",0)</f>
        <v>46044</v>
      </c>
      <c r="EA91" s="33">
        <f>_xlfn.XLOOKUP(B91,[1]MDA_Assets!D:D,[1]MDA_Assets!T:T,"",0)</f>
        <v>46044</v>
      </c>
      <c r="EB91" s="33">
        <f>_xlfn.XLOOKUP(B91,[1]MDA_Assets!D:D,[1]MDA_Assets!U:U,"",0)</f>
        <v>46044</v>
      </c>
      <c r="EC91" s="33">
        <f>_xlfn.XLOOKUP(B91,[1]MDA_Assets!D:D,[1]MDA_Assets!V:V,"",0)</f>
        <v>46044</v>
      </c>
      <c r="ED91" s="33">
        <f>_xlfn.XLOOKUP(B91,[1]MDA_Assets!D:D,[1]MDA_Assets!W:W,"",0)</f>
        <v>46044</v>
      </c>
      <c r="EE91" s="32" t="str">
        <f>_xlfn.XLOOKUP(B91,[1]MDA_Assets!D:D,[1]MDA_Assets!X:X,"",0)</f>
        <v>No</v>
      </c>
      <c r="EF91" s="33">
        <f>_xlfn.XLOOKUP(B91,[1]MDA_Assets!D:D,[1]MDA_Assets!Y:Y,"",0)</f>
        <v>0</v>
      </c>
      <c r="EG91" s="33">
        <f>_xlfn.XLOOKUP(B91,[1]MDA_Assets!D:D,[1]MDA_Assets!Z:Z,"",0)</f>
        <v>0</v>
      </c>
      <c r="EH91" s="33">
        <f>_xlfn.XLOOKUP(B91,[1]MDA_Assets!D:D,[1]MDA_Assets!AA:AA,"",0)</f>
        <v>0</v>
      </c>
      <c r="EI91" s="34">
        <f>_xlfn.XLOOKUP(B91,[1]MDA_Assets!D:D,[1]MDA_Assets!P:P,"",0)</f>
        <v>2</v>
      </c>
      <c r="EJ91" s="35" t="str">
        <f>_xlfn.XLOOKUP(B91,[1]MDA_Assets!D:D,[1]MDA_Assets!AB:AB,"",0)</f>
        <v>1975</v>
      </c>
      <c r="EK91" s="35" t="str">
        <f>_xlfn.XLOOKUP(B91,[1]MDA_Assets!D:D,[1]MDA_Assets!AC:AC,"",0)</f>
        <v>1975</v>
      </c>
      <c r="EL91" s="35" t="str">
        <f>_xlfn.XLOOKUP(B91,[1]MDA_Assets!D:D,[1]MDA_Assets!AD:AD,"",0)</f>
        <v>3975</v>
      </c>
      <c r="EM91" s="35" t="str">
        <f>_xlfn.XLOOKUP(B91,[1]MDA_Assets!D:D,[1]MDA_Assets!AE:AE,"",0)</f>
        <v>3975</v>
      </c>
      <c r="EN91" s="35" t="str">
        <f>_xlfn.XLOOKUP(B91,[1]MDA_Assets!D:D,[1]MDA_Assets!AF:AF,"",0)</f>
        <v>7975</v>
      </c>
      <c r="EO91" s="35" t="str">
        <f>_xlfn.XLOOKUP(B91,[1]MDA_Assets!D:D,[1]MDA_Assets!AG:AG,"",0)</f>
        <v>3975</v>
      </c>
      <c r="EP91" s="36">
        <f t="shared" si="56"/>
        <v>180</v>
      </c>
      <c r="EQ91" s="36">
        <f t="shared" si="56"/>
        <v>180</v>
      </c>
      <c r="ER91" s="36">
        <f t="shared" si="82"/>
        <v>365</v>
      </c>
      <c r="ES91" s="36">
        <f t="shared" si="83"/>
        <v>365</v>
      </c>
      <c r="ET91" s="36">
        <f t="shared" si="84"/>
        <v>730</v>
      </c>
      <c r="EU91" s="36">
        <f t="shared" si="85"/>
        <v>365</v>
      </c>
      <c r="EV91" s="36" t="str">
        <f t="shared" si="86"/>
        <v/>
      </c>
      <c r="EW91" s="36" t="str">
        <f t="shared" si="58"/>
        <v/>
      </c>
      <c r="EX91" s="36" t="str">
        <f t="shared" si="59"/>
        <v/>
      </c>
      <c r="EY91" s="36">
        <f t="shared" ref="EY91:FG150" si="94">IFERROR(ROUNDUP(SUM(EP91/31),2),"")</f>
        <v>5.81</v>
      </c>
      <c r="EZ91" s="36">
        <f t="shared" si="94"/>
        <v>5.81</v>
      </c>
      <c r="FA91" s="36">
        <f t="shared" si="94"/>
        <v>11.78</v>
      </c>
      <c r="FB91" s="36">
        <f t="shared" si="94"/>
        <v>11.78</v>
      </c>
      <c r="FC91" s="36">
        <f t="shared" si="94"/>
        <v>23.55</v>
      </c>
      <c r="FD91" s="36">
        <f t="shared" si="94"/>
        <v>11.78</v>
      </c>
      <c r="FE91" s="36" t="str">
        <f t="shared" si="93"/>
        <v/>
      </c>
      <c r="FF91" s="36" t="str">
        <f t="shared" si="93"/>
        <v/>
      </c>
      <c r="FG91" s="36" t="str">
        <f t="shared" si="93"/>
        <v/>
      </c>
      <c r="FH91" s="37" t="str" cm="1">
        <f t="array" ref="FH91">_xlfn.IFS(EY91="", "No Data", EY91&lt;0, "Negative/Future", EY91=0, "Zero Days", EY91&lt;=3, "&lt; 3 Months", EY91&lt;=6, "3 to 6 Months", EY91&lt;=9, "6 to 9 Months", EY91&lt;=12, "9 to 12 Months", EY91&lt;=15, "12 to 15 Months", EY91&lt;=18, "15 to 18 Months", EY91&lt;=24, "18 to 24 Months", EY91&gt;24, "&gt; 24 Months")</f>
        <v>3 to 6 Months</v>
      </c>
      <c r="FI91" s="37" t="str" cm="1">
        <f t="array" ref="FI91">_xlfn.IFS(EZ91="", "No Data", EZ91&lt;0, "Negative/Future", EZ91=0, "Zero Days", EZ91&lt;=3, "&lt; 3 Months", EZ91&lt;=6, "3 to 6 Months", EZ91&lt;=9, "6 to 9 Months", EZ91&lt;=12, "9 to 12 Months", EZ91&lt;=15, "12 to 15 Months", EZ91&lt;=18, "15 to 18 Months", EZ91&lt;=24, "18 to 24 Months", EZ91&gt;24, "&gt; 24 Months")</f>
        <v>3 to 6 Months</v>
      </c>
      <c r="FJ91" s="37" t="str" cm="1">
        <f t="array" ref="FJ91">_xlfn.IFS(FA91="", "No Data", FA91&lt;0, "Negative/Future", FA91=0, "Zero Days", FA91&lt;=3, "&lt; 3 Months", FA91&lt;=6, "3 to 6 Months", FA91&lt;=9, "6 to 9 Months", FA91&lt;=12, "9 to 12 Months", FA91&lt;=15, "12 to 15 Months", FA91&lt;=18, "15 to 18 Months", FA91&lt;=24, "18 to 24 Months", FA91&gt;24, "&gt; 24 Months")</f>
        <v>9 to 12 Months</v>
      </c>
      <c r="FK91" s="37" t="str" cm="1">
        <f t="array" ref="FK91">_xlfn.IFS(FB91="", "No Data", FB91&lt;0, "Negative/Future", FB91=0, "Zero Days", FB91&lt;=3, "&lt; 3 Months", FB91&lt;=6, "3 to 6 Months", FB91&lt;=9, "6 to 9 Months", FB91&lt;=12, "9 to 12 Months", FB91&lt;=15, "12 to 15 Months", FB91&lt;=18, "15 to 18 Months", FB91&lt;=24, "18 to 24 Months", FB91&gt;24, "&gt; 24 Months")</f>
        <v>9 to 12 Months</v>
      </c>
      <c r="FL91" s="37" t="str" cm="1">
        <f t="array" ref="FL91">_xlfn.IFS(FC91="", "No Data", FC91&lt;0, "Negative/Future", FC91=0, "Zero Days", FC91&lt;=3, "&lt; 3 Months", FC91&lt;=6, "3 to 6 Months", FC91&lt;=9, "6 to 9 Months", FC91&lt;=12, "9 to 12 Months", FC91&lt;=15, "12 to 15 Months", FC91&lt;=18, "15 to 18 Months", FC91&lt;=24, "18 to 24 Months", FC91&gt;24, "&gt; 24 Months")</f>
        <v>18 to 24 Months</v>
      </c>
      <c r="FM91" s="37" t="str" cm="1">
        <f t="array" ref="FM91">_xlfn.IFS(FD91="", "No Data", FD91&lt;0, "Negative/Future", FD91=0, "Zero Days", FD91&lt;=3, "&lt; 3 Months", FD91&lt;=6, "3 to 6 Months", FD91&lt;=9, "6 to 9 Months", FD91&lt;=12, "9 to 12 Months", FD91&lt;=15, "12 to 15 Months", FD91&lt;=18, "15 to 18 Months", FD91&lt;=24, "18 to 24 Months", FD91&gt;24, "&gt; 24 Months")</f>
        <v>9 to 12 Months</v>
      </c>
      <c r="FN91" s="37" t="str" cm="1">
        <f t="array" ref="FN91">_xlfn.IFS(FE91="", "No Data", FE91&lt;0, "Negative/Future", FE91=0, "Zero Days", FE91&lt;=3, "&lt; 3 Months", FE91&lt;=6, "3 to 6 Months", FE91&lt;=9, "6 to 9 Months", FE91&lt;=12, "9 to 12 Months", FE91&lt;=15, "12 to 15 Months", FE91&lt;=18, "15 to 18 Months", FE91&lt;=24, "18 to 24 Months", FE91&gt;24, "&gt; 24 Months")</f>
        <v>No Data</v>
      </c>
      <c r="FO91" s="37" t="str" cm="1">
        <f t="array" ref="FO91">_xlfn.IFS(FG91="", "No Data", FG91&lt;0, "Negative/Future", FG91=0, "Zero Days", FG91&lt;=3, "&lt; 3 Months", FG91&lt;=6, "3 to 6 Months", FG91&lt;=9, "6 to 9 Months", FG91&lt;=12, "9 to 12 Months", FG91&lt;=15, "12 to 15 Months", FG91&lt;=18, "15 to 18 Months", FG91&lt;=24, "18 to 24 Months", FG91&gt;24, "&gt; 24 Months")</f>
        <v>No Data</v>
      </c>
      <c r="FP91" s="37" t="str" cm="1">
        <f t="array" ref="FP91">_xlfn.IFS(FF91="", "No Data", FF91&lt;0, "Negative/Future", FF91=0, "Zero Days", FF91&lt;=3, "&lt; 3 Months", FF91&lt;=6, "3 to 6 Months", FF91&lt;=9, "6 to 9 Months", FF91&lt;=12, "9 to 12 Months", FF91&lt;=15, "12 to 15 Months", FF91&lt;=18, "15 to 18 Months", FF91&lt;=24, "18 to 24 Months", FF91&gt;24, "&gt; 24 Months")</f>
        <v>No Data</v>
      </c>
      <c r="FQ91" s="29" t="s">
        <v>660</v>
      </c>
      <c r="FR91" s="29">
        <v>8873384366</v>
      </c>
      <c r="FS91" s="38" t="str">
        <f>VLOOKUP(_xlfn.XLOOKUP(B91,[1]MDA_Assets!D:D,[1]MDA_Assets!I:I,"",0),[1]Validation!$B$1:$C$8,2,0)</f>
        <v>A</v>
      </c>
      <c r="FT91" s="38" t="s">
        <v>202</v>
      </c>
      <c r="FU91" s="31" t="str">
        <f>_xlfn.XLOOKUP(B91,[1]MDA_Assets!D:D,[1]MDA_Assets!X:X,"",0)</f>
        <v>No</v>
      </c>
      <c r="FV91" s="39">
        <v>0</v>
      </c>
      <c r="FW91" s="39">
        <v>0</v>
      </c>
      <c r="FX91" s="39">
        <v>0</v>
      </c>
      <c r="FY91" s="39">
        <v>9</v>
      </c>
      <c r="FZ91" s="40">
        <f t="shared" si="53"/>
        <v>46224</v>
      </c>
      <c r="GA91" s="40">
        <f t="shared" si="53"/>
        <v>46224</v>
      </c>
      <c r="GB91" s="40">
        <f t="shared" si="60"/>
        <v>46409</v>
      </c>
      <c r="GC91" s="40">
        <f t="shared" si="61"/>
        <v>46409</v>
      </c>
      <c r="GD91" s="40">
        <f t="shared" si="62"/>
        <v>46774</v>
      </c>
      <c r="GE91" s="40">
        <f t="shared" si="63"/>
        <v>46409</v>
      </c>
      <c r="GF91" s="40" t="str">
        <f t="shared" si="57"/>
        <v/>
      </c>
      <c r="GG91" s="40" t="str">
        <f t="shared" si="57"/>
        <v/>
      </c>
      <c r="GH91" s="40" t="str">
        <f t="shared" si="57"/>
        <v/>
      </c>
      <c r="GI91" s="39">
        <f t="shared" si="87"/>
        <v>0</v>
      </c>
      <c r="GJ91" s="39">
        <f t="shared" si="88"/>
        <v>0</v>
      </c>
      <c r="GK91" s="39">
        <f t="shared" si="89"/>
        <v>0</v>
      </c>
      <c r="GL91" s="39">
        <f t="shared" si="90"/>
        <v>6</v>
      </c>
    </row>
    <row r="92" spans="1:194" x14ac:dyDescent="0.25">
      <c r="A92" s="19">
        <v>97</v>
      </c>
      <c r="B92" s="43" t="s">
        <v>661</v>
      </c>
      <c r="C92" s="43" t="s">
        <v>254</v>
      </c>
      <c r="D92" s="43" t="s">
        <v>241</v>
      </c>
      <c r="E92" s="43" t="s">
        <v>346</v>
      </c>
      <c r="F92" s="43" t="s">
        <v>662</v>
      </c>
      <c r="G92" s="43" t="s">
        <v>243</v>
      </c>
      <c r="H92" s="43" t="s">
        <v>498</v>
      </c>
      <c r="I92" s="43" t="s">
        <v>192</v>
      </c>
      <c r="J92" s="44">
        <f t="shared" si="64"/>
        <v>44637.770833333336</v>
      </c>
      <c r="K92" s="44">
        <v>44273.770833333336</v>
      </c>
      <c r="L92" s="44">
        <v>44251</v>
      </c>
      <c r="M92" s="43" t="s">
        <v>2155</v>
      </c>
      <c r="N92" s="43" t="s">
        <v>193</v>
      </c>
      <c r="O92" s="44">
        <v>46052.340046296296</v>
      </c>
      <c r="P92" s="43">
        <v>9388</v>
      </c>
      <c r="Q92" s="43">
        <v>3286</v>
      </c>
      <c r="R92" s="43">
        <v>6102</v>
      </c>
      <c r="S92" s="43" t="s">
        <v>206</v>
      </c>
      <c r="T92" s="44">
        <v>46016.770833333336</v>
      </c>
      <c r="U92" s="44">
        <v>46016.770833333336</v>
      </c>
      <c r="V92" s="44">
        <v>46016.770833333336</v>
      </c>
      <c r="W92" s="44">
        <v>46016.770833333336</v>
      </c>
      <c r="X92" s="44">
        <v>46016.770833333336</v>
      </c>
      <c r="Y92" s="44">
        <v>46016.770833333336</v>
      </c>
      <c r="Z92" s="43" t="s">
        <v>199</v>
      </c>
      <c r="AA92" s="43"/>
      <c r="AB92" s="44">
        <v>46016.770833333336</v>
      </c>
      <c r="AC92" s="44">
        <v>46016.770833333336</v>
      </c>
      <c r="AD92" s="44">
        <v>46016.770833333336</v>
      </c>
      <c r="AE92" s="43">
        <v>2</v>
      </c>
      <c r="AF92" s="43" t="s">
        <v>2156</v>
      </c>
      <c r="AG92" s="43" t="s">
        <v>2156</v>
      </c>
      <c r="AH92" s="43" t="s">
        <v>2157</v>
      </c>
      <c r="AI92" s="43" t="s">
        <v>2157</v>
      </c>
      <c r="AJ92" s="43" t="s">
        <v>2158</v>
      </c>
      <c r="AK92" s="43" t="s">
        <v>2159</v>
      </c>
      <c r="AL92" s="49">
        <v>46196</v>
      </c>
      <c r="AM92" s="49">
        <v>46196</v>
      </c>
      <c r="AN92" s="47">
        <v>46381</v>
      </c>
      <c r="AO92" s="47">
        <v>46381</v>
      </c>
      <c r="AP92" s="47">
        <v>46746</v>
      </c>
      <c r="AQ92" s="47">
        <v>46381</v>
      </c>
      <c r="AR92" s="47">
        <v>46381</v>
      </c>
      <c r="AS92" s="47">
        <v>46381</v>
      </c>
      <c r="AT92" s="47">
        <v>46381</v>
      </c>
      <c r="AU92" s="43">
        <v>0</v>
      </c>
      <c r="AV92" s="43">
        <v>0</v>
      </c>
      <c r="AW92" s="43">
        <v>1</v>
      </c>
      <c r="AX92" s="51" t="s">
        <v>637</v>
      </c>
      <c r="AY92" s="51" t="s">
        <v>316</v>
      </c>
      <c r="AZ92" s="51" t="s">
        <v>198</v>
      </c>
      <c r="BA92" s="20">
        <f t="shared" ca="1" si="92"/>
        <v>1</v>
      </c>
      <c r="BB92" s="20">
        <f t="shared" ca="1" si="92"/>
        <v>1</v>
      </c>
      <c r="BC92" s="20">
        <f t="shared" ca="1" si="92"/>
        <v>0</v>
      </c>
      <c r="BD92" s="20">
        <f t="shared" ca="1" si="92"/>
        <v>0</v>
      </c>
      <c r="BE92" s="20">
        <f t="shared" ca="1" si="92"/>
        <v>0</v>
      </c>
      <c r="BF92" s="20">
        <f t="shared" ca="1" si="92"/>
        <v>0</v>
      </c>
      <c r="BG92" s="21">
        <f t="shared" ca="1" si="91"/>
        <v>0</v>
      </c>
      <c r="BH92" s="21">
        <f t="shared" ca="1" si="91"/>
        <v>0</v>
      </c>
      <c r="BI92" s="21">
        <f t="shared" ca="1" si="91"/>
        <v>0</v>
      </c>
      <c r="BJ92" s="22">
        <f t="shared" ca="1" si="65"/>
        <v>2</v>
      </c>
      <c r="BK92" s="21">
        <f t="shared" si="66"/>
        <v>2</v>
      </c>
      <c r="BL92" s="22">
        <f t="shared" ca="1" si="67"/>
        <v>9635</v>
      </c>
      <c r="BM92" s="22">
        <f t="shared" ca="1" si="68"/>
        <v>3372</v>
      </c>
      <c r="BN92" s="23">
        <f t="shared" ca="1" si="69"/>
        <v>6263</v>
      </c>
      <c r="BO92" s="24">
        <f t="shared" ca="1" si="70"/>
        <v>247</v>
      </c>
      <c r="BP92" s="51" t="str">
        <f>_xlfn.XLOOKUP(E92,[1]Validation!E:E,[1]Validation!F:F,"")</f>
        <v>EN11</v>
      </c>
      <c r="BQ92" s="51" t="str">
        <f>_xlfn.XLOOKUP(BP92,[1]Validation!F:F,[1]Validation!G:G,"")</f>
        <v>EN11 to EN22</v>
      </c>
      <c r="BR92" s="52" t="str">
        <f>VLOOKUP(G92,[1]Validation!$B$1:$C$9,2,0)</f>
        <v>A</v>
      </c>
      <c r="BS92" s="51">
        <f t="shared" ca="1" si="71"/>
        <v>63</v>
      </c>
      <c r="BT92" s="53">
        <f>_xlfn.XLOOKUP(B92,'[2]1. All Calls'!$R:$R,'[2]1. All Calls'!$A:$A,"",0)</f>
        <v>46052.568564814799</v>
      </c>
      <c r="BU92" s="51" t="str">
        <f>_xlfn.XLOOKUP(B92,'[2]1. All Calls'!$R:$R,'[2]1. All Calls'!$F:$F,"",0)</f>
        <v>CC-01958782</v>
      </c>
      <c r="BV92" s="51" t="str">
        <f>_xlfn.XLOOKUP(B92,'[2]1. All Calls'!$R:$R,'[2]1. All Calls'!$J:$J,"",0)</f>
        <v>Sales Call</v>
      </c>
      <c r="BW92" s="53">
        <f>_xlfn.XLOOKUP(B92,'[2]Sch Calls'!$R:$R,'[2]Sch Calls'!$A:$A,"",0)</f>
        <v>45694.482858796298</v>
      </c>
      <c r="BX92" s="51">
        <f>_xlfn.XLOOKUP(B92,'[2]Sch Calls'!$R:$R,'[2]Sch Calls'!$B:$B,"",0)</f>
        <v>7712</v>
      </c>
      <c r="BY92" s="51" t="str">
        <f t="shared" si="54"/>
        <v>24-Jun-26</v>
      </c>
      <c r="BZ92" s="51" t="str">
        <f t="shared" si="54"/>
        <v>24-Jun-26</v>
      </c>
      <c r="CA92" s="51" t="str">
        <f t="shared" si="72"/>
        <v>27-Sep-26</v>
      </c>
      <c r="CB92" s="51" t="str">
        <f t="shared" si="73"/>
        <v>25-Jun-27</v>
      </c>
      <c r="CC92" s="51" t="str">
        <f t="shared" si="74"/>
        <v>26-Dec-27</v>
      </c>
      <c r="CD92" s="51" t="str">
        <f t="shared" si="75"/>
        <v>26-Dec-26</v>
      </c>
      <c r="CE92" s="51">
        <f t="shared" ca="1" si="55"/>
        <v>159</v>
      </c>
      <c r="CF92" s="51">
        <f t="shared" ca="1" si="55"/>
        <v>159</v>
      </c>
      <c r="CG92" s="51">
        <f t="shared" ca="1" si="76"/>
        <v>159</v>
      </c>
      <c r="CH92" s="51">
        <f t="shared" ca="1" si="77"/>
        <v>159</v>
      </c>
      <c r="CI92" s="51">
        <f t="shared" ca="1" si="78"/>
        <v>159</v>
      </c>
      <c r="CJ92" s="51">
        <f t="shared" ca="1" si="79"/>
        <v>159</v>
      </c>
      <c r="CK92" s="51">
        <f t="shared" ca="1" si="51"/>
        <v>318</v>
      </c>
      <c r="CL92" s="51">
        <f t="shared" ca="1" si="51"/>
        <v>318</v>
      </c>
      <c r="CM92" s="51">
        <f t="shared" ca="1" si="51"/>
        <v>318</v>
      </c>
      <c r="CN92" s="51">
        <f t="shared" ca="1" si="51"/>
        <v>318</v>
      </c>
      <c r="CO92" s="51">
        <f t="shared" ca="1" si="51"/>
        <v>318</v>
      </c>
      <c r="CP92" s="51">
        <f t="shared" ca="1" si="51"/>
        <v>318</v>
      </c>
      <c r="CQ92" s="51">
        <f t="shared" ca="1" si="52"/>
        <v>1517</v>
      </c>
      <c r="CR92" s="51">
        <f t="shared" ca="1" si="52"/>
        <v>1517</v>
      </c>
      <c r="CS92" s="51">
        <f t="shared" ca="1" si="52"/>
        <v>3517</v>
      </c>
      <c r="CT92" s="51">
        <f t="shared" ca="1" si="52"/>
        <v>3517</v>
      </c>
      <c r="CU92" s="51">
        <f t="shared" ca="1" si="52"/>
        <v>7537</v>
      </c>
      <c r="CV92" s="54">
        <f t="shared" ca="1" si="52"/>
        <v>3537</v>
      </c>
      <c r="CW92" s="25" t="s">
        <v>195</v>
      </c>
      <c r="CX92" s="55">
        <v>0.35</v>
      </c>
      <c r="CY92" s="55"/>
      <c r="CZ92" s="26" t="s">
        <v>227</v>
      </c>
      <c r="DA92" s="26" t="s">
        <v>227</v>
      </c>
      <c r="DB92" s="26" t="s">
        <v>227</v>
      </c>
      <c r="DC92" s="26" t="s">
        <v>227</v>
      </c>
      <c r="DD92" s="26" t="s">
        <v>227</v>
      </c>
      <c r="DE92" s="26" t="s">
        <v>227</v>
      </c>
      <c r="DF92" s="26" t="s">
        <v>227</v>
      </c>
      <c r="DG92" s="26" t="s">
        <v>227</v>
      </c>
      <c r="DH92" s="26" t="s">
        <v>227</v>
      </c>
      <c r="DI92" s="26" t="s">
        <v>227</v>
      </c>
      <c r="DJ92" s="26" t="s">
        <v>227</v>
      </c>
      <c r="DK92" s="26" t="s">
        <v>227</v>
      </c>
      <c r="DL92" s="27">
        <f t="shared" si="80"/>
        <v>46127.568564814799</v>
      </c>
      <c r="DM92" s="28">
        <f t="shared" ca="1" si="81"/>
        <v>1</v>
      </c>
      <c r="DN92" s="56">
        <f>_xlfn.XLOOKUP(B92,'[2]1. All Calls'!$R:$R,'[2]1. All Calls'!$A:$A,"",0)</f>
        <v>46052.568564814799</v>
      </c>
      <c r="DO92" s="57" t="str">
        <f ca="1">VLOOKUP(DM92,[1]Validation!$B$20:$C$25,2,0)</f>
        <v>Above 3 months</v>
      </c>
      <c r="DP92" s="58" t="str">
        <f>_xlfn.XLOOKUP(B92,'[1]Active AMCs- Dealer'!E:E,'[1]Active AMCs- Dealer'!L:L,"Not in AMC",0)</f>
        <v>Not in AMC</v>
      </c>
      <c r="DQ92" s="50" t="s">
        <v>238</v>
      </c>
      <c r="DR92" s="29" t="str">
        <f>_xlfn.XLOOKUP(B92,'[2]1. All Calls'!$R:$R,'[2]1. All Calls'!$F:$F,"",0)</f>
        <v>CC-01958782</v>
      </c>
      <c r="DS92" s="29" t="str">
        <f>_xlfn.XLOOKUP(B92,'[2]1. All Calls'!$R:$R,'[2]1. All Calls'!$AB:$AB,"",0)</f>
        <v>Sales call carried out for HMR update</v>
      </c>
      <c r="DT92" s="30">
        <f>_xlfn.XLOOKUP(DR92,'[2]1. All Calls'!$F:$F,'[2]1. All Calls'!$A:$A,"",0)</f>
        <v>46052.568564814799</v>
      </c>
      <c r="DU92" s="31">
        <f>_xlfn.XLOOKUP(DR92,'[2]1. All Calls'!$F:$F,'[2]1. All Calls'!$B:$B,"",0)</f>
        <v>9388</v>
      </c>
      <c r="DV92" s="31">
        <f>_xlfn.XLOOKUP(B92,[1]MDA_Assets!D:D,[1]MDA_Assets!N:N,"",0)</f>
        <v>3286</v>
      </c>
      <c r="DW92" s="31">
        <f>_xlfn.XLOOKUP(B92,[1]MDA_Assets!D:D,[1]MDA_Assets!O:O,"",0)</f>
        <v>6102</v>
      </c>
      <c r="DX92" s="32" t="str">
        <f>_xlfn.XLOOKUP(B92,[1]MDA_Assets!D:D,[1]MDA_Assets!Q:Q,"",0)</f>
        <v>XD</v>
      </c>
      <c r="DY92" s="33">
        <f>_xlfn.XLOOKUP(B92,[1]MDA_Assets!D:D,[1]MDA_Assets!R:R,"",0)</f>
        <v>46017</v>
      </c>
      <c r="DZ92" s="33">
        <f>_xlfn.XLOOKUP(B92,[1]MDA_Assets!D:D,[1]MDA_Assets!S:S,"",0)</f>
        <v>46017</v>
      </c>
      <c r="EA92" s="33">
        <f>_xlfn.XLOOKUP(B92,[1]MDA_Assets!D:D,[1]MDA_Assets!T:T,"",0)</f>
        <v>46017</v>
      </c>
      <c r="EB92" s="33">
        <f>_xlfn.XLOOKUP(B92,[1]MDA_Assets!D:D,[1]MDA_Assets!U:U,"",0)</f>
        <v>46017</v>
      </c>
      <c r="EC92" s="33">
        <f>_xlfn.XLOOKUP(B92,[1]MDA_Assets!D:D,[1]MDA_Assets!V:V,"",0)</f>
        <v>46017</v>
      </c>
      <c r="ED92" s="33">
        <f>_xlfn.XLOOKUP(B92,[1]MDA_Assets!D:D,[1]MDA_Assets!W:W,"",0)</f>
        <v>46017</v>
      </c>
      <c r="EE92" s="32" t="str">
        <f>_xlfn.XLOOKUP(B92,[1]MDA_Assets!D:D,[1]MDA_Assets!X:X,"",0)</f>
        <v>Yes</v>
      </c>
      <c r="EF92" s="33">
        <f>_xlfn.XLOOKUP(B92,[1]MDA_Assets!D:D,[1]MDA_Assets!Y:Y,"",0)</f>
        <v>46017</v>
      </c>
      <c r="EG92" s="33">
        <f>_xlfn.XLOOKUP(B92,[1]MDA_Assets!D:D,[1]MDA_Assets!Z:Z,"",0)</f>
        <v>46017</v>
      </c>
      <c r="EH92" s="33">
        <f>_xlfn.XLOOKUP(B92,[1]MDA_Assets!D:D,[1]MDA_Assets!AA:AA,"",0)</f>
        <v>46017</v>
      </c>
      <c r="EI92" s="34">
        <f>_xlfn.XLOOKUP(B92,[1]MDA_Assets!D:D,[1]MDA_Assets!P:P,"",0)</f>
        <v>2</v>
      </c>
      <c r="EJ92" s="35" t="str">
        <f>_xlfn.XLOOKUP(B92,[1]MDA_Assets!D:D,[1]MDA_Assets!AB:AB,"",0)</f>
        <v>1835</v>
      </c>
      <c r="EK92" s="35" t="str">
        <f>_xlfn.XLOOKUP(B92,[1]MDA_Assets!D:D,[1]MDA_Assets!AC:AC,"",0)</f>
        <v>1835</v>
      </c>
      <c r="EL92" s="35" t="str">
        <f>_xlfn.XLOOKUP(B92,[1]MDA_Assets!D:D,[1]MDA_Assets!AD:AD,"",0)</f>
        <v>3835</v>
      </c>
      <c r="EM92" s="35" t="str">
        <f>_xlfn.XLOOKUP(B92,[1]MDA_Assets!D:D,[1]MDA_Assets!AE:AE,"",0)</f>
        <v>3835</v>
      </c>
      <c r="EN92" s="35" t="str">
        <f>_xlfn.XLOOKUP(B92,[1]MDA_Assets!D:D,[1]MDA_Assets!AF:AF,"",0)</f>
        <v>7855</v>
      </c>
      <c r="EO92" s="35" t="str">
        <f>_xlfn.XLOOKUP(B92,[1]MDA_Assets!D:D,[1]MDA_Assets!AG:AG,"",0)</f>
        <v>3855</v>
      </c>
      <c r="EP92" s="36">
        <f t="shared" si="56"/>
        <v>180</v>
      </c>
      <c r="EQ92" s="36">
        <f t="shared" si="56"/>
        <v>180</v>
      </c>
      <c r="ER92" s="36">
        <f t="shared" si="82"/>
        <v>365</v>
      </c>
      <c r="ES92" s="36">
        <f t="shared" si="83"/>
        <v>365</v>
      </c>
      <c r="ET92" s="36">
        <f t="shared" si="84"/>
        <v>730</v>
      </c>
      <c r="EU92" s="36">
        <f t="shared" si="85"/>
        <v>365</v>
      </c>
      <c r="EV92" s="36">
        <f t="shared" si="86"/>
        <v>365</v>
      </c>
      <c r="EW92" s="36">
        <f t="shared" si="58"/>
        <v>365</v>
      </c>
      <c r="EX92" s="36">
        <f t="shared" si="59"/>
        <v>365</v>
      </c>
      <c r="EY92" s="36">
        <f t="shared" si="94"/>
        <v>5.81</v>
      </c>
      <c r="EZ92" s="36">
        <f t="shared" si="94"/>
        <v>5.81</v>
      </c>
      <c r="FA92" s="36">
        <f t="shared" si="94"/>
        <v>11.78</v>
      </c>
      <c r="FB92" s="36">
        <f t="shared" si="94"/>
        <v>11.78</v>
      </c>
      <c r="FC92" s="36">
        <f t="shared" si="94"/>
        <v>23.55</v>
      </c>
      <c r="FD92" s="36">
        <f t="shared" si="94"/>
        <v>11.78</v>
      </c>
      <c r="FE92" s="36">
        <f t="shared" si="93"/>
        <v>11.78</v>
      </c>
      <c r="FF92" s="36">
        <f t="shared" si="93"/>
        <v>11.78</v>
      </c>
      <c r="FG92" s="36">
        <f t="shared" si="93"/>
        <v>11.78</v>
      </c>
      <c r="FH92" s="37" t="str" cm="1">
        <f t="array" ref="FH92">_xlfn.IFS(EY92="", "No Data", EY92&lt;0, "Negative/Future", EY92=0, "Zero Days", EY92&lt;=3, "&lt; 3 Months", EY92&lt;=6, "3 to 6 Months", EY92&lt;=9, "6 to 9 Months", EY92&lt;=12, "9 to 12 Months", EY92&lt;=15, "12 to 15 Months", EY92&lt;=18, "15 to 18 Months", EY92&lt;=24, "18 to 24 Months", EY92&gt;24, "&gt; 24 Months")</f>
        <v>3 to 6 Months</v>
      </c>
      <c r="FI92" s="37" t="str" cm="1">
        <f t="array" ref="FI92">_xlfn.IFS(EZ92="", "No Data", EZ92&lt;0, "Negative/Future", EZ92=0, "Zero Days", EZ92&lt;=3, "&lt; 3 Months", EZ92&lt;=6, "3 to 6 Months", EZ92&lt;=9, "6 to 9 Months", EZ92&lt;=12, "9 to 12 Months", EZ92&lt;=15, "12 to 15 Months", EZ92&lt;=18, "15 to 18 Months", EZ92&lt;=24, "18 to 24 Months", EZ92&gt;24, "&gt; 24 Months")</f>
        <v>3 to 6 Months</v>
      </c>
      <c r="FJ92" s="37" t="str" cm="1">
        <f t="array" ref="FJ92">_xlfn.IFS(FA92="", "No Data", FA92&lt;0, "Negative/Future", FA92=0, "Zero Days", FA92&lt;=3, "&lt; 3 Months", FA92&lt;=6, "3 to 6 Months", FA92&lt;=9, "6 to 9 Months", FA92&lt;=12, "9 to 12 Months", FA92&lt;=15, "12 to 15 Months", FA92&lt;=18, "15 to 18 Months", FA92&lt;=24, "18 to 24 Months", FA92&gt;24, "&gt; 24 Months")</f>
        <v>9 to 12 Months</v>
      </c>
      <c r="FK92" s="37" t="str" cm="1">
        <f t="array" ref="FK92">_xlfn.IFS(FB92="", "No Data", FB92&lt;0, "Negative/Future", FB92=0, "Zero Days", FB92&lt;=3, "&lt; 3 Months", FB92&lt;=6, "3 to 6 Months", FB92&lt;=9, "6 to 9 Months", FB92&lt;=12, "9 to 12 Months", FB92&lt;=15, "12 to 15 Months", FB92&lt;=18, "15 to 18 Months", FB92&lt;=24, "18 to 24 Months", FB92&gt;24, "&gt; 24 Months")</f>
        <v>9 to 12 Months</v>
      </c>
      <c r="FL92" s="37" t="str" cm="1">
        <f t="array" ref="FL92">_xlfn.IFS(FC92="", "No Data", FC92&lt;0, "Negative/Future", FC92=0, "Zero Days", FC92&lt;=3, "&lt; 3 Months", FC92&lt;=6, "3 to 6 Months", FC92&lt;=9, "6 to 9 Months", FC92&lt;=12, "9 to 12 Months", FC92&lt;=15, "12 to 15 Months", FC92&lt;=18, "15 to 18 Months", FC92&lt;=24, "18 to 24 Months", FC92&gt;24, "&gt; 24 Months")</f>
        <v>18 to 24 Months</v>
      </c>
      <c r="FM92" s="37" t="str" cm="1">
        <f t="array" ref="FM92">_xlfn.IFS(FD92="", "No Data", FD92&lt;0, "Negative/Future", FD92=0, "Zero Days", FD92&lt;=3, "&lt; 3 Months", FD92&lt;=6, "3 to 6 Months", FD92&lt;=9, "6 to 9 Months", FD92&lt;=12, "9 to 12 Months", FD92&lt;=15, "12 to 15 Months", FD92&lt;=18, "15 to 18 Months", FD92&lt;=24, "18 to 24 Months", FD92&gt;24, "&gt; 24 Months")</f>
        <v>9 to 12 Months</v>
      </c>
      <c r="FN92" s="37" t="str" cm="1">
        <f t="array" ref="FN92">_xlfn.IFS(FE92="", "No Data", FE92&lt;0, "Negative/Future", FE92=0, "Zero Days", FE92&lt;=3, "&lt; 3 Months", FE92&lt;=6, "3 to 6 Months", FE92&lt;=9, "6 to 9 Months", FE92&lt;=12, "9 to 12 Months", FE92&lt;=15, "12 to 15 Months", FE92&lt;=18, "15 to 18 Months", FE92&lt;=24, "18 to 24 Months", FE92&gt;24, "&gt; 24 Months")</f>
        <v>9 to 12 Months</v>
      </c>
      <c r="FO92" s="37" t="str" cm="1">
        <f t="array" ref="FO92">_xlfn.IFS(FG92="", "No Data", FG92&lt;0, "Negative/Future", FG92=0, "Zero Days", FG92&lt;=3, "&lt; 3 Months", FG92&lt;=6, "3 to 6 Months", FG92&lt;=9, "6 to 9 Months", FG92&lt;=12, "9 to 12 Months", FG92&lt;=15, "12 to 15 Months", FG92&lt;=18, "15 to 18 Months", FG92&lt;=24, "18 to 24 Months", FG92&gt;24, "&gt; 24 Months")</f>
        <v>9 to 12 Months</v>
      </c>
      <c r="FP92" s="37" t="str" cm="1">
        <f t="array" ref="FP92">_xlfn.IFS(FF92="", "No Data", FF92&lt;0, "Negative/Future", FF92=0, "Zero Days", FF92&lt;=3, "&lt; 3 Months", FF92&lt;=6, "3 to 6 Months", FF92&lt;=9, "6 to 9 Months", FF92&lt;=12, "9 to 12 Months", FF92&lt;=15, "12 to 15 Months", FF92&lt;=18, "15 to 18 Months", FF92&lt;=24, "18 to 24 Months", FF92&gt;24, "&gt; 24 Months")</f>
        <v>9 to 12 Months</v>
      </c>
      <c r="FQ92" s="29" t="s">
        <v>663</v>
      </c>
      <c r="FR92" s="29">
        <v>9431141152</v>
      </c>
      <c r="FS92" s="38" t="str">
        <f>VLOOKUP(_xlfn.XLOOKUP(B92,[1]MDA_Assets!D:D,[1]MDA_Assets!I:I,"",0),[1]Validation!$B$1:$C$8,2,0)</f>
        <v>A</v>
      </c>
      <c r="FT92" s="38" t="s">
        <v>202</v>
      </c>
      <c r="FU92" s="31" t="str">
        <f>_xlfn.XLOOKUP(B92,[1]MDA_Assets!D:D,[1]MDA_Assets!X:X,"",0)</f>
        <v>Yes</v>
      </c>
      <c r="FV92" s="39">
        <v>0</v>
      </c>
      <c r="FW92" s="39">
        <v>0</v>
      </c>
      <c r="FX92" s="39">
        <v>2</v>
      </c>
      <c r="FY92" s="39">
        <v>7</v>
      </c>
      <c r="FZ92" s="40">
        <f t="shared" si="53"/>
        <v>46197</v>
      </c>
      <c r="GA92" s="40">
        <f t="shared" si="53"/>
        <v>46197</v>
      </c>
      <c r="GB92" s="40">
        <f t="shared" si="60"/>
        <v>46382</v>
      </c>
      <c r="GC92" s="40">
        <f t="shared" si="61"/>
        <v>46382</v>
      </c>
      <c r="GD92" s="40">
        <f t="shared" si="62"/>
        <v>46747</v>
      </c>
      <c r="GE92" s="40">
        <f t="shared" si="63"/>
        <v>46382</v>
      </c>
      <c r="GF92" s="40">
        <f t="shared" si="57"/>
        <v>46382</v>
      </c>
      <c r="GG92" s="40">
        <f t="shared" si="57"/>
        <v>46382</v>
      </c>
      <c r="GH92" s="40">
        <f t="shared" si="57"/>
        <v>46382</v>
      </c>
      <c r="GI92" s="39">
        <f t="shared" si="87"/>
        <v>0</v>
      </c>
      <c r="GJ92" s="39">
        <f t="shared" si="88"/>
        <v>0</v>
      </c>
      <c r="GK92" s="39">
        <f t="shared" si="89"/>
        <v>0</v>
      </c>
      <c r="GL92" s="39">
        <f t="shared" si="90"/>
        <v>9</v>
      </c>
    </row>
    <row r="93" spans="1:194" x14ac:dyDescent="0.25">
      <c r="A93" s="19">
        <v>98</v>
      </c>
      <c r="B93" s="43" t="s">
        <v>664</v>
      </c>
      <c r="C93" s="43" t="s">
        <v>186</v>
      </c>
      <c r="D93" s="43" t="s">
        <v>241</v>
      </c>
      <c r="E93" s="43" t="s">
        <v>665</v>
      </c>
      <c r="F93" s="43" t="s">
        <v>420</v>
      </c>
      <c r="G93" s="43" t="s">
        <v>190</v>
      </c>
      <c r="H93" s="43" t="s">
        <v>291</v>
      </c>
      <c r="I93" s="43" t="s">
        <v>192</v>
      </c>
      <c r="J93" s="44">
        <f t="shared" si="64"/>
        <v>45993.604166666664</v>
      </c>
      <c r="K93" s="44">
        <v>45629.604166666664</v>
      </c>
      <c r="L93" s="44">
        <v>45607</v>
      </c>
      <c r="M93" s="43" t="s">
        <v>2775</v>
      </c>
      <c r="N93" s="43" t="s">
        <v>2776</v>
      </c>
      <c r="O93" s="44">
        <v>46121.510509259257</v>
      </c>
      <c r="P93" s="43">
        <v>11595</v>
      </c>
      <c r="Q93" s="43">
        <v>4497</v>
      </c>
      <c r="R93" s="43">
        <v>7098</v>
      </c>
      <c r="S93" s="43" t="s">
        <v>206</v>
      </c>
      <c r="T93" s="44">
        <v>46120.770833333336</v>
      </c>
      <c r="U93" s="44">
        <v>46120.770833333336</v>
      </c>
      <c r="V93" s="44">
        <v>46120.770833333336</v>
      </c>
      <c r="W93" s="44">
        <v>46120.770833333336</v>
      </c>
      <c r="X93" s="44">
        <v>46120.770833333336</v>
      </c>
      <c r="Y93" s="44">
        <v>45987.770833333336</v>
      </c>
      <c r="Z93" s="43" t="s">
        <v>199</v>
      </c>
      <c r="AA93" s="43"/>
      <c r="AB93" s="44">
        <v>45846.770833333336</v>
      </c>
      <c r="AC93" s="43"/>
      <c r="AD93" s="43"/>
      <c r="AE93" s="43">
        <v>10</v>
      </c>
      <c r="AF93" s="43" t="s">
        <v>314</v>
      </c>
      <c r="AG93" s="43" t="s">
        <v>314</v>
      </c>
      <c r="AH93" s="43" t="s">
        <v>280</v>
      </c>
      <c r="AI93" s="43" t="s">
        <v>280</v>
      </c>
      <c r="AJ93" s="43" t="s">
        <v>2777</v>
      </c>
      <c r="AK93" s="43" t="s">
        <v>285</v>
      </c>
      <c r="AL93" s="47">
        <v>46271</v>
      </c>
      <c r="AM93" s="47">
        <v>46271</v>
      </c>
      <c r="AN93" s="47">
        <v>46421</v>
      </c>
      <c r="AO93" s="47">
        <v>46421</v>
      </c>
      <c r="AP93" s="47">
        <v>46609</v>
      </c>
      <c r="AQ93" s="47">
        <v>46485</v>
      </c>
      <c r="AR93" s="47">
        <v>46211</v>
      </c>
      <c r="AS93" s="48"/>
      <c r="AT93" s="48"/>
      <c r="AU93" s="43">
        <v>0</v>
      </c>
      <c r="AV93" s="43">
        <v>0</v>
      </c>
      <c r="AW93" s="43">
        <v>0</v>
      </c>
      <c r="AX93" s="51" t="s">
        <v>421</v>
      </c>
      <c r="AY93" s="51" t="s">
        <v>237</v>
      </c>
      <c r="AZ93" s="51" t="s">
        <v>198</v>
      </c>
      <c r="BA93" s="20">
        <f t="shared" ca="1" si="92"/>
        <v>0</v>
      </c>
      <c r="BB93" s="20">
        <f t="shared" ca="1" si="92"/>
        <v>0</v>
      </c>
      <c r="BC93" s="20">
        <f t="shared" ca="1" si="92"/>
        <v>0</v>
      </c>
      <c r="BD93" s="20">
        <f t="shared" ca="1" si="92"/>
        <v>0</v>
      </c>
      <c r="BE93" s="20">
        <f t="shared" ca="1" si="92"/>
        <v>0</v>
      </c>
      <c r="BF93" s="20">
        <f t="shared" ca="1" si="92"/>
        <v>0</v>
      </c>
      <c r="BG93" s="21">
        <f t="shared" ca="1" si="91"/>
        <v>0</v>
      </c>
      <c r="BH93" s="21" t="str">
        <f t="shared" ca="1" si="91"/>
        <v/>
      </c>
      <c r="BI93" s="21" t="str">
        <f t="shared" ca="1" si="91"/>
        <v/>
      </c>
      <c r="BJ93" s="22">
        <f t="shared" ca="1" si="65"/>
        <v>0</v>
      </c>
      <c r="BK93" s="21">
        <f t="shared" si="66"/>
        <v>10</v>
      </c>
      <c r="BL93" s="22">
        <f t="shared" ca="1" si="67"/>
        <v>12140</v>
      </c>
      <c r="BM93" s="22">
        <f t="shared" ca="1" si="68"/>
        <v>4735</v>
      </c>
      <c r="BN93" s="23">
        <f t="shared" ca="1" si="69"/>
        <v>7405</v>
      </c>
      <c r="BO93" s="24">
        <f t="shared" ca="1" si="70"/>
        <v>545</v>
      </c>
      <c r="BP93" s="51" t="str">
        <f>_xlfn.XLOOKUP(E93,[1]Validation!E:E,[1]Validation!F:F,"")</f>
        <v>EQ22</v>
      </c>
      <c r="BQ93" s="51" t="str">
        <f>_xlfn.XLOOKUP(BP93,[1]Validation!F:F,[1]Validation!G:G,"")</f>
        <v>EQ11 to EQ22</v>
      </c>
      <c r="BR93" s="52" t="str">
        <f>VLOOKUP(G93,[1]Validation!$B$1:$C$9,2,0)</f>
        <v>B</v>
      </c>
      <c r="BS93" s="51">
        <f t="shared" ca="1" si="71"/>
        <v>18</v>
      </c>
      <c r="BT93" s="53">
        <f>_xlfn.XLOOKUP(B93,'[2]1. All Calls'!$R:$R,'[2]1. All Calls'!$A:$A,"",0)</f>
        <v>46155.631053240701</v>
      </c>
      <c r="BU93" s="51" t="str">
        <f>_xlfn.XLOOKUP(B93,'[2]1. All Calls'!$R:$R,'[2]1. All Calls'!$F:$F,"",0)</f>
        <v>CC-02079380</v>
      </c>
      <c r="BV93" s="51" t="str">
        <f>_xlfn.XLOOKUP(B93,'[2]1. All Calls'!$R:$R,'[2]1. All Calls'!$J:$J,"",0)</f>
        <v>General Service</v>
      </c>
      <c r="BW93" s="53">
        <f>_xlfn.XLOOKUP(B93,'[2]Sch Calls'!$R:$R,'[2]Sch Calls'!$A:$A,"",0)</f>
        <v>46121.719166666699</v>
      </c>
      <c r="BX93" s="51">
        <f>_xlfn.XLOOKUP(B93,'[2]Sch Calls'!$R:$R,'[2]Sch Calls'!$B:$B,"",0)</f>
        <v>11595</v>
      </c>
      <c r="BY93" s="51" t="str">
        <f t="shared" si="54"/>
        <v>06-Oct-26</v>
      </c>
      <c r="BZ93" s="51" t="str">
        <f t="shared" si="54"/>
        <v>06-Oct-26</v>
      </c>
      <c r="CA93" s="51" t="str">
        <f t="shared" si="72"/>
        <v>09-Jan-27</v>
      </c>
      <c r="CB93" s="51" t="str">
        <f t="shared" si="73"/>
        <v>07-Oct-27</v>
      </c>
      <c r="CC93" s="51" t="str">
        <f t="shared" si="74"/>
        <v>27-Nov-27</v>
      </c>
      <c r="CD93" s="51" t="str">
        <f t="shared" si="75"/>
        <v>09-Apr-27</v>
      </c>
      <c r="CE93" s="51">
        <f t="shared" ca="1" si="55"/>
        <v>55</v>
      </c>
      <c r="CF93" s="51">
        <f t="shared" ca="1" si="55"/>
        <v>55</v>
      </c>
      <c r="CG93" s="51">
        <f t="shared" ca="1" si="76"/>
        <v>55</v>
      </c>
      <c r="CH93" s="51">
        <f t="shared" ca="1" si="77"/>
        <v>55</v>
      </c>
      <c r="CI93" s="51">
        <f t="shared" ca="1" si="78"/>
        <v>188</v>
      </c>
      <c r="CJ93" s="51">
        <f t="shared" ca="1" si="79"/>
        <v>55</v>
      </c>
      <c r="CK93" s="51">
        <f t="shared" ca="1" si="51"/>
        <v>550</v>
      </c>
      <c r="CL93" s="51">
        <f t="shared" ca="1" si="51"/>
        <v>550</v>
      </c>
      <c r="CM93" s="51">
        <f t="shared" ca="1" si="51"/>
        <v>550</v>
      </c>
      <c r="CN93" s="51">
        <f t="shared" ca="1" si="51"/>
        <v>550</v>
      </c>
      <c r="CO93" s="51">
        <f t="shared" ca="1" si="51"/>
        <v>1880</v>
      </c>
      <c r="CP93" s="51">
        <f t="shared" ca="1" si="51"/>
        <v>550</v>
      </c>
      <c r="CQ93" s="51">
        <f t="shared" ca="1" si="52"/>
        <v>950</v>
      </c>
      <c r="CR93" s="51">
        <f t="shared" ca="1" si="52"/>
        <v>950</v>
      </c>
      <c r="CS93" s="51">
        <f t="shared" ca="1" si="52"/>
        <v>2450</v>
      </c>
      <c r="CT93" s="51">
        <f t="shared" ca="1" si="52"/>
        <v>2450</v>
      </c>
      <c r="CU93" s="51">
        <f t="shared" ca="1" si="52"/>
        <v>3001</v>
      </c>
      <c r="CV93" s="54">
        <f t="shared" ca="1" si="52"/>
        <v>3450</v>
      </c>
      <c r="CW93" s="25" t="s">
        <v>195</v>
      </c>
      <c r="CX93" s="55">
        <v>0.4</v>
      </c>
      <c r="CY93" s="55"/>
      <c r="CZ93" s="26" t="s">
        <v>227</v>
      </c>
      <c r="DA93" s="26" t="s">
        <v>227</v>
      </c>
      <c r="DB93" s="26" t="s">
        <v>227</v>
      </c>
      <c r="DC93" s="26" t="s">
        <v>227</v>
      </c>
      <c r="DD93" s="26" t="s">
        <v>227</v>
      </c>
      <c r="DE93" s="26" t="s">
        <v>227</v>
      </c>
      <c r="DF93" s="26" t="s">
        <v>227</v>
      </c>
      <c r="DG93" s="26" t="s">
        <v>227</v>
      </c>
      <c r="DH93" s="26" t="s">
        <v>227</v>
      </c>
      <c r="DI93" s="26" t="s">
        <v>227</v>
      </c>
      <c r="DJ93" s="26" t="s">
        <v>227</v>
      </c>
      <c r="DK93" s="26" t="s">
        <v>227</v>
      </c>
      <c r="DL93" s="27">
        <f t="shared" si="80"/>
        <v>46230.631053240701</v>
      </c>
      <c r="DM93" s="28">
        <f t="shared" ca="1" si="81"/>
        <v>0</v>
      </c>
      <c r="DN93" s="56">
        <f>_xlfn.XLOOKUP(B93,'[2]1. All Calls'!$R:$R,'[2]1. All Calls'!$A:$A,"",0)</f>
        <v>46155.631053240701</v>
      </c>
      <c r="DO93" s="57" t="str">
        <f ca="1">VLOOKUP(DM93,[1]Validation!$B$20:$C$25,2,0)</f>
        <v>Within 3 months</v>
      </c>
      <c r="DP93" s="58" t="str">
        <f>_xlfn.XLOOKUP(B93,'[1]Active AMCs- Dealer'!E:E,'[1]Active AMCs- Dealer'!L:L,"Not in AMC",0)</f>
        <v>Not in AMC</v>
      </c>
      <c r="DQ93" s="50" t="s">
        <v>238</v>
      </c>
      <c r="DR93" s="29" t="str">
        <f>_xlfn.XLOOKUP(B93,'[2]1. All Calls'!$R:$R,'[2]1. All Calls'!$F:$F,"",0)</f>
        <v>CC-02079380</v>
      </c>
      <c r="DS93" s="29" t="str">
        <f>_xlfn.XLOOKUP(B93,'[2]1. All Calls'!$R:$R,'[2]1. All Calls'!$AB:$AB,"",0)</f>
        <v>Today We attend the customer site for general visit so we check and found that compressor running good condition</v>
      </c>
      <c r="DT93" s="30">
        <f>_xlfn.XLOOKUP(DR93,'[2]1. All Calls'!$F:$F,'[2]1. All Calls'!$A:$A,"",0)</f>
        <v>46155.631053240701</v>
      </c>
      <c r="DU93" s="31">
        <f>_xlfn.XLOOKUP(DR93,'[2]1. All Calls'!$F:$F,'[2]1. All Calls'!$B:$B,"",0)</f>
        <v>12374</v>
      </c>
      <c r="DV93" s="31">
        <f>_xlfn.XLOOKUP(B93,[1]MDA_Assets!D:D,[1]MDA_Assets!N:N,"",0)</f>
        <v>4672</v>
      </c>
      <c r="DW93" s="31">
        <f>_xlfn.XLOOKUP(B93,[1]MDA_Assets!D:D,[1]MDA_Assets!O:O,"",0)</f>
        <v>7702</v>
      </c>
      <c r="DX93" s="32" t="str">
        <f>_xlfn.XLOOKUP(B93,[1]MDA_Assets!D:D,[1]MDA_Assets!Q:Q,"",0)</f>
        <v>XD</v>
      </c>
      <c r="DY93" s="33">
        <f>_xlfn.XLOOKUP(B93,[1]MDA_Assets!D:D,[1]MDA_Assets!R:R,"",0)</f>
        <v>46121</v>
      </c>
      <c r="DZ93" s="33">
        <f>_xlfn.XLOOKUP(B93,[1]MDA_Assets!D:D,[1]MDA_Assets!S:S,"",0)</f>
        <v>46121</v>
      </c>
      <c r="EA93" s="33">
        <f>_xlfn.XLOOKUP(B93,[1]MDA_Assets!D:D,[1]MDA_Assets!T:T,"",0)</f>
        <v>46121</v>
      </c>
      <c r="EB93" s="33">
        <f>_xlfn.XLOOKUP(B93,[1]MDA_Assets!D:D,[1]MDA_Assets!U:U,"",0)</f>
        <v>46121</v>
      </c>
      <c r="EC93" s="33">
        <f>_xlfn.XLOOKUP(B93,[1]MDA_Assets!D:D,[1]MDA_Assets!V:V,"",0)</f>
        <v>46121</v>
      </c>
      <c r="ED93" s="33">
        <f>_xlfn.XLOOKUP(B93,[1]MDA_Assets!D:D,[1]MDA_Assets!W:W,"",0)</f>
        <v>45988</v>
      </c>
      <c r="EE93" s="32" t="str">
        <f>_xlfn.XLOOKUP(B93,[1]MDA_Assets!D:D,[1]MDA_Assets!X:X,"",0)</f>
        <v>Yes</v>
      </c>
      <c r="EF93" s="33">
        <f>_xlfn.XLOOKUP(B93,[1]MDA_Assets!D:D,[1]MDA_Assets!Y:Y,"",0)</f>
        <v>45847</v>
      </c>
      <c r="EG93" s="33">
        <f>_xlfn.XLOOKUP(B93,[1]MDA_Assets!D:D,[1]MDA_Assets!Z:Z,"",0)</f>
        <v>0</v>
      </c>
      <c r="EH93" s="33">
        <f>_xlfn.XLOOKUP(B93,[1]MDA_Assets!D:D,[1]MDA_Assets!AA:AA,"",0)</f>
        <v>0</v>
      </c>
      <c r="EI93" s="34">
        <f>_xlfn.XLOOKUP(B93,[1]MDA_Assets!D:D,[1]MDA_Assets!P:P,"",0)</f>
        <v>10</v>
      </c>
      <c r="EJ93" s="35" t="str">
        <f>_xlfn.XLOOKUP(B93,[1]MDA_Assets!D:D,[1]MDA_Assets!AB:AB,"",0)</f>
        <v>722</v>
      </c>
      <c r="EK93" s="35" t="str">
        <f>_xlfn.XLOOKUP(B93,[1]MDA_Assets!D:D,[1]MDA_Assets!AC:AC,"",0)</f>
        <v>722</v>
      </c>
      <c r="EL93" s="35" t="str">
        <f>_xlfn.XLOOKUP(B93,[1]MDA_Assets!D:D,[1]MDA_Assets!AD:AD,"",0)</f>
        <v>2222</v>
      </c>
      <c r="EM93" s="35" t="str">
        <f>_xlfn.XLOOKUP(B93,[1]MDA_Assets!D:D,[1]MDA_Assets!AE:AE,"",0)</f>
        <v>2222</v>
      </c>
      <c r="EN93" s="35" t="str">
        <f>_xlfn.XLOOKUP(B93,[1]MDA_Assets!D:D,[1]MDA_Assets!AF:AF,"",0)</f>
        <v>4103</v>
      </c>
      <c r="EO93" s="35" t="str">
        <f>_xlfn.XLOOKUP(B93,[1]MDA_Assets!D:D,[1]MDA_Assets!AG:AG,"",0)</f>
        <v>2222</v>
      </c>
      <c r="EP93" s="36">
        <f t="shared" si="56"/>
        <v>151</v>
      </c>
      <c r="EQ93" s="36">
        <f t="shared" si="56"/>
        <v>151</v>
      </c>
      <c r="ER93" s="36">
        <f t="shared" si="82"/>
        <v>301</v>
      </c>
      <c r="ES93" s="36">
        <f t="shared" si="83"/>
        <v>301</v>
      </c>
      <c r="ET93" s="36">
        <f t="shared" si="84"/>
        <v>622</v>
      </c>
      <c r="EU93" s="36">
        <f t="shared" si="85"/>
        <v>365</v>
      </c>
      <c r="EV93" s="36">
        <f t="shared" si="86"/>
        <v>365</v>
      </c>
      <c r="EW93" s="36" t="str">
        <f t="shared" si="58"/>
        <v/>
      </c>
      <c r="EX93" s="36" t="str">
        <f t="shared" si="59"/>
        <v/>
      </c>
      <c r="EY93" s="36">
        <f t="shared" si="94"/>
        <v>4.88</v>
      </c>
      <c r="EZ93" s="36">
        <f t="shared" si="94"/>
        <v>4.88</v>
      </c>
      <c r="FA93" s="36">
        <f t="shared" si="94"/>
        <v>9.7099999999999991</v>
      </c>
      <c r="FB93" s="36">
        <f t="shared" si="94"/>
        <v>9.7099999999999991</v>
      </c>
      <c r="FC93" s="36">
        <f t="shared" si="94"/>
        <v>20.07</v>
      </c>
      <c r="FD93" s="36">
        <f t="shared" si="94"/>
        <v>11.78</v>
      </c>
      <c r="FE93" s="36">
        <f t="shared" si="93"/>
        <v>11.78</v>
      </c>
      <c r="FF93" s="36" t="str">
        <f t="shared" si="93"/>
        <v/>
      </c>
      <c r="FG93" s="36" t="str">
        <f t="shared" si="93"/>
        <v/>
      </c>
      <c r="FH93" s="37" t="str" cm="1">
        <f t="array" ref="FH93">_xlfn.IFS(EY93="", "No Data", EY93&lt;0, "Negative/Future", EY93=0, "Zero Days", EY93&lt;=3, "&lt; 3 Months", EY93&lt;=6, "3 to 6 Months", EY93&lt;=9, "6 to 9 Months", EY93&lt;=12, "9 to 12 Months", EY93&lt;=15, "12 to 15 Months", EY93&lt;=18, "15 to 18 Months", EY93&lt;=24, "18 to 24 Months", EY93&gt;24, "&gt; 24 Months")</f>
        <v>3 to 6 Months</v>
      </c>
      <c r="FI93" s="37" t="str" cm="1">
        <f t="array" ref="FI93">_xlfn.IFS(EZ93="", "No Data", EZ93&lt;0, "Negative/Future", EZ93=0, "Zero Days", EZ93&lt;=3, "&lt; 3 Months", EZ93&lt;=6, "3 to 6 Months", EZ93&lt;=9, "6 to 9 Months", EZ93&lt;=12, "9 to 12 Months", EZ93&lt;=15, "12 to 15 Months", EZ93&lt;=18, "15 to 18 Months", EZ93&lt;=24, "18 to 24 Months", EZ93&gt;24, "&gt; 24 Months")</f>
        <v>3 to 6 Months</v>
      </c>
      <c r="FJ93" s="37" t="str" cm="1">
        <f t="array" ref="FJ93">_xlfn.IFS(FA93="", "No Data", FA93&lt;0, "Negative/Future", FA93=0, "Zero Days", FA93&lt;=3, "&lt; 3 Months", FA93&lt;=6, "3 to 6 Months", FA93&lt;=9, "6 to 9 Months", FA93&lt;=12, "9 to 12 Months", FA93&lt;=15, "12 to 15 Months", FA93&lt;=18, "15 to 18 Months", FA93&lt;=24, "18 to 24 Months", FA93&gt;24, "&gt; 24 Months")</f>
        <v>9 to 12 Months</v>
      </c>
      <c r="FK93" s="37" t="str" cm="1">
        <f t="array" ref="FK93">_xlfn.IFS(FB93="", "No Data", FB93&lt;0, "Negative/Future", FB93=0, "Zero Days", FB93&lt;=3, "&lt; 3 Months", FB93&lt;=6, "3 to 6 Months", FB93&lt;=9, "6 to 9 Months", FB93&lt;=12, "9 to 12 Months", FB93&lt;=15, "12 to 15 Months", FB93&lt;=18, "15 to 18 Months", FB93&lt;=24, "18 to 24 Months", FB93&gt;24, "&gt; 24 Months")</f>
        <v>9 to 12 Months</v>
      </c>
      <c r="FL93" s="37" t="str" cm="1">
        <f t="array" ref="FL93">_xlfn.IFS(FC93="", "No Data", FC93&lt;0, "Negative/Future", FC93=0, "Zero Days", FC93&lt;=3, "&lt; 3 Months", FC93&lt;=6, "3 to 6 Months", FC93&lt;=9, "6 to 9 Months", FC93&lt;=12, "9 to 12 Months", FC93&lt;=15, "12 to 15 Months", FC93&lt;=18, "15 to 18 Months", FC93&lt;=24, "18 to 24 Months", FC93&gt;24, "&gt; 24 Months")</f>
        <v>18 to 24 Months</v>
      </c>
      <c r="FM93" s="37" t="str" cm="1">
        <f t="array" ref="FM93">_xlfn.IFS(FD93="", "No Data", FD93&lt;0, "Negative/Future", FD93=0, "Zero Days", FD93&lt;=3, "&lt; 3 Months", FD93&lt;=6, "3 to 6 Months", FD93&lt;=9, "6 to 9 Months", FD93&lt;=12, "9 to 12 Months", FD93&lt;=15, "12 to 15 Months", FD93&lt;=18, "15 to 18 Months", FD93&lt;=24, "18 to 24 Months", FD93&gt;24, "&gt; 24 Months")</f>
        <v>9 to 12 Months</v>
      </c>
      <c r="FN93" s="37" t="str" cm="1">
        <f t="array" ref="FN93">_xlfn.IFS(FE93="", "No Data", FE93&lt;0, "Negative/Future", FE93=0, "Zero Days", FE93&lt;=3, "&lt; 3 Months", FE93&lt;=6, "3 to 6 Months", FE93&lt;=9, "6 to 9 Months", FE93&lt;=12, "9 to 12 Months", FE93&lt;=15, "12 to 15 Months", FE93&lt;=18, "15 to 18 Months", FE93&lt;=24, "18 to 24 Months", FE93&gt;24, "&gt; 24 Months")</f>
        <v>9 to 12 Months</v>
      </c>
      <c r="FO93" s="37" t="str" cm="1">
        <f t="array" ref="FO93">_xlfn.IFS(FG93="", "No Data", FG93&lt;0, "Negative/Future", FG93=0, "Zero Days", FG93&lt;=3, "&lt; 3 Months", FG93&lt;=6, "3 to 6 Months", FG93&lt;=9, "6 to 9 Months", FG93&lt;=12, "9 to 12 Months", FG93&lt;=15, "12 to 15 Months", FG93&lt;=18, "15 to 18 Months", FG93&lt;=24, "18 to 24 Months", FG93&gt;24, "&gt; 24 Months")</f>
        <v>No Data</v>
      </c>
      <c r="FP93" s="37" t="str" cm="1">
        <f t="array" ref="FP93">_xlfn.IFS(FF93="", "No Data", FF93&lt;0, "Negative/Future", FF93=0, "Zero Days", FF93&lt;=3, "&lt; 3 Months", FF93&lt;=6, "3 to 6 Months", FF93&lt;=9, "6 to 9 Months", FF93&lt;=12, "9 to 12 Months", FF93&lt;=15, "12 to 15 Months", FF93&lt;=18, "15 to 18 Months", FF93&lt;=24, "18 to 24 Months", FF93&gt;24, "&gt; 24 Months")</f>
        <v>No Data</v>
      </c>
      <c r="FQ93" s="29" t="s">
        <v>666</v>
      </c>
      <c r="FR93" s="29">
        <v>9523364242</v>
      </c>
      <c r="FS93" s="38" t="str">
        <f>VLOOKUP(_xlfn.XLOOKUP(B93,[1]MDA_Assets!D:D,[1]MDA_Assets!I:I,"",0),[1]Validation!$B$1:$C$8,2,0)</f>
        <v>B</v>
      </c>
      <c r="FT93" s="38" t="s">
        <v>202</v>
      </c>
      <c r="FU93" s="31" t="str">
        <f>_xlfn.XLOOKUP(B93,[1]MDA_Assets!D:D,[1]MDA_Assets!X:X,"",0)</f>
        <v>Yes</v>
      </c>
      <c r="FV93" s="39">
        <v>0</v>
      </c>
      <c r="FW93" s="39">
        <v>0</v>
      </c>
      <c r="FX93" s="39">
        <v>0</v>
      </c>
      <c r="FY93" s="39">
        <v>9</v>
      </c>
      <c r="FZ93" s="40">
        <f t="shared" si="53"/>
        <v>46272</v>
      </c>
      <c r="GA93" s="40">
        <f t="shared" si="53"/>
        <v>46272</v>
      </c>
      <c r="GB93" s="40">
        <f t="shared" si="60"/>
        <v>46422</v>
      </c>
      <c r="GC93" s="40">
        <f t="shared" si="61"/>
        <v>46422</v>
      </c>
      <c r="GD93" s="40">
        <f t="shared" si="62"/>
        <v>46743</v>
      </c>
      <c r="GE93" s="40">
        <f t="shared" si="63"/>
        <v>46353</v>
      </c>
      <c r="GF93" s="40">
        <f t="shared" si="57"/>
        <v>46212</v>
      </c>
      <c r="GG93" s="40" t="str">
        <f t="shared" si="57"/>
        <v/>
      </c>
      <c r="GH93" s="40" t="str">
        <f t="shared" si="57"/>
        <v/>
      </c>
      <c r="GI93" s="39">
        <f t="shared" si="87"/>
        <v>0</v>
      </c>
      <c r="GJ93" s="39">
        <f t="shared" si="88"/>
        <v>0</v>
      </c>
      <c r="GK93" s="39">
        <f t="shared" si="89"/>
        <v>0</v>
      </c>
      <c r="GL93" s="39">
        <f t="shared" si="90"/>
        <v>7</v>
      </c>
    </row>
    <row r="94" spans="1:194" x14ac:dyDescent="0.25">
      <c r="A94" s="19">
        <v>99</v>
      </c>
      <c r="B94" s="43" t="s">
        <v>667</v>
      </c>
      <c r="C94" s="43" t="s">
        <v>186</v>
      </c>
      <c r="D94" s="43" t="s">
        <v>241</v>
      </c>
      <c r="E94" s="43" t="s">
        <v>668</v>
      </c>
      <c r="F94" s="43" t="s">
        <v>669</v>
      </c>
      <c r="G94" s="43" t="s">
        <v>190</v>
      </c>
      <c r="H94" s="43" t="s">
        <v>257</v>
      </c>
      <c r="I94" s="43" t="s">
        <v>192</v>
      </c>
      <c r="J94" s="44">
        <f t="shared" si="64"/>
        <v>44937.5625</v>
      </c>
      <c r="K94" s="44">
        <v>44573.5625</v>
      </c>
      <c r="L94" s="44">
        <v>44411.000694444447</v>
      </c>
      <c r="M94" s="43" t="s">
        <v>670</v>
      </c>
      <c r="N94" s="43" t="s">
        <v>193</v>
      </c>
      <c r="O94" s="44">
        <v>46003.342395833337</v>
      </c>
      <c r="P94" s="43">
        <v>2030</v>
      </c>
      <c r="Q94" s="43">
        <v>853</v>
      </c>
      <c r="R94" s="43">
        <v>1177</v>
      </c>
      <c r="S94" s="43" t="s">
        <v>194</v>
      </c>
      <c r="T94" s="44">
        <v>44584.770833333336</v>
      </c>
      <c r="U94" s="44">
        <v>45321.770833333336</v>
      </c>
      <c r="V94" s="44">
        <v>45321.770833333336</v>
      </c>
      <c r="W94" s="44">
        <v>44958.770833333336</v>
      </c>
      <c r="X94" s="44">
        <v>44958.770833333336</v>
      </c>
      <c r="Y94" s="44">
        <v>44958.770833333336</v>
      </c>
      <c r="Z94" s="43" t="s">
        <v>195</v>
      </c>
      <c r="AA94" s="43"/>
      <c r="AB94" s="43"/>
      <c r="AC94" s="43"/>
      <c r="AD94" s="43"/>
      <c r="AE94" s="43">
        <v>2</v>
      </c>
      <c r="AF94" s="43" t="s">
        <v>671</v>
      </c>
      <c r="AG94" s="43" t="s">
        <v>671</v>
      </c>
      <c r="AH94" s="43" t="s">
        <v>672</v>
      </c>
      <c r="AI94" s="43" t="s">
        <v>673</v>
      </c>
      <c r="AJ94" s="43" t="s">
        <v>674</v>
      </c>
      <c r="AK94" s="43" t="s">
        <v>675</v>
      </c>
      <c r="AL94" s="46">
        <v>45686</v>
      </c>
      <c r="AM94" s="46">
        <v>45501</v>
      </c>
      <c r="AN94" s="46">
        <v>45314</v>
      </c>
      <c r="AO94" s="46">
        <v>45688</v>
      </c>
      <c r="AP94" s="46">
        <v>45688</v>
      </c>
      <c r="AQ94" s="46">
        <v>45323</v>
      </c>
      <c r="AR94" s="48"/>
      <c r="AS94" s="48"/>
      <c r="AT94" s="48"/>
      <c r="AU94" s="43">
        <v>1</v>
      </c>
      <c r="AV94" s="43">
        <v>0</v>
      </c>
      <c r="AW94" s="43">
        <v>0</v>
      </c>
      <c r="AX94" s="51" t="s">
        <v>221</v>
      </c>
      <c r="AY94" s="51" t="s">
        <v>221</v>
      </c>
      <c r="AZ94" s="51" t="s">
        <v>198</v>
      </c>
      <c r="BA94" s="20">
        <f t="shared" ca="1" si="92"/>
        <v>1</v>
      </c>
      <c r="BB94" s="20">
        <f t="shared" ca="1" si="92"/>
        <v>1</v>
      </c>
      <c r="BC94" s="20">
        <f t="shared" ca="1" si="92"/>
        <v>1</v>
      </c>
      <c r="BD94" s="20">
        <f t="shared" ca="1" si="92"/>
        <v>1</v>
      </c>
      <c r="BE94" s="20">
        <f t="shared" ca="1" si="92"/>
        <v>1</v>
      </c>
      <c r="BF94" s="20">
        <f t="shared" ca="1" si="92"/>
        <v>1</v>
      </c>
      <c r="BG94" s="21" t="str">
        <f t="shared" ca="1" si="91"/>
        <v/>
      </c>
      <c r="BH94" s="21" t="str">
        <f t="shared" ca="1" si="91"/>
        <v/>
      </c>
      <c r="BI94" s="21" t="str">
        <f t="shared" ca="1" si="91"/>
        <v/>
      </c>
      <c r="BJ94" s="22">
        <f t="shared" ca="1" si="65"/>
        <v>6</v>
      </c>
      <c r="BK94" s="21">
        <f t="shared" si="66"/>
        <v>2</v>
      </c>
      <c r="BL94" s="22">
        <f t="shared" ca="1" si="67"/>
        <v>2375</v>
      </c>
      <c r="BM94" s="22">
        <f t="shared" ca="1" si="68"/>
        <v>998</v>
      </c>
      <c r="BN94" s="23">
        <f t="shared" ca="1" si="69"/>
        <v>1377</v>
      </c>
      <c r="BO94" s="24">
        <f t="shared" ca="1" si="70"/>
        <v>345</v>
      </c>
      <c r="BP94" s="51" t="str">
        <f>_xlfn.XLOOKUP(E94,[1]Validation!E:E,[1]Validation!F:F,"")</f>
        <v>EG55</v>
      </c>
      <c r="BQ94" s="51" t="str">
        <f>_xlfn.XLOOKUP(BP94,[1]Validation!F:F,[1]Validation!G:G,"")</f>
        <v>EG55 to EG75</v>
      </c>
      <c r="BR94" s="52" t="str">
        <f>VLOOKUP(G94,[1]Validation!$B$1:$C$9,2,0)</f>
        <v>B</v>
      </c>
      <c r="BS94" s="51">
        <f t="shared" ca="1" si="71"/>
        <v>53</v>
      </c>
      <c r="BT94" s="53">
        <f>_xlfn.XLOOKUP(B94,'[2]1. All Calls'!$R:$R,'[2]1. All Calls'!$A:$A,"",0)</f>
        <v>46003.570196759298</v>
      </c>
      <c r="BU94" s="51" t="str">
        <f>_xlfn.XLOOKUP(B94,'[2]1. All Calls'!$R:$R,'[2]1. All Calls'!$F:$F,"",0)</f>
        <v>CC-01902190</v>
      </c>
      <c r="BV94" s="51" t="str">
        <f>_xlfn.XLOOKUP(B94,'[2]1. All Calls'!$R:$R,'[2]1. All Calls'!$J:$J,"",0)</f>
        <v>Sales Call</v>
      </c>
      <c r="BW94" s="53">
        <f>_xlfn.XLOOKUP(B94,'[2]Sch Calls'!$R:$R,'[2]Sch Calls'!$A:$A,"",0)</f>
        <v>44958.721064814803</v>
      </c>
      <c r="BX94" s="51">
        <f>_xlfn.XLOOKUP(B94,'[2]Sch Calls'!$R:$R,'[2]Sch Calls'!$B:$B,"",0)</f>
        <v>530</v>
      </c>
      <c r="BY94" s="51" t="str">
        <f t="shared" si="54"/>
        <v>29-Jul-24</v>
      </c>
      <c r="BZ94" s="51" t="str">
        <f t="shared" si="54"/>
        <v>29-Jul-24</v>
      </c>
      <c r="CA94" s="51" t="str">
        <f t="shared" si="72"/>
        <v>26-Oct-22</v>
      </c>
      <c r="CB94" s="51" t="str">
        <f t="shared" si="73"/>
        <v>01-Aug-24</v>
      </c>
      <c r="CC94" s="51" t="str">
        <f t="shared" si="74"/>
        <v>01-Feb-25</v>
      </c>
      <c r="CD94" s="51" t="str">
        <f t="shared" si="75"/>
        <v>02-Feb-24</v>
      </c>
      <c r="CE94" s="51">
        <f t="shared" ca="1" si="55"/>
        <v>854</v>
      </c>
      <c r="CF94" s="51">
        <f t="shared" ca="1" si="55"/>
        <v>854</v>
      </c>
      <c r="CG94" s="51">
        <f t="shared" ca="1" si="76"/>
        <v>1591</v>
      </c>
      <c r="CH94" s="51">
        <f t="shared" ca="1" si="77"/>
        <v>1217</v>
      </c>
      <c r="CI94" s="51">
        <f t="shared" ca="1" si="78"/>
        <v>1217</v>
      </c>
      <c r="CJ94" s="51">
        <f t="shared" ca="1" si="79"/>
        <v>1217</v>
      </c>
      <c r="CK94" s="51">
        <f t="shared" ca="1" si="51"/>
        <v>1708</v>
      </c>
      <c r="CL94" s="51">
        <f t="shared" ca="1" si="51"/>
        <v>1708</v>
      </c>
      <c r="CM94" s="51">
        <f t="shared" ca="1" si="51"/>
        <v>3182</v>
      </c>
      <c r="CN94" s="51">
        <f t="shared" ca="1" si="51"/>
        <v>2434</v>
      </c>
      <c r="CO94" s="51">
        <f t="shared" ca="1" si="51"/>
        <v>2434</v>
      </c>
      <c r="CP94" s="51">
        <f t="shared" ca="1" si="51"/>
        <v>2434</v>
      </c>
      <c r="CQ94" s="51">
        <f t="shared" ca="1" si="52"/>
        <v>-196</v>
      </c>
      <c r="CR94" s="51">
        <f t="shared" ca="1" si="52"/>
        <v>-196</v>
      </c>
      <c r="CS94" s="51">
        <f t="shared" ca="1" si="52"/>
        <v>-2912</v>
      </c>
      <c r="CT94" s="51">
        <f t="shared" ca="1" si="52"/>
        <v>-916</v>
      </c>
      <c r="CU94" s="51">
        <f t="shared" ca="1" si="52"/>
        <v>884</v>
      </c>
      <c r="CV94" s="54">
        <f t="shared" ca="1" si="52"/>
        <v>-1646</v>
      </c>
      <c r="CW94" s="25" t="s">
        <v>195</v>
      </c>
      <c r="CX94" s="55">
        <v>0.42</v>
      </c>
      <c r="CY94" s="55"/>
      <c r="CZ94" s="26">
        <v>0</v>
      </c>
      <c r="DA94" s="26">
        <v>0</v>
      </c>
      <c r="DB94" s="26">
        <v>0</v>
      </c>
      <c r="DC94" s="26">
        <v>0</v>
      </c>
      <c r="DD94" s="26">
        <v>0</v>
      </c>
      <c r="DE94" s="26">
        <v>0</v>
      </c>
      <c r="DF94" s="26">
        <v>0</v>
      </c>
      <c r="DG94" s="26">
        <v>0</v>
      </c>
      <c r="DH94" s="26">
        <v>0</v>
      </c>
      <c r="DI94" s="26">
        <v>0</v>
      </c>
      <c r="DJ94" s="26">
        <v>0</v>
      </c>
      <c r="DK94" s="26">
        <v>0</v>
      </c>
      <c r="DL94" s="27">
        <f t="shared" si="80"/>
        <v>46078.570196759298</v>
      </c>
      <c r="DM94" s="28">
        <f t="shared" ca="1" si="81"/>
        <v>1</v>
      </c>
      <c r="DN94" s="56">
        <f>_xlfn.XLOOKUP(B94,'[2]1. All Calls'!$R:$R,'[2]1. All Calls'!$A:$A,"",0)</f>
        <v>46003.570196759298</v>
      </c>
      <c r="DO94" s="57" t="str">
        <f ca="1">VLOOKUP(DM94,[1]Validation!$B$20:$C$25,2,0)</f>
        <v>Above 3 months</v>
      </c>
      <c r="DP94" s="58" t="str">
        <f>_xlfn.XLOOKUP(B94,'[1]Active AMCs- Dealer'!E:E,'[1]Active AMCs- Dealer'!L:L,"Not in AMC",0)</f>
        <v>Not in AMC</v>
      </c>
      <c r="DQ94" s="50" t="s">
        <v>213</v>
      </c>
      <c r="DR94" s="29" t="str">
        <f>_xlfn.XLOOKUP(B94,'[2]1. All Calls'!$R:$R,'[2]1. All Calls'!$F:$F,"",0)</f>
        <v>CC-01902190</v>
      </c>
      <c r="DS94" s="29" t="str">
        <f>_xlfn.XLOOKUP(B94,'[2]1. All Calls'!$R:$R,'[2]1. All Calls'!$AB:$AB,"",0)</f>
        <v>Sales call carried out for HMR update</v>
      </c>
      <c r="DT94" s="30">
        <f>_xlfn.XLOOKUP(DR94,'[2]1. All Calls'!$F:$F,'[2]1. All Calls'!$A:$A,"",0)</f>
        <v>46003.570196759298</v>
      </c>
      <c r="DU94" s="31">
        <f>_xlfn.XLOOKUP(DR94,'[2]1. All Calls'!$F:$F,'[2]1. All Calls'!$B:$B,"",0)</f>
        <v>2030</v>
      </c>
      <c r="DV94" s="31">
        <f>_xlfn.XLOOKUP(B94,[1]MDA_Assets!D:D,[1]MDA_Assets!N:N,"",0)</f>
        <v>853</v>
      </c>
      <c r="DW94" s="31">
        <f>_xlfn.XLOOKUP(B94,[1]MDA_Assets!D:D,[1]MDA_Assets!O:O,"",0)</f>
        <v>1177</v>
      </c>
      <c r="DX94" s="32" t="str">
        <f>_xlfn.XLOOKUP(B94,[1]MDA_Assets!D:D,[1]MDA_Assets!Q:Q,"",0)</f>
        <v>Synthetic</v>
      </c>
      <c r="DY94" s="33">
        <f>_xlfn.XLOOKUP(B94,[1]MDA_Assets!D:D,[1]MDA_Assets!R:R,"",0)</f>
        <v>44585</v>
      </c>
      <c r="DZ94" s="33">
        <f>_xlfn.XLOOKUP(B94,[1]MDA_Assets!D:D,[1]MDA_Assets!S:S,"",0)</f>
        <v>45322</v>
      </c>
      <c r="EA94" s="33">
        <f>_xlfn.XLOOKUP(B94,[1]MDA_Assets!D:D,[1]MDA_Assets!T:T,"",0)</f>
        <v>45322</v>
      </c>
      <c r="EB94" s="33">
        <f>_xlfn.XLOOKUP(B94,[1]MDA_Assets!D:D,[1]MDA_Assets!U:U,"",0)</f>
        <v>44959</v>
      </c>
      <c r="EC94" s="33">
        <f>_xlfn.XLOOKUP(B94,[1]MDA_Assets!D:D,[1]MDA_Assets!V:V,"",0)</f>
        <v>44959</v>
      </c>
      <c r="ED94" s="33">
        <f>_xlfn.XLOOKUP(B94,[1]MDA_Assets!D:D,[1]MDA_Assets!W:W,"",0)</f>
        <v>44959</v>
      </c>
      <c r="EE94" s="32" t="str">
        <f>_xlfn.XLOOKUP(B94,[1]MDA_Assets!D:D,[1]MDA_Assets!X:X,"",0)</f>
        <v>No</v>
      </c>
      <c r="EF94" s="33">
        <f>_xlfn.XLOOKUP(B94,[1]MDA_Assets!D:D,[1]MDA_Assets!Y:Y,"",0)</f>
        <v>0</v>
      </c>
      <c r="EG94" s="33">
        <f>_xlfn.XLOOKUP(B94,[1]MDA_Assets!D:D,[1]MDA_Assets!Z:Z,"",0)</f>
        <v>0</v>
      </c>
      <c r="EH94" s="33">
        <f>_xlfn.XLOOKUP(B94,[1]MDA_Assets!D:D,[1]MDA_Assets!AA:AA,"",0)</f>
        <v>0</v>
      </c>
      <c r="EI94" s="34">
        <f>_xlfn.XLOOKUP(B94,[1]MDA_Assets!D:D,[1]MDA_Assets!P:P,"",0)</f>
        <v>2</v>
      </c>
      <c r="EJ94" s="35" t="str">
        <f>_xlfn.XLOOKUP(B94,[1]MDA_Assets!D:D,[1]MDA_Assets!AB:AB,"",0)</f>
        <v>1512</v>
      </c>
      <c r="EK94" s="35" t="str">
        <f>_xlfn.XLOOKUP(B94,[1]MDA_Assets!D:D,[1]MDA_Assets!AC:AC,"",0)</f>
        <v>1512</v>
      </c>
      <c r="EL94" s="35" t="str">
        <f>_xlfn.XLOOKUP(B94,[1]MDA_Assets!D:D,[1]MDA_Assets!AD:AD,"",0)</f>
        <v>270</v>
      </c>
      <c r="EM94" s="35" t="str">
        <f>_xlfn.XLOOKUP(B94,[1]MDA_Assets!D:D,[1]MDA_Assets!AE:AE,"",0)</f>
        <v>1518</v>
      </c>
      <c r="EN94" s="35" t="str">
        <f>_xlfn.XLOOKUP(B94,[1]MDA_Assets!D:D,[1]MDA_Assets!AF:AF,"",0)</f>
        <v>3318</v>
      </c>
      <c r="EO94" s="35" t="str">
        <f>_xlfn.XLOOKUP(B94,[1]MDA_Assets!D:D,[1]MDA_Assets!AG:AG,"",0)</f>
        <v>788</v>
      </c>
      <c r="EP94" s="36">
        <f t="shared" si="56"/>
        <v>365</v>
      </c>
      <c r="EQ94" s="36">
        <f t="shared" si="56"/>
        <v>180</v>
      </c>
      <c r="ER94" s="36">
        <f t="shared" si="82"/>
        <v>730</v>
      </c>
      <c r="ES94" s="36">
        <f t="shared" si="83"/>
        <v>730</v>
      </c>
      <c r="ET94" s="36">
        <f t="shared" si="84"/>
        <v>730</v>
      </c>
      <c r="EU94" s="36">
        <f t="shared" si="85"/>
        <v>365</v>
      </c>
      <c r="EV94" s="36" t="str">
        <f t="shared" si="86"/>
        <v/>
      </c>
      <c r="EW94" s="36" t="str">
        <f t="shared" si="58"/>
        <v/>
      </c>
      <c r="EX94" s="36" t="str">
        <f t="shared" si="59"/>
        <v/>
      </c>
      <c r="EY94" s="36">
        <f t="shared" si="94"/>
        <v>11.78</v>
      </c>
      <c r="EZ94" s="36">
        <f t="shared" si="94"/>
        <v>5.81</v>
      </c>
      <c r="FA94" s="36">
        <f t="shared" si="94"/>
        <v>23.55</v>
      </c>
      <c r="FB94" s="36">
        <f t="shared" si="94"/>
        <v>23.55</v>
      </c>
      <c r="FC94" s="36">
        <f t="shared" si="94"/>
        <v>23.55</v>
      </c>
      <c r="FD94" s="36">
        <f t="shared" si="94"/>
        <v>11.78</v>
      </c>
      <c r="FE94" s="36" t="str">
        <f t="shared" si="93"/>
        <v/>
      </c>
      <c r="FF94" s="36" t="str">
        <f t="shared" si="93"/>
        <v/>
      </c>
      <c r="FG94" s="36" t="str">
        <f t="shared" si="93"/>
        <v/>
      </c>
      <c r="FH94" s="37" t="str" cm="1">
        <f t="array" ref="FH94">_xlfn.IFS(EY94="", "No Data", EY94&lt;0, "Negative/Future", EY94=0, "Zero Days", EY94&lt;=3, "&lt; 3 Months", EY94&lt;=6, "3 to 6 Months", EY94&lt;=9, "6 to 9 Months", EY94&lt;=12, "9 to 12 Months", EY94&lt;=15, "12 to 15 Months", EY94&lt;=18, "15 to 18 Months", EY94&lt;=24, "18 to 24 Months", EY94&gt;24, "&gt; 24 Months")</f>
        <v>9 to 12 Months</v>
      </c>
      <c r="FI94" s="37" t="str" cm="1">
        <f t="array" ref="FI94">_xlfn.IFS(EZ94="", "No Data", EZ94&lt;0, "Negative/Future", EZ94=0, "Zero Days", EZ94&lt;=3, "&lt; 3 Months", EZ94&lt;=6, "3 to 6 Months", EZ94&lt;=9, "6 to 9 Months", EZ94&lt;=12, "9 to 12 Months", EZ94&lt;=15, "12 to 15 Months", EZ94&lt;=18, "15 to 18 Months", EZ94&lt;=24, "18 to 24 Months", EZ94&gt;24, "&gt; 24 Months")</f>
        <v>3 to 6 Months</v>
      </c>
      <c r="FJ94" s="37" t="str" cm="1">
        <f t="array" ref="FJ94">_xlfn.IFS(FA94="", "No Data", FA94&lt;0, "Negative/Future", FA94=0, "Zero Days", FA94&lt;=3, "&lt; 3 Months", FA94&lt;=6, "3 to 6 Months", FA94&lt;=9, "6 to 9 Months", FA94&lt;=12, "9 to 12 Months", FA94&lt;=15, "12 to 15 Months", FA94&lt;=18, "15 to 18 Months", FA94&lt;=24, "18 to 24 Months", FA94&gt;24, "&gt; 24 Months")</f>
        <v>18 to 24 Months</v>
      </c>
      <c r="FK94" s="37" t="str" cm="1">
        <f t="array" ref="FK94">_xlfn.IFS(FB94="", "No Data", FB94&lt;0, "Negative/Future", FB94=0, "Zero Days", FB94&lt;=3, "&lt; 3 Months", FB94&lt;=6, "3 to 6 Months", FB94&lt;=9, "6 to 9 Months", FB94&lt;=12, "9 to 12 Months", FB94&lt;=15, "12 to 15 Months", FB94&lt;=18, "15 to 18 Months", FB94&lt;=24, "18 to 24 Months", FB94&gt;24, "&gt; 24 Months")</f>
        <v>18 to 24 Months</v>
      </c>
      <c r="FL94" s="37" t="str" cm="1">
        <f t="array" ref="FL94">_xlfn.IFS(FC94="", "No Data", FC94&lt;0, "Negative/Future", FC94=0, "Zero Days", FC94&lt;=3, "&lt; 3 Months", FC94&lt;=6, "3 to 6 Months", FC94&lt;=9, "6 to 9 Months", FC94&lt;=12, "9 to 12 Months", FC94&lt;=15, "12 to 15 Months", FC94&lt;=18, "15 to 18 Months", FC94&lt;=24, "18 to 24 Months", FC94&gt;24, "&gt; 24 Months")</f>
        <v>18 to 24 Months</v>
      </c>
      <c r="FM94" s="37" t="str" cm="1">
        <f t="array" ref="FM94">_xlfn.IFS(FD94="", "No Data", FD94&lt;0, "Negative/Future", FD94=0, "Zero Days", FD94&lt;=3, "&lt; 3 Months", FD94&lt;=6, "3 to 6 Months", FD94&lt;=9, "6 to 9 Months", FD94&lt;=12, "9 to 12 Months", FD94&lt;=15, "12 to 15 Months", FD94&lt;=18, "15 to 18 Months", FD94&lt;=24, "18 to 24 Months", FD94&gt;24, "&gt; 24 Months")</f>
        <v>9 to 12 Months</v>
      </c>
      <c r="FN94" s="37" t="str" cm="1">
        <f t="array" ref="FN94">_xlfn.IFS(FE94="", "No Data", FE94&lt;0, "Negative/Future", FE94=0, "Zero Days", FE94&lt;=3, "&lt; 3 Months", FE94&lt;=6, "3 to 6 Months", FE94&lt;=9, "6 to 9 Months", FE94&lt;=12, "9 to 12 Months", FE94&lt;=15, "12 to 15 Months", FE94&lt;=18, "15 to 18 Months", FE94&lt;=24, "18 to 24 Months", FE94&gt;24, "&gt; 24 Months")</f>
        <v>No Data</v>
      </c>
      <c r="FO94" s="37" t="str" cm="1">
        <f t="array" ref="FO94">_xlfn.IFS(FG94="", "No Data", FG94&lt;0, "Negative/Future", FG94=0, "Zero Days", FG94&lt;=3, "&lt; 3 Months", FG94&lt;=6, "3 to 6 Months", FG94&lt;=9, "6 to 9 Months", FG94&lt;=12, "9 to 12 Months", FG94&lt;=15, "12 to 15 Months", FG94&lt;=18, "15 to 18 Months", FG94&lt;=24, "18 to 24 Months", FG94&gt;24, "&gt; 24 Months")</f>
        <v>No Data</v>
      </c>
      <c r="FP94" s="37" t="str" cm="1">
        <f t="array" ref="FP94">_xlfn.IFS(FF94="", "No Data", FF94&lt;0, "Negative/Future", FF94=0, "Zero Days", FF94&lt;=3, "&lt; 3 Months", FF94&lt;=6, "3 to 6 Months", FF94&lt;=9, "6 to 9 Months", FF94&lt;=12, "9 to 12 Months", FF94&lt;=15, "12 to 15 Months", FF94&lt;=18, "15 to 18 Months", FF94&lt;=24, "18 to 24 Months", FF94&gt;24, "&gt; 24 Months")</f>
        <v>No Data</v>
      </c>
      <c r="FQ94" s="29" t="s">
        <v>676</v>
      </c>
      <c r="FR94" s="29">
        <v>9771445218</v>
      </c>
      <c r="FS94" s="38" t="str">
        <f>VLOOKUP(_xlfn.XLOOKUP(B94,[1]MDA_Assets!D:D,[1]MDA_Assets!I:I,"",0),[1]Validation!$B$1:$C$8,2,0)</f>
        <v>B</v>
      </c>
      <c r="FT94" s="38" t="s">
        <v>202</v>
      </c>
      <c r="FU94" s="31" t="str">
        <f>_xlfn.XLOOKUP(B94,[1]MDA_Assets!D:D,[1]MDA_Assets!X:X,"",0)</f>
        <v>No</v>
      </c>
      <c r="FV94" s="39">
        <v>6</v>
      </c>
      <c r="FW94" s="39">
        <v>0</v>
      </c>
      <c r="FX94" s="39">
        <v>0</v>
      </c>
      <c r="FY94" s="39">
        <v>3</v>
      </c>
      <c r="FZ94" s="40">
        <f t="shared" si="53"/>
        <v>45687</v>
      </c>
      <c r="GA94" s="40">
        <f t="shared" si="53"/>
        <v>45502</v>
      </c>
      <c r="GB94" s="40">
        <f t="shared" si="60"/>
        <v>45315</v>
      </c>
      <c r="GC94" s="40">
        <f t="shared" si="61"/>
        <v>45689</v>
      </c>
      <c r="GD94" s="40">
        <f t="shared" si="62"/>
        <v>45689</v>
      </c>
      <c r="GE94" s="40">
        <f t="shared" si="63"/>
        <v>45324</v>
      </c>
      <c r="GF94" s="40" t="str">
        <f t="shared" si="57"/>
        <v/>
      </c>
      <c r="GG94" s="40" t="str">
        <f t="shared" si="57"/>
        <v/>
      </c>
      <c r="GH94" s="40" t="str">
        <f t="shared" si="57"/>
        <v/>
      </c>
      <c r="GI94" s="39">
        <f t="shared" si="87"/>
        <v>6</v>
      </c>
      <c r="GJ94" s="39">
        <f t="shared" si="88"/>
        <v>0</v>
      </c>
      <c r="GK94" s="39">
        <f t="shared" si="89"/>
        <v>0</v>
      </c>
      <c r="GL94" s="39">
        <f t="shared" si="90"/>
        <v>0</v>
      </c>
    </row>
    <row r="95" spans="1:194" x14ac:dyDescent="0.25">
      <c r="A95" s="19">
        <v>100</v>
      </c>
      <c r="B95" s="43" t="s">
        <v>677</v>
      </c>
      <c r="C95" s="43" t="s">
        <v>254</v>
      </c>
      <c r="D95" s="43" t="s">
        <v>241</v>
      </c>
      <c r="E95" s="43" t="s">
        <v>255</v>
      </c>
      <c r="F95" s="43" t="s">
        <v>678</v>
      </c>
      <c r="G95" s="43" t="s">
        <v>243</v>
      </c>
      <c r="H95" s="43" t="s">
        <v>205</v>
      </c>
      <c r="I95" s="43" t="s">
        <v>192</v>
      </c>
      <c r="J95" s="44">
        <f t="shared" si="64"/>
        <v>44814.541666666664</v>
      </c>
      <c r="K95" s="44">
        <v>44450.541666666664</v>
      </c>
      <c r="L95" s="44">
        <v>44411</v>
      </c>
      <c r="M95" s="43" t="s">
        <v>2160</v>
      </c>
      <c r="N95" s="43" t="s">
        <v>193</v>
      </c>
      <c r="O95" s="44">
        <v>46049.623136574075</v>
      </c>
      <c r="P95" s="43">
        <v>27850</v>
      </c>
      <c r="Q95" s="43"/>
      <c r="R95" s="43">
        <v>27850</v>
      </c>
      <c r="S95" s="43" t="s">
        <v>206</v>
      </c>
      <c r="T95" s="44">
        <v>46031.770833333336</v>
      </c>
      <c r="U95" s="44">
        <v>42378.770833333336</v>
      </c>
      <c r="V95" s="44">
        <v>46031.770833333336</v>
      </c>
      <c r="W95" s="44">
        <v>46031.770833333336</v>
      </c>
      <c r="X95" s="44">
        <v>46031.770833333336</v>
      </c>
      <c r="Y95" s="44">
        <v>46031.770833333336</v>
      </c>
      <c r="Z95" s="43" t="s">
        <v>195</v>
      </c>
      <c r="AA95" s="43"/>
      <c r="AB95" s="43"/>
      <c r="AC95" s="43"/>
      <c r="AD95" s="43"/>
      <c r="AE95" s="43">
        <v>2</v>
      </c>
      <c r="AF95" s="43" t="s">
        <v>2161</v>
      </c>
      <c r="AG95" s="43" t="s">
        <v>2161</v>
      </c>
      <c r="AH95" s="43" t="s">
        <v>2162</v>
      </c>
      <c r="AI95" s="43" t="s">
        <v>2162</v>
      </c>
      <c r="AJ95" s="43" t="s">
        <v>2163</v>
      </c>
      <c r="AK95" s="43" t="s">
        <v>2162</v>
      </c>
      <c r="AL95" s="46">
        <v>42558</v>
      </c>
      <c r="AM95" s="47">
        <v>46211</v>
      </c>
      <c r="AN95" s="47">
        <v>46396</v>
      </c>
      <c r="AO95" s="47">
        <v>46396</v>
      </c>
      <c r="AP95" s="47">
        <v>46761</v>
      </c>
      <c r="AQ95" s="47">
        <v>46396</v>
      </c>
      <c r="AR95" s="48"/>
      <c r="AS95" s="48"/>
      <c r="AT95" s="48"/>
      <c r="AU95" s="43">
        <v>1</v>
      </c>
      <c r="AV95" s="43">
        <v>0</v>
      </c>
      <c r="AW95" s="43">
        <v>0</v>
      </c>
      <c r="AX95" s="51" t="s">
        <v>309</v>
      </c>
      <c r="AY95" s="51" t="s">
        <v>3527</v>
      </c>
      <c r="AZ95" s="51" t="s">
        <v>198</v>
      </c>
      <c r="BA95" s="20">
        <f t="shared" ca="1" si="92"/>
        <v>1</v>
      </c>
      <c r="BB95" s="20">
        <f t="shared" ca="1" si="92"/>
        <v>0</v>
      </c>
      <c r="BC95" s="20">
        <f t="shared" ca="1" si="92"/>
        <v>0</v>
      </c>
      <c r="BD95" s="20">
        <f t="shared" ca="1" si="92"/>
        <v>0</v>
      </c>
      <c r="BE95" s="20">
        <f t="shared" ca="1" si="92"/>
        <v>0</v>
      </c>
      <c r="BF95" s="20">
        <f t="shared" ca="1" si="92"/>
        <v>0</v>
      </c>
      <c r="BG95" s="21" t="str">
        <f t="shared" ca="1" si="91"/>
        <v/>
      </c>
      <c r="BH95" s="21" t="str">
        <f t="shared" ca="1" si="91"/>
        <v/>
      </c>
      <c r="BI95" s="21" t="str">
        <f t="shared" ca="1" si="91"/>
        <v/>
      </c>
      <c r="BJ95" s="22">
        <f t="shared" ca="1" si="65"/>
        <v>1</v>
      </c>
      <c r="BK95" s="21">
        <f t="shared" si="66"/>
        <v>2</v>
      </c>
      <c r="BL95" s="22">
        <f t="shared" ca="1" si="67"/>
        <v>28103</v>
      </c>
      <c r="BM95" s="22">
        <f t="shared" ca="1" si="68"/>
        <v>0</v>
      </c>
      <c r="BN95" s="23">
        <f t="shared" ca="1" si="69"/>
        <v>28103</v>
      </c>
      <c r="BO95" s="24">
        <f t="shared" ca="1" si="70"/>
        <v>253</v>
      </c>
      <c r="BP95" s="51" t="str">
        <f>_xlfn.XLOOKUP(E95,[1]Validation!E:E,[1]Validation!F:F,"")</f>
        <v>EN5</v>
      </c>
      <c r="BQ95" s="51" t="str">
        <f>_xlfn.XLOOKUP(BP95,[1]Validation!F:F,[1]Validation!G:G,"")</f>
        <v>EN4 to EN7</v>
      </c>
      <c r="BR95" s="52" t="str">
        <f>VLOOKUP(G95,[1]Validation!$B$1:$C$9,2,0)</f>
        <v>A</v>
      </c>
      <c r="BS95" s="51">
        <f t="shared" ca="1" si="71"/>
        <v>57</v>
      </c>
      <c r="BT95" s="53">
        <f>_xlfn.XLOOKUP(B95,'[2]1. All Calls'!$R:$R,'[2]1. All Calls'!$A:$A,"",0)</f>
        <v>46049.851504629602</v>
      </c>
      <c r="BU95" s="51" t="str">
        <f>_xlfn.XLOOKUP(B95,'[2]1. All Calls'!$R:$R,'[2]1. All Calls'!$F:$F,"",0)</f>
        <v>CC-01954949</v>
      </c>
      <c r="BV95" s="51" t="str">
        <f>_xlfn.XLOOKUP(B95,'[2]1. All Calls'!$R:$R,'[2]1. All Calls'!$J:$J,"",0)</f>
        <v>Sales Call</v>
      </c>
      <c r="BW95" s="53">
        <f>_xlfn.XLOOKUP(B95,'[2]Sch Calls'!$R:$R,'[2]Sch Calls'!$A:$A,"",0)</f>
        <v>45385.652291666702</v>
      </c>
      <c r="BX95" s="51">
        <f>_xlfn.XLOOKUP(B95,'[2]Sch Calls'!$R:$R,'[2]Sch Calls'!$B:$B,"",0)</f>
        <v>26000</v>
      </c>
      <c r="BY95" s="51" t="str">
        <f t="shared" si="54"/>
        <v>08-Jul-16</v>
      </c>
      <c r="BZ95" s="51" t="str">
        <f t="shared" si="54"/>
        <v>09-Jul-26</v>
      </c>
      <c r="CA95" s="51" t="str">
        <f t="shared" si="72"/>
        <v>12-Oct-26</v>
      </c>
      <c r="CB95" s="51" t="str">
        <f t="shared" si="73"/>
        <v>10-Jul-27</v>
      </c>
      <c r="CC95" s="51" t="str">
        <f t="shared" si="74"/>
        <v>10-Jan-28</v>
      </c>
      <c r="CD95" s="51" t="str">
        <f t="shared" si="75"/>
        <v>10-Jan-27</v>
      </c>
      <c r="CE95" s="51">
        <f t="shared" ca="1" si="55"/>
        <v>3797</v>
      </c>
      <c r="CF95" s="51">
        <f t="shared" ca="1" si="55"/>
        <v>144</v>
      </c>
      <c r="CG95" s="51">
        <f t="shared" ca="1" si="76"/>
        <v>144</v>
      </c>
      <c r="CH95" s="51">
        <f t="shared" ca="1" si="77"/>
        <v>144</v>
      </c>
      <c r="CI95" s="51">
        <f t="shared" ca="1" si="78"/>
        <v>144</v>
      </c>
      <c r="CJ95" s="51">
        <f t="shared" ca="1" si="79"/>
        <v>144</v>
      </c>
      <c r="CK95" s="51">
        <f t="shared" ca="1" si="51"/>
        <v>7594</v>
      </c>
      <c r="CL95" s="51">
        <f t="shared" ca="1" si="51"/>
        <v>288</v>
      </c>
      <c r="CM95" s="51">
        <f t="shared" ca="1" si="51"/>
        <v>288</v>
      </c>
      <c r="CN95" s="51">
        <f t="shared" ca="1" si="51"/>
        <v>288</v>
      </c>
      <c r="CO95" s="51">
        <f t="shared" ca="1" si="51"/>
        <v>288</v>
      </c>
      <c r="CP95" s="51">
        <f t="shared" ca="1" si="51"/>
        <v>288</v>
      </c>
      <c r="CQ95" s="51">
        <f t="shared" ca="1" si="52"/>
        <v>-5717</v>
      </c>
      <c r="CR95" s="51">
        <f t="shared" ca="1" si="52"/>
        <v>1589</v>
      </c>
      <c r="CS95" s="51">
        <f t="shared" ca="1" si="52"/>
        <v>3589</v>
      </c>
      <c r="CT95" s="51">
        <f t="shared" ca="1" si="52"/>
        <v>3589</v>
      </c>
      <c r="CU95" s="51">
        <f t="shared" ca="1" si="52"/>
        <v>7589</v>
      </c>
      <c r="CV95" s="54">
        <f t="shared" ca="1" si="52"/>
        <v>3589</v>
      </c>
      <c r="CW95" s="25" t="s">
        <v>212</v>
      </c>
      <c r="CX95" s="55">
        <v>0</v>
      </c>
      <c r="CY95" s="55"/>
      <c r="CZ95" s="26">
        <v>0</v>
      </c>
      <c r="DA95" s="26">
        <v>0</v>
      </c>
      <c r="DB95" s="26">
        <v>0</v>
      </c>
      <c r="DC95" s="26">
        <v>0</v>
      </c>
      <c r="DD95" s="26">
        <v>0</v>
      </c>
      <c r="DE95" s="26">
        <v>0</v>
      </c>
      <c r="DF95" s="26">
        <v>0</v>
      </c>
      <c r="DG95" s="26">
        <v>0</v>
      </c>
      <c r="DH95" s="26">
        <v>0</v>
      </c>
      <c r="DI95" s="26">
        <v>0</v>
      </c>
      <c r="DJ95" s="26">
        <v>0</v>
      </c>
      <c r="DK95" s="26">
        <v>0</v>
      </c>
      <c r="DL95" s="27">
        <f t="shared" si="80"/>
        <v>46124.851504629602</v>
      </c>
      <c r="DM95" s="28">
        <f t="shared" ca="1" si="81"/>
        <v>1</v>
      </c>
      <c r="DN95" s="56">
        <f>_xlfn.XLOOKUP(B95,'[2]1. All Calls'!$R:$R,'[2]1. All Calls'!$A:$A,"",0)</f>
        <v>46049.851504629602</v>
      </c>
      <c r="DO95" s="57" t="str">
        <f ca="1">VLOOKUP(DM95,[1]Validation!$B$20:$C$25,2,0)</f>
        <v>Above 3 months</v>
      </c>
      <c r="DP95" s="58" t="str">
        <f>_xlfn.XLOOKUP(B95,'[1]Active AMCs- Dealer'!E:E,'[1]Active AMCs- Dealer'!L:L,"Not in AMC",0)</f>
        <v>Not in AMC</v>
      </c>
      <c r="DQ95" s="50" t="s">
        <v>238</v>
      </c>
      <c r="DR95" s="29" t="str">
        <f>_xlfn.XLOOKUP(B95,'[2]1. All Calls'!$R:$R,'[2]1. All Calls'!$F:$F,"",0)</f>
        <v>CC-01954949</v>
      </c>
      <c r="DS95" s="29" t="str">
        <f>_xlfn.XLOOKUP(B95,'[2]1. All Calls'!$R:$R,'[2]1. All Calls'!$AB:$AB,"",0)</f>
        <v>Sales call carried out for HMR update</v>
      </c>
      <c r="DT95" s="30">
        <f>_xlfn.XLOOKUP(DR95,'[2]1. All Calls'!$F:$F,'[2]1. All Calls'!$A:$A,"",0)</f>
        <v>46049.851504629602</v>
      </c>
      <c r="DU95" s="31">
        <f>_xlfn.XLOOKUP(DR95,'[2]1. All Calls'!$F:$F,'[2]1. All Calls'!$B:$B,"",0)</f>
        <v>27850</v>
      </c>
      <c r="DV95" s="31">
        <f>_xlfn.XLOOKUP(B95,[1]MDA_Assets!D:D,[1]MDA_Assets!N:N,"",0)</f>
        <v>0</v>
      </c>
      <c r="DW95" s="31">
        <f>_xlfn.XLOOKUP(B95,[1]MDA_Assets!D:D,[1]MDA_Assets!O:O,"",0)</f>
        <v>27850</v>
      </c>
      <c r="DX95" s="32" t="str">
        <f>_xlfn.XLOOKUP(B95,[1]MDA_Assets!D:D,[1]MDA_Assets!Q:Q,"",0)</f>
        <v>XD</v>
      </c>
      <c r="DY95" s="33">
        <f>_xlfn.XLOOKUP(B95,[1]MDA_Assets!D:D,[1]MDA_Assets!R:R,"",0)</f>
        <v>46032</v>
      </c>
      <c r="DZ95" s="33">
        <f>_xlfn.XLOOKUP(B95,[1]MDA_Assets!D:D,[1]MDA_Assets!S:S,"",0)</f>
        <v>42379</v>
      </c>
      <c r="EA95" s="33">
        <f>_xlfn.XLOOKUP(B95,[1]MDA_Assets!D:D,[1]MDA_Assets!T:T,"",0)</f>
        <v>46032</v>
      </c>
      <c r="EB95" s="33">
        <f>_xlfn.XLOOKUP(B95,[1]MDA_Assets!D:D,[1]MDA_Assets!U:U,"",0)</f>
        <v>46032</v>
      </c>
      <c r="EC95" s="33">
        <f>_xlfn.XLOOKUP(B95,[1]MDA_Assets!D:D,[1]MDA_Assets!V:V,"",0)</f>
        <v>46032</v>
      </c>
      <c r="ED95" s="33">
        <f>_xlfn.XLOOKUP(B95,[1]MDA_Assets!D:D,[1]MDA_Assets!W:W,"",0)</f>
        <v>46032</v>
      </c>
      <c r="EE95" s="32" t="str">
        <f>_xlfn.XLOOKUP(B95,[1]MDA_Assets!D:D,[1]MDA_Assets!X:X,"",0)</f>
        <v>No</v>
      </c>
      <c r="EF95" s="33">
        <f>_xlfn.XLOOKUP(B95,[1]MDA_Assets!D:D,[1]MDA_Assets!Y:Y,"",0)</f>
        <v>0</v>
      </c>
      <c r="EG95" s="33">
        <f>_xlfn.XLOOKUP(B95,[1]MDA_Assets!D:D,[1]MDA_Assets!Z:Z,"",0)</f>
        <v>0</v>
      </c>
      <c r="EH95" s="33">
        <f>_xlfn.XLOOKUP(B95,[1]MDA_Assets!D:D,[1]MDA_Assets!AA:AA,"",0)</f>
        <v>0</v>
      </c>
      <c r="EI95" s="34">
        <f>_xlfn.XLOOKUP(B95,[1]MDA_Assets!D:D,[1]MDA_Assets!P:P,"",0)</f>
        <v>2</v>
      </c>
      <c r="EJ95" s="35" t="str">
        <f>_xlfn.XLOOKUP(B95,[1]MDA_Assets!D:D,[1]MDA_Assets!AB:AB,"",0)</f>
        <v>1877</v>
      </c>
      <c r="EK95" s="35" t="str">
        <f>_xlfn.XLOOKUP(B95,[1]MDA_Assets!D:D,[1]MDA_Assets!AC:AC,"",0)</f>
        <v>1877</v>
      </c>
      <c r="EL95" s="35" t="str">
        <f>_xlfn.XLOOKUP(B95,[1]MDA_Assets!D:D,[1]MDA_Assets!AD:AD,"",0)</f>
        <v>3877</v>
      </c>
      <c r="EM95" s="35" t="str">
        <f>_xlfn.XLOOKUP(B95,[1]MDA_Assets!D:D,[1]MDA_Assets!AE:AE,"",0)</f>
        <v>3877</v>
      </c>
      <c r="EN95" s="35" t="str">
        <f>_xlfn.XLOOKUP(B95,[1]MDA_Assets!D:D,[1]MDA_Assets!AF:AF,"",0)</f>
        <v>7877</v>
      </c>
      <c r="EO95" s="35" t="str">
        <f>_xlfn.XLOOKUP(B95,[1]MDA_Assets!D:D,[1]MDA_Assets!AG:AG,"",0)</f>
        <v>3877</v>
      </c>
      <c r="EP95" s="36">
        <f t="shared" si="56"/>
        <v>180</v>
      </c>
      <c r="EQ95" s="36">
        <f t="shared" si="56"/>
        <v>180</v>
      </c>
      <c r="ER95" s="36">
        <f t="shared" si="82"/>
        <v>365</v>
      </c>
      <c r="ES95" s="36">
        <f t="shared" si="83"/>
        <v>365</v>
      </c>
      <c r="ET95" s="36">
        <f t="shared" si="84"/>
        <v>730</v>
      </c>
      <c r="EU95" s="36">
        <f t="shared" si="85"/>
        <v>365</v>
      </c>
      <c r="EV95" s="36" t="str">
        <f t="shared" si="86"/>
        <v/>
      </c>
      <c r="EW95" s="36" t="str">
        <f t="shared" si="58"/>
        <v/>
      </c>
      <c r="EX95" s="36" t="str">
        <f t="shared" si="59"/>
        <v/>
      </c>
      <c r="EY95" s="36">
        <f t="shared" si="94"/>
        <v>5.81</v>
      </c>
      <c r="EZ95" s="36">
        <f t="shared" si="94"/>
        <v>5.81</v>
      </c>
      <c r="FA95" s="36">
        <f t="shared" si="94"/>
        <v>11.78</v>
      </c>
      <c r="FB95" s="36">
        <f t="shared" si="94"/>
        <v>11.78</v>
      </c>
      <c r="FC95" s="36">
        <f t="shared" si="94"/>
        <v>23.55</v>
      </c>
      <c r="FD95" s="36">
        <f t="shared" si="94"/>
        <v>11.78</v>
      </c>
      <c r="FE95" s="36" t="str">
        <f t="shared" si="93"/>
        <v/>
      </c>
      <c r="FF95" s="36" t="str">
        <f t="shared" si="93"/>
        <v/>
      </c>
      <c r="FG95" s="36" t="str">
        <f t="shared" si="93"/>
        <v/>
      </c>
      <c r="FH95" s="37" t="str" cm="1">
        <f t="array" ref="FH95">_xlfn.IFS(EY95="", "No Data", EY95&lt;0, "Negative/Future", EY95=0, "Zero Days", EY95&lt;=3, "&lt; 3 Months", EY95&lt;=6, "3 to 6 Months", EY95&lt;=9, "6 to 9 Months", EY95&lt;=12, "9 to 12 Months", EY95&lt;=15, "12 to 15 Months", EY95&lt;=18, "15 to 18 Months", EY95&lt;=24, "18 to 24 Months", EY95&gt;24, "&gt; 24 Months")</f>
        <v>3 to 6 Months</v>
      </c>
      <c r="FI95" s="37" t="str" cm="1">
        <f t="array" ref="FI95">_xlfn.IFS(EZ95="", "No Data", EZ95&lt;0, "Negative/Future", EZ95=0, "Zero Days", EZ95&lt;=3, "&lt; 3 Months", EZ95&lt;=6, "3 to 6 Months", EZ95&lt;=9, "6 to 9 Months", EZ95&lt;=12, "9 to 12 Months", EZ95&lt;=15, "12 to 15 Months", EZ95&lt;=18, "15 to 18 Months", EZ95&lt;=24, "18 to 24 Months", EZ95&gt;24, "&gt; 24 Months")</f>
        <v>3 to 6 Months</v>
      </c>
      <c r="FJ95" s="37" t="str" cm="1">
        <f t="array" ref="FJ95">_xlfn.IFS(FA95="", "No Data", FA95&lt;0, "Negative/Future", FA95=0, "Zero Days", FA95&lt;=3, "&lt; 3 Months", FA95&lt;=6, "3 to 6 Months", FA95&lt;=9, "6 to 9 Months", FA95&lt;=12, "9 to 12 Months", FA95&lt;=15, "12 to 15 Months", FA95&lt;=18, "15 to 18 Months", FA95&lt;=24, "18 to 24 Months", FA95&gt;24, "&gt; 24 Months")</f>
        <v>9 to 12 Months</v>
      </c>
      <c r="FK95" s="37" t="str" cm="1">
        <f t="array" ref="FK95">_xlfn.IFS(FB95="", "No Data", FB95&lt;0, "Negative/Future", FB95=0, "Zero Days", FB95&lt;=3, "&lt; 3 Months", FB95&lt;=6, "3 to 6 Months", FB95&lt;=9, "6 to 9 Months", FB95&lt;=12, "9 to 12 Months", FB95&lt;=15, "12 to 15 Months", FB95&lt;=18, "15 to 18 Months", FB95&lt;=24, "18 to 24 Months", FB95&gt;24, "&gt; 24 Months")</f>
        <v>9 to 12 Months</v>
      </c>
      <c r="FL95" s="37" t="str" cm="1">
        <f t="array" ref="FL95">_xlfn.IFS(FC95="", "No Data", FC95&lt;0, "Negative/Future", FC95=0, "Zero Days", FC95&lt;=3, "&lt; 3 Months", FC95&lt;=6, "3 to 6 Months", FC95&lt;=9, "6 to 9 Months", FC95&lt;=12, "9 to 12 Months", FC95&lt;=15, "12 to 15 Months", FC95&lt;=18, "15 to 18 Months", FC95&lt;=24, "18 to 24 Months", FC95&gt;24, "&gt; 24 Months")</f>
        <v>18 to 24 Months</v>
      </c>
      <c r="FM95" s="37" t="str" cm="1">
        <f t="array" ref="FM95">_xlfn.IFS(FD95="", "No Data", FD95&lt;0, "Negative/Future", FD95=0, "Zero Days", FD95&lt;=3, "&lt; 3 Months", FD95&lt;=6, "3 to 6 Months", FD95&lt;=9, "6 to 9 Months", FD95&lt;=12, "9 to 12 Months", FD95&lt;=15, "12 to 15 Months", FD95&lt;=18, "15 to 18 Months", FD95&lt;=24, "18 to 24 Months", FD95&gt;24, "&gt; 24 Months")</f>
        <v>9 to 12 Months</v>
      </c>
      <c r="FN95" s="37" t="str" cm="1">
        <f t="array" ref="FN95">_xlfn.IFS(FE95="", "No Data", FE95&lt;0, "Negative/Future", FE95=0, "Zero Days", FE95&lt;=3, "&lt; 3 Months", FE95&lt;=6, "3 to 6 Months", FE95&lt;=9, "6 to 9 Months", FE95&lt;=12, "9 to 12 Months", FE95&lt;=15, "12 to 15 Months", FE95&lt;=18, "15 to 18 Months", FE95&lt;=24, "18 to 24 Months", FE95&gt;24, "&gt; 24 Months")</f>
        <v>No Data</v>
      </c>
      <c r="FO95" s="37" t="str" cm="1">
        <f t="array" ref="FO95">_xlfn.IFS(FG95="", "No Data", FG95&lt;0, "Negative/Future", FG95=0, "Zero Days", FG95&lt;=3, "&lt; 3 Months", FG95&lt;=6, "3 to 6 Months", FG95&lt;=9, "6 to 9 Months", FG95&lt;=12, "9 to 12 Months", FG95&lt;=15, "12 to 15 Months", FG95&lt;=18, "15 to 18 Months", FG95&lt;=24, "18 to 24 Months", FG95&gt;24, "&gt; 24 Months")</f>
        <v>No Data</v>
      </c>
      <c r="FP95" s="37" t="str" cm="1">
        <f t="array" ref="FP95">_xlfn.IFS(FF95="", "No Data", FF95&lt;0, "Negative/Future", FF95=0, "Zero Days", FF95&lt;=3, "&lt; 3 Months", FF95&lt;=6, "3 to 6 Months", FF95&lt;=9, "6 to 9 Months", FF95&lt;=12, "9 to 12 Months", FF95&lt;=15, "12 to 15 Months", FF95&lt;=18, "15 to 18 Months", FF95&lt;=24, "18 to 24 Months", FF95&gt;24, "&gt; 24 Months")</f>
        <v>No Data</v>
      </c>
      <c r="FQ95" s="29" t="s">
        <v>680</v>
      </c>
      <c r="FR95" s="29">
        <v>8826239175</v>
      </c>
      <c r="FS95" s="38" t="str">
        <f>VLOOKUP(_xlfn.XLOOKUP(B95,[1]MDA_Assets!D:D,[1]MDA_Assets!I:I,"",0),[1]Validation!$B$1:$C$8,2,0)</f>
        <v>A</v>
      </c>
      <c r="FT95" s="38" t="s">
        <v>202</v>
      </c>
      <c r="FU95" s="31" t="str">
        <f>_xlfn.XLOOKUP(B95,[1]MDA_Assets!D:D,[1]MDA_Assets!X:X,"",0)</f>
        <v>No</v>
      </c>
      <c r="FV95" s="39">
        <v>1</v>
      </c>
      <c r="FW95" s="39">
        <v>0</v>
      </c>
      <c r="FX95" s="39">
        <v>0</v>
      </c>
      <c r="FY95" s="39">
        <v>8</v>
      </c>
      <c r="FZ95" s="40">
        <f t="shared" si="53"/>
        <v>42559</v>
      </c>
      <c r="GA95" s="40">
        <f t="shared" si="53"/>
        <v>46212</v>
      </c>
      <c r="GB95" s="40">
        <f t="shared" si="60"/>
        <v>46397</v>
      </c>
      <c r="GC95" s="40">
        <f t="shared" si="61"/>
        <v>46397</v>
      </c>
      <c r="GD95" s="40">
        <f t="shared" si="62"/>
        <v>46762</v>
      </c>
      <c r="GE95" s="40">
        <f t="shared" si="63"/>
        <v>46397</v>
      </c>
      <c r="GF95" s="40" t="str">
        <f t="shared" si="57"/>
        <v/>
      </c>
      <c r="GG95" s="40" t="str">
        <f t="shared" si="57"/>
        <v/>
      </c>
      <c r="GH95" s="40" t="str">
        <f t="shared" si="57"/>
        <v/>
      </c>
      <c r="GI95" s="39">
        <f t="shared" si="87"/>
        <v>1</v>
      </c>
      <c r="GJ95" s="39">
        <f t="shared" si="88"/>
        <v>0</v>
      </c>
      <c r="GK95" s="39">
        <f t="shared" si="89"/>
        <v>0</v>
      </c>
      <c r="GL95" s="39">
        <f t="shared" si="90"/>
        <v>5</v>
      </c>
    </row>
    <row r="96" spans="1:194" x14ac:dyDescent="0.25">
      <c r="A96" s="19">
        <v>101</v>
      </c>
      <c r="B96" s="43" t="s">
        <v>681</v>
      </c>
      <c r="C96" s="43" t="s">
        <v>254</v>
      </c>
      <c r="D96" s="43" t="s">
        <v>241</v>
      </c>
      <c r="E96" s="43" t="s">
        <v>346</v>
      </c>
      <c r="F96" s="43" t="s">
        <v>682</v>
      </c>
      <c r="G96" s="43" t="s">
        <v>190</v>
      </c>
      <c r="H96" s="43" t="s">
        <v>498</v>
      </c>
      <c r="I96" s="43" t="s">
        <v>192</v>
      </c>
      <c r="J96" s="44">
        <f t="shared" si="64"/>
        <v>45978.5625</v>
      </c>
      <c r="K96" s="44">
        <v>45614.5625</v>
      </c>
      <c r="L96" s="44">
        <v>45547</v>
      </c>
      <c r="M96" s="43" t="s">
        <v>2778</v>
      </c>
      <c r="N96" s="43" t="s">
        <v>2779</v>
      </c>
      <c r="O96" s="44">
        <v>46130.524583333332</v>
      </c>
      <c r="P96" s="43">
        <v>9074</v>
      </c>
      <c r="Q96" s="43">
        <v>663</v>
      </c>
      <c r="R96" s="43">
        <v>8411</v>
      </c>
      <c r="S96" s="43" t="s">
        <v>206</v>
      </c>
      <c r="T96" s="44">
        <v>46129.770833333336</v>
      </c>
      <c r="U96" s="44">
        <v>46129.770833333336</v>
      </c>
      <c r="V96" s="44">
        <v>46129.770833333336</v>
      </c>
      <c r="W96" s="44">
        <v>46129.770833333336</v>
      </c>
      <c r="X96" s="44">
        <v>46129.770833333336</v>
      </c>
      <c r="Y96" s="44">
        <v>45613.770833333336</v>
      </c>
      <c r="Z96" s="43" t="s">
        <v>199</v>
      </c>
      <c r="AA96" s="43"/>
      <c r="AB96" s="43"/>
      <c r="AC96" s="43"/>
      <c r="AD96" s="43"/>
      <c r="AE96" s="43">
        <v>3</v>
      </c>
      <c r="AF96" s="43" t="s">
        <v>281</v>
      </c>
      <c r="AG96" s="43" t="s">
        <v>281</v>
      </c>
      <c r="AH96" s="43" t="s">
        <v>280</v>
      </c>
      <c r="AI96" s="43" t="s">
        <v>280</v>
      </c>
      <c r="AJ96" s="43" t="s">
        <v>2780</v>
      </c>
      <c r="AK96" s="43" t="s">
        <v>281</v>
      </c>
      <c r="AL96" s="47">
        <v>46309</v>
      </c>
      <c r="AM96" s="47">
        <v>46309</v>
      </c>
      <c r="AN96" s="47">
        <v>46494</v>
      </c>
      <c r="AO96" s="47">
        <v>46494</v>
      </c>
      <c r="AP96" s="46">
        <v>45772</v>
      </c>
      <c r="AQ96" s="47">
        <v>46494</v>
      </c>
      <c r="AR96" s="48"/>
      <c r="AS96" s="48"/>
      <c r="AT96" s="48"/>
      <c r="AU96" s="43">
        <v>1</v>
      </c>
      <c r="AV96" s="43">
        <v>0</v>
      </c>
      <c r="AW96" s="43">
        <v>0</v>
      </c>
      <c r="AX96" s="51" t="s">
        <v>683</v>
      </c>
      <c r="AY96" s="51" t="s">
        <v>316</v>
      </c>
      <c r="AZ96" s="51" t="s">
        <v>198</v>
      </c>
      <c r="BA96" s="20">
        <f t="shared" ca="1" si="92"/>
        <v>0</v>
      </c>
      <c r="BB96" s="20">
        <f t="shared" ca="1" si="92"/>
        <v>0</v>
      </c>
      <c r="BC96" s="20">
        <f t="shared" ca="1" si="92"/>
        <v>0</v>
      </c>
      <c r="BD96" s="20">
        <f t="shared" ca="1" si="92"/>
        <v>0</v>
      </c>
      <c r="BE96" s="20">
        <f t="shared" ca="1" si="92"/>
        <v>1</v>
      </c>
      <c r="BF96" s="20">
        <f t="shared" ca="1" si="92"/>
        <v>0</v>
      </c>
      <c r="BG96" s="21" t="str">
        <f t="shared" ca="1" si="91"/>
        <v/>
      </c>
      <c r="BH96" s="21" t="str">
        <f t="shared" ca="1" si="91"/>
        <v/>
      </c>
      <c r="BI96" s="21" t="str">
        <f t="shared" ca="1" si="91"/>
        <v/>
      </c>
      <c r="BJ96" s="22">
        <f t="shared" ca="1" si="65"/>
        <v>1</v>
      </c>
      <c r="BK96" s="21">
        <f t="shared" si="66"/>
        <v>3</v>
      </c>
      <c r="BL96" s="22">
        <f t="shared" ca="1" si="67"/>
        <v>9210</v>
      </c>
      <c r="BM96" s="22">
        <f t="shared" ca="1" si="68"/>
        <v>645</v>
      </c>
      <c r="BN96" s="23">
        <f t="shared" ca="1" si="69"/>
        <v>8565</v>
      </c>
      <c r="BO96" s="24">
        <f t="shared" ca="1" si="70"/>
        <v>136</v>
      </c>
      <c r="BP96" s="51" t="str">
        <f>_xlfn.XLOOKUP(E96,[1]Validation!E:E,[1]Validation!F:F,"")</f>
        <v>EN11</v>
      </c>
      <c r="BQ96" s="51" t="str">
        <f>_xlfn.XLOOKUP(BP96,[1]Validation!F:F,[1]Validation!G:G,"")</f>
        <v>EN11 to EN22</v>
      </c>
      <c r="BR96" s="52" t="str">
        <f>VLOOKUP(G96,[1]Validation!$B$1:$C$9,2,0)</f>
        <v>B</v>
      </c>
      <c r="BS96" s="51">
        <f t="shared" ca="1" si="71"/>
        <v>19</v>
      </c>
      <c r="BT96" s="53">
        <f>_xlfn.XLOOKUP(B96,'[2]1. All Calls'!$R:$R,'[2]1. All Calls'!$A:$A,"",0)</f>
        <v>46130.724652777797</v>
      </c>
      <c r="BU96" s="51" t="str">
        <f>_xlfn.XLOOKUP(B96,'[2]1. All Calls'!$R:$R,'[2]1. All Calls'!$F:$F,"",0)</f>
        <v>CC-02052419</v>
      </c>
      <c r="BV96" s="51" t="str">
        <f>_xlfn.XLOOKUP(B96,'[2]1. All Calls'!$R:$R,'[2]1. All Calls'!$J:$J,"",0)</f>
        <v>Schedule Service</v>
      </c>
      <c r="BW96" s="53">
        <f>_xlfn.XLOOKUP(B96,'[2]Sch Calls'!$R:$R,'[2]Sch Calls'!$A:$A,"",0)</f>
        <v>46130.724652777797</v>
      </c>
      <c r="BX96" s="51">
        <f>_xlfn.XLOOKUP(B96,'[2]Sch Calls'!$R:$R,'[2]Sch Calls'!$B:$B,"",0)</f>
        <v>9074</v>
      </c>
      <c r="BY96" s="51" t="str">
        <f t="shared" si="54"/>
        <v>15-Oct-26</v>
      </c>
      <c r="BZ96" s="51" t="str">
        <f t="shared" si="54"/>
        <v>15-Oct-26</v>
      </c>
      <c r="CA96" s="51" t="str">
        <f t="shared" si="72"/>
        <v>18-Jan-27</v>
      </c>
      <c r="CB96" s="51" t="str">
        <f t="shared" si="73"/>
        <v>16-Oct-27</v>
      </c>
      <c r="CC96" s="51" t="str">
        <f t="shared" si="74"/>
        <v>18-Nov-26</v>
      </c>
      <c r="CD96" s="51" t="str">
        <f t="shared" si="75"/>
        <v>18-Apr-27</v>
      </c>
      <c r="CE96" s="51">
        <f t="shared" ca="1" si="55"/>
        <v>46</v>
      </c>
      <c r="CF96" s="51">
        <f t="shared" ca="1" si="55"/>
        <v>46</v>
      </c>
      <c r="CG96" s="51">
        <f t="shared" ca="1" si="76"/>
        <v>46</v>
      </c>
      <c r="CH96" s="51">
        <f t="shared" ca="1" si="77"/>
        <v>46</v>
      </c>
      <c r="CI96" s="51">
        <f t="shared" ca="1" si="78"/>
        <v>562</v>
      </c>
      <c r="CJ96" s="51">
        <f t="shared" ca="1" si="79"/>
        <v>46</v>
      </c>
      <c r="CK96" s="51">
        <f t="shared" ca="1" si="51"/>
        <v>138</v>
      </c>
      <c r="CL96" s="51">
        <f t="shared" ca="1" si="51"/>
        <v>138</v>
      </c>
      <c r="CM96" s="51">
        <f t="shared" ca="1" si="51"/>
        <v>138</v>
      </c>
      <c r="CN96" s="51">
        <f t="shared" ca="1" si="51"/>
        <v>138</v>
      </c>
      <c r="CO96" s="51">
        <f t="shared" ca="1" si="51"/>
        <v>1686</v>
      </c>
      <c r="CP96" s="51">
        <f t="shared" ca="1" si="51"/>
        <v>138</v>
      </c>
      <c r="CQ96" s="51">
        <f t="shared" ca="1" si="52"/>
        <v>1862</v>
      </c>
      <c r="CR96" s="51">
        <f t="shared" ca="1" si="52"/>
        <v>1862</v>
      </c>
      <c r="CS96" s="51">
        <f t="shared" ca="1" si="52"/>
        <v>2862</v>
      </c>
      <c r="CT96" s="51">
        <f t="shared" ca="1" si="52"/>
        <v>2862</v>
      </c>
      <c r="CU96" s="51">
        <f t="shared" ca="1" si="52"/>
        <v>-2760</v>
      </c>
      <c r="CV96" s="54">
        <f t="shared" ca="1" si="52"/>
        <v>1862</v>
      </c>
      <c r="CW96" s="25" t="s">
        <v>212</v>
      </c>
      <c r="CX96" s="55">
        <v>7.0000000000000007E-2</v>
      </c>
      <c r="CY96" s="55"/>
      <c r="CZ96" s="26">
        <v>0</v>
      </c>
      <c r="DA96" s="26">
        <v>0</v>
      </c>
      <c r="DB96" s="26">
        <v>0</v>
      </c>
      <c r="DC96" s="26">
        <v>0</v>
      </c>
      <c r="DD96" s="26">
        <v>0</v>
      </c>
      <c r="DE96" s="26">
        <v>0</v>
      </c>
      <c r="DF96" s="26">
        <v>0</v>
      </c>
      <c r="DG96" s="26">
        <v>0</v>
      </c>
      <c r="DH96" s="26">
        <v>0</v>
      </c>
      <c r="DI96" s="26">
        <v>0</v>
      </c>
      <c r="DJ96" s="26">
        <v>0</v>
      </c>
      <c r="DK96" s="26">
        <v>0</v>
      </c>
      <c r="DL96" s="27">
        <f t="shared" si="80"/>
        <v>46205.724652777797</v>
      </c>
      <c r="DM96" s="28">
        <f t="shared" ca="1" si="81"/>
        <v>0</v>
      </c>
      <c r="DN96" s="56">
        <f>_xlfn.XLOOKUP(B96,'[2]1. All Calls'!$R:$R,'[2]1. All Calls'!$A:$A,"",0)</f>
        <v>46130.724652777797</v>
      </c>
      <c r="DO96" s="57" t="str">
        <f ca="1">VLOOKUP(DM96,[1]Validation!$B$20:$C$25,2,0)</f>
        <v>Within 3 months</v>
      </c>
      <c r="DP96" s="58" t="str">
        <f>_xlfn.XLOOKUP(B96,'[1]Active AMCs- Dealer'!E:E,'[1]Active AMCs- Dealer'!L:L,"Not in AMC",0)</f>
        <v>Not in AMC</v>
      </c>
      <c r="DQ96" s="50" t="s">
        <v>238</v>
      </c>
      <c r="DR96" s="29" t="str">
        <f>_xlfn.XLOOKUP(B96,'[2]1. All Calls'!$R:$R,'[2]1. All Calls'!$F:$F,"",0)</f>
        <v>CC-02052419</v>
      </c>
      <c r="DS96" s="29" t="str">
        <f>_xlfn.XLOOKUP(B96,'[2]1. All Calls'!$R:$R,'[2]1. All Calls'!$AB:$AB,"",0)</f>
        <v>We visited site and changed air filter, Oil filter, Separator and oil after than start and check unit running well condition at the present time.</v>
      </c>
      <c r="DT96" s="30">
        <f>_xlfn.XLOOKUP(DR96,'[2]1. All Calls'!$F:$F,'[2]1. All Calls'!$A:$A,"",0)</f>
        <v>46130.724652777797</v>
      </c>
      <c r="DU96" s="31">
        <f>_xlfn.XLOOKUP(DR96,'[2]1. All Calls'!$F:$F,'[2]1. All Calls'!$B:$B,"",0)</f>
        <v>9074</v>
      </c>
      <c r="DV96" s="31">
        <f>_xlfn.XLOOKUP(B96,[1]MDA_Assets!D:D,[1]MDA_Assets!N:N,"",0)</f>
        <v>663</v>
      </c>
      <c r="DW96" s="31">
        <f>_xlfn.XLOOKUP(B96,[1]MDA_Assets!D:D,[1]MDA_Assets!O:O,"",0)</f>
        <v>8411</v>
      </c>
      <c r="DX96" s="32" t="str">
        <f>_xlfn.XLOOKUP(B96,[1]MDA_Assets!D:D,[1]MDA_Assets!Q:Q,"",0)</f>
        <v>XD</v>
      </c>
      <c r="DY96" s="33">
        <f>_xlfn.XLOOKUP(B96,[1]MDA_Assets!D:D,[1]MDA_Assets!R:R,"",0)</f>
        <v>46130</v>
      </c>
      <c r="DZ96" s="33">
        <f>_xlfn.XLOOKUP(B96,[1]MDA_Assets!D:D,[1]MDA_Assets!S:S,"",0)</f>
        <v>46130</v>
      </c>
      <c r="EA96" s="33">
        <f>_xlfn.XLOOKUP(B96,[1]MDA_Assets!D:D,[1]MDA_Assets!T:T,"",0)</f>
        <v>46130</v>
      </c>
      <c r="EB96" s="33">
        <f>_xlfn.XLOOKUP(B96,[1]MDA_Assets!D:D,[1]MDA_Assets!U:U,"",0)</f>
        <v>46130</v>
      </c>
      <c r="EC96" s="33">
        <f>_xlfn.XLOOKUP(B96,[1]MDA_Assets!D:D,[1]MDA_Assets!V:V,"",0)</f>
        <v>46130</v>
      </c>
      <c r="ED96" s="33">
        <f>_xlfn.XLOOKUP(B96,[1]MDA_Assets!D:D,[1]MDA_Assets!W:W,"",0)</f>
        <v>45614</v>
      </c>
      <c r="EE96" s="32" t="str">
        <f>_xlfn.XLOOKUP(B96,[1]MDA_Assets!D:D,[1]MDA_Assets!X:X,"",0)</f>
        <v>Yes</v>
      </c>
      <c r="EF96" s="33">
        <f>_xlfn.XLOOKUP(B96,[1]MDA_Assets!D:D,[1]MDA_Assets!Y:Y,"",0)</f>
        <v>0</v>
      </c>
      <c r="EG96" s="33">
        <f>_xlfn.XLOOKUP(B96,[1]MDA_Assets!D:D,[1]MDA_Assets!Z:Z,"",0)</f>
        <v>0</v>
      </c>
      <c r="EH96" s="33">
        <f>_xlfn.XLOOKUP(B96,[1]MDA_Assets!D:D,[1]MDA_Assets!AA:AA,"",0)</f>
        <v>0</v>
      </c>
      <c r="EI96" s="34">
        <f>_xlfn.XLOOKUP(B96,[1]MDA_Assets!D:D,[1]MDA_Assets!P:P,"",0)</f>
        <v>3</v>
      </c>
      <c r="EJ96" s="35" t="str">
        <f>_xlfn.XLOOKUP(B96,[1]MDA_Assets!D:D,[1]MDA_Assets!AB:AB,"",0)</f>
        <v>2000</v>
      </c>
      <c r="EK96" s="35" t="str">
        <f>_xlfn.XLOOKUP(B96,[1]MDA_Assets!D:D,[1]MDA_Assets!AC:AC,"",0)</f>
        <v>2000</v>
      </c>
      <c r="EL96" s="35" t="str">
        <f>_xlfn.XLOOKUP(B96,[1]MDA_Assets!D:D,[1]MDA_Assets!AD:AD,"",0)</f>
        <v>3000</v>
      </c>
      <c r="EM96" s="35" t="str">
        <f>_xlfn.XLOOKUP(B96,[1]MDA_Assets!D:D,[1]MDA_Assets!AE:AE,"",0)</f>
        <v>3000</v>
      </c>
      <c r="EN96" s="35" t="str">
        <f>_xlfn.XLOOKUP(B96,[1]MDA_Assets!D:D,[1]MDA_Assets!AF:AF,"",0)</f>
        <v>-1074</v>
      </c>
      <c r="EO96" s="35" t="str">
        <f>_xlfn.XLOOKUP(B96,[1]MDA_Assets!D:D,[1]MDA_Assets!AG:AG,"",0)</f>
        <v>2000</v>
      </c>
      <c r="EP96" s="36">
        <f t="shared" si="56"/>
        <v>180</v>
      </c>
      <c r="EQ96" s="36">
        <f t="shared" si="56"/>
        <v>180</v>
      </c>
      <c r="ER96" s="36">
        <f t="shared" si="82"/>
        <v>365</v>
      </c>
      <c r="ES96" s="36">
        <f t="shared" si="83"/>
        <v>365</v>
      </c>
      <c r="ET96" s="36">
        <f t="shared" si="84"/>
        <v>159</v>
      </c>
      <c r="EU96" s="36">
        <f t="shared" si="85"/>
        <v>365</v>
      </c>
      <c r="EV96" s="36" t="str">
        <f t="shared" si="86"/>
        <v/>
      </c>
      <c r="EW96" s="36" t="str">
        <f t="shared" si="58"/>
        <v/>
      </c>
      <c r="EX96" s="36" t="str">
        <f t="shared" si="59"/>
        <v/>
      </c>
      <c r="EY96" s="36">
        <f t="shared" si="94"/>
        <v>5.81</v>
      </c>
      <c r="EZ96" s="36">
        <f t="shared" si="94"/>
        <v>5.81</v>
      </c>
      <c r="FA96" s="36">
        <f t="shared" si="94"/>
        <v>11.78</v>
      </c>
      <c r="FB96" s="36">
        <f t="shared" si="94"/>
        <v>11.78</v>
      </c>
      <c r="FC96" s="36">
        <f t="shared" si="94"/>
        <v>5.13</v>
      </c>
      <c r="FD96" s="36">
        <f t="shared" si="94"/>
        <v>11.78</v>
      </c>
      <c r="FE96" s="36" t="str">
        <f t="shared" si="93"/>
        <v/>
      </c>
      <c r="FF96" s="36" t="str">
        <f t="shared" si="93"/>
        <v/>
      </c>
      <c r="FG96" s="36" t="str">
        <f t="shared" si="93"/>
        <v/>
      </c>
      <c r="FH96" s="37" t="str" cm="1">
        <f t="array" ref="FH96">_xlfn.IFS(EY96="", "No Data", EY96&lt;0, "Negative/Future", EY96=0, "Zero Days", EY96&lt;=3, "&lt; 3 Months", EY96&lt;=6, "3 to 6 Months", EY96&lt;=9, "6 to 9 Months", EY96&lt;=12, "9 to 12 Months", EY96&lt;=15, "12 to 15 Months", EY96&lt;=18, "15 to 18 Months", EY96&lt;=24, "18 to 24 Months", EY96&gt;24, "&gt; 24 Months")</f>
        <v>3 to 6 Months</v>
      </c>
      <c r="FI96" s="37" t="str" cm="1">
        <f t="array" ref="FI96">_xlfn.IFS(EZ96="", "No Data", EZ96&lt;0, "Negative/Future", EZ96=0, "Zero Days", EZ96&lt;=3, "&lt; 3 Months", EZ96&lt;=6, "3 to 6 Months", EZ96&lt;=9, "6 to 9 Months", EZ96&lt;=12, "9 to 12 Months", EZ96&lt;=15, "12 to 15 Months", EZ96&lt;=18, "15 to 18 Months", EZ96&lt;=24, "18 to 24 Months", EZ96&gt;24, "&gt; 24 Months")</f>
        <v>3 to 6 Months</v>
      </c>
      <c r="FJ96" s="37" t="str" cm="1">
        <f t="array" ref="FJ96">_xlfn.IFS(FA96="", "No Data", FA96&lt;0, "Negative/Future", FA96=0, "Zero Days", FA96&lt;=3, "&lt; 3 Months", FA96&lt;=6, "3 to 6 Months", FA96&lt;=9, "6 to 9 Months", FA96&lt;=12, "9 to 12 Months", FA96&lt;=15, "12 to 15 Months", FA96&lt;=18, "15 to 18 Months", FA96&lt;=24, "18 to 24 Months", FA96&gt;24, "&gt; 24 Months")</f>
        <v>9 to 12 Months</v>
      </c>
      <c r="FK96" s="37" t="str" cm="1">
        <f t="array" ref="FK96">_xlfn.IFS(FB96="", "No Data", FB96&lt;0, "Negative/Future", FB96=0, "Zero Days", FB96&lt;=3, "&lt; 3 Months", FB96&lt;=6, "3 to 6 Months", FB96&lt;=9, "6 to 9 Months", FB96&lt;=12, "9 to 12 Months", FB96&lt;=15, "12 to 15 Months", FB96&lt;=18, "15 to 18 Months", FB96&lt;=24, "18 to 24 Months", FB96&gt;24, "&gt; 24 Months")</f>
        <v>9 to 12 Months</v>
      </c>
      <c r="FL96" s="37" t="str" cm="1">
        <f t="array" ref="FL96">_xlfn.IFS(FC96="", "No Data", FC96&lt;0, "Negative/Future", FC96=0, "Zero Days", FC96&lt;=3, "&lt; 3 Months", FC96&lt;=6, "3 to 6 Months", FC96&lt;=9, "6 to 9 Months", FC96&lt;=12, "9 to 12 Months", FC96&lt;=15, "12 to 15 Months", FC96&lt;=18, "15 to 18 Months", FC96&lt;=24, "18 to 24 Months", FC96&gt;24, "&gt; 24 Months")</f>
        <v>3 to 6 Months</v>
      </c>
      <c r="FM96" s="37" t="str" cm="1">
        <f t="array" ref="FM96">_xlfn.IFS(FD96="", "No Data", FD96&lt;0, "Negative/Future", FD96=0, "Zero Days", FD96&lt;=3, "&lt; 3 Months", FD96&lt;=6, "3 to 6 Months", FD96&lt;=9, "6 to 9 Months", FD96&lt;=12, "9 to 12 Months", FD96&lt;=15, "12 to 15 Months", FD96&lt;=18, "15 to 18 Months", FD96&lt;=24, "18 to 24 Months", FD96&gt;24, "&gt; 24 Months")</f>
        <v>9 to 12 Months</v>
      </c>
      <c r="FN96" s="37" t="str" cm="1">
        <f t="array" ref="FN96">_xlfn.IFS(FE96="", "No Data", FE96&lt;0, "Negative/Future", FE96=0, "Zero Days", FE96&lt;=3, "&lt; 3 Months", FE96&lt;=6, "3 to 6 Months", FE96&lt;=9, "6 to 9 Months", FE96&lt;=12, "9 to 12 Months", FE96&lt;=15, "12 to 15 Months", FE96&lt;=18, "15 to 18 Months", FE96&lt;=24, "18 to 24 Months", FE96&gt;24, "&gt; 24 Months")</f>
        <v>No Data</v>
      </c>
      <c r="FO96" s="37" t="str" cm="1">
        <f t="array" ref="FO96">_xlfn.IFS(FG96="", "No Data", FG96&lt;0, "Negative/Future", FG96=0, "Zero Days", FG96&lt;=3, "&lt; 3 Months", FG96&lt;=6, "3 to 6 Months", FG96&lt;=9, "6 to 9 Months", FG96&lt;=12, "9 to 12 Months", FG96&lt;=15, "12 to 15 Months", FG96&lt;=18, "15 to 18 Months", FG96&lt;=24, "18 to 24 Months", FG96&gt;24, "&gt; 24 Months")</f>
        <v>No Data</v>
      </c>
      <c r="FP96" s="37" t="str" cm="1">
        <f t="array" ref="FP96">_xlfn.IFS(FF96="", "No Data", FF96&lt;0, "Negative/Future", FF96=0, "Zero Days", FF96&lt;=3, "&lt; 3 Months", FF96&lt;=6, "3 to 6 Months", FF96&lt;=9, "6 to 9 Months", FF96&lt;=12, "9 to 12 Months", FF96&lt;=15, "12 to 15 Months", FF96&lt;=18, "15 to 18 Months", FF96&lt;=24, "18 to 24 Months", FF96&gt;24, "&gt; 24 Months")</f>
        <v>No Data</v>
      </c>
      <c r="FQ96" s="29" t="s">
        <v>684</v>
      </c>
      <c r="FR96" s="29">
        <v>7068236282</v>
      </c>
      <c r="FS96" s="38" t="str">
        <f>VLOOKUP(_xlfn.XLOOKUP(B96,[1]MDA_Assets!D:D,[1]MDA_Assets!I:I,"",0),[1]Validation!$B$1:$C$8,2,0)</f>
        <v>B</v>
      </c>
      <c r="FT96" s="38" t="s">
        <v>202</v>
      </c>
      <c r="FU96" s="31" t="str">
        <f>_xlfn.XLOOKUP(B96,[1]MDA_Assets!D:D,[1]MDA_Assets!X:X,"",0)</f>
        <v>Yes</v>
      </c>
      <c r="FV96" s="39">
        <v>1</v>
      </c>
      <c r="FW96" s="39">
        <v>0</v>
      </c>
      <c r="FX96" s="39">
        <v>0</v>
      </c>
      <c r="FY96" s="39">
        <v>8</v>
      </c>
      <c r="FZ96" s="40">
        <f t="shared" si="53"/>
        <v>46310</v>
      </c>
      <c r="GA96" s="40">
        <f t="shared" si="53"/>
        <v>46310</v>
      </c>
      <c r="GB96" s="40">
        <f t="shared" si="60"/>
        <v>46495</v>
      </c>
      <c r="GC96" s="40">
        <f t="shared" si="61"/>
        <v>46495</v>
      </c>
      <c r="GD96" s="40">
        <f t="shared" si="62"/>
        <v>46289</v>
      </c>
      <c r="GE96" s="40">
        <f t="shared" si="63"/>
        <v>45979</v>
      </c>
      <c r="GF96" s="40" t="str">
        <f t="shared" si="57"/>
        <v/>
      </c>
      <c r="GG96" s="40" t="str">
        <f t="shared" si="57"/>
        <v/>
      </c>
      <c r="GH96" s="40" t="str">
        <f t="shared" si="57"/>
        <v/>
      </c>
      <c r="GI96" s="39">
        <f t="shared" si="87"/>
        <v>1</v>
      </c>
      <c r="GJ96" s="39">
        <f t="shared" si="88"/>
        <v>0</v>
      </c>
      <c r="GK96" s="39">
        <f t="shared" si="89"/>
        <v>0</v>
      </c>
      <c r="GL96" s="39">
        <f t="shared" si="90"/>
        <v>5</v>
      </c>
    </row>
    <row r="97" spans="1:194" x14ac:dyDescent="0.25">
      <c r="A97" s="19">
        <v>102</v>
      </c>
      <c r="B97" s="43" t="s">
        <v>685</v>
      </c>
      <c r="C97" s="43" t="s">
        <v>186</v>
      </c>
      <c r="D97" s="43" t="s">
        <v>187</v>
      </c>
      <c r="E97" s="43" t="s">
        <v>2164</v>
      </c>
      <c r="F97" s="43" t="s">
        <v>493</v>
      </c>
      <c r="G97" s="43" t="s">
        <v>190</v>
      </c>
      <c r="H97" s="43" t="s">
        <v>494</v>
      </c>
      <c r="I97" s="43" t="s">
        <v>192</v>
      </c>
      <c r="J97" s="44">
        <f t="shared" si="64"/>
        <v>46170.770833333336</v>
      </c>
      <c r="K97" s="44">
        <v>45806.770833333336</v>
      </c>
      <c r="L97" s="44">
        <v>45547</v>
      </c>
      <c r="M97" s="43" t="s">
        <v>2781</v>
      </c>
      <c r="N97" s="43" t="s">
        <v>2782</v>
      </c>
      <c r="O97" s="44">
        <v>46106.377615740741</v>
      </c>
      <c r="P97" s="43">
        <v>6436</v>
      </c>
      <c r="Q97" s="43">
        <v>3918</v>
      </c>
      <c r="R97" s="43">
        <v>2518</v>
      </c>
      <c r="S97" s="43" t="s">
        <v>194</v>
      </c>
      <c r="T97" s="44">
        <v>46105.770833333336</v>
      </c>
      <c r="U97" s="44">
        <v>45973.770833333336</v>
      </c>
      <c r="V97" s="44">
        <v>45973.770833333336</v>
      </c>
      <c r="W97" s="43"/>
      <c r="X97" s="44">
        <v>45973.770833333336</v>
      </c>
      <c r="Y97" s="43"/>
      <c r="Z97" s="43"/>
      <c r="AA97" s="43"/>
      <c r="AB97" s="43"/>
      <c r="AC97" s="43"/>
      <c r="AD97" s="43"/>
      <c r="AE97" s="43">
        <v>10</v>
      </c>
      <c r="AF97" s="43" t="s">
        <v>518</v>
      </c>
      <c r="AG97" s="43" t="s">
        <v>518</v>
      </c>
      <c r="AH97" s="43" t="s">
        <v>287</v>
      </c>
      <c r="AI97" s="43" t="s">
        <v>686</v>
      </c>
      <c r="AJ97" s="43" t="s">
        <v>687</v>
      </c>
      <c r="AK97" s="43" t="s">
        <v>688</v>
      </c>
      <c r="AL97" s="47">
        <v>46299</v>
      </c>
      <c r="AM97" s="45">
        <v>46153</v>
      </c>
      <c r="AN97" s="47">
        <v>46706</v>
      </c>
      <c r="AO97" s="47">
        <v>46244</v>
      </c>
      <c r="AP97" s="47">
        <v>46374</v>
      </c>
      <c r="AQ97" s="47">
        <v>46338</v>
      </c>
      <c r="AR97" s="48"/>
      <c r="AS97" s="48"/>
      <c r="AT97" s="48"/>
      <c r="AU97" s="43">
        <v>0</v>
      </c>
      <c r="AV97" s="43">
        <v>1</v>
      </c>
      <c r="AW97" s="43">
        <v>0</v>
      </c>
      <c r="AX97" s="51" t="s">
        <v>421</v>
      </c>
      <c r="AY97" s="51" t="s">
        <v>237</v>
      </c>
      <c r="AZ97" s="51" t="s">
        <v>198</v>
      </c>
      <c r="BA97" s="20">
        <f t="shared" ca="1" si="92"/>
        <v>0</v>
      </c>
      <c r="BB97" s="20">
        <f t="shared" ca="1" si="92"/>
        <v>1</v>
      </c>
      <c r="BC97" s="20">
        <f t="shared" ca="1" si="92"/>
        <v>0</v>
      </c>
      <c r="BD97" s="20">
        <f t="shared" ca="1" si="92"/>
        <v>0</v>
      </c>
      <c r="BE97" s="20">
        <f t="shared" ca="1" si="92"/>
        <v>0</v>
      </c>
      <c r="BF97" s="20">
        <f t="shared" ca="1" si="92"/>
        <v>0</v>
      </c>
      <c r="BG97" s="21" t="str">
        <f t="shared" ca="1" si="91"/>
        <v/>
      </c>
      <c r="BH97" s="21" t="str">
        <f t="shared" ca="1" si="91"/>
        <v/>
      </c>
      <c r="BI97" s="21" t="str">
        <f t="shared" ca="1" si="91"/>
        <v/>
      </c>
      <c r="BJ97" s="22">
        <f t="shared" ca="1" si="65"/>
        <v>1</v>
      </c>
      <c r="BK97" s="21">
        <f t="shared" si="66"/>
        <v>10</v>
      </c>
      <c r="BL97" s="22">
        <f t="shared" ca="1" si="67"/>
        <v>7132</v>
      </c>
      <c r="BM97" s="22">
        <f t="shared" ca="1" si="68"/>
        <v>4351</v>
      </c>
      <c r="BN97" s="23">
        <f t="shared" ca="1" si="69"/>
        <v>2781</v>
      </c>
      <c r="BO97" s="24">
        <f t="shared" ca="1" si="70"/>
        <v>696</v>
      </c>
      <c r="BP97" s="51" t="str">
        <f>_xlfn.XLOOKUP(E97,[1]Validation!E:E,[1]Validation!F:F,"")</f>
        <v>EG75</v>
      </c>
      <c r="BQ97" s="51" t="str">
        <f>_xlfn.XLOOKUP(BP97,[1]Validation!F:F,[1]Validation!G:G,"")</f>
        <v>EG55 to EG75</v>
      </c>
      <c r="BR97" s="52" t="str">
        <f>VLOOKUP(G97,[1]Validation!$B$1:$C$9,2,0)</f>
        <v>B</v>
      </c>
      <c r="BS97" s="51">
        <f t="shared" ca="1" si="71"/>
        <v>12</v>
      </c>
      <c r="BT97" s="53">
        <f>_xlfn.XLOOKUP(B97,'[2]1. All Calls'!$R:$R,'[2]1. All Calls'!$A:$A,"",0)</f>
        <v>46106.5879166667</v>
      </c>
      <c r="BU97" s="51" t="str">
        <f>_xlfn.XLOOKUP(B97,'[2]1. All Calls'!$R:$R,'[2]1. All Calls'!$F:$F,"",0)</f>
        <v>CC-02023319</v>
      </c>
      <c r="BV97" s="51" t="str">
        <f>_xlfn.XLOOKUP(B97,'[2]1. All Calls'!$R:$R,'[2]1. All Calls'!$J:$J,"",0)</f>
        <v>Schedule Service</v>
      </c>
      <c r="BW97" s="53">
        <f>_xlfn.XLOOKUP(B97,'[2]Sch Calls'!$R:$R,'[2]Sch Calls'!$A:$A,"",0)</f>
        <v>46106.5879166667</v>
      </c>
      <c r="BX97" s="51">
        <f>_xlfn.XLOOKUP(B97,'[2]Sch Calls'!$R:$R,'[2]Sch Calls'!$B:$B,"",0)</f>
        <v>6436</v>
      </c>
      <c r="BY97" s="51" t="str">
        <f t="shared" si="54"/>
        <v>12-May-26</v>
      </c>
      <c r="BZ97" s="51" t="str">
        <f t="shared" si="54"/>
        <v>12-May-26</v>
      </c>
      <c r="CA97" s="51" t="str">
        <f t="shared" si="72"/>
        <v>25-Dec-26</v>
      </c>
      <c r="CB97" s="51" t="str">
        <f t="shared" si="73"/>
        <v/>
      </c>
      <c r="CC97" s="51" t="str">
        <f t="shared" si="74"/>
        <v/>
      </c>
      <c r="CD97" s="51" t="str">
        <f t="shared" si="75"/>
        <v>13-Nov-26</v>
      </c>
      <c r="CE97" s="51">
        <f t="shared" ca="1" si="55"/>
        <v>202</v>
      </c>
      <c r="CF97" s="51">
        <f t="shared" ca="1" si="55"/>
        <v>202</v>
      </c>
      <c r="CG97" s="51">
        <f t="shared" ca="1" si="76"/>
        <v>70</v>
      </c>
      <c r="CH97" s="51" t="str">
        <f t="shared" ca="1" si="77"/>
        <v/>
      </c>
      <c r="CI97" s="51" t="str">
        <f t="shared" ca="1" si="78"/>
        <v/>
      </c>
      <c r="CJ97" s="51">
        <f t="shared" ca="1" si="79"/>
        <v>202</v>
      </c>
      <c r="CK97" s="51">
        <f t="shared" ca="1" si="51"/>
        <v>2020</v>
      </c>
      <c r="CL97" s="51">
        <f t="shared" ca="1" si="51"/>
        <v>2020</v>
      </c>
      <c r="CM97" s="51">
        <f t="shared" ca="1" si="51"/>
        <v>700</v>
      </c>
      <c r="CN97" s="51" t="str">
        <f t="shared" ca="1" si="51"/>
        <v/>
      </c>
      <c r="CO97" s="51" t="str">
        <f t="shared" ca="1" si="51"/>
        <v/>
      </c>
      <c r="CP97" s="51">
        <f t="shared" ca="1" si="51"/>
        <v>2020</v>
      </c>
      <c r="CQ97" s="51">
        <f t="shared" ca="1" si="52"/>
        <v>-84</v>
      </c>
      <c r="CR97" s="51">
        <f t="shared" ca="1" si="52"/>
        <v>-84</v>
      </c>
      <c r="CS97" s="51">
        <f t="shared" ca="1" si="52"/>
        <v>5300</v>
      </c>
      <c r="CT97" s="51" t="str">
        <f t="shared" ca="1" si="52"/>
        <v/>
      </c>
      <c r="CU97" s="51" t="str">
        <f t="shared" ca="1" si="52"/>
        <v/>
      </c>
      <c r="CV97" s="54">
        <f t="shared" ca="1" si="52"/>
        <v>916</v>
      </c>
      <c r="CW97" s="25" t="s">
        <v>212</v>
      </c>
      <c r="CX97" s="55">
        <v>0.61</v>
      </c>
      <c r="CY97" s="55"/>
      <c r="CZ97" s="26">
        <v>0</v>
      </c>
      <c r="DA97" s="26">
        <v>0</v>
      </c>
      <c r="DB97" s="26">
        <v>0</v>
      </c>
      <c r="DC97" s="26">
        <v>0</v>
      </c>
      <c r="DD97" s="26">
        <v>0</v>
      </c>
      <c r="DE97" s="26">
        <v>0</v>
      </c>
      <c r="DF97" s="26">
        <v>0</v>
      </c>
      <c r="DG97" s="26">
        <v>0</v>
      </c>
      <c r="DH97" s="26">
        <v>0</v>
      </c>
      <c r="DI97" s="26">
        <v>0</v>
      </c>
      <c r="DJ97" s="26">
        <v>0</v>
      </c>
      <c r="DK97" s="26">
        <v>0</v>
      </c>
      <c r="DL97" s="27">
        <f t="shared" si="80"/>
        <v>46181.5879166667</v>
      </c>
      <c r="DM97" s="28">
        <f t="shared" ca="1" si="81"/>
        <v>0</v>
      </c>
      <c r="DN97" s="56">
        <f>_xlfn.XLOOKUP(B97,'[2]1. All Calls'!$R:$R,'[2]1. All Calls'!$A:$A,"",0)</f>
        <v>46106.5879166667</v>
      </c>
      <c r="DO97" s="57" t="str">
        <f ca="1">VLOOKUP(DM97,[1]Validation!$B$20:$C$25,2,0)</f>
        <v>Within 3 months</v>
      </c>
      <c r="DP97" s="58" t="str">
        <f>_xlfn.XLOOKUP(B97,'[1]Active AMCs- Dealer'!E:E,'[1]Active AMCs- Dealer'!L:L,"Not in AMC",0)</f>
        <v>Not in AMC</v>
      </c>
      <c r="DQ97" s="50" t="s">
        <v>238</v>
      </c>
      <c r="DR97" s="29" t="str">
        <f>_xlfn.XLOOKUP(B97,'[2]1. All Calls'!$R:$R,'[2]1. All Calls'!$F:$F,"",0)</f>
        <v>CC-02023319</v>
      </c>
      <c r="DS97" s="29" t="str">
        <f>_xlfn.XLOOKUP(B97,'[2]1. All Calls'!$R:$R,'[2]1. All Calls'!$AB:$AB,"",0)</f>
        <v>Today We attend the customer site for complain shedule service so we change part during service:- air filter, oil filter, oil and separator then start machine running good condition</v>
      </c>
      <c r="DT97" s="30">
        <f>_xlfn.XLOOKUP(DR97,'[2]1. All Calls'!$F:$F,'[2]1. All Calls'!$A:$A,"",0)</f>
        <v>46106.5879166667</v>
      </c>
      <c r="DU97" s="31">
        <f>_xlfn.XLOOKUP(DR97,'[2]1. All Calls'!$F:$F,'[2]1. All Calls'!$B:$B,"",0)</f>
        <v>6436</v>
      </c>
      <c r="DV97" s="31">
        <f>_xlfn.XLOOKUP(B97,[1]MDA_Assets!D:D,[1]MDA_Assets!N:N,"",0)</f>
        <v>3918</v>
      </c>
      <c r="DW97" s="31">
        <f>_xlfn.XLOOKUP(B97,[1]MDA_Assets!D:D,[1]MDA_Assets!O:O,"",0)</f>
        <v>2518</v>
      </c>
      <c r="DX97" s="32" t="str">
        <f>_xlfn.XLOOKUP(B97,[1]MDA_Assets!D:D,[1]MDA_Assets!Q:Q,"",0)</f>
        <v>Synthetic</v>
      </c>
      <c r="DY97" s="33">
        <f>_xlfn.XLOOKUP(B97,[1]MDA_Assets!D:D,[1]MDA_Assets!R:R,"",0)</f>
        <v>46106</v>
      </c>
      <c r="DZ97" s="33">
        <f>_xlfn.XLOOKUP(B97,[1]MDA_Assets!D:D,[1]MDA_Assets!S:S,"",0)</f>
        <v>45974</v>
      </c>
      <c r="EA97" s="33">
        <f>_xlfn.XLOOKUP(B97,[1]MDA_Assets!D:D,[1]MDA_Assets!T:T,"",0)</f>
        <v>45974</v>
      </c>
      <c r="EB97" s="33">
        <f>_xlfn.XLOOKUP(B97,[1]MDA_Assets!D:D,[1]MDA_Assets!U:U,"",0)</f>
        <v>0</v>
      </c>
      <c r="EC97" s="33">
        <f>_xlfn.XLOOKUP(B97,[1]MDA_Assets!D:D,[1]MDA_Assets!V:V,"",0)</f>
        <v>45974</v>
      </c>
      <c r="ED97" s="33">
        <f>_xlfn.XLOOKUP(B97,[1]MDA_Assets!D:D,[1]MDA_Assets!W:W,"",0)</f>
        <v>0</v>
      </c>
      <c r="EE97" s="32">
        <f>_xlfn.XLOOKUP(B97,[1]MDA_Assets!D:D,[1]MDA_Assets!X:X,"",0)</f>
        <v>0</v>
      </c>
      <c r="EF97" s="33">
        <f>_xlfn.XLOOKUP(B97,[1]MDA_Assets!D:D,[1]MDA_Assets!Y:Y,"",0)</f>
        <v>0</v>
      </c>
      <c r="EG97" s="33">
        <f>_xlfn.XLOOKUP(B97,[1]MDA_Assets!D:D,[1]MDA_Assets!Z:Z,"",0)</f>
        <v>0</v>
      </c>
      <c r="EH97" s="33">
        <f>_xlfn.XLOOKUP(B97,[1]MDA_Assets!D:D,[1]MDA_Assets!AA:AA,"",0)</f>
        <v>0</v>
      </c>
      <c r="EI97" s="34">
        <f>_xlfn.XLOOKUP(B97,[1]MDA_Assets!D:D,[1]MDA_Assets!P:P,"",0)</f>
        <v>10</v>
      </c>
      <c r="EJ97" s="35" t="str">
        <f>_xlfn.XLOOKUP(B97,[1]MDA_Assets!D:D,[1]MDA_Assets!AB:AB,"",0)</f>
        <v>1936</v>
      </c>
      <c r="EK97" s="35" t="str">
        <f>_xlfn.XLOOKUP(B97,[1]MDA_Assets!D:D,[1]MDA_Assets!AC:AC,"",0)</f>
        <v>1936</v>
      </c>
      <c r="EL97" s="35" t="str">
        <f>_xlfn.XLOOKUP(B97,[1]MDA_Assets!D:D,[1]MDA_Assets!AD:AD,"",0)</f>
        <v>6000</v>
      </c>
      <c r="EM97" s="35" t="str">
        <f>_xlfn.XLOOKUP(B97,[1]MDA_Assets!D:D,[1]MDA_Assets!AE:AE,"",0)</f>
        <v>1380</v>
      </c>
      <c r="EN97" s="35" t="str">
        <f>_xlfn.XLOOKUP(B97,[1]MDA_Assets!D:D,[1]MDA_Assets!AF:AF,"",0)</f>
        <v>3380</v>
      </c>
      <c r="EO97" s="35" t="str">
        <f>_xlfn.XLOOKUP(B97,[1]MDA_Assets!D:D,[1]MDA_Assets!AG:AG,"",0)</f>
        <v>2936</v>
      </c>
      <c r="EP97" s="36">
        <f t="shared" si="56"/>
        <v>326</v>
      </c>
      <c r="EQ97" s="36">
        <f t="shared" si="56"/>
        <v>180</v>
      </c>
      <c r="ER97" s="36">
        <f t="shared" si="82"/>
        <v>601</v>
      </c>
      <c r="ES97" s="36">
        <f t="shared" si="83"/>
        <v>46244</v>
      </c>
      <c r="ET97" s="36">
        <f t="shared" si="84"/>
        <v>46374</v>
      </c>
      <c r="EU97" s="36">
        <f t="shared" si="85"/>
        <v>365</v>
      </c>
      <c r="EV97" s="36" t="str">
        <f t="shared" si="86"/>
        <v/>
      </c>
      <c r="EW97" s="36" t="str">
        <f t="shared" si="58"/>
        <v/>
      </c>
      <c r="EX97" s="36" t="str">
        <f t="shared" si="59"/>
        <v/>
      </c>
      <c r="EY97" s="36">
        <f t="shared" si="94"/>
        <v>10.52</v>
      </c>
      <c r="EZ97" s="36">
        <f t="shared" si="94"/>
        <v>5.81</v>
      </c>
      <c r="FA97" s="36">
        <f t="shared" si="94"/>
        <v>19.39</v>
      </c>
      <c r="FB97" s="36">
        <f t="shared" si="94"/>
        <v>1491.75</v>
      </c>
      <c r="FC97" s="36">
        <f t="shared" si="94"/>
        <v>1495.94</v>
      </c>
      <c r="FD97" s="36">
        <f t="shared" si="94"/>
        <v>11.78</v>
      </c>
      <c r="FE97" s="36" t="str">
        <f t="shared" si="93"/>
        <v/>
      </c>
      <c r="FF97" s="36" t="str">
        <f t="shared" si="93"/>
        <v/>
      </c>
      <c r="FG97" s="36" t="str">
        <f t="shared" si="93"/>
        <v/>
      </c>
      <c r="FH97" s="37" t="str" cm="1">
        <f t="array" ref="FH97">_xlfn.IFS(EY97="", "No Data", EY97&lt;0, "Negative/Future", EY97=0, "Zero Days", EY97&lt;=3, "&lt; 3 Months", EY97&lt;=6, "3 to 6 Months", EY97&lt;=9, "6 to 9 Months", EY97&lt;=12, "9 to 12 Months", EY97&lt;=15, "12 to 15 Months", EY97&lt;=18, "15 to 18 Months", EY97&lt;=24, "18 to 24 Months", EY97&gt;24, "&gt; 24 Months")</f>
        <v>9 to 12 Months</v>
      </c>
      <c r="FI97" s="37" t="str" cm="1">
        <f t="array" ref="FI97">_xlfn.IFS(EZ97="", "No Data", EZ97&lt;0, "Negative/Future", EZ97=0, "Zero Days", EZ97&lt;=3, "&lt; 3 Months", EZ97&lt;=6, "3 to 6 Months", EZ97&lt;=9, "6 to 9 Months", EZ97&lt;=12, "9 to 12 Months", EZ97&lt;=15, "12 to 15 Months", EZ97&lt;=18, "15 to 18 Months", EZ97&lt;=24, "18 to 24 Months", EZ97&gt;24, "&gt; 24 Months")</f>
        <v>3 to 6 Months</v>
      </c>
      <c r="FJ97" s="37" t="str" cm="1">
        <f t="array" ref="FJ97">_xlfn.IFS(FA97="", "No Data", FA97&lt;0, "Negative/Future", FA97=0, "Zero Days", FA97&lt;=3, "&lt; 3 Months", FA97&lt;=6, "3 to 6 Months", FA97&lt;=9, "6 to 9 Months", FA97&lt;=12, "9 to 12 Months", FA97&lt;=15, "12 to 15 Months", FA97&lt;=18, "15 to 18 Months", FA97&lt;=24, "18 to 24 Months", FA97&gt;24, "&gt; 24 Months")</f>
        <v>18 to 24 Months</v>
      </c>
      <c r="FK97" s="37" t="str" cm="1">
        <f t="array" ref="FK97">_xlfn.IFS(FB97="", "No Data", FB97&lt;0, "Negative/Future", FB97=0, "Zero Days", FB97&lt;=3, "&lt; 3 Months", FB97&lt;=6, "3 to 6 Months", FB97&lt;=9, "6 to 9 Months", FB97&lt;=12, "9 to 12 Months", FB97&lt;=15, "12 to 15 Months", FB97&lt;=18, "15 to 18 Months", FB97&lt;=24, "18 to 24 Months", FB97&gt;24, "&gt; 24 Months")</f>
        <v>&gt; 24 Months</v>
      </c>
      <c r="FL97" s="37" t="str" cm="1">
        <f t="array" ref="FL97">_xlfn.IFS(FC97="", "No Data", FC97&lt;0, "Negative/Future", FC97=0, "Zero Days", FC97&lt;=3, "&lt; 3 Months", FC97&lt;=6, "3 to 6 Months", FC97&lt;=9, "6 to 9 Months", FC97&lt;=12, "9 to 12 Months", FC97&lt;=15, "12 to 15 Months", FC97&lt;=18, "15 to 18 Months", FC97&lt;=24, "18 to 24 Months", FC97&gt;24, "&gt; 24 Months")</f>
        <v>&gt; 24 Months</v>
      </c>
      <c r="FM97" s="37" t="str" cm="1">
        <f t="array" ref="FM97">_xlfn.IFS(FD97="", "No Data", FD97&lt;0, "Negative/Future", FD97=0, "Zero Days", FD97&lt;=3, "&lt; 3 Months", FD97&lt;=6, "3 to 6 Months", FD97&lt;=9, "6 to 9 Months", FD97&lt;=12, "9 to 12 Months", FD97&lt;=15, "12 to 15 Months", FD97&lt;=18, "15 to 18 Months", FD97&lt;=24, "18 to 24 Months", FD97&gt;24, "&gt; 24 Months")</f>
        <v>9 to 12 Months</v>
      </c>
      <c r="FN97" s="37" t="str" cm="1">
        <f t="array" ref="FN97">_xlfn.IFS(FE97="", "No Data", FE97&lt;0, "Negative/Future", FE97=0, "Zero Days", FE97&lt;=3, "&lt; 3 Months", FE97&lt;=6, "3 to 6 Months", FE97&lt;=9, "6 to 9 Months", FE97&lt;=12, "9 to 12 Months", FE97&lt;=15, "12 to 15 Months", FE97&lt;=18, "15 to 18 Months", FE97&lt;=24, "18 to 24 Months", FE97&gt;24, "&gt; 24 Months")</f>
        <v>No Data</v>
      </c>
      <c r="FO97" s="37" t="str" cm="1">
        <f t="array" ref="FO97">_xlfn.IFS(FG97="", "No Data", FG97&lt;0, "Negative/Future", FG97=0, "Zero Days", FG97&lt;=3, "&lt; 3 Months", FG97&lt;=6, "3 to 6 Months", FG97&lt;=9, "6 to 9 Months", FG97&lt;=12, "9 to 12 Months", FG97&lt;=15, "12 to 15 Months", FG97&lt;=18, "15 to 18 Months", FG97&lt;=24, "18 to 24 Months", FG97&gt;24, "&gt; 24 Months")</f>
        <v>No Data</v>
      </c>
      <c r="FP97" s="37" t="str" cm="1">
        <f t="array" ref="FP97">_xlfn.IFS(FF97="", "No Data", FF97&lt;0, "Negative/Future", FF97=0, "Zero Days", FF97&lt;=3, "&lt; 3 Months", FF97&lt;=6, "3 to 6 Months", FF97&lt;=9, "6 to 9 Months", FF97&lt;=12, "9 to 12 Months", FF97&lt;=15, "12 to 15 Months", FF97&lt;=18, "15 to 18 Months", FF97&lt;=24, "18 to 24 Months", FF97&gt;24, "&gt; 24 Months")</f>
        <v>No Data</v>
      </c>
      <c r="FQ97" s="29" t="s">
        <v>689</v>
      </c>
      <c r="FR97" s="29">
        <v>7654107064</v>
      </c>
      <c r="FS97" s="38" t="str">
        <f>VLOOKUP(_xlfn.XLOOKUP(B97,[1]MDA_Assets!D:D,[1]MDA_Assets!I:I,"",0),[1]Validation!$B$1:$C$8,2,0)</f>
        <v>B</v>
      </c>
      <c r="FT97" s="38" t="s">
        <v>202</v>
      </c>
      <c r="FU97" s="31">
        <f>_xlfn.XLOOKUP(B97,[1]MDA_Assets!D:D,[1]MDA_Assets!X:X,"",0)</f>
        <v>0</v>
      </c>
      <c r="FV97" s="39">
        <v>0</v>
      </c>
      <c r="FW97" s="39">
        <v>1</v>
      </c>
      <c r="FX97" s="39">
        <v>0</v>
      </c>
      <c r="FY97" s="39">
        <v>8</v>
      </c>
      <c r="FZ97" s="40">
        <f t="shared" si="53"/>
        <v>46300</v>
      </c>
      <c r="GA97" s="40">
        <f t="shared" si="53"/>
        <v>46154</v>
      </c>
      <c r="GB97" s="40">
        <f t="shared" si="60"/>
        <v>46707</v>
      </c>
      <c r="GC97" s="40">
        <f t="shared" si="61"/>
        <v>46244</v>
      </c>
      <c r="GD97" s="40">
        <f t="shared" si="62"/>
        <v>92348</v>
      </c>
      <c r="GE97" s="40">
        <f t="shared" si="63"/>
        <v>365</v>
      </c>
      <c r="GF97" s="40" t="str">
        <f t="shared" si="57"/>
        <v/>
      </c>
      <c r="GG97" s="40" t="str">
        <f t="shared" si="57"/>
        <v/>
      </c>
      <c r="GH97" s="40" t="str">
        <f t="shared" si="57"/>
        <v/>
      </c>
      <c r="GI97" s="39">
        <f t="shared" si="87"/>
        <v>0</v>
      </c>
      <c r="GJ97" s="39">
        <f t="shared" si="88"/>
        <v>0</v>
      </c>
      <c r="GK97" s="39">
        <f t="shared" si="89"/>
        <v>0</v>
      </c>
      <c r="GL97" s="39">
        <f t="shared" si="90"/>
        <v>5</v>
      </c>
    </row>
    <row r="98" spans="1:194" x14ac:dyDescent="0.25">
      <c r="A98" s="19">
        <v>103</v>
      </c>
      <c r="B98" s="43" t="s">
        <v>690</v>
      </c>
      <c r="C98" s="43" t="s">
        <v>186</v>
      </c>
      <c r="D98" s="43" t="s">
        <v>187</v>
      </c>
      <c r="E98" s="43" t="s">
        <v>691</v>
      </c>
      <c r="F98" s="43" t="s">
        <v>642</v>
      </c>
      <c r="G98" s="43" t="s">
        <v>243</v>
      </c>
      <c r="H98" s="43" t="s">
        <v>474</v>
      </c>
      <c r="I98" s="43" t="s">
        <v>192</v>
      </c>
      <c r="J98" s="44">
        <f t="shared" si="64"/>
        <v>44827.770833333336</v>
      </c>
      <c r="K98" s="44">
        <v>44463.770833333336</v>
      </c>
      <c r="L98" s="44">
        <v>44382</v>
      </c>
      <c r="M98" s="43" t="s">
        <v>2783</v>
      </c>
      <c r="N98" s="43" t="s">
        <v>563</v>
      </c>
      <c r="O98" s="44">
        <v>46128.26939814815</v>
      </c>
      <c r="P98" s="43">
        <v>20196</v>
      </c>
      <c r="Q98" s="43">
        <v>20196</v>
      </c>
      <c r="R98" s="43"/>
      <c r="S98" s="43" t="s">
        <v>194</v>
      </c>
      <c r="T98" s="44">
        <v>45714.770833333336</v>
      </c>
      <c r="U98" s="44">
        <v>46001.770833333336</v>
      </c>
      <c r="V98" s="44">
        <v>46001.770833333336</v>
      </c>
      <c r="W98" s="44">
        <v>45711.770833333336</v>
      </c>
      <c r="X98" s="44">
        <v>45809.770833333336</v>
      </c>
      <c r="Y98" s="44">
        <v>45809.770833333336</v>
      </c>
      <c r="Z98" s="43" t="s">
        <v>195</v>
      </c>
      <c r="AA98" s="43"/>
      <c r="AB98" s="43"/>
      <c r="AC98" s="43"/>
      <c r="AD98" s="43"/>
      <c r="AE98" s="43">
        <v>4</v>
      </c>
      <c r="AF98" s="43" t="s">
        <v>2784</v>
      </c>
      <c r="AG98" s="43" t="s">
        <v>2784</v>
      </c>
      <c r="AH98" s="43" t="s">
        <v>1327</v>
      </c>
      <c r="AI98" s="43" t="s">
        <v>2784</v>
      </c>
      <c r="AJ98" s="43" t="s">
        <v>2785</v>
      </c>
      <c r="AK98" s="43" t="s">
        <v>1107</v>
      </c>
      <c r="AL98" s="47">
        <v>46366</v>
      </c>
      <c r="AM98" s="49">
        <v>46181</v>
      </c>
      <c r="AN98" s="47">
        <v>46444</v>
      </c>
      <c r="AO98" s="47">
        <v>46441</v>
      </c>
      <c r="AP98" s="47">
        <v>46539</v>
      </c>
      <c r="AQ98" s="49">
        <v>46174</v>
      </c>
      <c r="AR98" s="48"/>
      <c r="AS98" s="48"/>
      <c r="AT98" s="48"/>
      <c r="AU98" s="43">
        <v>0</v>
      </c>
      <c r="AV98" s="43">
        <v>0</v>
      </c>
      <c r="AW98" s="43">
        <v>1</v>
      </c>
      <c r="AX98" s="51" t="s">
        <v>210</v>
      </c>
      <c r="AY98" s="51" t="s">
        <v>211</v>
      </c>
      <c r="AZ98" s="51" t="s">
        <v>198</v>
      </c>
      <c r="BA98" s="20">
        <f t="shared" ca="1" si="92"/>
        <v>0</v>
      </c>
      <c r="BB98" s="20">
        <f t="shared" ca="1" si="92"/>
        <v>1</v>
      </c>
      <c r="BC98" s="20">
        <f t="shared" ca="1" si="92"/>
        <v>0</v>
      </c>
      <c r="BD98" s="20">
        <f t="shared" ca="1" si="92"/>
        <v>0</v>
      </c>
      <c r="BE98" s="20">
        <f t="shared" ca="1" si="92"/>
        <v>0</v>
      </c>
      <c r="BF98" s="20">
        <f t="shared" ca="1" si="92"/>
        <v>1</v>
      </c>
      <c r="BG98" s="21" t="str">
        <f t="shared" ca="1" si="91"/>
        <v/>
      </c>
      <c r="BH98" s="21" t="str">
        <f t="shared" ca="1" si="91"/>
        <v/>
      </c>
      <c r="BI98" s="21" t="str">
        <f t="shared" ca="1" si="91"/>
        <v/>
      </c>
      <c r="BJ98" s="22">
        <f t="shared" ca="1" si="65"/>
        <v>2</v>
      </c>
      <c r="BK98" s="21">
        <f t="shared" si="66"/>
        <v>4</v>
      </c>
      <c r="BL98" s="22">
        <f t="shared" ca="1" si="67"/>
        <v>20387</v>
      </c>
      <c r="BM98" s="22">
        <f t="shared" ca="1" si="68"/>
        <v>20387</v>
      </c>
      <c r="BN98" s="23">
        <f t="shared" ca="1" si="69"/>
        <v>0</v>
      </c>
      <c r="BO98" s="24">
        <f t="shared" ca="1" si="70"/>
        <v>191</v>
      </c>
      <c r="BP98" s="51" t="str">
        <f>_xlfn.XLOOKUP(E98,[1]Validation!E:E,[1]Validation!F:F,"")</f>
        <v>EG30</v>
      </c>
      <c r="BQ98" s="51" t="str">
        <f>_xlfn.XLOOKUP(BP98,[1]Validation!F:F,[1]Validation!G:G,"")</f>
        <v>EG30 to EG45</v>
      </c>
      <c r="BR98" s="52" t="str">
        <f>VLOOKUP(G98,[1]Validation!$B$1:$C$9,2,0)</f>
        <v>A</v>
      </c>
      <c r="BS98" s="51">
        <f t="shared" ca="1" si="71"/>
        <v>56</v>
      </c>
      <c r="BT98" s="53">
        <f>_xlfn.XLOOKUP(B98,'[2]1. All Calls'!$R:$R,'[2]1. All Calls'!$A:$A,"",0)</f>
        <v>46128.487372685202</v>
      </c>
      <c r="BU98" s="51" t="str">
        <f>_xlfn.XLOOKUP(B98,'[2]1. All Calls'!$R:$R,'[2]1. All Calls'!$F:$F,"",0)</f>
        <v>CC-02049176</v>
      </c>
      <c r="BV98" s="51" t="str">
        <f>_xlfn.XLOOKUP(B98,'[2]1. All Calls'!$R:$R,'[2]1. All Calls'!$J:$J,"",0)</f>
        <v>General Service</v>
      </c>
      <c r="BW98" s="53">
        <f>_xlfn.XLOOKUP(B98,'[2]Sch Calls'!$R:$R,'[2]Sch Calls'!$A:$A,"",0)</f>
        <v>46002.661655092597</v>
      </c>
      <c r="BX98" s="51">
        <f>_xlfn.XLOOKUP(B98,'[2]Sch Calls'!$R:$R,'[2]Sch Calls'!$B:$B,"",0)</f>
        <v>19176</v>
      </c>
      <c r="BY98" s="51" t="str">
        <f t="shared" si="54"/>
        <v>09-Jun-26</v>
      </c>
      <c r="BZ98" s="51" t="str">
        <f t="shared" si="54"/>
        <v>09-Jun-26</v>
      </c>
      <c r="CA98" s="51" t="str">
        <f t="shared" si="72"/>
        <v>29-Nov-25</v>
      </c>
      <c r="CB98" s="51" t="str">
        <f t="shared" si="73"/>
        <v>24-Aug-26</v>
      </c>
      <c r="CC98" s="51" t="str">
        <f t="shared" si="74"/>
        <v>02-Jun-27</v>
      </c>
      <c r="CD98" s="51" t="str">
        <f t="shared" si="75"/>
        <v>02-Jun-26</v>
      </c>
      <c r="CE98" s="51">
        <f t="shared" ca="1" si="55"/>
        <v>174</v>
      </c>
      <c r="CF98" s="51">
        <f t="shared" ca="1" si="55"/>
        <v>174</v>
      </c>
      <c r="CG98" s="51">
        <f t="shared" ca="1" si="76"/>
        <v>461</v>
      </c>
      <c r="CH98" s="51">
        <f t="shared" ca="1" si="77"/>
        <v>464</v>
      </c>
      <c r="CI98" s="51">
        <f t="shared" ca="1" si="78"/>
        <v>366</v>
      </c>
      <c r="CJ98" s="51">
        <f t="shared" ca="1" si="79"/>
        <v>366</v>
      </c>
      <c r="CK98" s="51">
        <f t="shared" ca="1" si="51"/>
        <v>696</v>
      </c>
      <c r="CL98" s="51">
        <f t="shared" ca="1" si="51"/>
        <v>696</v>
      </c>
      <c r="CM98" s="51">
        <f t="shared" ca="1" si="51"/>
        <v>1844</v>
      </c>
      <c r="CN98" s="51">
        <f t="shared" ca="1" si="51"/>
        <v>1856</v>
      </c>
      <c r="CO98" s="51">
        <f t="shared" ca="1" si="51"/>
        <v>1464</v>
      </c>
      <c r="CP98" s="51">
        <f t="shared" ca="1" si="51"/>
        <v>1464</v>
      </c>
      <c r="CQ98" s="51">
        <f t="shared" ca="1" si="52"/>
        <v>1783</v>
      </c>
      <c r="CR98" s="51">
        <f t="shared" ca="1" si="52"/>
        <v>1783</v>
      </c>
      <c r="CS98" s="51">
        <f t="shared" ca="1" si="52"/>
        <v>605</v>
      </c>
      <c r="CT98" s="51">
        <f t="shared" ca="1" si="52"/>
        <v>623</v>
      </c>
      <c r="CU98" s="51">
        <f t="shared" ca="1" si="52"/>
        <v>3319</v>
      </c>
      <c r="CV98" s="54">
        <f t="shared" ca="1" si="52"/>
        <v>-681</v>
      </c>
      <c r="CW98" s="25" t="s">
        <v>212</v>
      </c>
      <c r="CX98" s="55">
        <v>1</v>
      </c>
      <c r="CY98" s="55"/>
      <c r="CZ98" s="26">
        <v>0</v>
      </c>
      <c r="DA98" s="26">
        <v>0</v>
      </c>
      <c r="DB98" s="26">
        <v>0</v>
      </c>
      <c r="DC98" s="26">
        <v>0</v>
      </c>
      <c r="DD98" s="26">
        <v>0</v>
      </c>
      <c r="DE98" s="26">
        <v>0</v>
      </c>
      <c r="DF98" s="26">
        <v>0</v>
      </c>
      <c r="DG98" s="26">
        <v>0</v>
      </c>
      <c r="DH98" s="26">
        <v>0</v>
      </c>
      <c r="DI98" s="26">
        <v>0</v>
      </c>
      <c r="DJ98" s="26">
        <v>0</v>
      </c>
      <c r="DK98" s="26">
        <v>0</v>
      </c>
      <c r="DL98" s="27">
        <f t="shared" si="80"/>
        <v>46203.487372685202</v>
      </c>
      <c r="DM98" s="28">
        <f t="shared" ca="1" si="81"/>
        <v>0</v>
      </c>
      <c r="DN98" s="56">
        <f>_xlfn.XLOOKUP(B98,'[2]1. All Calls'!$R:$R,'[2]1. All Calls'!$A:$A,"",0)</f>
        <v>46128.487372685202</v>
      </c>
      <c r="DO98" s="57" t="str">
        <f ca="1">VLOOKUP(DM98,[1]Validation!$B$20:$C$25,2,0)</f>
        <v>Within 3 months</v>
      </c>
      <c r="DP98" s="58" t="str">
        <f>_xlfn.XLOOKUP(B98,'[1]Active AMCs- Dealer'!E:E,'[1]Active AMCs- Dealer'!L:L,"Not in AMC",0)</f>
        <v>AMC</v>
      </c>
      <c r="DQ98" s="58"/>
      <c r="DR98" s="29" t="str">
        <f>_xlfn.XLOOKUP(B98,'[2]1. All Calls'!$R:$R,'[2]1. All Calls'!$F:$F,"",0)</f>
        <v>CC-02049176</v>
      </c>
      <c r="DS98" s="29" t="str">
        <f>_xlfn.XLOOKUP(B98,'[2]1. All Calls'!$R:$R,'[2]1. All Calls'!$AB:$AB,"",0)</f>
        <v>Courtesy visit carried out</v>
      </c>
      <c r="DT98" s="30">
        <f>_xlfn.XLOOKUP(DR98,'[2]1. All Calls'!$F:$F,'[2]1. All Calls'!$A:$A,"",0)</f>
        <v>46128.487372685202</v>
      </c>
      <c r="DU98" s="31">
        <f>_xlfn.XLOOKUP(DR98,'[2]1. All Calls'!$F:$F,'[2]1. All Calls'!$B:$B,"",0)</f>
        <v>20196</v>
      </c>
      <c r="DV98" s="31">
        <f>_xlfn.XLOOKUP(B98,[1]MDA_Assets!D:D,[1]MDA_Assets!N:N,"",0)</f>
        <v>20196</v>
      </c>
      <c r="DW98" s="31">
        <f>_xlfn.XLOOKUP(B98,[1]MDA_Assets!D:D,[1]MDA_Assets!O:O,"",0)</f>
        <v>0</v>
      </c>
      <c r="DX98" s="32" t="str">
        <f>_xlfn.XLOOKUP(B98,[1]MDA_Assets!D:D,[1]MDA_Assets!Q:Q,"",0)</f>
        <v>Synthetic</v>
      </c>
      <c r="DY98" s="33">
        <f>_xlfn.XLOOKUP(B98,[1]MDA_Assets!D:D,[1]MDA_Assets!R:R,"",0)</f>
        <v>45715</v>
      </c>
      <c r="DZ98" s="33">
        <f>_xlfn.XLOOKUP(B98,[1]MDA_Assets!D:D,[1]MDA_Assets!S:S,"",0)</f>
        <v>46002</v>
      </c>
      <c r="EA98" s="33">
        <f>_xlfn.XLOOKUP(B98,[1]MDA_Assets!D:D,[1]MDA_Assets!T:T,"",0)</f>
        <v>46002</v>
      </c>
      <c r="EB98" s="33">
        <f>_xlfn.XLOOKUP(B98,[1]MDA_Assets!D:D,[1]MDA_Assets!U:U,"",0)</f>
        <v>45712</v>
      </c>
      <c r="EC98" s="33">
        <f>_xlfn.XLOOKUP(B98,[1]MDA_Assets!D:D,[1]MDA_Assets!V:V,"",0)</f>
        <v>45810</v>
      </c>
      <c r="ED98" s="33">
        <f>_xlfn.XLOOKUP(B98,[1]MDA_Assets!D:D,[1]MDA_Assets!W:W,"",0)</f>
        <v>45810</v>
      </c>
      <c r="EE98" s="32" t="str">
        <f>_xlfn.XLOOKUP(B98,[1]MDA_Assets!D:D,[1]MDA_Assets!X:X,"",0)</f>
        <v>No</v>
      </c>
      <c r="EF98" s="33">
        <f>_xlfn.XLOOKUP(B98,[1]MDA_Assets!D:D,[1]MDA_Assets!Y:Y,"",0)</f>
        <v>0</v>
      </c>
      <c r="EG98" s="33">
        <f>_xlfn.XLOOKUP(B98,[1]MDA_Assets!D:D,[1]MDA_Assets!Z:Z,"",0)</f>
        <v>0</v>
      </c>
      <c r="EH98" s="33">
        <f>_xlfn.XLOOKUP(B98,[1]MDA_Assets!D:D,[1]MDA_Assets!AA:AA,"",0)</f>
        <v>0</v>
      </c>
      <c r="EI98" s="34">
        <f>_xlfn.XLOOKUP(B98,[1]MDA_Assets!D:D,[1]MDA_Assets!P:P,"",0)</f>
        <v>4</v>
      </c>
      <c r="EJ98" s="35" t="str">
        <f>_xlfn.XLOOKUP(B98,[1]MDA_Assets!D:D,[1]MDA_Assets!AB:AB,"",0)</f>
        <v>2479</v>
      </c>
      <c r="EK98" s="35" t="str">
        <f>_xlfn.XLOOKUP(B98,[1]MDA_Assets!D:D,[1]MDA_Assets!AC:AC,"",0)</f>
        <v>2479</v>
      </c>
      <c r="EL98" s="35" t="str">
        <f>_xlfn.XLOOKUP(B98,[1]MDA_Assets!D:D,[1]MDA_Assets!AD:AD,"",0)</f>
        <v>2449</v>
      </c>
      <c r="EM98" s="35" t="str">
        <f>_xlfn.XLOOKUP(B98,[1]MDA_Assets!D:D,[1]MDA_Assets!AE:AE,"",0)</f>
        <v>2479</v>
      </c>
      <c r="EN98" s="35" t="str">
        <f>_xlfn.XLOOKUP(B98,[1]MDA_Assets!D:D,[1]MDA_Assets!AF:AF,"",0)</f>
        <v>4783</v>
      </c>
      <c r="EO98" s="35" t="str">
        <f>_xlfn.XLOOKUP(B98,[1]MDA_Assets!D:D,[1]MDA_Assets!AG:AG,"",0)</f>
        <v>783</v>
      </c>
      <c r="EP98" s="36">
        <f t="shared" si="56"/>
        <v>365</v>
      </c>
      <c r="EQ98" s="36">
        <f t="shared" si="56"/>
        <v>180</v>
      </c>
      <c r="ER98" s="36">
        <f t="shared" si="82"/>
        <v>730</v>
      </c>
      <c r="ES98" s="36">
        <f t="shared" si="83"/>
        <v>730</v>
      </c>
      <c r="ET98" s="36">
        <f t="shared" si="84"/>
        <v>730</v>
      </c>
      <c r="EU98" s="36">
        <f t="shared" si="85"/>
        <v>365</v>
      </c>
      <c r="EV98" s="36" t="str">
        <f t="shared" si="86"/>
        <v/>
      </c>
      <c r="EW98" s="36" t="str">
        <f t="shared" si="58"/>
        <v/>
      </c>
      <c r="EX98" s="36" t="str">
        <f t="shared" si="59"/>
        <v/>
      </c>
      <c r="EY98" s="36">
        <f t="shared" si="94"/>
        <v>11.78</v>
      </c>
      <c r="EZ98" s="36">
        <f t="shared" si="94"/>
        <v>5.81</v>
      </c>
      <c r="FA98" s="36">
        <f t="shared" si="94"/>
        <v>23.55</v>
      </c>
      <c r="FB98" s="36">
        <f t="shared" si="94"/>
        <v>23.55</v>
      </c>
      <c r="FC98" s="36">
        <f t="shared" si="94"/>
        <v>23.55</v>
      </c>
      <c r="FD98" s="36">
        <f t="shared" si="94"/>
        <v>11.78</v>
      </c>
      <c r="FE98" s="36" t="str">
        <f t="shared" si="93"/>
        <v/>
      </c>
      <c r="FF98" s="36" t="str">
        <f t="shared" si="93"/>
        <v/>
      </c>
      <c r="FG98" s="36" t="str">
        <f t="shared" si="93"/>
        <v/>
      </c>
      <c r="FH98" s="37" t="str" cm="1">
        <f t="array" ref="FH98">_xlfn.IFS(EY98="", "No Data", EY98&lt;0, "Negative/Future", EY98=0, "Zero Days", EY98&lt;=3, "&lt; 3 Months", EY98&lt;=6, "3 to 6 Months", EY98&lt;=9, "6 to 9 Months", EY98&lt;=12, "9 to 12 Months", EY98&lt;=15, "12 to 15 Months", EY98&lt;=18, "15 to 18 Months", EY98&lt;=24, "18 to 24 Months", EY98&gt;24, "&gt; 24 Months")</f>
        <v>9 to 12 Months</v>
      </c>
      <c r="FI98" s="37" t="str" cm="1">
        <f t="array" ref="FI98">_xlfn.IFS(EZ98="", "No Data", EZ98&lt;0, "Negative/Future", EZ98=0, "Zero Days", EZ98&lt;=3, "&lt; 3 Months", EZ98&lt;=6, "3 to 6 Months", EZ98&lt;=9, "6 to 9 Months", EZ98&lt;=12, "9 to 12 Months", EZ98&lt;=15, "12 to 15 Months", EZ98&lt;=18, "15 to 18 Months", EZ98&lt;=24, "18 to 24 Months", EZ98&gt;24, "&gt; 24 Months")</f>
        <v>3 to 6 Months</v>
      </c>
      <c r="FJ98" s="37" t="str" cm="1">
        <f t="array" ref="FJ98">_xlfn.IFS(FA98="", "No Data", FA98&lt;0, "Negative/Future", FA98=0, "Zero Days", FA98&lt;=3, "&lt; 3 Months", FA98&lt;=6, "3 to 6 Months", FA98&lt;=9, "6 to 9 Months", FA98&lt;=12, "9 to 12 Months", FA98&lt;=15, "12 to 15 Months", FA98&lt;=18, "15 to 18 Months", FA98&lt;=24, "18 to 24 Months", FA98&gt;24, "&gt; 24 Months")</f>
        <v>18 to 24 Months</v>
      </c>
      <c r="FK98" s="37" t="str" cm="1">
        <f t="array" ref="FK98">_xlfn.IFS(FB98="", "No Data", FB98&lt;0, "Negative/Future", FB98=0, "Zero Days", FB98&lt;=3, "&lt; 3 Months", FB98&lt;=6, "3 to 6 Months", FB98&lt;=9, "6 to 9 Months", FB98&lt;=12, "9 to 12 Months", FB98&lt;=15, "12 to 15 Months", FB98&lt;=18, "15 to 18 Months", FB98&lt;=24, "18 to 24 Months", FB98&gt;24, "&gt; 24 Months")</f>
        <v>18 to 24 Months</v>
      </c>
      <c r="FL98" s="37" t="str" cm="1">
        <f t="array" ref="FL98">_xlfn.IFS(FC98="", "No Data", FC98&lt;0, "Negative/Future", FC98=0, "Zero Days", FC98&lt;=3, "&lt; 3 Months", FC98&lt;=6, "3 to 6 Months", FC98&lt;=9, "6 to 9 Months", FC98&lt;=12, "9 to 12 Months", FC98&lt;=15, "12 to 15 Months", FC98&lt;=18, "15 to 18 Months", FC98&lt;=24, "18 to 24 Months", FC98&gt;24, "&gt; 24 Months")</f>
        <v>18 to 24 Months</v>
      </c>
      <c r="FM98" s="37" t="str" cm="1">
        <f t="array" ref="FM98">_xlfn.IFS(FD98="", "No Data", FD98&lt;0, "Negative/Future", FD98=0, "Zero Days", FD98&lt;=3, "&lt; 3 Months", FD98&lt;=6, "3 to 6 Months", FD98&lt;=9, "6 to 9 Months", FD98&lt;=12, "9 to 12 Months", FD98&lt;=15, "12 to 15 Months", FD98&lt;=18, "15 to 18 Months", FD98&lt;=24, "18 to 24 Months", FD98&gt;24, "&gt; 24 Months")</f>
        <v>9 to 12 Months</v>
      </c>
      <c r="FN98" s="37" t="str" cm="1">
        <f t="array" ref="FN98">_xlfn.IFS(FE98="", "No Data", FE98&lt;0, "Negative/Future", FE98=0, "Zero Days", FE98&lt;=3, "&lt; 3 Months", FE98&lt;=6, "3 to 6 Months", FE98&lt;=9, "6 to 9 Months", FE98&lt;=12, "9 to 12 Months", FE98&lt;=15, "12 to 15 Months", FE98&lt;=18, "15 to 18 Months", FE98&lt;=24, "18 to 24 Months", FE98&gt;24, "&gt; 24 Months")</f>
        <v>No Data</v>
      </c>
      <c r="FO98" s="37" t="str" cm="1">
        <f t="array" ref="FO98">_xlfn.IFS(FG98="", "No Data", FG98&lt;0, "Negative/Future", FG98=0, "Zero Days", FG98&lt;=3, "&lt; 3 Months", FG98&lt;=6, "3 to 6 Months", FG98&lt;=9, "6 to 9 Months", FG98&lt;=12, "9 to 12 Months", FG98&lt;=15, "12 to 15 Months", FG98&lt;=18, "15 to 18 Months", FG98&lt;=24, "18 to 24 Months", FG98&gt;24, "&gt; 24 Months")</f>
        <v>No Data</v>
      </c>
      <c r="FP98" s="37" t="str" cm="1">
        <f t="array" ref="FP98">_xlfn.IFS(FF98="", "No Data", FF98&lt;0, "Negative/Future", FF98=0, "Zero Days", FF98&lt;=3, "&lt; 3 Months", FF98&lt;=6, "3 to 6 Months", FF98&lt;=9, "6 to 9 Months", FF98&lt;=12, "9 to 12 Months", FF98&lt;=15, "12 to 15 Months", FF98&lt;=18, "15 to 18 Months", FF98&lt;=24, "18 to 24 Months", FF98&gt;24, "&gt; 24 Months")</f>
        <v>No Data</v>
      </c>
      <c r="FQ98" s="29" t="s">
        <v>644</v>
      </c>
      <c r="FR98" s="29">
        <v>9818905980</v>
      </c>
      <c r="FS98" s="38" t="str">
        <f>VLOOKUP(_xlfn.XLOOKUP(B98,[1]MDA_Assets!D:D,[1]MDA_Assets!I:I,"",0),[1]Validation!$B$1:$C$8,2,0)</f>
        <v>A</v>
      </c>
      <c r="FT98" s="38" t="s">
        <v>296</v>
      </c>
      <c r="FU98" s="31" t="str">
        <f>_xlfn.XLOOKUP(B98,[1]MDA_Assets!D:D,[1]MDA_Assets!X:X,"",0)</f>
        <v>No</v>
      </c>
      <c r="FV98" s="39">
        <v>0</v>
      </c>
      <c r="FW98" s="39">
        <v>0</v>
      </c>
      <c r="FX98" s="39">
        <v>2</v>
      </c>
      <c r="FY98" s="39">
        <v>7</v>
      </c>
      <c r="FZ98" s="40">
        <f t="shared" si="53"/>
        <v>46367</v>
      </c>
      <c r="GA98" s="40">
        <f t="shared" si="53"/>
        <v>46182</v>
      </c>
      <c r="GB98" s="40">
        <f t="shared" si="60"/>
        <v>46445</v>
      </c>
      <c r="GC98" s="40">
        <f t="shared" si="61"/>
        <v>46442</v>
      </c>
      <c r="GD98" s="40">
        <f t="shared" si="62"/>
        <v>46540</v>
      </c>
      <c r="GE98" s="40">
        <f t="shared" si="63"/>
        <v>46175</v>
      </c>
      <c r="GF98" s="40" t="str">
        <f t="shared" si="57"/>
        <v/>
      </c>
      <c r="GG98" s="40" t="str">
        <f t="shared" si="57"/>
        <v/>
      </c>
      <c r="GH98" s="40" t="str">
        <f t="shared" si="57"/>
        <v/>
      </c>
      <c r="GI98" s="39">
        <f t="shared" si="87"/>
        <v>0</v>
      </c>
      <c r="GJ98" s="39">
        <f t="shared" si="88"/>
        <v>0</v>
      </c>
      <c r="GK98" s="39">
        <f t="shared" si="89"/>
        <v>0</v>
      </c>
      <c r="GL98" s="39">
        <f t="shared" si="90"/>
        <v>6</v>
      </c>
    </row>
    <row r="99" spans="1:194" x14ac:dyDescent="0.25">
      <c r="A99" s="19">
        <v>104</v>
      </c>
      <c r="B99" s="43" t="s">
        <v>693</v>
      </c>
      <c r="C99" s="43" t="s">
        <v>254</v>
      </c>
      <c r="D99" s="43" t="s">
        <v>187</v>
      </c>
      <c r="E99" s="43" t="s">
        <v>346</v>
      </c>
      <c r="F99" s="43" t="s">
        <v>313</v>
      </c>
      <c r="G99" s="43" t="s">
        <v>190</v>
      </c>
      <c r="H99" s="43" t="s">
        <v>277</v>
      </c>
      <c r="I99" s="43" t="s">
        <v>192</v>
      </c>
      <c r="J99" s="44">
        <f t="shared" si="64"/>
        <v>45510.511805555558</v>
      </c>
      <c r="K99" s="44">
        <v>45146.511805555558</v>
      </c>
      <c r="L99" s="44">
        <v>45093</v>
      </c>
      <c r="M99" s="43" t="s">
        <v>2165</v>
      </c>
      <c r="N99" s="43" t="s">
        <v>193</v>
      </c>
      <c r="O99" s="44">
        <v>46052.38790509259</v>
      </c>
      <c r="P99" s="43">
        <v>4060</v>
      </c>
      <c r="Q99" s="43">
        <v>974</v>
      </c>
      <c r="R99" s="43">
        <v>3086</v>
      </c>
      <c r="S99" s="43" t="s">
        <v>206</v>
      </c>
      <c r="T99" s="44">
        <v>45907.770833333336</v>
      </c>
      <c r="U99" s="44">
        <v>45907.770833333336</v>
      </c>
      <c r="V99" s="44">
        <v>45907.770833333336</v>
      </c>
      <c r="W99" s="44">
        <v>45907.770833333336</v>
      </c>
      <c r="X99" s="44">
        <v>45907.770833333336</v>
      </c>
      <c r="Y99" s="44">
        <v>45145.770833333336</v>
      </c>
      <c r="Z99" s="43" t="s">
        <v>199</v>
      </c>
      <c r="AA99" s="43"/>
      <c r="AB99" s="43"/>
      <c r="AC99" s="43"/>
      <c r="AD99" s="43"/>
      <c r="AE99" s="43">
        <v>6</v>
      </c>
      <c r="AF99" s="43" t="s">
        <v>2121</v>
      </c>
      <c r="AG99" s="43" t="s">
        <v>2121</v>
      </c>
      <c r="AH99" s="43" t="s">
        <v>2166</v>
      </c>
      <c r="AI99" s="43" t="s">
        <v>2166</v>
      </c>
      <c r="AJ99" s="43" t="s">
        <v>2167</v>
      </c>
      <c r="AK99" s="43" t="s">
        <v>2166</v>
      </c>
      <c r="AL99" s="46">
        <v>46087</v>
      </c>
      <c r="AM99" s="46">
        <v>46087</v>
      </c>
      <c r="AN99" s="47">
        <v>46272</v>
      </c>
      <c r="AO99" s="47">
        <v>46272</v>
      </c>
      <c r="AP99" s="46">
        <v>45875</v>
      </c>
      <c r="AQ99" s="47">
        <v>46272</v>
      </c>
      <c r="AR99" s="48"/>
      <c r="AS99" s="48"/>
      <c r="AT99" s="48"/>
      <c r="AU99" s="43">
        <v>1</v>
      </c>
      <c r="AV99" s="43">
        <v>0</v>
      </c>
      <c r="AW99" s="43">
        <v>0</v>
      </c>
      <c r="AX99" s="51" t="s">
        <v>559</v>
      </c>
      <c r="AY99" s="51" t="s">
        <v>221</v>
      </c>
      <c r="AZ99" s="51" t="s">
        <v>198</v>
      </c>
      <c r="BA99" s="20">
        <f t="shared" ca="1" si="92"/>
        <v>1</v>
      </c>
      <c r="BB99" s="20">
        <f t="shared" ca="1" si="92"/>
        <v>1</v>
      </c>
      <c r="BC99" s="20">
        <f t="shared" ca="1" si="92"/>
        <v>0</v>
      </c>
      <c r="BD99" s="20">
        <f t="shared" ca="1" si="92"/>
        <v>0</v>
      </c>
      <c r="BE99" s="20">
        <f t="shared" ca="1" si="92"/>
        <v>1</v>
      </c>
      <c r="BF99" s="20">
        <f t="shared" ca="1" si="92"/>
        <v>0</v>
      </c>
      <c r="BG99" s="21" t="str">
        <f t="shared" ca="1" si="91"/>
        <v/>
      </c>
      <c r="BH99" s="21" t="str">
        <f t="shared" ca="1" si="91"/>
        <v/>
      </c>
      <c r="BI99" s="21" t="str">
        <f t="shared" ca="1" si="91"/>
        <v/>
      </c>
      <c r="BJ99" s="22">
        <f t="shared" ca="1" si="65"/>
        <v>3</v>
      </c>
      <c r="BK99" s="21">
        <f t="shared" si="66"/>
        <v>6</v>
      </c>
      <c r="BL99" s="22">
        <f t="shared" ca="1" si="67"/>
        <v>4802</v>
      </c>
      <c r="BM99" s="22">
        <f t="shared" ca="1" si="68"/>
        <v>1152</v>
      </c>
      <c r="BN99" s="23">
        <f t="shared" ca="1" si="69"/>
        <v>3650</v>
      </c>
      <c r="BO99" s="24">
        <f t="shared" ca="1" si="70"/>
        <v>742</v>
      </c>
      <c r="BP99" s="51" t="str">
        <f>_xlfn.XLOOKUP(E99,[1]Validation!E:E,[1]Validation!F:F,"")</f>
        <v>EN11</v>
      </c>
      <c r="BQ99" s="51" t="str">
        <f>_xlfn.XLOOKUP(BP99,[1]Validation!F:F,[1]Validation!G:G,"")</f>
        <v>EN11 to EN22</v>
      </c>
      <c r="BR99" s="52" t="str">
        <f>VLOOKUP(G99,[1]Validation!$B$1:$C$9,2,0)</f>
        <v>B</v>
      </c>
      <c r="BS99" s="51">
        <f t="shared" ca="1" si="71"/>
        <v>34</v>
      </c>
      <c r="BT99" s="53">
        <f>_xlfn.XLOOKUP(B99,'[2]1. All Calls'!$R:$R,'[2]1. All Calls'!$A:$A,"",0)</f>
        <v>46052.616307870398</v>
      </c>
      <c r="BU99" s="51" t="str">
        <f>_xlfn.XLOOKUP(B99,'[2]1. All Calls'!$R:$R,'[2]1. All Calls'!$F:$F,"",0)</f>
        <v>CC-01958919</v>
      </c>
      <c r="BV99" s="51" t="str">
        <f>_xlfn.XLOOKUP(B99,'[2]1. All Calls'!$R:$R,'[2]1. All Calls'!$J:$J,"",0)</f>
        <v>Sales Call</v>
      </c>
      <c r="BW99" s="53">
        <f>_xlfn.XLOOKUP(B99,'[2]Sch Calls'!$R:$R,'[2]Sch Calls'!$A:$A,"",0)</f>
        <v>45908.719895833303</v>
      </c>
      <c r="BX99" s="51">
        <f>_xlfn.XLOOKUP(B99,'[2]Sch Calls'!$R:$R,'[2]Sch Calls'!$B:$B,"",0)</f>
        <v>3196</v>
      </c>
      <c r="BY99" s="51" t="str">
        <f t="shared" si="54"/>
        <v>07-Mar-26</v>
      </c>
      <c r="BZ99" s="51" t="str">
        <f t="shared" si="54"/>
        <v>07-Mar-26</v>
      </c>
      <c r="CA99" s="51" t="str">
        <f t="shared" si="72"/>
        <v>10-Jun-26</v>
      </c>
      <c r="CB99" s="51" t="str">
        <f t="shared" si="73"/>
        <v>08-Mar-27</v>
      </c>
      <c r="CC99" s="51" t="str">
        <f t="shared" si="74"/>
        <v>07-Aug-25</v>
      </c>
      <c r="CD99" s="51" t="str">
        <f t="shared" si="75"/>
        <v>08-Sep-26</v>
      </c>
      <c r="CE99" s="51">
        <f t="shared" ca="1" si="55"/>
        <v>268</v>
      </c>
      <c r="CF99" s="51">
        <f t="shared" ca="1" si="55"/>
        <v>268</v>
      </c>
      <c r="CG99" s="51">
        <f t="shared" ca="1" si="76"/>
        <v>268</v>
      </c>
      <c r="CH99" s="51">
        <f t="shared" ca="1" si="77"/>
        <v>268</v>
      </c>
      <c r="CI99" s="51">
        <f t="shared" ca="1" si="78"/>
        <v>1030</v>
      </c>
      <c r="CJ99" s="51">
        <f t="shared" ca="1" si="79"/>
        <v>268</v>
      </c>
      <c r="CK99" s="51">
        <f t="shared" ca="1" si="51"/>
        <v>1608</v>
      </c>
      <c r="CL99" s="51">
        <f t="shared" ca="1" si="51"/>
        <v>1608</v>
      </c>
      <c r="CM99" s="51">
        <f t="shared" ca="1" si="51"/>
        <v>1608</v>
      </c>
      <c r="CN99" s="51">
        <f t="shared" ca="1" si="51"/>
        <v>1608</v>
      </c>
      <c r="CO99" s="51">
        <f t="shared" ca="1" si="51"/>
        <v>6180</v>
      </c>
      <c r="CP99" s="51">
        <f t="shared" ca="1" si="51"/>
        <v>1608</v>
      </c>
      <c r="CQ99" s="51">
        <f t="shared" ca="1" si="52"/>
        <v>-472</v>
      </c>
      <c r="CR99" s="51">
        <f t="shared" ca="1" si="52"/>
        <v>-472</v>
      </c>
      <c r="CS99" s="51">
        <f t="shared" ca="1" si="52"/>
        <v>1528</v>
      </c>
      <c r="CT99" s="51">
        <f t="shared" ca="1" si="52"/>
        <v>1528</v>
      </c>
      <c r="CU99" s="51">
        <f t="shared" ca="1" si="52"/>
        <v>-2241</v>
      </c>
      <c r="CV99" s="54">
        <f t="shared" ca="1" si="52"/>
        <v>1528</v>
      </c>
      <c r="CW99" s="25" t="s">
        <v>199</v>
      </c>
      <c r="CX99" s="55">
        <v>0.24</v>
      </c>
      <c r="CY99" s="55"/>
      <c r="CZ99" s="26">
        <v>0</v>
      </c>
      <c r="DA99" s="26">
        <v>0</v>
      </c>
      <c r="DB99" s="26">
        <v>0</v>
      </c>
      <c r="DC99" s="26">
        <v>0</v>
      </c>
      <c r="DD99" s="26">
        <v>0</v>
      </c>
      <c r="DE99" s="26">
        <v>0</v>
      </c>
      <c r="DF99" s="26">
        <v>0</v>
      </c>
      <c r="DG99" s="26">
        <v>0</v>
      </c>
      <c r="DH99" s="26">
        <v>0</v>
      </c>
      <c r="DI99" s="26">
        <v>0</v>
      </c>
      <c r="DJ99" s="26">
        <v>0</v>
      </c>
      <c r="DK99" s="26">
        <v>0</v>
      </c>
      <c r="DL99" s="27">
        <f t="shared" si="80"/>
        <v>46127.616307870398</v>
      </c>
      <c r="DM99" s="28">
        <f t="shared" ca="1" si="81"/>
        <v>1</v>
      </c>
      <c r="DN99" s="56">
        <f>_xlfn.XLOOKUP(B99,'[2]1. All Calls'!$R:$R,'[2]1. All Calls'!$A:$A,"",0)</f>
        <v>46052.616307870398</v>
      </c>
      <c r="DO99" s="57" t="str">
        <f ca="1">VLOOKUP(DM99,[1]Validation!$B$20:$C$25,2,0)</f>
        <v>Above 3 months</v>
      </c>
      <c r="DP99" s="58" t="str">
        <f>_xlfn.XLOOKUP(B99,'[1]Active AMCs- Dealer'!E:E,'[1]Active AMCs- Dealer'!L:L,"Not in AMC",0)</f>
        <v>Not in AMC</v>
      </c>
      <c r="DQ99" s="50" t="s">
        <v>238</v>
      </c>
      <c r="DR99" s="29" t="str">
        <f>_xlfn.XLOOKUP(B99,'[2]1. All Calls'!$R:$R,'[2]1. All Calls'!$F:$F,"",0)</f>
        <v>CC-01958919</v>
      </c>
      <c r="DS99" s="29" t="str">
        <f>_xlfn.XLOOKUP(B99,'[2]1. All Calls'!$R:$R,'[2]1. All Calls'!$AB:$AB,"",0)</f>
        <v>Sales call carried out for HMR update</v>
      </c>
      <c r="DT99" s="30">
        <f>_xlfn.XLOOKUP(DR99,'[2]1. All Calls'!$F:$F,'[2]1. All Calls'!$A:$A,"",0)</f>
        <v>46052.616307870398</v>
      </c>
      <c r="DU99" s="31">
        <f>_xlfn.XLOOKUP(DR99,'[2]1. All Calls'!$F:$F,'[2]1. All Calls'!$B:$B,"",0)</f>
        <v>4060</v>
      </c>
      <c r="DV99" s="31">
        <f>_xlfn.XLOOKUP(B99,[1]MDA_Assets!D:D,[1]MDA_Assets!N:N,"",0)</f>
        <v>974</v>
      </c>
      <c r="DW99" s="31">
        <f>_xlfn.XLOOKUP(B99,[1]MDA_Assets!D:D,[1]MDA_Assets!O:O,"",0)</f>
        <v>3086</v>
      </c>
      <c r="DX99" s="32" t="str">
        <f>_xlfn.XLOOKUP(B99,[1]MDA_Assets!D:D,[1]MDA_Assets!Q:Q,"",0)</f>
        <v>XD</v>
      </c>
      <c r="DY99" s="33">
        <f>_xlfn.XLOOKUP(B99,[1]MDA_Assets!D:D,[1]MDA_Assets!R:R,"",0)</f>
        <v>45908</v>
      </c>
      <c r="DZ99" s="33">
        <f>_xlfn.XLOOKUP(B99,[1]MDA_Assets!D:D,[1]MDA_Assets!S:S,"",0)</f>
        <v>45908</v>
      </c>
      <c r="EA99" s="33">
        <f>_xlfn.XLOOKUP(B99,[1]MDA_Assets!D:D,[1]MDA_Assets!T:T,"",0)</f>
        <v>45908</v>
      </c>
      <c r="EB99" s="33">
        <f>_xlfn.XLOOKUP(B99,[1]MDA_Assets!D:D,[1]MDA_Assets!U:U,"",0)</f>
        <v>45908</v>
      </c>
      <c r="EC99" s="33">
        <f>_xlfn.XLOOKUP(B99,[1]MDA_Assets!D:D,[1]MDA_Assets!V:V,"",0)</f>
        <v>45908</v>
      </c>
      <c r="ED99" s="33">
        <f>_xlfn.XLOOKUP(B99,[1]MDA_Assets!D:D,[1]MDA_Assets!W:W,"",0)</f>
        <v>45146</v>
      </c>
      <c r="EE99" s="32" t="str">
        <f>_xlfn.XLOOKUP(B99,[1]MDA_Assets!D:D,[1]MDA_Assets!X:X,"",0)</f>
        <v>Yes</v>
      </c>
      <c r="EF99" s="33">
        <f>_xlfn.XLOOKUP(B99,[1]MDA_Assets!D:D,[1]MDA_Assets!Y:Y,"",0)</f>
        <v>0</v>
      </c>
      <c r="EG99" s="33">
        <f>_xlfn.XLOOKUP(B99,[1]MDA_Assets!D:D,[1]MDA_Assets!Z:Z,"",0)</f>
        <v>0</v>
      </c>
      <c r="EH99" s="33">
        <f>_xlfn.XLOOKUP(B99,[1]MDA_Assets!D:D,[1]MDA_Assets!AA:AA,"",0)</f>
        <v>0</v>
      </c>
      <c r="EI99" s="34">
        <f>_xlfn.XLOOKUP(B99,[1]MDA_Assets!D:D,[1]MDA_Assets!P:P,"",0)</f>
        <v>6</v>
      </c>
      <c r="EJ99" s="35" t="str">
        <f>_xlfn.XLOOKUP(B99,[1]MDA_Assets!D:D,[1]MDA_Assets!AB:AB,"",0)</f>
        <v>1136</v>
      </c>
      <c r="EK99" s="35" t="str">
        <f>_xlfn.XLOOKUP(B99,[1]MDA_Assets!D:D,[1]MDA_Assets!AC:AC,"",0)</f>
        <v>1136</v>
      </c>
      <c r="EL99" s="35" t="str">
        <f>_xlfn.XLOOKUP(B99,[1]MDA_Assets!D:D,[1]MDA_Assets!AD:AD,"",0)</f>
        <v>3136</v>
      </c>
      <c r="EM99" s="35" t="str">
        <f>_xlfn.XLOOKUP(B99,[1]MDA_Assets!D:D,[1]MDA_Assets!AE:AE,"",0)</f>
        <v>3136</v>
      </c>
      <c r="EN99" s="35" t="str">
        <f>_xlfn.XLOOKUP(B99,[1]MDA_Assets!D:D,[1]MDA_Assets!AF:AF,"",0)</f>
        <v>3939</v>
      </c>
      <c r="EO99" s="35" t="str">
        <f>_xlfn.XLOOKUP(B99,[1]MDA_Assets!D:D,[1]MDA_Assets!AG:AG,"",0)</f>
        <v>3136</v>
      </c>
      <c r="EP99" s="36">
        <f t="shared" si="56"/>
        <v>180</v>
      </c>
      <c r="EQ99" s="36">
        <f t="shared" si="56"/>
        <v>180</v>
      </c>
      <c r="ER99" s="36">
        <f t="shared" si="82"/>
        <v>365</v>
      </c>
      <c r="ES99" s="36">
        <f t="shared" si="83"/>
        <v>365</v>
      </c>
      <c r="ET99" s="36">
        <f t="shared" si="84"/>
        <v>730</v>
      </c>
      <c r="EU99" s="36">
        <f t="shared" si="85"/>
        <v>365</v>
      </c>
      <c r="EV99" s="36" t="str">
        <f t="shared" si="86"/>
        <v/>
      </c>
      <c r="EW99" s="36" t="str">
        <f t="shared" si="58"/>
        <v/>
      </c>
      <c r="EX99" s="36" t="str">
        <f t="shared" si="59"/>
        <v/>
      </c>
      <c r="EY99" s="36">
        <f t="shared" si="94"/>
        <v>5.81</v>
      </c>
      <c r="EZ99" s="36">
        <f t="shared" si="94"/>
        <v>5.81</v>
      </c>
      <c r="FA99" s="36">
        <f t="shared" si="94"/>
        <v>11.78</v>
      </c>
      <c r="FB99" s="36">
        <f t="shared" si="94"/>
        <v>11.78</v>
      </c>
      <c r="FC99" s="36">
        <f t="shared" si="94"/>
        <v>23.55</v>
      </c>
      <c r="FD99" s="36">
        <f t="shared" si="94"/>
        <v>11.78</v>
      </c>
      <c r="FE99" s="36" t="str">
        <f t="shared" si="93"/>
        <v/>
      </c>
      <c r="FF99" s="36" t="str">
        <f t="shared" si="93"/>
        <v/>
      </c>
      <c r="FG99" s="36" t="str">
        <f t="shared" si="93"/>
        <v/>
      </c>
      <c r="FH99" s="37" t="str" cm="1">
        <f t="array" ref="FH99">_xlfn.IFS(EY99="", "No Data", EY99&lt;0, "Negative/Future", EY99=0, "Zero Days", EY99&lt;=3, "&lt; 3 Months", EY99&lt;=6, "3 to 6 Months", EY99&lt;=9, "6 to 9 Months", EY99&lt;=12, "9 to 12 Months", EY99&lt;=15, "12 to 15 Months", EY99&lt;=18, "15 to 18 Months", EY99&lt;=24, "18 to 24 Months", EY99&gt;24, "&gt; 24 Months")</f>
        <v>3 to 6 Months</v>
      </c>
      <c r="FI99" s="37" t="str" cm="1">
        <f t="array" ref="FI99">_xlfn.IFS(EZ99="", "No Data", EZ99&lt;0, "Negative/Future", EZ99=0, "Zero Days", EZ99&lt;=3, "&lt; 3 Months", EZ99&lt;=6, "3 to 6 Months", EZ99&lt;=9, "6 to 9 Months", EZ99&lt;=12, "9 to 12 Months", EZ99&lt;=15, "12 to 15 Months", EZ99&lt;=18, "15 to 18 Months", EZ99&lt;=24, "18 to 24 Months", EZ99&gt;24, "&gt; 24 Months")</f>
        <v>3 to 6 Months</v>
      </c>
      <c r="FJ99" s="37" t="str" cm="1">
        <f t="array" ref="FJ99">_xlfn.IFS(FA99="", "No Data", FA99&lt;0, "Negative/Future", FA99=0, "Zero Days", FA99&lt;=3, "&lt; 3 Months", FA99&lt;=6, "3 to 6 Months", FA99&lt;=9, "6 to 9 Months", FA99&lt;=12, "9 to 12 Months", FA99&lt;=15, "12 to 15 Months", FA99&lt;=18, "15 to 18 Months", FA99&lt;=24, "18 to 24 Months", FA99&gt;24, "&gt; 24 Months")</f>
        <v>9 to 12 Months</v>
      </c>
      <c r="FK99" s="37" t="str" cm="1">
        <f t="array" ref="FK99">_xlfn.IFS(FB99="", "No Data", FB99&lt;0, "Negative/Future", FB99=0, "Zero Days", FB99&lt;=3, "&lt; 3 Months", FB99&lt;=6, "3 to 6 Months", FB99&lt;=9, "6 to 9 Months", FB99&lt;=12, "9 to 12 Months", FB99&lt;=15, "12 to 15 Months", FB99&lt;=18, "15 to 18 Months", FB99&lt;=24, "18 to 24 Months", FB99&gt;24, "&gt; 24 Months")</f>
        <v>9 to 12 Months</v>
      </c>
      <c r="FL99" s="37" t="str" cm="1">
        <f t="array" ref="FL99">_xlfn.IFS(FC99="", "No Data", FC99&lt;0, "Negative/Future", FC99=0, "Zero Days", FC99&lt;=3, "&lt; 3 Months", FC99&lt;=6, "3 to 6 Months", FC99&lt;=9, "6 to 9 Months", FC99&lt;=12, "9 to 12 Months", FC99&lt;=15, "12 to 15 Months", FC99&lt;=18, "15 to 18 Months", FC99&lt;=24, "18 to 24 Months", FC99&gt;24, "&gt; 24 Months")</f>
        <v>18 to 24 Months</v>
      </c>
      <c r="FM99" s="37" t="str" cm="1">
        <f t="array" ref="FM99">_xlfn.IFS(FD99="", "No Data", FD99&lt;0, "Negative/Future", FD99=0, "Zero Days", FD99&lt;=3, "&lt; 3 Months", FD99&lt;=6, "3 to 6 Months", FD99&lt;=9, "6 to 9 Months", FD99&lt;=12, "9 to 12 Months", FD99&lt;=15, "12 to 15 Months", FD99&lt;=18, "15 to 18 Months", FD99&lt;=24, "18 to 24 Months", FD99&gt;24, "&gt; 24 Months")</f>
        <v>9 to 12 Months</v>
      </c>
      <c r="FN99" s="37" t="str" cm="1">
        <f t="array" ref="FN99">_xlfn.IFS(FE99="", "No Data", FE99&lt;0, "Negative/Future", FE99=0, "Zero Days", FE99&lt;=3, "&lt; 3 Months", FE99&lt;=6, "3 to 6 Months", FE99&lt;=9, "6 to 9 Months", FE99&lt;=12, "9 to 12 Months", FE99&lt;=15, "12 to 15 Months", FE99&lt;=18, "15 to 18 Months", FE99&lt;=24, "18 to 24 Months", FE99&gt;24, "&gt; 24 Months")</f>
        <v>No Data</v>
      </c>
      <c r="FO99" s="37" t="str" cm="1">
        <f t="array" ref="FO99">_xlfn.IFS(FG99="", "No Data", FG99&lt;0, "Negative/Future", FG99=0, "Zero Days", FG99&lt;=3, "&lt; 3 Months", FG99&lt;=6, "3 to 6 Months", FG99&lt;=9, "6 to 9 Months", FG99&lt;=12, "9 to 12 Months", FG99&lt;=15, "12 to 15 Months", FG99&lt;=18, "15 to 18 Months", FG99&lt;=24, "18 to 24 Months", FG99&gt;24, "&gt; 24 Months")</f>
        <v>No Data</v>
      </c>
      <c r="FP99" s="37" t="str" cm="1">
        <f t="array" ref="FP99">_xlfn.IFS(FF99="", "No Data", FF99&lt;0, "Negative/Future", FF99=0, "Zero Days", FF99&lt;=3, "&lt; 3 Months", FF99&lt;=6, "3 to 6 Months", FF99&lt;=9, "6 to 9 Months", FF99&lt;=12, "9 to 12 Months", FF99&lt;=15, "12 to 15 Months", FF99&lt;=18, "15 to 18 Months", FF99&lt;=24, "18 to 24 Months", FF99&gt;24, "&gt; 24 Months")</f>
        <v>No Data</v>
      </c>
      <c r="FQ99" s="29" t="s">
        <v>695</v>
      </c>
      <c r="FR99" s="29">
        <v>7979098975</v>
      </c>
      <c r="FS99" s="38" t="str">
        <f>VLOOKUP(_xlfn.XLOOKUP(B99,[1]MDA_Assets!D:D,[1]MDA_Assets!I:I,"",0),[1]Validation!$B$1:$C$8,2,0)</f>
        <v>B</v>
      </c>
      <c r="FT99" s="38" t="s">
        <v>202</v>
      </c>
      <c r="FU99" s="31" t="str">
        <f>_xlfn.XLOOKUP(B99,[1]MDA_Assets!D:D,[1]MDA_Assets!X:X,"",0)</f>
        <v>Yes</v>
      </c>
      <c r="FV99" s="39">
        <v>3</v>
      </c>
      <c r="FW99" s="39">
        <v>0</v>
      </c>
      <c r="FX99" s="39">
        <v>0</v>
      </c>
      <c r="FY99" s="39">
        <v>6</v>
      </c>
      <c r="FZ99" s="40">
        <f t="shared" si="53"/>
        <v>46088</v>
      </c>
      <c r="GA99" s="40">
        <f t="shared" si="53"/>
        <v>46088</v>
      </c>
      <c r="GB99" s="40">
        <f t="shared" si="60"/>
        <v>46273</v>
      </c>
      <c r="GC99" s="40">
        <f t="shared" si="61"/>
        <v>46273</v>
      </c>
      <c r="GD99" s="40">
        <f t="shared" si="62"/>
        <v>46638</v>
      </c>
      <c r="GE99" s="40">
        <f t="shared" si="63"/>
        <v>45511</v>
      </c>
      <c r="GF99" s="40" t="str">
        <f t="shared" si="57"/>
        <v/>
      </c>
      <c r="GG99" s="40" t="str">
        <f t="shared" si="57"/>
        <v/>
      </c>
      <c r="GH99" s="40" t="str">
        <f t="shared" si="57"/>
        <v/>
      </c>
      <c r="GI99" s="39">
        <f t="shared" si="87"/>
        <v>1</v>
      </c>
      <c r="GJ99" s="39">
        <f t="shared" si="88"/>
        <v>0</v>
      </c>
      <c r="GK99" s="39">
        <f t="shared" si="89"/>
        <v>0</v>
      </c>
      <c r="GL99" s="39">
        <f t="shared" si="90"/>
        <v>5</v>
      </c>
    </row>
    <row r="100" spans="1:194" x14ac:dyDescent="0.25">
      <c r="A100" s="19">
        <v>105</v>
      </c>
      <c r="B100" s="43" t="s">
        <v>696</v>
      </c>
      <c r="C100" s="43" t="s">
        <v>254</v>
      </c>
      <c r="D100" s="43" t="s">
        <v>241</v>
      </c>
      <c r="E100" s="43" t="s">
        <v>255</v>
      </c>
      <c r="F100" s="43" t="s">
        <v>697</v>
      </c>
      <c r="G100" s="43" t="s">
        <v>190</v>
      </c>
      <c r="H100" s="43" t="s">
        <v>549</v>
      </c>
      <c r="I100" s="43" t="s">
        <v>192</v>
      </c>
      <c r="J100" s="44">
        <f t="shared" si="64"/>
        <v>45889.645833333336</v>
      </c>
      <c r="K100" s="44">
        <v>45525.645833333336</v>
      </c>
      <c r="L100" s="44">
        <v>45208</v>
      </c>
      <c r="M100" s="43" t="s">
        <v>698</v>
      </c>
      <c r="N100" s="43" t="s">
        <v>699</v>
      </c>
      <c r="O100" s="44">
        <v>46016.354872685188</v>
      </c>
      <c r="P100" s="43">
        <v>859</v>
      </c>
      <c r="Q100" s="43">
        <v>71</v>
      </c>
      <c r="R100" s="43">
        <v>536</v>
      </c>
      <c r="S100" s="43" t="s">
        <v>206</v>
      </c>
      <c r="T100" s="44">
        <v>45524.770833333336</v>
      </c>
      <c r="U100" s="44">
        <v>45524.770833333336</v>
      </c>
      <c r="V100" s="44">
        <v>45524.770833333336</v>
      </c>
      <c r="W100" s="44">
        <v>45524.770833333336</v>
      </c>
      <c r="X100" s="44">
        <v>45524.770833333336</v>
      </c>
      <c r="Y100" s="44">
        <v>45524.770833333336</v>
      </c>
      <c r="Z100" s="43" t="s">
        <v>199</v>
      </c>
      <c r="AA100" s="43"/>
      <c r="AB100" s="43"/>
      <c r="AC100" s="43"/>
      <c r="AD100" s="43"/>
      <c r="AE100" s="43">
        <v>1</v>
      </c>
      <c r="AF100" s="43" t="s">
        <v>489</v>
      </c>
      <c r="AG100" s="43" t="s">
        <v>489</v>
      </c>
      <c r="AH100" s="43" t="s">
        <v>700</v>
      </c>
      <c r="AI100" s="43" t="s">
        <v>700</v>
      </c>
      <c r="AJ100" s="43" t="s">
        <v>701</v>
      </c>
      <c r="AK100" s="43" t="s">
        <v>702</v>
      </c>
      <c r="AL100" s="46">
        <v>45704</v>
      </c>
      <c r="AM100" s="46">
        <v>45704</v>
      </c>
      <c r="AN100" s="46">
        <v>45889</v>
      </c>
      <c r="AO100" s="46">
        <v>45889</v>
      </c>
      <c r="AP100" s="47">
        <v>46254</v>
      </c>
      <c r="AQ100" s="46">
        <v>45889</v>
      </c>
      <c r="AR100" s="48"/>
      <c r="AS100" s="48"/>
      <c r="AT100" s="48"/>
      <c r="AU100" s="43">
        <v>1</v>
      </c>
      <c r="AV100" s="43">
        <v>0</v>
      </c>
      <c r="AW100" s="43">
        <v>0</v>
      </c>
      <c r="AX100" s="51" t="s">
        <v>583</v>
      </c>
      <c r="AY100" s="51" t="s">
        <v>211</v>
      </c>
      <c r="AZ100" s="51" t="s">
        <v>198</v>
      </c>
      <c r="BA100" s="20">
        <f t="shared" ca="1" si="92"/>
        <v>1</v>
      </c>
      <c r="BB100" s="20">
        <f t="shared" ca="1" si="92"/>
        <v>1</v>
      </c>
      <c r="BC100" s="20">
        <f t="shared" ca="1" si="92"/>
        <v>1</v>
      </c>
      <c r="BD100" s="20">
        <f t="shared" ca="1" si="92"/>
        <v>1</v>
      </c>
      <c r="BE100" s="20">
        <f t="shared" ca="1" si="92"/>
        <v>0</v>
      </c>
      <c r="BF100" s="20">
        <f t="shared" ca="1" si="92"/>
        <v>1</v>
      </c>
      <c r="BG100" s="21" t="str">
        <f t="shared" ca="1" si="91"/>
        <v/>
      </c>
      <c r="BH100" s="21" t="str">
        <f t="shared" ca="1" si="91"/>
        <v/>
      </c>
      <c r="BI100" s="21" t="str">
        <f t="shared" ca="1" si="91"/>
        <v/>
      </c>
      <c r="BJ100" s="22">
        <f t="shared" ca="1" si="65"/>
        <v>5</v>
      </c>
      <c r="BK100" s="21">
        <f t="shared" si="66"/>
        <v>1</v>
      </c>
      <c r="BL100" s="22">
        <f t="shared" ca="1" si="67"/>
        <v>1019</v>
      </c>
      <c r="BM100" s="22">
        <f t="shared" ca="1" si="68"/>
        <v>82</v>
      </c>
      <c r="BN100" s="23">
        <f t="shared" ca="1" si="69"/>
        <v>937</v>
      </c>
      <c r="BO100" s="24">
        <f t="shared" ca="1" si="70"/>
        <v>160</v>
      </c>
      <c r="BP100" s="51" t="str">
        <f>_xlfn.XLOOKUP(E100,[1]Validation!E:E,[1]Validation!F:F,"")</f>
        <v>EN5</v>
      </c>
      <c r="BQ100" s="51" t="str">
        <f>_xlfn.XLOOKUP(BP100,[1]Validation!F:F,[1]Validation!G:G,"")</f>
        <v>EN4 to EN7</v>
      </c>
      <c r="BR100" s="52" t="str">
        <f>VLOOKUP(G100,[1]Validation!$B$1:$C$9,2,0)</f>
        <v>B</v>
      </c>
      <c r="BS100" s="51">
        <f t="shared" ca="1" si="71"/>
        <v>21</v>
      </c>
      <c r="BT100" s="53">
        <f>_xlfn.XLOOKUP(B100,'[2]1. All Calls'!$R:$R,'[2]1. All Calls'!$A:$A,"",0)</f>
        <v>46016.562199074098</v>
      </c>
      <c r="BU100" s="51" t="str">
        <f>_xlfn.XLOOKUP(B100,'[2]1. All Calls'!$R:$R,'[2]1. All Calls'!$F:$F,"",0)</f>
        <v>CC-01917143</v>
      </c>
      <c r="BV100" s="51" t="str">
        <f>_xlfn.XLOOKUP(B100,'[2]1. All Calls'!$R:$R,'[2]1. All Calls'!$J:$J,"",0)</f>
        <v>General Service</v>
      </c>
      <c r="BW100" s="53" t="str">
        <f>_xlfn.XLOOKUP(B100,'[2]Sch Calls'!$R:$R,'[2]Sch Calls'!$A:$A,"",0)</f>
        <v/>
      </c>
      <c r="BX100" s="51" t="str">
        <f>_xlfn.XLOOKUP(B100,'[2]Sch Calls'!$R:$R,'[2]Sch Calls'!$B:$B,"",0)</f>
        <v/>
      </c>
      <c r="BY100" s="51" t="str">
        <f t="shared" si="54"/>
        <v>17-Feb-25</v>
      </c>
      <c r="BZ100" s="51" t="str">
        <f t="shared" si="54"/>
        <v>17-Feb-25</v>
      </c>
      <c r="CA100" s="51" t="str">
        <f t="shared" si="72"/>
        <v>23-May-25</v>
      </c>
      <c r="CB100" s="51" t="str">
        <f t="shared" si="73"/>
        <v>18-Feb-26</v>
      </c>
      <c r="CC100" s="51" t="str">
        <f t="shared" si="74"/>
        <v>21-Aug-26</v>
      </c>
      <c r="CD100" s="51" t="str">
        <f t="shared" si="75"/>
        <v>21-Aug-25</v>
      </c>
      <c r="CE100" s="51">
        <f t="shared" ca="1" si="55"/>
        <v>651</v>
      </c>
      <c r="CF100" s="51">
        <f t="shared" ca="1" si="55"/>
        <v>651</v>
      </c>
      <c r="CG100" s="51">
        <f t="shared" ca="1" si="76"/>
        <v>651</v>
      </c>
      <c r="CH100" s="51">
        <f t="shared" ca="1" si="77"/>
        <v>651</v>
      </c>
      <c r="CI100" s="51">
        <f t="shared" ca="1" si="78"/>
        <v>651</v>
      </c>
      <c r="CJ100" s="51">
        <f t="shared" ca="1" si="79"/>
        <v>651</v>
      </c>
      <c r="CK100" s="51">
        <f t="shared" ca="1" si="51"/>
        <v>651</v>
      </c>
      <c r="CL100" s="51">
        <f t="shared" ca="1" si="51"/>
        <v>651</v>
      </c>
      <c r="CM100" s="51">
        <f t="shared" ca="1" si="51"/>
        <v>651</v>
      </c>
      <c r="CN100" s="51">
        <f t="shared" ca="1" si="51"/>
        <v>651</v>
      </c>
      <c r="CO100" s="51">
        <f t="shared" ca="1" si="51"/>
        <v>651</v>
      </c>
      <c r="CP100" s="51">
        <f t="shared" ca="1" si="51"/>
        <v>651</v>
      </c>
      <c r="CQ100" s="51">
        <f t="shared" ca="1" si="52"/>
        <v>242</v>
      </c>
      <c r="CR100" s="51">
        <f t="shared" ca="1" si="52"/>
        <v>242</v>
      </c>
      <c r="CS100" s="51">
        <f t="shared" ca="1" si="52"/>
        <v>1742</v>
      </c>
      <c r="CT100" s="51">
        <f t="shared" ca="1" si="52"/>
        <v>1742</v>
      </c>
      <c r="CU100" s="51">
        <f t="shared" ca="1" si="52"/>
        <v>6741</v>
      </c>
      <c r="CV100" s="54">
        <f t="shared" ca="1" si="52"/>
        <v>742</v>
      </c>
      <c r="CW100" s="25" t="s">
        <v>195</v>
      </c>
      <c r="CX100" s="55">
        <v>0</v>
      </c>
      <c r="CY100" s="55"/>
      <c r="CZ100" s="26">
        <v>0</v>
      </c>
      <c r="DA100" s="26">
        <v>0</v>
      </c>
      <c r="DB100" s="26">
        <v>0</v>
      </c>
      <c r="DC100" s="26">
        <v>0</v>
      </c>
      <c r="DD100" s="26">
        <v>0</v>
      </c>
      <c r="DE100" s="26">
        <v>0</v>
      </c>
      <c r="DF100" s="26">
        <v>0</v>
      </c>
      <c r="DG100" s="26">
        <v>0</v>
      </c>
      <c r="DH100" s="26">
        <v>0</v>
      </c>
      <c r="DI100" s="26">
        <v>0</v>
      </c>
      <c r="DJ100" s="26">
        <v>0</v>
      </c>
      <c r="DK100" s="26">
        <v>0</v>
      </c>
      <c r="DL100" s="27">
        <f t="shared" si="80"/>
        <v>46091.562199074098</v>
      </c>
      <c r="DM100" s="28">
        <f t="shared" ca="1" si="81"/>
        <v>1</v>
      </c>
      <c r="DN100" s="56">
        <f>_xlfn.XLOOKUP(B100,'[2]1. All Calls'!$R:$R,'[2]1. All Calls'!$A:$A,"",0)</f>
        <v>46016.562199074098</v>
      </c>
      <c r="DO100" s="57" t="str">
        <f ca="1">VLOOKUP(DM100,[1]Validation!$B$20:$C$25,2,0)</f>
        <v>Above 3 months</v>
      </c>
      <c r="DP100" s="58" t="str">
        <f>_xlfn.XLOOKUP(B100,'[1]Active AMCs- Dealer'!E:E,'[1]Active AMCs- Dealer'!L:L,"Not in AMC",0)</f>
        <v>Not in AMC</v>
      </c>
      <c r="DQ100" s="50" t="s">
        <v>213</v>
      </c>
      <c r="DR100" s="29" t="str">
        <f>_xlfn.XLOOKUP(B100,'[2]1. All Calls'!$R:$R,'[2]1. All Calls'!$F:$F,"",0)</f>
        <v>CC-01917143</v>
      </c>
      <c r="DS100" s="29" t="str">
        <f>_xlfn.XLOOKUP(B100,'[2]1. All Calls'!$R:$R,'[2]1. All Calls'!$AB:$AB,"",0)</f>
        <v>We visited the site and after checking, we found that the machine is working fine, the running hours are 608 but it has been almost 2 years since the machine was started due to which it is necessary to service the machine.</v>
      </c>
      <c r="DT100" s="30">
        <f>_xlfn.XLOOKUP(DR100,'[2]1. All Calls'!$F:$F,'[2]1. All Calls'!$A:$A,"",0)</f>
        <v>46016.562199074098</v>
      </c>
      <c r="DU100" s="31">
        <f>_xlfn.XLOOKUP(DR100,'[2]1. All Calls'!$F:$F,'[2]1. All Calls'!$B:$B,"",0)</f>
        <v>859</v>
      </c>
      <c r="DV100" s="31">
        <f>_xlfn.XLOOKUP(B100,[1]MDA_Assets!D:D,[1]MDA_Assets!N:N,"",0)</f>
        <v>71</v>
      </c>
      <c r="DW100" s="31">
        <f>_xlfn.XLOOKUP(B100,[1]MDA_Assets!D:D,[1]MDA_Assets!O:O,"",0)</f>
        <v>536</v>
      </c>
      <c r="DX100" s="32" t="str">
        <f>_xlfn.XLOOKUP(B100,[1]MDA_Assets!D:D,[1]MDA_Assets!Q:Q,"",0)</f>
        <v>XD</v>
      </c>
      <c r="DY100" s="33">
        <f>_xlfn.XLOOKUP(B100,[1]MDA_Assets!D:D,[1]MDA_Assets!R:R,"",0)</f>
        <v>45525</v>
      </c>
      <c r="DZ100" s="33">
        <f>_xlfn.XLOOKUP(B100,[1]MDA_Assets!D:D,[1]MDA_Assets!S:S,"",0)</f>
        <v>45525</v>
      </c>
      <c r="EA100" s="33">
        <f>_xlfn.XLOOKUP(B100,[1]MDA_Assets!D:D,[1]MDA_Assets!T:T,"",0)</f>
        <v>45525</v>
      </c>
      <c r="EB100" s="33">
        <f>_xlfn.XLOOKUP(B100,[1]MDA_Assets!D:D,[1]MDA_Assets!U:U,"",0)</f>
        <v>45525</v>
      </c>
      <c r="EC100" s="33">
        <f>_xlfn.XLOOKUP(B100,[1]MDA_Assets!D:D,[1]MDA_Assets!V:V,"",0)</f>
        <v>45525</v>
      </c>
      <c r="ED100" s="33">
        <f>_xlfn.XLOOKUP(B100,[1]MDA_Assets!D:D,[1]MDA_Assets!W:W,"",0)</f>
        <v>45525</v>
      </c>
      <c r="EE100" s="32" t="str">
        <f>_xlfn.XLOOKUP(B100,[1]MDA_Assets!D:D,[1]MDA_Assets!X:X,"",0)</f>
        <v>Yes</v>
      </c>
      <c r="EF100" s="33">
        <f>_xlfn.XLOOKUP(B100,[1]MDA_Assets!D:D,[1]MDA_Assets!Y:Y,"",0)</f>
        <v>0</v>
      </c>
      <c r="EG100" s="33">
        <f>_xlfn.XLOOKUP(B100,[1]MDA_Assets!D:D,[1]MDA_Assets!Z:Z,"",0)</f>
        <v>0</v>
      </c>
      <c r="EH100" s="33">
        <f>_xlfn.XLOOKUP(B100,[1]MDA_Assets!D:D,[1]MDA_Assets!AA:AA,"",0)</f>
        <v>0</v>
      </c>
      <c r="EI100" s="34">
        <f>_xlfn.XLOOKUP(B100,[1]MDA_Assets!D:D,[1]MDA_Assets!P:P,"",0)</f>
        <v>1</v>
      </c>
      <c r="EJ100" s="35" t="str">
        <f>_xlfn.XLOOKUP(B100,[1]MDA_Assets!D:D,[1]MDA_Assets!AB:AB,"",0)</f>
        <v>893</v>
      </c>
      <c r="EK100" s="35" t="str">
        <f>_xlfn.XLOOKUP(B100,[1]MDA_Assets!D:D,[1]MDA_Assets!AC:AC,"",0)</f>
        <v>893</v>
      </c>
      <c r="EL100" s="35" t="str">
        <f>_xlfn.XLOOKUP(B100,[1]MDA_Assets!D:D,[1]MDA_Assets!AD:AD,"",0)</f>
        <v>2393</v>
      </c>
      <c r="EM100" s="35" t="str">
        <f>_xlfn.XLOOKUP(B100,[1]MDA_Assets!D:D,[1]MDA_Assets!AE:AE,"",0)</f>
        <v>2393</v>
      </c>
      <c r="EN100" s="35" t="str">
        <f>_xlfn.XLOOKUP(B100,[1]MDA_Assets!D:D,[1]MDA_Assets!AF:AF,"",0)</f>
        <v>7392</v>
      </c>
      <c r="EO100" s="35" t="str">
        <f>_xlfn.XLOOKUP(B100,[1]MDA_Assets!D:D,[1]MDA_Assets!AG:AG,"",0)</f>
        <v>1393</v>
      </c>
      <c r="EP100" s="36">
        <f t="shared" si="56"/>
        <v>180</v>
      </c>
      <c r="EQ100" s="36">
        <f t="shared" si="56"/>
        <v>180</v>
      </c>
      <c r="ER100" s="36">
        <f t="shared" si="82"/>
        <v>365</v>
      </c>
      <c r="ES100" s="36">
        <f t="shared" si="83"/>
        <v>365</v>
      </c>
      <c r="ET100" s="36">
        <f t="shared" si="84"/>
        <v>730</v>
      </c>
      <c r="EU100" s="36">
        <f t="shared" si="85"/>
        <v>365</v>
      </c>
      <c r="EV100" s="36" t="str">
        <f t="shared" si="86"/>
        <v/>
      </c>
      <c r="EW100" s="36" t="str">
        <f t="shared" si="58"/>
        <v/>
      </c>
      <c r="EX100" s="36" t="str">
        <f t="shared" si="59"/>
        <v/>
      </c>
      <c r="EY100" s="36">
        <f t="shared" si="94"/>
        <v>5.81</v>
      </c>
      <c r="EZ100" s="36">
        <f t="shared" si="94"/>
        <v>5.81</v>
      </c>
      <c r="FA100" s="36">
        <f t="shared" si="94"/>
        <v>11.78</v>
      </c>
      <c r="FB100" s="36">
        <f t="shared" si="94"/>
        <v>11.78</v>
      </c>
      <c r="FC100" s="36">
        <f t="shared" si="94"/>
        <v>23.55</v>
      </c>
      <c r="FD100" s="36">
        <f t="shared" si="94"/>
        <v>11.78</v>
      </c>
      <c r="FE100" s="36" t="str">
        <f t="shared" si="93"/>
        <v/>
      </c>
      <c r="FF100" s="36" t="str">
        <f t="shared" si="93"/>
        <v/>
      </c>
      <c r="FG100" s="36" t="str">
        <f t="shared" si="93"/>
        <v/>
      </c>
      <c r="FH100" s="37" t="str" cm="1">
        <f t="array" ref="FH100">_xlfn.IFS(EY100="", "No Data", EY100&lt;0, "Negative/Future", EY100=0, "Zero Days", EY100&lt;=3, "&lt; 3 Months", EY100&lt;=6, "3 to 6 Months", EY100&lt;=9, "6 to 9 Months", EY100&lt;=12, "9 to 12 Months", EY100&lt;=15, "12 to 15 Months", EY100&lt;=18, "15 to 18 Months", EY100&lt;=24, "18 to 24 Months", EY100&gt;24, "&gt; 24 Months")</f>
        <v>3 to 6 Months</v>
      </c>
      <c r="FI100" s="37" t="str" cm="1">
        <f t="array" ref="FI100">_xlfn.IFS(EZ100="", "No Data", EZ100&lt;0, "Negative/Future", EZ100=0, "Zero Days", EZ100&lt;=3, "&lt; 3 Months", EZ100&lt;=6, "3 to 6 Months", EZ100&lt;=9, "6 to 9 Months", EZ100&lt;=12, "9 to 12 Months", EZ100&lt;=15, "12 to 15 Months", EZ100&lt;=18, "15 to 18 Months", EZ100&lt;=24, "18 to 24 Months", EZ100&gt;24, "&gt; 24 Months")</f>
        <v>3 to 6 Months</v>
      </c>
      <c r="FJ100" s="37" t="str" cm="1">
        <f t="array" ref="FJ100">_xlfn.IFS(FA100="", "No Data", FA100&lt;0, "Negative/Future", FA100=0, "Zero Days", FA100&lt;=3, "&lt; 3 Months", FA100&lt;=6, "3 to 6 Months", FA100&lt;=9, "6 to 9 Months", FA100&lt;=12, "9 to 12 Months", FA100&lt;=15, "12 to 15 Months", FA100&lt;=18, "15 to 18 Months", FA100&lt;=24, "18 to 24 Months", FA100&gt;24, "&gt; 24 Months")</f>
        <v>9 to 12 Months</v>
      </c>
      <c r="FK100" s="37" t="str" cm="1">
        <f t="array" ref="FK100">_xlfn.IFS(FB100="", "No Data", FB100&lt;0, "Negative/Future", FB100=0, "Zero Days", FB100&lt;=3, "&lt; 3 Months", FB100&lt;=6, "3 to 6 Months", FB100&lt;=9, "6 to 9 Months", FB100&lt;=12, "9 to 12 Months", FB100&lt;=15, "12 to 15 Months", FB100&lt;=18, "15 to 18 Months", FB100&lt;=24, "18 to 24 Months", FB100&gt;24, "&gt; 24 Months")</f>
        <v>9 to 12 Months</v>
      </c>
      <c r="FL100" s="37" t="str" cm="1">
        <f t="array" ref="FL100">_xlfn.IFS(FC100="", "No Data", FC100&lt;0, "Negative/Future", FC100=0, "Zero Days", FC100&lt;=3, "&lt; 3 Months", FC100&lt;=6, "3 to 6 Months", FC100&lt;=9, "6 to 9 Months", FC100&lt;=12, "9 to 12 Months", FC100&lt;=15, "12 to 15 Months", FC100&lt;=18, "15 to 18 Months", FC100&lt;=24, "18 to 24 Months", FC100&gt;24, "&gt; 24 Months")</f>
        <v>18 to 24 Months</v>
      </c>
      <c r="FM100" s="37" t="str" cm="1">
        <f t="array" ref="FM100">_xlfn.IFS(FD100="", "No Data", FD100&lt;0, "Negative/Future", FD100=0, "Zero Days", FD100&lt;=3, "&lt; 3 Months", FD100&lt;=6, "3 to 6 Months", FD100&lt;=9, "6 to 9 Months", FD100&lt;=12, "9 to 12 Months", FD100&lt;=15, "12 to 15 Months", FD100&lt;=18, "15 to 18 Months", FD100&lt;=24, "18 to 24 Months", FD100&gt;24, "&gt; 24 Months")</f>
        <v>9 to 12 Months</v>
      </c>
      <c r="FN100" s="37" t="str" cm="1">
        <f t="array" ref="FN100">_xlfn.IFS(FE100="", "No Data", FE100&lt;0, "Negative/Future", FE100=0, "Zero Days", FE100&lt;=3, "&lt; 3 Months", FE100&lt;=6, "3 to 6 Months", FE100&lt;=9, "6 to 9 Months", FE100&lt;=12, "9 to 12 Months", FE100&lt;=15, "12 to 15 Months", FE100&lt;=18, "15 to 18 Months", FE100&lt;=24, "18 to 24 Months", FE100&gt;24, "&gt; 24 Months")</f>
        <v>No Data</v>
      </c>
      <c r="FO100" s="37" t="str" cm="1">
        <f t="array" ref="FO100">_xlfn.IFS(FG100="", "No Data", FG100&lt;0, "Negative/Future", FG100=0, "Zero Days", FG100&lt;=3, "&lt; 3 Months", FG100&lt;=6, "3 to 6 Months", FG100&lt;=9, "6 to 9 Months", FG100&lt;=12, "9 to 12 Months", FG100&lt;=15, "12 to 15 Months", FG100&lt;=18, "15 to 18 Months", FG100&lt;=24, "18 to 24 Months", FG100&gt;24, "&gt; 24 Months")</f>
        <v>No Data</v>
      </c>
      <c r="FP100" s="37" t="str" cm="1">
        <f t="array" ref="FP100">_xlfn.IFS(FF100="", "No Data", FF100&lt;0, "Negative/Future", FF100=0, "Zero Days", FF100&lt;=3, "&lt; 3 Months", FF100&lt;=6, "3 to 6 Months", FF100&lt;=9, "6 to 9 Months", FF100&lt;=12, "9 to 12 Months", FF100&lt;=15, "12 to 15 Months", FF100&lt;=18, "15 to 18 Months", FF100&lt;=24, "18 to 24 Months", FF100&gt;24, "&gt; 24 Months")</f>
        <v>No Data</v>
      </c>
      <c r="FQ100" s="29" t="s">
        <v>703</v>
      </c>
      <c r="FR100" s="29">
        <v>8825268687</v>
      </c>
      <c r="FS100" s="38" t="str">
        <f>VLOOKUP(_xlfn.XLOOKUP(B100,[1]MDA_Assets!D:D,[1]MDA_Assets!I:I,"",0),[1]Validation!$B$1:$C$8,2,0)</f>
        <v>B</v>
      </c>
      <c r="FT100" s="38" t="s">
        <v>202</v>
      </c>
      <c r="FU100" s="31" t="str">
        <f>_xlfn.XLOOKUP(B100,[1]MDA_Assets!D:D,[1]MDA_Assets!X:X,"",0)</f>
        <v>Yes</v>
      </c>
      <c r="FV100" s="39">
        <v>5</v>
      </c>
      <c r="FW100" s="39">
        <v>0</v>
      </c>
      <c r="FX100" s="39">
        <v>0</v>
      </c>
      <c r="FY100" s="39">
        <v>4</v>
      </c>
      <c r="FZ100" s="40">
        <f t="shared" si="53"/>
        <v>45705</v>
      </c>
      <c r="GA100" s="40">
        <f t="shared" si="53"/>
        <v>45705</v>
      </c>
      <c r="GB100" s="40">
        <f t="shared" si="60"/>
        <v>45890</v>
      </c>
      <c r="GC100" s="40">
        <f t="shared" si="61"/>
        <v>45890</v>
      </c>
      <c r="GD100" s="40">
        <f t="shared" si="62"/>
        <v>46255</v>
      </c>
      <c r="GE100" s="40">
        <f t="shared" si="63"/>
        <v>45890</v>
      </c>
      <c r="GF100" s="40" t="str">
        <f t="shared" si="57"/>
        <v/>
      </c>
      <c r="GG100" s="40" t="str">
        <f t="shared" si="57"/>
        <v/>
      </c>
      <c r="GH100" s="40" t="str">
        <f t="shared" si="57"/>
        <v/>
      </c>
      <c r="GI100" s="39">
        <f t="shared" si="87"/>
        <v>5</v>
      </c>
      <c r="GJ100" s="39">
        <f t="shared" si="88"/>
        <v>0</v>
      </c>
      <c r="GK100" s="39">
        <f t="shared" si="89"/>
        <v>0</v>
      </c>
      <c r="GL100" s="39">
        <f t="shared" si="90"/>
        <v>1</v>
      </c>
    </row>
    <row r="101" spans="1:194" x14ac:dyDescent="0.25">
      <c r="A101" s="19">
        <v>106</v>
      </c>
      <c r="B101" s="43" t="s">
        <v>704</v>
      </c>
      <c r="C101" s="43" t="s">
        <v>186</v>
      </c>
      <c r="D101" s="43" t="s">
        <v>241</v>
      </c>
      <c r="E101" s="43" t="s">
        <v>419</v>
      </c>
      <c r="F101" s="43" t="s">
        <v>705</v>
      </c>
      <c r="G101" s="43" t="s">
        <v>190</v>
      </c>
      <c r="H101" s="43" t="s">
        <v>291</v>
      </c>
      <c r="I101" s="43" t="s">
        <v>192</v>
      </c>
      <c r="J101" s="44">
        <f t="shared" si="64"/>
        <v>45631.5625</v>
      </c>
      <c r="K101" s="44">
        <v>45267.5625</v>
      </c>
      <c r="L101" s="44">
        <v>45015</v>
      </c>
      <c r="M101" s="43" t="s">
        <v>2786</v>
      </c>
      <c r="N101" s="43" t="s">
        <v>2787</v>
      </c>
      <c r="O101" s="44">
        <v>46130.445162037038</v>
      </c>
      <c r="P101" s="43">
        <v>16885</v>
      </c>
      <c r="Q101" s="43">
        <v>4450</v>
      </c>
      <c r="R101" s="43">
        <v>12434</v>
      </c>
      <c r="S101" s="43" t="s">
        <v>194</v>
      </c>
      <c r="T101" s="44">
        <v>45795.770833333336</v>
      </c>
      <c r="U101" s="44">
        <v>45795.770833333336</v>
      </c>
      <c r="V101" s="44">
        <v>45795.770833333336</v>
      </c>
      <c r="W101" s="44">
        <v>45795.770833333336</v>
      </c>
      <c r="X101" s="44">
        <v>45795.770833333336</v>
      </c>
      <c r="Y101" s="44">
        <v>45998.770833333336</v>
      </c>
      <c r="Z101" s="43" t="s">
        <v>199</v>
      </c>
      <c r="AA101" s="43"/>
      <c r="AB101" s="43"/>
      <c r="AC101" s="43"/>
      <c r="AD101" s="43"/>
      <c r="AE101" s="43">
        <v>4</v>
      </c>
      <c r="AF101" s="43" t="s">
        <v>2788</v>
      </c>
      <c r="AG101" s="43" t="s">
        <v>2788</v>
      </c>
      <c r="AH101" s="43" t="s">
        <v>2789</v>
      </c>
      <c r="AI101" s="43" t="s">
        <v>2789</v>
      </c>
      <c r="AJ101" s="43" t="s">
        <v>2790</v>
      </c>
      <c r="AK101" s="43" t="s">
        <v>2789</v>
      </c>
      <c r="AL101" s="46">
        <v>45014</v>
      </c>
      <c r="AM101" s="46">
        <v>45014</v>
      </c>
      <c r="AN101" s="46">
        <v>45264</v>
      </c>
      <c r="AO101" s="46">
        <v>45264</v>
      </c>
      <c r="AP101" s="46">
        <v>43909</v>
      </c>
      <c r="AQ101" s="46">
        <v>45264</v>
      </c>
      <c r="AR101" s="48"/>
      <c r="AS101" s="48"/>
      <c r="AT101" s="48"/>
      <c r="AU101" s="43">
        <v>1</v>
      </c>
      <c r="AV101" s="43">
        <v>0</v>
      </c>
      <c r="AW101" s="43">
        <v>0</v>
      </c>
      <c r="AX101" s="51" t="s">
        <v>197</v>
      </c>
      <c r="AY101" s="51" t="s">
        <v>3240</v>
      </c>
      <c r="AZ101" s="51" t="s">
        <v>198</v>
      </c>
      <c r="BA101" s="20">
        <f t="shared" ca="1" si="92"/>
        <v>1</v>
      </c>
      <c r="BB101" s="20">
        <f t="shared" ca="1" si="92"/>
        <v>1</v>
      </c>
      <c r="BC101" s="20">
        <f t="shared" ca="1" si="92"/>
        <v>1</v>
      </c>
      <c r="BD101" s="20">
        <f t="shared" ca="1" si="92"/>
        <v>1</v>
      </c>
      <c r="BE101" s="20">
        <f t="shared" ca="1" si="92"/>
        <v>1</v>
      </c>
      <c r="BF101" s="20">
        <f t="shared" ca="1" si="92"/>
        <v>1</v>
      </c>
      <c r="BG101" s="21" t="str">
        <f t="shared" ca="1" si="91"/>
        <v/>
      </c>
      <c r="BH101" s="21" t="str">
        <f t="shared" ca="1" si="91"/>
        <v/>
      </c>
      <c r="BI101" s="21" t="str">
        <f t="shared" ca="1" si="91"/>
        <v/>
      </c>
      <c r="BJ101" s="22">
        <f t="shared" ca="1" si="65"/>
        <v>6</v>
      </c>
      <c r="BK101" s="21">
        <f t="shared" si="66"/>
        <v>4</v>
      </c>
      <c r="BL101" s="22">
        <f t="shared" ca="1" si="67"/>
        <v>17067</v>
      </c>
      <c r="BM101" s="22">
        <f t="shared" ca="1" si="68"/>
        <v>4437</v>
      </c>
      <c r="BN101" s="23">
        <f t="shared" ca="1" si="69"/>
        <v>12630</v>
      </c>
      <c r="BO101" s="24">
        <f t="shared" ca="1" si="70"/>
        <v>182</v>
      </c>
      <c r="BP101" s="51" t="str">
        <f>_xlfn.XLOOKUP(E101,[1]Validation!E:E,[1]Validation!F:F,"")</f>
        <v>EV37</v>
      </c>
      <c r="BQ101" s="51" t="str">
        <f>_xlfn.XLOOKUP(BP101,[1]Validation!F:F,[1]Validation!G:G,"")</f>
        <v>EV30 to EV45</v>
      </c>
      <c r="BR101" s="52" t="str">
        <f>VLOOKUP(G101,[1]Validation!$B$1:$C$9,2,0)</f>
        <v>B</v>
      </c>
      <c r="BS101" s="51">
        <f t="shared" ca="1" si="71"/>
        <v>30</v>
      </c>
      <c r="BT101" s="53">
        <f>_xlfn.XLOOKUP(B101,'[2]1. All Calls'!$R:$R,'[2]1. All Calls'!$A:$A,"",0)</f>
        <v>46130.662592592598</v>
      </c>
      <c r="BU101" s="51" t="str">
        <f>_xlfn.XLOOKUP(B101,'[2]1. All Calls'!$R:$R,'[2]1. All Calls'!$F:$F,"",0)</f>
        <v>CC-02052267</v>
      </c>
      <c r="BV101" s="51" t="str">
        <f>_xlfn.XLOOKUP(B101,'[2]1. All Calls'!$R:$R,'[2]1. All Calls'!$J:$J,"",0)</f>
        <v>General Service</v>
      </c>
      <c r="BW101" s="53">
        <f>_xlfn.XLOOKUP(B101,'[2]Sch Calls'!$R:$R,'[2]Sch Calls'!$A:$A,"",0)</f>
        <v>45796.442430555602</v>
      </c>
      <c r="BX101" s="51">
        <f>_xlfn.XLOOKUP(B101,'[2]Sch Calls'!$R:$R,'[2]Sch Calls'!$B:$B,"",0)</f>
        <v>9420</v>
      </c>
      <c r="BY101" s="51" t="str">
        <f t="shared" si="54"/>
        <v>15-Nov-25</v>
      </c>
      <c r="BZ101" s="51" t="str">
        <f t="shared" si="54"/>
        <v>15-Nov-25</v>
      </c>
      <c r="CA101" s="51" t="str">
        <f t="shared" si="72"/>
        <v>18-Feb-26</v>
      </c>
      <c r="CB101" s="51" t="str">
        <f t="shared" si="73"/>
        <v>16-Nov-26</v>
      </c>
      <c r="CC101" s="51" t="str">
        <f t="shared" si="74"/>
        <v>08-Dec-27</v>
      </c>
      <c r="CD101" s="51" t="str">
        <f t="shared" si="75"/>
        <v>19-May-26</v>
      </c>
      <c r="CE101" s="51">
        <f t="shared" ca="1" si="55"/>
        <v>380</v>
      </c>
      <c r="CF101" s="51">
        <f t="shared" ca="1" si="55"/>
        <v>380</v>
      </c>
      <c r="CG101" s="51">
        <f t="shared" ca="1" si="76"/>
        <v>380</v>
      </c>
      <c r="CH101" s="51">
        <f t="shared" ca="1" si="77"/>
        <v>380</v>
      </c>
      <c r="CI101" s="51">
        <f t="shared" ca="1" si="78"/>
        <v>177</v>
      </c>
      <c r="CJ101" s="51">
        <f t="shared" ca="1" si="79"/>
        <v>380</v>
      </c>
      <c r="CK101" s="51">
        <f t="shared" ca="1" si="51"/>
        <v>1520</v>
      </c>
      <c r="CL101" s="51">
        <f t="shared" ca="1" si="51"/>
        <v>1520</v>
      </c>
      <c r="CM101" s="51">
        <f t="shared" ca="1" si="51"/>
        <v>1520</v>
      </c>
      <c r="CN101" s="51">
        <f t="shared" ca="1" si="51"/>
        <v>1520</v>
      </c>
      <c r="CO101" s="51">
        <f t="shared" ca="1" si="51"/>
        <v>708</v>
      </c>
      <c r="CP101" s="51">
        <f t="shared" ca="1" si="51"/>
        <v>1520</v>
      </c>
      <c r="CQ101" s="51">
        <f t="shared" ca="1" si="52"/>
        <v>-5985</v>
      </c>
      <c r="CR101" s="51">
        <f t="shared" ca="1" si="52"/>
        <v>-5985</v>
      </c>
      <c r="CS101" s="51">
        <f t="shared" ca="1" si="52"/>
        <v>-4985</v>
      </c>
      <c r="CT101" s="51">
        <f t="shared" ca="1" si="52"/>
        <v>-4985</v>
      </c>
      <c r="CU101" s="51">
        <f t="shared" ca="1" si="52"/>
        <v>-9593</v>
      </c>
      <c r="CV101" s="54">
        <f t="shared" ca="1" si="52"/>
        <v>-4985</v>
      </c>
      <c r="CW101" s="25" t="s">
        <v>212</v>
      </c>
      <c r="CX101" s="55">
        <v>0.21</v>
      </c>
      <c r="CY101" s="55"/>
      <c r="CZ101" s="26" t="s">
        <v>227</v>
      </c>
      <c r="DA101" s="26" t="s">
        <v>227</v>
      </c>
      <c r="DB101" s="26" t="s">
        <v>227</v>
      </c>
      <c r="DC101" s="26" t="s">
        <v>227</v>
      </c>
      <c r="DD101" s="26" t="s">
        <v>227</v>
      </c>
      <c r="DE101" s="26" t="s">
        <v>227</v>
      </c>
      <c r="DF101" s="26" t="s">
        <v>227</v>
      </c>
      <c r="DG101" s="26" t="s">
        <v>227</v>
      </c>
      <c r="DH101" s="26" t="s">
        <v>227</v>
      </c>
      <c r="DI101" s="26" t="s">
        <v>227</v>
      </c>
      <c r="DJ101" s="26" t="s">
        <v>227</v>
      </c>
      <c r="DK101" s="26" t="s">
        <v>227</v>
      </c>
      <c r="DL101" s="27">
        <f t="shared" si="80"/>
        <v>46205.662592592598</v>
      </c>
      <c r="DM101" s="28">
        <f t="shared" ca="1" si="81"/>
        <v>0</v>
      </c>
      <c r="DN101" s="56">
        <f>_xlfn.XLOOKUP(B101,'[2]1. All Calls'!$R:$R,'[2]1. All Calls'!$A:$A,"",0)</f>
        <v>46130.662592592598</v>
      </c>
      <c r="DO101" s="57" t="str">
        <f ca="1">VLOOKUP(DM101,[1]Validation!$B$20:$C$25,2,0)</f>
        <v>Within 3 months</v>
      </c>
      <c r="DP101" s="58" t="str">
        <f>_xlfn.XLOOKUP(B101,'[1]Active AMCs- Dealer'!E:E,'[1]Active AMCs- Dealer'!L:L,"Not in AMC",0)</f>
        <v>Expired</v>
      </c>
      <c r="DQ101" s="50" t="s">
        <v>238</v>
      </c>
      <c r="DR101" s="29" t="str">
        <f>_xlfn.XLOOKUP(B101,'[2]1. All Calls'!$R:$R,'[2]1. All Calls'!$F:$F,"",0)</f>
        <v>CC-02052267</v>
      </c>
      <c r="DS101" s="29" t="str">
        <f>_xlfn.XLOOKUP(B101,'[2]1. All Calls'!$R:$R,'[2]1. All Calls'!$AB:$AB,"",0)</f>
        <v>We visited site check and found unit service due Get the servicing done as soon as possible because it will not be good for the machine if the servicing is done so early.</v>
      </c>
      <c r="DT101" s="30">
        <f>_xlfn.XLOOKUP(DR101,'[2]1. All Calls'!$F:$F,'[2]1. All Calls'!$A:$A,"",0)</f>
        <v>46130.662592592598</v>
      </c>
      <c r="DU101" s="31">
        <f>_xlfn.XLOOKUP(DR101,'[2]1. All Calls'!$F:$F,'[2]1. All Calls'!$B:$B,"",0)</f>
        <v>16885</v>
      </c>
      <c r="DV101" s="31">
        <f>_xlfn.XLOOKUP(B101,[1]MDA_Assets!D:D,[1]MDA_Assets!N:N,"",0)</f>
        <v>4450</v>
      </c>
      <c r="DW101" s="31">
        <f>_xlfn.XLOOKUP(B101,[1]MDA_Assets!D:D,[1]MDA_Assets!O:O,"",0)</f>
        <v>12434</v>
      </c>
      <c r="DX101" s="32" t="str">
        <f>_xlfn.XLOOKUP(B101,[1]MDA_Assets!D:D,[1]MDA_Assets!Q:Q,"",0)</f>
        <v>Synthetic</v>
      </c>
      <c r="DY101" s="33">
        <f>_xlfn.XLOOKUP(B101,[1]MDA_Assets!D:D,[1]MDA_Assets!R:R,"",0)</f>
        <v>45796</v>
      </c>
      <c r="DZ101" s="33">
        <f>_xlfn.XLOOKUP(B101,[1]MDA_Assets!D:D,[1]MDA_Assets!S:S,"",0)</f>
        <v>45796</v>
      </c>
      <c r="EA101" s="33">
        <f>_xlfn.XLOOKUP(B101,[1]MDA_Assets!D:D,[1]MDA_Assets!T:T,"",0)</f>
        <v>45796</v>
      </c>
      <c r="EB101" s="33">
        <f>_xlfn.XLOOKUP(B101,[1]MDA_Assets!D:D,[1]MDA_Assets!U:U,"",0)</f>
        <v>45796</v>
      </c>
      <c r="EC101" s="33">
        <f>_xlfn.XLOOKUP(B101,[1]MDA_Assets!D:D,[1]MDA_Assets!V:V,"",0)</f>
        <v>45796</v>
      </c>
      <c r="ED101" s="33">
        <f>_xlfn.XLOOKUP(B101,[1]MDA_Assets!D:D,[1]MDA_Assets!W:W,"",0)</f>
        <v>45999</v>
      </c>
      <c r="EE101" s="32" t="str">
        <f>_xlfn.XLOOKUP(B101,[1]MDA_Assets!D:D,[1]MDA_Assets!X:X,"",0)</f>
        <v>Yes</v>
      </c>
      <c r="EF101" s="33">
        <f>_xlfn.XLOOKUP(B101,[1]MDA_Assets!D:D,[1]MDA_Assets!Y:Y,"",0)</f>
        <v>0</v>
      </c>
      <c r="EG101" s="33">
        <f>_xlfn.XLOOKUP(B101,[1]MDA_Assets!D:D,[1]MDA_Assets!Z:Z,"",0)</f>
        <v>0</v>
      </c>
      <c r="EH101" s="33">
        <f>_xlfn.XLOOKUP(B101,[1]MDA_Assets!D:D,[1]MDA_Assets!AA:AA,"",0)</f>
        <v>0</v>
      </c>
      <c r="EI101" s="34">
        <f>_xlfn.XLOOKUP(B101,[1]MDA_Assets!D:D,[1]MDA_Assets!P:P,"",0)</f>
        <v>4</v>
      </c>
      <c r="EJ101" s="35" t="str">
        <f>_xlfn.XLOOKUP(B101,[1]MDA_Assets!D:D,[1]MDA_Assets!AB:AB,"",0)</f>
        <v>-4465</v>
      </c>
      <c r="EK101" s="35" t="str">
        <f>_xlfn.XLOOKUP(B101,[1]MDA_Assets!D:D,[1]MDA_Assets!AC:AC,"",0)</f>
        <v>-4465</v>
      </c>
      <c r="EL101" s="35" t="str">
        <f>_xlfn.XLOOKUP(B101,[1]MDA_Assets!D:D,[1]MDA_Assets!AD:AD,"",0)</f>
        <v>-3465</v>
      </c>
      <c r="EM101" s="35" t="str">
        <f>_xlfn.XLOOKUP(B101,[1]MDA_Assets!D:D,[1]MDA_Assets!AE:AE,"",0)</f>
        <v>-3465</v>
      </c>
      <c r="EN101" s="35" t="str">
        <f>_xlfn.XLOOKUP(B101,[1]MDA_Assets!D:D,[1]MDA_Assets!AF:AF,"",0)</f>
        <v>-8885</v>
      </c>
      <c r="EO101" s="35" t="str">
        <f>_xlfn.XLOOKUP(B101,[1]MDA_Assets!D:D,[1]MDA_Assets!AG:AG,"",0)</f>
        <v>-3465</v>
      </c>
      <c r="EP101" s="36">
        <f t="shared" si="56"/>
        <v>-782</v>
      </c>
      <c r="EQ101" s="36">
        <f t="shared" si="56"/>
        <v>-782</v>
      </c>
      <c r="ER101" s="36">
        <f t="shared" si="82"/>
        <v>-532</v>
      </c>
      <c r="ES101" s="36">
        <f t="shared" si="83"/>
        <v>-532</v>
      </c>
      <c r="ET101" s="36">
        <f t="shared" si="84"/>
        <v>-2090</v>
      </c>
      <c r="EU101" s="36">
        <f t="shared" si="85"/>
        <v>-532</v>
      </c>
      <c r="EV101" s="36" t="str">
        <f t="shared" si="86"/>
        <v/>
      </c>
      <c r="EW101" s="36" t="str">
        <f t="shared" si="58"/>
        <v/>
      </c>
      <c r="EX101" s="36" t="str">
        <f t="shared" si="59"/>
        <v/>
      </c>
      <c r="EY101" s="36">
        <f t="shared" si="94"/>
        <v>-25.23</v>
      </c>
      <c r="EZ101" s="36">
        <f t="shared" si="94"/>
        <v>-25.23</v>
      </c>
      <c r="FA101" s="36">
        <f t="shared" si="94"/>
        <v>-17.170000000000002</v>
      </c>
      <c r="FB101" s="36">
        <f t="shared" si="94"/>
        <v>-17.170000000000002</v>
      </c>
      <c r="FC101" s="36">
        <f t="shared" si="94"/>
        <v>-67.42</v>
      </c>
      <c r="FD101" s="36">
        <f t="shared" si="94"/>
        <v>-17.170000000000002</v>
      </c>
      <c r="FE101" s="36" t="str">
        <f t="shared" si="93"/>
        <v/>
      </c>
      <c r="FF101" s="36" t="str">
        <f t="shared" si="93"/>
        <v/>
      </c>
      <c r="FG101" s="36" t="str">
        <f t="shared" si="93"/>
        <v/>
      </c>
      <c r="FH101" s="37" t="str" cm="1">
        <f t="array" ref="FH101">_xlfn.IFS(EY101="", "No Data", EY101&lt;0, "Negative/Future", EY101=0, "Zero Days", EY101&lt;=3, "&lt; 3 Months", EY101&lt;=6, "3 to 6 Months", EY101&lt;=9, "6 to 9 Months", EY101&lt;=12, "9 to 12 Months", EY101&lt;=15, "12 to 15 Months", EY101&lt;=18, "15 to 18 Months", EY101&lt;=24, "18 to 24 Months", EY101&gt;24, "&gt; 24 Months")</f>
        <v>Negative/Future</v>
      </c>
      <c r="FI101" s="37" t="str" cm="1">
        <f t="array" ref="FI101">_xlfn.IFS(EZ101="", "No Data", EZ101&lt;0, "Negative/Future", EZ101=0, "Zero Days", EZ101&lt;=3, "&lt; 3 Months", EZ101&lt;=6, "3 to 6 Months", EZ101&lt;=9, "6 to 9 Months", EZ101&lt;=12, "9 to 12 Months", EZ101&lt;=15, "12 to 15 Months", EZ101&lt;=18, "15 to 18 Months", EZ101&lt;=24, "18 to 24 Months", EZ101&gt;24, "&gt; 24 Months")</f>
        <v>Negative/Future</v>
      </c>
      <c r="FJ101" s="37" t="str" cm="1">
        <f t="array" ref="FJ101">_xlfn.IFS(FA101="", "No Data", FA101&lt;0, "Negative/Future", FA101=0, "Zero Days", FA101&lt;=3, "&lt; 3 Months", FA101&lt;=6, "3 to 6 Months", FA101&lt;=9, "6 to 9 Months", FA101&lt;=12, "9 to 12 Months", FA101&lt;=15, "12 to 15 Months", FA101&lt;=18, "15 to 18 Months", FA101&lt;=24, "18 to 24 Months", FA101&gt;24, "&gt; 24 Months")</f>
        <v>Negative/Future</v>
      </c>
      <c r="FK101" s="37" t="str" cm="1">
        <f t="array" ref="FK101">_xlfn.IFS(FB101="", "No Data", FB101&lt;0, "Negative/Future", FB101=0, "Zero Days", FB101&lt;=3, "&lt; 3 Months", FB101&lt;=6, "3 to 6 Months", FB101&lt;=9, "6 to 9 Months", FB101&lt;=12, "9 to 12 Months", FB101&lt;=15, "12 to 15 Months", FB101&lt;=18, "15 to 18 Months", FB101&lt;=24, "18 to 24 Months", FB101&gt;24, "&gt; 24 Months")</f>
        <v>Negative/Future</v>
      </c>
      <c r="FL101" s="37" t="str" cm="1">
        <f t="array" ref="FL101">_xlfn.IFS(FC101="", "No Data", FC101&lt;0, "Negative/Future", FC101=0, "Zero Days", FC101&lt;=3, "&lt; 3 Months", FC101&lt;=6, "3 to 6 Months", FC101&lt;=9, "6 to 9 Months", FC101&lt;=12, "9 to 12 Months", FC101&lt;=15, "12 to 15 Months", FC101&lt;=18, "15 to 18 Months", FC101&lt;=24, "18 to 24 Months", FC101&gt;24, "&gt; 24 Months")</f>
        <v>Negative/Future</v>
      </c>
      <c r="FM101" s="37" t="str" cm="1">
        <f t="array" ref="FM101">_xlfn.IFS(FD101="", "No Data", FD101&lt;0, "Negative/Future", FD101=0, "Zero Days", FD101&lt;=3, "&lt; 3 Months", FD101&lt;=6, "3 to 6 Months", FD101&lt;=9, "6 to 9 Months", FD101&lt;=12, "9 to 12 Months", FD101&lt;=15, "12 to 15 Months", FD101&lt;=18, "15 to 18 Months", FD101&lt;=24, "18 to 24 Months", FD101&gt;24, "&gt; 24 Months")</f>
        <v>Negative/Future</v>
      </c>
      <c r="FN101" s="37" t="str" cm="1">
        <f t="array" ref="FN101">_xlfn.IFS(FE101="", "No Data", FE101&lt;0, "Negative/Future", FE101=0, "Zero Days", FE101&lt;=3, "&lt; 3 Months", FE101&lt;=6, "3 to 6 Months", FE101&lt;=9, "6 to 9 Months", FE101&lt;=12, "9 to 12 Months", FE101&lt;=15, "12 to 15 Months", FE101&lt;=18, "15 to 18 Months", FE101&lt;=24, "18 to 24 Months", FE101&gt;24, "&gt; 24 Months")</f>
        <v>No Data</v>
      </c>
      <c r="FO101" s="37" t="str" cm="1">
        <f t="array" ref="FO101">_xlfn.IFS(FG101="", "No Data", FG101&lt;0, "Negative/Future", FG101=0, "Zero Days", FG101&lt;=3, "&lt; 3 Months", FG101&lt;=6, "3 to 6 Months", FG101&lt;=9, "6 to 9 Months", FG101&lt;=12, "9 to 12 Months", FG101&lt;=15, "12 to 15 Months", FG101&lt;=18, "15 to 18 Months", FG101&lt;=24, "18 to 24 Months", FG101&gt;24, "&gt; 24 Months")</f>
        <v>No Data</v>
      </c>
      <c r="FP101" s="37" t="str" cm="1">
        <f t="array" ref="FP101">_xlfn.IFS(FF101="", "No Data", FF101&lt;0, "Negative/Future", FF101=0, "Zero Days", FF101&lt;=3, "&lt; 3 Months", FF101&lt;=6, "3 to 6 Months", FF101&lt;=9, "6 to 9 Months", FF101&lt;=12, "9 to 12 Months", FF101&lt;=15, "12 to 15 Months", FF101&lt;=18, "15 to 18 Months", FF101&lt;=24, "18 to 24 Months", FF101&gt;24, "&gt; 24 Months")</f>
        <v>No Data</v>
      </c>
      <c r="FQ101" s="29" t="s">
        <v>706</v>
      </c>
      <c r="FR101" s="29">
        <v>7707017707</v>
      </c>
      <c r="FS101" s="38" t="str">
        <f>VLOOKUP(_xlfn.XLOOKUP(B101,[1]MDA_Assets!D:D,[1]MDA_Assets!I:I,"",0),[1]Validation!$B$1:$C$8,2,0)</f>
        <v>B</v>
      </c>
      <c r="FT101" s="38" t="s">
        <v>202</v>
      </c>
      <c r="FU101" s="31" t="str">
        <f>_xlfn.XLOOKUP(B101,[1]MDA_Assets!D:D,[1]MDA_Assets!X:X,"",0)</f>
        <v>Yes</v>
      </c>
      <c r="FV101" s="39">
        <v>6</v>
      </c>
      <c r="FW101" s="39">
        <v>0</v>
      </c>
      <c r="FX101" s="39">
        <v>0</v>
      </c>
      <c r="FY101" s="39">
        <v>3</v>
      </c>
      <c r="FZ101" s="40">
        <f t="shared" si="53"/>
        <v>45014</v>
      </c>
      <c r="GA101" s="40">
        <f t="shared" si="53"/>
        <v>45014</v>
      </c>
      <c r="GB101" s="40">
        <f t="shared" si="60"/>
        <v>45264</v>
      </c>
      <c r="GC101" s="40">
        <f t="shared" si="61"/>
        <v>45264</v>
      </c>
      <c r="GD101" s="40">
        <f t="shared" si="62"/>
        <v>43706</v>
      </c>
      <c r="GE101" s="40">
        <f t="shared" si="63"/>
        <v>45467</v>
      </c>
      <c r="GF101" s="40" t="str">
        <f t="shared" si="57"/>
        <v/>
      </c>
      <c r="GG101" s="40" t="str">
        <f t="shared" si="57"/>
        <v/>
      </c>
      <c r="GH101" s="40" t="str">
        <f t="shared" si="57"/>
        <v/>
      </c>
      <c r="GI101" s="39">
        <f t="shared" si="87"/>
        <v>6</v>
      </c>
      <c r="GJ101" s="39">
        <f t="shared" si="88"/>
        <v>0</v>
      </c>
      <c r="GK101" s="39">
        <f t="shared" si="89"/>
        <v>0</v>
      </c>
      <c r="GL101" s="39">
        <f t="shared" si="90"/>
        <v>0</v>
      </c>
    </row>
    <row r="102" spans="1:194" x14ac:dyDescent="0.25">
      <c r="A102" s="19">
        <v>107</v>
      </c>
      <c r="B102" s="43" t="s">
        <v>707</v>
      </c>
      <c r="C102" s="43" t="s">
        <v>254</v>
      </c>
      <c r="D102" s="43" t="s">
        <v>241</v>
      </c>
      <c r="E102" s="43" t="s">
        <v>255</v>
      </c>
      <c r="F102" s="43" t="s">
        <v>2791</v>
      </c>
      <c r="G102" s="43" t="s">
        <v>190</v>
      </c>
      <c r="H102" s="43" t="s">
        <v>291</v>
      </c>
      <c r="I102" s="43" t="s">
        <v>192</v>
      </c>
      <c r="J102" s="44">
        <f t="shared" si="64"/>
        <v>45703.5625</v>
      </c>
      <c r="K102" s="44">
        <v>45339.5625</v>
      </c>
      <c r="L102" s="44">
        <v>45198</v>
      </c>
      <c r="M102" s="43" t="s">
        <v>708</v>
      </c>
      <c r="N102" s="43" t="s">
        <v>193</v>
      </c>
      <c r="O102" s="44">
        <v>46020.441469907404</v>
      </c>
      <c r="P102" s="43">
        <v>3908</v>
      </c>
      <c r="Q102" s="43">
        <v>1680</v>
      </c>
      <c r="R102" s="43">
        <v>2228</v>
      </c>
      <c r="S102" s="43" t="s">
        <v>206</v>
      </c>
      <c r="T102" s="44">
        <v>45811.770833333336</v>
      </c>
      <c r="U102" s="44">
        <v>45811.770833333336</v>
      </c>
      <c r="V102" s="44">
        <v>45811.770833333336</v>
      </c>
      <c r="W102" s="44">
        <v>45811.770833333336</v>
      </c>
      <c r="X102" s="44">
        <v>45811.770833333336</v>
      </c>
      <c r="Y102" s="44">
        <v>45338.770833333336</v>
      </c>
      <c r="Z102" s="43" t="s">
        <v>199</v>
      </c>
      <c r="AA102" s="43"/>
      <c r="AB102" s="43"/>
      <c r="AC102" s="43"/>
      <c r="AD102" s="43"/>
      <c r="AE102" s="43">
        <v>2</v>
      </c>
      <c r="AF102" s="43" t="s">
        <v>709</v>
      </c>
      <c r="AG102" s="43" t="s">
        <v>709</v>
      </c>
      <c r="AH102" s="43" t="s">
        <v>710</v>
      </c>
      <c r="AI102" s="43" t="s">
        <v>710</v>
      </c>
      <c r="AJ102" s="43" t="s">
        <v>711</v>
      </c>
      <c r="AK102" s="43" t="s">
        <v>710</v>
      </c>
      <c r="AL102" s="46">
        <v>45991</v>
      </c>
      <c r="AM102" s="46">
        <v>45991</v>
      </c>
      <c r="AN102" s="49">
        <v>46176</v>
      </c>
      <c r="AO102" s="49">
        <v>46176</v>
      </c>
      <c r="AP102" s="46">
        <v>46068</v>
      </c>
      <c r="AQ102" s="49">
        <v>46176</v>
      </c>
      <c r="AR102" s="48"/>
      <c r="AS102" s="48"/>
      <c r="AT102" s="48"/>
      <c r="AU102" s="43">
        <v>1</v>
      </c>
      <c r="AV102" s="43">
        <v>0</v>
      </c>
      <c r="AW102" s="43">
        <v>1</v>
      </c>
      <c r="AX102" s="51" t="s">
        <v>712</v>
      </c>
      <c r="AY102" s="51" t="s">
        <v>211</v>
      </c>
      <c r="AZ102" s="51" t="s">
        <v>198</v>
      </c>
      <c r="BA102" s="20">
        <f t="shared" ca="1" si="92"/>
        <v>1</v>
      </c>
      <c r="BB102" s="20">
        <f t="shared" ca="1" si="92"/>
        <v>1</v>
      </c>
      <c r="BC102" s="20">
        <f t="shared" ca="1" si="92"/>
        <v>1</v>
      </c>
      <c r="BD102" s="20">
        <f t="shared" ca="1" si="92"/>
        <v>1</v>
      </c>
      <c r="BE102" s="20">
        <f t="shared" ca="1" si="92"/>
        <v>1</v>
      </c>
      <c r="BF102" s="20">
        <f t="shared" ca="1" si="92"/>
        <v>1</v>
      </c>
      <c r="BG102" s="21" t="str">
        <f t="shared" ca="1" si="92"/>
        <v/>
      </c>
      <c r="BH102" s="21" t="str">
        <f t="shared" ca="1" si="92"/>
        <v/>
      </c>
      <c r="BI102" s="21" t="str">
        <f t="shared" ca="1" si="92"/>
        <v/>
      </c>
      <c r="BJ102" s="22">
        <f t="shared" ca="1" si="65"/>
        <v>6</v>
      </c>
      <c r="BK102" s="21">
        <f t="shared" si="66"/>
        <v>2</v>
      </c>
      <c r="BL102" s="22">
        <f t="shared" ca="1" si="67"/>
        <v>4219</v>
      </c>
      <c r="BM102" s="22">
        <f t="shared" ca="1" si="68"/>
        <v>1814</v>
      </c>
      <c r="BN102" s="23">
        <f t="shared" ca="1" si="69"/>
        <v>2405</v>
      </c>
      <c r="BO102" s="24">
        <f t="shared" ca="1" si="70"/>
        <v>311</v>
      </c>
      <c r="BP102" s="51" t="str">
        <f>_xlfn.XLOOKUP(E102,[1]Validation!E:E,[1]Validation!F:F,"")</f>
        <v>EN5</v>
      </c>
      <c r="BQ102" s="51" t="str">
        <f>_xlfn.XLOOKUP(BP102,[1]Validation!F:F,[1]Validation!G:G,"")</f>
        <v>EN4 to EN7</v>
      </c>
      <c r="BR102" s="52" t="str">
        <f>VLOOKUP(G102,[1]Validation!$B$1:$C$9,2,0)</f>
        <v>B</v>
      </c>
      <c r="BS102" s="51">
        <f t="shared" ca="1" si="71"/>
        <v>28</v>
      </c>
      <c r="BT102" s="53">
        <f>_xlfn.XLOOKUP(B102,'[2]1. All Calls'!$R:$R,'[2]1. All Calls'!$A:$A,"",0)</f>
        <v>46020.669976851903</v>
      </c>
      <c r="BU102" s="51" t="str">
        <f>_xlfn.XLOOKUP(B102,'[2]1. All Calls'!$R:$R,'[2]1. All Calls'!$F:$F,"",0)</f>
        <v>CC-01921572</v>
      </c>
      <c r="BV102" s="51" t="str">
        <f>_xlfn.XLOOKUP(B102,'[2]1. All Calls'!$R:$R,'[2]1. All Calls'!$J:$J,"",0)</f>
        <v>Sales Call</v>
      </c>
      <c r="BW102" s="53">
        <f>_xlfn.XLOOKUP(B102,'[2]Sch Calls'!$R:$R,'[2]Sch Calls'!$A:$A,"",0)</f>
        <v>45812.67083333333</v>
      </c>
      <c r="BX102" s="51">
        <f>_xlfn.XLOOKUP(B102,'[2]Sch Calls'!$R:$R,'[2]Sch Calls'!$B:$B,"",0)</f>
        <v>3494</v>
      </c>
      <c r="BY102" s="51" t="str">
        <f t="shared" si="54"/>
        <v>01-Dec-25</v>
      </c>
      <c r="BZ102" s="51" t="str">
        <f t="shared" si="54"/>
        <v>01-Dec-25</v>
      </c>
      <c r="CA102" s="51" t="str">
        <f t="shared" si="72"/>
        <v>06-Mar-26</v>
      </c>
      <c r="CB102" s="51" t="str">
        <f t="shared" si="73"/>
        <v>02-Dec-26</v>
      </c>
      <c r="CC102" s="51" t="str">
        <f t="shared" si="74"/>
        <v>16-Feb-26</v>
      </c>
      <c r="CD102" s="51" t="str">
        <f t="shared" si="75"/>
        <v>04-Jun-26</v>
      </c>
      <c r="CE102" s="51">
        <f t="shared" ca="1" si="55"/>
        <v>364</v>
      </c>
      <c r="CF102" s="51">
        <f t="shared" ca="1" si="55"/>
        <v>364</v>
      </c>
      <c r="CG102" s="51">
        <f t="shared" ca="1" si="76"/>
        <v>364</v>
      </c>
      <c r="CH102" s="51">
        <f t="shared" ca="1" si="77"/>
        <v>364</v>
      </c>
      <c r="CI102" s="51">
        <f t="shared" ca="1" si="78"/>
        <v>837</v>
      </c>
      <c r="CJ102" s="51">
        <f t="shared" ca="1" si="79"/>
        <v>364</v>
      </c>
      <c r="CK102" s="51">
        <f t="shared" ca="1" si="51"/>
        <v>728</v>
      </c>
      <c r="CL102" s="51">
        <f t="shared" ca="1" si="51"/>
        <v>728</v>
      </c>
      <c r="CM102" s="51">
        <f t="shared" ca="1" si="51"/>
        <v>728</v>
      </c>
      <c r="CN102" s="51">
        <f t="shared" ca="1" si="51"/>
        <v>728</v>
      </c>
      <c r="CO102" s="51">
        <f t="shared" ca="1" si="51"/>
        <v>1674</v>
      </c>
      <c r="CP102" s="51">
        <f t="shared" ca="1" si="51"/>
        <v>728</v>
      </c>
      <c r="CQ102" s="51">
        <f t="shared" ca="1" si="52"/>
        <v>858</v>
      </c>
      <c r="CR102" s="51">
        <f t="shared" ca="1" si="52"/>
        <v>858</v>
      </c>
      <c r="CS102" s="51">
        <f t="shared" ca="1" si="52"/>
        <v>2858</v>
      </c>
      <c r="CT102" s="51">
        <f t="shared" ca="1" si="52"/>
        <v>2858</v>
      </c>
      <c r="CU102" s="51">
        <f t="shared" ca="1" si="52"/>
        <v>2418</v>
      </c>
      <c r="CV102" s="54">
        <f t="shared" ca="1" si="52"/>
        <v>2858</v>
      </c>
      <c r="CW102" s="25" t="s">
        <v>212</v>
      </c>
      <c r="CX102" s="55">
        <v>0.43</v>
      </c>
      <c r="CY102" s="55"/>
      <c r="CZ102" s="26">
        <v>0</v>
      </c>
      <c r="DA102" s="26">
        <v>0</v>
      </c>
      <c r="DB102" s="26">
        <v>0</v>
      </c>
      <c r="DC102" s="26">
        <v>0</v>
      </c>
      <c r="DD102" s="26">
        <v>0</v>
      </c>
      <c r="DE102" s="26">
        <v>0</v>
      </c>
      <c r="DF102" s="26">
        <v>0</v>
      </c>
      <c r="DG102" s="26">
        <v>0</v>
      </c>
      <c r="DH102" s="26">
        <v>0</v>
      </c>
      <c r="DI102" s="26">
        <v>0</v>
      </c>
      <c r="DJ102" s="26">
        <v>0</v>
      </c>
      <c r="DK102" s="26">
        <v>0</v>
      </c>
      <c r="DL102" s="27">
        <f t="shared" si="80"/>
        <v>46095.669976851903</v>
      </c>
      <c r="DM102" s="28">
        <f t="shared" ca="1" si="81"/>
        <v>1</v>
      </c>
      <c r="DN102" s="56">
        <f>_xlfn.XLOOKUP(B102,'[2]1. All Calls'!$R:$R,'[2]1. All Calls'!$A:$A,"",0)</f>
        <v>46020.669976851903</v>
      </c>
      <c r="DO102" s="57" t="str">
        <f ca="1">VLOOKUP(DM102,[1]Validation!$B$20:$C$25,2,0)</f>
        <v>Above 3 months</v>
      </c>
      <c r="DP102" s="58" t="str">
        <f>_xlfn.XLOOKUP(B102,'[1]Active AMCs- Dealer'!E:E,'[1]Active AMCs- Dealer'!L:L,"Not in AMC",0)</f>
        <v>Not in AMC</v>
      </c>
      <c r="DQ102" s="50" t="s">
        <v>238</v>
      </c>
      <c r="DR102" s="29" t="str">
        <f>_xlfn.XLOOKUP(B102,'[2]1. All Calls'!$R:$R,'[2]1. All Calls'!$F:$F,"",0)</f>
        <v>CC-01921572</v>
      </c>
      <c r="DS102" s="29" t="str">
        <f>_xlfn.XLOOKUP(B102,'[2]1. All Calls'!$R:$R,'[2]1. All Calls'!$AB:$AB,"",0)</f>
        <v>Sales call carried out for HMR update</v>
      </c>
      <c r="DT102" s="30">
        <f>_xlfn.XLOOKUP(DR102,'[2]1. All Calls'!$F:$F,'[2]1. All Calls'!$A:$A,"",0)</f>
        <v>46020.669976851903</v>
      </c>
      <c r="DU102" s="31">
        <f>_xlfn.XLOOKUP(DR102,'[2]1. All Calls'!$F:$F,'[2]1. All Calls'!$B:$B,"",0)</f>
        <v>3908</v>
      </c>
      <c r="DV102" s="31">
        <f>_xlfn.XLOOKUP(B102,[1]MDA_Assets!D:D,[1]MDA_Assets!N:N,"",0)</f>
        <v>1680</v>
      </c>
      <c r="DW102" s="31">
        <f>_xlfn.XLOOKUP(B102,[1]MDA_Assets!D:D,[1]MDA_Assets!O:O,"",0)</f>
        <v>2228</v>
      </c>
      <c r="DX102" s="32" t="str">
        <f>_xlfn.XLOOKUP(B102,[1]MDA_Assets!D:D,[1]MDA_Assets!Q:Q,"",0)</f>
        <v>XD</v>
      </c>
      <c r="DY102" s="33">
        <f>_xlfn.XLOOKUP(B102,[1]MDA_Assets!D:D,[1]MDA_Assets!R:R,"",0)</f>
        <v>45812</v>
      </c>
      <c r="DZ102" s="33">
        <f>_xlfn.XLOOKUP(B102,[1]MDA_Assets!D:D,[1]MDA_Assets!S:S,"",0)</f>
        <v>45812</v>
      </c>
      <c r="EA102" s="33">
        <f>_xlfn.XLOOKUP(B102,[1]MDA_Assets!D:D,[1]MDA_Assets!T:T,"",0)</f>
        <v>45812</v>
      </c>
      <c r="EB102" s="33">
        <f>_xlfn.XLOOKUP(B102,[1]MDA_Assets!D:D,[1]MDA_Assets!U:U,"",0)</f>
        <v>45812</v>
      </c>
      <c r="EC102" s="33">
        <f>_xlfn.XLOOKUP(B102,[1]MDA_Assets!D:D,[1]MDA_Assets!V:V,"",0)</f>
        <v>45812</v>
      </c>
      <c r="ED102" s="33">
        <f>_xlfn.XLOOKUP(B102,[1]MDA_Assets!D:D,[1]MDA_Assets!W:W,"",0)</f>
        <v>45339</v>
      </c>
      <c r="EE102" s="32" t="str">
        <f>_xlfn.XLOOKUP(B102,[1]MDA_Assets!D:D,[1]MDA_Assets!X:X,"",0)</f>
        <v>Yes</v>
      </c>
      <c r="EF102" s="33">
        <f>_xlfn.XLOOKUP(B102,[1]MDA_Assets!D:D,[1]MDA_Assets!Y:Y,"",0)</f>
        <v>0</v>
      </c>
      <c r="EG102" s="33">
        <f>_xlfn.XLOOKUP(B102,[1]MDA_Assets!D:D,[1]MDA_Assets!Z:Z,"",0)</f>
        <v>0</v>
      </c>
      <c r="EH102" s="33">
        <f>_xlfn.XLOOKUP(B102,[1]MDA_Assets!D:D,[1]MDA_Assets!AA:AA,"",0)</f>
        <v>0</v>
      </c>
      <c r="EI102" s="34">
        <f>_xlfn.XLOOKUP(B102,[1]MDA_Assets!D:D,[1]MDA_Assets!P:P,"",0)</f>
        <v>2</v>
      </c>
      <c r="EJ102" s="35" t="str">
        <f>_xlfn.XLOOKUP(B102,[1]MDA_Assets!D:D,[1]MDA_Assets!AB:AB,"",0)</f>
        <v>1586</v>
      </c>
      <c r="EK102" s="35" t="str">
        <f>_xlfn.XLOOKUP(B102,[1]MDA_Assets!D:D,[1]MDA_Assets!AC:AC,"",0)</f>
        <v>1586</v>
      </c>
      <c r="EL102" s="35" t="str">
        <f>_xlfn.XLOOKUP(B102,[1]MDA_Assets!D:D,[1]MDA_Assets!AD:AD,"",0)</f>
        <v>3586</v>
      </c>
      <c r="EM102" s="35" t="str">
        <f>_xlfn.XLOOKUP(B102,[1]MDA_Assets!D:D,[1]MDA_Assets!AE:AE,"",0)</f>
        <v>3586</v>
      </c>
      <c r="EN102" s="35" t="str">
        <f>_xlfn.XLOOKUP(B102,[1]MDA_Assets!D:D,[1]MDA_Assets!AF:AF,"",0)</f>
        <v>4092</v>
      </c>
      <c r="EO102" s="35" t="str">
        <f>_xlfn.XLOOKUP(B102,[1]MDA_Assets!D:D,[1]MDA_Assets!AG:AG,"",0)</f>
        <v>3586</v>
      </c>
      <c r="EP102" s="36">
        <f t="shared" si="56"/>
        <v>180</v>
      </c>
      <c r="EQ102" s="36">
        <f t="shared" si="56"/>
        <v>180</v>
      </c>
      <c r="ER102" s="36">
        <f t="shared" si="82"/>
        <v>365</v>
      </c>
      <c r="ES102" s="36">
        <f t="shared" si="83"/>
        <v>365</v>
      </c>
      <c r="ET102" s="36">
        <f t="shared" si="84"/>
        <v>730</v>
      </c>
      <c r="EU102" s="36">
        <f t="shared" si="85"/>
        <v>365</v>
      </c>
      <c r="EV102" s="36" t="str">
        <f t="shared" si="86"/>
        <v/>
      </c>
      <c r="EW102" s="36" t="str">
        <f t="shared" si="58"/>
        <v/>
      </c>
      <c r="EX102" s="36" t="str">
        <f t="shared" si="59"/>
        <v/>
      </c>
      <c r="EY102" s="36">
        <f t="shared" si="94"/>
        <v>5.81</v>
      </c>
      <c r="EZ102" s="36">
        <f t="shared" si="94"/>
        <v>5.81</v>
      </c>
      <c r="FA102" s="36">
        <f t="shared" si="94"/>
        <v>11.78</v>
      </c>
      <c r="FB102" s="36">
        <f t="shared" si="94"/>
        <v>11.78</v>
      </c>
      <c r="FC102" s="36">
        <f t="shared" si="94"/>
        <v>23.55</v>
      </c>
      <c r="FD102" s="36">
        <f t="shared" si="94"/>
        <v>11.78</v>
      </c>
      <c r="FE102" s="36" t="str">
        <f t="shared" si="93"/>
        <v/>
      </c>
      <c r="FF102" s="36" t="str">
        <f t="shared" si="93"/>
        <v/>
      </c>
      <c r="FG102" s="36" t="str">
        <f t="shared" si="93"/>
        <v/>
      </c>
      <c r="FH102" s="37" t="str" cm="1">
        <f t="array" ref="FH102">_xlfn.IFS(EY102="", "No Data", EY102&lt;0, "Negative/Future", EY102=0, "Zero Days", EY102&lt;=3, "&lt; 3 Months", EY102&lt;=6, "3 to 6 Months", EY102&lt;=9, "6 to 9 Months", EY102&lt;=12, "9 to 12 Months", EY102&lt;=15, "12 to 15 Months", EY102&lt;=18, "15 to 18 Months", EY102&lt;=24, "18 to 24 Months", EY102&gt;24, "&gt; 24 Months")</f>
        <v>3 to 6 Months</v>
      </c>
      <c r="FI102" s="37" t="str" cm="1">
        <f t="array" ref="FI102">_xlfn.IFS(EZ102="", "No Data", EZ102&lt;0, "Negative/Future", EZ102=0, "Zero Days", EZ102&lt;=3, "&lt; 3 Months", EZ102&lt;=6, "3 to 6 Months", EZ102&lt;=9, "6 to 9 Months", EZ102&lt;=12, "9 to 12 Months", EZ102&lt;=15, "12 to 15 Months", EZ102&lt;=18, "15 to 18 Months", EZ102&lt;=24, "18 to 24 Months", EZ102&gt;24, "&gt; 24 Months")</f>
        <v>3 to 6 Months</v>
      </c>
      <c r="FJ102" s="37" t="str" cm="1">
        <f t="array" ref="FJ102">_xlfn.IFS(FA102="", "No Data", FA102&lt;0, "Negative/Future", FA102=0, "Zero Days", FA102&lt;=3, "&lt; 3 Months", FA102&lt;=6, "3 to 6 Months", FA102&lt;=9, "6 to 9 Months", FA102&lt;=12, "9 to 12 Months", FA102&lt;=15, "12 to 15 Months", FA102&lt;=18, "15 to 18 Months", FA102&lt;=24, "18 to 24 Months", FA102&gt;24, "&gt; 24 Months")</f>
        <v>9 to 12 Months</v>
      </c>
      <c r="FK102" s="37" t="str" cm="1">
        <f t="array" ref="FK102">_xlfn.IFS(FB102="", "No Data", FB102&lt;0, "Negative/Future", FB102=0, "Zero Days", FB102&lt;=3, "&lt; 3 Months", FB102&lt;=6, "3 to 6 Months", FB102&lt;=9, "6 to 9 Months", FB102&lt;=12, "9 to 12 Months", FB102&lt;=15, "12 to 15 Months", FB102&lt;=18, "15 to 18 Months", FB102&lt;=24, "18 to 24 Months", FB102&gt;24, "&gt; 24 Months")</f>
        <v>9 to 12 Months</v>
      </c>
      <c r="FL102" s="37" t="str" cm="1">
        <f t="array" ref="FL102">_xlfn.IFS(FC102="", "No Data", FC102&lt;0, "Negative/Future", FC102=0, "Zero Days", FC102&lt;=3, "&lt; 3 Months", FC102&lt;=6, "3 to 6 Months", FC102&lt;=9, "6 to 9 Months", FC102&lt;=12, "9 to 12 Months", FC102&lt;=15, "12 to 15 Months", FC102&lt;=18, "15 to 18 Months", FC102&lt;=24, "18 to 24 Months", FC102&gt;24, "&gt; 24 Months")</f>
        <v>18 to 24 Months</v>
      </c>
      <c r="FM102" s="37" t="str" cm="1">
        <f t="array" ref="FM102">_xlfn.IFS(FD102="", "No Data", FD102&lt;0, "Negative/Future", FD102=0, "Zero Days", FD102&lt;=3, "&lt; 3 Months", FD102&lt;=6, "3 to 6 Months", FD102&lt;=9, "6 to 9 Months", FD102&lt;=12, "9 to 12 Months", FD102&lt;=15, "12 to 15 Months", FD102&lt;=18, "15 to 18 Months", FD102&lt;=24, "18 to 24 Months", FD102&gt;24, "&gt; 24 Months")</f>
        <v>9 to 12 Months</v>
      </c>
      <c r="FN102" s="37" t="str" cm="1">
        <f t="array" ref="FN102">_xlfn.IFS(FE102="", "No Data", FE102&lt;0, "Negative/Future", FE102=0, "Zero Days", FE102&lt;=3, "&lt; 3 Months", FE102&lt;=6, "3 to 6 Months", FE102&lt;=9, "6 to 9 Months", FE102&lt;=12, "9 to 12 Months", FE102&lt;=15, "12 to 15 Months", FE102&lt;=18, "15 to 18 Months", FE102&lt;=24, "18 to 24 Months", FE102&gt;24, "&gt; 24 Months")</f>
        <v>No Data</v>
      </c>
      <c r="FO102" s="37" t="str" cm="1">
        <f t="array" ref="FO102">_xlfn.IFS(FG102="", "No Data", FG102&lt;0, "Negative/Future", FG102=0, "Zero Days", FG102&lt;=3, "&lt; 3 Months", FG102&lt;=6, "3 to 6 Months", FG102&lt;=9, "6 to 9 Months", FG102&lt;=12, "9 to 12 Months", FG102&lt;=15, "12 to 15 Months", FG102&lt;=18, "15 to 18 Months", FG102&lt;=24, "18 to 24 Months", FG102&gt;24, "&gt; 24 Months")</f>
        <v>No Data</v>
      </c>
      <c r="FP102" s="37" t="str" cm="1">
        <f t="array" ref="FP102">_xlfn.IFS(FF102="", "No Data", FF102&lt;0, "Negative/Future", FF102=0, "Zero Days", FF102&lt;=3, "&lt; 3 Months", FF102&lt;=6, "3 to 6 Months", FF102&lt;=9, "6 to 9 Months", FF102&lt;=12, "9 to 12 Months", FF102&lt;=15, "12 to 15 Months", FF102&lt;=18, "15 to 18 Months", FF102&lt;=24, "18 to 24 Months", FF102&gt;24, "&gt; 24 Months")</f>
        <v>No Data</v>
      </c>
      <c r="FQ102" s="29" t="s">
        <v>713</v>
      </c>
      <c r="FR102" s="29">
        <v>9507321781</v>
      </c>
      <c r="FS102" s="38" t="str">
        <f>VLOOKUP(_xlfn.XLOOKUP(B102,[1]MDA_Assets!D:D,[1]MDA_Assets!I:I,"",0),[1]Validation!$B$1:$C$8,2,0)</f>
        <v>B</v>
      </c>
      <c r="FT102" s="38" t="s">
        <v>202</v>
      </c>
      <c r="FU102" s="31" t="str">
        <f>_xlfn.XLOOKUP(B102,[1]MDA_Assets!D:D,[1]MDA_Assets!X:X,"",0)</f>
        <v>Yes</v>
      </c>
      <c r="FV102" s="39">
        <v>3</v>
      </c>
      <c r="FW102" s="39">
        <v>0</v>
      </c>
      <c r="FX102" s="39">
        <v>3</v>
      </c>
      <c r="FY102" s="39">
        <v>3</v>
      </c>
      <c r="FZ102" s="40">
        <f t="shared" si="53"/>
        <v>45992</v>
      </c>
      <c r="GA102" s="40">
        <f t="shared" si="53"/>
        <v>45992</v>
      </c>
      <c r="GB102" s="40">
        <f t="shared" si="60"/>
        <v>46177</v>
      </c>
      <c r="GC102" s="40">
        <f t="shared" si="61"/>
        <v>46177</v>
      </c>
      <c r="GD102" s="40">
        <f t="shared" si="62"/>
        <v>46542</v>
      </c>
      <c r="GE102" s="40">
        <f t="shared" si="63"/>
        <v>45704</v>
      </c>
      <c r="GF102" s="40" t="str">
        <f t="shared" si="57"/>
        <v/>
      </c>
      <c r="GG102" s="40" t="str">
        <f t="shared" si="57"/>
        <v/>
      </c>
      <c r="GH102" s="40" t="str">
        <f t="shared" si="57"/>
        <v/>
      </c>
      <c r="GI102" s="39">
        <f t="shared" si="87"/>
        <v>3</v>
      </c>
      <c r="GJ102" s="39">
        <f t="shared" si="88"/>
        <v>0</v>
      </c>
      <c r="GK102" s="39">
        <f t="shared" si="89"/>
        <v>0</v>
      </c>
      <c r="GL102" s="39">
        <f t="shared" si="90"/>
        <v>3</v>
      </c>
    </row>
    <row r="103" spans="1:194" x14ac:dyDescent="0.25">
      <c r="A103" s="19">
        <v>108</v>
      </c>
      <c r="B103" s="43" t="s">
        <v>714</v>
      </c>
      <c r="C103" s="43" t="s">
        <v>186</v>
      </c>
      <c r="D103" s="43" t="s">
        <v>241</v>
      </c>
      <c r="E103" s="43" t="s">
        <v>2164</v>
      </c>
      <c r="F103" s="43" t="s">
        <v>715</v>
      </c>
      <c r="G103" s="43" t="s">
        <v>190</v>
      </c>
      <c r="H103" s="43" t="s">
        <v>291</v>
      </c>
      <c r="I103" s="43" t="s">
        <v>192</v>
      </c>
      <c r="J103" s="44">
        <f t="shared" si="64"/>
        <v>45745.4375</v>
      </c>
      <c r="K103" s="44">
        <v>45381.4375</v>
      </c>
      <c r="L103" s="44">
        <v>45322</v>
      </c>
      <c r="M103" s="43" t="s">
        <v>2792</v>
      </c>
      <c r="N103" s="43" t="s">
        <v>2793</v>
      </c>
      <c r="O103" s="44">
        <v>46125.145601851851</v>
      </c>
      <c r="P103" s="43">
        <v>12154</v>
      </c>
      <c r="Q103" s="43">
        <v>5108</v>
      </c>
      <c r="R103" s="43">
        <v>7046</v>
      </c>
      <c r="S103" s="43" t="s">
        <v>194</v>
      </c>
      <c r="T103" s="44">
        <v>45922.770833333336</v>
      </c>
      <c r="U103" s="44">
        <v>45922.770833333336</v>
      </c>
      <c r="V103" s="44">
        <v>45922.770833333336</v>
      </c>
      <c r="W103" s="44">
        <v>45922.770833333336</v>
      </c>
      <c r="X103" s="44">
        <v>45922.770833333336</v>
      </c>
      <c r="Y103" s="44">
        <v>46121.770833333336</v>
      </c>
      <c r="Z103" s="43" t="s">
        <v>199</v>
      </c>
      <c r="AA103" s="43"/>
      <c r="AB103" s="43"/>
      <c r="AC103" s="43"/>
      <c r="AD103" s="43"/>
      <c r="AE103" s="43">
        <v>8</v>
      </c>
      <c r="AF103" s="43" t="s">
        <v>489</v>
      </c>
      <c r="AG103" s="43" t="s">
        <v>489</v>
      </c>
      <c r="AH103" s="43" t="s">
        <v>2794</v>
      </c>
      <c r="AI103" s="43" t="s">
        <v>2794</v>
      </c>
      <c r="AJ103" s="43" t="s">
        <v>286</v>
      </c>
      <c r="AK103" s="43" t="s">
        <v>2795</v>
      </c>
      <c r="AL103" s="47">
        <v>46236</v>
      </c>
      <c r="AM103" s="46">
        <v>46102</v>
      </c>
      <c r="AN103" s="47">
        <v>46652</v>
      </c>
      <c r="AO103" s="47">
        <v>46652</v>
      </c>
      <c r="AP103" s="47">
        <v>46851</v>
      </c>
      <c r="AQ103" s="47">
        <v>46287</v>
      </c>
      <c r="AR103" s="48"/>
      <c r="AS103" s="48"/>
      <c r="AT103" s="48"/>
      <c r="AU103" s="43">
        <v>1</v>
      </c>
      <c r="AV103" s="43">
        <v>0</v>
      </c>
      <c r="AW103" s="43">
        <v>0</v>
      </c>
      <c r="AX103" s="51" t="s">
        <v>421</v>
      </c>
      <c r="AY103" s="51" t="s">
        <v>237</v>
      </c>
      <c r="AZ103" s="51" t="s">
        <v>198</v>
      </c>
      <c r="BA103" s="20">
        <f t="shared" ca="1" si="92"/>
        <v>0</v>
      </c>
      <c r="BB103" s="20">
        <f t="shared" ca="1" si="92"/>
        <v>1</v>
      </c>
      <c r="BC103" s="20">
        <f t="shared" ca="1" si="92"/>
        <v>0</v>
      </c>
      <c r="BD103" s="20">
        <f t="shared" ca="1" si="92"/>
        <v>0</v>
      </c>
      <c r="BE103" s="20">
        <f t="shared" ca="1" si="92"/>
        <v>0</v>
      </c>
      <c r="BF103" s="20">
        <f t="shared" ca="1" si="92"/>
        <v>0</v>
      </c>
      <c r="BG103" s="21" t="str">
        <f t="shared" ca="1" si="92"/>
        <v/>
      </c>
      <c r="BH103" s="21" t="str">
        <f t="shared" ca="1" si="92"/>
        <v/>
      </c>
      <c r="BI103" s="21" t="str">
        <f t="shared" ca="1" si="92"/>
        <v/>
      </c>
      <c r="BJ103" s="22">
        <f t="shared" ca="1" si="65"/>
        <v>1</v>
      </c>
      <c r="BK103" s="21">
        <f t="shared" si="66"/>
        <v>8</v>
      </c>
      <c r="BL103" s="22">
        <f t="shared" ca="1" si="67"/>
        <v>12561</v>
      </c>
      <c r="BM103" s="22">
        <f t="shared" ca="1" si="68"/>
        <v>5276</v>
      </c>
      <c r="BN103" s="23">
        <f t="shared" ca="1" si="69"/>
        <v>7285</v>
      </c>
      <c r="BO103" s="24">
        <f t="shared" ca="1" si="70"/>
        <v>407</v>
      </c>
      <c r="BP103" s="51" t="str">
        <f>_xlfn.XLOOKUP(E103,[1]Validation!E:E,[1]Validation!F:F,"")</f>
        <v>EG75</v>
      </c>
      <c r="BQ103" s="51" t="str">
        <f>_xlfn.XLOOKUP(BP103,[1]Validation!F:F,[1]Validation!G:G,"")</f>
        <v>EG55 to EG75</v>
      </c>
      <c r="BR103" s="52" t="str">
        <f>VLOOKUP(G103,[1]Validation!$B$1:$C$9,2,0)</f>
        <v>B</v>
      </c>
      <c r="BS103" s="51">
        <f t="shared" ca="1" si="71"/>
        <v>26</v>
      </c>
      <c r="BT103" s="53">
        <f>_xlfn.XLOOKUP(B103,'[2]1. All Calls'!$R:$R,'[2]1. All Calls'!$A:$A,"",0)</f>
        <v>46122.692951388897</v>
      </c>
      <c r="BU103" s="51" t="str">
        <f>_xlfn.XLOOKUP(B103,'[2]1. All Calls'!$R:$R,'[2]1. All Calls'!$F:$F,"",0)</f>
        <v>CC-02043165</v>
      </c>
      <c r="BV103" s="51" t="str">
        <f>_xlfn.XLOOKUP(B103,'[2]1. All Calls'!$R:$R,'[2]1. All Calls'!$J:$J,"",0)</f>
        <v>Schedule Service</v>
      </c>
      <c r="BW103" s="53">
        <f>_xlfn.XLOOKUP(B103,'[2]Sch Calls'!$R:$R,'[2]Sch Calls'!$A:$A,"",0)</f>
        <v>46122.692951388897</v>
      </c>
      <c r="BX103" s="51">
        <f>_xlfn.XLOOKUP(B103,'[2]Sch Calls'!$R:$R,'[2]Sch Calls'!$B:$B,"",0)</f>
        <v>12154</v>
      </c>
      <c r="BY103" s="51" t="str">
        <f t="shared" si="54"/>
        <v>22-Mar-26</v>
      </c>
      <c r="BZ103" s="51" t="str">
        <f t="shared" si="54"/>
        <v>22-Mar-26</v>
      </c>
      <c r="CA103" s="51" t="str">
        <f t="shared" si="72"/>
        <v>25-Jun-26</v>
      </c>
      <c r="CB103" s="51" t="str">
        <f t="shared" si="73"/>
        <v>23-Mar-27</v>
      </c>
      <c r="CC103" s="51" t="str">
        <f t="shared" si="74"/>
        <v>09-Apr-28</v>
      </c>
      <c r="CD103" s="51" t="str">
        <f t="shared" si="75"/>
        <v>23-Sep-26</v>
      </c>
      <c r="CE103" s="51">
        <f t="shared" ca="1" si="55"/>
        <v>253</v>
      </c>
      <c r="CF103" s="51">
        <f t="shared" ca="1" si="55"/>
        <v>253</v>
      </c>
      <c r="CG103" s="51">
        <f t="shared" ca="1" si="76"/>
        <v>253</v>
      </c>
      <c r="CH103" s="51">
        <f t="shared" ca="1" si="77"/>
        <v>253</v>
      </c>
      <c r="CI103" s="51">
        <f t="shared" ca="1" si="78"/>
        <v>54</v>
      </c>
      <c r="CJ103" s="51">
        <f t="shared" ca="1" si="79"/>
        <v>253</v>
      </c>
      <c r="CK103" s="51">
        <f t="shared" ca="1" si="51"/>
        <v>2024</v>
      </c>
      <c r="CL103" s="51">
        <f t="shared" ca="1" si="51"/>
        <v>2024</v>
      </c>
      <c r="CM103" s="51">
        <f t="shared" ca="1" si="51"/>
        <v>2024</v>
      </c>
      <c r="CN103" s="51">
        <f t="shared" ref="CN103:CP146" ca="1" si="95">IFERROR(SUM(CH103*$BK103),"")</f>
        <v>2024</v>
      </c>
      <c r="CO103" s="51">
        <f t="shared" ca="1" si="95"/>
        <v>432</v>
      </c>
      <c r="CP103" s="51">
        <f t="shared" ca="1" si="95"/>
        <v>2024</v>
      </c>
      <c r="CQ103" s="51">
        <f t="shared" ca="1" si="52"/>
        <v>-1131</v>
      </c>
      <c r="CR103" s="51">
        <f t="shared" ca="1" si="52"/>
        <v>-1131</v>
      </c>
      <c r="CS103" s="51">
        <f t="shared" ca="1" si="52"/>
        <v>2869</v>
      </c>
      <c r="CT103" s="51">
        <f t="shared" ref="CT103:CV146" ca="1" si="96">IFERROR(IF(AI103&gt;0,SUM(AI103-CN103),""),"")</f>
        <v>2869</v>
      </c>
      <c r="CU103" s="51">
        <f t="shared" ca="1" si="96"/>
        <v>7568</v>
      </c>
      <c r="CV103" s="54">
        <f t="shared" ca="1" si="96"/>
        <v>869</v>
      </c>
      <c r="CW103" s="25" t="s">
        <v>212</v>
      </c>
      <c r="CX103" s="55">
        <v>0.45</v>
      </c>
      <c r="CY103" s="55"/>
      <c r="CZ103" s="26">
        <v>0</v>
      </c>
      <c r="DA103" s="26">
        <v>0</v>
      </c>
      <c r="DB103" s="26">
        <v>0</v>
      </c>
      <c r="DC103" s="26">
        <v>0</v>
      </c>
      <c r="DD103" s="26">
        <v>0</v>
      </c>
      <c r="DE103" s="26">
        <v>0</v>
      </c>
      <c r="DF103" s="26">
        <v>0</v>
      </c>
      <c r="DG103" s="26">
        <v>0</v>
      </c>
      <c r="DH103" s="26">
        <v>0</v>
      </c>
      <c r="DI103" s="26">
        <v>0</v>
      </c>
      <c r="DJ103" s="26">
        <v>0</v>
      </c>
      <c r="DK103" s="26">
        <v>0</v>
      </c>
      <c r="DL103" s="27">
        <f t="shared" si="80"/>
        <v>46197.692951388897</v>
      </c>
      <c r="DM103" s="28">
        <f t="shared" ca="1" si="81"/>
        <v>0</v>
      </c>
      <c r="DN103" s="56">
        <f>_xlfn.XLOOKUP(B103,'[2]1. All Calls'!$R:$R,'[2]1. All Calls'!$A:$A,"",0)</f>
        <v>46122.692951388897</v>
      </c>
      <c r="DO103" s="57" t="str">
        <f ca="1">VLOOKUP(DM103,[1]Validation!$B$20:$C$25,2,0)</f>
        <v>Within 3 months</v>
      </c>
      <c r="DP103" s="58" t="str">
        <f>_xlfn.XLOOKUP(B103,'[1]Active AMCs- Dealer'!E:E,'[1]Active AMCs- Dealer'!L:L,"Not in AMC",0)</f>
        <v>Not in AMC</v>
      </c>
      <c r="DQ103" s="50" t="s">
        <v>238</v>
      </c>
      <c r="DR103" s="29" t="str">
        <f>_xlfn.XLOOKUP(B103,'[2]1. All Calls'!$R:$R,'[2]1. All Calls'!$F:$F,"",0)</f>
        <v>CC-02043165</v>
      </c>
      <c r="DS103" s="29" t="str">
        <f>_xlfn.XLOOKUP(B103,'[2]1. All Calls'!$R:$R,'[2]1. All Calls'!$AB:$AB,"",0)</f>
        <v>Today We attend the customer site for shedule service so we change valve kit and start machine running good condition</v>
      </c>
      <c r="DT103" s="30">
        <f>_xlfn.XLOOKUP(DR103,'[2]1. All Calls'!$F:$F,'[2]1. All Calls'!$A:$A,"",0)</f>
        <v>46122.692951388897</v>
      </c>
      <c r="DU103" s="31">
        <f>_xlfn.XLOOKUP(DR103,'[2]1. All Calls'!$F:$F,'[2]1. All Calls'!$B:$B,"",0)</f>
        <v>12154</v>
      </c>
      <c r="DV103" s="31">
        <f>_xlfn.XLOOKUP(B103,[1]MDA_Assets!D:D,[1]MDA_Assets!N:N,"",0)</f>
        <v>5108</v>
      </c>
      <c r="DW103" s="31">
        <f>_xlfn.XLOOKUP(B103,[1]MDA_Assets!D:D,[1]MDA_Assets!O:O,"",0)</f>
        <v>7046</v>
      </c>
      <c r="DX103" s="32" t="str">
        <f>_xlfn.XLOOKUP(B103,[1]MDA_Assets!D:D,[1]MDA_Assets!Q:Q,"",0)</f>
        <v>Synthetic</v>
      </c>
      <c r="DY103" s="33">
        <f>_xlfn.XLOOKUP(B103,[1]MDA_Assets!D:D,[1]MDA_Assets!R:R,"",0)</f>
        <v>45923</v>
      </c>
      <c r="DZ103" s="33">
        <f>_xlfn.XLOOKUP(B103,[1]MDA_Assets!D:D,[1]MDA_Assets!S:S,"",0)</f>
        <v>45923</v>
      </c>
      <c r="EA103" s="33">
        <f>_xlfn.XLOOKUP(B103,[1]MDA_Assets!D:D,[1]MDA_Assets!T:T,"",0)</f>
        <v>45923</v>
      </c>
      <c r="EB103" s="33">
        <f>_xlfn.XLOOKUP(B103,[1]MDA_Assets!D:D,[1]MDA_Assets!U:U,"",0)</f>
        <v>45923</v>
      </c>
      <c r="EC103" s="33">
        <f>_xlfn.XLOOKUP(B103,[1]MDA_Assets!D:D,[1]MDA_Assets!V:V,"",0)</f>
        <v>45923</v>
      </c>
      <c r="ED103" s="33">
        <f>_xlfn.XLOOKUP(B103,[1]MDA_Assets!D:D,[1]MDA_Assets!W:W,"",0)</f>
        <v>46122</v>
      </c>
      <c r="EE103" s="32" t="str">
        <f>_xlfn.XLOOKUP(B103,[1]MDA_Assets!D:D,[1]MDA_Assets!X:X,"",0)</f>
        <v>Yes</v>
      </c>
      <c r="EF103" s="33">
        <f>_xlfn.XLOOKUP(B103,[1]MDA_Assets!D:D,[1]MDA_Assets!Y:Y,"",0)</f>
        <v>0</v>
      </c>
      <c r="EG103" s="33">
        <f>_xlfn.XLOOKUP(B103,[1]MDA_Assets!D:D,[1]MDA_Assets!Z:Z,"",0)</f>
        <v>0</v>
      </c>
      <c r="EH103" s="33">
        <f>_xlfn.XLOOKUP(B103,[1]MDA_Assets!D:D,[1]MDA_Assets!AA:AA,"",0)</f>
        <v>0</v>
      </c>
      <c r="EI103" s="34">
        <f>_xlfn.XLOOKUP(B103,[1]MDA_Assets!D:D,[1]MDA_Assets!P:P,"",0)</f>
        <v>8</v>
      </c>
      <c r="EJ103" s="35" t="str">
        <f>_xlfn.XLOOKUP(B103,[1]MDA_Assets!D:D,[1]MDA_Assets!AB:AB,"",0)</f>
        <v>893</v>
      </c>
      <c r="EK103" s="35" t="str">
        <f>_xlfn.XLOOKUP(B103,[1]MDA_Assets!D:D,[1]MDA_Assets!AC:AC,"",0)</f>
        <v>893</v>
      </c>
      <c r="EL103" s="35" t="str">
        <f>_xlfn.XLOOKUP(B103,[1]MDA_Assets!D:D,[1]MDA_Assets!AD:AD,"",0)</f>
        <v>4893</v>
      </c>
      <c r="EM103" s="35" t="str">
        <f>_xlfn.XLOOKUP(B103,[1]MDA_Assets!D:D,[1]MDA_Assets!AE:AE,"",0)</f>
        <v>4893</v>
      </c>
      <c r="EN103" s="35" t="str">
        <f>_xlfn.XLOOKUP(B103,[1]MDA_Assets!D:D,[1]MDA_Assets!AF:AF,"",0)</f>
        <v>8000</v>
      </c>
      <c r="EO103" s="35" t="str">
        <f>_xlfn.XLOOKUP(B103,[1]MDA_Assets!D:D,[1]MDA_Assets!AG:AG,"",0)</f>
        <v>2893</v>
      </c>
      <c r="EP103" s="36">
        <f t="shared" si="56"/>
        <v>314</v>
      </c>
      <c r="EQ103" s="36">
        <f t="shared" si="56"/>
        <v>180</v>
      </c>
      <c r="ER103" s="36">
        <f t="shared" si="82"/>
        <v>730</v>
      </c>
      <c r="ES103" s="36">
        <f t="shared" si="83"/>
        <v>730</v>
      </c>
      <c r="ET103" s="36">
        <f t="shared" si="84"/>
        <v>730</v>
      </c>
      <c r="EU103" s="36">
        <f t="shared" si="85"/>
        <v>365</v>
      </c>
      <c r="EV103" s="36" t="str">
        <f t="shared" si="86"/>
        <v/>
      </c>
      <c r="EW103" s="36" t="str">
        <f t="shared" si="58"/>
        <v/>
      </c>
      <c r="EX103" s="36" t="str">
        <f t="shared" si="59"/>
        <v/>
      </c>
      <c r="EY103" s="36">
        <f t="shared" si="94"/>
        <v>10.129999999999999</v>
      </c>
      <c r="EZ103" s="36">
        <f t="shared" si="94"/>
        <v>5.81</v>
      </c>
      <c r="FA103" s="36">
        <f t="shared" si="94"/>
        <v>23.55</v>
      </c>
      <c r="FB103" s="36">
        <f t="shared" si="94"/>
        <v>23.55</v>
      </c>
      <c r="FC103" s="36">
        <f t="shared" si="94"/>
        <v>23.55</v>
      </c>
      <c r="FD103" s="36">
        <f t="shared" si="94"/>
        <v>11.78</v>
      </c>
      <c r="FE103" s="36" t="str">
        <f t="shared" si="93"/>
        <v/>
      </c>
      <c r="FF103" s="36" t="str">
        <f t="shared" si="93"/>
        <v/>
      </c>
      <c r="FG103" s="36" t="str">
        <f t="shared" si="93"/>
        <v/>
      </c>
      <c r="FH103" s="37" t="str" cm="1">
        <f t="array" ref="FH103">_xlfn.IFS(EY103="", "No Data", EY103&lt;0, "Negative/Future", EY103=0, "Zero Days", EY103&lt;=3, "&lt; 3 Months", EY103&lt;=6, "3 to 6 Months", EY103&lt;=9, "6 to 9 Months", EY103&lt;=12, "9 to 12 Months", EY103&lt;=15, "12 to 15 Months", EY103&lt;=18, "15 to 18 Months", EY103&lt;=24, "18 to 24 Months", EY103&gt;24, "&gt; 24 Months")</f>
        <v>9 to 12 Months</v>
      </c>
      <c r="FI103" s="37" t="str" cm="1">
        <f t="array" ref="FI103">_xlfn.IFS(EZ103="", "No Data", EZ103&lt;0, "Negative/Future", EZ103=0, "Zero Days", EZ103&lt;=3, "&lt; 3 Months", EZ103&lt;=6, "3 to 6 Months", EZ103&lt;=9, "6 to 9 Months", EZ103&lt;=12, "9 to 12 Months", EZ103&lt;=15, "12 to 15 Months", EZ103&lt;=18, "15 to 18 Months", EZ103&lt;=24, "18 to 24 Months", EZ103&gt;24, "&gt; 24 Months")</f>
        <v>3 to 6 Months</v>
      </c>
      <c r="FJ103" s="37" t="str" cm="1">
        <f t="array" ref="FJ103">_xlfn.IFS(FA103="", "No Data", FA103&lt;0, "Negative/Future", FA103=0, "Zero Days", FA103&lt;=3, "&lt; 3 Months", FA103&lt;=6, "3 to 6 Months", FA103&lt;=9, "6 to 9 Months", FA103&lt;=12, "9 to 12 Months", FA103&lt;=15, "12 to 15 Months", FA103&lt;=18, "15 to 18 Months", FA103&lt;=24, "18 to 24 Months", FA103&gt;24, "&gt; 24 Months")</f>
        <v>18 to 24 Months</v>
      </c>
      <c r="FK103" s="37" t="str" cm="1">
        <f t="array" ref="FK103">_xlfn.IFS(FB103="", "No Data", FB103&lt;0, "Negative/Future", FB103=0, "Zero Days", FB103&lt;=3, "&lt; 3 Months", FB103&lt;=6, "3 to 6 Months", FB103&lt;=9, "6 to 9 Months", FB103&lt;=12, "9 to 12 Months", FB103&lt;=15, "12 to 15 Months", FB103&lt;=18, "15 to 18 Months", FB103&lt;=24, "18 to 24 Months", FB103&gt;24, "&gt; 24 Months")</f>
        <v>18 to 24 Months</v>
      </c>
      <c r="FL103" s="37" t="str" cm="1">
        <f t="array" ref="FL103">_xlfn.IFS(FC103="", "No Data", FC103&lt;0, "Negative/Future", FC103=0, "Zero Days", FC103&lt;=3, "&lt; 3 Months", FC103&lt;=6, "3 to 6 Months", FC103&lt;=9, "6 to 9 Months", FC103&lt;=12, "9 to 12 Months", FC103&lt;=15, "12 to 15 Months", FC103&lt;=18, "15 to 18 Months", FC103&lt;=24, "18 to 24 Months", FC103&gt;24, "&gt; 24 Months")</f>
        <v>18 to 24 Months</v>
      </c>
      <c r="FM103" s="37" t="str" cm="1">
        <f t="array" ref="FM103">_xlfn.IFS(FD103="", "No Data", FD103&lt;0, "Negative/Future", FD103=0, "Zero Days", FD103&lt;=3, "&lt; 3 Months", FD103&lt;=6, "3 to 6 Months", FD103&lt;=9, "6 to 9 Months", FD103&lt;=12, "9 to 12 Months", FD103&lt;=15, "12 to 15 Months", FD103&lt;=18, "15 to 18 Months", FD103&lt;=24, "18 to 24 Months", FD103&gt;24, "&gt; 24 Months")</f>
        <v>9 to 12 Months</v>
      </c>
      <c r="FN103" s="37" t="str" cm="1">
        <f t="array" ref="FN103">_xlfn.IFS(FE103="", "No Data", FE103&lt;0, "Negative/Future", FE103=0, "Zero Days", FE103&lt;=3, "&lt; 3 Months", FE103&lt;=6, "3 to 6 Months", FE103&lt;=9, "6 to 9 Months", FE103&lt;=12, "9 to 12 Months", FE103&lt;=15, "12 to 15 Months", FE103&lt;=18, "15 to 18 Months", FE103&lt;=24, "18 to 24 Months", FE103&gt;24, "&gt; 24 Months")</f>
        <v>No Data</v>
      </c>
      <c r="FO103" s="37" t="str" cm="1">
        <f t="array" ref="FO103">_xlfn.IFS(FG103="", "No Data", FG103&lt;0, "Negative/Future", FG103=0, "Zero Days", FG103&lt;=3, "&lt; 3 Months", FG103&lt;=6, "3 to 6 Months", FG103&lt;=9, "6 to 9 Months", FG103&lt;=12, "9 to 12 Months", FG103&lt;=15, "12 to 15 Months", FG103&lt;=18, "15 to 18 Months", FG103&lt;=24, "18 to 24 Months", FG103&gt;24, "&gt; 24 Months")</f>
        <v>No Data</v>
      </c>
      <c r="FP103" s="37" t="str" cm="1">
        <f t="array" ref="FP103">_xlfn.IFS(FF103="", "No Data", FF103&lt;0, "Negative/Future", FF103=0, "Zero Days", FF103&lt;=3, "&lt; 3 Months", FF103&lt;=6, "3 to 6 Months", FF103&lt;=9, "6 to 9 Months", FF103&lt;=12, "9 to 12 Months", FF103&lt;=15, "12 to 15 Months", FF103&lt;=18, "15 to 18 Months", FF103&lt;=24, "18 to 24 Months", FF103&gt;24, "&gt; 24 Months")</f>
        <v>No Data</v>
      </c>
      <c r="FQ103" s="29" t="s">
        <v>716</v>
      </c>
      <c r="FR103" s="29">
        <v>8981616788</v>
      </c>
      <c r="FS103" s="38" t="str">
        <f>VLOOKUP(_xlfn.XLOOKUP(B103,[1]MDA_Assets!D:D,[1]MDA_Assets!I:I,"",0),[1]Validation!$B$1:$C$8,2,0)</f>
        <v>B</v>
      </c>
      <c r="FT103" s="38" t="s">
        <v>202</v>
      </c>
      <c r="FU103" s="31" t="str">
        <f>_xlfn.XLOOKUP(B103,[1]MDA_Assets!D:D,[1]MDA_Assets!X:X,"",0)</f>
        <v>Yes</v>
      </c>
      <c r="FV103" s="39">
        <v>1</v>
      </c>
      <c r="FW103" s="39">
        <v>0</v>
      </c>
      <c r="FX103" s="39">
        <v>0</v>
      </c>
      <c r="FY103" s="39">
        <v>8</v>
      </c>
      <c r="FZ103" s="40">
        <f t="shared" si="53"/>
        <v>46237</v>
      </c>
      <c r="GA103" s="40">
        <f t="shared" si="53"/>
        <v>46103</v>
      </c>
      <c r="GB103" s="40">
        <f t="shared" si="60"/>
        <v>46653</v>
      </c>
      <c r="GC103" s="40">
        <f t="shared" si="61"/>
        <v>46653</v>
      </c>
      <c r="GD103" s="40">
        <f t="shared" si="62"/>
        <v>46653</v>
      </c>
      <c r="GE103" s="40">
        <f t="shared" si="63"/>
        <v>46487</v>
      </c>
      <c r="GF103" s="40" t="str">
        <f t="shared" si="57"/>
        <v/>
      </c>
      <c r="GG103" s="40" t="str">
        <f t="shared" si="57"/>
        <v/>
      </c>
      <c r="GH103" s="40" t="str">
        <f t="shared" si="57"/>
        <v/>
      </c>
      <c r="GI103" s="39">
        <f t="shared" si="87"/>
        <v>0</v>
      </c>
      <c r="GJ103" s="39">
        <f t="shared" si="88"/>
        <v>0</v>
      </c>
      <c r="GK103" s="39">
        <f t="shared" si="89"/>
        <v>0</v>
      </c>
      <c r="GL103" s="39">
        <f t="shared" si="90"/>
        <v>6</v>
      </c>
    </row>
    <row r="104" spans="1:194" x14ac:dyDescent="0.25">
      <c r="A104" s="19">
        <v>109</v>
      </c>
      <c r="B104" s="43" t="s">
        <v>3255</v>
      </c>
      <c r="C104" s="43" t="s">
        <v>186</v>
      </c>
      <c r="D104" s="43" t="s">
        <v>241</v>
      </c>
      <c r="E104" s="43" t="s">
        <v>3256</v>
      </c>
      <c r="F104" s="43" t="s">
        <v>429</v>
      </c>
      <c r="G104" s="43" t="s">
        <v>3251</v>
      </c>
      <c r="H104" s="43" t="s">
        <v>216</v>
      </c>
      <c r="I104" s="43" t="s">
        <v>192</v>
      </c>
      <c r="J104" s="44" t="str">
        <f t="shared" si="64"/>
        <v/>
      </c>
      <c r="K104" s="43"/>
      <c r="L104" s="44">
        <v>45282</v>
      </c>
      <c r="M104" s="43" t="s">
        <v>3257</v>
      </c>
      <c r="N104" s="43" t="s">
        <v>3258</v>
      </c>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8"/>
      <c r="AM104" s="48"/>
      <c r="AN104" s="48"/>
      <c r="AO104" s="48"/>
      <c r="AP104" s="48"/>
      <c r="AQ104" s="48"/>
      <c r="AR104" s="48"/>
      <c r="AS104" s="48"/>
      <c r="AT104" s="48"/>
      <c r="AU104" s="43">
        <v>0</v>
      </c>
      <c r="AV104" s="43">
        <v>0</v>
      </c>
      <c r="AW104" s="43">
        <v>0</v>
      </c>
      <c r="AX104" s="51" t="s">
        <v>430</v>
      </c>
      <c r="AY104" s="51" t="s">
        <v>211</v>
      </c>
      <c r="AZ104" s="51" t="s">
        <v>198</v>
      </c>
      <c r="BA104" s="20" t="str">
        <f t="shared" ca="1" si="92"/>
        <v/>
      </c>
      <c r="BB104" s="20" t="str">
        <f t="shared" ca="1" si="92"/>
        <v/>
      </c>
      <c r="BC104" s="20" t="str">
        <f t="shared" ca="1" si="92"/>
        <v/>
      </c>
      <c r="BD104" s="20" t="str">
        <f t="shared" ca="1" si="92"/>
        <v/>
      </c>
      <c r="BE104" s="20" t="str">
        <f t="shared" ca="1" si="92"/>
        <v/>
      </c>
      <c r="BF104" s="20" t="str">
        <f t="shared" ca="1" si="92"/>
        <v/>
      </c>
      <c r="BG104" s="21" t="str">
        <f t="shared" ca="1" si="92"/>
        <v/>
      </c>
      <c r="BH104" s="21" t="str">
        <f t="shared" ca="1" si="92"/>
        <v/>
      </c>
      <c r="BI104" s="21" t="str">
        <f t="shared" ca="1" si="92"/>
        <v/>
      </c>
      <c r="BJ104" s="22">
        <f t="shared" ca="1" si="65"/>
        <v>0</v>
      </c>
      <c r="BK104" s="21">
        <f t="shared" si="66"/>
        <v>0</v>
      </c>
      <c r="BL104" s="22" t="str">
        <f t="shared" ca="1" si="67"/>
        <v/>
      </c>
      <c r="BM104" s="22" t="str">
        <f t="shared" ca="1" si="68"/>
        <v/>
      </c>
      <c r="BN104" s="23" t="str">
        <f t="shared" ca="1" si="69"/>
        <v/>
      </c>
      <c r="BO104" s="24" t="str">
        <f t="shared" ca="1" si="70"/>
        <v/>
      </c>
      <c r="BP104" s="51" t="str">
        <f>_xlfn.XLOOKUP(E104,[1]Validation!E:E,[1]Validation!F:F,"")</f>
        <v>EG75</v>
      </c>
      <c r="BQ104" s="51" t="str">
        <f>_xlfn.XLOOKUP(BP104,[1]Validation!F:F,[1]Validation!G:G,"")</f>
        <v>EG55 to EG75</v>
      </c>
      <c r="BR104" s="52" t="str">
        <f>VLOOKUP(G104,[1]Validation!$B$1:$C$9,2,0)</f>
        <v>P</v>
      </c>
      <c r="BS104" s="51">
        <f t="shared" ca="1" si="71"/>
        <v>1517</v>
      </c>
      <c r="BT104" s="53">
        <f>_xlfn.XLOOKUP(B104,'[2]1. All Calls'!$R:$R,'[2]1. All Calls'!$A:$A,"",0)</f>
        <v>45922.602962962999</v>
      </c>
      <c r="BU104" s="51" t="str">
        <f>_xlfn.XLOOKUP(B104,'[2]1. All Calls'!$R:$R,'[2]1. All Calls'!$F:$F,"",0)</f>
        <v>CC-01807950</v>
      </c>
      <c r="BV104" s="51" t="str">
        <f>_xlfn.XLOOKUP(B104,'[2]1. All Calls'!$R:$R,'[2]1. All Calls'!$J:$J,"",0)</f>
        <v>Field Campaign</v>
      </c>
      <c r="BW104" s="53" t="str">
        <f>_xlfn.XLOOKUP(B104,'[2]Sch Calls'!$R:$R,'[2]Sch Calls'!$A:$A,"",0)</f>
        <v/>
      </c>
      <c r="BX104" s="51" t="str">
        <f>_xlfn.XLOOKUP(B104,'[2]Sch Calls'!$R:$R,'[2]Sch Calls'!$B:$B,"",0)</f>
        <v/>
      </c>
      <c r="BY104" s="51" t="str">
        <f t="shared" si="54"/>
        <v/>
      </c>
      <c r="BZ104" s="51" t="str">
        <f t="shared" si="54"/>
        <v/>
      </c>
      <c r="CA104" s="51" t="str">
        <f t="shared" si="72"/>
        <v/>
      </c>
      <c r="CB104" s="51" t="str">
        <f t="shared" si="73"/>
        <v/>
      </c>
      <c r="CC104" s="51" t="str">
        <f t="shared" si="74"/>
        <v/>
      </c>
      <c r="CD104" s="51" t="str">
        <f t="shared" si="75"/>
        <v/>
      </c>
      <c r="CE104" s="51" t="str">
        <f t="shared" ca="1" si="55"/>
        <v/>
      </c>
      <c r="CF104" s="51" t="str">
        <f t="shared" ca="1" si="55"/>
        <v/>
      </c>
      <c r="CG104" s="51" t="str">
        <f t="shared" ca="1" si="76"/>
        <v/>
      </c>
      <c r="CH104" s="51" t="str">
        <f t="shared" ca="1" si="77"/>
        <v/>
      </c>
      <c r="CI104" s="51" t="str">
        <f t="shared" ca="1" si="78"/>
        <v/>
      </c>
      <c r="CJ104" s="51" t="str">
        <f t="shared" ca="1" si="79"/>
        <v/>
      </c>
      <c r="CK104" s="51" t="str">
        <f t="shared" ref="CK104:CP164" ca="1" si="97">IFERROR(SUM(CE104*$BK104),"")</f>
        <v/>
      </c>
      <c r="CL104" s="51" t="str">
        <f t="shared" ca="1" si="97"/>
        <v/>
      </c>
      <c r="CM104" s="51" t="str">
        <f t="shared" ca="1" si="97"/>
        <v/>
      </c>
      <c r="CN104" s="51" t="str">
        <f t="shared" ca="1" si="97"/>
        <v/>
      </c>
      <c r="CO104" s="51" t="str">
        <f t="shared" ca="1" si="97"/>
        <v/>
      </c>
      <c r="CP104" s="51" t="str">
        <f t="shared" ca="1" si="97"/>
        <v/>
      </c>
      <c r="CQ104" s="51" t="str">
        <f t="shared" ref="CQ104:CV164" si="98">IFERROR(IF(AF104&gt;0,SUM(AF104-CK104),""),"")</f>
        <v/>
      </c>
      <c r="CR104" s="51" t="str">
        <f t="shared" si="98"/>
        <v/>
      </c>
      <c r="CS104" s="51" t="str">
        <f t="shared" si="98"/>
        <v/>
      </c>
      <c r="CT104" s="51" t="str">
        <f t="shared" si="98"/>
        <v/>
      </c>
      <c r="CU104" s="51" t="str">
        <f t="shared" si="98"/>
        <v/>
      </c>
      <c r="CV104" s="54" t="str">
        <f t="shared" si="98"/>
        <v/>
      </c>
      <c r="CW104" s="25" t="s">
        <v>195</v>
      </c>
      <c r="CX104" s="55" t="s">
        <v>227</v>
      </c>
      <c r="CY104" s="55"/>
      <c r="CZ104" s="26" t="s">
        <v>227</v>
      </c>
      <c r="DA104" s="26" t="s">
        <v>227</v>
      </c>
      <c r="DB104" s="26" t="s">
        <v>227</v>
      </c>
      <c r="DC104" s="26" t="s">
        <v>227</v>
      </c>
      <c r="DD104" s="26" t="s">
        <v>227</v>
      </c>
      <c r="DE104" s="26" t="s">
        <v>227</v>
      </c>
      <c r="DF104" s="26" t="s">
        <v>227</v>
      </c>
      <c r="DG104" s="26" t="s">
        <v>227</v>
      </c>
      <c r="DH104" s="26" t="s">
        <v>227</v>
      </c>
      <c r="DI104" s="26" t="s">
        <v>227</v>
      </c>
      <c r="DJ104" s="26" t="s">
        <v>227</v>
      </c>
      <c r="DK104" s="26" t="s">
        <v>227</v>
      </c>
      <c r="DL104" s="27" t="str">
        <f t="shared" si="80"/>
        <v>P1</v>
      </c>
      <c r="DM104" s="28" t="str">
        <f t="shared" ca="1" si="81"/>
        <v>P1</v>
      </c>
      <c r="DN104" s="56">
        <f>_xlfn.XLOOKUP(B104,'[2]1. All Calls'!$R:$R,'[2]1. All Calls'!$A:$A,"",0)</f>
        <v>45922.602962962999</v>
      </c>
      <c r="DO104" s="57" t="str">
        <f ca="1">VLOOKUP(DM104,[1]Validation!$B$20:$C$25,2,0)</f>
        <v>P1</v>
      </c>
      <c r="DP104" s="58" t="str">
        <f>_xlfn.XLOOKUP(B104,'[1]Active AMCs- Dealer'!E:E,'[1]Active AMCs- Dealer'!L:L,"Not in AMC",0)</f>
        <v>Not in AMC</v>
      </c>
      <c r="DQ104" s="58"/>
      <c r="DR104" s="29" t="str">
        <f>_xlfn.XLOOKUP(B104,'[2]1. All Calls'!$R:$R,'[2]1. All Calls'!$F:$F,"",0)</f>
        <v>CC-01807950</v>
      </c>
      <c r="DS104" s="29" t="str">
        <f>_xlfn.XLOOKUP(B104,'[2]1. All Calls'!$R:$R,'[2]1. All Calls'!$AB:$AB,"",0)</f>
        <v>Reason for pending- This is under industrial already mail to ccs team for cancelation
Action required-Need to remove from portable account to industrial
HO support-no CCS support required
Expected closing date-This month end  ........................ 10-10-2025 ................. 17-10-2025  ...................... 24-10-2025 ............................ 31-10-2025 ................ 07-11-2025  ..........15-11-2025  .............................. 22-11-2025</v>
      </c>
      <c r="DT104" s="30">
        <f>_xlfn.XLOOKUP(DR104,'[2]1. All Calls'!$F:$F,'[2]1. All Calls'!$A:$A,"",0)</f>
        <v>45922.602962962999</v>
      </c>
      <c r="DU104" s="31">
        <f>_xlfn.XLOOKUP(DR104,'[2]1. All Calls'!$F:$F,'[2]1. All Calls'!$B:$B,"",0)</f>
        <v>0</v>
      </c>
      <c r="DV104" s="31">
        <f>_xlfn.XLOOKUP(B104,[1]MDA_Assets!D:D,[1]MDA_Assets!N:N,"",0)</f>
        <v>0</v>
      </c>
      <c r="DW104" s="31">
        <f>_xlfn.XLOOKUP(B104,[1]MDA_Assets!D:D,[1]MDA_Assets!O:O,"",0)</f>
        <v>0</v>
      </c>
      <c r="DX104" s="32">
        <f>_xlfn.XLOOKUP(B104,[1]MDA_Assets!D:D,[1]MDA_Assets!Q:Q,"",0)</f>
        <v>0</v>
      </c>
      <c r="DY104" s="33">
        <f>_xlfn.XLOOKUP(B104,[1]MDA_Assets!D:D,[1]MDA_Assets!R:R,"",0)</f>
        <v>0</v>
      </c>
      <c r="DZ104" s="33">
        <f>_xlfn.XLOOKUP(B104,[1]MDA_Assets!D:D,[1]MDA_Assets!S:S,"",0)</f>
        <v>0</v>
      </c>
      <c r="EA104" s="33">
        <f>_xlfn.XLOOKUP(B104,[1]MDA_Assets!D:D,[1]MDA_Assets!T:T,"",0)</f>
        <v>0</v>
      </c>
      <c r="EB104" s="33">
        <f>_xlfn.XLOOKUP(B104,[1]MDA_Assets!D:D,[1]MDA_Assets!U:U,"",0)</f>
        <v>0</v>
      </c>
      <c r="EC104" s="33">
        <f>_xlfn.XLOOKUP(B104,[1]MDA_Assets!D:D,[1]MDA_Assets!V:V,"",0)</f>
        <v>0</v>
      </c>
      <c r="ED104" s="33">
        <f>_xlfn.XLOOKUP(B104,[1]MDA_Assets!D:D,[1]MDA_Assets!W:W,"",0)</f>
        <v>0</v>
      </c>
      <c r="EE104" s="32">
        <f>_xlfn.XLOOKUP(B104,[1]MDA_Assets!D:D,[1]MDA_Assets!X:X,"",0)</f>
        <v>0</v>
      </c>
      <c r="EF104" s="33">
        <f>_xlfn.XLOOKUP(B104,[1]MDA_Assets!D:D,[1]MDA_Assets!Y:Y,"",0)</f>
        <v>0</v>
      </c>
      <c r="EG104" s="33">
        <f>_xlfn.XLOOKUP(B104,[1]MDA_Assets!D:D,[1]MDA_Assets!Z:Z,"",0)</f>
        <v>0</v>
      </c>
      <c r="EH104" s="33">
        <f>_xlfn.XLOOKUP(B104,[1]MDA_Assets!D:D,[1]MDA_Assets!AA:AA,"",0)</f>
        <v>0</v>
      </c>
      <c r="EI104" s="34">
        <f>_xlfn.XLOOKUP(B104,[1]MDA_Assets!D:D,[1]MDA_Assets!P:P,"",0)</f>
        <v>0</v>
      </c>
      <c r="EJ104" s="35">
        <f>_xlfn.XLOOKUP(B104,[1]MDA_Assets!D:D,[1]MDA_Assets!AB:AB,"",0)</f>
        <v>0</v>
      </c>
      <c r="EK104" s="35">
        <f>_xlfn.XLOOKUP(B104,[1]MDA_Assets!D:D,[1]MDA_Assets!AC:AC,"",0)</f>
        <v>0</v>
      </c>
      <c r="EL104" s="35">
        <f>_xlfn.XLOOKUP(B104,[1]MDA_Assets!D:D,[1]MDA_Assets!AD:AD,"",0)</f>
        <v>0</v>
      </c>
      <c r="EM104" s="35">
        <f>_xlfn.XLOOKUP(B104,[1]MDA_Assets!D:D,[1]MDA_Assets!AE:AE,"",0)</f>
        <v>0</v>
      </c>
      <c r="EN104" s="35">
        <f>_xlfn.XLOOKUP(B104,[1]MDA_Assets!D:D,[1]MDA_Assets!AF:AF,"",0)</f>
        <v>0</v>
      </c>
      <c r="EO104" s="35">
        <f>_xlfn.XLOOKUP(B104,[1]MDA_Assets!D:D,[1]MDA_Assets!AG:AG,"",0)</f>
        <v>0</v>
      </c>
      <c r="EP104" s="36" t="str">
        <f t="shared" si="56"/>
        <v/>
      </c>
      <c r="EQ104" s="36" t="str">
        <f t="shared" si="56"/>
        <v/>
      </c>
      <c r="ER104" s="36" t="str">
        <f t="shared" si="82"/>
        <v/>
      </c>
      <c r="ES104" s="36" t="str">
        <f t="shared" si="83"/>
        <v/>
      </c>
      <c r="ET104" s="36" t="str">
        <f t="shared" si="84"/>
        <v/>
      </c>
      <c r="EU104" s="36" t="str">
        <f t="shared" si="85"/>
        <v/>
      </c>
      <c r="EV104" s="36" t="str">
        <f t="shared" si="86"/>
        <v/>
      </c>
      <c r="EW104" s="36" t="str">
        <f t="shared" si="58"/>
        <v/>
      </c>
      <c r="EX104" s="36" t="str">
        <f t="shared" si="59"/>
        <v/>
      </c>
      <c r="EY104" s="36" t="str">
        <f t="shared" si="94"/>
        <v/>
      </c>
      <c r="EZ104" s="36" t="str">
        <f t="shared" si="94"/>
        <v/>
      </c>
      <c r="FA104" s="36" t="str">
        <f t="shared" si="94"/>
        <v/>
      </c>
      <c r="FB104" s="36" t="str">
        <f t="shared" si="94"/>
        <v/>
      </c>
      <c r="FC104" s="36" t="str">
        <f t="shared" si="94"/>
        <v/>
      </c>
      <c r="FD104" s="36" t="str">
        <f t="shared" si="94"/>
        <v/>
      </c>
      <c r="FE104" s="36" t="str">
        <f t="shared" si="93"/>
        <v/>
      </c>
      <c r="FF104" s="36" t="str">
        <f t="shared" si="93"/>
        <v/>
      </c>
      <c r="FG104" s="36" t="str">
        <f t="shared" si="93"/>
        <v/>
      </c>
      <c r="FH104" s="37" t="str" cm="1">
        <f t="array" ref="FH104">_xlfn.IFS(EY104="", "No Data", EY104&lt;0, "Negative/Future", EY104=0, "Zero Days", EY104&lt;=3, "&lt; 3 Months", EY104&lt;=6, "3 to 6 Months", EY104&lt;=9, "6 to 9 Months", EY104&lt;=12, "9 to 12 Months", EY104&lt;=15, "12 to 15 Months", EY104&lt;=18, "15 to 18 Months", EY104&lt;=24, "18 to 24 Months", EY104&gt;24, "&gt; 24 Months")</f>
        <v>No Data</v>
      </c>
      <c r="FI104" s="37" t="str" cm="1">
        <f t="array" ref="FI104">_xlfn.IFS(EZ104="", "No Data", EZ104&lt;0, "Negative/Future", EZ104=0, "Zero Days", EZ104&lt;=3, "&lt; 3 Months", EZ104&lt;=6, "3 to 6 Months", EZ104&lt;=9, "6 to 9 Months", EZ104&lt;=12, "9 to 12 Months", EZ104&lt;=15, "12 to 15 Months", EZ104&lt;=18, "15 to 18 Months", EZ104&lt;=24, "18 to 24 Months", EZ104&gt;24, "&gt; 24 Months")</f>
        <v>No Data</v>
      </c>
      <c r="FJ104" s="37" t="str" cm="1">
        <f t="array" ref="FJ104">_xlfn.IFS(FA104="", "No Data", FA104&lt;0, "Negative/Future", FA104=0, "Zero Days", FA104&lt;=3, "&lt; 3 Months", FA104&lt;=6, "3 to 6 Months", FA104&lt;=9, "6 to 9 Months", FA104&lt;=12, "9 to 12 Months", FA104&lt;=15, "12 to 15 Months", FA104&lt;=18, "15 to 18 Months", FA104&lt;=24, "18 to 24 Months", FA104&gt;24, "&gt; 24 Months")</f>
        <v>No Data</v>
      </c>
      <c r="FK104" s="37" t="str" cm="1">
        <f t="array" ref="FK104">_xlfn.IFS(FB104="", "No Data", FB104&lt;0, "Negative/Future", FB104=0, "Zero Days", FB104&lt;=3, "&lt; 3 Months", FB104&lt;=6, "3 to 6 Months", FB104&lt;=9, "6 to 9 Months", FB104&lt;=12, "9 to 12 Months", FB104&lt;=15, "12 to 15 Months", FB104&lt;=18, "15 to 18 Months", FB104&lt;=24, "18 to 24 Months", FB104&gt;24, "&gt; 24 Months")</f>
        <v>No Data</v>
      </c>
      <c r="FL104" s="37" t="str" cm="1">
        <f t="array" ref="FL104">_xlfn.IFS(FC104="", "No Data", FC104&lt;0, "Negative/Future", FC104=0, "Zero Days", FC104&lt;=3, "&lt; 3 Months", FC104&lt;=6, "3 to 6 Months", FC104&lt;=9, "6 to 9 Months", FC104&lt;=12, "9 to 12 Months", FC104&lt;=15, "12 to 15 Months", FC104&lt;=18, "15 to 18 Months", FC104&lt;=24, "18 to 24 Months", FC104&gt;24, "&gt; 24 Months")</f>
        <v>No Data</v>
      </c>
      <c r="FM104" s="37" t="str" cm="1">
        <f t="array" ref="FM104">_xlfn.IFS(FD104="", "No Data", FD104&lt;0, "Negative/Future", FD104=0, "Zero Days", FD104&lt;=3, "&lt; 3 Months", FD104&lt;=6, "3 to 6 Months", FD104&lt;=9, "6 to 9 Months", FD104&lt;=12, "9 to 12 Months", FD104&lt;=15, "12 to 15 Months", FD104&lt;=18, "15 to 18 Months", FD104&lt;=24, "18 to 24 Months", FD104&gt;24, "&gt; 24 Months")</f>
        <v>No Data</v>
      </c>
      <c r="FN104" s="37" t="str" cm="1">
        <f t="array" ref="FN104">_xlfn.IFS(FE104="", "No Data", FE104&lt;0, "Negative/Future", FE104=0, "Zero Days", FE104&lt;=3, "&lt; 3 Months", FE104&lt;=6, "3 to 6 Months", FE104&lt;=9, "6 to 9 Months", FE104&lt;=12, "9 to 12 Months", FE104&lt;=15, "12 to 15 Months", FE104&lt;=18, "15 to 18 Months", FE104&lt;=24, "18 to 24 Months", FE104&gt;24, "&gt; 24 Months")</f>
        <v>No Data</v>
      </c>
      <c r="FO104" s="37" t="str" cm="1">
        <f t="array" ref="FO104">_xlfn.IFS(FG104="", "No Data", FG104&lt;0, "Negative/Future", FG104=0, "Zero Days", FG104&lt;=3, "&lt; 3 Months", FG104&lt;=6, "3 to 6 Months", FG104&lt;=9, "6 to 9 Months", FG104&lt;=12, "9 to 12 Months", FG104&lt;=15, "12 to 15 Months", FG104&lt;=18, "15 to 18 Months", FG104&lt;=24, "18 to 24 Months", FG104&gt;24, "&gt; 24 Months")</f>
        <v>No Data</v>
      </c>
      <c r="FP104" s="37" t="str" cm="1">
        <f t="array" ref="FP104">_xlfn.IFS(FF104="", "No Data", FF104&lt;0, "Negative/Future", FF104=0, "Zero Days", FF104&lt;=3, "&lt; 3 Months", FF104&lt;=6, "3 to 6 Months", FF104&lt;=9, "6 to 9 Months", FF104&lt;=12, "9 to 12 Months", FF104&lt;=15, "12 to 15 Months", FF104&lt;=18, "15 to 18 Months", FF104&lt;=24, "18 to 24 Months", FF104&gt;24, "&gt; 24 Months")</f>
        <v>No Data</v>
      </c>
      <c r="FQ104" s="29" t="s">
        <v>3259</v>
      </c>
      <c r="FR104" s="29">
        <v>9608210102</v>
      </c>
      <c r="FS104" s="38" t="str">
        <f>VLOOKUP(_xlfn.XLOOKUP(B104,[1]MDA_Assets!D:D,[1]MDA_Assets!I:I,"",0),[1]Validation!$B$1:$C$8,2,0)</f>
        <v>P</v>
      </c>
      <c r="FT104" s="38" t="s">
        <v>428</v>
      </c>
      <c r="FU104" s="31">
        <f>_xlfn.XLOOKUP(B104,[1]MDA_Assets!D:D,[1]MDA_Assets!X:X,"",0)</f>
        <v>0</v>
      </c>
      <c r="FV104" s="39">
        <v>0</v>
      </c>
      <c r="FW104" s="39">
        <v>0</v>
      </c>
      <c r="FX104" s="39">
        <v>0</v>
      </c>
      <c r="FY104" s="39">
        <v>9</v>
      </c>
      <c r="FZ104" s="40" t="str">
        <f t="shared" si="53"/>
        <v/>
      </c>
      <c r="GA104" s="40" t="str">
        <f t="shared" si="53"/>
        <v/>
      </c>
      <c r="GB104" s="40" t="str">
        <f t="shared" si="60"/>
        <v/>
      </c>
      <c r="GC104" s="40" t="str">
        <f t="shared" si="61"/>
        <v/>
      </c>
      <c r="GD104" s="40" t="str">
        <f t="shared" si="62"/>
        <v/>
      </c>
      <c r="GE104" s="40" t="str">
        <f t="shared" si="63"/>
        <v/>
      </c>
      <c r="GF104" s="40" t="str">
        <f t="shared" si="57"/>
        <v/>
      </c>
      <c r="GG104" s="40" t="str">
        <f t="shared" si="57"/>
        <v/>
      </c>
      <c r="GH104" s="40" t="str">
        <f t="shared" si="57"/>
        <v/>
      </c>
      <c r="GI104" s="39">
        <f t="shared" si="87"/>
        <v>0</v>
      </c>
      <c r="GJ104" s="39">
        <f t="shared" si="88"/>
        <v>0</v>
      </c>
      <c r="GK104" s="39">
        <f t="shared" si="89"/>
        <v>0</v>
      </c>
      <c r="GL104" s="39">
        <f t="shared" si="90"/>
        <v>0</v>
      </c>
    </row>
    <row r="105" spans="1:194" x14ac:dyDescent="0.25">
      <c r="A105" s="19">
        <v>110</v>
      </c>
      <c r="B105" s="43" t="s">
        <v>717</v>
      </c>
      <c r="C105" s="43" t="s">
        <v>186</v>
      </c>
      <c r="D105" s="43" t="s">
        <v>241</v>
      </c>
      <c r="E105" s="43"/>
      <c r="F105" s="43" t="s">
        <v>718</v>
      </c>
      <c r="G105" s="43" t="s">
        <v>225</v>
      </c>
      <c r="H105" s="43" t="s">
        <v>291</v>
      </c>
      <c r="I105" s="43" t="s">
        <v>192</v>
      </c>
      <c r="J105" s="44">
        <f t="shared" si="64"/>
        <v>39298.770833333336</v>
      </c>
      <c r="K105" s="44">
        <v>38934.770833333336</v>
      </c>
      <c r="L105" s="44">
        <v>38899.104166666664</v>
      </c>
      <c r="M105" s="43" t="s">
        <v>2796</v>
      </c>
      <c r="N105" s="43" t="s">
        <v>226</v>
      </c>
      <c r="O105" s="44">
        <v>46128.291620370372</v>
      </c>
      <c r="P105" s="43">
        <v>16690</v>
      </c>
      <c r="Q105" s="43"/>
      <c r="R105" s="43"/>
      <c r="S105" s="43" t="s">
        <v>206</v>
      </c>
      <c r="T105" s="44">
        <v>45854.770833333336</v>
      </c>
      <c r="U105" s="44">
        <v>45811.770833333336</v>
      </c>
      <c r="V105" s="44">
        <v>45811.770833333336</v>
      </c>
      <c r="W105" s="44">
        <v>45811.770833333336</v>
      </c>
      <c r="X105" s="44">
        <v>45811.770833333336</v>
      </c>
      <c r="Y105" s="44">
        <v>45854.770833333336</v>
      </c>
      <c r="Z105" s="43"/>
      <c r="AA105" s="43"/>
      <c r="AB105" s="43"/>
      <c r="AC105" s="43"/>
      <c r="AD105" s="43"/>
      <c r="AE105" s="43">
        <v>3</v>
      </c>
      <c r="AF105" s="43" t="s">
        <v>2797</v>
      </c>
      <c r="AG105" s="43" t="s">
        <v>2797</v>
      </c>
      <c r="AH105" s="43" t="s">
        <v>2798</v>
      </c>
      <c r="AI105" s="43" t="s">
        <v>2799</v>
      </c>
      <c r="AJ105" s="43" t="s">
        <v>2168</v>
      </c>
      <c r="AK105" s="43" t="s">
        <v>2799</v>
      </c>
      <c r="AL105" s="49">
        <v>46176</v>
      </c>
      <c r="AM105" s="46">
        <v>45991</v>
      </c>
      <c r="AN105" s="47">
        <v>46219</v>
      </c>
      <c r="AO105" s="49">
        <v>46176</v>
      </c>
      <c r="AP105" s="47">
        <v>46584</v>
      </c>
      <c r="AQ105" s="49">
        <v>46176</v>
      </c>
      <c r="AR105" s="48"/>
      <c r="AS105" s="48"/>
      <c r="AT105" s="48"/>
      <c r="AU105" s="43">
        <v>1</v>
      </c>
      <c r="AV105" s="43">
        <v>0</v>
      </c>
      <c r="AW105" s="43">
        <v>1</v>
      </c>
      <c r="AX105" s="51" t="s">
        <v>237</v>
      </c>
      <c r="AY105" s="51" t="s">
        <v>237</v>
      </c>
      <c r="AZ105" s="51" t="s">
        <v>198</v>
      </c>
      <c r="BA105" s="20">
        <f t="shared" ca="1" si="92"/>
        <v>1</v>
      </c>
      <c r="BB105" s="20">
        <f t="shared" ca="1" si="92"/>
        <v>1</v>
      </c>
      <c r="BC105" s="20">
        <f t="shared" ca="1" si="92"/>
        <v>0</v>
      </c>
      <c r="BD105" s="20">
        <f t="shared" ca="1" si="92"/>
        <v>1</v>
      </c>
      <c r="BE105" s="20">
        <f t="shared" ca="1" si="92"/>
        <v>0</v>
      </c>
      <c r="BF105" s="20">
        <f t="shared" ca="1" si="92"/>
        <v>1</v>
      </c>
      <c r="BG105" s="21" t="str">
        <f t="shared" ca="1" si="92"/>
        <v/>
      </c>
      <c r="BH105" s="21" t="str">
        <f t="shared" ca="1" si="92"/>
        <v/>
      </c>
      <c r="BI105" s="21" t="str">
        <f t="shared" ca="1" si="92"/>
        <v/>
      </c>
      <c r="BJ105" s="22">
        <f t="shared" ca="1" si="65"/>
        <v>4</v>
      </c>
      <c r="BK105" s="21">
        <f t="shared" si="66"/>
        <v>3</v>
      </c>
      <c r="BL105" s="22">
        <f t="shared" ca="1" si="67"/>
        <v>16833</v>
      </c>
      <c r="BM105" s="22">
        <f t="shared" ca="1" si="68"/>
        <v>0</v>
      </c>
      <c r="BN105" s="23">
        <f t="shared" ca="1" si="69"/>
        <v>16833</v>
      </c>
      <c r="BO105" s="24">
        <f t="shared" ca="1" si="70"/>
        <v>143</v>
      </c>
      <c r="BP105" s="51" t="str">
        <f>_xlfn.XLOOKUP(E105,[1]Validation!E:E,[1]Validation!F:F,"")</f>
        <v/>
      </c>
      <c r="BQ105" s="51" t="str">
        <f>_xlfn.XLOOKUP(BP105,[1]Validation!F:F,[1]Validation!G:G,"")</f>
        <v/>
      </c>
      <c r="BR105" s="52" t="str">
        <f>VLOOKUP(G105,[1]Validation!$B$1:$C$9,2,0)</f>
        <v>C</v>
      </c>
      <c r="BS105" s="51">
        <f t="shared" ca="1" si="71"/>
        <v>238</v>
      </c>
      <c r="BT105" s="53">
        <f>_xlfn.XLOOKUP(B105,'[2]1. All Calls'!$R:$R,'[2]1. All Calls'!$A:$A,"",0)</f>
        <v>46125.293715277803</v>
      </c>
      <c r="BU105" s="51" t="str">
        <f>_xlfn.XLOOKUP(B105,'[2]1. All Calls'!$R:$R,'[2]1. All Calls'!$F:$F,"",0)</f>
        <v>CC-02045114</v>
      </c>
      <c r="BV105" s="51" t="str">
        <f>_xlfn.XLOOKUP(B105,'[2]1. All Calls'!$R:$R,'[2]1. All Calls'!$J:$J,"",0)</f>
        <v>Schedule Service - AMC</v>
      </c>
      <c r="BW105" s="53">
        <f>_xlfn.XLOOKUP(B105,'[2]Sch Calls'!$R:$R,'[2]Sch Calls'!$A:$A,"",0)</f>
        <v>45855.439548611103</v>
      </c>
      <c r="BX105" s="51">
        <f>_xlfn.XLOOKUP(B105,'[2]Sch Calls'!$R:$R,'[2]Sch Calls'!$B:$B,"",0)</f>
        <v>16222</v>
      </c>
      <c r="BY105" s="51" t="str">
        <f t="shared" si="54"/>
        <v>01-Dec-25</v>
      </c>
      <c r="BZ105" s="51" t="str">
        <f t="shared" si="54"/>
        <v>01-Dec-25</v>
      </c>
      <c r="CA105" s="51" t="str">
        <f t="shared" si="72"/>
        <v>18-Apr-26</v>
      </c>
      <c r="CB105" s="51" t="str">
        <f t="shared" si="73"/>
        <v>02-Dec-26</v>
      </c>
      <c r="CC105" s="51" t="str">
        <f t="shared" si="74"/>
        <v>17-Jul-27</v>
      </c>
      <c r="CD105" s="51" t="str">
        <f t="shared" si="75"/>
        <v>04-Jun-26</v>
      </c>
      <c r="CE105" s="51">
        <f t="shared" ca="1" si="55"/>
        <v>364</v>
      </c>
      <c r="CF105" s="51">
        <f t="shared" ca="1" si="55"/>
        <v>364</v>
      </c>
      <c r="CG105" s="51">
        <f t="shared" ca="1" si="76"/>
        <v>321</v>
      </c>
      <c r="CH105" s="51">
        <f t="shared" ca="1" si="77"/>
        <v>364</v>
      </c>
      <c r="CI105" s="51">
        <f t="shared" ca="1" si="78"/>
        <v>321</v>
      </c>
      <c r="CJ105" s="51">
        <f t="shared" ca="1" si="79"/>
        <v>364</v>
      </c>
      <c r="CK105" s="51">
        <f t="shared" ca="1" si="97"/>
        <v>1092</v>
      </c>
      <c r="CL105" s="51">
        <f t="shared" ca="1" si="97"/>
        <v>1092</v>
      </c>
      <c r="CM105" s="51">
        <f t="shared" ca="1" si="97"/>
        <v>963</v>
      </c>
      <c r="CN105" s="51">
        <f t="shared" ca="1" si="97"/>
        <v>1092</v>
      </c>
      <c r="CO105" s="51">
        <f t="shared" ca="1" si="97"/>
        <v>963</v>
      </c>
      <c r="CP105" s="51">
        <f t="shared" ca="1" si="97"/>
        <v>1092</v>
      </c>
      <c r="CQ105" s="51">
        <f t="shared" ca="1" si="98"/>
        <v>-202</v>
      </c>
      <c r="CR105" s="51">
        <f t="shared" ca="1" si="98"/>
        <v>-202</v>
      </c>
      <c r="CS105" s="51">
        <f t="shared" ca="1" si="98"/>
        <v>2013</v>
      </c>
      <c r="CT105" s="51">
        <f t="shared" ca="1" si="98"/>
        <v>1798</v>
      </c>
      <c r="CU105" s="51">
        <f t="shared" ca="1" si="98"/>
        <v>2519</v>
      </c>
      <c r="CV105" s="54">
        <f t="shared" ca="1" si="98"/>
        <v>1798</v>
      </c>
      <c r="CW105" s="25" t="s">
        <v>212</v>
      </c>
      <c r="CX105" s="55">
        <v>1</v>
      </c>
      <c r="CY105" s="55"/>
      <c r="CZ105" s="26">
        <v>20</v>
      </c>
      <c r="DA105" s="26">
        <v>23</v>
      </c>
      <c r="DB105" s="26">
        <v>10</v>
      </c>
      <c r="DC105" s="26">
        <v>19</v>
      </c>
      <c r="DD105" s="26">
        <v>23</v>
      </c>
      <c r="DE105" s="26">
        <v>13</v>
      </c>
      <c r="DF105" s="26">
        <v>17</v>
      </c>
      <c r="DG105" s="26">
        <v>26</v>
      </c>
      <c r="DH105" s="26">
        <v>15</v>
      </c>
      <c r="DI105" s="26">
        <v>16</v>
      </c>
      <c r="DJ105" s="26">
        <v>26</v>
      </c>
      <c r="DK105" s="26">
        <v>15</v>
      </c>
      <c r="DL105" s="27">
        <f t="shared" si="80"/>
        <v>46200.293715277803</v>
      </c>
      <c r="DM105" s="28">
        <f t="shared" ca="1" si="81"/>
        <v>0</v>
      </c>
      <c r="DN105" s="56">
        <f>_xlfn.XLOOKUP(B105,'[2]1. All Calls'!$R:$R,'[2]1. All Calls'!$A:$A,"",0)</f>
        <v>46125.293715277803</v>
      </c>
      <c r="DO105" s="57" t="str">
        <f ca="1">VLOOKUP(DM105,[1]Validation!$B$20:$C$25,2,0)</f>
        <v>Within 3 months</v>
      </c>
      <c r="DP105" s="58" t="str">
        <f>_xlfn.XLOOKUP(B105,'[1]Active AMCs- Dealer'!E:E,'[1]Active AMCs- Dealer'!L:L,"Not in AMC",0)</f>
        <v>AMC</v>
      </c>
      <c r="DQ105" s="58"/>
      <c r="DR105" s="29" t="str">
        <f>_xlfn.XLOOKUP(B105,'[2]1. All Calls'!$R:$R,'[2]1. All Calls'!$F:$F,"",0)</f>
        <v>CC-02045114</v>
      </c>
      <c r="DS105" s="29" t="str">
        <f>_xlfn.XLOOKUP(B105,'[2]1. All Calls'!$R:$R,'[2]1. All Calls'!$AB:$AB,"",0)</f>
        <v>AMC visit carried out</v>
      </c>
      <c r="DT105" s="30">
        <f>_xlfn.XLOOKUP(DR105,'[2]1. All Calls'!$F:$F,'[2]1. All Calls'!$A:$A,"",0)</f>
        <v>46125.293715277803</v>
      </c>
      <c r="DU105" s="31">
        <f>_xlfn.XLOOKUP(DR105,'[2]1. All Calls'!$F:$F,'[2]1. All Calls'!$B:$B,"",0)</f>
        <v>16690</v>
      </c>
      <c r="DV105" s="31">
        <f>_xlfn.XLOOKUP(B105,[1]MDA_Assets!D:D,[1]MDA_Assets!N:N,"",0)</f>
        <v>0</v>
      </c>
      <c r="DW105" s="31">
        <f>_xlfn.XLOOKUP(B105,[1]MDA_Assets!D:D,[1]MDA_Assets!O:O,"",0)</f>
        <v>0</v>
      </c>
      <c r="DX105" s="32" t="str">
        <f>_xlfn.XLOOKUP(B105,[1]MDA_Assets!D:D,[1]MDA_Assets!Q:Q,"",0)</f>
        <v>XD</v>
      </c>
      <c r="DY105" s="33">
        <f>_xlfn.XLOOKUP(B105,[1]MDA_Assets!D:D,[1]MDA_Assets!R:R,"",0)</f>
        <v>45855</v>
      </c>
      <c r="DZ105" s="33">
        <f>_xlfn.XLOOKUP(B105,[1]MDA_Assets!D:D,[1]MDA_Assets!S:S,"",0)</f>
        <v>45812</v>
      </c>
      <c r="EA105" s="33">
        <f>_xlfn.XLOOKUP(B105,[1]MDA_Assets!D:D,[1]MDA_Assets!T:T,"",0)</f>
        <v>45812</v>
      </c>
      <c r="EB105" s="33">
        <f>_xlfn.XLOOKUP(B105,[1]MDA_Assets!D:D,[1]MDA_Assets!U:U,"",0)</f>
        <v>45812</v>
      </c>
      <c r="EC105" s="33">
        <f>_xlfn.XLOOKUP(B105,[1]MDA_Assets!D:D,[1]MDA_Assets!V:V,"",0)</f>
        <v>45812</v>
      </c>
      <c r="ED105" s="33">
        <f>_xlfn.XLOOKUP(B105,[1]MDA_Assets!D:D,[1]MDA_Assets!W:W,"",0)</f>
        <v>45855</v>
      </c>
      <c r="EE105" s="32">
        <f>_xlfn.XLOOKUP(B105,[1]MDA_Assets!D:D,[1]MDA_Assets!X:X,"",0)</f>
        <v>0</v>
      </c>
      <c r="EF105" s="33">
        <f>_xlfn.XLOOKUP(B105,[1]MDA_Assets!D:D,[1]MDA_Assets!Y:Y,"",0)</f>
        <v>0</v>
      </c>
      <c r="EG105" s="33">
        <f>_xlfn.XLOOKUP(B105,[1]MDA_Assets!D:D,[1]MDA_Assets!Z:Z,"",0)</f>
        <v>0</v>
      </c>
      <c r="EH105" s="33">
        <f>_xlfn.XLOOKUP(B105,[1]MDA_Assets!D:D,[1]MDA_Assets!AA:AA,"",0)</f>
        <v>0</v>
      </c>
      <c r="EI105" s="34">
        <f>_xlfn.XLOOKUP(B105,[1]MDA_Assets!D:D,[1]MDA_Assets!P:P,"",0)</f>
        <v>3</v>
      </c>
      <c r="EJ105" s="35" t="str">
        <f>_xlfn.XLOOKUP(B105,[1]MDA_Assets!D:D,[1]MDA_Assets!AB:AB,"",0)</f>
        <v>890</v>
      </c>
      <c r="EK105" s="35" t="str">
        <f>_xlfn.XLOOKUP(B105,[1]MDA_Assets!D:D,[1]MDA_Assets!AC:AC,"",0)</f>
        <v>890</v>
      </c>
      <c r="EL105" s="35" t="str">
        <f>_xlfn.XLOOKUP(B105,[1]MDA_Assets!D:D,[1]MDA_Assets!AD:AD,"",0)</f>
        <v>2976</v>
      </c>
      <c r="EM105" s="35" t="str">
        <f>_xlfn.XLOOKUP(B105,[1]MDA_Assets!D:D,[1]MDA_Assets!AE:AE,"",0)</f>
        <v>2890</v>
      </c>
      <c r="EN105" s="35" t="str">
        <f>_xlfn.XLOOKUP(B105,[1]MDA_Assets!D:D,[1]MDA_Assets!AF:AF,"",0)</f>
        <v>3482</v>
      </c>
      <c r="EO105" s="35" t="str">
        <f>_xlfn.XLOOKUP(B105,[1]MDA_Assets!D:D,[1]MDA_Assets!AG:AG,"",0)</f>
        <v>2890</v>
      </c>
      <c r="EP105" s="36">
        <f t="shared" si="56"/>
        <v>365</v>
      </c>
      <c r="EQ105" s="36">
        <f t="shared" si="56"/>
        <v>180</v>
      </c>
      <c r="ER105" s="36">
        <f t="shared" si="82"/>
        <v>365</v>
      </c>
      <c r="ES105" s="36">
        <f t="shared" si="83"/>
        <v>365</v>
      </c>
      <c r="ET105" s="36">
        <f t="shared" si="84"/>
        <v>730</v>
      </c>
      <c r="EU105" s="36">
        <f t="shared" si="85"/>
        <v>365</v>
      </c>
      <c r="EV105" s="36" t="str">
        <f t="shared" si="86"/>
        <v/>
      </c>
      <c r="EW105" s="36" t="str">
        <f t="shared" si="58"/>
        <v/>
      </c>
      <c r="EX105" s="36" t="str">
        <f t="shared" si="59"/>
        <v/>
      </c>
      <c r="EY105" s="36">
        <f t="shared" si="94"/>
        <v>11.78</v>
      </c>
      <c r="EZ105" s="36">
        <f t="shared" si="94"/>
        <v>5.81</v>
      </c>
      <c r="FA105" s="36">
        <f t="shared" si="94"/>
        <v>11.78</v>
      </c>
      <c r="FB105" s="36">
        <f t="shared" si="94"/>
        <v>11.78</v>
      </c>
      <c r="FC105" s="36">
        <f t="shared" si="94"/>
        <v>23.55</v>
      </c>
      <c r="FD105" s="36">
        <f t="shared" si="94"/>
        <v>11.78</v>
      </c>
      <c r="FE105" s="36" t="str">
        <f t="shared" si="93"/>
        <v/>
      </c>
      <c r="FF105" s="36" t="str">
        <f t="shared" si="93"/>
        <v/>
      </c>
      <c r="FG105" s="36" t="str">
        <f t="shared" si="93"/>
        <v/>
      </c>
      <c r="FH105" s="37" t="str" cm="1">
        <f t="array" ref="FH105">_xlfn.IFS(EY105="", "No Data", EY105&lt;0, "Negative/Future", EY105=0, "Zero Days", EY105&lt;=3, "&lt; 3 Months", EY105&lt;=6, "3 to 6 Months", EY105&lt;=9, "6 to 9 Months", EY105&lt;=12, "9 to 12 Months", EY105&lt;=15, "12 to 15 Months", EY105&lt;=18, "15 to 18 Months", EY105&lt;=24, "18 to 24 Months", EY105&gt;24, "&gt; 24 Months")</f>
        <v>9 to 12 Months</v>
      </c>
      <c r="FI105" s="37" t="str" cm="1">
        <f t="array" ref="FI105">_xlfn.IFS(EZ105="", "No Data", EZ105&lt;0, "Negative/Future", EZ105=0, "Zero Days", EZ105&lt;=3, "&lt; 3 Months", EZ105&lt;=6, "3 to 6 Months", EZ105&lt;=9, "6 to 9 Months", EZ105&lt;=12, "9 to 12 Months", EZ105&lt;=15, "12 to 15 Months", EZ105&lt;=18, "15 to 18 Months", EZ105&lt;=24, "18 to 24 Months", EZ105&gt;24, "&gt; 24 Months")</f>
        <v>3 to 6 Months</v>
      </c>
      <c r="FJ105" s="37" t="str" cm="1">
        <f t="array" ref="FJ105">_xlfn.IFS(FA105="", "No Data", FA105&lt;0, "Negative/Future", FA105=0, "Zero Days", FA105&lt;=3, "&lt; 3 Months", FA105&lt;=6, "3 to 6 Months", FA105&lt;=9, "6 to 9 Months", FA105&lt;=12, "9 to 12 Months", FA105&lt;=15, "12 to 15 Months", FA105&lt;=18, "15 to 18 Months", FA105&lt;=24, "18 to 24 Months", FA105&gt;24, "&gt; 24 Months")</f>
        <v>9 to 12 Months</v>
      </c>
      <c r="FK105" s="37" t="str" cm="1">
        <f t="array" ref="FK105">_xlfn.IFS(FB105="", "No Data", FB105&lt;0, "Negative/Future", FB105=0, "Zero Days", FB105&lt;=3, "&lt; 3 Months", FB105&lt;=6, "3 to 6 Months", FB105&lt;=9, "6 to 9 Months", FB105&lt;=12, "9 to 12 Months", FB105&lt;=15, "12 to 15 Months", FB105&lt;=18, "15 to 18 Months", FB105&lt;=24, "18 to 24 Months", FB105&gt;24, "&gt; 24 Months")</f>
        <v>9 to 12 Months</v>
      </c>
      <c r="FL105" s="37" t="str" cm="1">
        <f t="array" ref="FL105">_xlfn.IFS(FC105="", "No Data", FC105&lt;0, "Negative/Future", FC105=0, "Zero Days", FC105&lt;=3, "&lt; 3 Months", FC105&lt;=6, "3 to 6 Months", FC105&lt;=9, "6 to 9 Months", FC105&lt;=12, "9 to 12 Months", FC105&lt;=15, "12 to 15 Months", FC105&lt;=18, "15 to 18 Months", FC105&lt;=24, "18 to 24 Months", FC105&gt;24, "&gt; 24 Months")</f>
        <v>18 to 24 Months</v>
      </c>
      <c r="FM105" s="37" t="str" cm="1">
        <f t="array" ref="FM105">_xlfn.IFS(FD105="", "No Data", FD105&lt;0, "Negative/Future", FD105=0, "Zero Days", FD105&lt;=3, "&lt; 3 Months", FD105&lt;=6, "3 to 6 Months", FD105&lt;=9, "6 to 9 Months", FD105&lt;=12, "9 to 12 Months", FD105&lt;=15, "12 to 15 Months", FD105&lt;=18, "15 to 18 Months", FD105&lt;=24, "18 to 24 Months", FD105&gt;24, "&gt; 24 Months")</f>
        <v>9 to 12 Months</v>
      </c>
      <c r="FN105" s="37" t="str" cm="1">
        <f t="array" ref="FN105">_xlfn.IFS(FE105="", "No Data", FE105&lt;0, "Negative/Future", FE105=0, "Zero Days", FE105&lt;=3, "&lt; 3 Months", FE105&lt;=6, "3 to 6 Months", FE105&lt;=9, "6 to 9 Months", FE105&lt;=12, "9 to 12 Months", FE105&lt;=15, "12 to 15 Months", FE105&lt;=18, "15 to 18 Months", FE105&lt;=24, "18 to 24 Months", FE105&gt;24, "&gt; 24 Months")</f>
        <v>No Data</v>
      </c>
      <c r="FO105" s="37" t="str" cm="1">
        <f t="array" ref="FO105">_xlfn.IFS(FG105="", "No Data", FG105&lt;0, "Negative/Future", FG105=0, "Zero Days", FG105&lt;=3, "&lt; 3 Months", FG105&lt;=6, "3 to 6 Months", FG105&lt;=9, "6 to 9 Months", FG105&lt;=12, "9 to 12 Months", FG105&lt;=15, "12 to 15 Months", FG105&lt;=18, "15 to 18 Months", FG105&lt;=24, "18 to 24 Months", FG105&gt;24, "&gt; 24 Months")</f>
        <v>No Data</v>
      </c>
      <c r="FP105" s="37" t="str" cm="1">
        <f t="array" ref="FP105">_xlfn.IFS(FF105="", "No Data", FF105&lt;0, "Negative/Future", FF105=0, "Zero Days", FF105&lt;=3, "&lt; 3 Months", FF105&lt;=6, "3 to 6 Months", FF105&lt;=9, "6 to 9 Months", FF105&lt;=12, "9 to 12 Months", FF105&lt;=15, "12 to 15 Months", FF105&lt;=18, "15 to 18 Months", FF105&lt;=24, "18 to 24 Months", FF105&gt;24, "&gt; 24 Months")</f>
        <v>No Data</v>
      </c>
      <c r="FQ105" s="29" t="s">
        <v>722</v>
      </c>
      <c r="FR105" s="29">
        <v>7331395094</v>
      </c>
      <c r="FS105" s="38" t="str">
        <f>VLOOKUP(_xlfn.XLOOKUP(B105,[1]MDA_Assets!D:D,[1]MDA_Assets!I:I,"",0),[1]Validation!$B$1:$C$8,2,0)</f>
        <v>C</v>
      </c>
      <c r="FT105" s="38" t="s">
        <v>202</v>
      </c>
      <c r="FU105" s="31">
        <f>_xlfn.XLOOKUP(B105,[1]MDA_Assets!D:D,[1]MDA_Assets!X:X,"",0)</f>
        <v>0</v>
      </c>
      <c r="FV105" s="39">
        <v>1</v>
      </c>
      <c r="FW105" s="39">
        <v>0</v>
      </c>
      <c r="FX105" s="39">
        <v>3</v>
      </c>
      <c r="FY105" s="39">
        <v>5</v>
      </c>
      <c r="FZ105" s="40">
        <f t="shared" si="53"/>
        <v>46177</v>
      </c>
      <c r="GA105" s="40">
        <f t="shared" si="53"/>
        <v>45992</v>
      </c>
      <c r="GB105" s="40">
        <f t="shared" si="60"/>
        <v>46220</v>
      </c>
      <c r="GC105" s="40">
        <f t="shared" si="61"/>
        <v>46177</v>
      </c>
      <c r="GD105" s="40">
        <f t="shared" si="62"/>
        <v>46542</v>
      </c>
      <c r="GE105" s="40">
        <f t="shared" si="63"/>
        <v>46220</v>
      </c>
      <c r="GF105" s="40" t="str">
        <f t="shared" si="57"/>
        <v/>
      </c>
      <c r="GG105" s="40" t="str">
        <f t="shared" si="57"/>
        <v/>
      </c>
      <c r="GH105" s="40" t="str">
        <f t="shared" si="57"/>
        <v/>
      </c>
      <c r="GI105" s="39">
        <f t="shared" si="87"/>
        <v>1</v>
      </c>
      <c r="GJ105" s="39">
        <f t="shared" si="88"/>
        <v>0</v>
      </c>
      <c r="GK105" s="39">
        <f t="shared" si="89"/>
        <v>0</v>
      </c>
      <c r="GL105" s="39">
        <f t="shared" si="90"/>
        <v>5</v>
      </c>
    </row>
    <row r="106" spans="1:194" x14ac:dyDescent="0.25">
      <c r="A106" s="19">
        <v>111</v>
      </c>
      <c r="B106" s="43" t="s">
        <v>723</v>
      </c>
      <c r="C106" s="43" t="s">
        <v>186</v>
      </c>
      <c r="D106" s="43" t="s">
        <v>187</v>
      </c>
      <c r="E106" s="43" t="s">
        <v>1970</v>
      </c>
      <c r="F106" s="43" t="s">
        <v>2800</v>
      </c>
      <c r="G106" s="43" t="s">
        <v>190</v>
      </c>
      <c r="H106" s="43" t="s">
        <v>329</v>
      </c>
      <c r="I106" s="43" t="s">
        <v>192</v>
      </c>
      <c r="J106" s="44">
        <f t="shared" si="64"/>
        <v>45475.604166666664</v>
      </c>
      <c r="K106" s="44">
        <v>45111.604166666664</v>
      </c>
      <c r="L106" s="44">
        <v>45012</v>
      </c>
      <c r="M106" s="43" t="s">
        <v>2801</v>
      </c>
      <c r="N106" s="43" t="s">
        <v>2802</v>
      </c>
      <c r="O106" s="44">
        <v>46118.336840277778</v>
      </c>
      <c r="P106" s="43">
        <v>10573</v>
      </c>
      <c r="Q106" s="43">
        <v>5787</v>
      </c>
      <c r="R106" s="43">
        <v>4785</v>
      </c>
      <c r="S106" s="43" t="s">
        <v>206</v>
      </c>
      <c r="T106" s="44">
        <v>46037.770833333336</v>
      </c>
      <c r="U106" s="44">
        <v>46037.770833333336</v>
      </c>
      <c r="V106" s="44">
        <v>46037.770833333336</v>
      </c>
      <c r="W106" s="44">
        <v>46037.770833333336</v>
      </c>
      <c r="X106" s="44">
        <v>46037.770833333336</v>
      </c>
      <c r="Y106" s="44">
        <v>46037.770833333336</v>
      </c>
      <c r="Z106" s="43" t="s">
        <v>199</v>
      </c>
      <c r="AA106" s="43"/>
      <c r="AB106" s="44">
        <v>45655.770833333336</v>
      </c>
      <c r="AC106" s="44">
        <v>45655.770833333336</v>
      </c>
      <c r="AD106" s="43"/>
      <c r="AE106" s="43">
        <v>8</v>
      </c>
      <c r="AF106" s="43" t="s">
        <v>2803</v>
      </c>
      <c r="AG106" s="43" t="s">
        <v>2803</v>
      </c>
      <c r="AH106" s="43" t="s">
        <v>2285</v>
      </c>
      <c r="AI106" s="43" t="s">
        <v>2285</v>
      </c>
      <c r="AJ106" s="43" t="s">
        <v>2804</v>
      </c>
      <c r="AK106" s="43" t="s">
        <v>2285</v>
      </c>
      <c r="AL106" s="49">
        <v>46176</v>
      </c>
      <c r="AM106" s="49">
        <v>46176</v>
      </c>
      <c r="AN106" s="47">
        <v>46402</v>
      </c>
      <c r="AO106" s="47">
        <v>46402</v>
      </c>
      <c r="AP106" s="47">
        <v>46767</v>
      </c>
      <c r="AQ106" s="47">
        <v>46402</v>
      </c>
      <c r="AR106" s="46">
        <v>46020</v>
      </c>
      <c r="AS106" s="46">
        <v>46020</v>
      </c>
      <c r="AT106" s="48"/>
      <c r="AU106" s="43">
        <v>1</v>
      </c>
      <c r="AV106" s="43">
        <v>0</v>
      </c>
      <c r="AW106" s="43">
        <v>1</v>
      </c>
      <c r="AX106" s="51" t="s">
        <v>726</v>
      </c>
      <c r="AY106" s="51" t="s">
        <v>726</v>
      </c>
      <c r="AZ106" s="51" t="s">
        <v>198</v>
      </c>
      <c r="BA106" s="20">
        <f t="shared" ca="1" si="92"/>
        <v>1</v>
      </c>
      <c r="BB106" s="20">
        <f t="shared" ca="1" si="92"/>
        <v>1</v>
      </c>
      <c r="BC106" s="20">
        <f t="shared" ca="1" si="92"/>
        <v>0</v>
      </c>
      <c r="BD106" s="20">
        <f t="shared" ca="1" si="92"/>
        <v>0</v>
      </c>
      <c r="BE106" s="20">
        <f t="shared" ca="1" si="92"/>
        <v>0</v>
      </c>
      <c r="BF106" s="20">
        <f t="shared" ca="1" si="92"/>
        <v>0</v>
      </c>
      <c r="BG106" s="21">
        <f t="shared" ca="1" si="92"/>
        <v>1</v>
      </c>
      <c r="BH106" s="21">
        <f t="shared" ca="1" si="92"/>
        <v>1</v>
      </c>
      <c r="BI106" s="21" t="str">
        <f t="shared" ca="1" si="92"/>
        <v/>
      </c>
      <c r="BJ106" s="22">
        <f t="shared" ca="1" si="65"/>
        <v>4</v>
      </c>
      <c r="BK106" s="21">
        <f t="shared" si="66"/>
        <v>8</v>
      </c>
      <c r="BL106" s="22">
        <f t="shared" ca="1" si="67"/>
        <v>11034</v>
      </c>
      <c r="BM106" s="22">
        <f t="shared" ca="1" si="68"/>
        <v>6069</v>
      </c>
      <c r="BN106" s="23">
        <f t="shared" ca="1" si="69"/>
        <v>4965</v>
      </c>
      <c r="BO106" s="24">
        <f t="shared" ca="1" si="70"/>
        <v>461</v>
      </c>
      <c r="BP106" s="51" t="str">
        <f>_xlfn.XLOOKUP(E106,[1]Validation!E:E,[1]Validation!F:F,"")</f>
        <v>EG22</v>
      </c>
      <c r="BQ106" s="51" t="str">
        <f>_xlfn.XLOOKUP(BP106,[1]Validation!F:F,[1]Validation!G:G,"")</f>
        <v>EG11 to EG22</v>
      </c>
      <c r="BR106" s="52" t="str">
        <f>VLOOKUP(G106,[1]Validation!$B$1:$C$9,2,0)</f>
        <v>B</v>
      </c>
      <c r="BS106" s="51">
        <f t="shared" ca="1" si="71"/>
        <v>35</v>
      </c>
      <c r="BT106" s="53">
        <f>_xlfn.XLOOKUP(B106,'[2]1. All Calls'!$R:$R,'[2]1. All Calls'!$A:$A,"",0)</f>
        <v>46118.558148148099</v>
      </c>
      <c r="BU106" s="51" t="str">
        <f>_xlfn.XLOOKUP(B106,'[2]1. All Calls'!$R:$R,'[2]1. All Calls'!$F:$F,"",0)</f>
        <v>CC-02037368</v>
      </c>
      <c r="BV106" s="51" t="str">
        <f>_xlfn.XLOOKUP(B106,'[2]1. All Calls'!$R:$R,'[2]1. All Calls'!$J:$J,"",0)</f>
        <v>Complaint - Breakdown</v>
      </c>
      <c r="BW106" s="53">
        <f>_xlfn.XLOOKUP(B106,'[2]Sch Calls'!$R:$R,'[2]Sch Calls'!$A:$A,"",0)</f>
        <v>46038.582453703697</v>
      </c>
      <c r="BX106" s="51">
        <f>_xlfn.XLOOKUP(B106,'[2]Sch Calls'!$R:$R,'[2]Sch Calls'!$B:$B,"",0)</f>
        <v>9044</v>
      </c>
      <c r="BY106" s="51" t="str">
        <f t="shared" si="54"/>
        <v>15-Jul-26</v>
      </c>
      <c r="BZ106" s="51" t="str">
        <f t="shared" si="54"/>
        <v>15-Jul-26</v>
      </c>
      <c r="CA106" s="51" t="str">
        <f t="shared" si="72"/>
        <v>18-Oct-26</v>
      </c>
      <c r="CB106" s="51" t="str">
        <f t="shared" si="73"/>
        <v>16-Jul-27</v>
      </c>
      <c r="CC106" s="51" t="str">
        <f t="shared" si="74"/>
        <v>16-Jan-28</v>
      </c>
      <c r="CD106" s="51" t="str">
        <f t="shared" si="75"/>
        <v>16-Jan-27</v>
      </c>
      <c r="CE106" s="51">
        <f t="shared" ca="1" si="55"/>
        <v>138</v>
      </c>
      <c r="CF106" s="51">
        <f t="shared" ca="1" si="55"/>
        <v>138</v>
      </c>
      <c r="CG106" s="51">
        <f t="shared" ca="1" si="76"/>
        <v>138</v>
      </c>
      <c r="CH106" s="51">
        <f t="shared" ca="1" si="77"/>
        <v>138</v>
      </c>
      <c r="CI106" s="51">
        <f t="shared" ca="1" si="78"/>
        <v>138</v>
      </c>
      <c r="CJ106" s="51">
        <f t="shared" ca="1" si="79"/>
        <v>138</v>
      </c>
      <c r="CK106" s="51">
        <f t="shared" ca="1" si="97"/>
        <v>1104</v>
      </c>
      <c r="CL106" s="51">
        <f t="shared" ca="1" si="97"/>
        <v>1104</v>
      </c>
      <c r="CM106" s="51">
        <f t="shared" ca="1" si="97"/>
        <v>1104</v>
      </c>
      <c r="CN106" s="51">
        <f t="shared" ca="1" si="97"/>
        <v>1104</v>
      </c>
      <c r="CO106" s="51">
        <f t="shared" ca="1" si="97"/>
        <v>1104</v>
      </c>
      <c r="CP106" s="51">
        <f t="shared" ca="1" si="97"/>
        <v>1104</v>
      </c>
      <c r="CQ106" s="51">
        <f t="shared" ca="1" si="98"/>
        <v>-633</v>
      </c>
      <c r="CR106" s="51">
        <f t="shared" ca="1" si="98"/>
        <v>-633</v>
      </c>
      <c r="CS106" s="51">
        <f t="shared" ca="1" si="98"/>
        <v>1367</v>
      </c>
      <c r="CT106" s="51">
        <f t="shared" ca="1" si="98"/>
        <v>1367</v>
      </c>
      <c r="CU106" s="51">
        <f t="shared" ca="1" si="98"/>
        <v>5367</v>
      </c>
      <c r="CV106" s="54">
        <f t="shared" ca="1" si="98"/>
        <v>1367</v>
      </c>
      <c r="CW106" s="25" t="s">
        <v>195</v>
      </c>
      <c r="CX106" s="55">
        <v>0.5</v>
      </c>
      <c r="CY106" s="55"/>
      <c r="CZ106" s="26" t="s">
        <v>227</v>
      </c>
      <c r="DA106" s="26" t="s">
        <v>227</v>
      </c>
      <c r="DB106" s="26" t="s">
        <v>227</v>
      </c>
      <c r="DC106" s="26" t="s">
        <v>227</v>
      </c>
      <c r="DD106" s="26" t="s">
        <v>227</v>
      </c>
      <c r="DE106" s="26" t="s">
        <v>227</v>
      </c>
      <c r="DF106" s="26" t="s">
        <v>227</v>
      </c>
      <c r="DG106" s="26" t="s">
        <v>227</v>
      </c>
      <c r="DH106" s="26" t="s">
        <v>227</v>
      </c>
      <c r="DI106" s="26" t="s">
        <v>227</v>
      </c>
      <c r="DJ106" s="26" t="s">
        <v>227</v>
      </c>
      <c r="DK106" s="26" t="s">
        <v>227</v>
      </c>
      <c r="DL106" s="27">
        <f t="shared" si="80"/>
        <v>46193.558148148099</v>
      </c>
      <c r="DM106" s="28">
        <f t="shared" ca="1" si="81"/>
        <v>0</v>
      </c>
      <c r="DN106" s="56">
        <f>_xlfn.XLOOKUP(B106,'[2]1. All Calls'!$R:$R,'[2]1. All Calls'!$A:$A,"",0)</f>
        <v>46118.558148148099</v>
      </c>
      <c r="DO106" s="57" t="str">
        <f ca="1">VLOOKUP(DM106,[1]Validation!$B$20:$C$25,2,0)</f>
        <v>Within 3 months</v>
      </c>
      <c r="DP106" s="58" t="str">
        <f>_xlfn.XLOOKUP(B106,'[1]Active AMCs- Dealer'!E:E,'[1]Active AMCs- Dealer'!L:L,"Not in AMC",0)</f>
        <v>Not in AMC</v>
      </c>
      <c r="DQ106" s="50" t="s">
        <v>238</v>
      </c>
      <c r="DR106" s="29" t="str">
        <f>_xlfn.XLOOKUP(B106,'[2]1. All Calls'!$R:$R,'[2]1. All Calls'!$F:$F,"",0)</f>
        <v>CC-02037368</v>
      </c>
      <c r="DS106" s="29" t="str">
        <f>_xlfn.XLOOKUP(B106,'[2]1. All Calls'!$R:$R,'[2]1. All Calls'!$AB:$AB,"",0)</f>
        <v>Today We attend the customer site for complain compressor not working properly so we check and found that cooling fan abnormal sound otherwise compressor running good condition, parts estimate shared with customer but approval not received. as per customer unit running well they will provide approval after some time.</v>
      </c>
      <c r="DT106" s="30">
        <f>_xlfn.XLOOKUP(DR106,'[2]1. All Calls'!$F:$F,'[2]1. All Calls'!$A:$A,"",0)</f>
        <v>46118.558148148099</v>
      </c>
      <c r="DU106" s="31">
        <f>_xlfn.XLOOKUP(DR106,'[2]1. All Calls'!$F:$F,'[2]1. All Calls'!$B:$B,"",0)</f>
        <v>10573</v>
      </c>
      <c r="DV106" s="31">
        <f>_xlfn.XLOOKUP(B106,[1]MDA_Assets!D:D,[1]MDA_Assets!N:N,"",0)</f>
        <v>5787</v>
      </c>
      <c r="DW106" s="31">
        <f>_xlfn.XLOOKUP(B106,[1]MDA_Assets!D:D,[1]MDA_Assets!O:O,"",0)</f>
        <v>4785</v>
      </c>
      <c r="DX106" s="32" t="str">
        <f>_xlfn.XLOOKUP(B106,[1]MDA_Assets!D:D,[1]MDA_Assets!Q:Q,"",0)</f>
        <v>XD</v>
      </c>
      <c r="DY106" s="33">
        <f>_xlfn.XLOOKUP(B106,[1]MDA_Assets!D:D,[1]MDA_Assets!R:R,"",0)</f>
        <v>46038</v>
      </c>
      <c r="DZ106" s="33">
        <f>_xlfn.XLOOKUP(B106,[1]MDA_Assets!D:D,[1]MDA_Assets!S:S,"",0)</f>
        <v>46038</v>
      </c>
      <c r="EA106" s="33">
        <f>_xlfn.XLOOKUP(B106,[1]MDA_Assets!D:D,[1]MDA_Assets!T:T,"",0)</f>
        <v>46038</v>
      </c>
      <c r="EB106" s="33">
        <f>_xlfn.XLOOKUP(B106,[1]MDA_Assets!D:D,[1]MDA_Assets!U:U,"",0)</f>
        <v>46038</v>
      </c>
      <c r="EC106" s="33">
        <f>_xlfn.XLOOKUP(B106,[1]MDA_Assets!D:D,[1]MDA_Assets!V:V,"",0)</f>
        <v>46038</v>
      </c>
      <c r="ED106" s="33">
        <f>_xlfn.XLOOKUP(B106,[1]MDA_Assets!D:D,[1]MDA_Assets!W:W,"",0)</f>
        <v>46038</v>
      </c>
      <c r="EE106" s="32" t="str">
        <f>_xlfn.XLOOKUP(B106,[1]MDA_Assets!D:D,[1]MDA_Assets!X:X,"",0)</f>
        <v>Yes</v>
      </c>
      <c r="EF106" s="33">
        <f>_xlfn.XLOOKUP(B106,[1]MDA_Assets!D:D,[1]MDA_Assets!Y:Y,"",0)</f>
        <v>45656</v>
      </c>
      <c r="EG106" s="33">
        <f>_xlfn.XLOOKUP(B106,[1]MDA_Assets!D:D,[1]MDA_Assets!Z:Z,"",0)</f>
        <v>0</v>
      </c>
      <c r="EH106" s="33">
        <f>_xlfn.XLOOKUP(B106,[1]MDA_Assets!D:D,[1]MDA_Assets!AA:AA,"",0)</f>
        <v>45656</v>
      </c>
      <c r="EI106" s="34">
        <f>_xlfn.XLOOKUP(B106,[1]MDA_Assets!D:D,[1]MDA_Assets!P:P,"",0)</f>
        <v>8</v>
      </c>
      <c r="EJ106" s="35" t="str">
        <f>_xlfn.XLOOKUP(B106,[1]MDA_Assets!D:D,[1]MDA_Assets!AB:AB,"",0)</f>
        <v>471</v>
      </c>
      <c r="EK106" s="35" t="str">
        <f>_xlfn.XLOOKUP(B106,[1]MDA_Assets!D:D,[1]MDA_Assets!AC:AC,"",0)</f>
        <v>471</v>
      </c>
      <c r="EL106" s="35" t="str">
        <f>_xlfn.XLOOKUP(B106,[1]MDA_Assets!D:D,[1]MDA_Assets!AD:AD,"",0)</f>
        <v>2471</v>
      </c>
      <c r="EM106" s="35" t="str">
        <f>_xlfn.XLOOKUP(B106,[1]MDA_Assets!D:D,[1]MDA_Assets!AE:AE,"",0)</f>
        <v>2471</v>
      </c>
      <c r="EN106" s="35" t="str">
        <f>_xlfn.XLOOKUP(B106,[1]MDA_Assets!D:D,[1]MDA_Assets!AF:AF,"",0)</f>
        <v>6471</v>
      </c>
      <c r="EO106" s="35" t="str">
        <f>_xlfn.XLOOKUP(B106,[1]MDA_Assets!D:D,[1]MDA_Assets!AG:AG,"",0)</f>
        <v>2471</v>
      </c>
      <c r="EP106" s="36">
        <f t="shared" si="56"/>
        <v>139</v>
      </c>
      <c r="EQ106" s="36">
        <f t="shared" si="56"/>
        <v>139</v>
      </c>
      <c r="ER106" s="36">
        <f t="shared" si="82"/>
        <v>365</v>
      </c>
      <c r="ES106" s="36">
        <f t="shared" si="83"/>
        <v>365</v>
      </c>
      <c r="ET106" s="36">
        <f t="shared" si="84"/>
        <v>730</v>
      </c>
      <c r="EU106" s="36">
        <f t="shared" si="85"/>
        <v>365</v>
      </c>
      <c r="EV106" s="36">
        <f t="shared" si="86"/>
        <v>365</v>
      </c>
      <c r="EW106" s="36" t="str">
        <f t="shared" si="58"/>
        <v/>
      </c>
      <c r="EX106" s="36">
        <f t="shared" si="59"/>
        <v>365</v>
      </c>
      <c r="EY106" s="36">
        <f t="shared" si="94"/>
        <v>4.49</v>
      </c>
      <c r="EZ106" s="36">
        <f t="shared" si="94"/>
        <v>4.49</v>
      </c>
      <c r="FA106" s="36">
        <f t="shared" si="94"/>
        <v>11.78</v>
      </c>
      <c r="FB106" s="36">
        <f t="shared" si="94"/>
        <v>11.78</v>
      </c>
      <c r="FC106" s="36">
        <f t="shared" si="94"/>
        <v>23.55</v>
      </c>
      <c r="FD106" s="36">
        <f t="shared" si="94"/>
        <v>11.78</v>
      </c>
      <c r="FE106" s="36">
        <f t="shared" si="93"/>
        <v>11.78</v>
      </c>
      <c r="FF106" s="36" t="str">
        <f t="shared" si="93"/>
        <v/>
      </c>
      <c r="FG106" s="36">
        <f t="shared" si="93"/>
        <v>11.78</v>
      </c>
      <c r="FH106" s="37" t="str" cm="1">
        <f t="array" ref="FH106">_xlfn.IFS(EY106="", "No Data", EY106&lt;0, "Negative/Future", EY106=0, "Zero Days", EY106&lt;=3, "&lt; 3 Months", EY106&lt;=6, "3 to 6 Months", EY106&lt;=9, "6 to 9 Months", EY106&lt;=12, "9 to 12 Months", EY106&lt;=15, "12 to 15 Months", EY106&lt;=18, "15 to 18 Months", EY106&lt;=24, "18 to 24 Months", EY106&gt;24, "&gt; 24 Months")</f>
        <v>3 to 6 Months</v>
      </c>
      <c r="FI106" s="37" t="str" cm="1">
        <f t="array" ref="FI106">_xlfn.IFS(EZ106="", "No Data", EZ106&lt;0, "Negative/Future", EZ106=0, "Zero Days", EZ106&lt;=3, "&lt; 3 Months", EZ106&lt;=6, "3 to 6 Months", EZ106&lt;=9, "6 to 9 Months", EZ106&lt;=12, "9 to 12 Months", EZ106&lt;=15, "12 to 15 Months", EZ106&lt;=18, "15 to 18 Months", EZ106&lt;=24, "18 to 24 Months", EZ106&gt;24, "&gt; 24 Months")</f>
        <v>3 to 6 Months</v>
      </c>
      <c r="FJ106" s="37" t="str" cm="1">
        <f t="array" ref="FJ106">_xlfn.IFS(FA106="", "No Data", FA106&lt;0, "Negative/Future", FA106=0, "Zero Days", FA106&lt;=3, "&lt; 3 Months", FA106&lt;=6, "3 to 6 Months", FA106&lt;=9, "6 to 9 Months", FA106&lt;=12, "9 to 12 Months", FA106&lt;=15, "12 to 15 Months", FA106&lt;=18, "15 to 18 Months", FA106&lt;=24, "18 to 24 Months", FA106&gt;24, "&gt; 24 Months")</f>
        <v>9 to 12 Months</v>
      </c>
      <c r="FK106" s="37" t="str" cm="1">
        <f t="array" ref="FK106">_xlfn.IFS(FB106="", "No Data", FB106&lt;0, "Negative/Future", FB106=0, "Zero Days", FB106&lt;=3, "&lt; 3 Months", FB106&lt;=6, "3 to 6 Months", FB106&lt;=9, "6 to 9 Months", FB106&lt;=12, "9 to 12 Months", FB106&lt;=15, "12 to 15 Months", FB106&lt;=18, "15 to 18 Months", FB106&lt;=24, "18 to 24 Months", FB106&gt;24, "&gt; 24 Months")</f>
        <v>9 to 12 Months</v>
      </c>
      <c r="FL106" s="37" t="str" cm="1">
        <f t="array" ref="FL106">_xlfn.IFS(FC106="", "No Data", FC106&lt;0, "Negative/Future", FC106=0, "Zero Days", FC106&lt;=3, "&lt; 3 Months", FC106&lt;=6, "3 to 6 Months", FC106&lt;=9, "6 to 9 Months", FC106&lt;=12, "9 to 12 Months", FC106&lt;=15, "12 to 15 Months", FC106&lt;=18, "15 to 18 Months", FC106&lt;=24, "18 to 24 Months", FC106&gt;24, "&gt; 24 Months")</f>
        <v>18 to 24 Months</v>
      </c>
      <c r="FM106" s="37" t="str" cm="1">
        <f t="array" ref="FM106">_xlfn.IFS(FD106="", "No Data", FD106&lt;0, "Negative/Future", FD106=0, "Zero Days", FD106&lt;=3, "&lt; 3 Months", FD106&lt;=6, "3 to 6 Months", FD106&lt;=9, "6 to 9 Months", FD106&lt;=12, "9 to 12 Months", FD106&lt;=15, "12 to 15 Months", FD106&lt;=18, "15 to 18 Months", FD106&lt;=24, "18 to 24 Months", FD106&gt;24, "&gt; 24 Months")</f>
        <v>9 to 12 Months</v>
      </c>
      <c r="FN106" s="37" t="str" cm="1">
        <f t="array" ref="FN106">_xlfn.IFS(FE106="", "No Data", FE106&lt;0, "Negative/Future", FE106=0, "Zero Days", FE106&lt;=3, "&lt; 3 Months", FE106&lt;=6, "3 to 6 Months", FE106&lt;=9, "6 to 9 Months", FE106&lt;=12, "9 to 12 Months", FE106&lt;=15, "12 to 15 Months", FE106&lt;=18, "15 to 18 Months", FE106&lt;=24, "18 to 24 Months", FE106&gt;24, "&gt; 24 Months")</f>
        <v>9 to 12 Months</v>
      </c>
      <c r="FO106" s="37" t="str" cm="1">
        <f t="array" ref="FO106">_xlfn.IFS(FG106="", "No Data", FG106&lt;0, "Negative/Future", FG106=0, "Zero Days", FG106&lt;=3, "&lt; 3 Months", FG106&lt;=6, "3 to 6 Months", FG106&lt;=9, "6 to 9 Months", FG106&lt;=12, "9 to 12 Months", FG106&lt;=15, "12 to 15 Months", FG106&lt;=18, "15 to 18 Months", FG106&lt;=24, "18 to 24 Months", FG106&gt;24, "&gt; 24 Months")</f>
        <v>9 to 12 Months</v>
      </c>
      <c r="FP106" s="37" t="str" cm="1">
        <f t="array" ref="FP106">_xlfn.IFS(FF106="", "No Data", FF106&lt;0, "Negative/Future", FF106=0, "Zero Days", FF106&lt;=3, "&lt; 3 Months", FF106&lt;=6, "3 to 6 Months", FF106&lt;=9, "6 to 9 Months", FF106&lt;=12, "9 to 12 Months", FF106&lt;=15, "12 to 15 Months", FF106&lt;=18, "15 to 18 Months", FF106&lt;=24, "18 to 24 Months", FF106&gt;24, "&gt; 24 Months")</f>
        <v>No Data</v>
      </c>
      <c r="FQ106" s="29" t="s">
        <v>727</v>
      </c>
      <c r="FR106" s="29">
        <v>9771328971</v>
      </c>
      <c r="FS106" s="38" t="str">
        <f>VLOOKUP(_xlfn.XLOOKUP(B106,[1]MDA_Assets!D:D,[1]MDA_Assets!I:I,"",0),[1]Validation!$B$1:$C$8,2,0)</f>
        <v>B</v>
      </c>
      <c r="FT106" s="38" t="s">
        <v>202</v>
      </c>
      <c r="FU106" s="31" t="str">
        <f>_xlfn.XLOOKUP(B106,[1]MDA_Assets!D:D,[1]MDA_Assets!X:X,"",0)</f>
        <v>Yes</v>
      </c>
      <c r="FV106" s="39">
        <v>2</v>
      </c>
      <c r="FW106" s="39">
        <v>0</v>
      </c>
      <c r="FX106" s="39">
        <v>2</v>
      </c>
      <c r="FY106" s="39">
        <v>5</v>
      </c>
      <c r="FZ106" s="40">
        <f t="shared" si="53"/>
        <v>46177</v>
      </c>
      <c r="GA106" s="40">
        <f t="shared" si="53"/>
        <v>46177</v>
      </c>
      <c r="GB106" s="40">
        <f t="shared" si="60"/>
        <v>46403</v>
      </c>
      <c r="GC106" s="40">
        <f t="shared" si="61"/>
        <v>46403</v>
      </c>
      <c r="GD106" s="40">
        <f t="shared" si="62"/>
        <v>46768</v>
      </c>
      <c r="GE106" s="40">
        <f t="shared" si="63"/>
        <v>46403</v>
      </c>
      <c r="GF106" s="40">
        <f t="shared" si="57"/>
        <v>46021</v>
      </c>
      <c r="GG106" s="40" t="str">
        <f t="shared" si="57"/>
        <v/>
      </c>
      <c r="GH106" s="40">
        <f t="shared" si="57"/>
        <v>46021</v>
      </c>
      <c r="GI106" s="39">
        <f t="shared" si="87"/>
        <v>2</v>
      </c>
      <c r="GJ106" s="39">
        <f t="shared" si="88"/>
        <v>0</v>
      </c>
      <c r="GK106" s="39">
        <f t="shared" si="89"/>
        <v>0</v>
      </c>
      <c r="GL106" s="39">
        <f t="shared" si="90"/>
        <v>6</v>
      </c>
    </row>
    <row r="107" spans="1:194" x14ac:dyDescent="0.25">
      <c r="A107" s="19">
        <v>112</v>
      </c>
      <c r="B107" s="43" t="s">
        <v>728</v>
      </c>
      <c r="C107" s="43" t="s">
        <v>186</v>
      </c>
      <c r="D107" s="43" t="s">
        <v>187</v>
      </c>
      <c r="E107" s="43" t="s">
        <v>531</v>
      </c>
      <c r="F107" s="43" t="s">
        <v>729</v>
      </c>
      <c r="G107" s="43" t="s">
        <v>190</v>
      </c>
      <c r="H107" s="43" t="s">
        <v>549</v>
      </c>
      <c r="I107" s="43" t="s">
        <v>192</v>
      </c>
      <c r="J107" s="44">
        <f t="shared" si="64"/>
        <v>45504.520833333336</v>
      </c>
      <c r="K107" s="44">
        <v>45140.520833333336</v>
      </c>
      <c r="L107" s="44">
        <v>45007</v>
      </c>
      <c r="M107" s="43" t="s">
        <v>2805</v>
      </c>
      <c r="N107" s="43" t="s">
        <v>2806</v>
      </c>
      <c r="O107" s="44">
        <v>46132.516597222224</v>
      </c>
      <c r="P107" s="43">
        <v>8316</v>
      </c>
      <c r="Q107" s="43">
        <v>916</v>
      </c>
      <c r="R107" s="43">
        <v>7399</v>
      </c>
      <c r="S107" s="43" t="s">
        <v>206</v>
      </c>
      <c r="T107" s="44">
        <v>46003.770833333336</v>
      </c>
      <c r="U107" s="44">
        <v>46131.770833333336</v>
      </c>
      <c r="V107" s="44">
        <v>46131.770833333336</v>
      </c>
      <c r="W107" s="44">
        <v>46003.770833333336</v>
      </c>
      <c r="X107" s="44">
        <v>46003.770833333336</v>
      </c>
      <c r="Y107" s="44">
        <v>46131.770833333336</v>
      </c>
      <c r="Z107" s="43" t="s">
        <v>199</v>
      </c>
      <c r="AA107" s="43"/>
      <c r="AB107" s="43"/>
      <c r="AC107" s="43"/>
      <c r="AD107" s="43"/>
      <c r="AE107" s="43">
        <v>12</v>
      </c>
      <c r="AF107" s="43" t="s">
        <v>314</v>
      </c>
      <c r="AG107" s="43" t="s">
        <v>314</v>
      </c>
      <c r="AH107" s="43" t="s">
        <v>2807</v>
      </c>
      <c r="AI107" s="43" t="s">
        <v>2807</v>
      </c>
      <c r="AJ107" s="43" t="s">
        <v>286</v>
      </c>
      <c r="AK107" s="43" t="s">
        <v>2807</v>
      </c>
      <c r="AL107" s="47">
        <v>46257</v>
      </c>
      <c r="AM107" s="47">
        <v>46257</v>
      </c>
      <c r="AN107" s="47">
        <v>46268</v>
      </c>
      <c r="AO107" s="47">
        <v>46268</v>
      </c>
      <c r="AP107" s="47">
        <v>46799</v>
      </c>
      <c r="AQ107" s="47">
        <v>46268</v>
      </c>
      <c r="AR107" s="48"/>
      <c r="AS107" s="48"/>
      <c r="AT107" s="48"/>
      <c r="AU107" s="43">
        <v>0</v>
      </c>
      <c r="AV107" s="43">
        <v>0</v>
      </c>
      <c r="AW107" s="43">
        <v>0</v>
      </c>
      <c r="AX107" s="51" t="s">
        <v>730</v>
      </c>
      <c r="AY107" s="51" t="s">
        <v>211</v>
      </c>
      <c r="AZ107" s="51" t="s">
        <v>198</v>
      </c>
      <c r="BA107" s="20">
        <f t="shared" ca="1" si="92"/>
        <v>0</v>
      </c>
      <c r="BB107" s="20">
        <f t="shared" ca="1" si="92"/>
        <v>0</v>
      </c>
      <c r="BC107" s="20">
        <f t="shared" ca="1" si="92"/>
        <v>0</v>
      </c>
      <c r="BD107" s="20">
        <f t="shared" ca="1" si="92"/>
        <v>0</v>
      </c>
      <c r="BE107" s="20">
        <f t="shared" ca="1" si="92"/>
        <v>0</v>
      </c>
      <c r="BF107" s="20">
        <f t="shared" ca="1" si="92"/>
        <v>0</v>
      </c>
      <c r="BG107" s="21" t="str">
        <f t="shared" ca="1" si="92"/>
        <v/>
      </c>
      <c r="BH107" s="21" t="str">
        <f t="shared" ca="1" si="92"/>
        <v/>
      </c>
      <c r="BI107" s="21" t="str">
        <f t="shared" ca="1" si="92"/>
        <v/>
      </c>
      <c r="BJ107" s="22">
        <f t="shared" ca="1" si="65"/>
        <v>0</v>
      </c>
      <c r="BK107" s="21">
        <f t="shared" si="66"/>
        <v>10</v>
      </c>
      <c r="BL107" s="22">
        <f t="shared" ca="1" si="67"/>
        <v>8751</v>
      </c>
      <c r="BM107" s="22">
        <f t="shared" ca="1" si="68"/>
        <v>963</v>
      </c>
      <c r="BN107" s="23">
        <f t="shared" ca="1" si="69"/>
        <v>7788</v>
      </c>
      <c r="BO107" s="24">
        <f t="shared" ca="1" si="70"/>
        <v>435</v>
      </c>
      <c r="BP107" s="51" t="str">
        <f>_xlfn.XLOOKUP(E107,[1]Validation!E:E,[1]Validation!F:F,"")</f>
        <v>EG18</v>
      </c>
      <c r="BQ107" s="51" t="str">
        <f>_xlfn.XLOOKUP(BP107,[1]Validation!F:F,[1]Validation!G:G,"")</f>
        <v>EG11 to EG22</v>
      </c>
      <c r="BR107" s="52" t="str">
        <f>VLOOKUP(G107,[1]Validation!$B$1:$C$9,2,0)</f>
        <v>B</v>
      </c>
      <c r="BS107" s="51">
        <f t="shared" ca="1" si="71"/>
        <v>34</v>
      </c>
      <c r="BT107" s="53">
        <f>_xlfn.XLOOKUP(B107,'[2]1. All Calls'!$R:$R,'[2]1. All Calls'!$A:$A,"",0)</f>
        <v>46132.665150462999</v>
      </c>
      <c r="BU107" s="51" t="str">
        <f>_xlfn.XLOOKUP(B107,'[2]1. All Calls'!$R:$R,'[2]1. All Calls'!$F:$F,"",0)</f>
        <v>CC-02053678</v>
      </c>
      <c r="BV107" s="51" t="str">
        <f>_xlfn.XLOOKUP(B107,'[2]1. All Calls'!$R:$R,'[2]1. All Calls'!$J:$J,"",0)</f>
        <v>Schedule Service</v>
      </c>
      <c r="BW107" s="53">
        <f>_xlfn.XLOOKUP(B107,'[2]Sch Calls'!$R:$R,'[2]Sch Calls'!$A:$A,"",0)</f>
        <v>46132.665150462999</v>
      </c>
      <c r="BX107" s="51">
        <f>_xlfn.XLOOKUP(B107,'[2]Sch Calls'!$R:$R,'[2]Sch Calls'!$B:$B,"",0)</f>
        <v>8316</v>
      </c>
      <c r="BY107" s="51" t="str">
        <f t="shared" si="54"/>
        <v>17-Oct-26</v>
      </c>
      <c r="BZ107" s="51" t="str">
        <f t="shared" si="54"/>
        <v>17-Oct-26</v>
      </c>
      <c r="CA107" s="51" t="str">
        <f t="shared" si="72"/>
        <v>14-Sep-26</v>
      </c>
      <c r="CB107" s="51" t="str">
        <f t="shared" si="73"/>
        <v>12-Jun-27</v>
      </c>
      <c r="CC107" s="51" t="str">
        <f t="shared" si="74"/>
        <v>19-Apr-28</v>
      </c>
      <c r="CD107" s="51" t="str">
        <f t="shared" si="75"/>
        <v>13-Dec-26</v>
      </c>
      <c r="CE107" s="51">
        <f t="shared" ca="1" si="55"/>
        <v>44</v>
      </c>
      <c r="CF107" s="51">
        <f t="shared" ca="1" si="55"/>
        <v>44</v>
      </c>
      <c r="CG107" s="51">
        <f t="shared" ca="1" si="76"/>
        <v>172</v>
      </c>
      <c r="CH107" s="51">
        <f t="shared" ca="1" si="77"/>
        <v>172</v>
      </c>
      <c r="CI107" s="51">
        <f t="shared" ca="1" si="78"/>
        <v>44</v>
      </c>
      <c r="CJ107" s="51">
        <f t="shared" ca="1" si="79"/>
        <v>172</v>
      </c>
      <c r="CK107" s="51">
        <f t="shared" ca="1" si="97"/>
        <v>440</v>
      </c>
      <c r="CL107" s="51">
        <f t="shared" ca="1" si="97"/>
        <v>440</v>
      </c>
      <c r="CM107" s="51">
        <f t="shared" ca="1" si="97"/>
        <v>1720</v>
      </c>
      <c r="CN107" s="51">
        <f t="shared" ca="1" si="97"/>
        <v>1720</v>
      </c>
      <c r="CO107" s="51">
        <f t="shared" ca="1" si="97"/>
        <v>440</v>
      </c>
      <c r="CP107" s="51">
        <f t="shared" ca="1" si="97"/>
        <v>1720</v>
      </c>
      <c r="CQ107" s="51">
        <f t="shared" ca="1" si="98"/>
        <v>1060</v>
      </c>
      <c r="CR107" s="51">
        <f t="shared" ca="1" si="98"/>
        <v>1060</v>
      </c>
      <c r="CS107" s="51">
        <f t="shared" ca="1" si="98"/>
        <v>-78</v>
      </c>
      <c r="CT107" s="51">
        <f t="shared" ca="1" si="98"/>
        <v>-78</v>
      </c>
      <c r="CU107" s="51">
        <f t="shared" ca="1" si="98"/>
        <v>7560</v>
      </c>
      <c r="CV107" s="54">
        <f t="shared" ca="1" si="98"/>
        <v>-78</v>
      </c>
      <c r="CW107" s="25" t="s">
        <v>212</v>
      </c>
      <c r="CX107" s="55">
        <v>0.1</v>
      </c>
      <c r="CY107" s="55"/>
      <c r="CZ107" s="26">
        <v>0</v>
      </c>
      <c r="DA107" s="26">
        <v>0</v>
      </c>
      <c r="DB107" s="26">
        <v>0</v>
      </c>
      <c r="DC107" s="26">
        <v>0</v>
      </c>
      <c r="DD107" s="26">
        <v>0</v>
      </c>
      <c r="DE107" s="26">
        <v>0</v>
      </c>
      <c r="DF107" s="26">
        <v>0</v>
      </c>
      <c r="DG107" s="26">
        <v>0</v>
      </c>
      <c r="DH107" s="26">
        <v>0</v>
      </c>
      <c r="DI107" s="26">
        <v>0</v>
      </c>
      <c r="DJ107" s="26">
        <v>0</v>
      </c>
      <c r="DK107" s="26">
        <v>0</v>
      </c>
      <c r="DL107" s="27">
        <f t="shared" si="80"/>
        <v>46207.665150462999</v>
      </c>
      <c r="DM107" s="28">
        <f t="shared" ca="1" si="81"/>
        <v>0</v>
      </c>
      <c r="DN107" s="56">
        <f>_xlfn.XLOOKUP(B107,'[2]1. All Calls'!$R:$R,'[2]1. All Calls'!$A:$A,"",0)</f>
        <v>46132.665150462999</v>
      </c>
      <c r="DO107" s="57" t="str">
        <f ca="1">VLOOKUP(DM107,[1]Validation!$B$20:$C$25,2,0)</f>
        <v>Within 3 months</v>
      </c>
      <c r="DP107" s="58" t="str">
        <f>_xlfn.XLOOKUP(B107,'[1]Active AMCs- Dealer'!E:E,'[1]Active AMCs- Dealer'!L:L,"Not in AMC",0)</f>
        <v>AMC</v>
      </c>
      <c r="DQ107" s="58"/>
      <c r="DR107" s="29" t="str">
        <f>_xlfn.XLOOKUP(B107,'[2]1. All Calls'!$R:$R,'[2]1. All Calls'!$F:$F,"",0)</f>
        <v>CC-02053678</v>
      </c>
      <c r="DS107" s="29" t="str">
        <f>_xlfn.XLOOKUP(B107,'[2]1. All Calls'!$R:$R,'[2]1. All Calls'!$AB:$AB,"",0)</f>
        <v>Today We attend the customer site for shedule service so we change part during service:- air filter oil filter, valve kit and cooling fan and in dryer temperature controller and auto drain valve then start machine running good condition</v>
      </c>
      <c r="DT107" s="30">
        <f>_xlfn.XLOOKUP(DR107,'[2]1. All Calls'!$F:$F,'[2]1. All Calls'!$A:$A,"",0)</f>
        <v>46132.665150462999</v>
      </c>
      <c r="DU107" s="31">
        <f>_xlfn.XLOOKUP(DR107,'[2]1. All Calls'!$F:$F,'[2]1. All Calls'!$B:$B,"",0)</f>
        <v>8316</v>
      </c>
      <c r="DV107" s="31">
        <f>_xlfn.XLOOKUP(B107,[1]MDA_Assets!D:D,[1]MDA_Assets!N:N,"",0)</f>
        <v>916</v>
      </c>
      <c r="DW107" s="31">
        <f>_xlfn.XLOOKUP(B107,[1]MDA_Assets!D:D,[1]MDA_Assets!O:O,"",0)</f>
        <v>7399</v>
      </c>
      <c r="DX107" s="32" t="str">
        <f>_xlfn.XLOOKUP(B107,[1]MDA_Assets!D:D,[1]MDA_Assets!Q:Q,"",0)</f>
        <v>XD</v>
      </c>
      <c r="DY107" s="33">
        <f>_xlfn.XLOOKUP(B107,[1]MDA_Assets!D:D,[1]MDA_Assets!R:R,"",0)</f>
        <v>46004</v>
      </c>
      <c r="DZ107" s="33">
        <f>_xlfn.XLOOKUP(B107,[1]MDA_Assets!D:D,[1]MDA_Assets!S:S,"",0)</f>
        <v>46132</v>
      </c>
      <c r="EA107" s="33">
        <f>_xlfn.XLOOKUP(B107,[1]MDA_Assets!D:D,[1]MDA_Assets!T:T,"",0)</f>
        <v>46132</v>
      </c>
      <c r="EB107" s="33">
        <f>_xlfn.XLOOKUP(B107,[1]MDA_Assets!D:D,[1]MDA_Assets!U:U,"",0)</f>
        <v>46004</v>
      </c>
      <c r="EC107" s="33">
        <f>_xlfn.XLOOKUP(B107,[1]MDA_Assets!D:D,[1]MDA_Assets!V:V,"",0)</f>
        <v>46004</v>
      </c>
      <c r="ED107" s="33">
        <f>_xlfn.XLOOKUP(B107,[1]MDA_Assets!D:D,[1]MDA_Assets!W:W,"",0)</f>
        <v>46132</v>
      </c>
      <c r="EE107" s="32" t="str">
        <f>_xlfn.XLOOKUP(B107,[1]MDA_Assets!D:D,[1]MDA_Assets!X:X,"",0)</f>
        <v>Yes</v>
      </c>
      <c r="EF107" s="33">
        <f>_xlfn.XLOOKUP(B107,[1]MDA_Assets!D:D,[1]MDA_Assets!Y:Y,"",0)</f>
        <v>0</v>
      </c>
      <c r="EG107" s="33">
        <f>_xlfn.XLOOKUP(B107,[1]MDA_Assets!D:D,[1]MDA_Assets!Z:Z,"",0)</f>
        <v>0</v>
      </c>
      <c r="EH107" s="33">
        <f>_xlfn.XLOOKUP(B107,[1]MDA_Assets!D:D,[1]MDA_Assets!AA:AA,"",0)</f>
        <v>0</v>
      </c>
      <c r="EI107" s="34">
        <v>10</v>
      </c>
      <c r="EJ107" s="35" t="str">
        <f>_xlfn.XLOOKUP(B107,[1]MDA_Assets!D:D,[1]MDA_Assets!AB:AB,"",0)</f>
        <v>1500</v>
      </c>
      <c r="EK107" s="35" t="str">
        <f>_xlfn.XLOOKUP(B107,[1]MDA_Assets!D:D,[1]MDA_Assets!AC:AC,"",0)</f>
        <v>1500</v>
      </c>
      <c r="EL107" s="35" t="str">
        <f>_xlfn.XLOOKUP(B107,[1]MDA_Assets!D:D,[1]MDA_Assets!AD:AD,"",0)</f>
        <v>1642</v>
      </c>
      <c r="EM107" s="35" t="str">
        <f>_xlfn.XLOOKUP(B107,[1]MDA_Assets!D:D,[1]MDA_Assets!AE:AE,"",0)</f>
        <v>1642</v>
      </c>
      <c r="EN107" s="35" t="str">
        <f>_xlfn.XLOOKUP(B107,[1]MDA_Assets!D:D,[1]MDA_Assets!AF:AF,"",0)</f>
        <v>8000</v>
      </c>
      <c r="EO107" s="35" t="str">
        <f>_xlfn.XLOOKUP(B107,[1]MDA_Assets!D:D,[1]MDA_Assets!AG:AG,"",0)</f>
        <v>1642</v>
      </c>
      <c r="EP107" s="36">
        <f t="shared" si="56"/>
        <v>126</v>
      </c>
      <c r="EQ107" s="36">
        <f t="shared" si="56"/>
        <v>126</v>
      </c>
      <c r="ER107" s="36">
        <f t="shared" si="82"/>
        <v>265</v>
      </c>
      <c r="ES107" s="36">
        <f t="shared" si="83"/>
        <v>265</v>
      </c>
      <c r="ET107" s="36">
        <f t="shared" si="84"/>
        <v>668</v>
      </c>
      <c r="EU107" s="36">
        <f t="shared" si="85"/>
        <v>265</v>
      </c>
      <c r="EV107" s="36" t="str">
        <f t="shared" si="86"/>
        <v/>
      </c>
      <c r="EW107" s="36" t="str">
        <f t="shared" si="58"/>
        <v/>
      </c>
      <c r="EX107" s="36" t="str">
        <f t="shared" si="59"/>
        <v/>
      </c>
      <c r="EY107" s="36">
        <f t="shared" si="94"/>
        <v>4.0699999999999994</v>
      </c>
      <c r="EZ107" s="36">
        <f t="shared" si="94"/>
        <v>4.0699999999999994</v>
      </c>
      <c r="FA107" s="36">
        <f t="shared" si="94"/>
        <v>8.5499999999999989</v>
      </c>
      <c r="FB107" s="36">
        <f t="shared" si="94"/>
        <v>8.5499999999999989</v>
      </c>
      <c r="FC107" s="36">
        <f t="shared" si="94"/>
        <v>21.55</v>
      </c>
      <c r="FD107" s="36">
        <f t="shared" si="94"/>
        <v>8.5499999999999989</v>
      </c>
      <c r="FE107" s="36" t="str">
        <f t="shared" si="93"/>
        <v/>
      </c>
      <c r="FF107" s="36" t="str">
        <f t="shared" si="93"/>
        <v/>
      </c>
      <c r="FG107" s="36" t="str">
        <f t="shared" si="93"/>
        <v/>
      </c>
      <c r="FH107" s="37" t="str" cm="1">
        <f t="array" ref="FH107">_xlfn.IFS(EY107="", "No Data", EY107&lt;0, "Negative/Future", EY107=0, "Zero Days", EY107&lt;=3, "&lt; 3 Months", EY107&lt;=6, "3 to 6 Months", EY107&lt;=9, "6 to 9 Months", EY107&lt;=12, "9 to 12 Months", EY107&lt;=15, "12 to 15 Months", EY107&lt;=18, "15 to 18 Months", EY107&lt;=24, "18 to 24 Months", EY107&gt;24, "&gt; 24 Months")</f>
        <v>3 to 6 Months</v>
      </c>
      <c r="FI107" s="37" t="str" cm="1">
        <f t="array" ref="FI107">_xlfn.IFS(EZ107="", "No Data", EZ107&lt;0, "Negative/Future", EZ107=0, "Zero Days", EZ107&lt;=3, "&lt; 3 Months", EZ107&lt;=6, "3 to 6 Months", EZ107&lt;=9, "6 to 9 Months", EZ107&lt;=12, "9 to 12 Months", EZ107&lt;=15, "12 to 15 Months", EZ107&lt;=18, "15 to 18 Months", EZ107&lt;=24, "18 to 24 Months", EZ107&gt;24, "&gt; 24 Months")</f>
        <v>3 to 6 Months</v>
      </c>
      <c r="FJ107" s="37" t="str" cm="1">
        <f t="array" ref="FJ107">_xlfn.IFS(FA107="", "No Data", FA107&lt;0, "Negative/Future", FA107=0, "Zero Days", FA107&lt;=3, "&lt; 3 Months", FA107&lt;=6, "3 to 6 Months", FA107&lt;=9, "6 to 9 Months", FA107&lt;=12, "9 to 12 Months", FA107&lt;=15, "12 to 15 Months", FA107&lt;=18, "15 to 18 Months", FA107&lt;=24, "18 to 24 Months", FA107&gt;24, "&gt; 24 Months")</f>
        <v>6 to 9 Months</v>
      </c>
      <c r="FK107" s="37" t="str" cm="1">
        <f t="array" ref="FK107">_xlfn.IFS(FB107="", "No Data", FB107&lt;0, "Negative/Future", FB107=0, "Zero Days", FB107&lt;=3, "&lt; 3 Months", FB107&lt;=6, "3 to 6 Months", FB107&lt;=9, "6 to 9 Months", FB107&lt;=12, "9 to 12 Months", FB107&lt;=15, "12 to 15 Months", FB107&lt;=18, "15 to 18 Months", FB107&lt;=24, "18 to 24 Months", FB107&gt;24, "&gt; 24 Months")</f>
        <v>6 to 9 Months</v>
      </c>
      <c r="FL107" s="37" t="str" cm="1">
        <f t="array" ref="FL107">_xlfn.IFS(FC107="", "No Data", FC107&lt;0, "Negative/Future", FC107=0, "Zero Days", FC107&lt;=3, "&lt; 3 Months", FC107&lt;=6, "3 to 6 Months", FC107&lt;=9, "6 to 9 Months", FC107&lt;=12, "9 to 12 Months", FC107&lt;=15, "12 to 15 Months", FC107&lt;=18, "15 to 18 Months", FC107&lt;=24, "18 to 24 Months", FC107&gt;24, "&gt; 24 Months")</f>
        <v>18 to 24 Months</v>
      </c>
      <c r="FM107" s="37" t="str" cm="1">
        <f t="array" ref="FM107">_xlfn.IFS(FD107="", "No Data", FD107&lt;0, "Negative/Future", FD107=0, "Zero Days", FD107&lt;=3, "&lt; 3 Months", FD107&lt;=6, "3 to 6 Months", FD107&lt;=9, "6 to 9 Months", FD107&lt;=12, "9 to 12 Months", FD107&lt;=15, "12 to 15 Months", FD107&lt;=18, "15 to 18 Months", FD107&lt;=24, "18 to 24 Months", FD107&gt;24, "&gt; 24 Months")</f>
        <v>6 to 9 Months</v>
      </c>
      <c r="FN107" s="37" t="str" cm="1">
        <f t="array" ref="FN107">_xlfn.IFS(FE107="", "No Data", FE107&lt;0, "Negative/Future", FE107=0, "Zero Days", FE107&lt;=3, "&lt; 3 Months", FE107&lt;=6, "3 to 6 Months", FE107&lt;=9, "6 to 9 Months", FE107&lt;=12, "9 to 12 Months", FE107&lt;=15, "12 to 15 Months", FE107&lt;=18, "15 to 18 Months", FE107&lt;=24, "18 to 24 Months", FE107&gt;24, "&gt; 24 Months")</f>
        <v>No Data</v>
      </c>
      <c r="FO107" s="37" t="str" cm="1">
        <f t="array" ref="FO107">_xlfn.IFS(FG107="", "No Data", FG107&lt;0, "Negative/Future", FG107=0, "Zero Days", FG107&lt;=3, "&lt; 3 Months", FG107&lt;=6, "3 to 6 Months", FG107&lt;=9, "6 to 9 Months", FG107&lt;=12, "9 to 12 Months", FG107&lt;=15, "12 to 15 Months", FG107&lt;=18, "15 to 18 Months", FG107&lt;=24, "18 to 24 Months", FG107&gt;24, "&gt; 24 Months")</f>
        <v>No Data</v>
      </c>
      <c r="FP107" s="37" t="str" cm="1">
        <f t="array" ref="FP107">_xlfn.IFS(FF107="", "No Data", FF107&lt;0, "Negative/Future", FF107=0, "Zero Days", FF107&lt;=3, "&lt; 3 Months", FF107&lt;=6, "3 to 6 Months", FF107&lt;=9, "6 to 9 Months", FF107&lt;=12, "9 to 12 Months", FF107&lt;=15, "12 to 15 Months", FF107&lt;=18, "15 to 18 Months", FF107&lt;=24, "18 to 24 Months", FF107&gt;24, "&gt; 24 Months")</f>
        <v>No Data</v>
      </c>
      <c r="FQ107" s="29" t="s">
        <v>731</v>
      </c>
      <c r="FR107" s="29">
        <v>9031058102</v>
      </c>
      <c r="FS107" s="38" t="str">
        <f>VLOOKUP(_xlfn.XLOOKUP(B107,[1]MDA_Assets!D:D,[1]MDA_Assets!I:I,"",0),[1]Validation!$B$1:$C$8,2,0)</f>
        <v>B</v>
      </c>
      <c r="FT107" s="38" t="s">
        <v>202</v>
      </c>
      <c r="FU107" s="31" t="str">
        <f>_xlfn.XLOOKUP(B107,[1]MDA_Assets!D:D,[1]MDA_Assets!X:X,"",0)</f>
        <v>Yes</v>
      </c>
      <c r="FV107" s="39">
        <v>0</v>
      </c>
      <c r="FW107" s="39">
        <v>0</v>
      </c>
      <c r="FX107" s="39">
        <v>0</v>
      </c>
      <c r="FY107" s="39">
        <v>9</v>
      </c>
      <c r="FZ107" s="40">
        <f t="shared" si="53"/>
        <v>46258</v>
      </c>
      <c r="GA107" s="40">
        <f t="shared" si="53"/>
        <v>46258</v>
      </c>
      <c r="GB107" s="40">
        <f t="shared" si="60"/>
        <v>46269</v>
      </c>
      <c r="GC107" s="40">
        <f t="shared" si="61"/>
        <v>46269</v>
      </c>
      <c r="GD107" s="40">
        <f t="shared" si="62"/>
        <v>46672</v>
      </c>
      <c r="GE107" s="40">
        <f t="shared" si="63"/>
        <v>46397</v>
      </c>
      <c r="GF107" s="40" t="str">
        <f t="shared" si="57"/>
        <v/>
      </c>
      <c r="GG107" s="40" t="str">
        <f t="shared" si="57"/>
        <v/>
      </c>
      <c r="GH107" s="40" t="str">
        <f t="shared" si="57"/>
        <v/>
      </c>
      <c r="GI107" s="39">
        <f t="shared" si="87"/>
        <v>0</v>
      </c>
      <c r="GJ107" s="39">
        <f t="shared" si="88"/>
        <v>0</v>
      </c>
      <c r="GK107" s="39">
        <f t="shared" si="89"/>
        <v>0</v>
      </c>
      <c r="GL107" s="39">
        <f t="shared" si="90"/>
        <v>6</v>
      </c>
    </row>
    <row r="108" spans="1:194" x14ac:dyDescent="0.25">
      <c r="A108" s="19">
        <v>113</v>
      </c>
      <c r="B108" s="43" t="s">
        <v>732</v>
      </c>
      <c r="C108" s="43" t="s">
        <v>186</v>
      </c>
      <c r="D108" s="43" t="s">
        <v>241</v>
      </c>
      <c r="E108" s="43" t="s">
        <v>733</v>
      </c>
      <c r="F108" s="43" t="s">
        <v>734</v>
      </c>
      <c r="G108" s="43" t="s">
        <v>190</v>
      </c>
      <c r="H108" s="43" t="s">
        <v>498</v>
      </c>
      <c r="I108" s="43" t="s">
        <v>192</v>
      </c>
      <c r="J108" s="44">
        <f t="shared" si="64"/>
        <v>45532.520833333336</v>
      </c>
      <c r="K108" s="44">
        <v>45168.520833333336</v>
      </c>
      <c r="L108" s="44">
        <v>45155</v>
      </c>
      <c r="M108" s="43" t="s">
        <v>2170</v>
      </c>
      <c r="N108" s="43" t="s">
        <v>193</v>
      </c>
      <c r="O108" s="44">
        <v>46049.631458333337</v>
      </c>
      <c r="P108" s="43">
        <v>9436</v>
      </c>
      <c r="Q108" s="43">
        <v>7549</v>
      </c>
      <c r="R108" s="43">
        <v>1887</v>
      </c>
      <c r="S108" s="43" t="s">
        <v>206</v>
      </c>
      <c r="T108" s="44">
        <v>46039.770833333336</v>
      </c>
      <c r="U108" s="44">
        <v>46039.770833333336</v>
      </c>
      <c r="V108" s="44">
        <v>46039.770833333336</v>
      </c>
      <c r="W108" s="44">
        <v>46039.770833333336</v>
      </c>
      <c r="X108" s="44">
        <v>46039.770833333336</v>
      </c>
      <c r="Y108" s="44">
        <v>45615.770833333336</v>
      </c>
      <c r="Z108" s="43" t="s">
        <v>199</v>
      </c>
      <c r="AA108" s="43"/>
      <c r="AB108" s="43"/>
      <c r="AC108" s="43"/>
      <c r="AD108" s="43"/>
      <c r="AE108" s="43">
        <v>4</v>
      </c>
      <c r="AF108" s="43" t="s">
        <v>2171</v>
      </c>
      <c r="AG108" s="43" t="s">
        <v>2171</v>
      </c>
      <c r="AH108" s="43" t="s">
        <v>2172</v>
      </c>
      <c r="AI108" s="43" t="s">
        <v>2172</v>
      </c>
      <c r="AJ108" s="43" t="s">
        <v>2173</v>
      </c>
      <c r="AK108" s="43" t="s">
        <v>2172</v>
      </c>
      <c r="AL108" s="47">
        <v>46404</v>
      </c>
      <c r="AM108" s="47">
        <v>46219</v>
      </c>
      <c r="AN108" s="47">
        <v>46404</v>
      </c>
      <c r="AO108" s="47">
        <v>46404</v>
      </c>
      <c r="AP108" s="47">
        <v>46345</v>
      </c>
      <c r="AQ108" s="47">
        <v>46404</v>
      </c>
      <c r="AR108" s="48"/>
      <c r="AS108" s="48"/>
      <c r="AT108" s="48"/>
      <c r="AU108" s="43">
        <v>0</v>
      </c>
      <c r="AV108" s="43">
        <v>0</v>
      </c>
      <c r="AW108" s="43">
        <v>0</v>
      </c>
      <c r="AX108" s="51" t="s">
        <v>735</v>
      </c>
      <c r="AY108" s="51" t="s">
        <v>409</v>
      </c>
      <c r="AZ108" s="51" t="s">
        <v>198</v>
      </c>
      <c r="BA108" s="20">
        <f t="shared" ca="1" si="92"/>
        <v>0</v>
      </c>
      <c r="BB108" s="20">
        <f t="shared" ca="1" si="92"/>
        <v>0</v>
      </c>
      <c r="BC108" s="20">
        <f t="shared" ca="1" si="92"/>
        <v>0</v>
      </c>
      <c r="BD108" s="20">
        <f t="shared" ca="1" si="92"/>
        <v>0</v>
      </c>
      <c r="BE108" s="20">
        <f t="shared" ca="1" si="92"/>
        <v>0</v>
      </c>
      <c r="BF108" s="20">
        <f t="shared" ca="1" si="92"/>
        <v>0</v>
      </c>
      <c r="BG108" s="21" t="str">
        <f t="shared" ca="1" si="92"/>
        <v/>
      </c>
      <c r="BH108" s="21" t="str">
        <f t="shared" ca="1" si="92"/>
        <v/>
      </c>
      <c r="BI108" s="21" t="str">
        <f t="shared" ca="1" si="92"/>
        <v/>
      </c>
      <c r="BJ108" s="22">
        <f t="shared" ca="1" si="65"/>
        <v>0</v>
      </c>
      <c r="BK108" s="21">
        <f t="shared" si="66"/>
        <v>4</v>
      </c>
      <c r="BL108" s="22">
        <f t="shared" ca="1" si="67"/>
        <v>9941</v>
      </c>
      <c r="BM108" s="22">
        <f t="shared" ca="1" si="68"/>
        <v>7953</v>
      </c>
      <c r="BN108" s="23">
        <f t="shared" ca="1" si="69"/>
        <v>1988</v>
      </c>
      <c r="BO108" s="24">
        <f t="shared" ca="1" si="70"/>
        <v>505</v>
      </c>
      <c r="BP108" s="51" t="str">
        <f>_xlfn.XLOOKUP(E108,[1]Validation!E:E,[1]Validation!F:F,"")</f>
        <v>ED D22</v>
      </c>
      <c r="BQ108" s="51" t="str">
        <f>_xlfn.XLOOKUP(BP108,[1]Validation!F:F,[1]Validation!G:G,"")</f>
        <v>EV15 to EV30</v>
      </c>
      <c r="BR108" s="52" t="str">
        <f>VLOOKUP(G108,[1]Validation!$B$1:$C$9,2,0)</f>
        <v>B</v>
      </c>
      <c r="BS108" s="51">
        <f t="shared" ca="1" si="71"/>
        <v>33</v>
      </c>
      <c r="BT108" s="53">
        <f>_xlfn.XLOOKUP(B108,'[2]1. All Calls'!$R:$R,'[2]1. All Calls'!$A:$A,"",0)</f>
        <v>46049.8598263889</v>
      </c>
      <c r="BU108" s="51" t="str">
        <f>_xlfn.XLOOKUP(B108,'[2]1. All Calls'!$R:$R,'[2]1. All Calls'!$F:$F,"",0)</f>
        <v>CC-01954950</v>
      </c>
      <c r="BV108" s="51" t="str">
        <f>_xlfn.XLOOKUP(B108,'[2]1. All Calls'!$R:$R,'[2]1. All Calls'!$J:$J,"",0)</f>
        <v>Sales Call</v>
      </c>
      <c r="BW108" s="53" t="str">
        <f>_xlfn.XLOOKUP(B108,'[2]Sch Calls'!$R:$R,'[2]Sch Calls'!$A:$A,"",0)</f>
        <v/>
      </c>
      <c r="BX108" s="51" t="str">
        <f>_xlfn.XLOOKUP(B108,'[2]Sch Calls'!$R:$R,'[2]Sch Calls'!$B:$B,"",0)</f>
        <v/>
      </c>
      <c r="BY108" s="51" t="str">
        <f t="shared" si="54"/>
        <v>17-Jul-26</v>
      </c>
      <c r="BZ108" s="51" t="str">
        <f t="shared" si="54"/>
        <v>17-Jul-26</v>
      </c>
      <c r="CA108" s="51" t="str">
        <f t="shared" si="72"/>
        <v>20-Oct-26</v>
      </c>
      <c r="CB108" s="51" t="str">
        <f t="shared" si="73"/>
        <v>18-Jul-27</v>
      </c>
      <c r="CC108" s="51" t="str">
        <f t="shared" si="74"/>
        <v>20-Nov-26</v>
      </c>
      <c r="CD108" s="51" t="str">
        <f t="shared" si="75"/>
        <v>18-Jan-27</v>
      </c>
      <c r="CE108" s="51">
        <f t="shared" ca="1" si="55"/>
        <v>136</v>
      </c>
      <c r="CF108" s="51">
        <f t="shared" ca="1" si="55"/>
        <v>136</v>
      </c>
      <c r="CG108" s="51">
        <f t="shared" ca="1" si="76"/>
        <v>136</v>
      </c>
      <c r="CH108" s="51">
        <f t="shared" ca="1" si="77"/>
        <v>136</v>
      </c>
      <c r="CI108" s="51">
        <f t="shared" ca="1" si="78"/>
        <v>560</v>
      </c>
      <c r="CJ108" s="51">
        <f t="shared" ca="1" si="79"/>
        <v>136</v>
      </c>
      <c r="CK108" s="51">
        <f t="shared" ca="1" si="97"/>
        <v>544</v>
      </c>
      <c r="CL108" s="51">
        <f t="shared" ca="1" si="97"/>
        <v>544</v>
      </c>
      <c r="CM108" s="51">
        <f t="shared" ca="1" si="97"/>
        <v>544</v>
      </c>
      <c r="CN108" s="51">
        <f t="shared" ca="1" si="97"/>
        <v>544</v>
      </c>
      <c r="CO108" s="51">
        <f t="shared" ca="1" si="97"/>
        <v>2240</v>
      </c>
      <c r="CP108" s="51">
        <f t="shared" ca="1" si="97"/>
        <v>544</v>
      </c>
      <c r="CQ108" s="51">
        <f t="shared" ca="1" si="98"/>
        <v>1374</v>
      </c>
      <c r="CR108" s="51">
        <f t="shared" ca="1" si="98"/>
        <v>1374</v>
      </c>
      <c r="CS108" s="51">
        <f t="shared" ca="1" si="98"/>
        <v>3374</v>
      </c>
      <c r="CT108" s="51">
        <f t="shared" ca="1" si="98"/>
        <v>3374</v>
      </c>
      <c r="CU108" s="51">
        <f t="shared" ca="1" si="98"/>
        <v>3878</v>
      </c>
      <c r="CV108" s="54">
        <f t="shared" ca="1" si="98"/>
        <v>3374</v>
      </c>
      <c r="CW108" s="25" t="s">
        <v>195</v>
      </c>
      <c r="CX108" s="55">
        <v>0.8</v>
      </c>
      <c r="CY108" s="55"/>
      <c r="CZ108" s="26" t="s">
        <v>227</v>
      </c>
      <c r="DA108" s="26" t="s">
        <v>227</v>
      </c>
      <c r="DB108" s="26" t="s">
        <v>227</v>
      </c>
      <c r="DC108" s="26" t="s">
        <v>227</v>
      </c>
      <c r="DD108" s="26" t="s">
        <v>227</v>
      </c>
      <c r="DE108" s="26" t="s">
        <v>227</v>
      </c>
      <c r="DF108" s="26" t="s">
        <v>227</v>
      </c>
      <c r="DG108" s="26" t="s">
        <v>227</v>
      </c>
      <c r="DH108" s="26" t="s">
        <v>227</v>
      </c>
      <c r="DI108" s="26" t="s">
        <v>227</v>
      </c>
      <c r="DJ108" s="26" t="s">
        <v>227</v>
      </c>
      <c r="DK108" s="26" t="s">
        <v>227</v>
      </c>
      <c r="DL108" s="27">
        <f t="shared" si="80"/>
        <v>46124.8598263889</v>
      </c>
      <c r="DM108" s="28">
        <f t="shared" ca="1" si="81"/>
        <v>1</v>
      </c>
      <c r="DN108" s="56">
        <f>_xlfn.XLOOKUP(B108,'[2]1. All Calls'!$R:$R,'[2]1. All Calls'!$A:$A,"",0)</f>
        <v>46049.8598263889</v>
      </c>
      <c r="DO108" s="57" t="str">
        <f ca="1">VLOOKUP(DM108,[1]Validation!$B$20:$C$25,2,0)</f>
        <v>Above 3 months</v>
      </c>
      <c r="DP108" s="58" t="str">
        <f>_xlfn.XLOOKUP(B108,'[1]Active AMCs- Dealer'!E:E,'[1]Active AMCs- Dealer'!L:L,"Not in AMC",0)</f>
        <v>Not in AMC</v>
      </c>
      <c r="DQ108" s="50" t="s">
        <v>238</v>
      </c>
      <c r="DR108" s="29" t="str">
        <f>_xlfn.XLOOKUP(B108,'[2]1. All Calls'!$R:$R,'[2]1. All Calls'!$F:$F,"",0)</f>
        <v>CC-01954950</v>
      </c>
      <c r="DS108" s="29" t="str">
        <f>_xlfn.XLOOKUP(B108,'[2]1. All Calls'!$R:$R,'[2]1. All Calls'!$AB:$AB,"",0)</f>
        <v>Sales call carried out for HMR update</v>
      </c>
      <c r="DT108" s="30">
        <f>_xlfn.XLOOKUP(DR108,'[2]1. All Calls'!$F:$F,'[2]1. All Calls'!$A:$A,"",0)</f>
        <v>46049.8598263889</v>
      </c>
      <c r="DU108" s="31">
        <f>_xlfn.XLOOKUP(DR108,'[2]1. All Calls'!$F:$F,'[2]1. All Calls'!$B:$B,"",0)</f>
        <v>9436</v>
      </c>
      <c r="DV108" s="31">
        <f>_xlfn.XLOOKUP(B108,[1]MDA_Assets!D:D,[1]MDA_Assets!N:N,"",0)</f>
        <v>7549</v>
      </c>
      <c r="DW108" s="31">
        <f>_xlfn.XLOOKUP(B108,[1]MDA_Assets!D:D,[1]MDA_Assets!O:O,"",0)</f>
        <v>1887</v>
      </c>
      <c r="DX108" s="32" t="str">
        <f>_xlfn.XLOOKUP(B108,[1]MDA_Assets!D:D,[1]MDA_Assets!Q:Q,"",0)</f>
        <v>XD</v>
      </c>
      <c r="DY108" s="33">
        <f>_xlfn.XLOOKUP(B108,[1]MDA_Assets!D:D,[1]MDA_Assets!R:R,"",0)</f>
        <v>46040</v>
      </c>
      <c r="DZ108" s="33">
        <f>_xlfn.XLOOKUP(B108,[1]MDA_Assets!D:D,[1]MDA_Assets!S:S,"",0)</f>
        <v>46040</v>
      </c>
      <c r="EA108" s="33">
        <f>_xlfn.XLOOKUP(B108,[1]MDA_Assets!D:D,[1]MDA_Assets!T:T,"",0)</f>
        <v>46040</v>
      </c>
      <c r="EB108" s="33">
        <f>_xlfn.XLOOKUP(B108,[1]MDA_Assets!D:D,[1]MDA_Assets!U:U,"",0)</f>
        <v>46040</v>
      </c>
      <c r="EC108" s="33">
        <f>_xlfn.XLOOKUP(B108,[1]MDA_Assets!D:D,[1]MDA_Assets!V:V,"",0)</f>
        <v>46040</v>
      </c>
      <c r="ED108" s="33">
        <f>_xlfn.XLOOKUP(B108,[1]MDA_Assets!D:D,[1]MDA_Assets!W:W,"",0)</f>
        <v>45616</v>
      </c>
      <c r="EE108" s="32" t="str">
        <f>_xlfn.XLOOKUP(B108,[1]MDA_Assets!D:D,[1]MDA_Assets!X:X,"",0)</f>
        <v>Yes</v>
      </c>
      <c r="EF108" s="33">
        <f>_xlfn.XLOOKUP(B108,[1]MDA_Assets!D:D,[1]MDA_Assets!Y:Y,"",0)</f>
        <v>0</v>
      </c>
      <c r="EG108" s="33">
        <f>_xlfn.XLOOKUP(B108,[1]MDA_Assets!D:D,[1]MDA_Assets!Z:Z,"",0)</f>
        <v>0</v>
      </c>
      <c r="EH108" s="33">
        <f>_xlfn.XLOOKUP(B108,[1]MDA_Assets!D:D,[1]MDA_Assets!AA:AA,"",0)</f>
        <v>0</v>
      </c>
      <c r="EI108" s="34">
        <f>_xlfn.XLOOKUP(B108,[1]MDA_Assets!D:D,[1]MDA_Assets!P:P,"",0)</f>
        <v>4</v>
      </c>
      <c r="EJ108" s="35" t="str">
        <f>_xlfn.XLOOKUP(B108,[1]MDA_Assets!D:D,[1]MDA_Assets!AB:AB,"",0)</f>
        <v>1918</v>
      </c>
      <c r="EK108" s="35" t="str">
        <f>_xlfn.XLOOKUP(B108,[1]MDA_Assets!D:D,[1]MDA_Assets!AC:AC,"",0)</f>
        <v>1918</v>
      </c>
      <c r="EL108" s="35" t="str">
        <f>_xlfn.XLOOKUP(B108,[1]MDA_Assets!D:D,[1]MDA_Assets!AD:AD,"",0)</f>
        <v>3918</v>
      </c>
      <c r="EM108" s="35" t="str">
        <f>_xlfn.XLOOKUP(B108,[1]MDA_Assets!D:D,[1]MDA_Assets!AE:AE,"",0)</f>
        <v>3918</v>
      </c>
      <c r="EN108" s="35" t="str">
        <f>_xlfn.XLOOKUP(B108,[1]MDA_Assets!D:D,[1]MDA_Assets!AF:AF,"",0)</f>
        <v>6118</v>
      </c>
      <c r="EO108" s="35" t="str">
        <f>_xlfn.XLOOKUP(B108,[1]MDA_Assets!D:D,[1]MDA_Assets!AG:AG,"",0)</f>
        <v>3918</v>
      </c>
      <c r="EP108" s="36">
        <f t="shared" si="56"/>
        <v>365</v>
      </c>
      <c r="EQ108" s="36">
        <f t="shared" si="56"/>
        <v>180</v>
      </c>
      <c r="ER108" s="36">
        <f t="shared" si="82"/>
        <v>365</v>
      </c>
      <c r="ES108" s="36">
        <f t="shared" si="83"/>
        <v>365</v>
      </c>
      <c r="ET108" s="36">
        <f t="shared" si="84"/>
        <v>730</v>
      </c>
      <c r="EU108" s="36">
        <f t="shared" si="85"/>
        <v>365</v>
      </c>
      <c r="EV108" s="36" t="str">
        <f t="shared" si="86"/>
        <v/>
      </c>
      <c r="EW108" s="36" t="str">
        <f t="shared" si="58"/>
        <v/>
      </c>
      <c r="EX108" s="36" t="str">
        <f t="shared" si="59"/>
        <v/>
      </c>
      <c r="EY108" s="36">
        <f t="shared" si="94"/>
        <v>11.78</v>
      </c>
      <c r="EZ108" s="36">
        <f t="shared" si="94"/>
        <v>5.81</v>
      </c>
      <c r="FA108" s="36">
        <f t="shared" si="94"/>
        <v>11.78</v>
      </c>
      <c r="FB108" s="36">
        <f t="shared" si="94"/>
        <v>11.78</v>
      </c>
      <c r="FC108" s="36">
        <f t="shared" si="94"/>
        <v>23.55</v>
      </c>
      <c r="FD108" s="36">
        <f t="shared" si="94"/>
        <v>11.78</v>
      </c>
      <c r="FE108" s="36" t="str">
        <f t="shared" si="93"/>
        <v/>
      </c>
      <c r="FF108" s="36" t="str">
        <f t="shared" si="93"/>
        <v/>
      </c>
      <c r="FG108" s="36" t="str">
        <f t="shared" si="93"/>
        <v/>
      </c>
      <c r="FH108" s="37" t="str" cm="1">
        <f t="array" ref="FH108">_xlfn.IFS(EY108="", "No Data", EY108&lt;0, "Negative/Future", EY108=0, "Zero Days", EY108&lt;=3, "&lt; 3 Months", EY108&lt;=6, "3 to 6 Months", EY108&lt;=9, "6 to 9 Months", EY108&lt;=12, "9 to 12 Months", EY108&lt;=15, "12 to 15 Months", EY108&lt;=18, "15 to 18 Months", EY108&lt;=24, "18 to 24 Months", EY108&gt;24, "&gt; 24 Months")</f>
        <v>9 to 12 Months</v>
      </c>
      <c r="FI108" s="37" t="str" cm="1">
        <f t="array" ref="FI108">_xlfn.IFS(EZ108="", "No Data", EZ108&lt;0, "Negative/Future", EZ108=0, "Zero Days", EZ108&lt;=3, "&lt; 3 Months", EZ108&lt;=6, "3 to 6 Months", EZ108&lt;=9, "6 to 9 Months", EZ108&lt;=12, "9 to 12 Months", EZ108&lt;=15, "12 to 15 Months", EZ108&lt;=18, "15 to 18 Months", EZ108&lt;=24, "18 to 24 Months", EZ108&gt;24, "&gt; 24 Months")</f>
        <v>3 to 6 Months</v>
      </c>
      <c r="FJ108" s="37" t="str" cm="1">
        <f t="array" ref="FJ108">_xlfn.IFS(FA108="", "No Data", FA108&lt;0, "Negative/Future", FA108=0, "Zero Days", FA108&lt;=3, "&lt; 3 Months", FA108&lt;=6, "3 to 6 Months", FA108&lt;=9, "6 to 9 Months", FA108&lt;=12, "9 to 12 Months", FA108&lt;=15, "12 to 15 Months", FA108&lt;=18, "15 to 18 Months", FA108&lt;=24, "18 to 24 Months", FA108&gt;24, "&gt; 24 Months")</f>
        <v>9 to 12 Months</v>
      </c>
      <c r="FK108" s="37" t="str" cm="1">
        <f t="array" ref="FK108">_xlfn.IFS(FB108="", "No Data", FB108&lt;0, "Negative/Future", FB108=0, "Zero Days", FB108&lt;=3, "&lt; 3 Months", FB108&lt;=6, "3 to 6 Months", FB108&lt;=9, "6 to 9 Months", FB108&lt;=12, "9 to 12 Months", FB108&lt;=15, "12 to 15 Months", FB108&lt;=18, "15 to 18 Months", FB108&lt;=24, "18 to 24 Months", FB108&gt;24, "&gt; 24 Months")</f>
        <v>9 to 12 Months</v>
      </c>
      <c r="FL108" s="37" t="str" cm="1">
        <f t="array" ref="FL108">_xlfn.IFS(FC108="", "No Data", FC108&lt;0, "Negative/Future", FC108=0, "Zero Days", FC108&lt;=3, "&lt; 3 Months", FC108&lt;=6, "3 to 6 Months", FC108&lt;=9, "6 to 9 Months", FC108&lt;=12, "9 to 12 Months", FC108&lt;=15, "12 to 15 Months", FC108&lt;=18, "15 to 18 Months", FC108&lt;=24, "18 to 24 Months", FC108&gt;24, "&gt; 24 Months")</f>
        <v>18 to 24 Months</v>
      </c>
      <c r="FM108" s="37" t="str" cm="1">
        <f t="array" ref="FM108">_xlfn.IFS(FD108="", "No Data", FD108&lt;0, "Negative/Future", FD108=0, "Zero Days", FD108&lt;=3, "&lt; 3 Months", FD108&lt;=6, "3 to 6 Months", FD108&lt;=9, "6 to 9 Months", FD108&lt;=12, "9 to 12 Months", FD108&lt;=15, "12 to 15 Months", FD108&lt;=18, "15 to 18 Months", FD108&lt;=24, "18 to 24 Months", FD108&gt;24, "&gt; 24 Months")</f>
        <v>9 to 12 Months</v>
      </c>
      <c r="FN108" s="37" t="str" cm="1">
        <f t="array" ref="FN108">_xlfn.IFS(FE108="", "No Data", FE108&lt;0, "Negative/Future", FE108=0, "Zero Days", FE108&lt;=3, "&lt; 3 Months", FE108&lt;=6, "3 to 6 Months", FE108&lt;=9, "6 to 9 Months", FE108&lt;=12, "9 to 12 Months", FE108&lt;=15, "12 to 15 Months", FE108&lt;=18, "15 to 18 Months", FE108&lt;=24, "18 to 24 Months", FE108&gt;24, "&gt; 24 Months")</f>
        <v>No Data</v>
      </c>
      <c r="FO108" s="37" t="str" cm="1">
        <f t="array" ref="FO108">_xlfn.IFS(FG108="", "No Data", FG108&lt;0, "Negative/Future", FG108=0, "Zero Days", FG108&lt;=3, "&lt; 3 Months", FG108&lt;=6, "3 to 6 Months", FG108&lt;=9, "6 to 9 Months", FG108&lt;=12, "9 to 12 Months", FG108&lt;=15, "12 to 15 Months", FG108&lt;=18, "15 to 18 Months", FG108&lt;=24, "18 to 24 Months", FG108&gt;24, "&gt; 24 Months")</f>
        <v>No Data</v>
      </c>
      <c r="FP108" s="37" t="str" cm="1">
        <f t="array" ref="FP108">_xlfn.IFS(FF108="", "No Data", FF108&lt;0, "Negative/Future", FF108=0, "Zero Days", FF108&lt;=3, "&lt; 3 Months", FF108&lt;=6, "3 to 6 Months", FF108&lt;=9, "6 to 9 Months", FF108&lt;=12, "9 to 12 Months", FF108&lt;=15, "12 to 15 Months", FF108&lt;=18, "15 to 18 Months", FF108&lt;=24, "18 to 24 Months", FF108&gt;24, "&gt; 24 Months")</f>
        <v>No Data</v>
      </c>
      <c r="FQ108" s="29" t="s">
        <v>736</v>
      </c>
      <c r="FR108" s="29">
        <v>7004263425</v>
      </c>
      <c r="FS108" s="38" t="str">
        <f>VLOOKUP(_xlfn.XLOOKUP(B108,[1]MDA_Assets!D:D,[1]MDA_Assets!I:I,"",0),[1]Validation!$B$1:$C$8,2,0)</f>
        <v>B</v>
      </c>
      <c r="FT108" s="38" t="s">
        <v>202</v>
      </c>
      <c r="FU108" s="31" t="str">
        <f>_xlfn.XLOOKUP(B108,[1]MDA_Assets!D:D,[1]MDA_Assets!X:X,"",0)</f>
        <v>Yes</v>
      </c>
      <c r="FV108" s="39">
        <v>0</v>
      </c>
      <c r="FW108" s="39">
        <v>0</v>
      </c>
      <c r="FX108" s="39">
        <v>0</v>
      </c>
      <c r="FY108" s="39">
        <v>9</v>
      </c>
      <c r="FZ108" s="40">
        <f t="shared" si="53"/>
        <v>46405</v>
      </c>
      <c r="GA108" s="40">
        <f t="shared" si="53"/>
        <v>46220</v>
      </c>
      <c r="GB108" s="40">
        <f t="shared" si="60"/>
        <v>46405</v>
      </c>
      <c r="GC108" s="40">
        <f t="shared" si="61"/>
        <v>46405</v>
      </c>
      <c r="GD108" s="40">
        <f t="shared" si="62"/>
        <v>46770</v>
      </c>
      <c r="GE108" s="40">
        <f t="shared" si="63"/>
        <v>45981</v>
      </c>
      <c r="GF108" s="40" t="str">
        <f t="shared" si="57"/>
        <v/>
      </c>
      <c r="GG108" s="40" t="str">
        <f t="shared" si="57"/>
        <v/>
      </c>
      <c r="GH108" s="40" t="str">
        <f t="shared" si="57"/>
        <v/>
      </c>
      <c r="GI108" s="39">
        <f t="shared" si="87"/>
        <v>1</v>
      </c>
      <c r="GJ108" s="39">
        <f t="shared" si="88"/>
        <v>0</v>
      </c>
      <c r="GK108" s="39">
        <f t="shared" si="89"/>
        <v>0</v>
      </c>
      <c r="GL108" s="39">
        <f t="shared" si="90"/>
        <v>5</v>
      </c>
    </row>
    <row r="109" spans="1:194" x14ac:dyDescent="0.25">
      <c r="A109" s="19">
        <v>114</v>
      </c>
      <c r="B109" s="43" t="s">
        <v>737</v>
      </c>
      <c r="C109" s="43" t="s">
        <v>254</v>
      </c>
      <c r="D109" s="43" t="s">
        <v>241</v>
      </c>
      <c r="E109" s="43" t="s">
        <v>502</v>
      </c>
      <c r="F109" s="43" t="s">
        <v>738</v>
      </c>
      <c r="G109" s="43" t="s">
        <v>243</v>
      </c>
      <c r="H109" s="43" t="s">
        <v>336</v>
      </c>
      <c r="I109" s="43" t="s">
        <v>192</v>
      </c>
      <c r="J109" s="44">
        <f t="shared" si="64"/>
        <v>44641.26458333333</v>
      </c>
      <c r="K109" s="44">
        <v>44277.26458333333</v>
      </c>
      <c r="L109" s="44">
        <v>44253</v>
      </c>
      <c r="M109" s="43" t="s">
        <v>739</v>
      </c>
      <c r="N109" s="43" t="s">
        <v>193</v>
      </c>
      <c r="O109" s="44">
        <v>45888.298506944448</v>
      </c>
      <c r="P109" s="43">
        <v>27426</v>
      </c>
      <c r="Q109" s="43">
        <v>19747</v>
      </c>
      <c r="R109" s="43">
        <v>7679</v>
      </c>
      <c r="S109" s="43" t="s">
        <v>206</v>
      </c>
      <c r="T109" s="44">
        <v>45874.770833333336</v>
      </c>
      <c r="U109" s="44">
        <v>45874.770833333336</v>
      </c>
      <c r="V109" s="44">
        <v>45874.770833333336</v>
      </c>
      <c r="W109" s="44">
        <v>45874.770833333336</v>
      </c>
      <c r="X109" s="44">
        <v>45874.770833333336</v>
      </c>
      <c r="Y109" s="44">
        <v>45882.770833333336</v>
      </c>
      <c r="Z109" s="43" t="s">
        <v>195</v>
      </c>
      <c r="AA109" s="43"/>
      <c r="AB109" s="43"/>
      <c r="AC109" s="43"/>
      <c r="AD109" s="43"/>
      <c r="AE109" s="43">
        <v>8</v>
      </c>
      <c r="AF109" s="43" t="s">
        <v>740</v>
      </c>
      <c r="AG109" s="43" t="s">
        <v>740</v>
      </c>
      <c r="AH109" s="43" t="s">
        <v>741</v>
      </c>
      <c r="AI109" s="43" t="s">
        <v>741</v>
      </c>
      <c r="AJ109" s="43" t="s">
        <v>742</v>
      </c>
      <c r="AK109" s="43" t="s">
        <v>741</v>
      </c>
      <c r="AL109" s="46">
        <v>46054</v>
      </c>
      <c r="AM109" s="46">
        <v>46054</v>
      </c>
      <c r="AN109" s="47">
        <v>46239</v>
      </c>
      <c r="AO109" s="47">
        <v>46239</v>
      </c>
      <c r="AP109" s="47">
        <v>46612</v>
      </c>
      <c r="AQ109" s="47">
        <v>46239</v>
      </c>
      <c r="AR109" s="48"/>
      <c r="AS109" s="48"/>
      <c r="AT109" s="48"/>
      <c r="AU109" s="43">
        <v>1</v>
      </c>
      <c r="AV109" s="43">
        <v>0</v>
      </c>
      <c r="AW109" s="43">
        <v>0</v>
      </c>
      <c r="AX109" s="51" t="s">
        <v>309</v>
      </c>
      <c r="AY109" s="51" t="s">
        <v>3527</v>
      </c>
      <c r="AZ109" s="51" t="s">
        <v>198</v>
      </c>
      <c r="BA109" s="20">
        <f t="shared" ca="1" si="92"/>
        <v>1</v>
      </c>
      <c r="BB109" s="20">
        <f t="shared" ca="1" si="92"/>
        <v>1</v>
      </c>
      <c r="BC109" s="20">
        <f t="shared" ca="1" si="92"/>
        <v>0</v>
      </c>
      <c r="BD109" s="20">
        <f t="shared" ca="1" si="92"/>
        <v>0</v>
      </c>
      <c r="BE109" s="20">
        <f t="shared" ca="1" si="92"/>
        <v>0</v>
      </c>
      <c r="BF109" s="20">
        <f t="shared" ca="1" si="92"/>
        <v>0</v>
      </c>
      <c r="BG109" s="21" t="str">
        <f t="shared" ref="BG109:BI159" ca="1" si="99">IF(AR109&gt;1,IF(AR109&lt;EOMONTH(TODAY(),0),1,0),"")</f>
        <v/>
      </c>
      <c r="BH109" s="21" t="str">
        <f t="shared" ca="1" si="99"/>
        <v/>
      </c>
      <c r="BI109" s="21" t="str">
        <f t="shared" ca="1" si="99"/>
        <v/>
      </c>
      <c r="BJ109" s="22">
        <f t="shared" ca="1" si="65"/>
        <v>2</v>
      </c>
      <c r="BK109" s="21">
        <f t="shared" si="66"/>
        <v>10</v>
      </c>
      <c r="BL109" s="22">
        <f t="shared" ca="1" si="67"/>
        <v>30303</v>
      </c>
      <c r="BM109" s="22">
        <f t="shared" ca="1" si="68"/>
        <v>21818</v>
      </c>
      <c r="BN109" s="23">
        <f t="shared" ca="1" si="69"/>
        <v>8485</v>
      </c>
      <c r="BO109" s="24">
        <f t="shared" ca="1" si="70"/>
        <v>2877</v>
      </c>
      <c r="BP109" s="51" t="str">
        <f>_xlfn.XLOOKUP(E109,[1]Validation!E:E,[1]Validation!F:F,"")</f>
        <v>EN7</v>
      </c>
      <c r="BQ109" s="51" t="str">
        <f>_xlfn.XLOOKUP(BP109,[1]Validation!F:F,[1]Validation!G:G,"")</f>
        <v>EN4 to EN7</v>
      </c>
      <c r="BR109" s="52" t="str">
        <f>VLOOKUP(G109,[1]Validation!$B$1:$C$9,2,0)</f>
        <v>A</v>
      </c>
      <c r="BS109" s="51">
        <f t="shared" ca="1" si="71"/>
        <v>62</v>
      </c>
      <c r="BT109" s="53">
        <f>_xlfn.XLOOKUP(B109,'[2]1. All Calls'!$R:$R,'[2]1. All Calls'!$A:$A,"",0)</f>
        <v>46162.683645833298</v>
      </c>
      <c r="BU109" s="51" t="str">
        <f>_xlfn.XLOOKUP(B109,'[2]1. All Calls'!$R:$R,'[2]1. All Calls'!$F:$F,"",0)</f>
        <v>CC-02087573</v>
      </c>
      <c r="BV109" s="51" t="str">
        <f>_xlfn.XLOOKUP(B109,'[2]1. All Calls'!$R:$R,'[2]1. All Calls'!$J:$J,"",0)</f>
        <v>Schedule Service</v>
      </c>
      <c r="BW109" s="53">
        <f>_xlfn.XLOOKUP(B109,'[2]Sch Calls'!$R:$R,'[2]Sch Calls'!$A:$A,"",0)</f>
        <v>46162.683645833298</v>
      </c>
      <c r="BX109" s="51">
        <f>_xlfn.XLOOKUP(B109,'[2]Sch Calls'!$R:$R,'[2]Sch Calls'!$B:$B,"",0)</f>
        <v>32192</v>
      </c>
      <c r="BY109" s="51" t="str">
        <f t="shared" si="54"/>
        <v>02-Feb-26</v>
      </c>
      <c r="BZ109" s="51" t="str">
        <f t="shared" si="54"/>
        <v>02-Feb-26</v>
      </c>
      <c r="CA109" s="51" t="str">
        <f t="shared" si="72"/>
        <v>08-May-26</v>
      </c>
      <c r="CB109" s="51" t="str">
        <f t="shared" si="73"/>
        <v>03-Feb-27</v>
      </c>
      <c r="CC109" s="51" t="str">
        <f t="shared" si="74"/>
        <v>14-Aug-27</v>
      </c>
      <c r="CD109" s="51" t="str">
        <f t="shared" si="75"/>
        <v>06-Aug-26</v>
      </c>
      <c r="CE109" s="51">
        <f t="shared" ca="1" si="55"/>
        <v>301</v>
      </c>
      <c r="CF109" s="51">
        <f t="shared" ca="1" si="55"/>
        <v>301</v>
      </c>
      <c r="CG109" s="51">
        <f t="shared" ca="1" si="76"/>
        <v>301</v>
      </c>
      <c r="CH109" s="51">
        <f t="shared" ca="1" si="77"/>
        <v>301</v>
      </c>
      <c r="CI109" s="51">
        <f t="shared" ca="1" si="78"/>
        <v>293</v>
      </c>
      <c r="CJ109" s="51">
        <f t="shared" ca="1" si="79"/>
        <v>301</v>
      </c>
      <c r="CK109" s="51">
        <f t="shared" ca="1" si="97"/>
        <v>3010</v>
      </c>
      <c r="CL109" s="51">
        <f t="shared" ca="1" si="97"/>
        <v>3010</v>
      </c>
      <c r="CM109" s="51">
        <f t="shared" ca="1" si="97"/>
        <v>3010</v>
      </c>
      <c r="CN109" s="51">
        <f t="shared" ca="1" si="97"/>
        <v>3010</v>
      </c>
      <c r="CO109" s="51">
        <f t="shared" ca="1" si="97"/>
        <v>2930</v>
      </c>
      <c r="CP109" s="51">
        <f t="shared" ca="1" si="97"/>
        <v>3010</v>
      </c>
      <c r="CQ109" s="51">
        <f t="shared" ca="1" si="98"/>
        <v>-1244</v>
      </c>
      <c r="CR109" s="51">
        <f t="shared" ca="1" si="98"/>
        <v>-1244</v>
      </c>
      <c r="CS109" s="51">
        <f t="shared" ca="1" si="98"/>
        <v>756</v>
      </c>
      <c r="CT109" s="51">
        <f t="shared" ca="1" si="98"/>
        <v>756</v>
      </c>
      <c r="CU109" s="51">
        <f t="shared" ca="1" si="98"/>
        <v>4976</v>
      </c>
      <c r="CV109" s="54">
        <f t="shared" ca="1" si="98"/>
        <v>756</v>
      </c>
      <c r="CW109" s="25" t="s">
        <v>212</v>
      </c>
      <c r="CX109" s="55">
        <v>0.72</v>
      </c>
      <c r="CY109" s="55"/>
      <c r="CZ109" s="26">
        <v>0</v>
      </c>
      <c r="DA109" s="26">
        <v>0</v>
      </c>
      <c r="DB109" s="26">
        <v>0</v>
      </c>
      <c r="DC109" s="26">
        <v>0</v>
      </c>
      <c r="DD109" s="26">
        <v>0</v>
      </c>
      <c r="DE109" s="26">
        <v>0</v>
      </c>
      <c r="DF109" s="26">
        <v>0</v>
      </c>
      <c r="DG109" s="26">
        <v>0</v>
      </c>
      <c r="DH109" s="26">
        <v>0</v>
      </c>
      <c r="DI109" s="26">
        <v>0</v>
      </c>
      <c r="DJ109" s="26">
        <v>0</v>
      </c>
      <c r="DK109" s="26">
        <v>0</v>
      </c>
      <c r="DL109" s="27">
        <f t="shared" si="80"/>
        <v>46237.683645833298</v>
      </c>
      <c r="DM109" s="28">
        <f t="shared" ca="1" si="81"/>
        <v>0</v>
      </c>
      <c r="DN109" s="56">
        <f>_xlfn.XLOOKUP(B109,'[2]1. All Calls'!$R:$R,'[2]1. All Calls'!$A:$A,"",0)</f>
        <v>46162.683645833298</v>
      </c>
      <c r="DO109" s="57" t="str">
        <f ca="1">VLOOKUP(DM109,[1]Validation!$B$20:$C$25,2,0)</f>
        <v>Within 3 months</v>
      </c>
      <c r="DP109" s="58" t="str">
        <f>_xlfn.XLOOKUP(B109,'[1]Active AMCs- Dealer'!E:E,'[1]Active AMCs- Dealer'!L:L,"Not in AMC",0)</f>
        <v>Not in AMC</v>
      </c>
      <c r="DQ109" s="50" t="s">
        <v>238</v>
      </c>
      <c r="DR109" s="29" t="str">
        <f>_xlfn.XLOOKUP(B109,'[2]1. All Calls'!$R:$R,'[2]1. All Calls'!$F:$F,"",0)</f>
        <v>CC-02087573</v>
      </c>
      <c r="DS109" s="29" t="str">
        <f>_xlfn.XLOOKUP(B109,'[2]1. All Calls'!$R:$R,'[2]1. All Calls'!$AB:$AB,"",0)</f>
        <v>Attend the site for scheduled service so change air filter, oil filter, air oil separator, motor greasing and oil. Then start the unit found running ok.</v>
      </c>
      <c r="DT109" s="30">
        <f>_xlfn.XLOOKUP(DR109,'[2]1. All Calls'!$F:$F,'[2]1. All Calls'!$A:$A,"",0)</f>
        <v>46162.683645833298</v>
      </c>
      <c r="DU109" s="31">
        <f>_xlfn.XLOOKUP(DR109,'[2]1. All Calls'!$F:$F,'[2]1. All Calls'!$B:$B,"",0)</f>
        <v>32192</v>
      </c>
      <c r="DV109" s="31">
        <f>_xlfn.XLOOKUP(B109,[1]MDA_Assets!D:D,[1]MDA_Assets!N:N,"",0)</f>
        <v>23046</v>
      </c>
      <c r="DW109" s="31">
        <f>_xlfn.XLOOKUP(B109,[1]MDA_Assets!D:D,[1]MDA_Assets!O:O,"",0)</f>
        <v>9145</v>
      </c>
      <c r="DX109" s="32" t="str">
        <f>_xlfn.XLOOKUP(B109,[1]MDA_Assets!D:D,[1]MDA_Assets!Q:Q,"",0)</f>
        <v>XD</v>
      </c>
      <c r="DY109" s="33">
        <f>_xlfn.XLOOKUP(B109,[1]MDA_Assets!D:D,[1]MDA_Assets!R:R,"",0)</f>
        <v>46162</v>
      </c>
      <c r="DZ109" s="33">
        <f>_xlfn.XLOOKUP(B109,[1]MDA_Assets!D:D,[1]MDA_Assets!S:S,"",0)</f>
        <v>46162</v>
      </c>
      <c r="EA109" s="33">
        <f>_xlfn.XLOOKUP(B109,[1]MDA_Assets!D:D,[1]MDA_Assets!T:T,"",0)</f>
        <v>46162</v>
      </c>
      <c r="EB109" s="33">
        <f>_xlfn.XLOOKUP(B109,[1]MDA_Assets!D:D,[1]MDA_Assets!U:U,"",0)</f>
        <v>46162</v>
      </c>
      <c r="EC109" s="33">
        <f>_xlfn.XLOOKUP(B109,[1]MDA_Assets!D:D,[1]MDA_Assets!V:V,"",0)</f>
        <v>46162</v>
      </c>
      <c r="ED109" s="33">
        <f>_xlfn.XLOOKUP(B109,[1]MDA_Assets!D:D,[1]MDA_Assets!W:W,"",0)</f>
        <v>45882</v>
      </c>
      <c r="EE109" s="32" t="str">
        <f>_xlfn.XLOOKUP(B109,[1]MDA_Assets!D:D,[1]MDA_Assets!X:X,"",0)</f>
        <v>No</v>
      </c>
      <c r="EF109" s="33">
        <f>_xlfn.XLOOKUP(B109,[1]MDA_Assets!D:D,[1]MDA_Assets!Y:Y,"",0)</f>
        <v>0</v>
      </c>
      <c r="EG109" s="33">
        <f>_xlfn.XLOOKUP(B109,[1]MDA_Assets!D:D,[1]MDA_Assets!Z:Z,"",0)</f>
        <v>0</v>
      </c>
      <c r="EH109" s="33">
        <f>_xlfn.XLOOKUP(B109,[1]MDA_Assets!D:D,[1]MDA_Assets!AA:AA,"",0)</f>
        <v>0</v>
      </c>
      <c r="EI109" s="34">
        <f>_xlfn.XLOOKUP(B109,[1]MDA_Assets!D:D,[1]MDA_Assets!P:P,"",0)</f>
        <v>10</v>
      </c>
      <c r="EJ109" s="35" t="str">
        <f>_xlfn.XLOOKUP(B109,[1]MDA_Assets!D:D,[1]MDA_Assets!AB:AB,"",0)</f>
        <v>2000</v>
      </c>
      <c r="EK109" s="35" t="str">
        <f>_xlfn.XLOOKUP(B109,[1]MDA_Assets!D:D,[1]MDA_Assets!AC:AC,"",0)</f>
        <v>2000</v>
      </c>
      <c r="EL109" s="35" t="str">
        <f>_xlfn.XLOOKUP(B109,[1]MDA_Assets!D:D,[1]MDA_Assets!AD:AD,"",0)</f>
        <v>4000</v>
      </c>
      <c r="EM109" s="35" t="str">
        <f>_xlfn.XLOOKUP(B109,[1]MDA_Assets!D:D,[1]MDA_Assets!AE:AE,"",0)</f>
        <v>4000</v>
      </c>
      <c r="EN109" s="35" t="str">
        <f>_xlfn.XLOOKUP(B109,[1]MDA_Assets!D:D,[1]MDA_Assets!AF:AF,"",0)</f>
        <v>3003</v>
      </c>
      <c r="EO109" s="35" t="str">
        <f>_xlfn.XLOOKUP(B109,[1]MDA_Assets!D:D,[1]MDA_Assets!AG:AG,"",0)</f>
        <v>4000</v>
      </c>
      <c r="EP109" s="36">
        <f t="shared" si="56"/>
        <v>180</v>
      </c>
      <c r="EQ109" s="36">
        <f t="shared" si="56"/>
        <v>180</v>
      </c>
      <c r="ER109" s="36">
        <f t="shared" si="82"/>
        <v>365</v>
      </c>
      <c r="ES109" s="36">
        <f t="shared" si="83"/>
        <v>365</v>
      </c>
      <c r="ET109" s="36">
        <f t="shared" si="84"/>
        <v>730</v>
      </c>
      <c r="EU109" s="36">
        <f t="shared" si="85"/>
        <v>365</v>
      </c>
      <c r="EV109" s="36" t="str">
        <f t="shared" si="86"/>
        <v/>
      </c>
      <c r="EW109" s="36" t="str">
        <f t="shared" si="58"/>
        <v/>
      </c>
      <c r="EX109" s="36" t="str">
        <f t="shared" si="59"/>
        <v/>
      </c>
      <c r="EY109" s="36">
        <f t="shared" si="94"/>
        <v>5.81</v>
      </c>
      <c r="EZ109" s="36">
        <f t="shared" si="94"/>
        <v>5.81</v>
      </c>
      <c r="FA109" s="36">
        <f t="shared" si="94"/>
        <v>11.78</v>
      </c>
      <c r="FB109" s="36">
        <f t="shared" si="94"/>
        <v>11.78</v>
      </c>
      <c r="FC109" s="36">
        <f t="shared" si="94"/>
        <v>23.55</v>
      </c>
      <c r="FD109" s="36">
        <f t="shared" si="94"/>
        <v>11.78</v>
      </c>
      <c r="FE109" s="36" t="str">
        <f t="shared" si="93"/>
        <v/>
      </c>
      <c r="FF109" s="36" t="str">
        <f t="shared" si="93"/>
        <v/>
      </c>
      <c r="FG109" s="36" t="str">
        <f t="shared" si="93"/>
        <v/>
      </c>
      <c r="FH109" s="37" t="str" cm="1">
        <f t="array" ref="FH109">_xlfn.IFS(EY109="", "No Data", EY109&lt;0, "Negative/Future", EY109=0, "Zero Days", EY109&lt;=3, "&lt; 3 Months", EY109&lt;=6, "3 to 6 Months", EY109&lt;=9, "6 to 9 Months", EY109&lt;=12, "9 to 12 Months", EY109&lt;=15, "12 to 15 Months", EY109&lt;=18, "15 to 18 Months", EY109&lt;=24, "18 to 24 Months", EY109&gt;24, "&gt; 24 Months")</f>
        <v>3 to 6 Months</v>
      </c>
      <c r="FI109" s="37" t="str" cm="1">
        <f t="array" ref="FI109">_xlfn.IFS(EZ109="", "No Data", EZ109&lt;0, "Negative/Future", EZ109=0, "Zero Days", EZ109&lt;=3, "&lt; 3 Months", EZ109&lt;=6, "3 to 6 Months", EZ109&lt;=9, "6 to 9 Months", EZ109&lt;=12, "9 to 12 Months", EZ109&lt;=15, "12 to 15 Months", EZ109&lt;=18, "15 to 18 Months", EZ109&lt;=24, "18 to 24 Months", EZ109&gt;24, "&gt; 24 Months")</f>
        <v>3 to 6 Months</v>
      </c>
      <c r="FJ109" s="37" t="str" cm="1">
        <f t="array" ref="FJ109">_xlfn.IFS(FA109="", "No Data", FA109&lt;0, "Negative/Future", FA109=0, "Zero Days", FA109&lt;=3, "&lt; 3 Months", FA109&lt;=6, "3 to 6 Months", FA109&lt;=9, "6 to 9 Months", FA109&lt;=12, "9 to 12 Months", FA109&lt;=15, "12 to 15 Months", FA109&lt;=18, "15 to 18 Months", FA109&lt;=24, "18 to 24 Months", FA109&gt;24, "&gt; 24 Months")</f>
        <v>9 to 12 Months</v>
      </c>
      <c r="FK109" s="37" t="str" cm="1">
        <f t="array" ref="FK109">_xlfn.IFS(FB109="", "No Data", FB109&lt;0, "Negative/Future", FB109=0, "Zero Days", FB109&lt;=3, "&lt; 3 Months", FB109&lt;=6, "3 to 6 Months", FB109&lt;=9, "6 to 9 Months", FB109&lt;=12, "9 to 12 Months", FB109&lt;=15, "12 to 15 Months", FB109&lt;=18, "15 to 18 Months", FB109&lt;=24, "18 to 24 Months", FB109&gt;24, "&gt; 24 Months")</f>
        <v>9 to 12 Months</v>
      </c>
      <c r="FL109" s="37" t="str" cm="1">
        <f t="array" ref="FL109">_xlfn.IFS(FC109="", "No Data", FC109&lt;0, "Negative/Future", FC109=0, "Zero Days", FC109&lt;=3, "&lt; 3 Months", FC109&lt;=6, "3 to 6 Months", FC109&lt;=9, "6 to 9 Months", FC109&lt;=12, "9 to 12 Months", FC109&lt;=15, "12 to 15 Months", FC109&lt;=18, "15 to 18 Months", FC109&lt;=24, "18 to 24 Months", FC109&gt;24, "&gt; 24 Months")</f>
        <v>18 to 24 Months</v>
      </c>
      <c r="FM109" s="37" t="str" cm="1">
        <f t="array" ref="FM109">_xlfn.IFS(FD109="", "No Data", FD109&lt;0, "Negative/Future", FD109=0, "Zero Days", FD109&lt;=3, "&lt; 3 Months", FD109&lt;=6, "3 to 6 Months", FD109&lt;=9, "6 to 9 Months", FD109&lt;=12, "9 to 12 Months", FD109&lt;=15, "12 to 15 Months", FD109&lt;=18, "15 to 18 Months", FD109&lt;=24, "18 to 24 Months", FD109&gt;24, "&gt; 24 Months")</f>
        <v>9 to 12 Months</v>
      </c>
      <c r="FN109" s="37" t="str" cm="1">
        <f t="array" ref="FN109">_xlfn.IFS(FE109="", "No Data", FE109&lt;0, "Negative/Future", FE109=0, "Zero Days", FE109&lt;=3, "&lt; 3 Months", FE109&lt;=6, "3 to 6 Months", FE109&lt;=9, "6 to 9 Months", FE109&lt;=12, "9 to 12 Months", FE109&lt;=15, "12 to 15 Months", FE109&lt;=18, "15 to 18 Months", FE109&lt;=24, "18 to 24 Months", FE109&gt;24, "&gt; 24 Months")</f>
        <v>No Data</v>
      </c>
      <c r="FO109" s="37" t="str" cm="1">
        <f t="array" ref="FO109">_xlfn.IFS(FG109="", "No Data", FG109&lt;0, "Negative/Future", FG109=0, "Zero Days", FG109&lt;=3, "&lt; 3 Months", FG109&lt;=6, "3 to 6 Months", FG109&lt;=9, "6 to 9 Months", FG109&lt;=12, "9 to 12 Months", FG109&lt;=15, "12 to 15 Months", FG109&lt;=18, "15 to 18 Months", FG109&lt;=24, "18 to 24 Months", FG109&gt;24, "&gt; 24 Months")</f>
        <v>No Data</v>
      </c>
      <c r="FP109" s="37" t="str" cm="1">
        <f t="array" ref="FP109">_xlfn.IFS(FF109="", "No Data", FF109&lt;0, "Negative/Future", FF109=0, "Zero Days", FF109&lt;=3, "&lt; 3 Months", FF109&lt;=6, "3 to 6 Months", FF109&lt;=9, "6 to 9 Months", FF109&lt;=12, "9 to 12 Months", FF109&lt;=15, "12 to 15 Months", FF109&lt;=18, "15 to 18 Months", FF109&lt;=24, "18 to 24 Months", FF109&gt;24, "&gt; 24 Months")</f>
        <v>No Data</v>
      </c>
      <c r="FQ109" s="29" t="s">
        <v>743</v>
      </c>
      <c r="FR109" s="29">
        <v>9709270937</v>
      </c>
      <c r="FS109" s="38" t="str">
        <f>VLOOKUP(_xlfn.XLOOKUP(B109,[1]MDA_Assets!D:D,[1]MDA_Assets!I:I,"",0),[1]Validation!$B$1:$C$8,2,0)</f>
        <v>A</v>
      </c>
      <c r="FT109" s="38" t="s">
        <v>296</v>
      </c>
      <c r="FU109" s="31" t="str">
        <f>_xlfn.XLOOKUP(B109,[1]MDA_Assets!D:D,[1]MDA_Assets!X:X,"",0)</f>
        <v>No</v>
      </c>
      <c r="FV109" s="39">
        <v>2</v>
      </c>
      <c r="FW109" s="39">
        <v>0</v>
      </c>
      <c r="FX109" s="39">
        <v>0</v>
      </c>
      <c r="FY109" s="39">
        <v>7</v>
      </c>
      <c r="FZ109" s="40">
        <f t="shared" si="53"/>
        <v>46342</v>
      </c>
      <c r="GA109" s="40">
        <f t="shared" si="53"/>
        <v>46342</v>
      </c>
      <c r="GB109" s="40">
        <f t="shared" si="60"/>
        <v>46527</v>
      </c>
      <c r="GC109" s="40">
        <f t="shared" si="61"/>
        <v>46527</v>
      </c>
      <c r="GD109" s="40">
        <f t="shared" si="62"/>
        <v>46892</v>
      </c>
      <c r="GE109" s="40">
        <f t="shared" si="63"/>
        <v>46247</v>
      </c>
      <c r="GF109" s="40" t="str">
        <f t="shared" si="57"/>
        <v/>
      </c>
      <c r="GG109" s="40" t="str">
        <f t="shared" si="57"/>
        <v/>
      </c>
      <c r="GH109" s="40" t="str">
        <f t="shared" si="57"/>
        <v/>
      </c>
      <c r="GI109" s="39">
        <f t="shared" si="87"/>
        <v>0</v>
      </c>
      <c r="GJ109" s="39">
        <f t="shared" si="88"/>
        <v>0</v>
      </c>
      <c r="GK109" s="39">
        <f t="shared" si="89"/>
        <v>0</v>
      </c>
      <c r="GL109" s="39">
        <f t="shared" si="90"/>
        <v>6</v>
      </c>
    </row>
    <row r="110" spans="1:194" x14ac:dyDescent="0.25">
      <c r="A110" s="19">
        <v>115</v>
      </c>
      <c r="B110" s="43" t="s">
        <v>744</v>
      </c>
      <c r="C110" s="43" t="s">
        <v>254</v>
      </c>
      <c r="D110" s="43" t="s">
        <v>241</v>
      </c>
      <c r="E110" s="43" t="s">
        <v>502</v>
      </c>
      <c r="F110" s="43" t="s">
        <v>745</v>
      </c>
      <c r="G110" s="43" t="s">
        <v>243</v>
      </c>
      <c r="H110" s="43" t="s">
        <v>549</v>
      </c>
      <c r="I110" s="43" t="s">
        <v>192</v>
      </c>
      <c r="J110" s="44">
        <f t="shared" si="64"/>
        <v>44617.770833333336</v>
      </c>
      <c r="K110" s="44">
        <v>44253.770833333336</v>
      </c>
      <c r="L110" s="44">
        <v>44254</v>
      </c>
      <c r="M110" s="43" t="s">
        <v>2174</v>
      </c>
      <c r="N110" s="43" t="s">
        <v>193</v>
      </c>
      <c r="O110" s="44">
        <v>46049.65115740741</v>
      </c>
      <c r="P110" s="43">
        <v>7793</v>
      </c>
      <c r="Q110" s="43">
        <v>4130</v>
      </c>
      <c r="R110" s="43">
        <v>3663</v>
      </c>
      <c r="S110" s="43" t="s">
        <v>206</v>
      </c>
      <c r="T110" s="44">
        <v>46041.770833333336</v>
      </c>
      <c r="U110" s="44">
        <v>46041.770833333336</v>
      </c>
      <c r="V110" s="44">
        <v>46041.770833333336</v>
      </c>
      <c r="W110" s="44">
        <v>46041.770833333336</v>
      </c>
      <c r="X110" s="44">
        <v>46041.770833333336</v>
      </c>
      <c r="Y110" s="44">
        <v>46041.770833333336</v>
      </c>
      <c r="Z110" s="43" t="s">
        <v>195</v>
      </c>
      <c r="AA110" s="43"/>
      <c r="AB110" s="43"/>
      <c r="AC110" s="43"/>
      <c r="AD110" s="43"/>
      <c r="AE110" s="43">
        <v>5</v>
      </c>
      <c r="AF110" s="43" t="s">
        <v>1440</v>
      </c>
      <c r="AG110" s="43" t="s">
        <v>1440</v>
      </c>
      <c r="AH110" s="43" t="s">
        <v>1441</v>
      </c>
      <c r="AI110" s="43" t="s">
        <v>1441</v>
      </c>
      <c r="AJ110" s="43" t="s">
        <v>2175</v>
      </c>
      <c r="AK110" s="43" t="s">
        <v>1441</v>
      </c>
      <c r="AL110" s="47">
        <v>46221</v>
      </c>
      <c r="AM110" s="47">
        <v>46221</v>
      </c>
      <c r="AN110" s="47">
        <v>46406</v>
      </c>
      <c r="AO110" s="47">
        <v>46406</v>
      </c>
      <c r="AP110" s="47">
        <v>46771</v>
      </c>
      <c r="AQ110" s="47">
        <v>46406</v>
      </c>
      <c r="AR110" s="48"/>
      <c r="AS110" s="48"/>
      <c r="AT110" s="48"/>
      <c r="AU110" s="43">
        <v>0</v>
      </c>
      <c r="AV110" s="43">
        <v>0</v>
      </c>
      <c r="AW110" s="43">
        <v>0</v>
      </c>
      <c r="AX110" s="51" t="s">
        <v>484</v>
      </c>
      <c r="AY110" s="51" t="s">
        <v>211</v>
      </c>
      <c r="AZ110" s="51" t="s">
        <v>198</v>
      </c>
      <c r="BA110" s="20">
        <f t="shared" ref="BA110:BI167" ca="1" si="100">IF(AL110&gt;1,IF(AL110&lt;EOMONTH(TODAY(),0),1,0),"")</f>
        <v>0</v>
      </c>
      <c r="BB110" s="20">
        <f t="shared" ca="1" si="100"/>
        <v>0</v>
      </c>
      <c r="BC110" s="20">
        <f t="shared" ca="1" si="100"/>
        <v>0</v>
      </c>
      <c r="BD110" s="20">
        <f t="shared" ca="1" si="100"/>
        <v>0</v>
      </c>
      <c r="BE110" s="20">
        <f t="shared" ca="1" si="100"/>
        <v>0</v>
      </c>
      <c r="BF110" s="20">
        <f t="shared" ca="1" si="100"/>
        <v>0</v>
      </c>
      <c r="BG110" s="21" t="str">
        <f t="shared" ca="1" si="100"/>
        <v/>
      </c>
      <c r="BH110" s="21" t="str">
        <f t="shared" ca="1" si="100"/>
        <v/>
      </c>
      <c r="BI110" s="21" t="str">
        <f t="shared" ca="1" si="100"/>
        <v/>
      </c>
      <c r="BJ110" s="22">
        <f t="shared" ca="1" si="65"/>
        <v>0</v>
      </c>
      <c r="BK110" s="21">
        <f t="shared" si="66"/>
        <v>5</v>
      </c>
      <c r="BL110" s="22">
        <f t="shared" ca="1" si="67"/>
        <v>8425</v>
      </c>
      <c r="BM110" s="22">
        <f t="shared" ca="1" si="68"/>
        <v>4465</v>
      </c>
      <c r="BN110" s="23">
        <f t="shared" ca="1" si="69"/>
        <v>3960</v>
      </c>
      <c r="BO110" s="24">
        <f t="shared" ca="1" si="70"/>
        <v>632</v>
      </c>
      <c r="BP110" s="51" t="str">
        <f>_xlfn.XLOOKUP(E110,[1]Validation!E:E,[1]Validation!F:F,"")</f>
        <v>EN7</v>
      </c>
      <c r="BQ110" s="51" t="str">
        <f>_xlfn.XLOOKUP(BP110,[1]Validation!F:F,[1]Validation!G:G,"")</f>
        <v>EN4 to EN7</v>
      </c>
      <c r="BR110" s="52" t="str">
        <f>VLOOKUP(G110,[1]Validation!$B$1:$C$9,2,0)</f>
        <v>A</v>
      </c>
      <c r="BS110" s="51">
        <f t="shared" ca="1" si="71"/>
        <v>63</v>
      </c>
      <c r="BT110" s="53">
        <f>_xlfn.XLOOKUP(B110,'[2]1. All Calls'!$R:$R,'[2]1. All Calls'!$A:$A,"",0)</f>
        <v>46049.879317129598</v>
      </c>
      <c r="BU110" s="51" t="str">
        <f>_xlfn.XLOOKUP(B110,'[2]1. All Calls'!$R:$R,'[2]1. All Calls'!$F:$F,"",0)</f>
        <v>CC-01954951</v>
      </c>
      <c r="BV110" s="51" t="str">
        <f>_xlfn.XLOOKUP(B110,'[2]1. All Calls'!$R:$R,'[2]1. All Calls'!$J:$J,"",0)</f>
        <v>Sales Call</v>
      </c>
      <c r="BW110" s="53">
        <f>_xlfn.XLOOKUP(B110,'[2]Sch Calls'!$R:$R,'[2]Sch Calls'!$A:$A,"",0)</f>
        <v>45646.675798611097</v>
      </c>
      <c r="BX110" s="51">
        <f>_xlfn.XLOOKUP(B110,'[2]Sch Calls'!$R:$R,'[2]Sch Calls'!$B:$B,"",0)</f>
        <v>5940</v>
      </c>
      <c r="BY110" s="51" t="str">
        <f t="shared" si="54"/>
        <v>19-Jul-26</v>
      </c>
      <c r="BZ110" s="51" t="str">
        <f t="shared" si="54"/>
        <v>19-Jul-26</v>
      </c>
      <c r="CA110" s="51" t="str">
        <f t="shared" si="72"/>
        <v>22-Oct-26</v>
      </c>
      <c r="CB110" s="51" t="str">
        <f t="shared" si="73"/>
        <v>20-Jul-27</v>
      </c>
      <c r="CC110" s="51" t="str">
        <f t="shared" si="74"/>
        <v>20-Jan-28</v>
      </c>
      <c r="CD110" s="51" t="str">
        <f t="shared" si="75"/>
        <v>20-Jan-27</v>
      </c>
      <c r="CE110" s="51">
        <f t="shared" ca="1" si="55"/>
        <v>134</v>
      </c>
      <c r="CF110" s="51">
        <f t="shared" ca="1" si="55"/>
        <v>134</v>
      </c>
      <c r="CG110" s="51">
        <f t="shared" ca="1" si="76"/>
        <v>134</v>
      </c>
      <c r="CH110" s="51">
        <f t="shared" ca="1" si="77"/>
        <v>134</v>
      </c>
      <c r="CI110" s="51">
        <f t="shared" ca="1" si="78"/>
        <v>134</v>
      </c>
      <c r="CJ110" s="51">
        <f t="shared" ca="1" si="79"/>
        <v>134</v>
      </c>
      <c r="CK110" s="51">
        <f t="shared" ca="1" si="97"/>
        <v>670</v>
      </c>
      <c r="CL110" s="51">
        <f t="shared" ca="1" si="97"/>
        <v>670</v>
      </c>
      <c r="CM110" s="51">
        <f t="shared" ca="1" si="97"/>
        <v>670</v>
      </c>
      <c r="CN110" s="51">
        <f t="shared" ca="1" si="97"/>
        <v>670</v>
      </c>
      <c r="CO110" s="51">
        <f t="shared" ca="1" si="97"/>
        <v>670</v>
      </c>
      <c r="CP110" s="51">
        <f t="shared" ca="1" si="97"/>
        <v>670</v>
      </c>
      <c r="CQ110" s="51">
        <f t="shared" ca="1" si="98"/>
        <v>1267</v>
      </c>
      <c r="CR110" s="51">
        <f t="shared" ca="1" si="98"/>
        <v>1267</v>
      </c>
      <c r="CS110" s="51">
        <f t="shared" ca="1" si="98"/>
        <v>3267</v>
      </c>
      <c r="CT110" s="51">
        <f t="shared" ca="1" si="98"/>
        <v>3267</v>
      </c>
      <c r="CU110" s="51">
        <f t="shared" ca="1" si="98"/>
        <v>7267</v>
      </c>
      <c r="CV110" s="54">
        <f t="shared" ca="1" si="98"/>
        <v>3267</v>
      </c>
      <c r="CW110" s="25" t="s">
        <v>212</v>
      </c>
      <c r="CX110" s="55">
        <v>0.53</v>
      </c>
      <c r="CY110" s="55"/>
      <c r="CZ110" s="26">
        <v>0</v>
      </c>
      <c r="DA110" s="26">
        <v>0</v>
      </c>
      <c r="DB110" s="26">
        <v>0</v>
      </c>
      <c r="DC110" s="26">
        <v>0</v>
      </c>
      <c r="DD110" s="26">
        <v>0</v>
      </c>
      <c r="DE110" s="26">
        <v>0</v>
      </c>
      <c r="DF110" s="26">
        <v>0</v>
      </c>
      <c r="DG110" s="26">
        <v>0</v>
      </c>
      <c r="DH110" s="26">
        <v>0</v>
      </c>
      <c r="DI110" s="26">
        <v>0</v>
      </c>
      <c r="DJ110" s="26">
        <v>0</v>
      </c>
      <c r="DK110" s="26">
        <v>0</v>
      </c>
      <c r="DL110" s="27">
        <f t="shared" si="80"/>
        <v>46124.879317129598</v>
      </c>
      <c r="DM110" s="28">
        <f t="shared" ca="1" si="81"/>
        <v>1</v>
      </c>
      <c r="DN110" s="56">
        <f>_xlfn.XLOOKUP(B110,'[2]1. All Calls'!$R:$R,'[2]1. All Calls'!$A:$A,"",0)</f>
        <v>46049.879317129598</v>
      </c>
      <c r="DO110" s="57" t="str">
        <f ca="1">VLOOKUP(DM110,[1]Validation!$B$20:$C$25,2,0)</f>
        <v>Above 3 months</v>
      </c>
      <c r="DP110" s="58" t="str">
        <f>_xlfn.XLOOKUP(B110,'[1]Active AMCs- Dealer'!E:E,'[1]Active AMCs- Dealer'!L:L,"Not in AMC",0)</f>
        <v>Not in AMC</v>
      </c>
      <c r="DQ110" s="50" t="s">
        <v>238</v>
      </c>
      <c r="DR110" s="29" t="str">
        <f>_xlfn.XLOOKUP(B110,'[2]1. All Calls'!$R:$R,'[2]1. All Calls'!$F:$F,"",0)</f>
        <v>CC-01954951</v>
      </c>
      <c r="DS110" s="29" t="str">
        <f>_xlfn.XLOOKUP(B110,'[2]1. All Calls'!$R:$R,'[2]1. All Calls'!$AB:$AB,"",0)</f>
        <v>Sales call carried out for HMR update</v>
      </c>
      <c r="DT110" s="30">
        <f>_xlfn.XLOOKUP(DR110,'[2]1. All Calls'!$F:$F,'[2]1. All Calls'!$A:$A,"",0)</f>
        <v>46049.879317129598</v>
      </c>
      <c r="DU110" s="31">
        <f>_xlfn.XLOOKUP(DR110,'[2]1. All Calls'!$F:$F,'[2]1. All Calls'!$B:$B,"",0)</f>
        <v>7793</v>
      </c>
      <c r="DV110" s="31">
        <f>_xlfn.XLOOKUP(B110,[1]MDA_Assets!D:D,[1]MDA_Assets!N:N,"",0)</f>
        <v>4130</v>
      </c>
      <c r="DW110" s="31">
        <f>_xlfn.XLOOKUP(B110,[1]MDA_Assets!D:D,[1]MDA_Assets!O:O,"",0)</f>
        <v>3663</v>
      </c>
      <c r="DX110" s="32" t="str">
        <f>_xlfn.XLOOKUP(B110,[1]MDA_Assets!D:D,[1]MDA_Assets!Q:Q,"",0)</f>
        <v>XD</v>
      </c>
      <c r="DY110" s="33">
        <f>_xlfn.XLOOKUP(B110,[1]MDA_Assets!D:D,[1]MDA_Assets!R:R,"",0)</f>
        <v>46042</v>
      </c>
      <c r="DZ110" s="33">
        <f>_xlfn.XLOOKUP(B110,[1]MDA_Assets!D:D,[1]MDA_Assets!S:S,"",0)</f>
        <v>46042</v>
      </c>
      <c r="EA110" s="33">
        <f>_xlfn.XLOOKUP(B110,[1]MDA_Assets!D:D,[1]MDA_Assets!T:T,"",0)</f>
        <v>46042</v>
      </c>
      <c r="EB110" s="33">
        <f>_xlfn.XLOOKUP(B110,[1]MDA_Assets!D:D,[1]MDA_Assets!U:U,"",0)</f>
        <v>46042</v>
      </c>
      <c r="EC110" s="33">
        <f>_xlfn.XLOOKUP(B110,[1]MDA_Assets!D:D,[1]MDA_Assets!V:V,"",0)</f>
        <v>46042</v>
      </c>
      <c r="ED110" s="33">
        <f>_xlfn.XLOOKUP(B110,[1]MDA_Assets!D:D,[1]MDA_Assets!W:W,"",0)</f>
        <v>46042</v>
      </c>
      <c r="EE110" s="32" t="str">
        <f>_xlfn.XLOOKUP(B110,[1]MDA_Assets!D:D,[1]MDA_Assets!X:X,"",0)</f>
        <v>No</v>
      </c>
      <c r="EF110" s="33">
        <f>_xlfn.XLOOKUP(B110,[1]MDA_Assets!D:D,[1]MDA_Assets!Y:Y,"",0)</f>
        <v>0</v>
      </c>
      <c r="EG110" s="33">
        <f>_xlfn.XLOOKUP(B110,[1]MDA_Assets!D:D,[1]MDA_Assets!Z:Z,"",0)</f>
        <v>0</v>
      </c>
      <c r="EH110" s="33">
        <f>_xlfn.XLOOKUP(B110,[1]MDA_Assets!D:D,[1]MDA_Assets!AA:AA,"",0)</f>
        <v>0</v>
      </c>
      <c r="EI110" s="34">
        <f>_xlfn.XLOOKUP(B110,[1]MDA_Assets!D:D,[1]MDA_Assets!P:P,"",0)</f>
        <v>5</v>
      </c>
      <c r="EJ110" s="35" t="str">
        <f>_xlfn.XLOOKUP(B110,[1]MDA_Assets!D:D,[1]MDA_Assets!AB:AB,"",0)</f>
        <v>1937</v>
      </c>
      <c r="EK110" s="35" t="str">
        <f>_xlfn.XLOOKUP(B110,[1]MDA_Assets!D:D,[1]MDA_Assets!AC:AC,"",0)</f>
        <v>1937</v>
      </c>
      <c r="EL110" s="35" t="str">
        <f>_xlfn.XLOOKUP(B110,[1]MDA_Assets!D:D,[1]MDA_Assets!AD:AD,"",0)</f>
        <v>3937</v>
      </c>
      <c r="EM110" s="35" t="str">
        <f>_xlfn.XLOOKUP(B110,[1]MDA_Assets!D:D,[1]MDA_Assets!AE:AE,"",0)</f>
        <v>3937</v>
      </c>
      <c r="EN110" s="35" t="str">
        <f>_xlfn.XLOOKUP(B110,[1]MDA_Assets!D:D,[1]MDA_Assets!AF:AF,"",0)</f>
        <v>7937</v>
      </c>
      <c r="EO110" s="35" t="str">
        <f>_xlfn.XLOOKUP(B110,[1]MDA_Assets!D:D,[1]MDA_Assets!AG:AG,"",0)</f>
        <v>3937</v>
      </c>
      <c r="EP110" s="36">
        <f t="shared" si="56"/>
        <v>180</v>
      </c>
      <c r="EQ110" s="36">
        <f t="shared" si="56"/>
        <v>180</v>
      </c>
      <c r="ER110" s="36">
        <f t="shared" si="82"/>
        <v>365</v>
      </c>
      <c r="ES110" s="36">
        <f t="shared" si="83"/>
        <v>365</v>
      </c>
      <c r="ET110" s="36">
        <f t="shared" si="84"/>
        <v>730</v>
      </c>
      <c r="EU110" s="36">
        <f t="shared" si="85"/>
        <v>365</v>
      </c>
      <c r="EV110" s="36" t="str">
        <f t="shared" si="86"/>
        <v/>
      </c>
      <c r="EW110" s="36" t="str">
        <f t="shared" si="58"/>
        <v/>
      </c>
      <c r="EX110" s="36" t="str">
        <f t="shared" si="59"/>
        <v/>
      </c>
      <c r="EY110" s="36">
        <f t="shared" si="94"/>
        <v>5.81</v>
      </c>
      <c r="EZ110" s="36">
        <f t="shared" si="94"/>
        <v>5.81</v>
      </c>
      <c r="FA110" s="36">
        <f t="shared" si="94"/>
        <v>11.78</v>
      </c>
      <c r="FB110" s="36">
        <f t="shared" si="94"/>
        <v>11.78</v>
      </c>
      <c r="FC110" s="36">
        <f t="shared" si="94"/>
        <v>23.55</v>
      </c>
      <c r="FD110" s="36">
        <f t="shared" si="94"/>
        <v>11.78</v>
      </c>
      <c r="FE110" s="36" t="str">
        <f t="shared" si="93"/>
        <v/>
      </c>
      <c r="FF110" s="36" t="str">
        <f t="shared" si="93"/>
        <v/>
      </c>
      <c r="FG110" s="36" t="str">
        <f t="shared" si="93"/>
        <v/>
      </c>
      <c r="FH110" s="37" t="str" cm="1">
        <f t="array" ref="FH110">_xlfn.IFS(EY110="", "No Data", EY110&lt;0, "Negative/Future", EY110=0, "Zero Days", EY110&lt;=3, "&lt; 3 Months", EY110&lt;=6, "3 to 6 Months", EY110&lt;=9, "6 to 9 Months", EY110&lt;=12, "9 to 12 Months", EY110&lt;=15, "12 to 15 Months", EY110&lt;=18, "15 to 18 Months", EY110&lt;=24, "18 to 24 Months", EY110&gt;24, "&gt; 24 Months")</f>
        <v>3 to 6 Months</v>
      </c>
      <c r="FI110" s="37" t="str" cm="1">
        <f t="array" ref="FI110">_xlfn.IFS(EZ110="", "No Data", EZ110&lt;0, "Negative/Future", EZ110=0, "Zero Days", EZ110&lt;=3, "&lt; 3 Months", EZ110&lt;=6, "3 to 6 Months", EZ110&lt;=9, "6 to 9 Months", EZ110&lt;=12, "9 to 12 Months", EZ110&lt;=15, "12 to 15 Months", EZ110&lt;=18, "15 to 18 Months", EZ110&lt;=24, "18 to 24 Months", EZ110&gt;24, "&gt; 24 Months")</f>
        <v>3 to 6 Months</v>
      </c>
      <c r="FJ110" s="37" t="str" cm="1">
        <f t="array" ref="FJ110">_xlfn.IFS(FA110="", "No Data", FA110&lt;0, "Negative/Future", FA110=0, "Zero Days", FA110&lt;=3, "&lt; 3 Months", FA110&lt;=6, "3 to 6 Months", FA110&lt;=9, "6 to 9 Months", FA110&lt;=12, "9 to 12 Months", FA110&lt;=15, "12 to 15 Months", FA110&lt;=18, "15 to 18 Months", FA110&lt;=24, "18 to 24 Months", FA110&gt;24, "&gt; 24 Months")</f>
        <v>9 to 12 Months</v>
      </c>
      <c r="FK110" s="37" t="str" cm="1">
        <f t="array" ref="FK110">_xlfn.IFS(FB110="", "No Data", FB110&lt;0, "Negative/Future", FB110=0, "Zero Days", FB110&lt;=3, "&lt; 3 Months", FB110&lt;=6, "3 to 6 Months", FB110&lt;=9, "6 to 9 Months", FB110&lt;=12, "9 to 12 Months", FB110&lt;=15, "12 to 15 Months", FB110&lt;=18, "15 to 18 Months", FB110&lt;=24, "18 to 24 Months", FB110&gt;24, "&gt; 24 Months")</f>
        <v>9 to 12 Months</v>
      </c>
      <c r="FL110" s="37" t="str" cm="1">
        <f t="array" ref="FL110">_xlfn.IFS(FC110="", "No Data", FC110&lt;0, "Negative/Future", FC110=0, "Zero Days", FC110&lt;=3, "&lt; 3 Months", FC110&lt;=6, "3 to 6 Months", FC110&lt;=9, "6 to 9 Months", FC110&lt;=12, "9 to 12 Months", FC110&lt;=15, "12 to 15 Months", FC110&lt;=18, "15 to 18 Months", FC110&lt;=24, "18 to 24 Months", FC110&gt;24, "&gt; 24 Months")</f>
        <v>18 to 24 Months</v>
      </c>
      <c r="FM110" s="37" t="str" cm="1">
        <f t="array" ref="FM110">_xlfn.IFS(FD110="", "No Data", FD110&lt;0, "Negative/Future", FD110=0, "Zero Days", FD110&lt;=3, "&lt; 3 Months", FD110&lt;=6, "3 to 6 Months", FD110&lt;=9, "6 to 9 Months", FD110&lt;=12, "9 to 12 Months", FD110&lt;=15, "12 to 15 Months", FD110&lt;=18, "15 to 18 Months", FD110&lt;=24, "18 to 24 Months", FD110&gt;24, "&gt; 24 Months")</f>
        <v>9 to 12 Months</v>
      </c>
      <c r="FN110" s="37" t="str" cm="1">
        <f t="array" ref="FN110">_xlfn.IFS(FE110="", "No Data", FE110&lt;0, "Negative/Future", FE110=0, "Zero Days", FE110&lt;=3, "&lt; 3 Months", FE110&lt;=6, "3 to 6 Months", FE110&lt;=9, "6 to 9 Months", FE110&lt;=12, "9 to 12 Months", FE110&lt;=15, "12 to 15 Months", FE110&lt;=18, "15 to 18 Months", FE110&lt;=24, "18 to 24 Months", FE110&gt;24, "&gt; 24 Months")</f>
        <v>No Data</v>
      </c>
      <c r="FO110" s="37" t="str" cm="1">
        <f t="array" ref="FO110">_xlfn.IFS(FG110="", "No Data", FG110&lt;0, "Negative/Future", FG110=0, "Zero Days", FG110&lt;=3, "&lt; 3 Months", FG110&lt;=6, "3 to 6 Months", FG110&lt;=9, "6 to 9 Months", FG110&lt;=12, "9 to 12 Months", FG110&lt;=15, "12 to 15 Months", FG110&lt;=18, "15 to 18 Months", FG110&lt;=24, "18 to 24 Months", FG110&gt;24, "&gt; 24 Months")</f>
        <v>No Data</v>
      </c>
      <c r="FP110" s="37" t="str" cm="1">
        <f t="array" ref="FP110">_xlfn.IFS(FF110="", "No Data", FF110&lt;0, "Negative/Future", FF110=0, "Zero Days", FF110&lt;=3, "&lt; 3 Months", FF110&lt;=6, "3 to 6 Months", FF110&lt;=9, "6 to 9 Months", FF110&lt;=12, "9 to 12 Months", FF110&lt;=15, "12 to 15 Months", FF110&lt;=18, "15 to 18 Months", FF110&lt;=24, "18 to 24 Months", FF110&gt;24, "&gt; 24 Months")</f>
        <v>No Data</v>
      </c>
      <c r="FQ110" s="29" t="s">
        <v>372</v>
      </c>
      <c r="FR110" s="29">
        <v>9464474899</v>
      </c>
      <c r="FS110" s="38" t="str">
        <f>VLOOKUP(_xlfn.XLOOKUP(B110,[1]MDA_Assets!D:D,[1]MDA_Assets!I:I,"",0),[1]Validation!$B$1:$C$8,2,0)</f>
        <v>A</v>
      </c>
      <c r="FT110" s="38" t="s">
        <v>202</v>
      </c>
      <c r="FU110" s="31" t="str">
        <f>_xlfn.XLOOKUP(B110,[1]MDA_Assets!D:D,[1]MDA_Assets!X:X,"",0)</f>
        <v>No</v>
      </c>
      <c r="FV110" s="39">
        <v>0</v>
      </c>
      <c r="FW110" s="39">
        <v>0</v>
      </c>
      <c r="FX110" s="39">
        <v>0</v>
      </c>
      <c r="FY110" s="39">
        <v>9</v>
      </c>
      <c r="FZ110" s="40">
        <f t="shared" si="53"/>
        <v>46222</v>
      </c>
      <c r="GA110" s="40">
        <f t="shared" si="53"/>
        <v>46222</v>
      </c>
      <c r="GB110" s="40">
        <f t="shared" si="60"/>
        <v>46407</v>
      </c>
      <c r="GC110" s="40">
        <f t="shared" si="61"/>
        <v>46407</v>
      </c>
      <c r="GD110" s="40">
        <f t="shared" si="62"/>
        <v>46772</v>
      </c>
      <c r="GE110" s="40">
        <f t="shared" si="63"/>
        <v>46407</v>
      </c>
      <c r="GF110" s="40" t="str">
        <f t="shared" si="57"/>
        <v/>
      </c>
      <c r="GG110" s="40" t="str">
        <f t="shared" si="57"/>
        <v/>
      </c>
      <c r="GH110" s="40" t="str">
        <f t="shared" si="57"/>
        <v/>
      </c>
      <c r="GI110" s="39">
        <f t="shared" si="87"/>
        <v>0</v>
      </c>
      <c r="GJ110" s="39">
        <f t="shared" si="88"/>
        <v>0</v>
      </c>
      <c r="GK110" s="39">
        <f t="shared" si="89"/>
        <v>0</v>
      </c>
      <c r="GL110" s="39">
        <f t="shared" si="90"/>
        <v>6</v>
      </c>
    </row>
    <row r="111" spans="1:194" x14ac:dyDescent="0.25">
      <c r="A111" s="19">
        <v>117</v>
      </c>
      <c r="B111" s="43" t="s">
        <v>747</v>
      </c>
      <c r="C111" s="43" t="s">
        <v>254</v>
      </c>
      <c r="D111" s="43" t="s">
        <v>241</v>
      </c>
      <c r="E111" s="43" t="s">
        <v>255</v>
      </c>
      <c r="F111" s="43" t="s">
        <v>748</v>
      </c>
      <c r="G111" s="43" t="s">
        <v>225</v>
      </c>
      <c r="H111" s="43" t="s">
        <v>277</v>
      </c>
      <c r="I111" s="43" t="s">
        <v>192</v>
      </c>
      <c r="J111" s="44">
        <f t="shared" si="64"/>
        <v>44143.770833333336</v>
      </c>
      <c r="K111" s="44">
        <v>43779.770833333336</v>
      </c>
      <c r="L111" s="44">
        <v>43700</v>
      </c>
      <c r="M111" s="43" t="s">
        <v>2176</v>
      </c>
      <c r="N111" s="43" t="s">
        <v>193</v>
      </c>
      <c r="O111" s="44">
        <v>46049.65552083333</v>
      </c>
      <c r="P111" s="43">
        <v>5632</v>
      </c>
      <c r="Q111" s="43">
        <v>1915</v>
      </c>
      <c r="R111" s="43">
        <v>3717</v>
      </c>
      <c r="S111" s="43" t="s">
        <v>206</v>
      </c>
      <c r="T111" s="44">
        <v>46043.770833333336</v>
      </c>
      <c r="U111" s="44">
        <v>46043.770833333336</v>
      </c>
      <c r="V111" s="44">
        <v>46043.770833333336</v>
      </c>
      <c r="W111" s="44">
        <v>46043.770833333336</v>
      </c>
      <c r="X111" s="44">
        <v>46043.770833333336</v>
      </c>
      <c r="Y111" s="44">
        <v>45365.770833333336</v>
      </c>
      <c r="Z111" s="43" t="s">
        <v>195</v>
      </c>
      <c r="AA111" s="43"/>
      <c r="AB111" s="43"/>
      <c r="AC111" s="43"/>
      <c r="AD111" s="43"/>
      <c r="AE111" s="43">
        <v>5</v>
      </c>
      <c r="AF111" s="43" t="s">
        <v>1373</v>
      </c>
      <c r="AG111" s="43" t="s">
        <v>1373</v>
      </c>
      <c r="AH111" s="43" t="s">
        <v>2177</v>
      </c>
      <c r="AI111" s="43" t="s">
        <v>2178</v>
      </c>
      <c r="AJ111" s="43" t="s">
        <v>2179</v>
      </c>
      <c r="AK111" s="43" t="s">
        <v>2177</v>
      </c>
      <c r="AL111" s="47">
        <v>46223</v>
      </c>
      <c r="AM111" s="47">
        <v>46223</v>
      </c>
      <c r="AN111" s="47">
        <v>46408</v>
      </c>
      <c r="AO111" s="47">
        <v>46408</v>
      </c>
      <c r="AP111" s="46">
        <v>46095</v>
      </c>
      <c r="AQ111" s="47">
        <v>46408</v>
      </c>
      <c r="AR111" s="48"/>
      <c r="AS111" s="48"/>
      <c r="AT111" s="48"/>
      <c r="AU111" s="43">
        <v>1</v>
      </c>
      <c r="AV111" s="43">
        <v>0</v>
      </c>
      <c r="AW111" s="43">
        <v>0</v>
      </c>
      <c r="AX111" s="51" t="s">
        <v>749</v>
      </c>
      <c r="AY111" s="51" t="s">
        <v>211</v>
      </c>
      <c r="AZ111" s="51" t="s">
        <v>198</v>
      </c>
      <c r="BA111" s="20">
        <f t="shared" ca="1" si="100"/>
        <v>0</v>
      </c>
      <c r="BB111" s="20">
        <f t="shared" ca="1" si="100"/>
        <v>0</v>
      </c>
      <c r="BC111" s="20">
        <f t="shared" ca="1" si="100"/>
        <v>0</v>
      </c>
      <c r="BD111" s="20">
        <f t="shared" ca="1" si="100"/>
        <v>0</v>
      </c>
      <c r="BE111" s="20">
        <f t="shared" ca="1" si="100"/>
        <v>1</v>
      </c>
      <c r="BF111" s="20">
        <f t="shared" ca="1" si="100"/>
        <v>0</v>
      </c>
      <c r="BG111" s="21" t="str">
        <f t="shared" ca="1" si="100"/>
        <v/>
      </c>
      <c r="BH111" s="21" t="str">
        <f t="shared" ca="1" si="100"/>
        <v/>
      </c>
      <c r="BI111" s="21" t="str">
        <f t="shared" ca="1" si="100"/>
        <v/>
      </c>
      <c r="BJ111" s="22">
        <f t="shared" ca="1" si="65"/>
        <v>1</v>
      </c>
      <c r="BK111" s="21">
        <f t="shared" si="66"/>
        <v>5</v>
      </c>
      <c r="BL111" s="22">
        <f t="shared" ca="1" si="67"/>
        <v>6264</v>
      </c>
      <c r="BM111" s="22">
        <f t="shared" ca="1" si="68"/>
        <v>2130</v>
      </c>
      <c r="BN111" s="23">
        <f t="shared" ca="1" si="69"/>
        <v>4134</v>
      </c>
      <c r="BO111" s="24">
        <f t="shared" ca="1" si="70"/>
        <v>632</v>
      </c>
      <c r="BP111" s="51" t="str">
        <f>_xlfn.XLOOKUP(E111,[1]Validation!E:E,[1]Validation!F:F,"")</f>
        <v>EN5</v>
      </c>
      <c r="BQ111" s="51" t="str">
        <f>_xlfn.XLOOKUP(BP111,[1]Validation!F:F,[1]Validation!G:G,"")</f>
        <v>EN4 to EN7</v>
      </c>
      <c r="BR111" s="52" t="str">
        <f>VLOOKUP(G111,[1]Validation!$B$1:$C$9,2,0)</f>
        <v>C</v>
      </c>
      <c r="BS111" s="51">
        <f t="shared" ca="1" si="71"/>
        <v>79</v>
      </c>
      <c r="BT111" s="53">
        <f>_xlfn.XLOOKUP(B111,'[2]1. All Calls'!$R:$R,'[2]1. All Calls'!$A:$A,"",0)</f>
        <v>46049.884016203701</v>
      </c>
      <c r="BU111" s="51" t="str">
        <f>_xlfn.XLOOKUP(B111,'[2]1. All Calls'!$R:$R,'[2]1. All Calls'!$F:$F,"",0)</f>
        <v>CC-01954952</v>
      </c>
      <c r="BV111" s="51" t="str">
        <f>_xlfn.XLOOKUP(B111,'[2]1. All Calls'!$R:$R,'[2]1. All Calls'!$J:$J,"",0)</f>
        <v>Sales Call</v>
      </c>
      <c r="BW111" s="53">
        <f>_xlfn.XLOOKUP(B111,'[2]Sch Calls'!$R:$R,'[2]Sch Calls'!$A:$A,"",0)</f>
        <v>44763.654791666697</v>
      </c>
      <c r="BX111" s="51">
        <f>_xlfn.XLOOKUP(B111,'[2]Sch Calls'!$R:$R,'[2]Sch Calls'!$B:$B,"",0)</f>
        <v>2005</v>
      </c>
      <c r="BY111" s="51" t="str">
        <f t="shared" si="54"/>
        <v>21-Jul-26</v>
      </c>
      <c r="BZ111" s="51" t="str">
        <f t="shared" si="54"/>
        <v>21-Jul-26</v>
      </c>
      <c r="CA111" s="51" t="str">
        <f t="shared" si="72"/>
        <v>24-Oct-26</v>
      </c>
      <c r="CB111" s="51" t="str">
        <f t="shared" si="73"/>
        <v>22-Jul-27</v>
      </c>
      <c r="CC111" s="51" t="str">
        <f t="shared" si="74"/>
        <v>15-Mar-26</v>
      </c>
      <c r="CD111" s="51" t="str">
        <f t="shared" si="75"/>
        <v>22-Jan-27</v>
      </c>
      <c r="CE111" s="51">
        <f t="shared" ca="1" si="55"/>
        <v>132</v>
      </c>
      <c r="CF111" s="51">
        <f t="shared" ca="1" si="55"/>
        <v>132</v>
      </c>
      <c r="CG111" s="51">
        <f t="shared" ca="1" si="76"/>
        <v>132</v>
      </c>
      <c r="CH111" s="51">
        <f t="shared" ca="1" si="77"/>
        <v>132</v>
      </c>
      <c r="CI111" s="51">
        <f t="shared" ca="1" si="78"/>
        <v>810</v>
      </c>
      <c r="CJ111" s="51">
        <f t="shared" ca="1" si="79"/>
        <v>132</v>
      </c>
      <c r="CK111" s="51">
        <f t="shared" ca="1" si="97"/>
        <v>660</v>
      </c>
      <c r="CL111" s="51">
        <f t="shared" ca="1" si="97"/>
        <v>660</v>
      </c>
      <c r="CM111" s="51">
        <f t="shared" ca="1" si="97"/>
        <v>660</v>
      </c>
      <c r="CN111" s="51">
        <f t="shared" ca="1" si="97"/>
        <v>660</v>
      </c>
      <c r="CO111" s="51">
        <f t="shared" ca="1" si="97"/>
        <v>4050</v>
      </c>
      <c r="CP111" s="51">
        <f t="shared" ca="1" si="97"/>
        <v>660</v>
      </c>
      <c r="CQ111" s="51">
        <f t="shared" ca="1" si="98"/>
        <v>1307</v>
      </c>
      <c r="CR111" s="51">
        <f t="shared" ca="1" si="98"/>
        <v>1307</v>
      </c>
      <c r="CS111" s="51">
        <f t="shared" ca="1" si="98"/>
        <v>3307</v>
      </c>
      <c r="CT111" s="51">
        <f t="shared" ca="1" si="98"/>
        <v>3007</v>
      </c>
      <c r="CU111" s="51">
        <f t="shared" ca="1" si="98"/>
        <v>-2912</v>
      </c>
      <c r="CV111" s="54">
        <f t="shared" ca="1" si="98"/>
        <v>3307</v>
      </c>
      <c r="CW111" s="25" t="s">
        <v>212</v>
      </c>
      <c r="CX111" s="55">
        <v>0.34</v>
      </c>
      <c r="CY111" s="55"/>
      <c r="CZ111" s="26">
        <v>0</v>
      </c>
      <c r="DA111" s="26">
        <v>0</v>
      </c>
      <c r="DB111" s="26">
        <v>0</v>
      </c>
      <c r="DC111" s="26">
        <v>0</v>
      </c>
      <c r="DD111" s="26">
        <v>0</v>
      </c>
      <c r="DE111" s="26">
        <v>0</v>
      </c>
      <c r="DF111" s="26">
        <v>0</v>
      </c>
      <c r="DG111" s="26">
        <v>0</v>
      </c>
      <c r="DH111" s="26">
        <v>0</v>
      </c>
      <c r="DI111" s="26">
        <v>0</v>
      </c>
      <c r="DJ111" s="26">
        <v>0</v>
      </c>
      <c r="DK111" s="26">
        <v>0</v>
      </c>
      <c r="DL111" s="27">
        <f t="shared" si="80"/>
        <v>46124.884016203701</v>
      </c>
      <c r="DM111" s="28">
        <f t="shared" ca="1" si="81"/>
        <v>1</v>
      </c>
      <c r="DN111" s="56">
        <f>_xlfn.XLOOKUP(B111,'[2]1. All Calls'!$R:$R,'[2]1. All Calls'!$A:$A,"",0)</f>
        <v>46049.884016203701</v>
      </c>
      <c r="DO111" s="57" t="str">
        <f ca="1">VLOOKUP(DM111,[1]Validation!$B$20:$C$25,2,0)</f>
        <v>Above 3 months</v>
      </c>
      <c r="DP111" s="58" t="str">
        <f>_xlfn.XLOOKUP(B111,'[1]Active AMCs- Dealer'!E:E,'[1]Active AMCs- Dealer'!L:L,"Not in AMC",0)</f>
        <v>Not in AMC</v>
      </c>
      <c r="DQ111" s="50" t="s">
        <v>238</v>
      </c>
      <c r="DR111" s="29" t="str">
        <f>_xlfn.XLOOKUP(B111,'[2]1. All Calls'!$R:$R,'[2]1. All Calls'!$F:$F,"",0)</f>
        <v>CC-01954952</v>
      </c>
      <c r="DS111" s="29" t="str">
        <f>_xlfn.XLOOKUP(B111,'[2]1. All Calls'!$R:$R,'[2]1. All Calls'!$AB:$AB,"",0)</f>
        <v>Sales call carried out for HMR update</v>
      </c>
      <c r="DT111" s="30">
        <f>_xlfn.XLOOKUP(DR111,'[2]1. All Calls'!$F:$F,'[2]1. All Calls'!$A:$A,"",0)</f>
        <v>46049.884016203701</v>
      </c>
      <c r="DU111" s="31">
        <f>_xlfn.XLOOKUP(DR111,'[2]1. All Calls'!$F:$F,'[2]1. All Calls'!$B:$B,"",0)</f>
        <v>5632</v>
      </c>
      <c r="DV111" s="31">
        <f>_xlfn.XLOOKUP(B111,[1]MDA_Assets!D:D,[1]MDA_Assets!N:N,"",0)</f>
        <v>1915</v>
      </c>
      <c r="DW111" s="31">
        <f>_xlfn.XLOOKUP(B111,[1]MDA_Assets!D:D,[1]MDA_Assets!O:O,"",0)</f>
        <v>3717</v>
      </c>
      <c r="DX111" s="32" t="str">
        <f>_xlfn.XLOOKUP(B111,[1]MDA_Assets!D:D,[1]MDA_Assets!Q:Q,"",0)</f>
        <v>XD</v>
      </c>
      <c r="DY111" s="33">
        <f>_xlfn.XLOOKUP(B111,[1]MDA_Assets!D:D,[1]MDA_Assets!R:R,"",0)</f>
        <v>46044</v>
      </c>
      <c r="DZ111" s="33">
        <f>_xlfn.XLOOKUP(B111,[1]MDA_Assets!D:D,[1]MDA_Assets!S:S,"",0)</f>
        <v>46044</v>
      </c>
      <c r="EA111" s="33">
        <f>_xlfn.XLOOKUP(B111,[1]MDA_Assets!D:D,[1]MDA_Assets!T:T,"",0)</f>
        <v>46044</v>
      </c>
      <c r="EB111" s="33">
        <f>_xlfn.XLOOKUP(B111,[1]MDA_Assets!D:D,[1]MDA_Assets!U:U,"",0)</f>
        <v>46044</v>
      </c>
      <c r="EC111" s="33">
        <f>_xlfn.XLOOKUP(B111,[1]MDA_Assets!D:D,[1]MDA_Assets!V:V,"",0)</f>
        <v>46044</v>
      </c>
      <c r="ED111" s="33">
        <f>_xlfn.XLOOKUP(B111,[1]MDA_Assets!D:D,[1]MDA_Assets!W:W,"",0)</f>
        <v>45366</v>
      </c>
      <c r="EE111" s="32" t="str">
        <f>_xlfn.XLOOKUP(B111,[1]MDA_Assets!D:D,[1]MDA_Assets!X:X,"",0)</f>
        <v>No</v>
      </c>
      <c r="EF111" s="33">
        <f>_xlfn.XLOOKUP(B111,[1]MDA_Assets!D:D,[1]MDA_Assets!Y:Y,"",0)</f>
        <v>0</v>
      </c>
      <c r="EG111" s="33">
        <f>_xlfn.XLOOKUP(B111,[1]MDA_Assets!D:D,[1]MDA_Assets!Z:Z,"",0)</f>
        <v>0</v>
      </c>
      <c r="EH111" s="33">
        <f>_xlfn.XLOOKUP(B111,[1]MDA_Assets!D:D,[1]MDA_Assets!AA:AA,"",0)</f>
        <v>0</v>
      </c>
      <c r="EI111" s="34">
        <f>_xlfn.XLOOKUP(B111,[1]MDA_Assets!D:D,[1]MDA_Assets!P:P,"",0)</f>
        <v>5</v>
      </c>
      <c r="EJ111" s="35" t="str">
        <f>_xlfn.XLOOKUP(B111,[1]MDA_Assets!D:D,[1]MDA_Assets!AB:AB,"",0)</f>
        <v>1967</v>
      </c>
      <c r="EK111" s="35" t="str">
        <f>_xlfn.XLOOKUP(B111,[1]MDA_Assets!D:D,[1]MDA_Assets!AC:AC,"",0)</f>
        <v>1967</v>
      </c>
      <c r="EL111" s="35" t="str">
        <f>_xlfn.XLOOKUP(B111,[1]MDA_Assets!D:D,[1]MDA_Assets!AD:AD,"",0)</f>
        <v>3967</v>
      </c>
      <c r="EM111" s="35" t="str">
        <f>_xlfn.XLOOKUP(B111,[1]MDA_Assets!D:D,[1]MDA_Assets!AE:AE,"",0)</f>
        <v>3667</v>
      </c>
      <c r="EN111" s="35" t="str">
        <f>_xlfn.XLOOKUP(B111,[1]MDA_Assets!D:D,[1]MDA_Assets!AF:AF,"",0)</f>
        <v>1138</v>
      </c>
      <c r="EO111" s="35" t="str">
        <f>_xlfn.XLOOKUP(B111,[1]MDA_Assets!D:D,[1]MDA_Assets!AG:AG,"",0)</f>
        <v>3967</v>
      </c>
      <c r="EP111" s="36">
        <f t="shared" si="56"/>
        <v>180</v>
      </c>
      <c r="EQ111" s="36">
        <f t="shared" si="56"/>
        <v>180</v>
      </c>
      <c r="ER111" s="36">
        <f t="shared" si="82"/>
        <v>365</v>
      </c>
      <c r="ES111" s="36">
        <f t="shared" si="83"/>
        <v>365</v>
      </c>
      <c r="ET111" s="36">
        <f t="shared" si="84"/>
        <v>730</v>
      </c>
      <c r="EU111" s="36">
        <f t="shared" si="85"/>
        <v>365</v>
      </c>
      <c r="EV111" s="36" t="str">
        <f t="shared" si="86"/>
        <v/>
      </c>
      <c r="EW111" s="36" t="str">
        <f t="shared" si="58"/>
        <v/>
      </c>
      <c r="EX111" s="36" t="str">
        <f t="shared" si="59"/>
        <v/>
      </c>
      <c r="EY111" s="36">
        <f t="shared" si="94"/>
        <v>5.81</v>
      </c>
      <c r="EZ111" s="36">
        <f t="shared" si="94"/>
        <v>5.81</v>
      </c>
      <c r="FA111" s="36">
        <f t="shared" si="94"/>
        <v>11.78</v>
      </c>
      <c r="FB111" s="36">
        <f t="shared" si="94"/>
        <v>11.78</v>
      </c>
      <c r="FC111" s="36">
        <f t="shared" si="94"/>
        <v>23.55</v>
      </c>
      <c r="FD111" s="36">
        <f t="shared" si="94"/>
        <v>11.78</v>
      </c>
      <c r="FE111" s="36" t="str">
        <f t="shared" si="93"/>
        <v/>
      </c>
      <c r="FF111" s="36" t="str">
        <f t="shared" si="93"/>
        <v/>
      </c>
      <c r="FG111" s="36" t="str">
        <f t="shared" si="93"/>
        <v/>
      </c>
      <c r="FH111" s="37" t="str" cm="1">
        <f t="array" ref="FH111">_xlfn.IFS(EY111="", "No Data", EY111&lt;0, "Negative/Future", EY111=0, "Zero Days", EY111&lt;=3, "&lt; 3 Months", EY111&lt;=6, "3 to 6 Months", EY111&lt;=9, "6 to 9 Months", EY111&lt;=12, "9 to 12 Months", EY111&lt;=15, "12 to 15 Months", EY111&lt;=18, "15 to 18 Months", EY111&lt;=24, "18 to 24 Months", EY111&gt;24, "&gt; 24 Months")</f>
        <v>3 to 6 Months</v>
      </c>
      <c r="FI111" s="37" t="str" cm="1">
        <f t="array" ref="FI111">_xlfn.IFS(EZ111="", "No Data", EZ111&lt;0, "Negative/Future", EZ111=0, "Zero Days", EZ111&lt;=3, "&lt; 3 Months", EZ111&lt;=6, "3 to 6 Months", EZ111&lt;=9, "6 to 9 Months", EZ111&lt;=12, "9 to 12 Months", EZ111&lt;=15, "12 to 15 Months", EZ111&lt;=18, "15 to 18 Months", EZ111&lt;=24, "18 to 24 Months", EZ111&gt;24, "&gt; 24 Months")</f>
        <v>3 to 6 Months</v>
      </c>
      <c r="FJ111" s="37" t="str" cm="1">
        <f t="array" ref="FJ111">_xlfn.IFS(FA111="", "No Data", FA111&lt;0, "Negative/Future", FA111=0, "Zero Days", FA111&lt;=3, "&lt; 3 Months", FA111&lt;=6, "3 to 6 Months", FA111&lt;=9, "6 to 9 Months", FA111&lt;=12, "9 to 12 Months", FA111&lt;=15, "12 to 15 Months", FA111&lt;=18, "15 to 18 Months", FA111&lt;=24, "18 to 24 Months", FA111&gt;24, "&gt; 24 Months")</f>
        <v>9 to 12 Months</v>
      </c>
      <c r="FK111" s="37" t="str" cm="1">
        <f t="array" ref="FK111">_xlfn.IFS(FB111="", "No Data", FB111&lt;0, "Negative/Future", FB111=0, "Zero Days", FB111&lt;=3, "&lt; 3 Months", FB111&lt;=6, "3 to 6 Months", FB111&lt;=9, "6 to 9 Months", FB111&lt;=12, "9 to 12 Months", FB111&lt;=15, "12 to 15 Months", FB111&lt;=18, "15 to 18 Months", FB111&lt;=24, "18 to 24 Months", FB111&gt;24, "&gt; 24 Months")</f>
        <v>9 to 12 Months</v>
      </c>
      <c r="FL111" s="37" t="str" cm="1">
        <f t="array" ref="FL111">_xlfn.IFS(FC111="", "No Data", FC111&lt;0, "Negative/Future", FC111=0, "Zero Days", FC111&lt;=3, "&lt; 3 Months", FC111&lt;=6, "3 to 6 Months", FC111&lt;=9, "6 to 9 Months", FC111&lt;=12, "9 to 12 Months", FC111&lt;=15, "12 to 15 Months", FC111&lt;=18, "15 to 18 Months", FC111&lt;=24, "18 to 24 Months", FC111&gt;24, "&gt; 24 Months")</f>
        <v>18 to 24 Months</v>
      </c>
      <c r="FM111" s="37" t="str" cm="1">
        <f t="array" ref="FM111">_xlfn.IFS(FD111="", "No Data", FD111&lt;0, "Negative/Future", FD111=0, "Zero Days", FD111&lt;=3, "&lt; 3 Months", FD111&lt;=6, "3 to 6 Months", FD111&lt;=9, "6 to 9 Months", FD111&lt;=12, "9 to 12 Months", FD111&lt;=15, "12 to 15 Months", FD111&lt;=18, "15 to 18 Months", FD111&lt;=24, "18 to 24 Months", FD111&gt;24, "&gt; 24 Months")</f>
        <v>9 to 12 Months</v>
      </c>
      <c r="FN111" s="37" t="str" cm="1">
        <f t="array" ref="FN111">_xlfn.IFS(FE111="", "No Data", FE111&lt;0, "Negative/Future", FE111=0, "Zero Days", FE111&lt;=3, "&lt; 3 Months", FE111&lt;=6, "3 to 6 Months", FE111&lt;=9, "6 to 9 Months", FE111&lt;=12, "9 to 12 Months", FE111&lt;=15, "12 to 15 Months", FE111&lt;=18, "15 to 18 Months", FE111&lt;=24, "18 to 24 Months", FE111&gt;24, "&gt; 24 Months")</f>
        <v>No Data</v>
      </c>
      <c r="FO111" s="37" t="str" cm="1">
        <f t="array" ref="FO111">_xlfn.IFS(FG111="", "No Data", FG111&lt;0, "Negative/Future", FG111=0, "Zero Days", FG111&lt;=3, "&lt; 3 Months", FG111&lt;=6, "3 to 6 Months", FG111&lt;=9, "6 to 9 Months", FG111&lt;=12, "9 to 12 Months", FG111&lt;=15, "12 to 15 Months", FG111&lt;=18, "15 to 18 Months", FG111&lt;=24, "18 to 24 Months", FG111&gt;24, "&gt; 24 Months")</f>
        <v>No Data</v>
      </c>
      <c r="FP111" s="37" t="str" cm="1">
        <f t="array" ref="FP111">_xlfn.IFS(FF111="", "No Data", FF111&lt;0, "Negative/Future", FF111=0, "Zero Days", FF111&lt;=3, "&lt; 3 Months", FF111&lt;=6, "3 to 6 Months", FF111&lt;=9, "6 to 9 Months", FF111&lt;=12, "9 to 12 Months", FF111&lt;=15, "12 to 15 Months", FF111&lt;=18, "15 to 18 Months", FF111&lt;=24, "18 to 24 Months", FF111&gt;24, "&gt; 24 Months")</f>
        <v>No Data</v>
      </c>
      <c r="FQ111" s="29" t="s">
        <v>750</v>
      </c>
      <c r="FR111" s="29">
        <v>7481831203</v>
      </c>
      <c r="FS111" s="38" t="str">
        <f>VLOOKUP(_xlfn.XLOOKUP(B111,[1]MDA_Assets!D:D,[1]MDA_Assets!I:I,"",0),[1]Validation!$B$1:$C$8,2,0)</f>
        <v>C</v>
      </c>
      <c r="FT111" s="38" t="s">
        <v>296</v>
      </c>
      <c r="FU111" s="31" t="str">
        <f>_xlfn.XLOOKUP(B111,[1]MDA_Assets!D:D,[1]MDA_Assets!X:X,"",0)</f>
        <v>No</v>
      </c>
      <c r="FV111" s="39">
        <v>1</v>
      </c>
      <c r="FW111" s="39">
        <v>0</v>
      </c>
      <c r="FX111" s="39">
        <v>0</v>
      </c>
      <c r="FY111" s="39">
        <v>8</v>
      </c>
      <c r="FZ111" s="40">
        <f t="shared" si="53"/>
        <v>46224</v>
      </c>
      <c r="GA111" s="40">
        <f t="shared" si="53"/>
        <v>46224</v>
      </c>
      <c r="GB111" s="40">
        <f t="shared" si="60"/>
        <v>46409</v>
      </c>
      <c r="GC111" s="40">
        <f t="shared" si="61"/>
        <v>46409</v>
      </c>
      <c r="GD111" s="40">
        <f t="shared" si="62"/>
        <v>46774</v>
      </c>
      <c r="GE111" s="40">
        <f t="shared" si="63"/>
        <v>45731</v>
      </c>
      <c r="GF111" s="40" t="str">
        <f t="shared" si="57"/>
        <v/>
      </c>
      <c r="GG111" s="40" t="str">
        <f t="shared" si="57"/>
        <v/>
      </c>
      <c r="GH111" s="40" t="str">
        <f t="shared" si="57"/>
        <v/>
      </c>
      <c r="GI111" s="39">
        <f t="shared" si="87"/>
        <v>1</v>
      </c>
      <c r="GJ111" s="39">
        <f t="shared" si="88"/>
        <v>0</v>
      </c>
      <c r="GK111" s="39">
        <f t="shared" si="89"/>
        <v>0</v>
      </c>
      <c r="GL111" s="39">
        <f t="shared" si="90"/>
        <v>5</v>
      </c>
    </row>
    <row r="112" spans="1:194" x14ac:dyDescent="0.25">
      <c r="A112" s="19">
        <v>119</v>
      </c>
      <c r="B112" s="43" t="s">
        <v>751</v>
      </c>
      <c r="C112" s="43" t="s">
        <v>254</v>
      </c>
      <c r="D112" s="43" t="s">
        <v>241</v>
      </c>
      <c r="E112" s="43" t="s">
        <v>346</v>
      </c>
      <c r="F112" s="43" t="s">
        <v>752</v>
      </c>
      <c r="G112" s="43" t="s">
        <v>190</v>
      </c>
      <c r="H112" s="43" t="s">
        <v>336</v>
      </c>
      <c r="I112" s="43" t="s">
        <v>192</v>
      </c>
      <c r="J112" s="44">
        <f t="shared" si="64"/>
        <v>44501.770833333336</v>
      </c>
      <c r="K112" s="44">
        <v>44137.770833333336</v>
      </c>
      <c r="L112" s="44">
        <v>43902</v>
      </c>
      <c r="M112" s="43" t="s">
        <v>753</v>
      </c>
      <c r="N112" s="43" t="s">
        <v>434</v>
      </c>
      <c r="O112" s="44">
        <v>45905.368703703702</v>
      </c>
      <c r="P112" s="43">
        <v>18342</v>
      </c>
      <c r="Q112" s="43">
        <v>7817</v>
      </c>
      <c r="R112" s="43">
        <v>10525</v>
      </c>
      <c r="S112" s="43" t="s">
        <v>206</v>
      </c>
      <c r="T112" s="44">
        <v>45904.770833333336</v>
      </c>
      <c r="U112" s="44">
        <v>45904.770833333336</v>
      </c>
      <c r="V112" s="44">
        <v>45904.770833333336</v>
      </c>
      <c r="W112" s="44">
        <v>45904.770833333336</v>
      </c>
      <c r="X112" s="44">
        <v>45904.770833333336</v>
      </c>
      <c r="Y112" s="44">
        <v>45558.770833333336</v>
      </c>
      <c r="Z112" s="43" t="s">
        <v>195</v>
      </c>
      <c r="AA112" s="43"/>
      <c r="AB112" s="43"/>
      <c r="AC112" s="43"/>
      <c r="AD112" s="43"/>
      <c r="AE112" s="43">
        <v>4</v>
      </c>
      <c r="AF112" s="43" t="s">
        <v>281</v>
      </c>
      <c r="AG112" s="43" t="s">
        <v>281</v>
      </c>
      <c r="AH112" s="43" t="s">
        <v>285</v>
      </c>
      <c r="AI112" s="43" t="s">
        <v>285</v>
      </c>
      <c r="AJ112" s="43" t="s">
        <v>754</v>
      </c>
      <c r="AK112" s="43" t="s">
        <v>285</v>
      </c>
      <c r="AL112" s="46">
        <v>46084</v>
      </c>
      <c r="AM112" s="46">
        <v>46084</v>
      </c>
      <c r="AN112" s="47">
        <v>46269</v>
      </c>
      <c r="AO112" s="47">
        <v>46269</v>
      </c>
      <c r="AP112" s="47">
        <v>46288</v>
      </c>
      <c r="AQ112" s="47">
        <v>46269</v>
      </c>
      <c r="AR112" s="48"/>
      <c r="AS112" s="48"/>
      <c r="AT112" s="48"/>
      <c r="AU112" s="43">
        <v>1</v>
      </c>
      <c r="AV112" s="43">
        <v>0</v>
      </c>
      <c r="AW112" s="43">
        <v>0</v>
      </c>
      <c r="AX112" s="51" t="s">
        <v>755</v>
      </c>
      <c r="AY112" s="51" t="s">
        <v>3245</v>
      </c>
      <c r="AZ112" s="51" t="s">
        <v>198</v>
      </c>
      <c r="BA112" s="20">
        <f t="shared" ca="1" si="100"/>
        <v>1</v>
      </c>
      <c r="BB112" s="20">
        <f t="shared" ca="1" si="100"/>
        <v>1</v>
      </c>
      <c r="BC112" s="20">
        <f t="shared" ca="1" si="100"/>
        <v>0</v>
      </c>
      <c r="BD112" s="20">
        <f t="shared" ca="1" si="100"/>
        <v>0</v>
      </c>
      <c r="BE112" s="20">
        <f t="shared" ca="1" si="100"/>
        <v>0</v>
      </c>
      <c r="BF112" s="20">
        <f t="shared" ca="1" si="100"/>
        <v>0</v>
      </c>
      <c r="BG112" s="21" t="str">
        <f t="shared" ca="1" si="100"/>
        <v/>
      </c>
      <c r="BH112" s="21" t="str">
        <f t="shared" ca="1" si="100"/>
        <v/>
      </c>
      <c r="BI112" s="21" t="str">
        <f t="shared" ca="1" si="100"/>
        <v/>
      </c>
      <c r="BJ112" s="22">
        <f t="shared" ca="1" si="65"/>
        <v>2</v>
      </c>
      <c r="BK112" s="21">
        <f t="shared" si="66"/>
        <v>6</v>
      </c>
      <c r="BL112" s="22">
        <f t="shared" ca="1" si="67"/>
        <v>19966</v>
      </c>
      <c r="BM112" s="22">
        <f t="shared" ca="1" si="68"/>
        <v>8585</v>
      </c>
      <c r="BN112" s="23">
        <f t="shared" ca="1" si="69"/>
        <v>11381</v>
      </c>
      <c r="BO112" s="24">
        <f t="shared" ca="1" si="70"/>
        <v>1624</v>
      </c>
      <c r="BP112" s="51" t="str">
        <f>_xlfn.XLOOKUP(E112,[1]Validation!E:E,[1]Validation!F:F,"")</f>
        <v>EN11</v>
      </c>
      <c r="BQ112" s="51" t="str">
        <f>_xlfn.XLOOKUP(BP112,[1]Validation!F:F,[1]Validation!G:G,"")</f>
        <v>EN11 to EN22</v>
      </c>
      <c r="BR112" s="52" t="str">
        <f>VLOOKUP(G112,[1]Validation!$B$1:$C$9,2,0)</f>
        <v>B</v>
      </c>
      <c r="BS112" s="51">
        <f t="shared" ca="1" si="71"/>
        <v>67</v>
      </c>
      <c r="BT112" s="53">
        <f>_xlfn.XLOOKUP(B112,'[2]1. All Calls'!$R:$R,'[2]1. All Calls'!$A:$A,"",0)</f>
        <v>46155.740081018499</v>
      </c>
      <c r="BU112" s="51" t="str">
        <f>_xlfn.XLOOKUP(B112,'[2]1. All Calls'!$R:$R,'[2]1. All Calls'!$F:$F,"",0)</f>
        <v>CC-02079763</v>
      </c>
      <c r="BV112" s="51" t="str">
        <f>_xlfn.XLOOKUP(B112,'[2]1. All Calls'!$R:$R,'[2]1. All Calls'!$J:$J,"",0)</f>
        <v>Schedule Service</v>
      </c>
      <c r="BW112" s="53">
        <f>_xlfn.XLOOKUP(B112,'[2]Sch Calls'!$R:$R,'[2]Sch Calls'!$A:$A,"",0)</f>
        <v>46155.740081018499</v>
      </c>
      <c r="BX112" s="51">
        <f>_xlfn.XLOOKUP(B112,'[2]Sch Calls'!$R:$R,'[2]Sch Calls'!$B:$B,"",0)</f>
        <v>20739</v>
      </c>
      <c r="BY112" s="51" t="str">
        <f t="shared" si="54"/>
        <v>04-Mar-26</v>
      </c>
      <c r="BZ112" s="51" t="str">
        <f t="shared" si="54"/>
        <v>04-Mar-26</v>
      </c>
      <c r="CA112" s="51" t="str">
        <f t="shared" si="72"/>
        <v>07-Jun-26</v>
      </c>
      <c r="CB112" s="51" t="str">
        <f t="shared" si="73"/>
        <v>05-Mar-27</v>
      </c>
      <c r="CC112" s="51" t="str">
        <f t="shared" si="74"/>
        <v>24-Sep-26</v>
      </c>
      <c r="CD112" s="51" t="str">
        <f t="shared" si="75"/>
        <v>05-Sep-26</v>
      </c>
      <c r="CE112" s="51">
        <f t="shared" ca="1" si="55"/>
        <v>271</v>
      </c>
      <c r="CF112" s="51">
        <f t="shared" ca="1" si="55"/>
        <v>271</v>
      </c>
      <c r="CG112" s="51">
        <f t="shared" ca="1" si="76"/>
        <v>271</v>
      </c>
      <c r="CH112" s="51">
        <f t="shared" ca="1" si="77"/>
        <v>271</v>
      </c>
      <c r="CI112" s="51">
        <f t="shared" ca="1" si="78"/>
        <v>617</v>
      </c>
      <c r="CJ112" s="51">
        <f t="shared" ca="1" si="79"/>
        <v>271</v>
      </c>
      <c r="CK112" s="51">
        <f t="shared" ca="1" si="97"/>
        <v>1626</v>
      </c>
      <c r="CL112" s="51">
        <f t="shared" ca="1" si="97"/>
        <v>1626</v>
      </c>
      <c r="CM112" s="51">
        <f t="shared" ca="1" si="97"/>
        <v>1626</v>
      </c>
      <c r="CN112" s="51">
        <f t="shared" ca="1" si="97"/>
        <v>1626</v>
      </c>
      <c r="CO112" s="51">
        <f t="shared" ca="1" si="97"/>
        <v>3702</v>
      </c>
      <c r="CP112" s="51">
        <f t="shared" ca="1" si="97"/>
        <v>1626</v>
      </c>
      <c r="CQ112" s="51">
        <f t="shared" ca="1" si="98"/>
        <v>374</v>
      </c>
      <c r="CR112" s="51">
        <f t="shared" ca="1" si="98"/>
        <v>374</v>
      </c>
      <c r="CS112" s="51">
        <f t="shared" ca="1" si="98"/>
        <v>2374</v>
      </c>
      <c r="CT112" s="51">
        <f t="shared" ca="1" si="98"/>
        <v>2374</v>
      </c>
      <c r="CU112" s="51">
        <f t="shared" ca="1" si="98"/>
        <v>1258</v>
      </c>
      <c r="CV112" s="54">
        <f t="shared" ca="1" si="98"/>
        <v>2374</v>
      </c>
      <c r="CW112" s="25" t="s">
        <v>212</v>
      </c>
      <c r="CX112" s="55">
        <v>0.43</v>
      </c>
      <c r="CY112" s="55"/>
      <c r="CZ112" s="26">
        <v>0</v>
      </c>
      <c r="DA112" s="26">
        <v>0</v>
      </c>
      <c r="DB112" s="26">
        <v>0</v>
      </c>
      <c r="DC112" s="26">
        <v>0</v>
      </c>
      <c r="DD112" s="26">
        <v>0</v>
      </c>
      <c r="DE112" s="26">
        <v>0</v>
      </c>
      <c r="DF112" s="26">
        <v>0</v>
      </c>
      <c r="DG112" s="26">
        <v>0</v>
      </c>
      <c r="DH112" s="26">
        <v>0</v>
      </c>
      <c r="DI112" s="26">
        <v>0</v>
      </c>
      <c r="DJ112" s="26">
        <v>0</v>
      </c>
      <c r="DK112" s="26">
        <v>0</v>
      </c>
      <c r="DL112" s="27">
        <f t="shared" si="80"/>
        <v>46230.740081018499</v>
      </c>
      <c r="DM112" s="28">
        <f t="shared" ca="1" si="81"/>
        <v>0</v>
      </c>
      <c r="DN112" s="56">
        <f>_xlfn.XLOOKUP(B112,'[2]1. All Calls'!$R:$R,'[2]1. All Calls'!$A:$A,"",0)</f>
        <v>46155.740081018499</v>
      </c>
      <c r="DO112" s="57" t="str">
        <f ca="1">VLOOKUP(DM112,[1]Validation!$B$20:$C$25,2,0)</f>
        <v>Within 3 months</v>
      </c>
      <c r="DP112" s="58" t="str">
        <f>_xlfn.XLOOKUP(B112,'[1]Active AMCs- Dealer'!E:E,'[1]Active AMCs- Dealer'!L:L,"Not in AMC",0)</f>
        <v>Not in AMC</v>
      </c>
      <c r="DQ112" s="50" t="s">
        <v>238</v>
      </c>
      <c r="DR112" s="29" t="str">
        <f>_xlfn.XLOOKUP(B112,'[2]1. All Calls'!$R:$R,'[2]1. All Calls'!$F:$F,"",0)</f>
        <v>CC-02079763</v>
      </c>
      <c r="DS112" s="29" t="str">
        <f>_xlfn.XLOOKUP(B112,'[2]1. All Calls'!$R:$R,'[2]1. All Calls'!$AB:$AB,"",0)</f>
        <v>Attend the site for scheduled service so change air filter, oil filter and oil. Then start the unit found running ok.</v>
      </c>
      <c r="DT112" s="30">
        <f>_xlfn.XLOOKUP(DR112,'[2]1. All Calls'!$F:$F,'[2]1. All Calls'!$A:$A,"",0)</f>
        <v>46155.740081018499</v>
      </c>
      <c r="DU112" s="31">
        <f>_xlfn.XLOOKUP(DR112,'[2]1. All Calls'!$F:$F,'[2]1. All Calls'!$B:$B,"",0)</f>
        <v>20739</v>
      </c>
      <c r="DV112" s="31">
        <f>_xlfn.XLOOKUP(B112,[1]MDA_Assets!D:D,[1]MDA_Assets!N:N,"",0)</f>
        <v>8942</v>
      </c>
      <c r="DW112" s="31">
        <f>_xlfn.XLOOKUP(B112,[1]MDA_Assets!D:D,[1]MDA_Assets!O:O,"",0)</f>
        <v>11796</v>
      </c>
      <c r="DX112" s="32" t="str">
        <f>_xlfn.XLOOKUP(B112,[1]MDA_Assets!D:D,[1]MDA_Assets!Q:Q,"",0)</f>
        <v>XD</v>
      </c>
      <c r="DY112" s="33">
        <f>_xlfn.XLOOKUP(B112,[1]MDA_Assets!D:D,[1]MDA_Assets!R:R,"",0)</f>
        <v>46155</v>
      </c>
      <c r="DZ112" s="33">
        <f>_xlfn.XLOOKUP(B112,[1]MDA_Assets!D:D,[1]MDA_Assets!S:S,"",0)</f>
        <v>46156</v>
      </c>
      <c r="EA112" s="33">
        <f>_xlfn.XLOOKUP(B112,[1]MDA_Assets!D:D,[1]MDA_Assets!T:T,"",0)</f>
        <v>46156</v>
      </c>
      <c r="EB112" s="33">
        <f>_xlfn.XLOOKUP(B112,[1]MDA_Assets!D:D,[1]MDA_Assets!U:U,"",0)</f>
        <v>45905</v>
      </c>
      <c r="EC112" s="33">
        <f>_xlfn.XLOOKUP(B112,[1]MDA_Assets!D:D,[1]MDA_Assets!V:V,"",0)</f>
        <v>45905</v>
      </c>
      <c r="ED112" s="33">
        <f>_xlfn.XLOOKUP(B112,[1]MDA_Assets!D:D,[1]MDA_Assets!W:W,"",0)</f>
        <v>45559</v>
      </c>
      <c r="EE112" s="32" t="str">
        <f>_xlfn.XLOOKUP(B112,[1]MDA_Assets!D:D,[1]MDA_Assets!X:X,"",0)</f>
        <v>No</v>
      </c>
      <c r="EF112" s="33">
        <f>_xlfn.XLOOKUP(B112,[1]MDA_Assets!D:D,[1]MDA_Assets!Y:Y,"",0)</f>
        <v>0</v>
      </c>
      <c r="EG112" s="33">
        <f>_xlfn.XLOOKUP(B112,[1]MDA_Assets!D:D,[1]MDA_Assets!Z:Z,"",0)</f>
        <v>0</v>
      </c>
      <c r="EH112" s="33">
        <f>_xlfn.XLOOKUP(B112,[1]MDA_Assets!D:D,[1]MDA_Assets!AA:AA,"",0)</f>
        <v>0</v>
      </c>
      <c r="EI112" s="34">
        <f>_xlfn.XLOOKUP(B112,[1]MDA_Assets!D:D,[1]MDA_Assets!P:P,"",0)</f>
        <v>6</v>
      </c>
      <c r="EJ112" s="35" t="str">
        <f>_xlfn.XLOOKUP(B112,[1]MDA_Assets!D:D,[1]MDA_Assets!AB:AB,"",0)</f>
        <v>2000</v>
      </c>
      <c r="EK112" s="35" t="str">
        <f>_xlfn.XLOOKUP(B112,[1]MDA_Assets!D:D,[1]MDA_Assets!AC:AC,"",0)</f>
        <v>2000</v>
      </c>
      <c r="EL112" s="35" t="str">
        <f>_xlfn.XLOOKUP(B112,[1]MDA_Assets!D:D,[1]MDA_Assets!AD:AD,"",0)</f>
        <v>4000</v>
      </c>
      <c r="EM112" s="35" t="str">
        <f>_xlfn.XLOOKUP(B112,[1]MDA_Assets!D:D,[1]MDA_Assets!AE:AE,"",0)</f>
        <v>603</v>
      </c>
      <c r="EN112" s="35" t="str">
        <f>_xlfn.XLOOKUP(B112,[1]MDA_Assets!D:D,[1]MDA_Assets!AF:AF,"",0)</f>
        <v>2563</v>
      </c>
      <c r="EO112" s="35" t="str">
        <f>_xlfn.XLOOKUP(B112,[1]MDA_Assets!D:D,[1]MDA_Assets!AG:AG,"",0)</f>
        <v>603</v>
      </c>
      <c r="EP112" s="36">
        <f t="shared" si="56"/>
        <v>180</v>
      </c>
      <c r="EQ112" s="36">
        <f t="shared" si="56"/>
        <v>180</v>
      </c>
      <c r="ER112" s="36">
        <f t="shared" si="82"/>
        <v>365</v>
      </c>
      <c r="ES112" s="36">
        <f t="shared" si="83"/>
        <v>365</v>
      </c>
      <c r="ET112" s="36">
        <f t="shared" si="84"/>
        <v>730</v>
      </c>
      <c r="EU112" s="36">
        <f t="shared" si="85"/>
        <v>365</v>
      </c>
      <c r="EV112" s="36" t="str">
        <f t="shared" si="86"/>
        <v/>
      </c>
      <c r="EW112" s="36" t="str">
        <f t="shared" si="58"/>
        <v/>
      </c>
      <c r="EX112" s="36" t="str">
        <f t="shared" si="59"/>
        <v/>
      </c>
      <c r="EY112" s="36">
        <f t="shared" si="94"/>
        <v>5.81</v>
      </c>
      <c r="EZ112" s="36">
        <f t="shared" si="94"/>
        <v>5.81</v>
      </c>
      <c r="FA112" s="36">
        <f t="shared" si="94"/>
        <v>11.78</v>
      </c>
      <c r="FB112" s="36">
        <f t="shared" si="94"/>
        <v>11.78</v>
      </c>
      <c r="FC112" s="36">
        <f t="shared" si="94"/>
        <v>23.55</v>
      </c>
      <c r="FD112" s="36">
        <f t="shared" si="94"/>
        <v>11.78</v>
      </c>
      <c r="FE112" s="36" t="str">
        <f t="shared" si="93"/>
        <v/>
      </c>
      <c r="FF112" s="36" t="str">
        <f t="shared" si="93"/>
        <v/>
      </c>
      <c r="FG112" s="36" t="str">
        <f t="shared" si="93"/>
        <v/>
      </c>
      <c r="FH112" s="37" t="str" cm="1">
        <f t="array" ref="FH112">_xlfn.IFS(EY112="", "No Data", EY112&lt;0, "Negative/Future", EY112=0, "Zero Days", EY112&lt;=3, "&lt; 3 Months", EY112&lt;=6, "3 to 6 Months", EY112&lt;=9, "6 to 9 Months", EY112&lt;=12, "9 to 12 Months", EY112&lt;=15, "12 to 15 Months", EY112&lt;=18, "15 to 18 Months", EY112&lt;=24, "18 to 24 Months", EY112&gt;24, "&gt; 24 Months")</f>
        <v>3 to 6 Months</v>
      </c>
      <c r="FI112" s="37" t="str" cm="1">
        <f t="array" ref="FI112">_xlfn.IFS(EZ112="", "No Data", EZ112&lt;0, "Negative/Future", EZ112=0, "Zero Days", EZ112&lt;=3, "&lt; 3 Months", EZ112&lt;=6, "3 to 6 Months", EZ112&lt;=9, "6 to 9 Months", EZ112&lt;=12, "9 to 12 Months", EZ112&lt;=15, "12 to 15 Months", EZ112&lt;=18, "15 to 18 Months", EZ112&lt;=24, "18 to 24 Months", EZ112&gt;24, "&gt; 24 Months")</f>
        <v>3 to 6 Months</v>
      </c>
      <c r="FJ112" s="37" t="str" cm="1">
        <f t="array" ref="FJ112">_xlfn.IFS(FA112="", "No Data", FA112&lt;0, "Negative/Future", FA112=0, "Zero Days", FA112&lt;=3, "&lt; 3 Months", FA112&lt;=6, "3 to 6 Months", FA112&lt;=9, "6 to 9 Months", FA112&lt;=12, "9 to 12 Months", FA112&lt;=15, "12 to 15 Months", FA112&lt;=18, "15 to 18 Months", FA112&lt;=24, "18 to 24 Months", FA112&gt;24, "&gt; 24 Months")</f>
        <v>9 to 12 Months</v>
      </c>
      <c r="FK112" s="37" t="str" cm="1">
        <f t="array" ref="FK112">_xlfn.IFS(FB112="", "No Data", FB112&lt;0, "Negative/Future", FB112=0, "Zero Days", FB112&lt;=3, "&lt; 3 Months", FB112&lt;=6, "3 to 6 Months", FB112&lt;=9, "6 to 9 Months", FB112&lt;=12, "9 to 12 Months", FB112&lt;=15, "12 to 15 Months", FB112&lt;=18, "15 to 18 Months", FB112&lt;=24, "18 to 24 Months", FB112&gt;24, "&gt; 24 Months")</f>
        <v>9 to 12 Months</v>
      </c>
      <c r="FL112" s="37" t="str" cm="1">
        <f t="array" ref="FL112">_xlfn.IFS(FC112="", "No Data", FC112&lt;0, "Negative/Future", FC112=0, "Zero Days", FC112&lt;=3, "&lt; 3 Months", FC112&lt;=6, "3 to 6 Months", FC112&lt;=9, "6 to 9 Months", FC112&lt;=12, "9 to 12 Months", FC112&lt;=15, "12 to 15 Months", FC112&lt;=18, "15 to 18 Months", FC112&lt;=24, "18 to 24 Months", FC112&gt;24, "&gt; 24 Months")</f>
        <v>18 to 24 Months</v>
      </c>
      <c r="FM112" s="37" t="str" cm="1">
        <f t="array" ref="FM112">_xlfn.IFS(FD112="", "No Data", FD112&lt;0, "Negative/Future", FD112=0, "Zero Days", FD112&lt;=3, "&lt; 3 Months", FD112&lt;=6, "3 to 6 Months", FD112&lt;=9, "6 to 9 Months", FD112&lt;=12, "9 to 12 Months", FD112&lt;=15, "12 to 15 Months", FD112&lt;=18, "15 to 18 Months", FD112&lt;=24, "18 to 24 Months", FD112&gt;24, "&gt; 24 Months")</f>
        <v>9 to 12 Months</v>
      </c>
      <c r="FN112" s="37" t="str" cm="1">
        <f t="array" ref="FN112">_xlfn.IFS(FE112="", "No Data", FE112&lt;0, "Negative/Future", FE112=0, "Zero Days", FE112&lt;=3, "&lt; 3 Months", FE112&lt;=6, "3 to 6 Months", FE112&lt;=9, "6 to 9 Months", FE112&lt;=12, "9 to 12 Months", FE112&lt;=15, "12 to 15 Months", FE112&lt;=18, "15 to 18 Months", FE112&lt;=24, "18 to 24 Months", FE112&gt;24, "&gt; 24 Months")</f>
        <v>No Data</v>
      </c>
      <c r="FO112" s="37" t="str" cm="1">
        <f t="array" ref="FO112">_xlfn.IFS(FG112="", "No Data", FG112&lt;0, "Negative/Future", FG112=0, "Zero Days", FG112&lt;=3, "&lt; 3 Months", FG112&lt;=6, "3 to 6 Months", FG112&lt;=9, "6 to 9 Months", FG112&lt;=12, "9 to 12 Months", FG112&lt;=15, "12 to 15 Months", FG112&lt;=18, "15 to 18 Months", FG112&lt;=24, "18 to 24 Months", FG112&gt;24, "&gt; 24 Months")</f>
        <v>No Data</v>
      </c>
      <c r="FP112" s="37" t="str" cm="1">
        <f t="array" ref="FP112">_xlfn.IFS(FF112="", "No Data", FF112&lt;0, "Negative/Future", FF112=0, "Zero Days", FF112&lt;=3, "&lt; 3 Months", FF112&lt;=6, "3 to 6 Months", FF112&lt;=9, "6 to 9 Months", FF112&lt;=12, "9 to 12 Months", FF112&lt;=15, "12 to 15 Months", FF112&lt;=18, "15 to 18 Months", FF112&lt;=24, "18 to 24 Months", FF112&gt;24, "&gt; 24 Months")</f>
        <v>No Data</v>
      </c>
      <c r="FQ112" s="29" t="s">
        <v>756</v>
      </c>
      <c r="FR112" s="29">
        <v>8862826990</v>
      </c>
      <c r="FS112" s="38" t="str">
        <f>VLOOKUP(_xlfn.XLOOKUP(B112,[1]MDA_Assets!D:D,[1]MDA_Assets!I:I,"",0),[1]Validation!$B$1:$C$8,2,0)</f>
        <v>B</v>
      </c>
      <c r="FT112" s="38" t="s">
        <v>202</v>
      </c>
      <c r="FU112" s="31" t="str">
        <f>_xlfn.XLOOKUP(B112,[1]MDA_Assets!D:D,[1]MDA_Assets!X:X,"",0)</f>
        <v>No</v>
      </c>
      <c r="FV112" s="39">
        <v>2</v>
      </c>
      <c r="FW112" s="39">
        <v>0</v>
      </c>
      <c r="FX112" s="39">
        <v>0</v>
      </c>
      <c r="FY112" s="39">
        <v>7</v>
      </c>
      <c r="FZ112" s="40">
        <f t="shared" si="53"/>
        <v>46336</v>
      </c>
      <c r="GA112" s="40">
        <f t="shared" si="53"/>
        <v>46336</v>
      </c>
      <c r="GB112" s="40">
        <f t="shared" si="60"/>
        <v>46520</v>
      </c>
      <c r="GC112" s="40">
        <f t="shared" si="61"/>
        <v>46270</v>
      </c>
      <c r="GD112" s="40">
        <f t="shared" si="62"/>
        <v>46635</v>
      </c>
      <c r="GE112" s="40">
        <f t="shared" si="63"/>
        <v>45924</v>
      </c>
      <c r="GF112" s="40" t="str">
        <f t="shared" si="57"/>
        <v/>
      </c>
      <c r="GG112" s="40" t="str">
        <f t="shared" si="57"/>
        <v/>
      </c>
      <c r="GH112" s="40" t="str">
        <f t="shared" si="57"/>
        <v/>
      </c>
      <c r="GI112" s="39">
        <f t="shared" si="87"/>
        <v>1</v>
      </c>
      <c r="GJ112" s="39">
        <f t="shared" si="88"/>
        <v>0</v>
      </c>
      <c r="GK112" s="39">
        <f t="shared" si="89"/>
        <v>0</v>
      </c>
      <c r="GL112" s="39">
        <f t="shared" si="90"/>
        <v>5</v>
      </c>
    </row>
    <row r="113" spans="1:194" x14ac:dyDescent="0.25">
      <c r="A113" s="19">
        <v>120</v>
      </c>
      <c r="B113" s="43" t="s">
        <v>757</v>
      </c>
      <c r="C113" s="43" t="s">
        <v>186</v>
      </c>
      <c r="D113" s="43" t="s">
        <v>241</v>
      </c>
      <c r="E113" s="43" t="s">
        <v>339</v>
      </c>
      <c r="F113" s="43" t="s">
        <v>758</v>
      </c>
      <c r="G113" s="43" t="s">
        <v>243</v>
      </c>
      <c r="H113" s="43" t="s">
        <v>291</v>
      </c>
      <c r="I113" s="43" t="s">
        <v>192</v>
      </c>
      <c r="J113" s="44">
        <f t="shared" si="64"/>
        <v>44219.520833333336</v>
      </c>
      <c r="K113" s="44">
        <v>43855.520833333336</v>
      </c>
      <c r="L113" s="44">
        <v>43808</v>
      </c>
      <c r="M113" s="43" t="s">
        <v>2180</v>
      </c>
      <c r="N113" s="43" t="s">
        <v>193</v>
      </c>
      <c r="O113" s="44">
        <v>46049.696284722224</v>
      </c>
      <c r="P113" s="43">
        <v>25674</v>
      </c>
      <c r="Q113" s="43">
        <v>22336</v>
      </c>
      <c r="R113" s="43">
        <v>3338</v>
      </c>
      <c r="S113" s="43" t="s">
        <v>194</v>
      </c>
      <c r="T113" s="44">
        <v>46032.770833333336</v>
      </c>
      <c r="U113" s="44">
        <v>46032.770833333336</v>
      </c>
      <c r="V113" s="44">
        <v>46032.770833333336</v>
      </c>
      <c r="W113" s="44">
        <v>46032.770833333336</v>
      </c>
      <c r="X113" s="44">
        <v>46032.770833333336</v>
      </c>
      <c r="Y113" s="44">
        <v>46032.770833333336</v>
      </c>
      <c r="Z113" s="43" t="s">
        <v>195</v>
      </c>
      <c r="AA113" s="43"/>
      <c r="AB113" s="43"/>
      <c r="AC113" s="43"/>
      <c r="AD113" s="43"/>
      <c r="AE113" s="43">
        <v>4</v>
      </c>
      <c r="AF113" s="43" t="s">
        <v>2181</v>
      </c>
      <c r="AG113" s="43" t="s">
        <v>2181</v>
      </c>
      <c r="AH113" s="43" t="s">
        <v>2182</v>
      </c>
      <c r="AI113" s="43" t="s">
        <v>2182</v>
      </c>
      <c r="AJ113" s="43" t="s">
        <v>2183</v>
      </c>
      <c r="AK113" s="43" t="s">
        <v>2182</v>
      </c>
      <c r="AL113" s="47">
        <v>46397</v>
      </c>
      <c r="AM113" s="47">
        <v>46212</v>
      </c>
      <c r="AN113" s="47">
        <v>46762</v>
      </c>
      <c r="AO113" s="47">
        <v>46762</v>
      </c>
      <c r="AP113" s="47">
        <v>46762</v>
      </c>
      <c r="AQ113" s="47">
        <v>46397</v>
      </c>
      <c r="AR113" s="48"/>
      <c r="AS113" s="48"/>
      <c r="AT113" s="48"/>
      <c r="AU113" s="43">
        <v>0</v>
      </c>
      <c r="AV113" s="43">
        <v>0</v>
      </c>
      <c r="AW113" s="43">
        <v>0</v>
      </c>
      <c r="AX113" s="51" t="s">
        <v>237</v>
      </c>
      <c r="AY113" s="51" t="s">
        <v>237</v>
      </c>
      <c r="AZ113" s="51" t="s">
        <v>198</v>
      </c>
      <c r="BA113" s="20">
        <f t="shared" ca="1" si="100"/>
        <v>0</v>
      </c>
      <c r="BB113" s="20">
        <f t="shared" ca="1" si="100"/>
        <v>0</v>
      </c>
      <c r="BC113" s="20">
        <f t="shared" ca="1" si="100"/>
        <v>0</v>
      </c>
      <c r="BD113" s="20">
        <f t="shared" ca="1" si="100"/>
        <v>0</v>
      </c>
      <c r="BE113" s="20">
        <f t="shared" ca="1" si="100"/>
        <v>0</v>
      </c>
      <c r="BF113" s="20">
        <f t="shared" ca="1" si="100"/>
        <v>0</v>
      </c>
      <c r="BG113" s="21" t="str">
        <f t="shared" ca="1" si="100"/>
        <v/>
      </c>
      <c r="BH113" s="21" t="str">
        <f t="shared" ca="1" si="100"/>
        <v/>
      </c>
      <c r="BI113" s="21" t="str">
        <f t="shared" ca="1" si="100"/>
        <v/>
      </c>
      <c r="BJ113" s="22">
        <f t="shared" ca="1" si="65"/>
        <v>0</v>
      </c>
      <c r="BK113" s="21">
        <f t="shared" si="66"/>
        <v>4</v>
      </c>
      <c r="BL113" s="22">
        <f t="shared" ca="1" si="67"/>
        <v>26179</v>
      </c>
      <c r="BM113" s="22">
        <f t="shared" ca="1" si="68"/>
        <v>22776</v>
      </c>
      <c r="BN113" s="23">
        <f t="shared" ca="1" si="69"/>
        <v>3403</v>
      </c>
      <c r="BO113" s="24">
        <f t="shared" ca="1" si="70"/>
        <v>505</v>
      </c>
      <c r="BP113" s="51" t="str">
        <f>_xlfn.XLOOKUP(E113,[1]Validation!E:E,[1]Validation!F:F,"")</f>
        <v>EG55</v>
      </c>
      <c r="BQ113" s="51" t="str">
        <f>_xlfn.XLOOKUP(BP113,[1]Validation!F:F,[1]Validation!G:G,"")</f>
        <v>EG55 to EG75</v>
      </c>
      <c r="BR113" s="52" t="str">
        <f>VLOOKUP(G113,[1]Validation!$B$1:$C$9,2,0)</f>
        <v>A</v>
      </c>
      <c r="BS113" s="51">
        <f t="shared" ca="1" si="71"/>
        <v>76</v>
      </c>
      <c r="BT113" s="53">
        <f>_xlfn.XLOOKUP(B113,'[2]1. All Calls'!$R:$R,'[2]1. All Calls'!$A:$A,"",0)</f>
        <v>46049.924641203703</v>
      </c>
      <c r="BU113" s="51" t="str">
        <f>_xlfn.XLOOKUP(B113,'[2]1. All Calls'!$R:$R,'[2]1. All Calls'!$F:$F,"",0)</f>
        <v>CC-01954955</v>
      </c>
      <c r="BV113" s="51" t="str">
        <f>_xlfn.XLOOKUP(B113,'[2]1. All Calls'!$R:$R,'[2]1. All Calls'!$J:$J,"",0)</f>
        <v>Sales Call</v>
      </c>
      <c r="BW113" s="53">
        <f>_xlfn.XLOOKUP(B113,'[2]Sch Calls'!$R:$R,'[2]Sch Calls'!$A:$A,"",0)</f>
        <v>45196.651851851799</v>
      </c>
      <c r="BX113" s="51">
        <f>_xlfn.XLOOKUP(B113,'[2]Sch Calls'!$R:$R,'[2]Sch Calls'!$B:$B,"",0)</f>
        <v>21587</v>
      </c>
      <c r="BY113" s="51" t="str">
        <f t="shared" si="54"/>
        <v>10-Jul-26</v>
      </c>
      <c r="BZ113" s="51" t="str">
        <f t="shared" si="54"/>
        <v>10-Jul-26</v>
      </c>
      <c r="CA113" s="51" t="str">
        <f t="shared" si="72"/>
        <v>13-Oct-26</v>
      </c>
      <c r="CB113" s="51" t="str">
        <f t="shared" si="73"/>
        <v>11-Jul-27</v>
      </c>
      <c r="CC113" s="51" t="str">
        <f t="shared" si="74"/>
        <v>11-Jan-28</v>
      </c>
      <c r="CD113" s="51" t="str">
        <f t="shared" si="75"/>
        <v>11-Jan-27</v>
      </c>
      <c r="CE113" s="51">
        <f t="shared" ca="1" si="55"/>
        <v>143</v>
      </c>
      <c r="CF113" s="51">
        <f t="shared" ca="1" si="55"/>
        <v>143</v>
      </c>
      <c r="CG113" s="51">
        <f t="shared" ca="1" si="76"/>
        <v>143</v>
      </c>
      <c r="CH113" s="51">
        <f t="shared" ca="1" si="77"/>
        <v>143</v>
      </c>
      <c r="CI113" s="51">
        <f t="shared" ca="1" si="78"/>
        <v>143</v>
      </c>
      <c r="CJ113" s="51">
        <f t="shared" ca="1" si="79"/>
        <v>143</v>
      </c>
      <c r="CK113" s="51">
        <f t="shared" ca="1" si="97"/>
        <v>572</v>
      </c>
      <c r="CL113" s="51">
        <f t="shared" ca="1" si="97"/>
        <v>572</v>
      </c>
      <c r="CM113" s="51">
        <f t="shared" ca="1" si="97"/>
        <v>572</v>
      </c>
      <c r="CN113" s="51">
        <f t="shared" ca="1" si="97"/>
        <v>572</v>
      </c>
      <c r="CO113" s="51">
        <f t="shared" ca="1" si="97"/>
        <v>572</v>
      </c>
      <c r="CP113" s="51">
        <f t="shared" ca="1" si="97"/>
        <v>572</v>
      </c>
      <c r="CQ113" s="51">
        <f t="shared" ca="1" si="98"/>
        <v>3409</v>
      </c>
      <c r="CR113" s="51">
        <f t="shared" ca="1" si="98"/>
        <v>3409</v>
      </c>
      <c r="CS113" s="51">
        <f t="shared" ca="1" si="98"/>
        <v>5409</v>
      </c>
      <c r="CT113" s="51">
        <f t="shared" ca="1" si="98"/>
        <v>5409</v>
      </c>
      <c r="CU113" s="51">
        <f t="shared" ca="1" si="98"/>
        <v>7409</v>
      </c>
      <c r="CV113" s="54">
        <f t="shared" ca="1" si="98"/>
        <v>5409</v>
      </c>
      <c r="CW113" s="25" t="s">
        <v>212</v>
      </c>
      <c r="CX113" s="55">
        <v>0.87</v>
      </c>
      <c r="CY113" s="55"/>
      <c r="CZ113" s="26">
        <v>0</v>
      </c>
      <c r="DA113" s="26">
        <v>0</v>
      </c>
      <c r="DB113" s="26">
        <v>0</v>
      </c>
      <c r="DC113" s="26">
        <v>0</v>
      </c>
      <c r="DD113" s="26">
        <v>0</v>
      </c>
      <c r="DE113" s="26">
        <v>0</v>
      </c>
      <c r="DF113" s="26">
        <v>0</v>
      </c>
      <c r="DG113" s="26">
        <v>0</v>
      </c>
      <c r="DH113" s="26">
        <v>0</v>
      </c>
      <c r="DI113" s="26">
        <v>0</v>
      </c>
      <c r="DJ113" s="26">
        <v>0</v>
      </c>
      <c r="DK113" s="26">
        <v>0</v>
      </c>
      <c r="DL113" s="27">
        <f t="shared" si="80"/>
        <v>46124.924641203703</v>
      </c>
      <c r="DM113" s="28">
        <f t="shared" ca="1" si="81"/>
        <v>1</v>
      </c>
      <c r="DN113" s="56">
        <f>_xlfn.XLOOKUP(B113,'[2]1. All Calls'!$R:$R,'[2]1. All Calls'!$A:$A,"",0)</f>
        <v>46049.924641203703</v>
      </c>
      <c r="DO113" s="57" t="str">
        <f ca="1">VLOOKUP(DM113,[1]Validation!$B$20:$C$25,2,0)</f>
        <v>Above 3 months</v>
      </c>
      <c r="DP113" s="58" t="str">
        <f>_xlfn.XLOOKUP(B113,'[1]Active AMCs- Dealer'!E:E,'[1]Active AMCs- Dealer'!L:L,"Not in AMC",0)</f>
        <v>Expired</v>
      </c>
      <c r="DQ113" s="50" t="s">
        <v>238</v>
      </c>
      <c r="DR113" s="29" t="str">
        <f>_xlfn.XLOOKUP(B113,'[2]1. All Calls'!$R:$R,'[2]1. All Calls'!$F:$F,"",0)</f>
        <v>CC-01954955</v>
      </c>
      <c r="DS113" s="29" t="str">
        <f>_xlfn.XLOOKUP(B113,'[2]1. All Calls'!$R:$R,'[2]1. All Calls'!$AB:$AB,"",0)</f>
        <v>Sales call carried out for HMR update</v>
      </c>
      <c r="DT113" s="30">
        <f>_xlfn.XLOOKUP(DR113,'[2]1. All Calls'!$F:$F,'[2]1. All Calls'!$A:$A,"",0)</f>
        <v>46049.924641203703</v>
      </c>
      <c r="DU113" s="31">
        <f>_xlfn.XLOOKUP(DR113,'[2]1. All Calls'!$F:$F,'[2]1. All Calls'!$B:$B,"",0)</f>
        <v>25674</v>
      </c>
      <c r="DV113" s="31">
        <f>_xlfn.XLOOKUP(B113,[1]MDA_Assets!D:D,[1]MDA_Assets!N:N,"",0)</f>
        <v>22336</v>
      </c>
      <c r="DW113" s="31">
        <f>_xlfn.XLOOKUP(B113,[1]MDA_Assets!D:D,[1]MDA_Assets!O:O,"",0)</f>
        <v>3338</v>
      </c>
      <c r="DX113" s="32" t="str">
        <f>_xlfn.XLOOKUP(B113,[1]MDA_Assets!D:D,[1]MDA_Assets!Q:Q,"",0)</f>
        <v>Synthetic</v>
      </c>
      <c r="DY113" s="33">
        <f>_xlfn.XLOOKUP(B113,[1]MDA_Assets!D:D,[1]MDA_Assets!R:R,"",0)</f>
        <v>46033</v>
      </c>
      <c r="DZ113" s="33">
        <f>_xlfn.XLOOKUP(B113,[1]MDA_Assets!D:D,[1]MDA_Assets!S:S,"",0)</f>
        <v>46033</v>
      </c>
      <c r="EA113" s="33">
        <f>_xlfn.XLOOKUP(B113,[1]MDA_Assets!D:D,[1]MDA_Assets!T:T,"",0)</f>
        <v>46033</v>
      </c>
      <c r="EB113" s="33">
        <f>_xlfn.XLOOKUP(B113,[1]MDA_Assets!D:D,[1]MDA_Assets!U:U,"",0)</f>
        <v>46033</v>
      </c>
      <c r="EC113" s="33">
        <f>_xlfn.XLOOKUP(B113,[1]MDA_Assets!D:D,[1]MDA_Assets!V:V,"",0)</f>
        <v>46033</v>
      </c>
      <c r="ED113" s="33">
        <f>_xlfn.XLOOKUP(B113,[1]MDA_Assets!D:D,[1]MDA_Assets!W:W,"",0)</f>
        <v>46033</v>
      </c>
      <c r="EE113" s="32" t="str">
        <f>_xlfn.XLOOKUP(B113,[1]MDA_Assets!D:D,[1]MDA_Assets!X:X,"",0)</f>
        <v>No</v>
      </c>
      <c r="EF113" s="33">
        <f>_xlfn.XLOOKUP(B113,[1]MDA_Assets!D:D,[1]MDA_Assets!Y:Y,"",0)</f>
        <v>0</v>
      </c>
      <c r="EG113" s="33">
        <f>_xlfn.XLOOKUP(B113,[1]MDA_Assets!D:D,[1]MDA_Assets!Z:Z,"",0)</f>
        <v>0</v>
      </c>
      <c r="EH113" s="33">
        <f>_xlfn.XLOOKUP(B113,[1]MDA_Assets!D:D,[1]MDA_Assets!AA:AA,"",0)</f>
        <v>0</v>
      </c>
      <c r="EI113" s="34">
        <f>_xlfn.XLOOKUP(B113,[1]MDA_Assets!D:D,[1]MDA_Assets!P:P,"",0)</f>
        <v>4</v>
      </c>
      <c r="EJ113" s="35" t="str">
        <f>_xlfn.XLOOKUP(B113,[1]MDA_Assets!D:D,[1]MDA_Assets!AB:AB,"",0)</f>
        <v>3981</v>
      </c>
      <c r="EK113" s="35" t="str">
        <f>_xlfn.XLOOKUP(B113,[1]MDA_Assets!D:D,[1]MDA_Assets!AC:AC,"",0)</f>
        <v>3981</v>
      </c>
      <c r="EL113" s="35" t="str">
        <f>_xlfn.XLOOKUP(B113,[1]MDA_Assets!D:D,[1]MDA_Assets!AD:AD,"",0)</f>
        <v>5981</v>
      </c>
      <c r="EM113" s="35" t="str">
        <f>_xlfn.XLOOKUP(B113,[1]MDA_Assets!D:D,[1]MDA_Assets!AE:AE,"",0)</f>
        <v>5981</v>
      </c>
      <c r="EN113" s="35" t="str">
        <f>_xlfn.XLOOKUP(B113,[1]MDA_Assets!D:D,[1]MDA_Assets!AF:AF,"",0)</f>
        <v>7981</v>
      </c>
      <c r="EO113" s="35" t="str">
        <f>_xlfn.XLOOKUP(B113,[1]MDA_Assets!D:D,[1]MDA_Assets!AG:AG,"",0)</f>
        <v>5981</v>
      </c>
      <c r="EP113" s="36">
        <f t="shared" si="56"/>
        <v>365</v>
      </c>
      <c r="EQ113" s="36">
        <f t="shared" si="56"/>
        <v>180</v>
      </c>
      <c r="ER113" s="36">
        <f t="shared" si="82"/>
        <v>730</v>
      </c>
      <c r="ES113" s="36">
        <f t="shared" si="83"/>
        <v>730</v>
      </c>
      <c r="ET113" s="36">
        <f t="shared" si="84"/>
        <v>730</v>
      </c>
      <c r="EU113" s="36">
        <f t="shared" si="85"/>
        <v>365</v>
      </c>
      <c r="EV113" s="36" t="str">
        <f t="shared" si="86"/>
        <v/>
      </c>
      <c r="EW113" s="36" t="str">
        <f t="shared" si="58"/>
        <v/>
      </c>
      <c r="EX113" s="36" t="str">
        <f t="shared" si="59"/>
        <v/>
      </c>
      <c r="EY113" s="36">
        <f t="shared" si="94"/>
        <v>11.78</v>
      </c>
      <c r="EZ113" s="36">
        <f t="shared" si="94"/>
        <v>5.81</v>
      </c>
      <c r="FA113" s="36">
        <f t="shared" si="94"/>
        <v>23.55</v>
      </c>
      <c r="FB113" s="36">
        <f t="shared" si="94"/>
        <v>23.55</v>
      </c>
      <c r="FC113" s="36">
        <f t="shared" si="94"/>
        <v>23.55</v>
      </c>
      <c r="FD113" s="36">
        <f t="shared" si="94"/>
        <v>11.78</v>
      </c>
      <c r="FE113" s="36" t="str">
        <f t="shared" si="93"/>
        <v/>
      </c>
      <c r="FF113" s="36" t="str">
        <f t="shared" si="93"/>
        <v/>
      </c>
      <c r="FG113" s="36" t="str">
        <f t="shared" si="93"/>
        <v/>
      </c>
      <c r="FH113" s="37" t="str" cm="1">
        <f t="array" ref="FH113">_xlfn.IFS(EY113="", "No Data", EY113&lt;0, "Negative/Future", EY113=0, "Zero Days", EY113&lt;=3, "&lt; 3 Months", EY113&lt;=6, "3 to 6 Months", EY113&lt;=9, "6 to 9 Months", EY113&lt;=12, "9 to 12 Months", EY113&lt;=15, "12 to 15 Months", EY113&lt;=18, "15 to 18 Months", EY113&lt;=24, "18 to 24 Months", EY113&gt;24, "&gt; 24 Months")</f>
        <v>9 to 12 Months</v>
      </c>
      <c r="FI113" s="37" t="str" cm="1">
        <f t="array" ref="FI113">_xlfn.IFS(EZ113="", "No Data", EZ113&lt;0, "Negative/Future", EZ113=0, "Zero Days", EZ113&lt;=3, "&lt; 3 Months", EZ113&lt;=6, "3 to 6 Months", EZ113&lt;=9, "6 to 9 Months", EZ113&lt;=12, "9 to 12 Months", EZ113&lt;=15, "12 to 15 Months", EZ113&lt;=18, "15 to 18 Months", EZ113&lt;=24, "18 to 24 Months", EZ113&gt;24, "&gt; 24 Months")</f>
        <v>3 to 6 Months</v>
      </c>
      <c r="FJ113" s="37" t="str" cm="1">
        <f t="array" ref="FJ113">_xlfn.IFS(FA113="", "No Data", FA113&lt;0, "Negative/Future", FA113=0, "Zero Days", FA113&lt;=3, "&lt; 3 Months", FA113&lt;=6, "3 to 6 Months", FA113&lt;=9, "6 to 9 Months", FA113&lt;=12, "9 to 12 Months", FA113&lt;=15, "12 to 15 Months", FA113&lt;=18, "15 to 18 Months", FA113&lt;=24, "18 to 24 Months", FA113&gt;24, "&gt; 24 Months")</f>
        <v>18 to 24 Months</v>
      </c>
      <c r="FK113" s="37" t="str" cm="1">
        <f t="array" ref="FK113">_xlfn.IFS(FB113="", "No Data", FB113&lt;0, "Negative/Future", FB113=0, "Zero Days", FB113&lt;=3, "&lt; 3 Months", FB113&lt;=6, "3 to 6 Months", FB113&lt;=9, "6 to 9 Months", FB113&lt;=12, "9 to 12 Months", FB113&lt;=15, "12 to 15 Months", FB113&lt;=18, "15 to 18 Months", FB113&lt;=24, "18 to 24 Months", FB113&gt;24, "&gt; 24 Months")</f>
        <v>18 to 24 Months</v>
      </c>
      <c r="FL113" s="37" t="str" cm="1">
        <f t="array" ref="FL113">_xlfn.IFS(FC113="", "No Data", FC113&lt;0, "Negative/Future", FC113=0, "Zero Days", FC113&lt;=3, "&lt; 3 Months", FC113&lt;=6, "3 to 6 Months", FC113&lt;=9, "6 to 9 Months", FC113&lt;=12, "9 to 12 Months", FC113&lt;=15, "12 to 15 Months", FC113&lt;=18, "15 to 18 Months", FC113&lt;=24, "18 to 24 Months", FC113&gt;24, "&gt; 24 Months")</f>
        <v>18 to 24 Months</v>
      </c>
      <c r="FM113" s="37" t="str" cm="1">
        <f t="array" ref="FM113">_xlfn.IFS(FD113="", "No Data", FD113&lt;0, "Negative/Future", FD113=0, "Zero Days", FD113&lt;=3, "&lt; 3 Months", FD113&lt;=6, "3 to 6 Months", FD113&lt;=9, "6 to 9 Months", FD113&lt;=12, "9 to 12 Months", FD113&lt;=15, "12 to 15 Months", FD113&lt;=18, "15 to 18 Months", FD113&lt;=24, "18 to 24 Months", FD113&gt;24, "&gt; 24 Months")</f>
        <v>9 to 12 Months</v>
      </c>
      <c r="FN113" s="37" t="str" cm="1">
        <f t="array" ref="FN113">_xlfn.IFS(FE113="", "No Data", FE113&lt;0, "Negative/Future", FE113=0, "Zero Days", FE113&lt;=3, "&lt; 3 Months", FE113&lt;=6, "3 to 6 Months", FE113&lt;=9, "6 to 9 Months", FE113&lt;=12, "9 to 12 Months", FE113&lt;=15, "12 to 15 Months", FE113&lt;=18, "15 to 18 Months", FE113&lt;=24, "18 to 24 Months", FE113&gt;24, "&gt; 24 Months")</f>
        <v>No Data</v>
      </c>
      <c r="FO113" s="37" t="str" cm="1">
        <f t="array" ref="FO113">_xlfn.IFS(FG113="", "No Data", FG113&lt;0, "Negative/Future", FG113=0, "Zero Days", FG113&lt;=3, "&lt; 3 Months", FG113&lt;=6, "3 to 6 Months", FG113&lt;=9, "6 to 9 Months", FG113&lt;=12, "9 to 12 Months", FG113&lt;=15, "12 to 15 Months", FG113&lt;=18, "15 to 18 Months", FG113&lt;=24, "18 to 24 Months", FG113&gt;24, "&gt; 24 Months")</f>
        <v>No Data</v>
      </c>
      <c r="FP113" s="37" t="str" cm="1">
        <f t="array" ref="FP113">_xlfn.IFS(FF113="", "No Data", FF113&lt;0, "Negative/Future", FF113=0, "Zero Days", FF113&lt;=3, "&lt; 3 Months", FF113&lt;=6, "3 to 6 Months", FF113&lt;=9, "6 to 9 Months", FF113&lt;=12, "9 to 12 Months", FF113&lt;=15, "12 to 15 Months", FF113&lt;=18, "15 to 18 Months", FF113&lt;=24, "18 to 24 Months", FF113&gt;24, "&gt; 24 Months")</f>
        <v>No Data</v>
      </c>
      <c r="FQ113" s="29" t="s">
        <v>760</v>
      </c>
      <c r="FR113" s="29">
        <v>8778200989</v>
      </c>
      <c r="FS113" s="38" t="str">
        <f>VLOOKUP(_xlfn.XLOOKUP(B113,[1]MDA_Assets!D:D,[1]MDA_Assets!I:I,"",0),[1]Validation!$B$1:$C$8,2,0)</f>
        <v>A</v>
      </c>
      <c r="FT113" s="38" t="s">
        <v>296</v>
      </c>
      <c r="FU113" s="31" t="str">
        <f>_xlfn.XLOOKUP(B113,[1]MDA_Assets!D:D,[1]MDA_Assets!X:X,"",0)</f>
        <v>No</v>
      </c>
      <c r="FV113" s="39">
        <v>0</v>
      </c>
      <c r="FW113" s="39">
        <v>0</v>
      </c>
      <c r="FX113" s="39">
        <v>0</v>
      </c>
      <c r="FY113" s="39">
        <v>9</v>
      </c>
      <c r="FZ113" s="40">
        <f t="shared" si="53"/>
        <v>46398</v>
      </c>
      <c r="GA113" s="40">
        <f t="shared" si="53"/>
        <v>46213</v>
      </c>
      <c r="GB113" s="40">
        <f t="shared" si="60"/>
        <v>46763</v>
      </c>
      <c r="GC113" s="40">
        <f t="shared" si="61"/>
        <v>46763</v>
      </c>
      <c r="GD113" s="40">
        <f t="shared" si="62"/>
        <v>46763</v>
      </c>
      <c r="GE113" s="40">
        <f t="shared" si="63"/>
        <v>46398</v>
      </c>
      <c r="GF113" s="40" t="str">
        <f t="shared" si="57"/>
        <v/>
      </c>
      <c r="GG113" s="40" t="str">
        <f t="shared" si="57"/>
        <v/>
      </c>
      <c r="GH113" s="40" t="str">
        <f t="shared" si="57"/>
        <v/>
      </c>
      <c r="GI113" s="39">
        <f t="shared" si="87"/>
        <v>0</v>
      </c>
      <c r="GJ113" s="39">
        <f t="shared" si="88"/>
        <v>0</v>
      </c>
      <c r="GK113" s="39">
        <f t="shared" si="89"/>
        <v>0</v>
      </c>
      <c r="GL113" s="39">
        <f t="shared" si="90"/>
        <v>6</v>
      </c>
    </row>
    <row r="114" spans="1:194" x14ac:dyDescent="0.25">
      <c r="A114" s="19">
        <v>121</v>
      </c>
      <c r="B114" s="43" t="s">
        <v>761</v>
      </c>
      <c r="C114" s="43" t="s">
        <v>186</v>
      </c>
      <c r="D114" s="43" t="s">
        <v>241</v>
      </c>
      <c r="E114" s="43" t="s">
        <v>339</v>
      </c>
      <c r="F114" s="43" t="s">
        <v>762</v>
      </c>
      <c r="G114" s="43" t="s">
        <v>190</v>
      </c>
      <c r="H114" s="43" t="s">
        <v>291</v>
      </c>
      <c r="I114" s="43" t="s">
        <v>192</v>
      </c>
      <c r="J114" s="44">
        <f t="shared" si="64"/>
        <v>44215.770833333336</v>
      </c>
      <c r="K114" s="44">
        <v>43851.770833333336</v>
      </c>
      <c r="L114" s="44">
        <v>43808</v>
      </c>
      <c r="M114" s="43" t="s">
        <v>763</v>
      </c>
      <c r="N114" s="43" t="s">
        <v>764</v>
      </c>
      <c r="O114" s="44">
        <v>45987.460312499999</v>
      </c>
      <c r="P114" s="43">
        <v>42047</v>
      </c>
      <c r="Q114" s="43">
        <v>30595</v>
      </c>
      <c r="R114" s="43">
        <v>11452</v>
      </c>
      <c r="S114" s="43" t="s">
        <v>194</v>
      </c>
      <c r="T114" s="44">
        <v>45986.770833333336</v>
      </c>
      <c r="U114" s="44">
        <v>45986.770833333336</v>
      </c>
      <c r="V114" s="44">
        <v>45986.770833333336</v>
      </c>
      <c r="W114" s="44">
        <v>45986.770833333336</v>
      </c>
      <c r="X114" s="44">
        <v>45986.770833333336</v>
      </c>
      <c r="Y114" s="44">
        <v>45683.770833333336</v>
      </c>
      <c r="Z114" s="43" t="s">
        <v>195</v>
      </c>
      <c r="AA114" s="43"/>
      <c r="AB114" s="43"/>
      <c r="AC114" s="43"/>
      <c r="AD114" s="43"/>
      <c r="AE114" s="43">
        <v>8</v>
      </c>
      <c r="AF114" s="43" t="s">
        <v>285</v>
      </c>
      <c r="AG114" s="43" t="s">
        <v>285</v>
      </c>
      <c r="AH114" s="43" t="s">
        <v>287</v>
      </c>
      <c r="AI114" s="43" t="s">
        <v>287</v>
      </c>
      <c r="AJ114" s="43" t="s">
        <v>765</v>
      </c>
      <c r="AK114" s="43" t="s">
        <v>285</v>
      </c>
      <c r="AL114" s="47">
        <v>46351</v>
      </c>
      <c r="AM114" s="45">
        <v>46166</v>
      </c>
      <c r="AN114" s="47">
        <v>46716</v>
      </c>
      <c r="AO114" s="47">
        <v>46716</v>
      </c>
      <c r="AP114" s="47">
        <v>46272</v>
      </c>
      <c r="AQ114" s="47">
        <v>46351</v>
      </c>
      <c r="AR114" s="48"/>
      <c r="AS114" s="48"/>
      <c r="AT114" s="48"/>
      <c r="AU114" s="43">
        <v>0</v>
      </c>
      <c r="AV114" s="43">
        <v>1</v>
      </c>
      <c r="AW114" s="43">
        <v>0</v>
      </c>
      <c r="AX114" s="51" t="s">
        <v>237</v>
      </c>
      <c r="AY114" s="51" t="s">
        <v>237</v>
      </c>
      <c r="AZ114" s="51" t="s">
        <v>198</v>
      </c>
      <c r="BA114" s="20">
        <f t="shared" ca="1" si="100"/>
        <v>0</v>
      </c>
      <c r="BB114" s="20">
        <f t="shared" ca="1" si="100"/>
        <v>1</v>
      </c>
      <c r="BC114" s="20">
        <f t="shared" ca="1" si="100"/>
        <v>0</v>
      </c>
      <c r="BD114" s="20">
        <f t="shared" ca="1" si="100"/>
        <v>0</v>
      </c>
      <c r="BE114" s="20">
        <f t="shared" ca="1" si="100"/>
        <v>0</v>
      </c>
      <c r="BF114" s="20">
        <f t="shared" ca="1" si="100"/>
        <v>0</v>
      </c>
      <c r="BG114" s="21" t="str">
        <f t="shared" ca="1" si="100"/>
        <v/>
      </c>
      <c r="BH114" s="21" t="str">
        <f t="shared" ca="1" si="100"/>
        <v/>
      </c>
      <c r="BI114" s="21" t="str">
        <f t="shared" ca="1" si="100"/>
        <v/>
      </c>
      <c r="BJ114" s="22">
        <f t="shared" ca="1" si="65"/>
        <v>1</v>
      </c>
      <c r="BK114" s="21">
        <f t="shared" si="66"/>
        <v>11</v>
      </c>
      <c r="BL114" s="22">
        <f t="shared" ca="1" si="67"/>
        <v>44121</v>
      </c>
      <c r="BM114" s="22">
        <f t="shared" ca="1" si="68"/>
        <v>32208</v>
      </c>
      <c r="BN114" s="23">
        <f t="shared" ca="1" si="69"/>
        <v>11913</v>
      </c>
      <c r="BO114" s="24">
        <f t="shared" ca="1" si="70"/>
        <v>2074</v>
      </c>
      <c r="BP114" s="51" t="str">
        <f>_xlfn.XLOOKUP(E114,[1]Validation!E:E,[1]Validation!F:F,"")</f>
        <v>EG55</v>
      </c>
      <c r="BQ114" s="51" t="str">
        <f>_xlfn.XLOOKUP(BP114,[1]Validation!F:F,[1]Validation!G:G,"")</f>
        <v>EG55 to EG75</v>
      </c>
      <c r="BR114" s="52" t="str">
        <f>VLOOKUP(G114,[1]Validation!$B$1:$C$9,2,0)</f>
        <v>B</v>
      </c>
      <c r="BS114" s="51">
        <f t="shared" ca="1" si="71"/>
        <v>76</v>
      </c>
      <c r="BT114" s="53">
        <f>_xlfn.XLOOKUP(B114,'[2]1. All Calls'!$R:$R,'[2]1. All Calls'!$A:$A,"",0)</f>
        <v>46174.631724537001</v>
      </c>
      <c r="BU114" s="51" t="str">
        <f>_xlfn.XLOOKUP(B114,'[2]1. All Calls'!$R:$R,'[2]1. All Calls'!$F:$F,"",0)</f>
        <v>CC-02101786</v>
      </c>
      <c r="BV114" s="51" t="str">
        <f>_xlfn.XLOOKUP(B114,'[2]1. All Calls'!$R:$R,'[2]1. All Calls'!$J:$J,"",0)</f>
        <v>General Service</v>
      </c>
      <c r="BW114" s="53">
        <f>_xlfn.XLOOKUP(B114,'[2]Sch Calls'!$R:$R,'[2]Sch Calls'!$A:$A,"",0)</f>
        <v>45987.437673611101</v>
      </c>
      <c r="BX114" s="51">
        <f>_xlfn.XLOOKUP(B114,'[2]Sch Calls'!$R:$R,'[2]Sch Calls'!$B:$B,"",0)</f>
        <v>42047</v>
      </c>
      <c r="BY114" s="51" t="str">
        <f t="shared" si="54"/>
        <v>25-May-26</v>
      </c>
      <c r="BZ114" s="51" t="str">
        <f t="shared" si="54"/>
        <v>25-May-26</v>
      </c>
      <c r="CA114" s="51" t="str">
        <f t="shared" si="72"/>
        <v>28-Aug-26</v>
      </c>
      <c r="CB114" s="51" t="str">
        <f t="shared" si="73"/>
        <v>26-May-27</v>
      </c>
      <c r="CC114" s="51" t="str">
        <f t="shared" si="74"/>
        <v>27-Jan-27</v>
      </c>
      <c r="CD114" s="51" t="str">
        <f t="shared" si="75"/>
        <v>26-Nov-26</v>
      </c>
      <c r="CE114" s="51">
        <f t="shared" ca="1" si="55"/>
        <v>189</v>
      </c>
      <c r="CF114" s="51">
        <f t="shared" ca="1" si="55"/>
        <v>189</v>
      </c>
      <c r="CG114" s="51">
        <f t="shared" ca="1" si="76"/>
        <v>189</v>
      </c>
      <c r="CH114" s="51">
        <f t="shared" ca="1" si="77"/>
        <v>189</v>
      </c>
      <c r="CI114" s="51">
        <f t="shared" ca="1" si="78"/>
        <v>492</v>
      </c>
      <c r="CJ114" s="51">
        <f t="shared" ca="1" si="79"/>
        <v>189</v>
      </c>
      <c r="CK114" s="51">
        <f t="shared" ca="1" si="97"/>
        <v>2079</v>
      </c>
      <c r="CL114" s="51">
        <f t="shared" ca="1" si="97"/>
        <v>2079</v>
      </c>
      <c r="CM114" s="51">
        <f t="shared" ca="1" si="97"/>
        <v>2079</v>
      </c>
      <c r="CN114" s="51">
        <f t="shared" ca="1" si="97"/>
        <v>2079</v>
      </c>
      <c r="CO114" s="51">
        <f t="shared" ca="1" si="97"/>
        <v>5412</v>
      </c>
      <c r="CP114" s="51">
        <f t="shared" ca="1" si="97"/>
        <v>2079</v>
      </c>
      <c r="CQ114" s="51">
        <f t="shared" ca="1" si="98"/>
        <v>1921</v>
      </c>
      <c r="CR114" s="51">
        <f t="shared" ca="1" si="98"/>
        <v>1921</v>
      </c>
      <c r="CS114" s="51">
        <f t="shared" ca="1" si="98"/>
        <v>3921</v>
      </c>
      <c r="CT114" s="51">
        <f t="shared" ca="1" si="98"/>
        <v>3921</v>
      </c>
      <c r="CU114" s="51">
        <f t="shared" ca="1" si="98"/>
        <v>-3132</v>
      </c>
      <c r="CV114" s="54">
        <f t="shared" ca="1" si="98"/>
        <v>1921</v>
      </c>
      <c r="CW114" s="25" t="s">
        <v>195</v>
      </c>
      <c r="CX114" s="55">
        <v>0.73</v>
      </c>
      <c r="CY114" s="55"/>
      <c r="CZ114" s="26">
        <v>0</v>
      </c>
      <c r="DA114" s="26">
        <v>0</v>
      </c>
      <c r="DB114" s="26">
        <v>0</v>
      </c>
      <c r="DC114" s="26">
        <v>0</v>
      </c>
      <c r="DD114" s="26">
        <v>0</v>
      </c>
      <c r="DE114" s="26">
        <v>0</v>
      </c>
      <c r="DF114" s="26">
        <v>0</v>
      </c>
      <c r="DG114" s="26">
        <v>0</v>
      </c>
      <c r="DH114" s="26">
        <v>0</v>
      </c>
      <c r="DI114" s="26">
        <v>0</v>
      </c>
      <c r="DJ114" s="26">
        <v>0</v>
      </c>
      <c r="DK114" s="26">
        <v>0</v>
      </c>
      <c r="DL114" s="27">
        <f t="shared" si="80"/>
        <v>46249.631724537001</v>
      </c>
      <c r="DM114" s="28">
        <f t="shared" ca="1" si="81"/>
        <v>0</v>
      </c>
      <c r="DN114" s="56">
        <f>_xlfn.XLOOKUP(B114,'[2]1. All Calls'!$R:$R,'[2]1. All Calls'!$A:$A,"",0)</f>
        <v>46174.631724537001</v>
      </c>
      <c r="DO114" s="57" t="str">
        <f ca="1">VLOOKUP(DM114,[1]Validation!$B$20:$C$25,2,0)</f>
        <v>Within 3 months</v>
      </c>
      <c r="DP114" s="58" t="str">
        <f>_xlfn.XLOOKUP(B114,'[1]Active AMCs- Dealer'!E:E,'[1]Active AMCs- Dealer'!L:L,"Not in AMC",0)</f>
        <v>Expired</v>
      </c>
      <c r="DQ114" s="50" t="s">
        <v>238</v>
      </c>
      <c r="DR114" s="29" t="str">
        <f>_xlfn.XLOOKUP(B114,'[2]1. All Calls'!$R:$R,'[2]1. All Calls'!$F:$F,"",0)</f>
        <v>CC-02101786</v>
      </c>
      <c r="DS114" s="29" t="str">
        <f>_xlfn.XLOOKUP(B114,'[2]1. All Calls'!$R:$R,'[2]1. All Calls'!$AB:$AB,"",0)</f>
        <v>Today We attend the customer site for general visit so we check and found that compressor running good condition but valve kit service due</v>
      </c>
      <c r="DT114" s="30">
        <f>_xlfn.XLOOKUP(DR114,'[2]1. All Calls'!$F:$F,'[2]1. All Calls'!$A:$A,"",0)</f>
        <v>46174.631724537001</v>
      </c>
      <c r="DU114" s="31">
        <f>_xlfn.XLOOKUP(DR114,'[2]1. All Calls'!$F:$F,'[2]1. All Calls'!$B:$B,"",0)</f>
        <v>45821</v>
      </c>
      <c r="DV114" s="31">
        <f>_xlfn.XLOOKUP(B114,[1]MDA_Assets!D:D,[1]MDA_Assets!N:N,"",0)</f>
        <v>33522</v>
      </c>
      <c r="DW114" s="31">
        <f>_xlfn.XLOOKUP(B114,[1]MDA_Assets!D:D,[1]MDA_Assets!O:O,"",0)</f>
        <v>12269</v>
      </c>
      <c r="DX114" s="32" t="str">
        <f>_xlfn.XLOOKUP(B114,[1]MDA_Assets!D:D,[1]MDA_Assets!Q:Q,"",0)</f>
        <v>Synthetic</v>
      </c>
      <c r="DY114" s="33">
        <f>_xlfn.XLOOKUP(B114,[1]MDA_Assets!D:D,[1]MDA_Assets!R:R,"",0)</f>
        <v>45987</v>
      </c>
      <c r="DZ114" s="33">
        <f>_xlfn.XLOOKUP(B114,[1]MDA_Assets!D:D,[1]MDA_Assets!S:S,"",0)</f>
        <v>45987</v>
      </c>
      <c r="EA114" s="33">
        <f>_xlfn.XLOOKUP(B114,[1]MDA_Assets!D:D,[1]MDA_Assets!T:T,"",0)</f>
        <v>45987</v>
      </c>
      <c r="EB114" s="33">
        <f>_xlfn.XLOOKUP(B114,[1]MDA_Assets!D:D,[1]MDA_Assets!U:U,"",0)</f>
        <v>45987</v>
      </c>
      <c r="EC114" s="33">
        <f>_xlfn.XLOOKUP(B114,[1]MDA_Assets!D:D,[1]MDA_Assets!V:V,"",0)</f>
        <v>45987</v>
      </c>
      <c r="ED114" s="33">
        <f>_xlfn.XLOOKUP(B114,[1]MDA_Assets!D:D,[1]MDA_Assets!W:W,"",0)</f>
        <v>45684</v>
      </c>
      <c r="EE114" s="32" t="str">
        <f>_xlfn.XLOOKUP(B114,[1]MDA_Assets!D:D,[1]MDA_Assets!X:X,"",0)</f>
        <v>No</v>
      </c>
      <c r="EF114" s="33">
        <f>_xlfn.XLOOKUP(B114,[1]MDA_Assets!D:D,[1]MDA_Assets!Y:Y,"",0)</f>
        <v>0</v>
      </c>
      <c r="EG114" s="33">
        <f>_xlfn.XLOOKUP(B114,[1]MDA_Assets!D:D,[1]MDA_Assets!Z:Z,"",0)</f>
        <v>0</v>
      </c>
      <c r="EH114" s="33">
        <f>_xlfn.XLOOKUP(B114,[1]MDA_Assets!D:D,[1]MDA_Assets!AA:AA,"",0)</f>
        <v>0</v>
      </c>
      <c r="EI114" s="34">
        <f>_xlfn.XLOOKUP(B114,[1]MDA_Assets!D:D,[1]MDA_Assets!P:P,"",0)</f>
        <v>11</v>
      </c>
      <c r="EJ114" s="35" t="str">
        <f>_xlfn.XLOOKUP(B114,[1]MDA_Assets!D:D,[1]MDA_Assets!AB:AB,"",0)</f>
        <v>1244</v>
      </c>
      <c r="EK114" s="35" t="str">
        <f>_xlfn.XLOOKUP(B114,[1]MDA_Assets!D:D,[1]MDA_Assets!AC:AC,"",0)</f>
        <v>1244</v>
      </c>
      <c r="EL114" s="35" t="str">
        <f>_xlfn.XLOOKUP(B114,[1]MDA_Assets!D:D,[1]MDA_Assets!AD:AD,"",0)</f>
        <v>2226</v>
      </c>
      <c r="EM114" s="35" t="str">
        <f>_xlfn.XLOOKUP(B114,[1]MDA_Assets!D:D,[1]MDA_Assets!AE:AE,"",0)</f>
        <v>2226</v>
      </c>
      <c r="EN114" s="35" t="str">
        <f>_xlfn.XLOOKUP(B114,[1]MDA_Assets!D:D,[1]MDA_Assets!AF:AF,"",0)</f>
        <v>-1494</v>
      </c>
      <c r="EO114" s="35" t="str">
        <f>_xlfn.XLOOKUP(B114,[1]MDA_Assets!D:D,[1]MDA_Assets!AG:AG,"",0)</f>
        <v>-202</v>
      </c>
      <c r="EP114" s="36">
        <f t="shared" si="56"/>
        <v>365</v>
      </c>
      <c r="EQ114" s="36">
        <f t="shared" si="56"/>
        <v>180</v>
      </c>
      <c r="ER114" s="36">
        <f t="shared" si="82"/>
        <v>730</v>
      </c>
      <c r="ES114" s="36">
        <f t="shared" si="83"/>
        <v>730</v>
      </c>
      <c r="ET114" s="36">
        <f t="shared" si="84"/>
        <v>589</v>
      </c>
      <c r="EU114" s="36">
        <f t="shared" si="85"/>
        <v>365</v>
      </c>
      <c r="EV114" s="36" t="str">
        <f t="shared" si="86"/>
        <v/>
      </c>
      <c r="EW114" s="36" t="str">
        <f t="shared" si="58"/>
        <v/>
      </c>
      <c r="EX114" s="36" t="str">
        <f t="shared" si="59"/>
        <v/>
      </c>
      <c r="EY114" s="36">
        <f t="shared" si="94"/>
        <v>11.78</v>
      </c>
      <c r="EZ114" s="36">
        <f t="shared" si="94"/>
        <v>5.81</v>
      </c>
      <c r="FA114" s="36">
        <f t="shared" si="94"/>
        <v>23.55</v>
      </c>
      <c r="FB114" s="36">
        <f t="shared" si="94"/>
        <v>23.55</v>
      </c>
      <c r="FC114" s="36">
        <f t="shared" si="94"/>
        <v>19</v>
      </c>
      <c r="FD114" s="36">
        <f t="shared" si="94"/>
        <v>11.78</v>
      </c>
      <c r="FE114" s="36" t="str">
        <f t="shared" si="93"/>
        <v/>
      </c>
      <c r="FF114" s="36" t="str">
        <f t="shared" si="93"/>
        <v/>
      </c>
      <c r="FG114" s="36" t="str">
        <f t="shared" si="93"/>
        <v/>
      </c>
      <c r="FH114" s="37" t="str" cm="1">
        <f t="array" ref="FH114">_xlfn.IFS(EY114="", "No Data", EY114&lt;0, "Negative/Future", EY114=0, "Zero Days", EY114&lt;=3, "&lt; 3 Months", EY114&lt;=6, "3 to 6 Months", EY114&lt;=9, "6 to 9 Months", EY114&lt;=12, "9 to 12 Months", EY114&lt;=15, "12 to 15 Months", EY114&lt;=18, "15 to 18 Months", EY114&lt;=24, "18 to 24 Months", EY114&gt;24, "&gt; 24 Months")</f>
        <v>9 to 12 Months</v>
      </c>
      <c r="FI114" s="37" t="str" cm="1">
        <f t="array" ref="FI114">_xlfn.IFS(EZ114="", "No Data", EZ114&lt;0, "Negative/Future", EZ114=0, "Zero Days", EZ114&lt;=3, "&lt; 3 Months", EZ114&lt;=6, "3 to 6 Months", EZ114&lt;=9, "6 to 9 Months", EZ114&lt;=12, "9 to 12 Months", EZ114&lt;=15, "12 to 15 Months", EZ114&lt;=18, "15 to 18 Months", EZ114&lt;=24, "18 to 24 Months", EZ114&gt;24, "&gt; 24 Months")</f>
        <v>3 to 6 Months</v>
      </c>
      <c r="FJ114" s="37" t="str" cm="1">
        <f t="array" ref="FJ114">_xlfn.IFS(FA114="", "No Data", FA114&lt;0, "Negative/Future", FA114=0, "Zero Days", FA114&lt;=3, "&lt; 3 Months", FA114&lt;=6, "3 to 6 Months", FA114&lt;=9, "6 to 9 Months", FA114&lt;=12, "9 to 12 Months", FA114&lt;=15, "12 to 15 Months", FA114&lt;=18, "15 to 18 Months", FA114&lt;=24, "18 to 24 Months", FA114&gt;24, "&gt; 24 Months")</f>
        <v>18 to 24 Months</v>
      </c>
      <c r="FK114" s="37" t="str" cm="1">
        <f t="array" ref="FK114">_xlfn.IFS(FB114="", "No Data", FB114&lt;0, "Negative/Future", FB114=0, "Zero Days", FB114&lt;=3, "&lt; 3 Months", FB114&lt;=6, "3 to 6 Months", FB114&lt;=9, "6 to 9 Months", FB114&lt;=12, "9 to 12 Months", FB114&lt;=15, "12 to 15 Months", FB114&lt;=18, "15 to 18 Months", FB114&lt;=24, "18 to 24 Months", FB114&gt;24, "&gt; 24 Months")</f>
        <v>18 to 24 Months</v>
      </c>
      <c r="FL114" s="37" t="str" cm="1">
        <f t="array" ref="FL114">_xlfn.IFS(FC114="", "No Data", FC114&lt;0, "Negative/Future", FC114=0, "Zero Days", FC114&lt;=3, "&lt; 3 Months", FC114&lt;=6, "3 to 6 Months", FC114&lt;=9, "6 to 9 Months", FC114&lt;=12, "9 to 12 Months", FC114&lt;=15, "12 to 15 Months", FC114&lt;=18, "15 to 18 Months", FC114&lt;=24, "18 to 24 Months", FC114&gt;24, "&gt; 24 Months")</f>
        <v>18 to 24 Months</v>
      </c>
      <c r="FM114" s="37" t="str" cm="1">
        <f t="array" ref="FM114">_xlfn.IFS(FD114="", "No Data", FD114&lt;0, "Negative/Future", FD114=0, "Zero Days", FD114&lt;=3, "&lt; 3 Months", FD114&lt;=6, "3 to 6 Months", FD114&lt;=9, "6 to 9 Months", FD114&lt;=12, "9 to 12 Months", FD114&lt;=15, "12 to 15 Months", FD114&lt;=18, "15 to 18 Months", FD114&lt;=24, "18 to 24 Months", FD114&gt;24, "&gt; 24 Months")</f>
        <v>9 to 12 Months</v>
      </c>
      <c r="FN114" s="37" t="str" cm="1">
        <f t="array" ref="FN114">_xlfn.IFS(FE114="", "No Data", FE114&lt;0, "Negative/Future", FE114=0, "Zero Days", FE114&lt;=3, "&lt; 3 Months", FE114&lt;=6, "3 to 6 Months", FE114&lt;=9, "6 to 9 Months", FE114&lt;=12, "9 to 12 Months", FE114&lt;=15, "12 to 15 Months", FE114&lt;=18, "15 to 18 Months", FE114&lt;=24, "18 to 24 Months", FE114&gt;24, "&gt; 24 Months")</f>
        <v>No Data</v>
      </c>
      <c r="FO114" s="37" t="str" cm="1">
        <f t="array" ref="FO114">_xlfn.IFS(FG114="", "No Data", FG114&lt;0, "Negative/Future", FG114=0, "Zero Days", FG114&lt;=3, "&lt; 3 Months", FG114&lt;=6, "3 to 6 Months", FG114&lt;=9, "6 to 9 Months", FG114&lt;=12, "9 to 12 Months", FG114&lt;=15, "12 to 15 Months", FG114&lt;=18, "15 to 18 Months", FG114&lt;=24, "18 to 24 Months", FG114&gt;24, "&gt; 24 Months")</f>
        <v>No Data</v>
      </c>
      <c r="FP114" s="37" t="str" cm="1">
        <f t="array" ref="FP114">_xlfn.IFS(FF114="", "No Data", FF114&lt;0, "Negative/Future", FF114=0, "Zero Days", FF114&lt;=3, "&lt; 3 Months", FF114&lt;=6, "3 to 6 Months", FF114&lt;=9, "6 to 9 Months", FF114&lt;=12, "9 to 12 Months", FF114&lt;=15, "12 to 15 Months", FF114&lt;=18, "15 to 18 Months", FF114&lt;=24, "18 to 24 Months", FF114&gt;24, "&gt; 24 Months")</f>
        <v>No Data</v>
      </c>
      <c r="FQ114" s="29" t="s">
        <v>766</v>
      </c>
      <c r="FR114" s="29">
        <v>7562823341</v>
      </c>
      <c r="FS114" s="38" t="str">
        <f>VLOOKUP(_xlfn.XLOOKUP(B114,[1]MDA_Assets!D:D,[1]MDA_Assets!I:I,"",0),[1]Validation!$B$1:$C$8,2,0)</f>
        <v>B</v>
      </c>
      <c r="FT114" s="38" t="s">
        <v>202</v>
      </c>
      <c r="FU114" s="31" t="str">
        <f>_xlfn.XLOOKUP(B114,[1]MDA_Assets!D:D,[1]MDA_Assets!X:X,"",0)</f>
        <v>No</v>
      </c>
      <c r="FV114" s="39">
        <v>0</v>
      </c>
      <c r="FW114" s="39">
        <v>1</v>
      </c>
      <c r="FX114" s="39">
        <v>0</v>
      </c>
      <c r="FY114" s="39">
        <v>8</v>
      </c>
      <c r="FZ114" s="40">
        <f t="shared" si="53"/>
        <v>46352</v>
      </c>
      <c r="GA114" s="40">
        <f t="shared" si="53"/>
        <v>46167</v>
      </c>
      <c r="GB114" s="40">
        <f t="shared" si="60"/>
        <v>46717</v>
      </c>
      <c r="GC114" s="40">
        <f t="shared" si="61"/>
        <v>46717</v>
      </c>
      <c r="GD114" s="40">
        <f t="shared" si="62"/>
        <v>46576</v>
      </c>
      <c r="GE114" s="40">
        <f t="shared" si="63"/>
        <v>46049</v>
      </c>
      <c r="GF114" s="40" t="str">
        <f t="shared" si="57"/>
        <v/>
      </c>
      <c r="GG114" s="40" t="str">
        <f t="shared" si="57"/>
        <v/>
      </c>
      <c r="GH114" s="40" t="str">
        <f t="shared" si="57"/>
        <v/>
      </c>
      <c r="GI114" s="39">
        <f t="shared" si="87"/>
        <v>0</v>
      </c>
      <c r="GJ114" s="39">
        <f t="shared" si="88"/>
        <v>1</v>
      </c>
      <c r="GK114" s="39">
        <f t="shared" si="89"/>
        <v>0</v>
      </c>
      <c r="GL114" s="39">
        <f t="shared" si="90"/>
        <v>5</v>
      </c>
    </row>
    <row r="115" spans="1:194" x14ac:dyDescent="0.25">
      <c r="A115" s="19">
        <v>122</v>
      </c>
      <c r="B115" s="43" t="s">
        <v>767</v>
      </c>
      <c r="C115" s="43" t="s">
        <v>254</v>
      </c>
      <c r="D115" s="43" t="s">
        <v>241</v>
      </c>
      <c r="E115" s="43" t="s">
        <v>255</v>
      </c>
      <c r="F115" s="43" t="s">
        <v>768</v>
      </c>
      <c r="G115" s="43" t="s">
        <v>225</v>
      </c>
      <c r="H115" s="43" t="s">
        <v>498</v>
      </c>
      <c r="I115" s="43" t="s">
        <v>192</v>
      </c>
      <c r="J115" s="44">
        <f t="shared" si="64"/>
        <v>44372.770833333336</v>
      </c>
      <c r="K115" s="44">
        <v>44008.770833333336</v>
      </c>
      <c r="L115" s="44">
        <v>43724</v>
      </c>
      <c r="M115" s="43" t="s">
        <v>2184</v>
      </c>
      <c r="N115" s="43" t="s">
        <v>193</v>
      </c>
      <c r="O115" s="44">
        <v>46052.406307870369</v>
      </c>
      <c r="P115" s="43">
        <v>6475</v>
      </c>
      <c r="Q115" s="43">
        <v>5180</v>
      </c>
      <c r="R115" s="43">
        <v>1295</v>
      </c>
      <c r="S115" s="43" t="s">
        <v>206</v>
      </c>
      <c r="T115" s="44">
        <v>45193.770833333336</v>
      </c>
      <c r="U115" s="44">
        <v>45730.770833333336</v>
      </c>
      <c r="V115" s="44">
        <v>45730.770833333336</v>
      </c>
      <c r="W115" s="44">
        <v>45730.770833333336</v>
      </c>
      <c r="X115" s="44">
        <v>45730.770833333336</v>
      </c>
      <c r="Y115" s="44">
        <v>45730.770833333336</v>
      </c>
      <c r="Z115" s="43" t="s">
        <v>195</v>
      </c>
      <c r="AA115" s="43"/>
      <c r="AB115" s="43"/>
      <c r="AC115" s="43"/>
      <c r="AD115" s="43"/>
      <c r="AE115" s="43">
        <v>2</v>
      </c>
      <c r="AF115" s="43" t="s">
        <v>2185</v>
      </c>
      <c r="AG115" s="43" t="s">
        <v>2185</v>
      </c>
      <c r="AH115" s="43" t="s">
        <v>2186</v>
      </c>
      <c r="AI115" s="43" t="s">
        <v>2187</v>
      </c>
      <c r="AJ115" s="43" t="s">
        <v>2188</v>
      </c>
      <c r="AK115" s="43" t="s">
        <v>2187</v>
      </c>
      <c r="AL115" s="46">
        <v>45910</v>
      </c>
      <c r="AM115" s="46">
        <v>45910</v>
      </c>
      <c r="AN115" s="46">
        <v>45558</v>
      </c>
      <c r="AO115" s="46">
        <v>46095</v>
      </c>
      <c r="AP115" s="47">
        <v>46460</v>
      </c>
      <c r="AQ115" s="46">
        <v>46095</v>
      </c>
      <c r="AR115" s="48"/>
      <c r="AS115" s="48"/>
      <c r="AT115" s="48"/>
      <c r="AU115" s="43">
        <v>1</v>
      </c>
      <c r="AV115" s="43">
        <v>0</v>
      </c>
      <c r="AW115" s="43">
        <v>0</v>
      </c>
      <c r="AX115" s="51" t="s">
        <v>772</v>
      </c>
      <c r="AY115" s="51" t="s">
        <v>211</v>
      </c>
      <c r="AZ115" s="51" t="s">
        <v>198</v>
      </c>
      <c r="BA115" s="20">
        <f t="shared" ca="1" si="100"/>
        <v>1</v>
      </c>
      <c r="BB115" s="20">
        <f t="shared" ca="1" si="100"/>
        <v>1</v>
      </c>
      <c r="BC115" s="20">
        <f t="shared" ca="1" si="100"/>
        <v>1</v>
      </c>
      <c r="BD115" s="20">
        <f t="shared" ca="1" si="100"/>
        <v>1</v>
      </c>
      <c r="BE115" s="20">
        <f t="shared" ca="1" si="100"/>
        <v>0</v>
      </c>
      <c r="BF115" s="20">
        <f t="shared" ca="1" si="100"/>
        <v>1</v>
      </c>
      <c r="BG115" s="21" t="str">
        <f t="shared" ca="1" si="100"/>
        <v/>
      </c>
      <c r="BH115" s="21" t="str">
        <f t="shared" ca="1" si="100"/>
        <v/>
      </c>
      <c r="BI115" s="21" t="str">
        <f t="shared" ca="1" si="100"/>
        <v/>
      </c>
      <c r="BJ115" s="22">
        <f t="shared" ca="1" si="65"/>
        <v>5</v>
      </c>
      <c r="BK115" s="21">
        <f t="shared" si="66"/>
        <v>3</v>
      </c>
      <c r="BL115" s="22">
        <f t="shared" ca="1" si="67"/>
        <v>6846</v>
      </c>
      <c r="BM115" s="22">
        <f t="shared" ca="1" si="68"/>
        <v>5477</v>
      </c>
      <c r="BN115" s="23">
        <f t="shared" ca="1" si="69"/>
        <v>1369</v>
      </c>
      <c r="BO115" s="24">
        <f t="shared" ca="1" si="70"/>
        <v>371</v>
      </c>
      <c r="BP115" s="51" t="str">
        <f>_xlfn.XLOOKUP(E115,[1]Validation!E:E,[1]Validation!F:F,"")</f>
        <v>EN5</v>
      </c>
      <c r="BQ115" s="51" t="str">
        <f>_xlfn.XLOOKUP(BP115,[1]Validation!F:F,[1]Validation!G:G,"")</f>
        <v>EN4 to EN7</v>
      </c>
      <c r="BR115" s="52" t="str">
        <f>VLOOKUP(G115,[1]Validation!$B$1:$C$9,2,0)</f>
        <v>C</v>
      </c>
      <c r="BS115" s="51">
        <f t="shared" ca="1" si="71"/>
        <v>71</v>
      </c>
      <c r="BT115" s="53">
        <f>_xlfn.XLOOKUP(B115,'[2]1. All Calls'!$R:$R,'[2]1. All Calls'!$A:$A,"",0)</f>
        <v>46168.491550925901</v>
      </c>
      <c r="BU115" s="51" t="str">
        <f>_xlfn.XLOOKUP(B115,'[2]1. All Calls'!$R:$R,'[2]1. All Calls'!$F:$F,"",0)</f>
        <v>CC-02093903</v>
      </c>
      <c r="BV115" s="51" t="str">
        <f>_xlfn.XLOOKUP(B115,'[2]1. All Calls'!$R:$R,'[2]1. All Calls'!$J:$J,"",0)</f>
        <v>General Service</v>
      </c>
      <c r="BW115" s="53">
        <f>_xlfn.XLOOKUP(B115,'[2]Sch Calls'!$R:$R,'[2]Sch Calls'!$A:$A,"",0)</f>
        <v>45195.704826388901</v>
      </c>
      <c r="BX115" s="51">
        <f>_xlfn.XLOOKUP(B115,'[2]Sch Calls'!$R:$R,'[2]Sch Calls'!$B:$B,"",0)</f>
        <v>4764</v>
      </c>
      <c r="BY115" s="51" t="str">
        <f t="shared" si="54"/>
        <v>11-Sep-25</v>
      </c>
      <c r="BZ115" s="51" t="str">
        <f t="shared" si="54"/>
        <v>11-Sep-25</v>
      </c>
      <c r="CA115" s="51" t="str">
        <f t="shared" si="72"/>
        <v>26-Jun-24</v>
      </c>
      <c r="CB115" s="51" t="str">
        <f t="shared" si="73"/>
        <v>12-Sep-26</v>
      </c>
      <c r="CC115" s="51" t="str">
        <f t="shared" si="74"/>
        <v>15-Mar-27</v>
      </c>
      <c r="CD115" s="51" t="str">
        <f t="shared" si="75"/>
        <v>15-Mar-26</v>
      </c>
      <c r="CE115" s="51">
        <f t="shared" ca="1" si="55"/>
        <v>445</v>
      </c>
      <c r="CF115" s="51">
        <f t="shared" ca="1" si="55"/>
        <v>445</v>
      </c>
      <c r="CG115" s="51">
        <f t="shared" ca="1" si="76"/>
        <v>982</v>
      </c>
      <c r="CH115" s="51">
        <f t="shared" ca="1" si="77"/>
        <v>445</v>
      </c>
      <c r="CI115" s="51">
        <f t="shared" ca="1" si="78"/>
        <v>445</v>
      </c>
      <c r="CJ115" s="51">
        <f t="shared" ca="1" si="79"/>
        <v>445</v>
      </c>
      <c r="CK115" s="51">
        <f t="shared" ca="1" si="97"/>
        <v>1335</v>
      </c>
      <c r="CL115" s="51">
        <f t="shared" ca="1" si="97"/>
        <v>1335</v>
      </c>
      <c r="CM115" s="51">
        <f t="shared" ca="1" si="97"/>
        <v>2946</v>
      </c>
      <c r="CN115" s="51">
        <f t="shared" ca="1" si="97"/>
        <v>1335</v>
      </c>
      <c r="CO115" s="51">
        <f t="shared" ca="1" si="97"/>
        <v>1335</v>
      </c>
      <c r="CP115" s="51">
        <f t="shared" ca="1" si="97"/>
        <v>1335</v>
      </c>
      <c r="CQ115" s="51">
        <f t="shared" ca="1" si="98"/>
        <v>-1</v>
      </c>
      <c r="CR115" s="51">
        <f t="shared" ca="1" si="98"/>
        <v>-1</v>
      </c>
      <c r="CS115" s="51">
        <f t="shared" ca="1" si="98"/>
        <v>2388</v>
      </c>
      <c r="CT115" s="51">
        <f t="shared" ca="1" si="98"/>
        <v>1999</v>
      </c>
      <c r="CU115" s="51">
        <f t="shared" ca="1" si="98"/>
        <v>5999</v>
      </c>
      <c r="CV115" s="54">
        <f t="shared" ca="1" si="98"/>
        <v>1999</v>
      </c>
      <c r="CW115" s="25" t="s">
        <v>212</v>
      </c>
      <c r="CX115" s="55">
        <v>0.8</v>
      </c>
      <c r="CY115" s="55"/>
      <c r="CZ115" s="26">
        <v>17</v>
      </c>
      <c r="DA115" s="26">
        <v>29</v>
      </c>
      <c r="DB115" s="26">
        <v>16</v>
      </c>
      <c r="DC115" s="26">
        <v>17</v>
      </c>
      <c r="DD115" s="26">
        <v>28</v>
      </c>
      <c r="DE115" s="26">
        <v>18</v>
      </c>
      <c r="DF115" s="26">
        <v>15</v>
      </c>
      <c r="DG115" s="26">
        <v>29</v>
      </c>
      <c r="DH115" s="26">
        <v>22</v>
      </c>
      <c r="DI115" s="26">
        <v>13</v>
      </c>
      <c r="DJ115" s="26">
        <v>28</v>
      </c>
      <c r="DK115" s="26">
        <v>21</v>
      </c>
      <c r="DL115" s="27">
        <f t="shared" si="80"/>
        <v>46243.491550925901</v>
      </c>
      <c r="DM115" s="28">
        <f t="shared" ca="1" si="81"/>
        <v>0</v>
      </c>
      <c r="DN115" s="56">
        <f>_xlfn.XLOOKUP(B115,'[2]1. All Calls'!$R:$R,'[2]1. All Calls'!$A:$A,"",0)</f>
        <v>46168.491550925901</v>
      </c>
      <c r="DO115" s="57" t="str">
        <f ca="1">VLOOKUP(DM115,[1]Validation!$B$20:$C$25,2,0)</f>
        <v>Within 3 months</v>
      </c>
      <c r="DP115" s="58" t="str">
        <f>_xlfn.XLOOKUP(B115,'[1]Active AMCs- Dealer'!E:E,'[1]Active AMCs- Dealer'!L:L,"Not in AMC",0)</f>
        <v>Expired</v>
      </c>
      <c r="DQ115" s="50" t="s">
        <v>213</v>
      </c>
      <c r="DR115" s="29" t="str">
        <f>_xlfn.XLOOKUP(B115,'[2]1. All Calls'!$R:$R,'[2]1. All Calls'!$F:$F,"",0)</f>
        <v>CC-02093903</v>
      </c>
      <c r="DS115" s="29" t="str">
        <f>_xlfn.XLOOKUP(B115,'[2]1. All Calls'!$R:$R,'[2]1. All Calls'!$AB:$AB,"",0)</f>
        <v>Courtesy visit carried out</v>
      </c>
      <c r="DT115" s="30">
        <f>_xlfn.XLOOKUP(DR115,'[2]1. All Calls'!$F:$F,'[2]1. All Calls'!$A:$A,"",0)</f>
        <v>46168.491550925901</v>
      </c>
      <c r="DU115" s="31">
        <f>_xlfn.XLOOKUP(DR115,'[2]1. All Calls'!$F:$F,'[2]1. All Calls'!$B:$B,"",0)</f>
        <v>6652</v>
      </c>
      <c r="DV115" s="31">
        <f>_xlfn.XLOOKUP(B115,[1]MDA_Assets!D:D,[1]MDA_Assets!N:N,"",0)</f>
        <v>5018</v>
      </c>
      <c r="DW115" s="31">
        <f>_xlfn.XLOOKUP(B115,[1]MDA_Assets!D:D,[1]MDA_Assets!O:O,"",0)</f>
        <v>1634</v>
      </c>
      <c r="DX115" s="32" t="str">
        <f>_xlfn.XLOOKUP(B115,[1]MDA_Assets!D:D,[1]MDA_Assets!Q:Q,"",0)</f>
        <v>XD</v>
      </c>
      <c r="DY115" s="33">
        <f>_xlfn.XLOOKUP(B115,[1]MDA_Assets!D:D,[1]MDA_Assets!R:R,"",0)</f>
        <v>45730</v>
      </c>
      <c r="DZ115" s="33">
        <f>_xlfn.XLOOKUP(B115,[1]MDA_Assets!D:D,[1]MDA_Assets!S:S,"",0)</f>
        <v>45730</v>
      </c>
      <c r="EA115" s="33">
        <f>_xlfn.XLOOKUP(B115,[1]MDA_Assets!D:D,[1]MDA_Assets!T:T,"",0)</f>
        <v>45730</v>
      </c>
      <c r="EB115" s="33">
        <f>_xlfn.XLOOKUP(B115,[1]MDA_Assets!D:D,[1]MDA_Assets!U:U,"",0)</f>
        <v>45194</v>
      </c>
      <c r="EC115" s="33">
        <f>_xlfn.XLOOKUP(B115,[1]MDA_Assets!D:D,[1]MDA_Assets!V:V,"",0)</f>
        <v>45730</v>
      </c>
      <c r="ED115" s="33">
        <f>_xlfn.XLOOKUP(B115,[1]MDA_Assets!D:D,[1]MDA_Assets!W:W,"",0)</f>
        <v>45730</v>
      </c>
      <c r="EE115" s="32" t="str">
        <f>_xlfn.XLOOKUP(B115,[1]MDA_Assets!D:D,[1]MDA_Assets!X:X,"",0)</f>
        <v>No</v>
      </c>
      <c r="EF115" s="33">
        <f>_xlfn.XLOOKUP(B115,[1]MDA_Assets!D:D,[1]MDA_Assets!Y:Y,"",0)</f>
        <v>0</v>
      </c>
      <c r="EG115" s="33">
        <f>_xlfn.XLOOKUP(B115,[1]MDA_Assets!D:D,[1]MDA_Assets!Z:Z,"",0)</f>
        <v>0</v>
      </c>
      <c r="EH115" s="33">
        <f>_xlfn.XLOOKUP(B115,[1]MDA_Assets!D:D,[1]MDA_Assets!AA:AA,"",0)</f>
        <v>0</v>
      </c>
      <c r="EI115" s="34">
        <f>_xlfn.XLOOKUP(B115,[1]MDA_Assets!D:D,[1]MDA_Assets!P:P,"",0)</f>
        <v>3</v>
      </c>
      <c r="EJ115" s="35" t="str">
        <f>_xlfn.XLOOKUP(B115,[1]MDA_Assets!D:D,[1]MDA_Assets!AB:AB,"",0)</f>
        <v>112</v>
      </c>
      <c r="EK115" s="35" t="str">
        <f>_xlfn.XLOOKUP(B115,[1]MDA_Assets!D:D,[1]MDA_Assets!AC:AC,"",0)</f>
        <v>112</v>
      </c>
      <c r="EL115" s="35" t="str">
        <f>_xlfn.XLOOKUP(B115,[1]MDA_Assets!D:D,[1]MDA_Assets!AD:AD,"",0)</f>
        <v>1334</v>
      </c>
      <c r="EM115" s="35" t="str">
        <f>_xlfn.XLOOKUP(B115,[1]MDA_Assets!D:D,[1]MDA_Assets!AE:AE,"",0)</f>
        <v>1112</v>
      </c>
      <c r="EN115" s="35" t="str">
        <f>_xlfn.XLOOKUP(B115,[1]MDA_Assets!D:D,[1]MDA_Assets!AF:AF,"",0)</f>
        <v>1112</v>
      </c>
      <c r="EO115" s="35" t="str">
        <f>_xlfn.XLOOKUP(B115,[1]MDA_Assets!D:D,[1]MDA_Assets!AG:AG,"",0)</f>
        <v>1112</v>
      </c>
      <c r="EP115" s="36">
        <f t="shared" si="56"/>
        <v>180</v>
      </c>
      <c r="EQ115" s="36">
        <f t="shared" si="56"/>
        <v>180</v>
      </c>
      <c r="ER115" s="36">
        <f t="shared" si="82"/>
        <v>365</v>
      </c>
      <c r="ES115" s="36">
        <f t="shared" si="83"/>
        <v>365</v>
      </c>
      <c r="ET115" s="36">
        <f t="shared" si="84"/>
        <v>730</v>
      </c>
      <c r="EU115" s="36">
        <f t="shared" si="85"/>
        <v>365</v>
      </c>
      <c r="EV115" s="36" t="str">
        <f t="shared" si="86"/>
        <v/>
      </c>
      <c r="EW115" s="36" t="str">
        <f t="shared" si="58"/>
        <v/>
      </c>
      <c r="EX115" s="36" t="str">
        <f t="shared" si="59"/>
        <v/>
      </c>
      <c r="EY115" s="36">
        <f t="shared" si="94"/>
        <v>5.81</v>
      </c>
      <c r="EZ115" s="36">
        <f t="shared" si="94"/>
        <v>5.81</v>
      </c>
      <c r="FA115" s="36">
        <f t="shared" si="94"/>
        <v>11.78</v>
      </c>
      <c r="FB115" s="36">
        <f t="shared" si="94"/>
        <v>11.78</v>
      </c>
      <c r="FC115" s="36">
        <f t="shared" si="94"/>
        <v>23.55</v>
      </c>
      <c r="FD115" s="36">
        <f t="shared" si="94"/>
        <v>11.78</v>
      </c>
      <c r="FE115" s="36" t="str">
        <f t="shared" si="93"/>
        <v/>
      </c>
      <c r="FF115" s="36" t="str">
        <f t="shared" si="93"/>
        <v/>
      </c>
      <c r="FG115" s="36" t="str">
        <f t="shared" si="93"/>
        <v/>
      </c>
      <c r="FH115" s="37" t="str" cm="1">
        <f t="array" ref="FH115">_xlfn.IFS(EY115="", "No Data", EY115&lt;0, "Negative/Future", EY115=0, "Zero Days", EY115&lt;=3, "&lt; 3 Months", EY115&lt;=6, "3 to 6 Months", EY115&lt;=9, "6 to 9 Months", EY115&lt;=12, "9 to 12 Months", EY115&lt;=15, "12 to 15 Months", EY115&lt;=18, "15 to 18 Months", EY115&lt;=24, "18 to 24 Months", EY115&gt;24, "&gt; 24 Months")</f>
        <v>3 to 6 Months</v>
      </c>
      <c r="FI115" s="37" t="str" cm="1">
        <f t="array" ref="FI115">_xlfn.IFS(EZ115="", "No Data", EZ115&lt;0, "Negative/Future", EZ115=0, "Zero Days", EZ115&lt;=3, "&lt; 3 Months", EZ115&lt;=6, "3 to 6 Months", EZ115&lt;=9, "6 to 9 Months", EZ115&lt;=12, "9 to 12 Months", EZ115&lt;=15, "12 to 15 Months", EZ115&lt;=18, "15 to 18 Months", EZ115&lt;=24, "18 to 24 Months", EZ115&gt;24, "&gt; 24 Months")</f>
        <v>3 to 6 Months</v>
      </c>
      <c r="FJ115" s="37" t="str" cm="1">
        <f t="array" ref="FJ115">_xlfn.IFS(FA115="", "No Data", FA115&lt;0, "Negative/Future", FA115=0, "Zero Days", FA115&lt;=3, "&lt; 3 Months", FA115&lt;=6, "3 to 6 Months", FA115&lt;=9, "6 to 9 Months", FA115&lt;=12, "9 to 12 Months", FA115&lt;=15, "12 to 15 Months", FA115&lt;=18, "15 to 18 Months", FA115&lt;=24, "18 to 24 Months", FA115&gt;24, "&gt; 24 Months")</f>
        <v>9 to 12 Months</v>
      </c>
      <c r="FK115" s="37" t="str" cm="1">
        <f t="array" ref="FK115">_xlfn.IFS(FB115="", "No Data", FB115&lt;0, "Negative/Future", FB115=0, "Zero Days", FB115&lt;=3, "&lt; 3 Months", FB115&lt;=6, "3 to 6 Months", FB115&lt;=9, "6 to 9 Months", FB115&lt;=12, "9 to 12 Months", FB115&lt;=15, "12 to 15 Months", FB115&lt;=18, "15 to 18 Months", FB115&lt;=24, "18 to 24 Months", FB115&gt;24, "&gt; 24 Months")</f>
        <v>9 to 12 Months</v>
      </c>
      <c r="FL115" s="37" t="str" cm="1">
        <f t="array" ref="FL115">_xlfn.IFS(FC115="", "No Data", FC115&lt;0, "Negative/Future", FC115=0, "Zero Days", FC115&lt;=3, "&lt; 3 Months", FC115&lt;=6, "3 to 6 Months", FC115&lt;=9, "6 to 9 Months", FC115&lt;=12, "9 to 12 Months", FC115&lt;=15, "12 to 15 Months", FC115&lt;=18, "15 to 18 Months", FC115&lt;=24, "18 to 24 Months", FC115&gt;24, "&gt; 24 Months")</f>
        <v>18 to 24 Months</v>
      </c>
      <c r="FM115" s="37" t="str" cm="1">
        <f t="array" ref="FM115">_xlfn.IFS(FD115="", "No Data", FD115&lt;0, "Negative/Future", FD115=0, "Zero Days", FD115&lt;=3, "&lt; 3 Months", FD115&lt;=6, "3 to 6 Months", FD115&lt;=9, "6 to 9 Months", FD115&lt;=12, "9 to 12 Months", FD115&lt;=15, "12 to 15 Months", FD115&lt;=18, "15 to 18 Months", FD115&lt;=24, "18 to 24 Months", FD115&gt;24, "&gt; 24 Months")</f>
        <v>9 to 12 Months</v>
      </c>
      <c r="FN115" s="37" t="str" cm="1">
        <f t="array" ref="FN115">_xlfn.IFS(FE115="", "No Data", FE115&lt;0, "Negative/Future", FE115=0, "Zero Days", FE115&lt;=3, "&lt; 3 Months", FE115&lt;=6, "3 to 6 Months", FE115&lt;=9, "6 to 9 Months", FE115&lt;=12, "9 to 12 Months", FE115&lt;=15, "12 to 15 Months", FE115&lt;=18, "15 to 18 Months", FE115&lt;=24, "18 to 24 Months", FE115&gt;24, "&gt; 24 Months")</f>
        <v>No Data</v>
      </c>
      <c r="FO115" s="37" t="str" cm="1">
        <f t="array" ref="FO115">_xlfn.IFS(FG115="", "No Data", FG115&lt;0, "Negative/Future", FG115=0, "Zero Days", FG115&lt;=3, "&lt; 3 Months", FG115&lt;=6, "3 to 6 Months", FG115&lt;=9, "6 to 9 Months", FG115&lt;=12, "9 to 12 Months", FG115&lt;=15, "12 to 15 Months", FG115&lt;=18, "15 to 18 Months", FG115&lt;=24, "18 to 24 Months", FG115&gt;24, "&gt; 24 Months")</f>
        <v>No Data</v>
      </c>
      <c r="FP115" s="37" t="str" cm="1">
        <f t="array" ref="FP115">_xlfn.IFS(FF115="", "No Data", FF115&lt;0, "Negative/Future", FF115=0, "Zero Days", FF115&lt;=3, "&lt; 3 Months", FF115&lt;=6, "3 to 6 Months", FF115&lt;=9, "6 to 9 Months", FF115&lt;=12, "9 to 12 Months", FF115&lt;=15, "12 to 15 Months", FF115&lt;=18, "15 to 18 Months", FF115&lt;=24, "18 to 24 Months", FF115&gt;24, "&gt; 24 Months")</f>
        <v>No Data</v>
      </c>
      <c r="FQ115" s="29" t="s">
        <v>773</v>
      </c>
      <c r="FR115" s="29">
        <v>6203721760</v>
      </c>
      <c r="FS115" s="38" t="str">
        <f>VLOOKUP(_xlfn.XLOOKUP(B115,[1]MDA_Assets!D:D,[1]MDA_Assets!I:I,"",0),[1]Validation!$B$1:$C$8,2,0)</f>
        <v>C</v>
      </c>
      <c r="FT115" s="38" t="s">
        <v>296</v>
      </c>
      <c r="FU115" s="31" t="str">
        <f>_xlfn.XLOOKUP(B115,[1]MDA_Assets!D:D,[1]MDA_Assets!X:X,"",0)</f>
        <v>No</v>
      </c>
      <c r="FV115" s="39">
        <v>5</v>
      </c>
      <c r="FW115" s="39">
        <v>0</v>
      </c>
      <c r="FX115" s="39">
        <v>0</v>
      </c>
      <c r="FY115" s="39">
        <v>4</v>
      </c>
      <c r="FZ115" s="40">
        <f t="shared" si="53"/>
        <v>45910</v>
      </c>
      <c r="GA115" s="40">
        <f t="shared" si="53"/>
        <v>45910</v>
      </c>
      <c r="GB115" s="40">
        <f t="shared" si="60"/>
        <v>46095</v>
      </c>
      <c r="GC115" s="40">
        <f t="shared" si="61"/>
        <v>45559</v>
      </c>
      <c r="GD115" s="40">
        <f t="shared" si="62"/>
        <v>46460</v>
      </c>
      <c r="GE115" s="40">
        <f t="shared" si="63"/>
        <v>46095</v>
      </c>
      <c r="GF115" s="40" t="str">
        <f t="shared" si="57"/>
        <v/>
      </c>
      <c r="GG115" s="40" t="str">
        <f t="shared" si="57"/>
        <v/>
      </c>
      <c r="GH115" s="40" t="str">
        <f t="shared" si="57"/>
        <v/>
      </c>
      <c r="GI115" s="39">
        <f t="shared" si="87"/>
        <v>3</v>
      </c>
      <c r="GJ115" s="39">
        <f t="shared" si="88"/>
        <v>0</v>
      </c>
      <c r="GK115" s="39">
        <f t="shared" si="89"/>
        <v>0</v>
      </c>
      <c r="GL115" s="39">
        <f t="shared" si="90"/>
        <v>3</v>
      </c>
    </row>
    <row r="116" spans="1:194" x14ac:dyDescent="0.25">
      <c r="A116" s="19">
        <v>123</v>
      </c>
      <c r="B116" s="43" t="s">
        <v>774</v>
      </c>
      <c r="C116" s="43" t="s">
        <v>254</v>
      </c>
      <c r="D116" s="43" t="s">
        <v>241</v>
      </c>
      <c r="E116" s="43" t="s">
        <v>305</v>
      </c>
      <c r="F116" s="43" t="s">
        <v>775</v>
      </c>
      <c r="G116" s="43" t="s">
        <v>190</v>
      </c>
      <c r="H116" s="43"/>
      <c r="I116" s="43" t="s">
        <v>192</v>
      </c>
      <c r="J116" s="44">
        <f t="shared" si="64"/>
        <v>44275.770833333336</v>
      </c>
      <c r="K116" s="44">
        <v>43911.770833333336</v>
      </c>
      <c r="L116" s="44">
        <v>43853</v>
      </c>
      <c r="M116" s="43" t="s">
        <v>2808</v>
      </c>
      <c r="N116" s="43" t="s">
        <v>2809</v>
      </c>
      <c r="O116" s="44">
        <v>46114.478750000002</v>
      </c>
      <c r="P116" s="43">
        <v>15225</v>
      </c>
      <c r="Q116" s="43">
        <v>10113</v>
      </c>
      <c r="R116" s="43">
        <v>5112</v>
      </c>
      <c r="S116" s="43" t="s">
        <v>206</v>
      </c>
      <c r="T116" s="44">
        <v>46041.770833333336</v>
      </c>
      <c r="U116" s="44">
        <v>46041.770833333336</v>
      </c>
      <c r="V116" s="44">
        <v>46041.770833333336</v>
      </c>
      <c r="W116" s="44">
        <v>46041.770833333336</v>
      </c>
      <c r="X116" s="44">
        <v>46041.770833333336</v>
      </c>
      <c r="Y116" s="44">
        <v>46041.770833333336</v>
      </c>
      <c r="Z116" s="43" t="s">
        <v>195</v>
      </c>
      <c r="AA116" s="43"/>
      <c r="AB116" s="43"/>
      <c r="AC116" s="43"/>
      <c r="AD116" s="43"/>
      <c r="AE116" s="43">
        <v>4</v>
      </c>
      <c r="AF116" s="43" t="s">
        <v>2810</v>
      </c>
      <c r="AG116" s="43" t="s">
        <v>2810</v>
      </c>
      <c r="AH116" s="43" t="s">
        <v>2811</v>
      </c>
      <c r="AI116" s="43" t="s">
        <v>2812</v>
      </c>
      <c r="AJ116" s="43" t="s">
        <v>2813</v>
      </c>
      <c r="AK116" s="43" t="s">
        <v>2814</v>
      </c>
      <c r="AL116" s="46">
        <v>46005</v>
      </c>
      <c r="AM116" s="46">
        <v>46005</v>
      </c>
      <c r="AN116" s="46">
        <v>45890</v>
      </c>
      <c r="AO116" s="46">
        <v>46055</v>
      </c>
      <c r="AP116" s="46">
        <v>46114</v>
      </c>
      <c r="AQ116" s="46">
        <v>46130</v>
      </c>
      <c r="AR116" s="48"/>
      <c r="AS116" s="48"/>
      <c r="AT116" s="48"/>
      <c r="AU116" s="43">
        <v>1</v>
      </c>
      <c r="AV116" s="43">
        <v>0</v>
      </c>
      <c r="AW116" s="43">
        <v>0</v>
      </c>
      <c r="AX116" s="51" t="s">
        <v>550</v>
      </c>
      <c r="AY116" s="51" t="s">
        <v>211</v>
      </c>
      <c r="AZ116" s="51" t="s">
        <v>198</v>
      </c>
      <c r="BA116" s="20">
        <f t="shared" ca="1" si="100"/>
        <v>1</v>
      </c>
      <c r="BB116" s="20">
        <f t="shared" ca="1" si="100"/>
        <v>1</v>
      </c>
      <c r="BC116" s="20">
        <f t="shared" ca="1" si="100"/>
        <v>1</v>
      </c>
      <c r="BD116" s="20">
        <f t="shared" ca="1" si="100"/>
        <v>1</v>
      </c>
      <c r="BE116" s="20">
        <f t="shared" ca="1" si="100"/>
        <v>1</v>
      </c>
      <c r="BF116" s="20">
        <f t="shared" ca="1" si="100"/>
        <v>1</v>
      </c>
      <c r="BG116" s="21" t="str">
        <f t="shared" ca="1" si="100"/>
        <v/>
      </c>
      <c r="BH116" s="21" t="str">
        <f t="shared" ca="1" si="100"/>
        <v/>
      </c>
      <c r="BI116" s="21" t="str">
        <f t="shared" ca="1" si="100"/>
        <v/>
      </c>
      <c r="BJ116" s="22">
        <f t="shared" ca="1" si="65"/>
        <v>6</v>
      </c>
      <c r="BK116" s="21">
        <f t="shared" si="66"/>
        <v>8</v>
      </c>
      <c r="BL116" s="22">
        <f t="shared" ca="1" si="67"/>
        <v>15717</v>
      </c>
      <c r="BM116" s="22">
        <f t="shared" ca="1" si="68"/>
        <v>10373</v>
      </c>
      <c r="BN116" s="23">
        <f t="shared" ca="1" si="69"/>
        <v>5344</v>
      </c>
      <c r="BO116" s="24">
        <f t="shared" ca="1" si="70"/>
        <v>492</v>
      </c>
      <c r="BP116" s="51" t="str">
        <f>_xlfn.XLOOKUP(E116,[1]Validation!E:E,[1]Validation!F:F,"")</f>
        <v>EN15</v>
      </c>
      <c r="BQ116" s="51" t="str">
        <f>_xlfn.XLOOKUP(BP116,[1]Validation!F:F,[1]Validation!G:G,"")</f>
        <v>EN11 to EN22</v>
      </c>
      <c r="BR116" s="52" t="str">
        <f>VLOOKUP(G116,[1]Validation!$B$1:$C$9,2,0)</f>
        <v>B</v>
      </c>
      <c r="BS116" s="51">
        <f t="shared" ca="1" si="71"/>
        <v>74</v>
      </c>
      <c r="BT116" s="53">
        <f>_xlfn.XLOOKUP(B116,'[2]1. All Calls'!$R:$R,'[2]1. All Calls'!$A:$A,"",0)</f>
        <v>46156.573738425897</v>
      </c>
      <c r="BU116" s="51" t="str">
        <f>_xlfn.XLOOKUP(B116,'[2]1. All Calls'!$R:$R,'[2]1. All Calls'!$F:$F,"",0)</f>
        <v>CC-02080525</v>
      </c>
      <c r="BV116" s="51" t="str">
        <f>_xlfn.XLOOKUP(B116,'[2]1. All Calls'!$R:$R,'[2]1. All Calls'!$J:$J,"",0)</f>
        <v>Schedule Service</v>
      </c>
      <c r="BW116" s="53">
        <f>_xlfn.XLOOKUP(B116,'[2]Sch Calls'!$R:$R,'[2]Sch Calls'!$A:$A,"",0)</f>
        <v>46156.573738425897</v>
      </c>
      <c r="BX116" s="51">
        <f>_xlfn.XLOOKUP(B116,'[2]Sch Calls'!$R:$R,'[2]Sch Calls'!$B:$B,"",0)</f>
        <v>15513</v>
      </c>
      <c r="BY116" s="51" t="str">
        <f t="shared" si="54"/>
        <v>19-Jul-26</v>
      </c>
      <c r="BZ116" s="51" t="str">
        <f t="shared" si="54"/>
        <v>19-Jul-26</v>
      </c>
      <c r="CA116" s="51" t="str">
        <f t="shared" si="72"/>
        <v>22-Oct-26</v>
      </c>
      <c r="CB116" s="51" t="str">
        <f t="shared" si="73"/>
        <v>20-Jul-27</v>
      </c>
      <c r="CC116" s="51" t="str">
        <f t="shared" si="74"/>
        <v>20-Jan-28</v>
      </c>
      <c r="CD116" s="51" t="str">
        <f t="shared" si="75"/>
        <v>20-Jan-27</v>
      </c>
      <c r="CE116" s="51">
        <f t="shared" ca="1" si="55"/>
        <v>134</v>
      </c>
      <c r="CF116" s="51">
        <f t="shared" ca="1" si="55"/>
        <v>134</v>
      </c>
      <c r="CG116" s="51">
        <f t="shared" ca="1" si="76"/>
        <v>134</v>
      </c>
      <c r="CH116" s="51">
        <f t="shared" ca="1" si="77"/>
        <v>134</v>
      </c>
      <c r="CI116" s="51">
        <f t="shared" ca="1" si="78"/>
        <v>134</v>
      </c>
      <c r="CJ116" s="51">
        <f t="shared" ca="1" si="79"/>
        <v>134</v>
      </c>
      <c r="CK116" s="51">
        <f t="shared" ca="1" si="97"/>
        <v>1072</v>
      </c>
      <c r="CL116" s="51">
        <f t="shared" ca="1" si="97"/>
        <v>1072</v>
      </c>
      <c r="CM116" s="51">
        <f t="shared" ca="1" si="97"/>
        <v>1072</v>
      </c>
      <c r="CN116" s="51">
        <f t="shared" ca="1" si="97"/>
        <v>1072</v>
      </c>
      <c r="CO116" s="51">
        <f t="shared" ca="1" si="97"/>
        <v>1072</v>
      </c>
      <c r="CP116" s="51">
        <f t="shared" ca="1" si="97"/>
        <v>1072</v>
      </c>
      <c r="CQ116" s="51">
        <f t="shared" ca="1" si="98"/>
        <v>-1508</v>
      </c>
      <c r="CR116" s="51">
        <f t="shared" ca="1" si="98"/>
        <v>-1508</v>
      </c>
      <c r="CS116" s="51">
        <f t="shared" ca="1" si="98"/>
        <v>-1968</v>
      </c>
      <c r="CT116" s="51">
        <f t="shared" ca="1" si="98"/>
        <v>-1308</v>
      </c>
      <c r="CU116" s="51">
        <f t="shared" ca="1" si="98"/>
        <v>-1072</v>
      </c>
      <c r="CV116" s="54">
        <f t="shared" ca="1" si="98"/>
        <v>-1008</v>
      </c>
      <c r="CW116" s="25" t="s">
        <v>212</v>
      </c>
      <c r="CX116" s="55">
        <v>0.65</v>
      </c>
      <c r="CY116" s="55"/>
      <c r="CZ116" s="26">
        <v>22</v>
      </c>
      <c r="DA116" s="26">
        <v>45</v>
      </c>
      <c r="DB116" s="26">
        <v>15</v>
      </c>
      <c r="DC116" s="26">
        <v>22</v>
      </c>
      <c r="DD116" s="26">
        <v>55</v>
      </c>
      <c r="DE116" s="26">
        <v>23</v>
      </c>
      <c r="DF116" s="26">
        <v>20</v>
      </c>
      <c r="DG116" s="26">
        <v>48</v>
      </c>
      <c r="DH116" s="26">
        <v>22</v>
      </c>
      <c r="DI116" s="26">
        <v>18</v>
      </c>
      <c r="DJ116" s="26">
        <v>48</v>
      </c>
      <c r="DK116" s="26">
        <v>26</v>
      </c>
      <c r="DL116" s="27">
        <f t="shared" si="80"/>
        <v>46231.573738425897</v>
      </c>
      <c r="DM116" s="28">
        <f t="shared" ca="1" si="81"/>
        <v>0</v>
      </c>
      <c r="DN116" s="56">
        <f>_xlfn.XLOOKUP(B116,'[2]1. All Calls'!$R:$R,'[2]1. All Calls'!$A:$A,"",0)</f>
        <v>46156.573738425897</v>
      </c>
      <c r="DO116" s="57" t="str">
        <f ca="1">VLOOKUP(DM116,[1]Validation!$B$20:$C$25,2,0)</f>
        <v>Within 3 months</v>
      </c>
      <c r="DP116" s="58" t="str">
        <f>_xlfn.XLOOKUP(B116,'[1]Active AMCs- Dealer'!E:E,'[1]Active AMCs- Dealer'!L:L,"Not in AMC",0)</f>
        <v>Not in AMC</v>
      </c>
      <c r="DQ116" s="50" t="s">
        <v>238</v>
      </c>
      <c r="DR116" s="29" t="str">
        <f>_xlfn.XLOOKUP(B116,'[2]1. All Calls'!$R:$R,'[2]1. All Calls'!$F:$F,"",0)</f>
        <v>CC-02080525</v>
      </c>
      <c r="DS116" s="29" t="str">
        <f>_xlfn.XLOOKUP(B116,'[2]1. All Calls'!$R:$R,'[2]1. All Calls'!$AB:$AB,"",0)</f>
        <v>Today We attend the customer site for shedule service so we change part during service:- air filter, oil filter, oil and separator then start machine running good condition</v>
      </c>
      <c r="DT116" s="30">
        <f>_xlfn.XLOOKUP(DR116,'[2]1. All Calls'!$F:$F,'[2]1. All Calls'!$A:$A,"",0)</f>
        <v>46156.573738425897</v>
      </c>
      <c r="DU116" s="31">
        <f>_xlfn.XLOOKUP(DR116,'[2]1. All Calls'!$F:$F,'[2]1. All Calls'!$B:$B,"",0)</f>
        <v>15513</v>
      </c>
      <c r="DV116" s="31">
        <f>_xlfn.XLOOKUP(B116,[1]MDA_Assets!D:D,[1]MDA_Assets!N:N,"",0)</f>
        <v>10345</v>
      </c>
      <c r="DW116" s="31">
        <f>_xlfn.XLOOKUP(B116,[1]MDA_Assets!D:D,[1]MDA_Assets!O:O,"",0)</f>
        <v>5168</v>
      </c>
      <c r="DX116" s="32" t="str">
        <f>_xlfn.XLOOKUP(B116,[1]MDA_Assets!D:D,[1]MDA_Assets!Q:Q,"",0)</f>
        <v>XD</v>
      </c>
      <c r="DY116" s="33">
        <f>_xlfn.XLOOKUP(B116,[1]MDA_Assets!D:D,[1]MDA_Assets!R:R,"",0)</f>
        <v>46156</v>
      </c>
      <c r="DZ116" s="33">
        <f>_xlfn.XLOOKUP(B116,[1]MDA_Assets!D:D,[1]MDA_Assets!S:S,"",0)</f>
        <v>46156</v>
      </c>
      <c r="EA116" s="33">
        <f>_xlfn.XLOOKUP(B116,[1]MDA_Assets!D:D,[1]MDA_Assets!T:T,"",0)</f>
        <v>46156</v>
      </c>
      <c r="EB116" s="33">
        <f>_xlfn.XLOOKUP(B116,[1]MDA_Assets!D:D,[1]MDA_Assets!U:U,"",0)</f>
        <v>46156</v>
      </c>
      <c r="EC116" s="33">
        <f>_xlfn.XLOOKUP(B116,[1]MDA_Assets!D:D,[1]MDA_Assets!V:V,"",0)</f>
        <v>46156</v>
      </c>
      <c r="ED116" s="33">
        <f>_xlfn.XLOOKUP(B116,[1]MDA_Assets!D:D,[1]MDA_Assets!W:W,"",0)</f>
        <v>46042</v>
      </c>
      <c r="EE116" s="32" t="str">
        <f>_xlfn.XLOOKUP(B116,[1]MDA_Assets!D:D,[1]MDA_Assets!X:X,"",0)</f>
        <v>No</v>
      </c>
      <c r="EF116" s="33">
        <f>_xlfn.XLOOKUP(B116,[1]MDA_Assets!D:D,[1]MDA_Assets!Y:Y,"",0)</f>
        <v>0</v>
      </c>
      <c r="EG116" s="33">
        <f>_xlfn.XLOOKUP(B116,[1]MDA_Assets!D:D,[1]MDA_Assets!Z:Z,"",0)</f>
        <v>0</v>
      </c>
      <c r="EH116" s="33">
        <f>_xlfn.XLOOKUP(B116,[1]MDA_Assets!D:D,[1]MDA_Assets!AA:AA,"",0)</f>
        <v>0</v>
      </c>
      <c r="EI116" s="34">
        <v>8</v>
      </c>
      <c r="EJ116" s="35" t="str">
        <f>_xlfn.XLOOKUP(B116,[1]MDA_Assets!D:D,[1]MDA_Assets!AB:AB,"",0)</f>
        <v>1500</v>
      </c>
      <c r="EK116" s="35" t="str">
        <f>_xlfn.XLOOKUP(B116,[1]MDA_Assets!D:D,[1]MDA_Assets!AC:AC,"",0)</f>
        <v>1500</v>
      </c>
      <c r="EL116" s="35" t="str">
        <f>_xlfn.XLOOKUP(B116,[1]MDA_Assets!D:D,[1]MDA_Assets!AD:AD,"",0)</f>
        <v>3000</v>
      </c>
      <c r="EM116" s="35" t="str">
        <f>_xlfn.XLOOKUP(B116,[1]MDA_Assets!D:D,[1]MDA_Assets!AE:AE,"",0)</f>
        <v>3000</v>
      </c>
      <c r="EN116" s="35" t="str">
        <f>_xlfn.XLOOKUP(B116,[1]MDA_Assets!D:D,[1]MDA_Assets!AF:AF,"",0)</f>
        <v>560</v>
      </c>
      <c r="EO116" s="35" t="str">
        <f>_xlfn.XLOOKUP(B116,[1]MDA_Assets!D:D,[1]MDA_Assets!AG:AG,"",0)</f>
        <v>3000</v>
      </c>
      <c r="EP116" s="36">
        <f t="shared" si="56"/>
        <v>-37</v>
      </c>
      <c r="EQ116" s="36">
        <f t="shared" si="56"/>
        <v>-37</v>
      </c>
      <c r="ER116" s="36">
        <f t="shared" si="82"/>
        <v>-152</v>
      </c>
      <c r="ES116" s="36">
        <f t="shared" si="83"/>
        <v>14</v>
      </c>
      <c r="ET116" s="36">
        <f t="shared" si="84"/>
        <v>73</v>
      </c>
      <c r="EU116" s="36">
        <f t="shared" si="85"/>
        <v>89</v>
      </c>
      <c r="EV116" s="36" t="str">
        <f t="shared" si="86"/>
        <v/>
      </c>
      <c r="EW116" s="36" t="str">
        <f t="shared" si="58"/>
        <v/>
      </c>
      <c r="EX116" s="36" t="str">
        <f t="shared" si="59"/>
        <v/>
      </c>
      <c r="EY116" s="36">
        <f t="shared" si="94"/>
        <v>-1.2</v>
      </c>
      <c r="EZ116" s="36">
        <f t="shared" si="94"/>
        <v>-1.2</v>
      </c>
      <c r="FA116" s="36">
        <f t="shared" si="94"/>
        <v>-4.91</v>
      </c>
      <c r="FB116" s="36">
        <f t="shared" si="94"/>
        <v>0.46</v>
      </c>
      <c r="FC116" s="36">
        <f t="shared" si="94"/>
        <v>2.36</v>
      </c>
      <c r="FD116" s="36">
        <f t="shared" si="94"/>
        <v>2.88</v>
      </c>
      <c r="FE116" s="36" t="str">
        <f t="shared" si="93"/>
        <v/>
      </c>
      <c r="FF116" s="36" t="str">
        <f t="shared" si="93"/>
        <v/>
      </c>
      <c r="FG116" s="36" t="str">
        <f t="shared" si="93"/>
        <v/>
      </c>
      <c r="FH116" s="37" t="str" cm="1">
        <f t="array" ref="FH116">_xlfn.IFS(EY116="", "No Data", EY116&lt;0, "Negative/Future", EY116=0, "Zero Days", EY116&lt;=3, "&lt; 3 Months", EY116&lt;=6, "3 to 6 Months", EY116&lt;=9, "6 to 9 Months", EY116&lt;=12, "9 to 12 Months", EY116&lt;=15, "12 to 15 Months", EY116&lt;=18, "15 to 18 Months", EY116&lt;=24, "18 to 24 Months", EY116&gt;24, "&gt; 24 Months")</f>
        <v>Negative/Future</v>
      </c>
      <c r="FI116" s="37" t="str" cm="1">
        <f t="array" ref="FI116">_xlfn.IFS(EZ116="", "No Data", EZ116&lt;0, "Negative/Future", EZ116=0, "Zero Days", EZ116&lt;=3, "&lt; 3 Months", EZ116&lt;=6, "3 to 6 Months", EZ116&lt;=9, "6 to 9 Months", EZ116&lt;=12, "9 to 12 Months", EZ116&lt;=15, "12 to 15 Months", EZ116&lt;=18, "15 to 18 Months", EZ116&lt;=24, "18 to 24 Months", EZ116&gt;24, "&gt; 24 Months")</f>
        <v>Negative/Future</v>
      </c>
      <c r="FJ116" s="37" t="str" cm="1">
        <f t="array" ref="FJ116">_xlfn.IFS(FA116="", "No Data", FA116&lt;0, "Negative/Future", FA116=0, "Zero Days", FA116&lt;=3, "&lt; 3 Months", FA116&lt;=6, "3 to 6 Months", FA116&lt;=9, "6 to 9 Months", FA116&lt;=12, "9 to 12 Months", FA116&lt;=15, "12 to 15 Months", FA116&lt;=18, "15 to 18 Months", FA116&lt;=24, "18 to 24 Months", FA116&gt;24, "&gt; 24 Months")</f>
        <v>Negative/Future</v>
      </c>
      <c r="FK116" s="37" t="str" cm="1">
        <f t="array" ref="FK116">_xlfn.IFS(FB116="", "No Data", FB116&lt;0, "Negative/Future", FB116=0, "Zero Days", FB116&lt;=3, "&lt; 3 Months", FB116&lt;=6, "3 to 6 Months", FB116&lt;=9, "6 to 9 Months", FB116&lt;=12, "9 to 12 Months", FB116&lt;=15, "12 to 15 Months", FB116&lt;=18, "15 to 18 Months", FB116&lt;=24, "18 to 24 Months", FB116&gt;24, "&gt; 24 Months")</f>
        <v>&lt; 3 Months</v>
      </c>
      <c r="FL116" s="37" t="str" cm="1">
        <f t="array" ref="FL116">_xlfn.IFS(FC116="", "No Data", FC116&lt;0, "Negative/Future", FC116=0, "Zero Days", FC116&lt;=3, "&lt; 3 Months", FC116&lt;=6, "3 to 6 Months", FC116&lt;=9, "6 to 9 Months", FC116&lt;=12, "9 to 12 Months", FC116&lt;=15, "12 to 15 Months", FC116&lt;=18, "15 to 18 Months", FC116&lt;=24, "18 to 24 Months", FC116&gt;24, "&gt; 24 Months")</f>
        <v>&lt; 3 Months</v>
      </c>
      <c r="FM116" s="37" t="str" cm="1">
        <f t="array" ref="FM116">_xlfn.IFS(FD116="", "No Data", FD116&lt;0, "Negative/Future", FD116=0, "Zero Days", FD116&lt;=3, "&lt; 3 Months", FD116&lt;=6, "3 to 6 Months", FD116&lt;=9, "6 to 9 Months", FD116&lt;=12, "9 to 12 Months", FD116&lt;=15, "12 to 15 Months", FD116&lt;=18, "15 to 18 Months", FD116&lt;=24, "18 to 24 Months", FD116&gt;24, "&gt; 24 Months")</f>
        <v>&lt; 3 Months</v>
      </c>
      <c r="FN116" s="37" t="str" cm="1">
        <f t="array" ref="FN116">_xlfn.IFS(FE116="", "No Data", FE116&lt;0, "Negative/Future", FE116=0, "Zero Days", FE116&lt;=3, "&lt; 3 Months", FE116&lt;=6, "3 to 6 Months", FE116&lt;=9, "6 to 9 Months", FE116&lt;=12, "9 to 12 Months", FE116&lt;=15, "12 to 15 Months", FE116&lt;=18, "15 to 18 Months", FE116&lt;=24, "18 to 24 Months", FE116&gt;24, "&gt; 24 Months")</f>
        <v>No Data</v>
      </c>
      <c r="FO116" s="37" t="str" cm="1">
        <f t="array" ref="FO116">_xlfn.IFS(FG116="", "No Data", FG116&lt;0, "Negative/Future", FG116=0, "Zero Days", FG116&lt;=3, "&lt; 3 Months", FG116&lt;=6, "3 to 6 Months", FG116&lt;=9, "6 to 9 Months", FG116&lt;=12, "9 to 12 Months", FG116&lt;=15, "12 to 15 Months", FG116&lt;=18, "15 to 18 Months", FG116&lt;=24, "18 to 24 Months", FG116&gt;24, "&gt; 24 Months")</f>
        <v>No Data</v>
      </c>
      <c r="FP116" s="37" t="str" cm="1">
        <f t="array" ref="FP116">_xlfn.IFS(FF116="", "No Data", FF116&lt;0, "Negative/Future", FF116=0, "Zero Days", FF116&lt;=3, "&lt; 3 Months", FF116&lt;=6, "3 to 6 Months", FF116&lt;=9, "6 to 9 Months", FF116&lt;=12, "9 to 12 Months", FF116&lt;=15, "12 to 15 Months", FF116&lt;=18, "15 to 18 Months", FF116&lt;=24, "18 to 24 Months", FF116&gt;24, "&gt; 24 Months")</f>
        <v>No Data</v>
      </c>
      <c r="FQ116" s="29" t="s">
        <v>776</v>
      </c>
      <c r="FR116" s="29">
        <v>8102800076</v>
      </c>
      <c r="FS116" s="38" t="str">
        <f>VLOOKUP(_xlfn.XLOOKUP(B116,[1]MDA_Assets!D:D,[1]MDA_Assets!I:I,"",0),[1]Validation!$B$1:$C$8,2,0)</f>
        <v>B</v>
      </c>
      <c r="FT116" s="38" t="s">
        <v>202</v>
      </c>
      <c r="FU116" s="31" t="str">
        <f>_xlfn.XLOOKUP(B116,[1]MDA_Assets!D:D,[1]MDA_Assets!X:X,"",0)</f>
        <v>No</v>
      </c>
      <c r="FV116" s="39">
        <v>6</v>
      </c>
      <c r="FW116" s="39">
        <v>0</v>
      </c>
      <c r="FX116" s="39">
        <v>0</v>
      </c>
      <c r="FY116" s="39">
        <v>3</v>
      </c>
      <c r="FZ116" s="40">
        <f t="shared" si="53"/>
        <v>46119</v>
      </c>
      <c r="GA116" s="40">
        <f t="shared" si="53"/>
        <v>46119</v>
      </c>
      <c r="GB116" s="40">
        <f t="shared" si="60"/>
        <v>46004</v>
      </c>
      <c r="GC116" s="40">
        <f t="shared" si="61"/>
        <v>46170</v>
      </c>
      <c r="GD116" s="40">
        <f t="shared" si="62"/>
        <v>46229</v>
      </c>
      <c r="GE116" s="40">
        <f t="shared" si="63"/>
        <v>46131</v>
      </c>
      <c r="GF116" s="40" t="str">
        <f t="shared" si="57"/>
        <v/>
      </c>
      <c r="GG116" s="40" t="str">
        <f t="shared" si="57"/>
        <v/>
      </c>
      <c r="GH116" s="40" t="str">
        <f t="shared" si="57"/>
        <v/>
      </c>
      <c r="GI116" s="39">
        <f t="shared" si="87"/>
        <v>1</v>
      </c>
      <c r="GJ116" s="39">
        <f t="shared" si="88"/>
        <v>0</v>
      </c>
      <c r="GK116" s="39">
        <f t="shared" si="89"/>
        <v>0</v>
      </c>
      <c r="GL116" s="39">
        <f t="shared" si="90"/>
        <v>5</v>
      </c>
    </row>
    <row r="117" spans="1:194" x14ac:dyDescent="0.25">
      <c r="A117" s="19">
        <v>124</v>
      </c>
      <c r="B117" s="43" t="s">
        <v>777</v>
      </c>
      <c r="C117" s="43" t="s">
        <v>186</v>
      </c>
      <c r="D117" s="43" t="s">
        <v>241</v>
      </c>
      <c r="E117" s="43" t="s">
        <v>778</v>
      </c>
      <c r="F117" s="43" t="s">
        <v>779</v>
      </c>
      <c r="G117" s="43" t="s">
        <v>225</v>
      </c>
      <c r="H117" s="43" t="s">
        <v>498</v>
      </c>
      <c r="I117" s="43" t="s">
        <v>192</v>
      </c>
      <c r="J117" s="44">
        <f t="shared" si="64"/>
        <v>43843.27847222222</v>
      </c>
      <c r="K117" s="44">
        <v>43479.27847222222</v>
      </c>
      <c r="L117" s="44">
        <v>43218</v>
      </c>
      <c r="M117" s="43" t="s">
        <v>780</v>
      </c>
      <c r="N117" s="43" t="s">
        <v>781</v>
      </c>
      <c r="O117" s="44">
        <v>46022.403981481482</v>
      </c>
      <c r="P117" s="43">
        <v>10160</v>
      </c>
      <c r="Q117" s="43">
        <v>5994</v>
      </c>
      <c r="R117" s="43">
        <v>4166</v>
      </c>
      <c r="S117" s="43" t="s">
        <v>206</v>
      </c>
      <c r="T117" s="44">
        <v>46021.770833333336</v>
      </c>
      <c r="U117" s="44">
        <v>46021.770833333336</v>
      </c>
      <c r="V117" s="44">
        <v>46021.770833333336</v>
      </c>
      <c r="W117" s="44">
        <v>45908.770833333336</v>
      </c>
      <c r="X117" s="44">
        <v>45908.770833333336</v>
      </c>
      <c r="Y117" s="44">
        <v>45908.770833333336</v>
      </c>
      <c r="Z117" s="43" t="s">
        <v>199</v>
      </c>
      <c r="AA117" s="43"/>
      <c r="AB117" s="44">
        <v>46021.770833333336</v>
      </c>
      <c r="AC117" s="44">
        <v>46021.770833333336</v>
      </c>
      <c r="AD117" s="43"/>
      <c r="AE117" s="43">
        <v>4</v>
      </c>
      <c r="AF117" s="43" t="s">
        <v>281</v>
      </c>
      <c r="AG117" s="43" t="s">
        <v>281</v>
      </c>
      <c r="AH117" s="43" t="s">
        <v>782</v>
      </c>
      <c r="AI117" s="43" t="s">
        <v>782</v>
      </c>
      <c r="AJ117" s="43" t="s">
        <v>783</v>
      </c>
      <c r="AK117" s="43" t="s">
        <v>782</v>
      </c>
      <c r="AL117" s="47">
        <v>46386</v>
      </c>
      <c r="AM117" s="49">
        <v>46201</v>
      </c>
      <c r="AN117" s="47">
        <v>46215</v>
      </c>
      <c r="AO117" s="47">
        <v>46215</v>
      </c>
      <c r="AP117" s="47">
        <v>46638</v>
      </c>
      <c r="AQ117" s="47">
        <v>46215</v>
      </c>
      <c r="AR117" s="47">
        <v>46386</v>
      </c>
      <c r="AS117" s="47">
        <v>46386</v>
      </c>
      <c r="AT117" s="48"/>
      <c r="AU117" s="43">
        <v>0</v>
      </c>
      <c r="AV117" s="43">
        <v>0</v>
      </c>
      <c r="AW117" s="43">
        <v>1</v>
      </c>
      <c r="AX117" s="51" t="s">
        <v>784</v>
      </c>
      <c r="AY117" s="51" t="s">
        <v>409</v>
      </c>
      <c r="AZ117" s="51" t="s">
        <v>198</v>
      </c>
      <c r="BA117" s="20">
        <f t="shared" ca="1" si="100"/>
        <v>0</v>
      </c>
      <c r="BB117" s="20">
        <f t="shared" ca="1" si="100"/>
        <v>1</v>
      </c>
      <c r="BC117" s="20">
        <f t="shared" ca="1" si="100"/>
        <v>0</v>
      </c>
      <c r="BD117" s="20">
        <f t="shared" ca="1" si="100"/>
        <v>0</v>
      </c>
      <c r="BE117" s="20">
        <f t="shared" ca="1" si="100"/>
        <v>0</v>
      </c>
      <c r="BF117" s="20">
        <f t="shared" ca="1" si="100"/>
        <v>0</v>
      </c>
      <c r="BG117" s="21">
        <f t="shared" ca="1" si="100"/>
        <v>0</v>
      </c>
      <c r="BH117" s="21">
        <f t="shared" ca="1" si="100"/>
        <v>0</v>
      </c>
      <c r="BI117" s="21" t="str">
        <f t="shared" ca="1" si="100"/>
        <v/>
      </c>
      <c r="BJ117" s="22">
        <f t="shared" ca="1" si="65"/>
        <v>1</v>
      </c>
      <c r="BK117" s="21">
        <f t="shared" si="66"/>
        <v>4</v>
      </c>
      <c r="BL117" s="22">
        <f t="shared" ca="1" si="67"/>
        <v>10774</v>
      </c>
      <c r="BM117" s="22">
        <f t="shared" ca="1" si="68"/>
        <v>6357</v>
      </c>
      <c r="BN117" s="23">
        <f t="shared" ca="1" si="69"/>
        <v>4417</v>
      </c>
      <c r="BO117" s="24">
        <f t="shared" ca="1" si="70"/>
        <v>614</v>
      </c>
      <c r="BP117" s="51" t="str">
        <f>_xlfn.XLOOKUP(E117,[1]Validation!E:E,[1]Validation!F:F,"")</f>
        <v>EG11</v>
      </c>
      <c r="BQ117" s="51" t="str">
        <f>_xlfn.XLOOKUP(BP117,[1]Validation!F:F,[1]Validation!G:G,"")</f>
        <v>EG11 to EG22</v>
      </c>
      <c r="BR117" s="52" t="str">
        <f>VLOOKUP(G117,[1]Validation!$B$1:$C$9,2,0)</f>
        <v>C</v>
      </c>
      <c r="BS117" s="51">
        <f t="shared" ca="1" si="71"/>
        <v>89</v>
      </c>
      <c r="BT117" s="53">
        <f>_xlfn.XLOOKUP(B117,'[2]1. All Calls'!$R:$R,'[2]1. All Calls'!$A:$A,"",0)</f>
        <v>46022.548668981501</v>
      </c>
      <c r="BU117" s="51" t="str">
        <f>_xlfn.XLOOKUP(B117,'[2]1. All Calls'!$R:$R,'[2]1. All Calls'!$F:$F,"",0)</f>
        <v>CC-01923910</v>
      </c>
      <c r="BV117" s="51" t="str">
        <f>_xlfn.XLOOKUP(B117,'[2]1. All Calls'!$R:$R,'[2]1. All Calls'!$J:$J,"",0)</f>
        <v>Schedule Service</v>
      </c>
      <c r="BW117" s="53">
        <f>_xlfn.XLOOKUP(B117,'[2]Sch Calls'!$R:$R,'[2]Sch Calls'!$A:$A,"",0)</f>
        <v>46022.548668981501</v>
      </c>
      <c r="BX117" s="51">
        <f>_xlfn.XLOOKUP(B117,'[2]Sch Calls'!$R:$R,'[2]Sch Calls'!$B:$B,"",0)</f>
        <v>10160</v>
      </c>
      <c r="BY117" s="51" t="str">
        <f t="shared" si="54"/>
        <v>29-Jun-26</v>
      </c>
      <c r="BZ117" s="51" t="str">
        <f t="shared" si="54"/>
        <v>29-Jun-26</v>
      </c>
      <c r="CA117" s="51" t="str">
        <f t="shared" si="72"/>
        <v>02-Oct-26</v>
      </c>
      <c r="CB117" s="51" t="str">
        <f t="shared" si="73"/>
        <v>09-Mar-27</v>
      </c>
      <c r="CC117" s="51" t="str">
        <f t="shared" si="74"/>
        <v>09-Sep-27</v>
      </c>
      <c r="CD117" s="51" t="str">
        <f t="shared" si="75"/>
        <v>09-Sep-26</v>
      </c>
      <c r="CE117" s="51">
        <f t="shared" ca="1" si="55"/>
        <v>154</v>
      </c>
      <c r="CF117" s="51">
        <f t="shared" ca="1" si="55"/>
        <v>154</v>
      </c>
      <c r="CG117" s="51">
        <f t="shared" ca="1" si="76"/>
        <v>154</v>
      </c>
      <c r="CH117" s="51">
        <f t="shared" ca="1" si="77"/>
        <v>267</v>
      </c>
      <c r="CI117" s="51">
        <f t="shared" ca="1" si="78"/>
        <v>267</v>
      </c>
      <c r="CJ117" s="51">
        <f t="shared" ca="1" si="79"/>
        <v>267</v>
      </c>
      <c r="CK117" s="51">
        <f t="shared" ca="1" si="97"/>
        <v>616</v>
      </c>
      <c r="CL117" s="51">
        <f t="shared" ca="1" si="97"/>
        <v>616</v>
      </c>
      <c r="CM117" s="51">
        <f t="shared" ca="1" si="97"/>
        <v>616</v>
      </c>
      <c r="CN117" s="51">
        <f t="shared" ca="1" si="97"/>
        <v>1068</v>
      </c>
      <c r="CO117" s="51">
        <f t="shared" ca="1" si="97"/>
        <v>1068</v>
      </c>
      <c r="CP117" s="51">
        <f t="shared" ca="1" si="97"/>
        <v>1068</v>
      </c>
      <c r="CQ117" s="51">
        <f t="shared" ca="1" si="98"/>
        <v>1384</v>
      </c>
      <c r="CR117" s="51">
        <f t="shared" ca="1" si="98"/>
        <v>1384</v>
      </c>
      <c r="CS117" s="51">
        <f t="shared" ca="1" si="98"/>
        <v>157</v>
      </c>
      <c r="CT117" s="51">
        <f t="shared" ca="1" si="98"/>
        <v>-295</v>
      </c>
      <c r="CU117" s="51">
        <f t="shared" ca="1" si="98"/>
        <v>3705</v>
      </c>
      <c r="CV117" s="54">
        <f t="shared" ca="1" si="98"/>
        <v>-295</v>
      </c>
      <c r="CW117" s="25" t="s">
        <v>195</v>
      </c>
      <c r="CX117" s="55">
        <v>0.59</v>
      </c>
      <c r="CY117" s="55"/>
      <c r="CZ117" s="26">
        <v>0</v>
      </c>
      <c r="DA117" s="26">
        <v>0</v>
      </c>
      <c r="DB117" s="26">
        <v>0</v>
      </c>
      <c r="DC117" s="26">
        <v>0</v>
      </c>
      <c r="DD117" s="26">
        <v>0</v>
      </c>
      <c r="DE117" s="26">
        <v>0</v>
      </c>
      <c r="DF117" s="26">
        <v>0</v>
      </c>
      <c r="DG117" s="26">
        <v>0</v>
      </c>
      <c r="DH117" s="26">
        <v>0</v>
      </c>
      <c r="DI117" s="26">
        <v>0</v>
      </c>
      <c r="DJ117" s="26">
        <v>0</v>
      </c>
      <c r="DK117" s="26">
        <v>0</v>
      </c>
      <c r="DL117" s="27">
        <f t="shared" si="80"/>
        <v>46097.548668981501</v>
      </c>
      <c r="DM117" s="28">
        <f t="shared" ca="1" si="81"/>
        <v>1</v>
      </c>
      <c r="DN117" s="56">
        <f>_xlfn.XLOOKUP(B117,'[2]1. All Calls'!$R:$R,'[2]1. All Calls'!$A:$A,"",0)</f>
        <v>46022.548668981501</v>
      </c>
      <c r="DO117" s="57" t="str">
        <f ca="1">VLOOKUP(DM117,[1]Validation!$B$20:$C$25,2,0)</f>
        <v>Above 3 months</v>
      </c>
      <c r="DP117" s="58" t="str">
        <f>_xlfn.XLOOKUP(B117,'[1]Active AMCs- Dealer'!E:E,'[1]Active AMCs- Dealer'!L:L,"Not in AMC",0)</f>
        <v>Not in AMC</v>
      </c>
      <c r="DQ117" s="50" t="s">
        <v>238</v>
      </c>
      <c r="DR117" s="29" t="str">
        <f>_xlfn.XLOOKUP(B117,'[2]1. All Calls'!$R:$R,'[2]1. All Calls'!$F:$F,"",0)</f>
        <v>CC-01923910</v>
      </c>
      <c r="DS117" s="29" t="str">
        <f>_xlfn.XLOOKUP(B117,'[2]1. All Calls'!$R:$R,'[2]1. All Calls'!$AB:$AB,"",0)</f>
        <v>Attend the site for scheduled service so change the air filter and oil filter. Then start the unit found running ok.</v>
      </c>
      <c r="DT117" s="30">
        <f>_xlfn.XLOOKUP(DR117,'[2]1. All Calls'!$F:$F,'[2]1. All Calls'!$A:$A,"",0)</f>
        <v>46022.548668981501</v>
      </c>
      <c r="DU117" s="31">
        <f>_xlfn.XLOOKUP(DR117,'[2]1. All Calls'!$F:$F,'[2]1. All Calls'!$B:$B,"",0)</f>
        <v>10160</v>
      </c>
      <c r="DV117" s="31">
        <f>_xlfn.XLOOKUP(B117,[1]MDA_Assets!D:D,[1]MDA_Assets!N:N,"",0)</f>
        <v>5994</v>
      </c>
      <c r="DW117" s="31">
        <f>_xlfn.XLOOKUP(B117,[1]MDA_Assets!D:D,[1]MDA_Assets!O:O,"",0)</f>
        <v>4166</v>
      </c>
      <c r="DX117" s="32" t="str">
        <f>_xlfn.XLOOKUP(B117,[1]MDA_Assets!D:D,[1]MDA_Assets!Q:Q,"",0)</f>
        <v>XD</v>
      </c>
      <c r="DY117" s="33">
        <f>_xlfn.XLOOKUP(B117,[1]MDA_Assets!D:D,[1]MDA_Assets!R:R,"",0)</f>
        <v>46022</v>
      </c>
      <c r="DZ117" s="33">
        <f>_xlfn.XLOOKUP(B117,[1]MDA_Assets!D:D,[1]MDA_Assets!S:S,"",0)</f>
        <v>46022</v>
      </c>
      <c r="EA117" s="33">
        <f>_xlfn.XLOOKUP(B117,[1]MDA_Assets!D:D,[1]MDA_Assets!T:T,"",0)</f>
        <v>46022</v>
      </c>
      <c r="EB117" s="33">
        <f>_xlfn.XLOOKUP(B117,[1]MDA_Assets!D:D,[1]MDA_Assets!U:U,"",0)</f>
        <v>45909</v>
      </c>
      <c r="EC117" s="33">
        <f>_xlfn.XLOOKUP(B117,[1]MDA_Assets!D:D,[1]MDA_Assets!V:V,"",0)</f>
        <v>45909</v>
      </c>
      <c r="ED117" s="33">
        <f>_xlfn.XLOOKUP(B117,[1]MDA_Assets!D:D,[1]MDA_Assets!W:W,"",0)</f>
        <v>45909</v>
      </c>
      <c r="EE117" s="32" t="str">
        <f>_xlfn.XLOOKUP(B117,[1]MDA_Assets!D:D,[1]MDA_Assets!X:X,"",0)</f>
        <v>Yes</v>
      </c>
      <c r="EF117" s="33">
        <f>_xlfn.XLOOKUP(B117,[1]MDA_Assets!D:D,[1]MDA_Assets!Y:Y,"",0)</f>
        <v>46022</v>
      </c>
      <c r="EG117" s="33">
        <f>_xlfn.XLOOKUP(B117,[1]MDA_Assets!D:D,[1]MDA_Assets!Z:Z,"",0)</f>
        <v>0</v>
      </c>
      <c r="EH117" s="33">
        <f>_xlfn.XLOOKUP(B117,[1]MDA_Assets!D:D,[1]MDA_Assets!AA:AA,"",0)</f>
        <v>46022</v>
      </c>
      <c r="EI117" s="34">
        <f>_xlfn.XLOOKUP(B117,[1]MDA_Assets!D:D,[1]MDA_Assets!P:P,"",0)</f>
        <v>4</v>
      </c>
      <c r="EJ117" s="35" t="str">
        <f>_xlfn.XLOOKUP(B117,[1]MDA_Assets!D:D,[1]MDA_Assets!AB:AB,"",0)</f>
        <v>2000</v>
      </c>
      <c r="EK117" s="35" t="str">
        <f>_xlfn.XLOOKUP(B117,[1]MDA_Assets!D:D,[1]MDA_Assets!AC:AC,"",0)</f>
        <v>2000</v>
      </c>
      <c r="EL117" s="35" t="str">
        <f>_xlfn.XLOOKUP(B117,[1]MDA_Assets!D:D,[1]MDA_Assets!AD:AD,"",0)</f>
        <v>773</v>
      </c>
      <c r="EM117" s="35" t="str">
        <f>_xlfn.XLOOKUP(B117,[1]MDA_Assets!D:D,[1]MDA_Assets!AE:AE,"",0)</f>
        <v>773</v>
      </c>
      <c r="EN117" s="35" t="str">
        <f>_xlfn.XLOOKUP(B117,[1]MDA_Assets!D:D,[1]MDA_Assets!AF:AF,"",0)</f>
        <v>4773</v>
      </c>
      <c r="EO117" s="35" t="str">
        <f>_xlfn.XLOOKUP(B117,[1]MDA_Assets!D:D,[1]MDA_Assets!AG:AG,"",0)</f>
        <v>773</v>
      </c>
      <c r="EP117" s="36">
        <f t="shared" si="56"/>
        <v>365</v>
      </c>
      <c r="EQ117" s="36">
        <f t="shared" si="56"/>
        <v>180</v>
      </c>
      <c r="ER117" s="36">
        <f t="shared" si="82"/>
        <v>194</v>
      </c>
      <c r="ES117" s="36">
        <f t="shared" si="83"/>
        <v>307</v>
      </c>
      <c r="ET117" s="36">
        <f t="shared" si="84"/>
        <v>730</v>
      </c>
      <c r="EU117" s="36">
        <f t="shared" si="85"/>
        <v>307</v>
      </c>
      <c r="EV117" s="36">
        <f t="shared" si="86"/>
        <v>365</v>
      </c>
      <c r="EW117" s="36" t="str">
        <f t="shared" si="58"/>
        <v/>
      </c>
      <c r="EX117" s="36">
        <f t="shared" si="59"/>
        <v>365</v>
      </c>
      <c r="EY117" s="36">
        <f t="shared" si="94"/>
        <v>11.78</v>
      </c>
      <c r="EZ117" s="36">
        <f t="shared" si="94"/>
        <v>5.81</v>
      </c>
      <c r="FA117" s="36">
        <f t="shared" si="94"/>
        <v>6.26</v>
      </c>
      <c r="FB117" s="36">
        <f t="shared" si="94"/>
        <v>9.91</v>
      </c>
      <c r="FC117" s="36">
        <f t="shared" si="94"/>
        <v>23.55</v>
      </c>
      <c r="FD117" s="36">
        <f t="shared" si="94"/>
        <v>9.91</v>
      </c>
      <c r="FE117" s="36">
        <f t="shared" si="93"/>
        <v>11.78</v>
      </c>
      <c r="FF117" s="36" t="str">
        <f t="shared" si="93"/>
        <v/>
      </c>
      <c r="FG117" s="36">
        <f t="shared" si="93"/>
        <v>11.78</v>
      </c>
      <c r="FH117" s="37" t="str" cm="1">
        <f t="array" ref="FH117">_xlfn.IFS(EY117="", "No Data", EY117&lt;0, "Negative/Future", EY117=0, "Zero Days", EY117&lt;=3, "&lt; 3 Months", EY117&lt;=6, "3 to 6 Months", EY117&lt;=9, "6 to 9 Months", EY117&lt;=12, "9 to 12 Months", EY117&lt;=15, "12 to 15 Months", EY117&lt;=18, "15 to 18 Months", EY117&lt;=24, "18 to 24 Months", EY117&gt;24, "&gt; 24 Months")</f>
        <v>9 to 12 Months</v>
      </c>
      <c r="FI117" s="37" t="str" cm="1">
        <f t="array" ref="FI117">_xlfn.IFS(EZ117="", "No Data", EZ117&lt;0, "Negative/Future", EZ117=0, "Zero Days", EZ117&lt;=3, "&lt; 3 Months", EZ117&lt;=6, "3 to 6 Months", EZ117&lt;=9, "6 to 9 Months", EZ117&lt;=12, "9 to 12 Months", EZ117&lt;=15, "12 to 15 Months", EZ117&lt;=18, "15 to 18 Months", EZ117&lt;=24, "18 to 24 Months", EZ117&gt;24, "&gt; 24 Months")</f>
        <v>3 to 6 Months</v>
      </c>
      <c r="FJ117" s="37" t="str" cm="1">
        <f t="array" ref="FJ117">_xlfn.IFS(FA117="", "No Data", FA117&lt;0, "Negative/Future", FA117=0, "Zero Days", FA117&lt;=3, "&lt; 3 Months", FA117&lt;=6, "3 to 6 Months", FA117&lt;=9, "6 to 9 Months", FA117&lt;=12, "9 to 12 Months", FA117&lt;=15, "12 to 15 Months", FA117&lt;=18, "15 to 18 Months", FA117&lt;=24, "18 to 24 Months", FA117&gt;24, "&gt; 24 Months")</f>
        <v>6 to 9 Months</v>
      </c>
      <c r="FK117" s="37" t="str" cm="1">
        <f t="array" ref="FK117">_xlfn.IFS(FB117="", "No Data", FB117&lt;0, "Negative/Future", FB117=0, "Zero Days", FB117&lt;=3, "&lt; 3 Months", FB117&lt;=6, "3 to 6 Months", FB117&lt;=9, "6 to 9 Months", FB117&lt;=12, "9 to 12 Months", FB117&lt;=15, "12 to 15 Months", FB117&lt;=18, "15 to 18 Months", FB117&lt;=24, "18 to 24 Months", FB117&gt;24, "&gt; 24 Months")</f>
        <v>9 to 12 Months</v>
      </c>
      <c r="FL117" s="37" t="str" cm="1">
        <f t="array" ref="FL117">_xlfn.IFS(FC117="", "No Data", FC117&lt;0, "Negative/Future", FC117=0, "Zero Days", FC117&lt;=3, "&lt; 3 Months", FC117&lt;=6, "3 to 6 Months", FC117&lt;=9, "6 to 9 Months", FC117&lt;=12, "9 to 12 Months", FC117&lt;=15, "12 to 15 Months", FC117&lt;=18, "15 to 18 Months", FC117&lt;=24, "18 to 24 Months", FC117&gt;24, "&gt; 24 Months")</f>
        <v>18 to 24 Months</v>
      </c>
      <c r="FM117" s="37" t="str" cm="1">
        <f t="array" ref="FM117">_xlfn.IFS(FD117="", "No Data", FD117&lt;0, "Negative/Future", FD117=0, "Zero Days", FD117&lt;=3, "&lt; 3 Months", FD117&lt;=6, "3 to 6 Months", FD117&lt;=9, "6 to 9 Months", FD117&lt;=12, "9 to 12 Months", FD117&lt;=15, "12 to 15 Months", FD117&lt;=18, "15 to 18 Months", FD117&lt;=24, "18 to 24 Months", FD117&gt;24, "&gt; 24 Months")</f>
        <v>9 to 12 Months</v>
      </c>
      <c r="FN117" s="37" t="str" cm="1">
        <f t="array" ref="FN117">_xlfn.IFS(FE117="", "No Data", FE117&lt;0, "Negative/Future", FE117=0, "Zero Days", FE117&lt;=3, "&lt; 3 Months", FE117&lt;=6, "3 to 6 Months", FE117&lt;=9, "6 to 9 Months", FE117&lt;=12, "9 to 12 Months", FE117&lt;=15, "12 to 15 Months", FE117&lt;=18, "15 to 18 Months", FE117&lt;=24, "18 to 24 Months", FE117&gt;24, "&gt; 24 Months")</f>
        <v>9 to 12 Months</v>
      </c>
      <c r="FO117" s="37" t="str" cm="1">
        <f t="array" ref="FO117">_xlfn.IFS(FG117="", "No Data", FG117&lt;0, "Negative/Future", FG117=0, "Zero Days", FG117&lt;=3, "&lt; 3 Months", FG117&lt;=6, "3 to 6 Months", FG117&lt;=9, "6 to 9 Months", FG117&lt;=12, "9 to 12 Months", FG117&lt;=15, "12 to 15 Months", FG117&lt;=18, "15 to 18 Months", FG117&lt;=24, "18 to 24 Months", FG117&gt;24, "&gt; 24 Months")</f>
        <v>9 to 12 Months</v>
      </c>
      <c r="FP117" s="37" t="str" cm="1">
        <f t="array" ref="FP117">_xlfn.IFS(FF117="", "No Data", FF117&lt;0, "Negative/Future", FF117=0, "Zero Days", FF117&lt;=3, "&lt; 3 Months", FF117&lt;=6, "3 to 6 Months", FF117&lt;=9, "6 to 9 Months", FF117&lt;=12, "9 to 12 Months", FF117&lt;=15, "12 to 15 Months", FF117&lt;=18, "15 to 18 Months", FF117&lt;=24, "18 to 24 Months", FF117&gt;24, "&gt; 24 Months")</f>
        <v>No Data</v>
      </c>
      <c r="FQ117" s="29" t="s">
        <v>785</v>
      </c>
      <c r="FR117" s="29">
        <v>7033291302</v>
      </c>
      <c r="FS117" s="38" t="str">
        <f>VLOOKUP(_xlfn.XLOOKUP(B117,[1]MDA_Assets!D:D,[1]MDA_Assets!I:I,"",0),[1]Validation!$B$1:$C$8,2,0)</f>
        <v>C</v>
      </c>
      <c r="FT117" s="38" t="s">
        <v>228</v>
      </c>
      <c r="FU117" s="31" t="str">
        <f>_xlfn.XLOOKUP(B117,[1]MDA_Assets!D:D,[1]MDA_Assets!X:X,"",0)</f>
        <v>Yes</v>
      </c>
      <c r="FV117" s="39">
        <v>0</v>
      </c>
      <c r="FW117" s="39">
        <v>0</v>
      </c>
      <c r="FX117" s="39">
        <v>1</v>
      </c>
      <c r="FY117" s="39">
        <v>8</v>
      </c>
      <c r="FZ117" s="40">
        <f t="shared" si="53"/>
        <v>46387</v>
      </c>
      <c r="GA117" s="40">
        <f t="shared" si="53"/>
        <v>46202</v>
      </c>
      <c r="GB117" s="40">
        <f t="shared" si="60"/>
        <v>46216</v>
      </c>
      <c r="GC117" s="40">
        <f t="shared" si="61"/>
        <v>46216</v>
      </c>
      <c r="GD117" s="40">
        <f t="shared" si="62"/>
        <v>46639</v>
      </c>
      <c r="GE117" s="40">
        <f t="shared" si="63"/>
        <v>46216</v>
      </c>
      <c r="GF117" s="40">
        <f t="shared" si="57"/>
        <v>46387</v>
      </c>
      <c r="GG117" s="40" t="str">
        <f t="shared" si="57"/>
        <v/>
      </c>
      <c r="GH117" s="40">
        <f t="shared" si="57"/>
        <v>46387</v>
      </c>
      <c r="GI117" s="39">
        <f t="shared" si="87"/>
        <v>0</v>
      </c>
      <c r="GJ117" s="39">
        <f t="shared" si="88"/>
        <v>0</v>
      </c>
      <c r="GK117" s="39">
        <f t="shared" si="89"/>
        <v>0</v>
      </c>
      <c r="GL117" s="39">
        <f t="shared" si="90"/>
        <v>8</v>
      </c>
    </row>
    <row r="118" spans="1:194" x14ac:dyDescent="0.25">
      <c r="A118" s="19">
        <v>125</v>
      </c>
      <c r="B118" s="43" t="s">
        <v>786</v>
      </c>
      <c r="C118" s="43" t="s">
        <v>254</v>
      </c>
      <c r="D118" s="43" t="s">
        <v>241</v>
      </c>
      <c r="E118" s="43" t="s">
        <v>787</v>
      </c>
      <c r="F118" s="43" t="s">
        <v>788</v>
      </c>
      <c r="G118" s="43" t="s">
        <v>190</v>
      </c>
      <c r="H118" s="43" t="s">
        <v>498</v>
      </c>
      <c r="I118" s="43" t="s">
        <v>192</v>
      </c>
      <c r="J118" s="44">
        <f t="shared" si="64"/>
        <v>43740.527083333334</v>
      </c>
      <c r="K118" s="44">
        <v>43376.527083333334</v>
      </c>
      <c r="L118" s="44">
        <v>42852</v>
      </c>
      <c r="M118" s="43" t="s">
        <v>2189</v>
      </c>
      <c r="N118" s="43" t="s">
        <v>193</v>
      </c>
      <c r="O118" s="44">
        <v>46052.409537037034</v>
      </c>
      <c r="P118" s="43">
        <v>25216</v>
      </c>
      <c r="Q118" s="43">
        <v>18408</v>
      </c>
      <c r="R118" s="43">
        <v>6808</v>
      </c>
      <c r="S118" s="43" t="s">
        <v>206</v>
      </c>
      <c r="T118" s="44">
        <v>45820.770833333336</v>
      </c>
      <c r="U118" s="44">
        <v>45820.770833333336</v>
      </c>
      <c r="V118" s="44">
        <v>45820.770833333336</v>
      </c>
      <c r="W118" s="44">
        <v>45820.770833333336</v>
      </c>
      <c r="X118" s="44">
        <v>45820.770833333336</v>
      </c>
      <c r="Y118" s="44">
        <v>45820.770833333336</v>
      </c>
      <c r="Z118" s="43" t="s">
        <v>195</v>
      </c>
      <c r="AA118" s="43"/>
      <c r="AB118" s="43"/>
      <c r="AC118" s="43"/>
      <c r="AD118" s="43"/>
      <c r="AE118" s="43">
        <v>3</v>
      </c>
      <c r="AF118" s="43" t="s">
        <v>2190</v>
      </c>
      <c r="AG118" s="43" t="s">
        <v>2190</v>
      </c>
      <c r="AH118" s="43" t="s">
        <v>2191</v>
      </c>
      <c r="AI118" s="43" t="s">
        <v>2191</v>
      </c>
      <c r="AJ118" s="43" t="s">
        <v>2192</v>
      </c>
      <c r="AK118" s="43" t="s">
        <v>2191</v>
      </c>
      <c r="AL118" s="46">
        <v>46000</v>
      </c>
      <c r="AM118" s="46">
        <v>46000</v>
      </c>
      <c r="AN118" s="49">
        <v>46185</v>
      </c>
      <c r="AO118" s="49">
        <v>46185</v>
      </c>
      <c r="AP118" s="47">
        <v>46550</v>
      </c>
      <c r="AQ118" s="49">
        <v>46185</v>
      </c>
      <c r="AR118" s="48"/>
      <c r="AS118" s="48"/>
      <c r="AT118" s="48"/>
      <c r="AU118" s="43">
        <v>1</v>
      </c>
      <c r="AV118" s="43">
        <v>0</v>
      </c>
      <c r="AW118" s="43">
        <v>1</v>
      </c>
      <c r="AX118" s="51" t="s">
        <v>789</v>
      </c>
      <c r="AY118" s="51" t="s">
        <v>316</v>
      </c>
      <c r="AZ118" s="51" t="s">
        <v>198</v>
      </c>
      <c r="BA118" s="20">
        <f t="shared" ca="1" si="100"/>
        <v>1</v>
      </c>
      <c r="BB118" s="20">
        <f t="shared" ca="1" si="100"/>
        <v>1</v>
      </c>
      <c r="BC118" s="20">
        <f t="shared" ca="1" si="100"/>
        <v>1</v>
      </c>
      <c r="BD118" s="20">
        <f t="shared" ca="1" si="100"/>
        <v>1</v>
      </c>
      <c r="BE118" s="20">
        <f t="shared" ca="1" si="100"/>
        <v>0</v>
      </c>
      <c r="BF118" s="20">
        <f t="shared" ca="1" si="100"/>
        <v>1</v>
      </c>
      <c r="BG118" s="21" t="str">
        <f t="shared" ca="1" si="100"/>
        <v/>
      </c>
      <c r="BH118" s="21" t="str">
        <f t="shared" ca="1" si="100"/>
        <v/>
      </c>
      <c r="BI118" s="21" t="str">
        <f t="shared" ca="1" si="100"/>
        <v/>
      </c>
      <c r="BJ118" s="22">
        <f t="shared" ca="1" si="65"/>
        <v>5</v>
      </c>
      <c r="BK118" s="21">
        <f t="shared" si="66"/>
        <v>3</v>
      </c>
      <c r="BL118" s="22">
        <f t="shared" ca="1" si="67"/>
        <v>25587</v>
      </c>
      <c r="BM118" s="22">
        <f t="shared" ca="1" si="68"/>
        <v>18679</v>
      </c>
      <c r="BN118" s="23">
        <f t="shared" ca="1" si="69"/>
        <v>6908</v>
      </c>
      <c r="BO118" s="24">
        <f t="shared" ca="1" si="70"/>
        <v>371</v>
      </c>
      <c r="BP118" s="51" t="str">
        <f>_xlfn.XLOOKUP(E118,[1]Validation!E:E,[1]Validation!F:F,"")</f>
        <v>EN7</v>
      </c>
      <c r="BQ118" s="51" t="str">
        <f>_xlfn.XLOOKUP(BP118,[1]Validation!F:F,[1]Validation!G:G,"")</f>
        <v>EN4 to EN7</v>
      </c>
      <c r="BR118" s="52" t="str">
        <f>VLOOKUP(G118,[1]Validation!$B$1:$C$9,2,0)</f>
        <v>B</v>
      </c>
      <c r="BS118" s="51">
        <f t="shared" ca="1" si="71"/>
        <v>92</v>
      </c>
      <c r="BT118" s="53">
        <f>_xlfn.XLOOKUP(B118,'[2]1. All Calls'!$R:$R,'[2]1. All Calls'!$A:$A,"",0)</f>
        <v>46052.638101851902</v>
      </c>
      <c r="BU118" s="51" t="str">
        <f>_xlfn.XLOOKUP(B118,'[2]1. All Calls'!$R:$R,'[2]1. All Calls'!$F:$F,"",0)</f>
        <v>CC-01959006</v>
      </c>
      <c r="BV118" s="51" t="str">
        <f>_xlfn.XLOOKUP(B118,'[2]1. All Calls'!$R:$R,'[2]1. All Calls'!$J:$J,"",0)</f>
        <v>Sales Call</v>
      </c>
      <c r="BW118" s="53">
        <f>_xlfn.XLOOKUP(B118,'[2]Sch Calls'!$R:$R,'[2]Sch Calls'!$A:$A,"",0)</f>
        <v>45821.567187499997</v>
      </c>
      <c r="BX118" s="51">
        <f>_xlfn.XLOOKUP(B118,'[2]Sch Calls'!$R:$R,'[2]Sch Calls'!$B:$B,"",0)</f>
        <v>24754</v>
      </c>
      <c r="BY118" s="51" t="str">
        <f t="shared" si="54"/>
        <v>10-Dec-25</v>
      </c>
      <c r="BZ118" s="51" t="str">
        <f t="shared" si="54"/>
        <v>10-Dec-25</v>
      </c>
      <c r="CA118" s="51" t="str">
        <f t="shared" si="72"/>
        <v>15-Mar-26</v>
      </c>
      <c r="CB118" s="51" t="str">
        <f t="shared" si="73"/>
        <v>11-Dec-26</v>
      </c>
      <c r="CC118" s="51" t="str">
        <f t="shared" si="74"/>
        <v>13-Jun-27</v>
      </c>
      <c r="CD118" s="51" t="str">
        <f t="shared" si="75"/>
        <v>13-Jun-26</v>
      </c>
      <c r="CE118" s="51">
        <f t="shared" ca="1" si="55"/>
        <v>355</v>
      </c>
      <c r="CF118" s="51">
        <f t="shared" ca="1" si="55"/>
        <v>355</v>
      </c>
      <c r="CG118" s="51">
        <f t="shared" ca="1" si="76"/>
        <v>355</v>
      </c>
      <c r="CH118" s="51">
        <f t="shared" ca="1" si="77"/>
        <v>355</v>
      </c>
      <c r="CI118" s="51">
        <f t="shared" ca="1" si="78"/>
        <v>355</v>
      </c>
      <c r="CJ118" s="51">
        <f t="shared" ca="1" si="79"/>
        <v>355</v>
      </c>
      <c r="CK118" s="51">
        <f t="shared" ca="1" si="97"/>
        <v>1065</v>
      </c>
      <c r="CL118" s="51">
        <f t="shared" ca="1" si="97"/>
        <v>1065</v>
      </c>
      <c r="CM118" s="51">
        <f t="shared" ca="1" si="97"/>
        <v>1065</v>
      </c>
      <c r="CN118" s="51">
        <f t="shared" ca="1" si="97"/>
        <v>1065</v>
      </c>
      <c r="CO118" s="51">
        <f t="shared" ca="1" si="97"/>
        <v>1065</v>
      </c>
      <c r="CP118" s="51">
        <f t="shared" ca="1" si="97"/>
        <v>1065</v>
      </c>
      <c r="CQ118" s="51">
        <f t="shared" ca="1" si="98"/>
        <v>-27</v>
      </c>
      <c r="CR118" s="51">
        <f t="shared" ca="1" si="98"/>
        <v>-27</v>
      </c>
      <c r="CS118" s="51">
        <f t="shared" ca="1" si="98"/>
        <v>1473</v>
      </c>
      <c r="CT118" s="51">
        <f t="shared" ca="1" si="98"/>
        <v>1473</v>
      </c>
      <c r="CU118" s="51">
        <f t="shared" ca="1" si="98"/>
        <v>6473</v>
      </c>
      <c r="CV118" s="54">
        <f t="shared" ca="1" si="98"/>
        <v>1473</v>
      </c>
      <c r="CW118" s="25" t="s">
        <v>212</v>
      </c>
      <c r="CX118" s="55">
        <v>0.73</v>
      </c>
      <c r="CY118" s="55"/>
      <c r="CZ118" s="26">
        <v>0</v>
      </c>
      <c r="DA118" s="26">
        <v>0</v>
      </c>
      <c r="DB118" s="26">
        <v>0</v>
      </c>
      <c r="DC118" s="26">
        <v>0</v>
      </c>
      <c r="DD118" s="26">
        <v>0</v>
      </c>
      <c r="DE118" s="26">
        <v>0</v>
      </c>
      <c r="DF118" s="26">
        <v>0</v>
      </c>
      <c r="DG118" s="26">
        <v>0</v>
      </c>
      <c r="DH118" s="26">
        <v>0</v>
      </c>
      <c r="DI118" s="26">
        <v>0</v>
      </c>
      <c r="DJ118" s="26">
        <v>0</v>
      </c>
      <c r="DK118" s="26">
        <v>0</v>
      </c>
      <c r="DL118" s="27">
        <f t="shared" si="80"/>
        <v>46127.638101851902</v>
      </c>
      <c r="DM118" s="28">
        <f t="shared" ca="1" si="81"/>
        <v>1</v>
      </c>
      <c r="DN118" s="56">
        <f>_xlfn.XLOOKUP(B118,'[2]1. All Calls'!$R:$R,'[2]1. All Calls'!$A:$A,"",0)</f>
        <v>46052.638101851902</v>
      </c>
      <c r="DO118" s="57" t="str">
        <f ca="1">VLOOKUP(DM118,[1]Validation!$B$20:$C$25,2,0)</f>
        <v>Above 3 months</v>
      </c>
      <c r="DP118" s="58" t="str">
        <f>_xlfn.XLOOKUP(B118,'[1]Active AMCs- Dealer'!E:E,'[1]Active AMCs- Dealer'!L:L,"Not in AMC",0)</f>
        <v>Not in AMC</v>
      </c>
      <c r="DQ118" s="50" t="s">
        <v>238</v>
      </c>
      <c r="DR118" s="29" t="str">
        <f>_xlfn.XLOOKUP(B118,'[2]1. All Calls'!$R:$R,'[2]1. All Calls'!$F:$F,"",0)</f>
        <v>CC-01959006</v>
      </c>
      <c r="DS118" s="29" t="str">
        <f>_xlfn.XLOOKUP(B118,'[2]1. All Calls'!$R:$R,'[2]1. All Calls'!$AB:$AB,"",0)</f>
        <v>Sales call carried out for HMR update</v>
      </c>
      <c r="DT118" s="30">
        <f>_xlfn.XLOOKUP(DR118,'[2]1. All Calls'!$F:$F,'[2]1. All Calls'!$A:$A,"",0)</f>
        <v>46052.638101851902</v>
      </c>
      <c r="DU118" s="31">
        <f>_xlfn.XLOOKUP(DR118,'[2]1. All Calls'!$F:$F,'[2]1. All Calls'!$B:$B,"",0)</f>
        <v>25216</v>
      </c>
      <c r="DV118" s="31">
        <f>_xlfn.XLOOKUP(B118,[1]MDA_Assets!D:D,[1]MDA_Assets!N:N,"",0)</f>
        <v>18408</v>
      </c>
      <c r="DW118" s="31">
        <f>_xlfn.XLOOKUP(B118,[1]MDA_Assets!D:D,[1]MDA_Assets!O:O,"",0)</f>
        <v>6808</v>
      </c>
      <c r="DX118" s="32" t="str">
        <f>_xlfn.XLOOKUP(B118,[1]MDA_Assets!D:D,[1]MDA_Assets!Q:Q,"",0)</f>
        <v>XD</v>
      </c>
      <c r="DY118" s="33">
        <f>_xlfn.XLOOKUP(B118,[1]MDA_Assets!D:D,[1]MDA_Assets!R:R,"",0)</f>
        <v>45821</v>
      </c>
      <c r="DZ118" s="33">
        <f>_xlfn.XLOOKUP(B118,[1]MDA_Assets!D:D,[1]MDA_Assets!S:S,"",0)</f>
        <v>45821</v>
      </c>
      <c r="EA118" s="33">
        <f>_xlfn.XLOOKUP(B118,[1]MDA_Assets!D:D,[1]MDA_Assets!T:T,"",0)</f>
        <v>45821</v>
      </c>
      <c r="EB118" s="33">
        <f>_xlfn.XLOOKUP(B118,[1]MDA_Assets!D:D,[1]MDA_Assets!U:U,"",0)</f>
        <v>45821</v>
      </c>
      <c r="EC118" s="33">
        <f>_xlfn.XLOOKUP(B118,[1]MDA_Assets!D:D,[1]MDA_Assets!V:V,"",0)</f>
        <v>45821</v>
      </c>
      <c r="ED118" s="33">
        <f>_xlfn.XLOOKUP(B118,[1]MDA_Assets!D:D,[1]MDA_Assets!W:W,"",0)</f>
        <v>45821</v>
      </c>
      <c r="EE118" s="32" t="str">
        <f>_xlfn.XLOOKUP(B118,[1]MDA_Assets!D:D,[1]MDA_Assets!X:X,"",0)</f>
        <v>No</v>
      </c>
      <c r="EF118" s="33">
        <f>_xlfn.XLOOKUP(B118,[1]MDA_Assets!D:D,[1]MDA_Assets!Y:Y,"",0)</f>
        <v>0</v>
      </c>
      <c r="EG118" s="33">
        <f>_xlfn.XLOOKUP(B118,[1]MDA_Assets!D:D,[1]MDA_Assets!Z:Z,"",0)</f>
        <v>0</v>
      </c>
      <c r="EH118" s="33">
        <f>_xlfn.XLOOKUP(B118,[1]MDA_Assets!D:D,[1]MDA_Assets!AA:AA,"",0)</f>
        <v>0</v>
      </c>
      <c r="EI118" s="34">
        <f>_xlfn.XLOOKUP(B118,[1]MDA_Assets!D:D,[1]MDA_Assets!P:P,"",0)</f>
        <v>3</v>
      </c>
      <c r="EJ118" s="35" t="str">
        <f>_xlfn.XLOOKUP(B118,[1]MDA_Assets!D:D,[1]MDA_Assets!AB:AB,"",0)</f>
        <v>1038</v>
      </c>
      <c r="EK118" s="35" t="str">
        <f>_xlfn.XLOOKUP(B118,[1]MDA_Assets!D:D,[1]MDA_Assets!AC:AC,"",0)</f>
        <v>1038</v>
      </c>
      <c r="EL118" s="35" t="str">
        <f>_xlfn.XLOOKUP(B118,[1]MDA_Assets!D:D,[1]MDA_Assets!AD:AD,"",0)</f>
        <v>2538</v>
      </c>
      <c r="EM118" s="35" t="str">
        <f>_xlfn.XLOOKUP(B118,[1]MDA_Assets!D:D,[1]MDA_Assets!AE:AE,"",0)</f>
        <v>2538</v>
      </c>
      <c r="EN118" s="35" t="str">
        <f>_xlfn.XLOOKUP(B118,[1]MDA_Assets!D:D,[1]MDA_Assets!AF:AF,"",0)</f>
        <v>7538</v>
      </c>
      <c r="EO118" s="35" t="str">
        <f>_xlfn.XLOOKUP(B118,[1]MDA_Assets!D:D,[1]MDA_Assets!AG:AG,"",0)</f>
        <v>2538</v>
      </c>
      <c r="EP118" s="36">
        <f t="shared" si="56"/>
        <v>180</v>
      </c>
      <c r="EQ118" s="36">
        <f t="shared" si="56"/>
        <v>180</v>
      </c>
      <c r="ER118" s="36">
        <f t="shared" si="82"/>
        <v>365</v>
      </c>
      <c r="ES118" s="36">
        <f t="shared" si="83"/>
        <v>365</v>
      </c>
      <c r="ET118" s="36">
        <f t="shared" si="84"/>
        <v>730</v>
      </c>
      <c r="EU118" s="36">
        <f t="shared" si="85"/>
        <v>365</v>
      </c>
      <c r="EV118" s="36" t="str">
        <f t="shared" si="86"/>
        <v/>
      </c>
      <c r="EW118" s="36" t="str">
        <f t="shared" si="58"/>
        <v/>
      </c>
      <c r="EX118" s="36" t="str">
        <f t="shared" si="59"/>
        <v/>
      </c>
      <c r="EY118" s="36">
        <f t="shared" si="94"/>
        <v>5.81</v>
      </c>
      <c r="EZ118" s="36">
        <f t="shared" si="94"/>
        <v>5.81</v>
      </c>
      <c r="FA118" s="36">
        <f t="shared" si="94"/>
        <v>11.78</v>
      </c>
      <c r="FB118" s="36">
        <f t="shared" si="94"/>
        <v>11.78</v>
      </c>
      <c r="FC118" s="36">
        <f t="shared" si="94"/>
        <v>23.55</v>
      </c>
      <c r="FD118" s="36">
        <f t="shared" si="94"/>
        <v>11.78</v>
      </c>
      <c r="FE118" s="36" t="str">
        <f t="shared" si="93"/>
        <v/>
      </c>
      <c r="FF118" s="36" t="str">
        <f t="shared" si="93"/>
        <v/>
      </c>
      <c r="FG118" s="36" t="str">
        <f t="shared" si="93"/>
        <v/>
      </c>
      <c r="FH118" s="37" t="str" cm="1">
        <f t="array" ref="FH118">_xlfn.IFS(EY118="", "No Data", EY118&lt;0, "Negative/Future", EY118=0, "Zero Days", EY118&lt;=3, "&lt; 3 Months", EY118&lt;=6, "3 to 6 Months", EY118&lt;=9, "6 to 9 Months", EY118&lt;=12, "9 to 12 Months", EY118&lt;=15, "12 to 15 Months", EY118&lt;=18, "15 to 18 Months", EY118&lt;=24, "18 to 24 Months", EY118&gt;24, "&gt; 24 Months")</f>
        <v>3 to 6 Months</v>
      </c>
      <c r="FI118" s="37" t="str" cm="1">
        <f t="array" ref="FI118">_xlfn.IFS(EZ118="", "No Data", EZ118&lt;0, "Negative/Future", EZ118=0, "Zero Days", EZ118&lt;=3, "&lt; 3 Months", EZ118&lt;=6, "3 to 6 Months", EZ118&lt;=9, "6 to 9 Months", EZ118&lt;=12, "9 to 12 Months", EZ118&lt;=15, "12 to 15 Months", EZ118&lt;=18, "15 to 18 Months", EZ118&lt;=24, "18 to 24 Months", EZ118&gt;24, "&gt; 24 Months")</f>
        <v>3 to 6 Months</v>
      </c>
      <c r="FJ118" s="37" t="str" cm="1">
        <f t="array" ref="FJ118">_xlfn.IFS(FA118="", "No Data", FA118&lt;0, "Negative/Future", FA118=0, "Zero Days", FA118&lt;=3, "&lt; 3 Months", FA118&lt;=6, "3 to 6 Months", FA118&lt;=9, "6 to 9 Months", FA118&lt;=12, "9 to 12 Months", FA118&lt;=15, "12 to 15 Months", FA118&lt;=18, "15 to 18 Months", FA118&lt;=24, "18 to 24 Months", FA118&gt;24, "&gt; 24 Months")</f>
        <v>9 to 12 Months</v>
      </c>
      <c r="FK118" s="37" t="str" cm="1">
        <f t="array" ref="FK118">_xlfn.IFS(FB118="", "No Data", FB118&lt;0, "Negative/Future", FB118=0, "Zero Days", FB118&lt;=3, "&lt; 3 Months", FB118&lt;=6, "3 to 6 Months", FB118&lt;=9, "6 to 9 Months", FB118&lt;=12, "9 to 12 Months", FB118&lt;=15, "12 to 15 Months", FB118&lt;=18, "15 to 18 Months", FB118&lt;=24, "18 to 24 Months", FB118&gt;24, "&gt; 24 Months")</f>
        <v>9 to 12 Months</v>
      </c>
      <c r="FL118" s="37" t="str" cm="1">
        <f t="array" ref="FL118">_xlfn.IFS(FC118="", "No Data", FC118&lt;0, "Negative/Future", FC118=0, "Zero Days", FC118&lt;=3, "&lt; 3 Months", FC118&lt;=6, "3 to 6 Months", FC118&lt;=9, "6 to 9 Months", FC118&lt;=12, "9 to 12 Months", FC118&lt;=15, "12 to 15 Months", FC118&lt;=18, "15 to 18 Months", FC118&lt;=24, "18 to 24 Months", FC118&gt;24, "&gt; 24 Months")</f>
        <v>18 to 24 Months</v>
      </c>
      <c r="FM118" s="37" t="str" cm="1">
        <f t="array" ref="FM118">_xlfn.IFS(FD118="", "No Data", FD118&lt;0, "Negative/Future", FD118=0, "Zero Days", FD118&lt;=3, "&lt; 3 Months", FD118&lt;=6, "3 to 6 Months", FD118&lt;=9, "6 to 9 Months", FD118&lt;=12, "9 to 12 Months", FD118&lt;=15, "12 to 15 Months", FD118&lt;=18, "15 to 18 Months", FD118&lt;=24, "18 to 24 Months", FD118&gt;24, "&gt; 24 Months")</f>
        <v>9 to 12 Months</v>
      </c>
      <c r="FN118" s="37" t="str" cm="1">
        <f t="array" ref="FN118">_xlfn.IFS(FE118="", "No Data", FE118&lt;0, "Negative/Future", FE118=0, "Zero Days", FE118&lt;=3, "&lt; 3 Months", FE118&lt;=6, "3 to 6 Months", FE118&lt;=9, "6 to 9 Months", FE118&lt;=12, "9 to 12 Months", FE118&lt;=15, "12 to 15 Months", FE118&lt;=18, "15 to 18 Months", FE118&lt;=24, "18 to 24 Months", FE118&gt;24, "&gt; 24 Months")</f>
        <v>No Data</v>
      </c>
      <c r="FO118" s="37" t="str" cm="1">
        <f t="array" ref="FO118">_xlfn.IFS(FG118="", "No Data", FG118&lt;0, "Negative/Future", FG118=0, "Zero Days", FG118&lt;=3, "&lt; 3 Months", FG118&lt;=6, "3 to 6 Months", FG118&lt;=9, "6 to 9 Months", FG118&lt;=12, "9 to 12 Months", FG118&lt;=15, "12 to 15 Months", FG118&lt;=18, "15 to 18 Months", FG118&lt;=24, "18 to 24 Months", FG118&gt;24, "&gt; 24 Months")</f>
        <v>No Data</v>
      </c>
      <c r="FP118" s="37" t="str" cm="1">
        <f t="array" ref="FP118">_xlfn.IFS(FF118="", "No Data", FF118&lt;0, "Negative/Future", FF118=0, "Zero Days", FF118&lt;=3, "&lt; 3 Months", FF118&lt;=6, "3 to 6 Months", FF118&lt;=9, "6 to 9 Months", FF118&lt;=12, "9 to 12 Months", FF118&lt;=15, "12 to 15 Months", FF118&lt;=18, "15 to 18 Months", FF118&lt;=24, "18 to 24 Months", FF118&gt;24, "&gt; 24 Months")</f>
        <v>No Data</v>
      </c>
      <c r="FQ118" s="29" t="s">
        <v>790</v>
      </c>
      <c r="FR118" s="29">
        <v>9955490423</v>
      </c>
      <c r="FS118" s="38" t="str">
        <f>VLOOKUP(_xlfn.XLOOKUP(B118,[1]MDA_Assets!D:D,[1]MDA_Assets!I:I,"",0),[1]Validation!$B$1:$C$8,2,0)</f>
        <v>B</v>
      </c>
      <c r="FT118" s="38" t="s">
        <v>296</v>
      </c>
      <c r="FU118" s="31" t="str">
        <f>_xlfn.XLOOKUP(B118,[1]MDA_Assets!D:D,[1]MDA_Assets!X:X,"",0)</f>
        <v>No</v>
      </c>
      <c r="FV118" s="39">
        <v>2</v>
      </c>
      <c r="FW118" s="39">
        <v>0</v>
      </c>
      <c r="FX118" s="39">
        <v>3</v>
      </c>
      <c r="FY118" s="39">
        <v>4</v>
      </c>
      <c r="FZ118" s="40">
        <f t="shared" si="53"/>
        <v>46001</v>
      </c>
      <c r="GA118" s="40">
        <f t="shared" si="53"/>
        <v>46001</v>
      </c>
      <c r="GB118" s="40">
        <f t="shared" si="60"/>
        <v>46186</v>
      </c>
      <c r="GC118" s="40">
        <f t="shared" si="61"/>
        <v>46186</v>
      </c>
      <c r="GD118" s="40">
        <f t="shared" si="62"/>
        <v>46551</v>
      </c>
      <c r="GE118" s="40">
        <f t="shared" si="63"/>
        <v>46186</v>
      </c>
      <c r="GF118" s="40" t="str">
        <f t="shared" si="57"/>
        <v/>
      </c>
      <c r="GG118" s="40" t="str">
        <f t="shared" si="57"/>
        <v/>
      </c>
      <c r="GH118" s="40" t="str">
        <f t="shared" si="57"/>
        <v/>
      </c>
      <c r="GI118" s="39">
        <f t="shared" si="87"/>
        <v>2</v>
      </c>
      <c r="GJ118" s="39">
        <f t="shared" si="88"/>
        <v>0</v>
      </c>
      <c r="GK118" s="39">
        <f t="shared" si="89"/>
        <v>0</v>
      </c>
      <c r="GL118" s="39">
        <f t="shared" si="90"/>
        <v>4</v>
      </c>
    </row>
    <row r="119" spans="1:194" x14ac:dyDescent="0.25">
      <c r="A119" s="19">
        <v>126</v>
      </c>
      <c r="B119" s="43" t="s">
        <v>791</v>
      </c>
      <c r="C119" s="43" t="s">
        <v>254</v>
      </c>
      <c r="D119" s="43" t="s">
        <v>241</v>
      </c>
      <c r="E119" s="43" t="s">
        <v>255</v>
      </c>
      <c r="F119" s="43" t="s">
        <v>792</v>
      </c>
      <c r="G119" s="43" t="s">
        <v>243</v>
      </c>
      <c r="H119" s="43" t="s">
        <v>205</v>
      </c>
      <c r="I119" s="43" t="s">
        <v>192</v>
      </c>
      <c r="J119" s="44">
        <f t="shared" si="64"/>
        <v>44803.770833333336</v>
      </c>
      <c r="K119" s="44">
        <v>44439.770833333336</v>
      </c>
      <c r="L119" s="44">
        <v>44279</v>
      </c>
      <c r="M119" s="43" t="s">
        <v>2193</v>
      </c>
      <c r="N119" s="43" t="s">
        <v>193</v>
      </c>
      <c r="O119" s="44">
        <v>46050.244409722225</v>
      </c>
      <c r="P119" s="43">
        <v>4416</v>
      </c>
      <c r="Q119" s="43">
        <v>2208</v>
      </c>
      <c r="R119" s="43">
        <v>2208</v>
      </c>
      <c r="S119" s="43" t="s">
        <v>206</v>
      </c>
      <c r="T119" s="44">
        <v>46023.770833333336</v>
      </c>
      <c r="U119" s="44">
        <v>46023.770833333336</v>
      </c>
      <c r="V119" s="44">
        <v>46023.770833333336</v>
      </c>
      <c r="W119" s="44">
        <v>46023.770833333336</v>
      </c>
      <c r="X119" s="44">
        <v>46023.770833333336</v>
      </c>
      <c r="Y119" s="44">
        <v>46023.770833333336</v>
      </c>
      <c r="Z119" s="43" t="s">
        <v>195</v>
      </c>
      <c r="AA119" s="43"/>
      <c r="AB119" s="43"/>
      <c r="AC119" s="43"/>
      <c r="AD119" s="43"/>
      <c r="AE119" s="43">
        <v>3</v>
      </c>
      <c r="AF119" s="43" t="s">
        <v>1875</v>
      </c>
      <c r="AG119" s="43" t="s">
        <v>1875</v>
      </c>
      <c r="AH119" s="43" t="s">
        <v>1876</v>
      </c>
      <c r="AI119" s="43" t="s">
        <v>1876</v>
      </c>
      <c r="AJ119" s="43" t="s">
        <v>1877</v>
      </c>
      <c r="AK119" s="43" t="s">
        <v>1876</v>
      </c>
      <c r="AL119" s="49">
        <v>46203</v>
      </c>
      <c r="AM119" s="49">
        <v>46203</v>
      </c>
      <c r="AN119" s="47">
        <v>46388</v>
      </c>
      <c r="AO119" s="47">
        <v>46388</v>
      </c>
      <c r="AP119" s="47">
        <v>46753</v>
      </c>
      <c r="AQ119" s="47">
        <v>46388</v>
      </c>
      <c r="AR119" s="48"/>
      <c r="AS119" s="48"/>
      <c r="AT119" s="48"/>
      <c r="AU119" s="43">
        <v>0</v>
      </c>
      <c r="AV119" s="43">
        <v>0</v>
      </c>
      <c r="AW119" s="43">
        <v>1</v>
      </c>
      <c r="AX119" s="51" t="s">
        <v>237</v>
      </c>
      <c r="AY119" s="51" t="s">
        <v>237</v>
      </c>
      <c r="AZ119" s="51" t="s">
        <v>198</v>
      </c>
      <c r="BA119" s="20">
        <f t="shared" ca="1" si="100"/>
        <v>0</v>
      </c>
      <c r="BB119" s="20">
        <f t="shared" ca="1" si="100"/>
        <v>0</v>
      </c>
      <c r="BC119" s="20">
        <f t="shared" ca="1" si="100"/>
        <v>0</v>
      </c>
      <c r="BD119" s="20">
        <f t="shared" ca="1" si="100"/>
        <v>0</v>
      </c>
      <c r="BE119" s="20">
        <f t="shared" ca="1" si="100"/>
        <v>0</v>
      </c>
      <c r="BF119" s="20">
        <f t="shared" ca="1" si="100"/>
        <v>0</v>
      </c>
      <c r="BG119" s="21" t="str">
        <f t="shared" ca="1" si="100"/>
        <v/>
      </c>
      <c r="BH119" s="21" t="str">
        <f t="shared" ca="1" si="100"/>
        <v/>
      </c>
      <c r="BI119" s="21" t="str">
        <f t="shared" ca="1" si="100"/>
        <v/>
      </c>
      <c r="BJ119" s="22">
        <f t="shared" ca="1" si="65"/>
        <v>0</v>
      </c>
      <c r="BK119" s="21">
        <f t="shared" si="66"/>
        <v>3</v>
      </c>
      <c r="BL119" s="22">
        <f t="shared" ca="1" si="67"/>
        <v>4793</v>
      </c>
      <c r="BM119" s="22">
        <f t="shared" ca="1" si="68"/>
        <v>2397</v>
      </c>
      <c r="BN119" s="23">
        <f t="shared" ca="1" si="69"/>
        <v>2396</v>
      </c>
      <c r="BO119" s="24">
        <f t="shared" ca="1" si="70"/>
        <v>377</v>
      </c>
      <c r="BP119" s="51" t="str">
        <f>_xlfn.XLOOKUP(E119,[1]Validation!E:E,[1]Validation!F:F,"")</f>
        <v>EN5</v>
      </c>
      <c r="BQ119" s="51" t="str">
        <f>_xlfn.XLOOKUP(BP119,[1]Validation!F:F,[1]Validation!G:G,"")</f>
        <v>EN4 to EN7</v>
      </c>
      <c r="BR119" s="52" t="str">
        <f>VLOOKUP(G119,[1]Validation!$B$1:$C$9,2,0)</f>
        <v>A</v>
      </c>
      <c r="BS119" s="51">
        <f t="shared" ca="1" si="71"/>
        <v>57</v>
      </c>
      <c r="BT119" s="53">
        <f>_xlfn.XLOOKUP(B119,'[2]1. All Calls'!$R:$R,'[2]1. All Calls'!$A:$A,"",0)</f>
        <v>46049.927002314798</v>
      </c>
      <c r="BU119" s="51" t="str">
        <f>_xlfn.XLOOKUP(B119,'[2]1. All Calls'!$R:$R,'[2]1. All Calls'!$F:$F,"",0)</f>
        <v>CC-01954957</v>
      </c>
      <c r="BV119" s="51" t="str">
        <f>_xlfn.XLOOKUP(B119,'[2]1. All Calls'!$R:$R,'[2]1. All Calls'!$J:$J,"",0)</f>
        <v>Sales Call</v>
      </c>
      <c r="BW119" s="53" t="str">
        <f>_xlfn.XLOOKUP(B119,'[2]Sch Calls'!$R:$R,'[2]Sch Calls'!$A:$A,"",0)</f>
        <v/>
      </c>
      <c r="BX119" s="51" t="str">
        <f>_xlfn.XLOOKUP(B119,'[2]Sch Calls'!$R:$R,'[2]Sch Calls'!$B:$B,"",0)</f>
        <v/>
      </c>
      <c r="BY119" s="51" t="str">
        <f t="shared" si="54"/>
        <v>01-Jul-26</v>
      </c>
      <c r="BZ119" s="51" t="str">
        <f t="shared" si="54"/>
        <v>01-Jul-26</v>
      </c>
      <c r="CA119" s="51" t="str">
        <f t="shared" si="72"/>
        <v>04-Oct-26</v>
      </c>
      <c r="CB119" s="51" t="str">
        <f t="shared" si="73"/>
        <v>02-Jul-27</v>
      </c>
      <c r="CC119" s="51" t="str">
        <f t="shared" si="74"/>
        <v>02-Jan-28</v>
      </c>
      <c r="CD119" s="51" t="str">
        <f t="shared" si="75"/>
        <v>02-Jan-27</v>
      </c>
      <c r="CE119" s="51">
        <f t="shared" ca="1" si="55"/>
        <v>152</v>
      </c>
      <c r="CF119" s="51">
        <f t="shared" ca="1" si="55"/>
        <v>152</v>
      </c>
      <c r="CG119" s="51">
        <f t="shared" ca="1" si="76"/>
        <v>152</v>
      </c>
      <c r="CH119" s="51">
        <f t="shared" ca="1" si="77"/>
        <v>152</v>
      </c>
      <c r="CI119" s="51">
        <f t="shared" ca="1" si="78"/>
        <v>152</v>
      </c>
      <c r="CJ119" s="51">
        <f t="shared" ca="1" si="79"/>
        <v>152</v>
      </c>
      <c r="CK119" s="51">
        <f t="shared" ca="1" si="97"/>
        <v>456</v>
      </c>
      <c r="CL119" s="51">
        <f t="shared" ca="1" si="97"/>
        <v>456</v>
      </c>
      <c r="CM119" s="51">
        <f t="shared" ca="1" si="97"/>
        <v>456</v>
      </c>
      <c r="CN119" s="51">
        <f t="shared" ca="1" si="97"/>
        <v>456</v>
      </c>
      <c r="CO119" s="51">
        <f t="shared" ca="1" si="97"/>
        <v>456</v>
      </c>
      <c r="CP119" s="51">
        <f t="shared" ca="1" si="97"/>
        <v>456</v>
      </c>
      <c r="CQ119" s="51">
        <f t="shared" ca="1" si="98"/>
        <v>1304</v>
      </c>
      <c r="CR119" s="51">
        <f t="shared" ca="1" si="98"/>
        <v>1304</v>
      </c>
      <c r="CS119" s="51">
        <f t="shared" ca="1" si="98"/>
        <v>3304</v>
      </c>
      <c r="CT119" s="51">
        <f t="shared" ca="1" si="98"/>
        <v>3304</v>
      </c>
      <c r="CU119" s="51">
        <f t="shared" ca="1" si="98"/>
        <v>7304</v>
      </c>
      <c r="CV119" s="54">
        <f t="shared" ca="1" si="98"/>
        <v>3304</v>
      </c>
      <c r="CW119" s="25" t="s">
        <v>199</v>
      </c>
      <c r="CX119" s="55">
        <v>0</v>
      </c>
      <c r="CY119" s="55"/>
      <c r="CZ119" s="26">
        <v>0</v>
      </c>
      <c r="DA119" s="26">
        <v>0</v>
      </c>
      <c r="DB119" s="26">
        <v>0</v>
      </c>
      <c r="DC119" s="26">
        <v>0</v>
      </c>
      <c r="DD119" s="26">
        <v>0</v>
      </c>
      <c r="DE119" s="26">
        <v>0</v>
      </c>
      <c r="DF119" s="26">
        <v>0</v>
      </c>
      <c r="DG119" s="26">
        <v>0</v>
      </c>
      <c r="DH119" s="26">
        <v>0</v>
      </c>
      <c r="DI119" s="26">
        <v>0</v>
      </c>
      <c r="DJ119" s="26">
        <v>0</v>
      </c>
      <c r="DK119" s="26">
        <v>0</v>
      </c>
      <c r="DL119" s="27">
        <f t="shared" si="80"/>
        <v>46124.927002314798</v>
      </c>
      <c r="DM119" s="28">
        <f t="shared" ca="1" si="81"/>
        <v>1</v>
      </c>
      <c r="DN119" s="56">
        <f>_xlfn.XLOOKUP(B119,'[2]1. All Calls'!$R:$R,'[2]1. All Calls'!$A:$A,"",0)</f>
        <v>46049.927002314798</v>
      </c>
      <c r="DO119" s="57" t="str">
        <f ca="1">VLOOKUP(DM119,[1]Validation!$B$20:$C$25,2,0)</f>
        <v>Above 3 months</v>
      </c>
      <c r="DP119" s="58" t="str">
        <f>_xlfn.XLOOKUP(B119,'[1]Active AMCs- Dealer'!E:E,'[1]Active AMCs- Dealer'!L:L,"Not in AMC",0)</f>
        <v>Not in AMC</v>
      </c>
      <c r="DQ119" s="50" t="s">
        <v>238</v>
      </c>
      <c r="DR119" s="29" t="str">
        <f>_xlfn.XLOOKUP(B119,'[2]1. All Calls'!$R:$R,'[2]1. All Calls'!$F:$F,"",0)</f>
        <v>CC-01954957</v>
      </c>
      <c r="DS119" s="29" t="str">
        <f>_xlfn.XLOOKUP(B119,'[2]1. All Calls'!$R:$R,'[2]1. All Calls'!$AB:$AB,"",0)</f>
        <v>Sales call carried out for HMR update</v>
      </c>
      <c r="DT119" s="30">
        <f>_xlfn.XLOOKUP(DR119,'[2]1. All Calls'!$F:$F,'[2]1. All Calls'!$A:$A,"",0)</f>
        <v>46049.927002314798</v>
      </c>
      <c r="DU119" s="31">
        <f>_xlfn.XLOOKUP(DR119,'[2]1. All Calls'!$F:$F,'[2]1. All Calls'!$B:$B,"",0)</f>
        <v>4416</v>
      </c>
      <c r="DV119" s="31">
        <f>_xlfn.XLOOKUP(B119,[1]MDA_Assets!D:D,[1]MDA_Assets!N:N,"",0)</f>
        <v>2208</v>
      </c>
      <c r="DW119" s="31">
        <f>_xlfn.XLOOKUP(B119,[1]MDA_Assets!D:D,[1]MDA_Assets!O:O,"",0)</f>
        <v>2208</v>
      </c>
      <c r="DX119" s="32" t="str">
        <f>_xlfn.XLOOKUP(B119,[1]MDA_Assets!D:D,[1]MDA_Assets!Q:Q,"",0)</f>
        <v>XD</v>
      </c>
      <c r="DY119" s="33">
        <f>_xlfn.XLOOKUP(B119,[1]MDA_Assets!D:D,[1]MDA_Assets!R:R,"",0)</f>
        <v>46024</v>
      </c>
      <c r="DZ119" s="33">
        <f>_xlfn.XLOOKUP(B119,[1]MDA_Assets!D:D,[1]MDA_Assets!S:S,"",0)</f>
        <v>46024</v>
      </c>
      <c r="EA119" s="33">
        <f>_xlfn.XLOOKUP(B119,[1]MDA_Assets!D:D,[1]MDA_Assets!T:T,"",0)</f>
        <v>46024</v>
      </c>
      <c r="EB119" s="33">
        <f>_xlfn.XLOOKUP(B119,[1]MDA_Assets!D:D,[1]MDA_Assets!U:U,"",0)</f>
        <v>46024</v>
      </c>
      <c r="EC119" s="33">
        <f>_xlfn.XLOOKUP(B119,[1]MDA_Assets!D:D,[1]MDA_Assets!V:V,"",0)</f>
        <v>46024</v>
      </c>
      <c r="ED119" s="33">
        <f>_xlfn.XLOOKUP(B119,[1]MDA_Assets!D:D,[1]MDA_Assets!W:W,"",0)</f>
        <v>46024</v>
      </c>
      <c r="EE119" s="32" t="str">
        <f>_xlfn.XLOOKUP(B119,[1]MDA_Assets!D:D,[1]MDA_Assets!X:X,"",0)</f>
        <v>No</v>
      </c>
      <c r="EF119" s="33">
        <f>_xlfn.XLOOKUP(B119,[1]MDA_Assets!D:D,[1]MDA_Assets!Y:Y,"",0)</f>
        <v>0</v>
      </c>
      <c r="EG119" s="33">
        <f>_xlfn.XLOOKUP(B119,[1]MDA_Assets!D:D,[1]MDA_Assets!Z:Z,"",0)</f>
        <v>0</v>
      </c>
      <c r="EH119" s="33">
        <f>_xlfn.XLOOKUP(B119,[1]MDA_Assets!D:D,[1]MDA_Assets!AA:AA,"",0)</f>
        <v>0</v>
      </c>
      <c r="EI119" s="34">
        <f>_xlfn.XLOOKUP(B119,[1]MDA_Assets!D:D,[1]MDA_Assets!P:P,"",0)</f>
        <v>3</v>
      </c>
      <c r="EJ119" s="35" t="str">
        <f>_xlfn.XLOOKUP(B119,[1]MDA_Assets!D:D,[1]MDA_Assets!AB:AB,"",0)</f>
        <v>1760</v>
      </c>
      <c r="EK119" s="35" t="str">
        <f>_xlfn.XLOOKUP(B119,[1]MDA_Assets!D:D,[1]MDA_Assets!AC:AC,"",0)</f>
        <v>1760</v>
      </c>
      <c r="EL119" s="35" t="str">
        <f>_xlfn.XLOOKUP(B119,[1]MDA_Assets!D:D,[1]MDA_Assets!AD:AD,"",0)</f>
        <v>3760</v>
      </c>
      <c r="EM119" s="35" t="str">
        <f>_xlfn.XLOOKUP(B119,[1]MDA_Assets!D:D,[1]MDA_Assets!AE:AE,"",0)</f>
        <v>3760</v>
      </c>
      <c r="EN119" s="35" t="str">
        <f>_xlfn.XLOOKUP(B119,[1]MDA_Assets!D:D,[1]MDA_Assets!AF:AF,"",0)</f>
        <v>7760</v>
      </c>
      <c r="EO119" s="35" t="str">
        <f>_xlfn.XLOOKUP(B119,[1]MDA_Assets!D:D,[1]MDA_Assets!AG:AG,"",0)</f>
        <v>3760</v>
      </c>
      <c r="EP119" s="36">
        <f t="shared" si="56"/>
        <v>180</v>
      </c>
      <c r="EQ119" s="36">
        <f t="shared" si="56"/>
        <v>180</v>
      </c>
      <c r="ER119" s="36">
        <f t="shared" si="82"/>
        <v>365</v>
      </c>
      <c r="ES119" s="36">
        <f t="shared" si="83"/>
        <v>365</v>
      </c>
      <c r="ET119" s="36">
        <f t="shared" si="84"/>
        <v>730</v>
      </c>
      <c r="EU119" s="36">
        <f t="shared" si="85"/>
        <v>365</v>
      </c>
      <c r="EV119" s="36" t="str">
        <f t="shared" si="86"/>
        <v/>
      </c>
      <c r="EW119" s="36" t="str">
        <f t="shared" si="58"/>
        <v/>
      </c>
      <c r="EX119" s="36" t="str">
        <f t="shared" si="59"/>
        <v/>
      </c>
      <c r="EY119" s="36">
        <f t="shared" si="94"/>
        <v>5.81</v>
      </c>
      <c r="EZ119" s="36">
        <f t="shared" si="94"/>
        <v>5.81</v>
      </c>
      <c r="FA119" s="36">
        <f t="shared" si="94"/>
        <v>11.78</v>
      </c>
      <c r="FB119" s="36">
        <f t="shared" si="94"/>
        <v>11.78</v>
      </c>
      <c r="FC119" s="36">
        <f t="shared" si="94"/>
        <v>23.55</v>
      </c>
      <c r="FD119" s="36">
        <f t="shared" si="94"/>
        <v>11.78</v>
      </c>
      <c r="FE119" s="36" t="str">
        <f t="shared" si="93"/>
        <v/>
      </c>
      <c r="FF119" s="36" t="str">
        <f t="shared" si="93"/>
        <v/>
      </c>
      <c r="FG119" s="36" t="str">
        <f t="shared" si="93"/>
        <v/>
      </c>
      <c r="FH119" s="37" t="str" cm="1">
        <f t="array" ref="FH119">_xlfn.IFS(EY119="", "No Data", EY119&lt;0, "Negative/Future", EY119=0, "Zero Days", EY119&lt;=3, "&lt; 3 Months", EY119&lt;=6, "3 to 6 Months", EY119&lt;=9, "6 to 9 Months", EY119&lt;=12, "9 to 12 Months", EY119&lt;=15, "12 to 15 Months", EY119&lt;=18, "15 to 18 Months", EY119&lt;=24, "18 to 24 Months", EY119&gt;24, "&gt; 24 Months")</f>
        <v>3 to 6 Months</v>
      </c>
      <c r="FI119" s="37" t="str" cm="1">
        <f t="array" ref="FI119">_xlfn.IFS(EZ119="", "No Data", EZ119&lt;0, "Negative/Future", EZ119=0, "Zero Days", EZ119&lt;=3, "&lt; 3 Months", EZ119&lt;=6, "3 to 6 Months", EZ119&lt;=9, "6 to 9 Months", EZ119&lt;=12, "9 to 12 Months", EZ119&lt;=15, "12 to 15 Months", EZ119&lt;=18, "15 to 18 Months", EZ119&lt;=24, "18 to 24 Months", EZ119&gt;24, "&gt; 24 Months")</f>
        <v>3 to 6 Months</v>
      </c>
      <c r="FJ119" s="37" t="str" cm="1">
        <f t="array" ref="FJ119">_xlfn.IFS(FA119="", "No Data", FA119&lt;0, "Negative/Future", FA119=0, "Zero Days", FA119&lt;=3, "&lt; 3 Months", FA119&lt;=6, "3 to 6 Months", FA119&lt;=9, "6 to 9 Months", FA119&lt;=12, "9 to 12 Months", FA119&lt;=15, "12 to 15 Months", FA119&lt;=18, "15 to 18 Months", FA119&lt;=24, "18 to 24 Months", FA119&gt;24, "&gt; 24 Months")</f>
        <v>9 to 12 Months</v>
      </c>
      <c r="FK119" s="37" t="str" cm="1">
        <f t="array" ref="FK119">_xlfn.IFS(FB119="", "No Data", FB119&lt;0, "Negative/Future", FB119=0, "Zero Days", FB119&lt;=3, "&lt; 3 Months", FB119&lt;=6, "3 to 6 Months", FB119&lt;=9, "6 to 9 Months", FB119&lt;=12, "9 to 12 Months", FB119&lt;=15, "12 to 15 Months", FB119&lt;=18, "15 to 18 Months", FB119&lt;=24, "18 to 24 Months", FB119&gt;24, "&gt; 24 Months")</f>
        <v>9 to 12 Months</v>
      </c>
      <c r="FL119" s="37" t="str" cm="1">
        <f t="array" ref="FL119">_xlfn.IFS(FC119="", "No Data", FC119&lt;0, "Negative/Future", FC119=0, "Zero Days", FC119&lt;=3, "&lt; 3 Months", FC119&lt;=6, "3 to 6 Months", FC119&lt;=9, "6 to 9 Months", FC119&lt;=12, "9 to 12 Months", FC119&lt;=15, "12 to 15 Months", FC119&lt;=18, "15 to 18 Months", FC119&lt;=24, "18 to 24 Months", FC119&gt;24, "&gt; 24 Months")</f>
        <v>18 to 24 Months</v>
      </c>
      <c r="FM119" s="37" t="str" cm="1">
        <f t="array" ref="FM119">_xlfn.IFS(FD119="", "No Data", FD119&lt;0, "Negative/Future", FD119=0, "Zero Days", FD119&lt;=3, "&lt; 3 Months", FD119&lt;=6, "3 to 6 Months", FD119&lt;=9, "6 to 9 Months", FD119&lt;=12, "9 to 12 Months", FD119&lt;=15, "12 to 15 Months", FD119&lt;=18, "15 to 18 Months", FD119&lt;=24, "18 to 24 Months", FD119&gt;24, "&gt; 24 Months")</f>
        <v>9 to 12 Months</v>
      </c>
      <c r="FN119" s="37" t="str" cm="1">
        <f t="array" ref="FN119">_xlfn.IFS(FE119="", "No Data", FE119&lt;0, "Negative/Future", FE119=0, "Zero Days", FE119&lt;=3, "&lt; 3 Months", FE119&lt;=6, "3 to 6 Months", FE119&lt;=9, "6 to 9 Months", FE119&lt;=12, "9 to 12 Months", FE119&lt;=15, "12 to 15 Months", FE119&lt;=18, "15 to 18 Months", FE119&lt;=24, "18 to 24 Months", FE119&gt;24, "&gt; 24 Months")</f>
        <v>No Data</v>
      </c>
      <c r="FO119" s="37" t="str" cm="1">
        <f t="array" ref="FO119">_xlfn.IFS(FG119="", "No Data", FG119&lt;0, "Negative/Future", FG119=0, "Zero Days", FG119&lt;=3, "&lt; 3 Months", FG119&lt;=6, "3 to 6 Months", FG119&lt;=9, "6 to 9 Months", FG119&lt;=12, "9 to 12 Months", FG119&lt;=15, "12 to 15 Months", FG119&lt;=18, "15 to 18 Months", FG119&lt;=24, "18 to 24 Months", FG119&gt;24, "&gt; 24 Months")</f>
        <v>No Data</v>
      </c>
      <c r="FP119" s="37" t="str" cm="1">
        <f t="array" ref="FP119">_xlfn.IFS(FF119="", "No Data", FF119&lt;0, "Negative/Future", FF119=0, "Zero Days", FF119&lt;=3, "&lt; 3 Months", FF119&lt;=6, "3 to 6 Months", FF119&lt;=9, "6 to 9 Months", FF119&lt;=12, "9 to 12 Months", FF119&lt;=15, "12 to 15 Months", FF119&lt;=18, "15 to 18 Months", FF119&lt;=24, "18 to 24 Months", FF119&gt;24, "&gt; 24 Months")</f>
        <v>No Data</v>
      </c>
      <c r="FQ119" s="29" t="s">
        <v>793</v>
      </c>
      <c r="FR119" s="29">
        <v>9534144445</v>
      </c>
      <c r="FS119" s="38" t="str">
        <f>VLOOKUP(_xlfn.XLOOKUP(B119,[1]MDA_Assets!D:D,[1]MDA_Assets!I:I,"",0),[1]Validation!$B$1:$C$8,2,0)</f>
        <v>A</v>
      </c>
      <c r="FT119" s="38" t="s">
        <v>202</v>
      </c>
      <c r="FU119" s="31" t="str">
        <f>_xlfn.XLOOKUP(B119,[1]MDA_Assets!D:D,[1]MDA_Assets!X:X,"",0)</f>
        <v>No</v>
      </c>
      <c r="FV119" s="39">
        <v>0</v>
      </c>
      <c r="FW119" s="39">
        <v>0</v>
      </c>
      <c r="FX119" s="39">
        <v>2</v>
      </c>
      <c r="FY119" s="39">
        <v>7</v>
      </c>
      <c r="FZ119" s="40">
        <f t="shared" si="53"/>
        <v>46204</v>
      </c>
      <c r="GA119" s="40">
        <f t="shared" si="53"/>
        <v>46204</v>
      </c>
      <c r="GB119" s="40">
        <f t="shared" si="60"/>
        <v>46389</v>
      </c>
      <c r="GC119" s="40">
        <f t="shared" si="61"/>
        <v>46389</v>
      </c>
      <c r="GD119" s="40">
        <f t="shared" si="62"/>
        <v>46754</v>
      </c>
      <c r="GE119" s="40">
        <f t="shared" si="63"/>
        <v>46389</v>
      </c>
      <c r="GF119" s="40" t="str">
        <f t="shared" si="57"/>
        <v/>
      </c>
      <c r="GG119" s="40" t="str">
        <f t="shared" si="57"/>
        <v/>
      </c>
      <c r="GH119" s="40" t="str">
        <f t="shared" si="57"/>
        <v/>
      </c>
      <c r="GI119" s="39">
        <f t="shared" si="87"/>
        <v>0</v>
      </c>
      <c r="GJ119" s="39">
        <f t="shared" si="88"/>
        <v>0</v>
      </c>
      <c r="GK119" s="39">
        <f t="shared" si="89"/>
        <v>0</v>
      </c>
      <c r="GL119" s="39">
        <f t="shared" si="90"/>
        <v>6</v>
      </c>
    </row>
    <row r="120" spans="1:194" x14ac:dyDescent="0.25">
      <c r="A120" s="19">
        <v>127</v>
      </c>
      <c r="B120" s="43" t="s">
        <v>794</v>
      </c>
      <c r="C120" s="43" t="s">
        <v>186</v>
      </c>
      <c r="D120" s="43" t="s">
        <v>241</v>
      </c>
      <c r="E120" s="43" t="s">
        <v>795</v>
      </c>
      <c r="F120" s="43" t="s">
        <v>796</v>
      </c>
      <c r="G120" s="43" t="s">
        <v>243</v>
      </c>
      <c r="H120" s="43" t="s">
        <v>474</v>
      </c>
      <c r="I120" s="43" t="s">
        <v>192</v>
      </c>
      <c r="J120" s="44">
        <f t="shared" si="64"/>
        <v>43759.46875</v>
      </c>
      <c r="K120" s="44">
        <v>43395.46875</v>
      </c>
      <c r="L120" s="44">
        <v>43256.770833333336</v>
      </c>
      <c r="M120" s="43" t="s">
        <v>2194</v>
      </c>
      <c r="N120" s="43" t="s">
        <v>193</v>
      </c>
      <c r="O120" s="44">
        <v>46052.412418981483</v>
      </c>
      <c r="P120" s="43">
        <v>15022</v>
      </c>
      <c r="Q120" s="43">
        <v>13520</v>
      </c>
      <c r="R120" s="43">
        <v>1502</v>
      </c>
      <c r="S120" s="43" t="s">
        <v>206</v>
      </c>
      <c r="T120" s="44">
        <v>46002.770833333336</v>
      </c>
      <c r="U120" s="44">
        <v>46002.770833333336</v>
      </c>
      <c r="V120" s="44">
        <v>46002.770833333336</v>
      </c>
      <c r="W120" s="44">
        <v>46002.770833333336</v>
      </c>
      <c r="X120" s="44">
        <v>46002.770833333336</v>
      </c>
      <c r="Y120" s="44">
        <v>46002.770833333336</v>
      </c>
      <c r="Z120" s="43" t="s">
        <v>195</v>
      </c>
      <c r="AA120" s="43"/>
      <c r="AB120" s="43"/>
      <c r="AC120" s="43"/>
      <c r="AD120" s="43"/>
      <c r="AE120" s="43">
        <v>2</v>
      </c>
      <c r="AF120" s="43" t="s">
        <v>2195</v>
      </c>
      <c r="AG120" s="43" t="s">
        <v>2195</v>
      </c>
      <c r="AH120" s="43" t="s">
        <v>2196</v>
      </c>
      <c r="AI120" s="43" t="s">
        <v>2196</v>
      </c>
      <c r="AJ120" s="43" t="s">
        <v>2197</v>
      </c>
      <c r="AK120" s="43" t="s">
        <v>2196</v>
      </c>
      <c r="AL120" s="47">
        <v>46367</v>
      </c>
      <c r="AM120" s="49">
        <v>46182</v>
      </c>
      <c r="AN120" s="47">
        <v>46367</v>
      </c>
      <c r="AO120" s="47">
        <v>46367</v>
      </c>
      <c r="AP120" s="47">
        <v>46732</v>
      </c>
      <c r="AQ120" s="47">
        <v>46367</v>
      </c>
      <c r="AR120" s="48"/>
      <c r="AS120" s="48"/>
      <c r="AT120" s="48"/>
      <c r="AU120" s="43">
        <v>0</v>
      </c>
      <c r="AV120" s="43">
        <v>0</v>
      </c>
      <c r="AW120" s="43">
        <v>1</v>
      </c>
      <c r="AX120" s="51" t="s">
        <v>797</v>
      </c>
      <c r="AY120" s="51" t="s">
        <v>211</v>
      </c>
      <c r="AZ120" s="51" t="s">
        <v>198</v>
      </c>
      <c r="BA120" s="20">
        <f t="shared" ca="1" si="100"/>
        <v>0</v>
      </c>
      <c r="BB120" s="20">
        <f t="shared" ca="1" si="100"/>
        <v>1</v>
      </c>
      <c r="BC120" s="20">
        <f t="shared" ca="1" si="100"/>
        <v>0</v>
      </c>
      <c r="BD120" s="20">
        <f t="shared" ca="1" si="100"/>
        <v>0</v>
      </c>
      <c r="BE120" s="20">
        <f t="shared" ca="1" si="100"/>
        <v>0</v>
      </c>
      <c r="BF120" s="20">
        <f t="shared" ca="1" si="100"/>
        <v>0</v>
      </c>
      <c r="BG120" s="21" t="str">
        <f t="shared" ca="1" si="100"/>
        <v/>
      </c>
      <c r="BH120" s="21" t="str">
        <f t="shared" ca="1" si="100"/>
        <v/>
      </c>
      <c r="BI120" s="21" t="str">
        <f t="shared" ca="1" si="100"/>
        <v/>
      </c>
      <c r="BJ120" s="22">
        <f t="shared" ca="1" si="65"/>
        <v>1</v>
      </c>
      <c r="BK120" s="21">
        <f t="shared" si="66"/>
        <v>2</v>
      </c>
      <c r="BL120" s="22">
        <f t="shared" ca="1" si="67"/>
        <v>15269</v>
      </c>
      <c r="BM120" s="22">
        <f t="shared" ca="1" si="68"/>
        <v>13742</v>
      </c>
      <c r="BN120" s="23">
        <f t="shared" ca="1" si="69"/>
        <v>1527</v>
      </c>
      <c r="BO120" s="24">
        <f t="shared" ca="1" si="70"/>
        <v>247</v>
      </c>
      <c r="BP120" s="51" t="str">
        <f>_xlfn.XLOOKUP(E120,[1]Validation!E:E,[1]Validation!F:F,"")</f>
        <v>EG18</v>
      </c>
      <c r="BQ120" s="51" t="str">
        <f>_xlfn.XLOOKUP(BP120,[1]Validation!F:F,[1]Validation!G:G,"")</f>
        <v>EG11 to EG22</v>
      </c>
      <c r="BR120" s="52" t="str">
        <f>VLOOKUP(G120,[1]Validation!$B$1:$C$9,2,0)</f>
        <v>A</v>
      </c>
      <c r="BS120" s="51">
        <f t="shared" ca="1" si="71"/>
        <v>91</v>
      </c>
      <c r="BT120" s="53">
        <f>_xlfn.XLOOKUP(B120,'[2]1. All Calls'!$R:$R,'[2]1. All Calls'!$A:$A,"",0)</f>
        <v>46052.640972222202</v>
      </c>
      <c r="BU120" s="51" t="str">
        <f>_xlfn.XLOOKUP(B120,'[2]1. All Calls'!$R:$R,'[2]1. All Calls'!$F:$F,"",0)</f>
        <v>CC-01959014</v>
      </c>
      <c r="BV120" s="51" t="str">
        <f>_xlfn.XLOOKUP(B120,'[2]1. All Calls'!$R:$R,'[2]1. All Calls'!$J:$J,"",0)</f>
        <v>Sales Call</v>
      </c>
      <c r="BW120" s="53">
        <f>_xlfn.XLOOKUP(B120,'[2]Sch Calls'!$R:$R,'[2]Sch Calls'!$A:$A,"",0)</f>
        <v>45102.577534722201</v>
      </c>
      <c r="BX120" s="51">
        <f>_xlfn.XLOOKUP(B120,'[2]Sch Calls'!$R:$R,'[2]Sch Calls'!$B:$B,"",0)</f>
        <v>10408</v>
      </c>
      <c r="BY120" s="51" t="str">
        <f t="shared" si="54"/>
        <v>10-Jun-26</v>
      </c>
      <c r="BZ120" s="51" t="str">
        <f t="shared" si="54"/>
        <v>10-Jun-26</v>
      </c>
      <c r="CA120" s="51" t="str">
        <f t="shared" si="72"/>
        <v>13-Sep-26</v>
      </c>
      <c r="CB120" s="51" t="str">
        <f t="shared" si="73"/>
        <v>11-Jun-27</v>
      </c>
      <c r="CC120" s="51" t="str">
        <f t="shared" si="74"/>
        <v>12-Dec-27</v>
      </c>
      <c r="CD120" s="51" t="str">
        <f t="shared" si="75"/>
        <v>12-Dec-26</v>
      </c>
      <c r="CE120" s="51">
        <f t="shared" ca="1" si="55"/>
        <v>173</v>
      </c>
      <c r="CF120" s="51">
        <f t="shared" ca="1" si="55"/>
        <v>173</v>
      </c>
      <c r="CG120" s="51">
        <f t="shared" ca="1" si="76"/>
        <v>173</v>
      </c>
      <c r="CH120" s="51">
        <f t="shared" ca="1" si="77"/>
        <v>173</v>
      </c>
      <c r="CI120" s="51">
        <f t="shared" ca="1" si="78"/>
        <v>173</v>
      </c>
      <c r="CJ120" s="51">
        <f t="shared" ca="1" si="79"/>
        <v>173</v>
      </c>
      <c r="CK120" s="51">
        <f t="shared" ca="1" si="97"/>
        <v>346</v>
      </c>
      <c r="CL120" s="51">
        <f t="shared" ca="1" si="97"/>
        <v>346</v>
      </c>
      <c r="CM120" s="51">
        <f t="shared" ca="1" si="97"/>
        <v>346</v>
      </c>
      <c r="CN120" s="51">
        <f t="shared" ca="1" si="97"/>
        <v>346</v>
      </c>
      <c r="CO120" s="51">
        <f t="shared" ca="1" si="97"/>
        <v>346</v>
      </c>
      <c r="CP120" s="51">
        <f t="shared" ca="1" si="97"/>
        <v>346</v>
      </c>
      <c r="CQ120" s="51">
        <f t="shared" ca="1" si="98"/>
        <v>1637</v>
      </c>
      <c r="CR120" s="51">
        <f t="shared" ca="1" si="98"/>
        <v>1637</v>
      </c>
      <c r="CS120" s="51">
        <f t="shared" ca="1" si="98"/>
        <v>3637</v>
      </c>
      <c r="CT120" s="51">
        <f t="shared" ca="1" si="98"/>
        <v>3637</v>
      </c>
      <c r="CU120" s="51">
        <f t="shared" ca="1" si="98"/>
        <v>7637</v>
      </c>
      <c r="CV120" s="54">
        <f t="shared" ca="1" si="98"/>
        <v>3637</v>
      </c>
      <c r="CW120" s="25" t="s">
        <v>195</v>
      </c>
      <c r="CX120" s="55">
        <v>0.9</v>
      </c>
      <c r="CY120" s="55"/>
      <c r="CZ120" s="26">
        <v>0</v>
      </c>
      <c r="DA120" s="26">
        <v>0</v>
      </c>
      <c r="DB120" s="26">
        <v>0</v>
      </c>
      <c r="DC120" s="26">
        <v>0</v>
      </c>
      <c r="DD120" s="26">
        <v>0</v>
      </c>
      <c r="DE120" s="26">
        <v>0</v>
      </c>
      <c r="DF120" s="26">
        <v>0</v>
      </c>
      <c r="DG120" s="26">
        <v>0</v>
      </c>
      <c r="DH120" s="26">
        <v>0</v>
      </c>
      <c r="DI120" s="26">
        <v>0</v>
      </c>
      <c r="DJ120" s="26">
        <v>0</v>
      </c>
      <c r="DK120" s="26">
        <v>0</v>
      </c>
      <c r="DL120" s="27">
        <f t="shared" si="80"/>
        <v>46127.640972222202</v>
      </c>
      <c r="DM120" s="28">
        <f t="shared" ca="1" si="81"/>
        <v>1</v>
      </c>
      <c r="DN120" s="56">
        <f>_xlfn.XLOOKUP(B120,'[2]1. All Calls'!$R:$R,'[2]1. All Calls'!$A:$A,"",0)</f>
        <v>46052.640972222202</v>
      </c>
      <c r="DO120" s="57" t="str">
        <f ca="1">VLOOKUP(DM120,[1]Validation!$B$20:$C$25,2,0)</f>
        <v>Above 3 months</v>
      </c>
      <c r="DP120" s="58" t="str">
        <f>_xlfn.XLOOKUP(B120,'[1]Active AMCs- Dealer'!E:E,'[1]Active AMCs- Dealer'!L:L,"Not in AMC",0)</f>
        <v>Not in AMC</v>
      </c>
      <c r="DQ120" s="50" t="s">
        <v>238</v>
      </c>
      <c r="DR120" s="29" t="str">
        <f>_xlfn.XLOOKUP(B120,'[2]1. All Calls'!$R:$R,'[2]1. All Calls'!$F:$F,"",0)</f>
        <v>CC-01959014</v>
      </c>
      <c r="DS120" s="29" t="str">
        <f>_xlfn.XLOOKUP(B120,'[2]1. All Calls'!$R:$R,'[2]1. All Calls'!$AB:$AB,"",0)</f>
        <v>Sales call carried out for HMR update</v>
      </c>
      <c r="DT120" s="30">
        <f>_xlfn.XLOOKUP(DR120,'[2]1. All Calls'!$F:$F,'[2]1. All Calls'!$A:$A,"",0)</f>
        <v>46052.640972222202</v>
      </c>
      <c r="DU120" s="31">
        <f>_xlfn.XLOOKUP(DR120,'[2]1. All Calls'!$F:$F,'[2]1. All Calls'!$B:$B,"",0)</f>
        <v>15022</v>
      </c>
      <c r="DV120" s="31">
        <f>_xlfn.XLOOKUP(B120,[1]MDA_Assets!D:D,[1]MDA_Assets!N:N,"",0)</f>
        <v>13520</v>
      </c>
      <c r="DW120" s="31">
        <f>_xlfn.XLOOKUP(B120,[1]MDA_Assets!D:D,[1]MDA_Assets!O:O,"",0)</f>
        <v>1502</v>
      </c>
      <c r="DX120" s="32" t="str">
        <f>_xlfn.XLOOKUP(B120,[1]MDA_Assets!D:D,[1]MDA_Assets!Q:Q,"",0)</f>
        <v>XD</v>
      </c>
      <c r="DY120" s="33">
        <f>_xlfn.XLOOKUP(B120,[1]MDA_Assets!D:D,[1]MDA_Assets!R:R,"",0)</f>
        <v>46003</v>
      </c>
      <c r="DZ120" s="33">
        <f>_xlfn.XLOOKUP(B120,[1]MDA_Assets!D:D,[1]MDA_Assets!S:S,"",0)</f>
        <v>46003</v>
      </c>
      <c r="EA120" s="33">
        <f>_xlfn.XLOOKUP(B120,[1]MDA_Assets!D:D,[1]MDA_Assets!T:T,"",0)</f>
        <v>46003</v>
      </c>
      <c r="EB120" s="33">
        <f>_xlfn.XLOOKUP(B120,[1]MDA_Assets!D:D,[1]MDA_Assets!U:U,"",0)</f>
        <v>46003</v>
      </c>
      <c r="EC120" s="33">
        <f>_xlfn.XLOOKUP(B120,[1]MDA_Assets!D:D,[1]MDA_Assets!V:V,"",0)</f>
        <v>46003</v>
      </c>
      <c r="ED120" s="33">
        <f>_xlfn.XLOOKUP(B120,[1]MDA_Assets!D:D,[1]MDA_Assets!W:W,"",0)</f>
        <v>46003</v>
      </c>
      <c r="EE120" s="32" t="str">
        <f>_xlfn.XLOOKUP(B120,[1]MDA_Assets!D:D,[1]MDA_Assets!X:X,"",0)</f>
        <v>No</v>
      </c>
      <c r="EF120" s="33">
        <f>_xlfn.XLOOKUP(B120,[1]MDA_Assets!D:D,[1]MDA_Assets!Y:Y,"",0)</f>
        <v>0</v>
      </c>
      <c r="EG120" s="33">
        <f>_xlfn.XLOOKUP(B120,[1]MDA_Assets!D:D,[1]MDA_Assets!Z:Z,"",0)</f>
        <v>0</v>
      </c>
      <c r="EH120" s="33">
        <f>_xlfn.XLOOKUP(B120,[1]MDA_Assets!D:D,[1]MDA_Assets!AA:AA,"",0)</f>
        <v>0</v>
      </c>
      <c r="EI120" s="34">
        <f>_xlfn.XLOOKUP(B120,[1]MDA_Assets!D:D,[1]MDA_Assets!P:P,"",0)</f>
        <v>2</v>
      </c>
      <c r="EJ120" s="35" t="str">
        <f>_xlfn.XLOOKUP(B120,[1]MDA_Assets!D:D,[1]MDA_Assets!AB:AB,"",0)</f>
        <v>1983</v>
      </c>
      <c r="EK120" s="35" t="str">
        <f>_xlfn.XLOOKUP(B120,[1]MDA_Assets!D:D,[1]MDA_Assets!AC:AC,"",0)</f>
        <v>1983</v>
      </c>
      <c r="EL120" s="35" t="str">
        <f>_xlfn.XLOOKUP(B120,[1]MDA_Assets!D:D,[1]MDA_Assets!AD:AD,"",0)</f>
        <v>3983</v>
      </c>
      <c r="EM120" s="35" t="str">
        <f>_xlfn.XLOOKUP(B120,[1]MDA_Assets!D:D,[1]MDA_Assets!AE:AE,"",0)</f>
        <v>3983</v>
      </c>
      <c r="EN120" s="35" t="str">
        <f>_xlfn.XLOOKUP(B120,[1]MDA_Assets!D:D,[1]MDA_Assets!AF:AF,"",0)</f>
        <v>7983</v>
      </c>
      <c r="EO120" s="35" t="str">
        <f>_xlfn.XLOOKUP(B120,[1]MDA_Assets!D:D,[1]MDA_Assets!AG:AG,"",0)</f>
        <v>3983</v>
      </c>
      <c r="EP120" s="36">
        <f t="shared" si="56"/>
        <v>365</v>
      </c>
      <c r="EQ120" s="36">
        <f t="shared" si="56"/>
        <v>180</v>
      </c>
      <c r="ER120" s="36">
        <f t="shared" si="82"/>
        <v>365</v>
      </c>
      <c r="ES120" s="36">
        <f t="shared" si="83"/>
        <v>365</v>
      </c>
      <c r="ET120" s="36">
        <f t="shared" si="84"/>
        <v>730</v>
      </c>
      <c r="EU120" s="36">
        <f t="shared" si="85"/>
        <v>365</v>
      </c>
      <c r="EV120" s="36" t="str">
        <f t="shared" si="86"/>
        <v/>
      </c>
      <c r="EW120" s="36" t="str">
        <f t="shared" si="58"/>
        <v/>
      </c>
      <c r="EX120" s="36" t="str">
        <f t="shared" si="59"/>
        <v/>
      </c>
      <c r="EY120" s="36">
        <f t="shared" si="94"/>
        <v>11.78</v>
      </c>
      <c r="EZ120" s="36">
        <f t="shared" si="94"/>
        <v>5.81</v>
      </c>
      <c r="FA120" s="36">
        <f t="shared" si="94"/>
        <v>11.78</v>
      </c>
      <c r="FB120" s="36">
        <f t="shared" si="94"/>
        <v>11.78</v>
      </c>
      <c r="FC120" s="36">
        <f t="shared" si="94"/>
        <v>23.55</v>
      </c>
      <c r="FD120" s="36">
        <f t="shared" si="94"/>
        <v>11.78</v>
      </c>
      <c r="FE120" s="36" t="str">
        <f t="shared" si="93"/>
        <v/>
      </c>
      <c r="FF120" s="36" t="str">
        <f t="shared" si="93"/>
        <v/>
      </c>
      <c r="FG120" s="36" t="str">
        <f t="shared" si="93"/>
        <v/>
      </c>
      <c r="FH120" s="37" t="str" cm="1">
        <f t="array" ref="FH120">_xlfn.IFS(EY120="", "No Data", EY120&lt;0, "Negative/Future", EY120=0, "Zero Days", EY120&lt;=3, "&lt; 3 Months", EY120&lt;=6, "3 to 6 Months", EY120&lt;=9, "6 to 9 Months", EY120&lt;=12, "9 to 12 Months", EY120&lt;=15, "12 to 15 Months", EY120&lt;=18, "15 to 18 Months", EY120&lt;=24, "18 to 24 Months", EY120&gt;24, "&gt; 24 Months")</f>
        <v>9 to 12 Months</v>
      </c>
      <c r="FI120" s="37" t="str" cm="1">
        <f t="array" ref="FI120">_xlfn.IFS(EZ120="", "No Data", EZ120&lt;0, "Negative/Future", EZ120=0, "Zero Days", EZ120&lt;=3, "&lt; 3 Months", EZ120&lt;=6, "3 to 6 Months", EZ120&lt;=9, "6 to 9 Months", EZ120&lt;=12, "9 to 12 Months", EZ120&lt;=15, "12 to 15 Months", EZ120&lt;=18, "15 to 18 Months", EZ120&lt;=24, "18 to 24 Months", EZ120&gt;24, "&gt; 24 Months")</f>
        <v>3 to 6 Months</v>
      </c>
      <c r="FJ120" s="37" t="str" cm="1">
        <f t="array" ref="FJ120">_xlfn.IFS(FA120="", "No Data", FA120&lt;0, "Negative/Future", FA120=0, "Zero Days", FA120&lt;=3, "&lt; 3 Months", FA120&lt;=6, "3 to 6 Months", FA120&lt;=9, "6 to 9 Months", FA120&lt;=12, "9 to 12 Months", FA120&lt;=15, "12 to 15 Months", FA120&lt;=18, "15 to 18 Months", FA120&lt;=24, "18 to 24 Months", FA120&gt;24, "&gt; 24 Months")</f>
        <v>9 to 12 Months</v>
      </c>
      <c r="FK120" s="37" t="str" cm="1">
        <f t="array" ref="FK120">_xlfn.IFS(FB120="", "No Data", FB120&lt;0, "Negative/Future", FB120=0, "Zero Days", FB120&lt;=3, "&lt; 3 Months", FB120&lt;=6, "3 to 6 Months", FB120&lt;=9, "6 to 9 Months", FB120&lt;=12, "9 to 12 Months", FB120&lt;=15, "12 to 15 Months", FB120&lt;=18, "15 to 18 Months", FB120&lt;=24, "18 to 24 Months", FB120&gt;24, "&gt; 24 Months")</f>
        <v>9 to 12 Months</v>
      </c>
      <c r="FL120" s="37" t="str" cm="1">
        <f t="array" ref="FL120">_xlfn.IFS(FC120="", "No Data", FC120&lt;0, "Negative/Future", FC120=0, "Zero Days", FC120&lt;=3, "&lt; 3 Months", FC120&lt;=6, "3 to 6 Months", FC120&lt;=9, "6 to 9 Months", FC120&lt;=12, "9 to 12 Months", FC120&lt;=15, "12 to 15 Months", FC120&lt;=18, "15 to 18 Months", FC120&lt;=24, "18 to 24 Months", FC120&gt;24, "&gt; 24 Months")</f>
        <v>18 to 24 Months</v>
      </c>
      <c r="FM120" s="37" t="str" cm="1">
        <f t="array" ref="FM120">_xlfn.IFS(FD120="", "No Data", FD120&lt;0, "Negative/Future", FD120=0, "Zero Days", FD120&lt;=3, "&lt; 3 Months", FD120&lt;=6, "3 to 6 Months", FD120&lt;=9, "6 to 9 Months", FD120&lt;=12, "9 to 12 Months", FD120&lt;=15, "12 to 15 Months", FD120&lt;=18, "15 to 18 Months", FD120&lt;=24, "18 to 24 Months", FD120&gt;24, "&gt; 24 Months")</f>
        <v>9 to 12 Months</v>
      </c>
      <c r="FN120" s="37" t="str" cm="1">
        <f t="array" ref="FN120">_xlfn.IFS(FE120="", "No Data", FE120&lt;0, "Negative/Future", FE120=0, "Zero Days", FE120&lt;=3, "&lt; 3 Months", FE120&lt;=6, "3 to 6 Months", FE120&lt;=9, "6 to 9 Months", FE120&lt;=12, "9 to 12 Months", FE120&lt;=15, "12 to 15 Months", FE120&lt;=18, "15 to 18 Months", FE120&lt;=24, "18 to 24 Months", FE120&gt;24, "&gt; 24 Months")</f>
        <v>No Data</v>
      </c>
      <c r="FO120" s="37" t="str" cm="1">
        <f t="array" ref="FO120">_xlfn.IFS(FG120="", "No Data", FG120&lt;0, "Negative/Future", FG120=0, "Zero Days", FG120&lt;=3, "&lt; 3 Months", FG120&lt;=6, "3 to 6 Months", FG120&lt;=9, "6 to 9 Months", FG120&lt;=12, "9 to 12 Months", FG120&lt;=15, "12 to 15 Months", FG120&lt;=18, "15 to 18 Months", FG120&lt;=24, "18 to 24 Months", FG120&gt;24, "&gt; 24 Months")</f>
        <v>No Data</v>
      </c>
      <c r="FP120" s="37" t="str" cm="1">
        <f t="array" ref="FP120">_xlfn.IFS(FF120="", "No Data", FF120&lt;0, "Negative/Future", FF120=0, "Zero Days", FF120&lt;=3, "&lt; 3 Months", FF120&lt;=6, "3 to 6 Months", FF120&lt;=9, "6 to 9 Months", FF120&lt;=12, "9 to 12 Months", FF120&lt;=15, "12 to 15 Months", FF120&lt;=18, "15 to 18 Months", FF120&lt;=24, "18 to 24 Months", FF120&gt;24, "&gt; 24 Months")</f>
        <v>No Data</v>
      </c>
      <c r="FQ120" s="29" t="s">
        <v>798</v>
      </c>
      <c r="FR120" s="29">
        <v>8698019221</v>
      </c>
      <c r="FS120" s="38" t="str">
        <f>VLOOKUP(_xlfn.XLOOKUP(B120,[1]MDA_Assets!D:D,[1]MDA_Assets!I:I,"",0),[1]Validation!$B$1:$C$8,2,0)</f>
        <v>A</v>
      </c>
      <c r="FT120" s="38" t="s">
        <v>296</v>
      </c>
      <c r="FU120" s="31" t="str">
        <f>_xlfn.XLOOKUP(B120,[1]MDA_Assets!D:D,[1]MDA_Assets!X:X,"",0)</f>
        <v>No</v>
      </c>
      <c r="FV120" s="39">
        <v>0</v>
      </c>
      <c r="FW120" s="39">
        <v>0</v>
      </c>
      <c r="FX120" s="39">
        <v>1</v>
      </c>
      <c r="FY120" s="39">
        <v>8</v>
      </c>
      <c r="FZ120" s="40">
        <f t="shared" si="53"/>
        <v>46368</v>
      </c>
      <c r="GA120" s="40">
        <f t="shared" si="53"/>
        <v>46183</v>
      </c>
      <c r="GB120" s="40">
        <f t="shared" si="60"/>
        <v>46368</v>
      </c>
      <c r="GC120" s="40">
        <f t="shared" si="61"/>
        <v>46368</v>
      </c>
      <c r="GD120" s="40">
        <f t="shared" si="62"/>
        <v>46733</v>
      </c>
      <c r="GE120" s="40">
        <f t="shared" si="63"/>
        <v>46368</v>
      </c>
      <c r="GF120" s="40" t="str">
        <f t="shared" si="57"/>
        <v/>
      </c>
      <c r="GG120" s="40" t="str">
        <f t="shared" si="57"/>
        <v/>
      </c>
      <c r="GH120" s="40" t="str">
        <f t="shared" si="57"/>
        <v/>
      </c>
      <c r="GI120" s="39">
        <f t="shared" si="87"/>
        <v>0</v>
      </c>
      <c r="GJ120" s="39">
        <f t="shared" si="88"/>
        <v>0</v>
      </c>
      <c r="GK120" s="39">
        <f t="shared" si="89"/>
        <v>0</v>
      </c>
      <c r="GL120" s="39">
        <f t="shared" si="90"/>
        <v>6</v>
      </c>
    </row>
    <row r="121" spans="1:194" x14ac:dyDescent="0.25">
      <c r="A121" s="19">
        <v>128</v>
      </c>
      <c r="B121" s="43" t="s">
        <v>799</v>
      </c>
      <c r="C121" s="43" t="s">
        <v>186</v>
      </c>
      <c r="D121" s="43" t="s">
        <v>241</v>
      </c>
      <c r="E121" s="43" t="s">
        <v>800</v>
      </c>
      <c r="F121" s="43" t="s">
        <v>796</v>
      </c>
      <c r="G121" s="43" t="s">
        <v>243</v>
      </c>
      <c r="H121" s="43" t="s">
        <v>474</v>
      </c>
      <c r="I121" s="43" t="s">
        <v>192</v>
      </c>
      <c r="J121" s="44">
        <f t="shared" si="64"/>
        <v>43759.466666666667</v>
      </c>
      <c r="K121" s="44">
        <v>43395.466666666667</v>
      </c>
      <c r="L121" s="44">
        <v>43268.770833333336</v>
      </c>
      <c r="M121" s="43" t="s">
        <v>2198</v>
      </c>
      <c r="N121" s="43" t="s">
        <v>193</v>
      </c>
      <c r="O121" s="44">
        <v>46052.41678240741</v>
      </c>
      <c r="P121" s="43">
        <v>19827</v>
      </c>
      <c r="Q121" s="43">
        <v>13482</v>
      </c>
      <c r="R121" s="43">
        <v>6345</v>
      </c>
      <c r="S121" s="43" t="s">
        <v>206</v>
      </c>
      <c r="T121" s="44">
        <v>45866.770833333336</v>
      </c>
      <c r="U121" s="44">
        <v>45866.770833333336</v>
      </c>
      <c r="V121" s="44">
        <v>45866.770833333336</v>
      </c>
      <c r="W121" s="44">
        <v>45866.770833333336</v>
      </c>
      <c r="X121" s="44">
        <v>45866.770833333336</v>
      </c>
      <c r="Y121" s="44">
        <v>45866.770833333336</v>
      </c>
      <c r="Z121" s="43" t="s">
        <v>195</v>
      </c>
      <c r="AA121" s="43"/>
      <c r="AB121" s="44">
        <v>45866.770833333336</v>
      </c>
      <c r="AC121" s="44">
        <v>45866.770833333336</v>
      </c>
      <c r="AD121" s="44">
        <v>45866.770833333336</v>
      </c>
      <c r="AE121" s="43">
        <v>5</v>
      </c>
      <c r="AF121" s="43" t="s">
        <v>2199</v>
      </c>
      <c r="AG121" s="43" t="s">
        <v>2200</v>
      </c>
      <c r="AH121" s="43" t="s">
        <v>1263</v>
      </c>
      <c r="AI121" s="43" t="s">
        <v>1263</v>
      </c>
      <c r="AJ121" s="43" t="s">
        <v>2201</v>
      </c>
      <c r="AK121" s="43" t="s">
        <v>1263</v>
      </c>
      <c r="AL121" s="49">
        <v>46192</v>
      </c>
      <c r="AM121" s="46">
        <v>46046</v>
      </c>
      <c r="AN121" s="47">
        <v>46231</v>
      </c>
      <c r="AO121" s="47">
        <v>46231</v>
      </c>
      <c r="AP121" s="47">
        <v>46596</v>
      </c>
      <c r="AQ121" s="47">
        <v>46231</v>
      </c>
      <c r="AR121" s="47">
        <v>46231</v>
      </c>
      <c r="AS121" s="47">
        <v>46231</v>
      </c>
      <c r="AT121" s="47">
        <v>46231</v>
      </c>
      <c r="AU121" s="43">
        <v>1</v>
      </c>
      <c r="AV121" s="43">
        <v>0</v>
      </c>
      <c r="AW121" s="43">
        <v>1</v>
      </c>
      <c r="AX121" s="51" t="s">
        <v>797</v>
      </c>
      <c r="AY121" s="51" t="s">
        <v>211</v>
      </c>
      <c r="AZ121" s="51" t="s">
        <v>198</v>
      </c>
      <c r="BA121" s="20">
        <f t="shared" ca="1" si="100"/>
        <v>1</v>
      </c>
      <c r="BB121" s="20">
        <f t="shared" ca="1" si="100"/>
        <v>1</v>
      </c>
      <c r="BC121" s="20">
        <f t="shared" ca="1" si="100"/>
        <v>0</v>
      </c>
      <c r="BD121" s="20">
        <f t="shared" ca="1" si="100"/>
        <v>0</v>
      </c>
      <c r="BE121" s="20">
        <f t="shared" ca="1" si="100"/>
        <v>0</v>
      </c>
      <c r="BF121" s="20">
        <f t="shared" ca="1" si="100"/>
        <v>0</v>
      </c>
      <c r="BG121" s="21">
        <f t="shared" ca="1" si="100"/>
        <v>0</v>
      </c>
      <c r="BH121" s="21">
        <f t="shared" ca="1" si="100"/>
        <v>0</v>
      </c>
      <c r="BI121" s="21">
        <f t="shared" ca="1" si="100"/>
        <v>0</v>
      </c>
      <c r="BJ121" s="22">
        <f t="shared" ca="1" si="65"/>
        <v>2</v>
      </c>
      <c r="BK121" s="21">
        <f t="shared" si="66"/>
        <v>5</v>
      </c>
      <c r="BL121" s="22">
        <f t="shared" ca="1" si="67"/>
        <v>20445</v>
      </c>
      <c r="BM121" s="22">
        <f t="shared" ca="1" si="68"/>
        <v>13903</v>
      </c>
      <c r="BN121" s="23">
        <f t="shared" ca="1" si="69"/>
        <v>6542</v>
      </c>
      <c r="BO121" s="24">
        <f t="shared" ca="1" si="70"/>
        <v>618</v>
      </c>
      <c r="BP121" s="51" t="str">
        <f>_xlfn.XLOOKUP(E121,[1]Validation!E:E,[1]Validation!F:F,"")</f>
        <v>EG18</v>
      </c>
      <c r="BQ121" s="51" t="str">
        <f>_xlfn.XLOOKUP(BP121,[1]Validation!F:F,[1]Validation!G:G,"")</f>
        <v>EG11 to EG22</v>
      </c>
      <c r="BR121" s="52" t="str">
        <f>VLOOKUP(G121,[1]Validation!$B$1:$C$9,2,0)</f>
        <v>A</v>
      </c>
      <c r="BS121" s="51">
        <f t="shared" ca="1" si="71"/>
        <v>91</v>
      </c>
      <c r="BT121" s="53">
        <f>_xlfn.XLOOKUP(B121,'[2]1. All Calls'!$R:$R,'[2]1. All Calls'!$A:$A,"",0)</f>
        <v>46052.645393518498</v>
      </c>
      <c r="BU121" s="51" t="str">
        <f>_xlfn.XLOOKUP(B121,'[2]1. All Calls'!$R:$R,'[2]1. All Calls'!$F:$F,"",0)</f>
        <v>CC-01959026</v>
      </c>
      <c r="BV121" s="51" t="str">
        <f>_xlfn.XLOOKUP(B121,'[2]1. All Calls'!$R:$R,'[2]1. All Calls'!$J:$J,"",0)</f>
        <v>Sales Call</v>
      </c>
      <c r="BW121" s="53">
        <f>_xlfn.XLOOKUP(B121,'[2]Sch Calls'!$R:$R,'[2]Sch Calls'!$A:$A,"",0)</f>
        <v>45102.572627314803</v>
      </c>
      <c r="BX121" s="51">
        <f>_xlfn.XLOOKUP(B121,'[2]Sch Calls'!$R:$R,'[2]Sch Calls'!$B:$B,"",0)</f>
        <v>12075</v>
      </c>
      <c r="BY121" s="51" t="str">
        <f t="shared" si="54"/>
        <v>25-Jan-26</v>
      </c>
      <c r="BZ121" s="51" t="str">
        <f t="shared" si="54"/>
        <v>25-Jan-26</v>
      </c>
      <c r="CA121" s="51" t="str">
        <f t="shared" si="72"/>
        <v>30-Apr-26</v>
      </c>
      <c r="CB121" s="51" t="str">
        <f t="shared" si="73"/>
        <v>26-Jan-27</v>
      </c>
      <c r="CC121" s="51" t="str">
        <f t="shared" si="74"/>
        <v>29-Jul-27</v>
      </c>
      <c r="CD121" s="51" t="str">
        <f t="shared" si="75"/>
        <v>29-Jul-26</v>
      </c>
      <c r="CE121" s="51">
        <f t="shared" ca="1" si="55"/>
        <v>309</v>
      </c>
      <c r="CF121" s="51">
        <f t="shared" ca="1" si="55"/>
        <v>309</v>
      </c>
      <c r="CG121" s="51">
        <f t="shared" ca="1" si="76"/>
        <v>309</v>
      </c>
      <c r="CH121" s="51">
        <f t="shared" ca="1" si="77"/>
        <v>309</v>
      </c>
      <c r="CI121" s="51">
        <f t="shared" ca="1" si="78"/>
        <v>309</v>
      </c>
      <c r="CJ121" s="51">
        <f t="shared" ca="1" si="79"/>
        <v>309</v>
      </c>
      <c r="CK121" s="51">
        <f t="shared" ca="1" si="97"/>
        <v>1545</v>
      </c>
      <c r="CL121" s="51">
        <f t="shared" ca="1" si="97"/>
        <v>1545</v>
      </c>
      <c r="CM121" s="51">
        <f t="shared" ca="1" si="97"/>
        <v>1545</v>
      </c>
      <c r="CN121" s="51">
        <f t="shared" ca="1" si="97"/>
        <v>1545</v>
      </c>
      <c r="CO121" s="51">
        <f t="shared" ca="1" si="97"/>
        <v>1545</v>
      </c>
      <c r="CP121" s="51">
        <f t="shared" ca="1" si="97"/>
        <v>1545</v>
      </c>
      <c r="CQ121" s="51">
        <f t="shared" ca="1" si="98"/>
        <v>-842</v>
      </c>
      <c r="CR121" s="51">
        <f t="shared" ca="1" si="98"/>
        <v>245</v>
      </c>
      <c r="CS121" s="51">
        <f t="shared" ca="1" si="98"/>
        <v>1158</v>
      </c>
      <c r="CT121" s="51">
        <f t="shared" ca="1" si="98"/>
        <v>1158</v>
      </c>
      <c r="CU121" s="51">
        <f t="shared" ca="1" si="98"/>
        <v>5158</v>
      </c>
      <c r="CV121" s="54">
        <f t="shared" ca="1" si="98"/>
        <v>1158</v>
      </c>
      <c r="CW121" s="25" t="s">
        <v>195</v>
      </c>
      <c r="CX121" s="55">
        <v>0.68</v>
      </c>
      <c r="CY121" s="55"/>
      <c r="CZ121" s="26">
        <v>0</v>
      </c>
      <c r="DA121" s="26">
        <v>0</v>
      </c>
      <c r="DB121" s="26">
        <v>0</v>
      </c>
      <c r="DC121" s="26">
        <v>0</v>
      </c>
      <c r="DD121" s="26">
        <v>0</v>
      </c>
      <c r="DE121" s="26">
        <v>0</v>
      </c>
      <c r="DF121" s="26">
        <v>0</v>
      </c>
      <c r="DG121" s="26">
        <v>0</v>
      </c>
      <c r="DH121" s="26">
        <v>0</v>
      </c>
      <c r="DI121" s="26">
        <v>0</v>
      </c>
      <c r="DJ121" s="26">
        <v>0</v>
      </c>
      <c r="DK121" s="26">
        <v>0</v>
      </c>
      <c r="DL121" s="27">
        <f t="shared" si="80"/>
        <v>46127.645393518498</v>
      </c>
      <c r="DM121" s="28">
        <f t="shared" ca="1" si="81"/>
        <v>1</v>
      </c>
      <c r="DN121" s="56">
        <f>_xlfn.XLOOKUP(B121,'[2]1. All Calls'!$R:$R,'[2]1. All Calls'!$A:$A,"",0)</f>
        <v>46052.645393518498</v>
      </c>
      <c r="DO121" s="57" t="str">
        <f ca="1">VLOOKUP(DM121,[1]Validation!$B$20:$C$25,2,0)</f>
        <v>Above 3 months</v>
      </c>
      <c r="DP121" s="58" t="str">
        <f>_xlfn.XLOOKUP(B121,'[1]Active AMCs- Dealer'!E:E,'[1]Active AMCs- Dealer'!L:L,"Not in AMC",0)</f>
        <v>Not in AMC</v>
      </c>
      <c r="DQ121" s="58"/>
      <c r="DR121" s="29" t="str">
        <f>_xlfn.XLOOKUP(B121,'[2]1. All Calls'!$R:$R,'[2]1. All Calls'!$F:$F,"",0)</f>
        <v>CC-01959026</v>
      </c>
      <c r="DS121" s="29" t="str">
        <f>_xlfn.XLOOKUP(B121,'[2]1. All Calls'!$R:$R,'[2]1. All Calls'!$AB:$AB,"",0)</f>
        <v>Sales call carried out for HMR update</v>
      </c>
      <c r="DT121" s="30">
        <f>_xlfn.XLOOKUP(DR121,'[2]1. All Calls'!$F:$F,'[2]1. All Calls'!$A:$A,"",0)</f>
        <v>46052.645393518498</v>
      </c>
      <c r="DU121" s="31">
        <f>_xlfn.XLOOKUP(DR121,'[2]1. All Calls'!$F:$F,'[2]1. All Calls'!$B:$B,"",0)</f>
        <v>19827</v>
      </c>
      <c r="DV121" s="31">
        <f>_xlfn.XLOOKUP(B121,[1]MDA_Assets!D:D,[1]MDA_Assets!N:N,"",0)</f>
        <v>13482</v>
      </c>
      <c r="DW121" s="31">
        <f>_xlfn.XLOOKUP(B121,[1]MDA_Assets!D:D,[1]MDA_Assets!O:O,"",0)</f>
        <v>6345</v>
      </c>
      <c r="DX121" s="32" t="str">
        <f>_xlfn.XLOOKUP(B121,[1]MDA_Assets!D:D,[1]MDA_Assets!Q:Q,"",0)</f>
        <v>XD</v>
      </c>
      <c r="DY121" s="33">
        <f>_xlfn.XLOOKUP(B121,[1]MDA_Assets!D:D,[1]MDA_Assets!R:R,"",0)</f>
        <v>45867</v>
      </c>
      <c r="DZ121" s="33">
        <f>_xlfn.XLOOKUP(B121,[1]MDA_Assets!D:D,[1]MDA_Assets!S:S,"",0)</f>
        <v>45867</v>
      </c>
      <c r="EA121" s="33">
        <f>_xlfn.XLOOKUP(B121,[1]MDA_Assets!D:D,[1]MDA_Assets!T:T,"",0)</f>
        <v>45867</v>
      </c>
      <c r="EB121" s="33">
        <f>_xlfn.XLOOKUP(B121,[1]MDA_Assets!D:D,[1]MDA_Assets!U:U,"",0)</f>
        <v>45867</v>
      </c>
      <c r="EC121" s="33">
        <f>_xlfn.XLOOKUP(B121,[1]MDA_Assets!D:D,[1]MDA_Assets!V:V,"",0)</f>
        <v>45867</v>
      </c>
      <c r="ED121" s="33">
        <f>_xlfn.XLOOKUP(B121,[1]MDA_Assets!D:D,[1]MDA_Assets!W:W,"",0)</f>
        <v>45867</v>
      </c>
      <c r="EE121" s="32" t="str">
        <f>_xlfn.XLOOKUP(B121,[1]MDA_Assets!D:D,[1]MDA_Assets!X:X,"",0)</f>
        <v>No</v>
      </c>
      <c r="EF121" s="33">
        <f>_xlfn.XLOOKUP(B121,[1]MDA_Assets!D:D,[1]MDA_Assets!Y:Y,"",0)</f>
        <v>45867</v>
      </c>
      <c r="EG121" s="33">
        <f>_xlfn.XLOOKUP(B121,[1]MDA_Assets!D:D,[1]MDA_Assets!Z:Z,"",0)</f>
        <v>45867</v>
      </c>
      <c r="EH121" s="33">
        <f>_xlfn.XLOOKUP(B121,[1]MDA_Assets!D:D,[1]MDA_Assets!AA:AA,"",0)</f>
        <v>45867</v>
      </c>
      <c r="EI121" s="34">
        <f>_xlfn.XLOOKUP(B121,[1]MDA_Assets!D:D,[1]MDA_Assets!P:P,"",0)</f>
        <v>5</v>
      </c>
      <c r="EJ121" s="35" t="str">
        <f>_xlfn.XLOOKUP(B121,[1]MDA_Assets!D:D,[1]MDA_Assets!AB:AB,"",0)</f>
        <v>703</v>
      </c>
      <c r="EK121" s="35" t="str">
        <f>_xlfn.XLOOKUP(B121,[1]MDA_Assets!D:D,[1]MDA_Assets!AC:AC,"",0)</f>
        <v>1790</v>
      </c>
      <c r="EL121" s="35" t="str">
        <f>_xlfn.XLOOKUP(B121,[1]MDA_Assets!D:D,[1]MDA_Assets!AD:AD,"",0)</f>
        <v>2703</v>
      </c>
      <c r="EM121" s="35" t="str">
        <f>_xlfn.XLOOKUP(B121,[1]MDA_Assets!D:D,[1]MDA_Assets!AE:AE,"",0)</f>
        <v>2703</v>
      </c>
      <c r="EN121" s="35" t="str">
        <f>_xlfn.XLOOKUP(B121,[1]MDA_Assets!D:D,[1]MDA_Assets!AF:AF,"",0)</f>
        <v>6703</v>
      </c>
      <c r="EO121" s="35" t="str">
        <f>_xlfn.XLOOKUP(B121,[1]MDA_Assets!D:D,[1]MDA_Assets!AG:AG,"",0)</f>
        <v>2703</v>
      </c>
      <c r="EP121" s="36">
        <f t="shared" si="56"/>
        <v>326</v>
      </c>
      <c r="EQ121" s="36">
        <f t="shared" si="56"/>
        <v>180</v>
      </c>
      <c r="ER121" s="36">
        <f t="shared" si="82"/>
        <v>365</v>
      </c>
      <c r="ES121" s="36">
        <f t="shared" si="83"/>
        <v>365</v>
      </c>
      <c r="ET121" s="36">
        <f t="shared" si="84"/>
        <v>730</v>
      </c>
      <c r="EU121" s="36">
        <f t="shared" si="85"/>
        <v>365</v>
      </c>
      <c r="EV121" s="36">
        <f t="shared" si="86"/>
        <v>365</v>
      </c>
      <c r="EW121" s="36">
        <f t="shared" si="58"/>
        <v>365</v>
      </c>
      <c r="EX121" s="36">
        <f t="shared" si="59"/>
        <v>365</v>
      </c>
      <c r="EY121" s="36">
        <f t="shared" si="94"/>
        <v>10.52</v>
      </c>
      <c r="EZ121" s="36">
        <f t="shared" si="94"/>
        <v>5.81</v>
      </c>
      <c r="FA121" s="36">
        <f t="shared" si="94"/>
        <v>11.78</v>
      </c>
      <c r="FB121" s="36">
        <f t="shared" si="94"/>
        <v>11.78</v>
      </c>
      <c r="FC121" s="36">
        <f t="shared" si="94"/>
        <v>23.55</v>
      </c>
      <c r="FD121" s="36">
        <f t="shared" si="94"/>
        <v>11.78</v>
      </c>
      <c r="FE121" s="36">
        <f t="shared" si="93"/>
        <v>11.78</v>
      </c>
      <c r="FF121" s="36">
        <f t="shared" si="93"/>
        <v>11.78</v>
      </c>
      <c r="FG121" s="36">
        <f t="shared" si="93"/>
        <v>11.78</v>
      </c>
      <c r="FH121" s="37" t="str" cm="1">
        <f t="array" ref="FH121">_xlfn.IFS(EY121="", "No Data", EY121&lt;0, "Negative/Future", EY121=0, "Zero Days", EY121&lt;=3, "&lt; 3 Months", EY121&lt;=6, "3 to 6 Months", EY121&lt;=9, "6 to 9 Months", EY121&lt;=12, "9 to 12 Months", EY121&lt;=15, "12 to 15 Months", EY121&lt;=18, "15 to 18 Months", EY121&lt;=24, "18 to 24 Months", EY121&gt;24, "&gt; 24 Months")</f>
        <v>9 to 12 Months</v>
      </c>
      <c r="FI121" s="37" t="str" cm="1">
        <f t="array" ref="FI121">_xlfn.IFS(EZ121="", "No Data", EZ121&lt;0, "Negative/Future", EZ121=0, "Zero Days", EZ121&lt;=3, "&lt; 3 Months", EZ121&lt;=6, "3 to 6 Months", EZ121&lt;=9, "6 to 9 Months", EZ121&lt;=12, "9 to 12 Months", EZ121&lt;=15, "12 to 15 Months", EZ121&lt;=18, "15 to 18 Months", EZ121&lt;=24, "18 to 24 Months", EZ121&gt;24, "&gt; 24 Months")</f>
        <v>3 to 6 Months</v>
      </c>
      <c r="FJ121" s="37" t="str" cm="1">
        <f t="array" ref="FJ121">_xlfn.IFS(FA121="", "No Data", FA121&lt;0, "Negative/Future", FA121=0, "Zero Days", FA121&lt;=3, "&lt; 3 Months", FA121&lt;=6, "3 to 6 Months", FA121&lt;=9, "6 to 9 Months", FA121&lt;=12, "9 to 12 Months", FA121&lt;=15, "12 to 15 Months", FA121&lt;=18, "15 to 18 Months", FA121&lt;=24, "18 to 24 Months", FA121&gt;24, "&gt; 24 Months")</f>
        <v>9 to 12 Months</v>
      </c>
      <c r="FK121" s="37" t="str" cm="1">
        <f t="array" ref="FK121">_xlfn.IFS(FB121="", "No Data", FB121&lt;0, "Negative/Future", FB121=0, "Zero Days", FB121&lt;=3, "&lt; 3 Months", FB121&lt;=6, "3 to 6 Months", FB121&lt;=9, "6 to 9 Months", FB121&lt;=12, "9 to 12 Months", FB121&lt;=15, "12 to 15 Months", FB121&lt;=18, "15 to 18 Months", FB121&lt;=24, "18 to 24 Months", FB121&gt;24, "&gt; 24 Months")</f>
        <v>9 to 12 Months</v>
      </c>
      <c r="FL121" s="37" t="str" cm="1">
        <f t="array" ref="FL121">_xlfn.IFS(FC121="", "No Data", FC121&lt;0, "Negative/Future", FC121=0, "Zero Days", FC121&lt;=3, "&lt; 3 Months", FC121&lt;=6, "3 to 6 Months", FC121&lt;=9, "6 to 9 Months", FC121&lt;=12, "9 to 12 Months", FC121&lt;=15, "12 to 15 Months", FC121&lt;=18, "15 to 18 Months", FC121&lt;=24, "18 to 24 Months", FC121&gt;24, "&gt; 24 Months")</f>
        <v>18 to 24 Months</v>
      </c>
      <c r="FM121" s="37" t="str" cm="1">
        <f t="array" ref="FM121">_xlfn.IFS(FD121="", "No Data", FD121&lt;0, "Negative/Future", FD121=0, "Zero Days", FD121&lt;=3, "&lt; 3 Months", FD121&lt;=6, "3 to 6 Months", FD121&lt;=9, "6 to 9 Months", FD121&lt;=12, "9 to 12 Months", FD121&lt;=15, "12 to 15 Months", FD121&lt;=18, "15 to 18 Months", FD121&lt;=24, "18 to 24 Months", FD121&gt;24, "&gt; 24 Months")</f>
        <v>9 to 12 Months</v>
      </c>
      <c r="FN121" s="37" t="str" cm="1">
        <f t="array" ref="FN121">_xlfn.IFS(FE121="", "No Data", FE121&lt;0, "Negative/Future", FE121=0, "Zero Days", FE121&lt;=3, "&lt; 3 Months", FE121&lt;=6, "3 to 6 Months", FE121&lt;=9, "6 to 9 Months", FE121&lt;=12, "9 to 12 Months", FE121&lt;=15, "12 to 15 Months", FE121&lt;=18, "15 to 18 Months", FE121&lt;=24, "18 to 24 Months", FE121&gt;24, "&gt; 24 Months")</f>
        <v>9 to 12 Months</v>
      </c>
      <c r="FO121" s="37" t="str" cm="1">
        <f t="array" ref="FO121">_xlfn.IFS(FG121="", "No Data", FG121&lt;0, "Negative/Future", FG121=0, "Zero Days", FG121&lt;=3, "&lt; 3 Months", FG121&lt;=6, "3 to 6 Months", FG121&lt;=9, "6 to 9 Months", FG121&lt;=12, "9 to 12 Months", FG121&lt;=15, "12 to 15 Months", FG121&lt;=18, "15 to 18 Months", FG121&lt;=24, "18 to 24 Months", FG121&gt;24, "&gt; 24 Months")</f>
        <v>9 to 12 Months</v>
      </c>
      <c r="FP121" s="37" t="str" cm="1">
        <f t="array" ref="FP121">_xlfn.IFS(FF121="", "No Data", FF121&lt;0, "Negative/Future", FF121=0, "Zero Days", FF121&lt;=3, "&lt; 3 Months", FF121&lt;=6, "3 to 6 Months", FF121&lt;=9, "6 to 9 Months", FF121&lt;=12, "9 to 12 Months", FF121&lt;=15, "12 to 15 Months", FF121&lt;=18, "15 to 18 Months", FF121&lt;=24, "18 to 24 Months", FF121&gt;24, "&gt; 24 Months")</f>
        <v>9 to 12 Months</v>
      </c>
      <c r="FQ121" s="29" t="s">
        <v>798</v>
      </c>
      <c r="FR121" s="29">
        <v>8698019221</v>
      </c>
      <c r="FS121" s="38" t="str">
        <f>VLOOKUP(_xlfn.XLOOKUP(B121,[1]MDA_Assets!D:D,[1]MDA_Assets!I:I,"",0),[1]Validation!$B$1:$C$8,2,0)</f>
        <v>A</v>
      </c>
      <c r="FT121" s="38" t="s">
        <v>296</v>
      </c>
      <c r="FU121" s="31" t="str">
        <f>_xlfn.XLOOKUP(B121,[1]MDA_Assets!D:D,[1]MDA_Assets!X:X,"",0)</f>
        <v>No</v>
      </c>
      <c r="FV121" s="39">
        <v>1</v>
      </c>
      <c r="FW121" s="39">
        <v>0</v>
      </c>
      <c r="FX121" s="39">
        <v>1</v>
      </c>
      <c r="FY121" s="39">
        <v>7</v>
      </c>
      <c r="FZ121" s="40">
        <f t="shared" si="53"/>
        <v>46193</v>
      </c>
      <c r="GA121" s="40">
        <f t="shared" si="53"/>
        <v>46047</v>
      </c>
      <c r="GB121" s="40">
        <f t="shared" si="60"/>
        <v>46232</v>
      </c>
      <c r="GC121" s="40">
        <f t="shared" si="61"/>
        <v>46232</v>
      </c>
      <c r="GD121" s="40">
        <f t="shared" si="62"/>
        <v>46597</v>
      </c>
      <c r="GE121" s="40">
        <f t="shared" si="63"/>
        <v>46232</v>
      </c>
      <c r="GF121" s="40">
        <f t="shared" si="57"/>
        <v>46232</v>
      </c>
      <c r="GG121" s="40">
        <f t="shared" si="57"/>
        <v>46232</v>
      </c>
      <c r="GH121" s="40">
        <f t="shared" si="57"/>
        <v>46232</v>
      </c>
      <c r="GI121" s="39">
        <f t="shared" si="87"/>
        <v>0</v>
      </c>
      <c r="GJ121" s="39">
        <f t="shared" si="88"/>
        <v>1</v>
      </c>
      <c r="GK121" s="39">
        <f t="shared" si="89"/>
        <v>0</v>
      </c>
      <c r="GL121" s="39">
        <f t="shared" si="90"/>
        <v>8</v>
      </c>
    </row>
    <row r="122" spans="1:194" x14ac:dyDescent="0.25">
      <c r="A122" s="19">
        <v>129</v>
      </c>
      <c r="B122" s="43" t="s">
        <v>801</v>
      </c>
      <c r="C122" s="43" t="s">
        <v>186</v>
      </c>
      <c r="D122" s="43" t="s">
        <v>241</v>
      </c>
      <c r="E122" s="43" t="s">
        <v>800</v>
      </c>
      <c r="F122" s="43" t="s">
        <v>796</v>
      </c>
      <c r="G122" s="43" t="s">
        <v>243</v>
      </c>
      <c r="H122" s="43" t="s">
        <v>474</v>
      </c>
      <c r="I122" s="43" t="s">
        <v>192</v>
      </c>
      <c r="J122" s="44">
        <f t="shared" si="64"/>
        <v>43759.482638888891</v>
      </c>
      <c r="K122" s="44">
        <v>43395.482638888891</v>
      </c>
      <c r="L122" s="44">
        <v>43268.770833333336</v>
      </c>
      <c r="M122" s="43" t="s">
        <v>2202</v>
      </c>
      <c r="N122" s="43" t="s">
        <v>193</v>
      </c>
      <c r="O122" s="44">
        <v>46052.420763888891</v>
      </c>
      <c r="P122" s="43">
        <v>17044</v>
      </c>
      <c r="Q122" s="43">
        <v>12953</v>
      </c>
      <c r="R122" s="43">
        <v>4091</v>
      </c>
      <c r="S122" s="43" t="s">
        <v>206</v>
      </c>
      <c r="T122" s="44">
        <v>45866.770833333336</v>
      </c>
      <c r="U122" s="44">
        <v>46002.770833333336</v>
      </c>
      <c r="V122" s="44">
        <v>46002.770833333336</v>
      </c>
      <c r="W122" s="44">
        <v>45866.770833333336</v>
      </c>
      <c r="X122" s="44">
        <v>45866.770833333336</v>
      </c>
      <c r="Y122" s="44">
        <v>45866.770833333336</v>
      </c>
      <c r="Z122" s="43" t="s">
        <v>195</v>
      </c>
      <c r="AA122" s="43"/>
      <c r="AB122" s="43"/>
      <c r="AC122" s="43"/>
      <c r="AD122" s="43"/>
      <c r="AE122" s="43">
        <v>6</v>
      </c>
      <c r="AF122" s="43" t="s">
        <v>2203</v>
      </c>
      <c r="AG122" s="43" t="s">
        <v>2203</v>
      </c>
      <c r="AH122" s="43" t="s">
        <v>2204</v>
      </c>
      <c r="AI122" s="43" t="s">
        <v>2204</v>
      </c>
      <c r="AJ122" s="43" t="s">
        <v>2205</v>
      </c>
      <c r="AK122" s="43" t="s">
        <v>2204</v>
      </c>
      <c r="AL122" s="47">
        <v>46322</v>
      </c>
      <c r="AM122" s="49">
        <v>46182</v>
      </c>
      <c r="AN122" s="47">
        <v>46231</v>
      </c>
      <c r="AO122" s="47">
        <v>46231</v>
      </c>
      <c r="AP122" s="47">
        <v>46596</v>
      </c>
      <c r="AQ122" s="47">
        <v>46231</v>
      </c>
      <c r="AR122" s="48"/>
      <c r="AS122" s="48"/>
      <c r="AT122" s="48"/>
      <c r="AU122" s="43">
        <v>0</v>
      </c>
      <c r="AV122" s="43">
        <v>0</v>
      </c>
      <c r="AW122" s="43">
        <v>1</v>
      </c>
      <c r="AX122" s="51" t="s">
        <v>797</v>
      </c>
      <c r="AY122" s="51" t="s">
        <v>211</v>
      </c>
      <c r="AZ122" s="51" t="s">
        <v>198</v>
      </c>
      <c r="BA122" s="20">
        <f t="shared" ca="1" si="100"/>
        <v>0</v>
      </c>
      <c r="BB122" s="20">
        <f t="shared" ca="1" si="100"/>
        <v>1</v>
      </c>
      <c r="BC122" s="20">
        <f t="shared" ca="1" si="100"/>
        <v>0</v>
      </c>
      <c r="BD122" s="20">
        <f t="shared" ca="1" si="100"/>
        <v>0</v>
      </c>
      <c r="BE122" s="20">
        <f t="shared" ca="1" si="100"/>
        <v>0</v>
      </c>
      <c r="BF122" s="20">
        <f t="shared" ca="1" si="100"/>
        <v>0</v>
      </c>
      <c r="BG122" s="21" t="str">
        <f t="shared" ca="1" si="100"/>
        <v/>
      </c>
      <c r="BH122" s="21" t="str">
        <f t="shared" ca="1" si="100"/>
        <v/>
      </c>
      <c r="BI122" s="21" t="str">
        <f t="shared" ca="1" si="100"/>
        <v/>
      </c>
      <c r="BJ122" s="22">
        <f t="shared" ca="1" si="65"/>
        <v>1</v>
      </c>
      <c r="BK122" s="21">
        <f t="shared" si="66"/>
        <v>6</v>
      </c>
      <c r="BL122" s="22">
        <f t="shared" ca="1" si="67"/>
        <v>17785</v>
      </c>
      <c r="BM122" s="22">
        <f t="shared" ca="1" si="68"/>
        <v>13517</v>
      </c>
      <c r="BN122" s="23">
        <f t="shared" ca="1" si="69"/>
        <v>4268</v>
      </c>
      <c r="BO122" s="24">
        <f t="shared" ca="1" si="70"/>
        <v>741</v>
      </c>
      <c r="BP122" s="51" t="str">
        <f>_xlfn.XLOOKUP(E122,[1]Validation!E:E,[1]Validation!F:F,"")</f>
        <v>EG18</v>
      </c>
      <c r="BQ122" s="51" t="str">
        <f>_xlfn.XLOOKUP(BP122,[1]Validation!F:F,[1]Validation!G:G,"")</f>
        <v>EG11 to EG22</v>
      </c>
      <c r="BR122" s="52" t="str">
        <f>VLOOKUP(G122,[1]Validation!$B$1:$C$9,2,0)</f>
        <v>A</v>
      </c>
      <c r="BS122" s="51">
        <f t="shared" ca="1" si="71"/>
        <v>91</v>
      </c>
      <c r="BT122" s="53">
        <f>_xlfn.XLOOKUP(B122,'[2]1. All Calls'!$R:$R,'[2]1. All Calls'!$A:$A,"",0)</f>
        <v>46052.649444444403</v>
      </c>
      <c r="BU122" s="51" t="str">
        <f>_xlfn.XLOOKUP(B122,'[2]1. All Calls'!$R:$R,'[2]1. All Calls'!$F:$F,"",0)</f>
        <v>CC-01959038</v>
      </c>
      <c r="BV122" s="51" t="str">
        <f>_xlfn.XLOOKUP(B122,'[2]1. All Calls'!$R:$R,'[2]1. All Calls'!$J:$J,"",0)</f>
        <v>Sales Call</v>
      </c>
      <c r="BW122" s="53">
        <f>_xlfn.XLOOKUP(B122,'[2]Sch Calls'!$R:$R,'[2]Sch Calls'!$A:$A,"",0)</f>
        <v>45102.574872685203</v>
      </c>
      <c r="BX122" s="51">
        <f>_xlfn.XLOOKUP(B122,'[2]Sch Calls'!$R:$R,'[2]Sch Calls'!$B:$B,"",0)</f>
        <v>11771</v>
      </c>
      <c r="BY122" s="51" t="str">
        <f t="shared" si="54"/>
        <v>10-Jun-26</v>
      </c>
      <c r="BZ122" s="51" t="str">
        <f t="shared" si="54"/>
        <v>10-Jun-26</v>
      </c>
      <c r="CA122" s="51" t="str">
        <f t="shared" si="72"/>
        <v>30-Apr-26</v>
      </c>
      <c r="CB122" s="51" t="str">
        <f t="shared" si="73"/>
        <v>26-Jan-27</v>
      </c>
      <c r="CC122" s="51" t="str">
        <f t="shared" si="74"/>
        <v>29-Jul-27</v>
      </c>
      <c r="CD122" s="51" t="str">
        <f t="shared" si="75"/>
        <v>29-Jul-26</v>
      </c>
      <c r="CE122" s="51">
        <f t="shared" ca="1" si="55"/>
        <v>173</v>
      </c>
      <c r="CF122" s="51">
        <f t="shared" ca="1" si="55"/>
        <v>173</v>
      </c>
      <c r="CG122" s="51">
        <f t="shared" ca="1" si="76"/>
        <v>309</v>
      </c>
      <c r="CH122" s="51">
        <f t="shared" ca="1" si="77"/>
        <v>309</v>
      </c>
      <c r="CI122" s="51">
        <f t="shared" ca="1" si="78"/>
        <v>309</v>
      </c>
      <c r="CJ122" s="51">
        <f t="shared" ca="1" si="79"/>
        <v>309</v>
      </c>
      <c r="CK122" s="51">
        <f t="shared" ca="1" si="97"/>
        <v>1038</v>
      </c>
      <c r="CL122" s="51">
        <f t="shared" ca="1" si="97"/>
        <v>1038</v>
      </c>
      <c r="CM122" s="51">
        <f t="shared" ca="1" si="97"/>
        <v>1854</v>
      </c>
      <c r="CN122" s="51">
        <f t="shared" ca="1" si="97"/>
        <v>1854</v>
      </c>
      <c r="CO122" s="51">
        <f t="shared" ca="1" si="97"/>
        <v>1854</v>
      </c>
      <c r="CP122" s="51">
        <f t="shared" ca="1" si="97"/>
        <v>1854</v>
      </c>
      <c r="CQ122" s="51">
        <f t="shared" ca="1" si="98"/>
        <v>586</v>
      </c>
      <c r="CR122" s="51">
        <f t="shared" ca="1" si="98"/>
        <v>586</v>
      </c>
      <c r="CS122" s="51">
        <f t="shared" ca="1" si="98"/>
        <v>770</v>
      </c>
      <c r="CT122" s="51">
        <f t="shared" ca="1" si="98"/>
        <v>770</v>
      </c>
      <c r="CU122" s="51">
        <f t="shared" ca="1" si="98"/>
        <v>4770</v>
      </c>
      <c r="CV122" s="54">
        <f t="shared" ca="1" si="98"/>
        <v>770</v>
      </c>
      <c r="CW122" s="25" t="s">
        <v>212</v>
      </c>
      <c r="CX122" s="55">
        <v>0.76</v>
      </c>
      <c r="CY122" s="55"/>
      <c r="CZ122" s="26">
        <v>0</v>
      </c>
      <c r="DA122" s="26">
        <v>0</v>
      </c>
      <c r="DB122" s="26">
        <v>0</v>
      </c>
      <c r="DC122" s="26">
        <v>0</v>
      </c>
      <c r="DD122" s="26">
        <v>0</v>
      </c>
      <c r="DE122" s="26">
        <v>0</v>
      </c>
      <c r="DF122" s="26">
        <v>0</v>
      </c>
      <c r="DG122" s="26">
        <v>0</v>
      </c>
      <c r="DH122" s="26">
        <v>0</v>
      </c>
      <c r="DI122" s="26">
        <v>0</v>
      </c>
      <c r="DJ122" s="26">
        <v>0</v>
      </c>
      <c r="DK122" s="26">
        <v>0</v>
      </c>
      <c r="DL122" s="27">
        <f t="shared" si="80"/>
        <v>46127.649444444403</v>
      </c>
      <c r="DM122" s="28">
        <f t="shared" ca="1" si="81"/>
        <v>1</v>
      </c>
      <c r="DN122" s="56">
        <f>_xlfn.XLOOKUP(B122,'[2]1. All Calls'!$R:$R,'[2]1. All Calls'!$A:$A,"",0)</f>
        <v>46052.649444444403</v>
      </c>
      <c r="DO122" s="57" t="str">
        <f ca="1">VLOOKUP(DM122,[1]Validation!$B$20:$C$25,2,0)</f>
        <v>Above 3 months</v>
      </c>
      <c r="DP122" s="58" t="str">
        <f>_xlfn.XLOOKUP(B122,'[1]Active AMCs- Dealer'!E:E,'[1]Active AMCs- Dealer'!L:L,"Not in AMC",0)</f>
        <v>Not in AMC</v>
      </c>
      <c r="DQ122" s="50" t="s">
        <v>238</v>
      </c>
      <c r="DR122" s="29" t="str">
        <f>_xlfn.XLOOKUP(B122,'[2]1. All Calls'!$R:$R,'[2]1. All Calls'!$F:$F,"",0)</f>
        <v>CC-01959038</v>
      </c>
      <c r="DS122" s="29" t="str">
        <f>_xlfn.XLOOKUP(B122,'[2]1. All Calls'!$R:$R,'[2]1. All Calls'!$AB:$AB,"",0)</f>
        <v>Sales call carried out for HMR update</v>
      </c>
      <c r="DT122" s="30">
        <f>_xlfn.XLOOKUP(DR122,'[2]1. All Calls'!$F:$F,'[2]1. All Calls'!$A:$A,"",0)</f>
        <v>46052.649444444403</v>
      </c>
      <c r="DU122" s="31">
        <f>_xlfn.XLOOKUP(DR122,'[2]1. All Calls'!$F:$F,'[2]1. All Calls'!$B:$B,"",0)</f>
        <v>17044</v>
      </c>
      <c r="DV122" s="31">
        <f>_xlfn.XLOOKUP(B122,[1]MDA_Assets!D:D,[1]MDA_Assets!N:N,"",0)</f>
        <v>12953</v>
      </c>
      <c r="DW122" s="31">
        <f>_xlfn.XLOOKUP(B122,[1]MDA_Assets!D:D,[1]MDA_Assets!O:O,"",0)</f>
        <v>4091</v>
      </c>
      <c r="DX122" s="32" t="str">
        <f>_xlfn.XLOOKUP(B122,[1]MDA_Assets!D:D,[1]MDA_Assets!Q:Q,"",0)</f>
        <v>XD</v>
      </c>
      <c r="DY122" s="33">
        <f>_xlfn.XLOOKUP(B122,[1]MDA_Assets!D:D,[1]MDA_Assets!R:R,"",0)</f>
        <v>45867</v>
      </c>
      <c r="DZ122" s="33">
        <f>_xlfn.XLOOKUP(B122,[1]MDA_Assets!D:D,[1]MDA_Assets!S:S,"",0)</f>
        <v>46003</v>
      </c>
      <c r="EA122" s="33">
        <f>_xlfn.XLOOKUP(B122,[1]MDA_Assets!D:D,[1]MDA_Assets!T:T,"",0)</f>
        <v>46003</v>
      </c>
      <c r="EB122" s="33">
        <f>_xlfn.XLOOKUP(B122,[1]MDA_Assets!D:D,[1]MDA_Assets!U:U,"",0)</f>
        <v>45867</v>
      </c>
      <c r="EC122" s="33">
        <f>_xlfn.XLOOKUP(B122,[1]MDA_Assets!D:D,[1]MDA_Assets!V:V,"",0)</f>
        <v>45867</v>
      </c>
      <c r="ED122" s="33">
        <f>_xlfn.XLOOKUP(B122,[1]MDA_Assets!D:D,[1]MDA_Assets!W:W,"",0)</f>
        <v>45867</v>
      </c>
      <c r="EE122" s="32" t="str">
        <f>_xlfn.XLOOKUP(B122,[1]MDA_Assets!D:D,[1]MDA_Assets!X:X,"",0)</f>
        <v>No</v>
      </c>
      <c r="EF122" s="33">
        <f>_xlfn.XLOOKUP(B122,[1]MDA_Assets!D:D,[1]MDA_Assets!Y:Y,"",0)</f>
        <v>0</v>
      </c>
      <c r="EG122" s="33">
        <f>_xlfn.XLOOKUP(B122,[1]MDA_Assets!D:D,[1]MDA_Assets!Z:Z,"",0)</f>
        <v>0</v>
      </c>
      <c r="EH122" s="33">
        <f>_xlfn.XLOOKUP(B122,[1]MDA_Assets!D:D,[1]MDA_Assets!AA:AA,"",0)</f>
        <v>0</v>
      </c>
      <c r="EI122" s="34">
        <f>_xlfn.XLOOKUP(B122,[1]MDA_Assets!D:D,[1]MDA_Assets!P:P,"",0)</f>
        <v>6</v>
      </c>
      <c r="EJ122" s="35" t="str">
        <f>_xlfn.XLOOKUP(B122,[1]MDA_Assets!D:D,[1]MDA_Assets!AB:AB,"",0)</f>
        <v>1624</v>
      </c>
      <c r="EK122" s="35" t="str">
        <f>_xlfn.XLOOKUP(B122,[1]MDA_Assets!D:D,[1]MDA_Assets!AC:AC,"",0)</f>
        <v>1624</v>
      </c>
      <c r="EL122" s="35" t="str">
        <f>_xlfn.XLOOKUP(B122,[1]MDA_Assets!D:D,[1]MDA_Assets!AD:AD,"",0)</f>
        <v>2624</v>
      </c>
      <c r="EM122" s="35" t="str">
        <f>_xlfn.XLOOKUP(B122,[1]MDA_Assets!D:D,[1]MDA_Assets!AE:AE,"",0)</f>
        <v>2624</v>
      </c>
      <c r="EN122" s="35" t="str">
        <f>_xlfn.XLOOKUP(B122,[1]MDA_Assets!D:D,[1]MDA_Assets!AF:AF,"",0)</f>
        <v>6624</v>
      </c>
      <c r="EO122" s="35" t="str">
        <f>_xlfn.XLOOKUP(B122,[1]MDA_Assets!D:D,[1]MDA_Assets!AG:AG,"",0)</f>
        <v>2624</v>
      </c>
      <c r="EP122" s="36">
        <f t="shared" si="56"/>
        <v>320</v>
      </c>
      <c r="EQ122" s="36">
        <f t="shared" si="56"/>
        <v>180</v>
      </c>
      <c r="ER122" s="36">
        <f t="shared" si="82"/>
        <v>365</v>
      </c>
      <c r="ES122" s="36">
        <f t="shared" si="83"/>
        <v>365</v>
      </c>
      <c r="ET122" s="36">
        <f t="shared" si="84"/>
        <v>730</v>
      </c>
      <c r="EU122" s="36">
        <f t="shared" si="85"/>
        <v>365</v>
      </c>
      <c r="EV122" s="36" t="str">
        <f t="shared" si="86"/>
        <v/>
      </c>
      <c r="EW122" s="36" t="str">
        <f t="shared" si="58"/>
        <v/>
      </c>
      <c r="EX122" s="36" t="str">
        <f t="shared" si="59"/>
        <v/>
      </c>
      <c r="EY122" s="36">
        <f t="shared" si="94"/>
        <v>10.33</v>
      </c>
      <c r="EZ122" s="36">
        <f t="shared" si="94"/>
        <v>5.81</v>
      </c>
      <c r="FA122" s="36">
        <f t="shared" si="94"/>
        <v>11.78</v>
      </c>
      <c r="FB122" s="36">
        <f t="shared" si="94"/>
        <v>11.78</v>
      </c>
      <c r="FC122" s="36">
        <f t="shared" si="94"/>
        <v>23.55</v>
      </c>
      <c r="FD122" s="36">
        <f t="shared" si="94"/>
        <v>11.78</v>
      </c>
      <c r="FE122" s="36" t="str">
        <f t="shared" si="93"/>
        <v/>
      </c>
      <c r="FF122" s="36" t="str">
        <f t="shared" si="93"/>
        <v/>
      </c>
      <c r="FG122" s="36" t="str">
        <f t="shared" si="93"/>
        <v/>
      </c>
      <c r="FH122" s="37" t="str" cm="1">
        <f t="array" ref="FH122">_xlfn.IFS(EY122="", "No Data", EY122&lt;0, "Negative/Future", EY122=0, "Zero Days", EY122&lt;=3, "&lt; 3 Months", EY122&lt;=6, "3 to 6 Months", EY122&lt;=9, "6 to 9 Months", EY122&lt;=12, "9 to 12 Months", EY122&lt;=15, "12 to 15 Months", EY122&lt;=18, "15 to 18 Months", EY122&lt;=24, "18 to 24 Months", EY122&gt;24, "&gt; 24 Months")</f>
        <v>9 to 12 Months</v>
      </c>
      <c r="FI122" s="37" t="str" cm="1">
        <f t="array" ref="FI122">_xlfn.IFS(EZ122="", "No Data", EZ122&lt;0, "Negative/Future", EZ122=0, "Zero Days", EZ122&lt;=3, "&lt; 3 Months", EZ122&lt;=6, "3 to 6 Months", EZ122&lt;=9, "6 to 9 Months", EZ122&lt;=12, "9 to 12 Months", EZ122&lt;=15, "12 to 15 Months", EZ122&lt;=18, "15 to 18 Months", EZ122&lt;=24, "18 to 24 Months", EZ122&gt;24, "&gt; 24 Months")</f>
        <v>3 to 6 Months</v>
      </c>
      <c r="FJ122" s="37" t="str" cm="1">
        <f t="array" ref="FJ122">_xlfn.IFS(FA122="", "No Data", FA122&lt;0, "Negative/Future", FA122=0, "Zero Days", FA122&lt;=3, "&lt; 3 Months", FA122&lt;=6, "3 to 6 Months", FA122&lt;=9, "6 to 9 Months", FA122&lt;=12, "9 to 12 Months", FA122&lt;=15, "12 to 15 Months", FA122&lt;=18, "15 to 18 Months", FA122&lt;=24, "18 to 24 Months", FA122&gt;24, "&gt; 24 Months")</f>
        <v>9 to 12 Months</v>
      </c>
      <c r="FK122" s="37" t="str" cm="1">
        <f t="array" ref="FK122">_xlfn.IFS(FB122="", "No Data", FB122&lt;0, "Negative/Future", FB122=0, "Zero Days", FB122&lt;=3, "&lt; 3 Months", FB122&lt;=6, "3 to 6 Months", FB122&lt;=9, "6 to 9 Months", FB122&lt;=12, "9 to 12 Months", FB122&lt;=15, "12 to 15 Months", FB122&lt;=18, "15 to 18 Months", FB122&lt;=24, "18 to 24 Months", FB122&gt;24, "&gt; 24 Months")</f>
        <v>9 to 12 Months</v>
      </c>
      <c r="FL122" s="37" t="str" cm="1">
        <f t="array" ref="FL122">_xlfn.IFS(FC122="", "No Data", FC122&lt;0, "Negative/Future", FC122=0, "Zero Days", FC122&lt;=3, "&lt; 3 Months", FC122&lt;=6, "3 to 6 Months", FC122&lt;=9, "6 to 9 Months", FC122&lt;=12, "9 to 12 Months", FC122&lt;=15, "12 to 15 Months", FC122&lt;=18, "15 to 18 Months", FC122&lt;=24, "18 to 24 Months", FC122&gt;24, "&gt; 24 Months")</f>
        <v>18 to 24 Months</v>
      </c>
      <c r="FM122" s="37" t="str" cm="1">
        <f t="array" ref="FM122">_xlfn.IFS(FD122="", "No Data", FD122&lt;0, "Negative/Future", FD122=0, "Zero Days", FD122&lt;=3, "&lt; 3 Months", FD122&lt;=6, "3 to 6 Months", FD122&lt;=9, "6 to 9 Months", FD122&lt;=12, "9 to 12 Months", FD122&lt;=15, "12 to 15 Months", FD122&lt;=18, "15 to 18 Months", FD122&lt;=24, "18 to 24 Months", FD122&gt;24, "&gt; 24 Months")</f>
        <v>9 to 12 Months</v>
      </c>
      <c r="FN122" s="37" t="str" cm="1">
        <f t="array" ref="FN122">_xlfn.IFS(FE122="", "No Data", FE122&lt;0, "Negative/Future", FE122=0, "Zero Days", FE122&lt;=3, "&lt; 3 Months", FE122&lt;=6, "3 to 6 Months", FE122&lt;=9, "6 to 9 Months", FE122&lt;=12, "9 to 12 Months", FE122&lt;=15, "12 to 15 Months", FE122&lt;=18, "15 to 18 Months", FE122&lt;=24, "18 to 24 Months", FE122&gt;24, "&gt; 24 Months")</f>
        <v>No Data</v>
      </c>
      <c r="FO122" s="37" t="str" cm="1">
        <f t="array" ref="FO122">_xlfn.IFS(FG122="", "No Data", FG122&lt;0, "Negative/Future", FG122=0, "Zero Days", FG122&lt;=3, "&lt; 3 Months", FG122&lt;=6, "3 to 6 Months", FG122&lt;=9, "6 to 9 Months", FG122&lt;=12, "9 to 12 Months", FG122&lt;=15, "12 to 15 Months", FG122&lt;=18, "15 to 18 Months", FG122&lt;=24, "18 to 24 Months", FG122&gt;24, "&gt; 24 Months")</f>
        <v>No Data</v>
      </c>
      <c r="FP122" s="37" t="str" cm="1">
        <f t="array" ref="FP122">_xlfn.IFS(FF122="", "No Data", FF122&lt;0, "Negative/Future", FF122=0, "Zero Days", FF122&lt;=3, "&lt; 3 Months", FF122&lt;=6, "3 to 6 Months", FF122&lt;=9, "6 to 9 Months", FF122&lt;=12, "9 to 12 Months", FF122&lt;=15, "12 to 15 Months", FF122&lt;=18, "15 to 18 Months", FF122&lt;=24, "18 to 24 Months", FF122&gt;24, "&gt; 24 Months")</f>
        <v>No Data</v>
      </c>
      <c r="FQ122" s="29" t="s">
        <v>798</v>
      </c>
      <c r="FR122" s="29">
        <v>8698019221</v>
      </c>
      <c r="FS122" s="38" t="str">
        <f>VLOOKUP(_xlfn.XLOOKUP(B122,[1]MDA_Assets!D:D,[1]MDA_Assets!I:I,"",0),[1]Validation!$B$1:$C$8,2,0)</f>
        <v>A</v>
      </c>
      <c r="FT122" s="38" t="s">
        <v>296</v>
      </c>
      <c r="FU122" s="31" t="str">
        <f>_xlfn.XLOOKUP(B122,[1]MDA_Assets!D:D,[1]MDA_Assets!X:X,"",0)</f>
        <v>No</v>
      </c>
      <c r="FV122" s="39">
        <v>0</v>
      </c>
      <c r="FW122" s="39">
        <v>0</v>
      </c>
      <c r="FX122" s="39">
        <v>1</v>
      </c>
      <c r="FY122" s="39">
        <v>8</v>
      </c>
      <c r="FZ122" s="40">
        <f t="shared" ref="FZ122:GA173" si="101">IFERROR(IF(DZ122&lt;&gt;"",SUM(DZ122+EP122),SUM(DZ122+180)),"")</f>
        <v>46323</v>
      </c>
      <c r="GA122" s="40">
        <f t="shared" si="101"/>
        <v>46183</v>
      </c>
      <c r="GB122" s="40">
        <f t="shared" si="60"/>
        <v>46232</v>
      </c>
      <c r="GC122" s="40">
        <f t="shared" si="61"/>
        <v>46232</v>
      </c>
      <c r="GD122" s="40">
        <f t="shared" si="62"/>
        <v>46597</v>
      </c>
      <c r="GE122" s="40">
        <f t="shared" si="63"/>
        <v>46232</v>
      </c>
      <c r="GF122" s="40" t="str">
        <f t="shared" si="57"/>
        <v/>
      </c>
      <c r="GG122" s="40" t="str">
        <f t="shared" si="57"/>
        <v/>
      </c>
      <c r="GH122" s="40" t="str">
        <f t="shared" si="57"/>
        <v/>
      </c>
      <c r="GI122" s="39">
        <f t="shared" si="87"/>
        <v>0</v>
      </c>
      <c r="GJ122" s="39">
        <f t="shared" si="88"/>
        <v>0</v>
      </c>
      <c r="GK122" s="39">
        <f t="shared" si="89"/>
        <v>0</v>
      </c>
      <c r="GL122" s="39">
        <f t="shared" si="90"/>
        <v>6</v>
      </c>
    </row>
    <row r="123" spans="1:194" x14ac:dyDescent="0.25">
      <c r="A123" s="19">
        <v>130</v>
      </c>
      <c r="B123" s="43" t="s">
        <v>803</v>
      </c>
      <c r="C123" s="43" t="s">
        <v>254</v>
      </c>
      <c r="D123" s="43" t="s">
        <v>241</v>
      </c>
      <c r="E123" s="43" t="s">
        <v>346</v>
      </c>
      <c r="F123" s="43" t="s">
        <v>2815</v>
      </c>
      <c r="G123" s="43" t="s">
        <v>190</v>
      </c>
      <c r="H123" s="43" t="s">
        <v>498</v>
      </c>
      <c r="I123" s="43" t="s">
        <v>192</v>
      </c>
      <c r="J123" s="44">
        <f t="shared" si="64"/>
        <v>44912.541666666664</v>
      </c>
      <c r="K123" s="44">
        <v>44548.541666666664</v>
      </c>
      <c r="L123" s="44">
        <v>44272</v>
      </c>
      <c r="M123" s="43" t="s">
        <v>2206</v>
      </c>
      <c r="N123" s="43" t="s">
        <v>193</v>
      </c>
      <c r="O123" s="44">
        <v>46052.423796296294</v>
      </c>
      <c r="P123" s="43">
        <v>9462</v>
      </c>
      <c r="Q123" s="43">
        <v>9718</v>
      </c>
      <c r="R123" s="43">
        <v>2744</v>
      </c>
      <c r="S123" s="43" t="s">
        <v>206</v>
      </c>
      <c r="T123" s="44">
        <v>45951.770833333336</v>
      </c>
      <c r="U123" s="44">
        <v>45951.770833333336</v>
      </c>
      <c r="V123" s="44">
        <v>45951.770833333336</v>
      </c>
      <c r="W123" s="44">
        <v>45951.770833333336</v>
      </c>
      <c r="X123" s="44">
        <v>45951.770833333336</v>
      </c>
      <c r="Y123" s="44">
        <v>45951.770833333336</v>
      </c>
      <c r="Z123" s="43" t="s">
        <v>195</v>
      </c>
      <c r="AA123" s="43"/>
      <c r="AB123" s="43"/>
      <c r="AC123" s="43"/>
      <c r="AD123" s="43"/>
      <c r="AE123" s="43">
        <v>3</v>
      </c>
      <c r="AF123" s="43" t="s">
        <v>2207</v>
      </c>
      <c r="AG123" s="43" t="s">
        <v>2207</v>
      </c>
      <c r="AH123" s="43" t="s">
        <v>2208</v>
      </c>
      <c r="AI123" s="43" t="s">
        <v>2208</v>
      </c>
      <c r="AJ123" s="43" t="s">
        <v>2209</v>
      </c>
      <c r="AK123" s="43" t="s">
        <v>2208</v>
      </c>
      <c r="AL123" s="46">
        <v>46131</v>
      </c>
      <c r="AM123" s="46">
        <v>46131</v>
      </c>
      <c r="AN123" s="47">
        <v>46316</v>
      </c>
      <c r="AO123" s="47">
        <v>46316</v>
      </c>
      <c r="AP123" s="47">
        <v>46681</v>
      </c>
      <c r="AQ123" s="47">
        <v>46316</v>
      </c>
      <c r="AR123" s="48"/>
      <c r="AS123" s="48"/>
      <c r="AT123" s="48"/>
      <c r="AU123" s="43">
        <v>1</v>
      </c>
      <c r="AV123" s="43">
        <v>0</v>
      </c>
      <c r="AW123" s="43">
        <v>0</v>
      </c>
      <c r="AX123" s="51" t="s">
        <v>237</v>
      </c>
      <c r="AY123" s="51" t="s">
        <v>237</v>
      </c>
      <c r="AZ123" s="51" t="s">
        <v>198</v>
      </c>
      <c r="BA123" s="20">
        <f t="shared" ca="1" si="100"/>
        <v>1</v>
      </c>
      <c r="BB123" s="20">
        <f t="shared" ca="1" si="100"/>
        <v>1</v>
      </c>
      <c r="BC123" s="20">
        <f t="shared" ca="1" si="100"/>
        <v>0</v>
      </c>
      <c r="BD123" s="20">
        <f t="shared" ca="1" si="100"/>
        <v>0</v>
      </c>
      <c r="BE123" s="20">
        <f t="shared" ca="1" si="100"/>
        <v>0</v>
      </c>
      <c r="BF123" s="20">
        <f t="shared" ca="1" si="100"/>
        <v>0</v>
      </c>
      <c r="BG123" s="21" t="str">
        <f t="shared" ca="1" si="100"/>
        <v/>
      </c>
      <c r="BH123" s="21" t="str">
        <f t="shared" ca="1" si="100"/>
        <v/>
      </c>
      <c r="BI123" s="21" t="str">
        <f t="shared" ca="1" si="100"/>
        <v/>
      </c>
      <c r="BJ123" s="22">
        <f t="shared" ca="1" si="65"/>
        <v>2</v>
      </c>
      <c r="BK123" s="21">
        <f t="shared" si="66"/>
        <v>8</v>
      </c>
      <c r="BL123" s="22">
        <f t="shared" ca="1" si="67"/>
        <v>10451</v>
      </c>
      <c r="BM123" s="22">
        <f t="shared" ca="1" si="68"/>
        <v>10765</v>
      </c>
      <c r="BN123" s="23">
        <f t="shared" ca="1" si="69"/>
        <v>-314</v>
      </c>
      <c r="BO123" s="24">
        <f t="shared" ca="1" si="70"/>
        <v>989</v>
      </c>
      <c r="BP123" s="51" t="str">
        <f>_xlfn.XLOOKUP(E123,[1]Validation!E:E,[1]Validation!F:F,"")</f>
        <v>EN11</v>
      </c>
      <c r="BQ123" s="51" t="str">
        <f>_xlfn.XLOOKUP(BP123,[1]Validation!F:F,[1]Validation!G:G,"")</f>
        <v>EN11 to EN22</v>
      </c>
      <c r="BR123" s="52" t="str">
        <f>VLOOKUP(G123,[1]Validation!$B$1:$C$9,2,0)</f>
        <v>B</v>
      </c>
      <c r="BS123" s="51">
        <f t="shared" ca="1" si="71"/>
        <v>54</v>
      </c>
      <c r="BT123" s="53">
        <f>_xlfn.XLOOKUP(B123,'[2]1. All Calls'!$R:$R,'[2]1. All Calls'!$A:$A,"",0)</f>
        <v>46160.648287037002</v>
      </c>
      <c r="BU123" s="51" t="str">
        <f>_xlfn.XLOOKUP(B123,'[2]1. All Calls'!$R:$R,'[2]1. All Calls'!$F:$F,"",0)</f>
        <v>CC-02084716</v>
      </c>
      <c r="BV123" s="51" t="str">
        <f>_xlfn.XLOOKUP(B123,'[2]1. All Calls'!$R:$R,'[2]1. All Calls'!$J:$J,"",0)</f>
        <v>Schedule Service</v>
      </c>
      <c r="BW123" s="53">
        <f>_xlfn.XLOOKUP(B123,'[2]Sch Calls'!$R:$R,'[2]Sch Calls'!$A:$A,"",0)</f>
        <v>46160.648287037002</v>
      </c>
      <c r="BX123" s="51">
        <f>_xlfn.XLOOKUP(B123,'[2]Sch Calls'!$R:$R,'[2]Sch Calls'!$B:$B,"",0)</f>
        <v>10572</v>
      </c>
      <c r="BY123" s="51" t="str">
        <f t="shared" ref="BY123:BZ174" si="102">IFERROR(TEXT(IF(U123&gt;1,SUM(U123+181),""),"dd-mmm-yy"),"")</f>
        <v>20-Apr-26</v>
      </c>
      <c r="BZ123" s="51" t="str">
        <f t="shared" si="102"/>
        <v>20-Apr-26</v>
      </c>
      <c r="CA123" s="51" t="str">
        <f t="shared" si="72"/>
        <v>24-Jul-26</v>
      </c>
      <c r="CB123" s="51" t="str">
        <f t="shared" si="73"/>
        <v>21-Apr-27</v>
      </c>
      <c r="CC123" s="51" t="str">
        <f t="shared" si="74"/>
        <v>22-Oct-27</v>
      </c>
      <c r="CD123" s="51" t="str">
        <f t="shared" si="75"/>
        <v>22-Oct-26</v>
      </c>
      <c r="CE123" s="51">
        <f t="shared" ref="CE123:CF174" ca="1" si="103">IFERROR(IF(U123&gt;0,ROUND(SUM(TODAY()-U123),0),""),"")</f>
        <v>224</v>
      </c>
      <c r="CF123" s="51">
        <f t="shared" ca="1" si="103"/>
        <v>224</v>
      </c>
      <c r="CG123" s="51">
        <f t="shared" ca="1" si="76"/>
        <v>224</v>
      </c>
      <c r="CH123" s="51">
        <f t="shared" ca="1" si="77"/>
        <v>224</v>
      </c>
      <c r="CI123" s="51">
        <f t="shared" ca="1" si="78"/>
        <v>224</v>
      </c>
      <c r="CJ123" s="51">
        <f t="shared" ca="1" si="79"/>
        <v>224</v>
      </c>
      <c r="CK123" s="51">
        <f t="shared" ca="1" si="97"/>
        <v>1792</v>
      </c>
      <c r="CL123" s="51">
        <f t="shared" ca="1" si="97"/>
        <v>1792</v>
      </c>
      <c r="CM123" s="51">
        <f t="shared" ca="1" si="97"/>
        <v>1792</v>
      </c>
      <c r="CN123" s="51">
        <f t="shared" ca="1" si="97"/>
        <v>1792</v>
      </c>
      <c r="CO123" s="51">
        <f t="shared" ca="1" si="97"/>
        <v>1792</v>
      </c>
      <c r="CP123" s="51">
        <f t="shared" ca="1" si="97"/>
        <v>1792</v>
      </c>
      <c r="CQ123" s="51">
        <f t="shared" ca="1" si="98"/>
        <v>-83</v>
      </c>
      <c r="CR123" s="51">
        <f t="shared" ca="1" si="98"/>
        <v>-83</v>
      </c>
      <c r="CS123" s="51">
        <f t="shared" ca="1" si="98"/>
        <v>1917</v>
      </c>
      <c r="CT123" s="51">
        <f t="shared" ca="1" si="98"/>
        <v>1917</v>
      </c>
      <c r="CU123" s="51">
        <f t="shared" ca="1" si="98"/>
        <v>5917</v>
      </c>
      <c r="CV123" s="54">
        <f t="shared" ca="1" si="98"/>
        <v>1917</v>
      </c>
      <c r="CW123" s="25" t="s">
        <v>199</v>
      </c>
      <c r="CX123" s="55">
        <v>0.71</v>
      </c>
      <c r="CY123" s="55"/>
      <c r="CZ123" s="26">
        <v>0</v>
      </c>
      <c r="DA123" s="26">
        <v>0</v>
      </c>
      <c r="DB123" s="26">
        <v>0</v>
      </c>
      <c r="DC123" s="26">
        <v>0</v>
      </c>
      <c r="DD123" s="26">
        <v>0</v>
      </c>
      <c r="DE123" s="26">
        <v>0</v>
      </c>
      <c r="DF123" s="26">
        <v>0</v>
      </c>
      <c r="DG123" s="26">
        <v>0</v>
      </c>
      <c r="DH123" s="26">
        <v>0</v>
      </c>
      <c r="DI123" s="26">
        <v>0</v>
      </c>
      <c r="DJ123" s="26">
        <v>0</v>
      </c>
      <c r="DK123" s="26">
        <v>0</v>
      </c>
      <c r="DL123" s="27">
        <f t="shared" si="80"/>
        <v>46235.648287037002</v>
      </c>
      <c r="DM123" s="28">
        <f t="shared" ca="1" si="81"/>
        <v>0</v>
      </c>
      <c r="DN123" s="56">
        <f>_xlfn.XLOOKUP(B123,'[2]1. All Calls'!$R:$R,'[2]1. All Calls'!$A:$A,"",0)</f>
        <v>46160.648287037002</v>
      </c>
      <c r="DO123" s="57" t="str">
        <f ca="1">VLOOKUP(DM123,[1]Validation!$B$20:$C$25,2,0)</f>
        <v>Within 3 months</v>
      </c>
      <c r="DP123" s="58" t="str">
        <f>_xlfn.XLOOKUP(B123,'[1]Active AMCs- Dealer'!E:E,'[1]Active AMCs- Dealer'!L:L,"Not in AMC",0)</f>
        <v>Not in AMC</v>
      </c>
      <c r="DQ123" s="50" t="s">
        <v>238</v>
      </c>
      <c r="DR123" s="29" t="str">
        <f>_xlfn.XLOOKUP(B123,'[2]1. All Calls'!$R:$R,'[2]1. All Calls'!$F:$F,"",0)</f>
        <v>CC-02084716</v>
      </c>
      <c r="DS123" s="29" t="str">
        <f>_xlfn.XLOOKUP(B123,'[2]1. All Calls'!$R:$R,'[2]1. All Calls'!$AB:$AB,"",0)</f>
        <v>Today We attend the customer site for shedule service so we change part during service:- air filter, oil filter, oil and valve kit then start machine running good condition</v>
      </c>
      <c r="DT123" s="30">
        <f>_xlfn.XLOOKUP(DR123,'[2]1. All Calls'!$F:$F,'[2]1. All Calls'!$A:$A,"",0)</f>
        <v>46160.648287037002</v>
      </c>
      <c r="DU123" s="31">
        <f>_xlfn.XLOOKUP(DR123,'[2]1. All Calls'!$F:$F,'[2]1. All Calls'!$B:$B,"",0)</f>
        <v>10572</v>
      </c>
      <c r="DV123" s="31">
        <f>_xlfn.XLOOKUP(B123,[1]MDA_Assets!D:D,[1]MDA_Assets!N:N,"",0)</f>
        <v>7582</v>
      </c>
      <c r="DW123" s="31">
        <f>_xlfn.XLOOKUP(B123,[1]MDA_Assets!D:D,[1]MDA_Assets!O:O,"",0)</f>
        <v>2990</v>
      </c>
      <c r="DX123" s="32" t="str">
        <f>_xlfn.XLOOKUP(B123,[1]MDA_Assets!D:D,[1]MDA_Assets!Q:Q,"",0)</f>
        <v>XD</v>
      </c>
      <c r="DY123" s="33">
        <f>_xlfn.XLOOKUP(B123,[1]MDA_Assets!D:D,[1]MDA_Assets!R:R,"",0)</f>
        <v>46160</v>
      </c>
      <c r="DZ123" s="33">
        <f>_xlfn.XLOOKUP(B123,[1]MDA_Assets!D:D,[1]MDA_Assets!S:S,"",0)</f>
        <v>46160</v>
      </c>
      <c r="EA123" s="33">
        <f>_xlfn.XLOOKUP(B123,[1]MDA_Assets!D:D,[1]MDA_Assets!T:T,"",0)</f>
        <v>46160</v>
      </c>
      <c r="EB123" s="33">
        <f>_xlfn.XLOOKUP(B123,[1]MDA_Assets!D:D,[1]MDA_Assets!U:U,"",0)</f>
        <v>45952</v>
      </c>
      <c r="EC123" s="33">
        <f>_xlfn.XLOOKUP(B123,[1]MDA_Assets!D:D,[1]MDA_Assets!V:V,"",0)</f>
        <v>45952</v>
      </c>
      <c r="ED123" s="33">
        <f>_xlfn.XLOOKUP(B123,[1]MDA_Assets!D:D,[1]MDA_Assets!W:W,"",0)</f>
        <v>46160</v>
      </c>
      <c r="EE123" s="32" t="str">
        <f>_xlfn.XLOOKUP(B123,[1]MDA_Assets!D:D,[1]MDA_Assets!X:X,"",0)</f>
        <v>No</v>
      </c>
      <c r="EF123" s="33">
        <f>_xlfn.XLOOKUP(B123,[1]MDA_Assets!D:D,[1]MDA_Assets!Y:Y,"",0)</f>
        <v>0</v>
      </c>
      <c r="EG123" s="33">
        <f>_xlfn.XLOOKUP(B123,[1]MDA_Assets!D:D,[1]MDA_Assets!Z:Z,"",0)</f>
        <v>0</v>
      </c>
      <c r="EH123" s="33">
        <f>_xlfn.XLOOKUP(B123,[1]MDA_Assets!D:D,[1]MDA_Assets!AA:AA,"",0)</f>
        <v>0</v>
      </c>
      <c r="EI123" s="34">
        <f>_xlfn.XLOOKUP(B123,[1]MDA_Assets!D:D,[1]MDA_Assets!P:P,"",0)</f>
        <v>8</v>
      </c>
      <c r="EJ123" s="35" t="str">
        <f>_xlfn.XLOOKUP(B123,[1]MDA_Assets!D:D,[1]MDA_Assets!AB:AB,"",0)</f>
        <v>1500</v>
      </c>
      <c r="EK123" s="35" t="str">
        <f>_xlfn.XLOOKUP(B123,[1]MDA_Assets!D:D,[1]MDA_Assets!AC:AC,"",0)</f>
        <v>1500</v>
      </c>
      <c r="EL123" s="35" t="str">
        <f>_xlfn.XLOOKUP(B123,[1]MDA_Assets!D:D,[1]MDA_Assets!AD:AD,"",0)</f>
        <v>3000</v>
      </c>
      <c r="EM123" s="35" t="str">
        <f>_xlfn.XLOOKUP(B123,[1]MDA_Assets!D:D,[1]MDA_Assets!AE:AE,"",0)</f>
        <v>1598</v>
      </c>
      <c r="EN123" s="35" t="str">
        <f>_xlfn.XLOOKUP(B123,[1]MDA_Assets!D:D,[1]MDA_Assets!AF:AF,"",0)</f>
        <v>8000</v>
      </c>
      <c r="EO123" s="35" t="str">
        <f>_xlfn.XLOOKUP(B123,[1]MDA_Assets!D:D,[1]MDA_Assets!AG:AG,"",0)</f>
        <v>2000</v>
      </c>
      <c r="EP123" s="36">
        <f t="shared" ref="EP123:EQ174" si="104">IF(AL123&gt;1,ROUNDUP(SUM(AL123-U123),0),"")</f>
        <v>180</v>
      </c>
      <c r="EQ123" s="36">
        <f t="shared" si="104"/>
        <v>180</v>
      </c>
      <c r="ER123" s="36">
        <f t="shared" si="82"/>
        <v>365</v>
      </c>
      <c r="ES123" s="36">
        <f t="shared" si="83"/>
        <v>365</v>
      </c>
      <c r="ET123" s="36">
        <f t="shared" si="84"/>
        <v>730</v>
      </c>
      <c r="EU123" s="36">
        <f t="shared" si="85"/>
        <v>365</v>
      </c>
      <c r="EV123" s="36" t="str">
        <f t="shared" si="86"/>
        <v/>
      </c>
      <c r="EW123" s="36" t="str">
        <f t="shared" si="58"/>
        <v/>
      </c>
      <c r="EX123" s="36" t="str">
        <f t="shared" si="59"/>
        <v/>
      </c>
      <c r="EY123" s="36">
        <f t="shared" si="94"/>
        <v>5.81</v>
      </c>
      <c r="EZ123" s="36">
        <f t="shared" si="94"/>
        <v>5.81</v>
      </c>
      <c r="FA123" s="36">
        <f t="shared" si="94"/>
        <v>11.78</v>
      </c>
      <c r="FB123" s="36">
        <f t="shared" si="94"/>
        <v>11.78</v>
      </c>
      <c r="FC123" s="36">
        <f t="shared" si="94"/>
        <v>23.55</v>
      </c>
      <c r="FD123" s="36">
        <f t="shared" si="94"/>
        <v>11.78</v>
      </c>
      <c r="FE123" s="36" t="str">
        <f t="shared" si="93"/>
        <v/>
      </c>
      <c r="FF123" s="36" t="str">
        <f t="shared" si="93"/>
        <v/>
      </c>
      <c r="FG123" s="36" t="str">
        <f t="shared" si="93"/>
        <v/>
      </c>
      <c r="FH123" s="37" t="str" cm="1">
        <f t="array" ref="FH123">_xlfn.IFS(EY123="", "No Data", EY123&lt;0, "Negative/Future", EY123=0, "Zero Days", EY123&lt;=3, "&lt; 3 Months", EY123&lt;=6, "3 to 6 Months", EY123&lt;=9, "6 to 9 Months", EY123&lt;=12, "9 to 12 Months", EY123&lt;=15, "12 to 15 Months", EY123&lt;=18, "15 to 18 Months", EY123&lt;=24, "18 to 24 Months", EY123&gt;24, "&gt; 24 Months")</f>
        <v>3 to 6 Months</v>
      </c>
      <c r="FI123" s="37" t="str" cm="1">
        <f t="array" ref="FI123">_xlfn.IFS(EZ123="", "No Data", EZ123&lt;0, "Negative/Future", EZ123=0, "Zero Days", EZ123&lt;=3, "&lt; 3 Months", EZ123&lt;=6, "3 to 6 Months", EZ123&lt;=9, "6 to 9 Months", EZ123&lt;=12, "9 to 12 Months", EZ123&lt;=15, "12 to 15 Months", EZ123&lt;=18, "15 to 18 Months", EZ123&lt;=24, "18 to 24 Months", EZ123&gt;24, "&gt; 24 Months")</f>
        <v>3 to 6 Months</v>
      </c>
      <c r="FJ123" s="37" t="str" cm="1">
        <f t="array" ref="FJ123">_xlfn.IFS(FA123="", "No Data", FA123&lt;0, "Negative/Future", FA123=0, "Zero Days", FA123&lt;=3, "&lt; 3 Months", FA123&lt;=6, "3 to 6 Months", FA123&lt;=9, "6 to 9 Months", FA123&lt;=12, "9 to 12 Months", FA123&lt;=15, "12 to 15 Months", FA123&lt;=18, "15 to 18 Months", FA123&lt;=24, "18 to 24 Months", FA123&gt;24, "&gt; 24 Months")</f>
        <v>9 to 12 Months</v>
      </c>
      <c r="FK123" s="37" t="str" cm="1">
        <f t="array" ref="FK123">_xlfn.IFS(FB123="", "No Data", FB123&lt;0, "Negative/Future", FB123=0, "Zero Days", FB123&lt;=3, "&lt; 3 Months", FB123&lt;=6, "3 to 6 Months", FB123&lt;=9, "6 to 9 Months", FB123&lt;=12, "9 to 12 Months", FB123&lt;=15, "12 to 15 Months", FB123&lt;=18, "15 to 18 Months", FB123&lt;=24, "18 to 24 Months", FB123&gt;24, "&gt; 24 Months")</f>
        <v>9 to 12 Months</v>
      </c>
      <c r="FL123" s="37" t="str" cm="1">
        <f t="array" ref="FL123">_xlfn.IFS(FC123="", "No Data", FC123&lt;0, "Negative/Future", FC123=0, "Zero Days", FC123&lt;=3, "&lt; 3 Months", FC123&lt;=6, "3 to 6 Months", FC123&lt;=9, "6 to 9 Months", FC123&lt;=12, "9 to 12 Months", FC123&lt;=15, "12 to 15 Months", FC123&lt;=18, "15 to 18 Months", FC123&lt;=24, "18 to 24 Months", FC123&gt;24, "&gt; 24 Months")</f>
        <v>18 to 24 Months</v>
      </c>
      <c r="FM123" s="37" t="str" cm="1">
        <f t="array" ref="FM123">_xlfn.IFS(FD123="", "No Data", FD123&lt;0, "Negative/Future", FD123=0, "Zero Days", FD123&lt;=3, "&lt; 3 Months", FD123&lt;=6, "3 to 6 Months", FD123&lt;=9, "6 to 9 Months", FD123&lt;=12, "9 to 12 Months", FD123&lt;=15, "12 to 15 Months", FD123&lt;=18, "15 to 18 Months", FD123&lt;=24, "18 to 24 Months", FD123&gt;24, "&gt; 24 Months")</f>
        <v>9 to 12 Months</v>
      </c>
      <c r="FN123" s="37" t="str" cm="1">
        <f t="array" ref="FN123">_xlfn.IFS(FE123="", "No Data", FE123&lt;0, "Negative/Future", FE123=0, "Zero Days", FE123&lt;=3, "&lt; 3 Months", FE123&lt;=6, "3 to 6 Months", FE123&lt;=9, "6 to 9 Months", FE123&lt;=12, "9 to 12 Months", FE123&lt;=15, "12 to 15 Months", FE123&lt;=18, "15 to 18 Months", FE123&lt;=24, "18 to 24 Months", FE123&gt;24, "&gt; 24 Months")</f>
        <v>No Data</v>
      </c>
      <c r="FO123" s="37" t="str" cm="1">
        <f t="array" ref="FO123">_xlfn.IFS(FG123="", "No Data", FG123&lt;0, "Negative/Future", FG123=0, "Zero Days", FG123&lt;=3, "&lt; 3 Months", FG123&lt;=6, "3 to 6 Months", FG123&lt;=9, "6 to 9 Months", FG123&lt;=12, "9 to 12 Months", FG123&lt;=15, "12 to 15 Months", FG123&lt;=18, "15 to 18 Months", FG123&lt;=24, "18 to 24 Months", FG123&gt;24, "&gt; 24 Months")</f>
        <v>No Data</v>
      </c>
      <c r="FP123" s="37" t="str" cm="1">
        <f t="array" ref="FP123">_xlfn.IFS(FF123="", "No Data", FF123&lt;0, "Negative/Future", FF123=0, "Zero Days", FF123&lt;=3, "&lt; 3 Months", FF123&lt;=6, "3 to 6 Months", FF123&lt;=9, "6 to 9 Months", FF123&lt;=12, "9 to 12 Months", FF123&lt;=15, "12 to 15 Months", FF123&lt;=18, "15 to 18 Months", FF123&lt;=24, "18 to 24 Months", FF123&gt;24, "&gt; 24 Months")</f>
        <v>No Data</v>
      </c>
      <c r="FQ123" s="29" t="s">
        <v>804</v>
      </c>
      <c r="FR123" s="29">
        <v>8092762251</v>
      </c>
      <c r="FS123" s="38" t="str">
        <f>VLOOKUP(_xlfn.XLOOKUP(B123,[1]MDA_Assets!D:D,[1]MDA_Assets!I:I,"",0),[1]Validation!$B$1:$C$8,2,0)</f>
        <v>B</v>
      </c>
      <c r="FT123" s="38" t="s">
        <v>202</v>
      </c>
      <c r="FU123" s="31" t="str">
        <f>_xlfn.XLOOKUP(B123,[1]MDA_Assets!D:D,[1]MDA_Assets!X:X,"",0)</f>
        <v>No</v>
      </c>
      <c r="FV123" s="39">
        <v>2</v>
      </c>
      <c r="FW123" s="39">
        <v>0</v>
      </c>
      <c r="FX123" s="39">
        <v>0</v>
      </c>
      <c r="FY123" s="39">
        <v>7</v>
      </c>
      <c r="FZ123" s="40">
        <f t="shared" si="101"/>
        <v>46340</v>
      </c>
      <c r="GA123" s="40">
        <f t="shared" si="101"/>
        <v>46340</v>
      </c>
      <c r="GB123" s="40">
        <f t="shared" si="60"/>
        <v>46525</v>
      </c>
      <c r="GC123" s="40">
        <f t="shared" si="61"/>
        <v>46317</v>
      </c>
      <c r="GD123" s="40">
        <f t="shared" si="62"/>
        <v>46682</v>
      </c>
      <c r="GE123" s="40">
        <f t="shared" si="63"/>
        <v>46525</v>
      </c>
      <c r="GF123" s="40" t="str">
        <f t="shared" ref="GF123:GH174" si="105">IF(EF123&gt;1,SUM(EF123+EV123),"")</f>
        <v/>
      </c>
      <c r="GG123" s="40" t="str">
        <f t="shared" si="105"/>
        <v/>
      </c>
      <c r="GH123" s="40" t="str">
        <f t="shared" si="105"/>
        <v/>
      </c>
      <c r="GI123" s="39">
        <f t="shared" si="87"/>
        <v>0</v>
      </c>
      <c r="GJ123" s="39">
        <f t="shared" si="88"/>
        <v>0</v>
      </c>
      <c r="GK123" s="39">
        <f t="shared" si="89"/>
        <v>0</v>
      </c>
      <c r="GL123" s="39">
        <f t="shared" si="90"/>
        <v>6</v>
      </c>
    </row>
    <row r="124" spans="1:194" x14ac:dyDescent="0.25">
      <c r="A124" s="19">
        <v>131</v>
      </c>
      <c r="B124" s="43" t="s">
        <v>805</v>
      </c>
      <c r="C124" s="43" t="s">
        <v>254</v>
      </c>
      <c r="D124" s="43" t="s">
        <v>241</v>
      </c>
      <c r="E124" s="43" t="s">
        <v>502</v>
      </c>
      <c r="F124" s="43" t="s">
        <v>806</v>
      </c>
      <c r="G124" s="43" t="s">
        <v>190</v>
      </c>
      <c r="H124" s="43" t="s">
        <v>191</v>
      </c>
      <c r="I124" s="43" t="s">
        <v>192</v>
      </c>
      <c r="J124" s="44">
        <f t="shared" si="64"/>
        <v>44645.770833333336</v>
      </c>
      <c r="K124" s="44">
        <v>44281.770833333336</v>
      </c>
      <c r="L124" s="44">
        <v>44282</v>
      </c>
      <c r="M124" s="43" t="s">
        <v>807</v>
      </c>
      <c r="N124" s="43" t="s">
        <v>808</v>
      </c>
      <c r="O124" s="44">
        <v>45992.396840277775</v>
      </c>
      <c r="P124" s="43">
        <v>9026</v>
      </c>
      <c r="Q124" s="43">
        <v>4068</v>
      </c>
      <c r="R124" s="43">
        <v>4957</v>
      </c>
      <c r="S124" s="43" t="s">
        <v>206</v>
      </c>
      <c r="T124" s="44">
        <v>45904.770833333336</v>
      </c>
      <c r="U124" s="44">
        <v>45904.770833333336</v>
      </c>
      <c r="V124" s="44">
        <v>45904.770833333336</v>
      </c>
      <c r="W124" s="44">
        <v>45904.770833333336</v>
      </c>
      <c r="X124" s="44">
        <v>45904.770833333336</v>
      </c>
      <c r="Y124" s="44">
        <v>45904.770833333336</v>
      </c>
      <c r="Z124" s="43" t="s">
        <v>195</v>
      </c>
      <c r="AA124" s="43"/>
      <c r="AB124" s="43"/>
      <c r="AC124" s="43"/>
      <c r="AD124" s="43"/>
      <c r="AE124" s="43">
        <v>5</v>
      </c>
      <c r="AF124" s="43" t="s">
        <v>809</v>
      </c>
      <c r="AG124" s="43" t="s">
        <v>809</v>
      </c>
      <c r="AH124" s="43" t="s">
        <v>810</v>
      </c>
      <c r="AI124" s="43" t="s">
        <v>810</v>
      </c>
      <c r="AJ124" s="43" t="s">
        <v>811</v>
      </c>
      <c r="AK124" s="43" t="s">
        <v>810</v>
      </c>
      <c r="AL124" s="46">
        <v>46084</v>
      </c>
      <c r="AM124" s="46">
        <v>46084</v>
      </c>
      <c r="AN124" s="47">
        <v>46269</v>
      </c>
      <c r="AO124" s="47">
        <v>46269</v>
      </c>
      <c r="AP124" s="47">
        <v>46634</v>
      </c>
      <c r="AQ124" s="47">
        <v>46269</v>
      </c>
      <c r="AR124" s="48"/>
      <c r="AS124" s="48"/>
      <c r="AT124" s="48"/>
      <c r="AU124" s="43">
        <v>1</v>
      </c>
      <c r="AV124" s="43">
        <v>0</v>
      </c>
      <c r="AW124" s="43">
        <v>0</v>
      </c>
      <c r="AX124" s="51" t="s">
        <v>812</v>
      </c>
      <c r="AY124" s="51" t="s">
        <v>211</v>
      </c>
      <c r="AZ124" s="51" t="s">
        <v>198</v>
      </c>
      <c r="BA124" s="20">
        <f t="shared" ca="1" si="100"/>
        <v>1</v>
      </c>
      <c r="BB124" s="20">
        <f t="shared" ca="1" si="100"/>
        <v>1</v>
      </c>
      <c r="BC124" s="20">
        <f t="shared" ca="1" si="100"/>
        <v>0</v>
      </c>
      <c r="BD124" s="20">
        <f t="shared" ca="1" si="100"/>
        <v>0</v>
      </c>
      <c r="BE124" s="20">
        <f t="shared" ca="1" si="100"/>
        <v>0</v>
      </c>
      <c r="BF124" s="20">
        <f t="shared" ca="1" si="100"/>
        <v>0</v>
      </c>
      <c r="BG124" s="21" t="str">
        <f t="shared" ca="1" si="100"/>
        <v/>
      </c>
      <c r="BH124" s="21" t="str">
        <f t="shared" ca="1" si="100"/>
        <v/>
      </c>
      <c r="BI124" s="21" t="str">
        <f t="shared" ca="1" si="100"/>
        <v/>
      </c>
      <c r="BJ124" s="22">
        <f t="shared" ca="1" si="65"/>
        <v>2</v>
      </c>
      <c r="BK124" s="21">
        <f t="shared" si="66"/>
        <v>5</v>
      </c>
      <c r="BL124" s="22">
        <f t="shared" ca="1" si="67"/>
        <v>9944</v>
      </c>
      <c r="BM124" s="22">
        <f t="shared" ca="1" si="68"/>
        <v>4475</v>
      </c>
      <c r="BN124" s="23">
        <f t="shared" ca="1" si="69"/>
        <v>5469</v>
      </c>
      <c r="BO124" s="24">
        <f t="shared" ca="1" si="70"/>
        <v>918</v>
      </c>
      <c r="BP124" s="51" t="str">
        <f>_xlfn.XLOOKUP(E124,[1]Validation!E:E,[1]Validation!F:F,"")</f>
        <v>EN7</v>
      </c>
      <c r="BQ124" s="51" t="str">
        <f>_xlfn.XLOOKUP(BP124,[1]Validation!F:F,[1]Validation!G:G,"")</f>
        <v>EN4 to EN7</v>
      </c>
      <c r="BR124" s="52" t="str">
        <f>VLOOKUP(G124,[1]Validation!$B$1:$C$9,2,0)</f>
        <v>B</v>
      </c>
      <c r="BS124" s="51">
        <f t="shared" ca="1" si="71"/>
        <v>62</v>
      </c>
      <c r="BT124" s="53">
        <f>_xlfn.XLOOKUP(B124,'[2]1. All Calls'!$R:$R,'[2]1. All Calls'!$A:$A,"",0)</f>
        <v>45992.6170486111</v>
      </c>
      <c r="BU124" s="51" t="str">
        <f>_xlfn.XLOOKUP(B124,'[2]1. All Calls'!$R:$R,'[2]1. All Calls'!$F:$F,"",0)</f>
        <v>CC-01888068</v>
      </c>
      <c r="BV124" s="51" t="str">
        <f>_xlfn.XLOOKUP(B124,'[2]1. All Calls'!$R:$R,'[2]1. All Calls'!$J:$J,"",0)</f>
        <v>General Service</v>
      </c>
      <c r="BW124" s="53">
        <f>_xlfn.XLOOKUP(B124,'[2]Sch Calls'!$R:$R,'[2]Sch Calls'!$A:$A,"",0)</f>
        <v>45905.462500000001</v>
      </c>
      <c r="BX124" s="51">
        <f>_xlfn.XLOOKUP(B124,'[2]Sch Calls'!$R:$R,'[2]Sch Calls'!$B:$B,"",0)</f>
        <v>8806</v>
      </c>
      <c r="BY124" s="51" t="str">
        <f t="shared" si="102"/>
        <v>04-Mar-26</v>
      </c>
      <c r="BZ124" s="51" t="str">
        <f t="shared" si="102"/>
        <v>04-Mar-26</v>
      </c>
      <c r="CA124" s="51" t="str">
        <f t="shared" si="72"/>
        <v>07-Jun-26</v>
      </c>
      <c r="CB124" s="51" t="str">
        <f t="shared" si="73"/>
        <v>05-Mar-27</v>
      </c>
      <c r="CC124" s="51" t="str">
        <f t="shared" si="74"/>
        <v>05-Sep-27</v>
      </c>
      <c r="CD124" s="51" t="str">
        <f t="shared" si="75"/>
        <v>05-Sep-26</v>
      </c>
      <c r="CE124" s="51">
        <f t="shared" ca="1" si="103"/>
        <v>271</v>
      </c>
      <c r="CF124" s="51">
        <f t="shared" ca="1" si="103"/>
        <v>271</v>
      </c>
      <c r="CG124" s="51">
        <f t="shared" ca="1" si="76"/>
        <v>271</v>
      </c>
      <c r="CH124" s="51">
        <f t="shared" ca="1" si="77"/>
        <v>271</v>
      </c>
      <c r="CI124" s="51">
        <f t="shared" ca="1" si="78"/>
        <v>271</v>
      </c>
      <c r="CJ124" s="51">
        <f t="shared" ca="1" si="79"/>
        <v>271</v>
      </c>
      <c r="CK124" s="51">
        <f t="shared" ca="1" si="97"/>
        <v>1355</v>
      </c>
      <c r="CL124" s="51">
        <f t="shared" ca="1" si="97"/>
        <v>1355</v>
      </c>
      <c r="CM124" s="51">
        <f t="shared" ca="1" si="97"/>
        <v>1355</v>
      </c>
      <c r="CN124" s="51">
        <f t="shared" ca="1" si="97"/>
        <v>1355</v>
      </c>
      <c r="CO124" s="51">
        <f t="shared" ca="1" si="97"/>
        <v>1355</v>
      </c>
      <c r="CP124" s="51">
        <f t="shared" ca="1" si="97"/>
        <v>1355</v>
      </c>
      <c r="CQ124" s="51">
        <f t="shared" ca="1" si="98"/>
        <v>-76</v>
      </c>
      <c r="CR124" s="51">
        <f t="shared" ca="1" si="98"/>
        <v>-76</v>
      </c>
      <c r="CS124" s="51">
        <f t="shared" ca="1" si="98"/>
        <v>1424</v>
      </c>
      <c r="CT124" s="51">
        <f t="shared" ca="1" si="98"/>
        <v>1424</v>
      </c>
      <c r="CU124" s="51">
        <f t="shared" ca="1" si="98"/>
        <v>6424</v>
      </c>
      <c r="CV124" s="54">
        <f t="shared" ca="1" si="98"/>
        <v>1424</v>
      </c>
      <c r="CW124" s="25" t="s">
        <v>212</v>
      </c>
      <c r="CX124" s="55">
        <v>0.45</v>
      </c>
      <c r="CY124" s="55"/>
      <c r="CZ124" s="26">
        <v>0</v>
      </c>
      <c r="DA124" s="26">
        <v>0</v>
      </c>
      <c r="DB124" s="26">
        <v>0</v>
      </c>
      <c r="DC124" s="26">
        <v>0</v>
      </c>
      <c r="DD124" s="26">
        <v>0</v>
      </c>
      <c r="DE124" s="26">
        <v>0</v>
      </c>
      <c r="DF124" s="26">
        <v>0</v>
      </c>
      <c r="DG124" s="26">
        <v>0</v>
      </c>
      <c r="DH124" s="26">
        <v>0</v>
      </c>
      <c r="DI124" s="26">
        <v>0</v>
      </c>
      <c r="DJ124" s="26">
        <v>0</v>
      </c>
      <c r="DK124" s="26">
        <v>0</v>
      </c>
      <c r="DL124" s="27">
        <f t="shared" si="80"/>
        <v>46067.6170486111</v>
      </c>
      <c r="DM124" s="28">
        <f t="shared" ca="1" si="81"/>
        <v>1</v>
      </c>
      <c r="DN124" s="56">
        <f>_xlfn.XLOOKUP(B124,'[2]1. All Calls'!$R:$R,'[2]1. All Calls'!$A:$A,"",0)</f>
        <v>45992.6170486111</v>
      </c>
      <c r="DO124" s="57" t="str">
        <f ca="1">VLOOKUP(DM124,[1]Validation!$B$20:$C$25,2,0)</f>
        <v>Above 3 months</v>
      </c>
      <c r="DP124" s="58" t="str">
        <f>_xlfn.XLOOKUP(B124,'[1]Active AMCs- Dealer'!E:E,'[1]Active AMCs- Dealer'!L:L,"Not in AMC",0)</f>
        <v>Not in AMC</v>
      </c>
      <c r="DQ124" s="50" t="s">
        <v>238</v>
      </c>
      <c r="DR124" s="29" t="str">
        <f>_xlfn.XLOOKUP(B124,'[2]1. All Calls'!$R:$R,'[2]1. All Calls'!$F:$F,"",0)</f>
        <v>CC-01888068</v>
      </c>
      <c r="DS124" s="29" t="str">
        <f>_xlfn.XLOOKUP(B124,'[2]1. All Calls'!$R:$R,'[2]1. All Calls'!$AB:$AB,"",0)</f>
        <v>Today we attend the customer site for complain plc not working so we fitted repair plc then start machine running ok plc sl. No. B14804</v>
      </c>
      <c r="DT124" s="30">
        <f>_xlfn.XLOOKUP(DR124,'[2]1. All Calls'!$F:$F,'[2]1. All Calls'!$A:$A,"",0)</f>
        <v>45992.6170486111</v>
      </c>
      <c r="DU124" s="31">
        <f>_xlfn.XLOOKUP(DR124,'[2]1. All Calls'!$F:$F,'[2]1. All Calls'!$B:$B,"",0)</f>
        <v>9026</v>
      </c>
      <c r="DV124" s="31">
        <f>_xlfn.XLOOKUP(B124,[1]MDA_Assets!D:D,[1]MDA_Assets!N:N,"",0)</f>
        <v>4068</v>
      </c>
      <c r="DW124" s="31">
        <f>_xlfn.XLOOKUP(B124,[1]MDA_Assets!D:D,[1]MDA_Assets!O:O,"",0)</f>
        <v>4957</v>
      </c>
      <c r="DX124" s="32" t="str">
        <f>_xlfn.XLOOKUP(B124,[1]MDA_Assets!D:D,[1]MDA_Assets!Q:Q,"",0)</f>
        <v>XD</v>
      </c>
      <c r="DY124" s="33">
        <f>_xlfn.XLOOKUP(B124,[1]MDA_Assets!D:D,[1]MDA_Assets!R:R,"",0)</f>
        <v>45905</v>
      </c>
      <c r="DZ124" s="33">
        <f>_xlfn.XLOOKUP(B124,[1]MDA_Assets!D:D,[1]MDA_Assets!S:S,"",0)</f>
        <v>45905</v>
      </c>
      <c r="EA124" s="33">
        <f>_xlfn.XLOOKUP(B124,[1]MDA_Assets!D:D,[1]MDA_Assets!T:T,"",0)</f>
        <v>45905</v>
      </c>
      <c r="EB124" s="33">
        <f>_xlfn.XLOOKUP(B124,[1]MDA_Assets!D:D,[1]MDA_Assets!U:U,"",0)</f>
        <v>45905</v>
      </c>
      <c r="EC124" s="33">
        <f>_xlfn.XLOOKUP(B124,[1]MDA_Assets!D:D,[1]MDA_Assets!V:V,"",0)</f>
        <v>45905</v>
      </c>
      <c r="ED124" s="33">
        <f>_xlfn.XLOOKUP(B124,[1]MDA_Assets!D:D,[1]MDA_Assets!W:W,"",0)</f>
        <v>45905</v>
      </c>
      <c r="EE124" s="32" t="str">
        <f>_xlfn.XLOOKUP(B124,[1]MDA_Assets!D:D,[1]MDA_Assets!X:X,"",0)</f>
        <v>No</v>
      </c>
      <c r="EF124" s="33">
        <f>_xlfn.XLOOKUP(B124,[1]MDA_Assets!D:D,[1]MDA_Assets!Y:Y,"",0)</f>
        <v>0</v>
      </c>
      <c r="EG124" s="33">
        <f>_xlfn.XLOOKUP(B124,[1]MDA_Assets!D:D,[1]MDA_Assets!Z:Z,"",0)</f>
        <v>0</v>
      </c>
      <c r="EH124" s="33">
        <f>_xlfn.XLOOKUP(B124,[1]MDA_Assets!D:D,[1]MDA_Assets!AA:AA,"",0)</f>
        <v>0</v>
      </c>
      <c r="EI124" s="34">
        <f>_xlfn.XLOOKUP(B124,[1]MDA_Assets!D:D,[1]MDA_Assets!P:P,"",0)</f>
        <v>5</v>
      </c>
      <c r="EJ124" s="35" t="str">
        <f>_xlfn.XLOOKUP(B124,[1]MDA_Assets!D:D,[1]MDA_Assets!AB:AB,"",0)</f>
        <v>1279</v>
      </c>
      <c r="EK124" s="35" t="str">
        <f>_xlfn.XLOOKUP(B124,[1]MDA_Assets!D:D,[1]MDA_Assets!AC:AC,"",0)</f>
        <v>1279</v>
      </c>
      <c r="EL124" s="35" t="str">
        <f>_xlfn.XLOOKUP(B124,[1]MDA_Assets!D:D,[1]MDA_Assets!AD:AD,"",0)</f>
        <v>2779</v>
      </c>
      <c r="EM124" s="35" t="str">
        <f>_xlfn.XLOOKUP(B124,[1]MDA_Assets!D:D,[1]MDA_Assets!AE:AE,"",0)</f>
        <v>2779</v>
      </c>
      <c r="EN124" s="35" t="str">
        <f>_xlfn.XLOOKUP(B124,[1]MDA_Assets!D:D,[1]MDA_Assets!AF:AF,"",0)</f>
        <v>7779</v>
      </c>
      <c r="EO124" s="35" t="str">
        <f>_xlfn.XLOOKUP(B124,[1]MDA_Assets!D:D,[1]MDA_Assets!AG:AG,"",0)</f>
        <v>2779</v>
      </c>
      <c r="EP124" s="36">
        <f t="shared" si="104"/>
        <v>180</v>
      </c>
      <c r="EQ124" s="36">
        <f t="shared" si="104"/>
        <v>180</v>
      </c>
      <c r="ER124" s="36">
        <f t="shared" si="82"/>
        <v>365</v>
      </c>
      <c r="ES124" s="36">
        <f t="shared" si="83"/>
        <v>365</v>
      </c>
      <c r="ET124" s="36">
        <f t="shared" si="84"/>
        <v>730</v>
      </c>
      <c r="EU124" s="36">
        <f t="shared" si="85"/>
        <v>365</v>
      </c>
      <c r="EV124" s="36" t="str">
        <f t="shared" si="86"/>
        <v/>
      </c>
      <c r="EW124" s="36" t="str">
        <f t="shared" si="58"/>
        <v/>
      </c>
      <c r="EX124" s="36" t="str">
        <f t="shared" si="59"/>
        <v/>
      </c>
      <c r="EY124" s="36">
        <f t="shared" si="94"/>
        <v>5.81</v>
      </c>
      <c r="EZ124" s="36">
        <f t="shared" si="94"/>
        <v>5.81</v>
      </c>
      <c r="FA124" s="36">
        <f t="shared" si="94"/>
        <v>11.78</v>
      </c>
      <c r="FB124" s="36">
        <f t="shared" si="94"/>
        <v>11.78</v>
      </c>
      <c r="FC124" s="36">
        <f t="shared" si="94"/>
        <v>23.55</v>
      </c>
      <c r="FD124" s="36">
        <f t="shared" si="94"/>
        <v>11.78</v>
      </c>
      <c r="FE124" s="36" t="str">
        <f t="shared" si="93"/>
        <v/>
      </c>
      <c r="FF124" s="36" t="str">
        <f t="shared" si="93"/>
        <v/>
      </c>
      <c r="FG124" s="36" t="str">
        <f t="shared" si="93"/>
        <v/>
      </c>
      <c r="FH124" s="37" t="str" cm="1">
        <f t="array" ref="FH124">_xlfn.IFS(EY124="", "No Data", EY124&lt;0, "Negative/Future", EY124=0, "Zero Days", EY124&lt;=3, "&lt; 3 Months", EY124&lt;=6, "3 to 6 Months", EY124&lt;=9, "6 to 9 Months", EY124&lt;=12, "9 to 12 Months", EY124&lt;=15, "12 to 15 Months", EY124&lt;=18, "15 to 18 Months", EY124&lt;=24, "18 to 24 Months", EY124&gt;24, "&gt; 24 Months")</f>
        <v>3 to 6 Months</v>
      </c>
      <c r="FI124" s="37" t="str" cm="1">
        <f t="array" ref="FI124">_xlfn.IFS(EZ124="", "No Data", EZ124&lt;0, "Negative/Future", EZ124=0, "Zero Days", EZ124&lt;=3, "&lt; 3 Months", EZ124&lt;=6, "3 to 6 Months", EZ124&lt;=9, "6 to 9 Months", EZ124&lt;=12, "9 to 12 Months", EZ124&lt;=15, "12 to 15 Months", EZ124&lt;=18, "15 to 18 Months", EZ124&lt;=24, "18 to 24 Months", EZ124&gt;24, "&gt; 24 Months")</f>
        <v>3 to 6 Months</v>
      </c>
      <c r="FJ124" s="37" t="str" cm="1">
        <f t="array" ref="FJ124">_xlfn.IFS(FA124="", "No Data", FA124&lt;0, "Negative/Future", FA124=0, "Zero Days", FA124&lt;=3, "&lt; 3 Months", FA124&lt;=6, "3 to 6 Months", FA124&lt;=9, "6 to 9 Months", FA124&lt;=12, "9 to 12 Months", FA124&lt;=15, "12 to 15 Months", FA124&lt;=18, "15 to 18 Months", FA124&lt;=24, "18 to 24 Months", FA124&gt;24, "&gt; 24 Months")</f>
        <v>9 to 12 Months</v>
      </c>
      <c r="FK124" s="37" t="str" cm="1">
        <f t="array" ref="FK124">_xlfn.IFS(FB124="", "No Data", FB124&lt;0, "Negative/Future", FB124=0, "Zero Days", FB124&lt;=3, "&lt; 3 Months", FB124&lt;=6, "3 to 6 Months", FB124&lt;=9, "6 to 9 Months", FB124&lt;=12, "9 to 12 Months", FB124&lt;=15, "12 to 15 Months", FB124&lt;=18, "15 to 18 Months", FB124&lt;=24, "18 to 24 Months", FB124&gt;24, "&gt; 24 Months")</f>
        <v>9 to 12 Months</v>
      </c>
      <c r="FL124" s="37" t="str" cm="1">
        <f t="array" ref="FL124">_xlfn.IFS(FC124="", "No Data", FC124&lt;0, "Negative/Future", FC124=0, "Zero Days", FC124&lt;=3, "&lt; 3 Months", FC124&lt;=6, "3 to 6 Months", FC124&lt;=9, "6 to 9 Months", FC124&lt;=12, "9 to 12 Months", FC124&lt;=15, "12 to 15 Months", FC124&lt;=18, "15 to 18 Months", FC124&lt;=24, "18 to 24 Months", FC124&gt;24, "&gt; 24 Months")</f>
        <v>18 to 24 Months</v>
      </c>
      <c r="FM124" s="37" t="str" cm="1">
        <f t="array" ref="FM124">_xlfn.IFS(FD124="", "No Data", FD124&lt;0, "Negative/Future", FD124=0, "Zero Days", FD124&lt;=3, "&lt; 3 Months", FD124&lt;=6, "3 to 6 Months", FD124&lt;=9, "6 to 9 Months", FD124&lt;=12, "9 to 12 Months", FD124&lt;=15, "12 to 15 Months", FD124&lt;=18, "15 to 18 Months", FD124&lt;=24, "18 to 24 Months", FD124&gt;24, "&gt; 24 Months")</f>
        <v>9 to 12 Months</v>
      </c>
      <c r="FN124" s="37" t="str" cm="1">
        <f t="array" ref="FN124">_xlfn.IFS(FE124="", "No Data", FE124&lt;0, "Negative/Future", FE124=0, "Zero Days", FE124&lt;=3, "&lt; 3 Months", FE124&lt;=6, "3 to 6 Months", FE124&lt;=9, "6 to 9 Months", FE124&lt;=12, "9 to 12 Months", FE124&lt;=15, "12 to 15 Months", FE124&lt;=18, "15 to 18 Months", FE124&lt;=24, "18 to 24 Months", FE124&gt;24, "&gt; 24 Months")</f>
        <v>No Data</v>
      </c>
      <c r="FO124" s="37" t="str" cm="1">
        <f t="array" ref="FO124">_xlfn.IFS(FG124="", "No Data", FG124&lt;0, "Negative/Future", FG124=0, "Zero Days", FG124&lt;=3, "&lt; 3 Months", FG124&lt;=6, "3 to 6 Months", FG124&lt;=9, "6 to 9 Months", FG124&lt;=12, "9 to 12 Months", FG124&lt;=15, "12 to 15 Months", FG124&lt;=18, "15 to 18 Months", FG124&lt;=24, "18 to 24 Months", FG124&gt;24, "&gt; 24 Months")</f>
        <v>No Data</v>
      </c>
      <c r="FP124" s="37" t="str" cm="1">
        <f t="array" ref="FP124">_xlfn.IFS(FF124="", "No Data", FF124&lt;0, "Negative/Future", FF124=0, "Zero Days", FF124&lt;=3, "&lt; 3 Months", FF124&lt;=6, "3 to 6 Months", FF124&lt;=9, "6 to 9 Months", FF124&lt;=12, "9 to 12 Months", FF124&lt;=15, "12 to 15 Months", FF124&lt;=18, "15 to 18 Months", FF124&lt;=24, "18 to 24 Months", FF124&gt;24, "&gt; 24 Months")</f>
        <v>No Data</v>
      </c>
      <c r="FQ124" s="29" t="s">
        <v>756</v>
      </c>
      <c r="FR124" s="29">
        <v>8862826990</v>
      </c>
      <c r="FS124" s="38" t="str">
        <f>VLOOKUP(_xlfn.XLOOKUP(B124,[1]MDA_Assets!D:D,[1]MDA_Assets!I:I,"",0),[1]Validation!$B$1:$C$8,2,0)</f>
        <v>B</v>
      </c>
      <c r="FT124" s="38" t="s">
        <v>202</v>
      </c>
      <c r="FU124" s="31" t="str">
        <f>_xlfn.XLOOKUP(B124,[1]MDA_Assets!D:D,[1]MDA_Assets!X:X,"",0)</f>
        <v>No</v>
      </c>
      <c r="FV124" s="39">
        <v>2</v>
      </c>
      <c r="FW124" s="39">
        <v>0</v>
      </c>
      <c r="FX124" s="39">
        <v>0</v>
      </c>
      <c r="FY124" s="39">
        <v>7</v>
      </c>
      <c r="FZ124" s="40">
        <f t="shared" si="101"/>
        <v>46085</v>
      </c>
      <c r="GA124" s="40">
        <f t="shared" si="101"/>
        <v>46085</v>
      </c>
      <c r="GB124" s="40">
        <f t="shared" si="60"/>
        <v>46270</v>
      </c>
      <c r="GC124" s="40">
        <f t="shared" si="61"/>
        <v>46270</v>
      </c>
      <c r="GD124" s="40">
        <f t="shared" si="62"/>
        <v>46635</v>
      </c>
      <c r="GE124" s="40">
        <f t="shared" si="63"/>
        <v>46270</v>
      </c>
      <c r="GF124" s="40" t="str">
        <f t="shared" si="105"/>
        <v/>
      </c>
      <c r="GG124" s="40" t="str">
        <f t="shared" si="105"/>
        <v/>
      </c>
      <c r="GH124" s="40" t="str">
        <f t="shared" si="105"/>
        <v/>
      </c>
      <c r="GI124" s="39">
        <f t="shared" si="87"/>
        <v>0</v>
      </c>
      <c r="GJ124" s="39">
        <f t="shared" si="88"/>
        <v>0</v>
      </c>
      <c r="GK124" s="39">
        <f t="shared" si="89"/>
        <v>0</v>
      </c>
      <c r="GL124" s="39">
        <f t="shared" si="90"/>
        <v>6</v>
      </c>
    </row>
    <row r="125" spans="1:194" x14ac:dyDescent="0.25">
      <c r="A125" s="19">
        <v>132</v>
      </c>
      <c r="B125" s="43" t="s">
        <v>813</v>
      </c>
      <c r="C125" s="43" t="s">
        <v>186</v>
      </c>
      <c r="D125" s="43" t="s">
        <v>187</v>
      </c>
      <c r="E125" s="43" t="s">
        <v>569</v>
      </c>
      <c r="F125" s="43" t="s">
        <v>814</v>
      </c>
      <c r="G125" s="43" t="s">
        <v>243</v>
      </c>
      <c r="H125" s="43" t="s">
        <v>205</v>
      </c>
      <c r="I125" s="43" t="s">
        <v>192</v>
      </c>
      <c r="J125" s="44">
        <f t="shared" si="64"/>
        <v>44819.770833333336</v>
      </c>
      <c r="K125" s="44">
        <v>44455.770833333336</v>
      </c>
      <c r="L125" s="44">
        <v>44279</v>
      </c>
      <c r="M125" s="43" t="s">
        <v>2816</v>
      </c>
      <c r="N125" s="43"/>
      <c r="O125" s="44">
        <v>46034.9065162037</v>
      </c>
      <c r="P125" s="43">
        <v>19573</v>
      </c>
      <c r="Q125" s="43">
        <v>7930</v>
      </c>
      <c r="R125" s="43">
        <v>11642</v>
      </c>
      <c r="S125" s="43" t="s">
        <v>206</v>
      </c>
      <c r="T125" s="44">
        <v>46033.770833333336</v>
      </c>
      <c r="U125" s="44">
        <v>46033.770833333336</v>
      </c>
      <c r="V125" s="44">
        <v>46033.770833333336</v>
      </c>
      <c r="W125" s="44">
        <v>46033.770833333336</v>
      </c>
      <c r="X125" s="44">
        <v>46033.770833333336</v>
      </c>
      <c r="Y125" s="44">
        <v>46033.770833333336</v>
      </c>
      <c r="Z125" s="43" t="s">
        <v>195</v>
      </c>
      <c r="AA125" s="43"/>
      <c r="AB125" s="44">
        <v>45865.770833333336</v>
      </c>
      <c r="AC125" s="44">
        <v>45865.770833333336</v>
      </c>
      <c r="AD125" s="44">
        <v>45865.770833333336</v>
      </c>
      <c r="AE125" s="43">
        <v>1</v>
      </c>
      <c r="AF125" s="43" t="s">
        <v>314</v>
      </c>
      <c r="AG125" s="43" t="s">
        <v>314</v>
      </c>
      <c r="AH125" s="43" t="s">
        <v>280</v>
      </c>
      <c r="AI125" s="43" t="s">
        <v>280</v>
      </c>
      <c r="AJ125" s="43" t="s">
        <v>286</v>
      </c>
      <c r="AK125" s="43" t="s">
        <v>281</v>
      </c>
      <c r="AL125" s="47">
        <v>46398</v>
      </c>
      <c r="AM125" s="47">
        <v>46213</v>
      </c>
      <c r="AN125" s="47">
        <v>46398</v>
      </c>
      <c r="AO125" s="47">
        <v>46398</v>
      </c>
      <c r="AP125" s="47">
        <v>46763</v>
      </c>
      <c r="AQ125" s="47">
        <v>46398</v>
      </c>
      <c r="AR125" s="47">
        <v>46230</v>
      </c>
      <c r="AS125" s="47">
        <v>46230</v>
      </c>
      <c r="AT125" s="47">
        <v>46230</v>
      </c>
      <c r="AU125" s="43">
        <v>0</v>
      </c>
      <c r="AV125" s="43">
        <v>0</v>
      </c>
      <c r="AW125" s="43">
        <v>0</v>
      </c>
      <c r="AX125" s="51" t="s">
        <v>815</v>
      </c>
      <c r="AY125" s="51" t="s">
        <v>211</v>
      </c>
      <c r="AZ125" s="51" t="s">
        <v>198</v>
      </c>
      <c r="BA125" s="20">
        <f t="shared" ca="1" si="100"/>
        <v>0</v>
      </c>
      <c r="BB125" s="20">
        <f t="shared" ca="1" si="100"/>
        <v>0</v>
      </c>
      <c r="BC125" s="20">
        <f t="shared" ca="1" si="100"/>
        <v>0</v>
      </c>
      <c r="BD125" s="20">
        <f t="shared" ca="1" si="100"/>
        <v>0</v>
      </c>
      <c r="BE125" s="20">
        <f t="shared" ca="1" si="100"/>
        <v>0</v>
      </c>
      <c r="BF125" s="20">
        <f t="shared" ca="1" si="100"/>
        <v>0</v>
      </c>
      <c r="BG125" s="21">
        <f t="shared" ca="1" si="100"/>
        <v>0</v>
      </c>
      <c r="BH125" s="21">
        <f t="shared" ca="1" si="100"/>
        <v>0</v>
      </c>
      <c r="BI125" s="21">
        <f t="shared" ca="1" si="100"/>
        <v>0</v>
      </c>
      <c r="BJ125" s="22">
        <f t="shared" ca="1" si="65"/>
        <v>0</v>
      </c>
      <c r="BK125" s="21">
        <f t="shared" si="66"/>
        <v>8</v>
      </c>
      <c r="BL125" s="22">
        <f t="shared" ca="1" si="67"/>
        <v>20702</v>
      </c>
      <c r="BM125" s="22">
        <f t="shared" ca="1" si="68"/>
        <v>8488</v>
      </c>
      <c r="BN125" s="23">
        <f t="shared" ca="1" si="69"/>
        <v>12214</v>
      </c>
      <c r="BO125" s="24">
        <f t="shared" ca="1" si="70"/>
        <v>1129</v>
      </c>
      <c r="BP125" s="51" t="str">
        <f>_xlfn.XLOOKUP(E125,[1]Validation!E:E,[1]Validation!F:F,"")</f>
        <v>EG15</v>
      </c>
      <c r="BQ125" s="51" t="str">
        <f>_xlfn.XLOOKUP(BP125,[1]Validation!F:F,[1]Validation!G:G,"")</f>
        <v>EG11 to EG22</v>
      </c>
      <c r="BR125" s="52" t="str">
        <f>VLOOKUP(G125,[1]Validation!$B$1:$C$9,2,0)</f>
        <v>A</v>
      </c>
      <c r="BS125" s="51">
        <f t="shared" ca="1" si="71"/>
        <v>57</v>
      </c>
      <c r="BT125" s="53">
        <f>_xlfn.XLOOKUP(B125,'[2]1. All Calls'!$R:$R,'[2]1. All Calls'!$A:$A,"",0)</f>
        <v>46163.6816203704</v>
      </c>
      <c r="BU125" s="51" t="str">
        <f>_xlfn.XLOOKUP(B125,'[2]1. All Calls'!$R:$R,'[2]1. All Calls'!$F:$F,"",0)</f>
        <v>CC-02089019</v>
      </c>
      <c r="BV125" s="51" t="str">
        <f>_xlfn.XLOOKUP(B125,'[2]1. All Calls'!$R:$R,'[2]1. All Calls'!$J:$J,"",0)</f>
        <v>General Service</v>
      </c>
      <c r="BW125" s="53">
        <f>_xlfn.XLOOKUP(B125,'[2]Sch Calls'!$R:$R,'[2]Sch Calls'!$A:$A,"",0)</f>
        <v>46034.744085648097</v>
      </c>
      <c r="BX125" s="51">
        <f>_xlfn.XLOOKUP(B125,'[2]Sch Calls'!$R:$R,'[2]Sch Calls'!$B:$B,"",0)</f>
        <v>19573</v>
      </c>
      <c r="BY125" s="51" t="str">
        <f t="shared" si="102"/>
        <v>11-Jul-26</v>
      </c>
      <c r="BZ125" s="51" t="str">
        <f t="shared" si="102"/>
        <v>11-Jul-26</v>
      </c>
      <c r="CA125" s="51" t="str">
        <f t="shared" si="72"/>
        <v>14-Oct-26</v>
      </c>
      <c r="CB125" s="51" t="str">
        <f t="shared" si="73"/>
        <v>12-Jul-27</v>
      </c>
      <c r="CC125" s="51" t="str">
        <f t="shared" si="74"/>
        <v>12-Jan-28</v>
      </c>
      <c r="CD125" s="51" t="str">
        <f t="shared" si="75"/>
        <v>12-Jan-27</v>
      </c>
      <c r="CE125" s="51">
        <f t="shared" ca="1" si="103"/>
        <v>142</v>
      </c>
      <c r="CF125" s="51">
        <f t="shared" ca="1" si="103"/>
        <v>142</v>
      </c>
      <c r="CG125" s="51">
        <f t="shared" ca="1" si="76"/>
        <v>142</v>
      </c>
      <c r="CH125" s="51">
        <f t="shared" ca="1" si="77"/>
        <v>142</v>
      </c>
      <c r="CI125" s="51">
        <f t="shared" ca="1" si="78"/>
        <v>142</v>
      </c>
      <c r="CJ125" s="51">
        <f t="shared" ca="1" si="79"/>
        <v>142</v>
      </c>
      <c r="CK125" s="51">
        <f t="shared" ca="1" si="97"/>
        <v>1136</v>
      </c>
      <c r="CL125" s="51">
        <f t="shared" ca="1" si="97"/>
        <v>1136</v>
      </c>
      <c r="CM125" s="51">
        <f t="shared" ca="1" si="97"/>
        <v>1136</v>
      </c>
      <c r="CN125" s="51">
        <f t="shared" ca="1" si="97"/>
        <v>1136</v>
      </c>
      <c r="CO125" s="51">
        <f t="shared" ca="1" si="97"/>
        <v>1136</v>
      </c>
      <c r="CP125" s="51">
        <f t="shared" ca="1" si="97"/>
        <v>1136</v>
      </c>
      <c r="CQ125" s="51">
        <f t="shared" ca="1" si="98"/>
        <v>364</v>
      </c>
      <c r="CR125" s="51">
        <f t="shared" ca="1" si="98"/>
        <v>364</v>
      </c>
      <c r="CS125" s="51">
        <f t="shared" ca="1" si="98"/>
        <v>1864</v>
      </c>
      <c r="CT125" s="51">
        <f t="shared" ca="1" si="98"/>
        <v>1864</v>
      </c>
      <c r="CU125" s="51">
        <f t="shared" ca="1" si="98"/>
        <v>6864</v>
      </c>
      <c r="CV125" s="54">
        <f t="shared" ca="1" si="98"/>
        <v>864</v>
      </c>
      <c r="CW125" s="25" t="s">
        <v>195</v>
      </c>
      <c r="CX125" s="55">
        <v>0.41</v>
      </c>
      <c r="CY125" s="55"/>
      <c r="CZ125" s="26">
        <v>0</v>
      </c>
      <c r="DA125" s="26">
        <v>0</v>
      </c>
      <c r="DB125" s="26">
        <v>0</v>
      </c>
      <c r="DC125" s="26">
        <v>0</v>
      </c>
      <c r="DD125" s="26">
        <v>0</v>
      </c>
      <c r="DE125" s="26">
        <v>0</v>
      </c>
      <c r="DF125" s="26">
        <v>0</v>
      </c>
      <c r="DG125" s="26">
        <v>0</v>
      </c>
      <c r="DH125" s="26">
        <v>0</v>
      </c>
      <c r="DI125" s="26">
        <v>0</v>
      </c>
      <c r="DJ125" s="26">
        <v>0</v>
      </c>
      <c r="DK125" s="26">
        <v>0</v>
      </c>
      <c r="DL125" s="27">
        <f t="shared" si="80"/>
        <v>46238.6816203704</v>
      </c>
      <c r="DM125" s="28">
        <f t="shared" ca="1" si="81"/>
        <v>0</v>
      </c>
      <c r="DN125" s="56">
        <f>_xlfn.XLOOKUP(B125,'[2]1. All Calls'!$R:$R,'[2]1. All Calls'!$A:$A,"",0)</f>
        <v>46163.6816203704</v>
      </c>
      <c r="DO125" s="57" t="str">
        <f ca="1">VLOOKUP(DM125,[1]Validation!$B$20:$C$25,2,0)</f>
        <v>Within 3 months</v>
      </c>
      <c r="DP125" s="58" t="str">
        <f>_xlfn.XLOOKUP(B125,'[1]Active AMCs- Dealer'!E:E,'[1]Active AMCs- Dealer'!L:L,"Not in AMC",0)</f>
        <v>AMC</v>
      </c>
      <c r="DQ125" s="58"/>
      <c r="DR125" s="29" t="str">
        <f>_xlfn.XLOOKUP(B125,'[2]1. All Calls'!$R:$R,'[2]1. All Calls'!$F:$F,"",0)</f>
        <v>CC-02089019</v>
      </c>
      <c r="DS125" s="29" t="str">
        <f>_xlfn.XLOOKUP(B125,'[2]1. All Calls'!$R:$R,'[2]1. All Calls'!$AB:$AB,"",0)</f>
        <v>Today We attend the customer site for shedule service so we change:- valve kit during service now machine running good condition</v>
      </c>
      <c r="DT125" s="30">
        <f>_xlfn.XLOOKUP(DR125,'[2]1. All Calls'!$F:$F,'[2]1. All Calls'!$A:$A,"",0)</f>
        <v>46163.6816203704</v>
      </c>
      <c r="DU125" s="31">
        <f>_xlfn.XLOOKUP(DR125,'[2]1. All Calls'!$F:$F,'[2]1. All Calls'!$B:$B,"",0)</f>
        <v>21316</v>
      </c>
      <c r="DV125" s="31">
        <f>_xlfn.XLOOKUP(B125,[1]MDA_Assets!D:D,[1]MDA_Assets!N:N,"",0)</f>
        <v>8391</v>
      </c>
      <c r="DW125" s="31">
        <f>_xlfn.XLOOKUP(B125,[1]MDA_Assets!D:D,[1]MDA_Assets!O:O,"",0)</f>
        <v>12924</v>
      </c>
      <c r="DX125" s="32" t="str">
        <f>_xlfn.XLOOKUP(B125,[1]MDA_Assets!D:D,[1]MDA_Assets!Q:Q,"",0)</f>
        <v>XD</v>
      </c>
      <c r="DY125" s="33">
        <f>_xlfn.XLOOKUP(B125,[1]MDA_Assets!D:D,[1]MDA_Assets!R:R,"",0)</f>
        <v>46034</v>
      </c>
      <c r="DZ125" s="33">
        <f>_xlfn.XLOOKUP(B125,[1]MDA_Assets!D:D,[1]MDA_Assets!S:S,"",0)</f>
        <v>46034</v>
      </c>
      <c r="EA125" s="33">
        <f>_xlfn.XLOOKUP(B125,[1]MDA_Assets!D:D,[1]MDA_Assets!T:T,"",0)</f>
        <v>46034</v>
      </c>
      <c r="EB125" s="33">
        <f>_xlfn.XLOOKUP(B125,[1]MDA_Assets!D:D,[1]MDA_Assets!U:U,"",0)</f>
        <v>46041</v>
      </c>
      <c r="EC125" s="33">
        <f>_xlfn.XLOOKUP(B125,[1]MDA_Assets!D:D,[1]MDA_Assets!V:V,"",0)</f>
        <v>46034</v>
      </c>
      <c r="ED125" s="33">
        <f>_xlfn.XLOOKUP(B125,[1]MDA_Assets!D:D,[1]MDA_Assets!W:W,"",0)</f>
        <v>46034</v>
      </c>
      <c r="EE125" s="32" t="str">
        <f>_xlfn.XLOOKUP(B125,[1]MDA_Assets!D:D,[1]MDA_Assets!X:X,"",0)</f>
        <v>No</v>
      </c>
      <c r="EF125" s="33">
        <f>_xlfn.XLOOKUP(B125,[1]MDA_Assets!D:D,[1]MDA_Assets!Y:Y,"",0)</f>
        <v>45866</v>
      </c>
      <c r="EG125" s="33">
        <f>_xlfn.XLOOKUP(B125,[1]MDA_Assets!D:D,[1]MDA_Assets!Z:Z,"",0)</f>
        <v>45866</v>
      </c>
      <c r="EH125" s="33">
        <f>_xlfn.XLOOKUP(B125,[1]MDA_Assets!D:D,[1]MDA_Assets!AA:AA,"",0)</f>
        <v>45866</v>
      </c>
      <c r="EI125" s="34">
        <f>_xlfn.XLOOKUP(B125,[1]MDA_Assets!D:D,[1]MDA_Assets!P:P,"",0)</f>
        <v>8</v>
      </c>
      <c r="EJ125" s="35" t="str">
        <f>_xlfn.XLOOKUP(B125,[1]MDA_Assets!D:D,[1]MDA_Assets!AB:AB,"",0)</f>
        <v>-244</v>
      </c>
      <c r="EK125" s="35" t="str">
        <f>_xlfn.XLOOKUP(B125,[1]MDA_Assets!D:D,[1]MDA_Assets!AC:AC,"",0)</f>
        <v>-244</v>
      </c>
      <c r="EL125" s="35" t="str">
        <f>_xlfn.XLOOKUP(B125,[1]MDA_Assets!D:D,[1]MDA_Assets!AD:AD,"",0)</f>
        <v>1256</v>
      </c>
      <c r="EM125" s="35" t="str">
        <f>_xlfn.XLOOKUP(B125,[1]MDA_Assets!D:D,[1]MDA_Assets!AE:AE,"",0)</f>
        <v>1256</v>
      </c>
      <c r="EN125" s="35" t="str">
        <f>_xlfn.XLOOKUP(B125,[1]MDA_Assets!D:D,[1]MDA_Assets!AF:AF,"",0)</f>
        <v>6256</v>
      </c>
      <c r="EO125" s="35" t="str">
        <f>_xlfn.XLOOKUP(B125,[1]MDA_Assets!D:D,[1]MDA_Assets!AG:AG,"",0)</f>
        <v>2256</v>
      </c>
      <c r="EP125" s="36">
        <f t="shared" si="104"/>
        <v>365</v>
      </c>
      <c r="EQ125" s="36">
        <f t="shared" si="104"/>
        <v>180</v>
      </c>
      <c r="ER125" s="36">
        <f t="shared" si="82"/>
        <v>365</v>
      </c>
      <c r="ES125" s="36">
        <f t="shared" si="83"/>
        <v>365</v>
      </c>
      <c r="ET125" s="36">
        <f t="shared" si="84"/>
        <v>730</v>
      </c>
      <c r="EU125" s="36">
        <f t="shared" si="85"/>
        <v>365</v>
      </c>
      <c r="EV125" s="36">
        <f t="shared" si="86"/>
        <v>365</v>
      </c>
      <c r="EW125" s="36">
        <f t="shared" si="58"/>
        <v>365</v>
      </c>
      <c r="EX125" s="36">
        <f t="shared" si="59"/>
        <v>365</v>
      </c>
      <c r="EY125" s="36">
        <f t="shared" si="94"/>
        <v>11.78</v>
      </c>
      <c r="EZ125" s="36">
        <f t="shared" si="94"/>
        <v>5.81</v>
      </c>
      <c r="FA125" s="36">
        <f t="shared" si="94"/>
        <v>11.78</v>
      </c>
      <c r="FB125" s="36">
        <f t="shared" si="94"/>
        <v>11.78</v>
      </c>
      <c r="FC125" s="36">
        <f t="shared" si="94"/>
        <v>23.55</v>
      </c>
      <c r="FD125" s="36">
        <f t="shared" si="94"/>
        <v>11.78</v>
      </c>
      <c r="FE125" s="36">
        <f t="shared" si="93"/>
        <v>11.78</v>
      </c>
      <c r="FF125" s="36">
        <f t="shared" si="93"/>
        <v>11.78</v>
      </c>
      <c r="FG125" s="36">
        <f t="shared" si="93"/>
        <v>11.78</v>
      </c>
      <c r="FH125" s="37" t="str" cm="1">
        <f t="array" ref="FH125">_xlfn.IFS(EY125="", "No Data", EY125&lt;0, "Negative/Future", EY125=0, "Zero Days", EY125&lt;=3, "&lt; 3 Months", EY125&lt;=6, "3 to 6 Months", EY125&lt;=9, "6 to 9 Months", EY125&lt;=12, "9 to 12 Months", EY125&lt;=15, "12 to 15 Months", EY125&lt;=18, "15 to 18 Months", EY125&lt;=24, "18 to 24 Months", EY125&gt;24, "&gt; 24 Months")</f>
        <v>9 to 12 Months</v>
      </c>
      <c r="FI125" s="37" t="str" cm="1">
        <f t="array" ref="FI125">_xlfn.IFS(EZ125="", "No Data", EZ125&lt;0, "Negative/Future", EZ125=0, "Zero Days", EZ125&lt;=3, "&lt; 3 Months", EZ125&lt;=6, "3 to 6 Months", EZ125&lt;=9, "6 to 9 Months", EZ125&lt;=12, "9 to 12 Months", EZ125&lt;=15, "12 to 15 Months", EZ125&lt;=18, "15 to 18 Months", EZ125&lt;=24, "18 to 24 Months", EZ125&gt;24, "&gt; 24 Months")</f>
        <v>3 to 6 Months</v>
      </c>
      <c r="FJ125" s="37" t="str" cm="1">
        <f t="array" ref="FJ125">_xlfn.IFS(FA125="", "No Data", FA125&lt;0, "Negative/Future", FA125=0, "Zero Days", FA125&lt;=3, "&lt; 3 Months", FA125&lt;=6, "3 to 6 Months", FA125&lt;=9, "6 to 9 Months", FA125&lt;=12, "9 to 12 Months", FA125&lt;=15, "12 to 15 Months", FA125&lt;=18, "15 to 18 Months", FA125&lt;=24, "18 to 24 Months", FA125&gt;24, "&gt; 24 Months")</f>
        <v>9 to 12 Months</v>
      </c>
      <c r="FK125" s="37" t="str" cm="1">
        <f t="array" ref="FK125">_xlfn.IFS(FB125="", "No Data", FB125&lt;0, "Negative/Future", FB125=0, "Zero Days", FB125&lt;=3, "&lt; 3 Months", FB125&lt;=6, "3 to 6 Months", FB125&lt;=9, "6 to 9 Months", FB125&lt;=12, "9 to 12 Months", FB125&lt;=15, "12 to 15 Months", FB125&lt;=18, "15 to 18 Months", FB125&lt;=24, "18 to 24 Months", FB125&gt;24, "&gt; 24 Months")</f>
        <v>9 to 12 Months</v>
      </c>
      <c r="FL125" s="37" t="str" cm="1">
        <f t="array" ref="FL125">_xlfn.IFS(FC125="", "No Data", FC125&lt;0, "Negative/Future", FC125=0, "Zero Days", FC125&lt;=3, "&lt; 3 Months", FC125&lt;=6, "3 to 6 Months", FC125&lt;=9, "6 to 9 Months", FC125&lt;=12, "9 to 12 Months", FC125&lt;=15, "12 to 15 Months", FC125&lt;=18, "15 to 18 Months", FC125&lt;=24, "18 to 24 Months", FC125&gt;24, "&gt; 24 Months")</f>
        <v>18 to 24 Months</v>
      </c>
      <c r="FM125" s="37" t="str" cm="1">
        <f t="array" ref="FM125">_xlfn.IFS(FD125="", "No Data", FD125&lt;0, "Negative/Future", FD125=0, "Zero Days", FD125&lt;=3, "&lt; 3 Months", FD125&lt;=6, "3 to 6 Months", FD125&lt;=9, "6 to 9 Months", FD125&lt;=12, "9 to 12 Months", FD125&lt;=15, "12 to 15 Months", FD125&lt;=18, "15 to 18 Months", FD125&lt;=24, "18 to 24 Months", FD125&gt;24, "&gt; 24 Months")</f>
        <v>9 to 12 Months</v>
      </c>
      <c r="FN125" s="37" t="str" cm="1">
        <f t="array" ref="FN125">_xlfn.IFS(FE125="", "No Data", FE125&lt;0, "Negative/Future", FE125=0, "Zero Days", FE125&lt;=3, "&lt; 3 Months", FE125&lt;=6, "3 to 6 Months", FE125&lt;=9, "6 to 9 Months", FE125&lt;=12, "9 to 12 Months", FE125&lt;=15, "12 to 15 Months", FE125&lt;=18, "15 to 18 Months", FE125&lt;=24, "18 to 24 Months", FE125&gt;24, "&gt; 24 Months")</f>
        <v>9 to 12 Months</v>
      </c>
      <c r="FO125" s="37" t="str" cm="1">
        <f t="array" ref="FO125">_xlfn.IFS(FG125="", "No Data", FG125&lt;0, "Negative/Future", FG125=0, "Zero Days", FG125&lt;=3, "&lt; 3 Months", FG125&lt;=6, "3 to 6 Months", FG125&lt;=9, "6 to 9 Months", FG125&lt;=12, "9 to 12 Months", FG125&lt;=15, "12 to 15 Months", FG125&lt;=18, "15 to 18 Months", FG125&lt;=24, "18 to 24 Months", FG125&gt;24, "&gt; 24 Months")</f>
        <v>9 to 12 Months</v>
      </c>
      <c r="FP125" s="37" t="str" cm="1">
        <f t="array" ref="FP125">_xlfn.IFS(FF125="", "No Data", FF125&lt;0, "Negative/Future", FF125=0, "Zero Days", FF125&lt;=3, "&lt; 3 Months", FF125&lt;=6, "3 to 6 Months", FF125&lt;=9, "6 to 9 Months", FF125&lt;=12, "9 to 12 Months", FF125&lt;=15, "12 to 15 Months", FF125&lt;=18, "15 to 18 Months", FF125&lt;=24, "18 to 24 Months", FF125&gt;24, "&gt; 24 Months")</f>
        <v>9 to 12 Months</v>
      </c>
      <c r="FQ125" s="29" t="s">
        <v>816</v>
      </c>
      <c r="FR125" s="29">
        <v>9540167108</v>
      </c>
      <c r="FS125" s="38" t="str">
        <f>VLOOKUP(_xlfn.XLOOKUP(B125,[1]MDA_Assets!D:D,[1]MDA_Assets!I:I,"",0),[1]Validation!$B$1:$C$8,2,0)</f>
        <v>A</v>
      </c>
      <c r="FT125" s="38" t="s">
        <v>296</v>
      </c>
      <c r="FU125" s="31" t="str">
        <f>_xlfn.XLOOKUP(B125,[1]MDA_Assets!D:D,[1]MDA_Assets!X:X,"",0)</f>
        <v>No</v>
      </c>
      <c r="FV125" s="39">
        <v>0</v>
      </c>
      <c r="FW125" s="39">
        <v>0</v>
      </c>
      <c r="FX125" s="39">
        <v>0</v>
      </c>
      <c r="FY125" s="39">
        <v>9</v>
      </c>
      <c r="FZ125" s="40">
        <f t="shared" si="101"/>
        <v>46399</v>
      </c>
      <c r="GA125" s="40">
        <f t="shared" si="101"/>
        <v>46214</v>
      </c>
      <c r="GB125" s="40">
        <f t="shared" si="60"/>
        <v>46399</v>
      </c>
      <c r="GC125" s="40">
        <f t="shared" si="61"/>
        <v>46406</v>
      </c>
      <c r="GD125" s="40">
        <f t="shared" si="62"/>
        <v>46764</v>
      </c>
      <c r="GE125" s="40">
        <f t="shared" si="63"/>
        <v>46399</v>
      </c>
      <c r="GF125" s="40">
        <f t="shared" si="105"/>
        <v>46231</v>
      </c>
      <c r="GG125" s="40">
        <f t="shared" si="105"/>
        <v>46231</v>
      </c>
      <c r="GH125" s="40">
        <f t="shared" si="105"/>
        <v>46231</v>
      </c>
      <c r="GI125" s="39">
        <f t="shared" si="87"/>
        <v>0</v>
      </c>
      <c r="GJ125" s="39">
        <f t="shared" si="88"/>
        <v>0</v>
      </c>
      <c r="GK125" s="39">
        <f t="shared" si="89"/>
        <v>0</v>
      </c>
      <c r="GL125" s="39">
        <f t="shared" si="90"/>
        <v>9</v>
      </c>
    </row>
    <row r="126" spans="1:194" x14ac:dyDescent="0.25">
      <c r="A126" s="19">
        <v>133</v>
      </c>
      <c r="B126" s="43" t="s">
        <v>817</v>
      </c>
      <c r="C126" s="43" t="s">
        <v>186</v>
      </c>
      <c r="D126" s="43" t="s">
        <v>187</v>
      </c>
      <c r="E126" s="43" t="s">
        <v>540</v>
      </c>
      <c r="F126" s="43" t="s">
        <v>818</v>
      </c>
      <c r="G126" s="43" t="s">
        <v>190</v>
      </c>
      <c r="H126" s="43" t="s">
        <v>498</v>
      </c>
      <c r="I126" s="43" t="s">
        <v>192</v>
      </c>
      <c r="J126" s="44">
        <f t="shared" si="64"/>
        <v>44938.770833333336</v>
      </c>
      <c r="K126" s="44">
        <v>44574.770833333336</v>
      </c>
      <c r="L126" s="44">
        <v>44456</v>
      </c>
      <c r="M126" s="43" t="s">
        <v>2817</v>
      </c>
      <c r="N126" s="43" t="s">
        <v>2818</v>
      </c>
      <c r="O126" s="44">
        <v>46106.342997685184</v>
      </c>
      <c r="P126" s="43">
        <v>11921</v>
      </c>
      <c r="Q126" s="43">
        <v>6807</v>
      </c>
      <c r="R126" s="43">
        <v>5050</v>
      </c>
      <c r="S126" s="43" t="s">
        <v>194</v>
      </c>
      <c r="T126" s="44">
        <v>45428.770833333336</v>
      </c>
      <c r="U126" s="44">
        <v>45858.770833333336</v>
      </c>
      <c r="V126" s="44">
        <v>46051.770833333336</v>
      </c>
      <c r="W126" s="44">
        <v>45858.770833333336</v>
      </c>
      <c r="X126" s="44">
        <v>45858.770833333336</v>
      </c>
      <c r="Y126" s="44">
        <v>45858.770833333336</v>
      </c>
      <c r="Z126" s="43" t="s">
        <v>195</v>
      </c>
      <c r="AA126" s="43"/>
      <c r="AB126" s="44">
        <v>45858.770833333336</v>
      </c>
      <c r="AC126" s="44">
        <v>45858.770833333336</v>
      </c>
      <c r="AD126" s="44">
        <v>45858.770833333336</v>
      </c>
      <c r="AE126" s="43">
        <v>1</v>
      </c>
      <c r="AF126" s="43" t="s">
        <v>2819</v>
      </c>
      <c r="AG126" s="43" t="s">
        <v>2819</v>
      </c>
      <c r="AH126" s="43" t="s">
        <v>2820</v>
      </c>
      <c r="AI126" s="43" t="s">
        <v>2820</v>
      </c>
      <c r="AJ126" s="43" t="s">
        <v>2821</v>
      </c>
      <c r="AK126" s="43" t="s">
        <v>2822</v>
      </c>
      <c r="AL126" s="49">
        <v>46188</v>
      </c>
      <c r="AM126" s="49">
        <v>46188</v>
      </c>
      <c r="AN126" s="45">
        <v>46158</v>
      </c>
      <c r="AO126" s="47">
        <v>46588</v>
      </c>
      <c r="AP126" s="47">
        <v>46588</v>
      </c>
      <c r="AQ126" s="47">
        <v>46223</v>
      </c>
      <c r="AR126" s="47">
        <v>46223</v>
      </c>
      <c r="AS126" s="47">
        <v>46223</v>
      </c>
      <c r="AT126" s="47">
        <v>46223</v>
      </c>
      <c r="AU126" s="43">
        <v>0</v>
      </c>
      <c r="AV126" s="43">
        <v>1</v>
      </c>
      <c r="AW126" s="43">
        <v>1</v>
      </c>
      <c r="AX126" s="51" t="s">
        <v>237</v>
      </c>
      <c r="AY126" s="51" t="s">
        <v>237</v>
      </c>
      <c r="AZ126" s="51" t="s">
        <v>198</v>
      </c>
      <c r="BA126" s="20">
        <f t="shared" ca="1" si="100"/>
        <v>1</v>
      </c>
      <c r="BB126" s="20">
        <f t="shared" ca="1" si="100"/>
        <v>1</v>
      </c>
      <c r="BC126" s="20">
        <f t="shared" ca="1" si="100"/>
        <v>1</v>
      </c>
      <c r="BD126" s="20">
        <f t="shared" ca="1" si="100"/>
        <v>0</v>
      </c>
      <c r="BE126" s="20">
        <f t="shared" ca="1" si="100"/>
        <v>0</v>
      </c>
      <c r="BF126" s="20">
        <f t="shared" ca="1" si="100"/>
        <v>0</v>
      </c>
      <c r="BG126" s="21">
        <f t="shared" ca="1" si="100"/>
        <v>0</v>
      </c>
      <c r="BH126" s="21">
        <f t="shared" ca="1" si="100"/>
        <v>0</v>
      </c>
      <c r="BI126" s="21">
        <f t="shared" ca="1" si="100"/>
        <v>0</v>
      </c>
      <c r="BJ126" s="22">
        <f t="shared" ca="1" si="65"/>
        <v>3</v>
      </c>
      <c r="BK126" s="21">
        <f t="shared" si="66"/>
        <v>2</v>
      </c>
      <c r="BL126" s="22">
        <f t="shared" ca="1" si="67"/>
        <v>12060</v>
      </c>
      <c r="BM126" s="22">
        <f t="shared" ca="1" si="68"/>
        <v>6874</v>
      </c>
      <c r="BN126" s="23">
        <f t="shared" ca="1" si="69"/>
        <v>5186</v>
      </c>
      <c r="BO126" s="24">
        <f t="shared" ca="1" si="70"/>
        <v>139</v>
      </c>
      <c r="BP126" s="51" t="str">
        <f>_xlfn.XLOOKUP(E126,[1]Validation!E:E,[1]Validation!F:F,"")</f>
        <v>EG45</v>
      </c>
      <c r="BQ126" s="51" t="str">
        <f>_xlfn.XLOOKUP(BP126,[1]Validation!F:F,[1]Validation!G:G,"")</f>
        <v>EG30 to EG45</v>
      </c>
      <c r="BR126" s="52" t="str">
        <f>VLOOKUP(G126,[1]Validation!$B$1:$C$9,2,0)</f>
        <v>B</v>
      </c>
      <c r="BS126" s="51">
        <f t="shared" ca="1" si="71"/>
        <v>53</v>
      </c>
      <c r="BT126" s="53">
        <f>_xlfn.XLOOKUP(B126,'[2]1. All Calls'!$R:$R,'[2]1. All Calls'!$A:$A,"",0)</f>
        <v>46170.666087963</v>
      </c>
      <c r="BU126" s="51" t="str">
        <f>_xlfn.XLOOKUP(B126,'[2]1. All Calls'!$R:$R,'[2]1. All Calls'!$F:$F,"",0)</f>
        <v>CC-02097369</v>
      </c>
      <c r="BV126" s="51" t="str">
        <f>_xlfn.XLOOKUP(B126,'[2]1. All Calls'!$R:$R,'[2]1. All Calls'!$J:$J,"",0)</f>
        <v>General Service</v>
      </c>
      <c r="BW126" s="53">
        <f>_xlfn.XLOOKUP(B126,'[2]Sch Calls'!$R:$R,'[2]Sch Calls'!$A:$A,"",0)</f>
        <v>45426.677696759303</v>
      </c>
      <c r="BX126" s="51">
        <f>_xlfn.XLOOKUP(B126,'[2]Sch Calls'!$R:$R,'[2]Sch Calls'!$B:$B,"",0)</f>
        <v>9942</v>
      </c>
      <c r="BY126" s="51" t="str">
        <f t="shared" si="102"/>
        <v>17-Jan-26</v>
      </c>
      <c r="BZ126" s="51" t="str">
        <f t="shared" si="102"/>
        <v>29-Jul-26</v>
      </c>
      <c r="CA126" s="51" t="str">
        <f t="shared" si="72"/>
        <v>16-Feb-25</v>
      </c>
      <c r="CB126" s="51" t="str">
        <f t="shared" si="73"/>
        <v>18-Jan-27</v>
      </c>
      <c r="CC126" s="51" t="str">
        <f t="shared" si="74"/>
        <v>21-Jul-27</v>
      </c>
      <c r="CD126" s="51" t="str">
        <f t="shared" si="75"/>
        <v>21-Jul-26</v>
      </c>
      <c r="CE126" s="51">
        <f t="shared" ca="1" si="103"/>
        <v>317</v>
      </c>
      <c r="CF126" s="51">
        <f t="shared" ca="1" si="103"/>
        <v>124</v>
      </c>
      <c r="CG126" s="51">
        <f t="shared" ca="1" si="76"/>
        <v>747</v>
      </c>
      <c r="CH126" s="51">
        <f t="shared" ca="1" si="77"/>
        <v>317</v>
      </c>
      <c r="CI126" s="51">
        <f t="shared" ca="1" si="78"/>
        <v>317</v>
      </c>
      <c r="CJ126" s="51">
        <f t="shared" ca="1" si="79"/>
        <v>317</v>
      </c>
      <c r="CK126" s="51">
        <f t="shared" ca="1" si="97"/>
        <v>634</v>
      </c>
      <c r="CL126" s="51">
        <f t="shared" ca="1" si="97"/>
        <v>248</v>
      </c>
      <c r="CM126" s="51">
        <f t="shared" ca="1" si="97"/>
        <v>1494</v>
      </c>
      <c r="CN126" s="51">
        <f t="shared" ca="1" si="97"/>
        <v>634</v>
      </c>
      <c r="CO126" s="51">
        <f t="shared" ca="1" si="97"/>
        <v>634</v>
      </c>
      <c r="CP126" s="51">
        <f t="shared" ca="1" si="97"/>
        <v>634</v>
      </c>
      <c r="CQ126" s="51">
        <f t="shared" ca="1" si="98"/>
        <v>-552</v>
      </c>
      <c r="CR126" s="51">
        <f t="shared" ca="1" si="98"/>
        <v>-166</v>
      </c>
      <c r="CS126" s="51">
        <f t="shared" ca="1" si="98"/>
        <v>-276</v>
      </c>
      <c r="CT126" s="51">
        <f t="shared" ca="1" si="98"/>
        <v>584</v>
      </c>
      <c r="CU126" s="51">
        <f t="shared" ca="1" si="98"/>
        <v>2835</v>
      </c>
      <c r="CV126" s="54">
        <f t="shared" ca="1" si="98"/>
        <v>1448</v>
      </c>
      <c r="CW126" s="25" t="s">
        <v>212</v>
      </c>
      <c r="CX126" s="55">
        <v>0.59</v>
      </c>
      <c r="CY126" s="55"/>
      <c r="CZ126" s="26">
        <v>0</v>
      </c>
      <c r="DA126" s="26">
        <v>0</v>
      </c>
      <c r="DB126" s="26">
        <v>0</v>
      </c>
      <c r="DC126" s="26">
        <v>0</v>
      </c>
      <c r="DD126" s="26">
        <v>0</v>
      </c>
      <c r="DE126" s="26">
        <v>0</v>
      </c>
      <c r="DF126" s="26">
        <v>0</v>
      </c>
      <c r="DG126" s="26">
        <v>0</v>
      </c>
      <c r="DH126" s="26">
        <v>0</v>
      </c>
      <c r="DI126" s="26">
        <v>0</v>
      </c>
      <c r="DJ126" s="26">
        <v>0</v>
      </c>
      <c r="DK126" s="26">
        <v>0</v>
      </c>
      <c r="DL126" s="27">
        <f t="shared" si="80"/>
        <v>46245.666087963</v>
      </c>
      <c r="DM126" s="28">
        <f t="shared" ca="1" si="81"/>
        <v>0</v>
      </c>
      <c r="DN126" s="56">
        <f>_xlfn.XLOOKUP(B126,'[2]1. All Calls'!$R:$R,'[2]1. All Calls'!$A:$A,"",0)</f>
        <v>46170.666087963</v>
      </c>
      <c r="DO126" s="57" t="str">
        <f ca="1">VLOOKUP(DM126,[1]Validation!$B$20:$C$25,2,0)</f>
        <v>Within 3 months</v>
      </c>
      <c r="DP126" s="58" t="str">
        <f>_xlfn.XLOOKUP(B126,'[1]Active AMCs- Dealer'!E:E,'[1]Active AMCs- Dealer'!L:L,"Not in AMC",0)</f>
        <v>AMC</v>
      </c>
      <c r="DQ126" s="58"/>
      <c r="DR126" s="29" t="str">
        <f>_xlfn.XLOOKUP(B126,'[2]1. All Calls'!$R:$R,'[2]1. All Calls'!$F:$F,"",0)</f>
        <v>CC-02097369</v>
      </c>
      <c r="DS126" s="29" t="str">
        <f>_xlfn.XLOOKUP(B126,'[2]1. All Calls'!$R:$R,'[2]1. All Calls'!$AB:$AB,"",0)</f>
        <v>We visited site check and found unit running well condition but service was due.</v>
      </c>
      <c r="DT126" s="30">
        <f>_xlfn.XLOOKUP(DR126,'[2]1. All Calls'!$F:$F,'[2]1. All Calls'!$A:$A,"",0)</f>
        <v>46170.666087963</v>
      </c>
      <c r="DU126" s="31">
        <f>_xlfn.XLOOKUP(DR126,'[2]1. All Calls'!$F:$F,'[2]1. All Calls'!$B:$B,"",0)</f>
        <v>12077</v>
      </c>
      <c r="DV126" s="31">
        <f>_xlfn.XLOOKUP(B126,[1]MDA_Assets!D:D,[1]MDA_Assets!N:N,"",0)</f>
        <v>6908</v>
      </c>
      <c r="DW126" s="31">
        <f>_xlfn.XLOOKUP(B126,[1]MDA_Assets!D:D,[1]MDA_Assets!O:O,"",0)</f>
        <v>5169</v>
      </c>
      <c r="DX126" s="32" t="str">
        <f>_xlfn.XLOOKUP(B126,[1]MDA_Assets!D:D,[1]MDA_Assets!Q:Q,"",0)</f>
        <v>Synthetic</v>
      </c>
      <c r="DY126" s="33">
        <f>_xlfn.XLOOKUP(B126,[1]MDA_Assets!D:D,[1]MDA_Assets!R:R,"",0)</f>
        <v>45429</v>
      </c>
      <c r="DZ126" s="33">
        <f>_xlfn.XLOOKUP(B126,[1]MDA_Assets!D:D,[1]MDA_Assets!S:S,"",0)</f>
        <v>45859</v>
      </c>
      <c r="EA126" s="33">
        <f>_xlfn.XLOOKUP(B126,[1]MDA_Assets!D:D,[1]MDA_Assets!T:T,"",0)</f>
        <v>46052</v>
      </c>
      <c r="EB126" s="33">
        <f>_xlfn.XLOOKUP(B126,[1]MDA_Assets!D:D,[1]MDA_Assets!U:U,"",0)</f>
        <v>45859</v>
      </c>
      <c r="EC126" s="33">
        <f>_xlfn.XLOOKUP(B126,[1]MDA_Assets!D:D,[1]MDA_Assets!V:V,"",0)</f>
        <v>45859</v>
      </c>
      <c r="ED126" s="33">
        <f>_xlfn.XLOOKUP(B126,[1]MDA_Assets!D:D,[1]MDA_Assets!W:W,"",0)</f>
        <v>45859</v>
      </c>
      <c r="EE126" s="32" t="str">
        <f>_xlfn.XLOOKUP(B126,[1]MDA_Assets!D:D,[1]MDA_Assets!X:X,"",0)</f>
        <v>No</v>
      </c>
      <c r="EF126" s="33">
        <f>_xlfn.XLOOKUP(B126,[1]MDA_Assets!D:D,[1]MDA_Assets!Y:Y,"",0)</f>
        <v>45859</v>
      </c>
      <c r="EG126" s="33">
        <f>_xlfn.XLOOKUP(B126,[1]MDA_Assets!D:D,[1]MDA_Assets!Z:Z,"",0)</f>
        <v>45859</v>
      </c>
      <c r="EH126" s="33">
        <f>_xlfn.XLOOKUP(B126,[1]MDA_Assets!D:D,[1]MDA_Assets!AA:AA,"",0)</f>
        <v>45859</v>
      </c>
      <c r="EI126" s="34">
        <f>_xlfn.XLOOKUP(B126,[1]MDA_Assets!D:D,[1]MDA_Assets!P:P,"",0)</f>
        <v>2</v>
      </c>
      <c r="EJ126" s="35" t="str">
        <f>_xlfn.XLOOKUP(B126,[1]MDA_Assets!D:D,[1]MDA_Assets!AB:AB,"",0)</f>
        <v>-137</v>
      </c>
      <c r="EK126" s="35" t="str">
        <f>_xlfn.XLOOKUP(B126,[1]MDA_Assets!D:D,[1]MDA_Assets!AC:AC,"",0)</f>
        <v>-137</v>
      </c>
      <c r="EL126" s="35" t="str">
        <f>_xlfn.XLOOKUP(B126,[1]MDA_Assets!D:D,[1]MDA_Assets!AD:AD,"",0)</f>
        <v>999</v>
      </c>
      <c r="EM126" s="35" t="str">
        <f>_xlfn.XLOOKUP(B126,[1]MDA_Assets!D:D,[1]MDA_Assets!AE:AE,"",0)</f>
        <v>999</v>
      </c>
      <c r="EN126" s="35" t="str">
        <f>_xlfn.XLOOKUP(B126,[1]MDA_Assets!D:D,[1]MDA_Assets!AF:AF,"",0)</f>
        <v>3250</v>
      </c>
      <c r="EO126" s="35" t="str">
        <f>_xlfn.XLOOKUP(B126,[1]MDA_Assets!D:D,[1]MDA_Assets!AG:AG,"",0)</f>
        <v>1863</v>
      </c>
      <c r="EP126" s="36">
        <f t="shared" si="104"/>
        <v>330</v>
      </c>
      <c r="EQ126" s="36">
        <f t="shared" si="104"/>
        <v>137</v>
      </c>
      <c r="ER126" s="36">
        <f t="shared" si="82"/>
        <v>730</v>
      </c>
      <c r="ES126" s="36">
        <f t="shared" si="83"/>
        <v>730</v>
      </c>
      <c r="ET126" s="36">
        <f t="shared" si="84"/>
        <v>730</v>
      </c>
      <c r="EU126" s="36">
        <f t="shared" si="85"/>
        <v>365</v>
      </c>
      <c r="EV126" s="36">
        <f t="shared" si="86"/>
        <v>365</v>
      </c>
      <c r="EW126" s="36">
        <f t="shared" si="58"/>
        <v>365</v>
      </c>
      <c r="EX126" s="36">
        <f t="shared" si="59"/>
        <v>365</v>
      </c>
      <c r="EY126" s="36">
        <f t="shared" si="94"/>
        <v>10.65</v>
      </c>
      <c r="EZ126" s="36">
        <f t="shared" si="94"/>
        <v>4.42</v>
      </c>
      <c r="FA126" s="36">
        <f t="shared" si="94"/>
        <v>23.55</v>
      </c>
      <c r="FB126" s="36">
        <f t="shared" si="94"/>
        <v>23.55</v>
      </c>
      <c r="FC126" s="36">
        <f t="shared" si="94"/>
        <v>23.55</v>
      </c>
      <c r="FD126" s="36">
        <f t="shared" si="94"/>
        <v>11.78</v>
      </c>
      <c r="FE126" s="36">
        <f t="shared" si="93"/>
        <v>11.78</v>
      </c>
      <c r="FF126" s="36">
        <f t="shared" si="93"/>
        <v>11.78</v>
      </c>
      <c r="FG126" s="36">
        <f t="shared" si="93"/>
        <v>11.78</v>
      </c>
      <c r="FH126" s="37" t="str" cm="1">
        <f t="array" ref="FH126">_xlfn.IFS(EY126="", "No Data", EY126&lt;0, "Negative/Future", EY126=0, "Zero Days", EY126&lt;=3, "&lt; 3 Months", EY126&lt;=6, "3 to 6 Months", EY126&lt;=9, "6 to 9 Months", EY126&lt;=12, "9 to 12 Months", EY126&lt;=15, "12 to 15 Months", EY126&lt;=18, "15 to 18 Months", EY126&lt;=24, "18 to 24 Months", EY126&gt;24, "&gt; 24 Months")</f>
        <v>9 to 12 Months</v>
      </c>
      <c r="FI126" s="37" t="str" cm="1">
        <f t="array" ref="FI126">_xlfn.IFS(EZ126="", "No Data", EZ126&lt;0, "Negative/Future", EZ126=0, "Zero Days", EZ126&lt;=3, "&lt; 3 Months", EZ126&lt;=6, "3 to 6 Months", EZ126&lt;=9, "6 to 9 Months", EZ126&lt;=12, "9 to 12 Months", EZ126&lt;=15, "12 to 15 Months", EZ126&lt;=18, "15 to 18 Months", EZ126&lt;=24, "18 to 24 Months", EZ126&gt;24, "&gt; 24 Months")</f>
        <v>3 to 6 Months</v>
      </c>
      <c r="FJ126" s="37" t="str" cm="1">
        <f t="array" ref="FJ126">_xlfn.IFS(FA126="", "No Data", FA126&lt;0, "Negative/Future", FA126=0, "Zero Days", FA126&lt;=3, "&lt; 3 Months", FA126&lt;=6, "3 to 6 Months", FA126&lt;=9, "6 to 9 Months", FA126&lt;=12, "9 to 12 Months", FA126&lt;=15, "12 to 15 Months", FA126&lt;=18, "15 to 18 Months", FA126&lt;=24, "18 to 24 Months", FA126&gt;24, "&gt; 24 Months")</f>
        <v>18 to 24 Months</v>
      </c>
      <c r="FK126" s="37" t="str" cm="1">
        <f t="array" ref="FK126">_xlfn.IFS(FB126="", "No Data", FB126&lt;0, "Negative/Future", FB126=0, "Zero Days", FB126&lt;=3, "&lt; 3 Months", FB126&lt;=6, "3 to 6 Months", FB126&lt;=9, "6 to 9 Months", FB126&lt;=12, "9 to 12 Months", FB126&lt;=15, "12 to 15 Months", FB126&lt;=18, "15 to 18 Months", FB126&lt;=24, "18 to 24 Months", FB126&gt;24, "&gt; 24 Months")</f>
        <v>18 to 24 Months</v>
      </c>
      <c r="FL126" s="37" t="str" cm="1">
        <f t="array" ref="FL126">_xlfn.IFS(FC126="", "No Data", FC126&lt;0, "Negative/Future", FC126=0, "Zero Days", FC126&lt;=3, "&lt; 3 Months", FC126&lt;=6, "3 to 6 Months", FC126&lt;=9, "6 to 9 Months", FC126&lt;=12, "9 to 12 Months", FC126&lt;=15, "12 to 15 Months", FC126&lt;=18, "15 to 18 Months", FC126&lt;=24, "18 to 24 Months", FC126&gt;24, "&gt; 24 Months")</f>
        <v>18 to 24 Months</v>
      </c>
      <c r="FM126" s="37" t="str" cm="1">
        <f t="array" ref="FM126">_xlfn.IFS(FD126="", "No Data", FD126&lt;0, "Negative/Future", FD126=0, "Zero Days", FD126&lt;=3, "&lt; 3 Months", FD126&lt;=6, "3 to 6 Months", FD126&lt;=9, "6 to 9 Months", FD126&lt;=12, "9 to 12 Months", FD126&lt;=15, "12 to 15 Months", FD126&lt;=18, "15 to 18 Months", FD126&lt;=24, "18 to 24 Months", FD126&gt;24, "&gt; 24 Months")</f>
        <v>9 to 12 Months</v>
      </c>
      <c r="FN126" s="37" t="str" cm="1">
        <f t="array" ref="FN126">_xlfn.IFS(FE126="", "No Data", FE126&lt;0, "Negative/Future", FE126=0, "Zero Days", FE126&lt;=3, "&lt; 3 Months", FE126&lt;=6, "3 to 6 Months", FE126&lt;=9, "6 to 9 Months", FE126&lt;=12, "9 to 12 Months", FE126&lt;=15, "12 to 15 Months", FE126&lt;=18, "15 to 18 Months", FE126&lt;=24, "18 to 24 Months", FE126&gt;24, "&gt; 24 Months")</f>
        <v>9 to 12 Months</v>
      </c>
      <c r="FO126" s="37" t="str" cm="1">
        <f t="array" ref="FO126">_xlfn.IFS(FG126="", "No Data", FG126&lt;0, "Negative/Future", FG126=0, "Zero Days", FG126&lt;=3, "&lt; 3 Months", FG126&lt;=6, "3 to 6 Months", FG126&lt;=9, "6 to 9 Months", FG126&lt;=12, "9 to 12 Months", FG126&lt;=15, "12 to 15 Months", FG126&lt;=18, "15 to 18 Months", FG126&lt;=24, "18 to 24 Months", FG126&gt;24, "&gt; 24 Months")</f>
        <v>9 to 12 Months</v>
      </c>
      <c r="FP126" s="37" t="str" cm="1">
        <f t="array" ref="FP126">_xlfn.IFS(FF126="", "No Data", FF126&lt;0, "Negative/Future", FF126=0, "Zero Days", FF126&lt;=3, "&lt; 3 Months", FF126&lt;=6, "3 to 6 Months", FF126&lt;=9, "6 to 9 Months", FF126&lt;=12, "9 to 12 Months", FF126&lt;=15, "12 to 15 Months", FF126&lt;=18, "15 to 18 Months", FF126&lt;=24, "18 to 24 Months", FF126&gt;24, "&gt; 24 Months")</f>
        <v>9 to 12 Months</v>
      </c>
      <c r="FQ126" s="29" t="s">
        <v>819</v>
      </c>
      <c r="FR126" s="29">
        <v>7281962540</v>
      </c>
      <c r="FS126" s="38" t="str">
        <f>VLOOKUP(_xlfn.XLOOKUP(B126,[1]MDA_Assets!D:D,[1]MDA_Assets!I:I,"",0),[1]Validation!$B$1:$C$8,2,0)</f>
        <v>B</v>
      </c>
      <c r="FT126" s="38" t="s">
        <v>202</v>
      </c>
      <c r="FU126" s="31" t="str">
        <f>_xlfn.XLOOKUP(B126,[1]MDA_Assets!D:D,[1]MDA_Assets!X:X,"",0)</f>
        <v>No</v>
      </c>
      <c r="FV126" s="39">
        <v>0</v>
      </c>
      <c r="FW126" s="39">
        <v>1</v>
      </c>
      <c r="FX126" s="39">
        <v>2</v>
      </c>
      <c r="FY126" s="39">
        <v>6</v>
      </c>
      <c r="FZ126" s="40">
        <f t="shared" si="101"/>
        <v>46189</v>
      </c>
      <c r="GA126" s="40">
        <f t="shared" si="101"/>
        <v>46189</v>
      </c>
      <c r="GB126" s="40">
        <f t="shared" si="60"/>
        <v>46159</v>
      </c>
      <c r="GC126" s="40">
        <f t="shared" si="61"/>
        <v>46589</v>
      </c>
      <c r="GD126" s="40">
        <f t="shared" si="62"/>
        <v>46589</v>
      </c>
      <c r="GE126" s="40">
        <f t="shared" si="63"/>
        <v>46224</v>
      </c>
      <c r="GF126" s="40">
        <f t="shared" si="105"/>
        <v>46224</v>
      </c>
      <c r="GG126" s="40">
        <f t="shared" si="105"/>
        <v>46224</v>
      </c>
      <c r="GH126" s="40">
        <f t="shared" si="105"/>
        <v>46224</v>
      </c>
      <c r="GI126" s="39">
        <f t="shared" si="87"/>
        <v>0</v>
      </c>
      <c r="GJ126" s="39">
        <f t="shared" si="88"/>
        <v>0</v>
      </c>
      <c r="GK126" s="39">
        <f t="shared" si="89"/>
        <v>0</v>
      </c>
      <c r="GL126" s="39">
        <f t="shared" si="90"/>
        <v>9</v>
      </c>
    </row>
    <row r="127" spans="1:194" x14ac:dyDescent="0.25">
      <c r="A127" s="19">
        <v>134</v>
      </c>
      <c r="B127" s="43" t="s">
        <v>820</v>
      </c>
      <c r="C127" s="43" t="s">
        <v>254</v>
      </c>
      <c r="D127" s="43" t="s">
        <v>241</v>
      </c>
      <c r="E127" s="43" t="s">
        <v>255</v>
      </c>
      <c r="F127" s="43" t="s">
        <v>821</v>
      </c>
      <c r="G127" s="43" t="s">
        <v>243</v>
      </c>
      <c r="H127" s="43" t="s">
        <v>205</v>
      </c>
      <c r="I127" s="43" t="s">
        <v>192</v>
      </c>
      <c r="J127" s="44">
        <f t="shared" si="64"/>
        <v>44863.541666666664</v>
      </c>
      <c r="K127" s="44">
        <v>44499.541666666664</v>
      </c>
      <c r="L127" s="44">
        <v>44455</v>
      </c>
      <c r="M127" s="43" t="s">
        <v>2210</v>
      </c>
      <c r="N127" s="43" t="s">
        <v>2041</v>
      </c>
      <c r="O127" s="44">
        <v>46053.502615740741</v>
      </c>
      <c r="P127" s="43">
        <v>3771</v>
      </c>
      <c r="Q127" s="43"/>
      <c r="R127" s="43">
        <v>3771</v>
      </c>
      <c r="S127" s="43" t="s">
        <v>206</v>
      </c>
      <c r="T127" s="44">
        <v>45983.770833333336</v>
      </c>
      <c r="U127" s="44">
        <v>45983.770833333336</v>
      </c>
      <c r="V127" s="44">
        <v>45983.770833333336</v>
      </c>
      <c r="W127" s="44">
        <v>45983.770833333336</v>
      </c>
      <c r="X127" s="44">
        <v>45983.770833333336</v>
      </c>
      <c r="Y127" s="44">
        <v>45983.770833333336</v>
      </c>
      <c r="Z127" s="43" t="s">
        <v>195</v>
      </c>
      <c r="AA127" s="43"/>
      <c r="AB127" s="43"/>
      <c r="AC127" s="43"/>
      <c r="AD127" s="43"/>
      <c r="AE127" s="43">
        <v>2</v>
      </c>
      <c r="AF127" s="43" t="s">
        <v>822</v>
      </c>
      <c r="AG127" s="43" t="s">
        <v>822</v>
      </c>
      <c r="AH127" s="43" t="s">
        <v>823</v>
      </c>
      <c r="AI127" s="43" t="s">
        <v>824</v>
      </c>
      <c r="AJ127" s="43" t="s">
        <v>825</v>
      </c>
      <c r="AK127" s="43" t="s">
        <v>824</v>
      </c>
      <c r="AL127" s="45">
        <v>46163</v>
      </c>
      <c r="AM127" s="45">
        <v>46163</v>
      </c>
      <c r="AN127" s="47">
        <v>46348</v>
      </c>
      <c r="AO127" s="47">
        <v>46348</v>
      </c>
      <c r="AP127" s="47">
        <v>46713</v>
      </c>
      <c r="AQ127" s="47">
        <v>46348</v>
      </c>
      <c r="AR127" s="48"/>
      <c r="AS127" s="48"/>
      <c r="AT127" s="48"/>
      <c r="AU127" s="43">
        <v>0</v>
      </c>
      <c r="AV127" s="43">
        <v>1</v>
      </c>
      <c r="AW127" s="43">
        <v>0</v>
      </c>
      <c r="AX127" s="51" t="s">
        <v>484</v>
      </c>
      <c r="AY127" s="51" t="s">
        <v>211</v>
      </c>
      <c r="AZ127" s="51" t="s">
        <v>198</v>
      </c>
      <c r="BA127" s="20">
        <f t="shared" ca="1" si="100"/>
        <v>1</v>
      </c>
      <c r="BB127" s="20">
        <f t="shared" ca="1" si="100"/>
        <v>1</v>
      </c>
      <c r="BC127" s="20">
        <f t="shared" ca="1" si="100"/>
        <v>0</v>
      </c>
      <c r="BD127" s="20">
        <f t="shared" ca="1" si="100"/>
        <v>0</v>
      </c>
      <c r="BE127" s="20">
        <f t="shared" ca="1" si="100"/>
        <v>0</v>
      </c>
      <c r="BF127" s="20">
        <f t="shared" ca="1" si="100"/>
        <v>0</v>
      </c>
      <c r="BG127" s="21" t="str">
        <f t="shared" ca="1" si="100"/>
        <v/>
      </c>
      <c r="BH127" s="21" t="str">
        <f t="shared" ca="1" si="100"/>
        <v/>
      </c>
      <c r="BI127" s="21" t="str">
        <f t="shared" ca="1" si="100"/>
        <v/>
      </c>
      <c r="BJ127" s="22">
        <f t="shared" ca="1" si="65"/>
        <v>2</v>
      </c>
      <c r="BK127" s="21">
        <f t="shared" si="66"/>
        <v>2</v>
      </c>
      <c r="BL127" s="22">
        <f t="shared" ca="1" si="67"/>
        <v>4016</v>
      </c>
      <c r="BM127" s="22">
        <f t="shared" ca="1" si="68"/>
        <v>0</v>
      </c>
      <c r="BN127" s="23">
        <f t="shared" ca="1" si="69"/>
        <v>4016</v>
      </c>
      <c r="BO127" s="24">
        <f t="shared" ca="1" si="70"/>
        <v>245</v>
      </c>
      <c r="BP127" s="51" t="str">
        <f>_xlfn.XLOOKUP(E127,[1]Validation!E:E,[1]Validation!F:F,"")</f>
        <v>EN5</v>
      </c>
      <c r="BQ127" s="51" t="str">
        <f>_xlfn.XLOOKUP(BP127,[1]Validation!F:F,[1]Validation!G:G,"")</f>
        <v>EN4 to EN7</v>
      </c>
      <c r="BR127" s="52" t="str">
        <f>VLOOKUP(G127,[1]Validation!$B$1:$C$9,2,0)</f>
        <v>A</v>
      </c>
      <c r="BS127" s="51">
        <f t="shared" ca="1" si="71"/>
        <v>55</v>
      </c>
      <c r="BT127" s="53">
        <f>_xlfn.XLOOKUP(B127,'[2]1. All Calls'!$R:$R,'[2]1. All Calls'!$A:$A,"",0)</f>
        <v>46053.7313194444</v>
      </c>
      <c r="BU127" s="51" t="str">
        <f>_xlfn.XLOOKUP(B127,'[2]1. All Calls'!$R:$R,'[2]1. All Calls'!$F:$F,"",0)</f>
        <v>CC-01960629</v>
      </c>
      <c r="BV127" s="51" t="str">
        <f>_xlfn.XLOOKUP(B127,'[2]1. All Calls'!$R:$R,'[2]1. All Calls'!$J:$J,"",0)</f>
        <v>Sales Call</v>
      </c>
      <c r="BW127" s="53" t="str">
        <f>_xlfn.XLOOKUP(B127,'[2]Sch Calls'!$R:$R,'[2]Sch Calls'!$A:$A,"",0)</f>
        <v/>
      </c>
      <c r="BX127" s="51" t="str">
        <f>_xlfn.XLOOKUP(B127,'[2]Sch Calls'!$R:$R,'[2]Sch Calls'!$B:$B,"",0)</f>
        <v/>
      </c>
      <c r="BY127" s="51" t="str">
        <f t="shared" si="102"/>
        <v>22-May-26</v>
      </c>
      <c r="BZ127" s="51" t="str">
        <f t="shared" si="102"/>
        <v>22-May-26</v>
      </c>
      <c r="CA127" s="51" t="str">
        <f t="shared" si="72"/>
        <v>25-Aug-26</v>
      </c>
      <c r="CB127" s="51" t="str">
        <f t="shared" si="73"/>
        <v>23-May-27</v>
      </c>
      <c r="CC127" s="51" t="str">
        <f t="shared" si="74"/>
        <v>23-Nov-27</v>
      </c>
      <c r="CD127" s="51" t="str">
        <f t="shared" si="75"/>
        <v>23-Nov-26</v>
      </c>
      <c r="CE127" s="51">
        <f t="shared" ca="1" si="103"/>
        <v>192</v>
      </c>
      <c r="CF127" s="51">
        <f t="shared" ca="1" si="103"/>
        <v>192</v>
      </c>
      <c r="CG127" s="51">
        <f t="shared" ca="1" si="76"/>
        <v>192</v>
      </c>
      <c r="CH127" s="51">
        <f t="shared" ca="1" si="77"/>
        <v>192</v>
      </c>
      <c r="CI127" s="51">
        <f t="shared" ca="1" si="78"/>
        <v>192</v>
      </c>
      <c r="CJ127" s="51">
        <f t="shared" ca="1" si="79"/>
        <v>192</v>
      </c>
      <c r="CK127" s="51">
        <f t="shared" ca="1" si="97"/>
        <v>384</v>
      </c>
      <c r="CL127" s="51">
        <f t="shared" ca="1" si="97"/>
        <v>384</v>
      </c>
      <c r="CM127" s="51">
        <f t="shared" ca="1" si="97"/>
        <v>384</v>
      </c>
      <c r="CN127" s="51">
        <f t="shared" ca="1" si="97"/>
        <v>384</v>
      </c>
      <c r="CO127" s="51">
        <f t="shared" ca="1" si="97"/>
        <v>384</v>
      </c>
      <c r="CP127" s="51">
        <f t="shared" ca="1" si="97"/>
        <v>384</v>
      </c>
      <c r="CQ127" s="51">
        <f t="shared" ca="1" si="98"/>
        <v>341</v>
      </c>
      <c r="CR127" s="51">
        <f t="shared" ca="1" si="98"/>
        <v>341</v>
      </c>
      <c r="CS127" s="51">
        <f t="shared" ca="1" si="98"/>
        <v>2841</v>
      </c>
      <c r="CT127" s="51">
        <f t="shared" ca="1" si="98"/>
        <v>1841</v>
      </c>
      <c r="CU127" s="51">
        <f t="shared" ca="1" si="98"/>
        <v>4841</v>
      </c>
      <c r="CV127" s="54">
        <f t="shared" ca="1" si="98"/>
        <v>1841</v>
      </c>
      <c r="CW127" s="25" t="s">
        <v>212</v>
      </c>
      <c r="CX127" s="55">
        <v>0</v>
      </c>
      <c r="CY127" s="55"/>
      <c r="CZ127" s="26">
        <v>0</v>
      </c>
      <c r="DA127" s="26">
        <v>0</v>
      </c>
      <c r="DB127" s="26">
        <v>0</v>
      </c>
      <c r="DC127" s="26">
        <v>0</v>
      </c>
      <c r="DD127" s="26">
        <v>0</v>
      </c>
      <c r="DE127" s="26">
        <v>0</v>
      </c>
      <c r="DF127" s="26">
        <v>0</v>
      </c>
      <c r="DG127" s="26">
        <v>0</v>
      </c>
      <c r="DH127" s="26">
        <v>0</v>
      </c>
      <c r="DI127" s="26">
        <v>0</v>
      </c>
      <c r="DJ127" s="26">
        <v>0</v>
      </c>
      <c r="DK127" s="26">
        <v>0</v>
      </c>
      <c r="DL127" s="27">
        <f t="shared" si="80"/>
        <v>46128.7313194444</v>
      </c>
      <c r="DM127" s="28">
        <f t="shared" ca="1" si="81"/>
        <v>1</v>
      </c>
      <c r="DN127" s="56">
        <f>_xlfn.XLOOKUP(B127,'[2]1. All Calls'!$R:$R,'[2]1. All Calls'!$A:$A,"",0)</f>
        <v>46053.7313194444</v>
      </c>
      <c r="DO127" s="57" t="str">
        <f ca="1">VLOOKUP(DM127,[1]Validation!$B$20:$C$25,2,0)</f>
        <v>Above 3 months</v>
      </c>
      <c r="DP127" s="58" t="str">
        <f>_xlfn.XLOOKUP(B127,'[1]Active AMCs- Dealer'!E:E,'[1]Active AMCs- Dealer'!L:L,"Not in AMC",0)</f>
        <v>Not in AMC</v>
      </c>
      <c r="DQ127" s="50" t="s">
        <v>238</v>
      </c>
      <c r="DR127" s="29" t="str">
        <f>_xlfn.XLOOKUP(B127,'[2]1. All Calls'!$R:$R,'[2]1. All Calls'!$F:$F,"",0)</f>
        <v>CC-01960629</v>
      </c>
      <c r="DS127" s="29" t="str">
        <f>_xlfn.XLOOKUP(B127,'[2]1. All Calls'!$R:$R,'[2]1. All Calls'!$AB:$AB,"",0)</f>
        <v>Sales call carried out fot HMR update</v>
      </c>
      <c r="DT127" s="30">
        <f>_xlfn.XLOOKUP(DR127,'[2]1. All Calls'!$F:$F,'[2]1. All Calls'!$A:$A,"",0)</f>
        <v>46053.7313194444</v>
      </c>
      <c r="DU127" s="31">
        <f>_xlfn.XLOOKUP(DR127,'[2]1. All Calls'!$F:$F,'[2]1. All Calls'!$B:$B,"",0)</f>
        <v>3771</v>
      </c>
      <c r="DV127" s="31">
        <f>_xlfn.XLOOKUP(B127,[1]MDA_Assets!D:D,[1]MDA_Assets!N:N,"",0)</f>
        <v>0</v>
      </c>
      <c r="DW127" s="31">
        <f>_xlfn.XLOOKUP(B127,[1]MDA_Assets!D:D,[1]MDA_Assets!O:O,"",0)</f>
        <v>3771</v>
      </c>
      <c r="DX127" s="32" t="str">
        <f>_xlfn.XLOOKUP(B127,[1]MDA_Assets!D:D,[1]MDA_Assets!Q:Q,"",0)</f>
        <v>XD</v>
      </c>
      <c r="DY127" s="33">
        <f>_xlfn.XLOOKUP(B127,[1]MDA_Assets!D:D,[1]MDA_Assets!R:R,"",0)</f>
        <v>45984</v>
      </c>
      <c r="DZ127" s="33">
        <f>_xlfn.XLOOKUP(B127,[1]MDA_Assets!D:D,[1]MDA_Assets!S:S,"",0)</f>
        <v>45984</v>
      </c>
      <c r="EA127" s="33">
        <f>_xlfn.XLOOKUP(B127,[1]MDA_Assets!D:D,[1]MDA_Assets!T:T,"",0)</f>
        <v>45984</v>
      </c>
      <c r="EB127" s="33">
        <f>_xlfn.XLOOKUP(B127,[1]MDA_Assets!D:D,[1]MDA_Assets!U:U,"",0)</f>
        <v>45984</v>
      </c>
      <c r="EC127" s="33">
        <f>_xlfn.XLOOKUP(B127,[1]MDA_Assets!D:D,[1]MDA_Assets!V:V,"",0)</f>
        <v>45984</v>
      </c>
      <c r="ED127" s="33">
        <f>_xlfn.XLOOKUP(B127,[1]MDA_Assets!D:D,[1]MDA_Assets!W:W,"",0)</f>
        <v>45984</v>
      </c>
      <c r="EE127" s="32" t="str">
        <f>_xlfn.XLOOKUP(B127,[1]MDA_Assets!D:D,[1]MDA_Assets!X:X,"",0)</f>
        <v>No</v>
      </c>
      <c r="EF127" s="33">
        <f>_xlfn.XLOOKUP(B127,[1]MDA_Assets!D:D,[1]MDA_Assets!Y:Y,"",0)</f>
        <v>0</v>
      </c>
      <c r="EG127" s="33">
        <f>_xlfn.XLOOKUP(B127,[1]MDA_Assets!D:D,[1]MDA_Assets!Z:Z,"",0)</f>
        <v>0</v>
      </c>
      <c r="EH127" s="33">
        <f>_xlfn.XLOOKUP(B127,[1]MDA_Assets!D:D,[1]MDA_Assets!AA:AA,"",0)</f>
        <v>0</v>
      </c>
      <c r="EI127" s="34">
        <f>_xlfn.XLOOKUP(B127,[1]MDA_Assets!D:D,[1]MDA_Assets!P:P,"",0)</f>
        <v>2</v>
      </c>
      <c r="EJ127" s="35" t="str">
        <f>_xlfn.XLOOKUP(B127,[1]MDA_Assets!D:D,[1]MDA_Assets!AB:AB,"",0)</f>
        <v>725</v>
      </c>
      <c r="EK127" s="35" t="str">
        <f>_xlfn.XLOOKUP(B127,[1]MDA_Assets!D:D,[1]MDA_Assets!AC:AC,"",0)</f>
        <v>725</v>
      </c>
      <c r="EL127" s="35" t="str">
        <f>_xlfn.XLOOKUP(B127,[1]MDA_Assets!D:D,[1]MDA_Assets!AD:AD,"",0)</f>
        <v>3225</v>
      </c>
      <c r="EM127" s="35" t="str">
        <f>_xlfn.XLOOKUP(B127,[1]MDA_Assets!D:D,[1]MDA_Assets!AE:AE,"",0)</f>
        <v>2225</v>
      </c>
      <c r="EN127" s="35" t="str">
        <f>_xlfn.XLOOKUP(B127,[1]MDA_Assets!D:D,[1]MDA_Assets!AF:AF,"",0)</f>
        <v>5225</v>
      </c>
      <c r="EO127" s="35" t="str">
        <f>_xlfn.XLOOKUP(B127,[1]MDA_Assets!D:D,[1]MDA_Assets!AG:AG,"",0)</f>
        <v>2225</v>
      </c>
      <c r="EP127" s="36">
        <f t="shared" si="104"/>
        <v>180</v>
      </c>
      <c r="EQ127" s="36">
        <f t="shared" si="104"/>
        <v>180</v>
      </c>
      <c r="ER127" s="36">
        <f t="shared" si="82"/>
        <v>365</v>
      </c>
      <c r="ES127" s="36">
        <f t="shared" si="83"/>
        <v>365</v>
      </c>
      <c r="ET127" s="36">
        <f t="shared" si="84"/>
        <v>730</v>
      </c>
      <c r="EU127" s="36">
        <f t="shared" si="85"/>
        <v>365</v>
      </c>
      <c r="EV127" s="36" t="str">
        <f t="shared" si="86"/>
        <v/>
      </c>
      <c r="EW127" s="36" t="str">
        <f t="shared" si="58"/>
        <v/>
      </c>
      <c r="EX127" s="36" t="str">
        <f t="shared" si="59"/>
        <v/>
      </c>
      <c r="EY127" s="36">
        <f t="shared" si="94"/>
        <v>5.81</v>
      </c>
      <c r="EZ127" s="36">
        <f t="shared" si="94"/>
        <v>5.81</v>
      </c>
      <c r="FA127" s="36">
        <f t="shared" si="94"/>
        <v>11.78</v>
      </c>
      <c r="FB127" s="36">
        <f t="shared" si="94"/>
        <v>11.78</v>
      </c>
      <c r="FC127" s="36">
        <f t="shared" si="94"/>
        <v>23.55</v>
      </c>
      <c r="FD127" s="36">
        <f t="shared" si="94"/>
        <v>11.78</v>
      </c>
      <c r="FE127" s="36" t="str">
        <f t="shared" si="93"/>
        <v/>
      </c>
      <c r="FF127" s="36" t="str">
        <f t="shared" si="93"/>
        <v/>
      </c>
      <c r="FG127" s="36" t="str">
        <f t="shared" si="93"/>
        <v/>
      </c>
      <c r="FH127" s="37" t="str" cm="1">
        <f t="array" ref="FH127">_xlfn.IFS(EY127="", "No Data", EY127&lt;0, "Negative/Future", EY127=0, "Zero Days", EY127&lt;=3, "&lt; 3 Months", EY127&lt;=6, "3 to 6 Months", EY127&lt;=9, "6 to 9 Months", EY127&lt;=12, "9 to 12 Months", EY127&lt;=15, "12 to 15 Months", EY127&lt;=18, "15 to 18 Months", EY127&lt;=24, "18 to 24 Months", EY127&gt;24, "&gt; 24 Months")</f>
        <v>3 to 6 Months</v>
      </c>
      <c r="FI127" s="37" t="str" cm="1">
        <f t="array" ref="FI127">_xlfn.IFS(EZ127="", "No Data", EZ127&lt;0, "Negative/Future", EZ127=0, "Zero Days", EZ127&lt;=3, "&lt; 3 Months", EZ127&lt;=6, "3 to 6 Months", EZ127&lt;=9, "6 to 9 Months", EZ127&lt;=12, "9 to 12 Months", EZ127&lt;=15, "12 to 15 Months", EZ127&lt;=18, "15 to 18 Months", EZ127&lt;=24, "18 to 24 Months", EZ127&gt;24, "&gt; 24 Months")</f>
        <v>3 to 6 Months</v>
      </c>
      <c r="FJ127" s="37" t="str" cm="1">
        <f t="array" ref="FJ127">_xlfn.IFS(FA127="", "No Data", FA127&lt;0, "Negative/Future", FA127=0, "Zero Days", FA127&lt;=3, "&lt; 3 Months", FA127&lt;=6, "3 to 6 Months", FA127&lt;=9, "6 to 9 Months", FA127&lt;=12, "9 to 12 Months", FA127&lt;=15, "12 to 15 Months", FA127&lt;=18, "15 to 18 Months", FA127&lt;=24, "18 to 24 Months", FA127&gt;24, "&gt; 24 Months")</f>
        <v>9 to 12 Months</v>
      </c>
      <c r="FK127" s="37" t="str" cm="1">
        <f t="array" ref="FK127">_xlfn.IFS(FB127="", "No Data", FB127&lt;0, "Negative/Future", FB127=0, "Zero Days", FB127&lt;=3, "&lt; 3 Months", FB127&lt;=6, "3 to 6 Months", FB127&lt;=9, "6 to 9 Months", FB127&lt;=12, "9 to 12 Months", FB127&lt;=15, "12 to 15 Months", FB127&lt;=18, "15 to 18 Months", FB127&lt;=24, "18 to 24 Months", FB127&gt;24, "&gt; 24 Months")</f>
        <v>9 to 12 Months</v>
      </c>
      <c r="FL127" s="37" t="str" cm="1">
        <f t="array" ref="FL127">_xlfn.IFS(FC127="", "No Data", FC127&lt;0, "Negative/Future", FC127=0, "Zero Days", FC127&lt;=3, "&lt; 3 Months", FC127&lt;=6, "3 to 6 Months", FC127&lt;=9, "6 to 9 Months", FC127&lt;=12, "9 to 12 Months", FC127&lt;=15, "12 to 15 Months", FC127&lt;=18, "15 to 18 Months", FC127&lt;=24, "18 to 24 Months", FC127&gt;24, "&gt; 24 Months")</f>
        <v>18 to 24 Months</v>
      </c>
      <c r="FM127" s="37" t="str" cm="1">
        <f t="array" ref="FM127">_xlfn.IFS(FD127="", "No Data", FD127&lt;0, "Negative/Future", FD127=0, "Zero Days", FD127&lt;=3, "&lt; 3 Months", FD127&lt;=6, "3 to 6 Months", FD127&lt;=9, "6 to 9 Months", FD127&lt;=12, "9 to 12 Months", FD127&lt;=15, "12 to 15 Months", FD127&lt;=18, "15 to 18 Months", FD127&lt;=24, "18 to 24 Months", FD127&gt;24, "&gt; 24 Months")</f>
        <v>9 to 12 Months</v>
      </c>
      <c r="FN127" s="37" t="str" cm="1">
        <f t="array" ref="FN127">_xlfn.IFS(FE127="", "No Data", FE127&lt;0, "Negative/Future", FE127=0, "Zero Days", FE127&lt;=3, "&lt; 3 Months", FE127&lt;=6, "3 to 6 Months", FE127&lt;=9, "6 to 9 Months", FE127&lt;=12, "9 to 12 Months", FE127&lt;=15, "12 to 15 Months", FE127&lt;=18, "15 to 18 Months", FE127&lt;=24, "18 to 24 Months", FE127&gt;24, "&gt; 24 Months")</f>
        <v>No Data</v>
      </c>
      <c r="FO127" s="37" t="str" cm="1">
        <f t="array" ref="FO127">_xlfn.IFS(FG127="", "No Data", FG127&lt;0, "Negative/Future", FG127=0, "Zero Days", FG127&lt;=3, "&lt; 3 Months", FG127&lt;=6, "3 to 6 Months", FG127&lt;=9, "6 to 9 Months", FG127&lt;=12, "9 to 12 Months", FG127&lt;=15, "12 to 15 Months", FG127&lt;=18, "15 to 18 Months", FG127&lt;=24, "18 to 24 Months", FG127&gt;24, "&gt; 24 Months")</f>
        <v>No Data</v>
      </c>
      <c r="FP127" s="37" t="str" cm="1">
        <f t="array" ref="FP127">_xlfn.IFS(FF127="", "No Data", FF127&lt;0, "Negative/Future", FF127=0, "Zero Days", FF127&lt;=3, "&lt; 3 Months", FF127&lt;=6, "3 to 6 Months", FF127&lt;=9, "6 to 9 Months", FF127&lt;=12, "9 to 12 Months", FF127&lt;=15, "12 to 15 Months", FF127&lt;=18, "15 to 18 Months", FF127&lt;=24, "18 to 24 Months", FF127&gt;24, "&gt; 24 Months")</f>
        <v>No Data</v>
      </c>
      <c r="FQ127" s="29" t="s">
        <v>826</v>
      </c>
      <c r="FR127" s="29">
        <v>9031000950</v>
      </c>
      <c r="FS127" s="38" t="str">
        <f>VLOOKUP(_xlfn.XLOOKUP(B127,[1]MDA_Assets!D:D,[1]MDA_Assets!I:I,"",0),[1]Validation!$B$1:$C$8,2,0)</f>
        <v>A</v>
      </c>
      <c r="FT127" s="38" t="s">
        <v>202</v>
      </c>
      <c r="FU127" s="31" t="str">
        <f>_xlfn.XLOOKUP(B127,[1]MDA_Assets!D:D,[1]MDA_Assets!X:X,"",0)</f>
        <v>No</v>
      </c>
      <c r="FV127" s="39">
        <v>0</v>
      </c>
      <c r="FW127" s="39">
        <v>2</v>
      </c>
      <c r="FX127" s="39">
        <v>0</v>
      </c>
      <c r="FY127" s="39">
        <v>7</v>
      </c>
      <c r="FZ127" s="40">
        <f t="shared" si="101"/>
        <v>46164</v>
      </c>
      <c r="GA127" s="40">
        <f t="shared" si="101"/>
        <v>46164</v>
      </c>
      <c r="GB127" s="40">
        <f t="shared" si="60"/>
        <v>46349</v>
      </c>
      <c r="GC127" s="40">
        <f t="shared" si="61"/>
        <v>46349</v>
      </c>
      <c r="GD127" s="40">
        <f t="shared" si="62"/>
        <v>46714</v>
      </c>
      <c r="GE127" s="40">
        <f t="shared" si="63"/>
        <v>46349</v>
      </c>
      <c r="GF127" s="40" t="str">
        <f t="shared" si="105"/>
        <v/>
      </c>
      <c r="GG127" s="40" t="str">
        <f t="shared" si="105"/>
        <v/>
      </c>
      <c r="GH127" s="40" t="str">
        <f t="shared" si="105"/>
        <v/>
      </c>
      <c r="GI127" s="39">
        <f t="shared" si="87"/>
        <v>0</v>
      </c>
      <c r="GJ127" s="39">
        <f t="shared" si="88"/>
        <v>0</v>
      </c>
      <c r="GK127" s="39">
        <f t="shared" si="89"/>
        <v>0</v>
      </c>
      <c r="GL127" s="39">
        <f t="shared" si="90"/>
        <v>6</v>
      </c>
    </row>
    <row r="128" spans="1:194" x14ac:dyDescent="0.25">
      <c r="A128" s="19">
        <v>135</v>
      </c>
      <c r="B128" s="43" t="s">
        <v>827</v>
      </c>
      <c r="C128" s="43" t="s">
        <v>186</v>
      </c>
      <c r="D128" s="43" t="s">
        <v>187</v>
      </c>
      <c r="E128" s="43" t="s">
        <v>224</v>
      </c>
      <c r="F128" s="43" t="s">
        <v>189</v>
      </c>
      <c r="G128" s="43" t="s">
        <v>190</v>
      </c>
      <c r="H128" s="43" t="s">
        <v>191</v>
      </c>
      <c r="I128" s="43" t="s">
        <v>192</v>
      </c>
      <c r="J128" s="44">
        <f t="shared" si="64"/>
        <v>44935.104166666664</v>
      </c>
      <c r="K128" s="44">
        <v>44571.104166666664</v>
      </c>
      <c r="L128" s="44">
        <v>44432</v>
      </c>
      <c r="M128" s="43" t="s">
        <v>2823</v>
      </c>
      <c r="N128" s="43"/>
      <c r="O128" s="44">
        <v>46052.467870370368</v>
      </c>
      <c r="P128" s="43">
        <v>5816</v>
      </c>
      <c r="Q128" s="43">
        <v>1047</v>
      </c>
      <c r="R128" s="43">
        <v>4769</v>
      </c>
      <c r="S128" s="43" t="s">
        <v>206</v>
      </c>
      <c r="T128" s="44">
        <v>45253.770833333336</v>
      </c>
      <c r="U128" s="44">
        <v>45257.770833333336</v>
      </c>
      <c r="V128" s="44">
        <v>45257.770833333336</v>
      </c>
      <c r="W128" s="44">
        <v>45263.770833333336</v>
      </c>
      <c r="X128" s="44">
        <v>45257.770833333336</v>
      </c>
      <c r="Y128" s="44">
        <v>44928.770833333336</v>
      </c>
      <c r="Z128" s="43" t="s">
        <v>195</v>
      </c>
      <c r="AA128" s="43"/>
      <c r="AB128" s="43"/>
      <c r="AC128" s="43"/>
      <c r="AD128" s="43"/>
      <c r="AE128" s="43">
        <v>2</v>
      </c>
      <c r="AF128" s="43" t="s">
        <v>1975</v>
      </c>
      <c r="AG128" s="43" t="s">
        <v>1975</v>
      </c>
      <c r="AH128" s="43" t="s">
        <v>2211</v>
      </c>
      <c r="AI128" s="43" t="s">
        <v>2212</v>
      </c>
      <c r="AJ128" s="43" t="s">
        <v>2213</v>
      </c>
      <c r="AK128" s="43" t="s">
        <v>2211</v>
      </c>
      <c r="AL128" s="46">
        <v>45622</v>
      </c>
      <c r="AM128" s="46">
        <v>45437</v>
      </c>
      <c r="AN128" s="46">
        <v>45618</v>
      </c>
      <c r="AO128" s="46">
        <v>45628</v>
      </c>
      <c r="AP128" s="46">
        <v>45658</v>
      </c>
      <c r="AQ128" s="46">
        <v>45622</v>
      </c>
      <c r="AR128" s="48"/>
      <c r="AS128" s="48"/>
      <c r="AT128" s="48"/>
      <c r="AU128" s="43">
        <v>1</v>
      </c>
      <c r="AV128" s="43">
        <v>0</v>
      </c>
      <c r="AW128" s="43">
        <v>0</v>
      </c>
      <c r="AX128" s="51" t="s">
        <v>197</v>
      </c>
      <c r="AY128" s="51" t="s">
        <v>3240</v>
      </c>
      <c r="AZ128" s="51" t="s">
        <v>198</v>
      </c>
      <c r="BA128" s="20">
        <f t="shared" ca="1" si="100"/>
        <v>1</v>
      </c>
      <c r="BB128" s="20">
        <f t="shared" ca="1" si="100"/>
        <v>1</v>
      </c>
      <c r="BC128" s="20">
        <f t="shared" ca="1" si="100"/>
        <v>1</v>
      </c>
      <c r="BD128" s="20">
        <f t="shared" ca="1" si="100"/>
        <v>1</v>
      </c>
      <c r="BE128" s="20">
        <f t="shared" ca="1" si="100"/>
        <v>1</v>
      </c>
      <c r="BF128" s="20">
        <f t="shared" ca="1" si="100"/>
        <v>1</v>
      </c>
      <c r="BG128" s="21" t="str">
        <f t="shared" ca="1" si="100"/>
        <v/>
      </c>
      <c r="BH128" s="21" t="str">
        <f t="shared" ca="1" si="100"/>
        <v/>
      </c>
      <c r="BI128" s="21" t="str">
        <f t="shared" ca="1" si="100"/>
        <v/>
      </c>
      <c r="BJ128" s="22">
        <f t="shared" ca="1" si="65"/>
        <v>6</v>
      </c>
      <c r="BK128" s="21">
        <f t="shared" si="66"/>
        <v>5</v>
      </c>
      <c r="BL128" s="22">
        <f t="shared" ca="1" si="67"/>
        <v>6434</v>
      </c>
      <c r="BM128" s="22">
        <f t="shared" ca="1" si="68"/>
        <v>1158</v>
      </c>
      <c r="BN128" s="23">
        <f t="shared" ca="1" si="69"/>
        <v>5276</v>
      </c>
      <c r="BO128" s="24">
        <f t="shared" ca="1" si="70"/>
        <v>618</v>
      </c>
      <c r="BP128" s="51" t="str">
        <f>_xlfn.XLOOKUP(E128,[1]Validation!E:E,[1]Validation!F:F,"")</f>
        <v>EG11</v>
      </c>
      <c r="BQ128" s="51" t="str">
        <f>_xlfn.XLOOKUP(BP128,[1]Validation!F:F,[1]Validation!G:G,"")</f>
        <v>EG11 to EG22</v>
      </c>
      <c r="BR128" s="52" t="str">
        <f>VLOOKUP(G128,[1]Validation!$B$1:$C$9,2,0)</f>
        <v>B</v>
      </c>
      <c r="BS128" s="51">
        <f t="shared" ca="1" si="71"/>
        <v>53</v>
      </c>
      <c r="BT128" s="53">
        <f>_xlfn.XLOOKUP(B128,'[2]1. All Calls'!$R:$R,'[2]1. All Calls'!$A:$A,"",0)</f>
        <v>46149.284537036998</v>
      </c>
      <c r="BU128" s="51" t="str">
        <f>_xlfn.XLOOKUP(B128,'[2]1. All Calls'!$R:$R,'[2]1. All Calls'!$F:$F,"",0)</f>
        <v>CC-02071313</v>
      </c>
      <c r="BV128" s="51" t="str">
        <f>_xlfn.XLOOKUP(B128,'[2]1. All Calls'!$R:$R,'[2]1. All Calls'!$J:$J,"",0)</f>
        <v>Schedule Service - AMC</v>
      </c>
      <c r="BW128" s="53">
        <f>_xlfn.XLOOKUP(B128,'[2]Sch Calls'!$R:$R,'[2]Sch Calls'!$A:$A,"",0)</f>
        <v>45841.5641666667</v>
      </c>
      <c r="BX128" s="51">
        <f>_xlfn.XLOOKUP(B128,'[2]Sch Calls'!$R:$R,'[2]Sch Calls'!$B:$B,"",0)</f>
        <v>5298</v>
      </c>
      <c r="BY128" s="51" t="str">
        <f t="shared" si="102"/>
        <v>26-May-24</v>
      </c>
      <c r="BZ128" s="51" t="str">
        <f t="shared" si="102"/>
        <v>26-May-24</v>
      </c>
      <c r="CA128" s="51" t="str">
        <f t="shared" si="72"/>
        <v>25-Aug-24</v>
      </c>
      <c r="CB128" s="51" t="str">
        <f t="shared" si="73"/>
        <v>02-Jun-25</v>
      </c>
      <c r="CC128" s="51" t="str">
        <f t="shared" si="74"/>
        <v>02-Jan-25</v>
      </c>
      <c r="CD128" s="51" t="str">
        <f t="shared" si="75"/>
        <v>27-Nov-24</v>
      </c>
      <c r="CE128" s="51">
        <f t="shared" ca="1" si="103"/>
        <v>918</v>
      </c>
      <c r="CF128" s="51">
        <f t="shared" ca="1" si="103"/>
        <v>918</v>
      </c>
      <c r="CG128" s="51">
        <f t="shared" ca="1" si="76"/>
        <v>922</v>
      </c>
      <c r="CH128" s="51">
        <f t="shared" ca="1" si="77"/>
        <v>912</v>
      </c>
      <c r="CI128" s="51">
        <f t="shared" ca="1" si="78"/>
        <v>1247</v>
      </c>
      <c r="CJ128" s="51">
        <f t="shared" ca="1" si="79"/>
        <v>918</v>
      </c>
      <c r="CK128" s="51">
        <f t="shared" ca="1" si="97"/>
        <v>4590</v>
      </c>
      <c r="CL128" s="51">
        <f t="shared" ca="1" si="97"/>
        <v>4590</v>
      </c>
      <c r="CM128" s="51">
        <f t="shared" ca="1" si="97"/>
        <v>4610</v>
      </c>
      <c r="CN128" s="51">
        <f t="shared" ca="1" si="97"/>
        <v>4560</v>
      </c>
      <c r="CO128" s="51">
        <f t="shared" ca="1" si="97"/>
        <v>6235</v>
      </c>
      <c r="CP128" s="51">
        <f t="shared" ca="1" si="97"/>
        <v>4590</v>
      </c>
      <c r="CQ128" s="51">
        <f t="shared" ca="1" si="98"/>
        <v>-4055</v>
      </c>
      <c r="CR128" s="51">
        <f t="shared" ca="1" si="98"/>
        <v>-4055</v>
      </c>
      <c r="CS128" s="51">
        <f t="shared" ca="1" si="98"/>
        <v>-3355</v>
      </c>
      <c r="CT128" s="51">
        <f t="shared" ca="1" si="98"/>
        <v>-2067</v>
      </c>
      <c r="CU128" s="51">
        <f t="shared" ca="1" si="98"/>
        <v>-4051</v>
      </c>
      <c r="CV128" s="54">
        <f t="shared" ca="1" si="98"/>
        <v>-3335</v>
      </c>
      <c r="CW128" s="25" t="s">
        <v>212</v>
      </c>
      <c r="CX128" s="55">
        <v>0.18</v>
      </c>
      <c r="CY128" s="55"/>
      <c r="CZ128" s="26">
        <v>0</v>
      </c>
      <c r="DA128" s="26">
        <v>0</v>
      </c>
      <c r="DB128" s="26">
        <v>0</v>
      </c>
      <c r="DC128" s="26">
        <v>0</v>
      </c>
      <c r="DD128" s="26">
        <v>0</v>
      </c>
      <c r="DE128" s="26">
        <v>0</v>
      </c>
      <c r="DF128" s="26">
        <v>0</v>
      </c>
      <c r="DG128" s="26">
        <v>0</v>
      </c>
      <c r="DH128" s="26">
        <v>0</v>
      </c>
      <c r="DI128" s="26">
        <v>0</v>
      </c>
      <c r="DJ128" s="26">
        <v>0</v>
      </c>
      <c r="DK128" s="26">
        <v>0</v>
      </c>
      <c r="DL128" s="27">
        <f t="shared" si="80"/>
        <v>46224.284537036998</v>
      </c>
      <c r="DM128" s="28">
        <f t="shared" ca="1" si="81"/>
        <v>0</v>
      </c>
      <c r="DN128" s="56">
        <f>_xlfn.XLOOKUP(B128,'[2]1. All Calls'!$R:$R,'[2]1. All Calls'!$A:$A,"",0)</f>
        <v>46149.284537036998</v>
      </c>
      <c r="DO128" s="57" t="str">
        <f ca="1">VLOOKUP(DM128,[1]Validation!$B$20:$C$25,2,0)</f>
        <v>Within 3 months</v>
      </c>
      <c r="DP128" s="58" t="str">
        <f>_xlfn.XLOOKUP(B128,'[1]Active AMCs- Dealer'!E:E,'[1]Active AMCs- Dealer'!L:L,"Not in AMC",0)</f>
        <v>AMC</v>
      </c>
      <c r="DQ128" s="50" t="s">
        <v>200</v>
      </c>
      <c r="DR128" s="29" t="str">
        <f>_xlfn.XLOOKUP(B128,'[2]1. All Calls'!$R:$R,'[2]1. All Calls'!$F:$F,"",0)</f>
        <v>CC-02071313</v>
      </c>
      <c r="DS128" s="29" t="str">
        <f>_xlfn.XLOOKUP(B128,'[2]1. All Calls'!$R:$R,'[2]1. All Calls'!$AB:$AB,"",0)</f>
        <v>AMC visit done</v>
      </c>
      <c r="DT128" s="30">
        <f>_xlfn.XLOOKUP(DR128,'[2]1. All Calls'!$F:$F,'[2]1. All Calls'!$A:$A,"",0)</f>
        <v>46149.284537036998</v>
      </c>
      <c r="DU128" s="31">
        <f>_xlfn.XLOOKUP(DR128,'[2]1. All Calls'!$F:$F,'[2]1. All Calls'!$B:$B,"",0)</f>
        <v>6421</v>
      </c>
      <c r="DV128" s="31">
        <f>_xlfn.XLOOKUP(B128,[1]MDA_Assets!D:D,[1]MDA_Assets!N:N,"",0)</f>
        <v>1156</v>
      </c>
      <c r="DW128" s="31">
        <f>_xlfn.XLOOKUP(B128,[1]MDA_Assets!D:D,[1]MDA_Assets!O:O,"",0)</f>
        <v>5256</v>
      </c>
      <c r="DX128" s="32" t="str">
        <f>_xlfn.XLOOKUP(B128,[1]MDA_Assets!D:D,[1]MDA_Assets!Q:Q,"",0)</f>
        <v>XD</v>
      </c>
      <c r="DY128" s="33">
        <f>_xlfn.XLOOKUP(B128,[1]MDA_Assets!D:D,[1]MDA_Assets!R:R,"",0)</f>
        <v>45243</v>
      </c>
      <c r="DZ128" s="33">
        <f>_xlfn.XLOOKUP(B128,[1]MDA_Assets!D:D,[1]MDA_Assets!S:S,"",0)</f>
        <v>45258</v>
      </c>
      <c r="EA128" s="33">
        <f>_xlfn.XLOOKUP(B128,[1]MDA_Assets!D:D,[1]MDA_Assets!T:T,"",0)</f>
        <v>45258</v>
      </c>
      <c r="EB128" s="33">
        <f>_xlfn.XLOOKUP(B128,[1]MDA_Assets!D:D,[1]MDA_Assets!U:U,"",0)</f>
        <v>45258</v>
      </c>
      <c r="EC128" s="33">
        <f>_xlfn.XLOOKUP(B128,[1]MDA_Assets!D:D,[1]MDA_Assets!V:V,"",0)</f>
        <v>45258</v>
      </c>
      <c r="ED128" s="33">
        <f>_xlfn.XLOOKUP(B128,[1]MDA_Assets!D:D,[1]MDA_Assets!W:W,"",0)</f>
        <v>44929</v>
      </c>
      <c r="EE128" s="32" t="str">
        <f>_xlfn.XLOOKUP(B128,[1]MDA_Assets!D:D,[1]MDA_Assets!X:X,"",0)</f>
        <v>No</v>
      </c>
      <c r="EF128" s="33">
        <f>_xlfn.XLOOKUP(B128,[1]MDA_Assets!D:D,[1]MDA_Assets!Y:Y,"",0)</f>
        <v>0</v>
      </c>
      <c r="EG128" s="33">
        <f>_xlfn.XLOOKUP(B128,[1]MDA_Assets!D:D,[1]MDA_Assets!Z:Z,"",0)</f>
        <v>0</v>
      </c>
      <c r="EH128" s="33">
        <f>_xlfn.XLOOKUP(B128,[1]MDA_Assets!D:D,[1]MDA_Assets!AA:AA,"",0)</f>
        <v>0</v>
      </c>
      <c r="EI128" s="34">
        <f>_xlfn.XLOOKUP(B128,[1]MDA_Assets!D:D,[1]MDA_Assets!P:P,"",0)</f>
        <v>5</v>
      </c>
      <c r="EJ128" s="35" t="str">
        <f>_xlfn.XLOOKUP(B128,[1]MDA_Assets!D:D,[1]MDA_Assets!AB:AB,"",0)</f>
        <v>535</v>
      </c>
      <c r="EK128" s="35" t="str">
        <f>_xlfn.XLOOKUP(B128,[1]MDA_Assets!D:D,[1]MDA_Assets!AC:AC,"",0)</f>
        <v>535</v>
      </c>
      <c r="EL128" s="35" t="str">
        <f>_xlfn.XLOOKUP(B128,[1]MDA_Assets!D:D,[1]MDA_Assets!AD:AD,"",0)</f>
        <v>1255</v>
      </c>
      <c r="EM128" s="35" t="str">
        <f>_xlfn.XLOOKUP(B128,[1]MDA_Assets!D:D,[1]MDA_Assets!AE:AE,"",0)</f>
        <v>2493</v>
      </c>
      <c r="EN128" s="35" t="str">
        <f>_xlfn.XLOOKUP(B128,[1]MDA_Assets!D:D,[1]MDA_Assets!AF:AF,"",0)</f>
        <v>2184</v>
      </c>
      <c r="EO128" s="35" t="str">
        <f>_xlfn.XLOOKUP(B128,[1]MDA_Assets!D:D,[1]MDA_Assets!AG:AG,"",0)</f>
        <v>1255</v>
      </c>
      <c r="EP128" s="36">
        <f t="shared" si="104"/>
        <v>365</v>
      </c>
      <c r="EQ128" s="36">
        <f t="shared" si="104"/>
        <v>180</v>
      </c>
      <c r="ER128" s="36">
        <f t="shared" si="82"/>
        <v>365</v>
      </c>
      <c r="ES128" s="36">
        <f t="shared" si="83"/>
        <v>365</v>
      </c>
      <c r="ET128" s="36">
        <f t="shared" si="84"/>
        <v>730</v>
      </c>
      <c r="EU128" s="36">
        <f t="shared" si="85"/>
        <v>365</v>
      </c>
      <c r="EV128" s="36" t="str">
        <f t="shared" si="86"/>
        <v/>
      </c>
      <c r="EW128" s="36" t="str">
        <f t="shared" si="58"/>
        <v/>
      </c>
      <c r="EX128" s="36" t="str">
        <f t="shared" si="59"/>
        <v/>
      </c>
      <c r="EY128" s="36">
        <f t="shared" si="94"/>
        <v>11.78</v>
      </c>
      <c r="EZ128" s="36">
        <f t="shared" si="94"/>
        <v>5.81</v>
      </c>
      <c r="FA128" s="36">
        <f t="shared" si="94"/>
        <v>11.78</v>
      </c>
      <c r="FB128" s="36">
        <f t="shared" si="94"/>
        <v>11.78</v>
      </c>
      <c r="FC128" s="36">
        <f t="shared" si="94"/>
        <v>23.55</v>
      </c>
      <c r="FD128" s="36">
        <f t="shared" si="94"/>
        <v>11.78</v>
      </c>
      <c r="FE128" s="36" t="str">
        <f t="shared" si="93"/>
        <v/>
      </c>
      <c r="FF128" s="36" t="str">
        <f t="shared" si="93"/>
        <v/>
      </c>
      <c r="FG128" s="36" t="str">
        <f t="shared" si="93"/>
        <v/>
      </c>
      <c r="FH128" s="37" t="str" cm="1">
        <f t="array" ref="FH128">_xlfn.IFS(EY128="", "No Data", EY128&lt;0, "Negative/Future", EY128=0, "Zero Days", EY128&lt;=3, "&lt; 3 Months", EY128&lt;=6, "3 to 6 Months", EY128&lt;=9, "6 to 9 Months", EY128&lt;=12, "9 to 12 Months", EY128&lt;=15, "12 to 15 Months", EY128&lt;=18, "15 to 18 Months", EY128&lt;=24, "18 to 24 Months", EY128&gt;24, "&gt; 24 Months")</f>
        <v>9 to 12 Months</v>
      </c>
      <c r="FI128" s="37" t="str" cm="1">
        <f t="array" ref="FI128">_xlfn.IFS(EZ128="", "No Data", EZ128&lt;0, "Negative/Future", EZ128=0, "Zero Days", EZ128&lt;=3, "&lt; 3 Months", EZ128&lt;=6, "3 to 6 Months", EZ128&lt;=9, "6 to 9 Months", EZ128&lt;=12, "9 to 12 Months", EZ128&lt;=15, "12 to 15 Months", EZ128&lt;=18, "15 to 18 Months", EZ128&lt;=24, "18 to 24 Months", EZ128&gt;24, "&gt; 24 Months")</f>
        <v>3 to 6 Months</v>
      </c>
      <c r="FJ128" s="37" t="str" cm="1">
        <f t="array" ref="FJ128">_xlfn.IFS(FA128="", "No Data", FA128&lt;0, "Negative/Future", FA128=0, "Zero Days", FA128&lt;=3, "&lt; 3 Months", FA128&lt;=6, "3 to 6 Months", FA128&lt;=9, "6 to 9 Months", FA128&lt;=12, "9 to 12 Months", FA128&lt;=15, "12 to 15 Months", FA128&lt;=18, "15 to 18 Months", FA128&lt;=24, "18 to 24 Months", FA128&gt;24, "&gt; 24 Months")</f>
        <v>9 to 12 Months</v>
      </c>
      <c r="FK128" s="37" t="str" cm="1">
        <f t="array" ref="FK128">_xlfn.IFS(FB128="", "No Data", FB128&lt;0, "Negative/Future", FB128=0, "Zero Days", FB128&lt;=3, "&lt; 3 Months", FB128&lt;=6, "3 to 6 Months", FB128&lt;=9, "6 to 9 Months", FB128&lt;=12, "9 to 12 Months", FB128&lt;=15, "12 to 15 Months", FB128&lt;=18, "15 to 18 Months", FB128&lt;=24, "18 to 24 Months", FB128&gt;24, "&gt; 24 Months")</f>
        <v>9 to 12 Months</v>
      </c>
      <c r="FL128" s="37" t="str" cm="1">
        <f t="array" ref="FL128">_xlfn.IFS(FC128="", "No Data", FC128&lt;0, "Negative/Future", FC128=0, "Zero Days", FC128&lt;=3, "&lt; 3 Months", FC128&lt;=6, "3 to 6 Months", FC128&lt;=9, "6 to 9 Months", FC128&lt;=12, "9 to 12 Months", FC128&lt;=15, "12 to 15 Months", FC128&lt;=18, "15 to 18 Months", FC128&lt;=24, "18 to 24 Months", FC128&gt;24, "&gt; 24 Months")</f>
        <v>18 to 24 Months</v>
      </c>
      <c r="FM128" s="37" t="str" cm="1">
        <f t="array" ref="FM128">_xlfn.IFS(FD128="", "No Data", FD128&lt;0, "Negative/Future", FD128=0, "Zero Days", FD128&lt;=3, "&lt; 3 Months", FD128&lt;=6, "3 to 6 Months", FD128&lt;=9, "6 to 9 Months", FD128&lt;=12, "9 to 12 Months", FD128&lt;=15, "12 to 15 Months", FD128&lt;=18, "15 to 18 Months", FD128&lt;=24, "18 to 24 Months", FD128&gt;24, "&gt; 24 Months")</f>
        <v>9 to 12 Months</v>
      </c>
      <c r="FN128" s="37" t="str" cm="1">
        <f t="array" ref="FN128">_xlfn.IFS(FE128="", "No Data", FE128&lt;0, "Negative/Future", FE128=0, "Zero Days", FE128&lt;=3, "&lt; 3 Months", FE128&lt;=6, "3 to 6 Months", FE128&lt;=9, "6 to 9 Months", FE128&lt;=12, "9 to 12 Months", FE128&lt;=15, "12 to 15 Months", FE128&lt;=18, "15 to 18 Months", FE128&lt;=24, "18 to 24 Months", FE128&gt;24, "&gt; 24 Months")</f>
        <v>No Data</v>
      </c>
      <c r="FO128" s="37" t="str" cm="1">
        <f t="array" ref="FO128">_xlfn.IFS(FG128="", "No Data", FG128&lt;0, "Negative/Future", FG128=0, "Zero Days", FG128&lt;=3, "&lt; 3 Months", FG128&lt;=6, "3 to 6 Months", FG128&lt;=9, "6 to 9 Months", FG128&lt;=12, "9 to 12 Months", FG128&lt;=15, "12 to 15 Months", FG128&lt;=18, "15 to 18 Months", FG128&lt;=24, "18 to 24 Months", FG128&gt;24, "&gt; 24 Months")</f>
        <v>No Data</v>
      </c>
      <c r="FP128" s="37" t="str" cm="1">
        <f t="array" ref="FP128">_xlfn.IFS(FF128="", "No Data", FF128&lt;0, "Negative/Future", FF128=0, "Zero Days", FF128&lt;=3, "&lt; 3 Months", FF128&lt;=6, "3 to 6 Months", FF128&lt;=9, "6 to 9 Months", FF128&lt;=12, "9 to 12 Months", FF128&lt;=15, "12 to 15 Months", FF128&lt;=18, "15 to 18 Months", FF128&lt;=24, "18 to 24 Months", FF128&gt;24, "&gt; 24 Months")</f>
        <v>No Data</v>
      </c>
      <c r="FQ128" s="29" t="s">
        <v>201</v>
      </c>
      <c r="FR128" s="29">
        <v>8795889641</v>
      </c>
      <c r="FS128" s="38" t="str">
        <f>VLOOKUP(_xlfn.XLOOKUP(B128,[1]MDA_Assets!D:D,[1]MDA_Assets!I:I,"",0),[1]Validation!$B$1:$C$8,2,0)</f>
        <v>B</v>
      </c>
      <c r="FT128" s="38" t="s">
        <v>202</v>
      </c>
      <c r="FU128" s="31" t="str">
        <f>_xlfn.XLOOKUP(B128,[1]MDA_Assets!D:D,[1]MDA_Assets!X:X,"",0)</f>
        <v>No</v>
      </c>
      <c r="FV128" s="39">
        <v>6</v>
      </c>
      <c r="FW128" s="39">
        <v>0</v>
      </c>
      <c r="FX128" s="39">
        <v>0</v>
      </c>
      <c r="FY128" s="39">
        <v>3</v>
      </c>
      <c r="FZ128" s="40">
        <f t="shared" si="101"/>
        <v>45623</v>
      </c>
      <c r="GA128" s="40">
        <f t="shared" si="101"/>
        <v>45438</v>
      </c>
      <c r="GB128" s="40">
        <f t="shared" si="60"/>
        <v>45608</v>
      </c>
      <c r="GC128" s="40">
        <f t="shared" si="61"/>
        <v>45623</v>
      </c>
      <c r="GD128" s="40">
        <f t="shared" si="62"/>
        <v>45988</v>
      </c>
      <c r="GE128" s="40">
        <f t="shared" si="63"/>
        <v>45294</v>
      </c>
      <c r="GF128" s="40" t="str">
        <f t="shared" si="105"/>
        <v/>
      </c>
      <c r="GG128" s="40" t="str">
        <f t="shared" si="105"/>
        <v/>
      </c>
      <c r="GH128" s="40" t="str">
        <f t="shared" si="105"/>
        <v/>
      </c>
      <c r="GI128" s="39">
        <f t="shared" si="87"/>
        <v>6</v>
      </c>
      <c r="GJ128" s="39">
        <f t="shared" si="88"/>
        <v>0</v>
      </c>
      <c r="GK128" s="39">
        <f t="shared" si="89"/>
        <v>0</v>
      </c>
      <c r="GL128" s="39">
        <f t="shared" si="90"/>
        <v>0</v>
      </c>
    </row>
    <row r="129" spans="1:194" x14ac:dyDescent="0.25">
      <c r="A129" s="19">
        <v>136</v>
      </c>
      <c r="B129" s="43" t="s">
        <v>828</v>
      </c>
      <c r="C129" s="43" t="s">
        <v>186</v>
      </c>
      <c r="D129" s="43" t="s">
        <v>187</v>
      </c>
      <c r="E129" s="43" t="s">
        <v>188</v>
      </c>
      <c r="F129" s="43" t="s">
        <v>189</v>
      </c>
      <c r="G129" s="43" t="s">
        <v>225</v>
      </c>
      <c r="H129" s="43" t="s">
        <v>191</v>
      </c>
      <c r="I129" s="43" t="s">
        <v>192</v>
      </c>
      <c r="J129" s="44">
        <f t="shared" si="64"/>
        <v>44928.770833333336</v>
      </c>
      <c r="K129" s="44">
        <v>44564.770833333336</v>
      </c>
      <c r="L129" s="44">
        <v>44432</v>
      </c>
      <c r="M129" s="43" t="s">
        <v>2824</v>
      </c>
      <c r="N129" s="43"/>
      <c r="O129" s="44">
        <v>46052.467731481483</v>
      </c>
      <c r="P129" s="43">
        <v>3788</v>
      </c>
      <c r="Q129" s="43">
        <v>3333</v>
      </c>
      <c r="R129" s="43">
        <v>455</v>
      </c>
      <c r="S129" s="43" t="s">
        <v>194</v>
      </c>
      <c r="T129" s="44">
        <v>45767.770833333336</v>
      </c>
      <c r="U129" s="44">
        <v>45767.770833333336</v>
      </c>
      <c r="V129" s="44">
        <v>45767.770833333336</v>
      </c>
      <c r="W129" s="44">
        <v>45767.770833333336</v>
      </c>
      <c r="X129" s="44">
        <v>45425.770833333336</v>
      </c>
      <c r="Y129" s="44">
        <v>44564.770833333336</v>
      </c>
      <c r="Z129" s="43" t="s">
        <v>195</v>
      </c>
      <c r="AA129" s="43"/>
      <c r="AB129" s="43"/>
      <c r="AC129" s="43"/>
      <c r="AD129" s="43"/>
      <c r="AE129" s="43">
        <v>3</v>
      </c>
      <c r="AF129" s="43" t="s">
        <v>2169</v>
      </c>
      <c r="AG129" s="43" t="s">
        <v>2169</v>
      </c>
      <c r="AH129" s="43" t="s">
        <v>802</v>
      </c>
      <c r="AI129" s="43" t="s">
        <v>802</v>
      </c>
      <c r="AJ129" s="43" t="s">
        <v>2214</v>
      </c>
      <c r="AK129" s="43" t="s">
        <v>2215</v>
      </c>
      <c r="AL129" s="46">
        <v>46132</v>
      </c>
      <c r="AM129" s="46">
        <v>45947</v>
      </c>
      <c r="AN129" s="47">
        <v>46497</v>
      </c>
      <c r="AO129" s="47">
        <v>46497</v>
      </c>
      <c r="AP129" s="46">
        <v>45294</v>
      </c>
      <c r="AQ129" s="46">
        <v>45790</v>
      </c>
      <c r="AR129" s="48"/>
      <c r="AS129" s="48"/>
      <c r="AT129" s="48"/>
      <c r="AU129" s="43">
        <v>1</v>
      </c>
      <c r="AV129" s="43">
        <v>0</v>
      </c>
      <c r="AW129" s="43">
        <v>0</v>
      </c>
      <c r="AX129" s="51" t="s">
        <v>197</v>
      </c>
      <c r="AY129" s="51" t="s">
        <v>3240</v>
      </c>
      <c r="AZ129" s="51" t="s">
        <v>198</v>
      </c>
      <c r="BA129" s="20">
        <f t="shared" ca="1" si="100"/>
        <v>1</v>
      </c>
      <c r="BB129" s="20">
        <f t="shared" ca="1" si="100"/>
        <v>1</v>
      </c>
      <c r="BC129" s="20">
        <f t="shared" ca="1" si="100"/>
        <v>0</v>
      </c>
      <c r="BD129" s="20">
        <f t="shared" ca="1" si="100"/>
        <v>0</v>
      </c>
      <c r="BE129" s="20">
        <f t="shared" ca="1" si="100"/>
        <v>1</v>
      </c>
      <c r="BF129" s="20">
        <f t="shared" ca="1" si="100"/>
        <v>1</v>
      </c>
      <c r="BG129" s="21" t="str">
        <f t="shared" ca="1" si="100"/>
        <v/>
      </c>
      <c r="BH129" s="21" t="str">
        <f t="shared" ca="1" si="100"/>
        <v/>
      </c>
      <c r="BI129" s="21" t="str">
        <f t="shared" ca="1" si="100"/>
        <v/>
      </c>
      <c r="BJ129" s="22">
        <f t="shared" ca="1" si="65"/>
        <v>4</v>
      </c>
      <c r="BK129" s="21">
        <f t="shared" si="66"/>
        <v>1</v>
      </c>
      <c r="BL129" s="22">
        <f t="shared" ca="1" si="67"/>
        <v>3912</v>
      </c>
      <c r="BM129" s="22">
        <f t="shared" ca="1" si="68"/>
        <v>3443</v>
      </c>
      <c r="BN129" s="23">
        <f t="shared" ca="1" si="69"/>
        <v>469</v>
      </c>
      <c r="BO129" s="24">
        <f t="shared" ca="1" si="70"/>
        <v>124</v>
      </c>
      <c r="BP129" s="51" t="str">
        <f>_xlfn.XLOOKUP(E129,[1]Validation!E:E,[1]Validation!F:F,"")</f>
        <v>EG75</v>
      </c>
      <c r="BQ129" s="51" t="str">
        <f>_xlfn.XLOOKUP(BP129,[1]Validation!F:F,[1]Validation!G:G,"")</f>
        <v>EG55 to EG75</v>
      </c>
      <c r="BR129" s="52" t="str">
        <f>VLOOKUP(G129,[1]Validation!$B$1:$C$9,2,0)</f>
        <v>C</v>
      </c>
      <c r="BS129" s="51">
        <f t="shared" ca="1" si="71"/>
        <v>53</v>
      </c>
      <c r="BT129" s="53">
        <f>_xlfn.XLOOKUP(B129,'[2]1. All Calls'!$R:$R,'[2]1. All Calls'!$A:$A,"",0)</f>
        <v>46149.284062500003</v>
      </c>
      <c r="BU129" s="51" t="str">
        <f>_xlfn.XLOOKUP(B129,'[2]1. All Calls'!$R:$R,'[2]1. All Calls'!$F:$F,"",0)</f>
        <v>CC-02071308</v>
      </c>
      <c r="BV129" s="51" t="str">
        <f>_xlfn.XLOOKUP(B129,'[2]1. All Calls'!$R:$R,'[2]1. All Calls'!$J:$J,"",0)</f>
        <v>Schedule Service - AMC</v>
      </c>
      <c r="BW129" s="53">
        <f>_xlfn.XLOOKUP(B129,'[2]Sch Calls'!$R:$R,'[2]Sch Calls'!$A:$A,"",0)</f>
        <v>45766.485833333303</v>
      </c>
      <c r="BX129" s="51">
        <f>_xlfn.XLOOKUP(B129,'[2]Sch Calls'!$R:$R,'[2]Sch Calls'!$B:$B,"",0)</f>
        <v>3378</v>
      </c>
      <c r="BY129" s="51" t="str">
        <f t="shared" si="102"/>
        <v>18-Oct-25</v>
      </c>
      <c r="BZ129" s="51" t="str">
        <f t="shared" si="102"/>
        <v>18-Oct-25</v>
      </c>
      <c r="CA129" s="51" t="str">
        <f t="shared" si="72"/>
        <v>21-Jan-26</v>
      </c>
      <c r="CB129" s="51" t="str">
        <f t="shared" si="73"/>
        <v>19-Oct-26</v>
      </c>
      <c r="CC129" s="51" t="str">
        <f t="shared" si="74"/>
        <v>04-Jan-24</v>
      </c>
      <c r="CD129" s="51" t="str">
        <f t="shared" si="75"/>
        <v>14-May-25</v>
      </c>
      <c r="CE129" s="51">
        <f t="shared" ca="1" si="103"/>
        <v>408</v>
      </c>
      <c r="CF129" s="51">
        <f t="shared" ca="1" si="103"/>
        <v>408</v>
      </c>
      <c r="CG129" s="51">
        <f t="shared" ca="1" si="76"/>
        <v>408</v>
      </c>
      <c r="CH129" s="51">
        <f t="shared" ca="1" si="77"/>
        <v>408</v>
      </c>
      <c r="CI129" s="51">
        <f t="shared" ca="1" si="78"/>
        <v>1611</v>
      </c>
      <c r="CJ129" s="51">
        <f t="shared" ca="1" si="79"/>
        <v>750</v>
      </c>
      <c r="CK129" s="51">
        <f t="shared" ca="1" si="97"/>
        <v>408</v>
      </c>
      <c r="CL129" s="51">
        <f t="shared" ca="1" si="97"/>
        <v>408</v>
      </c>
      <c r="CM129" s="51">
        <f t="shared" ca="1" si="97"/>
        <v>408</v>
      </c>
      <c r="CN129" s="51">
        <f t="shared" ca="1" si="97"/>
        <v>408</v>
      </c>
      <c r="CO129" s="51">
        <f t="shared" ca="1" si="97"/>
        <v>1611</v>
      </c>
      <c r="CP129" s="51">
        <f t="shared" ca="1" si="97"/>
        <v>750</v>
      </c>
      <c r="CQ129" s="51">
        <f t="shared" ca="1" si="98"/>
        <v>912</v>
      </c>
      <c r="CR129" s="51">
        <f t="shared" ca="1" si="98"/>
        <v>912</v>
      </c>
      <c r="CS129" s="51">
        <f t="shared" ca="1" si="98"/>
        <v>7182</v>
      </c>
      <c r="CT129" s="51">
        <f t="shared" ca="1" si="98"/>
        <v>7182</v>
      </c>
      <c r="CU129" s="51">
        <f t="shared" ca="1" si="98"/>
        <v>2611</v>
      </c>
      <c r="CV129" s="54">
        <f t="shared" ca="1" si="98"/>
        <v>1569</v>
      </c>
      <c r="CW129" s="25" t="s">
        <v>195</v>
      </c>
      <c r="CX129" s="55">
        <v>0.88</v>
      </c>
      <c r="CY129" s="55"/>
      <c r="CZ129" s="26" t="s">
        <v>227</v>
      </c>
      <c r="DA129" s="26" t="s">
        <v>227</v>
      </c>
      <c r="DB129" s="26" t="s">
        <v>227</v>
      </c>
      <c r="DC129" s="26" t="s">
        <v>227</v>
      </c>
      <c r="DD129" s="26" t="s">
        <v>227</v>
      </c>
      <c r="DE129" s="26" t="s">
        <v>227</v>
      </c>
      <c r="DF129" s="26" t="s">
        <v>227</v>
      </c>
      <c r="DG129" s="26" t="s">
        <v>227</v>
      </c>
      <c r="DH129" s="26" t="s">
        <v>227</v>
      </c>
      <c r="DI129" s="26" t="s">
        <v>227</v>
      </c>
      <c r="DJ129" s="26" t="s">
        <v>227</v>
      </c>
      <c r="DK129" s="26" t="s">
        <v>227</v>
      </c>
      <c r="DL129" s="27">
        <f t="shared" si="80"/>
        <v>46224.284062500003</v>
      </c>
      <c r="DM129" s="28">
        <f t="shared" ca="1" si="81"/>
        <v>0</v>
      </c>
      <c r="DN129" s="56">
        <f>_xlfn.XLOOKUP(B129,'[2]1. All Calls'!$R:$R,'[2]1. All Calls'!$A:$A,"",0)</f>
        <v>46149.284062500003</v>
      </c>
      <c r="DO129" s="57" t="str">
        <f ca="1">VLOOKUP(DM129,[1]Validation!$B$20:$C$25,2,0)</f>
        <v>Within 3 months</v>
      </c>
      <c r="DP129" s="58" t="str">
        <f>_xlfn.XLOOKUP(B129,'[1]Active AMCs- Dealer'!E:E,'[1]Active AMCs- Dealer'!L:L,"Not in AMC",0)</f>
        <v>AMC</v>
      </c>
      <c r="DQ129" s="58"/>
      <c r="DR129" s="29" t="str">
        <f>_xlfn.XLOOKUP(B129,'[2]1. All Calls'!$R:$R,'[2]1. All Calls'!$F:$F,"",0)</f>
        <v>CC-02071308</v>
      </c>
      <c r="DS129" s="29" t="str">
        <f>_xlfn.XLOOKUP(B129,'[2]1. All Calls'!$R:$R,'[2]1. All Calls'!$AB:$AB,"",0)</f>
        <v>AMC visit carried out</v>
      </c>
      <c r="DT129" s="30">
        <f>_xlfn.XLOOKUP(DR129,'[2]1. All Calls'!$F:$F,'[2]1. All Calls'!$A:$A,"",0)</f>
        <v>46149.284062500003</v>
      </c>
      <c r="DU129" s="31">
        <f>_xlfn.XLOOKUP(DR129,'[2]1. All Calls'!$F:$F,'[2]1. All Calls'!$B:$B,"",0)</f>
        <v>3788</v>
      </c>
      <c r="DV129" s="31">
        <f>_xlfn.XLOOKUP(B129,[1]MDA_Assets!D:D,[1]MDA_Assets!N:N,"",0)</f>
        <v>3333</v>
      </c>
      <c r="DW129" s="31">
        <f>_xlfn.XLOOKUP(B129,[1]MDA_Assets!D:D,[1]MDA_Assets!O:O,"",0)</f>
        <v>455</v>
      </c>
      <c r="DX129" s="32" t="str">
        <f>_xlfn.XLOOKUP(B129,[1]MDA_Assets!D:D,[1]MDA_Assets!Q:Q,"",0)</f>
        <v>Synthetic</v>
      </c>
      <c r="DY129" s="33">
        <f>_xlfn.XLOOKUP(B129,[1]MDA_Assets!D:D,[1]MDA_Assets!R:R,"",0)</f>
        <v>45768</v>
      </c>
      <c r="DZ129" s="33">
        <f>_xlfn.XLOOKUP(B129,[1]MDA_Assets!D:D,[1]MDA_Assets!S:S,"",0)</f>
        <v>45768</v>
      </c>
      <c r="EA129" s="33">
        <f>_xlfn.XLOOKUP(B129,[1]MDA_Assets!D:D,[1]MDA_Assets!T:T,"",0)</f>
        <v>45768</v>
      </c>
      <c r="EB129" s="33">
        <f>_xlfn.XLOOKUP(B129,[1]MDA_Assets!D:D,[1]MDA_Assets!U:U,"",0)</f>
        <v>45768</v>
      </c>
      <c r="EC129" s="33">
        <f>_xlfn.XLOOKUP(B129,[1]MDA_Assets!D:D,[1]MDA_Assets!V:V,"",0)</f>
        <v>45426</v>
      </c>
      <c r="ED129" s="33">
        <f>_xlfn.XLOOKUP(B129,[1]MDA_Assets!D:D,[1]MDA_Assets!W:W,"",0)</f>
        <v>44568</v>
      </c>
      <c r="EE129" s="32" t="str">
        <f>_xlfn.XLOOKUP(B129,[1]MDA_Assets!D:D,[1]MDA_Assets!X:X,"",0)</f>
        <v>No</v>
      </c>
      <c r="EF129" s="33">
        <f>_xlfn.XLOOKUP(B129,[1]MDA_Assets!D:D,[1]MDA_Assets!Y:Y,"",0)</f>
        <v>0</v>
      </c>
      <c r="EG129" s="33">
        <f>_xlfn.XLOOKUP(B129,[1]MDA_Assets!D:D,[1]MDA_Assets!Z:Z,"",0)</f>
        <v>0</v>
      </c>
      <c r="EH129" s="33">
        <f>_xlfn.XLOOKUP(B129,[1]MDA_Assets!D:D,[1]MDA_Assets!AA:AA,"",0)</f>
        <v>0</v>
      </c>
      <c r="EI129" s="34">
        <f>_xlfn.XLOOKUP(B129,[1]MDA_Assets!D:D,[1]MDA_Assets!P:P,"",0)</f>
        <v>1</v>
      </c>
      <c r="EJ129" s="35" t="str">
        <f>_xlfn.XLOOKUP(B129,[1]MDA_Assets!D:D,[1]MDA_Assets!AB:AB,"",0)</f>
        <v>1320</v>
      </c>
      <c r="EK129" s="35" t="str">
        <f>_xlfn.XLOOKUP(B129,[1]MDA_Assets!D:D,[1]MDA_Assets!AC:AC,"",0)</f>
        <v>1320</v>
      </c>
      <c r="EL129" s="35" t="str">
        <f>_xlfn.XLOOKUP(B129,[1]MDA_Assets!D:D,[1]MDA_Assets!AD:AD,"",0)</f>
        <v>7590</v>
      </c>
      <c r="EM129" s="35" t="str">
        <f>_xlfn.XLOOKUP(B129,[1]MDA_Assets!D:D,[1]MDA_Assets!AE:AE,"",0)</f>
        <v>7590</v>
      </c>
      <c r="EN129" s="35" t="str">
        <f>_xlfn.XLOOKUP(B129,[1]MDA_Assets!D:D,[1]MDA_Assets!AF:AF,"",0)</f>
        <v>4223</v>
      </c>
      <c r="EO129" s="35" t="str">
        <f>_xlfn.XLOOKUP(B129,[1]MDA_Assets!D:D,[1]MDA_Assets!AG:AG,"",0)</f>
        <v>2319</v>
      </c>
      <c r="EP129" s="36">
        <f t="shared" si="104"/>
        <v>365</v>
      </c>
      <c r="EQ129" s="36">
        <f t="shared" si="104"/>
        <v>180</v>
      </c>
      <c r="ER129" s="36">
        <f t="shared" si="82"/>
        <v>730</v>
      </c>
      <c r="ES129" s="36">
        <f t="shared" si="83"/>
        <v>730</v>
      </c>
      <c r="ET129" s="36">
        <f t="shared" si="84"/>
        <v>730</v>
      </c>
      <c r="EU129" s="36">
        <f t="shared" si="85"/>
        <v>365</v>
      </c>
      <c r="EV129" s="36" t="str">
        <f t="shared" si="86"/>
        <v/>
      </c>
      <c r="EW129" s="36" t="str">
        <f t="shared" si="58"/>
        <v/>
      </c>
      <c r="EX129" s="36" t="str">
        <f t="shared" si="59"/>
        <v/>
      </c>
      <c r="EY129" s="36">
        <f t="shared" si="94"/>
        <v>11.78</v>
      </c>
      <c r="EZ129" s="36">
        <f t="shared" si="94"/>
        <v>5.81</v>
      </c>
      <c r="FA129" s="36">
        <f t="shared" si="94"/>
        <v>23.55</v>
      </c>
      <c r="FB129" s="36">
        <f t="shared" si="94"/>
        <v>23.55</v>
      </c>
      <c r="FC129" s="36">
        <f t="shared" si="94"/>
        <v>23.55</v>
      </c>
      <c r="FD129" s="36">
        <f t="shared" si="94"/>
        <v>11.78</v>
      </c>
      <c r="FE129" s="36" t="str">
        <f t="shared" si="93"/>
        <v/>
      </c>
      <c r="FF129" s="36" t="str">
        <f t="shared" si="93"/>
        <v/>
      </c>
      <c r="FG129" s="36" t="str">
        <f t="shared" si="93"/>
        <v/>
      </c>
      <c r="FH129" s="37" t="str" cm="1">
        <f t="array" ref="FH129">_xlfn.IFS(EY129="", "No Data", EY129&lt;0, "Negative/Future", EY129=0, "Zero Days", EY129&lt;=3, "&lt; 3 Months", EY129&lt;=6, "3 to 6 Months", EY129&lt;=9, "6 to 9 Months", EY129&lt;=12, "9 to 12 Months", EY129&lt;=15, "12 to 15 Months", EY129&lt;=18, "15 to 18 Months", EY129&lt;=24, "18 to 24 Months", EY129&gt;24, "&gt; 24 Months")</f>
        <v>9 to 12 Months</v>
      </c>
      <c r="FI129" s="37" t="str" cm="1">
        <f t="array" ref="FI129">_xlfn.IFS(EZ129="", "No Data", EZ129&lt;0, "Negative/Future", EZ129=0, "Zero Days", EZ129&lt;=3, "&lt; 3 Months", EZ129&lt;=6, "3 to 6 Months", EZ129&lt;=9, "6 to 9 Months", EZ129&lt;=12, "9 to 12 Months", EZ129&lt;=15, "12 to 15 Months", EZ129&lt;=18, "15 to 18 Months", EZ129&lt;=24, "18 to 24 Months", EZ129&gt;24, "&gt; 24 Months")</f>
        <v>3 to 6 Months</v>
      </c>
      <c r="FJ129" s="37" t="str" cm="1">
        <f t="array" ref="FJ129">_xlfn.IFS(FA129="", "No Data", FA129&lt;0, "Negative/Future", FA129=0, "Zero Days", FA129&lt;=3, "&lt; 3 Months", FA129&lt;=6, "3 to 6 Months", FA129&lt;=9, "6 to 9 Months", FA129&lt;=12, "9 to 12 Months", FA129&lt;=15, "12 to 15 Months", FA129&lt;=18, "15 to 18 Months", FA129&lt;=24, "18 to 24 Months", FA129&gt;24, "&gt; 24 Months")</f>
        <v>18 to 24 Months</v>
      </c>
      <c r="FK129" s="37" t="str" cm="1">
        <f t="array" ref="FK129">_xlfn.IFS(FB129="", "No Data", FB129&lt;0, "Negative/Future", FB129=0, "Zero Days", FB129&lt;=3, "&lt; 3 Months", FB129&lt;=6, "3 to 6 Months", FB129&lt;=9, "6 to 9 Months", FB129&lt;=12, "9 to 12 Months", FB129&lt;=15, "12 to 15 Months", FB129&lt;=18, "15 to 18 Months", FB129&lt;=24, "18 to 24 Months", FB129&gt;24, "&gt; 24 Months")</f>
        <v>18 to 24 Months</v>
      </c>
      <c r="FL129" s="37" t="str" cm="1">
        <f t="array" ref="FL129">_xlfn.IFS(FC129="", "No Data", FC129&lt;0, "Negative/Future", FC129=0, "Zero Days", FC129&lt;=3, "&lt; 3 Months", FC129&lt;=6, "3 to 6 Months", FC129&lt;=9, "6 to 9 Months", FC129&lt;=12, "9 to 12 Months", FC129&lt;=15, "12 to 15 Months", FC129&lt;=18, "15 to 18 Months", FC129&lt;=24, "18 to 24 Months", FC129&gt;24, "&gt; 24 Months")</f>
        <v>18 to 24 Months</v>
      </c>
      <c r="FM129" s="37" t="str" cm="1">
        <f t="array" ref="FM129">_xlfn.IFS(FD129="", "No Data", FD129&lt;0, "Negative/Future", FD129=0, "Zero Days", FD129&lt;=3, "&lt; 3 Months", FD129&lt;=6, "3 to 6 Months", FD129&lt;=9, "6 to 9 Months", FD129&lt;=12, "9 to 12 Months", FD129&lt;=15, "12 to 15 Months", FD129&lt;=18, "15 to 18 Months", FD129&lt;=24, "18 to 24 Months", FD129&gt;24, "&gt; 24 Months")</f>
        <v>9 to 12 Months</v>
      </c>
      <c r="FN129" s="37" t="str" cm="1">
        <f t="array" ref="FN129">_xlfn.IFS(FE129="", "No Data", FE129&lt;0, "Negative/Future", FE129=0, "Zero Days", FE129&lt;=3, "&lt; 3 Months", FE129&lt;=6, "3 to 6 Months", FE129&lt;=9, "6 to 9 Months", FE129&lt;=12, "9 to 12 Months", FE129&lt;=15, "12 to 15 Months", FE129&lt;=18, "15 to 18 Months", FE129&lt;=24, "18 to 24 Months", FE129&gt;24, "&gt; 24 Months")</f>
        <v>No Data</v>
      </c>
      <c r="FO129" s="37" t="str" cm="1">
        <f t="array" ref="FO129">_xlfn.IFS(FG129="", "No Data", FG129&lt;0, "Negative/Future", FG129=0, "Zero Days", FG129&lt;=3, "&lt; 3 Months", FG129&lt;=6, "3 to 6 Months", FG129&lt;=9, "6 to 9 Months", FG129&lt;=12, "9 to 12 Months", FG129&lt;=15, "12 to 15 Months", FG129&lt;=18, "15 to 18 Months", FG129&lt;=24, "18 to 24 Months", FG129&gt;24, "&gt; 24 Months")</f>
        <v>No Data</v>
      </c>
      <c r="FP129" s="37" t="str" cm="1">
        <f t="array" ref="FP129">_xlfn.IFS(FF129="", "No Data", FF129&lt;0, "Negative/Future", FF129=0, "Zero Days", FF129&lt;=3, "&lt; 3 Months", FF129&lt;=6, "3 to 6 Months", FF129&lt;=9, "6 to 9 Months", FF129&lt;=12, "9 to 12 Months", FF129&lt;=15, "12 to 15 Months", FF129&lt;=18, "15 to 18 Months", FF129&lt;=24, "18 to 24 Months", FF129&gt;24, "&gt; 24 Months")</f>
        <v>No Data</v>
      </c>
      <c r="FQ129" s="29" t="s">
        <v>831</v>
      </c>
      <c r="FR129" s="29">
        <v>8795886941</v>
      </c>
      <c r="FS129" s="38" t="str">
        <f>VLOOKUP(_xlfn.XLOOKUP(B129,[1]MDA_Assets!D:D,[1]MDA_Assets!I:I,"",0),[1]Validation!$B$1:$C$8,2,0)</f>
        <v>C</v>
      </c>
      <c r="FT129" s="38" t="s">
        <v>228</v>
      </c>
      <c r="FU129" s="31" t="str">
        <f>_xlfn.XLOOKUP(B129,[1]MDA_Assets!D:D,[1]MDA_Assets!X:X,"",0)</f>
        <v>No</v>
      </c>
      <c r="FV129" s="39">
        <v>4</v>
      </c>
      <c r="FW129" s="39">
        <v>0</v>
      </c>
      <c r="FX129" s="39">
        <v>0</v>
      </c>
      <c r="FY129" s="39">
        <v>5</v>
      </c>
      <c r="FZ129" s="40">
        <f t="shared" si="101"/>
        <v>46133</v>
      </c>
      <c r="GA129" s="40">
        <f t="shared" si="101"/>
        <v>45948</v>
      </c>
      <c r="GB129" s="40">
        <f t="shared" si="60"/>
        <v>46498</v>
      </c>
      <c r="GC129" s="40">
        <f t="shared" si="61"/>
        <v>46498</v>
      </c>
      <c r="GD129" s="40">
        <f t="shared" si="62"/>
        <v>46156</v>
      </c>
      <c r="GE129" s="40">
        <f t="shared" si="63"/>
        <v>44933</v>
      </c>
      <c r="GF129" s="40" t="str">
        <f t="shared" si="105"/>
        <v/>
      </c>
      <c r="GG129" s="40" t="str">
        <f t="shared" si="105"/>
        <v/>
      </c>
      <c r="GH129" s="40" t="str">
        <f t="shared" si="105"/>
        <v/>
      </c>
      <c r="GI129" s="39">
        <f t="shared" si="87"/>
        <v>2</v>
      </c>
      <c r="GJ129" s="39">
        <f t="shared" si="88"/>
        <v>0</v>
      </c>
      <c r="GK129" s="39">
        <f t="shared" si="89"/>
        <v>0</v>
      </c>
      <c r="GL129" s="39">
        <f t="shared" si="90"/>
        <v>4</v>
      </c>
    </row>
    <row r="130" spans="1:194" x14ac:dyDescent="0.25">
      <c r="A130" s="19">
        <v>137</v>
      </c>
      <c r="B130" s="43" t="s">
        <v>832</v>
      </c>
      <c r="C130" s="43" t="s">
        <v>186</v>
      </c>
      <c r="D130" s="43" t="s">
        <v>241</v>
      </c>
      <c r="E130" s="43" t="s">
        <v>351</v>
      </c>
      <c r="F130" s="43" t="s">
        <v>2825</v>
      </c>
      <c r="G130" s="43" t="s">
        <v>243</v>
      </c>
      <c r="H130" s="43" t="s">
        <v>291</v>
      </c>
      <c r="I130" s="43" t="s">
        <v>192</v>
      </c>
      <c r="J130" s="44">
        <f t="shared" si="64"/>
        <v>44501.770833333336</v>
      </c>
      <c r="K130" s="44">
        <v>44137.770833333336</v>
      </c>
      <c r="L130" s="44">
        <v>43488</v>
      </c>
      <c r="M130" s="43" t="s">
        <v>833</v>
      </c>
      <c r="N130" s="43" t="s">
        <v>193</v>
      </c>
      <c r="O130" s="44">
        <v>46017.449224537035</v>
      </c>
      <c r="P130" s="43">
        <v>26513</v>
      </c>
      <c r="Q130" s="43">
        <v>8813</v>
      </c>
      <c r="R130" s="43">
        <v>17700</v>
      </c>
      <c r="S130" s="43" t="s">
        <v>206</v>
      </c>
      <c r="T130" s="44">
        <v>45348.770833333336</v>
      </c>
      <c r="U130" s="44">
        <v>45348.770833333336</v>
      </c>
      <c r="V130" s="44">
        <v>45348.770833333336</v>
      </c>
      <c r="W130" s="44">
        <v>45348.770833333336</v>
      </c>
      <c r="X130" s="44">
        <v>45348.770833333336</v>
      </c>
      <c r="Y130" s="44">
        <v>45348.770833333336</v>
      </c>
      <c r="Z130" s="43" t="s">
        <v>199</v>
      </c>
      <c r="AA130" s="43" t="s">
        <v>292</v>
      </c>
      <c r="AB130" s="44">
        <v>45348.770833333336</v>
      </c>
      <c r="AC130" s="43"/>
      <c r="AD130" s="43"/>
      <c r="AE130" s="43">
        <v>1</v>
      </c>
      <c r="AF130" s="43" t="s">
        <v>834</v>
      </c>
      <c r="AG130" s="43" t="s">
        <v>834</v>
      </c>
      <c r="AH130" s="43" t="s">
        <v>835</v>
      </c>
      <c r="AI130" s="43" t="s">
        <v>836</v>
      </c>
      <c r="AJ130" s="43" t="s">
        <v>835</v>
      </c>
      <c r="AK130" s="43" t="s">
        <v>836</v>
      </c>
      <c r="AL130" s="46">
        <v>45713</v>
      </c>
      <c r="AM130" s="46">
        <v>45528</v>
      </c>
      <c r="AN130" s="46">
        <v>45713</v>
      </c>
      <c r="AO130" s="46">
        <v>45713</v>
      </c>
      <c r="AP130" s="46">
        <v>46078</v>
      </c>
      <c r="AQ130" s="46">
        <v>45713</v>
      </c>
      <c r="AR130" s="46">
        <v>45713</v>
      </c>
      <c r="AS130" s="48"/>
      <c r="AT130" s="48"/>
      <c r="AU130" s="43">
        <v>1</v>
      </c>
      <c r="AV130" s="43">
        <v>0</v>
      </c>
      <c r="AW130" s="43">
        <v>0</v>
      </c>
      <c r="AX130" s="51" t="s">
        <v>409</v>
      </c>
      <c r="AY130" s="51" t="s">
        <v>409</v>
      </c>
      <c r="AZ130" s="51" t="s">
        <v>198</v>
      </c>
      <c r="BA130" s="20">
        <f t="shared" ca="1" si="100"/>
        <v>1</v>
      </c>
      <c r="BB130" s="20">
        <f t="shared" ca="1" si="100"/>
        <v>1</v>
      </c>
      <c r="BC130" s="20">
        <f t="shared" ca="1" si="100"/>
        <v>1</v>
      </c>
      <c r="BD130" s="20">
        <f t="shared" ca="1" si="100"/>
        <v>1</v>
      </c>
      <c r="BE130" s="20">
        <f t="shared" ca="1" si="100"/>
        <v>1</v>
      </c>
      <c r="BF130" s="20">
        <f t="shared" ca="1" si="100"/>
        <v>1</v>
      </c>
      <c r="BG130" s="21">
        <f t="shared" ca="1" si="100"/>
        <v>1</v>
      </c>
      <c r="BH130" s="21" t="str">
        <f t="shared" ca="1" si="100"/>
        <v/>
      </c>
      <c r="BI130" s="21" t="str">
        <f t="shared" ca="1" si="100"/>
        <v/>
      </c>
      <c r="BJ130" s="22">
        <f t="shared" ca="1" si="65"/>
        <v>7</v>
      </c>
      <c r="BK130" s="21">
        <f t="shared" si="66"/>
        <v>1</v>
      </c>
      <c r="BL130" s="22">
        <f t="shared" ca="1" si="67"/>
        <v>26672</v>
      </c>
      <c r="BM130" s="22">
        <f t="shared" ca="1" si="68"/>
        <v>8802</v>
      </c>
      <c r="BN130" s="23">
        <f t="shared" ca="1" si="69"/>
        <v>17870</v>
      </c>
      <c r="BO130" s="24">
        <f t="shared" ca="1" si="70"/>
        <v>159</v>
      </c>
      <c r="BP130" s="51" t="str">
        <f>_xlfn.XLOOKUP(E130,[1]Validation!E:E,[1]Validation!F:F,"")</f>
        <v>EG22</v>
      </c>
      <c r="BQ130" s="51" t="str">
        <f>_xlfn.XLOOKUP(BP130,[1]Validation!F:F,[1]Validation!G:G,"")</f>
        <v>EG11 to EG22</v>
      </c>
      <c r="BR130" s="52" t="str">
        <f>VLOOKUP(G130,[1]Validation!$B$1:$C$9,2,0)</f>
        <v>A</v>
      </c>
      <c r="BS130" s="51">
        <f t="shared" ca="1" si="71"/>
        <v>67</v>
      </c>
      <c r="BT130" s="53">
        <f>_xlfn.XLOOKUP(B130,'[2]1. All Calls'!$R:$R,'[2]1. All Calls'!$A:$A,"",0)</f>
        <v>46017.6775694444</v>
      </c>
      <c r="BU130" s="51" t="str">
        <f>_xlfn.XLOOKUP(B130,'[2]1. All Calls'!$R:$R,'[2]1. All Calls'!$F:$F,"",0)</f>
        <v>CC-01918619</v>
      </c>
      <c r="BV130" s="51" t="str">
        <f>_xlfn.XLOOKUP(B130,'[2]1. All Calls'!$R:$R,'[2]1. All Calls'!$J:$J,"",0)</f>
        <v>Sales Call</v>
      </c>
      <c r="BW130" s="53">
        <f>_xlfn.XLOOKUP(B130,'[2]Sch Calls'!$R:$R,'[2]Sch Calls'!$A:$A,"",0)</f>
        <v>44620.577638888899</v>
      </c>
      <c r="BX130" s="51">
        <f>_xlfn.XLOOKUP(B130,'[2]Sch Calls'!$R:$R,'[2]Sch Calls'!$B:$B,"",0)</f>
        <v>11638</v>
      </c>
      <c r="BY130" s="51" t="str">
        <f t="shared" si="102"/>
        <v>25-Aug-24</v>
      </c>
      <c r="BZ130" s="51" t="str">
        <f t="shared" si="102"/>
        <v>25-Aug-24</v>
      </c>
      <c r="CA130" s="51" t="str">
        <f t="shared" si="72"/>
        <v>28-Nov-24</v>
      </c>
      <c r="CB130" s="51" t="str">
        <f t="shared" si="73"/>
        <v>26-Aug-25</v>
      </c>
      <c r="CC130" s="51" t="str">
        <f t="shared" si="74"/>
        <v>26-Feb-26</v>
      </c>
      <c r="CD130" s="51" t="str">
        <f t="shared" si="75"/>
        <v>26-Feb-25</v>
      </c>
      <c r="CE130" s="51">
        <f t="shared" ca="1" si="103"/>
        <v>827</v>
      </c>
      <c r="CF130" s="51">
        <f t="shared" ca="1" si="103"/>
        <v>827</v>
      </c>
      <c r="CG130" s="51">
        <f t="shared" ca="1" si="76"/>
        <v>827</v>
      </c>
      <c r="CH130" s="51">
        <f t="shared" ca="1" si="77"/>
        <v>827</v>
      </c>
      <c r="CI130" s="51">
        <f t="shared" ca="1" si="78"/>
        <v>827</v>
      </c>
      <c r="CJ130" s="51">
        <f t="shared" ca="1" si="79"/>
        <v>827</v>
      </c>
      <c r="CK130" s="51">
        <f t="shared" ca="1" si="97"/>
        <v>827</v>
      </c>
      <c r="CL130" s="51">
        <f t="shared" ca="1" si="97"/>
        <v>827</v>
      </c>
      <c r="CM130" s="51">
        <f t="shared" ca="1" si="97"/>
        <v>827</v>
      </c>
      <c r="CN130" s="51">
        <f t="shared" ca="1" si="97"/>
        <v>827</v>
      </c>
      <c r="CO130" s="51">
        <f t="shared" ca="1" si="97"/>
        <v>827</v>
      </c>
      <c r="CP130" s="51">
        <f t="shared" ca="1" si="97"/>
        <v>827</v>
      </c>
      <c r="CQ130" s="51">
        <f t="shared" ca="1" si="98"/>
        <v>-353</v>
      </c>
      <c r="CR130" s="51">
        <f t="shared" ca="1" si="98"/>
        <v>-353</v>
      </c>
      <c r="CS130" s="51">
        <f t="shared" ca="1" si="98"/>
        <v>2647</v>
      </c>
      <c r="CT130" s="51">
        <f t="shared" ca="1" si="98"/>
        <v>1147</v>
      </c>
      <c r="CU130" s="51">
        <f t="shared" ca="1" si="98"/>
        <v>2647</v>
      </c>
      <c r="CV130" s="54">
        <f t="shared" ca="1" si="98"/>
        <v>1147</v>
      </c>
      <c r="CW130" s="25" t="s">
        <v>212</v>
      </c>
      <c r="CX130" s="55">
        <v>0.33</v>
      </c>
      <c r="CY130" s="55"/>
      <c r="CZ130" s="26">
        <v>0</v>
      </c>
      <c r="DA130" s="26">
        <v>0</v>
      </c>
      <c r="DB130" s="26">
        <v>0</v>
      </c>
      <c r="DC130" s="26">
        <v>0</v>
      </c>
      <c r="DD130" s="26">
        <v>0</v>
      </c>
      <c r="DE130" s="26">
        <v>0</v>
      </c>
      <c r="DF130" s="26">
        <v>0</v>
      </c>
      <c r="DG130" s="26">
        <v>0</v>
      </c>
      <c r="DH130" s="26">
        <v>0</v>
      </c>
      <c r="DI130" s="26">
        <v>0</v>
      </c>
      <c r="DJ130" s="26">
        <v>0</v>
      </c>
      <c r="DK130" s="26">
        <v>0</v>
      </c>
      <c r="DL130" s="27">
        <f t="shared" si="80"/>
        <v>46092.6775694444</v>
      </c>
      <c r="DM130" s="28">
        <f t="shared" ca="1" si="81"/>
        <v>1</v>
      </c>
      <c r="DN130" s="56">
        <f>_xlfn.XLOOKUP(B130,'[2]1. All Calls'!$R:$R,'[2]1. All Calls'!$A:$A,"",0)</f>
        <v>46017.6775694444</v>
      </c>
      <c r="DO130" s="57" t="str">
        <f ca="1">VLOOKUP(DM130,[1]Validation!$B$20:$C$25,2,0)</f>
        <v>Above 3 months</v>
      </c>
      <c r="DP130" s="58" t="str">
        <f>_xlfn.XLOOKUP(B130,'[1]Active AMCs- Dealer'!E:E,'[1]Active AMCs- Dealer'!L:L,"Not in AMC",0)</f>
        <v>Not in AMC</v>
      </c>
      <c r="DQ130" s="50" t="s">
        <v>213</v>
      </c>
      <c r="DR130" s="29" t="str">
        <f>_xlfn.XLOOKUP(B130,'[2]1. All Calls'!$R:$R,'[2]1. All Calls'!$F:$F,"",0)</f>
        <v>CC-01918619</v>
      </c>
      <c r="DS130" s="29" t="str">
        <f>_xlfn.XLOOKUP(B130,'[2]1. All Calls'!$R:$R,'[2]1. All Calls'!$AB:$AB,"",0)</f>
        <v>Sales call carried out for HMR update</v>
      </c>
      <c r="DT130" s="30">
        <f>_xlfn.XLOOKUP(DR130,'[2]1. All Calls'!$F:$F,'[2]1. All Calls'!$A:$A,"",0)</f>
        <v>46017.6775694444</v>
      </c>
      <c r="DU130" s="31">
        <f>_xlfn.XLOOKUP(DR130,'[2]1. All Calls'!$F:$F,'[2]1. All Calls'!$B:$B,"",0)</f>
        <v>26513</v>
      </c>
      <c r="DV130" s="31">
        <f>_xlfn.XLOOKUP(B130,[1]MDA_Assets!D:D,[1]MDA_Assets!N:N,"",0)</f>
        <v>8813</v>
      </c>
      <c r="DW130" s="31">
        <f>_xlfn.XLOOKUP(B130,[1]MDA_Assets!D:D,[1]MDA_Assets!O:O,"",0)</f>
        <v>17700</v>
      </c>
      <c r="DX130" s="32" t="str">
        <f>_xlfn.XLOOKUP(B130,[1]MDA_Assets!D:D,[1]MDA_Assets!Q:Q,"",0)</f>
        <v>XD</v>
      </c>
      <c r="DY130" s="33">
        <f>_xlfn.XLOOKUP(B130,[1]MDA_Assets!D:D,[1]MDA_Assets!R:R,"",0)</f>
        <v>45349</v>
      </c>
      <c r="DZ130" s="33">
        <f>_xlfn.XLOOKUP(B130,[1]MDA_Assets!D:D,[1]MDA_Assets!S:S,"",0)</f>
        <v>45349</v>
      </c>
      <c r="EA130" s="33">
        <f>_xlfn.XLOOKUP(B130,[1]MDA_Assets!D:D,[1]MDA_Assets!T:T,"",0)</f>
        <v>45349</v>
      </c>
      <c r="EB130" s="33">
        <f>_xlfn.XLOOKUP(B130,[1]MDA_Assets!D:D,[1]MDA_Assets!U:U,"",0)</f>
        <v>45349</v>
      </c>
      <c r="EC130" s="33">
        <f>_xlfn.XLOOKUP(B130,[1]MDA_Assets!D:D,[1]MDA_Assets!V:V,"",0)</f>
        <v>45349</v>
      </c>
      <c r="ED130" s="33">
        <f>_xlfn.XLOOKUP(B130,[1]MDA_Assets!D:D,[1]MDA_Assets!W:W,"",0)</f>
        <v>45349</v>
      </c>
      <c r="EE130" s="32" t="str">
        <f>_xlfn.XLOOKUP(B130,[1]MDA_Assets!D:D,[1]MDA_Assets!X:X,"",0)</f>
        <v>Yes</v>
      </c>
      <c r="EF130" s="33">
        <f>_xlfn.XLOOKUP(B130,[1]MDA_Assets!D:D,[1]MDA_Assets!Y:Y,"",0)</f>
        <v>45349</v>
      </c>
      <c r="EG130" s="33">
        <f>_xlfn.XLOOKUP(B130,[1]MDA_Assets!D:D,[1]MDA_Assets!Z:Z,"",0)</f>
        <v>0</v>
      </c>
      <c r="EH130" s="33">
        <f>_xlfn.XLOOKUP(B130,[1]MDA_Assets!D:D,[1]MDA_Assets!AA:AA,"",0)</f>
        <v>0</v>
      </c>
      <c r="EI130" s="34">
        <f>_xlfn.XLOOKUP(B130,[1]MDA_Assets!D:D,[1]MDA_Assets!P:P,"",0)</f>
        <v>1</v>
      </c>
      <c r="EJ130" s="35" t="str">
        <f>_xlfn.XLOOKUP(B130,[1]MDA_Assets!D:D,[1]MDA_Assets!AB:AB,"",0)</f>
        <v>474</v>
      </c>
      <c r="EK130" s="35" t="str">
        <f>_xlfn.XLOOKUP(B130,[1]MDA_Assets!D:D,[1]MDA_Assets!AC:AC,"",0)</f>
        <v>474</v>
      </c>
      <c r="EL130" s="35" t="str">
        <f>_xlfn.XLOOKUP(B130,[1]MDA_Assets!D:D,[1]MDA_Assets!AD:AD,"",0)</f>
        <v>3474</v>
      </c>
      <c r="EM130" s="35" t="str">
        <f>_xlfn.XLOOKUP(B130,[1]MDA_Assets!D:D,[1]MDA_Assets!AE:AE,"",0)</f>
        <v>1974</v>
      </c>
      <c r="EN130" s="35" t="str">
        <f>_xlfn.XLOOKUP(B130,[1]MDA_Assets!D:D,[1]MDA_Assets!AF:AF,"",0)</f>
        <v>3474</v>
      </c>
      <c r="EO130" s="35" t="str">
        <f>_xlfn.XLOOKUP(B130,[1]MDA_Assets!D:D,[1]MDA_Assets!AG:AG,"",0)</f>
        <v>1974</v>
      </c>
      <c r="EP130" s="36">
        <f t="shared" si="104"/>
        <v>365</v>
      </c>
      <c r="EQ130" s="36">
        <f t="shared" si="104"/>
        <v>180</v>
      </c>
      <c r="ER130" s="36">
        <f t="shared" si="82"/>
        <v>365</v>
      </c>
      <c r="ES130" s="36">
        <f t="shared" si="83"/>
        <v>365</v>
      </c>
      <c r="ET130" s="36">
        <f t="shared" si="84"/>
        <v>730</v>
      </c>
      <c r="EU130" s="36">
        <f t="shared" si="85"/>
        <v>365</v>
      </c>
      <c r="EV130" s="36">
        <f t="shared" si="86"/>
        <v>365</v>
      </c>
      <c r="EW130" s="36" t="str">
        <f t="shared" ref="EW130:EW193" si="106">IF(AT130&gt;1,ROUNDUP(SUM(AT130-AD130),0),"")</f>
        <v/>
      </c>
      <c r="EX130" s="36" t="str">
        <f t="shared" ref="EX130:EX193" si="107">IF(AS130&gt;1,ROUNDUP(SUM(AS130-AC130),0),"")</f>
        <v/>
      </c>
      <c r="EY130" s="36">
        <f t="shared" si="94"/>
        <v>11.78</v>
      </c>
      <c r="EZ130" s="36">
        <f t="shared" si="94"/>
        <v>5.81</v>
      </c>
      <c r="FA130" s="36">
        <f t="shared" si="94"/>
        <v>11.78</v>
      </c>
      <c r="FB130" s="36">
        <f t="shared" si="94"/>
        <v>11.78</v>
      </c>
      <c r="FC130" s="36">
        <f t="shared" si="94"/>
        <v>23.55</v>
      </c>
      <c r="FD130" s="36">
        <f t="shared" si="94"/>
        <v>11.78</v>
      </c>
      <c r="FE130" s="36">
        <f t="shared" si="93"/>
        <v>11.78</v>
      </c>
      <c r="FF130" s="36" t="str">
        <f t="shared" si="93"/>
        <v/>
      </c>
      <c r="FG130" s="36" t="str">
        <f t="shared" si="93"/>
        <v/>
      </c>
      <c r="FH130" s="37" t="str" cm="1">
        <f t="array" ref="FH130">_xlfn.IFS(EY130="", "No Data", EY130&lt;0, "Negative/Future", EY130=0, "Zero Days", EY130&lt;=3, "&lt; 3 Months", EY130&lt;=6, "3 to 6 Months", EY130&lt;=9, "6 to 9 Months", EY130&lt;=12, "9 to 12 Months", EY130&lt;=15, "12 to 15 Months", EY130&lt;=18, "15 to 18 Months", EY130&lt;=24, "18 to 24 Months", EY130&gt;24, "&gt; 24 Months")</f>
        <v>9 to 12 Months</v>
      </c>
      <c r="FI130" s="37" t="str" cm="1">
        <f t="array" ref="FI130">_xlfn.IFS(EZ130="", "No Data", EZ130&lt;0, "Negative/Future", EZ130=0, "Zero Days", EZ130&lt;=3, "&lt; 3 Months", EZ130&lt;=6, "3 to 6 Months", EZ130&lt;=9, "6 to 9 Months", EZ130&lt;=12, "9 to 12 Months", EZ130&lt;=15, "12 to 15 Months", EZ130&lt;=18, "15 to 18 Months", EZ130&lt;=24, "18 to 24 Months", EZ130&gt;24, "&gt; 24 Months")</f>
        <v>3 to 6 Months</v>
      </c>
      <c r="FJ130" s="37" t="str" cm="1">
        <f t="array" ref="FJ130">_xlfn.IFS(FA130="", "No Data", FA130&lt;0, "Negative/Future", FA130=0, "Zero Days", FA130&lt;=3, "&lt; 3 Months", FA130&lt;=6, "3 to 6 Months", FA130&lt;=9, "6 to 9 Months", FA130&lt;=12, "9 to 12 Months", FA130&lt;=15, "12 to 15 Months", FA130&lt;=18, "15 to 18 Months", FA130&lt;=24, "18 to 24 Months", FA130&gt;24, "&gt; 24 Months")</f>
        <v>9 to 12 Months</v>
      </c>
      <c r="FK130" s="37" t="str" cm="1">
        <f t="array" ref="FK130">_xlfn.IFS(FB130="", "No Data", FB130&lt;0, "Negative/Future", FB130=0, "Zero Days", FB130&lt;=3, "&lt; 3 Months", FB130&lt;=6, "3 to 6 Months", FB130&lt;=9, "6 to 9 Months", FB130&lt;=12, "9 to 12 Months", FB130&lt;=15, "12 to 15 Months", FB130&lt;=18, "15 to 18 Months", FB130&lt;=24, "18 to 24 Months", FB130&gt;24, "&gt; 24 Months")</f>
        <v>9 to 12 Months</v>
      </c>
      <c r="FL130" s="37" t="str" cm="1">
        <f t="array" ref="FL130">_xlfn.IFS(FC130="", "No Data", FC130&lt;0, "Negative/Future", FC130=0, "Zero Days", FC130&lt;=3, "&lt; 3 Months", FC130&lt;=6, "3 to 6 Months", FC130&lt;=9, "6 to 9 Months", FC130&lt;=12, "9 to 12 Months", FC130&lt;=15, "12 to 15 Months", FC130&lt;=18, "15 to 18 Months", FC130&lt;=24, "18 to 24 Months", FC130&gt;24, "&gt; 24 Months")</f>
        <v>18 to 24 Months</v>
      </c>
      <c r="FM130" s="37" t="str" cm="1">
        <f t="array" ref="FM130">_xlfn.IFS(FD130="", "No Data", FD130&lt;0, "Negative/Future", FD130=0, "Zero Days", FD130&lt;=3, "&lt; 3 Months", FD130&lt;=6, "3 to 6 Months", FD130&lt;=9, "6 to 9 Months", FD130&lt;=12, "9 to 12 Months", FD130&lt;=15, "12 to 15 Months", FD130&lt;=18, "15 to 18 Months", FD130&lt;=24, "18 to 24 Months", FD130&gt;24, "&gt; 24 Months")</f>
        <v>9 to 12 Months</v>
      </c>
      <c r="FN130" s="37" t="str" cm="1">
        <f t="array" ref="FN130">_xlfn.IFS(FE130="", "No Data", FE130&lt;0, "Negative/Future", FE130=0, "Zero Days", FE130&lt;=3, "&lt; 3 Months", FE130&lt;=6, "3 to 6 Months", FE130&lt;=9, "6 to 9 Months", FE130&lt;=12, "9 to 12 Months", FE130&lt;=15, "12 to 15 Months", FE130&lt;=18, "15 to 18 Months", FE130&lt;=24, "18 to 24 Months", FE130&gt;24, "&gt; 24 Months")</f>
        <v>9 to 12 Months</v>
      </c>
      <c r="FO130" s="37" t="str" cm="1">
        <f t="array" ref="FO130">_xlfn.IFS(FG130="", "No Data", FG130&lt;0, "Negative/Future", FG130=0, "Zero Days", FG130&lt;=3, "&lt; 3 Months", FG130&lt;=6, "3 to 6 Months", FG130&lt;=9, "6 to 9 Months", FG130&lt;=12, "9 to 12 Months", FG130&lt;=15, "12 to 15 Months", FG130&lt;=18, "15 to 18 Months", FG130&lt;=24, "18 to 24 Months", FG130&gt;24, "&gt; 24 Months")</f>
        <v>No Data</v>
      </c>
      <c r="FP130" s="37" t="str" cm="1">
        <f t="array" ref="FP130">_xlfn.IFS(FF130="", "No Data", FF130&lt;0, "Negative/Future", FF130=0, "Zero Days", FF130&lt;=3, "&lt; 3 Months", FF130&lt;=6, "3 to 6 Months", FF130&lt;=9, "6 to 9 Months", FF130&lt;=12, "9 to 12 Months", FF130&lt;=15, "12 to 15 Months", FF130&lt;=18, "15 to 18 Months", FF130&lt;=24, "18 to 24 Months", FF130&gt;24, "&gt; 24 Months")</f>
        <v>No Data</v>
      </c>
      <c r="FQ130" s="29" t="s">
        <v>837</v>
      </c>
      <c r="FR130" s="29">
        <v>8797867925</v>
      </c>
      <c r="FS130" s="38" t="str">
        <f>VLOOKUP(_xlfn.XLOOKUP(B130,[1]MDA_Assets!D:D,[1]MDA_Assets!I:I,"",0),[1]Validation!$B$1:$C$8,2,0)</f>
        <v>A</v>
      </c>
      <c r="FT130" s="38" t="s">
        <v>202</v>
      </c>
      <c r="FU130" s="31" t="str">
        <f>_xlfn.XLOOKUP(B130,[1]MDA_Assets!D:D,[1]MDA_Assets!X:X,"",0)</f>
        <v>Yes</v>
      </c>
      <c r="FV130" s="39">
        <v>7</v>
      </c>
      <c r="FW130" s="39">
        <v>0</v>
      </c>
      <c r="FX130" s="39">
        <v>0</v>
      </c>
      <c r="FY130" s="39">
        <v>2</v>
      </c>
      <c r="FZ130" s="40">
        <f t="shared" si="101"/>
        <v>45714</v>
      </c>
      <c r="GA130" s="40">
        <f t="shared" si="101"/>
        <v>45529</v>
      </c>
      <c r="GB130" s="40">
        <f t="shared" ref="GB130:GB193" si="108">IFERROR(IF(DY130&lt;&gt;"",SUM(DY130+ER130),SUM(DY130+365)),"")</f>
        <v>45714</v>
      </c>
      <c r="GC130" s="40">
        <f t="shared" ref="GC130:GC193" si="109">IFERROR(IF(EB130&lt;&gt;"",SUM(EB130+ES130),SUM(EB130+365)),"")</f>
        <v>45714</v>
      </c>
      <c r="GD130" s="40">
        <f t="shared" ref="GD130:GD193" si="110">IFERROR(IF(EC130&lt;&gt;"",SUM(EC130+ET130),SUM(EC130+730)),"")</f>
        <v>46079</v>
      </c>
      <c r="GE130" s="40">
        <f t="shared" ref="GE130:GE193" si="111">IFERROR(IF(ED130&lt;&gt;"",SUM(ED130+EU130),SUM(ED130+365)),"")</f>
        <v>45714</v>
      </c>
      <c r="GF130" s="40">
        <f t="shared" si="105"/>
        <v>45714</v>
      </c>
      <c r="GG130" s="40" t="str">
        <f t="shared" si="105"/>
        <v/>
      </c>
      <c r="GH130" s="40" t="str">
        <f t="shared" si="105"/>
        <v/>
      </c>
      <c r="GI130" s="39">
        <f t="shared" si="87"/>
        <v>6</v>
      </c>
      <c r="GJ130" s="39">
        <f t="shared" si="88"/>
        <v>0</v>
      </c>
      <c r="GK130" s="39">
        <f t="shared" si="89"/>
        <v>1</v>
      </c>
      <c r="GL130" s="39">
        <f t="shared" si="90"/>
        <v>0</v>
      </c>
    </row>
    <row r="131" spans="1:194" x14ac:dyDescent="0.25">
      <c r="A131" s="19">
        <v>138</v>
      </c>
      <c r="B131" s="43" t="s">
        <v>838</v>
      </c>
      <c r="C131" s="43" t="s">
        <v>186</v>
      </c>
      <c r="D131" s="43" t="s">
        <v>241</v>
      </c>
      <c r="E131" s="43" t="s">
        <v>457</v>
      </c>
      <c r="F131" s="43" t="s">
        <v>762</v>
      </c>
      <c r="G131" s="43" t="s">
        <v>243</v>
      </c>
      <c r="H131" s="43" t="s">
        <v>291</v>
      </c>
      <c r="I131" s="43" t="s">
        <v>192</v>
      </c>
      <c r="J131" s="44">
        <f t="shared" ref="J131:J194" si="112">IF(K131&lt;&gt;"",SUM(K131+365)-1,"")</f>
        <v>43925.53125</v>
      </c>
      <c r="K131" s="44">
        <v>43561.53125</v>
      </c>
      <c r="L131" s="44">
        <v>43474</v>
      </c>
      <c r="M131" s="43" t="s">
        <v>2216</v>
      </c>
      <c r="N131" s="43" t="s">
        <v>193</v>
      </c>
      <c r="O131" s="44">
        <v>46052.432951388888</v>
      </c>
      <c r="P131" s="43">
        <v>47146</v>
      </c>
      <c r="Q131" s="43">
        <v>33474</v>
      </c>
      <c r="R131" s="43">
        <v>13672</v>
      </c>
      <c r="S131" s="43" t="s">
        <v>194</v>
      </c>
      <c r="T131" s="44">
        <v>45632.770833333336</v>
      </c>
      <c r="U131" s="44">
        <v>46037.770833333336</v>
      </c>
      <c r="V131" s="44">
        <v>46037.770833333336</v>
      </c>
      <c r="W131" s="44">
        <v>46037.770833333336</v>
      </c>
      <c r="X131" s="44">
        <v>46037.770833333336</v>
      </c>
      <c r="Y131" s="44">
        <v>46037.770833333336</v>
      </c>
      <c r="Z131" s="43" t="s">
        <v>199</v>
      </c>
      <c r="AA131" s="43"/>
      <c r="AB131" s="44">
        <v>46037.770833333336</v>
      </c>
      <c r="AC131" s="43"/>
      <c r="AD131" s="43"/>
      <c r="AE131" s="43">
        <v>7</v>
      </c>
      <c r="AF131" s="43" t="s">
        <v>2217</v>
      </c>
      <c r="AG131" s="43" t="s">
        <v>2217</v>
      </c>
      <c r="AH131" s="43" t="s">
        <v>2218</v>
      </c>
      <c r="AI131" s="43" t="s">
        <v>2218</v>
      </c>
      <c r="AJ131" s="43" t="s">
        <v>2219</v>
      </c>
      <c r="AK131" s="43" t="s">
        <v>2220</v>
      </c>
      <c r="AL131" s="47">
        <v>46402</v>
      </c>
      <c r="AM131" s="47">
        <v>46217</v>
      </c>
      <c r="AN131" s="47">
        <v>46362</v>
      </c>
      <c r="AO131" s="47">
        <v>46767</v>
      </c>
      <c r="AP131" s="47">
        <v>46767</v>
      </c>
      <c r="AQ131" s="47">
        <v>46402</v>
      </c>
      <c r="AR131" s="47">
        <v>46402</v>
      </c>
      <c r="AS131" s="48"/>
      <c r="AT131" s="48"/>
      <c r="AU131" s="43">
        <v>0</v>
      </c>
      <c r="AV131" s="43">
        <v>0</v>
      </c>
      <c r="AW131" s="43">
        <v>0</v>
      </c>
      <c r="AX131" s="51" t="s">
        <v>237</v>
      </c>
      <c r="AY131" s="51" t="s">
        <v>237</v>
      </c>
      <c r="AZ131" s="51" t="s">
        <v>198</v>
      </c>
      <c r="BA131" s="20">
        <f t="shared" ca="1" si="100"/>
        <v>0</v>
      </c>
      <c r="BB131" s="20">
        <f t="shared" ca="1" si="100"/>
        <v>0</v>
      </c>
      <c r="BC131" s="20">
        <f t="shared" ca="1" si="100"/>
        <v>0</v>
      </c>
      <c r="BD131" s="20">
        <f t="shared" ca="1" si="100"/>
        <v>0</v>
      </c>
      <c r="BE131" s="20">
        <f t="shared" ca="1" si="100"/>
        <v>0</v>
      </c>
      <c r="BF131" s="20">
        <f t="shared" ca="1" si="100"/>
        <v>0</v>
      </c>
      <c r="BG131" s="21">
        <f t="shared" ca="1" si="100"/>
        <v>0</v>
      </c>
      <c r="BH131" s="21" t="str">
        <f t="shared" ca="1" si="100"/>
        <v/>
      </c>
      <c r="BI131" s="21" t="str">
        <f t="shared" ca="1" si="100"/>
        <v/>
      </c>
      <c r="BJ131" s="22">
        <f t="shared" ref="BJ131:BJ194" ca="1" si="113">COUNTIF(BA131:BI131,1)</f>
        <v>0</v>
      </c>
      <c r="BK131" s="21">
        <f t="shared" ref="BK131:BK194" si="114">EI131</f>
        <v>7</v>
      </c>
      <c r="BL131" s="22">
        <f t="shared" ref="BL131:BL194" ca="1" si="115">IFERROR(IF(O131&gt;0,ROUND(SUM(SUM(SUM(TODAY()-O131)*BK131)+P131),0),""),"")</f>
        <v>48011</v>
      </c>
      <c r="BM131" s="22">
        <f t="shared" ref="BM131:BM194" ca="1" si="116">IFERROR(ROUND(SUM(BL131*ROUND(SUM(Q131/P131)*100,0)%),0),"")</f>
        <v>34088</v>
      </c>
      <c r="BN131" s="23">
        <f t="shared" ref="BN131:BN194" ca="1" si="117">IFERROR(ROUND(SUM(BL131-BM131),0),"")</f>
        <v>13923</v>
      </c>
      <c r="BO131" s="24">
        <f t="shared" ref="BO131:BO194" ca="1" si="118">IFERROR(SUM(BL131-P131),"")</f>
        <v>865</v>
      </c>
      <c r="BP131" s="51" t="str">
        <f>_xlfn.XLOOKUP(E131,[1]Validation!E:E,[1]Validation!F:F,"")</f>
        <v>EG55</v>
      </c>
      <c r="BQ131" s="51" t="str">
        <f>_xlfn.XLOOKUP(BP131,[1]Validation!F:F,[1]Validation!G:G,"")</f>
        <v>EG55 to EG75</v>
      </c>
      <c r="BR131" s="52" t="str">
        <f>VLOOKUP(G131,[1]Validation!$B$1:$C$9,2,0)</f>
        <v>A</v>
      </c>
      <c r="BS131" s="51">
        <f t="shared" ref="BS131:BS194" ca="1" si="119">IFERROR(ROUND(YEARFRAC(K131,TODAY())*12,0),"")</f>
        <v>86</v>
      </c>
      <c r="BT131" s="53">
        <f>_xlfn.XLOOKUP(B131,'[2]1. All Calls'!$R:$R,'[2]1. All Calls'!$A:$A,"",0)</f>
        <v>46052.661493055602</v>
      </c>
      <c r="BU131" s="51" t="str">
        <f>_xlfn.XLOOKUP(B131,'[2]1. All Calls'!$R:$R,'[2]1. All Calls'!$F:$F,"",0)</f>
        <v>CC-01959074</v>
      </c>
      <c r="BV131" s="51" t="str">
        <f>_xlfn.XLOOKUP(B131,'[2]1. All Calls'!$R:$R,'[2]1. All Calls'!$J:$J,"",0)</f>
        <v>Sales Call</v>
      </c>
      <c r="BW131" s="53">
        <f>_xlfn.XLOOKUP(B131,'[2]Sch Calls'!$R:$R,'[2]Sch Calls'!$A:$A,"",0)</f>
        <v>45678.678819444402</v>
      </c>
      <c r="BX131" s="51">
        <f>_xlfn.XLOOKUP(B131,'[2]Sch Calls'!$R:$R,'[2]Sch Calls'!$B:$B,"",0)</f>
        <v>45118</v>
      </c>
      <c r="BY131" s="51" t="str">
        <f t="shared" si="102"/>
        <v>15-Jul-26</v>
      </c>
      <c r="BZ131" s="51" t="str">
        <f t="shared" si="102"/>
        <v>15-Jul-26</v>
      </c>
      <c r="CA131" s="51" t="str">
        <f t="shared" ref="CA131:CA194" si="120">IFERROR(TEXT(IF(T131&gt;1,SUM(T131+276),""),"dd-mmm-yy"),"")</f>
        <v>08-Sep-25</v>
      </c>
      <c r="CB131" s="51" t="str">
        <f t="shared" ref="CB131:CB194" si="121">IFERROR(TEXT(IF(W131&gt;1,SUM(W131+547),""),"dd-mmm-yy"),"")</f>
        <v>16-Jul-27</v>
      </c>
      <c r="CC131" s="51" t="str">
        <f t="shared" ref="CC131:CC194" si="122">IFERROR(TEXT(IF(Y131&gt;1,SUM(Y131+731),""),"dd-mmm-yy"),"")</f>
        <v>16-Jan-28</v>
      </c>
      <c r="CD131" s="51" t="str">
        <f t="shared" ref="CD131:CD194" si="123">IFERROR(TEXT(IF(X131&gt;1,SUM(X131+366),""),"dd-mmm-yy"),"")</f>
        <v>16-Jan-27</v>
      </c>
      <c r="CE131" s="51">
        <f t="shared" ca="1" si="103"/>
        <v>138</v>
      </c>
      <c r="CF131" s="51">
        <f t="shared" ca="1" si="103"/>
        <v>138</v>
      </c>
      <c r="CG131" s="51">
        <f t="shared" ref="CG131:CG194" ca="1" si="124">IFERROR(IF(T131&gt;0,ROUND(SUM(TODAY()-T131),0),""),"")</f>
        <v>543</v>
      </c>
      <c r="CH131" s="51">
        <f t="shared" ref="CH131:CH194" ca="1" si="125">IFERROR(IF(W131&gt;0,ROUND(SUM(TODAY()-W131),0),""),"")</f>
        <v>138</v>
      </c>
      <c r="CI131" s="51">
        <f t="shared" ref="CI131:CI194" ca="1" si="126">IFERROR(IF(Y131&gt;0,ROUND(SUM(TODAY()-Y131),0),""),"")</f>
        <v>138</v>
      </c>
      <c r="CJ131" s="51">
        <f t="shared" ref="CJ131:CJ194" ca="1" si="127">IFERROR(IF(X131&gt;0,ROUND(SUM(TODAY()-X131),0),""),"")</f>
        <v>138</v>
      </c>
      <c r="CK131" s="51">
        <f t="shared" ca="1" si="97"/>
        <v>966</v>
      </c>
      <c r="CL131" s="51">
        <f t="shared" ca="1" si="97"/>
        <v>966</v>
      </c>
      <c r="CM131" s="51">
        <f t="shared" ca="1" si="97"/>
        <v>3801</v>
      </c>
      <c r="CN131" s="51">
        <f t="shared" ca="1" si="97"/>
        <v>966</v>
      </c>
      <c r="CO131" s="51">
        <f t="shared" ca="1" si="97"/>
        <v>966</v>
      </c>
      <c r="CP131" s="51">
        <f t="shared" ca="1" si="97"/>
        <v>966</v>
      </c>
      <c r="CQ131" s="51">
        <f t="shared" ca="1" si="98"/>
        <v>2983</v>
      </c>
      <c r="CR131" s="51">
        <f t="shared" ca="1" si="98"/>
        <v>2983</v>
      </c>
      <c r="CS131" s="51">
        <f t="shared" ca="1" si="98"/>
        <v>2148</v>
      </c>
      <c r="CT131" s="51">
        <f t="shared" ca="1" si="98"/>
        <v>4983</v>
      </c>
      <c r="CU131" s="51">
        <f t="shared" ca="1" si="98"/>
        <v>6983</v>
      </c>
      <c r="CV131" s="54">
        <f t="shared" ca="1" si="98"/>
        <v>2783</v>
      </c>
      <c r="CW131" s="25" t="s">
        <v>212</v>
      </c>
      <c r="CX131" s="55">
        <v>0.71</v>
      </c>
      <c r="CY131" s="55"/>
      <c r="CZ131" s="26">
        <v>0</v>
      </c>
      <c r="DA131" s="26">
        <v>0</v>
      </c>
      <c r="DB131" s="26">
        <v>0</v>
      </c>
      <c r="DC131" s="26">
        <v>0</v>
      </c>
      <c r="DD131" s="26">
        <v>0</v>
      </c>
      <c r="DE131" s="26">
        <v>0</v>
      </c>
      <c r="DF131" s="26">
        <v>0</v>
      </c>
      <c r="DG131" s="26">
        <v>0</v>
      </c>
      <c r="DH131" s="26">
        <v>0</v>
      </c>
      <c r="DI131" s="26">
        <v>0</v>
      </c>
      <c r="DJ131" s="26">
        <v>0</v>
      </c>
      <c r="DK131" s="26">
        <v>0</v>
      </c>
      <c r="DL131" s="27">
        <f t="shared" ref="DL131:DL194" si="128">IF(G131="P1 - Asset will get commissioned within one year","P1",IFERROR(SUM(DN131+75),"Blank"))</f>
        <v>46127.661493055602</v>
      </c>
      <c r="DM131" s="28">
        <f t="shared" ref="DM131:DM194" ca="1" si="129">IF(G131="D (Compressor scrapped/ Company shut)","D",IF(DL131="P1","P1",IF(DL131="Blank","Blank",IF(DL131&gt;TODAY(),0,1))))</f>
        <v>1</v>
      </c>
      <c r="DN131" s="56">
        <f>_xlfn.XLOOKUP(B131,'[2]1. All Calls'!$R:$R,'[2]1. All Calls'!$A:$A,"",0)</f>
        <v>46052.661493055602</v>
      </c>
      <c r="DO131" s="57" t="str">
        <f ca="1">VLOOKUP(DM131,[1]Validation!$B$20:$C$25,2,0)</f>
        <v>Above 3 months</v>
      </c>
      <c r="DP131" s="58" t="str">
        <f>_xlfn.XLOOKUP(B131,'[1]Active AMCs- Dealer'!E:E,'[1]Active AMCs- Dealer'!L:L,"Not in AMC",0)</f>
        <v>Expired</v>
      </c>
      <c r="DQ131" s="50" t="s">
        <v>238</v>
      </c>
      <c r="DR131" s="29" t="str">
        <f>_xlfn.XLOOKUP(B131,'[2]1. All Calls'!$R:$R,'[2]1. All Calls'!$F:$F,"",0)</f>
        <v>CC-01959074</v>
      </c>
      <c r="DS131" s="29" t="str">
        <f>_xlfn.XLOOKUP(B131,'[2]1. All Calls'!$R:$R,'[2]1. All Calls'!$AB:$AB,"",0)</f>
        <v>Sales call carried out for HMR update</v>
      </c>
      <c r="DT131" s="30">
        <f>_xlfn.XLOOKUP(DR131,'[2]1. All Calls'!$F:$F,'[2]1. All Calls'!$A:$A,"",0)</f>
        <v>46052.661493055602</v>
      </c>
      <c r="DU131" s="31">
        <f>_xlfn.XLOOKUP(DR131,'[2]1. All Calls'!$F:$F,'[2]1. All Calls'!$B:$B,"",0)</f>
        <v>47146</v>
      </c>
      <c r="DV131" s="31">
        <f>_xlfn.XLOOKUP(B131,[1]MDA_Assets!D:D,[1]MDA_Assets!N:N,"",0)</f>
        <v>33474</v>
      </c>
      <c r="DW131" s="31">
        <f>_xlfn.XLOOKUP(B131,[1]MDA_Assets!D:D,[1]MDA_Assets!O:O,"",0)</f>
        <v>13672</v>
      </c>
      <c r="DX131" s="32" t="str">
        <f>_xlfn.XLOOKUP(B131,[1]MDA_Assets!D:D,[1]MDA_Assets!Q:Q,"",0)</f>
        <v>Synthetic</v>
      </c>
      <c r="DY131" s="33">
        <f>_xlfn.XLOOKUP(B131,[1]MDA_Assets!D:D,[1]MDA_Assets!R:R,"",0)</f>
        <v>45633</v>
      </c>
      <c r="DZ131" s="33">
        <f>_xlfn.XLOOKUP(B131,[1]MDA_Assets!D:D,[1]MDA_Assets!S:S,"",0)</f>
        <v>46038</v>
      </c>
      <c r="EA131" s="33">
        <f>_xlfn.XLOOKUP(B131,[1]MDA_Assets!D:D,[1]MDA_Assets!T:T,"",0)</f>
        <v>46038</v>
      </c>
      <c r="EB131" s="33">
        <f>_xlfn.XLOOKUP(B131,[1]MDA_Assets!D:D,[1]MDA_Assets!U:U,"",0)</f>
        <v>46038</v>
      </c>
      <c r="EC131" s="33">
        <f>_xlfn.XLOOKUP(B131,[1]MDA_Assets!D:D,[1]MDA_Assets!V:V,"",0)</f>
        <v>46038</v>
      </c>
      <c r="ED131" s="33">
        <f>_xlfn.XLOOKUP(B131,[1]MDA_Assets!D:D,[1]MDA_Assets!W:W,"",0)</f>
        <v>46038</v>
      </c>
      <c r="EE131" s="32" t="str">
        <f>_xlfn.XLOOKUP(B131,[1]MDA_Assets!D:D,[1]MDA_Assets!X:X,"",0)</f>
        <v>Yes</v>
      </c>
      <c r="EF131" s="33">
        <f>_xlfn.XLOOKUP(B131,[1]MDA_Assets!D:D,[1]MDA_Assets!Y:Y,"",0)</f>
        <v>46038</v>
      </c>
      <c r="EG131" s="33">
        <f>_xlfn.XLOOKUP(B131,[1]MDA_Assets!D:D,[1]MDA_Assets!Z:Z,"",0)</f>
        <v>0</v>
      </c>
      <c r="EH131" s="33">
        <f>_xlfn.XLOOKUP(B131,[1]MDA_Assets!D:D,[1]MDA_Assets!AA:AA,"",0)</f>
        <v>0</v>
      </c>
      <c r="EI131" s="34">
        <f>_xlfn.XLOOKUP(B131,[1]MDA_Assets!D:D,[1]MDA_Assets!P:P,"",0)</f>
        <v>7</v>
      </c>
      <c r="EJ131" s="35" t="str">
        <f>_xlfn.XLOOKUP(B131,[1]MDA_Assets!D:D,[1]MDA_Assets!AB:AB,"",0)</f>
        <v>3949</v>
      </c>
      <c r="EK131" s="35" t="str">
        <f>_xlfn.XLOOKUP(B131,[1]MDA_Assets!D:D,[1]MDA_Assets!AC:AC,"",0)</f>
        <v>3949</v>
      </c>
      <c r="EL131" s="35" t="str">
        <f>_xlfn.XLOOKUP(B131,[1]MDA_Assets!D:D,[1]MDA_Assets!AD:AD,"",0)</f>
        <v>5949</v>
      </c>
      <c r="EM131" s="35" t="str">
        <f>_xlfn.XLOOKUP(B131,[1]MDA_Assets!D:D,[1]MDA_Assets!AE:AE,"",0)</f>
        <v>5949</v>
      </c>
      <c r="EN131" s="35" t="str">
        <f>_xlfn.XLOOKUP(B131,[1]MDA_Assets!D:D,[1]MDA_Assets!AF:AF,"",0)</f>
        <v>7949</v>
      </c>
      <c r="EO131" s="35" t="str">
        <f>_xlfn.XLOOKUP(B131,[1]MDA_Assets!D:D,[1]MDA_Assets!AG:AG,"",0)</f>
        <v>3749</v>
      </c>
      <c r="EP131" s="36">
        <f t="shared" si="104"/>
        <v>365</v>
      </c>
      <c r="EQ131" s="36">
        <f t="shared" si="104"/>
        <v>180</v>
      </c>
      <c r="ER131" s="36">
        <f t="shared" ref="ER131:ER194" si="130">IF(AN131&gt;1,ROUNDUP(SUM(AN131-T131),0),"")</f>
        <v>730</v>
      </c>
      <c r="ES131" s="36">
        <f t="shared" ref="ES131:ES194" si="131">IF(AO131&gt;1,ROUNDUP(SUM(AO131-W131),0),"")</f>
        <v>730</v>
      </c>
      <c r="ET131" s="36">
        <f t="shared" ref="ET131:ET194" si="132">IF(AP131&gt;1,ROUNDUP(SUM(AP131-Y131),0),"")</f>
        <v>730</v>
      </c>
      <c r="EU131" s="36">
        <f t="shared" ref="EU131:EU194" si="133">IF(AQ131&gt;1,ROUNDUP(SUM(AQ131-X131),0),"")</f>
        <v>365</v>
      </c>
      <c r="EV131" s="36">
        <f t="shared" ref="EV131:EV194" si="134">IF(AR131&gt;1,ROUNDUP(SUM(AR131-AB131),0),"")</f>
        <v>365</v>
      </c>
      <c r="EW131" s="36" t="str">
        <f t="shared" si="106"/>
        <v/>
      </c>
      <c r="EX131" s="36" t="str">
        <f t="shared" si="107"/>
        <v/>
      </c>
      <c r="EY131" s="36">
        <f t="shared" si="94"/>
        <v>11.78</v>
      </c>
      <c r="EZ131" s="36">
        <f t="shared" si="94"/>
        <v>5.81</v>
      </c>
      <c r="FA131" s="36">
        <f t="shared" si="94"/>
        <v>23.55</v>
      </c>
      <c r="FB131" s="36">
        <f t="shared" si="94"/>
        <v>23.55</v>
      </c>
      <c r="FC131" s="36">
        <f t="shared" si="94"/>
        <v>23.55</v>
      </c>
      <c r="FD131" s="36">
        <f t="shared" si="94"/>
        <v>11.78</v>
      </c>
      <c r="FE131" s="36">
        <f t="shared" si="93"/>
        <v>11.78</v>
      </c>
      <c r="FF131" s="36" t="str">
        <f t="shared" si="93"/>
        <v/>
      </c>
      <c r="FG131" s="36" t="str">
        <f t="shared" si="93"/>
        <v/>
      </c>
      <c r="FH131" s="37" t="str" cm="1">
        <f t="array" ref="FH131">_xlfn.IFS(EY131="", "No Data", EY131&lt;0, "Negative/Future", EY131=0, "Zero Days", EY131&lt;=3, "&lt; 3 Months", EY131&lt;=6, "3 to 6 Months", EY131&lt;=9, "6 to 9 Months", EY131&lt;=12, "9 to 12 Months", EY131&lt;=15, "12 to 15 Months", EY131&lt;=18, "15 to 18 Months", EY131&lt;=24, "18 to 24 Months", EY131&gt;24, "&gt; 24 Months")</f>
        <v>9 to 12 Months</v>
      </c>
      <c r="FI131" s="37" t="str" cm="1">
        <f t="array" ref="FI131">_xlfn.IFS(EZ131="", "No Data", EZ131&lt;0, "Negative/Future", EZ131=0, "Zero Days", EZ131&lt;=3, "&lt; 3 Months", EZ131&lt;=6, "3 to 6 Months", EZ131&lt;=9, "6 to 9 Months", EZ131&lt;=12, "9 to 12 Months", EZ131&lt;=15, "12 to 15 Months", EZ131&lt;=18, "15 to 18 Months", EZ131&lt;=24, "18 to 24 Months", EZ131&gt;24, "&gt; 24 Months")</f>
        <v>3 to 6 Months</v>
      </c>
      <c r="FJ131" s="37" t="str" cm="1">
        <f t="array" ref="FJ131">_xlfn.IFS(FA131="", "No Data", FA131&lt;0, "Negative/Future", FA131=0, "Zero Days", FA131&lt;=3, "&lt; 3 Months", FA131&lt;=6, "3 to 6 Months", FA131&lt;=9, "6 to 9 Months", FA131&lt;=12, "9 to 12 Months", FA131&lt;=15, "12 to 15 Months", FA131&lt;=18, "15 to 18 Months", FA131&lt;=24, "18 to 24 Months", FA131&gt;24, "&gt; 24 Months")</f>
        <v>18 to 24 Months</v>
      </c>
      <c r="FK131" s="37" t="str" cm="1">
        <f t="array" ref="FK131">_xlfn.IFS(FB131="", "No Data", FB131&lt;0, "Negative/Future", FB131=0, "Zero Days", FB131&lt;=3, "&lt; 3 Months", FB131&lt;=6, "3 to 6 Months", FB131&lt;=9, "6 to 9 Months", FB131&lt;=12, "9 to 12 Months", FB131&lt;=15, "12 to 15 Months", FB131&lt;=18, "15 to 18 Months", FB131&lt;=24, "18 to 24 Months", FB131&gt;24, "&gt; 24 Months")</f>
        <v>18 to 24 Months</v>
      </c>
      <c r="FL131" s="37" t="str" cm="1">
        <f t="array" ref="FL131">_xlfn.IFS(FC131="", "No Data", FC131&lt;0, "Negative/Future", FC131=0, "Zero Days", FC131&lt;=3, "&lt; 3 Months", FC131&lt;=6, "3 to 6 Months", FC131&lt;=9, "6 to 9 Months", FC131&lt;=12, "9 to 12 Months", FC131&lt;=15, "12 to 15 Months", FC131&lt;=18, "15 to 18 Months", FC131&lt;=24, "18 to 24 Months", FC131&gt;24, "&gt; 24 Months")</f>
        <v>18 to 24 Months</v>
      </c>
      <c r="FM131" s="37" t="str" cm="1">
        <f t="array" ref="FM131">_xlfn.IFS(FD131="", "No Data", FD131&lt;0, "Negative/Future", FD131=0, "Zero Days", FD131&lt;=3, "&lt; 3 Months", FD131&lt;=6, "3 to 6 Months", FD131&lt;=9, "6 to 9 Months", FD131&lt;=12, "9 to 12 Months", FD131&lt;=15, "12 to 15 Months", FD131&lt;=18, "15 to 18 Months", FD131&lt;=24, "18 to 24 Months", FD131&gt;24, "&gt; 24 Months")</f>
        <v>9 to 12 Months</v>
      </c>
      <c r="FN131" s="37" t="str" cm="1">
        <f t="array" ref="FN131">_xlfn.IFS(FE131="", "No Data", FE131&lt;0, "Negative/Future", FE131=0, "Zero Days", FE131&lt;=3, "&lt; 3 Months", FE131&lt;=6, "3 to 6 Months", FE131&lt;=9, "6 to 9 Months", FE131&lt;=12, "9 to 12 Months", FE131&lt;=15, "12 to 15 Months", FE131&lt;=18, "15 to 18 Months", FE131&lt;=24, "18 to 24 Months", FE131&gt;24, "&gt; 24 Months")</f>
        <v>9 to 12 Months</v>
      </c>
      <c r="FO131" s="37" t="str" cm="1">
        <f t="array" ref="FO131">_xlfn.IFS(FG131="", "No Data", FG131&lt;0, "Negative/Future", FG131=0, "Zero Days", FG131&lt;=3, "&lt; 3 Months", FG131&lt;=6, "3 to 6 Months", FG131&lt;=9, "6 to 9 Months", FG131&lt;=12, "9 to 12 Months", FG131&lt;=15, "12 to 15 Months", FG131&lt;=18, "15 to 18 Months", FG131&lt;=24, "18 to 24 Months", FG131&gt;24, "&gt; 24 Months")</f>
        <v>No Data</v>
      </c>
      <c r="FP131" s="37" t="str" cm="1">
        <f t="array" ref="FP131">_xlfn.IFS(FF131="", "No Data", FF131&lt;0, "Negative/Future", FF131=0, "Zero Days", FF131&lt;=3, "&lt; 3 Months", FF131&lt;=6, "3 to 6 Months", FF131&lt;=9, "6 to 9 Months", FF131&lt;=12, "9 to 12 Months", FF131&lt;=15, "12 to 15 Months", FF131&lt;=18, "15 to 18 Months", FF131&lt;=24, "18 to 24 Months", FF131&gt;24, "&gt; 24 Months")</f>
        <v>No Data</v>
      </c>
      <c r="FQ131" s="29" t="s">
        <v>766</v>
      </c>
      <c r="FR131" s="29">
        <v>7562823341</v>
      </c>
      <c r="FS131" s="38" t="str">
        <f>VLOOKUP(_xlfn.XLOOKUP(B131,[1]MDA_Assets!D:D,[1]MDA_Assets!I:I,"",0),[1]Validation!$B$1:$C$8,2,0)</f>
        <v>A</v>
      </c>
      <c r="FT131" s="38" t="s">
        <v>296</v>
      </c>
      <c r="FU131" s="31" t="str">
        <f>_xlfn.XLOOKUP(B131,[1]MDA_Assets!D:D,[1]MDA_Assets!X:X,"",0)</f>
        <v>Yes</v>
      </c>
      <c r="FV131" s="39">
        <v>0</v>
      </c>
      <c r="FW131" s="39">
        <v>0</v>
      </c>
      <c r="FX131" s="39">
        <v>0</v>
      </c>
      <c r="FY131" s="39">
        <v>9</v>
      </c>
      <c r="FZ131" s="40">
        <f t="shared" si="101"/>
        <v>46403</v>
      </c>
      <c r="GA131" s="40">
        <f t="shared" si="101"/>
        <v>46218</v>
      </c>
      <c r="GB131" s="40">
        <f t="shared" si="108"/>
        <v>46363</v>
      </c>
      <c r="GC131" s="40">
        <f t="shared" si="109"/>
        <v>46768</v>
      </c>
      <c r="GD131" s="40">
        <f t="shared" si="110"/>
        <v>46768</v>
      </c>
      <c r="GE131" s="40">
        <f t="shared" si="111"/>
        <v>46403</v>
      </c>
      <c r="GF131" s="40">
        <f t="shared" si="105"/>
        <v>46403</v>
      </c>
      <c r="GG131" s="40" t="str">
        <f t="shared" si="105"/>
        <v/>
      </c>
      <c r="GH131" s="40" t="str">
        <f t="shared" si="105"/>
        <v/>
      </c>
      <c r="GI131" s="39">
        <f t="shared" ref="GI131:GI194" si="135">COUNTIFS(FZ131:GH131, "&gt;1910-01-01",FZ131:GH131, "&lt;2026-01-01")</f>
        <v>0</v>
      </c>
      <c r="GJ131" s="39">
        <f t="shared" ref="GJ131:GJ194" si="136">COUNTIFS(FZ131:GH131, "&gt;=2026-01-01",FZ131:GH131, "&lt;=2026-01-31")</f>
        <v>0</v>
      </c>
      <c r="GK131" s="39">
        <f t="shared" ref="GK131:GK194" si="137">COUNTIFS(FZ131:GH131,"&gt;2026-01-31",FZ131:GH131,"&lt;2026-02-28")</f>
        <v>0</v>
      </c>
      <c r="GL131" s="39">
        <f t="shared" ref="GL131:GL194" si="138">COUNTIFS(FZ131:GH131,"&gt;2026-02-28")</f>
        <v>7</v>
      </c>
    </row>
    <row r="132" spans="1:194" x14ac:dyDescent="0.25">
      <c r="A132" s="19">
        <v>139</v>
      </c>
      <c r="B132" s="43" t="s">
        <v>839</v>
      </c>
      <c r="C132" s="43" t="s">
        <v>254</v>
      </c>
      <c r="D132" s="43" t="s">
        <v>241</v>
      </c>
      <c r="E132" s="43" t="s">
        <v>255</v>
      </c>
      <c r="F132" s="43" t="s">
        <v>840</v>
      </c>
      <c r="G132" s="43" t="s">
        <v>243</v>
      </c>
      <c r="H132" s="43" t="s">
        <v>498</v>
      </c>
      <c r="I132" s="43" t="s">
        <v>192</v>
      </c>
      <c r="J132" s="44">
        <f t="shared" si="112"/>
        <v>43992.245138888888</v>
      </c>
      <c r="K132" s="44">
        <v>43628.245138888888</v>
      </c>
      <c r="L132" s="44">
        <v>43608</v>
      </c>
      <c r="M132" s="43" t="s">
        <v>2826</v>
      </c>
      <c r="N132" s="43" t="s">
        <v>2827</v>
      </c>
      <c r="O132" s="44">
        <v>46115.475740740738</v>
      </c>
      <c r="P132" s="43">
        <v>19091</v>
      </c>
      <c r="Q132" s="43">
        <v>15589</v>
      </c>
      <c r="R132" s="43">
        <v>3502</v>
      </c>
      <c r="S132" s="43" t="s">
        <v>206</v>
      </c>
      <c r="T132" s="44">
        <v>46027.770833333336</v>
      </c>
      <c r="U132" s="44">
        <v>46027.770833333336</v>
      </c>
      <c r="V132" s="44">
        <v>46027.770833333336</v>
      </c>
      <c r="W132" s="44">
        <v>46027.770833333336</v>
      </c>
      <c r="X132" s="44">
        <v>46027.770833333336</v>
      </c>
      <c r="Y132" s="44">
        <v>46027.770833333336</v>
      </c>
      <c r="Z132" s="43" t="s">
        <v>199</v>
      </c>
      <c r="AA132" s="43"/>
      <c r="AB132" s="44">
        <v>46027.770833333336</v>
      </c>
      <c r="AC132" s="44">
        <v>46027.770833333336</v>
      </c>
      <c r="AD132" s="44">
        <v>46027.770833333336</v>
      </c>
      <c r="AE132" s="43">
        <v>5</v>
      </c>
      <c r="AF132" s="43" t="s">
        <v>2828</v>
      </c>
      <c r="AG132" s="43" t="s">
        <v>2828</v>
      </c>
      <c r="AH132" s="43" t="s">
        <v>2829</v>
      </c>
      <c r="AI132" s="43" t="s">
        <v>2829</v>
      </c>
      <c r="AJ132" s="43" t="s">
        <v>2830</v>
      </c>
      <c r="AK132" s="43" t="s">
        <v>2831</v>
      </c>
      <c r="AL132" s="46">
        <v>45741</v>
      </c>
      <c r="AM132" s="46">
        <v>45741</v>
      </c>
      <c r="AN132" s="46">
        <v>46041</v>
      </c>
      <c r="AO132" s="46">
        <v>46041</v>
      </c>
      <c r="AP132" s="46">
        <v>44838</v>
      </c>
      <c r="AQ132" s="46">
        <v>45841</v>
      </c>
      <c r="AR132" s="47">
        <v>46392</v>
      </c>
      <c r="AS132" s="47">
        <v>46392</v>
      </c>
      <c r="AT132" s="47">
        <v>46392</v>
      </c>
      <c r="AU132" s="43">
        <v>1</v>
      </c>
      <c r="AV132" s="43">
        <v>0</v>
      </c>
      <c r="AW132" s="43">
        <v>0</v>
      </c>
      <c r="AX132" s="51" t="s">
        <v>237</v>
      </c>
      <c r="AY132" s="51" t="s">
        <v>237</v>
      </c>
      <c r="AZ132" s="51" t="s">
        <v>198</v>
      </c>
      <c r="BA132" s="20">
        <f t="shared" ca="1" si="100"/>
        <v>1</v>
      </c>
      <c r="BB132" s="20">
        <f t="shared" ca="1" si="100"/>
        <v>1</v>
      </c>
      <c r="BC132" s="20">
        <f t="shared" ca="1" si="100"/>
        <v>1</v>
      </c>
      <c r="BD132" s="20">
        <f t="shared" ca="1" si="100"/>
        <v>1</v>
      </c>
      <c r="BE132" s="20">
        <f t="shared" ca="1" si="100"/>
        <v>1</v>
      </c>
      <c r="BF132" s="20">
        <f t="shared" ca="1" si="100"/>
        <v>1</v>
      </c>
      <c r="BG132" s="21">
        <f t="shared" ca="1" si="100"/>
        <v>0</v>
      </c>
      <c r="BH132" s="21">
        <f t="shared" ca="1" si="100"/>
        <v>0</v>
      </c>
      <c r="BI132" s="21">
        <f t="shared" ca="1" si="100"/>
        <v>0</v>
      </c>
      <c r="BJ132" s="22">
        <f t="shared" ca="1" si="113"/>
        <v>6</v>
      </c>
      <c r="BK132" s="21">
        <f t="shared" si="114"/>
        <v>5</v>
      </c>
      <c r="BL132" s="22">
        <f t="shared" ca="1" si="115"/>
        <v>19394</v>
      </c>
      <c r="BM132" s="22">
        <f t="shared" ca="1" si="116"/>
        <v>15903</v>
      </c>
      <c r="BN132" s="23">
        <f t="shared" ca="1" si="117"/>
        <v>3491</v>
      </c>
      <c r="BO132" s="24">
        <f t="shared" ca="1" si="118"/>
        <v>303</v>
      </c>
      <c r="BP132" s="51" t="str">
        <f>_xlfn.XLOOKUP(E132,[1]Validation!E:E,[1]Validation!F:F,"")</f>
        <v>EN5</v>
      </c>
      <c r="BQ132" s="51" t="str">
        <f>_xlfn.XLOOKUP(BP132,[1]Validation!F:F,[1]Validation!G:G,"")</f>
        <v>EN4 to EN7</v>
      </c>
      <c r="BR132" s="52" t="str">
        <f>VLOOKUP(G132,[1]Validation!$B$1:$C$9,2,0)</f>
        <v>A</v>
      </c>
      <c r="BS132" s="51">
        <f t="shared" ca="1" si="119"/>
        <v>84</v>
      </c>
      <c r="BT132" s="53">
        <f>_xlfn.XLOOKUP(B132,'[2]1. All Calls'!$R:$R,'[2]1. All Calls'!$A:$A,"",0)</f>
        <v>46115.694745370398</v>
      </c>
      <c r="BU132" s="51" t="str">
        <f>_xlfn.XLOOKUP(B132,'[2]1. All Calls'!$R:$R,'[2]1. All Calls'!$F:$F,"",0)</f>
        <v>CC-02034974</v>
      </c>
      <c r="BV132" s="51" t="str">
        <f>_xlfn.XLOOKUP(B132,'[2]1. All Calls'!$R:$R,'[2]1. All Calls'!$J:$J,"",0)</f>
        <v>General Service</v>
      </c>
      <c r="BW132" s="53">
        <f>_xlfn.XLOOKUP(B132,'[2]Sch Calls'!$R:$R,'[2]Sch Calls'!$A:$A,"",0)</f>
        <v>45642.564525463</v>
      </c>
      <c r="BX132" s="51">
        <f>_xlfn.XLOOKUP(B132,'[2]Sch Calls'!$R:$R,'[2]Sch Calls'!$B:$B,"",0)</f>
        <v>15719</v>
      </c>
      <c r="BY132" s="51" t="str">
        <f t="shared" si="102"/>
        <v>05-Jul-26</v>
      </c>
      <c r="BZ132" s="51" t="str">
        <f t="shared" si="102"/>
        <v>05-Jul-26</v>
      </c>
      <c r="CA132" s="51" t="str">
        <f t="shared" si="120"/>
        <v>08-Oct-26</v>
      </c>
      <c r="CB132" s="51" t="str">
        <f t="shared" si="121"/>
        <v>06-Jul-27</v>
      </c>
      <c r="CC132" s="51" t="str">
        <f t="shared" si="122"/>
        <v>06-Jan-28</v>
      </c>
      <c r="CD132" s="51" t="str">
        <f t="shared" si="123"/>
        <v>06-Jan-27</v>
      </c>
      <c r="CE132" s="51">
        <f t="shared" ca="1" si="103"/>
        <v>148</v>
      </c>
      <c r="CF132" s="51">
        <f t="shared" ca="1" si="103"/>
        <v>148</v>
      </c>
      <c r="CG132" s="51">
        <f t="shared" ca="1" si="124"/>
        <v>148</v>
      </c>
      <c r="CH132" s="51">
        <f t="shared" ca="1" si="125"/>
        <v>148</v>
      </c>
      <c r="CI132" s="51">
        <f t="shared" ca="1" si="126"/>
        <v>148</v>
      </c>
      <c r="CJ132" s="51">
        <f t="shared" ca="1" si="127"/>
        <v>148</v>
      </c>
      <c r="CK132" s="51">
        <f t="shared" ca="1" si="97"/>
        <v>740</v>
      </c>
      <c r="CL132" s="51">
        <f t="shared" ca="1" si="97"/>
        <v>740</v>
      </c>
      <c r="CM132" s="51">
        <f t="shared" ca="1" si="97"/>
        <v>740</v>
      </c>
      <c r="CN132" s="51">
        <f t="shared" ca="1" si="97"/>
        <v>740</v>
      </c>
      <c r="CO132" s="51">
        <f t="shared" ca="1" si="97"/>
        <v>740</v>
      </c>
      <c r="CP132" s="51">
        <f t="shared" ca="1" si="97"/>
        <v>740</v>
      </c>
      <c r="CQ132" s="51">
        <f t="shared" ca="1" si="98"/>
        <v>-2612</v>
      </c>
      <c r="CR132" s="51">
        <f t="shared" ca="1" si="98"/>
        <v>-2612</v>
      </c>
      <c r="CS132" s="51">
        <f t="shared" ca="1" si="98"/>
        <v>-1112</v>
      </c>
      <c r="CT132" s="51">
        <f t="shared" ca="1" si="98"/>
        <v>-1112</v>
      </c>
      <c r="CU132" s="51">
        <f t="shared" ca="1" si="98"/>
        <v>-7127</v>
      </c>
      <c r="CV132" s="54">
        <f t="shared" ca="1" si="98"/>
        <v>-2112</v>
      </c>
      <c r="CW132" s="25" t="s">
        <v>195</v>
      </c>
      <c r="CX132" s="55">
        <v>0.8</v>
      </c>
      <c r="CY132" s="55"/>
      <c r="CZ132" s="26">
        <v>0</v>
      </c>
      <c r="DA132" s="26">
        <v>0</v>
      </c>
      <c r="DB132" s="26">
        <v>0</v>
      </c>
      <c r="DC132" s="26">
        <v>0</v>
      </c>
      <c r="DD132" s="26">
        <v>0</v>
      </c>
      <c r="DE132" s="26">
        <v>0</v>
      </c>
      <c r="DF132" s="26">
        <v>0</v>
      </c>
      <c r="DG132" s="26">
        <v>0</v>
      </c>
      <c r="DH132" s="26">
        <v>0</v>
      </c>
      <c r="DI132" s="26">
        <v>0</v>
      </c>
      <c r="DJ132" s="26">
        <v>0</v>
      </c>
      <c r="DK132" s="26">
        <v>0</v>
      </c>
      <c r="DL132" s="27">
        <f t="shared" si="128"/>
        <v>46190.694745370398</v>
      </c>
      <c r="DM132" s="28">
        <f t="shared" ca="1" si="129"/>
        <v>0</v>
      </c>
      <c r="DN132" s="56">
        <f>_xlfn.XLOOKUP(B132,'[2]1. All Calls'!$R:$R,'[2]1. All Calls'!$A:$A,"",0)</f>
        <v>46115.694745370398</v>
      </c>
      <c r="DO132" s="57" t="str">
        <f ca="1">VLOOKUP(DM132,[1]Validation!$B$20:$C$25,2,0)</f>
        <v>Within 3 months</v>
      </c>
      <c r="DP132" s="58" t="str">
        <f>_xlfn.XLOOKUP(B132,'[1]Active AMCs- Dealer'!E:E,'[1]Active AMCs- Dealer'!L:L,"Not in AMC",0)</f>
        <v>Not in AMC</v>
      </c>
      <c r="DQ132" s="50" t="s">
        <v>238</v>
      </c>
      <c r="DR132" s="29" t="str">
        <f>_xlfn.XLOOKUP(B132,'[2]1. All Calls'!$R:$R,'[2]1. All Calls'!$F:$F,"",0)</f>
        <v>CC-02034974</v>
      </c>
      <c r="DS132" s="29" t="str">
        <f>_xlfn.XLOOKUP(B132,'[2]1. All Calls'!$R:$R,'[2]1. All Calls'!$AB:$AB,"",0)</f>
        <v>Today We attend the customer site for general visit so we check and found that compressor running good condition but service due</v>
      </c>
      <c r="DT132" s="30">
        <f>_xlfn.XLOOKUP(DR132,'[2]1. All Calls'!$F:$F,'[2]1. All Calls'!$A:$A,"",0)</f>
        <v>46115.694745370398</v>
      </c>
      <c r="DU132" s="31">
        <f>_xlfn.XLOOKUP(DR132,'[2]1. All Calls'!$F:$F,'[2]1. All Calls'!$B:$B,"",0)</f>
        <v>19091</v>
      </c>
      <c r="DV132" s="31">
        <f>_xlfn.XLOOKUP(B132,[1]MDA_Assets!D:D,[1]MDA_Assets!N:N,"",0)</f>
        <v>15589</v>
      </c>
      <c r="DW132" s="31">
        <f>_xlfn.XLOOKUP(B132,[1]MDA_Assets!D:D,[1]MDA_Assets!O:O,"",0)</f>
        <v>3502</v>
      </c>
      <c r="DX132" s="32" t="str">
        <f>_xlfn.XLOOKUP(B132,[1]MDA_Assets!D:D,[1]MDA_Assets!Q:Q,"",0)</f>
        <v>XD</v>
      </c>
      <c r="DY132" s="33">
        <f>_xlfn.XLOOKUP(B132,[1]MDA_Assets!D:D,[1]MDA_Assets!R:R,"",0)</f>
        <v>46028</v>
      </c>
      <c r="DZ132" s="33">
        <f>_xlfn.XLOOKUP(B132,[1]MDA_Assets!D:D,[1]MDA_Assets!S:S,"",0)</f>
        <v>46028</v>
      </c>
      <c r="EA132" s="33">
        <f>_xlfn.XLOOKUP(B132,[1]MDA_Assets!D:D,[1]MDA_Assets!T:T,"",0)</f>
        <v>46028</v>
      </c>
      <c r="EB132" s="33">
        <f>_xlfn.XLOOKUP(B132,[1]MDA_Assets!D:D,[1]MDA_Assets!U:U,"",0)</f>
        <v>46028</v>
      </c>
      <c r="EC132" s="33">
        <f>_xlfn.XLOOKUP(B132,[1]MDA_Assets!D:D,[1]MDA_Assets!V:V,"",0)</f>
        <v>46028</v>
      </c>
      <c r="ED132" s="33">
        <f>_xlfn.XLOOKUP(B132,[1]MDA_Assets!D:D,[1]MDA_Assets!W:W,"",0)</f>
        <v>46028</v>
      </c>
      <c r="EE132" s="32" t="str">
        <f>_xlfn.XLOOKUP(B132,[1]MDA_Assets!D:D,[1]MDA_Assets!X:X,"",0)</f>
        <v>Yes</v>
      </c>
      <c r="EF132" s="33">
        <f>_xlfn.XLOOKUP(B132,[1]MDA_Assets!D:D,[1]MDA_Assets!Y:Y,"",0)</f>
        <v>46028</v>
      </c>
      <c r="EG132" s="33">
        <f>_xlfn.XLOOKUP(B132,[1]MDA_Assets!D:D,[1]MDA_Assets!Z:Z,"",0)</f>
        <v>46028</v>
      </c>
      <c r="EH132" s="33">
        <f>_xlfn.XLOOKUP(B132,[1]MDA_Assets!D:D,[1]MDA_Assets!AA:AA,"",0)</f>
        <v>46028</v>
      </c>
      <c r="EI132" s="34">
        <f>_xlfn.XLOOKUP(B132,[1]MDA_Assets!D:D,[1]MDA_Assets!P:P,"",0)</f>
        <v>5</v>
      </c>
      <c r="EJ132" s="35" t="str">
        <f>_xlfn.XLOOKUP(B132,[1]MDA_Assets!D:D,[1]MDA_Assets!AB:AB,"",0)</f>
        <v>-1872</v>
      </c>
      <c r="EK132" s="35" t="str">
        <f>_xlfn.XLOOKUP(B132,[1]MDA_Assets!D:D,[1]MDA_Assets!AC:AC,"",0)</f>
        <v>-1872</v>
      </c>
      <c r="EL132" s="35" t="str">
        <f>_xlfn.XLOOKUP(B132,[1]MDA_Assets!D:D,[1]MDA_Assets!AD:AD,"",0)</f>
        <v>-372</v>
      </c>
      <c r="EM132" s="35" t="str">
        <f>_xlfn.XLOOKUP(B132,[1]MDA_Assets!D:D,[1]MDA_Assets!AE:AE,"",0)</f>
        <v>-372</v>
      </c>
      <c r="EN132" s="35" t="str">
        <f>_xlfn.XLOOKUP(B132,[1]MDA_Assets!D:D,[1]MDA_Assets!AF:AF,"",0)</f>
        <v>-6387</v>
      </c>
      <c r="EO132" s="35" t="str">
        <f>_xlfn.XLOOKUP(B132,[1]MDA_Assets!D:D,[1]MDA_Assets!AG:AG,"",0)</f>
        <v>-1372</v>
      </c>
      <c r="EP132" s="36">
        <f t="shared" si="104"/>
        <v>-287</v>
      </c>
      <c r="EQ132" s="36">
        <f t="shared" si="104"/>
        <v>-287</v>
      </c>
      <c r="ER132" s="36">
        <f t="shared" si="130"/>
        <v>14</v>
      </c>
      <c r="ES132" s="36">
        <f t="shared" si="131"/>
        <v>14</v>
      </c>
      <c r="ET132" s="36">
        <f t="shared" si="132"/>
        <v>-1190</v>
      </c>
      <c r="EU132" s="36">
        <f t="shared" si="133"/>
        <v>-187</v>
      </c>
      <c r="EV132" s="36">
        <f t="shared" si="134"/>
        <v>365</v>
      </c>
      <c r="EW132" s="36">
        <f t="shared" si="106"/>
        <v>365</v>
      </c>
      <c r="EX132" s="36">
        <f t="shared" si="107"/>
        <v>365</v>
      </c>
      <c r="EY132" s="36">
        <f t="shared" si="94"/>
        <v>-9.26</v>
      </c>
      <c r="EZ132" s="36">
        <f t="shared" si="94"/>
        <v>-9.26</v>
      </c>
      <c r="FA132" s="36">
        <f t="shared" si="94"/>
        <v>0.46</v>
      </c>
      <c r="FB132" s="36">
        <f t="shared" si="94"/>
        <v>0.46</v>
      </c>
      <c r="FC132" s="36">
        <f t="shared" si="94"/>
        <v>-38.39</v>
      </c>
      <c r="FD132" s="36">
        <f t="shared" si="94"/>
        <v>-6.04</v>
      </c>
      <c r="FE132" s="36">
        <f t="shared" si="94"/>
        <v>11.78</v>
      </c>
      <c r="FF132" s="36">
        <f t="shared" si="94"/>
        <v>11.78</v>
      </c>
      <c r="FG132" s="36">
        <f t="shared" si="94"/>
        <v>11.78</v>
      </c>
      <c r="FH132" s="37" t="str" cm="1">
        <f t="array" ref="FH132">_xlfn.IFS(EY132="", "No Data", EY132&lt;0, "Negative/Future", EY132=0, "Zero Days", EY132&lt;=3, "&lt; 3 Months", EY132&lt;=6, "3 to 6 Months", EY132&lt;=9, "6 to 9 Months", EY132&lt;=12, "9 to 12 Months", EY132&lt;=15, "12 to 15 Months", EY132&lt;=18, "15 to 18 Months", EY132&lt;=24, "18 to 24 Months", EY132&gt;24, "&gt; 24 Months")</f>
        <v>Negative/Future</v>
      </c>
      <c r="FI132" s="37" t="str" cm="1">
        <f t="array" ref="FI132">_xlfn.IFS(EZ132="", "No Data", EZ132&lt;0, "Negative/Future", EZ132=0, "Zero Days", EZ132&lt;=3, "&lt; 3 Months", EZ132&lt;=6, "3 to 6 Months", EZ132&lt;=9, "6 to 9 Months", EZ132&lt;=12, "9 to 12 Months", EZ132&lt;=15, "12 to 15 Months", EZ132&lt;=18, "15 to 18 Months", EZ132&lt;=24, "18 to 24 Months", EZ132&gt;24, "&gt; 24 Months")</f>
        <v>Negative/Future</v>
      </c>
      <c r="FJ132" s="37" t="str" cm="1">
        <f t="array" ref="FJ132">_xlfn.IFS(FA132="", "No Data", FA132&lt;0, "Negative/Future", FA132=0, "Zero Days", FA132&lt;=3, "&lt; 3 Months", FA132&lt;=6, "3 to 6 Months", FA132&lt;=9, "6 to 9 Months", FA132&lt;=12, "9 to 12 Months", FA132&lt;=15, "12 to 15 Months", FA132&lt;=18, "15 to 18 Months", FA132&lt;=24, "18 to 24 Months", FA132&gt;24, "&gt; 24 Months")</f>
        <v>&lt; 3 Months</v>
      </c>
      <c r="FK132" s="37" t="str" cm="1">
        <f t="array" ref="FK132">_xlfn.IFS(FB132="", "No Data", FB132&lt;0, "Negative/Future", FB132=0, "Zero Days", FB132&lt;=3, "&lt; 3 Months", FB132&lt;=6, "3 to 6 Months", FB132&lt;=9, "6 to 9 Months", FB132&lt;=12, "9 to 12 Months", FB132&lt;=15, "12 to 15 Months", FB132&lt;=18, "15 to 18 Months", FB132&lt;=24, "18 to 24 Months", FB132&gt;24, "&gt; 24 Months")</f>
        <v>&lt; 3 Months</v>
      </c>
      <c r="FL132" s="37" t="str" cm="1">
        <f t="array" ref="FL132">_xlfn.IFS(FC132="", "No Data", FC132&lt;0, "Negative/Future", FC132=0, "Zero Days", FC132&lt;=3, "&lt; 3 Months", FC132&lt;=6, "3 to 6 Months", FC132&lt;=9, "6 to 9 Months", FC132&lt;=12, "9 to 12 Months", FC132&lt;=15, "12 to 15 Months", FC132&lt;=18, "15 to 18 Months", FC132&lt;=24, "18 to 24 Months", FC132&gt;24, "&gt; 24 Months")</f>
        <v>Negative/Future</v>
      </c>
      <c r="FM132" s="37" t="str" cm="1">
        <f t="array" ref="FM132">_xlfn.IFS(FD132="", "No Data", FD132&lt;0, "Negative/Future", FD132=0, "Zero Days", FD132&lt;=3, "&lt; 3 Months", FD132&lt;=6, "3 to 6 Months", FD132&lt;=9, "6 to 9 Months", FD132&lt;=12, "9 to 12 Months", FD132&lt;=15, "12 to 15 Months", FD132&lt;=18, "15 to 18 Months", FD132&lt;=24, "18 to 24 Months", FD132&gt;24, "&gt; 24 Months")</f>
        <v>Negative/Future</v>
      </c>
      <c r="FN132" s="37" t="str" cm="1">
        <f t="array" ref="FN132">_xlfn.IFS(FE132="", "No Data", FE132&lt;0, "Negative/Future", FE132=0, "Zero Days", FE132&lt;=3, "&lt; 3 Months", FE132&lt;=6, "3 to 6 Months", FE132&lt;=9, "6 to 9 Months", FE132&lt;=12, "9 to 12 Months", FE132&lt;=15, "12 to 15 Months", FE132&lt;=18, "15 to 18 Months", FE132&lt;=24, "18 to 24 Months", FE132&gt;24, "&gt; 24 Months")</f>
        <v>9 to 12 Months</v>
      </c>
      <c r="FO132" s="37" t="str" cm="1">
        <f t="array" ref="FO132">_xlfn.IFS(FG132="", "No Data", FG132&lt;0, "Negative/Future", FG132=0, "Zero Days", FG132&lt;=3, "&lt; 3 Months", FG132&lt;=6, "3 to 6 Months", FG132&lt;=9, "6 to 9 Months", FG132&lt;=12, "9 to 12 Months", FG132&lt;=15, "12 to 15 Months", FG132&lt;=18, "15 to 18 Months", FG132&lt;=24, "18 to 24 Months", FG132&gt;24, "&gt; 24 Months")</f>
        <v>9 to 12 Months</v>
      </c>
      <c r="FP132" s="37" t="str" cm="1">
        <f t="array" ref="FP132">_xlfn.IFS(FF132="", "No Data", FF132&lt;0, "Negative/Future", FF132=0, "Zero Days", FF132&lt;=3, "&lt; 3 Months", FF132&lt;=6, "3 to 6 Months", FF132&lt;=9, "6 to 9 Months", FF132&lt;=12, "9 to 12 Months", FF132&lt;=15, "12 to 15 Months", FF132&lt;=18, "15 to 18 Months", FF132&lt;=24, "18 to 24 Months", FF132&gt;24, "&gt; 24 Months")</f>
        <v>9 to 12 Months</v>
      </c>
      <c r="FQ132" s="29" t="s">
        <v>841</v>
      </c>
      <c r="FR132" s="29">
        <v>9801381719</v>
      </c>
      <c r="FS132" s="38" t="str">
        <f>VLOOKUP(_xlfn.XLOOKUP(B132,[1]MDA_Assets!D:D,[1]MDA_Assets!I:I,"",0),[1]Validation!$B$1:$C$8,2,0)</f>
        <v>A</v>
      </c>
      <c r="FT132" s="38" t="s">
        <v>296</v>
      </c>
      <c r="FU132" s="31" t="str">
        <f>_xlfn.XLOOKUP(B132,[1]MDA_Assets!D:D,[1]MDA_Assets!X:X,"",0)</f>
        <v>Yes</v>
      </c>
      <c r="FV132" s="39">
        <v>6</v>
      </c>
      <c r="FW132" s="39">
        <v>0</v>
      </c>
      <c r="FX132" s="39">
        <v>0</v>
      </c>
      <c r="FY132" s="39">
        <v>3</v>
      </c>
      <c r="FZ132" s="40">
        <f t="shared" si="101"/>
        <v>45741</v>
      </c>
      <c r="GA132" s="40">
        <f t="shared" si="101"/>
        <v>45741</v>
      </c>
      <c r="GB132" s="40">
        <f t="shared" si="108"/>
        <v>46042</v>
      </c>
      <c r="GC132" s="40">
        <f t="shared" si="109"/>
        <v>46042</v>
      </c>
      <c r="GD132" s="40">
        <f t="shared" si="110"/>
        <v>44838</v>
      </c>
      <c r="GE132" s="40">
        <f t="shared" si="111"/>
        <v>45841</v>
      </c>
      <c r="GF132" s="40">
        <f t="shared" si="105"/>
        <v>46393</v>
      </c>
      <c r="GG132" s="40">
        <f t="shared" si="105"/>
        <v>46393</v>
      </c>
      <c r="GH132" s="40">
        <f t="shared" si="105"/>
        <v>46393</v>
      </c>
      <c r="GI132" s="39">
        <f t="shared" si="135"/>
        <v>4</v>
      </c>
      <c r="GJ132" s="39">
        <f t="shared" si="136"/>
        <v>2</v>
      </c>
      <c r="GK132" s="39">
        <f t="shared" si="137"/>
        <v>0</v>
      </c>
      <c r="GL132" s="39">
        <f t="shared" si="138"/>
        <v>3</v>
      </c>
    </row>
    <row r="133" spans="1:194" x14ac:dyDescent="0.25">
      <c r="A133" s="19">
        <v>140</v>
      </c>
      <c r="B133" s="43" t="s">
        <v>842</v>
      </c>
      <c r="C133" s="43" t="s">
        <v>254</v>
      </c>
      <c r="D133" s="43" t="s">
        <v>241</v>
      </c>
      <c r="E133" s="43" t="s">
        <v>346</v>
      </c>
      <c r="F133" s="43" t="s">
        <v>407</v>
      </c>
      <c r="G133" s="43" t="s">
        <v>190</v>
      </c>
      <c r="H133" s="43" t="s">
        <v>205</v>
      </c>
      <c r="I133" s="43" t="s">
        <v>192</v>
      </c>
      <c r="J133" s="44">
        <f t="shared" si="112"/>
        <v>44088.409722222219</v>
      </c>
      <c r="K133" s="44">
        <v>43724.409722222219</v>
      </c>
      <c r="L133" s="44">
        <v>43683</v>
      </c>
      <c r="M133" s="43" t="s">
        <v>2221</v>
      </c>
      <c r="N133" s="43" t="s">
        <v>193</v>
      </c>
      <c r="O133" s="44">
        <v>46049.705451388887</v>
      </c>
      <c r="P133" s="43">
        <v>10243</v>
      </c>
      <c r="Q133" s="43">
        <v>8707</v>
      </c>
      <c r="R133" s="43">
        <v>1536</v>
      </c>
      <c r="S133" s="43" t="s">
        <v>206</v>
      </c>
      <c r="T133" s="44">
        <v>46027.770833333336</v>
      </c>
      <c r="U133" s="44">
        <v>46027.770833333336</v>
      </c>
      <c r="V133" s="44">
        <v>46027.770833333336</v>
      </c>
      <c r="W133" s="44">
        <v>46027.770833333336</v>
      </c>
      <c r="X133" s="44">
        <v>46027.770833333336</v>
      </c>
      <c r="Y133" s="44">
        <v>46027.770833333336</v>
      </c>
      <c r="Z133" s="43" t="s">
        <v>195</v>
      </c>
      <c r="AA133" s="43"/>
      <c r="AB133" s="43"/>
      <c r="AC133" s="43"/>
      <c r="AD133" s="43"/>
      <c r="AE133" s="43">
        <v>4</v>
      </c>
      <c r="AF133" s="43" t="s">
        <v>2222</v>
      </c>
      <c r="AG133" s="43" t="s">
        <v>2222</v>
      </c>
      <c r="AH133" s="43" t="s">
        <v>2223</v>
      </c>
      <c r="AI133" s="43" t="s">
        <v>2223</v>
      </c>
      <c r="AJ133" s="43" t="s">
        <v>2224</v>
      </c>
      <c r="AK133" s="43" t="s">
        <v>2223</v>
      </c>
      <c r="AL133" s="47">
        <v>46207</v>
      </c>
      <c r="AM133" s="47">
        <v>46207</v>
      </c>
      <c r="AN133" s="47">
        <v>46392</v>
      </c>
      <c r="AO133" s="47">
        <v>46392</v>
      </c>
      <c r="AP133" s="47">
        <v>46757</v>
      </c>
      <c r="AQ133" s="47">
        <v>46392</v>
      </c>
      <c r="AR133" s="48"/>
      <c r="AS133" s="48"/>
      <c r="AT133" s="48"/>
      <c r="AU133" s="43">
        <v>0</v>
      </c>
      <c r="AV133" s="43">
        <v>0</v>
      </c>
      <c r="AW133" s="43">
        <v>0</v>
      </c>
      <c r="AX133" s="51" t="s">
        <v>408</v>
      </c>
      <c r="AY133" s="51" t="s">
        <v>409</v>
      </c>
      <c r="AZ133" s="51" t="s">
        <v>198</v>
      </c>
      <c r="BA133" s="20">
        <f t="shared" ca="1" si="100"/>
        <v>0</v>
      </c>
      <c r="BB133" s="20">
        <f t="shared" ca="1" si="100"/>
        <v>0</v>
      </c>
      <c r="BC133" s="20">
        <f t="shared" ca="1" si="100"/>
        <v>0</v>
      </c>
      <c r="BD133" s="20">
        <f t="shared" ca="1" si="100"/>
        <v>0</v>
      </c>
      <c r="BE133" s="20">
        <f t="shared" ca="1" si="100"/>
        <v>0</v>
      </c>
      <c r="BF133" s="20">
        <f t="shared" ca="1" si="100"/>
        <v>0</v>
      </c>
      <c r="BG133" s="21" t="str">
        <f t="shared" ca="1" si="100"/>
        <v/>
      </c>
      <c r="BH133" s="21" t="str">
        <f t="shared" ca="1" si="100"/>
        <v/>
      </c>
      <c r="BI133" s="21" t="str">
        <f t="shared" ca="1" si="100"/>
        <v/>
      </c>
      <c r="BJ133" s="22">
        <f t="shared" ca="1" si="113"/>
        <v>0</v>
      </c>
      <c r="BK133" s="21">
        <f t="shared" si="114"/>
        <v>4</v>
      </c>
      <c r="BL133" s="22">
        <f t="shared" ca="1" si="115"/>
        <v>10748</v>
      </c>
      <c r="BM133" s="22">
        <f t="shared" ca="1" si="116"/>
        <v>9136</v>
      </c>
      <c r="BN133" s="23">
        <f t="shared" ca="1" si="117"/>
        <v>1612</v>
      </c>
      <c r="BO133" s="24">
        <f t="shared" ca="1" si="118"/>
        <v>505</v>
      </c>
      <c r="BP133" s="51" t="str">
        <f>_xlfn.XLOOKUP(E133,[1]Validation!E:E,[1]Validation!F:F,"")</f>
        <v>EN11</v>
      </c>
      <c r="BQ133" s="51" t="str">
        <f>_xlfn.XLOOKUP(BP133,[1]Validation!F:F,[1]Validation!G:G,"")</f>
        <v>EN11 to EN22</v>
      </c>
      <c r="BR133" s="52" t="str">
        <f>VLOOKUP(G133,[1]Validation!$B$1:$C$9,2,0)</f>
        <v>B</v>
      </c>
      <c r="BS133" s="51">
        <f t="shared" ca="1" si="119"/>
        <v>81</v>
      </c>
      <c r="BT133" s="53">
        <f>_xlfn.XLOOKUP(B133,'[2]1. All Calls'!$R:$R,'[2]1. All Calls'!$A:$A,"",0)</f>
        <v>46049.933969907397</v>
      </c>
      <c r="BU133" s="51" t="str">
        <f>_xlfn.XLOOKUP(B133,'[2]1. All Calls'!$R:$R,'[2]1. All Calls'!$F:$F,"",0)</f>
        <v>CC-01954959</v>
      </c>
      <c r="BV133" s="51" t="str">
        <f>_xlfn.XLOOKUP(B133,'[2]1. All Calls'!$R:$R,'[2]1. All Calls'!$J:$J,"",0)</f>
        <v>Sales Call</v>
      </c>
      <c r="BW133" s="53">
        <f>_xlfn.XLOOKUP(B133,'[2]Sch Calls'!$R:$R,'[2]Sch Calls'!$A:$A,"",0)</f>
        <v>44233.745428240698</v>
      </c>
      <c r="BX133" s="51">
        <f>_xlfn.XLOOKUP(B133,'[2]Sch Calls'!$R:$R,'[2]Sch Calls'!$B:$B,"",0)</f>
        <v>4102</v>
      </c>
      <c r="BY133" s="51" t="str">
        <f t="shared" si="102"/>
        <v>05-Jul-26</v>
      </c>
      <c r="BZ133" s="51" t="str">
        <f t="shared" si="102"/>
        <v>05-Jul-26</v>
      </c>
      <c r="CA133" s="51" t="str">
        <f t="shared" si="120"/>
        <v>08-Oct-26</v>
      </c>
      <c r="CB133" s="51" t="str">
        <f t="shared" si="121"/>
        <v>06-Jul-27</v>
      </c>
      <c r="CC133" s="51" t="str">
        <f t="shared" si="122"/>
        <v>06-Jan-28</v>
      </c>
      <c r="CD133" s="51" t="str">
        <f t="shared" si="123"/>
        <v>06-Jan-27</v>
      </c>
      <c r="CE133" s="51">
        <f t="shared" ca="1" si="103"/>
        <v>148</v>
      </c>
      <c r="CF133" s="51">
        <f t="shared" ca="1" si="103"/>
        <v>148</v>
      </c>
      <c r="CG133" s="51">
        <f t="shared" ca="1" si="124"/>
        <v>148</v>
      </c>
      <c r="CH133" s="51">
        <f t="shared" ca="1" si="125"/>
        <v>148</v>
      </c>
      <c r="CI133" s="51">
        <f t="shared" ca="1" si="126"/>
        <v>148</v>
      </c>
      <c r="CJ133" s="51">
        <f t="shared" ca="1" si="127"/>
        <v>148</v>
      </c>
      <c r="CK133" s="51">
        <f t="shared" ca="1" si="97"/>
        <v>592</v>
      </c>
      <c r="CL133" s="51">
        <f t="shared" ca="1" si="97"/>
        <v>592</v>
      </c>
      <c r="CM133" s="51">
        <f t="shared" ca="1" si="97"/>
        <v>592</v>
      </c>
      <c r="CN133" s="51">
        <f t="shared" ca="1" si="97"/>
        <v>592</v>
      </c>
      <c r="CO133" s="51">
        <f t="shared" ca="1" si="97"/>
        <v>592</v>
      </c>
      <c r="CP133" s="51">
        <f t="shared" ca="1" si="97"/>
        <v>592</v>
      </c>
      <c r="CQ133" s="51">
        <f t="shared" ca="1" si="98"/>
        <v>1213</v>
      </c>
      <c r="CR133" s="51">
        <f t="shared" ca="1" si="98"/>
        <v>1213</v>
      </c>
      <c r="CS133" s="51">
        <f t="shared" ca="1" si="98"/>
        <v>3213</v>
      </c>
      <c r="CT133" s="51">
        <f t="shared" ca="1" si="98"/>
        <v>3213</v>
      </c>
      <c r="CU133" s="51">
        <f t="shared" ca="1" si="98"/>
        <v>7213</v>
      </c>
      <c r="CV133" s="54">
        <f t="shared" ca="1" si="98"/>
        <v>3213</v>
      </c>
      <c r="CW133" s="25" t="s">
        <v>212</v>
      </c>
      <c r="CX133" s="55">
        <v>0.85</v>
      </c>
      <c r="CY133" s="55"/>
      <c r="CZ133" s="26">
        <v>0</v>
      </c>
      <c r="DA133" s="26">
        <v>0</v>
      </c>
      <c r="DB133" s="26">
        <v>0</v>
      </c>
      <c r="DC133" s="26">
        <v>0</v>
      </c>
      <c r="DD133" s="26">
        <v>0</v>
      </c>
      <c r="DE133" s="26">
        <v>0</v>
      </c>
      <c r="DF133" s="26">
        <v>0</v>
      </c>
      <c r="DG133" s="26">
        <v>0</v>
      </c>
      <c r="DH133" s="26">
        <v>0</v>
      </c>
      <c r="DI133" s="26">
        <v>0</v>
      </c>
      <c r="DJ133" s="26">
        <v>0</v>
      </c>
      <c r="DK133" s="26">
        <v>0</v>
      </c>
      <c r="DL133" s="27">
        <f t="shared" si="128"/>
        <v>46124.933969907397</v>
      </c>
      <c r="DM133" s="28">
        <f t="shared" ca="1" si="129"/>
        <v>1</v>
      </c>
      <c r="DN133" s="56">
        <f>_xlfn.XLOOKUP(B133,'[2]1. All Calls'!$R:$R,'[2]1. All Calls'!$A:$A,"",0)</f>
        <v>46049.933969907397</v>
      </c>
      <c r="DO133" s="57" t="str">
        <f ca="1">VLOOKUP(DM133,[1]Validation!$B$20:$C$25,2,0)</f>
        <v>Above 3 months</v>
      </c>
      <c r="DP133" s="58" t="str">
        <f>_xlfn.XLOOKUP(B133,'[1]Active AMCs- Dealer'!E:E,'[1]Active AMCs- Dealer'!L:L,"Not in AMC",0)</f>
        <v>Not in AMC</v>
      </c>
      <c r="DQ133" s="50" t="s">
        <v>238</v>
      </c>
      <c r="DR133" s="29" t="str">
        <f>_xlfn.XLOOKUP(B133,'[2]1. All Calls'!$R:$R,'[2]1. All Calls'!$F:$F,"",0)</f>
        <v>CC-01954959</v>
      </c>
      <c r="DS133" s="29" t="str">
        <f>_xlfn.XLOOKUP(B133,'[2]1. All Calls'!$R:$R,'[2]1. All Calls'!$AB:$AB,"",0)</f>
        <v>Sales call carried out for HMR update</v>
      </c>
      <c r="DT133" s="30">
        <f>_xlfn.XLOOKUP(DR133,'[2]1. All Calls'!$F:$F,'[2]1. All Calls'!$A:$A,"",0)</f>
        <v>46049.933969907397</v>
      </c>
      <c r="DU133" s="31">
        <f>_xlfn.XLOOKUP(DR133,'[2]1. All Calls'!$F:$F,'[2]1. All Calls'!$B:$B,"",0)</f>
        <v>10243</v>
      </c>
      <c r="DV133" s="31">
        <f>_xlfn.XLOOKUP(B133,[1]MDA_Assets!D:D,[1]MDA_Assets!N:N,"",0)</f>
        <v>8707</v>
      </c>
      <c r="DW133" s="31">
        <f>_xlfn.XLOOKUP(B133,[1]MDA_Assets!D:D,[1]MDA_Assets!O:O,"",0)</f>
        <v>1536</v>
      </c>
      <c r="DX133" s="32" t="str">
        <f>_xlfn.XLOOKUP(B133,[1]MDA_Assets!D:D,[1]MDA_Assets!Q:Q,"",0)</f>
        <v>XD</v>
      </c>
      <c r="DY133" s="33">
        <f>_xlfn.XLOOKUP(B133,[1]MDA_Assets!D:D,[1]MDA_Assets!R:R,"",0)</f>
        <v>46028</v>
      </c>
      <c r="DZ133" s="33">
        <f>_xlfn.XLOOKUP(B133,[1]MDA_Assets!D:D,[1]MDA_Assets!S:S,"",0)</f>
        <v>46028</v>
      </c>
      <c r="EA133" s="33">
        <f>_xlfn.XLOOKUP(B133,[1]MDA_Assets!D:D,[1]MDA_Assets!T:T,"",0)</f>
        <v>46028</v>
      </c>
      <c r="EB133" s="33">
        <f>_xlfn.XLOOKUP(B133,[1]MDA_Assets!D:D,[1]MDA_Assets!U:U,"",0)</f>
        <v>46028</v>
      </c>
      <c r="EC133" s="33">
        <f>_xlfn.XLOOKUP(B133,[1]MDA_Assets!D:D,[1]MDA_Assets!V:V,"",0)</f>
        <v>46028</v>
      </c>
      <c r="ED133" s="33">
        <f>_xlfn.XLOOKUP(B133,[1]MDA_Assets!D:D,[1]MDA_Assets!W:W,"",0)</f>
        <v>46028</v>
      </c>
      <c r="EE133" s="32" t="str">
        <f>_xlfn.XLOOKUP(B133,[1]MDA_Assets!D:D,[1]MDA_Assets!X:X,"",0)</f>
        <v>No</v>
      </c>
      <c r="EF133" s="33">
        <f>_xlfn.XLOOKUP(B133,[1]MDA_Assets!D:D,[1]MDA_Assets!Y:Y,"",0)</f>
        <v>0</v>
      </c>
      <c r="EG133" s="33">
        <f>_xlfn.XLOOKUP(B133,[1]MDA_Assets!D:D,[1]MDA_Assets!Z:Z,"",0)</f>
        <v>0</v>
      </c>
      <c r="EH133" s="33">
        <f>_xlfn.XLOOKUP(B133,[1]MDA_Assets!D:D,[1]MDA_Assets!AA:AA,"",0)</f>
        <v>0</v>
      </c>
      <c r="EI133" s="34">
        <f>_xlfn.XLOOKUP(B133,[1]MDA_Assets!D:D,[1]MDA_Assets!P:P,"",0)</f>
        <v>4</v>
      </c>
      <c r="EJ133" s="35" t="str">
        <f>_xlfn.XLOOKUP(B133,[1]MDA_Assets!D:D,[1]MDA_Assets!AB:AB,"",0)</f>
        <v>1805</v>
      </c>
      <c r="EK133" s="35" t="str">
        <f>_xlfn.XLOOKUP(B133,[1]MDA_Assets!D:D,[1]MDA_Assets!AC:AC,"",0)</f>
        <v>1805</v>
      </c>
      <c r="EL133" s="35" t="str">
        <f>_xlfn.XLOOKUP(B133,[1]MDA_Assets!D:D,[1]MDA_Assets!AD:AD,"",0)</f>
        <v>3805</v>
      </c>
      <c r="EM133" s="35" t="str">
        <f>_xlfn.XLOOKUP(B133,[1]MDA_Assets!D:D,[1]MDA_Assets!AE:AE,"",0)</f>
        <v>3805</v>
      </c>
      <c r="EN133" s="35" t="str">
        <f>_xlfn.XLOOKUP(B133,[1]MDA_Assets!D:D,[1]MDA_Assets!AF:AF,"",0)</f>
        <v>7805</v>
      </c>
      <c r="EO133" s="35" t="str">
        <f>_xlfn.XLOOKUP(B133,[1]MDA_Assets!D:D,[1]MDA_Assets!AG:AG,"",0)</f>
        <v>3805</v>
      </c>
      <c r="EP133" s="36">
        <f t="shared" si="104"/>
        <v>180</v>
      </c>
      <c r="EQ133" s="36">
        <f t="shared" si="104"/>
        <v>180</v>
      </c>
      <c r="ER133" s="36">
        <f t="shared" si="130"/>
        <v>365</v>
      </c>
      <c r="ES133" s="36">
        <f t="shared" si="131"/>
        <v>365</v>
      </c>
      <c r="ET133" s="36">
        <f t="shared" si="132"/>
        <v>730</v>
      </c>
      <c r="EU133" s="36">
        <f t="shared" si="133"/>
        <v>365</v>
      </c>
      <c r="EV133" s="36" t="str">
        <f t="shared" si="134"/>
        <v/>
      </c>
      <c r="EW133" s="36" t="str">
        <f t="shared" si="106"/>
        <v/>
      </c>
      <c r="EX133" s="36" t="str">
        <f t="shared" si="107"/>
        <v/>
      </c>
      <c r="EY133" s="36">
        <f t="shared" ref="EY133:FG184" si="139">IFERROR(ROUNDUP(SUM(EP133/31),2),"")</f>
        <v>5.81</v>
      </c>
      <c r="EZ133" s="36">
        <f t="shared" si="139"/>
        <v>5.81</v>
      </c>
      <c r="FA133" s="36">
        <f t="shared" si="139"/>
        <v>11.78</v>
      </c>
      <c r="FB133" s="36">
        <f t="shared" si="139"/>
        <v>11.78</v>
      </c>
      <c r="FC133" s="36">
        <f t="shared" si="139"/>
        <v>23.55</v>
      </c>
      <c r="FD133" s="36">
        <f t="shared" si="139"/>
        <v>11.78</v>
      </c>
      <c r="FE133" s="36" t="str">
        <f t="shared" si="139"/>
        <v/>
      </c>
      <c r="FF133" s="36" t="str">
        <f t="shared" si="139"/>
        <v/>
      </c>
      <c r="FG133" s="36" t="str">
        <f t="shared" si="139"/>
        <v/>
      </c>
      <c r="FH133" s="37" t="str" cm="1">
        <f t="array" ref="FH133">_xlfn.IFS(EY133="", "No Data", EY133&lt;0, "Negative/Future", EY133=0, "Zero Days", EY133&lt;=3, "&lt; 3 Months", EY133&lt;=6, "3 to 6 Months", EY133&lt;=9, "6 to 9 Months", EY133&lt;=12, "9 to 12 Months", EY133&lt;=15, "12 to 15 Months", EY133&lt;=18, "15 to 18 Months", EY133&lt;=24, "18 to 24 Months", EY133&gt;24, "&gt; 24 Months")</f>
        <v>3 to 6 Months</v>
      </c>
      <c r="FI133" s="37" t="str" cm="1">
        <f t="array" ref="FI133">_xlfn.IFS(EZ133="", "No Data", EZ133&lt;0, "Negative/Future", EZ133=0, "Zero Days", EZ133&lt;=3, "&lt; 3 Months", EZ133&lt;=6, "3 to 6 Months", EZ133&lt;=9, "6 to 9 Months", EZ133&lt;=12, "9 to 12 Months", EZ133&lt;=15, "12 to 15 Months", EZ133&lt;=18, "15 to 18 Months", EZ133&lt;=24, "18 to 24 Months", EZ133&gt;24, "&gt; 24 Months")</f>
        <v>3 to 6 Months</v>
      </c>
      <c r="FJ133" s="37" t="str" cm="1">
        <f t="array" ref="FJ133">_xlfn.IFS(FA133="", "No Data", FA133&lt;0, "Negative/Future", FA133=0, "Zero Days", FA133&lt;=3, "&lt; 3 Months", FA133&lt;=6, "3 to 6 Months", FA133&lt;=9, "6 to 9 Months", FA133&lt;=12, "9 to 12 Months", FA133&lt;=15, "12 to 15 Months", FA133&lt;=18, "15 to 18 Months", FA133&lt;=24, "18 to 24 Months", FA133&gt;24, "&gt; 24 Months")</f>
        <v>9 to 12 Months</v>
      </c>
      <c r="FK133" s="37" t="str" cm="1">
        <f t="array" ref="FK133">_xlfn.IFS(FB133="", "No Data", FB133&lt;0, "Negative/Future", FB133=0, "Zero Days", FB133&lt;=3, "&lt; 3 Months", FB133&lt;=6, "3 to 6 Months", FB133&lt;=9, "6 to 9 Months", FB133&lt;=12, "9 to 12 Months", FB133&lt;=15, "12 to 15 Months", FB133&lt;=18, "15 to 18 Months", FB133&lt;=24, "18 to 24 Months", FB133&gt;24, "&gt; 24 Months")</f>
        <v>9 to 12 Months</v>
      </c>
      <c r="FL133" s="37" t="str" cm="1">
        <f t="array" ref="FL133">_xlfn.IFS(FC133="", "No Data", FC133&lt;0, "Negative/Future", FC133=0, "Zero Days", FC133&lt;=3, "&lt; 3 Months", FC133&lt;=6, "3 to 6 Months", FC133&lt;=9, "6 to 9 Months", FC133&lt;=12, "9 to 12 Months", FC133&lt;=15, "12 to 15 Months", FC133&lt;=18, "15 to 18 Months", FC133&lt;=24, "18 to 24 Months", FC133&gt;24, "&gt; 24 Months")</f>
        <v>18 to 24 Months</v>
      </c>
      <c r="FM133" s="37" t="str" cm="1">
        <f t="array" ref="FM133">_xlfn.IFS(FD133="", "No Data", FD133&lt;0, "Negative/Future", FD133=0, "Zero Days", FD133&lt;=3, "&lt; 3 Months", FD133&lt;=6, "3 to 6 Months", FD133&lt;=9, "6 to 9 Months", FD133&lt;=12, "9 to 12 Months", FD133&lt;=15, "12 to 15 Months", FD133&lt;=18, "15 to 18 Months", FD133&lt;=24, "18 to 24 Months", FD133&gt;24, "&gt; 24 Months")</f>
        <v>9 to 12 Months</v>
      </c>
      <c r="FN133" s="37" t="str" cm="1">
        <f t="array" ref="FN133">_xlfn.IFS(FE133="", "No Data", FE133&lt;0, "Negative/Future", FE133=0, "Zero Days", FE133&lt;=3, "&lt; 3 Months", FE133&lt;=6, "3 to 6 Months", FE133&lt;=9, "6 to 9 Months", FE133&lt;=12, "9 to 12 Months", FE133&lt;=15, "12 to 15 Months", FE133&lt;=18, "15 to 18 Months", FE133&lt;=24, "18 to 24 Months", FE133&gt;24, "&gt; 24 Months")</f>
        <v>No Data</v>
      </c>
      <c r="FO133" s="37" t="str" cm="1">
        <f t="array" ref="FO133">_xlfn.IFS(FG133="", "No Data", FG133&lt;0, "Negative/Future", FG133=0, "Zero Days", FG133&lt;=3, "&lt; 3 Months", FG133&lt;=6, "3 to 6 Months", FG133&lt;=9, "6 to 9 Months", FG133&lt;=12, "9 to 12 Months", FG133&lt;=15, "12 to 15 Months", FG133&lt;=18, "15 to 18 Months", FG133&lt;=24, "18 to 24 Months", FG133&gt;24, "&gt; 24 Months")</f>
        <v>No Data</v>
      </c>
      <c r="FP133" s="37" t="str" cm="1">
        <f t="array" ref="FP133">_xlfn.IFS(FF133="", "No Data", FF133&lt;0, "Negative/Future", FF133=0, "Zero Days", FF133&lt;=3, "&lt; 3 Months", FF133&lt;=6, "3 to 6 Months", FF133&lt;=9, "6 to 9 Months", FF133&lt;=12, "9 to 12 Months", FF133&lt;=15, "12 to 15 Months", FF133&lt;=18, "15 to 18 Months", FF133&lt;=24, "18 to 24 Months", FF133&gt;24, "&gt; 24 Months")</f>
        <v>No Data</v>
      </c>
      <c r="FQ133" s="29" t="s">
        <v>410</v>
      </c>
      <c r="FR133" s="29">
        <v>7892434967</v>
      </c>
      <c r="FS133" s="38" t="str">
        <f>VLOOKUP(_xlfn.XLOOKUP(B133,[1]MDA_Assets!D:D,[1]MDA_Assets!I:I,"",0),[1]Validation!$B$1:$C$8,2,0)</f>
        <v>B</v>
      </c>
      <c r="FT133" s="38" t="s">
        <v>202</v>
      </c>
      <c r="FU133" s="31" t="str">
        <f>_xlfn.XLOOKUP(B133,[1]MDA_Assets!D:D,[1]MDA_Assets!X:X,"",0)</f>
        <v>No</v>
      </c>
      <c r="FV133" s="39">
        <v>0</v>
      </c>
      <c r="FW133" s="39">
        <v>0</v>
      </c>
      <c r="FX133" s="39">
        <v>0</v>
      </c>
      <c r="FY133" s="39">
        <v>9</v>
      </c>
      <c r="FZ133" s="40">
        <f t="shared" si="101"/>
        <v>46208</v>
      </c>
      <c r="GA133" s="40">
        <f t="shared" si="101"/>
        <v>46208</v>
      </c>
      <c r="GB133" s="40">
        <f t="shared" si="108"/>
        <v>46393</v>
      </c>
      <c r="GC133" s="40">
        <f t="shared" si="109"/>
        <v>46393</v>
      </c>
      <c r="GD133" s="40">
        <f t="shared" si="110"/>
        <v>46758</v>
      </c>
      <c r="GE133" s="40">
        <f t="shared" si="111"/>
        <v>46393</v>
      </c>
      <c r="GF133" s="40" t="str">
        <f t="shared" si="105"/>
        <v/>
      </c>
      <c r="GG133" s="40" t="str">
        <f t="shared" si="105"/>
        <v/>
      </c>
      <c r="GH133" s="40" t="str">
        <f t="shared" si="105"/>
        <v/>
      </c>
      <c r="GI133" s="39">
        <f t="shared" si="135"/>
        <v>0</v>
      </c>
      <c r="GJ133" s="39">
        <f t="shared" si="136"/>
        <v>0</v>
      </c>
      <c r="GK133" s="39">
        <f t="shared" si="137"/>
        <v>0</v>
      </c>
      <c r="GL133" s="39">
        <f t="shared" si="138"/>
        <v>6</v>
      </c>
    </row>
    <row r="134" spans="1:194" x14ac:dyDescent="0.25">
      <c r="A134" s="19">
        <v>141</v>
      </c>
      <c r="B134" s="43" t="s">
        <v>843</v>
      </c>
      <c r="C134" s="43" t="s">
        <v>254</v>
      </c>
      <c r="D134" s="43" t="s">
        <v>241</v>
      </c>
      <c r="E134" s="43" t="s">
        <v>502</v>
      </c>
      <c r="F134" s="43" t="s">
        <v>2832</v>
      </c>
      <c r="G134" s="43" t="s">
        <v>190</v>
      </c>
      <c r="H134" s="43" t="s">
        <v>205</v>
      </c>
      <c r="I134" s="43" t="s">
        <v>192</v>
      </c>
      <c r="J134" s="44">
        <f t="shared" si="112"/>
        <v>45482.375</v>
      </c>
      <c r="K134" s="44">
        <v>45118.375</v>
      </c>
      <c r="L134" s="44">
        <v>44579</v>
      </c>
      <c r="M134" s="43" t="s">
        <v>2225</v>
      </c>
      <c r="N134" s="43" t="s">
        <v>193</v>
      </c>
      <c r="O134" s="44">
        <v>46049.706435185188</v>
      </c>
      <c r="P134" s="43">
        <v>3086</v>
      </c>
      <c r="Q134" s="43"/>
      <c r="R134" s="43">
        <v>3086</v>
      </c>
      <c r="S134" s="43" t="s">
        <v>206</v>
      </c>
      <c r="T134" s="44">
        <v>46022.770833333336</v>
      </c>
      <c r="U134" s="44">
        <v>46022.770833333336</v>
      </c>
      <c r="V134" s="44">
        <v>46022.770833333336</v>
      </c>
      <c r="W134" s="44">
        <v>46022.770833333336</v>
      </c>
      <c r="X134" s="44">
        <v>46022.770833333336</v>
      </c>
      <c r="Y134" s="44">
        <v>46022.770833333336</v>
      </c>
      <c r="Z134" s="43" t="s">
        <v>199</v>
      </c>
      <c r="AA134" s="43"/>
      <c r="AB134" s="43"/>
      <c r="AC134" s="43"/>
      <c r="AD134" s="43"/>
      <c r="AE134" s="43">
        <v>5</v>
      </c>
      <c r="AF134" s="43" t="s">
        <v>2226</v>
      </c>
      <c r="AG134" s="43" t="s">
        <v>2226</v>
      </c>
      <c r="AH134" s="43" t="s">
        <v>1185</v>
      </c>
      <c r="AI134" s="43" t="s">
        <v>1185</v>
      </c>
      <c r="AJ134" s="43" t="s">
        <v>2227</v>
      </c>
      <c r="AK134" s="43" t="s">
        <v>1185</v>
      </c>
      <c r="AL134" s="49">
        <v>46202</v>
      </c>
      <c r="AM134" s="49">
        <v>46202</v>
      </c>
      <c r="AN134" s="47">
        <v>46387</v>
      </c>
      <c r="AO134" s="47">
        <v>46387</v>
      </c>
      <c r="AP134" s="47">
        <v>46752</v>
      </c>
      <c r="AQ134" s="47">
        <v>46387</v>
      </c>
      <c r="AR134" s="48"/>
      <c r="AS134" s="48"/>
      <c r="AT134" s="48"/>
      <c r="AU134" s="43">
        <v>0</v>
      </c>
      <c r="AV134" s="43">
        <v>0</v>
      </c>
      <c r="AW134" s="43">
        <v>1</v>
      </c>
      <c r="AX134" s="51" t="s">
        <v>845</v>
      </c>
      <c r="AY134" s="51" t="s">
        <v>211</v>
      </c>
      <c r="AZ134" s="51" t="s">
        <v>198</v>
      </c>
      <c r="BA134" s="20">
        <f t="shared" ca="1" si="100"/>
        <v>1</v>
      </c>
      <c r="BB134" s="20">
        <f t="shared" ca="1" si="100"/>
        <v>1</v>
      </c>
      <c r="BC134" s="20">
        <f t="shared" ca="1" si="100"/>
        <v>0</v>
      </c>
      <c r="BD134" s="20">
        <f t="shared" ca="1" si="100"/>
        <v>0</v>
      </c>
      <c r="BE134" s="20">
        <f t="shared" ca="1" si="100"/>
        <v>0</v>
      </c>
      <c r="BF134" s="20">
        <f t="shared" ca="1" si="100"/>
        <v>0</v>
      </c>
      <c r="BG134" s="21" t="str">
        <f t="shared" ca="1" si="100"/>
        <v/>
      </c>
      <c r="BH134" s="21" t="str">
        <f t="shared" ca="1" si="100"/>
        <v/>
      </c>
      <c r="BI134" s="21" t="str">
        <f t="shared" ca="1" si="100"/>
        <v/>
      </c>
      <c r="BJ134" s="22">
        <f t="shared" ca="1" si="113"/>
        <v>2</v>
      </c>
      <c r="BK134" s="21">
        <f t="shared" si="114"/>
        <v>5</v>
      </c>
      <c r="BL134" s="22">
        <f t="shared" ca="1" si="115"/>
        <v>3717</v>
      </c>
      <c r="BM134" s="22">
        <f t="shared" ca="1" si="116"/>
        <v>0</v>
      </c>
      <c r="BN134" s="23">
        <f t="shared" ca="1" si="117"/>
        <v>3717</v>
      </c>
      <c r="BO134" s="24">
        <f t="shared" ca="1" si="118"/>
        <v>631</v>
      </c>
      <c r="BP134" s="51" t="str">
        <f>_xlfn.XLOOKUP(E134,[1]Validation!E:E,[1]Validation!F:F,"")</f>
        <v>EN7</v>
      </c>
      <c r="BQ134" s="51" t="str">
        <f>_xlfn.XLOOKUP(BP134,[1]Validation!F:F,[1]Validation!G:G,"")</f>
        <v>EN4 to EN7</v>
      </c>
      <c r="BR134" s="52" t="str">
        <f>VLOOKUP(G134,[1]Validation!$B$1:$C$9,2,0)</f>
        <v>B</v>
      </c>
      <c r="BS134" s="51">
        <f t="shared" ca="1" si="119"/>
        <v>35</v>
      </c>
      <c r="BT134" s="53">
        <f>_xlfn.XLOOKUP(B134,'[2]1. All Calls'!$R:$R,'[2]1. All Calls'!$A:$A,"",0)</f>
        <v>46049.935023148202</v>
      </c>
      <c r="BU134" s="51" t="str">
        <f>_xlfn.XLOOKUP(B134,'[2]1. All Calls'!$R:$R,'[2]1. All Calls'!$F:$F,"",0)</f>
        <v>CC-01954960</v>
      </c>
      <c r="BV134" s="51" t="str">
        <f>_xlfn.XLOOKUP(B134,'[2]1. All Calls'!$R:$R,'[2]1. All Calls'!$J:$J,"",0)</f>
        <v>Sales Call</v>
      </c>
      <c r="BW134" s="53" t="str">
        <f>_xlfn.XLOOKUP(B134,'[2]Sch Calls'!$R:$R,'[2]Sch Calls'!$A:$A,"",0)</f>
        <v/>
      </c>
      <c r="BX134" s="51" t="str">
        <f>_xlfn.XLOOKUP(B134,'[2]Sch Calls'!$R:$R,'[2]Sch Calls'!$B:$B,"",0)</f>
        <v/>
      </c>
      <c r="BY134" s="51" t="str">
        <f t="shared" si="102"/>
        <v>30-Jun-26</v>
      </c>
      <c r="BZ134" s="51" t="str">
        <f t="shared" si="102"/>
        <v>30-Jun-26</v>
      </c>
      <c r="CA134" s="51" t="str">
        <f t="shared" si="120"/>
        <v>03-Oct-26</v>
      </c>
      <c r="CB134" s="51" t="str">
        <f t="shared" si="121"/>
        <v>01-Jul-27</v>
      </c>
      <c r="CC134" s="51" t="str">
        <f t="shared" si="122"/>
        <v>01-Jan-28</v>
      </c>
      <c r="CD134" s="51" t="str">
        <f t="shared" si="123"/>
        <v>01-Jan-27</v>
      </c>
      <c r="CE134" s="51">
        <f t="shared" ca="1" si="103"/>
        <v>153</v>
      </c>
      <c r="CF134" s="51">
        <f t="shared" ca="1" si="103"/>
        <v>153</v>
      </c>
      <c r="CG134" s="51">
        <f t="shared" ca="1" si="124"/>
        <v>153</v>
      </c>
      <c r="CH134" s="51">
        <f t="shared" ca="1" si="125"/>
        <v>153</v>
      </c>
      <c r="CI134" s="51">
        <f t="shared" ca="1" si="126"/>
        <v>153</v>
      </c>
      <c r="CJ134" s="51">
        <f t="shared" ca="1" si="127"/>
        <v>153</v>
      </c>
      <c r="CK134" s="51">
        <f t="shared" ca="1" si="97"/>
        <v>765</v>
      </c>
      <c r="CL134" s="51">
        <f t="shared" ca="1" si="97"/>
        <v>765</v>
      </c>
      <c r="CM134" s="51">
        <f t="shared" ca="1" si="97"/>
        <v>765</v>
      </c>
      <c r="CN134" s="51">
        <f t="shared" ca="1" si="97"/>
        <v>765</v>
      </c>
      <c r="CO134" s="51">
        <f t="shared" ca="1" si="97"/>
        <v>765</v>
      </c>
      <c r="CP134" s="51">
        <f t="shared" ca="1" si="97"/>
        <v>765</v>
      </c>
      <c r="CQ134" s="51">
        <f t="shared" ca="1" si="98"/>
        <v>1020</v>
      </c>
      <c r="CR134" s="51">
        <f t="shared" ca="1" si="98"/>
        <v>1020</v>
      </c>
      <c r="CS134" s="51">
        <f t="shared" ca="1" si="98"/>
        <v>3020</v>
      </c>
      <c r="CT134" s="51">
        <f t="shared" ca="1" si="98"/>
        <v>3020</v>
      </c>
      <c r="CU134" s="51">
        <f t="shared" ca="1" si="98"/>
        <v>7020</v>
      </c>
      <c r="CV134" s="54">
        <f t="shared" ca="1" si="98"/>
        <v>3020</v>
      </c>
      <c r="CW134" s="25" t="s">
        <v>212</v>
      </c>
      <c r="CX134" s="55">
        <v>0</v>
      </c>
      <c r="CY134" s="55"/>
      <c r="CZ134" s="26">
        <v>0</v>
      </c>
      <c r="DA134" s="26">
        <v>0</v>
      </c>
      <c r="DB134" s="26">
        <v>0</v>
      </c>
      <c r="DC134" s="26">
        <v>0</v>
      </c>
      <c r="DD134" s="26">
        <v>0</v>
      </c>
      <c r="DE134" s="26">
        <v>0</v>
      </c>
      <c r="DF134" s="26">
        <v>0</v>
      </c>
      <c r="DG134" s="26">
        <v>0</v>
      </c>
      <c r="DH134" s="26">
        <v>0</v>
      </c>
      <c r="DI134" s="26">
        <v>0</v>
      </c>
      <c r="DJ134" s="26">
        <v>0</v>
      </c>
      <c r="DK134" s="26">
        <v>0</v>
      </c>
      <c r="DL134" s="27">
        <f t="shared" si="128"/>
        <v>46124.935023148202</v>
      </c>
      <c r="DM134" s="28">
        <f t="shared" ca="1" si="129"/>
        <v>1</v>
      </c>
      <c r="DN134" s="56">
        <f>_xlfn.XLOOKUP(B134,'[2]1. All Calls'!$R:$R,'[2]1. All Calls'!$A:$A,"",0)</f>
        <v>46049.935023148202</v>
      </c>
      <c r="DO134" s="57" t="str">
        <f ca="1">VLOOKUP(DM134,[1]Validation!$B$20:$C$25,2,0)</f>
        <v>Above 3 months</v>
      </c>
      <c r="DP134" s="58" t="str">
        <f>_xlfn.XLOOKUP(B134,'[1]Active AMCs- Dealer'!E:E,'[1]Active AMCs- Dealer'!L:L,"Not in AMC",0)</f>
        <v>Not in AMC</v>
      </c>
      <c r="DQ134" s="50" t="s">
        <v>238</v>
      </c>
      <c r="DR134" s="29" t="str">
        <f>_xlfn.XLOOKUP(B134,'[2]1. All Calls'!$R:$R,'[2]1. All Calls'!$F:$F,"",0)</f>
        <v>CC-01954960</v>
      </c>
      <c r="DS134" s="29" t="str">
        <f>_xlfn.XLOOKUP(B134,'[2]1. All Calls'!$R:$R,'[2]1. All Calls'!$AB:$AB,"",0)</f>
        <v>Sales call carried out for HMR update</v>
      </c>
      <c r="DT134" s="30">
        <f>_xlfn.XLOOKUP(DR134,'[2]1. All Calls'!$F:$F,'[2]1. All Calls'!$A:$A,"",0)</f>
        <v>46049.935023148202</v>
      </c>
      <c r="DU134" s="31">
        <f>_xlfn.XLOOKUP(DR134,'[2]1. All Calls'!$F:$F,'[2]1. All Calls'!$B:$B,"",0)</f>
        <v>3086</v>
      </c>
      <c r="DV134" s="31">
        <f>_xlfn.XLOOKUP(B134,[1]MDA_Assets!D:D,[1]MDA_Assets!N:N,"",0)</f>
        <v>0</v>
      </c>
      <c r="DW134" s="31">
        <f>_xlfn.XLOOKUP(B134,[1]MDA_Assets!D:D,[1]MDA_Assets!O:O,"",0)</f>
        <v>3086</v>
      </c>
      <c r="DX134" s="32" t="str">
        <f>_xlfn.XLOOKUP(B134,[1]MDA_Assets!D:D,[1]MDA_Assets!Q:Q,"",0)</f>
        <v>XD</v>
      </c>
      <c r="DY134" s="33">
        <f>_xlfn.XLOOKUP(B134,[1]MDA_Assets!D:D,[1]MDA_Assets!R:R,"",0)</f>
        <v>46023</v>
      </c>
      <c r="DZ134" s="33">
        <f>_xlfn.XLOOKUP(B134,[1]MDA_Assets!D:D,[1]MDA_Assets!S:S,"",0)</f>
        <v>46023</v>
      </c>
      <c r="EA134" s="33">
        <f>_xlfn.XLOOKUP(B134,[1]MDA_Assets!D:D,[1]MDA_Assets!T:T,"",0)</f>
        <v>46023</v>
      </c>
      <c r="EB134" s="33">
        <f>_xlfn.XLOOKUP(B134,[1]MDA_Assets!D:D,[1]MDA_Assets!U:U,"",0)</f>
        <v>46023</v>
      </c>
      <c r="EC134" s="33">
        <f>_xlfn.XLOOKUP(B134,[1]MDA_Assets!D:D,[1]MDA_Assets!V:V,"",0)</f>
        <v>46023</v>
      </c>
      <c r="ED134" s="33">
        <f>_xlfn.XLOOKUP(B134,[1]MDA_Assets!D:D,[1]MDA_Assets!W:W,"",0)</f>
        <v>46023</v>
      </c>
      <c r="EE134" s="32" t="str">
        <f>_xlfn.XLOOKUP(B134,[1]MDA_Assets!D:D,[1]MDA_Assets!X:X,"",0)</f>
        <v>Yes</v>
      </c>
      <c r="EF134" s="33">
        <f>_xlfn.XLOOKUP(B134,[1]MDA_Assets!D:D,[1]MDA_Assets!Y:Y,"",0)</f>
        <v>0</v>
      </c>
      <c r="EG134" s="33">
        <f>_xlfn.XLOOKUP(B134,[1]MDA_Assets!D:D,[1]MDA_Assets!Z:Z,"",0)</f>
        <v>0</v>
      </c>
      <c r="EH134" s="33">
        <f>_xlfn.XLOOKUP(B134,[1]MDA_Assets!D:D,[1]MDA_Assets!AA:AA,"",0)</f>
        <v>0</v>
      </c>
      <c r="EI134" s="34">
        <f>_xlfn.XLOOKUP(B134,[1]MDA_Assets!D:D,[1]MDA_Assets!P:P,"",0)</f>
        <v>5</v>
      </c>
      <c r="EJ134" s="35" t="str">
        <f>_xlfn.XLOOKUP(B134,[1]MDA_Assets!D:D,[1]MDA_Assets!AB:AB,"",0)</f>
        <v>1785</v>
      </c>
      <c r="EK134" s="35" t="str">
        <f>_xlfn.XLOOKUP(B134,[1]MDA_Assets!D:D,[1]MDA_Assets!AC:AC,"",0)</f>
        <v>1785</v>
      </c>
      <c r="EL134" s="35" t="str">
        <f>_xlfn.XLOOKUP(B134,[1]MDA_Assets!D:D,[1]MDA_Assets!AD:AD,"",0)</f>
        <v>3785</v>
      </c>
      <c r="EM134" s="35" t="str">
        <f>_xlfn.XLOOKUP(B134,[1]MDA_Assets!D:D,[1]MDA_Assets!AE:AE,"",0)</f>
        <v>3785</v>
      </c>
      <c r="EN134" s="35" t="str">
        <f>_xlfn.XLOOKUP(B134,[1]MDA_Assets!D:D,[1]MDA_Assets!AF:AF,"",0)</f>
        <v>7785</v>
      </c>
      <c r="EO134" s="35" t="str">
        <f>_xlfn.XLOOKUP(B134,[1]MDA_Assets!D:D,[1]MDA_Assets!AG:AG,"",0)</f>
        <v>3785</v>
      </c>
      <c r="EP134" s="36">
        <f t="shared" si="104"/>
        <v>180</v>
      </c>
      <c r="EQ134" s="36">
        <f t="shared" si="104"/>
        <v>180</v>
      </c>
      <c r="ER134" s="36">
        <f t="shared" si="130"/>
        <v>365</v>
      </c>
      <c r="ES134" s="36">
        <f t="shared" si="131"/>
        <v>365</v>
      </c>
      <c r="ET134" s="36">
        <f t="shared" si="132"/>
        <v>730</v>
      </c>
      <c r="EU134" s="36">
        <f t="shared" si="133"/>
        <v>365</v>
      </c>
      <c r="EV134" s="36" t="str">
        <f t="shared" si="134"/>
        <v/>
      </c>
      <c r="EW134" s="36" t="str">
        <f t="shared" si="106"/>
        <v/>
      </c>
      <c r="EX134" s="36" t="str">
        <f t="shared" si="107"/>
        <v/>
      </c>
      <c r="EY134" s="36">
        <f t="shared" si="139"/>
        <v>5.81</v>
      </c>
      <c r="EZ134" s="36">
        <f t="shared" si="139"/>
        <v>5.81</v>
      </c>
      <c r="FA134" s="36">
        <f t="shared" si="139"/>
        <v>11.78</v>
      </c>
      <c r="FB134" s="36">
        <f t="shared" si="139"/>
        <v>11.78</v>
      </c>
      <c r="FC134" s="36">
        <f t="shared" si="139"/>
        <v>23.55</v>
      </c>
      <c r="FD134" s="36">
        <f t="shared" si="139"/>
        <v>11.78</v>
      </c>
      <c r="FE134" s="36" t="str">
        <f t="shared" si="139"/>
        <v/>
      </c>
      <c r="FF134" s="36" t="str">
        <f t="shared" si="139"/>
        <v/>
      </c>
      <c r="FG134" s="36" t="str">
        <f t="shared" si="139"/>
        <v/>
      </c>
      <c r="FH134" s="37" t="str" cm="1">
        <f t="array" ref="FH134">_xlfn.IFS(EY134="", "No Data", EY134&lt;0, "Negative/Future", EY134=0, "Zero Days", EY134&lt;=3, "&lt; 3 Months", EY134&lt;=6, "3 to 6 Months", EY134&lt;=9, "6 to 9 Months", EY134&lt;=12, "9 to 12 Months", EY134&lt;=15, "12 to 15 Months", EY134&lt;=18, "15 to 18 Months", EY134&lt;=24, "18 to 24 Months", EY134&gt;24, "&gt; 24 Months")</f>
        <v>3 to 6 Months</v>
      </c>
      <c r="FI134" s="37" t="str" cm="1">
        <f t="array" ref="FI134">_xlfn.IFS(EZ134="", "No Data", EZ134&lt;0, "Negative/Future", EZ134=0, "Zero Days", EZ134&lt;=3, "&lt; 3 Months", EZ134&lt;=6, "3 to 6 Months", EZ134&lt;=9, "6 to 9 Months", EZ134&lt;=12, "9 to 12 Months", EZ134&lt;=15, "12 to 15 Months", EZ134&lt;=18, "15 to 18 Months", EZ134&lt;=24, "18 to 24 Months", EZ134&gt;24, "&gt; 24 Months")</f>
        <v>3 to 6 Months</v>
      </c>
      <c r="FJ134" s="37" t="str" cm="1">
        <f t="array" ref="FJ134">_xlfn.IFS(FA134="", "No Data", FA134&lt;0, "Negative/Future", FA134=0, "Zero Days", FA134&lt;=3, "&lt; 3 Months", FA134&lt;=6, "3 to 6 Months", FA134&lt;=9, "6 to 9 Months", FA134&lt;=12, "9 to 12 Months", FA134&lt;=15, "12 to 15 Months", FA134&lt;=18, "15 to 18 Months", FA134&lt;=24, "18 to 24 Months", FA134&gt;24, "&gt; 24 Months")</f>
        <v>9 to 12 Months</v>
      </c>
      <c r="FK134" s="37" t="str" cm="1">
        <f t="array" ref="FK134">_xlfn.IFS(FB134="", "No Data", FB134&lt;0, "Negative/Future", FB134=0, "Zero Days", FB134&lt;=3, "&lt; 3 Months", FB134&lt;=6, "3 to 6 Months", FB134&lt;=9, "6 to 9 Months", FB134&lt;=12, "9 to 12 Months", FB134&lt;=15, "12 to 15 Months", FB134&lt;=18, "15 to 18 Months", FB134&lt;=24, "18 to 24 Months", FB134&gt;24, "&gt; 24 Months")</f>
        <v>9 to 12 Months</v>
      </c>
      <c r="FL134" s="37" t="str" cm="1">
        <f t="array" ref="FL134">_xlfn.IFS(FC134="", "No Data", FC134&lt;0, "Negative/Future", FC134=0, "Zero Days", FC134&lt;=3, "&lt; 3 Months", FC134&lt;=6, "3 to 6 Months", FC134&lt;=9, "6 to 9 Months", FC134&lt;=12, "9 to 12 Months", FC134&lt;=15, "12 to 15 Months", FC134&lt;=18, "15 to 18 Months", FC134&lt;=24, "18 to 24 Months", FC134&gt;24, "&gt; 24 Months")</f>
        <v>18 to 24 Months</v>
      </c>
      <c r="FM134" s="37" t="str" cm="1">
        <f t="array" ref="FM134">_xlfn.IFS(FD134="", "No Data", FD134&lt;0, "Negative/Future", FD134=0, "Zero Days", FD134&lt;=3, "&lt; 3 Months", FD134&lt;=6, "3 to 6 Months", FD134&lt;=9, "6 to 9 Months", FD134&lt;=12, "9 to 12 Months", FD134&lt;=15, "12 to 15 Months", FD134&lt;=18, "15 to 18 Months", FD134&lt;=24, "18 to 24 Months", FD134&gt;24, "&gt; 24 Months")</f>
        <v>9 to 12 Months</v>
      </c>
      <c r="FN134" s="37" t="str" cm="1">
        <f t="array" ref="FN134">_xlfn.IFS(FE134="", "No Data", FE134&lt;0, "Negative/Future", FE134=0, "Zero Days", FE134&lt;=3, "&lt; 3 Months", FE134&lt;=6, "3 to 6 Months", FE134&lt;=9, "6 to 9 Months", FE134&lt;=12, "9 to 12 Months", FE134&lt;=15, "12 to 15 Months", FE134&lt;=18, "15 to 18 Months", FE134&lt;=24, "18 to 24 Months", FE134&gt;24, "&gt; 24 Months")</f>
        <v>No Data</v>
      </c>
      <c r="FO134" s="37" t="str" cm="1">
        <f t="array" ref="FO134">_xlfn.IFS(FG134="", "No Data", FG134&lt;0, "Negative/Future", FG134=0, "Zero Days", FG134&lt;=3, "&lt; 3 Months", FG134&lt;=6, "3 to 6 Months", FG134&lt;=9, "6 to 9 Months", FG134&lt;=12, "9 to 12 Months", FG134&lt;=15, "12 to 15 Months", FG134&lt;=18, "15 to 18 Months", FG134&lt;=24, "18 to 24 Months", FG134&gt;24, "&gt; 24 Months")</f>
        <v>No Data</v>
      </c>
      <c r="FP134" s="37" t="str" cm="1">
        <f t="array" ref="FP134">_xlfn.IFS(FF134="", "No Data", FF134&lt;0, "Negative/Future", FF134=0, "Zero Days", FF134&lt;=3, "&lt; 3 Months", FF134&lt;=6, "3 to 6 Months", FF134&lt;=9, "6 to 9 Months", FF134&lt;=12, "9 to 12 Months", FF134&lt;=15, "12 to 15 Months", FF134&lt;=18, "15 to 18 Months", FF134&lt;=24, "18 to 24 Months", FF134&gt;24, "&gt; 24 Months")</f>
        <v>No Data</v>
      </c>
      <c r="FQ134" s="29" t="s">
        <v>846</v>
      </c>
      <c r="FR134" s="29">
        <v>7209999894</v>
      </c>
      <c r="FS134" s="38" t="str">
        <f>VLOOKUP(_xlfn.XLOOKUP(B134,[1]MDA_Assets!D:D,[1]MDA_Assets!I:I,"",0),[1]Validation!$B$1:$C$8,2,0)</f>
        <v>B</v>
      </c>
      <c r="FT134" s="38" t="s">
        <v>202</v>
      </c>
      <c r="FU134" s="31" t="str">
        <f>_xlfn.XLOOKUP(B134,[1]MDA_Assets!D:D,[1]MDA_Assets!X:X,"",0)</f>
        <v>Yes</v>
      </c>
      <c r="FV134" s="39">
        <v>0</v>
      </c>
      <c r="FW134" s="39">
        <v>0</v>
      </c>
      <c r="FX134" s="39">
        <v>2</v>
      </c>
      <c r="FY134" s="39">
        <v>7</v>
      </c>
      <c r="FZ134" s="40">
        <f t="shared" si="101"/>
        <v>46203</v>
      </c>
      <c r="GA134" s="40">
        <f t="shared" si="101"/>
        <v>46203</v>
      </c>
      <c r="GB134" s="40">
        <f t="shared" si="108"/>
        <v>46388</v>
      </c>
      <c r="GC134" s="40">
        <f t="shared" si="109"/>
        <v>46388</v>
      </c>
      <c r="GD134" s="40">
        <f t="shared" si="110"/>
        <v>46753</v>
      </c>
      <c r="GE134" s="40">
        <f t="shared" si="111"/>
        <v>46388</v>
      </c>
      <c r="GF134" s="40" t="str">
        <f t="shared" si="105"/>
        <v/>
      </c>
      <c r="GG134" s="40" t="str">
        <f t="shared" si="105"/>
        <v/>
      </c>
      <c r="GH134" s="40" t="str">
        <f t="shared" si="105"/>
        <v/>
      </c>
      <c r="GI134" s="39">
        <f t="shared" si="135"/>
        <v>0</v>
      </c>
      <c r="GJ134" s="39">
        <f t="shared" si="136"/>
        <v>0</v>
      </c>
      <c r="GK134" s="39">
        <f t="shared" si="137"/>
        <v>0</v>
      </c>
      <c r="GL134" s="39">
        <f t="shared" si="138"/>
        <v>6</v>
      </c>
    </row>
    <row r="135" spans="1:194" x14ac:dyDescent="0.25">
      <c r="A135" s="19">
        <v>142</v>
      </c>
      <c r="B135" s="43" t="s">
        <v>847</v>
      </c>
      <c r="C135" s="43" t="s">
        <v>186</v>
      </c>
      <c r="D135" s="43" t="s">
        <v>241</v>
      </c>
      <c r="E135" s="43" t="s">
        <v>848</v>
      </c>
      <c r="F135" s="43" t="s">
        <v>849</v>
      </c>
      <c r="G135" s="43" t="s">
        <v>225</v>
      </c>
      <c r="H135" s="43" t="s">
        <v>205</v>
      </c>
      <c r="I135" s="43" t="s">
        <v>192</v>
      </c>
      <c r="J135" s="44">
        <f t="shared" si="112"/>
        <v>43494.770833333336</v>
      </c>
      <c r="K135" s="44">
        <v>43130.770833333336</v>
      </c>
      <c r="L135" s="44">
        <v>43081.770833333336</v>
      </c>
      <c r="M135" s="43" t="s">
        <v>2228</v>
      </c>
      <c r="N135" s="43" t="s">
        <v>193</v>
      </c>
      <c r="O135" s="44">
        <v>46049.707673611112</v>
      </c>
      <c r="P135" s="43">
        <v>23354</v>
      </c>
      <c r="Q135" s="43">
        <v>14246</v>
      </c>
      <c r="R135" s="43">
        <v>9108</v>
      </c>
      <c r="S135" s="43" t="s">
        <v>206</v>
      </c>
      <c r="T135" s="44">
        <v>46026.770833333336</v>
      </c>
      <c r="U135" s="44">
        <v>46026.770833333336</v>
      </c>
      <c r="V135" s="44">
        <v>46026.770833333336</v>
      </c>
      <c r="W135" s="44">
        <v>46026.770833333336</v>
      </c>
      <c r="X135" s="44">
        <v>46026.770833333336</v>
      </c>
      <c r="Y135" s="44">
        <v>46026.770833333336</v>
      </c>
      <c r="Z135" s="43"/>
      <c r="AA135" s="43"/>
      <c r="AB135" s="43"/>
      <c r="AC135" s="43"/>
      <c r="AD135" s="43"/>
      <c r="AE135" s="43">
        <v>4</v>
      </c>
      <c r="AF135" s="43" t="s">
        <v>850</v>
      </c>
      <c r="AG135" s="43" t="s">
        <v>850</v>
      </c>
      <c r="AH135" s="43" t="s">
        <v>2229</v>
      </c>
      <c r="AI135" s="43" t="s">
        <v>2229</v>
      </c>
      <c r="AJ135" s="43" t="s">
        <v>2230</v>
      </c>
      <c r="AK135" s="43" t="s">
        <v>2229</v>
      </c>
      <c r="AL135" s="47">
        <v>46391</v>
      </c>
      <c r="AM135" s="47">
        <v>46206</v>
      </c>
      <c r="AN135" s="47">
        <v>46391</v>
      </c>
      <c r="AO135" s="47">
        <v>46391</v>
      </c>
      <c r="AP135" s="47">
        <v>46756</v>
      </c>
      <c r="AQ135" s="47">
        <v>46391</v>
      </c>
      <c r="AR135" s="48"/>
      <c r="AS135" s="48"/>
      <c r="AT135" s="48"/>
      <c r="AU135" s="43">
        <v>0</v>
      </c>
      <c r="AV135" s="43">
        <v>0</v>
      </c>
      <c r="AW135" s="43">
        <v>0</v>
      </c>
      <c r="AX135" s="51" t="s">
        <v>613</v>
      </c>
      <c r="AY135" s="51" t="s">
        <v>409</v>
      </c>
      <c r="AZ135" s="51" t="s">
        <v>198</v>
      </c>
      <c r="BA135" s="20">
        <f t="shared" ca="1" si="100"/>
        <v>0</v>
      </c>
      <c r="BB135" s="20">
        <f t="shared" ca="1" si="100"/>
        <v>0</v>
      </c>
      <c r="BC135" s="20">
        <f t="shared" ca="1" si="100"/>
        <v>0</v>
      </c>
      <c r="BD135" s="20">
        <f t="shared" ca="1" si="100"/>
        <v>0</v>
      </c>
      <c r="BE135" s="20">
        <f t="shared" ca="1" si="100"/>
        <v>0</v>
      </c>
      <c r="BF135" s="20">
        <f t="shared" ca="1" si="100"/>
        <v>0</v>
      </c>
      <c r="BG135" s="21" t="str">
        <f t="shared" ca="1" si="100"/>
        <v/>
      </c>
      <c r="BH135" s="21" t="str">
        <f t="shared" ca="1" si="100"/>
        <v/>
      </c>
      <c r="BI135" s="21" t="str">
        <f t="shared" ca="1" si="100"/>
        <v/>
      </c>
      <c r="BJ135" s="22">
        <f t="shared" ca="1" si="113"/>
        <v>0</v>
      </c>
      <c r="BK135" s="21">
        <f t="shared" si="114"/>
        <v>4</v>
      </c>
      <c r="BL135" s="22">
        <f t="shared" ca="1" si="115"/>
        <v>23859</v>
      </c>
      <c r="BM135" s="22">
        <f t="shared" ca="1" si="116"/>
        <v>14554</v>
      </c>
      <c r="BN135" s="23">
        <f t="shared" ca="1" si="117"/>
        <v>9305</v>
      </c>
      <c r="BO135" s="24">
        <f t="shared" ca="1" si="118"/>
        <v>505</v>
      </c>
      <c r="BP135" s="51" t="str">
        <f>_xlfn.XLOOKUP(E135,[1]Validation!E:E,[1]Validation!F:F,"")</f>
        <v>EG15</v>
      </c>
      <c r="BQ135" s="51" t="str">
        <f>_xlfn.XLOOKUP(BP135,[1]Validation!F:F,[1]Validation!G:G,"")</f>
        <v>EG11 to EG22</v>
      </c>
      <c r="BR135" s="52" t="str">
        <f>VLOOKUP(G135,[1]Validation!$B$1:$C$9,2,0)</f>
        <v>C</v>
      </c>
      <c r="BS135" s="51">
        <f t="shared" ca="1" si="119"/>
        <v>100</v>
      </c>
      <c r="BT135" s="53">
        <f>_xlfn.XLOOKUP(B135,'[2]1. All Calls'!$R:$R,'[2]1. All Calls'!$A:$A,"",0)</f>
        <v>46049.936180555596</v>
      </c>
      <c r="BU135" s="51" t="str">
        <f>_xlfn.XLOOKUP(B135,'[2]1. All Calls'!$R:$R,'[2]1. All Calls'!$F:$F,"",0)</f>
        <v>CC-01954962</v>
      </c>
      <c r="BV135" s="51" t="str">
        <f>_xlfn.XLOOKUP(B135,'[2]1. All Calls'!$R:$R,'[2]1. All Calls'!$J:$J,"",0)</f>
        <v>Sales Call</v>
      </c>
      <c r="BW135" s="53">
        <f>_xlfn.XLOOKUP(B135,'[2]Sch Calls'!$R:$R,'[2]Sch Calls'!$A:$A,"",0)</f>
        <v>44383.548460648097</v>
      </c>
      <c r="BX135" s="51">
        <f>_xlfn.XLOOKUP(B135,'[2]Sch Calls'!$R:$R,'[2]Sch Calls'!$B:$B,"",0)</f>
        <v>18770</v>
      </c>
      <c r="BY135" s="51" t="str">
        <f t="shared" si="102"/>
        <v>04-Jul-26</v>
      </c>
      <c r="BZ135" s="51" t="str">
        <f t="shared" si="102"/>
        <v>04-Jul-26</v>
      </c>
      <c r="CA135" s="51" t="str">
        <f t="shared" si="120"/>
        <v>07-Oct-26</v>
      </c>
      <c r="CB135" s="51" t="str">
        <f t="shared" si="121"/>
        <v>05-Jul-27</v>
      </c>
      <c r="CC135" s="51" t="str">
        <f t="shared" si="122"/>
        <v>05-Jan-28</v>
      </c>
      <c r="CD135" s="51" t="str">
        <f t="shared" si="123"/>
        <v>05-Jan-27</v>
      </c>
      <c r="CE135" s="51">
        <f t="shared" ca="1" si="103"/>
        <v>149</v>
      </c>
      <c r="CF135" s="51">
        <f t="shared" ca="1" si="103"/>
        <v>149</v>
      </c>
      <c r="CG135" s="51">
        <f t="shared" ca="1" si="124"/>
        <v>149</v>
      </c>
      <c r="CH135" s="51">
        <f t="shared" ca="1" si="125"/>
        <v>149</v>
      </c>
      <c r="CI135" s="51">
        <f t="shared" ca="1" si="126"/>
        <v>149</v>
      </c>
      <c r="CJ135" s="51">
        <f t="shared" ca="1" si="127"/>
        <v>149</v>
      </c>
      <c r="CK135" s="51">
        <f t="shared" ca="1" si="97"/>
        <v>596</v>
      </c>
      <c r="CL135" s="51">
        <f t="shared" ca="1" si="97"/>
        <v>596</v>
      </c>
      <c r="CM135" s="51">
        <f t="shared" ca="1" si="97"/>
        <v>596</v>
      </c>
      <c r="CN135" s="51">
        <f t="shared" ca="1" si="97"/>
        <v>596</v>
      </c>
      <c r="CO135" s="51">
        <f t="shared" ca="1" si="97"/>
        <v>596</v>
      </c>
      <c r="CP135" s="51">
        <f t="shared" ca="1" si="97"/>
        <v>596</v>
      </c>
      <c r="CQ135" s="51">
        <f t="shared" ca="1" si="98"/>
        <v>1191</v>
      </c>
      <c r="CR135" s="51">
        <f t="shared" ca="1" si="98"/>
        <v>1191</v>
      </c>
      <c r="CS135" s="51">
        <f t="shared" ca="1" si="98"/>
        <v>3191</v>
      </c>
      <c r="CT135" s="51">
        <f t="shared" ca="1" si="98"/>
        <v>3191</v>
      </c>
      <c r="CU135" s="51">
        <f t="shared" ca="1" si="98"/>
        <v>7191</v>
      </c>
      <c r="CV135" s="54">
        <f t="shared" ca="1" si="98"/>
        <v>3191</v>
      </c>
      <c r="CW135" s="25" t="s">
        <v>212</v>
      </c>
      <c r="CX135" s="55">
        <v>0.61</v>
      </c>
      <c r="CY135" s="55"/>
      <c r="CZ135" s="26">
        <v>0</v>
      </c>
      <c r="DA135" s="26">
        <v>0</v>
      </c>
      <c r="DB135" s="26">
        <v>0</v>
      </c>
      <c r="DC135" s="26">
        <v>0</v>
      </c>
      <c r="DD135" s="26">
        <v>0</v>
      </c>
      <c r="DE135" s="26">
        <v>0</v>
      </c>
      <c r="DF135" s="26">
        <v>0</v>
      </c>
      <c r="DG135" s="26">
        <v>0</v>
      </c>
      <c r="DH135" s="26">
        <v>0</v>
      </c>
      <c r="DI135" s="26">
        <v>0</v>
      </c>
      <c r="DJ135" s="26">
        <v>0</v>
      </c>
      <c r="DK135" s="26">
        <v>0</v>
      </c>
      <c r="DL135" s="27">
        <f t="shared" si="128"/>
        <v>46124.936180555596</v>
      </c>
      <c r="DM135" s="28">
        <f t="shared" ca="1" si="129"/>
        <v>1</v>
      </c>
      <c r="DN135" s="56">
        <f>_xlfn.XLOOKUP(B135,'[2]1. All Calls'!$R:$R,'[2]1. All Calls'!$A:$A,"",0)</f>
        <v>46049.936180555596</v>
      </c>
      <c r="DO135" s="57" t="str">
        <f ca="1">VLOOKUP(DM135,[1]Validation!$B$20:$C$25,2,0)</f>
        <v>Above 3 months</v>
      </c>
      <c r="DP135" s="58" t="str">
        <f>_xlfn.XLOOKUP(B135,'[1]Active AMCs- Dealer'!E:E,'[1]Active AMCs- Dealer'!L:L,"Not in AMC",0)</f>
        <v>Not in AMC</v>
      </c>
      <c r="DQ135" s="50" t="s">
        <v>238</v>
      </c>
      <c r="DR135" s="29" t="str">
        <f>_xlfn.XLOOKUP(B135,'[2]1. All Calls'!$R:$R,'[2]1. All Calls'!$F:$F,"",0)</f>
        <v>CC-01954962</v>
      </c>
      <c r="DS135" s="29" t="str">
        <f>_xlfn.XLOOKUP(B135,'[2]1. All Calls'!$R:$R,'[2]1. All Calls'!$AB:$AB,"",0)</f>
        <v>Sales call carried out for HMR update</v>
      </c>
      <c r="DT135" s="30">
        <f>_xlfn.XLOOKUP(DR135,'[2]1. All Calls'!$F:$F,'[2]1. All Calls'!$A:$A,"",0)</f>
        <v>46049.936180555596</v>
      </c>
      <c r="DU135" s="31">
        <f>_xlfn.XLOOKUP(DR135,'[2]1. All Calls'!$F:$F,'[2]1. All Calls'!$B:$B,"",0)</f>
        <v>23354</v>
      </c>
      <c r="DV135" s="31">
        <f>_xlfn.XLOOKUP(B135,[1]MDA_Assets!D:D,[1]MDA_Assets!N:N,"",0)</f>
        <v>14246</v>
      </c>
      <c r="DW135" s="31">
        <f>_xlfn.XLOOKUP(B135,[1]MDA_Assets!D:D,[1]MDA_Assets!O:O,"",0)</f>
        <v>9108</v>
      </c>
      <c r="DX135" s="32" t="str">
        <f>_xlfn.XLOOKUP(B135,[1]MDA_Assets!D:D,[1]MDA_Assets!Q:Q,"",0)</f>
        <v>XD</v>
      </c>
      <c r="DY135" s="33">
        <f>_xlfn.XLOOKUP(B135,[1]MDA_Assets!D:D,[1]MDA_Assets!R:R,"",0)</f>
        <v>46027</v>
      </c>
      <c r="DZ135" s="33">
        <f>_xlfn.XLOOKUP(B135,[1]MDA_Assets!D:D,[1]MDA_Assets!S:S,"",0)</f>
        <v>46027</v>
      </c>
      <c r="EA135" s="33">
        <f>_xlfn.XLOOKUP(B135,[1]MDA_Assets!D:D,[1]MDA_Assets!T:T,"",0)</f>
        <v>46027</v>
      </c>
      <c r="EB135" s="33">
        <f>_xlfn.XLOOKUP(B135,[1]MDA_Assets!D:D,[1]MDA_Assets!U:U,"",0)</f>
        <v>46027</v>
      </c>
      <c r="EC135" s="33">
        <f>_xlfn.XLOOKUP(B135,[1]MDA_Assets!D:D,[1]MDA_Assets!V:V,"",0)</f>
        <v>46027</v>
      </c>
      <c r="ED135" s="33">
        <f>_xlfn.XLOOKUP(B135,[1]MDA_Assets!D:D,[1]MDA_Assets!W:W,"",0)</f>
        <v>46027</v>
      </c>
      <c r="EE135" s="32">
        <f>_xlfn.XLOOKUP(B135,[1]MDA_Assets!D:D,[1]MDA_Assets!X:X,"",0)</f>
        <v>0</v>
      </c>
      <c r="EF135" s="33">
        <f>_xlfn.XLOOKUP(B135,[1]MDA_Assets!D:D,[1]MDA_Assets!Y:Y,"",0)</f>
        <v>0</v>
      </c>
      <c r="EG135" s="33">
        <f>_xlfn.XLOOKUP(B135,[1]MDA_Assets!D:D,[1]MDA_Assets!Z:Z,"",0)</f>
        <v>0</v>
      </c>
      <c r="EH135" s="33">
        <f>_xlfn.XLOOKUP(B135,[1]MDA_Assets!D:D,[1]MDA_Assets!AA:AA,"",0)</f>
        <v>0</v>
      </c>
      <c r="EI135" s="34">
        <f>_xlfn.XLOOKUP(B135,[1]MDA_Assets!D:D,[1]MDA_Assets!P:P,"",0)</f>
        <v>4</v>
      </c>
      <c r="EJ135" s="35" t="str">
        <f>_xlfn.XLOOKUP(B135,[1]MDA_Assets!D:D,[1]MDA_Assets!AB:AB,"",0)</f>
        <v>1787</v>
      </c>
      <c r="EK135" s="35" t="str">
        <f>_xlfn.XLOOKUP(B135,[1]MDA_Assets!D:D,[1]MDA_Assets!AC:AC,"",0)</f>
        <v>1787</v>
      </c>
      <c r="EL135" s="35" t="str">
        <f>_xlfn.XLOOKUP(B135,[1]MDA_Assets!D:D,[1]MDA_Assets!AD:AD,"",0)</f>
        <v>3787</v>
      </c>
      <c r="EM135" s="35" t="str">
        <f>_xlfn.XLOOKUP(B135,[1]MDA_Assets!D:D,[1]MDA_Assets!AE:AE,"",0)</f>
        <v>3787</v>
      </c>
      <c r="EN135" s="35" t="str">
        <f>_xlfn.XLOOKUP(B135,[1]MDA_Assets!D:D,[1]MDA_Assets!AF:AF,"",0)</f>
        <v>7787</v>
      </c>
      <c r="EO135" s="35" t="str">
        <f>_xlfn.XLOOKUP(B135,[1]MDA_Assets!D:D,[1]MDA_Assets!AG:AG,"",0)</f>
        <v>3787</v>
      </c>
      <c r="EP135" s="36">
        <f t="shared" si="104"/>
        <v>365</v>
      </c>
      <c r="EQ135" s="36">
        <f t="shared" si="104"/>
        <v>180</v>
      </c>
      <c r="ER135" s="36">
        <f t="shared" si="130"/>
        <v>365</v>
      </c>
      <c r="ES135" s="36">
        <f t="shared" si="131"/>
        <v>365</v>
      </c>
      <c r="ET135" s="36">
        <f t="shared" si="132"/>
        <v>730</v>
      </c>
      <c r="EU135" s="36">
        <f t="shared" si="133"/>
        <v>365</v>
      </c>
      <c r="EV135" s="36" t="str">
        <f t="shared" si="134"/>
        <v/>
      </c>
      <c r="EW135" s="36" t="str">
        <f t="shared" si="106"/>
        <v/>
      </c>
      <c r="EX135" s="36" t="str">
        <f t="shared" si="107"/>
        <v/>
      </c>
      <c r="EY135" s="36">
        <f t="shared" si="139"/>
        <v>11.78</v>
      </c>
      <c r="EZ135" s="36">
        <f t="shared" si="139"/>
        <v>5.81</v>
      </c>
      <c r="FA135" s="36">
        <f t="shared" si="139"/>
        <v>11.78</v>
      </c>
      <c r="FB135" s="36">
        <f t="shared" si="139"/>
        <v>11.78</v>
      </c>
      <c r="FC135" s="36">
        <f t="shared" si="139"/>
        <v>23.55</v>
      </c>
      <c r="FD135" s="36">
        <f t="shared" si="139"/>
        <v>11.78</v>
      </c>
      <c r="FE135" s="36" t="str">
        <f t="shared" si="139"/>
        <v/>
      </c>
      <c r="FF135" s="36" t="str">
        <f t="shared" si="139"/>
        <v/>
      </c>
      <c r="FG135" s="36" t="str">
        <f t="shared" si="139"/>
        <v/>
      </c>
      <c r="FH135" s="37" t="str" cm="1">
        <f t="array" ref="FH135">_xlfn.IFS(EY135="", "No Data", EY135&lt;0, "Negative/Future", EY135=0, "Zero Days", EY135&lt;=3, "&lt; 3 Months", EY135&lt;=6, "3 to 6 Months", EY135&lt;=9, "6 to 9 Months", EY135&lt;=12, "9 to 12 Months", EY135&lt;=15, "12 to 15 Months", EY135&lt;=18, "15 to 18 Months", EY135&lt;=24, "18 to 24 Months", EY135&gt;24, "&gt; 24 Months")</f>
        <v>9 to 12 Months</v>
      </c>
      <c r="FI135" s="37" t="str" cm="1">
        <f t="array" ref="FI135">_xlfn.IFS(EZ135="", "No Data", EZ135&lt;0, "Negative/Future", EZ135=0, "Zero Days", EZ135&lt;=3, "&lt; 3 Months", EZ135&lt;=6, "3 to 6 Months", EZ135&lt;=9, "6 to 9 Months", EZ135&lt;=12, "9 to 12 Months", EZ135&lt;=15, "12 to 15 Months", EZ135&lt;=18, "15 to 18 Months", EZ135&lt;=24, "18 to 24 Months", EZ135&gt;24, "&gt; 24 Months")</f>
        <v>3 to 6 Months</v>
      </c>
      <c r="FJ135" s="37" t="str" cm="1">
        <f t="array" ref="FJ135">_xlfn.IFS(FA135="", "No Data", FA135&lt;0, "Negative/Future", FA135=0, "Zero Days", FA135&lt;=3, "&lt; 3 Months", FA135&lt;=6, "3 to 6 Months", FA135&lt;=9, "6 to 9 Months", FA135&lt;=12, "9 to 12 Months", FA135&lt;=15, "12 to 15 Months", FA135&lt;=18, "15 to 18 Months", FA135&lt;=24, "18 to 24 Months", FA135&gt;24, "&gt; 24 Months")</f>
        <v>9 to 12 Months</v>
      </c>
      <c r="FK135" s="37" t="str" cm="1">
        <f t="array" ref="FK135">_xlfn.IFS(FB135="", "No Data", FB135&lt;0, "Negative/Future", FB135=0, "Zero Days", FB135&lt;=3, "&lt; 3 Months", FB135&lt;=6, "3 to 6 Months", FB135&lt;=9, "6 to 9 Months", FB135&lt;=12, "9 to 12 Months", FB135&lt;=15, "12 to 15 Months", FB135&lt;=18, "15 to 18 Months", FB135&lt;=24, "18 to 24 Months", FB135&gt;24, "&gt; 24 Months")</f>
        <v>9 to 12 Months</v>
      </c>
      <c r="FL135" s="37" t="str" cm="1">
        <f t="array" ref="FL135">_xlfn.IFS(FC135="", "No Data", FC135&lt;0, "Negative/Future", FC135=0, "Zero Days", FC135&lt;=3, "&lt; 3 Months", FC135&lt;=6, "3 to 6 Months", FC135&lt;=9, "6 to 9 Months", FC135&lt;=12, "9 to 12 Months", FC135&lt;=15, "12 to 15 Months", FC135&lt;=18, "15 to 18 Months", FC135&lt;=24, "18 to 24 Months", FC135&gt;24, "&gt; 24 Months")</f>
        <v>18 to 24 Months</v>
      </c>
      <c r="FM135" s="37" t="str" cm="1">
        <f t="array" ref="FM135">_xlfn.IFS(FD135="", "No Data", FD135&lt;0, "Negative/Future", FD135=0, "Zero Days", FD135&lt;=3, "&lt; 3 Months", FD135&lt;=6, "3 to 6 Months", FD135&lt;=9, "6 to 9 Months", FD135&lt;=12, "9 to 12 Months", FD135&lt;=15, "12 to 15 Months", FD135&lt;=18, "15 to 18 Months", FD135&lt;=24, "18 to 24 Months", FD135&gt;24, "&gt; 24 Months")</f>
        <v>9 to 12 Months</v>
      </c>
      <c r="FN135" s="37" t="str" cm="1">
        <f t="array" ref="FN135">_xlfn.IFS(FE135="", "No Data", FE135&lt;0, "Negative/Future", FE135=0, "Zero Days", FE135&lt;=3, "&lt; 3 Months", FE135&lt;=6, "3 to 6 Months", FE135&lt;=9, "6 to 9 Months", FE135&lt;=12, "9 to 12 Months", FE135&lt;=15, "12 to 15 Months", FE135&lt;=18, "15 to 18 Months", FE135&lt;=24, "18 to 24 Months", FE135&gt;24, "&gt; 24 Months")</f>
        <v>No Data</v>
      </c>
      <c r="FO135" s="37" t="str" cm="1">
        <f t="array" ref="FO135">_xlfn.IFS(FG135="", "No Data", FG135&lt;0, "Negative/Future", FG135=0, "Zero Days", FG135&lt;=3, "&lt; 3 Months", FG135&lt;=6, "3 to 6 Months", FG135&lt;=9, "6 to 9 Months", FG135&lt;=12, "9 to 12 Months", FG135&lt;=15, "12 to 15 Months", FG135&lt;=18, "15 to 18 Months", FG135&lt;=24, "18 to 24 Months", FG135&gt;24, "&gt; 24 Months")</f>
        <v>No Data</v>
      </c>
      <c r="FP135" s="37" t="str" cm="1">
        <f t="array" ref="FP135">_xlfn.IFS(FF135="", "No Data", FF135&lt;0, "Negative/Future", FF135=0, "Zero Days", FF135&lt;=3, "&lt; 3 Months", FF135&lt;=6, "3 to 6 Months", FF135&lt;=9, "6 to 9 Months", FF135&lt;=12, "9 to 12 Months", FF135&lt;=15, "12 to 15 Months", FF135&lt;=18, "15 to 18 Months", FF135&lt;=24, "18 to 24 Months", FF135&gt;24, "&gt; 24 Months")</f>
        <v>No Data</v>
      </c>
      <c r="FQ135" s="29" t="s">
        <v>851</v>
      </c>
      <c r="FR135" s="29">
        <v>9121209999</v>
      </c>
      <c r="FS135" s="38" t="str">
        <f>VLOOKUP(_xlfn.XLOOKUP(B135,[1]MDA_Assets!D:D,[1]MDA_Assets!I:I,"",0),[1]Validation!$B$1:$C$8,2,0)</f>
        <v>C</v>
      </c>
      <c r="FT135" s="38" t="s">
        <v>202</v>
      </c>
      <c r="FU135" s="31">
        <f>_xlfn.XLOOKUP(B135,[1]MDA_Assets!D:D,[1]MDA_Assets!X:X,"",0)</f>
        <v>0</v>
      </c>
      <c r="FV135" s="39">
        <v>0</v>
      </c>
      <c r="FW135" s="39">
        <v>0</v>
      </c>
      <c r="FX135" s="39">
        <v>0</v>
      </c>
      <c r="FY135" s="39">
        <v>9</v>
      </c>
      <c r="FZ135" s="40">
        <f t="shared" si="101"/>
        <v>46392</v>
      </c>
      <c r="GA135" s="40">
        <f t="shared" si="101"/>
        <v>46207</v>
      </c>
      <c r="GB135" s="40">
        <f t="shared" si="108"/>
        <v>46392</v>
      </c>
      <c r="GC135" s="40">
        <f t="shared" si="109"/>
        <v>46392</v>
      </c>
      <c r="GD135" s="40">
        <f t="shared" si="110"/>
        <v>46757</v>
      </c>
      <c r="GE135" s="40">
        <f t="shared" si="111"/>
        <v>46392</v>
      </c>
      <c r="GF135" s="40" t="str">
        <f t="shared" si="105"/>
        <v/>
      </c>
      <c r="GG135" s="40" t="str">
        <f t="shared" si="105"/>
        <v/>
      </c>
      <c r="GH135" s="40" t="str">
        <f t="shared" si="105"/>
        <v/>
      </c>
      <c r="GI135" s="39">
        <f t="shared" si="135"/>
        <v>0</v>
      </c>
      <c r="GJ135" s="39">
        <f t="shared" si="136"/>
        <v>0</v>
      </c>
      <c r="GK135" s="39">
        <f t="shared" si="137"/>
        <v>0</v>
      </c>
      <c r="GL135" s="39">
        <f t="shared" si="138"/>
        <v>6</v>
      </c>
    </row>
    <row r="136" spans="1:194" x14ac:dyDescent="0.25">
      <c r="A136" s="19">
        <v>144</v>
      </c>
      <c r="B136" s="43" t="s">
        <v>854</v>
      </c>
      <c r="C136" s="43" t="s">
        <v>186</v>
      </c>
      <c r="D136" s="43" t="s">
        <v>241</v>
      </c>
      <c r="E136" s="43" t="s">
        <v>855</v>
      </c>
      <c r="F136" s="43" t="s">
        <v>856</v>
      </c>
      <c r="G136" s="43" t="s">
        <v>190</v>
      </c>
      <c r="H136" s="43" t="s">
        <v>857</v>
      </c>
      <c r="I136" s="43" t="s">
        <v>192</v>
      </c>
      <c r="J136" s="44">
        <f t="shared" si="112"/>
        <v>43194.770833333336</v>
      </c>
      <c r="K136" s="44">
        <v>42830.770833333336</v>
      </c>
      <c r="L136" s="44">
        <v>42757.770833333336</v>
      </c>
      <c r="M136" s="43" t="s">
        <v>2231</v>
      </c>
      <c r="N136" s="43" t="s">
        <v>193</v>
      </c>
      <c r="O136" s="44">
        <v>46049.708657407406</v>
      </c>
      <c r="P136" s="43">
        <v>17957</v>
      </c>
      <c r="Q136" s="43"/>
      <c r="R136" s="43">
        <v>17957</v>
      </c>
      <c r="S136" s="43" t="s">
        <v>206</v>
      </c>
      <c r="T136" s="44">
        <v>46012.770833333336</v>
      </c>
      <c r="U136" s="44">
        <v>46012.770833333336</v>
      </c>
      <c r="V136" s="44">
        <v>46012.770833333336</v>
      </c>
      <c r="W136" s="44">
        <v>46012.770833333336</v>
      </c>
      <c r="X136" s="44">
        <v>46012.770833333336</v>
      </c>
      <c r="Y136" s="44">
        <v>46012.770833333336</v>
      </c>
      <c r="Z136" s="43"/>
      <c r="AA136" s="43"/>
      <c r="AB136" s="43"/>
      <c r="AC136" s="43"/>
      <c r="AD136" s="43"/>
      <c r="AE136" s="43">
        <v>4</v>
      </c>
      <c r="AF136" s="43" t="s">
        <v>2232</v>
      </c>
      <c r="AG136" s="43" t="s">
        <v>2232</v>
      </c>
      <c r="AH136" s="43" t="s">
        <v>2233</v>
      </c>
      <c r="AI136" s="43" t="s">
        <v>2233</v>
      </c>
      <c r="AJ136" s="43" t="s">
        <v>2234</v>
      </c>
      <c r="AK136" s="43" t="s">
        <v>2233</v>
      </c>
      <c r="AL136" s="47">
        <v>46377</v>
      </c>
      <c r="AM136" s="49">
        <v>46192</v>
      </c>
      <c r="AN136" s="47">
        <v>46377</v>
      </c>
      <c r="AO136" s="47">
        <v>46377</v>
      </c>
      <c r="AP136" s="47">
        <v>46742</v>
      </c>
      <c r="AQ136" s="47">
        <v>46377</v>
      </c>
      <c r="AR136" s="48"/>
      <c r="AS136" s="48"/>
      <c r="AT136" s="48"/>
      <c r="AU136" s="43">
        <v>0</v>
      </c>
      <c r="AV136" s="43">
        <v>0</v>
      </c>
      <c r="AW136" s="43">
        <v>1</v>
      </c>
      <c r="AX136" s="51" t="s">
        <v>583</v>
      </c>
      <c r="AY136" s="51" t="s">
        <v>211</v>
      </c>
      <c r="AZ136" s="51" t="s">
        <v>198</v>
      </c>
      <c r="BA136" s="20">
        <f t="shared" ca="1" si="100"/>
        <v>0</v>
      </c>
      <c r="BB136" s="20">
        <f t="shared" ca="1" si="100"/>
        <v>1</v>
      </c>
      <c r="BC136" s="20">
        <f t="shared" ca="1" si="100"/>
        <v>0</v>
      </c>
      <c r="BD136" s="20">
        <f t="shared" ca="1" si="100"/>
        <v>0</v>
      </c>
      <c r="BE136" s="20">
        <f t="shared" ca="1" si="100"/>
        <v>0</v>
      </c>
      <c r="BF136" s="20">
        <f t="shared" ca="1" si="100"/>
        <v>0</v>
      </c>
      <c r="BG136" s="21" t="str">
        <f t="shared" ca="1" si="100"/>
        <v/>
      </c>
      <c r="BH136" s="21" t="str">
        <f t="shared" ca="1" si="100"/>
        <v/>
      </c>
      <c r="BI136" s="21" t="str">
        <f t="shared" ca="1" si="100"/>
        <v/>
      </c>
      <c r="BJ136" s="22">
        <f t="shared" ca="1" si="113"/>
        <v>1</v>
      </c>
      <c r="BK136" s="21">
        <f t="shared" si="114"/>
        <v>4</v>
      </c>
      <c r="BL136" s="22">
        <f t="shared" ca="1" si="115"/>
        <v>18462</v>
      </c>
      <c r="BM136" s="22">
        <f t="shared" ca="1" si="116"/>
        <v>0</v>
      </c>
      <c r="BN136" s="23">
        <f t="shared" ca="1" si="117"/>
        <v>18462</v>
      </c>
      <c r="BO136" s="24">
        <f t="shared" ca="1" si="118"/>
        <v>505</v>
      </c>
      <c r="BP136" s="51" t="str">
        <f>_xlfn.XLOOKUP(E136,[1]Validation!E:E,[1]Validation!F:F,"")</f>
        <v>EG15</v>
      </c>
      <c r="BQ136" s="51" t="str">
        <f>_xlfn.XLOOKUP(BP136,[1]Validation!F:F,[1]Validation!G:G,"")</f>
        <v>EG11 to EG22</v>
      </c>
      <c r="BR136" s="52" t="str">
        <f>VLOOKUP(G136,[1]Validation!$B$1:$C$9,2,0)</f>
        <v>B</v>
      </c>
      <c r="BS136" s="51">
        <f t="shared" ca="1" si="119"/>
        <v>110</v>
      </c>
      <c r="BT136" s="53">
        <f>_xlfn.XLOOKUP(B136,'[2]1. All Calls'!$R:$R,'[2]1. All Calls'!$A:$A,"",0)</f>
        <v>46049.937280092599</v>
      </c>
      <c r="BU136" s="51" t="str">
        <f>_xlfn.XLOOKUP(B136,'[2]1. All Calls'!$R:$R,'[2]1. All Calls'!$F:$F,"",0)</f>
        <v>CC-01954963</v>
      </c>
      <c r="BV136" s="51" t="str">
        <f>_xlfn.XLOOKUP(B136,'[2]1. All Calls'!$R:$R,'[2]1. All Calls'!$J:$J,"",0)</f>
        <v>Sales Call</v>
      </c>
      <c r="BW136" s="53" t="str">
        <f>_xlfn.XLOOKUP(B136,'[2]Sch Calls'!$R:$R,'[2]Sch Calls'!$A:$A,"",0)</f>
        <v/>
      </c>
      <c r="BX136" s="51" t="str">
        <f>_xlfn.XLOOKUP(B136,'[2]Sch Calls'!$R:$R,'[2]Sch Calls'!$B:$B,"",0)</f>
        <v/>
      </c>
      <c r="BY136" s="51" t="str">
        <f t="shared" si="102"/>
        <v>20-Jun-26</v>
      </c>
      <c r="BZ136" s="51" t="str">
        <f t="shared" si="102"/>
        <v>20-Jun-26</v>
      </c>
      <c r="CA136" s="51" t="str">
        <f t="shared" si="120"/>
        <v>23-Sep-26</v>
      </c>
      <c r="CB136" s="51" t="str">
        <f t="shared" si="121"/>
        <v>21-Jun-27</v>
      </c>
      <c r="CC136" s="51" t="str">
        <f t="shared" si="122"/>
        <v>22-Dec-27</v>
      </c>
      <c r="CD136" s="51" t="str">
        <f t="shared" si="123"/>
        <v>22-Dec-26</v>
      </c>
      <c r="CE136" s="51">
        <f t="shared" ca="1" si="103"/>
        <v>163</v>
      </c>
      <c r="CF136" s="51">
        <f t="shared" ca="1" si="103"/>
        <v>163</v>
      </c>
      <c r="CG136" s="51">
        <f t="shared" ca="1" si="124"/>
        <v>163</v>
      </c>
      <c r="CH136" s="51">
        <f t="shared" ca="1" si="125"/>
        <v>163</v>
      </c>
      <c r="CI136" s="51">
        <f t="shared" ca="1" si="126"/>
        <v>163</v>
      </c>
      <c r="CJ136" s="51">
        <f t="shared" ca="1" si="127"/>
        <v>163</v>
      </c>
      <c r="CK136" s="51">
        <f t="shared" ca="1" si="97"/>
        <v>652</v>
      </c>
      <c r="CL136" s="51">
        <f t="shared" ca="1" si="97"/>
        <v>652</v>
      </c>
      <c r="CM136" s="51">
        <f t="shared" ca="1" si="97"/>
        <v>652</v>
      </c>
      <c r="CN136" s="51">
        <f t="shared" ca="1" si="97"/>
        <v>652</v>
      </c>
      <c r="CO136" s="51">
        <f t="shared" ca="1" si="97"/>
        <v>652</v>
      </c>
      <c r="CP136" s="51">
        <f t="shared" ca="1" si="97"/>
        <v>652</v>
      </c>
      <c r="CQ136" s="51">
        <f t="shared" ca="1" si="98"/>
        <v>799</v>
      </c>
      <c r="CR136" s="51">
        <f t="shared" ca="1" si="98"/>
        <v>799</v>
      </c>
      <c r="CS136" s="51">
        <f t="shared" ca="1" si="98"/>
        <v>2799</v>
      </c>
      <c r="CT136" s="51">
        <f t="shared" ca="1" si="98"/>
        <v>2799</v>
      </c>
      <c r="CU136" s="51">
        <f t="shared" ca="1" si="98"/>
        <v>6799</v>
      </c>
      <c r="CV136" s="54">
        <f t="shared" ca="1" si="98"/>
        <v>2799</v>
      </c>
      <c r="CW136" s="25" t="s">
        <v>195</v>
      </c>
      <c r="CX136" s="55">
        <v>0</v>
      </c>
      <c r="CY136" s="55"/>
      <c r="CZ136" s="26">
        <v>0</v>
      </c>
      <c r="DA136" s="26">
        <v>0</v>
      </c>
      <c r="DB136" s="26">
        <v>0</v>
      </c>
      <c r="DC136" s="26">
        <v>0</v>
      </c>
      <c r="DD136" s="26">
        <v>0</v>
      </c>
      <c r="DE136" s="26">
        <v>0</v>
      </c>
      <c r="DF136" s="26">
        <v>0</v>
      </c>
      <c r="DG136" s="26">
        <v>0</v>
      </c>
      <c r="DH136" s="26">
        <v>0</v>
      </c>
      <c r="DI136" s="26">
        <v>0</v>
      </c>
      <c r="DJ136" s="26">
        <v>0</v>
      </c>
      <c r="DK136" s="26">
        <v>0</v>
      </c>
      <c r="DL136" s="27">
        <f t="shared" si="128"/>
        <v>46124.937280092599</v>
      </c>
      <c r="DM136" s="28">
        <f t="shared" ca="1" si="129"/>
        <v>1</v>
      </c>
      <c r="DN136" s="56">
        <f>_xlfn.XLOOKUP(B136,'[2]1. All Calls'!$R:$R,'[2]1. All Calls'!$A:$A,"",0)</f>
        <v>46049.937280092599</v>
      </c>
      <c r="DO136" s="57" t="str">
        <f ca="1">VLOOKUP(DM136,[1]Validation!$B$20:$C$25,2,0)</f>
        <v>Above 3 months</v>
      </c>
      <c r="DP136" s="58" t="str">
        <f>_xlfn.XLOOKUP(B136,'[1]Active AMCs- Dealer'!E:E,'[1]Active AMCs- Dealer'!L:L,"Not in AMC",0)</f>
        <v>Not in AMC</v>
      </c>
      <c r="DQ136" s="50" t="s">
        <v>238</v>
      </c>
      <c r="DR136" s="29" t="str">
        <f>_xlfn.XLOOKUP(B136,'[2]1. All Calls'!$R:$R,'[2]1. All Calls'!$F:$F,"",0)</f>
        <v>CC-01954963</v>
      </c>
      <c r="DS136" s="29" t="str">
        <f>_xlfn.XLOOKUP(B136,'[2]1. All Calls'!$R:$R,'[2]1. All Calls'!$AB:$AB,"",0)</f>
        <v>Sales call carried out for HMR update</v>
      </c>
      <c r="DT136" s="30">
        <f>_xlfn.XLOOKUP(DR136,'[2]1. All Calls'!$F:$F,'[2]1. All Calls'!$A:$A,"",0)</f>
        <v>46049.937280092599</v>
      </c>
      <c r="DU136" s="31">
        <f>_xlfn.XLOOKUP(DR136,'[2]1. All Calls'!$F:$F,'[2]1. All Calls'!$B:$B,"",0)</f>
        <v>17957</v>
      </c>
      <c r="DV136" s="31">
        <f>_xlfn.XLOOKUP(B136,[1]MDA_Assets!D:D,[1]MDA_Assets!N:N,"",0)</f>
        <v>0</v>
      </c>
      <c r="DW136" s="31">
        <f>_xlfn.XLOOKUP(B136,[1]MDA_Assets!D:D,[1]MDA_Assets!O:O,"",0)</f>
        <v>17957</v>
      </c>
      <c r="DX136" s="32" t="str">
        <f>_xlfn.XLOOKUP(B136,[1]MDA_Assets!D:D,[1]MDA_Assets!Q:Q,"",0)</f>
        <v>XD</v>
      </c>
      <c r="DY136" s="33">
        <f>_xlfn.XLOOKUP(B136,[1]MDA_Assets!D:D,[1]MDA_Assets!R:R,"",0)</f>
        <v>46013</v>
      </c>
      <c r="DZ136" s="33">
        <f>_xlfn.XLOOKUP(B136,[1]MDA_Assets!D:D,[1]MDA_Assets!S:S,"",0)</f>
        <v>46013</v>
      </c>
      <c r="EA136" s="33">
        <f>_xlfn.XLOOKUP(B136,[1]MDA_Assets!D:D,[1]MDA_Assets!T:T,"",0)</f>
        <v>46013</v>
      </c>
      <c r="EB136" s="33">
        <f>_xlfn.XLOOKUP(B136,[1]MDA_Assets!D:D,[1]MDA_Assets!U:U,"",0)</f>
        <v>46013</v>
      </c>
      <c r="EC136" s="33">
        <f>_xlfn.XLOOKUP(B136,[1]MDA_Assets!D:D,[1]MDA_Assets!V:V,"",0)</f>
        <v>46013</v>
      </c>
      <c r="ED136" s="33">
        <f>_xlfn.XLOOKUP(B136,[1]MDA_Assets!D:D,[1]MDA_Assets!W:W,"",0)</f>
        <v>46013</v>
      </c>
      <c r="EE136" s="32">
        <f>_xlfn.XLOOKUP(B136,[1]MDA_Assets!D:D,[1]MDA_Assets!X:X,"",0)</f>
        <v>0</v>
      </c>
      <c r="EF136" s="33">
        <f>_xlfn.XLOOKUP(B136,[1]MDA_Assets!D:D,[1]MDA_Assets!Y:Y,"",0)</f>
        <v>0</v>
      </c>
      <c r="EG136" s="33">
        <f>_xlfn.XLOOKUP(B136,[1]MDA_Assets!D:D,[1]MDA_Assets!Z:Z,"",0)</f>
        <v>0</v>
      </c>
      <c r="EH136" s="33">
        <f>_xlfn.XLOOKUP(B136,[1]MDA_Assets!D:D,[1]MDA_Assets!AA:AA,"",0)</f>
        <v>0</v>
      </c>
      <c r="EI136" s="34">
        <f>_xlfn.XLOOKUP(B136,[1]MDA_Assets!D:D,[1]MDA_Assets!P:P,"",0)</f>
        <v>4</v>
      </c>
      <c r="EJ136" s="35" t="str">
        <f>_xlfn.XLOOKUP(B136,[1]MDA_Assets!D:D,[1]MDA_Assets!AB:AB,"",0)</f>
        <v>1451</v>
      </c>
      <c r="EK136" s="35" t="str">
        <f>_xlfn.XLOOKUP(B136,[1]MDA_Assets!D:D,[1]MDA_Assets!AC:AC,"",0)</f>
        <v>1451</v>
      </c>
      <c r="EL136" s="35" t="str">
        <f>_xlfn.XLOOKUP(B136,[1]MDA_Assets!D:D,[1]MDA_Assets!AD:AD,"",0)</f>
        <v>3451</v>
      </c>
      <c r="EM136" s="35" t="str">
        <f>_xlfn.XLOOKUP(B136,[1]MDA_Assets!D:D,[1]MDA_Assets!AE:AE,"",0)</f>
        <v>3451</v>
      </c>
      <c r="EN136" s="35" t="str">
        <f>_xlfn.XLOOKUP(B136,[1]MDA_Assets!D:D,[1]MDA_Assets!AF:AF,"",0)</f>
        <v>7451</v>
      </c>
      <c r="EO136" s="35" t="str">
        <f>_xlfn.XLOOKUP(B136,[1]MDA_Assets!D:D,[1]MDA_Assets!AG:AG,"",0)</f>
        <v>3451</v>
      </c>
      <c r="EP136" s="36">
        <f t="shared" si="104"/>
        <v>365</v>
      </c>
      <c r="EQ136" s="36">
        <f t="shared" si="104"/>
        <v>180</v>
      </c>
      <c r="ER136" s="36">
        <f t="shared" si="130"/>
        <v>365</v>
      </c>
      <c r="ES136" s="36">
        <f t="shared" si="131"/>
        <v>365</v>
      </c>
      <c r="ET136" s="36">
        <f t="shared" si="132"/>
        <v>730</v>
      </c>
      <c r="EU136" s="36">
        <f t="shared" si="133"/>
        <v>365</v>
      </c>
      <c r="EV136" s="36" t="str">
        <f t="shared" si="134"/>
        <v/>
      </c>
      <c r="EW136" s="36" t="str">
        <f t="shared" si="106"/>
        <v/>
      </c>
      <c r="EX136" s="36" t="str">
        <f t="shared" si="107"/>
        <v/>
      </c>
      <c r="EY136" s="36">
        <f t="shared" si="139"/>
        <v>11.78</v>
      </c>
      <c r="EZ136" s="36">
        <f t="shared" si="139"/>
        <v>5.81</v>
      </c>
      <c r="FA136" s="36">
        <f t="shared" si="139"/>
        <v>11.78</v>
      </c>
      <c r="FB136" s="36">
        <f t="shared" si="139"/>
        <v>11.78</v>
      </c>
      <c r="FC136" s="36">
        <f t="shared" si="139"/>
        <v>23.55</v>
      </c>
      <c r="FD136" s="36">
        <f t="shared" si="139"/>
        <v>11.78</v>
      </c>
      <c r="FE136" s="36" t="str">
        <f t="shared" si="139"/>
        <v/>
      </c>
      <c r="FF136" s="36" t="str">
        <f t="shared" si="139"/>
        <v/>
      </c>
      <c r="FG136" s="36" t="str">
        <f t="shared" si="139"/>
        <v/>
      </c>
      <c r="FH136" s="37" t="str" cm="1">
        <f t="array" ref="FH136">_xlfn.IFS(EY136="", "No Data", EY136&lt;0, "Negative/Future", EY136=0, "Zero Days", EY136&lt;=3, "&lt; 3 Months", EY136&lt;=6, "3 to 6 Months", EY136&lt;=9, "6 to 9 Months", EY136&lt;=12, "9 to 12 Months", EY136&lt;=15, "12 to 15 Months", EY136&lt;=18, "15 to 18 Months", EY136&lt;=24, "18 to 24 Months", EY136&gt;24, "&gt; 24 Months")</f>
        <v>9 to 12 Months</v>
      </c>
      <c r="FI136" s="37" t="str" cm="1">
        <f t="array" ref="FI136">_xlfn.IFS(EZ136="", "No Data", EZ136&lt;0, "Negative/Future", EZ136=0, "Zero Days", EZ136&lt;=3, "&lt; 3 Months", EZ136&lt;=6, "3 to 6 Months", EZ136&lt;=9, "6 to 9 Months", EZ136&lt;=12, "9 to 12 Months", EZ136&lt;=15, "12 to 15 Months", EZ136&lt;=18, "15 to 18 Months", EZ136&lt;=24, "18 to 24 Months", EZ136&gt;24, "&gt; 24 Months")</f>
        <v>3 to 6 Months</v>
      </c>
      <c r="FJ136" s="37" t="str" cm="1">
        <f t="array" ref="FJ136">_xlfn.IFS(FA136="", "No Data", FA136&lt;0, "Negative/Future", FA136=0, "Zero Days", FA136&lt;=3, "&lt; 3 Months", FA136&lt;=6, "3 to 6 Months", FA136&lt;=9, "6 to 9 Months", FA136&lt;=12, "9 to 12 Months", FA136&lt;=15, "12 to 15 Months", FA136&lt;=18, "15 to 18 Months", FA136&lt;=24, "18 to 24 Months", FA136&gt;24, "&gt; 24 Months")</f>
        <v>9 to 12 Months</v>
      </c>
      <c r="FK136" s="37" t="str" cm="1">
        <f t="array" ref="FK136">_xlfn.IFS(FB136="", "No Data", FB136&lt;0, "Negative/Future", FB136=0, "Zero Days", FB136&lt;=3, "&lt; 3 Months", FB136&lt;=6, "3 to 6 Months", FB136&lt;=9, "6 to 9 Months", FB136&lt;=12, "9 to 12 Months", FB136&lt;=15, "12 to 15 Months", FB136&lt;=18, "15 to 18 Months", FB136&lt;=24, "18 to 24 Months", FB136&gt;24, "&gt; 24 Months")</f>
        <v>9 to 12 Months</v>
      </c>
      <c r="FL136" s="37" t="str" cm="1">
        <f t="array" ref="FL136">_xlfn.IFS(FC136="", "No Data", FC136&lt;0, "Negative/Future", FC136=0, "Zero Days", FC136&lt;=3, "&lt; 3 Months", FC136&lt;=6, "3 to 6 Months", FC136&lt;=9, "6 to 9 Months", FC136&lt;=12, "9 to 12 Months", FC136&lt;=15, "12 to 15 Months", FC136&lt;=18, "15 to 18 Months", FC136&lt;=24, "18 to 24 Months", FC136&gt;24, "&gt; 24 Months")</f>
        <v>18 to 24 Months</v>
      </c>
      <c r="FM136" s="37" t="str" cm="1">
        <f t="array" ref="FM136">_xlfn.IFS(FD136="", "No Data", FD136&lt;0, "Negative/Future", FD136=0, "Zero Days", FD136&lt;=3, "&lt; 3 Months", FD136&lt;=6, "3 to 6 Months", FD136&lt;=9, "6 to 9 Months", FD136&lt;=12, "9 to 12 Months", FD136&lt;=15, "12 to 15 Months", FD136&lt;=18, "15 to 18 Months", FD136&lt;=24, "18 to 24 Months", FD136&gt;24, "&gt; 24 Months")</f>
        <v>9 to 12 Months</v>
      </c>
      <c r="FN136" s="37" t="str" cm="1">
        <f t="array" ref="FN136">_xlfn.IFS(FE136="", "No Data", FE136&lt;0, "Negative/Future", FE136=0, "Zero Days", FE136&lt;=3, "&lt; 3 Months", FE136&lt;=6, "3 to 6 Months", FE136&lt;=9, "6 to 9 Months", FE136&lt;=12, "9 to 12 Months", FE136&lt;=15, "12 to 15 Months", FE136&lt;=18, "15 to 18 Months", FE136&lt;=24, "18 to 24 Months", FE136&gt;24, "&gt; 24 Months")</f>
        <v>No Data</v>
      </c>
      <c r="FO136" s="37" t="str" cm="1">
        <f t="array" ref="FO136">_xlfn.IFS(FG136="", "No Data", FG136&lt;0, "Negative/Future", FG136=0, "Zero Days", FG136&lt;=3, "&lt; 3 Months", FG136&lt;=6, "3 to 6 Months", FG136&lt;=9, "6 to 9 Months", FG136&lt;=12, "9 to 12 Months", FG136&lt;=15, "12 to 15 Months", FG136&lt;=18, "15 to 18 Months", FG136&lt;=24, "18 to 24 Months", FG136&gt;24, "&gt; 24 Months")</f>
        <v>No Data</v>
      </c>
      <c r="FP136" s="37" t="str" cm="1">
        <f t="array" ref="FP136">_xlfn.IFS(FF136="", "No Data", FF136&lt;0, "Negative/Future", FF136=0, "Zero Days", FF136&lt;=3, "&lt; 3 Months", FF136&lt;=6, "3 to 6 Months", FF136&lt;=9, "6 to 9 Months", FF136&lt;=12, "9 to 12 Months", FF136&lt;=15, "12 to 15 Months", FF136&lt;=18, "15 to 18 Months", FF136&lt;=24, "18 to 24 Months", FF136&gt;24, "&gt; 24 Months")</f>
        <v>No Data</v>
      </c>
      <c r="FQ136" s="29" t="s">
        <v>858</v>
      </c>
      <c r="FR136" s="29">
        <v>8429020942</v>
      </c>
      <c r="FS136" s="38" t="str">
        <f>VLOOKUP(_xlfn.XLOOKUP(B136,[1]MDA_Assets!D:D,[1]MDA_Assets!I:I,"",0),[1]Validation!$B$1:$C$8,2,0)</f>
        <v>B</v>
      </c>
      <c r="FT136" s="38" t="s">
        <v>202</v>
      </c>
      <c r="FU136" s="31">
        <f>_xlfn.XLOOKUP(B136,[1]MDA_Assets!D:D,[1]MDA_Assets!X:X,"",0)</f>
        <v>0</v>
      </c>
      <c r="FV136" s="39">
        <v>0</v>
      </c>
      <c r="FW136" s="39">
        <v>0</v>
      </c>
      <c r="FX136" s="39">
        <v>1</v>
      </c>
      <c r="FY136" s="39">
        <v>8</v>
      </c>
      <c r="FZ136" s="40">
        <f t="shared" si="101"/>
        <v>46378</v>
      </c>
      <c r="GA136" s="40">
        <f t="shared" si="101"/>
        <v>46193</v>
      </c>
      <c r="GB136" s="40">
        <f t="shared" si="108"/>
        <v>46378</v>
      </c>
      <c r="GC136" s="40">
        <f t="shared" si="109"/>
        <v>46378</v>
      </c>
      <c r="GD136" s="40">
        <f t="shared" si="110"/>
        <v>46743</v>
      </c>
      <c r="GE136" s="40">
        <f t="shared" si="111"/>
        <v>46378</v>
      </c>
      <c r="GF136" s="40" t="str">
        <f t="shared" si="105"/>
        <v/>
      </c>
      <c r="GG136" s="40" t="str">
        <f t="shared" si="105"/>
        <v/>
      </c>
      <c r="GH136" s="40" t="str">
        <f t="shared" si="105"/>
        <v/>
      </c>
      <c r="GI136" s="39">
        <f t="shared" si="135"/>
        <v>0</v>
      </c>
      <c r="GJ136" s="39">
        <f t="shared" si="136"/>
        <v>0</v>
      </c>
      <c r="GK136" s="39">
        <f t="shared" si="137"/>
        <v>0</v>
      </c>
      <c r="GL136" s="39">
        <f t="shared" si="138"/>
        <v>6</v>
      </c>
    </row>
    <row r="137" spans="1:194" x14ac:dyDescent="0.25">
      <c r="A137" s="19">
        <v>146</v>
      </c>
      <c r="B137" s="43" t="s">
        <v>860</v>
      </c>
      <c r="C137" s="43" t="s">
        <v>254</v>
      </c>
      <c r="D137" s="43" t="s">
        <v>241</v>
      </c>
      <c r="E137" s="43" t="s">
        <v>255</v>
      </c>
      <c r="F137" s="43" t="s">
        <v>2833</v>
      </c>
      <c r="G137" s="43" t="s">
        <v>225</v>
      </c>
      <c r="H137" s="43" t="s">
        <v>277</v>
      </c>
      <c r="I137" s="43" t="s">
        <v>192</v>
      </c>
      <c r="J137" s="44">
        <f t="shared" si="112"/>
        <v>43533.770833333336</v>
      </c>
      <c r="K137" s="44">
        <v>43169.770833333336</v>
      </c>
      <c r="L137" s="44">
        <v>43117.770833333336</v>
      </c>
      <c r="M137" s="43" t="s">
        <v>2235</v>
      </c>
      <c r="N137" s="43" t="s">
        <v>193</v>
      </c>
      <c r="O137" s="44">
        <v>46049.709872685184</v>
      </c>
      <c r="P137" s="43">
        <v>8782</v>
      </c>
      <c r="Q137" s="43">
        <v>6850</v>
      </c>
      <c r="R137" s="43">
        <v>1932</v>
      </c>
      <c r="S137" s="43" t="s">
        <v>206</v>
      </c>
      <c r="T137" s="44">
        <v>46045.770833333336</v>
      </c>
      <c r="U137" s="44">
        <v>46045.770833333336</v>
      </c>
      <c r="V137" s="44">
        <v>46045.770833333336</v>
      </c>
      <c r="W137" s="44">
        <v>46045.770833333336</v>
      </c>
      <c r="X137" s="44">
        <v>46045.770833333336</v>
      </c>
      <c r="Y137" s="44">
        <v>46045.770833333336</v>
      </c>
      <c r="Z137" s="43"/>
      <c r="AA137" s="43"/>
      <c r="AB137" s="43"/>
      <c r="AC137" s="43"/>
      <c r="AD137" s="43"/>
      <c r="AE137" s="43">
        <v>3</v>
      </c>
      <c r="AF137" s="43" t="s">
        <v>2141</v>
      </c>
      <c r="AG137" s="43" t="s">
        <v>2141</v>
      </c>
      <c r="AH137" s="43" t="s">
        <v>861</v>
      </c>
      <c r="AI137" s="43" t="s">
        <v>861</v>
      </c>
      <c r="AJ137" s="43" t="s">
        <v>2108</v>
      </c>
      <c r="AK137" s="43" t="s">
        <v>861</v>
      </c>
      <c r="AL137" s="47">
        <v>46225</v>
      </c>
      <c r="AM137" s="47">
        <v>46225</v>
      </c>
      <c r="AN137" s="47">
        <v>46410</v>
      </c>
      <c r="AO137" s="47">
        <v>46410</v>
      </c>
      <c r="AP137" s="47">
        <v>46775</v>
      </c>
      <c r="AQ137" s="47">
        <v>46410</v>
      </c>
      <c r="AR137" s="48"/>
      <c r="AS137" s="48"/>
      <c r="AT137" s="48"/>
      <c r="AU137" s="43">
        <v>0</v>
      </c>
      <c r="AV137" s="43">
        <v>0</v>
      </c>
      <c r="AW137" s="43">
        <v>0</v>
      </c>
      <c r="AX137" s="51" t="s">
        <v>302</v>
      </c>
      <c r="AY137" s="51" t="s">
        <v>302</v>
      </c>
      <c r="AZ137" s="51" t="s">
        <v>198</v>
      </c>
      <c r="BA137" s="20">
        <f t="shared" ca="1" si="100"/>
        <v>0</v>
      </c>
      <c r="BB137" s="20">
        <f t="shared" ca="1" si="100"/>
        <v>0</v>
      </c>
      <c r="BC137" s="20">
        <f t="shared" ca="1" si="100"/>
        <v>0</v>
      </c>
      <c r="BD137" s="20">
        <f t="shared" ca="1" si="100"/>
        <v>0</v>
      </c>
      <c r="BE137" s="20">
        <f t="shared" ca="1" si="100"/>
        <v>0</v>
      </c>
      <c r="BF137" s="20">
        <f t="shared" ca="1" si="100"/>
        <v>0</v>
      </c>
      <c r="BG137" s="21" t="str">
        <f t="shared" ca="1" si="100"/>
        <v/>
      </c>
      <c r="BH137" s="21" t="str">
        <f t="shared" ca="1" si="100"/>
        <v/>
      </c>
      <c r="BI137" s="21" t="str">
        <f t="shared" ca="1" si="100"/>
        <v/>
      </c>
      <c r="BJ137" s="22">
        <f t="shared" ca="1" si="113"/>
        <v>0</v>
      </c>
      <c r="BK137" s="21">
        <f t="shared" si="114"/>
        <v>3</v>
      </c>
      <c r="BL137" s="22">
        <f t="shared" ca="1" si="115"/>
        <v>9161</v>
      </c>
      <c r="BM137" s="22">
        <f t="shared" ca="1" si="116"/>
        <v>7146</v>
      </c>
      <c r="BN137" s="23">
        <f t="shared" ca="1" si="117"/>
        <v>2015</v>
      </c>
      <c r="BO137" s="24">
        <f t="shared" ca="1" si="118"/>
        <v>379</v>
      </c>
      <c r="BP137" s="51" t="str">
        <f>_xlfn.XLOOKUP(E137,[1]Validation!E:E,[1]Validation!F:F,"")</f>
        <v>EN5</v>
      </c>
      <c r="BQ137" s="51" t="str">
        <f>_xlfn.XLOOKUP(BP137,[1]Validation!F:F,[1]Validation!G:G,"")</f>
        <v>EN4 to EN7</v>
      </c>
      <c r="BR137" s="52" t="str">
        <f>VLOOKUP(G137,[1]Validation!$B$1:$C$9,2,0)</f>
        <v>C</v>
      </c>
      <c r="BS137" s="51">
        <f t="shared" ca="1" si="119"/>
        <v>99</v>
      </c>
      <c r="BT137" s="53">
        <f>_xlfn.XLOOKUP(B137,'[2]1. All Calls'!$R:$R,'[2]1. All Calls'!$A:$A,"",0)</f>
        <v>46049.938460648104</v>
      </c>
      <c r="BU137" s="51" t="str">
        <f>_xlfn.XLOOKUP(B137,'[2]1. All Calls'!$R:$R,'[2]1. All Calls'!$F:$F,"",0)</f>
        <v>CC-01954964</v>
      </c>
      <c r="BV137" s="51" t="str">
        <f>_xlfn.XLOOKUP(B137,'[2]1. All Calls'!$R:$R,'[2]1. All Calls'!$J:$J,"",0)</f>
        <v>Sales Call</v>
      </c>
      <c r="BW137" s="53">
        <f>_xlfn.XLOOKUP(B137,'[2]Sch Calls'!$R:$R,'[2]Sch Calls'!$A:$A,"",0)</f>
        <v>43634.432650463001</v>
      </c>
      <c r="BX137" s="51">
        <f>_xlfn.XLOOKUP(B137,'[2]Sch Calls'!$R:$R,'[2]Sch Calls'!$B:$B,"",0)</f>
        <v>2533</v>
      </c>
      <c r="BY137" s="51" t="str">
        <f t="shared" si="102"/>
        <v>23-Jul-26</v>
      </c>
      <c r="BZ137" s="51" t="str">
        <f t="shared" si="102"/>
        <v>23-Jul-26</v>
      </c>
      <c r="CA137" s="51" t="str">
        <f t="shared" si="120"/>
        <v>26-Oct-26</v>
      </c>
      <c r="CB137" s="51" t="str">
        <f t="shared" si="121"/>
        <v>24-Jul-27</v>
      </c>
      <c r="CC137" s="51" t="str">
        <f t="shared" si="122"/>
        <v>24-Jan-28</v>
      </c>
      <c r="CD137" s="51" t="str">
        <f t="shared" si="123"/>
        <v>24-Jan-27</v>
      </c>
      <c r="CE137" s="51">
        <f t="shared" ca="1" si="103"/>
        <v>130</v>
      </c>
      <c r="CF137" s="51">
        <f t="shared" ca="1" si="103"/>
        <v>130</v>
      </c>
      <c r="CG137" s="51">
        <f t="shared" ca="1" si="124"/>
        <v>130</v>
      </c>
      <c r="CH137" s="51">
        <f t="shared" ca="1" si="125"/>
        <v>130</v>
      </c>
      <c r="CI137" s="51">
        <f t="shared" ca="1" si="126"/>
        <v>130</v>
      </c>
      <c r="CJ137" s="51">
        <f t="shared" ca="1" si="127"/>
        <v>130</v>
      </c>
      <c r="CK137" s="51">
        <f t="shared" ca="1" si="97"/>
        <v>390</v>
      </c>
      <c r="CL137" s="51">
        <f t="shared" ca="1" si="97"/>
        <v>390</v>
      </c>
      <c r="CM137" s="51">
        <f t="shared" ca="1" si="97"/>
        <v>390</v>
      </c>
      <c r="CN137" s="51">
        <f t="shared" ca="1" si="97"/>
        <v>390</v>
      </c>
      <c r="CO137" s="51">
        <f t="shared" ca="1" si="97"/>
        <v>390</v>
      </c>
      <c r="CP137" s="51">
        <f t="shared" ca="1" si="97"/>
        <v>390</v>
      </c>
      <c r="CQ137" s="51">
        <f t="shared" ca="1" si="98"/>
        <v>1608</v>
      </c>
      <c r="CR137" s="51">
        <f t="shared" ca="1" si="98"/>
        <v>1608</v>
      </c>
      <c r="CS137" s="51">
        <f t="shared" ca="1" si="98"/>
        <v>3608</v>
      </c>
      <c r="CT137" s="51">
        <f t="shared" ca="1" si="98"/>
        <v>3608</v>
      </c>
      <c r="CU137" s="51">
        <f t="shared" ca="1" si="98"/>
        <v>7608</v>
      </c>
      <c r="CV137" s="54">
        <f t="shared" ca="1" si="98"/>
        <v>3608</v>
      </c>
      <c r="CW137" s="25" t="s">
        <v>212</v>
      </c>
      <c r="CX137" s="55">
        <v>0.78</v>
      </c>
      <c r="CY137" s="55"/>
      <c r="CZ137" s="26">
        <v>0</v>
      </c>
      <c r="DA137" s="26">
        <v>0</v>
      </c>
      <c r="DB137" s="26">
        <v>0</v>
      </c>
      <c r="DC137" s="26">
        <v>0</v>
      </c>
      <c r="DD137" s="26">
        <v>0</v>
      </c>
      <c r="DE137" s="26">
        <v>0</v>
      </c>
      <c r="DF137" s="26">
        <v>0</v>
      </c>
      <c r="DG137" s="26">
        <v>0</v>
      </c>
      <c r="DH137" s="26">
        <v>0</v>
      </c>
      <c r="DI137" s="26">
        <v>0</v>
      </c>
      <c r="DJ137" s="26">
        <v>0</v>
      </c>
      <c r="DK137" s="26">
        <v>0</v>
      </c>
      <c r="DL137" s="27">
        <f t="shared" si="128"/>
        <v>46124.938460648104</v>
      </c>
      <c r="DM137" s="28">
        <f t="shared" ca="1" si="129"/>
        <v>1</v>
      </c>
      <c r="DN137" s="56">
        <f>_xlfn.XLOOKUP(B137,'[2]1. All Calls'!$R:$R,'[2]1. All Calls'!$A:$A,"",0)</f>
        <v>46049.938460648104</v>
      </c>
      <c r="DO137" s="57" t="str">
        <f ca="1">VLOOKUP(DM137,[1]Validation!$B$20:$C$25,2,0)</f>
        <v>Above 3 months</v>
      </c>
      <c r="DP137" s="58" t="str">
        <f>_xlfn.XLOOKUP(B137,'[1]Active AMCs- Dealer'!E:E,'[1]Active AMCs- Dealer'!L:L,"Not in AMC",0)</f>
        <v>Not in AMC</v>
      </c>
      <c r="DQ137" s="50" t="s">
        <v>238</v>
      </c>
      <c r="DR137" s="29" t="str">
        <f>_xlfn.XLOOKUP(B137,'[2]1. All Calls'!$R:$R,'[2]1. All Calls'!$F:$F,"",0)</f>
        <v>CC-01954964</v>
      </c>
      <c r="DS137" s="29" t="str">
        <f>_xlfn.XLOOKUP(B137,'[2]1. All Calls'!$R:$R,'[2]1. All Calls'!$AB:$AB,"",0)</f>
        <v>Sales call carried out for HMR update</v>
      </c>
      <c r="DT137" s="30">
        <f>_xlfn.XLOOKUP(DR137,'[2]1. All Calls'!$F:$F,'[2]1. All Calls'!$A:$A,"",0)</f>
        <v>46049.938460648104</v>
      </c>
      <c r="DU137" s="31">
        <f>_xlfn.XLOOKUP(DR137,'[2]1. All Calls'!$F:$F,'[2]1. All Calls'!$B:$B,"",0)</f>
        <v>8782</v>
      </c>
      <c r="DV137" s="31">
        <f>_xlfn.XLOOKUP(B137,[1]MDA_Assets!D:D,[1]MDA_Assets!N:N,"",0)</f>
        <v>6850</v>
      </c>
      <c r="DW137" s="31">
        <f>_xlfn.XLOOKUP(B137,[1]MDA_Assets!D:D,[1]MDA_Assets!O:O,"",0)</f>
        <v>1932</v>
      </c>
      <c r="DX137" s="32" t="str">
        <f>_xlfn.XLOOKUP(B137,[1]MDA_Assets!D:D,[1]MDA_Assets!Q:Q,"",0)</f>
        <v>XD</v>
      </c>
      <c r="DY137" s="33">
        <f>_xlfn.XLOOKUP(B137,[1]MDA_Assets!D:D,[1]MDA_Assets!R:R,"",0)</f>
        <v>46046</v>
      </c>
      <c r="DZ137" s="33">
        <f>_xlfn.XLOOKUP(B137,[1]MDA_Assets!D:D,[1]MDA_Assets!S:S,"",0)</f>
        <v>46046</v>
      </c>
      <c r="EA137" s="33">
        <f>_xlfn.XLOOKUP(B137,[1]MDA_Assets!D:D,[1]MDA_Assets!T:T,"",0)</f>
        <v>46046</v>
      </c>
      <c r="EB137" s="33">
        <f>_xlfn.XLOOKUP(B137,[1]MDA_Assets!D:D,[1]MDA_Assets!U:U,"",0)</f>
        <v>46046</v>
      </c>
      <c r="EC137" s="33">
        <f>_xlfn.XLOOKUP(B137,[1]MDA_Assets!D:D,[1]MDA_Assets!V:V,"",0)</f>
        <v>46046</v>
      </c>
      <c r="ED137" s="33">
        <f>_xlfn.XLOOKUP(B137,[1]MDA_Assets!D:D,[1]MDA_Assets!W:W,"",0)</f>
        <v>46046</v>
      </c>
      <c r="EE137" s="32">
        <f>_xlfn.XLOOKUP(B137,[1]MDA_Assets!D:D,[1]MDA_Assets!X:X,"",0)</f>
        <v>0</v>
      </c>
      <c r="EF137" s="33">
        <f>_xlfn.XLOOKUP(B137,[1]MDA_Assets!D:D,[1]MDA_Assets!Y:Y,"",0)</f>
        <v>0</v>
      </c>
      <c r="EG137" s="33">
        <f>_xlfn.XLOOKUP(B137,[1]MDA_Assets!D:D,[1]MDA_Assets!Z:Z,"",0)</f>
        <v>0</v>
      </c>
      <c r="EH137" s="33">
        <f>_xlfn.XLOOKUP(B137,[1]MDA_Assets!D:D,[1]MDA_Assets!AA:AA,"",0)</f>
        <v>0</v>
      </c>
      <c r="EI137" s="34">
        <f>_xlfn.XLOOKUP(B137,[1]MDA_Assets!D:D,[1]MDA_Assets!P:P,"",0)</f>
        <v>3</v>
      </c>
      <c r="EJ137" s="35" t="str">
        <f>_xlfn.XLOOKUP(B137,[1]MDA_Assets!D:D,[1]MDA_Assets!AB:AB,"",0)</f>
        <v>1998</v>
      </c>
      <c r="EK137" s="35" t="str">
        <f>_xlfn.XLOOKUP(B137,[1]MDA_Assets!D:D,[1]MDA_Assets!AC:AC,"",0)</f>
        <v>1998</v>
      </c>
      <c r="EL137" s="35" t="str">
        <f>_xlfn.XLOOKUP(B137,[1]MDA_Assets!D:D,[1]MDA_Assets!AD:AD,"",0)</f>
        <v>3998</v>
      </c>
      <c r="EM137" s="35" t="str">
        <f>_xlfn.XLOOKUP(B137,[1]MDA_Assets!D:D,[1]MDA_Assets!AE:AE,"",0)</f>
        <v>3998</v>
      </c>
      <c r="EN137" s="35" t="str">
        <f>_xlfn.XLOOKUP(B137,[1]MDA_Assets!D:D,[1]MDA_Assets!AF:AF,"",0)</f>
        <v>7998</v>
      </c>
      <c r="EO137" s="35" t="str">
        <f>_xlfn.XLOOKUP(B137,[1]MDA_Assets!D:D,[1]MDA_Assets!AG:AG,"",0)</f>
        <v>3998</v>
      </c>
      <c r="EP137" s="36">
        <f t="shared" si="104"/>
        <v>180</v>
      </c>
      <c r="EQ137" s="36">
        <f t="shared" si="104"/>
        <v>180</v>
      </c>
      <c r="ER137" s="36">
        <f t="shared" si="130"/>
        <v>365</v>
      </c>
      <c r="ES137" s="36">
        <f t="shared" si="131"/>
        <v>365</v>
      </c>
      <c r="ET137" s="36">
        <f t="shared" si="132"/>
        <v>730</v>
      </c>
      <c r="EU137" s="36">
        <f t="shared" si="133"/>
        <v>365</v>
      </c>
      <c r="EV137" s="36" t="str">
        <f t="shared" si="134"/>
        <v/>
      </c>
      <c r="EW137" s="36" t="str">
        <f t="shared" si="106"/>
        <v/>
      </c>
      <c r="EX137" s="36" t="str">
        <f t="shared" si="107"/>
        <v/>
      </c>
      <c r="EY137" s="36">
        <f t="shared" si="139"/>
        <v>5.81</v>
      </c>
      <c r="EZ137" s="36">
        <f t="shared" si="139"/>
        <v>5.81</v>
      </c>
      <c r="FA137" s="36">
        <f t="shared" si="139"/>
        <v>11.78</v>
      </c>
      <c r="FB137" s="36">
        <f t="shared" si="139"/>
        <v>11.78</v>
      </c>
      <c r="FC137" s="36">
        <f t="shared" si="139"/>
        <v>23.55</v>
      </c>
      <c r="FD137" s="36">
        <f t="shared" si="139"/>
        <v>11.78</v>
      </c>
      <c r="FE137" s="36" t="str">
        <f t="shared" si="139"/>
        <v/>
      </c>
      <c r="FF137" s="36" t="str">
        <f t="shared" si="139"/>
        <v/>
      </c>
      <c r="FG137" s="36" t="str">
        <f t="shared" si="139"/>
        <v/>
      </c>
      <c r="FH137" s="37" t="str" cm="1">
        <f t="array" ref="FH137">_xlfn.IFS(EY137="", "No Data", EY137&lt;0, "Negative/Future", EY137=0, "Zero Days", EY137&lt;=3, "&lt; 3 Months", EY137&lt;=6, "3 to 6 Months", EY137&lt;=9, "6 to 9 Months", EY137&lt;=12, "9 to 12 Months", EY137&lt;=15, "12 to 15 Months", EY137&lt;=18, "15 to 18 Months", EY137&lt;=24, "18 to 24 Months", EY137&gt;24, "&gt; 24 Months")</f>
        <v>3 to 6 Months</v>
      </c>
      <c r="FI137" s="37" t="str" cm="1">
        <f t="array" ref="FI137">_xlfn.IFS(EZ137="", "No Data", EZ137&lt;0, "Negative/Future", EZ137=0, "Zero Days", EZ137&lt;=3, "&lt; 3 Months", EZ137&lt;=6, "3 to 6 Months", EZ137&lt;=9, "6 to 9 Months", EZ137&lt;=12, "9 to 12 Months", EZ137&lt;=15, "12 to 15 Months", EZ137&lt;=18, "15 to 18 Months", EZ137&lt;=24, "18 to 24 Months", EZ137&gt;24, "&gt; 24 Months")</f>
        <v>3 to 6 Months</v>
      </c>
      <c r="FJ137" s="37" t="str" cm="1">
        <f t="array" ref="FJ137">_xlfn.IFS(FA137="", "No Data", FA137&lt;0, "Negative/Future", FA137=0, "Zero Days", FA137&lt;=3, "&lt; 3 Months", FA137&lt;=6, "3 to 6 Months", FA137&lt;=9, "6 to 9 Months", FA137&lt;=12, "9 to 12 Months", FA137&lt;=15, "12 to 15 Months", FA137&lt;=18, "15 to 18 Months", FA137&lt;=24, "18 to 24 Months", FA137&gt;24, "&gt; 24 Months")</f>
        <v>9 to 12 Months</v>
      </c>
      <c r="FK137" s="37" t="str" cm="1">
        <f t="array" ref="FK137">_xlfn.IFS(FB137="", "No Data", FB137&lt;0, "Negative/Future", FB137=0, "Zero Days", FB137&lt;=3, "&lt; 3 Months", FB137&lt;=6, "3 to 6 Months", FB137&lt;=9, "6 to 9 Months", FB137&lt;=12, "9 to 12 Months", FB137&lt;=15, "12 to 15 Months", FB137&lt;=18, "15 to 18 Months", FB137&lt;=24, "18 to 24 Months", FB137&gt;24, "&gt; 24 Months")</f>
        <v>9 to 12 Months</v>
      </c>
      <c r="FL137" s="37" t="str" cm="1">
        <f t="array" ref="FL137">_xlfn.IFS(FC137="", "No Data", FC137&lt;0, "Negative/Future", FC137=0, "Zero Days", FC137&lt;=3, "&lt; 3 Months", FC137&lt;=6, "3 to 6 Months", FC137&lt;=9, "6 to 9 Months", FC137&lt;=12, "9 to 12 Months", FC137&lt;=15, "12 to 15 Months", FC137&lt;=18, "15 to 18 Months", FC137&lt;=24, "18 to 24 Months", FC137&gt;24, "&gt; 24 Months")</f>
        <v>18 to 24 Months</v>
      </c>
      <c r="FM137" s="37" t="str" cm="1">
        <f t="array" ref="FM137">_xlfn.IFS(FD137="", "No Data", FD137&lt;0, "Negative/Future", FD137=0, "Zero Days", FD137&lt;=3, "&lt; 3 Months", FD137&lt;=6, "3 to 6 Months", FD137&lt;=9, "6 to 9 Months", FD137&lt;=12, "9 to 12 Months", FD137&lt;=15, "12 to 15 Months", FD137&lt;=18, "15 to 18 Months", FD137&lt;=24, "18 to 24 Months", FD137&gt;24, "&gt; 24 Months")</f>
        <v>9 to 12 Months</v>
      </c>
      <c r="FN137" s="37" t="str" cm="1">
        <f t="array" ref="FN137">_xlfn.IFS(FE137="", "No Data", FE137&lt;0, "Negative/Future", FE137=0, "Zero Days", FE137&lt;=3, "&lt; 3 Months", FE137&lt;=6, "3 to 6 Months", FE137&lt;=9, "6 to 9 Months", FE137&lt;=12, "9 to 12 Months", FE137&lt;=15, "12 to 15 Months", FE137&lt;=18, "15 to 18 Months", FE137&lt;=24, "18 to 24 Months", FE137&gt;24, "&gt; 24 Months")</f>
        <v>No Data</v>
      </c>
      <c r="FO137" s="37" t="str" cm="1">
        <f t="array" ref="FO137">_xlfn.IFS(FG137="", "No Data", FG137&lt;0, "Negative/Future", FG137=0, "Zero Days", FG137&lt;=3, "&lt; 3 Months", FG137&lt;=6, "3 to 6 Months", FG137&lt;=9, "6 to 9 Months", FG137&lt;=12, "9 to 12 Months", FG137&lt;=15, "12 to 15 Months", FG137&lt;=18, "15 to 18 Months", FG137&lt;=24, "18 to 24 Months", FG137&gt;24, "&gt; 24 Months")</f>
        <v>No Data</v>
      </c>
      <c r="FP137" s="37" t="str" cm="1">
        <f t="array" ref="FP137">_xlfn.IFS(FF137="", "No Data", FF137&lt;0, "Negative/Future", FF137=0, "Zero Days", FF137&lt;=3, "&lt; 3 Months", FF137&lt;=6, "3 to 6 Months", FF137&lt;=9, "6 to 9 Months", FF137&lt;=12, "9 to 12 Months", FF137&lt;=15, "12 to 15 Months", FF137&lt;=18, "15 to 18 Months", FF137&lt;=24, "18 to 24 Months", FF137&gt;24, "&gt; 24 Months")</f>
        <v>No Data</v>
      </c>
      <c r="FQ137" s="29" t="s">
        <v>863</v>
      </c>
      <c r="FR137" s="29">
        <v>8851732363</v>
      </c>
      <c r="FS137" s="38" t="str">
        <f>VLOOKUP(_xlfn.XLOOKUP(B137,[1]MDA_Assets!D:D,[1]MDA_Assets!I:I,"",0),[1]Validation!$B$1:$C$8,2,0)</f>
        <v>C</v>
      </c>
      <c r="FT137" s="38" t="s">
        <v>296</v>
      </c>
      <c r="FU137" s="31">
        <f>_xlfn.XLOOKUP(B137,[1]MDA_Assets!D:D,[1]MDA_Assets!X:X,"",0)</f>
        <v>0</v>
      </c>
      <c r="FV137" s="39">
        <v>0</v>
      </c>
      <c r="FW137" s="39">
        <v>0</v>
      </c>
      <c r="FX137" s="39">
        <v>0</v>
      </c>
      <c r="FY137" s="39">
        <v>9</v>
      </c>
      <c r="FZ137" s="40">
        <f t="shared" si="101"/>
        <v>46226</v>
      </c>
      <c r="GA137" s="40">
        <f t="shared" si="101"/>
        <v>46226</v>
      </c>
      <c r="GB137" s="40">
        <f t="shared" si="108"/>
        <v>46411</v>
      </c>
      <c r="GC137" s="40">
        <f t="shared" si="109"/>
        <v>46411</v>
      </c>
      <c r="GD137" s="40">
        <f t="shared" si="110"/>
        <v>46776</v>
      </c>
      <c r="GE137" s="40">
        <f t="shared" si="111"/>
        <v>46411</v>
      </c>
      <c r="GF137" s="40" t="str">
        <f t="shared" si="105"/>
        <v/>
      </c>
      <c r="GG137" s="40" t="str">
        <f t="shared" si="105"/>
        <v/>
      </c>
      <c r="GH137" s="40" t="str">
        <f t="shared" si="105"/>
        <v/>
      </c>
      <c r="GI137" s="39">
        <f t="shared" si="135"/>
        <v>0</v>
      </c>
      <c r="GJ137" s="39">
        <f t="shared" si="136"/>
        <v>0</v>
      </c>
      <c r="GK137" s="39">
        <f t="shared" si="137"/>
        <v>0</v>
      </c>
      <c r="GL137" s="39">
        <f t="shared" si="138"/>
        <v>6</v>
      </c>
    </row>
    <row r="138" spans="1:194" x14ac:dyDescent="0.25">
      <c r="A138" s="19">
        <v>147</v>
      </c>
      <c r="B138" s="43" t="s">
        <v>864</v>
      </c>
      <c r="C138" s="43" t="s">
        <v>254</v>
      </c>
      <c r="D138" s="43" t="s">
        <v>241</v>
      </c>
      <c r="E138" s="43" t="s">
        <v>502</v>
      </c>
      <c r="F138" s="43" t="s">
        <v>865</v>
      </c>
      <c r="G138" s="43" t="s">
        <v>190</v>
      </c>
      <c r="H138" s="43" t="s">
        <v>498</v>
      </c>
      <c r="I138" s="43" t="s">
        <v>192</v>
      </c>
      <c r="J138" s="44">
        <f t="shared" si="112"/>
        <v>43542.770833333336</v>
      </c>
      <c r="K138" s="44">
        <v>43178.770833333336</v>
      </c>
      <c r="L138" s="44">
        <v>43130.770833333336</v>
      </c>
      <c r="M138" s="43" t="s">
        <v>2834</v>
      </c>
      <c r="N138" s="43" t="s">
        <v>871</v>
      </c>
      <c r="O138" s="44">
        <v>46106.240983796299</v>
      </c>
      <c r="P138" s="43">
        <v>13984</v>
      </c>
      <c r="Q138" s="43">
        <v>6871</v>
      </c>
      <c r="R138" s="43">
        <v>7112</v>
      </c>
      <c r="S138" s="43" t="s">
        <v>206</v>
      </c>
      <c r="T138" s="44">
        <v>46104.770833333336</v>
      </c>
      <c r="U138" s="44">
        <v>46104.770833333336</v>
      </c>
      <c r="V138" s="44">
        <v>46104.770833333336</v>
      </c>
      <c r="W138" s="44">
        <v>46104.770833333336</v>
      </c>
      <c r="X138" s="44">
        <v>46104.770833333336</v>
      </c>
      <c r="Y138" s="44">
        <v>45748.770833333336</v>
      </c>
      <c r="Z138" s="43"/>
      <c r="AA138" s="43"/>
      <c r="AB138" s="43"/>
      <c r="AC138" s="43"/>
      <c r="AD138" s="43"/>
      <c r="AE138" s="43">
        <v>3</v>
      </c>
      <c r="AF138" s="43" t="s">
        <v>2835</v>
      </c>
      <c r="AG138" s="43" t="s">
        <v>281</v>
      </c>
      <c r="AH138" s="43" t="s">
        <v>285</v>
      </c>
      <c r="AI138" s="43" t="s">
        <v>285</v>
      </c>
      <c r="AJ138" s="43" t="s">
        <v>2836</v>
      </c>
      <c r="AK138" s="43" t="s">
        <v>285</v>
      </c>
      <c r="AL138" s="45">
        <v>46172</v>
      </c>
      <c r="AM138" s="47">
        <v>46284</v>
      </c>
      <c r="AN138" s="47">
        <v>46469</v>
      </c>
      <c r="AO138" s="47">
        <v>46469</v>
      </c>
      <c r="AP138" s="47">
        <v>46478</v>
      </c>
      <c r="AQ138" s="47">
        <v>46469</v>
      </c>
      <c r="AR138" s="48"/>
      <c r="AS138" s="48"/>
      <c r="AT138" s="48"/>
      <c r="AU138" s="43">
        <v>0</v>
      </c>
      <c r="AV138" s="43">
        <v>1</v>
      </c>
      <c r="AW138" s="43">
        <v>0</v>
      </c>
      <c r="AX138" s="51" t="s">
        <v>211</v>
      </c>
      <c r="AY138" s="51" t="s">
        <v>211</v>
      </c>
      <c r="AZ138" s="51" t="s">
        <v>198</v>
      </c>
      <c r="BA138" s="20">
        <f t="shared" ca="1" si="100"/>
        <v>1</v>
      </c>
      <c r="BB138" s="20">
        <f t="shared" ca="1" si="100"/>
        <v>0</v>
      </c>
      <c r="BC138" s="20">
        <f t="shared" ca="1" si="100"/>
        <v>0</v>
      </c>
      <c r="BD138" s="20">
        <f t="shared" ref="BD138:BI195" ca="1" si="140">IF(AO138&gt;1,IF(AO138&lt;EOMONTH(TODAY(),0),1,0),"")</f>
        <v>0</v>
      </c>
      <c r="BE138" s="20">
        <f t="shared" ca="1" si="140"/>
        <v>0</v>
      </c>
      <c r="BF138" s="20">
        <f t="shared" ca="1" si="140"/>
        <v>0</v>
      </c>
      <c r="BG138" s="21" t="str">
        <f t="shared" ca="1" si="140"/>
        <v/>
      </c>
      <c r="BH138" s="21" t="str">
        <f t="shared" ca="1" si="140"/>
        <v/>
      </c>
      <c r="BI138" s="21" t="str">
        <f t="shared" ca="1" si="140"/>
        <v/>
      </c>
      <c r="BJ138" s="22">
        <f t="shared" ca="1" si="113"/>
        <v>1</v>
      </c>
      <c r="BK138" s="21">
        <f t="shared" si="114"/>
        <v>3</v>
      </c>
      <c r="BL138" s="22">
        <f t="shared" ca="1" si="115"/>
        <v>14193</v>
      </c>
      <c r="BM138" s="22">
        <f t="shared" ca="1" si="116"/>
        <v>6955</v>
      </c>
      <c r="BN138" s="23">
        <f t="shared" ca="1" si="117"/>
        <v>7238</v>
      </c>
      <c r="BO138" s="24">
        <f t="shared" ca="1" si="118"/>
        <v>209</v>
      </c>
      <c r="BP138" s="51" t="str">
        <f>_xlfn.XLOOKUP(E138,[1]Validation!E:E,[1]Validation!F:F,"")</f>
        <v>EN7</v>
      </c>
      <c r="BQ138" s="51" t="str">
        <f>_xlfn.XLOOKUP(BP138,[1]Validation!F:F,[1]Validation!G:G,"")</f>
        <v>EN4 to EN7</v>
      </c>
      <c r="BR138" s="52" t="str">
        <f>VLOOKUP(G138,[1]Validation!$B$1:$C$9,2,0)</f>
        <v>B</v>
      </c>
      <c r="BS138" s="51">
        <f t="shared" ca="1" si="119"/>
        <v>98</v>
      </c>
      <c r="BT138" s="53">
        <f>_xlfn.XLOOKUP(B138,'[2]1. All Calls'!$R:$R,'[2]1. All Calls'!$A:$A,"",0)</f>
        <v>46105.451365740701</v>
      </c>
      <c r="BU138" s="51" t="str">
        <f>_xlfn.XLOOKUP(B138,'[2]1. All Calls'!$R:$R,'[2]1. All Calls'!$F:$F,"",0)</f>
        <v>CC-02021450</v>
      </c>
      <c r="BV138" s="51" t="str">
        <f>_xlfn.XLOOKUP(B138,'[2]1. All Calls'!$R:$R,'[2]1. All Calls'!$J:$J,"",0)</f>
        <v>Schedule Service</v>
      </c>
      <c r="BW138" s="53">
        <f>_xlfn.XLOOKUP(B138,'[2]Sch Calls'!$R:$R,'[2]Sch Calls'!$A:$A,"",0)</f>
        <v>46105.451365740701</v>
      </c>
      <c r="BX138" s="51">
        <f>_xlfn.XLOOKUP(B138,'[2]Sch Calls'!$R:$R,'[2]Sch Calls'!$B:$B,"",0)</f>
        <v>13984</v>
      </c>
      <c r="BY138" s="51" t="str">
        <f t="shared" si="102"/>
        <v>20-Sep-26</v>
      </c>
      <c r="BZ138" s="51" t="str">
        <f t="shared" si="102"/>
        <v>20-Sep-26</v>
      </c>
      <c r="CA138" s="51" t="str">
        <f t="shared" si="120"/>
        <v>24-Dec-26</v>
      </c>
      <c r="CB138" s="51" t="str">
        <f t="shared" si="121"/>
        <v>21-Sep-27</v>
      </c>
      <c r="CC138" s="51" t="str">
        <f t="shared" si="122"/>
        <v>02-Apr-27</v>
      </c>
      <c r="CD138" s="51" t="str">
        <f t="shared" si="123"/>
        <v>24-Mar-27</v>
      </c>
      <c r="CE138" s="51">
        <f t="shared" ca="1" si="103"/>
        <v>71</v>
      </c>
      <c r="CF138" s="51">
        <f t="shared" ca="1" si="103"/>
        <v>71</v>
      </c>
      <c r="CG138" s="51">
        <f t="shared" ca="1" si="124"/>
        <v>71</v>
      </c>
      <c r="CH138" s="51">
        <f t="shared" ca="1" si="125"/>
        <v>71</v>
      </c>
      <c r="CI138" s="51">
        <f t="shared" ca="1" si="126"/>
        <v>427</v>
      </c>
      <c r="CJ138" s="51">
        <f t="shared" ca="1" si="127"/>
        <v>71</v>
      </c>
      <c r="CK138" s="51">
        <f t="shared" ca="1" si="97"/>
        <v>213</v>
      </c>
      <c r="CL138" s="51">
        <f t="shared" ca="1" si="97"/>
        <v>213</v>
      </c>
      <c r="CM138" s="51">
        <f t="shared" ca="1" si="97"/>
        <v>213</v>
      </c>
      <c r="CN138" s="51">
        <f t="shared" ca="1" si="97"/>
        <v>213</v>
      </c>
      <c r="CO138" s="51">
        <f t="shared" ca="1" si="97"/>
        <v>1281</v>
      </c>
      <c r="CP138" s="51">
        <f t="shared" ca="1" si="97"/>
        <v>213</v>
      </c>
      <c r="CQ138" s="51">
        <f t="shared" ca="1" si="98"/>
        <v>-13</v>
      </c>
      <c r="CR138" s="51">
        <f t="shared" ca="1" si="98"/>
        <v>1787</v>
      </c>
      <c r="CS138" s="51">
        <f t="shared" ca="1" si="98"/>
        <v>3787</v>
      </c>
      <c r="CT138" s="51">
        <f t="shared" ca="1" si="98"/>
        <v>3787</v>
      </c>
      <c r="CU138" s="51">
        <f t="shared" ca="1" si="98"/>
        <v>3785</v>
      </c>
      <c r="CV138" s="54">
        <f t="shared" ca="1" si="98"/>
        <v>3787</v>
      </c>
      <c r="CW138" s="25" t="s">
        <v>195</v>
      </c>
      <c r="CX138" s="55">
        <v>0.05</v>
      </c>
      <c r="CY138" s="55"/>
      <c r="CZ138" s="26">
        <v>0</v>
      </c>
      <c r="DA138" s="26">
        <v>0</v>
      </c>
      <c r="DB138" s="26">
        <v>0</v>
      </c>
      <c r="DC138" s="26">
        <v>0</v>
      </c>
      <c r="DD138" s="26">
        <v>0</v>
      </c>
      <c r="DE138" s="26">
        <v>0</v>
      </c>
      <c r="DF138" s="26">
        <v>0</v>
      </c>
      <c r="DG138" s="26">
        <v>0</v>
      </c>
      <c r="DH138" s="26">
        <v>0</v>
      </c>
      <c r="DI138" s="26">
        <v>0</v>
      </c>
      <c r="DJ138" s="26">
        <v>0</v>
      </c>
      <c r="DK138" s="26">
        <v>0</v>
      </c>
      <c r="DL138" s="27">
        <f t="shared" si="128"/>
        <v>46180.451365740701</v>
      </c>
      <c r="DM138" s="28">
        <f t="shared" ca="1" si="129"/>
        <v>0</v>
      </c>
      <c r="DN138" s="56">
        <f>_xlfn.XLOOKUP(B138,'[2]1. All Calls'!$R:$R,'[2]1. All Calls'!$A:$A,"",0)</f>
        <v>46105.451365740701</v>
      </c>
      <c r="DO138" s="57" t="str">
        <f ca="1">VLOOKUP(DM138,[1]Validation!$B$20:$C$25,2,0)</f>
        <v>Within 3 months</v>
      </c>
      <c r="DP138" s="58" t="str">
        <f>_xlfn.XLOOKUP(B138,'[1]Active AMCs- Dealer'!E:E,'[1]Active AMCs- Dealer'!L:L,"Not in AMC",0)</f>
        <v>Not in AMC</v>
      </c>
      <c r="DQ138" s="50" t="s">
        <v>238</v>
      </c>
      <c r="DR138" s="29" t="str">
        <f>_xlfn.XLOOKUP(B138,'[2]1. All Calls'!$R:$R,'[2]1. All Calls'!$F:$F,"",0)</f>
        <v>CC-02021450</v>
      </c>
      <c r="DS138" s="29" t="str">
        <f>_xlfn.XLOOKUP(B138,'[2]1. All Calls'!$R:$R,'[2]1. All Calls'!$AB:$AB,"",0)</f>
        <v>Attend the site for scheduled service so change air filter, oil filter, air oil separator, motor greasing and oil. Then start the unit found running ok</v>
      </c>
      <c r="DT138" s="30">
        <f>_xlfn.XLOOKUP(DR138,'[2]1. All Calls'!$F:$F,'[2]1. All Calls'!$A:$A,"",0)</f>
        <v>46105.451365740701</v>
      </c>
      <c r="DU138" s="31">
        <f>_xlfn.XLOOKUP(DR138,'[2]1. All Calls'!$F:$F,'[2]1. All Calls'!$B:$B,"",0)</f>
        <v>13984</v>
      </c>
      <c r="DV138" s="31">
        <f>_xlfn.XLOOKUP(B138,[1]MDA_Assets!D:D,[1]MDA_Assets!N:N,"",0)</f>
        <v>6871</v>
      </c>
      <c r="DW138" s="31">
        <f>_xlfn.XLOOKUP(B138,[1]MDA_Assets!D:D,[1]MDA_Assets!O:O,"",0)</f>
        <v>7112</v>
      </c>
      <c r="DX138" s="32" t="str">
        <f>_xlfn.XLOOKUP(B138,[1]MDA_Assets!D:D,[1]MDA_Assets!Q:Q,"",0)</f>
        <v>XD</v>
      </c>
      <c r="DY138" s="33">
        <f>_xlfn.XLOOKUP(B138,[1]MDA_Assets!D:D,[1]MDA_Assets!R:R,"",0)</f>
        <v>46105</v>
      </c>
      <c r="DZ138" s="33">
        <f>_xlfn.XLOOKUP(B138,[1]MDA_Assets!D:D,[1]MDA_Assets!S:S,"",0)</f>
        <v>46105</v>
      </c>
      <c r="EA138" s="33">
        <f>_xlfn.XLOOKUP(B138,[1]MDA_Assets!D:D,[1]MDA_Assets!T:T,"",0)</f>
        <v>46105</v>
      </c>
      <c r="EB138" s="33">
        <f>_xlfn.XLOOKUP(B138,[1]MDA_Assets!D:D,[1]MDA_Assets!U:U,"",0)</f>
        <v>46105</v>
      </c>
      <c r="EC138" s="33">
        <f>_xlfn.XLOOKUP(B138,[1]MDA_Assets!D:D,[1]MDA_Assets!V:V,"",0)</f>
        <v>46105</v>
      </c>
      <c r="ED138" s="33">
        <f>_xlfn.XLOOKUP(B138,[1]MDA_Assets!D:D,[1]MDA_Assets!W:W,"",0)</f>
        <v>45749</v>
      </c>
      <c r="EE138" s="32">
        <f>_xlfn.XLOOKUP(B138,[1]MDA_Assets!D:D,[1]MDA_Assets!X:X,"",0)</f>
        <v>0</v>
      </c>
      <c r="EF138" s="33">
        <f>_xlfn.XLOOKUP(B138,[1]MDA_Assets!D:D,[1]MDA_Assets!Y:Y,"",0)</f>
        <v>0</v>
      </c>
      <c r="EG138" s="33">
        <f>_xlfn.XLOOKUP(B138,[1]MDA_Assets!D:D,[1]MDA_Assets!Z:Z,"",0)</f>
        <v>0</v>
      </c>
      <c r="EH138" s="33">
        <f>_xlfn.XLOOKUP(B138,[1]MDA_Assets!D:D,[1]MDA_Assets!AA:AA,"",0)</f>
        <v>0</v>
      </c>
      <c r="EI138" s="34">
        <f>_xlfn.XLOOKUP(B138,[1]MDA_Assets!D:D,[1]MDA_Assets!P:P,"",0)</f>
        <v>3</v>
      </c>
      <c r="EJ138" s="35" t="str">
        <f>_xlfn.XLOOKUP(B138,[1]MDA_Assets!D:D,[1]MDA_Assets!AB:AB,"",0)</f>
        <v>200</v>
      </c>
      <c r="EK138" s="35" t="str">
        <f>_xlfn.XLOOKUP(B138,[1]MDA_Assets!D:D,[1]MDA_Assets!AC:AC,"",0)</f>
        <v>2000</v>
      </c>
      <c r="EL138" s="35" t="str">
        <f>_xlfn.XLOOKUP(B138,[1]MDA_Assets!D:D,[1]MDA_Assets!AD:AD,"",0)</f>
        <v>4000</v>
      </c>
      <c r="EM138" s="35" t="str">
        <f>_xlfn.XLOOKUP(B138,[1]MDA_Assets!D:D,[1]MDA_Assets!AE:AE,"",0)</f>
        <v>4000</v>
      </c>
      <c r="EN138" s="35" t="str">
        <f>_xlfn.XLOOKUP(B138,[1]MDA_Assets!D:D,[1]MDA_Assets!AF:AF,"",0)</f>
        <v>5066</v>
      </c>
      <c r="EO138" s="35" t="str">
        <f>_xlfn.XLOOKUP(B138,[1]MDA_Assets!D:D,[1]MDA_Assets!AG:AG,"",0)</f>
        <v>4000</v>
      </c>
      <c r="EP138" s="36">
        <f t="shared" si="104"/>
        <v>68</v>
      </c>
      <c r="EQ138" s="36">
        <f t="shared" si="104"/>
        <v>180</v>
      </c>
      <c r="ER138" s="36">
        <f t="shared" si="130"/>
        <v>365</v>
      </c>
      <c r="ES138" s="36">
        <f t="shared" si="131"/>
        <v>365</v>
      </c>
      <c r="ET138" s="36">
        <f t="shared" si="132"/>
        <v>730</v>
      </c>
      <c r="EU138" s="36">
        <f t="shared" si="133"/>
        <v>365</v>
      </c>
      <c r="EV138" s="36" t="str">
        <f t="shared" si="134"/>
        <v/>
      </c>
      <c r="EW138" s="36" t="str">
        <f t="shared" si="106"/>
        <v/>
      </c>
      <c r="EX138" s="36" t="str">
        <f t="shared" si="107"/>
        <v/>
      </c>
      <c r="EY138" s="36">
        <f t="shared" si="139"/>
        <v>2.1999999999999997</v>
      </c>
      <c r="EZ138" s="36">
        <f t="shared" si="139"/>
        <v>5.81</v>
      </c>
      <c r="FA138" s="36">
        <f t="shared" si="139"/>
        <v>11.78</v>
      </c>
      <c r="FB138" s="36">
        <f t="shared" si="139"/>
        <v>11.78</v>
      </c>
      <c r="FC138" s="36">
        <f t="shared" si="139"/>
        <v>23.55</v>
      </c>
      <c r="FD138" s="36">
        <f t="shared" si="139"/>
        <v>11.78</v>
      </c>
      <c r="FE138" s="36" t="str">
        <f t="shared" si="139"/>
        <v/>
      </c>
      <c r="FF138" s="36" t="str">
        <f t="shared" si="139"/>
        <v/>
      </c>
      <c r="FG138" s="36" t="str">
        <f t="shared" si="139"/>
        <v/>
      </c>
      <c r="FH138" s="37" t="str" cm="1">
        <f t="array" ref="FH138">_xlfn.IFS(EY138="", "No Data", EY138&lt;0, "Negative/Future", EY138=0, "Zero Days", EY138&lt;=3, "&lt; 3 Months", EY138&lt;=6, "3 to 6 Months", EY138&lt;=9, "6 to 9 Months", EY138&lt;=12, "9 to 12 Months", EY138&lt;=15, "12 to 15 Months", EY138&lt;=18, "15 to 18 Months", EY138&lt;=24, "18 to 24 Months", EY138&gt;24, "&gt; 24 Months")</f>
        <v>&lt; 3 Months</v>
      </c>
      <c r="FI138" s="37" t="str" cm="1">
        <f t="array" ref="FI138">_xlfn.IFS(EZ138="", "No Data", EZ138&lt;0, "Negative/Future", EZ138=0, "Zero Days", EZ138&lt;=3, "&lt; 3 Months", EZ138&lt;=6, "3 to 6 Months", EZ138&lt;=9, "6 to 9 Months", EZ138&lt;=12, "9 to 12 Months", EZ138&lt;=15, "12 to 15 Months", EZ138&lt;=18, "15 to 18 Months", EZ138&lt;=24, "18 to 24 Months", EZ138&gt;24, "&gt; 24 Months")</f>
        <v>3 to 6 Months</v>
      </c>
      <c r="FJ138" s="37" t="str" cm="1">
        <f t="array" ref="FJ138">_xlfn.IFS(FA138="", "No Data", FA138&lt;0, "Negative/Future", FA138=0, "Zero Days", FA138&lt;=3, "&lt; 3 Months", FA138&lt;=6, "3 to 6 Months", FA138&lt;=9, "6 to 9 Months", FA138&lt;=12, "9 to 12 Months", FA138&lt;=15, "12 to 15 Months", FA138&lt;=18, "15 to 18 Months", FA138&lt;=24, "18 to 24 Months", FA138&gt;24, "&gt; 24 Months")</f>
        <v>9 to 12 Months</v>
      </c>
      <c r="FK138" s="37" t="str" cm="1">
        <f t="array" ref="FK138">_xlfn.IFS(FB138="", "No Data", FB138&lt;0, "Negative/Future", FB138=0, "Zero Days", FB138&lt;=3, "&lt; 3 Months", FB138&lt;=6, "3 to 6 Months", FB138&lt;=9, "6 to 9 Months", FB138&lt;=12, "9 to 12 Months", FB138&lt;=15, "12 to 15 Months", FB138&lt;=18, "15 to 18 Months", FB138&lt;=24, "18 to 24 Months", FB138&gt;24, "&gt; 24 Months")</f>
        <v>9 to 12 Months</v>
      </c>
      <c r="FL138" s="37" t="str" cm="1">
        <f t="array" ref="FL138">_xlfn.IFS(FC138="", "No Data", FC138&lt;0, "Negative/Future", FC138=0, "Zero Days", FC138&lt;=3, "&lt; 3 Months", FC138&lt;=6, "3 to 6 Months", FC138&lt;=9, "6 to 9 Months", FC138&lt;=12, "9 to 12 Months", FC138&lt;=15, "12 to 15 Months", FC138&lt;=18, "15 to 18 Months", FC138&lt;=24, "18 to 24 Months", FC138&gt;24, "&gt; 24 Months")</f>
        <v>18 to 24 Months</v>
      </c>
      <c r="FM138" s="37" t="str" cm="1">
        <f t="array" ref="FM138">_xlfn.IFS(FD138="", "No Data", FD138&lt;0, "Negative/Future", FD138=0, "Zero Days", FD138&lt;=3, "&lt; 3 Months", FD138&lt;=6, "3 to 6 Months", FD138&lt;=9, "6 to 9 Months", FD138&lt;=12, "9 to 12 Months", FD138&lt;=15, "12 to 15 Months", FD138&lt;=18, "15 to 18 Months", FD138&lt;=24, "18 to 24 Months", FD138&gt;24, "&gt; 24 Months")</f>
        <v>9 to 12 Months</v>
      </c>
      <c r="FN138" s="37" t="str" cm="1">
        <f t="array" ref="FN138">_xlfn.IFS(FE138="", "No Data", FE138&lt;0, "Negative/Future", FE138=0, "Zero Days", FE138&lt;=3, "&lt; 3 Months", FE138&lt;=6, "3 to 6 Months", FE138&lt;=9, "6 to 9 Months", FE138&lt;=12, "9 to 12 Months", FE138&lt;=15, "12 to 15 Months", FE138&lt;=18, "15 to 18 Months", FE138&lt;=24, "18 to 24 Months", FE138&gt;24, "&gt; 24 Months")</f>
        <v>No Data</v>
      </c>
      <c r="FO138" s="37" t="str" cm="1">
        <f t="array" ref="FO138">_xlfn.IFS(FG138="", "No Data", FG138&lt;0, "Negative/Future", FG138=0, "Zero Days", FG138&lt;=3, "&lt; 3 Months", FG138&lt;=6, "3 to 6 Months", FG138&lt;=9, "6 to 9 Months", FG138&lt;=12, "9 to 12 Months", FG138&lt;=15, "12 to 15 Months", FG138&lt;=18, "15 to 18 Months", FG138&lt;=24, "18 to 24 Months", FG138&gt;24, "&gt; 24 Months")</f>
        <v>No Data</v>
      </c>
      <c r="FP138" s="37" t="str" cm="1">
        <f t="array" ref="FP138">_xlfn.IFS(FF138="", "No Data", FF138&lt;0, "Negative/Future", FF138=0, "Zero Days", FF138&lt;=3, "&lt; 3 Months", FF138&lt;=6, "3 to 6 Months", FF138&lt;=9, "6 to 9 Months", FF138&lt;=12, "9 to 12 Months", FF138&lt;=15, "12 to 15 Months", FF138&lt;=18, "15 to 18 Months", FF138&lt;=24, "18 to 24 Months", FF138&gt;24, "&gt; 24 Months")</f>
        <v>No Data</v>
      </c>
      <c r="FQ138" s="29" t="s">
        <v>866</v>
      </c>
      <c r="FR138" s="29">
        <v>9334678672</v>
      </c>
      <c r="FS138" s="38" t="str">
        <f>VLOOKUP(_xlfn.XLOOKUP(B138,[1]MDA_Assets!D:D,[1]MDA_Assets!I:I,"",0),[1]Validation!$B$1:$C$8,2,0)</f>
        <v>B</v>
      </c>
      <c r="FT138" s="38" t="s">
        <v>202</v>
      </c>
      <c r="FU138" s="31">
        <f>_xlfn.XLOOKUP(B138,[1]MDA_Assets!D:D,[1]MDA_Assets!X:X,"",0)</f>
        <v>0</v>
      </c>
      <c r="FV138" s="39">
        <v>0</v>
      </c>
      <c r="FW138" s="39">
        <v>1</v>
      </c>
      <c r="FX138" s="39">
        <v>0</v>
      </c>
      <c r="FY138" s="39">
        <v>8</v>
      </c>
      <c r="FZ138" s="40">
        <f t="shared" si="101"/>
        <v>46173</v>
      </c>
      <c r="GA138" s="40">
        <f t="shared" si="101"/>
        <v>46285</v>
      </c>
      <c r="GB138" s="40">
        <f t="shared" si="108"/>
        <v>46470</v>
      </c>
      <c r="GC138" s="40">
        <f t="shared" si="109"/>
        <v>46470</v>
      </c>
      <c r="GD138" s="40">
        <f t="shared" si="110"/>
        <v>46835</v>
      </c>
      <c r="GE138" s="40">
        <f t="shared" si="111"/>
        <v>46114</v>
      </c>
      <c r="GF138" s="40" t="str">
        <f t="shared" si="105"/>
        <v/>
      </c>
      <c r="GG138" s="40" t="str">
        <f t="shared" si="105"/>
        <v/>
      </c>
      <c r="GH138" s="40" t="str">
        <f t="shared" si="105"/>
        <v/>
      </c>
      <c r="GI138" s="39">
        <f t="shared" si="135"/>
        <v>0</v>
      </c>
      <c r="GJ138" s="39">
        <f t="shared" si="136"/>
        <v>0</v>
      </c>
      <c r="GK138" s="39">
        <f t="shared" si="137"/>
        <v>0</v>
      </c>
      <c r="GL138" s="39">
        <f t="shared" si="138"/>
        <v>6</v>
      </c>
    </row>
    <row r="139" spans="1:194" x14ac:dyDescent="0.25">
      <c r="A139" s="19">
        <v>149</v>
      </c>
      <c r="B139" s="43" t="s">
        <v>869</v>
      </c>
      <c r="C139" s="43" t="s">
        <v>254</v>
      </c>
      <c r="D139" s="43" t="s">
        <v>241</v>
      </c>
      <c r="E139" s="43" t="s">
        <v>255</v>
      </c>
      <c r="F139" s="43" t="s">
        <v>870</v>
      </c>
      <c r="G139" s="43" t="s">
        <v>243</v>
      </c>
      <c r="H139" s="43" t="s">
        <v>277</v>
      </c>
      <c r="I139" s="43" t="s">
        <v>192</v>
      </c>
      <c r="J139" s="44">
        <f t="shared" si="112"/>
        <v>43466.770833333336</v>
      </c>
      <c r="K139" s="44">
        <v>43102.770833333336</v>
      </c>
      <c r="L139" s="44">
        <v>42918.770833333336</v>
      </c>
      <c r="M139" s="43" t="s">
        <v>2236</v>
      </c>
      <c r="N139" s="43" t="s">
        <v>193</v>
      </c>
      <c r="O139" s="44">
        <v>46052.446076388886</v>
      </c>
      <c r="P139" s="43">
        <v>15206</v>
      </c>
      <c r="Q139" s="43">
        <v>5170</v>
      </c>
      <c r="R139" s="43">
        <v>10036</v>
      </c>
      <c r="S139" s="43" t="s">
        <v>206</v>
      </c>
      <c r="T139" s="44">
        <v>46043.770833333336</v>
      </c>
      <c r="U139" s="44">
        <v>46043.770833333336</v>
      </c>
      <c r="V139" s="44">
        <v>46043.770833333336</v>
      </c>
      <c r="W139" s="44">
        <v>46043.770833333336</v>
      </c>
      <c r="X139" s="44">
        <v>46043.770833333336</v>
      </c>
      <c r="Y139" s="44">
        <v>46043.770833333336</v>
      </c>
      <c r="Z139" s="43"/>
      <c r="AA139" s="43"/>
      <c r="AB139" s="43"/>
      <c r="AC139" s="43"/>
      <c r="AD139" s="43"/>
      <c r="AE139" s="43">
        <v>4</v>
      </c>
      <c r="AF139" s="43" t="s">
        <v>481</v>
      </c>
      <c r="AG139" s="43" t="s">
        <v>481</v>
      </c>
      <c r="AH139" s="43" t="s">
        <v>482</v>
      </c>
      <c r="AI139" s="43" t="s">
        <v>482</v>
      </c>
      <c r="AJ139" s="43" t="s">
        <v>483</v>
      </c>
      <c r="AK139" s="43" t="s">
        <v>482</v>
      </c>
      <c r="AL139" s="47">
        <v>46223</v>
      </c>
      <c r="AM139" s="47">
        <v>46223</v>
      </c>
      <c r="AN139" s="47">
        <v>46408</v>
      </c>
      <c r="AO139" s="47">
        <v>46408</v>
      </c>
      <c r="AP139" s="47">
        <v>46773</v>
      </c>
      <c r="AQ139" s="47">
        <v>46408</v>
      </c>
      <c r="AR139" s="48"/>
      <c r="AS139" s="48"/>
      <c r="AT139" s="48"/>
      <c r="AU139" s="43">
        <v>0</v>
      </c>
      <c r="AV139" s="43">
        <v>0</v>
      </c>
      <c r="AW139" s="43">
        <v>0</v>
      </c>
      <c r="AX139" s="51" t="s">
        <v>872</v>
      </c>
      <c r="AY139" s="51" t="s">
        <v>211</v>
      </c>
      <c r="AZ139" s="51" t="s">
        <v>198</v>
      </c>
      <c r="BA139" s="20">
        <f t="shared" ref="BA139:BI196" ca="1" si="141">IF(AL139&gt;1,IF(AL139&lt;EOMONTH(TODAY(),0),1,0),"")</f>
        <v>0</v>
      </c>
      <c r="BB139" s="20">
        <f t="shared" ca="1" si="141"/>
        <v>0</v>
      </c>
      <c r="BC139" s="20">
        <f t="shared" ca="1" si="141"/>
        <v>0</v>
      </c>
      <c r="BD139" s="20">
        <f t="shared" ca="1" si="141"/>
        <v>0</v>
      </c>
      <c r="BE139" s="20">
        <f t="shared" ca="1" si="141"/>
        <v>0</v>
      </c>
      <c r="BF139" s="20">
        <f t="shared" ca="1" si="141"/>
        <v>0</v>
      </c>
      <c r="BG139" s="21" t="str">
        <f t="shared" ca="1" si="141"/>
        <v/>
      </c>
      <c r="BH139" s="21" t="str">
        <f t="shared" ca="1" si="141"/>
        <v/>
      </c>
      <c r="BI139" s="21" t="str">
        <f t="shared" ca="1" si="141"/>
        <v/>
      </c>
      <c r="BJ139" s="22">
        <f t="shared" ca="1" si="113"/>
        <v>0</v>
      </c>
      <c r="BK139" s="21">
        <f t="shared" si="114"/>
        <v>4</v>
      </c>
      <c r="BL139" s="22">
        <f t="shared" ca="1" si="115"/>
        <v>15700</v>
      </c>
      <c r="BM139" s="22">
        <f t="shared" ca="1" si="116"/>
        <v>5338</v>
      </c>
      <c r="BN139" s="23">
        <f t="shared" ca="1" si="117"/>
        <v>10362</v>
      </c>
      <c r="BO139" s="24">
        <f t="shared" ca="1" si="118"/>
        <v>494</v>
      </c>
      <c r="BP139" s="51" t="str">
        <f>_xlfn.XLOOKUP(E139,[1]Validation!E:E,[1]Validation!F:F,"")</f>
        <v>EN5</v>
      </c>
      <c r="BQ139" s="51" t="str">
        <f>_xlfn.XLOOKUP(BP139,[1]Validation!F:F,[1]Validation!G:G,"")</f>
        <v>EN4 to EN7</v>
      </c>
      <c r="BR139" s="52" t="str">
        <f>VLOOKUP(G139,[1]Validation!$B$1:$C$9,2,0)</f>
        <v>A</v>
      </c>
      <c r="BS139" s="51">
        <f t="shared" ca="1" si="119"/>
        <v>101</v>
      </c>
      <c r="BT139" s="53">
        <f>_xlfn.XLOOKUP(B139,'[2]1. All Calls'!$R:$R,'[2]1. All Calls'!$A:$A,"",0)</f>
        <v>46052.674641203703</v>
      </c>
      <c r="BU139" s="51" t="str">
        <f>_xlfn.XLOOKUP(B139,'[2]1. All Calls'!$R:$R,'[2]1. All Calls'!$F:$F,"",0)</f>
        <v>CC-01959123</v>
      </c>
      <c r="BV139" s="51" t="str">
        <f>_xlfn.XLOOKUP(B139,'[2]1. All Calls'!$R:$R,'[2]1. All Calls'!$J:$J,"",0)</f>
        <v>Sales Call</v>
      </c>
      <c r="BW139" s="53">
        <f>_xlfn.XLOOKUP(B139,'[2]Sch Calls'!$R:$R,'[2]Sch Calls'!$A:$A,"",0)</f>
        <v>45866.5477777778</v>
      </c>
      <c r="BX139" s="51">
        <f>_xlfn.XLOOKUP(B139,'[2]Sch Calls'!$R:$R,'[2]Sch Calls'!$B:$B,"",0)</f>
        <v>14096</v>
      </c>
      <c r="BY139" s="51" t="str">
        <f t="shared" si="102"/>
        <v>21-Jul-26</v>
      </c>
      <c r="BZ139" s="51" t="str">
        <f t="shared" si="102"/>
        <v>21-Jul-26</v>
      </c>
      <c r="CA139" s="51" t="str">
        <f t="shared" si="120"/>
        <v>24-Oct-26</v>
      </c>
      <c r="CB139" s="51" t="str">
        <f t="shared" si="121"/>
        <v>22-Jul-27</v>
      </c>
      <c r="CC139" s="51" t="str">
        <f t="shared" si="122"/>
        <v>22-Jan-28</v>
      </c>
      <c r="CD139" s="51" t="str">
        <f t="shared" si="123"/>
        <v>22-Jan-27</v>
      </c>
      <c r="CE139" s="51">
        <f t="shared" ca="1" si="103"/>
        <v>132</v>
      </c>
      <c r="CF139" s="51">
        <f t="shared" ca="1" si="103"/>
        <v>132</v>
      </c>
      <c r="CG139" s="51">
        <f t="shared" ca="1" si="124"/>
        <v>132</v>
      </c>
      <c r="CH139" s="51">
        <f t="shared" ca="1" si="125"/>
        <v>132</v>
      </c>
      <c r="CI139" s="51">
        <f t="shared" ca="1" si="126"/>
        <v>132</v>
      </c>
      <c r="CJ139" s="51">
        <f t="shared" ca="1" si="127"/>
        <v>132</v>
      </c>
      <c r="CK139" s="51">
        <f t="shared" ca="1" si="97"/>
        <v>528</v>
      </c>
      <c r="CL139" s="51">
        <f t="shared" ca="1" si="97"/>
        <v>528</v>
      </c>
      <c r="CM139" s="51">
        <f t="shared" ca="1" si="97"/>
        <v>528</v>
      </c>
      <c r="CN139" s="51">
        <f t="shared" ca="1" si="97"/>
        <v>528</v>
      </c>
      <c r="CO139" s="51">
        <f t="shared" ca="1" si="97"/>
        <v>528</v>
      </c>
      <c r="CP139" s="51">
        <f t="shared" ca="1" si="97"/>
        <v>528</v>
      </c>
      <c r="CQ139" s="51">
        <f t="shared" ca="1" si="98"/>
        <v>1462</v>
      </c>
      <c r="CR139" s="51">
        <f t="shared" ca="1" si="98"/>
        <v>1462</v>
      </c>
      <c r="CS139" s="51">
        <f t="shared" ca="1" si="98"/>
        <v>3462</v>
      </c>
      <c r="CT139" s="51">
        <f t="shared" ca="1" si="98"/>
        <v>3462</v>
      </c>
      <c r="CU139" s="51">
        <f t="shared" ca="1" si="98"/>
        <v>7462</v>
      </c>
      <c r="CV139" s="54">
        <f t="shared" ca="1" si="98"/>
        <v>3462</v>
      </c>
      <c r="CW139" s="25" t="s">
        <v>212</v>
      </c>
      <c r="CX139" s="55">
        <v>0.34</v>
      </c>
      <c r="CY139" s="55"/>
      <c r="CZ139" s="26">
        <v>0</v>
      </c>
      <c r="DA139" s="26">
        <v>0</v>
      </c>
      <c r="DB139" s="26">
        <v>0</v>
      </c>
      <c r="DC139" s="26">
        <v>0</v>
      </c>
      <c r="DD139" s="26">
        <v>0</v>
      </c>
      <c r="DE139" s="26">
        <v>0</v>
      </c>
      <c r="DF139" s="26">
        <v>0</v>
      </c>
      <c r="DG139" s="26">
        <v>0</v>
      </c>
      <c r="DH139" s="26">
        <v>0</v>
      </c>
      <c r="DI139" s="26">
        <v>0</v>
      </c>
      <c r="DJ139" s="26">
        <v>0</v>
      </c>
      <c r="DK139" s="26">
        <v>0</v>
      </c>
      <c r="DL139" s="27">
        <f t="shared" si="128"/>
        <v>46127.674641203703</v>
      </c>
      <c r="DM139" s="28">
        <f t="shared" ca="1" si="129"/>
        <v>1</v>
      </c>
      <c r="DN139" s="56">
        <f>_xlfn.XLOOKUP(B139,'[2]1. All Calls'!$R:$R,'[2]1. All Calls'!$A:$A,"",0)</f>
        <v>46052.674641203703</v>
      </c>
      <c r="DO139" s="57" t="str">
        <f ca="1">VLOOKUP(DM139,[1]Validation!$B$20:$C$25,2,0)</f>
        <v>Above 3 months</v>
      </c>
      <c r="DP139" s="58" t="str">
        <f>_xlfn.XLOOKUP(B139,'[1]Active AMCs- Dealer'!E:E,'[1]Active AMCs- Dealer'!L:L,"Not in AMC",0)</f>
        <v>Not in AMC</v>
      </c>
      <c r="DQ139" s="50" t="s">
        <v>238</v>
      </c>
      <c r="DR139" s="29" t="str">
        <f>_xlfn.XLOOKUP(B139,'[2]1. All Calls'!$R:$R,'[2]1. All Calls'!$F:$F,"",0)</f>
        <v>CC-01959123</v>
      </c>
      <c r="DS139" s="29" t="str">
        <f>_xlfn.XLOOKUP(B139,'[2]1. All Calls'!$R:$R,'[2]1. All Calls'!$AB:$AB,"",0)</f>
        <v>Sales call carried out for HMR update</v>
      </c>
      <c r="DT139" s="30">
        <f>_xlfn.XLOOKUP(DR139,'[2]1. All Calls'!$F:$F,'[2]1. All Calls'!$A:$A,"",0)</f>
        <v>46052.674641203703</v>
      </c>
      <c r="DU139" s="31">
        <f>_xlfn.XLOOKUP(DR139,'[2]1. All Calls'!$F:$F,'[2]1. All Calls'!$B:$B,"",0)</f>
        <v>15206</v>
      </c>
      <c r="DV139" s="31">
        <f>_xlfn.XLOOKUP(B139,[1]MDA_Assets!D:D,[1]MDA_Assets!N:N,"",0)</f>
        <v>5170</v>
      </c>
      <c r="DW139" s="31">
        <f>_xlfn.XLOOKUP(B139,[1]MDA_Assets!D:D,[1]MDA_Assets!O:O,"",0)</f>
        <v>10036</v>
      </c>
      <c r="DX139" s="32" t="str">
        <f>_xlfn.XLOOKUP(B139,[1]MDA_Assets!D:D,[1]MDA_Assets!Q:Q,"",0)</f>
        <v>XD</v>
      </c>
      <c r="DY139" s="33">
        <f>_xlfn.XLOOKUP(B139,[1]MDA_Assets!D:D,[1]MDA_Assets!R:R,"",0)</f>
        <v>46044</v>
      </c>
      <c r="DZ139" s="33">
        <f>_xlfn.XLOOKUP(B139,[1]MDA_Assets!D:D,[1]MDA_Assets!S:S,"",0)</f>
        <v>46044</v>
      </c>
      <c r="EA139" s="33">
        <f>_xlfn.XLOOKUP(B139,[1]MDA_Assets!D:D,[1]MDA_Assets!T:T,"",0)</f>
        <v>46044</v>
      </c>
      <c r="EB139" s="33">
        <f>_xlfn.XLOOKUP(B139,[1]MDA_Assets!D:D,[1]MDA_Assets!U:U,"",0)</f>
        <v>46044</v>
      </c>
      <c r="EC139" s="33">
        <f>_xlfn.XLOOKUP(B139,[1]MDA_Assets!D:D,[1]MDA_Assets!V:V,"",0)</f>
        <v>46044</v>
      </c>
      <c r="ED139" s="33">
        <f>_xlfn.XLOOKUP(B139,[1]MDA_Assets!D:D,[1]MDA_Assets!W:W,"",0)</f>
        <v>46044</v>
      </c>
      <c r="EE139" s="32">
        <f>_xlfn.XLOOKUP(B139,[1]MDA_Assets!D:D,[1]MDA_Assets!X:X,"",0)</f>
        <v>0</v>
      </c>
      <c r="EF139" s="33">
        <f>_xlfn.XLOOKUP(B139,[1]MDA_Assets!D:D,[1]MDA_Assets!Y:Y,"",0)</f>
        <v>0</v>
      </c>
      <c r="EG139" s="33">
        <f>_xlfn.XLOOKUP(B139,[1]MDA_Assets!D:D,[1]MDA_Assets!Z:Z,"",0)</f>
        <v>0</v>
      </c>
      <c r="EH139" s="33">
        <f>_xlfn.XLOOKUP(B139,[1]MDA_Assets!D:D,[1]MDA_Assets!AA:AA,"",0)</f>
        <v>0</v>
      </c>
      <c r="EI139" s="34">
        <f>_xlfn.XLOOKUP(B139,[1]MDA_Assets!D:D,[1]MDA_Assets!P:P,"",0)</f>
        <v>4</v>
      </c>
      <c r="EJ139" s="35" t="str">
        <f>_xlfn.XLOOKUP(B139,[1]MDA_Assets!D:D,[1]MDA_Assets!AB:AB,"",0)</f>
        <v>1990</v>
      </c>
      <c r="EK139" s="35" t="str">
        <f>_xlfn.XLOOKUP(B139,[1]MDA_Assets!D:D,[1]MDA_Assets!AC:AC,"",0)</f>
        <v>1990</v>
      </c>
      <c r="EL139" s="35" t="str">
        <f>_xlfn.XLOOKUP(B139,[1]MDA_Assets!D:D,[1]MDA_Assets!AD:AD,"",0)</f>
        <v>3990</v>
      </c>
      <c r="EM139" s="35" t="str">
        <f>_xlfn.XLOOKUP(B139,[1]MDA_Assets!D:D,[1]MDA_Assets!AE:AE,"",0)</f>
        <v>3990</v>
      </c>
      <c r="EN139" s="35" t="str">
        <f>_xlfn.XLOOKUP(B139,[1]MDA_Assets!D:D,[1]MDA_Assets!AF:AF,"",0)</f>
        <v>7990</v>
      </c>
      <c r="EO139" s="35" t="str">
        <f>_xlfn.XLOOKUP(B139,[1]MDA_Assets!D:D,[1]MDA_Assets!AG:AG,"",0)</f>
        <v>3990</v>
      </c>
      <c r="EP139" s="36">
        <f t="shared" si="104"/>
        <v>180</v>
      </c>
      <c r="EQ139" s="36">
        <f t="shared" si="104"/>
        <v>180</v>
      </c>
      <c r="ER139" s="36">
        <f t="shared" si="130"/>
        <v>365</v>
      </c>
      <c r="ES139" s="36">
        <f t="shared" si="131"/>
        <v>365</v>
      </c>
      <c r="ET139" s="36">
        <f t="shared" si="132"/>
        <v>730</v>
      </c>
      <c r="EU139" s="36">
        <f t="shared" si="133"/>
        <v>365</v>
      </c>
      <c r="EV139" s="36" t="str">
        <f t="shared" si="134"/>
        <v/>
      </c>
      <c r="EW139" s="36" t="str">
        <f t="shared" si="106"/>
        <v/>
      </c>
      <c r="EX139" s="36" t="str">
        <f t="shared" si="107"/>
        <v/>
      </c>
      <c r="EY139" s="36">
        <f t="shared" si="139"/>
        <v>5.81</v>
      </c>
      <c r="EZ139" s="36">
        <f t="shared" si="139"/>
        <v>5.81</v>
      </c>
      <c r="FA139" s="36">
        <f t="shared" si="139"/>
        <v>11.78</v>
      </c>
      <c r="FB139" s="36">
        <f t="shared" si="139"/>
        <v>11.78</v>
      </c>
      <c r="FC139" s="36">
        <f t="shared" si="139"/>
        <v>23.55</v>
      </c>
      <c r="FD139" s="36">
        <f t="shared" si="139"/>
        <v>11.78</v>
      </c>
      <c r="FE139" s="36" t="str">
        <f t="shared" si="139"/>
        <v/>
      </c>
      <c r="FF139" s="36" t="str">
        <f t="shared" si="139"/>
        <v/>
      </c>
      <c r="FG139" s="36" t="str">
        <f t="shared" si="139"/>
        <v/>
      </c>
      <c r="FH139" s="37" t="str" cm="1">
        <f t="array" ref="FH139">_xlfn.IFS(EY139="", "No Data", EY139&lt;0, "Negative/Future", EY139=0, "Zero Days", EY139&lt;=3, "&lt; 3 Months", EY139&lt;=6, "3 to 6 Months", EY139&lt;=9, "6 to 9 Months", EY139&lt;=12, "9 to 12 Months", EY139&lt;=15, "12 to 15 Months", EY139&lt;=18, "15 to 18 Months", EY139&lt;=24, "18 to 24 Months", EY139&gt;24, "&gt; 24 Months")</f>
        <v>3 to 6 Months</v>
      </c>
      <c r="FI139" s="37" t="str" cm="1">
        <f t="array" ref="FI139">_xlfn.IFS(EZ139="", "No Data", EZ139&lt;0, "Negative/Future", EZ139=0, "Zero Days", EZ139&lt;=3, "&lt; 3 Months", EZ139&lt;=6, "3 to 6 Months", EZ139&lt;=9, "6 to 9 Months", EZ139&lt;=12, "9 to 12 Months", EZ139&lt;=15, "12 to 15 Months", EZ139&lt;=18, "15 to 18 Months", EZ139&lt;=24, "18 to 24 Months", EZ139&gt;24, "&gt; 24 Months")</f>
        <v>3 to 6 Months</v>
      </c>
      <c r="FJ139" s="37" t="str" cm="1">
        <f t="array" ref="FJ139">_xlfn.IFS(FA139="", "No Data", FA139&lt;0, "Negative/Future", FA139=0, "Zero Days", FA139&lt;=3, "&lt; 3 Months", FA139&lt;=6, "3 to 6 Months", FA139&lt;=9, "6 to 9 Months", FA139&lt;=12, "9 to 12 Months", FA139&lt;=15, "12 to 15 Months", FA139&lt;=18, "15 to 18 Months", FA139&lt;=24, "18 to 24 Months", FA139&gt;24, "&gt; 24 Months")</f>
        <v>9 to 12 Months</v>
      </c>
      <c r="FK139" s="37" t="str" cm="1">
        <f t="array" ref="FK139">_xlfn.IFS(FB139="", "No Data", FB139&lt;0, "Negative/Future", FB139=0, "Zero Days", FB139&lt;=3, "&lt; 3 Months", FB139&lt;=6, "3 to 6 Months", FB139&lt;=9, "6 to 9 Months", FB139&lt;=12, "9 to 12 Months", FB139&lt;=15, "12 to 15 Months", FB139&lt;=18, "15 to 18 Months", FB139&lt;=24, "18 to 24 Months", FB139&gt;24, "&gt; 24 Months")</f>
        <v>9 to 12 Months</v>
      </c>
      <c r="FL139" s="37" t="str" cm="1">
        <f t="array" ref="FL139">_xlfn.IFS(FC139="", "No Data", FC139&lt;0, "Negative/Future", FC139=0, "Zero Days", FC139&lt;=3, "&lt; 3 Months", FC139&lt;=6, "3 to 6 Months", FC139&lt;=9, "6 to 9 Months", FC139&lt;=12, "9 to 12 Months", FC139&lt;=15, "12 to 15 Months", FC139&lt;=18, "15 to 18 Months", FC139&lt;=24, "18 to 24 Months", FC139&gt;24, "&gt; 24 Months")</f>
        <v>18 to 24 Months</v>
      </c>
      <c r="FM139" s="37" t="str" cm="1">
        <f t="array" ref="FM139">_xlfn.IFS(FD139="", "No Data", FD139&lt;0, "Negative/Future", FD139=0, "Zero Days", FD139&lt;=3, "&lt; 3 Months", FD139&lt;=6, "3 to 6 Months", FD139&lt;=9, "6 to 9 Months", FD139&lt;=12, "9 to 12 Months", FD139&lt;=15, "12 to 15 Months", FD139&lt;=18, "15 to 18 Months", FD139&lt;=24, "18 to 24 Months", FD139&gt;24, "&gt; 24 Months")</f>
        <v>9 to 12 Months</v>
      </c>
      <c r="FN139" s="37" t="str" cm="1">
        <f t="array" ref="FN139">_xlfn.IFS(FE139="", "No Data", FE139&lt;0, "Negative/Future", FE139=0, "Zero Days", FE139&lt;=3, "&lt; 3 Months", FE139&lt;=6, "3 to 6 Months", FE139&lt;=9, "6 to 9 Months", FE139&lt;=12, "9 to 12 Months", FE139&lt;=15, "12 to 15 Months", FE139&lt;=18, "15 to 18 Months", FE139&lt;=24, "18 to 24 Months", FE139&gt;24, "&gt; 24 Months")</f>
        <v>No Data</v>
      </c>
      <c r="FO139" s="37" t="str" cm="1">
        <f t="array" ref="FO139">_xlfn.IFS(FG139="", "No Data", FG139&lt;0, "Negative/Future", FG139=0, "Zero Days", FG139&lt;=3, "&lt; 3 Months", FG139&lt;=6, "3 to 6 Months", FG139&lt;=9, "6 to 9 Months", FG139&lt;=12, "9 to 12 Months", FG139&lt;=15, "12 to 15 Months", FG139&lt;=18, "15 to 18 Months", FG139&lt;=24, "18 to 24 Months", FG139&gt;24, "&gt; 24 Months")</f>
        <v>No Data</v>
      </c>
      <c r="FP139" s="37" t="str" cm="1">
        <f t="array" ref="FP139">_xlfn.IFS(FF139="", "No Data", FF139&lt;0, "Negative/Future", FF139=0, "Zero Days", FF139&lt;=3, "&lt; 3 Months", FF139&lt;=6, "3 to 6 Months", FF139&lt;=9, "6 to 9 Months", FF139&lt;=12, "9 to 12 Months", FF139&lt;=15, "12 to 15 Months", FF139&lt;=18, "15 to 18 Months", FF139&lt;=24, "18 to 24 Months", FF139&gt;24, "&gt; 24 Months")</f>
        <v>No Data</v>
      </c>
      <c r="FQ139" s="29" t="s">
        <v>873</v>
      </c>
      <c r="FR139" s="29">
        <v>9504901125</v>
      </c>
      <c r="FS139" s="38" t="str">
        <f>VLOOKUP(_xlfn.XLOOKUP(B139,[1]MDA_Assets!D:D,[1]MDA_Assets!I:I,"",0),[1]Validation!$B$1:$C$8,2,0)</f>
        <v>A</v>
      </c>
      <c r="FT139" s="38" t="s">
        <v>202</v>
      </c>
      <c r="FU139" s="31">
        <f>_xlfn.XLOOKUP(B139,[1]MDA_Assets!D:D,[1]MDA_Assets!X:X,"",0)</f>
        <v>0</v>
      </c>
      <c r="FV139" s="39">
        <v>0</v>
      </c>
      <c r="FW139" s="39">
        <v>0</v>
      </c>
      <c r="FX139" s="39">
        <v>0</v>
      </c>
      <c r="FY139" s="39">
        <v>9</v>
      </c>
      <c r="FZ139" s="40">
        <f t="shared" si="101"/>
        <v>46224</v>
      </c>
      <c r="GA139" s="40">
        <f t="shared" si="101"/>
        <v>46224</v>
      </c>
      <c r="GB139" s="40">
        <f t="shared" si="108"/>
        <v>46409</v>
      </c>
      <c r="GC139" s="40">
        <f t="shared" si="109"/>
        <v>46409</v>
      </c>
      <c r="GD139" s="40">
        <f t="shared" si="110"/>
        <v>46774</v>
      </c>
      <c r="GE139" s="40">
        <f t="shared" si="111"/>
        <v>46409</v>
      </c>
      <c r="GF139" s="40" t="str">
        <f t="shared" si="105"/>
        <v/>
      </c>
      <c r="GG139" s="40" t="str">
        <f t="shared" si="105"/>
        <v/>
      </c>
      <c r="GH139" s="40" t="str">
        <f t="shared" si="105"/>
        <v/>
      </c>
      <c r="GI139" s="39">
        <f t="shared" si="135"/>
        <v>0</v>
      </c>
      <c r="GJ139" s="39">
        <f t="shared" si="136"/>
        <v>0</v>
      </c>
      <c r="GK139" s="39">
        <f t="shared" si="137"/>
        <v>0</v>
      </c>
      <c r="GL139" s="39">
        <f t="shared" si="138"/>
        <v>6</v>
      </c>
    </row>
    <row r="140" spans="1:194" x14ac:dyDescent="0.25">
      <c r="A140" s="19">
        <v>151</v>
      </c>
      <c r="B140" s="43" t="s">
        <v>877</v>
      </c>
      <c r="C140" s="43" t="s">
        <v>254</v>
      </c>
      <c r="D140" s="43" t="s">
        <v>241</v>
      </c>
      <c r="E140" s="43" t="s">
        <v>878</v>
      </c>
      <c r="F140" s="43" t="s">
        <v>879</v>
      </c>
      <c r="G140" s="43" t="s">
        <v>243</v>
      </c>
      <c r="H140" s="43" t="s">
        <v>880</v>
      </c>
      <c r="I140" s="43" t="s">
        <v>192</v>
      </c>
      <c r="J140" s="44">
        <f t="shared" si="112"/>
        <v>42235.770833333336</v>
      </c>
      <c r="K140" s="44">
        <v>41871.770833333336</v>
      </c>
      <c r="L140" s="44">
        <v>41850.770833333336</v>
      </c>
      <c r="M140" s="43" t="s">
        <v>2237</v>
      </c>
      <c r="N140" s="43" t="s">
        <v>193</v>
      </c>
      <c r="O140" s="44">
        <v>46049.712094907409</v>
      </c>
      <c r="P140" s="43">
        <v>20639</v>
      </c>
      <c r="Q140" s="43"/>
      <c r="R140" s="43">
        <v>20639</v>
      </c>
      <c r="S140" s="43" t="s">
        <v>206</v>
      </c>
      <c r="T140" s="44">
        <v>46040.770833333336</v>
      </c>
      <c r="U140" s="44">
        <v>46040.770833333336</v>
      </c>
      <c r="V140" s="44">
        <v>46040.770833333336</v>
      </c>
      <c r="W140" s="44">
        <v>46040.770833333336</v>
      </c>
      <c r="X140" s="44">
        <v>46040.770833333336</v>
      </c>
      <c r="Y140" s="44">
        <v>46040.770833333336</v>
      </c>
      <c r="Z140" s="43"/>
      <c r="AA140" s="43"/>
      <c r="AB140" s="43"/>
      <c r="AC140" s="43"/>
      <c r="AD140" s="43"/>
      <c r="AE140" s="43">
        <v>4</v>
      </c>
      <c r="AF140" s="43" t="s">
        <v>1440</v>
      </c>
      <c r="AG140" s="43" t="s">
        <v>1440</v>
      </c>
      <c r="AH140" s="43" t="s">
        <v>1441</v>
      </c>
      <c r="AI140" s="43" t="s">
        <v>1441</v>
      </c>
      <c r="AJ140" s="43" t="s">
        <v>2175</v>
      </c>
      <c r="AK140" s="43" t="s">
        <v>1441</v>
      </c>
      <c r="AL140" s="47">
        <v>46220</v>
      </c>
      <c r="AM140" s="47">
        <v>46220</v>
      </c>
      <c r="AN140" s="47">
        <v>46405</v>
      </c>
      <c r="AO140" s="47">
        <v>46405</v>
      </c>
      <c r="AP140" s="47">
        <v>46770</v>
      </c>
      <c r="AQ140" s="47">
        <v>46405</v>
      </c>
      <c r="AR140" s="48"/>
      <c r="AS140" s="48"/>
      <c r="AT140" s="48"/>
      <c r="AU140" s="43">
        <v>0</v>
      </c>
      <c r="AV140" s="43">
        <v>0</v>
      </c>
      <c r="AW140" s="43">
        <v>0</v>
      </c>
      <c r="AX140" s="51" t="s">
        <v>583</v>
      </c>
      <c r="AY140" s="51" t="s">
        <v>211</v>
      </c>
      <c r="AZ140" s="51" t="s">
        <v>198</v>
      </c>
      <c r="BA140" s="20">
        <f t="shared" ca="1" si="141"/>
        <v>0</v>
      </c>
      <c r="BB140" s="20">
        <f t="shared" ca="1" si="141"/>
        <v>0</v>
      </c>
      <c r="BC140" s="20">
        <f t="shared" ca="1" si="141"/>
        <v>0</v>
      </c>
      <c r="BD140" s="20">
        <f t="shared" ca="1" si="141"/>
        <v>0</v>
      </c>
      <c r="BE140" s="20">
        <f t="shared" ca="1" si="141"/>
        <v>0</v>
      </c>
      <c r="BF140" s="20">
        <f t="shared" ca="1" si="141"/>
        <v>0</v>
      </c>
      <c r="BG140" s="21" t="str">
        <f t="shared" ca="1" si="141"/>
        <v/>
      </c>
      <c r="BH140" s="21" t="str">
        <f t="shared" ca="1" si="141"/>
        <v/>
      </c>
      <c r="BI140" s="21" t="str">
        <f t="shared" ca="1" si="141"/>
        <v/>
      </c>
      <c r="BJ140" s="22">
        <f t="shared" ca="1" si="113"/>
        <v>0</v>
      </c>
      <c r="BK140" s="21">
        <f t="shared" si="114"/>
        <v>4</v>
      </c>
      <c r="BL140" s="22">
        <f t="shared" ca="1" si="115"/>
        <v>21144</v>
      </c>
      <c r="BM140" s="22">
        <f t="shared" ca="1" si="116"/>
        <v>0</v>
      </c>
      <c r="BN140" s="23">
        <f t="shared" ca="1" si="117"/>
        <v>21144</v>
      </c>
      <c r="BO140" s="24">
        <f t="shared" ca="1" si="118"/>
        <v>505</v>
      </c>
      <c r="BP140" s="51" t="str">
        <f>_xlfn.XLOOKUP(E140,[1]Validation!E:E,[1]Validation!F:F,"")</f>
        <v>EN11</v>
      </c>
      <c r="BQ140" s="51" t="str">
        <f>_xlfn.XLOOKUP(BP140,[1]Validation!F:F,[1]Validation!G:G,"")</f>
        <v>EN11 to EN22</v>
      </c>
      <c r="BR140" s="52" t="str">
        <f>VLOOKUP(G140,[1]Validation!$B$1:$C$9,2,0)</f>
        <v>A</v>
      </c>
      <c r="BS140" s="51">
        <f t="shared" ca="1" si="119"/>
        <v>141</v>
      </c>
      <c r="BT140" s="53">
        <f>_xlfn.XLOOKUP(B140,'[2]1. All Calls'!$R:$R,'[2]1. All Calls'!$A:$A,"",0)</f>
        <v>46049.940532407403</v>
      </c>
      <c r="BU140" s="51" t="str">
        <f>_xlfn.XLOOKUP(B140,'[2]1. All Calls'!$R:$R,'[2]1. All Calls'!$F:$F,"",0)</f>
        <v>CC-01954966</v>
      </c>
      <c r="BV140" s="51" t="str">
        <f>_xlfn.XLOOKUP(B140,'[2]1. All Calls'!$R:$R,'[2]1. All Calls'!$J:$J,"",0)</f>
        <v>Sales Call</v>
      </c>
      <c r="BW140" s="53" t="str">
        <f>_xlfn.XLOOKUP(B140,'[2]Sch Calls'!$R:$R,'[2]Sch Calls'!$A:$A,"",0)</f>
        <v/>
      </c>
      <c r="BX140" s="51" t="str">
        <f>_xlfn.XLOOKUP(B140,'[2]Sch Calls'!$R:$R,'[2]Sch Calls'!$B:$B,"",0)</f>
        <v/>
      </c>
      <c r="BY140" s="51" t="str">
        <f t="shared" si="102"/>
        <v>18-Jul-26</v>
      </c>
      <c r="BZ140" s="51" t="str">
        <f t="shared" si="102"/>
        <v>18-Jul-26</v>
      </c>
      <c r="CA140" s="51" t="str">
        <f t="shared" si="120"/>
        <v>21-Oct-26</v>
      </c>
      <c r="CB140" s="51" t="str">
        <f t="shared" si="121"/>
        <v>19-Jul-27</v>
      </c>
      <c r="CC140" s="51" t="str">
        <f t="shared" si="122"/>
        <v>19-Jan-28</v>
      </c>
      <c r="CD140" s="51" t="str">
        <f t="shared" si="123"/>
        <v>19-Jan-27</v>
      </c>
      <c r="CE140" s="51">
        <f t="shared" ca="1" si="103"/>
        <v>135</v>
      </c>
      <c r="CF140" s="51">
        <f t="shared" ca="1" si="103"/>
        <v>135</v>
      </c>
      <c r="CG140" s="51">
        <f t="shared" ca="1" si="124"/>
        <v>135</v>
      </c>
      <c r="CH140" s="51">
        <f t="shared" ca="1" si="125"/>
        <v>135</v>
      </c>
      <c r="CI140" s="51">
        <f t="shared" ca="1" si="126"/>
        <v>135</v>
      </c>
      <c r="CJ140" s="51">
        <f t="shared" ca="1" si="127"/>
        <v>135</v>
      </c>
      <c r="CK140" s="51">
        <f t="shared" ca="1" si="97"/>
        <v>540</v>
      </c>
      <c r="CL140" s="51">
        <f t="shared" ca="1" si="97"/>
        <v>540</v>
      </c>
      <c r="CM140" s="51">
        <f t="shared" ca="1" si="97"/>
        <v>540</v>
      </c>
      <c r="CN140" s="51">
        <f t="shared" ca="1" si="97"/>
        <v>540</v>
      </c>
      <c r="CO140" s="51">
        <f t="shared" ca="1" si="97"/>
        <v>540</v>
      </c>
      <c r="CP140" s="51">
        <f t="shared" ca="1" si="97"/>
        <v>540</v>
      </c>
      <c r="CQ140" s="51">
        <f t="shared" ca="1" si="98"/>
        <v>1397</v>
      </c>
      <c r="CR140" s="51">
        <f t="shared" ca="1" si="98"/>
        <v>1397</v>
      </c>
      <c r="CS140" s="51">
        <f t="shared" ca="1" si="98"/>
        <v>3397</v>
      </c>
      <c r="CT140" s="51">
        <f t="shared" ca="1" si="98"/>
        <v>3397</v>
      </c>
      <c r="CU140" s="51">
        <f t="shared" ca="1" si="98"/>
        <v>7397</v>
      </c>
      <c r="CV140" s="54">
        <f t="shared" ca="1" si="98"/>
        <v>3397</v>
      </c>
      <c r="CW140" s="25" t="s">
        <v>195</v>
      </c>
      <c r="CX140" s="55">
        <v>0</v>
      </c>
      <c r="CY140" s="55"/>
      <c r="CZ140" s="26">
        <v>0</v>
      </c>
      <c r="DA140" s="26">
        <v>0</v>
      </c>
      <c r="DB140" s="26">
        <v>0</v>
      </c>
      <c r="DC140" s="26">
        <v>0</v>
      </c>
      <c r="DD140" s="26">
        <v>0</v>
      </c>
      <c r="DE140" s="26">
        <v>0</v>
      </c>
      <c r="DF140" s="26">
        <v>0</v>
      </c>
      <c r="DG140" s="26">
        <v>0</v>
      </c>
      <c r="DH140" s="26">
        <v>0</v>
      </c>
      <c r="DI140" s="26">
        <v>0</v>
      </c>
      <c r="DJ140" s="26">
        <v>0</v>
      </c>
      <c r="DK140" s="26">
        <v>0</v>
      </c>
      <c r="DL140" s="27">
        <f t="shared" si="128"/>
        <v>46124.940532407403</v>
      </c>
      <c r="DM140" s="28">
        <f t="shared" ca="1" si="129"/>
        <v>1</v>
      </c>
      <c r="DN140" s="56">
        <f>_xlfn.XLOOKUP(B140,'[2]1. All Calls'!$R:$R,'[2]1. All Calls'!$A:$A,"",0)</f>
        <v>46049.940532407403</v>
      </c>
      <c r="DO140" s="57" t="str">
        <f ca="1">VLOOKUP(DM140,[1]Validation!$B$20:$C$25,2,0)</f>
        <v>Above 3 months</v>
      </c>
      <c r="DP140" s="58" t="str">
        <f>_xlfn.XLOOKUP(B140,'[1]Active AMCs- Dealer'!E:E,'[1]Active AMCs- Dealer'!L:L,"Not in AMC",0)</f>
        <v>Not in AMC</v>
      </c>
      <c r="DQ140" s="50" t="s">
        <v>238</v>
      </c>
      <c r="DR140" s="29" t="str">
        <f>_xlfn.XLOOKUP(B140,'[2]1. All Calls'!$R:$R,'[2]1. All Calls'!$F:$F,"",0)</f>
        <v>CC-01954966</v>
      </c>
      <c r="DS140" s="29" t="str">
        <f>_xlfn.XLOOKUP(B140,'[2]1. All Calls'!$R:$R,'[2]1. All Calls'!$AB:$AB,"",0)</f>
        <v>Sales call carried out for HMR update</v>
      </c>
      <c r="DT140" s="30">
        <f>_xlfn.XLOOKUP(DR140,'[2]1. All Calls'!$F:$F,'[2]1. All Calls'!$A:$A,"",0)</f>
        <v>46049.940532407403</v>
      </c>
      <c r="DU140" s="31">
        <f>_xlfn.XLOOKUP(DR140,'[2]1. All Calls'!$F:$F,'[2]1. All Calls'!$B:$B,"",0)</f>
        <v>20639</v>
      </c>
      <c r="DV140" s="31">
        <f>_xlfn.XLOOKUP(B140,[1]MDA_Assets!D:D,[1]MDA_Assets!N:N,"",0)</f>
        <v>0</v>
      </c>
      <c r="DW140" s="31">
        <f>_xlfn.XLOOKUP(B140,[1]MDA_Assets!D:D,[1]MDA_Assets!O:O,"",0)</f>
        <v>20639</v>
      </c>
      <c r="DX140" s="32" t="str">
        <f>_xlfn.XLOOKUP(B140,[1]MDA_Assets!D:D,[1]MDA_Assets!Q:Q,"",0)</f>
        <v>XD</v>
      </c>
      <c r="DY140" s="33">
        <f>_xlfn.XLOOKUP(B140,[1]MDA_Assets!D:D,[1]MDA_Assets!R:R,"",0)</f>
        <v>46041</v>
      </c>
      <c r="DZ140" s="33">
        <f>_xlfn.XLOOKUP(B140,[1]MDA_Assets!D:D,[1]MDA_Assets!S:S,"",0)</f>
        <v>46041</v>
      </c>
      <c r="EA140" s="33">
        <f>_xlfn.XLOOKUP(B140,[1]MDA_Assets!D:D,[1]MDA_Assets!T:T,"",0)</f>
        <v>46041</v>
      </c>
      <c r="EB140" s="33">
        <f>_xlfn.XLOOKUP(B140,[1]MDA_Assets!D:D,[1]MDA_Assets!U:U,"",0)</f>
        <v>46041</v>
      </c>
      <c r="EC140" s="33">
        <f>_xlfn.XLOOKUP(B140,[1]MDA_Assets!D:D,[1]MDA_Assets!V:V,"",0)</f>
        <v>46041</v>
      </c>
      <c r="ED140" s="33">
        <f>_xlfn.XLOOKUP(B140,[1]MDA_Assets!D:D,[1]MDA_Assets!W:W,"",0)</f>
        <v>46041</v>
      </c>
      <c r="EE140" s="32">
        <f>_xlfn.XLOOKUP(B140,[1]MDA_Assets!D:D,[1]MDA_Assets!X:X,"",0)</f>
        <v>0</v>
      </c>
      <c r="EF140" s="33">
        <f>_xlfn.XLOOKUP(B140,[1]MDA_Assets!D:D,[1]MDA_Assets!Y:Y,"",0)</f>
        <v>0</v>
      </c>
      <c r="EG140" s="33">
        <f>_xlfn.XLOOKUP(B140,[1]MDA_Assets!D:D,[1]MDA_Assets!Z:Z,"",0)</f>
        <v>0</v>
      </c>
      <c r="EH140" s="33">
        <f>_xlfn.XLOOKUP(B140,[1]MDA_Assets!D:D,[1]MDA_Assets!AA:AA,"",0)</f>
        <v>0</v>
      </c>
      <c r="EI140" s="34">
        <f>_xlfn.XLOOKUP(B140,[1]MDA_Assets!D:D,[1]MDA_Assets!P:P,"",0)</f>
        <v>4</v>
      </c>
      <c r="EJ140" s="35" t="str">
        <f>_xlfn.XLOOKUP(B140,[1]MDA_Assets!D:D,[1]MDA_Assets!AB:AB,"",0)</f>
        <v>1937</v>
      </c>
      <c r="EK140" s="35" t="str">
        <f>_xlfn.XLOOKUP(B140,[1]MDA_Assets!D:D,[1]MDA_Assets!AC:AC,"",0)</f>
        <v>1937</v>
      </c>
      <c r="EL140" s="35" t="str">
        <f>_xlfn.XLOOKUP(B140,[1]MDA_Assets!D:D,[1]MDA_Assets!AD:AD,"",0)</f>
        <v>3937</v>
      </c>
      <c r="EM140" s="35" t="str">
        <f>_xlfn.XLOOKUP(B140,[1]MDA_Assets!D:D,[1]MDA_Assets!AE:AE,"",0)</f>
        <v>3937</v>
      </c>
      <c r="EN140" s="35" t="str">
        <f>_xlfn.XLOOKUP(B140,[1]MDA_Assets!D:D,[1]MDA_Assets!AF:AF,"",0)</f>
        <v>7937</v>
      </c>
      <c r="EO140" s="35" t="str">
        <f>_xlfn.XLOOKUP(B140,[1]MDA_Assets!D:D,[1]MDA_Assets!AG:AG,"",0)</f>
        <v>3937</v>
      </c>
      <c r="EP140" s="36">
        <f t="shared" si="104"/>
        <v>180</v>
      </c>
      <c r="EQ140" s="36">
        <f t="shared" si="104"/>
        <v>180</v>
      </c>
      <c r="ER140" s="36">
        <f t="shared" si="130"/>
        <v>365</v>
      </c>
      <c r="ES140" s="36">
        <f t="shared" si="131"/>
        <v>365</v>
      </c>
      <c r="ET140" s="36">
        <f t="shared" si="132"/>
        <v>730</v>
      </c>
      <c r="EU140" s="36">
        <f t="shared" si="133"/>
        <v>365</v>
      </c>
      <c r="EV140" s="36" t="str">
        <f t="shared" si="134"/>
        <v/>
      </c>
      <c r="EW140" s="36" t="str">
        <f t="shared" si="106"/>
        <v/>
      </c>
      <c r="EX140" s="36" t="str">
        <f t="shared" si="107"/>
        <v/>
      </c>
      <c r="EY140" s="36">
        <f t="shared" si="139"/>
        <v>5.81</v>
      </c>
      <c r="EZ140" s="36">
        <f t="shared" si="139"/>
        <v>5.81</v>
      </c>
      <c r="FA140" s="36">
        <f t="shared" si="139"/>
        <v>11.78</v>
      </c>
      <c r="FB140" s="36">
        <f t="shared" si="139"/>
        <v>11.78</v>
      </c>
      <c r="FC140" s="36">
        <f t="shared" si="139"/>
        <v>23.55</v>
      </c>
      <c r="FD140" s="36">
        <f t="shared" si="139"/>
        <v>11.78</v>
      </c>
      <c r="FE140" s="36" t="str">
        <f t="shared" si="139"/>
        <v/>
      </c>
      <c r="FF140" s="36" t="str">
        <f t="shared" si="139"/>
        <v/>
      </c>
      <c r="FG140" s="36" t="str">
        <f t="shared" si="139"/>
        <v/>
      </c>
      <c r="FH140" s="37" t="str" cm="1">
        <f t="array" ref="FH140">_xlfn.IFS(EY140="", "No Data", EY140&lt;0, "Negative/Future", EY140=0, "Zero Days", EY140&lt;=3, "&lt; 3 Months", EY140&lt;=6, "3 to 6 Months", EY140&lt;=9, "6 to 9 Months", EY140&lt;=12, "9 to 12 Months", EY140&lt;=15, "12 to 15 Months", EY140&lt;=18, "15 to 18 Months", EY140&lt;=24, "18 to 24 Months", EY140&gt;24, "&gt; 24 Months")</f>
        <v>3 to 6 Months</v>
      </c>
      <c r="FI140" s="37" t="str" cm="1">
        <f t="array" ref="FI140">_xlfn.IFS(EZ140="", "No Data", EZ140&lt;0, "Negative/Future", EZ140=0, "Zero Days", EZ140&lt;=3, "&lt; 3 Months", EZ140&lt;=6, "3 to 6 Months", EZ140&lt;=9, "6 to 9 Months", EZ140&lt;=12, "9 to 12 Months", EZ140&lt;=15, "12 to 15 Months", EZ140&lt;=18, "15 to 18 Months", EZ140&lt;=24, "18 to 24 Months", EZ140&gt;24, "&gt; 24 Months")</f>
        <v>3 to 6 Months</v>
      </c>
      <c r="FJ140" s="37" t="str" cm="1">
        <f t="array" ref="FJ140">_xlfn.IFS(FA140="", "No Data", FA140&lt;0, "Negative/Future", FA140=0, "Zero Days", FA140&lt;=3, "&lt; 3 Months", FA140&lt;=6, "3 to 6 Months", FA140&lt;=9, "6 to 9 Months", FA140&lt;=12, "9 to 12 Months", FA140&lt;=15, "12 to 15 Months", FA140&lt;=18, "15 to 18 Months", FA140&lt;=24, "18 to 24 Months", FA140&gt;24, "&gt; 24 Months")</f>
        <v>9 to 12 Months</v>
      </c>
      <c r="FK140" s="37" t="str" cm="1">
        <f t="array" ref="FK140">_xlfn.IFS(FB140="", "No Data", FB140&lt;0, "Negative/Future", FB140=0, "Zero Days", FB140&lt;=3, "&lt; 3 Months", FB140&lt;=6, "3 to 6 Months", FB140&lt;=9, "6 to 9 Months", FB140&lt;=12, "9 to 12 Months", FB140&lt;=15, "12 to 15 Months", FB140&lt;=18, "15 to 18 Months", FB140&lt;=24, "18 to 24 Months", FB140&gt;24, "&gt; 24 Months")</f>
        <v>9 to 12 Months</v>
      </c>
      <c r="FL140" s="37" t="str" cm="1">
        <f t="array" ref="FL140">_xlfn.IFS(FC140="", "No Data", FC140&lt;0, "Negative/Future", FC140=0, "Zero Days", FC140&lt;=3, "&lt; 3 Months", FC140&lt;=6, "3 to 6 Months", FC140&lt;=9, "6 to 9 Months", FC140&lt;=12, "9 to 12 Months", FC140&lt;=15, "12 to 15 Months", FC140&lt;=18, "15 to 18 Months", FC140&lt;=24, "18 to 24 Months", FC140&gt;24, "&gt; 24 Months")</f>
        <v>18 to 24 Months</v>
      </c>
      <c r="FM140" s="37" t="str" cm="1">
        <f t="array" ref="FM140">_xlfn.IFS(FD140="", "No Data", FD140&lt;0, "Negative/Future", FD140=0, "Zero Days", FD140&lt;=3, "&lt; 3 Months", FD140&lt;=6, "3 to 6 Months", FD140&lt;=9, "6 to 9 Months", FD140&lt;=12, "9 to 12 Months", FD140&lt;=15, "12 to 15 Months", FD140&lt;=18, "15 to 18 Months", FD140&lt;=24, "18 to 24 Months", FD140&gt;24, "&gt; 24 Months")</f>
        <v>9 to 12 Months</v>
      </c>
      <c r="FN140" s="37" t="str" cm="1">
        <f t="array" ref="FN140">_xlfn.IFS(FE140="", "No Data", FE140&lt;0, "Negative/Future", FE140=0, "Zero Days", FE140&lt;=3, "&lt; 3 Months", FE140&lt;=6, "3 to 6 Months", FE140&lt;=9, "6 to 9 Months", FE140&lt;=12, "9 to 12 Months", FE140&lt;=15, "12 to 15 Months", FE140&lt;=18, "15 to 18 Months", FE140&lt;=24, "18 to 24 Months", FE140&gt;24, "&gt; 24 Months")</f>
        <v>No Data</v>
      </c>
      <c r="FO140" s="37" t="str" cm="1">
        <f t="array" ref="FO140">_xlfn.IFS(FG140="", "No Data", FG140&lt;0, "Negative/Future", FG140=0, "Zero Days", FG140&lt;=3, "&lt; 3 Months", FG140&lt;=6, "3 to 6 Months", FG140&lt;=9, "6 to 9 Months", FG140&lt;=12, "9 to 12 Months", FG140&lt;=15, "12 to 15 Months", FG140&lt;=18, "15 to 18 Months", FG140&lt;=24, "18 to 24 Months", FG140&gt;24, "&gt; 24 Months")</f>
        <v>No Data</v>
      </c>
      <c r="FP140" s="37" t="str" cm="1">
        <f t="array" ref="FP140">_xlfn.IFS(FF140="", "No Data", FF140&lt;0, "Negative/Future", FF140=0, "Zero Days", FF140&lt;=3, "&lt; 3 Months", FF140&lt;=6, "3 to 6 Months", FF140&lt;=9, "6 to 9 Months", FF140&lt;=12, "9 to 12 Months", FF140&lt;=15, "12 to 15 Months", FF140&lt;=18, "15 to 18 Months", FF140&lt;=24, "18 to 24 Months", FF140&gt;24, "&gt; 24 Months")</f>
        <v>No Data</v>
      </c>
      <c r="FQ140" s="29" t="s">
        <v>882</v>
      </c>
      <c r="FR140" s="29">
        <v>9794331589</v>
      </c>
      <c r="FS140" s="38" t="str">
        <f>VLOOKUP(_xlfn.XLOOKUP(B140,[1]MDA_Assets!D:D,[1]MDA_Assets!I:I,"",0),[1]Validation!$B$1:$C$8,2,0)</f>
        <v>A</v>
      </c>
      <c r="FT140" s="38" t="s">
        <v>296</v>
      </c>
      <c r="FU140" s="31">
        <f>_xlfn.XLOOKUP(B140,[1]MDA_Assets!D:D,[1]MDA_Assets!X:X,"",0)</f>
        <v>0</v>
      </c>
      <c r="FV140" s="39">
        <v>0</v>
      </c>
      <c r="FW140" s="39">
        <v>0</v>
      </c>
      <c r="FX140" s="39">
        <v>0</v>
      </c>
      <c r="FY140" s="39">
        <v>9</v>
      </c>
      <c r="FZ140" s="40">
        <f t="shared" si="101"/>
        <v>46221</v>
      </c>
      <c r="GA140" s="40">
        <f t="shared" si="101"/>
        <v>46221</v>
      </c>
      <c r="GB140" s="40">
        <f t="shared" si="108"/>
        <v>46406</v>
      </c>
      <c r="GC140" s="40">
        <f t="shared" si="109"/>
        <v>46406</v>
      </c>
      <c r="GD140" s="40">
        <f t="shared" si="110"/>
        <v>46771</v>
      </c>
      <c r="GE140" s="40">
        <f t="shared" si="111"/>
        <v>46406</v>
      </c>
      <c r="GF140" s="40" t="str">
        <f t="shared" si="105"/>
        <v/>
      </c>
      <c r="GG140" s="40" t="str">
        <f t="shared" si="105"/>
        <v/>
      </c>
      <c r="GH140" s="40" t="str">
        <f t="shared" si="105"/>
        <v/>
      </c>
      <c r="GI140" s="39">
        <f t="shared" si="135"/>
        <v>0</v>
      </c>
      <c r="GJ140" s="39">
        <f t="shared" si="136"/>
        <v>0</v>
      </c>
      <c r="GK140" s="39">
        <f t="shared" si="137"/>
        <v>0</v>
      </c>
      <c r="GL140" s="39">
        <f t="shared" si="138"/>
        <v>6</v>
      </c>
    </row>
    <row r="141" spans="1:194" x14ac:dyDescent="0.25">
      <c r="A141" s="19">
        <v>152</v>
      </c>
      <c r="B141" s="43" t="s">
        <v>883</v>
      </c>
      <c r="C141" s="43" t="s">
        <v>186</v>
      </c>
      <c r="D141" s="43" t="s">
        <v>241</v>
      </c>
      <c r="E141" s="43" t="s">
        <v>884</v>
      </c>
      <c r="F141" s="43" t="s">
        <v>493</v>
      </c>
      <c r="G141" s="43" t="s">
        <v>243</v>
      </c>
      <c r="H141" s="43" t="s">
        <v>494</v>
      </c>
      <c r="I141" s="43" t="s">
        <v>192</v>
      </c>
      <c r="J141" s="44">
        <f t="shared" si="112"/>
        <v>42479.770833333336</v>
      </c>
      <c r="K141" s="44">
        <v>42115.770833333336</v>
      </c>
      <c r="L141" s="44">
        <v>41910.770833333336</v>
      </c>
      <c r="M141" s="43" t="s">
        <v>885</v>
      </c>
      <c r="N141" s="43" t="s">
        <v>193</v>
      </c>
      <c r="O141" s="44">
        <v>46003.385358796295</v>
      </c>
      <c r="P141" s="43">
        <v>47426</v>
      </c>
      <c r="Q141" s="43"/>
      <c r="R141" s="43">
        <v>47426</v>
      </c>
      <c r="S141" s="43" t="s">
        <v>194</v>
      </c>
      <c r="T141" s="44">
        <v>45971.770833333336</v>
      </c>
      <c r="U141" s="44">
        <v>45971.770833333336</v>
      </c>
      <c r="V141" s="44">
        <v>45971.770833333336</v>
      </c>
      <c r="W141" s="44">
        <v>45971.770833333336</v>
      </c>
      <c r="X141" s="44">
        <v>45971.770833333336</v>
      </c>
      <c r="Y141" s="44">
        <v>45971.770833333336</v>
      </c>
      <c r="Z141" s="43"/>
      <c r="AA141" s="43"/>
      <c r="AB141" s="43"/>
      <c r="AC141" s="43"/>
      <c r="AD141" s="43"/>
      <c r="AE141" s="43">
        <v>1</v>
      </c>
      <c r="AF141" s="43" t="s">
        <v>886</v>
      </c>
      <c r="AG141" s="43" t="s">
        <v>887</v>
      </c>
      <c r="AH141" s="43" t="s">
        <v>888</v>
      </c>
      <c r="AI141" s="43" t="s">
        <v>886</v>
      </c>
      <c r="AJ141" s="43" t="s">
        <v>889</v>
      </c>
      <c r="AK141" s="43" t="s">
        <v>886</v>
      </c>
      <c r="AL141" s="47">
        <v>46336</v>
      </c>
      <c r="AM141" s="45">
        <v>46151</v>
      </c>
      <c r="AN141" s="47">
        <v>46701</v>
      </c>
      <c r="AO141" s="47">
        <v>46701</v>
      </c>
      <c r="AP141" s="47">
        <v>46701</v>
      </c>
      <c r="AQ141" s="47">
        <v>46336</v>
      </c>
      <c r="AR141" s="48"/>
      <c r="AS141" s="48"/>
      <c r="AT141" s="48"/>
      <c r="AU141" s="43">
        <v>0</v>
      </c>
      <c r="AV141" s="43">
        <v>1</v>
      </c>
      <c r="AW141" s="43">
        <v>0</v>
      </c>
      <c r="AX141" s="51" t="s">
        <v>421</v>
      </c>
      <c r="AY141" s="51" t="s">
        <v>237</v>
      </c>
      <c r="AZ141" s="51" t="s">
        <v>198</v>
      </c>
      <c r="BA141" s="20">
        <f t="shared" ca="1" si="141"/>
        <v>0</v>
      </c>
      <c r="BB141" s="20">
        <f t="shared" ca="1" si="141"/>
        <v>1</v>
      </c>
      <c r="BC141" s="20">
        <f t="shared" ca="1" si="141"/>
        <v>0</v>
      </c>
      <c r="BD141" s="20">
        <f t="shared" ca="1" si="141"/>
        <v>0</v>
      </c>
      <c r="BE141" s="20">
        <f t="shared" ca="1" si="141"/>
        <v>0</v>
      </c>
      <c r="BF141" s="20">
        <f t="shared" ca="1" si="141"/>
        <v>0</v>
      </c>
      <c r="BG141" s="21" t="str">
        <f t="shared" ca="1" si="141"/>
        <v/>
      </c>
      <c r="BH141" s="21" t="str">
        <f t="shared" ca="1" si="141"/>
        <v/>
      </c>
      <c r="BI141" s="21" t="str">
        <f t="shared" ca="1" si="141"/>
        <v/>
      </c>
      <c r="BJ141" s="22">
        <f t="shared" ca="1" si="113"/>
        <v>1</v>
      </c>
      <c r="BK141" s="21">
        <f t="shared" si="114"/>
        <v>1</v>
      </c>
      <c r="BL141" s="22">
        <f t="shared" ca="1" si="115"/>
        <v>47599</v>
      </c>
      <c r="BM141" s="22">
        <f t="shared" ca="1" si="116"/>
        <v>0</v>
      </c>
      <c r="BN141" s="23">
        <f t="shared" ca="1" si="117"/>
        <v>47599</v>
      </c>
      <c r="BO141" s="24">
        <f t="shared" ca="1" si="118"/>
        <v>173</v>
      </c>
      <c r="BP141" s="51" t="str">
        <f>_xlfn.XLOOKUP(E141,[1]Validation!E:E,[1]Validation!F:F,"")</f>
        <v>E45</v>
      </c>
      <c r="BQ141" s="51" t="str">
        <f>_xlfn.XLOOKUP(BP141,[1]Validation!F:F,[1]Validation!G:G,"")</f>
        <v>E30 to E45</v>
      </c>
      <c r="BR141" s="52" t="str">
        <f>VLOOKUP(G141,[1]Validation!$B$1:$C$9,2,0)</f>
        <v>A</v>
      </c>
      <c r="BS141" s="51">
        <f t="shared" ca="1" si="119"/>
        <v>133</v>
      </c>
      <c r="BT141" s="53">
        <f>_xlfn.XLOOKUP(B141,'[2]1. All Calls'!$R:$R,'[2]1. All Calls'!$A:$A,"",0)</f>
        <v>46003.613368055601</v>
      </c>
      <c r="BU141" s="51" t="str">
        <f>_xlfn.XLOOKUP(B141,'[2]1. All Calls'!$R:$R,'[2]1. All Calls'!$F:$F,"",0)</f>
        <v>CC-01902297</v>
      </c>
      <c r="BV141" s="51" t="str">
        <f>_xlfn.XLOOKUP(B141,'[2]1. All Calls'!$R:$R,'[2]1. All Calls'!$J:$J,"",0)</f>
        <v>Sales Call</v>
      </c>
      <c r="BW141" s="53">
        <f>_xlfn.XLOOKUP(B141,'[2]Sch Calls'!$R:$R,'[2]Sch Calls'!$A:$A,"",0)</f>
        <v>45033.524305555555</v>
      </c>
      <c r="BX141" s="51">
        <f>_xlfn.XLOOKUP(B141,'[2]Sch Calls'!$R:$R,'[2]Sch Calls'!$B:$B,"",0)</f>
        <v>37293</v>
      </c>
      <c r="BY141" s="51" t="str">
        <f t="shared" si="102"/>
        <v>10-May-26</v>
      </c>
      <c r="BZ141" s="51" t="str">
        <f t="shared" si="102"/>
        <v>10-May-26</v>
      </c>
      <c r="CA141" s="51" t="str">
        <f t="shared" si="120"/>
        <v>13-Aug-26</v>
      </c>
      <c r="CB141" s="51" t="str">
        <f t="shared" si="121"/>
        <v>11-May-27</v>
      </c>
      <c r="CC141" s="51" t="str">
        <f t="shared" si="122"/>
        <v>11-Nov-27</v>
      </c>
      <c r="CD141" s="51" t="str">
        <f t="shared" si="123"/>
        <v>11-Nov-26</v>
      </c>
      <c r="CE141" s="51">
        <f t="shared" ca="1" si="103"/>
        <v>204</v>
      </c>
      <c r="CF141" s="51">
        <f t="shared" ca="1" si="103"/>
        <v>204</v>
      </c>
      <c r="CG141" s="51">
        <f t="shared" ca="1" si="124"/>
        <v>204</v>
      </c>
      <c r="CH141" s="51">
        <f t="shared" ca="1" si="125"/>
        <v>204</v>
      </c>
      <c r="CI141" s="51">
        <f t="shared" ca="1" si="126"/>
        <v>204</v>
      </c>
      <c r="CJ141" s="51">
        <f t="shared" ca="1" si="127"/>
        <v>204</v>
      </c>
      <c r="CK141" s="51">
        <f t="shared" ca="1" si="97"/>
        <v>204</v>
      </c>
      <c r="CL141" s="51">
        <f t="shared" ca="1" si="97"/>
        <v>204</v>
      </c>
      <c r="CM141" s="51">
        <f t="shared" ca="1" si="97"/>
        <v>204</v>
      </c>
      <c r="CN141" s="51">
        <f t="shared" ca="1" si="97"/>
        <v>204</v>
      </c>
      <c r="CO141" s="51">
        <f t="shared" ca="1" si="97"/>
        <v>204</v>
      </c>
      <c r="CP141" s="51">
        <f t="shared" ca="1" si="97"/>
        <v>204</v>
      </c>
      <c r="CQ141" s="51">
        <f t="shared" ca="1" si="98"/>
        <v>3246</v>
      </c>
      <c r="CR141" s="51">
        <f t="shared" ca="1" si="98"/>
        <v>2246</v>
      </c>
      <c r="CS141" s="51">
        <f t="shared" ca="1" si="98"/>
        <v>5246</v>
      </c>
      <c r="CT141" s="51">
        <f t="shared" ca="1" si="98"/>
        <v>3246</v>
      </c>
      <c r="CU141" s="51">
        <f t="shared" ca="1" si="98"/>
        <v>7246</v>
      </c>
      <c r="CV141" s="54">
        <f t="shared" ca="1" si="98"/>
        <v>3246</v>
      </c>
      <c r="CW141" s="25" t="s">
        <v>212</v>
      </c>
      <c r="CX141" s="55">
        <v>0</v>
      </c>
      <c r="CY141" s="55"/>
      <c r="CZ141" s="26">
        <v>0</v>
      </c>
      <c r="DA141" s="26">
        <v>0</v>
      </c>
      <c r="DB141" s="26">
        <v>0</v>
      </c>
      <c r="DC141" s="26">
        <v>0</v>
      </c>
      <c r="DD141" s="26">
        <v>0</v>
      </c>
      <c r="DE141" s="26">
        <v>0</v>
      </c>
      <c r="DF141" s="26">
        <v>0</v>
      </c>
      <c r="DG141" s="26">
        <v>0</v>
      </c>
      <c r="DH141" s="26">
        <v>0</v>
      </c>
      <c r="DI141" s="26">
        <v>0</v>
      </c>
      <c r="DJ141" s="26">
        <v>0</v>
      </c>
      <c r="DK141" s="26">
        <v>0</v>
      </c>
      <c r="DL141" s="27">
        <f t="shared" si="128"/>
        <v>46078.613368055601</v>
      </c>
      <c r="DM141" s="28">
        <f t="shared" ca="1" si="129"/>
        <v>1</v>
      </c>
      <c r="DN141" s="56">
        <f>_xlfn.XLOOKUP(B141,'[2]1. All Calls'!$R:$R,'[2]1. All Calls'!$A:$A,"",0)</f>
        <v>46003.613368055601</v>
      </c>
      <c r="DO141" s="57" t="str">
        <f ca="1">VLOOKUP(DM141,[1]Validation!$B$20:$C$25,2,0)</f>
        <v>Above 3 months</v>
      </c>
      <c r="DP141" s="58" t="str">
        <f>_xlfn.XLOOKUP(B141,'[1]Active AMCs- Dealer'!E:E,'[1]Active AMCs- Dealer'!L:L,"Not in AMC",0)</f>
        <v>Not in AMC</v>
      </c>
      <c r="DQ141" s="50" t="s">
        <v>238</v>
      </c>
      <c r="DR141" s="29" t="str">
        <f>_xlfn.XLOOKUP(B141,'[2]1. All Calls'!$R:$R,'[2]1. All Calls'!$F:$F,"",0)</f>
        <v>CC-01902297</v>
      </c>
      <c r="DS141" s="29" t="str">
        <f>_xlfn.XLOOKUP(B141,'[2]1. All Calls'!$R:$R,'[2]1. All Calls'!$AB:$AB,"",0)</f>
        <v>Sales call carried out for HMR update</v>
      </c>
      <c r="DT141" s="30">
        <f>_xlfn.XLOOKUP(DR141,'[2]1. All Calls'!$F:$F,'[2]1. All Calls'!$A:$A,"",0)</f>
        <v>46003.613368055601</v>
      </c>
      <c r="DU141" s="31">
        <f>_xlfn.XLOOKUP(DR141,'[2]1. All Calls'!$F:$F,'[2]1. All Calls'!$B:$B,"",0)</f>
        <v>47426</v>
      </c>
      <c r="DV141" s="31">
        <f>_xlfn.XLOOKUP(B141,[1]MDA_Assets!D:D,[1]MDA_Assets!N:N,"",0)</f>
        <v>0</v>
      </c>
      <c r="DW141" s="31">
        <f>_xlfn.XLOOKUP(B141,[1]MDA_Assets!D:D,[1]MDA_Assets!O:O,"",0)</f>
        <v>47426</v>
      </c>
      <c r="DX141" s="32" t="str">
        <f>_xlfn.XLOOKUP(B141,[1]MDA_Assets!D:D,[1]MDA_Assets!Q:Q,"",0)</f>
        <v>Synthetic</v>
      </c>
      <c r="DY141" s="33">
        <f>_xlfn.XLOOKUP(B141,[1]MDA_Assets!D:D,[1]MDA_Assets!R:R,"",0)</f>
        <v>45972</v>
      </c>
      <c r="DZ141" s="33">
        <f>_xlfn.XLOOKUP(B141,[1]MDA_Assets!D:D,[1]MDA_Assets!S:S,"",0)</f>
        <v>45972</v>
      </c>
      <c r="EA141" s="33">
        <f>_xlfn.XLOOKUP(B141,[1]MDA_Assets!D:D,[1]MDA_Assets!T:T,"",0)</f>
        <v>45972</v>
      </c>
      <c r="EB141" s="33">
        <f>_xlfn.XLOOKUP(B141,[1]MDA_Assets!D:D,[1]MDA_Assets!U:U,"",0)</f>
        <v>45972</v>
      </c>
      <c r="EC141" s="33">
        <f>_xlfn.XLOOKUP(B141,[1]MDA_Assets!D:D,[1]MDA_Assets!V:V,"",0)</f>
        <v>45972</v>
      </c>
      <c r="ED141" s="33">
        <f>_xlfn.XLOOKUP(B141,[1]MDA_Assets!D:D,[1]MDA_Assets!W:W,"",0)</f>
        <v>45972</v>
      </c>
      <c r="EE141" s="32">
        <f>_xlfn.XLOOKUP(B141,[1]MDA_Assets!D:D,[1]MDA_Assets!X:X,"",0)</f>
        <v>0</v>
      </c>
      <c r="EF141" s="33">
        <f>_xlfn.XLOOKUP(B141,[1]MDA_Assets!D:D,[1]MDA_Assets!Y:Y,"",0)</f>
        <v>0</v>
      </c>
      <c r="EG141" s="33">
        <f>_xlfn.XLOOKUP(B141,[1]MDA_Assets!D:D,[1]MDA_Assets!Z:Z,"",0)</f>
        <v>0</v>
      </c>
      <c r="EH141" s="33">
        <f>_xlfn.XLOOKUP(B141,[1]MDA_Assets!D:D,[1]MDA_Assets!AA:AA,"",0)</f>
        <v>0</v>
      </c>
      <c r="EI141" s="34">
        <f>_xlfn.XLOOKUP(B141,[1]MDA_Assets!D:D,[1]MDA_Assets!P:P,"",0)</f>
        <v>1</v>
      </c>
      <c r="EJ141" s="35" t="str">
        <f>_xlfn.XLOOKUP(B141,[1]MDA_Assets!D:D,[1]MDA_Assets!AB:AB,"",0)</f>
        <v>3450</v>
      </c>
      <c r="EK141" s="35" t="str">
        <f>_xlfn.XLOOKUP(B141,[1]MDA_Assets!D:D,[1]MDA_Assets!AC:AC,"",0)</f>
        <v>2450</v>
      </c>
      <c r="EL141" s="35" t="str">
        <f>_xlfn.XLOOKUP(B141,[1]MDA_Assets!D:D,[1]MDA_Assets!AD:AD,"",0)</f>
        <v>5450</v>
      </c>
      <c r="EM141" s="35" t="str">
        <f>_xlfn.XLOOKUP(B141,[1]MDA_Assets!D:D,[1]MDA_Assets!AE:AE,"",0)</f>
        <v>3450</v>
      </c>
      <c r="EN141" s="35" t="str">
        <f>_xlfn.XLOOKUP(B141,[1]MDA_Assets!D:D,[1]MDA_Assets!AF:AF,"",0)</f>
        <v>7450</v>
      </c>
      <c r="EO141" s="35" t="str">
        <f>_xlfn.XLOOKUP(B141,[1]MDA_Assets!D:D,[1]MDA_Assets!AG:AG,"",0)</f>
        <v>3450</v>
      </c>
      <c r="EP141" s="36">
        <f t="shared" si="104"/>
        <v>365</v>
      </c>
      <c r="EQ141" s="36">
        <f t="shared" si="104"/>
        <v>180</v>
      </c>
      <c r="ER141" s="36">
        <f t="shared" si="130"/>
        <v>730</v>
      </c>
      <c r="ES141" s="36">
        <f t="shared" si="131"/>
        <v>730</v>
      </c>
      <c r="ET141" s="36">
        <f t="shared" si="132"/>
        <v>730</v>
      </c>
      <c r="EU141" s="36">
        <f t="shared" si="133"/>
        <v>365</v>
      </c>
      <c r="EV141" s="36" t="str">
        <f t="shared" si="134"/>
        <v/>
      </c>
      <c r="EW141" s="36" t="str">
        <f t="shared" si="106"/>
        <v/>
      </c>
      <c r="EX141" s="36" t="str">
        <f t="shared" si="107"/>
        <v/>
      </c>
      <c r="EY141" s="36">
        <f t="shared" si="139"/>
        <v>11.78</v>
      </c>
      <c r="EZ141" s="36">
        <f t="shared" si="139"/>
        <v>5.81</v>
      </c>
      <c r="FA141" s="36">
        <f t="shared" si="139"/>
        <v>23.55</v>
      </c>
      <c r="FB141" s="36">
        <f t="shared" si="139"/>
        <v>23.55</v>
      </c>
      <c r="FC141" s="36">
        <f t="shared" si="139"/>
        <v>23.55</v>
      </c>
      <c r="FD141" s="36">
        <f t="shared" si="139"/>
        <v>11.78</v>
      </c>
      <c r="FE141" s="36" t="str">
        <f t="shared" si="139"/>
        <v/>
      </c>
      <c r="FF141" s="36" t="str">
        <f t="shared" si="139"/>
        <v/>
      </c>
      <c r="FG141" s="36" t="str">
        <f t="shared" si="139"/>
        <v/>
      </c>
      <c r="FH141" s="37" t="str" cm="1">
        <f t="array" ref="FH141">_xlfn.IFS(EY141="", "No Data", EY141&lt;0, "Negative/Future", EY141=0, "Zero Days", EY141&lt;=3, "&lt; 3 Months", EY141&lt;=6, "3 to 6 Months", EY141&lt;=9, "6 to 9 Months", EY141&lt;=12, "9 to 12 Months", EY141&lt;=15, "12 to 15 Months", EY141&lt;=18, "15 to 18 Months", EY141&lt;=24, "18 to 24 Months", EY141&gt;24, "&gt; 24 Months")</f>
        <v>9 to 12 Months</v>
      </c>
      <c r="FI141" s="37" t="str" cm="1">
        <f t="array" ref="FI141">_xlfn.IFS(EZ141="", "No Data", EZ141&lt;0, "Negative/Future", EZ141=0, "Zero Days", EZ141&lt;=3, "&lt; 3 Months", EZ141&lt;=6, "3 to 6 Months", EZ141&lt;=9, "6 to 9 Months", EZ141&lt;=12, "9 to 12 Months", EZ141&lt;=15, "12 to 15 Months", EZ141&lt;=18, "15 to 18 Months", EZ141&lt;=24, "18 to 24 Months", EZ141&gt;24, "&gt; 24 Months")</f>
        <v>3 to 6 Months</v>
      </c>
      <c r="FJ141" s="37" t="str" cm="1">
        <f t="array" ref="FJ141">_xlfn.IFS(FA141="", "No Data", FA141&lt;0, "Negative/Future", FA141=0, "Zero Days", FA141&lt;=3, "&lt; 3 Months", FA141&lt;=6, "3 to 6 Months", FA141&lt;=9, "6 to 9 Months", FA141&lt;=12, "9 to 12 Months", FA141&lt;=15, "12 to 15 Months", FA141&lt;=18, "15 to 18 Months", FA141&lt;=24, "18 to 24 Months", FA141&gt;24, "&gt; 24 Months")</f>
        <v>18 to 24 Months</v>
      </c>
      <c r="FK141" s="37" t="str" cm="1">
        <f t="array" ref="FK141">_xlfn.IFS(FB141="", "No Data", FB141&lt;0, "Negative/Future", FB141=0, "Zero Days", FB141&lt;=3, "&lt; 3 Months", FB141&lt;=6, "3 to 6 Months", FB141&lt;=9, "6 to 9 Months", FB141&lt;=12, "9 to 12 Months", FB141&lt;=15, "12 to 15 Months", FB141&lt;=18, "15 to 18 Months", FB141&lt;=24, "18 to 24 Months", FB141&gt;24, "&gt; 24 Months")</f>
        <v>18 to 24 Months</v>
      </c>
      <c r="FL141" s="37" t="str" cm="1">
        <f t="array" ref="FL141">_xlfn.IFS(FC141="", "No Data", FC141&lt;0, "Negative/Future", FC141=0, "Zero Days", FC141&lt;=3, "&lt; 3 Months", FC141&lt;=6, "3 to 6 Months", FC141&lt;=9, "6 to 9 Months", FC141&lt;=12, "9 to 12 Months", FC141&lt;=15, "12 to 15 Months", FC141&lt;=18, "15 to 18 Months", FC141&lt;=24, "18 to 24 Months", FC141&gt;24, "&gt; 24 Months")</f>
        <v>18 to 24 Months</v>
      </c>
      <c r="FM141" s="37" t="str" cm="1">
        <f t="array" ref="FM141">_xlfn.IFS(FD141="", "No Data", FD141&lt;0, "Negative/Future", FD141=0, "Zero Days", FD141&lt;=3, "&lt; 3 Months", FD141&lt;=6, "3 to 6 Months", FD141&lt;=9, "6 to 9 Months", FD141&lt;=12, "9 to 12 Months", FD141&lt;=15, "12 to 15 Months", FD141&lt;=18, "15 to 18 Months", FD141&lt;=24, "18 to 24 Months", FD141&gt;24, "&gt; 24 Months")</f>
        <v>9 to 12 Months</v>
      </c>
      <c r="FN141" s="37" t="str" cm="1">
        <f t="array" ref="FN141">_xlfn.IFS(FE141="", "No Data", FE141&lt;0, "Negative/Future", FE141=0, "Zero Days", FE141&lt;=3, "&lt; 3 Months", FE141&lt;=6, "3 to 6 Months", FE141&lt;=9, "6 to 9 Months", FE141&lt;=12, "9 to 12 Months", FE141&lt;=15, "12 to 15 Months", FE141&lt;=18, "15 to 18 Months", FE141&lt;=24, "18 to 24 Months", FE141&gt;24, "&gt; 24 Months")</f>
        <v>No Data</v>
      </c>
      <c r="FO141" s="37" t="str" cm="1">
        <f t="array" ref="FO141">_xlfn.IFS(FG141="", "No Data", FG141&lt;0, "Negative/Future", FG141=0, "Zero Days", FG141&lt;=3, "&lt; 3 Months", FG141&lt;=6, "3 to 6 Months", FG141&lt;=9, "6 to 9 Months", FG141&lt;=12, "9 to 12 Months", FG141&lt;=15, "12 to 15 Months", FG141&lt;=18, "15 to 18 Months", FG141&lt;=24, "18 to 24 Months", FG141&gt;24, "&gt; 24 Months")</f>
        <v>No Data</v>
      </c>
      <c r="FP141" s="37" t="str" cm="1">
        <f t="array" ref="FP141">_xlfn.IFS(FF141="", "No Data", FF141&lt;0, "Negative/Future", FF141=0, "Zero Days", FF141&lt;=3, "&lt; 3 Months", FF141&lt;=6, "3 to 6 Months", FF141&lt;=9, "6 to 9 Months", FF141&lt;=12, "9 to 12 Months", FF141&lt;=15, "12 to 15 Months", FF141&lt;=18, "15 to 18 Months", FF141&lt;=24, "18 to 24 Months", FF141&gt;24, "&gt; 24 Months")</f>
        <v>No Data</v>
      </c>
      <c r="FQ141" s="29" t="s">
        <v>868</v>
      </c>
      <c r="FR141" s="29">
        <v>9638545205</v>
      </c>
      <c r="FS141" s="38" t="str">
        <f>VLOOKUP(_xlfn.XLOOKUP(B141,[1]MDA_Assets!D:D,[1]MDA_Assets!I:I,"",0),[1]Validation!$B$1:$C$8,2,0)</f>
        <v>A</v>
      </c>
      <c r="FT141" s="38" t="s">
        <v>296</v>
      </c>
      <c r="FU141" s="31">
        <f>_xlfn.XLOOKUP(B141,[1]MDA_Assets!D:D,[1]MDA_Assets!X:X,"",0)</f>
        <v>0</v>
      </c>
      <c r="FV141" s="39">
        <v>0</v>
      </c>
      <c r="FW141" s="39">
        <v>1</v>
      </c>
      <c r="FX141" s="39">
        <v>0</v>
      </c>
      <c r="FY141" s="39">
        <v>8</v>
      </c>
      <c r="FZ141" s="40">
        <f t="shared" si="101"/>
        <v>46337</v>
      </c>
      <c r="GA141" s="40">
        <f t="shared" si="101"/>
        <v>46152</v>
      </c>
      <c r="GB141" s="40">
        <f t="shared" si="108"/>
        <v>46702</v>
      </c>
      <c r="GC141" s="40">
        <f t="shared" si="109"/>
        <v>46702</v>
      </c>
      <c r="GD141" s="40">
        <f t="shared" si="110"/>
        <v>46702</v>
      </c>
      <c r="GE141" s="40">
        <f t="shared" si="111"/>
        <v>46337</v>
      </c>
      <c r="GF141" s="40" t="str">
        <f t="shared" si="105"/>
        <v/>
      </c>
      <c r="GG141" s="40" t="str">
        <f t="shared" si="105"/>
        <v/>
      </c>
      <c r="GH141" s="40" t="str">
        <f t="shared" si="105"/>
        <v/>
      </c>
      <c r="GI141" s="39">
        <f t="shared" si="135"/>
        <v>0</v>
      </c>
      <c r="GJ141" s="39">
        <f t="shared" si="136"/>
        <v>0</v>
      </c>
      <c r="GK141" s="39">
        <f t="shared" si="137"/>
        <v>0</v>
      </c>
      <c r="GL141" s="39">
        <f t="shared" si="138"/>
        <v>6</v>
      </c>
    </row>
    <row r="142" spans="1:194" x14ac:dyDescent="0.25">
      <c r="A142" s="19">
        <v>153</v>
      </c>
      <c r="B142" s="43" t="s">
        <v>890</v>
      </c>
      <c r="C142" s="43" t="s">
        <v>186</v>
      </c>
      <c r="D142" s="43" t="s">
        <v>241</v>
      </c>
      <c r="E142" s="43" t="s">
        <v>891</v>
      </c>
      <c r="F142" s="43" t="s">
        <v>892</v>
      </c>
      <c r="G142" s="43" t="s">
        <v>243</v>
      </c>
      <c r="H142" s="43" t="s">
        <v>329</v>
      </c>
      <c r="I142" s="43" t="s">
        <v>192</v>
      </c>
      <c r="J142" s="44">
        <f t="shared" si="112"/>
        <v>42373.770833333336</v>
      </c>
      <c r="K142" s="44">
        <v>42009.770833333336</v>
      </c>
      <c r="L142" s="44">
        <v>41864.770833333336</v>
      </c>
      <c r="M142" s="43" t="s">
        <v>893</v>
      </c>
      <c r="N142" s="43" t="s">
        <v>193</v>
      </c>
      <c r="O142" s="44">
        <v>46003.388854166667</v>
      </c>
      <c r="P142" s="43">
        <v>30705</v>
      </c>
      <c r="Q142" s="43">
        <v>0</v>
      </c>
      <c r="R142" s="43">
        <v>30705</v>
      </c>
      <c r="S142" s="43" t="s">
        <v>194</v>
      </c>
      <c r="T142" s="44">
        <v>45032.770833333336</v>
      </c>
      <c r="U142" s="44">
        <v>45596.770833333336</v>
      </c>
      <c r="V142" s="44">
        <v>45596.770833333336</v>
      </c>
      <c r="W142" s="44">
        <v>45032.770833333336</v>
      </c>
      <c r="X142" s="44">
        <v>45032.770833333336</v>
      </c>
      <c r="Y142" s="44">
        <v>45032.770833333336</v>
      </c>
      <c r="Z142" s="43"/>
      <c r="AA142" s="43"/>
      <c r="AB142" s="43"/>
      <c r="AC142" s="43"/>
      <c r="AD142" s="43"/>
      <c r="AE142" s="43">
        <v>1</v>
      </c>
      <c r="AF142" s="43" t="s">
        <v>894</v>
      </c>
      <c r="AG142" s="43" t="s">
        <v>894</v>
      </c>
      <c r="AH142" s="43" t="s">
        <v>895</v>
      </c>
      <c r="AI142" s="43" t="s">
        <v>896</v>
      </c>
      <c r="AJ142" s="43" t="s">
        <v>897</v>
      </c>
      <c r="AK142" s="43" t="s">
        <v>896</v>
      </c>
      <c r="AL142" s="46">
        <v>45961</v>
      </c>
      <c r="AM142" s="46">
        <v>45776</v>
      </c>
      <c r="AN142" s="46">
        <v>45762</v>
      </c>
      <c r="AO142" s="46">
        <v>45762</v>
      </c>
      <c r="AP142" s="46">
        <v>45762</v>
      </c>
      <c r="AQ142" s="46">
        <v>45397</v>
      </c>
      <c r="AR142" s="48"/>
      <c r="AS142" s="48"/>
      <c r="AT142" s="48"/>
      <c r="AU142" s="43">
        <v>1</v>
      </c>
      <c r="AV142" s="43">
        <v>0</v>
      </c>
      <c r="AW142" s="43">
        <v>0</v>
      </c>
      <c r="AX142" s="51" t="s">
        <v>384</v>
      </c>
      <c r="AY142" s="51" t="s">
        <v>384</v>
      </c>
      <c r="AZ142" s="51" t="s">
        <v>198</v>
      </c>
      <c r="BA142" s="20">
        <f t="shared" ca="1" si="141"/>
        <v>1</v>
      </c>
      <c r="BB142" s="20">
        <f t="shared" ca="1" si="141"/>
        <v>1</v>
      </c>
      <c r="BC142" s="20">
        <f t="shared" ca="1" si="141"/>
        <v>1</v>
      </c>
      <c r="BD142" s="20">
        <f t="shared" ca="1" si="141"/>
        <v>1</v>
      </c>
      <c r="BE142" s="20">
        <f t="shared" ca="1" si="141"/>
        <v>1</v>
      </c>
      <c r="BF142" s="20">
        <f t="shared" ca="1" si="141"/>
        <v>1</v>
      </c>
      <c r="BG142" s="21" t="str">
        <f t="shared" ca="1" si="141"/>
        <v/>
      </c>
      <c r="BH142" s="21" t="str">
        <f t="shared" ca="1" si="141"/>
        <v/>
      </c>
      <c r="BI142" s="21" t="str">
        <f t="shared" ca="1" si="141"/>
        <v/>
      </c>
      <c r="BJ142" s="22">
        <f t="shared" ca="1" si="113"/>
        <v>6</v>
      </c>
      <c r="BK142" s="21">
        <f t="shared" si="114"/>
        <v>1</v>
      </c>
      <c r="BL142" s="22">
        <f t="shared" ca="1" si="115"/>
        <v>30878</v>
      </c>
      <c r="BM142" s="22">
        <f t="shared" ca="1" si="116"/>
        <v>0</v>
      </c>
      <c r="BN142" s="23">
        <f t="shared" ca="1" si="117"/>
        <v>30878</v>
      </c>
      <c r="BO142" s="24">
        <f t="shared" ca="1" si="118"/>
        <v>173</v>
      </c>
      <c r="BP142" s="51" t="str">
        <f>_xlfn.XLOOKUP(E142,[1]Validation!E:E,[1]Validation!F:F,"")</f>
        <v>E30</v>
      </c>
      <c r="BQ142" s="51" t="str">
        <f>_xlfn.XLOOKUP(BP142,[1]Validation!F:F,[1]Validation!G:G,"")</f>
        <v>E30 to E45</v>
      </c>
      <c r="BR142" s="52" t="str">
        <f>VLOOKUP(G142,[1]Validation!$B$1:$C$9,2,0)</f>
        <v>A</v>
      </c>
      <c r="BS142" s="51">
        <f t="shared" ca="1" si="119"/>
        <v>137</v>
      </c>
      <c r="BT142" s="53">
        <f>_xlfn.XLOOKUP(B142,'[2]1. All Calls'!$R:$R,'[2]1. All Calls'!$A:$A,"",0)</f>
        <v>46003.617395833302</v>
      </c>
      <c r="BU142" s="51" t="str">
        <f>_xlfn.XLOOKUP(B142,'[2]1. All Calls'!$R:$R,'[2]1. All Calls'!$F:$F,"",0)</f>
        <v>CC-01902306</v>
      </c>
      <c r="BV142" s="51" t="str">
        <f>_xlfn.XLOOKUP(B142,'[2]1. All Calls'!$R:$R,'[2]1. All Calls'!$J:$J,"",0)</f>
        <v>Sales Call</v>
      </c>
      <c r="BW142" s="53">
        <f>_xlfn.XLOOKUP(B142,'[2]Sch Calls'!$R:$R,'[2]Sch Calls'!$A:$A,"",0)</f>
        <v>45033.533333333333</v>
      </c>
      <c r="BX142" s="51">
        <f>_xlfn.XLOOKUP(B142,'[2]Sch Calls'!$R:$R,'[2]Sch Calls'!$B:$B,"",0)</f>
        <v>27978</v>
      </c>
      <c r="BY142" s="51" t="str">
        <f t="shared" si="102"/>
        <v>30-Apr-25</v>
      </c>
      <c r="BZ142" s="51" t="str">
        <f t="shared" si="102"/>
        <v>30-Apr-25</v>
      </c>
      <c r="CA142" s="51" t="str">
        <f t="shared" si="120"/>
        <v>17-Jan-24</v>
      </c>
      <c r="CB142" s="51" t="str">
        <f t="shared" si="121"/>
        <v>14-Oct-24</v>
      </c>
      <c r="CC142" s="51" t="str">
        <f t="shared" si="122"/>
        <v>16-Apr-25</v>
      </c>
      <c r="CD142" s="51" t="str">
        <f t="shared" si="123"/>
        <v>16-Apr-24</v>
      </c>
      <c r="CE142" s="51">
        <f t="shared" ca="1" si="103"/>
        <v>579</v>
      </c>
      <c r="CF142" s="51">
        <f t="shared" ca="1" si="103"/>
        <v>579</v>
      </c>
      <c r="CG142" s="51">
        <f t="shared" ca="1" si="124"/>
        <v>1143</v>
      </c>
      <c r="CH142" s="51">
        <f t="shared" ca="1" si="125"/>
        <v>1143</v>
      </c>
      <c r="CI142" s="51">
        <f t="shared" ca="1" si="126"/>
        <v>1143</v>
      </c>
      <c r="CJ142" s="51">
        <f t="shared" ca="1" si="127"/>
        <v>1143</v>
      </c>
      <c r="CK142" s="51">
        <f t="shared" ca="1" si="97"/>
        <v>579</v>
      </c>
      <c r="CL142" s="51">
        <f t="shared" ca="1" si="97"/>
        <v>579</v>
      </c>
      <c r="CM142" s="51">
        <f t="shared" ca="1" si="97"/>
        <v>1143</v>
      </c>
      <c r="CN142" s="51">
        <f t="shared" ca="1" si="97"/>
        <v>1143</v>
      </c>
      <c r="CO142" s="51">
        <f t="shared" ca="1" si="97"/>
        <v>1143</v>
      </c>
      <c r="CP142" s="51">
        <f t="shared" ca="1" si="97"/>
        <v>1143</v>
      </c>
      <c r="CQ142" s="51">
        <f t="shared" ca="1" si="98"/>
        <v>144</v>
      </c>
      <c r="CR142" s="51">
        <f t="shared" ca="1" si="98"/>
        <v>144</v>
      </c>
      <c r="CS142" s="51">
        <f t="shared" ca="1" si="98"/>
        <v>131</v>
      </c>
      <c r="CT142" s="51">
        <f t="shared" ca="1" si="98"/>
        <v>-448</v>
      </c>
      <c r="CU142" s="51">
        <f t="shared" ca="1" si="98"/>
        <v>3452</v>
      </c>
      <c r="CV142" s="54">
        <f t="shared" ca="1" si="98"/>
        <v>-448</v>
      </c>
      <c r="CW142" s="25" t="s">
        <v>212</v>
      </c>
      <c r="CX142" s="55">
        <v>0</v>
      </c>
      <c r="CY142" s="55"/>
      <c r="CZ142" s="26">
        <v>0</v>
      </c>
      <c r="DA142" s="26">
        <v>0</v>
      </c>
      <c r="DB142" s="26">
        <v>0</v>
      </c>
      <c r="DC142" s="26">
        <v>0</v>
      </c>
      <c r="DD142" s="26">
        <v>0</v>
      </c>
      <c r="DE142" s="26">
        <v>0</v>
      </c>
      <c r="DF142" s="26">
        <v>0</v>
      </c>
      <c r="DG142" s="26">
        <v>0</v>
      </c>
      <c r="DH142" s="26">
        <v>0</v>
      </c>
      <c r="DI142" s="26">
        <v>0</v>
      </c>
      <c r="DJ142" s="26">
        <v>0</v>
      </c>
      <c r="DK142" s="26">
        <v>0</v>
      </c>
      <c r="DL142" s="27">
        <f t="shared" si="128"/>
        <v>46078.617395833302</v>
      </c>
      <c r="DM142" s="28">
        <f t="shared" ca="1" si="129"/>
        <v>1</v>
      </c>
      <c r="DN142" s="56">
        <f>_xlfn.XLOOKUP(B142,'[2]1. All Calls'!$R:$R,'[2]1. All Calls'!$A:$A,"",0)</f>
        <v>46003.617395833302</v>
      </c>
      <c r="DO142" s="57" t="str">
        <f ca="1">VLOOKUP(DM142,[1]Validation!$B$20:$C$25,2,0)</f>
        <v>Above 3 months</v>
      </c>
      <c r="DP142" s="58" t="str">
        <f>_xlfn.XLOOKUP(B142,'[1]Active AMCs- Dealer'!E:E,'[1]Active AMCs- Dealer'!L:L,"Not in AMC",0)</f>
        <v>Not in AMC</v>
      </c>
      <c r="DQ142" s="50" t="s">
        <v>213</v>
      </c>
      <c r="DR142" s="29" t="str">
        <f>_xlfn.XLOOKUP(B142,'[2]1. All Calls'!$R:$R,'[2]1. All Calls'!$F:$F,"",0)</f>
        <v>CC-01902306</v>
      </c>
      <c r="DS142" s="29" t="str">
        <f>_xlfn.XLOOKUP(B142,'[2]1. All Calls'!$R:$R,'[2]1. All Calls'!$AB:$AB,"",0)</f>
        <v>Sales call carried out for HMR update</v>
      </c>
      <c r="DT142" s="30">
        <f>_xlfn.XLOOKUP(DR142,'[2]1. All Calls'!$F:$F,'[2]1. All Calls'!$A:$A,"",0)</f>
        <v>46003.617395833302</v>
      </c>
      <c r="DU142" s="31">
        <f>_xlfn.XLOOKUP(DR142,'[2]1. All Calls'!$F:$F,'[2]1. All Calls'!$B:$B,"",0)</f>
        <v>30705</v>
      </c>
      <c r="DV142" s="31">
        <f>_xlfn.XLOOKUP(B142,[1]MDA_Assets!D:D,[1]MDA_Assets!N:N,"",0)</f>
        <v>0</v>
      </c>
      <c r="DW142" s="31">
        <f>_xlfn.XLOOKUP(B142,[1]MDA_Assets!D:D,[1]MDA_Assets!O:O,"",0)</f>
        <v>30705</v>
      </c>
      <c r="DX142" s="32" t="str">
        <f>_xlfn.XLOOKUP(B142,[1]MDA_Assets!D:D,[1]MDA_Assets!Q:Q,"",0)</f>
        <v>Synthetic</v>
      </c>
      <c r="DY142" s="33">
        <f>_xlfn.XLOOKUP(B142,[1]MDA_Assets!D:D,[1]MDA_Assets!R:R,"",0)</f>
        <v>45033</v>
      </c>
      <c r="DZ142" s="33">
        <f>_xlfn.XLOOKUP(B142,[1]MDA_Assets!D:D,[1]MDA_Assets!S:S,"",0)</f>
        <v>45597</v>
      </c>
      <c r="EA142" s="33">
        <f>_xlfn.XLOOKUP(B142,[1]MDA_Assets!D:D,[1]MDA_Assets!T:T,"",0)</f>
        <v>45597</v>
      </c>
      <c r="EB142" s="33">
        <f>_xlfn.XLOOKUP(B142,[1]MDA_Assets!D:D,[1]MDA_Assets!U:U,"",0)</f>
        <v>45033</v>
      </c>
      <c r="EC142" s="33">
        <f>_xlfn.XLOOKUP(B142,[1]MDA_Assets!D:D,[1]MDA_Assets!V:V,"",0)</f>
        <v>45033</v>
      </c>
      <c r="ED142" s="33">
        <f>_xlfn.XLOOKUP(B142,[1]MDA_Assets!D:D,[1]MDA_Assets!W:W,"",0)</f>
        <v>45033</v>
      </c>
      <c r="EE142" s="32">
        <f>_xlfn.XLOOKUP(B142,[1]MDA_Assets!D:D,[1]MDA_Assets!X:X,"",0)</f>
        <v>0</v>
      </c>
      <c r="EF142" s="33">
        <f>_xlfn.XLOOKUP(B142,[1]MDA_Assets!D:D,[1]MDA_Assets!Y:Y,"",0)</f>
        <v>0</v>
      </c>
      <c r="EG142" s="33">
        <f>_xlfn.XLOOKUP(B142,[1]MDA_Assets!D:D,[1]MDA_Assets!Z:Z,"",0)</f>
        <v>0</v>
      </c>
      <c r="EH142" s="33">
        <f>_xlfn.XLOOKUP(B142,[1]MDA_Assets!D:D,[1]MDA_Assets!AA:AA,"",0)</f>
        <v>0</v>
      </c>
      <c r="EI142" s="34">
        <f>_xlfn.XLOOKUP(B142,[1]MDA_Assets!D:D,[1]MDA_Assets!P:P,"",0)</f>
        <v>1</v>
      </c>
      <c r="EJ142" s="35" t="str">
        <f>_xlfn.XLOOKUP(B142,[1]MDA_Assets!D:D,[1]MDA_Assets!AB:AB,"",0)</f>
        <v>723</v>
      </c>
      <c r="EK142" s="35" t="str">
        <f>_xlfn.XLOOKUP(B142,[1]MDA_Assets!D:D,[1]MDA_Assets!AC:AC,"",0)</f>
        <v>723</v>
      </c>
      <c r="EL142" s="35" t="str">
        <f>_xlfn.XLOOKUP(B142,[1]MDA_Assets!D:D,[1]MDA_Assets!AD:AD,"",0)</f>
        <v>1274</v>
      </c>
      <c r="EM142" s="35" t="str">
        <f>_xlfn.XLOOKUP(B142,[1]MDA_Assets!D:D,[1]MDA_Assets!AE:AE,"",0)</f>
        <v>695</v>
      </c>
      <c r="EN142" s="35" t="str">
        <f>_xlfn.XLOOKUP(B142,[1]MDA_Assets!D:D,[1]MDA_Assets!AF:AF,"",0)</f>
        <v>4595</v>
      </c>
      <c r="EO142" s="35" t="str">
        <f>_xlfn.XLOOKUP(B142,[1]MDA_Assets!D:D,[1]MDA_Assets!AG:AG,"",0)</f>
        <v>695</v>
      </c>
      <c r="EP142" s="36">
        <f t="shared" si="104"/>
        <v>365</v>
      </c>
      <c r="EQ142" s="36">
        <f t="shared" si="104"/>
        <v>180</v>
      </c>
      <c r="ER142" s="36">
        <f t="shared" si="130"/>
        <v>730</v>
      </c>
      <c r="ES142" s="36">
        <f t="shared" si="131"/>
        <v>730</v>
      </c>
      <c r="ET142" s="36">
        <f t="shared" si="132"/>
        <v>730</v>
      </c>
      <c r="EU142" s="36">
        <f t="shared" si="133"/>
        <v>365</v>
      </c>
      <c r="EV142" s="36" t="str">
        <f t="shared" si="134"/>
        <v/>
      </c>
      <c r="EW142" s="36" t="str">
        <f t="shared" si="106"/>
        <v/>
      </c>
      <c r="EX142" s="36" t="str">
        <f t="shared" si="107"/>
        <v/>
      </c>
      <c r="EY142" s="36">
        <f t="shared" si="139"/>
        <v>11.78</v>
      </c>
      <c r="EZ142" s="36">
        <f t="shared" si="139"/>
        <v>5.81</v>
      </c>
      <c r="FA142" s="36">
        <f t="shared" si="139"/>
        <v>23.55</v>
      </c>
      <c r="FB142" s="36">
        <f t="shared" si="139"/>
        <v>23.55</v>
      </c>
      <c r="FC142" s="36">
        <f t="shared" si="139"/>
        <v>23.55</v>
      </c>
      <c r="FD142" s="36">
        <f t="shared" si="139"/>
        <v>11.78</v>
      </c>
      <c r="FE142" s="36" t="str">
        <f t="shared" si="139"/>
        <v/>
      </c>
      <c r="FF142" s="36" t="str">
        <f t="shared" si="139"/>
        <v/>
      </c>
      <c r="FG142" s="36" t="str">
        <f t="shared" si="139"/>
        <v/>
      </c>
      <c r="FH142" s="37" t="str" cm="1">
        <f t="array" ref="FH142">_xlfn.IFS(EY142="", "No Data", EY142&lt;0, "Negative/Future", EY142=0, "Zero Days", EY142&lt;=3, "&lt; 3 Months", EY142&lt;=6, "3 to 6 Months", EY142&lt;=9, "6 to 9 Months", EY142&lt;=12, "9 to 12 Months", EY142&lt;=15, "12 to 15 Months", EY142&lt;=18, "15 to 18 Months", EY142&lt;=24, "18 to 24 Months", EY142&gt;24, "&gt; 24 Months")</f>
        <v>9 to 12 Months</v>
      </c>
      <c r="FI142" s="37" t="str" cm="1">
        <f t="array" ref="FI142">_xlfn.IFS(EZ142="", "No Data", EZ142&lt;0, "Negative/Future", EZ142=0, "Zero Days", EZ142&lt;=3, "&lt; 3 Months", EZ142&lt;=6, "3 to 6 Months", EZ142&lt;=9, "6 to 9 Months", EZ142&lt;=12, "9 to 12 Months", EZ142&lt;=15, "12 to 15 Months", EZ142&lt;=18, "15 to 18 Months", EZ142&lt;=24, "18 to 24 Months", EZ142&gt;24, "&gt; 24 Months")</f>
        <v>3 to 6 Months</v>
      </c>
      <c r="FJ142" s="37" t="str" cm="1">
        <f t="array" ref="FJ142">_xlfn.IFS(FA142="", "No Data", FA142&lt;0, "Negative/Future", FA142=0, "Zero Days", FA142&lt;=3, "&lt; 3 Months", FA142&lt;=6, "3 to 6 Months", FA142&lt;=9, "6 to 9 Months", FA142&lt;=12, "9 to 12 Months", FA142&lt;=15, "12 to 15 Months", FA142&lt;=18, "15 to 18 Months", FA142&lt;=24, "18 to 24 Months", FA142&gt;24, "&gt; 24 Months")</f>
        <v>18 to 24 Months</v>
      </c>
      <c r="FK142" s="37" t="str" cm="1">
        <f t="array" ref="FK142">_xlfn.IFS(FB142="", "No Data", FB142&lt;0, "Negative/Future", FB142=0, "Zero Days", FB142&lt;=3, "&lt; 3 Months", FB142&lt;=6, "3 to 6 Months", FB142&lt;=9, "6 to 9 Months", FB142&lt;=12, "9 to 12 Months", FB142&lt;=15, "12 to 15 Months", FB142&lt;=18, "15 to 18 Months", FB142&lt;=24, "18 to 24 Months", FB142&gt;24, "&gt; 24 Months")</f>
        <v>18 to 24 Months</v>
      </c>
      <c r="FL142" s="37" t="str" cm="1">
        <f t="array" ref="FL142">_xlfn.IFS(FC142="", "No Data", FC142&lt;0, "Negative/Future", FC142=0, "Zero Days", FC142&lt;=3, "&lt; 3 Months", FC142&lt;=6, "3 to 6 Months", FC142&lt;=9, "6 to 9 Months", FC142&lt;=12, "9 to 12 Months", FC142&lt;=15, "12 to 15 Months", FC142&lt;=18, "15 to 18 Months", FC142&lt;=24, "18 to 24 Months", FC142&gt;24, "&gt; 24 Months")</f>
        <v>18 to 24 Months</v>
      </c>
      <c r="FM142" s="37" t="str" cm="1">
        <f t="array" ref="FM142">_xlfn.IFS(FD142="", "No Data", FD142&lt;0, "Negative/Future", FD142=0, "Zero Days", FD142&lt;=3, "&lt; 3 Months", FD142&lt;=6, "3 to 6 Months", FD142&lt;=9, "6 to 9 Months", FD142&lt;=12, "9 to 12 Months", FD142&lt;=15, "12 to 15 Months", FD142&lt;=18, "15 to 18 Months", FD142&lt;=24, "18 to 24 Months", FD142&gt;24, "&gt; 24 Months")</f>
        <v>9 to 12 Months</v>
      </c>
      <c r="FN142" s="37" t="str" cm="1">
        <f t="array" ref="FN142">_xlfn.IFS(FE142="", "No Data", FE142&lt;0, "Negative/Future", FE142=0, "Zero Days", FE142&lt;=3, "&lt; 3 Months", FE142&lt;=6, "3 to 6 Months", FE142&lt;=9, "6 to 9 Months", FE142&lt;=12, "9 to 12 Months", FE142&lt;=15, "12 to 15 Months", FE142&lt;=18, "15 to 18 Months", FE142&lt;=24, "18 to 24 Months", FE142&gt;24, "&gt; 24 Months")</f>
        <v>No Data</v>
      </c>
      <c r="FO142" s="37" t="str" cm="1">
        <f t="array" ref="FO142">_xlfn.IFS(FG142="", "No Data", FG142&lt;0, "Negative/Future", FG142=0, "Zero Days", FG142&lt;=3, "&lt; 3 Months", FG142&lt;=6, "3 to 6 Months", FG142&lt;=9, "6 to 9 Months", FG142&lt;=12, "9 to 12 Months", FG142&lt;=15, "12 to 15 Months", FG142&lt;=18, "15 to 18 Months", FG142&lt;=24, "18 to 24 Months", FG142&gt;24, "&gt; 24 Months")</f>
        <v>No Data</v>
      </c>
      <c r="FP142" s="37" t="str" cm="1">
        <f t="array" ref="FP142">_xlfn.IFS(FF142="", "No Data", FF142&lt;0, "Negative/Future", FF142=0, "Zero Days", FF142&lt;=3, "&lt; 3 Months", FF142&lt;=6, "3 to 6 Months", FF142&lt;=9, "6 to 9 Months", FF142&lt;=12, "9 to 12 Months", FF142&lt;=15, "12 to 15 Months", FF142&lt;=18, "15 to 18 Months", FF142&lt;=24, "18 to 24 Months", FF142&gt;24, "&gt; 24 Months")</f>
        <v>No Data</v>
      </c>
      <c r="FQ142" s="29" t="s">
        <v>656</v>
      </c>
      <c r="FR142" s="29">
        <v>9835535277</v>
      </c>
      <c r="FS142" s="38" t="str">
        <f>VLOOKUP(_xlfn.XLOOKUP(B142,[1]MDA_Assets!D:D,[1]MDA_Assets!I:I,"",0),[1]Validation!$B$1:$C$8,2,0)</f>
        <v>A</v>
      </c>
      <c r="FT142" s="38" t="s">
        <v>296</v>
      </c>
      <c r="FU142" s="31">
        <f>_xlfn.XLOOKUP(B142,[1]MDA_Assets!D:D,[1]MDA_Assets!X:X,"",0)</f>
        <v>0</v>
      </c>
      <c r="FV142" s="39">
        <v>6</v>
      </c>
      <c r="FW142" s="39">
        <v>0</v>
      </c>
      <c r="FX142" s="39">
        <v>0</v>
      </c>
      <c r="FY142" s="39">
        <v>3</v>
      </c>
      <c r="FZ142" s="40">
        <f t="shared" si="101"/>
        <v>45962</v>
      </c>
      <c r="GA142" s="40">
        <f t="shared" si="101"/>
        <v>45777</v>
      </c>
      <c r="GB142" s="40">
        <f t="shared" si="108"/>
        <v>45763</v>
      </c>
      <c r="GC142" s="40">
        <f t="shared" si="109"/>
        <v>45763</v>
      </c>
      <c r="GD142" s="40">
        <f t="shared" si="110"/>
        <v>45763</v>
      </c>
      <c r="GE142" s="40">
        <f t="shared" si="111"/>
        <v>45398</v>
      </c>
      <c r="GF142" s="40" t="str">
        <f t="shared" si="105"/>
        <v/>
      </c>
      <c r="GG142" s="40" t="str">
        <f t="shared" si="105"/>
        <v/>
      </c>
      <c r="GH142" s="40" t="str">
        <f t="shared" si="105"/>
        <v/>
      </c>
      <c r="GI142" s="39">
        <f t="shared" si="135"/>
        <v>6</v>
      </c>
      <c r="GJ142" s="39">
        <f t="shared" si="136"/>
        <v>0</v>
      </c>
      <c r="GK142" s="39">
        <f t="shared" si="137"/>
        <v>0</v>
      </c>
      <c r="GL142" s="39">
        <f t="shared" si="138"/>
        <v>0</v>
      </c>
    </row>
    <row r="143" spans="1:194" x14ac:dyDescent="0.25">
      <c r="A143" s="19">
        <v>156</v>
      </c>
      <c r="B143" s="43" t="s">
        <v>902</v>
      </c>
      <c r="C143" s="43" t="s">
        <v>254</v>
      </c>
      <c r="D143" s="43" t="s">
        <v>241</v>
      </c>
      <c r="E143" s="43" t="s">
        <v>898</v>
      </c>
      <c r="F143" s="43" t="s">
        <v>738</v>
      </c>
      <c r="G143" s="43" t="s">
        <v>243</v>
      </c>
      <c r="H143" s="43" t="s">
        <v>336</v>
      </c>
      <c r="I143" s="43" t="s">
        <v>192</v>
      </c>
      <c r="J143" s="44">
        <f t="shared" si="112"/>
        <v>42584.770833333336</v>
      </c>
      <c r="K143" s="44">
        <v>42220.770833333336</v>
      </c>
      <c r="L143" s="44">
        <v>42164.770833333336</v>
      </c>
      <c r="M143" s="43" t="s">
        <v>2238</v>
      </c>
      <c r="N143" s="43" t="s">
        <v>193</v>
      </c>
      <c r="O143" s="44">
        <v>46049.714039351849</v>
      </c>
      <c r="P143" s="43">
        <v>28774</v>
      </c>
      <c r="Q143" s="43">
        <v>18128</v>
      </c>
      <c r="R143" s="43">
        <v>10646</v>
      </c>
      <c r="S143" s="43" t="s">
        <v>206</v>
      </c>
      <c r="T143" s="44">
        <v>45448.770833333336</v>
      </c>
      <c r="U143" s="44">
        <v>45448.770833333336</v>
      </c>
      <c r="V143" s="44">
        <v>45448.770833333336</v>
      </c>
      <c r="W143" s="44">
        <v>45448.770833333336</v>
      </c>
      <c r="X143" s="44">
        <v>45448.770833333336</v>
      </c>
      <c r="Y143" s="44">
        <v>45264.770833333336</v>
      </c>
      <c r="Z143" s="43"/>
      <c r="AA143" s="43"/>
      <c r="AB143" s="43"/>
      <c r="AC143" s="43"/>
      <c r="AD143" s="43"/>
      <c r="AE143" s="43">
        <v>0</v>
      </c>
      <c r="AF143" s="43" t="s">
        <v>903</v>
      </c>
      <c r="AG143" s="43" t="s">
        <v>903</v>
      </c>
      <c r="AH143" s="43" t="s">
        <v>904</v>
      </c>
      <c r="AI143" s="43" t="s">
        <v>905</v>
      </c>
      <c r="AJ143" s="43" t="s">
        <v>906</v>
      </c>
      <c r="AK143" s="43" t="s">
        <v>905</v>
      </c>
      <c r="AL143" s="48"/>
      <c r="AM143" s="48"/>
      <c r="AN143" s="48"/>
      <c r="AO143" s="48"/>
      <c r="AP143" s="48"/>
      <c r="AQ143" s="48"/>
      <c r="AR143" s="48"/>
      <c r="AS143" s="48"/>
      <c r="AT143" s="48"/>
      <c r="AU143" s="43">
        <v>0</v>
      </c>
      <c r="AV143" s="43">
        <v>0</v>
      </c>
      <c r="AW143" s="43">
        <v>0</v>
      </c>
      <c r="AX143" s="51" t="s">
        <v>309</v>
      </c>
      <c r="AY143" s="51" t="s">
        <v>3527</v>
      </c>
      <c r="AZ143" s="51" t="s">
        <v>198</v>
      </c>
      <c r="BA143" s="20" t="str">
        <f t="shared" ca="1" si="141"/>
        <v/>
      </c>
      <c r="BB143" s="20" t="str">
        <f t="shared" ca="1" si="141"/>
        <v/>
      </c>
      <c r="BC143" s="20" t="str">
        <f t="shared" ca="1" si="141"/>
        <v/>
      </c>
      <c r="BD143" s="20" t="str">
        <f t="shared" ca="1" si="141"/>
        <v/>
      </c>
      <c r="BE143" s="20" t="str">
        <f t="shared" ca="1" si="141"/>
        <v/>
      </c>
      <c r="BF143" s="20" t="str">
        <f t="shared" ca="1" si="141"/>
        <v/>
      </c>
      <c r="BG143" s="21" t="str">
        <f t="shared" ca="1" si="141"/>
        <v/>
      </c>
      <c r="BH143" s="21" t="str">
        <f t="shared" ca="1" si="141"/>
        <v/>
      </c>
      <c r="BI143" s="21" t="str">
        <f t="shared" ca="1" si="141"/>
        <v/>
      </c>
      <c r="BJ143" s="22">
        <f t="shared" ca="1" si="113"/>
        <v>0</v>
      </c>
      <c r="BK143" s="21">
        <f t="shared" si="114"/>
        <v>0</v>
      </c>
      <c r="BL143" s="22">
        <f t="shared" ca="1" si="115"/>
        <v>28774</v>
      </c>
      <c r="BM143" s="22">
        <f t="shared" ca="1" si="116"/>
        <v>18128</v>
      </c>
      <c r="BN143" s="23">
        <f t="shared" ca="1" si="117"/>
        <v>10646</v>
      </c>
      <c r="BO143" s="24">
        <f t="shared" ca="1" si="118"/>
        <v>0</v>
      </c>
      <c r="BP143" s="51" t="str">
        <f>_xlfn.XLOOKUP(E143,[1]Validation!E:E,[1]Validation!F:F,"")</f>
        <v>EN5</v>
      </c>
      <c r="BQ143" s="51" t="str">
        <f>_xlfn.XLOOKUP(BP143,[1]Validation!F:F,[1]Validation!G:G,"")</f>
        <v>EN4 to EN7</v>
      </c>
      <c r="BR143" s="52" t="str">
        <f>VLOOKUP(G143,[1]Validation!$B$1:$C$9,2,0)</f>
        <v>A</v>
      </c>
      <c r="BS143" s="51">
        <f t="shared" ca="1" si="119"/>
        <v>130</v>
      </c>
      <c r="BT143" s="53">
        <f>_xlfn.XLOOKUP(B143,'[2]1. All Calls'!$R:$R,'[2]1. All Calls'!$A:$A,"",0)</f>
        <v>46049.942685185197</v>
      </c>
      <c r="BU143" s="51" t="str">
        <f>_xlfn.XLOOKUP(B143,'[2]1. All Calls'!$R:$R,'[2]1. All Calls'!$F:$F,"",0)</f>
        <v>CC-01954968</v>
      </c>
      <c r="BV143" s="51" t="str">
        <f>_xlfn.XLOOKUP(B143,'[2]1. All Calls'!$R:$R,'[2]1. All Calls'!$J:$J,"",0)</f>
        <v>Sales Call</v>
      </c>
      <c r="BW143" s="53">
        <f>_xlfn.XLOOKUP(B143,'[2]Sch Calls'!$R:$R,'[2]Sch Calls'!$A:$A,"",0)</f>
        <v>43613.4672222222</v>
      </c>
      <c r="BX143" s="51">
        <f>_xlfn.XLOOKUP(B143,'[2]Sch Calls'!$R:$R,'[2]Sch Calls'!$B:$B,"",0)</f>
        <v>18723</v>
      </c>
      <c r="BY143" s="51" t="str">
        <f t="shared" si="102"/>
        <v>03-Dec-24</v>
      </c>
      <c r="BZ143" s="51" t="str">
        <f t="shared" si="102"/>
        <v>03-Dec-24</v>
      </c>
      <c r="CA143" s="51" t="str">
        <f t="shared" si="120"/>
        <v>08-Mar-25</v>
      </c>
      <c r="CB143" s="51" t="str">
        <f t="shared" si="121"/>
        <v>04-Dec-25</v>
      </c>
      <c r="CC143" s="51" t="str">
        <f t="shared" si="122"/>
        <v>04-Dec-25</v>
      </c>
      <c r="CD143" s="51" t="str">
        <f t="shared" si="123"/>
        <v>06-Jun-25</v>
      </c>
      <c r="CE143" s="51">
        <f t="shared" ca="1" si="103"/>
        <v>727</v>
      </c>
      <c r="CF143" s="51">
        <f t="shared" ca="1" si="103"/>
        <v>727</v>
      </c>
      <c r="CG143" s="51">
        <f t="shared" ca="1" si="124"/>
        <v>727</v>
      </c>
      <c r="CH143" s="51">
        <f t="shared" ca="1" si="125"/>
        <v>727</v>
      </c>
      <c r="CI143" s="51">
        <f t="shared" ca="1" si="126"/>
        <v>911</v>
      </c>
      <c r="CJ143" s="51">
        <f t="shared" ca="1" si="127"/>
        <v>727</v>
      </c>
      <c r="CK143" s="51">
        <f t="shared" ca="1" si="97"/>
        <v>0</v>
      </c>
      <c r="CL143" s="51">
        <f t="shared" ca="1" si="97"/>
        <v>0</v>
      </c>
      <c r="CM143" s="51">
        <f t="shared" ca="1" si="97"/>
        <v>0</v>
      </c>
      <c r="CN143" s="51">
        <f t="shared" ca="1" si="97"/>
        <v>0</v>
      </c>
      <c r="CO143" s="51">
        <f t="shared" ca="1" si="97"/>
        <v>0</v>
      </c>
      <c r="CP143" s="51">
        <f t="shared" ca="1" si="97"/>
        <v>0</v>
      </c>
      <c r="CQ143" s="51">
        <f t="shared" ca="1" si="98"/>
        <v>1504</v>
      </c>
      <c r="CR143" s="51">
        <f t="shared" ca="1" si="98"/>
        <v>1504</v>
      </c>
      <c r="CS143" s="51">
        <f t="shared" ca="1" si="98"/>
        <v>3499</v>
      </c>
      <c r="CT143" s="51">
        <f t="shared" ca="1" si="98"/>
        <v>3504</v>
      </c>
      <c r="CU143" s="51">
        <f t="shared" ca="1" si="98"/>
        <v>2788</v>
      </c>
      <c r="CV143" s="54">
        <f t="shared" ca="1" si="98"/>
        <v>3504</v>
      </c>
      <c r="CW143" s="25" t="s">
        <v>195</v>
      </c>
      <c r="CX143" s="55">
        <v>0.63</v>
      </c>
      <c r="CY143" s="55"/>
      <c r="CZ143" s="26">
        <v>0</v>
      </c>
      <c r="DA143" s="26">
        <v>0</v>
      </c>
      <c r="DB143" s="26">
        <v>0</v>
      </c>
      <c r="DC143" s="26">
        <v>0</v>
      </c>
      <c r="DD143" s="26">
        <v>0</v>
      </c>
      <c r="DE143" s="26">
        <v>0</v>
      </c>
      <c r="DF143" s="26">
        <v>0</v>
      </c>
      <c r="DG143" s="26">
        <v>0</v>
      </c>
      <c r="DH143" s="26">
        <v>0</v>
      </c>
      <c r="DI143" s="26">
        <v>0</v>
      </c>
      <c r="DJ143" s="26">
        <v>0</v>
      </c>
      <c r="DK143" s="26">
        <v>0</v>
      </c>
      <c r="DL143" s="27">
        <f t="shared" si="128"/>
        <v>46124.942685185197</v>
      </c>
      <c r="DM143" s="28">
        <f t="shared" ca="1" si="129"/>
        <v>1</v>
      </c>
      <c r="DN143" s="56">
        <f>_xlfn.XLOOKUP(B143,'[2]1. All Calls'!$R:$R,'[2]1. All Calls'!$A:$A,"",0)</f>
        <v>46049.942685185197</v>
      </c>
      <c r="DO143" s="57" t="str">
        <f ca="1">VLOOKUP(DM143,[1]Validation!$B$20:$C$25,2,0)</f>
        <v>Above 3 months</v>
      </c>
      <c r="DP143" s="58" t="str">
        <f>_xlfn.XLOOKUP(B143,'[1]Active AMCs- Dealer'!E:E,'[1]Active AMCs- Dealer'!L:L,"Not in AMC",0)</f>
        <v>Not in AMC</v>
      </c>
      <c r="DQ143" s="50" t="s">
        <v>238</v>
      </c>
      <c r="DR143" s="29" t="str">
        <f>_xlfn.XLOOKUP(B143,'[2]1. All Calls'!$R:$R,'[2]1. All Calls'!$F:$F,"",0)</f>
        <v>CC-01954968</v>
      </c>
      <c r="DS143" s="29" t="str">
        <f>_xlfn.XLOOKUP(B143,'[2]1. All Calls'!$R:$R,'[2]1. All Calls'!$AB:$AB,"",0)</f>
        <v>Sales call carried out for HMR update</v>
      </c>
      <c r="DT143" s="30">
        <f>_xlfn.XLOOKUP(DR143,'[2]1. All Calls'!$F:$F,'[2]1. All Calls'!$A:$A,"",0)</f>
        <v>46049.942685185197</v>
      </c>
      <c r="DU143" s="31">
        <f>_xlfn.XLOOKUP(DR143,'[2]1. All Calls'!$F:$F,'[2]1. All Calls'!$B:$B,"",0)</f>
        <v>28774</v>
      </c>
      <c r="DV143" s="31">
        <f>_xlfn.XLOOKUP(B143,[1]MDA_Assets!D:D,[1]MDA_Assets!N:N,"",0)</f>
        <v>18128</v>
      </c>
      <c r="DW143" s="31">
        <f>_xlfn.XLOOKUP(B143,[1]MDA_Assets!D:D,[1]MDA_Assets!O:O,"",0)</f>
        <v>10646</v>
      </c>
      <c r="DX143" s="32" t="str">
        <f>_xlfn.XLOOKUP(B143,[1]MDA_Assets!D:D,[1]MDA_Assets!Q:Q,"",0)</f>
        <v>XD</v>
      </c>
      <c r="DY143" s="33">
        <f>_xlfn.XLOOKUP(B143,[1]MDA_Assets!D:D,[1]MDA_Assets!R:R,"",0)</f>
        <v>45449</v>
      </c>
      <c r="DZ143" s="33">
        <f>_xlfn.XLOOKUP(B143,[1]MDA_Assets!D:D,[1]MDA_Assets!S:S,"",0)</f>
        <v>45449</v>
      </c>
      <c r="EA143" s="33">
        <f>_xlfn.XLOOKUP(B143,[1]MDA_Assets!D:D,[1]MDA_Assets!T:T,"",0)</f>
        <v>45449</v>
      </c>
      <c r="EB143" s="33">
        <f>_xlfn.XLOOKUP(B143,[1]MDA_Assets!D:D,[1]MDA_Assets!U:U,"",0)</f>
        <v>45449</v>
      </c>
      <c r="EC143" s="33">
        <f>_xlfn.XLOOKUP(B143,[1]MDA_Assets!D:D,[1]MDA_Assets!V:V,"",0)</f>
        <v>45449</v>
      </c>
      <c r="ED143" s="33">
        <f>_xlfn.XLOOKUP(B143,[1]MDA_Assets!D:D,[1]MDA_Assets!W:W,"",0)</f>
        <v>45265</v>
      </c>
      <c r="EE143" s="32">
        <f>_xlfn.XLOOKUP(B143,[1]MDA_Assets!D:D,[1]MDA_Assets!X:X,"",0)</f>
        <v>0</v>
      </c>
      <c r="EF143" s="33">
        <f>_xlfn.XLOOKUP(B143,[1]MDA_Assets!D:D,[1]MDA_Assets!Y:Y,"",0)</f>
        <v>0</v>
      </c>
      <c r="EG143" s="33">
        <f>_xlfn.XLOOKUP(B143,[1]MDA_Assets!D:D,[1]MDA_Assets!Z:Z,"",0)</f>
        <v>0</v>
      </c>
      <c r="EH143" s="33">
        <f>_xlfn.XLOOKUP(B143,[1]MDA_Assets!D:D,[1]MDA_Assets!AA:AA,"",0)</f>
        <v>0</v>
      </c>
      <c r="EI143" s="34">
        <f>_xlfn.XLOOKUP(B143,[1]MDA_Assets!D:D,[1]MDA_Assets!P:P,"",0)</f>
        <v>0</v>
      </c>
      <c r="EJ143" s="35" t="str">
        <f>_xlfn.XLOOKUP(B143,[1]MDA_Assets!D:D,[1]MDA_Assets!AB:AB,"",0)</f>
        <v>1504</v>
      </c>
      <c r="EK143" s="35" t="str">
        <f>_xlfn.XLOOKUP(B143,[1]MDA_Assets!D:D,[1]MDA_Assets!AC:AC,"",0)</f>
        <v>1504</v>
      </c>
      <c r="EL143" s="35" t="str">
        <f>_xlfn.XLOOKUP(B143,[1]MDA_Assets!D:D,[1]MDA_Assets!AD:AD,"",0)</f>
        <v>3499</v>
      </c>
      <c r="EM143" s="35" t="str">
        <f>_xlfn.XLOOKUP(B143,[1]MDA_Assets!D:D,[1]MDA_Assets!AE:AE,"",0)</f>
        <v>3504</v>
      </c>
      <c r="EN143" s="35" t="str">
        <f>_xlfn.XLOOKUP(B143,[1]MDA_Assets!D:D,[1]MDA_Assets!AF:AF,"",0)</f>
        <v>2788</v>
      </c>
      <c r="EO143" s="35" t="str">
        <f>_xlfn.XLOOKUP(B143,[1]MDA_Assets!D:D,[1]MDA_Assets!AG:AG,"",0)</f>
        <v>3504</v>
      </c>
      <c r="EP143" s="36" t="str">
        <f t="shared" si="104"/>
        <v/>
      </c>
      <c r="EQ143" s="36" t="str">
        <f t="shared" si="104"/>
        <v/>
      </c>
      <c r="ER143" s="36" t="str">
        <f t="shared" si="130"/>
        <v/>
      </c>
      <c r="ES143" s="36" t="str">
        <f t="shared" si="131"/>
        <v/>
      </c>
      <c r="ET143" s="36" t="str">
        <f t="shared" si="132"/>
        <v/>
      </c>
      <c r="EU143" s="36" t="str">
        <f t="shared" si="133"/>
        <v/>
      </c>
      <c r="EV143" s="36" t="str">
        <f t="shared" si="134"/>
        <v/>
      </c>
      <c r="EW143" s="36" t="str">
        <f t="shared" si="106"/>
        <v/>
      </c>
      <c r="EX143" s="36" t="str">
        <f t="shared" si="107"/>
        <v/>
      </c>
      <c r="EY143" s="36" t="str">
        <f t="shared" si="139"/>
        <v/>
      </c>
      <c r="EZ143" s="36" t="str">
        <f t="shared" si="139"/>
        <v/>
      </c>
      <c r="FA143" s="36" t="str">
        <f t="shared" si="139"/>
        <v/>
      </c>
      <c r="FB143" s="36" t="str">
        <f t="shared" si="139"/>
        <v/>
      </c>
      <c r="FC143" s="36" t="str">
        <f t="shared" si="139"/>
        <v/>
      </c>
      <c r="FD143" s="36" t="str">
        <f t="shared" si="139"/>
        <v/>
      </c>
      <c r="FE143" s="36" t="str">
        <f t="shared" si="139"/>
        <v/>
      </c>
      <c r="FF143" s="36" t="str">
        <f t="shared" si="139"/>
        <v/>
      </c>
      <c r="FG143" s="36" t="str">
        <f t="shared" si="139"/>
        <v/>
      </c>
      <c r="FH143" s="37" t="str" cm="1">
        <f t="array" ref="FH143">_xlfn.IFS(EY143="", "No Data", EY143&lt;0, "Negative/Future", EY143=0, "Zero Days", EY143&lt;=3, "&lt; 3 Months", EY143&lt;=6, "3 to 6 Months", EY143&lt;=9, "6 to 9 Months", EY143&lt;=12, "9 to 12 Months", EY143&lt;=15, "12 to 15 Months", EY143&lt;=18, "15 to 18 Months", EY143&lt;=24, "18 to 24 Months", EY143&gt;24, "&gt; 24 Months")</f>
        <v>No Data</v>
      </c>
      <c r="FI143" s="37" t="str" cm="1">
        <f t="array" ref="FI143">_xlfn.IFS(EZ143="", "No Data", EZ143&lt;0, "Negative/Future", EZ143=0, "Zero Days", EZ143&lt;=3, "&lt; 3 Months", EZ143&lt;=6, "3 to 6 Months", EZ143&lt;=9, "6 to 9 Months", EZ143&lt;=12, "9 to 12 Months", EZ143&lt;=15, "12 to 15 Months", EZ143&lt;=18, "15 to 18 Months", EZ143&lt;=24, "18 to 24 Months", EZ143&gt;24, "&gt; 24 Months")</f>
        <v>No Data</v>
      </c>
      <c r="FJ143" s="37" t="str" cm="1">
        <f t="array" ref="FJ143">_xlfn.IFS(FA143="", "No Data", FA143&lt;0, "Negative/Future", FA143=0, "Zero Days", FA143&lt;=3, "&lt; 3 Months", FA143&lt;=6, "3 to 6 Months", FA143&lt;=9, "6 to 9 Months", FA143&lt;=12, "9 to 12 Months", FA143&lt;=15, "12 to 15 Months", FA143&lt;=18, "15 to 18 Months", FA143&lt;=24, "18 to 24 Months", FA143&gt;24, "&gt; 24 Months")</f>
        <v>No Data</v>
      </c>
      <c r="FK143" s="37" t="str" cm="1">
        <f t="array" ref="FK143">_xlfn.IFS(FB143="", "No Data", FB143&lt;0, "Negative/Future", FB143=0, "Zero Days", FB143&lt;=3, "&lt; 3 Months", FB143&lt;=6, "3 to 6 Months", FB143&lt;=9, "6 to 9 Months", FB143&lt;=12, "9 to 12 Months", FB143&lt;=15, "12 to 15 Months", FB143&lt;=18, "15 to 18 Months", FB143&lt;=24, "18 to 24 Months", FB143&gt;24, "&gt; 24 Months")</f>
        <v>No Data</v>
      </c>
      <c r="FL143" s="37" t="str" cm="1">
        <f t="array" ref="FL143">_xlfn.IFS(FC143="", "No Data", FC143&lt;0, "Negative/Future", FC143=0, "Zero Days", FC143&lt;=3, "&lt; 3 Months", FC143&lt;=6, "3 to 6 Months", FC143&lt;=9, "6 to 9 Months", FC143&lt;=12, "9 to 12 Months", FC143&lt;=15, "12 to 15 Months", FC143&lt;=18, "15 to 18 Months", FC143&lt;=24, "18 to 24 Months", FC143&gt;24, "&gt; 24 Months")</f>
        <v>No Data</v>
      </c>
      <c r="FM143" s="37" t="str" cm="1">
        <f t="array" ref="FM143">_xlfn.IFS(FD143="", "No Data", FD143&lt;0, "Negative/Future", FD143=0, "Zero Days", FD143&lt;=3, "&lt; 3 Months", FD143&lt;=6, "3 to 6 Months", FD143&lt;=9, "6 to 9 Months", FD143&lt;=12, "9 to 12 Months", FD143&lt;=15, "12 to 15 Months", FD143&lt;=18, "15 to 18 Months", FD143&lt;=24, "18 to 24 Months", FD143&gt;24, "&gt; 24 Months")</f>
        <v>No Data</v>
      </c>
      <c r="FN143" s="37" t="str" cm="1">
        <f t="array" ref="FN143">_xlfn.IFS(FE143="", "No Data", FE143&lt;0, "Negative/Future", FE143=0, "Zero Days", FE143&lt;=3, "&lt; 3 Months", FE143&lt;=6, "3 to 6 Months", FE143&lt;=9, "6 to 9 Months", FE143&lt;=12, "9 to 12 Months", FE143&lt;=15, "12 to 15 Months", FE143&lt;=18, "15 to 18 Months", FE143&lt;=24, "18 to 24 Months", FE143&gt;24, "&gt; 24 Months")</f>
        <v>No Data</v>
      </c>
      <c r="FO143" s="37" t="str" cm="1">
        <f t="array" ref="FO143">_xlfn.IFS(FG143="", "No Data", FG143&lt;0, "Negative/Future", FG143=0, "Zero Days", FG143&lt;=3, "&lt; 3 Months", FG143&lt;=6, "3 to 6 Months", FG143&lt;=9, "6 to 9 Months", FG143&lt;=12, "9 to 12 Months", FG143&lt;=15, "12 to 15 Months", FG143&lt;=18, "15 to 18 Months", FG143&lt;=24, "18 to 24 Months", FG143&gt;24, "&gt; 24 Months")</f>
        <v>No Data</v>
      </c>
      <c r="FP143" s="37" t="str" cm="1">
        <f t="array" ref="FP143">_xlfn.IFS(FF143="", "No Data", FF143&lt;0, "Negative/Future", FF143=0, "Zero Days", FF143&lt;=3, "&lt; 3 Months", FF143&lt;=6, "3 to 6 Months", FF143&lt;=9, "6 to 9 Months", FF143&lt;=12, "9 to 12 Months", FF143&lt;=15, "12 to 15 Months", FF143&lt;=18, "15 to 18 Months", FF143&lt;=24, "18 to 24 Months", FF143&gt;24, "&gt; 24 Months")</f>
        <v>No Data</v>
      </c>
      <c r="FQ143" s="29" t="s">
        <v>907</v>
      </c>
      <c r="FR143" s="29">
        <v>7981797616</v>
      </c>
      <c r="FS143" s="38" t="str">
        <f>VLOOKUP(_xlfn.XLOOKUP(B143,[1]MDA_Assets!D:D,[1]MDA_Assets!I:I,"",0),[1]Validation!$B$1:$C$8,2,0)</f>
        <v>A</v>
      </c>
      <c r="FT143" s="38" t="s">
        <v>296</v>
      </c>
      <c r="FU143" s="31">
        <f>_xlfn.XLOOKUP(B143,[1]MDA_Assets!D:D,[1]MDA_Assets!X:X,"",0)</f>
        <v>0</v>
      </c>
      <c r="FV143" s="39">
        <v>0</v>
      </c>
      <c r="FW143" s="39">
        <v>0</v>
      </c>
      <c r="FX143" s="39">
        <v>0</v>
      </c>
      <c r="FY143" s="39">
        <v>9</v>
      </c>
      <c r="FZ143" s="40" t="str">
        <f t="shared" si="101"/>
        <v/>
      </c>
      <c r="GA143" s="40" t="str">
        <f t="shared" si="101"/>
        <v/>
      </c>
      <c r="GB143" s="40" t="str">
        <f t="shared" si="108"/>
        <v/>
      </c>
      <c r="GC143" s="40" t="str">
        <f t="shared" si="109"/>
        <v/>
      </c>
      <c r="GD143" s="40" t="str">
        <f t="shared" si="110"/>
        <v/>
      </c>
      <c r="GE143" s="40" t="str">
        <f t="shared" si="111"/>
        <v/>
      </c>
      <c r="GF143" s="40" t="str">
        <f t="shared" si="105"/>
        <v/>
      </c>
      <c r="GG143" s="40" t="str">
        <f t="shared" si="105"/>
        <v/>
      </c>
      <c r="GH143" s="40" t="str">
        <f t="shared" si="105"/>
        <v/>
      </c>
      <c r="GI143" s="39">
        <f t="shared" si="135"/>
        <v>0</v>
      </c>
      <c r="GJ143" s="39">
        <f t="shared" si="136"/>
        <v>0</v>
      </c>
      <c r="GK143" s="39">
        <f t="shared" si="137"/>
        <v>0</v>
      </c>
      <c r="GL143" s="39">
        <f t="shared" si="138"/>
        <v>0</v>
      </c>
    </row>
    <row r="144" spans="1:194" x14ac:dyDescent="0.25">
      <c r="A144" s="19">
        <v>157</v>
      </c>
      <c r="B144" s="43" t="s">
        <v>908</v>
      </c>
      <c r="C144" s="43" t="s">
        <v>254</v>
      </c>
      <c r="D144" s="43" t="s">
        <v>241</v>
      </c>
      <c r="E144" s="43" t="s">
        <v>909</v>
      </c>
      <c r="F144" s="43" t="s">
        <v>2837</v>
      </c>
      <c r="G144" s="43" t="s">
        <v>190</v>
      </c>
      <c r="H144" s="43" t="s">
        <v>272</v>
      </c>
      <c r="I144" s="43" t="s">
        <v>192</v>
      </c>
      <c r="J144" s="44">
        <f t="shared" si="112"/>
        <v>42648.770833333336</v>
      </c>
      <c r="K144" s="44">
        <v>42284.770833333336</v>
      </c>
      <c r="L144" s="44">
        <v>42192.770833333336</v>
      </c>
      <c r="M144" s="43" t="s">
        <v>910</v>
      </c>
      <c r="N144" s="43" t="s">
        <v>911</v>
      </c>
      <c r="O144" s="44">
        <v>45887.407372685186</v>
      </c>
      <c r="P144" s="43">
        <v>24033</v>
      </c>
      <c r="Q144" s="43">
        <v>11296</v>
      </c>
      <c r="R144" s="43">
        <v>12737</v>
      </c>
      <c r="S144" s="43" t="s">
        <v>206</v>
      </c>
      <c r="T144" s="44">
        <v>45886.770833333336</v>
      </c>
      <c r="U144" s="44">
        <v>45886.770833333336</v>
      </c>
      <c r="V144" s="44">
        <v>45886.770833333336</v>
      </c>
      <c r="W144" s="44">
        <v>45886.770833333336</v>
      </c>
      <c r="X144" s="44">
        <v>45886.770833333336</v>
      </c>
      <c r="Y144" s="44">
        <v>45415.770833333336</v>
      </c>
      <c r="Z144" s="43"/>
      <c r="AA144" s="43"/>
      <c r="AB144" s="43"/>
      <c r="AC144" s="43"/>
      <c r="AD144" s="43"/>
      <c r="AE144" s="43">
        <v>6</v>
      </c>
      <c r="AF144" s="43" t="s">
        <v>281</v>
      </c>
      <c r="AG144" s="43" t="s">
        <v>281</v>
      </c>
      <c r="AH144" s="43" t="s">
        <v>285</v>
      </c>
      <c r="AI144" s="43" t="s">
        <v>285</v>
      </c>
      <c r="AJ144" s="43" t="s">
        <v>912</v>
      </c>
      <c r="AK144" s="43" t="s">
        <v>285</v>
      </c>
      <c r="AL144" s="46">
        <v>46066</v>
      </c>
      <c r="AM144" s="46">
        <v>46066</v>
      </c>
      <c r="AN144" s="47">
        <v>46251</v>
      </c>
      <c r="AO144" s="47">
        <v>46251</v>
      </c>
      <c r="AP144" s="45">
        <v>46145</v>
      </c>
      <c r="AQ144" s="47">
        <v>46251</v>
      </c>
      <c r="AR144" s="48"/>
      <c r="AS144" s="48"/>
      <c r="AT144" s="48"/>
      <c r="AU144" s="43">
        <v>1</v>
      </c>
      <c r="AV144" s="43">
        <v>1</v>
      </c>
      <c r="AW144" s="43">
        <v>0</v>
      </c>
      <c r="AX144" s="51" t="s">
        <v>211</v>
      </c>
      <c r="AY144" s="51" t="s">
        <v>211</v>
      </c>
      <c r="AZ144" s="51" t="s">
        <v>198</v>
      </c>
      <c r="BA144" s="20">
        <f t="shared" ca="1" si="141"/>
        <v>1</v>
      </c>
      <c r="BB144" s="20">
        <f t="shared" ca="1" si="141"/>
        <v>1</v>
      </c>
      <c r="BC144" s="20">
        <f t="shared" ca="1" si="141"/>
        <v>0</v>
      </c>
      <c r="BD144" s="20">
        <f t="shared" ca="1" si="141"/>
        <v>0</v>
      </c>
      <c r="BE144" s="20">
        <f t="shared" ca="1" si="141"/>
        <v>1</v>
      </c>
      <c r="BF144" s="20">
        <f t="shared" ca="1" si="141"/>
        <v>0</v>
      </c>
      <c r="BG144" s="21" t="str">
        <f t="shared" ca="1" si="141"/>
        <v/>
      </c>
      <c r="BH144" s="21" t="str">
        <f t="shared" ca="1" si="141"/>
        <v/>
      </c>
      <c r="BI144" s="21" t="str">
        <f t="shared" ca="1" si="141"/>
        <v/>
      </c>
      <c r="BJ144" s="22">
        <f t="shared" ca="1" si="113"/>
        <v>3</v>
      </c>
      <c r="BK144" s="21">
        <f t="shared" si="114"/>
        <v>4</v>
      </c>
      <c r="BL144" s="22">
        <f t="shared" ca="1" si="115"/>
        <v>25187</v>
      </c>
      <c r="BM144" s="22">
        <f t="shared" ca="1" si="116"/>
        <v>11838</v>
      </c>
      <c r="BN144" s="23">
        <f t="shared" ca="1" si="117"/>
        <v>13349</v>
      </c>
      <c r="BO144" s="24">
        <f t="shared" ca="1" si="118"/>
        <v>1154</v>
      </c>
      <c r="BP144" s="51" t="str">
        <f>_xlfn.XLOOKUP(E144,[1]Validation!E:E,[1]Validation!F:F,"")</f>
        <v>EN7</v>
      </c>
      <c r="BQ144" s="51" t="str">
        <f>_xlfn.XLOOKUP(BP144,[1]Validation!F:F,[1]Validation!G:G,"")</f>
        <v>EN4 to EN7</v>
      </c>
      <c r="BR144" s="52" t="str">
        <f>VLOOKUP(G144,[1]Validation!$B$1:$C$9,2,0)</f>
        <v>B</v>
      </c>
      <c r="BS144" s="51">
        <f t="shared" ca="1" si="119"/>
        <v>128</v>
      </c>
      <c r="BT144" s="53">
        <f>_xlfn.XLOOKUP(B144,'[2]1. All Calls'!$R:$R,'[2]1. All Calls'!$A:$A,"",0)</f>
        <v>46174.644016203703</v>
      </c>
      <c r="BU144" s="51" t="str">
        <f>_xlfn.XLOOKUP(B144,'[2]1. All Calls'!$R:$R,'[2]1. All Calls'!$F:$F,"",0)</f>
        <v>CC-02101823</v>
      </c>
      <c r="BV144" s="51" t="str">
        <f>_xlfn.XLOOKUP(B144,'[2]1. All Calls'!$R:$R,'[2]1. All Calls'!$J:$J,"",0)</f>
        <v>General Service</v>
      </c>
      <c r="BW144" s="53">
        <f>_xlfn.XLOOKUP(B144,'[2]Sch Calls'!$R:$R,'[2]Sch Calls'!$A:$A,"",0)</f>
        <v>45887.542523148099</v>
      </c>
      <c r="BX144" s="51">
        <f>_xlfn.XLOOKUP(B144,'[2]Sch Calls'!$R:$R,'[2]Sch Calls'!$B:$B,"",0)</f>
        <v>24033</v>
      </c>
      <c r="BY144" s="51" t="str">
        <f t="shared" si="102"/>
        <v>14-Feb-26</v>
      </c>
      <c r="BZ144" s="51" t="str">
        <f t="shared" si="102"/>
        <v>14-Feb-26</v>
      </c>
      <c r="CA144" s="51" t="str">
        <f t="shared" si="120"/>
        <v>20-May-26</v>
      </c>
      <c r="CB144" s="51" t="str">
        <f t="shared" si="121"/>
        <v>15-Feb-27</v>
      </c>
      <c r="CC144" s="51" t="str">
        <f t="shared" si="122"/>
        <v>04-May-26</v>
      </c>
      <c r="CD144" s="51" t="str">
        <f t="shared" si="123"/>
        <v>18-Aug-26</v>
      </c>
      <c r="CE144" s="51">
        <f t="shared" ca="1" si="103"/>
        <v>289</v>
      </c>
      <c r="CF144" s="51">
        <f t="shared" ca="1" si="103"/>
        <v>289</v>
      </c>
      <c r="CG144" s="51">
        <f t="shared" ca="1" si="124"/>
        <v>289</v>
      </c>
      <c r="CH144" s="51">
        <f t="shared" ca="1" si="125"/>
        <v>289</v>
      </c>
      <c r="CI144" s="51">
        <f t="shared" ca="1" si="126"/>
        <v>760</v>
      </c>
      <c r="CJ144" s="51">
        <f t="shared" ca="1" si="127"/>
        <v>289</v>
      </c>
      <c r="CK144" s="51">
        <f t="shared" ca="1" si="97"/>
        <v>1156</v>
      </c>
      <c r="CL144" s="51">
        <f t="shared" ca="1" si="97"/>
        <v>1156</v>
      </c>
      <c r="CM144" s="51">
        <f t="shared" ca="1" si="97"/>
        <v>1156</v>
      </c>
      <c r="CN144" s="51">
        <f t="shared" ca="1" si="97"/>
        <v>1156</v>
      </c>
      <c r="CO144" s="51">
        <f t="shared" ca="1" si="97"/>
        <v>3040</v>
      </c>
      <c r="CP144" s="51">
        <f t="shared" ca="1" si="97"/>
        <v>1156</v>
      </c>
      <c r="CQ144" s="51">
        <f t="shared" ca="1" si="98"/>
        <v>844</v>
      </c>
      <c r="CR144" s="51">
        <f t="shared" ca="1" si="98"/>
        <v>844</v>
      </c>
      <c r="CS144" s="51">
        <f t="shared" ca="1" si="98"/>
        <v>2844</v>
      </c>
      <c r="CT144" s="51">
        <f t="shared" ca="1" si="98"/>
        <v>2844</v>
      </c>
      <c r="CU144" s="51">
        <f t="shared" ca="1" si="98"/>
        <v>3607</v>
      </c>
      <c r="CV144" s="54">
        <f t="shared" ca="1" si="98"/>
        <v>2844</v>
      </c>
      <c r="CW144" s="25" t="s">
        <v>212</v>
      </c>
      <c r="CX144" s="55">
        <v>0.47</v>
      </c>
      <c r="CY144" s="55"/>
      <c r="CZ144" s="26">
        <v>0</v>
      </c>
      <c r="DA144" s="26">
        <v>0</v>
      </c>
      <c r="DB144" s="26">
        <v>0</v>
      </c>
      <c r="DC144" s="26">
        <v>0</v>
      </c>
      <c r="DD144" s="26">
        <v>0</v>
      </c>
      <c r="DE144" s="26">
        <v>0</v>
      </c>
      <c r="DF144" s="26">
        <v>0</v>
      </c>
      <c r="DG144" s="26">
        <v>0</v>
      </c>
      <c r="DH144" s="26">
        <v>0</v>
      </c>
      <c r="DI144" s="26">
        <v>0</v>
      </c>
      <c r="DJ144" s="26">
        <v>0</v>
      </c>
      <c r="DK144" s="26">
        <v>0</v>
      </c>
      <c r="DL144" s="27">
        <f t="shared" si="128"/>
        <v>46249.644016203703</v>
      </c>
      <c r="DM144" s="28">
        <f t="shared" ca="1" si="129"/>
        <v>0</v>
      </c>
      <c r="DN144" s="56">
        <f>_xlfn.XLOOKUP(B144,'[2]1. All Calls'!$R:$R,'[2]1. All Calls'!$A:$A,"",0)</f>
        <v>46174.644016203703</v>
      </c>
      <c r="DO144" s="57" t="str">
        <f ca="1">VLOOKUP(DM144,[1]Validation!$B$20:$C$25,2,0)</f>
        <v>Within 3 months</v>
      </c>
      <c r="DP144" s="58" t="str">
        <f>_xlfn.XLOOKUP(B144,'[1]Active AMCs- Dealer'!E:E,'[1]Active AMCs- Dealer'!L:L,"Not in AMC",0)</f>
        <v>Not in AMC</v>
      </c>
      <c r="DQ144" s="50" t="s">
        <v>238</v>
      </c>
      <c r="DR144" s="29" t="str">
        <f>_xlfn.XLOOKUP(B144,'[2]1. All Calls'!$R:$R,'[2]1. All Calls'!$F:$F,"",0)</f>
        <v>CC-02101823</v>
      </c>
      <c r="DS144" s="29" t="str">
        <f>_xlfn.XLOOKUP(B144,'[2]1. All Calls'!$R:$R,'[2]1. All Calls'!$AB:$AB,"",0)</f>
        <v>We visited site check and found Oil leakage from saft seal and alao found service was due.</v>
      </c>
      <c r="DT144" s="30">
        <f>_xlfn.XLOOKUP(DR144,'[2]1. All Calls'!$F:$F,'[2]1. All Calls'!$A:$A,"",0)</f>
        <v>46174.644016203703</v>
      </c>
      <c r="DU144" s="31">
        <f>_xlfn.XLOOKUP(DR144,'[2]1. All Calls'!$F:$F,'[2]1. All Calls'!$B:$B,"",0)</f>
        <v>27980</v>
      </c>
      <c r="DV144" s="31">
        <f>_xlfn.XLOOKUP(B144,[1]MDA_Assets!D:D,[1]MDA_Assets!N:N,"",0)</f>
        <v>13047</v>
      </c>
      <c r="DW144" s="31">
        <f>_xlfn.XLOOKUP(B144,[1]MDA_Assets!D:D,[1]MDA_Assets!O:O,"",0)</f>
        <v>14933</v>
      </c>
      <c r="DX144" s="32" t="str">
        <f>_xlfn.XLOOKUP(B144,[1]MDA_Assets!D:D,[1]MDA_Assets!Q:Q,"",0)</f>
        <v>XD</v>
      </c>
      <c r="DY144" s="33">
        <f>_xlfn.XLOOKUP(B144,[1]MDA_Assets!D:D,[1]MDA_Assets!R:R,"",0)</f>
        <v>45887</v>
      </c>
      <c r="DZ144" s="33">
        <f>_xlfn.XLOOKUP(B144,[1]MDA_Assets!D:D,[1]MDA_Assets!S:S,"",0)</f>
        <v>45887</v>
      </c>
      <c r="EA144" s="33">
        <f>_xlfn.XLOOKUP(B144,[1]MDA_Assets!D:D,[1]MDA_Assets!T:T,"",0)</f>
        <v>45887</v>
      </c>
      <c r="EB144" s="33">
        <f>_xlfn.XLOOKUP(B144,[1]MDA_Assets!D:D,[1]MDA_Assets!U:U,"",0)</f>
        <v>45887</v>
      </c>
      <c r="EC144" s="33">
        <f>_xlfn.XLOOKUP(B144,[1]MDA_Assets!D:D,[1]MDA_Assets!V:V,"",0)</f>
        <v>45887</v>
      </c>
      <c r="ED144" s="33">
        <f>_xlfn.XLOOKUP(B144,[1]MDA_Assets!D:D,[1]MDA_Assets!W:W,"",0)</f>
        <v>45416</v>
      </c>
      <c r="EE144" s="32">
        <f>_xlfn.XLOOKUP(B144,[1]MDA_Assets!D:D,[1]MDA_Assets!X:X,"",0)</f>
        <v>0</v>
      </c>
      <c r="EF144" s="33">
        <f>_xlfn.XLOOKUP(B144,[1]MDA_Assets!D:D,[1]MDA_Assets!Y:Y,"",0)</f>
        <v>0</v>
      </c>
      <c r="EG144" s="33">
        <f>_xlfn.XLOOKUP(B144,[1]MDA_Assets!D:D,[1]MDA_Assets!Z:Z,"",0)</f>
        <v>0</v>
      </c>
      <c r="EH144" s="33">
        <f>_xlfn.XLOOKUP(B144,[1]MDA_Assets!D:D,[1]MDA_Assets!AA:AA,"",0)</f>
        <v>0</v>
      </c>
      <c r="EI144" s="34">
        <f>_xlfn.XLOOKUP(B144,[1]MDA_Assets!D:D,[1]MDA_Assets!P:P,"",0)</f>
        <v>4</v>
      </c>
      <c r="EJ144" s="35" t="str">
        <f>_xlfn.XLOOKUP(B144,[1]MDA_Assets!D:D,[1]MDA_Assets!AB:AB,"",0)</f>
        <v>-202</v>
      </c>
      <c r="EK144" s="35" t="str">
        <f>_xlfn.XLOOKUP(B144,[1]MDA_Assets!D:D,[1]MDA_Assets!AC:AC,"",0)</f>
        <v>-202</v>
      </c>
      <c r="EL144" s="35" t="str">
        <f>_xlfn.XLOOKUP(B144,[1]MDA_Assets!D:D,[1]MDA_Assets!AD:AD,"",0)</f>
        <v>-202</v>
      </c>
      <c r="EM144" s="35" t="str">
        <f>_xlfn.XLOOKUP(B144,[1]MDA_Assets!D:D,[1]MDA_Assets!AE:AE,"",0)</f>
        <v>-202</v>
      </c>
      <c r="EN144" s="35" t="str">
        <f>_xlfn.XLOOKUP(B144,[1]MDA_Assets!D:D,[1]MDA_Assets!AF:AF,"",0)</f>
        <v>2000</v>
      </c>
      <c r="EO144" s="35" t="str">
        <f>_xlfn.XLOOKUP(B144,[1]MDA_Assets!D:D,[1]MDA_Assets!AG:AG,"",0)</f>
        <v>200</v>
      </c>
      <c r="EP144" s="36">
        <f t="shared" si="104"/>
        <v>180</v>
      </c>
      <c r="EQ144" s="36">
        <f t="shared" si="104"/>
        <v>180</v>
      </c>
      <c r="ER144" s="36">
        <f t="shared" si="130"/>
        <v>365</v>
      </c>
      <c r="ES144" s="36">
        <f t="shared" si="131"/>
        <v>365</v>
      </c>
      <c r="ET144" s="36">
        <f t="shared" si="132"/>
        <v>730</v>
      </c>
      <c r="EU144" s="36">
        <f t="shared" si="133"/>
        <v>365</v>
      </c>
      <c r="EV144" s="36" t="str">
        <f t="shared" si="134"/>
        <v/>
      </c>
      <c r="EW144" s="36" t="str">
        <f t="shared" si="106"/>
        <v/>
      </c>
      <c r="EX144" s="36" t="str">
        <f t="shared" si="107"/>
        <v/>
      </c>
      <c r="EY144" s="36">
        <f t="shared" si="139"/>
        <v>5.81</v>
      </c>
      <c r="EZ144" s="36">
        <f t="shared" si="139"/>
        <v>5.81</v>
      </c>
      <c r="FA144" s="36">
        <f t="shared" si="139"/>
        <v>11.78</v>
      </c>
      <c r="FB144" s="36">
        <f t="shared" si="139"/>
        <v>11.78</v>
      </c>
      <c r="FC144" s="36">
        <f t="shared" si="139"/>
        <v>23.55</v>
      </c>
      <c r="FD144" s="36">
        <f t="shared" si="139"/>
        <v>11.78</v>
      </c>
      <c r="FE144" s="36" t="str">
        <f t="shared" si="139"/>
        <v/>
      </c>
      <c r="FF144" s="36" t="str">
        <f t="shared" si="139"/>
        <v/>
      </c>
      <c r="FG144" s="36" t="str">
        <f t="shared" si="139"/>
        <v/>
      </c>
      <c r="FH144" s="37" t="str" cm="1">
        <f t="array" ref="FH144">_xlfn.IFS(EY144="", "No Data", EY144&lt;0, "Negative/Future", EY144=0, "Zero Days", EY144&lt;=3, "&lt; 3 Months", EY144&lt;=6, "3 to 6 Months", EY144&lt;=9, "6 to 9 Months", EY144&lt;=12, "9 to 12 Months", EY144&lt;=15, "12 to 15 Months", EY144&lt;=18, "15 to 18 Months", EY144&lt;=24, "18 to 24 Months", EY144&gt;24, "&gt; 24 Months")</f>
        <v>3 to 6 Months</v>
      </c>
      <c r="FI144" s="37" t="str" cm="1">
        <f t="array" ref="FI144">_xlfn.IFS(EZ144="", "No Data", EZ144&lt;0, "Negative/Future", EZ144=0, "Zero Days", EZ144&lt;=3, "&lt; 3 Months", EZ144&lt;=6, "3 to 6 Months", EZ144&lt;=9, "6 to 9 Months", EZ144&lt;=12, "9 to 12 Months", EZ144&lt;=15, "12 to 15 Months", EZ144&lt;=18, "15 to 18 Months", EZ144&lt;=24, "18 to 24 Months", EZ144&gt;24, "&gt; 24 Months")</f>
        <v>3 to 6 Months</v>
      </c>
      <c r="FJ144" s="37" t="str" cm="1">
        <f t="array" ref="FJ144">_xlfn.IFS(FA144="", "No Data", FA144&lt;0, "Negative/Future", FA144=0, "Zero Days", FA144&lt;=3, "&lt; 3 Months", FA144&lt;=6, "3 to 6 Months", FA144&lt;=9, "6 to 9 Months", FA144&lt;=12, "9 to 12 Months", FA144&lt;=15, "12 to 15 Months", FA144&lt;=18, "15 to 18 Months", FA144&lt;=24, "18 to 24 Months", FA144&gt;24, "&gt; 24 Months")</f>
        <v>9 to 12 Months</v>
      </c>
      <c r="FK144" s="37" t="str" cm="1">
        <f t="array" ref="FK144">_xlfn.IFS(FB144="", "No Data", FB144&lt;0, "Negative/Future", FB144=0, "Zero Days", FB144&lt;=3, "&lt; 3 Months", FB144&lt;=6, "3 to 6 Months", FB144&lt;=9, "6 to 9 Months", FB144&lt;=12, "9 to 12 Months", FB144&lt;=15, "12 to 15 Months", FB144&lt;=18, "15 to 18 Months", FB144&lt;=24, "18 to 24 Months", FB144&gt;24, "&gt; 24 Months")</f>
        <v>9 to 12 Months</v>
      </c>
      <c r="FL144" s="37" t="str" cm="1">
        <f t="array" ref="FL144">_xlfn.IFS(FC144="", "No Data", FC144&lt;0, "Negative/Future", FC144=0, "Zero Days", FC144&lt;=3, "&lt; 3 Months", FC144&lt;=6, "3 to 6 Months", FC144&lt;=9, "6 to 9 Months", FC144&lt;=12, "9 to 12 Months", FC144&lt;=15, "12 to 15 Months", FC144&lt;=18, "15 to 18 Months", FC144&lt;=24, "18 to 24 Months", FC144&gt;24, "&gt; 24 Months")</f>
        <v>18 to 24 Months</v>
      </c>
      <c r="FM144" s="37" t="str" cm="1">
        <f t="array" ref="FM144">_xlfn.IFS(FD144="", "No Data", FD144&lt;0, "Negative/Future", FD144=0, "Zero Days", FD144&lt;=3, "&lt; 3 Months", FD144&lt;=6, "3 to 6 Months", FD144&lt;=9, "6 to 9 Months", FD144&lt;=12, "9 to 12 Months", FD144&lt;=15, "12 to 15 Months", FD144&lt;=18, "15 to 18 Months", FD144&lt;=24, "18 to 24 Months", FD144&gt;24, "&gt; 24 Months")</f>
        <v>9 to 12 Months</v>
      </c>
      <c r="FN144" s="37" t="str" cm="1">
        <f t="array" ref="FN144">_xlfn.IFS(FE144="", "No Data", FE144&lt;0, "Negative/Future", FE144=0, "Zero Days", FE144&lt;=3, "&lt; 3 Months", FE144&lt;=6, "3 to 6 Months", FE144&lt;=9, "6 to 9 Months", FE144&lt;=12, "9 to 12 Months", FE144&lt;=15, "12 to 15 Months", FE144&lt;=18, "15 to 18 Months", FE144&lt;=24, "18 to 24 Months", FE144&gt;24, "&gt; 24 Months")</f>
        <v>No Data</v>
      </c>
      <c r="FO144" s="37" t="str" cm="1">
        <f t="array" ref="FO144">_xlfn.IFS(FG144="", "No Data", FG144&lt;0, "Negative/Future", FG144=0, "Zero Days", FG144&lt;=3, "&lt; 3 Months", FG144&lt;=6, "3 to 6 Months", FG144&lt;=9, "6 to 9 Months", FG144&lt;=12, "9 to 12 Months", FG144&lt;=15, "12 to 15 Months", FG144&lt;=18, "15 to 18 Months", FG144&lt;=24, "18 to 24 Months", FG144&gt;24, "&gt; 24 Months")</f>
        <v>No Data</v>
      </c>
      <c r="FP144" s="37" t="str" cm="1">
        <f t="array" ref="FP144">_xlfn.IFS(FF144="", "No Data", FF144&lt;0, "Negative/Future", FF144=0, "Zero Days", FF144&lt;=3, "&lt; 3 Months", FF144&lt;=6, "3 to 6 Months", FF144&lt;=9, "6 to 9 Months", FF144&lt;=12, "9 to 12 Months", FF144&lt;=15, "12 to 15 Months", FF144&lt;=18, "15 to 18 Months", FF144&lt;=24, "18 to 24 Months", FF144&gt;24, "&gt; 24 Months")</f>
        <v>No Data</v>
      </c>
      <c r="FQ144" s="29" t="s">
        <v>913</v>
      </c>
      <c r="FR144" s="29">
        <v>7070993630</v>
      </c>
      <c r="FS144" s="38" t="str">
        <f>VLOOKUP(_xlfn.XLOOKUP(B144,[1]MDA_Assets!D:D,[1]MDA_Assets!I:I,"",0),[1]Validation!$B$1:$C$8,2,0)</f>
        <v>B</v>
      </c>
      <c r="FT144" s="38" t="s">
        <v>202</v>
      </c>
      <c r="FU144" s="31">
        <f>_xlfn.XLOOKUP(B144,[1]MDA_Assets!D:D,[1]MDA_Assets!X:X,"",0)</f>
        <v>0</v>
      </c>
      <c r="FV144" s="39">
        <v>2</v>
      </c>
      <c r="FW144" s="39">
        <v>1</v>
      </c>
      <c r="FX144" s="39">
        <v>0</v>
      </c>
      <c r="FY144" s="39">
        <v>6</v>
      </c>
      <c r="FZ144" s="40">
        <f t="shared" si="101"/>
        <v>46067</v>
      </c>
      <c r="GA144" s="40">
        <f t="shared" si="101"/>
        <v>46067</v>
      </c>
      <c r="GB144" s="40">
        <f t="shared" si="108"/>
        <v>46252</v>
      </c>
      <c r="GC144" s="40">
        <f t="shared" si="109"/>
        <v>46252</v>
      </c>
      <c r="GD144" s="40">
        <f t="shared" si="110"/>
        <v>46617</v>
      </c>
      <c r="GE144" s="40">
        <f t="shared" si="111"/>
        <v>45781</v>
      </c>
      <c r="GF144" s="40" t="str">
        <f t="shared" si="105"/>
        <v/>
      </c>
      <c r="GG144" s="40" t="str">
        <f t="shared" si="105"/>
        <v/>
      </c>
      <c r="GH144" s="40" t="str">
        <f t="shared" si="105"/>
        <v/>
      </c>
      <c r="GI144" s="39">
        <f t="shared" si="135"/>
        <v>1</v>
      </c>
      <c r="GJ144" s="39">
        <f t="shared" si="136"/>
        <v>0</v>
      </c>
      <c r="GK144" s="39">
        <f t="shared" si="137"/>
        <v>2</v>
      </c>
      <c r="GL144" s="39">
        <f t="shared" si="138"/>
        <v>3</v>
      </c>
    </row>
    <row r="145" spans="1:194" x14ac:dyDescent="0.25">
      <c r="A145" s="19">
        <v>158</v>
      </c>
      <c r="B145" s="43" t="s">
        <v>914</v>
      </c>
      <c r="C145" s="43" t="s">
        <v>186</v>
      </c>
      <c r="D145" s="43" t="s">
        <v>241</v>
      </c>
      <c r="E145" s="43" t="s">
        <v>915</v>
      </c>
      <c r="F145" s="43" t="s">
        <v>916</v>
      </c>
      <c r="G145" s="43" t="s">
        <v>190</v>
      </c>
      <c r="H145" s="43" t="s">
        <v>244</v>
      </c>
      <c r="I145" s="43" t="s">
        <v>192</v>
      </c>
      <c r="J145" s="44">
        <f t="shared" si="112"/>
        <v>42669.770833333336</v>
      </c>
      <c r="K145" s="44">
        <v>42305.770833333336</v>
      </c>
      <c r="L145" s="44">
        <v>42145.770833333336</v>
      </c>
      <c r="M145" s="43" t="s">
        <v>2838</v>
      </c>
      <c r="N145" s="43" t="s">
        <v>2839</v>
      </c>
      <c r="O145" s="44">
        <v>46102.264328703706</v>
      </c>
      <c r="P145" s="43">
        <v>50906</v>
      </c>
      <c r="Q145" s="43">
        <v>48852</v>
      </c>
      <c r="R145" s="43">
        <v>2053</v>
      </c>
      <c r="S145" s="43" t="s">
        <v>206</v>
      </c>
      <c r="T145" s="44">
        <v>45952.770833333336</v>
      </c>
      <c r="U145" s="44">
        <v>46069.770833333336</v>
      </c>
      <c r="V145" s="44">
        <v>46069.770833333336</v>
      </c>
      <c r="W145" s="44">
        <v>45952.770833333336</v>
      </c>
      <c r="X145" s="44">
        <v>45952.770833333336</v>
      </c>
      <c r="Y145" s="44">
        <v>45952.770833333336</v>
      </c>
      <c r="Z145" s="43"/>
      <c r="AA145" s="43"/>
      <c r="AB145" s="43"/>
      <c r="AC145" s="43"/>
      <c r="AD145" s="43"/>
      <c r="AE145" s="43">
        <v>8</v>
      </c>
      <c r="AF145" s="43" t="s">
        <v>2840</v>
      </c>
      <c r="AG145" s="43" t="s">
        <v>2840</v>
      </c>
      <c r="AH145" s="43" t="s">
        <v>2841</v>
      </c>
      <c r="AI145" s="43" t="s">
        <v>2841</v>
      </c>
      <c r="AJ145" s="43" t="s">
        <v>2842</v>
      </c>
      <c r="AK145" s="43" t="s">
        <v>2842</v>
      </c>
      <c r="AL145" s="47">
        <v>46268</v>
      </c>
      <c r="AM145" s="47">
        <v>46249</v>
      </c>
      <c r="AN145" s="47">
        <v>46269</v>
      </c>
      <c r="AO145" s="47">
        <v>46269</v>
      </c>
      <c r="AP145" s="47">
        <v>46394</v>
      </c>
      <c r="AQ145" s="47">
        <v>46317</v>
      </c>
      <c r="AR145" s="48"/>
      <c r="AS145" s="48"/>
      <c r="AT145" s="48"/>
      <c r="AU145" s="43">
        <v>0</v>
      </c>
      <c r="AV145" s="43">
        <v>0</v>
      </c>
      <c r="AW145" s="43">
        <v>0</v>
      </c>
      <c r="AX145" s="51" t="s">
        <v>211</v>
      </c>
      <c r="AY145" s="51" t="s">
        <v>211</v>
      </c>
      <c r="AZ145" s="51" t="s">
        <v>198</v>
      </c>
      <c r="BA145" s="20">
        <f t="shared" ca="1" si="141"/>
        <v>0</v>
      </c>
      <c r="BB145" s="20">
        <f t="shared" ca="1" si="141"/>
        <v>0</v>
      </c>
      <c r="BC145" s="20">
        <f t="shared" ca="1" si="141"/>
        <v>0</v>
      </c>
      <c r="BD145" s="20">
        <f t="shared" ca="1" si="141"/>
        <v>0</v>
      </c>
      <c r="BE145" s="20">
        <f t="shared" ca="1" si="141"/>
        <v>0</v>
      </c>
      <c r="BF145" s="20">
        <f t="shared" ca="1" si="141"/>
        <v>0</v>
      </c>
      <c r="BG145" s="21" t="str">
        <f t="shared" ca="1" si="141"/>
        <v/>
      </c>
      <c r="BH145" s="21" t="str">
        <f t="shared" ca="1" si="141"/>
        <v/>
      </c>
      <c r="BI145" s="21" t="str">
        <f t="shared" ca="1" si="141"/>
        <v/>
      </c>
      <c r="BJ145" s="22">
        <f t="shared" ca="1" si="113"/>
        <v>0</v>
      </c>
      <c r="BK145" s="21">
        <f t="shared" si="114"/>
        <v>8</v>
      </c>
      <c r="BL145" s="22">
        <f t="shared" ca="1" si="115"/>
        <v>51496</v>
      </c>
      <c r="BM145" s="22">
        <f t="shared" ca="1" si="116"/>
        <v>49436</v>
      </c>
      <c r="BN145" s="23">
        <f t="shared" ca="1" si="117"/>
        <v>2060</v>
      </c>
      <c r="BO145" s="24">
        <f t="shared" ca="1" si="118"/>
        <v>590</v>
      </c>
      <c r="BP145" s="51" t="str">
        <f>_xlfn.XLOOKUP(E145,[1]Validation!E:E,[1]Validation!F:F,"")</f>
        <v>EG11</v>
      </c>
      <c r="BQ145" s="51" t="str">
        <f>_xlfn.XLOOKUP(BP145,[1]Validation!F:F,[1]Validation!G:G,"")</f>
        <v>EG11 to EG22</v>
      </c>
      <c r="BR145" s="52" t="str">
        <f>VLOOKUP(G145,[1]Validation!$B$1:$C$9,2,0)</f>
        <v>B</v>
      </c>
      <c r="BS145" s="51">
        <f t="shared" ca="1" si="119"/>
        <v>127</v>
      </c>
      <c r="BT145" s="53">
        <f>_xlfn.XLOOKUP(B145,'[2]1. All Calls'!$R:$R,'[2]1. All Calls'!$A:$A,"",0)</f>
        <v>46102.481087963002</v>
      </c>
      <c r="BU145" s="51" t="str">
        <f>_xlfn.XLOOKUP(B145,'[2]1. All Calls'!$R:$R,'[2]1. All Calls'!$F:$F,"",0)</f>
        <v>CC-02018498</v>
      </c>
      <c r="BV145" s="51" t="str">
        <f>_xlfn.XLOOKUP(B145,'[2]1. All Calls'!$R:$R,'[2]1. All Calls'!$J:$J,"",0)</f>
        <v>Complaint - Running With Problem</v>
      </c>
      <c r="BW145" s="53">
        <f>_xlfn.XLOOKUP(B145,'[2]Sch Calls'!$R:$R,'[2]Sch Calls'!$A:$A,"",0)</f>
        <v>46070.607581018499</v>
      </c>
      <c r="BX145" s="51">
        <f>_xlfn.XLOOKUP(B145,'[2]Sch Calls'!$R:$R,'[2]Sch Calls'!$B:$B,"",0)</f>
        <v>50738</v>
      </c>
      <c r="BY145" s="51" t="str">
        <f t="shared" si="102"/>
        <v>16-Aug-26</v>
      </c>
      <c r="BZ145" s="51" t="str">
        <f t="shared" si="102"/>
        <v>16-Aug-26</v>
      </c>
      <c r="CA145" s="51" t="str">
        <f t="shared" si="120"/>
        <v>25-Jul-26</v>
      </c>
      <c r="CB145" s="51" t="str">
        <f t="shared" si="121"/>
        <v>22-Apr-27</v>
      </c>
      <c r="CC145" s="51" t="str">
        <f t="shared" si="122"/>
        <v>23-Oct-27</v>
      </c>
      <c r="CD145" s="51" t="str">
        <f t="shared" si="123"/>
        <v>23-Oct-26</v>
      </c>
      <c r="CE145" s="51">
        <f t="shared" ca="1" si="103"/>
        <v>106</v>
      </c>
      <c r="CF145" s="51">
        <f t="shared" ca="1" si="103"/>
        <v>106</v>
      </c>
      <c r="CG145" s="51">
        <f t="shared" ca="1" si="124"/>
        <v>223</v>
      </c>
      <c r="CH145" s="51">
        <f t="shared" ca="1" si="125"/>
        <v>223</v>
      </c>
      <c r="CI145" s="51">
        <f t="shared" ca="1" si="126"/>
        <v>223</v>
      </c>
      <c r="CJ145" s="51">
        <f t="shared" ca="1" si="127"/>
        <v>223</v>
      </c>
      <c r="CK145" s="51">
        <f t="shared" ca="1" si="97"/>
        <v>848</v>
      </c>
      <c r="CL145" s="51">
        <f t="shared" ca="1" si="97"/>
        <v>848</v>
      </c>
      <c r="CM145" s="51">
        <f t="shared" ca="1" si="97"/>
        <v>1784</v>
      </c>
      <c r="CN145" s="51">
        <f t="shared" ca="1" si="97"/>
        <v>1784</v>
      </c>
      <c r="CO145" s="51">
        <f t="shared" ca="1" si="97"/>
        <v>1784</v>
      </c>
      <c r="CP145" s="51">
        <f t="shared" ca="1" si="97"/>
        <v>1784</v>
      </c>
      <c r="CQ145" s="51">
        <f t="shared" ca="1" si="98"/>
        <v>485</v>
      </c>
      <c r="CR145" s="51">
        <f t="shared" ca="1" si="98"/>
        <v>485</v>
      </c>
      <c r="CS145" s="51">
        <f t="shared" ca="1" si="98"/>
        <v>-445</v>
      </c>
      <c r="CT145" s="51">
        <f t="shared" ca="1" si="98"/>
        <v>-445</v>
      </c>
      <c r="CU145" s="51">
        <f t="shared" ca="1" si="98"/>
        <v>555</v>
      </c>
      <c r="CV145" s="54">
        <f t="shared" ca="1" si="98"/>
        <v>555</v>
      </c>
      <c r="CW145" s="25" t="s">
        <v>195</v>
      </c>
      <c r="CX145" s="55">
        <v>0.1</v>
      </c>
      <c r="CY145" s="55"/>
      <c r="CZ145" s="26">
        <v>0</v>
      </c>
      <c r="DA145" s="26">
        <v>0</v>
      </c>
      <c r="DB145" s="26">
        <v>0</v>
      </c>
      <c r="DC145" s="26">
        <v>0</v>
      </c>
      <c r="DD145" s="26">
        <v>0</v>
      </c>
      <c r="DE145" s="26">
        <v>0</v>
      </c>
      <c r="DF145" s="26">
        <v>0</v>
      </c>
      <c r="DG145" s="26">
        <v>0</v>
      </c>
      <c r="DH145" s="26">
        <v>0</v>
      </c>
      <c r="DI145" s="26">
        <v>0</v>
      </c>
      <c r="DJ145" s="26">
        <v>0</v>
      </c>
      <c r="DK145" s="26">
        <v>0</v>
      </c>
      <c r="DL145" s="27">
        <f t="shared" si="128"/>
        <v>46177.481087963002</v>
      </c>
      <c r="DM145" s="28">
        <f t="shared" ca="1" si="129"/>
        <v>0</v>
      </c>
      <c r="DN145" s="56">
        <f>_xlfn.XLOOKUP(B145,'[2]1. All Calls'!$R:$R,'[2]1. All Calls'!$A:$A,"",0)</f>
        <v>46102.481087963002</v>
      </c>
      <c r="DO145" s="57" t="str">
        <f ca="1">VLOOKUP(DM145,[1]Validation!$B$20:$C$25,2,0)</f>
        <v>Within 3 months</v>
      </c>
      <c r="DP145" s="58" t="str">
        <f>_xlfn.XLOOKUP(B145,'[1]Active AMCs- Dealer'!E:E,'[1]Active AMCs- Dealer'!L:L,"Not in AMC",0)</f>
        <v>AMC</v>
      </c>
      <c r="DQ145" s="58"/>
      <c r="DR145" s="29" t="str">
        <f>_xlfn.XLOOKUP(B145,'[2]1. All Calls'!$R:$R,'[2]1. All Calls'!$F:$F,"",0)</f>
        <v>CC-02018498</v>
      </c>
      <c r="DS145" s="29" t="str">
        <f>_xlfn.XLOOKUP(B145,'[2]1. All Calls'!$R:$R,'[2]1. All Calls'!$AB:$AB,"",0)</f>
        <v>Today We attend the customer site for complain abnormal sound in air compressor so we check and found the sound comming from motor so we advised customer change motor bearing otherwise compressor running condition. Motor estimate shared with customer waiting for approval</v>
      </c>
      <c r="DT145" s="30">
        <f>_xlfn.XLOOKUP(DR145,'[2]1. All Calls'!$F:$F,'[2]1. All Calls'!$A:$A,"",0)</f>
        <v>46102.481087963002</v>
      </c>
      <c r="DU145" s="31">
        <f>_xlfn.XLOOKUP(DR145,'[2]1. All Calls'!$F:$F,'[2]1. All Calls'!$B:$B,"",0)</f>
        <v>50906</v>
      </c>
      <c r="DV145" s="31">
        <f>_xlfn.XLOOKUP(B145,[1]MDA_Assets!D:D,[1]MDA_Assets!N:N,"",0)</f>
        <v>48852</v>
      </c>
      <c r="DW145" s="31">
        <f>_xlfn.XLOOKUP(B145,[1]MDA_Assets!D:D,[1]MDA_Assets!O:O,"",0)</f>
        <v>2053</v>
      </c>
      <c r="DX145" s="32" t="str">
        <f>_xlfn.XLOOKUP(B145,[1]MDA_Assets!D:D,[1]MDA_Assets!Q:Q,"",0)</f>
        <v>XD</v>
      </c>
      <c r="DY145" s="33">
        <f>_xlfn.XLOOKUP(B145,[1]MDA_Assets!D:D,[1]MDA_Assets!R:R,"",0)</f>
        <v>45953</v>
      </c>
      <c r="DZ145" s="33">
        <f>_xlfn.XLOOKUP(B145,[1]MDA_Assets!D:D,[1]MDA_Assets!S:S,"",0)</f>
        <v>46070</v>
      </c>
      <c r="EA145" s="33">
        <f>_xlfn.XLOOKUP(B145,[1]MDA_Assets!D:D,[1]MDA_Assets!T:T,"",0)</f>
        <v>46070</v>
      </c>
      <c r="EB145" s="33">
        <f>_xlfn.XLOOKUP(B145,[1]MDA_Assets!D:D,[1]MDA_Assets!U:U,"",0)</f>
        <v>45953</v>
      </c>
      <c r="EC145" s="33">
        <f>_xlfn.XLOOKUP(B145,[1]MDA_Assets!D:D,[1]MDA_Assets!V:V,"",0)</f>
        <v>45953</v>
      </c>
      <c r="ED145" s="33">
        <f>_xlfn.XLOOKUP(B145,[1]MDA_Assets!D:D,[1]MDA_Assets!W:W,"",0)</f>
        <v>45953</v>
      </c>
      <c r="EE145" s="32">
        <f>_xlfn.XLOOKUP(B145,[1]MDA_Assets!D:D,[1]MDA_Assets!X:X,"",0)</f>
        <v>0</v>
      </c>
      <c r="EF145" s="33">
        <f>_xlfn.XLOOKUP(B145,[1]MDA_Assets!D:D,[1]MDA_Assets!Y:Y,"",0)</f>
        <v>0</v>
      </c>
      <c r="EG145" s="33">
        <f>_xlfn.XLOOKUP(B145,[1]MDA_Assets!D:D,[1]MDA_Assets!Z:Z,"",0)</f>
        <v>0</v>
      </c>
      <c r="EH145" s="33">
        <f>_xlfn.XLOOKUP(B145,[1]MDA_Assets!D:D,[1]MDA_Assets!AA:AA,"",0)</f>
        <v>0</v>
      </c>
      <c r="EI145" s="34">
        <f>_xlfn.XLOOKUP(B145,[1]MDA_Assets!D:D,[1]MDA_Assets!P:P,"",0)</f>
        <v>8</v>
      </c>
      <c r="EJ145" s="35" t="str">
        <f>_xlfn.XLOOKUP(B145,[1]MDA_Assets!D:D,[1]MDA_Assets!AB:AB,"",0)</f>
        <v>1333</v>
      </c>
      <c r="EK145" s="35" t="str">
        <f>_xlfn.XLOOKUP(B145,[1]MDA_Assets!D:D,[1]MDA_Assets!AC:AC,"",0)</f>
        <v>1333</v>
      </c>
      <c r="EL145" s="35" t="str">
        <f>_xlfn.XLOOKUP(B145,[1]MDA_Assets!D:D,[1]MDA_Assets!AD:AD,"",0)</f>
        <v>1339</v>
      </c>
      <c r="EM145" s="35" t="str">
        <f>_xlfn.XLOOKUP(B145,[1]MDA_Assets!D:D,[1]MDA_Assets!AE:AE,"",0)</f>
        <v>1339</v>
      </c>
      <c r="EN145" s="35" t="str">
        <f>_xlfn.XLOOKUP(B145,[1]MDA_Assets!D:D,[1]MDA_Assets!AF:AF,"",0)</f>
        <v>2339</v>
      </c>
      <c r="EO145" s="35" t="str">
        <f>_xlfn.XLOOKUP(B145,[1]MDA_Assets!D:D,[1]MDA_Assets!AG:AG,"",0)</f>
        <v>2339</v>
      </c>
      <c r="EP145" s="36">
        <f t="shared" si="104"/>
        <v>199</v>
      </c>
      <c r="EQ145" s="36">
        <f t="shared" si="104"/>
        <v>180</v>
      </c>
      <c r="ER145" s="36">
        <f t="shared" si="130"/>
        <v>317</v>
      </c>
      <c r="ES145" s="36">
        <f t="shared" si="131"/>
        <v>317</v>
      </c>
      <c r="ET145" s="36">
        <f t="shared" si="132"/>
        <v>442</v>
      </c>
      <c r="EU145" s="36">
        <f t="shared" si="133"/>
        <v>365</v>
      </c>
      <c r="EV145" s="36" t="str">
        <f t="shared" si="134"/>
        <v/>
      </c>
      <c r="EW145" s="36" t="str">
        <f t="shared" si="106"/>
        <v/>
      </c>
      <c r="EX145" s="36" t="str">
        <f t="shared" si="107"/>
        <v/>
      </c>
      <c r="EY145" s="36">
        <f t="shared" si="139"/>
        <v>6.42</v>
      </c>
      <c r="EZ145" s="36">
        <f t="shared" si="139"/>
        <v>5.81</v>
      </c>
      <c r="FA145" s="36">
        <f t="shared" si="139"/>
        <v>10.23</v>
      </c>
      <c r="FB145" s="36">
        <f t="shared" si="139"/>
        <v>10.23</v>
      </c>
      <c r="FC145" s="36">
        <f t="shared" si="139"/>
        <v>14.26</v>
      </c>
      <c r="FD145" s="36">
        <f t="shared" si="139"/>
        <v>11.78</v>
      </c>
      <c r="FE145" s="36" t="str">
        <f t="shared" si="139"/>
        <v/>
      </c>
      <c r="FF145" s="36" t="str">
        <f t="shared" si="139"/>
        <v/>
      </c>
      <c r="FG145" s="36" t="str">
        <f t="shared" si="139"/>
        <v/>
      </c>
      <c r="FH145" s="37" t="str" cm="1">
        <f t="array" ref="FH145">_xlfn.IFS(EY145="", "No Data", EY145&lt;0, "Negative/Future", EY145=0, "Zero Days", EY145&lt;=3, "&lt; 3 Months", EY145&lt;=6, "3 to 6 Months", EY145&lt;=9, "6 to 9 Months", EY145&lt;=12, "9 to 12 Months", EY145&lt;=15, "12 to 15 Months", EY145&lt;=18, "15 to 18 Months", EY145&lt;=24, "18 to 24 Months", EY145&gt;24, "&gt; 24 Months")</f>
        <v>6 to 9 Months</v>
      </c>
      <c r="FI145" s="37" t="str" cm="1">
        <f t="array" ref="FI145">_xlfn.IFS(EZ145="", "No Data", EZ145&lt;0, "Negative/Future", EZ145=0, "Zero Days", EZ145&lt;=3, "&lt; 3 Months", EZ145&lt;=6, "3 to 6 Months", EZ145&lt;=9, "6 to 9 Months", EZ145&lt;=12, "9 to 12 Months", EZ145&lt;=15, "12 to 15 Months", EZ145&lt;=18, "15 to 18 Months", EZ145&lt;=24, "18 to 24 Months", EZ145&gt;24, "&gt; 24 Months")</f>
        <v>3 to 6 Months</v>
      </c>
      <c r="FJ145" s="37" t="str" cm="1">
        <f t="array" ref="FJ145">_xlfn.IFS(FA145="", "No Data", FA145&lt;0, "Negative/Future", FA145=0, "Zero Days", FA145&lt;=3, "&lt; 3 Months", FA145&lt;=6, "3 to 6 Months", FA145&lt;=9, "6 to 9 Months", FA145&lt;=12, "9 to 12 Months", FA145&lt;=15, "12 to 15 Months", FA145&lt;=18, "15 to 18 Months", FA145&lt;=24, "18 to 24 Months", FA145&gt;24, "&gt; 24 Months")</f>
        <v>9 to 12 Months</v>
      </c>
      <c r="FK145" s="37" t="str" cm="1">
        <f t="array" ref="FK145">_xlfn.IFS(FB145="", "No Data", FB145&lt;0, "Negative/Future", FB145=0, "Zero Days", FB145&lt;=3, "&lt; 3 Months", FB145&lt;=6, "3 to 6 Months", FB145&lt;=9, "6 to 9 Months", FB145&lt;=12, "9 to 12 Months", FB145&lt;=15, "12 to 15 Months", FB145&lt;=18, "15 to 18 Months", FB145&lt;=24, "18 to 24 Months", FB145&gt;24, "&gt; 24 Months")</f>
        <v>9 to 12 Months</v>
      </c>
      <c r="FL145" s="37" t="str" cm="1">
        <f t="array" ref="FL145">_xlfn.IFS(FC145="", "No Data", FC145&lt;0, "Negative/Future", FC145=0, "Zero Days", FC145&lt;=3, "&lt; 3 Months", FC145&lt;=6, "3 to 6 Months", FC145&lt;=9, "6 to 9 Months", FC145&lt;=12, "9 to 12 Months", FC145&lt;=15, "12 to 15 Months", FC145&lt;=18, "15 to 18 Months", FC145&lt;=24, "18 to 24 Months", FC145&gt;24, "&gt; 24 Months")</f>
        <v>12 to 15 Months</v>
      </c>
      <c r="FM145" s="37" t="str" cm="1">
        <f t="array" ref="FM145">_xlfn.IFS(FD145="", "No Data", FD145&lt;0, "Negative/Future", FD145=0, "Zero Days", FD145&lt;=3, "&lt; 3 Months", FD145&lt;=6, "3 to 6 Months", FD145&lt;=9, "6 to 9 Months", FD145&lt;=12, "9 to 12 Months", FD145&lt;=15, "12 to 15 Months", FD145&lt;=18, "15 to 18 Months", FD145&lt;=24, "18 to 24 Months", FD145&gt;24, "&gt; 24 Months")</f>
        <v>9 to 12 Months</v>
      </c>
      <c r="FN145" s="37" t="str" cm="1">
        <f t="array" ref="FN145">_xlfn.IFS(FE145="", "No Data", FE145&lt;0, "Negative/Future", FE145=0, "Zero Days", FE145&lt;=3, "&lt; 3 Months", FE145&lt;=6, "3 to 6 Months", FE145&lt;=9, "6 to 9 Months", FE145&lt;=12, "9 to 12 Months", FE145&lt;=15, "12 to 15 Months", FE145&lt;=18, "15 to 18 Months", FE145&lt;=24, "18 to 24 Months", FE145&gt;24, "&gt; 24 Months")</f>
        <v>No Data</v>
      </c>
      <c r="FO145" s="37" t="str" cm="1">
        <f t="array" ref="FO145">_xlfn.IFS(FG145="", "No Data", FG145&lt;0, "Negative/Future", FG145=0, "Zero Days", FG145&lt;=3, "&lt; 3 Months", FG145&lt;=6, "3 to 6 Months", FG145&lt;=9, "6 to 9 Months", FG145&lt;=12, "9 to 12 Months", FG145&lt;=15, "12 to 15 Months", FG145&lt;=18, "15 to 18 Months", FG145&lt;=24, "18 to 24 Months", FG145&gt;24, "&gt; 24 Months")</f>
        <v>No Data</v>
      </c>
      <c r="FP145" s="37" t="str" cm="1">
        <f t="array" ref="FP145">_xlfn.IFS(FF145="", "No Data", FF145&lt;0, "Negative/Future", FF145=0, "Zero Days", FF145&lt;=3, "&lt; 3 Months", FF145&lt;=6, "3 to 6 Months", FF145&lt;=9, "6 to 9 Months", FF145&lt;=12, "9 to 12 Months", FF145&lt;=15, "12 to 15 Months", FF145&lt;=18, "15 to 18 Months", FF145&lt;=24, "18 to 24 Months", FF145&gt;24, "&gt; 24 Months")</f>
        <v>No Data</v>
      </c>
      <c r="FQ145" s="29" t="s">
        <v>917</v>
      </c>
      <c r="FR145" s="29">
        <v>9279230981</v>
      </c>
      <c r="FS145" s="38" t="str">
        <f>VLOOKUP(_xlfn.XLOOKUP(B145,[1]MDA_Assets!D:D,[1]MDA_Assets!I:I,"",0),[1]Validation!$B$1:$C$8,2,0)</f>
        <v>B</v>
      </c>
      <c r="FT145" s="38" t="s">
        <v>202</v>
      </c>
      <c r="FU145" s="31">
        <f>_xlfn.XLOOKUP(B145,[1]MDA_Assets!D:D,[1]MDA_Assets!X:X,"",0)</f>
        <v>0</v>
      </c>
      <c r="FV145" s="39">
        <v>0</v>
      </c>
      <c r="FW145" s="39">
        <v>0</v>
      </c>
      <c r="FX145" s="39">
        <v>0</v>
      </c>
      <c r="FY145" s="39">
        <v>9</v>
      </c>
      <c r="FZ145" s="40">
        <f t="shared" si="101"/>
        <v>46269</v>
      </c>
      <c r="GA145" s="40">
        <f t="shared" si="101"/>
        <v>46250</v>
      </c>
      <c r="GB145" s="40">
        <f t="shared" si="108"/>
        <v>46270</v>
      </c>
      <c r="GC145" s="40">
        <f t="shared" si="109"/>
        <v>46270</v>
      </c>
      <c r="GD145" s="40">
        <f t="shared" si="110"/>
        <v>46395</v>
      </c>
      <c r="GE145" s="40">
        <f t="shared" si="111"/>
        <v>46318</v>
      </c>
      <c r="GF145" s="40" t="str">
        <f t="shared" si="105"/>
        <v/>
      </c>
      <c r="GG145" s="40" t="str">
        <f t="shared" si="105"/>
        <v/>
      </c>
      <c r="GH145" s="40" t="str">
        <f t="shared" si="105"/>
        <v/>
      </c>
      <c r="GI145" s="39">
        <f t="shared" si="135"/>
        <v>0</v>
      </c>
      <c r="GJ145" s="39">
        <f t="shared" si="136"/>
        <v>0</v>
      </c>
      <c r="GK145" s="39">
        <f t="shared" si="137"/>
        <v>0</v>
      </c>
      <c r="GL145" s="39">
        <f t="shared" si="138"/>
        <v>6</v>
      </c>
    </row>
    <row r="146" spans="1:194" x14ac:dyDescent="0.25">
      <c r="A146" s="19">
        <v>159</v>
      </c>
      <c r="B146" s="43" t="s">
        <v>918</v>
      </c>
      <c r="C146" s="43" t="s">
        <v>186</v>
      </c>
      <c r="D146" s="43" t="s">
        <v>241</v>
      </c>
      <c r="E146" s="43" t="s">
        <v>919</v>
      </c>
      <c r="F146" s="43" t="s">
        <v>920</v>
      </c>
      <c r="G146" s="43" t="s">
        <v>243</v>
      </c>
      <c r="H146" s="43" t="s">
        <v>554</v>
      </c>
      <c r="I146" s="43" t="s">
        <v>192</v>
      </c>
      <c r="J146" s="44">
        <f t="shared" si="112"/>
        <v>42723.770833333336</v>
      </c>
      <c r="K146" s="44">
        <v>42359.770833333336</v>
      </c>
      <c r="L146" s="44">
        <v>42204.770833333336</v>
      </c>
      <c r="M146" s="43" t="s">
        <v>2241</v>
      </c>
      <c r="N146" s="43" t="s">
        <v>226</v>
      </c>
      <c r="O146" s="44">
        <v>46070.408182870371</v>
      </c>
      <c r="P146" s="43">
        <v>28528</v>
      </c>
      <c r="Q146" s="43">
        <v>28528</v>
      </c>
      <c r="R146" s="43"/>
      <c r="S146" s="43" t="s">
        <v>206</v>
      </c>
      <c r="T146" s="44">
        <v>45853.770833333336</v>
      </c>
      <c r="U146" s="44">
        <v>45668.770833333336</v>
      </c>
      <c r="V146" s="44">
        <v>45668.770833333336</v>
      </c>
      <c r="W146" s="44">
        <v>45853.770833333336</v>
      </c>
      <c r="X146" s="44">
        <v>45853.770833333336</v>
      </c>
      <c r="Y146" s="44">
        <v>45459.770833333336</v>
      </c>
      <c r="Z146" s="43"/>
      <c r="AA146" s="43"/>
      <c r="AB146" s="43"/>
      <c r="AC146" s="43"/>
      <c r="AD146" s="43"/>
      <c r="AE146" s="43">
        <v>4</v>
      </c>
      <c r="AF146" s="43" t="s">
        <v>2242</v>
      </c>
      <c r="AG146" s="43" t="s">
        <v>2242</v>
      </c>
      <c r="AH146" s="43" t="s">
        <v>2242</v>
      </c>
      <c r="AI146" s="43" t="s">
        <v>2242</v>
      </c>
      <c r="AJ146" s="43" t="s">
        <v>1099</v>
      </c>
      <c r="AK146" s="43" t="s">
        <v>2242</v>
      </c>
      <c r="AL146" s="46">
        <v>46033</v>
      </c>
      <c r="AM146" s="46">
        <v>45848</v>
      </c>
      <c r="AN146" s="47">
        <v>46218</v>
      </c>
      <c r="AO146" s="47">
        <v>46218</v>
      </c>
      <c r="AP146" s="49">
        <v>46189</v>
      </c>
      <c r="AQ146" s="47">
        <v>46218</v>
      </c>
      <c r="AR146" s="48"/>
      <c r="AS146" s="48"/>
      <c r="AT146" s="48"/>
      <c r="AU146" s="43">
        <v>1</v>
      </c>
      <c r="AV146" s="43">
        <v>0</v>
      </c>
      <c r="AW146" s="43">
        <v>1</v>
      </c>
      <c r="AX146" s="51" t="s">
        <v>302</v>
      </c>
      <c r="AY146" s="51" t="s">
        <v>302</v>
      </c>
      <c r="AZ146" s="51" t="s">
        <v>198</v>
      </c>
      <c r="BA146" s="20">
        <f t="shared" ca="1" si="141"/>
        <v>1</v>
      </c>
      <c r="BB146" s="20">
        <f t="shared" ca="1" si="141"/>
        <v>1</v>
      </c>
      <c r="BC146" s="20">
        <f t="shared" ca="1" si="141"/>
        <v>0</v>
      </c>
      <c r="BD146" s="20">
        <f t="shared" ca="1" si="141"/>
        <v>0</v>
      </c>
      <c r="BE146" s="20">
        <f t="shared" ca="1" si="141"/>
        <v>1</v>
      </c>
      <c r="BF146" s="20">
        <f t="shared" ca="1" si="141"/>
        <v>0</v>
      </c>
      <c r="BG146" s="21" t="str">
        <f t="shared" ca="1" si="141"/>
        <v/>
      </c>
      <c r="BH146" s="21" t="str">
        <f t="shared" ca="1" si="141"/>
        <v/>
      </c>
      <c r="BI146" s="21" t="str">
        <f t="shared" ca="1" si="141"/>
        <v/>
      </c>
      <c r="BJ146" s="22">
        <f t="shared" ca="1" si="113"/>
        <v>3</v>
      </c>
      <c r="BK146" s="21">
        <f t="shared" si="114"/>
        <v>3</v>
      </c>
      <c r="BL146" s="22">
        <f t="shared" ca="1" si="115"/>
        <v>28845</v>
      </c>
      <c r="BM146" s="22">
        <f t="shared" ca="1" si="116"/>
        <v>28845</v>
      </c>
      <c r="BN146" s="23">
        <f t="shared" ca="1" si="117"/>
        <v>0</v>
      </c>
      <c r="BO146" s="24">
        <f t="shared" ca="1" si="118"/>
        <v>317</v>
      </c>
      <c r="BP146" s="51" t="str">
        <f>_xlfn.XLOOKUP(E146,[1]Validation!E:E,[1]Validation!F:F,"")</f>
        <v>EG18</v>
      </c>
      <c r="BQ146" s="51" t="str">
        <f>_xlfn.XLOOKUP(BP146,[1]Validation!F:F,[1]Validation!G:G,"")</f>
        <v>EG11 to EG22</v>
      </c>
      <c r="BR146" s="52" t="str">
        <f>VLOOKUP(G146,[1]Validation!$B$1:$C$9,2,0)</f>
        <v>A</v>
      </c>
      <c r="BS146" s="51">
        <f t="shared" ca="1" si="119"/>
        <v>125</v>
      </c>
      <c r="BT146" s="53">
        <f>_xlfn.XLOOKUP(B146,'[2]1. All Calls'!$R:$R,'[2]1. All Calls'!$A:$A,"",0)</f>
        <v>46164.763368055603</v>
      </c>
      <c r="BU146" s="51" t="str">
        <f>_xlfn.XLOOKUP(B146,'[2]1. All Calls'!$R:$R,'[2]1. All Calls'!$F:$F,"",0)</f>
        <v>CC-02090506</v>
      </c>
      <c r="BV146" s="51" t="str">
        <f>_xlfn.XLOOKUP(B146,'[2]1. All Calls'!$R:$R,'[2]1. All Calls'!$J:$J,"",0)</f>
        <v>Schedule Service</v>
      </c>
      <c r="BW146" s="53">
        <f>_xlfn.XLOOKUP(B146,'[2]Sch Calls'!$R:$R,'[2]Sch Calls'!$A:$A,"",0)</f>
        <v>46164.763368055603</v>
      </c>
      <c r="BX146" s="51">
        <f>_xlfn.XLOOKUP(B146,'[2]Sch Calls'!$R:$R,'[2]Sch Calls'!$B:$B,"",0)</f>
        <v>28763</v>
      </c>
      <c r="BY146" s="51" t="str">
        <f t="shared" si="102"/>
        <v>11-Jul-25</v>
      </c>
      <c r="BZ146" s="51" t="str">
        <f t="shared" si="102"/>
        <v>11-Jul-25</v>
      </c>
      <c r="CA146" s="51" t="str">
        <f t="shared" si="120"/>
        <v>17-Apr-26</v>
      </c>
      <c r="CB146" s="51" t="str">
        <f t="shared" si="121"/>
        <v>13-Jan-27</v>
      </c>
      <c r="CC146" s="51" t="str">
        <f t="shared" si="122"/>
        <v>17-Jun-26</v>
      </c>
      <c r="CD146" s="51" t="str">
        <f t="shared" si="123"/>
        <v>16-Jul-26</v>
      </c>
      <c r="CE146" s="51">
        <f t="shared" ca="1" si="103"/>
        <v>507</v>
      </c>
      <c r="CF146" s="51">
        <f t="shared" ca="1" si="103"/>
        <v>507</v>
      </c>
      <c r="CG146" s="51">
        <f t="shared" ca="1" si="124"/>
        <v>322</v>
      </c>
      <c r="CH146" s="51">
        <f t="shared" ca="1" si="125"/>
        <v>322</v>
      </c>
      <c r="CI146" s="51">
        <f t="shared" ca="1" si="126"/>
        <v>716</v>
      </c>
      <c r="CJ146" s="51">
        <f t="shared" ca="1" si="127"/>
        <v>322</v>
      </c>
      <c r="CK146" s="51">
        <f t="shared" ca="1" si="97"/>
        <v>1521</v>
      </c>
      <c r="CL146" s="51">
        <f t="shared" ca="1" si="97"/>
        <v>1521</v>
      </c>
      <c r="CM146" s="51">
        <f t="shared" ca="1" si="97"/>
        <v>966</v>
      </c>
      <c r="CN146" s="51">
        <f t="shared" ref="CN146:CP186" ca="1" si="142">IFERROR(SUM(CH146*$BK146),"")</f>
        <v>966</v>
      </c>
      <c r="CO146" s="51">
        <f t="shared" ca="1" si="142"/>
        <v>2148</v>
      </c>
      <c r="CP146" s="51">
        <f t="shared" ca="1" si="142"/>
        <v>966</v>
      </c>
      <c r="CQ146" s="51">
        <f t="shared" ca="1" si="98"/>
        <v>399</v>
      </c>
      <c r="CR146" s="51">
        <f t="shared" ca="1" si="98"/>
        <v>399</v>
      </c>
      <c r="CS146" s="51">
        <f t="shared" ca="1" si="98"/>
        <v>954</v>
      </c>
      <c r="CT146" s="51">
        <f t="shared" ref="CT146:CV186" ca="1" si="143">IFERROR(IF(AI146&gt;0,SUM(AI146-CN146),""),"")</f>
        <v>954</v>
      </c>
      <c r="CU146" s="51">
        <f t="shared" ca="1" si="143"/>
        <v>-899</v>
      </c>
      <c r="CV146" s="54">
        <f t="shared" ca="1" si="143"/>
        <v>954</v>
      </c>
      <c r="CW146" s="25" t="s">
        <v>195</v>
      </c>
      <c r="CX146" s="55">
        <v>1</v>
      </c>
      <c r="CY146" s="55"/>
      <c r="CZ146" s="26">
        <v>0</v>
      </c>
      <c r="DA146" s="26">
        <v>0</v>
      </c>
      <c r="DB146" s="26">
        <v>0</v>
      </c>
      <c r="DC146" s="26">
        <v>0</v>
      </c>
      <c r="DD146" s="26">
        <v>0</v>
      </c>
      <c r="DE146" s="26">
        <v>0</v>
      </c>
      <c r="DF146" s="26">
        <v>0</v>
      </c>
      <c r="DG146" s="26">
        <v>0</v>
      </c>
      <c r="DH146" s="26">
        <v>0</v>
      </c>
      <c r="DI146" s="26">
        <v>0</v>
      </c>
      <c r="DJ146" s="26">
        <v>0</v>
      </c>
      <c r="DK146" s="26">
        <v>0</v>
      </c>
      <c r="DL146" s="27">
        <f t="shared" si="128"/>
        <v>46239.763368055603</v>
      </c>
      <c r="DM146" s="28">
        <f t="shared" ca="1" si="129"/>
        <v>0</v>
      </c>
      <c r="DN146" s="56">
        <f>_xlfn.XLOOKUP(B146,'[2]1. All Calls'!$R:$R,'[2]1. All Calls'!$A:$A,"",0)</f>
        <v>46164.763368055603</v>
      </c>
      <c r="DO146" s="57" t="str">
        <f ca="1">VLOOKUP(DM146,[1]Validation!$B$20:$C$25,2,0)</f>
        <v>Within 3 months</v>
      </c>
      <c r="DP146" s="58" t="str">
        <f>_xlfn.XLOOKUP(B146,'[1]Active AMCs- Dealer'!E:E,'[1]Active AMCs- Dealer'!L:L,"Not in AMC",0)</f>
        <v>AMC</v>
      </c>
      <c r="DQ146" s="58"/>
      <c r="DR146" s="29" t="str">
        <f>_xlfn.XLOOKUP(B146,'[2]1. All Calls'!$R:$R,'[2]1. All Calls'!$F:$F,"",0)</f>
        <v>CC-02090506</v>
      </c>
      <c r="DS146" s="29" t="str">
        <f>_xlfn.XLOOKUP(B146,'[2]1. All Calls'!$R:$R,'[2]1. All Calls'!$AB:$AB,"",0)</f>
        <v>We visited site and changed air filter and oil filter after than start and check unit running well.</v>
      </c>
      <c r="DT146" s="30">
        <f>_xlfn.XLOOKUP(DR146,'[2]1. All Calls'!$F:$F,'[2]1. All Calls'!$A:$A,"",0)</f>
        <v>46164.763368055603</v>
      </c>
      <c r="DU146" s="31">
        <f>_xlfn.XLOOKUP(DR146,'[2]1. All Calls'!$F:$F,'[2]1. All Calls'!$B:$B,"",0)</f>
        <v>28763</v>
      </c>
      <c r="DV146" s="31">
        <f>_xlfn.XLOOKUP(B146,[1]MDA_Assets!D:D,[1]MDA_Assets!N:N,"",0)</f>
        <v>28755</v>
      </c>
      <c r="DW146" s="31">
        <f>_xlfn.XLOOKUP(B146,[1]MDA_Assets!D:D,[1]MDA_Assets!O:O,"",0)</f>
        <v>8</v>
      </c>
      <c r="DX146" s="32" t="str">
        <f>_xlfn.XLOOKUP(B146,[1]MDA_Assets!D:D,[1]MDA_Assets!Q:Q,"",0)</f>
        <v>XD</v>
      </c>
      <c r="DY146" s="33">
        <f>_xlfn.XLOOKUP(B146,[1]MDA_Assets!D:D,[1]MDA_Assets!R:R,"",0)</f>
        <v>45854</v>
      </c>
      <c r="DZ146" s="33">
        <f>_xlfn.XLOOKUP(B146,[1]MDA_Assets!D:D,[1]MDA_Assets!S:S,"",0)</f>
        <v>46164</v>
      </c>
      <c r="EA146" s="33">
        <f>_xlfn.XLOOKUP(B146,[1]MDA_Assets!D:D,[1]MDA_Assets!T:T,"",0)</f>
        <v>46164</v>
      </c>
      <c r="EB146" s="33">
        <f>_xlfn.XLOOKUP(B146,[1]MDA_Assets!D:D,[1]MDA_Assets!U:U,"",0)</f>
        <v>45854</v>
      </c>
      <c r="EC146" s="33">
        <f>_xlfn.XLOOKUP(B146,[1]MDA_Assets!D:D,[1]MDA_Assets!V:V,"",0)</f>
        <v>45854</v>
      </c>
      <c r="ED146" s="33">
        <f>_xlfn.XLOOKUP(B146,[1]MDA_Assets!D:D,[1]MDA_Assets!W:W,"",0)</f>
        <v>45460</v>
      </c>
      <c r="EE146" s="32">
        <f>_xlfn.XLOOKUP(B146,[1]MDA_Assets!D:D,[1]MDA_Assets!X:X,"",0)</f>
        <v>0</v>
      </c>
      <c r="EF146" s="33">
        <f>_xlfn.XLOOKUP(B146,[1]MDA_Assets!D:D,[1]MDA_Assets!Y:Y,"",0)</f>
        <v>0</v>
      </c>
      <c r="EG146" s="33">
        <f>_xlfn.XLOOKUP(B146,[1]MDA_Assets!D:D,[1]MDA_Assets!Z:Z,"",0)</f>
        <v>0</v>
      </c>
      <c r="EH146" s="33">
        <f>_xlfn.XLOOKUP(B146,[1]MDA_Assets!D:D,[1]MDA_Assets!AA:AA,"",0)</f>
        <v>0</v>
      </c>
      <c r="EI146" s="34">
        <f>_xlfn.XLOOKUP(B146,[1]MDA_Assets!D:D,[1]MDA_Assets!P:P,"",0)</f>
        <v>3</v>
      </c>
      <c r="EJ146" s="35" t="str">
        <f>_xlfn.XLOOKUP(B146,[1]MDA_Assets!D:D,[1]MDA_Assets!AB:AB,"",0)</f>
        <v>1500</v>
      </c>
      <c r="EK146" s="35" t="str">
        <f>_xlfn.XLOOKUP(B146,[1]MDA_Assets!D:D,[1]MDA_Assets!AC:AC,"",0)</f>
        <v>1500</v>
      </c>
      <c r="EL146" s="35" t="str">
        <f>_xlfn.XLOOKUP(B146,[1]MDA_Assets!D:D,[1]MDA_Assets!AD:AD,"",0)</f>
        <v>1219</v>
      </c>
      <c r="EM146" s="35" t="str">
        <f>_xlfn.XLOOKUP(B146,[1]MDA_Assets!D:D,[1]MDA_Assets!AE:AE,"",0)</f>
        <v>1219</v>
      </c>
      <c r="EN146" s="35" t="str">
        <f>_xlfn.XLOOKUP(B146,[1]MDA_Assets!D:D,[1]MDA_Assets!AF:AF,"",0)</f>
        <v>838</v>
      </c>
      <c r="EO146" s="35" t="str">
        <f>_xlfn.XLOOKUP(B146,[1]MDA_Assets!D:D,[1]MDA_Assets!AG:AG,"",0)</f>
        <v>1219</v>
      </c>
      <c r="EP146" s="36">
        <f t="shared" si="104"/>
        <v>365</v>
      </c>
      <c r="EQ146" s="36">
        <f t="shared" si="104"/>
        <v>180</v>
      </c>
      <c r="ER146" s="36">
        <f t="shared" si="130"/>
        <v>365</v>
      </c>
      <c r="ES146" s="36">
        <f t="shared" si="131"/>
        <v>365</v>
      </c>
      <c r="ET146" s="36">
        <f t="shared" si="132"/>
        <v>730</v>
      </c>
      <c r="EU146" s="36">
        <f t="shared" si="133"/>
        <v>365</v>
      </c>
      <c r="EV146" s="36" t="str">
        <f t="shared" si="134"/>
        <v/>
      </c>
      <c r="EW146" s="36" t="str">
        <f t="shared" si="106"/>
        <v/>
      </c>
      <c r="EX146" s="36" t="str">
        <f t="shared" si="107"/>
        <v/>
      </c>
      <c r="EY146" s="36">
        <f t="shared" si="139"/>
        <v>11.78</v>
      </c>
      <c r="EZ146" s="36">
        <f t="shared" si="139"/>
        <v>5.81</v>
      </c>
      <c r="FA146" s="36">
        <f t="shared" si="139"/>
        <v>11.78</v>
      </c>
      <c r="FB146" s="36">
        <f t="shared" si="139"/>
        <v>11.78</v>
      </c>
      <c r="FC146" s="36">
        <f t="shared" si="139"/>
        <v>23.55</v>
      </c>
      <c r="FD146" s="36">
        <f t="shared" si="139"/>
        <v>11.78</v>
      </c>
      <c r="FE146" s="36" t="str">
        <f t="shared" si="139"/>
        <v/>
      </c>
      <c r="FF146" s="36" t="str">
        <f t="shared" si="139"/>
        <v/>
      </c>
      <c r="FG146" s="36" t="str">
        <f t="shared" si="139"/>
        <v/>
      </c>
      <c r="FH146" s="37" t="str" cm="1">
        <f t="array" ref="FH146">_xlfn.IFS(EY146="", "No Data", EY146&lt;0, "Negative/Future", EY146=0, "Zero Days", EY146&lt;=3, "&lt; 3 Months", EY146&lt;=6, "3 to 6 Months", EY146&lt;=9, "6 to 9 Months", EY146&lt;=12, "9 to 12 Months", EY146&lt;=15, "12 to 15 Months", EY146&lt;=18, "15 to 18 Months", EY146&lt;=24, "18 to 24 Months", EY146&gt;24, "&gt; 24 Months")</f>
        <v>9 to 12 Months</v>
      </c>
      <c r="FI146" s="37" t="str" cm="1">
        <f t="array" ref="FI146">_xlfn.IFS(EZ146="", "No Data", EZ146&lt;0, "Negative/Future", EZ146=0, "Zero Days", EZ146&lt;=3, "&lt; 3 Months", EZ146&lt;=6, "3 to 6 Months", EZ146&lt;=9, "6 to 9 Months", EZ146&lt;=12, "9 to 12 Months", EZ146&lt;=15, "12 to 15 Months", EZ146&lt;=18, "15 to 18 Months", EZ146&lt;=24, "18 to 24 Months", EZ146&gt;24, "&gt; 24 Months")</f>
        <v>3 to 6 Months</v>
      </c>
      <c r="FJ146" s="37" t="str" cm="1">
        <f t="array" ref="FJ146">_xlfn.IFS(FA146="", "No Data", FA146&lt;0, "Negative/Future", FA146=0, "Zero Days", FA146&lt;=3, "&lt; 3 Months", FA146&lt;=6, "3 to 6 Months", FA146&lt;=9, "6 to 9 Months", FA146&lt;=12, "9 to 12 Months", FA146&lt;=15, "12 to 15 Months", FA146&lt;=18, "15 to 18 Months", FA146&lt;=24, "18 to 24 Months", FA146&gt;24, "&gt; 24 Months")</f>
        <v>9 to 12 Months</v>
      </c>
      <c r="FK146" s="37" t="str" cm="1">
        <f t="array" ref="FK146">_xlfn.IFS(FB146="", "No Data", FB146&lt;0, "Negative/Future", FB146=0, "Zero Days", FB146&lt;=3, "&lt; 3 Months", FB146&lt;=6, "3 to 6 Months", FB146&lt;=9, "6 to 9 Months", FB146&lt;=12, "9 to 12 Months", FB146&lt;=15, "12 to 15 Months", FB146&lt;=18, "15 to 18 Months", FB146&lt;=24, "18 to 24 Months", FB146&gt;24, "&gt; 24 Months")</f>
        <v>9 to 12 Months</v>
      </c>
      <c r="FL146" s="37" t="str" cm="1">
        <f t="array" ref="FL146">_xlfn.IFS(FC146="", "No Data", FC146&lt;0, "Negative/Future", FC146=0, "Zero Days", FC146&lt;=3, "&lt; 3 Months", FC146&lt;=6, "3 to 6 Months", FC146&lt;=9, "6 to 9 Months", FC146&lt;=12, "9 to 12 Months", FC146&lt;=15, "12 to 15 Months", FC146&lt;=18, "15 to 18 Months", FC146&lt;=24, "18 to 24 Months", FC146&gt;24, "&gt; 24 Months")</f>
        <v>18 to 24 Months</v>
      </c>
      <c r="FM146" s="37" t="str" cm="1">
        <f t="array" ref="FM146">_xlfn.IFS(FD146="", "No Data", FD146&lt;0, "Negative/Future", FD146=0, "Zero Days", FD146&lt;=3, "&lt; 3 Months", FD146&lt;=6, "3 to 6 Months", FD146&lt;=9, "6 to 9 Months", FD146&lt;=12, "9 to 12 Months", FD146&lt;=15, "12 to 15 Months", FD146&lt;=18, "15 to 18 Months", FD146&lt;=24, "18 to 24 Months", FD146&gt;24, "&gt; 24 Months")</f>
        <v>9 to 12 Months</v>
      </c>
      <c r="FN146" s="37" t="str" cm="1">
        <f t="array" ref="FN146">_xlfn.IFS(FE146="", "No Data", FE146&lt;0, "Negative/Future", FE146=0, "Zero Days", FE146&lt;=3, "&lt; 3 Months", FE146&lt;=6, "3 to 6 Months", FE146&lt;=9, "6 to 9 Months", FE146&lt;=12, "9 to 12 Months", FE146&lt;=15, "12 to 15 Months", FE146&lt;=18, "15 to 18 Months", FE146&lt;=24, "18 to 24 Months", FE146&gt;24, "&gt; 24 Months")</f>
        <v>No Data</v>
      </c>
      <c r="FO146" s="37" t="str" cm="1">
        <f t="array" ref="FO146">_xlfn.IFS(FG146="", "No Data", FG146&lt;0, "Negative/Future", FG146=0, "Zero Days", FG146&lt;=3, "&lt; 3 Months", FG146&lt;=6, "3 to 6 Months", FG146&lt;=9, "6 to 9 Months", FG146&lt;=12, "9 to 12 Months", FG146&lt;=15, "12 to 15 Months", FG146&lt;=18, "15 to 18 Months", FG146&lt;=24, "18 to 24 Months", FG146&gt;24, "&gt; 24 Months")</f>
        <v>No Data</v>
      </c>
      <c r="FP146" s="37" t="str" cm="1">
        <f t="array" ref="FP146">_xlfn.IFS(FF146="", "No Data", FF146&lt;0, "Negative/Future", FF146=0, "Zero Days", FF146&lt;=3, "&lt; 3 Months", FF146&lt;=6, "3 to 6 Months", FF146&lt;=9, "6 to 9 Months", FF146&lt;=12, "9 to 12 Months", FF146&lt;=15, "12 to 15 Months", FF146&lt;=18, "15 to 18 Months", FF146&lt;=24, "18 to 24 Months", FF146&gt;24, "&gt; 24 Months")</f>
        <v>No Data</v>
      </c>
      <c r="FQ146" s="29" t="s">
        <v>921</v>
      </c>
      <c r="FR146" s="29">
        <v>9973686006</v>
      </c>
      <c r="FS146" s="38" t="str">
        <f>VLOOKUP(_xlfn.XLOOKUP(B146,[1]MDA_Assets!D:D,[1]MDA_Assets!I:I,"",0),[1]Validation!$B$1:$C$8,2,0)</f>
        <v>A</v>
      </c>
      <c r="FT146" s="38" t="s">
        <v>296</v>
      </c>
      <c r="FU146" s="31">
        <f>_xlfn.XLOOKUP(B146,[1]MDA_Assets!D:D,[1]MDA_Assets!X:X,"",0)</f>
        <v>0</v>
      </c>
      <c r="FV146" s="39">
        <v>2</v>
      </c>
      <c r="FW146" s="39">
        <v>0</v>
      </c>
      <c r="FX146" s="39">
        <v>1</v>
      </c>
      <c r="FY146" s="39">
        <v>6</v>
      </c>
      <c r="FZ146" s="40">
        <f t="shared" si="101"/>
        <v>46529</v>
      </c>
      <c r="GA146" s="40">
        <f t="shared" si="101"/>
        <v>46344</v>
      </c>
      <c r="GB146" s="40">
        <f t="shared" si="108"/>
        <v>46219</v>
      </c>
      <c r="GC146" s="40">
        <f t="shared" si="109"/>
        <v>46219</v>
      </c>
      <c r="GD146" s="40">
        <f t="shared" si="110"/>
        <v>46584</v>
      </c>
      <c r="GE146" s="40">
        <f t="shared" si="111"/>
        <v>45825</v>
      </c>
      <c r="GF146" s="40" t="str">
        <f t="shared" si="105"/>
        <v/>
      </c>
      <c r="GG146" s="40" t="str">
        <f t="shared" si="105"/>
        <v/>
      </c>
      <c r="GH146" s="40" t="str">
        <f t="shared" si="105"/>
        <v/>
      </c>
      <c r="GI146" s="39">
        <f t="shared" si="135"/>
        <v>1</v>
      </c>
      <c r="GJ146" s="39">
        <f t="shared" si="136"/>
        <v>0</v>
      </c>
      <c r="GK146" s="39">
        <f t="shared" si="137"/>
        <v>0</v>
      </c>
      <c r="GL146" s="39">
        <f t="shared" si="138"/>
        <v>5</v>
      </c>
    </row>
    <row r="147" spans="1:194" x14ac:dyDescent="0.25">
      <c r="A147" s="19">
        <v>161</v>
      </c>
      <c r="B147" s="43" t="s">
        <v>922</v>
      </c>
      <c r="C147" s="43" t="s">
        <v>254</v>
      </c>
      <c r="D147" s="43" t="s">
        <v>241</v>
      </c>
      <c r="E147" s="43" t="s">
        <v>909</v>
      </c>
      <c r="F147" s="43" t="s">
        <v>923</v>
      </c>
      <c r="G147" s="43" t="s">
        <v>225</v>
      </c>
      <c r="H147" s="43" t="s">
        <v>498</v>
      </c>
      <c r="I147" s="43" t="s">
        <v>192</v>
      </c>
      <c r="J147" s="44">
        <f t="shared" si="112"/>
        <v>42653.770833333336</v>
      </c>
      <c r="K147" s="44">
        <v>42289.770833333336</v>
      </c>
      <c r="L147" s="44">
        <v>42260.770833333336</v>
      </c>
      <c r="M147" s="43" t="s">
        <v>924</v>
      </c>
      <c r="N147" s="43" t="s">
        <v>925</v>
      </c>
      <c r="O147" s="44">
        <v>45847.527592592596</v>
      </c>
      <c r="P147" s="43">
        <v>7403</v>
      </c>
      <c r="Q147" s="43">
        <v>1925</v>
      </c>
      <c r="R147" s="43">
        <v>5478</v>
      </c>
      <c r="S147" s="43" t="s">
        <v>206</v>
      </c>
      <c r="T147" s="44">
        <v>45844.770833333336</v>
      </c>
      <c r="U147" s="44">
        <v>45844.770833333336</v>
      </c>
      <c r="V147" s="44">
        <v>45844.770833333336</v>
      </c>
      <c r="W147" s="44">
        <v>45844.770833333336</v>
      </c>
      <c r="X147" s="44">
        <v>45844.770833333336</v>
      </c>
      <c r="Y147" s="44">
        <v>45427.770833333336</v>
      </c>
      <c r="Z147" s="43"/>
      <c r="AA147" s="43"/>
      <c r="AB147" s="43"/>
      <c r="AC147" s="43"/>
      <c r="AD147" s="43"/>
      <c r="AE147" s="43">
        <v>4</v>
      </c>
      <c r="AF147" s="43" t="s">
        <v>281</v>
      </c>
      <c r="AG147" s="43" t="s">
        <v>281</v>
      </c>
      <c r="AH147" s="43" t="s">
        <v>285</v>
      </c>
      <c r="AI147" s="43" t="s">
        <v>285</v>
      </c>
      <c r="AJ147" s="43" t="s">
        <v>926</v>
      </c>
      <c r="AK147" s="43" t="s">
        <v>285</v>
      </c>
      <c r="AL147" s="46">
        <v>46024</v>
      </c>
      <c r="AM147" s="46">
        <v>46024</v>
      </c>
      <c r="AN147" s="47">
        <v>46209</v>
      </c>
      <c r="AO147" s="47">
        <v>46209</v>
      </c>
      <c r="AP147" s="45">
        <v>46157</v>
      </c>
      <c r="AQ147" s="47">
        <v>46209</v>
      </c>
      <c r="AR147" s="48"/>
      <c r="AS147" s="48"/>
      <c r="AT147" s="48"/>
      <c r="AU147" s="43">
        <v>1</v>
      </c>
      <c r="AV147" s="43">
        <v>1</v>
      </c>
      <c r="AW147" s="43">
        <v>0</v>
      </c>
      <c r="AX147" s="51" t="s">
        <v>927</v>
      </c>
      <c r="AY147" s="51" t="s">
        <v>221</v>
      </c>
      <c r="AZ147" s="51" t="s">
        <v>198</v>
      </c>
      <c r="BA147" s="20">
        <f t="shared" ca="1" si="141"/>
        <v>1</v>
      </c>
      <c r="BB147" s="20">
        <f t="shared" ca="1" si="141"/>
        <v>1</v>
      </c>
      <c r="BC147" s="20">
        <f t="shared" ca="1" si="141"/>
        <v>0</v>
      </c>
      <c r="BD147" s="20">
        <f t="shared" ca="1" si="141"/>
        <v>0</v>
      </c>
      <c r="BE147" s="20">
        <f t="shared" ca="1" si="141"/>
        <v>1</v>
      </c>
      <c r="BF147" s="20">
        <f t="shared" ca="1" si="141"/>
        <v>0</v>
      </c>
      <c r="BG147" s="21" t="str">
        <f t="shared" ca="1" si="141"/>
        <v/>
      </c>
      <c r="BH147" s="21" t="str">
        <f t="shared" ca="1" si="141"/>
        <v/>
      </c>
      <c r="BI147" s="21" t="str">
        <f t="shared" ca="1" si="141"/>
        <v/>
      </c>
      <c r="BJ147" s="22">
        <f t="shared" ca="1" si="113"/>
        <v>3</v>
      </c>
      <c r="BK147" s="21">
        <f t="shared" si="114"/>
        <v>4</v>
      </c>
      <c r="BL147" s="22">
        <f t="shared" ca="1" si="115"/>
        <v>8717</v>
      </c>
      <c r="BM147" s="22">
        <f t="shared" ca="1" si="116"/>
        <v>2266</v>
      </c>
      <c r="BN147" s="23">
        <f t="shared" ca="1" si="117"/>
        <v>6451</v>
      </c>
      <c r="BO147" s="24">
        <f t="shared" ca="1" si="118"/>
        <v>1314</v>
      </c>
      <c r="BP147" s="51" t="str">
        <f>_xlfn.XLOOKUP(E147,[1]Validation!E:E,[1]Validation!F:F,"")</f>
        <v>EN7</v>
      </c>
      <c r="BQ147" s="51" t="str">
        <f>_xlfn.XLOOKUP(BP147,[1]Validation!F:F,[1]Validation!G:G,"")</f>
        <v>EN4 to EN7</v>
      </c>
      <c r="BR147" s="52" t="str">
        <f>VLOOKUP(G147,[1]Validation!$B$1:$C$9,2,0)</f>
        <v>C</v>
      </c>
      <c r="BS147" s="51">
        <f t="shared" ca="1" si="119"/>
        <v>128</v>
      </c>
      <c r="BT147" s="53">
        <f>_xlfn.XLOOKUP(B147,'[2]1. All Calls'!$R:$R,'[2]1. All Calls'!$A:$A,"",0)</f>
        <v>45843.758333333331</v>
      </c>
      <c r="BU147" s="51" t="str">
        <f>_xlfn.XLOOKUP(B147,'[2]1. All Calls'!$R:$R,'[2]1. All Calls'!$F:$F,"",0)</f>
        <v>CC-01719222</v>
      </c>
      <c r="BV147" s="51" t="str">
        <f>_xlfn.XLOOKUP(B147,'[2]1. All Calls'!$R:$R,'[2]1. All Calls'!$J:$J,"",0)</f>
        <v>General Service</v>
      </c>
      <c r="BW147" s="53">
        <f>_xlfn.XLOOKUP(B147,'[2]Sch Calls'!$R:$R,'[2]Sch Calls'!$A:$A,"",0)</f>
        <v>45843.758506944403</v>
      </c>
      <c r="BX147" s="51">
        <f>_xlfn.XLOOKUP(B147,'[2]Sch Calls'!$R:$R,'[2]Sch Calls'!$B:$B,"",0)</f>
        <v>7403</v>
      </c>
      <c r="BY147" s="51" t="str">
        <f t="shared" si="102"/>
        <v>03-Jan-26</v>
      </c>
      <c r="BZ147" s="51" t="str">
        <f t="shared" si="102"/>
        <v>03-Jan-26</v>
      </c>
      <c r="CA147" s="51" t="str">
        <f t="shared" si="120"/>
        <v>08-Apr-26</v>
      </c>
      <c r="CB147" s="51" t="str">
        <f t="shared" si="121"/>
        <v>04-Jan-27</v>
      </c>
      <c r="CC147" s="51" t="str">
        <f t="shared" si="122"/>
        <v>16-May-26</v>
      </c>
      <c r="CD147" s="51" t="str">
        <f t="shared" si="123"/>
        <v>07-Jul-26</v>
      </c>
      <c r="CE147" s="51">
        <f t="shared" ca="1" si="103"/>
        <v>331</v>
      </c>
      <c r="CF147" s="51">
        <f t="shared" ca="1" si="103"/>
        <v>331</v>
      </c>
      <c r="CG147" s="51">
        <f t="shared" ca="1" si="124"/>
        <v>331</v>
      </c>
      <c r="CH147" s="51">
        <f t="shared" ca="1" si="125"/>
        <v>331</v>
      </c>
      <c r="CI147" s="51">
        <f t="shared" ca="1" si="126"/>
        <v>748</v>
      </c>
      <c r="CJ147" s="51">
        <f t="shared" ca="1" si="127"/>
        <v>331</v>
      </c>
      <c r="CK147" s="51">
        <f t="shared" ref="CK147:CP196" ca="1" si="144">IFERROR(SUM(CE147*$BK147),"")</f>
        <v>1324</v>
      </c>
      <c r="CL147" s="51">
        <f t="shared" ca="1" si="144"/>
        <v>1324</v>
      </c>
      <c r="CM147" s="51">
        <f t="shared" ca="1" si="144"/>
        <v>1324</v>
      </c>
      <c r="CN147" s="51">
        <f t="shared" ca="1" si="144"/>
        <v>1324</v>
      </c>
      <c r="CO147" s="51">
        <f t="shared" ca="1" si="144"/>
        <v>2992</v>
      </c>
      <c r="CP147" s="51">
        <f t="shared" ca="1" si="144"/>
        <v>1324</v>
      </c>
      <c r="CQ147" s="51">
        <f t="shared" ref="CQ147:CV196" ca="1" si="145">IFERROR(IF(AF147&gt;0,SUM(AF147-CK147),""),"")</f>
        <v>676</v>
      </c>
      <c r="CR147" s="51">
        <f t="shared" ca="1" si="145"/>
        <v>676</v>
      </c>
      <c r="CS147" s="51">
        <f t="shared" ca="1" si="145"/>
        <v>2676</v>
      </c>
      <c r="CT147" s="51">
        <f t="shared" ca="1" si="145"/>
        <v>2676</v>
      </c>
      <c r="CU147" s="51">
        <f t="shared" ca="1" si="145"/>
        <v>3477</v>
      </c>
      <c r="CV147" s="54">
        <f t="shared" ca="1" si="145"/>
        <v>2676</v>
      </c>
      <c r="CW147" s="25" t="s">
        <v>212</v>
      </c>
      <c r="CX147" s="55">
        <v>0.26</v>
      </c>
      <c r="CY147" s="55"/>
      <c r="CZ147" s="26">
        <v>0</v>
      </c>
      <c r="DA147" s="26">
        <v>0</v>
      </c>
      <c r="DB147" s="26">
        <v>0</v>
      </c>
      <c r="DC147" s="26">
        <v>0</v>
      </c>
      <c r="DD147" s="26">
        <v>0</v>
      </c>
      <c r="DE147" s="26">
        <v>0</v>
      </c>
      <c r="DF147" s="26">
        <v>0</v>
      </c>
      <c r="DG147" s="26">
        <v>0</v>
      </c>
      <c r="DH147" s="26">
        <v>0</v>
      </c>
      <c r="DI147" s="26">
        <v>0</v>
      </c>
      <c r="DJ147" s="26">
        <v>0</v>
      </c>
      <c r="DK147" s="26">
        <v>0</v>
      </c>
      <c r="DL147" s="27">
        <f t="shared" si="128"/>
        <v>45918.758333333331</v>
      </c>
      <c r="DM147" s="28">
        <f t="shared" ca="1" si="129"/>
        <v>1</v>
      </c>
      <c r="DN147" s="56">
        <f>_xlfn.XLOOKUP(B147,'[2]1. All Calls'!$R:$R,'[2]1. All Calls'!$A:$A,"",0)</f>
        <v>45843.758333333331</v>
      </c>
      <c r="DO147" s="57" t="str">
        <f ca="1">VLOOKUP(DM147,[1]Validation!$B$20:$C$25,2,0)</f>
        <v>Above 3 months</v>
      </c>
      <c r="DP147" s="58" t="str">
        <f>_xlfn.XLOOKUP(B147,'[1]Active AMCs- Dealer'!E:E,'[1]Active AMCs- Dealer'!L:L,"Not in AMC",0)</f>
        <v>Not in AMC</v>
      </c>
      <c r="DQ147" s="50" t="s">
        <v>238</v>
      </c>
      <c r="DR147" s="29" t="str">
        <f>_xlfn.XLOOKUP(B147,'[2]1. All Calls'!$R:$R,'[2]1. All Calls'!$F:$F,"",0)</f>
        <v>CC-01719222</v>
      </c>
      <c r="DS147" s="29" t="str">
        <f>_xlfn.XLOOKUP(B147,'[2]1. All Calls'!$R:$R,'[2]1. All Calls'!$AB:$AB,"",0)</f>
        <v>Service parts dispatched today, work will be done on tomorrow 08-07-2025 Attend the site for scheduled service so change air filter, oil filter, air oil separator, motor greasing and oil. Then start the unit found running ok.</v>
      </c>
      <c r="DT147" s="30">
        <f>_xlfn.XLOOKUP(DR147,'[2]1. All Calls'!$F:$F,'[2]1. All Calls'!$A:$A,"",0)</f>
        <v>45843.758333333331</v>
      </c>
      <c r="DU147" s="31">
        <f>_xlfn.XLOOKUP(DR147,'[2]1. All Calls'!$F:$F,'[2]1. All Calls'!$B:$B,"",0)</f>
        <v>7403</v>
      </c>
      <c r="DV147" s="31">
        <f>_xlfn.XLOOKUP(B147,[1]MDA_Assets!D:D,[1]MDA_Assets!N:N,"",0)</f>
        <v>1925</v>
      </c>
      <c r="DW147" s="31">
        <f>_xlfn.XLOOKUP(B147,[1]MDA_Assets!D:D,[1]MDA_Assets!O:O,"",0)</f>
        <v>5478</v>
      </c>
      <c r="DX147" s="32" t="str">
        <f>_xlfn.XLOOKUP(B147,[1]MDA_Assets!D:D,[1]MDA_Assets!Q:Q,"",0)</f>
        <v>XD</v>
      </c>
      <c r="DY147" s="33">
        <f>_xlfn.XLOOKUP(B147,[1]MDA_Assets!D:D,[1]MDA_Assets!R:R,"",0)</f>
        <v>45845</v>
      </c>
      <c r="DZ147" s="33">
        <f>_xlfn.XLOOKUP(B147,[1]MDA_Assets!D:D,[1]MDA_Assets!S:S,"",0)</f>
        <v>45845</v>
      </c>
      <c r="EA147" s="33">
        <f>_xlfn.XLOOKUP(B147,[1]MDA_Assets!D:D,[1]MDA_Assets!T:T,"",0)</f>
        <v>45845</v>
      </c>
      <c r="EB147" s="33">
        <f>_xlfn.XLOOKUP(B147,[1]MDA_Assets!D:D,[1]MDA_Assets!U:U,"",0)</f>
        <v>45845</v>
      </c>
      <c r="EC147" s="33">
        <f>_xlfn.XLOOKUP(B147,[1]MDA_Assets!D:D,[1]MDA_Assets!V:V,"",0)</f>
        <v>45845</v>
      </c>
      <c r="ED147" s="33">
        <f>_xlfn.XLOOKUP(B147,[1]MDA_Assets!D:D,[1]MDA_Assets!W:W,"",0)</f>
        <v>45428</v>
      </c>
      <c r="EE147" s="32">
        <f>_xlfn.XLOOKUP(B147,[1]MDA_Assets!D:D,[1]MDA_Assets!X:X,"",0)</f>
        <v>0</v>
      </c>
      <c r="EF147" s="33">
        <f>_xlfn.XLOOKUP(B147,[1]MDA_Assets!D:D,[1]MDA_Assets!Y:Y,"",0)</f>
        <v>0</v>
      </c>
      <c r="EG147" s="33">
        <f>_xlfn.XLOOKUP(B147,[1]MDA_Assets!D:D,[1]MDA_Assets!Z:Z,"",0)</f>
        <v>0</v>
      </c>
      <c r="EH147" s="33">
        <f>_xlfn.XLOOKUP(B147,[1]MDA_Assets!D:D,[1]MDA_Assets!AA:AA,"",0)</f>
        <v>0</v>
      </c>
      <c r="EI147" s="34">
        <f>_xlfn.XLOOKUP(B147,[1]MDA_Assets!D:D,[1]MDA_Assets!P:P,"",0)</f>
        <v>4</v>
      </c>
      <c r="EJ147" s="35" t="str">
        <f>_xlfn.XLOOKUP(B147,[1]MDA_Assets!D:D,[1]MDA_Assets!AB:AB,"",0)</f>
        <v>2000</v>
      </c>
      <c r="EK147" s="35" t="str">
        <f>_xlfn.XLOOKUP(B147,[1]MDA_Assets!D:D,[1]MDA_Assets!AC:AC,"",0)</f>
        <v>2000</v>
      </c>
      <c r="EL147" s="35" t="str">
        <f>_xlfn.XLOOKUP(B147,[1]MDA_Assets!D:D,[1]MDA_Assets!AD:AD,"",0)</f>
        <v>4000</v>
      </c>
      <c r="EM147" s="35" t="str">
        <f>_xlfn.XLOOKUP(B147,[1]MDA_Assets!D:D,[1]MDA_Assets!AE:AE,"",0)</f>
        <v>4000</v>
      </c>
      <c r="EN147" s="35" t="str">
        <f>_xlfn.XLOOKUP(B147,[1]MDA_Assets!D:D,[1]MDA_Assets!AF:AF,"",0)</f>
        <v>6469</v>
      </c>
      <c r="EO147" s="35" t="str">
        <f>_xlfn.XLOOKUP(B147,[1]MDA_Assets!D:D,[1]MDA_Assets!AG:AG,"",0)</f>
        <v>4000</v>
      </c>
      <c r="EP147" s="36">
        <f t="shared" si="104"/>
        <v>180</v>
      </c>
      <c r="EQ147" s="36">
        <f t="shared" si="104"/>
        <v>180</v>
      </c>
      <c r="ER147" s="36">
        <f t="shared" si="130"/>
        <v>365</v>
      </c>
      <c r="ES147" s="36">
        <f t="shared" si="131"/>
        <v>365</v>
      </c>
      <c r="ET147" s="36">
        <f t="shared" si="132"/>
        <v>730</v>
      </c>
      <c r="EU147" s="36">
        <f t="shared" si="133"/>
        <v>365</v>
      </c>
      <c r="EV147" s="36" t="str">
        <f t="shared" si="134"/>
        <v/>
      </c>
      <c r="EW147" s="36" t="str">
        <f t="shared" si="106"/>
        <v/>
      </c>
      <c r="EX147" s="36" t="str">
        <f t="shared" si="107"/>
        <v/>
      </c>
      <c r="EY147" s="36">
        <f t="shared" si="139"/>
        <v>5.81</v>
      </c>
      <c r="EZ147" s="36">
        <f t="shared" si="139"/>
        <v>5.81</v>
      </c>
      <c r="FA147" s="36">
        <f t="shared" si="139"/>
        <v>11.78</v>
      </c>
      <c r="FB147" s="36">
        <f t="shared" si="139"/>
        <v>11.78</v>
      </c>
      <c r="FC147" s="36">
        <f t="shared" si="139"/>
        <v>23.55</v>
      </c>
      <c r="FD147" s="36">
        <f t="shared" si="139"/>
        <v>11.78</v>
      </c>
      <c r="FE147" s="36" t="str">
        <f t="shared" si="139"/>
        <v/>
      </c>
      <c r="FF147" s="36" t="str">
        <f t="shared" si="139"/>
        <v/>
      </c>
      <c r="FG147" s="36" t="str">
        <f t="shared" si="139"/>
        <v/>
      </c>
      <c r="FH147" s="37" t="str" cm="1">
        <f t="array" ref="FH147">_xlfn.IFS(EY147="", "No Data", EY147&lt;0, "Negative/Future", EY147=0, "Zero Days", EY147&lt;=3, "&lt; 3 Months", EY147&lt;=6, "3 to 6 Months", EY147&lt;=9, "6 to 9 Months", EY147&lt;=12, "9 to 12 Months", EY147&lt;=15, "12 to 15 Months", EY147&lt;=18, "15 to 18 Months", EY147&lt;=24, "18 to 24 Months", EY147&gt;24, "&gt; 24 Months")</f>
        <v>3 to 6 Months</v>
      </c>
      <c r="FI147" s="37" t="str" cm="1">
        <f t="array" ref="FI147">_xlfn.IFS(EZ147="", "No Data", EZ147&lt;0, "Negative/Future", EZ147=0, "Zero Days", EZ147&lt;=3, "&lt; 3 Months", EZ147&lt;=6, "3 to 6 Months", EZ147&lt;=9, "6 to 9 Months", EZ147&lt;=12, "9 to 12 Months", EZ147&lt;=15, "12 to 15 Months", EZ147&lt;=18, "15 to 18 Months", EZ147&lt;=24, "18 to 24 Months", EZ147&gt;24, "&gt; 24 Months")</f>
        <v>3 to 6 Months</v>
      </c>
      <c r="FJ147" s="37" t="str" cm="1">
        <f t="array" ref="FJ147">_xlfn.IFS(FA147="", "No Data", FA147&lt;0, "Negative/Future", FA147=0, "Zero Days", FA147&lt;=3, "&lt; 3 Months", FA147&lt;=6, "3 to 6 Months", FA147&lt;=9, "6 to 9 Months", FA147&lt;=12, "9 to 12 Months", FA147&lt;=15, "12 to 15 Months", FA147&lt;=18, "15 to 18 Months", FA147&lt;=24, "18 to 24 Months", FA147&gt;24, "&gt; 24 Months")</f>
        <v>9 to 12 Months</v>
      </c>
      <c r="FK147" s="37" t="str" cm="1">
        <f t="array" ref="FK147">_xlfn.IFS(FB147="", "No Data", FB147&lt;0, "Negative/Future", FB147=0, "Zero Days", FB147&lt;=3, "&lt; 3 Months", FB147&lt;=6, "3 to 6 Months", FB147&lt;=9, "6 to 9 Months", FB147&lt;=12, "9 to 12 Months", FB147&lt;=15, "12 to 15 Months", FB147&lt;=18, "15 to 18 Months", FB147&lt;=24, "18 to 24 Months", FB147&gt;24, "&gt; 24 Months")</f>
        <v>9 to 12 Months</v>
      </c>
      <c r="FL147" s="37" t="str" cm="1">
        <f t="array" ref="FL147">_xlfn.IFS(FC147="", "No Data", FC147&lt;0, "Negative/Future", FC147=0, "Zero Days", FC147&lt;=3, "&lt; 3 Months", FC147&lt;=6, "3 to 6 Months", FC147&lt;=9, "6 to 9 Months", FC147&lt;=12, "9 to 12 Months", FC147&lt;=15, "12 to 15 Months", FC147&lt;=18, "15 to 18 Months", FC147&lt;=24, "18 to 24 Months", FC147&gt;24, "&gt; 24 Months")</f>
        <v>18 to 24 Months</v>
      </c>
      <c r="FM147" s="37" t="str" cm="1">
        <f t="array" ref="FM147">_xlfn.IFS(FD147="", "No Data", FD147&lt;0, "Negative/Future", FD147=0, "Zero Days", FD147&lt;=3, "&lt; 3 Months", FD147&lt;=6, "3 to 6 Months", FD147&lt;=9, "6 to 9 Months", FD147&lt;=12, "9 to 12 Months", FD147&lt;=15, "12 to 15 Months", FD147&lt;=18, "15 to 18 Months", FD147&lt;=24, "18 to 24 Months", FD147&gt;24, "&gt; 24 Months")</f>
        <v>9 to 12 Months</v>
      </c>
      <c r="FN147" s="37" t="str" cm="1">
        <f t="array" ref="FN147">_xlfn.IFS(FE147="", "No Data", FE147&lt;0, "Negative/Future", FE147=0, "Zero Days", FE147&lt;=3, "&lt; 3 Months", FE147&lt;=6, "3 to 6 Months", FE147&lt;=9, "6 to 9 Months", FE147&lt;=12, "9 to 12 Months", FE147&lt;=15, "12 to 15 Months", FE147&lt;=18, "15 to 18 Months", FE147&lt;=24, "18 to 24 Months", FE147&gt;24, "&gt; 24 Months")</f>
        <v>No Data</v>
      </c>
      <c r="FO147" s="37" t="str" cm="1">
        <f t="array" ref="FO147">_xlfn.IFS(FG147="", "No Data", FG147&lt;0, "Negative/Future", FG147=0, "Zero Days", FG147&lt;=3, "&lt; 3 Months", FG147&lt;=6, "3 to 6 Months", FG147&lt;=9, "6 to 9 Months", FG147&lt;=12, "9 to 12 Months", FG147&lt;=15, "12 to 15 Months", FG147&lt;=18, "15 to 18 Months", FG147&lt;=24, "18 to 24 Months", FG147&gt;24, "&gt; 24 Months")</f>
        <v>No Data</v>
      </c>
      <c r="FP147" s="37" t="str" cm="1">
        <f t="array" ref="FP147">_xlfn.IFS(FF147="", "No Data", FF147&lt;0, "Negative/Future", FF147=0, "Zero Days", FF147&lt;=3, "&lt; 3 Months", FF147&lt;=6, "3 to 6 Months", FF147&lt;=9, "6 to 9 Months", FF147&lt;=12, "9 to 12 Months", FF147&lt;=15, "12 to 15 Months", FF147&lt;=18, "15 to 18 Months", FF147&lt;=24, "18 to 24 Months", FF147&gt;24, "&gt; 24 Months")</f>
        <v>No Data</v>
      </c>
      <c r="FQ147" s="29" t="s">
        <v>928</v>
      </c>
      <c r="FR147" s="29">
        <v>7004661850</v>
      </c>
      <c r="FS147" s="38" t="str">
        <f>VLOOKUP(_xlfn.XLOOKUP(B147,[1]MDA_Assets!D:D,[1]MDA_Assets!I:I,"",0),[1]Validation!$B$1:$C$8,2,0)</f>
        <v>C</v>
      </c>
      <c r="FT147" s="38" t="s">
        <v>252</v>
      </c>
      <c r="FU147" s="31">
        <f>_xlfn.XLOOKUP(B147,[1]MDA_Assets!D:D,[1]MDA_Assets!X:X,"",0)</f>
        <v>0</v>
      </c>
      <c r="FV147" s="39">
        <v>2</v>
      </c>
      <c r="FW147" s="39">
        <v>1</v>
      </c>
      <c r="FX147" s="39">
        <v>0</v>
      </c>
      <c r="FY147" s="39">
        <v>6</v>
      </c>
      <c r="FZ147" s="40">
        <f t="shared" si="101"/>
        <v>46025</v>
      </c>
      <c r="GA147" s="40">
        <f t="shared" si="101"/>
        <v>46025</v>
      </c>
      <c r="GB147" s="40">
        <f t="shared" si="108"/>
        <v>46210</v>
      </c>
      <c r="GC147" s="40">
        <f t="shared" si="109"/>
        <v>46210</v>
      </c>
      <c r="GD147" s="40">
        <f t="shared" si="110"/>
        <v>46575</v>
      </c>
      <c r="GE147" s="40">
        <f t="shared" si="111"/>
        <v>45793</v>
      </c>
      <c r="GF147" s="40" t="str">
        <f t="shared" si="105"/>
        <v/>
      </c>
      <c r="GG147" s="40" t="str">
        <f t="shared" si="105"/>
        <v/>
      </c>
      <c r="GH147" s="40" t="str">
        <f t="shared" si="105"/>
        <v/>
      </c>
      <c r="GI147" s="39">
        <f t="shared" si="135"/>
        <v>1</v>
      </c>
      <c r="GJ147" s="39">
        <f t="shared" si="136"/>
        <v>2</v>
      </c>
      <c r="GK147" s="39">
        <f t="shared" si="137"/>
        <v>0</v>
      </c>
      <c r="GL147" s="39">
        <f t="shared" si="138"/>
        <v>3</v>
      </c>
    </row>
    <row r="148" spans="1:194" x14ac:dyDescent="0.25">
      <c r="A148" s="19">
        <v>162</v>
      </c>
      <c r="B148" s="43" t="s">
        <v>929</v>
      </c>
      <c r="C148" s="43" t="s">
        <v>254</v>
      </c>
      <c r="D148" s="43" t="s">
        <v>241</v>
      </c>
      <c r="E148" s="43" t="s">
        <v>930</v>
      </c>
      <c r="F148" s="43" t="s">
        <v>931</v>
      </c>
      <c r="G148" s="43" t="s">
        <v>243</v>
      </c>
      <c r="H148" s="43" t="s">
        <v>498</v>
      </c>
      <c r="I148" s="43" t="s">
        <v>192</v>
      </c>
      <c r="J148" s="44">
        <f t="shared" si="112"/>
        <v>42774.770833333336</v>
      </c>
      <c r="K148" s="44">
        <v>42410.770833333336</v>
      </c>
      <c r="L148" s="44">
        <v>42299.770833333336</v>
      </c>
      <c r="M148" s="43" t="s">
        <v>2843</v>
      </c>
      <c r="N148" s="43" t="s">
        <v>2844</v>
      </c>
      <c r="O148" s="44">
        <v>46116.479097222225</v>
      </c>
      <c r="P148" s="43">
        <v>49085</v>
      </c>
      <c r="Q148" s="43">
        <v>964</v>
      </c>
      <c r="R148" s="43">
        <v>5107</v>
      </c>
      <c r="S148" s="43" t="s">
        <v>206</v>
      </c>
      <c r="T148" s="44">
        <v>46115.770833333336</v>
      </c>
      <c r="U148" s="44">
        <v>46115.770833333336</v>
      </c>
      <c r="V148" s="44">
        <v>46115.770833333336</v>
      </c>
      <c r="W148" s="44">
        <v>46115.770833333336</v>
      </c>
      <c r="X148" s="44">
        <v>46027.770833333336</v>
      </c>
      <c r="Y148" s="44">
        <v>46027.770833333336</v>
      </c>
      <c r="Z148" s="43"/>
      <c r="AA148" s="43"/>
      <c r="AB148" s="43"/>
      <c r="AC148" s="43"/>
      <c r="AD148" s="43"/>
      <c r="AE148" s="43">
        <v>7</v>
      </c>
      <c r="AF148" s="43" t="s">
        <v>314</v>
      </c>
      <c r="AG148" s="43" t="s">
        <v>314</v>
      </c>
      <c r="AH148" s="43" t="s">
        <v>280</v>
      </c>
      <c r="AI148" s="43" t="s">
        <v>280</v>
      </c>
      <c r="AJ148" s="43" t="s">
        <v>279</v>
      </c>
      <c r="AK148" s="43" t="s">
        <v>285</v>
      </c>
      <c r="AL148" s="47">
        <v>46295</v>
      </c>
      <c r="AM148" s="47">
        <v>46295</v>
      </c>
      <c r="AN148" s="47">
        <v>46480</v>
      </c>
      <c r="AO148" s="47">
        <v>46480</v>
      </c>
      <c r="AP148" s="47">
        <v>46259</v>
      </c>
      <c r="AQ148" s="47">
        <v>46392</v>
      </c>
      <c r="AR148" s="48"/>
      <c r="AS148" s="48"/>
      <c r="AT148" s="48"/>
      <c r="AU148" s="43">
        <v>0</v>
      </c>
      <c r="AV148" s="43">
        <v>0</v>
      </c>
      <c r="AW148" s="43">
        <v>0</v>
      </c>
      <c r="AX148" s="51" t="s">
        <v>623</v>
      </c>
      <c r="AY148" s="51" t="s">
        <v>211</v>
      </c>
      <c r="AZ148" s="51" t="s">
        <v>198</v>
      </c>
      <c r="BA148" s="20">
        <f t="shared" ca="1" si="141"/>
        <v>0</v>
      </c>
      <c r="BB148" s="20">
        <f t="shared" ca="1" si="141"/>
        <v>0</v>
      </c>
      <c r="BC148" s="20">
        <f t="shared" ca="1" si="141"/>
        <v>0</v>
      </c>
      <c r="BD148" s="20">
        <f t="shared" ca="1" si="141"/>
        <v>0</v>
      </c>
      <c r="BE148" s="20">
        <f t="shared" ca="1" si="141"/>
        <v>0</v>
      </c>
      <c r="BF148" s="20">
        <f t="shared" ca="1" si="141"/>
        <v>0</v>
      </c>
      <c r="BG148" s="21" t="str">
        <f t="shared" ca="1" si="141"/>
        <v/>
      </c>
      <c r="BH148" s="21" t="str">
        <f t="shared" ca="1" si="141"/>
        <v/>
      </c>
      <c r="BI148" s="21" t="str">
        <f t="shared" ca="1" si="141"/>
        <v/>
      </c>
      <c r="BJ148" s="22">
        <f t="shared" ca="1" si="113"/>
        <v>0</v>
      </c>
      <c r="BK148" s="21">
        <f t="shared" si="114"/>
        <v>7</v>
      </c>
      <c r="BL148" s="22">
        <f t="shared" ca="1" si="115"/>
        <v>49502</v>
      </c>
      <c r="BM148" s="22">
        <f t="shared" ca="1" si="116"/>
        <v>990</v>
      </c>
      <c r="BN148" s="23">
        <f t="shared" ca="1" si="117"/>
        <v>48512</v>
      </c>
      <c r="BO148" s="24">
        <f t="shared" ca="1" si="118"/>
        <v>417</v>
      </c>
      <c r="BP148" s="51" t="str">
        <f>_xlfn.XLOOKUP(E148,[1]Validation!E:E,[1]Validation!F:F,"")</f>
        <v>EN11</v>
      </c>
      <c r="BQ148" s="51" t="str">
        <f>_xlfn.XLOOKUP(BP148,[1]Validation!F:F,[1]Validation!G:G,"")</f>
        <v>EN11 to EN22</v>
      </c>
      <c r="BR148" s="52" t="str">
        <f>VLOOKUP(G148,[1]Validation!$B$1:$C$9,2,0)</f>
        <v>A</v>
      </c>
      <c r="BS148" s="51">
        <f t="shared" ca="1" si="119"/>
        <v>124</v>
      </c>
      <c r="BT148" s="53">
        <f>_xlfn.XLOOKUP(B148,'[2]1. All Calls'!$R:$R,'[2]1. All Calls'!$A:$A,"",0)</f>
        <v>46154.275787036997</v>
      </c>
      <c r="BU148" s="51" t="str">
        <f>_xlfn.XLOOKUP(B148,'[2]1. All Calls'!$R:$R,'[2]1. All Calls'!$F:$F,"",0)</f>
        <v>CC-02076689</v>
      </c>
      <c r="BV148" s="51" t="str">
        <f>_xlfn.XLOOKUP(B148,'[2]1. All Calls'!$R:$R,'[2]1. All Calls'!$J:$J,"",0)</f>
        <v>Schedule Service - AMC</v>
      </c>
      <c r="BW148" s="53">
        <f>_xlfn.XLOOKUP(B148,'[2]Sch Calls'!$R:$R,'[2]Sch Calls'!$A:$A,"",0)</f>
        <v>46116.680578703701</v>
      </c>
      <c r="BX148" s="51">
        <f>_xlfn.XLOOKUP(B148,'[2]Sch Calls'!$R:$R,'[2]Sch Calls'!$B:$B,"",0)</f>
        <v>49085</v>
      </c>
      <c r="BY148" s="51" t="str">
        <f t="shared" si="102"/>
        <v>01-Oct-26</v>
      </c>
      <c r="BZ148" s="51" t="str">
        <f t="shared" si="102"/>
        <v>01-Oct-26</v>
      </c>
      <c r="CA148" s="51" t="str">
        <f t="shared" si="120"/>
        <v>04-Jan-27</v>
      </c>
      <c r="CB148" s="51" t="str">
        <f t="shared" si="121"/>
        <v>02-Oct-27</v>
      </c>
      <c r="CC148" s="51" t="str">
        <f t="shared" si="122"/>
        <v>06-Jan-28</v>
      </c>
      <c r="CD148" s="51" t="str">
        <f t="shared" si="123"/>
        <v>06-Jan-27</v>
      </c>
      <c r="CE148" s="51">
        <f t="shared" ca="1" si="103"/>
        <v>60</v>
      </c>
      <c r="CF148" s="51">
        <f t="shared" ca="1" si="103"/>
        <v>60</v>
      </c>
      <c r="CG148" s="51">
        <f t="shared" ca="1" si="124"/>
        <v>60</v>
      </c>
      <c r="CH148" s="51">
        <f t="shared" ca="1" si="125"/>
        <v>60</v>
      </c>
      <c r="CI148" s="51">
        <f t="shared" ca="1" si="126"/>
        <v>148</v>
      </c>
      <c r="CJ148" s="51">
        <f t="shared" ca="1" si="127"/>
        <v>148</v>
      </c>
      <c r="CK148" s="51">
        <f t="shared" ca="1" si="144"/>
        <v>420</v>
      </c>
      <c r="CL148" s="51">
        <f t="shared" ca="1" si="144"/>
        <v>420</v>
      </c>
      <c r="CM148" s="51">
        <f t="shared" ca="1" si="144"/>
        <v>420</v>
      </c>
      <c r="CN148" s="51">
        <f t="shared" ca="1" si="144"/>
        <v>420</v>
      </c>
      <c r="CO148" s="51">
        <f t="shared" ca="1" si="144"/>
        <v>1036</v>
      </c>
      <c r="CP148" s="51">
        <f t="shared" ca="1" si="144"/>
        <v>1036</v>
      </c>
      <c r="CQ148" s="51">
        <f t="shared" ca="1" si="145"/>
        <v>1080</v>
      </c>
      <c r="CR148" s="51">
        <f t="shared" ca="1" si="145"/>
        <v>1080</v>
      </c>
      <c r="CS148" s="51">
        <f t="shared" ca="1" si="145"/>
        <v>2580</v>
      </c>
      <c r="CT148" s="51">
        <f t="shared" ca="1" si="145"/>
        <v>2580</v>
      </c>
      <c r="CU148" s="51">
        <f t="shared" ca="1" si="145"/>
        <v>-36</v>
      </c>
      <c r="CV148" s="54">
        <f t="shared" ca="1" si="145"/>
        <v>2964</v>
      </c>
      <c r="CW148" s="25" t="s">
        <v>212</v>
      </c>
      <c r="CX148" s="55">
        <v>0.16</v>
      </c>
      <c r="CY148" s="55"/>
      <c r="CZ148" s="26">
        <v>0</v>
      </c>
      <c r="DA148" s="26">
        <v>0</v>
      </c>
      <c r="DB148" s="26">
        <v>0</v>
      </c>
      <c r="DC148" s="26">
        <v>0</v>
      </c>
      <c r="DD148" s="26">
        <v>0</v>
      </c>
      <c r="DE148" s="26">
        <v>0</v>
      </c>
      <c r="DF148" s="26">
        <v>0</v>
      </c>
      <c r="DG148" s="26">
        <v>0</v>
      </c>
      <c r="DH148" s="26">
        <v>0</v>
      </c>
      <c r="DI148" s="26">
        <v>0</v>
      </c>
      <c r="DJ148" s="26">
        <v>0</v>
      </c>
      <c r="DK148" s="26">
        <v>0</v>
      </c>
      <c r="DL148" s="27">
        <f t="shared" si="128"/>
        <v>46229.275787036997</v>
      </c>
      <c r="DM148" s="28">
        <f t="shared" ca="1" si="129"/>
        <v>0</v>
      </c>
      <c r="DN148" s="56">
        <f>_xlfn.XLOOKUP(B148,'[2]1. All Calls'!$R:$R,'[2]1. All Calls'!$A:$A,"",0)</f>
        <v>46154.275787036997</v>
      </c>
      <c r="DO148" s="57" t="str">
        <f ca="1">VLOOKUP(DM148,[1]Validation!$B$20:$C$25,2,0)</f>
        <v>Within 3 months</v>
      </c>
      <c r="DP148" s="58" t="str">
        <f>_xlfn.XLOOKUP(B148,'[1]Active AMCs- Dealer'!E:E,'[1]Active AMCs- Dealer'!L:L,"Not in AMC",0)</f>
        <v>AMC</v>
      </c>
      <c r="DQ148" s="58"/>
      <c r="DR148" s="29" t="str">
        <f>_xlfn.XLOOKUP(B148,'[2]1. All Calls'!$R:$R,'[2]1. All Calls'!$F:$F,"",0)</f>
        <v>CC-02076689</v>
      </c>
      <c r="DS148" s="29" t="str">
        <f>_xlfn.XLOOKUP(B148,'[2]1. All Calls'!$R:$R,'[2]1. All Calls'!$AB:$AB,"",0)</f>
        <v>AMC visit carried out</v>
      </c>
      <c r="DT148" s="30">
        <f>_xlfn.XLOOKUP(DR148,'[2]1. All Calls'!$F:$F,'[2]1. All Calls'!$A:$A,"",0)</f>
        <v>46154.275787036997</v>
      </c>
      <c r="DU148" s="31">
        <f>_xlfn.XLOOKUP(DR148,'[2]1. All Calls'!$F:$F,'[2]1. All Calls'!$B:$B,"",0)</f>
        <v>49809</v>
      </c>
      <c r="DV148" s="31">
        <f>_xlfn.XLOOKUP(B148,[1]MDA_Assets!D:D,[1]MDA_Assets!N:N,"",0)</f>
        <v>7969</v>
      </c>
      <c r="DW148" s="31">
        <f>_xlfn.XLOOKUP(B148,[1]MDA_Assets!D:D,[1]MDA_Assets!O:O,"",0)</f>
        <v>41840</v>
      </c>
      <c r="DX148" s="32" t="str">
        <f>_xlfn.XLOOKUP(B148,[1]MDA_Assets!D:D,[1]MDA_Assets!Q:Q,"",0)</f>
        <v>XD</v>
      </c>
      <c r="DY148" s="33">
        <f>_xlfn.XLOOKUP(B148,[1]MDA_Assets!D:D,[1]MDA_Assets!R:R,"",0)</f>
        <v>46116</v>
      </c>
      <c r="DZ148" s="33">
        <f>_xlfn.XLOOKUP(B148,[1]MDA_Assets!D:D,[1]MDA_Assets!S:S,"",0)</f>
        <v>46116</v>
      </c>
      <c r="EA148" s="33">
        <f>_xlfn.XLOOKUP(B148,[1]MDA_Assets!D:D,[1]MDA_Assets!T:T,"",0)</f>
        <v>46116</v>
      </c>
      <c r="EB148" s="33">
        <f>_xlfn.XLOOKUP(B148,[1]MDA_Assets!D:D,[1]MDA_Assets!U:U,"",0)</f>
        <v>46156</v>
      </c>
      <c r="EC148" s="33">
        <f>_xlfn.XLOOKUP(B148,[1]MDA_Assets!D:D,[1]MDA_Assets!V:V,"",0)</f>
        <v>46028</v>
      </c>
      <c r="ED148" s="33">
        <f>_xlfn.XLOOKUP(B148,[1]MDA_Assets!D:D,[1]MDA_Assets!W:W,"",0)</f>
        <v>46028</v>
      </c>
      <c r="EE148" s="32">
        <f>_xlfn.XLOOKUP(B148,[1]MDA_Assets!D:D,[1]MDA_Assets!X:X,"",0)</f>
        <v>0</v>
      </c>
      <c r="EF148" s="33">
        <f>_xlfn.XLOOKUP(B148,[1]MDA_Assets!D:D,[1]MDA_Assets!Y:Y,"",0)</f>
        <v>0</v>
      </c>
      <c r="EG148" s="33">
        <f>_xlfn.XLOOKUP(B148,[1]MDA_Assets!D:D,[1]MDA_Assets!Z:Z,"",0)</f>
        <v>0</v>
      </c>
      <c r="EH148" s="33">
        <f>_xlfn.XLOOKUP(B148,[1]MDA_Assets!D:D,[1]MDA_Assets!AA:AA,"",0)</f>
        <v>0</v>
      </c>
      <c r="EI148" s="34">
        <f>_xlfn.XLOOKUP(B148,[1]MDA_Assets!D:D,[1]MDA_Assets!P:P,"",0)</f>
        <v>7</v>
      </c>
      <c r="EJ148" s="35" t="str">
        <f>_xlfn.XLOOKUP(B148,[1]MDA_Assets!D:D,[1]MDA_Assets!AB:AB,"",0)</f>
        <v>776</v>
      </c>
      <c r="EK148" s="35" t="str">
        <f>_xlfn.XLOOKUP(B148,[1]MDA_Assets!D:D,[1]MDA_Assets!AC:AC,"",0)</f>
        <v>776</v>
      </c>
      <c r="EL148" s="35" t="str">
        <f>_xlfn.XLOOKUP(B148,[1]MDA_Assets!D:D,[1]MDA_Assets!AD:AD,"",0)</f>
        <v>2376</v>
      </c>
      <c r="EM148" s="35" t="str">
        <f>_xlfn.XLOOKUP(B148,[1]MDA_Assets!D:D,[1]MDA_Assets!AE:AE,"",0)</f>
        <v>2276</v>
      </c>
      <c r="EN148" s="35" t="str">
        <f>_xlfn.XLOOKUP(B148,[1]MDA_Assets!D:D,[1]MDA_Assets!AF:AF,"",0)</f>
        <v>276</v>
      </c>
      <c r="EO148" s="35" t="str">
        <f>_xlfn.XLOOKUP(B148,[1]MDA_Assets!D:D,[1]MDA_Assets!AG:AG,"",0)</f>
        <v>3276</v>
      </c>
      <c r="EP148" s="36">
        <f t="shared" si="104"/>
        <v>180</v>
      </c>
      <c r="EQ148" s="36">
        <f t="shared" si="104"/>
        <v>180</v>
      </c>
      <c r="ER148" s="36">
        <f t="shared" si="130"/>
        <v>365</v>
      </c>
      <c r="ES148" s="36">
        <f t="shared" si="131"/>
        <v>365</v>
      </c>
      <c r="ET148" s="36">
        <f t="shared" si="132"/>
        <v>232</v>
      </c>
      <c r="EU148" s="36">
        <f t="shared" si="133"/>
        <v>365</v>
      </c>
      <c r="EV148" s="36" t="str">
        <f t="shared" si="134"/>
        <v/>
      </c>
      <c r="EW148" s="36" t="str">
        <f t="shared" si="106"/>
        <v/>
      </c>
      <c r="EX148" s="36" t="str">
        <f t="shared" si="107"/>
        <v/>
      </c>
      <c r="EY148" s="36">
        <f t="shared" si="139"/>
        <v>5.81</v>
      </c>
      <c r="EZ148" s="36">
        <f t="shared" si="139"/>
        <v>5.81</v>
      </c>
      <c r="FA148" s="36">
        <f t="shared" si="139"/>
        <v>11.78</v>
      </c>
      <c r="FB148" s="36">
        <f t="shared" si="139"/>
        <v>11.78</v>
      </c>
      <c r="FC148" s="36">
        <f t="shared" si="139"/>
        <v>7.49</v>
      </c>
      <c r="FD148" s="36">
        <f t="shared" si="139"/>
        <v>11.78</v>
      </c>
      <c r="FE148" s="36" t="str">
        <f t="shared" si="139"/>
        <v/>
      </c>
      <c r="FF148" s="36" t="str">
        <f t="shared" si="139"/>
        <v/>
      </c>
      <c r="FG148" s="36" t="str">
        <f t="shared" si="139"/>
        <v/>
      </c>
      <c r="FH148" s="37" t="str" cm="1">
        <f t="array" ref="FH148">_xlfn.IFS(EY148="", "No Data", EY148&lt;0, "Negative/Future", EY148=0, "Zero Days", EY148&lt;=3, "&lt; 3 Months", EY148&lt;=6, "3 to 6 Months", EY148&lt;=9, "6 to 9 Months", EY148&lt;=12, "9 to 12 Months", EY148&lt;=15, "12 to 15 Months", EY148&lt;=18, "15 to 18 Months", EY148&lt;=24, "18 to 24 Months", EY148&gt;24, "&gt; 24 Months")</f>
        <v>3 to 6 Months</v>
      </c>
      <c r="FI148" s="37" t="str" cm="1">
        <f t="array" ref="FI148">_xlfn.IFS(EZ148="", "No Data", EZ148&lt;0, "Negative/Future", EZ148=0, "Zero Days", EZ148&lt;=3, "&lt; 3 Months", EZ148&lt;=6, "3 to 6 Months", EZ148&lt;=9, "6 to 9 Months", EZ148&lt;=12, "9 to 12 Months", EZ148&lt;=15, "12 to 15 Months", EZ148&lt;=18, "15 to 18 Months", EZ148&lt;=24, "18 to 24 Months", EZ148&gt;24, "&gt; 24 Months")</f>
        <v>3 to 6 Months</v>
      </c>
      <c r="FJ148" s="37" t="str" cm="1">
        <f t="array" ref="FJ148">_xlfn.IFS(FA148="", "No Data", FA148&lt;0, "Negative/Future", FA148=0, "Zero Days", FA148&lt;=3, "&lt; 3 Months", FA148&lt;=6, "3 to 6 Months", FA148&lt;=9, "6 to 9 Months", FA148&lt;=12, "9 to 12 Months", FA148&lt;=15, "12 to 15 Months", FA148&lt;=18, "15 to 18 Months", FA148&lt;=24, "18 to 24 Months", FA148&gt;24, "&gt; 24 Months")</f>
        <v>9 to 12 Months</v>
      </c>
      <c r="FK148" s="37" t="str" cm="1">
        <f t="array" ref="FK148">_xlfn.IFS(FB148="", "No Data", FB148&lt;0, "Negative/Future", FB148=0, "Zero Days", FB148&lt;=3, "&lt; 3 Months", FB148&lt;=6, "3 to 6 Months", FB148&lt;=9, "6 to 9 Months", FB148&lt;=12, "9 to 12 Months", FB148&lt;=15, "12 to 15 Months", FB148&lt;=18, "15 to 18 Months", FB148&lt;=24, "18 to 24 Months", FB148&gt;24, "&gt; 24 Months")</f>
        <v>9 to 12 Months</v>
      </c>
      <c r="FL148" s="37" t="str" cm="1">
        <f t="array" ref="FL148">_xlfn.IFS(FC148="", "No Data", FC148&lt;0, "Negative/Future", FC148=0, "Zero Days", FC148&lt;=3, "&lt; 3 Months", FC148&lt;=6, "3 to 6 Months", FC148&lt;=9, "6 to 9 Months", FC148&lt;=12, "9 to 12 Months", FC148&lt;=15, "12 to 15 Months", FC148&lt;=18, "15 to 18 Months", FC148&lt;=24, "18 to 24 Months", FC148&gt;24, "&gt; 24 Months")</f>
        <v>6 to 9 Months</v>
      </c>
      <c r="FM148" s="37" t="str" cm="1">
        <f t="array" ref="FM148">_xlfn.IFS(FD148="", "No Data", FD148&lt;0, "Negative/Future", FD148=0, "Zero Days", FD148&lt;=3, "&lt; 3 Months", FD148&lt;=6, "3 to 6 Months", FD148&lt;=9, "6 to 9 Months", FD148&lt;=12, "9 to 12 Months", FD148&lt;=15, "12 to 15 Months", FD148&lt;=18, "15 to 18 Months", FD148&lt;=24, "18 to 24 Months", FD148&gt;24, "&gt; 24 Months")</f>
        <v>9 to 12 Months</v>
      </c>
      <c r="FN148" s="37" t="str" cm="1">
        <f t="array" ref="FN148">_xlfn.IFS(FE148="", "No Data", FE148&lt;0, "Negative/Future", FE148=0, "Zero Days", FE148&lt;=3, "&lt; 3 Months", FE148&lt;=6, "3 to 6 Months", FE148&lt;=9, "6 to 9 Months", FE148&lt;=12, "9 to 12 Months", FE148&lt;=15, "12 to 15 Months", FE148&lt;=18, "15 to 18 Months", FE148&lt;=24, "18 to 24 Months", FE148&gt;24, "&gt; 24 Months")</f>
        <v>No Data</v>
      </c>
      <c r="FO148" s="37" t="str" cm="1">
        <f t="array" ref="FO148">_xlfn.IFS(FG148="", "No Data", FG148&lt;0, "Negative/Future", FG148=0, "Zero Days", FG148&lt;=3, "&lt; 3 Months", FG148&lt;=6, "3 to 6 Months", FG148&lt;=9, "6 to 9 Months", FG148&lt;=12, "9 to 12 Months", FG148&lt;=15, "12 to 15 Months", FG148&lt;=18, "15 to 18 Months", FG148&lt;=24, "18 to 24 Months", FG148&gt;24, "&gt; 24 Months")</f>
        <v>No Data</v>
      </c>
      <c r="FP148" s="37" t="str" cm="1">
        <f t="array" ref="FP148">_xlfn.IFS(FF148="", "No Data", FF148&lt;0, "Negative/Future", FF148=0, "Zero Days", FF148&lt;=3, "&lt; 3 Months", FF148&lt;=6, "3 to 6 Months", FF148&lt;=9, "6 to 9 Months", FF148&lt;=12, "9 to 12 Months", FF148&lt;=15, "12 to 15 Months", FF148&lt;=18, "15 to 18 Months", FF148&lt;=24, "18 to 24 Months", FF148&gt;24, "&gt; 24 Months")</f>
        <v>No Data</v>
      </c>
      <c r="FQ148" s="29" t="s">
        <v>932</v>
      </c>
      <c r="FR148" s="29">
        <v>7679508933</v>
      </c>
      <c r="FS148" s="38" t="str">
        <f>VLOOKUP(_xlfn.XLOOKUP(B148,[1]MDA_Assets!D:D,[1]MDA_Assets!I:I,"",0),[1]Validation!$B$1:$C$8,2,0)</f>
        <v>A</v>
      </c>
      <c r="FT148" s="38" t="s">
        <v>296</v>
      </c>
      <c r="FU148" s="31">
        <f>_xlfn.XLOOKUP(B148,[1]MDA_Assets!D:D,[1]MDA_Assets!X:X,"",0)</f>
        <v>0</v>
      </c>
      <c r="FV148" s="39">
        <v>0</v>
      </c>
      <c r="FW148" s="39">
        <v>0</v>
      </c>
      <c r="FX148" s="39">
        <v>0</v>
      </c>
      <c r="FY148" s="39">
        <v>9</v>
      </c>
      <c r="FZ148" s="40">
        <f t="shared" si="101"/>
        <v>46296</v>
      </c>
      <c r="GA148" s="40">
        <f t="shared" si="101"/>
        <v>46296</v>
      </c>
      <c r="GB148" s="40">
        <f t="shared" si="108"/>
        <v>46481</v>
      </c>
      <c r="GC148" s="40">
        <f t="shared" si="109"/>
        <v>46521</v>
      </c>
      <c r="GD148" s="40">
        <f t="shared" si="110"/>
        <v>46260</v>
      </c>
      <c r="GE148" s="40">
        <f t="shared" si="111"/>
        <v>46393</v>
      </c>
      <c r="GF148" s="40" t="str">
        <f t="shared" si="105"/>
        <v/>
      </c>
      <c r="GG148" s="40" t="str">
        <f t="shared" si="105"/>
        <v/>
      </c>
      <c r="GH148" s="40" t="str">
        <f t="shared" si="105"/>
        <v/>
      </c>
      <c r="GI148" s="39">
        <f t="shared" si="135"/>
        <v>0</v>
      </c>
      <c r="GJ148" s="39">
        <f t="shared" si="136"/>
        <v>0</v>
      </c>
      <c r="GK148" s="39">
        <f t="shared" si="137"/>
        <v>0</v>
      </c>
      <c r="GL148" s="39">
        <f t="shared" si="138"/>
        <v>6</v>
      </c>
    </row>
    <row r="149" spans="1:194" x14ac:dyDescent="0.25">
      <c r="A149" s="19">
        <v>163</v>
      </c>
      <c r="B149" s="43" t="s">
        <v>933</v>
      </c>
      <c r="C149" s="43" t="s">
        <v>186</v>
      </c>
      <c r="D149" s="43" t="s">
        <v>241</v>
      </c>
      <c r="E149" s="43" t="s">
        <v>934</v>
      </c>
      <c r="F149" s="43" t="s">
        <v>935</v>
      </c>
      <c r="G149" s="43" t="s">
        <v>225</v>
      </c>
      <c r="H149" s="43" t="s">
        <v>291</v>
      </c>
      <c r="I149" s="43" t="s">
        <v>192</v>
      </c>
      <c r="J149" s="44">
        <f t="shared" si="112"/>
        <v>42855.770833333336</v>
      </c>
      <c r="K149" s="44">
        <v>42491.770833333336</v>
      </c>
      <c r="L149" s="44">
        <v>42148.770833333336</v>
      </c>
      <c r="M149" s="43" t="s">
        <v>936</v>
      </c>
      <c r="N149" s="43" t="s">
        <v>193</v>
      </c>
      <c r="O149" s="44">
        <v>45814.276608796295</v>
      </c>
      <c r="P149" s="43">
        <v>8794</v>
      </c>
      <c r="Q149" s="43">
        <v>4133</v>
      </c>
      <c r="R149" s="43">
        <v>4661</v>
      </c>
      <c r="S149" s="43" t="s">
        <v>206</v>
      </c>
      <c r="T149" s="44">
        <v>45273.770833333336</v>
      </c>
      <c r="U149" s="44">
        <v>45638.770833333336</v>
      </c>
      <c r="V149" s="44">
        <v>45638.770833333336</v>
      </c>
      <c r="W149" s="44">
        <v>45638.770833333336</v>
      </c>
      <c r="X149" s="44">
        <v>45638.770833333336</v>
      </c>
      <c r="Y149" s="44">
        <v>45638.770833333336</v>
      </c>
      <c r="Z149" s="43"/>
      <c r="AA149" s="43"/>
      <c r="AB149" s="43"/>
      <c r="AC149" s="43"/>
      <c r="AD149" s="43"/>
      <c r="AE149" s="43">
        <v>3</v>
      </c>
      <c r="AF149" s="43" t="s">
        <v>937</v>
      </c>
      <c r="AG149" s="43" t="s">
        <v>937</v>
      </c>
      <c r="AH149" s="43" t="s">
        <v>938</v>
      </c>
      <c r="AI149" s="43" t="s">
        <v>939</v>
      </c>
      <c r="AJ149" s="43" t="s">
        <v>940</v>
      </c>
      <c r="AK149" s="43" t="s">
        <v>939</v>
      </c>
      <c r="AL149" s="46">
        <v>46003</v>
      </c>
      <c r="AM149" s="46">
        <v>45818</v>
      </c>
      <c r="AN149" s="46">
        <v>45638</v>
      </c>
      <c r="AO149" s="46">
        <v>46003</v>
      </c>
      <c r="AP149" s="47">
        <v>46368</v>
      </c>
      <c r="AQ149" s="46">
        <v>46003</v>
      </c>
      <c r="AR149" s="48"/>
      <c r="AS149" s="48"/>
      <c r="AT149" s="48"/>
      <c r="AU149" s="43">
        <v>1</v>
      </c>
      <c r="AV149" s="43">
        <v>0</v>
      </c>
      <c r="AW149" s="43">
        <v>0</v>
      </c>
      <c r="AX149" s="51" t="s">
        <v>3246</v>
      </c>
      <c r="AY149" s="51" t="s">
        <v>954</v>
      </c>
      <c r="AZ149" s="51" t="s">
        <v>198</v>
      </c>
      <c r="BA149" s="20">
        <f t="shared" ca="1" si="141"/>
        <v>1</v>
      </c>
      <c r="BB149" s="20">
        <f t="shared" ca="1" si="141"/>
        <v>1</v>
      </c>
      <c r="BC149" s="20">
        <f t="shared" ca="1" si="141"/>
        <v>1</v>
      </c>
      <c r="BD149" s="20">
        <f t="shared" ca="1" si="141"/>
        <v>1</v>
      </c>
      <c r="BE149" s="20">
        <f t="shared" ca="1" si="141"/>
        <v>0</v>
      </c>
      <c r="BF149" s="20">
        <f t="shared" ca="1" si="141"/>
        <v>1</v>
      </c>
      <c r="BG149" s="21" t="str">
        <f t="shared" ca="1" si="141"/>
        <v/>
      </c>
      <c r="BH149" s="21" t="str">
        <f t="shared" ca="1" si="141"/>
        <v/>
      </c>
      <c r="BI149" s="21" t="str">
        <f t="shared" ca="1" si="141"/>
        <v/>
      </c>
      <c r="BJ149" s="22">
        <f t="shared" ca="1" si="113"/>
        <v>5</v>
      </c>
      <c r="BK149" s="21">
        <f t="shared" si="114"/>
        <v>3</v>
      </c>
      <c r="BL149" s="22">
        <f t="shared" ca="1" si="115"/>
        <v>9879</v>
      </c>
      <c r="BM149" s="22">
        <f t="shared" ca="1" si="116"/>
        <v>4643</v>
      </c>
      <c r="BN149" s="23">
        <f t="shared" ca="1" si="117"/>
        <v>5236</v>
      </c>
      <c r="BO149" s="24">
        <f t="shared" ca="1" si="118"/>
        <v>1085</v>
      </c>
      <c r="BP149" s="51" t="str">
        <f>_xlfn.XLOOKUP(E149,[1]Validation!E:E,[1]Validation!F:F,"")</f>
        <v>EG37</v>
      </c>
      <c r="BQ149" s="51" t="str">
        <f>_xlfn.XLOOKUP(BP149,[1]Validation!F:F,[1]Validation!G:G,"")</f>
        <v>EG30 to EG45</v>
      </c>
      <c r="BR149" s="52" t="str">
        <f>VLOOKUP(G149,[1]Validation!$B$1:$C$9,2,0)</f>
        <v>C</v>
      </c>
      <c r="BS149" s="51">
        <f t="shared" ca="1" si="119"/>
        <v>121</v>
      </c>
      <c r="BT149" s="53">
        <f>_xlfn.XLOOKUP(B149,'[2]1. All Calls'!$R:$R,'[2]1. All Calls'!$A:$A,"",0)</f>
        <v>45814.504861111112</v>
      </c>
      <c r="BU149" s="51" t="str">
        <f>_xlfn.XLOOKUP(B149,'[2]1. All Calls'!$R:$R,'[2]1. All Calls'!$F:$F,"",0)</f>
        <v>CC-01684991</v>
      </c>
      <c r="BV149" s="51" t="str">
        <f>_xlfn.XLOOKUP(B149,'[2]1. All Calls'!$R:$R,'[2]1. All Calls'!$J:$J,"",0)</f>
        <v>Sales Call</v>
      </c>
      <c r="BW149" s="53">
        <f>_xlfn.XLOOKUP(B149,'[2]Sch Calls'!$R:$R,'[2]Sch Calls'!$A:$A,"",0)</f>
        <v>43348.470706018503</v>
      </c>
      <c r="BX149" s="51">
        <f>_xlfn.XLOOKUP(B149,'[2]Sch Calls'!$R:$R,'[2]Sch Calls'!$B:$B,"",0)</f>
        <v>3049</v>
      </c>
      <c r="BY149" s="51" t="str">
        <f t="shared" si="102"/>
        <v>11-Jun-25</v>
      </c>
      <c r="BZ149" s="51" t="str">
        <f t="shared" si="102"/>
        <v>11-Jun-25</v>
      </c>
      <c r="CA149" s="51" t="str">
        <f t="shared" si="120"/>
        <v>14-Sep-24</v>
      </c>
      <c r="CB149" s="51" t="str">
        <f t="shared" si="121"/>
        <v>12-Jun-26</v>
      </c>
      <c r="CC149" s="51" t="str">
        <f t="shared" si="122"/>
        <v>13-Dec-26</v>
      </c>
      <c r="CD149" s="51" t="str">
        <f t="shared" si="123"/>
        <v>13-Dec-25</v>
      </c>
      <c r="CE149" s="51">
        <f t="shared" ca="1" si="103"/>
        <v>537</v>
      </c>
      <c r="CF149" s="51">
        <f t="shared" ca="1" si="103"/>
        <v>537</v>
      </c>
      <c r="CG149" s="51">
        <f t="shared" ca="1" si="124"/>
        <v>902</v>
      </c>
      <c r="CH149" s="51">
        <f t="shared" ca="1" si="125"/>
        <v>537</v>
      </c>
      <c r="CI149" s="51">
        <f t="shared" ca="1" si="126"/>
        <v>537</v>
      </c>
      <c r="CJ149" s="51">
        <f t="shared" ca="1" si="127"/>
        <v>537</v>
      </c>
      <c r="CK149" s="51">
        <f t="shared" ca="1" si="144"/>
        <v>1611</v>
      </c>
      <c r="CL149" s="51">
        <f t="shared" ca="1" si="144"/>
        <v>1611</v>
      </c>
      <c r="CM149" s="51">
        <f t="shared" ca="1" si="144"/>
        <v>2706</v>
      </c>
      <c r="CN149" s="51">
        <f t="shared" ca="1" si="144"/>
        <v>1611</v>
      </c>
      <c r="CO149" s="51">
        <f t="shared" ca="1" si="144"/>
        <v>1611</v>
      </c>
      <c r="CP149" s="51">
        <f t="shared" ca="1" si="144"/>
        <v>1611</v>
      </c>
      <c r="CQ149" s="51">
        <f t="shared" ca="1" si="145"/>
        <v>143</v>
      </c>
      <c r="CR149" s="51">
        <f t="shared" ca="1" si="145"/>
        <v>143</v>
      </c>
      <c r="CS149" s="51">
        <f t="shared" ca="1" si="145"/>
        <v>4048</v>
      </c>
      <c r="CT149" s="51">
        <f t="shared" ca="1" si="145"/>
        <v>2143</v>
      </c>
      <c r="CU149" s="51">
        <f t="shared" ca="1" si="145"/>
        <v>4143</v>
      </c>
      <c r="CV149" s="54">
        <f t="shared" ca="1" si="145"/>
        <v>2143</v>
      </c>
      <c r="CW149" s="25" t="s">
        <v>212</v>
      </c>
      <c r="CX149" s="55">
        <v>0.47</v>
      </c>
      <c r="CY149" s="55"/>
      <c r="CZ149" s="26">
        <v>0</v>
      </c>
      <c r="DA149" s="26">
        <v>0</v>
      </c>
      <c r="DB149" s="26">
        <v>0</v>
      </c>
      <c r="DC149" s="26">
        <v>0</v>
      </c>
      <c r="DD149" s="26">
        <v>0</v>
      </c>
      <c r="DE149" s="26">
        <v>0</v>
      </c>
      <c r="DF149" s="26">
        <v>0</v>
      </c>
      <c r="DG149" s="26">
        <v>0</v>
      </c>
      <c r="DH149" s="26">
        <v>0</v>
      </c>
      <c r="DI149" s="26">
        <v>0</v>
      </c>
      <c r="DJ149" s="26">
        <v>0</v>
      </c>
      <c r="DK149" s="26">
        <v>0</v>
      </c>
      <c r="DL149" s="27">
        <f t="shared" si="128"/>
        <v>45889.504861111112</v>
      </c>
      <c r="DM149" s="28">
        <f t="shared" ca="1" si="129"/>
        <v>1</v>
      </c>
      <c r="DN149" s="56">
        <f>_xlfn.XLOOKUP(B149,'[2]1. All Calls'!$R:$R,'[2]1. All Calls'!$A:$A,"",0)</f>
        <v>45814.504861111112</v>
      </c>
      <c r="DO149" s="57" t="str">
        <f ca="1">VLOOKUP(DM149,[1]Validation!$B$20:$C$25,2,0)</f>
        <v>Above 3 months</v>
      </c>
      <c r="DP149" s="58" t="str">
        <f>_xlfn.XLOOKUP(B149,'[1]Active AMCs- Dealer'!E:E,'[1]Active AMCs- Dealer'!L:L,"Not in AMC",0)</f>
        <v>Not in AMC</v>
      </c>
      <c r="DQ149" s="50" t="s">
        <v>213</v>
      </c>
      <c r="DR149" s="29" t="str">
        <f>_xlfn.XLOOKUP(B149,'[2]1. All Calls'!$R:$R,'[2]1. All Calls'!$F:$F,"",0)</f>
        <v>CC-01684991</v>
      </c>
      <c r="DS149" s="29" t="str">
        <f>_xlfn.XLOOKUP(B149,'[2]1. All Calls'!$R:$R,'[2]1. All Calls'!$AB:$AB,"",0)</f>
        <v>Sales call carried out for HMR update</v>
      </c>
      <c r="DT149" s="30">
        <f>_xlfn.XLOOKUP(DR149,'[2]1. All Calls'!$F:$F,'[2]1. All Calls'!$A:$A,"",0)</f>
        <v>45814.504861111112</v>
      </c>
      <c r="DU149" s="31">
        <f>_xlfn.XLOOKUP(DR149,'[2]1. All Calls'!$F:$F,'[2]1. All Calls'!$B:$B,"",0)</f>
        <v>8794</v>
      </c>
      <c r="DV149" s="31">
        <f>_xlfn.XLOOKUP(B149,[1]MDA_Assets!D:D,[1]MDA_Assets!N:N,"",0)</f>
        <v>4133</v>
      </c>
      <c r="DW149" s="31">
        <f>_xlfn.XLOOKUP(B149,[1]MDA_Assets!D:D,[1]MDA_Assets!O:O,"",0)</f>
        <v>4661</v>
      </c>
      <c r="DX149" s="32" t="str">
        <f>_xlfn.XLOOKUP(B149,[1]MDA_Assets!D:D,[1]MDA_Assets!Q:Q,"",0)</f>
        <v>XD</v>
      </c>
      <c r="DY149" s="33">
        <f>_xlfn.XLOOKUP(B149,[1]MDA_Assets!D:D,[1]MDA_Assets!R:R,"",0)</f>
        <v>45274</v>
      </c>
      <c r="DZ149" s="33">
        <f>_xlfn.XLOOKUP(B149,[1]MDA_Assets!D:D,[1]MDA_Assets!S:S,"",0)</f>
        <v>45639</v>
      </c>
      <c r="EA149" s="33">
        <f>_xlfn.XLOOKUP(B149,[1]MDA_Assets!D:D,[1]MDA_Assets!T:T,"",0)</f>
        <v>45639</v>
      </c>
      <c r="EB149" s="33">
        <f>_xlfn.XLOOKUP(B149,[1]MDA_Assets!D:D,[1]MDA_Assets!U:U,"",0)</f>
        <v>45639</v>
      </c>
      <c r="EC149" s="33">
        <f>_xlfn.XLOOKUP(B149,[1]MDA_Assets!D:D,[1]MDA_Assets!V:V,"",0)</f>
        <v>45639</v>
      </c>
      <c r="ED149" s="33">
        <f>_xlfn.XLOOKUP(B149,[1]MDA_Assets!D:D,[1]MDA_Assets!W:W,"",0)</f>
        <v>45639</v>
      </c>
      <c r="EE149" s="32">
        <f>_xlfn.XLOOKUP(B149,[1]MDA_Assets!D:D,[1]MDA_Assets!X:X,"",0)</f>
        <v>0</v>
      </c>
      <c r="EF149" s="33">
        <f>_xlfn.XLOOKUP(B149,[1]MDA_Assets!D:D,[1]MDA_Assets!Y:Y,"",0)</f>
        <v>0</v>
      </c>
      <c r="EG149" s="33">
        <f>_xlfn.XLOOKUP(B149,[1]MDA_Assets!D:D,[1]MDA_Assets!Z:Z,"",0)</f>
        <v>0</v>
      </c>
      <c r="EH149" s="33">
        <f>_xlfn.XLOOKUP(B149,[1]MDA_Assets!D:D,[1]MDA_Assets!AA:AA,"",0)</f>
        <v>0</v>
      </c>
      <c r="EI149" s="34">
        <f>_xlfn.XLOOKUP(B149,[1]MDA_Assets!D:D,[1]MDA_Assets!P:P,"",0)</f>
        <v>3</v>
      </c>
      <c r="EJ149" s="35" t="str">
        <f>_xlfn.XLOOKUP(B149,[1]MDA_Assets!D:D,[1]MDA_Assets!AB:AB,"",0)</f>
        <v>1754</v>
      </c>
      <c r="EK149" s="35" t="str">
        <f>_xlfn.XLOOKUP(B149,[1]MDA_Assets!D:D,[1]MDA_Assets!AC:AC,"",0)</f>
        <v>1754</v>
      </c>
      <c r="EL149" s="35" t="str">
        <f>_xlfn.XLOOKUP(B149,[1]MDA_Assets!D:D,[1]MDA_Assets!AD:AD,"",0)</f>
        <v>6754</v>
      </c>
      <c r="EM149" s="35" t="str">
        <f>_xlfn.XLOOKUP(B149,[1]MDA_Assets!D:D,[1]MDA_Assets!AE:AE,"",0)</f>
        <v>3754</v>
      </c>
      <c r="EN149" s="35" t="str">
        <f>_xlfn.XLOOKUP(B149,[1]MDA_Assets!D:D,[1]MDA_Assets!AF:AF,"",0)</f>
        <v>5754</v>
      </c>
      <c r="EO149" s="35" t="str">
        <f>_xlfn.XLOOKUP(B149,[1]MDA_Assets!D:D,[1]MDA_Assets!AG:AG,"",0)</f>
        <v>3754</v>
      </c>
      <c r="EP149" s="36">
        <f t="shared" si="104"/>
        <v>365</v>
      </c>
      <c r="EQ149" s="36">
        <f t="shared" si="104"/>
        <v>180</v>
      </c>
      <c r="ER149" s="36">
        <f t="shared" si="130"/>
        <v>365</v>
      </c>
      <c r="ES149" s="36">
        <f t="shared" si="131"/>
        <v>365</v>
      </c>
      <c r="ET149" s="36">
        <f t="shared" si="132"/>
        <v>730</v>
      </c>
      <c r="EU149" s="36">
        <f t="shared" si="133"/>
        <v>365</v>
      </c>
      <c r="EV149" s="36" t="str">
        <f t="shared" si="134"/>
        <v/>
      </c>
      <c r="EW149" s="36" t="str">
        <f t="shared" si="106"/>
        <v/>
      </c>
      <c r="EX149" s="36" t="str">
        <f t="shared" si="107"/>
        <v/>
      </c>
      <c r="EY149" s="36">
        <f t="shared" si="139"/>
        <v>11.78</v>
      </c>
      <c r="EZ149" s="36">
        <f t="shared" si="139"/>
        <v>5.81</v>
      </c>
      <c r="FA149" s="36">
        <f t="shared" si="139"/>
        <v>11.78</v>
      </c>
      <c r="FB149" s="36">
        <f t="shared" si="139"/>
        <v>11.78</v>
      </c>
      <c r="FC149" s="36">
        <f t="shared" si="139"/>
        <v>23.55</v>
      </c>
      <c r="FD149" s="36">
        <f t="shared" si="139"/>
        <v>11.78</v>
      </c>
      <c r="FE149" s="36" t="str">
        <f t="shared" si="139"/>
        <v/>
      </c>
      <c r="FF149" s="36" t="str">
        <f t="shared" si="139"/>
        <v/>
      </c>
      <c r="FG149" s="36" t="str">
        <f t="shared" si="139"/>
        <v/>
      </c>
      <c r="FH149" s="37" t="str" cm="1">
        <f t="array" ref="FH149">_xlfn.IFS(EY149="", "No Data", EY149&lt;0, "Negative/Future", EY149=0, "Zero Days", EY149&lt;=3, "&lt; 3 Months", EY149&lt;=6, "3 to 6 Months", EY149&lt;=9, "6 to 9 Months", EY149&lt;=12, "9 to 12 Months", EY149&lt;=15, "12 to 15 Months", EY149&lt;=18, "15 to 18 Months", EY149&lt;=24, "18 to 24 Months", EY149&gt;24, "&gt; 24 Months")</f>
        <v>9 to 12 Months</v>
      </c>
      <c r="FI149" s="37" t="str" cm="1">
        <f t="array" ref="FI149">_xlfn.IFS(EZ149="", "No Data", EZ149&lt;0, "Negative/Future", EZ149=0, "Zero Days", EZ149&lt;=3, "&lt; 3 Months", EZ149&lt;=6, "3 to 6 Months", EZ149&lt;=9, "6 to 9 Months", EZ149&lt;=12, "9 to 12 Months", EZ149&lt;=15, "12 to 15 Months", EZ149&lt;=18, "15 to 18 Months", EZ149&lt;=24, "18 to 24 Months", EZ149&gt;24, "&gt; 24 Months")</f>
        <v>3 to 6 Months</v>
      </c>
      <c r="FJ149" s="37" t="str" cm="1">
        <f t="array" ref="FJ149">_xlfn.IFS(FA149="", "No Data", FA149&lt;0, "Negative/Future", FA149=0, "Zero Days", FA149&lt;=3, "&lt; 3 Months", FA149&lt;=6, "3 to 6 Months", FA149&lt;=9, "6 to 9 Months", FA149&lt;=12, "9 to 12 Months", FA149&lt;=15, "12 to 15 Months", FA149&lt;=18, "15 to 18 Months", FA149&lt;=24, "18 to 24 Months", FA149&gt;24, "&gt; 24 Months")</f>
        <v>9 to 12 Months</v>
      </c>
      <c r="FK149" s="37" t="str" cm="1">
        <f t="array" ref="FK149">_xlfn.IFS(FB149="", "No Data", FB149&lt;0, "Negative/Future", FB149=0, "Zero Days", FB149&lt;=3, "&lt; 3 Months", FB149&lt;=6, "3 to 6 Months", FB149&lt;=9, "6 to 9 Months", FB149&lt;=12, "9 to 12 Months", FB149&lt;=15, "12 to 15 Months", FB149&lt;=18, "15 to 18 Months", FB149&lt;=24, "18 to 24 Months", FB149&gt;24, "&gt; 24 Months")</f>
        <v>9 to 12 Months</v>
      </c>
      <c r="FL149" s="37" t="str" cm="1">
        <f t="array" ref="FL149">_xlfn.IFS(FC149="", "No Data", FC149&lt;0, "Negative/Future", FC149=0, "Zero Days", FC149&lt;=3, "&lt; 3 Months", FC149&lt;=6, "3 to 6 Months", FC149&lt;=9, "6 to 9 Months", FC149&lt;=12, "9 to 12 Months", FC149&lt;=15, "12 to 15 Months", FC149&lt;=18, "15 to 18 Months", FC149&lt;=24, "18 to 24 Months", FC149&gt;24, "&gt; 24 Months")</f>
        <v>18 to 24 Months</v>
      </c>
      <c r="FM149" s="37" t="str" cm="1">
        <f t="array" ref="FM149">_xlfn.IFS(FD149="", "No Data", FD149&lt;0, "Negative/Future", FD149=0, "Zero Days", FD149&lt;=3, "&lt; 3 Months", FD149&lt;=6, "3 to 6 Months", FD149&lt;=9, "6 to 9 Months", FD149&lt;=12, "9 to 12 Months", FD149&lt;=15, "12 to 15 Months", FD149&lt;=18, "15 to 18 Months", FD149&lt;=24, "18 to 24 Months", FD149&gt;24, "&gt; 24 Months")</f>
        <v>9 to 12 Months</v>
      </c>
      <c r="FN149" s="37" t="str" cm="1">
        <f t="array" ref="FN149">_xlfn.IFS(FE149="", "No Data", FE149&lt;0, "Negative/Future", FE149=0, "Zero Days", FE149&lt;=3, "&lt; 3 Months", FE149&lt;=6, "3 to 6 Months", FE149&lt;=9, "6 to 9 Months", FE149&lt;=12, "9 to 12 Months", FE149&lt;=15, "12 to 15 Months", FE149&lt;=18, "15 to 18 Months", FE149&lt;=24, "18 to 24 Months", FE149&gt;24, "&gt; 24 Months")</f>
        <v>No Data</v>
      </c>
      <c r="FO149" s="37" t="str" cm="1">
        <f t="array" ref="FO149">_xlfn.IFS(FG149="", "No Data", FG149&lt;0, "Negative/Future", FG149=0, "Zero Days", FG149&lt;=3, "&lt; 3 Months", FG149&lt;=6, "3 to 6 Months", FG149&lt;=9, "6 to 9 Months", FG149&lt;=12, "9 to 12 Months", FG149&lt;=15, "12 to 15 Months", FG149&lt;=18, "15 to 18 Months", FG149&lt;=24, "18 to 24 Months", FG149&gt;24, "&gt; 24 Months")</f>
        <v>No Data</v>
      </c>
      <c r="FP149" s="37" t="str" cm="1">
        <f t="array" ref="FP149">_xlfn.IFS(FF149="", "No Data", FF149&lt;0, "Negative/Future", FF149=0, "Zero Days", FF149&lt;=3, "&lt; 3 Months", FF149&lt;=6, "3 to 6 Months", FF149&lt;=9, "6 to 9 Months", FF149&lt;=12, "9 to 12 Months", FF149&lt;=15, "12 to 15 Months", FF149&lt;=18, "15 to 18 Months", FF149&lt;=24, "18 to 24 Months", FF149&gt;24, "&gt; 24 Months")</f>
        <v>No Data</v>
      </c>
      <c r="FQ149" s="29" t="s">
        <v>417</v>
      </c>
      <c r="FR149" s="29">
        <v>8918324986</v>
      </c>
      <c r="FS149" s="38" t="str">
        <f>VLOOKUP(_xlfn.XLOOKUP(B149,[1]MDA_Assets!D:D,[1]MDA_Assets!I:I,"",0),[1]Validation!$B$1:$C$8,2,0)</f>
        <v>C</v>
      </c>
      <c r="FT149" s="38" t="s">
        <v>252</v>
      </c>
      <c r="FU149" s="31">
        <f>_xlfn.XLOOKUP(B149,[1]MDA_Assets!D:D,[1]MDA_Assets!X:X,"",0)</f>
        <v>0</v>
      </c>
      <c r="FV149" s="39">
        <v>5</v>
      </c>
      <c r="FW149" s="39">
        <v>0</v>
      </c>
      <c r="FX149" s="39">
        <v>0</v>
      </c>
      <c r="FY149" s="39">
        <v>4</v>
      </c>
      <c r="FZ149" s="40">
        <f t="shared" si="101"/>
        <v>46004</v>
      </c>
      <c r="GA149" s="40">
        <f t="shared" si="101"/>
        <v>45819</v>
      </c>
      <c r="GB149" s="40">
        <f t="shared" si="108"/>
        <v>45639</v>
      </c>
      <c r="GC149" s="40">
        <f t="shared" si="109"/>
        <v>46004</v>
      </c>
      <c r="GD149" s="40">
        <f t="shared" si="110"/>
        <v>46369</v>
      </c>
      <c r="GE149" s="40">
        <f t="shared" si="111"/>
        <v>46004</v>
      </c>
      <c r="GF149" s="40" t="str">
        <f t="shared" si="105"/>
        <v/>
      </c>
      <c r="GG149" s="40" t="str">
        <f t="shared" si="105"/>
        <v/>
      </c>
      <c r="GH149" s="40" t="str">
        <f t="shared" si="105"/>
        <v/>
      </c>
      <c r="GI149" s="39">
        <f t="shared" si="135"/>
        <v>5</v>
      </c>
      <c r="GJ149" s="39">
        <f t="shared" si="136"/>
        <v>0</v>
      </c>
      <c r="GK149" s="39">
        <f t="shared" si="137"/>
        <v>0</v>
      </c>
      <c r="GL149" s="39">
        <f t="shared" si="138"/>
        <v>1</v>
      </c>
    </row>
    <row r="150" spans="1:194" x14ac:dyDescent="0.25">
      <c r="A150" s="19">
        <v>164</v>
      </c>
      <c r="B150" s="43" t="s">
        <v>941</v>
      </c>
      <c r="C150" s="43" t="s">
        <v>254</v>
      </c>
      <c r="D150" s="43" t="s">
        <v>241</v>
      </c>
      <c r="E150" s="43" t="s">
        <v>909</v>
      </c>
      <c r="F150" s="43" t="s">
        <v>942</v>
      </c>
      <c r="G150" s="43" t="s">
        <v>190</v>
      </c>
      <c r="H150" s="43" t="s">
        <v>498</v>
      </c>
      <c r="I150" s="43" t="s">
        <v>192</v>
      </c>
      <c r="J150" s="44">
        <f t="shared" si="112"/>
        <v>43111.770833333336</v>
      </c>
      <c r="K150" s="44">
        <v>42747.770833333336</v>
      </c>
      <c r="L150" s="44">
        <v>42464.770833333336</v>
      </c>
      <c r="M150" s="43" t="s">
        <v>943</v>
      </c>
      <c r="N150" s="43" t="s">
        <v>193</v>
      </c>
      <c r="O150" s="44">
        <v>45814.303680555553</v>
      </c>
      <c r="P150" s="43">
        <v>10636</v>
      </c>
      <c r="Q150" s="43">
        <v>2659</v>
      </c>
      <c r="R150" s="43">
        <v>7977</v>
      </c>
      <c r="S150" s="43" t="s">
        <v>206</v>
      </c>
      <c r="T150" s="44">
        <v>45067.770833333336</v>
      </c>
      <c r="U150" s="44">
        <v>45074.770833333336</v>
      </c>
      <c r="V150" s="44">
        <v>45074.770833333336</v>
      </c>
      <c r="W150" s="44">
        <v>45074.770833333336</v>
      </c>
      <c r="X150" s="44">
        <v>45074.770833333336</v>
      </c>
      <c r="Y150" s="44">
        <v>45074.770833333336</v>
      </c>
      <c r="Z150" s="43"/>
      <c r="AA150" s="43"/>
      <c r="AB150" s="43"/>
      <c r="AC150" s="43"/>
      <c r="AD150" s="43"/>
      <c r="AE150" s="43">
        <v>0</v>
      </c>
      <c r="AF150" s="43" t="s">
        <v>944</v>
      </c>
      <c r="AG150" s="43" t="s">
        <v>944</v>
      </c>
      <c r="AH150" s="43" t="s">
        <v>945</v>
      </c>
      <c r="AI150" s="43" t="s">
        <v>946</v>
      </c>
      <c r="AJ150" s="43" t="s">
        <v>947</v>
      </c>
      <c r="AK150" s="43" t="s">
        <v>946</v>
      </c>
      <c r="AL150" s="48"/>
      <c r="AM150" s="48"/>
      <c r="AN150" s="48"/>
      <c r="AO150" s="48"/>
      <c r="AP150" s="48"/>
      <c r="AQ150" s="48"/>
      <c r="AR150" s="48"/>
      <c r="AS150" s="48"/>
      <c r="AT150" s="48"/>
      <c r="AU150" s="43">
        <v>0</v>
      </c>
      <c r="AV150" s="43">
        <v>0</v>
      </c>
      <c r="AW150" s="43">
        <v>0</v>
      </c>
      <c r="AX150" s="51" t="s">
        <v>211</v>
      </c>
      <c r="AY150" s="51" t="s">
        <v>211</v>
      </c>
      <c r="AZ150" s="51" t="s">
        <v>198</v>
      </c>
      <c r="BA150" s="20" t="str">
        <f t="shared" ca="1" si="141"/>
        <v/>
      </c>
      <c r="BB150" s="20" t="str">
        <f t="shared" ca="1" si="141"/>
        <v/>
      </c>
      <c r="BC150" s="20" t="str">
        <f t="shared" ca="1" si="141"/>
        <v/>
      </c>
      <c r="BD150" s="20" t="str">
        <f t="shared" ca="1" si="141"/>
        <v/>
      </c>
      <c r="BE150" s="20" t="str">
        <f t="shared" ca="1" si="141"/>
        <v/>
      </c>
      <c r="BF150" s="20" t="str">
        <f t="shared" ca="1" si="141"/>
        <v/>
      </c>
      <c r="BG150" s="21" t="str">
        <f t="shared" ca="1" si="141"/>
        <v/>
      </c>
      <c r="BH150" s="21" t="str">
        <f t="shared" ca="1" si="141"/>
        <v/>
      </c>
      <c r="BI150" s="21" t="str">
        <f t="shared" ca="1" si="141"/>
        <v/>
      </c>
      <c r="BJ150" s="22">
        <f t="shared" ca="1" si="113"/>
        <v>0</v>
      </c>
      <c r="BK150" s="21">
        <f t="shared" si="114"/>
        <v>0</v>
      </c>
      <c r="BL150" s="22">
        <f t="shared" ca="1" si="115"/>
        <v>10636</v>
      </c>
      <c r="BM150" s="22">
        <f t="shared" ca="1" si="116"/>
        <v>2659</v>
      </c>
      <c r="BN150" s="23">
        <f t="shared" ca="1" si="117"/>
        <v>7977</v>
      </c>
      <c r="BO150" s="24">
        <f t="shared" ca="1" si="118"/>
        <v>0</v>
      </c>
      <c r="BP150" s="51" t="str">
        <f>_xlfn.XLOOKUP(E150,[1]Validation!E:E,[1]Validation!F:F,"")</f>
        <v>EN7</v>
      </c>
      <c r="BQ150" s="51" t="str">
        <f>_xlfn.XLOOKUP(BP150,[1]Validation!F:F,[1]Validation!G:G,"")</f>
        <v>EN4 to EN7</v>
      </c>
      <c r="BR150" s="52" t="str">
        <f>VLOOKUP(G150,[1]Validation!$B$1:$C$9,2,0)</f>
        <v>B</v>
      </c>
      <c r="BS150" s="51">
        <f t="shared" ca="1" si="119"/>
        <v>113</v>
      </c>
      <c r="BT150" s="53">
        <f>_xlfn.XLOOKUP(B150,'[2]1. All Calls'!$R:$R,'[2]1. All Calls'!$A:$A,"",0)</f>
        <v>45814.53125</v>
      </c>
      <c r="BU150" s="51" t="str">
        <f>_xlfn.XLOOKUP(B150,'[2]1. All Calls'!$R:$R,'[2]1. All Calls'!$F:$F,"",0)</f>
        <v>CC-01685093</v>
      </c>
      <c r="BV150" s="51" t="str">
        <f>_xlfn.XLOOKUP(B150,'[2]1. All Calls'!$R:$R,'[2]1. All Calls'!$J:$J,"",0)</f>
        <v>Sales Call</v>
      </c>
      <c r="BW150" s="53">
        <f>_xlfn.XLOOKUP(B150,'[2]Sch Calls'!$R:$R,'[2]Sch Calls'!$A:$A,"",0)</f>
        <v>45075.572719907403</v>
      </c>
      <c r="BX150" s="51">
        <f>_xlfn.XLOOKUP(B150,'[2]Sch Calls'!$R:$R,'[2]Sch Calls'!$B:$B,"",0)</f>
        <v>6072</v>
      </c>
      <c r="BY150" s="51" t="str">
        <f t="shared" si="102"/>
        <v>25-Nov-23</v>
      </c>
      <c r="BZ150" s="51" t="str">
        <f t="shared" si="102"/>
        <v>25-Nov-23</v>
      </c>
      <c r="CA150" s="51" t="str">
        <f t="shared" si="120"/>
        <v>21-Feb-24</v>
      </c>
      <c r="CB150" s="51" t="str">
        <f t="shared" si="121"/>
        <v>25-Nov-24</v>
      </c>
      <c r="CC150" s="51" t="str">
        <f t="shared" si="122"/>
        <v>28-May-25</v>
      </c>
      <c r="CD150" s="51" t="str">
        <f t="shared" si="123"/>
        <v>28-May-24</v>
      </c>
      <c r="CE150" s="51">
        <f t="shared" ca="1" si="103"/>
        <v>1101</v>
      </c>
      <c r="CF150" s="51">
        <f t="shared" ca="1" si="103"/>
        <v>1101</v>
      </c>
      <c r="CG150" s="51">
        <f t="shared" ca="1" si="124"/>
        <v>1108</v>
      </c>
      <c r="CH150" s="51">
        <f t="shared" ca="1" si="125"/>
        <v>1101</v>
      </c>
      <c r="CI150" s="51">
        <f t="shared" ca="1" si="126"/>
        <v>1101</v>
      </c>
      <c r="CJ150" s="51">
        <f t="shared" ca="1" si="127"/>
        <v>1101</v>
      </c>
      <c r="CK150" s="51">
        <f t="shared" ca="1" si="144"/>
        <v>0</v>
      </c>
      <c r="CL150" s="51">
        <f t="shared" ca="1" si="144"/>
        <v>0</v>
      </c>
      <c r="CM150" s="51">
        <f t="shared" ca="1" si="144"/>
        <v>0</v>
      </c>
      <c r="CN150" s="51">
        <f t="shared" ca="1" si="144"/>
        <v>0</v>
      </c>
      <c r="CO150" s="51">
        <f t="shared" ca="1" si="144"/>
        <v>0</v>
      </c>
      <c r="CP150" s="51">
        <f t="shared" ca="1" si="144"/>
        <v>0</v>
      </c>
      <c r="CQ150" s="51">
        <f t="shared" ca="1" si="145"/>
        <v>743</v>
      </c>
      <c r="CR150" s="51">
        <f t="shared" ca="1" si="145"/>
        <v>743</v>
      </c>
      <c r="CS150" s="51">
        <f t="shared" ca="1" si="145"/>
        <v>2731</v>
      </c>
      <c r="CT150" s="51">
        <f t="shared" ca="1" si="145"/>
        <v>2743</v>
      </c>
      <c r="CU150" s="51">
        <f t="shared" ca="1" si="145"/>
        <v>671</v>
      </c>
      <c r="CV150" s="54">
        <f t="shared" ca="1" si="145"/>
        <v>2743</v>
      </c>
      <c r="CW150" s="25" t="s">
        <v>212</v>
      </c>
      <c r="CX150" s="55">
        <v>0.25</v>
      </c>
      <c r="CY150" s="55"/>
      <c r="CZ150" s="26">
        <v>0</v>
      </c>
      <c r="DA150" s="26">
        <v>0</v>
      </c>
      <c r="DB150" s="26">
        <v>0</v>
      </c>
      <c r="DC150" s="26">
        <v>0</v>
      </c>
      <c r="DD150" s="26">
        <v>0</v>
      </c>
      <c r="DE150" s="26">
        <v>0</v>
      </c>
      <c r="DF150" s="26">
        <v>0</v>
      </c>
      <c r="DG150" s="26">
        <v>0</v>
      </c>
      <c r="DH150" s="26">
        <v>0</v>
      </c>
      <c r="DI150" s="26">
        <v>0</v>
      </c>
      <c r="DJ150" s="26">
        <v>0</v>
      </c>
      <c r="DK150" s="26">
        <v>0</v>
      </c>
      <c r="DL150" s="27">
        <f t="shared" si="128"/>
        <v>45889.53125</v>
      </c>
      <c r="DM150" s="28">
        <f t="shared" ca="1" si="129"/>
        <v>1</v>
      </c>
      <c r="DN150" s="56">
        <f>_xlfn.XLOOKUP(B150,'[2]1. All Calls'!$R:$R,'[2]1. All Calls'!$A:$A,"",0)</f>
        <v>45814.53125</v>
      </c>
      <c r="DO150" s="57" t="str">
        <f ca="1">VLOOKUP(DM150,[1]Validation!$B$20:$C$25,2,0)</f>
        <v>Above 3 months</v>
      </c>
      <c r="DP150" s="58" t="str">
        <f>_xlfn.XLOOKUP(B150,'[1]Active AMCs- Dealer'!E:E,'[1]Active AMCs- Dealer'!L:L,"Not in AMC",0)</f>
        <v>Not in AMC</v>
      </c>
      <c r="DQ150" s="50" t="s">
        <v>238</v>
      </c>
      <c r="DR150" s="29" t="str">
        <f>_xlfn.XLOOKUP(B150,'[2]1. All Calls'!$R:$R,'[2]1. All Calls'!$F:$F,"",0)</f>
        <v>CC-01685093</v>
      </c>
      <c r="DS150" s="29" t="str">
        <f>_xlfn.XLOOKUP(B150,'[2]1. All Calls'!$R:$R,'[2]1. All Calls'!$AB:$AB,"",0)</f>
        <v>Sales call carried out for HMR update</v>
      </c>
      <c r="DT150" s="30">
        <f>_xlfn.XLOOKUP(DR150,'[2]1. All Calls'!$F:$F,'[2]1. All Calls'!$A:$A,"",0)</f>
        <v>45814.53125</v>
      </c>
      <c r="DU150" s="31">
        <f>_xlfn.XLOOKUP(DR150,'[2]1. All Calls'!$F:$F,'[2]1. All Calls'!$B:$B,"",0)</f>
        <v>10636</v>
      </c>
      <c r="DV150" s="31">
        <f>_xlfn.XLOOKUP(B150,[1]MDA_Assets!D:D,[1]MDA_Assets!N:N,"",0)</f>
        <v>2659</v>
      </c>
      <c r="DW150" s="31">
        <f>_xlfn.XLOOKUP(B150,[1]MDA_Assets!D:D,[1]MDA_Assets!O:O,"",0)</f>
        <v>7977</v>
      </c>
      <c r="DX150" s="32" t="str">
        <f>_xlfn.XLOOKUP(B150,[1]MDA_Assets!D:D,[1]MDA_Assets!Q:Q,"",0)</f>
        <v>XD</v>
      </c>
      <c r="DY150" s="33">
        <f>_xlfn.XLOOKUP(B150,[1]MDA_Assets!D:D,[1]MDA_Assets!R:R,"",0)</f>
        <v>45068</v>
      </c>
      <c r="DZ150" s="33">
        <f>_xlfn.XLOOKUP(B150,[1]MDA_Assets!D:D,[1]MDA_Assets!S:S,"",0)</f>
        <v>45075</v>
      </c>
      <c r="EA150" s="33">
        <f>_xlfn.XLOOKUP(B150,[1]MDA_Assets!D:D,[1]MDA_Assets!T:T,"",0)</f>
        <v>45075</v>
      </c>
      <c r="EB150" s="33">
        <f>_xlfn.XLOOKUP(B150,[1]MDA_Assets!D:D,[1]MDA_Assets!U:U,"",0)</f>
        <v>45075</v>
      </c>
      <c r="EC150" s="33">
        <f>_xlfn.XLOOKUP(B150,[1]MDA_Assets!D:D,[1]MDA_Assets!V:V,"",0)</f>
        <v>45075</v>
      </c>
      <c r="ED150" s="33">
        <f>_xlfn.XLOOKUP(B150,[1]MDA_Assets!D:D,[1]MDA_Assets!W:W,"",0)</f>
        <v>45075</v>
      </c>
      <c r="EE150" s="32">
        <f>_xlfn.XLOOKUP(B150,[1]MDA_Assets!D:D,[1]MDA_Assets!X:X,"",0)</f>
        <v>0</v>
      </c>
      <c r="EF150" s="33">
        <f>_xlfn.XLOOKUP(B150,[1]MDA_Assets!D:D,[1]MDA_Assets!Y:Y,"",0)</f>
        <v>0</v>
      </c>
      <c r="EG150" s="33">
        <f>_xlfn.XLOOKUP(B150,[1]MDA_Assets!D:D,[1]MDA_Assets!Z:Z,"",0)</f>
        <v>0</v>
      </c>
      <c r="EH150" s="33">
        <f>_xlfn.XLOOKUP(B150,[1]MDA_Assets!D:D,[1]MDA_Assets!AA:AA,"",0)</f>
        <v>0</v>
      </c>
      <c r="EI150" s="34">
        <f>_xlfn.XLOOKUP(B150,[1]MDA_Assets!D:D,[1]MDA_Assets!P:P,"",0)</f>
        <v>0</v>
      </c>
      <c r="EJ150" s="35" t="str">
        <f>_xlfn.XLOOKUP(B150,[1]MDA_Assets!D:D,[1]MDA_Assets!AB:AB,"",0)</f>
        <v>743</v>
      </c>
      <c r="EK150" s="35" t="str">
        <f>_xlfn.XLOOKUP(B150,[1]MDA_Assets!D:D,[1]MDA_Assets!AC:AC,"",0)</f>
        <v>743</v>
      </c>
      <c r="EL150" s="35" t="str">
        <f>_xlfn.XLOOKUP(B150,[1]MDA_Assets!D:D,[1]MDA_Assets!AD:AD,"",0)</f>
        <v>2731</v>
      </c>
      <c r="EM150" s="35" t="str">
        <f>_xlfn.XLOOKUP(B150,[1]MDA_Assets!D:D,[1]MDA_Assets!AE:AE,"",0)</f>
        <v>2743</v>
      </c>
      <c r="EN150" s="35" t="str">
        <f>_xlfn.XLOOKUP(B150,[1]MDA_Assets!D:D,[1]MDA_Assets!AF:AF,"",0)</f>
        <v>671</v>
      </c>
      <c r="EO150" s="35" t="str">
        <f>_xlfn.XLOOKUP(B150,[1]MDA_Assets!D:D,[1]MDA_Assets!AG:AG,"",0)</f>
        <v>2743</v>
      </c>
      <c r="EP150" s="36" t="str">
        <f t="shared" si="104"/>
        <v/>
      </c>
      <c r="EQ150" s="36" t="str">
        <f t="shared" si="104"/>
        <v/>
      </c>
      <c r="ER150" s="36" t="str">
        <f t="shared" si="130"/>
        <v/>
      </c>
      <c r="ES150" s="36" t="str">
        <f t="shared" si="131"/>
        <v/>
      </c>
      <c r="ET150" s="36" t="str">
        <f t="shared" si="132"/>
        <v/>
      </c>
      <c r="EU150" s="36" t="str">
        <f t="shared" si="133"/>
        <v/>
      </c>
      <c r="EV150" s="36" t="str">
        <f t="shared" si="134"/>
        <v/>
      </c>
      <c r="EW150" s="36" t="str">
        <f t="shared" si="106"/>
        <v/>
      </c>
      <c r="EX150" s="36" t="str">
        <f t="shared" si="107"/>
        <v/>
      </c>
      <c r="EY150" s="36" t="str">
        <f t="shared" si="139"/>
        <v/>
      </c>
      <c r="EZ150" s="36" t="str">
        <f t="shared" si="139"/>
        <v/>
      </c>
      <c r="FA150" s="36" t="str">
        <f t="shared" si="139"/>
        <v/>
      </c>
      <c r="FB150" s="36" t="str">
        <f t="shared" si="139"/>
        <v/>
      </c>
      <c r="FC150" s="36" t="str">
        <f t="shared" si="139"/>
        <v/>
      </c>
      <c r="FD150" s="36" t="str">
        <f t="shared" si="139"/>
        <v/>
      </c>
      <c r="FE150" s="36" t="str">
        <f t="shared" si="139"/>
        <v/>
      </c>
      <c r="FF150" s="36" t="str">
        <f t="shared" si="139"/>
        <v/>
      </c>
      <c r="FG150" s="36" t="str">
        <f t="shared" si="139"/>
        <v/>
      </c>
      <c r="FH150" s="37" t="str" cm="1">
        <f t="array" ref="FH150">_xlfn.IFS(EY150="", "No Data", EY150&lt;0, "Negative/Future", EY150=0, "Zero Days", EY150&lt;=3, "&lt; 3 Months", EY150&lt;=6, "3 to 6 Months", EY150&lt;=9, "6 to 9 Months", EY150&lt;=12, "9 to 12 Months", EY150&lt;=15, "12 to 15 Months", EY150&lt;=18, "15 to 18 Months", EY150&lt;=24, "18 to 24 Months", EY150&gt;24, "&gt; 24 Months")</f>
        <v>No Data</v>
      </c>
      <c r="FI150" s="37" t="str" cm="1">
        <f t="array" ref="FI150">_xlfn.IFS(EZ150="", "No Data", EZ150&lt;0, "Negative/Future", EZ150=0, "Zero Days", EZ150&lt;=3, "&lt; 3 Months", EZ150&lt;=6, "3 to 6 Months", EZ150&lt;=9, "6 to 9 Months", EZ150&lt;=12, "9 to 12 Months", EZ150&lt;=15, "12 to 15 Months", EZ150&lt;=18, "15 to 18 Months", EZ150&lt;=24, "18 to 24 Months", EZ150&gt;24, "&gt; 24 Months")</f>
        <v>No Data</v>
      </c>
      <c r="FJ150" s="37" t="str" cm="1">
        <f t="array" ref="FJ150">_xlfn.IFS(FA150="", "No Data", FA150&lt;0, "Negative/Future", FA150=0, "Zero Days", FA150&lt;=3, "&lt; 3 Months", FA150&lt;=6, "3 to 6 Months", FA150&lt;=9, "6 to 9 Months", FA150&lt;=12, "9 to 12 Months", FA150&lt;=15, "12 to 15 Months", FA150&lt;=18, "15 to 18 Months", FA150&lt;=24, "18 to 24 Months", FA150&gt;24, "&gt; 24 Months")</f>
        <v>No Data</v>
      </c>
      <c r="FK150" s="37" t="str" cm="1">
        <f t="array" ref="FK150">_xlfn.IFS(FB150="", "No Data", FB150&lt;0, "Negative/Future", FB150=0, "Zero Days", FB150&lt;=3, "&lt; 3 Months", FB150&lt;=6, "3 to 6 Months", FB150&lt;=9, "6 to 9 Months", FB150&lt;=12, "9 to 12 Months", FB150&lt;=15, "12 to 15 Months", FB150&lt;=18, "15 to 18 Months", FB150&lt;=24, "18 to 24 Months", FB150&gt;24, "&gt; 24 Months")</f>
        <v>No Data</v>
      </c>
      <c r="FL150" s="37" t="str" cm="1">
        <f t="array" ref="FL150">_xlfn.IFS(FC150="", "No Data", FC150&lt;0, "Negative/Future", FC150=0, "Zero Days", FC150&lt;=3, "&lt; 3 Months", FC150&lt;=6, "3 to 6 Months", FC150&lt;=9, "6 to 9 Months", FC150&lt;=12, "9 to 12 Months", FC150&lt;=15, "12 to 15 Months", FC150&lt;=18, "15 to 18 Months", FC150&lt;=24, "18 to 24 Months", FC150&gt;24, "&gt; 24 Months")</f>
        <v>No Data</v>
      </c>
      <c r="FM150" s="37" t="str" cm="1">
        <f t="array" ref="FM150">_xlfn.IFS(FD150="", "No Data", FD150&lt;0, "Negative/Future", FD150=0, "Zero Days", FD150&lt;=3, "&lt; 3 Months", FD150&lt;=6, "3 to 6 Months", FD150&lt;=9, "6 to 9 Months", FD150&lt;=12, "9 to 12 Months", FD150&lt;=15, "12 to 15 Months", FD150&lt;=18, "15 to 18 Months", FD150&lt;=24, "18 to 24 Months", FD150&gt;24, "&gt; 24 Months")</f>
        <v>No Data</v>
      </c>
      <c r="FN150" s="37" t="str" cm="1">
        <f t="array" ref="FN150">_xlfn.IFS(FE150="", "No Data", FE150&lt;0, "Negative/Future", FE150=0, "Zero Days", FE150&lt;=3, "&lt; 3 Months", FE150&lt;=6, "3 to 6 Months", FE150&lt;=9, "6 to 9 Months", FE150&lt;=12, "9 to 12 Months", FE150&lt;=15, "12 to 15 Months", FE150&lt;=18, "15 to 18 Months", FE150&lt;=24, "18 to 24 Months", FE150&gt;24, "&gt; 24 Months")</f>
        <v>No Data</v>
      </c>
      <c r="FO150" s="37" t="str" cm="1">
        <f t="array" ref="FO150">_xlfn.IFS(FG150="", "No Data", FG150&lt;0, "Negative/Future", FG150=0, "Zero Days", FG150&lt;=3, "&lt; 3 Months", FG150&lt;=6, "3 to 6 Months", FG150&lt;=9, "6 to 9 Months", FG150&lt;=12, "9 to 12 Months", FG150&lt;=15, "12 to 15 Months", FG150&lt;=18, "15 to 18 Months", FG150&lt;=24, "18 to 24 Months", FG150&gt;24, "&gt; 24 Months")</f>
        <v>No Data</v>
      </c>
      <c r="FP150" s="37" t="str" cm="1">
        <f t="array" ref="FP150">_xlfn.IFS(FF150="", "No Data", FF150&lt;0, "Negative/Future", FF150=0, "Zero Days", FF150&lt;=3, "&lt; 3 Months", FF150&lt;=6, "3 to 6 Months", FF150&lt;=9, "6 to 9 Months", FF150&lt;=12, "9 to 12 Months", FF150&lt;=15, "12 to 15 Months", FF150&lt;=18, "15 to 18 Months", FF150&lt;=24, "18 to 24 Months", FF150&gt;24, "&gt; 24 Months")</f>
        <v>No Data</v>
      </c>
      <c r="FQ150" s="29" t="s">
        <v>948</v>
      </c>
      <c r="FR150" s="29">
        <v>9608787409</v>
      </c>
      <c r="FS150" s="38" t="str">
        <f>VLOOKUP(_xlfn.XLOOKUP(B150,[1]MDA_Assets!D:D,[1]MDA_Assets!I:I,"",0),[1]Validation!$B$1:$C$8,2,0)</f>
        <v>B</v>
      </c>
      <c r="FT150" s="38" t="s">
        <v>252</v>
      </c>
      <c r="FU150" s="31">
        <f>_xlfn.XLOOKUP(B150,[1]MDA_Assets!D:D,[1]MDA_Assets!X:X,"",0)</f>
        <v>0</v>
      </c>
      <c r="FV150" s="39">
        <v>0</v>
      </c>
      <c r="FW150" s="39">
        <v>0</v>
      </c>
      <c r="FX150" s="39">
        <v>0</v>
      </c>
      <c r="FY150" s="39">
        <v>9</v>
      </c>
      <c r="FZ150" s="40" t="str">
        <f t="shared" si="101"/>
        <v/>
      </c>
      <c r="GA150" s="40" t="str">
        <f t="shared" si="101"/>
        <v/>
      </c>
      <c r="GB150" s="40" t="str">
        <f t="shared" si="108"/>
        <v/>
      </c>
      <c r="GC150" s="40" t="str">
        <f t="shared" si="109"/>
        <v/>
      </c>
      <c r="GD150" s="40" t="str">
        <f t="shared" si="110"/>
        <v/>
      </c>
      <c r="GE150" s="40" t="str">
        <f t="shared" si="111"/>
        <v/>
      </c>
      <c r="GF150" s="40" t="str">
        <f t="shared" si="105"/>
        <v/>
      </c>
      <c r="GG150" s="40" t="str">
        <f t="shared" si="105"/>
        <v/>
      </c>
      <c r="GH150" s="40" t="str">
        <f t="shared" si="105"/>
        <v/>
      </c>
      <c r="GI150" s="39">
        <f t="shared" si="135"/>
        <v>0</v>
      </c>
      <c r="GJ150" s="39">
        <f t="shared" si="136"/>
        <v>0</v>
      </c>
      <c r="GK150" s="39">
        <f t="shared" si="137"/>
        <v>0</v>
      </c>
      <c r="GL150" s="39">
        <f t="shared" si="138"/>
        <v>0</v>
      </c>
    </row>
    <row r="151" spans="1:194" x14ac:dyDescent="0.25">
      <c r="A151" s="19">
        <v>165</v>
      </c>
      <c r="B151" s="43" t="s">
        <v>949</v>
      </c>
      <c r="C151" s="43" t="s">
        <v>254</v>
      </c>
      <c r="D151" s="43" t="s">
        <v>241</v>
      </c>
      <c r="E151" s="43" t="s">
        <v>502</v>
      </c>
      <c r="F151" s="43" t="s">
        <v>950</v>
      </c>
      <c r="G151" s="43" t="s">
        <v>190</v>
      </c>
      <c r="H151" s="43" t="s">
        <v>277</v>
      </c>
      <c r="I151" s="43" t="s">
        <v>192</v>
      </c>
      <c r="J151" s="44">
        <f t="shared" si="112"/>
        <v>43541.770833333336</v>
      </c>
      <c r="K151" s="44">
        <v>43177.770833333336</v>
      </c>
      <c r="L151" s="44">
        <v>43157.770833333336</v>
      </c>
      <c r="M151" s="43" t="s">
        <v>2243</v>
      </c>
      <c r="N151" s="43" t="s">
        <v>193</v>
      </c>
      <c r="O151" s="44">
        <v>46049.716134259259</v>
      </c>
      <c r="P151" s="43">
        <v>13675</v>
      </c>
      <c r="Q151" s="43">
        <v>8615</v>
      </c>
      <c r="R151" s="43">
        <v>5060</v>
      </c>
      <c r="S151" s="43" t="s">
        <v>206</v>
      </c>
      <c r="T151" s="44">
        <v>46010.770833333336</v>
      </c>
      <c r="U151" s="44">
        <v>46010.770833333336</v>
      </c>
      <c r="V151" s="44">
        <v>46010.770833333336</v>
      </c>
      <c r="W151" s="44">
        <v>46010.770833333336</v>
      </c>
      <c r="X151" s="44">
        <v>46010.770833333336</v>
      </c>
      <c r="Y151" s="44">
        <v>46010.770833333336</v>
      </c>
      <c r="Z151" s="43"/>
      <c r="AA151" s="43"/>
      <c r="AB151" s="43"/>
      <c r="AC151" s="43"/>
      <c r="AD151" s="43"/>
      <c r="AE151" s="43">
        <v>0</v>
      </c>
      <c r="AF151" s="43" t="s">
        <v>951</v>
      </c>
      <c r="AG151" s="43" t="s">
        <v>951</v>
      </c>
      <c r="AH151" s="43" t="s">
        <v>951</v>
      </c>
      <c r="AI151" s="43" t="s">
        <v>208</v>
      </c>
      <c r="AJ151" s="43" t="s">
        <v>209</v>
      </c>
      <c r="AK151" s="43" t="s">
        <v>208</v>
      </c>
      <c r="AL151" s="48"/>
      <c r="AM151" s="48"/>
      <c r="AN151" s="48"/>
      <c r="AO151" s="48"/>
      <c r="AP151" s="48"/>
      <c r="AQ151" s="48"/>
      <c r="AR151" s="48"/>
      <c r="AS151" s="48"/>
      <c r="AT151" s="48"/>
      <c r="AU151" s="43">
        <v>0</v>
      </c>
      <c r="AV151" s="43">
        <v>0</v>
      </c>
      <c r="AW151" s="43">
        <v>0</v>
      </c>
      <c r="AX151" s="51" t="s">
        <v>211</v>
      </c>
      <c r="AY151" s="51" t="s">
        <v>211</v>
      </c>
      <c r="AZ151" s="51" t="s">
        <v>198</v>
      </c>
      <c r="BA151" s="20" t="str">
        <f t="shared" ca="1" si="141"/>
        <v/>
      </c>
      <c r="BB151" s="20" t="str">
        <f t="shared" ca="1" si="141"/>
        <v/>
      </c>
      <c r="BC151" s="20" t="str">
        <f t="shared" ca="1" si="141"/>
        <v/>
      </c>
      <c r="BD151" s="20" t="str">
        <f t="shared" ca="1" si="141"/>
        <v/>
      </c>
      <c r="BE151" s="20" t="str">
        <f t="shared" ca="1" si="141"/>
        <v/>
      </c>
      <c r="BF151" s="20" t="str">
        <f t="shared" ca="1" si="141"/>
        <v/>
      </c>
      <c r="BG151" s="21" t="str">
        <f t="shared" ca="1" si="141"/>
        <v/>
      </c>
      <c r="BH151" s="21" t="str">
        <f t="shared" ca="1" si="141"/>
        <v/>
      </c>
      <c r="BI151" s="21" t="str">
        <f t="shared" ca="1" si="141"/>
        <v/>
      </c>
      <c r="BJ151" s="22">
        <f t="shared" ca="1" si="113"/>
        <v>0</v>
      </c>
      <c r="BK151" s="21">
        <f t="shared" si="114"/>
        <v>0</v>
      </c>
      <c r="BL151" s="22">
        <f t="shared" ca="1" si="115"/>
        <v>13675</v>
      </c>
      <c r="BM151" s="22">
        <f t="shared" ca="1" si="116"/>
        <v>8615</v>
      </c>
      <c r="BN151" s="23">
        <f t="shared" ca="1" si="117"/>
        <v>5060</v>
      </c>
      <c r="BO151" s="24">
        <f t="shared" ca="1" si="118"/>
        <v>0</v>
      </c>
      <c r="BP151" s="51" t="str">
        <f>_xlfn.XLOOKUP(E151,[1]Validation!E:E,[1]Validation!F:F,"")</f>
        <v>EN7</v>
      </c>
      <c r="BQ151" s="51" t="str">
        <f>_xlfn.XLOOKUP(BP151,[1]Validation!F:F,[1]Validation!G:G,"")</f>
        <v>EN4 to EN7</v>
      </c>
      <c r="BR151" s="52" t="str">
        <f>VLOOKUP(G151,[1]Validation!$B$1:$C$9,2,0)</f>
        <v>B</v>
      </c>
      <c r="BS151" s="51">
        <f t="shared" ca="1" si="119"/>
        <v>99</v>
      </c>
      <c r="BT151" s="53">
        <f>_xlfn.XLOOKUP(B151,'[2]1. All Calls'!$R:$R,'[2]1. All Calls'!$A:$A,"",0)</f>
        <v>46049.944675925901</v>
      </c>
      <c r="BU151" s="51" t="str">
        <f>_xlfn.XLOOKUP(B151,'[2]1. All Calls'!$R:$R,'[2]1. All Calls'!$F:$F,"",0)</f>
        <v>CC-01954970</v>
      </c>
      <c r="BV151" s="51" t="str">
        <f>_xlfn.XLOOKUP(B151,'[2]1. All Calls'!$R:$R,'[2]1. All Calls'!$J:$J,"",0)</f>
        <v>Sales Call</v>
      </c>
      <c r="BW151" s="53">
        <f>_xlfn.XLOOKUP(B151,'[2]Sch Calls'!$R:$R,'[2]Sch Calls'!$A:$A,"",0)</f>
        <v>44779.516192129602</v>
      </c>
      <c r="BX151" s="51">
        <f>_xlfn.XLOOKUP(B151,'[2]Sch Calls'!$R:$R,'[2]Sch Calls'!$B:$B,"",0)</f>
        <v>8354</v>
      </c>
      <c r="BY151" s="51" t="str">
        <f t="shared" si="102"/>
        <v>18-Jun-26</v>
      </c>
      <c r="BZ151" s="51" t="str">
        <f t="shared" si="102"/>
        <v>18-Jun-26</v>
      </c>
      <c r="CA151" s="51" t="str">
        <f t="shared" si="120"/>
        <v>21-Sep-26</v>
      </c>
      <c r="CB151" s="51" t="str">
        <f t="shared" si="121"/>
        <v>19-Jun-27</v>
      </c>
      <c r="CC151" s="51" t="str">
        <f t="shared" si="122"/>
        <v>20-Dec-27</v>
      </c>
      <c r="CD151" s="51" t="str">
        <f t="shared" si="123"/>
        <v>20-Dec-26</v>
      </c>
      <c r="CE151" s="51">
        <f t="shared" ca="1" si="103"/>
        <v>165</v>
      </c>
      <c r="CF151" s="51">
        <f t="shared" ca="1" si="103"/>
        <v>165</v>
      </c>
      <c r="CG151" s="51">
        <f t="shared" ca="1" si="124"/>
        <v>165</v>
      </c>
      <c r="CH151" s="51">
        <f t="shared" ca="1" si="125"/>
        <v>165</v>
      </c>
      <c r="CI151" s="51">
        <f t="shared" ca="1" si="126"/>
        <v>165</v>
      </c>
      <c r="CJ151" s="51">
        <f t="shared" ca="1" si="127"/>
        <v>165</v>
      </c>
      <c r="CK151" s="51">
        <f t="shared" ca="1" si="144"/>
        <v>0</v>
      </c>
      <c r="CL151" s="51">
        <f t="shared" ca="1" si="144"/>
        <v>0</v>
      </c>
      <c r="CM151" s="51">
        <f t="shared" ca="1" si="144"/>
        <v>0</v>
      </c>
      <c r="CN151" s="51">
        <f t="shared" ca="1" si="144"/>
        <v>0</v>
      </c>
      <c r="CO151" s="51">
        <f t="shared" ca="1" si="144"/>
        <v>0</v>
      </c>
      <c r="CP151" s="51">
        <f t="shared" ca="1" si="144"/>
        <v>0</v>
      </c>
      <c r="CQ151" s="51">
        <f t="shared" ca="1" si="145"/>
        <v>637</v>
      </c>
      <c r="CR151" s="51">
        <f t="shared" ca="1" si="145"/>
        <v>637</v>
      </c>
      <c r="CS151" s="51">
        <f t="shared" ca="1" si="145"/>
        <v>637</v>
      </c>
      <c r="CT151" s="51">
        <f t="shared" ca="1" si="145"/>
        <v>2134</v>
      </c>
      <c r="CU151" s="51">
        <f t="shared" ca="1" si="145"/>
        <v>6134</v>
      </c>
      <c r="CV151" s="54">
        <f t="shared" ca="1" si="145"/>
        <v>2134</v>
      </c>
      <c r="CW151" s="25" t="s">
        <v>212</v>
      </c>
      <c r="CX151" s="55">
        <v>0.63</v>
      </c>
      <c r="CY151" s="55"/>
      <c r="CZ151" s="26">
        <v>0</v>
      </c>
      <c r="DA151" s="26">
        <v>0</v>
      </c>
      <c r="DB151" s="26">
        <v>0</v>
      </c>
      <c r="DC151" s="26">
        <v>0</v>
      </c>
      <c r="DD151" s="26">
        <v>0</v>
      </c>
      <c r="DE151" s="26">
        <v>0</v>
      </c>
      <c r="DF151" s="26">
        <v>0</v>
      </c>
      <c r="DG151" s="26">
        <v>0</v>
      </c>
      <c r="DH151" s="26">
        <v>0</v>
      </c>
      <c r="DI151" s="26">
        <v>0</v>
      </c>
      <c r="DJ151" s="26">
        <v>0</v>
      </c>
      <c r="DK151" s="26">
        <v>0</v>
      </c>
      <c r="DL151" s="27">
        <f t="shared" si="128"/>
        <v>46124.944675925901</v>
      </c>
      <c r="DM151" s="28">
        <f t="shared" ca="1" si="129"/>
        <v>1</v>
      </c>
      <c r="DN151" s="56">
        <f>_xlfn.XLOOKUP(B151,'[2]1. All Calls'!$R:$R,'[2]1. All Calls'!$A:$A,"",0)</f>
        <v>46049.944675925901</v>
      </c>
      <c r="DO151" s="57" t="str">
        <f ca="1">VLOOKUP(DM151,[1]Validation!$B$20:$C$25,2,0)</f>
        <v>Above 3 months</v>
      </c>
      <c r="DP151" s="58" t="str">
        <f>_xlfn.XLOOKUP(B151,'[1]Active AMCs- Dealer'!E:E,'[1]Active AMCs- Dealer'!L:L,"Not in AMC",0)</f>
        <v>Not in AMC</v>
      </c>
      <c r="DQ151" s="50" t="s">
        <v>238</v>
      </c>
      <c r="DR151" s="29" t="str">
        <f>_xlfn.XLOOKUP(B151,'[2]1. All Calls'!$R:$R,'[2]1. All Calls'!$F:$F,"",0)</f>
        <v>CC-01954970</v>
      </c>
      <c r="DS151" s="29" t="str">
        <f>_xlfn.XLOOKUP(B151,'[2]1. All Calls'!$R:$R,'[2]1. All Calls'!$AB:$AB,"",0)</f>
        <v>Sales call carried out for HMR update</v>
      </c>
      <c r="DT151" s="30">
        <f>_xlfn.XLOOKUP(DR151,'[2]1. All Calls'!$F:$F,'[2]1. All Calls'!$A:$A,"",0)</f>
        <v>46049.944675925901</v>
      </c>
      <c r="DU151" s="31">
        <f>_xlfn.XLOOKUP(DR151,'[2]1. All Calls'!$F:$F,'[2]1. All Calls'!$B:$B,"",0)</f>
        <v>13675</v>
      </c>
      <c r="DV151" s="31">
        <f>_xlfn.XLOOKUP(B151,[1]MDA_Assets!D:D,[1]MDA_Assets!N:N,"",0)</f>
        <v>8615</v>
      </c>
      <c r="DW151" s="31">
        <f>_xlfn.XLOOKUP(B151,[1]MDA_Assets!D:D,[1]MDA_Assets!O:O,"",0)</f>
        <v>5060</v>
      </c>
      <c r="DX151" s="32" t="str">
        <f>_xlfn.XLOOKUP(B151,[1]MDA_Assets!D:D,[1]MDA_Assets!Q:Q,"",0)</f>
        <v>XD</v>
      </c>
      <c r="DY151" s="33">
        <f>_xlfn.XLOOKUP(B151,[1]MDA_Assets!D:D,[1]MDA_Assets!R:R,"",0)</f>
        <v>46011</v>
      </c>
      <c r="DZ151" s="33">
        <f>_xlfn.XLOOKUP(B151,[1]MDA_Assets!D:D,[1]MDA_Assets!S:S,"",0)</f>
        <v>46011</v>
      </c>
      <c r="EA151" s="33">
        <f>_xlfn.XLOOKUP(B151,[1]MDA_Assets!D:D,[1]MDA_Assets!T:T,"",0)</f>
        <v>46011</v>
      </c>
      <c r="EB151" s="33">
        <f>_xlfn.XLOOKUP(B151,[1]MDA_Assets!D:D,[1]MDA_Assets!U:U,"",0)</f>
        <v>46011</v>
      </c>
      <c r="EC151" s="33">
        <f>_xlfn.XLOOKUP(B151,[1]MDA_Assets!D:D,[1]MDA_Assets!V:V,"",0)</f>
        <v>46011</v>
      </c>
      <c r="ED151" s="33">
        <f>_xlfn.XLOOKUP(B151,[1]MDA_Assets!D:D,[1]MDA_Assets!W:W,"",0)</f>
        <v>46011</v>
      </c>
      <c r="EE151" s="32">
        <f>_xlfn.XLOOKUP(B151,[1]MDA_Assets!D:D,[1]MDA_Assets!X:X,"",0)</f>
        <v>0</v>
      </c>
      <c r="EF151" s="33">
        <f>_xlfn.XLOOKUP(B151,[1]MDA_Assets!D:D,[1]MDA_Assets!Y:Y,"",0)</f>
        <v>0</v>
      </c>
      <c r="EG151" s="33">
        <f>_xlfn.XLOOKUP(B151,[1]MDA_Assets!D:D,[1]MDA_Assets!Z:Z,"",0)</f>
        <v>0</v>
      </c>
      <c r="EH151" s="33">
        <f>_xlfn.XLOOKUP(B151,[1]MDA_Assets!D:D,[1]MDA_Assets!AA:AA,"",0)</f>
        <v>0</v>
      </c>
      <c r="EI151" s="34">
        <f>_xlfn.XLOOKUP(B151,[1]MDA_Assets!D:D,[1]MDA_Assets!P:P,"",0)</f>
        <v>0</v>
      </c>
      <c r="EJ151" s="35" t="str">
        <f>_xlfn.XLOOKUP(B151,[1]MDA_Assets!D:D,[1]MDA_Assets!AB:AB,"",0)</f>
        <v>637</v>
      </c>
      <c r="EK151" s="35" t="str">
        <f>_xlfn.XLOOKUP(B151,[1]MDA_Assets!D:D,[1]MDA_Assets!AC:AC,"",0)</f>
        <v>637</v>
      </c>
      <c r="EL151" s="35" t="str">
        <f>_xlfn.XLOOKUP(B151,[1]MDA_Assets!D:D,[1]MDA_Assets!AD:AD,"",0)</f>
        <v>637</v>
      </c>
      <c r="EM151" s="35" t="str">
        <f>_xlfn.XLOOKUP(B151,[1]MDA_Assets!D:D,[1]MDA_Assets!AE:AE,"",0)</f>
        <v>2134</v>
      </c>
      <c r="EN151" s="35" t="str">
        <f>_xlfn.XLOOKUP(B151,[1]MDA_Assets!D:D,[1]MDA_Assets!AF:AF,"",0)</f>
        <v>6134</v>
      </c>
      <c r="EO151" s="35" t="str">
        <f>_xlfn.XLOOKUP(B151,[1]MDA_Assets!D:D,[1]MDA_Assets!AG:AG,"",0)</f>
        <v>2134</v>
      </c>
      <c r="EP151" s="36" t="str">
        <f t="shared" si="104"/>
        <v/>
      </c>
      <c r="EQ151" s="36" t="str">
        <f t="shared" si="104"/>
        <v/>
      </c>
      <c r="ER151" s="36" t="str">
        <f t="shared" si="130"/>
        <v/>
      </c>
      <c r="ES151" s="36" t="str">
        <f t="shared" si="131"/>
        <v/>
      </c>
      <c r="ET151" s="36" t="str">
        <f t="shared" si="132"/>
        <v/>
      </c>
      <c r="EU151" s="36" t="str">
        <f t="shared" si="133"/>
        <v/>
      </c>
      <c r="EV151" s="36" t="str">
        <f t="shared" si="134"/>
        <v/>
      </c>
      <c r="EW151" s="36" t="str">
        <f t="shared" si="106"/>
        <v/>
      </c>
      <c r="EX151" s="36" t="str">
        <f t="shared" si="107"/>
        <v/>
      </c>
      <c r="EY151" s="36" t="str">
        <f t="shared" si="139"/>
        <v/>
      </c>
      <c r="EZ151" s="36" t="str">
        <f t="shared" si="139"/>
        <v/>
      </c>
      <c r="FA151" s="36" t="str">
        <f t="shared" si="139"/>
        <v/>
      </c>
      <c r="FB151" s="36" t="str">
        <f t="shared" si="139"/>
        <v/>
      </c>
      <c r="FC151" s="36" t="str">
        <f t="shared" si="139"/>
        <v/>
      </c>
      <c r="FD151" s="36" t="str">
        <f t="shared" si="139"/>
        <v/>
      </c>
      <c r="FE151" s="36" t="str">
        <f t="shared" si="139"/>
        <v/>
      </c>
      <c r="FF151" s="36" t="str">
        <f t="shared" si="139"/>
        <v/>
      </c>
      <c r="FG151" s="36" t="str">
        <f t="shared" si="139"/>
        <v/>
      </c>
      <c r="FH151" s="37" t="str" cm="1">
        <f t="array" ref="FH151">_xlfn.IFS(EY151="", "No Data", EY151&lt;0, "Negative/Future", EY151=0, "Zero Days", EY151&lt;=3, "&lt; 3 Months", EY151&lt;=6, "3 to 6 Months", EY151&lt;=9, "6 to 9 Months", EY151&lt;=12, "9 to 12 Months", EY151&lt;=15, "12 to 15 Months", EY151&lt;=18, "15 to 18 Months", EY151&lt;=24, "18 to 24 Months", EY151&gt;24, "&gt; 24 Months")</f>
        <v>No Data</v>
      </c>
      <c r="FI151" s="37" t="str" cm="1">
        <f t="array" ref="FI151">_xlfn.IFS(EZ151="", "No Data", EZ151&lt;0, "Negative/Future", EZ151=0, "Zero Days", EZ151&lt;=3, "&lt; 3 Months", EZ151&lt;=6, "3 to 6 Months", EZ151&lt;=9, "6 to 9 Months", EZ151&lt;=12, "9 to 12 Months", EZ151&lt;=15, "12 to 15 Months", EZ151&lt;=18, "15 to 18 Months", EZ151&lt;=24, "18 to 24 Months", EZ151&gt;24, "&gt; 24 Months")</f>
        <v>No Data</v>
      </c>
      <c r="FJ151" s="37" t="str" cm="1">
        <f t="array" ref="FJ151">_xlfn.IFS(FA151="", "No Data", FA151&lt;0, "Negative/Future", FA151=0, "Zero Days", FA151&lt;=3, "&lt; 3 Months", FA151&lt;=6, "3 to 6 Months", FA151&lt;=9, "6 to 9 Months", FA151&lt;=12, "9 to 12 Months", FA151&lt;=15, "12 to 15 Months", FA151&lt;=18, "15 to 18 Months", FA151&lt;=24, "18 to 24 Months", FA151&gt;24, "&gt; 24 Months")</f>
        <v>No Data</v>
      </c>
      <c r="FK151" s="37" t="str" cm="1">
        <f t="array" ref="FK151">_xlfn.IFS(FB151="", "No Data", FB151&lt;0, "Negative/Future", FB151=0, "Zero Days", FB151&lt;=3, "&lt; 3 Months", FB151&lt;=6, "3 to 6 Months", FB151&lt;=9, "6 to 9 Months", FB151&lt;=12, "9 to 12 Months", FB151&lt;=15, "12 to 15 Months", FB151&lt;=18, "15 to 18 Months", FB151&lt;=24, "18 to 24 Months", FB151&gt;24, "&gt; 24 Months")</f>
        <v>No Data</v>
      </c>
      <c r="FL151" s="37" t="str" cm="1">
        <f t="array" ref="FL151">_xlfn.IFS(FC151="", "No Data", FC151&lt;0, "Negative/Future", FC151=0, "Zero Days", FC151&lt;=3, "&lt; 3 Months", FC151&lt;=6, "3 to 6 Months", FC151&lt;=9, "6 to 9 Months", FC151&lt;=12, "9 to 12 Months", FC151&lt;=15, "12 to 15 Months", FC151&lt;=18, "15 to 18 Months", FC151&lt;=24, "18 to 24 Months", FC151&gt;24, "&gt; 24 Months")</f>
        <v>No Data</v>
      </c>
      <c r="FM151" s="37" t="str" cm="1">
        <f t="array" ref="FM151">_xlfn.IFS(FD151="", "No Data", FD151&lt;0, "Negative/Future", FD151=0, "Zero Days", FD151&lt;=3, "&lt; 3 Months", FD151&lt;=6, "3 to 6 Months", FD151&lt;=9, "6 to 9 Months", FD151&lt;=12, "9 to 12 Months", FD151&lt;=15, "12 to 15 Months", FD151&lt;=18, "15 to 18 Months", FD151&lt;=24, "18 to 24 Months", FD151&gt;24, "&gt; 24 Months")</f>
        <v>No Data</v>
      </c>
      <c r="FN151" s="37" t="str" cm="1">
        <f t="array" ref="FN151">_xlfn.IFS(FE151="", "No Data", FE151&lt;0, "Negative/Future", FE151=0, "Zero Days", FE151&lt;=3, "&lt; 3 Months", FE151&lt;=6, "3 to 6 Months", FE151&lt;=9, "6 to 9 Months", FE151&lt;=12, "9 to 12 Months", FE151&lt;=15, "12 to 15 Months", FE151&lt;=18, "15 to 18 Months", FE151&lt;=24, "18 to 24 Months", FE151&gt;24, "&gt; 24 Months")</f>
        <v>No Data</v>
      </c>
      <c r="FO151" s="37" t="str" cm="1">
        <f t="array" ref="FO151">_xlfn.IFS(FG151="", "No Data", FG151&lt;0, "Negative/Future", FG151=0, "Zero Days", FG151&lt;=3, "&lt; 3 Months", FG151&lt;=6, "3 to 6 Months", FG151&lt;=9, "6 to 9 Months", FG151&lt;=12, "9 to 12 Months", FG151&lt;=15, "12 to 15 Months", FG151&lt;=18, "15 to 18 Months", FG151&lt;=24, "18 to 24 Months", FG151&gt;24, "&gt; 24 Months")</f>
        <v>No Data</v>
      </c>
      <c r="FP151" s="37" t="str" cm="1">
        <f t="array" ref="FP151">_xlfn.IFS(FF151="", "No Data", FF151&lt;0, "Negative/Future", FF151=0, "Zero Days", FF151&lt;=3, "&lt; 3 Months", FF151&lt;=6, "3 to 6 Months", FF151&lt;=9, "6 to 9 Months", FF151&lt;=12, "9 to 12 Months", FF151&lt;=15, "12 to 15 Months", FF151&lt;=18, "15 to 18 Months", FF151&lt;=24, "18 to 24 Months", FF151&gt;24, "&gt; 24 Months")</f>
        <v>No Data</v>
      </c>
      <c r="FQ151" s="29" t="s">
        <v>859</v>
      </c>
      <c r="FR151" s="29">
        <v>6202536795</v>
      </c>
      <c r="FS151" s="38" t="str">
        <f>VLOOKUP(_xlfn.XLOOKUP(B151,[1]MDA_Assets!D:D,[1]MDA_Assets!I:I,"",0),[1]Validation!$B$1:$C$8,2,0)</f>
        <v>B</v>
      </c>
      <c r="FT151" s="38" t="s">
        <v>202</v>
      </c>
      <c r="FU151" s="31">
        <f>_xlfn.XLOOKUP(B151,[1]MDA_Assets!D:D,[1]MDA_Assets!X:X,"",0)</f>
        <v>0</v>
      </c>
      <c r="FV151" s="39">
        <v>0</v>
      </c>
      <c r="FW151" s="39">
        <v>0</v>
      </c>
      <c r="FX151" s="39">
        <v>0</v>
      </c>
      <c r="FY151" s="39">
        <v>9</v>
      </c>
      <c r="FZ151" s="40" t="str">
        <f t="shared" si="101"/>
        <v/>
      </c>
      <c r="GA151" s="40" t="str">
        <f t="shared" si="101"/>
        <v/>
      </c>
      <c r="GB151" s="40" t="str">
        <f t="shared" si="108"/>
        <v/>
      </c>
      <c r="GC151" s="40" t="str">
        <f t="shared" si="109"/>
        <v/>
      </c>
      <c r="GD151" s="40" t="str">
        <f t="shared" si="110"/>
        <v/>
      </c>
      <c r="GE151" s="40" t="str">
        <f t="shared" si="111"/>
        <v/>
      </c>
      <c r="GF151" s="40" t="str">
        <f t="shared" si="105"/>
        <v/>
      </c>
      <c r="GG151" s="40" t="str">
        <f t="shared" si="105"/>
        <v/>
      </c>
      <c r="GH151" s="40" t="str">
        <f t="shared" si="105"/>
        <v/>
      </c>
      <c r="GI151" s="39">
        <f t="shared" si="135"/>
        <v>0</v>
      </c>
      <c r="GJ151" s="39">
        <f t="shared" si="136"/>
        <v>0</v>
      </c>
      <c r="GK151" s="39">
        <f t="shared" si="137"/>
        <v>0</v>
      </c>
      <c r="GL151" s="39">
        <f t="shared" si="138"/>
        <v>0</v>
      </c>
    </row>
    <row r="152" spans="1:194" x14ac:dyDescent="0.25">
      <c r="A152" s="19">
        <v>166</v>
      </c>
      <c r="B152" s="43" t="s">
        <v>952</v>
      </c>
      <c r="C152" s="43" t="s">
        <v>254</v>
      </c>
      <c r="D152" s="43" t="s">
        <v>241</v>
      </c>
      <c r="E152" s="43" t="s">
        <v>787</v>
      </c>
      <c r="F152" s="43" t="s">
        <v>953</v>
      </c>
      <c r="G152" s="43" t="s">
        <v>190</v>
      </c>
      <c r="H152" s="43" t="s">
        <v>277</v>
      </c>
      <c r="I152" s="43" t="s">
        <v>192</v>
      </c>
      <c r="J152" s="44">
        <f t="shared" si="112"/>
        <v>42956.770833333336</v>
      </c>
      <c r="K152" s="44">
        <v>42592.770833333336</v>
      </c>
      <c r="L152" s="44">
        <v>42587.770833333336</v>
      </c>
      <c r="M152" s="43" t="s">
        <v>2244</v>
      </c>
      <c r="N152" s="43" t="s">
        <v>193</v>
      </c>
      <c r="O152" s="44">
        <v>46050.279120370367</v>
      </c>
      <c r="P152" s="43">
        <v>20455</v>
      </c>
      <c r="Q152" s="43">
        <v>6955</v>
      </c>
      <c r="R152" s="43">
        <v>13500</v>
      </c>
      <c r="S152" s="43" t="s">
        <v>206</v>
      </c>
      <c r="T152" s="44">
        <v>46037.770833333336</v>
      </c>
      <c r="U152" s="44">
        <v>46037.770833333336</v>
      </c>
      <c r="V152" s="44">
        <v>46037.770833333336</v>
      </c>
      <c r="W152" s="44">
        <v>46037.770833333336</v>
      </c>
      <c r="X152" s="44">
        <v>46037.770833333336</v>
      </c>
      <c r="Y152" s="44">
        <v>45656.770833333336</v>
      </c>
      <c r="Z152" s="43"/>
      <c r="AA152" s="43"/>
      <c r="AB152" s="43"/>
      <c r="AC152" s="43"/>
      <c r="AD152" s="43"/>
      <c r="AE152" s="43">
        <v>6</v>
      </c>
      <c r="AF152" s="43" t="s">
        <v>2245</v>
      </c>
      <c r="AG152" s="43" t="s">
        <v>2245</v>
      </c>
      <c r="AH152" s="43" t="s">
        <v>2246</v>
      </c>
      <c r="AI152" s="43" t="s">
        <v>2246</v>
      </c>
      <c r="AJ152" s="43" t="s">
        <v>2247</v>
      </c>
      <c r="AK152" s="43" t="s">
        <v>2246</v>
      </c>
      <c r="AL152" s="47">
        <v>46217</v>
      </c>
      <c r="AM152" s="47">
        <v>46217</v>
      </c>
      <c r="AN152" s="47">
        <v>46402</v>
      </c>
      <c r="AO152" s="47">
        <v>46402</v>
      </c>
      <c r="AP152" s="47">
        <v>46386</v>
      </c>
      <c r="AQ152" s="47">
        <v>46402</v>
      </c>
      <c r="AR152" s="48"/>
      <c r="AS152" s="48"/>
      <c r="AT152" s="48"/>
      <c r="AU152" s="43">
        <v>0</v>
      </c>
      <c r="AV152" s="43">
        <v>0</v>
      </c>
      <c r="AW152" s="43">
        <v>0</v>
      </c>
      <c r="AX152" s="51" t="s">
        <v>954</v>
      </c>
      <c r="AY152" s="51" t="s">
        <v>954</v>
      </c>
      <c r="AZ152" s="51" t="s">
        <v>198</v>
      </c>
      <c r="BA152" s="20">
        <f t="shared" ca="1" si="141"/>
        <v>0</v>
      </c>
      <c r="BB152" s="20">
        <f t="shared" ca="1" si="141"/>
        <v>0</v>
      </c>
      <c r="BC152" s="20">
        <f t="shared" ca="1" si="141"/>
        <v>0</v>
      </c>
      <c r="BD152" s="20">
        <f t="shared" ca="1" si="141"/>
        <v>0</v>
      </c>
      <c r="BE152" s="20">
        <f t="shared" ca="1" si="141"/>
        <v>0</v>
      </c>
      <c r="BF152" s="20">
        <f t="shared" ca="1" si="141"/>
        <v>0</v>
      </c>
      <c r="BG152" s="21" t="str">
        <f t="shared" ca="1" si="141"/>
        <v/>
      </c>
      <c r="BH152" s="21" t="str">
        <f t="shared" ca="1" si="141"/>
        <v/>
      </c>
      <c r="BI152" s="21" t="str">
        <f t="shared" ca="1" si="141"/>
        <v/>
      </c>
      <c r="BJ152" s="22">
        <f t="shared" ca="1" si="113"/>
        <v>0</v>
      </c>
      <c r="BK152" s="21">
        <f t="shared" si="114"/>
        <v>6</v>
      </c>
      <c r="BL152" s="22">
        <f t="shared" ca="1" si="115"/>
        <v>21209</v>
      </c>
      <c r="BM152" s="22">
        <f t="shared" ca="1" si="116"/>
        <v>7211</v>
      </c>
      <c r="BN152" s="23">
        <f t="shared" ca="1" si="117"/>
        <v>13998</v>
      </c>
      <c r="BO152" s="24">
        <f t="shared" ca="1" si="118"/>
        <v>754</v>
      </c>
      <c r="BP152" s="51" t="str">
        <f>_xlfn.XLOOKUP(E152,[1]Validation!E:E,[1]Validation!F:F,"")</f>
        <v>EN7</v>
      </c>
      <c r="BQ152" s="51" t="str">
        <f>_xlfn.XLOOKUP(BP152,[1]Validation!F:F,[1]Validation!G:G,"")</f>
        <v>EN4 to EN7</v>
      </c>
      <c r="BR152" s="52" t="str">
        <f>VLOOKUP(G152,[1]Validation!$B$1:$C$9,2,0)</f>
        <v>B</v>
      </c>
      <c r="BS152" s="51">
        <f t="shared" ca="1" si="119"/>
        <v>118</v>
      </c>
      <c r="BT152" s="53">
        <f>_xlfn.XLOOKUP(B152,'[2]1. All Calls'!$R:$R,'[2]1. All Calls'!$A:$A,"",0)</f>
        <v>46167.271967592598</v>
      </c>
      <c r="BU152" s="51" t="str">
        <f>_xlfn.XLOOKUP(B152,'[2]1. All Calls'!$R:$R,'[2]1. All Calls'!$F:$F,"",0)</f>
        <v>CC-02091948</v>
      </c>
      <c r="BV152" s="51" t="str">
        <f>_xlfn.XLOOKUP(B152,'[2]1. All Calls'!$R:$R,'[2]1. All Calls'!$J:$J,"",0)</f>
        <v>Schedule Service - AMC</v>
      </c>
      <c r="BW152" s="53">
        <f>_xlfn.XLOOKUP(B152,'[2]Sch Calls'!$R:$R,'[2]Sch Calls'!$A:$A,"",0)</f>
        <v>45119.452743055597</v>
      </c>
      <c r="BX152" s="51">
        <f>_xlfn.XLOOKUP(B152,'[2]Sch Calls'!$R:$R,'[2]Sch Calls'!$B:$B,"",0)</f>
        <v>15319</v>
      </c>
      <c r="BY152" s="51" t="str">
        <f t="shared" si="102"/>
        <v>15-Jul-26</v>
      </c>
      <c r="BZ152" s="51" t="str">
        <f t="shared" si="102"/>
        <v>15-Jul-26</v>
      </c>
      <c r="CA152" s="51" t="str">
        <f t="shared" si="120"/>
        <v>18-Oct-26</v>
      </c>
      <c r="CB152" s="51" t="str">
        <f t="shared" si="121"/>
        <v>16-Jul-27</v>
      </c>
      <c r="CC152" s="51" t="str">
        <f t="shared" si="122"/>
        <v>31-Dec-26</v>
      </c>
      <c r="CD152" s="51" t="str">
        <f t="shared" si="123"/>
        <v>16-Jan-27</v>
      </c>
      <c r="CE152" s="51">
        <f t="shared" ca="1" si="103"/>
        <v>138</v>
      </c>
      <c r="CF152" s="51">
        <f t="shared" ca="1" si="103"/>
        <v>138</v>
      </c>
      <c r="CG152" s="51">
        <f t="shared" ca="1" si="124"/>
        <v>138</v>
      </c>
      <c r="CH152" s="51">
        <f t="shared" ca="1" si="125"/>
        <v>138</v>
      </c>
      <c r="CI152" s="51">
        <f t="shared" ca="1" si="126"/>
        <v>519</v>
      </c>
      <c r="CJ152" s="51">
        <f t="shared" ca="1" si="127"/>
        <v>138</v>
      </c>
      <c r="CK152" s="51">
        <f t="shared" ca="1" si="144"/>
        <v>828</v>
      </c>
      <c r="CL152" s="51">
        <f t="shared" ca="1" si="144"/>
        <v>828</v>
      </c>
      <c r="CM152" s="51">
        <f t="shared" ca="1" si="144"/>
        <v>828</v>
      </c>
      <c r="CN152" s="51">
        <f t="shared" ca="1" si="144"/>
        <v>828</v>
      </c>
      <c r="CO152" s="51">
        <f t="shared" ca="1" si="144"/>
        <v>3114</v>
      </c>
      <c r="CP152" s="51">
        <f t="shared" ca="1" si="144"/>
        <v>828</v>
      </c>
      <c r="CQ152" s="51">
        <f t="shared" ca="1" si="145"/>
        <v>1017</v>
      </c>
      <c r="CR152" s="51">
        <f t="shared" ca="1" si="145"/>
        <v>1017</v>
      </c>
      <c r="CS152" s="51">
        <f t="shared" ca="1" si="145"/>
        <v>3017</v>
      </c>
      <c r="CT152" s="51">
        <f t="shared" ca="1" si="145"/>
        <v>3017</v>
      </c>
      <c r="CU152" s="51">
        <f t="shared" ca="1" si="145"/>
        <v>2041</v>
      </c>
      <c r="CV152" s="54">
        <f t="shared" ca="1" si="145"/>
        <v>3017</v>
      </c>
      <c r="CW152" s="25" t="s">
        <v>212</v>
      </c>
      <c r="CX152" s="55">
        <v>0.34</v>
      </c>
      <c r="CY152" s="55"/>
      <c r="CZ152" s="26">
        <v>0</v>
      </c>
      <c r="DA152" s="26">
        <v>0</v>
      </c>
      <c r="DB152" s="26">
        <v>0</v>
      </c>
      <c r="DC152" s="26">
        <v>0</v>
      </c>
      <c r="DD152" s="26">
        <v>0</v>
      </c>
      <c r="DE152" s="26">
        <v>0</v>
      </c>
      <c r="DF152" s="26">
        <v>0</v>
      </c>
      <c r="DG152" s="26">
        <v>0</v>
      </c>
      <c r="DH152" s="26">
        <v>0</v>
      </c>
      <c r="DI152" s="26">
        <v>0</v>
      </c>
      <c r="DJ152" s="26">
        <v>0</v>
      </c>
      <c r="DK152" s="26">
        <v>0</v>
      </c>
      <c r="DL152" s="27">
        <f t="shared" si="128"/>
        <v>46242.271967592598</v>
      </c>
      <c r="DM152" s="28">
        <f t="shared" ca="1" si="129"/>
        <v>0</v>
      </c>
      <c r="DN152" s="56">
        <f>_xlfn.XLOOKUP(B152,'[2]1. All Calls'!$R:$R,'[2]1. All Calls'!$A:$A,"",0)</f>
        <v>46167.271967592598</v>
      </c>
      <c r="DO152" s="57" t="str">
        <f ca="1">VLOOKUP(DM152,[1]Validation!$B$20:$C$25,2,0)</f>
        <v>Within 3 months</v>
      </c>
      <c r="DP152" s="58" t="str">
        <f>_xlfn.XLOOKUP(B152,'[1]Active AMCs- Dealer'!E:E,'[1]Active AMCs- Dealer'!L:L,"Not in AMC",0)</f>
        <v>AMC</v>
      </c>
      <c r="DQ152" s="58"/>
      <c r="DR152" s="29" t="str">
        <f>_xlfn.XLOOKUP(B152,'[2]1. All Calls'!$R:$R,'[2]1. All Calls'!$F:$F,"",0)</f>
        <v>CC-02091948</v>
      </c>
      <c r="DS152" s="29" t="str">
        <f>_xlfn.XLOOKUP(B152,'[2]1. All Calls'!$R:$R,'[2]1. All Calls'!$AB:$AB,"",0)</f>
        <v>AMC visit carried out</v>
      </c>
      <c r="DT152" s="30">
        <f>_xlfn.XLOOKUP(DR152,'[2]1. All Calls'!$F:$F,'[2]1. All Calls'!$A:$A,"",0)</f>
        <v>46167.271967592598</v>
      </c>
      <c r="DU152" s="31">
        <f>_xlfn.XLOOKUP(DR152,'[2]1. All Calls'!$F:$F,'[2]1. All Calls'!$B:$B,"",0)</f>
        <v>24055</v>
      </c>
      <c r="DV152" s="31">
        <f>_xlfn.XLOOKUP(B152,[1]MDA_Assets!D:D,[1]MDA_Assets!N:N,"",0)</f>
        <v>7193</v>
      </c>
      <c r="DW152" s="31">
        <f>_xlfn.XLOOKUP(B152,[1]MDA_Assets!D:D,[1]MDA_Assets!O:O,"",0)</f>
        <v>16895</v>
      </c>
      <c r="DX152" s="32" t="str">
        <f>_xlfn.XLOOKUP(B152,[1]MDA_Assets!D:D,[1]MDA_Assets!Q:Q,"",0)</f>
        <v>XD</v>
      </c>
      <c r="DY152" s="33">
        <f>_xlfn.XLOOKUP(B152,[1]MDA_Assets!D:D,[1]MDA_Assets!R:R,"",0)</f>
        <v>46038</v>
      </c>
      <c r="DZ152" s="33">
        <f>_xlfn.XLOOKUP(B152,[1]MDA_Assets!D:D,[1]MDA_Assets!S:S,"",0)</f>
        <v>46038</v>
      </c>
      <c r="EA152" s="33">
        <f>_xlfn.XLOOKUP(B152,[1]MDA_Assets!D:D,[1]MDA_Assets!T:T,"",0)</f>
        <v>46038</v>
      </c>
      <c r="EB152" s="33">
        <f>_xlfn.XLOOKUP(B152,[1]MDA_Assets!D:D,[1]MDA_Assets!U:U,"",0)</f>
        <v>46038</v>
      </c>
      <c r="EC152" s="33">
        <f>_xlfn.XLOOKUP(B152,[1]MDA_Assets!D:D,[1]MDA_Assets!V:V,"",0)</f>
        <v>46038</v>
      </c>
      <c r="ED152" s="33">
        <f>_xlfn.XLOOKUP(B152,[1]MDA_Assets!D:D,[1]MDA_Assets!W:W,"",0)</f>
        <v>46038</v>
      </c>
      <c r="EE152" s="32">
        <f>_xlfn.XLOOKUP(B152,[1]MDA_Assets!D:D,[1]MDA_Assets!X:X,"",0)</f>
        <v>0</v>
      </c>
      <c r="EF152" s="33">
        <f>_xlfn.XLOOKUP(B152,[1]MDA_Assets!D:D,[1]MDA_Assets!Y:Y,"",0)</f>
        <v>0</v>
      </c>
      <c r="EG152" s="33">
        <f>_xlfn.XLOOKUP(B152,[1]MDA_Assets!D:D,[1]MDA_Assets!Z:Z,"",0)</f>
        <v>0</v>
      </c>
      <c r="EH152" s="33">
        <f>_xlfn.XLOOKUP(B152,[1]MDA_Assets!D:D,[1]MDA_Assets!AA:AA,"",0)</f>
        <v>0</v>
      </c>
      <c r="EI152" s="34">
        <f>_xlfn.XLOOKUP(B152,[1]MDA_Assets!D:D,[1]MDA_Assets!P:P,"",0)</f>
        <v>6</v>
      </c>
      <c r="EJ152" s="35" t="str">
        <f>_xlfn.XLOOKUP(B152,[1]MDA_Assets!D:D,[1]MDA_Assets!AB:AB,"",0)</f>
        <v>1071</v>
      </c>
      <c r="EK152" s="35" t="str">
        <f>_xlfn.XLOOKUP(B152,[1]MDA_Assets!D:D,[1]MDA_Assets!AC:AC,"",0)</f>
        <v>1071</v>
      </c>
      <c r="EL152" s="35" t="str">
        <f>_xlfn.XLOOKUP(B152,[1]MDA_Assets!D:D,[1]MDA_Assets!AD:AD,"",0)</f>
        <v>3071</v>
      </c>
      <c r="EM152" s="35" t="str">
        <f>_xlfn.XLOOKUP(B152,[1]MDA_Assets!D:D,[1]MDA_Assets!AE:AE,"",0)</f>
        <v>3071</v>
      </c>
      <c r="EN152" s="35" t="str">
        <f>_xlfn.XLOOKUP(B152,[1]MDA_Assets!D:D,[1]MDA_Assets!AF:AF,"",0)</f>
        <v>2095</v>
      </c>
      <c r="EO152" s="35" t="str">
        <f>_xlfn.XLOOKUP(B152,[1]MDA_Assets!D:D,[1]MDA_Assets!AG:AG,"",0)</f>
        <v>3071</v>
      </c>
      <c r="EP152" s="36">
        <f t="shared" si="104"/>
        <v>180</v>
      </c>
      <c r="EQ152" s="36">
        <f t="shared" si="104"/>
        <v>180</v>
      </c>
      <c r="ER152" s="36">
        <f t="shared" si="130"/>
        <v>365</v>
      </c>
      <c r="ES152" s="36">
        <f t="shared" si="131"/>
        <v>365</v>
      </c>
      <c r="ET152" s="36">
        <f t="shared" si="132"/>
        <v>730</v>
      </c>
      <c r="EU152" s="36">
        <f t="shared" si="133"/>
        <v>365</v>
      </c>
      <c r="EV152" s="36" t="str">
        <f t="shared" si="134"/>
        <v/>
      </c>
      <c r="EW152" s="36" t="str">
        <f t="shared" si="106"/>
        <v/>
      </c>
      <c r="EX152" s="36" t="str">
        <f t="shared" si="107"/>
        <v/>
      </c>
      <c r="EY152" s="36">
        <f t="shared" si="139"/>
        <v>5.81</v>
      </c>
      <c r="EZ152" s="36">
        <f t="shared" si="139"/>
        <v>5.81</v>
      </c>
      <c r="FA152" s="36">
        <f t="shared" si="139"/>
        <v>11.78</v>
      </c>
      <c r="FB152" s="36">
        <f t="shared" si="139"/>
        <v>11.78</v>
      </c>
      <c r="FC152" s="36">
        <f t="shared" si="139"/>
        <v>23.55</v>
      </c>
      <c r="FD152" s="36">
        <f t="shared" si="139"/>
        <v>11.78</v>
      </c>
      <c r="FE152" s="36" t="str">
        <f t="shared" si="139"/>
        <v/>
      </c>
      <c r="FF152" s="36" t="str">
        <f t="shared" si="139"/>
        <v/>
      </c>
      <c r="FG152" s="36" t="str">
        <f t="shared" si="139"/>
        <v/>
      </c>
      <c r="FH152" s="37" t="str" cm="1">
        <f t="array" ref="FH152">_xlfn.IFS(EY152="", "No Data", EY152&lt;0, "Negative/Future", EY152=0, "Zero Days", EY152&lt;=3, "&lt; 3 Months", EY152&lt;=6, "3 to 6 Months", EY152&lt;=9, "6 to 9 Months", EY152&lt;=12, "9 to 12 Months", EY152&lt;=15, "12 to 15 Months", EY152&lt;=18, "15 to 18 Months", EY152&lt;=24, "18 to 24 Months", EY152&gt;24, "&gt; 24 Months")</f>
        <v>3 to 6 Months</v>
      </c>
      <c r="FI152" s="37" t="str" cm="1">
        <f t="array" ref="FI152">_xlfn.IFS(EZ152="", "No Data", EZ152&lt;0, "Negative/Future", EZ152=0, "Zero Days", EZ152&lt;=3, "&lt; 3 Months", EZ152&lt;=6, "3 to 6 Months", EZ152&lt;=9, "6 to 9 Months", EZ152&lt;=12, "9 to 12 Months", EZ152&lt;=15, "12 to 15 Months", EZ152&lt;=18, "15 to 18 Months", EZ152&lt;=24, "18 to 24 Months", EZ152&gt;24, "&gt; 24 Months")</f>
        <v>3 to 6 Months</v>
      </c>
      <c r="FJ152" s="37" t="str" cm="1">
        <f t="array" ref="FJ152">_xlfn.IFS(FA152="", "No Data", FA152&lt;0, "Negative/Future", FA152=0, "Zero Days", FA152&lt;=3, "&lt; 3 Months", FA152&lt;=6, "3 to 6 Months", FA152&lt;=9, "6 to 9 Months", FA152&lt;=12, "9 to 12 Months", FA152&lt;=15, "12 to 15 Months", FA152&lt;=18, "15 to 18 Months", FA152&lt;=24, "18 to 24 Months", FA152&gt;24, "&gt; 24 Months")</f>
        <v>9 to 12 Months</v>
      </c>
      <c r="FK152" s="37" t="str" cm="1">
        <f t="array" ref="FK152">_xlfn.IFS(FB152="", "No Data", FB152&lt;0, "Negative/Future", FB152=0, "Zero Days", FB152&lt;=3, "&lt; 3 Months", FB152&lt;=6, "3 to 6 Months", FB152&lt;=9, "6 to 9 Months", FB152&lt;=12, "9 to 12 Months", FB152&lt;=15, "12 to 15 Months", FB152&lt;=18, "15 to 18 Months", FB152&lt;=24, "18 to 24 Months", FB152&gt;24, "&gt; 24 Months")</f>
        <v>9 to 12 Months</v>
      </c>
      <c r="FL152" s="37" t="str" cm="1">
        <f t="array" ref="FL152">_xlfn.IFS(FC152="", "No Data", FC152&lt;0, "Negative/Future", FC152=0, "Zero Days", FC152&lt;=3, "&lt; 3 Months", FC152&lt;=6, "3 to 6 Months", FC152&lt;=9, "6 to 9 Months", FC152&lt;=12, "9 to 12 Months", FC152&lt;=15, "12 to 15 Months", FC152&lt;=18, "15 to 18 Months", FC152&lt;=24, "18 to 24 Months", FC152&gt;24, "&gt; 24 Months")</f>
        <v>18 to 24 Months</v>
      </c>
      <c r="FM152" s="37" t="str" cm="1">
        <f t="array" ref="FM152">_xlfn.IFS(FD152="", "No Data", FD152&lt;0, "Negative/Future", FD152=0, "Zero Days", FD152&lt;=3, "&lt; 3 Months", FD152&lt;=6, "3 to 6 Months", FD152&lt;=9, "6 to 9 Months", FD152&lt;=12, "9 to 12 Months", FD152&lt;=15, "12 to 15 Months", FD152&lt;=18, "15 to 18 Months", FD152&lt;=24, "18 to 24 Months", FD152&gt;24, "&gt; 24 Months")</f>
        <v>9 to 12 Months</v>
      </c>
      <c r="FN152" s="37" t="str" cm="1">
        <f t="array" ref="FN152">_xlfn.IFS(FE152="", "No Data", FE152&lt;0, "Negative/Future", FE152=0, "Zero Days", FE152&lt;=3, "&lt; 3 Months", FE152&lt;=6, "3 to 6 Months", FE152&lt;=9, "6 to 9 Months", FE152&lt;=12, "9 to 12 Months", FE152&lt;=15, "12 to 15 Months", FE152&lt;=18, "15 to 18 Months", FE152&lt;=24, "18 to 24 Months", FE152&gt;24, "&gt; 24 Months")</f>
        <v>No Data</v>
      </c>
      <c r="FO152" s="37" t="str" cm="1">
        <f t="array" ref="FO152">_xlfn.IFS(FG152="", "No Data", FG152&lt;0, "Negative/Future", FG152=0, "Zero Days", FG152&lt;=3, "&lt; 3 Months", FG152&lt;=6, "3 to 6 Months", FG152&lt;=9, "6 to 9 Months", FG152&lt;=12, "9 to 12 Months", FG152&lt;=15, "12 to 15 Months", FG152&lt;=18, "15 to 18 Months", FG152&lt;=24, "18 to 24 Months", FG152&gt;24, "&gt; 24 Months")</f>
        <v>No Data</v>
      </c>
      <c r="FP152" s="37" t="str" cm="1">
        <f t="array" ref="FP152">_xlfn.IFS(FF152="", "No Data", FF152&lt;0, "Negative/Future", FF152=0, "Zero Days", FF152&lt;=3, "&lt; 3 Months", FF152&lt;=6, "3 to 6 Months", FF152&lt;=9, "6 to 9 Months", FF152&lt;=12, "9 to 12 Months", FF152&lt;=15, "12 to 15 Months", FF152&lt;=18, "15 to 18 Months", FF152&lt;=24, "18 to 24 Months", FF152&gt;24, "&gt; 24 Months")</f>
        <v>No Data</v>
      </c>
      <c r="FQ152" s="29" t="s">
        <v>955</v>
      </c>
      <c r="FR152" s="29">
        <v>9608189810</v>
      </c>
      <c r="FS152" s="38" t="str">
        <f>VLOOKUP(_xlfn.XLOOKUP(B152,[1]MDA_Assets!D:D,[1]MDA_Assets!I:I,"",0),[1]Validation!$B$1:$C$8,2,0)</f>
        <v>B</v>
      </c>
      <c r="FT152" s="38" t="s">
        <v>202</v>
      </c>
      <c r="FU152" s="31">
        <f>_xlfn.XLOOKUP(B152,[1]MDA_Assets!D:D,[1]MDA_Assets!X:X,"",0)</f>
        <v>0</v>
      </c>
      <c r="FV152" s="39">
        <v>0</v>
      </c>
      <c r="FW152" s="39">
        <v>0</v>
      </c>
      <c r="FX152" s="39">
        <v>0</v>
      </c>
      <c r="FY152" s="39">
        <v>9</v>
      </c>
      <c r="FZ152" s="40">
        <f t="shared" si="101"/>
        <v>46218</v>
      </c>
      <c r="GA152" s="40">
        <f t="shared" si="101"/>
        <v>46218</v>
      </c>
      <c r="GB152" s="40">
        <f t="shared" si="108"/>
        <v>46403</v>
      </c>
      <c r="GC152" s="40">
        <f t="shared" si="109"/>
        <v>46403</v>
      </c>
      <c r="GD152" s="40">
        <f t="shared" si="110"/>
        <v>46768</v>
      </c>
      <c r="GE152" s="40">
        <f t="shared" si="111"/>
        <v>46403</v>
      </c>
      <c r="GF152" s="40" t="str">
        <f t="shared" si="105"/>
        <v/>
      </c>
      <c r="GG152" s="40" t="str">
        <f t="shared" si="105"/>
        <v/>
      </c>
      <c r="GH152" s="40" t="str">
        <f t="shared" si="105"/>
        <v/>
      </c>
      <c r="GI152" s="39">
        <f t="shared" si="135"/>
        <v>0</v>
      </c>
      <c r="GJ152" s="39">
        <f t="shared" si="136"/>
        <v>0</v>
      </c>
      <c r="GK152" s="39">
        <f t="shared" si="137"/>
        <v>0</v>
      </c>
      <c r="GL152" s="39">
        <f t="shared" si="138"/>
        <v>6</v>
      </c>
    </row>
    <row r="153" spans="1:194" x14ac:dyDescent="0.25">
      <c r="A153" s="19">
        <v>167</v>
      </c>
      <c r="B153" s="43" t="s">
        <v>956</v>
      </c>
      <c r="C153" s="43" t="s">
        <v>186</v>
      </c>
      <c r="D153" s="43" t="s">
        <v>241</v>
      </c>
      <c r="E153" s="43" t="s">
        <v>919</v>
      </c>
      <c r="F153" s="43" t="s">
        <v>957</v>
      </c>
      <c r="G153" s="43" t="s">
        <v>243</v>
      </c>
      <c r="H153" s="43" t="s">
        <v>554</v>
      </c>
      <c r="I153" s="43" t="s">
        <v>192</v>
      </c>
      <c r="J153" s="44">
        <f t="shared" si="112"/>
        <v>43002.770833333336</v>
      </c>
      <c r="K153" s="44">
        <v>42638.770833333336</v>
      </c>
      <c r="L153" s="44">
        <v>42381.770833333336</v>
      </c>
      <c r="M153" s="43" t="s">
        <v>2845</v>
      </c>
      <c r="N153" s="43" t="s">
        <v>434</v>
      </c>
      <c r="O153" s="44">
        <v>46112.393865740742</v>
      </c>
      <c r="P153" s="43">
        <v>44458</v>
      </c>
      <c r="Q153" s="43">
        <v>41232</v>
      </c>
      <c r="R153" s="43">
        <v>3226</v>
      </c>
      <c r="S153" s="43" t="s">
        <v>206</v>
      </c>
      <c r="T153" s="44">
        <v>46111.770833333336</v>
      </c>
      <c r="U153" s="44">
        <v>46111.770833333336</v>
      </c>
      <c r="V153" s="44">
        <v>46111.770833333336</v>
      </c>
      <c r="W153" s="44">
        <v>46111.770833333336</v>
      </c>
      <c r="X153" s="44">
        <v>46111.770833333336</v>
      </c>
      <c r="Y153" s="44">
        <v>46028.770833333336</v>
      </c>
      <c r="Z153" s="43"/>
      <c r="AA153" s="43"/>
      <c r="AB153" s="43"/>
      <c r="AC153" s="43"/>
      <c r="AD153" s="43"/>
      <c r="AE153" s="43">
        <v>5</v>
      </c>
      <c r="AF153" s="43" t="s">
        <v>281</v>
      </c>
      <c r="AG153" s="43" t="s">
        <v>281</v>
      </c>
      <c r="AH153" s="43" t="s">
        <v>285</v>
      </c>
      <c r="AI153" s="43" t="s">
        <v>285</v>
      </c>
      <c r="AJ153" s="43" t="s">
        <v>2846</v>
      </c>
      <c r="AK153" s="43" t="s">
        <v>285</v>
      </c>
      <c r="AL153" s="47">
        <v>46476</v>
      </c>
      <c r="AM153" s="47">
        <v>46291</v>
      </c>
      <c r="AN153" s="47">
        <v>46476</v>
      </c>
      <c r="AO153" s="47">
        <v>46476</v>
      </c>
      <c r="AP153" s="47">
        <v>46758</v>
      </c>
      <c r="AQ153" s="47">
        <v>46476</v>
      </c>
      <c r="AR153" s="48"/>
      <c r="AS153" s="48"/>
      <c r="AT153" s="48"/>
      <c r="AU153" s="43">
        <v>0</v>
      </c>
      <c r="AV153" s="43">
        <v>0</v>
      </c>
      <c r="AW153" s="43">
        <v>0</v>
      </c>
      <c r="AX153" s="51" t="s">
        <v>302</v>
      </c>
      <c r="AY153" s="51" t="s">
        <v>302</v>
      </c>
      <c r="AZ153" s="51" t="s">
        <v>198</v>
      </c>
      <c r="BA153" s="20">
        <f t="shared" ca="1" si="141"/>
        <v>0</v>
      </c>
      <c r="BB153" s="20">
        <f t="shared" ca="1" si="141"/>
        <v>0</v>
      </c>
      <c r="BC153" s="20">
        <f t="shared" ca="1" si="141"/>
        <v>0</v>
      </c>
      <c r="BD153" s="20">
        <f t="shared" ca="1" si="141"/>
        <v>0</v>
      </c>
      <c r="BE153" s="20">
        <f t="shared" ca="1" si="141"/>
        <v>0</v>
      </c>
      <c r="BF153" s="20">
        <f t="shared" ca="1" si="141"/>
        <v>0</v>
      </c>
      <c r="BG153" s="21" t="str">
        <f t="shared" ca="1" si="141"/>
        <v/>
      </c>
      <c r="BH153" s="21" t="str">
        <f t="shared" ca="1" si="141"/>
        <v/>
      </c>
      <c r="BI153" s="21" t="str">
        <f t="shared" ca="1" si="141"/>
        <v/>
      </c>
      <c r="BJ153" s="22">
        <f t="shared" ca="1" si="113"/>
        <v>0</v>
      </c>
      <c r="BK153" s="21">
        <f t="shared" si="114"/>
        <v>16</v>
      </c>
      <c r="BL153" s="22">
        <f t="shared" ca="1" si="115"/>
        <v>45476</v>
      </c>
      <c r="BM153" s="22">
        <f t="shared" ca="1" si="116"/>
        <v>42293</v>
      </c>
      <c r="BN153" s="23">
        <f t="shared" ca="1" si="117"/>
        <v>3183</v>
      </c>
      <c r="BO153" s="24">
        <f t="shared" ca="1" si="118"/>
        <v>1018</v>
      </c>
      <c r="BP153" s="51" t="str">
        <f>_xlfn.XLOOKUP(E153,[1]Validation!E:E,[1]Validation!F:F,"")</f>
        <v>EG18</v>
      </c>
      <c r="BQ153" s="51" t="str">
        <f>_xlfn.XLOOKUP(BP153,[1]Validation!F:F,[1]Validation!G:G,"")</f>
        <v>EG11 to EG22</v>
      </c>
      <c r="BR153" s="52" t="str">
        <f>VLOOKUP(G153,[1]Validation!$B$1:$C$9,2,0)</f>
        <v>A</v>
      </c>
      <c r="BS153" s="51">
        <f t="shared" ca="1" si="119"/>
        <v>116</v>
      </c>
      <c r="BT153" s="53">
        <f>_xlfn.XLOOKUP(B153,'[2]1. All Calls'!$R:$R,'[2]1. All Calls'!$A:$A,"",0)</f>
        <v>46111.280196759297</v>
      </c>
      <c r="BU153" s="51" t="str">
        <f>_xlfn.XLOOKUP(B153,'[2]1. All Calls'!$R:$R,'[2]1. All Calls'!$F:$F,"",0)</f>
        <v>CC-02028286</v>
      </c>
      <c r="BV153" s="51" t="str">
        <f>_xlfn.XLOOKUP(B153,'[2]1. All Calls'!$R:$R,'[2]1. All Calls'!$J:$J,"",0)</f>
        <v>Schedule Service - AMC</v>
      </c>
      <c r="BW153" s="53">
        <f>_xlfn.XLOOKUP(B153,'[2]Sch Calls'!$R:$R,'[2]Sch Calls'!$A:$A,"",0)</f>
        <v>45829.544108796297</v>
      </c>
      <c r="BX153" s="51">
        <f>_xlfn.XLOOKUP(B153,'[2]Sch Calls'!$R:$R,'[2]Sch Calls'!$B:$B,"",0)</f>
        <v>39915</v>
      </c>
      <c r="BY153" s="51" t="str">
        <f t="shared" si="102"/>
        <v>27-Sep-26</v>
      </c>
      <c r="BZ153" s="51" t="str">
        <f t="shared" si="102"/>
        <v>27-Sep-26</v>
      </c>
      <c r="CA153" s="51" t="str">
        <f t="shared" si="120"/>
        <v>31-Dec-26</v>
      </c>
      <c r="CB153" s="51" t="str">
        <f t="shared" si="121"/>
        <v>28-Sep-27</v>
      </c>
      <c r="CC153" s="51" t="str">
        <f t="shared" si="122"/>
        <v>07-Jan-28</v>
      </c>
      <c r="CD153" s="51" t="str">
        <f t="shared" si="123"/>
        <v>31-Mar-27</v>
      </c>
      <c r="CE153" s="51">
        <f t="shared" ca="1" si="103"/>
        <v>64</v>
      </c>
      <c r="CF153" s="51">
        <f t="shared" ca="1" si="103"/>
        <v>64</v>
      </c>
      <c r="CG153" s="51">
        <f t="shared" ca="1" si="124"/>
        <v>64</v>
      </c>
      <c r="CH153" s="51">
        <f t="shared" ca="1" si="125"/>
        <v>64</v>
      </c>
      <c r="CI153" s="51">
        <f t="shared" ca="1" si="126"/>
        <v>147</v>
      </c>
      <c r="CJ153" s="51">
        <f t="shared" ca="1" si="127"/>
        <v>64</v>
      </c>
      <c r="CK153" s="51">
        <f t="shared" ca="1" si="144"/>
        <v>1024</v>
      </c>
      <c r="CL153" s="51">
        <f t="shared" ca="1" si="144"/>
        <v>1024</v>
      </c>
      <c r="CM153" s="51">
        <f t="shared" ca="1" si="144"/>
        <v>1024</v>
      </c>
      <c r="CN153" s="51">
        <f t="shared" ca="1" si="144"/>
        <v>1024</v>
      </c>
      <c r="CO153" s="51">
        <f t="shared" ca="1" si="144"/>
        <v>2352</v>
      </c>
      <c r="CP153" s="51">
        <f t="shared" ca="1" si="144"/>
        <v>1024</v>
      </c>
      <c r="CQ153" s="51">
        <f t="shared" ca="1" si="145"/>
        <v>976</v>
      </c>
      <c r="CR153" s="51">
        <f t="shared" ca="1" si="145"/>
        <v>976</v>
      </c>
      <c r="CS153" s="51">
        <f t="shared" ca="1" si="145"/>
        <v>2976</v>
      </c>
      <c r="CT153" s="51">
        <f t="shared" ca="1" si="145"/>
        <v>2976</v>
      </c>
      <c r="CU153" s="51">
        <f t="shared" ca="1" si="145"/>
        <v>2705</v>
      </c>
      <c r="CV153" s="54">
        <f t="shared" ca="1" si="145"/>
        <v>2976</v>
      </c>
      <c r="CW153" s="25" t="s">
        <v>212</v>
      </c>
      <c r="CX153" s="55">
        <v>0.93</v>
      </c>
      <c r="CY153" s="55"/>
      <c r="CZ153" s="26">
        <v>0</v>
      </c>
      <c r="DA153" s="26">
        <v>0</v>
      </c>
      <c r="DB153" s="26">
        <v>0</v>
      </c>
      <c r="DC153" s="26">
        <v>0</v>
      </c>
      <c r="DD153" s="26">
        <v>0</v>
      </c>
      <c r="DE153" s="26">
        <v>0</v>
      </c>
      <c r="DF153" s="26">
        <v>0</v>
      </c>
      <c r="DG153" s="26">
        <v>0</v>
      </c>
      <c r="DH153" s="26">
        <v>0</v>
      </c>
      <c r="DI153" s="26">
        <v>0</v>
      </c>
      <c r="DJ153" s="26">
        <v>0</v>
      </c>
      <c r="DK153" s="26">
        <v>0</v>
      </c>
      <c r="DL153" s="27">
        <f t="shared" si="128"/>
        <v>46186.280196759297</v>
      </c>
      <c r="DM153" s="28">
        <f t="shared" ca="1" si="129"/>
        <v>0</v>
      </c>
      <c r="DN153" s="56">
        <f>_xlfn.XLOOKUP(B153,'[2]1. All Calls'!$R:$R,'[2]1. All Calls'!$A:$A,"",0)</f>
        <v>46111.280196759297</v>
      </c>
      <c r="DO153" s="57" t="str">
        <f ca="1">VLOOKUP(DM153,[1]Validation!$B$20:$C$25,2,0)</f>
        <v>Within 3 months</v>
      </c>
      <c r="DP153" s="58" t="str">
        <f>_xlfn.XLOOKUP(B153,'[1]Active AMCs- Dealer'!E:E,'[1]Active AMCs- Dealer'!L:L,"Not in AMC",0)</f>
        <v>AMC</v>
      </c>
      <c r="DQ153" s="58"/>
      <c r="DR153" s="29" t="str">
        <f>_xlfn.XLOOKUP(B153,'[2]1. All Calls'!$R:$R,'[2]1. All Calls'!$F:$F,"",0)</f>
        <v>CC-02028286</v>
      </c>
      <c r="DS153" s="29" t="str">
        <f>_xlfn.XLOOKUP(B153,'[2]1. All Calls'!$R:$R,'[2]1. All Calls'!$AB:$AB,"",0)</f>
        <v>Attend the site for scheduled service so change air filter, oil filter, air oil separator, motor greasing and oil. Then start the unit found running ok.</v>
      </c>
      <c r="DT153" s="30">
        <f>_xlfn.XLOOKUP(DR153,'[2]1. All Calls'!$F:$F,'[2]1. All Calls'!$A:$A,"",0)</f>
        <v>46111.280196759297</v>
      </c>
      <c r="DU153" s="31">
        <f>_xlfn.XLOOKUP(DR153,'[2]1. All Calls'!$F:$F,'[2]1. All Calls'!$B:$B,"",0)</f>
        <v>44458</v>
      </c>
      <c r="DV153" s="31">
        <f>_xlfn.XLOOKUP(B153,[1]MDA_Assets!D:D,[1]MDA_Assets!N:N,"",0)</f>
        <v>41232</v>
      </c>
      <c r="DW153" s="31">
        <f>_xlfn.XLOOKUP(B153,[1]MDA_Assets!D:D,[1]MDA_Assets!O:O,"",0)</f>
        <v>3226</v>
      </c>
      <c r="DX153" s="32" t="str">
        <f>_xlfn.XLOOKUP(B153,[1]MDA_Assets!D:D,[1]MDA_Assets!Q:Q,"",0)</f>
        <v>XD</v>
      </c>
      <c r="DY153" s="33">
        <f>_xlfn.XLOOKUP(B153,[1]MDA_Assets!D:D,[1]MDA_Assets!R:R,"",0)</f>
        <v>46112</v>
      </c>
      <c r="DZ153" s="33">
        <f>_xlfn.XLOOKUP(B153,[1]MDA_Assets!D:D,[1]MDA_Assets!S:S,"",0)</f>
        <v>46112</v>
      </c>
      <c r="EA153" s="33">
        <f>_xlfn.XLOOKUP(B153,[1]MDA_Assets!D:D,[1]MDA_Assets!T:T,"",0)</f>
        <v>46112</v>
      </c>
      <c r="EB153" s="33">
        <f>_xlfn.XLOOKUP(B153,[1]MDA_Assets!D:D,[1]MDA_Assets!U:U,"",0)</f>
        <v>46112</v>
      </c>
      <c r="EC153" s="33">
        <f>_xlfn.XLOOKUP(B153,[1]MDA_Assets!D:D,[1]MDA_Assets!V:V,"",0)</f>
        <v>46112</v>
      </c>
      <c r="ED153" s="33">
        <f>_xlfn.XLOOKUP(B153,[1]MDA_Assets!D:D,[1]MDA_Assets!W:W,"",0)</f>
        <v>46029</v>
      </c>
      <c r="EE153" s="32">
        <f>_xlfn.XLOOKUP(B153,[1]MDA_Assets!D:D,[1]MDA_Assets!X:X,"",0)</f>
        <v>0</v>
      </c>
      <c r="EF153" s="33">
        <f>_xlfn.XLOOKUP(B153,[1]MDA_Assets!D:D,[1]MDA_Assets!Y:Y,"",0)</f>
        <v>0</v>
      </c>
      <c r="EG153" s="33">
        <f>_xlfn.XLOOKUP(B153,[1]MDA_Assets!D:D,[1]MDA_Assets!Z:Z,"",0)</f>
        <v>0</v>
      </c>
      <c r="EH153" s="33">
        <f>_xlfn.XLOOKUP(B153,[1]MDA_Assets!D:D,[1]MDA_Assets!AA:AA,"",0)</f>
        <v>0</v>
      </c>
      <c r="EI153" s="34">
        <v>16</v>
      </c>
      <c r="EJ153" s="35" t="str">
        <f>_xlfn.XLOOKUP(B153,[1]MDA_Assets!D:D,[1]MDA_Assets!AB:AB,"",0)</f>
        <v>2000</v>
      </c>
      <c r="EK153" s="35" t="str">
        <f>_xlfn.XLOOKUP(B153,[1]MDA_Assets!D:D,[1]MDA_Assets!AC:AC,"",0)</f>
        <v>2000</v>
      </c>
      <c r="EL153" s="35" t="str">
        <f>_xlfn.XLOOKUP(B153,[1]MDA_Assets!D:D,[1]MDA_Assets!AD:AD,"",0)</f>
        <v>4000</v>
      </c>
      <c r="EM153" s="35" t="str">
        <f>_xlfn.XLOOKUP(B153,[1]MDA_Assets!D:D,[1]MDA_Assets!AE:AE,"",0)</f>
        <v>4000</v>
      </c>
      <c r="EN153" s="35" t="str">
        <f>_xlfn.XLOOKUP(B153,[1]MDA_Assets!D:D,[1]MDA_Assets!AF:AF,"",0)</f>
        <v>5057</v>
      </c>
      <c r="EO153" s="35" t="str">
        <f>_xlfn.XLOOKUP(B153,[1]MDA_Assets!D:D,[1]MDA_Assets!AG:AG,"",0)</f>
        <v>4000</v>
      </c>
      <c r="EP153" s="36">
        <f t="shared" si="104"/>
        <v>365</v>
      </c>
      <c r="EQ153" s="36">
        <f t="shared" si="104"/>
        <v>180</v>
      </c>
      <c r="ER153" s="36">
        <f t="shared" si="130"/>
        <v>365</v>
      </c>
      <c r="ES153" s="36">
        <f t="shared" si="131"/>
        <v>365</v>
      </c>
      <c r="ET153" s="36">
        <f t="shared" si="132"/>
        <v>730</v>
      </c>
      <c r="EU153" s="36">
        <f t="shared" si="133"/>
        <v>365</v>
      </c>
      <c r="EV153" s="36" t="str">
        <f t="shared" si="134"/>
        <v/>
      </c>
      <c r="EW153" s="36" t="str">
        <f t="shared" si="106"/>
        <v/>
      </c>
      <c r="EX153" s="36" t="str">
        <f t="shared" si="107"/>
        <v/>
      </c>
      <c r="EY153" s="36">
        <f t="shared" si="139"/>
        <v>11.78</v>
      </c>
      <c r="EZ153" s="36">
        <f t="shared" si="139"/>
        <v>5.81</v>
      </c>
      <c r="FA153" s="36">
        <f t="shared" si="139"/>
        <v>11.78</v>
      </c>
      <c r="FB153" s="36">
        <f t="shared" si="139"/>
        <v>11.78</v>
      </c>
      <c r="FC153" s="36">
        <f t="shared" si="139"/>
        <v>23.55</v>
      </c>
      <c r="FD153" s="36">
        <f t="shared" si="139"/>
        <v>11.78</v>
      </c>
      <c r="FE153" s="36" t="str">
        <f t="shared" si="139"/>
        <v/>
      </c>
      <c r="FF153" s="36" t="str">
        <f t="shared" si="139"/>
        <v/>
      </c>
      <c r="FG153" s="36" t="str">
        <f t="shared" si="139"/>
        <v/>
      </c>
      <c r="FH153" s="37" t="str" cm="1">
        <f t="array" ref="FH153">_xlfn.IFS(EY153="", "No Data", EY153&lt;0, "Negative/Future", EY153=0, "Zero Days", EY153&lt;=3, "&lt; 3 Months", EY153&lt;=6, "3 to 6 Months", EY153&lt;=9, "6 to 9 Months", EY153&lt;=12, "9 to 12 Months", EY153&lt;=15, "12 to 15 Months", EY153&lt;=18, "15 to 18 Months", EY153&lt;=24, "18 to 24 Months", EY153&gt;24, "&gt; 24 Months")</f>
        <v>9 to 12 Months</v>
      </c>
      <c r="FI153" s="37" t="str" cm="1">
        <f t="array" ref="FI153">_xlfn.IFS(EZ153="", "No Data", EZ153&lt;0, "Negative/Future", EZ153=0, "Zero Days", EZ153&lt;=3, "&lt; 3 Months", EZ153&lt;=6, "3 to 6 Months", EZ153&lt;=9, "6 to 9 Months", EZ153&lt;=12, "9 to 12 Months", EZ153&lt;=15, "12 to 15 Months", EZ153&lt;=18, "15 to 18 Months", EZ153&lt;=24, "18 to 24 Months", EZ153&gt;24, "&gt; 24 Months")</f>
        <v>3 to 6 Months</v>
      </c>
      <c r="FJ153" s="37" t="str" cm="1">
        <f t="array" ref="FJ153">_xlfn.IFS(FA153="", "No Data", FA153&lt;0, "Negative/Future", FA153=0, "Zero Days", FA153&lt;=3, "&lt; 3 Months", FA153&lt;=6, "3 to 6 Months", FA153&lt;=9, "6 to 9 Months", FA153&lt;=12, "9 to 12 Months", FA153&lt;=15, "12 to 15 Months", FA153&lt;=18, "15 to 18 Months", FA153&lt;=24, "18 to 24 Months", FA153&gt;24, "&gt; 24 Months")</f>
        <v>9 to 12 Months</v>
      </c>
      <c r="FK153" s="37" t="str" cm="1">
        <f t="array" ref="FK153">_xlfn.IFS(FB153="", "No Data", FB153&lt;0, "Negative/Future", FB153=0, "Zero Days", FB153&lt;=3, "&lt; 3 Months", FB153&lt;=6, "3 to 6 Months", FB153&lt;=9, "6 to 9 Months", FB153&lt;=12, "9 to 12 Months", FB153&lt;=15, "12 to 15 Months", FB153&lt;=18, "15 to 18 Months", FB153&lt;=24, "18 to 24 Months", FB153&gt;24, "&gt; 24 Months")</f>
        <v>9 to 12 Months</v>
      </c>
      <c r="FL153" s="37" t="str" cm="1">
        <f t="array" ref="FL153">_xlfn.IFS(FC153="", "No Data", FC153&lt;0, "Negative/Future", FC153=0, "Zero Days", FC153&lt;=3, "&lt; 3 Months", FC153&lt;=6, "3 to 6 Months", FC153&lt;=9, "6 to 9 Months", FC153&lt;=12, "9 to 12 Months", FC153&lt;=15, "12 to 15 Months", FC153&lt;=18, "15 to 18 Months", FC153&lt;=24, "18 to 24 Months", FC153&gt;24, "&gt; 24 Months")</f>
        <v>18 to 24 Months</v>
      </c>
      <c r="FM153" s="37" t="str" cm="1">
        <f t="array" ref="FM153">_xlfn.IFS(FD153="", "No Data", FD153&lt;0, "Negative/Future", FD153=0, "Zero Days", FD153&lt;=3, "&lt; 3 Months", FD153&lt;=6, "3 to 6 Months", FD153&lt;=9, "6 to 9 Months", FD153&lt;=12, "9 to 12 Months", FD153&lt;=15, "12 to 15 Months", FD153&lt;=18, "15 to 18 Months", FD153&lt;=24, "18 to 24 Months", FD153&gt;24, "&gt; 24 Months")</f>
        <v>9 to 12 Months</v>
      </c>
      <c r="FN153" s="37" t="str" cm="1">
        <f t="array" ref="FN153">_xlfn.IFS(FE153="", "No Data", FE153&lt;0, "Negative/Future", FE153=0, "Zero Days", FE153&lt;=3, "&lt; 3 Months", FE153&lt;=6, "3 to 6 Months", FE153&lt;=9, "6 to 9 Months", FE153&lt;=12, "9 to 12 Months", FE153&lt;=15, "12 to 15 Months", FE153&lt;=18, "15 to 18 Months", FE153&lt;=24, "18 to 24 Months", FE153&gt;24, "&gt; 24 Months")</f>
        <v>No Data</v>
      </c>
      <c r="FO153" s="37" t="str" cm="1">
        <f t="array" ref="FO153">_xlfn.IFS(FG153="", "No Data", FG153&lt;0, "Negative/Future", FG153=0, "Zero Days", FG153&lt;=3, "&lt; 3 Months", FG153&lt;=6, "3 to 6 Months", FG153&lt;=9, "6 to 9 Months", FG153&lt;=12, "9 to 12 Months", FG153&lt;=15, "12 to 15 Months", FG153&lt;=18, "15 to 18 Months", FG153&lt;=24, "18 to 24 Months", FG153&gt;24, "&gt; 24 Months")</f>
        <v>No Data</v>
      </c>
      <c r="FP153" s="37" t="str" cm="1">
        <f t="array" ref="FP153">_xlfn.IFS(FF153="", "No Data", FF153&lt;0, "Negative/Future", FF153=0, "Zero Days", FF153&lt;=3, "&lt; 3 Months", FF153&lt;=6, "3 to 6 Months", FF153&lt;=9, "6 to 9 Months", FF153&lt;=12, "9 to 12 Months", FF153&lt;=15, "12 to 15 Months", FF153&lt;=18, "15 to 18 Months", FF153&lt;=24, "18 to 24 Months", FF153&gt;24, "&gt; 24 Months")</f>
        <v>No Data</v>
      </c>
      <c r="FQ153" s="29" t="s">
        <v>958</v>
      </c>
      <c r="FR153" s="29">
        <v>7004623399</v>
      </c>
      <c r="FS153" s="38" t="str">
        <f>VLOOKUP(_xlfn.XLOOKUP(B153,[1]MDA_Assets!D:D,[1]MDA_Assets!I:I,"",0),[1]Validation!$B$1:$C$8,2,0)</f>
        <v>A</v>
      </c>
      <c r="FT153" s="38" t="s">
        <v>296</v>
      </c>
      <c r="FU153" s="31">
        <f>_xlfn.XLOOKUP(B153,[1]MDA_Assets!D:D,[1]MDA_Assets!X:X,"",0)</f>
        <v>0</v>
      </c>
      <c r="FV153" s="39">
        <v>0</v>
      </c>
      <c r="FW153" s="39">
        <v>0</v>
      </c>
      <c r="FX153" s="39">
        <v>0</v>
      </c>
      <c r="FY153" s="39">
        <v>9</v>
      </c>
      <c r="FZ153" s="40">
        <f t="shared" si="101"/>
        <v>46477</v>
      </c>
      <c r="GA153" s="40">
        <f t="shared" si="101"/>
        <v>46292</v>
      </c>
      <c r="GB153" s="40">
        <f t="shared" si="108"/>
        <v>46477</v>
      </c>
      <c r="GC153" s="40">
        <f t="shared" si="109"/>
        <v>46477</v>
      </c>
      <c r="GD153" s="40">
        <f t="shared" si="110"/>
        <v>46842</v>
      </c>
      <c r="GE153" s="40">
        <f t="shared" si="111"/>
        <v>46394</v>
      </c>
      <c r="GF153" s="40" t="str">
        <f t="shared" si="105"/>
        <v/>
      </c>
      <c r="GG153" s="40" t="str">
        <f t="shared" si="105"/>
        <v/>
      </c>
      <c r="GH153" s="40" t="str">
        <f t="shared" si="105"/>
        <v/>
      </c>
      <c r="GI153" s="39">
        <f t="shared" si="135"/>
        <v>0</v>
      </c>
      <c r="GJ153" s="39">
        <f t="shared" si="136"/>
        <v>0</v>
      </c>
      <c r="GK153" s="39">
        <f t="shared" si="137"/>
        <v>0</v>
      </c>
      <c r="GL153" s="39">
        <f t="shared" si="138"/>
        <v>6</v>
      </c>
    </row>
    <row r="154" spans="1:194" x14ac:dyDescent="0.25">
      <c r="A154" s="19">
        <v>168</v>
      </c>
      <c r="B154" s="43" t="s">
        <v>959</v>
      </c>
      <c r="C154" s="43" t="s">
        <v>254</v>
      </c>
      <c r="D154" s="43" t="s">
        <v>241</v>
      </c>
      <c r="E154" s="43" t="s">
        <v>909</v>
      </c>
      <c r="F154" s="43" t="s">
        <v>960</v>
      </c>
      <c r="G154" s="43" t="s">
        <v>243</v>
      </c>
      <c r="H154" s="43" t="s">
        <v>554</v>
      </c>
      <c r="I154" s="43" t="s">
        <v>192</v>
      </c>
      <c r="J154" s="44">
        <f t="shared" si="112"/>
        <v>43038.770833333336</v>
      </c>
      <c r="K154" s="44">
        <v>42674.770833333336</v>
      </c>
      <c r="L154" s="44">
        <v>42499.770833333336</v>
      </c>
      <c r="M154" s="43" t="s">
        <v>2248</v>
      </c>
      <c r="N154" s="43" t="s">
        <v>2041</v>
      </c>
      <c r="O154" s="44">
        <v>46053.505393518521</v>
      </c>
      <c r="P154" s="43">
        <v>18113</v>
      </c>
      <c r="Q154" s="43">
        <v>9962</v>
      </c>
      <c r="R154" s="43">
        <v>8151</v>
      </c>
      <c r="S154" s="43" t="s">
        <v>206</v>
      </c>
      <c r="T154" s="44">
        <v>45889.770833333336</v>
      </c>
      <c r="U154" s="44">
        <v>45889.770833333336</v>
      </c>
      <c r="V154" s="44">
        <v>45889.770833333336</v>
      </c>
      <c r="W154" s="44">
        <v>45889.770833333336</v>
      </c>
      <c r="X154" s="44">
        <v>45889.770833333336</v>
      </c>
      <c r="Y154" s="44">
        <v>45889.770833333336</v>
      </c>
      <c r="Z154" s="43"/>
      <c r="AA154" s="43"/>
      <c r="AB154" s="43"/>
      <c r="AC154" s="43"/>
      <c r="AD154" s="43"/>
      <c r="AE154" s="43">
        <v>0</v>
      </c>
      <c r="AF154" s="43" t="s">
        <v>961</v>
      </c>
      <c r="AG154" s="43" t="s">
        <v>961</v>
      </c>
      <c r="AH154" s="43" t="s">
        <v>962</v>
      </c>
      <c r="AI154" s="43" t="s">
        <v>962</v>
      </c>
      <c r="AJ154" s="43" t="s">
        <v>962</v>
      </c>
      <c r="AK154" s="43" t="s">
        <v>962</v>
      </c>
      <c r="AL154" s="48"/>
      <c r="AM154" s="48"/>
      <c r="AN154" s="48"/>
      <c r="AO154" s="48"/>
      <c r="AP154" s="48"/>
      <c r="AQ154" s="48"/>
      <c r="AR154" s="48"/>
      <c r="AS154" s="48"/>
      <c r="AT154" s="48"/>
      <c r="AU154" s="43">
        <v>0</v>
      </c>
      <c r="AV154" s="43">
        <v>0</v>
      </c>
      <c r="AW154" s="43">
        <v>0</v>
      </c>
      <c r="AX154" s="51" t="s">
        <v>302</v>
      </c>
      <c r="AY154" s="51" t="s">
        <v>302</v>
      </c>
      <c r="AZ154" s="51" t="s">
        <v>198</v>
      </c>
      <c r="BA154" s="20" t="str">
        <f t="shared" ca="1" si="141"/>
        <v/>
      </c>
      <c r="BB154" s="20" t="str">
        <f t="shared" ca="1" si="141"/>
        <v/>
      </c>
      <c r="BC154" s="20" t="str">
        <f t="shared" ca="1" si="141"/>
        <v/>
      </c>
      <c r="BD154" s="20" t="str">
        <f t="shared" ca="1" si="141"/>
        <v/>
      </c>
      <c r="BE154" s="20" t="str">
        <f t="shared" ca="1" si="141"/>
        <v/>
      </c>
      <c r="BF154" s="20" t="str">
        <f t="shared" ca="1" si="141"/>
        <v/>
      </c>
      <c r="BG154" s="21" t="str">
        <f t="shared" ca="1" si="141"/>
        <v/>
      </c>
      <c r="BH154" s="21" t="str">
        <f t="shared" ca="1" si="141"/>
        <v/>
      </c>
      <c r="BI154" s="21" t="str">
        <f t="shared" ca="1" si="141"/>
        <v/>
      </c>
      <c r="BJ154" s="22">
        <f t="shared" ca="1" si="113"/>
        <v>0</v>
      </c>
      <c r="BK154" s="21">
        <f t="shared" si="114"/>
        <v>0</v>
      </c>
      <c r="BL154" s="22">
        <f t="shared" ca="1" si="115"/>
        <v>18113</v>
      </c>
      <c r="BM154" s="22">
        <f t="shared" ca="1" si="116"/>
        <v>9962</v>
      </c>
      <c r="BN154" s="23">
        <f t="shared" ca="1" si="117"/>
        <v>8151</v>
      </c>
      <c r="BO154" s="24">
        <f t="shared" ca="1" si="118"/>
        <v>0</v>
      </c>
      <c r="BP154" s="51" t="str">
        <f>_xlfn.XLOOKUP(E154,[1]Validation!E:E,[1]Validation!F:F,"")</f>
        <v>EN7</v>
      </c>
      <c r="BQ154" s="51" t="str">
        <f>_xlfn.XLOOKUP(BP154,[1]Validation!F:F,[1]Validation!G:G,"")</f>
        <v>EN4 to EN7</v>
      </c>
      <c r="BR154" s="52" t="str">
        <f>VLOOKUP(G154,[1]Validation!$B$1:$C$9,2,0)</f>
        <v>A</v>
      </c>
      <c r="BS154" s="51">
        <f t="shared" ca="1" si="119"/>
        <v>115</v>
      </c>
      <c r="BT154" s="53">
        <f>_xlfn.XLOOKUP(B154,'[2]1. All Calls'!$R:$R,'[2]1. All Calls'!$A:$A,"",0)</f>
        <v>46053.7340625</v>
      </c>
      <c r="BU154" s="51" t="str">
        <f>_xlfn.XLOOKUP(B154,'[2]1. All Calls'!$R:$R,'[2]1. All Calls'!$F:$F,"",0)</f>
        <v>CC-01960634</v>
      </c>
      <c r="BV154" s="51" t="str">
        <f>_xlfn.XLOOKUP(B154,'[2]1. All Calls'!$R:$R,'[2]1. All Calls'!$J:$J,"",0)</f>
        <v>Sales Call</v>
      </c>
      <c r="BW154" s="53">
        <f>_xlfn.XLOOKUP(B154,'[2]Sch Calls'!$R:$R,'[2]Sch Calls'!$A:$A,"",0)</f>
        <v>45525.590277777781</v>
      </c>
      <c r="BX154" s="51">
        <f>_xlfn.XLOOKUP(B154,'[2]Sch Calls'!$R:$R,'[2]Sch Calls'!$B:$B,"",0)</f>
        <v>17758</v>
      </c>
      <c r="BY154" s="51" t="str">
        <f t="shared" si="102"/>
        <v>17-Feb-26</v>
      </c>
      <c r="BZ154" s="51" t="str">
        <f t="shared" si="102"/>
        <v>17-Feb-26</v>
      </c>
      <c r="CA154" s="51" t="str">
        <f t="shared" si="120"/>
        <v>23-May-26</v>
      </c>
      <c r="CB154" s="51" t="str">
        <f t="shared" si="121"/>
        <v>18-Feb-27</v>
      </c>
      <c r="CC154" s="51" t="str">
        <f t="shared" si="122"/>
        <v>21-Aug-27</v>
      </c>
      <c r="CD154" s="51" t="str">
        <f t="shared" si="123"/>
        <v>21-Aug-26</v>
      </c>
      <c r="CE154" s="51">
        <f t="shared" ca="1" si="103"/>
        <v>286</v>
      </c>
      <c r="CF154" s="51">
        <f t="shared" ca="1" si="103"/>
        <v>286</v>
      </c>
      <c r="CG154" s="51">
        <f t="shared" ca="1" si="124"/>
        <v>286</v>
      </c>
      <c r="CH154" s="51">
        <f t="shared" ca="1" si="125"/>
        <v>286</v>
      </c>
      <c r="CI154" s="51">
        <f t="shared" ca="1" si="126"/>
        <v>286</v>
      </c>
      <c r="CJ154" s="51">
        <f t="shared" ca="1" si="127"/>
        <v>286</v>
      </c>
      <c r="CK154" s="51">
        <f t="shared" ca="1" si="144"/>
        <v>0</v>
      </c>
      <c r="CL154" s="51">
        <f t="shared" ca="1" si="144"/>
        <v>0</v>
      </c>
      <c r="CM154" s="51">
        <f t="shared" ca="1" si="144"/>
        <v>0</v>
      </c>
      <c r="CN154" s="51">
        <f t="shared" ca="1" si="144"/>
        <v>0</v>
      </c>
      <c r="CO154" s="51">
        <f t="shared" ca="1" si="144"/>
        <v>0</v>
      </c>
      <c r="CP154" s="51">
        <f t="shared" ca="1" si="144"/>
        <v>0</v>
      </c>
      <c r="CQ154" s="51">
        <f t="shared" ca="1" si="145"/>
        <v>1645</v>
      </c>
      <c r="CR154" s="51">
        <f t="shared" ca="1" si="145"/>
        <v>1645</v>
      </c>
      <c r="CS154" s="51">
        <f t="shared" ca="1" si="145"/>
        <v>3645</v>
      </c>
      <c r="CT154" s="51">
        <f t="shared" ca="1" si="145"/>
        <v>3645</v>
      </c>
      <c r="CU154" s="51">
        <f t="shared" ca="1" si="145"/>
        <v>3645</v>
      </c>
      <c r="CV154" s="54">
        <f t="shared" ca="1" si="145"/>
        <v>3645</v>
      </c>
      <c r="CW154" s="25" t="s">
        <v>212</v>
      </c>
      <c r="CX154" s="55">
        <v>0.55000000000000004</v>
      </c>
      <c r="CY154" s="55"/>
      <c r="CZ154" s="26">
        <v>0</v>
      </c>
      <c r="DA154" s="26">
        <v>0</v>
      </c>
      <c r="DB154" s="26">
        <v>0</v>
      </c>
      <c r="DC154" s="26">
        <v>0</v>
      </c>
      <c r="DD154" s="26">
        <v>0</v>
      </c>
      <c r="DE154" s="26">
        <v>0</v>
      </c>
      <c r="DF154" s="26">
        <v>0</v>
      </c>
      <c r="DG154" s="26">
        <v>0</v>
      </c>
      <c r="DH154" s="26">
        <v>0</v>
      </c>
      <c r="DI154" s="26">
        <v>0</v>
      </c>
      <c r="DJ154" s="26">
        <v>0</v>
      </c>
      <c r="DK154" s="26">
        <v>0</v>
      </c>
      <c r="DL154" s="27">
        <f t="shared" si="128"/>
        <v>46128.7340625</v>
      </c>
      <c r="DM154" s="28">
        <f t="shared" ca="1" si="129"/>
        <v>1</v>
      </c>
      <c r="DN154" s="56">
        <f>_xlfn.XLOOKUP(B154,'[2]1. All Calls'!$R:$R,'[2]1. All Calls'!$A:$A,"",0)</f>
        <v>46053.7340625</v>
      </c>
      <c r="DO154" s="57" t="str">
        <f ca="1">VLOOKUP(DM154,[1]Validation!$B$20:$C$25,2,0)</f>
        <v>Above 3 months</v>
      </c>
      <c r="DP154" s="58" t="str">
        <f>_xlfn.XLOOKUP(B154,'[1]Active AMCs- Dealer'!E:E,'[1]Active AMCs- Dealer'!L:L,"Not in AMC",0)</f>
        <v>Not in AMC</v>
      </c>
      <c r="DQ154" s="50" t="s">
        <v>238</v>
      </c>
      <c r="DR154" s="29" t="str">
        <f>_xlfn.XLOOKUP(B154,'[2]1. All Calls'!$R:$R,'[2]1. All Calls'!$F:$F,"",0)</f>
        <v>CC-01960634</v>
      </c>
      <c r="DS154" s="29" t="str">
        <f>_xlfn.XLOOKUP(B154,'[2]1. All Calls'!$R:$R,'[2]1. All Calls'!$AB:$AB,"",0)</f>
        <v>Sales call carried out fot HMR update</v>
      </c>
      <c r="DT154" s="30">
        <f>_xlfn.XLOOKUP(DR154,'[2]1. All Calls'!$F:$F,'[2]1. All Calls'!$A:$A,"",0)</f>
        <v>46053.7340625</v>
      </c>
      <c r="DU154" s="31">
        <f>_xlfn.XLOOKUP(DR154,'[2]1. All Calls'!$F:$F,'[2]1. All Calls'!$B:$B,"",0)</f>
        <v>18113</v>
      </c>
      <c r="DV154" s="31">
        <f>_xlfn.XLOOKUP(B154,[1]MDA_Assets!D:D,[1]MDA_Assets!N:N,"",0)</f>
        <v>9962</v>
      </c>
      <c r="DW154" s="31">
        <f>_xlfn.XLOOKUP(B154,[1]MDA_Assets!D:D,[1]MDA_Assets!O:O,"",0)</f>
        <v>8151</v>
      </c>
      <c r="DX154" s="32" t="str">
        <f>_xlfn.XLOOKUP(B154,[1]MDA_Assets!D:D,[1]MDA_Assets!Q:Q,"",0)</f>
        <v>XD</v>
      </c>
      <c r="DY154" s="33">
        <f>_xlfn.XLOOKUP(B154,[1]MDA_Assets!D:D,[1]MDA_Assets!R:R,"",0)</f>
        <v>45890</v>
      </c>
      <c r="DZ154" s="33">
        <f>_xlfn.XLOOKUP(B154,[1]MDA_Assets!D:D,[1]MDA_Assets!S:S,"",0)</f>
        <v>45890</v>
      </c>
      <c r="EA154" s="33">
        <f>_xlfn.XLOOKUP(B154,[1]MDA_Assets!D:D,[1]MDA_Assets!T:T,"",0)</f>
        <v>45890</v>
      </c>
      <c r="EB154" s="33">
        <f>_xlfn.XLOOKUP(B154,[1]MDA_Assets!D:D,[1]MDA_Assets!U:U,"",0)</f>
        <v>45890</v>
      </c>
      <c r="EC154" s="33">
        <f>_xlfn.XLOOKUP(B154,[1]MDA_Assets!D:D,[1]MDA_Assets!V:V,"",0)</f>
        <v>45890</v>
      </c>
      <c r="ED154" s="33">
        <f>_xlfn.XLOOKUP(B154,[1]MDA_Assets!D:D,[1]MDA_Assets!W:W,"",0)</f>
        <v>45890</v>
      </c>
      <c r="EE154" s="32">
        <f>_xlfn.XLOOKUP(B154,[1]MDA_Assets!D:D,[1]MDA_Assets!X:X,"",0)</f>
        <v>0</v>
      </c>
      <c r="EF154" s="33">
        <f>_xlfn.XLOOKUP(B154,[1]MDA_Assets!D:D,[1]MDA_Assets!Y:Y,"",0)</f>
        <v>0</v>
      </c>
      <c r="EG154" s="33">
        <f>_xlfn.XLOOKUP(B154,[1]MDA_Assets!D:D,[1]MDA_Assets!Z:Z,"",0)</f>
        <v>0</v>
      </c>
      <c r="EH154" s="33">
        <f>_xlfn.XLOOKUP(B154,[1]MDA_Assets!D:D,[1]MDA_Assets!AA:AA,"",0)</f>
        <v>0</v>
      </c>
      <c r="EI154" s="34">
        <f>_xlfn.XLOOKUP(B154,[1]MDA_Assets!D:D,[1]MDA_Assets!P:P,"",0)</f>
        <v>0</v>
      </c>
      <c r="EJ154" s="35" t="str">
        <f>_xlfn.XLOOKUP(B154,[1]MDA_Assets!D:D,[1]MDA_Assets!AB:AB,"",0)</f>
        <v>1645</v>
      </c>
      <c r="EK154" s="35" t="str">
        <f>_xlfn.XLOOKUP(B154,[1]MDA_Assets!D:D,[1]MDA_Assets!AC:AC,"",0)</f>
        <v>1645</v>
      </c>
      <c r="EL154" s="35" t="str">
        <f>_xlfn.XLOOKUP(B154,[1]MDA_Assets!D:D,[1]MDA_Assets!AD:AD,"",0)</f>
        <v>3645</v>
      </c>
      <c r="EM154" s="35" t="str">
        <f>_xlfn.XLOOKUP(B154,[1]MDA_Assets!D:D,[1]MDA_Assets!AE:AE,"",0)</f>
        <v>3645</v>
      </c>
      <c r="EN154" s="35" t="str">
        <f>_xlfn.XLOOKUP(B154,[1]MDA_Assets!D:D,[1]MDA_Assets!AF:AF,"",0)</f>
        <v>3645</v>
      </c>
      <c r="EO154" s="35" t="str">
        <f>_xlfn.XLOOKUP(B154,[1]MDA_Assets!D:D,[1]MDA_Assets!AG:AG,"",0)</f>
        <v>3645</v>
      </c>
      <c r="EP154" s="36" t="str">
        <f t="shared" si="104"/>
        <v/>
      </c>
      <c r="EQ154" s="36" t="str">
        <f t="shared" si="104"/>
        <v/>
      </c>
      <c r="ER154" s="36" t="str">
        <f t="shared" si="130"/>
        <v/>
      </c>
      <c r="ES154" s="36" t="str">
        <f t="shared" si="131"/>
        <v/>
      </c>
      <c r="ET154" s="36" t="str">
        <f t="shared" si="132"/>
        <v/>
      </c>
      <c r="EU154" s="36" t="str">
        <f t="shared" si="133"/>
        <v/>
      </c>
      <c r="EV154" s="36" t="str">
        <f t="shared" si="134"/>
        <v/>
      </c>
      <c r="EW154" s="36" t="str">
        <f t="shared" si="106"/>
        <v/>
      </c>
      <c r="EX154" s="36" t="str">
        <f t="shared" si="107"/>
        <v/>
      </c>
      <c r="EY154" s="36" t="str">
        <f t="shared" si="139"/>
        <v/>
      </c>
      <c r="EZ154" s="36" t="str">
        <f t="shared" si="139"/>
        <v/>
      </c>
      <c r="FA154" s="36" t="str">
        <f t="shared" si="139"/>
        <v/>
      </c>
      <c r="FB154" s="36" t="str">
        <f t="shared" si="139"/>
        <v/>
      </c>
      <c r="FC154" s="36" t="str">
        <f t="shared" si="139"/>
        <v/>
      </c>
      <c r="FD154" s="36" t="str">
        <f t="shared" si="139"/>
        <v/>
      </c>
      <c r="FE154" s="36" t="str">
        <f t="shared" si="139"/>
        <v/>
      </c>
      <c r="FF154" s="36" t="str">
        <f t="shared" si="139"/>
        <v/>
      </c>
      <c r="FG154" s="36" t="str">
        <f t="shared" si="139"/>
        <v/>
      </c>
      <c r="FH154" s="37" t="str" cm="1">
        <f t="array" ref="FH154">_xlfn.IFS(EY154="", "No Data", EY154&lt;0, "Negative/Future", EY154=0, "Zero Days", EY154&lt;=3, "&lt; 3 Months", EY154&lt;=6, "3 to 6 Months", EY154&lt;=9, "6 to 9 Months", EY154&lt;=12, "9 to 12 Months", EY154&lt;=15, "12 to 15 Months", EY154&lt;=18, "15 to 18 Months", EY154&lt;=24, "18 to 24 Months", EY154&gt;24, "&gt; 24 Months")</f>
        <v>No Data</v>
      </c>
      <c r="FI154" s="37" t="str" cm="1">
        <f t="array" ref="FI154">_xlfn.IFS(EZ154="", "No Data", EZ154&lt;0, "Negative/Future", EZ154=0, "Zero Days", EZ154&lt;=3, "&lt; 3 Months", EZ154&lt;=6, "3 to 6 Months", EZ154&lt;=9, "6 to 9 Months", EZ154&lt;=12, "9 to 12 Months", EZ154&lt;=15, "12 to 15 Months", EZ154&lt;=18, "15 to 18 Months", EZ154&lt;=24, "18 to 24 Months", EZ154&gt;24, "&gt; 24 Months")</f>
        <v>No Data</v>
      </c>
      <c r="FJ154" s="37" t="str" cm="1">
        <f t="array" ref="FJ154">_xlfn.IFS(FA154="", "No Data", FA154&lt;0, "Negative/Future", FA154=0, "Zero Days", FA154&lt;=3, "&lt; 3 Months", FA154&lt;=6, "3 to 6 Months", FA154&lt;=9, "6 to 9 Months", FA154&lt;=12, "9 to 12 Months", FA154&lt;=15, "12 to 15 Months", FA154&lt;=18, "15 to 18 Months", FA154&lt;=24, "18 to 24 Months", FA154&gt;24, "&gt; 24 Months")</f>
        <v>No Data</v>
      </c>
      <c r="FK154" s="37" t="str" cm="1">
        <f t="array" ref="FK154">_xlfn.IFS(FB154="", "No Data", FB154&lt;0, "Negative/Future", FB154=0, "Zero Days", FB154&lt;=3, "&lt; 3 Months", FB154&lt;=6, "3 to 6 Months", FB154&lt;=9, "6 to 9 Months", FB154&lt;=12, "9 to 12 Months", FB154&lt;=15, "12 to 15 Months", FB154&lt;=18, "15 to 18 Months", FB154&lt;=24, "18 to 24 Months", FB154&gt;24, "&gt; 24 Months")</f>
        <v>No Data</v>
      </c>
      <c r="FL154" s="37" t="str" cm="1">
        <f t="array" ref="FL154">_xlfn.IFS(FC154="", "No Data", FC154&lt;0, "Negative/Future", FC154=0, "Zero Days", FC154&lt;=3, "&lt; 3 Months", FC154&lt;=6, "3 to 6 Months", FC154&lt;=9, "6 to 9 Months", FC154&lt;=12, "9 to 12 Months", FC154&lt;=15, "12 to 15 Months", FC154&lt;=18, "15 to 18 Months", FC154&lt;=24, "18 to 24 Months", FC154&gt;24, "&gt; 24 Months")</f>
        <v>No Data</v>
      </c>
      <c r="FM154" s="37" t="str" cm="1">
        <f t="array" ref="FM154">_xlfn.IFS(FD154="", "No Data", FD154&lt;0, "Negative/Future", FD154=0, "Zero Days", FD154&lt;=3, "&lt; 3 Months", FD154&lt;=6, "3 to 6 Months", FD154&lt;=9, "6 to 9 Months", FD154&lt;=12, "9 to 12 Months", FD154&lt;=15, "12 to 15 Months", FD154&lt;=18, "15 to 18 Months", FD154&lt;=24, "18 to 24 Months", FD154&gt;24, "&gt; 24 Months")</f>
        <v>No Data</v>
      </c>
      <c r="FN154" s="37" t="str" cm="1">
        <f t="array" ref="FN154">_xlfn.IFS(FE154="", "No Data", FE154&lt;0, "Negative/Future", FE154=0, "Zero Days", FE154&lt;=3, "&lt; 3 Months", FE154&lt;=6, "3 to 6 Months", FE154&lt;=9, "6 to 9 Months", FE154&lt;=12, "9 to 12 Months", FE154&lt;=15, "12 to 15 Months", FE154&lt;=18, "15 to 18 Months", FE154&lt;=24, "18 to 24 Months", FE154&gt;24, "&gt; 24 Months")</f>
        <v>No Data</v>
      </c>
      <c r="FO154" s="37" t="str" cm="1">
        <f t="array" ref="FO154">_xlfn.IFS(FG154="", "No Data", FG154&lt;0, "Negative/Future", FG154=0, "Zero Days", FG154&lt;=3, "&lt; 3 Months", FG154&lt;=6, "3 to 6 Months", FG154&lt;=9, "6 to 9 Months", FG154&lt;=12, "9 to 12 Months", FG154&lt;=15, "12 to 15 Months", FG154&lt;=18, "15 to 18 Months", FG154&lt;=24, "18 to 24 Months", FG154&gt;24, "&gt; 24 Months")</f>
        <v>No Data</v>
      </c>
      <c r="FP154" s="37" t="str" cm="1">
        <f t="array" ref="FP154">_xlfn.IFS(FF154="", "No Data", FF154&lt;0, "Negative/Future", FF154=0, "Zero Days", FF154&lt;=3, "&lt; 3 Months", FF154&lt;=6, "3 to 6 Months", FF154&lt;=9, "6 to 9 Months", FF154&lt;=12, "9 to 12 Months", FF154&lt;=15, "12 to 15 Months", FF154&lt;=18, "15 to 18 Months", FF154&lt;=24, "18 to 24 Months", FF154&gt;24, "&gt; 24 Months")</f>
        <v>No Data</v>
      </c>
      <c r="FQ154" s="29" t="s">
        <v>963</v>
      </c>
      <c r="FR154" s="29">
        <v>8002487593</v>
      </c>
      <c r="FS154" s="38" t="str">
        <f>VLOOKUP(_xlfn.XLOOKUP(B154,[1]MDA_Assets!D:D,[1]MDA_Assets!I:I,"",0),[1]Validation!$B$1:$C$8,2,0)</f>
        <v>A</v>
      </c>
      <c r="FT154" s="38" t="s">
        <v>296</v>
      </c>
      <c r="FU154" s="31">
        <f>_xlfn.XLOOKUP(B154,[1]MDA_Assets!D:D,[1]MDA_Assets!X:X,"",0)</f>
        <v>0</v>
      </c>
      <c r="FV154" s="39">
        <v>0</v>
      </c>
      <c r="FW154" s="39">
        <v>0</v>
      </c>
      <c r="FX154" s="39">
        <v>0</v>
      </c>
      <c r="FY154" s="39">
        <v>9</v>
      </c>
      <c r="FZ154" s="40" t="str">
        <f t="shared" si="101"/>
        <v/>
      </c>
      <c r="GA154" s="40" t="str">
        <f t="shared" si="101"/>
        <v/>
      </c>
      <c r="GB154" s="40" t="str">
        <f t="shared" si="108"/>
        <v/>
      </c>
      <c r="GC154" s="40" t="str">
        <f t="shared" si="109"/>
        <v/>
      </c>
      <c r="GD154" s="40" t="str">
        <f t="shared" si="110"/>
        <v/>
      </c>
      <c r="GE154" s="40" t="str">
        <f t="shared" si="111"/>
        <v/>
      </c>
      <c r="GF154" s="40" t="str">
        <f t="shared" si="105"/>
        <v/>
      </c>
      <c r="GG154" s="40" t="str">
        <f t="shared" si="105"/>
        <v/>
      </c>
      <c r="GH154" s="40" t="str">
        <f t="shared" si="105"/>
        <v/>
      </c>
      <c r="GI154" s="39">
        <f t="shared" si="135"/>
        <v>0</v>
      </c>
      <c r="GJ154" s="39">
        <f t="shared" si="136"/>
        <v>0</v>
      </c>
      <c r="GK154" s="39">
        <f t="shared" si="137"/>
        <v>0</v>
      </c>
      <c r="GL154" s="39">
        <f t="shared" si="138"/>
        <v>0</v>
      </c>
    </row>
    <row r="155" spans="1:194" x14ac:dyDescent="0.25">
      <c r="A155" s="19">
        <v>169</v>
      </c>
      <c r="B155" s="43" t="s">
        <v>964</v>
      </c>
      <c r="C155" s="43" t="s">
        <v>254</v>
      </c>
      <c r="D155" s="43" t="s">
        <v>241</v>
      </c>
      <c r="E155" s="43" t="s">
        <v>255</v>
      </c>
      <c r="F155" s="43" t="s">
        <v>768</v>
      </c>
      <c r="G155" s="43" t="s">
        <v>225</v>
      </c>
      <c r="H155" s="43" t="s">
        <v>498</v>
      </c>
      <c r="I155" s="43" t="s">
        <v>192</v>
      </c>
      <c r="J155" s="44">
        <f t="shared" si="112"/>
        <v>43050.770833333336</v>
      </c>
      <c r="K155" s="44">
        <v>42686.770833333336</v>
      </c>
      <c r="L155" s="44">
        <v>42656.770833333336</v>
      </c>
      <c r="M155" s="43" t="s">
        <v>2249</v>
      </c>
      <c r="N155" s="43" t="s">
        <v>2041</v>
      </c>
      <c r="O155" s="44">
        <v>46053.508680555555</v>
      </c>
      <c r="P155" s="43">
        <v>13783</v>
      </c>
      <c r="Q155" s="43">
        <v>9235</v>
      </c>
      <c r="R155" s="43">
        <v>4548</v>
      </c>
      <c r="S155" s="43" t="s">
        <v>206</v>
      </c>
      <c r="T155" s="44">
        <v>45922.770833333336</v>
      </c>
      <c r="U155" s="44">
        <v>45922.770833333336</v>
      </c>
      <c r="V155" s="44">
        <v>45922.770833333336</v>
      </c>
      <c r="W155" s="44">
        <v>45922.770833333336</v>
      </c>
      <c r="X155" s="44">
        <v>45922.770833333336</v>
      </c>
      <c r="Y155" s="44">
        <v>45922.770833333336</v>
      </c>
      <c r="Z155" s="43"/>
      <c r="AA155" s="43"/>
      <c r="AB155" s="43"/>
      <c r="AC155" s="43"/>
      <c r="AD155" s="43"/>
      <c r="AE155" s="43">
        <v>2</v>
      </c>
      <c r="AF155" s="43" t="s">
        <v>965</v>
      </c>
      <c r="AG155" s="43" t="s">
        <v>965</v>
      </c>
      <c r="AH155" s="43" t="s">
        <v>966</v>
      </c>
      <c r="AI155" s="43" t="s">
        <v>966</v>
      </c>
      <c r="AJ155" s="43" t="s">
        <v>2250</v>
      </c>
      <c r="AK155" s="43" t="s">
        <v>966</v>
      </c>
      <c r="AL155" s="46">
        <v>46102</v>
      </c>
      <c r="AM155" s="46">
        <v>46102</v>
      </c>
      <c r="AN155" s="47">
        <v>46287</v>
      </c>
      <c r="AO155" s="47">
        <v>46287</v>
      </c>
      <c r="AP155" s="47">
        <v>46652</v>
      </c>
      <c r="AQ155" s="47">
        <v>46287</v>
      </c>
      <c r="AR155" s="48"/>
      <c r="AS155" s="48"/>
      <c r="AT155" s="48"/>
      <c r="AU155" s="43">
        <v>1</v>
      </c>
      <c r="AV155" s="43">
        <v>0</v>
      </c>
      <c r="AW155" s="43">
        <v>0</v>
      </c>
      <c r="AX155" s="51" t="s">
        <v>772</v>
      </c>
      <c r="AY155" s="51" t="s">
        <v>211</v>
      </c>
      <c r="AZ155" s="51" t="s">
        <v>198</v>
      </c>
      <c r="BA155" s="20">
        <f t="shared" ca="1" si="141"/>
        <v>1</v>
      </c>
      <c r="BB155" s="20">
        <f t="shared" ca="1" si="141"/>
        <v>1</v>
      </c>
      <c r="BC155" s="20">
        <f t="shared" ca="1" si="141"/>
        <v>0</v>
      </c>
      <c r="BD155" s="20">
        <f t="shared" ca="1" si="141"/>
        <v>0</v>
      </c>
      <c r="BE155" s="20">
        <f t="shared" ca="1" si="141"/>
        <v>0</v>
      </c>
      <c r="BF155" s="20">
        <f t="shared" ca="1" si="141"/>
        <v>0</v>
      </c>
      <c r="BG155" s="21" t="str">
        <f t="shared" ca="1" si="141"/>
        <v/>
      </c>
      <c r="BH155" s="21" t="str">
        <f t="shared" ca="1" si="141"/>
        <v/>
      </c>
      <c r="BI155" s="21" t="str">
        <f t="shared" ca="1" si="141"/>
        <v/>
      </c>
      <c r="BJ155" s="22">
        <f t="shared" ca="1" si="113"/>
        <v>2</v>
      </c>
      <c r="BK155" s="21">
        <f t="shared" si="114"/>
        <v>2</v>
      </c>
      <c r="BL155" s="22">
        <f t="shared" ca="1" si="115"/>
        <v>14028</v>
      </c>
      <c r="BM155" s="22">
        <f t="shared" ca="1" si="116"/>
        <v>9399</v>
      </c>
      <c r="BN155" s="23">
        <f t="shared" ca="1" si="117"/>
        <v>4629</v>
      </c>
      <c r="BO155" s="24">
        <f t="shared" ca="1" si="118"/>
        <v>245</v>
      </c>
      <c r="BP155" s="51" t="str">
        <f>_xlfn.XLOOKUP(E155,[1]Validation!E:E,[1]Validation!F:F,"")</f>
        <v>EN5</v>
      </c>
      <c r="BQ155" s="51" t="str">
        <f>_xlfn.XLOOKUP(BP155,[1]Validation!F:F,[1]Validation!G:G,"")</f>
        <v>EN4 to EN7</v>
      </c>
      <c r="BR155" s="52" t="str">
        <f>VLOOKUP(G155,[1]Validation!$B$1:$C$9,2,0)</f>
        <v>C</v>
      </c>
      <c r="BS155" s="51">
        <f t="shared" ca="1" si="119"/>
        <v>115</v>
      </c>
      <c r="BT155" s="53">
        <f>_xlfn.XLOOKUP(B155,'[2]1. All Calls'!$R:$R,'[2]1. All Calls'!$A:$A,"",0)</f>
        <v>46053.737418981502</v>
      </c>
      <c r="BU155" s="51" t="str">
        <f>_xlfn.XLOOKUP(B155,'[2]1. All Calls'!$R:$R,'[2]1. All Calls'!$F:$F,"",0)</f>
        <v>CC-01960640</v>
      </c>
      <c r="BV155" s="51" t="str">
        <f>_xlfn.XLOOKUP(B155,'[2]1. All Calls'!$R:$R,'[2]1. All Calls'!$J:$J,"",0)</f>
        <v>Sales Call</v>
      </c>
      <c r="BW155" s="53">
        <f>_xlfn.XLOOKUP(B155,'[2]Sch Calls'!$R:$R,'[2]Sch Calls'!$A:$A,"",0)</f>
        <v>45195.705787036997</v>
      </c>
      <c r="BX155" s="51">
        <f>_xlfn.XLOOKUP(B155,'[2]Sch Calls'!$R:$R,'[2]Sch Calls'!$B:$B,"",0)</f>
        <v>11908</v>
      </c>
      <c r="BY155" s="51" t="str">
        <f t="shared" si="102"/>
        <v>22-Mar-26</v>
      </c>
      <c r="BZ155" s="51" t="str">
        <f t="shared" si="102"/>
        <v>22-Mar-26</v>
      </c>
      <c r="CA155" s="51" t="str">
        <f t="shared" si="120"/>
        <v>25-Jun-26</v>
      </c>
      <c r="CB155" s="51" t="str">
        <f t="shared" si="121"/>
        <v>23-Mar-27</v>
      </c>
      <c r="CC155" s="51" t="str">
        <f t="shared" si="122"/>
        <v>23-Sep-27</v>
      </c>
      <c r="CD155" s="51" t="str">
        <f t="shared" si="123"/>
        <v>23-Sep-26</v>
      </c>
      <c r="CE155" s="51">
        <f t="shared" ca="1" si="103"/>
        <v>253</v>
      </c>
      <c r="CF155" s="51">
        <f t="shared" ca="1" si="103"/>
        <v>253</v>
      </c>
      <c r="CG155" s="51">
        <f t="shared" ca="1" si="124"/>
        <v>253</v>
      </c>
      <c r="CH155" s="51">
        <f t="shared" ca="1" si="125"/>
        <v>253</v>
      </c>
      <c r="CI155" s="51">
        <f t="shared" ca="1" si="126"/>
        <v>253</v>
      </c>
      <c r="CJ155" s="51">
        <f t="shared" ca="1" si="127"/>
        <v>253</v>
      </c>
      <c r="CK155" s="51">
        <f t="shared" ca="1" si="144"/>
        <v>506</v>
      </c>
      <c r="CL155" s="51">
        <f t="shared" ca="1" si="144"/>
        <v>506</v>
      </c>
      <c r="CM155" s="51">
        <f t="shared" ca="1" si="144"/>
        <v>506</v>
      </c>
      <c r="CN155" s="51">
        <f t="shared" ca="1" si="144"/>
        <v>506</v>
      </c>
      <c r="CO155" s="51">
        <f t="shared" ca="1" si="144"/>
        <v>506</v>
      </c>
      <c r="CP155" s="51">
        <f t="shared" ca="1" si="144"/>
        <v>506</v>
      </c>
      <c r="CQ155" s="51">
        <f t="shared" ca="1" si="145"/>
        <v>1097</v>
      </c>
      <c r="CR155" s="51">
        <f t="shared" ca="1" si="145"/>
        <v>1097</v>
      </c>
      <c r="CS155" s="51">
        <f t="shared" ca="1" si="145"/>
        <v>2097</v>
      </c>
      <c r="CT155" s="51">
        <f t="shared" ca="1" si="145"/>
        <v>2097</v>
      </c>
      <c r="CU155" s="51">
        <f t="shared" ca="1" si="145"/>
        <v>5097</v>
      </c>
      <c r="CV155" s="54">
        <f t="shared" ca="1" si="145"/>
        <v>2097</v>
      </c>
      <c r="CW155" s="25" t="s">
        <v>212</v>
      </c>
      <c r="CX155" s="55">
        <v>0.67</v>
      </c>
      <c r="CY155" s="55"/>
      <c r="CZ155" s="26">
        <v>0</v>
      </c>
      <c r="DA155" s="26">
        <v>0</v>
      </c>
      <c r="DB155" s="26">
        <v>0</v>
      </c>
      <c r="DC155" s="26">
        <v>0</v>
      </c>
      <c r="DD155" s="26">
        <v>0</v>
      </c>
      <c r="DE155" s="26">
        <v>0</v>
      </c>
      <c r="DF155" s="26">
        <v>0</v>
      </c>
      <c r="DG155" s="26">
        <v>0</v>
      </c>
      <c r="DH155" s="26">
        <v>0</v>
      </c>
      <c r="DI155" s="26">
        <v>0</v>
      </c>
      <c r="DJ155" s="26">
        <v>0</v>
      </c>
      <c r="DK155" s="26">
        <v>0</v>
      </c>
      <c r="DL155" s="27">
        <f t="shared" si="128"/>
        <v>46128.737418981502</v>
      </c>
      <c r="DM155" s="28">
        <f t="shared" ca="1" si="129"/>
        <v>1</v>
      </c>
      <c r="DN155" s="56">
        <f>_xlfn.XLOOKUP(B155,'[2]1. All Calls'!$R:$R,'[2]1. All Calls'!$A:$A,"",0)</f>
        <v>46053.737418981502</v>
      </c>
      <c r="DO155" s="57" t="str">
        <f ca="1">VLOOKUP(DM155,[1]Validation!$B$20:$C$25,2,0)</f>
        <v>Above 3 months</v>
      </c>
      <c r="DP155" s="58" t="str">
        <f>_xlfn.XLOOKUP(B155,'[1]Active AMCs- Dealer'!E:E,'[1]Active AMCs- Dealer'!L:L,"Not in AMC",0)</f>
        <v>Expired</v>
      </c>
      <c r="DQ155" s="50" t="s">
        <v>238</v>
      </c>
      <c r="DR155" s="29" t="str">
        <f>_xlfn.XLOOKUP(B155,'[2]1. All Calls'!$R:$R,'[2]1. All Calls'!$F:$F,"",0)</f>
        <v>CC-01960640</v>
      </c>
      <c r="DS155" s="29" t="str">
        <f>_xlfn.XLOOKUP(B155,'[2]1. All Calls'!$R:$R,'[2]1. All Calls'!$AB:$AB,"",0)</f>
        <v>Sales call carried out fot HMR update</v>
      </c>
      <c r="DT155" s="30">
        <f>_xlfn.XLOOKUP(DR155,'[2]1. All Calls'!$F:$F,'[2]1. All Calls'!$A:$A,"",0)</f>
        <v>46053.737418981502</v>
      </c>
      <c r="DU155" s="31">
        <f>_xlfn.XLOOKUP(DR155,'[2]1. All Calls'!$F:$F,'[2]1. All Calls'!$B:$B,"",0)</f>
        <v>13783</v>
      </c>
      <c r="DV155" s="31">
        <f>_xlfn.XLOOKUP(B155,[1]MDA_Assets!D:D,[1]MDA_Assets!N:N,"",0)</f>
        <v>9235</v>
      </c>
      <c r="DW155" s="31">
        <f>_xlfn.XLOOKUP(B155,[1]MDA_Assets!D:D,[1]MDA_Assets!O:O,"",0)</f>
        <v>4548</v>
      </c>
      <c r="DX155" s="32" t="str">
        <f>_xlfn.XLOOKUP(B155,[1]MDA_Assets!D:D,[1]MDA_Assets!Q:Q,"",0)</f>
        <v>XD</v>
      </c>
      <c r="DY155" s="33">
        <f>_xlfn.XLOOKUP(B155,[1]MDA_Assets!D:D,[1]MDA_Assets!R:R,"",0)</f>
        <v>45923</v>
      </c>
      <c r="DZ155" s="33">
        <f>_xlfn.XLOOKUP(B155,[1]MDA_Assets!D:D,[1]MDA_Assets!S:S,"",0)</f>
        <v>45923</v>
      </c>
      <c r="EA155" s="33">
        <f>_xlfn.XLOOKUP(B155,[1]MDA_Assets!D:D,[1]MDA_Assets!T:T,"",0)</f>
        <v>45923</v>
      </c>
      <c r="EB155" s="33">
        <f>_xlfn.XLOOKUP(B155,[1]MDA_Assets!D:D,[1]MDA_Assets!U:U,"",0)</f>
        <v>45923</v>
      </c>
      <c r="EC155" s="33">
        <f>_xlfn.XLOOKUP(B155,[1]MDA_Assets!D:D,[1]MDA_Assets!V:V,"",0)</f>
        <v>45923</v>
      </c>
      <c r="ED155" s="33">
        <f>_xlfn.XLOOKUP(B155,[1]MDA_Assets!D:D,[1]MDA_Assets!W:W,"",0)</f>
        <v>45923</v>
      </c>
      <c r="EE155" s="32">
        <f>_xlfn.XLOOKUP(B155,[1]MDA_Assets!D:D,[1]MDA_Assets!X:X,"",0)</f>
        <v>0</v>
      </c>
      <c r="EF155" s="33">
        <f>_xlfn.XLOOKUP(B155,[1]MDA_Assets!D:D,[1]MDA_Assets!Y:Y,"",0)</f>
        <v>0</v>
      </c>
      <c r="EG155" s="33">
        <f>_xlfn.XLOOKUP(B155,[1]MDA_Assets!D:D,[1]MDA_Assets!Z:Z,"",0)</f>
        <v>0</v>
      </c>
      <c r="EH155" s="33">
        <f>_xlfn.XLOOKUP(B155,[1]MDA_Assets!D:D,[1]MDA_Assets!AA:AA,"",0)</f>
        <v>0</v>
      </c>
      <c r="EI155" s="34">
        <f>_xlfn.XLOOKUP(B155,[1]MDA_Assets!D:D,[1]MDA_Assets!P:P,"",0)</f>
        <v>2</v>
      </c>
      <c r="EJ155" s="35" t="str">
        <f>_xlfn.XLOOKUP(B155,[1]MDA_Assets!D:D,[1]MDA_Assets!AB:AB,"",0)</f>
        <v>1603</v>
      </c>
      <c r="EK155" s="35" t="str">
        <f>_xlfn.XLOOKUP(B155,[1]MDA_Assets!D:D,[1]MDA_Assets!AC:AC,"",0)</f>
        <v>1603</v>
      </c>
      <c r="EL155" s="35" t="str">
        <f>_xlfn.XLOOKUP(B155,[1]MDA_Assets!D:D,[1]MDA_Assets!AD:AD,"",0)</f>
        <v>2603</v>
      </c>
      <c r="EM155" s="35" t="str">
        <f>_xlfn.XLOOKUP(B155,[1]MDA_Assets!D:D,[1]MDA_Assets!AE:AE,"",0)</f>
        <v>2603</v>
      </c>
      <c r="EN155" s="35" t="str">
        <f>_xlfn.XLOOKUP(B155,[1]MDA_Assets!D:D,[1]MDA_Assets!AF:AF,"",0)</f>
        <v>5603</v>
      </c>
      <c r="EO155" s="35" t="str">
        <f>_xlfn.XLOOKUP(B155,[1]MDA_Assets!D:D,[1]MDA_Assets!AG:AG,"",0)</f>
        <v>2603</v>
      </c>
      <c r="EP155" s="36">
        <f t="shared" si="104"/>
        <v>180</v>
      </c>
      <c r="EQ155" s="36">
        <f t="shared" si="104"/>
        <v>180</v>
      </c>
      <c r="ER155" s="36">
        <f t="shared" si="130"/>
        <v>365</v>
      </c>
      <c r="ES155" s="36">
        <f t="shared" si="131"/>
        <v>365</v>
      </c>
      <c r="ET155" s="36">
        <f t="shared" si="132"/>
        <v>730</v>
      </c>
      <c r="EU155" s="36">
        <f t="shared" si="133"/>
        <v>365</v>
      </c>
      <c r="EV155" s="36" t="str">
        <f t="shared" si="134"/>
        <v/>
      </c>
      <c r="EW155" s="36" t="str">
        <f t="shared" si="106"/>
        <v/>
      </c>
      <c r="EX155" s="36" t="str">
        <f t="shared" si="107"/>
        <v/>
      </c>
      <c r="EY155" s="36">
        <f t="shared" si="139"/>
        <v>5.81</v>
      </c>
      <c r="EZ155" s="36">
        <f t="shared" si="139"/>
        <v>5.81</v>
      </c>
      <c r="FA155" s="36">
        <f t="shared" si="139"/>
        <v>11.78</v>
      </c>
      <c r="FB155" s="36">
        <f t="shared" si="139"/>
        <v>11.78</v>
      </c>
      <c r="FC155" s="36">
        <f t="shared" si="139"/>
        <v>23.55</v>
      </c>
      <c r="FD155" s="36">
        <f t="shared" si="139"/>
        <v>11.78</v>
      </c>
      <c r="FE155" s="36" t="str">
        <f t="shared" si="139"/>
        <v/>
      </c>
      <c r="FF155" s="36" t="str">
        <f t="shared" si="139"/>
        <v/>
      </c>
      <c r="FG155" s="36" t="str">
        <f t="shared" si="139"/>
        <v/>
      </c>
      <c r="FH155" s="37" t="str" cm="1">
        <f t="array" ref="FH155">_xlfn.IFS(EY155="", "No Data", EY155&lt;0, "Negative/Future", EY155=0, "Zero Days", EY155&lt;=3, "&lt; 3 Months", EY155&lt;=6, "3 to 6 Months", EY155&lt;=9, "6 to 9 Months", EY155&lt;=12, "9 to 12 Months", EY155&lt;=15, "12 to 15 Months", EY155&lt;=18, "15 to 18 Months", EY155&lt;=24, "18 to 24 Months", EY155&gt;24, "&gt; 24 Months")</f>
        <v>3 to 6 Months</v>
      </c>
      <c r="FI155" s="37" t="str" cm="1">
        <f t="array" ref="FI155">_xlfn.IFS(EZ155="", "No Data", EZ155&lt;0, "Negative/Future", EZ155=0, "Zero Days", EZ155&lt;=3, "&lt; 3 Months", EZ155&lt;=6, "3 to 6 Months", EZ155&lt;=9, "6 to 9 Months", EZ155&lt;=12, "9 to 12 Months", EZ155&lt;=15, "12 to 15 Months", EZ155&lt;=18, "15 to 18 Months", EZ155&lt;=24, "18 to 24 Months", EZ155&gt;24, "&gt; 24 Months")</f>
        <v>3 to 6 Months</v>
      </c>
      <c r="FJ155" s="37" t="str" cm="1">
        <f t="array" ref="FJ155">_xlfn.IFS(FA155="", "No Data", FA155&lt;0, "Negative/Future", FA155=0, "Zero Days", FA155&lt;=3, "&lt; 3 Months", FA155&lt;=6, "3 to 6 Months", FA155&lt;=9, "6 to 9 Months", FA155&lt;=12, "9 to 12 Months", FA155&lt;=15, "12 to 15 Months", FA155&lt;=18, "15 to 18 Months", FA155&lt;=24, "18 to 24 Months", FA155&gt;24, "&gt; 24 Months")</f>
        <v>9 to 12 Months</v>
      </c>
      <c r="FK155" s="37" t="str" cm="1">
        <f t="array" ref="FK155">_xlfn.IFS(FB155="", "No Data", FB155&lt;0, "Negative/Future", FB155=0, "Zero Days", FB155&lt;=3, "&lt; 3 Months", FB155&lt;=6, "3 to 6 Months", FB155&lt;=9, "6 to 9 Months", FB155&lt;=12, "9 to 12 Months", FB155&lt;=15, "12 to 15 Months", FB155&lt;=18, "15 to 18 Months", FB155&lt;=24, "18 to 24 Months", FB155&gt;24, "&gt; 24 Months")</f>
        <v>9 to 12 Months</v>
      </c>
      <c r="FL155" s="37" t="str" cm="1">
        <f t="array" ref="FL155">_xlfn.IFS(FC155="", "No Data", FC155&lt;0, "Negative/Future", FC155=0, "Zero Days", FC155&lt;=3, "&lt; 3 Months", FC155&lt;=6, "3 to 6 Months", FC155&lt;=9, "6 to 9 Months", FC155&lt;=12, "9 to 12 Months", FC155&lt;=15, "12 to 15 Months", FC155&lt;=18, "15 to 18 Months", FC155&lt;=24, "18 to 24 Months", FC155&gt;24, "&gt; 24 Months")</f>
        <v>18 to 24 Months</v>
      </c>
      <c r="FM155" s="37" t="str" cm="1">
        <f t="array" ref="FM155">_xlfn.IFS(FD155="", "No Data", FD155&lt;0, "Negative/Future", FD155=0, "Zero Days", FD155&lt;=3, "&lt; 3 Months", FD155&lt;=6, "3 to 6 Months", FD155&lt;=9, "6 to 9 Months", FD155&lt;=12, "9 to 12 Months", FD155&lt;=15, "12 to 15 Months", FD155&lt;=18, "15 to 18 Months", FD155&lt;=24, "18 to 24 Months", FD155&gt;24, "&gt; 24 Months")</f>
        <v>9 to 12 Months</v>
      </c>
      <c r="FN155" s="37" t="str" cm="1">
        <f t="array" ref="FN155">_xlfn.IFS(FE155="", "No Data", FE155&lt;0, "Negative/Future", FE155=0, "Zero Days", FE155&lt;=3, "&lt; 3 Months", FE155&lt;=6, "3 to 6 Months", FE155&lt;=9, "6 to 9 Months", FE155&lt;=12, "9 to 12 Months", FE155&lt;=15, "12 to 15 Months", FE155&lt;=18, "15 to 18 Months", FE155&lt;=24, "18 to 24 Months", FE155&gt;24, "&gt; 24 Months")</f>
        <v>No Data</v>
      </c>
      <c r="FO155" s="37" t="str" cm="1">
        <f t="array" ref="FO155">_xlfn.IFS(FG155="", "No Data", FG155&lt;0, "Negative/Future", FG155=0, "Zero Days", FG155&lt;=3, "&lt; 3 Months", FG155&lt;=6, "3 to 6 Months", FG155&lt;=9, "6 to 9 Months", FG155&lt;=12, "9 to 12 Months", FG155&lt;=15, "12 to 15 Months", FG155&lt;=18, "15 to 18 Months", FG155&lt;=24, "18 to 24 Months", FG155&gt;24, "&gt; 24 Months")</f>
        <v>No Data</v>
      </c>
      <c r="FP155" s="37" t="str" cm="1">
        <f t="array" ref="FP155">_xlfn.IFS(FF155="", "No Data", FF155&lt;0, "Negative/Future", FF155=0, "Zero Days", FF155&lt;=3, "&lt; 3 Months", FF155&lt;=6, "3 to 6 Months", FF155&lt;=9, "6 to 9 Months", FF155&lt;=12, "9 to 12 Months", FF155&lt;=15, "12 to 15 Months", FF155&lt;=18, "15 to 18 Months", FF155&lt;=24, "18 to 24 Months", FF155&gt;24, "&gt; 24 Months")</f>
        <v>No Data</v>
      </c>
      <c r="FQ155" s="29" t="s">
        <v>773</v>
      </c>
      <c r="FR155" s="29">
        <v>6203721760</v>
      </c>
      <c r="FS155" s="38" t="str">
        <f>VLOOKUP(_xlfn.XLOOKUP(B155,[1]MDA_Assets!D:D,[1]MDA_Assets!I:I,"",0),[1]Validation!$B$1:$C$8,2,0)</f>
        <v>C</v>
      </c>
      <c r="FT155" s="38" t="s">
        <v>296</v>
      </c>
      <c r="FU155" s="31">
        <f>_xlfn.XLOOKUP(B155,[1]MDA_Assets!D:D,[1]MDA_Assets!X:X,"",0)</f>
        <v>0</v>
      </c>
      <c r="FV155" s="39">
        <v>2</v>
      </c>
      <c r="FW155" s="39">
        <v>0</v>
      </c>
      <c r="FX155" s="39">
        <v>0</v>
      </c>
      <c r="FY155" s="39">
        <v>7</v>
      </c>
      <c r="FZ155" s="40">
        <f t="shared" si="101"/>
        <v>46103</v>
      </c>
      <c r="GA155" s="40">
        <f t="shared" si="101"/>
        <v>46103</v>
      </c>
      <c r="GB155" s="40">
        <f t="shared" si="108"/>
        <v>46288</v>
      </c>
      <c r="GC155" s="40">
        <f t="shared" si="109"/>
        <v>46288</v>
      </c>
      <c r="GD155" s="40">
        <f t="shared" si="110"/>
        <v>46653</v>
      </c>
      <c r="GE155" s="40">
        <f t="shared" si="111"/>
        <v>46288</v>
      </c>
      <c r="GF155" s="40" t="str">
        <f t="shared" si="105"/>
        <v/>
      </c>
      <c r="GG155" s="40" t="str">
        <f t="shared" si="105"/>
        <v/>
      </c>
      <c r="GH155" s="40" t="str">
        <f t="shared" si="105"/>
        <v/>
      </c>
      <c r="GI155" s="39">
        <f t="shared" si="135"/>
        <v>0</v>
      </c>
      <c r="GJ155" s="39">
        <f t="shared" si="136"/>
        <v>0</v>
      </c>
      <c r="GK155" s="39">
        <f t="shared" si="137"/>
        <v>0</v>
      </c>
      <c r="GL155" s="39">
        <f t="shared" si="138"/>
        <v>6</v>
      </c>
    </row>
    <row r="156" spans="1:194" x14ac:dyDescent="0.25">
      <c r="A156" s="19">
        <v>170</v>
      </c>
      <c r="B156" s="43" t="s">
        <v>967</v>
      </c>
      <c r="C156" s="43" t="s">
        <v>186</v>
      </c>
      <c r="D156" s="43" t="s">
        <v>241</v>
      </c>
      <c r="E156" s="43" t="s">
        <v>457</v>
      </c>
      <c r="F156" s="43" t="s">
        <v>597</v>
      </c>
      <c r="G156" s="43" t="s">
        <v>243</v>
      </c>
      <c r="H156" s="43" t="s">
        <v>291</v>
      </c>
      <c r="I156" s="43" t="s">
        <v>192</v>
      </c>
      <c r="J156" s="44">
        <f t="shared" si="112"/>
        <v>43265.770833333336</v>
      </c>
      <c r="K156" s="44">
        <v>42901.770833333336</v>
      </c>
      <c r="L156" s="43"/>
      <c r="M156" s="43" t="s">
        <v>2847</v>
      </c>
      <c r="N156" s="43" t="s">
        <v>781</v>
      </c>
      <c r="O156" s="44">
        <v>46137.3828125</v>
      </c>
      <c r="P156" s="43">
        <v>41948</v>
      </c>
      <c r="Q156" s="43">
        <v>36045</v>
      </c>
      <c r="R156" s="43">
        <v>5902</v>
      </c>
      <c r="S156" s="43" t="s">
        <v>194</v>
      </c>
      <c r="T156" s="44">
        <v>45832.770833333336</v>
      </c>
      <c r="U156" s="44">
        <v>46136.770833333336</v>
      </c>
      <c r="V156" s="44">
        <v>46136.770833333336</v>
      </c>
      <c r="W156" s="44">
        <v>45832.770833333336</v>
      </c>
      <c r="X156" s="44">
        <v>45832.770833333336</v>
      </c>
      <c r="Y156" s="44">
        <v>45832.770833333336</v>
      </c>
      <c r="Z156" s="43"/>
      <c r="AA156" s="43"/>
      <c r="AB156" s="43"/>
      <c r="AC156" s="43"/>
      <c r="AD156" s="43"/>
      <c r="AE156" s="43">
        <v>5</v>
      </c>
      <c r="AF156" s="43" t="s">
        <v>280</v>
      </c>
      <c r="AG156" s="43" t="s">
        <v>280</v>
      </c>
      <c r="AH156" s="43" t="s">
        <v>2848</v>
      </c>
      <c r="AI156" s="43" t="s">
        <v>2849</v>
      </c>
      <c r="AJ156" s="43" t="s">
        <v>2848</v>
      </c>
      <c r="AK156" s="43" t="s">
        <v>2849</v>
      </c>
      <c r="AL156" s="47">
        <v>46501</v>
      </c>
      <c r="AM156" s="47">
        <v>46316</v>
      </c>
      <c r="AN156" s="47">
        <v>46562</v>
      </c>
      <c r="AO156" s="47">
        <v>46562</v>
      </c>
      <c r="AP156" s="47">
        <v>46562</v>
      </c>
      <c r="AQ156" s="49">
        <v>46197</v>
      </c>
      <c r="AR156" s="48"/>
      <c r="AS156" s="48"/>
      <c r="AT156" s="48"/>
      <c r="AU156" s="43">
        <v>0</v>
      </c>
      <c r="AV156" s="43">
        <v>0</v>
      </c>
      <c r="AW156" s="43">
        <v>1</v>
      </c>
      <c r="AX156" s="51" t="s">
        <v>237</v>
      </c>
      <c r="AY156" s="51" t="s">
        <v>237</v>
      </c>
      <c r="AZ156" s="51" t="s">
        <v>198</v>
      </c>
      <c r="BA156" s="20">
        <f t="shared" ca="1" si="141"/>
        <v>0</v>
      </c>
      <c r="BB156" s="20">
        <f t="shared" ca="1" si="141"/>
        <v>0</v>
      </c>
      <c r="BC156" s="20">
        <f t="shared" ca="1" si="141"/>
        <v>0</v>
      </c>
      <c r="BD156" s="20">
        <f t="shared" ca="1" si="141"/>
        <v>0</v>
      </c>
      <c r="BE156" s="20">
        <f t="shared" ca="1" si="141"/>
        <v>0</v>
      </c>
      <c r="BF156" s="20">
        <f t="shared" ca="1" si="141"/>
        <v>1</v>
      </c>
      <c r="BG156" s="21" t="str">
        <f t="shared" ca="1" si="141"/>
        <v/>
      </c>
      <c r="BH156" s="21" t="str">
        <f t="shared" ca="1" si="141"/>
        <v/>
      </c>
      <c r="BI156" s="21" t="str">
        <f t="shared" ca="1" si="141"/>
        <v/>
      </c>
      <c r="BJ156" s="22">
        <f t="shared" ca="1" si="113"/>
        <v>1</v>
      </c>
      <c r="BK156" s="21">
        <f t="shared" si="114"/>
        <v>5</v>
      </c>
      <c r="BL156" s="22">
        <f t="shared" ca="1" si="115"/>
        <v>42141</v>
      </c>
      <c r="BM156" s="22">
        <f t="shared" ca="1" si="116"/>
        <v>36241</v>
      </c>
      <c r="BN156" s="23">
        <f t="shared" ca="1" si="117"/>
        <v>5900</v>
      </c>
      <c r="BO156" s="24">
        <f t="shared" ca="1" si="118"/>
        <v>193</v>
      </c>
      <c r="BP156" s="51" t="str">
        <f>_xlfn.XLOOKUP(E156,[1]Validation!E:E,[1]Validation!F:F,"")</f>
        <v>EG55</v>
      </c>
      <c r="BQ156" s="51" t="str">
        <f>_xlfn.XLOOKUP(BP156,[1]Validation!F:F,[1]Validation!G:G,"")</f>
        <v>EG55 to EG75</v>
      </c>
      <c r="BR156" s="52" t="str">
        <f>VLOOKUP(G156,[1]Validation!$B$1:$C$9,2,0)</f>
        <v>A</v>
      </c>
      <c r="BS156" s="51">
        <f t="shared" ca="1" si="119"/>
        <v>108</v>
      </c>
      <c r="BT156" s="53">
        <f>_xlfn.XLOOKUP(B156,'[2]1. All Calls'!$R:$R,'[2]1. All Calls'!$A:$A,"",0)</f>
        <v>46137.447731481501</v>
      </c>
      <c r="BU156" s="51" t="str">
        <f>_xlfn.XLOOKUP(B156,'[2]1. All Calls'!$R:$R,'[2]1. All Calls'!$F:$F,"",0)</f>
        <v>CC-02058718</v>
      </c>
      <c r="BV156" s="51" t="str">
        <f>_xlfn.XLOOKUP(B156,'[2]1. All Calls'!$R:$R,'[2]1. All Calls'!$J:$J,"",0)</f>
        <v>Schedule Service</v>
      </c>
      <c r="BW156" s="53">
        <f>_xlfn.XLOOKUP(B156,'[2]Sch Calls'!$R:$R,'[2]Sch Calls'!$A:$A,"",0)</f>
        <v>46137.447731481501</v>
      </c>
      <c r="BX156" s="51">
        <f>_xlfn.XLOOKUP(B156,'[2]Sch Calls'!$R:$R,'[2]Sch Calls'!$B:$B,"",0)</f>
        <v>41948</v>
      </c>
      <c r="BY156" s="51" t="str">
        <f t="shared" si="102"/>
        <v>22-Oct-26</v>
      </c>
      <c r="BZ156" s="51" t="str">
        <f t="shared" si="102"/>
        <v>22-Oct-26</v>
      </c>
      <c r="CA156" s="51" t="str">
        <f t="shared" si="120"/>
        <v>27-Mar-26</v>
      </c>
      <c r="CB156" s="51" t="str">
        <f t="shared" si="121"/>
        <v>23-Dec-26</v>
      </c>
      <c r="CC156" s="51" t="str">
        <f t="shared" si="122"/>
        <v>25-Jun-27</v>
      </c>
      <c r="CD156" s="51" t="str">
        <f t="shared" si="123"/>
        <v>25-Jun-26</v>
      </c>
      <c r="CE156" s="51">
        <f t="shared" ca="1" si="103"/>
        <v>39</v>
      </c>
      <c r="CF156" s="51">
        <f t="shared" ca="1" si="103"/>
        <v>39</v>
      </c>
      <c r="CG156" s="51">
        <f t="shared" ca="1" si="124"/>
        <v>343</v>
      </c>
      <c r="CH156" s="51">
        <f t="shared" ca="1" si="125"/>
        <v>343</v>
      </c>
      <c r="CI156" s="51">
        <f t="shared" ca="1" si="126"/>
        <v>343</v>
      </c>
      <c r="CJ156" s="51">
        <f t="shared" ca="1" si="127"/>
        <v>343</v>
      </c>
      <c r="CK156" s="51">
        <f t="shared" ca="1" si="144"/>
        <v>195</v>
      </c>
      <c r="CL156" s="51">
        <f t="shared" ca="1" si="144"/>
        <v>195</v>
      </c>
      <c r="CM156" s="51">
        <f t="shared" ca="1" si="144"/>
        <v>1715</v>
      </c>
      <c r="CN156" s="51">
        <f t="shared" ca="1" si="144"/>
        <v>1715</v>
      </c>
      <c r="CO156" s="51">
        <f t="shared" ca="1" si="144"/>
        <v>1715</v>
      </c>
      <c r="CP156" s="51">
        <f t="shared" ca="1" si="144"/>
        <v>1715</v>
      </c>
      <c r="CQ156" s="51">
        <f t="shared" ca="1" si="145"/>
        <v>2805</v>
      </c>
      <c r="CR156" s="51">
        <f t="shared" ca="1" si="145"/>
        <v>2805</v>
      </c>
      <c r="CS156" s="51">
        <f t="shared" ca="1" si="145"/>
        <v>3004</v>
      </c>
      <c r="CT156" s="51">
        <f t="shared" ca="1" si="145"/>
        <v>1004</v>
      </c>
      <c r="CU156" s="51">
        <f t="shared" ca="1" si="145"/>
        <v>3004</v>
      </c>
      <c r="CV156" s="54">
        <f t="shared" ca="1" si="145"/>
        <v>1004</v>
      </c>
      <c r="CW156" s="25" t="s">
        <v>212</v>
      </c>
      <c r="CX156" s="55">
        <v>0</v>
      </c>
      <c r="CY156" s="55"/>
      <c r="CZ156" s="26">
        <v>0</v>
      </c>
      <c r="DA156" s="26">
        <v>0</v>
      </c>
      <c r="DB156" s="26">
        <v>0</v>
      </c>
      <c r="DC156" s="26">
        <v>0</v>
      </c>
      <c r="DD156" s="26">
        <v>0</v>
      </c>
      <c r="DE156" s="26">
        <v>0</v>
      </c>
      <c r="DF156" s="26">
        <v>0</v>
      </c>
      <c r="DG156" s="26">
        <v>0</v>
      </c>
      <c r="DH156" s="26">
        <v>0</v>
      </c>
      <c r="DI156" s="26">
        <v>0</v>
      </c>
      <c r="DJ156" s="26">
        <v>0</v>
      </c>
      <c r="DK156" s="26">
        <v>0</v>
      </c>
      <c r="DL156" s="27">
        <f t="shared" si="128"/>
        <v>46212.447731481501</v>
      </c>
      <c r="DM156" s="28">
        <f t="shared" ca="1" si="129"/>
        <v>0</v>
      </c>
      <c r="DN156" s="56">
        <f>_xlfn.XLOOKUP(B156,'[2]1. All Calls'!$R:$R,'[2]1. All Calls'!$A:$A,"",0)</f>
        <v>46137.447731481501</v>
      </c>
      <c r="DO156" s="57" t="str">
        <f ca="1">VLOOKUP(DM156,[1]Validation!$B$20:$C$25,2,0)</f>
        <v>Within 3 months</v>
      </c>
      <c r="DP156" s="58" t="str">
        <f>_xlfn.XLOOKUP(B156,'[1]Active AMCs- Dealer'!E:E,'[1]Active AMCs- Dealer'!L:L,"Not in AMC",0)</f>
        <v>AMC</v>
      </c>
      <c r="DQ156" s="58"/>
      <c r="DR156" s="29" t="str">
        <f>_xlfn.XLOOKUP(B156,'[2]1. All Calls'!$R:$R,'[2]1. All Calls'!$F:$F,"",0)</f>
        <v>CC-02058718</v>
      </c>
      <c r="DS156" s="29" t="str">
        <f>_xlfn.XLOOKUP(B156,'[2]1. All Calls'!$R:$R,'[2]1. All Calls'!$AB:$AB,"",0)</f>
        <v>Attend the site for scheduled service so change the air filter and oil filter. Then start the unit found running ok.</v>
      </c>
      <c r="DT156" s="30">
        <f>_xlfn.XLOOKUP(DR156,'[2]1. All Calls'!$F:$F,'[2]1. All Calls'!$A:$A,"",0)</f>
        <v>46137.447731481501</v>
      </c>
      <c r="DU156" s="31">
        <f>_xlfn.XLOOKUP(DR156,'[2]1. All Calls'!$F:$F,'[2]1. All Calls'!$B:$B,"",0)</f>
        <v>41948</v>
      </c>
      <c r="DV156" s="31">
        <f>_xlfn.XLOOKUP(B156,[1]MDA_Assets!D:D,[1]MDA_Assets!N:N,"",0)</f>
        <v>36045</v>
      </c>
      <c r="DW156" s="31">
        <f>_xlfn.XLOOKUP(B156,[1]MDA_Assets!D:D,[1]MDA_Assets!O:O,"",0)</f>
        <v>5902</v>
      </c>
      <c r="DX156" s="32" t="str">
        <f>_xlfn.XLOOKUP(B156,[1]MDA_Assets!D:D,[1]MDA_Assets!Q:Q,"",0)</f>
        <v>Synthetic</v>
      </c>
      <c r="DY156" s="33">
        <f>_xlfn.XLOOKUP(B156,[1]MDA_Assets!D:D,[1]MDA_Assets!R:R,"",0)</f>
        <v>45833</v>
      </c>
      <c r="DZ156" s="33">
        <f>_xlfn.XLOOKUP(B156,[1]MDA_Assets!D:D,[1]MDA_Assets!S:S,"",0)</f>
        <v>46137</v>
      </c>
      <c r="EA156" s="33">
        <f>_xlfn.XLOOKUP(B156,[1]MDA_Assets!D:D,[1]MDA_Assets!T:T,"",0)</f>
        <v>46137</v>
      </c>
      <c r="EB156" s="33">
        <f>_xlfn.XLOOKUP(B156,[1]MDA_Assets!D:D,[1]MDA_Assets!U:U,"",0)</f>
        <v>45833</v>
      </c>
      <c r="EC156" s="33">
        <f>_xlfn.XLOOKUP(B156,[1]MDA_Assets!D:D,[1]MDA_Assets!V:V,"",0)</f>
        <v>45833</v>
      </c>
      <c r="ED156" s="33">
        <f>_xlfn.XLOOKUP(B156,[1]MDA_Assets!D:D,[1]MDA_Assets!W:W,"",0)</f>
        <v>45833</v>
      </c>
      <c r="EE156" s="32">
        <f>_xlfn.XLOOKUP(B156,[1]MDA_Assets!D:D,[1]MDA_Assets!X:X,"",0)</f>
        <v>0</v>
      </c>
      <c r="EF156" s="33">
        <f>_xlfn.XLOOKUP(B156,[1]MDA_Assets!D:D,[1]MDA_Assets!Y:Y,"",0)</f>
        <v>0</v>
      </c>
      <c r="EG156" s="33">
        <f>_xlfn.XLOOKUP(B156,[1]MDA_Assets!D:D,[1]MDA_Assets!Z:Z,"",0)</f>
        <v>0</v>
      </c>
      <c r="EH156" s="33">
        <f>_xlfn.XLOOKUP(B156,[1]MDA_Assets!D:D,[1]MDA_Assets!AA:AA,"",0)</f>
        <v>0</v>
      </c>
      <c r="EI156" s="34">
        <f>_xlfn.XLOOKUP(B156,[1]MDA_Assets!D:D,[1]MDA_Assets!P:P,"",0)</f>
        <v>5</v>
      </c>
      <c r="EJ156" s="35" t="str">
        <f>_xlfn.XLOOKUP(B156,[1]MDA_Assets!D:D,[1]MDA_Assets!AB:AB,"",0)</f>
        <v>3000</v>
      </c>
      <c r="EK156" s="35" t="str">
        <f>_xlfn.XLOOKUP(B156,[1]MDA_Assets!D:D,[1]MDA_Assets!AC:AC,"",0)</f>
        <v>3000</v>
      </c>
      <c r="EL156" s="35" t="str">
        <f>_xlfn.XLOOKUP(B156,[1]MDA_Assets!D:D,[1]MDA_Assets!AD:AD,"",0)</f>
        <v>4719</v>
      </c>
      <c r="EM156" s="35" t="str">
        <f>_xlfn.XLOOKUP(B156,[1]MDA_Assets!D:D,[1]MDA_Assets!AE:AE,"",0)</f>
        <v>2719</v>
      </c>
      <c r="EN156" s="35" t="str">
        <f>_xlfn.XLOOKUP(B156,[1]MDA_Assets!D:D,[1]MDA_Assets!AF:AF,"",0)</f>
        <v>4719</v>
      </c>
      <c r="EO156" s="35" t="str">
        <f>_xlfn.XLOOKUP(B156,[1]MDA_Assets!D:D,[1]MDA_Assets!AG:AG,"",0)</f>
        <v>2719</v>
      </c>
      <c r="EP156" s="36">
        <f t="shared" si="104"/>
        <v>365</v>
      </c>
      <c r="EQ156" s="36">
        <f t="shared" si="104"/>
        <v>180</v>
      </c>
      <c r="ER156" s="36">
        <f t="shared" si="130"/>
        <v>730</v>
      </c>
      <c r="ES156" s="36">
        <f t="shared" si="131"/>
        <v>730</v>
      </c>
      <c r="ET156" s="36">
        <f t="shared" si="132"/>
        <v>730</v>
      </c>
      <c r="EU156" s="36">
        <f t="shared" si="133"/>
        <v>365</v>
      </c>
      <c r="EV156" s="36" t="str">
        <f t="shared" si="134"/>
        <v/>
      </c>
      <c r="EW156" s="36" t="str">
        <f t="shared" si="106"/>
        <v/>
      </c>
      <c r="EX156" s="36" t="str">
        <f t="shared" si="107"/>
        <v/>
      </c>
      <c r="EY156" s="36">
        <f t="shared" si="139"/>
        <v>11.78</v>
      </c>
      <c r="EZ156" s="36">
        <f t="shared" si="139"/>
        <v>5.81</v>
      </c>
      <c r="FA156" s="36">
        <f t="shared" si="139"/>
        <v>23.55</v>
      </c>
      <c r="FB156" s="36">
        <f t="shared" si="139"/>
        <v>23.55</v>
      </c>
      <c r="FC156" s="36">
        <f t="shared" si="139"/>
        <v>23.55</v>
      </c>
      <c r="FD156" s="36">
        <f t="shared" si="139"/>
        <v>11.78</v>
      </c>
      <c r="FE156" s="36" t="str">
        <f t="shared" si="139"/>
        <v/>
      </c>
      <c r="FF156" s="36" t="str">
        <f t="shared" si="139"/>
        <v/>
      </c>
      <c r="FG156" s="36" t="str">
        <f t="shared" si="139"/>
        <v/>
      </c>
      <c r="FH156" s="37" t="str" cm="1">
        <f t="array" ref="FH156">_xlfn.IFS(EY156="", "No Data", EY156&lt;0, "Negative/Future", EY156=0, "Zero Days", EY156&lt;=3, "&lt; 3 Months", EY156&lt;=6, "3 to 6 Months", EY156&lt;=9, "6 to 9 Months", EY156&lt;=12, "9 to 12 Months", EY156&lt;=15, "12 to 15 Months", EY156&lt;=18, "15 to 18 Months", EY156&lt;=24, "18 to 24 Months", EY156&gt;24, "&gt; 24 Months")</f>
        <v>9 to 12 Months</v>
      </c>
      <c r="FI156" s="37" t="str" cm="1">
        <f t="array" ref="FI156">_xlfn.IFS(EZ156="", "No Data", EZ156&lt;0, "Negative/Future", EZ156=0, "Zero Days", EZ156&lt;=3, "&lt; 3 Months", EZ156&lt;=6, "3 to 6 Months", EZ156&lt;=9, "6 to 9 Months", EZ156&lt;=12, "9 to 12 Months", EZ156&lt;=15, "12 to 15 Months", EZ156&lt;=18, "15 to 18 Months", EZ156&lt;=24, "18 to 24 Months", EZ156&gt;24, "&gt; 24 Months")</f>
        <v>3 to 6 Months</v>
      </c>
      <c r="FJ156" s="37" t="str" cm="1">
        <f t="array" ref="FJ156">_xlfn.IFS(FA156="", "No Data", FA156&lt;0, "Negative/Future", FA156=0, "Zero Days", FA156&lt;=3, "&lt; 3 Months", FA156&lt;=6, "3 to 6 Months", FA156&lt;=9, "6 to 9 Months", FA156&lt;=12, "9 to 12 Months", FA156&lt;=15, "12 to 15 Months", FA156&lt;=18, "15 to 18 Months", FA156&lt;=24, "18 to 24 Months", FA156&gt;24, "&gt; 24 Months")</f>
        <v>18 to 24 Months</v>
      </c>
      <c r="FK156" s="37" t="str" cm="1">
        <f t="array" ref="FK156">_xlfn.IFS(FB156="", "No Data", FB156&lt;0, "Negative/Future", FB156=0, "Zero Days", FB156&lt;=3, "&lt; 3 Months", FB156&lt;=6, "3 to 6 Months", FB156&lt;=9, "6 to 9 Months", FB156&lt;=12, "9 to 12 Months", FB156&lt;=15, "12 to 15 Months", FB156&lt;=18, "15 to 18 Months", FB156&lt;=24, "18 to 24 Months", FB156&gt;24, "&gt; 24 Months")</f>
        <v>18 to 24 Months</v>
      </c>
      <c r="FL156" s="37" t="str" cm="1">
        <f t="array" ref="FL156">_xlfn.IFS(FC156="", "No Data", FC156&lt;0, "Negative/Future", FC156=0, "Zero Days", FC156&lt;=3, "&lt; 3 Months", FC156&lt;=6, "3 to 6 Months", FC156&lt;=9, "6 to 9 Months", FC156&lt;=12, "9 to 12 Months", FC156&lt;=15, "12 to 15 Months", FC156&lt;=18, "15 to 18 Months", FC156&lt;=24, "18 to 24 Months", FC156&gt;24, "&gt; 24 Months")</f>
        <v>18 to 24 Months</v>
      </c>
      <c r="FM156" s="37" t="str" cm="1">
        <f t="array" ref="FM156">_xlfn.IFS(FD156="", "No Data", FD156&lt;0, "Negative/Future", FD156=0, "Zero Days", FD156&lt;=3, "&lt; 3 Months", FD156&lt;=6, "3 to 6 Months", FD156&lt;=9, "6 to 9 Months", FD156&lt;=12, "9 to 12 Months", FD156&lt;=15, "12 to 15 Months", FD156&lt;=18, "15 to 18 Months", FD156&lt;=24, "18 to 24 Months", FD156&gt;24, "&gt; 24 Months")</f>
        <v>9 to 12 Months</v>
      </c>
      <c r="FN156" s="37" t="str" cm="1">
        <f t="array" ref="FN156">_xlfn.IFS(FE156="", "No Data", FE156&lt;0, "Negative/Future", FE156=0, "Zero Days", FE156&lt;=3, "&lt; 3 Months", FE156&lt;=6, "3 to 6 Months", FE156&lt;=9, "6 to 9 Months", FE156&lt;=12, "9 to 12 Months", FE156&lt;=15, "12 to 15 Months", FE156&lt;=18, "15 to 18 Months", FE156&lt;=24, "18 to 24 Months", FE156&gt;24, "&gt; 24 Months")</f>
        <v>No Data</v>
      </c>
      <c r="FO156" s="37" t="str" cm="1">
        <f t="array" ref="FO156">_xlfn.IFS(FG156="", "No Data", FG156&lt;0, "Negative/Future", FG156=0, "Zero Days", FG156&lt;=3, "&lt; 3 Months", FG156&lt;=6, "3 to 6 Months", FG156&lt;=9, "6 to 9 Months", FG156&lt;=12, "9 to 12 Months", FG156&lt;=15, "12 to 15 Months", FG156&lt;=18, "15 to 18 Months", FG156&lt;=24, "18 to 24 Months", FG156&gt;24, "&gt; 24 Months")</f>
        <v>No Data</v>
      </c>
      <c r="FP156" s="37" t="str" cm="1">
        <f t="array" ref="FP156">_xlfn.IFS(FF156="", "No Data", FF156&lt;0, "Negative/Future", FF156=0, "Zero Days", FF156&lt;=3, "&lt; 3 Months", FF156&lt;=6, "3 to 6 Months", FF156&lt;=9, "6 to 9 Months", FF156&lt;=12, "9 to 12 Months", FF156&lt;=15, "12 to 15 Months", FF156&lt;=18, "15 to 18 Months", FF156&lt;=24, "18 to 24 Months", FF156&gt;24, "&gt; 24 Months")</f>
        <v>No Data</v>
      </c>
      <c r="FQ156" s="29" t="s">
        <v>600</v>
      </c>
      <c r="FR156" s="29">
        <v>9523148731</v>
      </c>
      <c r="FS156" s="38" t="str">
        <f>VLOOKUP(_xlfn.XLOOKUP(B156,[1]MDA_Assets!D:D,[1]MDA_Assets!I:I,"",0),[1]Validation!$B$1:$C$8,2,0)</f>
        <v>A</v>
      </c>
      <c r="FT156" s="38" t="s">
        <v>296</v>
      </c>
      <c r="FU156" s="31">
        <f>_xlfn.XLOOKUP(B156,[1]MDA_Assets!D:D,[1]MDA_Assets!X:X,"",0)</f>
        <v>0</v>
      </c>
      <c r="FV156" s="39">
        <v>0</v>
      </c>
      <c r="FW156" s="39">
        <v>0</v>
      </c>
      <c r="FX156" s="39">
        <v>1</v>
      </c>
      <c r="FY156" s="39">
        <v>8</v>
      </c>
      <c r="FZ156" s="40">
        <f t="shared" si="101"/>
        <v>46502</v>
      </c>
      <c r="GA156" s="40">
        <f t="shared" si="101"/>
        <v>46317</v>
      </c>
      <c r="GB156" s="40">
        <f t="shared" si="108"/>
        <v>46563</v>
      </c>
      <c r="GC156" s="40">
        <f t="shared" si="109"/>
        <v>46563</v>
      </c>
      <c r="GD156" s="40">
        <f t="shared" si="110"/>
        <v>46563</v>
      </c>
      <c r="GE156" s="40">
        <f t="shared" si="111"/>
        <v>46198</v>
      </c>
      <c r="GF156" s="40" t="str">
        <f t="shared" si="105"/>
        <v/>
      </c>
      <c r="GG156" s="40" t="str">
        <f t="shared" si="105"/>
        <v/>
      </c>
      <c r="GH156" s="40" t="str">
        <f t="shared" si="105"/>
        <v/>
      </c>
      <c r="GI156" s="39">
        <f t="shared" si="135"/>
        <v>0</v>
      </c>
      <c r="GJ156" s="39">
        <f t="shared" si="136"/>
        <v>0</v>
      </c>
      <c r="GK156" s="39">
        <f t="shared" si="137"/>
        <v>0</v>
      </c>
      <c r="GL156" s="39">
        <f t="shared" si="138"/>
        <v>6</v>
      </c>
    </row>
    <row r="157" spans="1:194" x14ac:dyDescent="0.25">
      <c r="A157" s="19">
        <v>172</v>
      </c>
      <c r="B157" s="43" t="s">
        <v>969</v>
      </c>
      <c r="C157" s="43" t="s">
        <v>254</v>
      </c>
      <c r="D157" s="43" t="s">
        <v>241</v>
      </c>
      <c r="E157" s="43" t="s">
        <v>878</v>
      </c>
      <c r="F157" s="43" t="s">
        <v>970</v>
      </c>
      <c r="G157" s="43" t="s">
        <v>243</v>
      </c>
      <c r="H157" s="43" t="s">
        <v>205</v>
      </c>
      <c r="I157" s="43" t="s">
        <v>192</v>
      </c>
      <c r="J157" s="44">
        <f t="shared" si="112"/>
        <v>43034.770833333336</v>
      </c>
      <c r="K157" s="44">
        <v>42670.770833333336</v>
      </c>
      <c r="L157" s="44">
        <v>42639.770833333336</v>
      </c>
      <c r="M157" s="43" t="s">
        <v>2252</v>
      </c>
      <c r="N157" s="43" t="s">
        <v>193</v>
      </c>
      <c r="O157" s="44">
        <v>46052.615613425929</v>
      </c>
      <c r="P157" s="43">
        <v>12512</v>
      </c>
      <c r="Q157" s="43">
        <v>4254</v>
      </c>
      <c r="R157" s="43">
        <v>8258</v>
      </c>
      <c r="S157" s="43" t="s">
        <v>206</v>
      </c>
      <c r="T157" s="44">
        <v>45754.770833333336</v>
      </c>
      <c r="U157" s="44">
        <v>45754.770833333336</v>
      </c>
      <c r="V157" s="44">
        <v>45754.770833333336</v>
      </c>
      <c r="W157" s="44">
        <v>45754.770833333336</v>
      </c>
      <c r="X157" s="44">
        <v>45754.770833333336</v>
      </c>
      <c r="Y157" s="44">
        <v>45754.770833333336</v>
      </c>
      <c r="Z157" s="43"/>
      <c r="AA157" s="43"/>
      <c r="AB157" s="43"/>
      <c r="AC157" s="43"/>
      <c r="AD157" s="43"/>
      <c r="AE157" s="43">
        <v>2</v>
      </c>
      <c r="AF157" s="43" t="s">
        <v>2253</v>
      </c>
      <c r="AG157" s="43" t="s">
        <v>2253</v>
      </c>
      <c r="AH157" s="43" t="s">
        <v>1410</v>
      </c>
      <c r="AI157" s="43" t="s">
        <v>1410</v>
      </c>
      <c r="AJ157" s="43" t="s">
        <v>2254</v>
      </c>
      <c r="AK157" s="43" t="s">
        <v>1410</v>
      </c>
      <c r="AL157" s="46">
        <v>45934</v>
      </c>
      <c r="AM157" s="46">
        <v>45934</v>
      </c>
      <c r="AN157" s="46">
        <v>46119</v>
      </c>
      <c r="AO157" s="46">
        <v>46119</v>
      </c>
      <c r="AP157" s="47">
        <v>46484</v>
      </c>
      <c r="AQ157" s="46">
        <v>46119</v>
      </c>
      <c r="AR157" s="48"/>
      <c r="AS157" s="48"/>
      <c r="AT157" s="48"/>
      <c r="AU157" s="43">
        <v>1</v>
      </c>
      <c r="AV157" s="43">
        <v>0</v>
      </c>
      <c r="AW157" s="43">
        <v>0</v>
      </c>
      <c r="AX157" s="51" t="s">
        <v>211</v>
      </c>
      <c r="AY157" s="51" t="s">
        <v>211</v>
      </c>
      <c r="AZ157" s="51" t="s">
        <v>198</v>
      </c>
      <c r="BA157" s="20">
        <f t="shared" ca="1" si="141"/>
        <v>1</v>
      </c>
      <c r="BB157" s="20">
        <f t="shared" ca="1" si="141"/>
        <v>1</v>
      </c>
      <c r="BC157" s="20">
        <f t="shared" ca="1" si="141"/>
        <v>1</v>
      </c>
      <c r="BD157" s="20">
        <f t="shared" ca="1" si="141"/>
        <v>1</v>
      </c>
      <c r="BE157" s="20">
        <f t="shared" ca="1" si="141"/>
        <v>0</v>
      </c>
      <c r="BF157" s="20">
        <f t="shared" ca="1" si="141"/>
        <v>1</v>
      </c>
      <c r="BG157" s="21" t="str">
        <f t="shared" ca="1" si="141"/>
        <v/>
      </c>
      <c r="BH157" s="21" t="str">
        <f t="shared" ca="1" si="141"/>
        <v/>
      </c>
      <c r="BI157" s="21" t="str">
        <f t="shared" ca="1" si="141"/>
        <v/>
      </c>
      <c r="BJ157" s="22">
        <f t="shared" ca="1" si="113"/>
        <v>5</v>
      </c>
      <c r="BK157" s="21">
        <f t="shared" si="114"/>
        <v>2</v>
      </c>
      <c r="BL157" s="22">
        <f t="shared" ca="1" si="115"/>
        <v>12759</v>
      </c>
      <c r="BM157" s="22">
        <f t="shared" ca="1" si="116"/>
        <v>4338</v>
      </c>
      <c r="BN157" s="23">
        <f t="shared" ca="1" si="117"/>
        <v>8421</v>
      </c>
      <c r="BO157" s="24">
        <f t="shared" ca="1" si="118"/>
        <v>247</v>
      </c>
      <c r="BP157" s="51" t="str">
        <f>_xlfn.XLOOKUP(E157,[1]Validation!E:E,[1]Validation!F:F,"")</f>
        <v>EN11</v>
      </c>
      <c r="BQ157" s="51" t="str">
        <f>_xlfn.XLOOKUP(BP157,[1]Validation!F:F,[1]Validation!G:G,"")</f>
        <v>EN11 to EN22</v>
      </c>
      <c r="BR157" s="52" t="str">
        <f>VLOOKUP(G157,[1]Validation!$B$1:$C$9,2,0)</f>
        <v>A</v>
      </c>
      <c r="BS157" s="51">
        <f t="shared" ca="1" si="119"/>
        <v>115</v>
      </c>
      <c r="BT157" s="53">
        <f>_xlfn.XLOOKUP(B157,'[2]1. All Calls'!$R:$R,'[2]1. All Calls'!$A:$A,"",0)</f>
        <v>46052.844178240703</v>
      </c>
      <c r="BU157" s="51" t="str">
        <f>_xlfn.XLOOKUP(B157,'[2]1. All Calls'!$R:$R,'[2]1. All Calls'!$F:$F,"",0)</f>
        <v>CC-01959404</v>
      </c>
      <c r="BV157" s="51" t="str">
        <f>_xlfn.XLOOKUP(B157,'[2]1. All Calls'!$R:$R,'[2]1. All Calls'!$J:$J,"",0)</f>
        <v>Sales Call</v>
      </c>
      <c r="BW157" s="53">
        <f>_xlfn.XLOOKUP(B157,'[2]Sch Calls'!$R:$R,'[2]Sch Calls'!$A:$A,"",0)</f>
        <v>45755.6182638889</v>
      </c>
      <c r="BX157" s="51">
        <f>_xlfn.XLOOKUP(B157,'[2]Sch Calls'!$R:$R,'[2]Sch Calls'!$B:$B,"",0)</f>
        <v>11466</v>
      </c>
      <c r="BY157" s="51" t="str">
        <f t="shared" si="102"/>
        <v>05-Oct-25</v>
      </c>
      <c r="BZ157" s="51" t="str">
        <f t="shared" si="102"/>
        <v>05-Oct-25</v>
      </c>
      <c r="CA157" s="51" t="str">
        <f t="shared" si="120"/>
        <v>08-Jan-26</v>
      </c>
      <c r="CB157" s="51" t="str">
        <f t="shared" si="121"/>
        <v>06-Oct-26</v>
      </c>
      <c r="CC157" s="51" t="str">
        <f t="shared" si="122"/>
        <v>08-Apr-27</v>
      </c>
      <c r="CD157" s="51" t="str">
        <f t="shared" si="123"/>
        <v>08-Apr-26</v>
      </c>
      <c r="CE157" s="51">
        <f t="shared" ca="1" si="103"/>
        <v>421</v>
      </c>
      <c r="CF157" s="51">
        <f t="shared" ca="1" si="103"/>
        <v>421</v>
      </c>
      <c r="CG157" s="51">
        <f t="shared" ca="1" si="124"/>
        <v>421</v>
      </c>
      <c r="CH157" s="51">
        <f t="shared" ca="1" si="125"/>
        <v>421</v>
      </c>
      <c r="CI157" s="51">
        <f t="shared" ca="1" si="126"/>
        <v>421</v>
      </c>
      <c r="CJ157" s="51">
        <f t="shared" ca="1" si="127"/>
        <v>421</v>
      </c>
      <c r="CK157" s="51">
        <f t="shared" ca="1" si="144"/>
        <v>842</v>
      </c>
      <c r="CL157" s="51">
        <f t="shared" ca="1" si="144"/>
        <v>842</v>
      </c>
      <c r="CM157" s="51">
        <f t="shared" ca="1" si="144"/>
        <v>842</v>
      </c>
      <c r="CN157" s="51">
        <f t="shared" ca="1" si="144"/>
        <v>842</v>
      </c>
      <c r="CO157" s="51">
        <f t="shared" ca="1" si="144"/>
        <v>842</v>
      </c>
      <c r="CP157" s="51">
        <f t="shared" ca="1" si="144"/>
        <v>842</v>
      </c>
      <c r="CQ157" s="51">
        <f t="shared" ca="1" si="145"/>
        <v>-388</v>
      </c>
      <c r="CR157" s="51">
        <f t="shared" ca="1" si="145"/>
        <v>-388</v>
      </c>
      <c r="CS157" s="51">
        <f t="shared" ca="1" si="145"/>
        <v>1112</v>
      </c>
      <c r="CT157" s="51">
        <f t="shared" ca="1" si="145"/>
        <v>1112</v>
      </c>
      <c r="CU157" s="51">
        <f t="shared" ca="1" si="145"/>
        <v>6112</v>
      </c>
      <c r="CV157" s="54">
        <f t="shared" ca="1" si="145"/>
        <v>1112</v>
      </c>
      <c r="CW157" s="25" t="s">
        <v>212</v>
      </c>
      <c r="CX157" s="55">
        <v>0.34</v>
      </c>
      <c r="CY157" s="55"/>
      <c r="CZ157" s="26">
        <v>0</v>
      </c>
      <c r="DA157" s="26">
        <v>0</v>
      </c>
      <c r="DB157" s="26">
        <v>0</v>
      </c>
      <c r="DC157" s="26">
        <v>0</v>
      </c>
      <c r="DD157" s="26">
        <v>0</v>
      </c>
      <c r="DE157" s="26">
        <v>0</v>
      </c>
      <c r="DF157" s="26">
        <v>0</v>
      </c>
      <c r="DG157" s="26">
        <v>0</v>
      </c>
      <c r="DH157" s="26">
        <v>0</v>
      </c>
      <c r="DI157" s="26">
        <v>0</v>
      </c>
      <c r="DJ157" s="26">
        <v>0</v>
      </c>
      <c r="DK157" s="26">
        <v>0</v>
      </c>
      <c r="DL157" s="27">
        <f t="shared" si="128"/>
        <v>46127.844178240703</v>
      </c>
      <c r="DM157" s="28">
        <f t="shared" ca="1" si="129"/>
        <v>1</v>
      </c>
      <c r="DN157" s="56">
        <f>_xlfn.XLOOKUP(B157,'[2]1. All Calls'!$R:$R,'[2]1. All Calls'!$A:$A,"",0)</f>
        <v>46052.844178240703</v>
      </c>
      <c r="DO157" s="57" t="str">
        <f ca="1">VLOOKUP(DM157,[1]Validation!$B$20:$C$25,2,0)</f>
        <v>Above 3 months</v>
      </c>
      <c r="DP157" s="58" t="str">
        <f>_xlfn.XLOOKUP(B157,'[1]Active AMCs- Dealer'!E:E,'[1]Active AMCs- Dealer'!L:L,"Not in AMC",0)</f>
        <v>Not in AMC</v>
      </c>
      <c r="DQ157" s="50" t="s">
        <v>213</v>
      </c>
      <c r="DR157" s="29" t="str">
        <f>_xlfn.XLOOKUP(B157,'[2]1. All Calls'!$R:$R,'[2]1. All Calls'!$F:$F,"",0)</f>
        <v>CC-01959404</v>
      </c>
      <c r="DS157" s="29" t="str">
        <f>_xlfn.XLOOKUP(B157,'[2]1. All Calls'!$R:$R,'[2]1. All Calls'!$AB:$AB,"",0)</f>
        <v>Sales call carried out for HMR update</v>
      </c>
      <c r="DT157" s="30">
        <f>_xlfn.XLOOKUP(DR157,'[2]1. All Calls'!$F:$F,'[2]1. All Calls'!$A:$A,"",0)</f>
        <v>46052.844178240703</v>
      </c>
      <c r="DU157" s="31">
        <f>_xlfn.XLOOKUP(DR157,'[2]1. All Calls'!$F:$F,'[2]1. All Calls'!$B:$B,"",0)</f>
        <v>12512</v>
      </c>
      <c r="DV157" s="31">
        <f>_xlfn.XLOOKUP(B157,[1]MDA_Assets!D:D,[1]MDA_Assets!N:N,"",0)</f>
        <v>4254</v>
      </c>
      <c r="DW157" s="31">
        <f>_xlfn.XLOOKUP(B157,[1]MDA_Assets!D:D,[1]MDA_Assets!O:O,"",0)</f>
        <v>8258</v>
      </c>
      <c r="DX157" s="32" t="str">
        <f>_xlfn.XLOOKUP(B157,[1]MDA_Assets!D:D,[1]MDA_Assets!Q:Q,"",0)</f>
        <v>XD</v>
      </c>
      <c r="DY157" s="33">
        <f>_xlfn.XLOOKUP(B157,[1]MDA_Assets!D:D,[1]MDA_Assets!R:R,"",0)</f>
        <v>45755</v>
      </c>
      <c r="DZ157" s="33">
        <f>_xlfn.XLOOKUP(B157,[1]MDA_Assets!D:D,[1]MDA_Assets!S:S,"",0)</f>
        <v>45755</v>
      </c>
      <c r="EA157" s="33">
        <f>_xlfn.XLOOKUP(B157,[1]MDA_Assets!D:D,[1]MDA_Assets!T:T,"",0)</f>
        <v>45755</v>
      </c>
      <c r="EB157" s="33">
        <f>_xlfn.XLOOKUP(B157,[1]MDA_Assets!D:D,[1]MDA_Assets!U:U,"",0)</f>
        <v>45755</v>
      </c>
      <c r="EC157" s="33">
        <f>_xlfn.XLOOKUP(B157,[1]MDA_Assets!D:D,[1]MDA_Assets!V:V,"",0)</f>
        <v>45755</v>
      </c>
      <c r="ED157" s="33">
        <f>_xlfn.XLOOKUP(B157,[1]MDA_Assets!D:D,[1]MDA_Assets!W:W,"",0)</f>
        <v>45755</v>
      </c>
      <c r="EE157" s="32">
        <f>_xlfn.XLOOKUP(B157,[1]MDA_Assets!D:D,[1]MDA_Assets!X:X,"",0)</f>
        <v>0</v>
      </c>
      <c r="EF157" s="33">
        <f>_xlfn.XLOOKUP(B157,[1]MDA_Assets!D:D,[1]MDA_Assets!Y:Y,"",0)</f>
        <v>0</v>
      </c>
      <c r="EG157" s="33">
        <f>_xlfn.XLOOKUP(B157,[1]MDA_Assets!D:D,[1]MDA_Assets!Z:Z,"",0)</f>
        <v>0</v>
      </c>
      <c r="EH157" s="33">
        <f>_xlfn.XLOOKUP(B157,[1]MDA_Assets!D:D,[1]MDA_Assets!AA:AA,"",0)</f>
        <v>0</v>
      </c>
      <c r="EI157" s="34">
        <f>_xlfn.XLOOKUP(B157,[1]MDA_Assets!D:D,[1]MDA_Assets!P:P,"",0)</f>
        <v>2</v>
      </c>
      <c r="EJ157" s="35" t="str">
        <f>_xlfn.XLOOKUP(B157,[1]MDA_Assets!D:D,[1]MDA_Assets!AB:AB,"",0)</f>
        <v>454</v>
      </c>
      <c r="EK157" s="35" t="str">
        <f>_xlfn.XLOOKUP(B157,[1]MDA_Assets!D:D,[1]MDA_Assets!AC:AC,"",0)</f>
        <v>454</v>
      </c>
      <c r="EL157" s="35" t="str">
        <f>_xlfn.XLOOKUP(B157,[1]MDA_Assets!D:D,[1]MDA_Assets!AD:AD,"",0)</f>
        <v>1954</v>
      </c>
      <c r="EM157" s="35" t="str">
        <f>_xlfn.XLOOKUP(B157,[1]MDA_Assets!D:D,[1]MDA_Assets!AE:AE,"",0)</f>
        <v>1954</v>
      </c>
      <c r="EN157" s="35" t="str">
        <f>_xlfn.XLOOKUP(B157,[1]MDA_Assets!D:D,[1]MDA_Assets!AF:AF,"",0)</f>
        <v>6954</v>
      </c>
      <c r="EO157" s="35" t="str">
        <f>_xlfn.XLOOKUP(B157,[1]MDA_Assets!D:D,[1]MDA_Assets!AG:AG,"",0)</f>
        <v>1954</v>
      </c>
      <c r="EP157" s="36">
        <f t="shared" si="104"/>
        <v>180</v>
      </c>
      <c r="EQ157" s="36">
        <f t="shared" si="104"/>
        <v>180</v>
      </c>
      <c r="ER157" s="36">
        <f t="shared" si="130"/>
        <v>365</v>
      </c>
      <c r="ES157" s="36">
        <f t="shared" si="131"/>
        <v>365</v>
      </c>
      <c r="ET157" s="36">
        <f t="shared" si="132"/>
        <v>730</v>
      </c>
      <c r="EU157" s="36">
        <f t="shared" si="133"/>
        <v>365</v>
      </c>
      <c r="EV157" s="36" t="str">
        <f t="shared" si="134"/>
        <v/>
      </c>
      <c r="EW157" s="36" t="str">
        <f t="shared" si="106"/>
        <v/>
      </c>
      <c r="EX157" s="36" t="str">
        <f t="shared" si="107"/>
        <v/>
      </c>
      <c r="EY157" s="36">
        <f t="shared" si="139"/>
        <v>5.81</v>
      </c>
      <c r="EZ157" s="36">
        <f t="shared" si="139"/>
        <v>5.81</v>
      </c>
      <c r="FA157" s="36">
        <f t="shared" si="139"/>
        <v>11.78</v>
      </c>
      <c r="FB157" s="36">
        <f t="shared" si="139"/>
        <v>11.78</v>
      </c>
      <c r="FC157" s="36">
        <f t="shared" si="139"/>
        <v>23.55</v>
      </c>
      <c r="FD157" s="36">
        <f t="shared" si="139"/>
        <v>11.78</v>
      </c>
      <c r="FE157" s="36" t="str">
        <f t="shared" si="139"/>
        <v/>
      </c>
      <c r="FF157" s="36" t="str">
        <f t="shared" si="139"/>
        <v/>
      </c>
      <c r="FG157" s="36" t="str">
        <f t="shared" si="139"/>
        <v/>
      </c>
      <c r="FH157" s="37" t="str" cm="1">
        <f t="array" ref="FH157">_xlfn.IFS(EY157="", "No Data", EY157&lt;0, "Negative/Future", EY157=0, "Zero Days", EY157&lt;=3, "&lt; 3 Months", EY157&lt;=6, "3 to 6 Months", EY157&lt;=9, "6 to 9 Months", EY157&lt;=12, "9 to 12 Months", EY157&lt;=15, "12 to 15 Months", EY157&lt;=18, "15 to 18 Months", EY157&lt;=24, "18 to 24 Months", EY157&gt;24, "&gt; 24 Months")</f>
        <v>3 to 6 Months</v>
      </c>
      <c r="FI157" s="37" t="str" cm="1">
        <f t="array" ref="FI157">_xlfn.IFS(EZ157="", "No Data", EZ157&lt;0, "Negative/Future", EZ157=0, "Zero Days", EZ157&lt;=3, "&lt; 3 Months", EZ157&lt;=6, "3 to 6 Months", EZ157&lt;=9, "6 to 9 Months", EZ157&lt;=12, "9 to 12 Months", EZ157&lt;=15, "12 to 15 Months", EZ157&lt;=18, "15 to 18 Months", EZ157&lt;=24, "18 to 24 Months", EZ157&gt;24, "&gt; 24 Months")</f>
        <v>3 to 6 Months</v>
      </c>
      <c r="FJ157" s="37" t="str" cm="1">
        <f t="array" ref="FJ157">_xlfn.IFS(FA157="", "No Data", FA157&lt;0, "Negative/Future", FA157=0, "Zero Days", FA157&lt;=3, "&lt; 3 Months", FA157&lt;=6, "3 to 6 Months", FA157&lt;=9, "6 to 9 Months", FA157&lt;=12, "9 to 12 Months", FA157&lt;=15, "12 to 15 Months", FA157&lt;=18, "15 to 18 Months", FA157&lt;=24, "18 to 24 Months", FA157&gt;24, "&gt; 24 Months")</f>
        <v>9 to 12 Months</v>
      </c>
      <c r="FK157" s="37" t="str" cm="1">
        <f t="array" ref="FK157">_xlfn.IFS(FB157="", "No Data", FB157&lt;0, "Negative/Future", FB157=0, "Zero Days", FB157&lt;=3, "&lt; 3 Months", FB157&lt;=6, "3 to 6 Months", FB157&lt;=9, "6 to 9 Months", FB157&lt;=12, "9 to 12 Months", FB157&lt;=15, "12 to 15 Months", FB157&lt;=18, "15 to 18 Months", FB157&lt;=24, "18 to 24 Months", FB157&gt;24, "&gt; 24 Months")</f>
        <v>9 to 12 Months</v>
      </c>
      <c r="FL157" s="37" t="str" cm="1">
        <f t="array" ref="FL157">_xlfn.IFS(FC157="", "No Data", FC157&lt;0, "Negative/Future", FC157=0, "Zero Days", FC157&lt;=3, "&lt; 3 Months", FC157&lt;=6, "3 to 6 Months", FC157&lt;=9, "6 to 9 Months", FC157&lt;=12, "9 to 12 Months", FC157&lt;=15, "12 to 15 Months", FC157&lt;=18, "15 to 18 Months", FC157&lt;=24, "18 to 24 Months", FC157&gt;24, "&gt; 24 Months")</f>
        <v>18 to 24 Months</v>
      </c>
      <c r="FM157" s="37" t="str" cm="1">
        <f t="array" ref="FM157">_xlfn.IFS(FD157="", "No Data", FD157&lt;0, "Negative/Future", FD157=0, "Zero Days", FD157&lt;=3, "&lt; 3 Months", FD157&lt;=6, "3 to 6 Months", FD157&lt;=9, "6 to 9 Months", FD157&lt;=12, "9 to 12 Months", FD157&lt;=15, "12 to 15 Months", FD157&lt;=18, "15 to 18 Months", FD157&lt;=24, "18 to 24 Months", FD157&gt;24, "&gt; 24 Months")</f>
        <v>9 to 12 Months</v>
      </c>
      <c r="FN157" s="37" t="str" cm="1">
        <f t="array" ref="FN157">_xlfn.IFS(FE157="", "No Data", FE157&lt;0, "Negative/Future", FE157=0, "Zero Days", FE157&lt;=3, "&lt; 3 Months", FE157&lt;=6, "3 to 6 Months", FE157&lt;=9, "6 to 9 Months", FE157&lt;=12, "9 to 12 Months", FE157&lt;=15, "12 to 15 Months", FE157&lt;=18, "15 to 18 Months", FE157&lt;=24, "18 to 24 Months", FE157&gt;24, "&gt; 24 Months")</f>
        <v>No Data</v>
      </c>
      <c r="FO157" s="37" t="str" cm="1">
        <f t="array" ref="FO157">_xlfn.IFS(FG157="", "No Data", FG157&lt;0, "Negative/Future", FG157=0, "Zero Days", FG157&lt;=3, "&lt; 3 Months", FG157&lt;=6, "3 to 6 Months", FG157&lt;=9, "6 to 9 Months", FG157&lt;=12, "9 to 12 Months", FG157&lt;=15, "12 to 15 Months", FG157&lt;=18, "15 to 18 Months", FG157&lt;=24, "18 to 24 Months", FG157&gt;24, "&gt; 24 Months")</f>
        <v>No Data</v>
      </c>
      <c r="FP157" s="37" t="str" cm="1">
        <f t="array" ref="FP157">_xlfn.IFS(FF157="", "No Data", FF157&lt;0, "Negative/Future", FF157=0, "Zero Days", FF157&lt;=3, "&lt; 3 Months", FF157&lt;=6, "3 to 6 Months", FF157&lt;=9, "6 to 9 Months", FF157&lt;=12, "9 to 12 Months", FF157&lt;=15, "12 to 15 Months", FF157&lt;=18, "15 to 18 Months", FF157&lt;=24, "18 to 24 Months", FF157&gt;24, "&gt; 24 Months")</f>
        <v>No Data</v>
      </c>
      <c r="FQ157" s="29" t="s">
        <v>971</v>
      </c>
      <c r="FR157" s="29">
        <v>8709858595</v>
      </c>
      <c r="FS157" s="38" t="str">
        <f>VLOOKUP(_xlfn.XLOOKUP(B157,[1]MDA_Assets!D:D,[1]MDA_Assets!I:I,"",0),[1]Validation!$B$1:$C$8,2,0)</f>
        <v>A</v>
      </c>
      <c r="FT157" s="38" t="s">
        <v>296</v>
      </c>
      <c r="FU157" s="31">
        <f>_xlfn.XLOOKUP(B157,[1]MDA_Assets!D:D,[1]MDA_Assets!X:X,"",0)</f>
        <v>0</v>
      </c>
      <c r="FV157" s="39">
        <v>5</v>
      </c>
      <c r="FW157" s="39">
        <v>0</v>
      </c>
      <c r="FX157" s="39">
        <v>0</v>
      </c>
      <c r="FY157" s="39">
        <v>4</v>
      </c>
      <c r="FZ157" s="40">
        <f t="shared" si="101"/>
        <v>45935</v>
      </c>
      <c r="GA157" s="40">
        <f t="shared" si="101"/>
        <v>45935</v>
      </c>
      <c r="GB157" s="40">
        <f t="shared" si="108"/>
        <v>46120</v>
      </c>
      <c r="GC157" s="40">
        <f t="shared" si="109"/>
        <v>46120</v>
      </c>
      <c r="GD157" s="40">
        <f t="shared" si="110"/>
        <v>46485</v>
      </c>
      <c r="GE157" s="40">
        <f t="shared" si="111"/>
        <v>46120</v>
      </c>
      <c r="GF157" s="40" t="str">
        <f t="shared" si="105"/>
        <v/>
      </c>
      <c r="GG157" s="40" t="str">
        <f t="shared" si="105"/>
        <v/>
      </c>
      <c r="GH157" s="40" t="str">
        <f t="shared" si="105"/>
        <v/>
      </c>
      <c r="GI157" s="39">
        <f t="shared" si="135"/>
        <v>2</v>
      </c>
      <c r="GJ157" s="39">
        <f t="shared" si="136"/>
        <v>0</v>
      </c>
      <c r="GK157" s="39">
        <f t="shared" si="137"/>
        <v>0</v>
      </c>
      <c r="GL157" s="39">
        <f t="shared" si="138"/>
        <v>4</v>
      </c>
    </row>
    <row r="158" spans="1:194" x14ac:dyDescent="0.25">
      <c r="A158" s="19">
        <v>173</v>
      </c>
      <c r="B158" s="43" t="s">
        <v>972</v>
      </c>
      <c r="C158" s="43" t="s">
        <v>186</v>
      </c>
      <c r="D158" s="43" t="s">
        <v>241</v>
      </c>
      <c r="E158" s="43" t="s">
        <v>867</v>
      </c>
      <c r="F158" s="43" t="s">
        <v>973</v>
      </c>
      <c r="G158" s="43" t="s">
        <v>243</v>
      </c>
      <c r="H158" s="43" t="s">
        <v>291</v>
      </c>
      <c r="I158" s="43" t="s">
        <v>192</v>
      </c>
      <c r="J158" s="44">
        <f t="shared" si="112"/>
        <v>42890.770833333336</v>
      </c>
      <c r="K158" s="44">
        <v>42526.770833333336</v>
      </c>
      <c r="L158" s="44">
        <v>42466.770833333336</v>
      </c>
      <c r="M158" s="43" t="s">
        <v>2850</v>
      </c>
      <c r="N158" s="43" t="s">
        <v>434</v>
      </c>
      <c r="O158" s="44">
        <v>46142.35328703704</v>
      </c>
      <c r="P158" s="43">
        <v>53969</v>
      </c>
      <c r="Q158" s="43">
        <v>20855</v>
      </c>
      <c r="R158" s="43">
        <v>33113</v>
      </c>
      <c r="S158" s="43" t="s">
        <v>206</v>
      </c>
      <c r="T158" s="44">
        <v>46141.770833333336</v>
      </c>
      <c r="U158" s="44">
        <v>46141.770833333336</v>
      </c>
      <c r="V158" s="44">
        <v>46141.770833333336</v>
      </c>
      <c r="W158" s="44">
        <v>46141.770833333336</v>
      </c>
      <c r="X158" s="44">
        <v>46141.770833333336</v>
      </c>
      <c r="Y158" s="44">
        <v>46002.770833333336</v>
      </c>
      <c r="Z158" s="43"/>
      <c r="AA158" s="43"/>
      <c r="AB158" s="43"/>
      <c r="AC158" s="43"/>
      <c r="AD158" s="43"/>
      <c r="AE158" s="43">
        <v>7</v>
      </c>
      <c r="AF158" s="43" t="s">
        <v>281</v>
      </c>
      <c r="AG158" s="43" t="s">
        <v>281</v>
      </c>
      <c r="AH158" s="43" t="s">
        <v>285</v>
      </c>
      <c r="AI158" s="43" t="s">
        <v>285</v>
      </c>
      <c r="AJ158" s="43" t="s">
        <v>1654</v>
      </c>
      <c r="AK158" s="43" t="s">
        <v>285</v>
      </c>
      <c r="AL158" s="47">
        <v>46427</v>
      </c>
      <c r="AM158" s="47">
        <v>46321</v>
      </c>
      <c r="AN158" s="47">
        <v>46506</v>
      </c>
      <c r="AO158" s="47">
        <v>46506</v>
      </c>
      <c r="AP158" s="47">
        <v>46732</v>
      </c>
      <c r="AQ158" s="47">
        <v>46506</v>
      </c>
      <c r="AR158" s="48"/>
      <c r="AS158" s="48"/>
      <c r="AT158" s="48"/>
      <c r="AU158" s="43">
        <v>0</v>
      </c>
      <c r="AV158" s="43">
        <v>0</v>
      </c>
      <c r="AW158" s="43">
        <v>0</v>
      </c>
      <c r="AX158" s="51" t="s">
        <v>309</v>
      </c>
      <c r="AY158" s="51" t="s">
        <v>3527</v>
      </c>
      <c r="AZ158" s="51" t="s">
        <v>198</v>
      </c>
      <c r="BA158" s="20">
        <f t="shared" ca="1" si="141"/>
        <v>0</v>
      </c>
      <c r="BB158" s="20">
        <f t="shared" ca="1" si="141"/>
        <v>0</v>
      </c>
      <c r="BC158" s="20">
        <f t="shared" ca="1" si="141"/>
        <v>0</v>
      </c>
      <c r="BD158" s="20">
        <f t="shared" ca="1" si="141"/>
        <v>0</v>
      </c>
      <c r="BE158" s="20">
        <f t="shared" ca="1" si="141"/>
        <v>0</v>
      </c>
      <c r="BF158" s="20">
        <f t="shared" ca="1" si="141"/>
        <v>0</v>
      </c>
      <c r="BG158" s="21" t="str">
        <f t="shared" ca="1" si="141"/>
        <v/>
      </c>
      <c r="BH158" s="21" t="str">
        <f t="shared" ca="1" si="141"/>
        <v/>
      </c>
      <c r="BI158" s="21" t="str">
        <f t="shared" ca="1" si="141"/>
        <v/>
      </c>
      <c r="BJ158" s="22">
        <f t="shared" ca="1" si="113"/>
        <v>0</v>
      </c>
      <c r="BK158" s="21">
        <f t="shared" si="114"/>
        <v>7</v>
      </c>
      <c r="BL158" s="22">
        <f t="shared" ca="1" si="115"/>
        <v>54205</v>
      </c>
      <c r="BM158" s="22">
        <f t="shared" ca="1" si="116"/>
        <v>21140</v>
      </c>
      <c r="BN158" s="23">
        <f t="shared" ca="1" si="117"/>
        <v>33065</v>
      </c>
      <c r="BO158" s="24">
        <f t="shared" ca="1" si="118"/>
        <v>236</v>
      </c>
      <c r="BP158" s="51" t="str">
        <f>_xlfn.XLOOKUP(E158,[1]Validation!E:E,[1]Validation!F:F,"")</f>
        <v>EG22</v>
      </c>
      <c r="BQ158" s="51" t="str">
        <f>_xlfn.XLOOKUP(BP158,[1]Validation!F:F,[1]Validation!G:G,"")</f>
        <v>EG11 to EG22</v>
      </c>
      <c r="BR158" s="52" t="str">
        <f>VLOOKUP(G158,[1]Validation!$B$1:$C$9,2,0)</f>
        <v>A</v>
      </c>
      <c r="BS158" s="51">
        <f t="shared" ca="1" si="119"/>
        <v>120</v>
      </c>
      <c r="BT158" s="53">
        <f>_xlfn.XLOOKUP(B158,'[2]1. All Calls'!$R:$R,'[2]1. All Calls'!$A:$A,"",0)</f>
        <v>46142.452233796299</v>
      </c>
      <c r="BU158" s="51" t="str">
        <f>_xlfn.XLOOKUP(B158,'[2]1. All Calls'!$R:$R,'[2]1. All Calls'!$F:$F,"",0)</f>
        <v>CC-02064055</v>
      </c>
      <c r="BV158" s="51" t="str">
        <f>_xlfn.XLOOKUP(B158,'[2]1. All Calls'!$R:$R,'[2]1. All Calls'!$J:$J,"",0)</f>
        <v>Schedule Service</v>
      </c>
      <c r="BW158" s="53">
        <f>_xlfn.XLOOKUP(B158,'[2]Sch Calls'!$R:$R,'[2]Sch Calls'!$A:$A,"",0)</f>
        <v>46142.452233796299</v>
      </c>
      <c r="BX158" s="51">
        <f>_xlfn.XLOOKUP(B158,'[2]Sch Calls'!$R:$R,'[2]Sch Calls'!$B:$B,"",0)</f>
        <v>53969</v>
      </c>
      <c r="BY158" s="51" t="str">
        <f t="shared" si="102"/>
        <v>27-Oct-26</v>
      </c>
      <c r="BZ158" s="51" t="str">
        <f t="shared" si="102"/>
        <v>27-Oct-26</v>
      </c>
      <c r="CA158" s="51" t="str">
        <f t="shared" si="120"/>
        <v>30-Jan-27</v>
      </c>
      <c r="CB158" s="51" t="str">
        <f t="shared" si="121"/>
        <v>28-Oct-27</v>
      </c>
      <c r="CC158" s="51" t="str">
        <f t="shared" si="122"/>
        <v>12-Dec-27</v>
      </c>
      <c r="CD158" s="51" t="str">
        <f t="shared" si="123"/>
        <v>30-Apr-27</v>
      </c>
      <c r="CE158" s="51">
        <f t="shared" ca="1" si="103"/>
        <v>34</v>
      </c>
      <c r="CF158" s="51">
        <f t="shared" ca="1" si="103"/>
        <v>34</v>
      </c>
      <c r="CG158" s="51">
        <f t="shared" ca="1" si="124"/>
        <v>34</v>
      </c>
      <c r="CH158" s="51">
        <f t="shared" ca="1" si="125"/>
        <v>34</v>
      </c>
      <c r="CI158" s="51">
        <f t="shared" ca="1" si="126"/>
        <v>173</v>
      </c>
      <c r="CJ158" s="51">
        <f t="shared" ca="1" si="127"/>
        <v>34</v>
      </c>
      <c r="CK158" s="51">
        <f t="shared" ca="1" si="144"/>
        <v>238</v>
      </c>
      <c r="CL158" s="51">
        <f t="shared" ca="1" si="144"/>
        <v>238</v>
      </c>
      <c r="CM158" s="51">
        <f t="shared" ca="1" si="144"/>
        <v>238</v>
      </c>
      <c r="CN158" s="51">
        <f t="shared" ca="1" si="144"/>
        <v>238</v>
      </c>
      <c r="CO158" s="51">
        <f t="shared" ca="1" si="144"/>
        <v>1211</v>
      </c>
      <c r="CP158" s="51">
        <f t="shared" ca="1" si="144"/>
        <v>238</v>
      </c>
      <c r="CQ158" s="51">
        <f t="shared" ca="1" si="145"/>
        <v>1762</v>
      </c>
      <c r="CR158" s="51">
        <f t="shared" ca="1" si="145"/>
        <v>1762</v>
      </c>
      <c r="CS158" s="51">
        <f t="shared" ca="1" si="145"/>
        <v>3762</v>
      </c>
      <c r="CT158" s="51">
        <f t="shared" ca="1" si="145"/>
        <v>3762</v>
      </c>
      <c r="CU158" s="51">
        <f t="shared" ca="1" si="145"/>
        <v>6272</v>
      </c>
      <c r="CV158" s="54">
        <f t="shared" ca="1" si="145"/>
        <v>3762</v>
      </c>
      <c r="CW158" s="25" t="s">
        <v>195</v>
      </c>
      <c r="CX158" s="55">
        <v>0.36</v>
      </c>
      <c r="CY158" s="55"/>
      <c r="CZ158" s="26">
        <v>0</v>
      </c>
      <c r="DA158" s="26">
        <v>0</v>
      </c>
      <c r="DB158" s="26">
        <v>0</v>
      </c>
      <c r="DC158" s="26">
        <v>0</v>
      </c>
      <c r="DD158" s="26">
        <v>0</v>
      </c>
      <c r="DE158" s="26">
        <v>0</v>
      </c>
      <c r="DF158" s="26">
        <v>0</v>
      </c>
      <c r="DG158" s="26">
        <v>0</v>
      </c>
      <c r="DH158" s="26">
        <v>0</v>
      </c>
      <c r="DI158" s="26">
        <v>0</v>
      </c>
      <c r="DJ158" s="26">
        <v>0</v>
      </c>
      <c r="DK158" s="26">
        <v>0</v>
      </c>
      <c r="DL158" s="27">
        <f t="shared" si="128"/>
        <v>46217.452233796299</v>
      </c>
      <c r="DM158" s="28">
        <f t="shared" ca="1" si="129"/>
        <v>0</v>
      </c>
      <c r="DN158" s="56">
        <f>_xlfn.XLOOKUP(B158,'[2]1. All Calls'!$R:$R,'[2]1. All Calls'!$A:$A,"",0)</f>
        <v>46142.452233796299</v>
      </c>
      <c r="DO158" s="57" t="str">
        <f ca="1">VLOOKUP(DM158,[1]Validation!$B$20:$C$25,2,0)</f>
        <v>Within 3 months</v>
      </c>
      <c r="DP158" s="58" t="str">
        <f>_xlfn.XLOOKUP(B158,'[1]Active AMCs- Dealer'!E:E,'[1]Active AMCs- Dealer'!L:L,"Not in AMC",0)</f>
        <v>AMC</v>
      </c>
      <c r="DQ158" s="58"/>
      <c r="DR158" s="29" t="str">
        <f>_xlfn.XLOOKUP(B158,'[2]1. All Calls'!$R:$R,'[2]1. All Calls'!$F:$F,"",0)</f>
        <v>CC-02064055</v>
      </c>
      <c r="DS158" s="29" t="str">
        <f>_xlfn.XLOOKUP(B158,'[2]1. All Calls'!$R:$R,'[2]1. All Calls'!$AB:$AB,"",0)</f>
        <v>Attend the site for scheduled service so change air filter, oil filter, air oil separator, motor greasing and oil. Then start the unit found running ok.</v>
      </c>
      <c r="DT158" s="30">
        <f>_xlfn.XLOOKUP(DR158,'[2]1. All Calls'!$F:$F,'[2]1. All Calls'!$A:$A,"",0)</f>
        <v>46142.452233796299</v>
      </c>
      <c r="DU158" s="31">
        <f>_xlfn.XLOOKUP(DR158,'[2]1. All Calls'!$F:$F,'[2]1. All Calls'!$B:$B,"",0)</f>
        <v>53969</v>
      </c>
      <c r="DV158" s="31">
        <f>_xlfn.XLOOKUP(B158,[1]MDA_Assets!D:D,[1]MDA_Assets!N:N,"",0)</f>
        <v>20855</v>
      </c>
      <c r="DW158" s="31">
        <f>_xlfn.XLOOKUP(B158,[1]MDA_Assets!D:D,[1]MDA_Assets!O:O,"",0)</f>
        <v>33113</v>
      </c>
      <c r="DX158" s="32" t="str">
        <f>_xlfn.XLOOKUP(B158,[1]MDA_Assets!D:D,[1]MDA_Assets!Q:Q,"",0)</f>
        <v>XD</v>
      </c>
      <c r="DY158" s="33">
        <f>_xlfn.XLOOKUP(B158,[1]MDA_Assets!D:D,[1]MDA_Assets!R:R,"",0)</f>
        <v>46142</v>
      </c>
      <c r="DZ158" s="33">
        <f>_xlfn.XLOOKUP(B158,[1]MDA_Assets!D:D,[1]MDA_Assets!S:S,"",0)</f>
        <v>46142</v>
      </c>
      <c r="EA158" s="33">
        <f>_xlfn.XLOOKUP(B158,[1]MDA_Assets!D:D,[1]MDA_Assets!T:T,"",0)</f>
        <v>46142</v>
      </c>
      <c r="EB158" s="33">
        <f>_xlfn.XLOOKUP(B158,[1]MDA_Assets!D:D,[1]MDA_Assets!U:U,"",0)</f>
        <v>46142</v>
      </c>
      <c r="EC158" s="33">
        <f>_xlfn.XLOOKUP(B158,[1]MDA_Assets!D:D,[1]MDA_Assets!V:V,"",0)</f>
        <v>46142</v>
      </c>
      <c r="ED158" s="33">
        <f>_xlfn.XLOOKUP(B158,[1]MDA_Assets!D:D,[1]MDA_Assets!W:W,"",0)</f>
        <v>46003</v>
      </c>
      <c r="EE158" s="32">
        <f>_xlfn.XLOOKUP(B158,[1]MDA_Assets!D:D,[1]MDA_Assets!X:X,"",0)</f>
        <v>0</v>
      </c>
      <c r="EF158" s="33">
        <f>_xlfn.XLOOKUP(B158,[1]MDA_Assets!D:D,[1]MDA_Assets!Y:Y,"",0)</f>
        <v>0</v>
      </c>
      <c r="EG158" s="33">
        <f>_xlfn.XLOOKUP(B158,[1]MDA_Assets!D:D,[1]MDA_Assets!Z:Z,"",0)</f>
        <v>0</v>
      </c>
      <c r="EH158" s="33">
        <f>_xlfn.XLOOKUP(B158,[1]MDA_Assets!D:D,[1]MDA_Assets!AA:AA,"",0)</f>
        <v>0</v>
      </c>
      <c r="EI158" s="34">
        <f>_xlfn.XLOOKUP(B158,[1]MDA_Assets!D:D,[1]MDA_Assets!P:P,"",0)</f>
        <v>7</v>
      </c>
      <c r="EJ158" s="35" t="str">
        <f>_xlfn.XLOOKUP(B158,[1]MDA_Assets!D:D,[1]MDA_Assets!AB:AB,"",0)</f>
        <v>2000</v>
      </c>
      <c r="EK158" s="35" t="str">
        <f>_xlfn.XLOOKUP(B158,[1]MDA_Assets!D:D,[1]MDA_Assets!AC:AC,"",0)</f>
        <v>2000</v>
      </c>
      <c r="EL158" s="35" t="str">
        <f>_xlfn.XLOOKUP(B158,[1]MDA_Assets!D:D,[1]MDA_Assets!AD:AD,"",0)</f>
        <v>4000</v>
      </c>
      <c r="EM158" s="35" t="str">
        <f>_xlfn.XLOOKUP(B158,[1]MDA_Assets!D:D,[1]MDA_Assets!AE:AE,"",0)</f>
        <v>4000</v>
      </c>
      <c r="EN158" s="35" t="str">
        <f>_xlfn.XLOOKUP(B158,[1]MDA_Assets!D:D,[1]MDA_Assets!AF:AF,"",0)</f>
        <v>7483</v>
      </c>
      <c r="EO158" s="35" t="str">
        <f>_xlfn.XLOOKUP(B158,[1]MDA_Assets!D:D,[1]MDA_Assets!AG:AG,"",0)</f>
        <v>4000</v>
      </c>
      <c r="EP158" s="36">
        <f t="shared" si="104"/>
        <v>286</v>
      </c>
      <c r="EQ158" s="36">
        <f t="shared" si="104"/>
        <v>180</v>
      </c>
      <c r="ER158" s="36">
        <f t="shared" si="130"/>
        <v>365</v>
      </c>
      <c r="ES158" s="36">
        <f t="shared" si="131"/>
        <v>365</v>
      </c>
      <c r="ET158" s="36">
        <f t="shared" si="132"/>
        <v>730</v>
      </c>
      <c r="EU158" s="36">
        <f t="shared" si="133"/>
        <v>365</v>
      </c>
      <c r="EV158" s="36" t="str">
        <f t="shared" si="134"/>
        <v/>
      </c>
      <c r="EW158" s="36" t="str">
        <f t="shared" si="106"/>
        <v/>
      </c>
      <c r="EX158" s="36" t="str">
        <f t="shared" si="107"/>
        <v/>
      </c>
      <c r="EY158" s="36">
        <f t="shared" si="139"/>
        <v>9.23</v>
      </c>
      <c r="EZ158" s="36">
        <f t="shared" si="139"/>
        <v>5.81</v>
      </c>
      <c r="FA158" s="36">
        <f t="shared" si="139"/>
        <v>11.78</v>
      </c>
      <c r="FB158" s="36">
        <f t="shared" si="139"/>
        <v>11.78</v>
      </c>
      <c r="FC158" s="36">
        <f t="shared" si="139"/>
        <v>23.55</v>
      </c>
      <c r="FD158" s="36">
        <f t="shared" si="139"/>
        <v>11.78</v>
      </c>
      <c r="FE158" s="36" t="str">
        <f t="shared" si="139"/>
        <v/>
      </c>
      <c r="FF158" s="36" t="str">
        <f t="shared" si="139"/>
        <v/>
      </c>
      <c r="FG158" s="36" t="str">
        <f t="shared" si="139"/>
        <v/>
      </c>
      <c r="FH158" s="37" t="str" cm="1">
        <f t="array" ref="FH158">_xlfn.IFS(EY158="", "No Data", EY158&lt;0, "Negative/Future", EY158=0, "Zero Days", EY158&lt;=3, "&lt; 3 Months", EY158&lt;=6, "3 to 6 Months", EY158&lt;=9, "6 to 9 Months", EY158&lt;=12, "9 to 12 Months", EY158&lt;=15, "12 to 15 Months", EY158&lt;=18, "15 to 18 Months", EY158&lt;=24, "18 to 24 Months", EY158&gt;24, "&gt; 24 Months")</f>
        <v>9 to 12 Months</v>
      </c>
      <c r="FI158" s="37" t="str" cm="1">
        <f t="array" ref="FI158">_xlfn.IFS(EZ158="", "No Data", EZ158&lt;0, "Negative/Future", EZ158=0, "Zero Days", EZ158&lt;=3, "&lt; 3 Months", EZ158&lt;=6, "3 to 6 Months", EZ158&lt;=9, "6 to 9 Months", EZ158&lt;=12, "9 to 12 Months", EZ158&lt;=15, "12 to 15 Months", EZ158&lt;=18, "15 to 18 Months", EZ158&lt;=24, "18 to 24 Months", EZ158&gt;24, "&gt; 24 Months")</f>
        <v>3 to 6 Months</v>
      </c>
      <c r="FJ158" s="37" t="str" cm="1">
        <f t="array" ref="FJ158">_xlfn.IFS(FA158="", "No Data", FA158&lt;0, "Negative/Future", FA158=0, "Zero Days", FA158&lt;=3, "&lt; 3 Months", FA158&lt;=6, "3 to 6 Months", FA158&lt;=9, "6 to 9 Months", FA158&lt;=12, "9 to 12 Months", FA158&lt;=15, "12 to 15 Months", FA158&lt;=18, "15 to 18 Months", FA158&lt;=24, "18 to 24 Months", FA158&gt;24, "&gt; 24 Months")</f>
        <v>9 to 12 Months</v>
      </c>
      <c r="FK158" s="37" t="str" cm="1">
        <f t="array" ref="FK158">_xlfn.IFS(FB158="", "No Data", FB158&lt;0, "Negative/Future", FB158=0, "Zero Days", FB158&lt;=3, "&lt; 3 Months", FB158&lt;=6, "3 to 6 Months", FB158&lt;=9, "6 to 9 Months", FB158&lt;=12, "9 to 12 Months", FB158&lt;=15, "12 to 15 Months", FB158&lt;=18, "15 to 18 Months", FB158&lt;=24, "18 to 24 Months", FB158&gt;24, "&gt; 24 Months")</f>
        <v>9 to 12 Months</v>
      </c>
      <c r="FL158" s="37" t="str" cm="1">
        <f t="array" ref="FL158">_xlfn.IFS(FC158="", "No Data", FC158&lt;0, "Negative/Future", FC158=0, "Zero Days", FC158&lt;=3, "&lt; 3 Months", FC158&lt;=6, "3 to 6 Months", FC158&lt;=9, "6 to 9 Months", FC158&lt;=12, "9 to 12 Months", FC158&lt;=15, "12 to 15 Months", FC158&lt;=18, "15 to 18 Months", FC158&lt;=24, "18 to 24 Months", FC158&gt;24, "&gt; 24 Months")</f>
        <v>18 to 24 Months</v>
      </c>
      <c r="FM158" s="37" t="str" cm="1">
        <f t="array" ref="FM158">_xlfn.IFS(FD158="", "No Data", FD158&lt;0, "Negative/Future", FD158=0, "Zero Days", FD158&lt;=3, "&lt; 3 Months", FD158&lt;=6, "3 to 6 Months", FD158&lt;=9, "6 to 9 Months", FD158&lt;=12, "9 to 12 Months", FD158&lt;=15, "12 to 15 Months", FD158&lt;=18, "15 to 18 Months", FD158&lt;=24, "18 to 24 Months", FD158&gt;24, "&gt; 24 Months")</f>
        <v>9 to 12 Months</v>
      </c>
      <c r="FN158" s="37" t="str" cm="1">
        <f t="array" ref="FN158">_xlfn.IFS(FE158="", "No Data", FE158&lt;0, "Negative/Future", FE158=0, "Zero Days", FE158&lt;=3, "&lt; 3 Months", FE158&lt;=6, "3 to 6 Months", FE158&lt;=9, "6 to 9 Months", FE158&lt;=12, "9 to 12 Months", FE158&lt;=15, "12 to 15 Months", FE158&lt;=18, "15 to 18 Months", FE158&lt;=24, "18 to 24 Months", FE158&gt;24, "&gt; 24 Months")</f>
        <v>No Data</v>
      </c>
      <c r="FO158" s="37" t="str" cm="1">
        <f t="array" ref="FO158">_xlfn.IFS(FG158="", "No Data", FG158&lt;0, "Negative/Future", FG158=0, "Zero Days", FG158&lt;=3, "&lt; 3 Months", FG158&lt;=6, "3 to 6 Months", FG158&lt;=9, "6 to 9 Months", FG158&lt;=12, "9 to 12 Months", FG158&lt;=15, "12 to 15 Months", FG158&lt;=18, "15 to 18 Months", FG158&lt;=24, "18 to 24 Months", FG158&gt;24, "&gt; 24 Months")</f>
        <v>No Data</v>
      </c>
      <c r="FP158" s="37" t="str" cm="1">
        <f t="array" ref="FP158">_xlfn.IFS(FF158="", "No Data", FF158&lt;0, "Negative/Future", FF158=0, "Zero Days", FF158&lt;=3, "&lt; 3 Months", FF158&lt;=6, "3 to 6 Months", FF158&lt;=9, "6 to 9 Months", FF158&lt;=12, "9 to 12 Months", FF158&lt;=15, "12 to 15 Months", FF158&lt;=18, "15 to 18 Months", FF158&lt;=24, "18 to 24 Months", FF158&gt;24, "&gt; 24 Months")</f>
        <v>No Data</v>
      </c>
      <c r="FQ158" s="29" t="s">
        <v>974</v>
      </c>
      <c r="FR158" s="29">
        <v>7061052272</v>
      </c>
      <c r="FS158" s="38" t="str">
        <f>VLOOKUP(_xlfn.XLOOKUP(B158,[1]MDA_Assets!D:D,[1]MDA_Assets!I:I,"",0),[1]Validation!$B$1:$C$8,2,0)</f>
        <v>A</v>
      </c>
      <c r="FT158" s="38" t="s">
        <v>296</v>
      </c>
      <c r="FU158" s="31">
        <f>_xlfn.XLOOKUP(B158,[1]MDA_Assets!D:D,[1]MDA_Assets!X:X,"",0)</f>
        <v>0</v>
      </c>
      <c r="FV158" s="39">
        <v>0</v>
      </c>
      <c r="FW158" s="39">
        <v>0</v>
      </c>
      <c r="FX158" s="39">
        <v>0</v>
      </c>
      <c r="FY158" s="39">
        <v>9</v>
      </c>
      <c r="FZ158" s="40">
        <f t="shared" si="101"/>
        <v>46428</v>
      </c>
      <c r="GA158" s="40">
        <f t="shared" si="101"/>
        <v>46322</v>
      </c>
      <c r="GB158" s="40">
        <f t="shared" si="108"/>
        <v>46507</v>
      </c>
      <c r="GC158" s="40">
        <f t="shared" si="109"/>
        <v>46507</v>
      </c>
      <c r="GD158" s="40">
        <f t="shared" si="110"/>
        <v>46872</v>
      </c>
      <c r="GE158" s="40">
        <f t="shared" si="111"/>
        <v>46368</v>
      </c>
      <c r="GF158" s="40" t="str">
        <f t="shared" si="105"/>
        <v/>
      </c>
      <c r="GG158" s="40" t="str">
        <f t="shared" si="105"/>
        <v/>
      </c>
      <c r="GH158" s="40" t="str">
        <f t="shared" si="105"/>
        <v/>
      </c>
      <c r="GI158" s="39">
        <f t="shared" si="135"/>
        <v>0</v>
      </c>
      <c r="GJ158" s="39">
        <f t="shared" si="136"/>
        <v>0</v>
      </c>
      <c r="GK158" s="39">
        <f t="shared" si="137"/>
        <v>0</v>
      </c>
      <c r="GL158" s="39">
        <f t="shared" si="138"/>
        <v>6</v>
      </c>
    </row>
    <row r="159" spans="1:194" x14ac:dyDescent="0.25">
      <c r="A159" s="19">
        <v>174</v>
      </c>
      <c r="B159" s="43" t="s">
        <v>975</v>
      </c>
      <c r="C159" s="43" t="s">
        <v>254</v>
      </c>
      <c r="D159" s="43" t="s">
        <v>241</v>
      </c>
      <c r="E159" s="43" t="s">
        <v>787</v>
      </c>
      <c r="F159" s="43" t="s">
        <v>976</v>
      </c>
      <c r="G159" s="43" t="s">
        <v>225</v>
      </c>
      <c r="H159" s="43" t="s">
        <v>498</v>
      </c>
      <c r="I159" s="43" t="s">
        <v>192</v>
      </c>
      <c r="J159" s="44">
        <f t="shared" si="112"/>
        <v>42841.770833333336</v>
      </c>
      <c r="K159" s="44">
        <v>42477.770833333336</v>
      </c>
      <c r="L159" s="44">
        <v>42462.770833333336</v>
      </c>
      <c r="M159" s="43" t="s">
        <v>977</v>
      </c>
      <c r="N159" s="43" t="s">
        <v>193</v>
      </c>
      <c r="O159" s="44">
        <v>45814.319155092591</v>
      </c>
      <c r="P159" s="43">
        <v>11823</v>
      </c>
      <c r="Q159" s="43">
        <v>6857</v>
      </c>
      <c r="R159" s="43">
        <v>4966</v>
      </c>
      <c r="S159" s="43" t="s">
        <v>206</v>
      </c>
      <c r="T159" s="44">
        <v>45525.770833333336</v>
      </c>
      <c r="U159" s="44">
        <v>45525.770833333336</v>
      </c>
      <c r="V159" s="44">
        <v>45525.770833333336</v>
      </c>
      <c r="W159" s="44">
        <v>45525.770833333336</v>
      </c>
      <c r="X159" s="44">
        <v>45525.770833333336</v>
      </c>
      <c r="Y159" s="44">
        <v>45525.770833333336</v>
      </c>
      <c r="Z159" s="43"/>
      <c r="AA159" s="43"/>
      <c r="AB159" s="43"/>
      <c r="AC159" s="43"/>
      <c r="AD159" s="43"/>
      <c r="AE159" s="43">
        <v>0</v>
      </c>
      <c r="AF159" s="43" t="s">
        <v>978</v>
      </c>
      <c r="AG159" s="43" t="s">
        <v>978</v>
      </c>
      <c r="AH159" s="43" t="s">
        <v>979</v>
      </c>
      <c r="AI159" s="43" t="s">
        <v>979</v>
      </c>
      <c r="AJ159" s="43" t="s">
        <v>980</v>
      </c>
      <c r="AK159" s="43" t="s">
        <v>979</v>
      </c>
      <c r="AL159" s="48"/>
      <c r="AM159" s="48"/>
      <c r="AN159" s="48"/>
      <c r="AO159" s="48"/>
      <c r="AP159" s="48"/>
      <c r="AQ159" s="48"/>
      <c r="AR159" s="48"/>
      <c r="AS159" s="48"/>
      <c r="AT159" s="48"/>
      <c r="AU159" s="43">
        <v>0</v>
      </c>
      <c r="AV159" s="43">
        <v>0</v>
      </c>
      <c r="AW159" s="43">
        <v>0</v>
      </c>
      <c r="AX159" s="51" t="s">
        <v>981</v>
      </c>
      <c r="AY159" s="51" t="s">
        <v>211</v>
      </c>
      <c r="AZ159" s="51" t="s">
        <v>198</v>
      </c>
      <c r="BA159" s="20" t="str">
        <f t="shared" ca="1" si="141"/>
        <v/>
      </c>
      <c r="BB159" s="20" t="str">
        <f t="shared" ca="1" si="141"/>
        <v/>
      </c>
      <c r="BC159" s="20" t="str">
        <f t="shared" ca="1" si="141"/>
        <v/>
      </c>
      <c r="BD159" s="20" t="str">
        <f t="shared" ca="1" si="141"/>
        <v/>
      </c>
      <c r="BE159" s="20" t="str">
        <f t="shared" ca="1" si="141"/>
        <v/>
      </c>
      <c r="BF159" s="20" t="str">
        <f t="shared" ca="1" si="141"/>
        <v/>
      </c>
      <c r="BG159" s="21" t="str">
        <f t="shared" ca="1" si="141"/>
        <v/>
      </c>
      <c r="BH159" s="21" t="str">
        <f t="shared" ca="1" si="141"/>
        <v/>
      </c>
      <c r="BI159" s="21" t="str">
        <f t="shared" ca="1" si="141"/>
        <v/>
      </c>
      <c r="BJ159" s="22">
        <f t="shared" ca="1" si="113"/>
        <v>0</v>
      </c>
      <c r="BK159" s="21">
        <f t="shared" si="114"/>
        <v>0</v>
      </c>
      <c r="BL159" s="22">
        <f t="shared" ca="1" si="115"/>
        <v>11823</v>
      </c>
      <c r="BM159" s="22">
        <f t="shared" ca="1" si="116"/>
        <v>6857</v>
      </c>
      <c r="BN159" s="23">
        <f t="shared" ca="1" si="117"/>
        <v>4966</v>
      </c>
      <c r="BO159" s="24">
        <f t="shared" ca="1" si="118"/>
        <v>0</v>
      </c>
      <c r="BP159" s="51" t="str">
        <f>_xlfn.XLOOKUP(E159,[1]Validation!E:E,[1]Validation!F:F,"")</f>
        <v>EN7</v>
      </c>
      <c r="BQ159" s="51" t="str">
        <f>_xlfn.XLOOKUP(BP159,[1]Validation!F:F,[1]Validation!G:G,"")</f>
        <v>EN4 to EN7</v>
      </c>
      <c r="BR159" s="52" t="str">
        <f>VLOOKUP(G159,[1]Validation!$B$1:$C$9,2,0)</f>
        <v>C</v>
      </c>
      <c r="BS159" s="51">
        <f t="shared" ca="1" si="119"/>
        <v>122</v>
      </c>
      <c r="BT159" s="53">
        <f>_xlfn.XLOOKUP(B159,'[2]1. All Calls'!$R:$R,'[2]1. All Calls'!$A:$A,"",0)</f>
        <v>45814.547222222223</v>
      </c>
      <c r="BU159" s="51" t="str">
        <f>_xlfn.XLOOKUP(B159,'[2]1. All Calls'!$R:$R,'[2]1. All Calls'!$F:$F,"",0)</f>
        <v>CC-01685144</v>
      </c>
      <c r="BV159" s="51" t="str">
        <f>_xlfn.XLOOKUP(B159,'[2]1. All Calls'!$R:$R,'[2]1. All Calls'!$J:$J,"",0)</f>
        <v>Sales Call</v>
      </c>
      <c r="BW159" s="53">
        <f>_xlfn.XLOOKUP(B159,'[2]Sch Calls'!$R:$R,'[2]Sch Calls'!$A:$A,"",0)</f>
        <v>43531.514444444401</v>
      </c>
      <c r="BX159" s="51">
        <f>_xlfn.XLOOKUP(B159,'[2]Sch Calls'!$R:$R,'[2]Sch Calls'!$B:$B,"",0)</f>
        <v>7251</v>
      </c>
      <c r="BY159" s="51" t="str">
        <f t="shared" si="102"/>
        <v>18-Feb-25</v>
      </c>
      <c r="BZ159" s="51" t="str">
        <f t="shared" si="102"/>
        <v>18-Feb-25</v>
      </c>
      <c r="CA159" s="51" t="str">
        <f t="shared" si="120"/>
        <v>24-May-25</v>
      </c>
      <c r="CB159" s="51" t="str">
        <f t="shared" si="121"/>
        <v>19-Feb-26</v>
      </c>
      <c r="CC159" s="51" t="str">
        <f t="shared" si="122"/>
        <v>22-Aug-26</v>
      </c>
      <c r="CD159" s="51" t="str">
        <f t="shared" si="123"/>
        <v>22-Aug-25</v>
      </c>
      <c r="CE159" s="51">
        <f t="shared" ca="1" si="103"/>
        <v>650</v>
      </c>
      <c r="CF159" s="51">
        <f t="shared" ca="1" si="103"/>
        <v>650</v>
      </c>
      <c r="CG159" s="51">
        <f t="shared" ca="1" si="124"/>
        <v>650</v>
      </c>
      <c r="CH159" s="51">
        <f t="shared" ca="1" si="125"/>
        <v>650</v>
      </c>
      <c r="CI159" s="51">
        <f t="shared" ca="1" si="126"/>
        <v>650</v>
      </c>
      <c r="CJ159" s="51">
        <f t="shared" ca="1" si="127"/>
        <v>650</v>
      </c>
      <c r="CK159" s="51">
        <f t="shared" ca="1" si="144"/>
        <v>0</v>
      </c>
      <c r="CL159" s="51">
        <f t="shared" ca="1" si="144"/>
        <v>0</v>
      </c>
      <c r="CM159" s="51">
        <f t="shared" ca="1" si="144"/>
        <v>0</v>
      </c>
      <c r="CN159" s="51">
        <f t="shared" ca="1" si="144"/>
        <v>0</v>
      </c>
      <c r="CO159" s="51">
        <f t="shared" ca="1" si="144"/>
        <v>0</v>
      </c>
      <c r="CP159" s="51">
        <f t="shared" ca="1" si="144"/>
        <v>0</v>
      </c>
      <c r="CQ159" s="51">
        <f t="shared" ca="1" si="145"/>
        <v>1866</v>
      </c>
      <c r="CR159" s="51">
        <f t="shared" ca="1" si="145"/>
        <v>1866</v>
      </c>
      <c r="CS159" s="51">
        <f t="shared" ca="1" si="145"/>
        <v>3866</v>
      </c>
      <c r="CT159" s="51">
        <f t="shared" ca="1" si="145"/>
        <v>3866</v>
      </c>
      <c r="CU159" s="51">
        <f t="shared" ca="1" si="145"/>
        <v>7866</v>
      </c>
      <c r="CV159" s="54">
        <f t="shared" ca="1" si="145"/>
        <v>3866</v>
      </c>
      <c r="CW159" s="25" t="s">
        <v>195</v>
      </c>
      <c r="CX159" s="55">
        <v>0.57999999999999996</v>
      </c>
      <c r="CY159" s="55"/>
      <c r="CZ159" s="26">
        <v>0</v>
      </c>
      <c r="DA159" s="26">
        <v>0</v>
      </c>
      <c r="DB159" s="26">
        <v>0</v>
      </c>
      <c r="DC159" s="26">
        <v>0</v>
      </c>
      <c r="DD159" s="26">
        <v>0</v>
      </c>
      <c r="DE159" s="26">
        <v>0</v>
      </c>
      <c r="DF159" s="26">
        <v>0</v>
      </c>
      <c r="DG159" s="26">
        <v>0</v>
      </c>
      <c r="DH159" s="26">
        <v>0</v>
      </c>
      <c r="DI159" s="26">
        <v>0</v>
      </c>
      <c r="DJ159" s="26">
        <v>0</v>
      </c>
      <c r="DK159" s="26">
        <v>0</v>
      </c>
      <c r="DL159" s="27">
        <f t="shared" si="128"/>
        <v>45889.547222222223</v>
      </c>
      <c r="DM159" s="28">
        <f t="shared" ca="1" si="129"/>
        <v>1</v>
      </c>
      <c r="DN159" s="56">
        <f>_xlfn.XLOOKUP(B159,'[2]1. All Calls'!$R:$R,'[2]1. All Calls'!$A:$A,"",0)</f>
        <v>45814.547222222223</v>
      </c>
      <c r="DO159" s="57" t="str">
        <f ca="1">VLOOKUP(DM159,[1]Validation!$B$20:$C$25,2,0)</f>
        <v>Above 3 months</v>
      </c>
      <c r="DP159" s="58" t="str">
        <f>_xlfn.XLOOKUP(B159,'[1]Active AMCs- Dealer'!E:E,'[1]Active AMCs- Dealer'!L:L,"Not in AMC",0)</f>
        <v>Not in AMC</v>
      </c>
      <c r="DQ159" s="50" t="s">
        <v>238</v>
      </c>
      <c r="DR159" s="29" t="str">
        <f>_xlfn.XLOOKUP(B159,'[2]1. All Calls'!$R:$R,'[2]1. All Calls'!$F:$F,"",0)</f>
        <v>CC-01685144</v>
      </c>
      <c r="DS159" s="29" t="str">
        <f>_xlfn.XLOOKUP(B159,'[2]1. All Calls'!$R:$R,'[2]1. All Calls'!$AB:$AB,"",0)</f>
        <v>Sales call carried out for HMR update</v>
      </c>
      <c r="DT159" s="30">
        <f>_xlfn.XLOOKUP(DR159,'[2]1. All Calls'!$F:$F,'[2]1. All Calls'!$A:$A,"",0)</f>
        <v>45814.547222222223</v>
      </c>
      <c r="DU159" s="31">
        <f>_xlfn.XLOOKUP(DR159,'[2]1. All Calls'!$F:$F,'[2]1. All Calls'!$B:$B,"",0)</f>
        <v>11823</v>
      </c>
      <c r="DV159" s="31">
        <f>_xlfn.XLOOKUP(B159,[1]MDA_Assets!D:D,[1]MDA_Assets!N:N,"",0)</f>
        <v>6857</v>
      </c>
      <c r="DW159" s="31">
        <f>_xlfn.XLOOKUP(B159,[1]MDA_Assets!D:D,[1]MDA_Assets!O:O,"",0)</f>
        <v>4966</v>
      </c>
      <c r="DX159" s="32" t="str">
        <f>_xlfn.XLOOKUP(B159,[1]MDA_Assets!D:D,[1]MDA_Assets!Q:Q,"",0)</f>
        <v>XD</v>
      </c>
      <c r="DY159" s="33">
        <f>_xlfn.XLOOKUP(B159,[1]MDA_Assets!D:D,[1]MDA_Assets!R:R,"",0)</f>
        <v>45526</v>
      </c>
      <c r="DZ159" s="33">
        <f>_xlfn.XLOOKUP(B159,[1]MDA_Assets!D:D,[1]MDA_Assets!S:S,"",0)</f>
        <v>45526</v>
      </c>
      <c r="EA159" s="33">
        <f>_xlfn.XLOOKUP(B159,[1]MDA_Assets!D:D,[1]MDA_Assets!T:T,"",0)</f>
        <v>45526</v>
      </c>
      <c r="EB159" s="33">
        <f>_xlfn.XLOOKUP(B159,[1]MDA_Assets!D:D,[1]MDA_Assets!U:U,"",0)</f>
        <v>45526</v>
      </c>
      <c r="EC159" s="33">
        <f>_xlfn.XLOOKUP(B159,[1]MDA_Assets!D:D,[1]MDA_Assets!V:V,"",0)</f>
        <v>45526</v>
      </c>
      <c r="ED159" s="33">
        <f>_xlfn.XLOOKUP(B159,[1]MDA_Assets!D:D,[1]MDA_Assets!W:W,"",0)</f>
        <v>45526</v>
      </c>
      <c r="EE159" s="32">
        <f>_xlfn.XLOOKUP(B159,[1]MDA_Assets!D:D,[1]MDA_Assets!X:X,"",0)</f>
        <v>0</v>
      </c>
      <c r="EF159" s="33">
        <f>_xlfn.XLOOKUP(B159,[1]MDA_Assets!D:D,[1]MDA_Assets!Y:Y,"",0)</f>
        <v>0</v>
      </c>
      <c r="EG159" s="33">
        <f>_xlfn.XLOOKUP(B159,[1]MDA_Assets!D:D,[1]MDA_Assets!Z:Z,"",0)</f>
        <v>0</v>
      </c>
      <c r="EH159" s="33">
        <f>_xlfn.XLOOKUP(B159,[1]MDA_Assets!D:D,[1]MDA_Assets!AA:AA,"",0)</f>
        <v>0</v>
      </c>
      <c r="EI159" s="34">
        <f>_xlfn.XLOOKUP(B159,[1]MDA_Assets!D:D,[1]MDA_Assets!P:P,"",0)</f>
        <v>0</v>
      </c>
      <c r="EJ159" s="35" t="str">
        <f>_xlfn.XLOOKUP(B159,[1]MDA_Assets!D:D,[1]MDA_Assets!AB:AB,"",0)</f>
        <v>1866</v>
      </c>
      <c r="EK159" s="35" t="str">
        <f>_xlfn.XLOOKUP(B159,[1]MDA_Assets!D:D,[1]MDA_Assets!AC:AC,"",0)</f>
        <v>1866</v>
      </c>
      <c r="EL159" s="35" t="str">
        <f>_xlfn.XLOOKUP(B159,[1]MDA_Assets!D:D,[1]MDA_Assets!AD:AD,"",0)</f>
        <v>3866</v>
      </c>
      <c r="EM159" s="35" t="str">
        <f>_xlfn.XLOOKUP(B159,[1]MDA_Assets!D:D,[1]MDA_Assets!AE:AE,"",0)</f>
        <v>3866</v>
      </c>
      <c r="EN159" s="35" t="str">
        <f>_xlfn.XLOOKUP(B159,[1]MDA_Assets!D:D,[1]MDA_Assets!AF:AF,"",0)</f>
        <v>7866</v>
      </c>
      <c r="EO159" s="35" t="str">
        <f>_xlfn.XLOOKUP(B159,[1]MDA_Assets!D:D,[1]MDA_Assets!AG:AG,"",0)</f>
        <v>3866</v>
      </c>
      <c r="EP159" s="36" t="str">
        <f t="shared" si="104"/>
        <v/>
      </c>
      <c r="EQ159" s="36" t="str">
        <f t="shared" si="104"/>
        <v/>
      </c>
      <c r="ER159" s="36" t="str">
        <f t="shared" si="130"/>
        <v/>
      </c>
      <c r="ES159" s="36" t="str">
        <f t="shared" si="131"/>
        <v/>
      </c>
      <c r="ET159" s="36" t="str">
        <f t="shared" si="132"/>
        <v/>
      </c>
      <c r="EU159" s="36" t="str">
        <f t="shared" si="133"/>
        <v/>
      </c>
      <c r="EV159" s="36" t="str">
        <f t="shared" si="134"/>
        <v/>
      </c>
      <c r="EW159" s="36" t="str">
        <f t="shared" si="106"/>
        <v/>
      </c>
      <c r="EX159" s="36" t="str">
        <f t="shared" si="107"/>
        <v/>
      </c>
      <c r="EY159" s="36" t="str">
        <f t="shared" si="139"/>
        <v/>
      </c>
      <c r="EZ159" s="36" t="str">
        <f t="shared" si="139"/>
        <v/>
      </c>
      <c r="FA159" s="36" t="str">
        <f t="shared" si="139"/>
        <v/>
      </c>
      <c r="FB159" s="36" t="str">
        <f t="shared" si="139"/>
        <v/>
      </c>
      <c r="FC159" s="36" t="str">
        <f t="shared" si="139"/>
        <v/>
      </c>
      <c r="FD159" s="36" t="str">
        <f t="shared" si="139"/>
        <v/>
      </c>
      <c r="FE159" s="36" t="str">
        <f t="shared" si="139"/>
        <v/>
      </c>
      <c r="FF159" s="36" t="str">
        <f t="shared" si="139"/>
        <v/>
      </c>
      <c r="FG159" s="36" t="str">
        <f t="shared" si="139"/>
        <v/>
      </c>
      <c r="FH159" s="37" t="str" cm="1">
        <f t="array" ref="FH159">_xlfn.IFS(EY159="", "No Data", EY159&lt;0, "Negative/Future", EY159=0, "Zero Days", EY159&lt;=3, "&lt; 3 Months", EY159&lt;=6, "3 to 6 Months", EY159&lt;=9, "6 to 9 Months", EY159&lt;=12, "9 to 12 Months", EY159&lt;=15, "12 to 15 Months", EY159&lt;=18, "15 to 18 Months", EY159&lt;=24, "18 to 24 Months", EY159&gt;24, "&gt; 24 Months")</f>
        <v>No Data</v>
      </c>
      <c r="FI159" s="37" t="str" cm="1">
        <f t="array" ref="FI159">_xlfn.IFS(EZ159="", "No Data", EZ159&lt;0, "Negative/Future", EZ159=0, "Zero Days", EZ159&lt;=3, "&lt; 3 Months", EZ159&lt;=6, "3 to 6 Months", EZ159&lt;=9, "6 to 9 Months", EZ159&lt;=12, "9 to 12 Months", EZ159&lt;=15, "12 to 15 Months", EZ159&lt;=18, "15 to 18 Months", EZ159&lt;=24, "18 to 24 Months", EZ159&gt;24, "&gt; 24 Months")</f>
        <v>No Data</v>
      </c>
      <c r="FJ159" s="37" t="str" cm="1">
        <f t="array" ref="FJ159">_xlfn.IFS(FA159="", "No Data", FA159&lt;0, "Negative/Future", FA159=0, "Zero Days", FA159&lt;=3, "&lt; 3 Months", FA159&lt;=6, "3 to 6 Months", FA159&lt;=9, "6 to 9 Months", FA159&lt;=12, "9 to 12 Months", FA159&lt;=15, "12 to 15 Months", FA159&lt;=18, "15 to 18 Months", FA159&lt;=24, "18 to 24 Months", FA159&gt;24, "&gt; 24 Months")</f>
        <v>No Data</v>
      </c>
      <c r="FK159" s="37" t="str" cm="1">
        <f t="array" ref="FK159">_xlfn.IFS(FB159="", "No Data", FB159&lt;0, "Negative/Future", FB159=0, "Zero Days", FB159&lt;=3, "&lt; 3 Months", FB159&lt;=6, "3 to 6 Months", FB159&lt;=9, "6 to 9 Months", FB159&lt;=12, "9 to 12 Months", FB159&lt;=15, "12 to 15 Months", FB159&lt;=18, "15 to 18 Months", FB159&lt;=24, "18 to 24 Months", FB159&gt;24, "&gt; 24 Months")</f>
        <v>No Data</v>
      </c>
      <c r="FL159" s="37" t="str" cm="1">
        <f t="array" ref="FL159">_xlfn.IFS(FC159="", "No Data", FC159&lt;0, "Negative/Future", FC159=0, "Zero Days", FC159&lt;=3, "&lt; 3 Months", FC159&lt;=6, "3 to 6 Months", FC159&lt;=9, "6 to 9 Months", FC159&lt;=12, "9 to 12 Months", FC159&lt;=15, "12 to 15 Months", FC159&lt;=18, "15 to 18 Months", FC159&lt;=24, "18 to 24 Months", FC159&gt;24, "&gt; 24 Months")</f>
        <v>No Data</v>
      </c>
      <c r="FM159" s="37" t="str" cm="1">
        <f t="array" ref="FM159">_xlfn.IFS(FD159="", "No Data", FD159&lt;0, "Negative/Future", FD159=0, "Zero Days", FD159&lt;=3, "&lt; 3 Months", FD159&lt;=6, "3 to 6 Months", FD159&lt;=9, "6 to 9 Months", FD159&lt;=12, "9 to 12 Months", FD159&lt;=15, "12 to 15 Months", FD159&lt;=18, "15 to 18 Months", FD159&lt;=24, "18 to 24 Months", FD159&gt;24, "&gt; 24 Months")</f>
        <v>No Data</v>
      </c>
      <c r="FN159" s="37" t="str" cm="1">
        <f t="array" ref="FN159">_xlfn.IFS(FE159="", "No Data", FE159&lt;0, "Negative/Future", FE159=0, "Zero Days", FE159&lt;=3, "&lt; 3 Months", FE159&lt;=6, "3 to 6 Months", FE159&lt;=9, "6 to 9 Months", FE159&lt;=12, "9 to 12 Months", FE159&lt;=15, "12 to 15 Months", FE159&lt;=18, "15 to 18 Months", FE159&lt;=24, "18 to 24 Months", FE159&gt;24, "&gt; 24 Months")</f>
        <v>No Data</v>
      </c>
      <c r="FO159" s="37" t="str" cm="1">
        <f t="array" ref="FO159">_xlfn.IFS(FG159="", "No Data", FG159&lt;0, "Negative/Future", FG159=0, "Zero Days", FG159&lt;=3, "&lt; 3 Months", FG159&lt;=6, "3 to 6 Months", FG159&lt;=9, "6 to 9 Months", FG159&lt;=12, "9 to 12 Months", FG159&lt;=15, "12 to 15 Months", FG159&lt;=18, "15 to 18 Months", FG159&lt;=24, "18 to 24 Months", FG159&gt;24, "&gt; 24 Months")</f>
        <v>No Data</v>
      </c>
      <c r="FP159" s="37" t="str" cm="1">
        <f t="array" ref="FP159">_xlfn.IFS(FF159="", "No Data", FF159&lt;0, "Negative/Future", FF159=0, "Zero Days", FF159&lt;=3, "&lt; 3 Months", FF159&lt;=6, "3 to 6 Months", FF159&lt;=9, "6 to 9 Months", FF159&lt;=12, "9 to 12 Months", FF159&lt;=15, "12 to 15 Months", FF159&lt;=18, "15 to 18 Months", FF159&lt;=24, "18 to 24 Months", FF159&gt;24, "&gt; 24 Months")</f>
        <v>No Data</v>
      </c>
      <c r="FQ159" s="29" t="s">
        <v>982</v>
      </c>
      <c r="FR159" s="29">
        <v>7004820197</v>
      </c>
      <c r="FS159" s="38" t="str">
        <f>VLOOKUP(_xlfn.XLOOKUP(B159,[1]MDA_Assets!D:D,[1]MDA_Assets!I:I,"",0),[1]Validation!$B$1:$C$8,2,0)</f>
        <v>C</v>
      </c>
      <c r="FT159" s="38" t="s">
        <v>252</v>
      </c>
      <c r="FU159" s="31">
        <f>_xlfn.XLOOKUP(B159,[1]MDA_Assets!D:D,[1]MDA_Assets!X:X,"",0)</f>
        <v>0</v>
      </c>
      <c r="FV159" s="39">
        <v>0</v>
      </c>
      <c r="FW159" s="39">
        <v>0</v>
      </c>
      <c r="FX159" s="39">
        <v>0</v>
      </c>
      <c r="FY159" s="39">
        <v>9</v>
      </c>
      <c r="FZ159" s="40" t="str">
        <f t="shared" si="101"/>
        <v/>
      </c>
      <c r="GA159" s="40" t="str">
        <f t="shared" si="101"/>
        <v/>
      </c>
      <c r="GB159" s="40" t="str">
        <f t="shared" si="108"/>
        <v/>
      </c>
      <c r="GC159" s="40" t="str">
        <f t="shared" si="109"/>
        <v/>
      </c>
      <c r="GD159" s="40" t="str">
        <f t="shared" si="110"/>
        <v/>
      </c>
      <c r="GE159" s="40" t="str">
        <f t="shared" si="111"/>
        <v/>
      </c>
      <c r="GF159" s="40" t="str">
        <f t="shared" si="105"/>
        <v/>
      </c>
      <c r="GG159" s="40" t="str">
        <f t="shared" si="105"/>
        <v/>
      </c>
      <c r="GH159" s="40" t="str">
        <f t="shared" si="105"/>
        <v/>
      </c>
      <c r="GI159" s="39">
        <f t="shared" si="135"/>
        <v>0</v>
      </c>
      <c r="GJ159" s="39">
        <f t="shared" si="136"/>
        <v>0</v>
      </c>
      <c r="GK159" s="39">
        <f t="shared" si="137"/>
        <v>0</v>
      </c>
      <c r="GL159" s="39">
        <f t="shared" si="138"/>
        <v>0</v>
      </c>
    </row>
    <row r="160" spans="1:194" x14ac:dyDescent="0.25">
      <c r="A160" s="19">
        <v>175</v>
      </c>
      <c r="B160" s="43" t="s">
        <v>983</v>
      </c>
      <c r="C160" s="43" t="s">
        <v>254</v>
      </c>
      <c r="D160" s="43" t="s">
        <v>241</v>
      </c>
      <c r="E160" s="43" t="s">
        <v>930</v>
      </c>
      <c r="F160" s="43" t="s">
        <v>931</v>
      </c>
      <c r="G160" s="43" t="s">
        <v>243</v>
      </c>
      <c r="H160" s="43" t="s">
        <v>498</v>
      </c>
      <c r="I160" s="43" t="s">
        <v>192</v>
      </c>
      <c r="J160" s="44">
        <f t="shared" si="112"/>
        <v>42478.770833333336</v>
      </c>
      <c r="K160" s="44">
        <v>42114.770833333336</v>
      </c>
      <c r="L160" s="44">
        <v>42046.770833333336</v>
      </c>
      <c r="M160" s="43" t="s">
        <v>2851</v>
      </c>
      <c r="N160" s="43" t="s">
        <v>2852</v>
      </c>
      <c r="O160" s="44">
        <v>46119.300335648149</v>
      </c>
      <c r="P160" s="43">
        <v>30801</v>
      </c>
      <c r="Q160" s="43">
        <v>5180</v>
      </c>
      <c r="R160" s="43">
        <v>25621</v>
      </c>
      <c r="S160" s="43" t="s">
        <v>206</v>
      </c>
      <c r="T160" s="44">
        <v>46118.770833333336</v>
      </c>
      <c r="U160" s="44">
        <v>46118.770833333336</v>
      </c>
      <c r="V160" s="44">
        <v>46118.770833333336</v>
      </c>
      <c r="W160" s="44">
        <v>46118.770833333336</v>
      </c>
      <c r="X160" s="44">
        <v>46118.770833333336</v>
      </c>
      <c r="Y160" s="44">
        <v>45599.770833333336</v>
      </c>
      <c r="Z160" s="43"/>
      <c r="AA160" s="43"/>
      <c r="AB160" s="43"/>
      <c r="AC160" s="43"/>
      <c r="AD160" s="43"/>
      <c r="AE160" s="43">
        <v>6</v>
      </c>
      <c r="AF160" s="43" t="s">
        <v>281</v>
      </c>
      <c r="AG160" s="43" t="s">
        <v>281</v>
      </c>
      <c r="AH160" s="43" t="s">
        <v>285</v>
      </c>
      <c r="AI160" s="43" t="s">
        <v>285</v>
      </c>
      <c r="AJ160" s="43" t="s">
        <v>2530</v>
      </c>
      <c r="AK160" s="43" t="s">
        <v>285</v>
      </c>
      <c r="AL160" s="47">
        <v>46298</v>
      </c>
      <c r="AM160" s="47">
        <v>46298</v>
      </c>
      <c r="AN160" s="47">
        <v>46483</v>
      </c>
      <c r="AO160" s="47">
        <v>46483</v>
      </c>
      <c r="AP160" s="47">
        <v>46329</v>
      </c>
      <c r="AQ160" s="47">
        <v>46483</v>
      </c>
      <c r="AR160" s="48"/>
      <c r="AS160" s="48"/>
      <c r="AT160" s="48"/>
      <c r="AU160" s="43">
        <v>0</v>
      </c>
      <c r="AV160" s="43">
        <v>0</v>
      </c>
      <c r="AW160" s="43">
        <v>0</v>
      </c>
      <c r="AX160" s="51" t="s">
        <v>623</v>
      </c>
      <c r="AY160" s="51" t="s">
        <v>211</v>
      </c>
      <c r="AZ160" s="51" t="s">
        <v>198</v>
      </c>
      <c r="BA160" s="20">
        <f t="shared" ca="1" si="141"/>
        <v>0</v>
      </c>
      <c r="BB160" s="20">
        <f t="shared" ca="1" si="141"/>
        <v>0</v>
      </c>
      <c r="BC160" s="20">
        <f t="shared" ca="1" si="141"/>
        <v>0</v>
      </c>
      <c r="BD160" s="20">
        <f t="shared" ca="1" si="141"/>
        <v>0</v>
      </c>
      <c r="BE160" s="20">
        <f t="shared" ca="1" si="141"/>
        <v>0</v>
      </c>
      <c r="BF160" s="20">
        <f t="shared" ca="1" si="141"/>
        <v>0</v>
      </c>
      <c r="BG160" s="21" t="str">
        <f t="shared" ca="1" si="141"/>
        <v/>
      </c>
      <c r="BH160" s="21" t="str">
        <f t="shared" ca="1" si="141"/>
        <v/>
      </c>
      <c r="BI160" s="21" t="str">
        <f t="shared" ca="1" si="141"/>
        <v/>
      </c>
      <c r="BJ160" s="22">
        <f t="shared" ca="1" si="113"/>
        <v>0</v>
      </c>
      <c r="BK160" s="21">
        <f t="shared" si="114"/>
        <v>6</v>
      </c>
      <c r="BL160" s="22">
        <f t="shared" ca="1" si="115"/>
        <v>31141</v>
      </c>
      <c r="BM160" s="22">
        <f t="shared" ca="1" si="116"/>
        <v>5294</v>
      </c>
      <c r="BN160" s="23">
        <f t="shared" ca="1" si="117"/>
        <v>25847</v>
      </c>
      <c r="BO160" s="24">
        <f t="shared" ca="1" si="118"/>
        <v>340</v>
      </c>
      <c r="BP160" s="51" t="str">
        <f>_xlfn.XLOOKUP(E160,[1]Validation!E:E,[1]Validation!F:F,"")</f>
        <v>EN11</v>
      </c>
      <c r="BQ160" s="51" t="str">
        <f>_xlfn.XLOOKUP(BP160,[1]Validation!F:F,[1]Validation!G:G,"")</f>
        <v>EN11 to EN22</v>
      </c>
      <c r="BR160" s="52" t="str">
        <f>VLOOKUP(G160,[1]Validation!$B$1:$C$9,2,0)</f>
        <v>A</v>
      </c>
      <c r="BS160" s="51">
        <f t="shared" ca="1" si="119"/>
        <v>133</v>
      </c>
      <c r="BT160" s="53">
        <f>_xlfn.XLOOKUP(B160,'[2]1. All Calls'!$R:$R,'[2]1. All Calls'!$A:$A,"",0)</f>
        <v>46153.272372685198</v>
      </c>
      <c r="BU160" s="51" t="str">
        <f>_xlfn.XLOOKUP(B160,'[2]1. All Calls'!$R:$R,'[2]1. All Calls'!$F:$F,"",0)</f>
        <v>CC-02075266</v>
      </c>
      <c r="BV160" s="51" t="str">
        <f>_xlfn.XLOOKUP(B160,'[2]1. All Calls'!$R:$R,'[2]1. All Calls'!$J:$J,"",0)</f>
        <v>Schedule Service - AMC</v>
      </c>
      <c r="BW160" s="53">
        <f>_xlfn.XLOOKUP(B160,'[2]Sch Calls'!$R:$R,'[2]Sch Calls'!$A:$A,"",0)</f>
        <v>46119.423668981501</v>
      </c>
      <c r="BX160" s="51">
        <f>_xlfn.XLOOKUP(B160,'[2]Sch Calls'!$R:$R,'[2]Sch Calls'!$B:$B,"",0)</f>
        <v>30801</v>
      </c>
      <c r="BY160" s="51" t="str">
        <f t="shared" si="102"/>
        <v>04-Oct-26</v>
      </c>
      <c r="BZ160" s="51" t="str">
        <f t="shared" si="102"/>
        <v>04-Oct-26</v>
      </c>
      <c r="CA160" s="51" t="str">
        <f t="shared" si="120"/>
        <v>07-Jan-27</v>
      </c>
      <c r="CB160" s="51" t="str">
        <f t="shared" si="121"/>
        <v>05-Oct-27</v>
      </c>
      <c r="CC160" s="51" t="str">
        <f t="shared" si="122"/>
        <v>04-Nov-26</v>
      </c>
      <c r="CD160" s="51" t="str">
        <f t="shared" si="123"/>
        <v>07-Apr-27</v>
      </c>
      <c r="CE160" s="51">
        <f t="shared" ca="1" si="103"/>
        <v>57</v>
      </c>
      <c r="CF160" s="51">
        <f t="shared" ca="1" si="103"/>
        <v>57</v>
      </c>
      <c r="CG160" s="51">
        <f t="shared" ca="1" si="124"/>
        <v>57</v>
      </c>
      <c r="CH160" s="51">
        <f t="shared" ca="1" si="125"/>
        <v>57</v>
      </c>
      <c r="CI160" s="51">
        <f t="shared" ca="1" si="126"/>
        <v>576</v>
      </c>
      <c r="CJ160" s="51">
        <f t="shared" ca="1" si="127"/>
        <v>57</v>
      </c>
      <c r="CK160" s="51">
        <f t="shared" ca="1" si="144"/>
        <v>342</v>
      </c>
      <c r="CL160" s="51">
        <f t="shared" ca="1" si="144"/>
        <v>342</v>
      </c>
      <c r="CM160" s="51">
        <f t="shared" ca="1" si="144"/>
        <v>342</v>
      </c>
      <c r="CN160" s="51">
        <f t="shared" ca="1" si="144"/>
        <v>342</v>
      </c>
      <c r="CO160" s="51">
        <f t="shared" ca="1" si="144"/>
        <v>3456</v>
      </c>
      <c r="CP160" s="51">
        <f t="shared" ca="1" si="144"/>
        <v>342</v>
      </c>
      <c r="CQ160" s="51">
        <f t="shared" ca="1" si="145"/>
        <v>1658</v>
      </c>
      <c r="CR160" s="51">
        <f t="shared" ca="1" si="145"/>
        <v>1658</v>
      </c>
      <c r="CS160" s="51">
        <f t="shared" ca="1" si="145"/>
        <v>3658</v>
      </c>
      <c r="CT160" s="51">
        <f t="shared" ca="1" si="145"/>
        <v>3658</v>
      </c>
      <c r="CU160" s="51">
        <f t="shared" ca="1" si="145"/>
        <v>-1752</v>
      </c>
      <c r="CV160" s="54">
        <f t="shared" ca="1" si="145"/>
        <v>3658</v>
      </c>
      <c r="CW160" s="25" t="s">
        <v>195</v>
      </c>
      <c r="CX160" s="55">
        <v>0.17</v>
      </c>
      <c r="CY160" s="55"/>
      <c r="CZ160" s="26" t="s">
        <v>227</v>
      </c>
      <c r="DA160" s="26" t="s">
        <v>227</v>
      </c>
      <c r="DB160" s="26" t="s">
        <v>227</v>
      </c>
      <c r="DC160" s="26" t="s">
        <v>227</v>
      </c>
      <c r="DD160" s="26" t="s">
        <v>227</v>
      </c>
      <c r="DE160" s="26" t="s">
        <v>227</v>
      </c>
      <c r="DF160" s="26" t="s">
        <v>227</v>
      </c>
      <c r="DG160" s="26" t="s">
        <v>227</v>
      </c>
      <c r="DH160" s="26" t="s">
        <v>227</v>
      </c>
      <c r="DI160" s="26" t="s">
        <v>227</v>
      </c>
      <c r="DJ160" s="26" t="s">
        <v>227</v>
      </c>
      <c r="DK160" s="26" t="s">
        <v>227</v>
      </c>
      <c r="DL160" s="27">
        <f t="shared" si="128"/>
        <v>46228.272372685198</v>
      </c>
      <c r="DM160" s="28">
        <f t="shared" ca="1" si="129"/>
        <v>0</v>
      </c>
      <c r="DN160" s="56">
        <f>_xlfn.XLOOKUP(B160,'[2]1. All Calls'!$R:$R,'[2]1. All Calls'!$A:$A,"",0)</f>
        <v>46153.272372685198</v>
      </c>
      <c r="DO160" s="57" t="str">
        <f ca="1">VLOOKUP(DM160,[1]Validation!$B$20:$C$25,2,0)</f>
        <v>Within 3 months</v>
      </c>
      <c r="DP160" s="58" t="str">
        <f>_xlfn.XLOOKUP(B160,'[1]Active AMCs- Dealer'!E:E,'[1]Active AMCs- Dealer'!L:L,"Not in AMC",0)</f>
        <v>AMC</v>
      </c>
      <c r="DQ160" s="58"/>
      <c r="DR160" s="29" t="str">
        <f>_xlfn.XLOOKUP(B160,'[2]1. All Calls'!$R:$R,'[2]1. All Calls'!$F:$F,"",0)</f>
        <v>CC-02075266</v>
      </c>
      <c r="DS160" s="29" t="str">
        <f>_xlfn.XLOOKUP(B160,'[2]1. All Calls'!$R:$R,'[2]1. All Calls'!$AB:$AB,"",0)</f>
        <v>AMC visit carried out</v>
      </c>
      <c r="DT160" s="30">
        <f>_xlfn.XLOOKUP(DR160,'[2]1. All Calls'!$F:$F,'[2]1. All Calls'!$A:$A,"",0)</f>
        <v>46153.272372685198</v>
      </c>
      <c r="DU160" s="31">
        <f>_xlfn.XLOOKUP(DR160,'[2]1. All Calls'!$F:$F,'[2]1. All Calls'!$B:$B,"",0)</f>
        <v>30801</v>
      </c>
      <c r="DV160" s="31">
        <f>_xlfn.XLOOKUP(B160,[1]MDA_Assets!D:D,[1]MDA_Assets!N:N,"",0)</f>
        <v>5180</v>
      </c>
      <c r="DW160" s="31">
        <f>_xlfn.XLOOKUP(B160,[1]MDA_Assets!D:D,[1]MDA_Assets!O:O,"",0)</f>
        <v>25621</v>
      </c>
      <c r="DX160" s="32" t="str">
        <f>_xlfn.XLOOKUP(B160,[1]MDA_Assets!D:D,[1]MDA_Assets!Q:Q,"",0)</f>
        <v>XD</v>
      </c>
      <c r="DY160" s="33">
        <f>_xlfn.XLOOKUP(B160,[1]MDA_Assets!D:D,[1]MDA_Assets!R:R,"",0)</f>
        <v>46119</v>
      </c>
      <c r="DZ160" s="33">
        <f>_xlfn.XLOOKUP(B160,[1]MDA_Assets!D:D,[1]MDA_Assets!S:S,"",0)</f>
        <v>46119</v>
      </c>
      <c r="EA160" s="33">
        <f>_xlfn.XLOOKUP(B160,[1]MDA_Assets!D:D,[1]MDA_Assets!T:T,"",0)</f>
        <v>46119</v>
      </c>
      <c r="EB160" s="33">
        <f>_xlfn.XLOOKUP(B160,[1]MDA_Assets!D:D,[1]MDA_Assets!U:U,"",0)</f>
        <v>46119</v>
      </c>
      <c r="EC160" s="33">
        <f>_xlfn.XLOOKUP(B160,[1]MDA_Assets!D:D,[1]MDA_Assets!V:V,"",0)</f>
        <v>46119</v>
      </c>
      <c r="ED160" s="33">
        <f>_xlfn.XLOOKUP(B160,[1]MDA_Assets!D:D,[1]MDA_Assets!W:W,"",0)</f>
        <v>45600</v>
      </c>
      <c r="EE160" s="32">
        <f>_xlfn.XLOOKUP(B160,[1]MDA_Assets!D:D,[1]MDA_Assets!X:X,"",0)</f>
        <v>0</v>
      </c>
      <c r="EF160" s="33">
        <f>_xlfn.XLOOKUP(B160,[1]MDA_Assets!D:D,[1]MDA_Assets!Y:Y,"",0)</f>
        <v>0</v>
      </c>
      <c r="EG160" s="33">
        <f>_xlfn.XLOOKUP(B160,[1]MDA_Assets!D:D,[1]MDA_Assets!Z:Z,"",0)</f>
        <v>0</v>
      </c>
      <c r="EH160" s="33">
        <f>_xlfn.XLOOKUP(B160,[1]MDA_Assets!D:D,[1]MDA_Assets!AA:AA,"",0)</f>
        <v>0</v>
      </c>
      <c r="EI160" s="34">
        <f>_xlfn.XLOOKUP(B160,[1]MDA_Assets!D:D,[1]MDA_Assets!P:P,"",0)</f>
        <v>6</v>
      </c>
      <c r="EJ160" s="35" t="str">
        <f>_xlfn.XLOOKUP(B160,[1]MDA_Assets!D:D,[1]MDA_Assets!AB:AB,"",0)</f>
        <v>2000</v>
      </c>
      <c r="EK160" s="35" t="str">
        <f>_xlfn.XLOOKUP(B160,[1]MDA_Assets!D:D,[1]MDA_Assets!AC:AC,"",0)</f>
        <v>2000</v>
      </c>
      <c r="EL160" s="35" t="str">
        <f>_xlfn.XLOOKUP(B160,[1]MDA_Assets!D:D,[1]MDA_Assets!AD:AD,"",0)</f>
        <v>4000</v>
      </c>
      <c r="EM160" s="35" t="str">
        <f>_xlfn.XLOOKUP(B160,[1]MDA_Assets!D:D,[1]MDA_Assets!AE:AE,"",0)</f>
        <v>4000</v>
      </c>
      <c r="EN160" s="35" t="str">
        <f>_xlfn.XLOOKUP(B160,[1]MDA_Assets!D:D,[1]MDA_Assets!AF:AF,"",0)</f>
        <v>1704</v>
      </c>
      <c r="EO160" s="35" t="str">
        <f>_xlfn.XLOOKUP(B160,[1]MDA_Assets!D:D,[1]MDA_Assets!AG:AG,"",0)</f>
        <v>4000</v>
      </c>
      <c r="EP160" s="36">
        <f t="shared" si="104"/>
        <v>180</v>
      </c>
      <c r="EQ160" s="36">
        <f t="shared" si="104"/>
        <v>180</v>
      </c>
      <c r="ER160" s="36">
        <f t="shared" si="130"/>
        <v>365</v>
      </c>
      <c r="ES160" s="36">
        <f t="shared" si="131"/>
        <v>365</v>
      </c>
      <c r="ET160" s="36">
        <f t="shared" si="132"/>
        <v>730</v>
      </c>
      <c r="EU160" s="36">
        <f t="shared" si="133"/>
        <v>365</v>
      </c>
      <c r="EV160" s="36" t="str">
        <f t="shared" si="134"/>
        <v/>
      </c>
      <c r="EW160" s="36" t="str">
        <f t="shared" si="106"/>
        <v/>
      </c>
      <c r="EX160" s="36" t="str">
        <f t="shared" si="107"/>
        <v/>
      </c>
      <c r="EY160" s="36">
        <f t="shared" si="139"/>
        <v>5.81</v>
      </c>
      <c r="EZ160" s="36">
        <f t="shared" si="139"/>
        <v>5.81</v>
      </c>
      <c r="FA160" s="36">
        <f t="shared" si="139"/>
        <v>11.78</v>
      </c>
      <c r="FB160" s="36">
        <f t="shared" si="139"/>
        <v>11.78</v>
      </c>
      <c r="FC160" s="36">
        <f t="shared" si="139"/>
        <v>23.55</v>
      </c>
      <c r="FD160" s="36">
        <f t="shared" si="139"/>
        <v>11.78</v>
      </c>
      <c r="FE160" s="36" t="str">
        <f t="shared" si="139"/>
        <v/>
      </c>
      <c r="FF160" s="36" t="str">
        <f t="shared" si="139"/>
        <v/>
      </c>
      <c r="FG160" s="36" t="str">
        <f t="shared" si="139"/>
        <v/>
      </c>
      <c r="FH160" s="37" t="str" cm="1">
        <f t="array" ref="FH160">_xlfn.IFS(EY160="", "No Data", EY160&lt;0, "Negative/Future", EY160=0, "Zero Days", EY160&lt;=3, "&lt; 3 Months", EY160&lt;=6, "3 to 6 Months", EY160&lt;=9, "6 to 9 Months", EY160&lt;=12, "9 to 12 Months", EY160&lt;=15, "12 to 15 Months", EY160&lt;=18, "15 to 18 Months", EY160&lt;=24, "18 to 24 Months", EY160&gt;24, "&gt; 24 Months")</f>
        <v>3 to 6 Months</v>
      </c>
      <c r="FI160" s="37" t="str" cm="1">
        <f t="array" ref="FI160">_xlfn.IFS(EZ160="", "No Data", EZ160&lt;0, "Negative/Future", EZ160=0, "Zero Days", EZ160&lt;=3, "&lt; 3 Months", EZ160&lt;=6, "3 to 6 Months", EZ160&lt;=9, "6 to 9 Months", EZ160&lt;=12, "9 to 12 Months", EZ160&lt;=15, "12 to 15 Months", EZ160&lt;=18, "15 to 18 Months", EZ160&lt;=24, "18 to 24 Months", EZ160&gt;24, "&gt; 24 Months")</f>
        <v>3 to 6 Months</v>
      </c>
      <c r="FJ160" s="37" t="str" cm="1">
        <f t="array" ref="FJ160">_xlfn.IFS(FA160="", "No Data", FA160&lt;0, "Negative/Future", FA160=0, "Zero Days", FA160&lt;=3, "&lt; 3 Months", FA160&lt;=6, "3 to 6 Months", FA160&lt;=9, "6 to 9 Months", FA160&lt;=12, "9 to 12 Months", FA160&lt;=15, "12 to 15 Months", FA160&lt;=18, "15 to 18 Months", FA160&lt;=24, "18 to 24 Months", FA160&gt;24, "&gt; 24 Months")</f>
        <v>9 to 12 Months</v>
      </c>
      <c r="FK160" s="37" t="str" cm="1">
        <f t="array" ref="FK160">_xlfn.IFS(FB160="", "No Data", FB160&lt;0, "Negative/Future", FB160=0, "Zero Days", FB160&lt;=3, "&lt; 3 Months", FB160&lt;=6, "3 to 6 Months", FB160&lt;=9, "6 to 9 Months", FB160&lt;=12, "9 to 12 Months", FB160&lt;=15, "12 to 15 Months", FB160&lt;=18, "15 to 18 Months", FB160&lt;=24, "18 to 24 Months", FB160&gt;24, "&gt; 24 Months")</f>
        <v>9 to 12 Months</v>
      </c>
      <c r="FL160" s="37" t="str" cm="1">
        <f t="array" ref="FL160">_xlfn.IFS(FC160="", "No Data", FC160&lt;0, "Negative/Future", FC160=0, "Zero Days", FC160&lt;=3, "&lt; 3 Months", FC160&lt;=6, "3 to 6 Months", FC160&lt;=9, "6 to 9 Months", FC160&lt;=12, "9 to 12 Months", FC160&lt;=15, "12 to 15 Months", FC160&lt;=18, "15 to 18 Months", FC160&lt;=24, "18 to 24 Months", FC160&gt;24, "&gt; 24 Months")</f>
        <v>18 to 24 Months</v>
      </c>
      <c r="FM160" s="37" t="str" cm="1">
        <f t="array" ref="FM160">_xlfn.IFS(FD160="", "No Data", FD160&lt;0, "Negative/Future", FD160=0, "Zero Days", FD160&lt;=3, "&lt; 3 Months", FD160&lt;=6, "3 to 6 Months", FD160&lt;=9, "6 to 9 Months", FD160&lt;=12, "9 to 12 Months", FD160&lt;=15, "12 to 15 Months", FD160&lt;=18, "15 to 18 Months", FD160&lt;=24, "18 to 24 Months", FD160&gt;24, "&gt; 24 Months")</f>
        <v>9 to 12 Months</v>
      </c>
      <c r="FN160" s="37" t="str" cm="1">
        <f t="array" ref="FN160">_xlfn.IFS(FE160="", "No Data", FE160&lt;0, "Negative/Future", FE160=0, "Zero Days", FE160&lt;=3, "&lt; 3 Months", FE160&lt;=6, "3 to 6 Months", FE160&lt;=9, "6 to 9 Months", FE160&lt;=12, "9 to 12 Months", FE160&lt;=15, "12 to 15 Months", FE160&lt;=18, "15 to 18 Months", FE160&lt;=24, "18 to 24 Months", FE160&gt;24, "&gt; 24 Months")</f>
        <v>No Data</v>
      </c>
      <c r="FO160" s="37" t="str" cm="1">
        <f t="array" ref="FO160">_xlfn.IFS(FG160="", "No Data", FG160&lt;0, "Negative/Future", FG160=0, "Zero Days", FG160&lt;=3, "&lt; 3 Months", FG160&lt;=6, "3 to 6 Months", FG160&lt;=9, "6 to 9 Months", FG160&lt;=12, "9 to 12 Months", FG160&lt;=15, "12 to 15 Months", FG160&lt;=18, "15 to 18 Months", FG160&lt;=24, "18 to 24 Months", FG160&gt;24, "&gt; 24 Months")</f>
        <v>No Data</v>
      </c>
      <c r="FP160" s="37" t="str" cm="1">
        <f t="array" ref="FP160">_xlfn.IFS(FF160="", "No Data", FF160&lt;0, "Negative/Future", FF160=0, "Zero Days", FF160&lt;=3, "&lt; 3 Months", FF160&lt;=6, "3 to 6 Months", FF160&lt;=9, "6 to 9 Months", FF160&lt;=12, "9 to 12 Months", FF160&lt;=15, "12 to 15 Months", FF160&lt;=18, "15 to 18 Months", FF160&lt;=24, "18 to 24 Months", FF160&gt;24, "&gt; 24 Months")</f>
        <v>No Data</v>
      </c>
      <c r="FQ160" s="29" t="s">
        <v>932</v>
      </c>
      <c r="FR160" s="29">
        <v>7679508933</v>
      </c>
      <c r="FS160" s="38" t="str">
        <f>VLOOKUP(_xlfn.XLOOKUP(B160,[1]MDA_Assets!D:D,[1]MDA_Assets!I:I,"",0),[1]Validation!$B$1:$C$8,2,0)</f>
        <v>A</v>
      </c>
      <c r="FT160" s="38" t="s">
        <v>296</v>
      </c>
      <c r="FU160" s="31">
        <f>_xlfn.XLOOKUP(B160,[1]MDA_Assets!D:D,[1]MDA_Assets!X:X,"",0)</f>
        <v>0</v>
      </c>
      <c r="FV160" s="39">
        <v>0</v>
      </c>
      <c r="FW160" s="39">
        <v>0</v>
      </c>
      <c r="FX160" s="39">
        <v>0</v>
      </c>
      <c r="FY160" s="39">
        <v>9</v>
      </c>
      <c r="FZ160" s="40">
        <f t="shared" si="101"/>
        <v>46299</v>
      </c>
      <c r="GA160" s="40">
        <f t="shared" si="101"/>
        <v>46299</v>
      </c>
      <c r="GB160" s="40">
        <f t="shared" si="108"/>
        <v>46484</v>
      </c>
      <c r="GC160" s="40">
        <f t="shared" si="109"/>
        <v>46484</v>
      </c>
      <c r="GD160" s="40">
        <f t="shared" si="110"/>
        <v>46849</v>
      </c>
      <c r="GE160" s="40">
        <f t="shared" si="111"/>
        <v>45965</v>
      </c>
      <c r="GF160" s="40" t="str">
        <f t="shared" si="105"/>
        <v/>
      </c>
      <c r="GG160" s="40" t="str">
        <f t="shared" si="105"/>
        <v/>
      </c>
      <c r="GH160" s="40" t="str">
        <f t="shared" si="105"/>
        <v/>
      </c>
      <c r="GI160" s="39">
        <f t="shared" si="135"/>
        <v>1</v>
      </c>
      <c r="GJ160" s="39">
        <f t="shared" si="136"/>
        <v>0</v>
      </c>
      <c r="GK160" s="39">
        <f t="shared" si="137"/>
        <v>0</v>
      </c>
      <c r="GL160" s="39">
        <f t="shared" si="138"/>
        <v>5</v>
      </c>
    </row>
    <row r="161" spans="1:194" x14ac:dyDescent="0.25">
      <c r="A161" s="19">
        <v>176</v>
      </c>
      <c r="B161" s="43" t="s">
        <v>986</v>
      </c>
      <c r="C161" s="43" t="s">
        <v>254</v>
      </c>
      <c r="D161" s="43" t="s">
        <v>241</v>
      </c>
      <c r="E161" s="43" t="s">
        <v>787</v>
      </c>
      <c r="F161" s="43" t="s">
        <v>987</v>
      </c>
      <c r="G161" s="43" t="s">
        <v>190</v>
      </c>
      <c r="H161" s="43" t="s">
        <v>205</v>
      </c>
      <c r="I161" s="43" t="s">
        <v>192</v>
      </c>
      <c r="J161" s="44">
        <f t="shared" si="112"/>
        <v>42766.770833333336</v>
      </c>
      <c r="K161" s="44">
        <v>42402.770833333336</v>
      </c>
      <c r="L161" s="44">
        <v>42324.770833333336</v>
      </c>
      <c r="M161" s="43" t="s">
        <v>2853</v>
      </c>
      <c r="N161" s="43" t="s">
        <v>2697</v>
      </c>
      <c r="O161" s="44">
        <v>46118.249780092592</v>
      </c>
      <c r="P161" s="43">
        <v>30281</v>
      </c>
      <c r="Q161" s="43">
        <v>14535</v>
      </c>
      <c r="R161" s="43">
        <v>15746</v>
      </c>
      <c r="S161" s="43" t="s">
        <v>206</v>
      </c>
      <c r="T161" s="44">
        <v>46034.770833333336</v>
      </c>
      <c r="U161" s="44">
        <v>46034.770833333336</v>
      </c>
      <c r="V161" s="44">
        <v>46034.770833333336</v>
      </c>
      <c r="W161" s="44">
        <v>46034.770833333336</v>
      </c>
      <c r="X161" s="44">
        <v>46034.770833333336</v>
      </c>
      <c r="Y161" s="44">
        <v>45399.770833333336</v>
      </c>
      <c r="Z161" s="43"/>
      <c r="AA161" s="43"/>
      <c r="AB161" s="43"/>
      <c r="AC161" s="43"/>
      <c r="AD161" s="43"/>
      <c r="AE161" s="43">
        <v>2</v>
      </c>
      <c r="AF161" s="43" t="s">
        <v>2854</v>
      </c>
      <c r="AG161" s="43" t="s">
        <v>2854</v>
      </c>
      <c r="AH161" s="43" t="s">
        <v>2854</v>
      </c>
      <c r="AI161" s="43" t="s">
        <v>2855</v>
      </c>
      <c r="AJ161" s="43" t="s">
        <v>2856</v>
      </c>
      <c r="AK161" s="43" t="s">
        <v>2855</v>
      </c>
      <c r="AL161" s="47">
        <v>46214</v>
      </c>
      <c r="AM161" s="47">
        <v>46214</v>
      </c>
      <c r="AN161" s="47">
        <v>46399</v>
      </c>
      <c r="AO161" s="47">
        <v>46399</v>
      </c>
      <c r="AP161" s="46">
        <v>46129</v>
      </c>
      <c r="AQ161" s="47">
        <v>46399</v>
      </c>
      <c r="AR161" s="48"/>
      <c r="AS161" s="48"/>
      <c r="AT161" s="48"/>
      <c r="AU161" s="43">
        <v>1</v>
      </c>
      <c r="AV161" s="43">
        <v>0</v>
      </c>
      <c r="AW161" s="43">
        <v>0</v>
      </c>
      <c r="AX161" s="51" t="s">
        <v>211</v>
      </c>
      <c r="AY161" s="51" t="s">
        <v>211</v>
      </c>
      <c r="AZ161" s="51" t="s">
        <v>198</v>
      </c>
      <c r="BA161" s="20">
        <f t="shared" ca="1" si="141"/>
        <v>0</v>
      </c>
      <c r="BB161" s="20">
        <f t="shared" ca="1" si="141"/>
        <v>0</v>
      </c>
      <c r="BC161" s="20">
        <f t="shared" ca="1" si="141"/>
        <v>0</v>
      </c>
      <c r="BD161" s="20">
        <f t="shared" ca="1" si="141"/>
        <v>0</v>
      </c>
      <c r="BE161" s="20">
        <f t="shared" ca="1" si="141"/>
        <v>1</v>
      </c>
      <c r="BF161" s="20">
        <f t="shared" ca="1" si="141"/>
        <v>0</v>
      </c>
      <c r="BG161" s="21" t="str">
        <f t="shared" ca="1" si="141"/>
        <v/>
      </c>
      <c r="BH161" s="21" t="str">
        <f t="shared" ca="1" si="141"/>
        <v/>
      </c>
      <c r="BI161" s="21" t="str">
        <f t="shared" ca="1" si="141"/>
        <v/>
      </c>
      <c r="BJ161" s="22">
        <f t="shared" ca="1" si="113"/>
        <v>1</v>
      </c>
      <c r="BK161" s="21">
        <f t="shared" si="114"/>
        <v>2</v>
      </c>
      <c r="BL161" s="22">
        <f t="shared" ca="1" si="115"/>
        <v>30397</v>
      </c>
      <c r="BM161" s="22">
        <f t="shared" ca="1" si="116"/>
        <v>14591</v>
      </c>
      <c r="BN161" s="23">
        <f t="shared" ca="1" si="117"/>
        <v>15806</v>
      </c>
      <c r="BO161" s="24">
        <f t="shared" ca="1" si="118"/>
        <v>116</v>
      </c>
      <c r="BP161" s="51" t="str">
        <f>_xlfn.XLOOKUP(E161,[1]Validation!E:E,[1]Validation!F:F,"")</f>
        <v>EN7</v>
      </c>
      <c r="BQ161" s="51" t="str">
        <f>_xlfn.XLOOKUP(BP161,[1]Validation!F:F,[1]Validation!G:G,"")</f>
        <v>EN4 to EN7</v>
      </c>
      <c r="BR161" s="52" t="str">
        <f>VLOOKUP(G161,[1]Validation!$B$1:$C$9,2,0)</f>
        <v>B</v>
      </c>
      <c r="BS161" s="51">
        <f t="shared" ca="1" si="119"/>
        <v>124</v>
      </c>
      <c r="BT161" s="53">
        <f>_xlfn.XLOOKUP(B161,'[2]1. All Calls'!$R:$R,'[2]1. All Calls'!$A:$A,"",0)</f>
        <v>46118.442141203697</v>
      </c>
      <c r="BU161" s="51" t="str">
        <f>_xlfn.XLOOKUP(B161,'[2]1. All Calls'!$R:$R,'[2]1. All Calls'!$F:$F,"",0)</f>
        <v>CC-02036961</v>
      </c>
      <c r="BV161" s="51" t="str">
        <f>_xlfn.XLOOKUP(B161,'[2]1. All Calls'!$R:$R,'[2]1. All Calls'!$J:$J,"",0)</f>
        <v>General Service</v>
      </c>
      <c r="BW161" s="53">
        <f>_xlfn.XLOOKUP(B161,'[2]Sch Calls'!$R:$R,'[2]Sch Calls'!$A:$A,"",0)</f>
        <v>45212.457789351902</v>
      </c>
      <c r="BX161" s="51">
        <f>_xlfn.XLOOKUP(B161,'[2]Sch Calls'!$R:$R,'[2]Sch Calls'!$B:$B,"",0)</f>
        <v>28300</v>
      </c>
      <c r="BY161" s="51" t="str">
        <f t="shared" si="102"/>
        <v>12-Jul-26</v>
      </c>
      <c r="BZ161" s="51" t="str">
        <f t="shared" si="102"/>
        <v>12-Jul-26</v>
      </c>
      <c r="CA161" s="51" t="str">
        <f t="shared" si="120"/>
        <v>15-Oct-26</v>
      </c>
      <c r="CB161" s="51" t="str">
        <f t="shared" si="121"/>
        <v>13-Jul-27</v>
      </c>
      <c r="CC161" s="51" t="str">
        <f t="shared" si="122"/>
        <v>18-Apr-26</v>
      </c>
      <c r="CD161" s="51" t="str">
        <f t="shared" si="123"/>
        <v>13-Jan-27</v>
      </c>
      <c r="CE161" s="51">
        <f t="shared" ca="1" si="103"/>
        <v>141</v>
      </c>
      <c r="CF161" s="51">
        <f t="shared" ca="1" si="103"/>
        <v>141</v>
      </c>
      <c r="CG161" s="51">
        <f t="shared" ca="1" si="124"/>
        <v>141</v>
      </c>
      <c r="CH161" s="51">
        <f t="shared" ca="1" si="125"/>
        <v>141</v>
      </c>
      <c r="CI161" s="51">
        <f t="shared" ca="1" si="126"/>
        <v>776</v>
      </c>
      <c r="CJ161" s="51">
        <f t="shared" ca="1" si="127"/>
        <v>141</v>
      </c>
      <c r="CK161" s="51">
        <f t="shared" ca="1" si="144"/>
        <v>282</v>
      </c>
      <c r="CL161" s="51">
        <f t="shared" ca="1" si="144"/>
        <v>282</v>
      </c>
      <c r="CM161" s="51">
        <f t="shared" ca="1" si="144"/>
        <v>282</v>
      </c>
      <c r="CN161" s="51">
        <f t="shared" ca="1" si="144"/>
        <v>282</v>
      </c>
      <c r="CO161" s="51">
        <f t="shared" ca="1" si="144"/>
        <v>1552</v>
      </c>
      <c r="CP161" s="51">
        <f t="shared" ca="1" si="144"/>
        <v>282</v>
      </c>
      <c r="CQ161" s="51">
        <f t="shared" ca="1" si="145"/>
        <v>1555</v>
      </c>
      <c r="CR161" s="51">
        <f t="shared" ca="1" si="145"/>
        <v>1555</v>
      </c>
      <c r="CS161" s="51">
        <f t="shared" ca="1" si="145"/>
        <v>1555</v>
      </c>
      <c r="CT161" s="51">
        <f t="shared" ca="1" si="145"/>
        <v>3555</v>
      </c>
      <c r="CU161" s="51">
        <f t="shared" ca="1" si="145"/>
        <v>-1501</v>
      </c>
      <c r="CV161" s="54">
        <f t="shared" ca="1" si="145"/>
        <v>3555</v>
      </c>
      <c r="CW161" s="25" t="s">
        <v>212</v>
      </c>
      <c r="CX161" s="55">
        <v>0.48</v>
      </c>
      <c r="CY161" s="55"/>
      <c r="CZ161" s="26">
        <v>0</v>
      </c>
      <c r="DA161" s="26">
        <v>0</v>
      </c>
      <c r="DB161" s="26">
        <v>0</v>
      </c>
      <c r="DC161" s="26">
        <v>0</v>
      </c>
      <c r="DD161" s="26">
        <v>0</v>
      </c>
      <c r="DE161" s="26">
        <v>0</v>
      </c>
      <c r="DF161" s="26">
        <v>0</v>
      </c>
      <c r="DG161" s="26">
        <v>0</v>
      </c>
      <c r="DH161" s="26">
        <v>0</v>
      </c>
      <c r="DI161" s="26">
        <v>0</v>
      </c>
      <c r="DJ161" s="26">
        <v>0</v>
      </c>
      <c r="DK161" s="26">
        <v>0</v>
      </c>
      <c r="DL161" s="27">
        <f t="shared" si="128"/>
        <v>46193.442141203697</v>
      </c>
      <c r="DM161" s="28">
        <f t="shared" ca="1" si="129"/>
        <v>0</v>
      </c>
      <c r="DN161" s="56">
        <f>_xlfn.XLOOKUP(B161,'[2]1. All Calls'!$R:$R,'[2]1. All Calls'!$A:$A,"",0)</f>
        <v>46118.442141203697</v>
      </c>
      <c r="DO161" s="57" t="str">
        <f ca="1">VLOOKUP(DM161,[1]Validation!$B$20:$C$25,2,0)</f>
        <v>Within 3 months</v>
      </c>
      <c r="DP161" s="58" t="str">
        <f>_xlfn.XLOOKUP(B161,'[1]Active AMCs- Dealer'!E:E,'[1]Active AMCs- Dealer'!L:L,"Not in AMC",0)</f>
        <v>Not in AMC</v>
      </c>
      <c r="DQ161" s="50" t="s">
        <v>238</v>
      </c>
      <c r="DR161" s="29" t="str">
        <f>_xlfn.XLOOKUP(B161,'[2]1. All Calls'!$R:$R,'[2]1. All Calls'!$F:$F,"",0)</f>
        <v>CC-02036961</v>
      </c>
      <c r="DS161" s="29" t="str">
        <f>_xlfn.XLOOKUP(B161,'[2]1. All Calls'!$R:$R,'[2]1. All Calls'!$AB:$AB,"",0)</f>
        <v>Courtney visit carried out</v>
      </c>
      <c r="DT161" s="30">
        <f>_xlfn.XLOOKUP(DR161,'[2]1. All Calls'!$F:$F,'[2]1. All Calls'!$A:$A,"",0)</f>
        <v>46118.442141203697</v>
      </c>
      <c r="DU161" s="31">
        <f>_xlfn.XLOOKUP(DR161,'[2]1. All Calls'!$F:$F,'[2]1. All Calls'!$B:$B,"",0)</f>
        <v>30281</v>
      </c>
      <c r="DV161" s="31">
        <f>_xlfn.XLOOKUP(B161,[1]MDA_Assets!D:D,[1]MDA_Assets!N:N,"",0)</f>
        <v>14535</v>
      </c>
      <c r="DW161" s="31">
        <f>_xlfn.XLOOKUP(B161,[1]MDA_Assets!D:D,[1]MDA_Assets!O:O,"",0)</f>
        <v>15746</v>
      </c>
      <c r="DX161" s="32" t="str">
        <f>_xlfn.XLOOKUP(B161,[1]MDA_Assets!D:D,[1]MDA_Assets!Q:Q,"",0)</f>
        <v>XD</v>
      </c>
      <c r="DY161" s="33">
        <f>_xlfn.XLOOKUP(B161,[1]MDA_Assets!D:D,[1]MDA_Assets!R:R,"",0)</f>
        <v>46035</v>
      </c>
      <c r="DZ161" s="33">
        <f>_xlfn.XLOOKUP(B161,[1]MDA_Assets!D:D,[1]MDA_Assets!S:S,"",0)</f>
        <v>46035</v>
      </c>
      <c r="EA161" s="33">
        <f>_xlfn.XLOOKUP(B161,[1]MDA_Assets!D:D,[1]MDA_Assets!T:T,"",0)</f>
        <v>46035</v>
      </c>
      <c r="EB161" s="33">
        <f>_xlfn.XLOOKUP(B161,[1]MDA_Assets!D:D,[1]MDA_Assets!U:U,"",0)</f>
        <v>46035</v>
      </c>
      <c r="EC161" s="33">
        <f>_xlfn.XLOOKUP(B161,[1]MDA_Assets!D:D,[1]MDA_Assets!V:V,"",0)</f>
        <v>46035</v>
      </c>
      <c r="ED161" s="33">
        <f>_xlfn.XLOOKUP(B161,[1]MDA_Assets!D:D,[1]MDA_Assets!W:W,"",0)</f>
        <v>45400</v>
      </c>
      <c r="EE161" s="32">
        <f>_xlfn.XLOOKUP(B161,[1]MDA_Assets!D:D,[1]MDA_Assets!X:X,"",0)</f>
        <v>0</v>
      </c>
      <c r="EF161" s="33">
        <f>_xlfn.XLOOKUP(B161,[1]MDA_Assets!D:D,[1]MDA_Assets!Y:Y,"",0)</f>
        <v>0</v>
      </c>
      <c r="EG161" s="33">
        <f>_xlfn.XLOOKUP(B161,[1]MDA_Assets!D:D,[1]MDA_Assets!Z:Z,"",0)</f>
        <v>0</v>
      </c>
      <c r="EH161" s="33">
        <f>_xlfn.XLOOKUP(B161,[1]MDA_Assets!D:D,[1]MDA_Assets!AA:AA,"",0)</f>
        <v>0</v>
      </c>
      <c r="EI161" s="34">
        <f>_xlfn.XLOOKUP(B161,[1]MDA_Assets!D:D,[1]MDA_Assets!P:P,"",0)</f>
        <v>2</v>
      </c>
      <c r="EJ161" s="35" t="str">
        <f>_xlfn.XLOOKUP(B161,[1]MDA_Assets!D:D,[1]MDA_Assets!AB:AB,"",0)</f>
        <v>1837</v>
      </c>
      <c r="EK161" s="35" t="str">
        <f>_xlfn.XLOOKUP(B161,[1]MDA_Assets!D:D,[1]MDA_Assets!AC:AC,"",0)</f>
        <v>1837</v>
      </c>
      <c r="EL161" s="35" t="str">
        <f>_xlfn.XLOOKUP(B161,[1]MDA_Assets!D:D,[1]MDA_Assets!AD:AD,"",0)</f>
        <v>1837</v>
      </c>
      <c r="EM161" s="35" t="str">
        <f>_xlfn.XLOOKUP(B161,[1]MDA_Assets!D:D,[1]MDA_Assets!AE:AE,"",0)</f>
        <v>3837</v>
      </c>
      <c r="EN161" s="35" t="str">
        <f>_xlfn.XLOOKUP(B161,[1]MDA_Assets!D:D,[1]MDA_Assets!AF:AF,"",0)</f>
        <v>51</v>
      </c>
      <c r="EO161" s="35" t="str">
        <f>_xlfn.XLOOKUP(B161,[1]MDA_Assets!D:D,[1]MDA_Assets!AG:AG,"",0)</f>
        <v>3837</v>
      </c>
      <c r="EP161" s="36">
        <f t="shared" si="104"/>
        <v>180</v>
      </c>
      <c r="EQ161" s="36">
        <f t="shared" si="104"/>
        <v>180</v>
      </c>
      <c r="ER161" s="36">
        <f t="shared" si="130"/>
        <v>365</v>
      </c>
      <c r="ES161" s="36">
        <f t="shared" si="131"/>
        <v>365</v>
      </c>
      <c r="ET161" s="36">
        <f t="shared" si="132"/>
        <v>730</v>
      </c>
      <c r="EU161" s="36">
        <f t="shared" si="133"/>
        <v>365</v>
      </c>
      <c r="EV161" s="36" t="str">
        <f t="shared" si="134"/>
        <v/>
      </c>
      <c r="EW161" s="36" t="str">
        <f t="shared" si="106"/>
        <v/>
      </c>
      <c r="EX161" s="36" t="str">
        <f t="shared" si="107"/>
        <v/>
      </c>
      <c r="EY161" s="36">
        <f t="shared" si="139"/>
        <v>5.81</v>
      </c>
      <c r="EZ161" s="36">
        <f t="shared" si="139"/>
        <v>5.81</v>
      </c>
      <c r="FA161" s="36">
        <f t="shared" si="139"/>
        <v>11.78</v>
      </c>
      <c r="FB161" s="36">
        <f t="shared" ref="FB161:FG212" si="146">IFERROR(ROUNDUP(SUM(ES161/31),2),"")</f>
        <v>11.78</v>
      </c>
      <c r="FC161" s="36">
        <f t="shared" si="146"/>
        <v>23.55</v>
      </c>
      <c r="FD161" s="36">
        <f t="shared" si="146"/>
        <v>11.78</v>
      </c>
      <c r="FE161" s="36" t="str">
        <f t="shared" si="146"/>
        <v/>
      </c>
      <c r="FF161" s="36" t="str">
        <f t="shared" si="146"/>
        <v/>
      </c>
      <c r="FG161" s="36" t="str">
        <f t="shared" si="146"/>
        <v/>
      </c>
      <c r="FH161" s="37" t="str" cm="1">
        <f t="array" ref="FH161">_xlfn.IFS(EY161="", "No Data", EY161&lt;0, "Negative/Future", EY161=0, "Zero Days", EY161&lt;=3, "&lt; 3 Months", EY161&lt;=6, "3 to 6 Months", EY161&lt;=9, "6 to 9 Months", EY161&lt;=12, "9 to 12 Months", EY161&lt;=15, "12 to 15 Months", EY161&lt;=18, "15 to 18 Months", EY161&lt;=24, "18 to 24 Months", EY161&gt;24, "&gt; 24 Months")</f>
        <v>3 to 6 Months</v>
      </c>
      <c r="FI161" s="37" t="str" cm="1">
        <f t="array" ref="FI161">_xlfn.IFS(EZ161="", "No Data", EZ161&lt;0, "Negative/Future", EZ161=0, "Zero Days", EZ161&lt;=3, "&lt; 3 Months", EZ161&lt;=6, "3 to 6 Months", EZ161&lt;=9, "6 to 9 Months", EZ161&lt;=12, "9 to 12 Months", EZ161&lt;=15, "12 to 15 Months", EZ161&lt;=18, "15 to 18 Months", EZ161&lt;=24, "18 to 24 Months", EZ161&gt;24, "&gt; 24 Months")</f>
        <v>3 to 6 Months</v>
      </c>
      <c r="FJ161" s="37" t="str" cm="1">
        <f t="array" ref="FJ161">_xlfn.IFS(FA161="", "No Data", FA161&lt;0, "Negative/Future", FA161=0, "Zero Days", FA161&lt;=3, "&lt; 3 Months", FA161&lt;=6, "3 to 6 Months", FA161&lt;=9, "6 to 9 Months", FA161&lt;=12, "9 to 12 Months", FA161&lt;=15, "12 to 15 Months", FA161&lt;=18, "15 to 18 Months", FA161&lt;=24, "18 to 24 Months", FA161&gt;24, "&gt; 24 Months")</f>
        <v>9 to 12 Months</v>
      </c>
      <c r="FK161" s="37" t="str" cm="1">
        <f t="array" ref="FK161">_xlfn.IFS(FB161="", "No Data", FB161&lt;0, "Negative/Future", FB161=0, "Zero Days", FB161&lt;=3, "&lt; 3 Months", FB161&lt;=6, "3 to 6 Months", FB161&lt;=9, "6 to 9 Months", FB161&lt;=12, "9 to 12 Months", FB161&lt;=15, "12 to 15 Months", FB161&lt;=18, "15 to 18 Months", FB161&lt;=24, "18 to 24 Months", FB161&gt;24, "&gt; 24 Months")</f>
        <v>9 to 12 Months</v>
      </c>
      <c r="FL161" s="37" t="str" cm="1">
        <f t="array" ref="FL161">_xlfn.IFS(FC161="", "No Data", FC161&lt;0, "Negative/Future", FC161=0, "Zero Days", FC161&lt;=3, "&lt; 3 Months", FC161&lt;=6, "3 to 6 Months", FC161&lt;=9, "6 to 9 Months", FC161&lt;=12, "9 to 12 Months", FC161&lt;=15, "12 to 15 Months", FC161&lt;=18, "15 to 18 Months", FC161&lt;=24, "18 to 24 Months", FC161&gt;24, "&gt; 24 Months")</f>
        <v>18 to 24 Months</v>
      </c>
      <c r="FM161" s="37" t="str" cm="1">
        <f t="array" ref="FM161">_xlfn.IFS(FD161="", "No Data", FD161&lt;0, "Negative/Future", FD161=0, "Zero Days", FD161&lt;=3, "&lt; 3 Months", FD161&lt;=6, "3 to 6 Months", FD161&lt;=9, "6 to 9 Months", FD161&lt;=12, "9 to 12 Months", FD161&lt;=15, "12 to 15 Months", FD161&lt;=18, "15 to 18 Months", FD161&lt;=24, "18 to 24 Months", FD161&gt;24, "&gt; 24 Months")</f>
        <v>9 to 12 Months</v>
      </c>
      <c r="FN161" s="37" t="str" cm="1">
        <f t="array" ref="FN161">_xlfn.IFS(FE161="", "No Data", FE161&lt;0, "Negative/Future", FE161=0, "Zero Days", FE161&lt;=3, "&lt; 3 Months", FE161&lt;=6, "3 to 6 Months", FE161&lt;=9, "6 to 9 Months", FE161&lt;=12, "9 to 12 Months", FE161&lt;=15, "12 to 15 Months", FE161&lt;=18, "15 to 18 Months", FE161&lt;=24, "18 to 24 Months", FE161&gt;24, "&gt; 24 Months")</f>
        <v>No Data</v>
      </c>
      <c r="FO161" s="37" t="str" cm="1">
        <f t="array" ref="FO161">_xlfn.IFS(FG161="", "No Data", FG161&lt;0, "Negative/Future", FG161=0, "Zero Days", FG161&lt;=3, "&lt; 3 Months", FG161&lt;=6, "3 to 6 Months", FG161&lt;=9, "6 to 9 Months", FG161&lt;=12, "9 to 12 Months", FG161&lt;=15, "12 to 15 Months", FG161&lt;=18, "15 to 18 Months", FG161&lt;=24, "18 to 24 Months", FG161&gt;24, "&gt; 24 Months")</f>
        <v>No Data</v>
      </c>
      <c r="FP161" s="37" t="str" cm="1">
        <f t="array" ref="FP161">_xlfn.IFS(FF161="", "No Data", FF161&lt;0, "Negative/Future", FF161=0, "Zero Days", FF161&lt;=3, "&lt; 3 Months", FF161&lt;=6, "3 to 6 Months", FF161&lt;=9, "6 to 9 Months", FF161&lt;=12, "9 to 12 Months", FF161&lt;=15, "12 to 15 Months", FF161&lt;=18, "15 to 18 Months", FF161&lt;=24, "18 to 24 Months", FF161&gt;24, "&gt; 24 Months")</f>
        <v>No Data</v>
      </c>
      <c r="FQ161" s="29" t="s">
        <v>988</v>
      </c>
      <c r="FR161" s="29">
        <v>7909069824</v>
      </c>
      <c r="FS161" s="38" t="str">
        <f>VLOOKUP(_xlfn.XLOOKUP(B161,[1]MDA_Assets!D:D,[1]MDA_Assets!I:I,"",0),[1]Validation!$B$1:$C$8,2,0)</f>
        <v>B</v>
      </c>
      <c r="FT161" s="38" t="s">
        <v>202</v>
      </c>
      <c r="FU161" s="31">
        <f>_xlfn.XLOOKUP(B161,[1]MDA_Assets!D:D,[1]MDA_Assets!X:X,"",0)</f>
        <v>0</v>
      </c>
      <c r="FV161" s="39">
        <v>1</v>
      </c>
      <c r="FW161" s="39">
        <v>0</v>
      </c>
      <c r="FX161" s="39">
        <v>0</v>
      </c>
      <c r="FY161" s="39">
        <v>8</v>
      </c>
      <c r="FZ161" s="40">
        <f t="shared" si="101"/>
        <v>46215</v>
      </c>
      <c r="GA161" s="40">
        <f t="shared" si="101"/>
        <v>46215</v>
      </c>
      <c r="GB161" s="40">
        <f t="shared" si="108"/>
        <v>46400</v>
      </c>
      <c r="GC161" s="40">
        <f t="shared" si="109"/>
        <v>46400</v>
      </c>
      <c r="GD161" s="40">
        <f t="shared" si="110"/>
        <v>46765</v>
      </c>
      <c r="GE161" s="40">
        <f t="shared" si="111"/>
        <v>45765</v>
      </c>
      <c r="GF161" s="40" t="str">
        <f t="shared" si="105"/>
        <v/>
      </c>
      <c r="GG161" s="40" t="str">
        <f t="shared" si="105"/>
        <v/>
      </c>
      <c r="GH161" s="40" t="str">
        <f t="shared" si="105"/>
        <v/>
      </c>
      <c r="GI161" s="39">
        <f t="shared" si="135"/>
        <v>1</v>
      </c>
      <c r="GJ161" s="39">
        <f t="shared" si="136"/>
        <v>0</v>
      </c>
      <c r="GK161" s="39">
        <f t="shared" si="137"/>
        <v>0</v>
      </c>
      <c r="GL161" s="39">
        <f t="shared" si="138"/>
        <v>5</v>
      </c>
    </row>
    <row r="162" spans="1:194" x14ac:dyDescent="0.25">
      <c r="A162" s="19">
        <v>177</v>
      </c>
      <c r="B162" s="43" t="s">
        <v>989</v>
      </c>
      <c r="C162" s="43" t="s">
        <v>186</v>
      </c>
      <c r="D162" s="43" t="s">
        <v>241</v>
      </c>
      <c r="E162" s="43" t="s">
        <v>990</v>
      </c>
      <c r="F162" s="43" t="s">
        <v>991</v>
      </c>
      <c r="G162" s="43" t="s">
        <v>243</v>
      </c>
      <c r="H162" s="43" t="s">
        <v>329</v>
      </c>
      <c r="I162" s="43" t="s">
        <v>192</v>
      </c>
      <c r="J162" s="44">
        <f t="shared" si="112"/>
        <v>43859.461805555555</v>
      </c>
      <c r="K162" s="44">
        <v>43495.461805555555</v>
      </c>
      <c r="L162" s="44">
        <v>42908.770833333336</v>
      </c>
      <c r="M162" s="43" t="s">
        <v>2256</v>
      </c>
      <c r="N162" s="43" t="s">
        <v>193</v>
      </c>
      <c r="O162" s="44">
        <v>46052.61954861111</v>
      </c>
      <c r="P162" s="43">
        <v>29878</v>
      </c>
      <c r="Q162" s="43">
        <v>21811</v>
      </c>
      <c r="R162" s="43">
        <v>8067</v>
      </c>
      <c r="S162" s="43" t="s">
        <v>194</v>
      </c>
      <c r="T162" s="44">
        <v>45814.770833333336</v>
      </c>
      <c r="U162" s="44">
        <v>45814.770833333336</v>
      </c>
      <c r="V162" s="44">
        <v>45814.770833333336</v>
      </c>
      <c r="W162" s="44">
        <v>45814.770833333336</v>
      </c>
      <c r="X162" s="44">
        <v>45814.770833333336</v>
      </c>
      <c r="Y162" s="44">
        <v>45814.770833333336</v>
      </c>
      <c r="Z162" s="43" t="s">
        <v>195</v>
      </c>
      <c r="AA162" s="43"/>
      <c r="AB162" s="43"/>
      <c r="AC162" s="43"/>
      <c r="AD162" s="43"/>
      <c r="AE162" s="43">
        <v>6</v>
      </c>
      <c r="AF162" s="43" t="s">
        <v>1405</v>
      </c>
      <c r="AG162" s="43" t="s">
        <v>1405</v>
      </c>
      <c r="AH162" s="43" t="s">
        <v>2257</v>
      </c>
      <c r="AI162" s="43" t="s">
        <v>2258</v>
      </c>
      <c r="AJ162" s="43" t="s">
        <v>2259</v>
      </c>
      <c r="AK162" s="43" t="s">
        <v>1499</v>
      </c>
      <c r="AL162" s="49">
        <v>46179</v>
      </c>
      <c r="AM162" s="46">
        <v>45994</v>
      </c>
      <c r="AN162" s="47">
        <v>46544</v>
      </c>
      <c r="AO162" s="47">
        <v>46544</v>
      </c>
      <c r="AP162" s="47">
        <v>46299</v>
      </c>
      <c r="AQ162" s="49">
        <v>46179</v>
      </c>
      <c r="AR162" s="48"/>
      <c r="AS162" s="48"/>
      <c r="AT162" s="48"/>
      <c r="AU162" s="43">
        <v>1</v>
      </c>
      <c r="AV162" s="43">
        <v>0</v>
      </c>
      <c r="AW162" s="43">
        <v>1</v>
      </c>
      <c r="AX162" s="51" t="s">
        <v>992</v>
      </c>
      <c r="AY162" s="51" t="s">
        <v>211</v>
      </c>
      <c r="AZ162" s="51" t="s">
        <v>198</v>
      </c>
      <c r="BA162" s="20">
        <f t="shared" ca="1" si="141"/>
        <v>1</v>
      </c>
      <c r="BB162" s="20">
        <f t="shared" ca="1" si="141"/>
        <v>1</v>
      </c>
      <c r="BC162" s="20">
        <f t="shared" ca="1" si="141"/>
        <v>0</v>
      </c>
      <c r="BD162" s="20">
        <f t="shared" ca="1" si="141"/>
        <v>0</v>
      </c>
      <c r="BE162" s="20">
        <f t="shared" ca="1" si="141"/>
        <v>0</v>
      </c>
      <c r="BF162" s="20">
        <f t="shared" ca="1" si="141"/>
        <v>1</v>
      </c>
      <c r="BG162" s="21" t="str">
        <f t="shared" ca="1" si="141"/>
        <v/>
      </c>
      <c r="BH162" s="21" t="str">
        <f t="shared" ca="1" si="141"/>
        <v/>
      </c>
      <c r="BI162" s="21" t="str">
        <f t="shared" ca="1" si="141"/>
        <v/>
      </c>
      <c r="BJ162" s="22">
        <f t="shared" ca="1" si="113"/>
        <v>3</v>
      </c>
      <c r="BK162" s="21">
        <f t="shared" si="114"/>
        <v>6</v>
      </c>
      <c r="BL162" s="22">
        <f t="shared" ca="1" si="115"/>
        <v>30618</v>
      </c>
      <c r="BM162" s="22">
        <f t="shared" ca="1" si="116"/>
        <v>22351</v>
      </c>
      <c r="BN162" s="23">
        <f t="shared" ca="1" si="117"/>
        <v>8267</v>
      </c>
      <c r="BO162" s="24">
        <f t="shared" ca="1" si="118"/>
        <v>740</v>
      </c>
      <c r="BP162" s="51" t="str">
        <f>_xlfn.XLOOKUP(E162,[1]Validation!E:E,[1]Validation!F:F,"")</f>
        <v>EG30</v>
      </c>
      <c r="BQ162" s="51" t="str">
        <f>_xlfn.XLOOKUP(BP162,[1]Validation!F:F,[1]Validation!G:G,"")</f>
        <v>EG30 to EG45</v>
      </c>
      <c r="BR162" s="52" t="str">
        <f>VLOOKUP(G162,[1]Validation!$B$1:$C$9,2,0)</f>
        <v>A</v>
      </c>
      <c r="BS162" s="51">
        <f t="shared" ca="1" si="119"/>
        <v>88</v>
      </c>
      <c r="BT162" s="53">
        <f>_xlfn.XLOOKUP(B162,'[2]1. All Calls'!$R:$R,'[2]1. All Calls'!$A:$A,"",0)</f>
        <v>46052.848148148201</v>
      </c>
      <c r="BU162" s="51" t="str">
        <f>_xlfn.XLOOKUP(B162,'[2]1. All Calls'!$R:$R,'[2]1. All Calls'!$F:$F,"",0)</f>
        <v>CC-01959405</v>
      </c>
      <c r="BV162" s="51" t="str">
        <f>_xlfn.XLOOKUP(B162,'[2]1. All Calls'!$R:$R,'[2]1. All Calls'!$J:$J,"",0)</f>
        <v>Sales Call</v>
      </c>
      <c r="BW162" s="53">
        <f>_xlfn.XLOOKUP(B162,'[2]Sch Calls'!$R:$R,'[2]Sch Calls'!$A:$A,"",0)</f>
        <v>45084.701261574097</v>
      </c>
      <c r="BX162" s="51">
        <f>_xlfn.XLOOKUP(B162,'[2]Sch Calls'!$R:$R,'[2]Sch Calls'!$B:$B,"",0)</f>
        <v>27010</v>
      </c>
      <c r="BY162" s="51" t="str">
        <f t="shared" si="102"/>
        <v>04-Dec-25</v>
      </c>
      <c r="BZ162" s="51" t="str">
        <f t="shared" si="102"/>
        <v>04-Dec-25</v>
      </c>
      <c r="CA162" s="51" t="str">
        <f t="shared" si="120"/>
        <v>09-Mar-26</v>
      </c>
      <c r="CB162" s="51" t="str">
        <f t="shared" si="121"/>
        <v>05-Dec-26</v>
      </c>
      <c r="CC162" s="51" t="str">
        <f t="shared" si="122"/>
        <v>07-Jun-27</v>
      </c>
      <c r="CD162" s="51" t="str">
        <f t="shared" si="123"/>
        <v>07-Jun-26</v>
      </c>
      <c r="CE162" s="51">
        <f t="shared" ca="1" si="103"/>
        <v>361</v>
      </c>
      <c r="CF162" s="51">
        <f t="shared" ca="1" si="103"/>
        <v>361</v>
      </c>
      <c r="CG162" s="51">
        <f t="shared" ca="1" si="124"/>
        <v>361</v>
      </c>
      <c r="CH162" s="51">
        <f t="shared" ca="1" si="125"/>
        <v>361</v>
      </c>
      <c r="CI162" s="51">
        <f t="shared" ca="1" si="126"/>
        <v>361</v>
      </c>
      <c r="CJ162" s="51">
        <f t="shared" ca="1" si="127"/>
        <v>361</v>
      </c>
      <c r="CK162" s="51">
        <f t="shared" ca="1" si="144"/>
        <v>2166</v>
      </c>
      <c r="CL162" s="51">
        <f t="shared" ca="1" si="144"/>
        <v>2166</v>
      </c>
      <c r="CM162" s="51">
        <f t="shared" ca="1" si="144"/>
        <v>2166</v>
      </c>
      <c r="CN162" s="51">
        <f t="shared" ca="1" si="144"/>
        <v>2166</v>
      </c>
      <c r="CO162" s="51">
        <f t="shared" ca="1" si="144"/>
        <v>2166</v>
      </c>
      <c r="CP162" s="51">
        <f t="shared" ca="1" si="144"/>
        <v>2166</v>
      </c>
      <c r="CQ162" s="51">
        <f t="shared" ca="1" si="145"/>
        <v>-1034</v>
      </c>
      <c r="CR162" s="51">
        <f t="shared" ca="1" si="145"/>
        <v>-1034</v>
      </c>
      <c r="CS162" s="51">
        <f t="shared" ca="1" si="145"/>
        <v>3166</v>
      </c>
      <c r="CT162" s="51">
        <f t="shared" ca="1" si="145"/>
        <v>2966</v>
      </c>
      <c r="CU162" s="51">
        <f t="shared" ca="1" si="145"/>
        <v>-687</v>
      </c>
      <c r="CV162" s="54">
        <f t="shared" ca="1" si="145"/>
        <v>-1023</v>
      </c>
      <c r="CW162" s="25" t="s">
        <v>195</v>
      </c>
      <c r="CX162" s="55">
        <v>0.73</v>
      </c>
      <c r="CY162" s="55"/>
      <c r="CZ162" s="26">
        <v>0</v>
      </c>
      <c r="DA162" s="26">
        <v>0</v>
      </c>
      <c r="DB162" s="26">
        <v>0</v>
      </c>
      <c r="DC162" s="26">
        <v>0</v>
      </c>
      <c r="DD162" s="26">
        <v>0</v>
      </c>
      <c r="DE162" s="26">
        <v>0</v>
      </c>
      <c r="DF162" s="26">
        <v>0</v>
      </c>
      <c r="DG162" s="26">
        <v>0</v>
      </c>
      <c r="DH162" s="26">
        <v>0</v>
      </c>
      <c r="DI162" s="26">
        <v>0</v>
      </c>
      <c r="DJ162" s="26">
        <v>0</v>
      </c>
      <c r="DK162" s="26">
        <v>0</v>
      </c>
      <c r="DL162" s="27">
        <f t="shared" si="128"/>
        <v>46127.848148148201</v>
      </c>
      <c r="DM162" s="28">
        <f t="shared" ca="1" si="129"/>
        <v>1</v>
      </c>
      <c r="DN162" s="56">
        <f>_xlfn.XLOOKUP(B162,'[2]1. All Calls'!$R:$R,'[2]1. All Calls'!$A:$A,"",0)</f>
        <v>46052.848148148201</v>
      </c>
      <c r="DO162" s="57" t="str">
        <f ca="1">VLOOKUP(DM162,[1]Validation!$B$20:$C$25,2,0)</f>
        <v>Above 3 months</v>
      </c>
      <c r="DP162" s="58" t="str">
        <f>_xlfn.XLOOKUP(B162,'[1]Active AMCs- Dealer'!E:E,'[1]Active AMCs- Dealer'!L:L,"Not in AMC",0)</f>
        <v>Expired</v>
      </c>
      <c r="DQ162" s="50" t="s">
        <v>238</v>
      </c>
      <c r="DR162" s="29" t="str">
        <f>_xlfn.XLOOKUP(B162,'[2]1. All Calls'!$R:$R,'[2]1. All Calls'!$F:$F,"",0)</f>
        <v>CC-01959405</v>
      </c>
      <c r="DS162" s="29" t="str">
        <f>_xlfn.XLOOKUP(B162,'[2]1. All Calls'!$R:$R,'[2]1. All Calls'!$AB:$AB,"",0)</f>
        <v>Sales call carried out for HMR update</v>
      </c>
      <c r="DT162" s="30">
        <f>_xlfn.XLOOKUP(DR162,'[2]1. All Calls'!$F:$F,'[2]1. All Calls'!$A:$A,"",0)</f>
        <v>46052.848148148201</v>
      </c>
      <c r="DU162" s="31">
        <f>_xlfn.XLOOKUP(DR162,'[2]1. All Calls'!$F:$F,'[2]1. All Calls'!$B:$B,"",0)</f>
        <v>29878</v>
      </c>
      <c r="DV162" s="31">
        <f>_xlfn.XLOOKUP(B162,[1]MDA_Assets!D:D,[1]MDA_Assets!N:N,"",0)</f>
        <v>21811</v>
      </c>
      <c r="DW162" s="31">
        <f>_xlfn.XLOOKUP(B162,[1]MDA_Assets!D:D,[1]MDA_Assets!O:O,"",0)</f>
        <v>8067</v>
      </c>
      <c r="DX162" s="32" t="str">
        <f>_xlfn.XLOOKUP(B162,[1]MDA_Assets!D:D,[1]MDA_Assets!Q:Q,"",0)</f>
        <v>Synthetic</v>
      </c>
      <c r="DY162" s="33">
        <f>_xlfn.XLOOKUP(B162,[1]MDA_Assets!D:D,[1]MDA_Assets!R:R,"",0)</f>
        <v>45815</v>
      </c>
      <c r="DZ162" s="33">
        <f>_xlfn.XLOOKUP(B162,[1]MDA_Assets!D:D,[1]MDA_Assets!S:S,"",0)</f>
        <v>45815</v>
      </c>
      <c r="EA162" s="33">
        <f>_xlfn.XLOOKUP(B162,[1]MDA_Assets!D:D,[1]MDA_Assets!T:T,"",0)</f>
        <v>45815</v>
      </c>
      <c r="EB162" s="33">
        <f>_xlfn.XLOOKUP(B162,[1]MDA_Assets!D:D,[1]MDA_Assets!U:U,"",0)</f>
        <v>45815</v>
      </c>
      <c r="EC162" s="33">
        <f>_xlfn.XLOOKUP(B162,[1]MDA_Assets!D:D,[1]MDA_Assets!V:V,"",0)</f>
        <v>45815</v>
      </c>
      <c r="ED162" s="33">
        <f>_xlfn.XLOOKUP(B162,[1]MDA_Assets!D:D,[1]MDA_Assets!W:W,"",0)</f>
        <v>45815</v>
      </c>
      <c r="EE162" s="32" t="str">
        <f>_xlfn.XLOOKUP(B162,[1]MDA_Assets!D:D,[1]MDA_Assets!X:X,"",0)</f>
        <v>No</v>
      </c>
      <c r="EF162" s="33">
        <f>_xlfn.XLOOKUP(B162,[1]MDA_Assets!D:D,[1]MDA_Assets!Y:Y,"",0)</f>
        <v>0</v>
      </c>
      <c r="EG162" s="33">
        <f>_xlfn.XLOOKUP(B162,[1]MDA_Assets!D:D,[1]MDA_Assets!Z:Z,"",0)</f>
        <v>0</v>
      </c>
      <c r="EH162" s="33">
        <f>_xlfn.XLOOKUP(B162,[1]MDA_Assets!D:D,[1]MDA_Assets!AA:AA,"",0)</f>
        <v>0</v>
      </c>
      <c r="EI162" s="34">
        <f>_xlfn.XLOOKUP(B162,[1]MDA_Assets!D:D,[1]MDA_Assets!P:P,"",0)</f>
        <v>6</v>
      </c>
      <c r="EJ162" s="35" t="str">
        <f>_xlfn.XLOOKUP(B162,[1]MDA_Assets!D:D,[1]MDA_Assets!AB:AB,"",0)</f>
        <v>1132</v>
      </c>
      <c r="EK162" s="35" t="str">
        <f>_xlfn.XLOOKUP(B162,[1]MDA_Assets!D:D,[1]MDA_Assets!AC:AC,"",0)</f>
        <v>1132</v>
      </c>
      <c r="EL162" s="35" t="str">
        <f>_xlfn.XLOOKUP(B162,[1]MDA_Assets!D:D,[1]MDA_Assets!AD:AD,"",0)</f>
        <v>5332</v>
      </c>
      <c r="EM162" s="35" t="str">
        <f>_xlfn.XLOOKUP(B162,[1]MDA_Assets!D:D,[1]MDA_Assets!AE:AE,"",0)</f>
        <v>5132</v>
      </c>
      <c r="EN162" s="35" t="str">
        <f>_xlfn.XLOOKUP(B162,[1]MDA_Assets!D:D,[1]MDA_Assets!AF:AF,"",0)</f>
        <v>1479</v>
      </c>
      <c r="EO162" s="35" t="str">
        <f>_xlfn.XLOOKUP(B162,[1]MDA_Assets!D:D,[1]MDA_Assets!AG:AG,"",0)</f>
        <v>1143</v>
      </c>
      <c r="EP162" s="36">
        <f t="shared" si="104"/>
        <v>365</v>
      </c>
      <c r="EQ162" s="36">
        <f t="shared" si="104"/>
        <v>180</v>
      </c>
      <c r="ER162" s="36">
        <f t="shared" si="130"/>
        <v>730</v>
      </c>
      <c r="ES162" s="36">
        <f t="shared" si="131"/>
        <v>730</v>
      </c>
      <c r="ET162" s="36">
        <f t="shared" si="132"/>
        <v>485</v>
      </c>
      <c r="EU162" s="36">
        <f t="shared" si="133"/>
        <v>365</v>
      </c>
      <c r="EV162" s="36" t="str">
        <f t="shared" si="134"/>
        <v/>
      </c>
      <c r="EW162" s="36" t="str">
        <f t="shared" si="106"/>
        <v/>
      </c>
      <c r="EX162" s="36" t="str">
        <f t="shared" si="107"/>
        <v/>
      </c>
      <c r="EY162" s="36">
        <f t="shared" ref="EY162:FD213" si="147">IFERROR(ROUNDUP(SUM(EP162/31),2),"")</f>
        <v>11.78</v>
      </c>
      <c r="EZ162" s="36">
        <f t="shared" si="147"/>
        <v>5.81</v>
      </c>
      <c r="FA162" s="36">
        <f t="shared" si="147"/>
        <v>23.55</v>
      </c>
      <c r="FB162" s="36">
        <f t="shared" si="146"/>
        <v>23.55</v>
      </c>
      <c r="FC162" s="36">
        <f t="shared" si="146"/>
        <v>15.65</v>
      </c>
      <c r="FD162" s="36">
        <f t="shared" si="146"/>
        <v>11.78</v>
      </c>
      <c r="FE162" s="36" t="str">
        <f t="shared" si="146"/>
        <v/>
      </c>
      <c r="FF162" s="36" t="str">
        <f t="shared" si="146"/>
        <v/>
      </c>
      <c r="FG162" s="36" t="str">
        <f t="shared" si="146"/>
        <v/>
      </c>
      <c r="FH162" s="37" t="str" cm="1">
        <f t="array" ref="FH162">_xlfn.IFS(EY162="", "No Data", EY162&lt;0, "Negative/Future", EY162=0, "Zero Days", EY162&lt;=3, "&lt; 3 Months", EY162&lt;=6, "3 to 6 Months", EY162&lt;=9, "6 to 9 Months", EY162&lt;=12, "9 to 12 Months", EY162&lt;=15, "12 to 15 Months", EY162&lt;=18, "15 to 18 Months", EY162&lt;=24, "18 to 24 Months", EY162&gt;24, "&gt; 24 Months")</f>
        <v>9 to 12 Months</v>
      </c>
      <c r="FI162" s="37" t="str" cm="1">
        <f t="array" ref="FI162">_xlfn.IFS(EZ162="", "No Data", EZ162&lt;0, "Negative/Future", EZ162=0, "Zero Days", EZ162&lt;=3, "&lt; 3 Months", EZ162&lt;=6, "3 to 6 Months", EZ162&lt;=9, "6 to 9 Months", EZ162&lt;=12, "9 to 12 Months", EZ162&lt;=15, "12 to 15 Months", EZ162&lt;=18, "15 to 18 Months", EZ162&lt;=24, "18 to 24 Months", EZ162&gt;24, "&gt; 24 Months")</f>
        <v>3 to 6 Months</v>
      </c>
      <c r="FJ162" s="37" t="str" cm="1">
        <f t="array" ref="FJ162">_xlfn.IFS(FA162="", "No Data", FA162&lt;0, "Negative/Future", FA162=0, "Zero Days", FA162&lt;=3, "&lt; 3 Months", FA162&lt;=6, "3 to 6 Months", FA162&lt;=9, "6 to 9 Months", FA162&lt;=12, "9 to 12 Months", FA162&lt;=15, "12 to 15 Months", FA162&lt;=18, "15 to 18 Months", FA162&lt;=24, "18 to 24 Months", FA162&gt;24, "&gt; 24 Months")</f>
        <v>18 to 24 Months</v>
      </c>
      <c r="FK162" s="37" t="str" cm="1">
        <f t="array" ref="FK162">_xlfn.IFS(FB162="", "No Data", FB162&lt;0, "Negative/Future", FB162=0, "Zero Days", FB162&lt;=3, "&lt; 3 Months", FB162&lt;=6, "3 to 6 Months", FB162&lt;=9, "6 to 9 Months", FB162&lt;=12, "9 to 12 Months", FB162&lt;=15, "12 to 15 Months", FB162&lt;=18, "15 to 18 Months", FB162&lt;=24, "18 to 24 Months", FB162&gt;24, "&gt; 24 Months")</f>
        <v>18 to 24 Months</v>
      </c>
      <c r="FL162" s="37" t="str" cm="1">
        <f t="array" ref="FL162">_xlfn.IFS(FC162="", "No Data", FC162&lt;0, "Negative/Future", FC162=0, "Zero Days", FC162&lt;=3, "&lt; 3 Months", FC162&lt;=6, "3 to 6 Months", FC162&lt;=9, "6 to 9 Months", FC162&lt;=12, "9 to 12 Months", FC162&lt;=15, "12 to 15 Months", FC162&lt;=18, "15 to 18 Months", FC162&lt;=24, "18 to 24 Months", FC162&gt;24, "&gt; 24 Months")</f>
        <v>15 to 18 Months</v>
      </c>
      <c r="FM162" s="37" t="str" cm="1">
        <f t="array" ref="FM162">_xlfn.IFS(FD162="", "No Data", FD162&lt;0, "Negative/Future", FD162=0, "Zero Days", FD162&lt;=3, "&lt; 3 Months", FD162&lt;=6, "3 to 6 Months", FD162&lt;=9, "6 to 9 Months", FD162&lt;=12, "9 to 12 Months", FD162&lt;=15, "12 to 15 Months", FD162&lt;=18, "15 to 18 Months", FD162&lt;=24, "18 to 24 Months", FD162&gt;24, "&gt; 24 Months")</f>
        <v>9 to 12 Months</v>
      </c>
      <c r="FN162" s="37" t="str" cm="1">
        <f t="array" ref="FN162">_xlfn.IFS(FE162="", "No Data", FE162&lt;0, "Negative/Future", FE162=0, "Zero Days", FE162&lt;=3, "&lt; 3 Months", FE162&lt;=6, "3 to 6 Months", FE162&lt;=9, "6 to 9 Months", FE162&lt;=12, "9 to 12 Months", FE162&lt;=15, "12 to 15 Months", FE162&lt;=18, "15 to 18 Months", FE162&lt;=24, "18 to 24 Months", FE162&gt;24, "&gt; 24 Months")</f>
        <v>No Data</v>
      </c>
      <c r="FO162" s="37" t="str" cm="1">
        <f t="array" ref="FO162">_xlfn.IFS(FG162="", "No Data", FG162&lt;0, "Negative/Future", FG162=0, "Zero Days", FG162&lt;=3, "&lt; 3 Months", FG162&lt;=6, "3 to 6 Months", FG162&lt;=9, "6 to 9 Months", FG162&lt;=12, "9 to 12 Months", FG162&lt;=15, "12 to 15 Months", FG162&lt;=18, "15 to 18 Months", FG162&lt;=24, "18 to 24 Months", FG162&gt;24, "&gt; 24 Months")</f>
        <v>No Data</v>
      </c>
      <c r="FP162" s="37" t="str" cm="1">
        <f t="array" ref="FP162">_xlfn.IFS(FF162="", "No Data", FF162&lt;0, "Negative/Future", FF162=0, "Zero Days", FF162&lt;=3, "&lt; 3 Months", FF162&lt;=6, "3 to 6 Months", FF162&lt;=9, "6 to 9 Months", FF162&lt;=12, "9 to 12 Months", FF162&lt;=15, "12 to 15 Months", FF162&lt;=18, "15 to 18 Months", FF162&lt;=24, "18 to 24 Months", FF162&gt;24, "&gt; 24 Months")</f>
        <v>No Data</v>
      </c>
      <c r="FQ162" s="29" t="s">
        <v>993</v>
      </c>
      <c r="FR162" s="29">
        <v>7004423828</v>
      </c>
      <c r="FS162" s="38" t="str">
        <f>VLOOKUP(_xlfn.XLOOKUP(B162,[1]MDA_Assets!D:D,[1]MDA_Assets!I:I,"",0),[1]Validation!$B$1:$C$8,2,0)</f>
        <v>A</v>
      </c>
      <c r="FT162" s="38" t="s">
        <v>296</v>
      </c>
      <c r="FU162" s="31" t="str">
        <f>_xlfn.XLOOKUP(B162,[1]MDA_Assets!D:D,[1]MDA_Assets!X:X,"",0)</f>
        <v>No</v>
      </c>
      <c r="FV162" s="39">
        <v>1</v>
      </c>
      <c r="FW162" s="39">
        <v>0</v>
      </c>
      <c r="FX162" s="39">
        <v>2</v>
      </c>
      <c r="FY162" s="39">
        <v>6</v>
      </c>
      <c r="FZ162" s="40">
        <f t="shared" si="101"/>
        <v>46180</v>
      </c>
      <c r="GA162" s="40">
        <f t="shared" si="101"/>
        <v>45995</v>
      </c>
      <c r="GB162" s="40">
        <f t="shared" si="108"/>
        <v>46545</v>
      </c>
      <c r="GC162" s="40">
        <f t="shared" si="109"/>
        <v>46545</v>
      </c>
      <c r="GD162" s="40">
        <f t="shared" si="110"/>
        <v>46300</v>
      </c>
      <c r="GE162" s="40">
        <f t="shared" si="111"/>
        <v>46180</v>
      </c>
      <c r="GF162" s="40" t="str">
        <f t="shared" si="105"/>
        <v/>
      </c>
      <c r="GG162" s="40" t="str">
        <f t="shared" si="105"/>
        <v/>
      </c>
      <c r="GH162" s="40" t="str">
        <f t="shared" si="105"/>
        <v/>
      </c>
      <c r="GI162" s="39">
        <f t="shared" si="135"/>
        <v>1</v>
      </c>
      <c r="GJ162" s="39">
        <f t="shared" si="136"/>
        <v>0</v>
      </c>
      <c r="GK162" s="39">
        <f t="shared" si="137"/>
        <v>0</v>
      </c>
      <c r="GL162" s="39">
        <f t="shared" si="138"/>
        <v>5</v>
      </c>
    </row>
    <row r="163" spans="1:194" x14ac:dyDescent="0.25">
      <c r="A163" s="19">
        <v>178</v>
      </c>
      <c r="B163" s="43" t="s">
        <v>994</v>
      </c>
      <c r="C163" s="43" t="s">
        <v>254</v>
      </c>
      <c r="D163" s="43" t="s">
        <v>241</v>
      </c>
      <c r="E163" s="43" t="s">
        <v>255</v>
      </c>
      <c r="F163" s="43" t="s">
        <v>995</v>
      </c>
      <c r="G163" s="43" t="s">
        <v>225</v>
      </c>
      <c r="H163" s="43" t="s">
        <v>257</v>
      </c>
      <c r="I163" s="43" t="s">
        <v>192</v>
      </c>
      <c r="J163" s="44">
        <f t="shared" si="112"/>
        <v>43565.770833333336</v>
      </c>
      <c r="K163" s="44">
        <v>43201.770833333336</v>
      </c>
      <c r="L163" s="44">
        <v>43111.770833333336</v>
      </c>
      <c r="M163" s="43" t="s">
        <v>2260</v>
      </c>
      <c r="N163" s="43" t="s">
        <v>193</v>
      </c>
      <c r="O163" s="44">
        <v>46049.720104166663</v>
      </c>
      <c r="P163" s="43">
        <v>10749</v>
      </c>
      <c r="Q163" s="43">
        <v>6772</v>
      </c>
      <c r="R163" s="43">
        <v>3977</v>
      </c>
      <c r="S163" s="43" t="s">
        <v>206</v>
      </c>
      <c r="T163" s="44">
        <v>45307.770833333336</v>
      </c>
      <c r="U163" s="44">
        <v>45307.770833333336</v>
      </c>
      <c r="V163" s="44">
        <v>45307.770833333336</v>
      </c>
      <c r="W163" s="44">
        <v>45307.770833333336</v>
      </c>
      <c r="X163" s="44">
        <v>45307.770833333336</v>
      </c>
      <c r="Y163" s="44">
        <v>45307.770833333336</v>
      </c>
      <c r="Z163" s="43"/>
      <c r="AA163" s="43"/>
      <c r="AB163" s="43"/>
      <c r="AC163" s="43"/>
      <c r="AD163" s="43"/>
      <c r="AE163" s="43">
        <v>1</v>
      </c>
      <c r="AF163" s="43" t="s">
        <v>1975</v>
      </c>
      <c r="AG163" s="43" t="s">
        <v>1975</v>
      </c>
      <c r="AH163" s="43" t="s">
        <v>2261</v>
      </c>
      <c r="AI163" s="43" t="s">
        <v>2262</v>
      </c>
      <c r="AJ163" s="43" t="s">
        <v>2263</v>
      </c>
      <c r="AK163" s="43" t="s">
        <v>2262</v>
      </c>
      <c r="AL163" s="46">
        <v>45487</v>
      </c>
      <c r="AM163" s="46">
        <v>45487</v>
      </c>
      <c r="AN163" s="46">
        <v>45672</v>
      </c>
      <c r="AO163" s="46">
        <v>45672</v>
      </c>
      <c r="AP163" s="46">
        <v>46037</v>
      </c>
      <c r="AQ163" s="46">
        <v>45672</v>
      </c>
      <c r="AR163" s="48"/>
      <c r="AS163" s="48"/>
      <c r="AT163" s="48"/>
      <c r="AU163" s="43">
        <v>1</v>
      </c>
      <c r="AV163" s="43">
        <v>0</v>
      </c>
      <c r="AW163" s="43">
        <v>0</v>
      </c>
      <c r="AX163" s="51" t="s">
        <v>559</v>
      </c>
      <c r="AY163" s="51" t="s">
        <v>221</v>
      </c>
      <c r="AZ163" s="51" t="s">
        <v>198</v>
      </c>
      <c r="BA163" s="20">
        <f t="shared" ca="1" si="141"/>
        <v>1</v>
      </c>
      <c r="BB163" s="20">
        <f t="shared" ca="1" si="141"/>
        <v>1</v>
      </c>
      <c r="BC163" s="20">
        <f t="shared" ca="1" si="141"/>
        <v>1</v>
      </c>
      <c r="BD163" s="20">
        <f t="shared" ca="1" si="141"/>
        <v>1</v>
      </c>
      <c r="BE163" s="20">
        <f t="shared" ca="1" si="141"/>
        <v>1</v>
      </c>
      <c r="BF163" s="20">
        <f t="shared" ca="1" si="141"/>
        <v>1</v>
      </c>
      <c r="BG163" s="21" t="str">
        <f t="shared" ca="1" si="141"/>
        <v/>
      </c>
      <c r="BH163" s="21" t="str">
        <f t="shared" ca="1" si="141"/>
        <v/>
      </c>
      <c r="BI163" s="21" t="str">
        <f t="shared" ca="1" si="141"/>
        <v/>
      </c>
      <c r="BJ163" s="22">
        <f t="shared" ca="1" si="113"/>
        <v>6</v>
      </c>
      <c r="BK163" s="21">
        <f t="shared" si="114"/>
        <v>1</v>
      </c>
      <c r="BL163" s="22">
        <f t="shared" ca="1" si="115"/>
        <v>10875</v>
      </c>
      <c r="BM163" s="22">
        <f t="shared" ca="1" si="116"/>
        <v>6851</v>
      </c>
      <c r="BN163" s="23">
        <f t="shared" ca="1" si="117"/>
        <v>4024</v>
      </c>
      <c r="BO163" s="24">
        <f t="shared" ca="1" si="118"/>
        <v>126</v>
      </c>
      <c r="BP163" s="51" t="str">
        <f>_xlfn.XLOOKUP(E163,[1]Validation!E:E,[1]Validation!F:F,"")</f>
        <v>EN5</v>
      </c>
      <c r="BQ163" s="51" t="str">
        <f>_xlfn.XLOOKUP(BP163,[1]Validation!F:F,[1]Validation!G:G,"")</f>
        <v>EN4 to EN7</v>
      </c>
      <c r="BR163" s="52" t="str">
        <f>VLOOKUP(G163,[1]Validation!$B$1:$C$9,2,0)</f>
        <v>C</v>
      </c>
      <c r="BS163" s="51">
        <f t="shared" ca="1" si="119"/>
        <v>98</v>
      </c>
      <c r="BT163" s="53">
        <f>_xlfn.XLOOKUP(B163,'[2]1. All Calls'!$R:$R,'[2]1. All Calls'!$A:$A,"",0)</f>
        <v>46049.948715277802</v>
      </c>
      <c r="BU163" s="51" t="str">
        <f>_xlfn.XLOOKUP(B163,'[2]1. All Calls'!$R:$R,'[2]1. All Calls'!$F:$F,"",0)</f>
        <v>CC-01954974</v>
      </c>
      <c r="BV163" s="51" t="str">
        <f>_xlfn.XLOOKUP(B163,'[2]1. All Calls'!$R:$R,'[2]1. All Calls'!$J:$J,"",0)</f>
        <v>Sales Call</v>
      </c>
      <c r="BW163" s="53">
        <f>_xlfn.XLOOKUP(B163,'[2]Sch Calls'!$R:$R,'[2]Sch Calls'!$A:$A,"",0)</f>
        <v>44575.6721875</v>
      </c>
      <c r="BX163" s="51">
        <f>_xlfn.XLOOKUP(B163,'[2]Sch Calls'!$R:$R,'[2]Sch Calls'!$B:$B,"",0)</f>
        <v>7159</v>
      </c>
      <c r="BY163" s="51" t="str">
        <f t="shared" si="102"/>
        <v>15-Jul-24</v>
      </c>
      <c r="BZ163" s="51" t="str">
        <f t="shared" si="102"/>
        <v>15-Jul-24</v>
      </c>
      <c r="CA163" s="51" t="str">
        <f t="shared" si="120"/>
        <v>18-Oct-24</v>
      </c>
      <c r="CB163" s="51" t="str">
        <f t="shared" si="121"/>
        <v>16-Jul-25</v>
      </c>
      <c r="CC163" s="51" t="str">
        <f t="shared" si="122"/>
        <v>16-Jan-26</v>
      </c>
      <c r="CD163" s="51" t="str">
        <f t="shared" si="123"/>
        <v>16-Jan-25</v>
      </c>
      <c r="CE163" s="51">
        <f t="shared" ca="1" si="103"/>
        <v>868</v>
      </c>
      <c r="CF163" s="51">
        <f t="shared" ca="1" si="103"/>
        <v>868</v>
      </c>
      <c r="CG163" s="51">
        <f t="shared" ca="1" si="124"/>
        <v>868</v>
      </c>
      <c r="CH163" s="51">
        <f t="shared" ca="1" si="125"/>
        <v>868</v>
      </c>
      <c r="CI163" s="51">
        <f t="shared" ca="1" si="126"/>
        <v>868</v>
      </c>
      <c r="CJ163" s="51">
        <f t="shared" ca="1" si="127"/>
        <v>868</v>
      </c>
      <c r="CK163" s="51">
        <f t="shared" ca="1" si="144"/>
        <v>868</v>
      </c>
      <c r="CL163" s="51">
        <f t="shared" ca="1" si="144"/>
        <v>868</v>
      </c>
      <c r="CM163" s="51">
        <f t="shared" ca="1" si="144"/>
        <v>868</v>
      </c>
      <c r="CN163" s="51">
        <f t="shared" ca="1" si="144"/>
        <v>868</v>
      </c>
      <c r="CO163" s="51">
        <f t="shared" ca="1" si="144"/>
        <v>868</v>
      </c>
      <c r="CP163" s="51">
        <f t="shared" ca="1" si="144"/>
        <v>868</v>
      </c>
      <c r="CQ163" s="51">
        <f t="shared" ca="1" si="145"/>
        <v>-333</v>
      </c>
      <c r="CR163" s="51">
        <f t="shared" ca="1" si="145"/>
        <v>-333</v>
      </c>
      <c r="CS163" s="51">
        <f t="shared" ca="1" si="145"/>
        <v>1337</v>
      </c>
      <c r="CT163" s="51">
        <f t="shared" ca="1" si="145"/>
        <v>181</v>
      </c>
      <c r="CU163" s="51">
        <f t="shared" ca="1" si="145"/>
        <v>857</v>
      </c>
      <c r="CV163" s="54">
        <f t="shared" ca="1" si="145"/>
        <v>181</v>
      </c>
      <c r="CW163" s="25" t="s">
        <v>212</v>
      </c>
      <c r="CX163" s="55">
        <v>0.63</v>
      </c>
      <c r="CY163" s="55"/>
      <c r="CZ163" s="26">
        <v>0</v>
      </c>
      <c r="DA163" s="26">
        <v>0</v>
      </c>
      <c r="DB163" s="26">
        <v>0</v>
      </c>
      <c r="DC163" s="26">
        <v>0</v>
      </c>
      <c r="DD163" s="26">
        <v>0</v>
      </c>
      <c r="DE163" s="26">
        <v>0</v>
      </c>
      <c r="DF163" s="26">
        <v>0</v>
      </c>
      <c r="DG163" s="26">
        <v>0</v>
      </c>
      <c r="DH163" s="26">
        <v>0</v>
      </c>
      <c r="DI163" s="26">
        <v>0</v>
      </c>
      <c r="DJ163" s="26">
        <v>0</v>
      </c>
      <c r="DK163" s="26">
        <v>0</v>
      </c>
      <c r="DL163" s="27">
        <f t="shared" si="128"/>
        <v>46124.948715277802</v>
      </c>
      <c r="DM163" s="28">
        <f t="shared" ca="1" si="129"/>
        <v>1</v>
      </c>
      <c r="DN163" s="56">
        <f>_xlfn.XLOOKUP(B163,'[2]1. All Calls'!$R:$R,'[2]1. All Calls'!$A:$A,"",0)</f>
        <v>46049.948715277802</v>
      </c>
      <c r="DO163" s="57" t="str">
        <f ca="1">VLOOKUP(DM163,[1]Validation!$B$20:$C$25,2,0)</f>
        <v>Above 3 months</v>
      </c>
      <c r="DP163" s="58" t="str">
        <f>_xlfn.XLOOKUP(B163,'[1]Active AMCs- Dealer'!E:E,'[1]Active AMCs- Dealer'!L:L,"Not in AMC",0)</f>
        <v>Not in AMC</v>
      </c>
      <c r="DQ163" s="50" t="s">
        <v>213</v>
      </c>
      <c r="DR163" s="29" t="str">
        <f>_xlfn.XLOOKUP(B163,'[2]1. All Calls'!$R:$R,'[2]1. All Calls'!$F:$F,"",0)</f>
        <v>CC-01954974</v>
      </c>
      <c r="DS163" s="29" t="str">
        <f>_xlfn.XLOOKUP(B163,'[2]1. All Calls'!$R:$R,'[2]1. All Calls'!$AB:$AB,"",0)</f>
        <v>Sales call carried out for HMR update</v>
      </c>
      <c r="DT163" s="30">
        <f>_xlfn.XLOOKUP(DR163,'[2]1. All Calls'!$F:$F,'[2]1. All Calls'!$A:$A,"",0)</f>
        <v>46049.948715277802</v>
      </c>
      <c r="DU163" s="31">
        <f>_xlfn.XLOOKUP(DR163,'[2]1. All Calls'!$F:$F,'[2]1. All Calls'!$B:$B,"",0)</f>
        <v>10749</v>
      </c>
      <c r="DV163" s="31">
        <f>_xlfn.XLOOKUP(B163,[1]MDA_Assets!D:D,[1]MDA_Assets!N:N,"",0)</f>
        <v>6772</v>
      </c>
      <c r="DW163" s="31">
        <f>_xlfn.XLOOKUP(B163,[1]MDA_Assets!D:D,[1]MDA_Assets!O:O,"",0)</f>
        <v>3977</v>
      </c>
      <c r="DX163" s="32" t="str">
        <f>_xlfn.XLOOKUP(B163,[1]MDA_Assets!D:D,[1]MDA_Assets!Q:Q,"",0)</f>
        <v>XD</v>
      </c>
      <c r="DY163" s="33">
        <f>_xlfn.XLOOKUP(B163,[1]MDA_Assets!D:D,[1]MDA_Assets!R:R,"",0)</f>
        <v>45308</v>
      </c>
      <c r="DZ163" s="33">
        <f>_xlfn.XLOOKUP(B163,[1]MDA_Assets!D:D,[1]MDA_Assets!S:S,"",0)</f>
        <v>45308</v>
      </c>
      <c r="EA163" s="33">
        <f>_xlfn.XLOOKUP(B163,[1]MDA_Assets!D:D,[1]MDA_Assets!T:T,"",0)</f>
        <v>45308</v>
      </c>
      <c r="EB163" s="33">
        <f>_xlfn.XLOOKUP(B163,[1]MDA_Assets!D:D,[1]MDA_Assets!U:U,"",0)</f>
        <v>45308</v>
      </c>
      <c r="EC163" s="33">
        <f>_xlfn.XLOOKUP(B163,[1]MDA_Assets!D:D,[1]MDA_Assets!V:V,"",0)</f>
        <v>45308</v>
      </c>
      <c r="ED163" s="33">
        <f>_xlfn.XLOOKUP(B163,[1]MDA_Assets!D:D,[1]MDA_Assets!W:W,"",0)</f>
        <v>45308</v>
      </c>
      <c r="EE163" s="32">
        <f>_xlfn.XLOOKUP(B163,[1]MDA_Assets!D:D,[1]MDA_Assets!X:X,"",0)</f>
        <v>0</v>
      </c>
      <c r="EF163" s="33">
        <f>_xlfn.XLOOKUP(B163,[1]MDA_Assets!D:D,[1]MDA_Assets!Y:Y,"",0)</f>
        <v>0</v>
      </c>
      <c r="EG163" s="33">
        <f>_xlfn.XLOOKUP(B163,[1]MDA_Assets!D:D,[1]MDA_Assets!Z:Z,"",0)</f>
        <v>0</v>
      </c>
      <c r="EH163" s="33">
        <f>_xlfn.XLOOKUP(B163,[1]MDA_Assets!D:D,[1]MDA_Assets!AA:AA,"",0)</f>
        <v>0</v>
      </c>
      <c r="EI163" s="34">
        <f>_xlfn.XLOOKUP(B163,[1]MDA_Assets!D:D,[1]MDA_Assets!P:P,"",0)</f>
        <v>1</v>
      </c>
      <c r="EJ163" s="35" t="str">
        <f>_xlfn.XLOOKUP(B163,[1]MDA_Assets!D:D,[1]MDA_Assets!AB:AB,"",0)</f>
        <v>535</v>
      </c>
      <c r="EK163" s="35" t="str">
        <f>_xlfn.XLOOKUP(B163,[1]MDA_Assets!D:D,[1]MDA_Assets!AC:AC,"",0)</f>
        <v>535</v>
      </c>
      <c r="EL163" s="35" t="str">
        <f>_xlfn.XLOOKUP(B163,[1]MDA_Assets!D:D,[1]MDA_Assets!AD:AD,"",0)</f>
        <v>2205</v>
      </c>
      <c r="EM163" s="35" t="str">
        <f>_xlfn.XLOOKUP(B163,[1]MDA_Assets!D:D,[1]MDA_Assets!AE:AE,"",0)</f>
        <v>1049</v>
      </c>
      <c r="EN163" s="35" t="str">
        <f>_xlfn.XLOOKUP(B163,[1]MDA_Assets!D:D,[1]MDA_Assets!AF:AF,"",0)</f>
        <v>1725</v>
      </c>
      <c r="EO163" s="35" t="str">
        <f>_xlfn.XLOOKUP(B163,[1]MDA_Assets!D:D,[1]MDA_Assets!AG:AG,"",0)</f>
        <v>1049</v>
      </c>
      <c r="EP163" s="36">
        <f t="shared" si="104"/>
        <v>180</v>
      </c>
      <c r="EQ163" s="36">
        <f t="shared" si="104"/>
        <v>180</v>
      </c>
      <c r="ER163" s="36">
        <f t="shared" si="130"/>
        <v>365</v>
      </c>
      <c r="ES163" s="36">
        <f t="shared" si="131"/>
        <v>365</v>
      </c>
      <c r="ET163" s="36">
        <f t="shared" si="132"/>
        <v>730</v>
      </c>
      <c r="EU163" s="36">
        <f t="shared" si="133"/>
        <v>365</v>
      </c>
      <c r="EV163" s="36" t="str">
        <f t="shared" si="134"/>
        <v/>
      </c>
      <c r="EW163" s="36" t="str">
        <f t="shared" si="106"/>
        <v/>
      </c>
      <c r="EX163" s="36" t="str">
        <f t="shared" si="107"/>
        <v/>
      </c>
      <c r="EY163" s="36">
        <f t="shared" si="147"/>
        <v>5.81</v>
      </c>
      <c r="EZ163" s="36">
        <f t="shared" si="147"/>
        <v>5.81</v>
      </c>
      <c r="FA163" s="36">
        <f t="shared" si="147"/>
        <v>11.78</v>
      </c>
      <c r="FB163" s="36">
        <f t="shared" si="146"/>
        <v>11.78</v>
      </c>
      <c r="FC163" s="36">
        <f t="shared" si="146"/>
        <v>23.55</v>
      </c>
      <c r="FD163" s="36">
        <f t="shared" si="146"/>
        <v>11.78</v>
      </c>
      <c r="FE163" s="36" t="str">
        <f t="shared" si="146"/>
        <v/>
      </c>
      <c r="FF163" s="36" t="str">
        <f t="shared" si="146"/>
        <v/>
      </c>
      <c r="FG163" s="36" t="str">
        <f t="shared" si="146"/>
        <v/>
      </c>
      <c r="FH163" s="37" t="str" cm="1">
        <f t="array" ref="FH163">_xlfn.IFS(EY163="", "No Data", EY163&lt;0, "Negative/Future", EY163=0, "Zero Days", EY163&lt;=3, "&lt; 3 Months", EY163&lt;=6, "3 to 6 Months", EY163&lt;=9, "6 to 9 Months", EY163&lt;=12, "9 to 12 Months", EY163&lt;=15, "12 to 15 Months", EY163&lt;=18, "15 to 18 Months", EY163&lt;=24, "18 to 24 Months", EY163&gt;24, "&gt; 24 Months")</f>
        <v>3 to 6 Months</v>
      </c>
      <c r="FI163" s="37" t="str" cm="1">
        <f t="array" ref="FI163">_xlfn.IFS(EZ163="", "No Data", EZ163&lt;0, "Negative/Future", EZ163=0, "Zero Days", EZ163&lt;=3, "&lt; 3 Months", EZ163&lt;=6, "3 to 6 Months", EZ163&lt;=9, "6 to 9 Months", EZ163&lt;=12, "9 to 12 Months", EZ163&lt;=15, "12 to 15 Months", EZ163&lt;=18, "15 to 18 Months", EZ163&lt;=24, "18 to 24 Months", EZ163&gt;24, "&gt; 24 Months")</f>
        <v>3 to 6 Months</v>
      </c>
      <c r="FJ163" s="37" t="str" cm="1">
        <f t="array" ref="FJ163">_xlfn.IFS(FA163="", "No Data", FA163&lt;0, "Negative/Future", FA163=0, "Zero Days", FA163&lt;=3, "&lt; 3 Months", FA163&lt;=6, "3 to 6 Months", FA163&lt;=9, "6 to 9 Months", FA163&lt;=12, "9 to 12 Months", FA163&lt;=15, "12 to 15 Months", FA163&lt;=18, "15 to 18 Months", FA163&lt;=24, "18 to 24 Months", FA163&gt;24, "&gt; 24 Months")</f>
        <v>9 to 12 Months</v>
      </c>
      <c r="FK163" s="37" t="str" cm="1">
        <f t="array" ref="FK163">_xlfn.IFS(FB163="", "No Data", FB163&lt;0, "Negative/Future", FB163=0, "Zero Days", FB163&lt;=3, "&lt; 3 Months", FB163&lt;=6, "3 to 6 Months", FB163&lt;=9, "6 to 9 Months", FB163&lt;=12, "9 to 12 Months", FB163&lt;=15, "12 to 15 Months", FB163&lt;=18, "15 to 18 Months", FB163&lt;=24, "18 to 24 Months", FB163&gt;24, "&gt; 24 Months")</f>
        <v>9 to 12 Months</v>
      </c>
      <c r="FL163" s="37" t="str" cm="1">
        <f t="array" ref="FL163">_xlfn.IFS(FC163="", "No Data", FC163&lt;0, "Negative/Future", FC163=0, "Zero Days", FC163&lt;=3, "&lt; 3 Months", FC163&lt;=6, "3 to 6 Months", FC163&lt;=9, "6 to 9 Months", FC163&lt;=12, "9 to 12 Months", FC163&lt;=15, "12 to 15 Months", FC163&lt;=18, "15 to 18 Months", FC163&lt;=24, "18 to 24 Months", FC163&gt;24, "&gt; 24 Months")</f>
        <v>18 to 24 Months</v>
      </c>
      <c r="FM163" s="37" t="str" cm="1">
        <f t="array" ref="FM163">_xlfn.IFS(FD163="", "No Data", FD163&lt;0, "Negative/Future", FD163=0, "Zero Days", FD163&lt;=3, "&lt; 3 Months", FD163&lt;=6, "3 to 6 Months", FD163&lt;=9, "6 to 9 Months", FD163&lt;=12, "9 to 12 Months", FD163&lt;=15, "12 to 15 Months", FD163&lt;=18, "15 to 18 Months", FD163&lt;=24, "18 to 24 Months", FD163&gt;24, "&gt; 24 Months")</f>
        <v>9 to 12 Months</v>
      </c>
      <c r="FN163" s="37" t="str" cm="1">
        <f t="array" ref="FN163">_xlfn.IFS(FE163="", "No Data", FE163&lt;0, "Negative/Future", FE163=0, "Zero Days", FE163&lt;=3, "&lt; 3 Months", FE163&lt;=6, "3 to 6 Months", FE163&lt;=9, "6 to 9 Months", FE163&lt;=12, "9 to 12 Months", FE163&lt;=15, "12 to 15 Months", FE163&lt;=18, "15 to 18 Months", FE163&lt;=24, "18 to 24 Months", FE163&gt;24, "&gt; 24 Months")</f>
        <v>No Data</v>
      </c>
      <c r="FO163" s="37" t="str" cm="1">
        <f t="array" ref="FO163">_xlfn.IFS(FG163="", "No Data", FG163&lt;0, "Negative/Future", FG163=0, "Zero Days", FG163&lt;=3, "&lt; 3 Months", FG163&lt;=6, "3 to 6 Months", FG163&lt;=9, "6 to 9 Months", FG163&lt;=12, "9 to 12 Months", FG163&lt;=15, "12 to 15 Months", FG163&lt;=18, "15 to 18 Months", FG163&lt;=24, "18 to 24 Months", FG163&gt;24, "&gt; 24 Months")</f>
        <v>No Data</v>
      </c>
      <c r="FP163" s="37" t="str" cm="1">
        <f t="array" ref="FP163">_xlfn.IFS(FF163="", "No Data", FF163&lt;0, "Negative/Future", FF163=0, "Zero Days", FF163&lt;=3, "&lt; 3 Months", FF163&lt;=6, "3 to 6 Months", FF163&lt;=9, "6 to 9 Months", FF163&lt;=12, "9 to 12 Months", FF163&lt;=15, "12 to 15 Months", FF163&lt;=18, "15 to 18 Months", FF163&lt;=24, "18 to 24 Months", FF163&gt;24, "&gt; 24 Months")</f>
        <v>No Data</v>
      </c>
      <c r="FQ163" s="29" t="s">
        <v>997</v>
      </c>
      <c r="FR163" s="29">
        <v>8789061377</v>
      </c>
      <c r="FS163" s="38" t="str">
        <f>VLOOKUP(_xlfn.XLOOKUP(B163,[1]MDA_Assets!D:D,[1]MDA_Assets!I:I,"",0),[1]Validation!$B$1:$C$8,2,0)</f>
        <v>C</v>
      </c>
      <c r="FT163" s="38" t="s">
        <v>202</v>
      </c>
      <c r="FU163" s="31">
        <f>_xlfn.XLOOKUP(B163,[1]MDA_Assets!D:D,[1]MDA_Assets!X:X,"",0)</f>
        <v>0</v>
      </c>
      <c r="FV163" s="39">
        <v>6</v>
      </c>
      <c r="FW163" s="39">
        <v>0</v>
      </c>
      <c r="FX163" s="39">
        <v>0</v>
      </c>
      <c r="FY163" s="39">
        <v>3</v>
      </c>
      <c r="FZ163" s="40">
        <f t="shared" si="101"/>
        <v>45488</v>
      </c>
      <c r="GA163" s="40">
        <f t="shared" si="101"/>
        <v>45488</v>
      </c>
      <c r="GB163" s="40">
        <f t="shared" si="108"/>
        <v>45673</v>
      </c>
      <c r="GC163" s="40">
        <f t="shared" si="109"/>
        <v>45673</v>
      </c>
      <c r="GD163" s="40">
        <f t="shared" si="110"/>
        <v>46038</v>
      </c>
      <c r="GE163" s="40">
        <f t="shared" si="111"/>
        <v>45673</v>
      </c>
      <c r="GF163" s="40" t="str">
        <f t="shared" si="105"/>
        <v/>
      </c>
      <c r="GG163" s="40" t="str">
        <f t="shared" si="105"/>
        <v/>
      </c>
      <c r="GH163" s="40" t="str">
        <f t="shared" si="105"/>
        <v/>
      </c>
      <c r="GI163" s="39">
        <f t="shared" si="135"/>
        <v>5</v>
      </c>
      <c r="GJ163" s="39">
        <f t="shared" si="136"/>
        <v>1</v>
      </c>
      <c r="GK163" s="39">
        <f t="shared" si="137"/>
        <v>0</v>
      </c>
      <c r="GL163" s="39">
        <f t="shared" si="138"/>
        <v>0</v>
      </c>
    </row>
    <row r="164" spans="1:194" x14ac:dyDescent="0.25">
      <c r="A164" s="19">
        <v>180</v>
      </c>
      <c r="B164" s="43" t="s">
        <v>998</v>
      </c>
      <c r="C164" s="43" t="s">
        <v>254</v>
      </c>
      <c r="D164" s="43" t="s">
        <v>241</v>
      </c>
      <c r="E164" s="43" t="s">
        <v>787</v>
      </c>
      <c r="F164" s="43" t="s">
        <v>2857</v>
      </c>
      <c r="G164" s="43" t="s">
        <v>243</v>
      </c>
      <c r="H164" s="43" t="s">
        <v>498</v>
      </c>
      <c r="I164" s="43" t="s">
        <v>192</v>
      </c>
      <c r="J164" s="44">
        <f t="shared" si="112"/>
        <v>42732.770833333336</v>
      </c>
      <c r="K164" s="44">
        <v>42368.770833333336</v>
      </c>
      <c r="L164" s="44">
        <v>42196.770833333336</v>
      </c>
      <c r="M164" s="43" t="s">
        <v>999</v>
      </c>
      <c r="N164" s="43" t="s">
        <v>1000</v>
      </c>
      <c r="O164" s="44">
        <v>45913.314016203702</v>
      </c>
      <c r="P164" s="43">
        <v>21557</v>
      </c>
      <c r="Q164" s="43">
        <v>13635</v>
      </c>
      <c r="R164" s="43">
        <v>8992</v>
      </c>
      <c r="S164" s="43" t="s">
        <v>206</v>
      </c>
      <c r="T164" s="44">
        <v>45912.770833333336</v>
      </c>
      <c r="U164" s="44">
        <v>45912.770833333336</v>
      </c>
      <c r="V164" s="44">
        <v>45912.770833333336</v>
      </c>
      <c r="W164" s="44">
        <v>45912.770833333336</v>
      </c>
      <c r="X164" s="44">
        <v>45912.770833333336</v>
      </c>
      <c r="Y164" s="44">
        <v>45912.770833333336</v>
      </c>
      <c r="Z164" s="43"/>
      <c r="AA164" s="43"/>
      <c r="AB164" s="43"/>
      <c r="AC164" s="43"/>
      <c r="AD164" s="43"/>
      <c r="AE164" s="43">
        <v>8</v>
      </c>
      <c r="AF164" s="43" t="s">
        <v>281</v>
      </c>
      <c r="AG164" s="43" t="s">
        <v>281</v>
      </c>
      <c r="AH164" s="43" t="s">
        <v>285</v>
      </c>
      <c r="AI164" s="43" t="s">
        <v>285</v>
      </c>
      <c r="AJ164" s="43" t="s">
        <v>286</v>
      </c>
      <c r="AK164" s="43" t="s">
        <v>285</v>
      </c>
      <c r="AL164" s="46">
        <v>46092</v>
      </c>
      <c r="AM164" s="46">
        <v>46092</v>
      </c>
      <c r="AN164" s="47">
        <v>46277</v>
      </c>
      <c r="AO164" s="47">
        <v>46277</v>
      </c>
      <c r="AP164" s="47">
        <v>46642</v>
      </c>
      <c r="AQ164" s="47">
        <v>46277</v>
      </c>
      <c r="AR164" s="48"/>
      <c r="AS164" s="48"/>
      <c r="AT164" s="48"/>
      <c r="AU164" s="43">
        <v>1</v>
      </c>
      <c r="AV164" s="43">
        <v>0</v>
      </c>
      <c r="AW164" s="43">
        <v>0</v>
      </c>
      <c r="AX164" s="51" t="s">
        <v>211</v>
      </c>
      <c r="AY164" s="51" t="s">
        <v>211</v>
      </c>
      <c r="AZ164" s="51" t="s">
        <v>198</v>
      </c>
      <c r="BA164" s="20">
        <f t="shared" ca="1" si="141"/>
        <v>1</v>
      </c>
      <c r="BB164" s="20">
        <f t="shared" ca="1" si="141"/>
        <v>1</v>
      </c>
      <c r="BC164" s="20">
        <f t="shared" ca="1" si="141"/>
        <v>0</v>
      </c>
      <c r="BD164" s="20">
        <f t="shared" ca="1" si="141"/>
        <v>0</v>
      </c>
      <c r="BE164" s="20">
        <f t="shared" ca="1" si="141"/>
        <v>0</v>
      </c>
      <c r="BF164" s="20">
        <f t="shared" ca="1" si="141"/>
        <v>0</v>
      </c>
      <c r="BG164" s="21" t="str">
        <f t="shared" ca="1" si="141"/>
        <v/>
      </c>
      <c r="BH164" s="21" t="str">
        <f t="shared" ca="1" si="141"/>
        <v/>
      </c>
      <c r="BI164" s="21" t="str">
        <f t="shared" ca="1" si="141"/>
        <v/>
      </c>
      <c r="BJ164" s="22">
        <f t="shared" ca="1" si="113"/>
        <v>2</v>
      </c>
      <c r="BK164" s="21">
        <f t="shared" si="114"/>
        <v>8</v>
      </c>
      <c r="BL164" s="22">
        <f t="shared" ca="1" si="115"/>
        <v>23658</v>
      </c>
      <c r="BM164" s="22">
        <f t="shared" ca="1" si="116"/>
        <v>14905</v>
      </c>
      <c r="BN164" s="23">
        <f t="shared" ca="1" si="117"/>
        <v>8753</v>
      </c>
      <c r="BO164" s="24">
        <f t="shared" ca="1" si="118"/>
        <v>2101</v>
      </c>
      <c r="BP164" s="51" t="str">
        <f>_xlfn.XLOOKUP(E164,[1]Validation!E:E,[1]Validation!F:F,"")</f>
        <v>EN7</v>
      </c>
      <c r="BQ164" s="51" t="str">
        <f>_xlfn.XLOOKUP(BP164,[1]Validation!F:F,[1]Validation!G:G,"")</f>
        <v>EN4 to EN7</v>
      </c>
      <c r="BR164" s="52" t="str">
        <f>VLOOKUP(G164,[1]Validation!$B$1:$C$9,2,0)</f>
        <v>A</v>
      </c>
      <c r="BS164" s="51">
        <f t="shared" ca="1" si="119"/>
        <v>125</v>
      </c>
      <c r="BT164" s="53">
        <f>_xlfn.XLOOKUP(B164,'[2]1. All Calls'!$R:$R,'[2]1. All Calls'!$A:$A,"",0)</f>
        <v>45913.4375</v>
      </c>
      <c r="BU164" s="51" t="str">
        <f>_xlfn.XLOOKUP(B164,'[2]1. All Calls'!$R:$R,'[2]1. All Calls'!$F:$F,"",0)</f>
        <v>CC-01797575</v>
      </c>
      <c r="BV164" s="51" t="str">
        <f>_xlfn.XLOOKUP(B164,'[2]1. All Calls'!$R:$R,'[2]1. All Calls'!$J:$J,"",0)</f>
        <v>Schedule Service</v>
      </c>
      <c r="BW164" s="53">
        <f>_xlfn.XLOOKUP(B164,'[2]Sch Calls'!$R:$R,'[2]Sch Calls'!$A:$A,"",0)</f>
        <v>45913.437719907401</v>
      </c>
      <c r="BX164" s="51">
        <f>_xlfn.XLOOKUP(B164,'[2]Sch Calls'!$R:$R,'[2]Sch Calls'!$B:$B,"",0)</f>
        <v>21557</v>
      </c>
      <c r="BY164" s="51" t="str">
        <f t="shared" si="102"/>
        <v>12-Mar-26</v>
      </c>
      <c r="BZ164" s="51" t="str">
        <f t="shared" si="102"/>
        <v>12-Mar-26</v>
      </c>
      <c r="CA164" s="51" t="str">
        <f t="shared" si="120"/>
        <v>15-Jun-26</v>
      </c>
      <c r="CB164" s="51" t="str">
        <f t="shared" si="121"/>
        <v>13-Mar-27</v>
      </c>
      <c r="CC164" s="51" t="str">
        <f t="shared" si="122"/>
        <v>13-Sep-27</v>
      </c>
      <c r="CD164" s="51" t="str">
        <f t="shared" si="123"/>
        <v>13-Sep-26</v>
      </c>
      <c r="CE164" s="51">
        <f t="shared" ca="1" si="103"/>
        <v>263</v>
      </c>
      <c r="CF164" s="51">
        <f t="shared" ca="1" si="103"/>
        <v>263</v>
      </c>
      <c r="CG164" s="51">
        <f t="shared" ca="1" si="124"/>
        <v>263</v>
      </c>
      <c r="CH164" s="51">
        <f t="shared" ca="1" si="125"/>
        <v>263</v>
      </c>
      <c r="CI164" s="51">
        <f t="shared" ca="1" si="126"/>
        <v>263</v>
      </c>
      <c r="CJ164" s="51">
        <f t="shared" ca="1" si="127"/>
        <v>263</v>
      </c>
      <c r="CK164" s="51">
        <f t="shared" ca="1" si="144"/>
        <v>2104</v>
      </c>
      <c r="CL164" s="51">
        <f t="shared" ca="1" si="144"/>
        <v>2104</v>
      </c>
      <c r="CM164" s="51">
        <f t="shared" ca="1" si="144"/>
        <v>2104</v>
      </c>
      <c r="CN164" s="51">
        <f t="shared" ca="1" si="144"/>
        <v>2104</v>
      </c>
      <c r="CO164" s="51">
        <f t="shared" ca="1" si="144"/>
        <v>2104</v>
      </c>
      <c r="CP164" s="51">
        <f t="shared" ca="1" si="144"/>
        <v>2104</v>
      </c>
      <c r="CQ164" s="51">
        <f t="shared" ca="1" si="145"/>
        <v>-104</v>
      </c>
      <c r="CR164" s="51">
        <f t="shared" ca="1" si="145"/>
        <v>-104</v>
      </c>
      <c r="CS164" s="51">
        <f t="shared" ca="1" si="145"/>
        <v>1896</v>
      </c>
      <c r="CT164" s="51">
        <f t="shared" ca="1" si="145"/>
        <v>1896</v>
      </c>
      <c r="CU164" s="51">
        <f t="shared" ca="1" si="145"/>
        <v>5896</v>
      </c>
      <c r="CV164" s="54">
        <f t="shared" ca="1" si="145"/>
        <v>1896</v>
      </c>
      <c r="CW164" s="25" t="s">
        <v>195</v>
      </c>
      <c r="CX164" s="55">
        <v>0.63</v>
      </c>
      <c r="CY164" s="55"/>
      <c r="CZ164" s="26">
        <v>0</v>
      </c>
      <c r="DA164" s="26">
        <v>0</v>
      </c>
      <c r="DB164" s="26">
        <v>0</v>
      </c>
      <c r="DC164" s="26">
        <v>0</v>
      </c>
      <c r="DD164" s="26">
        <v>0</v>
      </c>
      <c r="DE164" s="26">
        <v>0</v>
      </c>
      <c r="DF164" s="26">
        <v>0</v>
      </c>
      <c r="DG164" s="26">
        <v>0</v>
      </c>
      <c r="DH164" s="26">
        <v>0</v>
      </c>
      <c r="DI164" s="26">
        <v>0</v>
      </c>
      <c r="DJ164" s="26">
        <v>0</v>
      </c>
      <c r="DK164" s="26">
        <v>0</v>
      </c>
      <c r="DL164" s="27">
        <f t="shared" si="128"/>
        <v>45988.4375</v>
      </c>
      <c r="DM164" s="28">
        <f t="shared" ca="1" si="129"/>
        <v>1</v>
      </c>
      <c r="DN164" s="56">
        <f>_xlfn.XLOOKUP(B164,'[2]1. All Calls'!$R:$R,'[2]1. All Calls'!$A:$A,"",0)</f>
        <v>45913.4375</v>
      </c>
      <c r="DO164" s="57" t="str">
        <f ca="1">VLOOKUP(DM164,[1]Validation!$B$20:$C$25,2,0)</f>
        <v>Above 3 months</v>
      </c>
      <c r="DP164" s="58" t="str">
        <f>_xlfn.XLOOKUP(B164,'[1]Active AMCs- Dealer'!E:E,'[1]Active AMCs- Dealer'!L:L,"Not in AMC",0)</f>
        <v>Not in AMC</v>
      </c>
      <c r="DQ164" s="50" t="s">
        <v>238</v>
      </c>
      <c r="DR164" s="29" t="str">
        <f>_xlfn.XLOOKUP(B164,'[2]1. All Calls'!$R:$R,'[2]1. All Calls'!$F:$F,"",0)</f>
        <v>CC-01797575</v>
      </c>
      <c r="DS164" s="29" t="str">
        <f>_xlfn.XLOOKUP(B164,'[2]1. All Calls'!$R:$R,'[2]1. All Calls'!$AB:$AB,"",0)</f>
        <v>Attend the site for scheduled service so change, air filter, oil filter air oil separator motor greasing, intake valve kit, solenoid valve kit, NPV kit, thermal valve kit and oil. Then start the unit found running ok.</v>
      </c>
      <c r="DT164" s="30">
        <f>_xlfn.XLOOKUP(DR164,'[2]1. All Calls'!$F:$F,'[2]1. All Calls'!$A:$A,"",0)</f>
        <v>45913.4375</v>
      </c>
      <c r="DU164" s="31">
        <f>_xlfn.XLOOKUP(DR164,'[2]1. All Calls'!$F:$F,'[2]1. All Calls'!$B:$B,"",0)</f>
        <v>21557</v>
      </c>
      <c r="DV164" s="31">
        <f>_xlfn.XLOOKUP(B164,[1]MDA_Assets!D:D,[1]MDA_Assets!N:N,"",0)</f>
        <v>13635</v>
      </c>
      <c r="DW164" s="31">
        <f>_xlfn.XLOOKUP(B164,[1]MDA_Assets!D:D,[1]MDA_Assets!O:O,"",0)</f>
        <v>8992</v>
      </c>
      <c r="DX164" s="32" t="str">
        <f>_xlfn.XLOOKUP(B164,[1]MDA_Assets!D:D,[1]MDA_Assets!Q:Q,"",0)</f>
        <v>XD</v>
      </c>
      <c r="DY164" s="33">
        <f>_xlfn.XLOOKUP(B164,[1]MDA_Assets!D:D,[1]MDA_Assets!R:R,"",0)</f>
        <v>45913</v>
      </c>
      <c r="DZ164" s="33">
        <f>_xlfn.XLOOKUP(B164,[1]MDA_Assets!D:D,[1]MDA_Assets!S:S,"",0)</f>
        <v>45913</v>
      </c>
      <c r="EA164" s="33">
        <f>_xlfn.XLOOKUP(B164,[1]MDA_Assets!D:D,[1]MDA_Assets!T:T,"",0)</f>
        <v>45913</v>
      </c>
      <c r="EB164" s="33">
        <f>_xlfn.XLOOKUP(B164,[1]MDA_Assets!D:D,[1]MDA_Assets!U:U,"",0)</f>
        <v>45913</v>
      </c>
      <c r="EC164" s="33">
        <f>_xlfn.XLOOKUP(B164,[1]MDA_Assets!D:D,[1]MDA_Assets!V:V,"",0)</f>
        <v>45913</v>
      </c>
      <c r="ED164" s="33">
        <f>_xlfn.XLOOKUP(B164,[1]MDA_Assets!D:D,[1]MDA_Assets!W:W,"",0)</f>
        <v>45913</v>
      </c>
      <c r="EE164" s="32">
        <f>_xlfn.XLOOKUP(B164,[1]MDA_Assets!D:D,[1]MDA_Assets!X:X,"",0)</f>
        <v>0</v>
      </c>
      <c r="EF164" s="33">
        <f>_xlfn.XLOOKUP(B164,[1]MDA_Assets!D:D,[1]MDA_Assets!Y:Y,"",0)</f>
        <v>0</v>
      </c>
      <c r="EG164" s="33">
        <f>_xlfn.XLOOKUP(B164,[1]MDA_Assets!D:D,[1]MDA_Assets!Z:Z,"",0)</f>
        <v>0</v>
      </c>
      <c r="EH164" s="33">
        <f>_xlfn.XLOOKUP(B164,[1]MDA_Assets!D:D,[1]MDA_Assets!AA:AA,"",0)</f>
        <v>0</v>
      </c>
      <c r="EI164" s="34">
        <f>_xlfn.XLOOKUP(B164,[1]MDA_Assets!D:D,[1]MDA_Assets!P:P,"",0)</f>
        <v>8</v>
      </c>
      <c r="EJ164" s="35" t="str">
        <f>_xlfn.XLOOKUP(B164,[1]MDA_Assets!D:D,[1]MDA_Assets!AB:AB,"",0)</f>
        <v>2000</v>
      </c>
      <c r="EK164" s="35" t="str">
        <f>_xlfn.XLOOKUP(B164,[1]MDA_Assets!D:D,[1]MDA_Assets!AC:AC,"",0)</f>
        <v>2000</v>
      </c>
      <c r="EL164" s="35" t="str">
        <f>_xlfn.XLOOKUP(B164,[1]MDA_Assets!D:D,[1]MDA_Assets!AD:AD,"",0)</f>
        <v>4000</v>
      </c>
      <c r="EM164" s="35" t="str">
        <f>_xlfn.XLOOKUP(B164,[1]MDA_Assets!D:D,[1]MDA_Assets!AE:AE,"",0)</f>
        <v>4000</v>
      </c>
      <c r="EN164" s="35" t="str">
        <f>_xlfn.XLOOKUP(B164,[1]MDA_Assets!D:D,[1]MDA_Assets!AF:AF,"",0)</f>
        <v>8000</v>
      </c>
      <c r="EO164" s="35" t="str">
        <f>_xlfn.XLOOKUP(B164,[1]MDA_Assets!D:D,[1]MDA_Assets!AG:AG,"",0)</f>
        <v>4000</v>
      </c>
      <c r="EP164" s="36">
        <f t="shared" si="104"/>
        <v>180</v>
      </c>
      <c r="EQ164" s="36">
        <f t="shared" si="104"/>
        <v>180</v>
      </c>
      <c r="ER164" s="36">
        <f t="shared" si="130"/>
        <v>365</v>
      </c>
      <c r="ES164" s="36">
        <f t="shared" si="131"/>
        <v>365</v>
      </c>
      <c r="ET164" s="36">
        <f t="shared" si="132"/>
        <v>730</v>
      </c>
      <c r="EU164" s="36">
        <f t="shared" si="133"/>
        <v>365</v>
      </c>
      <c r="EV164" s="36" t="str">
        <f t="shared" si="134"/>
        <v/>
      </c>
      <c r="EW164" s="36" t="str">
        <f t="shared" si="106"/>
        <v/>
      </c>
      <c r="EX164" s="36" t="str">
        <f t="shared" si="107"/>
        <v/>
      </c>
      <c r="EY164" s="36">
        <f t="shared" si="147"/>
        <v>5.81</v>
      </c>
      <c r="EZ164" s="36">
        <f t="shared" si="147"/>
        <v>5.81</v>
      </c>
      <c r="FA164" s="36">
        <f t="shared" si="147"/>
        <v>11.78</v>
      </c>
      <c r="FB164" s="36">
        <f t="shared" si="146"/>
        <v>11.78</v>
      </c>
      <c r="FC164" s="36">
        <f t="shared" si="146"/>
        <v>23.55</v>
      </c>
      <c r="FD164" s="36">
        <f t="shared" si="146"/>
        <v>11.78</v>
      </c>
      <c r="FE164" s="36" t="str">
        <f t="shared" si="146"/>
        <v/>
      </c>
      <c r="FF164" s="36" t="str">
        <f t="shared" si="146"/>
        <v/>
      </c>
      <c r="FG164" s="36" t="str">
        <f t="shared" si="146"/>
        <v/>
      </c>
      <c r="FH164" s="37" t="str" cm="1">
        <f t="array" ref="FH164">_xlfn.IFS(EY164="", "No Data", EY164&lt;0, "Negative/Future", EY164=0, "Zero Days", EY164&lt;=3, "&lt; 3 Months", EY164&lt;=6, "3 to 6 Months", EY164&lt;=9, "6 to 9 Months", EY164&lt;=12, "9 to 12 Months", EY164&lt;=15, "12 to 15 Months", EY164&lt;=18, "15 to 18 Months", EY164&lt;=24, "18 to 24 Months", EY164&gt;24, "&gt; 24 Months")</f>
        <v>3 to 6 Months</v>
      </c>
      <c r="FI164" s="37" t="str" cm="1">
        <f t="array" ref="FI164">_xlfn.IFS(EZ164="", "No Data", EZ164&lt;0, "Negative/Future", EZ164=0, "Zero Days", EZ164&lt;=3, "&lt; 3 Months", EZ164&lt;=6, "3 to 6 Months", EZ164&lt;=9, "6 to 9 Months", EZ164&lt;=12, "9 to 12 Months", EZ164&lt;=15, "12 to 15 Months", EZ164&lt;=18, "15 to 18 Months", EZ164&lt;=24, "18 to 24 Months", EZ164&gt;24, "&gt; 24 Months")</f>
        <v>3 to 6 Months</v>
      </c>
      <c r="FJ164" s="37" t="str" cm="1">
        <f t="array" ref="FJ164">_xlfn.IFS(FA164="", "No Data", FA164&lt;0, "Negative/Future", FA164=0, "Zero Days", FA164&lt;=3, "&lt; 3 Months", FA164&lt;=6, "3 to 6 Months", FA164&lt;=9, "6 to 9 Months", FA164&lt;=12, "9 to 12 Months", FA164&lt;=15, "12 to 15 Months", FA164&lt;=18, "15 to 18 Months", FA164&lt;=24, "18 to 24 Months", FA164&gt;24, "&gt; 24 Months")</f>
        <v>9 to 12 Months</v>
      </c>
      <c r="FK164" s="37" t="str" cm="1">
        <f t="array" ref="FK164">_xlfn.IFS(FB164="", "No Data", FB164&lt;0, "Negative/Future", FB164=0, "Zero Days", FB164&lt;=3, "&lt; 3 Months", FB164&lt;=6, "3 to 6 Months", FB164&lt;=9, "6 to 9 Months", FB164&lt;=12, "9 to 12 Months", FB164&lt;=15, "12 to 15 Months", FB164&lt;=18, "15 to 18 Months", FB164&lt;=24, "18 to 24 Months", FB164&gt;24, "&gt; 24 Months")</f>
        <v>9 to 12 Months</v>
      </c>
      <c r="FL164" s="37" t="str" cm="1">
        <f t="array" ref="FL164">_xlfn.IFS(FC164="", "No Data", FC164&lt;0, "Negative/Future", FC164=0, "Zero Days", FC164&lt;=3, "&lt; 3 Months", FC164&lt;=6, "3 to 6 Months", FC164&lt;=9, "6 to 9 Months", FC164&lt;=12, "9 to 12 Months", FC164&lt;=15, "12 to 15 Months", FC164&lt;=18, "15 to 18 Months", FC164&lt;=24, "18 to 24 Months", FC164&gt;24, "&gt; 24 Months")</f>
        <v>18 to 24 Months</v>
      </c>
      <c r="FM164" s="37" t="str" cm="1">
        <f t="array" ref="FM164">_xlfn.IFS(FD164="", "No Data", FD164&lt;0, "Negative/Future", FD164=0, "Zero Days", FD164&lt;=3, "&lt; 3 Months", FD164&lt;=6, "3 to 6 Months", FD164&lt;=9, "6 to 9 Months", FD164&lt;=12, "9 to 12 Months", FD164&lt;=15, "12 to 15 Months", FD164&lt;=18, "15 to 18 Months", FD164&lt;=24, "18 to 24 Months", FD164&gt;24, "&gt; 24 Months")</f>
        <v>9 to 12 Months</v>
      </c>
      <c r="FN164" s="37" t="str" cm="1">
        <f t="array" ref="FN164">_xlfn.IFS(FE164="", "No Data", FE164&lt;0, "Negative/Future", FE164=0, "Zero Days", FE164&lt;=3, "&lt; 3 Months", FE164&lt;=6, "3 to 6 Months", FE164&lt;=9, "6 to 9 Months", FE164&lt;=12, "9 to 12 Months", FE164&lt;=15, "12 to 15 Months", FE164&lt;=18, "15 to 18 Months", FE164&lt;=24, "18 to 24 Months", FE164&gt;24, "&gt; 24 Months")</f>
        <v>No Data</v>
      </c>
      <c r="FO164" s="37" t="str" cm="1">
        <f t="array" ref="FO164">_xlfn.IFS(FG164="", "No Data", FG164&lt;0, "Negative/Future", FG164=0, "Zero Days", FG164&lt;=3, "&lt; 3 Months", FG164&lt;=6, "3 to 6 Months", FG164&lt;=9, "6 to 9 Months", FG164&lt;=12, "9 to 12 Months", FG164&lt;=15, "12 to 15 Months", FG164&lt;=18, "15 to 18 Months", FG164&lt;=24, "18 to 24 Months", FG164&gt;24, "&gt; 24 Months")</f>
        <v>No Data</v>
      </c>
      <c r="FP164" s="37" t="str" cm="1">
        <f t="array" ref="FP164">_xlfn.IFS(FF164="", "No Data", FF164&lt;0, "Negative/Future", FF164=0, "Zero Days", FF164&lt;=3, "&lt; 3 Months", FF164&lt;=6, "3 to 6 Months", FF164&lt;=9, "6 to 9 Months", FF164&lt;=12, "9 to 12 Months", FF164&lt;=15, "12 to 15 Months", FF164&lt;=18, "15 to 18 Months", FF164&lt;=24, "18 to 24 Months", FF164&gt;24, "&gt; 24 Months")</f>
        <v>No Data</v>
      </c>
      <c r="FQ164" s="29" t="s">
        <v>1001</v>
      </c>
      <c r="FR164" s="29">
        <v>8340387508</v>
      </c>
      <c r="FS164" s="38" t="str">
        <f>VLOOKUP(_xlfn.XLOOKUP(B164,[1]MDA_Assets!D:D,[1]MDA_Assets!I:I,"",0),[1]Validation!$B$1:$C$8,2,0)</f>
        <v>A</v>
      </c>
      <c r="FT164" s="38" t="s">
        <v>296</v>
      </c>
      <c r="FU164" s="31">
        <f>_xlfn.XLOOKUP(B164,[1]MDA_Assets!D:D,[1]MDA_Assets!X:X,"",0)</f>
        <v>0</v>
      </c>
      <c r="FV164" s="39">
        <v>2</v>
      </c>
      <c r="FW164" s="39">
        <v>0</v>
      </c>
      <c r="FX164" s="39">
        <v>0</v>
      </c>
      <c r="FY164" s="39">
        <v>7</v>
      </c>
      <c r="FZ164" s="40">
        <f t="shared" si="101"/>
        <v>46093</v>
      </c>
      <c r="GA164" s="40">
        <f t="shared" si="101"/>
        <v>46093</v>
      </c>
      <c r="GB164" s="40">
        <f t="shared" si="108"/>
        <v>46278</v>
      </c>
      <c r="GC164" s="40">
        <f t="shared" si="109"/>
        <v>46278</v>
      </c>
      <c r="GD164" s="40">
        <f t="shared" si="110"/>
        <v>46643</v>
      </c>
      <c r="GE164" s="40">
        <f t="shared" si="111"/>
        <v>46278</v>
      </c>
      <c r="GF164" s="40" t="str">
        <f t="shared" si="105"/>
        <v/>
      </c>
      <c r="GG164" s="40" t="str">
        <f t="shared" si="105"/>
        <v/>
      </c>
      <c r="GH164" s="40" t="str">
        <f t="shared" si="105"/>
        <v/>
      </c>
      <c r="GI164" s="39">
        <f t="shared" si="135"/>
        <v>0</v>
      </c>
      <c r="GJ164" s="39">
        <f t="shared" si="136"/>
        <v>0</v>
      </c>
      <c r="GK164" s="39">
        <f t="shared" si="137"/>
        <v>0</v>
      </c>
      <c r="GL164" s="39">
        <f t="shared" si="138"/>
        <v>6</v>
      </c>
    </row>
    <row r="165" spans="1:194" x14ac:dyDescent="0.25">
      <c r="A165" s="19">
        <v>181</v>
      </c>
      <c r="B165" s="43" t="s">
        <v>2264</v>
      </c>
      <c r="C165" s="43" t="s">
        <v>186</v>
      </c>
      <c r="D165" s="43" t="s">
        <v>241</v>
      </c>
      <c r="E165" s="43" t="s">
        <v>1002</v>
      </c>
      <c r="F165" s="43" t="s">
        <v>1003</v>
      </c>
      <c r="G165" s="43" t="s">
        <v>225</v>
      </c>
      <c r="H165" s="43" t="s">
        <v>230</v>
      </c>
      <c r="I165" s="43" t="s">
        <v>192</v>
      </c>
      <c r="J165" s="44">
        <f t="shared" si="112"/>
        <v>39821.770833333336</v>
      </c>
      <c r="K165" s="44">
        <v>39457.770833333336</v>
      </c>
      <c r="L165" s="44">
        <v>39379.770833333336</v>
      </c>
      <c r="M165" s="43" t="s">
        <v>2265</v>
      </c>
      <c r="N165" s="43" t="s">
        <v>193</v>
      </c>
      <c r="O165" s="44">
        <v>46049.721087962964</v>
      </c>
      <c r="P165" s="43">
        <v>12487</v>
      </c>
      <c r="Q165" s="43">
        <v>3371</v>
      </c>
      <c r="R165" s="43">
        <v>9116</v>
      </c>
      <c r="S165" s="43" t="s">
        <v>206</v>
      </c>
      <c r="T165" s="44">
        <v>46033.770833333336</v>
      </c>
      <c r="U165" s="44">
        <v>46033.770833333336</v>
      </c>
      <c r="V165" s="44">
        <v>46033.770833333336</v>
      </c>
      <c r="W165" s="44">
        <v>46033.770833333336</v>
      </c>
      <c r="X165" s="44">
        <v>46033.770833333336</v>
      </c>
      <c r="Y165" s="44">
        <v>45344.770833333336</v>
      </c>
      <c r="Z165" s="43"/>
      <c r="AA165" s="43"/>
      <c r="AB165" s="43"/>
      <c r="AC165" s="43"/>
      <c r="AD165" s="43"/>
      <c r="AE165" s="43">
        <v>6</v>
      </c>
      <c r="AF165" s="43" t="s">
        <v>2266</v>
      </c>
      <c r="AG165" s="43" t="s">
        <v>2266</v>
      </c>
      <c r="AH165" s="43" t="s">
        <v>2267</v>
      </c>
      <c r="AI165" s="43" t="s">
        <v>2267</v>
      </c>
      <c r="AJ165" s="43" t="s">
        <v>2268</v>
      </c>
      <c r="AK165" s="43" t="s">
        <v>2267</v>
      </c>
      <c r="AL165" s="47">
        <v>46363</v>
      </c>
      <c r="AM165" s="47">
        <v>46213</v>
      </c>
      <c r="AN165" s="47">
        <v>46398</v>
      </c>
      <c r="AO165" s="47">
        <v>46398</v>
      </c>
      <c r="AP165" s="46">
        <v>46074</v>
      </c>
      <c r="AQ165" s="47">
        <v>46398</v>
      </c>
      <c r="AR165" s="48"/>
      <c r="AS165" s="48"/>
      <c r="AT165" s="48"/>
      <c r="AU165" s="43">
        <v>1</v>
      </c>
      <c r="AV165" s="43">
        <v>0</v>
      </c>
      <c r="AW165" s="43">
        <v>0</v>
      </c>
      <c r="AX165" s="51" t="s">
        <v>316</v>
      </c>
      <c r="AY165" s="51" t="s">
        <v>316</v>
      </c>
      <c r="AZ165" s="51" t="s">
        <v>198</v>
      </c>
      <c r="BA165" s="20">
        <f t="shared" ca="1" si="141"/>
        <v>0</v>
      </c>
      <c r="BB165" s="20">
        <f t="shared" ca="1" si="141"/>
        <v>0</v>
      </c>
      <c r="BC165" s="20">
        <f t="shared" ca="1" si="141"/>
        <v>0</v>
      </c>
      <c r="BD165" s="20">
        <f t="shared" ca="1" si="141"/>
        <v>0</v>
      </c>
      <c r="BE165" s="20">
        <f t="shared" ca="1" si="141"/>
        <v>1</v>
      </c>
      <c r="BF165" s="20">
        <f t="shared" ca="1" si="141"/>
        <v>0</v>
      </c>
      <c r="BG165" s="21" t="str">
        <f t="shared" ca="1" si="141"/>
        <v/>
      </c>
      <c r="BH165" s="21" t="str">
        <f t="shared" ca="1" si="141"/>
        <v/>
      </c>
      <c r="BI165" s="21" t="str">
        <f t="shared" ca="1" si="141"/>
        <v/>
      </c>
      <c r="BJ165" s="22">
        <f t="shared" ca="1" si="113"/>
        <v>1</v>
      </c>
      <c r="BK165" s="21">
        <f t="shared" si="114"/>
        <v>6</v>
      </c>
      <c r="BL165" s="22">
        <f t="shared" ca="1" si="115"/>
        <v>13245</v>
      </c>
      <c r="BM165" s="22">
        <f t="shared" ca="1" si="116"/>
        <v>3576</v>
      </c>
      <c r="BN165" s="23">
        <f t="shared" ca="1" si="117"/>
        <v>9669</v>
      </c>
      <c r="BO165" s="24">
        <f t="shared" ca="1" si="118"/>
        <v>758</v>
      </c>
      <c r="BP165" s="51" t="str">
        <f>_xlfn.XLOOKUP(E165,[1]Validation!E:E,[1]Validation!F:F,"")</f>
        <v>E22</v>
      </c>
      <c r="BQ165" s="51" t="str">
        <f>_xlfn.XLOOKUP(BP165,[1]Validation!F:F,[1]Validation!G:G,"")</f>
        <v>E11 to E22</v>
      </c>
      <c r="BR165" s="52" t="str">
        <f>VLOOKUP(G165,[1]Validation!$B$1:$C$9,2,0)</f>
        <v>C</v>
      </c>
      <c r="BS165" s="51">
        <f t="shared" ca="1" si="119"/>
        <v>221</v>
      </c>
      <c r="BT165" s="53">
        <f>_xlfn.XLOOKUP(B165,'[2]1. All Calls'!$R:$R,'[2]1. All Calls'!$A:$A,"",0)</f>
        <v>46049.949629629598</v>
      </c>
      <c r="BU165" s="51" t="str">
        <f>_xlfn.XLOOKUP(B165,'[2]1. All Calls'!$R:$R,'[2]1. All Calls'!$F:$F,"",0)</f>
        <v>CC-01954975</v>
      </c>
      <c r="BV165" s="51" t="str">
        <f>_xlfn.XLOOKUP(B165,'[2]1. All Calls'!$R:$R,'[2]1. All Calls'!$J:$J,"",0)</f>
        <v>Sales Call</v>
      </c>
      <c r="BW165" s="53" t="str">
        <f>_xlfn.XLOOKUP(B165,'[2]Sch Calls'!$R:$R,'[2]Sch Calls'!$A:$A,"",0)</f>
        <v/>
      </c>
      <c r="BX165" s="51" t="str">
        <f>_xlfn.XLOOKUP(B165,'[2]Sch Calls'!$R:$R,'[2]Sch Calls'!$B:$B,"",0)</f>
        <v/>
      </c>
      <c r="BY165" s="51" t="str">
        <f t="shared" si="102"/>
        <v>11-Jul-26</v>
      </c>
      <c r="BZ165" s="51" t="str">
        <f t="shared" si="102"/>
        <v>11-Jul-26</v>
      </c>
      <c r="CA165" s="51" t="str">
        <f t="shared" si="120"/>
        <v>14-Oct-26</v>
      </c>
      <c r="CB165" s="51" t="str">
        <f t="shared" si="121"/>
        <v>12-Jul-27</v>
      </c>
      <c r="CC165" s="51" t="str">
        <f t="shared" si="122"/>
        <v>22-Feb-26</v>
      </c>
      <c r="CD165" s="51" t="str">
        <f t="shared" si="123"/>
        <v>12-Jan-27</v>
      </c>
      <c r="CE165" s="51">
        <f t="shared" ca="1" si="103"/>
        <v>142</v>
      </c>
      <c r="CF165" s="51">
        <f t="shared" ca="1" si="103"/>
        <v>142</v>
      </c>
      <c r="CG165" s="51">
        <f t="shared" ca="1" si="124"/>
        <v>142</v>
      </c>
      <c r="CH165" s="51">
        <f t="shared" ca="1" si="125"/>
        <v>142</v>
      </c>
      <c r="CI165" s="51">
        <f t="shared" ca="1" si="126"/>
        <v>831</v>
      </c>
      <c r="CJ165" s="51">
        <f t="shared" ca="1" si="127"/>
        <v>142</v>
      </c>
      <c r="CK165" s="51">
        <f t="shared" ca="1" si="144"/>
        <v>852</v>
      </c>
      <c r="CL165" s="51">
        <f t="shared" ca="1" si="144"/>
        <v>852</v>
      </c>
      <c r="CM165" s="51">
        <f t="shared" ca="1" si="144"/>
        <v>852</v>
      </c>
      <c r="CN165" s="51">
        <f t="shared" ca="1" si="144"/>
        <v>852</v>
      </c>
      <c r="CO165" s="51">
        <f t="shared" ca="1" si="144"/>
        <v>4986</v>
      </c>
      <c r="CP165" s="51">
        <f t="shared" ca="1" si="144"/>
        <v>852</v>
      </c>
      <c r="CQ165" s="51">
        <f t="shared" ca="1" si="145"/>
        <v>1033</v>
      </c>
      <c r="CR165" s="51">
        <f t="shared" ca="1" si="145"/>
        <v>1033</v>
      </c>
      <c r="CS165" s="51">
        <f t="shared" ca="1" si="145"/>
        <v>3033</v>
      </c>
      <c r="CT165" s="51">
        <f t="shared" ca="1" si="145"/>
        <v>3033</v>
      </c>
      <c r="CU165" s="51">
        <f t="shared" ca="1" si="145"/>
        <v>129</v>
      </c>
      <c r="CV165" s="54">
        <f t="shared" ca="1" si="145"/>
        <v>3033</v>
      </c>
      <c r="CW165" s="25" t="s">
        <v>199</v>
      </c>
      <c r="CX165" s="55">
        <v>0.27</v>
      </c>
      <c r="CY165" s="55"/>
      <c r="CZ165" s="26">
        <v>0</v>
      </c>
      <c r="DA165" s="26">
        <v>0</v>
      </c>
      <c r="DB165" s="26">
        <v>0</v>
      </c>
      <c r="DC165" s="26">
        <v>0</v>
      </c>
      <c r="DD165" s="26">
        <v>0</v>
      </c>
      <c r="DE165" s="26">
        <v>0</v>
      </c>
      <c r="DF165" s="26">
        <v>0</v>
      </c>
      <c r="DG165" s="26">
        <v>0</v>
      </c>
      <c r="DH165" s="26">
        <v>0</v>
      </c>
      <c r="DI165" s="26">
        <v>0</v>
      </c>
      <c r="DJ165" s="26">
        <v>0</v>
      </c>
      <c r="DK165" s="26">
        <v>0</v>
      </c>
      <c r="DL165" s="27">
        <f t="shared" si="128"/>
        <v>46124.949629629598</v>
      </c>
      <c r="DM165" s="28">
        <f t="shared" ca="1" si="129"/>
        <v>1</v>
      </c>
      <c r="DN165" s="56">
        <f>_xlfn.XLOOKUP(B165,'[2]1. All Calls'!$R:$R,'[2]1. All Calls'!$A:$A,"",0)</f>
        <v>46049.949629629598</v>
      </c>
      <c r="DO165" s="57" t="str">
        <f ca="1">VLOOKUP(DM165,[1]Validation!$B$20:$C$25,2,0)</f>
        <v>Above 3 months</v>
      </c>
      <c r="DP165" s="58" t="str">
        <f>_xlfn.XLOOKUP(B165,'[1]Active AMCs- Dealer'!E:E,'[1]Active AMCs- Dealer'!L:L,"Not in AMC",0)</f>
        <v>Not in AMC</v>
      </c>
      <c r="DQ165" s="50" t="s">
        <v>238</v>
      </c>
      <c r="DR165" s="29" t="str">
        <f>_xlfn.XLOOKUP(B165,'[2]1. All Calls'!$R:$R,'[2]1. All Calls'!$F:$F,"",0)</f>
        <v>CC-01954975</v>
      </c>
      <c r="DS165" s="29" t="str">
        <f>_xlfn.XLOOKUP(B165,'[2]1. All Calls'!$R:$R,'[2]1. All Calls'!$AB:$AB,"",0)</f>
        <v>Sales call carried out for HMR update</v>
      </c>
      <c r="DT165" s="30">
        <f>_xlfn.XLOOKUP(DR165,'[2]1. All Calls'!$F:$F,'[2]1. All Calls'!$A:$A,"",0)</f>
        <v>46049.949629629598</v>
      </c>
      <c r="DU165" s="31">
        <f>_xlfn.XLOOKUP(DR165,'[2]1. All Calls'!$F:$F,'[2]1. All Calls'!$B:$B,"",0)</f>
        <v>12487</v>
      </c>
      <c r="DV165" s="31">
        <f>_xlfn.XLOOKUP(B165,[1]MDA_Assets!D:D,[1]MDA_Assets!N:N,"",0)</f>
        <v>3371</v>
      </c>
      <c r="DW165" s="31">
        <f>_xlfn.XLOOKUP(B165,[1]MDA_Assets!D:D,[1]MDA_Assets!O:O,"",0)</f>
        <v>9116</v>
      </c>
      <c r="DX165" s="32" t="str">
        <f>_xlfn.XLOOKUP(B165,[1]MDA_Assets!D:D,[1]MDA_Assets!Q:Q,"",0)</f>
        <v>XD</v>
      </c>
      <c r="DY165" s="33">
        <f>_xlfn.XLOOKUP(B165,[1]MDA_Assets!D:D,[1]MDA_Assets!R:R,"",0)</f>
        <v>46034</v>
      </c>
      <c r="DZ165" s="33">
        <f>_xlfn.XLOOKUP(B165,[1]MDA_Assets!D:D,[1]MDA_Assets!S:S,"",0)</f>
        <v>46034</v>
      </c>
      <c r="EA165" s="33">
        <f>_xlfn.XLOOKUP(B165,[1]MDA_Assets!D:D,[1]MDA_Assets!T:T,"",0)</f>
        <v>46034</v>
      </c>
      <c r="EB165" s="33">
        <f>_xlfn.XLOOKUP(B165,[1]MDA_Assets!D:D,[1]MDA_Assets!U:U,"",0)</f>
        <v>46034</v>
      </c>
      <c r="EC165" s="33">
        <f>_xlfn.XLOOKUP(B165,[1]MDA_Assets!D:D,[1]MDA_Assets!V:V,"",0)</f>
        <v>46034</v>
      </c>
      <c r="ED165" s="33">
        <f>_xlfn.XLOOKUP(B165,[1]MDA_Assets!D:D,[1]MDA_Assets!W:W,"",0)</f>
        <v>45345</v>
      </c>
      <c r="EE165" s="32">
        <f>_xlfn.XLOOKUP(B165,[1]MDA_Assets!D:D,[1]MDA_Assets!X:X,"",0)</f>
        <v>0</v>
      </c>
      <c r="EF165" s="33">
        <f>_xlfn.XLOOKUP(B165,[1]MDA_Assets!D:D,[1]MDA_Assets!Y:Y,"",0)</f>
        <v>0</v>
      </c>
      <c r="EG165" s="33">
        <f>_xlfn.XLOOKUP(B165,[1]MDA_Assets!D:D,[1]MDA_Assets!Z:Z,"",0)</f>
        <v>0</v>
      </c>
      <c r="EH165" s="33">
        <f>_xlfn.XLOOKUP(B165,[1]MDA_Assets!D:D,[1]MDA_Assets!AA:AA,"",0)</f>
        <v>0</v>
      </c>
      <c r="EI165" s="34">
        <f>_xlfn.XLOOKUP(B165,[1]MDA_Assets!D:D,[1]MDA_Assets!P:P,"",0)</f>
        <v>6</v>
      </c>
      <c r="EJ165" s="35" t="str">
        <f>_xlfn.XLOOKUP(B165,[1]MDA_Assets!D:D,[1]MDA_Assets!AB:AB,"",0)</f>
        <v>1885</v>
      </c>
      <c r="EK165" s="35" t="str">
        <f>_xlfn.XLOOKUP(B165,[1]MDA_Assets!D:D,[1]MDA_Assets!AC:AC,"",0)</f>
        <v>1885</v>
      </c>
      <c r="EL165" s="35" t="str">
        <f>_xlfn.XLOOKUP(B165,[1]MDA_Assets!D:D,[1]MDA_Assets!AD:AD,"",0)</f>
        <v>3885</v>
      </c>
      <c r="EM165" s="35" t="str">
        <f>_xlfn.XLOOKUP(B165,[1]MDA_Assets!D:D,[1]MDA_Assets!AE:AE,"",0)</f>
        <v>3885</v>
      </c>
      <c r="EN165" s="35" t="str">
        <f>_xlfn.XLOOKUP(B165,[1]MDA_Assets!D:D,[1]MDA_Assets!AF:AF,"",0)</f>
        <v>5115</v>
      </c>
      <c r="EO165" s="35" t="str">
        <f>_xlfn.XLOOKUP(B165,[1]MDA_Assets!D:D,[1]MDA_Assets!AG:AG,"",0)</f>
        <v>3885</v>
      </c>
      <c r="EP165" s="36">
        <f t="shared" si="104"/>
        <v>330</v>
      </c>
      <c r="EQ165" s="36">
        <f t="shared" si="104"/>
        <v>180</v>
      </c>
      <c r="ER165" s="36">
        <f t="shared" si="130"/>
        <v>365</v>
      </c>
      <c r="ES165" s="36">
        <f t="shared" si="131"/>
        <v>365</v>
      </c>
      <c r="ET165" s="36">
        <f t="shared" si="132"/>
        <v>730</v>
      </c>
      <c r="EU165" s="36">
        <f t="shared" si="133"/>
        <v>365</v>
      </c>
      <c r="EV165" s="36" t="str">
        <f t="shared" si="134"/>
        <v/>
      </c>
      <c r="EW165" s="36" t="str">
        <f t="shared" si="106"/>
        <v/>
      </c>
      <c r="EX165" s="36" t="str">
        <f t="shared" si="107"/>
        <v/>
      </c>
      <c r="EY165" s="36">
        <f t="shared" si="147"/>
        <v>10.65</v>
      </c>
      <c r="EZ165" s="36">
        <f t="shared" si="147"/>
        <v>5.81</v>
      </c>
      <c r="FA165" s="36">
        <f t="shared" si="147"/>
        <v>11.78</v>
      </c>
      <c r="FB165" s="36">
        <f t="shared" si="146"/>
        <v>11.78</v>
      </c>
      <c r="FC165" s="36">
        <f t="shared" si="146"/>
        <v>23.55</v>
      </c>
      <c r="FD165" s="36">
        <f t="shared" si="146"/>
        <v>11.78</v>
      </c>
      <c r="FE165" s="36" t="str">
        <f t="shared" si="146"/>
        <v/>
      </c>
      <c r="FF165" s="36" t="str">
        <f t="shared" si="146"/>
        <v/>
      </c>
      <c r="FG165" s="36" t="str">
        <f t="shared" si="146"/>
        <v/>
      </c>
      <c r="FH165" s="37" t="str" cm="1">
        <f t="array" ref="FH165">_xlfn.IFS(EY165="", "No Data", EY165&lt;0, "Negative/Future", EY165=0, "Zero Days", EY165&lt;=3, "&lt; 3 Months", EY165&lt;=6, "3 to 6 Months", EY165&lt;=9, "6 to 9 Months", EY165&lt;=12, "9 to 12 Months", EY165&lt;=15, "12 to 15 Months", EY165&lt;=18, "15 to 18 Months", EY165&lt;=24, "18 to 24 Months", EY165&gt;24, "&gt; 24 Months")</f>
        <v>9 to 12 Months</v>
      </c>
      <c r="FI165" s="37" t="str" cm="1">
        <f t="array" ref="FI165">_xlfn.IFS(EZ165="", "No Data", EZ165&lt;0, "Negative/Future", EZ165=0, "Zero Days", EZ165&lt;=3, "&lt; 3 Months", EZ165&lt;=6, "3 to 6 Months", EZ165&lt;=9, "6 to 9 Months", EZ165&lt;=12, "9 to 12 Months", EZ165&lt;=15, "12 to 15 Months", EZ165&lt;=18, "15 to 18 Months", EZ165&lt;=24, "18 to 24 Months", EZ165&gt;24, "&gt; 24 Months")</f>
        <v>3 to 6 Months</v>
      </c>
      <c r="FJ165" s="37" t="str" cm="1">
        <f t="array" ref="FJ165">_xlfn.IFS(FA165="", "No Data", FA165&lt;0, "Negative/Future", FA165=0, "Zero Days", FA165&lt;=3, "&lt; 3 Months", FA165&lt;=6, "3 to 6 Months", FA165&lt;=9, "6 to 9 Months", FA165&lt;=12, "9 to 12 Months", FA165&lt;=15, "12 to 15 Months", FA165&lt;=18, "15 to 18 Months", FA165&lt;=24, "18 to 24 Months", FA165&gt;24, "&gt; 24 Months")</f>
        <v>9 to 12 Months</v>
      </c>
      <c r="FK165" s="37" t="str" cm="1">
        <f t="array" ref="FK165">_xlfn.IFS(FB165="", "No Data", FB165&lt;0, "Negative/Future", FB165=0, "Zero Days", FB165&lt;=3, "&lt; 3 Months", FB165&lt;=6, "3 to 6 Months", FB165&lt;=9, "6 to 9 Months", FB165&lt;=12, "9 to 12 Months", FB165&lt;=15, "12 to 15 Months", FB165&lt;=18, "15 to 18 Months", FB165&lt;=24, "18 to 24 Months", FB165&gt;24, "&gt; 24 Months")</f>
        <v>9 to 12 Months</v>
      </c>
      <c r="FL165" s="37" t="str" cm="1">
        <f t="array" ref="FL165">_xlfn.IFS(FC165="", "No Data", FC165&lt;0, "Negative/Future", FC165=0, "Zero Days", FC165&lt;=3, "&lt; 3 Months", FC165&lt;=6, "3 to 6 Months", FC165&lt;=9, "6 to 9 Months", FC165&lt;=12, "9 to 12 Months", FC165&lt;=15, "12 to 15 Months", FC165&lt;=18, "15 to 18 Months", FC165&lt;=24, "18 to 24 Months", FC165&gt;24, "&gt; 24 Months")</f>
        <v>18 to 24 Months</v>
      </c>
      <c r="FM165" s="37" t="str" cm="1">
        <f t="array" ref="FM165">_xlfn.IFS(FD165="", "No Data", FD165&lt;0, "Negative/Future", FD165=0, "Zero Days", FD165&lt;=3, "&lt; 3 Months", FD165&lt;=6, "3 to 6 Months", FD165&lt;=9, "6 to 9 Months", FD165&lt;=12, "9 to 12 Months", FD165&lt;=15, "12 to 15 Months", FD165&lt;=18, "15 to 18 Months", FD165&lt;=24, "18 to 24 Months", FD165&gt;24, "&gt; 24 Months")</f>
        <v>9 to 12 Months</v>
      </c>
      <c r="FN165" s="37" t="str" cm="1">
        <f t="array" ref="FN165">_xlfn.IFS(FE165="", "No Data", FE165&lt;0, "Negative/Future", FE165=0, "Zero Days", FE165&lt;=3, "&lt; 3 Months", FE165&lt;=6, "3 to 6 Months", FE165&lt;=9, "6 to 9 Months", FE165&lt;=12, "9 to 12 Months", FE165&lt;=15, "12 to 15 Months", FE165&lt;=18, "15 to 18 Months", FE165&lt;=24, "18 to 24 Months", FE165&gt;24, "&gt; 24 Months")</f>
        <v>No Data</v>
      </c>
      <c r="FO165" s="37" t="str" cm="1">
        <f t="array" ref="FO165">_xlfn.IFS(FG165="", "No Data", FG165&lt;0, "Negative/Future", FG165=0, "Zero Days", FG165&lt;=3, "&lt; 3 Months", FG165&lt;=6, "3 to 6 Months", FG165&lt;=9, "6 to 9 Months", FG165&lt;=12, "9 to 12 Months", FG165&lt;=15, "12 to 15 Months", FG165&lt;=18, "15 to 18 Months", FG165&lt;=24, "18 to 24 Months", FG165&gt;24, "&gt; 24 Months")</f>
        <v>No Data</v>
      </c>
      <c r="FP165" s="37" t="str" cm="1">
        <f t="array" ref="FP165">_xlfn.IFS(FF165="", "No Data", FF165&lt;0, "Negative/Future", FF165=0, "Zero Days", FF165&lt;=3, "&lt; 3 Months", FF165&lt;=6, "3 to 6 Months", FF165&lt;=9, "6 to 9 Months", FF165&lt;=12, "9 to 12 Months", FF165&lt;=15, "12 to 15 Months", FF165&lt;=18, "15 to 18 Months", FF165&lt;=24, "18 to 24 Months", FF165&gt;24, "&gt; 24 Months")</f>
        <v>No Data</v>
      </c>
      <c r="FQ165" s="29" t="s">
        <v>227</v>
      </c>
      <c r="FR165" s="29" t="s">
        <v>227</v>
      </c>
      <c r="FS165" s="38" t="str">
        <f>VLOOKUP(_xlfn.XLOOKUP(B165,[1]MDA_Assets!D:D,[1]MDA_Assets!I:I,"",0),[1]Validation!$B$1:$C$8,2,0)</f>
        <v>C</v>
      </c>
      <c r="FT165" s="38" t="s">
        <v>296</v>
      </c>
      <c r="FU165" s="31">
        <f>_xlfn.XLOOKUP(B165,[1]MDA_Assets!D:D,[1]MDA_Assets!X:X,"",0)</f>
        <v>0</v>
      </c>
      <c r="FV165" s="39">
        <v>1</v>
      </c>
      <c r="FW165" s="39">
        <v>0</v>
      </c>
      <c r="FX165" s="39">
        <v>0</v>
      </c>
      <c r="FY165" s="39">
        <v>8</v>
      </c>
      <c r="FZ165" s="40">
        <f t="shared" si="101"/>
        <v>46364</v>
      </c>
      <c r="GA165" s="40">
        <f t="shared" si="101"/>
        <v>46214</v>
      </c>
      <c r="GB165" s="40">
        <f t="shared" si="108"/>
        <v>46399</v>
      </c>
      <c r="GC165" s="40">
        <f t="shared" si="109"/>
        <v>46399</v>
      </c>
      <c r="GD165" s="40">
        <f t="shared" si="110"/>
        <v>46764</v>
      </c>
      <c r="GE165" s="40">
        <f t="shared" si="111"/>
        <v>45710</v>
      </c>
      <c r="GF165" s="40" t="str">
        <f t="shared" si="105"/>
        <v/>
      </c>
      <c r="GG165" s="40" t="str">
        <f t="shared" si="105"/>
        <v/>
      </c>
      <c r="GH165" s="40" t="str">
        <f t="shared" si="105"/>
        <v/>
      </c>
      <c r="GI165" s="39">
        <f t="shared" si="135"/>
        <v>1</v>
      </c>
      <c r="GJ165" s="39">
        <f t="shared" si="136"/>
        <v>0</v>
      </c>
      <c r="GK165" s="39">
        <f t="shared" si="137"/>
        <v>0</v>
      </c>
      <c r="GL165" s="39">
        <f t="shared" si="138"/>
        <v>5</v>
      </c>
    </row>
    <row r="166" spans="1:194" x14ac:dyDescent="0.25">
      <c r="A166" s="19">
        <v>184</v>
      </c>
      <c r="B166" s="43" t="s">
        <v>1007</v>
      </c>
      <c r="C166" s="43" t="s">
        <v>254</v>
      </c>
      <c r="D166" s="43" t="s">
        <v>241</v>
      </c>
      <c r="E166" s="43" t="s">
        <v>255</v>
      </c>
      <c r="F166" s="43" t="s">
        <v>1008</v>
      </c>
      <c r="G166" s="43" t="s">
        <v>190</v>
      </c>
      <c r="H166" s="43" t="s">
        <v>498</v>
      </c>
      <c r="I166" s="43" t="s">
        <v>192</v>
      </c>
      <c r="J166" s="44">
        <f t="shared" si="112"/>
        <v>43790.542361111111</v>
      </c>
      <c r="K166" s="44">
        <v>43426.542361111111</v>
      </c>
      <c r="L166" s="44">
        <v>43396</v>
      </c>
      <c r="M166" s="43" t="s">
        <v>2858</v>
      </c>
      <c r="N166" s="43" t="s">
        <v>434</v>
      </c>
      <c r="O166" s="44">
        <v>46126.406064814815</v>
      </c>
      <c r="P166" s="43">
        <v>7520</v>
      </c>
      <c r="Q166" s="43">
        <v>4137</v>
      </c>
      <c r="R166" s="43">
        <v>2808</v>
      </c>
      <c r="S166" s="43" t="s">
        <v>206</v>
      </c>
      <c r="T166" s="44">
        <v>46125.770833333336</v>
      </c>
      <c r="U166" s="44">
        <v>46125.770833333336</v>
      </c>
      <c r="V166" s="44">
        <v>46125.770833333336</v>
      </c>
      <c r="W166" s="44">
        <v>46125.770833333336</v>
      </c>
      <c r="X166" s="44">
        <v>46125.770833333336</v>
      </c>
      <c r="Y166" s="44">
        <v>45757.770833333336</v>
      </c>
      <c r="Z166" s="43" t="s">
        <v>195</v>
      </c>
      <c r="AA166" s="43"/>
      <c r="AB166" s="43"/>
      <c r="AC166" s="43"/>
      <c r="AD166" s="43"/>
      <c r="AE166" s="43">
        <v>6</v>
      </c>
      <c r="AF166" s="43" t="s">
        <v>281</v>
      </c>
      <c r="AG166" s="43" t="s">
        <v>281</v>
      </c>
      <c r="AH166" s="43" t="s">
        <v>285</v>
      </c>
      <c r="AI166" s="43" t="s">
        <v>285</v>
      </c>
      <c r="AJ166" s="43" t="s">
        <v>2859</v>
      </c>
      <c r="AK166" s="43" t="s">
        <v>285</v>
      </c>
      <c r="AL166" s="47">
        <v>46305</v>
      </c>
      <c r="AM166" s="47">
        <v>46305</v>
      </c>
      <c r="AN166" s="47">
        <v>46490</v>
      </c>
      <c r="AO166" s="47">
        <v>46490</v>
      </c>
      <c r="AP166" s="47">
        <v>46318</v>
      </c>
      <c r="AQ166" s="47">
        <v>46490</v>
      </c>
      <c r="AR166" s="48"/>
      <c r="AS166" s="48"/>
      <c r="AT166" s="48"/>
      <c r="AU166" s="43">
        <v>0</v>
      </c>
      <c r="AV166" s="43">
        <v>0</v>
      </c>
      <c r="AW166" s="43">
        <v>0</v>
      </c>
      <c r="AX166" s="51" t="s">
        <v>712</v>
      </c>
      <c r="AY166" s="51" t="s">
        <v>211</v>
      </c>
      <c r="AZ166" s="51" t="s">
        <v>198</v>
      </c>
      <c r="BA166" s="20">
        <f t="shared" ca="1" si="141"/>
        <v>0</v>
      </c>
      <c r="BB166" s="20">
        <f t="shared" ca="1" si="141"/>
        <v>0</v>
      </c>
      <c r="BC166" s="20">
        <f t="shared" ca="1" si="141"/>
        <v>0</v>
      </c>
      <c r="BD166" s="20">
        <f t="shared" ca="1" si="141"/>
        <v>0</v>
      </c>
      <c r="BE166" s="20">
        <f t="shared" ca="1" si="141"/>
        <v>0</v>
      </c>
      <c r="BF166" s="20">
        <f t="shared" ca="1" si="141"/>
        <v>0</v>
      </c>
      <c r="BG166" s="21" t="str">
        <f t="shared" ca="1" si="141"/>
        <v/>
      </c>
      <c r="BH166" s="21" t="str">
        <f t="shared" ca="1" si="141"/>
        <v/>
      </c>
      <c r="BI166" s="21" t="str">
        <f t="shared" ca="1" si="141"/>
        <v/>
      </c>
      <c r="BJ166" s="22">
        <f t="shared" ca="1" si="113"/>
        <v>0</v>
      </c>
      <c r="BK166" s="21">
        <f t="shared" si="114"/>
        <v>6</v>
      </c>
      <c r="BL166" s="22">
        <f t="shared" ca="1" si="115"/>
        <v>7818</v>
      </c>
      <c r="BM166" s="22">
        <f t="shared" ca="1" si="116"/>
        <v>4300</v>
      </c>
      <c r="BN166" s="23">
        <f t="shared" ca="1" si="117"/>
        <v>3518</v>
      </c>
      <c r="BO166" s="24">
        <f t="shared" ca="1" si="118"/>
        <v>298</v>
      </c>
      <c r="BP166" s="51" t="str">
        <f>_xlfn.XLOOKUP(E166,[1]Validation!E:E,[1]Validation!F:F,"")</f>
        <v>EN5</v>
      </c>
      <c r="BQ166" s="51" t="str">
        <f>_xlfn.XLOOKUP(BP166,[1]Validation!F:F,[1]Validation!G:G,"")</f>
        <v>EN4 to EN7</v>
      </c>
      <c r="BR166" s="52" t="str">
        <f>VLOOKUP(G166,[1]Validation!$B$1:$C$9,2,0)</f>
        <v>B</v>
      </c>
      <c r="BS166" s="51">
        <f t="shared" ca="1" si="119"/>
        <v>90</v>
      </c>
      <c r="BT166" s="53">
        <f>_xlfn.XLOOKUP(B166,'[2]1. All Calls'!$R:$R,'[2]1. All Calls'!$A:$A,"",0)</f>
        <v>46126.603460648097</v>
      </c>
      <c r="BU166" s="51" t="str">
        <f>_xlfn.XLOOKUP(B166,'[2]1. All Calls'!$R:$R,'[2]1. All Calls'!$F:$F,"",0)</f>
        <v>CC-02047153</v>
      </c>
      <c r="BV166" s="51" t="str">
        <f>_xlfn.XLOOKUP(B166,'[2]1. All Calls'!$R:$R,'[2]1. All Calls'!$J:$J,"",0)</f>
        <v>Schedule Service</v>
      </c>
      <c r="BW166" s="53">
        <f>_xlfn.XLOOKUP(B166,'[2]Sch Calls'!$R:$R,'[2]Sch Calls'!$A:$A,"",0)</f>
        <v>46126.603460648097</v>
      </c>
      <c r="BX166" s="51">
        <f>_xlfn.XLOOKUP(B166,'[2]Sch Calls'!$R:$R,'[2]Sch Calls'!$B:$B,"",0)</f>
        <v>7520</v>
      </c>
      <c r="BY166" s="51" t="str">
        <f t="shared" si="102"/>
        <v>11-Oct-26</v>
      </c>
      <c r="BZ166" s="51" t="str">
        <f t="shared" si="102"/>
        <v>11-Oct-26</v>
      </c>
      <c r="CA166" s="51" t="str">
        <f t="shared" si="120"/>
        <v>14-Jan-27</v>
      </c>
      <c r="CB166" s="51" t="str">
        <f t="shared" si="121"/>
        <v>12-Oct-27</v>
      </c>
      <c r="CC166" s="51" t="str">
        <f t="shared" si="122"/>
        <v>11-Apr-27</v>
      </c>
      <c r="CD166" s="51" t="str">
        <f t="shared" si="123"/>
        <v>14-Apr-27</v>
      </c>
      <c r="CE166" s="51">
        <f t="shared" ca="1" si="103"/>
        <v>50</v>
      </c>
      <c r="CF166" s="51">
        <f t="shared" ca="1" si="103"/>
        <v>50</v>
      </c>
      <c r="CG166" s="51">
        <f t="shared" ca="1" si="124"/>
        <v>50</v>
      </c>
      <c r="CH166" s="51">
        <f t="shared" ca="1" si="125"/>
        <v>50</v>
      </c>
      <c r="CI166" s="51">
        <f t="shared" ca="1" si="126"/>
        <v>418</v>
      </c>
      <c r="CJ166" s="51">
        <f t="shared" ca="1" si="127"/>
        <v>50</v>
      </c>
      <c r="CK166" s="51">
        <f t="shared" ca="1" si="144"/>
        <v>300</v>
      </c>
      <c r="CL166" s="51">
        <f t="shared" ca="1" si="144"/>
        <v>300</v>
      </c>
      <c r="CM166" s="51">
        <f t="shared" ca="1" si="144"/>
        <v>300</v>
      </c>
      <c r="CN166" s="51">
        <f t="shared" ca="1" si="144"/>
        <v>300</v>
      </c>
      <c r="CO166" s="51">
        <f t="shared" ca="1" si="144"/>
        <v>2508</v>
      </c>
      <c r="CP166" s="51">
        <f t="shared" ca="1" si="144"/>
        <v>300</v>
      </c>
      <c r="CQ166" s="51">
        <f t="shared" ca="1" si="145"/>
        <v>1700</v>
      </c>
      <c r="CR166" s="51">
        <f t="shared" ca="1" si="145"/>
        <v>1700</v>
      </c>
      <c r="CS166" s="51">
        <f t="shared" ca="1" si="145"/>
        <v>3700</v>
      </c>
      <c r="CT166" s="51">
        <f t="shared" ca="1" si="145"/>
        <v>3700</v>
      </c>
      <c r="CU166" s="51">
        <f t="shared" ca="1" si="145"/>
        <v>-1354</v>
      </c>
      <c r="CV166" s="54">
        <f t="shared" ca="1" si="145"/>
        <v>3700</v>
      </c>
      <c r="CW166" s="25" t="s">
        <v>195</v>
      </c>
      <c r="CX166" s="55">
        <v>0.56000000000000005</v>
      </c>
      <c r="CY166" s="55"/>
      <c r="CZ166" s="26" t="s">
        <v>227</v>
      </c>
      <c r="DA166" s="26" t="s">
        <v>227</v>
      </c>
      <c r="DB166" s="26" t="s">
        <v>227</v>
      </c>
      <c r="DC166" s="26" t="s">
        <v>227</v>
      </c>
      <c r="DD166" s="26" t="s">
        <v>227</v>
      </c>
      <c r="DE166" s="26" t="s">
        <v>227</v>
      </c>
      <c r="DF166" s="26" t="s">
        <v>227</v>
      </c>
      <c r="DG166" s="26" t="s">
        <v>227</v>
      </c>
      <c r="DH166" s="26" t="s">
        <v>227</v>
      </c>
      <c r="DI166" s="26" t="s">
        <v>227</v>
      </c>
      <c r="DJ166" s="26" t="s">
        <v>227</v>
      </c>
      <c r="DK166" s="26" t="s">
        <v>227</v>
      </c>
      <c r="DL166" s="27">
        <f t="shared" si="128"/>
        <v>46201.603460648097</v>
      </c>
      <c r="DM166" s="28">
        <f t="shared" ca="1" si="129"/>
        <v>0</v>
      </c>
      <c r="DN166" s="56">
        <f>_xlfn.XLOOKUP(B166,'[2]1. All Calls'!$R:$R,'[2]1. All Calls'!$A:$A,"",0)</f>
        <v>46126.603460648097</v>
      </c>
      <c r="DO166" s="57" t="str">
        <f ca="1">VLOOKUP(DM166,[1]Validation!$B$20:$C$25,2,0)</f>
        <v>Within 3 months</v>
      </c>
      <c r="DP166" s="58" t="str">
        <f>_xlfn.XLOOKUP(B166,'[1]Active AMCs- Dealer'!E:E,'[1]Active AMCs- Dealer'!L:L,"Not in AMC",0)</f>
        <v>Not in AMC</v>
      </c>
      <c r="DQ166" s="50" t="s">
        <v>238</v>
      </c>
      <c r="DR166" s="29" t="str">
        <f>_xlfn.XLOOKUP(B166,'[2]1. All Calls'!$R:$R,'[2]1. All Calls'!$F:$F,"",0)</f>
        <v>CC-02047153</v>
      </c>
      <c r="DS166" s="29" t="str">
        <f>_xlfn.XLOOKUP(B166,'[2]1. All Calls'!$R:$R,'[2]1. All Calls'!$AB:$AB,"",0)</f>
        <v>Attend the site for scheduled service so change air filter, oil filter, air oil separator, motor greasing and oil. Then start the unit found running ok.</v>
      </c>
      <c r="DT166" s="30">
        <f>_xlfn.XLOOKUP(DR166,'[2]1. All Calls'!$F:$F,'[2]1. All Calls'!$A:$A,"",0)</f>
        <v>46126.603460648097</v>
      </c>
      <c r="DU166" s="31">
        <f>_xlfn.XLOOKUP(DR166,'[2]1. All Calls'!$F:$F,'[2]1. All Calls'!$B:$B,"",0)</f>
        <v>7520</v>
      </c>
      <c r="DV166" s="31">
        <f>_xlfn.XLOOKUP(B166,[1]MDA_Assets!D:D,[1]MDA_Assets!N:N,"",0)</f>
        <v>4137</v>
      </c>
      <c r="DW166" s="31">
        <f>_xlfn.XLOOKUP(B166,[1]MDA_Assets!D:D,[1]MDA_Assets!O:O,"",0)</f>
        <v>2808</v>
      </c>
      <c r="DX166" s="32" t="str">
        <f>_xlfn.XLOOKUP(B166,[1]MDA_Assets!D:D,[1]MDA_Assets!Q:Q,"",0)</f>
        <v>XD</v>
      </c>
      <c r="DY166" s="33">
        <f>_xlfn.XLOOKUP(B166,[1]MDA_Assets!D:D,[1]MDA_Assets!R:R,"",0)</f>
        <v>46126</v>
      </c>
      <c r="DZ166" s="33">
        <f>_xlfn.XLOOKUP(B166,[1]MDA_Assets!D:D,[1]MDA_Assets!S:S,"",0)</f>
        <v>46126</v>
      </c>
      <c r="EA166" s="33">
        <f>_xlfn.XLOOKUP(B166,[1]MDA_Assets!D:D,[1]MDA_Assets!T:T,"",0)</f>
        <v>46126</v>
      </c>
      <c r="EB166" s="33">
        <f>_xlfn.XLOOKUP(B166,[1]MDA_Assets!D:D,[1]MDA_Assets!U:U,"",0)</f>
        <v>46126</v>
      </c>
      <c r="EC166" s="33">
        <f>_xlfn.XLOOKUP(B166,[1]MDA_Assets!D:D,[1]MDA_Assets!V:V,"",0)</f>
        <v>46126</v>
      </c>
      <c r="ED166" s="33">
        <f>_xlfn.XLOOKUP(B166,[1]MDA_Assets!D:D,[1]MDA_Assets!W:W,"",0)</f>
        <v>45758</v>
      </c>
      <c r="EE166" s="32" t="str">
        <f>_xlfn.XLOOKUP(B166,[1]MDA_Assets!D:D,[1]MDA_Assets!X:X,"",0)</f>
        <v>No</v>
      </c>
      <c r="EF166" s="33">
        <f>_xlfn.XLOOKUP(B166,[1]MDA_Assets!D:D,[1]MDA_Assets!Y:Y,"",0)</f>
        <v>0</v>
      </c>
      <c r="EG166" s="33">
        <f>_xlfn.XLOOKUP(B166,[1]MDA_Assets!D:D,[1]MDA_Assets!Z:Z,"",0)</f>
        <v>0</v>
      </c>
      <c r="EH166" s="33">
        <f>_xlfn.XLOOKUP(B166,[1]MDA_Assets!D:D,[1]MDA_Assets!AA:AA,"",0)</f>
        <v>0</v>
      </c>
      <c r="EI166" s="34">
        <f>_xlfn.XLOOKUP(B166,[1]MDA_Assets!D:D,[1]MDA_Assets!P:P,"",0)</f>
        <v>6</v>
      </c>
      <c r="EJ166" s="35" t="str">
        <f>_xlfn.XLOOKUP(B166,[1]MDA_Assets!D:D,[1]MDA_Assets!AB:AB,"",0)</f>
        <v>2000</v>
      </c>
      <c r="EK166" s="35" t="str">
        <f>_xlfn.XLOOKUP(B166,[1]MDA_Assets!D:D,[1]MDA_Assets!AC:AC,"",0)</f>
        <v>2000</v>
      </c>
      <c r="EL166" s="35" t="str">
        <f>_xlfn.XLOOKUP(B166,[1]MDA_Assets!D:D,[1]MDA_Assets!AD:AD,"",0)</f>
        <v>4000</v>
      </c>
      <c r="EM166" s="35" t="str">
        <f>_xlfn.XLOOKUP(B166,[1]MDA_Assets!D:D,[1]MDA_Assets!AE:AE,"",0)</f>
        <v>4000</v>
      </c>
      <c r="EN166" s="35" t="str">
        <f>_xlfn.XLOOKUP(B166,[1]MDA_Assets!D:D,[1]MDA_Assets!AF:AF,"",0)</f>
        <v>1154</v>
      </c>
      <c r="EO166" s="35" t="str">
        <f>_xlfn.XLOOKUP(B166,[1]MDA_Assets!D:D,[1]MDA_Assets!AG:AG,"",0)</f>
        <v>4000</v>
      </c>
      <c r="EP166" s="36">
        <f t="shared" si="104"/>
        <v>180</v>
      </c>
      <c r="EQ166" s="36">
        <f t="shared" si="104"/>
        <v>180</v>
      </c>
      <c r="ER166" s="36">
        <f t="shared" si="130"/>
        <v>365</v>
      </c>
      <c r="ES166" s="36">
        <f t="shared" si="131"/>
        <v>365</v>
      </c>
      <c r="ET166" s="36">
        <f t="shared" si="132"/>
        <v>561</v>
      </c>
      <c r="EU166" s="36">
        <f t="shared" si="133"/>
        <v>365</v>
      </c>
      <c r="EV166" s="36" t="str">
        <f t="shared" si="134"/>
        <v/>
      </c>
      <c r="EW166" s="36" t="str">
        <f t="shared" si="106"/>
        <v/>
      </c>
      <c r="EX166" s="36" t="str">
        <f t="shared" si="107"/>
        <v/>
      </c>
      <c r="EY166" s="36">
        <f t="shared" si="147"/>
        <v>5.81</v>
      </c>
      <c r="EZ166" s="36">
        <f t="shared" si="147"/>
        <v>5.81</v>
      </c>
      <c r="FA166" s="36">
        <f t="shared" si="147"/>
        <v>11.78</v>
      </c>
      <c r="FB166" s="36">
        <f t="shared" si="146"/>
        <v>11.78</v>
      </c>
      <c r="FC166" s="36">
        <f t="shared" si="146"/>
        <v>18.100000000000001</v>
      </c>
      <c r="FD166" s="36">
        <f t="shared" si="146"/>
        <v>11.78</v>
      </c>
      <c r="FE166" s="36" t="str">
        <f t="shared" si="146"/>
        <v/>
      </c>
      <c r="FF166" s="36" t="str">
        <f t="shared" si="146"/>
        <v/>
      </c>
      <c r="FG166" s="36" t="str">
        <f t="shared" si="146"/>
        <v/>
      </c>
      <c r="FH166" s="37" t="str" cm="1">
        <f t="array" ref="FH166">_xlfn.IFS(EY166="", "No Data", EY166&lt;0, "Negative/Future", EY166=0, "Zero Days", EY166&lt;=3, "&lt; 3 Months", EY166&lt;=6, "3 to 6 Months", EY166&lt;=9, "6 to 9 Months", EY166&lt;=12, "9 to 12 Months", EY166&lt;=15, "12 to 15 Months", EY166&lt;=18, "15 to 18 Months", EY166&lt;=24, "18 to 24 Months", EY166&gt;24, "&gt; 24 Months")</f>
        <v>3 to 6 Months</v>
      </c>
      <c r="FI166" s="37" t="str" cm="1">
        <f t="array" ref="FI166">_xlfn.IFS(EZ166="", "No Data", EZ166&lt;0, "Negative/Future", EZ166=0, "Zero Days", EZ166&lt;=3, "&lt; 3 Months", EZ166&lt;=6, "3 to 6 Months", EZ166&lt;=9, "6 to 9 Months", EZ166&lt;=12, "9 to 12 Months", EZ166&lt;=15, "12 to 15 Months", EZ166&lt;=18, "15 to 18 Months", EZ166&lt;=24, "18 to 24 Months", EZ166&gt;24, "&gt; 24 Months")</f>
        <v>3 to 6 Months</v>
      </c>
      <c r="FJ166" s="37" t="str" cm="1">
        <f t="array" ref="FJ166">_xlfn.IFS(FA166="", "No Data", FA166&lt;0, "Negative/Future", FA166=0, "Zero Days", FA166&lt;=3, "&lt; 3 Months", FA166&lt;=6, "3 to 6 Months", FA166&lt;=9, "6 to 9 Months", FA166&lt;=12, "9 to 12 Months", FA166&lt;=15, "12 to 15 Months", FA166&lt;=18, "15 to 18 Months", FA166&lt;=24, "18 to 24 Months", FA166&gt;24, "&gt; 24 Months")</f>
        <v>9 to 12 Months</v>
      </c>
      <c r="FK166" s="37" t="str" cm="1">
        <f t="array" ref="FK166">_xlfn.IFS(FB166="", "No Data", FB166&lt;0, "Negative/Future", FB166=0, "Zero Days", FB166&lt;=3, "&lt; 3 Months", FB166&lt;=6, "3 to 6 Months", FB166&lt;=9, "6 to 9 Months", FB166&lt;=12, "9 to 12 Months", FB166&lt;=15, "12 to 15 Months", FB166&lt;=18, "15 to 18 Months", FB166&lt;=24, "18 to 24 Months", FB166&gt;24, "&gt; 24 Months")</f>
        <v>9 to 12 Months</v>
      </c>
      <c r="FL166" s="37" t="str" cm="1">
        <f t="array" ref="FL166">_xlfn.IFS(FC166="", "No Data", FC166&lt;0, "Negative/Future", FC166=0, "Zero Days", FC166&lt;=3, "&lt; 3 Months", FC166&lt;=6, "3 to 6 Months", FC166&lt;=9, "6 to 9 Months", FC166&lt;=12, "9 to 12 Months", FC166&lt;=15, "12 to 15 Months", FC166&lt;=18, "15 to 18 Months", FC166&lt;=24, "18 to 24 Months", FC166&gt;24, "&gt; 24 Months")</f>
        <v>18 to 24 Months</v>
      </c>
      <c r="FM166" s="37" t="str" cm="1">
        <f t="array" ref="FM166">_xlfn.IFS(FD166="", "No Data", FD166&lt;0, "Negative/Future", FD166=0, "Zero Days", FD166&lt;=3, "&lt; 3 Months", FD166&lt;=6, "3 to 6 Months", FD166&lt;=9, "6 to 9 Months", FD166&lt;=12, "9 to 12 Months", FD166&lt;=15, "12 to 15 Months", FD166&lt;=18, "15 to 18 Months", FD166&lt;=24, "18 to 24 Months", FD166&gt;24, "&gt; 24 Months")</f>
        <v>9 to 12 Months</v>
      </c>
      <c r="FN166" s="37" t="str" cm="1">
        <f t="array" ref="FN166">_xlfn.IFS(FE166="", "No Data", FE166&lt;0, "Negative/Future", FE166=0, "Zero Days", FE166&lt;=3, "&lt; 3 Months", FE166&lt;=6, "3 to 6 Months", FE166&lt;=9, "6 to 9 Months", FE166&lt;=12, "9 to 12 Months", FE166&lt;=15, "12 to 15 Months", FE166&lt;=18, "15 to 18 Months", FE166&lt;=24, "18 to 24 Months", FE166&gt;24, "&gt; 24 Months")</f>
        <v>No Data</v>
      </c>
      <c r="FO166" s="37" t="str" cm="1">
        <f t="array" ref="FO166">_xlfn.IFS(FG166="", "No Data", FG166&lt;0, "Negative/Future", FG166=0, "Zero Days", FG166&lt;=3, "&lt; 3 Months", FG166&lt;=6, "3 to 6 Months", FG166&lt;=9, "6 to 9 Months", FG166&lt;=12, "9 to 12 Months", FG166&lt;=15, "12 to 15 Months", FG166&lt;=18, "15 to 18 Months", FG166&lt;=24, "18 to 24 Months", FG166&gt;24, "&gt; 24 Months")</f>
        <v>No Data</v>
      </c>
      <c r="FP166" s="37" t="str" cm="1">
        <f t="array" ref="FP166">_xlfn.IFS(FF166="", "No Data", FF166&lt;0, "Negative/Future", FF166=0, "Zero Days", FF166&lt;=3, "&lt; 3 Months", FF166&lt;=6, "3 to 6 Months", FF166&lt;=9, "6 to 9 Months", FF166&lt;=12, "9 to 12 Months", FF166&lt;=15, "12 to 15 Months", FF166&lt;=18, "15 to 18 Months", FF166&lt;=24, "18 to 24 Months", FF166&gt;24, "&gt; 24 Months")</f>
        <v>No Data</v>
      </c>
      <c r="FQ166" s="29" t="s">
        <v>1009</v>
      </c>
      <c r="FR166" s="29">
        <v>7004711122</v>
      </c>
      <c r="FS166" s="38" t="str">
        <f>VLOOKUP(_xlfn.XLOOKUP(B166,[1]MDA_Assets!D:D,[1]MDA_Assets!I:I,"",0),[1]Validation!$B$1:$C$8,2,0)</f>
        <v>B</v>
      </c>
      <c r="FT166" s="38" t="s">
        <v>202</v>
      </c>
      <c r="FU166" s="31" t="str">
        <f>_xlfn.XLOOKUP(B166,[1]MDA_Assets!D:D,[1]MDA_Assets!X:X,"",0)</f>
        <v>No</v>
      </c>
      <c r="FV166" s="39">
        <v>0</v>
      </c>
      <c r="FW166" s="39">
        <v>0</v>
      </c>
      <c r="FX166" s="39">
        <v>0</v>
      </c>
      <c r="FY166" s="39">
        <v>9</v>
      </c>
      <c r="FZ166" s="40">
        <f t="shared" si="101"/>
        <v>46306</v>
      </c>
      <c r="GA166" s="40">
        <f t="shared" si="101"/>
        <v>46306</v>
      </c>
      <c r="GB166" s="40">
        <f t="shared" si="108"/>
        <v>46491</v>
      </c>
      <c r="GC166" s="40">
        <f t="shared" si="109"/>
        <v>46491</v>
      </c>
      <c r="GD166" s="40">
        <f t="shared" si="110"/>
        <v>46687</v>
      </c>
      <c r="GE166" s="40">
        <f t="shared" si="111"/>
        <v>46123</v>
      </c>
      <c r="GF166" s="40" t="str">
        <f t="shared" si="105"/>
        <v/>
      </c>
      <c r="GG166" s="40" t="str">
        <f t="shared" si="105"/>
        <v/>
      </c>
      <c r="GH166" s="40" t="str">
        <f t="shared" si="105"/>
        <v/>
      </c>
      <c r="GI166" s="39">
        <f t="shared" si="135"/>
        <v>0</v>
      </c>
      <c r="GJ166" s="39">
        <f t="shared" si="136"/>
        <v>0</v>
      </c>
      <c r="GK166" s="39">
        <f t="shared" si="137"/>
        <v>0</v>
      </c>
      <c r="GL166" s="39">
        <f t="shared" si="138"/>
        <v>6</v>
      </c>
    </row>
    <row r="167" spans="1:194" x14ac:dyDescent="0.25">
      <c r="A167" s="19">
        <v>186</v>
      </c>
      <c r="B167" s="43" t="s">
        <v>1010</v>
      </c>
      <c r="C167" s="43" t="s">
        <v>186</v>
      </c>
      <c r="D167" s="43" t="s">
        <v>241</v>
      </c>
      <c r="E167" s="43" t="s">
        <v>1011</v>
      </c>
      <c r="F167" s="43" t="s">
        <v>630</v>
      </c>
      <c r="G167" s="43" t="s">
        <v>243</v>
      </c>
      <c r="H167" s="43" t="s">
        <v>191</v>
      </c>
      <c r="I167" s="43" t="s">
        <v>192</v>
      </c>
      <c r="J167" s="44">
        <f t="shared" si="112"/>
        <v>44081.395833333336</v>
      </c>
      <c r="K167" s="44">
        <v>43717.395833333336</v>
      </c>
      <c r="L167" s="44">
        <v>43550.104166666664</v>
      </c>
      <c r="M167" s="43" t="s">
        <v>2860</v>
      </c>
      <c r="N167" s="43" t="s">
        <v>226</v>
      </c>
      <c r="O167" s="44">
        <v>46142.417002314818</v>
      </c>
      <c r="P167" s="43">
        <v>334097</v>
      </c>
      <c r="Q167" s="43">
        <v>22800</v>
      </c>
      <c r="R167" s="43">
        <v>11596</v>
      </c>
      <c r="S167" s="43" t="s">
        <v>206</v>
      </c>
      <c r="T167" s="44">
        <v>45943.770833333336</v>
      </c>
      <c r="U167" s="44">
        <v>45942.770833333336</v>
      </c>
      <c r="V167" s="44">
        <v>45942.770833333336</v>
      </c>
      <c r="W167" s="44">
        <v>45942.770833333336</v>
      </c>
      <c r="X167" s="44">
        <v>45942.770833333336</v>
      </c>
      <c r="Y167" s="44">
        <v>45942.770833333336</v>
      </c>
      <c r="Z167" s="43" t="s">
        <v>195</v>
      </c>
      <c r="AA167" s="43"/>
      <c r="AB167" s="43"/>
      <c r="AC167" s="43"/>
      <c r="AD167" s="43"/>
      <c r="AE167" s="43">
        <v>3</v>
      </c>
      <c r="AF167" s="43" t="s">
        <v>1405</v>
      </c>
      <c r="AG167" s="43" t="s">
        <v>1405</v>
      </c>
      <c r="AH167" s="43" t="s">
        <v>2861</v>
      </c>
      <c r="AI167" s="43" t="s">
        <v>2861</v>
      </c>
      <c r="AJ167" s="43" t="s">
        <v>2862</v>
      </c>
      <c r="AK167" s="43" t="s">
        <v>2861</v>
      </c>
      <c r="AL167" s="47">
        <v>46307</v>
      </c>
      <c r="AM167" s="46">
        <v>46122</v>
      </c>
      <c r="AN167" s="47">
        <v>46308</v>
      </c>
      <c r="AO167" s="47">
        <v>46307</v>
      </c>
      <c r="AP167" s="47">
        <v>46672</v>
      </c>
      <c r="AQ167" s="47">
        <v>46307</v>
      </c>
      <c r="AR167" s="48"/>
      <c r="AS167" s="48"/>
      <c r="AT167" s="48"/>
      <c r="AU167" s="43">
        <v>1</v>
      </c>
      <c r="AV167" s="43">
        <v>0</v>
      </c>
      <c r="AW167" s="43">
        <v>0</v>
      </c>
      <c r="AX167" s="51" t="s">
        <v>211</v>
      </c>
      <c r="AY167" s="51" t="s">
        <v>211</v>
      </c>
      <c r="AZ167" s="51" t="s">
        <v>198</v>
      </c>
      <c r="BA167" s="20">
        <f t="shared" ca="1" si="141"/>
        <v>0</v>
      </c>
      <c r="BB167" s="20">
        <f t="shared" ca="1" si="141"/>
        <v>1</v>
      </c>
      <c r="BC167" s="20">
        <f t="shared" ca="1" si="141"/>
        <v>0</v>
      </c>
      <c r="BD167" s="20">
        <f t="shared" ref="BD167:BI202" ca="1" si="148">IF(AO167&gt;1,IF(AO167&lt;EOMONTH(TODAY(),0),1,0),"")</f>
        <v>0</v>
      </c>
      <c r="BE167" s="20">
        <f t="shared" ca="1" si="148"/>
        <v>0</v>
      </c>
      <c r="BF167" s="20">
        <f t="shared" ca="1" si="148"/>
        <v>0</v>
      </c>
      <c r="BG167" s="21" t="str">
        <f t="shared" ca="1" si="148"/>
        <v/>
      </c>
      <c r="BH167" s="21" t="str">
        <f t="shared" ca="1" si="148"/>
        <v/>
      </c>
      <c r="BI167" s="21" t="str">
        <f t="shared" ca="1" si="148"/>
        <v/>
      </c>
      <c r="BJ167" s="22">
        <f t="shared" ca="1" si="113"/>
        <v>1</v>
      </c>
      <c r="BK167" s="21">
        <f t="shared" si="114"/>
        <v>3</v>
      </c>
      <c r="BL167" s="22">
        <f t="shared" ca="1" si="115"/>
        <v>334198</v>
      </c>
      <c r="BM167" s="22">
        <f t="shared" ca="1" si="116"/>
        <v>23394</v>
      </c>
      <c r="BN167" s="23">
        <f t="shared" ca="1" si="117"/>
        <v>310804</v>
      </c>
      <c r="BO167" s="24">
        <f t="shared" ca="1" si="118"/>
        <v>101</v>
      </c>
      <c r="BP167" s="51" t="str">
        <f>_xlfn.XLOOKUP(E167,[1]Validation!E:E,[1]Validation!F:F,"")</f>
        <v>EG15</v>
      </c>
      <c r="BQ167" s="51" t="str">
        <f>_xlfn.XLOOKUP(BP167,[1]Validation!F:F,[1]Validation!G:G,"")</f>
        <v>EG11 to EG22</v>
      </c>
      <c r="BR167" s="52" t="str">
        <f>VLOOKUP(G167,[1]Validation!$B$1:$C$9,2,0)</f>
        <v>A</v>
      </c>
      <c r="BS167" s="51">
        <f t="shared" ca="1" si="119"/>
        <v>81</v>
      </c>
      <c r="BT167" s="53">
        <f>_xlfn.XLOOKUP(B167,'[2]1. All Calls'!$R:$R,'[2]1. All Calls'!$A:$A,"",0)</f>
        <v>46142.281192129602</v>
      </c>
      <c r="BU167" s="51" t="str">
        <f>_xlfn.XLOOKUP(B167,'[2]1. All Calls'!$R:$R,'[2]1. All Calls'!$F:$F,"",0)</f>
        <v>CC-02063802</v>
      </c>
      <c r="BV167" s="51" t="str">
        <f>_xlfn.XLOOKUP(B167,'[2]1. All Calls'!$R:$R,'[2]1. All Calls'!$J:$J,"",0)</f>
        <v>Schedule Service - AMC</v>
      </c>
      <c r="BW167" s="53">
        <f>_xlfn.XLOOKUP(B167,'[2]Sch Calls'!$R:$R,'[2]Sch Calls'!$A:$A,"",0)</f>
        <v>46095.448842592603</v>
      </c>
      <c r="BX167" s="51">
        <f>_xlfn.XLOOKUP(B167,'[2]Sch Calls'!$R:$R,'[2]Sch Calls'!$B:$B,"",0)</f>
        <v>333747</v>
      </c>
      <c r="BY167" s="51" t="str">
        <f t="shared" si="102"/>
        <v>11-Apr-26</v>
      </c>
      <c r="BZ167" s="51" t="str">
        <f t="shared" si="102"/>
        <v>11-Apr-26</v>
      </c>
      <c r="CA167" s="51" t="str">
        <f t="shared" si="120"/>
        <v>16-Jul-26</v>
      </c>
      <c r="CB167" s="51" t="str">
        <f t="shared" si="121"/>
        <v>12-Apr-27</v>
      </c>
      <c r="CC167" s="51" t="str">
        <f t="shared" si="122"/>
        <v>13-Oct-27</v>
      </c>
      <c r="CD167" s="51" t="str">
        <f t="shared" si="123"/>
        <v>13-Oct-26</v>
      </c>
      <c r="CE167" s="51">
        <f t="shared" ca="1" si="103"/>
        <v>233</v>
      </c>
      <c r="CF167" s="51">
        <f t="shared" ca="1" si="103"/>
        <v>233</v>
      </c>
      <c r="CG167" s="51">
        <f t="shared" ca="1" si="124"/>
        <v>232</v>
      </c>
      <c r="CH167" s="51">
        <f t="shared" ca="1" si="125"/>
        <v>233</v>
      </c>
      <c r="CI167" s="51">
        <f t="shared" ca="1" si="126"/>
        <v>233</v>
      </c>
      <c r="CJ167" s="51">
        <f t="shared" ca="1" si="127"/>
        <v>233</v>
      </c>
      <c r="CK167" s="51">
        <f t="shared" ca="1" si="144"/>
        <v>699</v>
      </c>
      <c r="CL167" s="51">
        <f t="shared" ca="1" si="144"/>
        <v>699</v>
      </c>
      <c r="CM167" s="51">
        <f t="shared" ca="1" si="144"/>
        <v>696</v>
      </c>
      <c r="CN167" s="51">
        <f t="shared" ca="1" si="144"/>
        <v>699</v>
      </c>
      <c r="CO167" s="51">
        <f t="shared" ca="1" si="144"/>
        <v>699</v>
      </c>
      <c r="CP167" s="51">
        <f t="shared" ca="1" si="144"/>
        <v>699</v>
      </c>
      <c r="CQ167" s="51">
        <f t="shared" ca="1" si="145"/>
        <v>433</v>
      </c>
      <c r="CR167" s="51">
        <f t="shared" ca="1" si="145"/>
        <v>433</v>
      </c>
      <c r="CS167" s="51">
        <f t="shared" ca="1" si="145"/>
        <v>2436</v>
      </c>
      <c r="CT167" s="51">
        <f t="shared" ca="1" si="145"/>
        <v>2433</v>
      </c>
      <c r="CU167" s="51">
        <f t="shared" ca="1" si="145"/>
        <v>6951</v>
      </c>
      <c r="CV167" s="54">
        <f t="shared" ca="1" si="145"/>
        <v>2433</v>
      </c>
      <c r="CW167" s="25" t="s">
        <v>195</v>
      </c>
      <c r="CX167" s="55">
        <v>0.66</v>
      </c>
      <c r="CY167" s="55"/>
      <c r="CZ167" s="26" t="s">
        <v>227</v>
      </c>
      <c r="DA167" s="26" t="s">
        <v>227</v>
      </c>
      <c r="DB167" s="26" t="s">
        <v>227</v>
      </c>
      <c r="DC167" s="26" t="s">
        <v>227</v>
      </c>
      <c r="DD167" s="26" t="s">
        <v>227</v>
      </c>
      <c r="DE167" s="26" t="s">
        <v>227</v>
      </c>
      <c r="DF167" s="26" t="s">
        <v>227</v>
      </c>
      <c r="DG167" s="26" t="s">
        <v>227</v>
      </c>
      <c r="DH167" s="26" t="s">
        <v>227</v>
      </c>
      <c r="DI167" s="26" t="s">
        <v>227</v>
      </c>
      <c r="DJ167" s="26" t="s">
        <v>227</v>
      </c>
      <c r="DK167" s="26" t="s">
        <v>227</v>
      </c>
      <c r="DL167" s="27">
        <f t="shared" si="128"/>
        <v>46217.281192129602</v>
      </c>
      <c r="DM167" s="28">
        <f t="shared" ca="1" si="129"/>
        <v>0</v>
      </c>
      <c r="DN167" s="56">
        <f>_xlfn.XLOOKUP(B167,'[2]1. All Calls'!$R:$R,'[2]1. All Calls'!$A:$A,"",0)</f>
        <v>46142.281192129602</v>
      </c>
      <c r="DO167" s="57" t="str">
        <f ca="1">VLOOKUP(DM167,[1]Validation!$B$20:$C$25,2,0)</f>
        <v>Within 3 months</v>
      </c>
      <c r="DP167" s="58" t="str">
        <f>_xlfn.XLOOKUP(B167,'[1]Active AMCs- Dealer'!E:E,'[1]Active AMCs- Dealer'!L:L,"Not in AMC",0)</f>
        <v>AMC</v>
      </c>
      <c r="DQ167" s="58"/>
      <c r="DR167" s="29" t="str">
        <f>_xlfn.XLOOKUP(B167,'[2]1. All Calls'!$R:$R,'[2]1. All Calls'!$F:$F,"",0)</f>
        <v>CC-02063802</v>
      </c>
      <c r="DS167" s="29" t="str">
        <f>_xlfn.XLOOKUP(B167,'[2]1. All Calls'!$R:$R,'[2]1. All Calls'!$AB:$AB,"",0)</f>
        <v>AMC visit carried out</v>
      </c>
      <c r="DT167" s="30">
        <f>_xlfn.XLOOKUP(DR167,'[2]1. All Calls'!$F:$F,'[2]1. All Calls'!$A:$A,"",0)</f>
        <v>46142.281192129602</v>
      </c>
      <c r="DU167" s="31">
        <f>_xlfn.XLOOKUP(DR167,'[2]1. All Calls'!$F:$F,'[2]1. All Calls'!$B:$B,"",0)</f>
        <v>334097</v>
      </c>
      <c r="DV167" s="31">
        <f>_xlfn.XLOOKUP(B167,[1]MDA_Assets!D:D,[1]MDA_Assets!N:N,"",0)</f>
        <v>22800</v>
      </c>
      <c r="DW167" s="31">
        <f>_xlfn.XLOOKUP(B167,[1]MDA_Assets!D:D,[1]MDA_Assets!O:O,"",0)</f>
        <v>11596</v>
      </c>
      <c r="DX167" s="32" t="str">
        <f>_xlfn.XLOOKUP(B167,[1]MDA_Assets!D:D,[1]MDA_Assets!Q:Q,"",0)</f>
        <v>XD</v>
      </c>
      <c r="DY167" s="33">
        <f>_xlfn.XLOOKUP(B167,[1]MDA_Assets!D:D,[1]MDA_Assets!R:R,"",0)</f>
        <v>45944</v>
      </c>
      <c r="DZ167" s="33">
        <f>_xlfn.XLOOKUP(B167,[1]MDA_Assets!D:D,[1]MDA_Assets!S:S,"",0)</f>
        <v>45943</v>
      </c>
      <c r="EA167" s="33">
        <f>_xlfn.XLOOKUP(B167,[1]MDA_Assets!D:D,[1]MDA_Assets!T:T,"",0)</f>
        <v>45943</v>
      </c>
      <c r="EB167" s="33">
        <f>_xlfn.XLOOKUP(B167,[1]MDA_Assets!D:D,[1]MDA_Assets!U:U,"",0)</f>
        <v>45943</v>
      </c>
      <c r="EC167" s="33">
        <f>_xlfn.XLOOKUP(B167,[1]MDA_Assets!D:D,[1]MDA_Assets!V:V,"",0)</f>
        <v>45943</v>
      </c>
      <c r="ED167" s="33">
        <f>_xlfn.XLOOKUP(B167,[1]MDA_Assets!D:D,[1]MDA_Assets!W:W,"",0)</f>
        <v>45943</v>
      </c>
      <c r="EE167" s="32" t="str">
        <f>_xlfn.XLOOKUP(B167,[1]MDA_Assets!D:D,[1]MDA_Assets!X:X,"",0)</f>
        <v>No</v>
      </c>
      <c r="EF167" s="33">
        <f>_xlfn.XLOOKUP(B167,[1]MDA_Assets!D:D,[1]MDA_Assets!Y:Y,"",0)</f>
        <v>0</v>
      </c>
      <c r="EG167" s="33">
        <f>_xlfn.XLOOKUP(B167,[1]MDA_Assets!D:D,[1]MDA_Assets!Z:Z,"",0)</f>
        <v>0</v>
      </c>
      <c r="EH167" s="33">
        <f>_xlfn.XLOOKUP(B167,[1]MDA_Assets!D:D,[1]MDA_Assets!AA:AA,"",0)</f>
        <v>0</v>
      </c>
      <c r="EI167" s="34">
        <f>_xlfn.XLOOKUP(B167,[1]MDA_Assets!D:D,[1]MDA_Assets!P:P,"",0)</f>
        <v>3</v>
      </c>
      <c r="EJ167" s="35" t="str">
        <f>_xlfn.XLOOKUP(B167,[1]MDA_Assets!D:D,[1]MDA_Assets!AB:AB,"",0)</f>
        <v>1132</v>
      </c>
      <c r="EK167" s="35" t="str">
        <f>_xlfn.XLOOKUP(B167,[1]MDA_Assets!D:D,[1]MDA_Assets!AC:AC,"",0)</f>
        <v>1132</v>
      </c>
      <c r="EL167" s="35" t="str">
        <f>_xlfn.XLOOKUP(B167,[1]MDA_Assets!D:D,[1]MDA_Assets!AD:AD,"",0)</f>
        <v>3132</v>
      </c>
      <c r="EM167" s="35" t="str">
        <f>_xlfn.XLOOKUP(B167,[1]MDA_Assets!D:D,[1]MDA_Assets!AE:AE,"",0)</f>
        <v>3132</v>
      </c>
      <c r="EN167" s="35" t="str">
        <f>_xlfn.XLOOKUP(B167,[1]MDA_Assets!D:D,[1]MDA_Assets!AF:AF,"",0)</f>
        <v>7650</v>
      </c>
      <c r="EO167" s="35" t="str">
        <f>_xlfn.XLOOKUP(B167,[1]MDA_Assets!D:D,[1]MDA_Assets!AG:AG,"",0)</f>
        <v>3132</v>
      </c>
      <c r="EP167" s="36">
        <f t="shared" si="104"/>
        <v>365</v>
      </c>
      <c r="EQ167" s="36">
        <f t="shared" si="104"/>
        <v>180</v>
      </c>
      <c r="ER167" s="36">
        <f t="shared" si="130"/>
        <v>365</v>
      </c>
      <c r="ES167" s="36">
        <f t="shared" si="131"/>
        <v>365</v>
      </c>
      <c r="ET167" s="36">
        <f t="shared" si="132"/>
        <v>730</v>
      </c>
      <c r="EU167" s="36">
        <f t="shared" si="133"/>
        <v>365</v>
      </c>
      <c r="EV167" s="36" t="str">
        <f t="shared" si="134"/>
        <v/>
      </c>
      <c r="EW167" s="36" t="str">
        <f t="shared" si="106"/>
        <v/>
      </c>
      <c r="EX167" s="36" t="str">
        <f t="shared" si="107"/>
        <v/>
      </c>
      <c r="EY167" s="36">
        <f t="shared" si="147"/>
        <v>11.78</v>
      </c>
      <c r="EZ167" s="36">
        <f t="shared" si="147"/>
        <v>5.81</v>
      </c>
      <c r="FA167" s="36">
        <f t="shared" si="147"/>
        <v>11.78</v>
      </c>
      <c r="FB167" s="36">
        <f t="shared" si="146"/>
        <v>11.78</v>
      </c>
      <c r="FC167" s="36">
        <f t="shared" si="146"/>
        <v>23.55</v>
      </c>
      <c r="FD167" s="36">
        <f t="shared" si="146"/>
        <v>11.78</v>
      </c>
      <c r="FE167" s="36" t="str">
        <f t="shared" si="146"/>
        <v/>
      </c>
      <c r="FF167" s="36" t="str">
        <f t="shared" si="146"/>
        <v/>
      </c>
      <c r="FG167" s="36" t="str">
        <f t="shared" si="146"/>
        <v/>
      </c>
      <c r="FH167" s="37" t="str" cm="1">
        <f t="array" ref="FH167">_xlfn.IFS(EY167="", "No Data", EY167&lt;0, "Negative/Future", EY167=0, "Zero Days", EY167&lt;=3, "&lt; 3 Months", EY167&lt;=6, "3 to 6 Months", EY167&lt;=9, "6 to 9 Months", EY167&lt;=12, "9 to 12 Months", EY167&lt;=15, "12 to 15 Months", EY167&lt;=18, "15 to 18 Months", EY167&lt;=24, "18 to 24 Months", EY167&gt;24, "&gt; 24 Months")</f>
        <v>9 to 12 Months</v>
      </c>
      <c r="FI167" s="37" t="str" cm="1">
        <f t="array" ref="FI167">_xlfn.IFS(EZ167="", "No Data", EZ167&lt;0, "Negative/Future", EZ167=0, "Zero Days", EZ167&lt;=3, "&lt; 3 Months", EZ167&lt;=6, "3 to 6 Months", EZ167&lt;=9, "6 to 9 Months", EZ167&lt;=12, "9 to 12 Months", EZ167&lt;=15, "12 to 15 Months", EZ167&lt;=18, "15 to 18 Months", EZ167&lt;=24, "18 to 24 Months", EZ167&gt;24, "&gt; 24 Months")</f>
        <v>3 to 6 Months</v>
      </c>
      <c r="FJ167" s="37" t="str" cm="1">
        <f t="array" ref="FJ167">_xlfn.IFS(FA167="", "No Data", FA167&lt;0, "Negative/Future", FA167=0, "Zero Days", FA167&lt;=3, "&lt; 3 Months", FA167&lt;=6, "3 to 6 Months", FA167&lt;=9, "6 to 9 Months", FA167&lt;=12, "9 to 12 Months", FA167&lt;=15, "12 to 15 Months", FA167&lt;=18, "15 to 18 Months", FA167&lt;=24, "18 to 24 Months", FA167&gt;24, "&gt; 24 Months")</f>
        <v>9 to 12 Months</v>
      </c>
      <c r="FK167" s="37" t="str" cm="1">
        <f t="array" ref="FK167">_xlfn.IFS(FB167="", "No Data", FB167&lt;0, "Negative/Future", FB167=0, "Zero Days", FB167&lt;=3, "&lt; 3 Months", FB167&lt;=6, "3 to 6 Months", FB167&lt;=9, "6 to 9 Months", FB167&lt;=12, "9 to 12 Months", FB167&lt;=15, "12 to 15 Months", FB167&lt;=18, "15 to 18 Months", FB167&lt;=24, "18 to 24 Months", FB167&gt;24, "&gt; 24 Months")</f>
        <v>9 to 12 Months</v>
      </c>
      <c r="FL167" s="37" t="str" cm="1">
        <f t="array" ref="FL167">_xlfn.IFS(FC167="", "No Data", FC167&lt;0, "Negative/Future", FC167=0, "Zero Days", FC167&lt;=3, "&lt; 3 Months", FC167&lt;=6, "3 to 6 Months", FC167&lt;=9, "6 to 9 Months", FC167&lt;=12, "9 to 12 Months", FC167&lt;=15, "12 to 15 Months", FC167&lt;=18, "15 to 18 Months", FC167&lt;=24, "18 to 24 Months", FC167&gt;24, "&gt; 24 Months")</f>
        <v>18 to 24 Months</v>
      </c>
      <c r="FM167" s="37" t="str" cm="1">
        <f t="array" ref="FM167">_xlfn.IFS(FD167="", "No Data", FD167&lt;0, "Negative/Future", FD167=0, "Zero Days", FD167&lt;=3, "&lt; 3 Months", FD167&lt;=6, "3 to 6 Months", FD167&lt;=9, "6 to 9 Months", FD167&lt;=12, "9 to 12 Months", FD167&lt;=15, "12 to 15 Months", FD167&lt;=18, "15 to 18 Months", FD167&lt;=24, "18 to 24 Months", FD167&gt;24, "&gt; 24 Months")</f>
        <v>9 to 12 Months</v>
      </c>
      <c r="FN167" s="37" t="str" cm="1">
        <f t="array" ref="FN167">_xlfn.IFS(FE167="", "No Data", FE167&lt;0, "Negative/Future", FE167=0, "Zero Days", FE167&lt;=3, "&lt; 3 Months", FE167&lt;=6, "3 to 6 Months", FE167&lt;=9, "6 to 9 Months", FE167&lt;=12, "9 to 12 Months", FE167&lt;=15, "12 to 15 Months", FE167&lt;=18, "15 to 18 Months", FE167&lt;=24, "18 to 24 Months", FE167&gt;24, "&gt; 24 Months")</f>
        <v>No Data</v>
      </c>
      <c r="FO167" s="37" t="str" cm="1">
        <f t="array" ref="FO167">_xlfn.IFS(FG167="", "No Data", FG167&lt;0, "Negative/Future", FG167=0, "Zero Days", FG167&lt;=3, "&lt; 3 Months", FG167&lt;=6, "3 to 6 Months", FG167&lt;=9, "6 to 9 Months", FG167&lt;=12, "9 to 12 Months", FG167&lt;=15, "12 to 15 Months", FG167&lt;=18, "15 to 18 Months", FG167&lt;=24, "18 to 24 Months", FG167&gt;24, "&gt; 24 Months")</f>
        <v>No Data</v>
      </c>
      <c r="FP167" s="37" t="str" cm="1">
        <f t="array" ref="FP167">_xlfn.IFS(FF167="", "No Data", FF167&lt;0, "Negative/Future", FF167=0, "Zero Days", FF167&lt;=3, "&lt; 3 Months", FF167&lt;=6, "3 to 6 Months", FF167&lt;=9, "6 to 9 Months", FF167&lt;=12, "9 to 12 Months", FF167&lt;=15, "12 to 15 Months", FF167&lt;=18, "15 to 18 Months", FF167&lt;=24, "18 to 24 Months", FF167&gt;24, "&gt; 24 Months")</f>
        <v>No Data</v>
      </c>
      <c r="FQ167" s="29" t="s">
        <v>631</v>
      </c>
      <c r="FR167" s="29">
        <v>9534249500</v>
      </c>
      <c r="FS167" s="38" t="str">
        <f>VLOOKUP(_xlfn.XLOOKUP(B167,[1]MDA_Assets!D:D,[1]MDA_Assets!I:I,"",0),[1]Validation!$B$1:$C$8,2,0)</f>
        <v>A</v>
      </c>
      <c r="FT167" s="38" t="s">
        <v>296</v>
      </c>
      <c r="FU167" s="31" t="str">
        <f>_xlfn.XLOOKUP(B167,[1]MDA_Assets!D:D,[1]MDA_Assets!X:X,"",0)</f>
        <v>No</v>
      </c>
      <c r="FV167" s="39">
        <v>1</v>
      </c>
      <c r="FW167" s="39">
        <v>0</v>
      </c>
      <c r="FX167" s="39">
        <v>0</v>
      </c>
      <c r="FY167" s="39">
        <v>8</v>
      </c>
      <c r="FZ167" s="40">
        <f t="shared" si="101"/>
        <v>46308</v>
      </c>
      <c r="GA167" s="40">
        <f t="shared" si="101"/>
        <v>46123</v>
      </c>
      <c r="GB167" s="40">
        <f t="shared" si="108"/>
        <v>46309</v>
      </c>
      <c r="GC167" s="40">
        <f t="shared" si="109"/>
        <v>46308</v>
      </c>
      <c r="GD167" s="40">
        <f t="shared" si="110"/>
        <v>46673</v>
      </c>
      <c r="GE167" s="40">
        <f t="shared" si="111"/>
        <v>46308</v>
      </c>
      <c r="GF167" s="40" t="str">
        <f t="shared" si="105"/>
        <v/>
      </c>
      <c r="GG167" s="40" t="str">
        <f t="shared" si="105"/>
        <v/>
      </c>
      <c r="GH167" s="40" t="str">
        <f t="shared" si="105"/>
        <v/>
      </c>
      <c r="GI167" s="39">
        <f t="shared" si="135"/>
        <v>0</v>
      </c>
      <c r="GJ167" s="39">
        <f t="shared" si="136"/>
        <v>0</v>
      </c>
      <c r="GK167" s="39">
        <f t="shared" si="137"/>
        <v>0</v>
      </c>
      <c r="GL167" s="39">
        <f t="shared" si="138"/>
        <v>6</v>
      </c>
    </row>
    <row r="168" spans="1:194" x14ac:dyDescent="0.25">
      <c r="A168" s="19">
        <v>187</v>
      </c>
      <c r="B168" s="43" t="s">
        <v>1013</v>
      </c>
      <c r="C168" s="43" t="s">
        <v>186</v>
      </c>
      <c r="D168" s="43" t="s">
        <v>241</v>
      </c>
      <c r="E168" s="43" t="s">
        <v>1014</v>
      </c>
      <c r="F168" s="43" t="s">
        <v>2863</v>
      </c>
      <c r="G168" s="43" t="s">
        <v>243</v>
      </c>
      <c r="H168" s="43" t="s">
        <v>498</v>
      </c>
      <c r="I168" s="43" t="s">
        <v>192</v>
      </c>
      <c r="J168" s="44">
        <f t="shared" si="112"/>
        <v>43970.523611111108</v>
      </c>
      <c r="K168" s="44">
        <v>43606.523611111108</v>
      </c>
      <c r="L168" s="44">
        <v>43567</v>
      </c>
      <c r="M168" s="43" t="s">
        <v>1015</v>
      </c>
      <c r="N168" s="43" t="s">
        <v>1012</v>
      </c>
      <c r="O168" s="44">
        <v>46025.389386574076</v>
      </c>
      <c r="P168" s="43">
        <v>24280</v>
      </c>
      <c r="Q168" s="43">
        <v>15637</v>
      </c>
      <c r="R168" s="43">
        <v>7498</v>
      </c>
      <c r="S168" s="43" t="s">
        <v>206</v>
      </c>
      <c r="T168" s="44">
        <v>44971.770833333336</v>
      </c>
      <c r="U168" s="44">
        <v>45606.770833333336</v>
      </c>
      <c r="V168" s="44">
        <v>45606.770833333336</v>
      </c>
      <c r="W168" s="44">
        <v>45606.770833333336</v>
      </c>
      <c r="X168" s="44">
        <v>45606.770833333336</v>
      </c>
      <c r="Y168" s="44">
        <v>45606.770833333336</v>
      </c>
      <c r="Z168" s="43"/>
      <c r="AA168" s="43"/>
      <c r="AB168" s="43"/>
      <c r="AC168" s="43"/>
      <c r="AD168" s="43"/>
      <c r="AE168" s="43">
        <v>1</v>
      </c>
      <c r="AF168" s="43" t="s">
        <v>1016</v>
      </c>
      <c r="AG168" s="43" t="s">
        <v>1016</v>
      </c>
      <c r="AH168" s="43" t="s">
        <v>1017</v>
      </c>
      <c r="AI168" s="43" t="s">
        <v>1017</v>
      </c>
      <c r="AJ168" s="43" t="s">
        <v>1018</v>
      </c>
      <c r="AK168" s="43" t="s">
        <v>1018</v>
      </c>
      <c r="AL168" s="46">
        <v>45971</v>
      </c>
      <c r="AM168" s="46">
        <v>45786</v>
      </c>
      <c r="AN168" s="46">
        <v>45336</v>
      </c>
      <c r="AO168" s="46">
        <v>45971</v>
      </c>
      <c r="AP168" s="47">
        <v>46336</v>
      </c>
      <c r="AQ168" s="46">
        <v>45971</v>
      </c>
      <c r="AR168" s="48"/>
      <c r="AS168" s="48"/>
      <c r="AT168" s="48"/>
      <c r="AU168" s="43">
        <v>1</v>
      </c>
      <c r="AV168" s="43">
        <v>0</v>
      </c>
      <c r="AW168" s="43">
        <v>0</v>
      </c>
      <c r="AX168" s="51" t="s">
        <v>815</v>
      </c>
      <c r="AY168" s="51" t="s">
        <v>211</v>
      </c>
      <c r="AZ168" s="51" t="s">
        <v>198</v>
      </c>
      <c r="BA168" s="20">
        <f t="shared" ref="BA168:BI221" ca="1" si="149">IF(AL168&gt;1,IF(AL168&lt;EOMONTH(TODAY(),0),1,0),"")</f>
        <v>1</v>
      </c>
      <c r="BB168" s="20">
        <f t="shared" ca="1" si="149"/>
        <v>1</v>
      </c>
      <c r="BC168" s="20">
        <f t="shared" ca="1" si="149"/>
        <v>1</v>
      </c>
      <c r="BD168" s="20">
        <f t="shared" ca="1" si="148"/>
        <v>1</v>
      </c>
      <c r="BE168" s="20">
        <f t="shared" ca="1" si="148"/>
        <v>0</v>
      </c>
      <c r="BF168" s="20">
        <f t="shared" ca="1" si="148"/>
        <v>1</v>
      </c>
      <c r="BG168" s="21" t="str">
        <f t="shared" ca="1" si="148"/>
        <v/>
      </c>
      <c r="BH168" s="21" t="str">
        <f t="shared" ca="1" si="148"/>
        <v/>
      </c>
      <c r="BI168" s="21" t="str">
        <f t="shared" ca="1" si="148"/>
        <v/>
      </c>
      <c r="BJ168" s="22">
        <f t="shared" ca="1" si="113"/>
        <v>5</v>
      </c>
      <c r="BK168" s="21">
        <f t="shared" si="114"/>
        <v>1</v>
      </c>
      <c r="BL168" s="22">
        <f t="shared" ca="1" si="115"/>
        <v>24431</v>
      </c>
      <c r="BM168" s="22">
        <f t="shared" ca="1" si="116"/>
        <v>15636</v>
      </c>
      <c r="BN168" s="23">
        <f t="shared" ca="1" si="117"/>
        <v>8795</v>
      </c>
      <c r="BO168" s="24">
        <f t="shared" ca="1" si="118"/>
        <v>151</v>
      </c>
      <c r="BP168" s="51" t="str">
        <f>_xlfn.XLOOKUP(E168,[1]Validation!E:E,[1]Validation!F:F,"")</f>
        <v>EG11</v>
      </c>
      <c r="BQ168" s="51" t="str">
        <f>_xlfn.XLOOKUP(BP168,[1]Validation!F:F,[1]Validation!G:G,"")</f>
        <v>EG11 to EG22</v>
      </c>
      <c r="BR168" s="52" t="str">
        <f>VLOOKUP(G168,[1]Validation!$B$1:$C$9,2,0)</f>
        <v>A</v>
      </c>
      <c r="BS168" s="51">
        <f t="shared" ca="1" si="119"/>
        <v>84</v>
      </c>
      <c r="BT168" s="53">
        <f>_xlfn.XLOOKUP(B168,'[2]1. All Calls'!$R:$R,'[2]1. All Calls'!$A:$A,"",0)</f>
        <v>46025.597268518497</v>
      </c>
      <c r="BU168" s="51" t="str">
        <f>_xlfn.XLOOKUP(B168,'[2]1. All Calls'!$R:$R,'[2]1. All Calls'!$F:$F,"",0)</f>
        <v>CC-01927600</v>
      </c>
      <c r="BV168" s="51" t="str">
        <f>_xlfn.XLOOKUP(B168,'[2]1. All Calls'!$R:$R,'[2]1. All Calls'!$J:$J,"",0)</f>
        <v>General Service</v>
      </c>
      <c r="BW168" s="53">
        <f>_xlfn.XLOOKUP(B168,'[2]Sch Calls'!$R:$R,'[2]Sch Calls'!$A:$A,"",0)</f>
        <v>44973.713402777801</v>
      </c>
      <c r="BX168" s="51">
        <f>_xlfn.XLOOKUP(B168,'[2]Sch Calls'!$R:$R,'[2]Sch Calls'!$B:$B,"",0)</f>
        <v>21224</v>
      </c>
      <c r="BY168" s="51" t="str">
        <f t="shared" si="102"/>
        <v>10-May-25</v>
      </c>
      <c r="BZ168" s="51" t="str">
        <f t="shared" si="102"/>
        <v>10-May-25</v>
      </c>
      <c r="CA168" s="51" t="str">
        <f t="shared" si="120"/>
        <v>17-Nov-23</v>
      </c>
      <c r="CB168" s="51" t="str">
        <f t="shared" si="121"/>
        <v>11-May-26</v>
      </c>
      <c r="CC168" s="51" t="str">
        <f t="shared" si="122"/>
        <v>11-Nov-26</v>
      </c>
      <c r="CD168" s="51" t="str">
        <f t="shared" si="123"/>
        <v>11-Nov-25</v>
      </c>
      <c r="CE168" s="51">
        <f t="shared" ca="1" si="103"/>
        <v>569</v>
      </c>
      <c r="CF168" s="51">
        <f t="shared" ca="1" si="103"/>
        <v>569</v>
      </c>
      <c r="CG168" s="51">
        <f t="shared" ca="1" si="124"/>
        <v>1204</v>
      </c>
      <c r="CH168" s="51">
        <f t="shared" ca="1" si="125"/>
        <v>569</v>
      </c>
      <c r="CI168" s="51">
        <f t="shared" ca="1" si="126"/>
        <v>569</v>
      </c>
      <c r="CJ168" s="51">
        <f t="shared" ca="1" si="127"/>
        <v>569</v>
      </c>
      <c r="CK168" s="51">
        <f t="shared" ca="1" si="144"/>
        <v>569</v>
      </c>
      <c r="CL168" s="51">
        <f t="shared" ca="1" si="144"/>
        <v>569</v>
      </c>
      <c r="CM168" s="51">
        <f t="shared" ca="1" si="144"/>
        <v>1204</v>
      </c>
      <c r="CN168" s="51">
        <f t="shared" ca="1" si="144"/>
        <v>569</v>
      </c>
      <c r="CO168" s="51">
        <f t="shared" ca="1" si="144"/>
        <v>569</v>
      </c>
      <c r="CP168" s="51">
        <f t="shared" ca="1" si="144"/>
        <v>569</v>
      </c>
      <c r="CQ168" s="51">
        <f t="shared" ca="1" si="145"/>
        <v>-10</v>
      </c>
      <c r="CR168" s="51">
        <f t="shared" ca="1" si="145"/>
        <v>-10</v>
      </c>
      <c r="CS168" s="51">
        <f t="shared" ca="1" si="145"/>
        <v>855</v>
      </c>
      <c r="CT168" s="51">
        <f t="shared" ca="1" si="145"/>
        <v>1490</v>
      </c>
      <c r="CU168" s="51">
        <f t="shared" ca="1" si="145"/>
        <v>2489</v>
      </c>
      <c r="CV168" s="54">
        <f t="shared" ca="1" si="145"/>
        <v>2489</v>
      </c>
      <c r="CW168" s="25" t="s">
        <v>212</v>
      </c>
      <c r="CX168" s="55">
        <v>0.69</v>
      </c>
      <c r="CY168" s="55"/>
      <c r="CZ168" s="26">
        <v>0</v>
      </c>
      <c r="DA168" s="26">
        <v>0</v>
      </c>
      <c r="DB168" s="26">
        <v>0</v>
      </c>
      <c r="DC168" s="26">
        <v>0</v>
      </c>
      <c r="DD168" s="26">
        <v>0</v>
      </c>
      <c r="DE168" s="26">
        <v>0</v>
      </c>
      <c r="DF168" s="26">
        <v>0</v>
      </c>
      <c r="DG168" s="26">
        <v>0</v>
      </c>
      <c r="DH168" s="26">
        <v>0</v>
      </c>
      <c r="DI168" s="26">
        <v>0</v>
      </c>
      <c r="DJ168" s="26">
        <v>0</v>
      </c>
      <c r="DK168" s="26">
        <v>0</v>
      </c>
      <c r="DL168" s="27">
        <f t="shared" si="128"/>
        <v>46100.597268518497</v>
      </c>
      <c r="DM168" s="28">
        <f t="shared" ca="1" si="129"/>
        <v>1</v>
      </c>
      <c r="DN168" s="56">
        <f>_xlfn.XLOOKUP(B168,'[2]1. All Calls'!$R:$R,'[2]1. All Calls'!$A:$A,"",0)</f>
        <v>46025.597268518497</v>
      </c>
      <c r="DO168" s="57" t="str">
        <f ca="1">VLOOKUP(DM168,[1]Validation!$B$20:$C$25,2,0)</f>
        <v>Above 3 months</v>
      </c>
      <c r="DP168" s="58" t="str">
        <f>_xlfn.XLOOKUP(B168,'[1]Active AMCs- Dealer'!E:E,'[1]Active AMCs- Dealer'!L:L,"Not in AMC",0)</f>
        <v>Expired</v>
      </c>
      <c r="DQ168" s="50" t="s">
        <v>213</v>
      </c>
      <c r="DR168" s="29" t="str">
        <f>_xlfn.XLOOKUP(B168,'[2]1. All Calls'!$R:$R,'[2]1. All Calls'!$F:$F,"",0)</f>
        <v>CC-01927600</v>
      </c>
      <c r="DS168" s="29" t="str">
        <f>_xlfn.XLOOKUP(B168,'[2]1. All Calls'!$R:$R,'[2]1. All Calls'!$AB:$AB,"",0)</f>
        <v>We visited site check and found unit running well condition at the present time.</v>
      </c>
      <c r="DT168" s="30">
        <f>_xlfn.XLOOKUP(DR168,'[2]1. All Calls'!$F:$F,'[2]1. All Calls'!$A:$A,"",0)</f>
        <v>46025.597268518497</v>
      </c>
      <c r="DU168" s="31">
        <f>_xlfn.XLOOKUP(DR168,'[2]1. All Calls'!$F:$F,'[2]1. All Calls'!$B:$B,"",0)</f>
        <v>24280</v>
      </c>
      <c r="DV168" s="31">
        <f>_xlfn.XLOOKUP(B168,[1]MDA_Assets!D:D,[1]MDA_Assets!N:N,"",0)</f>
        <v>15637</v>
      </c>
      <c r="DW168" s="31">
        <f>_xlfn.XLOOKUP(B168,[1]MDA_Assets!D:D,[1]MDA_Assets!O:O,"",0)</f>
        <v>7498</v>
      </c>
      <c r="DX168" s="32" t="str">
        <f>_xlfn.XLOOKUP(B168,[1]MDA_Assets!D:D,[1]MDA_Assets!Q:Q,"",0)</f>
        <v>XD</v>
      </c>
      <c r="DY168" s="33">
        <f>_xlfn.XLOOKUP(B168,[1]MDA_Assets!D:D,[1]MDA_Assets!R:R,"",0)</f>
        <v>44972</v>
      </c>
      <c r="DZ168" s="33">
        <f>_xlfn.XLOOKUP(B168,[1]MDA_Assets!D:D,[1]MDA_Assets!S:S,"",0)</f>
        <v>45607</v>
      </c>
      <c r="EA168" s="33">
        <f>_xlfn.XLOOKUP(B168,[1]MDA_Assets!D:D,[1]MDA_Assets!T:T,"",0)</f>
        <v>45607</v>
      </c>
      <c r="EB168" s="33">
        <f>_xlfn.XLOOKUP(B168,[1]MDA_Assets!D:D,[1]MDA_Assets!U:U,"",0)</f>
        <v>45607</v>
      </c>
      <c r="EC168" s="33">
        <f>_xlfn.XLOOKUP(B168,[1]MDA_Assets!D:D,[1]MDA_Assets!V:V,"",0)</f>
        <v>45607</v>
      </c>
      <c r="ED168" s="33">
        <f>_xlfn.XLOOKUP(B168,[1]MDA_Assets!D:D,[1]MDA_Assets!W:W,"",0)</f>
        <v>45607</v>
      </c>
      <c r="EE168" s="32">
        <f>_xlfn.XLOOKUP(B168,[1]MDA_Assets!D:D,[1]MDA_Assets!X:X,"",0)</f>
        <v>0</v>
      </c>
      <c r="EF168" s="33">
        <f>_xlfn.XLOOKUP(B168,[1]MDA_Assets!D:D,[1]MDA_Assets!Y:Y,"",0)</f>
        <v>0</v>
      </c>
      <c r="EG168" s="33">
        <f>_xlfn.XLOOKUP(B168,[1]MDA_Assets!D:D,[1]MDA_Assets!Z:Z,"",0)</f>
        <v>0</v>
      </c>
      <c r="EH168" s="33">
        <f>_xlfn.XLOOKUP(B168,[1]MDA_Assets!D:D,[1]MDA_Assets!AA:AA,"",0)</f>
        <v>0</v>
      </c>
      <c r="EI168" s="34">
        <f>_xlfn.XLOOKUP(B168,[1]MDA_Assets!D:D,[1]MDA_Assets!P:P,"",0)</f>
        <v>1</v>
      </c>
      <c r="EJ168" s="35" t="str">
        <f>_xlfn.XLOOKUP(B168,[1]MDA_Assets!D:D,[1]MDA_Assets!AB:AB,"",0)</f>
        <v>559</v>
      </c>
      <c r="EK168" s="35" t="str">
        <f>_xlfn.XLOOKUP(B168,[1]MDA_Assets!D:D,[1]MDA_Assets!AC:AC,"",0)</f>
        <v>559</v>
      </c>
      <c r="EL168" s="35" t="str">
        <f>_xlfn.XLOOKUP(B168,[1]MDA_Assets!D:D,[1]MDA_Assets!AD:AD,"",0)</f>
        <v>2059</v>
      </c>
      <c r="EM168" s="35" t="str">
        <f>_xlfn.XLOOKUP(B168,[1]MDA_Assets!D:D,[1]MDA_Assets!AE:AE,"",0)</f>
        <v>2059</v>
      </c>
      <c r="EN168" s="35" t="str">
        <f>_xlfn.XLOOKUP(B168,[1]MDA_Assets!D:D,[1]MDA_Assets!AF:AF,"",0)</f>
        <v>3058</v>
      </c>
      <c r="EO168" s="35" t="str">
        <f>_xlfn.XLOOKUP(B168,[1]MDA_Assets!D:D,[1]MDA_Assets!AG:AG,"",0)</f>
        <v>3058</v>
      </c>
      <c r="EP168" s="36">
        <f t="shared" si="104"/>
        <v>365</v>
      </c>
      <c r="EQ168" s="36">
        <f t="shared" si="104"/>
        <v>180</v>
      </c>
      <c r="ER168" s="36">
        <f t="shared" si="130"/>
        <v>365</v>
      </c>
      <c r="ES168" s="36">
        <f t="shared" si="131"/>
        <v>365</v>
      </c>
      <c r="ET168" s="36">
        <f t="shared" si="132"/>
        <v>730</v>
      </c>
      <c r="EU168" s="36">
        <f t="shared" si="133"/>
        <v>365</v>
      </c>
      <c r="EV168" s="36" t="str">
        <f t="shared" si="134"/>
        <v/>
      </c>
      <c r="EW168" s="36" t="str">
        <f t="shared" si="106"/>
        <v/>
      </c>
      <c r="EX168" s="36" t="str">
        <f t="shared" si="107"/>
        <v/>
      </c>
      <c r="EY168" s="36">
        <f t="shared" si="147"/>
        <v>11.78</v>
      </c>
      <c r="EZ168" s="36">
        <f t="shared" si="147"/>
        <v>5.81</v>
      </c>
      <c r="FA168" s="36">
        <f t="shared" si="147"/>
        <v>11.78</v>
      </c>
      <c r="FB168" s="36">
        <f t="shared" si="146"/>
        <v>11.78</v>
      </c>
      <c r="FC168" s="36">
        <f t="shared" si="146"/>
        <v>23.55</v>
      </c>
      <c r="FD168" s="36">
        <f t="shared" si="146"/>
        <v>11.78</v>
      </c>
      <c r="FE168" s="36" t="str">
        <f t="shared" si="146"/>
        <v/>
      </c>
      <c r="FF168" s="36" t="str">
        <f t="shared" si="146"/>
        <v/>
      </c>
      <c r="FG168" s="36" t="str">
        <f t="shared" si="146"/>
        <v/>
      </c>
      <c r="FH168" s="37" t="str" cm="1">
        <f t="array" ref="FH168">_xlfn.IFS(EY168="", "No Data", EY168&lt;0, "Negative/Future", EY168=0, "Zero Days", EY168&lt;=3, "&lt; 3 Months", EY168&lt;=6, "3 to 6 Months", EY168&lt;=9, "6 to 9 Months", EY168&lt;=12, "9 to 12 Months", EY168&lt;=15, "12 to 15 Months", EY168&lt;=18, "15 to 18 Months", EY168&lt;=24, "18 to 24 Months", EY168&gt;24, "&gt; 24 Months")</f>
        <v>9 to 12 Months</v>
      </c>
      <c r="FI168" s="37" t="str" cm="1">
        <f t="array" ref="FI168">_xlfn.IFS(EZ168="", "No Data", EZ168&lt;0, "Negative/Future", EZ168=0, "Zero Days", EZ168&lt;=3, "&lt; 3 Months", EZ168&lt;=6, "3 to 6 Months", EZ168&lt;=9, "6 to 9 Months", EZ168&lt;=12, "9 to 12 Months", EZ168&lt;=15, "12 to 15 Months", EZ168&lt;=18, "15 to 18 Months", EZ168&lt;=24, "18 to 24 Months", EZ168&gt;24, "&gt; 24 Months")</f>
        <v>3 to 6 Months</v>
      </c>
      <c r="FJ168" s="37" t="str" cm="1">
        <f t="array" ref="FJ168">_xlfn.IFS(FA168="", "No Data", FA168&lt;0, "Negative/Future", FA168=0, "Zero Days", FA168&lt;=3, "&lt; 3 Months", FA168&lt;=6, "3 to 6 Months", FA168&lt;=9, "6 to 9 Months", FA168&lt;=12, "9 to 12 Months", FA168&lt;=15, "12 to 15 Months", FA168&lt;=18, "15 to 18 Months", FA168&lt;=24, "18 to 24 Months", FA168&gt;24, "&gt; 24 Months")</f>
        <v>9 to 12 Months</v>
      </c>
      <c r="FK168" s="37" t="str" cm="1">
        <f t="array" ref="FK168">_xlfn.IFS(FB168="", "No Data", FB168&lt;0, "Negative/Future", FB168=0, "Zero Days", FB168&lt;=3, "&lt; 3 Months", FB168&lt;=6, "3 to 6 Months", FB168&lt;=9, "6 to 9 Months", FB168&lt;=12, "9 to 12 Months", FB168&lt;=15, "12 to 15 Months", FB168&lt;=18, "15 to 18 Months", FB168&lt;=24, "18 to 24 Months", FB168&gt;24, "&gt; 24 Months")</f>
        <v>9 to 12 Months</v>
      </c>
      <c r="FL168" s="37" t="str" cm="1">
        <f t="array" ref="FL168">_xlfn.IFS(FC168="", "No Data", FC168&lt;0, "Negative/Future", FC168=0, "Zero Days", FC168&lt;=3, "&lt; 3 Months", FC168&lt;=6, "3 to 6 Months", FC168&lt;=9, "6 to 9 Months", FC168&lt;=12, "9 to 12 Months", FC168&lt;=15, "12 to 15 Months", FC168&lt;=18, "15 to 18 Months", FC168&lt;=24, "18 to 24 Months", FC168&gt;24, "&gt; 24 Months")</f>
        <v>18 to 24 Months</v>
      </c>
      <c r="FM168" s="37" t="str" cm="1">
        <f t="array" ref="FM168">_xlfn.IFS(FD168="", "No Data", FD168&lt;0, "Negative/Future", FD168=0, "Zero Days", FD168&lt;=3, "&lt; 3 Months", FD168&lt;=6, "3 to 6 Months", FD168&lt;=9, "6 to 9 Months", FD168&lt;=12, "9 to 12 Months", FD168&lt;=15, "12 to 15 Months", FD168&lt;=18, "15 to 18 Months", FD168&lt;=24, "18 to 24 Months", FD168&gt;24, "&gt; 24 Months")</f>
        <v>9 to 12 Months</v>
      </c>
      <c r="FN168" s="37" t="str" cm="1">
        <f t="array" ref="FN168">_xlfn.IFS(FE168="", "No Data", FE168&lt;0, "Negative/Future", FE168=0, "Zero Days", FE168&lt;=3, "&lt; 3 Months", FE168&lt;=6, "3 to 6 Months", FE168&lt;=9, "6 to 9 Months", FE168&lt;=12, "9 to 12 Months", FE168&lt;=15, "12 to 15 Months", FE168&lt;=18, "15 to 18 Months", FE168&lt;=24, "18 to 24 Months", FE168&gt;24, "&gt; 24 Months")</f>
        <v>No Data</v>
      </c>
      <c r="FO168" s="37" t="str" cm="1">
        <f t="array" ref="FO168">_xlfn.IFS(FG168="", "No Data", FG168&lt;0, "Negative/Future", FG168=0, "Zero Days", FG168&lt;=3, "&lt; 3 Months", FG168&lt;=6, "3 to 6 Months", FG168&lt;=9, "6 to 9 Months", FG168&lt;=12, "9 to 12 Months", FG168&lt;=15, "12 to 15 Months", FG168&lt;=18, "15 to 18 Months", FG168&lt;=24, "18 to 24 Months", FG168&gt;24, "&gt; 24 Months")</f>
        <v>No Data</v>
      </c>
      <c r="FP168" s="37" t="str" cm="1">
        <f t="array" ref="FP168">_xlfn.IFS(FF168="", "No Data", FF168&lt;0, "Negative/Future", FF168=0, "Zero Days", FF168&lt;=3, "&lt; 3 Months", FF168&lt;=6, "3 to 6 Months", FF168&lt;=9, "6 to 9 Months", FF168&lt;=12, "9 to 12 Months", FF168&lt;=15, "12 to 15 Months", FF168&lt;=18, "15 to 18 Months", FF168&lt;=24, "18 to 24 Months", FF168&gt;24, "&gt; 24 Months")</f>
        <v>No Data</v>
      </c>
      <c r="FQ168" s="29" t="s">
        <v>1019</v>
      </c>
      <c r="FR168" s="29">
        <v>9234621740</v>
      </c>
      <c r="FS168" s="38" t="str">
        <f>VLOOKUP(_xlfn.XLOOKUP(B168,[1]MDA_Assets!D:D,[1]MDA_Assets!I:I,"",0),[1]Validation!$B$1:$C$8,2,0)</f>
        <v>A</v>
      </c>
      <c r="FT168" s="38" t="s">
        <v>296</v>
      </c>
      <c r="FU168" s="31">
        <f>_xlfn.XLOOKUP(B168,[1]MDA_Assets!D:D,[1]MDA_Assets!X:X,"",0)</f>
        <v>0</v>
      </c>
      <c r="FV168" s="39">
        <v>5</v>
      </c>
      <c r="FW168" s="39">
        <v>0</v>
      </c>
      <c r="FX168" s="39">
        <v>0</v>
      </c>
      <c r="FY168" s="39">
        <v>4</v>
      </c>
      <c r="FZ168" s="40">
        <f t="shared" si="101"/>
        <v>45972</v>
      </c>
      <c r="GA168" s="40">
        <f t="shared" si="101"/>
        <v>45787</v>
      </c>
      <c r="GB168" s="40">
        <f t="shared" si="108"/>
        <v>45337</v>
      </c>
      <c r="GC168" s="40">
        <f t="shared" si="109"/>
        <v>45972</v>
      </c>
      <c r="GD168" s="40">
        <f t="shared" si="110"/>
        <v>46337</v>
      </c>
      <c r="GE168" s="40">
        <f t="shared" si="111"/>
        <v>45972</v>
      </c>
      <c r="GF168" s="40" t="str">
        <f t="shared" si="105"/>
        <v/>
      </c>
      <c r="GG168" s="40" t="str">
        <f t="shared" si="105"/>
        <v/>
      </c>
      <c r="GH168" s="40" t="str">
        <f t="shared" si="105"/>
        <v/>
      </c>
      <c r="GI168" s="39">
        <f t="shared" si="135"/>
        <v>5</v>
      </c>
      <c r="GJ168" s="39">
        <f t="shared" si="136"/>
        <v>0</v>
      </c>
      <c r="GK168" s="39">
        <f t="shared" si="137"/>
        <v>0</v>
      </c>
      <c r="GL168" s="39">
        <f t="shared" si="138"/>
        <v>1</v>
      </c>
    </row>
    <row r="169" spans="1:194" x14ac:dyDescent="0.25">
      <c r="A169" s="19">
        <v>188</v>
      </c>
      <c r="B169" s="43" t="s">
        <v>1020</v>
      </c>
      <c r="C169" s="43" t="s">
        <v>254</v>
      </c>
      <c r="D169" s="43" t="s">
        <v>241</v>
      </c>
      <c r="E169" s="43" t="s">
        <v>2073</v>
      </c>
      <c r="F169" s="43" t="s">
        <v>1021</v>
      </c>
      <c r="G169" s="43" t="s">
        <v>190</v>
      </c>
      <c r="H169" s="43" t="s">
        <v>1022</v>
      </c>
      <c r="I169" s="43" t="s">
        <v>192</v>
      </c>
      <c r="J169" s="44">
        <f t="shared" si="112"/>
        <v>45715.541666666664</v>
      </c>
      <c r="K169" s="44">
        <v>45351.541666666664</v>
      </c>
      <c r="L169" s="44">
        <v>43545</v>
      </c>
      <c r="M169" s="43" t="s">
        <v>2270</v>
      </c>
      <c r="N169" s="43" t="s">
        <v>2271</v>
      </c>
      <c r="O169" s="44">
        <v>46064.289780092593</v>
      </c>
      <c r="P169" s="43">
        <v>3529</v>
      </c>
      <c r="Q169" s="43"/>
      <c r="R169" s="43">
        <v>3529</v>
      </c>
      <c r="S169" s="43" t="s">
        <v>206</v>
      </c>
      <c r="T169" s="44">
        <v>46028.770833333336</v>
      </c>
      <c r="U169" s="44">
        <v>46028.770833333336</v>
      </c>
      <c r="V169" s="44">
        <v>46028.770833333336</v>
      </c>
      <c r="W169" s="44">
        <v>46028.770833333336</v>
      </c>
      <c r="X169" s="44">
        <v>46028.770833333336</v>
      </c>
      <c r="Y169" s="44">
        <v>46028.770833333336</v>
      </c>
      <c r="Z169" s="43" t="s">
        <v>199</v>
      </c>
      <c r="AA169" s="43"/>
      <c r="AB169" s="43"/>
      <c r="AC169" s="43"/>
      <c r="AD169" s="43"/>
      <c r="AE169" s="43">
        <v>1</v>
      </c>
      <c r="AF169" s="43" t="s">
        <v>2272</v>
      </c>
      <c r="AG169" s="43" t="s">
        <v>2272</v>
      </c>
      <c r="AH169" s="43" t="s">
        <v>1885</v>
      </c>
      <c r="AI169" s="43" t="s">
        <v>1885</v>
      </c>
      <c r="AJ169" s="43" t="s">
        <v>2273</v>
      </c>
      <c r="AK169" s="43" t="s">
        <v>1885</v>
      </c>
      <c r="AL169" s="47">
        <v>46208</v>
      </c>
      <c r="AM169" s="47">
        <v>46208</v>
      </c>
      <c r="AN169" s="47">
        <v>46393</v>
      </c>
      <c r="AO169" s="47">
        <v>46393</v>
      </c>
      <c r="AP169" s="47">
        <v>46758</v>
      </c>
      <c r="AQ169" s="47">
        <v>46393</v>
      </c>
      <c r="AR169" s="48"/>
      <c r="AS169" s="48"/>
      <c r="AT169" s="48"/>
      <c r="AU169" s="43">
        <v>0</v>
      </c>
      <c r="AV169" s="43">
        <v>0</v>
      </c>
      <c r="AW169" s="43">
        <v>0</v>
      </c>
      <c r="AX169" s="51" t="s">
        <v>409</v>
      </c>
      <c r="AY169" s="51" t="s">
        <v>409</v>
      </c>
      <c r="AZ169" s="51" t="s">
        <v>198</v>
      </c>
      <c r="BA169" s="20">
        <f t="shared" ca="1" si="149"/>
        <v>0</v>
      </c>
      <c r="BB169" s="20">
        <f t="shared" ca="1" si="149"/>
        <v>0</v>
      </c>
      <c r="BC169" s="20">
        <f t="shared" ca="1" si="149"/>
        <v>0</v>
      </c>
      <c r="BD169" s="20">
        <f t="shared" ca="1" si="148"/>
        <v>0</v>
      </c>
      <c r="BE169" s="20">
        <f t="shared" ca="1" si="148"/>
        <v>0</v>
      </c>
      <c r="BF169" s="20">
        <f t="shared" ca="1" si="148"/>
        <v>0</v>
      </c>
      <c r="BG169" s="21" t="str">
        <f t="shared" ca="1" si="148"/>
        <v/>
      </c>
      <c r="BH169" s="21" t="str">
        <f t="shared" ca="1" si="148"/>
        <v/>
      </c>
      <c r="BI169" s="21" t="str">
        <f t="shared" ca="1" si="148"/>
        <v/>
      </c>
      <c r="BJ169" s="22">
        <f t="shared" ca="1" si="113"/>
        <v>0</v>
      </c>
      <c r="BK169" s="21">
        <f t="shared" si="114"/>
        <v>1</v>
      </c>
      <c r="BL169" s="22">
        <f t="shared" ca="1" si="115"/>
        <v>3641</v>
      </c>
      <c r="BM169" s="22">
        <f t="shared" ca="1" si="116"/>
        <v>0</v>
      </c>
      <c r="BN169" s="23">
        <f t="shared" ca="1" si="117"/>
        <v>3641</v>
      </c>
      <c r="BO169" s="24">
        <f t="shared" ca="1" si="118"/>
        <v>112</v>
      </c>
      <c r="BP169" s="51" t="str">
        <f>_xlfn.XLOOKUP(E169,[1]Validation!E:E,[1]Validation!F:F,"")</f>
        <v>EN11</v>
      </c>
      <c r="BQ169" s="51" t="str">
        <f>_xlfn.XLOOKUP(BP169,[1]Validation!F:F,[1]Validation!G:G,"")</f>
        <v>EN11 to EN22</v>
      </c>
      <c r="BR169" s="52" t="str">
        <f>VLOOKUP(G169,[1]Validation!$B$1:$C$9,2,0)</f>
        <v>B</v>
      </c>
      <c r="BS169" s="51">
        <f t="shared" ca="1" si="119"/>
        <v>27</v>
      </c>
      <c r="BT169" s="53">
        <f>_xlfn.XLOOKUP(B169,'[2]1. All Calls'!$R:$R,'[2]1. All Calls'!$A:$A,"",0)</f>
        <v>46053.668483796297</v>
      </c>
      <c r="BU169" s="51" t="str">
        <f>_xlfn.XLOOKUP(B169,'[2]1. All Calls'!$R:$R,'[2]1. All Calls'!$F:$F,"",0)</f>
        <v>CC-01960489</v>
      </c>
      <c r="BV169" s="51" t="str">
        <f>_xlfn.XLOOKUP(B169,'[2]1. All Calls'!$R:$R,'[2]1. All Calls'!$J:$J,"",0)</f>
        <v>Complaint - Running With Problem</v>
      </c>
      <c r="BW169" s="53" t="str">
        <f>_xlfn.XLOOKUP(B169,'[2]Sch Calls'!$R:$R,'[2]Sch Calls'!$A:$A,"",0)</f>
        <v/>
      </c>
      <c r="BX169" s="51" t="str">
        <f>_xlfn.XLOOKUP(B169,'[2]Sch Calls'!$R:$R,'[2]Sch Calls'!$B:$B,"",0)</f>
        <v/>
      </c>
      <c r="BY169" s="51" t="str">
        <f t="shared" si="102"/>
        <v>06-Jul-26</v>
      </c>
      <c r="BZ169" s="51" t="str">
        <f t="shared" si="102"/>
        <v>06-Jul-26</v>
      </c>
      <c r="CA169" s="51" t="str">
        <f t="shared" si="120"/>
        <v>09-Oct-26</v>
      </c>
      <c r="CB169" s="51" t="str">
        <f t="shared" si="121"/>
        <v>07-Jul-27</v>
      </c>
      <c r="CC169" s="51" t="str">
        <f t="shared" si="122"/>
        <v>07-Jan-28</v>
      </c>
      <c r="CD169" s="51" t="str">
        <f t="shared" si="123"/>
        <v>07-Jan-27</v>
      </c>
      <c r="CE169" s="51">
        <f t="shared" ca="1" si="103"/>
        <v>147</v>
      </c>
      <c r="CF169" s="51">
        <f t="shared" ca="1" si="103"/>
        <v>147</v>
      </c>
      <c r="CG169" s="51">
        <f t="shared" ca="1" si="124"/>
        <v>147</v>
      </c>
      <c r="CH169" s="51">
        <f t="shared" ca="1" si="125"/>
        <v>147</v>
      </c>
      <c r="CI169" s="51">
        <f t="shared" ca="1" si="126"/>
        <v>147</v>
      </c>
      <c r="CJ169" s="51">
        <f t="shared" ca="1" si="127"/>
        <v>147</v>
      </c>
      <c r="CK169" s="51">
        <f t="shared" ca="1" si="144"/>
        <v>147</v>
      </c>
      <c r="CL169" s="51">
        <f t="shared" ca="1" si="144"/>
        <v>147</v>
      </c>
      <c r="CM169" s="51">
        <f t="shared" ca="1" si="144"/>
        <v>147</v>
      </c>
      <c r="CN169" s="51">
        <f t="shared" ca="1" si="144"/>
        <v>147</v>
      </c>
      <c r="CO169" s="51">
        <f t="shared" ca="1" si="144"/>
        <v>147</v>
      </c>
      <c r="CP169" s="51">
        <f t="shared" ca="1" si="144"/>
        <v>147</v>
      </c>
      <c r="CQ169" s="51">
        <f t="shared" ca="1" si="145"/>
        <v>1824</v>
      </c>
      <c r="CR169" s="51">
        <f t="shared" ca="1" si="145"/>
        <v>1824</v>
      </c>
      <c r="CS169" s="51">
        <f t="shared" ca="1" si="145"/>
        <v>3824</v>
      </c>
      <c r="CT169" s="51">
        <f t="shared" ca="1" si="145"/>
        <v>3824</v>
      </c>
      <c r="CU169" s="51">
        <f t="shared" ca="1" si="145"/>
        <v>4324</v>
      </c>
      <c r="CV169" s="54">
        <f t="shared" ca="1" si="145"/>
        <v>3824</v>
      </c>
      <c r="CW169" s="25" t="s">
        <v>212</v>
      </c>
      <c r="CX169" s="55">
        <v>0</v>
      </c>
      <c r="CY169" s="55"/>
      <c r="CZ169" s="26">
        <v>0</v>
      </c>
      <c r="DA169" s="26">
        <v>0</v>
      </c>
      <c r="DB169" s="26">
        <v>0</v>
      </c>
      <c r="DC169" s="26">
        <v>0</v>
      </c>
      <c r="DD169" s="26">
        <v>0</v>
      </c>
      <c r="DE169" s="26">
        <v>0</v>
      </c>
      <c r="DF169" s="26">
        <v>0</v>
      </c>
      <c r="DG169" s="26">
        <v>0</v>
      </c>
      <c r="DH169" s="26">
        <v>0</v>
      </c>
      <c r="DI169" s="26">
        <v>0</v>
      </c>
      <c r="DJ169" s="26">
        <v>0</v>
      </c>
      <c r="DK169" s="26">
        <v>0</v>
      </c>
      <c r="DL169" s="27">
        <f t="shared" si="128"/>
        <v>46128.668483796297</v>
      </c>
      <c r="DM169" s="28">
        <f t="shared" ca="1" si="129"/>
        <v>1</v>
      </c>
      <c r="DN169" s="56">
        <f>_xlfn.XLOOKUP(B169,'[2]1. All Calls'!$R:$R,'[2]1. All Calls'!$A:$A,"",0)</f>
        <v>46053.668483796297</v>
      </c>
      <c r="DO169" s="57" t="str">
        <f ca="1">VLOOKUP(DM169,[1]Validation!$B$20:$C$25,2,0)</f>
        <v>Above 3 months</v>
      </c>
      <c r="DP169" s="58" t="str">
        <f>_xlfn.XLOOKUP(B169,'[1]Active AMCs- Dealer'!E:E,'[1]Active AMCs- Dealer'!L:L,"Not in AMC",0)</f>
        <v>Not in AMC</v>
      </c>
      <c r="DQ169" s="50" t="s">
        <v>238</v>
      </c>
      <c r="DR169" s="29" t="str">
        <f>_xlfn.XLOOKUP(B169,'[2]1. All Calls'!$R:$R,'[2]1. All Calls'!$F:$F,"",0)</f>
        <v>CC-01960489</v>
      </c>
      <c r="DS169" s="29" t="str">
        <f>_xlfn.XLOOKUP(B169,'[2]1. All Calls'!$R:$R,'[2]1. All Calls'!$AB:$AB,"",0)</f>
        <v>Due to unit is out of warranty we share service charges quotation to customer but still customer not provide any approval to carry job. So we close this call after getting approval we will log new call. Quotation and eamil copy attached.</v>
      </c>
      <c r="DT169" s="30">
        <f>_xlfn.XLOOKUP(DR169,'[2]1. All Calls'!$F:$F,'[2]1. All Calls'!$A:$A,"",0)</f>
        <v>46053.668483796297</v>
      </c>
      <c r="DU169" s="31">
        <f>_xlfn.XLOOKUP(DR169,'[2]1. All Calls'!$F:$F,'[2]1. All Calls'!$B:$B,"",0)</f>
        <v>3529</v>
      </c>
      <c r="DV169" s="31">
        <f>_xlfn.XLOOKUP(B169,[1]MDA_Assets!D:D,[1]MDA_Assets!N:N,"",0)</f>
        <v>0</v>
      </c>
      <c r="DW169" s="31">
        <f>_xlfn.XLOOKUP(B169,[1]MDA_Assets!D:D,[1]MDA_Assets!O:O,"",0)</f>
        <v>3529</v>
      </c>
      <c r="DX169" s="32" t="str">
        <f>_xlfn.XLOOKUP(B169,[1]MDA_Assets!D:D,[1]MDA_Assets!Q:Q,"",0)</f>
        <v>XD</v>
      </c>
      <c r="DY169" s="33">
        <f>_xlfn.XLOOKUP(B169,[1]MDA_Assets!D:D,[1]MDA_Assets!R:R,"",0)</f>
        <v>46029</v>
      </c>
      <c r="DZ169" s="33">
        <f>_xlfn.XLOOKUP(B169,[1]MDA_Assets!D:D,[1]MDA_Assets!S:S,"",0)</f>
        <v>46029</v>
      </c>
      <c r="EA169" s="33">
        <f>_xlfn.XLOOKUP(B169,[1]MDA_Assets!D:D,[1]MDA_Assets!T:T,"",0)</f>
        <v>46029</v>
      </c>
      <c r="EB169" s="33">
        <f>_xlfn.XLOOKUP(B169,[1]MDA_Assets!D:D,[1]MDA_Assets!U:U,"",0)</f>
        <v>46029</v>
      </c>
      <c r="EC169" s="33">
        <f>_xlfn.XLOOKUP(B169,[1]MDA_Assets!D:D,[1]MDA_Assets!V:V,"",0)</f>
        <v>46029</v>
      </c>
      <c r="ED169" s="33">
        <f>_xlfn.XLOOKUP(B169,[1]MDA_Assets!D:D,[1]MDA_Assets!W:W,"",0)</f>
        <v>46029</v>
      </c>
      <c r="EE169" s="32" t="str">
        <f>_xlfn.XLOOKUP(B169,[1]MDA_Assets!D:D,[1]MDA_Assets!X:X,"",0)</f>
        <v>Yes</v>
      </c>
      <c r="EF169" s="33">
        <f>_xlfn.XLOOKUP(B169,[1]MDA_Assets!D:D,[1]MDA_Assets!Y:Y,"",0)</f>
        <v>0</v>
      </c>
      <c r="EG169" s="33">
        <f>_xlfn.XLOOKUP(B169,[1]MDA_Assets!D:D,[1]MDA_Assets!Z:Z,"",0)</f>
        <v>0</v>
      </c>
      <c r="EH169" s="33">
        <f>_xlfn.XLOOKUP(B169,[1]MDA_Assets!D:D,[1]MDA_Assets!AA:AA,"",0)</f>
        <v>0</v>
      </c>
      <c r="EI169" s="34">
        <f>_xlfn.XLOOKUP(B169,[1]MDA_Assets!D:D,[1]MDA_Assets!P:P,"",0)</f>
        <v>1</v>
      </c>
      <c r="EJ169" s="35" t="str">
        <f>_xlfn.XLOOKUP(B169,[1]MDA_Assets!D:D,[1]MDA_Assets!AB:AB,"",0)</f>
        <v>1971</v>
      </c>
      <c r="EK169" s="35" t="str">
        <f>_xlfn.XLOOKUP(B169,[1]MDA_Assets!D:D,[1]MDA_Assets!AC:AC,"",0)</f>
        <v>1971</v>
      </c>
      <c r="EL169" s="35" t="str">
        <f>_xlfn.XLOOKUP(B169,[1]MDA_Assets!D:D,[1]MDA_Assets!AD:AD,"",0)</f>
        <v>3971</v>
      </c>
      <c r="EM169" s="35" t="str">
        <f>_xlfn.XLOOKUP(B169,[1]MDA_Assets!D:D,[1]MDA_Assets!AE:AE,"",0)</f>
        <v>3971</v>
      </c>
      <c r="EN169" s="35" t="str">
        <f>_xlfn.XLOOKUP(B169,[1]MDA_Assets!D:D,[1]MDA_Assets!AF:AF,"",0)</f>
        <v>4471</v>
      </c>
      <c r="EO169" s="35" t="str">
        <f>_xlfn.XLOOKUP(B169,[1]MDA_Assets!D:D,[1]MDA_Assets!AG:AG,"",0)</f>
        <v>3971</v>
      </c>
      <c r="EP169" s="36">
        <f t="shared" si="104"/>
        <v>180</v>
      </c>
      <c r="EQ169" s="36">
        <f t="shared" si="104"/>
        <v>180</v>
      </c>
      <c r="ER169" s="36">
        <f t="shared" si="130"/>
        <v>365</v>
      </c>
      <c r="ES169" s="36">
        <f t="shared" si="131"/>
        <v>365</v>
      </c>
      <c r="ET169" s="36">
        <f t="shared" si="132"/>
        <v>730</v>
      </c>
      <c r="EU169" s="36">
        <f t="shared" si="133"/>
        <v>365</v>
      </c>
      <c r="EV169" s="36" t="str">
        <f t="shared" si="134"/>
        <v/>
      </c>
      <c r="EW169" s="36" t="str">
        <f t="shared" si="106"/>
        <v/>
      </c>
      <c r="EX169" s="36" t="str">
        <f t="shared" si="107"/>
        <v/>
      </c>
      <c r="EY169" s="36">
        <f t="shared" si="147"/>
        <v>5.81</v>
      </c>
      <c r="EZ169" s="36">
        <f t="shared" si="147"/>
        <v>5.81</v>
      </c>
      <c r="FA169" s="36">
        <f t="shared" si="147"/>
        <v>11.78</v>
      </c>
      <c r="FB169" s="36">
        <f t="shared" si="146"/>
        <v>11.78</v>
      </c>
      <c r="FC169" s="36">
        <f t="shared" si="146"/>
        <v>23.55</v>
      </c>
      <c r="FD169" s="36">
        <f t="shared" si="146"/>
        <v>11.78</v>
      </c>
      <c r="FE169" s="36" t="str">
        <f t="shared" si="146"/>
        <v/>
      </c>
      <c r="FF169" s="36" t="str">
        <f t="shared" si="146"/>
        <v/>
      </c>
      <c r="FG169" s="36" t="str">
        <f t="shared" si="146"/>
        <v/>
      </c>
      <c r="FH169" s="37" t="str" cm="1">
        <f t="array" ref="FH169">_xlfn.IFS(EY169="", "No Data", EY169&lt;0, "Negative/Future", EY169=0, "Zero Days", EY169&lt;=3, "&lt; 3 Months", EY169&lt;=6, "3 to 6 Months", EY169&lt;=9, "6 to 9 Months", EY169&lt;=12, "9 to 12 Months", EY169&lt;=15, "12 to 15 Months", EY169&lt;=18, "15 to 18 Months", EY169&lt;=24, "18 to 24 Months", EY169&gt;24, "&gt; 24 Months")</f>
        <v>3 to 6 Months</v>
      </c>
      <c r="FI169" s="37" t="str" cm="1">
        <f t="array" ref="FI169">_xlfn.IFS(EZ169="", "No Data", EZ169&lt;0, "Negative/Future", EZ169=0, "Zero Days", EZ169&lt;=3, "&lt; 3 Months", EZ169&lt;=6, "3 to 6 Months", EZ169&lt;=9, "6 to 9 Months", EZ169&lt;=12, "9 to 12 Months", EZ169&lt;=15, "12 to 15 Months", EZ169&lt;=18, "15 to 18 Months", EZ169&lt;=24, "18 to 24 Months", EZ169&gt;24, "&gt; 24 Months")</f>
        <v>3 to 6 Months</v>
      </c>
      <c r="FJ169" s="37" t="str" cm="1">
        <f t="array" ref="FJ169">_xlfn.IFS(FA169="", "No Data", FA169&lt;0, "Negative/Future", FA169=0, "Zero Days", FA169&lt;=3, "&lt; 3 Months", FA169&lt;=6, "3 to 6 Months", FA169&lt;=9, "6 to 9 Months", FA169&lt;=12, "9 to 12 Months", FA169&lt;=15, "12 to 15 Months", FA169&lt;=18, "15 to 18 Months", FA169&lt;=24, "18 to 24 Months", FA169&gt;24, "&gt; 24 Months")</f>
        <v>9 to 12 Months</v>
      </c>
      <c r="FK169" s="37" t="str" cm="1">
        <f t="array" ref="FK169">_xlfn.IFS(FB169="", "No Data", FB169&lt;0, "Negative/Future", FB169=0, "Zero Days", FB169&lt;=3, "&lt; 3 Months", FB169&lt;=6, "3 to 6 Months", FB169&lt;=9, "6 to 9 Months", FB169&lt;=12, "9 to 12 Months", FB169&lt;=15, "12 to 15 Months", FB169&lt;=18, "15 to 18 Months", FB169&lt;=24, "18 to 24 Months", FB169&gt;24, "&gt; 24 Months")</f>
        <v>9 to 12 Months</v>
      </c>
      <c r="FL169" s="37" t="str" cm="1">
        <f t="array" ref="FL169">_xlfn.IFS(FC169="", "No Data", FC169&lt;0, "Negative/Future", FC169=0, "Zero Days", FC169&lt;=3, "&lt; 3 Months", FC169&lt;=6, "3 to 6 Months", FC169&lt;=9, "6 to 9 Months", FC169&lt;=12, "9 to 12 Months", FC169&lt;=15, "12 to 15 Months", FC169&lt;=18, "15 to 18 Months", FC169&lt;=24, "18 to 24 Months", FC169&gt;24, "&gt; 24 Months")</f>
        <v>18 to 24 Months</v>
      </c>
      <c r="FM169" s="37" t="str" cm="1">
        <f t="array" ref="FM169">_xlfn.IFS(FD169="", "No Data", FD169&lt;0, "Negative/Future", FD169=0, "Zero Days", FD169&lt;=3, "&lt; 3 Months", FD169&lt;=6, "3 to 6 Months", FD169&lt;=9, "6 to 9 Months", FD169&lt;=12, "9 to 12 Months", FD169&lt;=15, "12 to 15 Months", FD169&lt;=18, "15 to 18 Months", FD169&lt;=24, "18 to 24 Months", FD169&gt;24, "&gt; 24 Months")</f>
        <v>9 to 12 Months</v>
      </c>
      <c r="FN169" s="37" t="str" cm="1">
        <f t="array" ref="FN169">_xlfn.IFS(FE169="", "No Data", FE169&lt;0, "Negative/Future", FE169=0, "Zero Days", FE169&lt;=3, "&lt; 3 Months", FE169&lt;=6, "3 to 6 Months", FE169&lt;=9, "6 to 9 Months", FE169&lt;=12, "9 to 12 Months", FE169&lt;=15, "12 to 15 Months", FE169&lt;=18, "15 to 18 Months", FE169&lt;=24, "18 to 24 Months", FE169&gt;24, "&gt; 24 Months")</f>
        <v>No Data</v>
      </c>
      <c r="FO169" s="37" t="str" cm="1">
        <f t="array" ref="FO169">_xlfn.IFS(FG169="", "No Data", FG169&lt;0, "Negative/Future", FG169=0, "Zero Days", FG169&lt;=3, "&lt; 3 Months", FG169&lt;=6, "3 to 6 Months", FG169&lt;=9, "6 to 9 Months", FG169&lt;=12, "9 to 12 Months", FG169&lt;=15, "12 to 15 Months", FG169&lt;=18, "15 to 18 Months", FG169&lt;=24, "18 to 24 Months", FG169&gt;24, "&gt; 24 Months")</f>
        <v>No Data</v>
      </c>
      <c r="FP169" s="37" t="str" cm="1">
        <f t="array" ref="FP169">_xlfn.IFS(FF169="", "No Data", FF169&lt;0, "Negative/Future", FF169=0, "Zero Days", FF169&lt;=3, "&lt; 3 Months", FF169&lt;=6, "3 to 6 Months", FF169&lt;=9, "6 to 9 Months", FF169&lt;=12, "9 to 12 Months", FF169&lt;=15, "12 to 15 Months", FF169&lt;=18, "15 to 18 Months", FF169&lt;=24, "18 to 24 Months", FF169&gt;24, "&gt; 24 Months")</f>
        <v>No Data</v>
      </c>
      <c r="FQ169" s="29" t="s">
        <v>1023</v>
      </c>
      <c r="FR169" s="29">
        <v>8959823513</v>
      </c>
      <c r="FS169" s="38" t="str">
        <f>VLOOKUP(_xlfn.XLOOKUP(B169,[1]MDA_Assets!D:D,[1]MDA_Assets!I:I,"",0),[1]Validation!$B$1:$C$8,2,0)</f>
        <v>B</v>
      </c>
      <c r="FT169" s="38" t="s">
        <v>202</v>
      </c>
      <c r="FU169" s="31" t="str">
        <f>_xlfn.XLOOKUP(B169,[1]MDA_Assets!D:D,[1]MDA_Assets!X:X,"",0)</f>
        <v>Yes</v>
      </c>
      <c r="FV169" s="39">
        <v>0</v>
      </c>
      <c r="FW169" s="39">
        <v>0</v>
      </c>
      <c r="FX169" s="39">
        <v>0</v>
      </c>
      <c r="FY169" s="39">
        <v>9</v>
      </c>
      <c r="FZ169" s="40">
        <f t="shared" si="101"/>
        <v>46209</v>
      </c>
      <c r="GA169" s="40">
        <f t="shared" si="101"/>
        <v>46209</v>
      </c>
      <c r="GB169" s="40">
        <f t="shared" si="108"/>
        <v>46394</v>
      </c>
      <c r="GC169" s="40">
        <f t="shared" si="109"/>
        <v>46394</v>
      </c>
      <c r="GD169" s="40">
        <f t="shared" si="110"/>
        <v>46759</v>
      </c>
      <c r="GE169" s="40">
        <f t="shared" si="111"/>
        <v>46394</v>
      </c>
      <c r="GF169" s="40" t="str">
        <f t="shared" si="105"/>
        <v/>
      </c>
      <c r="GG169" s="40" t="str">
        <f t="shared" si="105"/>
        <v/>
      </c>
      <c r="GH169" s="40" t="str">
        <f t="shared" si="105"/>
        <v/>
      </c>
      <c r="GI169" s="39">
        <f t="shared" si="135"/>
        <v>0</v>
      </c>
      <c r="GJ169" s="39">
        <f t="shared" si="136"/>
        <v>0</v>
      </c>
      <c r="GK169" s="39">
        <f t="shared" si="137"/>
        <v>0</v>
      </c>
      <c r="GL169" s="39">
        <f t="shared" si="138"/>
        <v>6</v>
      </c>
    </row>
    <row r="170" spans="1:194" x14ac:dyDescent="0.25">
      <c r="A170" s="19">
        <v>189</v>
      </c>
      <c r="B170" s="43" t="s">
        <v>1024</v>
      </c>
      <c r="C170" s="43" t="s">
        <v>254</v>
      </c>
      <c r="D170" s="43" t="s">
        <v>241</v>
      </c>
      <c r="E170" s="43" t="s">
        <v>2073</v>
      </c>
      <c r="F170" s="43" t="s">
        <v>1021</v>
      </c>
      <c r="G170" s="43" t="s">
        <v>190</v>
      </c>
      <c r="H170" s="43" t="s">
        <v>1022</v>
      </c>
      <c r="I170" s="43" t="s">
        <v>192</v>
      </c>
      <c r="J170" s="44">
        <f t="shared" si="112"/>
        <v>45715.416666666664</v>
      </c>
      <c r="K170" s="44">
        <v>45351.416666666664</v>
      </c>
      <c r="L170" s="44">
        <v>43545</v>
      </c>
      <c r="M170" s="43" t="s">
        <v>2274</v>
      </c>
      <c r="N170" s="43" t="s">
        <v>193</v>
      </c>
      <c r="O170" s="44">
        <v>46049.72488425926</v>
      </c>
      <c r="P170" s="43">
        <v>4064</v>
      </c>
      <c r="Q170" s="43"/>
      <c r="R170" s="43">
        <v>4064</v>
      </c>
      <c r="S170" s="43" t="s">
        <v>206</v>
      </c>
      <c r="T170" s="44">
        <v>46028.770833333336</v>
      </c>
      <c r="U170" s="44">
        <v>46028.770833333336</v>
      </c>
      <c r="V170" s="44">
        <v>46028.770833333336</v>
      </c>
      <c r="W170" s="44">
        <v>46028.770833333336</v>
      </c>
      <c r="X170" s="44">
        <v>46028.770833333336</v>
      </c>
      <c r="Y170" s="44">
        <v>45350.770833333336</v>
      </c>
      <c r="Z170" s="43" t="s">
        <v>199</v>
      </c>
      <c r="AA170" s="43"/>
      <c r="AB170" s="43"/>
      <c r="AC170" s="43"/>
      <c r="AD170" s="43"/>
      <c r="AE170" s="43">
        <v>7</v>
      </c>
      <c r="AF170" s="43" t="s">
        <v>1895</v>
      </c>
      <c r="AG170" s="43" t="s">
        <v>1895</v>
      </c>
      <c r="AH170" s="43" t="s">
        <v>2275</v>
      </c>
      <c r="AI170" s="43" t="s">
        <v>2275</v>
      </c>
      <c r="AJ170" s="43" t="s">
        <v>519</v>
      </c>
      <c r="AK170" s="43" t="s">
        <v>2275</v>
      </c>
      <c r="AL170" s="47">
        <v>46208</v>
      </c>
      <c r="AM170" s="47">
        <v>46208</v>
      </c>
      <c r="AN170" s="47">
        <v>46393</v>
      </c>
      <c r="AO170" s="47">
        <v>46393</v>
      </c>
      <c r="AP170" s="46">
        <v>46080</v>
      </c>
      <c r="AQ170" s="47">
        <v>46393</v>
      </c>
      <c r="AR170" s="48"/>
      <c r="AS170" s="48"/>
      <c r="AT170" s="48"/>
      <c r="AU170" s="43">
        <v>1</v>
      </c>
      <c r="AV170" s="43">
        <v>0</v>
      </c>
      <c r="AW170" s="43">
        <v>0</v>
      </c>
      <c r="AX170" s="51" t="s">
        <v>409</v>
      </c>
      <c r="AY170" s="51" t="s">
        <v>409</v>
      </c>
      <c r="AZ170" s="51" t="s">
        <v>198</v>
      </c>
      <c r="BA170" s="20">
        <f t="shared" ca="1" si="149"/>
        <v>0</v>
      </c>
      <c r="BB170" s="20">
        <f t="shared" ca="1" si="149"/>
        <v>0</v>
      </c>
      <c r="BC170" s="20">
        <f t="shared" ca="1" si="149"/>
        <v>0</v>
      </c>
      <c r="BD170" s="20">
        <f t="shared" ca="1" si="148"/>
        <v>0</v>
      </c>
      <c r="BE170" s="20">
        <f t="shared" ca="1" si="148"/>
        <v>1</v>
      </c>
      <c r="BF170" s="20">
        <f t="shared" ca="1" si="148"/>
        <v>0</v>
      </c>
      <c r="BG170" s="21" t="str">
        <f t="shared" ca="1" si="148"/>
        <v/>
      </c>
      <c r="BH170" s="21" t="str">
        <f t="shared" ca="1" si="148"/>
        <v/>
      </c>
      <c r="BI170" s="21" t="str">
        <f t="shared" ca="1" si="148"/>
        <v/>
      </c>
      <c r="BJ170" s="22">
        <f t="shared" ca="1" si="113"/>
        <v>1</v>
      </c>
      <c r="BK170" s="21">
        <f t="shared" si="114"/>
        <v>7</v>
      </c>
      <c r="BL170" s="22">
        <f t="shared" ca="1" si="115"/>
        <v>4948</v>
      </c>
      <c r="BM170" s="22">
        <f t="shared" ca="1" si="116"/>
        <v>0</v>
      </c>
      <c r="BN170" s="23">
        <f t="shared" ca="1" si="117"/>
        <v>4948</v>
      </c>
      <c r="BO170" s="24">
        <f t="shared" ca="1" si="118"/>
        <v>884</v>
      </c>
      <c r="BP170" s="51" t="str">
        <f>_xlfn.XLOOKUP(E170,[1]Validation!E:E,[1]Validation!F:F,"")</f>
        <v>EN11</v>
      </c>
      <c r="BQ170" s="51" t="str">
        <f>_xlfn.XLOOKUP(BP170,[1]Validation!F:F,[1]Validation!G:G,"")</f>
        <v>EN11 to EN22</v>
      </c>
      <c r="BR170" s="52" t="str">
        <f>VLOOKUP(G170,[1]Validation!$B$1:$C$9,2,0)</f>
        <v>B</v>
      </c>
      <c r="BS170" s="51">
        <f t="shared" ca="1" si="119"/>
        <v>27</v>
      </c>
      <c r="BT170" s="53">
        <f>_xlfn.XLOOKUP(B170,'[2]1. All Calls'!$R:$R,'[2]1. All Calls'!$A:$A,"",0)</f>
        <v>46049.953506944403</v>
      </c>
      <c r="BU170" s="51" t="str">
        <f>_xlfn.XLOOKUP(B170,'[2]1. All Calls'!$R:$R,'[2]1. All Calls'!$F:$F,"",0)</f>
        <v>CC-01954979</v>
      </c>
      <c r="BV170" s="51" t="str">
        <f>_xlfn.XLOOKUP(B170,'[2]1. All Calls'!$R:$R,'[2]1. All Calls'!$J:$J,"",0)</f>
        <v>Sales Call</v>
      </c>
      <c r="BW170" s="53" t="str">
        <f>_xlfn.XLOOKUP(B170,'[2]Sch Calls'!$R:$R,'[2]Sch Calls'!$A:$A,"",0)</f>
        <v/>
      </c>
      <c r="BX170" s="51" t="str">
        <f>_xlfn.XLOOKUP(B170,'[2]Sch Calls'!$R:$R,'[2]Sch Calls'!$B:$B,"",0)</f>
        <v/>
      </c>
      <c r="BY170" s="51" t="str">
        <f t="shared" si="102"/>
        <v>06-Jul-26</v>
      </c>
      <c r="BZ170" s="51" t="str">
        <f t="shared" si="102"/>
        <v>06-Jul-26</v>
      </c>
      <c r="CA170" s="51" t="str">
        <f t="shared" si="120"/>
        <v>09-Oct-26</v>
      </c>
      <c r="CB170" s="51" t="str">
        <f t="shared" si="121"/>
        <v>07-Jul-27</v>
      </c>
      <c r="CC170" s="51" t="str">
        <f t="shared" si="122"/>
        <v>28-Feb-26</v>
      </c>
      <c r="CD170" s="51" t="str">
        <f t="shared" si="123"/>
        <v>07-Jan-27</v>
      </c>
      <c r="CE170" s="51">
        <f t="shared" ca="1" si="103"/>
        <v>147</v>
      </c>
      <c r="CF170" s="51">
        <f t="shared" ca="1" si="103"/>
        <v>147</v>
      </c>
      <c r="CG170" s="51">
        <f t="shared" ca="1" si="124"/>
        <v>147</v>
      </c>
      <c r="CH170" s="51">
        <f t="shared" ca="1" si="125"/>
        <v>147</v>
      </c>
      <c r="CI170" s="51">
        <f t="shared" ca="1" si="126"/>
        <v>825</v>
      </c>
      <c r="CJ170" s="51">
        <f t="shared" ca="1" si="127"/>
        <v>147</v>
      </c>
      <c r="CK170" s="51">
        <f t="shared" ca="1" si="144"/>
        <v>1029</v>
      </c>
      <c r="CL170" s="51">
        <f t="shared" ca="1" si="144"/>
        <v>1029</v>
      </c>
      <c r="CM170" s="51">
        <f t="shared" ca="1" si="144"/>
        <v>1029</v>
      </c>
      <c r="CN170" s="51">
        <f t="shared" ca="1" si="144"/>
        <v>1029</v>
      </c>
      <c r="CO170" s="51">
        <f t="shared" ca="1" si="144"/>
        <v>5775</v>
      </c>
      <c r="CP170" s="51">
        <f t="shared" ca="1" si="144"/>
        <v>1029</v>
      </c>
      <c r="CQ170" s="51">
        <f t="shared" ca="1" si="145"/>
        <v>676</v>
      </c>
      <c r="CR170" s="51">
        <f t="shared" ca="1" si="145"/>
        <v>676</v>
      </c>
      <c r="CS170" s="51">
        <f t="shared" ca="1" si="145"/>
        <v>2676</v>
      </c>
      <c r="CT170" s="51">
        <f t="shared" ca="1" si="145"/>
        <v>2676</v>
      </c>
      <c r="CU170" s="51">
        <f t="shared" ca="1" si="145"/>
        <v>-1839</v>
      </c>
      <c r="CV170" s="54">
        <f t="shared" ca="1" si="145"/>
        <v>2676</v>
      </c>
      <c r="CW170" s="25" t="s">
        <v>195</v>
      </c>
      <c r="CX170" s="55">
        <v>0</v>
      </c>
      <c r="CY170" s="55"/>
      <c r="CZ170" s="26">
        <v>0</v>
      </c>
      <c r="DA170" s="26">
        <v>0</v>
      </c>
      <c r="DB170" s="26">
        <v>0</v>
      </c>
      <c r="DC170" s="26">
        <v>0</v>
      </c>
      <c r="DD170" s="26">
        <v>0</v>
      </c>
      <c r="DE170" s="26">
        <v>0</v>
      </c>
      <c r="DF170" s="26">
        <v>0</v>
      </c>
      <c r="DG170" s="26">
        <v>0</v>
      </c>
      <c r="DH170" s="26">
        <v>0</v>
      </c>
      <c r="DI170" s="26">
        <v>0</v>
      </c>
      <c r="DJ170" s="26">
        <v>0</v>
      </c>
      <c r="DK170" s="26">
        <v>0</v>
      </c>
      <c r="DL170" s="27">
        <f t="shared" si="128"/>
        <v>46124.953506944403</v>
      </c>
      <c r="DM170" s="28">
        <f t="shared" ca="1" si="129"/>
        <v>1</v>
      </c>
      <c r="DN170" s="56">
        <f>_xlfn.XLOOKUP(B170,'[2]1. All Calls'!$R:$R,'[2]1. All Calls'!$A:$A,"",0)</f>
        <v>46049.953506944403</v>
      </c>
      <c r="DO170" s="57" t="str">
        <f ca="1">VLOOKUP(DM170,[1]Validation!$B$20:$C$25,2,0)</f>
        <v>Above 3 months</v>
      </c>
      <c r="DP170" s="58" t="str">
        <f>_xlfn.XLOOKUP(B170,'[1]Active AMCs- Dealer'!E:E,'[1]Active AMCs- Dealer'!L:L,"Not in AMC",0)</f>
        <v>Not in AMC</v>
      </c>
      <c r="DQ170" s="50" t="s">
        <v>238</v>
      </c>
      <c r="DR170" s="29" t="str">
        <f>_xlfn.XLOOKUP(B170,'[2]1. All Calls'!$R:$R,'[2]1. All Calls'!$F:$F,"",0)</f>
        <v>CC-01954979</v>
      </c>
      <c r="DS170" s="29" t="str">
        <f>_xlfn.XLOOKUP(B170,'[2]1. All Calls'!$R:$R,'[2]1. All Calls'!$AB:$AB,"",0)</f>
        <v>Sales call carried out for HMR update</v>
      </c>
      <c r="DT170" s="30">
        <f>_xlfn.XLOOKUP(DR170,'[2]1. All Calls'!$F:$F,'[2]1. All Calls'!$A:$A,"",0)</f>
        <v>46049.953506944403</v>
      </c>
      <c r="DU170" s="31">
        <f>_xlfn.XLOOKUP(DR170,'[2]1. All Calls'!$F:$F,'[2]1. All Calls'!$B:$B,"",0)</f>
        <v>4064</v>
      </c>
      <c r="DV170" s="31">
        <f>_xlfn.XLOOKUP(B170,[1]MDA_Assets!D:D,[1]MDA_Assets!N:N,"",0)</f>
        <v>0</v>
      </c>
      <c r="DW170" s="31">
        <f>_xlfn.XLOOKUP(B170,[1]MDA_Assets!D:D,[1]MDA_Assets!O:O,"",0)</f>
        <v>4064</v>
      </c>
      <c r="DX170" s="32" t="str">
        <f>_xlfn.XLOOKUP(B170,[1]MDA_Assets!D:D,[1]MDA_Assets!Q:Q,"",0)</f>
        <v>XD</v>
      </c>
      <c r="DY170" s="33">
        <f>_xlfn.XLOOKUP(B170,[1]MDA_Assets!D:D,[1]MDA_Assets!R:R,"",0)</f>
        <v>46029</v>
      </c>
      <c r="DZ170" s="33">
        <f>_xlfn.XLOOKUP(B170,[1]MDA_Assets!D:D,[1]MDA_Assets!S:S,"",0)</f>
        <v>46029</v>
      </c>
      <c r="EA170" s="33">
        <f>_xlfn.XLOOKUP(B170,[1]MDA_Assets!D:D,[1]MDA_Assets!T:T,"",0)</f>
        <v>46029</v>
      </c>
      <c r="EB170" s="33">
        <f>_xlfn.XLOOKUP(B170,[1]MDA_Assets!D:D,[1]MDA_Assets!U:U,"",0)</f>
        <v>46029</v>
      </c>
      <c r="EC170" s="33">
        <f>_xlfn.XLOOKUP(B170,[1]MDA_Assets!D:D,[1]MDA_Assets!V:V,"",0)</f>
        <v>46029</v>
      </c>
      <c r="ED170" s="33">
        <f>_xlfn.XLOOKUP(B170,[1]MDA_Assets!D:D,[1]MDA_Assets!W:W,"",0)</f>
        <v>45351</v>
      </c>
      <c r="EE170" s="32" t="str">
        <f>_xlfn.XLOOKUP(B170,[1]MDA_Assets!D:D,[1]MDA_Assets!X:X,"",0)</f>
        <v>Yes</v>
      </c>
      <c r="EF170" s="33">
        <f>_xlfn.XLOOKUP(B170,[1]MDA_Assets!D:D,[1]MDA_Assets!Y:Y,"",0)</f>
        <v>0</v>
      </c>
      <c r="EG170" s="33">
        <f>_xlfn.XLOOKUP(B170,[1]MDA_Assets!D:D,[1]MDA_Assets!Z:Z,"",0)</f>
        <v>0</v>
      </c>
      <c r="EH170" s="33">
        <f>_xlfn.XLOOKUP(B170,[1]MDA_Assets!D:D,[1]MDA_Assets!AA:AA,"",0)</f>
        <v>0</v>
      </c>
      <c r="EI170" s="34">
        <f>_xlfn.XLOOKUP(B170,[1]MDA_Assets!D:D,[1]MDA_Assets!P:P,"",0)</f>
        <v>7</v>
      </c>
      <c r="EJ170" s="35" t="str">
        <f>_xlfn.XLOOKUP(B170,[1]MDA_Assets!D:D,[1]MDA_Assets!AB:AB,"",0)</f>
        <v>1705</v>
      </c>
      <c r="EK170" s="35" t="str">
        <f>_xlfn.XLOOKUP(B170,[1]MDA_Assets!D:D,[1]MDA_Assets!AC:AC,"",0)</f>
        <v>1705</v>
      </c>
      <c r="EL170" s="35" t="str">
        <f>_xlfn.XLOOKUP(B170,[1]MDA_Assets!D:D,[1]MDA_Assets!AD:AD,"",0)</f>
        <v>3705</v>
      </c>
      <c r="EM170" s="35" t="str">
        <f>_xlfn.XLOOKUP(B170,[1]MDA_Assets!D:D,[1]MDA_Assets!AE:AE,"",0)</f>
        <v>3705</v>
      </c>
      <c r="EN170" s="35" t="str">
        <f>_xlfn.XLOOKUP(B170,[1]MDA_Assets!D:D,[1]MDA_Assets!AF:AF,"",0)</f>
        <v>3936</v>
      </c>
      <c r="EO170" s="35" t="str">
        <f>_xlfn.XLOOKUP(B170,[1]MDA_Assets!D:D,[1]MDA_Assets!AG:AG,"",0)</f>
        <v>3705</v>
      </c>
      <c r="EP170" s="36">
        <f t="shared" si="104"/>
        <v>180</v>
      </c>
      <c r="EQ170" s="36">
        <f t="shared" si="104"/>
        <v>180</v>
      </c>
      <c r="ER170" s="36">
        <f t="shared" si="130"/>
        <v>365</v>
      </c>
      <c r="ES170" s="36">
        <f t="shared" si="131"/>
        <v>365</v>
      </c>
      <c r="ET170" s="36">
        <f t="shared" si="132"/>
        <v>730</v>
      </c>
      <c r="EU170" s="36">
        <f t="shared" si="133"/>
        <v>365</v>
      </c>
      <c r="EV170" s="36" t="str">
        <f t="shared" si="134"/>
        <v/>
      </c>
      <c r="EW170" s="36" t="str">
        <f t="shared" si="106"/>
        <v/>
      </c>
      <c r="EX170" s="36" t="str">
        <f t="shared" si="107"/>
        <v/>
      </c>
      <c r="EY170" s="36">
        <f t="shared" si="147"/>
        <v>5.81</v>
      </c>
      <c r="EZ170" s="36">
        <f t="shared" si="147"/>
        <v>5.81</v>
      </c>
      <c r="FA170" s="36">
        <f t="shared" si="147"/>
        <v>11.78</v>
      </c>
      <c r="FB170" s="36">
        <f t="shared" si="146"/>
        <v>11.78</v>
      </c>
      <c r="FC170" s="36">
        <f t="shared" si="146"/>
        <v>23.55</v>
      </c>
      <c r="FD170" s="36">
        <f t="shared" si="146"/>
        <v>11.78</v>
      </c>
      <c r="FE170" s="36" t="str">
        <f t="shared" si="146"/>
        <v/>
      </c>
      <c r="FF170" s="36" t="str">
        <f t="shared" si="146"/>
        <v/>
      </c>
      <c r="FG170" s="36" t="str">
        <f t="shared" si="146"/>
        <v/>
      </c>
      <c r="FH170" s="37" t="str" cm="1">
        <f t="array" ref="FH170">_xlfn.IFS(EY170="", "No Data", EY170&lt;0, "Negative/Future", EY170=0, "Zero Days", EY170&lt;=3, "&lt; 3 Months", EY170&lt;=6, "3 to 6 Months", EY170&lt;=9, "6 to 9 Months", EY170&lt;=12, "9 to 12 Months", EY170&lt;=15, "12 to 15 Months", EY170&lt;=18, "15 to 18 Months", EY170&lt;=24, "18 to 24 Months", EY170&gt;24, "&gt; 24 Months")</f>
        <v>3 to 6 Months</v>
      </c>
      <c r="FI170" s="37" t="str" cm="1">
        <f t="array" ref="FI170">_xlfn.IFS(EZ170="", "No Data", EZ170&lt;0, "Negative/Future", EZ170=0, "Zero Days", EZ170&lt;=3, "&lt; 3 Months", EZ170&lt;=6, "3 to 6 Months", EZ170&lt;=9, "6 to 9 Months", EZ170&lt;=12, "9 to 12 Months", EZ170&lt;=15, "12 to 15 Months", EZ170&lt;=18, "15 to 18 Months", EZ170&lt;=24, "18 to 24 Months", EZ170&gt;24, "&gt; 24 Months")</f>
        <v>3 to 6 Months</v>
      </c>
      <c r="FJ170" s="37" t="str" cm="1">
        <f t="array" ref="FJ170">_xlfn.IFS(FA170="", "No Data", FA170&lt;0, "Negative/Future", FA170=0, "Zero Days", FA170&lt;=3, "&lt; 3 Months", FA170&lt;=6, "3 to 6 Months", FA170&lt;=9, "6 to 9 Months", FA170&lt;=12, "9 to 12 Months", FA170&lt;=15, "12 to 15 Months", FA170&lt;=18, "15 to 18 Months", FA170&lt;=24, "18 to 24 Months", FA170&gt;24, "&gt; 24 Months")</f>
        <v>9 to 12 Months</v>
      </c>
      <c r="FK170" s="37" t="str" cm="1">
        <f t="array" ref="FK170">_xlfn.IFS(FB170="", "No Data", FB170&lt;0, "Negative/Future", FB170=0, "Zero Days", FB170&lt;=3, "&lt; 3 Months", FB170&lt;=6, "3 to 6 Months", FB170&lt;=9, "6 to 9 Months", FB170&lt;=12, "9 to 12 Months", FB170&lt;=15, "12 to 15 Months", FB170&lt;=18, "15 to 18 Months", FB170&lt;=24, "18 to 24 Months", FB170&gt;24, "&gt; 24 Months")</f>
        <v>9 to 12 Months</v>
      </c>
      <c r="FL170" s="37" t="str" cm="1">
        <f t="array" ref="FL170">_xlfn.IFS(FC170="", "No Data", FC170&lt;0, "Negative/Future", FC170=0, "Zero Days", FC170&lt;=3, "&lt; 3 Months", FC170&lt;=6, "3 to 6 Months", FC170&lt;=9, "6 to 9 Months", FC170&lt;=12, "9 to 12 Months", FC170&lt;=15, "12 to 15 Months", FC170&lt;=18, "15 to 18 Months", FC170&lt;=24, "18 to 24 Months", FC170&gt;24, "&gt; 24 Months")</f>
        <v>18 to 24 Months</v>
      </c>
      <c r="FM170" s="37" t="str" cm="1">
        <f t="array" ref="FM170">_xlfn.IFS(FD170="", "No Data", FD170&lt;0, "Negative/Future", FD170=0, "Zero Days", FD170&lt;=3, "&lt; 3 Months", FD170&lt;=6, "3 to 6 Months", FD170&lt;=9, "6 to 9 Months", FD170&lt;=12, "9 to 12 Months", FD170&lt;=15, "12 to 15 Months", FD170&lt;=18, "15 to 18 Months", FD170&lt;=24, "18 to 24 Months", FD170&gt;24, "&gt; 24 Months")</f>
        <v>9 to 12 Months</v>
      </c>
      <c r="FN170" s="37" t="str" cm="1">
        <f t="array" ref="FN170">_xlfn.IFS(FE170="", "No Data", FE170&lt;0, "Negative/Future", FE170=0, "Zero Days", FE170&lt;=3, "&lt; 3 Months", FE170&lt;=6, "3 to 6 Months", FE170&lt;=9, "6 to 9 Months", FE170&lt;=12, "9 to 12 Months", FE170&lt;=15, "12 to 15 Months", FE170&lt;=18, "15 to 18 Months", FE170&lt;=24, "18 to 24 Months", FE170&gt;24, "&gt; 24 Months")</f>
        <v>No Data</v>
      </c>
      <c r="FO170" s="37" t="str" cm="1">
        <f t="array" ref="FO170">_xlfn.IFS(FG170="", "No Data", FG170&lt;0, "Negative/Future", FG170=0, "Zero Days", FG170&lt;=3, "&lt; 3 Months", FG170&lt;=6, "3 to 6 Months", FG170&lt;=9, "6 to 9 Months", FG170&lt;=12, "9 to 12 Months", FG170&lt;=15, "12 to 15 Months", FG170&lt;=18, "15 to 18 Months", FG170&lt;=24, "18 to 24 Months", FG170&gt;24, "&gt; 24 Months")</f>
        <v>No Data</v>
      </c>
      <c r="FP170" s="37" t="str" cm="1">
        <f t="array" ref="FP170">_xlfn.IFS(FF170="", "No Data", FF170&lt;0, "Negative/Future", FF170=0, "Zero Days", FF170&lt;=3, "&lt; 3 Months", FF170&lt;=6, "3 to 6 Months", FF170&lt;=9, "6 to 9 Months", FF170&lt;=12, "9 to 12 Months", FF170&lt;=15, "12 to 15 Months", FF170&lt;=18, "15 to 18 Months", FF170&lt;=24, "18 to 24 Months", FF170&gt;24, "&gt; 24 Months")</f>
        <v>No Data</v>
      </c>
      <c r="FQ170" s="29" t="s">
        <v>1023</v>
      </c>
      <c r="FR170" s="29">
        <v>8959823513</v>
      </c>
      <c r="FS170" s="38" t="str">
        <f>VLOOKUP(_xlfn.XLOOKUP(B170,[1]MDA_Assets!D:D,[1]MDA_Assets!I:I,"",0),[1]Validation!$B$1:$C$8,2,0)</f>
        <v>B</v>
      </c>
      <c r="FT170" s="38" t="s">
        <v>202</v>
      </c>
      <c r="FU170" s="31" t="str">
        <f>_xlfn.XLOOKUP(B170,[1]MDA_Assets!D:D,[1]MDA_Assets!X:X,"",0)</f>
        <v>Yes</v>
      </c>
      <c r="FV170" s="39">
        <v>1</v>
      </c>
      <c r="FW170" s="39">
        <v>0</v>
      </c>
      <c r="FX170" s="39">
        <v>0</v>
      </c>
      <c r="FY170" s="39">
        <v>8</v>
      </c>
      <c r="FZ170" s="40">
        <f t="shared" si="101"/>
        <v>46209</v>
      </c>
      <c r="GA170" s="40">
        <f t="shared" si="101"/>
        <v>46209</v>
      </c>
      <c r="GB170" s="40">
        <f t="shared" si="108"/>
        <v>46394</v>
      </c>
      <c r="GC170" s="40">
        <f t="shared" si="109"/>
        <v>46394</v>
      </c>
      <c r="GD170" s="40">
        <f t="shared" si="110"/>
        <v>46759</v>
      </c>
      <c r="GE170" s="40">
        <f t="shared" si="111"/>
        <v>45716</v>
      </c>
      <c r="GF170" s="40" t="str">
        <f t="shared" si="105"/>
        <v/>
      </c>
      <c r="GG170" s="40" t="str">
        <f t="shared" si="105"/>
        <v/>
      </c>
      <c r="GH170" s="40" t="str">
        <f t="shared" si="105"/>
        <v/>
      </c>
      <c r="GI170" s="39">
        <f t="shared" si="135"/>
        <v>1</v>
      </c>
      <c r="GJ170" s="39">
        <f t="shared" si="136"/>
        <v>0</v>
      </c>
      <c r="GK170" s="39">
        <f t="shared" si="137"/>
        <v>0</v>
      </c>
      <c r="GL170" s="39">
        <f t="shared" si="138"/>
        <v>5</v>
      </c>
    </row>
    <row r="171" spans="1:194" x14ac:dyDescent="0.25">
      <c r="A171" s="19">
        <v>190</v>
      </c>
      <c r="B171" s="43" t="s">
        <v>1025</v>
      </c>
      <c r="C171" s="43" t="s">
        <v>186</v>
      </c>
      <c r="D171" s="43" t="s">
        <v>241</v>
      </c>
      <c r="E171" s="43" t="s">
        <v>589</v>
      </c>
      <c r="F171" s="43" t="s">
        <v>1026</v>
      </c>
      <c r="G171" s="43" t="s">
        <v>190</v>
      </c>
      <c r="H171" s="43" t="s">
        <v>1027</v>
      </c>
      <c r="I171" s="43" t="s">
        <v>192</v>
      </c>
      <c r="J171" s="44">
        <f t="shared" si="112"/>
        <v>43965.481944444444</v>
      </c>
      <c r="K171" s="44">
        <v>43601.481944444444</v>
      </c>
      <c r="L171" s="44">
        <v>43579</v>
      </c>
      <c r="M171" s="43" t="s">
        <v>1028</v>
      </c>
      <c r="N171" s="43" t="s">
        <v>1029</v>
      </c>
      <c r="O171" s="44">
        <v>46021.459050925929</v>
      </c>
      <c r="P171" s="43">
        <v>27065</v>
      </c>
      <c r="Q171" s="43">
        <v>21652</v>
      </c>
      <c r="R171" s="43">
        <v>5413</v>
      </c>
      <c r="S171" s="43" t="s">
        <v>206</v>
      </c>
      <c r="T171" s="44">
        <v>46020.770833333336</v>
      </c>
      <c r="U171" s="44">
        <v>46020.770833333336</v>
      </c>
      <c r="V171" s="44">
        <v>46020.770833333336</v>
      </c>
      <c r="W171" s="44">
        <v>46020.770833333336</v>
      </c>
      <c r="X171" s="44">
        <v>46020.770833333336</v>
      </c>
      <c r="Y171" s="44">
        <v>46020.770833333336</v>
      </c>
      <c r="Z171" s="43" t="s">
        <v>195</v>
      </c>
      <c r="AA171" s="43"/>
      <c r="AB171" s="44">
        <v>46020.770833333336</v>
      </c>
      <c r="AC171" s="43"/>
      <c r="AD171" s="43"/>
      <c r="AE171" s="43">
        <v>4</v>
      </c>
      <c r="AF171" s="43" t="s">
        <v>281</v>
      </c>
      <c r="AG171" s="43" t="s">
        <v>281</v>
      </c>
      <c r="AH171" s="43" t="s">
        <v>285</v>
      </c>
      <c r="AI171" s="43" t="s">
        <v>285</v>
      </c>
      <c r="AJ171" s="43" t="s">
        <v>286</v>
      </c>
      <c r="AK171" s="43" t="s">
        <v>285</v>
      </c>
      <c r="AL171" s="47">
        <v>46385</v>
      </c>
      <c r="AM171" s="49">
        <v>46200</v>
      </c>
      <c r="AN171" s="47">
        <v>46385</v>
      </c>
      <c r="AO171" s="47">
        <v>46385</v>
      </c>
      <c r="AP171" s="47">
        <v>46750</v>
      </c>
      <c r="AQ171" s="47">
        <v>46385</v>
      </c>
      <c r="AR171" s="47">
        <v>46385</v>
      </c>
      <c r="AS171" s="48"/>
      <c r="AT171" s="48"/>
      <c r="AU171" s="43">
        <v>0</v>
      </c>
      <c r="AV171" s="43">
        <v>0</v>
      </c>
      <c r="AW171" s="43">
        <v>1</v>
      </c>
      <c r="AX171" s="51" t="s">
        <v>211</v>
      </c>
      <c r="AY171" s="51" t="s">
        <v>211</v>
      </c>
      <c r="AZ171" s="51" t="s">
        <v>198</v>
      </c>
      <c r="BA171" s="20">
        <f t="shared" ca="1" si="149"/>
        <v>0</v>
      </c>
      <c r="BB171" s="20">
        <f t="shared" ca="1" si="149"/>
        <v>1</v>
      </c>
      <c r="BC171" s="20">
        <f t="shared" ca="1" si="149"/>
        <v>0</v>
      </c>
      <c r="BD171" s="20">
        <f t="shared" ca="1" si="148"/>
        <v>0</v>
      </c>
      <c r="BE171" s="20">
        <f t="shared" ca="1" si="148"/>
        <v>0</v>
      </c>
      <c r="BF171" s="20">
        <f t="shared" ca="1" si="148"/>
        <v>0</v>
      </c>
      <c r="BG171" s="21">
        <f t="shared" ca="1" si="148"/>
        <v>0</v>
      </c>
      <c r="BH171" s="21" t="str">
        <f t="shared" ca="1" si="148"/>
        <v/>
      </c>
      <c r="BI171" s="21" t="str">
        <f t="shared" ca="1" si="148"/>
        <v/>
      </c>
      <c r="BJ171" s="22">
        <f t="shared" ca="1" si="113"/>
        <v>1</v>
      </c>
      <c r="BK171" s="21">
        <f t="shared" si="114"/>
        <v>4</v>
      </c>
      <c r="BL171" s="22">
        <f t="shared" ca="1" si="115"/>
        <v>27683</v>
      </c>
      <c r="BM171" s="22">
        <f t="shared" ca="1" si="116"/>
        <v>22146</v>
      </c>
      <c r="BN171" s="23">
        <f t="shared" ca="1" si="117"/>
        <v>5537</v>
      </c>
      <c r="BO171" s="24">
        <f t="shared" ca="1" si="118"/>
        <v>618</v>
      </c>
      <c r="BP171" s="51" t="str">
        <f>_xlfn.XLOOKUP(E171,[1]Validation!E:E,[1]Validation!F:F,"")</f>
        <v>EG15</v>
      </c>
      <c r="BQ171" s="51" t="str">
        <f>_xlfn.XLOOKUP(BP171,[1]Validation!F:F,[1]Validation!G:G,"")</f>
        <v>EG11 to EG22</v>
      </c>
      <c r="BR171" s="52" t="str">
        <f>VLOOKUP(G171,[1]Validation!$B$1:$C$9,2,0)</f>
        <v>B</v>
      </c>
      <c r="BS171" s="51">
        <f t="shared" ca="1" si="119"/>
        <v>85</v>
      </c>
      <c r="BT171" s="53">
        <f>_xlfn.XLOOKUP(B171,'[2]1. All Calls'!$R:$R,'[2]1. All Calls'!$A:$A,"",0)</f>
        <v>46021.659131944398</v>
      </c>
      <c r="BU171" s="51" t="str">
        <f>_xlfn.XLOOKUP(B171,'[2]1. All Calls'!$R:$R,'[2]1. All Calls'!$F:$F,"",0)</f>
        <v>CC-01922920</v>
      </c>
      <c r="BV171" s="51" t="str">
        <f>_xlfn.XLOOKUP(B171,'[2]1. All Calls'!$R:$R,'[2]1. All Calls'!$J:$J,"",0)</f>
        <v>Schedule Service</v>
      </c>
      <c r="BW171" s="53">
        <f>_xlfn.XLOOKUP(B171,'[2]Sch Calls'!$R:$R,'[2]Sch Calls'!$A:$A,"",0)</f>
        <v>46021.659131944398</v>
      </c>
      <c r="BX171" s="51">
        <f>_xlfn.XLOOKUP(B171,'[2]Sch Calls'!$R:$R,'[2]Sch Calls'!$B:$B,"",0)</f>
        <v>27065</v>
      </c>
      <c r="BY171" s="51" t="str">
        <f t="shared" si="102"/>
        <v>28-Jun-26</v>
      </c>
      <c r="BZ171" s="51" t="str">
        <f t="shared" si="102"/>
        <v>28-Jun-26</v>
      </c>
      <c r="CA171" s="51" t="str">
        <f t="shared" si="120"/>
        <v>01-Oct-26</v>
      </c>
      <c r="CB171" s="51" t="str">
        <f t="shared" si="121"/>
        <v>29-Jun-27</v>
      </c>
      <c r="CC171" s="51" t="str">
        <f t="shared" si="122"/>
        <v>30-Dec-27</v>
      </c>
      <c r="CD171" s="51" t="str">
        <f t="shared" si="123"/>
        <v>30-Dec-26</v>
      </c>
      <c r="CE171" s="51">
        <f t="shared" ca="1" si="103"/>
        <v>155</v>
      </c>
      <c r="CF171" s="51">
        <f t="shared" ca="1" si="103"/>
        <v>155</v>
      </c>
      <c r="CG171" s="51">
        <f t="shared" ca="1" si="124"/>
        <v>155</v>
      </c>
      <c r="CH171" s="51">
        <f t="shared" ca="1" si="125"/>
        <v>155</v>
      </c>
      <c r="CI171" s="51">
        <f t="shared" ca="1" si="126"/>
        <v>155</v>
      </c>
      <c r="CJ171" s="51">
        <f t="shared" ca="1" si="127"/>
        <v>155</v>
      </c>
      <c r="CK171" s="51">
        <f t="shared" ca="1" si="144"/>
        <v>620</v>
      </c>
      <c r="CL171" s="51">
        <f t="shared" ca="1" si="144"/>
        <v>620</v>
      </c>
      <c r="CM171" s="51">
        <f t="shared" ca="1" si="144"/>
        <v>620</v>
      </c>
      <c r="CN171" s="51">
        <f t="shared" ca="1" si="144"/>
        <v>620</v>
      </c>
      <c r="CO171" s="51">
        <f t="shared" ca="1" si="144"/>
        <v>620</v>
      </c>
      <c r="CP171" s="51">
        <f t="shared" ca="1" si="144"/>
        <v>620</v>
      </c>
      <c r="CQ171" s="51">
        <f t="shared" ca="1" si="145"/>
        <v>1380</v>
      </c>
      <c r="CR171" s="51">
        <f t="shared" ca="1" si="145"/>
        <v>1380</v>
      </c>
      <c r="CS171" s="51">
        <f t="shared" ca="1" si="145"/>
        <v>3380</v>
      </c>
      <c r="CT171" s="51">
        <f t="shared" ca="1" si="145"/>
        <v>3380</v>
      </c>
      <c r="CU171" s="51">
        <f t="shared" ca="1" si="145"/>
        <v>7380</v>
      </c>
      <c r="CV171" s="54">
        <f t="shared" ca="1" si="145"/>
        <v>3380</v>
      </c>
      <c r="CW171" s="25" t="s">
        <v>195</v>
      </c>
      <c r="CX171" s="55">
        <v>0.8</v>
      </c>
      <c r="CY171" s="55"/>
      <c r="CZ171" s="26">
        <v>0</v>
      </c>
      <c r="DA171" s="26">
        <v>0</v>
      </c>
      <c r="DB171" s="26">
        <v>0</v>
      </c>
      <c r="DC171" s="26">
        <v>0</v>
      </c>
      <c r="DD171" s="26">
        <v>0</v>
      </c>
      <c r="DE171" s="26">
        <v>0</v>
      </c>
      <c r="DF171" s="26">
        <v>0</v>
      </c>
      <c r="DG171" s="26">
        <v>0</v>
      </c>
      <c r="DH171" s="26">
        <v>0</v>
      </c>
      <c r="DI171" s="26">
        <v>0</v>
      </c>
      <c r="DJ171" s="26">
        <v>0</v>
      </c>
      <c r="DK171" s="26">
        <v>0</v>
      </c>
      <c r="DL171" s="27">
        <f t="shared" si="128"/>
        <v>46096.659131944398</v>
      </c>
      <c r="DM171" s="28">
        <f t="shared" ca="1" si="129"/>
        <v>1</v>
      </c>
      <c r="DN171" s="56">
        <f>_xlfn.XLOOKUP(B171,'[2]1. All Calls'!$R:$R,'[2]1. All Calls'!$A:$A,"",0)</f>
        <v>46021.659131944398</v>
      </c>
      <c r="DO171" s="57" t="str">
        <f ca="1">VLOOKUP(DM171,[1]Validation!$B$20:$C$25,2,0)</f>
        <v>Above 3 months</v>
      </c>
      <c r="DP171" s="58" t="str">
        <f>_xlfn.XLOOKUP(B171,'[1]Active AMCs- Dealer'!E:E,'[1]Active AMCs- Dealer'!L:L,"Not in AMC",0)</f>
        <v>Not in AMC</v>
      </c>
      <c r="DQ171" s="50" t="s">
        <v>238</v>
      </c>
      <c r="DR171" s="29" t="str">
        <f>_xlfn.XLOOKUP(B171,'[2]1. All Calls'!$R:$R,'[2]1. All Calls'!$F:$F,"",0)</f>
        <v>CC-01922920</v>
      </c>
      <c r="DS171" s="29" t="str">
        <f>_xlfn.XLOOKUP(B171,'[2]1. All Calls'!$R:$R,'[2]1. All Calls'!$AB:$AB,"",0)</f>
        <v>Attend the site for scheduled service so change air filter, oil filter, air oil separator, motor greasing, all valve kit and oil. Then start the unit found running ok.</v>
      </c>
      <c r="DT171" s="30">
        <f>_xlfn.XLOOKUP(DR171,'[2]1. All Calls'!$F:$F,'[2]1. All Calls'!$A:$A,"",0)</f>
        <v>46021.659131944398</v>
      </c>
      <c r="DU171" s="31">
        <f>_xlfn.XLOOKUP(DR171,'[2]1. All Calls'!$F:$F,'[2]1. All Calls'!$B:$B,"",0)</f>
        <v>27065</v>
      </c>
      <c r="DV171" s="31">
        <f>_xlfn.XLOOKUP(B171,[1]MDA_Assets!D:D,[1]MDA_Assets!N:N,"",0)</f>
        <v>21652</v>
      </c>
      <c r="DW171" s="31">
        <f>_xlfn.XLOOKUP(B171,[1]MDA_Assets!D:D,[1]MDA_Assets!O:O,"",0)</f>
        <v>5413</v>
      </c>
      <c r="DX171" s="32" t="str">
        <f>_xlfn.XLOOKUP(B171,[1]MDA_Assets!D:D,[1]MDA_Assets!Q:Q,"",0)</f>
        <v>XD</v>
      </c>
      <c r="DY171" s="33">
        <f>_xlfn.XLOOKUP(B171,[1]MDA_Assets!D:D,[1]MDA_Assets!R:R,"",0)</f>
        <v>46021</v>
      </c>
      <c r="DZ171" s="33">
        <f>_xlfn.XLOOKUP(B171,[1]MDA_Assets!D:D,[1]MDA_Assets!S:S,"",0)</f>
        <v>46021</v>
      </c>
      <c r="EA171" s="33">
        <f>_xlfn.XLOOKUP(B171,[1]MDA_Assets!D:D,[1]MDA_Assets!T:T,"",0)</f>
        <v>46021</v>
      </c>
      <c r="EB171" s="33">
        <f>_xlfn.XLOOKUP(B171,[1]MDA_Assets!D:D,[1]MDA_Assets!U:U,"",0)</f>
        <v>46021</v>
      </c>
      <c r="EC171" s="33">
        <f>_xlfn.XLOOKUP(B171,[1]MDA_Assets!D:D,[1]MDA_Assets!V:V,"",0)</f>
        <v>46021</v>
      </c>
      <c r="ED171" s="33">
        <f>_xlfn.XLOOKUP(B171,[1]MDA_Assets!D:D,[1]MDA_Assets!W:W,"",0)</f>
        <v>46021</v>
      </c>
      <c r="EE171" s="32" t="str">
        <f>_xlfn.XLOOKUP(B171,[1]MDA_Assets!D:D,[1]MDA_Assets!X:X,"",0)</f>
        <v>No</v>
      </c>
      <c r="EF171" s="33">
        <f>_xlfn.XLOOKUP(B171,[1]MDA_Assets!D:D,[1]MDA_Assets!Y:Y,"",0)</f>
        <v>46021</v>
      </c>
      <c r="EG171" s="33">
        <f>_xlfn.XLOOKUP(B171,[1]MDA_Assets!D:D,[1]MDA_Assets!Z:Z,"",0)</f>
        <v>0</v>
      </c>
      <c r="EH171" s="33">
        <f>_xlfn.XLOOKUP(B171,[1]MDA_Assets!D:D,[1]MDA_Assets!AA:AA,"",0)</f>
        <v>0</v>
      </c>
      <c r="EI171" s="34">
        <f>_xlfn.XLOOKUP(B171,[1]MDA_Assets!D:D,[1]MDA_Assets!P:P,"",0)</f>
        <v>4</v>
      </c>
      <c r="EJ171" s="35" t="str">
        <f>_xlfn.XLOOKUP(B171,[1]MDA_Assets!D:D,[1]MDA_Assets!AB:AB,"",0)</f>
        <v>2000</v>
      </c>
      <c r="EK171" s="35" t="str">
        <f>_xlfn.XLOOKUP(B171,[1]MDA_Assets!D:D,[1]MDA_Assets!AC:AC,"",0)</f>
        <v>2000</v>
      </c>
      <c r="EL171" s="35" t="str">
        <f>_xlfn.XLOOKUP(B171,[1]MDA_Assets!D:D,[1]MDA_Assets!AD:AD,"",0)</f>
        <v>4000</v>
      </c>
      <c r="EM171" s="35" t="str">
        <f>_xlfn.XLOOKUP(B171,[1]MDA_Assets!D:D,[1]MDA_Assets!AE:AE,"",0)</f>
        <v>4000</v>
      </c>
      <c r="EN171" s="35" t="str">
        <f>_xlfn.XLOOKUP(B171,[1]MDA_Assets!D:D,[1]MDA_Assets!AF:AF,"",0)</f>
        <v>8000</v>
      </c>
      <c r="EO171" s="35" t="str">
        <f>_xlfn.XLOOKUP(B171,[1]MDA_Assets!D:D,[1]MDA_Assets!AG:AG,"",0)</f>
        <v>4000</v>
      </c>
      <c r="EP171" s="36">
        <f t="shared" si="104"/>
        <v>365</v>
      </c>
      <c r="EQ171" s="36">
        <f t="shared" si="104"/>
        <v>180</v>
      </c>
      <c r="ER171" s="36">
        <f t="shared" si="130"/>
        <v>365</v>
      </c>
      <c r="ES171" s="36">
        <f t="shared" si="131"/>
        <v>365</v>
      </c>
      <c r="ET171" s="36">
        <f t="shared" si="132"/>
        <v>730</v>
      </c>
      <c r="EU171" s="36">
        <f t="shared" si="133"/>
        <v>365</v>
      </c>
      <c r="EV171" s="36">
        <f t="shared" si="134"/>
        <v>365</v>
      </c>
      <c r="EW171" s="36" t="str">
        <f t="shared" si="106"/>
        <v/>
      </c>
      <c r="EX171" s="36" t="str">
        <f t="shared" si="107"/>
        <v/>
      </c>
      <c r="EY171" s="36">
        <f t="shared" si="147"/>
        <v>11.78</v>
      </c>
      <c r="EZ171" s="36">
        <f t="shared" si="147"/>
        <v>5.81</v>
      </c>
      <c r="FA171" s="36">
        <f t="shared" si="147"/>
        <v>11.78</v>
      </c>
      <c r="FB171" s="36">
        <f t="shared" si="146"/>
        <v>11.78</v>
      </c>
      <c r="FC171" s="36">
        <f t="shared" si="146"/>
        <v>23.55</v>
      </c>
      <c r="FD171" s="36">
        <f t="shared" si="146"/>
        <v>11.78</v>
      </c>
      <c r="FE171" s="36">
        <f t="shared" si="146"/>
        <v>11.78</v>
      </c>
      <c r="FF171" s="36" t="str">
        <f t="shared" si="146"/>
        <v/>
      </c>
      <c r="FG171" s="36" t="str">
        <f t="shared" si="146"/>
        <v/>
      </c>
      <c r="FH171" s="37" t="str" cm="1">
        <f t="array" ref="FH171">_xlfn.IFS(EY171="", "No Data", EY171&lt;0, "Negative/Future", EY171=0, "Zero Days", EY171&lt;=3, "&lt; 3 Months", EY171&lt;=6, "3 to 6 Months", EY171&lt;=9, "6 to 9 Months", EY171&lt;=12, "9 to 12 Months", EY171&lt;=15, "12 to 15 Months", EY171&lt;=18, "15 to 18 Months", EY171&lt;=24, "18 to 24 Months", EY171&gt;24, "&gt; 24 Months")</f>
        <v>9 to 12 Months</v>
      </c>
      <c r="FI171" s="37" t="str" cm="1">
        <f t="array" ref="FI171">_xlfn.IFS(EZ171="", "No Data", EZ171&lt;0, "Negative/Future", EZ171=0, "Zero Days", EZ171&lt;=3, "&lt; 3 Months", EZ171&lt;=6, "3 to 6 Months", EZ171&lt;=9, "6 to 9 Months", EZ171&lt;=12, "9 to 12 Months", EZ171&lt;=15, "12 to 15 Months", EZ171&lt;=18, "15 to 18 Months", EZ171&lt;=24, "18 to 24 Months", EZ171&gt;24, "&gt; 24 Months")</f>
        <v>3 to 6 Months</v>
      </c>
      <c r="FJ171" s="37" t="str" cm="1">
        <f t="array" ref="FJ171">_xlfn.IFS(FA171="", "No Data", FA171&lt;0, "Negative/Future", FA171=0, "Zero Days", FA171&lt;=3, "&lt; 3 Months", FA171&lt;=6, "3 to 6 Months", FA171&lt;=9, "6 to 9 Months", FA171&lt;=12, "9 to 12 Months", FA171&lt;=15, "12 to 15 Months", FA171&lt;=18, "15 to 18 Months", FA171&lt;=24, "18 to 24 Months", FA171&gt;24, "&gt; 24 Months")</f>
        <v>9 to 12 Months</v>
      </c>
      <c r="FK171" s="37" t="str" cm="1">
        <f t="array" ref="FK171">_xlfn.IFS(FB171="", "No Data", FB171&lt;0, "Negative/Future", FB171=0, "Zero Days", FB171&lt;=3, "&lt; 3 Months", FB171&lt;=6, "3 to 6 Months", FB171&lt;=9, "6 to 9 Months", FB171&lt;=12, "9 to 12 Months", FB171&lt;=15, "12 to 15 Months", FB171&lt;=18, "15 to 18 Months", FB171&lt;=24, "18 to 24 Months", FB171&gt;24, "&gt; 24 Months")</f>
        <v>9 to 12 Months</v>
      </c>
      <c r="FL171" s="37" t="str" cm="1">
        <f t="array" ref="FL171">_xlfn.IFS(FC171="", "No Data", FC171&lt;0, "Negative/Future", FC171=0, "Zero Days", FC171&lt;=3, "&lt; 3 Months", FC171&lt;=6, "3 to 6 Months", FC171&lt;=9, "6 to 9 Months", FC171&lt;=12, "9 to 12 Months", FC171&lt;=15, "12 to 15 Months", FC171&lt;=18, "15 to 18 Months", FC171&lt;=24, "18 to 24 Months", FC171&gt;24, "&gt; 24 Months")</f>
        <v>18 to 24 Months</v>
      </c>
      <c r="FM171" s="37" t="str" cm="1">
        <f t="array" ref="FM171">_xlfn.IFS(FD171="", "No Data", FD171&lt;0, "Negative/Future", FD171=0, "Zero Days", FD171&lt;=3, "&lt; 3 Months", FD171&lt;=6, "3 to 6 Months", FD171&lt;=9, "6 to 9 Months", FD171&lt;=12, "9 to 12 Months", FD171&lt;=15, "12 to 15 Months", FD171&lt;=18, "15 to 18 Months", FD171&lt;=24, "18 to 24 Months", FD171&gt;24, "&gt; 24 Months")</f>
        <v>9 to 12 Months</v>
      </c>
      <c r="FN171" s="37" t="str" cm="1">
        <f t="array" ref="FN171">_xlfn.IFS(FE171="", "No Data", FE171&lt;0, "Negative/Future", FE171=0, "Zero Days", FE171&lt;=3, "&lt; 3 Months", FE171&lt;=6, "3 to 6 Months", FE171&lt;=9, "6 to 9 Months", FE171&lt;=12, "9 to 12 Months", FE171&lt;=15, "12 to 15 Months", FE171&lt;=18, "15 to 18 Months", FE171&lt;=24, "18 to 24 Months", FE171&gt;24, "&gt; 24 Months")</f>
        <v>9 to 12 Months</v>
      </c>
      <c r="FO171" s="37" t="str" cm="1">
        <f t="array" ref="FO171">_xlfn.IFS(FG171="", "No Data", FG171&lt;0, "Negative/Future", FG171=0, "Zero Days", FG171&lt;=3, "&lt; 3 Months", FG171&lt;=6, "3 to 6 Months", FG171&lt;=9, "6 to 9 Months", FG171&lt;=12, "9 to 12 Months", FG171&lt;=15, "12 to 15 Months", FG171&lt;=18, "15 to 18 Months", FG171&lt;=24, "18 to 24 Months", FG171&gt;24, "&gt; 24 Months")</f>
        <v>No Data</v>
      </c>
      <c r="FP171" s="37" t="str" cm="1">
        <f t="array" ref="FP171">_xlfn.IFS(FF171="", "No Data", FF171&lt;0, "Negative/Future", FF171=0, "Zero Days", FF171&lt;=3, "&lt; 3 Months", FF171&lt;=6, "3 to 6 Months", FF171&lt;=9, "6 to 9 Months", FF171&lt;=12, "9 to 12 Months", FF171&lt;=15, "12 to 15 Months", FF171&lt;=18, "15 to 18 Months", FF171&lt;=24, "18 to 24 Months", FF171&gt;24, "&gt; 24 Months")</f>
        <v>No Data</v>
      </c>
      <c r="FQ171" s="29" t="s">
        <v>1030</v>
      </c>
      <c r="FR171" s="29">
        <v>7779980009</v>
      </c>
      <c r="FS171" s="38" t="str">
        <f>VLOOKUP(_xlfn.XLOOKUP(B171,[1]MDA_Assets!D:D,[1]MDA_Assets!I:I,"",0),[1]Validation!$B$1:$C$8,2,0)</f>
        <v>B</v>
      </c>
      <c r="FT171" s="38" t="s">
        <v>202</v>
      </c>
      <c r="FU171" s="31" t="str">
        <f>_xlfn.XLOOKUP(B171,[1]MDA_Assets!D:D,[1]MDA_Assets!X:X,"",0)</f>
        <v>No</v>
      </c>
      <c r="FV171" s="39">
        <v>0</v>
      </c>
      <c r="FW171" s="39">
        <v>0</v>
      </c>
      <c r="FX171" s="39">
        <v>1</v>
      </c>
      <c r="FY171" s="39">
        <v>8</v>
      </c>
      <c r="FZ171" s="40">
        <f t="shared" si="101"/>
        <v>46386</v>
      </c>
      <c r="GA171" s="40">
        <f t="shared" si="101"/>
        <v>46201</v>
      </c>
      <c r="GB171" s="40">
        <f t="shared" si="108"/>
        <v>46386</v>
      </c>
      <c r="GC171" s="40">
        <f t="shared" si="109"/>
        <v>46386</v>
      </c>
      <c r="GD171" s="40">
        <f t="shared" si="110"/>
        <v>46751</v>
      </c>
      <c r="GE171" s="40">
        <f t="shared" si="111"/>
        <v>46386</v>
      </c>
      <c r="GF171" s="40">
        <f t="shared" si="105"/>
        <v>46386</v>
      </c>
      <c r="GG171" s="40" t="str">
        <f t="shared" si="105"/>
        <v/>
      </c>
      <c r="GH171" s="40" t="str">
        <f t="shared" si="105"/>
        <v/>
      </c>
      <c r="GI171" s="39">
        <f t="shared" si="135"/>
        <v>0</v>
      </c>
      <c r="GJ171" s="39">
        <f t="shared" si="136"/>
        <v>0</v>
      </c>
      <c r="GK171" s="39">
        <f t="shared" si="137"/>
        <v>0</v>
      </c>
      <c r="GL171" s="39">
        <f t="shared" si="138"/>
        <v>7</v>
      </c>
    </row>
    <row r="172" spans="1:194" x14ac:dyDescent="0.25">
      <c r="A172" s="19">
        <v>191</v>
      </c>
      <c r="B172" s="43" t="s">
        <v>1031</v>
      </c>
      <c r="C172" s="43" t="s">
        <v>254</v>
      </c>
      <c r="D172" s="43" t="s">
        <v>241</v>
      </c>
      <c r="E172" s="43" t="s">
        <v>502</v>
      </c>
      <c r="F172" s="43" t="s">
        <v>1032</v>
      </c>
      <c r="G172" s="43" t="s">
        <v>243</v>
      </c>
      <c r="H172" s="43" t="s">
        <v>277</v>
      </c>
      <c r="I172" s="43" t="s">
        <v>192</v>
      </c>
      <c r="J172" s="44">
        <f t="shared" si="112"/>
        <v>44396.770833333336</v>
      </c>
      <c r="K172" s="44">
        <v>44032.770833333336</v>
      </c>
      <c r="L172" s="44">
        <v>43605</v>
      </c>
      <c r="M172" s="43" t="s">
        <v>2864</v>
      </c>
      <c r="N172" s="43" t="s">
        <v>2697</v>
      </c>
      <c r="O172" s="44">
        <v>46116.277280092596</v>
      </c>
      <c r="P172" s="43">
        <v>12961</v>
      </c>
      <c r="Q172" s="43">
        <v>7388</v>
      </c>
      <c r="R172" s="43">
        <v>5573</v>
      </c>
      <c r="S172" s="43" t="s">
        <v>206</v>
      </c>
      <c r="T172" s="44">
        <v>45919.770833333336</v>
      </c>
      <c r="U172" s="44">
        <v>45919.770833333336</v>
      </c>
      <c r="V172" s="44">
        <v>45919.770833333336</v>
      </c>
      <c r="W172" s="44">
        <v>45919.770833333336</v>
      </c>
      <c r="X172" s="44">
        <v>45919.770833333336</v>
      </c>
      <c r="Y172" s="44">
        <v>45680.770833333336</v>
      </c>
      <c r="Z172" s="43"/>
      <c r="AA172" s="43"/>
      <c r="AB172" s="43"/>
      <c r="AC172" s="43"/>
      <c r="AD172" s="43"/>
      <c r="AE172" s="43">
        <v>3</v>
      </c>
      <c r="AF172" s="43" t="s">
        <v>2865</v>
      </c>
      <c r="AG172" s="43" t="s">
        <v>2865</v>
      </c>
      <c r="AH172" s="43" t="s">
        <v>2866</v>
      </c>
      <c r="AI172" s="43" t="s">
        <v>2867</v>
      </c>
      <c r="AJ172" s="43" t="s">
        <v>2868</v>
      </c>
      <c r="AK172" s="43" t="s">
        <v>2867</v>
      </c>
      <c r="AL172" s="46">
        <v>46099</v>
      </c>
      <c r="AM172" s="46">
        <v>46099</v>
      </c>
      <c r="AN172" s="47">
        <v>46284</v>
      </c>
      <c r="AO172" s="47">
        <v>46284</v>
      </c>
      <c r="AP172" s="47">
        <v>46410</v>
      </c>
      <c r="AQ172" s="47">
        <v>46284</v>
      </c>
      <c r="AR172" s="48"/>
      <c r="AS172" s="48"/>
      <c r="AT172" s="48"/>
      <c r="AU172" s="43">
        <v>1</v>
      </c>
      <c r="AV172" s="43">
        <v>0</v>
      </c>
      <c r="AW172" s="43">
        <v>0</v>
      </c>
      <c r="AX172" s="51" t="s">
        <v>583</v>
      </c>
      <c r="AY172" s="51" t="s">
        <v>211</v>
      </c>
      <c r="AZ172" s="51" t="s">
        <v>198</v>
      </c>
      <c r="BA172" s="20">
        <f t="shared" ca="1" si="149"/>
        <v>1</v>
      </c>
      <c r="BB172" s="20">
        <f t="shared" ca="1" si="149"/>
        <v>1</v>
      </c>
      <c r="BC172" s="20">
        <f t="shared" ca="1" si="149"/>
        <v>0</v>
      </c>
      <c r="BD172" s="20">
        <f t="shared" ca="1" si="148"/>
        <v>0</v>
      </c>
      <c r="BE172" s="20">
        <f t="shared" ca="1" si="148"/>
        <v>0</v>
      </c>
      <c r="BF172" s="20">
        <f t="shared" ca="1" si="148"/>
        <v>0</v>
      </c>
      <c r="BG172" s="21" t="str">
        <f t="shared" ca="1" si="148"/>
        <v/>
      </c>
      <c r="BH172" s="21" t="str">
        <f t="shared" ca="1" si="148"/>
        <v/>
      </c>
      <c r="BI172" s="21" t="str">
        <f t="shared" ca="1" si="148"/>
        <v/>
      </c>
      <c r="BJ172" s="22">
        <f t="shared" ca="1" si="113"/>
        <v>2</v>
      </c>
      <c r="BK172" s="21">
        <f t="shared" si="114"/>
        <v>3</v>
      </c>
      <c r="BL172" s="22">
        <f t="shared" ca="1" si="115"/>
        <v>13140</v>
      </c>
      <c r="BM172" s="22">
        <f t="shared" ca="1" si="116"/>
        <v>7490</v>
      </c>
      <c r="BN172" s="23">
        <f t="shared" ca="1" si="117"/>
        <v>5650</v>
      </c>
      <c r="BO172" s="24">
        <f t="shared" ca="1" si="118"/>
        <v>179</v>
      </c>
      <c r="BP172" s="51" t="str">
        <f>_xlfn.XLOOKUP(E172,[1]Validation!E:E,[1]Validation!F:F,"")</f>
        <v>EN7</v>
      </c>
      <c r="BQ172" s="51" t="str">
        <f>_xlfn.XLOOKUP(BP172,[1]Validation!F:F,[1]Validation!G:G,"")</f>
        <v>EN4 to EN7</v>
      </c>
      <c r="BR172" s="52" t="str">
        <f>VLOOKUP(G172,[1]Validation!$B$1:$C$9,2,0)</f>
        <v>A</v>
      </c>
      <c r="BS172" s="51">
        <f t="shared" ca="1" si="119"/>
        <v>70</v>
      </c>
      <c r="BT172" s="53">
        <f>_xlfn.XLOOKUP(B172,'[2]1. All Calls'!$R:$R,'[2]1. All Calls'!$A:$A,"",0)</f>
        <v>46116.424444444398</v>
      </c>
      <c r="BU172" s="51" t="str">
        <f>_xlfn.XLOOKUP(B172,'[2]1. All Calls'!$R:$R,'[2]1. All Calls'!$F:$F,"",0)</f>
        <v>CC-02035456</v>
      </c>
      <c r="BV172" s="51" t="str">
        <f>_xlfn.XLOOKUP(B172,'[2]1. All Calls'!$R:$R,'[2]1. All Calls'!$J:$J,"",0)</f>
        <v>General Service</v>
      </c>
      <c r="BW172" s="53">
        <f>_xlfn.XLOOKUP(B172,'[2]Sch Calls'!$R:$R,'[2]Sch Calls'!$A:$A,"",0)</f>
        <v>45920.628402777802</v>
      </c>
      <c r="BX172" s="51">
        <f>_xlfn.XLOOKUP(B172,'[2]Sch Calls'!$R:$R,'[2]Sch Calls'!$B:$B,"",0)</f>
        <v>12179</v>
      </c>
      <c r="BY172" s="51" t="str">
        <f t="shared" si="102"/>
        <v>19-Mar-26</v>
      </c>
      <c r="BZ172" s="51" t="str">
        <f t="shared" si="102"/>
        <v>19-Mar-26</v>
      </c>
      <c r="CA172" s="51" t="str">
        <f t="shared" si="120"/>
        <v>22-Jun-26</v>
      </c>
      <c r="CB172" s="51" t="str">
        <f t="shared" si="121"/>
        <v>20-Mar-27</v>
      </c>
      <c r="CC172" s="51" t="str">
        <f t="shared" si="122"/>
        <v>24-Jan-27</v>
      </c>
      <c r="CD172" s="51" t="str">
        <f t="shared" si="123"/>
        <v>20-Sep-26</v>
      </c>
      <c r="CE172" s="51">
        <f t="shared" ca="1" si="103"/>
        <v>256</v>
      </c>
      <c r="CF172" s="51">
        <f t="shared" ca="1" si="103"/>
        <v>256</v>
      </c>
      <c r="CG172" s="51">
        <f t="shared" ca="1" si="124"/>
        <v>256</v>
      </c>
      <c r="CH172" s="51">
        <f t="shared" ca="1" si="125"/>
        <v>256</v>
      </c>
      <c r="CI172" s="51">
        <f t="shared" ca="1" si="126"/>
        <v>495</v>
      </c>
      <c r="CJ172" s="51">
        <f t="shared" ca="1" si="127"/>
        <v>256</v>
      </c>
      <c r="CK172" s="51">
        <f t="shared" ca="1" si="144"/>
        <v>768</v>
      </c>
      <c r="CL172" s="51">
        <f t="shared" ca="1" si="144"/>
        <v>768</v>
      </c>
      <c r="CM172" s="51">
        <f t="shared" ca="1" si="144"/>
        <v>768</v>
      </c>
      <c r="CN172" s="51">
        <f t="shared" ca="1" si="144"/>
        <v>768</v>
      </c>
      <c r="CO172" s="51">
        <f t="shared" ca="1" si="144"/>
        <v>1485</v>
      </c>
      <c r="CP172" s="51">
        <f t="shared" ca="1" si="144"/>
        <v>768</v>
      </c>
      <c r="CQ172" s="51">
        <f t="shared" ca="1" si="145"/>
        <v>446</v>
      </c>
      <c r="CR172" s="51">
        <f t="shared" ca="1" si="145"/>
        <v>446</v>
      </c>
      <c r="CS172" s="51">
        <f t="shared" ca="1" si="145"/>
        <v>2447</v>
      </c>
      <c r="CT172" s="51">
        <f t="shared" ca="1" si="145"/>
        <v>2446</v>
      </c>
      <c r="CU172" s="51">
        <f t="shared" ca="1" si="145"/>
        <v>933</v>
      </c>
      <c r="CV172" s="54">
        <f t="shared" ca="1" si="145"/>
        <v>2446</v>
      </c>
      <c r="CW172" s="25" t="s">
        <v>195</v>
      </c>
      <c r="CX172" s="55">
        <v>0.56999999999999995</v>
      </c>
      <c r="CY172" s="55"/>
      <c r="CZ172" s="26">
        <v>0</v>
      </c>
      <c r="DA172" s="26">
        <v>0</v>
      </c>
      <c r="DB172" s="26">
        <v>0</v>
      </c>
      <c r="DC172" s="26">
        <v>0</v>
      </c>
      <c r="DD172" s="26">
        <v>0</v>
      </c>
      <c r="DE172" s="26">
        <v>0</v>
      </c>
      <c r="DF172" s="26">
        <v>0</v>
      </c>
      <c r="DG172" s="26">
        <v>0</v>
      </c>
      <c r="DH172" s="26">
        <v>0</v>
      </c>
      <c r="DI172" s="26">
        <v>0</v>
      </c>
      <c r="DJ172" s="26">
        <v>0</v>
      </c>
      <c r="DK172" s="26">
        <v>0</v>
      </c>
      <c r="DL172" s="27">
        <f t="shared" si="128"/>
        <v>46191.424444444398</v>
      </c>
      <c r="DM172" s="28">
        <f t="shared" ca="1" si="129"/>
        <v>0</v>
      </c>
      <c r="DN172" s="56">
        <f>_xlfn.XLOOKUP(B172,'[2]1. All Calls'!$R:$R,'[2]1. All Calls'!$A:$A,"",0)</f>
        <v>46116.424444444398</v>
      </c>
      <c r="DO172" s="57" t="str">
        <f ca="1">VLOOKUP(DM172,[1]Validation!$B$20:$C$25,2,0)</f>
        <v>Within 3 months</v>
      </c>
      <c r="DP172" s="58" t="str">
        <f>_xlfn.XLOOKUP(B172,'[1]Active AMCs- Dealer'!E:E,'[1]Active AMCs- Dealer'!L:L,"Not in AMC",0)</f>
        <v>AMC</v>
      </c>
      <c r="DQ172" s="58"/>
      <c r="DR172" s="29" t="str">
        <f>_xlfn.XLOOKUP(B172,'[2]1. All Calls'!$R:$R,'[2]1. All Calls'!$F:$F,"",0)</f>
        <v>CC-02035456</v>
      </c>
      <c r="DS172" s="29" t="str">
        <f>_xlfn.XLOOKUP(B172,'[2]1. All Calls'!$R:$R,'[2]1. All Calls'!$AB:$AB,"",0)</f>
        <v>Courtney visit carried out</v>
      </c>
      <c r="DT172" s="30">
        <f>_xlfn.XLOOKUP(DR172,'[2]1. All Calls'!$F:$F,'[2]1. All Calls'!$A:$A,"",0)</f>
        <v>46116.424444444398</v>
      </c>
      <c r="DU172" s="31">
        <f>_xlfn.XLOOKUP(DR172,'[2]1. All Calls'!$F:$F,'[2]1. All Calls'!$B:$B,"",0)</f>
        <v>12961</v>
      </c>
      <c r="DV172" s="31">
        <f>_xlfn.XLOOKUP(B172,[1]MDA_Assets!D:D,[1]MDA_Assets!N:N,"",0)</f>
        <v>7388</v>
      </c>
      <c r="DW172" s="31">
        <f>_xlfn.XLOOKUP(B172,[1]MDA_Assets!D:D,[1]MDA_Assets!O:O,"",0)</f>
        <v>5573</v>
      </c>
      <c r="DX172" s="32" t="str">
        <f>_xlfn.XLOOKUP(B172,[1]MDA_Assets!D:D,[1]MDA_Assets!Q:Q,"",0)</f>
        <v>XD</v>
      </c>
      <c r="DY172" s="33">
        <f>_xlfn.XLOOKUP(B172,[1]MDA_Assets!D:D,[1]MDA_Assets!R:R,"",0)</f>
        <v>45920</v>
      </c>
      <c r="DZ172" s="33">
        <f>_xlfn.XLOOKUP(B172,[1]MDA_Assets!D:D,[1]MDA_Assets!S:S,"",0)</f>
        <v>45920</v>
      </c>
      <c r="EA172" s="33">
        <f>_xlfn.XLOOKUP(B172,[1]MDA_Assets!D:D,[1]MDA_Assets!T:T,"",0)</f>
        <v>45920</v>
      </c>
      <c r="EB172" s="33">
        <f>_xlfn.XLOOKUP(B172,[1]MDA_Assets!D:D,[1]MDA_Assets!U:U,"",0)</f>
        <v>45920</v>
      </c>
      <c r="EC172" s="33">
        <f>_xlfn.XLOOKUP(B172,[1]MDA_Assets!D:D,[1]MDA_Assets!V:V,"",0)</f>
        <v>45920</v>
      </c>
      <c r="ED172" s="33">
        <f>_xlfn.XLOOKUP(B172,[1]MDA_Assets!D:D,[1]MDA_Assets!W:W,"",0)</f>
        <v>45681</v>
      </c>
      <c r="EE172" s="32">
        <f>_xlfn.XLOOKUP(B172,[1]MDA_Assets!D:D,[1]MDA_Assets!X:X,"",0)</f>
        <v>0</v>
      </c>
      <c r="EF172" s="33">
        <f>_xlfn.XLOOKUP(B172,[1]MDA_Assets!D:D,[1]MDA_Assets!Y:Y,"",0)</f>
        <v>0</v>
      </c>
      <c r="EG172" s="33">
        <f>_xlfn.XLOOKUP(B172,[1]MDA_Assets!D:D,[1]MDA_Assets!Z:Z,"",0)</f>
        <v>0</v>
      </c>
      <c r="EH172" s="33">
        <f>_xlfn.XLOOKUP(B172,[1]MDA_Assets!D:D,[1]MDA_Assets!AA:AA,"",0)</f>
        <v>0</v>
      </c>
      <c r="EI172" s="34">
        <f>_xlfn.XLOOKUP(B172,[1]MDA_Assets!D:D,[1]MDA_Assets!P:P,"",0)</f>
        <v>3</v>
      </c>
      <c r="EJ172" s="35" t="str">
        <f>_xlfn.XLOOKUP(B172,[1]MDA_Assets!D:D,[1]MDA_Assets!AB:AB,"",0)</f>
        <v>1214</v>
      </c>
      <c r="EK172" s="35" t="str">
        <f>_xlfn.XLOOKUP(B172,[1]MDA_Assets!D:D,[1]MDA_Assets!AC:AC,"",0)</f>
        <v>1214</v>
      </c>
      <c r="EL172" s="35" t="str">
        <f>_xlfn.XLOOKUP(B172,[1]MDA_Assets!D:D,[1]MDA_Assets!AD:AD,"",0)</f>
        <v>3215</v>
      </c>
      <c r="EM172" s="35" t="str">
        <f>_xlfn.XLOOKUP(B172,[1]MDA_Assets!D:D,[1]MDA_Assets!AE:AE,"",0)</f>
        <v>3214</v>
      </c>
      <c r="EN172" s="35" t="str">
        <f>_xlfn.XLOOKUP(B172,[1]MDA_Assets!D:D,[1]MDA_Assets!AF:AF,"",0)</f>
        <v>2418</v>
      </c>
      <c r="EO172" s="35" t="str">
        <f>_xlfn.XLOOKUP(B172,[1]MDA_Assets!D:D,[1]MDA_Assets!AG:AG,"",0)</f>
        <v>3214</v>
      </c>
      <c r="EP172" s="36">
        <f t="shared" si="104"/>
        <v>180</v>
      </c>
      <c r="EQ172" s="36">
        <f t="shared" si="104"/>
        <v>180</v>
      </c>
      <c r="ER172" s="36">
        <f t="shared" si="130"/>
        <v>365</v>
      </c>
      <c r="ES172" s="36">
        <f t="shared" si="131"/>
        <v>365</v>
      </c>
      <c r="ET172" s="36">
        <f t="shared" si="132"/>
        <v>730</v>
      </c>
      <c r="EU172" s="36">
        <f t="shared" si="133"/>
        <v>365</v>
      </c>
      <c r="EV172" s="36" t="str">
        <f t="shared" si="134"/>
        <v/>
      </c>
      <c r="EW172" s="36" t="str">
        <f t="shared" si="106"/>
        <v/>
      </c>
      <c r="EX172" s="36" t="str">
        <f t="shared" si="107"/>
        <v/>
      </c>
      <c r="EY172" s="36">
        <f t="shared" si="147"/>
        <v>5.81</v>
      </c>
      <c r="EZ172" s="36">
        <f t="shared" si="147"/>
        <v>5.81</v>
      </c>
      <c r="FA172" s="36">
        <f t="shared" si="147"/>
        <v>11.78</v>
      </c>
      <c r="FB172" s="36">
        <f t="shared" si="146"/>
        <v>11.78</v>
      </c>
      <c r="FC172" s="36">
        <f t="shared" si="146"/>
        <v>23.55</v>
      </c>
      <c r="FD172" s="36">
        <f t="shared" si="146"/>
        <v>11.78</v>
      </c>
      <c r="FE172" s="36" t="str">
        <f t="shared" si="146"/>
        <v/>
      </c>
      <c r="FF172" s="36" t="str">
        <f t="shared" si="146"/>
        <v/>
      </c>
      <c r="FG172" s="36" t="str">
        <f t="shared" si="146"/>
        <v/>
      </c>
      <c r="FH172" s="37" t="str" cm="1">
        <f t="array" ref="FH172">_xlfn.IFS(EY172="", "No Data", EY172&lt;0, "Negative/Future", EY172=0, "Zero Days", EY172&lt;=3, "&lt; 3 Months", EY172&lt;=6, "3 to 6 Months", EY172&lt;=9, "6 to 9 Months", EY172&lt;=12, "9 to 12 Months", EY172&lt;=15, "12 to 15 Months", EY172&lt;=18, "15 to 18 Months", EY172&lt;=24, "18 to 24 Months", EY172&gt;24, "&gt; 24 Months")</f>
        <v>3 to 6 Months</v>
      </c>
      <c r="FI172" s="37" t="str" cm="1">
        <f t="array" ref="FI172">_xlfn.IFS(EZ172="", "No Data", EZ172&lt;0, "Negative/Future", EZ172=0, "Zero Days", EZ172&lt;=3, "&lt; 3 Months", EZ172&lt;=6, "3 to 6 Months", EZ172&lt;=9, "6 to 9 Months", EZ172&lt;=12, "9 to 12 Months", EZ172&lt;=15, "12 to 15 Months", EZ172&lt;=18, "15 to 18 Months", EZ172&lt;=24, "18 to 24 Months", EZ172&gt;24, "&gt; 24 Months")</f>
        <v>3 to 6 Months</v>
      </c>
      <c r="FJ172" s="37" t="str" cm="1">
        <f t="array" ref="FJ172">_xlfn.IFS(FA172="", "No Data", FA172&lt;0, "Negative/Future", FA172=0, "Zero Days", FA172&lt;=3, "&lt; 3 Months", FA172&lt;=6, "3 to 6 Months", FA172&lt;=9, "6 to 9 Months", FA172&lt;=12, "9 to 12 Months", FA172&lt;=15, "12 to 15 Months", FA172&lt;=18, "15 to 18 Months", FA172&lt;=24, "18 to 24 Months", FA172&gt;24, "&gt; 24 Months")</f>
        <v>9 to 12 Months</v>
      </c>
      <c r="FK172" s="37" t="str" cm="1">
        <f t="array" ref="FK172">_xlfn.IFS(FB172="", "No Data", FB172&lt;0, "Negative/Future", FB172=0, "Zero Days", FB172&lt;=3, "&lt; 3 Months", FB172&lt;=6, "3 to 6 Months", FB172&lt;=9, "6 to 9 Months", FB172&lt;=12, "9 to 12 Months", FB172&lt;=15, "12 to 15 Months", FB172&lt;=18, "15 to 18 Months", FB172&lt;=24, "18 to 24 Months", FB172&gt;24, "&gt; 24 Months")</f>
        <v>9 to 12 Months</v>
      </c>
      <c r="FL172" s="37" t="str" cm="1">
        <f t="array" ref="FL172">_xlfn.IFS(FC172="", "No Data", FC172&lt;0, "Negative/Future", FC172=0, "Zero Days", FC172&lt;=3, "&lt; 3 Months", FC172&lt;=6, "3 to 6 Months", FC172&lt;=9, "6 to 9 Months", FC172&lt;=12, "9 to 12 Months", FC172&lt;=15, "12 to 15 Months", FC172&lt;=18, "15 to 18 Months", FC172&lt;=24, "18 to 24 Months", FC172&gt;24, "&gt; 24 Months")</f>
        <v>18 to 24 Months</v>
      </c>
      <c r="FM172" s="37" t="str" cm="1">
        <f t="array" ref="FM172">_xlfn.IFS(FD172="", "No Data", FD172&lt;0, "Negative/Future", FD172=0, "Zero Days", FD172&lt;=3, "&lt; 3 Months", FD172&lt;=6, "3 to 6 Months", FD172&lt;=9, "6 to 9 Months", FD172&lt;=12, "9 to 12 Months", FD172&lt;=15, "12 to 15 Months", FD172&lt;=18, "15 to 18 Months", FD172&lt;=24, "18 to 24 Months", FD172&gt;24, "&gt; 24 Months")</f>
        <v>9 to 12 Months</v>
      </c>
      <c r="FN172" s="37" t="str" cm="1">
        <f t="array" ref="FN172">_xlfn.IFS(FE172="", "No Data", FE172&lt;0, "Negative/Future", FE172=0, "Zero Days", FE172&lt;=3, "&lt; 3 Months", FE172&lt;=6, "3 to 6 Months", FE172&lt;=9, "6 to 9 Months", FE172&lt;=12, "9 to 12 Months", FE172&lt;=15, "12 to 15 Months", FE172&lt;=18, "15 to 18 Months", FE172&lt;=24, "18 to 24 Months", FE172&gt;24, "&gt; 24 Months")</f>
        <v>No Data</v>
      </c>
      <c r="FO172" s="37" t="str" cm="1">
        <f t="array" ref="FO172">_xlfn.IFS(FG172="", "No Data", FG172&lt;0, "Negative/Future", FG172=0, "Zero Days", FG172&lt;=3, "&lt; 3 Months", FG172&lt;=6, "3 to 6 Months", FG172&lt;=9, "6 to 9 Months", FG172&lt;=12, "9 to 12 Months", FG172&lt;=15, "12 to 15 Months", FG172&lt;=18, "15 to 18 Months", FG172&lt;=24, "18 to 24 Months", FG172&gt;24, "&gt; 24 Months")</f>
        <v>No Data</v>
      </c>
      <c r="FP172" s="37" t="str" cm="1">
        <f t="array" ref="FP172">_xlfn.IFS(FF172="", "No Data", FF172&lt;0, "Negative/Future", FF172=0, "Zero Days", FF172&lt;=3, "&lt; 3 Months", FF172&lt;=6, "3 to 6 Months", FF172&lt;=9, "6 to 9 Months", FF172&lt;=12, "9 to 12 Months", FF172&lt;=15, "12 to 15 Months", FF172&lt;=18, "15 to 18 Months", FF172&lt;=24, "18 to 24 Months", FF172&gt;24, "&gt; 24 Months")</f>
        <v>No Data</v>
      </c>
      <c r="FQ172" s="29" t="s">
        <v>1033</v>
      </c>
      <c r="FR172" s="29">
        <v>8405804742</v>
      </c>
      <c r="FS172" s="38" t="str">
        <f>VLOOKUP(_xlfn.XLOOKUP(B172,[1]MDA_Assets!D:D,[1]MDA_Assets!I:I,"",0),[1]Validation!$B$1:$C$8,2,0)</f>
        <v>A</v>
      </c>
      <c r="FT172" s="38" t="s">
        <v>296</v>
      </c>
      <c r="FU172" s="31">
        <f>_xlfn.XLOOKUP(B172,[1]MDA_Assets!D:D,[1]MDA_Assets!X:X,"",0)</f>
        <v>0</v>
      </c>
      <c r="FV172" s="39">
        <v>2</v>
      </c>
      <c r="FW172" s="39">
        <v>0</v>
      </c>
      <c r="FX172" s="39">
        <v>0</v>
      </c>
      <c r="FY172" s="39">
        <v>7</v>
      </c>
      <c r="FZ172" s="40">
        <f t="shared" si="101"/>
        <v>46100</v>
      </c>
      <c r="GA172" s="40">
        <f t="shared" si="101"/>
        <v>46100</v>
      </c>
      <c r="GB172" s="40">
        <f t="shared" si="108"/>
        <v>46285</v>
      </c>
      <c r="GC172" s="40">
        <f t="shared" si="109"/>
        <v>46285</v>
      </c>
      <c r="GD172" s="40">
        <f t="shared" si="110"/>
        <v>46650</v>
      </c>
      <c r="GE172" s="40">
        <f t="shared" si="111"/>
        <v>46046</v>
      </c>
      <c r="GF172" s="40" t="str">
        <f t="shared" si="105"/>
        <v/>
      </c>
      <c r="GG172" s="40" t="str">
        <f t="shared" si="105"/>
        <v/>
      </c>
      <c r="GH172" s="40" t="str">
        <f t="shared" si="105"/>
        <v/>
      </c>
      <c r="GI172" s="39">
        <f t="shared" si="135"/>
        <v>0</v>
      </c>
      <c r="GJ172" s="39">
        <f t="shared" si="136"/>
        <v>1</v>
      </c>
      <c r="GK172" s="39">
        <f t="shared" si="137"/>
        <v>0</v>
      </c>
      <c r="GL172" s="39">
        <f t="shared" si="138"/>
        <v>5</v>
      </c>
    </row>
    <row r="173" spans="1:194" x14ac:dyDescent="0.25">
      <c r="A173" s="19">
        <v>192</v>
      </c>
      <c r="B173" s="43" t="s">
        <v>1034</v>
      </c>
      <c r="C173" s="43" t="s">
        <v>186</v>
      </c>
      <c r="D173" s="43" t="s">
        <v>187</v>
      </c>
      <c r="E173" s="43" t="s">
        <v>463</v>
      </c>
      <c r="F173" s="43" t="s">
        <v>464</v>
      </c>
      <c r="G173" s="43" t="s">
        <v>190</v>
      </c>
      <c r="H173" s="43" t="s">
        <v>291</v>
      </c>
      <c r="I173" s="43" t="s">
        <v>192</v>
      </c>
      <c r="J173" s="44">
        <f t="shared" si="112"/>
        <v>44855.416666666664</v>
      </c>
      <c r="K173" s="44">
        <v>44491.416666666664</v>
      </c>
      <c r="L173" s="44">
        <v>44362</v>
      </c>
      <c r="M173" s="43" t="s">
        <v>2869</v>
      </c>
      <c r="N173" s="43" t="s">
        <v>871</v>
      </c>
      <c r="O173" s="44">
        <v>46134.384768518517</v>
      </c>
      <c r="P173" s="43">
        <v>34818</v>
      </c>
      <c r="Q173" s="43">
        <v>29062</v>
      </c>
      <c r="R173" s="43">
        <v>5756</v>
      </c>
      <c r="S173" s="43" t="s">
        <v>206</v>
      </c>
      <c r="T173" s="44">
        <v>46133.770833333336</v>
      </c>
      <c r="U173" s="44">
        <v>46133.770833333336</v>
      </c>
      <c r="V173" s="44">
        <v>46133.770833333336</v>
      </c>
      <c r="W173" s="44">
        <v>46133.770833333336</v>
      </c>
      <c r="X173" s="44">
        <v>46133.770833333336</v>
      </c>
      <c r="Y173" s="44">
        <v>45924.770833333336</v>
      </c>
      <c r="Z173" s="43" t="s">
        <v>199</v>
      </c>
      <c r="AA173" s="43"/>
      <c r="AB173" s="44">
        <v>46042.770833333336</v>
      </c>
      <c r="AC173" s="44">
        <v>46042.770833333336</v>
      </c>
      <c r="AD173" s="44">
        <v>46042.770833333336</v>
      </c>
      <c r="AE173" s="43">
        <v>7</v>
      </c>
      <c r="AF173" s="43" t="s">
        <v>281</v>
      </c>
      <c r="AG173" s="43" t="s">
        <v>281</v>
      </c>
      <c r="AH173" s="43" t="s">
        <v>285</v>
      </c>
      <c r="AI173" s="43" t="s">
        <v>285</v>
      </c>
      <c r="AJ173" s="43" t="s">
        <v>2870</v>
      </c>
      <c r="AK173" s="43" t="s">
        <v>285</v>
      </c>
      <c r="AL173" s="47">
        <v>46419</v>
      </c>
      <c r="AM173" s="47">
        <v>46313</v>
      </c>
      <c r="AN173" s="47">
        <v>46498</v>
      </c>
      <c r="AO173" s="47">
        <v>46498</v>
      </c>
      <c r="AP173" s="47">
        <v>46447</v>
      </c>
      <c r="AQ173" s="47">
        <v>46498</v>
      </c>
      <c r="AR173" s="47">
        <v>46407</v>
      </c>
      <c r="AS173" s="47">
        <v>46407</v>
      </c>
      <c r="AT173" s="47">
        <v>46407</v>
      </c>
      <c r="AU173" s="43">
        <v>0</v>
      </c>
      <c r="AV173" s="43">
        <v>0</v>
      </c>
      <c r="AW173" s="43">
        <v>0</v>
      </c>
      <c r="AX173" s="51" t="s">
        <v>197</v>
      </c>
      <c r="AY173" s="51" t="s">
        <v>3240</v>
      </c>
      <c r="AZ173" s="51" t="s">
        <v>198</v>
      </c>
      <c r="BA173" s="20">
        <f t="shared" ca="1" si="149"/>
        <v>0</v>
      </c>
      <c r="BB173" s="20">
        <f t="shared" ca="1" si="149"/>
        <v>0</v>
      </c>
      <c r="BC173" s="20">
        <f t="shared" ca="1" si="149"/>
        <v>0</v>
      </c>
      <c r="BD173" s="20">
        <f t="shared" ca="1" si="148"/>
        <v>0</v>
      </c>
      <c r="BE173" s="20">
        <f t="shared" ca="1" si="148"/>
        <v>0</v>
      </c>
      <c r="BF173" s="20">
        <f t="shared" ca="1" si="148"/>
        <v>0</v>
      </c>
      <c r="BG173" s="21">
        <f t="shared" ca="1" si="148"/>
        <v>0</v>
      </c>
      <c r="BH173" s="21">
        <f t="shared" ca="1" si="148"/>
        <v>0</v>
      </c>
      <c r="BI173" s="21">
        <f t="shared" ca="1" si="148"/>
        <v>0</v>
      </c>
      <c r="BJ173" s="22">
        <f t="shared" ca="1" si="113"/>
        <v>0</v>
      </c>
      <c r="BK173" s="21">
        <f t="shared" si="114"/>
        <v>7</v>
      </c>
      <c r="BL173" s="22">
        <f t="shared" ca="1" si="115"/>
        <v>35109</v>
      </c>
      <c r="BM173" s="22">
        <f t="shared" ca="1" si="116"/>
        <v>29140</v>
      </c>
      <c r="BN173" s="23">
        <f t="shared" ca="1" si="117"/>
        <v>5969</v>
      </c>
      <c r="BO173" s="24">
        <f t="shared" ca="1" si="118"/>
        <v>291</v>
      </c>
      <c r="BP173" s="51" t="str">
        <f>_xlfn.XLOOKUP(E173,[1]Validation!E:E,[1]Validation!F:F,"")</f>
        <v>EG22</v>
      </c>
      <c r="BQ173" s="51" t="str">
        <f>_xlfn.XLOOKUP(BP173,[1]Validation!F:F,[1]Validation!G:G,"")</f>
        <v>EG11 to EG22</v>
      </c>
      <c r="BR173" s="52" t="str">
        <f>VLOOKUP(G173,[1]Validation!$B$1:$C$9,2,0)</f>
        <v>B</v>
      </c>
      <c r="BS173" s="51">
        <f t="shared" ca="1" si="119"/>
        <v>55</v>
      </c>
      <c r="BT173" s="53">
        <f>_xlfn.XLOOKUP(B173,'[2]1. All Calls'!$R:$R,'[2]1. All Calls'!$A:$A,"",0)</f>
        <v>46174.289537037002</v>
      </c>
      <c r="BU173" s="51" t="str">
        <f>_xlfn.XLOOKUP(B173,'[2]1. All Calls'!$R:$R,'[2]1. All Calls'!$F:$F,"",0)</f>
        <v>CC-02100773</v>
      </c>
      <c r="BV173" s="51" t="str">
        <f>_xlfn.XLOOKUP(B173,'[2]1. All Calls'!$R:$R,'[2]1. All Calls'!$J:$J,"",0)</f>
        <v>Schedule Service - AMC</v>
      </c>
      <c r="BW173" s="53">
        <f>_xlfn.XLOOKUP(B173,'[2]Sch Calls'!$R:$R,'[2]Sch Calls'!$A:$A,"",0)</f>
        <v>46134.562777777799</v>
      </c>
      <c r="BX173" s="51">
        <f>_xlfn.XLOOKUP(B173,'[2]Sch Calls'!$R:$R,'[2]Sch Calls'!$B:$B,"",0)</f>
        <v>34818</v>
      </c>
      <c r="BY173" s="51" t="str">
        <f t="shared" si="102"/>
        <v>19-Oct-26</v>
      </c>
      <c r="BZ173" s="51" t="str">
        <f t="shared" si="102"/>
        <v>19-Oct-26</v>
      </c>
      <c r="CA173" s="51" t="str">
        <f t="shared" si="120"/>
        <v>22-Jan-27</v>
      </c>
      <c r="CB173" s="51" t="str">
        <f t="shared" si="121"/>
        <v>20-Oct-27</v>
      </c>
      <c r="CC173" s="51" t="str">
        <f t="shared" si="122"/>
        <v>25-Sep-27</v>
      </c>
      <c r="CD173" s="51" t="str">
        <f t="shared" si="123"/>
        <v>22-Apr-27</v>
      </c>
      <c r="CE173" s="51">
        <f t="shared" ca="1" si="103"/>
        <v>42</v>
      </c>
      <c r="CF173" s="51">
        <f t="shared" ca="1" si="103"/>
        <v>42</v>
      </c>
      <c r="CG173" s="51">
        <f t="shared" ca="1" si="124"/>
        <v>42</v>
      </c>
      <c r="CH173" s="51">
        <f t="shared" ca="1" si="125"/>
        <v>42</v>
      </c>
      <c r="CI173" s="51">
        <f t="shared" ca="1" si="126"/>
        <v>251</v>
      </c>
      <c r="CJ173" s="51">
        <f t="shared" ca="1" si="127"/>
        <v>42</v>
      </c>
      <c r="CK173" s="51">
        <f t="shared" ca="1" si="144"/>
        <v>294</v>
      </c>
      <c r="CL173" s="51">
        <f t="shared" ca="1" si="144"/>
        <v>294</v>
      </c>
      <c r="CM173" s="51">
        <f t="shared" ca="1" si="144"/>
        <v>294</v>
      </c>
      <c r="CN173" s="51">
        <f t="shared" ca="1" si="144"/>
        <v>294</v>
      </c>
      <c r="CO173" s="51">
        <f t="shared" ca="1" si="144"/>
        <v>1757</v>
      </c>
      <c r="CP173" s="51">
        <f t="shared" ca="1" si="144"/>
        <v>294</v>
      </c>
      <c r="CQ173" s="51">
        <f t="shared" ca="1" si="145"/>
        <v>1706</v>
      </c>
      <c r="CR173" s="51">
        <f t="shared" ca="1" si="145"/>
        <v>1706</v>
      </c>
      <c r="CS173" s="51">
        <f t="shared" ca="1" si="145"/>
        <v>3706</v>
      </c>
      <c r="CT173" s="51">
        <f t="shared" ca="1" si="145"/>
        <v>3706</v>
      </c>
      <c r="CU173" s="51">
        <f t="shared" ca="1" si="145"/>
        <v>432</v>
      </c>
      <c r="CV173" s="54">
        <f t="shared" ca="1" si="145"/>
        <v>3706</v>
      </c>
      <c r="CW173" s="25" t="s">
        <v>212</v>
      </c>
      <c r="CX173" s="55">
        <v>0.82</v>
      </c>
      <c r="CY173" s="55"/>
      <c r="CZ173" s="26">
        <v>0</v>
      </c>
      <c r="DA173" s="26">
        <v>0</v>
      </c>
      <c r="DB173" s="26">
        <v>0</v>
      </c>
      <c r="DC173" s="26">
        <v>0</v>
      </c>
      <c r="DD173" s="26">
        <v>0</v>
      </c>
      <c r="DE173" s="26">
        <v>0</v>
      </c>
      <c r="DF173" s="26">
        <v>0</v>
      </c>
      <c r="DG173" s="26">
        <v>0</v>
      </c>
      <c r="DH173" s="26">
        <v>0</v>
      </c>
      <c r="DI173" s="26">
        <v>0</v>
      </c>
      <c r="DJ173" s="26">
        <v>0</v>
      </c>
      <c r="DK173" s="26">
        <v>0</v>
      </c>
      <c r="DL173" s="27">
        <f t="shared" si="128"/>
        <v>46249.289537037002</v>
      </c>
      <c r="DM173" s="28">
        <f t="shared" ca="1" si="129"/>
        <v>0</v>
      </c>
      <c r="DN173" s="56">
        <f>_xlfn.XLOOKUP(B173,'[2]1. All Calls'!$R:$R,'[2]1. All Calls'!$A:$A,"",0)</f>
        <v>46174.289537037002</v>
      </c>
      <c r="DO173" s="57" t="str">
        <f ca="1">VLOOKUP(DM173,[1]Validation!$B$20:$C$25,2,0)</f>
        <v>Within 3 months</v>
      </c>
      <c r="DP173" s="58" t="str">
        <f>_xlfn.XLOOKUP(B173,'[1]Active AMCs- Dealer'!E:E,'[1]Active AMCs- Dealer'!L:L,"Not in AMC",0)</f>
        <v>AMC</v>
      </c>
      <c r="DQ173" s="58"/>
      <c r="DR173" s="29" t="str">
        <f>_xlfn.XLOOKUP(B173,'[2]1. All Calls'!$R:$R,'[2]1. All Calls'!$F:$F,"",0)</f>
        <v>CC-02100773</v>
      </c>
      <c r="DS173" s="29" t="str">
        <f>_xlfn.XLOOKUP(B173,'[2]1. All Calls'!$R:$R,'[2]1. All Calls'!$AB:$AB,"",0)</f>
        <v>AMC visit carried out</v>
      </c>
      <c r="DT173" s="30">
        <f>_xlfn.XLOOKUP(DR173,'[2]1. All Calls'!$F:$F,'[2]1. All Calls'!$A:$A,"",0)</f>
        <v>46174.289537037002</v>
      </c>
      <c r="DU173" s="31">
        <f>_xlfn.XLOOKUP(DR173,'[2]1. All Calls'!$F:$F,'[2]1. All Calls'!$B:$B,"",0)</f>
        <v>35032</v>
      </c>
      <c r="DV173" s="31">
        <f>_xlfn.XLOOKUP(B173,[1]MDA_Assets!D:D,[1]MDA_Assets!N:N,"",0)</f>
        <v>29272</v>
      </c>
      <c r="DW173" s="31">
        <f>_xlfn.XLOOKUP(B173,[1]MDA_Assets!D:D,[1]MDA_Assets!O:O,"",0)</f>
        <v>5760</v>
      </c>
      <c r="DX173" s="32" t="str">
        <f>_xlfn.XLOOKUP(B173,[1]MDA_Assets!D:D,[1]MDA_Assets!Q:Q,"",0)</f>
        <v>XD</v>
      </c>
      <c r="DY173" s="33">
        <f>_xlfn.XLOOKUP(B173,[1]MDA_Assets!D:D,[1]MDA_Assets!R:R,"",0)</f>
        <v>46134</v>
      </c>
      <c r="DZ173" s="33">
        <f>_xlfn.XLOOKUP(B173,[1]MDA_Assets!D:D,[1]MDA_Assets!S:S,"",0)</f>
        <v>46134</v>
      </c>
      <c r="EA173" s="33">
        <f>_xlfn.XLOOKUP(B173,[1]MDA_Assets!D:D,[1]MDA_Assets!T:T,"",0)</f>
        <v>46134</v>
      </c>
      <c r="EB173" s="33">
        <f>_xlfn.XLOOKUP(B173,[1]MDA_Assets!D:D,[1]MDA_Assets!U:U,"",0)</f>
        <v>46134</v>
      </c>
      <c r="EC173" s="33">
        <f>_xlfn.XLOOKUP(B173,[1]MDA_Assets!D:D,[1]MDA_Assets!V:V,"",0)</f>
        <v>46134</v>
      </c>
      <c r="ED173" s="33">
        <f>_xlfn.XLOOKUP(B173,[1]MDA_Assets!D:D,[1]MDA_Assets!W:W,"",0)</f>
        <v>46134</v>
      </c>
      <c r="EE173" s="32" t="str">
        <f>_xlfn.XLOOKUP(B173,[1]MDA_Assets!D:D,[1]MDA_Assets!X:X,"",0)</f>
        <v>Yes</v>
      </c>
      <c r="EF173" s="33">
        <f>_xlfn.XLOOKUP(B173,[1]MDA_Assets!D:D,[1]MDA_Assets!Y:Y,"",0)</f>
        <v>46043</v>
      </c>
      <c r="EG173" s="33">
        <f>_xlfn.XLOOKUP(B173,[1]MDA_Assets!D:D,[1]MDA_Assets!Z:Z,"",0)</f>
        <v>46043</v>
      </c>
      <c r="EH173" s="33">
        <f>_xlfn.XLOOKUP(B173,[1]MDA_Assets!D:D,[1]MDA_Assets!AA:AA,"",0)</f>
        <v>46043</v>
      </c>
      <c r="EI173" s="34">
        <f>_xlfn.XLOOKUP(B173,[1]MDA_Assets!D:D,[1]MDA_Assets!P:P,"",0)</f>
        <v>7</v>
      </c>
      <c r="EJ173" s="35" t="str">
        <f>_xlfn.XLOOKUP(B173,[1]MDA_Assets!D:D,[1]MDA_Assets!AB:AB,"",0)</f>
        <v>1786</v>
      </c>
      <c r="EK173" s="35" t="str">
        <f>_xlfn.XLOOKUP(B173,[1]MDA_Assets!D:D,[1]MDA_Assets!AC:AC,"",0)</f>
        <v>1786</v>
      </c>
      <c r="EL173" s="35" t="str">
        <f>_xlfn.XLOOKUP(B173,[1]MDA_Assets!D:D,[1]MDA_Assets!AD:AD,"",0)</f>
        <v>3786</v>
      </c>
      <c r="EM173" s="35" t="str">
        <f>_xlfn.XLOOKUP(B173,[1]MDA_Assets!D:D,[1]MDA_Assets!AE:AE,"",0)</f>
        <v>3786</v>
      </c>
      <c r="EN173" s="35" t="str">
        <f>_xlfn.XLOOKUP(B173,[1]MDA_Assets!D:D,[1]MDA_Assets!AF:AF,"",0)</f>
        <v>7786</v>
      </c>
      <c r="EO173" s="35" t="str">
        <f>_xlfn.XLOOKUP(B173,[1]MDA_Assets!D:D,[1]MDA_Assets!AG:AG,"",0)</f>
        <v>3786</v>
      </c>
      <c r="EP173" s="36">
        <f t="shared" si="104"/>
        <v>286</v>
      </c>
      <c r="EQ173" s="36">
        <f t="shared" si="104"/>
        <v>180</v>
      </c>
      <c r="ER173" s="36">
        <f t="shared" si="130"/>
        <v>365</v>
      </c>
      <c r="ES173" s="36">
        <f t="shared" si="131"/>
        <v>365</v>
      </c>
      <c r="ET173" s="36">
        <f t="shared" si="132"/>
        <v>523</v>
      </c>
      <c r="EU173" s="36">
        <f t="shared" si="133"/>
        <v>365</v>
      </c>
      <c r="EV173" s="36">
        <f t="shared" si="134"/>
        <v>365</v>
      </c>
      <c r="EW173" s="36">
        <f t="shared" si="106"/>
        <v>365</v>
      </c>
      <c r="EX173" s="36">
        <f t="shared" si="107"/>
        <v>365</v>
      </c>
      <c r="EY173" s="36">
        <f t="shared" si="147"/>
        <v>9.23</v>
      </c>
      <c r="EZ173" s="36">
        <f t="shared" si="147"/>
        <v>5.81</v>
      </c>
      <c r="FA173" s="36">
        <f t="shared" si="147"/>
        <v>11.78</v>
      </c>
      <c r="FB173" s="36">
        <f t="shared" si="146"/>
        <v>11.78</v>
      </c>
      <c r="FC173" s="36">
        <f t="shared" si="146"/>
        <v>16.880000000000003</v>
      </c>
      <c r="FD173" s="36">
        <f t="shared" si="146"/>
        <v>11.78</v>
      </c>
      <c r="FE173" s="36">
        <f t="shared" si="146"/>
        <v>11.78</v>
      </c>
      <c r="FF173" s="36">
        <f t="shared" si="146"/>
        <v>11.78</v>
      </c>
      <c r="FG173" s="36">
        <f t="shared" si="146"/>
        <v>11.78</v>
      </c>
      <c r="FH173" s="37" t="str" cm="1">
        <f t="array" ref="FH173">_xlfn.IFS(EY173="", "No Data", EY173&lt;0, "Negative/Future", EY173=0, "Zero Days", EY173&lt;=3, "&lt; 3 Months", EY173&lt;=6, "3 to 6 Months", EY173&lt;=9, "6 to 9 Months", EY173&lt;=12, "9 to 12 Months", EY173&lt;=15, "12 to 15 Months", EY173&lt;=18, "15 to 18 Months", EY173&lt;=24, "18 to 24 Months", EY173&gt;24, "&gt; 24 Months")</f>
        <v>9 to 12 Months</v>
      </c>
      <c r="FI173" s="37" t="str" cm="1">
        <f t="array" ref="FI173">_xlfn.IFS(EZ173="", "No Data", EZ173&lt;0, "Negative/Future", EZ173=0, "Zero Days", EZ173&lt;=3, "&lt; 3 Months", EZ173&lt;=6, "3 to 6 Months", EZ173&lt;=9, "6 to 9 Months", EZ173&lt;=12, "9 to 12 Months", EZ173&lt;=15, "12 to 15 Months", EZ173&lt;=18, "15 to 18 Months", EZ173&lt;=24, "18 to 24 Months", EZ173&gt;24, "&gt; 24 Months")</f>
        <v>3 to 6 Months</v>
      </c>
      <c r="FJ173" s="37" t="str" cm="1">
        <f t="array" ref="FJ173">_xlfn.IFS(FA173="", "No Data", FA173&lt;0, "Negative/Future", FA173=0, "Zero Days", FA173&lt;=3, "&lt; 3 Months", FA173&lt;=6, "3 to 6 Months", FA173&lt;=9, "6 to 9 Months", FA173&lt;=12, "9 to 12 Months", FA173&lt;=15, "12 to 15 Months", FA173&lt;=18, "15 to 18 Months", FA173&lt;=24, "18 to 24 Months", FA173&gt;24, "&gt; 24 Months")</f>
        <v>9 to 12 Months</v>
      </c>
      <c r="FK173" s="37" t="str" cm="1">
        <f t="array" ref="FK173">_xlfn.IFS(FB173="", "No Data", FB173&lt;0, "Negative/Future", FB173=0, "Zero Days", FB173&lt;=3, "&lt; 3 Months", FB173&lt;=6, "3 to 6 Months", FB173&lt;=9, "6 to 9 Months", FB173&lt;=12, "9 to 12 Months", FB173&lt;=15, "12 to 15 Months", FB173&lt;=18, "15 to 18 Months", FB173&lt;=24, "18 to 24 Months", FB173&gt;24, "&gt; 24 Months")</f>
        <v>9 to 12 Months</v>
      </c>
      <c r="FL173" s="37" t="str" cm="1">
        <f t="array" ref="FL173">_xlfn.IFS(FC173="", "No Data", FC173&lt;0, "Negative/Future", FC173=0, "Zero Days", FC173&lt;=3, "&lt; 3 Months", FC173&lt;=6, "3 to 6 Months", FC173&lt;=9, "6 to 9 Months", FC173&lt;=12, "9 to 12 Months", FC173&lt;=15, "12 to 15 Months", FC173&lt;=18, "15 to 18 Months", FC173&lt;=24, "18 to 24 Months", FC173&gt;24, "&gt; 24 Months")</f>
        <v>15 to 18 Months</v>
      </c>
      <c r="FM173" s="37" t="str" cm="1">
        <f t="array" ref="FM173">_xlfn.IFS(FD173="", "No Data", FD173&lt;0, "Negative/Future", FD173=0, "Zero Days", FD173&lt;=3, "&lt; 3 Months", FD173&lt;=6, "3 to 6 Months", FD173&lt;=9, "6 to 9 Months", FD173&lt;=12, "9 to 12 Months", FD173&lt;=15, "12 to 15 Months", FD173&lt;=18, "15 to 18 Months", FD173&lt;=24, "18 to 24 Months", FD173&gt;24, "&gt; 24 Months")</f>
        <v>9 to 12 Months</v>
      </c>
      <c r="FN173" s="37" t="str" cm="1">
        <f t="array" ref="FN173">_xlfn.IFS(FE173="", "No Data", FE173&lt;0, "Negative/Future", FE173=0, "Zero Days", FE173&lt;=3, "&lt; 3 Months", FE173&lt;=6, "3 to 6 Months", FE173&lt;=9, "6 to 9 Months", FE173&lt;=12, "9 to 12 Months", FE173&lt;=15, "12 to 15 Months", FE173&lt;=18, "15 to 18 Months", FE173&lt;=24, "18 to 24 Months", FE173&gt;24, "&gt; 24 Months")</f>
        <v>9 to 12 Months</v>
      </c>
      <c r="FO173" s="37" t="str" cm="1">
        <f t="array" ref="FO173">_xlfn.IFS(FG173="", "No Data", FG173&lt;0, "Negative/Future", FG173=0, "Zero Days", FG173&lt;=3, "&lt; 3 Months", FG173&lt;=6, "3 to 6 Months", FG173&lt;=9, "6 to 9 Months", FG173&lt;=12, "9 to 12 Months", FG173&lt;=15, "12 to 15 Months", FG173&lt;=18, "15 to 18 Months", FG173&lt;=24, "18 to 24 Months", FG173&gt;24, "&gt; 24 Months")</f>
        <v>9 to 12 Months</v>
      </c>
      <c r="FP173" s="37" t="str" cm="1">
        <f t="array" ref="FP173">_xlfn.IFS(FF173="", "No Data", FF173&lt;0, "Negative/Future", FF173=0, "Zero Days", FF173&lt;=3, "&lt; 3 Months", FF173&lt;=6, "3 to 6 Months", FF173&lt;=9, "6 to 9 Months", FF173&lt;=12, "9 to 12 Months", FF173&lt;=15, "12 to 15 Months", FF173&lt;=18, "15 to 18 Months", FF173&lt;=24, "18 to 24 Months", FF173&gt;24, "&gt; 24 Months")</f>
        <v>9 to 12 Months</v>
      </c>
      <c r="FQ173" s="29" t="s">
        <v>467</v>
      </c>
      <c r="FR173" s="29">
        <v>9178681455</v>
      </c>
      <c r="FS173" s="38" t="str">
        <f>VLOOKUP(_xlfn.XLOOKUP(B173,[1]MDA_Assets!D:D,[1]MDA_Assets!I:I,"",0),[1]Validation!$B$1:$C$8,2,0)</f>
        <v>B</v>
      </c>
      <c r="FT173" s="38" t="s">
        <v>202</v>
      </c>
      <c r="FU173" s="31" t="str">
        <f>_xlfn.XLOOKUP(B173,[1]MDA_Assets!D:D,[1]MDA_Assets!X:X,"",0)</f>
        <v>Yes</v>
      </c>
      <c r="FV173" s="39">
        <v>0</v>
      </c>
      <c r="FW173" s="39">
        <v>0</v>
      </c>
      <c r="FX173" s="39">
        <v>0</v>
      </c>
      <c r="FY173" s="39">
        <v>9</v>
      </c>
      <c r="FZ173" s="40">
        <f t="shared" si="101"/>
        <v>46420</v>
      </c>
      <c r="GA173" s="40">
        <f t="shared" si="101"/>
        <v>46314</v>
      </c>
      <c r="GB173" s="40">
        <f t="shared" si="108"/>
        <v>46499</v>
      </c>
      <c r="GC173" s="40">
        <f t="shared" si="109"/>
        <v>46499</v>
      </c>
      <c r="GD173" s="40">
        <f t="shared" si="110"/>
        <v>46657</v>
      </c>
      <c r="GE173" s="40">
        <f t="shared" si="111"/>
        <v>46499</v>
      </c>
      <c r="GF173" s="40">
        <f t="shared" si="105"/>
        <v>46408</v>
      </c>
      <c r="GG173" s="40">
        <f t="shared" si="105"/>
        <v>46408</v>
      </c>
      <c r="GH173" s="40">
        <f t="shared" si="105"/>
        <v>46408</v>
      </c>
      <c r="GI173" s="39">
        <f t="shared" si="135"/>
        <v>0</v>
      </c>
      <c r="GJ173" s="39">
        <f t="shared" si="136"/>
        <v>0</v>
      </c>
      <c r="GK173" s="39">
        <f t="shared" si="137"/>
        <v>0</v>
      </c>
      <c r="GL173" s="39">
        <f t="shared" si="138"/>
        <v>9</v>
      </c>
    </row>
    <row r="174" spans="1:194" x14ac:dyDescent="0.25">
      <c r="A174" s="19">
        <v>193</v>
      </c>
      <c r="B174" s="43" t="s">
        <v>1035</v>
      </c>
      <c r="C174" s="43" t="s">
        <v>254</v>
      </c>
      <c r="D174" s="43" t="s">
        <v>241</v>
      </c>
      <c r="E174" s="43" t="s">
        <v>255</v>
      </c>
      <c r="F174" s="43" t="s">
        <v>2683</v>
      </c>
      <c r="G174" s="43" t="s">
        <v>225</v>
      </c>
      <c r="H174" s="43" t="s">
        <v>216</v>
      </c>
      <c r="I174" s="43" t="s">
        <v>192</v>
      </c>
      <c r="J174" s="44">
        <f t="shared" si="112"/>
        <v>45646.583333333336</v>
      </c>
      <c r="K174" s="44">
        <v>45282.583333333336</v>
      </c>
      <c r="L174" s="44">
        <v>44670</v>
      </c>
      <c r="M174" s="43" t="s">
        <v>2277</v>
      </c>
      <c r="N174" s="43" t="s">
        <v>2041</v>
      </c>
      <c r="O174" s="44">
        <v>46053.511562500003</v>
      </c>
      <c r="P174" s="43">
        <v>3471</v>
      </c>
      <c r="Q174" s="43"/>
      <c r="R174" s="43">
        <v>3471</v>
      </c>
      <c r="S174" s="43" t="s">
        <v>206</v>
      </c>
      <c r="T174" s="44">
        <v>45603.770833333336</v>
      </c>
      <c r="U174" s="44">
        <v>45603.770833333336</v>
      </c>
      <c r="V174" s="44">
        <v>45603.770833333336</v>
      </c>
      <c r="W174" s="44">
        <v>45603.770833333336</v>
      </c>
      <c r="X174" s="44">
        <v>45603.770833333336</v>
      </c>
      <c r="Y174" s="44">
        <v>45603.770833333336</v>
      </c>
      <c r="Z174" s="43" t="s">
        <v>199</v>
      </c>
      <c r="AA174" s="43"/>
      <c r="AB174" s="43"/>
      <c r="AC174" s="43"/>
      <c r="AD174" s="43"/>
      <c r="AE174" s="43">
        <v>2</v>
      </c>
      <c r="AF174" s="43" t="s">
        <v>1036</v>
      </c>
      <c r="AG174" s="43" t="s">
        <v>1036</v>
      </c>
      <c r="AH174" s="43" t="s">
        <v>1037</v>
      </c>
      <c r="AI174" s="43" t="s">
        <v>1037</v>
      </c>
      <c r="AJ174" s="43" t="s">
        <v>1038</v>
      </c>
      <c r="AK174" s="43" t="s">
        <v>1037</v>
      </c>
      <c r="AL174" s="46">
        <v>45783</v>
      </c>
      <c r="AM174" s="46">
        <v>45783</v>
      </c>
      <c r="AN174" s="46">
        <v>45968</v>
      </c>
      <c r="AO174" s="46">
        <v>45968</v>
      </c>
      <c r="AP174" s="47">
        <v>46333</v>
      </c>
      <c r="AQ174" s="46">
        <v>45968</v>
      </c>
      <c r="AR174" s="48"/>
      <c r="AS174" s="48"/>
      <c r="AT174" s="48"/>
      <c r="AU174" s="43">
        <v>1</v>
      </c>
      <c r="AV174" s="43">
        <v>0</v>
      </c>
      <c r="AW174" s="43">
        <v>0</v>
      </c>
      <c r="AX174" s="51" t="s">
        <v>221</v>
      </c>
      <c r="AY174" s="51" t="s">
        <v>221</v>
      </c>
      <c r="AZ174" s="51" t="s">
        <v>198</v>
      </c>
      <c r="BA174" s="20">
        <f t="shared" ca="1" si="149"/>
        <v>1</v>
      </c>
      <c r="BB174" s="20">
        <f t="shared" ca="1" si="149"/>
        <v>1</v>
      </c>
      <c r="BC174" s="20">
        <f t="shared" ca="1" si="149"/>
        <v>1</v>
      </c>
      <c r="BD174" s="20">
        <f t="shared" ca="1" si="148"/>
        <v>1</v>
      </c>
      <c r="BE174" s="20">
        <f t="shared" ca="1" si="148"/>
        <v>0</v>
      </c>
      <c r="BF174" s="20">
        <f t="shared" ca="1" si="148"/>
        <v>1</v>
      </c>
      <c r="BG174" s="21" t="str">
        <f t="shared" ca="1" si="148"/>
        <v/>
      </c>
      <c r="BH174" s="21" t="str">
        <f t="shared" ca="1" si="148"/>
        <v/>
      </c>
      <c r="BI174" s="21" t="str">
        <f t="shared" ca="1" si="148"/>
        <v/>
      </c>
      <c r="BJ174" s="22">
        <f t="shared" ca="1" si="113"/>
        <v>5</v>
      </c>
      <c r="BK174" s="21">
        <f t="shared" si="114"/>
        <v>2</v>
      </c>
      <c r="BL174" s="22">
        <f t="shared" ca="1" si="115"/>
        <v>3716</v>
      </c>
      <c r="BM174" s="22">
        <f t="shared" ca="1" si="116"/>
        <v>0</v>
      </c>
      <c r="BN174" s="23">
        <f t="shared" ca="1" si="117"/>
        <v>3716</v>
      </c>
      <c r="BO174" s="24">
        <f t="shared" ca="1" si="118"/>
        <v>245</v>
      </c>
      <c r="BP174" s="51" t="str">
        <f>_xlfn.XLOOKUP(E174,[1]Validation!E:E,[1]Validation!F:F,"")</f>
        <v>EN5</v>
      </c>
      <c r="BQ174" s="51" t="str">
        <f>_xlfn.XLOOKUP(BP174,[1]Validation!F:F,[1]Validation!G:G,"")</f>
        <v>EN4 to EN7</v>
      </c>
      <c r="BR174" s="52" t="str">
        <f>VLOOKUP(G174,[1]Validation!$B$1:$C$9,2,0)</f>
        <v>C</v>
      </c>
      <c r="BS174" s="51">
        <f t="shared" ca="1" si="119"/>
        <v>29</v>
      </c>
      <c r="BT174" s="53">
        <f>_xlfn.XLOOKUP(B174,'[2]1. All Calls'!$R:$R,'[2]1. All Calls'!$A:$A,"",0)</f>
        <v>46053.7403009259</v>
      </c>
      <c r="BU174" s="51" t="str">
        <f>_xlfn.XLOOKUP(B174,'[2]1. All Calls'!$R:$R,'[2]1. All Calls'!$F:$F,"",0)</f>
        <v>CC-01960645</v>
      </c>
      <c r="BV174" s="51" t="str">
        <f>_xlfn.XLOOKUP(B174,'[2]1. All Calls'!$R:$R,'[2]1. All Calls'!$J:$J,"",0)</f>
        <v>Sales Call</v>
      </c>
      <c r="BW174" s="53" t="str">
        <f>_xlfn.XLOOKUP(B174,'[2]Sch Calls'!$R:$R,'[2]Sch Calls'!$A:$A,"",0)</f>
        <v/>
      </c>
      <c r="BX174" s="51" t="str">
        <f>_xlfn.XLOOKUP(B174,'[2]Sch Calls'!$R:$R,'[2]Sch Calls'!$B:$B,"",0)</f>
        <v/>
      </c>
      <c r="BY174" s="51" t="str">
        <f t="shared" si="102"/>
        <v>07-May-25</v>
      </c>
      <c r="BZ174" s="51" t="str">
        <f t="shared" si="102"/>
        <v>07-May-25</v>
      </c>
      <c r="CA174" s="51" t="str">
        <f t="shared" si="120"/>
        <v>10-Aug-25</v>
      </c>
      <c r="CB174" s="51" t="str">
        <f t="shared" si="121"/>
        <v>08-May-26</v>
      </c>
      <c r="CC174" s="51" t="str">
        <f t="shared" si="122"/>
        <v>08-Nov-26</v>
      </c>
      <c r="CD174" s="51" t="str">
        <f t="shared" si="123"/>
        <v>08-Nov-25</v>
      </c>
      <c r="CE174" s="51">
        <f t="shared" ca="1" si="103"/>
        <v>572</v>
      </c>
      <c r="CF174" s="51">
        <f t="shared" ca="1" si="103"/>
        <v>572</v>
      </c>
      <c r="CG174" s="51">
        <f t="shared" ca="1" si="124"/>
        <v>572</v>
      </c>
      <c r="CH174" s="51">
        <f t="shared" ca="1" si="125"/>
        <v>572</v>
      </c>
      <c r="CI174" s="51">
        <f t="shared" ca="1" si="126"/>
        <v>572</v>
      </c>
      <c r="CJ174" s="51">
        <f t="shared" ca="1" si="127"/>
        <v>572</v>
      </c>
      <c r="CK174" s="51">
        <f t="shared" ca="1" si="144"/>
        <v>1144</v>
      </c>
      <c r="CL174" s="51">
        <f t="shared" ca="1" si="144"/>
        <v>1144</v>
      </c>
      <c r="CM174" s="51">
        <f t="shared" ca="1" si="144"/>
        <v>1144</v>
      </c>
      <c r="CN174" s="51">
        <f t="shared" ca="1" si="144"/>
        <v>1144</v>
      </c>
      <c r="CO174" s="51">
        <f t="shared" ca="1" si="144"/>
        <v>1144</v>
      </c>
      <c r="CP174" s="51">
        <f t="shared" ca="1" si="144"/>
        <v>1144</v>
      </c>
      <c r="CQ174" s="51">
        <f t="shared" ca="1" si="145"/>
        <v>-775</v>
      </c>
      <c r="CR174" s="51">
        <f t="shared" ca="1" si="145"/>
        <v>-775</v>
      </c>
      <c r="CS174" s="51">
        <f t="shared" ca="1" si="145"/>
        <v>-615</v>
      </c>
      <c r="CT174" s="51">
        <f t="shared" ca="1" si="145"/>
        <v>-615</v>
      </c>
      <c r="CU174" s="51">
        <f t="shared" ca="1" si="145"/>
        <v>3385</v>
      </c>
      <c r="CV174" s="54">
        <f t="shared" ca="1" si="145"/>
        <v>-615</v>
      </c>
      <c r="CW174" s="25" t="s">
        <v>195</v>
      </c>
      <c r="CX174" s="55">
        <v>0</v>
      </c>
      <c r="CY174" s="55"/>
      <c r="CZ174" s="26">
        <v>0</v>
      </c>
      <c r="DA174" s="26">
        <v>0</v>
      </c>
      <c r="DB174" s="26">
        <v>0</v>
      </c>
      <c r="DC174" s="26">
        <v>0</v>
      </c>
      <c r="DD174" s="26">
        <v>0</v>
      </c>
      <c r="DE174" s="26">
        <v>0</v>
      </c>
      <c r="DF174" s="26">
        <v>0</v>
      </c>
      <c r="DG174" s="26">
        <v>0</v>
      </c>
      <c r="DH174" s="26">
        <v>0</v>
      </c>
      <c r="DI174" s="26">
        <v>0</v>
      </c>
      <c r="DJ174" s="26">
        <v>0</v>
      </c>
      <c r="DK174" s="26">
        <v>0</v>
      </c>
      <c r="DL174" s="27">
        <f t="shared" si="128"/>
        <v>46128.7403009259</v>
      </c>
      <c r="DM174" s="28">
        <f t="shared" ca="1" si="129"/>
        <v>1</v>
      </c>
      <c r="DN174" s="56">
        <f>_xlfn.XLOOKUP(B174,'[2]1. All Calls'!$R:$R,'[2]1. All Calls'!$A:$A,"",0)</f>
        <v>46053.7403009259</v>
      </c>
      <c r="DO174" s="57" t="str">
        <f ca="1">VLOOKUP(DM174,[1]Validation!$B$20:$C$25,2,0)</f>
        <v>Above 3 months</v>
      </c>
      <c r="DP174" s="58" t="str">
        <f>_xlfn.XLOOKUP(B174,'[1]Active AMCs- Dealer'!E:E,'[1]Active AMCs- Dealer'!L:L,"Not in AMC",0)</f>
        <v>Not in AMC</v>
      </c>
      <c r="DQ174" s="50" t="s">
        <v>213</v>
      </c>
      <c r="DR174" s="29" t="str">
        <f>_xlfn.XLOOKUP(B174,'[2]1. All Calls'!$R:$R,'[2]1. All Calls'!$F:$F,"",0)</f>
        <v>CC-01960645</v>
      </c>
      <c r="DS174" s="29" t="str">
        <f>_xlfn.XLOOKUP(B174,'[2]1. All Calls'!$R:$R,'[2]1. All Calls'!$AB:$AB,"",0)</f>
        <v>Sales call carried out fot HMR update</v>
      </c>
      <c r="DT174" s="30">
        <f>_xlfn.XLOOKUP(DR174,'[2]1. All Calls'!$F:$F,'[2]1. All Calls'!$A:$A,"",0)</f>
        <v>46053.7403009259</v>
      </c>
      <c r="DU174" s="31">
        <f>_xlfn.XLOOKUP(DR174,'[2]1. All Calls'!$F:$F,'[2]1. All Calls'!$B:$B,"",0)</f>
        <v>3471</v>
      </c>
      <c r="DV174" s="31">
        <f>_xlfn.XLOOKUP(B174,[1]MDA_Assets!D:D,[1]MDA_Assets!N:N,"",0)</f>
        <v>0</v>
      </c>
      <c r="DW174" s="31">
        <f>_xlfn.XLOOKUP(B174,[1]MDA_Assets!D:D,[1]MDA_Assets!O:O,"",0)</f>
        <v>3471</v>
      </c>
      <c r="DX174" s="32" t="str">
        <f>_xlfn.XLOOKUP(B174,[1]MDA_Assets!D:D,[1]MDA_Assets!Q:Q,"",0)</f>
        <v>XD</v>
      </c>
      <c r="DY174" s="33">
        <f>_xlfn.XLOOKUP(B174,[1]MDA_Assets!D:D,[1]MDA_Assets!R:R,"",0)</f>
        <v>45604</v>
      </c>
      <c r="DZ174" s="33">
        <f>_xlfn.XLOOKUP(B174,[1]MDA_Assets!D:D,[1]MDA_Assets!S:S,"",0)</f>
        <v>45604</v>
      </c>
      <c r="EA174" s="33">
        <f>_xlfn.XLOOKUP(B174,[1]MDA_Assets!D:D,[1]MDA_Assets!T:T,"",0)</f>
        <v>45604</v>
      </c>
      <c r="EB174" s="33">
        <f>_xlfn.XLOOKUP(B174,[1]MDA_Assets!D:D,[1]MDA_Assets!U:U,"",0)</f>
        <v>45604</v>
      </c>
      <c r="EC174" s="33">
        <f>_xlfn.XLOOKUP(B174,[1]MDA_Assets!D:D,[1]MDA_Assets!V:V,"",0)</f>
        <v>45604</v>
      </c>
      <c r="ED174" s="33">
        <f>_xlfn.XLOOKUP(B174,[1]MDA_Assets!D:D,[1]MDA_Assets!W:W,"",0)</f>
        <v>45604</v>
      </c>
      <c r="EE174" s="32" t="str">
        <f>_xlfn.XLOOKUP(B174,[1]MDA_Assets!D:D,[1]MDA_Assets!X:X,"",0)</f>
        <v>Yes</v>
      </c>
      <c r="EF174" s="33">
        <f>_xlfn.XLOOKUP(B174,[1]MDA_Assets!D:D,[1]MDA_Assets!Y:Y,"",0)</f>
        <v>0</v>
      </c>
      <c r="EG174" s="33">
        <f>_xlfn.XLOOKUP(B174,[1]MDA_Assets!D:D,[1]MDA_Assets!Z:Z,"",0)</f>
        <v>0</v>
      </c>
      <c r="EH174" s="33">
        <f>_xlfn.XLOOKUP(B174,[1]MDA_Assets!D:D,[1]MDA_Assets!AA:AA,"",0)</f>
        <v>0</v>
      </c>
      <c r="EI174" s="34">
        <f>_xlfn.XLOOKUP(B174,[1]MDA_Assets!D:D,[1]MDA_Assets!P:P,"",0)</f>
        <v>2</v>
      </c>
      <c r="EJ174" s="35" t="str">
        <f>_xlfn.XLOOKUP(B174,[1]MDA_Assets!D:D,[1]MDA_Assets!AB:AB,"",0)</f>
        <v>369</v>
      </c>
      <c r="EK174" s="35" t="str">
        <f>_xlfn.XLOOKUP(B174,[1]MDA_Assets!D:D,[1]MDA_Assets!AC:AC,"",0)</f>
        <v>369</v>
      </c>
      <c r="EL174" s="35" t="str">
        <f>_xlfn.XLOOKUP(B174,[1]MDA_Assets!D:D,[1]MDA_Assets!AD:AD,"",0)</f>
        <v>529</v>
      </c>
      <c r="EM174" s="35" t="str">
        <f>_xlfn.XLOOKUP(B174,[1]MDA_Assets!D:D,[1]MDA_Assets!AE:AE,"",0)</f>
        <v>529</v>
      </c>
      <c r="EN174" s="35" t="str">
        <f>_xlfn.XLOOKUP(B174,[1]MDA_Assets!D:D,[1]MDA_Assets!AF:AF,"",0)</f>
        <v>4529</v>
      </c>
      <c r="EO174" s="35" t="str">
        <f>_xlfn.XLOOKUP(B174,[1]MDA_Assets!D:D,[1]MDA_Assets!AG:AG,"",0)</f>
        <v>529</v>
      </c>
      <c r="EP174" s="36">
        <f t="shared" si="104"/>
        <v>180</v>
      </c>
      <c r="EQ174" s="36">
        <f t="shared" si="104"/>
        <v>180</v>
      </c>
      <c r="ER174" s="36">
        <f t="shared" si="130"/>
        <v>365</v>
      </c>
      <c r="ES174" s="36">
        <f t="shared" si="131"/>
        <v>365</v>
      </c>
      <c r="ET174" s="36">
        <f t="shared" si="132"/>
        <v>730</v>
      </c>
      <c r="EU174" s="36">
        <f t="shared" si="133"/>
        <v>365</v>
      </c>
      <c r="EV174" s="36" t="str">
        <f t="shared" si="134"/>
        <v/>
      </c>
      <c r="EW174" s="36" t="str">
        <f t="shared" si="106"/>
        <v/>
      </c>
      <c r="EX174" s="36" t="str">
        <f t="shared" si="107"/>
        <v/>
      </c>
      <c r="EY174" s="36">
        <f t="shared" si="147"/>
        <v>5.81</v>
      </c>
      <c r="EZ174" s="36">
        <f t="shared" si="147"/>
        <v>5.81</v>
      </c>
      <c r="FA174" s="36">
        <f t="shared" si="147"/>
        <v>11.78</v>
      </c>
      <c r="FB174" s="36">
        <f t="shared" si="146"/>
        <v>11.78</v>
      </c>
      <c r="FC174" s="36">
        <f t="shared" si="146"/>
        <v>23.55</v>
      </c>
      <c r="FD174" s="36">
        <f t="shared" si="146"/>
        <v>11.78</v>
      </c>
      <c r="FE174" s="36" t="str">
        <f t="shared" si="146"/>
        <v/>
      </c>
      <c r="FF174" s="36" t="str">
        <f t="shared" si="146"/>
        <v/>
      </c>
      <c r="FG174" s="36" t="str">
        <f t="shared" si="146"/>
        <v/>
      </c>
      <c r="FH174" s="37" t="str" cm="1">
        <f t="array" ref="FH174">_xlfn.IFS(EY174="", "No Data", EY174&lt;0, "Negative/Future", EY174=0, "Zero Days", EY174&lt;=3, "&lt; 3 Months", EY174&lt;=6, "3 to 6 Months", EY174&lt;=9, "6 to 9 Months", EY174&lt;=12, "9 to 12 Months", EY174&lt;=15, "12 to 15 Months", EY174&lt;=18, "15 to 18 Months", EY174&lt;=24, "18 to 24 Months", EY174&gt;24, "&gt; 24 Months")</f>
        <v>3 to 6 Months</v>
      </c>
      <c r="FI174" s="37" t="str" cm="1">
        <f t="array" ref="FI174">_xlfn.IFS(EZ174="", "No Data", EZ174&lt;0, "Negative/Future", EZ174=0, "Zero Days", EZ174&lt;=3, "&lt; 3 Months", EZ174&lt;=6, "3 to 6 Months", EZ174&lt;=9, "6 to 9 Months", EZ174&lt;=12, "9 to 12 Months", EZ174&lt;=15, "12 to 15 Months", EZ174&lt;=18, "15 to 18 Months", EZ174&lt;=24, "18 to 24 Months", EZ174&gt;24, "&gt; 24 Months")</f>
        <v>3 to 6 Months</v>
      </c>
      <c r="FJ174" s="37" t="str" cm="1">
        <f t="array" ref="FJ174">_xlfn.IFS(FA174="", "No Data", FA174&lt;0, "Negative/Future", FA174=0, "Zero Days", FA174&lt;=3, "&lt; 3 Months", FA174&lt;=6, "3 to 6 Months", FA174&lt;=9, "6 to 9 Months", FA174&lt;=12, "9 to 12 Months", FA174&lt;=15, "12 to 15 Months", FA174&lt;=18, "15 to 18 Months", FA174&lt;=24, "18 to 24 Months", FA174&gt;24, "&gt; 24 Months")</f>
        <v>9 to 12 Months</v>
      </c>
      <c r="FK174" s="37" t="str" cm="1">
        <f t="array" ref="FK174">_xlfn.IFS(FB174="", "No Data", FB174&lt;0, "Negative/Future", FB174=0, "Zero Days", FB174&lt;=3, "&lt; 3 Months", FB174&lt;=6, "3 to 6 Months", FB174&lt;=9, "6 to 9 Months", FB174&lt;=12, "9 to 12 Months", FB174&lt;=15, "12 to 15 Months", FB174&lt;=18, "15 to 18 Months", FB174&lt;=24, "18 to 24 Months", FB174&gt;24, "&gt; 24 Months")</f>
        <v>9 to 12 Months</v>
      </c>
      <c r="FL174" s="37" t="str" cm="1">
        <f t="array" ref="FL174">_xlfn.IFS(FC174="", "No Data", FC174&lt;0, "Negative/Future", FC174=0, "Zero Days", FC174&lt;=3, "&lt; 3 Months", FC174&lt;=6, "3 to 6 Months", FC174&lt;=9, "6 to 9 Months", FC174&lt;=12, "9 to 12 Months", FC174&lt;=15, "12 to 15 Months", FC174&lt;=18, "15 to 18 Months", FC174&lt;=24, "18 to 24 Months", FC174&gt;24, "&gt; 24 Months")</f>
        <v>18 to 24 Months</v>
      </c>
      <c r="FM174" s="37" t="str" cm="1">
        <f t="array" ref="FM174">_xlfn.IFS(FD174="", "No Data", FD174&lt;0, "Negative/Future", FD174=0, "Zero Days", FD174&lt;=3, "&lt; 3 Months", FD174&lt;=6, "3 to 6 Months", FD174&lt;=9, "6 to 9 Months", FD174&lt;=12, "9 to 12 Months", FD174&lt;=15, "12 to 15 Months", FD174&lt;=18, "15 to 18 Months", FD174&lt;=24, "18 to 24 Months", FD174&gt;24, "&gt; 24 Months")</f>
        <v>9 to 12 Months</v>
      </c>
      <c r="FN174" s="37" t="str" cm="1">
        <f t="array" ref="FN174">_xlfn.IFS(FE174="", "No Data", FE174&lt;0, "Negative/Future", FE174=0, "Zero Days", FE174&lt;=3, "&lt; 3 Months", FE174&lt;=6, "3 to 6 Months", FE174&lt;=9, "6 to 9 Months", FE174&lt;=12, "9 to 12 Months", FE174&lt;=15, "12 to 15 Months", FE174&lt;=18, "15 to 18 Months", FE174&lt;=24, "18 to 24 Months", FE174&gt;24, "&gt; 24 Months")</f>
        <v>No Data</v>
      </c>
      <c r="FO174" s="37" t="str" cm="1">
        <f t="array" ref="FO174">_xlfn.IFS(FG174="", "No Data", FG174&lt;0, "Negative/Future", FG174=0, "Zero Days", FG174&lt;=3, "&lt; 3 Months", FG174&lt;=6, "3 to 6 Months", FG174&lt;=9, "6 to 9 Months", FG174&lt;=12, "9 to 12 Months", FG174&lt;=15, "12 to 15 Months", FG174&lt;=18, "15 to 18 Months", FG174&lt;=24, "18 to 24 Months", FG174&gt;24, "&gt; 24 Months")</f>
        <v>No Data</v>
      </c>
      <c r="FP174" s="37" t="str" cm="1">
        <f t="array" ref="FP174">_xlfn.IFS(FF174="", "No Data", FF174&lt;0, "Negative/Future", FF174=0, "Zero Days", FF174&lt;=3, "&lt; 3 Months", FF174&lt;=6, "3 to 6 Months", FF174&lt;=9, "6 to 9 Months", FF174&lt;=12, "9 to 12 Months", FF174&lt;=15, "12 to 15 Months", FF174&lt;=18, "15 to 18 Months", FF174&lt;=24, "18 to 24 Months", FF174&gt;24, "&gt; 24 Months")</f>
        <v>No Data</v>
      </c>
      <c r="FQ174" s="29" t="s">
        <v>222</v>
      </c>
      <c r="FR174" s="29">
        <v>7761943999</v>
      </c>
      <c r="FS174" s="38" t="str">
        <f>VLOOKUP(_xlfn.XLOOKUP(B174,[1]MDA_Assets!D:D,[1]MDA_Assets!I:I,"",0),[1]Validation!$B$1:$C$8,2,0)</f>
        <v>C</v>
      </c>
      <c r="FT174" s="38" t="s">
        <v>202</v>
      </c>
      <c r="FU174" s="31" t="str">
        <f>_xlfn.XLOOKUP(B174,[1]MDA_Assets!D:D,[1]MDA_Assets!X:X,"",0)</f>
        <v>Yes</v>
      </c>
      <c r="FV174" s="39">
        <v>5</v>
      </c>
      <c r="FW174" s="39">
        <v>0</v>
      </c>
      <c r="FX174" s="39">
        <v>0</v>
      </c>
      <c r="FY174" s="39">
        <v>4</v>
      </c>
      <c r="FZ174" s="40">
        <f t="shared" ref="FZ174:GA228" si="150">IFERROR(IF(DZ174&lt;&gt;"",SUM(DZ174+EP174),SUM(DZ174+180)),"")</f>
        <v>45784</v>
      </c>
      <c r="GA174" s="40">
        <f t="shared" si="150"/>
        <v>45784</v>
      </c>
      <c r="GB174" s="40">
        <f t="shared" si="108"/>
        <v>45969</v>
      </c>
      <c r="GC174" s="40">
        <f t="shared" si="109"/>
        <v>45969</v>
      </c>
      <c r="GD174" s="40">
        <f t="shared" si="110"/>
        <v>46334</v>
      </c>
      <c r="GE174" s="40">
        <f t="shared" si="111"/>
        <v>45969</v>
      </c>
      <c r="GF174" s="40" t="str">
        <f t="shared" si="105"/>
        <v/>
      </c>
      <c r="GG174" s="40" t="str">
        <f t="shared" si="105"/>
        <v/>
      </c>
      <c r="GH174" s="40" t="str">
        <f t="shared" si="105"/>
        <v/>
      </c>
      <c r="GI174" s="39">
        <f t="shared" si="135"/>
        <v>5</v>
      </c>
      <c r="GJ174" s="39">
        <f t="shared" si="136"/>
        <v>0</v>
      </c>
      <c r="GK174" s="39">
        <f t="shared" si="137"/>
        <v>0</v>
      </c>
      <c r="GL174" s="39">
        <f t="shared" si="138"/>
        <v>1</v>
      </c>
    </row>
    <row r="175" spans="1:194" x14ac:dyDescent="0.25">
      <c r="A175" s="19">
        <v>194</v>
      </c>
      <c r="B175" s="43" t="s">
        <v>1039</v>
      </c>
      <c r="C175" s="43" t="s">
        <v>186</v>
      </c>
      <c r="D175" s="43" t="s">
        <v>241</v>
      </c>
      <c r="E175" s="43" t="s">
        <v>540</v>
      </c>
      <c r="F175" s="43" t="s">
        <v>488</v>
      </c>
      <c r="G175" s="43" t="s">
        <v>243</v>
      </c>
      <c r="H175" s="43" t="s">
        <v>291</v>
      </c>
      <c r="I175" s="43" t="s">
        <v>192</v>
      </c>
      <c r="J175" s="44">
        <f t="shared" si="112"/>
        <v>44165.5625</v>
      </c>
      <c r="K175" s="44">
        <v>43801.5625</v>
      </c>
      <c r="L175" s="44">
        <v>43755</v>
      </c>
      <c r="M175" s="43" t="s">
        <v>2278</v>
      </c>
      <c r="N175" s="43" t="s">
        <v>193</v>
      </c>
      <c r="O175" s="44">
        <v>46052.627303240741</v>
      </c>
      <c r="P175" s="43">
        <v>17544</v>
      </c>
      <c r="Q175" s="43">
        <v>10702</v>
      </c>
      <c r="R175" s="43">
        <v>6842</v>
      </c>
      <c r="S175" s="43" t="s">
        <v>194</v>
      </c>
      <c r="T175" s="44">
        <v>45771.770833333336</v>
      </c>
      <c r="U175" s="44">
        <v>46018.770833333336</v>
      </c>
      <c r="V175" s="44">
        <v>46018.770833333336</v>
      </c>
      <c r="W175" s="44">
        <v>45771.770833333336</v>
      </c>
      <c r="X175" s="44">
        <v>45771.770833333336</v>
      </c>
      <c r="Y175" s="44">
        <v>45771.770833333336</v>
      </c>
      <c r="Z175" s="43" t="s">
        <v>195</v>
      </c>
      <c r="AA175" s="43"/>
      <c r="AB175" s="43"/>
      <c r="AC175" s="43"/>
      <c r="AD175" s="43"/>
      <c r="AE175" s="43">
        <v>6</v>
      </c>
      <c r="AF175" s="43" t="s">
        <v>617</v>
      </c>
      <c r="AG175" s="43" t="s">
        <v>617</v>
      </c>
      <c r="AH175" s="43" t="s">
        <v>2279</v>
      </c>
      <c r="AI175" s="43" t="s">
        <v>2279</v>
      </c>
      <c r="AJ175" s="43" t="s">
        <v>2280</v>
      </c>
      <c r="AK175" s="43" t="s">
        <v>2281</v>
      </c>
      <c r="AL175" s="47">
        <v>46342</v>
      </c>
      <c r="AM175" s="49">
        <v>46198</v>
      </c>
      <c r="AN175" s="47">
        <v>46501</v>
      </c>
      <c r="AO175" s="47">
        <v>46501</v>
      </c>
      <c r="AP175" s="47">
        <v>46501</v>
      </c>
      <c r="AQ175" s="46">
        <v>46136</v>
      </c>
      <c r="AR175" s="48"/>
      <c r="AS175" s="48"/>
      <c r="AT175" s="48"/>
      <c r="AU175" s="43">
        <v>1</v>
      </c>
      <c r="AV175" s="43">
        <v>0</v>
      </c>
      <c r="AW175" s="43">
        <v>1</v>
      </c>
      <c r="AX175" s="51" t="s">
        <v>237</v>
      </c>
      <c r="AY175" s="51" t="s">
        <v>237</v>
      </c>
      <c r="AZ175" s="51" t="s">
        <v>198</v>
      </c>
      <c r="BA175" s="20">
        <f t="shared" ca="1" si="149"/>
        <v>0</v>
      </c>
      <c r="BB175" s="20">
        <f t="shared" ca="1" si="149"/>
        <v>1</v>
      </c>
      <c r="BC175" s="20">
        <f t="shared" ca="1" si="149"/>
        <v>0</v>
      </c>
      <c r="BD175" s="20">
        <f t="shared" ca="1" si="148"/>
        <v>0</v>
      </c>
      <c r="BE175" s="20">
        <f t="shared" ca="1" si="148"/>
        <v>0</v>
      </c>
      <c r="BF175" s="20">
        <f t="shared" ca="1" si="148"/>
        <v>1</v>
      </c>
      <c r="BG175" s="21" t="str">
        <f t="shared" ca="1" si="148"/>
        <v/>
      </c>
      <c r="BH175" s="21" t="str">
        <f t="shared" ca="1" si="148"/>
        <v/>
      </c>
      <c r="BI175" s="21" t="str">
        <f t="shared" ca="1" si="148"/>
        <v/>
      </c>
      <c r="BJ175" s="22">
        <f t="shared" ca="1" si="113"/>
        <v>2</v>
      </c>
      <c r="BK175" s="21">
        <f t="shared" si="114"/>
        <v>6</v>
      </c>
      <c r="BL175" s="22">
        <f t="shared" ca="1" si="115"/>
        <v>18284</v>
      </c>
      <c r="BM175" s="22">
        <f t="shared" ca="1" si="116"/>
        <v>11153</v>
      </c>
      <c r="BN175" s="23">
        <f t="shared" ca="1" si="117"/>
        <v>7131</v>
      </c>
      <c r="BO175" s="24">
        <f t="shared" ca="1" si="118"/>
        <v>740</v>
      </c>
      <c r="BP175" s="51" t="str">
        <f>_xlfn.XLOOKUP(E175,[1]Validation!E:E,[1]Validation!F:F,"")</f>
        <v>EG45</v>
      </c>
      <c r="BQ175" s="51" t="str">
        <f>_xlfn.XLOOKUP(BP175,[1]Validation!F:F,[1]Validation!G:G,"")</f>
        <v>EG30 to EG45</v>
      </c>
      <c r="BR175" s="52" t="str">
        <f>VLOOKUP(G175,[1]Validation!$B$1:$C$9,2,0)</f>
        <v>A</v>
      </c>
      <c r="BS175" s="51">
        <f t="shared" ca="1" si="119"/>
        <v>78</v>
      </c>
      <c r="BT175" s="53">
        <f>_xlfn.XLOOKUP(B175,'[2]1. All Calls'!$R:$R,'[2]1. All Calls'!$A:$A,"",0)</f>
        <v>46052.855914351901</v>
      </c>
      <c r="BU175" s="51" t="str">
        <f>_xlfn.XLOOKUP(B175,'[2]1. All Calls'!$R:$R,'[2]1. All Calls'!$F:$F,"",0)</f>
        <v>CC-01959410</v>
      </c>
      <c r="BV175" s="51" t="str">
        <f>_xlfn.XLOOKUP(B175,'[2]1. All Calls'!$R:$R,'[2]1. All Calls'!$J:$J,"",0)</f>
        <v>Sales Call</v>
      </c>
      <c r="BW175" s="53" t="str">
        <f>_xlfn.XLOOKUP(B175,'[2]Sch Calls'!$R:$R,'[2]Sch Calls'!$A:$A,"",0)</f>
        <v/>
      </c>
      <c r="BX175" s="51" t="str">
        <f>_xlfn.XLOOKUP(B175,'[2]Sch Calls'!$R:$R,'[2]Sch Calls'!$B:$B,"",0)</f>
        <v/>
      </c>
      <c r="BY175" s="51" t="str">
        <f t="shared" ref="BY175:BZ229" si="151">IFERROR(TEXT(IF(U175&gt;1,SUM(U175+181),""),"dd-mmm-yy"),"")</f>
        <v>26-Jun-26</v>
      </c>
      <c r="BZ175" s="51" t="str">
        <f t="shared" si="151"/>
        <v>26-Jun-26</v>
      </c>
      <c r="CA175" s="51" t="str">
        <f t="shared" si="120"/>
        <v>25-Jan-26</v>
      </c>
      <c r="CB175" s="51" t="str">
        <f t="shared" si="121"/>
        <v>23-Oct-26</v>
      </c>
      <c r="CC175" s="51" t="str">
        <f t="shared" si="122"/>
        <v>25-Apr-27</v>
      </c>
      <c r="CD175" s="51" t="str">
        <f t="shared" si="123"/>
        <v>25-Apr-26</v>
      </c>
      <c r="CE175" s="51">
        <f t="shared" ref="CE175:CF229" ca="1" si="152">IFERROR(IF(U175&gt;0,ROUND(SUM(TODAY()-U175),0),""),"")</f>
        <v>157</v>
      </c>
      <c r="CF175" s="51">
        <f t="shared" ca="1" si="152"/>
        <v>157</v>
      </c>
      <c r="CG175" s="51">
        <f t="shared" ca="1" si="124"/>
        <v>404</v>
      </c>
      <c r="CH175" s="51">
        <f t="shared" ca="1" si="125"/>
        <v>404</v>
      </c>
      <c r="CI175" s="51">
        <f t="shared" ca="1" si="126"/>
        <v>404</v>
      </c>
      <c r="CJ175" s="51">
        <f t="shared" ca="1" si="127"/>
        <v>404</v>
      </c>
      <c r="CK175" s="51">
        <f t="shared" ca="1" si="144"/>
        <v>942</v>
      </c>
      <c r="CL175" s="51">
        <f t="shared" ca="1" si="144"/>
        <v>942</v>
      </c>
      <c r="CM175" s="51">
        <f t="shared" ca="1" si="144"/>
        <v>2424</v>
      </c>
      <c r="CN175" s="51">
        <f t="shared" ca="1" si="144"/>
        <v>2424</v>
      </c>
      <c r="CO175" s="51">
        <f t="shared" ca="1" si="144"/>
        <v>2424</v>
      </c>
      <c r="CP175" s="51">
        <f t="shared" ca="1" si="144"/>
        <v>2424</v>
      </c>
      <c r="CQ175" s="51">
        <f t="shared" ca="1" si="145"/>
        <v>798</v>
      </c>
      <c r="CR175" s="51">
        <f t="shared" ca="1" si="145"/>
        <v>798</v>
      </c>
      <c r="CS175" s="51">
        <f t="shared" ca="1" si="145"/>
        <v>1320</v>
      </c>
      <c r="CT175" s="51">
        <f t="shared" ca="1" si="145"/>
        <v>1320</v>
      </c>
      <c r="CU175" s="51">
        <f t="shared" ca="1" si="145"/>
        <v>4846</v>
      </c>
      <c r="CV175" s="54">
        <f t="shared" ca="1" si="145"/>
        <v>-680</v>
      </c>
      <c r="CW175" s="25" t="s">
        <v>212</v>
      </c>
      <c r="CX175" s="55">
        <v>0.61</v>
      </c>
      <c r="CY175" s="55"/>
      <c r="CZ175" s="26">
        <v>0</v>
      </c>
      <c r="DA175" s="26">
        <v>0</v>
      </c>
      <c r="DB175" s="26">
        <v>0</v>
      </c>
      <c r="DC175" s="26">
        <v>0</v>
      </c>
      <c r="DD175" s="26">
        <v>0</v>
      </c>
      <c r="DE175" s="26">
        <v>0</v>
      </c>
      <c r="DF175" s="26">
        <v>0</v>
      </c>
      <c r="DG175" s="26">
        <v>0</v>
      </c>
      <c r="DH175" s="26">
        <v>0</v>
      </c>
      <c r="DI175" s="26">
        <v>0</v>
      </c>
      <c r="DJ175" s="26">
        <v>0</v>
      </c>
      <c r="DK175" s="26">
        <v>0</v>
      </c>
      <c r="DL175" s="27">
        <f t="shared" si="128"/>
        <v>46127.855914351901</v>
      </c>
      <c r="DM175" s="28">
        <f t="shared" ca="1" si="129"/>
        <v>1</v>
      </c>
      <c r="DN175" s="56">
        <f>_xlfn.XLOOKUP(B175,'[2]1. All Calls'!$R:$R,'[2]1. All Calls'!$A:$A,"",0)</f>
        <v>46052.855914351901</v>
      </c>
      <c r="DO175" s="57" t="str">
        <f ca="1">VLOOKUP(DM175,[1]Validation!$B$20:$C$25,2,0)</f>
        <v>Above 3 months</v>
      </c>
      <c r="DP175" s="58" t="str">
        <f>_xlfn.XLOOKUP(B175,'[1]Active AMCs- Dealer'!E:E,'[1]Active AMCs- Dealer'!L:L,"Not in AMC",0)</f>
        <v>Not in AMC</v>
      </c>
      <c r="DQ175" s="50" t="s">
        <v>238</v>
      </c>
      <c r="DR175" s="29" t="str">
        <f>_xlfn.XLOOKUP(B175,'[2]1. All Calls'!$R:$R,'[2]1. All Calls'!$F:$F,"",0)</f>
        <v>CC-01959410</v>
      </c>
      <c r="DS175" s="29" t="str">
        <f>_xlfn.XLOOKUP(B175,'[2]1. All Calls'!$R:$R,'[2]1. All Calls'!$AB:$AB,"",0)</f>
        <v>Sales call carried out for HMR update</v>
      </c>
      <c r="DT175" s="30">
        <f>_xlfn.XLOOKUP(DR175,'[2]1. All Calls'!$F:$F,'[2]1. All Calls'!$A:$A,"",0)</f>
        <v>46052.855914351901</v>
      </c>
      <c r="DU175" s="31">
        <f>_xlfn.XLOOKUP(DR175,'[2]1. All Calls'!$F:$F,'[2]1. All Calls'!$B:$B,"",0)</f>
        <v>17544</v>
      </c>
      <c r="DV175" s="31">
        <f>_xlfn.XLOOKUP(B175,[1]MDA_Assets!D:D,[1]MDA_Assets!N:N,"",0)</f>
        <v>10702</v>
      </c>
      <c r="DW175" s="31">
        <f>_xlfn.XLOOKUP(B175,[1]MDA_Assets!D:D,[1]MDA_Assets!O:O,"",0)</f>
        <v>6842</v>
      </c>
      <c r="DX175" s="32" t="str">
        <f>_xlfn.XLOOKUP(B175,[1]MDA_Assets!D:D,[1]MDA_Assets!Q:Q,"",0)</f>
        <v>Synthetic</v>
      </c>
      <c r="DY175" s="33">
        <f>_xlfn.XLOOKUP(B175,[1]MDA_Assets!D:D,[1]MDA_Assets!R:R,"",0)</f>
        <v>45772</v>
      </c>
      <c r="DZ175" s="33">
        <f>_xlfn.XLOOKUP(B175,[1]MDA_Assets!D:D,[1]MDA_Assets!S:S,"",0)</f>
        <v>46019</v>
      </c>
      <c r="EA175" s="33">
        <f>_xlfn.XLOOKUP(B175,[1]MDA_Assets!D:D,[1]MDA_Assets!T:T,"",0)</f>
        <v>46019</v>
      </c>
      <c r="EB175" s="33">
        <f>_xlfn.XLOOKUP(B175,[1]MDA_Assets!D:D,[1]MDA_Assets!U:U,"",0)</f>
        <v>45772</v>
      </c>
      <c r="EC175" s="33">
        <f>_xlfn.XLOOKUP(B175,[1]MDA_Assets!D:D,[1]MDA_Assets!V:V,"",0)</f>
        <v>45772</v>
      </c>
      <c r="ED175" s="33">
        <f>_xlfn.XLOOKUP(B175,[1]MDA_Assets!D:D,[1]MDA_Assets!W:W,"",0)</f>
        <v>45772</v>
      </c>
      <c r="EE175" s="32" t="str">
        <f>_xlfn.XLOOKUP(B175,[1]MDA_Assets!D:D,[1]MDA_Assets!X:X,"",0)</f>
        <v>No</v>
      </c>
      <c r="EF175" s="33">
        <f>_xlfn.XLOOKUP(B175,[1]MDA_Assets!D:D,[1]MDA_Assets!Y:Y,"",0)</f>
        <v>0</v>
      </c>
      <c r="EG175" s="33">
        <f>_xlfn.XLOOKUP(B175,[1]MDA_Assets!D:D,[1]MDA_Assets!Z:Z,"",0)</f>
        <v>0</v>
      </c>
      <c r="EH175" s="33">
        <f>_xlfn.XLOOKUP(B175,[1]MDA_Assets!D:D,[1]MDA_Assets!AA:AA,"",0)</f>
        <v>0</v>
      </c>
      <c r="EI175" s="34">
        <f>_xlfn.XLOOKUP(B175,[1]MDA_Assets!D:D,[1]MDA_Assets!P:P,"",0)</f>
        <v>6</v>
      </c>
      <c r="EJ175" s="35" t="str">
        <f>_xlfn.XLOOKUP(B175,[1]MDA_Assets!D:D,[1]MDA_Assets!AB:AB,"",0)</f>
        <v>1740</v>
      </c>
      <c r="EK175" s="35" t="str">
        <f>_xlfn.XLOOKUP(B175,[1]MDA_Assets!D:D,[1]MDA_Assets!AC:AC,"",0)</f>
        <v>1740</v>
      </c>
      <c r="EL175" s="35" t="str">
        <f>_xlfn.XLOOKUP(B175,[1]MDA_Assets!D:D,[1]MDA_Assets!AD:AD,"",0)</f>
        <v>3744</v>
      </c>
      <c r="EM175" s="35" t="str">
        <f>_xlfn.XLOOKUP(B175,[1]MDA_Assets!D:D,[1]MDA_Assets!AE:AE,"",0)</f>
        <v>3744</v>
      </c>
      <c r="EN175" s="35" t="str">
        <f>_xlfn.XLOOKUP(B175,[1]MDA_Assets!D:D,[1]MDA_Assets!AF:AF,"",0)</f>
        <v>7270</v>
      </c>
      <c r="EO175" s="35" t="str">
        <f>_xlfn.XLOOKUP(B175,[1]MDA_Assets!D:D,[1]MDA_Assets!AG:AG,"",0)</f>
        <v>1744</v>
      </c>
      <c r="EP175" s="36">
        <f t="shared" ref="EP175:EQ229" si="153">IF(AL175&gt;1,ROUNDUP(SUM(AL175-U175),0),"")</f>
        <v>324</v>
      </c>
      <c r="EQ175" s="36">
        <f t="shared" si="153"/>
        <v>180</v>
      </c>
      <c r="ER175" s="36">
        <f t="shared" si="130"/>
        <v>730</v>
      </c>
      <c r="ES175" s="36">
        <f t="shared" si="131"/>
        <v>730</v>
      </c>
      <c r="ET175" s="36">
        <f t="shared" si="132"/>
        <v>730</v>
      </c>
      <c r="EU175" s="36">
        <f t="shared" si="133"/>
        <v>365</v>
      </c>
      <c r="EV175" s="36" t="str">
        <f t="shared" si="134"/>
        <v/>
      </c>
      <c r="EW175" s="36" t="str">
        <f t="shared" si="106"/>
        <v/>
      </c>
      <c r="EX175" s="36" t="str">
        <f t="shared" si="107"/>
        <v/>
      </c>
      <c r="EY175" s="36">
        <f t="shared" si="147"/>
        <v>10.459999999999999</v>
      </c>
      <c r="EZ175" s="36">
        <f t="shared" si="147"/>
        <v>5.81</v>
      </c>
      <c r="FA175" s="36">
        <f t="shared" si="147"/>
        <v>23.55</v>
      </c>
      <c r="FB175" s="36">
        <f t="shared" si="146"/>
        <v>23.55</v>
      </c>
      <c r="FC175" s="36">
        <f t="shared" si="146"/>
        <v>23.55</v>
      </c>
      <c r="FD175" s="36">
        <f t="shared" si="146"/>
        <v>11.78</v>
      </c>
      <c r="FE175" s="36" t="str">
        <f t="shared" si="146"/>
        <v/>
      </c>
      <c r="FF175" s="36" t="str">
        <f t="shared" si="146"/>
        <v/>
      </c>
      <c r="FG175" s="36" t="str">
        <f t="shared" si="146"/>
        <v/>
      </c>
      <c r="FH175" s="37" t="str" cm="1">
        <f t="array" ref="FH175">_xlfn.IFS(EY175="", "No Data", EY175&lt;0, "Negative/Future", EY175=0, "Zero Days", EY175&lt;=3, "&lt; 3 Months", EY175&lt;=6, "3 to 6 Months", EY175&lt;=9, "6 to 9 Months", EY175&lt;=12, "9 to 12 Months", EY175&lt;=15, "12 to 15 Months", EY175&lt;=18, "15 to 18 Months", EY175&lt;=24, "18 to 24 Months", EY175&gt;24, "&gt; 24 Months")</f>
        <v>9 to 12 Months</v>
      </c>
      <c r="FI175" s="37" t="str" cm="1">
        <f t="array" ref="FI175">_xlfn.IFS(EZ175="", "No Data", EZ175&lt;0, "Negative/Future", EZ175=0, "Zero Days", EZ175&lt;=3, "&lt; 3 Months", EZ175&lt;=6, "3 to 6 Months", EZ175&lt;=9, "6 to 9 Months", EZ175&lt;=12, "9 to 12 Months", EZ175&lt;=15, "12 to 15 Months", EZ175&lt;=18, "15 to 18 Months", EZ175&lt;=24, "18 to 24 Months", EZ175&gt;24, "&gt; 24 Months")</f>
        <v>3 to 6 Months</v>
      </c>
      <c r="FJ175" s="37" t="str" cm="1">
        <f t="array" ref="FJ175">_xlfn.IFS(FA175="", "No Data", FA175&lt;0, "Negative/Future", FA175=0, "Zero Days", FA175&lt;=3, "&lt; 3 Months", FA175&lt;=6, "3 to 6 Months", FA175&lt;=9, "6 to 9 Months", FA175&lt;=12, "9 to 12 Months", FA175&lt;=15, "12 to 15 Months", FA175&lt;=18, "15 to 18 Months", FA175&lt;=24, "18 to 24 Months", FA175&gt;24, "&gt; 24 Months")</f>
        <v>18 to 24 Months</v>
      </c>
      <c r="FK175" s="37" t="str" cm="1">
        <f t="array" ref="FK175">_xlfn.IFS(FB175="", "No Data", FB175&lt;0, "Negative/Future", FB175=0, "Zero Days", FB175&lt;=3, "&lt; 3 Months", FB175&lt;=6, "3 to 6 Months", FB175&lt;=9, "6 to 9 Months", FB175&lt;=12, "9 to 12 Months", FB175&lt;=15, "12 to 15 Months", FB175&lt;=18, "15 to 18 Months", FB175&lt;=24, "18 to 24 Months", FB175&gt;24, "&gt; 24 Months")</f>
        <v>18 to 24 Months</v>
      </c>
      <c r="FL175" s="37" t="str" cm="1">
        <f t="array" ref="FL175">_xlfn.IFS(FC175="", "No Data", FC175&lt;0, "Negative/Future", FC175=0, "Zero Days", FC175&lt;=3, "&lt; 3 Months", FC175&lt;=6, "3 to 6 Months", FC175&lt;=9, "6 to 9 Months", FC175&lt;=12, "9 to 12 Months", FC175&lt;=15, "12 to 15 Months", FC175&lt;=18, "15 to 18 Months", FC175&lt;=24, "18 to 24 Months", FC175&gt;24, "&gt; 24 Months")</f>
        <v>18 to 24 Months</v>
      </c>
      <c r="FM175" s="37" t="str" cm="1">
        <f t="array" ref="FM175">_xlfn.IFS(FD175="", "No Data", FD175&lt;0, "Negative/Future", FD175=0, "Zero Days", FD175&lt;=3, "&lt; 3 Months", FD175&lt;=6, "3 to 6 Months", FD175&lt;=9, "6 to 9 Months", FD175&lt;=12, "9 to 12 Months", FD175&lt;=15, "12 to 15 Months", FD175&lt;=18, "15 to 18 Months", FD175&lt;=24, "18 to 24 Months", FD175&gt;24, "&gt; 24 Months")</f>
        <v>9 to 12 Months</v>
      </c>
      <c r="FN175" s="37" t="str" cm="1">
        <f t="array" ref="FN175">_xlfn.IFS(FE175="", "No Data", FE175&lt;0, "Negative/Future", FE175=0, "Zero Days", FE175&lt;=3, "&lt; 3 Months", FE175&lt;=6, "3 to 6 Months", FE175&lt;=9, "6 to 9 Months", FE175&lt;=12, "9 to 12 Months", FE175&lt;=15, "12 to 15 Months", FE175&lt;=18, "15 to 18 Months", FE175&lt;=24, "18 to 24 Months", FE175&gt;24, "&gt; 24 Months")</f>
        <v>No Data</v>
      </c>
      <c r="FO175" s="37" t="str" cm="1">
        <f t="array" ref="FO175">_xlfn.IFS(FG175="", "No Data", FG175&lt;0, "Negative/Future", FG175=0, "Zero Days", FG175&lt;=3, "&lt; 3 Months", FG175&lt;=6, "3 to 6 Months", FG175&lt;=9, "6 to 9 Months", FG175&lt;=12, "9 to 12 Months", FG175&lt;=15, "12 to 15 Months", FG175&lt;=18, "15 to 18 Months", FG175&lt;=24, "18 to 24 Months", FG175&gt;24, "&gt; 24 Months")</f>
        <v>No Data</v>
      </c>
      <c r="FP175" s="37" t="str" cm="1">
        <f t="array" ref="FP175">_xlfn.IFS(FF175="", "No Data", FF175&lt;0, "Negative/Future", FF175=0, "Zero Days", FF175&lt;=3, "&lt; 3 Months", FF175&lt;=6, "3 to 6 Months", FF175&lt;=9, "6 to 9 Months", FF175&lt;=12, "9 to 12 Months", FF175&lt;=15, "12 to 15 Months", FF175&lt;=18, "15 to 18 Months", FF175&lt;=24, "18 to 24 Months", FF175&gt;24, "&gt; 24 Months")</f>
        <v>No Data</v>
      </c>
      <c r="FQ175" s="29" t="s">
        <v>1041</v>
      </c>
      <c r="FR175" s="29">
        <v>8797891051</v>
      </c>
      <c r="FS175" s="38" t="str">
        <f>VLOOKUP(_xlfn.XLOOKUP(B175,[1]MDA_Assets!D:D,[1]MDA_Assets!I:I,"",0),[1]Validation!$B$1:$C$8,2,0)</f>
        <v>A</v>
      </c>
      <c r="FT175" s="38" t="s">
        <v>296</v>
      </c>
      <c r="FU175" s="31" t="str">
        <f>_xlfn.XLOOKUP(B175,[1]MDA_Assets!D:D,[1]MDA_Assets!X:X,"",0)</f>
        <v>No</v>
      </c>
      <c r="FV175" s="39">
        <v>1</v>
      </c>
      <c r="FW175" s="39">
        <v>0</v>
      </c>
      <c r="FX175" s="39">
        <v>1</v>
      </c>
      <c r="FY175" s="39">
        <v>7</v>
      </c>
      <c r="FZ175" s="40">
        <f t="shared" si="150"/>
        <v>46343</v>
      </c>
      <c r="GA175" s="40">
        <f t="shared" si="150"/>
        <v>46199</v>
      </c>
      <c r="GB175" s="40">
        <f t="shared" si="108"/>
        <v>46502</v>
      </c>
      <c r="GC175" s="40">
        <f t="shared" si="109"/>
        <v>46502</v>
      </c>
      <c r="GD175" s="40">
        <f t="shared" si="110"/>
        <v>46502</v>
      </c>
      <c r="GE175" s="40">
        <f t="shared" si="111"/>
        <v>46137</v>
      </c>
      <c r="GF175" s="40" t="str">
        <f t="shared" ref="GF175:GH229" si="154">IF(EF175&gt;1,SUM(EF175+EV175),"")</f>
        <v/>
      </c>
      <c r="GG175" s="40" t="str">
        <f t="shared" si="154"/>
        <v/>
      </c>
      <c r="GH175" s="40" t="str">
        <f t="shared" si="154"/>
        <v/>
      </c>
      <c r="GI175" s="39">
        <f t="shared" si="135"/>
        <v>0</v>
      </c>
      <c r="GJ175" s="39">
        <f t="shared" si="136"/>
        <v>0</v>
      </c>
      <c r="GK175" s="39">
        <f t="shared" si="137"/>
        <v>0</v>
      </c>
      <c r="GL175" s="39">
        <f t="shared" si="138"/>
        <v>6</v>
      </c>
    </row>
    <row r="176" spans="1:194" x14ac:dyDescent="0.25">
      <c r="A176" s="19">
        <v>195</v>
      </c>
      <c r="B176" s="43" t="s">
        <v>1042</v>
      </c>
      <c r="C176" s="43" t="s">
        <v>254</v>
      </c>
      <c r="D176" s="43" t="s">
        <v>241</v>
      </c>
      <c r="E176" s="43" t="s">
        <v>255</v>
      </c>
      <c r="F176" s="43" t="s">
        <v>1043</v>
      </c>
      <c r="G176" s="43" t="s">
        <v>225</v>
      </c>
      <c r="H176" s="43" t="s">
        <v>277</v>
      </c>
      <c r="I176" s="43" t="s">
        <v>192</v>
      </c>
      <c r="J176" s="44">
        <f t="shared" si="112"/>
        <v>44837.770833333336</v>
      </c>
      <c r="K176" s="44">
        <v>44473.770833333336</v>
      </c>
      <c r="L176" s="44">
        <v>44426</v>
      </c>
      <c r="M176" s="43" t="s">
        <v>2871</v>
      </c>
      <c r="N176" s="43" t="s">
        <v>2872</v>
      </c>
      <c r="O176" s="44">
        <v>46137.307280092595</v>
      </c>
      <c r="P176" s="43">
        <v>3602</v>
      </c>
      <c r="Q176" s="43">
        <v>149</v>
      </c>
      <c r="R176" s="43">
        <v>544</v>
      </c>
      <c r="S176" s="43" t="s">
        <v>206</v>
      </c>
      <c r="T176" s="44">
        <v>45383.770833333336</v>
      </c>
      <c r="U176" s="44">
        <v>45383.770833333336</v>
      </c>
      <c r="V176" s="44">
        <v>45383.770833333336</v>
      </c>
      <c r="W176" s="44">
        <v>45383.770833333336</v>
      </c>
      <c r="X176" s="44">
        <v>45383.770833333336</v>
      </c>
      <c r="Y176" s="44">
        <v>45201.770833333336</v>
      </c>
      <c r="Z176" s="43" t="s">
        <v>195</v>
      </c>
      <c r="AA176" s="43"/>
      <c r="AB176" s="43"/>
      <c r="AC176" s="43"/>
      <c r="AD176" s="43"/>
      <c r="AE176" s="43">
        <v>1</v>
      </c>
      <c r="AF176" s="43" t="s">
        <v>1658</v>
      </c>
      <c r="AG176" s="43" t="s">
        <v>1658</v>
      </c>
      <c r="AH176" s="43" t="s">
        <v>2873</v>
      </c>
      <c r="AI176" s="43" t="s">
        <v>2873</v>
      </c>
      <c r="AJ176" s="43" t="s">
        <v>2874</v>
      </c>
      <c r="AK176" s="43" t="s">
        <v>1658</v>
      </c>
      <c r="AL176" s="46">
        <v>45563</v>
      </c>
      <c r="AM176" s="46">
        <v>45563</v>
      </c>
      <c r="AN176" s="46">
        <v>45748</v>
      </c>
      <c r="AO176" s="46">
        <v>45748</v>
      </c>
      <c r="AP176" s="46">
        <v>45931</v>
      </c>
      <c r="AQ176" s="46">
        <v>45748</v>
      </c>
      <c r="AR176" s="48"/>
      <c r="AS176" s="48"/>
      <c r="AT176" s="48"/>
      <c r="AU176" s="43">
        <v>1</v>
      </c>
      <c r="AV176" s="43">
        <v>0</v>
      </c>
      <c r="AW176" s="43">
        <v>0</v>
      </c>
      <c r="AX176" s="51" t="s">
        <v>302</v>
      </c>
      <c r="AY176" s="51" t="s">
        <v>302</v>
      </c>
      <c r="AZ176" s="51" t="s">
        <v>198</v>
      </c>
      <c r="BA176" s="20">
        <f t="shared" ca="1" si="149"/>
        <v>1</v>
      </c>
      <c r="BB176" s="20">
        <f t="shared" ca="1" si="149"/>
        <v>1</v>
      </c>
      <c r="BC176" s="20">
        <f t="shared" ca="1" si="149"/>
        <v>1</v>
      </c>
      <c r="BD176" s="20">
        <f t="shared" ca="1" si="148"/>
        <v>1</v>
      </c>
      <c r="BE176" s="20">
        <f t="shared" ca="1" si="148"/>
        <v>1</v>
      </c>
      <c r="BF176" s="20">
        <f t="shared" ca="1" si="148"/>
        <v>1</v>
      </c>
      <c r="BG176" s="21" t="str">
        <f t="shared" ca="1" si="148"/>
        <v/>
      </c>
      <c r="BH176" s="21" t="str">
        <f t="shared" ca="1" si="148"/>
        <v/>
      </c>
      <c r="BI176" s="21" t="str">
        <f t="shared" ca="1" si="148"/>
        <v/>
      </c>
      <c r="BJ176" s="22">
        <f t="shared" ca="1" si="113"/>
        <v>6</v>
      </c>
      <c r="BK176" s="21">
        <f t="shared" si="114"/>
        <v>1</v>
      </c>
      <c r="BL176" s="22">
        <f t="shared" ca="1" si="115"/>
        <v>3641</v>
      </c>
      <c r="BM176" s="22">
        <f t="shared" ca="1" si="116"/>
        <v>146</v>
      </c>
      <c r="BN176" s="23">
        <f t="shared" ca="1" si="117"/>
        <v>3495</v>
      </c>
      <c r="BO176" s="24">
        <f t="shared" ca="1" si="118"/>
        <v>39</v>
      </c>
      <c r="BP176" s="51" t="str">
        <f>_xlfn.XLOOKUP(E176,[1]Validation!E:E,[1]Validation!F:F,"")</f>
        <v>EN5</v>
      </c>
      <c r="BQ176" s="51" t="str">
        <f>_xlfn.XLOOKUP(BP176,[1]Validation!F:F,[1]Validation!G:G,"")</f>
        <v>EN4 to EN7</v>
      </c>
      <c r="BR176" s="52" t="str">
        <f>VLOOKUP(G176,[1]Validation!$B$1:$C$9,2,0)</f>
        <v>C</v>
      </c>
      <c r="BS176" s="51">
        <f t="shared" ca="1" si="119"/>
        <v>56</v>
      </c>
      <c r="BT176" s="53">
        <f>_xlfn.XLOOKUP(B176,'[2]1. All Calls'!$R:$R,'[2]1. All Calls'!$A:$A,"",0)</f>
        <v>46137.528298611098</v>
      </c>
      <c r="BU176" s="51" t="str">
        <f>_xlfn.XLOOKUP(B176,'[2]1. All Calls'!$R:$R,'[2]1. All Calls'!$F:$F,"",0)</f>
        <v>CC-02058962</v>
      </c>
      <c r="BV176" s="51" t="str">
        <f>_xlfn.XLOOKUP(B176,'[2]1. All Calls'!$R:$R,'[2]1. All Calls'!$J:$J,"",0)</f>
        <v>Complaint - Running With Problem</v>
      </c>
      <c r="BW176" s="53" t="str">
        <f>_xlfn.XLOOKUP(B176,'[2]Sch Calls'!$R:$R,'[2]Sch Calls'!$A:$A,"",0)</f>
        <v/>
      </c>
      <c r="BX176" s="51" t="str">
        <f>_xlfn.XLOOKUP(B176,'[2]Sch Calls'!$R:$R,'[2]Sch Calls'!$B:$B,"",0)</f>
        <v/>
      </c>
      <c r="BY176" s="51" t="str">
        <f t="shared" si="151"/>
        <v>29-Sep-24</v>
      </c>
      <c r="BZ176" s="51" t="str">
        <f t="shared" si="151"/>
        <v>29-Sep-24</v>
      </c>
      <c r="CA176" s="51" t="str">
        <f t="shared" si="120"/>
        <v>02-Jan-25</v>
      </c>
      <c r="CB176" s="51" t="str">
        <f t="shared" si="121"/>
        <v>30-Sep-25</v>
      </c>
      <c r="CC176" s="51" t="str">
        <f t="shared" si="122"/>
        <v>02-Oct-25</v>
      </c>
      <c r="CD176" s="51" t="str">
        <f t="shared" si="123"/>
        <v>02-Apr-25</v>
      </c>
      <c r="CE176" s="51">
        <f t="shared" ca="1" si="152"/>
        <v>792</v>
      </c>
      <c r="CF176" s="51">
        <f t="shared" ca="1" si="152"/>
        <v>792</v>
      </c>
      <c r="CG176" s="51">
        <f t="shared" ca="1" si="124"/>
        <v>792</v>
      </c>
      <c r="CH176" s="51">
        <f t="shared" ca="1" si="125"/>
        <v>792</v>
      </c>
      <c r="CI176" s="51">
        <f t="shared" ca="1" si="126"/>
        <v>974</v>
      </c>
      <c r="CJ176" s="51">
        <f t="shared" ca="1" si="127"/>
        <v>792</v>
      </c>
      <c r="CK176" s="51">
        <f t="shared" ca="1" si="144"/>
        <v>792</v>
      </c>
      <c r="CL176" s="51">
        <f t="shared" ca="1" si="144"/>
        <v>792</v>
      </c>
      <c r="CM176" s="51">
        <f t="shared" ca="1" si="144"/>
        <v>792</v>
      </c>
      <c r="CN176" s="51">
        <f t="shared" ca="1" si="144"/>
        <v>792</v>
      </c>
      <c r="CO176" s="51">
        <f t="shared" ca="1" si="144"/>
        <v>974</v>
      </c>
      <c r="CP176" s="51">
        <f t="shared" ca="1" si="144"/>
        <v>792</v>
      </c>
      <c r="CQ176" s="51">
        <f t="shared" ca="1" si="145"/>
        <v>514</v>
      </c>
      <c r="CR176" s="51">
        <f t="shared" ca="1" si="145"/>
        <v>514</v>
      </c>
      <c r="CS176" s="51">
        <f t="shared" ca="1" si="145"/>
        <v>2514</v>
      </c>
      <c r="CT176" s="51">
        <f t="shared" ca="1" si="145"/>
        <v>2514</v>
      </c>
      <c r="CU176" s="51">
        <f t="shared" ca="1" si="145"/>
        <v>6332</v>
      </c>
      <c r="CV176" s="54">
        <f t="shared" ca="1" si="145"/>
        <v>514</v>
      </c>
      <c r="CW176" s="25" t="s">
        <v>212</v>
      </c>
      <c r="CX176" s="55">
        <v>0</v>
      </c>
      <c r="CY176" s="55"/>
      <c r="CZ176" s="26">
        <v>0</v>
      </c>
      <c r="DA176" s="26">
        <v>0</v>
      </c>
      <c r="DB176" s="26">
        <v>0</v>
      </c>
      <c r="DC176" s="26">
        <v>0</v>
      </c>
      <c r="DD176" s="26">
        <v>0</v>
      </c>
      <c r="DE176" s="26">
        <v>0</v>
      </c>
      <c r="DF176" s="26">
        <v>0</v>
      </c>
      <c r="DG176" s="26">
        <v>0</v>
      </c>
      <c r="DH176" s="26">
        <v>0</v>
      </c>
      <c r="DI176" s="26">
        <v>0</v>
      </c>
      <c r="DJ176" s="26">
        <v>0</v>
      </c>
      <c r="DK176" s="26">
        <v>0</v>
      </c>
      <c r="DL176" s="27">
        <f t="shared" si="128"/>
        <v>46212.528298611098</v>
      </c>
      <c r="DM176" s="28">
        <f t="shared" ca="1" si="129"/>
        <v>0</v>
      </c>
      <c r="DN176" s="56">
        <f>_xlfn.XLOOKUP(B176,'[2]1. All Calls'!$R:$R,'[2]1. All Calls'!$A:$A,"",0)</f>
        <v>46137.528298611098</v>
      </c>
      <c r="DO176" s="57" t="str">
        <f ca="1">VLOOKUP(DM176,[1]Validation!$B$20:$C$25,2,0)</f>
        <v>Within 3 months</v>
      </c>
      <c r="DP176" s="58" t="str">
        <f>_xlfn.XLOOKUP(B176,'[1]Active AMCs- Dealer'!E:E,'[1]Active AMCs- Dealer'!L:L,"Not in AMC",0)</f>
        <v>Not in AMC</v>
      </c>
      <c r="DQ176" s="50" t="s">
        <v>213</v>
      </c>
      <c r="DR176" s="29" t="str">
        <f>_xlfn.XLOOKUP(B176,'[2]1. All Calls'!$R:$R,'[2]1. All Calls'!$F:$F,"",0)</f>
        <v>CC-02058962</v>
      </c>
      <c r="DS176" s="29" t="str">
        <f>_xlfn.XLOOKUP(B176,'[2]1. All Calls'!$R:$R,'[2]1. All Calls'!$AB:$AB,"",0)</f>
        <v>I visited the site and upon checking found that the machine was not starting due to low voltage in the transmission line. Also, when we started it from DG, we found that the distance between the wires was more but the size of the wire was less, due to which the voltage was dropping at the start and the machine was not starting. For this, the wire would have to be changed and the voltage of the transmission line would have to be corrected, only then the machine would operate properly. Customer rectify the voltage of the transmission line then change the wire after then found unit running ok.</v>
      </c>
      <c r="DT176" s="30">
        <f>_xlfn.XLOOKUP(DR176,'[2]1. All Calls'!$F:$F,'[2]1. All Calls'!$A:$A,"",0)</f>
        <v>46137.528298611098</v>
      </c>
      <c r="DU176" s="31">
        <f>_xlfn.XLOOKUP(DR176,'[2]1. All Calls'!$F:$F,'[2]1. All Calls'!$B:$B,"",0)</f>
        <v>3602</v>
      </c>
      <c r="DV176" s="31">
        <f>_xlfn.XLOOKUP(B176,[1]MDA_Assets!D:D,[1]MDA_Assets!N:N,"",0)</f>
        <v>149</v>
      </c>
      <c r="DW176" s="31">
        <f>_xlfn.XLOOKUP(B176,[1]MDA_Assets!D:D,[1]MDA_Assets!O:O,"",0)</f>
        <v>544</v>
      </c>
      <c r="DX176" s="32" t="str">
        <f>_xlfn.XLOOKUP(B176,[1]MDA_Assets!D:D,[1]MDA_Assets!Q:Q,"",0)</f>
        <v>XD</v>
      </c>
      <c r="DY176" s="33">
        <f>_xlfn.XLOOKUP(B176,[1]MDA_Assets!D:D,[1]MDA_Assets!R:R,"",0)</f>
        <v>45384</v>
      </c>
      <c r="DZ176" s="33">
        <f>_xlfn.XLOOKUP(B176,[1]MDA_Assets!D:D,[1]MDA_Assets!S:S,"",0)</f>
        <v>45384</v>
      </c>
      <c r="EA176" s="33">
        <f>_xlfn.XLOOKUP(B176,[1]MDA_Assets!D:D,[1]MDA_Assets!T:T,"",0)</f>
        <v>45384</v>
      </c>
      <c r="EB176" s="33">
        <f>_xlfn.XLOOKUP(B176,[1]MDA_Assets!D:D,[1]MDA_Assets!U:U,"",0)</f>
        <v>45384</v>
      </c>
      <c r="EC176" s="33">
        <f>_xlfn.XLOOKUP(B176,[1]MDA_Assets!D:D,[1]MDA_Assets!V:V,"",0)</f>
        <v>45384</v>
      </c>
      <c r="ED176" s="33">
        <f>_xlfn.XLOOKUP(B176,[1]MDA_Assets!D:D,[1]MDA_Assets!W:W,"",0)</f>
        <v>45202</v>
      </c>
      <c r="EE176" s="32" t="str">
        <f>_xlfn.XLOOKUP(B176,[1]MDA_Assets!D:D,[1]MDA_Assets!X:X,"",0)</f>
        <v>No</v>
      </c>
      <c r="EF176" s="33">
        <f>_xlfn.XLOOKUP(B176,[1]MDA_Assets!D:D,[1]MDA_Assets!Y:Y,"",0)</f>
        <v>0</v>
      </c>
      <c r="EG176" s="33">
        <f>_xlfn.XLOOKUP(B176,[1]MDA_Assets!D:D,[1]MDA_Assets!Z:Z,"",0)</f>
        <v>0</v>
      </c>
      <c r="EH176" s="33">
        <f>_xlfn.XLOOKUP(B176,[1]MDA_Assets!D:D,[1]MDA_Assets!AA:AA,"",0)</f>
        <v>0</v>
      </c>
      <c r="EI176" s="34">
        <f>_xlfn.XLOOKUP(B176,[1]MDA_Assets!D:D,[1]MDA_Assets!P:P,"",0)</f>
        <v>1</v>
      </c>
      <c r="EJ176" s="35" t="str">
        <f>_xlfn.XLOOKUP(B176,[1]MDA_Assets!D:D,[1]MDA_Assets!AB:AB,"",0)</f>
        <v>1306</v>
      </c>
      <c r="EK176" s="35" t="str">
        <f>_xlfn.XLOOKUP(B176,[1]MDA_Assets!D:D,[1]MDA_Assets!AC:AC,"",0)</f>
        <v>1306</v>
      </c>
      <c r="EL176" s="35" t="str">
        <f>_xlfn.XLOOKUP(B176,[1]MDA_Assets!D:D,[1]MDA_Assets!AD:AD,"",0)</f>
        <v>3306</v>
      </c>
      <c r="EM176" s="35" t="str">
        <f>_xlfn.XLOOKUP(B176,[1]MDA_Assets!D:D,[1]MDA_Assets!AE:AE,"",0)</f>
        <v>3306</v>
      </c>
      <c r="EN176" s="35" t="str">
        <f>_xlfn.XLOOKUP(B176,[1]MDA_Assets!D:D,[1]MDA_Assets!AF:AF,"",0)</f>
        <v>7306</v>
      </c>
      <c r="EO176" s="35" t="str">
        <f>_xlfn.XLOOKUP(B176,[1]MDA_Assets!D:D,[1]MDA_Assets!AG:AG,"",0)</f>
        <v>1306</v>
      </c>
      <c r="EP176" s="36">
        <f t="shared" si="153"/>
        <v>180</v>
      </c>
      <c r="EQ176" s="36">
        <f t="shared" si="153"/>
        <v>180</v>
      </c>
      <c r="ER176" s="36">
        <f t="shared" si="130"/>
        <v>365</v>
      </c>
      <c r="ES176" s="36">
        <f t="shared" si="131"/>
        <v>365</v>
      </c>
      <c r="ET176" s="36">
        <f t="shared" si="132"/>
        <v>730</v>
      </c>
      <c r="EU176" s="36">
        <f t="shared" si="133"/>
        <v>365</v>
      </c>
      <c r="EV176" s="36" t="str">
        <f t="shared" si="134"/>
        <v/>
      </c>
      <c r="EW176" s="36" t="str">
        <f t="shared" si="106"/>
        <v/>
      </c>
      <c r="EX176" s="36" t="str">
        <f t="shared" si="107"/>
        <v/>
      </c>
      <c r="EY176" s="36">
        <f t="shared" si="147"/>
        <v>5.81</v>
      </c>
      <c r="EZ176" s="36">
        <f t="shared" si="147"/>
        <v>5.81</v>
      </c>
      <c r="FA176" s="36">
        <f t="shared" si="147"/>
        <v>11.78</v>
      </c>
      <c r="FB176" s="36">
        <f t="shared" si="146"/>
        <v>11.78</v>
      </c>
      <c r="FC176" s="36">
        <f t="shared" si="146"/>
        <v>23.55</v>
      </c>
      <c r="FD176" s="36">
        <f t="shared" si="146"/>
        <v>11.78</v>
      </c>
      <c r="FE176" s="36" t="str">
        <f t="shared" si="146"/>
        <v/>
      </c>
      <c r="FF176" s="36" t="str">
        <f t="shared" si="146"/>
        <v/>
      </c>
      <c r="FG176" s="36" t="str">
        <f t="shared" si="146"/>
        <v/>
      </c>
      <c r="FH176" s="37" t="str" cm="1">
        <f t="array" ref="FH176">_xlfn.IFS(EY176="", "No Data", EY176&lt;0, "Negative/Future", EY176=0, "Zero Days", EY176&lt;=3, "&lt; 3 Months", EY176&lt;=6, "3 to 6 Months", EY176&lt;=9, "6 to 9 Months", EY176&lt;=12, "9 to 12 Months", EY176&lt;=15, "12 to 15 Months", EY176&lt;=18, "15 to 18 Months", EY176&lt;=24, "18 to 24 Months", EY176&gt;24, "&gt; 24 Months")</f>
        <v>3 to 6 Months</v>
      </c>
      <c r="FI176" s="37" t="str" cm="1">
        <f t="array" ref="FI176">_xlfn.IFS(EZ176="", "No Data", EZ176&lt;0, "Negative/Future", EZ176=0, "Zero Days", EZ176&lt;=3, "&lt; 3 Months", EZ176&lt;=6, "3 to 6 Months", EZ176&lt;=9, "6 to 9 Months", EZ176&lt;=12, "9 to 12 Months", EZ176&lt;=15, "12 to 15 Months", EZ176&lt;=18, "15 to 18 Months", EZ176&lt;=24, "18 to 24 Months", EZ176&gt;24, "&gt; 24 Months")</f>
        <v>3 to 6 Months</v>
      </c>
      <c r="FJ176" s="37" t="str" cm="1">
        <f t="array" ref="FJ176">_xlfn.IFS(FA176="", "No Data", FA176&lt;0, "Negative/Future", FA176=0, "Zero Days", FA176&lt;=3, "&lt; 3 Months", FA176&lt;=6, "3 to 6 Months", FA176&lt;=9, "6 to 9 Months", FA176&lt;=12, "9 to 12 Months", FA176&lt;=15, "12 to 15 Months", FA176&lt;=18, "15 to 18 Months", FA176&lt;=24, "18 to 24 Months", FA176&gt;24, "&gt; 24 Months")</f>
        <v>9 to 12 Months</v>
      </c>
      <c r="FK176" s="37" t="str" cm="1">
        <f t="array" ref="FK176">_xlfn.IFS(FB176="", "No Data", FB176&lt;0, "Negative/Future", FB176=0, "Zero Days", FB176&lt;=3, "&lt; 3 Months", FB176&lt;=6, "3 to 6 Months", FB176&lt;=9, "6 to 9 Months", FB176&lt;=12, "9 to 12 Months", FB176&lt;=15, "12 to 15 Months", FB176&lt;=18, "15 to 18 Months", FB176&lt;=24, "18 to 24 Months", FB176&gt;24, "&gt; 24 Months")</f>
        <v>9 to 12 Months</v>
      </c>
      <c r="FL176" s="37" t="str" cm="1">
        <f t="array" ref="FL176">_xlfn.IFS(FC176="", "No Data", FC176&lt;0, "Negative/Future", FC176=0, "Zero Days", FC176&lt;=3, "&lt; 3 Months", FC176&lt;=6, "3 to 6 Months", FC176&lt;=9, "6 to 9 Months", FC176&lt;=12, "9 to 12 Months", FC176&lt;=15, "12 to 15 Months", FC176&lt;=18, "15 to 18 Months", FC176&lt;=24, "18 to 24 Months", FC176&gt;24, "&gt; 24 Months")</f>
        <v>18 to 24 Months</v>
      </c>
      <c r="FM176" s="37" t="str" cm="1">
        <f t="array" ref="FM176">_xlfn.IFS(FD176="", "No Data", FD176&lt;0, "Negative/Future", FD176=0, "Zero Days", FD176&lt;=3, "&lt; 3 Months", FD176&lt;=6, "3 to 6 Months", FD176&lt;=9, "6 to 9 Months", FD176&lt;=12, "9 to 12 Months", FD176&lt;=15, "12 to 15 Months", FD176&lt;=18, "15 to 18 Months", FD176&lt;=24, "18 to 24 Months", FD176&gt;24, "&gt; 24 Months")</f>
        <v>9 to 12 Months</v>
      </c>
      <c r="FN176" s="37" t="str" cm="1">
        <f t="array" ref="FN176">_xlfn.IFS(FE176="", "No Data", FE176&lt;0, "Negative/Future", FE176=0, "Zero Days", FE176&lt;=3, "&lt; 3 Months", FE176&lt;=6, "3 to 6 Months", FE176&lt;=9, "6 to 9 Months", FE176&lt;=12, "9 to 12 Months", FE176&lt;=15, "12 to 15 Months", FE176&lt;=18, "15 to 18 Months", FE176&lt;=24, "18 to 24 Months", FE176&gt;24, "&gt; 24 Months")</f>
        <v>No Data</v>
      </c>
      <c r="FO176" s="37" t="str" cm="1">
        <f t="array" ref="FO176">_xlfn.IFS(FG176="", "No Data", FG176&lt;0, "Negative/Future", FG176=0, "Zero Days", FG176&lt;=3, "&lt; 3 Months", FG176&lt;=6, "3 to 6 Months", FG176&lt;=9, "6 to 9 Months", FG176&lt;=12, "9 to 12 Months", FG176&lt;=15, "12 to 15 Months", FG176&lt;=18, "15 to 18 Months", FG176&lt;=24, "18 to 24 Months", FG176&gt;24, "&gt; 24 Months")</f>
        <v>No Data</v>
      </c>
      <c r="FP176" s="37" t="str" cm="1">
        <f t="array" ref="FP176">_xlfn.IFS(FF176="", "No Data", FF176&lt;0, "Negative/Future", FF176=0, "Zero Days", FF176&lt;=3, "&lt; 3 Months", FF176&lt;=6, "3 to 6 Months", FF176&lt;=9, "6 to 9 Months", FF176&lt;=12, "9 to 12 Months", FF176&lt;=15, "12 to 15 Months", FF176&lt;=18, "15 to 18 Months", FF176&lt;=24, "18 to 24 Months", FF176&gt;24, "&gt; 24 Months")</f>
        <v>No Data</v>
      </c>
      <c r="FQ176" s="29" t="s">
        <v>1044</v>
      </c>
      <c r="FR176" s="29">
        <v>7004363783</v>
      </c>
      <c r="FS176" s="38" t="str">
        <f>VLOOKUP(_xlfn.XLOOKUP(B176,[1]MDA_Assets!D:D,[1]MDA_Assets!I:I,"",0),[1]Validation!$B$1:$C$8,2,0)</f>
        <v>C</v>
      </c>
      <c r="FT176" s="38" t="s">
        <v>252</v>
      </c>
      <c r="FU176" s="31" t="str">
        <f>_xlfn.XLOOKUP(B176,[1]MDA_Assets!D:D,[1]MDA_Assets!X:X,"",0)</f>
        <v>No</v>
      </c>
      <c r="FV176" s="39">
        <v>6</v>
      </c>
      <c r="FW176" s="39">
        <v>0</v>
      </c>
      <c r="FX176" s="39">
        <v>0</v>
      </c>
      <c r="FY176" s="39">
        <v>3</v>
      </c>
      <c r="FZ176" s="40">
        <f t="shared" si="150"/>
        <v>45564</v>
      </c>
      <c r="GA176" s="40">
        <f t="shared" si="150"/>
        <v>45564</v>
      </c>
      <c r="GB176" s="40">
        <f t="shared" si="108"/>
        <v>45749</v>
      </c>
      <c r="GC176" s="40">
        <f t="shared" si="109"/>
        <v>45749</v>
      </c>
      <c r="GD176" s="40">
        <f t="shared" si="110"/>
        <v>46114</v>
      </c>
      <c r="GE176" s="40">
        <f t="shared" si="111"/>
        <v>45567</v>
      </c>
      <c r="GF176" s="40" t="str">
        <f t="shared" si="154"/>
        <v/>
      </c>
      <c r="GG176" s="40" t="str">
        <f t="shared" si="154"/>
        <v/>
      </c>
      <c r="GH176" s="40" t="str">
        <f t="shared" si="154"/>
        <v/>
      </c>
      <c r="GI176" s="39">
        <f t="shared" si="135"/>
        <v>5</v>
      </c>
      <c r="GJ176" s="39">
        <f t="shared" si="136"/>
        <v>0</v>
      </c>
      <c r="GK176" s="39">
        <f t="shared" si="137"/>
        <v>0</v>
      </c>
      <c r="GL176" s="39">
        <f t="shared" si="138"/>
        <v>1</v>
      </c>
    </row>
    <row r="177" spans="1:194" x14ac:dyDescent="0.25">
      <c r="A177" s="19">
        <v>197</v>
      </c>
      <c r="B177" s="43" t="s">
        <v>1045</v>
      </c>
      <c r="C177" s="43" t="s">
        <v>186</v>
      </c>
      <c r="D177" s="43" t="s">
        <v>187</v>
      </c>
      <c r="E177" s="43" t="s">
        <v>289</v>
      </c>
      <c r="F177" s="43" t="s">
        <v>1046</v>
      </c>
      <c r="G177" s="43" t="s">
        <v>190</v>
      </c>
      <c r="H177" s="43" t="s">
        <v>471</v>
      </c>
      <c r="I177" s="43" t="s">
        <v>192</v>
      </c>
      <c r="J177" s="44">
        <f t="shared" si="112"/>
        <v>44504.486111111109</v>
      </c>
      <c r="K177" s="44">
        <v>44140.486111111109</v>
      </c>
      <c r="L177" s="44">
        <v>44027</v>
      </c>
      <c r="M177" s="43" t="s">
        <v>2875</v>
      </c>
      <c r="N177" s="43" t="s">
        <v>434</v>
      </c>
      <c r="O177" s="44">
        <v>46102.37228009259</v>
      </c>
      <c r="P177" s="43">
        <v>24114</v>
      </c>
      <c r="Q177" s="43">
        <v>15896</v>
      </c>
      <c r="R177" s="43">
        <v>8217</v>
      </c>
      <c r="S177" s="43" t="s">
        <v>194</v>
      </c>
      <c r="T177" s="44">
        <v>46101.770833333336</v>
      </c>
      <c r="U177" s="44">
        <v>46101.770833333336</v>
      </c>
      <c r="V177" s="44">
        <v>46101.770833333336</v>
      </c>
      <c r="W177" s="44">
        <v>46101.770833333336</v>
      </c>
      <c r="X177" s="44">
        <v>46101.770833333336</v>
      </c>
      <c r="Y177" s="44">
        <v>46101.770833333336</v>
      </c>
      <c r="Z177" s="43" t="s">
        <v>199</v>
      </c>
      <c r="AA177" s="43"/>
      <c r="AB177" s="44">
        <v>45802.770833333336</v>
      </c>
      <c r="AC177" s="44">
        <v>45802.770833333336</v>
      </c>
      <c r="AD177" s="44">
        <v>45802.770833333336</v>
      </c>
      <c r="AE177" s="43">
        <v>8</v>
      </c>
      <c r="AF177" s="43" t="s">
        <v>285</v>
      </c>
      <c r="AG177" s="43" t="s">
        <v>285</v>
      </c>
      <c r="AH177" s="43" t="s">
        <v>287</v>
      </c>
      <c r="AI177" s="43" t="s">
        <v>287</v>
      </c>
      <c r="AJ177" s="43" t="s">
        <v>286</v>
      </c>
      <c r="AK177" s="43" t="s">
        <v>285</v>
      </c>
      <c r="AL177" s="47">
        <v>46466</v>
      </c>
      <c r="AM177" s="47">
        <v>46281</v>
      </c>
      <c r="AN177" s="47">
        <v>46831</v>
      </c>
      <c r="AO177" s="47">
        <v>46831</v>
      </c>
      <c r="AP177" s="47">
        <v>46831</v>
      </c>
      <c r="AQ177" s="47">
        <v>46466</v>
      </c>
      <c r="AR177" s="45">
        <v>46167</v>
      </c>
      <c r="AS177" s="45">
        <v>46167</v>
      </c>
      <c r="AT177" s="45">
        <v>46167</v>
      </c>
      <c r="AU177" s="43">
        <v>0</v>
      </c>
      <c r="AV177" s="43">
        <v>1</v>
      </c>
      <c r="AW177" s="43">
        <v>0</v>
      </c>
      <c r="AX177" s="51" t="s">
        <v>409</v>
      </c>
      <c r="AY177" s="51" t="s">
        <v>409</v>
      </c>
      <c r="AZ177" s="51" t="s">
        <v>198</v>
      </c>
      <c r="BA177" s="20">
        <f t="shared" ca="1" si="149"/>
        <v>0</v>
      </c>
      <c r="BB177" s="20">
        <f t="shared" ca="1" si="149"/>
        <v>0</v>
      </c>
      <c r="BC177" s="20">
        <f t="shared" ca="1" si="149"/>
        <v>0</v>
      </c>
      <c r="BD177" s="20">
        <f t="shared" ca="1" si="148"/>
        <v>0</v>
      </c>
      <c r="BE177" s="20">
        <f t="shared" ca="1" si="148"/>
        <v>0</v>
      </c>
      <c r="BF177" s="20">
        <f t="shared" ca="1" si="148"/>
        <v>0</v>
      </c>
      <c r="BG177" s="21">
        <f t="shared" ca="1" si="148"/>
        <v>1</v>
      </c>
      <c r="BH177" s="21">
        <f t="shared" ca="1" si="148"/>
        <v>1</v>
      </c>
      <c r="BI177" s="21">
        <f t="shared" ca="1" si="148"/>
        <v>1</v>
      </c>
      <c r="BJ177" s="22">
        <f t="shared" ca="1" si="113"/>
        <v>3</v>
      </c>
      <c r="BK177" s="21">
        <f t="shared" si="114"/>
        <v>8</v>
      </c>
      <c r="BL177" s="22">
        <f t="shared" ca="1" si="115"/>
        <v>24703</v>
      </c>
      <c r="BM177" s="22">
        <f t="shared" ca="1" si="116"/>
        <v>16304</v>
      </c>
      <c r="BN177" s="23">
        <f t="shared" ca="1" si="117"/>
        <v>8399</v>
      </c>
      <c r="BO177" s="24">
        <f t="shared" ca="1" si="118"/>
        <v>589</v>
      </c>
      <c r="BP177" s="51" t="str">
        <f>_xlfn.XLOOKUP(E177,[1]Validation!E:E,[1]Validation!F:F,"")</f>
        <v>EG37</v>
      </c>
      <c r="BQ177" s="51" t="str">
        <f>_xlfn.XLOOKUP(BP177,[1]Validation!F:F,[1]Validation!G:G,"")</f>
        <v>EG30 to EG45</v>
      </c>
      <c r="BR177" s="52" t="str">
        <f>VLOOKUP(G177,[1]Validation!$B$1:$C$9,2,0)</f>
        <v>B</v>
      </c>
      <c r="BS177" s="51">
        <f t="shared" ca="1" si="119"/>
        <v>67</v>
      </c>
      <c r="BT177" s="53">
        <f>_xlfn.XLOOKUP(B177,'[2]1. All Calls'!$R:$R,'[2]1. All Calls'!$A:$A,"",0)</f>
        <v>46090.279409722199</v>
      </c>
      <c r="BU177" s="51" t="str">
        <f>_xlfn.XLOOKUP(B177,'[2]1. All Calls'!$R:$R,'[2]1. All Calls'!$F:$F,"",0)</f>
        <v>CC-02003478</v>
      </c>
      <c r="BV177" s="51" t="str">
        <f>_xlfn.XLOOKUP(B177,'[2]1. All Calls'!$R:$R,'[2]1. All Calls'!$J:$J,"",0)</f>
        <v>Schedule Service - AMC</v>
      </c>
      <c r="BW177" s="53">
        <f>_xlfn.XLOOKUP(B177,'[2]Sch Calls'!$R:$R,'[2]Sch Calls'!$A:$A,"",0)</f>
        <v>45803.472962963002</v>
      </c>
      <c r="BX177" s="51">
        <f>_xlfn.XLOOKUP(B177,'[2]Sch Calls'!$R:$R,'[2]Sch Calls'!$B:$B,"",0)</f>
        <v>21217</v>
      </c>
      <c r="BY177" s="51" t="str">
        <f t="shared" si="151"/>
        <v>17-Sep-26</v>
      </c>
      <c r="BZ177" s="51" t="str">
        <f t="shared" si="151"/>
        <v>17-Sep-26</v>
      </c>
      <c r="CA177" s="51" t="str">
        <f t="shared" si="120"/>
        <v>21-Dec-26</v>
      </c>
      <c r="CB177" s="51" t="str">
        <f t="shared" si="121"/>
        <v>18-Sep-27</v>
      </c>
      <c r="CC177" s="51" t="str">
        <f t="shared" si="122"/>
        <v>20-Mar-28</v>
      </c>
      <c r="CD177" s="51" t="str">
        <f t="shared" si="123"/>
        <v>21-Mar-27</v>
      </c>
      <c r="CE177" s="51">
        <f t="shared" ca="1" si="152"/>
        <v>74</v>
      </c>
      <c r="CF177" s="51">
        <f t="shared" ca="1" si="152"/>
        <v>74</v>
      </c>
      <c r="CG177" s="51">
        <f t="shared" ca="1" si="124"/>
        <v>74</v>
      </c>
      <c r="CH177" s="51">
        <f t="shared" ca="1" si="125"/>
        <v>74</v>
      </c>
      <c r="CI177" s="51">
        <f t="shared" ca="1" si="126"/>
        <v>74</v>
      </c>
      <c r="CJ177" s="51">
        <f t="shared" ca="1" si="127"/>
        <v>74</v>
      </c>
      <c r="CK177" s="51">
        <f t="shared" ca="1" si="144"/>
        <v>592</v>
      </c>
      <c r="CL177" s="51">
        <f t="shared" ca="1" si="144"/>
        <v>592</v>
      </c>
      <c r="CM177" s="51">
        <f t="shared" ca="1" si="144"/>
        <v>592</v>
      </c>
      <c r="CN177" s="51">
        <f t="shared" ca="1" si="144"/>
        <v>592</v>
      </c>
      <c r="CO177" s="51">
        <f t="shared" ca="1" si="144"/>
        <v>592</v>
      </c>
      <c r="CP177" s="51">
        <f t="shared" ca="1" si="144"/>
        <v>592</v>
      </c>
      <c r="CQ177" s="51">
        <f t="shared" ca="1" si="145"/>
        <v>3408</v>
      </c>
      <c r="CR177" s="51">
        <f t="shared" ca="1" si="145"/>
        <v>3408</v>
      </c>
      <c r="CS177" s="51">
        <f t="shared" ca="1" si="145"/>
        <v>5408</v>
      </c>
      <c r="CT177" s="51">
        <f t="shared" ca="1" si="145"/>
        <v>5408</v>
      </c>
      <c r="CU177" s="51">
        <f t="shared" ca="1" si="145"/>
        <v>7408</v>
      </c>
      <c r="CV177" s="54">
        <f t="shared" ca="1" si="145"/>
        <v>3408</v>
      </c>
      <c r="CW177" s="25" t="s">
        <v>195</v>
      </c>
      <c r="CX177" s="55">
        <v>0.63</v>
      </c>
      <c r="CY177" s="55"/>
      <c r="CZ177" s="26">
        <v>0</v>
      </c>
      <c r="DA177" s="26">
        <v>0</v>
      </c>
      <c r="DB177" s="26">
        <v>0</v>
      </c>
      <c r="DC177" s="26">
        <v>0</v>
      </c>
      <c r="DD177" s="26">
        <v>0</v>
      </c>
      <c r="DE177" s="26">
        <v>0</v>
      </c>
      <c r="DF177" s="26">
        <v>0</v>
      </c>
      <c r="DG177" s="26">
        <v>0</v>
      </c>
      <c r="DH177" s="26">
        <v>0</v>
      </c>
      <c r="DI177" s="26">
        <v>0</v>
      </c>
      <c r="DJ177" s="26">
        <v>0</v>
      </c>
      <c r="DK177" s="26">
        <v>0</v>
      </c>
      <c r="DL177" s="27">
        <f t="shared" si="128"/>
        <v>46165.279409722199</v>
      </c>
      <c r="DM177" s="28">
        <f t="shared" ca="1" si="129"/>
        <v>1</v>
      </c>
      <c r="DN177" s="56">
        <f>_xlfn.XLOOKUP(B177,'[2]1. All Calls'!$R:$R,'[2]1. All Calls'!$A:$A,"",0)</f>
        <v>46090.279409722199</v>
      </c>
      <c r="DO177" s="57" t="str">
        <f ca="1">VLOOKUP(DM177,[1]Validation!$B$20:$C$25,2,0)</f>
        <v>Above 3 months</v>
      </c>
      <c r="DP177" s="58" t="str">
        <f>_xlfn.XLOOKUP(B177,'[1]Active AMCs- Dealer'!E:E,'[1]Active AMCs- Dealer'!L:L,"Not in AMC",0)</f>
        <v>AMC</v>
      </c>
      <c r="DQ177" s="58"/>
      <c r="DR177" s="29" t="str">
        <f>_xlfn.XLOOKUP(B177,'[2]1. All Calls'!$R:$R,'[2]1. All Calls'!$F:$F,"",0)</f>
        <v>CC-02003478</v>
      </c>
      <c r="DS177" s="29" t="str">
        <f>_xlfn.XLOOKUP(B177,'[2]1. All Calls'!$R:$R,'[2]1. All Calls'!$AB:$AB,"",0)</f>
        <v>Attend the site for scheduled service so change air filter, oil filter, air oil separator, motor greasing and oil. Then start the unit found running ok.</v>
      </c>
      <c r="DT177" s="30">
        <f>_xlfn.XLOOKUP(DR177,'[2]1. All Calls'!$F:$F,'[2]1. All Calls'!$A:$A,"",0)</f>
        <v>46090.279409722199</v>
      </c>
      <c r="DU177" s="31">
        <f>_xlfn.XLOOKUP(DR177,'[2]1. All Calls'!$F:$F,'[2]1. All Calls'!$B:$B,"",0)</f>
        <v>24114</v>
      </c>
      <c r="DV177" s="31">
        <f>_xlfn.XLOOKUP(B177,[1]MDA_Assets!D:D,[1]MDA_Assets!N:N,"",0)</f>
        <v>15896</v>
      </c>
      <c r="DW177" s="31">
        <f>_xlfn.XLOOKUP(B177,[1]MDA_Assets!D:D,[1]MDA_Assets!O:O,"",0)</f>
        <v>8217</v>
      </c>
      <c r="DX177" s="32" t="str">
        <f>_xlfn.XLOOKUP(B177,[1]MDA_Assets!D:D,[1]MDA_Assets!Q:Q,"",0)</f>
        <v>Synthetic</v>
      </c>
      <c r="DY177" s="33">
        <f>_xlfn.XLOOKUP(B177,[1]MDA_Assets!D:D,[1]MDA_Assets!R:R,"",0)</f>
        <v>46102</v>
      </c>
      <c r="DZ177" s="33">
        <f>_xlfn.XLOOKUP(B177,[1]MDA_Assets!D:D,[1]MDA_Assets!S:S,"",0)</f>
        <v>46102</v>
      </c>
      <c r="EA177" s="33">
        <f>_xlfn.XLOOKUP(B177,[1]MDA_Assets!D:D,[1]MDA_Assets!T:T,"",0)</f>
        <v>46102</v>
      </c>
      <c r="EB177" s="33">
        <f>_xlfn.XLOOKUP(B177,[1]MDA_Assets!D:D,[1]MDA_Assets!U:U,"",0)</f>
        <v>46102</v>
      </c>
      <c r="EC177" s="33">
        <f>_xlfn.XLOOKUP(B177,[1]MDA_Assets!D:D,[1]MDA_Assets!V:V,"",0)</f>
        <v>46102</v>
      </c>
      <c r="ED177" s="33">
        <f>_xlfn.XLOOKUP(B177,[1]MDA_Assets!D:D,[1]MDA_Assets!W:W,"",0)</f>
        <v>46102</v>
      </c>
      <c r="EE177" s="32" t="str">
        <f>_xlfn.XLOOKUP(B177,[1]MDA_Assets!D:D,[1]MDA_Assets!X:X,"",0)</f>
        <v>Yes</v>
      </c>
      <c r="EF177" s="33">
        <f>_xlfn.XLOOKUP(B177,[1]MDA_Assets!D:D,[1]MDA_Assets!Y:Y,"",0)</f>
        <v>45803</v>
      </c>
      <c r="EG177" s="33">
        <f>_xlfn.XLOOKUP(B177,[1]MDA_Assets!D:D,[1]MDA_Assets!Z:Z,"",0)</f>
        <v>45803</v>
      </c>
      <c r="EH177" s="33">
        <f>_xlfn.XLOOKUP(B177,[1]MDA_Assets!D:D,[1]MDA_Assets!AA:AA,"",0)</f>
        <v>45803</v>
      </c>
      <c r="EI177" s="34">
        <f>_xlfn.XLOOKUP(B177,[1]MDA_Assets!D:D,[1]MDA_Assets!P:P,"",0)</f>
        <v>8</v>
      </c>
      <c r="EJ177" s="35" t="str">
        <f>_xlfn.XLOOKUP(B177,[1]MDA_Assets!D:D,[1]MDA_Assets!AB:AB,"",0)</f>
        <v>4000</v>
      </c>
      <c r="EK177" s="35" t="str">
        <f>_xlfn.XLOOKUP(B177,[1]MDA_Assets!D:D,[1]MDA_Assets!AC:AC,"",0)</f>
        <v>4000</v>
      </c>
      <c r="EL177" s="35" t="str">
        <f>_xlfn.XLOOKUP(B177,[1]MDA_Assets!D:D,[1]MDA_Assets!AD:AD,"",0)</f>
        <v>6000</v>
      </c>
      <c r="EM177" s="35" t="str">
        <f>_xlfn.XLOOKUP(B177,[1]MDA_Assets!D:D,[1]MDA_Assets!AE:AE,"",0)</f>
        <v>6000</v>
      </c>
      <c r="EN177" s="35" t="str">
        <f>_xlfn.XLOOKUP(B177,[1]MDA_Assets!D:D,[1]MDA_Assets!AF:AF,"",0)</f>
        <v>8000</v>
      </c>
      <c r="EO177" s="35" t="str">
        <f>_xlfn.XLOOKUP(B177,[1]MDA_Assets!D:D,[1]MDA_Assets!AG:AG,"",0)</f>
        <v>4000</v>
      </c>
      <c r="EP177" s="36">
        <f t="shared" si="153"/>
        <v>365</v>
      </c>
      <c r="EQ177" s="36">
        <f t="shared" si="153"/>
        <v>180</v>
      </c>
      <c r="ER177" s="36">
        <f t="shared" si="130"/>
        <v>730</v>
      </c>
      <c r="ES177" s="36">
        <f t="shared" si="131"/>
        <v>730</v>
      </c>
      <c r="ET177" s="36">
        <f t="shared" si="132"/>
        <v>730</v>
      </c>
      <c r="EU177" s="36">
        <f t="shared" si="133"/>
        <v>365</v>
      </c>
      <c r="EV177" s="36">
        <f t="shared" si="134"/>
        <v>365</v>
      </c>
      <c r="EW177" s="36">
        <f t="shared" si="106"/>
        <v>365</v>
      </c>
      <c r="EX177" s="36">
        <f t="shared" si="107"/>
        <v>365</v>
      </c>
      <c r="EY177" s="36">
        <f t="shared" si="147"/>
        <v>11.78</v>
      </c>
      <c r="EZ177" s="36">
        <f t="shared" si="147"/>
        <v>5.81</v>
      </c>
      <c r="FA177" s="36">
        <f t="shared" si="147"/>
        <v>23.55</v>
      </c>
      <c r="FB177" s="36">
        <f t="shared" si="146"/>
        <v>23.55</v>
      </c>
      <c r="FC177" s="36">
        <f t="shared" si="146"/>
        <v>23.55</v>
      </c>
      <c r="FD177" s="36">
        <f t="shared" si="146"/>
        <v>11.78</v>
      </c>
      <c r="FE177" s="36">
        <f t="shared" si="146"/>
        <v>11.78</v>
      </c>
      <c r="FF177" s="36">
        <f t="shared" si="146"/>
        <v>11.78</v>
      </c>
      <c r="FG177" s="36">
        <f t="shared" si="146"/>
        <v>11.78</v>
      </c>
      <c r="FH177" s="37" t="str" cm="1">
        <f t="array" ref="FH177">_xlfn.IFS(EY177="", "No Data", EY177&lt;0, "Negative/Future", EY177=0, "Zero Days", EY177&lt;=3, "&lt; 3 Months", EY177&lt;=6, "3 to 6 Months", EY177&lt;=9, "6 to 9 Months", EY177&lt;=12, "9 to 12 Months", EY177&lt;=15, "12 to 15 Months", EY177&lt;=18, "15 to 18 Months", EY177&lt;=24, "18 to 24 Months", EY177&gt;24, "&gt; 24 Months")</f>
        <v>9 to 12 Months</v>
      </c>
      <c r="FI177" s="37" t="str" cm="1">
        <f t="array" ref="FI177">_xlfn.IFS(EZ177="", "No Data", EZ177&lt;0, "Negative/Future", EZ177=0, "Zero Days", EZ177&lt;=3, "&lt; 3 Months", EZ177&lt;=6, "3 to 6 Months", EZ177&lt;=9, "6 to 9 Months", EZ177&lt;=12, "9 to 12 Months", EZ177&lt;=15, "12 to 15 Months", EZ177&lt;=18, "15 to 18 Months", EZ177&lt;=24, "18 to 24 Months", EZ177&gt;24, "&gt; 24 Months")</f>
        <v>3 to 6 Months</v>
      </c>
      <c r="FJ177" s="37" t="str" cm="1">
        <f t="array" ref="FJ177">_xlfn.IFS(FA177="", "No Data", FA177&lt;0, "Negative/Future", FA177=0, "Zero Days", FA177&lt;=3, "&lt; 3 Months", FA177&lt;=6, "3 to 6 Months", FA177&lt;=9, "6 to 9 Months", FA177&lt;=12, "9 to 12 Months", FA177&lt;=15, "12 to 15 Months", FA177&lt;=18, "15 to 18 Months", FA177&lt;=24, "18 to 24 Months", FA177&gt;24, "&gt; 24 Months")</f>
        <v>18 to 24 Months</v>
      </c>
      <c r="FK177" s="37" t="str" cm="1">
        <f t="array" ref="FK177">_xlfn.IFS(FB177="", "No Data", FB177&lt;0, "Negative/Future", FB177=0, "Zero Days", FB177&lt;=3, "&lt; 3 Months", FB177&lt;=6, "3 to 6 Months", FB177&lt;=9, "6 to 9 Months", FB177&lt;=12, "9 to 12 Months", FB177&lt;=15, "12 to 15 Months", FB177&lt;=18, "15 to 18 Months", FB177&lt;=24, "18 to 24 Months", FB177&gt;24, "&gt; 24 Months")</f>
        <v>18 to 24 Months</v>
      </c>
      <c r="FL177" s="37" t="str" cm="1">
        <f t="array" ref="FL177">_xlfn.IFS(FC177="", "No Data", FC177&lt;0, "Negative/Future", FC177=0, "Zero Days", FC177&lt;=3, "&lt; 3 Months", FC177&lt;=6, "3 to 6 Months", FC177&lt;=9, "6 to 9 Months", FC177&lt;=12, "9 to 12 Months", FC177&lt;=15, "12 to 15 Months", FC177&lt;=18, "15 to 18 Months", FC177&lt;=24, "18 to 24 Months", FC177&gt;24, "&gt; 24 Months")</f>
        <v>18 to 24 Months</v>
      </c>
      <c r="FM177" s="37" t="str" cm="1">
        <f t="array" ref="FM177">_xlfn.IFS(FD177="", "No Data", FD177&lt;0, "Negative/Future", FD177=0, "Zero Days", FD177&lt;=3, "&lt; 3 Months", FD177&lt;=6, "3 to 6 Months", FD177&lt;=9, "6 to 9 Months", FD177&lt;=12, "9 to 12 Months", FD177&lt;=15, "12 to 15 Months", FD177&lt;=18, "15 to 18 Months", FD177&lt;=24, "18 to 24 Months", FD177&gt;24, "&gt; 24 Months")</f>
        <v>9 to 12 Months</v>
      </c>
      <c r="FN177" s="37" t="str" cm="1">
        <f t="array" ref="FN177">_xlfn.IFS(FE177="", "No Data", FE177&lt;0, "Negative/Future", FE177=0, "Zero Days", FE177&lt;=3, "&lt; 3 Months", FE177&lt;=6, "3 to 6 Months", FE177&lt;=9, "6 to 9 Months", FE177&lt;=12, "9 to 12 Months", FE177&lt;=15, "12 to 15 Months", FE177&lt;=18, "15 to 18 Months", FE177&lt;=24, "18 to 24 Months", FE177&gt;24, "&gt; 24 Months")</f>
        <v>9 to 12 Months</v>
      </c>
      <c r="FO177" s="37" t="str" cm="1">
        <f t="array" ref="FO177">_xlfn.IFS(FG177="", "No Data", FG177&lt;0, "Negative/Future", FG177=0, "Zero Days", FG177&lt;=3, "&lt; 3 Months", FG177&lt;=6, "3 to 6 Months", FG177&lt;=9, "6 to 9 Months", FG177&lt;=12, "9 to 12 Months", FG177&lt;=15, "12 to 15 Months", FG177&lt;=18, "15 to 18 Months", FG177&lt;=24, "18 to 24 Months", FG177&gt;24, "&gt; 24 Months")</f>
        <v>9 to 12 Months</v>
      </c>
      <c r="FP177" s="37" t="str" cm="1">
        <f t="array" ref="FP177">_xlfn.IFS(FF177="", "No Data", FF177&lt;0, "Negative/Future", FF177=0, "Zero Days", FF177&lt;=3, "&lt; 3 Months", FF177&lt;=6, "3 to 6 Months", FF177&lt;=9, "6 to 9 Months", FF177&lt;=12, "9 to 12 Months", FF177&lt;=15, "12 to 15 Months", FF177&lt;=18, "15 to 18 Months", FF177&lt;=24, "18 to 24 Months", FF177&gt;24, "&gt; 24 Months")</f>
        <v>9 to 12 Months</v>
      </c>
      <c r="FQ177" s="29" t="s">
        <v>1047</v>
      </c>
      <c r="FR177" s="29">
        <v>8100184482</v>
      </c>
      <c r="FS177" s="38" t="str">
        <f>VLOOKUP(_xlfn.XLOOKUP(B177,[1]MDA_Assets!D:D,[1]MDA_Assets!I:I,"",0),[1]Validation!$B$1:$C$8,2,0)</f>
        <v>B</v>
      </c>
      <c r="FT177" s="38" t="s">
        <v>202</v>
      </c>
      <c r="FU177" s="31" t="str">
        <f>_xlfn.XLOOKUP(B177,[1]MDA_Assets!D:D,[1]MDA_Assets!X:X,"",0)</f>
        <v>Yes</v>
      </c>
      <c r="FV177" s="39">
        <v>0</v>
      </c>
      <c r="FW177" s="39">
        <v>3</v>
      </c>
      <c r="FX177" s="39">
        <v>0</v>
      </c>
      <c r="FY177" s="39">
        <v>6</v>
      </c>
      <c r="FZ177" s="40">
        <f t="shared" si="150"/>
        <v>46467</v>
      </c>
      <c r="GA177" s="40">
        <f t="shared" si="150"/>
        <v>46282</v>
      </c>
      <c r="GB177" s="40">
        <f t="shared" si="108"/>
        <v>46832</v>
      </c>
      <c r="GC177" s="40">
        <f t="shared" si="109"/>
        <v>46832</v>
      </c>
      <c r="GD177" s="40">
        <f t="shared" si="110"/>
        <v>46832</v>
      </c>
      <c r="GE177" s="40">
        <f t="shared" si="111"/>
        <v>46467</v>
      </c>
      <c r="GF177" s="40">
        <f t="shared" si="154"/>
        <v>46168</v>
      </c>
      <c r="GG177" s="40">
        <f t="shared" si="154"/>
        <v>46168</v>
      </c>
      <c r="GH177" s="40">
        <f t="shared" si="154"/>
        <v>46168</v>
      </c>
      <c r="GI177" s="39">
        <f t="shared" si="135"/>
        <v>0</v>
      </c>
      <c r="GJ177" s="39">
        <f t="shared" si="136"/>
        <v>0</v>
      </c>
      <c r="GK177" s="39">
        <f t="shared" si="137"/>
        <v>0</v>
      </c>
      <c r="GL177" s="39">
        <f t="shared" si="138"/>
        <v>9</v>
      </c>
    </row>
    <row r="178" spans="1:194" x14ac:dyDescent="0.25">
      <c r="A178" s="19">
        <v>198</v>
      </c>
      <c r="B178" s="43" t="s">
        <v>1048</v>
      </c>
      <c r="C178" s="43" t="s">
        <v>254</v>
      </c>
      <c r="D178" s="43" t="s">
        <v>241</v>
      </c>
      <c r="E178" s="43" t="s">
        <v>502</v>
      </c>
      <c r="F178" s="43" t="s">
        <v>347</v>
      </c>
      <c r="G178" s="43" t="s">
        <v>243</v>
      </c>
      <c r="H178" s="43" t="s">
        <v>277</v>
      </c>
      <c r="I178" s="43" t="s">
        <v>192</v>
      </c>
      <c r="J178" s="44">
        <f t="shared" si="112"/>
        <v>44602.770833333336</v>
      </c>
      <c r="K178" s="44">
        <v>44238.770833333336</v>
      </c>
      <c r="L178" s="44">
        <v>44072</v>
      </c>
      <c r="M178" s="43" t="s">
        <v>2876</v>
      </c>
      <c r="N178" s="43" t="s">
        <v>2877</v>
      </c>
      <c r="O178" s="44">
        <v>46143.366412037038</v>
      </c>
      <c r="P178" s="43">
        <v>11238</v>
      </c>
      <c r="Q178" s="43">
        <v>5470</v>
      </c>
      <c r="R178" s="43">
        <v>5240</v>
      </c>
      <c r="S178" s="43" t="s">
        <v>206</v>
      </c>
      <c r="T178" s="44">
        <v>46006.770833333336</v>
      </c>
      <c r="U178" s="44">
        <v>46006.770833333336</v>
      </c>
      <c r="V178" s="44">
        <v>46006.770833333336</v>
      </c>
      <c r="W178" s="44">
        <v>46006.770833333336</v>
      </c>
      <c r="X178" s="44">
        <v>46006.770833333336</v>
      </c>
      <c r="Y178" s="44">
        <v>45329.770833333336</v>
      </c>
      <c r="Z178" s="43" t="s">
        <v>195</v>
      </c>
      <c r="AA178" s="43"/>
      <c r="AB178" s="43"/>
      <c r="AC178" s="43"/>
      <c r="AD178" s="43"/>
      <c r="AE178" s="43">
        <v>3</v>
      </c>
      <c r="AF178" s="43" t="s">
        <v>314</v>
      </c>
      <c r="AG178" s="43" t="s">
        <v>314</v>
      </c>
      <c r="AH178" s="43" t="s">
        <v>280</v>
      </c>
      <c r="AI178" s="43" t="s">
        <v>280</v>
      </c>
      <c r="AJ178" s="43" t="s">
        <v>285</v>
      </c>
      <c r="AK178" s="43" t="s">
        <v>281</v>
      </c>
      <c r="AL178" s="49">
        <v>46186</v>
      </c>
      <c r="AM178" s="49">
        <v>46186</v>
      </c>
      <c r="AN178" s="47">
        <v>46371</v>
      </c>
      <c r="AO178" s="47">
        <v>46371</v>
      </c>
      <c r="AP178" s="46">
        <v>46059</v>
      </c>
      <c r="AQ178" s="47">
        <v>46371</v>
      </c>
      <c r="AR178" s="48"/>
      <c r="AS178" s="48"/>
      <c r="AT178" s="48"/>
      <c r="AU178" s="43">
        <v>1</v>
      </c>
      <c r="AV178" s="43">
        <v>0</v>
      </c>
      <c r="AW178" s="43">
        <v>1</v>
      </c>
      <c r="AX178" s="51" t="s">
        <v>211</v>
      </c>
      <c r="AY178" s="51" t="s">
        <v>211</v>
      </c>
      <c r="AZ178" s="51" t="s">
        <v>198</v>
      </c>
      <c r="BA178" s="20">
        <f t="shared" ca="1" si="149"/>
        <v>1</v>
      </c>
      <c r="BB178" s="20">
        <f t="shared" ca="1" si="149"/>
        <v>1</v>
      </c>
      <c r="BC178" s="20">
        <f t="shared" ca="1" si="149"/>
        <v>0</v>
      </c>
      <c r="BD178" s="20">
        <f t="shared" ca="1" si="148"/>
        <v>0</v>
      </c>
      <c r="BE178" s="20">
        <f t="shared" ca="1" si="148"/>
        <v>1</v>
      </c>
      <c r="BF178" s="20">
        <f t="shared" ca="1" si="148"/>
        <v>0</v>
      </c>
      <c r="BG178" s="21" t="str">
        <f t="shared" ca="1" si="148"/>
        <v/>
      </c>
      <c r="BH178" s="21" t="str">
        <f t="shared" ca="1" si="148"/>
        <v/>
      </c>
      <c r="BI178" s="21" t="str">
        <f t="shared" ca="1" si="148"/>
        <v/>
      </c>
      <c r="BJ178" s="22">
        <f t="shared" ca="1" si="113"/>
        <v>3</v>
      </c>
      <c r="BK178" s="21">
        <f t="shared" si="114"/>
        <v>3</v>
      </c>
      <c r="BL178" s="22">
        <f t="shared" ca="1" si="115"/>
        <v>11336</v>
      </c>
      <c r="BM178" s="22">
        <f t="shared" ca="1" si="116"/>
        <v>5555</v>
      </c>
      <c r="BN178" s="23">
        <f t="shared" ca="1" si="117"/>
        <v>5781</v>
      </c>
      <c r="BO178" s="24">
        <f t="shared" ca="1" si="118"/>
        <v>98</v>
      </c>
      <c r="BP178" s="51" t="str">
        <f>_xlfn.XLOOKUP(E178,[1]Validation!E:E,[1]Validation!F:F,"")</f>
        <v>EN7</v>
      </c>
      <c r="BQ178" s="51" t="str">
        <f>_xlfn.XLOOKUP(BP178,[1]Validation!F:F,[1]Validation!G:G,"")</f>
        <v>EN4 to EN7</v>
      </c>
      <c r="BR178" s="52" t="str">
        <f>VLOOKUP(G178,[1]Validation!$B$1:$C$9,2,0)</f>
        <v>A</v>
      </c>
      <c r="BS178" s="51">
        <f t="shared" ca="1" si="119"/>
        <v>64</v>
      </c>
      <c r="BT178" s="53">
        <f>_xlfn.XLOOKUP(B178,'[2]1. All Calls'!$R:$R,'[2]1. All Calls'!$A:$A,"",0)</f>
        <v>46143.559050925898</v>
      </c>
      <c r="BU178" s="51" t="str">
        <f>_xlfn.XLOOKUP(B178,'[2]1. All Calls'!$R:$R,'[2]1. All Calls'!$F:$F,"",0)</f>
        <v>CC-02065398</v>
      </c>
      <c r="BV178" s="51" t="str">
        <f>_xlfn.XLOOKUP(B178,'[2]1. All Calls'!$R:$R,'[2]1. All Calls'!$J:$J,"",0)</f>
        <v>General Service</v>
      </c>
      <c r="BW178" s="53">
        <f>_xlfn.XLOOKUP(B178,'[2]Sch Calls'!$R:$R,'[2]Sch Calls'!$A:$A,"",0)</f>
        <v>46007.523900462998</v>
      </c>
      <c r="BX178" s="51">
        <f>_xlfn.XLOOKUP(B178,'[2]Sch Calls'!$R:$R,'[2]Sch Calls'!$B:$B,"",0)</f>
        <v>10438</v>
      </c>
      <c r="BY178" s="51" t="str">
        <f t="shared" si="151"/>
        <v>14-Jun-26</v>
      </c>
      <c r="BZ178" s="51" t="str">
        <f t="shared" si="151"/>
        <v>14-Jun-26</v>
      </c>
      <c r="CA178" s="51" t="str">
        <f t="shared" si="120"/>
        <v>17-Sep-26</v>
      </c>
      <c r="CB178" s="51" t="str">
        <f t="shared" si="121"/>
        <v>15-Jun-27</v>
      </c>
      <c r="CC178" s="51" t="str">
        <f t="shared" si="122"/>
        <v>07-Feb-26</v>
      </c>
      <c r="CD178" s="51" t="str">
        <f t="shared" si="123"/>
        <v>16-Dec-26</v>
      </c>
      <c r="CE178" s="51">
        <f t="shared" ca="1" si="152"/>
        <v>169</v>
      </c>
      <c r="CF178" s="51">
        <f t="shared" ca="1" si="152"/>
        <v>169</v>
      </c>
      <c r="CG178" s="51">
        <f t="shared" ca="1" si="124"/>
        <v>169</v>
      </c>
      <c r="CH178" s="51">
        <f t="shared" ca="1" si="125"/>
        <v>169</v>
      </c>
      <c r="CI178" s="51">
        <f t="shared" ca="1" si="126"/>
        <v>846</v>
      </c>
      <c r="CJ178" s="51">
        <f t="shared" ca="1" si="127"/>
        <v>169</v>
      </c>
      <c r="CK178" s="51">
        <f t="shared" ca="1" si="144"/>
        <v>507</v>
      </c>
      <c r="CL178" s="51">
        <f t="shared" ca="1" si="144"/>
        <v>507</v>
      </c>
      <c r="CM178" s="51">
        <f t="shared" ca="1" si="144"/>
        <v>507</v>
      </c>
      <c r="CN178" s="51">
        <f t="shared" ca="1" si="144"/>
        <v>507</v>
      </c>
      <c r="CO178" s="51">
        <f t="shared" ca="1" si="144"/>
        <v>2538</v>
      </c>
      <c r="CP178" s="51">
        <f t="shared" ca="1" si="144"/>
        <v>507</v>
      </c>
      <c r="CQ178" s="51">
        <f t="shared" ca="1" si="145"/>
        <v>993</v>
      </c>
      <c r="CR178" s="51">
        <f t="shared" ca="1" si="145"/>
        <v>993</v>
      </c>
      <c r="CS178" s="51">
        <f t="shared" ca="1" si="145"/>
        <v>2493</v>
      </c>
      <c r="CT178" s="51">
        <f t="shared" ca="1" si="145"/>
        <v>2493</v>
      </c>
      <c r="CU178" s="51">
        <f t="shared" ca="1" si="145"/>
        <v>1462</v>
      </c>
      <c r="CV178" s="54">
        <f t="shared" ca="1" si="145"/>
        <v>1493</v>
      </c>
      <c r="CW178" s="25" t="s">
        <v>199</v>
      </c>
      <c r="CX178" s="55">
        <v>0.51</v>
      </c>
      <c r="CY178" s="55"/>
      <c r="CZ178" s="26">
        <v>0</v>
      </c>
      <c r="DA178" s="26">
        <v>0</v>
      </c>
      <c r="DB178" s="26">
        <v>0</v>
      </c>
      <c r="DC178" s="26">
        <v>0</v>
      </c>
      <c r="DD178" s="26">
        <v>0</v>
      </c>
      <c r="DE178" s="26">
        <v>0</v>
      </c>
      <c r="DF178" s="26">
        <v>0</v>
      </c>
      <c r="DG178" s="26">
        <v>0</v>
      </c>
      <c r="DH178" s="26">
        <v>0</v>
      </c>
      <c r="DI178" s="26">
        <v>0</v>
      </c>
      <c r="DJ178" s="26">
        <v>0</v>
      </c>
      <c r="DK178" s="26">
        <v>0</v>
      </c>
      <c r="DL178" s="27">
        <f t="shared" si="128"/>
        <v>46218.559050925898</v>
      </c>
      <c r="DM178" s="28">
        <f t="shared" ca="1" si="129"/>
        <v>0</v>
      </c>
      <c r="DN178" s="56">
        <f>_xlfn.XLOOKUP(B178,'[2]1. All Calls'!$R:$R,'[2]1. All Calls'!$A:$A,"",0)</f>
        <v>46143.559050925898</v>
      </c>
      <c r="DO178" s="57" t="str">
        <f ca="1">VLOOKUP(DM178,[1]Validation!$B$20:$C$25,2,0)</f>
        <v>Within 3 months</v>
      </c>
      <c r="DP178" s="58" t="str">
        <f>_xlfn.XLOOKUP(B178,'[1]Active AMCs- Dealer'!E:E,'[1]Active AMCs- Dealer'!L:L,"Not in AMC",0)</f>
        <v>AMC</v>
      </c>
      <c r="DQ178" s="58"/>
      <c r="DR178" s="29" t="str">
        <f>_xlfn.XLOOKUP(B178,'[2]1. All Calls'!$R:$R,'[2]1. All Calls'!$F:$F,"",0)</f>
        <v>CC-02065398</v>
      </c>
      <c r="DS178" s="29" t="str">
        <f>_xlfn.XLOOKUP(B178,'[2]1. All Calls'!$R:$R,'[2]1. All Calls'!$AB:$AB,"",0)</f>
        <v>We visited the site and replaced the standby PLC with a new one. After installing the new PLC, we started the machine and found that the machine was working properly. New PLS sl no-B21632.</v>
      </c>
      <c r="DT178" s="30">
        <f>_xlfn.XLOOKUP(DR178,'[2]1. All Calls'!$F:$F,'[2]1. All Calls'!$A:$A,"",0)</f>
        <v>46143.559050925898</v>
      </c>
      <c r="DU178" s="31">
        <f>_xlfn.XLOOKUP(DR178,'[2]1. All Calls'!$F:$F,'[2]1. All Calls'!$B:$B,"",0)</f>
        <v>11238</v>
      </c>
      <c r="DV178" s="31">
        <f>_xlfn.XLOOKUP(B178,[1]MDA_Assets!D:D,[1]MDA_Assets!N:N,"",0)</f>
        <v>5470</v>
      </c>
      <c r="DW178" s="31">
        <f>_xlfn.XLOOKUP(B178,[1]MDA_Assets!D:D,[1]MDA_Assets!O:O,"",0)</f>
        <v>5240</v>
      </c>
      <c r="DX178" s="32" t="str">
        <f>_xlfn.XLOOKUP(B178,[1]MDA_Assets!D:D,[1]MDA_Assets!Q:Q,"",0)</f>
        <v>XD</v>
      </c>
      <c r="DY178" s="33">
        <f>_xlfn.XLOOKUP(B178,[1]MDA_Assets!D:D,[1]MDA_Assets!R:R,"",0)</f>
        <v>46007</v>
      </c>
      <c r="DZ178" s="33">
        <f>_xlfn.XLOOKUP(B178,[1]MDA_Assets!D:D,[1]MDA_Assets!S:S,"",0)</f>
        <v>46007</v>
      </c>
      <c r="EA178" s="33">
        <f>_xlfn.XLOOKUP(B178,[1]MDA_Assets!D:D,[1]MDA_Assets!T:T,"",0)</f>
        <v>46007</v>
      </c>
      <c r="EB178" s="33">
        <f>_xlfn.XLOOKUP(B178,[1]MDA_Assets!D:D,[1]MDA_Assets!U:U,"",0)</f>
        <v>46007</v>
      </c>
      <c r="EC178" s="33">
        <f>_xlfn.XLOOKUP(B178,[1]MDA_Assets!D:D,[1]MDA_Assets!V:V,"",0)</f>
        <v>46007</v>
      </c>
      <c r="ED178" s="33">
        <f>_xlfn.XLOOKUP(B178,[1]MDA_Assets!D:D,[1]MDA_Assets!W:W,"",0)</f>
        <v>45330</v>
      </c>
      <c r="EE178" s="32" t="str">
        <f>_xlfn.XLOOKUP(B178,[1]MDA_Assets!D:D,[1]MDA_Assets!X:X,"",0)</f>
        <v>No</v>
      </c>
      <c r="EF178" s="33">
        <f>_xlfn.XLOOKUP(B178,[1]MDA_Assets!D:D,[1]MDA_Assets!Y:Y,"",0)</f>
        <v>0</v>
      </c>
      <c r="EG178" s="33">
        <f>_xlfn.XLOOKUP(B178,[1]MDA_Assets!D:D,[1]MDA_Assets!Z:Z,"",0)</f>
        <v>0</v>
      </c>
      <c r="EH178" s="33">
        <f>_xlfn.XLOOKUP(B178,[1]MDA_Assets!D:D,[1]MDA_Assets!AA:AA,"",0)</f>
        <v>0</v>
      </c>
      <c r="EI178" s="34">
        <f>_xlfn.XLOOKUP(B178,[1]MDA_Assets!D:D,[1]MDA_Assets!P:P,"",0)</f>
        <v>3</v>
      </c>
      <c r="EJ178" s="35" t="str">
        <f>_xlfn.XLOOKUP(B178,[1]MDA_Assets!D:D,[1]MDA_Assets!AB:AB,"",0)</f>
        <v>1500</v>
      </c>
      <c r="EK178" s="35" t="str">
        <f>_xlfn.XLOOKUP(B178,[1]MDA_Assets!D:D,[1]MDA_Assets!AC:AC,"",0)</f>
        <v>1500</v>
      </c>
      <c r="EL178" s="35" t="str">
        <f>_xlfn.XLOOKUP(B178,[1]MDA_Assets!D:D,[1]MDA_Assets!AD:AD,"",0)</f>
        <v>3000</v>
      </c>
      <c r="EM178" s="35" t="str">
        <f>_xlfn.XLOOKUP(B178,[1]MDA_Assets!D:D,[1]MDA_Assets!AE:AE,"",0)</f>
        <v>3000</v>
      </c>
      <c r="EN178" s="35" t="str">
        <f>_xlfn.XLOOKUP(B178,[1]MDA_Assets!D:D,[1]MDA_Assets!AF:AF,"",0)</f>
        <v>4000</v>
      </c>
      <c r="EO178" s="35" t="str">
        <f>_xlfn.XLOOKUP(B178,[1]MDA_Assets!D:D,[1]MDA_Assets!AG:AG,"",0)</f>
        <v>2000</v>
      </c>
      <c r="EP178" s="36">
        <f t="shared" si="153"/>
        <v>180</v>
      </c>
      <c r="EQ178" s="36">
        <f t="shared" si="153"/>
        <v>180</v>
      </c>
      <c r="ER178" s="36">
        <f t="shared" si="130"/>
        <v>365</v>
      </c>
      <c r="ES178" s="36">
        <f t="shared" si="131"/>
        <v>365</v>
      </c>
      <c r="ET178" s="36">
        <f t="shared" si="132"/>
        <v>730</v>
      </c>
      <c r="EU178" s="36">
        <f t="shared" si="133"/>
        <v>365</v>
      </c>
      <c r="EV178" s="36" t="str">
        <f t="shared" si="134"/>
        <v/>
      </c>
      <c r="EW178" s="36" t="str">
        <f t="shared" si="106"/>
        <v/>
      </c>
      <c r="EX178" s="36" t="str">
        <f t="shared" si="107"/>
        <v/>
      </c>
      <c r="EY178" s="36">
        <f t="shared" si="147"/>
        <v>5.81</v>
      </c>
      <c r="EZ178" s="36">
        <f t="shared" si="147"/>
        <v>5.81</v>
      </c>
      <c r="FA178" s="36">
        <f t="shared" si="147"/>
        <v>11.78</v>
      </c>
      <c r="FB178" s="36">
        <f t="shared" si="146"/>
        <v>11.78</v>
      </c>
      <c r="FC178" s="36">
        <f t="shared" si="146"/>
        <v>23.55</v>
      </c>
      <c r="FD178" s="36">
        <f t="shared" si="146"/>
        <v>11.78</v>
      </c>
      <c r="FE178" s="36" t="str">
        <f t="shared" si="146"/>
        <v/>
      </c>
      <c r="FF178" s="36" t="str">
        <f t="shared" si="146"/>
        <v/>
      </c>
      <c r="FG178" s="36" t="str">
        <f t="shared" si="146"/>
        <v/>
      </c>
      <c r="FH178" s="37" t="str" cm="1">
        <f t="array" ref="FH178">_xlfn.IFS(EY178="", "No Data", EY178&lt;0, "Negative/Future", EY178=0, "Zero Days", EY178&lt;=3, "&lt; 3 Months", EY178&lt;=6, "3 to 6 Months", EY178&lt;=9, "6 to 9 Months", EY178&lt;=12, "9 to 12 Months", EY178&lt;=15, "12 to 15 Months", EY178&lt;=18, "15 to 18 Months", EY178&lt;=24, "18 to 24 Months", EY178&gt;24, "&gt; 24 Months")</f>
        <v>3 to 6 Months</v>
      </c>
      <c r="FI178" s="37" t="str" cm="1">
        <f t="array" ref="FI178">_xlfn.IFS(EZ178="", "No Data", EZ178&lt;0, "Negative/Future", EZ178=0, "Zero Days", EZ178&lt;=3, "&lt; 3 Months", EZ178&lt;=6, "3 to 6 Months", EZ178&lt;=9, "6 to 9 Months", EZ178&lt;=12, "9 to 12 Months", EZ178&lt;=15, "12 to 15 Months", EZ178&lt;=18, "15 to 18 Months", EZ178&lt;=24, "18 to 24 Months", EZ178&gt;24, "&gt; 24 Months")</f>
        <v>3 to 6 Months</v>
      </c>
      <c r="FJ178" s="37" t="str" cm="1">
        <f t="array" ref="FJ178">_xlfn.IFS(FA178="", "No Data", FA178&lt;0, "Negative/Future", FA178=0, "Zero Days", FA178&lt;=3, "&lt; 3 Months", FA178&lt;=6, "3 to 6 Months", FA178&lt;=9, "6 to 9 Months", FA178&lt;=12, "9 to 12 Months", FA178&lt;=15, "12 to 15 Months", FA178&lt;=18, "15 to 18 Months", FA178&lt;=24, "18 to 24 Months", FA178&gt;24, "&gt; 24 Months")</f>
        <v>9 to 12 Months</v>
      </c>
      <c r="FK178" s="37" t="str" cm="1">
        <f t="array" ref="FK178">_xlfn.IFS(FB178="", "No Data", FB178&lt;0, "Negative/Future", FB178=0, "Zero Days", FB178&lt;=3, "&lt; 3 Months", FB178&lt;=6, "3 to 6 Months", FB178&lt;=9, "6 to 9 Months", FB178&lt;=12, "9 to 12 Months", FB178&lt;=15, "12 to 15 Months", FB178&lt;=18, "15 to 18 Months", FB178&lt;=24, "18 to 24 Months", FB178&gt;24, "&gt; 24 Months")</f>
        <v>9 to 12 Months</v>
      </c>
      <c r="FL178" s="37" t="str" cm="1">
        <f t="array" ref="FL178">_xlfn.IFS(FC178="", "No Data", FC178&lt;0, "Negative/Future", FC178=0, "Zero Days", FC178&lt;=3, "&lt; 3 Months", FC178&lt;=6, "3 to 6 Months", FC178&lt;=9, "6 to 9 Months", FC178&lt;=12, "9 to 12 Months", FC178&lt;=15, "12 to 15 Months", FC178&lt;=18, "15 to 18 Months", FC178&lt;=24, "18 to 24 Months", FC178&gt;24, "&gt; 24 Months")</f>
        <v>18 to 24 Months</v>
      </c>
      <c r="FM178" s="37" t="str" cm="1">
        <f t="array" ref="FM178">_xlfn.IFS(FD178="", "No Data", FD178&lt;0, "Negative/Future", FD178=0, "Zero Days", FD178&lt;=3, "&lt; 3 Months", FD178&lt;=6, "3 to 6 Months", FD178&lt;=9, "6 to 9 Months", FD178&lt;=12, "9 to 12 Months", FD178&lt;=15, "12 to 15 Months", FD178&lt;=18, "15 to 18 Months", FD178&lt;=24, "18 to 24 Months", FD178&gt;24, "&gt; 24 Months")</f>
        <v>9 to 12 Months</v>
      </c>
      <c r="FN178" s="37" t="str" cm="1">
        <f t="array" ref="FN178">_xlfn.IFS(FE178="", "No Data", FE178&lt;0, "Negative/Future", FE178=0, "Zero Days", FE178&lt;=3, "&lt; 3 Months", FE178&lt;=6, "3 to 6 Months", FE178&lt;=9, "6 to 9 Months", FE178&lt;=12, "9 to 12 Months", FE178&lt;=15, "12 to 15 Months", FE178&lt;=18, "15 to 18 Months", FE178&lt;=24, "18 to 24 Months", FE178&gt;24, "&gt; 24 Months")</f>
        <v>No Data</v>
      </c>
      <c r="FO178" s="37" t="str" cm="1">
        <f t="array" ref="FO178">_xlfn.IFS(FG178="", "No Data", FG178&lt;0, "Negative/Future", FG178=0, "Zero Days", FG178&lt;=3, "&lt; 3 Months", FG178&lt;=6, "3 to 6 Months", FG178&lt;=9, "6 to 9 Months", FG178&lt;=12, "9 to 12 Months", FG178&lt;=15, "12 to 15 Months", FG178&lt;=18, "15 to 18 Months", FG178&lt;=24, "18 to 24 Months", FG178&gt;24, "&gt; 24 Months")</f>
        <v>No Data</v>
      </c>
      <c r="FP178" s="37" t="str" cm="1">
        <f t="array" ref="FP178">_xlfn.IFS(FF178="", "No Data", FF178&lt;0, "Negative/Future", FF178=0, "Zero Days", FF178&lt;=3, "&lt; 3 Months", FF178&lt;=6, "3 to 6 Months", FF178&lt;=9, "6 to 9 Months", FF178&lt;=12, "9 to 12 Months", FF178&lt;=15, "12 to 15 Months", FF178&lt;=18, "15 to 18 Months", FF178&lt;=24, "18 to 24 Months", FF178&gt;24, "&gt; 24 Months")</f>
        <v>No Data</v>
      </c>
      <c r="FQ178" s="29" t="s">
        <v>1050</v>
      </c>
      <c r="FR178" s="29">
        <v>8102915589</v>
      </c>
      <c r="FS178" s="38" t="str">
        <f>VLOOKUP(_xlfn.XLOOKUP(B178,[1]MDA_Assets!D:D,[1]MDA_Assets!I:I,"",0),[1]Validation!$B$1:$C$8,2,0)</f>
        <v>A</v>
      </c>
      <c r="FT178" s="38" t="s">
        <v>296</v>
      </c>
      <c r="FU178" s="31" t="str">
        <f>_xlfn.XLOOKUP(B178,[1]MDA_Assets!D:D,[1]MDA_Assets!X:X,"",0)</f>
        <v>No</v>
      </c>
      <c r="FV178" s="39">
        <v>1</v>
      </c>
      <c r="FW178" s="39">
        <v>0</v>
      </c>
      <c r="FX178" s="39">
        <v>2</v>
      </c>
      <c r="FY178" s="39">
        <v>6</v>
      </c>
      <c r="FZ178" s="40">
        <f t="shared" si="150"/>
        <v>46187</v>
      </c>
      <c r="GA178" s="40">
        <f t="shared" si="150"/>
        <v>46187</v>
      </c>
      <c r="GB178" s="40">
        <f t="shared" si="108"/>
        <v>46372</v>
      </c>
      <c r="GC178" s="40">
        <f t="shared" si="109"/>
        <v>46372</v>
      </c>
      <c r="GD178" s="40">
        <f t="shared" si="110"/>
        <v>46737</v>
      </c>
      <c r="GE178" s="40">
        <f t="shared" si="111"/>
        <v>45695</v>
      </c>
      <c r="GF178" s="40" t="str">
        <f t="shared" si="154"/>
        <v/>
      </c>
      <c r="GG178" s="40" t="str">
        <f t="shared" si="154"/>
        <v/>
      </c>
      <c r="GH178" s="40" t="str">
        <f t="shared" si="154"/>
        <v/>
      </c>
      <c r="GI178" s="39">
        <f t="shared" si="135"/>
        <v>1</v>
      </c>
      <c r="GJ178" s="39">
        <f t="shared" si="136"/>
        <v>0</v>
      </c>
      <c r="GK178" s="39">
        <f t="shared" si="137"/>
        <v>0</v>
      </c>
      <c r="GL178" s="39">
        <f t="shared" si="138"/>
        <v>5</v>
      </c>
    </row>
    <row r="179" spans="1:194" x14ac:dyDescent="0.25">
      <c r="A179" s="19">
        <v>199</v>
      </c>
      <c r="B179" s="43" t="s">
        <v>1051</v>
      </c>
      <c r="C179" s="43" t="s">
        <v>254</v>
      </c>
      <c r="D179" s="43" t="s">
        <v>241</v>
      </c>
      <c r="E179" s="43" t="s">
        <v>255</v>
      </c>
      <c r="F179" s="43" t="s">
        <v>1052</v>
      </c>
      <c r="G179" s="43" t="s">
        <v>190</v>
      </c>
      <c r="H179" s="43" t="s">
        <v>277</v>
      </c>
      <c r="I179" s="43" t="s">
        <v>192</v>
      </c>
      <c r="J179" s="44">
        <f t="shared" si="112"/>
        <v>44832.770833333336</v>
      </c>
      <c r="K179" s="44">
        <v>44468.770833333336</v>
      </c>
      <c r="L179" s="44">
        <v>44426</v>
      </c>
      <c r="M179" s="43" t="s">
        <v>2282</v>
      </c>
      <c r="N179" s="43" t="s">
        <v>193</v>
      </c>
      <c r="O179" s="44">
        <v>46052.646192129629</v>
      </c>
      <c r="P179" s="43">
        <v>7300</v>
      </c>
      <c r="Q179" s="43">
        <v>4234</v>
      </c>
      <c r="R179" s="43">
        <v>3066</v>
      </c>
      <c r="S179" s="43" t="s">
        <v>206</v>
      </c>
      <c r="T179" s="44">
        <v>45804.770833333336</v>
      </c>
      <c r="U179" s="44">
        <v>46017.770833333336</v>
      </c>
      <c r="V179" s="44">
        <v>46017.770833333336</v>
      </c>
      <c r="W179" s="44">
        <v>45804.770833333336</v>
      </c>
      <c r="X179" s="44">
        <v>45804.770833333336</v>
      </c>
      <c r="Y179" s="44">
        <v>45804.770833333336</v>
      </c>
      <c r="Z179" s="43" t="s">
        <v>195</v>
      </c>
      <c r="AA179" s="43"/>
      <c r="AB179" s="43"/>
      <c r="AC179" s="43"/>
      <c r="AD179" s="43"/>
      <c r="AE179" s="43">
        <v>7</v>
      </c>
      <c r="AF179" s="43" t="s">
        <v>769</v>
      </c>
      <c r="AG179" s="43" t="s">
        <v>769</v>
      </c>
      <c r="AH179" s="43" t="s">
        <v>594</v>
      </c>
      <c r="AI179" s="43" t="s">
        <v>594</v>
      </c>
      <c r="AJ179" s="43" t="s">
        <v>2283</v>
      </c>
      <c r="AK179" s="43" t="s">
        <v>594</v>
      </c>
      <c r="AL179" s="49">
        <v>46197</v>
      </c>
      <c r="AM179" s="49">
        <v>46197</v>
      </c>
      <c r="AN179" s="45">
        <v>46169</v>
      </c>
      <c r="AO179" s="45">
        <v>46169</v>
      </c>
      <c r="AP179" s="47">
        <v>46534</v>
      </c>
      <c r="AQ179" s="45">
        <v>46169</v>
      </c>
      <c r="AR179" s="48"/>
      <c r="AS179" s="48"/>
      <c r="AT179" s="48"/>
      <c r="AU179" s="43">
        <v>0</v>
      </c>
      <c r="AV179" s="43">
        <v>1</v>
      </c>
      <c r="AW179" s="43">
        <v>1</v>
      </c>
      <c r="AX179" s="51" t="s">
        <v>211</v>
      </c>
      <c r="AY179" s="51" t="s">
        <v>211</v>
      </c>
      <c r="AZ179" s="51" t="s">
        <v>198</v>
      </c>
      <c r="BA179" s="20">
        <f t="shared" ca="1" si="149"/>
        <v>1</v>
      </c>
      <c r="BB179" s="20">
        <f t="shared" ca="1" si="149"/>
        <v>1</v>
      </c>
      <c r="BC179" s="20">
        <f t="shared" ca="1" si="149"/>
        <v>1</v>
      </c>
      <c r="BD179" s="20">
        <f t="shared" ca="1" si="148"/>
        <v>1</v>
      </c>
      <c r="BE179" s="20">
        <f t="shared" ca="1" si="148"/>
        <v>0</v>
      </c>
      <c r="BF179" s="20">
        <f t="shared" ca="1" si="148"/>
        <v>1</v>
      </c>
      <c r="BG179" s="21" t="str">
        <f t="shared" ca="1" si="148"/>
        <v/>
      </c>
      <c r="BH179" s="21" t="str">
        <f t="shared" ca="1" si="148"/>
        <v/>
      </c>
      <c r="BI179" s="21" t="str">
        <f t="shared" ca="1" si="148"/>
        <v/>
      </c>
      <c r="BJ179" s="22">
        <f t="shared" ca="1" si="113"/>
        <v>5</v>
      </c>
      <c r="BK179" s="21">
        <f t="shared" si="114"/>
        <v>7</v>
      </c>
      <c r="BL179" s="22">
        <f t="shared" ca="1" si="115"/>
        <v>8163</v>
      </c>
      <c r="BM179" s="22">
        <f t="shared" ca="1" si="116"/>
        <v>4735</v>
      </c>
      <c r="BN179" s="23">
        <f t="shared" ca="1" si="117"/>
        <v>3428</v>
      </c>
      <c r="BO179" s="24">
        <f t="shared" ca="1" si="118"/>
        <v>863</v>
      </c>
      <c r="BP179" s="51" t="str">
        <f>_xlfn.XLOOKUP(E179,[1]Validation!E:E,[1]Validation!F:F,"")</f>
        <v>EN5</v>
      </c>
      <c r="BQ179" s="51" t="str">
        <f>_xlfn.XLOOKUP(BP179,[1]Validation!F:F,[1]Validation!G:G,"")</f>
        <v>EN4 to EN7</v>
      </c>
      <c r="BR179" s="52" t="str">
        <f>VLOOKUP(G179,[1]Validation!$B$1:$C$9,2,0)</f>
        <v>B</v>
      </c>
      <c r="BS179" s="51">
        <f t="shared" ca="1" si="119"/>
        <v>56</v>
      </c>
      <c r="BT179" s="53">
        <f>_xlfn.XLOOKUP(B179,'[2]1. All Calls'!$R:$R,'[2]1. All Calls'!$A:$A,"",0)</f>
        <v>46052.874432870398</v>
      </c>
      <c r="BU179" s="51" t="str">
        <f>_xlfn.XLOOKUP(B179,'[2]1. All Calls'!$R:$R,'[2]1. All Calls'!$F:$F,"",0)</f>
        <v>CC-01959411</v>
      </c>
      <c r="BV179" s="51" t="str">
        <f>_xlfn.XLOOKUP(B179,'[2]1. All Calls'!$R:$R,'[2]1. All Calls'!$J:$J,"",0)</f>
        <v>Sales Call</v>
      </c>
      <c r="BW179" s="53">
        <f>_xlfn.XLOOKUP(B179,'[2]Sch Calls'!$R:$R,'[2]Sch Calls'!$A:$A,"",0)</f>
        <v>45805.559027777781</v>
      </c>
      <c r="BX179" s="51">
        <f>_xlfn.XLOOKUP(B179,'[2]Sch Calls'!$R:$R,'[2]Sch Calls'!$B:$B,"",0)</f>
        <v>5571</v>
      </c>
      <c r="BY179" s="51" t="str">
        <f t="shared" si="151"/>
        <v>25-Jun-26</v>
      </c>
      <c r="BZ179" s="51" t="str">
        <f t="shared" si="151"/>
        <v>25-Jun-26</v>
      </c>
      <c r="CA179" s="51" t="str">
        <f t="shared" si="120"/>
        <v>27-Feb-26</v>
      </c>
      <c r="CB179" s="51" t="str">
        <f t="shared" si="121"/>
        <v>25-Nov-26</v>
      </c>
      <c r="CC179" s="51" t="str">
        <f t="shared" si="122"/>
        <v>28-May-27</v>
      </c>
      <c r="CD179" s="51" t="str">
        <f t="shared" si="123"/>
        <v>28-May-26</v>
      </c>
      <c r="CE179" s="51">
        <f t="shared" ca="1" si="152"/>
        <v>158</v>
      </c>
      <c r="CF179" s="51">
        <f t="shared" ca="1" si="152"/>
        <v>158</v>
      </c>
      <c r="CG179" s="51">
        <f t="shared" ca="1" si="124"/>
        <v>371</v>
      </c>
      <c r="CH179" s="51">
        <f t="shared" ca="1" si="125"/>
        <v>371</v>
      </c>
      <c r="CI179" s="51">
        <f t="shared" ca="1" si="126"/>
        <v>371</v>
      </c>
      <c r="CJ179" s="51">
        <f t="shared" ca="1" si="127"/>
        <v>371</v>
      </c>
      <c r="CK179" s="51">
        <f t="shared" ca="1" si="144"/>
        <v>1106</v>
      </c>
      <c r="CL179" s="51">
        <f t="shared" ca="1" si="144"/>
        <v>1106</v>
      </c>
      <c r="CM179" s="51">
        <f t="shared" ca="1" si="144"/>
        <v>2597</v>
      </c>
      <c r="CN179" s="51">
        <f t="shared" ca="1" si="144"/>
        <v>2597</v>
      </c>
      <c r="CO179" s="51">
        <f t="shared" ca="1" si="144"/>
        <v>2597</v>
      </c>
      <c r="CP179" s="51">
        <f t="shared" ca="1" si="144"/>
        <v>2597</v>
      </c>
      <c r="CQ179" s="51">
        <f t="shared" ca="1" si="145"/>
        <v>734</v>
      </c>
      <c r="CR179" s="51">
        <f t="shared" ca="1" si="145"/>
        <v>734</v>
      </c>
      <c r="CS179" s="51">
        <f t="shared" ca="1" si="145"/>
        <v>-326</v>
      </c>
      <c r="CT179" s="51">
        <f t="shared" ca="1" si="145"/>
        <v>-326</v>
      </c>
      <c r="CU179" s="51">
        <f t="shared" ca="1" si="145"/>
        <v>3674</v>
      </c>
      <c r="CV179" s="54">
        <f t="shared" ca="1" si="145"/>
        <v>-326</v>
      </c>
      <c r="CW179" s="25" t="s">
        <v>195</v>
      </c>
      <c r="CX179" s="55">
        <v>0.57999999999999996</v>
      </c>
      <c r="CY179" s="55"/>
      <c r="CZ179" s="26" t="s">
        <v>227</v>
      </c>
      <c r="DA179" s="26" t="s">
        <v>227</v>
      </c>
      <c r="DB179" s="26" t="s">
        <v>227</v>
      </c>
      <c r="DC179" s="26" t="s">
        <v>227</v>
      </c>
      <c r="DD179" s="26" t="s">
        <v>227</v>
      </c>
      <c r="DE179" s="26" t="s">
        <v>227</v>
      </c>
      <c r="DF179" s="26" t="s">
        <v>227</v>
      </c>
      <c r="DG179" s="26" t="s">
        <v>227</v>
      </c>
      <c r="DH179" s="26" t="s">
        <v>227</v>
      </c>
      <c r="DI179" s="26" t="s">
        <v>227</v>
      </c>
      <c r="DJ179" s="26" t="s">
        <v>227</v>
      </c>
      <c r="DK179" s="26" t="s">
        <v>227</v>
      </c>
      <c r="DL179" s="27">
        <f t="shared" si="128"/>
        <v>46127.874432870398</v>
      </c>
      <c r="DM179" s="28">
        <f t="shared" ca="1" si="129"/>
        <v>1</v>
      </c>
      <c r="DN179" s="56">
        <f>_xlfn.XLOOKUP(B179,'[2]1. All Calls'!$R:$R,'[2]1. All Calls'!$A:$A,"",0)</f>
        <v>46052.874432870398</v>
      </c>
      <c r="DO179" s="57" t="str">
        <f ca="1">VLOOKUP(DM179,[1]Validation!$B$20:$C$25,2,0)</f>
        <v>Above 3 months</v>
      </c>
      <c r="DP179" s="58" t="str">
        <f>_xlfn.XLOOKUP(B179,'[1]Active AMCs- Dealer'!E:E,'[1]Active AMCs- Dealer'!L:L,"Not in AMC",0)</f>
        <v>Not in AMC</v>
      </c>
      <c r="DQ179" s="50" t="s">
        <v>238</v>
      </c>
      <c r="DR179" s="29" t="str">
        <f>_xlfn.XLOOKUP(B179,'[2]1. All Calls'!$R:$R,'[2]1. All Calls'!$F:$F,"",0)</f>
        <v>CC-01959411</v>
      </c>
      <c r="DS179" s="29" t="str">
        <f>_xlfn.XLOOKUP(B179,'[2]1. All Calls'!$R:$R,'[2]1. All Calls'!$AB:$AB,"",0)</f>
        <v>Sales call carried out for HMR update</v>
      </c>
      <c r="DT179" s="30">
        <f>_xlfn.XLOOKUP(DR179,'[2]1. All Calls'!$F:$F,'[2]1. All Calls'!$A:$A,"",0)</f>
        <v>46052.874432870398</v>
      </c>
      <c r="DU179" s="31">
        <f>_xlfn.XLOOKUP(DR179,'[2]1. All Calls'!$F:$F,'[2]1. All Calls'!$B:$B,"",0)</f>
        <v>7300</v>
      </c>
      <c r="DV179" s="31">
        <f>_xlfn.XLOOKUP(B179,[1]MDA_Assets!D:D,[1]MDA_Assets!N:N,"",0)</f>
        <v>4234</v>
      </c>
      <c r="DW179" s="31">
        <f>_xlfn.XLOOKUP(B179,[1]MDA_Assets!D:D,[1]MDA_Assets!O:O,"",0)</f>
        <v>3066</v>
      </c>
      <c r="DX179" s="32" t="str">
        <f>_xlfn.XLOOKUP(B179,[1]MDA_Assets!D:D,[1]MDA_Assets!Q:Q,"",0)</f>
        <v>XD</v>
      </c>
      <c r="DY179" s="33">
        <f>_xlfn.XLOOKUP(B179,[1]MDA_Assets!D:D,[1]MDA_Assets!R:R,"",0)</f>
        <v>45805</v>
      </c>
      <c r="DZ179" s="33">
        <f>_xlfn.XLOOKUP(B179,[1]MDA_Assets!D:D,[1]MDA_Assets!S:S,"",0)</f>
        <v>46018</v>
      </c>
      <c r="EA179" s="33">
        <f>_xlfn.XLOOKUP(B179,[1]MDA_Assets!D:D,[1]MDA_Assets!T:T,"",0)</f>
        <v>46018</v>
      </c>
      <c r="EB179" s="33">
        <f>_xlfn.XLOOKUP(B179,[1]MDA_Assets!D:D,[1]MDA_Assets!U:U,"",0)</f>
        <v>45805</v>
      </c>
      <c r="EC179" s="33">
        <f>_xlfn.XLOOKUP(B179,[1]MDA_Assets!D:D,[1]MDA_Assets!V:V,"",0)</f>
        <v>45805</v>
      </c>
      <c r="ED179" s="33">
        <f>_xlfn.XLOOKUP(B179,[1]MDA_Assets!D:D,[1]MDA_Assets!W:W,"",0)</f>
        <v>45805</v>
      </c>
      <c r="EE179" s="32" t="str">
        <f>_xlfn.XLOOKUP(B179,[1]MDA_Assets!D:D,[1]MDA_Assets!X:X,"",0)</f>
        <v>No</v>
      </c>
      <c r="EF179" s="33">
        <f>_xlfn.XLOOKUP(B179,[1]MDA_Assets!D:D,[1]MDA_Assets!Y:Y,"",0)</f>
        <v>0</v>
      </c>
      <c r="EG179" s="33">
        <f>_xlfn.XLOOKUP(B179,[1]MDA_Assets!D:D,[1]MDA_Assets!Z:Z,"",0)</f>
        <v>0</v>
      </c>
      <c r="EH179" s="33">
        <f>_xlfn.XLOOKUP(B179,[1]MDA_Assets!D:D,[1]MDA_Assets!AA:AA,"",0)</f>
        <v>0</v>
      </c>
      <c r="EI179" s="34">
        <f>_xlfn.XLOOKUP(B179,[1]MDA_Assets!D:D,[1]MDA_Assets!P:P,"",0)</f>
        <v>7</v>
      </c>
      <c r="EJ179" s="35" t="str">
        <f>_xlfn.XLOOKUP(B179,[1]MDA_Assets!D:D,[1]MDA_Assets!AB:AB,"",0)</f>
        <v>1840</v>
      </c>
      <c r="EK179" s="35" t="str">
        <f>_xlfn.XLOOKUP(B179,[1]MDA_Assets!D:D,[1]MDA_Assets!AC:AC,"",0)</f>
        <v>1840</v>
      </c>
      <c r="EL179" s="35" t="str">
        <f>_xlfn.XLOOKUP(B179,[1]MDA_Assets!D:D,[1]MDA_Assets!AD:AD,"",0)</f>
        <v>2271</v>
      </c>
      <c r="EM179" s="35" t="str">
        <f>_xlfn.XLOOKUP(B179,[1]MDA_Assets!D:D,[1]MDA_Assets!AE:AE,"",0)</f>
        <v>2271</v>
      </c>
      <c r="EN179" s="35" t="str">
        <f>_xlfn.XLOOKUP(B179,[1]MDA_Assets!D:D,[1]MDA_Assets!AF:AF,"",0)</f>
        <v>6271</v>
      </c>
      <c r="EO179" s="35" t="str">
        <f>_xlfn.XLOOKUP(B179,[1]MDA_Assets!D:D,[1]MDA_Assets!AG:AG,"",0)</f>
        <v>2271</v>
      </c>
      <c r="EP179" s="36">
        <f t="shared" si="153"/>
        <v>180</v>
      </c>
      <c r="EQ179" s="36">
        <f t="shared" si="153"/>
        <v>180</v>
      </c>
      <c r="ER179" s="36">
        <f t="shared" si="130"/>
        <v>365</v>
      </c>
      <c r="ES179" s="36">
        <f t="shared" si="131"/>
        <v>365</v>
      </c>
      <c r="ET179" s="36">
        <f t="shared" si="132"/>
        <v>730</v>
      </c>
      <c r="EU179" s="36">
        <f t="shared" si="133"/>
        <v>365</v>
      </c>
      <c r="EV179" s="36" t="str">
        <f t="shared" si="134"/>
        <v/>
      </c>
      <c r="EW179" s="36" t="str">
        <f t="shared" si="106"/>
        <v/>
      </c>
      <c r="EX179" s="36" t="str">
        <f t="shared" si="107"/>
        <v/>
      </c>
      <c r="EY179" s="36">
        <f t="shared" si="147"/>
        <v>5.81</v>
      </c>
      <c r="EZ179" s="36">
        <f t="shared" si="147"/>
        <v>5.81</v>
      </c>
      <c r="FA179" s="36">
        <f t="shared" si="147"/>
        <v>11.78</v>
      </c>
      <c r="FB179" s="36">
        <f t="shared" si="146"/>
        <v>11.78</v>
      </c>
      <c r="FC179" s="36">
        <f t="shared" si="146"/>
        <v>23.55</v>
      </c>
      <c r="FD179" s="36">
        <f t="shared" si="146"/>
        <v>11.78</v>
      </c>
      <c r="FE179" s="36" t="str">
        <f t="shared" si="146"/>
        <v/>
      </c>
      <c r="FF179" s="36" t="str">
        <f t="shared" si="146"/>
        <v/>
      </c>
      <c r="FG179" s="36" t="str">
        <f t="shared" si="146"/>
        <v/>
      </c>
      <c r="FH179" s="37" t="str" cm="1">
        <f t="array" ref="FH179">_xlfn.IFS(EY179="", "No Data", EY179&lt;0, "Negative/Future", EY179=0, "Zero Days", EY179&lt;=3, "&lt; 3 Months", EY179&lt;=6, "3 to 6 Months", EY179&lt;=9, "6 to 9 Months", EY179&lt;=12, "9 to 12 Months", EY179&lt;=15, "12 to 15 Months", EY179&lt;=18, "15 to 18 Months", EY179&lt;=24, "18 to 24 Months", EY179&gt;24, "&gt; 24 Months")</f>
        <v>3 to 6 Months</v>
      </c>
      <c r="FI179" s="37" t="str" cm="1">
        <f t="array" ref="FI179">_xlfn.IFS(EZ179="", "No Data", EZ179&lt;0, "Negative/Future", EZ179=0, "Zero Days", EZ179&lt;=3, "&lt; 3 Months", EZ179&lt;=6, "3 to 6 Months", EZ179&lt;=9, "6 to 9 Months", EZ179&lt;=12, "9 to 12 Months", EZ179&lt;=15, "12 to 15 Months", EZ179&lt;=18, "15 to 18 Months", EZ179&lt;=24, "18 to 24 Months", EZ179&gt;24, "&gt; 24 Months")</f>
        <v>3 to 6 Months</v>
      </c>
      <c r="FJ179" s="37" t="str" cm="1">
        <f t="array" ref="FJ179">_xlfn.IFS(FA179="", "No Data", FA179&lt;0, "Negative/Future", FA179=0, "Zero Days", FA179&lt;=3, "&lt; 3 Months", FA179&lt;=6, "3 to 6 Months", FA179&lt;=9, "6 to 9 Months", FA179&lt;=12, "9 to 12 Months", FA179&lt;=15, "12 to 15 Months", FA179&lt;=18, "15 to 18 Months", FA179&lt;=24, "18 to 24 Months", FA179&gt;24, "&gt; 24 Months")</f>
        <v>9 to 12 Months</v>
      </c>
      <c r="FK179" s="37" t="str" cm="1">
        <f t="array" ref="FK179">_xlfn.IFS(FB179="", "No Data", FB179&lt;0, "Negative/Future", FB179=0, "Zero Days", FB179&lt;=3, "&lt; 3 Months", FB179&lt;=6, "3 to 6 Months", FB179&lt;=9, "6 to 9 Months", FB179&lt;=12, "9 to 12 Months", FB179&lt;=15, "12 to 15 Months", FB179&lt;=18, "15 to 18 Months", FB179&lt;=24, "18 to 24 Months", FB179&gt;24, "&gt; 24 Months")</f>
        <v>9 to 12 Months</v>
      </c>
      <c r="FL179" s="37" t="str" cm="1">
        <f t="array" ref="FL179">_xlfn.IFS(FC179="", "No Data", FC179&lt;0, "Negative/Future", FC179=0, "Zero Days", FC179&lt;=3, "&lt; 3 Months", FC179&lt;=6, "3 to 6 Months", FC179&lt;=9, "6 to 9 Months", FC179&lt;=12, "9 to 12 Months", FC179&lt;=15, "12 to 15 Months", FC179&lt;=18, "15 to 18 Months", FC179&lt;=24, "18 to 24 Months", FC179&gt;24, "&gt; 24 Months")</f>
        <v>18 to 24 Months</v>
      </c>
      <c r="FM179" s="37" t="str" cm="1">
        <f t="array" ref="FM179">_xlfn.IFS(FD179="", "No Data", FD179&lt;0, "Negative/Future", FD179=0, "Zero Days", FD179&lt;=3, "&lt; 3 Months", FD179&lt;=6, "3 to 6 Months", FD179&lt;=9, "6 to 9 Months", FD179&lt;=12, "9 to 12 Months", FD179&lt;=15, "12 to 15 Months", FD179&lt;=18, "15 to 18 Months", FD179&lt;=24, "18 to 24 Months", FD179&gt;24, "&gt; 24 Months")</f>
        <v>9 to 12 Months</v>
      </c>
      <c r="FN179" s="37" t="str" cm="1">
        <f t="array" ref="FN179">_xlfn.IFS(FE179="", "No Data", FE179&lt;0, "Negative/Future", FE179=0, "Zero Days", FE179&lt;=3, "&lt; 3 Months", FE179&lt;=6, "3 to 6 Months", FE179&lt;=9, "6 to 9 Months", FE179&lt;=12, "9 to 12 Months", FE179&lt;=15, "12 to 15 Months", FE179&lt;=18, "15 to 18 Months", FE179&lt;=24, "18 to 24 Months", FE179&gt;24, "&gt; 24 Months")</f>
        <v>No Data</v>
      </c>
      <c r="FO179" s="37" t="str" cm="1">
        <f t="array" ref="FO179">_xlfn.IFS(FG179="", "No Data", FG179&lt;0, "Negative/Future", FG179=0, "Zero Days", FG179&lt;=3, "&lt; 3 Months", FG179&lt;=6, "3 to 6 Months", FG179&lt;=9, "6 to 9 Months", FG179&lt;=12, "9 to 12 Months", FG179&lt;=15, "12 to 15 Months", FG179&lt;=18, "15 to 18 Months", FG179&lt;=24, "18 to 24 Months", FG179&gt;24, "&gt; 24 Months")</f>
        <v>No Data</v>
      </c>
      <c r="FP179" s="37" t="str" cm="1">
        <f t="array" ref="FP179">_xlfn.IFS(FF179="", "No Data", FF179&lt;0, "Negative/Future", FF179=0, "Zero Days", FF179&lt;=3, "&lt; 3 Months", FF179&lt;=6, "3 to 6 Months", FF179&lt;=9, "6 to 9 Months", FF179&lt;=12, "9 to 12 Months", FF179&lt;=15, "12 to 15 Months", FF179&lt;=18, "15 to 18 Months", FF179&lt;=24, "18 to 24 Months", FF179&gt;24, "&gt; 24 Months")</f>
        <v>No Data</v>
      </c>
      <c r="FQ179" s="29" t="s">
        <v>1053</v>
      </c>
      <c r="FR179" s="29">
        <v>9826945050</v>
      </c>
      <c r="FS179" s="38" t="str">
        <f>VLOOKUP(_xlfn.XLOOKUP(B179,[1]MDA_Assets!D:D,[1]MDA_Assets!I:I,"",0),[1]Validation!$B$1:$C$8,2,0)</f>
        <v>B</v>
      </c>
      <c r="FT179" s="38" t="s">
        <v>202</v>
      </c>
      <c r="FU179" s="31" t="str">
        <f>_xlfn.XLOOKUP(B179,[1]MDA_Assets!D:D,[1]MDA_Assets!X:X,"",0)</f>
        <v>No</v>
      </c>
      <c r="FV179" s="39">
        <v>0</v>
      </c>
      <c r="FW179" s="39">
        <v>3</v>
      </c>
      <c r="FX179" s="39">
        <v>2</v>
      </c>
      <c r="FY179" s="39">
        <v>4</v>
      </c>
      <c r="FZ179" s="40">
        <f t="shared" si="150"/>
        <v>46198</v>
      </c>
      <c r="GA179" s="40">
        <f t="shared" si="150"/>
        <v>46198</v>
      </c>
      <c r="GB179" s="40">
        <f t="shared" si="108"/>
        <v>46170</v>
      </c>
      <c r="GC179" s="40">
        <f t="shared" si="109"/>
        <v>46170</v>
      </c>
      <c r="GD179" s="40">
        <f t="shared" si="110"/>
        <v>46535</v>
      </c>
      <c r="GE179" s="40">
        <f t="shared" si="111"/>
        <v>46170</v>
      </c>
      <c r="GF179" s="40" t="str">
        <f t="shared" si="154"/>
        <v/>
      </c>
      <c r="GG179" s="40" t="str">
        <f t="shared" si="154"/>
        <v/>
      </c>
      <c r="GH179" s="40" t="str">
        <f t="shared" si="154"/>
        <v/>
      </c>
      <c r="GI179" s="39">
        <f t="shared" si="135"/>
        <v>0</v>
      </c>
      <c r="GJ179" s="39">
        <f t="shared" si="136"/>
        <v>0</v>
      </c>
      <c r="GK179" s="39">
        <f t="shared" si="137"/>
        <v>0</v>
      </c>
      <c r="GL179" s="39">
        <f t="shared" si="138"/>
        <v>6</v>
      </c>
    </row>
    <row r="180" spans="1:194" x14ac:dyDescent="0.25">
      <c r="A180" s="19">
        <v>201</v>
      </c>
      <c r="B180" s="43" t="s">
        <v>1054</v>
      </c>
      <c r="C180" s="43" t="s">
        <v>186</v>
      </c>
      <c r="D180" s="43" t="s">
        <v>241</v>
      </c>
      <c r="E180" s="43" t="s">
        <v>354</v>
      </c>
      <c r="F180" s="43" t="s">
        <v>630</v>
      </c>
      <c r="G180" s="43" t="s">
        <v>243</v>
      </c>
      <c r="H180" s="43" t="s">
        <v>191</v>
      </c>
      <c r="I180" s="43" t="s">
        <v>192</v>
      </c>
      <c r="J180" s="44">
        <f t="shared" si="112"/>
        <v>44081.270833333336</v>
      </c>
      <c r="K180" s="44">
        <v>43717.270833333336</v>
      </c>
      <c r="L180" s="44">
        <v>43472</v>
      </c>
      <c r="M180" s="43" t="s">
        <v>2878</v>
      </c>
      <c r="N180" s="43" t="s">
        <v>226</v>
      </c>
      <c r="O180" s="44">
        <v>46142.416354166664</v>
      </c>
      <c r="P180" s="43">
        <v>43773</v>
      </c>
      <c r="Q180" s="43">
        <v>40955</v>
      </c>
      <c r="R180" s="43">
        <v>2818</v>
      </c>
      <c r="S180" s="43" t="s">
        <v>206</v>
      </c>
      <c r="T180" s="44">
        <v>45827.770833333336</v>
      </c>
      <c r="U180" s="44">
        <v>45987.770833333336</v>
      </c>
      <c r="V180" s="44">
        <v>45987.770833333336</v>
      </c>
      <c r="W180" s="44">
        <v>45987.770833333336</v>
      </c>
      <c r="X180" s="44">
        <v>45987.770833333336</v>
      </c>
      <c r="Y180" s="44">
        <v>45827.770833333336</v>
      </c>
      <c r="Z180" s="43" t="s">
        <v>199</v>
      </c>
      <c r="AA180" s="43"/>
      <c r="AB180" s="44">
        <v>45942.770833333336</v>
      </c>
      <c r="AC180" s="44">
        <v>45942.770833333336</v>
      </c>
      <c r="AD180" s="44">
        <v>45942.770833333336</v>
      </c>
      <c r="AE180" s="43">
        <v>3</v>
      </c>
      <c r="AF180" s="43" t="s">
        <v>2284</v>
      </c>
      <c r="AG180" s="43" t="s">
        <v>2284</v>
      </c>
      <c r="AH180" s="43" t="s">
        <v>533</v>
      </c>
      <c r="AI180" s="43" t="s">
        <v>2285</v>
      </c>
      <c r="AJ180" s="43" t="s">
        <v>2286</v>
      </c>
      <c r="AK180" s="43" t="s">
        <v>2285</v>
      </c>
      <c r="AL180" s="47">
        <v>46352</v>
      </c>
      <c r="AM180" s="45">
        <v>46167</v>
      </c>
      <c r="AN180" s="49">
        <v>46192</v>
      </c>
      <c r="AO180" s="47">
        <v>46352</v>
      </c>
      <c r="AP180" s="47">
        <v>46557</v>
      </c>
      <c r="AQ180" s="47">
        <v>46352</v>
      </c>
      <c r="AR180" s="47">
        <v>46307</v>
      </c>
      <c r="AS180" s="47">
        <v>46307</v>
      </c>
      <c r="AT180" s="47">
        <v>46307</v>
      </c>
      <c r="AU180" s="43">
        <v>0</v>
      </c>
      <c r="AV180" s="43">
        <v>1</v>
      </c>
      <c r="AW180" s="43">
        <v>1</v>
      </c>
      <c r="AX180" s="51" t="s">
        <v>211</v>
      </c>
      <c r="AY180" s="51" t="s">
        <v>211</v>
      </c>
      <c r="AZ180" s="51" t="s">
        <v>198</v>
      </c>
      <c r="BA180" s="20">
        <f t="shared" ca="1" si="149"/>
        <v>0</v>
      </c>
      <c r="BB180" s="20">
        <f t="shared" ca="1" si="149"/>
        <v>1</v>
      </c>
      <c r="BC180" s="20">
        <f t="shared" ca="1" si="149"/>
        <v>1</v>
      </c>
      <c r="BD180" s="20">
        <f t="shared" ca="1" si="148"/>
        <v>0</v>
      </c>
      <c r="BE180" s="20">
        <f t="shared" ca="1" si="148"/>
        <v>0</v>
      </c>
      <c r="BF180" s="20">
        <f t="shared" ca="1" si="148"/>
        <v>0</v>
      </c>
      <c r="BG180" s="21">
        <f t="shared" ca="1" si="148"/>
        <v>0</v>
      </c>
      <c r="BH180" s="21">
        <f t="shared" ca="1" si="148"/>
        <v>0</v>
      </c>
      <c r="BI180" s="21">
        <f t="shared" ca="1" si="148"/>
        <v>0</v>
      </c>
      <c r="BJ180" s="22">
        <f t="shared" ca="1" si="113"/>
        <v>2</v>
      </c>
      <c r="BK180" s="21">
        <f t="shared" si="114"/>
        <v>3</v>
      </c>
      <c r="BL180" s="22">
        <f t="shared" ca="1" si="115"/>
        <v>43874</v>
      </c>
      <c r="BM180" s="22">
        <f t="shared" ca="1" si="116"/>
        <v>41242</v>
      </c>
      <c r="BN180" s="23">
        <f t="shared" ca="1" si="117"/>
        <v>2632</v>
      </c>
      <c r="BO180" s="24">
        <f t="shared" ca="1" si="118"/>
        <v>101</v>
      </c>
      <c r="BP180" s="51" t="str">
        <f>_xlfn.XLOOKUP(E180,[1]Validation!E:E,[1]Validation!F:F,"")</f>
        <v>EG18</v>
      </c>
      <c r="BQ180" s="51" t="str">
        <f>_xlfn.XLOOKUP(BP180,[1]Validation!F:F,[1]Validation!G:G,"")</f>
        <v>EG11 to EG22</v>
      </c>
      <c r="BR180" s="52" t="str">
        <f>VLOOKUP(G180,[1]Validation!$B$1:$C$9,2,0)</f>
        <v>A</v>
      </c>
      <c r="BS180" s="51">
        <f t="shared" ca="1" si="119"/>
        <v>81</v>
      </c>
      <c r="BT180" s="53">
        <f>_xlfn.XLOOKUP(B180,'[2]1. All Calls'!$R:$R,'[2]1. All Calls'!$A:$A,"",0)</f>
        <v>46142.2807986111</v>
      </c>
      <c r="BU180" s="51" t="str">
        <f>_xlfn.XLOOKUP(B180,'[2]1. All Calls'!$R:$R,'[2]1. All Calls'!$F:$F,"",0)</f>
        <v>CC-02063798</v>
      </c>
      <c r="BV180" s="51" t="str">
        <f>_xlfn.XLOOKUP(B180,'[2]1. All Calls'!$R:$R,'[2]1. All Calls'!$J:$J,"",0)</f>
        <v>Schedule Service - AMC</v>
      </c>
      <c r="BW180" s="53">
        <f>_xlfn.XLOOKUP(B180,'[2]Sch Calls'!$R:$R,'[2]Sch Calls'!$A:$A,"",0)</f>
        <v>45944.441666666666</v>
      </c>
      <c r="BX180" s="51">
        <f>_xlfn.XLOOKUP(B180,'[2]Sch Calls'!$R:$R,'[2]Sch Calls'!$B:$B,"",0)</f>
        <v>39749</v>
      </c>
      <c r="BY180" s="51" t="str">
        <f t="shared" si="151"/>
        <v>26-May-26</v>
      </c>
      <c r="BZ180" s="51" t="str">
        <f t="shared" si="151"/>
        <v>26-May-26</v>
      </c>
      <c r="CA180" s="51" t="str">
        <f t="shared" si="120"/>
        <v>22-Mar-26</v>
      </c>
      <c r="CB180" s="51" t="str">
        <f t="shared" si="121"/>
        <v>27-May-27</v>
      </c>
      <c r="CC180" s="51" t="str">
        <f t="shared" si="122"/>
        <v>20-Jun-27</v>
      </c>
      <c r="CD180" s="51" t="str">
        <f t="shared" si="123"/>
        <v>27-Nov-26</v>
      </c>
      <c r="CE180" s="51">
        <f t="shared" ca="1" si="152"/>
        <v>188</v>
      </c>
      <c r="CF180" s="51">
        <f t="shared" ca="1" si="152"/>
        <v>188</v>
      </c>
      <c r="CG180" s="51">
        <f t="shared" ca="1" si="124"/>
        <v>348</v>
      </c>
      <c r="CH180" s="51">
        <f t="shared" ca="1" si="125"/>
        <v>188</v>
      </c>
      <c r="CI180" s="51">
        <f t="shared" ca="1" si="126"/>
        <v>348</v>
      </c>
      <c r="CJ180" s="51">
        <f t="shared" ca="1" si="127"/>
        <v>188</v>
      </c>
      <c r="CK180" s="51">
        <f t="shared" ca="1" si="144"/>
        <v>564</v>
      </c>
      <c r="CL180" s="51">
        <f t="shared" ca="1" si="144"/>
        <v>564</v>
      </c>
      <c r="CM180" s="51">
        <f t="shared" ca="1" si="144"/>
        <v>1044</v>
      </c>
      <c r="CN180" s="51">
        <f t="shared" ca="1" si="144"/>
        <v>564</v>
      </c>
      <c r="CO180" s="51">
        <f t="shared" ca="1" si="144"/>
        <v>1044</v>
      </c>
      <c r="CP180" s="51">
        <f t="shared" ca="1" si="144"/>
        <v>564</v>
      </c>
      <c r="CQ180" s="51">
        <f t="shared" ca="1" si="145"/>
        <v>407</v>
      </c>
      <c r="CR180" s="51">
        <f t="shared" ca="1" si="145"/>
        <v>407</v>
      </c>
      <c r="CS180" s="51">
        <f t="shared" ca="1" si="145"/>
        <v>-457</v>
      </c>
      <c r="CT180" s="51">
        <f t="shared" ca="1" si="145"/>
        <v>1907</v>
      </c>
      <c r="CU180" s="51">
        <f t="shared" ca="1" si="145"/>
        <v>610</v>
      </c>
      <c r="CV180" s="54">
        <f t="shared" ca="1" si="145"/>
        <v>1907</v>
      </c>
      <c r="CW180" s="25" t="s">
        <v>195</v>
      </c>
      <c r="CX180" s="55">
        <v>0.93</v>
      </c>
      <c r="CY180" s="55"/>
      <c r="CZ180" s="26">
        <v>0</v>
      </c>
      <c r="DA180" s="26">
        <v>0</v>
      </c>
      <c r="DB180" s="26">
        <v>0</v>
      </c>
      <c r="DC180" s="26">
        <v>0</v>
      </c>
      <c r="DD180" s="26">
        <v>0</v>
      </c>
      <c r="DE180" s="26">
        <v>0</v>
      </c>
      <c r="DF180" s="26">
        <v>0</v>
      </c>
      <c r="DG180" s="26">
        <v>0</v>
      </c>
      <c r="DH180" s="26">
        <v>0</v>
      </c>
      <c r="DI180" s="26">
        <v>0</v>
      </c>
      <c r="DJ180" s="26">
        <v>0</v>
      </c>
      <c r="DK180" s="26">
        <v>0</v>
      </c>
      <c r="DL180" s="27">
        <f t="shared" si="128"/>
        <v>46217.2807986111</v>
      </c>
      <c r="DM180" s="28">
        <f t="shared" ca="1" si="129"/>
        <v>0</v>
      </c>
      <c r="DN180" s="56">
        <f>_xlfn.XLOOKUP(B180,'[2]1. All Calls'!$R:$R,'[2]1. All Calls'!$A:$A,"",0)</f>
        <v>46142.2807986111</v>
      </c>
      <c r="DO180" s="57" t="str">
        <f ca="1">VLOOKUP(DM180,[1]Validation!$B$20:$C$25,2,0)</f>
        <v>Within 3 months</v>
      </c>
      <c r="DP180" s="58" t="str">
        <f>_xlfn.XLOOKUP(B180,'[1]Active AMCs- Dealer'!E:E,'[1]Active AMCs- Dealer'!L:L,"Not in AMC",0)</f>
        <v>AMC</v>
      </c>
      <c r="DQ180" s="58"/>
      <c r="DR180" s="29" t="str">
        <f>_xlfn.XLOOKUP(B180,'[2]1. All Calls'!$R:$R,'[2]1. All Calls'!$F:$F,"",0)</f>
        <v>CC-02063798</v>
      </c>
      <c r="DS180" s="29" t="str">
        <f>_xlfn.XLOOKUP(B180,'[2]1. All Calls'!$R:$R,'[2]1. All Calls'!$AB:$AB,"",0)</f>
        <v>AMC visit carried out</v>
      </c>
      <c r="DT180" s="30">
        <f>_xlfn.XLOOKUP(DR180,'[2]1. All Calls'!$F:$F,'[2]1. All Calls'!$A:$A,"",0)</f>
        <v>46142.2807986111</v>
      </c>
      <c r="DU180" s="31">
        <f>_xlfn.XLOOKUP(DR180,'[2]1. All Calls'!$F:$F,'[2]1. All Calls'!$B:$B,"",0)</f>
        <v>43773</v>
      </c>
      <c r="DV180" s="31">
        <f>_xlfn.XLOOKUP(B180,[1]MDA_Assets!D:D,[1]MDA_Assets!N:N,"",0)</f>
        <v>40955</v>
      </c>
      <c r="DW180" s="31">
        <f>_xlfn.XLOOKUP(B180,[1]MDA_Assets!D:D,[1]MDA_Assets!O:O,"",0)</f>
        <v>2818</v>
      </c>
      <c r="DX180" s="32" t="str">
        <f>_xlfn.XLOOKUP(B180,[1]MDA_Assets!D:D,[1]MDA_Assets!Q:Q,"",0)</f>
        <v>XD</v>
      </c>
      <c r="DY180" s="33">
        <f>_xlfn.XLOOKUP(B180,[1]MDA_Assets!D:D,[1]MDA_Assets!R:R,"",0)</f>
        <v>45828</v>
      </c>
      <c r="DZ180" s="33">
        <f>_xlfn.XLOOKUP(B180,[1]MDA_Assets!D:D,[1]MDA_Assets!S:S,"",0)</f>
        <v>45988</v>
      </c>
      <c r="EA180" s="33">
        <f>_xlfn.XLOOKUP(B180,[1]MDA_Assets!D:D,[1]MDA_Assets!T:T,"",0)</f>
        <v>45988</v>
      </c>
      <c r="EB180" s="33">
        <f>_xlfn.XLOOKUP(B180,[1]MDA_Assets!D:D,[1]MDA_Assets!U:U,"",0)</f>
        <v>45988</v>
      </c>
      <c r="EC180" s="33">
        <f>_xlfn.XLOOKUP(B180,[1]MDA_Assets!D:D,[1]MDA_Assets!V:V,"",0)</f>
        <v>45988</v>
      </c>
      <c r="ED180" s="33">
        <f>_xlfn.XLOOKUP(B180,[1]MDA_Assets!D:D,[1]MDA_Assets!W:W,"",0)</f>
        <v>45828</v>
      </c>
      <c r="EE180" s="32" t="str">
        <f>_xlfn.XLOOKUP(B180,[1]MDA_Assets!D:D,[1]MDA_Assets!X:X,"",0)</f>
        <v>Yes</v>
      </c>
      <c r="EF180" s="33">
        <f>_xlfn.XLOOKUP(B180,[1]MDA_Assets!D:D,[1]MDA_Assets!Y:Y,"",0)</f>
        <v>45943</v>
      </c>
      <c r="EG180" s="33">
        <f>_xlfn.XLOOKUP(B180,[1]MDA_Assets!D:D,[1]MDA_Assets!Z:Z,"",0)</f>
        <v>45943</v>
      </c>
      <c r="EH180" s="33">
        <f>_xlfn.XLOOKUP(B180,[1]MDA_Assets!D:D,[1]MDA_Assets!AA:AA,"",0)</f>
        <v>45943</v>
      </c>
      <c r="EI180" s="34">
        <f>_xlfn.XLOOKUP(B180,[1]MDA_Assets!D:D,[1]MDA_Assets!P:P,"",0)</f>
        <v>3</v>
      </c>
      <c r="EJ180" s="35" t="str">
        <f>_xlfn.XLOOKUP(B180,[1]MDA_Assets!D:D,[1]MDA_Assets!AB:AB,"",0)</f>
        <v>971</v>
      </c>
      <c r="EK180" s="35" t="str">
        <f>_xlfn.XLOOKUP(B180,[1]MDA_Assets!D:D,[1]MDA_Assets!AC:AC,"",0)</f>
        <v>971</v>
      </c>
      <c r="EL180" s="35" t="str">
        <f>_xlfn.XLOOKUP(B180,[1]MDA_Assets!D:D,[1]MDA_Assets!AD:AD,"",0)</f>
        <v>587</v>
      </c>
      <c r="EM180" s="35" t="str">
        <f>_xlfn.XLOOKUP(B180,[1]MDA_Assets!D:D,[1]MDA_Assets!AE:AE,"",0)</f>
        <v>2471</v>
      </c>
      <c r="EN180" s="35" t="str">
        <f>_xlfn.XLOOKUP(B180,[1]MDA_Assets!D:D,[1]MDA_Assets!AF:AF,"",0)</f>
        <v>1654</v>
      </c>
      <c r="EO180" s="35" t="str">
        <f>_xlfn.XLOOKUP(B180,[1]MDA_Assets!D:D,[1]MDA_Assets!AG:AG,"",0)</f>
        <v>2471</v>
      </c>
      <c r="EP180" s="36">
        <f t="shared" si="153"/>
        <v>365</v>
      </c>
      <c r="EQ180" s="36">
        <f t="shared" si="153"/>
        <v>180</v>
      </c>
      <c r="ER180" s="36">
        <f t="shared" si="130"/>
        <v>365</v>
      </c>
      <c r="ES180" s="36">
        <f t="shared" si="131"/>
        <v>365</v>
      </c>
      <c r="ET180" s="36">
        <f t="shared" si="132"/>
        <v>730</v>
      </c>
      <c r="EU180" s="36">
        <f t="shared" si="133"/>
        <v>365</v>
      </c>
      <c r="EV180" s="36">
        <f t="shared" si="134"/>
        <v>365</v>
      </c>
      <c r="EW180" s="36">
        <f t="shared" si="106"/>
        <v>365</v>
      </c>
      <c r="EX180" s="36">
        <f t="shared" si="107"/>
        <v>365</v>
      </c>
      <c r="EY180" s="36">
        <f t="shared" si="147"/>
        <v>11.78</v>
      </c>
      <c r="EZ180" s="36">
        <f t="shared" si="147"/>
        <v>5.81</v>
      </c>
      <c r="FA180" s="36">
        <f t="shared" si="147"/>
        <v>11.78</v>
      </c>
      <c r="FB180" s="36">
        <f t="shared" si="146"/>
        <v>11.78</v>
      </c>
      <c r="FC180" s="36">
        <f t="shared" si="146"/>
        <v>23.55</v>
      </c>
      <c r="FD180" s="36">
        <f t="shared" si="146"/>
        <v>11.78</v>
      </c>
      <c r="FE180" s="36">
        <f t="shared" si="146"/>
        <v>11.78</v>
      </c>
      <c r="FF180" s="36">
        <f t="shared" si="146"/>
        <v>11.78</v>
      </c>
      <c r="FG180" s="36">
        <f t="shared" si="146"/>
        <v>11.78</v>
      </c>
      <c r="FH180" s="37" t="str" cm="1">
        <f t="array" ref="FH180">_xlfn.IFS(EY180="", "No Data", EY180&lt;0, "Negative/Future", EY180=0, "Zero Days", EY180&lt;=3, "&lt; 3 Months", EY180&lt;=6, "3 to 6 Months", EY180&lt;=9, "6 to 9 Months", EY180&lt;=12, "9 to 12 Months", EY180&lt;=15, "12 to 15 Months", EY180&lt;=18, "15 to 18 Months", EY180&lt;=24, "18 to 24 Months", EY180&gt;24, "&gt; 24 Months")</f>
        <v>9 to 12 Months</v>
      </c>
      <c r="FI180" s="37" t="str" cm="1">
        <f t="array" ref="FI180">_xlfn.IFS(EZ180="", "No Data", EZ180&lt;0, "Negative/Future", EZ180=0, "Zero Days", EZ180&lt;=3, "&lt; 3 Months", EZ180&lt;=6, "3 to 6 Months", EZ180&lt;=9, "6 to 9 Months", EZ180&lt;=12, "9 to 12 Months", EZ180&lt;=15, "12 to 15 Months", EZ180&lt;=18, "15 to 18 Months", EZ180&lt;=24, "18 to 24 Months", EZ180&gt;24, "&gt; 24 Months")</f>
        <v>3 to 6 Months</v>
      </c>
      <c r="FJ180" s="37" t="str" cm="1">
        <f t="array" ref="FJ180">_xlfn.IFS(FA180="", "No Data", FA180&lt;0, "Negative/Future", FA180=0, "Zero Days", FA180&lt;=3, "&lt; 3 Months", FA180&lt;=6, "3 to 6 Months", FA180&lt;=9, "6 to 9 Months", FA180&lt;=12, "9 to 12 Months", FA180&lt;=15, "12 to 15 Months", FA180&lt;=18, "15 to 18 Months", FA180&lt;=24, "18 to 24 Months", FA180&gt;24, "&gt; 24 Months")</f>
        <v>9 to 12 Months</v>
      </c>
      <c r="FK180" s="37" t="str" cm="1">
        <f t="array" ref="FK180">_xlfn.IFS(FB180="", "No Data", FB180&lt;0, "Negative/Future", FB180=0, "Zero Days", FB180&lt;=3, "&lt; 3 Months", FB180&lt;=6, "3 to 6 Months", FB180&lt;=9, "6 to 9 Months", FB180&lt;=12, "9 to 12 Months", FB180&lt;=15, "12 to 15 Months", FB180&lt;=18, "15 to 18 Months", FB180&lt;=24, "18 to 24 Months", FB180&gt;24, "&gt; 24 Months")</f>
        <v>9 to 12 Months</v>
      </c>
      <c r="FL180" s="37" t="str" cm="1">
        <f t="array" ref="FL180">_xlfn.IFS(FC180="", "No Data", FC180&lt;0, "Negative/Future", FC180=0, "Zero Days", FC180&lt;=3, "&lt; 3 Months", FC180&lt;=6, "3 to 6 Months", FC180&lt;=9, "6 to 9 Months", FC180&lt;=12, "9 to 12 Months", FC180&lt;=15, "12 to 15 Months", FC180&lt;=18, "15 to 18 Months", FC180&lt;=24, "18 to 24 Months", FC180&gt;24, "&gt; 24 Months")</f>
        <v>18 to 24 Months</v>
      </c>
      <c r="FM180" s="37" t="str" cm="1">
        <f t="array" ref="FM180">_xlfn.IFS(FD180="", "No Data", FD180&lt;0, "Negative/Future", FD180=0, "Zero Days", FD180&lt;=3, "&lt; 3 Months", FD180&lt;=6, "3 to 6 Months", FD180&lt;=9, "6 to 9 Months", FD180&lt;=12, "9 to 12 Months", FD180&lt;=15, "12 to 15 Months", FD180&lt;=18, "15 to 18 Months", FD180&lt;=24, "18 to 24 Months", FD180&gt;24, "&gt; 24 Months")</f>
        <v>9 to 12 Months</v>
      </c>
      <c r="FN180" s="37" t="str" cm="1">
        <f t="array" ref="FN180">_xlfn.IFS(FE180="", "No Data", FE180&lt;0, "Negative/Future", FE180=0, "Zero Days", FE180&lt;=3, "&lt; 3 Months", FE180&lt;=6, "3 to 6 Months", FE180&lt;=9, "6 to 9 Months", FE180&lt;=12, "9 to 12 Months", FE180&lt;=15, "12 to 15 Months", FE180&lt;=18, "15 to 18 Months", FE180&lt;=24, "18 to 24 Months", FE180&gt;24, "&gt; 24 Months")</f>
        <v>9 to 12 Months</v>
      </c>
      <c r="FO180" s="37" t="str" cm="1">
        <f t="array" ref="FO180">_xlfn.IFS(FG180="", "No Data", FG180&lt;0, "Negative/Future", FG180=0, "Zero Days", FG180&lt;=3, "&lt; 3 Months", FG180&lt;=6, "3 to 6 Months", FG180&lt;=9, "6 to 9 Months", FG180&lt;=12, "9 to 12 Months", FG180&lt;=15, "12 to 15 Months", FG180&lt;=18, "15 to 18 Months", FG180&lt;=24, "18 to 24 Months", FG180&gt;24, "&gt; 24 Months")</f>
        <v>9 to 12 Months</v>
      </c>
      <c r="FP180" s="37" t="str" cm="1">
        <f t="array" ref="FP180">_xlfn.IFS(FF180="", "No Data", FF180&lt;0, "Negative/Future", FF180=0, "Zero Days", FF180&lt;=3, "&lt; 3 Months", FF180&lt;=6, "3 to 6 Months", FF180&lt;=9, "6 to 9 Months", FF180&lt;=12, "9 to 12 Months", FF180&lt;=15, "12 to 15 Months", FF180&lt;=18, "15 to 18 Months", FF180&lt;=24, "18 to 24 Months", FF180&gt;24, "&gt; 24 Months")</f>
        <v>9 to 12 Months</v>
      </c>
      <c r="FQ180" s="29" t="s">
        <v>631</v>
      </c>
      <c r="FR180" s="29">
        <v>9534249500</v>
      </c>
      <c r="FS180" s="38" t="str">
        <f>VLOOKUP(_xlfn.XLOOKUP(B180,[1]MDA_Assets!D:D,[1]MDA_Assets!I:I,"",0),[1]Validation!$B$1:$C$8,2,0)</f>
        <v>A</v>
      </c>
      <c r="FT180" s="38" t="s">
        <v>296</v>
      </c>
      <c r="FU180" s="31" t="str">
        <f>_xlfn.XLOOKUP(B180,[1]MDA_Assets!D:D,[1]MDA_Assets!X:X,"",0)</f>
        <v>Yes</v>
      </c>
      <c r="FV180" s="39">
        <v>0</v>
      </c>
      <c r="FW180" s="39">
        <v>1</v>
      </c>
      <c r="FX180" s="39">
        <v>1</v>
      </c>
      <c r="FY180" s="39">
        <v>7</v>
      </c>
      <c r="FZ180" s="40">
        <f t="shared" si="150"/>
        <v>46353</v>
      </c>
      <c r="GA180" s="40">
        <f t="shared" si="150"/>
        <v>46168</v>
      </c>
      <c r="GB180" s="40">
        <f t="shared" si="108"/>
        <v>46193</v>
      </c>
      <c r="GC180" s="40">
        <f t="shared" si="109"/>
        <v>46353</v>
      </c>
      <c r="GD180" s="40">
        <f t="shared" si="110"/>
        <v>46718</v>
      </c>
      <c r="GE180" s="40">
        <f t="shared" si="111"/>
        <v>46193</v>
      </c>
      <c r="GF180" s="40">
        <f t="shared" si="154"/>
        <v>46308</v>
      </c>
      <c r="GG180" s="40">
        <f t="shared" si="154"/>
        <v>46308</v>
      </c>
      <c r="GH180" s="40">
        <f t="shared" si="154"/>
        <v>46308</v>
      </c>
      <c r="GI180" s="39">
        <f t="shared" si="135"/>
        <v>0</v>
      </c>
      <c r="GJ180" s="39">
        <f t="shared" si="136"/>
        <v>0</v>
      </c>
      <c r="GK180" s="39">
        <f t="shared" si="137"/>
        <v>0</v>
      </c>
      <c r="GL180" s="39">
        <f t="shared" si="138"/>
        <v>9</v>
      </c>
    </row>
    <row r="181" spans="1:194" x14ac:dyDescent="0.25">
      <c r="A181" s="19">
        <v>202</v>
      </c>
      <c r="B181" s="43" t="s">
        <v>1055</v>
      </c>
      <c r="C181" s="43" t="s">
        <v>186</v>
      </c>
      <c r="D181" s="43" t="s">
        <v>241</v>
      </c>
      <c r="E181" s="43" t="s">
        <v>569</v>
      </c>
      <c r="F181" s="43" t="s">
        <v>995</v>
      </c>
      <c r="G181" s="43" t="s">
        <v>225</v>
      </c>
      <c r="H181" s="43" t="s">
        <v>257</v>
      </c>
      <c r="I181" s="43" t="s">
        <v>192</v>
      </c>
      <c r="J181" s="44">
        <f t="shared" si="112"/>
        <v>43763.423611111109</v>
      </c>
      <c r="K181" s="44">
        <v>43399.423611111109</v>
      </c>
      <c r="L181" s="44">
        <v>43341</v>
      </c>
      <c r="M181" s="43" t="s">
        <v>2287</v>
      </c>
      <c r="N181" s="43" t="s">
        <v>193</v>
      </c>
      <c r="O181" s="44">
        <v>46049.725972222222</v>
      </c>
      <c r="P181" s="43">
        <v>21253</v>
      </c>
      <c r="Q181" s="43">
        <v>13814</v>
      </c>
      <c r="R181" s="43">
        <v>7439</v>
      </c>
      <c r="S181" s="43" t="s">
        <v>206</v>
      </c>
      <c r="T181" s="44">
        <v>46035.770833333336</v>
      </c>
      <c r="U181" s="44">
        <v>46035.770833333336</v>
      </c>
      <c r="V181" s="44">
        <v>46035.770833333336</v>
      </c>
      <c r="W181" s="44">
        <v>46035.770833333336</v>
      </c>
      <c r="X181" s="44">
        <v>46045.770833333336</v>
      </c>
      <c r="Y181" s="44">
        <v>46045.770833333336</v>
      </c>
      <c r="Z181" s="43" t="s">
        <v>195</v>
      </c>
      <c r="AA181" s="43"/>
      <c r="AB181" s="43"/>
      <c r="AC181" s="43"/>
      <c r="AD181" s="43"/>
      <c r="AE181" s="43">
        <v>4</v>
      </c>
      <c r="AF181" s="43" t="s">
        <v>2288</v>
      </c>
      <c r="AG181" s="43" t="s">
        <v>2288</v>
      </c>
      <c r="AH181" s="43" t="s">
        <v>1911</v>
      </c>
      <c r="AI181" s="43" t="s">
        <v>2085</v>
      </c>
      <c r="AJ181" s="43" t="s">
        <v>2087</v>
      </c>
      <c r="AK181" s="43" t="s">
        <v>2085</v>
      </c>
      <c r="AL181" s="47">
        <v>46400</v>
      </c>
      <c r="AM181" s="47">
        <v>46215</v>
      </c>
      <c r="AN181" s="47">
        <v>46400</v>
      </c>
      <c r="AO181" s="47">
        <v>46400</v>
      </c>
      <c r="AP181" s="47">
        <v>46775</v>
      </c>
      <c r="AQ181" s="47">
        <v>46410</v>
      </c>
      <c r="AR181" s="48"/>
      <c r="AS181" s="48"/>
      <c r="AT181" s="48"/>
      <c r="AU181" s="43">
        <v>0</v>
      </c>
      <c r="AV181" s="43">
        <v>0</v>
      </c>
      <c r="AW181" s="43">
        <v>0</v>
      </c>
      <c r="AX181" s="51" t="s">
        <v>559</v>
      </c>
      <c r="AY181" s="51" t="s">
        <v>221</v>
      </c>
      <c r="AZ181" s="51" t="s">
        <v>198</v>
      </c>
      <c r="BA181" s="20">
        <f t="shared" ca="1" si="149"/>
        <v>0</v>
      </c>
      <c r="BB181" s="20">
        <f t="shared" ca="1" si="149"/>
        <v>0</v>
      </c>
      <c r="BC181" s="20">
        <f t="shared" ca="1" si="149"/>
        <v>0</v>
      </c>
      <c r="BD181" s="20">
        <f t="shared" ca="1" si="148"/>
        <v>0</v>
      </c>
      <c r="BE181" s="20">
        <f t="shared" ca="1" si="148"/>
        <v>0</v>
      </c>
      <c r="BF181" s="20">
        <f t="shared" ca="1" si="148"/>
        <v>0</v>
      </c>
      <c r="BG181" s="21" t="str">
        <f t="shared" ca="1" si="148"/>
        <v/>
      </c>
      <c r="BH181" s="21" t="str">
        <f t="shared" ca="1" si="148"/>
        <v/>
      </c>
      <c r="BI181" s="21" t="str">
        <f t="shared" ca="1" si="148"/>
        <v/>
      </c>
      <c r="BJ181" s="22">
        <f t="shared" ca="1" si="113"/>
        <v>0</v>
      </c>
      <c r="BK181" s="21">
        <f t="shared" si="114"/>
        <v>2</v>
      </c>
      <c r="BL181" s="22">
        <f t="shared" ca="1" si="115"/>
        <v>21506</v>
      </c>
      <c r="BM181" s="22">
        <f t="shared" ca="1" si="116"/>
        <v>13979</v>
      </c>
      <c r="BN181" s="23">
        <f t="shared" ca="1" si="117"/>
        <v>7527</v>
      </c>
      <c r="BO181" s="24">
        <f t="shared" ca="1" si="118"/>
        <v>253</v>
      </c>
      <c r="BP181" s="51" t="str">
        <f>_xlfn.XLOOKUP(E181,[1]Validation!E:E,[1]Validation!F:F,"")</f>
        <v>EG15</v>
      </c>
      <c r="BQ181" s="51" t="str">
        <f>_xlfn.XLOOKUP(BP181,[1]Validation!F:F,[1]Validation!G:G,"")</f>
        <v>EG11 to EG22</v>
      </c>
      <c r="BR181" s="52" t="str">
        <f>VLOOKUP(G181,[1]Validation!$B$1:$C$9,2,0)</f>
        <v>C</v>
      </c>
      <c r="BS181" s="51">
        <f t="shared" ca="1" si="119"/>
        <v>91</v>
      </c>
      <c r="BT181" s="53">
        <f>_xlfn.XLOOKUP(B181,'[2]1. All Calls'!$R:$R,'[2]1. All Calls'!$A:$A,"",0)</f>
        <v>46175.480706018498</v>
      </c>
      <c r="BU181" s="51" t="str">
        <f>_xlfn.XLOOKUP(B181,'[2]1. All Calls'!$R:$R,'[2]1. All Calls'!$F:$F,"",0)</f>
        <v>CC-02102593</v>
      </c>
      <c r="BV181" s="51" t="str">
        <f>_xlfn.XLOOKUP(B181,'[2]1. All Calls'!$R:$R,'[2]1. All Calls'!$J:$J,"",0)</f>
        <v>Sales Call</v>
      </c>
      <c r="BW181" s="53">
        <f>_xlfn.XLOOKUP(B181,'[2]Sch Calls'!$R:$R,'[2]Sch Calls'!$A:$A,"",0)</f>
        <v>44988.499537037002</v>
      </c>
      <c r="BX181" s="51">
        <f>_xlfn.XLOOKUP(B181,'[2]Sch Calls'!$R:$R,'[2]Sch Calls'!$B:$B,"",0)</f>
        <v>16683</v>
      </c>
      <c r="BY181" s="51" t="str">
        <f t="shared" si="151"/>
        <v>13-Jul-26</v>
      </c>
      <c r="BZ181" s="51" t="str">
        <f t="shared" si="151"/>
        <v>13-Jul-26</v>
      </c>
      <c r="CA181" s="51" t="str">
        <f t="shared" si="120"/>
        <v>16-Oct-26</v>
      </c>
      <c r="CB181" s="51" t="str">
        <f t="shared" si="121"/>
        <v>14-Jul-27</v>
      </c>
      <c r="CC181" s="51" t="str">
        <f t="shared" si="122"/>
        <v>24-Jan-28</v>
      </c>
      <c r="CD181" s="51" t="str">
        <f t="shared" si="123"/>
        <v>24-Jan-27</v>
      </c>
      <c r="CE181" s="51">
        <f t="shared" ca="1" si="152"/>
        <v>140</v>
      </c>
      <c r="CF181" s="51">
        <f t="shared" ca="1" si="152"/>
        <v>140</v>
      </c>
      <c r="CG181" s="51">
        <f t="shared" ca="1" si="124"/>
        <v>140</v>
      </c>
      <c r="CH181" s="51">
        <f t="shared" ca="1" si="125"/>
        <v>140</v>
      </c>
      <c r="CI181" s="51">
        <f t="shared" ca="1" si="126"/>
        <v>130</v>
      </c>
      <c r="CJ181" s="51">
        <f t="shared" ca="1" si="127"/>
        <v>130</v>
      </c>
      <c r="CK181" s="51">
        <f t="shared" ca="1" si="144"/>
        <v>280</v>
      </c>
      <c r="CL181" s="51">
        <f t="shared" ca="1" si="144"/>
        <v>280</v>
      </c>
      <c r="CM181" s="51">
        <f t="shared" ca="1" si="144"/>
        <v>280</v>
      </c>
      <c r="CN181" s="51">
        <f t="shared" ca="1" si="144"/>
        <v>280</v>
      </c>
      <c r="CO181" s="51">
        <f t="shared" ca="1" si="144"/>
        <v>260</v>
      </c>
      <c r="CP181" s="51">
        <f t="shared" ca="1" si="144"/>
        <v>260</v>
      </c>
      <c r="CQ181" s="51">
        <f t="shared" ca="1" si="145"/>
        <v>1644</v>
      </c>
      <c r="CR181" s="51">
        <f t="shared" ca="1" si="145"/>
        <v>1644</v>
      </c>
      <c r="CS181" s="51">
        <f t="shared" ca="1" si="145"/>
        <v>3654</v>
      </c>
      <c r="CT181" s="51">
        <f t="shared" ca="1" si="145"/>
        <v>3644</v>
      </c>
      <c r="CU181" s="51">
        <f t="shared" ca="1" si="145"/>
        <v>7664</v>
      </c>
      <c r="CV181" s="54">
        <f t="shared" ca="1" si="145"/>
        <v>3664</v>
      </c>
      <c r="CW181" s="25" t="s">
        <v>195</v>
      </c>
      <c r="CX181" s="55">
        <v>0.65</v>
      </c>
      <c r="CY181" s="55"/>
      <c r="CZ181" s="26">
        <v>0</v>
      </c>
      <c r="DA181" s="26">
        <v>0</v>
      </c>
      <c r="DB181" s="26">
        <v>0</v>
      </c>
      <c r="DC181" s="26">
        <v>0</v>
      </c>
      <c r="DD181" s="26">
        <v>0</v>
      </c>
      <c r="DE181" s="26">
        <v>0</v>
      </c>
      <c r="DF181" s="26">
        <v>0</v>
      </c>
      <c r="DG181" s="26">
        <v>0</v>
      </c>
      <c r="DH181" s="26">
        <v>0</v>
      </c>
      <c r="DI181" s="26">
        <v>0</v>
      </c>
      <c r="DJ181" s="26">
        <v>0</v>
      </c>
      <c r="DK181" s="26">
        <v>0</v>
      </c>
      <c r="DL181" s="27">
        <f t="shared" si="128"/>
        <v>46250.480706018498</v>
      </c>
      <c r="DM181" s="28">
        <f t="shared" ca="1" si="129"/>
        <v>0</v>
      </c>
      <c r="DN181" s="56">
        <f>_xlfn.XLOOKUP(B181,'[2]1. All Calls'!$R:$R,'[2]1. All Calls'!$A:$A,"",0)</f>
        <v>46175.480706018498</v>
      </c>
      <c r="DO181" s="57" t="str">
        <f ca="1">VLOOKUP(DM181,[1]Validation!$B$20:$C$25,2,0)</f>
        <v>Within 3 months</v>
      </c>
      <c r="DP181" s="58" t="str">
        <f>_xlfn.XLOOKUP(B181,'[1]Active AMCs- Dealer'!E:E,'[1]Active AMCs- Dealer'!L:L,"Not in AMC",0)</f>
        <v>Not in AMC</v>
      </c>
      <c r="DQ181" s="50" t="s">
        <v>238</v>
      </c>
      <c r="DR181" s="29" t="str">
        <f>_xlfn.XLOOKUP(B181,'[2]1. All Calls'!$R:$R,'[2]1. All Calls'!$F:$F,"",0)</f>
        <v>CC-02102593</v>
      </c>
      <c r="DS181" s="29" t="str">
        <f>_xlfn.XLOOKUP(B181,'[2]1. All Calls'!$R:$R,'[2]1. All Calls'!$AB:$AB,"",0)</f>
        <v>Sales call carried out for HMR update</v>
      </c>
      <c r="DT181" s="30">
        <f>_xlfn.XLOOKUP(DR181,'[2]1. All Calls'!$F:$F,'[2]1. All Calls'!$A:$A,"",0)</f>
        <v>46175.480706018498</v>
      </c>
      <c r="DU181" s="31">
        <f>_xlfn.XLOOKUP(DR181,'[2]1. All Calls'!$F:$F,'[2]1. All Calls'!$B:$B,"",0)</f>
        <v>27195</v>
      </c>
      <c r="DV181" s="31">
        <f>_xlfn.XLOOKUP(B181,[1]MDA_Assets!D:D,[1]MDA_Assets!N:N,"",0)</f>
        <v>19472</v>
      </c>
      <c r="DW181" s="31">
        <f>_xlfn.XLOOKUP(B181,[1]MDA_Assets!D:D,[1]MDA_Assets!O:O,"",0)</f>
        <v>7722</v>
      </c>
      <c r="DX181" s="32" t="str">
        <f>_xlfn.XLOOKUP(B181,[1]MDA_Assets!D:D,[1]MDA_Assets!Q:Q,"",0)</f>
        <v>XD</v>
      </c>
      <c r="DY181" s="33">
        <f>_xlfn.XLOOKUP(B181,[1]MDA_Assets!D:D,[1]MDA_Assets!R:R,"",0)</f>
        <v>46097</v>
      </c>
      <c r="DZ181" s="33">
        <f>_xlfn.XLOOKUP(B181,[1]MDA_Assets!D:D,[1]MDA_Assets!S:S,"",0)</f>
        <v>46097</v>
      </c>
      <c r="EA181" s="33">
        <f>_xlfn.XLOOKUP(B181,[1]MDA_Assets!D:D,[1]MDA_Assets!T:T,"",0)</f>
        <v>46097</v>
      </c>
      <c r="EB181" s="33">
        <f>_xlfn.XLOOKUP(B181,[1]MDA_Assets!D:D,[1]MDA_Assets!U:U,"",0)</f>
        <v>46097</v>
      </c>
      <c r="EC181" s="33">
        <f>_xlfn.XLOOKUP(B181,[1]MDA_Assets!D:D,[1]MDA_Assets!V:V,"",0)</f>
        <v>46097</v>
      </c>
      <c r="ED181" s="33">
        <f>_xlfn.XLOOKUP(B181,[1]MDA_Assets!D:D,[1]MDA_Assets!W:W,"",0)</f>
        <v>46097</v>
      </c>
      <c r="EE181" s="32" t="str">
        <f>_xlfn.XLOOKUP(B181,[1]MDA_Assets!D:D,[1]MDA_Assets!X:X,"",0)</f>
        <v>No</v>
      </c>
      <c r="EF181" s="33">
        <f>_xlfn.XLOOKUP(B181,[1]MDA_Assets!D:D,[1]MDA_Assets!Y:Y,"",0)</f>
        <v>0</v>
      </c>
      <c r="EG181" s="33">
        <f>_xlfn.XLOOKUP(B181,[1]MDA_Assets!D:D,[1]MDA_Assets!Z:Z,"",0)</f>
        <v>0</v>
      </c>
      <c r="EH181" s="33">
        <f>_xlfn.XLOOKUP(B181,[1]MDA_Assets!D:D,[1]MDA_Assets!AA:AA,"",0)</f>
        <v>0</v>
      </c>
      <c r="EI181" s="34">
        <f>_xlfn.XLOOKUP(B181,[1]MDA_Assets!D:D,[1]MDA_Assets!P:P,"",0)</f>
        <v>2</v>
      </c>
      <c r="EJ181" s="35" t="str">
        <f>_xlfn.XLOOKUP(B181,[1]MDA_Assets!D:D,[1]MDA_Assets!AB:AB,"",0)</f>
        <v>891</v>
      </c>
      <c r="EK181" s="35" t="str">
        <f>_xlfn.XLOOKUP(B181,[1]MDA_Assets!D:D,[1]MDA_Assets!AC:AC,"",0)</f>
        <v>891</v>
      </c>
      <c r="EL181" s="35" t="str">
        <f>_xlfn.XLOOKUP(B181,[1]MDA_Assets!D:D,[1]MDA_Assets!AD:AD,"",0)</f>
        <v>2891</v>
      </c>
      <c r="EM181" s="35" t="str">
        <f>_xlfn.XLOOKUP(B181,[1]MDA_Assets!D:D,[1]MDA_Assets!AE:AE,"",0)</f>
        <v>2891</v>
      </c>
      <c r="EN181" s="35" t="str">
        <f>_xlfn.XLOOKUP(B181,[1]MDA_Assets!D:D,[1]MDA_Assets!AF:AF,"",0)</f>
        <v>6819</v>
      </c>
      <c r="EO181" s="35" t="str">
        <f>_xlfn.XLOOKUP(B181,[1]MDA_Assets!D:D,[1]MDA_Assets!AG:AG,"",0)</f>
        <v>2891</v>
      </c>
      <c r="EP181" s="36">
        <f t="shared" si="153"/>
        <v>365</v>
      </c>
      <c r="EQ181" s="36">
        <f t="shared" si="153"/>
        <v>180</v>
      </c>
      <c r="ER181" s="36">
        <f t="shared" si="130"/>
        <v>365</v>
      </c>
      <c r="ES181" s="36">
        <f t="shared" si="131"/>
        <v>365</v>
      </c>
      <c r="ET181" s="36">
        <f t="shared" si="132"/>
        <v>730</v>
      </c>
      <c r="EU181" s="36">
        <f t="shared" si="133"/>
        <v>365</v>
      </c>
      <c r="EV181" s="36" t="str">
        <f t="shared" si="134"/>
        <v/>
      </c>
      <c r="EW181" s="36" t="str">
        <f t="shared" si="106"/>
        <v/>
      </c>
      <c r="EX181" s="36" t="str">
        <f t="shared" si="107"/>
        <v/>
      </c>
      <c r="EY181" s="36">
        <f t="shared" si="147"/>
        <v>11.78</v>
      </c>
      <c r="EZ181" s="36">
        <f t="shared" si="147"/>
        <v>5.81</v>
      </c>
      <c r="FA181" s="36">
        <f t="shared" si="147"/>
        <v>11.78</v>
      </c>
      <c r="FB181" s="36">
        <f t="shared" si="146"/>
        <v>11.78</v>
      </c>
      <c r="FC181" s="36">
        <f t="shared" si="146"/>
        <v>23.55</v>
      </c>
      <c r="FD181" s="36">
        <f t="shared" si="146"/>
        <v>11.78</v>
      </c>
      <c r="FE181" s="36" t="str">
        <f t="shared" si="146"/>
        <v/>
      </c>
      <c r="FF181" s="36" t="str">
        <f t="shared" si="146"/>
        <v/>
      </c>
      <c r="FG181" s="36" t="str">
        <f t="shared" si="146"/>
        <v/>
      </c>
      <c r="FH181" s="37" t="str" cm="1">
        <f t="array" ref="FH181">_xlfn.IFS(EY181="", "No Data", EY181&lt;0, "Negative/Future", EY181=0, "Zero Days", EY181&lt;=3, "&lt; 3 Months", EY181&lt;=6, "3 to 6 Months", EY181&lt;=9, "6 to 9 Months", EY181&lt;=12, "9 to 12 Months", EY181&lt;=15, "12 to 15 Months", EY181&lt;=18, "15 to 18 Months", EY181&lt;=24, "18 to 24 Months", EY181&gt;24, "&gt; 24 Months")</f>
        <v>9 to 12 Months</v>
      </c>
      <c r="FI181" s="37" t="str" cm="1">
        <f t="array" ref="FI181">_xlfn.IFS(EZ181="", "No Data", EZ181&lt;0, "Negative/Future", EZ181=0, "Zero Days", EZ181&lt;=3, "&lt; 3 Months", EZ181&lt;=6, "3 to 6 Months", EZ181&lt;=9, "6 to 9 Months", EZ181&lt;=12, "9 to 12 Months", EZ181&lt;=15, "12 to 15 Months", EZ181&lt;=18, "15 to 18 Months", EZ181&lt;=24, "18 to 24 Months", EZ181&gt;24, "&gt; 24 Months")</f>
        <v>3 to 6 Months</v>
      </c>
      <c r="FJ181" s="37" t="str" cm="1">
        <f t="array" ref="FJ181">_xlfn.IFS(FA181="", "No Data", FA181&lt;0, "Negative/Future", FA181=0, "Zero Days", FA181&lt;=3, "&lt; 3 Months", FA181&lt;=6, "3 to 6 Months", FA181&lt;=9, "6 to 9 Months", FA181&lt;=12, "9 to 12 Months", FA181&lt;=15, "12 to 15 Months", FA181&lt;=18, "15 to 18 Months", FA181&lt;=24, "18 to 24 Months", FA181&gt;24, "&gt; 24 Months")</f>
        <v>9 to 12 Months</v>
      </c>
      <c r="FK181" s="37" t="str" cm="1">
        <f t="array" ref="FK181">_xlfn.IFS(FB181="", "No Data", FB181&lt;0, "Negative/Future", FB181=0, "Zero Days", FB181&lt;=3, "&lt; 3 Months", FB181&lt;=6, "3 to 6 Months", FB181&lt;=9, "6 to 9 Months", FB181&lt;=12, "9 to 12 Months", FB181&lt;=15, "12 to 15 Months", FB181&lt;=18, "15 to 18 Months", FB181&lt;=24, "18 to 24 Months", FB181&gt;24, "&gt; 24 Months")</f>
        <v>9 to 12 Months</v>
      </c>
      <c r="FL181" s="37" t="str" cm="1">
        <f t="array" ref="FL181">_xlfn.IFS(FC181="", "No Data", FC181&lt;0, "Negative/Future", FC181=0, "Zero Days", FC181&lt;=3, "&lt; 3 Months", FC181&lt;=6, "3 to 6 Months", FC181&lt;=9, "6 to 9 Months", FC181&lt;=12, "9 to 12 Months", FC181&lt;=15, "12 to 15 Months", FC181&lt;=18, "15 to 18 Months", FC181&lt;=24, "18 to 24 Months", FC181&gt;24, "&gt; 24 Months")</f>
        <v>18 to 24 Months</v>
      </c>
      <c r="FM181" s="37" t="str" cm="1">
        <f t="array" ref="FM181">_xlfn.IFS(FD181="", "No Data", FD181&lt;0, "Negative/Future", FD181=0, "Zero Days", FD181&lt;=3, "&lt; 3 Months", FD181&lt;=6, "3 to 6 Months", FD181&lt;=9, "6 to 9 Months", FD181&lt;=12, "9 to 12 Months", FD181&lt;=15, "12 to 15 Months", FD181&lt;=18, "15 to 18 Months", FD181&lt;=24, "18 to 24 Months", FD181&gt;24, "&gt; 24 Months")</f>
        <v>9 to 12 Months</v>
      </c>
      <c r="FN181" s="37" t="str" cm="1">
        <f t="array" ref="FN181">_xlfn.IFS(FE181="", "No Data", FE181&lt;0, "Negative/Future", FE181=0, "Zero Days", FE181&lt;=3, "&lt; 3 Months", FE181&lt;=6, "3 to 6 Months", FE181&lt;=9, "6 to 9 Months", FE181&lt;=12, "9 to 12 Months", FE181&lt;=15, "12 to 15 Months", FE181&lt;=18, "15 to 18 Months", FE181&lt;=24, "18 to 24 Months", FE181&gt;24, "&gt; 24 Months")</f>
        <v>No Data</v>
      </c>
      <c r="FO181" s="37" t="str" cm="1">
        <f t="array" ref="FO181">_xlfn.IFS(FG181="", "No Data", FG181&lt;0, "Negative/Future", FG181=0, "Zero Days", FG181&lt;=3, "&lt; 3 Months", FG181&lt;=6, "3 to 6 Months", FG181&lt;=9, "6 to 9 Months", FG181&lt;=12, "9 to 12 Months", FG181&lt;=15, "12 to 15 Months", FG181&lt;=18, "15 to 18 Months", FG181&lt;=24, "18 to 24 Months", FG181&gt;24, "&gt; 24 Months")</f>
        <v>No Data</v>
      </c>
      <c r="FP181" s="37" t="str" cm="1">
        <f t="array" ref="FP181">_xlfn.IFS(FF181="", "No Data", FF181&lt;0, "Negative/Future", FF181=0, "Zero Days", FF181&lt;=3, "&lt; 3 Months", FF181&lt;=6, "3 to 6 Months", FF181&lt;=9, "6 to 9 Months", FF181&lt;=12, "9 to 12 Months", FF181&lt;=15, "12 to 15 Months", FF181&lt;=18, "15 to 18 Months", FF181&lt;=24, "18 to 24 Months", FF181&gt;24, "&gt; 24 Months")</f>
        <v>No Data</v>
      </c>
      <c r="FQ181" s="29" t="s">
        <v>997</v>
      </c>
      <c r="FR181" s="29">
        <v>8789061377</v>
      </c>
      <c r="FS181" s="38" t="str">
        <f>VLOOKUP(_xlfn.XLOOKUP(B181,[1]MDA_Assets!D:D,[1]MDA_Assets!I:I,"",0),[1]Validation!$B$1:$C$8,2,0)</f>
        <v>C</v>
      </c>
      <c r="FT181" s="38" t="s">
        <v>202</v>
      </c>
      <c r="FU181" s="31" t="str">
        <f>_xlfn.XLOOKUP(B181,[1]MDA_Assets!D:D,[1]MDA_Assets!X:X,"",0)</f>
        <v>No</v>
      </c>
      <c r="FV181" s="39">
        <v>0</v>
      </c>
      <c r="FW181" s="39">
        <v>0</v>
      </c>
      <c r="FX181" s="39">
        <v>0</v>
      </c>
      <c r="FY181" s="39">
        <v>9</v>
      </c>
      <c r="FZ181" s="40">
        <f t="shared" si="150"/>
        <v>46462</v>
      </c>
      <c r="GA181" s="40">
        <f t="shared" si="150"/>
        <v>46277</v>
      </c>
      <c r="GB181" s="40">
        <f t="shared" si="108"/>
        <v>46462</v>
      </c>
      <c r="GC181" s="40">
        <f t="shared" si="109"/>
        <v>46462</v>
      </c>
      <c r="GD181" s="40">
        <f t="shared" si="110"/>
        <v>46827</v>
      </c>
      <c r="GE181" s="40">
        <f t="shared" si="111"/>
        <v>46462</v>
      </c>
      <c r="GF181" s="40" t="str">
        <f t="shared" si="154"/>
        <v/>
      </c>
      <c r="GG181" s="40" t="str">
        <f t="shared" si="154"/>
        <v/>
      </c>
      <c r="GH181" s="40" t="str">
        <f t="shared" si="154"/>
        <v/>
      </c>
      <c r="GI181" s="39">
        <f t="shared" si="135"/>
        <v>0</v>
      </c>
      <c r="GJ181" s="39">
        <f t="shared" si="136"/>
        <v>0</v>
      </c>
      <c r="GK181" s="39">
        <f t="shared" si="137"/>
        <v>0</v>
      </c>
      <c r="GL181" s="39">
        <f t="shared" si="138"/>
        <v>6</v>
      </c>
    </row>
    <row r="182" spans="1:194" x14ac:dyDescent="0.25">
      <c r="A182" s="19">
        <v>203</v>
      </c>
      <c r="B182" s="43" t="s">
        <v>1056</v>
      </c>
      <c r="C182" s="43" t="s">
        <v>254</v>
      </c>
      <c r="D182" s="43" t="s">
        <v>241</v>
      </c>
      <c r="E182" s="43" t="s">
        <v>255</v>
      </c>
      <c r="F182" s="43" t="s">
        <v>602</v>
      </c>
      <c r="G182" s="43" t="s">
        <v>190</v>
      </c>
      <c r="H182" s="43" t="s">
        <v>498</v>
      </c>
      <c r="I182" s="43" t="s">
        <v>192</v>
      </c>
      <c r="J182" s="44">
        <f t="shared" si="112"/>
        <v>44080.354166666664</v>
      </c>
      <c r="K182" s="44">
        <v>43716.354166666664</v>
      </c>
      <c r="L182" s="44">
        <v>43689</v>
      </c>
      <c r="M182" s="43" t="s">
        <v>2289</v>
      </c>
      <c r="N182" s="43" t="s">
        <v>193</v>
      </c>
      <c r="O182" s="44">
        <v>46049.72693287037</v>
      </c>
      <c r="P182" s="43">
        <v>6465</v>
      </c>
      <c r="Q182" s="43">
        <v>4719</v>
      </c>
      <c r="R182" s="43">
        <v>1746</v>
      </c>
      <c r="S182" s="43" t="s">
        <v>206</v>
      </c>
      <c r="T182" s="44">
        <v>45913.770833333336</v>
      </c>
      <c r="U182" s="44">
        <v>45913.770833333336</v>
      </c>
      <c r="V182" s="44">
        <v>45913.770833333336</v>
      </c>
      <c r="W182" s="44">
        <v>45913.770833333336</v>
      </c>
      <c r="X182" s="44">
        <v>45913.770833333336</v>
      </c>
      <c r="Y182" s="44">
        <v>45492.770833333336</v>
      </c>
      <c r="Z182" s="43" t="s">
        <v>195</v>
      </c>
      <c r="AA182" s="43"/>
      <c r="AB182" s="43"/>
      <c r="AC182" s="43"/>
      <c r="AD182" s="43"/>
      <c r="AE182" s="43">
        <v>4</v>
      </c>
      <c r="AF182" s="43" t="s">
        <v>1351</v>
      </c>
      <c r="AG182" s="43" t="s">
        <v>1351</v>
      </c>
      <c r="AH182" s="43" t="s">
        <v>1352</v>
      </c>
      <c r="AI182" s="43" t="s">
        <v>1352</v>
      </c>
      <c r="AJ182" s="43" t="s">
        <v>2290</v>
      </c>
      <c r="AK182" s="43" t="s">
        <v>1352</v>
      </c>
      <c r="AL182" s="46">
        <v>46093</v>
      </c>
      <c r="AM182" s="46">
        <v>46093</v>
      </c>
      <c r="AN182" s="47">
        <v>46278</v>
      </c>
      <c r="AO182" s="47">
        <v>46278</v>
      </c>
      <c r="AP182" s="47">
        <v>46222</v>
      </c>
      <c r="AQ182" s="47">
        <v>46278</v>
      </c>
      <c r="AR182" s="48"/>
      <c r="AS182" s="48"/>
      <c r="AT182" s="48"/>
      <c r="AU182" s="43">
        <v>1</v>
      </c>
      <c r="AV182" s="43">
        <v>0</v>
      </c>
      <c r="AW182" s="43">
        <v>0</v>
      </c>
      <c r="AX182" s="51" t="s">
        <v>3243</v>
      </c>
      <c r="AY182" s="51" t="s">
        <v>3529</v>
      </c>
      <c r="AZ182" s="51" t="s">
        <v>198</v>
      </c>
      <c r="BA182" s="20">
        <f t="shared" ca="1" si="149"/>
        <v>1</v>
      </c>
      <c r="BB182" s="20">
        <f t="shared" ca="1" si="149"/>
        <v>1</v>
      </c>
      <c r="BC182" s="20">
        <f t="shared" ca="1" si="149"/>
        <v>0</v>
      </c>
      <c r="BD182" s="20">
        <f t="shared" ca="1" si="148"/>
        <v>0</v>
      </c>
      <c r="BE182" s="20">
        <f t="shared" ca="1" si="148"/>
        <v>0</v>
      </c>
      <c r="BF182" s="20">
        <f t="shared" ca="1" si="148"/>
        <v>0</v>
      </c>
      <c r="BG182" s="21" t="str">
        <f t="shared" ca="1" si="148"/>
        <v/>
      </c>
      <c r="BH182" s="21" t="str">
        <f t="shared" ca="1" si="148"/>
        <v/>
      </c>
      <c r="BI182" s="21" t="str">
        <f t="shared" ca="1" si="148"/>
        <v/>
      </c>
      <c r="BJ182" s="22">
        <f t="shared" ca="1" si="113"/>
        <v>2</v>
      </c>
      <c r="BK182" s="21">
        <f t="shared" si="114"/>
        <v>4</v>
      </c>
      <c r="BL182" s="22">
        <f t="shared" ca="1" si="115"/>
        <v>6970</v>
      </c>
      <c r="BM182" s="22">
        <f t="shared" ca="1" si="116"/>
        <v>5088</v>
      </c>
      <c r="BN182" s="23">
        <f t="shared" ca="1" si="117"/>
        <v>1882</v>
      </c>
      <c r="BO182" s="24">
        <f t="shared" ca="1" si="118"/>
        <v>505</v>
      </c>
      <c r="BP182" s="51" t="str">
        <f>_xlfn.XLOOKUP(E182,[1]Validation!E:E,[1]Validation!F:F,"")</f>
        <v>EN5</v>
      </c>
      <c r="BQ182" s="51" t="str">
        <f>_xlfn.XLOOKUP(BP182,[1]Validation!F:F,[1]Validation!G:G,"")</f>
        <v>EN4 to EN7</v>
      </c>
      <c r="BR182" s="52" t="str">
        <f>VLOOKUP(G182,[1]Validation!$B$1:$C$9,2,0)</f>
        <v>B</v>
      </c>
      <c r="BS182" s="51">
        <f t="shared" ca="1" si="119"/>
        <v>81</v>
      </c>
      <c r="BT182" s="53">
        <f>_xlfn.XLOOKUP(B182,'[2]1. All Calls'!$R:$R,'[2]1. All Calls'!$A:$A,"",0)</f>
        <v>46049.9555092593</v>
      </c>
      <c r="BU182" s="51" t="str">
        <f>_xlfn.XLOOKUP(B182,'[2]1. All Calls'!$R:$R,'[2]1. All Calls'!$F:$F,"",0)</f>
        <v>CC-01954981</v>
      </c>
      <c r="BV182" s="51" t="str">
        <f>_xlfn.XLOOKUP(B182,'[2]1. All Calls'!$R:$R,'[2]1. All Calls'!$J:$J,"",0)</f>
        <v>Sales Call</v>
      </c>
      <c r="BW182" s="53">
        <f>_xlfn.XLOOKUP(B182,'[2]Sch Calls'!$R:$R,'[2]Sch Calls'!$A:$A,"",0)</f>
        <v>44468.6639236111</v>
      </c>
      <c r="BX182" s="51">
        <f>_xlfn.XLOOKUP(B182,'[2]Sch Calls'!$R:$R,'[2]Sch Calls'!$B:$B,"",0)</f>
        <v>3433</v>
      </c>
      <c r="BY182" s="51" t="str">
        <f t="shared" si="151"/>
        <v>13-Mar-26</v>
      </c>
      <c r="BZ182" s="51" t="str">
        <f t="shared" si="151"/>
        <v>13-Mar-26</v>
      </c>
      <c r="CA182" s="51" t="str">
        <f t="shared" si="120"/>
        <v>16-Jun-26</v>
      </c>
      <c r="CB182" s="51" t="str">
        <f t="shared" si="121"/>
        <v>14-Mar-27</v>
      </c>
      <c r="CC182" s="51" t="str">
        <f t="shared" si="122"/>
        <v>20-Jul-26</v>
      </c>
      <c r="CD182" s="51" t="str">
        <f t="shared" si="123"/>
        <v>14-Sep-26</v>
      </c>
      <c r="CE182" s="51">
        <f t="shared" ca="1" si="152"/>
        <v>262</v>
      </c>
      <c r="CF182" s="51">
        <f t="shared" ca="1" si="152"/>
        <v>262</v>
      </c>
      <c r="CG182" s="51">
        <f t="shared" ca="1" si="124"/>
        <v>262</v>
      </c>
      <c r="CH182" s="51">
        <f t="shared" ca="1" si="125"/>
        <v>262</v>
      </c>
      <c r="CI182" s="51">
        <f t="shared" ca="1" si="126"/>
        <v>683</v>
      </c>
      <c r="CJ182" s="51">
        <f t="shared" ca="1" si="127"/>
        <v>262</v>
      </c>
      <c r="CK182" s="51">
        <f t="shared" ca="1" si="144"/>
        <v>1048</v>
      </c>
      <c r="CL182" s="51">
        <f t="shared" ca="1" si="144"/>
        <v>1048</v>
      </c>
      <c r="CM182" s="51">
        <f t="shared" ca="1" si="144"/>
        <v>1048</v>
      </c>
      <c r="CN182" s="51">
        <f t="shared" ca="1" si="144"/>
        <v>1048</v>
      </c>
      <c r="CO182" s="51">
        <f t="shared" ca="1" si="144"/>
        <v>2732</v>
      </c>
      <c r="CP182" s="51">
        <f t="shared" ca="1" si="144"/>
        <v>1048</v>
      </c>
      <c r="CQ182" s="51">
        <f t="shared" ca="1" si="145"/>
        <v>475</v>
      </c>
      <c r="CR182" s="51">
        <f t="shared" ca="1" si="145"/>
        <v>475</v>
      </c>
      <c r="CS182" s="51">
        <f t="shared" ca="1" si="145"/>
        <v>2475</v>
      </c>
      <c r="CT182" s="51">
        <f t="shared" ca="1" si="145"/>
        <v>2475</v>
      </c>
      <c r="CU182" s="51">
        <f t="shared" ca="1" si="145"/>
        <v>2933</v>
      </c>
      <c r="CV182" s="54">
        <f t="shared" ca="1" si="145"/>
        <v>2475</v>
      </c>
      <c r="CW182" s="25" t="s">
        <v>212</v>
      </c>
      <c r="CX182" s="55">
        <v>0.73</v>
      </c>
      <c r="CY182" s="55"/>
      <c r="CZ182" s="26">
        <v>0</v>
      </c>
      <c r="DA182" s="26">
        <v>0</v>
      </c>
      <c r="DB182" s="26">
        <v>0</v>
      </c>
      <c r="DC182" s="26">
        <v>0</v>
      </c>
      <c r="DD182" s="26">
        <v>0</v>
      </c>
      <c r="DE182" s="26">
        <v>0</v>
      </c>
      <c r="DF182" s="26">
        <v>0</v>
      </c>
      <c r="DG182" s="26">
        <v>0</v>
      </c>
      <c r="DH182" s="26">
        <v>0</v>
      </c>
      <c r="DI182" s="26">
        <v>0</v>
      </c>
      <c r="DJ182" s="26">
        <v>0</v>
      </c>
      <c r="DK182" s="26">
        <v>0</v>
      </c>
      <c r="DL182" s="27">
        <f t="shared" si="128"/>
        <v>46124.9555092593</v>
      </c>
      <c r="DM182" s="28">
        <f t="shared" ca="1" si="129"/>
        <v>1</v>
      </c>
      <c r="DN182" s="56">
        <f>_xlfn.XLOOKUP(B182,'[2]1. All Calls'!$R:$R,'[2]1. All Calls'!$A:$A,"",0)</f>
        <v>46049.9555092593</v>
      </c>
      <c r="DO182" s="57" t="str">
        <f ca="1">VLOOKUP(DM182,[1]Validation!$B$20:$C$25,2,0)</f>
        <v>Above 3 months</v>
      </c>
      <c r="DP182" s="58" t="str">
        <f>_xlfn.XLOOKUP(B182,'[1]Active AMCs- Dealer'!E:E,'[1]Active AMCs- Dealer'!L:L,"Not in AMC",0)</f>
        <v>Not in AMC</v>
      </c>
      <c r="DQ182" s="50" t="s">
        <v>238</v>
      </c>
      <c r="DR182" s="29" t="str">
        <f>_xlfn.XLOOKUP(B182,'[2]1. All Calls'!$R:$R,'[2]1. All Calls'!$F:$F,"",0)</f>
        <v>CC-01954981</v>
      </c>
      <c r="DS182" s="29" t="str">
        <f>_xlfn.XLOOKUP(B182,'[2]1. All Calls'!$R:$R,'[2]1. All Calls'!$AB:$AB,"",0)</f>
        <v>Sales call carried out for HMR update</v>
      </c>
      <c r="DT182" s="30">
        <f>_xlfn.XLOOKUP(DR182,'[2]1. All Calls'!$F:$F,'[2]1. All Calls'!$A:$A,"",0)</f>
        <v>46049.9555092593</v>
      </c>
      <c r="DU182" s="31">
        <f>_xlfn.XLOOKUP(DR182,'[2]1. All Calls'!$F:$F,'[2]1. All Calls'!$B:$B,"",0)</f>
        <v>6465</v>
      </c>
      <c r="DV182" s="31">
        <f>_xlfn.XLOOKUP(B182,[1]MDA_Assets!D:D,[1]MDA_Assets!N:N,"",0)</f>
        <v>4719</v>
      </c>
      <c r="DW182" s="31">
        <f>_xlfn.XLOOKUP(B182,[1]MDA_Assets!D:D,[1]MDA_Assets!O:O,"",0)</f>
        <v>1746</v>
      </c>
      <c r="DX182" s="32" t="str">
        <f>_xlfn.XLOOKUP(B182,[1]MDA_Assets!D:D,[1]MDA_Assets!Q:Q,"",0)</f>
        <v>XD</v>
      </c>
      <c r="DY182" s="33">
        <f>_xlfn.XLOOKUP(B182,[1]MDA_Assets!D:D,[1]MDA_Assets!R:R,"",0)</f>
        <v>45914</v>
      </c>
      <c r="DZ182" s="33">
        <f>_xlfn.XLOOKUP(B182,[1]MDA_Assets!D:D,[1]MDA_Assets!S:S,"",0)</f>
        <v>45914</v>
      </c>
      <c r="EA182" s="33">
        <f>_xlfn.XLOOKUP(B182,[1]MDA_Assets!D:D,[1]MDA_Assets!T:T,"",0)</f>
        <v>45914</v>
      </c>
      <c r="EB182" s="33">
        <f>_xlfn.XLOOKUP(B182,[1]MDA_Assets!D:D,[1]MDA_Assets!U:U,"",0)</f>
        <v>45914</v>
      </c>
      <c r="EC182" s="33">
        <f>_xlfn.XLOOKUP(B182,[1]MDA_Assets!D:D,[1]MDA_Assets!V:V,"",0)</f>
        <v>45914</v>
      </c>
      <c r="ED182" s="33">
        <f>_xlfn.XLOOKUP(B182,[1]MDA_Assets!D:D,[1]MDA_Assets!W:W,"",0)</f>
        <v>45493</v>
      </c>
      <c r="EE182" s="32" t="str">
        <f>_xlfn.XLOOKUP(B182,[1]MDA_Assets!D:D,[1]MDA_Assets!X:X,"",0)</f>
        <v>No</v>
      </c>
      <c r="EF182" s="33">
        <f>_xlfn.XLOOKUP(B182,[1]MDA_Assets!D:D,[1]MDA_Assets!Y:Y,"",0)</f>
        <v>0</v>
      </c>
      <c r="EG182" s="33">
        <f>_xlfn.XLOOKUP(B182,[1]MDA_Assets!D:D,[1]MDA_Assets!Z:Z,"",0)</f>
        <v>0</v>
      </c>
      <c r="EH182" s="33">
        <f>_xlfn.XLOOKUP(B182,[1]MDA_Assets!D:D,[1]MDA_Assets!AA:AA,"",0)</f>
        <v>0</v>
      </c>
      <c r="EI182" s="34">
        <f>_xlfn.XLOOKUP(B182,[1]MDA_Assets!D:D,[1]MDA_Assets!P:P,"",0)</f>
        <v>4</v>
      </c>
      <c r="EJ182" s="35" t="str">
        <f>_xlfn.XLOOKUP(B182,[1]MDA_Assets!D:D,[1]MDA_Assets!AB:AB,"",0)</f>
        <v>1523</v>
      </c>
      <c r="EK182" s="35" t="str">
        <f>_xlfn.XLOOKUP(B182,[1]MDA_Assets!D:D,[1]MDA_Assets!AC:AC,"",0)</f>
        <v>1523</v>
      </c>
      <c r="EL182" s="35" t="str">
        <f>_xlfn.XLOOKUP(B182,[1]MDA_Assets!D:D,[1]MDA_Assets!AD:AD,"",0)</f>
        <v>3523</v>
      </c>
      <c r="EM182" s="35" t="str">
        <f>_xlfn.XLOOKUP(B182,[1]MDA_Assets!D:D,[1]MDA_Assets!AE:AE,"",0)</f>
        <v>3523</v>
      </c>
      <c r="EN182" s="35" t="str">
        <f>_xlfn.XLOOKUP(B182,[1]MDA_Assets!D:D,[1]MDA_Assets!AF:AF,"",0)</f>
        <v>5665</v>
      </c>
      <c r="EO182" s="35" t="str">
        <f>_xlfn.XLOOKUP(B182,[1]MDA_Assets!D:D,[1]MDA_Assets!AG:AG,"",0)</f>
        <v>3523</v>
      </c>
      <c r="EP182" s="36">
        <f t="shared" si="153"/>
        <v>180</v>
      </c>
      <c r="EQ182" s="36">
        <f t="shared" si="153"/>
        <v>180</v>
      </c>
      <c r="ER182" s="36">
        <f t="shared" si="130"/>
        <v>365</v>
      </c>
      <c r="ES182" s="36">
        <f t="shared" si="131"/>
        <v>365</v>
      </c>
      <c r="ET182" s="36">
        <f t="shared" si="132"/>
        <v>730</v>
      </c>
      <c r="EU182" s="36">
        <f t="shared" si="133"/>
        <v>365</v>
      </c>
      <c r="EV182" s="36" t="str">
        <f t="shared" si="134"/>
        <v/>
      </c>
      <c r="EW182" s="36" t="str">
        <f t="shared" si="106"/>
        <v/>
      </c>
      <c r="EX182" s="36" t="str">
        <f t="shared" si="107"/>
        <v/>
      </c>
      <c r="EY182" s="36">
        <f t="shared" si="147"/>
        <v>5.81</v>
      </c>
      <c r="EZ182" s="36">
        <f t="shared" si="147"/>
        <v>5.81</v>
      </c>
      <c r="FA182" s="36">
        <f t="shared" si="147"/>
        <v>11.78</v>
      </c>
      <c r="FB182" s="36">
        <f t="shared" si="146"/>
        <v>11.78</v>
      </c>
      <c r="FC182" s="36">
        <f t="shared" si="146"/>
        <v>23.55</v>
      </c>
      <c r="FD182" s="36">
        <f t="shared" si="146"/>
        <v>11.78</v>
      </c>
      <c r="FE182" s="36" t="str">
        <f t="shared" si="146"/>
        <v/>
      </c>
      <c r="FF182" s="36" t="str">
        <f t="shared" si="146"/>
        <v/>
      </c>
      <c r="FG182" s="36" t="str">
        <f t="shared" si="146"/>
        <v/>
      </c>
      <c r="FH182" s="37" t="str" cm="1">
        <f t="array" ref="FH182">_xlfn.IFS(EY182="", "No Data", EY182&lt;0, "Negative/Future", EY182=0, "Zero Days", EY182&lt;=3, "&lt; 3 Months", EY182&lt;=6, "3 to 6 Months", EY182&lt;=9, "6 to 9 Months", EY182&lt;=12, "9 to 12 Months", EY182&lt;=15, "12 to 15 Months", EY182&lt;=18, "15 to 18 Months", EY182&lt;=24, "18 to 24 Months", EY182&gt;24, "&gt; 24 Months")</f>
        <v>3 to 6 Months</v>
      </c>
      <c r="FI182" s="37" t="str" cm="1">
        <f t="array" ref="FI182">_xlfn.IFS(EZ182="", "No Data", EZ182&lt;0, "Negative/Future", EZ182=0, "Zero Days", EZ182&lt;=3, "&lt; 3 Months", EZ182&lt;=6, "3 to 6 Months", EZ182&lt;=9, "6 to 9 Months", EZ182&lt;=12, "9 to 12 Months", EZ182&lt;=15, "12 to 15 Months", EZ182&lt;=18, "15 to 18 Months", EZ182&lt;=24, "18 to 24 Months", EZ182&gt;24, "&gt; 24 Months")</f>
        <v>3 to 6 Months</v>
      </c>
      <c r="FJ182" s="37" t="str" cm="1">
        <f t="array" ref="FJ182">_xlfn.IFS(FA182="", "No Data", FA182&lt;0, "Negative/Future", FA182=0, "Zero Days", FA182&lt;=3, "&lt; 3 Months", FA182&lt;=6, "3 to 6 Months", FA182&lt;=9, "6 to 9 Months", FA182&lt;=12, "9 to 12 Months", FA182&lt;=15, "12 to 15 Months", FA182&lt;=18, "15 to 18 Months", FA182&lt;=24, "18 to 24 Months", FA182&gt;24, "&gt; 24 Months")</f>
        <v>9 to 12 Months</v>
      </c>
      <c r="FK182" s="37" t="str" cm="1">
        <f t="array" ref="FK182">_xlfn.IFS(FB182="", "No Data", FB182&lt;0, "Negative/Future", FB182=0, "Zero Days", FB182&lt;=3, "&lt; 3 Months", FB182&lt;=6, "3 to 6 Months", FB182&lt;=9, "6 to 9 Months", FB182&lt;=12, "9 to 12 Months", FB182&lt;=15, "12 to 15 Months", FB182&lt;=18, "15 to 18 Months", FB182&lt;=24, "18 to 24 Months", FB182&gt;24, "&gt; 24 Months")</f>
        <v>9 to 12 Months</v>
      </c>
      <c r="FL182" s="37" t="str" cm="1">
        <f t="array" ref="FL182">_xlfn.IFS(FC182="", "No Data", FC182&lt;0, "Negative/Future", FC182=0, "Zero Days", FC182&lt;=3, "&lt; 3 Months", FC182&lt;=6, "3 to 6 Months", FC182&lt;=9, "6 to 9 Months", FC182&lt;=12, "9 to 12 Months", FC182&lt;=15, "12 to 15 Months", FC182&lt;=18, "15 to 18 Months", FC182&lt;=24, "18 to 24 Months", FC182&gt;24, "&gt; 24 Months")</f>
        <v>18 to 24 Months</v>
      </c>
      <c r="FM182" s="37" t="str" cm="1">
        <f t="array" ref="FM182">_xlfn.IFS(FD182="", "No Data", FD182&lt;0, "Negative/Future", FD182=0, "Zero Days", FD182&lt;=3, "&lt; 3 Months", FD182&lt;=6, "3 to 6 Months", FD182&lt;=9, "6 to 9 Months", FD182&lt;=12, "9 to 12 Months", FD182&lt;=15, "12 to 15 Months", FD182&lt;=18, "15 to 18 Months", FD182&lt;=24, "18 to 24 Months", FD182&gt;24, "&gt; 24 Months")</f>
        <v>9 to 12 Months</v>
      </c>
      <c r="FN182" s="37" t="str" cm="1">
        <f t="array" ref="FN182">_xlfn.IFS(FE182="", "No Data", FE182&lt;0, "Negative/Future", FE182=0, "Zero Days", FE182&lt;=3, "&lt; 3 Months", FE182&lt;=6, "3 to 6 Months", FE182&lt;=9, "6 to 9 Months", FE182&lt;=12, "9 to 12 Months", FE182&lt;=15, "12 to 15 Months", FE182&lt;=18, "15 to 18 Months", FE182&lt;=24, "18 to 24 Months", FE182&gt;24, "&gt; 24 Months")</f>
        <v>No Data</v>
      </c>
      <c r="FO182" s="37" t="str" cm="1">
        <f t="array" ref="FO182">_xlfn.IFS(FG182="", "No Data", FG182&lt;0, "Negative/Future", FG182=0, "Zero Days", FG182&lt;=3, "&lt; 3 Months", FG182&lt;=6, "3 to 6 Months", FG182&lt;=9, "6 to 9 Months", FG182&lt;=12, "9 to 12 Months", FG182&lt;=15, "12 to 15 Months", FG182&lt;=18, "15 to 18 Months", FG182&lt;=24, "18 to 24 Months", FG182&gt;24, "&gt; 24 Months")</f>
        <v>No Data</v>
      </c>
      <c r="FP182" s="37" t="str" cm="1">
        <f t="array" ref="FP182">_xlfn.IFS(FF182="", "No Data", FF182&lt;0, "Negative/Future", FF182=0, "Zero Days", FF182&lt;=3, "&lt; 3 Months", FF182&lt;=6, "3 to 6 Months", FF182&lt;=9, "6 to 9 Months", FF182&lt;=12, "9 to 12 Months", FF182&lt;=15, "12 to 15 Months", FF182&lt;=18, "15 to 18 Months", FF182&lt;=24, "18 to 24 Months", FF182&gt;24, "&gt; 24 Months")</f>
        <v>No Data</v>
      </c>
      <c r="FQ182" s="29" t="s">
        <v>603</v>
      </c>
      <c r="FR182" s="29">
        <v>9431794976</v>
      </c>
      <c r="FS182" s="38" t="str">
        <f>VLOOKUP(_xlfn.XLOOKUP(B182,[1]MDA_Assets!D:D,[1]MDA_Assets!I:I,"",0),[1]Validation!$B$1:$C$8,2,0)</f>
        <v>B</v>
      </c>
      <c r="FT182" s="38" t="s">
        <v>202</v>
      </c>
      <c r="FU182" s="31" t="str">
        <f>_xlfn.XLOOKUP(B182,[1]MDA_Assets!D:D,[1]MDA_Assets!X:X,"",0)</f>
        <v>No</v>
      </c>
      <c r="FV182" s="39">
        <v>2</v>
      </c>
      <c r="FW182" s="39">
        <v>0</v>
      </c>
      <c r="FX182" s="39">
        <v>0</v>
      </c>
      <c r="FY182" s="39">
        <v>7</v>
      </c>
      <c r="FZ182" s="40">
        <f t="shared" si="150"/>
        <v>46094</v>
      </c>
      <c r="GA182" s="40">
        <f t="shared" si="150"/>
        <v>46094</v>
      </c>
      <c r="GB182" s="40">
        <f t="shared" si="108"/>
        <v>46279</v>
      </c>
      <c r="GC182" s="40">
        <f t="shared" si="109"/>
        <v>46279</v>
      </c>
      <c r="GD182" s="40">
        <f t="shared" si="110"/>
        <v>46644</v>
      </c>
      <c r="GE182" s="40">
        <f t="shared" si="111"/>
        <v>45858</v>
      </c>
      <c r="GF182" s="40" t="str">
        <f t="shared" si="154"/>
        <v/>
      </c>
      <c r="GG182" s="40" t="str">
        <f t="shared" si="154"/>
        <v/>
      </c>
      <c r="GH182" s="40" t="str">
        <f t="shared" si="154"/>
        <v/>
      </c>
      <c r="GI182" s="39">
        <f t="shared" si="135"/>
        <v>1</v>
      </c>
      <c r="GJ182" s="39">
        <f t="shared" si="136"/>
        <v>0</v>
      </c>
      <c r="GK182" s="39">
        <f t="shared" si="137"/>
        <v>0</v>
      </c>
      <c r="GL182" s="39">
        <f t="shared" si="138"/>
        <v>5</v>
      </c>
    </row>
    <row r="183" spans="1:194" x14ac:dyDescent="0.25">
      <c r="A183" s="19">
        <v>204</v>
      </c>
      <c r="B183" s="43" t="s">
        <v>1057</v>
      </c>
      <c r="C183" s="43" t="s">
        <v>186</v>
      </c>
      <c r="D183" s="43" t="s">
        <v>241</v>
      </c>
      <c r="E183" s="43" t="s">
        <v>1011</v>
      </c>
      <c r="F183" s="43" t="s">
        <v>2879</v>
      </c>
      <c r="G183" s="43" t="s">
        <v>190</v>
      </c>
      <c r="H183" s="43" t="s">
        <v>230</v>
      </c>
      <c r="I183" s="43" t="s">
        <v>192</v>
      </c>
      <c r="J183" s="44">
        <f t="shared" si="112"/>
        <v>44036.402083333334</v>
      </c>
      <c r="K183" s="44">
        <v>43672.402083333334</v>
      </c>
      <c r="L183" s="44">
        <v>43637</v>
      </c>
      <c r="M183" s="43" t="s">
        <v>2291</v>
      </c>
      <c r="N183" s="43" t="s">
        <v>193</v>
      </c>
      <c r="O183" s="44">
        <v>46049.727870370371</v>
      </c>
      <c r="P183" s="43">
        <v>25801</v>
      </c>
      <c r="Q183" s="43">
        <v>8256</v>
      </c>
      <c r="R183" s="43">
        <v>17545</v>
      </c>
      <c r="S183" s="43" t="s">
        <v>206</v>
      </c>
      <c r="T183" s="44">
        <v>46034.770833333336</v>
      </c>
      <c r="U183" s="44">
        <v>46034.770833333336</v>
      </c>
      <c r="V183" s="44">
        <v>46034.770833333336</v>
      </c>
      <c r="W183" s="44">
        <v>46034.770833333336</v>
      </c>
      <c r="X183" s="44">
        <v>46034.770833333336</v>
      </c>
      <c r="Y183" s="44">
        <v>46034.770833333336</v>
      </c>
      <c r="Z183" s="43" t="s">
        <v>195</v>
      </c>
      <c r="AA183" s="43"/>
      <c r="AB183" s="44">
        <v>46034.770833333336</v>
      </c>
      <c r="AC183" s="43"/>
      <c r="AD183" s="43"/>
      <c r="AE183" s="43">
        <v>4</v>
      </c>
      <c r="AF183" s="43" t="s">
        <v>2032</v>
      </c>
      <c r="AG183" s="43" t="s">
        <v>2032</v>
      </c>
      <c r="AH183" s="43" t="s">
        <v>2033</v>
      </c>
      <c r="AI183" s="43" t="s">
        <v>2033</v>
      </c>
      <c r="AJ183" s="43" t="s">
        <v>2292</v>
      </c>
      <c r="AK183" s="43" t="s">
        <v>2033</v>
      </c>
      <c r="AL183" s="47">
        <v>46399</v>
      </c>
      <c r="AM183" s="47">
        <v>46214</v>
      </c>
      <c r="AN183" s="47">
        <v>46399</v>
      </c>
      <c r="AO183" s="47">
        <v>46399</v>
      </c>
      <c r="AP183" s="47">
        <v>46764</v>
      </c>
      <c r="AQ183" s="47">
        <v>46399</v>
      </c>
      <c r="AR183" s="47">
        <v>46399</v>
      </c>
      <c r="AS183" s="48"/>
      <c r="AT183" s="48"/>
      <c r="AU183" s="43">
        <v>0</v>
      </c>
      <c r="AV183" s="43">
        <v>0</v>
      </c>
      <c r="AW183" s="43">
        <v>0</v>
      </c>
      <c r="AX183" s="51" t="s">
        <v>421</v>
      </c>
      <c r="AY183" s="51" t="s">
        <v>237</v>
      </c>
      <c r="AZ183" s="51" t="s">
        <v>198</v>
      </c>
      <c r="BA183" s="20">
        <f t="shared" ca="1" si="149"/>
        <v>0</v>
      </c>
      <c r="BB183" s="20">
        <f t="shared" ca="1" si="149"/>
        <v>0</v>
      </c>
      <c r="BC183" s="20">
        <f t="shared" ca="1" si="149"/>
        <v>0</v>
      </c>
      <c r="BD183" s="20">
        <f t="shared" ca="1" si="148"/>
        <v>0</v>
      </c>
      <c r="BE183" s="20">
        <f t="shared" ca="1" si="148"/>
        <v>0</v>
      </c>
      <c r="BF183" s="20">
        <f t="shared" ca="1" si="148"/>
        <v>0</v>
      </c>
      <c r="BG183" s="21">
        <f t="shared" ca="1" si="148"/>
        <v>0</v>
      </c>
      <c r="BH183" s="21" t="str">
        <f t="shared" ca="1" si="148"/>
        <v/>
      </c>
      <c r="BI183" s="21" t="str">
        <f t="shared" ca="1" si="148"/>
        <v/>
      </c>
      <c r="BJ183" s="22">
        <f t="shared" ca="1" si="113"/>
        <v>0</v>
      </c>
      <c r="BK183" s="21">
        <f t="shared" si="114"/>
        <v>4</v>
      </c>
      <c r="BL183" s="22">
        <f t="shared" ca="1" si="115"/>
        <v>26306</v>
      </c>
      <c r="BM183" s="22">
        <f t="shared" ca="1" si="116"/>
        <v>8418</v>
      </c>
      <c r="BN183" s="23">
        <f t="shared" ca="1" si="117"/>
        <v>17888</v>
      </c>
      <c r="BO183" s="24">
        <f t="shared" ca="1" si="118"/>
        <v>505</v>
      </c>
      <c r="BP183" s="51" t="str">
        <f>_xlfn.XLOOKUP(E183,[1]Validation!E:E,[1]Validation!F:F,"")</f>
        <v>EG15</v>
      </c>
      <c r="BQ183" s="51" t="str">
        <f>_xlfn.XLOOKUP(BP183,[1]Validation!F:F,[1]Validation!G:G,"")</f>
        <v>EG11 to EG22</v>
      </c>
      <c r="BR183" s="52" t="str">
        <f>VLOOKUP(G183,[1]Validation!$B$1:$C$9,2,0)</f>
        <v>B</v>
      </c>
      <c r="BS183" s="51">
        <f t="shared" ca="1" si="119"/>
        <v>82</v>
      </c>
      <c r="BT183" s="53">
        <f>_xlfn.XLOOKUP(B183,'[2]1. All Calls'!$R:$R,'[2]1. All Calls'!$A:$A,"",0)</f>
        <v>46049.956458333298</v>
      </c>
      <c r="BU183" s="51" t="str">
        <f>_xlfn.XLOOKUP(B183,'[2]1. All Calls'!$R:$R,'[2]1. All Calls'!$F:$F,"",0)</f>
        <v>CC-01954982</v>
      </c>
      <c r="BV183" s="51" t="str">
        <f>_xlfn.XLOOKUP(B183,'[2]1. All Calls'!$R:$R,'[2]1. All Calls'!$J:$J,"",0)</f>
        <v>Sales Call</v>
      </c>
      <c r="BW183" s="53">
        <f>_xlfn.XLOOKUP(B183,'[2]Sch Calls'!$R:$R,'[2]Sch Calls'!$A:$A,"",0)</f>
        <v>45563.5863888889</v>
      </c>
      <c r="BX183" s="51">
        <f>_xlfn.XLOOKUP(B183,'[2]Sch Calls'!$R:$R,'[2]Sch Calls'!$B:$B,"",0)</f>
        <v>23940</v>
      </c>
      <c r="BY183" s="51" t="str">
        <f t="shared" si="151"/>
        <v>12-Jul-26</v>
      </c>
      <c r="BZ183" s="51" t="str">
        <f t="shared" si="151"/>
        <v>12-Jul-26</v>
      </c>
      <c r="CA183" s="51" t="str">
        <f t="shared" si="120"/>
        <v>15-Oct-26</v>
      </c>
      <c r="CB183" s="51" t="str">
        <f t="shared" si="121"/>
        <v>13-Jul-27</v>
      </c>
      <c r="CC183" s="51" t="str">
        <f t="shared" si="122"/>
        <v>13-Jan-28</v>
      </c>
      <c r="CD183" s="51" t="str">
        <f t="shared" si="123"/>
        <v>13-Jan-27</v>
      </c>
      <c r="CE183" s="51">
        <f t="shared" ca="1" si="152"/>
        <v>141</v>
      </c>
      <c r="CF183" s="51">
        <f t="shared" ca="1" si="152"/>
        <v>141</v>
      </c>
      <c r="CG183" s="51">
        <f t="shared" ca="1" si="124"/>
        <v>141</v>
      </c>
      <c r="CH183" s="51">
        <f t="shared" ca="1" si="125"/>
        <v>141</v>
      </c>
      <c r="CI183" s="51">
        <f t="shared" ca="1" si="126"/>
        <v>141</v>
      </c>
      <c r="CJ183" s="51">
        <f t="shared" ca="1" si="127"/>
        <v>141</v>
      </c>
      <c r="CK183" s="51">
        <f t="shared" ca="1" si="144"/>
        <v>564</v>
      </c>
      <c r="CL183" s="51">
        <f t="shared" ca="1" si="144"/>
        <v>564</v>
      </c>
      <c r="CM183" s="51">
        <f t="shared" ca="1" si="144"/>
        <v>564</v>
      </c>
      <c r="CN183" s="51">
        <f t="shared" ca="1" si="144"/>
        <v>564</v>
      </c>
      <c r="CO183" s="51">
        <f t="shared" ca="1" si="144"/>
        <v>564</v>
      </c>
      <c r="CP183" s="51">
        <f t="shared" ca="1" si="144"/>
        <v>564</v>
      </c>
      <c r="CQ183" s="51">
        <f t="shared" ca="1" si="145"/>
        <v>1240</v>
      </c>
      <c r="CR183" s="51">
        <f t="shared" ca="1" si="145"/>
        <v>1240</v>
      </c>
      <c r="CS183" s="51">
        <f t="shared" ca="1" si="145"/>
        <v>3240</v>
      </c>
      <c r="CT183" s="51">
        <f t="shared" ca="1" si="145"/>
        <v>3240</v>
      </c>
      <c r="CU183" s="51">
        <f t="shared" ca="1" si="145"/>
        <v>7240</v>
      </c>
      <c r="CV183" s="54">
        <f t="shared" ca="1" si="145"/>
        <v>3240</v>
      </c>
      <c r="CW183" s="25" t="s">
        <v>212</v>
      </c>
      <c r="CX183" s="55">
        <v>0.32</v>
      </c>
      <c r="CY183" s="55"/>
      <c r="CZ183" s="26">
        <v>0</v>
      </c>
      <c r="DA183" s="26">
        <v>0</v>
      </c>
      <c r="DB183" s="26">
        <v>0</v>
      </c>
      <c r="DC183" s="26">
        <v>0</v>
      </c>
      <c r="DD183" s="26">
        <v>0</v>
      </c>
      <c r="DE183" s="26">
        <v>0</v>
      </c>
      <c r="DF183" s="26">
        <v>0</v>
      </c>
      <c r="DG183" s="26">
        <v>0</v>
      </c>
      <c r="DH183" s="26">
        <v>0</v>
      </c>
      <c r="DI183" s="26">
        <v>0</v>
      </c>
      <c r="DJ183" s="26">
        <v>0</v>
      </c>
      <c r="DK183" s="26">
        <v>0</v>
      </c>
      <c r="DL183" s="27">
        <f t="shared" si="128"/>
        <v>46124.956458333298</v>
      </c>
      <c r="DM183" s="28">
        <f t="shared" ca="1" si="129"/>
        <v>1</v>
      </c>
      <c r="DN183" s="56">
        <f>_xlfn.XLOOKUP(B183,'[2]1. All Calls'!$R:$R,'[2]1. All Calls'!$A:$A,"",0)</f>
        <v>46049.956458333298</v>
      </c>
      <c r="DO183" s="57" t="str">
        <f ca="1">VLOOKUP(DM183,[1]Validation!$B$20:$C$25,2,0)</f>
        <v>Above 3 months</v>
      </c>
      <c r="DP183" s="58" t="str">
        <f>_xlfn.XLOOKUP(B183,'[1]Active AMCs- Dealer'!E:E,'[1]Active AMCs- Dealer'!L:L,"Not in AMC",0)</f>
        <v>Expired</v>
      </c>
      <c r="DQ183" s="50" t="s">
        <v>238</v>
      </c>
      <c r="DR183" s="29" t="str">
        <f>_xlfn.XLOOKUP(B183,'[2]1. All Calls'!$R:$R,'[2]1. All Calls'!$F:$F,"",0)</f>
        <v>CC-01954982</v>
      </c>
      <c r="DS183" s="29" t="str">
        <f>_xlfn.XLOOKUP(B183,'[2]1. All Calls'!$R:$R,'[2]1. All Calls'!$AB:$AB,"",0)</f>
        <v>Sales call carried out for HMR update</v>
      </c>
      <c r="DT183" s="30">
        <f>_xlfn.XLOOKUP(DR183,'[2]1. All Calls'!$F:$F,'[2]1. All Calls'!$A:$A,"",0)</f>
        <v>46049.956458333298</v>
      </c>
      <c r="DU183" s="31">
        <f>_xlfn.XLOOKUP(DR183,'[2]1. All Calls'!$F:$F,'[2]1. All Calls'!$B:$B,"",0)</f>
        <v>25801</v>
      </c>
      <c r="DV183" s="31">
        <f>_xlfn.XLOOKUP(B183,[1]MDA_Assets!D:D,[1]MDA_Assets!N:N,"",0)</f>
        <v>8256</v>
      </c>
      <c r="DW183" s="31">
        <f>_xlfn.XLOOKUP(B183,[1]MDA_Assets!D:D,[1]MDA_Assets!O:O,"",0)</f>
        <v>17545</v>
      </c>
      <c r="DX183" s="32" t="str">
        <f>_xlfn.XLOOKUP(B183,[1]MDA_Assets!D:D,[1]MDA_Assets!Q:Q,"",0)</f>
        <v>XD</v>
      </c>
      <c r="DY183" s="33">
        <f>_xlfn.XLOOKUP(B183,[1]MDA_Assets!D:D,[1]MDA_Assets!R:R,"",0)</f>
        <v>46035</v>
      </c>
      <c r="DZ183" s="33">
        <f>_xlfn.XLOOKUP(B183,[1]MDA_Assets!D:D,[1]MDA_Assets!S:S,"",0)</f>
        <v>46035</v>
      </c>
      <c r="EA183" s="33">
        <f>_xlfn.XLOOKUP(B183,[1]MDA_Assets!D:D,[1]MDA_Assets!T:T,"",0)</f>
        <v>46035</v>
      </c>
      <c r="EB183" s="33">
        <f>_xlfn.XLOOKUP(B183,[1]MDA_Assets!D:D,[1]MDA_Assets!U:U,"",0)</f>
        <v>46035</v>
      </c>
      <c r="EC183" s="33">
        <f>_xlfn.XLOOKUP(B183,[1]MDA_Assets!D:D,[1]MDA_Assets!V:V,"",0)</f>
        <v>46035</v>
      </c>
      <c r="ED183" s="33">
        <f>_xlfn.XLOOKUP(B183,[1]MDA_Assets!D:D,[1]MDA_Assets!W:W,"",0)</f>
        <v>46035</v>
      </c>
      <c r="EE183" s="32" t="str">
        <f>_xlfn.XLOOKUP(B183,[1]MDA_Assets!D:D,[1]MDA_Assets!X:X,"",0)</f>
        <v>No</v>
      </c>
      <c r="EF183" s="33">
        <f>_xlfn.XLOOKUP(B183,[1]MDA_Assets!D:D,[1]MDA_Assets!Y:Y,"",0)</f>
        <v>46035</v>
      </c>
      <c r="EG183" s="33">
        <f>_xlfn.XLOOKUP(B183,[1]MDA_Assets!D:D,[1]MDA_Assets!Z:Z,"",0)</f>
        <v>0</v>
      </c>
      <c r="EH183" s="33">
        <f>_xlfn.XLOOKUP(B183,[1]MDA_Assets!D:D,[1]MDA_Assets!AA:AA,"",0)</f>
        <v>0</v>
      </c>
      <c r="EI183" s="34">
        <f>_xlfn.XLOOKUP(B183,[1]MDA_Assets!D:D,[1]MDA_Assets!P:P,"",0)</f>
        <v>4</v>
      </c>
      <c r="EJ183" s="35" t="str">
        <f>_xlfn.XLOOKUP(B183,[1]MDA_Assets!D:D,[1]MDA_Assets!AB:AB,"",0)</f>
        <v>1804</v>
      </c>
      <c r="EK183" s="35" t="str">
        <f>_xlfn.XLOOKUP(B183,[1]MDA_Assets!D:D,[1]MDA_Assets!AC:AC,"",0)</f>
        <v>1804</v>
      </c>
      <c r="EL183" s="35" t="str">
        <f>_xlfn.XLOOKUP(B183,[1]MDA_Assets!D:D,[1]MDA_Assets!AD:AD,"",0)</f>
        <v>3804</v>
      </c>
      <c r="EM183" s="35" t="str">
        <f>_xlfn.XLOOKUP(B183,[1]MDA_Assets!D:D,[1]MDA_Assets!AE:AE,"",0)</f>
        <v>3804</v>
      </c>
      <c r="EN183" s="35" t="str">
        <f>_xlfn.XLOOKUP(B183,[1]MDA_Assets!D:D,[1]MDA_Assets!AF:AF,"",0)</f>
        <v>7804</v>
      </c>
      <c r="EO183" s="35" t="str">
        <f>_xlfn.XLOOKUP(B183,[1]MDA_Assets!D:D,[1]MDA_Assets!AG:AG,"",0)</f>
        <v>3804</v>
      </c>
      <c r="EP183" s="36">
        <f t="shared" si="153"/>
        <v>365</v>
      </c>
      <c r="EQ183" s="36">
        <f t="shared" si="153"/>
        <v>180</v>
      </c>
      <c r="ER183" s="36">
        <f t="shared" si="130"/>
        <v>365</v>
      </c>
      <c r="ES183" s="36">
        <f t="shared" si="131"/>
        <v>365</v>
      </c>
      <c r="ET183" s="36">
        <f t="shared" si="132"/>
        <v>730</v>
      </c>
      <c r="EU183" s="36">
        <f t="shared" si="133"/>
        <v>365</v>
      </c>
      <c r="EV183" s="36">
        <f t="shared" si="134"/>
        <v>365</v>
      </c>
      <c r="EW183" s="36" t="str">
        <f t="shared" si="106"/>
        <v/>
      </c>
      <c r="EX183" s="36" t="str">
        <f t="shared" si="107"/>
        <v/>
      </c>
      <c r="EY183" s="36">
        <f t="shared" si="147"/>
        <v>11.78</v>
      </c>
      <c r="EZ183" s="36">
        <f t="shared" si="147"/>
        <v>5.81</v>
      </c>
      <c r="FA183" s="36">
        <f t="shared" si="147"/>
        <v>11.78</v>
      </c>
      <c r="FB183" s="36">
        <f t="shared" si="146"/>
        <v>11.78</v>
      </c>
      <c r="FC183" s="36">
        <f t="shared" si="146"/>
        <v>23.55</v>
      </c>
      <c r="FD183" s="36">
        <f t="shared" si="146"/>
        <v>11.78</v>
      </c>
      <c r="FE183" s="36">
        <f t="shared" si="146"/>
        <v>11.78</v>
      </c>
      <c r="FF183" s="36" t="str">
        <f t="shared" si="146"/>
        <v/>
      </c>
      <c r="FG183" s="36" t="str">
        <f t="shared" si="146"/>
        <v/>
      </c>
      <c r="FH183" s="37" t="str" cm="1">
        <f t="array" ref="FH183">_xlfn.IFS(EY183="", "No Data", EY183&lt;0, "Negative/Future", EY183=0, "Zero Days", EY183&lt;=3, "&lt; 3 Months", EY183&lt;=6, "3 to 6 Months", EY183&lt;=9, "6 to 9 Months", EY183&lt;=12, "9 to 12 Months", EY183&lt;=15, "12 to 15 Months", EY183&lt;=18, "15 to 18 Months", EY183&lt;=24, "18 to 24 Months", EY183&gt;24, "&gt; 24 Months")</f>
        <v>9 to 12 Months</v>
      </c>
      <c r="FI183" s="37" t="str" cm="1">
        <f t="array" ref="FI183">_xlfn.IFS(EZ183="", "No Data", EZ183&lt;0, "Negative/Future", EZ183=0, "Zero Days", EZ183&lt;=3, "&lt; 3 Months", EZ183&lt;=6, "3 to 6 Months", EZ183&lt;=9, "6 to 9 Months", EZ183&lt;=12, "9 to 12 Months", EZ183&lt;=15, "12 to 15 Months", EZ183&lt;=18, "15 to 18 Months", EZ183&lt;=24, "18 to 24 Months", EZ183&gt;24, "&gt; 24 Months")</f>
        <v>3 to 6 Months</v>
      </c>
      <c r="FJ183" s="37" t="str" cm="1">
        <f t="array" ref="FJ183">_xlfn.IFS(FA183="", "No Data", FA183&lt;0, "Negative/Future", FA183=0, "Zero Days", FA183&lt;=3, "&lt; 3 Months", FA183&lt;=6, "3 to 6 Months", FA183&lt;=9, "6 to 9 Months", FA183&lt;=12, "9 to 12 Months", FA183&lt;=15, "12 to 15 Months", FA183&lt;=18, "15 to 18 Months", FA183&lt;=24, "18 to 24 Months", FA183&gt;24, "&gt; 24 Months")</f>
        <v>9 to 12 Months</v>
      </c>
      <c r="FK183" s="37" t="str" cm="1">
        <f t="array" ref="FK183">_xlfn.IFS(FB183="", "No Data", FB183&lt;0, "Negative/Future", FB183=0, "Zero Days", FB183&lt;=3, "&lt; 3 Months", FB183&lt;=6, "3 to 6 Months", FB183&lt;=9, "6 to 9 Months", FB183&lt;=12, "9 to 12 Months", FB183&lt;=15, "12 to 15 Months", FB183&lt;=18, "15 to 18 Months", FB183&lt;=24, "18 to 24 Months", FB183&gt;24, "&gt; 24 Months")</f>
        <v>9 to 12 Months</v>
      </c>
      <c r="FL183" s="37" t="str" cm="1">
        <f t="array" ref="FL183">_xlfn.IFS(FC183="", "No Data", FC183&lt;0, "Negative/Future", FC183=0, "Zero Days", FC183&lt;=3, "&lt; 3 Months", FC183&lt;=6, "3 to 6 Months", FC183&lt;=9, "6 to 9 Months", FC183&lt;=12, "9 to 12 Months", FC183&lt;=15, "12 to 15 Months", FC183&lt;=18, "15 to 18 Months", FC183&lt;=24, "18 to 24 Months", FC183&gt;24, "&gt; 24 Months")</f>
        <v>18 to 24 Months</v>
      </c>
      <c r="FM183" s="37" t="str" cm="1">
        <f t="array" ref="FM183">_xlfn.IFS(FD183="", "No Data", FD183&lt;0, "Negative/Future", FD183=0, "Zero Days", FD183&lt;=3, "&lt; 3 Months", FD183&lt;=6, "3 to 6 Months", FD183&lt;=9, "6 to 9 Months", FD183&lt;=12, "9 to 12 Months", FD183&lt;=15, "12 to 15 Months", FD183&lt;=18, "15 to 18 Months", FD183&lt;=24, "18 to 24 Months", FD183&gt;24, "&gt; 24 Months")</f>
        <v>9 to 12 Months</v>
      </c>
      <c r="FN183" s="37" t="str" cm="1">
        <f t="array" ref="FN183">_xlfn.IFS(FE183="", "No Data", FE183&lt;0, "Negative/Future", FE183=0, "Zero Days", FE183&lt;=3, "&lt; 3 Months", FE183&lt;=6, "3 to 6 Months", FE183&lt;=9, "6 to 9 Months", FE183&lt;=12, "9 to 12 Months", FE183&lt;=15, "12 to 15 Months", FE183&lt;=18, "15 to 18 Months", FE183&lt;=24, "18 to 24 Months", FE183&gt;24, "&gt; 24 Months")</f>
        <v>9 to 12 Months</v>
      </c>
      <c r="FO183" s="37" t="str" cm="1">
        <f t="array" ref="FO183">_xlfn.IFS(FG183="", "No Data", FG183&lt;0, "Negative/Future", FG183=0, "Zero Days", FG183&lt;=3, "&lt; 3 Months", FG183&lt;=6, "3 to 6 Months", FG183&lt;=9, "6 to 9 Months", FG183&lt;=12, "9 to 12 Months", FG183&lt;=15, "12 to 15 Months", FG183&lt;=18, "15 to 18 Months", FG183&lt;=24, "18 to 24 Months", FG183&gt;24, "&gt; 24 Months")</f>
        <v>No Data</v>
      </c>
      <c r="FP183" s="37" t="str" cm="1">
        <f t="array" ref="FP183">_xlfn.IFS(FF183="", "No Data", FF183&lt;0, "Negative/Future", FF183=0, "Zero Days", FF183&lt;=3, "&lt; 3 Months", FF183&lt;=6, "3 to 6 Months", FF183&lt;=9, "6 to 9 Months", FF183&lt;=12, "9 to 12 Months", FF183&lt;=15, "12 to 15 Months", FF183&lt;=18, "15 to 18 Months", FF183&lt;=24, "18 to 24 Months", FF183&gt;24, "&gt; 24 Months")</f>
        <v>No Data</v>
      </c>
      <c r="FQ183" s="29" t="s">
        <v>1058</v>
      </c>
      <c r="FR183" s="29">
        <v>7004688401</v>
      </c>
      <c r="FS183" s="38" t="str">
        <f>VLOOKUP(_xlfn.XLOOKUP(B183,[1]MDA_Assets!D:D,[1]MDA_Assets!I:I,"",0),[1]Validation!$B$1:$C$8,2,0)</f>
        <v>B</v>
      </c>
      <c r="FT183" s="38" t="s">
        <v>202</v>
      </c>
      <c r="FU183" s="31" t="str">
        <f>_xlfn.XLOOKUP(B183,[1]MDA_Assets!D:D,[1]MDA_Assets!X:X,"",0)</f>
        <v>No</v>
      </c>
      <c r="FV183" s="39">
        <v>0</v>
      </c>
      <c r="FW183" s="39">
        <v>0</v>
      </c>
      <c r="FX183" s="39">
        <v>0</v>
      </c>
      <c r="FY183" s="39">
        <v>9</v>
      </c>
      <c r="FZ183" s="40">
        <f t="shared" si="150"/>
        <v>46400</v>
      </c>
      <c r="GA183" s="40">
        <f t="shared" si="150"/>
        <v>46215</v>
      </c>
      <c r="GB183" s="40">
        <f t="shared" si="108"/>
        <v>46400</v>
      </c>
      <c r="GC183" s="40">
        <f t="shared" si="109"/>
        <v>46400</v>
      </c>
      <c r="GD183" s="40">
        <f t="shared" si="110"/>
        <v>46765</v>
      </c>
      <c r="GE183" s="40">
        <f t="shared" si="111"/>
        <v>46400</v>
      </c>
      <c r="GF183" s="40">
        <f t="shared" si="154"/>
        <v>46400</v>
      </c>
      <c r="GG183" s="40" t="str">
        <f t="shared" si="154"/>
        <v/>
      </c>
      <c r="GH183" s="40" t="str">
        <f t="shared" si="154"/>
        <v/>
      </c>
      <c r="GI183" s="39">
        <f t="shared" si="135"/>
        <v>0</v>
      </c>
      <c r="GJ183" s="39">
        <f t="shared" si="136"/>
        <v>0</v>
      </c>
      <c r="GK183" s="39">
        <f t="shared" si="137"/>
        <v>0</v>
      </c>
      <c r="GL183" s="39">
        <f t="shared" si="138"/>
        <v>7</v>
      </c>
    </row>
    <row r="184" spans="1:194" x14ac:dyDescent="0.25">
      <c r="A184" s="19">
        <v>206</v>
      </c>
      <c r="B184" s="43" t="s">
        <v>1062</v>
      </c>
      <c r="C184" s="43" t="s">
        <v>186</v>
      </c>
      <c r="D184" s="43" t="s">
        <v>241</v>
      </c>
      <c r="E184" s="43" t="s">
        <v>1063</v>
      </c>
      <c r="F184" s="43" t="s">
        <v>2880</v>
      </c>
      <c r="G184" s="43" t="s">
        <v>243</v>
      </c>
      <c r="H184" s="43" t="s">
        <v>498</v>
      </c>
      <c r="I184" s="43" t="s">
        <v>192</v>
      </c>
      <c r="J184" s="44">
        <f t="shared" si="112"/>
        <v>43911.326388888891</v>
      </c>
      <c r="K184" s="44">
        <v>43547.326388888891</v>
      </c>
      <c r="L184" s="44">
        <v>43067.770833333336</v>
      </c>
      <c r="M184" s="43" t="s">
        <v>2293</v>
      </c>
      <c r="N184" s="43" t="s">
        <v>193</v>
      </c>
      <c r="O184" s="44">
        <v>46052.650370370371</v>
      </c>
      <c r="P184" s="43">
        <v>39201</v>
      </c>
      <c r="Q184" s="43">
        <v>33713</v>
      </c>
      <c r="R184" s="43">
        <v>5488</v>
      </c>
      <c r="S184" s="43" t="s">
        <v>194</v>
      </c>
      <c r="T184" s="44">
        <v>45630.770833333336</v>
      </c>
      <c r="U184" s="44">
        <v>46017.770833333336</v>
      </c>
      <c r="V184" s="44">
        <v>46017.770833333336</v>
      </c>
      <c r="W184" s="44">
        <v>45630.770833333336</v>
      </c>
      <c r="X184" s="44">
        <v>46017.770833333336</v>
      </c>
      <c r="Y184" s="44">
        <v>45630.770833333336</v>
      </c>
      <c r="Z184" s="43" t="s">
        <v>199</v>
      </c>
      <c r="AA184" s="43" t="s">
        <v>292</v>
      </c>
      <c r="AB184" s="44">
        <v>46017.770833333336</v>
      </c>
      <c r="AC184" s="44">
        <v>46017.770833333336</v>
      </c>
      <c r="AD184" s="44">
        <v>46017.770833333336</v>
      </c>
      <c r="AE184" s="43">
        <v>4</v>
      </c>
      <c r="AF184" s="43" t="s">
        <v>2269</v>
      </c>
      <c r="AG184" s="43" t="s">
        <v>2269</v>
      </c>
      <c r="AH184" s="43" t="s">
        <v>2251</v>
      </c>
      <c r="AI184" s="43" t="s">
        <v>2251</v>
      </c>
      <c r="AJ184" s="43" t="s">
        <v>2294</v>
      </c>
      <c r="AK184" s="43" t="s">
        <v>2295</v>
      </c>
      <c r="AL184" s="47">
        <v>46382</v>
      </c>
      <c r="AM184" s="49">
        <v>46197</v>
      </c>
      <c r="AN184" s="47">
        <v>46360</v>
      </c>
      <c r="AO184" s="47">
        <v>46360</v>
      </c>
      <c r="AP184" s="47">
        <v>46360</v>
      </c>
      <c r="AQ184" s="47">
        <v>46382</v>
      </c>
      <c r="AR184" s="47">
        <v>46382</v>
      </c>
      <c r="AS184" s="47">
        <v>46382</v>
      </c>
      <c r="AT184" s="47">
        <v>46382</v>
      </c>
      <c r="AU184" s="43">
        <v>0</v>
      </c>
      <c r="AV184" s="43">
        <v>0</v>
      </c>
      <c r="AW184" s="43">
        <v>1</v>
      </c>
      <c r="AX184" s="51" t="s">
        <v>211</v>
      </c>
      <c r="AY184" s="51" t="s">
        <v>211</v>
      </c>
      <c r="AZ184" s="51" t="s">
        <v>198</v>
      </c>
      <c r="BA184" s="20">
        <f t="shared" ca="1" si="149"/>
        <v>0</v>
      </c>
      <c r="BB184" s="20">
        <f t="shared" ca="1" si="149"/>
        <v>1</v>
      </c>
      <c r="BC184" s="20">
        <f t="shared" ca="1" si="149"/>
        <v>0</v>
      </c>
      <c r="BD184" s="20">
        <f t="shared" ca="1" si="148"/>
        <v>0</v>
      </c>
      <c r="BE184" s="20">
        <f t="shared" ca="1" si="148"/>
        <v>0</v>
      </c>
      <c r="BF184" s="20">
        <f t="shared" ca="1" si="148"/>
        <v>0</v>
      </c>
      <c r="BG184" s="21">
        <f t="shared" ca="1" si="148"/>
        <v>0</v>
      </c>
      <c r="BH184" s="21">
        <f t="shared" ca="1" si="148"/>
        <v>0</v>
      </c>
      <c r="BI184" s="21">
        <f t="shared" ca="1" si="148"/>
        <v>0</v>
      </c>
      <c r="BJ184" s="22">
        <f t="shared" ca="1" si="113"/>
        <v>1</v>
      </c>
      <c r="BK184" s="21">
        <f t="shared" si="114"/>
        <v>4</v>
      </c>
      <c r="BL184" s="22">
        <f t="shared" ca="1" si="115"/>
        <v>39694</v>
      </c>
      <c r="BM184" s="22">
        <f t="shared" ca="1" si="116"/>
        <v>34137</v>
      </c>
      <c r="BN184" s="23">
        <f t="shared" ca="1" si="117"/>
        <v>5557</v>
      </c>
      <c r="BO184" s="24">
        <f t="shared" ca="1" si="118"/>
        <v>493</v>
      </c>
      <c r="BP184" s="51" t="str">
        <f>_xlfn.XLOOKUP(E184,[1]Validation!E:E,[1]Validation!F:F,"")</f>
        <v>EG30</v>
      </c>
      <c r="BQ184" s="51" t="str">
        <f>_xlfn.XLOOKUP(BP184,[1]Validation!F:F,[1]Validation!G:G,"")</f>
        <v>EG30 to EG45</v>
      </c>
      <c r="BR184" s="52" t="str">
        <f>VLOOKUP(G184,[1]Validation!$B$1:$C$9,2,0)</f>
        <v>A</v>
      </c>
      <c r="BS184" s="51">
        <f t="shared" ca="1" si="119"/>
        <v>86</v>
      </c>
      <c r="BT184" s="53">
        <f>_xlfn.XLOOKUP(B184,'[2]1. All Calls'!$R:$R,'[2]1. All Calls'!$A:$A,"",0)</f>
        <v>46052.878888888903</v>
      </c>
      <c r="BU184" s="51" t="str">
        <f>_xlfn.XLOOKUP(B184,'[2]1. All Calls'!$R:$R,'[2]1. All Calls'!$F:$F,"",0)</f>
        <v>CC-01959413</v>
      </c>
      <c r="BV184" s="51" t="str">
        <f>_xlfn.XLOOKUP(B184,'[2]1. All Calls'!$R:$R,'[2]1. All Calls'!$J:$J,"",0)</f>
        <v>Sales Call</v>
      </c>
      <c r="BW184" s="53">
        <f>_xlfn.XLOOKUP(B184,'[2]Sch Calls'!$R:$R,'[2]Sch Calls'!$A:$A,"",0)</f>
        <v>45631.585810185199</v>
      </c>
      <c r="BX184" s="51">
        <f>_xlfn.XLOOKUP(B184,'[2]Sch Calls'!$R:$R,'[2]Sch Calls'!$B:$B,"",0)</f>
        <v>35253</v>
      </c>
      <c r="BY184" s="51" t="str">
        <f t="shared" si="151"/>
        <v>25-Jun-26</v>
      </c>
      <c r="BZ184" s="51" t="str">
        <f t="shared" si="151"/>
        <v>25-Jun-26</v>
      </c>
      <c r="CA184" s="51" t="str">
        <f t="shared" si="120"/>
        <v>06-Sep-25</v>
      </c>
      <c r="CB184" s="51" t="str">
        <f t="shared" si="121"/>
        <v>04-Jun-26</v>
      </c>
      <c r="CC184" s="51" t="str">
        <f t="shared" si="122"/>
        <v>05-Dec-26</v>
      </c>
      <c r="CD184" s="51" t="str">
        <f t="shared" si="123"/>
        <v>27-Dec-26</v>
      </c>
      <c r="CE184" s="51">
        <f t="shared" ca="1" si="152"/>
        <v>158</v>
      </c>
      <c r="CF184" s="51">
        <f t="shared" ca="1" si="152"/>
        <v>158</v>
      </c>
      <c r="CG184" s="51">
        <f t="shared" ca="1" si="124"/>
        <v>545</v>
      </c>
      <c r="CH184" s="51">
        <f t="shared" ca="1" si="125"/>
        <v>545</v>
      </c>
      <c r="CI184" s="51">
        <f t="shared" ca="1" si="126"/>
        <v>545</v>
      </c>
      <c r="CJ184" s="51">
        <f t="shared" ca="1" si="127"/>
        <v>158</v>
      </c>
      <c r="CK184" s="51">
        <f t="shared" ca="1" si="144"/>
        <v>632</v>
      </c>
      <c r="CL184" s="51">
        <f t="shared" ca="1" si="144"/>
        <v>632</v>
      </c>
      <c r="CM184" s="51">
        <f t="shared" ca="1" si="144"/>
        <v>2180</v>
      </c>
      <c r="CN184" s="51">
        <f t="shared" ca="1" si="144"/>
        <v>2180</v>
      </c>
      <c r="CO184" s="51">
        <f t="shared" ca="1" si="144"/>
        <v>2180</v>
      </c>
      <c r="CP184" s="51">
        <f t="shared" ca="1" si="144"/>
        <v>632</v>
      </c>
      <c r="CQ184" s="51">
        <f t="shared" ca="1" si="145"/>
        <v>3163</v>
      </c>
      <c r="CR184" s="51">
        <f t="shared" ca="1" si="145"/>
        <v>3163</v>
      </c>
      <c r="CS184" s="51">
        <f t="shared" ca="1" si="145"/>
        <v>-128</v>
      </c>
      <c r="CT184" s="51">
        <f t="shared" ca="1" si="145"/>
        <v>-128</v>
      </c>
      <c r="CU184" s="51">
        <f t="shared" ca="1" si="145"/>
        <v>3872</v>
      </c>
      <c r="CV184" s="54">
        <f t="shared" ca="1" si="145"/>
        <v>2073</v>
      </c>
      <c r="CW184" s="25" t="s">
        <v>212</v>
      </c>
      <c r="CX184" s="55">
        <v>0.86</v>
      </c>
      <c r="CY184" s="55"/>
      <c r="CZ184" s="26">
        <v>0</v>
      </c>
      <c r="DA184" s="26">
        <v>0</v>
      </c>
      <c r="DB184" s="26">
        <v>0</v>
      </c>
      <c r="DC184" s="26">
        <v>0</v>
      </c>
      <c r="DD184" s="26">
        <v>0</v>
      </c>
      <c r="DE184" s="26">
        <v>0</v>
      </c>
      <c r="DF184" s="26">
        <v>0</v>
      </c>
      <c r="DG184" s="26">
        <v>0</v>
      </c>
      <c r="DH184" s="26">
        <v>0</v>
      </c>
      <c r="DI184" s="26">
        <v>0</v>
      </c>
      <c r="DJ184" s="26">
        <v>0</v>
      </c>
      <c r="DK184" s="26">
        <v>0</v>
      </c>
      <c r="DL184" s="27">
        <f t="shared" si="128"/>
        <v>46127.878888888903</v>
      </c>
      <c r="DM184" s="28">
        <f t="shared" ca="1" si="129"/>
        <v>1</v>
      </c>
      <c r="DN184" s="56">
        <f>_xlfn.XLOOKUP(B184,'[2]1. All Calls'!$R:$R,'[2]1. All Calls'!$A:$A,"",0)</f>
        <v>46052.878888888903</v>
      </c>
      <c r="DO184" s="57" t="str">
        <f ca="1">VLOOKUP(DM184,[1]Validation!$B$20:$C$25,2,0)</f>
        <v>Above 3 months</v>
      </c>
      <c r="DP184" s="58" t="str">
        <f>_xlfn.XLOOKUP(B184,'[1]Active AMCs- Dealer'!E:E,'[1]Active AMCs- Dealer'!L:L,"Not in AMC",0)</f>
        <v>Expired</v>
      </c>
      <c r="DQ184" s="50" t="s">
        <v>238</v>
      </c>
      <c r="DR184" s="29" t="str">
        <f>_xlfn.XLOOKUP(B184,'[2]1. All Calls'!$R:$R,'[2]1. All Calls'!$F:$F,"",0)</f>
        <v>CC-01959413</v>
      </c>
      <c r="DS184" s="29" t="str">
        <f>_xlfn.XLOOKUP(B184,'[2]1. All Calls'!$R:$R,'[2]1. All Calls'!$AB:$AB,"",0)</f>
        <v>Sales call carried out for HMR update</v>
      </c>
      <c r="DT184" s="30">
        <f>_xlfn.XLOOKUP(DR184,'[2]1. All Calls'!$F:$F,'[2]1. All Calls'!$A:$A,"",0)</f>
        <v>46052.878888888903</v>
      </c>
      <c r="DU184" s="31">
        <f>_xlfn.XLOOKUP(DR184,'[2]1. All Calls'!$F:$F,'[2]1. All Calls'!$B:$B,"",0)</f>
        <v>39201</v>
      </c>
      <c r="DV184" s="31">
        <f>_xlfn.XLOOKUP(B184,[1]MDA_Assets!D:D,[1]MDA_Assets!N:N,"",0)</f>
        <v>33713</v>
      </c>
      <c r="DW184" s="31">
        <f>_xlfn.XLOOKUP(B184,[1]MDA_Assets!D:D,[1]MDA_Assets!O:O,"",0)</f>
        <v>5488</v>
      </c>
      <c r="DX184" s="32" t="str">
        <f>_xlfn.XLOOKUP(B184,[1]MDA_Assets!D:D,[1]MDA_Assets!Q:Q,"",0)</f>
        <v>Synthetic</v>
      </c>
      <c r="DY184" s="33">
        <f>_xlfn.XLOOKUP(B184,[1]MDA_Assets!D:D,[1]MDA_Assets!R:R,"",0)</f>
        <v>45631</v>
      </c>
      <c r="DZ184" s="33">
        <f>_xlfn.XLOOKUP(B184,[1]MDA_Assets!D:D,[1]MDA_Assets!S:S,"",0)</f>
        <v>46018</v>
      </c>
      <c r="EA184" s="33">
        <f>_xlfn.XLOOKUP(B184,[1]MDA_Assets!D:D,[1]MDA_Assets!T:T,"",0)</f>
        <v>46018</v>
      </c>
      <c r="EB184" s="33">
        <f>_xlfn.XLOOKUP(B184,[1]MDA_Assets!D:D,[1]MDA_Assets!U:U,"",0)</f>
        <v>45631</v>
      </c>
      <c r="EC184" s="33">
        <f>_xlfn.XLOOKUP(B184,[1]MDA_Assets!D:D,[1]MDA_Assets!V:V,"",0)</f>
        <v>46018</v>
      </c>
      <c r="ED184" s="33">
        <f>_xlfn.XLOOKUP(B184,[1]MDA_Assets!D:D,[1]MDA_Assets!W:W,"",0)</f>
        <v>45631</v>
      </c>
      <c r="EE184" s="32" t="str">
        <f>_xlfn.XLOOKUP(B184,[1]MDA_Assets!D:D,[1]MDA_Assets!X:X,"",0)</f>
        <v>Yes</v>
      </c>
      <c r="EF184" s="33">
        <f>_xlfn.XLOOKUP(B184,[1]MDA_Assets!D:D,[1]MDA_Assets!Y:Y,"",0)</f>
        <v>46018</v>
      </c>
      <c r="EG184" s="33">
        <f>_xlfn.XLOOKUP(B184,[1]MDA_Assets!D:D,[1]MDA_Assets!Z:Z,"",0)</f>
        <v>46018</v>
      </c>
      <c r="EH184" s="33">
        <f>_xlfn.XLOOKUP(B184,[1]MDA_Assets!D:D,[1]MDA_Assets!AA:AA,"",0)</f>
        <v>46018</v>
      </c>
      <c r="EI184" s="34">
        <f>_xlfn.XLOOKUP(B184,[1]MDA_Assets!D:D,[1]MDA_Assets!P:P,"",0)</f>
        <v>4</v>
      </c>
      <c r="EJ184" s="35" t="str">
        <f>_xlfn.XLOOKUP(B184,[1]MDA_Assets!D:D,[1]MDA_Assets!AB:AB,"",0)</f>
        <v>3795</v>
      </c>
      <c r="EK184" s="35" t="str">
        <f>_xlfn.XLOOKUP(B184,[1]MDA_Assets!D:D,[1]MDA_Assets!AC:AC,"",0)</f>
        <v>3795</v>
      </c>
      <c r="EL184" s="35" t="str">
        <f>_xlfn.XLOOKUP(B184,[1]MDA_Assets!D:D,[1]MDA_Assets!AD:AD,"",0)</f>
        <v>2052</v>
      </c>
      <c r="EM184" s="35" t="str">
        <f>_xlfn.XLOOKUP(B184,[1]MDA_Assets!D:D,[1]MDA_Assets!AE:AE,"",0)</f>
        <v>2052</v>
      </c>
      <c r="EN184" s="35" t="str">
        <f>_xlfn.XLOOKUP(B184,[1]MDA_Assets!D:D,[1]MDA_Assets!AF:AF,"",0)</f>
        <v>6052</v>
      </c>
      <c r="EO184" s="35" t="str">
        <f>_xlfn.XLOOKUP(B184,[1]MDA_Assets!D:D,[1]MDA_Assets!AG:AG,"",0)</f>
        <v>2705</v>
      </c>
      <c r="EP184" s="36">
        <f t="shared" si="153"/>
        <v>365</v>
      </c>
      <c r="EQ184" s="36">
        <f t="shared" si="153"/>
        <v>180</v>
      </c>
      <c r="ER184" s="36">
        <f t="shared" si="130"/>
        <v>730</v>
      </c>
      <c r="ES184" s="36">
        <f t="shared" si="131"/>
        <v>730</v>
      </c>
      <c r="ET184" s="36">
        <f t="shared" si="132"/>
        <v>730</v>
      </c>
      <c r="EU184" s="36">
        <f t="shared" si="133"/>
        <v>365</v>
      </c>
      <c r="EV184" s="36">
        <f t="shared" si="134"/>
        <v>365</v>
      </c>
      <c r="EW184" s="36">
        <f t="shared" si="106"/>
        <v>365</v>
      </c>
      <c r="EX184" s="36">
        <f t="shared" si="107"/>
        <v>365</v>
      </c>
      <c r="EY184" s="36">
        <f t="shared" si="147"/>
        <v>11.78</v>
      </c>
      <c r="EZ184" s="36">
        <f t="shared" si="147"/>
        <v>5.81</v>
      </c>
      <c r="FA184" s="36">
        <f t="shared" si="147"/>
        <v>23.55</v>
      </c>
      <c r="FB184" s="36">
        <f t="shared" si="146"/>
        <v>23.55</v>
      </c>
      <c r="FC184" s="36">
        <f t="shared" si="146"/>
        <v>23.55</v>
      </c>
      <c r="FD184" s="36">
        <f t="shared" si="146"/>
        <v>11.78</v>
      </c>
      <c r="FE184" s="36">
        <f t="shared" si="146"/>
        <v>11.78</v>
      </c>
      <c r="FF184" s="36">
        <f t="shared" si="146"/>
        <v>11.78</v>
      </c>
      <c r="FG184" s="36">
        <f t="shared" si="146"/>
        <v>11.78</v>
      </c>
      <c r="FH184" s="37" t="str" cm="1">
        <f t="array" ref="FH184">_xlfn.IFS(EY184="", "No Data", EY184&lt;0, "Negative/Future", EY184=0, "Zero Days", EY184&lt;=3, "&lt; 3 Months", EY184&lt;=6, "3 to 6 Months", EY184&lt;=9, "6 to 9 Months", EY184&lt;=12, "9 to 12 Months", EY184&lt;=15, "12 to 15 Months", EY184&lt;=18, "15 to 18 Months", EY184&lt;=24, "18 to 24 Months", EY184&gt;24, "&gt; 24 Months")</f>
        <v>9 to 12 Months</v>
      </c>
      <c r="FI184" s="37" t="str" cm="1">
        <f t="array" ref="FI184">_xlfn.IFS(EZ184="", "No Data", EZ184&lt;0, "Negative/Future", EZ184=0, "Zero Days", EZ184&lt;=3, "&lt; 3 Months", EZ184&lt;=6, "3 to 6 Months", EZ184&lt;=9, "6 to 9 Months", EZ184&lt;=12, "9 to 12 Months", EZ184&lt;=15, "12 to 15 Months", EZ184&lt;=18, "15 to 18 Months", EZ184&lt;=24, "18 to 24 Months", EZ184&gt;24, "&gt; 24 Months")</f>
        <v>3 to 6 Months</v>
      </c>
      <c r="FJ184" s="37" t="str" cm="1">
        <f t="array" ref="FJ184">_xlfn.IFS(FA184="", "No Data", FA184&lt;0, "Negative/Future", FA184=0, "Zero Days", FA184&lt;=3, "&lt; 3 Months", FA184&lt;=6, "3 to 6 Months", FA184&lt;=9, "6 to 9 Months", FA184&lt;=12, "9 to 12 Months", FA184&lt;=15, "12 to 15 Months", FA184&lt;=18, "15 to 18 Months", FA184&lt;=24, "18 to 24 Months", FA184&gt;24, "&gt; 24 Months")</f>
        <v>18 to 24 Months</v>
      </c>
      <c r="FK184" s="37" t="str" cm="1">
        <f t="array" ref="FK184">_xlfn.IFS(FB184="", "No Data", FB184&lt;0, "Negative/Future", FB184=0, "Zero Days", FB184&lt;=3, "&lt; 3 Months", FB184&lt;=6, "3 to 6 Months", FB184&lt;=9, "6 to 9 Months", FB184&lt;=12, "9 to 12 Months", FB184&lt;=15, "12 to 15 Months", FB184&lt;=18, "15 to 18 Months", FB184&lt;=24, "18 to 24 Months", FB184&gt;24, "&gt; 24 Months")</f>
        <v>18 to 24 Months</v>
      </c>
      <c r="FL184" s="37" t="str" cm="1">
        <f t="array" ref="FL184">_xlfn.IFS(FC184="", "No Data", FC184&lt;0, "Negative/Future", FC184=0, "Zero Days", FC184&lt;=3, "&lt; 3 Months", FC184&lt;=6, "3 to 6 Months", FC184&lt;=9, "6 to 9 Months", FC184&lt;=12, "9 to 12 Months", FC184&lt;=15, "12 to 15 Months", FC184&lt;=18, "15 to 18 Months", FC184&lt;=24, "18 to 24 Months", FC184&gt;24, "&gt; 24 Months")</f>
        <v>18 to 24 Months</v>
      </c>
      <c r="FM184" s="37" t="str" cm="1">
        <f t="array" ref="FM184">_xlfn.IFS(FD184="", "No Data", FD184&lt;0, "Negative/Future", FD184=0, "Zero Days", FD184&lt;=3, "&lt; 3 Months", FD184&lt;=6, "3 to 6 Months", FD184&lt;=9, "6 to 9 Months", FD184&lt;=12, "9 to 12 Months", FD184&lt;=15, "12 to 15 Months", FD184&lt;=18, "15 to 18 Months", FD184&lt;=24, "18 to 24 Months", FD184&gt;24, "&gt; 24 Months")</f>
        <v>9 to 12 Months</v>
      </c>
      <c r="FN184" s="37" t="str" cm="1">
        <f t="array" ref="FN184">_xlfn.IFS(FE184="", "No Data", FE184&lt;0, "Negative/Future", FE184=0, "Zero Days", FE184&lt;=3, "&lt; 3 Months", FE184&lt;=6, "3 to 6 Months", FE184&lt;=9, "6 to 9 Months", FE184&lt;=12, "9 to 12 Months", FE184&lt;=15, "12 to 15 Months", FE184&lt;=18, "15 to 18 Months", FE184&lt;=24, "18 to 24 Months", FE184&gt;24, "&gt; 24 Months")</f>
        <v>9 to 12 Months</v>
      </c>
      <c r="FO184" s="37" t="str" cm="1">
        <f t="array" ref="FO184">_xlfn.IFS(FG184="", "No Data", FG184&lt;0, "Negative/Future", FG184=0, "Zero Days", FG184&lt;=3, "&lt; 3 Months", FG184&lt;=6, "3 to 6 Months", FG184&lt;=9, "6 to 9 Months", FG184&lt;=12, "9 to 12 Months", FG184&lt;=15, "12 to 15 Months", FG184&lt;=18, "15 to 18 Months", FG184&lt;=24, "18 to 24 Months", FG184&gt;24, "&gt; 24 Months")</f>
        <v>9 to 12 Months</v>
      </c>
      <c r="FP184" s="37" t="str" cm="1">
        <f t="array" ref="FP184">_xlfn.IFS(FF184="", "No Data", FF184&lt;0, "Negative/Future", FF184=0, "Zero Days", FF184&lt;=3, "&lt; 3 Months", FF184&lt;=6, "3 to 6 Months", FF184&lt;=9, "6 to 9 Months", FF184&lt;=12, "9 to 12 Months", FF184&lt;=15, "12 to 15 Months", FF184&lt;=18, "15 to 18 Months", FF184&lt;=24, "18 to 24 Months", FF184&gt;24, "&gt; 24 Months")</f>
        <v>9 to 12 Months</v>
      </c>
      <c r="FQ184" s="29" t="s">
        <v>1061</v>
      </c>
      <c r="FR184" s="29">
        <v>6200160428</v>
      </c>
      <c r="FS184" s="38" t="str">
        <f>VLOOKUP(_xlfn.XLOOKUP(B184,[1]MDA_Assets!D:D,[1]MDA_Assets!I:I,"",0),[1]Validation!$B$1:$C$8,2,0)</f>
        <v>A</v>
      </c>
      <c r="FT184" s="38" t="s">
        <v>296</v>
      </c>
      <c r="FU184" s="31" t="str">
        <f>_xlfn.XLOOKUP(B184,[1]MDA_Assets!D:D,[1]MDA_Assets!X:X,"",0)</f>
        <v>Yes</v>
      </c>
      <c r="FV184" s="39">
        <v>0</v>
      </c>
      <c r="FW184" s="39">
        <v>0</v>
      </c>
      <c r="FX184" s="39">
        <v>1</v>
      </c>
      <c r="FY184" s="39">
        <v>8</v>
      </c>
      <c r="FZ184" s="40">
        <f t="shared" si="150"/>
        <v>46383</v>
      </c>
      <c r="GA184" s="40">
        <f t="shared" si="150"/>
        <v>46198</v>
      </c>
      <c r="GB184" s="40">
        <f t="shared" si="108"/>
        <v>46361</v>
      </c>
      <c r="GC184" s="40">
        <f t="shared" si="109"/>
        <v>46361</v>
      </c>
      <c r="GD184" s="40">
        <f t="shared" si="110"/>
        <v>46748</v>
      </c>
      <c r="GE184" s="40">
        <f t="shared" si="111"/>
        <v>45996</v>
      </c>
      <c r="GF184" s="40">
        <f t="shared" si="154"/>
        <v>46383</v>
      </c>
      <c r="GG184" s="40">
        <f t="shared" si="154"/>
        <v>46383</v>
      </c>
      <c r="GH184" s="40">
        <f t="shared" si="154"/>
        <v>46383</v>
      </c>
      <c r="GI184" s="39">
        <f t="shared" si="135"/>
        <v>1</v>
      </c>
      <c r="GJ184" s="39">
        <f t="shared" si="136"/>
        <v>0</v>
      </c>
      <c r="GK184" s="39">
        <f t="shared" si="137"/>
        <v>0</v>
      </c>
      <c r="GL184" s="39">
        <f t="shared" si="138"/>
        <v>8</v>
      </c>
    </row>
    <row r="185" spans="1:194" x14ac:dyDescent="0.25">
      <c r="A185" s="19">
        <v>207</v>
      </c>
      <c r="B185" s="43" t="s">
        <v>1064</v>
      </c>
      <c r="C185" s="43" t="s">
        <v>186</v>
      </c>
      <c r="D185" s="43" t="s">
        <v>241</v>
      </c>
      <c r="E185" s="43" t="s">
        <v>589</v>
      </c>
      <c r="F185" s="43" t="s">
        <v>1065</v>
      </c>
      <c r="G185" s="43" t="s">
        <v>190</v>
      </c>
      <c r="H185" s="43" t="s">
        <v>480</v>
      </c>
      <c r="I185" s="43" t="s">
        <v>192</v>
      </c>
      <c r="J185" s="44">
        <f t="shared" si="112"/>
        <v>43827.479861111111</v>
      </c>
      <c r="K185" s="44">
        <v>43463.479861111111</v>
      </c>
      <c r="L185" s="44">
        <v>43416.770833333336</v>
      </c>
      <c r="M185" s="43" t="s">
        <v>2296</v>
      </c>
      <c r="N185" s="43" t="s">
        <v>2297</v>
      </c>
      <c r="O185" s="44">
        <v>46035.321168981478</v>
      </c>
      <c r="P185" s="43">
        <v>15976</v>
      </c>
      <c r="Q185" s="43">
        <v>5550</v>
      </c>
      <c r="R185" s="43">
        <v>10426</v>
      </c>
      <c r="S185" s="43" t="s">
        <v>206</v>
      </c>
      <c r="T185" s="44">
        <v>45944.770833333336</v>
      </c>
      <c r="U185" s="44">
        <v>45944.770833333336</v>
      </c>
      <c r="V185" s="44">
        <v>45944.770833333336</v>
      </c>
      <c r="W185" s="44">
        <v>45944.770833333336</v>
      </c>
      <c r="X185" s="44">
        <v>45944.770833333336</v>
      </c>
      <c r="Y185" s="44">
        <v>46034.770833333336</v>
      </c>
      <c r="Z185" s="43" t="s">
        <v>195</v>
      </c>
      <c r="AA185" s="43"/>
      <c r="AB185" s="43"/>
      <c r="AC185" s="43"/>
      <c r="AD185" s="43"/>
      <c r="AE185" s="43">
        <v>7</v>
      </c>
      <c r="AF185" s="43" t="s">
        <v>2298</v>
      </c>
      <c r="AG185" s="43" t="s">
        <v>2298</v>
      </c>
      <c r="AH185" s="43" t="s">
        <v>2255</v>
      </c>
      <c r="AI185" s="43" t="s">
        <v>2299</v>
      </c>
      <c r="AJ185" s="43" t="s">
        <v>286</v>
      </c>
      <c r="AK185" s="43" t="s">
        <v>2300</v>
      </c>
      <c r="AL185" s="46">
        <v>46117</v>
      </c>
      <c r="AM185" s="46">
        <v>46117</v>
      </c>
      <c r="AN185" s="49">
        <v>46186</v>
      </c>
      <c r="AO185" s="47">
        <v>46309</v>
      </c>
      <c r="AP185" s="47">
        <v>46764</v>
      </c>
      <c r="AQ185" s="47">
        <v>46309</v>
      </c>
      <c r="AR185" s="48"/>
      <c r="AS185" s="48"/>
      <c r="AT185" s="48"/>
      <c r="AU185" s="43">
        <v>1</v>
      </c>
      <c r="AV185" s="43">
        <v>0</v>
      </c>
      <c r="AW185" s="43">
        <v>1</v>
      </c>
      <c r="AX185" s="51" t="s">
        <v>273</v>
      </c>
      <c r="AY185" s="51" t="s">
        <v>211</v>
      </c>
      <c r="AZ185" s="51" t="s">
        <v>198</v>
      </c>
      <c r="BA185" s="20">
        <f t="shared" ca="1" si="149"/>
        <v>1</v>
      </c>
      <c r="BB185" s="20">
        <f t="shared" ca="1" si="149"/>
        <v>1</v>
      </c>
      <c r="BC185" s="20">
        <f t="shared" ca="1" si="149"/>
        <v>1</v>
      </c>
      <c r="BD185" s="20">
        <f t="shared" ca="1" si="148"/>
        <v>0</v>
      </c>
      <c r="BE185" s="20">
        <f t="shared" ca="1" si="148"/>
        <v>0</v>
      </c>
      <c r="BF185" s="20">
        <f t="shared" ca="1" si="148"/>
        <v>0</v>
      </c>
      <c r="BG185" s="21" t="str">
        <f t="shared" ca="1" si="148"/>
        <v/>
      </c>
      <c r="BH185" s="21" t="str">
        <f t="shared" ca="1" si="148"/>
        <v/>
      </c>
      <c r="BI185" s="21" t="str">
        <f t="shared" ca="1" si="148"/>
        <v/>
      </c>
      <c r="BJ185" s="22">
        <f t="shared" ca="1" si="113"/>
        <v>3</v>
      </c>
      <c r="BK185" s="21">
        <f t="shared" si="114"/>
        <v>7</v>
      </c>
      <c r="BL185" s="22">
        <f t="shared" ca="1" si="115"/>
        <v>16961</v>
      </c>
      <c r="BM185" s="22">
        <f t="shared" ca="1" si="116"/>
        <v>5936</v>
      </c>
      <c r="BN185" s="23">
        <f t="shared" ca="1" si="117"/>
        <v>11025</v>
      </c>
      <c r="BO185" s="24">
        <f t="shared" ca="1" si="118"/>
        <v>985</v>
      </c>
      <c r="BP185" s="51" t="str">
        <f>_xlfn.XLOOKUP(E185,[1]Validation!E:E,[1]Validation!F:F,"")</f>
        <v>EG15</v>
      </c>
      <c r="BQ185" s="51" t="str">
        <f>_xlfn.XLOOKUP(BP185,[1]Validation!F:F,[1]Validation!G:G,"")</f>
        <v>EG11 to EG22</v>
      </c>
      <c r="BR185" s="52" t="str">
        <f>VLOOKUP(G185,[1]Validation!$B$1:$C$9,2,0)</f>
        <v>B</v>
      </c>
      <c r="BS185" s="51">
        <f t="shared" ca="1" si="119"/>
        <v>89</v>
      </c>
      <c r="BT185" s="53">
        <f>_xlfn.XLOOKUP(B185,'[2]1. All Calls'!$R:$R,'[2]1. All Calls'!$A:$A,"",0)</f>
        <v>46035.542129629597</v>
      </c>
      <c r="BU185" s="51" t="str">
        <f>_xlfn.XLOOKUP(B185,'[2]1. All Calls'!$R:$R,'[2]1. All Calls'!$F:$F,"",0)</f>
        <v>CC-01939750</v>
      </c>
      <c r="BV185" s="51" t="str">
        <f>_xlfn.XLOOKUP(B185,'[2]1. All Calls'!$R:$R,'[2]1. All Calls'!$J:$J,"",0)</f>
        <v>Schedule Service</v>
      </c>
      <c r="BW185" s="53">
        <f>_xlfn.XLOOKUP(B185,'[2]Sch Calls'!$R:$R,'[2]Sch Calls'!$A:$A,"",0)</f>
        <v>46035.542129629597</v>
      </c>
      <c r="BX185" s="51">
        <f>_xlfn.XLOOKUP(B185,'[2]Sch Calls'!$R:$R,'[2]Sch Calls'!$B:$B,"",0)</f>
        <v>15976</v>
      </c>
      <c r="BY185" s="51" t="str">
        <f t="shared" si="151"/>
        <v>13-Apr-26</v>
      </c>
      <c r="BZ185" s="51" t="str">
        <f t="shared" si="151"/>
        <v>13-Apr-26</v>
      </c>
      <c r="CA185" s="51" t="str">
        <f t="shared" si="120"/>
        <v>17-Jul-26</v>
      </c>
      <c r="CB185" s="51" t="str">
        <f t="shared" si="121"/>
        <v>14-Apr-27</v>
      </c>
      <c r="CC185" s="51" t="str">
        <f t="shared" si="122"/>
        <v>13-Jan-28</v>
      </c>
      <c r="CD185" s="51" t="str">
        <f t="shared" si="123"/>
        <v>15-Oct-26</v>
      </c>
      <c r="CE185" s="51">
        <f t="shared" ca="1" si="152"/>
        <v>231</v>
      </c>
      <c r="CF185" s="51">
        <f t="shared" ca="1" si="152"/>
        <v>231</v>
      </c>
      <c r="CG185" s="51">
        <f t="shared" ca="1" si="124"/>
        <v>231</v>
      </c>
      <c r="CH185" s="51">
        <f t="shared" ca="1" si="125"/>
        <v>231</v>
      </c>
      <c r="CI185" s="51">
        <f t="shared" ca="1" si="126"/>
        <v>141</v>
      </c>
      <c r="CJ185" s="51">
        <f t="shared" ca="1" si="127"/>
        <v>231</v>
      </c>
      <c r="CK185" s="51">
        <f t="shared" ca="1" si="144"/>
        <v>1617</v>
      </c>
      <c r="CL185" s="51">
        <f t="shared" ca="1" si="144"/>
        <v>1617</v>
      </c>
      <c r="CM185" s="51">
        <f t="shared" ca="1" si="144"/>
        <v>1617</v>
      </c>
      <c r="CN185" s="51">
        <f t="shared" ca="1" si="144"/>
        <v>1617</v>
      </c>
      <c r="CO185" s="51">
        <f t="shared" ca="1" si="144"/>
        <v>987</v>
      </c>
      <c r="CP185" s="51">
        <f t="shared" ca="1" si="144"/>
        <v>1617</v>
      </c>
      <c r="CQ185" s="51">
        <f t="shared" ca="1" si="145"/>
        <v>-1041</v>
      </c>
      <c r="CR185" s="51">
        <f t="shared" ca="1" si="145"/>
        <v>-1041</v>
      </c>
      <c r="CS185" s="51">
        <f t="shared" ca="1" si="145"/>
        <v>-560</v>
      </c>
      <c r="CT185" s="51">
        <f t="shared" ca="1" si="145"/>
        <v>459</v>
      </c>
      <c r="CU185" s="51">
        <f t="shared" ca="1" si="145"/>
        <v>7013</v>
      </c>
      <c r="CV185" s="54">
        <f t="shared" ca="1" si="145"/>
        <v>440</v>
      </c>
      <c r="CW185" s="25" t="s">
        <v>195</v>
      </c>
      <c r="CX185" s="55">
        <v>0.34</v>
      </c>
      <c r="CY185" s="55"/>
      <c r="CZ185" s="26">
        <v>0</v>
      </c>
      <c r="DA185" s="26">
        <v>0</v>
      </c>
      <c r="DB185" s="26">
        <v>0</v>
      </c>
      <c r="DC185" s="26">
        <v>0</v>
      </c>
      <c r="DD185" s="26">
        <v>0</v>
      </c>
      <c r="DE185" s="26">
        <v>0</v>
      </c>
      <c r="DF185" s="26">
        <v>0</v>
      </c>
      <c r="DG185" s="26">
        <v>0</v>
      </c>
      <c r="DH185" s="26">
        <v>0</v>
      </c>
      <c r="DI185" s="26">
        <v>0</v>
      </c>
      <c r="DJ185" s="26">
        <v>0</v>
      </c>
      <c r="DK185" s="26">
        <v>0</v>
      </c>
      <c r="DL185" s="27">
        <f t="shared" si="128"/>
        <v>46110.542129629597</v>
      </c>
      <c r="DM185" s="28">
        <f t="shared" ca="1" si="129"/>
        <v>1</v>
      </c>
      <c r="DN185" s="56">
        <f>_xlfn.XLOOKUP(B185,'[2]1. All Calls'!$R:$R,'[2]1. All Calls'!$A:$A,"",0)</f>
        <v>46035.542129629597</v>
      </c>
      <c r="DO185" s="57" t="str">
        <f ca="1">VLOOKUP(DM185,[1]Validation!$B$20:$C$25,2,0)</f>
        <v>Above 3 months</v>
      </c>
      <c r="DP185" s="58" t="str">
        <f>_xlfn.XLOOKUP(B185,'[1]Active AMCs- Dealer'!E:E,'[1]Active AMCs- Dealer'!L:L,"Not in AMC",0)</f>
        <v>Expired</v>
      </c>
      <c r="DQ185" s="50" t="s">
        <v>238</v>
      </c>
      <c r="DR185" s="29" t="str">
        <f>_xlfn.XLOOKUP(B185,'[2]1. All Calls'!$R:$R,'[2]1. All Calls'!$F:$F,"",0)</f>
        <v>CC-01939750</v>
      </c>
      <c r="DS185" s="29" t="str">
        <f>_xlfn.XLOOKUP(B185,'[2]1. All Calls'!$R:$R,'[2]1. All Calls'!$AB:$AB,"",0)</f>
        <v>Today we attend the customer site for sheudle service so we change parts during service:- valve kit then start machine running ok</v>
      </c>
      <c r="DT185" s="30">
        <f>_xlfn.XLOOKUP(DR185,'[2]1. All Calls'!$F:$F,'[2]1. All Calls'!$A:$A,"",0)</f>
        <v>46035.542129629597</v>
      </c>
      <c r="DU185" s="31">
        <f>_xlfn.XLOOKUP(DR185,'[2]1. All Calls'!$F:$F,'[2]1. All Calls'!$B:$B,"",0)</f>
        <v>15976</v>
      </c>
      <c r="DV185" s="31">
        <f>_xlfn.XLOOKUP(B185,[1]MDA_Assets!D:D,[1]MDA_Assets!N:N,"",0)</f>
        <v>5550</v>
      </c>
      <c r="DW185" s="31">
        <f>_xlfn.XLOOKUP(B185,[1]MDA_Assets!D:D,[1]MDA_Assets!O:O,"",0)</f>
        <v>10426</v>
      </c>
      <c r="DX185" s="32" t="str">
        <f>_xlfn.XLOOKUP(B185,[1]MDA_Assets!D:D,[1]MDA_Assets!Q:Q,"",0)</f>
        <v>XD</v>
      </c>
      <c r="DY185" s="33">
        <f>_xlfn.XLOOKUP(B185,[1]MDA_Assets!D:D,[1]MDA_Assets!R:R,"",0)</f>
        <v>45945</v>
      </c>
      <c r="DZ185" s="33">
        <f>_xlfn.XLOOKUP(B185,[1]MDA_Assets!D:D,[1]MDA_Assets!S:S,"",0)</f>
        <v>45945</v>
      </c>
      <c r="EA185" s="33">
        <f>_xlfn.XLOOKUP(B185,[1]MDA_Assets!D:D,[1]MDA_Assets!T:T,"",0)</f>
        <v>45945</v>
      </c>
      <c r="EB185" s="33">
        <f>_xlfn.XLOOKUP(B185,[1]MDA_Assets!D:D,[1]MDA_Assets!U:U,"",0)</f>
        <v>45945</v>
      </c>
      <c r="EC185" s="33">
        <f>_xlfn.XLOOKUP(B185,[1]MDA_Assets!D:D,[1]MDA_Assets!V:V,"",0)</f>
        <v>45945</v>
      </c>
      <c r="ED185" s="33">
        <f>_xlfn.XLOOKUP(B185,[1]MDA_Assets!D:D,[1]MDA_Assets!W:W,"",0)</f>
        <v>46035</v>
      </c>
      <c r="EE185" s="32" t="str">
        <f>_xlfn.XLOOKUP(B185,[1]MDA_Assets!D:D,[1]MDA_Assets!X:X,"",0)</f>
        <v>No</v>
      </c>
      <c r="EF185" s="33">
        <f>_xlfn.XLOOKUP(B185,[1]MDA_Assets!D:D,[1]MDA_Assets!Y:Y,"",0)</f>
        <v>0</v>
      </c>
      <c r="EG185" s="33">
        <f>_xlfn.XLOOKUP(B185,[1]MDA_Assets!D:D,[1]MDA_Assets!Z:Z,"",0)</f>
        <v>0</v>
      </c>
      <c r="EH185" s="33">
        <f>_xlfn.XLOOKUP(B185,[1]MDA_Assets!D:D,[1]MDA_Assets!AA:AA,"",0)</f>
        <v>0</v>
      </c>
      <c r="EI185" s="34">
        <f>_xlfn.XLOOKUP(B185,[1]MDA_Assets!D:D,[1]MDA_Assets!P:P,"",0)</f>
        <v>7</v>
      </c>
      <c r="EJ185" s="35" t="str">
        <f>_xlfn.XLOOKUP(B185,[1]MDA_Assets!D:D,[1]MDA_Assets!AB:AB,"",0)</f>
        <v>576</v>
      </c>
      <c r="EK185" s="35" t="str">
        <f>_xlfn.XLOOKUP(B185,[1]MDA_Assets!D:D,[1]MDA_Assets!AC:AC,"",0)</f>
        <v>576</v>
      </c>
      <c r="EL185" s="35" t="str">
        <f>_xlfn.XLOOKUP(B185,[1]MDA_Assets!D:D,[1]MDA_Assets!AD:AD,"",0)</f>
        <v>1057</v>
      </c>
      <c r="EM185" s="35" t="str">
        <f>_xlfn.XLOOKUP(B185,[1]MDA_Assets!D:D,[1]MDA_Assets!AE:AE,"",0)</f>
        <v>2076</v>
      </c>
      <c r="EN185" s="35" t="str">
        <f>_xlfn.XLOOKUP(B185,[1]MDA_Assets!D:D,[1]MDA_Assets!AF:AF,"",0)</f>
        <v>8000</v>
      </c>
      <c r="EO185" s="35" t="str">
        <f>_xlfn.XLOOKUP(B185,[1]MDA_Assets!D:D,[1]MDA_Assets!AG:AG,"",0)</f>
        <v>2057</v>
      </c>
      <c r="EP185" s="36">
        <f t="shared" si="153"/>
        <v>173</v>
      </c>
      <c r="EQ185" s="36">
        <f t="shared" si="153"/>
        <v>173</v>
      </c>
      <c r="ER185" s="36">
        <f t="shared" si="130"/>
        <v>242</v>
      </c>
      <c r="ES185" s="36">
        <f t="shared" si="131"/>
        <v>365</v>
      </c>
      <c r="ET185" s="36">
        <f t="shared" si="132"/>
        <v>730</v>
      </c>
      <c r="EU185" s="36">
        <f t="shared" si="133"/>
        <v>365</v>
      </c>
      <c r="EV185" s="36" t="str">
        <f t="shared" si="134"/>
        <v/>
      </c>
      <c r="EW185" s="36" t="str">
        <f t="shared" si="106"/>
        <v/>
      </c>
      <c r="EX185" s="36" t="str">
        <f t="shared" si="107"/>
        <v/>
      </c>
      <c r="EY185" s="36">
        <f t="shared" si="147"/>
        <v>5.59</v>
      </c>
      <c r="EZ185" s="36">
        <f t="shared" si="147"/>
        <v>5.59</v>
      </c>
      <c r="FA185" s="36">
        <f t="shared" si="147"/>
        <v>7.81</v>
      </c>
      <c r="FB185" s="36">
        <f t="shared" si="146"/>
        <v>11.78</v>
      </c>
      <c r="FC185" s="36">
        <f t="shared" si="146"/>
        <v>23.55</v>
      </c>
      <c r="FD185" s="36">
        <f t="shared" si="146"/>
        <v>11.78</v>
      </c>
      <c r="FE185" s="36" t="str">
        <f t="shared" si="146"/>
        <v/>
      </c>
      <c r="FF185" s="36" t="str">
        <f t="shared" si="146"/>
        <v/>
      </c>
      <c r="FG185" s="36" t="str">
        <f t="shared" si="146"/>
        <v/>
      </c>
      <c r="FH185" s="37" t="str" cm="1">
        <f t="array" ref="FH185">_xlfn.IFS(EY185="", "No Data", EY185&lt;0, "Negative/Future", EY185=0, "Zero Days", EY185&lt;=3, "&lt; 3 Months", EY185&lt;=6, "3 to 6 Months", EY185&lt;=9, "6 to 9 Months", EY185&lt;=12, "9 to 12 Months", EY185&lt;=15, "12 to 15 Months", EY185&lt;=18, "15 to 18 Months", EY185&lt;=24, "18 to 24 Months", EY185&gt;24, "&gt; 24 Months")</f>
        <v>3 to 6 Months</v>
      </c>
      <c r="FI185" s="37" t="str" cm="1">
        <f t="array" ref="FI185">_xlfn.IFS(EZ185="", "No Data", EZ185&lt;0, "Negative/Future", EZ185=0, "Zero Days", EZ185&lt;=3, "&lt; 3 Months", EZ185&lt;=6, "3 to 6 Months", EZ185&lt;=9, "6 to 9 Months", EZ185&lt;=12, "9 to 12 Months", EZ185&lt;=15, "12 to 15 Months", EZ185&lt;=18, "15 to 18 Months", EZ185&lt;=24, "18 to 24 Months", EZ185&gt;24, "&gt; 24 Months")</f>
        <v>3 to 6 Months</v>
      </c>
      <c r="FJ185" s="37" t="str" cm="1">
        <f t="array" ref="FJ185">_xlfn.IFS(FA185="", "No Data", FA185&lt;0, "Negative/Future", FA185=0, "Zero Days", FA185&lt;=3, "&lt; 3 Months", FA185&lt;=6, "3 to 6 Months", FA185&lt;=9, "6 to 9 Months", FA185&lt;=12, "9 to 12 Months", FA185&lt;=15, "12 to 15 Months", FA185&lt;=18, "15 to 18 Months", FA185&lt;=24, "18 to 24 Months", FA185&gt;24, "&gt; 24 Months")</f>
        <v>6 to 9 Months</v>
      </c>
      <c r="FK185" s="37" t="str" cm="1">
        <f t="array" ref="FK185">_xlfn.IFS(FB185="", "No Data", FB185&lt;0, "Negative/Future", FB185=0, "Zero Days", FB185&lt;=3, "&lt; 3 Months", FB185&lt;=6, "3 to 6 Months", FB185&lt;=9, "6 to 9 Months", FB185&lt;=12, "9 to 12 Months", FB185&lt;=15, "12 to 15 Months", FB185&lt;=18, "15 to 18 Months", FB185&lt;=24, "18 to 24 Months", FB185&gt;24, "&gt; 24 Months")</f>
        <v>9 to 12 Months</v>
      </c>
      <c r="FL185" s="37" t="str" cm="1">
        <f t="array" ref="FL185">_xlfn.IFS(FC185="", "No Data", FC185&lt;0, "Negative/Future", FC185=0, "Zero Days", FC185&lt;=3, "&lt; 3 Months", FC185&lt;=6, "3 to 6 Months", FC185&lt;=9, "6 to 9 Months", FC185&lt;=12, "9 to 12 Months", FC185&lt;=15, "12 to 15 Months", FC185&lt;=18, "15 to 18 Months", FC185&lt;=24, "18 to 24 Months", FC185&gt;24, "&gt; 24 Months")</f>
        <v>18 to 24 Months</v>
      </c>
      <c r="FM185" s="37" t="str" cm="1">
        <f t="array" ref="FM185">_xlfn.IFS(FD185="", "No Data", FD185&lt;0, "Negative/Future", FD185=0, "Zero Days", FD185&lt;=3, "&lt; 3 Months", FD185&lt;=6, "3 to 6 Months", FD185&lt;=9, "6 to 9 Months", FD185&lt;=12, "9 to 12 Months", FD185&lt;=15, "12 to 15 Months", FD185&lt;=18, "15 to 18 Months", FD185&lt;=24, "18 to 24 Months", FD185&gt;24, "&gt; 24 Months")</f>
        <v>9 to 12 Months</v>
      </c>
      <c r="FN185" s="37" t="str" cm="1">
        <f t="array" ref="FN185">_xlfn.IFS(FE185="", "No Data", FE185&lt;0, "Negative/Future", FE185=0, "Zero Days", FE185&lt;=3, "&lt; 3 Months", FE185&lt;=6, "3 to 6 Months", FE185&lt;=9, "6 to 9 Months", FE185&lt;=12, "9 to 12 Months", FE185&lt;=15, "12 to 15 Months", FE185&lt;=18, "15 to 18 Months", FE185&lt;=24, "18 to 24 Months", FE185&gt;24, "&gt; 24 Months")</f>
        <v>No Data</v>
      </c>
      <c r="FO185" s="37" t="str" cm="1">
        <f t="array" ref="FO185">_xlfn.IFS(FG185="", "No Data", FG185&lt;0, "Negative/Future", FG185=0, "Zero Days", FG185&lt;=3, "&lt; 3 Months", FG185&lt;=6, "3 to 6 Months", FG185&lt;=9, "6 to 9 Months", FG185&lt;=12, "9 to 12 Months", FG185&lt;=15, "12 to 15 Months", FG185&lt;=18, "15 to 18 Months", FG185&lt;=24, "18 to 24 Months", FG185&gt;24, "&gt; 24 Months")</f>
        <v>No Data</v>
      </c>
      <c r="FP185" s="37" t="str" cm="1">
        <f t="array" ref="FP185">_xlfn.IFS(FF185="", "No Data", FF185&lt;0, "Negative/Future", FF185=0, "Zero Days", FF185&lt;=3, "&lt; 3 Months", FF185&lt;=6, "3 to 6 Months", FF185&lt;=9, "6 to 9 Months", FF185&lt;=12, "9 to 12 Months", FF185&lt;=15, "12 to 15 Months", FF185&lt;=18, "15 to 18 Months", FF185&lt;=24, "18 to 24 Months", FF185&gt;24, "&gt; 24 Months")</f>
        <v>No Data</v>
      </c>
      <c r="FQ185" s="29" t="s">
        <v>1066</v>
      </c>
      <c r="FR185" s="29">
        <v>9336408111</v>
      </c>
      <c r="FS185" s="38" t="str">
        <f>VLOOKUP(_xlfn.XLOOKUP(B185,[1]MDA_Assets!D:D,[1]MDA_Assets!I:I,"",0),[1]Validation!$B$1:$C$8,2,0)</f>
        <v>B</v>
      </c>
      <c r="FT185" s="38" t="s">
        <v>202</v>
      </c>
      <c r="FU185" s="31" t="str">
        <f>_xlfn.XLOOKUP(B185,[1]MDA_Assets!D:D,[1]MDA_Assets!X:X,"",0)</f>
        <v>No</v>
      </c>
      <c r="FV185" s="39">
        <v>2</v>
      </c>
      <c r="FW185" s="39">
        <v>0</v>
      </c>
      <c r="FX185" s="39">
        <v>1</v>
      </c>
      <c r="FY185" s="39">
        <v>6</v>
      </c>
      <c r="FZ185" s="40">
        <f t="shared" si="150"/>
        <v>46118</v>
      </c>
      <c r="GA185" s="40">
        <f t="shared" si="150"/>
        <v>46118</v>
      </c>
      <c r="GB185" s="40">
        <f t="shared" si="108"/>
        <v>46187</v>
      </c>
      <c r="GC185" s="40">
        <f t="shared" si="109"/>
        <v>46310</v>
      </c>
      <c r="GD185" s="40">
        <f t="shared" si="110"/>
        <v>46675</v>
      </c>
      <c r="GE185" s="40">
        <f t="shared" si="111"/>
        <v>46400</v>
      </c>
      <c r="GF185" s="40" t="str">
        <f t="shared" si="154"/>
        <v/>
      </c>
      <c r="GG185" s="40" t="str">
        <f t="shared" si="154"/>
        <v/>
      </c>
      <c r="GH185" s="40" t="str">
        <f t="shared" si="154"/>
        <v/>
      </c>
      <c r="GI185" s="39">
        <f t="shared" si="135"/>
        <v>0</v>
      </c>
      <c r="GJ185" s="39">
        <f t="shared" si="136"/>
        <v>0</v>
      </c>
      <c r="GK185" s="39">
        <f t="shared" si="137"/>
        <v>0</v>
      </c>
      <c r="GL185" s="39">
        <f t="shared" si="138"/>
        <v>6</v>
      </c>
    </row>
    <row r="186" spans="1:194" x14ac:dyDescent="0.25">
      <c r="A186" s="19">
        <v>208</v>
      </c>
      <c r="B186" s="43" t="s">
        <v>1067</v>
      </c>
      <c r="C186" s="43" t="s">
        <v>254</v>
      </c>
      <c r="D186" s="43" t="s">
        <v>241</v>
      </c>
      <c r="E186" s="43" t="s">
        <v>255</v>
      </c>
      <c r="F186" s="43" t="s">
        <v>1068</v>
      </c>
      <c r="G186" s="43" t="s">
        <v>225</v>
      </c>
      <c r="H186" s="43" t="s">
        <v>498</v>
      </c>
      <c r="I186" s="43" t="s">
        <v>192</v>
      </c>
      <c r="J186" s="44">
        <f t="shared" si="112"/>
        <v>43803.29583333333</v>
      </c>
      <c r="K186" s="44">
        <v>43439.29583333333</v>
      </c>
      <c r="L186" s="44">
        <v>43418.770833333336</v>
      </c>
      <c r="M186" s="43" t="s">
        <v>1069</v>
      </c>
      <c r="N186" s="43" t="s">
        <v>193</v>
      </c>
      <c r="O186" s="44">
        <v>45850.445104166669</v>
      </c>
      <c r="P186" s="43">
        <v>7711</v>
      </c>
      <c r="Q186" s="43"/>
      <c r="R186" s="43"/>
      <c r="S186" s="43" t="s">
        <v>206</v>
      </c>
      <c r="T186" s="44">
        <v>45163.770833333336</v>
      </c>
      <c r="U186" s="44">
        <v>45163.770833333336</v>
      </c>
      <c r="V186" s="44">
        <v>45163.770833333336</v>
      </c>
      <c r="W186" s="44">
        <v>45163.770833333336</v>
      </c>
      <c r="X186" s="44">
        <v>45529.770833333336</v>
      </c>
      <c r="Y186" s="44">
        <v>45529.770833333336</v>
      </c>
      <c r="Z186" s="43" t="s">
        <v>195</v>
      </c>
      <c r="AA186" s="43"/>
      <c r="AB186" s="43"/>
      <c r="AC186" s="43"/>
      <c r="AD186" s="43"/>
      <c r="AE186" s="43">
        <v>2</v>
      </c>
      <c r="AF186" s="43" t="s">
        <v>1070</v>
      </c>
      <c r="AG186" s="43" t="s">
        <v>1070</v>
      </c>
      <c r="AH186" s="43" t="s">
        <v>1070</v>
      </c>
      <c r="AI186" s="43" t="s">
        <v>1071</v>
      </c>
      <c r="AJ186" s="43" t="s">
        <v>1072</v>
      </c>
      <c r="AK186" s="43" t="s">
        <v>1070</v>
      </c>
      <c r="AL186" s="46">
        <v>45343</v>
      </c>
      <c r="AM186" s="46">
        <v>45343</v>
      </c>
      <c r="AN186" s="46">
        <v>45528</v>
      </c>
      <c r="AO186" s="46">
        <v>45528</v>
      </c>
      <c r="AP186" s="47">
        <v>46259</v>
      </c>
      <c r="AQ186" s="46">
        <v>45894</v>
      </c>
      <c r="AR186" s="48"/>
      <c r="AS186" s="48"/>
      <c r="AT186" s="48"/>
      <c r="AU186" s="43">
        <v>1</v>
      </c>
      <c r="AV186" s="43">
        <v>0</v>
      </c>
      <c r="AW186" s="43">
        <v>0</v>
      </c>
      <c r="AX186" s="51" t="s">
        <v>211</v>
      </c>
      <c r="AY186" s="51" t="s">
        <v>211</v>
      </c>
      <c r="AZ186" s="51" t="s">
        <v>198</v>
      </c>
      <c r="BA186" s="20">
        <f t="shared" ca="1" si="149"/>
        <v>1</v>
      </c>
      <c r="BB186" s="20">
        <f t="shared" ca="1" si="149"/>
        <v>1</v>
      </c>
      <c r="BC186" s="20">
        <f t="shared" ca="1" si="149"/>
        <v>1</v>
      </c>
      <c r="BD186" s="20">
        <f t="shared" ca="1" si="148"/>
        <v>1</v>
      </c>
      <c r="BE186" s="20">
        <f t="shared" ca="1" si="148"/>
        <v>0</v>
      </c>
      <c r="BF186" s="20">
        <f t="shared" ca="1" si="148"/>
        <v>1</v>
      </c>
      <c r="BG186" s="21" t="str">
        <f t="shared" ca="1" si="148"/>
        <v/>
      </c>
      <c r="BH186" s="21" t="str">
        <f t="shared" ca="1" si="148"/>
        <v/>
      </c>
      <c r="BI186" s="21" t="str">
        <f t="shared" ca="1" si="148"/>
        <v/>
      </c>
      <c r="BJ186" s="22">
        <f t="shared" ca="1" si="113"/>
        <v>5</v>
      </c>
      <c r="BK186" s="21">
        <f t="shared" si="114"/>
        <v>2</v>
      </c>
      <c r="BL186" s="22">
        <f t="shared" ca="1" si="115"/>
        <v>8362</v>
      </c>
      <c r="BM186" s="22">
        <f t="shared" ca="1" si="116"/>
        <v>0</v>
      </c>
      <c r="BN186" s="23">
        <f t="shared" ca="1" si="117"/>
        <v>8362</v>
      </c>
      <c r="BO186" s="24">
        <f t="shared" ca="1" si="118"/>
        <v>651</v>
      </c>
      <c r="BP186" s="51" t="str">
        <f>_xlfn.XLOOKUP(E186,[1]Validation!E:E,[1]Validation!F:F,"")</f>
        <v>EN5</v>
      </c>
      <c r="BQ186" s="51" t="str">
        <f>_xlfn.XLOOKUP(BP186,[1]Validation!F:F,[1]Validation!G:G,"")</f>
        <v>EN4 to EN7</v>
      </c>
      <c r="BR186" s="52" t="str">
        <f>VLOOKUP(G186,[1]Validation!$B$1:$C$9,2,0)</f>
        <v>C</v>
      </c>
      <c r="BS186" s="51">
        <f t="shared" ca="1" si="119"/>
        <v>90</v>
      </c>
      <c r="BT186" s="53">
        <f>_xlfn.XLOOKUP(B186,'[2]1. All Calls'!$R:$R,'[2]1. All Calls'!$A:$A,"",0)</f>
        <v>45850.673611111109</v>
      </c>
      <c r="BU186" s="51" t="str">
        <f>_xlfn.XLOOKUP(B186,'[2]1. All Calls'!$R:$R,'[2]1. All Calls'!$F:$F,"",0)</f>
        <v>CC-01727401</v>
      </c>
      <c r="BV186" s="51" t="str">
        <f>_xlfn.XLOOKUP(B186,'[2]1. All Calls'!$R:$R,'[2]1. All Calls'!$J:$J,"",0)</f>
        <v>Sales Call</v>
      </c>
      <c r="BW186" s="53">
        <f>_xlfn.XLOOKUP(B186,'[2]Sch Calls'!$R:$R,'[2]Sch Calls'!$A:$A,"",0)</f>
        <v>44005.522384259297</v>
      </c>
      <c r="BX186" s="51">
        <f>_xlfn.XLOOKUP(B186,'[2]Sch Calls'!$R:$R,'[2]Sch Calls'!$B:$B,"",0)</f>
        <v>2686</v>
      </c>
      <c r="BY186" s="51" t="str">
        <f t="shared" si="151"/>
        <v>22-Feb-24</v>
      </c>
      <c r="BZ186" s="51" t="str">
        <f t="shared" si="151"/>
        <v>22-Feb-24</v>
      </c>
      <c r="CA186" s="51" t="str">
        <f t="shared" si="120"/>
        <v>27-May-24</v>
      </c>
      <c r="CB186" s="51" t="str">
        <f t="shared" si="121"/>
        <v>22-Feb-25</v>
      </c>
      <c r="CC186" s="51" t="str">
        <f t="shared" si="122"/>
        <v>26-Aug-26</v>
      </c>
      <c r="CD186" s="51" t="str">
        <f t="shared" si="123"/>
        <v>26-Aug-25</v>
      </c>
      <c r="CE186" s="51">
        <f t="shared" ca="1" si="152"/>
        <v>1012</v>
      </c>
      <c r="CF186" s="51">
        <f t="shared" ca="1" si="152"/>
        <v>1012</v>
      </c>
      <c r="CG186" s="51">
        <f t="shared" ca="1" si="124"/>
        <v>1012</v>
      </c>
      <c r="CH186" s="51">
        <f t="shared" ca="1" si="125"/>
        <v>1012</v>
      </c>
      <c r="CI186" s="51">
        <f t="shared" ca="1" si="126"/>
        <v>646</v>
      </c>
      <c r="CJ186" s="51">
        <f t="shared" ca="1" si="127"/>
        <v>646</v>
      </c>
      <c r="CK186" s="51">
        <f t="shared" ca="1" si="144"/>
        <v>2024</v>
      </c>
      <c r="CL186" s="51">
        <f t="shared" ca="1" si="144"/>
        <v>2024</v>
      </c>
      <c r="CM186" s="51">
        <f t="shared" ca="1" si="144"/>
        <v>2024</v>
      </c>
      <c r="CN186" s="51">
        <f t="shared" ca="1" si="144"/>
        <v>2024</v>
      </c>
      <c r="CO186" s="51">
        <f t="shared" ca="1" si="144"/>
        <v>1292</v>
      </c>
      <c r="CP186" s="51">
        <f t="shared" ca="1" si="144"/>
        <v>1292</v>
      </c>
      <c r="CQ186" s="51">
        <f t="shared" ca="1" si="145"/>
        <v>164</v>
      </c>
      <c r="CR186" s="51">
        <f t="shared" ca="1" si="145"/>
        <v>164</v>
      </c>
      <c r="CS186" s="51">
        <f t="shared" ca="1" si="145"/>
        <v>164</v>
      </c>
      <c r="CT186" s="51">
        <f t="shared" ca="1" si="145"/>
        <v>2164</v>
      </c>
      <c r="CU186" s="51">
        <f t="shared" ca="1" si="145"/>
        <v>4896</v>
      </c>
      <c r="CV186" s="54">
        <f t="shared" ca="1" si="145"/>
        <v>896</v>
      </c>
      <c r="CW186" s="25" t="s">
        <v>212</v>
      </c>
      <c r="CX186" s="55">
        <v>0</v>
      </c>
      <c r="CY186" s="55"/>
      <c r="CZ186" s="26">
        <v>0</v>
      </c>
      <c r="DA186" s="26">
        <v>0</v>
      </c>
      <c r="DB186" s="26">
        <v>0</v>
      </c>
      <c r="DC186" s="26">
        <v>0</v>
      </c>
      <c r="DD186" s="26">
        <v>0</v>
      </c>
      <c r="DE186" s="26">
        <v>0</v>
      </c>
      <c r="DF186" s="26">
        <v>0</v>
      </c>
      <c r="DG186" s="26">
        <v>0</v>
      </c>
      <c r="DH186" s="26">
        <v>0</v>
      </c>
      <c r="DI186" s="26">
        <v>0</v>
      </c>
      <c r="DJ186" s="26">
        <v>0</v>
      </c>
      <c r="DK186" s="26">
        <v>0</v>
      </c>
      <c r="DL186" s="27">
        <f t="shared" si="128"/>
        <v>45925.673611111109</v>
      </c>
      <c r="DM186" s="28">
        <f t="shared" ca="1" si="129"/>
        <v>1</v>
      </c>
      <c r="DN186" s="56">
        <f>_xlfn.XLOOKUP(B186,'[2]1. All Calls'!$R:$R,'[2]1. All Calls'!$A:$A,"",0)</f>
        <v>45850.673611111109</v>
      </c>
      <c r="DO186" s="57" t="str">
        <f ca="1">VLOOKUP(DM186,[1]Validation!$B$20:$C$25,2,0)</f>
        <v>Above 3 months</v>
      </c>
      <c r="DP186" s="58" t="str">
        <f>_xlfn.XLOOKUP(B186,'[1]Active AMCs- Dealer'!E:E,'[1]Active AMCs- Dealer'!L:L,"Not in AMC",0)</f>
        <v>Not in AMC</v>
      </c>
      <c r="DQ186" s="50" t="s">
        <v>213</v>
      </c>
      <c r="DR186" s="29" t="str">
        <f>_xlfn.XLOOKUP(B186,'[2]1. All Calls'!$R:$R,'[2]1. All Calls'!$F:$F,"",0)</f>
        <v>CC-01727401</v>
      </c>
      <c r="DS186" s="29" t="str">
        <f>_xlfn.XLOOKUP(B186,'[2]1. All Calls'!$R:$R,'[2]1. All Calls'!$AB:$AB,"",0)</f>
        <v>Sales call carried out for HMR update</v>
      </c>
      <c r="DT186" s="30">
        <f>_xlfn.XLOOKUP(DR186,'[2]1. All Calls'!$F:$F,'[2]1. All Calls'!$A:$A,"",0)</f>
        <v>45850.673611111109</v>
      </c>
      <c r="DU186" s="31">
        <f>_xlfn.XLOOKUP(DR186,'[2]1. All Calls'!$F:$F,'[2]1. All Calls'!$B:$B,"",0)</f>
        <v>7711</v>
      </c>
      <c r="DV186" s="31">
        <f>_xlfn.XLOOKUP(B186,[1]MDA_Assets!D:D,[1]MDA_Assets!N:N,"",0)</f>
        <v>0</v>
      </c>
      <c r="DW186" s="31">
        <f>_xlfn.XLOOKUP(B186,[1]MDA_Assets!D:D,[1]MDA_Assets!O:O,"",0)</f>
        <v>0</v>
      </c>
      <c r="DX186" s="32" t="str">
        <f>_xlfn.XLOOKUP(B186,[1]MDA_Assets!D:D,[1]MDA_Assets!Q:Q,"",0)</f>
        <v>XD</v>
      </c>
      <c r="DY186" s="33">
        <f>_xlfn.XLOOKUP(B186,[1]MDA_Assets!D:D,[1]MDA_Assets!R:R,"",0)</f>
        <v>45164</v>
      </c>
      <c r="DZ186" s="33">
        <f>_xlfn.XLOOKUP(B186,[1]MDA_Assets!D:D,[1]MDA_Assets!S:S,"",0)</f>
        <v>45164</v>
      </c>
      <c r="EA186" s="33">
        <f>_xlfn.XLOOKUP(B186,[1]MDA_Assets!D:D,[1]MDA_Assets!T:T,"",0)</f>
        <v>45164</v>
      </c>
      <c r="EB186" s="33">
        <f>_xlfn.XLOOKUP(B186,[1]MDA_Assets!D:D,[1]MDA_Assets!U:U,"",0)</f>
        <v>45164</v>
      </c>
      <c r="EC186" s="33">
        <f>_xlfn.XLOOKUP(B186,[1]MDA_Assets!D:D,[1]MDA_Assets!V:V,"",0)</f>
        <v>45530</v>
      </c>
      <c r="ED186" s="33">
        <f>_xlfn.XLOOKUP(B186,[1]MDA_Assets!D:D,[1]MDA_Assets!W:W,"",0)</f>
        <v>45530</v>
      </c>
      <c r="EE186" s="32" t="str">
        <f>_xlfn.XLOOKUP(B186,[1]MDA_Assets!D:D,[1]MDA_Assets!X:X,"",0)</f>
        <v>No</v>
      </c>
      <c r="EF186" s="33">
        <f>_xlfn.XLOOKUP(B186,[1]MDA_Assets!D:D,[1]MDA_Assets!Y:Y,"",0)</f>
        <v>0</v>
      </c>
      <c r="EG186" s="33">
        <f>_xlfn.XLOOKUP(B186,[1]MDA_Assets!D:D,[1]MDA_Assets!Z:Z,"",0)</f>
        <v>0</v>
      </c>
      <c r="EH186" s="33">
        <f>_xlfn.XLOOKUP(B186,[1]MDA_Assets!D:D,[1]MDA_Assets!AA:AA,"",0)</f>
        <v>0</v>
      </c>
      <c r="EI186" s="34">
        <f>_xlfn.XLOOKUP(B186,[1]MDA_Assets!D:D,[1]MDA_Assets!P:P,"",0)</f>
        <v>2</v>
      </c>
      <c r="EJ186" s="35" t="str">
        <f>_xlfn.XLOOKUP(B186,[1]MDA_Assets!D:D,[1]MDA_Assets!AB:AB,"",0)</f>
        <v>2188</v>
      </c>
      <c r="EK186" s="35" t="str">
        <f>_xlfn.XLOOKUP(B186,[1]MDA_Assets!D:D,[1]MDA_Assets!AC:AC,"",0)</f>
        <v>2188</v>
      </c>
      <c r="EL186" s="35" t="str">
        <f>_xlfn.XLOOKUP(B186,[1]MDA_Assets!D:D,[1]MDA_Assets!AD:AD,"",0)</f>
        <v>2188</v>
      </c>
      <c r="EM186" s="35" t="str">
        <f>_xlfn.XLOOKUP(B186,[1]MDA_Assets!D:D,[1]MDA_Assets!AE:AE,"",0)</f>
        <v>4188</v>
      </c>
      <c r="EN186" s="35" t="str">
        <f>_xlfn.XLOOKUP(B186,[1]MDA_Assets!D:D,[1]MDA_Assets!AF:AF,"",0)</f>
        <v>6188</v>
      </c>
      <c r="EO186" s="35" t="str">
        <f>_xlfn.XLOOKUP(B186,[1]MDA_Assets!D:D,[1]MDA_Assets!AG:AG,"",0)</f>
        <v>2188</v>
      </c>
      <c r="EP186" s="36">
        <f t="shared" si="153"/>
        <v>180</v>
      </c>
      <c r="EQ186" s="36">
        <f t="shared" si="153"/>
        <v>180</v>
      </c>
      <c r="ER186" s="36">
        <f t="shared" si="130"/>
        <v>365</v>
      </c>
      <c r="ES186" s="36">
        <f t="shared" si="131"/>
        <v>365</v>
      </c>
      <c r="ET186" s="36">
        <f t="shared" si="132"/>
        <v>730</v>
      </c>
      <c r="EU186" s="36">
        <f t="shared" si="133"/>
        <v>365</v>
      </c>
      <c r="EV186" s="36" t="str">
        <f t="shared" si="134"/>
        <v/>
      </c>
      <c r="EW186" s="36" t="str">
        <f t="shared" si="106"/>
        <v/>
      </c>
      <c r="EX186" s="36" t="str">
        <f t="shared" si="107"/>
        <v/>
      </c>
      <c r="EY186" s="36">
        <f t="shared" si="147"/>
        <v>5.81</v>
      </c>
      <c r="EZ186" s="36">
        <f t="shared" si="147"/>
        <v>5.81</v>
      </c>
      <c r="FA186" s="36">
        <f t="shared" si="147"/>
        <v>11.78</v>
      </c>
      <c r="FB186" s="36">
        <f t="shared" si="146"/>
        <v>11.78</v>
      </c>
      <c r="FC186" s="36">
        <f t="shared" si="146"/>
        <v>23.55</v>
      </c>
      <c r="FD186" s="36">
        <f t="shared" si="146"/>
        <v>11.78</v>
      </c>
      <c r="FE186" s="36" t="str">
        <f t="shared" si="146"/>
        <v/>
      </c>
      <c r="FF186" s="36" t="str">
        <f t="shared" si="146"/>
        <v/>
      </c>
      <c r="FG186" s="36" t="str">
        <f t="shared" si="146"/>
        <v/>
      </c>
      <c r="FH186" s="37" t="str" cm="1">
        <f t="array" ref="FH186">_xlfn.IFS(EY186="", "No Data", EY186&lt;0, "Negative/Future", EY186=0, "Zero Days", EY186&lt;=3, "&lt; 3 Months", EY186&lt;=6, "3 to 6 Months", EY186&lt;=9, "6 to 9 Months", EY186&lt;=12, "9 to 12 Months", EY186&lt;=15, "12 to 15 Months", EY186&lt;=18, "15 to 18 Months", EY186&lt;=24, "18 to 24 Months", EY186&gt;24, "&gt; 24 Months")</f>
        <v>3 to 6 Months</v>
      </c>
      <c r="FI186" s="37" t="str" cm="1">
        <f t="array" ref="FI186">_xlfn.IFS(EZ186="", "No Data", EZ186&lt;0, "Negative/Future", EZ186=0, "Zero Days", EZ186&lt;=3, "&lt; 3 Months", EZ186&lt;=6, "3 to 6 Months", EZ186&lt;=9, "6 to 9 Months", EZ186&lt;=12, "9 to 12 Months", EZ186&lt;=15, "12 to 15 Months", EZ186&lt;=18, "15 to 18 Months", EZ186&lt;=24, "18 to 24 Months", EZ186&gt;24, "&gt; 24 Months")</f>
        <v>3 to 6 Months</v>
      </c>
      <c r="FJ186" s="37" t="str" cm="1">
        <f t="array" ref="FJ186">_xlfn.IFS(FA186="", "No Data", FA186&lt;0, "Negative/Future", FA186=0, "Zero Days", FA186&lt;=3, "&lt; 3 Months", FA186&lt;=6, "3 to 6 Months", FA186&lt;=9, "6 to 9 Months", FA186&lt;=12, "9 to 12 Months", FA186&lt;=15, "12 to 15 Months", FA186&lt;=18, "15 to 18 Months", FA186&lt;=24, "18 to 24 Months", FA186&gt;24, "&gt; 24 Months")</f>
        <v>9 to 12 Months</v>
      </c>
      <c r="FK186" s="37" t="str" cm="1">
        <f t="array" ref="FK186">_xlfn.IFS(FB186="", "No Data", FB186&lt;0, "Negative/Future", FB186=0, "Zero Days", FB186&lt;=3, "&lt; 3 Months", FB186&lt;=6, "3 to 6 Months", FB186&lt;=9, "6 to 9 Months", FB186&lt;=12, "9 to 12 Months", FB186&lt;=15, "12 to 15 Months", FB186&lt;=18, "15 to 18 Months", FB186&lt;=24, "18 to 24 Months", FB186&gt;24, "&gt; 24 Months")</f>
        <v>9 to 12 Months</v>
      </c>
      <c r="FL186" s="37" t="str" cm="1">
        <f t="array" ref="FL186">_xlfn.IFS(FC186="", "No Data", FC186&lt;0, "Negative/Future", FC186=0, "Zero Days", FC186&lt;=3, "&lt; 3 Months", FC186&lt;=6, "3 to 6 Months", FC186&lt;=9, "6 to 9 Months", FC186&lt;=12, "9 to 12 Months", FC186&lt;=15, "12 to 15 Months", FC186&lt;=18, "15 to 18 Months", FC186&lt;=24, "18 to 24 Months", FC186&gt;24, "&gt; 24 Months")</f>
        <v>18 to 24 Months</v>
      </c>
      <c r="FM186" s="37" t="str" cm="1">
        <f t="array" ref="FM186">_xlfn.IFS(FD186="", "No Data", FD186&lt;0, "Negative/Future", FD186=0, "Zero Days", FD186&lt;=3, "&lt; 3 Months", FD186&lt;=6, "3 to 6 Months", FD186&lt;=9, "6 to 9 Months", FD186&lt;=12, "9 to 12 Months", FD186&lt;=15, "12 to 15 Months", FD186&lt;=18, "15 to 18 Months", FD186&lt;=24, "18 to 24 Months", FD186&gt;24, "&gt; 24 Months")</f>
        <v>9 to 12 Months</v>
      </c>
      <c r="FN186" s="37" t="str" cm="1">
        <f t="array" ref="FN186">_xlfn.IFS(FE186="", "No Data", FE186&lt;0, "Negative/Future", FE186=0, "Zero Days", FE186&lt;=3, "&lt; 3 Months", FE186&lt;=6, "3 to 6 Months", FE186&lt;=9, "6 to 9 Months", FE186&lt;=12, "9 to 12 Months", FE186&lt;=15, "12 to 15 Months", FE186&lt;=18, "15 to 18 Months", FE186&lt;=24, "18 to 24 Months", FE186&gt;24, "&gt; 24 Months")</f>
        <v>No Data</v>
      </c>
      <c r="FO186" s="37" t="str" cm="1">
        <f t="array" ref="FO186">_xlfn.IFS(FG186="", "No Data", FG186&lt;0, "Negative/Future", FG186=0, "Zero Days", FG186&lt;=3, "&lt; 3 Months", FG186&lt;=6, "3 to 6 Months", FG186&lt;=9, "6 to 9 Months", FG186&lt;=12, "9 to 12 Months", FG186&lt;=15, "12 to 15 Months", FG186&lt;=18, "15 to 18 Months", FG186&lt;=24, "18 to 24 Months", FG186&gt;24, "&gt; 24 Months")</f>
        <v>No Data</v>
      </c>
      <c r="FP186" s="37" t="str" cm="1">
        <f t="array" ref="FP186">_xlfn.IFS(FF186="", "No Data", FF186&lt;0, "Negative/Future", FF186=0, "Zero Days", FF186&lt;=3, "&lt; 3 Months", FF186&lt;=6, "3 to 6 Months", FF186&lt;=9, "6 to 9 Months", FF186&lt;=12, "9 to 12 Months", FF186&lt;=15, "12 to 15 Months", FF186&lt;=18, "15 to 18 Months", FF186&lt;=24, "18 to 24 Months", FF186&gt;24, "&gt; 24 Months")</f>
        <v>No Data</v>
      </c>
      <c r="FQ186" s="29" t="s">
        <v>1073</v>
      </c>
      <c r="FR186" s="29">
        <v>9113441079</v>
      </c>
      <c r="FS186" s="38" t="str">
        <f>VLOOKUP(_xlfn.XLOOKUP(B186,[1]MDA_Assets!D:D,[1]MDA_Assets!I:I,"",0),[1]Validation!$B$1:$C$8,2,0)</f>
        <v>C</v>
      </c>
      <c r="FT186" s="38" t="s">
        <v>252</v>
      </c>
      <c r="FU186" s="31" t="str">
        <f>_xlfn.XLOOKUP(B186,[1]MDA_Assets!D:D,[1]MDA_Assets!X:X,"",0)</f>
        <v>No</v>
      </c>
      <c r="FV186" s="39">
        <v>5</v>
      </c>
      <c r="FW186" s="39">
        <v>0</v>
      </c>
      <c r="FX186" s="39">
        <v>0</v>
      </c>
      <c r="FY186" s="39">
        <v>4</v>
      </c>
      <c r="FZ186" s="40">
        <f t="shared" si="150"/>
        <v>45344</v>
      </c>
      <c r="GA186" s="40">
        <f t="shared" si="150"/>
        <v>45344</v>
      </c>
      <c r="GB186" s="40">
        <f t="shared" si="108"/>
        <v>45529</v>
      </c>
      <c r="GC186" s="40">
        <f t="shared" si="109"/>
        <v>45529</v>
      </c>
      <c r="GD186" s="40">
        <f t="shared" si="110"/>
        <v>46260</v>
      </c>
      <c r="GE186" s="40">
        <f t="shared" si="111"/>
        <v>45895</v>
      </c>
      <c r="GF186" s="40" t="str">
        <f t="shared" si="154"/>
        <v/>
      </c>
      <c r="GG186" s="40" t="str">
        <f t="shared" si="154"/>
        <v/>
      </c>
      <c r="GH186" s="40" t="str">
        <f t="shared" si="154"/>
        <v/>
      </c>
      <c r="GI186" s="39">
        <f t="shared" si="135"/>
        <v>5</v>
      </c>
      <c r="GJ186" s="39">
        <f t="shared" si="136"/>
        <v>0</v>
      </c>
      <c r="GK186" s="39">
        <f t="shared" si="137"/>
        <v>0</v>
      </c>
      <c r="GL186" s="39">
        <f t="shared" si="138"/>
        <v>1</v>
      </c>
    </row>
    <row r="187" spans="1:194" x14ac:dyDescent="0.25">
      <c r="A187" s="19">
        <v>209</v>
      </c>
      <c r="B187" s="43" t="s">
        <v>1074</v>
      </c>
      <c r="C187" s="43" t="s">
        <v>254</v>
      </c>
      <c r="D187" s="43" t="s">
        <v>241</v>
      </c>
      <c r="E187" s="43" t="s">
        <v>255</v>
      </c>
      <c r="F187" s="43" t="s">
        <v>1075</v>
      </c>
      <c r="G187" s="43" t="s">
        <v>225</v>
      </c>
      <c r="H187" s="43" t="s">
        <v>277</v>
      </c>
      <c r="I187" s="43" t="s">
        <v>192</v>
      </c>
      <c r="J187" s="44">
        <f t="shared" si="112"/>
        <v>43813.478472222225</v>
      </c>
      <c r="K187" s="44">
        <v>43449.478472222225</v>
      </c>
      <c r="L187" s="44">
        <v>43418.770833333336</v>
      </c>
      <c r="M187" s="43" t="s">
        <v>1076</v>
      </c>
      <c r="N187" s="43" t="s">
        <v>193</v>
      </c>
      <c r="O187" s="44">
        <v>45804.412870370368</v>
      </c>
      <c r="P187" s="43">
        <v>8557</v>
      </c>
      <c r="Q187" s="43">
        <v>342</v>
      </c>
      <c r="R187" s="43">
        <v>8215</v>
      </c>
      <c r="S187" s="43" t="s">
        <v>206</v>
      </c>
      <c r="T187" s="44">
        <v>45600.770833333336</v>
      </c>
      <c r="U187" s="44">
        <v>45600.770833333336</v>
      </c>
      <c r="V187" s="44">
        <v>45600.770833333336</v>
      </c>
      <c r="W187" s="44">
        <v>45600.770833333336</v>
      </c>
      <c r="X187" s="44">
        <v>45569.770833333336</v>
      </c>
      <c r="Y187" s="44">
        <v>45376.770833333336</v>
      </c>
      <c r="Z187" s="43" t="s">
        <v>195</v>
      </c>
      <c r="AA187" s="43"/>
      <c r="AB187" s="43"/>
      <c r="AC187" s="43"/>
      <c r="AD187" s="43"/>
      <c r="AE187" s="43">
        <v>6</v>
      </c>
      <c r="AF187" s="43" t="s">
        <v>1077</v>
      </c>
      <c r="AG187" s="43" t="s">
        <v>1077</v>
      </c>
      <c r="AH187" s="43" t="s">
        <v>1078</v>
      </c>
      <c r="AI187" s="43" t="s">
        <v>1078</v>
      </c>
      <c r="AJ187" s="43" t="s">
        <v>1079</v>
      </c>
      <c r="AK187" s="43" t="s">
        <v>1078</v>
      </c>
      <c r="AL187" s="46">
        <v>45780</v>
      </c>
      <c r="AM187" s="46">
        <v>45780</v>
      </c>
      <c r="AN187" s="46">
        <v>45965</v>
      </c>
      <c r="AO187" s="46">
        <v>45965</v>
      </c>
      <c r="AP187" s="46">
        <v>46106</v>
      </c>
      <c r="AQ187" s="46">
        <v>45934</v>
      </c>
      <c r="AR187" s="48"/>
      <c r="AS187" s="48"/>
      <c r="AT187" s="48"/>
      <c r="AU187" s="43">
        <v>1</v>
      </c>
      <c r="AV187" s="43">
        <v>0</v>
      </c>
      <c r="AW187" s="43">
        <v>0</v>
      </c>
      <c r="AX187" s="51" t="s">
        <v>772</v>
      </c>
      <c r="AY187" s="51" t="s">
        <v>211</v>
      </c>
      <c r="AZ187" s="51" t="s">
        <v>198</v>
      </c>
      <c r="BA187" s="20">
        <f t="shared" ca="1" si="149"/>
        <v>1</v>
      </c>
      <c r="BB187" s="20">
        <f t="shared" ca="1" si="149"/>
        <v>1</v>
      </c>
      <c r="BC187" s="20">
        <f t="shared" ca="1" si="149"/>
        <v>1</v>
      </c>
      <c r="BD187" s="20">
        <f t="shared" ca="1" si="148"/>
        <v>1</v>
      </c>
      <c r="BE187" s="20">
        <f t="shared" ca="1" si="148"/>
        <v>1</v>
      </c>
      <c r="BF187" s="20">
        <f t="shared" ca="1" si="148"/>
        <v>1</v>
      </c>
      <c r="BG187" s="21" t="str">
        <f t="shared" ca="1" si="148"/>
        <v/>
      </c>
      <c r="BH187" s="21" t="str">
        <f t="shared" ca="1" si="148"/>
        <v/>
      </c>
      <c r="BI187" s="21" t="str">
        <f t="shared" ca="1" si="148"/>
        <v/>
      </c>
      <c r="BJ187" s="22">
        <f t="shared" ca="1" si="113"/>
        <v>6</v>
      </c>
      <c r="BK187" s="21">
        <f t="shared" si="114"/>
        <v>6</v>
      </c>
      <c r="BL187" s="22">
        <f t="shared" ca="1" si="115"/>
        <v>10787</v>
      </c>
      <c r="BM187" s="22">
        <f t="shared" ca="1" si="116"/>
        <v>431</v>
      </c>
      <c r="BN187" s="23">
        <f t="shared" ca="1" si="117"/>
        <v>10356</v>
      </c>
      <c r="BO187" s="24">
        <f t="shared" ca="1" si="118"/>
        <v>2230</v>
      </c>
      <c r="BP187" s="51" t="str">
        <f>_xlfn.XLOOKUP(E187,[1]Validation!E:E,[1]Validation!F:F,"")</f>
        <v>EN5</v>
      </c>
      <c r="BQ187" s="51" t="str">
        <f>_xlfn.XLOOKUP(BP187,[1]Validation!F:F,[1]Validation!G:G,"")</f>
        <v>EN4 to EN7</v>
      </c>
      <c r="BR187" s="52" t="str">
        <f>VLOOKUP(G187,[1]Validation!$B$1:$C$9,2,0)</f>
        <v>C</v>
      </c>
      <c r="BS187" s="51">
        <f t="shared" ca="1" si="119"/>
        <v>90</v>
      </c>
      <c r="BT187" s="53">
        <f>_xlfn.XLOOKUP(B187,'[2]1. All Calls'!$R:$R,'[2]1. All Calls'!$A:$A,"",0)</f>
        <v>45804.640972222223</v>
      </c>
      <c r="BU187" s="51" t="str">
        <f>_xlfn.XLOOKUP(B187,'[2]1. All Calls'!$R:$R,'[2]1. All Calls'!$F:$F,"",0)</f>
        <v>CC-01673907</v>
      </c>
      <c r="BV187" s="51" t="str">
        <f>_xlfn.XLOOKUP(B187,'[2]1. All Calls'!$R:$R,'[2]1. All Calls'!$J:$J,"",0)</f>
        <v>Sales Call</v>
      </c>
      <c r="BW187" s="53">
        <f>_xlfn.XLOOKUP(B187,'[2]Sch Calls'!$R:$R,'[2]Sch Calls'!$A:$A,"",0)</f>
        <v>45601.542129629597</v>
      </c>
      <c r="BX187" s="51">
        <f>_xlfn.XLOOKUP(B187,'[2]Sch Calls'!$R:$R,'[2]Sch Calls'!$B:$B,"",0)</f>
        <v>7776</v>
      </c>
      <c r="BY187" s="51" t="str">
        <f t="shared" si="151"/>
        <v>04-May-25</v>
      </c>
      <c r="BZ187" s="51" t="str">
        <f t="shared" si="151"/>
        <v>04-May-25</v>
      </c>
      <c r="CA187" s="51" t="str">
        <f t="shared" si="120"/>
        <v>07-Aug-25</v>
      </c>
      <c r="CB187" s="51" t="str">
        <f t="shared" si="121"/>
        <v>05-May-26</v>
      </c>
      <c r="CC187" s="51" t="str">
        <f t="shared" si="122"/>
        <v>26-Mar-26</v>
      </c>
      <c r="CD187" s="51" t="str">
        <f t="shared" si="123"/>
        <v>05-Oct-25</v>
      </c>
      <c r="CE187" s="51">
        <f t="shared" ca="1" si="152"/>
        <v>575</v>
      </c>
      <c r="CF187" s="51">
        <f t="shared" ca="1" si="152"/>
        <v>575</v>
      </c>
      <c r="CG187" s="51">
        <f t="shared" ca="1" si="124"/>
        <v>575</v>
      </c>
      <c r="CH187" s="51">
        <f t="shared" ca="1" si="125"/>
        <v>575</v>
      </c>
      <c r="CI187" s="51">
        <f t="shared" ca="1" si="126"/>
        <v>799</v>
      </c>
      <c r="CJ187" s="51">
        <f t="shared" ca="1" si="127"/>
        <v>606</v>
      </c>
      <c r="CK187" s="51">
        <f t="shared" ca="1" si="144"/>
        <v>3450</v>
      </c>
      <c r="CL187" s="51">
        <f t="shared" ca="1" si="144"/>
        <v>3450</v>
      </c>
      <c r="CM187" s="51">
        <f t="shared" ca="1" si="144"/>
        <v>3450</v>
      </c>
      <c r="CN187" s="51">
        <f t="shared" ca="1" si="144"/>
        <v>3450</v>
      </c>
      <c r="CO187" s="51">
        <f t="shared" ca="1" si="144"/>
        <v>4794</v>
      </c>
      <c r="CP187" s="51">
        <f t="shared" ca="1" si="144"/>
        <v>3636</v>
      </c>
      <c r="CQ187" s="51">
        <f t="shared" ca="1" si="145"/>
        <v>-2131</v>
      </c>
      <c r="CR187" s="51">
        <f t="shared" ca="1" si="145"/>
        <v>-2131</v>
      </c>
      <c r="CS187" s="51">
        <f t="shared" ca="1" si="145"/>
        <v>-231</v>
      </c>
      <c r="CT187" s="51">
        <f t="shared" ca="1" si="145"/>
        <v>-231</v>
      </c>
      <c r="CU187" s="51">
        <f t="shared" ca="1" si="145"/>
        <v>-2035</v>
      </c>
      <c r="CV187" s="54">
        <f t="shared" ca="1" si="145"/>
        <v>-417</v>
      </c>
      <c r="CW187" s="25" t="s">
        <v>195</v>
      </c>
      <c r="CX187" s="55">
        <v>0.04</v>
      </c>
      <c r="CY187" s="55"/>
      <c r="CZ187" s="26">
        <v>0</v>
      </c>
      <c r="DA187" s="26">
        <v>0</v>
      </c>
      <c r="DB187" s="26">
        <v>0</v>
      </c>
      <c r="DC187" s="26">
        <v>0</v>
      </c>
      <c r="DD187" s="26">
        <v>0</v>
      </c>
      <c r="DE187" s="26">
        <v>0</v>
      </c>
      <c r="DF187" s="26">
        <v>0</v>
      </c>
      <c r="DG187" s="26">
        <v>0</v>
      </c>
      <c r="DH187" s="26">
        <v>0</v>
      </c>
      <c r="DI187" s="26">
        <v>0</v>
      </c>
      <c r="DJ187" s="26">
        <v>0</v>
      </c>
      <c r="DK187" s="26">
        <v>0</v>
      </c>
      <c r="DL187" s="27">
        <f t="shared" si="128"/>
        <v>45879.640972222223</v>
      </c>
      <c r="DM187" s="28">
        <f t="shared" ca="1" si="129"/>
        <v>1</v>
      </c>
      <c r="DN187" s="56">
        <f>_xlfn.XLOOKUP(B187,'[2]1. All Calls'!$R:$R,'[2]1. All Calls'!$A:$A,"",0)</f>
        <v>45804.640972222223</v>
      </c>
      <c r="DO187" s="57" t="str">
        <f ca="1">VLOOKUP(DM187,[1]Validation!$B$20:$C$25,2,0)</f>
        <v>Above 3 months</v>
      </c>
      <c r="DP187" s="58" t="str">
        <f>_xlfn.XLOOKUP(B187,'[1]Active AMCs- Dealer'!E:E,'[1]Active AMCs- Dealer'!L:L,"Not in AMC",0)</f>
        <v>Not in AMC</v>
      </c>
      <c r="DQ187" s="50" t="s">
        <v>213</v>
      </c>
      <c r="DR187" s="29" t="str">
        <f>_xlfn.XLOOKUP(B187,'[2]1. All Calls'!$R:$R,'[2]1. All Calls'!$F:$F,"",0)</f>
        <v>CC-01673907</v>
      </c>
      <c r="DS187" s="29" t="str">
        <f>_xlfn.XLOOKUP(B187,'[2]1. All Calls'!$R:$R,'[2]1. All Calls'!$AB:$AB,"",0)</f>
        <v>Sales call carried out for HMR update</v>
      </c>
      <c r="DT187" s="30">
        <f>_xlfn.XLOOKUP(DR187,'[2]1. All Calls'!$F:$F,'[2]1. All Calls'!$A:$A,"",0)</f>
        <v>45804.640972222223</v>
      </c>
      <c r="DU187" s="31">
        <f>_xlfn.XLOOKUP(DR187,'[2]1. All Calls'!$F:$F,'[2]1. All Calls'!$B:$B,"",0)</f>
        <v>8557</v>
      </c>
      <c r="DV187" s="31">
        <f>_xlfn.XLOOKUP(B187,[1]MDA_Assets!D:D,[1]MDA_Assets!N:N,"",0)</f>
        <v>342</v>
      </c>
      <c r="DW187" s="31">
        <f>_xlfn.XLOOKUP(B187,[1]MDA_Assets!D:D,[1]MDA_Assets!O:O,"",0)</f>
        <v>8215</v>
      </c>
      <c r="DX187" s="32" t="str">
        <f>_xlfn.XLOOKUP(B187,[1]MDA_Assets!D:D,[1]MDA_Assets!Q:Q,"",0)</f>
        <v>XD</v>
      </c>
      <c r="DY187" s="33">
        <f>_xlfn.XLOOKUP(B187,[1]MDA_Assets!D:D,[1]MDA_Assets!R:R,"",0)</f>
        <v>45601</v>
      </c>
      <c r="DZ187" s="33">
        <f>_xlfn.XLOOKUP(B187,[1]MDA_Assets!D:D,[1]MDA_Assets!S:S,"",0)</f>
        <v>45601</v>
      </c>
      <c r="EA187" s="33">
        <f>_xlfn.XLOOKUP(B187,[1]MDA_Assets!D:D,[1]MDA_Assets!T:T,"",0)</f>
        <v>45601</v>
      </c>
      <c r="EB187" s="33">
        <f>_xlfn.XLOOKUP(B187,[1]MDA_Assets!D:D,[1]MDA_Assets!U:U,"",0)</f>
        <v>45601</v>
      </c>
      <c r="EC187" s="33">
        <f>_xlfn.XLOOKUP(B187,[1]MDA_Assets!D:D,[1]MDA_Assets!V:V,"",0)</f>
        <v>45570</v>
      </c>
      <c r="ED187" s="33">
        <f>_xlfn.XLOOKUP(B187,[1]MDA_Assets!D:D,[1]MDA_Assets!W:W,"",0)</f>
        <v>45377</v>
      </c>
      <c r="EE187" s="32" t="str">
        <f>_xlfn.XLOOKUP(B187,[1]MDA_Assets!D:D,[1]MDA_Assets!X:X,"",0)</f>
        <v>No</v>
      </c>
      <c r="EF187" s="33">
        <f>_xlfn.XLOOKUP(B187,[1]MDA_Assets!D:D,[1]MDA_Assets!Y:Y,"",0)</f>
        <v>0</v>
      </c>
      <c r="EG187" s="33">
        <f>_xlfn.XLOOKUP(B187,[1]MDA_Assets!D:D,[1]MDA_Assets!Z:Z,"",0)</f>
        <v>0</v>
      </c>
      <c r="EH187" s="33">
        <f>_xlfn.XLOOKUP(B187,[1]MDA_Assets!D:D,[1]MDA_Assets!AA:AA,"",0)</f>
        <v>0</v>
      </c>
      <c r="EI187" s="34">
        <f>_xlfn.XLOOKUP(B187,[1]MDA_Assets!D:D,[1]MDA_Assets!P:P,"",0)</f>
        <v>6</v>
      </c>
      <c r="EJ187" s="35" t="str">
        <f>_xlfn.XLOOKUP(B187,[1]MDA_Assets!D:D,[1]MDA_Assets!AB:AB,"",0)</f>
        <v>1319</v>
      </c>
      <c r="EK187" s="35" t="str">
        <f>_xlfn.XLOOKUP(B187,[1]MDA_Assets!D:D,[1]MDA_Assets!AC:AC,"",0)</f>
        <v>1319</v>
      </c>
      <c r="EL187" s="35" t="str">
        <f>_xlfn.XLOOKUP(B187,[1]MDA_Assets!D:D,[1]MDA_Assets!AD:AD,"",0)</f>
        <v>3219</v>
      </c>
      <c r="EM187" s="35" t="str">
        <f>_xlfn.XLOOKUP(B187,[1]MDA_Assets!D:D,[1]MDA_Assets!AE:AE,"",0)</f>
        <v>3219</v>
      </c>
      <c r="EN187" s="35" t="str">
        <f>_xlfn.XLOOKUP(B187,[1]MDA_Assets!D:D,[1]MDA_Assets!AF:AF,"",0)</f>
        <v>2759</v>
      </c>
      <c r="EO187" s="35" t="str">
        <f>_xlfn.XLOOKUP(B187,[1]MDA_Assets!D:D,[1]MDA_Assets!AG:AG,"",0)</f>
        <v>3219</v>
      </c>
      <c r="EP187" s="36">
        <f t="shared" si="153"/>
        <v>180</v>
      </c>
      <c r="EQ187" s="36">
        <f t="shared" si="153"/>
        <v>180</v>
      </c>
      <c r="ER187" s="36">
        <f t="shared" si="130"/>
        <v>365</v>
      </c>
      <c r="ES187" s="36">
        <f t="shared" si="131"/>
        <v>365</v>
      </c>
      <c r="ET187" s="36">
        <f t="shared" si="132"/>
        <v>730</v>
      </c>
      <c r="EU187" s="36">
        <f t="shared" si="133"/>
        <v>365</v>
      </c>
      <c r="EV187" s="36" t="str">
        <f t="shared" si="134"/>
        <v/>
      </c>
      <c r="EW187" s="36" t="str">
        <f t="shared" si="106"/>
        <v/>
      </c>
      <c r="EX187" s="36" t="str">
        <f t="shared" si="107"/>
        <v/>
      </c>
      <c r="EY187" s="36">
        <f t="shared" si="147"/>
        <v>5.81</v>
      </c>
      <c r="EZ187" s="36">
        <f t="shared" si="147"/>
        <v>5.81</v>
      </c>
      <c r="FA187" s="36">
        <f t="shared" si="147"/>
        <v>11.78</v>
      </c>
      <c r="FB187" s="36">
        <f t="shared" si="146"/>
        <v>11.78</v>
      </c>
      <c r="FC187" s="36">
        <f t="shared" si="146"/>
        <v>23.55</v>
      </c>
      <c r="FD187" s="36">
        <f t="shared" si="146"/>
        <v>11.78</v>
      </c>
      <c r="FE187" s="36" t="str">
        <f t="shared" si="146"/>
        <v/>
      </c>
      <c r="FF187" s="36" t="str">
        <f t="shared" si="146"/>
        <v/>
      </c>
      <c r="FG187" s="36" t="str">
        <f t="shared" si="146"/>
        <v/>
      </c>
      <c r="FH187" s="37" t="str" cm="1">
        <f t="array" ref="FH187">_xlfn.IFS(EY187="", "No Data", EY187&lt;0, "Negative/Future", EY187=0, "Zero Days", EY187&lt;=3, "&lt; 3 Months", EY187&lt;=6, "3 to 6 Months", EY187&lt;=9, "6 to 9 Months", EY187&lt;=12, "9 to 12 Months", EY187&lt;=15, "12 to 15 Months", EY187&lt;=18, "15 to 18 Months", EY187&lt;=24, "18 to 24 Months", EY187&gt;24, "&gt; 24 Months")</f>
        <v>3 to 6 Months</v>
      </c>
      <c r="FI187" s="37" t="str" cm="1">
        <f t="array" ref="FI187">_xlfn.IFS(EZ187="", "No Data", EZ187&lt;0, "Negative/Future", EZ187=0, "Zero Days", EZ187&lt;=3, "&lt; 3 Months", EZ187&lt;=6, "3 to 6 Months", EZ187&lt;=9, "6 to 9 Months", EZ187&lt;=12, "9 to 12 Months", EZ187&lt;=15, "12 to 15 Months", EZ187&lt;=18, "15 to 18 Months", EZ187&lt;=24, "18 to 24 Months", EZ187&gt;24, "&gt; 24 Months")</f>
        <v>3 to 6 Months</v>
      </c>
      <c r="FJ187" s="37" t="str" cm="1">
        <f t="array" ref="FJ187">_xlfn.IFS(FA187="", "No Data", FA187&lt;0, "Negative/Future", FA187=0, "Zero Days", FA187&lt;=3, "&lt; 3 Months", FA187&lt;=6, "3 to 6 Months", FA187&lt;=9, "6 to 9 Months", FA187&lt;=12, "9 to 12 Months", FA187&lt;=15, "12 to 15 Months", FA187&lt;=18, "15 to 18 Months", FA187&lt;=24, "18 to 24 Months", FA187&gt;24, "&gt; 24 Months")</f>
        <v>9 to 12 Months</v>
      </c>
      <c r="FK187" s="37" t="str" cm="1">
        <f t="array" ref="FK187">_xlfn.IFS(FB187="", "No Data", FB187&lt;0, "Negative/Future", FB187=0, "Zero Days", FB187&lt;=3, "&lt; 3 Months", FB187&lt;=6, "3 to 6 Months", FB187&lt;=9, "6 to 9 Months", FB187&lt;=12, "9 to 12 Months", FB187&lt;=15, "12 to 15 Months", FB187&lt;=18, "15 to 18 Months", FB187&lt;=24, "18 to 24 Months", FB187&gt;24, "&gt; 24 Months")</f>
        <v>9 to 12 Months</v>
      </c>
      <c r="FL187" s="37" t="str" cm="1">
        <f t="array" ref="FL187">_xlfn.IFS(FC187="", "No Data", FC187&lt;0, "Negative/Future", FC187=0, "Zero Days", FC187&lt;=3, "&lt; 3 Months", FC187&lt;=6, "3 to 6 Months", FC187&lt;=9, "6 to 9 Months", FC187&lt;=12, "9 to 12 Months", FC187&lt;=15, "12 to 15 Months", FC187&lt;=18, "15 to 18 Months", FC187&lt;=24, "18 to 24 Months", FC187&gt;24, "&gt; 24 Months")</f>
        <v>18 to 24 Months</v>
      </c>
      <c r="FM187" s="37" t="str" cm="1">
        <f t="array" ref="FM187">_xlfn.IFS(FD187="", "No Data", FD187&lt;0, "Negative/Future", FD187=0, "Zero Days", FD187&lt;=3, "&lt; 3 Months", FD187&lt;=6, "3 to 6 Months", FD187&lt;=9, "6 to 9 Months", FD187&lt;=12, "9 to 12 Months", FD187&lt;=15, "12 to 15 Months", FD187&lt;=18, "15 to 18 Months", FD187&lt;=24, "18 to 24 Months", FD187&gt;24, "&gt; 24 Months")</f>
        <v>9 to 12 Months</v>
      </c>
      <c r="FN187" s="37" t="str" cm="1">
        <f t="array" ref="FN187">_xlfn.IFS(FE187="", "No Data", FE187&lt;0, "Negative/Future", FE187=0, "Zero Days", FE187&lt;=3, "&lt; 3 Months", FE187&lt;=6, "3 to 6 Months", FE187&lt;=9, "6 to 9 Months", FE187&lt;=12, "9 to 12 Months", FE187&lt;=15, "12 to 15 Months", FE187&lt;=18, "15 to 18 Months", FE187&lt;=24, "18 to 24 Months", FE187&gt;24, "&gt; 24 Months")</f>
        <v>No Data</v>
      </c>
      <c r="FO187" s="37" t="str" cm="1">
        <f t="array" ref="FO187">_xlfn.IFS(FG187="", "No Data", FG187&lt;0, "Negative/Future", FG187=0, "Zero Days", FG187&lt;=3, "&lt; 3 Months", FG187&lt;=6, "3 to 6 Months", FG187&lt;=9, "6 to 9 Months", FG187&lt;=12, "9 to 12 Months", FG187&lt;=15, "12 to 15 Months", FG187&lt;=18, "15 to 18 Months", FG187&lt;=24, "18 to 24 Months", FG187&gt;24, "&gt; 24 Months")</f>
        <v>No Data</v>
      </c>
      <c r="FP187" s="37" t="str" cm="1">
        <f t="array" ref="FP187">_xlfn.IFS(FF187="", "No Data", FF187&lt;0, "Negative/Future", FF187=0, "Zero Days", FF187&lt;=3, "&lt; 3 Months", FF187&lt;=6, "3 to 6 Months", FF187&lt;=9, "6 to 9 Months", FF187&lt;=12, "9 to 12 Months", FF187&lt;=15, "12 to 15 Months", FF187&lt;=18, "15 to 18 Months", FF187&lt;=24, "18 to 24 Months", FF187&gt;24, "&gt; 24 Months")</f>
        <v>No Data</v>
      </c>
      <c r="FQ187" s="29" t="s">
        <v>1080</v>
      </c>
      <c r="FR187" s="29">
        <v>9155677000</v>
      </c>
      <c r="FS187" s="38" t="str">
        <f>VLOOKUP(_xlfn.XLOOKUP(B187,[1]MDA_Assets!D:D,[1]MDA_Assets!I:I,"",0),[1]Validation!$B$1:$C$8,2,0)</f>
        <v>C</v>
      </c>
      <c r="FT187" s="38" t="s">
        <v>252</v>
      </c>
      <c r="FU187" s="31" t="str">
        <f>_xlfn.XLOOKUP(B187,[1]MDA_Assets!D:D,[1]MDA_Assets!X:X,"",0)</f>
        <v>No</v>
      </c>
      <c r="FV187" s="39">
        <v>6</v>
      </c>
      <c r="FW187" s="39">
        <v>0</v>
      </c>
      <c r="FX187" s="39">
        <v>0</v>
      </c>
      <c r="FY187" s="39">
        <v>3</v>
      </c>
      <c r="FZ187" s="40">
        <f t="shared" si="150"/>
        <v>45781</v>
      </c>
      <c r="GA187" s="40">
        <f t="shared" si="150"/>
        <v>45781</v>
      </c>
      <c r="GB187" s="40">
        <f t="shared" si="108"/>
        <v>45966</v>
      </c>
      <c r="GC187" s="40">
        <f t="shared" si="109"/>
        <v>45966</v>
      </c>
      <c r="GD187" s="40">
        <f t="shared" si="110"/>
        <v>46300</v>
      </c>
      <c r="GE187" s="40">
        <f t="shared" si="111"/>
        <v>45742</v>
      </c>
      <c r="GF187" s="40" t="str">
        <f t="shared" si="154"/>
        <v/>
      </c>
      <c r="GG187" s="40" t="str">
        <f t="shared" si="154"/>
        <v/>
      </c>
      <c r="GH187" s="40" t="str">
        <f t="shared" si="154"/>
        <v/>
      </c>
      <c r="GI187" s="39">
        <f t="shared" si="135"/>
        <v>5</v>
      </c>
      <c r="GJ187" s="39">
        <f t="shared" si="136"/>
        <v>0</v>
      </c>
      <c r="GK187" s="39">
        <f t="shared" si="137"/>
        <v>0</v>
      </c>
      <c r="GL187" s="39">
        <f t="shared" si="138"/>
        <v>1</v>
      </c>
    </row>
    <row r="188" spans="1:194" x14ac:dyDescent="0.25">
      <c r="A188" s="19">
        <v>210</v>
      </c>
      <c r="B188" s="43" t="s">
        <v>1081</v>
      </c>
      <c r="C188" s="43" t="s">
        <v>254</v>
      </c>
      <c r="D188" s="43" t="s">
        <v>241</v>
      </c>
      <c r="E188" s="43" t="s">
        <v>1082</v>
      </c>
      <c r="F188" s="43" t="s">
        <v>1083</v>
      </c>
      <c r="G188" s="43" t="s">
        <v>190</v>
      </c>
      <c r="H188" s="43" t="s">
        <v>498</v>
      </c>
      <c r="I188" s="43" t="s">
        <v>192</v>
      </c>
      <c r="J188" s="44">
        <f t="shared" si="112"/>
        <v>43886.50277777778</v>
      </c>
      <c r="K188" s="44">
        <v>43522.50277777778</v>
      </c>
      <c r="L188" s="44">
        <v>43486</v>
      </c>
      <c r="M188" s="43" t="s">
        <v>2301</v>
      </c>
      <c r="N188" s="43" t="s">
        <v>193</v>
      </c>
      <c r="O188" s="44">
        <v>46049.72896990741</v>
      </c>
      <c r="P188" s="43">
        <v>7939</v>
      </c>
      <c r="Q188" s="43">
        <v>3334</v>
      </c>
      <c r="R188" s="43">
        <v>4605</v>
      </c>
      <c r="S188" s="43" t="s">
        <v>206</v>
      </c>
      <c r="T188" s="44">
        <v>46022.770833333336</v>
      </c>
      <c r="U188" s="44">
        <v>46022.770833333336</v>
      </c>
      <c r="V188" s="44">
        <v>46022.770833333336</v>
      </c>
      <c r="W188" s="44">
        <v>46022.770833333336</v>
      </c>
      <c r="X188" s="44">
        <v>46022.770833333336</v>
      </c>
      <c r="Y188" s="44">
        <v>46022.770833333336</v>
      </c>
      <c r="Z188" s="43" t="s">
        <v>195</v>
      </c>
      <c r="AA188" s="43"/>
      <c r="AB188" s="43"/>
      <c r="AC188" s="43"/>
      <c r="AD188" s="43"/>
      <c r="AE188" s="43">
        <v>6</v>
      </c>
      <c r="AF188" s="43" t="s">
        <v>2302</v>
      </c>
      <c r="AG188" s="43" t="s">
        <v>2302</v>
      </c>
      <c r="AH188" s="43" t="s">
        <v>2303</v>
      </c>
      <c r="AI188" s="43" t="s">
        <v>2303</v>
      </c>
      <c r="AJ188" s="43" t="s">
        <v>2304</v>
      </c>
      <c r="AK188" s="43" t="s">
        <v>2303</v>
      </c>
      <c r="AL188" s="49">
        <v>46202</v>
      </c>
      <c r="AM188" s="49">
        <v>46202</v>
      </c>
      <c r="AN188" s="47">
        <v>46387</v>
      </c>
      <c r="AO188" s="47">
        <v>46387</v>
      </c>
      <c r="AP188" s="47">
        <v>46752</v>
      </c>
      <c r="AQ188" s="47">
        <v>46387</v>
      </c>
      <c r="AR188" s="48"/>
      <c r="AS188" s="48"/>
      <c r="AT188" s="48"/>
      <c r="AU188" s="43">
        <v>0</v>
      </c>
      <c r="AV188" s="43">
        <v>0</v>
      </c>
      <c r="AW188" s="43">
        <v>1</v>
      </c>
      <c r="AX188" s="51" t="s">
        <v>712</v>
      </c>
      <c r="AY188" s="51" t="s">
        <v>211</v>
      </c>
      <c r="AZ188" s="51" t="s">
        <v>198</v>
      </c>
      <c r="BA188" s="20">
        <f t="shared" ca="1" si="149"/>
        <v>1</v>
      </c>
      <c r="BB188" s="20">
        <f t="shared" ca="1" si="149"/>
        <v>1</v>
      </c>
      <c r="BC188" s="20">
        <f t="shared" ca="1" si="149"/>
        <v>0</v>
      </c>
      <c r="BD188" s="20">
        <f t="shared" ca="1" si="148"/>
        <v>0</v>
      </c>
      <c r="BE188" s="20">
        <f t="shared" ca="1" si="148"/>
        <v>0</v>
      </c>
      <c r="BF188" s="20">
        <f t="shared" ca="1" si="148"/>
        <v>0</v>
      </c>
      <c r="BG188" s="21" t="str">
        <f t="shared" ca="1" si="148"/>
        <v/>
      </c>
      <c r="BH188" s="21" t="str">
        <f t="shared" ca="1" si="148"/>
        <v/>
      </c>
      <c r="BI188" s="21" t="str">
        <f t="shared" ca="1" si="148"/>
        <v/>
      </c>
      <c r="BJ188" s="22">
        <f t="shared" ca="1" si="113"/>
        <v>2</v>
      </c>
      <c r="BK188" s="21">
        <f t="shared" si="114"/>
        <v>6</v>
      </c>
      <c r="BL188" s="22">
        <f t="shared" ca="1" si="115"/>
        <v>8697</v>
      </c>
      <c r="BM188" s="22">
        <f t="shared" ca="1" si="116"/>
        <v>3653</v>
      </c>
      <c r="BN188" s="23">
        <f t="shared" ca="1" si="117"/>
        <v>5044</v>
      </c>
      <c r="BO188" s="24">
        <f t="shared" ca="1" si="118"/>
        <v>758</v>
      </c>
      <c r="BP188" s="51" t="str">
        <f>_xlfn.XLOOKUP(E188,[1]Validation!E:E,[1]Validation!F:F,"")</f>
        <v>EN7</v>
      </c>
      <c r="BQ188" s="51" t="str">
        <f>_xlfn.XLOOKUP(BP188,[1]Validation!F:F,[1]Validation!G:G,"")</f>
        <v>EN4 to EN7</v>
      </c>
      <c r="BR188" s="52" t="str">
        <f>VLOOKUP(G188,[1]Validation!$B$1:$C$9,2,0)</f>
        <v>B</v>
      </c>
      <c r="BS188" s="51">
        <f t="shared" ca="1" si="119"/>
        <v>87</v>
      </c>
      <c r="BT188" s="53">
        <f>_xlfn.XLOOKUP(B188,'[2]1. All Calls'!$R:$R,'[2]1. All Calls'!$A:$A,"",0)</f>
        <v>46049.957442129598</v>
      </c>
      <c r="BU188" s="51" t="str">
        <f>_xlfn.XLOOKUP(B188,'[2]1. All Calls'!$R:$R,'[2]1. All Calls'!$F:$F,"",0)</f>
        <v>CC-01954983</v>
      </c>
      <c r="BV188" s="51" t="str">
        <f>_xlfn.XLOOKUP(B188,'[2]1. All Calls'!$R:$R,'[2]1. All Calls'!$J:$J,"",0)</f>
        <v>Sales Call</v>
      </c>
      <c r="BW188" s="53">
        <f>_xlfn.XLOOKUP(B188,'[2]Sch Calls'!$R:$R,'[2]Sch Calls'!$A:$A,"",0)</f>
        <v>45033.580555555556</v>
      </c>
      <c r="BX188" s="51">
        <f>_xlfn.XLOOKUP(B188,'[2]Sch Calls'!$R:$R,'[2]Sch Calls'!$B:$B,"",0)</f>
        <v>4774</v>
      </c>
      <c r="BY188" s="51" t="str">
        <f t="shared" si="151"/>
        <v>30-Jun-26</v>
      </c>
      <c r="BZ188" s="51" t="str">
        <f t="shared" si="151"/>
        <v>30-Jun-26</v>
      </c>
      <c r="CA188" s="51" t="str">
        <f t="shared" si="120"/>
        <v>03-Oct-26</v>
      </c>
      <c r="CB188" s="51" t="str">
        <f t="shared" si="121"/>
        <v>01-Jul-27</v>
      </c>
      <c r="CC188" s="51" t="str">
        <f t="shared" si="122"/>
        <v>01-Jan-28</v>
      </c>
      <c r="CD188" s="51" t="str">
        <f t="shared" si="123"/>
        <v>01-Jan-27</v>
      </c>
      <c r="CE188" s="51">
        <f t="shared" ca="1" si="152"/>
        <v>153</v>
      </c>
      <c r="CF188" s="51">
        <f t="shared" ca="1" si="152"/>
        <v>153</v>
      </c>
      <c r="CG188" s="51">
        <f t="shared" ca="1" si="124"/>
        <v>153</v>
      </c>
      <c r="CH188" s="51">
        <f t="shared" ca="1" si="125"/>
        <v>153</v>
      </c>
      <c r="CI188" s="51">
        <f t="shared" ca="1" si="126"/>
        <v>153</v>
      </c>
      <c r="CJ188" s="51">
        <f t="shared" ca="1" si="127"/>
        <v>153</v>
      </c>
      <c r="CK188" s="51">
        <f t="shared" ca="1" si="144"/>
        <v>918</v>
      </c>
      <c r="CL188" s="51">
        <f t="shared" ca="1" si="144"/>
        <v>918</v>
      </c>
      <c r="CM188" s="51">
        <f t="shared" ca="1" si="144"/>
        <v>918</v>
      </c>
      <c r="CN188" s="51">
        <f t="shared" ca="1" si="144"/>
        <v>918</v>
      </c>
      <c r="CO188" s="51">
        <f t="shared" ca="1" si="144"/>
        <v>918</v>
      </c>
      <c r="CP188" s="51">
        <f t="shared" ca="1" si="144"/>
        <v>918</v>
      </c>
      <c r="CQ188" s="51">
        <f t="shared" ca="1" si="145"/>
        <v>773</v>
      </c>
      <c r="CR188" s="51">
        <f t="shared" ca="1" si="145"/>
        <v>773</v>
      </c>
      <c r="CS188" s="51">
        <f t="shared" ca="1" si="145"/>
        <v>2773</v>
      </c>
      <c r="CT188" s="51">
        <f t="shared" ca="1" si="145"/>
        <v>2773</v>
      </c>
      <c r="CU188" s="51">
        <f t="shared" ca="1" si="145"/>
        <v>6773</v>
      </c>
      <c r="CV188" s="54">
        <f t="shared" ca="1" si="145"/>
        <v>2773</v>
      </c>
      <c r="CW188" s="25" t="s">
        <v>195</v>
      </c>
      <c r="CX188" s="55">
        <v>0.42</v>
      </c>
      <c r="CY188" s="55"/>
      <c r="CZ188" s="26">
        <v>0</v>
      </c>
      <c r="DA188" s="26">
        <v>0</v>
      </c>
      <c r="DB188" s="26">
        <v>0</v>
      </c>
      <c r="DC188" s="26">
        <v>0</v>
      </c>
      <c r="DD188" s="26">
        <v>0</v>
      </c>
      <c r="DE188" s="26">
        <v>0</v>
      </c>
      <c r="DF188" s="26">
        <v>0</v>
      </c>
      <c r="DG188" s="26">
        <v>0</v>
      </c>
      <c r="DH188" s="26">
        <v>0</v>
      </c>
      <c r="DI188" s="26">
        <v>0</v>
      </c>
      <c r="DJ188" s="26">
        <v>0</v>
      </c>
      <c r="DK188" s="26">
        <v>0</v>
      </c>
      <c r="DL188" s="27">
        <f t="shared" si="128"/>
        <v>46124.957442129598</v>
      </c>
      <c r="DM188" s="28">
        <f t="shared" ca="1" si="129"/>
        <v>1</v>
      </c>
      <c r="DN188" s="56">
        <f>_xlfn.XLOOKUP(B188,'[2]1. All Calls'!$R:$R,'[2]1. All Calls'!$A:$A,"",0)</f>
        <v>46049.957442129598</v>
      </c>
      <c r="DO188" s="57" t="str">
        <f ca="1">VLOOKUP(DM188,[1]Validation!$B$20:$C$25,2,0)</f>
        <v>Above 3 months</v>
      </c>
      <c r="DP188" s="58" t="str">
        <f>_xlfn.XLOOKUP(B188,'[1]Active AMCs- Dealer'!E:E,'[1]Active AMCs- Dealer'!L:L,"Not in AMC",0)</f>
        <v>Not in AMC</v>
      </c>
      <c r="DQ188" s="50" t="s">
        <v>238</v>
      </c>
      <c r="DR188" s="29" t="str">
        <f>_xlfn.XLOOKUP(B188,'[2]1. All Calls'!$R:$R,'[2]1. All Calls'!$F:$F,"",0)</f>
        <v>CC-01954983</v>
      </c>
      <c r="DS188" s="29" t="str">
        <f>_xlfn.XLOOKUP(B188,'[2]1. All Calls'!$R:$R,'[2]1. All Calls'!$AB:$AB,"",0)</f>
        <v>Sales call carried out for HMR update</v>
      </c>
      <c r="DT188" s="30">
        <f>_xlfn.XLOOKUP(DR188,'[2]1. All Calls'!$F:$F,'[2]1. All Calls'!$A:$A,"",0)</f>
        <v>46049.957442129598</v>
      </c>
      <c r="DU188" s="31">
        <f>_xlfn.XLOOKUP(DR188,'[2]1. All Calls'!$F:$F,'[2]1. All Calls'!$B:$B,"",0)</f>
        <v>7939</v>
      </c>
      <c r="DV188" s="31">
        <f>_xlfn.XLOOKUP(B188,[1]MDA_Assets!D:D,[1]MDA_Assets!N:N,"",0)</f>
        <v>3334</v>
      </c>
      <c r="DW188" s="31">
        <f>_xlfn.XLOOKUP(B188,[1]MDA_Assets!D:D,[1]MDA_Assets!O:O,"",0)</f>
        <v>4605</v>
      </c>
      <c r="DX188" s="32" t="str">
        <f>_xlfn.XLOOKUP(B188,[1]MDA_Assets!D:D,[1]MDA_Assets!Q:Q,"",0)</f>
        <v>XD</v>
      </c>
      <c r="DY188" s="33">
        <f>_xlfn.XLOOKUP(B188,[1]MDA_Assets!D:D,[1]MDA_Assets!R:R,"",0)</f>
        <v>46023</v>
      </c>
      <c r="DZ188" s="33">
        <f>_xlfn.XLOOKUP(B188,[1]MDA_Assets!D:D,[1]MDA_Assets!S:S,"",0)</f>
        <v>46023</v>
      </c>
      <c r="EA188" s="33">
        <f>_xlfn.XLOOKUP(B188,[1]MDA_Assets!D:D,[1]MDA_Assets!T:T,"",0)</f>
        <v>46023</v>
      </c>
      <c r="EB188" s="33">
        <f>_xlfn.XLOOKUP(B188,[1]MDA_Assets!D:D,[1]MDA_Assets!U:U,"",0)</f>
        <v>46023</v>
      </c>
      <c r="EC188" s="33">
        <f>_xlfn.XLOOKUP(B188,[1]MDA_Assets!D:D,[1]MDA_Assets!V:V,"",0)</f>
        <v>46023</v>
      </c>
      <c r="ED188" s="33">
        <f>_xlfn.XLOOKUP(B188,[1]MDA_Assets!D:D,[1]MDA_Assets!W:W,"",0)</f>
        <v>46023</v>
      </c>
      <c r="EE188" s="32" t="str">
        <f>_xlfn.XLOOKUP(B188,[1]MDA_Assets!D:D,[1]MDA_Assets!X:X,"",0)</f>
        <v>No</v>
      </c>
      <c r="EF188" s="33">
        <f>_xlfn.XLOOKUP(B188,[1]MDA_Assets!D:D,[1]MDA_Assets!Y:Y,"",0)</f>
        <v>0</v>
      </c>
      <c r="EG188" s="33">
        <f>_xlfn.XLOOKUP(B188,[1]MDA_Assets!D:D,[1]MDA_Assets!Z:Z,"",0)</f>
        <v>0</v>
      </c>
      <c r="EH188" s="33">
        <f>_xlfn.XLOOKUP(B188,[1]MDA_Assets!D:D,[1]MDA_Assets!AA:AA,"",0)</f>
        <v>0</v>
      </c>
      <c r="EI188" s="34">
        <f>_xlfn.XLOOKUP(B188,[1]MDA_Assets!D:D,[1]MDA_Assets!P:P,"",0)</f>
        <v>6</v>
      </c>
      <c r="EJ188" s="35" t="str">
        <f>_xlfn.XLOOKUP(B188,[1]MDA_Assets!D:D,[1]MDA_Assets!AB:AB,"",0)</f>
        <v>1691</v>
      </c>
      <c r="EK188" s="35" t="str">
        <f>_xlfn.XLOOKUP(B188,[1]MDA_Assets!D:D,[1]MDA_Assets!AC:AC,"",0)</f>
        <v>1691</v>
      </c>
      <c r="EL188" s="35" t="str">
        <f>_xlfn.XLOOKUP(B188,[1]MDA_Assets!D:D,[1]MDA_Assets!AD:AD,"",0)</f>
        <v>3691</v>
      </c>
      <c r="EM188" s="35" t="str">
        <f>_xlfn.XLOOKUP(B188,[1]MDA_Assets!D:D,[1]MDA_Assets!AE:AE,"",0)</f>
        <v>3691</v>
      </c>
      <c r="EN188" s="35" t="str">
        <f>_xlfn.XLOOKUP(B188,[1]MDA_Assets!D:D,[1]MDA_Assets!AF:AF,"",0)</f>
        <v>7691</v>
      </c>
      <c r="EO188" s="35" t="str">
        <f>_xlfn.XLOOKUP(B188,[1]MDA_Assets!D:D,[1]MDA_Assets!AG:AG,"",0)</f>
        <v>3691</v>
      </c>
      <c r="EP188" s="36">
        <f t="shared" si="153"/>
        <v>180</v>
      </c>
      <c r="EQ188" s="36">
        <f t="shared" si="153"/>
        <v>180</v>
      </c>
      <c r="ER188" s="36">
        <f t="shared" si="130"/>
        <v>365</v>
      </c>
      <c r="ES188" s="36">
        <f t="shared" si="131"/>
        <v>365</v>
      </c>
      <c r="ET188" s="36">
        <f t="shared" si="132"/>
        <v>730</v>
      </c>
      <c r="EU188" s="36">
        <f t="shared" si="133"/>
        <v>365</v>
      </c>
      <c r="EV188" s="36" t="str">
        <f t="shared" si="134"/>
        <v/>
      </c>
      <c r="EW188" s="36" t="str">
        <f t="shared" si="106"/>
        <v/>
      </c>
      <c r="EX188" s="36" t="str">
        <f t="shared" si="107"/>
        <v/>
      </c>
      <c r="EY188" s="36">
        <f t="shared" si="147"/>
        <v>5.81</v>
      </c>
      <c r="EZ188" s="36">
        <f t="shared" si="147"/>
        <v>5.81</v>
      </c>
      <c r="FA188" s="36">
        <f t="shared" si="147"/>
        <v>11.78</v>
      </c>
      <c r="FB188" s="36">
        <f t="shared" si="146"/>
        <v>11.78</v>
      </c>
      <c r="FC188" s="36">
        <f t="shared" si="146"/>
        <v>23.55</v>
      </c>
      <c r="FD188" s="36">
        <f t="shared" si="146"/>
        <v>11.78</v>
      </c>
      <c r="FE188" s="36" t="str">
        <f t="shared" si="146"/>
        <v/>
      </c>
      <c r="FF188" s="36" t="str">
        <f t="shared" si="146"/>
        <v/>
      </c>
      <c r="FG188" s="36" t="str">
        <f t="shared" si="146"/>
        <v/>
      </c>
      <c r="FH188" s="37" t="str" cm="1">
        <f t="array" ref="FH188">_xlfn.IFS(EY188="", "No Data", EY188&lt;0, "Negative/Future", EY188=0, "Zero Days", EY188&lt;=3, "&lt; 3 Months", EY188&lt;=6, "3 to 6 Months", EY188&lt;=9, "6 to 9 Months", EY188&lt;=12, "9 to 12 Months", EY188&lt;=15, "12 to 15 Months", EY188&lt;=18, "15 to 18 Months", EY188&lt;=24, "18 to 24 Months", EY188&gt;24, "&gt; 24 Months")</f>
        <v>3 to 6 Months</v>
      </c>
      <c r="FI188" s="37" t="str" cm="1">
        <f t="array" ref="FI188">_xlfn.IFS(EZ188="", "No Data", EZ188&lt;0, "Negative/Future", EZ188=0, "Zero Days", EZ188&lt;=3, "&lt; 3 Months", EZ188&lt;=6, "3 to 6 Months", EZ188&lt;=9, "6 to 9 Months", EZ188&lt;=12, "9 to 12 Months", EZ188&lt;=15, "12 to 15 Months", EZ188&lt;=18, "15 to 18 Months", EZ188&lt;=24, "18 to 24 Months", EZ188&gt;24, "&gt; 24 Months")</f>
        <v>3 to 6 Months</v>
      </c>
      <c r="FJ188" s="37" t="str" cm="1">
        <f t="array" ref="FJ188">_xlfn.IFS(FA188="", "No Data", FA188&lt;0, "Negative/Future", FA188=0, "Zero Days", FA188&lt;=3, "&lt; 3 Months", FA188&lt;=6, "3 to 6 Months", FA188&lt;=9, "6 to 9 Months", FA188&lt;=12, "9 to 12 Months", FA188&lt;=15, "12 to 15 Months", FA188&lt;=18, "15 to 18 Months", FA188&lt;=24, "18 to 24 Months", FA188&gt;24, "&gt; 24 Months")</f>
        <v>9 to 12 Months</v>
      </c>
      <c r="FK188" s="37" t="str" cm="1">
        <f t="array" ref="FK188">_xlfn.IFS(FB188="", "No Data", FB188&lt;0, "Negative/Future", FB188=0, "Zero Days", FB188&lt;=3, "&lt; 3 Months", FB188&lt;=6, "3 to 6 Months", FB188&lt;=9, "6 to 9 Months", FB188&lt;=12, "9 to 12 Months", FB188&lt;=15, "12 to 15 Months", FB188&lt;=18, "15 to 18 Months", FB188&lt;=24, "18 to 24 Months", FB188&gt;24, "&gt; 24 Months")</f>
        <v>9 to 12 Months</v>
      </c>
      <c r="FL188" s="37" t="str" cm="1">
        <f t="array" ref="FL188">_xlfn.IFS(FC188="", "No Data", FC188&lt;0, "Negative/Future", FC188=0, "Zero Days", FC188&lt;=3, "&lt; 3 Months", FC188&lt;=6, "3 to 6 Months", FC188&lt;=9, "6 to 9 Months", FC188&lt;=12, "9 to 12 Months", FC188&lt;=15, "12 to 15 Months", FC188&lt;=18, "15 to 18 Months", FC188&lt;=24, "18 to 24 Months", FC188&gt;24, "&gt; 24 Months")</f>
        <v>18 to 24 Months</v>
      </c>
      <c r="FM188" s="37" t="str" cm="1">
        <f t="array" ref="FM188">_xlfn.IFS(FD188="", "No Data", FD188&lt;0, "Negative/Future", FD188=0, "Zero Days", FD188&lt;=3, "&lt; 3 Months", FD188&lt;=6, "3 to 6 Months", FD188&lt;=9, "6 to 9 Months", FD188&lt;=12, "9 to 12 Months", FD188&lt;=15, "12 to 15 Months", FD188&lt;=18, "15 to 18 Months", FD188&lt;=24, "18 to 24 Months", FD188&gt;24, "&gt; 24 Months")</f>
        <v>9 to 12 Months</v>
      </c>
      <c r="FN188" s="37" t="str" cm="1">
        <f t="array" ref="FN188">_xlfn.IFS(FE188="", "No Data", FE188&lt;0, "Negative/Future", FE188=0, "Zero Days", FE188&lt;=3, "&lt; 3 Months", FE188&lt;=6, "3 to 6 Months", FE188&lt;=9, "6 to 9 Months", FE188&lt;=12, "9 to 12 Months", FE188&lt;=15, "12 to 15 Months", FE188&lt;=18, "15 to 18 Months", FE188&lt;=24, "18 to 24 Months", FE188&gt;24, "&gt; 24 Months")</f>
        <v>No Data</v>
      </c>
      <c r="FO188" s="37" t="str" cm="1">
        <f t="array" ref="FO188">_xlfn.IFS(FG188="", "No Data", FG188&lt;0, "Negative/Future", FG188=0, "Zero Days", FG188&lt;=3, "&lt; 3 Months", FG188&lt;=6, "3 to 6 Months", FG188&lt;=9, "6 to 9 Months", FG188&lt;=12, "9 to 12 Months", FG188&lt;=15, "12 to 15 Months", FG188&lt;=18, "15 to 18 Months", FG188&lt;=24, "18 to 24 Months", FG188&gt;24, "&gt; 24 Months")</f>
        <v>No Data</v>
      </c>
      <c r="FP188" s="37" t="str" cm="1">
        <f t="array" ref="FP188">_xlfn.IFS(FF188="", "No Data", FF188&lt;0, "Negative/Future", FF188=0, "Zero Days", FF188&lt;=3, "&lt; 3 Months", FF188&lt;=6, "3 to 6 Months", FF188&lt;=9, "6 to 9 Months", FF188&lt;=12, "9 to 12 Months", FF188&lt;=15, "12 to 15 Months", FF188&lt;=18, "15 to 18 Months", FF188&lt;=24, "18 to 24 Months", FF188&gt;24, "&gt; 24 Months")</f>
        <v>No Data</v>
      </c>
      <c r="FQ188" s="29" t="s">
        <v>1084</v>
      </c>
      <c r="FR188" s="29">
        <v>9835339763</v>
      </c>
      <c r="FS188" s="38" t="str">
        <f>VLOOKUP(_xlfn.XLOOKUP(B188,[1]MDA_Assets!D:D,[1]MDA_Assets!I:I,"",0),[1]Validation!$B$1:$C$8,2,0)</f>
        <v>B</v>
      </c>
      <c r="FT188" s="38" t="s">
        <v>202</v>
      </c>
      <c r="FU188" s="31" t="str">
        <f>_xlfn.XLOOKUP(B188,[1]MDA_Assets!D:D,[1]MDA_Assets!X:X,"",0)</f>
        <v>No</v>
      </c>
      <c r="FV188" s="39">
        <v>0</v>
      </c>
      <c r="FW188" s="39">
        <v>0</v>
      </c>
      <c r="FX188" s="39">
        <v>2</v>
      </c>
      <c r="FY188" s="39">
        <v>7</v>
      </c>
      <c r="FZ188" s="40">
        <f t="shared" si="150"/>
        <v>46203</v>
      </c>
      <c r="GA188" s="40">
        <f t="shared" si="150"/>
        <v>46203</v>
      </c>
      <c r="GB188" s="40">
        <f t="shared" si="108"/>
        <v>46388</v>
      </c>
      <c r="GC188" s="40">
        <f t="shared" si="109"/>
        <v>46388</v>
      </c>
      <c r="GD188" s="40">
        <f t="shared" si="110"/>
        <v>46753</v>
      </c>
      <c r="GE188" s="40">
        <f t="shared" si="111"/>
        <v>46388</v>
      </c>
      <c r="GF188" s="40" t="str">
        <f t="shared" si="154"/>
        <v/>
      </c>
      <c r="GG188" s="40" t="str">
        <f t="shared" si="154"/>
        <v/>
      </c>
      <c r="GH188" s="40" t="str">
        <f t="shared" si="154"/>
        <v/>
      </c>
      <c r="GI188" s="39">
        <f t="shared" si="135"/>
        <v>0</v>
      </c>
      <c r="GJ188" s="39">
        <f t="shared" si="136"/>
        <v>0</v>
      </c>
      <c r="GK188" s="39">
        <f t="shared" si="137"/>
        <v>0</v>
      </c>
      <c r="GL188" s="39">
        <f t="shared" si="138"/>
        <v>6</v>
      </c>
    </row>
    <row r="189" spans="1:194" x14ac:dyDescent="0.25">
      <c r="A189" s="19">
        <v>211</v>
      </c>
      <c r="B189" s="43" t="s">
        <v>1085</v>
      </c>
      <c r="C189" s="43" t="s">
        <v>186</v>
      </c>
      <c r="D189" s="43" t="s">
        <v>241</v>
      </c>
      <c r="E189" s="43" t="s">
        <v>463</v>
      </c>
      <c r="F189" s="43" t="s">
        <v>1086</v>
      </c>
      <c r="G189" s="43" t="s">
        <v>243</v>
      </c>
      <c r="H189" s="43" t="s">
        <v>582</v>
      </c>
      <c r="I189" s="43" t="s">
        <v>192</v>
      </c>
      <c r="J189" s="44">
        <f t="shared" si="112"/>
        <v>43980.3</v>
      </c>
      <c r="K189" s="44">
        <v>43616.3</v>
      </c>
      <c r="L189" s="44">
        <v>43524</v>
      </c>
      <c r="M189" s="43" t="s">
        <v>2881</v>
      </c>
      <c r="N189" s="43" t="s">
        <v>2697</v>
      </c>
      <c r="O189" s="44">
        <v>46121.507002314815</v>
      </c>
      <c r="P189" s="43">
        <v>29434</v>
      </c>
      <c r="Q189" s="43">
        <v>15827</v>
      </c>
      <c r="R189" s="43">
        <v>13606</v>
      </c>
      <c r="S189" s="43" t="s">
        <v>206</v>
      </c>
      <c r="T189" s="44">
        <v>46008.770833333336</v>
      </c>
      <c r="U189" s="44">
        <v>46008.770833333336</v>
      </c>
      <c r="V189" s="44">
        <v>46008.770833333336</v>
      </c>
      <c r="W189" s="44">
        <v>46008.770833333336</v>
      </c>
      <c r="X189" s="44">
        <v>46008.770833333336</v>
      </c>
      <c r="Y189" s="44">
        <v>45713.770833333336</v>
      </c>
      <c r="Z189" s="43" t="s">
        <v>199</v>
      </c>
      <c r="AA189" s="43"/>
      <c r="AB189" s="44">
        <v>46008.770833333336</v>
      </c>
      <c r="AC189" s="44">
        <v>46008.770833333336</v>
      </c>
      <c r="AD189" s="44">
        <v>46008.770833333336</v>
      </c>
      <c r="AE189" s="43">
        <v>3</v>
      </c>
      <c r="AF189" s="43" t="s">
        <v>2882</v>
      </c>
      <c r="AG189" s="43" t="s">
        <v>2882</v>
      </c>
      <c r="AH189" s="43" t="s">
        <v>2883</v>
      </c>
      <c r="AI189" s="43" t="s">
        <v>2884</v>
      </c>
      <c r="AJ189" s="43" t="s">
        <v>2885</v>
      </c>
      <c r="AK189" s="43" t="s">
        <v>2884</v>
      </c>
      <c r="AL189" s="47">
        <v>46373</v>
      </c>
      <c r="AM189" s="49">
        <v>46188</v>
      </c>
      <c r="AN189" s="47">
        <v>46373</v>
      </c>
      <c r="AO189" s="47">
        <v>46373</v>
      </c>
      <c r="AP189" s="47">
        <v>46443</v>
      </c>
      <c r="AQ189" s="47">
        <v>46373</v>
      </c>
      <c r="AR189" s="47">
        <v>46373</v>
      </c>
      <c r="AS189" s="47">
        <v>46373</v>
      </c>
      <c r="AT189" s="47">
        <v>46373</v>
      </c>
      <c r="AU189" s="43">
        <v>0</v>
      </c>
      <c r="AV189" s="43">
        <v>0</v>
      </c>
      <c r="AW189" s="43">
        <v>1</v>
      </c>
      <c r="AX189" s="51" t="s">
        <v>845</v>
      </c>
      <c r="AY189" s="51" t="s">
        <v>211</v>
      </c>
      <c r="AZ189" s="51" t="s">
        <v>198</v>
      </c>
      <c r="BA189" s="20">
        <f t="shared" ca="1" si="149"/>
        <v>0</v>
      </c>
      <c r="BB189" s="20">
        <f t="shared" ca="1" si="149"/>
        <v>1</v>
      </c>
      <c r="BC189" s="20">
        <f t="shared" ca="1" si="149"/>
        <v>0</v>
      </c>
      <c r="BD189" s="20">
        <f t="shared" ca="1" si="148"/>
        <v>0</v>
      </c>
      <c r="BE189" s="20">
        <f t="shared" ca="1" si="148"/>
        <v>0</v>
      </c>
      <c r="BF189" s="20">
        <f t="shared" ca="1" si="148"/>
        <v>0</v>
      </c>
      <c r="BG189" s="21">
        <f t="shared" ca="1" si="148"/>
        <v>0</v>
      </c>
      <c r="BH189" s="21">
        <f t="shared" ca="1" si="148"/>
        <v>0</v>
      </c>
      <c r="BI189" s="21">
        <f t="shared" ca="1" si="148"/>
        <v>0</v>
      </c>
      <c r="BJ189" s="22">
        <f t="shared" ca="1" si="113"/>
        <v>1</v>
      </c>
      <c r="BK189" s="21">
        <f t="shared" si="114"/>
        <v>3</v>
      </c>
      <c r="BL189" s="22">
        <f t="shared" ca="1" si="115"/>
        <v>29597</v>
      </c>
      <c r="BM189" s="22">
        <f t="shared" ca="1" si="116"/>
        <v>15982</v>
      </c>
      <c r="BN189" s="23">
        <f t="shared" ca="1" si="117"/>
        <v>13615</v>
      </c>
      <c r="BO189" s="24">
        <f t="shared" ca="1" si="118"/>
        <v>163</v>
      </c>
      <c r="BP189" s="51" t="str">
        <f>_xlfn.XLOOKUP(E189,[1]Validation!E:E,[1]Validation!F:F,"")</f>
        <v>EG22</v>
      </c>
      <c r="BQ189" s="51" t="str">
        <f>_xlfn.XLOOKUP(BP189,[1]Validation!F:F,[1]Validation!G:G,"")</f>
        <v>EG11 to EG22</v>
      </c>
      <c r="BR189" s="52" t="str">
        <f>VLOOKUP(G189,[1]Validation!$B$1:$C$9,2,0)</f>
        <v>A</v>
      </c>
      <c r="BS189" s="51">
        <f t="shared" ca="1" si="119"/>
        <v>84</v>
      </c>
      <c r="BT189" s="53">
        <f>_xlfn.XLOOKUP(B189,'[2]1. All Calls'!$R:$R,'[2]1. All Calls'!$A:$A,"",0)</f>
        <v>46121.638854166697</v>
      </c>
      <c r="BU189" s="51" t="str">
        <f>_xlfn.XLOOKUP(B189,'[2]1. All Calls'!$R:$R,'[2]1. All Calls'!$F:$F,"",0)</f>
        <v>CC-02041698</v>
      </c>
      <c r="BV189" s="51" t="str">
        <f>_xlfn.XLOOKUP(B189,'[2]1. All Calls'!$R:$R,'[2]1. All Calls'!$J:$J,"",0)</f>
        <v>General Service</v>
      </c>
      <c r="BW189" s="53">
        <f>_xlfn.XLOOKUP(B189,'[2]Sch Calls'!$R:$R,'[2]Sch Calls'!$A:$A,"",0)</f>
        <v>45714.704074074099</v>
      </c>
      <c r="BX189" s="51">
        <f>_xlfn.XLOOKUP(B189,'[2]Sch Calls'!$R:$R,'[2]Sch Calls'!$B:$B,"",0)</f>
        <v>26578</v>
      </c>
      <c r="BY189" s="51" t="str">
        <f t="shared" si="151"/>
        <v>16-Jun-26</v>
      </c>
      <c r="BZ189" s="51" t="str">
        <f t="shared" si="151"/>
        <v>16-Jun-26</v>
      </c>
      <c r="CA189" s="51" t="str">
        <f t="shared" si="120"/>
        <v>19-Sep-26</v>
      </c>
      <c r="CB189" s="51" t="str">
        <f t="shared" si="121"/>
        <v>17-Jun-27</v>
      </c>
      <c r="CC189" s="51" t="str">
        <f t="shared" si="122"/>
        <v>26-Feb-27</v>
      </c>
      <c r="CD189" s="51" t="str">
        <f t="shared" si="123"/>
        <v>18-Dec-26</v>
      </c>
      <c r="CE189" s="51">
        <f t="shared" ca="1" si="152"/>
        <v>167</v>
      </c>
      <c r="CF189" s="51">
        <f t="shared" ca="1" si="152"/>
        <v>167</v>
      </c>
      <c r="CG189" s="51">
        <f t="shared" ca="1" si="124"/>
        <v>167</v>
      </c>
      <c r="CH189" s="51">
        <f t="shared" ca="1" si="125"/>
        <v>167</v>
      </c>
      <c r="CI189" s="51">
        <f t="shared" ca="1" si="126"/>
        <v>462</v>
      </c>
      <c r="CJ189" s="51">
        <f t="shared" ca="1" si="127"/>
        <v>167</v>
      </c>
      <c r="CK189" s="51">
        <f t="shared" ca="1" si="144"/>
        <v>501</v>
      </c>
      <c r="CL189" s="51">
        <f t="shared" ca="1" si="144"/>
        <v>501</v>
      </c>
      <c r="CM189" s="51">
        <f t="shared" ca="1" si="144"/>
        <v>501</v>
      </c>
      <c r="CN189" s="51">
        <f t="shared" ref="CN189:CP233" ca="1" si="155">IFERROR(SUM(CH189*$BK189),"")</f>
        <v>501</v>
      </c>
      <c r="CO189" s="51">
        <f t="shared" ca="1" si="155"/>
        <v>1386</v>
      </c>
      <c r="CP189" s="51">
        <f t="shared" ca="1" si="155"/>
        <v>501</v>
      </c>
      <c r="CQ189" s="51">
        <f t="shared" ca="1" si="145"/>
        <v>647</v>
      </c>
      <c r="CR189" s="51">
        <f t="shared" ca="1" si="145"/>
        <v>647</v>
      </c>
      <c r="CS189" s="51">
        <f t="shared" ca="1" si="145"/>
        <v>2509</v>
      </c>
      <c r="CT189" s="51">
        <f t="shared" ref="CT189:CV233" ca="1" si="156">IFERROR(IF(AI189&gt;0,SUM(AI189-CN189),""),"")</f>
        <v>2547</v>
      </c>
      <c r="CU189" s="51">
        <f t="shared" ca="1" si="156"/>
        <v>3759</v>
      </c>
      <c r="CV189" s="54">
        <f t="shared" ca="1" si="156"/>
        <v>2547</v>
      </c>
      <c r="CW189" s="25" t="s">
        <v>212</v>
      </c>
      <c r="CX189" s="55">
        <v>0.56999999999999995</v>
      </c>
      <c r="CY189" s="55"/>
      <c r="CZ189" s="26">
        <v>0</v>
      </c>
      <c r="DA189" s="26">
        <v>0</v>
      </c>
      <c r="DB189" s="26">
        <v>0</v>
      </c>
      <c r="DC189" s="26">
        <v>0</v>
      </c>
      <c r="DD189" s="26">
        <v>0</v>
      </c>
      <c r="DE189" s="26">
        <v>0</v>
      </c>
      <c r="DF189" s="26">
        <v>0</v>
      </c>
      <c r="DG189" s="26">
        <v>0</v>
      </c>
      <c r="DH189" s="26">
        <v>0</v>
      </c>
      <c r="DI189" s="26">
        <v>0</v>
      </c>
      <c r="DJ189" s="26">
        <v>0</v>
      </c>
      <c r="DK189" s="26">
        <v>0</v>
      </c>
      <c r="DL189" s="27">
        <f t="shared" si="128"/>
        <v>46196.638854166697</v>
      </c>
      <c r="DM189" s="28">
        <f t="shared" ca="1" si="129"/>
        <v>0</v>
      </c>
      <c r="DN189" s="56">
        <f>_xlfn.XLOOKUP(B189,'[2]1. All Calls'!$R:$R,'[2]1. All Calls'!$A:$A,"",0)</f>
        <v>46121.638854166697</v>
      </c>
      <c r="DO189" s="57" t="str">
        <f ca="1">VLOOKUP(DM189,[1]Validation!$B$20:$C$25,2,0)</f>
        <v>Within 3 months</v>
      </c>
      <c r="DP189" s="58" t="str">
        <f>_xlfn.XLOOKUP(B189,'[1]Active AMCs- Dealer'!E:E,'[1]Active AMCs- Dealer'!L:L,"Not in AMC",0)</f>
        <v>Expired</v>
      </c>
      <c r="DQ189" s="50" t="s">
        <v>238</v>
      </c>
      <c r="DR189" s="29" t="str">
        <f>_xlfn.XLOOKUP(B189,'[2]1. All Calls'!$R:$R,'[2]1. All Calls'!$F:$F,"",0)</f>
        <v>CC-02041698</v>
      </c>
      <c r="DS189" s="29" t="str">
        <f>_xlfn.XLOOKUP(B189,'[2]1. All Calls'!$R:$R,'[2]1. All Calls'!$AB:$AB,"",0)</f>
        <v>Courtney visit carried out</v>
      </c>
      <c r="DT189" s="30">
        <f>_xlfn.XLOOKUP(DR189,'[2]1. All Calls'!$F:$F,'[2]1. All Calls'!$A:$A,"",0)</f>
        <v>46121.638854166697</v>
      </c>
      <c r="DU189" s="31">
        <f>_xlfn.XLOOKUP(DR189,'[2]1. All Calls'!$F:$F,'[2]1. All Calls'!$B:$B,"",0)</f>
        <v>29434</v>
      </c>
      <c r="DV189" s="31">
        <f>_xlfn.XLOOKUP(B189,[1]MDA_Assets!D:D,[1]MDA_Assets!N:N,"",0)</f>
        <v>15827</v>
      </c>
      <c r="DW189" s="31">
        <f>_xlfn.XLOOKUP(B189,[1]MDA_Assets!D:D,[1]MDA_Assets!O:O,"",0)</f>
        <v>13606</v>
      </c>
      <c r="DX189" s="32" t="str">
        <f>_xlfn.XLOOKUP(B189,[1]MDA_Assets!D:D,[1]MDA_Assets!Q:Q,"",0)</f>
        <v>XD</v>
      </c>
      <c r="DY189" s="33">
        <f>_xlfn.XLOOKUP(B189,[1]MDA_Assets!D:D,[1]MDA_Assets!R:R,"",0)</f>
        <v>46009</v>
      </c>
      <c r="DZ189" s="33">
        <f>_xlfn.XLOOKUP(B189,[1]MDA_Assets!D:D,[1]MDA_Assets!S:S,"",0)</f>
        <v>46009</v>
      </c>
      <c r="EA189" s="33">
        <f>_xlfn.XLOOKUP(B189,[1]MDA_Assets!D:D,[1]MDA_Assets!T:T,"",0)</f>
        <v>46009</v>
      </c>
      <c r="EB189" s="33">
        <f>_xlfn.XLOOKUP(B189,[1]MDA_Assets!D:D,[1]MDA_Assets!U:U,"",0)</f>
        <v>46009</v>
      </c>
      <c r="EC189" s="33">
        <f>_xlfn.XLOOKUP(B189,[1]MDA_Assets!D:D,[1]MDA_Assets!V:V,"",0)</f>
        <v>46009</v>
      </c>
      <c r="ED189" s="33">
        <f>_xlfn.XLOOKUP(B189,[1]MDA_Assets!D:D,[1]MDA_Assets!W:W,"",0)</f>
        <v>45714</v>
      </c>
      <c r="EE189" s="32" t="str">
        <f>_xlfn.XLOOKUP(B189,[1]MDA_Assets!D:D,[1]MDA_Assets!X:X,"",0)</f>
        <v>Yes</v>
      </c>
      <c r="EF189" s="33">
        <f>_xlfn.XLOOKUP(B189,[1]MDA_Assets!D:D,[1]MDA_Assets!Y:Y,"",0)</f>
        <v>46009</v>
      </c>
      <c r="EG189" s="33">
        <f>_xlfn.XLOOKUP(B189,[1]MDA_Assets!D:D,[1]MDA_Assets!Z:Z,"",0)</f>
        <v>46009</v>
      </c>
      <c r="EH189" s="33">
        <f>_xlfn.XLOOKUP(B189,[1]MDA_Assets!D:D,[1]MDA_Assets!AA:AA,"",0)</f>
        <v>46009</v>
      </c>
      <c r="EI189" s="34">
        <f>_xlfn.XLOOKUP(B189,[1]MDA_Assets!D:D,[1]MDA_Assets!P:P,"",0)</f>
        <v>3</v>
      </c>
      <c r="EJ189" s="35" t="str">
        <f>_xlfn.XLOOKUP(B189,[1]MDA_Assets!D:D,[1]MDA_Assets!AB:AB,"",0)</f>
        <v>1148</v>
      </c>
      <c r="EK189" s="35" t="str">
        <f>_xlfn.XLOOKUP(B189,[1]MDA_Assets!D:D,[1]MDA_Assets!AC:AC,"",0)</f>
        <v>1148</v>
      </c>
      <c r="EL189" s="35" t="str">
        <f>_xlfn.XLOOKUP(B189,[1]MDA_Assets!D:D,[1]MDA_Assets!AD:AD,"",0)</f>
        <v>3010</v>
      </c>
      <c r="EM189" s="35" t="str">
        <f>_xlfn.XLOOKUP(B189,[1]MDA_Assets!D:D,[1]MDA_Assets!AE:AE,"",0)</f>
        <v>3048</v>
      </c>
      <c r="EN189" s="35" t="str">
        <f>_xlfn.XLOOKUP(B189,[1]MDA_Assets!D:D,[1]MDA_Assets!AF:AF,"",0)</f>
        <v>5145</v>
      </c>
      <c r="EO189" s="35" t="str">
        <f>_xlfn.XLOOKUP(B189,[1]MDA_Assets!D:D,[1]MDA_Assets!AG:AG,"",0)</f>
        <v>3048</v>
      </c>
      <c r="EP189" s="36">
        <f t="shared" si="153"/>
        <v>365</v>
      </c>
      <c r="EQ189" s="36">
        <f t="shared" si="153"/>
        <v>180</v>
      </c>
      <c r="ER189" s="36">
        <f t="shared" si="130"/>
        <v>365</v>
      </c>
      <c r="ES189" s="36">
        <f t="shared" si="131"/>
        <v>365</v>
      </c>
      <c r="ET189" s="36">
        <f t="shared" si="132"/>
        <v>730</v>
      </c>
      <c r="EU189" s="36">
        <f t="shared" si="133"/>
        <v>365</v>
      </c>
      <c r="EV189" s="36">
        <f t="shared" si="134"/>
        <v>365</v>
      </c>
      <c r="EW189" s="36">
        <f t="shared" si="106"/>
        <v>365</v>
      </c>
      <c r="EX189" s="36">
        <f t="shared" si="107"/>
        <v>365</v>
      </c>
      <c r="EY189" s="36">
        <f t="shared" si="147"/>
        <v>11.78</v>
      </c>
      <c r="EZ189" s="36">
        <f t="shared" si="147"/>
        <v>5.81</v>
      </c>
      <c r="FA189" s="36">
        <f t="shared" si="147"/>
        <v>11.78</v>
      </c>
      <c r="FB189" s="36">
        <f t="shared" si="146"/>
        <v>11.78</v>
      </c>
      <c r="FC189" s="36">
        <f t="shared" si="146"/>
        <v>23.55</v>
      </c>
      <c r="FD189" s="36">
        <f t="shared" si="146"/>
        <v>11.78</v>
      </c>
      <c r="FE189" s="36">
        <f t="shared" si="146"/>
        <v>11.78</v>
      </c>
      <c r="FF189" s="36">
        <f t="shared" si="146"/>
        <v>11.78</v>
      </c>
      <c r="FG189" s="36">
        <f t="shared" si="146"/>
        <v>11.78</v>
      </c>
      <c r="FH189" s="37" t="str" cm="1">
        <f t="array" ref="FH189">_xlfn.IFS(EY189="", "No Data", EY189&lt;0, "Negative/Future", EY189=0, "Zero Days", EY189&lt;=3, "&lt; 3 Months", EY189&lt;=6, "3 to 6 Months", EY189&lt;=9, "6 to 9 Months", EY189&lt;=12, "9 to 12 Months", EY189&lt;=15, "12 to 15 Months", EY189&lt;=18, "15 to 18 Months", EY189&lt;=24, "18 to 24 Months", EY189&gt;24, "&gt; 24 Months")</f>
        <v>9 to 12 Months</v>
      </c>
      <c r="FI189" s="37" t="str" cm="1">
        <f t="array" ref="FI189">_xlfn.IFS(EZ189="", "No Data", EZ189&lt;0, "Negative/Future", EZ189=0, "Zero Days", EZ189&lt;=3, "&lt; 3 Months", EZ189&lt;=6, "3 to 6 Months", EZ189&lt;=9, "6 to 9 Months", EZ189&lt;=12, "9 to 12 Months", EZ189&lt;=15, "12 to 15 Months", EZ189&lt;=18, "15 to 18 Months", EZ189&lt;=24, "18 to 24 Months", EZ189&gt;24, "&gt; 24 Months")</f>
        <v>3 to 6 Months</v>
      </c>
      <c r="FJ189" s="37" t="str" cm="1">
        <f t="array" ref="FJ189">_xlfn.IFS(FA189="", "No Data", FA189&lt;0, "Negative/Future", FA189=0, "Zero Days", FA189&lt;=3, "&lt; 3 Months", FA189&lt;=6, "3 to 6 Months", FA189&lt;=9, "6 to 9 Months", FA189&lt;=12, "9 to 12 Months", FA189&lt;=15, "12 to 15 Months", FA189&lt;=18, "15 to 18 Months", FA189&lt;=24, "18 to 24 Months", FA189&gt;24, "&gt; 24 Months")</f>
        <v>9 to 12 Months</v>
      </c>
      <c r="FK189" s="37" t="str" cm="1">
        <f t="array" ref="FK189">_xlfn.IFS(FB189="", "No Data", FB189&lt;0, "Negative/Future", FB189=0, "Zero Days", FB189&lt;=3, "&lt; 3 Months", FB189&lt;=6, "3 to 6 Months", FB189&lt;=9, "6 to 9 Months", FB189&lt;=12, "9 to 12 Months", FB189&lt;=15, "12 to 15 Months", FB189&lt;=18, "15 to 18 Months", FB189&lt;=24, "18 to 24 Months", FB189&gt;24, "&gt; 24 Months")</f>
        <v>9 to 12 Months</v>
      </c>
      <c r="FL189" s="37" t="str" cm="1">
        <f t="array" ref="FL189">_xlfn.IFS(FC189="", "No Data", FC189&lt;0, "Negative/Future", FC189=0, "Zero Days", FC189&lt;=3, "&lt; 3 Months", FC189&lt;=6, "3 to 6 Months", FC189&lt;=9, "6 to 9 Months", FC189&lt;=12, "9 to 12 Months", FC189&lt;=15, "12 to 15 Months", FC189&lt;=18, "15 to 18 Months", FC189&lt;=24, "18 to 24 Months", FC189&gt;24, "&gt; 24 Months")</f>
        <v>18 to 24 Months</v>
      </c>
      <c r="FM189" s="37" t="str" cm="1">
        <f t="array" ref="FM189">_xlfn.IFS(FD189="", "No Data", FD189&lt;0, "Negative/Future", FD189=0, "Zero Days", FD189&lt;=3, "&lt; 3 Months", FD189&lt;=6, "3 to 6 Months", FD189&lt;=9, "6 to 9 Months", FD189&lt;=12, "9 to 12 Months", FD189&lt;=15, "12 to 15 Months", FD189&lt;=18, "15 to 18 Months", FD189&lt;=24, "18 to 24 Months", FD189&gt;24, "&gt; 24 Months")</f>
        <v>9 to 12 Months</v>
      </c>
      <c r="FN189" s="37" t="str" cm="1">
        <f t="array" ref="FN189">_xlfn.IFS(FE189="", "No Data", FE189&lt;0, "Negative/Future", FE189=0, "Zero Days", FE189&lt;=3, "&lt; 3 Months", FE189&lt;=6, "3 to 6 Months", FE189&lt;=9, "6 to 9 Months", FE189&lt;=12, "9 to 12 Months", FE189&lt;=15, "12 to 15 Months", FE189&lt;=18, "15 to 18 Months", FE189&lt;=24, "18 to 24 Months", FE189&gt;24, "&gt; 24 Months")</f>
        <v>9 to 12 Months</v>
      </c>
      <c r="FO189" s="37" t="str" cm="1">
        <f t="array" ref="FO189">_xlfn.IFS(FG189="", "No Data", FG189&lt;0, "Negative/Future", FG189=0, "Zero Days", FG189&lt;=3, "&lt; 3 Months", FG189&lt;=6, "3 to 6 Months", FG189&lt;=9, "6 to 9 Months", FG189&lt;=12, "9 to 12 Months", FG189&lt;=15, "12 to 15 Months", FG189&lt;=18, "15 to 18 Months", FG189&lt;=24, "18 to 24 Months", FG189&gt;24, "&gt; 24 Months")</f>
        <v>9 to 12 Months</v>
      </c>
      <c r="FP189" s="37" t="str" cm="1">
        <f t="array" ref="FP189">_xlfn.IFS(FF189="", "No Data", FF189&lt;0, "Negative/Future", FF189=0, "Zero Days", FF189&lt;=3, "&lt; 3 Months", FF189&lt;=6, "3 to 6 Months", FF189&lt;=9, "6 to 9 Months", FF189&lt;=12, "9 to 12 Months", FF189&lt;=15, "12 to 15 Months", FF189&lt;=18, "15 to 18 Months", FF189&lt;=24, "18 to 24 Months", FF189&gt;24, "&gt; 24 Months")</f>
        <v>9 to 12 Months</v>
      </c>
      <c r="FQ189" s="29" t="s">
        <v>1087</v>
      </c>
      <c r="FR189" s="29">
        <v>8077428198</v>
      </c>
      <c r="FS189" s="38" t="str">
        <f>VLOOKUP(_xlfn.XLOOKUP(B189,[1]MDA_Assets!D:D,[1]MDA_Assets!I:I,"",0),[1]Validation!$B$1:$C$8,2,0)</f>
        <v>A</v>
      </c>
      <c r="FT189" s="38" t="s">
        <v>296</v>
      </c>
      <c r="FU189" s="31" t="str">
        <f>_xlfn.XLOOKUP(B189,[1]MDA_Assets!D:D,[1]MDA_Assets!X:X,"",0)</f>
        <v>Yes</v>
      </c>
      <c r="FV189" s="39">
        <v>0</v>
      </c>
      <c r="FW189" s="39">
        <v>0</v>
      </c>
      <c r="FX189" s="39">
        <v>1</v>
      </c>
      <c r="FY189" s="39">
        <v>8</v>
      </c>
      <c r="FZ189" s="40">
        <f t="shared" si="150"/>
        <v>46374</v>
      </c>
      <c r="GA189" s="40">
        <f t="shared" si="150"/>
        <v>46189</v>
      </c>
      <c r="GB189" s="40">
        <f t="shared" si="108"/>
        <v>46374</v>
      </c>
      <c r="GC189" s="40">
        <f t="shared" si="109"/>
        <v>46374</v>
      </c>
      <c r="GD189" s="40">
        <f t="shared" si="110"/>
        <v>46739</v>
      </c>
      <c r="GE189" s="40">
        <f t="shared" si="111"/>
        <v>46079</v>
      </c>
      <c r="GF189" s="40">
        <f t="shared" si="154"/>
        <v>46374</v>
      </c>
      <c r="GG189" s="40">
        <f t="shared" si="154"/>
        <v>46374</v>
      </c>
      <c r="GH189" s="40">
        <f t="shared" si="154"/>
        <v>46374</v>
      </c>
      <c r="GI189" s="39">
        <f t="shared" si="135"/>
        <v>0</v>
      </c>
      <c r="GJ189" s="39">
        <f t="shared" si="136"/>
        <v>0</v>
      </c>
      <c r="GK189" s="39">
        <f t="shared" si="137"/>
        <v>1</v>
      </c>
      <c r="GL189" s="39">
        <f t="shared" si="138"/>
        <v>8</v>
      </c>
    </row>
    <row r="190" spans="1:194" x14ac:dyDescent="0.25">
      <c r="A190" s="19">
        <v>212</v>
      </c>
      <c r="B190" s="43" t="s">
        <v>1088</v>
      </c>
      <c r="C190" s="43" t="s">
        <v>254</v>
      </c>
      <c r="D190" s="43" t="s">
        <v>241</v>
      </c>
      <c r="E190" s="43" t="s">
        <v>346</v>
      </c>
      <c r="F190" s="43" t="s">
        <v>1089</v>
      </c>
      <c r="G190" s="43" t="s">
        <v>243</v>
      </c>
      <c r="H190" s="43" t="s">
        <v>498</v>
      </c>
      <c r="I190" s="43" t="s">
        <v>192</v>
      </c>
      <c r="J190" s="44">
        <f t="shared" si="112"/>
        <v>44052.770833333336</v>
      </c>
      <c r="K190" s="44">
        <v>43688.770833333336</v>
      </c>
      <c r="L190" s="44">
        <v>43662</v>
      </c>
      <c r="M190" s="43" t="s">
        <v>2307</v>
      </c>
      <c r="N190" s="43" t="s">
        <v>193</v>
      </c>
      <c r="O190" s="44">
        <v>46050.359074074076</v>
      </c>
      <c r="P190" s="43">
        <v>16493</v>
      </c>
      <c r="Q190" s="43">
        <v>12040</v>
      </c>
      <c r="R190" s="43">
        <v>4453</v>
      </c>
      <c r="S190" s="43" t="s">
        <v>206</v>
      </c>
      <c r="T190" s="44">
        <v>46030.770833333336</v>
      </c>
      <c r="U190" s="44">
        <v>46030.770833333336</v>
      </c>
      <c r="V190" s="44">
        <v>46030.770833333336</v>
      </c>
      <c r="W190" s="44">
        <v>46030.770833333336</v>
      </c>
      <c r="X190" s="44">
        <v>46030.770833333336</v>
      </c>
      <c r="Y190" s="44">
        <v>46030.770833333336</v>
      </c>
      <c r="Z190" s="43" t="s">
        <v>195</v>
      </c>
      <c r="AA190" s="43"/>
      <c r="AB190" s="43"/>
      <c r="AC190" s="43"/>
      <c r="AD190" s="43"/>
      <c r="AE190" s="43">
        <v>2</v>
      </c>
      <c r="AF190" s="43" t="s">
        <v>1596</v>
      </c>
      <c r="AG190" s="43" t="s">
        <v>1596</v>
      </c>
      <c r="AH190" s="43" t="s">
        <v>1597</v>
      </c>
      <c r="AI190" s="43" t="s">
        <v>1597</v>
      </c>
      <c r="AJ190" s="43" t="s">
        <v>2308</v>
      </c>
      <c r="AK190" s="43" t="s">
        <v>1597</v>
      </c>
      <c r="AL190" s="47">
        <v>46210</v>
      </c>
      <c r="AM190" s="47">
        <v>46210</v>
      </c>
      <c r="AN190" s="47">
        <v>46395</v>
      </c>
      <c r="AO190" s="47">
        <v>46395</v>
      </c>
      <c r="AP190" s="47">
        <v>46760</v>
      </c>
      <c r="AQ190" s="47">
        <v>46395</v>
      </c>
      <c r="AR190" s="48"/>
      <c r="AS190" s="48"/>
      <c r="AT190" s="48"/>
      <c r="AU190" s="43">
        <v>0</v>
      </c>
      <c r="AV190" s="43">
        <v>0</v>
      </c>
      <c r="AW190" s="43">
        <v>0</v>
      </c>
      <c r="AX190" s="51" t="s">
        <v>237</v>
      </c>
      <c r="AY190" s="51" t="s">
        <v>237</v>
      </c>
      <c r="AZ190" s="51" t="s">
        <v>198</v>
      </c>
      <c r="BA190" s="20">
        <f t="shared" ca="1" si="149"/>
        <v>0</v>
      </c>
      <c r="BB190" s="20">
        <f t="shared" ca="1" si="149"/>
        <v>0</v>
      </c>
      <c r="BC190" s="20">
        <f t="shared" ca="1" si="149"/>
        <v>0</v>
      </c>
      <c r="BD190" s="20">
        <f t="shared" ca="1" si="148"/>
        <v>0</v>
      </c>
      <c r="BE190" s="20">
        <f t="shared" ca="1" si="148"/>
        <v>0</v>
      </c>
      <c r="BF190" s="20">
        <f t="shared" ca="1" si="148"/>
        <v>0</v>
      </c>
      <c r="BG190" s="21" t="str">
        <f t="shared" ca="1" si="148"/>
        <v/>
      </c>
      <c r="BH190" s="21" t="str">
        <f t="shared" ca="1" si="148"/>
        <v/>
      </c>
      <c r="BI190" s="21" t="str">
        <f t="shared" ca="1" si="148"/>
        <v/>
      </c>
      <c r="BJ190" s="22">
        <f t="shared" ca="1" si="113"/>
        <v>0</v>
      </c>
      <c r="BK190" s="21">
        <f t="shared" si="114"/>
        <v>2</v>
      </c>
      <c r="BL190" s="22">
        <f t="shared" ca="1" si="115"/>
        <v>16744</v>
      </c>
      <c r="BM190" s="22">
        <f t="shared" ca="1" si="116"/>
        <v>12223</v>
      </c>
      <c r="BN190" s="23">
        <f t="shared" ca="1" si="117"/>
        <v>4521</v>
      </c>
      <c r="BO190" s="24">
        <f t="shared" ca="1" si="118"/>
        <v>251</v>
      </c>
      <c r="BP190" s="51" t="str">
        <f>_xlfn.XLOOKUP(E190,[1]Validation!E:E,[1]Validation!F:F,"")</f>
        <v>EN11</v>
      </c>
      <c r="BQ190" s="51" t="str">
        <f>_xlfn.XLOOKUP(BP190,[1]Validation!F:F,[1]Validation!G:G,"")</f>
        <v>EN11 to EN22</v>
      </c>
      <c r="BR190" s="52" t="str">
        <f>VLOOKUP(G190,[1]Validation!$B$1:$C$9,2,0)</f>
        <v>A</v>
      </c>
      <c r="BS190" s="51">
        <f t="shared" ca="1" si="119"/>
        <v>82</v>
      </c>
      <c r="BT190" s="53">
        <f>_xlfn.XLOOKUP(B190,'[2]1. All Calls'!$R:$R,'[2]1. All Calls'!$A:$A,"",0)</f>
        <v>46050.587129629603</v>
      </c>
      <c r="BU190" s="51" t="str">
        <f>_xlfn.XLOOKUP(B190,'[2]1. All Calls'!$R:$R,'[2]1. All Calls'!$F:$F,"",0)</f>
        <v>CC-01955785</v>
      </c>
      <c r="BV190" s="51" t="str">
        <f>_xlfn.XLOOKUP(B190,'[2]1. All Calls'!$R:$R,'[2]1. All Calls'!$J:$J,"",0)</f>
        <v>Sales Call</v>
      </c>
      <c r="BW190" s="53">
        <f>_xlfn.XLOOKUP(B190,'[2]Sch Calls'!$R:$R,'[2]Sch Calls'!$A:$A,"",0)</f>
        <v>45231.643449074101</v>
      </c>
      <c r="BX190" s="51">
        <f>_xlfn.XLOOKUP(B190,'[2]Sch Calls'!$R:$R,'[2]Sch Calls'!$B:$B,"",0)</f>
        <v>14241</v>
      </c>
      <c r="BY190" s="51" t="str">
        <f t="shared" si="151"/>
        <v>08-Jul-26</v>
      </c>
      <c r="BZ190" s="51" t="str">
        <f t="shared" si="151"/>
        <v>08-Jul-26</v>
      </c>
      <c r="CA190" s="51" t="str">
        <f t="shared" si="120"/>
        <v>11-Oct-26</v>
      </c>
      <c r="CB190" s="51" t="str">
        <f t="shared" si="121"/>
        <v>09-Jul-27</v>
      </c>
      <c r="CC190" s="51" t="str">
        <f t="shared" si="122"/>
        <v>09-Jan-28</v>
      </c>
      <c r="CD190" s="51" t="str">
        <f t="shared" si="123"/>
        <v>09-Jan-27</v>
      </c>
      <c r="CE190" s="51">
        <f t="shared" ca="1" si="152"/>
        <v>145</v>
      </c>
      <c r="CF190" s="51">
        <f t="shared" ca="1" si="152"/>
        <v>145</v>
      </c>
      <c r="CG190" s="51">
        <f t="shared" ca="1" si="124"/>
        <v>145</v>
      </c>
      <c r="CH190" s="51">
        <f t="shared" ca="1" si="125"/>
        <v>145</v>
      </c>
      <c r="CI190" s="51">
        <f t="shared" ca="1" si="126"/>
        <v>145</v>
      </c>
      <c r="CJ190" s="51">
        <f t="shared" ca="1" si="127"/>
        <v>145</v>
      </c>
      <c r="CK190" s="51">
        <f t="shared" ref="CK190:CP245" ca="1" si="157">IFERROR(SUM(CE190*$BK190),"")</f>
        <v>290</v>
      </c>
      <c r="CL190" s="51">
        <f t="shared" ca="1" si="157"/>
        <v>290</v>
      </c>
      <c r="CM190" s="51">
        <f t="shared" ca="1" si="157"/>
        <v>290</v>
      </c>
      <c r="CN190" s="51">
        <f t="shared" ca="1" si="157"/>
        <v>290</v>
      </c>
      <c r="CO190" s="51">
        <f t="shared" ca="1" si="157"/>
        <v>290</v>
      </c>
      <c r="CP190" s="51">
        <f t="shared" ca="1" si="157"/>
        <v>290</v>
      </c>
      <c r="CQ190" s="51">
        <f t="shared" ref="CQ190:CV245" ca="1" si="158">IFERROR(IF(AF190&gt;0,SUM(AF190-CK190),""),"")</f>
        <v>1546</v>
      </c>
      <c r="CR190" s="51">
        <f t="shared" ca="1" si="158"/>
        <v>1546</v>
      </c>
      <c r="CS190" s="51">
        <f t="shared" ca="1" si="158"/>
        <v>3546</v>
      </c>
      <c r="CT190" s="51">
        <f t="shared" ca="1" si="158"/>
        <v>3546</v>
      </c>
      <c r="CU190" s="51">
        <f t="shared" ca="1" si="158"/>
        <v>7546</v>
      </c>
      <c r="CV190" s="54">
        <f t="shared" ca="1" si="158"/>
        <v>3546</v>
      </c>
      <c r="CW190" s="25" t="s">
        <v>212</v>
      </c>
      <c r="CX190" s="55">
        <v>0.73</v>
      </c>
      <c r="CY190" s="55"/>
      <c r="CZ190" s="26">
        <v>0</v>
      </c>
      <c r="DA190" s="26">
        <v>0</v>
      </c>
      <c r="DB190" s="26">
        <v>0</v>
      </c>
      <c r="DC190" s="26">
        <v>0</v>
      </c>
      <c r="DD190" s="26">
        <v>0</v>
      </c>
      <c r="DE190" s="26">
        <v>0</v>
      </c>
      <c r="DF190" s="26">
        <v>0</v>
      </c>
      <c r="DG190" s="26">
        <v>0</v>
      </c>
      <c r="DH190" s="26">
        <v>0</v>
      </c>
      <c r="DI190" s="26">
        <v>0</v>
      </c>
      <c r="DJ190" s="26">
        <v>0</v>
      </c>
      <c r="DK190" s="26">
        <v>0</v>
      </c>
      <c r="DL190" s="27">
        <f t="shared" si="128"/>
        <v>46125.587129629603</v>
      </c>
      <c r="DM190" s="28">
        <f t="shared" ca="1" si="129"/>
        <v>1</v>
      </c>
      <c r="DN190" s="56">
        <f>_xlfn.XLOOKUP(B190,'[2]1. All Calls'!$R:$R,'[2]1. All Calls'!$A:$A,"",0)</f>
        <v>46050.587129629603</v>
      </c>
      <c r="DO190" s="57" t="str">
        <f ca="1">VLOOKUP(DM190,[1]Validation!$B$20:$C$25,2,0)</f>
        <v>Above 3 months</v>
      </c>
      <c r="DP190" s="58" t="str">
        <f>_xlfn.XLOOKUP(B190,'[1]Active AMCs- Dealer'!E:E,'[1]Active AMCs- Dealer'!L:L,"Not in AMC",0)</f>
        <v>Not in AMC</v>
      </c>
      <c r="DQ190" s="50" t="s">
        <v>238</v>
      </c>
      <c r="DR190" s="29" t="str">
        <f>_xlfn.XLOOKUP(B190,'[2]1. All Calls'!$R:$R,'[2]1. All Calls'!$F:$F,"",0)</f>
        <v>CC-01955785</v>
      </c>
      <c r="DS190" s="29" t="str">
        <f>_xlfn.XLOOKUP(B190,'[2]1. All Calls'!$R:$R,'[2]1. All Calls'!$AB:$AB,"",0)</f>
        <v>Sales call carried out for HMR update</v>
      </c>
      <c r="DT190" s="30">
        <f>_xlfn.XLOOKUP(DR190,'[2]1. All Calls'!$F:$F,'[2]1. All Calls'!$A:$A,"",0)</f>
        <v>46050.587129629603</v>
      </c>
      <c r="DU190" s="31">
        <f>_xlfn.XLOOKUP(DR190,'[2]1. All Calls'!$F:$F,'[2]1. All Calls'!$B:$B,"",0)</f>
        <v>16493</v>
      </c>
      <c r="DV190" s="31">
        <f>_xlfn.XLOOKUP(B190,[1]MDA_Assets!D:D,[1]MDA_Assets!N:N,"",0)</f>
        <v>12040</v>
      </c>
      <c r="DW190" s="31">
        <f>_xlfn.XLOOKUP(B190,[1]MDA_Assets!D:D,[1]MDA_Assets!O:O,"",0)</f>
        <v>4453</v>
      </c>
      <c r="DX190" s="32" t="str">
        <f>_xlfn.XLOOKUP(B190,[1]MDA_Assets!D:D,[1]MDA_Assets!Q:Q,"",0)</f>
        <v>XD</v>
      </c>
      <c r="DY190" s="33">
        <f>_xlfn.XLOOKUP(B190,[1]MDA_Assets!D:D,[1]MDA_Assets!R:R,"",0)</f>
        <v>46031</v>
      </c>
      <c r="DZ190" s="33">
        <f>_xlfn.XLOOKUP(B190,[1]MDA_Assets!D:D,[1]MDA_Assets!S:S,"",0)</f>
        <v>46031</v>
      </c>
      <c r="EA190" s="33">
        <f>_xlfn.XLOOKUP(B190,[1]MDA_Assets!D:D,[1]MDA_Assets!T:T,"",0)</f>
        <v>46031</v>
      </c>
      <c r="EB190" s="33">
        <f>_xlfn.XLOOKUP(B190,[1]MDA_Assets!D:D,[1]MDA_Assets!U:U,"",0)</f>
        <v>46031</v>
      </c>
      <c r="EC190" s="33">
        <f>_xlfn.XLOOKUP(B190,[1]MDA_Assets!D:D,[1]MDA_Assets!V:V,"",0)</f>
        <v>46031</v>
      </c>
      <c r="ED190" s="33">
        <f>_xlfn.XLOOKUP(B190,[1]MDA_Assets!D:D,[1]MDA_Assets!W:W,"",0)</f>
        <v>46031</v>
      </c>
      <c r="EE190" s="32" t="str">
        <f>_xlfn.XLOOKUP(B190,[1]MDA_Assets!D:D,[1]MDA_Assets!X:X,"",0)</f>
        <v>No</v>
      </c>
      <c r="EF190" s="33">
        <f>_xlfn.XLOOKUP(B190,[1]MDA_Assets!D:D,[1]MDA_Assets!Y:Y,"",0)</f>
        <v>0</v>
      </c>
      <c r="EG190" s="33">
        <f>_xlfn.XLOOKUP(B190,[1]MDA_Assets!D:D,[1]MDA_Assets!Z:Z,"",0)</f>
        <v>0</v>
      </c>
      <c r="EH190" s="33">
        <f>_xlfn.XLOOKUP(B190,[1]MDA_Assets!D:D,[1]MDA_Assets!AA:AA,"",0)</f>
        <v>0</v>
      </c>
      <c r="EI190" s="34">
        <f>_xlfn.XLOOKUP(B190,[1]MDA_Assets!D:D,[1]MDA_Assets!P:P,"",0)</f>
        <v>2</v>
      </c>
      <c r="EJ190" s="35" t="str">
        <f>_xlfn.XLOOKUP(B190,[1]MDA_Assets!D:D,[1]MDA_Assets!AB:AB,"",0)</f>
        <v>1836</v>
      </c>
      <c r="EK190" s="35" t="str">
        <f>_xlfn.XLOOKUP(B190,[1]MDA_Assets!D:D,[1]MDA_Assets!AC:AC,"",0)</f>
        <v>1836</v>
      </c>
      <c r="EL190" s="35" t="str">
        <f>_xlfn.XLOOKUP(B190,[1]MDA_Assets!D:D,[1]MDA_Assets!AD:AD,"",0)</f>
        <v>3836</v>
      </c>
      <c r="EM190" s="35" t="str">
        <f>_xlfn.XLOOKUP(B190,[1]MDA_Assets!D:D,[1]MDA_Assets!AE:AE,"",0)</f>
        <v>3836</v>
      </c>
      <c r="EN190" s="35" t="str">
        <f>_xlfn.XLOOKUP(B190,[1]MDA_Assets!D:D,[1]MDA_Assets!AF:AF,"",0)</f>
        <v>7836</v>
      </c>
      <c r="EO190" s="35" t="str">
        <f>_xlfn.XLOOKUP(B190,[1]MDA_Assets!D:D,[1]MDA_Assets!AG:AG,"",0)</f>
        <v>3836</v>
      </c>
      <c r="EP190" s="36">
        <f t="shared" si="153"/>
        <v>180</v>
      </c>
      <c r="EQ190" s="36">
        <f t="shared" si="153"/>
        <v>180</v>
      </c>
      <c r="ER190" s="36">
        <f t="shared" si="130"/>
        <v>365</v>
      </c>
      <c r="ES190" s="36">
        <f t="shared" si="131"/>
        <v>365</v>
      </c>
      <c r="ET190" s="36">
        <f t="shared" si="132"/>
        <v>730</v>
      </c>
      <c r="EU190" s="36">
        <f t="shared" si="133"/>
        <v>365</v>
      </c>
      <c r="EV190" s="36" t="str">
        <f t="shared" si="134"/>
        <v/>
      </c>
      <c r="EW190" s="36" t="str">
        <f t="shared" si="106"/>
        <v/>
      </c>
      <c r="EX190" s="36" t="str">
        <f t="shared" si="107"/>
        <v/>
      </c>
      <c r="EY190" s="36">
        <f t="shared" si="147"/>
        <v>5.81</v>
      </c>
      <c r="EZ190" s="36">
        <f t="shared" si="147"/>
        <v>5.81</v>
      </c>
      <c r="FA190" s="36">
        <f t="shared" si="147"/>
        <v>11.78</v>
      </c>
      <c r="FB190" s="36">
        <f t="shared" si="146"/>
        <v>11.78</v>
      </c>
      <c r="FC190" s="36">
        <f t="shared" si="146"/>
        <v>23.55</v>
      </c>
      <c r="FD190" s="36">
        <f t="shared" si="146"/>
        <v>11.78</v>
      </c>
      <c r="FE190" s="36" t="str">
        <f t="shared" si="146"/>
        <v/>
      </c>
      <c r="FF190" s="36" t="str">
        <f t="shared" si="146"/>
        <v/>
      </c>
      <c r="FG190" s="36" t="str">
        <f t="shared" si="146"/>
        <v/>
      </c>
      <c r="FH190" s="37" t="str" cm="1">
        <f t="array" ref="FH190">_xlfn.IFS(EY190="", "No Data", EY190&lt;0, "Negative/Future", EY190=0, "Zero Days", EY190&lt;=3, "&lt; 3 Months", EY190&lt;=6, "3 to 6 Months", EY190&lt;=9, "6 to 9 Months", EY190&lt;=12, "9 to 12 Months", EY190&lt;=15, "12 to 15 Months", EY190&lt;=18, "15 to 18 Months", EY190&lt;=24, "18 to 24 Months", EY190&gt;24, "&gt; 24 Months")</f>
        <v>3 to 6 Months</v>
      </c>
      <c r="FI190" s="37" t="str" cm="1">
        <f t="array" ref="FI190">_xlfn.IFS(EZ190="", "No Data", EZ190&lt;0, "Negative/Future", EZ190=0, "Zero Days", EZ190&lt;=3, "&lt; 3 Months", EZ190&lt;=6, "3 to 6 Months", EZ190&lt;=9, "6 to 9 Months", EZ190&lt;=12, "9 to 12 Months", EZ190&lt;=15, "12 to 15 Months", EZ190&lt;=18, "15 to 18 Months", EZ190&lt;=24, "18 to 24 Months", EZ190&gt;24, "&gt; 24 Months")</f>
        <v>3 to 6 Months</v>
      </c>
      <c r="FJ190" s="37" t="str" cm="1">
        <f t="array" ref="FJ190">_xlfn.IFS(FA190="", "No Data", FA190&lt;0, "Negative/Future", FA190=0, "Zero Days", FA190&lt;=3, "&lt; 3 Months", FA190&lt;=6, "3 to 6 Months", FA190&lt;=9, "6 to 9 Months", FA190&lt;=12, "9 to 12 Months", FA190&lt;=15, "12 to 15 Months", FA190&lt;=18, "15 to 18 Months", FA190&lt;=24, "18 to 24 Months", FA190&gt;24, "&gt; 24 Months")</f>
        <v>9 to 12 Months</v>
      </c>
      <c r="FK190" s="37" t="str" cm="1">
        <f t="array" ref="FK190">_xlfn.IFS(FB190="", "No Data", FB190&lt;0, "Negative/Future", FB190=0, "Zero Days", FB190&lt;=3, "&lt; 3 Months", FB190&lt;=6, "3 to 6 Months", FB190&lt;=9, "6 to 9 Months", FB190&lt;=12, "9 to 12 Months", FB190&lt;=15, "12 to 15 Months", FB190&lt;=18, "15 to 18 Months", FB190&lt;=24, "18 to 24 Months", FB190&gt;24, "&gt; 24 Months")</f>
        <v>9 to 12 Months</v>
      </c>
      <c r="FL190" s="37" t="str" cm="1">
        <f t="array" ref="FL190">_xlfn.IFS(FC190="", "No Data", FC190&lt;0, "Negative/Future", FC190=0, "Zero Days", FC190&lt;=3, "&lt; 3 Months", FC190&lt;=6, "3 to 6 Months", FC190&lt;=9, "6 to 9 Months", FC190&lt;=12, "9 to 12 Months", FC190&lt;=15, "12 to 15 Months", FC190&lt;=18, "15 to 18 Months", FC190&lt;=24, "18 to 24 Months", FC190&gt;24, "&gt; 24 Months")</f>
        <v>18 to 24 Months</v>
      </c>
      <c r="FM190" s="37" t="str" cm="1">
        <f t="array" ref="FM190">_xlfn.IFS(FD190="", "No Data", FD190&lt;0, "Negative/Future", FD190=0, "Zero Days", FD190&lt;=3, "&lt; 3 Months", FD190&lt;=6, "3 to 6 Months", FD190&lt;=9, "6 to 9 Months", FD190&lt;=12, "9 to 12 Months", FD190&lt;=15, "12 to 15 Months", FD190&lt;=18, "15 to 18 Months", FD190&lt;=24, "18 to 24 Months", FD190&gt;24, "&gt; 24 Months")</f>
        <v>9 to 12 Months</v>
      </c>
      <c r="FN190" s="37" t="str" cm="1">
        <f t="array" ref="FN190">_xlfn.IFS(FE190="", "No Data", FE190&lt;0, "Negative/Future", FE190=0, "Zero Days", FE190&lt;=3, "&lt; 3 Months", FE190&lt;=6, "3 to 6 Months", FE190&lt;=9, "6 to 9 Months", FE190&lt;=12, "9 to 12 Months", FE190&lt;=15, "12 to 15 Months", FE190&lt;=18, "15 to 18 Months", FE190&lt;=24, "18 to 24 Months", FE190&gt;24, "&gt; 24 Months")</f>
        <v>No Data</v>
      </c>
      <c r="FO190" s="37" t="str" cm="1">
        <f t="array" ref="FO190">_xlfn.IFS(FG190="", "No Data", FG190&lt;0, "Negative/Future", FG190=0, "Zero Days", FG190&lt;=3, "&lt; 3 Months", FG190&lt;=6, "3 to 6 Months", FG190&lt;=9, "6 to 9 Months", FG190&lt;=12, "9 to 12 Months", FG190&lt;=15, "12 to 15 Months", FG190&lt;=18, "15 to 18 Months", FG190&lt;=24, "18 to 24 Months", FG190&gt;24, "&gt; 24 Months")</f>
        <v>No Data</v>
      </c>
      <c r="FP190" s="37" t="str" cm="1">
        <f t="array" ref="FP190">_xlfn.IFS(FF190="", "No Data", FF190&lt;0, "Negative/Future", FF190=0, "Zero Days", FF190&lt;=3, "&lt; 3 Months", FF190&lt;=6, "3 to 6 Months", FF190&lt;=9, "6 to 9 Months", FF190&lt;=12, "9 to 12 Months", FF190&lt;=15, "12 to 15 Months", FF190&lt;=18, "15 to 18 Months", FF190&lt;=24, "18 to 24 Months", FF190&gt;24, "&gt; 24 Months")</f>
        <v>No Data</v>
      </c>
      <c r="FQ190" s="29" t="s">
        <v>1091</v>
      </c>
      <c r="FR190" s="29">
        <v>9771327715</v>
      </c>
      <c r="FS190" s="38" t="str">
        <f>VLOOKUP(_xlfn.XLOOKUP(B190,[1]MDA_Assets!D:D,[1]MDA_Assets!I:I,"",0),[1]Validation!$B$1:$C$8,2,0)</f>
        <v>A</v>
      </c>
      <c r="FT190" s="38" t="s">
        <v>296</v>
      </c>
      <c r="FU190" s="31" t="str">
        <f>_xlfn.XLOOKUP(B190,[1]MDA_Assets!D:D,[1]MDA_Assets!X:X,"",0)</f>
        <v>No</v>
      </c>
      <c r="FV190" s="39">
        <v>0</v>
      </c>
      <c r="FW190" s="39">
        <v>0</v>
      </c>
      <c r="FX190" s="39">
        <v>0</v>
      </c>
      <c r="FY190" s="39">
        <v>9</v>
      </c>
      <c r="FZ190" s="40">
        <f t="shared" si="150"/>
        <v>46211</v>
      </c>
      <c r="GA190" s="40">
        <f t="shared" si="150"/>
        <v>46211</v>
      </c>
      <c r="GB190" s="40">
        <f t="shared" si="108"/>
        <v>46396</v>
      </c>
      <c r="GC190" s="40">
        <f t="shared" si="109"/>
        <v>46396</v>
      </c>
      <c r="GD190" s="40">
        <f t="shared" si="110"/>
        <v>46761</v>
      </c>
      <c r="GE190" s="40">
        <f t="shared" si="111"/>
        <v>46396</v>
      </c>
      <c r="GF190" s="40" t="str">
        <f t="shared" si="154"/>
        <v/>
      </c>
      <c r="GG190" s="40" t="str">
        <f t="shared" si="154"/>
        <v/>
      </c>
      <c r="GH190" s="40" t="str">
        <f t="shared" si="154"/>
        <v/>
      </c>
      <c r="GI190" s="39">
        <f t="shared" si="135"/>
        <v>0</v>
      </c>
      <c r="GJ190" s="39">
        <f t="shared" si="136"/>
        <v>0</v>
      </c>
      <c r="GK190" s="39">
        <f t="shared" si="137"/>
        <v>0</v>
      </c>
      <c r="GL190" s="39">
        <f t="shared" si="138"/>
        <v>6</v>
      </c>
    </row>
    <row r="191" spans="1:194" x14ac:dyDescent="0.25">
      <c r="A191" s="19">
        <v>213</v>
      </c>
      <c r="B191" s="43" t="s">
        <v>2309</v>
      </c>
      <c r="C191" s="43" t="s">
        <v>186</v>
      </c>
      <c r="D191" s="43" t="s">
        <v>241</v>
      </c>
      <c r="E191" s="43" t="s">
        <v>1092</v>
      </c>
      <c r="F191" s="43" t="s">
        <v>2886</v>
      </c>
      <c r="G191" s="43" t="s">
        <v>243</v>
      </c>
      <c r="H191" s="43" t="s">
        <v>329</v>
      </c>
      <c r="I191" s="43" t="s">
        <v>192</v>
      </c>
      <c r="J191" s="44">
        <f t="shared" si="112"/>
        <v>39538.770833333336</v>
      </c>
      <c r="K191" s="44">
        <v>39174.770833333336</v>
      </c>
      <c r="L191" s="43"/>
      <c r="M191" s="43" t="s">
        <v>2887</v>
      </c>
      <c r="N191" s="43" t="s">
        <v>226</v>
      </c>
      <c r="O191" s="44">
        <v>46132.335833333331</v>
      </c>
      <c r="P191" s="43">
        <v>26991</v>
      </c>
      <c r="Q191" s="43"/>
      <c r="R191" s="43"/>
      <c r="S191" s="43" t="s">
        <v>206</v>
      </c>
      <c r="T191" s="44">
        <v>46026.770833333336</v>
      </c>
      <c r="U191" s="44">
        <v>46026.770833333336</v>
      </c>
      <c r="V191" s="44">
        <v>46026.770833333336</v>
      </c>
      <c r="W191" s="44">
        <v>46026.770833333336</v>
      </c>
      <c r="X191" s="44">
        <v>46026.770833333336</v>
      </c>
      <c r="Y191" s="44">
        <v>46026.770833333336</v>
      </c>
      <c r="Z191" s="43" t="s">
        <v>199</v>
      </c>
      <c r="AA191" s="43"/>
      <c r="AB191" s="44">
        <v>46026.770833333336</v>
      </c>
      <c r="AC191" s="44">
        <v>46026.770833333336</v>
      </c>
      <c r="AD191" s="44">
        <v>46026.770833333336</v>
      </c>
      <c r="AE191" s="43">
        <v>5</v>
      </c>
      <c r="AF191" s="43" t="s">
        <v>2239</v>
      </c>
      <c r="AG191" s="43" t="s">
        <v>2239</v>
      </c>
      <c r="AH191" s="43" t="s">
        <v>1672</v>
      </c>
      <c r="AI191" s="43" t="s">
        <v>1672</v>
      </c>
      <c r="AJ191" s="43" t="s">
        <v>2888</v>
      </c>
      <c r="AK191" s="43" t="s">
        <v>1672</v>
      </c>
      <c r="AL191" s="47">
        <v>46391</v>
      </c>
      <c r="AM191" s="47">
        <v>46206</v>
      </c>
      <c r="AN191" s="47">
        <v>46391</v>
      </c>
      <c r="AO191" s="47">
        <v>46391</v>
      </c>
      <c r="AP191" s="47">
        <v>46756</v>
      </c>
      <c r="AQ191" s="47">
        <v>46391</v>
      </c>
      <c r="AR191" s="47">
        <v>46391</v>
      </c>
      <c r="AS191" s="47">
        <v>46391</v>
      </c>
      <c r="AT191" s="47">
        <v>46391</v>
      </c>
      <c r="AU191" s="43">
        <v>0</v>
      </c>
      <c r="AV191" s="43">
        <v>0</v>
      </c>
      <c r="AW191" s="43">
        <v>0</v>
      </c>
      <c r="AX191" s="51" t="s">
        <v>992</v>
      </c>
      <c r="AY191" s="51" t="s">
        <v>211</v>
      </c>
      <c r="AZ191" s="51" t="s">
        <v>198</v>
      </c>
      <c r="BA191" s="20">
        <f t="shared" ca="1" si="149"/>
        <v>0</v>
      </c>
      <c r="BB191" s="20">
        <f t="shared" ca="1" si="149"/>
        <v>0</v>
      </c>
      <c r="BC191" s="20">
        <f t="shared" ca="1" si="149"/>
        <v>0</v>
      </c>
      <c r="BD191" s="20">
        <f t="shared" ca="1" si="148"/>
        <v>0</v>
      </c>
      <c r="BE191" s="20">
        <f t="shared" ca="1" si="148"/>
        <v>0</v>
      </c>
      <c r="BF191" s="20">
        <f t="shared" ca="1" si="148"/>
        <v>0</v>
      </c>
      <c r="BG191" s="21">
        <f t="shared" ca="1" si="148"/>
        <v>0</v>
      </c>
      <c r="BH191" s="21">
        <f t="shared" ca="1" si="148"/>
        <v>0</v>
      </c>
      <c r="BI191" s="21">
        <f t="shared" ca="1" si="148"/>
        <v>0</v>
      </c>
      <c r="BJ191" s="22">
        <f t="shared" ca="1" si="113"/>
        <v>0</v>
      </c>
      <c r="BK191" s="21">
        <f t="shared" si="114"/>
        <v>5</v>
      </c>
      <c r="BL191" s="22">
        <f t="shared" ca="1" si="115"/>
        <v>27209</v>
      </c>
      <c r="BM191" s="22">
        <f t="shared" ca="1" si="116"/>
        <v>0</v>
      </c>
      <c r="BN191" s="23">
        <f t="shared" ca="1" si="117"/>
        <v>27209</v>
      </c>
      <c r="BO191" s="24">
        <f t="shared" ca="1" si="118"/>
        <v>218</v>
      </c>
      <c r="BP191" s="51" t="str">
        <f>_xlfn.XLOOKUP(E191,[1]Validation!E:E,[1]Validation!F:F,"")</f>
        <v>E15</v>
      </c>
      <c r="BQ191" s="51" t="str">
        <f>_xlfn.XLOOKUP(BP191,[1]Validation!F:F,[1]Validation!G:G,"")</f>
        <v>E11 to E22</v>
      </c>
      <c r="BR191" s="52" t="str">
        <f>VLOOKUP(G191,[1]Validation!$B$1:$C$9,2,0)</f>
        <v>A</v>
      </c>
      <c r="BS191" s="51">
        <f t="shared" ca="1" si="119"/>
        <v>230</v>
      </c>
      <c r="BT191" s="53">
        <f>_xlfn.XLOOKUP(B191,'[2]1. All Calls'!$R:$R,'[2]1. All Calls'!$A:$A,"",0)</f>
        <v>46132.273657407401</v>
      </c>
      <c r="BU191" s="51" t="str">
        <f>_xlfn.XLOOKUP(B191,'[2]1. All Calls'!$R:$R,'[2]1. All Calls'!$F:$F,"",0)</f>
        <v>CC-02052789</v>
      </c>
      <c r="BV191" s="51" t="str">
        <f>_xlfn.XLOOKUP(B191,'[2]1. All Calls'!$R:$R,'[2]1. All Calls'!$J:$J,"",0)</f>
        <v>Schedule Service - AMC</v>
      </c>
      <c r="BW191" s="53">
        <f>_xlfn.XLOOKUP(B191,'[2]Sch Calls'!$R:$R,'[2]Sch Calls'!$A:$A,"",0)</f>
        <v>45780.470092592601</v>
      </c>
      <c r="BX191" s="51">
        <f>_xlfn.XLOOKUP(B191,'[2]Sch Calls'!$R:$R,'[2]Sch Calls'!$B:$B,"",0)</f>
        <v>24500</v>
      </c>
      <c r="BY191" s="51" t="str">
        <f t="shared" si="151"/>
        <v>04-Jul-26</v>
      </c>
      <c r="BZ191" s="51" t="str">
        <f t="shared" si="151"/>
        <v>04-Jul-26</v>
      </c>
      <c r="CA191" s="51" t="str">
        <f t="shared" si="120"/>
        <v>07-Oct-26</v>
      </c>
      <c r="CB191" s="51" t="str">
        <f t="shared" si="121"/>
        <v>05-Jul-27</v>
      </c>
      <c r="CC191" s="51" t="str">
        <f t="shared" si="122"/>
        <v>05-Jan-28</v>
      </c>
      <c r="CD191" s="51" t="str">
        <f t="shared" si="123"/>
        <v>05-Jan-27</v>
      </c>
      <c r="CE191" s="51">
        <f t="shared" ca="1" si="152"/>
        <v>149</v>
      </c>
      <c r="CF191" s="51">
        <f t="shared" ca="1" si="152"/>
        <v>149</v>
      </c>
      <c r="CG191" s="51">
        <f t="shared" ca="1" si="124"/>
        <v>149</v>
      </c>
      <c r="CH191" s="51">
        <f t="shared" ca="1" si="125"/>
        <v>149</v>
      </c>
      <c r="CI191" s="51">
        <f t="shared" ca="1" si="126"/>
        <v>149</v>
      </c>
      <c r="CJ191" s="51">
        <f t="shared" ca="1" si="127"/>
        <v>149</v>
      </c>
      <c r="CK191" s="51">
        <f t="shared" ca="1" si="157"/>
        <v>745</v>
      </c>
      <c r="CL191" s="51">
        <f t="shared" ca="1" si="157"/>
        <v>745</v>
      </c>
      <c r="CM191" s="51">
        <f t="shared" ca="1" si="157"/>
        <v>745</v>
      </c>
      <c r="CN191" s="51">
        <f t="shared" ca="1" si="157"/>
        <v>745</v>
      </c>
      <c r="CO191" s="51">
        <f t="shared" ca="1" si="157"/>
        <v>745</v>
      </c>
      <c r="CP191" s="51">
        <f t="shared" ca="1" si="157"/>
        <v>745</v>
      </c>
      <c r="CQ191" s="51">
        <f t="shared" ca="1" si="158"/>
        <v>761</v>
      </c>
      <c r="CR191" s="51">
        <f t="shared" ca="1" si="158"/>
        <v>761</v>
      </c>
      <c r="CS191" s="51">
        <f t="shared" ca="1" si="158"/>
        <v>3185</v>
      </c>
      <c r="CT191" s="51">
        <f t="shared" ca="1" si="158"/>
        <v>3185</v>
      </c>
      <c r="CU191" s="51">
        <f t="shared" ca="1" si="158"/>
        <v>6761</v>
      </c>
      <c r="CV191" s="54">
        <f t="shared" ca="1" si="158"/>
        <v>3185</v>
      </c>
      <c r="CW191" s="25" t="s">
        <v>195</v>
      </c>
      <c r="CX191" s="55">
        <v>0</v>
      </c>
      <c r="CY191" s="55"/>
      <c r="CZ191" s="26">
        <v>0</v>
      </c>
      <c r="DA191" s="26">
        <v>0</v>
      </c>
      <c r="DB191" s="26">
        <v>0</v>
      </c>
      <c r="DC191" s="26">
        <v>0</v>
      </c>
      <c r="DD191" s="26">
        <v>0</v>
      </c>
      <c r="DE191" s="26">
        <v>0</v>
      </c>
      <c r="DF191" s="26">
        <v>0</v>
      </c>
      <c r="DG191" s="26">
        <v>0</v>
      </c>
      <c r="DH191" s="26">
        <v>0</v>
      </c>
      <c r="DI191" s="26">
        <v>0</v>
      </c>
      <c r="DJ191" s="26">
        <v>0</v>
      </c>
      <c r="DK191" s="26">
        <v>0</v>
      </c>
      <c r="DL191" s="27">
        <f t="shared" si="128"/>
        <v>46207.273657407401</v>
      </c>
      <c r="DM191" s="28">
        <f t="shared" ca="1" si="129"/>
        <v>0</v>
      </c>
      <c r="DN191" s="56">
        <f>_xlfn.XLOOKUP(B191,'[2]1. All Calls'!$R:$R,'[2]1. All Calls'!$A:$A,"",0)</f>
        <v>46132.273657407401</v>
      </c>
      <c r="DO191" s="57" t="str">
        <f ca="1">VLOOKUP(DM191,[1]Validation!$B$20:$C$25,2,0)</f>
        <v>Within 3 months</v>
      </c>
      <c r="DP191" s="58" t="str">
        <f>_xlfn.XLOOKUP(B191,'[1]Active AMCs- Dealer'!E:E,'[1]Active AMCs- Dealer'!L:L,"Not in AMC",0)</f>
        <v>AMC</v>
      </c>
      <c r="DQ191" s="58"/>
      <c r="DR191" s="29" t="str">
        <f>_xlfn.XLOOKUP(B191,'[2]1. All Calls'!$R:$R,'[2]1. All Calls'!$F:$F,"",0)</f>
        <v>CC-02052789</v>
      </c>
      <c r="DS191" s="29" t="str">
        <f>_xlfn.XLOOKUP(B191,'[2]1. All Calls'!$R:$R,'[2]1. All Calls'!$AB:$AB,"",0)</f>
        <v>AMC visit carried out</v>
      </c>
      <c r="DT191" s="30">
        <f>_xlfn.XLOOKUP(DR191,'[2]1. All Calls'!$F:$F,'[2]1. All Calls'!$A:$A,"",0)</f>
        <v>46132.273657407401</v>
      </c>
      <c r="DU191" s="31">
        <f>_xlfn.XLOOKUP(DR191,'[2]1. All Calls'!$F:$F,'[2]1. All Calls'!$B:$B,"",0)</f>
        <v>26991</v>
      </c>
      <c r="DV191" s="31">
        <f>_xlfn.XLOOKUP(B191,[1]MDA_Assets!D:D,[1]MDA_Assets!N:N,"",0)</f>
        <v>0</v>
      </c>
      <c r="DW191" s="31">
        <f>_xlfn.XLOOKUP(B191,[1]MDA_Assets!D:D,[1]MDA_Assets!O:O,"",0)</f>
        <v>0</v>
      </c>
      <c r="DX191" s="32" t="str">
        <f>_xlfn.XLOOKUP(B191,[1]MDA_Assets!D:D,[1]MDA_Assets!Q:Q,"",0)</f>
        <v>XD</v>
      </c>
      <c r="DY191" s="33">
        <f>_xlfn.XLOOKUP(B191,[1]MDA_Assets!D:D,[1]MDA_Assets!R:R,"",0)</f>
        <v>46027</v>
      </c>
      <c r="DZ191" s="33">
        <f>_xlfn.XLOOKUP(B191,[1]MDA_Assets!D:D,[1]MDA_Assets!S:S,"",0)</f>
        <v>46027</v>
      </c>
      <c r="EA191" s="33">
        <f>_xlfn.XLOOKUP(B191,[1]MDA_Assets!D:D,[1]MDA_Assets!T:T,"",0)</f>
        <v>46027</v>
      </c>
      <c r="EB191" s="33">
        <f>_xlfn.XLOOKUP(B191,[1]MDA_Assets!D:D,[1]MDA_Assets!U:U,"",0)</f>
        <v>46027</v>
      </c>
      <c r="EC191" s="33">
        <f>_xlfn.XLOOKUP(B191,[1]MDA_Assets!D:D,[1]MDA_Assets!V:V,"",0)</f>
        <v>46027</v>
      </c>
      <c r="ED191" s="33">
        <f>_xlfn.XLOOKUP(B191,[1]MDA_Assets!D:D,[1]MDA_Assets!W:W,"",0)</f>
        <v>46027</v>
      </c>
      <c r="EE191" s="32" t="str">
        <f>_xlfn.XLOOKUP(B191,[1]MDA_Assets!D:D,[1]MDA_Assets!X:X,"",0)</f>
        <v>Yes</v>
      </c>
      <c r="EF191" s="33">
        <f>_xlfn.XLOOKUP(B191,[1]MDA_Assets!D:D,[1]MDA_Assets!Y:Y,"",0)</f>
        <v>46027</v>
      </c>
      <c r="EG191" s="33">
        <f>_xlfn.XLOOKUP(B191,[1]MDA_Assets!D:D,[1]MDA_Assets!Z:Z,"",0)</f>
        <v>46027</v>
      </c>
      <c r="EH191" s="33">
        <f>_xlfn.XLOOKUP(B191,[1]MDA_Assets!D:D,[1]MDA_Assets!AA:AA,"",0)</f>
        <v>46027</v>
      </c>
      <c r="EI191" s="34">
        <f>_xlfn.XLOOKUP(B191,[1]MDA_Assets!D:D,[1]MDA_Assets!P:P,"",0)</f>
        <v>5</v>
      </c>
      <c r="EJ191" s="35" t="str">
        <f>_xlfn.XLOOKUP(B191,[1]MDA_Assets!D:D,[1]MDA_Assets!AB:AB,"",0)</f>
        <v>1506</v>
      </c>
      <c r="EK191" s="35" t="str">
        <f>_xlfn.XLOOKUP(B191,[1]MDA_Assets!D:D,[1]MDA_Assets!AC:AC,"",0)</f>
        <v>1506</v>
      </c>
      <c r="EL191" s="35" t="str">
        <f>_xlfn.XLOOKUP(B191,[1]MDA_Assets!D:D,[1]MDA_Assets!AD:AD,"",0)</f>
        <v>3930</v>
      </c>
      <c r="EM191" s="35" t="str">
        <f>_xlfn.XLOOKUP(B191,[1]MDA_Assets!D:D,[1]MDA_Assets!AE:AE,"",0)</f>
        <v>3930</v>
      </c>
      <c r="EN191" s="35" t="str">
        <f>_xlfn.XLOOKUP(B191,[1]MDA_Assets!D:D,[1]MDA_Assets!AF:AF,"",0)</f>
        <v>7506</v>
      </c>
      <c r="EO191" s="35" t="str">
        <f>_xlfn.XLOOKUP(B191,[1]MDA_Assets!D:D,[1]MDA_Assets!AG:AG,"",0)</f>
        <v>3930</v>
      </c>
      <c r="EP191" s="36">
        <f t="shared" si="153"/>
        <v>365</v>
      </c>
      <c r="EQ191" s="36">
        <f t="shared" si="153"/>
        <v>180</v>
      </c>
      <c r="ER191" s="36">
        <f t="shared" si="130"/>
        <v>365</v>
      </c>
      <c r="ES191" s="36">
        <f t="shared" si="131"/>
        <v>365</v>
      </c>
      <c r="ET191" s="36">
        <f t="shared" si="132"/>
        <v>730</v>
      </c>
      <c r="EU191" s="36">
        <f t="shared" si="133"/>
        <v>365</v>
      </c>
      <c r="EV191" s="36">
        <f t="shared" si="134"/>
        <v>365</v>
      </c>
      <c r="EW191" s="36">
        <f t="shared" si="106"/>
        <v>365</v>
      </c>
      <c r="EX191" s="36">
        <f t="shared" si="107"/>
        <v>365</v>
      </c>
      <c r="EY191" s="36">
        <f t="shared" si="147"/>
        <v>11.78</v>
      </c>
      <c r="EZ191" s="36">
        <f t="shared" si="147"/>
        <v>5.81</v>
      </c>
      <c r="FA191" s="36">
        <f t="shared" si="147"/>
        <v>11.78</v>
      </c>
      <c r="FB191" s="36">
        <f t="shared" si="146"/>
        <v>11.78</v>
      </c>
      <c r="FC191" s="36">
        <f t="shared" si="146"/>
        <v>23.55</v>
      </c>
      <c r="FD191" s="36">
        <f t="shared" si="146"/>
        <v>11.78</v>
      </c>
      <c r="FE191" s="36">
        <f t="shared" si="146"/>
        <v>11.78</v>
      </c>
      <c r="FF191" s="36">
        <f t="shared" si="146"/>
        <v>11.78</v>
      </c>
      <c r="FG191" s="36">
        <f t="shared" si="146"/>
        <v>11.78</v>
      </c>
      <c r="FH191" s="37" t="str" cm="1">
        <f t="array" ref="FH191">_xlfn.IFS(EY191="", "No Data", EY191&lt;0, "Negative/Future", EY191=0, "Zero Days", EY191&lt;=3, "&lt; 3 Months", EY191&lt;=6, "3 to 6 Months", EY191&lt;=9, "6 to 9 Months", EY191&lt;=12, "9 to 12 Months", EY191&lt;=15, "12 to 15 Months", EY191&lt;=18, "15 to 18 Months", EY191&lt;=24, "18 to 24 Months", EY191&gt;24, "&gt; 24 Months")</f>
        <v>9 to 12 Months</v>
      </c>
      <c r="FI191" s="37" t="str" cm="1">
        <f t="array" ref="FI191">_xlfn.IFS(EZ191="", "No Data", EZ191&lt;0, "Negative/Future", EZ191=0, "Zero Days", EZ191&lt;=3, "&lt; 3 Months", EZ191&lt;=6, "3 to 6 Months", EZ191&lt;=9, "6 to 9 Months", EZ191&lt;=12, "9 to 12 Months", EZ191&lt;=15, "12 to 15 Months", EZ191&lt;=18, "15 to 18 Months", EZ191&lt;=24, "18 to 24 Months", EZ191&gt;24, "&gt; 24 Months")</f>
        <v>3 to 6 Months</v>
      </c>
      <c r="FJ191" s="37" t="str" cm="1">
        <f t="array" ref="FJ191">_xlfn.IFS(FA191="", "No Data", FA191&lt;0, "Negative/Future", FA191=0, "Zero Days", FA191&lt;=3, "&lt; 3 Months", FA191&lt;=6, "3 to 6 Months", FA191&lt;=9, "6 to 9 Months", FA191&lt;=12, "9 to 12 Months", FA191&lt;=15, "12 to 15 Months", FA191&lt;=18, "15 to 18 Months", FA191&lt;=24, "18 to 24 Months", FA191&gt;24, "&gt; 24 Months")</f>
        <v>9 to 12 Months</v>
      </c>
      <c r="FK191" s="37" t="str" cm="1">
        <f t="array" ref="FK191">_xlfn.IFS(FB191="", "No Data", FB191&lt;0, "Negative/Future", FB191=0, "Zero Days", FB191&lt;=3, "&lt; 3 Months", FB191&lt;=6, "3 to 6 Months", FB191&lt;=9, "6 to 9 Months", FB191&lt;=12, "9 to 12 Months", FB191&lt;=15, "12 to 15 Months", FB191&lt;=18, "15 to 18 Months", FB191&lt;=24, "18 to 24 Months", FB191&gt;24, "&gt; 24 Months")</f>
        <v>9 to 12 Months</v>
      </c>
      <c r="FL191" s="37" t="str" cm="1">
        <f t="array" ref="FL191">_xlfn.IFS(FC191="", "No Data", FC191&lt;0, "Negative/Future", FC191=0, "Zero Days", FC191&lt;=3, "&lt; 3 Months", FC191&lt;=6, "3 to 6 Months", FC191&lt;=9, "6 to 9 Months", FC191&lt;=12, "9 to 12 Months", FC191&lt;=15, "12 to 15 Months", FC191&lt;=18, "15 to 18 Months", FC191&lt;=24, "18 to 24 Months", FC191&gt;24, "&gt; 24 Months")</f>
        <v>18 to 24 Months</v>
      </c>
      <c r="FM191" s="37" t="str" cm="1">
        <f t="array" ref="FM191">_xlfn.IFS(FD191="", "No Data", FD191&lt;0, "Negative/Future", FD191=0, "Zero Days", FD191&lt;=3, "&lt; 3 Months", FD191&lt;=6, "3 to 6 Months", FD191&lt;=9, "6 to 9 Months", FD191&lt;=12, "9 to 12 Months", FD191&lt;=15, "12 to 15 Months", FD191&lt;=18, "15 to 18 Months", FD191&lt;=24, "18 to 24 Months", FD191&gt;24, "&gt; 24 Months")</f>
        <v>9 to 12 Months</v>
      </c>
      <c r="FN191" s="37" t="str" cm="1">
        <f t="array" ref="FN191">_xlfn.IFS(FE191="", "No Data", FE191&lt;0, "Negative/Future", FE191=0, "Zero Days", FE191&lt;=3, "&lt; 3 Months", FE191&lt;=6, "3 to 6 Months", FE191&lt;=9, "6 to 9 Months", FE191&lt;=12, "9 to 12 Months", FE191&lt;=15, "12 to 15 Months", FE191&lt;=18, "15 to 18 Months", FE191&lt;=24, "18 to 24 Months", FE191&gt;24, "&gt; 24 Months")</f>
        <v>9 to 12 Months</v>
      </c>
      <c r="FO191" s="37" t="str" cm="1">
        <f t="array" ref="FO191">_xlfn.IFS(FG191="", "No Data", FG191&lt;0, "Negative/Future", FG191=0, "Zero Days", FG191&lt;=3, "&lt; 3 Months", FG191&lt;=6, "3 to 6 Months", FG191&lt;=9, "6 to 9 Months", FG191&lt;=12, "9 to 12 Months", FG191&lt;=15, "12 to 15 Months", FG191&lt;=18, "15 to 18 Months", FG191&lt;=24, "18 to 24 Months", FG191&gt;24, "&gt; 24 Months")</f>
        <v>9 to 12 Months</v>
      </c>
      <c r="FP191" s="37" t="str" cm="1">
        <f t="array" ref="FP191">_xlfn.IFS(FF191="", "No Data", FF191&lt;0, "Negative/Future", FF191=0, "Zero Days", FF191&lt;=3, "&lt; 3 Months", FF191&lt;=6, "3 to 6 Months", FF191&lt;=9, "6 to 9 Months", FF191&lt;=12, "9 to 12 Months", FF191&lt;=15, "12 to 15 Months", FF191&lt;=18, "15 to 18 Months", FF191&lt;=24, "18 to 24 Months", FF191&gt;24, "&gt; 24 Months")</f>
        <v>9 to 12 Months</v>
      </c>
      <c r="FQ191" s="29" t="s">
        <v>227</v>
      </c>
      <c r="FR191" s="29" t="s">
        <v>227</v>
      </c>
      <c r="FS191" s="38" t="str">
        <f>VLOOKUP(_xlfn.XLOOKUP(B191,[1]MDA_Assets!D:D,[1]MDA_Assets!I:I,"",0),[1]Validation!$B$1:$C$8,2,0)</f>
        <v>A</v>
      </c>
      <c r="FT191" s="38" t="s">
        <v>296</v>
      </c>
      <c r="FU191" s="31" t="str">
        <f>_xlfn.XLOOKUP(B191,[1]MDA_Assets!D:D,[1]MDA_Assets!X:X,"",0)</f>
        <v>Yes</v>
      </c>
      <c r="FV191" s="39">
        <v>0</v>
      </c>
      <c r="FW191" s="39">
        <v>0</v>
      </c>
      <c r="FX191" s="39">
        <v>0</v>
      </c>
      <c r="FY191" s="39">
        <v>9</v>
      </c>
      <c r="FZ191" s="40">
        <f t="shared" si="150"/>
        <v>46392</v>
      </c>
      <c r="GA191" s="40">
        <f t="shared" si="150"/>
        <v>46207</v>
      </c>
      <c r="GB191" s="40">
        <f t="shared" si="108"/>
        <v>46392</v>
      </c>
      <c r="GC191" s="40">
        <f t="shared" si="109"/>
        <v>46392</v>
      </c>
      <c r="GD191" s="40">
        <f t="shared" si="110"/>
        <v>46757</v>
      </c>
      <c r="GE191" s="40">
        <f t="shared" si="111"/>
        <v>46392</v>
      </c>
      <c r="GF191" s="40">
        <f t="shared" si="154"/>
        <v>46392</v>
      </c>
      <c r="GG191" s="40">
        <f t="shared" si="154"/>
        <v>46392</v>
      </c>
      <c r="GH191" s="40">
        <f t="shared" si="154"/>
        <v>46392</v>
      </c>
      <c r="GI191" s="39">
        <f t="shared" si="135"/>
        <v>0</v>
      </c>
      <c r="GJ191" s="39">
        <f t="shared" si="136"/>
        <v>0</v>
      </c>
      <c r="GK191" s="39">
        <f t="shared" si="137"/>
        <v>0</v>
      </c>
      <c r="GL191" s="39">
        <f t="shared" si="138"/>
        <v>9</v>
      </c>
    </row>
    <row r="192" spans="1:194" x14ac:dyDescent="0.25">
      <c r="A192" s="19">
        <v>214</v>
      </c>
      <c r="B192" s="43" t="s">
        <v>2310</v>
      </c>
      <c r="C192" s="43" t="s">
        <v>186</v>
      </c>
      <c r="D192" s="43" t="s">
        <v>241</v>
      </c>
      <c r="E192" s="43" t="s">
        <v>1094</v>
      </c>
      <c r="F192" s="43" t="s">
        <v>488</v>
      </c>
      <c r="G192" s="43" t="s">
        <v>190</v>
      </c>
      <c r="H192" s="43" t="s">
        <v>291</v>
      </c>
      <c r="I192" s="43" t="s">
        <v>192</v>
      </c>
      <c r="J192" s="44">
        <f t="shared" si="112"/>
        <v>39656.770833333336</v>
      </c>
      <c r="K192" s="44">
        <v>39292.770833333336</v>
      </c>
      <c r="L192" s="44">
        <v>39248.770833333336</v>
      </c>
      <c r="M192" s="43" t="s">
        <v>1095</v>
      </c>
      <c r="N192" s="43" t="s">
        <v>193</v>
      </c>
      <c r="O192" s="44">
        <v>46003.395601851851</v>
      </c>
      <c r="P192" s="43">
        <v>125008</v>
      </c>
      <c r="Q192" s="43"/>
      <c r="R192" s="43">
        <v>125008</v>
      </c>
      <c r="S192" s="43" t="s">
        <v>194</v>
      </c>
      <c r="T192" s="44">
        <v>45756.770833333336</v>
      </c>
      <c r="U192" s="44">
        <v>45939.770833333336</v>
      </c>
      <c r="V192" s="44">
        <v>45939.770833333336</v>
      </c>
      <c r="W192" s="44">
        <v>45939.770833333336</v>
      </c>
      <c r="X192" s="44">
        <v>45939.770833333336</v>
      </c>
      <c r="Y192" s="44">
        <v>45939.770833333336</v>
      </c>
      <c r="Z192" s="43"/>
      <c r="AA192" s="43"/>
      <c r="AB192" s="43"/>
      <c r="AC192" s="43"/>
      <c r="AD192" s="43"/>
      <c r="AE192" s="43">
        <v>4</v>
      </c>
      <c r="AF192" s="43" t="s">
        <v>1096</v>
      </c>
      <c r="AG192" s="43" t="s">
        <v>1096</v>
      </c>
      <c r="AH192" s="43" t="s">
        <v>1096</v>
      </c>
      <c r="AI192" s="43" t="s">
        <v>1096</v>
      </c>
      <c r="AJ192" s="43" t="s">
        <v>1097</v>
      </c>
      <c r="AK192" s="43" t="s">
        <v>1096</v>
      </c>
      <c r="AL192" s="47">
        <v>46304</v>
      </c>
      <c r="AM192" s="46">
        <v>46119</v>
      </c>
      <c r="AN192" s="47">
        <v>46486</v>
      </c>
      <c r="AO192" s="47">
        <v>46669</v>
      </c>
      <c r="AP192" s="47">
        <v>46669</v>
      </c>
      <c r="AQ192" s="47">
        <v>46304</v>
      </c>
      <c r="AR192" s="48"/>
      <c r="AS192" s="48"/>
      <c r="AT192" s="48"/>
      <c r="AU192" s="43">
        <v>1</v>
      </c>
      <c r="AV192" s="43">
        <v>0</v>
      </c>
      <c r="AW192" s="43">
        <v>0</v>
      </c>
      <c r="AX192" s="51" t="s">
        <v>237</v>
      </c>
      <c r="AY192" s="51" t="s">
        <v>237</v>
      </c>
      <c r="AZ192" s="51" t="s">
        <v>198</v>
      </c>
      <c r="BA192" s="20">
        <f t="shared" ca="1" si="149"/>
        <v>0</v>
      </c>
      <c r="BB192" s="20">
        <f t="shared" ca="1" si="149"/>
        <v>1</v>
      </c>
      <c r="BC192" s="20">
        <f t="shared" ca="1" si="149"/>
        <v>0</v>
      </c>
      <c r="BD192" s="20">
        <f t="shared" ca="1" si="148"/>
        <v>0</v>
      </c>
      <c r="BE192" s="20">
        <f t="shared" ca="1" si="148"/>
        <v>0</v>
      </c>
      <c r="BF192" s="20">
        <f t="shared" ca="1" si="148"/>
        <v>0</v>
      </c>
      <c r="BG192" s="21" t="str">
        <f t="shared" ca="1" si="148"/>
        <v/>
      </c>
      <c r="BH192" s="21" t="str">
        <f t="shared" ca="1" si="148"/>
        <v/>
      </c>
      <c r="BI192" s="21" t="str">
        <f t="shared" ca="1" si="148"/>
        <v/>
      </c>
      <c r="BJ192" s="22">
        <f t="shared" ca="1" si="113"/>
        <v>1</v>
      </c>
      <c r="BK192" s="21">
        <f t="shared" si="114"/>
        <v>4</v>
      </c>
      <c r="BL192" s="22">
        <f t="shared" ca="1" si="115"/>
        <v>125698</v>
      </c>
      <c r="BM192" s="22">
        <f t="shared" ca="1" si="116"/>
        <v>0</v>
      </c>
      <c r="BN192" s="23">
        <f t="shared" ca="1" si="117"/>
        <v>125698</v>
      </c>
      <c r="BO192" s="24">
        <f t="shared" ca="1" si="118"/>
        <v>690</v>
      </c>
      <c r="BP192" s="51" t="str">
        <f>_xlfn.XLOOKUP(E192,[1]Validation!E:E,[1]Validation!F:F,"")</f>
        <v>E30</v>
      </c>
      <c r="BQ192" s="51" t="str">
        <f>_xlfn.XLOOKUP(BP192,[1]Validation!F:F,[1]Validation!G:G,"")</f>
        <v>E30 to E45</v>
      </c>
      <c r="BR192" s="52" t="str">
        <f>VLOOKUP(G192,[1]Validation!$B$1:$C$9,2,0)</f>
        <v>B</v>
      </c>
      <c r="BS192" s="51">
        <f t="shared" ca="1" si="119"/>
        <v>226</v>
      </c>
      <c r="BT192" s="53">
        <f>_xlfn.XLOOKUP(B192,'[2]1. All Calls'!$R:$R,'[2]1. All Calls'!$A:$A,"",0)</f>
        <v>46003.624224537001</v>
      </c>
      <c r="BU192" s="51" t="str">
        <f>_xlfn.XLOOKUP(B192,'[2]1. All Calls'!$R:$R,'[2]1. All Calls'!$F:$F,"",0)</f>
        <v>CC-01902327</v>
      </c>
      <c r="BV192" s="51" t="str">
        <f>_xlfn.XLOOKUP(B192,'[2]1. All Calls'!$R:$R,'[2]1. All Calls'!$J:$J,"",0)</f>
        <v>Sales Call</v>
      </c>
      <c r="BW192" s="53">
        <f>_xlfn.XLOOKUP(B192,'[2]Sch Calls'!$R:$R,'[2]Sch Calls'!$A:$A,"",0)</f>
        <v>44912.544108796297</v>
      </c>
      <c r="BX192" s="51">
        <f>_xlfn.XLOOKUP(B192,'[2]Sch Calls'!$R:$R,'[2]Sch Calls'!$B:$B,"",0)</f>
        <v>123399</v>
      </c>
      <c r="BY192" s="51" t="str">
        <f t="shared" si="151"/>
        <v>08-Apr-26</v>
      </c>
      <c r="BZ192" s="51" t="str">
        <f t="shared" si="151"/>
        <v>08-Apr-26</v>
      </c>
      <c r="CA192" s="51" t="str">
        <f t="shared" si="120"/>
        <v>10-Jan-26</v>
      </c>
      <c r="CB192" s="51" t="str">
        <f t="shared" si="121"/>
        <v>09-Apr-27</v>
      </c>
      <c r="CC192" s="51" t="str">
        <f t="shared" si="122"/>
        <v>10-Oct-27</v>
      </c>
      <c r="CD192" s="51" t="str">
        <f t="shared" si="123"/>
        <v>10-Oct-26</v>
      </c>
      <c r="CE192" s="51">
        <f t="shared" ca="1" si="152"/>
        <v>236</v>
      </c>
      <c r="CF192" s="51">
        <f t="shared" ca="1" si="152"/>
        <v>236</v>
      </c>
      <c r="CG192" s="51">
        <f t="shared" ca="1" si="124"/>
        <v>419</v>
      </c>
      <c r="CH192" s="51">
        <f t="shared" ca="1" si="125"/>
        <v>236</v>
      </c>
      <c r="CI192" s="51">
        <f t="shared" ca="1" si="126"/>
        <v>236</v>
      </c>
      <c r="CJ192" s="51">
        <f t="shared" ca="1" si="127"/>
        <v>236</v>
      </c>
      <c r="CK192" s="51">
        <f t="shared" ca="1" si="157"/>
        <v>944</v>
      </c>
      <c r="CL192" s="51">
        <f t="shared" ca="1" si="157"/>
        <v>944</v>
      </c>
      <c r="CM192" s="51">
        <f t="shared" ca="1" si="157"/>
        <v>1676</v>
      </c>
      <c r="CN192" s="51">
        <f t="shared" ca="1" si="157"/>
        <v>944</v>
      </c>
      <c r="CO192" s="51">
        <f t="shared" ca="1" si="157"/>
        <v>944</v>
      </c>
      <c r="CP192" s="51">
        <f t="shared" ca="1" si="157"/>
        <v>944</v>
      </c>
      <c r="CQ192" s="51">
        <f t="shared" ca="1" si="158"/>
        <v>2256</v>
      </c>
      <c r="CR192" s="51">
        <f t="shared" ca="1" si="158"/>
        <v>2256</v>
      </c>
      <c r="CS192" s="51">
        <f t="shared" ca="1" si="158"/>
        <v>1524</v>
      </c>
      <c r="CT192" s="51">
        <f t="shared" ca="1" si="158"/>
        <v>2256</v>
      </c>
      <c r="CU192" s="51">
        <f t="shared" ca="1" si="158"/>
        <v>6256</v>
      </c>
      <c r="CV192" s="54">
        <f t="shared" ca="1" si="158"/>
        <v>2256</v>
      </c>
      <c r="CW192" s="25" t="s">
        <v>212</v>
      </c>
      <c r="CX192" s="55">
        <v>0</v>
      </c>
      <c r="CY192" s="55"/>
      <c r="CZ192" s="26">
        <v>0</v>
      </c>
      <c r="DA192" s="26">
        <v>0</v>
      </c>
      <c r="DB192" s="26">
        <v>0</v>
      </c>
      <c r="DC192" s="26">
        <v>0</v>
      </c>
      <c r="DD192" s="26">
        <v>0</v>
      </c>
      <c r="DE192" s="26">
        <v>0</v>
      </c>
      <c r="DF192" s="26">
        <v>0</v>
      </c>
      <c r="DG192" s="26">
        <v>0</v>
      </c>
      <c r="DH192" s="26">
        <v>0</v>
      </c>
      <c r="DI192" s="26">
        <v>0</v>
      </c>
      <c r="DJ192" s="26">
        <v>0</v>
      </c>
      <c r="DK192" s="26">
        <v>0</v>
      </c>
      <c r="DL192" s="27">
        <f t="shared" si="128"/>
        <v>46078.624224537001</v>
      </c>
      <c r="DM192" s="28">
        <f t="shared" ca="1" si="129"/>
        <v>1</v>
      </c>
      <c r="DN192" s="56">
        <f>_xlfn.XLOOKUP(B192,'[2]1. All Calls'!$R:$R,'[2]1. All Calls'!$A:$A,"",0)</f>
        <v>46003.624224537001</v>
      </c>
      <c r="DO192" s="57" t="str">
        <f ca="1">VLOOKUP(DM192,[1]Validation!$B$20:$C$25,2,0)</f>
        <v>Above 3 months</v>
      </c>
      <c r="DP192" s="58" t="str">
        <f>_xlfn.XLOOKUP(B192,'[1]Active AMCs- Dealer'!E:E,'[1]Active AMCs- Dealer'!L:L,"Not in AMC",0)</f>
        <v>Not in AMC</v>
      </c>
      <c r="DQ192" s="50" t="s">
        <v>238</v>
      </c>
      <c r="DR192" s="29" t="str">
        <f>_xlfn.XLOOKUP(B192,'[2]1. All Calls'!$R:$R,'[2]1. All Calls'!$F:$F,"",0)</f>
        <v>CC-01902327</v>
      </c>
      <c r="DS192" s="29" t="str">
        <f>_xlfn.XLOOKUP(B192,'[2]1. All Calls'!$R:$R,'[2]1. All Calls'!$AB:$AB,"",0)</f>
        <v>Sales call carried out for HMR update</v>
      </c>
      <c r="DT192" s="30">
        <f>_xlfn.XLOOKUP(DR192,'[2]1. All Calls'!$F:$F,'[2]1. All Calls'!$A:$A,"",0)</f>
        <v>46003.624224537001</v>
      </c>
      <c r="DU192" s="31">
        <f>_xlfn.XLOOKUP(DR192,'[2]1. All Calls'!$F:$F,'[2]1. All Calls'!$B:$B,"",0)</f>
        <v>125008</v>
      </c>
      <c r="DV192" s="31">
        <f>_xlfn.XLOOKUP(B192,[1]MDA_Assets!D:D,[1]MDA_Assets!N:N,"",0)</f>
        <v>0</v>
      </c>
      <c r="DW192" s="31">
        <f>_xlfn.XLOOKUP(B192,[1]MDA_Assets!D:D,[1]MDA_Assets!O:O,"",0)</f>
        <v>125008</v>
      </c>
      <c r="DX192" s="32" t="str">
        <f>_xlfn.XLOOKUP(B192,[1]MDA_Assets!D:D,[1]MDA_Assets!Q:Q,"",0)</f>
        <v>Synthetic</v>
      </c>
      <c r="DY192" s="33">
        <f>_xlfn.XLOOKUP(B192,[1]MDA_Assets!D:D,[1]MDA_Assets!R:R,"",0)</f>
        <v>45757</v>
      </c>
      <c r="DZ192" s="33">
        <f>_xlfn.XLOOKUP(B192,[1]MDA_Assets!D:D,[1]MDA_Assets!S:S,"",0)</f>
        <v>45940</v>
      </c>
      <c r="EA192" s="33">
        <f>_xlfn.XLOOKUP(B192,[1]MDA_Assets!D:D,[1]MDA_Assets!T:T,"",0)</f>
        <v>45940</v>
      </c>
      <c r="EB192" s="33">
        <f>_xlfn.XLOOKUP(B192,[1]MDA_Assets!D:D,[1]MDA_Assets!U:U,"",0)</f>
        <v>45940</v>
      </c>
      <c r="EC192" s="33">
        <f>_xlfn.XLOOKUP(B192,[1]MDA_Assets!D:D,[1]MDA_Assets!V:V,"",0)</f>
        <v>45940</v>
      </c>
      <c r="ED192" s="33">
        <f>_xlfn.XLOOKUP(B192,[1]MDA_Assets!D:D,[1]MDA_Assets!W:W,"",0)</f>
        <v>45940</v>
      </c>
      <c r="EE192" s="32">
        <f>_xlfn.XLOOKUP(B192,[1]MDA_Assets!D:D,[1]MDA_Assets!X:X,"",0)</f>
        <v>0</v>
      </c>
      <c r="EF192" s="33">
        <f>_xlfn.XLOOKUP(B192,[1]MDA_Assets!D:D,[1]MDA_Assets!Y:Y,"",0)</f>
        <v>0</v>
      </c>
      <c r="EG192" s="33">
        <f>_xlfn.XLOOKUP(B192,[1]MDA_Assets!D:D,[1]MDA_Assets!Z:Z,"",0)</f>
        <v>0</v>
      </c>
      <c r="EH192" s="33">
        <f>_xlfn.XLOOKUP(B192,[1]MDA_Assets!D:D,[1]MDA_Assets!AA:AA,"",0)</f>
        <v>0</v>
      </c>
      <c r="EI192" s="34">
        <f>_xlfn.XLOOKUP(B192,[1]MDA_Assets!D:D,[1]MDA_Assets!P:P,"",0)</f>
        <v>4</v>
      </c>
      <c r="EJ192" s="35" t="str">
        <f>_xlfn.XLOOKUP(B192,[1]MDA_Assets!D:D,[1]MDA_Assets!AB:AB,"",0)</f>
        <v>3200</v>
      </c>
      <c r="EK192" s="35" t="str">
        <f>_xlfn.XLOOKUP(B192,[1]MDA_Assets!D:D,[1]MDA_Assets!AC:AC,"",0)</f>
        <v>3200</v>
      </c>
      <c r="EL192" s="35" t="str">
        <f>_xlfn.XLOOKUP(B192,[1]MDA_Assets!D:D,[1]MDA_Assets!AD:AD,"",0)</f>
        <v>3200</v>
      </c>
      <c r="EM192" s="35" t="str">
        <f>_xlfn.XLOOKUP(B192,[1]MDA_Assets!D:D,[1]MDA_Assets!AE:AE,"",0)</f>
        <v>3200</v>
      </c>
      <c r="EN192" s="35" t="str">
        <f>_xlfn.XLOOKUP(B192,[1]MDA_Assets!D:D,[1]MDA_Assets!AF:AF,"",0)</f>
        <v>7200</v>
      </c>
      <c r="EO192" s="35" t="str">
        <f>_xlfn.XLOOKUP(B192,[1]MDA_Assets!D:D,[1]MDA_Assets!AG:AG,"",0)</f>
        <v>3200</v>
      </c>
      <c r="EP192" s="36">
        <f t="shared" si="153"/>
        <v>365</v>
      </c>
      <c r="EQ192" s="36">
        <f t="shared" si="153"/>
        <v>180</v>
      </c>
      <c r="ER192" s="36">
        <f t="shared" si="130"/>
        <v>730</v>
      </c>
      <c r="ES192" s="36">
        <f t="shared" si="131"/>
        <v>730</v>
      </c>
      <c r="ET192" s="36">
        <f t="shared" si="132"/>
        <v>730</v>
      </c>
      <c r="EU192" s="36">
        <f t="shared" si="133"/>
        <v>365</v>
      </c>
      <c r="EV192" s="36" t="str">
        <f t="shared" si="134"/>
        <v/>
      </c>
      <c r="EW192" s="36" t="str">
        <f t="shared" si="106"/>
        <v/>
      </c>
      <c r="EX192" s="36" t="str">
        <f t="shared" si="107"/>
        <v/>
      </c>
      <c r="EY192" s="36">
        <f t="shared" si="147"/>
        <v>11.78</v>
      </c>
      <c r="EZ192" s="36">
        <f t="shared" si="147"/>
        <v>5.81</v>
      </c>
      <c r="FA192" s="36">
        <f t="shared" si="147"/>
        <v>23.55</v>
      </c>
      <c r="FB192" s="36">
        <f t="shared" si="146"/>
        <v>23.55</v>
      </c>
      <c r="FC192" s="36">
        <f t="shared" si="146"/>
        <v>23.55</v>
      </c>
      <c r="FD192" s="36">
        <f t="shared" si="146"/>
        <v>11.78</v>
      </c>
      <c r="FE192" s="36" t="str">
        <f t="shared" si="146"/>
        <v/>
      </c>
      <c r="FF192" s="36" t="str">
        <f t="shared" si="146"/>
        <v/>
      </c>
      <c r="FG192" s="36" t="str">
        <f t="shared" si="146"/>
        <v/>
      </c>
      <c r="FH192" s="37" t="str" cm="1">
        <f t="array" ref="FH192">_xlfn.IFS(EY192="", "No Data", EY192&lt;0, "Negative/Future", EY192=0, "Zero Days", EY192&lt;=3, "&lt; 3 Months", EY192&lt;=6, "3 to 6 Months", EY192&lt;=9, "6 to 9 Months", EY192&lt;=12, "9 to 12 Months", EY192&lt;=15, "12 to 15 Months", EY192&lt;=18, "15 to 18 Months", EY192&lt;=24, "18 to 24 Months", EY192&gt;24, "&gt; 24 Months")</f>
        <v>9 to 12 Months</v>
      </c>
      <c r="FI192" s="37" t="str" cm="1">
        <f t="array" ref="FI192">_xlfn.IFS(EZ192="", "No Data", EZ192&lt;0, "Negative/Future", EZ192=0, "Zero Days", EZ192&lt;=3, "&lt; 3 Months", EZ192&lt;=6, "3 to 6 Months", EZ192&lt;=9, "6 to 9 Months", EZ192&lt;=12, "9 to 12 Months", EZ192&lt;=15, "12 to 15 Months", EZ192&lt;=18, "15 to 18 Months", EZ192&lt;=24, "18 to 24 Months", EZ192&gt;24, "&gt; 24 Months")</f>
        <v>3 to 6 Months</v>
      </c>
      <c r="FJ192" s="37" t="str" cm="1">
        <f t="array" ref="FJ192">_xlfn.IFS(FA192="", "No Data", FA192&lt;0, "Negative/Future", FA192=0, "Zero Days", FA192&lt;=3, "&lt; 3 Months", FA192&lt;=6, "3 to 6 Months", FA192&lt;=9, "6 to 9 Months", FA192&lt;=12, "9 to 12 Months", FA192&lt;=15, "12 to 15 Months", FA192&lt;=18, "15 to 18 Months", FA192&lt;=24, "18 to 24 Months", FA192&gt;24, "&gt; 24 Months")</f>
        <v>18 to 24 Months</v>
      </c>
      <c r="FK192" s="37" t="str" cm="1">
        <f t="array" ref="FK192">_xlfn.IFS(FB192="", "No Data", FB192&lt;0, "Negative/Future", FB192=0, "Zero Days", FB192&lt;=3, "&lt; 3 Months", FB192&lt;=6, "3 to 6 Months", FB192&lt;=9, "6 to 9 Months", FB192&lt;=12, "9 to 12 Months", FB192&lt;=15, "12 to 15 Months", FB192&lt;=18, "15 to 18 Months", FB192&lt;=24, "18 to 24 Months", FB192&gt;24, "&gt; 24 Months")</f>
        <v>18 to 24 Months</v>
      </c>
      <c r="FL192" s="37" t="str" cm="1">
        <f t="array" ref="FL192">_xlfn.IFS(FC192="", "No Data", FC192&lt;0, "Negative/Future", FC192=0, "Zero Days", FC192&lt;=3, "&lt; 3 Months", FC192&lt;=6, "3 to 6 Months", FC192&lt;=9, "6 to 9 Months", FC192&lt;=12, "9 to 12 Months", FC192&lt;=15, "12 to 15 Months", FC192&lt;=18, "15 to 18 Months", FC192&lt;=24, "18 to 24 Months", FC192&gt;24, "&gt; 24 Months")</f>
        <v>18 to 24 Months</v>
      </c>
      <c r="FM192" s="37" t="str" cm="1">
        <f t="array" ref="FM192">_xlfn.IFS(FD192="", "No Data", FD192&lt;0, "Negative/Future", FD192=0, "Zero Days", FD192&lt;=3, "&lt; 3 Months", FD192&lt;=6, "3 to 6 Months", FD192&lt;=9, "6 to 9 Months", FD192&lt;=12, "9 to 12 Months", FD192&lt;=15, "12 to 15 Months", FD192&lt;=18, "15 to 18 Months", FD192&lt;=24, "18 to 24 Months", FD192&gt;24, "&gt; 24 Months")</f>
        <v>9 to 12 Months</v>
      </c>
      <c r="FN192" s="37" t="str" cm="1">
        <f t="array" ref="FN192">_xlfn.IFS(FE192="", "No Data", FE192&lt;0, "Negative/Future", FE192=0, "Zero Days", FE192&lt;=3, "&lt; 3 Months", FE192&lt;=6, "3 to 6 Months", FE192&lt;=9, "6 to 9 Months", FE192&lt;=12, "9 to 12 Months", FE192&lt;=15, "12 to 15 Months", FE192&lt;=18, "15 to 18 Months", FE192&lt;=24, "18 to 24 Months", FE192&gt;24, "&gt; 24 Months")</f>
        <v>No Data</v>
      </c>
      <c r="FO192" s="37" t="str" cm="1">
        <f t="array" ref="FO192">_xlfn.IFS(FG192="", "No Data", FG192&lt;0, "Negative/Future", FG192=0, "Zero Days", FG192&lt;=3, "&lt; 3 Months", FG192&lt;=6, "3 to 6 Months", FG192&lt;=9, "6 to 9 Months", FG192&lt;=12, "9 to 12 Months", FG192&lt;=15, "12 to 15 Months", FG192&lt;=18, "15 to 18 Months", FG192&lt;=24, "18 to 24 Months", FG192&gt;24, "&gt; 24 Months")</f>
        <v>No Data</v>
      </c>
      <c r="FP192" s="37" t="str" cm="1">
        <f t="array" ref="FP192">_xlfn.IFS(FF192="", "No Data", FF192&lt;0, "Negative/Future", FF192=0, "Zero Days", FF192&lt;=3, "&lt; 3 Months", FF192&lt;=6, "3 to 6 Months", FF192&lt;=9, "6 to 9 Months", FF192&lt;=12, "9 to 12 Months", FF192&lt;=15, "12 to 15 Months", FF192&lt;=18, "15 to 18 Months", FF192&lt;=24, "18 to 24 Months", FF192&gt;24, "&gt; 24 Months")</f>
        <v>No Data</v>
      </c>
      <c r="FQ192" s="29" t="s">
        <v>227</v>
      </c>
      <c r="FR192" s="29" t="s">
        <v>227</v>
      </c>
      <c r="FS192" s="38" t="str">
        <f>VLOOKUP(_xlfn.XLOOKUP(B192,[1]MDA_Assets!D:D,[1]MDA_Assets!I:I,"",0),[1]Validation!$B$1:$C$8,2,0)</f>
        <v>B</v>
      </c>
      <c r="FT192" s="38" t="s">
        <v>202</v>
      </c>
      <c r="FU192" s="31">
        <f>_xlfn.XLOOKUP(B192,[1]MDA_Assets!D:D,[1]MDA_Assets!X:X,"",0)</f>
        <v>0</v>
      </c>
      <c r="FV192" s="39">
        <v>1</v>
      </c>
      <c r="FW192" s="39">
        <v>0</v>
      </c>
      <c r="FX192" s="39">
        <v>0</v>
      </c>
      <c r="FY192" s="39">
        <v>8</v>
      </c>
      <c r="FZ192" s="40">
        <f t="shared" si="150"/>
        <v>46305</v>
      </c>
      <c r="GA192" s="40">
        <f t="shared" si="150"/>
        <v>46120</v>
      </c>
      <c r="GB192" s="40">
        <f t="shared" si="108"/>
        <v>46487</v>
      </c>
      <c r="GC192" s="40">
        <f t="shared" si="109"/>
        <v>46670</v>
      </c>
      <c r="GD192" s="40">
        <f t="shared" si="110"/>
        <v>46670</v>
      </c>
      <c r="GE192" s="40">
        <f t="shared" si="111"/>
        <v>46305</v>
      </c>
      <c r="GF192" s="40" t="str">
        <f t="shared" si="154"/>
        <v/>
      </c>
      <c r="GG192" s="40" t="str">
        <f t="shared" si="154"/>
        <v/>
      </c>
      <c r="GH192" s="40" t="str">
        <f t="shared" si="154"/>
        <v/>
      </c>
      <c r="GI192" s="39">
        <f t="shared" si="135"/>
        <v>0</v>
      </c>
      <c r="GJ192" s="39">
        <f t="shared" si="136"/>
        <v>0</v>
      </c>
      <c r="GK192" s="39">
        <f t="shared" si="137"/>
        <v>0</v>
      </c>
      <c r="GL192" s="39">
        <f t="shared" si="138"/>
        <v>6</v>
      </c>
    </row>
    <row r="193" spans="1:194" x14ac:dyDescent="0.25">
      <c r="A193" s="19">
        <v>215</v>
      </c>
      <c r="B193" s="43" t="s">
        <v>2311</v>
      </c>
      <c r="C193" s="43" t="s">
        <v>186</v>
      </c>
      <c r="D193" s="43" t="s">
        <v>241</v>
      </c>
      <c r="E193" s="43" t="s">
        <v>1098</v>
      </c>
      <c r="F193" s="43" t="s">
        <v>1046</v>
      </c>
      <c r="G193" s="43" t="s">
        <v>190</v>
      </c>
      <c r="H193" s="43" t="s">
        <v>471</v>
      </c>
      <c r="I193" s="43" t="s">
        <v>192</v>
      </c>
      <c r="J193" s="44">
        <f t="shared" si="112"/>
        <v>39528.770833333336</v>
      </c>
      <c r="K193" s="44">
        <v>39164.770833333336</v>
      </c>
      <c r="L193" s="44">
        <v>39136.770833333336</v>
      </c>
      <c r="M193" s="43" t="s">
        <v>2889</v>
      </c>
      <c r="N193" s="43" t="s">
        <v>2890</v>
      </c>
      <c r="O193" s="44">
        <v>46102.378900462965</v>
      </c>
      <c r="P193" s="43">
        <v>126520</v>
      </c>
      <c r="Q193" s="43"/>
      <c r="R193" s="43"/>
      <c r="S193" s="43" t="s">
        <v>194</v>
      </c>
      <c r="T193" s="44">
        <v>46101.770833333336</v>
      </c>
      <c r="U193" s="44">
        <v>46101.770833333336</v>
      </c>
      <c r="V193" s="44">
        <v>46101.770833333336</v>
      </c>
      <c r="W193" s="44">
        <v>46101.770833333336</v>
      </c>
      <c r="X193" s="44">
        <v>46101.770833333336</v>
      </c>
      <c r="Y193" s="44">
        <v>46101.770833333336</v>
      </c>
      <c r="Z193" s="43"/>
      <c r="AA193" s="43"/>
      <c r="AB193" s="43"/>
      <c r="AC193" s="43"/>
      <c r="AD193" s="43"/>
      <c r="AE193" s="43">
        <v>8</v>
      </c>
      <c r="AF193" s="43" t="s">
        <v>285</v>
      </c>
      <c r="AG193" s="43" t="s">
        <v>285</v>
      </c>
      <c r="AH193" s="43" t="s">
        <v>287</v>
      </c>
      <c r="AI193" s="43" t="s">
        <v>287</v>
      </c>
      <c r="AJ193" s="43" t="s">
        <v>286</v>
      </c>
      <c r="AK193" s="43" t="s">
        <v>285</v>
      </c>
      <c r="AL193" s="47">
        <v>46466</v>
      </c>
      <c r="AM193" s="47">
        <v>46281</v>
      </c>
      <c r="AN193" s="47">
        <v>46831</v>
      </c>
      <c r="AO193" s="47">
        <v>46831</v>
      </c>
      <c r="AP193" s="47">
        <v>46831</v>
      </c>
      <c r="AQ193" s="47">
        <v>46466</v>
      </c>
      <c r="AR193" s="48"/>
      <c r="AS193" s="48"/>
      <c r="AT193" s="48"/>
      <c r="AU193" s="43">
        <v>0</v>
      </c>
      <c r="AV193" s="43">
        <v>0</v>
      </c>
      <c r="AW193" s="43">
        <v>0</v>
      </c>
      <c r="AX193" s="51" t="s">
        <v>409</v>
      </c>
      <c r="AY193" s="51" t="s">
        <v>409</v>
      </c>
      <c r="AZ193" s="51" t="s">
        <v>198</v>
      </c>
      <c r="BA193" s="20">
        <f t="shared" ca="1" si="149"/>
        <v>0</v>
      </c>
      <c r="BB193" s="20">
        <f t="shared" ca="1" si="149"/>
        <v>0</v>
      </c>
      <c r="BC193" s="20">
        <f t="shared" ca="1" si="149"/>
        <v>0</v>
      </c>
      <c r="BD193" s="20">
        <f t="shared" ca="1" si="148"/>
        <v>0</v>
      </c>
      <c r="BE193" s="20">
        <f t="shared" ca="1" si="148"/>
        <v>0</v>
      </c>
      <c r="BF193" s="20">
        <f t="shared" ca="1" si="148"/>
        <v>0</v>
      </c>
      <c r="BG193" s="21" t="str">
        <f t="shared" ca="1" si="148"/>
        <v/>
      </c>
      <c r="BH193" s="21" t="str">
        <f t="shared" ca="1" si="148"/>
        <v/>
      </c>
      <c r="BI193" s="21" t="str">
        <f t="shared" ca="1" si="148"/>
        <v/>
      </c>
      <c r="BJ193" s="22">
        <f t="shared" ca="1" si="113"/>
        <v>0</v>
      </c>
      <c r="BK193" s="21">
        <f t="shared" si="114"/>
        <v>8</v>
      </c>
      <c r="BL193" s="22">
        <f t="shared" ca="1" si="115"/>
        <v>127109</v>
      </c>
      <c r="BM193" s="22">
        <f t="shared" ca="1" si="116"/>
        <v>0</v>
      </c>
      <c r="BN193" s="23">
        <f t="shared" ca="1" si="117"/>
        <v>127109</v>
      </c>
      <c r="BO193" s="24">
        <f t="shared" ca="1" si="118"/>
        <v>589</v>
      </c>
      <c r="BP193" s="51" t="str">
        <f>_xlfn.XLOOKUP(E193,[1]Validation!E:E,[1]Validation!F:F,"")</f>
        <v>E75</v>
      </c>
      <c r="BQ193" s="51" t="str">
        <f>_xlfn.XLOOKUP(BP193,[1]Validation!F:F,[1]Validation!G:G,"")</f>
        <v>E55 to E75</v>
      </c>
      <c r="BR193" s="52" t="str">
        <f>VLOOKUP(G193,[1]Validation!$B$1:$C$9,2,0)</f>
        <v>B</v>
      </c>
      <c r="BS193" s="51">
        <f t="shared" ca="1" si="119"/>
        <v>230</v>
      </c>
      <c r="BT193" s="53">
        <f>_xlfn.XLOOKUP(B193,'[2]1. All Calls'!$R:$R,'[2]1. All Calls'!$A:$A,"",0)</f>
        <v>46090.2734837963</v>
      </c>
      <c r="BU193" s="51" t="str">
        <f>_xlfn.XLOOKUP(B193,'[2]1. All Calls'!$R:$R,'[2]1. All Calls'!$F:$F,"",0)</f>
        <v>CC-02003427</v>
      </c>
      <c r="BV193" s="51" t="str">
        <f>_xlfn.XLOOKUP(B193,'[2]1. All Calls'!$R:$R,'[2]1. All Calls'!$J:$J,"",0)</f>
        <v>Schedule Service - AMC</v>
      </c>
      <c r="BW193" s="53">
        <f>_xlfn.XLOOKUP(B193,'[2]Sch Calls'!$R:$R,'[2]Sch Calls'!$A:$A,"",0)</f>
        <v>46001.7519328704</v>
      </c>
      <c r="BX193" s="51">
        <f>_xlfn.XLOOKUP(B193,'[2]Sch Calls'!$R:$R,'[2]Sch Calls'!$B:$B,"",0)</f>
        <v>126518</v>
      </c>
      <c r="BY193" s="51" t="str">
        <f t="shared" si="151"/>
        <v>17-Sep-26</v>
      </c>
      <c r="BZ193" s="51" t="str">
        <f t="shared" si="151"/>
        <v>17-Sep-26</v>
      </c>
      <c r="CA193" s="51" t="str">
        <f t="shared" si="120"/>
        <v>21-Dec-26</v>
      </c>
      <c r="CB193" s="51" t="str">
        <f t="shared" si="121"/>
        <v>18-Sep-27</v>
      </c>
      <c r="CC193" s="51" t="str">
        <f t="shared" si="122"/>
        <v>20-Mar-28</v>
      </c>
      <c r="CD193" s="51" t="str">
        <f t="shared" si="123"/>
        <v>21-Mar-27</v>
      </c>
      <c r="CE193" s="51">
        <f t="shared" ca="1" si="152"/>
        <v>74</v>
      </c>
      <c r="CF193" s="51">
        <f t="shared" ca="1" si="152"/>
        <v>74</v>
      </c>
      <c r="CG193" s="51">
        <f t="shared" ca="1" si="124"/>
        <v>74</v>
      </c>
      <c r="CH193" s="51">
        <f t="shared" ca="1" si="125"/>
        <v>74</v>
      </c>
      <c r="CI193" s="51">
        <f t="shared" ca="1" si="126"/>
        <v>74</v>
      </c>
      <c r="CJ193" s="51">
        <f t="shared" ca="1" si="127"/>
        <v>74</v>
      </c>
      <c r="CK193" s="51">
        <f t="shared" ca="1" si="157"/>
        <v>592</v>
      </c>
      <c r="CL193" s="51">
        <f t="shared" ca="1" si="157"/>
        <v>592</v>
      </c>
      <c r="CM193" s="51">
        <f t="shared" ca="1" si="157"/>
        <v>592</v>
      </c>
      <c r="CN193" s="51">
        <f t="shared" ca="1" si="157"/>
        <v>592</v>
      </c>
      <c r="CO193" s="51">
        <f t="shared" ca="1" si="157"/>
        <v>592</v>
      </c>
      <c r="CP193" s="51">
        <f t="shared" ca="1" si="157"/>
        <v>592</v>
      </c>
      <c r="CQ193" s="51">
        <f t="shared" ca="1" si="158"/>
        <v>3408</v>
      </c>
      <c r="CR193" s="51">
        <f t="shared" ca="1" si="158"/>
        <v>3408</v>
      </c>
      <c r="CS193" s="51">
        <f t="shared" ca="1" si="158"/>
        <v>5408</v>
      </c>
      <c r="CT193" s="51">
        <f t="shared" ca="1" si="158"/>
        <v>5408</v>
      </c>
      <c r="CU193" s="51">
        <f t="shared" ca="1" si="158"/>
        <v>7408</v>
      </c>
      <c r="CV193" s="54">
        <f t="shared" ca="1" si="158"/>
        <v>3408</v>
      </c>
      <c r="CW193" s="25" t="s">
        <v>212</v>
      </c>
      <c r="CX193" s="55">
        <v>0.02</v>
      </c>
      <c r="CY193" s="55"/>
      <c r="CZ193" s="26">
        <v>0</v>
      </c>
      <c r="DA193" s="26">
        <v>0</v>
      </c>
      <c r="DB193" s="26">
        <v>0</v>
      </c>
      <c r="DC193" s="26">
        <v>0</v>
      </c>
      <c r="DD193" s="26">
        <v>0</v>
      </c>
      <c r="DE193" s="26">
        <v>0</v>
      </c>
      <c r="DF193" s="26">
        <v>0</v>
      </c>
      <c r="DG193" s="26">
        <v>0</v>
      </c>
      <c r="DH193" s="26">
        <v>0</v>
      </c>
      <c r="DI193" s="26">
        <v>0</v>
      </c>
      <c r="DJ193" s="26">
        <v>0</v>
      </c>
      <c r="DK193" s="26">
        <v>0</v>
      </c>
      <c r="DL193" s="27">
        <f t="shared" si="128"/>
        <v>46165.2734837963</v>
      </c>
      <c r="DM193" s="28">
        <f t="shared" ca="1" si="129"/>
        <v>1</v>
      </c>
      <c r="DN193" s="56">
        <f>_xlfn.XLOOKUP(B193,'[2]1. All Calls'!$R:$R,'[2]1. All Calls'!$A:$A,"",0)</f>
        <v>46090.2734837963</v>
      </c>
      <c r="DO193" s="57" t="str">
        <f ca="1">VLOOKUP(DM193,[1]Validation!$B$20:$C$25,2,0)</f>
        <v>Above 3 months</v>
      </c>
      <c r="DP193" s="58" t="str">
        <f>_xlfn.XLOOKUP(B193,'[1]Active AMCs- Dealer'!E:E,'[1]Active AMCs- Dealer'!L:L,"Not in AMC",0)</f>
        <v>AMC</v>
      </c>
      <c r="DQ193" s="58"/>
      <c r="DR193" s="29" t="str">
        <f>_xlfn.XLOOKUP(B193,'[2]1. All Calls'!$R:$R,'[2]1. All Calls'!$F:$F,"",0)</f>
        <v>CC-02003427</v>
      </c>
      <c r="DS193" s="29" t="str">
        <f>_xlfn.XLOOKUP(B193,'[2]1. All Calls'!$R:$R,'[2]1. All Calls'!$AB:$AB,"",0)</f>
        <v>Attend the site for scheduled service so change air filter, oil filter, air oil separator, motor greasing, all valve kit and oil. The site for scheduled service so change.</v>
      </c>
      <c r="DT193" s="30">
        <f>_xlfn.XLOOKUP(DR193,'[2]1. All Calls'!$F:$F,'[2]1. All Calls'!$A:$A,"",0)</f>
        <v>46090.2734837963</v>
      </c>
      <c r="DU193" s="31">
        <f>_xlfn.XLOOKUP(DR193,'[2]1. All Calls'!$F:$F,'[2]1. All Calls'!$B:$B,"",0)</f>
        <v>126520</v>
      </c>
      <c r="DV193" s="31">
        <f>_xlfn.XLOOKUP(B193,[1]MDA_Assets!D:D,[1]MDA_Assets!N:N,"",0)</f>
        <v>0</v>
      </c>
      <c r="DW193" s="31">
        <f>_xlfn.XLOOKUP(B193,[1]MDA_Assets!D:D,[1]MDA_Assets!O:O,"",0)</f>
        <v>0</v>
      </c>
      <c r="DX193" s="32" t="str">
        <f>_xlfn.XLOOKUP(B193,[1]MDA_Assets!D:D,[1]MDA_Assets!Q:Q,"",0)</f>
        <v>Synthetic</v>
      </c>
      <c r="DY193" s="33">
        <f>_xlfn.XLOOKUP(B193,[1]MDA_Assets!D:D,[1]MDA_Assets!R:R,"",0)</f>
        <v>46102</v>
      </c>
      <c r="DZ193" s="33">
        <f>_xlfn.XLOOKUP(B193,[1]MDA_Assets!D:D,[1]MDA_Assets!S:S,"",0)</f>
        <v>46102</v>
      </c>
      <c r="EA193" s="33">
        <f>_xlfn.XLOOKUP(B193,[1]MDA_Assets!D:D,[1]MDA_Assets!T:T,"",0)</f>
        <v>46102</v>
      </c>
      <c r="EB193" s="33">
        <f>_xlfn.XLOOKUP(B193,[1]MDA_Assets!D:D,[1]MDA_Assets!U:U,"",0)</f>
        <v>46102</v>
      </c>
      <c r="EC193" s="33">
        <f>_xlfn.XLOOKUP(B193,[1]MDA_Assets!D:D,[1]MDA_Assets!V:V,"",0)</f>
        <v>46102</v>
      </c>
      <c r="ED193" s="33">
        <f>_xlfn.XLOOKUP(B193,[1]MDA_Assets!D:D,[1]MDA_Assets!W:W,"",0)</f>
        <v>46102</v>
      </c>
      <c r="EE193" s="32">
        <f>_xlfn.XLOOKUP(B193,[1]MDA_Assets!D:D,[1]MDA_Assets!X:X,"",0)</f>
        <v>0</v>
      </c>
      <c r="EF193" s="33">
        <f>_xlfn.XLOOKUP(B193,[1]MDA_Assets!D:D,[1]MDA_Assets!Y:Y,"",0)</f>
        <v>0</v>
      </c>
      <c r="EG193" s="33">
        <f>_xlfn.XLOOKUP(B193,[1]MDA_Assets!D:D,[1]MDA_Assets!Z:Z,"",0)</f>
        <v>0</v>
      </c>
      <c r="EH193" s="33">
        <f>_xlfn.XLOOKUP(B193,[1]MDA_Assets!D:D,[1]MDA_Assets!AA:AA,"",0)</f>
        <v>0</v>
      </c>
      <c r="EI193" s="34">
        <f>_xlfn.XLOOKUP(B193,[1]MDA_Assets!D:D,[1]MDA_Assets!P:P,"",0)</f>
        <v>8</v>
      </c>
      <c r="EJ193" s="35" t="str">
        <f>_xlfn.XLOOKUP(B193,[1]MDA_Assets!D:D,[1]MDA_Assets!AB:AB,"",0)</f>
        <v>4000</v>
      </c>
      <c r="EK193" s="35" t="str">
        <f>_xlfn.XLOOKUP(B193,[1]MDA_Assets!D:D,[1]MDA_Assets!AC:AC,"",0)</f>
        <v>4000</v>
      </c>
      <c r="EL193" s="35" t="str">
        <f>_xlfn.XLOOKUP(B193,[1]MDA_Assets!D:D,[1]MDA_Assets!AD:AD,"",0)</f>
        <v>6000</v>
      </c>
      <c r="EM193" s="35" t="str">
        <f>_xlfn.XLOOKUP(B193,[1]MDA_Assets!D:D,[1]MDA_Assets!AE:AE,"",0)</f>
        <v>6000</v>
      </c>
      <c r="EN193" s="35" t="str">
        <f>_xlfn.XLOOKUP(B193,[1]MDA_Assets!D:D,[1]MDA_Assets!AF:AF,"",0)</f>
        <v>8000</v>
      </c>
      <c r="EO193" s="35" t="str">
        <f>_xlfn.XLOOKUP(B193,[1]MDA_Assets!D:D,[1]MDA_Assets!AG:AG,"",0)</f>
        <v>4000</v>
      </c>
      <c r="EP193" s="36">
        <f t="shared" si="153"/>
        <v>365</v>
      </c>
      <c r="EQ193" s="36">
        <f t="shared" si="153"/>
        <v>180</v>
      </c>
      <c r="ER193" s="36">
        <f t="shared" si="130"/>
        <v>730</v>
      </c>
      <c r="ES193" s="36">
        <f t="shared" si="131"/>
        <v>730</v>
      </c>
      <c r="ET193" s="36">
        <f t="shared" si="132"/>
        <v>730</v>
      </c>
      <c r="EU193" s="36">
        <f t="shared" si="133"/>
        <v>365</v>
      </c>
      <c r="EV193" s="36" t="str">
        <f t="shared" si="134"/>
        <v/>
      </c>
      <c r="EW193" s="36" t="str">
        <f t="shared" si="106"/>
        <v/>
      </c>
      <c r="EX193" s="36" t="str">
        <f t="shared" si="107"/>
        <v/>
      </c>
      <c r="EY193" s="36">
        <f t="shared" si="147"/>
        <v>11.78</v>
      </c>
      <c r="EZ193" s="36">
        <f t="shared" si="147"/>
        <v>5.81</v>
      </c>
      <c r="FA193" s="36">
        <f t="shared" si="147"/>
        <v>23.55</v>
      </c>
      <c r="FB193" s="36">
        <f t="shared" si="146"/>
        <v>23.55</v>
      </c>
      <c r="FC193" s="36">
        <f t="shared" si="146"/>
        <v>23.55</v>
      </c>
      <c r="FD193" s="36">
        <f t="shared" si="146"/>
        <v>11.78</v>
      </c>
      <c r="FE193" s="36" t="str">
        <f t="shared" si="146"/>
        <v/>
      </c>
      <c r="FF193" s="36" t="str">
        <f t="shared" si="146"/>
        <v/>
      </c>
      <c r="FG193" s="36" t="str">
        <f t="shared" si="146"/>
        <v/>
      </c>
      <c r="FH193" s="37" t="str" cm="1">
        <f t="array" ref="FH193">_xlfn.IFS(EY193="", "No Data", EY193&lt;0, "Negative/Future", EY193=0, "Zero Days", EY193&lt;=3, "&lt; 3 Months", EY193&lt;=6, "3 to 6 Months", EY193&lt;=9, "6 to 9 Months", EY193&lt;=12, "9 to 12 Months", EY193&lt;=15, "12 to 15 Months", EY193&lt;=18, "15 to 18 Months", EY193&lt;=24, "18 to 24 Months", EY193&gt;24, "&gt; 24 Months")</f>
        <v>9 to 12 Months</v>
      </c>
      <c r="FI193" s="37" t="str" cm="1">
        <f t="array" ref="FI193">_xlfn.IFS(EZ193="", "No Data", EZ193&lt;0, "Negative/Future", EZ193=0, "Zero Days", EZ193&lt;=3, "&lt; 3 Months", EZ193&lt;=6, "3 to 6 Months", EZ193&lt;=9, "6 to 9 Months", EZ193&lt;=12, "9 to 12 Months", EZ193&lt;=15, "12 to 15 Months", EZ193&lt;=18, "15 to 18 Months", EZ193&lt;=24, "18 to 24 Months", EZ193&gt;24, "&gt; 24 Months")</f>
        <v>3 to 6 Months</v>
      </c>
      <c r="FJ193" s="37" t="str" cm="1">
        <f t="array" ref="FJ193">_xlfn.IFS(FA193="", "No Data", FA193&lt;0, "Negative/Future", FA193=0, "Zero Days", FA193&lt;=3, "&lt; 3 Months", FA193&lt;=6, "3 to 6 Months", FA193&lt;=9, "6 to 9 Months", FA193&lt;=12, "9 to 12 Months", FA193&lt;=15, "12 to 15 Months", FA193&lt;=18, "15 to 18 Months", FA193&lt;=24, "18 to 24 Months", FA193&gt;24, "&gt; 24 Months")</f>
        <v>18 to 24 Months</v>
      </c>
      <c r="FK193" s="37" t="str" cm="1">
        <f t="array" ref="FK193">_xlfn.IFS(FB193="", "No Data", FB193&lt;0, "Negative/Future", FB193=0, "Zero Days", FB193&lt;=3, "&lt; 3 Months", FB193&lt;=6, "3 to 6 Months", FB193&lt;=9, "6 to 9 Months", FB193&lt;=12, "9 to 12 Months", FB193&lt;=15, "12 to 15 Months", FB193&lt;=18, "15 to 18 Months", FB193&lt;=24, "18 to 24 Months", FB193&gt;24, "&gt; 24 Months")</f>
        <v>18 to 24 Months</v>
      </c>
      <c r="FL193" s="37" t="str" cm="1">
        <f t="array" ref="FL193">_xlfn.IFS(FC193="", "No Data", FC193&lt;0, "Negative/Future", FC193=0, "Zero Days", FC193&lt;=3, "&lt; 3 Months", FC193&lt;=6, "3 to 6 Months", FC193&lt;=9, "6 to 9 Months", FC193&lt;=12, "9 to 12 Months", FC193&lt;=15, "12 to 15 Months", FC193&lt;=18, "15 to 18 Months", FC193&lt;=24, "18 to 24 Months", FC193&gt;24, "&gt; 24 Months")</f>
        <v>18 to 24 Months</v>
      </c>
      <c r="FM193" s="37" t="str" cm="1">
        <f t="array" ref="FM193">_xlfn.IFS(FD193="", "No Data", FD193&lt;0, "Negative/Future", FD193=0, "Zero Days", FD193&lt;=3, "&lt; 3 Months", FD193&lt;=6, "3 to 6 Months", FD193&lt;=9, "6 to 9 Months", FD193&lt;=12, "9 to 12 Months", FD193&lt;=15, "12 to 15 Months", FD193&lt;=18, "15 to 18 Months", FD193&lt;=24, "18 to 24 Months", FD193&gt;24, "&gt; 24 Months")</f>
        <v>9 to 12 Months</v>
      </c>
      <c r="FN193" s="37" t="str" cm="1">
        <f t="array" ref="FN193">_xlfn.IFS(FE193="", "No Data", FE193&lt;0, "Negative/Future", FE193=0, "Zero Days", FE193&lt;=3, "&lt; 3 Months", FE193&lt;=6, "3 to 6 Months", FE193&lt;=9, "6 to 9 Months", FE193&lt;=12, "9 to 12 Months", FE193&lt;=15, "12 to 15 Months", FE193&lt;=18, "15 to 18 Months", FE193&lt;=24, "18 to 24 Months", FE193&gt;24, "&gt; 24 Months")</f>
        <v>No Data</v>
      </c>
      <c r="FO193" s="37" t="str" cm="1">
        <f t="array" ref="FO193">_xlfn.IFS(FG193="", "No Data", FG193&lt;0, "Negative/Future", FG193=0, "Zero Days", FG193&lt;=3, "&lt; 3 Months", FG193&lt;=6, "3 to 6 Months", FG193&lt;=9, "6 to 9 Months", FG193&lt;=12, "9 to 12 Months", FG193&lt;=15, "12 to 15 Months", FG193&lt;=18, "15 to 18 Months", FG193&lt;=24, "18 to 24 Months", FG193&gt;24, "&gt; 24 Months")</f>
        <v>No Data</v>
      </c>
      <c r="FP193" s="37" t="str" cm="1">
        <f t="array" ref="FP193">_xlfn.IFS(FF193="", "No Data", FF193&lt;0, "Negative/Future", FF193=0, "Zero Days", FF193&lt;=3, "&lt; 3 Months", FF193&lt;=6, "3 to 6 Months", FF193&lt;=9, "6 to 9 Months", FF193&lt;=12, "9 to 12 Months", FF193&lt;=15, "12 to 15 Months", FF193&lt;=18, "15 to 18 Months", FF193&lt;=24, "18 to 24 Months", FF193&gt;24, "&gt; 24 Months")</f>
        <v>No Data</v>
      </c>
      <c r="FQ193" s="29" t="s">
        <v>227</v>
      </c>
      <c r="FR193" s="29" t="s">
        <v>227</v>
      </c>
      <c r="FS193" s="38" t="str">
        <f>VLOOKUP(_xlfn.XLOOKUP(B193,[1]MDA_Assets!D:D,[1]MDA_Assets!I:I,"",0),[1]Validation!$B$1:$C$8,2,0)</f>
        <v>B</v>
      </c>
      <c r="FT193" s="38" t="s">
        <v>202</v>
      </c>
      <c r="FU193" s="31">
        <f>_xlfn.XLOOKUP(B193,[1]MDA_Assets!D:D,[1]MDA_Assets!X:X,"",0)</f>
        <v>0</v>
      </c>
      <c r="FV193" s="39">
        <v>0</v>
      </c>
      <c r="FW193" s="39">
        <v>0</v>
      </c>
      <c r="FX193" s="39">
        <v>0</v>
      </c>
      <c r="FY193" s="39">
        <v>9</v>
      </c>
      <c r="FZ193" s="40">
        <f t="shared" si="150"/>
        <v>46467</v>
      </c>
      <c r="GA193" s="40">
        <f t="shared" si="150"/>
        <v>46282</v>
      </c>
      <c r="GB193" s="40">
        <f t="shared" si="108"/>
        <v>46832</v>
      </c>
      <c r="GC193" s="40">
        <f t="shared" si="109"/>
        <v>46832</v>
      </c>
      <c r="GD193" s="40">
        <f t="shared" si="110"/>
        <v>46832</v>
      </c>
      <c r="GE193" s="40">
        <f t="shared" si="111"/>
        <v>46467</v>
      </c>
      <c r="GF193" s="40" t="str">
        <f t="shared" si="154"/>
        <v/>
      </c>
      <c r="GG193" s="40" t="str">
        <f t="shared" si="154"/>
        <v/>
      </c>
      <c r="GH193" s="40" t="str">
        <f t="shared" si="154"/>
        <v/>
      </c>
      <c r="GI193" s="39">
        <f t="shared" si="135"/>
        <v>0</v>
      </c>
      <c r="GJ193" s="39">
        <f t="shared" si="136"/>
        <v>0</v>
      </c>
      <c r="GK193" s="39">
        <f t="shared" si="137"/>
        <v>0</v>
      </c>
      <c r="GL193" s="39">
        <f t="shared" si="138"/>
        <v>6</v>
      </c>
    </row>
    <row r="194" spans="1:194" x14ac:dyDescent="0.25">
      <c r="A194" s="19">
        <v>216</v>
      </c>
      <c r="B194" s="43" t="s">
        <v>1100</v>
      </c>
      <c r="C194" s="43" t="s">
        <v>186</v>
      </c>
      <c r="D194" s="43" t="s">
        <v>241</v>
      </c>
      <c r="E194" s="43" t="s">
        <v>1101</v>
      </c>
      <c r="F194" s="43" t="s">
        <v>2891</v>
      </c>
      <c r="G194" s="43" t="s">
        <v>225</v>
      </c>
      <c r="H194" s="43" t="s">
        <v>291</v>
      </c>
      <c r="I194" s="43" t="s">
        <v>192</v>
      </c>
      <c r="J194" s="44">
        <f t="shared" si="112"/>
        <v>40310.770833333336</v>
      </c>
      <c r="K194" s="44">
        <v>39946.770833333336</v>
      </c>
      <c r="L194" s="44">
        <v>39946.770833333336</v>
      </c>
      <c r="M194" s="43" t="s">
        <v>1102</v>
      </c>
      <c r="N194" s="43" t="s">
        <v>193</v>
      </c>
      <c r="O194" s="44">
        <v>46003.39943287037</v>
      </c>
      <c r="P194" s="43">
        <v>13463</v>
      </c>
      <c r="Q194" s="43">
        <v>0</v>
      </c>
      <c r="R194" s="43">
        <v>13463</v>
      </c>
      <c r="S194" s="43" t="s">
        <v>719</v>
      </c>
      <c r="T194" s="44">
        <v>45395.770833333336</v>
      </c>
      <c r="U194" s="44">
        <v>45395.770833333336</v>
      </c>
      <c r="V194" s="44">
        <v>45395.770833333336</v>
      </c>
      <c r="W194" s="44">
        <v>45395.770833333336</v>
      </c>
      <c r="X194" s="44">
        <v>45395.770833333336</v>
      </c>
      <c r="Y194" s="44">
        <v>45395.770833333336</v>
      </c>
      <c r="Z194" s="43"/>
      <c r="AA194" s="43"/>
      <c r="AB194" s="43"/>
      <c r="AC194" s="43"/>
      <c r="AD194" s="43"/>
      <c r="AE194" s="43">
        <v>1</v>
      </c>
      <c r="AF194" s="43" t="s">
        <v>1103</v>
      </c>
      <c r="AG194" s="43" t="s">
        <v>1103</v>
      </c>
      <c r="AH194" s="43" t="s">
        <v>1103</v>
      </c>
      <c r="AI194" s="43" t="s">
        <v>1104</v>
      </c>
      <c r="AJ194" s="43" t="s">
        <v>1104</v>
      </c>
      <c r="AK194" s="43" t="s">
        <v>1104</v>
      </c>
      <c r="AL194" s="46">
        <v>45760</v>
      </c>
      <c r="AM194" s="46">
        <v>45575</v>
      </c>
      <c r="AN194" s="46">
        <v>45760</v>
      </c>
      <c r="AO194" s="46">
        <v>45760</v>
      </c>
      <c r="AP194" s="46">
        <v>46125</v>
      </c>
      <c r="AQ194" s="46">
        <v>45760</v>
      </c>
      <c r="AR194" s="48"/>
      <c r="AS194" s="48"/>
      <c r="AT194" s="48"/>
      <c r="AU194" s="43">
        <v>1</v>
      </c>
      <c r="AV194" s="43">
        <v>0</v>
      </c>
      <c r="AW194" s="43">
        <v>0</v>
      </c>
      <c r="AX194" s="51" t="s">
        <v>237</v>
      </c>
      <c r="AY194" s="51" t="s">
        <v>237</v>
      </c>
      <c r="AZ194" s="51" t="s">
        <v>198</v>
      </c>
      <c r="BA194" s="20">
        <f t="shared" ca="1" si="149"/>
        <v>1</v>
      </c>
      <c r="BB194" s="20">
        <f t="shared" ca="1" si="149"/>
        <v>1</v>
      </c>
      <c r="BC194" s="20">
        <f t="shared" ca="1" si="149"/>
        <v>1</v>
      </c>
      <c r="BD194" s="20">
        <f t="shared" ca="1" si="148"/>
        <v>1</v>
      </c>
      <c r="BE194" s="20">
        <f t="shared" ca="1" si="148"/>
        <v>1</v>
      </c>
      <c r="BF194" s="20">
        <f t="shared" ca="1" si="148"/>
        <v>1</v>
      </c>
      <c r="BG194" s="21" t="str">
        <f t="shared" ca="1" si="148"/>
        <v/>
      </c>
      <c r="BH194" s="21" t="str">
        <f t="shared" ca="1" si="148"/>
        <v/>
      </c>
      <c r="BI194" s="21" t="str">
        <f t="shared" ca="1" si="148"/>
        <v/>
      </c>
      <c r="BJ194" s="22">
        <f t="shared" ca="1" si="113"/>
        <v>6</v>
      </c>
      <c r="BK194" s="21">
        <f t="shared" si="114"/>
        <v>1</v>
      </c>
      <c r="BL194" s="22">
        <f t="shared" ca="1" si="115"/>
        <v>13636</v>
      </c>
      <c r="BM194" s="22">
        <f t="shared" ca="1" si="116"/>
        <v>0</v>
      </c>
      <c r="BN194" s="23">
        <f t="shared" ca="1" si="117"/>
        <v>13636</v>
      </c>
      <c r="BO194" s="24">
        <f t="shared" ca="1" si="118"/>
        <v>173</v>
      </c>
      <c r="BP194" s="51" t="str">
        <f>_xlfn.XLOOKUP(E194,[1]Validation!E:E,[1]Validation!F:F,"")</f>
        <v>E30</v>
      </c>
      <c r="BQ194" s="51" t="str">
        <f>_xlfn.XLOOKUP(BP194,[1]Validation!F:F,[1]Validation!G:G,"")</f>
        <v>E30 to E45</v>
      </c>
      <c r="BR194" s="52" t="str">
        <f>VLOOKUP(G194,[1]Validation!$B$1:$C$9,2,0)</f>
        <v>C</v>
      </c>
      <c r="BS194" s="51">
        <f t="shared" ca="1" si="119"/>
        <v>205</v>
      </c>
      <c r="BT194" s="53">
        <f>_xlfn.XLOOKUP(B194,'[2]1. All Calls'!$R:$R,'[2]1. All Calls'!$A:$A,"",0)</f>
        <v>46003.627662036997</v>
      </c>
      <c r="BU194" s="51" t="str">
        <f>_xlfn.XLOOKUP(B194,'[2]1. All Calls'!$R:$R,'[2]1. All Calls'!$F:$F,"",0)</f>
        <v>CC-01902340</v>
      </c>
      <c r="BV194" s="51" t="str">
        <f>_xlfn.XLOOKUP(B194,'[2]1. All Calls'!$R:$R,'[2]1. All Calls'!$J:$J,"",0)</f>
        <v>Sales Call</v>
      </c>
      <c r="BW194" s="53">
        <f>_xlfn.XLOOKUP(B194,'[2]Sch Calls'!$R:$R,'[2]Sch Calls'!$A:$A,"",0)</f>
        <v>45031.477083333331</v>
      </c>
      <c r="BX194" s="51">
        <f>_xlfn.XLOOKUP(B194,'[2]Sch Calls'!$R:$R,'[2]Sch Calls'!$B:$B,"",0)</f>
        <v>10000</v>
      </c>
      <c r="BY194" s="51" t="str">
        <f t="shared" si="151"/>
        <v>11-Oct-24</v>
      </c>
      <c r="BZ194" s="51" t="str">
        <f t="shared" si="151"/>
        <v>11-Oct-24</v>
      </c>
      <c r="CA194" s="51" t="str">
        <f t="shared" si="120"/>
        <v>14-Jan-25</v>
      </c>
      <c r="CB194" s="51" t="str">
        <f t="shared" si="121"/>
        <v>12-Oct-25</v>
      </c>
      <c r="CC194" s="51" t="str">
        <f t="shared" si="122"/>
        <v>14-Apr-26</v>
      </c>
      <c r="CD194" s="51" t="str">
        <f t="shared" si="123"/>
        <v>14-Apr-25</v>
      </c>
      <c r="CE194" s="51">
        <f t="shared" ca="1" si="152"/>
        <v>780</v>
      </c>
      <c r="CF194" s="51">
        <f t="shared" ca="1" si="152"/>
        <v>780</v>
      </c>
      <c r="CG194" s="51">
        <f t="shared" ca="1" si="124"/>
        <v>780</v>
      </c>
      <c r="CH194" s="51">
        <f t="shared" ca="1" si="125"/>
        <v>780</v>
      </c>
      <c r="CI194" s="51">
        <f t="shared" ca="1" si="126"/>
        <v>780</v>
      </c>
      <c r="CJ194" s="51">
        <f t="shared" ca="1" si="127"/>
        <v>780</v>
      </c>
      <c r="CK194" s="51">
        <f t="shared" ca="1" si="157"/>
        <v>780</v>
      </c>
      <c r="CL194" s="51">
        <f t="shared" ca="1" si="157"/>
        <v>780</v>
      </c>
      <c r="CM194" s="51">
        <f t="shared" ca="1" si="157"/>
        <v>780</v>
      </c>
      <c r="CN194" s="51">
        <f t="shared" ca="1" si="157"/>
        <v>780</v>
      </c>
      <c r="CO194" s="51">
        <f t="shared" ca="1" si="157"/>
        <v>780</v>
      </c>
      <c r="CP194" s="51">
        <f t="shared" ca="1" si="157"/>
        <v>780</v>
      </c>
      <c r="CQ194" s="51">
        <f t="shared" ca="1" si="158"/>
        <v>717</v>
      </c>
      <c r="CR194" s="51">
        <f t="shared" ca="1" si="158"/>
        <v>717</v>
      </c>
      <c r="CS194" s="51">
        <f t="shared" ca="1" si="158"/>
        <v>717</v>
      </c>
      <c r="CT194" s="51">
        <f t="shared" ca="1" si="158"/>
        <v>417</v>
      </c>
      <c r="CU194" s="51">
        <f t="shared" ca="1" si="158"/>
        <v>417</v>
      </c>
      <c r="CV194" s="54">
        <f t="shared" ca="1" si="158"/>
        <v>417</v>
      </c>
      <c r="CW194" s="25" t="s">
        <v>212</v>
      </c>
      <c r="CX194" s="55">
        <v>0</v>
      </c>
      <c r="CY194" s="55"/>
      <c r="CZ194" s="26">
        <v>0</v>
      </c>
      <c r="DA194" s="26">
        <v>0</v>
      </c>
      <c r="DB194" s="26">
        <v>0</v>
      </c>
      <c r="DC194" s="26">
        <v>0</v>
      </c>
      <c r="DD194" s="26">
        <v>0</v>
      </c>
      <c r="DE194" s="26">
        <v>0</v>
      </c>
      <c r="DF194" s="26">
        <v>0</v>
      </c>
      <c r="DG194" s="26">
        <v>0</v>
      </c>
      <c r="DH194" s="26">
        <v>0</v>
      </c>
      <c r="DI194" s="26">
        <v>0</v>
      </c>
      <c r="DJ194" s="26">
        <v>0</v>
      </c>
      <c r="DK194" s="26">
        <v>0</v>
      </c>
      <c r="DL194" s="27">
        <f t="shared" si="128"/>
        <v>46078.627662036997</v>
      </c>
      <c r="DM194" s="28">
        <f t="shared" ca="1" si="129"/>
        <v>1</v>
      </c>
      <c r="DN194" s="56">
        <f>_xlfn.XLOOKUP(B194,'[2]1. All Calls'!$R:$R,'[2]1. All Calls'!$A:$A,"",0)</f>
        <v>46003.627662036997</v>
      </c>
      <c r="DO194" s="57" t="str">
        <f ca="1">VLOOKUP(DM194,[1]Validation!$B$20:$C$25,2,0)</f>
        <v>Above 3 months</v>
      </c>
      <c r="DP194" s="58" t="str">
        <f>_xlfn.XLOOKUP(B194,'[1]Active AMCs- Dealer'!E:E,'[1]Active AMCs- Dealer'!L:L,"Not in AMC",0)</f>
        <v>Not in AMC</v>
      </c>
      <c r="DQ194" s="50" t="s">
        <v>213</v>
      </c>
      <c r="DR194" s="29" t="str">
        <f>_xlfn.XLOOKUP(B194,'[2]1. All Calls'!$R:$R,'[2]1. All Calls'!$F:$F,"",0)</f>
        <v>CC-01902340</v>
      </c>
      <c r="DS194" s="29" t="str">
        <f>_xlfn.XLOOKUP(B194,'[2]1. All Calls'!$R:$R,'[2]1. All Calls'!$AB:$AB,"",0)</f>
        <v>Sales call carried out for HMR update</v>
      </c>
      <c r="DT194" s="30">
        <f>_xlfn.XLOOKUP(DR194,'[2]1. All Calls'!$F:$F,'[2]1. All Calls'!$A:$A,"",0)</f>
        <v>46003.627662036997</v>
      </c>
      <c r="DU194" s="31">
        <f>_xlfn.XLOOKUP(DR194,'[2]1. All Calls'!$F:$F,'[2]1. All Calls'!$B:$B,"",0)</f>
        <v>13463</v>
      </c>
      <c r="DV194" s="31">
        <f>_xlfn.XLOOKUP(B194,[1]MDA_Assets!D:D,[1]MDA_Assets!N:N,"",0)</f>
        <v>0</v>
      </c>
      <c r="DW194" s="31">
        <f>_xlfn.XLOOKUP(B194,[1]MDA_Assets!D:D,[1]MDA_Assets!O:O,"",0)</f>
        <v>13463</v>
      </c>
      <c r="DX194" s="32" t="str">
        <f>_xlfn.XLOOKUP(B194,[1]MDA_Assets!D:D,[1]MDA_Assets!Q:Q,"",0)</f>
        <v>Air lube Plus</v>
      </c>
      <c r="DY194" s="33">
        <f>_xlfn.XLOOKUP(B194,[1]MDA_Assets!D:D,[1]MDA_Assets!R:R,"",0)</f>
        <v>45396</v>
      </c>
      <c r="DZ194" s="33">
        <f>_xlfn.XLOOKUP(B194,[1]MDA_Assets!D:D,[1]MDA_Assets!S:S,"",0)</f>
        <v>45396</v>
      </c>
      <c r="EA194" s="33">
        <f>_xlfn.XLOOKUP(B194,[1]MDA_Assets!D:D,[1]MDA_Assets!T:T,"",0)</f>
        <v>45396</v>
      </c>
      <c r="EB194" s="33">
        <f>_xlfn.XLOOKUP(B194,[1]MDA_Assets!D:D,[1]MDA_Assets!U:U,"",0)</f>
        <v>45396</v>
      </c>
      <c r="EC194" s="33">
        <f>_xlfn.XLOOKUP(B194,[1]MDA_Assets!D:D,[1]MDA_Assets!V:V,"",0)</f>
        <v>45396</v>
      </c>
      <c r="ED194" s="33">
        <f>_xlfn.XLOOKUP(B194,[1]MDA_Assets!D:D,[1]MDA_Assets!W:W,"",0)</f>
        <v>45396</v>
      </c>
      <c r="EE194" s="32">
        <f>_xlfn.XLOOKUP(B194,[1]MDA_Assets!D:D,[1]MDA_Assets!X:X,"",0)</f>
        <v>0</v>
      </c>
      <c r="EF194" s="33">
        <f>_xlfn.XLOOKUP(B194,[1]MDA_Assets!D:D,[1]MDA_Assets!Y:Y,"",0)</f>
        <v>0</v>
      </c>
      <c r="EG194" s="33">
        <f>_xlfn.XLOOKUP(B194,[1]MDA_Assets!D:D,[1]MDA_Assets!Z:Z,"",0)</f>
        <v>0</v>
      </c>
      <c r="EH194" s="33">
        <f>_xlfn.XLOOKUP(B194,[1]MDA_Assets!D:D,[1]MDA_Assets!AA:AA,"",0)</f>
        <v>0</v>
      </c>
      <c r="EI194" s="34">
        <f>_xlfn.XLOOKUP(B194,[1]MDA_Assets!D:D,[1]MDA_Assets!P:P,"",0)</f>
        <v>1</v>
      </c>
      <c r="EJ194" s="35" t="str">
        <f>_xlfn.XLOOKUP(B194,[1]MDA_Assets!D:D,[1]MDA_Assets!AB:AB,"",0)</f>
        <v>1497</v>
      </c>
      <c r="EK194" s="35" t="str">
        <f>_xlfn.XLOOKUP(B194,[1]MDA_Assets!D:D,[1]MDA_Assets!AC:AC,"",0)</f>
        <v>1497</v>
      </c>
      <c r="EL194" s="35" t="str">
        <f>_xlfn.XLOOKUP(B194,[1]MDA_Assets!D:D,[1]MDA_Assets!AD:AD,"",0)</f>
        <v>1497</v>
      </c>
      <c r="EM194" s="35" t="str">
        <f>_xlfn.XLOOKUP(B194,[1]MDA_Assets!D:D,[1]MDA_Assets!AE:AE,"",0)</f>
        <v>1197</v>
      </c>
      <c r="EN194" s="35" t="str">
        <f>_xlfn.XLOOKUP(B194,[1]MDA_Assets!D:D,[1]MDA_Assets!AF:AF,"",0)</f>
        <v>1197</v>
      </c>
      <c r="EO194" s="35" t="str">
        <f>_xlfn.XLOOKUP(B194,[1]MDA_Assets!D:D,[1]MDA_Assets!AG:AG,"",0)</f>
        <v>1197</v>
      </c>
      <c r="EP194" s="36">
        <f t="shared" si="153"/>
        <v>365</v>
      </c>
      <c r="EQ194" s="36">
        <f t="shared" si="153"/>
        <v>180</v>
      </c>
      <c r="ER194" s="36">
        <f t="shared" si="130"/>
        <v>365</v>
      </c>
      <c r="ES194" s="36">
        <f t="shared" si="131"/>
        <v>365</v>
      </c>
      <c r="ET194" s="36">
        <f t="shared" si="132"/>
        <v>730</v>
      </c>
      <c r="EU194" s="36">
        <f t="shared" si="133"/>
        <v>365</v>
      </c>
      <c r="EV194" s="36" t="str">
        <f t="shared" si="134"/>
        <v/>
      </c>
      <c r="EW194" s="36" t="str">
        <f t="shared" ref="EW194:EW257" si="159">IF(AT194&gt;1,ROUNDUP(SUM(AT194-AD194),0),"")</f>
        <v/>
      </c>
      <c r="EX194" s="36" t="str">
        <f t="shared" ref="EX194:EX257" si="160">IF(AS194&gt;1,ROUNDUP(SUM(AS194-AC194),0),"")</f>
        <v/>
      </c>
      <c r="EY194" s="36">
        <f t="shared" si="147"/>
        <v>11.78</v>
      </c>
      <c r="EZ194" s="36">
        <f t="shared" si="147"/>
        <v>5.81</v>
      </c>
      <c r="FA194" s="36">
        <f t="shared" si="147"/>
        <v>11.78</v>
      </c>
      <c r="FB194" s="36">
        <f t="shared" si="146"/>
        <v>11.78</v>
      </c>
      <c r="FC194" s="36">
        <f t="shared" si="146"/>
        <v>23.55</v>
      </c>
      <c r="FD194" s="36">
        <f t="shared" si="146"/>
        <v>11.78</v>
      </c>
      <c r="FE194" s="36" t="str">
        <f t="shared" si="146"/>
        <v/>
      </c>
      <c r="FF194" s="36" t="str">
        <f t="shared" si="146"/>
        <v/>
      </c>
      <c r="FG194" s="36" t="str">
        <f t="shared" si="146"/>
        <v/>
      </c>
      <c r="FH194" s="37" t="str" cm="1">
        <f t="array" ref="FH194">_xlfn.IFS(EY194="", "No Data", EY194&lt;0, "Negative/Future", EY194=0, "Zero Days", EY194&lt;=3, "&lt; 3 Months", EY194&lt;=6, "3 to 6 Months", EY194&lt;=9, "6 to 9 Months", EY194&lt;=12, "9 to 12 Months", EY194&lt;=15, "12 to 15 Months", EY194&lt;=18, "15 to 18 Months", EY194&lt;=24, "18 to 24 Months", EY194&gt;24, "&gt; 24 Months")</f>
        <v>9 to 12 Months</v>
      </c>
      <c r="FI194" s="37" t="str" cm="1">
        <f t="array" ref="FI194">_xlfn.IFS(EZ194="", "No Data", EZ194&lt;0, "Negative/Future", EZ194=0, "Zero Days", EZ194&lt;=3, "&lt; 3 Months", EZ194&lt;=6, "3 to 6 Months", EZ194&lt;=9, "6 to 9 Months", EZ194&lt;=12, "9 to 12 Months", EZ194&lt;=15, "12 to 15 Months", EZ194&lt;=18, "15 to 18 Months", EZ194&lt;=24, "18 to 24 Months", EZ194&gt;24, "&gt; 24 Months")</f>
        <v>3 to 6 Months</v>
      </c>
      <c r="FJ194" s="37" t="str" cm="1">
        <f t="array" ref="FJ194">_xlfn.IFS(FA194="", "No Data", FA194&lt;0, "Negative/Future", FA194=0, "Zero Days", FA194&lt;=3, "&lt; 3 Months", FA194&lt;=6, "3 to 6 Months", FA194&lt;=9, "6 to 9 Months", FA194&lt;=12, "9 to 12 Months", FA194&lt;=15, "12 to 15 Months", FA194&lt;=18, "15 to 18 Months", FA194&lt;=24, "18 to 24 Months", FA194&gt;24, "&gt; 24 Months")</f>
        <v>9 to 12 Months</v>
      </c>
      <c r="FK194" s="37" t="str" cm="1">
        <f t="array" ref="FK194">_xlfn.IFS(FB194="", "No Data", FB194&lt;0, "Negative/Future", FB194=0, "Zero Days", FB194&lt;=3, "&lt; 3 Months", FB194&lt;=6, "3 to 6 Months", FB194&lt;=9, "6 to 9 Months", FB194&lt;=12, "9 to 12 Months", FB194&lt;=15, "12 to 15 Months", FB194&lt;=18, "15 to 18 Months", FB194&lt;=24, "18 to 24 Months", FB194&gt;24, "&gt; 24 Months")</f>
        <v>9 to 12 Months</v>
      </c>
      <c r="FL194" s="37" t="str" cm="1">
        <f t="array" ref="FL194">_xlfn.IFS(FC194="", "No Data", FC194&lt;0, "Negative/Future", FC194=0, "Zero Days", FC194&lt;=3, "&lt; 3 Months", FC194&lt;=6, "3 to 6 Months", FC194&lt;=9, "6 to 9 Months", FC194&lt;=12, "9 to 12 Months", FC194&lt;=15, "12 to 15 Months", FC194&lt;=18, "15 to 18 Months", FC194&lt;=24, "18 to 24 Months", FC194&gt;24, "&gt; 24 Months")</f>
        <v>18 to 24 Months</v>
      </c>
      <c r="FM194" s="37" t="str" cm="1">
        <f t="array" ref="FM194">_xlfn.IFS(FD194="", "No Data", FD194&lt;0, "Negative/Future", FD194=0, "Zero Days", FD194&lt;=3, "&lt; 3 Months", FD194&lt;=6, "3 to 6 Months", FD194&lt;=9, "6 to 9 Months", FD194&lt;=12, "9 to 12 Months", FD194&lt;=15, "12 to 15 Months", FD194&lt;=18, "15 to 18 Months", FD194&lt;=24, "18 to 24 Months", FD194&gt;24, "&gt; 24 Months")</f>
        <v>9 to 12 Months</v>
      </c>
      <c r="FN194" s="37" t="str" cm="1">
        <f t="array" ref="FN194">_xlfn.IFS(FE194="", "No Data", FE194&lt;0, "Negative/Future", FE194=0, "Zero Days", FE194&lt;=3, "&lt; 3 Months", FE194&lt;=6, "3 to 6 Months", FE194&lt;=9, "6 to 9 Months", FE194&lt;=12, "9 to 12 Months", FE194&lt;=15, "12 to 15 Months", FE194&lt;=18, "15 to 18 Months", FE194&lt;=24, "18 to 24 Months", FE194&gt;24, "&gt; 24 Months")</f>
        <v>No Data</v>
      </c>
      <c r="FO194" s="37" t="str" cm="1">
        <f t="array" ref="FO194">_xlfn.IFS(FG194="", "No Data", FG194&lt;0, "Negative/Future", FG194=0, "Zero Days", FG194&lt;=3, "&lt; 3 Months", FG194&lt;=6, "3 to 6 Months", FG194&lt;=9, "6 to 9 Months", FG194&lt;=12, "9 to 12 Months", FG194&lt;=15, "12 to 15 Months", FG194&lt;=18, "15 to 18 Months", FG194&lt;=24, "18 to 24 Months", FG194&gt;24, "&gt; 24 Months")</f>
        <v>No Data</v>
      </c>
      <c r="FP194" s="37" t="str" cm="1">
        <f t="array" ref="FP194">_xlfn.IFS(FF194="", "No Data", FF194&lt;0, "Negative/Future", FF194=0, "Zero Days", FF194&lt;=3, "&lt; 3 Months", FF194&lt;=6, "3 to 6 Months", FF194&lt;=9, "6 to 9 Months", FF194&lt;=12, "9 to 12 Months", FF194&lt;=15, "12 to 15 Months", FF194&lt;=18, "15 to 18 Months", FF194&lt;=24, "18 to 24 Months", FF194&gt;24, "&gt; 24 Months")</f>
        <v>No Data</v>
      </c>
      <c r="FQ194" s="29" t="s">
        <v>859</v>
      </c>
      <c r="FR194" s="29">
        <v>9155906960</v>
      </c>
      <c r="FS194" s="38" t="str">
        <f>VLOOKUP(_xlfn.XLOOKUP(B194,[1]MDA_Assets!D:D,[1]MDA_Assets!I:I,"",0),[1]Validation!$B$1:$C$8,2,0)</f>
        <v>C</v>
      </c>
      <c r="FT194" s="38" t="s">
        <v>252</v>
      </c>
      <c r="FU194" s="31">
        <f>_xlfn.XLOOKUP(B194,[1]MDA_Assets!D:D,[1]MDA_Assets!X:X,"",0)</f>
        <v>0</v>
      </c>
      <c r="FV194" s="39">
        <v>6</v>
      </c>
      <c r="FW194" s="39">
        <v>0</v>
      </c>
      <c r="FX194" s="39">
        <v>0</v>
      </c>
      <c r="FY194" s="39">
        <v>3</v>
      </c>
      <c r="FZ194" s="40">
        <f t="shared" si="150"/>
        <v>45761</v>
      </c>
      <c r="GA194" s="40">
        <f t="shared" si="150"/>
        <v>45576</v>
      </c>
      <c r="GB194" s="40">
        <f t="shared" ref="GB194:GB257" si="161">IFERROR(IF(DY194&lt;&gt;"",SUM(DY194+ER194),SUM(DY194+365)),"")</f>
        <v>45761</v>
      </c>
      <c r="GC194" s="40">
        <f t="shared" ref="GC194:GC257" si="162">IFERROR(IF(EB194&lt;&gt;"",SUM(EB194+ES194),SUM(EB194+365)),"")</f>
        <v>45761</v>
      </c>
      <c r="GD194" s="40">
        <f t="shared" ref="GD194:GD257" si="163">IFERROR(IF(EC194&lt;&gt;"",SUM(EC194+ET194),SUM(EC194+730)),"")</f>
        <v>46126</v>
      </c>
      <c r="GE194" s="40">
        <f t="shared" ref="GE194:GE257" si="164">IFERROR(IF(ED194&lt;&gt;"",SUM(ED194+EU194),SUM(ED194+365)),"")</f>
        <v>45761</v>
      </c>
      <c r="GF194" s="40" t="str">
        <f t="shared" si="154"/>
        <v/>
      </c>
      <c r="GG194" s="40" t="str">
        <f t="shared" si="154"/>
        <v/>
      </c>
      <c r="GH194" s="40" t="str">
        <f t="shared" si="154"/>
        <v/>
      </c>
      <c r="GI194" s="39">
        <f t="shared" si="135"/>
        <v>5</v>
      </c>
      <c r="GJ194" s="39">
        <f t="shared" si="136"/>
        <v>0</v>
      </c>
      <c r="GK194" s="39">
        <f t="shared" si="137"/>
        <v>0</v>
      </c>
      <c r="GL194" s="39">
        <f t="shared" si="138"/>
        <v>1</v>
      </c>
    </row>
    <row r="195" spans="1:194" x14ac:dyDescent="0.25">
      <c r="A195" s="19">
        <v>217</v>
      </c>
      <c r="B195" s="43" t="s">
        <v>1105</v>
      </c>
      <c r="C195" s="43" t="s">
        <v>186</v>
      </c>
      <c r="D195" s="43" t="s">
        <v>241</v>
      </c>
      <c r="E195" s="43" t="s">
        <v>891</v>
      </c>
      <c r="F195" s="43" t="s">
        <v>2892</v>
      </c>
      <c r="G195" s="43" t="s">
        <v>225</v>
      </c>
      <c r="H195" s="43" t="s">
        <v>291</v>
      </c>
      <c r="I195" s="43" t="s">
        <v>192</v>
      </c>
      <c r="J195" s="44">
        <f t="shared" ref="J195:J258" si="165">IF(K195&lt;&gt;"",SUM(K195+365)-1,"")</f>
        <v>40728.770833333336</v>
      </c>
      <c r="K195" s="44">
        <v>40364.770833333336</v>
      </c>
      <c r="L195" s="44">
        <v>40273.770833333336</v>
      </c>
      <c r="M195" s="43" t="s">
        <v>1106</v>
      </c>
      <c r="N195" s="43" t="s">
        <v>193</v>
      </c>
      <c r="O195" s="44">
        <v>46003.402939814812</v>
      </c>
      <c r="P195" s="43">
        <v>3217</v>
      </c>
      <c r="Q195" s="43">
        <v>1769</v>
      </c>
      <c r="R195" s="43">
        <v>1448</v>
      </c>
      <c r="S195" s="43" t="s">
        <v>719</v>
      </c>
      <c r="T195" s="44">
        <v>45583.770833333336</v>
      </c>
      <c r="U195" s="44">
        <v>45583.770833333336</v>
      </c>
      <c r="V195" s="44">
        <v>45583.770833333336</v>
      </c>
      <c r="W195" s="44">
        <v>45583.770833333336</v>
      </c>
      <c r="X195" s="44">
        <v>45583.770833333336</v>
      </c>
      <c r="Y195" s="44">
        <v>45583.770833333336</v>
      </c>
      <c r="Z195" s="43"/>
      <c r="AA195" s="43"/>
      <c r="AB195" s="43"/>
      <c r="AC195" s="43"/>
      <c r="AD195" s="43"/>
      <c r="AE195" s="43">
        <v>1</v>
      </c>
      <c r="AF195" s="43" t="s">
        <v>1107</v>
      </c>
      <c r="AG195" s="43" t="s">
        <v>1107</v>
      </c>
      <c r="AH195" s="43" t="s">
        <v>1090</v>
      </c>
      <c r="AI195" s="43" t="s">
        <v>1090</v>
      </c>
      <c r="AJ195" s="43" t="s">
        <v>1108</v>
      </c>
      <c r="AK195" s="43" t="s">
        <v>1090</v>
      </c>
      <c r="AL195" s="46">
        <v>45948</v>
      </c>
      <c r="AM195" s="46">
        <v>45763</v>
      </c>
      <c r="AN195" s="46">
        <v>45948</v>
      </c>
      <c r="AO195" s="46">
        <v>45948</v>
      </c>
      <c r="AP195" s="47">
        <v>46313</v>
      </c>
      <c r="AQ195" s="46">
        <v>45948</v>
      </c>
      <c r="AR195" s="48"/>
      <c r="AS195" s="48"/>
      <c r="AT195" s="48"/>
      <c r="AU195" s="43">
        <v>1</v>
      </c>
      <c r="AV195" s="43">
        <v>0</v>
      </c>
      <c r="AW195" s="43">
        <v>0</v>
      </c>
      <c r="AX195" s="51" t="s">
        <v>1109</v>
      </c>
      <c r="AY195" s="51" t="s">
        <v>1109</v>
      </c>
      <c r="AZ195" s="51" t="s">
        <v>198</v>
      </c>
      <c r="BA195" s="20">
        <f t="shared" ca="1" si="149"/>
        <v>1</v>
      </c>
      <c r="BB195" s="20">
        <f t="shared" ca="1" si="149"/>
        <v>1</v>
      </c>
      <c r="BC195" s="20">
        <f t="shared" ca="1" si="149"/>
        <v>1</v>
      </c>
      <c r="BD195" s="20">
        <f t="shared" ca="1" si="148"/>
        <v>1</v>
      </c>
      <c r="BE195" s="20">
        <f t="shared" ca="1" si="148"/>
        <v>0</v>
      </c>
      <c r="BF195" s="20">
        <f t="shared" ca="1" si="148"/>
        <v>1</v>
      </c>
      <c r="BG195" s="21" t="str">
        <f t="shared" ca="1" si="148"/>
        <v/>
      </c>
      <c r="BH195" s="21" t="str">
        <f t="shared" ca="1" si="148"/>
        <v/>
      </c>
      <c r="BI195" s="21" t="str">
        <f t="shared" ca="1" si="148"/>
        <v/>
      </c>
      <c r="BJ195" s="22">
        <f t="shared" ref="BJ195:BJ258" ca="1" si="166">COUNTIF(BA195:BI195,1)</f>
        <v>5</v>
      </c>
      <c r="BK195" s="21">
        <f t="shared" ref="BK195:BK258" si="167">EI195</f>
        <v>1</v>
      </c>
      <c r="BL195" s="22">
        <f t="shared" ref="BL195:BL258" ca="1" si="168">IFERROR(IF(O195&gt;0,ROUND(SUM(SUM(SUM(TODAY()-O195)*BK195)+P195),0),""),"")</f>
        <v>3390</v>
      </c>
      <c r="BM195" s="22">
        <f t="shared" ref="BM195:BM258" ca="1" si="169">IFERROR(ROUND(SUM(BL195*ROUND(SUM(Q195/P195)*100,0)%),0),"")</f>
        <v>1865</v>
      </c>
      <c r="BN195" s="23">
        <f t="shared" ref="BN195:BN258" ca="1" si="170">IFERROR(ROUND(SUM(BL195-BM195),0),"")</f>
        <v>1525</v>
      </c>
      <c r="BO195" s="24">
        <f t="shared" ref="BO195:BO258" ca="1" si="171">IFERROR(SUM(BL195-P195),"")</f>
        <v>173</v>
      </c>
      <c r="BP195" s="51" t="str">
        <f>_xlfn.XLOOKUP(E195,[1]Validation!E:E,[1]Validation!F:F,"")</f>
        <v>E30</v>
      </c>
      <c r="BQ195" s="51" t="str">
        <f>_xlfn.XLOOKUP(BP195,[1]Validation!F:F,[1]Validation!G:G,"")</f>
        <v>E30 to E45</v>
      </c>
      <c r="BR195" s="52" t="str">
        <f>VLOOKUP(G195,[1]Validation!$B$1:$C$9,2,0)</f>
        <v>C</v>
      </c>
      <c r="BS195" s="51">
        <f t="shared" ref="BS195:BS258" ca="1" si="172">IFERROR(ROUND(YEARFRAC(K195,TODAY())*12,0),"")</f>
        <v>191</v>
      </c>
      <c r="BT195" s="53">
        <f>_xlfn.XLOOKUP(B195,'[2]1. All Calls'!$R:$R,'[2]1. All Calls'!$A:$A,"",0)</f>
        <v>46003.631412037001</v>
      </c>
      <c r="BU195" s="51" t="str">
        <f>_xlfn.XLOOKUP(B195,'[2]1. All Calls'!$R:$R,'[2]1. All Calls'!$F:$F,"",0)</f>
        <v>CC-01902357</v>
      </c>
      <c r="BV195" s="51" t="str">
        <f>_xlfn.XLOOKUP(B195,'[2]1. All Calls'!$R:$R,'[2]1. All Calls'!$J:$J,"",0)</f>
        <v>Sales Call</v>
      </c>
      <c r="BW195" s="53">
        <f>_xlfn.XLOOKUP(B195,'[2]Sch Calls'!$R:$R,'[2]Sch Calls'!$A:$A,"",0)</f>
        <v>43838.576226851903</v>
      </c>
      <c r="BX195" s="51">
        <f>_xlfn.XLOOKUP(B195,'[2]Sch Calls'!$R:$R,'[2]Sch Calls'!$B:$B,"",0)</f>
        <v>1647</v>
      </c>
      <c r="BY195" s="51" t="str">
        <f t="shared" si="151"/>
        <v>17-Apr-25</v>
      </c>
      <c r="BZ195" s="51" t="str">
        <f t="shared" si="151"/>
        <v>17-Apr-25</v>
      </c>
      <c r="CA195" s="51" t="str">
        <f t="shared" ref="CA195:CA258" si="173">IFERROR(TEXT(IF(T195&gt;1,SUM(T195+276),""),"dd-mmm-yy"),"")</f>
        <v>21-Jul-25</v>
      </c>
      <c r="CB195" s="51" t="str">
        <f t="shared" ref="CB195:CB258" si="174">IFERROR(TEXT(IF(W195&gt;1,SUM(W195+547),""),"dd-mmm-yy"),"")</f>
        <v>18-Apr-26</v>
      </c>
      <c r="CC195" s="51" t="str">
        <f t="shared" ref="CC195:CC258" si="175">IFERROR(TEXT(IF(Y195&gt;1,SUM(Y195+731),""),"dd-mmm-yy"),"")</f>
        <v>19-Oct-26</v>
      </c>
      <c r="CD195" s="51" t="str">
        <f t="shared" ref="CD195:CD258" si="176">IFERROR(TEXT(IF(X195&gt;1,SUM(X195+366),""),"dd-mmm-yy"),"")</f>
        <v>19-Oct-25</v>
      </c>
      <c r="CE195" s="51">
        <f t="shared" ca="1" si="152"/>
        <v>592</v>
      </c>
      <c r="CF195" s="51">
        <f t="shared" ca="1" si="152"/>
        <v>592</v>
      </c>
      <c r="CG195" s="51">
        <f t="shared" ref="CG195:CG258" ca="1" si="177">IFERROR(IF(T195&gt;0,ROUND(SUM(TODAY()-T195),0),""),"")</f>
        <v>592</v>
      </c>
      <c r="CH195" s="51">
        <f t="shared" ref="CH195:CH258" ca="1" si="178">IFERROR(IF(W195&gt;0,ROUND(SUM(TODAY()-W195),0),""),"")</f>
        <v>592</v>
      </c>
      <c r="CI195" s="51">
        <f t="shared" ref="CI195:CI258" ca="1" si="179">IFERROR(IF(Y195&gt;0,ROUND(SUM(TODAY()-Y195),0),""),"")</f>
        <v>592</v>
      </c>
      <c r="CJ195" s="51">
        <f t="shared" ref="CJ195:CJ258" ca="1" si="180">IFERROR(IF(X195&gt;0,ROUND(SUM(TODAY()-X195),0),""),"")</f>
        <v>592</v>
      </c>
      <c r="CK195" s="51">
        <f t="shared" ca="1" si="157"/>
        <v>592</v>
      </c>
      <c r="CL195" s="51">
        <f t="shared" ca="1" si="157"/>
        <v>592</v>
      </c>
      <c r="CM195" s="51">
        <f t="shared" ca="1" si="157"/>
        <v>592</v>
      </c>
      <c r="CN195" s="51">
        <f t="shared" ca="1" si="157"/>
        <v>592</v>
      </c>
      <c r="CO195" s="51">
        <f t="shared" ca="1" si="157"/>
        <v>592</v>
      </c>
      <c r="CP195" s="51">
        <f t="shared" ca="1" si="157"/>
        <v>592</v>
      </c>
      <c r="CQ195" s="51">
        <f t="shared" ca="1" si="158"/>
        <v>191</v>
      </c>
      <c r="CR195" s="51">
        <f t="shared" ca="1" si="158"/>
        <v>191</v>
      </c>
      <c r="CS195" s="51">
        <f t="shared" ca="1" si="158"/>
        <v>1191</v>
      </c>
      <c r="CT195" s="51">
        <f t="shared" ca="1" si="158"/>
        <v>1191</v>
      </c>
      <c r="CU195" s="51">
        <f t="shared" ca="1" si="158"/>
        <v>3191</v>
      </c>
      <c r="CV195" s="54">
        <f t="shared" ca="1" si="158"/>
        <v>1191</v>
      </c>
      <c r="CW195" s="25" t="s">
        <v>212</v>
      </c>
      <c r="CX195" s="55">
        <v>0.55000000000000004</v>
      </c>
      <c r="CY195" s="55"/>
      <c r="CZ195" s="26">
        <v>0</v>
      </c>
      <c r="DA195" s="26">
        <v>0</v>
      </c>
      <c r="DB195" s="26">
        <v>0</v>
      </c>
      <c r="DC195" s="26">
        <v>0</v>
      </c>
      <c r="DD195" s="26">
        <v>0</v>
      </c>
      <c r="DE195" s="26">
        <v>0</v>
      </c>
      <c r="DF195" s="26">
        <v>0</v>
      </c>
      <c r="DG195" s="26">
        <v>0</v>
      </c>
      <c r="DH195" s="26">
        <v>0</v>
      </c>
      <c r="DI195" s="26">
        <v>0</v>
      </c>
      <c r="DJ195" s="26">
        <v>0</v>
      </c>
      <c r="DK195" s="26">
        <v>0</v>
      </c>
      <c r="DL195" s="27">
        <f t="shared" ref="DL195:DL258" si="181">IF(G195="P1 - Asset will get commissioned within one year","P1",IFERROR(SUM(DN195+75),"Blank"))</f>
        <v>46078.631412037001</v>
      </c>
      <c r="DM195" s="28">
        <f t="shared" ref="DM195:DM258" ca="1" si="182">IF(G195="D (Compressor scrapped/ Company shut)","D",IF(DL195="P1","P1",IF(DL195="Blank","Blank",IF(DL195&gt;TODAY(),0,1))))</f>
        <v>1</v>
      </c>
      <c r="DN195" s="56">
        <f>_xlfn.XLOOKUP(B195,'[2]1. All Calls'!$R:$R,'[2]1. All Calls'!$A:$A,"",0)</f>
        <v>46003.631412037001</v>
      </c>
      <c r="DO195" s="57" t="str">
        <f ca="1">VLOOKUP(DM195,[1]Validation!$B$20:$C$25,2,0)</f>
        <v>Above 3 months</v>
      </c>
      <c r="DP195" s="58" t="str">
        <f>_xlfn.XLOOKUP(B195,'[1]Active AMCs- Dealer'!E:E,'[1]Active AMCs- Dealer'!L:L,"Not in AMC",0)</f>
        <v>Not in AMC</v>
      </c>
      <c r="DQ195" s="50" t="s">
        <v>213</v>
      </c>
      <c r="DR195" s="29" t="str">
        <f>_xlfn.XLOOKUP(B195,'[2]1. All Calls'!$R:$R,'[2]1. All Calls'!$F:$F,"",0)</f>
        <v>CC-01902357</v>
      </c>
      <c r="DS195" s="29" t="str">
        <f>_xlfn.XLOOKUP(B195,'[2]1. All Calls'!$R:$R,'[2]1. All Calls'!$AB:$AB,"",0)</f>
        <v>Sales call carried out for HMR update</v>
      </c>
      <c r="DT195" s="30">
        <f>_xlfn.XLOOKUP(DR195,'[2]1. All Calls'!$F:$F,'[2]1. All Calls'!$A:$A,"",0)</f>
        <v>46003.631412037001</v>
      </c>
      <c r="DU195" s="31">
        <f>_xlfn.XLOOKUP(DR195,'[2]1. All Calls'!$F:$F,'[2]1. All Calls'!$B:$B,"",0)</f>
        <v>3217</v>
      </c>
      <c r="DV195" s="31">
        <f>_xlfn.XLOOKUP(B195,[1]MDA_Assets!D:D,[1]MDA_Assets!N:N,"",0)</f>
        <v>1769</v>
      </c>
      <c r="DW195" s="31">
        <f>_xlfn.XLOOKUP(B195,[1]MDA_Assets!D:D,[1]MDA_Assets!O:O,"",0)</f>
        <v>1448</v>
      </c>
      <c r="DX195" s="32" t="str">
        <f>_xlfn.XLOOKUP(B195,[1]MDA_Assets!D:D,[1]MDA_Assets!Q:Q,"",0)</f>
        <v>Air lube Plus</v>
      </c>
      <c r="DY195" s="33">
        <f>_xlfn.XLOOKUP(B195,[1]MDA_Assets!D:D,[1]MDA_Assets!R:R,"",0)</f>
        <v>45584</v>
      </c>
      <c r="DZ195" s="33">
        <f>_xlfn.XLOOKUP(B195,[1]MDA_Assets!D:D,[1]MDA_Assets!S:S,"",0)</f>
        <v>45584</v>
      </c>
      <c r="EA195" s="33">
        <f>_xlfn.XLOOKUP(B195,[1]MDA_Assets!D:D,[1]MDA_Assets!T:T,"",0)</f>
        <v>45584</v>
      </c>
      <c r="EB195" s="33">
        <f>_xlfn.XLOOKUP(B195,[1]MDA_Assets!D:D,[1]MDA_Assets!U:U,"",0)</f>
        <v>45584</v>
      </c>
      <c r="EC195" s="33">
        <f>_xlfn.XLOOKUP(B195,[1]MDA_Assets!D:D,[1]MDA_Assets!V:V,"",0)</f>
        <v>45584</v>
      </c>
      <c r="ED195" s="33">
        <f>_xlfn.XLOOKUP(B195,[1]MDA_Assets!D:D,[1]MDA_Assets!W:W,"",0)</f>
        <v>45584</v>
      </c>
      <c r="EE195" s="32">
        <f>_xlfn.XLOOKUP(B195,[1]MDA_Assets!D:D,[1]MDA_Assets!X:X,"",0)</f>
        <v>0</v>
      </c>
      <c r="EF195" s="33">
        <f>_xlfn.XLOOKUP(B195,[1]MDA_Assets!D:D,[1]MDA_Assets!Y:Y,"",0)</f>
        <v>0</v>
      </c>
      <c r="EG195" s="33">
        <f>_xlfn.XLOOKUP(B195,[1]MDA_Assets!D:D,[1]MDA_Assets!Z:Z,"",0)</f>
        <v>0</v>
      </c>
      <c r="EH195" s="33">
        <f>_xlfn.XLOOKUP(B195,[1]MDA_Assets!D:D,[1]MDA_Assets!AA:AA,"",0)</f>
        <v>0</v>
      </c>
      <c r="EI195" s="34">
        <f>_xlfn.XLOOKUP(B195,[1]MDA_Assets!D:D,[1]MDA_Assets!P:P,"",0)</f>
        <v>1</v>
      </c>
      <c r="EJ195" s="35" t="str">
        <f>_xlfn.XLOOKUP(B195,[1]MDA_Assets!D:D,[1]MDA_Assets!AB:AB,"",0)</f>
        <v>783</v>
      </c>
      <c r="EK195" s="35" t="str">
        <f>_xlfn.XLOOKUP(B195,[1]MDA_Assets!D:D,[1]MDA_Assets!AC:AC,"",0)</f>
        <v>783</v>
      </c>
      <c r="EL195" s="35" t="str">
        <f>_xlfn.XLOOKUP(B195,[1]MDA_Assets!D:D,[1]MDA_Assets!AD:AD,"",0)</f>
        <v>1783</v>
      </c>
      <c r="EM195" s="35" t="str">
        <f>_xlfn.XLOOKUP(B195,[1]MDA_Assets!D:D,[1]MDA_Assets!AE:AE,"",0)</f>
        <v>1783</v>
      </c>
      <c r="EN195" s="35" t="str">
        <f>_xlfn.XLOOKUP(B195,[1]MDA_Assets!D:D,[1]MDA_Assets!AF:AF,"",0)</f>
        <v>3783</v>
      </c>
      <c r="EO195" s="35" t="str">
        <f>_xlfn.XLOOKUP(B195,[1]MDA_Assets!D:D,[1]MDA_Assets!AG:AG,"",0)</f>
        <v>1783</v>
      </c>
      <c r="EP195" s="36">
        <f t="shared" si="153"/>
        <v>365</v>
      </c>
      <c r="EQ195" s="36">
        <f t="shared" si="153"/>
        <v>180</v>
      </c>
      <c r="ER195" s="36">
        <f t="shared" ref="ER195:ER258" si="183">IF(AN195&gt;1,ROUNDUP(SUM(AN195-T195),0),"")</f>
        <v>365</v>
      </c>
      <c r="ES195" s="36">
        <f t="shared" ref="ES195:ES258" si="184">IF(AO195&gt;1,ROUNDUP(SUM(AO195-W195),0),"")</f>
        <v>365</v>
      </c>
      <c r="ET195" s="36">
        <f t="shared" ref="ET195:ET258" si="185">IF(AP195&gt;1,ROUNDUP(SUM(AP195-Y195),0),"")</f>
        <v>730</v>
      </c>
      <c r="EU195" s="36">
        <f t="shared" ref="EU195:EU258" si="186">IF(AQ195&gt;1,ROUNDUP(SUM(AQ195-X195),0),"")</f>
        <v>365</v>
      </c>
      <c r="EV195" s="36" t="str">
        <f t="shared" ref="EV195:EV258" si="187">IF(AR195&gt;1,ROUNDUP(SUM(AR195-AB195),0),"")</f>
        <v/>
      </c>
      <c r="EW195" s="36" t="str">
        <f t="shared" si="159"/>
        <v/>
      </c>
      <c r="EX195" s="36" t="str">
        <f t="shared" si="160"/>
        <v/>
      </c>
      <c r="EY195" s="36">
        <f t="shared" si="147"/>
        <v>11.78</v>
      </c>
      <c r="EZ195" s="36">
        <f t="shared" si="147"/>
        <v>5.81</v>
      </c>
      <c r="FA195" s="36">
        <f t="shared" si="147"/>
        <v>11.78</v>
      </c>
      <c r="FB195" s="36">
        <f t="shared" si="146"/>
        <v>11.78</v>
      </c>
      <c r="FC195" s="36">
        <f t="shared" si="146"/>
        <v>23.55</v>
      </c>
      <c r="FD195" s="36">
        <f t="shared" si="146"/>
        <v>11.78</v>
      </c>
      <c r="FE195" s="36" t="str">
        <f t="shared" si="146"/>
        <v/>
      </c>
      <c r="FF195" s="36" t="str">
        <f t="shared" si="146"/>
        <v/>
      </c>
      <c r="FG195" s="36" t="str">
        <f t="shared" si="146"/>
        <v/>
      </c>
      <c r="FH195" s="37" t="str" cm="1">
        <f t="array" ref="FH195">_xlfn.IFS(EY195="", "No Data", EY195&lt;0, "Negative/Future", EY195=0, "Zero Days", EY195&lt;=3, "&lt; 3 Months", EY195&lt;=6, "3 to 6 Months", EY195&lt;=9, "6 to 9 Months", EY195&lt;=12, "9 to 12 Months", EY195&lt;=15, "12 to 15 Months", EY195&lt;=18, "15 to 18 Months", EY195&lt;=24, "18 to 24 Months", EY195&gt;24, "&gt; 24 Months")</f>
        <v>9 to 12 Months</v>
      </c>
      <c r="FI195" s="37" t="str" cm="1">
        <f t="array" ref="FI195">_xlfn.IFS(EZ195="", "No Data", EZ195&lt;0, "Negative/Future", EZ195=0, "Zero Days", EZ195&lt;=3, "&lt; 3 Months", EZ195&lt;=6, "3 to 6 Months", EZ195&lt;=9, "6 to 9 Months", EZ195&lt;=12, "9 to 12 Months", EZ195&lt;=15, "12 to 15 Months", EZ195&lt;=18, "15 to 18 Months", EZ195&lt;=24, "18 to 24 Months", EZ195&gt;24, "&gt; 24 Months")</f>
        <v>3 to 6 Months</v>
      </c>
      <c r="FJ195" s="37" t="str" cm="1">
        <f t="array" ref="FJ195">_xlfn.IFS(FA195="", "No Data", FA195&lt;0, "Negative/Future", FA195=0, "Zero Days", FA195&lt;=3, "&lt; 3 Months", FA195&lt;=6, "3 to 6 Months", FA195&lt;=9, "6 to 9 Months", FA195&lt;=12, "9 to 12 Months", FA195&lt;=15, "12 to 15 Months", FA195&lt;=18, "15 to 18 Months", FA195&lt;=24, "18 to 24 Months", FA195&gt;24, "&gt; 24 Months")</f>
        <v>9 to 12 Months</v>
      </c>
      <c r="FK195" s="37" t="str" cm="1">
        <f t="array" ref="FK195">_xlfn.IFS(FB195="", "No Data", FB195&lt;0, "Negative/Future", FB195=0, "Zero Days", FB195&lt;=3, "&lt; 3 Months", FB195&lt;=6, "3 to 6 Months", FB195&lt;=9, "6 to 9 Months", FB195&lt;=12, "9 to 12 Months", FB195&lt;=15, "12 to 15 Months", FB195&lt;=18, "15 to 18 Months", FB195&lt;=24, "18 to 24 Months", FB195&gt;24, "&gt; 24 Months")</f>
        <v>9 to 12 Months</v>
      </c>
      <c r="FL195" s="37" t="str" cm="1">
        <f t="array" ref="FL195">_xlfn.IFS(FC195="", "No Data", FC195&lt;0, "Negative/Future", FC195=0, "Zero Days", FC195&lt;=3, "&lt; 3 Months", FC195&lt;=6, "3 to 6 Months", FC195&lt;=9, "6 to 9 Months", FC195&lt;=12, "9 to 12 Months", FC195&lt;=15, "12 to 15 Months", FC195&lt;=18, "15 to 18 Months", FC195&lt;=24, "18 to 24 Months", FC195&gt;24, "&gt; 24 Months")</f>
        <v>18 to 24 Months</v>
      </c>
      <c r="FM195" s="37" t="str" cm="1">
        <f t="array" ref="FM195">_xlfn.IFS(FD195="", "No Data", FD195&lt;0, "Negative/Future", FD195=0, "Zero Days", FD195&lt;=3, "&lt; 3 Months", FD195&lt;=6, "3 to 6 Months", FD195&lt;=9, "6 to 9 Months", FD195&lt;=12, "9 to 12 Months", FD195&lt;=15, "12 to 15 Months", FD195&lt;=18, "15 to 18 Months", FD195&lt;=24, "18 to 24 Months", FD195&gt;24, "&gt; 24 Months")</f>
        <v>9 to 12 Months</v>
      </c>
      <c r="FN195" s="37" t="str" cm="1">
        <f t="array" ref="FN195">_xlfn.IFS(FE195="", "No Data", FE195&lt;0, "Negative/Future", FE195=0, "Zero Days", FE195&lt;=3, "&lt; 3 Months", FE195&lt;=6, "3 to 6 Months", FE195&lt;=9, "6 to 9 Months", FE195&lt;=12, "9 to 12 Months", FE195&lt;=15, "12 to 15 Months", FE195&lt;=18, "15 to 18 Months", FE195&lt;=24, "18 to 24 Months", FE195&gt;24, "&gt; 24 Months")</f>
        <v>No Data</v>
      </c>
      <c r="FO195" s="37" t="str" cm="1">
        <f t="array" ref="FO195">_xlfn.IFS(FG195="", "No Data", FG195&lt;0, "Negative/Future", FG195=0, "Zero Days", FG195&lt;=3, "&lt; 3 Months", FG195&lt;=6, "3 to 6 Months", FG195&lt;=9, "6 to 9 Months", FG195&lt;=12, "9 to 12 Months", FG195&lt;=15, "12 to 15 Months", FG195&lt;=18, "15 to 18 Months", FG195&lt;=24, "18 to 24 Months", FG195&gt;24, "&gt; 24 Months")</f>
        <v>No Data</v>
      </c>
      <c r="FP195" s="37" t="str" cm="1">
        <f t="array" ref="FP195">_xlfn.IFS(FF195="", "No Data", FF195&lt;0, "Negative/Future", FF195=0, "Zero Days", FF195&lt;=3, "&lt; 3 Months", FF195&lt;=6, "3 to 6 Months", FF195&lt;=9, "6 to 9 Months", FF195&lt;=12, "9 to 12 Months", FF195&lt;=15, "12 to 15 Months", FF195&lt;=18, "15 to 18 Months", FF195&lt;=24, "18 to 24 Months", FF195&gt;24, "&gt; 24 Months")</f>
        <v>No Data</v>
      </c>
      <c r="FQ195" s="29" t="s">
        <v>1110</v>
      </c>
      <c r="FR195" s="29">
        <v>7764975820</v>
      </c>
      <c r="FS195" s="38" t="str">
        <f>VLOOKUP(_xlfn.XLOOKUP(B195,[1]MDA_Assets!D:D,[1]MDA_Assets!I:I,"",0),[1]Validation!$B$1:$C$8,2,0)</f>
        <v>C</v>
      </c>
      <c r="FT195" s="38" t="s">
        <v>252</v>
      </c>
      <c r="FU195" s="31">
        <f>_xlfn.XLOOKUP(B195,[1]MDA_Assets!D:D,[1]MDA_Assets!X:X,"",0)</f>
        <v>0</v>
      </c>
      <c r="FV195" s="39">
        <v>5</v>
      </c>
      <c r="FW195" s="39">
        <v>0</v>
      </c>
      <c r="FX195" s="39">
        <v>0</v>
      </c>
      <c r="FY195" s="39">
        <v>4</v>
      </c>
      <c r="FZ195" s="40">
        <f t="shared" si="150"/>
        <v>45949</v>
      </c>
      <c r="GA195" s="40">
        <f t="shared" si="150"/>
        <v>45764</v>
      </c>
      <c r="GB195" s="40">
        <f t="shared" si="161"/>
        <v>45949</v>
      </c>
      <c r="GC195" s="40">
        <f t="shared" si="162"/>
        <v>45949</v>
      </c>
      <c r="GD195" s="40">
        <f t="shared" si="163"/>
        <v>46314</v>
      </c>
      <c r="GE195" s="40">
        <f t="shared" si="164"/>
        <v>45949</v>
      </c>
      <c r="GF195" s="40" t="str">
        <f t="shared" si="154"/>
        <v/>
      </c>
      <c r="GG195" s="40" t="str">
        <f t="shared" si="154"/>
        <v/>
      </c>
      <c r="GH195" s="40" t="str">
        <f t="shared" si="154"/>
        <v/>
      </c>
      <c r="GI195" s="39">
        <f t="shared" ref="GI195:GI258" si="188">COUNTIFS(FZ195:GH195, "&gt;1910-01-01",FZ195:GH195, "&lt;2026-01-01")</f>
        <v>5</v>
      </c>
      <c r="GJ195" s="39">
        <f t="shared" ref="GJ195:GJ258" si="189">COUNTIFS(FZ195:GH195, "&gt;=2026-01-01",FZ195:GH195, "&lt;=2026-01-31")</f>
        <v>0</v>
      </c>
      <c r="GK195" s="39">
        <f t="shared" ref="GK195:GK258" si="190">COUNTIFS(FZ195:GH195,"&gt;2026-01-31",FZ195:GH195,"&lt;2026-02-28")</f>
        <v>0</v>
      </c>
      <c r="GL195" s="39">
        <f t="shared" ref="GL195:GL258" si="191">COUNTIFS(FZ195:GH195,"&gt;2026-02-28")</f>
        <v>1</v>
      </c>
    </row>
    <row r="196" spans="1:194" x14ac:dyDescent="0.25">
      <c r="A196" s="19">
        <v>218</v>
      </c>
      <c r="B196" s="43" t="s">
        <v>1111</v>
      </c>
      <c r="C196" s="43" t="s">
        <v>186</v>
      </c>
      <c r="D196" s="43" t="s">
        <v>241</v>
      </c>
      <c r="E196" s="43" t="s">
        <v>1004</v>
      </c>
      <c r="F196" s="43" t="s">
        <v>1112</v>
      </c>
      <c r="G196" s="43" t="s">
        <v>225</v>
      </c>
      <c r="H196" s="43" t="s">
        <v>191</v>
      </c>
      <c r="I196" s="43" t="s">
        <v>192</v>
      </c>
      <c r="J196" s="44">
        <f t="shared" si="165"/>
        <v>40930.770833333336</v>
      </c>
      <c r="K196" s="44">
        <v>40566.770833333336</v>
      </c>
      <c r="L196" s="44">
        <v>40472.770833333336</v>
      </c>
      <c r="M196" s="43" t="s">
        <v>2893</v>
      </c>
      <c r="N196" s="43" t="s">
        <v>226</v>
      </c>
      <c r="O196" s="44">
        <v>46142.462731481479</v>
      </c>
      <c r="P196" s="43">
        <v>90082</v>
      </c>
      <c r="Q196" s="43">
        <v>54049</v>
      </c>
      <c r="R196" s="43">
        <v>36033</v>
      </c>
      <c r="S196" s="43" t="s">
        <v>719</v>
      </c>
      <c r="T196" s="44">
        <v>46040.770833333336</v>
      </c>
      <c r="U196" s="44">
        <v>46040.770833333336</v>
      </c>
      <c r="V196" s="44">
        <v>46040.770833333336</v>
      </c>
      <c r="W196" s="44">
        <v>46040.770833333336</v>
      </c>
      <c r="X196" s="44">
        <v>46040.770833333336</v>
      </c>
      <c r="Y196" s="44">
        <v>46040.770833333336</v>
      </c>
      <c r="Z196" s="43"/>
      <c r="AA196" s="43"/>
      <c r="AB196" s="43"/>
      <c r="AC196" s="43"/>
      <c r="AD196" s="43"/>
      <c r="AE196" s="43">
        <v>4</v>
      </c>
      <c r="AF196" s="43" t="s">
        <v>2894</v>
      </c>
      <c r="AG196" s="43" t="s">
        <v>2894</v>
      </c>
      <c r="AH196" s="43" t="s">
        <v>2894</v>
      </c>
      <c r="AI196" s="43" t="s">
        <v>2895</v>
      </c>
      <c r="AJ196" s="43" t="s">
        <v>2895</v>
      </c>
      <c r="AK196" s="43" t="s">
        <v>2896</v>
      </c>
      <c r="AL196" s="47">
        <v>46405</v>
      </c>
      <c r="AM196" s="47">
        <v>46220</v>
      </c>
      <c r="AN196" s="47">
        <v>46405</v>
      </c>
      <c r="AO196" s="47">
        <v>46405</v>
      </c>
      <c r="AP196" s="47">
        <v>46770</v>
      </c>
      <c r="AQ196" s="47">
        <v>46405</v>
      </c>
      <c r="AR196" s="48"/>
      <c r="AS196" s="48"/>
      <c r="AT196" s="48"/>
      <c r="AU196" s="43">
        <v>0</v>
      </c>
      <c r="AV196" s="43">
        <v>0</v>
      </c>
      <c r="AW196" s="43">
        <v>0</v>
      </c>
      <c r="AX196" s="51" t="s">
        <v>211</v>
      </c>
      <c r="AY196" s="51" t="s">
        <v>211</v>
      </c>
      <c r="AZ196" s="51" t="s">
        <v>198</v>
      </c>
      <c r="BA196" s="20">
        <f t="shared" ca="1" si="149"/>
        <v>0</v>
      </c>
      <c r="BB196" s="20">
        <f t="shared" ca="1" si="149"/>
        <v>0</v>
      </c>
      <c r="BC196" s="20">
        <f t="shared" ca="1" si="149"/>
        <v>0</v>
      </c>
      <c r="BD196" s="20">
        <f t="shared" ca="1" si="148"/>
        <v>0</v>
      </c>
      <c r="BE196" s="20">
        <f t="shared" ca="1" si="148"/>
        <v>0</v>
      </c>
      <c r="BF196" s="20">
        <f t="shared" ca="1" si="148"/>
        <v>0</v>
      </c>
      <c r="BG196" s="21" t="str">
        <f t="shared" ca="1" si="148"/>
        <v/>
      </c>
      <c r="BH196" s="21" t="str">
        <f t="shared" ca="1" si="148"/>
        <v/>
      </c>
      <c r="BI196" s="21" t="str">
        <f t="shared" ca="1" si="148"/>
        <v/>
      </c>
      <c r="BJ196" s="22">
        <f t="shared" ca="1" si="166"/>
        <v>0</v>
      </c>
      <c r="BK196" s="21">
        <f t="shared" si="167"/>
        <v>4</v>
      </c>
      <c r="BL196" s="22">
        <f t="shared" ca="1" si="168"/>
        <v>90216</v>
      </c>
      <c r="BM196" s="22">
        <f t="shared" ca="1" si="169"/>
        <v>54130</v>
      </c>
      <c r="BN196" s="23">
        <f t="shared" ca="1" si="170"/>
        <v>36086</v>
      </c>
      <c r="BO196" s="24">
        <f t="shared" ca="1" si="171"/>
        <v>134</v>
      </c>
      <c r="BP196" s="51" t="str">
        <f>_xlfn.XLOOKUP(E196,[1]Validation!E:E,[1]Validation!F:F,"")</f>
        <v>E11</v>
      </c>
      <c r="BQ196" s="51" t="str">
        <f>_xlfn.XLOOKUP(BP196,[1]Validation!F:F,[1]Validation!G:G,"")</f>
        <v>E11 to E22</v>
      </c>
      <c r="BR196" s="52" t="str">
        <f>VLOOKUP(G196,[1]Validation!$B$1:$C$9,2,0)</f>
        <v>C</v>
      </c>
      <c r="BS196" s="51">
        <f t="shared" ca="1" si="172"/>
        <v>184</v>
      </c>
      <c r="BT196" s="53">
        <f>_xlfn.XLOOKUP(B196,'[2]1. All Calls'!$R:$R,'[2]1. All Calls'!$A:$A,"",0)</f>
        <v>46142.281423611101</v>
      </c>
      <c r="BU196" s="51" t="str">
        <f>_xlfn.XLOOKUP(B196,'[2]1. All Calls'!$R:$R,'[2]1. All Calls'!$F:$F,"",0)</f>
        <v>CC-02063804</v>
      </c>
      <c r="BV196" s="51" t="str">
        <f>_xlfn.XLOOKUP(B196,'[2]1. All Calls'!$R:$R,'[2]1. All Calls'!$J:$J,"",0)</f>
        <v>Schedule Service - AMC</v>
      </c>
      <c r="BW196" s="53">
        <f>_xlfn.XLOOKUP(B196,'[2]Sch Calls'!$R:$R,'[2]Sch Calls'!$A:$A,"",0)</f>
        <v>46041.731284722198</v>
      </c>
      <c r="BX196" s="51">
        <f>_xlfn.XLOOKUP(B196,'[2]Sch Calls'!$R:$R,'[2]Sch Calls'!$B:$B,"",0)</f>
        <v>89683</v>
      </c>
      <c r="BY196" s="51" t="str">
        <f t="shared" si="151"/>
        <v>18-Jul-26</v>
      </c>
      <c r="BZ196" s="51" t="str">
        <f t="shared" si="151"/>
        <v>18-Jul-26</v>
      </c>
      <c r="CA196" s="51" t="str">
        <f t="shared" si="173"/>
        <v>21-Oct-26</v>
      </c>
      <c r="CB196" s="51" t="str">
        <f t="shared" si="174"/>
        <v>19-Jul-27</v>
      </c>
      <c r="CC196" s="51" t="str">
        <f t="shared" si="175"/>
        <v>19-Jan-28</v>
      </c>
      <c r="CD196" s="51" t="str">
        <f t="shared" si="176"/>
        <v>19-Jan-27</v>
      </c>
      <c r="CE196" s="51">
        <f t="shared" ca="1" si="152"/>
        <v>135</v>
      </c>
      <c r="CF196" s="51">
        <f t="shared" ca="1" si="152"/>
        <v>135</v>
      </c>
      <c r="CG196" s="51">
        <f t="shared" ca="1" si="177"/>
        <v>135</v>
      </c>
      <c r="CH196" s="51">
        <f t="shared" ca="1" si="178"/>
        <v>135</v>
      </c>
      <c r="CI196" s="51">
        <f t="shared" ca="1" si="179"/>
        <v>135</v>
      </c>
      <c r="CJ196" s="51">
        <f t="shared" ca="1" si="180"/>
        <v>135</v>
      </c>
      <c r="CK196" s="51">
        <f t="shared" ca="1" si="157"/>
        <v>540</v>
      </c>
      <c r="CL196" s="51">
        <f t="shared" ca="1" si="157"/>
        <v>540</v>
      </c>
      <c r="CM196" s="51">
        <f t="shared" ca="1" si="157"/>
        <v>540</v>
      </c>
      <c r="CN196" s="51">
        <f t="shared" ca="1" si="157"/>
        <v>540</v>
      </c>
      <c r="CO196" s="51">
        <f t="shared" ca="1" si="157"/>
        <v>540</v>
      </c>
      <c r="CP196" s="51">
        <f t="shared" ca="1" si="157"/>
        <v>540</v>
      </c>
      <c r="CQ196" s="51">
        <f t="shared" ca="1" si="158"/>
        <v>561</v>
      </c>
      <c r="CR196" s="51">
        <f t="shared" ca="1" si="158"/>
        <v>561</v>
      </c>
      <c r="CS196" s="51">
        <f t="shared" ca="1" si="158"/>
        <v>561</v>
      </c>
      <c r="CT196" s="51">
        <f t="shared" ca="1" si="158"/>
        <v>2061</v>
      </c>
      <c r="CU196" s="51">
        <f t="shared" ca="1" si="158"/>
        <v>2061</v>
      </c>
      <c r="CV196" s="54">
        <f t="shared" ca="1" si="158"/>
        <v>560</v>
      </c>
      <c r="CW196" s="25" t="s">
        <v>195</v>
      </c>
      <c r="CX196" s="55">
        <v>0.6</v>
      </c>
      <c r="CY196" s="55"/>
      <c r="CZ196" s="26" t="s">
        <v>324</v>
      </c>
      <c r="DA196" s="26" t="s">
        <v>324</v>
      </c>
      <c r="DB196" s="26" t="s">
        <v>324</v>
      </c>
      <c r="DC196" s="26" t="s">
        <v>324</v>
      </c>
      <c r="DD196" s="26" t="s">
        <v>324</v>
      </c>
      <c r="DE196" s="26" t="s">
        <v>324</v>
      </c>
      <c r="DF196" s="26" t="s">
        <v>324</v>
      </c>
      <c r="DG196" s="26" t="s">
        <v>324</v>
      </c>
      <c r="DH196" s="26" t="s">
        <v>324</v>
      </c>
      <c r="DI196" s="26" t="s">
        <v>324</v>
      </c>
      <c r="DJ196" s="26" t="s">
        <v>324</v>
      </c>
      <c r="DK196" s="26" t="s">
        <v>324</v>
      </c>
      <c r="DL196" s="27">
        <f t="shared" si="181"/>
        <v>46217.281423611101</v>
      </c>
      <c r="DM196" s="28">
        <f t="shared" ca="1" si="182"/>
        <v>0</v>
      </c>
      <c r="DN196" s="56">
        <f>_xlfn.XLOOKUP(B196,'[2]1. All Calls'!$R:$R,'[2]1. All Calls'!$A:$A,"",0)</f>
        <v>46142.281423611101</v>
      </c>
      <c r="DO196" s="57" t="str">
        <f ca="1">VLOOKUP(DM196,[1]Validation!$B$20:$C$25,2,0)</f>
        <v>Within 3 months</v>
      </c>
      <c r="DP196" s="58" t="str">
        <f>_xlfn.XLOOKUP(B196,'[1]Active AMCs- Dealer'!E:E,'[1]Active AMCs- Dealer'!L:L,"Not in AMC",0)</f>
        <v>AMC</v>
      </c>
      <c r="DQ196" s="58"/>
      <c r="DR196" s="29" t="str">
        <f>_xlfn.XLOOKUP(B196,'[2]1. All Calls'!$R:$R,'[2]1. All Calls'!$F:$F,"",0)</f>
        <v>CC-02063804</v>
      </c>
      <c r="DS196" s="29" t="str">
        <f>_xlfn.XLOOKUP(B196,'[2]1. All Calls'!$R:$R,'[2]1. All Calls'!$AB:$AB,"",0)</f>
        <v>AMC visit carried out</v>
      </c>
      <c r="DT196" s="30">
        <f>_xlfn.XLOOKUP(DR196,'[2]1. All Calls'!$F:$F,'[2]1. All Calls'!$A:$A,"",0)</f>
        <v>46142.281423611101</v>
      </c>
      <c r="DU196" s="31">
        <f>_xlfn.XLOOKUP(DR196,'[2]1. All Calls'!$F:$F,'[2]1. All Calls'!$B:$B,"",0)</f>
        <v>90082</v>
      </c>
      <c r="DV196" s="31">
        <f>_xlfn.XLOOKUP(B196,[1]MDA_Assets!D:D,[1]MDA_Assets!N:N,"",0)</f>
        <v>54049</v>
      </c>
      <c r="DW196" s="31">
        <f>_xlfn.XLOOKUP(B196,[1]MDA_Assets!D:D,[1]MDA_Assets!O:O,"",0)</f>
        <v>36033</v>
      </c>
      <c r="DX196" s="32" t="str">
        <f>_xlfn.XLOOKUP(B196,[1]MDA_Assets!D:D,[1]MDA_Assets!Q:Q,"",0)</f>
        <v>Air lube Plus</v>
      </c>
      <c r="DY196" s="33">
        <f>_xlfn.XLOOKUP(B196,[1]MDA_Assets!D:D,[1]MDA_Assets!R:R,"",0)</f>
        <v>46041</v>
      </c>
      <c r="DZ196" s="33">
        <f>_xlfn.XLOOKUP(B196,[1]MDA_Assets!D:D,[1]MDA_Assets!S:S,"",0)</f>
        <v>46041</v>
      </c>
      <c r="EA196" s="33">
        <f>_xlfn.XLOOKUP(B196,[1]MDA_Assets!D:D,[1]MDA_Assets!T:T,"",0)</f>
        <v>46041</v>
      </c>
      <c r="EB196" s="33">
        <f>_xlfn.XLOOKUP(B196,[1]MDA_Assets!D:D,[1]MDA_Assets!U:U,"",0)</f>
        <v>46041</v>
      </c>
      <c r="EC196" s="33">
        <f>_xlfn.XLOOKUP(B196,[1]MDA_Assets!D:D,[1]MDA_Assets!V:V,"",0)</f>
        <v>46041</v>
      </c>
      <c r="ED196" s="33">
        <f>_xlfn.XLOOKUP(B196,[1]MDA_Assets!D:D,[1]MDA_Assets!W:W,"",0)</f>
        <v>46041</v>
      </c>
      <c r="EE196" s="32">
        <f>_xlfn.XLOOKUP(B196,[1]MDA_Assets!D:D,[1]MDA_Assets!X:X,"",0)</f>
        <v>0</v>
      </c>
      <c r="EF196" s="33">
        <f>_xlfn.XLOOKUP(B196,[1]MDA_Assets!D:D,[1]MDA_Assets!Y:Y,"",0)</f>
        <v>0</v>
      </c>
      <c r="EG196" s="33">
        <f>_xlfn.XLOOKUP(B196,[1]MDA_Assets!D:D,[1]MDA_Assets!Z:Z,"",0)</f>
        <v>0</v>
      </c>
      <c r="EH196" s="33">
        <f>_xlfn.XLOOKUP(B196,[1]MDA_Assets!D:D,[1]MDA_Assets!AA:AA,"",0)</f>
        <v>0</v>
      </c>
      <c r="EI196" s="34">
        <f>_xlfn.XLOOKUP(B196,[1]MDA_Assets!D:D,[1]MDA_Assets!P:P,"",0)</f>
        <v>4</v>
      </c>
      <c r="EJ196" s="35" t="str">
        <f>_xlfn.XLOOKUP(B196,[1]MDA_Assets!D:D,[1]MDA_Assets!AB:AB,"",0)</f>
        <v>1101</v>
      </c>
      <c r="EK196" s="35" t="str">
        <f>_xlfn.XLOOKUP(B196,[1]MDA_Assets!D:D,[1]MDA_Assets!AC:AC,"",0)</f>
        <v>1101</v>
      </c>
      <c r="EL196" s="35" t="str">
        <f>_xlfn.XLOOKUP(B196,[1]MDA_Assets!D:D,[1]MDA_Assets!AD:AD,"",0)</f>
        <v>1101</v>
      </c>
      <c r="EM196" s="35" t="str">
        <f>_xlfn.XLOOKUP(B196,[1]MDA_Assets!D:D,[1]MDA_Assets!AE:AE,"",0)</f>
        <v>2601</v>
      </c>
      <c r="EN196" s="35" t="str">
        <f>_xlfn.XLOOKUP(B196,[1]MDA_Assets!D:D,[1]MDA_Assets!AF:AF,"",0)</f>
        <v>2601</v>
      </c>
      <c r="EO196" s="35" t="str">
        <f>_xlfn.XLOOKUP(B196,[1]MDA_Assets!D:D,[1]MDA_Assets!AG:AG,"",0)</f>
        <v>1100</v>
      </c>
      <c r="EP196" s="36">
        <f t="shared" si="153"/>
        <v>365</v>
      </c>
      <c r="EQ196" s="36">
        <f t="shared" si="153"/>
        <v>180</v>
      </c>
      <c r="ER196" s="36">
        <f t="shared" si="183"/>
        <v>365</v>
      </c>
      <c r="ES196" s="36">
        <f t="shared" si="184"/>
        <v>365</v>
      </c>
      <c r="ET196" s="36">
        <f t="shared" si="185"/>
        <v>730</v>
      </c>
      <c r="EU196" s="36">
        <f t="shared" si="186"/>
        <v>365</v>
      </c>
      <c r="EV196" s="36" t="str">
        <f t="shared" si="187"/>
        <v/>
      </c>
      <c r="EW196" s="36" t="str">
        <f t="shared" si="159"/>
        <v/>
      </c>
      <c r="EX196" s="36" t="str">
        <f t="shared" si="160"/>
        <v/>
      </c>
      <c r="EY196" s="36">
        <f t="shared" si="147"/>
        <v>11.78</v>
      </c>
      <c r="EZ196" s="36">
        <f t="shared" si="147"/>
        <v>5.81</v>
      </c>
      <c r="FA196" s="36">
        <f t="shared" si="147"/>
        <v>11.78</v>
      </c>
      <c r="FB196" s="36">
        <f t="shared" si="146"/>
        <v>11.78</v>
      </c>
      <c r="FC196" s="36">
        <f t="shared" si="146"/>
        <v>23.55</v>
      </c>
      <c r="FD196" s="36">
        <f t="shared" si="146"/>
        <v>11.78</v>
      </c>
      <c r="FE196" s="36" t="str">
        <f t="shared" si="146"/>
        <v/>
      </c>
      <c r="FF196" s="36" t="str">
        <f t="shared" si="146"/>
        <v/>
      </c>
      <c r="FG196" s="36" t="str">
        <f t="shared" si="146"/>
        <v/>
      </c>
      <c r="FH196" s="37" t="str" cm="1">
        <f t="array" ref="FH196">_xlfn.IFS(EY196="", "No Data", EY196&lt;0, "Negative/Future", EY196=0, "Zero Days", EY196&lt;=3, "&lt; 3 Months", EY196&lt;=6, "3 to 6 Months", EY196&lt;=9, "6 to 9 Months", EY196&lt;=12, "9 to 12 Months", EY196&lt;=15, "12 to 15 Months", EY196&lt;=18, "15 to 18 Months", EY196&lt;=24, "18 to 24 Months", EY196&gt;24, "&gt; 24 Months")</f>
        <v>9 to 12 Months</v>
      </c>
      <c r="FI196" s="37" t="str" cm="1">
        <f t="array" ref="FI196">_xlfn.IFS(EZ196="", "No Data", EZ196&lt;0, "Negative/Future", EZ196=0, "Zero Days", EZ196&lt;=3, "&lt; 3 Months", EZ196&lt;=6, "3 to 6 Months", EZ196&lt;=9, "6 to 9 Months", EZ196&lt;=12, "9 to 12 Months", EZ196&lt;=15, "12 to 15 Months", EZ196&lt;=18, "15 to 18 Months", EZ196&lt;=24, "18 to 24 Months", EZ196&gt;24, "&gt; 24 Months")</f>
        <v>3 to 6 Months</v>
      </c>
      <c r="FJ196" s="37" t="str" cm="1">
        <f t="array" ref="FJ196">_xlfn.IFS(FA196="", "No Data", FA196&lt;0, "Negative/Future", FA196=0, "Zero Days", FA196&lt;=3, "&lt; 3 Months", FA196&lt;=6, "3 to 6 Months", FA196&lt;=9, "6 to 9 Months", FA196&lt;=12, "9 to 12 Months", FA196&lt;=15, "12 to 15 Months", FA196&lt;=18, "15 to 18 Months", FA196&lt;=24, "18 to 24 Months", FA196&gt;24, "&gt; 24 Months")</f>
        <v>9 to 12 Months</v>
      </c>
      <c r="FK196" s="37" t="str" cm="1">
        <f t="array" ref="FK196">_xlfn.IFS(FB196="", "No Data", FB196&lt;0, "Negative/Future", FB196=0, "Zero Days", FB196&lt;=3, "&lt; 3 Months", FB196&lt;=6, "3 to 6 Months", FB196&lt;=9, "6 to 9 Months", FB196&lt;=12, "9 to 12 Months", FB196&lt;=15, "12 to 15 Months", FB196&lt;=18, "15 to 18 Months", FB196&lt;=24, "18 to 24 Months", FB196&gt;24, "&gt; 24 Months")</f>
        <v>9 to 12 Months</v>
      </c>
      <c r="FL196" s="37" t="str" cm="1">
        <f t="array" ref="FL196">_xlfn.IFS(FC196="", "No Data", FC196&lt;0, "Negative/Future", FC196=0, "Zero Days", FC196&lt;=3, "&lt; 3 Months", FC196&lt;=6, "3 to 6 Months", FC196&lt;=9, "6 to 9 Months", FC196&lt;=12, "9 to 12 Months", FC196&lt;=15, "12 to 15 Months", FC196&lt;=18, "15 to 18 Months", FC196&lt;=24, "18 to 24 Months", FC196&gt;24, "&gt; 24 Months")</f>
        <v>18 to 24 Months</v>
      </c>
      <c r="FM196" s="37" t="str" cm="1">
        <f t="array" ref="FM196">_xlfn.IFS(FD196="", "No Data", FD196&lt;0, "Negative/Future", FD196=0, "Zero Days", FD196&lt;=3, "&lt; 3 Months", FD196&lt;=6, "3 to 6 Months", FD196&lt;=9, "6 to 9 Months", FD196&lt;=12, "9 to 12 Months", FD196&lt;=15, "12 to 15 Months", FD196&lt;=18, "15 to 18 Months", FD196&lt;=24, "18 to 24 Months", FD196&gt;24, "&gt; 24 Months")</f>
        <v>9 to 12 Months</v>
      </c>
      <c r="FN196" s="37" t="str" cm="1">
        <f t="array" ref="FN196">_xlfn.IFS(FE196="", "No Data", FE196&lt;0, "Negative/Future", FE196=0, "Zero Days", FE196&lt;=3, "&lt; 3 Months", FE196&lt;=6, "3 to 6 Months", FE196&lt;=9, "6 to 9 Months", FE196&lt;=12, "9 to 12 Months", FE196&lt;=15, "12 to 15 Months", FE196&lt;=18, "15 to 18 Months", FE196&lt;=24, "18 to 24 Months", FE196&gt;24, "&gt; 24 Months")</f>
        <v>No Data</v>
      </c>
      <c r="FO196" s="37" t="str" cm="1">
        <f t="array" ref="FO196">_xlfn.IFS(FG196="", "No Data", FG196&lt;0, "Negative/Future", FG196=0, "Zero Days", FG196&lt;=3, "&lt; 3 Months", FG196&lt;=6, "3 to 6 Months", FG196&lt;=9, "6 to 9 Months", FG196&lt;=12, "9 to 12 Months", FG196&lt;=15, "12 to 15 Months", FG196&lt;=18, "15 to 18 Months", FG196&lt;=24, "18 to 24 Months", FG196&gt;24, "&gt; 24 Months")</f>
        <v>No Data</v>
      </c>
      <c r="FP196" s="37" t="str" cm="1">
        <f t="array" ref="FP196">_xlfn.IFS(FF196="", "No Data", FF196&lt;0, "Negative/Future", FF196=0, "Zero Days", FF196&lt;=3, "&lt; 3 Months", FF196&lt;=6, "3 to 6 Months", FF196&lt;=9, "6 to 9 Months", FF196&lt;=12, "9 to 12 Months", FF196&lt;=15, "12 to 15 Months", FF196&lt;=18, "15 to 18 Months", FF196&lt;=24, "18 to 24 Months", FF196&gt;24, "&gt; 24 Months")</f>
        <v>No Data</v>
      </c>
      <c r="FQ196" s="29" t="s">
        <v>631</v>
      </c>
      <c r="FR196" s="29">
        <v>9534249500</v>
      </c>
      <c r="FS196" s="38" t="str">
        <f>VLOOKUP(_xlfn.XLOOKUP(B196,[1]MDA_Assets!D:D,[1]MDA_Assets!I:I,"",0),[1]Validation!$B$1:$C$8,2,0)</f>
        <v>C</v>
      </c>
      <c r="FT196" s="38" t="s">
        <v>252</v>
      </c>
      <c r="FU196" s="31">
        <f>_xlfn.XLOOKUP(B196,[1]MDA_Assets!D:D,[1]MDA_Assets!X:X,"",0)</f>
        <v>0</v>
      </c>
      <c r="FV196" s="39">
        <v>0</v>
      </c>
      <c r="FW196" s="39">
        <v>0</v>
      </c>
      <c r="FX196" s="39">
        <v>0</v>
      </c>
      <c r="FY196" s="39">
        <v>9</v>
      </c>
      <c r="FZ196" s="40">
        <f t="shared" si="150"/>
        <v>46406</v>
      </c>
      <c r="GA196" s="40">
        <f t="shared" si="150"/>
        <v>46221</v>
      </c>
      <c r="GB196" s="40">
        <f t="shared" si="161"/>
        <v>46406</v>
      </c>
      <c r="GC196" s="40">
        <f t="shared" si="162"/>
        <v>46406</v>
      </c>
      <c r="GD196" s="40">
        <f t="shared" si="163"/>
        <v>46771</v>
      </c>
      <c r="GE196" s="40">
        <f t="shared" si="164"/>
        <v>46406</v>
      </c>
      <c r="GF196" s="40" t="str">
        <f t="shared" si="154"/>
        <v/>
      </c>
      <c r="GG196" s="40" t="str">
        <f t="shared" si="154"/>
        <v/>
      </c>
      <c r="GH196" s="40" t="str">
        <f t="shared" si="154"/>
        <v/>
      </c>
      <c r="GI196" s="39">
        <f t="shared" si="188"/>
        <v>0</v>
      </c>
      <c r="GJ196" s="39">
        <f t="shared" si="189"/>
        <v>0</v>
      </c>
      <c r="GK196" s="39">
        <f t="shared" si="190"/>
        <v>0</v>
      </c>
      <c r="GL196" s="39">
        <f t="shared" si="191"/>
        <v>6</v>
      </c>
    </row>
    <row r="197" spans="1:194" x14ac:dyDescent="0.25">
      <c r="A197" s="19">
        <v>219</v>
      </c>
      <c r="B197" s="43" t="s">
        <v>1114</v>
      </c>
      <c r="C197" s="43" t="s">
        <v>186</v>
      </c>
      <c r="D197" s="43" t="s">
        <v>241</v>
      </c>
      <c r="E197" s="43" t="s">
        <v>867</v>
      </c>
      <c r="F197" s="43" t="s">
        <v>1115</v>
      </c>
      <c r="G197" s="43" t="s">
        <v>243</v>
      </c>
      <c r="H197" s="43" t="s">
        <v>329</v>
      </c>
      <c r="I197" s="43" t="s">
        <v>192</v>
      </c>
      <c r="J197" s="44">
        <f t="shared" si="165"/>
        <v>41197.770833333336</v>
      </c>
      <c r="K197" s="44">
        <v>40833.770833333336</v>
      </c>
      <c r="L197" s="44">
        <v>40661.770833333336</v>
      </c>
      <c r="M197" s="43" t="s">
        <v>2312</v>
      </c>
      <c r="N197" s="43" t="s">
        <v>193</v>
      </c>
      <c r="O197" s="44">
        <v>46052.666944444441</v>
      </c>
      <c r="P197" s="43">
        <v>53841</v>
      </c>
      <c r="Q197" s="43">
        <v>40381</v>
      </c>
      <c r="R197" s="43">
        <v>13460</v>
      </c>
      <c r="S197" s="43" t="s">
        <v>206</v>
      </c>
      <c r="T197" s="44">
        <v>46014.770833333336</v>
      </c>
      <c r="U197" s="44">
        <v>46014.770833333336</v>
      </c>
      <c r="V197" s="44">
        <v>46014.770833333336</v>
      </c>
      <c r="W197" s="44">
        <v>46014.770833333336</v>
      </c>
      <c r="X197" s="44">
        <v>46014.770833333336</v>
      </c>
      <c r="Y197" s="44">
        <v>46014.770833333336</v>
      </c>
      <c r="Z197" s="43"/>
      <c r="AA197" s="43"/>
      <c r="AB197" s="44">
        <v>46014.770833333336</v>
      </c>
      <c r="AC197" s="44">
        <v>46014.770833333336</v>
      </c>
      <c r="AD197" s="44">
        <v>46014.770833333336</v>
      </c>
      <c r="AE197" s="43">
        <v>6</v>
      </c>
      <c r="AF197" s="43" t="s">
        <v>2313</v>
      </c>
      <c r="AG197" s="43" t="s">
        <v>2313</v>
      </c>
      <c r="AH197" s="43" t="s">
        <v>2314</v>
      </c>
      <c r="AI197" s="43" t="s">
        <v>2305</v>
      </c>
      <c r="AJ197" s="43" t="s">
        <v>830</v>
      </c>
      <c r="AK197" s="43" t="s">
        <v>2305</v>
      </c>
      <c r="AL197" s="47">
        <v>46377</v>
      </c>
      <c r="AM197" s="49">
        <v>46194</v>
      </c>
      <c r="AN197" s="47">
        <v>46379</v>
      </c>
      <c r="AO197" s="47">
        <v>46379</v>
      </c>
      <c r="AP197" s="47">
        <v>46744</v>
      </c>
      <c r="AQ197" s="47">
        <v>46379</v>
      </c>
      <c r="AR197" s="47">
        <v>46379</v>
      </c>
      <c r="AS197" s="47">
        <v>46379</v>
      </c>
      <c r="AT197" s="47">
        <v>46379</v>
      </c>
      <c r="AU197" s="43">
        <v>0</v>
      </c>
      <c r="AV197" s="43">
        <v>0</v>
      </c>
      <c r="AW197" s="43">
        <v>1</v>
      </c>
      <c r="AX197" s="51" t="s">
        <v>1116</v>
      </c>
      <c r="AY197" s="51" t="s">
        <v>316</v>
      </c>
      <c r="AZ197" s="51" t="s">
        <v>198</v>
      </c>
      <c r="BA197" s="20">
        <f t="shared" ca="1" si="149"/>
        <v>0</v>
      </c>
      <c r="BB197" s="20">
        <f t="shared" ca="1" si="149"/>
        <v>1</v>
      </c>
      <c r="BC197" s="20">
        <f t="shared" ca="1" si="149"/>
        <v>0</v>
      </c>
      <c r="BD197" s="20">
        <f t="shared" ca="1" si="148"/>
        <v>0</v>
      </c>
      <c r="BE197" s="20">
        <f t="shared" ca="1" si="148"/>
        <v>0</v>
      </c>
      <c r="BF197" s="20">
        <f t="shared" ca="1" si="148"/>
        <v>0</v>
      </c>
      <c r="BG197" s="21">
        <f t="shared" ca="1" si="148"/>
        <v>0</v>
      </c>
      <c r="BH197" s="21">
        <f t="shared" ca="1" si="148"/>
        <v>0</v>
      </c>
      <c r="BI197" s="21">
        <f t="shared" ca="1" si="148"/>
        <v>0</v>
      </c>
      <c r="BJ197" s="22">
        <f t="shared" ca="1" si="166"/>
        <v>1</v>
      </c>
      <c r="BK197" s="21">
        <f t="shared" si="167"/>
        <v>6</v>
      </c>
      <c r="BL197" s="22">
        <f t="shared" ca="1" si="168"/>
        <v>54581</v>
      </c>
      <c r="BM197" s="22">
        <f t="shared" ca="1" si="169"/>
        <v>40936</v>
      </c>
      <c r="BN197" s="23">
        <f t="shared" ca="1" si="170"/>
        <v>13645</v>
      </c>
      <c r="BO197" s="24">
        <f t="shared" ca="1" si="171"/>
        <v>740</v>
      </c>
      <c r="BP197" s="51" t="str">
        <f>_xlfn.XLOOKUP(E197,[1]Validation!E:E,[1]Validation!F:F,"")</f>
        <v>EG22</v>
      </c>
      <c r="BQ197" s="51" t="str">
        <f>_xlfn.XLOOKUP(BP197,[1]Validation!F:F,[1]Validation!G:G,"")</f>
        <v>EG11 to EG22</v>
      </c>
      <c r="BR197" s="52" t="str">
        <f>VLOOKUP(G197,[1]Validation!$B$1:$C$9,2,0)</f>
        <v>A</v>
      </c>
      <c r="BS197" s="51">
        <f t="shared" ca="1" si="172"/>
        <v>176</v>
      </c>
      <c r="BT197" s="53">
        <f>_xlfn.XLOOKUP(B197,'[2]1. All Calls'!$R:$R,'[2]1. All Calls'!$A:$A,"",0)</f>
        <v>46052.895081018498</v>
      </c>
      <c r="BU197" s="51" t="str">
        <f>_xlfn.XLOOKUP(B197,'[2]1. All Calls'!$R:$R,'[2]1. All Calls'!$F:$F,"",0)</f>
        <v>CC-01959416</v>
      </c>
      <c r="BV197" s="51" t="str">
        <f>_xlfn.XLOOKUP(B197,'[2]1. All Calls'!$R:$R,'[2]1. All Calls'!$J:$J,"",0)</f>
        <v>Sales Call</v>
      </c>
      <c r="BW197" s="53">
        <f>_xlfn.XLOOKUP(B197,'[2]Sch Calls'!$R:$R,'[2]Sch Calls'!$A:$A,"",0)</f>
        <v>45915.6884027778</v>
      </c>
      <c r="BX197" s="51">
        <f>_xlfn.XLOOKUP(B197,'[2]Sch Calls'!$R:$R,'[2]Sch Calls'!$B:$B,"",0)</f>
        <v>52471</v>
      </c>
      <c r="BY197" s="51" t="str">
        <f t="shared" si="151"/>
        <v>22-Jun-26</v>
      </c>
      <c r="BZ197" s="51" t="str">
        <f t="shared" si="151"/>
        <v>22-Jun-26</v>
      </c>
      <c r="CA197" s="51" t="str">
        <f t="shared" si="173"/>
        <v>25-Sep-26</v>
      </c>
      <c r="CB197" s="51" t="str">
        <f t="shared" si="174"/>
        <v>23-Jun-27</v>
      </c>
      <c r="CC197" s="51" t="str">
        <f t="shared" si="175"/>
        <v>24-Dec-27</v>
      </c>
      <c r="CD197" s="51" t="str">
        <f t="shared" si="176"/>
        <v>24-Dec-26</v>
      </c>
      <c r="CE197" s="51">
        <f t="shared" ca="1" si="152"/>
        <v>161</v>
      </c>
      <c r="CF197" s="51">
        <f t="shared" ca="1" si="152"/>
        <v>161</v>
      </c>
      <c r="CG197" s="51">
        <f t="shared" ca="1" si="177"/>
        <v>161</v>
      </c>
      <c r="CH197" s="51">
        <f t="shared" ca="1" si="178"/>
        <v>161</v>
      </c>
      <c r="CI197" s="51">
        <f t="shared" ca="1" si="179"/>
        <v>161</v>
      </c>
      <c r="CJ197" s="51">
        <f t="shared" ca="1" si="180"/>
        <v>161</v>
      </c>
      <c r="CK197" s="51">
        <f t="shared" ca="1" si="157"/>
        <v>966</v>
      </c>
      <c r="CL197" s="51">
        <f t="shared" ca="1" si="157"/>
        <v>966</v>
      </c>
      <c r="CM197" s="51">
        <f t="shared" ca="1" si="157"/>
        <v>966</v>
      </c>
      <c r="CN197" s="51">
        <f t="shared" ca="1" si="157"/>
        <v>966</v>
      </c>
      <c r="CO197" s="51">
        <f t="shared" ca="1" si="157"/>
        <v>966</v>
      </c>
      <c r="CP197" s="51">
        <f t="shared" ca="1" si="157"/>
        <v>966</v>
      </c>
      <c r="CQ197" s="51">
        <f t="shared" ca="1" si="158"/>
        <v>984</v>
      </c>
      <c r="CR197" s="51">
        <f t="shared" ca="1" si="158"/>
        <v>984</v>
      </c>
      <c r="CS197" s="51">
        <f t="shared" ca="1" si="158"/>
        <v>2984</v>
      </c>
      <c r="CT197" s="51">
        <f t="shared" ca="1" si="158"/>
        <v>2994</v>
      </c>
      <c r="CU197" s="51">
        <f t="shared" ca="1" si="158"/>
        <v>6994</v>
      </c>
      <c r="CV197" s="54">
        <f t="shared" ca="1" si="158"/>
        <v>2994</v>
      </c>
      <c r="CW197" s="25" t="s">
        <v>212</v>
      </c>
      <c r="CX197" s="55">
        <v>0.75</v>
      </c>
      <c r="CY197" s="55"/>
      <c r="CZ197" s="26">
        <v>0</v>
      </c>
      <c r="DA197" s="26">
        <v>0</v>
      </c>
      <c r="DB197" s="26">
        <v>0</v>
      </c>
      <c r="DC197" s="26">
        <v>0</v>
      </c>
      <c r="DD197" s="26">
        <v>0</v>
      </c>
      <c r="DE197" s="26">
        <v>0</v>
      </c>
      <c r="DF197" s="26">
        <v>0</v>
      </c>
      <c r="DG197" s="26">
        <v>0</v>
      </c>
      <c r="DH197" s="26">
        <v>0</v>
      </c>
      <c r="DI197" s="26">
        <v>0</v>
      </c>
      <c r="DJ197" s="26">
        <v>0</v>
      </c>
      <c r="DK197" s="26">
        <v>0</v>
      </c>
      <c r="DL197" s="27">
        <f t="shared" si="181"/>
        <v>46127.895081018498</v>
      </c>
      <c r="DM197" s="28">
        <f t="shared" ca="1" si="182"/>
        <v>1</v>
      </c>
      <c r="DN197" s="56">
        <f>_xlfn.XLOOKUP(B197,'[2]1. All Calls'!$R:$R,'[2]1. All Calls'!$A:$A,"",0)</f>
        <v>46052.895081018498</v>
      </c>
      <c r="DO197" s="57" t="str">
        <f ca="1">VLOOKUP(DM197,[1]Validation!$B$20:$C$25,2,0)</f>
        <v>Above 3 months</v>
      </c>
      <c r="DP197" s="58" t="str">
        <f>_xlfn.XLOOKUP(B197,'[1]Active AMCs- Dealer'!E:E,'[1]Active AMCs- Dealer'!L:L,"Not in AMC",0)</f>
        <v>Expired</v>
      </c>
      <c r="DQ197" s="50" t="s">
        <v>238</v>
      </c>
      <c r="DR197" s="29" t="str">
        <f>_xlfn.XLOOKUP(B197,'[2]1. All Calls'!$R:$R,'[2]1. All Calls'!$F:$F,"",0)</f>
        <v>CC-01959416</v>
      </c>
      <c r="DS197" s="29" t="str">
        <f>_xlfn.XLOOKUP(B197,'[2]1. All Calls'!$R:$R,'[2]1. All Calls'!$AB:$AB,"",0)</f>
        <v>Sales call carried out for HMR update</v>
      </c>
      <c r="DT197" s="30">
        <f>_xlfn.XLOOKUP(DR197,'[2]1. All Calls'!$F:$F,'[2]1. All Calls'!$A:$A,"",0)</f>
        <v>46052.895081018498</v>
      </c>
      <c r="DU197" s="31">
        <f>_xlfn.XLOOKUP(DR197,'[2]1. All Calls'!$F:$F,'[2]1. All Calls'!$B:$B,"",0)</f>
        <v>53841</v>
      </c>
      <c r="DV197" s="31">
        <f>_xlfn.XLOOKUP(B197,[1]MDA_Assets!D:D,[1]MDA_Assets!N:N,"",0)</f>
        <v>40381</v>
      </c>
      <c r="DW197" s="31">
        <f>_xlfn.XLOOKUP(B197,[1]MDA_Assets!D:D,[1]MDA_Assets!O:O,"",0)</f>
        <v>13460</v>
      </c>
      <c r="DX197" s="32" t="str">
        <f>_xlfn.XLOOKUP(B197,[1]MDA_Assets!D:D,[1]MDA_Assets!Q:Q,"",0)</f>
        <v>XD</v>
      </c>
      <c r="DY197" s="33">
        <f>_xlfn.XLOOKUP(B197,[1]MDA_Assets!D:D,[1]MDA_Assets!R:R,"",0)</f>
        <v>46015</v>
      </c>
      <c r="DZ197" s="33">
        <f>_xlfn.XLOOKUP(B197,[1]MDA_Assets!D:D,[1]MDA_Assets!S:S,"",0)</f>
        <v>46015</v>
      </c>
      <c r="EA197" s="33">
        <f>_xlfn.XLOOKUP(B197,[1]MDA_Assets!D:D,[1]MDA_Assets!T:T,"",0)</f>
        <v>46015</v>
      </c>
      <c r="EB197" s="33">
        <f>_xlfn.XLOOKUP(B197,[1]MDA_Assets!D:D,[1]MDA_Assets!U:U,"",0)</f>
        <v>46015</v>
      </c>
      <c r="EC197" s="33">
        <f>_xlfn.XLOOKUP(B197,[1]MDA_Assets!D:D,[1]MDA_Assets!V:V,"",0)</f>
        <v>46015</v>
      </c>
      <c r="ED197" s="33">
        <f>_xlfn.XLOOKUP(B197,[1]MDA_Assets!D:D,[1]MDA_Assets!W:W,"",0)</f>
        <v>46015</v>
      </c>
      <c r="EE197" s="32">
        <f>_xlfn.XLOOKUP(B197,[1]MDA_Assets!D:D,[1]MDA_Assets!X:X,"",0)</f>
        <v>0</v>
      </c>
      <c r="EF197" s="33">
        <f>_xlfn.XLOOKUP(B197,[1]MDA_Assets!D:D,[1]MDA_Assets!Y:Y,"",0)</f>
        <v>46015</v>
      </c>
      <c r="EG197" s="33">
        <f>_xlfn.XLOOKUP(B197,[1]MDA_Assets!D:D,[1]MDA_Assets!Z:Z,"",0)</f>
        <v>46015</v>
      </c>
      <c r="EH197" s="33">
        <f>_xlfn.XLOOKUP(B197,[1]MDA_Assets!D:D,[1]MDA_Assets!AA:AA,"",0)</f>
        <v>46015</v>
      </c>
      <c r="EI197" s="34">
        <f>_xlfn.XLOOKUP(B197,[1]MDA_Assets!D:D,[1]MDA_Assets!P:P,"",0)</f>
        <v>6</v>
      </c>
      <c r="EJ197" s="35" t="str">
        <f>_xlfn.XLOOKUP(B197,[1]MDA_Assets!D:D,[1]MDA_Assets!AB:AB,"",0)</f>
        <v>1950</v>
      </c>
      <c r="EK197" s="35" t="str">
        <f>_xlfn.XLOOKUP(B197,[1]MDA_Assets!D:D,[1]MDA_Assets!AC:AC,"",0)</f>
        <v>1950</v>
      </c>
      <c r="EL197" s="35" t="str">
        <f>_xlfn.XLOOKUP(B197,[1]MDA_Assets!D:D,[1]MDA_Assets!AD:AD,"",0)</f>
        <v>3950</v>
      </c>
      <c r="EM197" s="35" t="str">
        <f>_xlfn.XLOOKUP(B197,[1]MDA_Assets!D:D,[1]MDA_Assets!AE:AE,"",0)</f>
        <v>3960</v>
      </c>
      <c r="EN197" s="35" t="str">
        <f>_xlfn.XLOOKUP(B197,[1]MDA_Assets!D:D,[1]MDA_Assets!AF:AF,"",0)</f>
        <v>7960</v>
      </c>
      <c r="EO197" s="35" t="str">
        <f>_xlfn.XLOOKUP(B197,[1]MDA_Assets!D:D,[1]MDA_Assets!AG:AG,"",0)</f>
        <v>3960</v>
      </c>
      <c r="EP197" s="36">
        <f t="shared" si="153"/>
        <v>363</v>
      </c>
      <c r="EQ197" s="36">
        <f t="shared" si="153"/>
        <v>180</v>
      </c>
      <c r="ER197" s="36">
        <f t="shared" si="183"/>
        <v>365</v>
      </c>
      <c r="ES197" s="36">
        <f t="shared" si="184"/>
        <v>365</v>
      </c>
      <c r="ET197" s="36">
        <f t="shared" si="185"/>
        <v>730</v>
      </c>
      <c r="EU197" s="36">
        <f t="shared" si="186"/>
        <v>365</v>
      </c>
      <c r="EV197" s="36">
        <f t="shared" si="187"/>
        <v>365</v>
      </c>
      <c r="EW197" s="36">
        <f t="shared" si="159"/>
        <v>365</v>
      </c>
      <c r="EX197" s="36">
        <f t="shared" si="160"/>
        <v>365</v>
      </c>
      <c r="EY197" s="36">
        <f t="shared" si="147"/>
        <v>11.709999999999999</v>
      </c>
      <c r="EZ197" s="36">
        <f t="shared" si="147"/>
        <v>5.81</v>
      </c>
      <c r="FA197" s="36">
        <f t="shared" si="147"/>
        <v>11.78</v>
      </c>
      <c r="FB197" s="36">
        <f t="shared" si="146"/>
        <v>11.78</v>
      </c>
      <c r="FC197" s="36">
        <f t="shared" si="146"/>
        <v>23.55</v>
      </c>
      <c r="FD197" s="36">
        <f t="shared" si="146"/>
        <v>11.78</v>
      </c>
      <c r="FE197" s="36">
        <f t="shared" si="146"/>
        <v>11.78</v>
      </c>
      <c r="FF197" s="36">
        <f t="shared" si="146"/>
        <v>11.78</v>
      </c>
      <c r="FG197" s="36">
        <f t="shared" si="146"/>
        <v>11.78</v>
      </c>
      <c r="FH197" s="37" t="str" cm="1">
        <f t="array" ref="FH197">_xlfn.IFS(EY197="", "No Data", EY197&lt;0, "Negative/Future", EY197=0, "Zero Days", EY197&lt;=3, "&lt; 3 Months", EY197&lt;=6, "3 to 6 Months", EY197&lt;=9, "6 to 9 Months", EY197&lt;=12, "9 to 12 Months", EY197&lt;=15, "12 to 15 Months", EY197&lt;=18, "15 to 18 Months", EY197&lt;=24, "18 to 24 Months", EY197&gt;24, "&gt; 24 Months")</f>
        <v>9 to 12 Months</v>
      </c>
      <c r="FI197" s="37" t="str" cm="1">
        <f t="array" ref="FI197">_xlfn.IFS(EZ197="", "No Data", EZ197&lt;0, "Negative/Future", EZ197=0, "Zero Days", EZ197&lt;=3, "&lt; 3 Months", EZ197&lt;=6, "3 to 6 Months", EZ197&lt;=9, "6 to 9 Months", EZ197&lt;=12, "9 to 12 Months", EZ197&lt;=15, "12 to 15 Months", EZ197&lt;=18, "15 to 18 Months", EZ197&lt;=24, "18 to 24 Months", EZ197&gt;24, "&gt; 24 Months")</f>
        <v>3 to 6 Months</v>
      </c>
      <c r="FJ197" s="37" t="str" cm="1">
        <f t="array" ref="FJ197">_xlfn.IFS(FA197="", "No Data", FA197&lt;0, "Negative/Future", FA197=0, "Zero Days", FA197&lt;=3, "&lt; 3 Months", FA197&lt;=6, "3 to 6 Months", FA197&lt;=9, "6 to 9 Months", FA197&lt;=12, "9 to 12 Months", FA197&lt;=15, "12 to 15 Months", FA197&lt;=18, "15 to 18 Months", FA197&lt;=24, "18 to 24 Months", FA197&gt;24, "&gt; 24 Months")</f>
        <v>9 to 12 Months</v>
      </c>
      <c r="FK197" s="37" t="str" cm="1">
        <f t="array" ref="FK197">_xlfn.IFS(FB197="", "No Data", FB197&lt;0, "Negative/Future", FB197=0, "Zero Days", FB197&lt;=3, "&lt; 3 Months", FB197&lt;=6, "3 to 6 Months", FB197&lt;=9, "6 to 9 Months", FB197&lt;=12, "9 to 12 Months", FB197&lt;=15, "12 to 15 Months", FB197&lt;=18, "15 to 18 Months", FB197&lt;=24, "18 to 24 Months", FB197&gt;24, "&gt; 24 Months")</f>
        <v>9 to 12 Months</v>
      </c>
      <c r="FL197" s="37" t="str" cm="1">
        <f t="array" ref="FL197">_xlfn.IFS(FC197="", "No Data", FC197&lt;0, "Negative/Future", FC197=0, "Zero Days", FC197&lt;=3, "&lt; 3 Months", FC197&lt;=6, "3 to 6 Months", FC197&lt;=9, "6 to 9 Months", FC197&lt;=12, "9 to 12 Months", FC197&lt;=15, "12 to 15 Months", FC197&lt;=18, "15 to 18 Months", FC197&lt;=24, "18 to 24 Months", FC197&gt;24, "&gt; 24 Months")</f>
        <v>18 to 24 Months</v>
      </c>
      <c r="FM197" s="37" t="str" cm="1">
        <f t="array" ref="FM197">_xlfn.IFS(FD197="", "No Data", FD197&lt;0, "Negative/Future", FD197=0, "Zero Days", FD197&lt;=3, "&lt; 3 Months", FD197&lt;=6, "3 to 6 Months", FD197&lt;=9, "6 to 9 Months", FD197&lt;=12, "9 to 12 Months", FD197&lt;=15, "12 to 15 Months", FD197&lt;=18, "15 to 18 Months", FD197&lt;=24, "18 to 24 Months", FD197&gt;24, "&gt; 24 Months")</f>
        <v>9 to 12 Months</v>
      </c>
      <c r="FN197" s="37" t="str" cm="1">
        <f t="array" ref="FN197">_xlfn.IFS(FE197="", "No Data", FE197&lt;0, "Negative/Future", FE197=0, "Zero Days", FE197&lt;=3, "&lt; 3 Months", FE197&lt;=6, "3 to 6 Months", FE197&lt;=9, "6 to 9 Months", FE197&lt;=12, "9 to 12 Months", FE197&lt;=15, "12 to 15 Months", FE197&lt;=18, "15 to 18 Months", FE197&lt;=24, "18 to 24 Months", FE197&gt;24, "&gt; 24 Months")</f>
        <v>9 to 12 Months</v>
      </c>
      <c r="FO197" s="37" t="str" cm="1">
        <f t="array" ref="FO197">_xlfn.IFS(FG197="", "No Data", FG197&lt;0, "Negative/Future", FG197=0, "Zero Days", FG197&lt;=3, "&lt; 3 Months", FG197&lt;=6, "3 to 6 Months", FG197&lt;=9, "6 to 9 Months", FG197&lt;=12, "9 to 12 Months", FG197&lt;=15, "12 to 15 Months", FG197&lt;=18, "15 to 18 Months", FG197&lt;=24, "18 to 24 Months", FG197&gt;24, "&gt; 24 Months")</f>
        <v>9 to 12 Months</v>
      </c>
      <c r="FP197" s="37" t="str" cm="1">
        <f t="array" ref="FP197">_xlfn.IFS(FF197="", "No Data", FF197&lt;0, "Negative/Future", FF197=0, "Zero Days", FF197&lt;=3, "&lt; 3 Months", FF197&lt;=6, "3 to 6 Months", FF197&lt;=9, "6 to 9 Months", FF197&lt;=12, "9 to 12 Months", FF197&lt;=15, "12 to 15 Months", FF197&lt;=18, "15 to 18 Months", FF197&lt;=24, "18 to 24 Months", FF197&gt;24, "&gt; 24 Months")</f>
        <v>9 to 12 Months</v>
      </c>
      <c r="FQ197" s="29" t="s">
        <v>1117</v>
      </c>
      <c r="FR197" s="29">
        <v>7361044448</v>
      </c>
      <c r="FS197" s="38" t="str">
        <f>VLOOKUP(_xlfn.XLOOKUP(B197,[1]MDA_Assets!D:D,[1]MDA_Assets!I:I,"",0),[1]Validation!$B$1:$C$8,2,0)</f>
        <v>A</v>
      </c>
      <c r="FT197" s="38" t="s">
        <v>296</v>
      </c>
      <c r="FU197" s="31">
        <f>_xlfn.XLOOKUP(B197,[1]MDA_Assets!D:D,[1]MDA_Assets!X:X,"",0)</f>
        <v>0</v>
      </c>
      <c r="FV197" s="39">
        <v>0</v>
      </c>
      <c r="FW197" s="39">
        <v>0</v>
      </c>
      <c r="FX197" s="39">
        <v>1</v>
      </c>
      <c r="FY197" s="39">
        <v>8</v>
      </c>
      <c r="FZ197" s="40">
        <f t="shared" si="150"/>
        <v>46378</v>
      </c>
      <c r="GA197" s="40">
        <f t="shared" si="150"/>
        <v>46195</v>
      </c>
      <c r="GB197" s="40">
        <f t="shared" si="161"/>
        <v>46380</v>
      </c>
      <c r="GC197" s="40">
        <f t="shared" si="162"/>
        <v>46380</v>
      </c>
      <c r="GD197" s="40">
        <f t="shared" si="163"/>
        <v>46745</v>
      </c>
      <c r="GE197" s="40">
        <f t="shared" si="164"/>
        <v>46380</v>
      </c>
      <c r="GF197" s="40">
        <f t="shared" si="154"/>
        <v>46380</v>
      </c>
      <c r="GG197" s="40">
        <f t="shared" si="154"/>
        <v>46380</v>
      </c>
      <c r="GH197" s="40">
        <f t="shared" si="154"/>
        <v>46380</v>
      </c>
      <c r="GI197" s="39">
        <f t="shared" si="188"/>
        <v>0</v>
      </c>
      <c r="GJ197" s="39">
        <f t="shared" si="189"/>
        <v>0</v>
      </c>
      <c r="GK197" s="39">
        <f t="shared" si="190"/>
        <v>0</v>
      </c>
      <c r="GL197" s="39">
        <f t="shared" si="191"/>
        <v>9</v>
      </c>
    </row>
    <row r="198" spans="1:194" x14ac:dyDescent="0.25">
      <c r="A198" s="19">
        <v>220</v>
      </c>
      <c r="B198" s="43" t="s">
        <v>1118</v>
      </c>
      <c r="C198" s="43" t="s">
        <v>186</v>
      </c>
      <c r="D198" s="43" t="s">
        <v>241</v>
      </c>
      <c r="E198" s="43" t="s">
        <v>1119</v>
      </c>
      <c r="F198" s="43" t="s">
        <v>1120</v>
      </c>
      <c r="G198" s="43" t="s">
        <v>243</v>
      </c>
      <c r="H198" s="43" t="s">
        <v>291</v>
      </c>
      <c r="I198" s="43" t="s">
        <v>192</v>
      </c>
      <c r="J198" s="44">
        <f t="shared" si="165"/>
        <v>41124.770833333336</v>
      </c>
      <c r="K198" s="44">
        <v>40760.770833333336</v>
      </c>
      <c r="L198" s="44">
        <v>40743.770833333336</v>
      </c>
      <c r="M198" s="43" t="s">
        <v>2897</v>
      </c>
      <c r="N198" s="43" t="s">
        <v>226</v>
      </c>
      <c r="O198" s="44">
        <v>46128.349918981483</v>
      </c>
      <c r="P198" s="43">
        <v>49423</v>
      </c>
      <c r="Q198" s="43">
        <v>38441</v>
      </c>
      <c r="R198" s="43">
        <v>10982</v>
      </c>
      <c r="S198" s="43" t="s">
        <v>206</v>
      </c>
      <c r="T198" s="44">
        <v>45564.770833333336</v>
      </c>
      <c r="U198" s="44">
        <v>45564.770833333336</v>
      </c>
      <c r="V198" s="44">
        <v>45533.770833333336</v>
      </c>
      <c r="W198" s="44">
        <v>45452.770833333336</v>
      </c>
      <c r="X198" s="44">
        <v>45536.770833333336</v>
      </c>
      <c r="Y198" s="44">
        <v>45177.770833333336</v>
      </c>
      <c r="Z198" s="43"/>
      <c r="AA198" s="43"/>
      <c r="AB198" s="43"/>
      <c r="AC198" s="43"/>
      <c r="AD198" s="43"/>
      <c r="AE198" s="43">
        <v>3</v>
      </c>
      <c r="AF198" s="43" t="s">
        <v>2898</v>
      </c>
      <c r="AG198" s="43" t="s">
        <v>2898</v>
      </c>
      <c r="AH198" s="43" t="s">
        <v>1490</v>
      </c>
      <c r="AI198" s="43" t="s">
        <v>2899</v>
      </c>
      <c r="AJ198" s="43" t="s">
        <v>1490</v>
      </c>
      <c r="AK198" s="43" t="s">
        <v>822</v>
      </c>
      <c r="AL198" s="46">
        <v>45929</v>
      </c>
      <c r="AM198" s="46">
        <v>45713</v>
      </c>
      <c r="AN198" s="46">
        <v>45929</v>
      </c>
      <c r="AO198" s="46">
        <v>45817</v>
      </c>
      <c r="AP198" s="46">
        <v>45907</v>
      </c>
      <c r="AQ198" s="46">
        <v>45901</v>
      </c>
      <c r="AR198" s="48"/>
      <c r="AS198" s="48"/>
      <c r="AT198" s="48"/>
      <c r="AU198" s="43">
        <v>1</v>
      </c>
      <c r="AV198" s="43">
        <v>0</v>
      </c>
      <c r="AW198" s="43">
        <v>0</v>
      </c>
      <c r="AX198" s="51" t="s">
        <v>237</v>
      </c>
      <c r="AY198" s="51" t="s">
        <v>237</v>
      </c>
      <c r="AZ198" s="51" t="s">
        <v>198</v>
      </c>
      <c r="BA198" s="20">
        <f t="shared" ca="1" si="149"/>
        <v>1</v>
      </c>
      <c r="BB198" s="20">
        <f t="shared" ca="1" si="149"/>
        <v>1</v>
      </c>
      <c r="BC198" s="20">
        <f t="shared" ca="1" si="149"/>
        <v>1</v>
      </c>
      <c r="BD198" s="20">
        <f t="shared" ca="1" si="148"/>
        <v>1</v>
      </c>
      <c r="BE198" s="20">
        <f t="shared" ca="1" si="148"/>
        <v>1</v>
      </c>
      <c r="BF198" s="20">
        <f t="shared" ca="1" si="148"/>
        <v>1</v>
      </c>
      <c r="BG198" s="21" t="str">
        <f t="shared" ca="1" si="148"/>
        <v/>
      </c>
      <c r="BH198" s="21" t="str">
        <f t="shared" ca="1" si="148"/>
        <v/>
      </c>
      <c r="BI198" s="21" t="str">
        <f t="shared" ca="1" si="148"/>
        <v/>
      </c>
      <c r="BJ198" s="22">
        <f t="shared" ca="1" si="166"/>
        <v>6</v>
      </c>
      <c r="BK198" s="21">
        <f t="shared" si="167"/>
        <v>3</v>
      </c>
      <c r="BL198" s="22">
        <f t="shared" ca="1" si="168"/>
        <v>49566</v>
      </c>
      <c r="BM198" s="22">
        <f t="shared" ca="1" si="169"/>
        <v>38661</v>
      </c>
      <c r="BN198" s="23">
        <f t="shared" ca="1" si="170"/>
        <v>10905</v>
      </c>
      <c r="BO198" s="24">
        <f t="shared" ca="1" si="171"/>
        <v>143</v>
      </c>
      <c r="BP198" s="51" t="str">
        <f>_xlfn.XLOOKUP(E198,[1]Validation!E:E,[1]Validation!F:F,"")</f>
        <v>E37</v>
      </c>
      <c r="BQ198" s="51" t="str">
        <f>_xlfn.XLOOKUP(BP198,[1]Validation!F:F,[1]Validation!G:G,"")</f>
        <v>E30 to E45</v>
      </c>
      <c r="BR198" s="52" t="str">
        <f>VLOOKUP(G198,[1]Validation!$B$1:$C$9,2,0)</f>
        <v>A</v>
      </c>
      <c r="BS198" s="51">
        <f t="shared" ca="1" si="172"/>
        <v>178</v>
      </c>
      <c r="BT198" s="53">
        <f>_xlfn.XLOOKUP(B198,'[2]1. All Calls'!$R:$R,'[2]1. All Calls'!$A:$A,"",0)</f>
        <v>46125.284618055601</v>
      </c>
      <c r="BU198" s="51" t="str">
        <f>_xlfn.XLOOKUP(B198,'[2]1. All Calls'!$R:$R,'[2]1. All Calls'!$F:$F,"",0)</f>
        <v>CC-02045026</v>
      </c>
      <c r="BV198" s="51" t="str">
        <f>_xlfn.XLOOKUP(B198,'[2]1. All Calls'!$R:$R,'[2]1. All Calls'!$J:$J,"",0)</f>
        <v>Schedule Service - AMC</v>
      </c>
      <c r="BW198" s="53">
        <f>_xlfn.XLOOKUP(B198,'[2]Sch Calls'!$R:$R,'[2]Sch Calls'!$A:$A,"",0)</f>
        <v>45565.461574074099</v>
      </c>
      <c r="BX198" s="51">
        <f>_xlfn.XLOOKUP(B198,'[2]Sch Calls'!$R:$R,'[2]Sch Calls'!$B:$B,"",0)</f>
        <v>45517</v>
      </c>
      <c r="BY198" s="51" t="str">
        <f t="shared" si="151"/>
        <v>29-Mar-25</v>
      </c>
      <c r="BZ198" s="51" t="str">
        <f t="shared" si="151"/>
        <v>26-Feb-25</v>
      </c>
      <c r="CA198" s="51" t="str">
        <f t="shared" si="173"/>
        <v>02-Jul-25</v>
      </c>
      <c r="CB198" s="51" t="str">
        <f t="shared" si="174"/>
        <v>08-Dec-25</v>
      </c>
      <c r="CC198" s="51" t="str">
        <f t="shared" si="175"/>
        <v>08-Sep-25</v>
      </c>
      <c r="CD198" s="51" t="str">
        <f t="shared" si="176"/>
        <v>02-Sep-25</v>
      </c>
      <c r="CE198" s="51">
        <f t="shared" ca="1" si="152"/>
        <v>611</v>
      </c>
      <c r="CF198" s="51">
        <f t="shared" ca="1" si="152"/>
        <v>642</v>
      </c>
      <c r="CG198" s="51">
        <f t="shared" ca="1" si="177"/>
        <v>611</v>
      </c>
      <c r="CH198" s="51">
        <f t="shared" ca="1" si="178"/>
        <v>723</v>
      </c>
      <c r="CI198" s="51">
        <f t="shared" ca="1" si="179"/>
        <v>998</v>
      </c>
      <c r="CJ198" s="51">
        <f t="shared" ca="1" si="180"/>
        <v>639</v>
      </c>
      <c r="CK198" s="51">
        <f t="shared" ca="1" si="157"/>
        <v>1833</v>
      </c>
      <c r="CL198" s="51">
        <f t="shared" ca="1" si="157"/>
        <v>1926</v>
      </c>
      <c r="CM198" s="51">
        <f t="shared" ca="1" si="157"/>
        <v>1833</v>
      </c>
      <c r="CN198" s="51">
        <f t="shared" ca="1" si="157"/>
        <v>2169</v>
      </c>
      <c r="CO198" s="51">
        <f t="shared" ca="1" si="157"/>
        <v>2994</v>
      </c>
      <c r="CP198" s="51">
        <f t="shared" ca="1" si="157"/>
        <v>1917</v>
      </c>
      <c r="CQ198" s="51">
        <f t="shared" ca="1" si="158"/>
        <v>-608</v>
      </c>
      <c r="CR198" s="51">
        <f t="shared" ca="1" si="158"/>
        <v>-701</v>
      </c>
      <c r="CS198" s="51">
        <f t="shared" ca="1" si="158"/>
        <v>769</v>
      </c>
      <c r="CT198" s="51">
        <f t="shared" ca="1" si="158"/>
        <v>-769</v>
      </c>
      <c r="CU198" s="51">
        <f t="shared" ca="1" si="158"/>
        <v>-392</v>
      </c>
      <c r="CV198" s="54">
        <f t="shared" ca="1" si="158"/>
        <v>-1192</v>
      </c>
      <c r="CW198" s="25" t="s">
        <v>212</v>
      </c>
      <c r="CX198" s="55">
        <v>0.77</v>
      </c>
      <c r="CY198" s="55"/>
      <c r="CZ198" s="26">
        <v>0</v>
      </c>
      <c r="DA198" s="26">
        <v>0</v>
      </c>
      <c r="DB198" s="26">
        <v>0</v>
      </c>
      <c r="DC198" s="26">
        <v>0</v>
      </c>
      <c r="DD198" s="26">
        <v>0</v>
      </c>
      <c r="DE198" s="26">
        <v>0</v>
      </c>
      <c r="DF198" s="26">
        <v>0</v>
      </c>
      <c r="DG198" s="26">
        <v>0</v>
      </c>
      <c r="DH198" s="26">
        <v>0</v>
      </c>
      <c r="DI198" s="26">
        <v>0</v>
      </c>
      <c r="DJ198" s="26">
        <v>0</v>
      </c>
      <c r="DK198" s="26">
        <v>0</v>
      </c>
      <c r="DL198" s="27">
        <f t="shared" si="181"/>
        <v>46200.284618055601</v>
      </c>
      <c r="DM198" s="28">
        <f t="shared" ca="1" si="182"/>
        <v>0</v>
      </c>
      <c r="DN198" s="56">
        <f>_xlfn.XLOOKUP(B198,'[2]1. All Calls'!$R:$R,'[2]1. All Calls'!$A:$A,"",0)</f>
        <v>46125.284618055601</v>
      </c>
      <c r="DO198" s="57" t="str">
        <f ca="1">VLOOKUP(DM198,[1]Validation!$B$20:$C$25,2,0)</f>
        <v>Within 3 months</v>
      </c>
      <c r="DP198" s="58" t="str">
        <f>_xlfn.XLOOKUP(B198,'[1]Active AMCs- Dealer'!E:E,'[1]Active AMCs- Dealer'!L:L,"Not in AMC",0)</f>
        <v>AMC</v>
      </c>
      <c r="DQ198" s="58"/>
      <c r="DR198" s="29" t="str">
        <f>_xlfn.XLOOKUP(B198,'[2]1. All Calls'!$R:$R,'[2]1. All Calls'!$F:$F,"",0)</f>
        <v>CC-02045026</v>
      </c>
      <c r="DS198" s="29" t="str">
        <f>_xlfn.XLOOKUP(B198,'[2]1. All Calls'!$R:$R,'[2]1. All Calls'!$AB:$AB,"",0)</f>
        <v>AMC visit carried out</v>
      </c>
      <c r="DT198" s="30">
        <f>_xlfn.XLOOKUP(DR198,'[2]1. All Calls'!$F:$F,'[2]1. All Calls'!$A:$A,"",0)</f>
        <v>46125.284618055601</v>
      </c>
      <c r="DU198" s="31">
        <f>_xlfn.XLOOKUP(DR198,'[2]1. All Calls'!$F:$F,'[2]1. All Calls'!$B:$B,"",0)</f>
        <v>49423</v>
      </c>
      <c r="DV198" s="31">
        <f>_xlfn.XLOOKUP(B198,[1]MDA_Assets!D:D,[1]MDA_Assets!N:N,"",0)</f>
        <v>38441</v>
      </c>
      <c r="DW198" s="31">
        <f>_xlfn.XLOOKUP(B198,[1]MDA_Assets!D:D,[1]MDA_Assets!O:O,"",0)</f>
        <v>10982</v>
      </c>
      <c r="DX198" s="32" t="str">
        <f>_xlfn.XLOOKUP(B198,[1]MDA_Assets!D:D,[1]MDA_Assets!Q:Q,"",0)</f>
        <v>XD</v>
      </c>
      <c r="DY198" s="33">
        <f>_xlfn.XLOOKUP(B198,[1]MDA_Assets!D:D,[1]MDA_Assets!R:R,"",0)</f>
        <v>45565</v>
      </c>
      <c r="DZ198" s="33">
        <f>_xlfn.XLOOKUP(B198,[1]MDA_Assets!D:D,[1]MDA_Assets!S:S,"",0)</f>
        <v>45565</v>
      </c>
      <c r="EA198" s="33">
        <f>_xlfn.XLOOKUP(B198,[1]MDA_Assets!D:D,[1]MDA_Assets!T:T,"",0)</f>
        <v>45534</v>
      </c>
      <c r="EB198" s="33">
        <f>_xlfn.XLOOKUP(B198,[1]MDA_Assets!D:D,[1]MDA_Assets!U:U,"",0)</f>
        <v>45453</v>
      </c>
      <c r="EC198" s="33">
        <f>_xlfn.XLOOKUP(B198,[1]MDA_Assets!D:D,[1]MDA_Assets!V:V,"",0)</f>
        <v>45537</v>
      </c>
      <c r="ED198" s="33">
        <f>_xlfn.XLOOKUP(B198,[1]MDA_Assets!D:D,[1]MDA_Assets!W:W,"",0)</f>
        <v>45178</v>
      </c>
      <c r="EE198" s="32">
        <f>_xlfn.XLOOKUP(B198,[1]MDA_Assets!D:D,[1]MDA_Assets!X:X,"",0)</f>
        <v>0</v>
      </c>
      <c r="EF198" s="33">
        <f>_xlfn.XLOOKUP(B198,[1]MDA_Assets!D:D,[1]MDA_Assets!Y:Y,"",0)</f>
        <v>0</v>
      </c>
      <c r="EG198" s="33">
        <f>_xlfn.XLOOKUP(B198,[1]MDA_Assets!D:D,[1]MDA_Assets!Z:Z,"",0)</f>
        <v>0</v>
      </c>
      <c r="EH198" s="33">
        <f>_xlfn.XLOOKUP(B198,[1]MDA_Assets!D:D,[1]MDA_Assets!AA:AA,"",0)</f>
        <v>0</v>
      </c>
      <c r="EI198" s="34">
        <f>_xlfn.XLOOKUP(B198,[1]MDA_Assets!D:D,[1]MDA_Assets!P:P,"",0)</f>
        <v>3</v>
      </c>
      <c r="EJ198" s="35" t="str">
        <f>_xlfn.XLOOKUP(B198,[1]MDA_Assets!D:D,[1]MDA_Assets!AB:AB,"",0)</f>
        <v>1225</v>
      </c>
      <c r="EK198" s="35" t="str">
        <f>_xlfn.XLOOKUP(B198,[1]MDA_Assets!D:D,[1]MDA_Assets!AC:AC,"",0)</f>
        <v>1225</v>
      </c>
      <c r="EL198" s="35" t="str">
        <f>_xlfn.XLOOKUP(B198,[1]MDA_Assets!D:D,[1]MDA_Assets!AD:AD,"",0)</f>
        <v>2602</v>
      </c>
      <c r="EM198" s="35" t="str">
        <f>_xlfn.XLOOKUP(B198,[1]MDA_Assets!D:D,[1]MDA_Assets!AE:AE,"",0)</f>
        <v>1400</v>
      </c>
      <c r="EN198" s="35" t="str">
        <f>_xlfn.XLOOKUP(B198,[1]MDA_Assets!D:D,[1]MDA_Assets!AF:AF,"",0)</f>
        <v>2602</v>
      </c>
      <c r="EO198" s="35" t="str">
        <f>_xlfn.XLOOKUP(B198,[1]MDA_Assets!D:D,[1]MDA_Assets!AG:AG,"",0)</f>
        <v>725</v>
      </c>
      <c r="EP198" s="36">
        <f t="shared" si="153"/>
        <v>365</v>
      </c>
      <c r="EQ198" s="36">
        <f t="shared" si="153"/>
        <v>180</v>
      </c>
      <c r="ER198" s="36">
        <f t="shared" si="183"/>
        <v>365</v>
      </c>
      <c r="ES198" s="36">
        <f t="shared" si="184"/>
        <v>365</v>
      </c>
      <c r="ET198" s="36">
        <f t="shared" si="185"/>
        <v>730</v>
      </c>
      <c r="EU198" s="36">
        <f t="shared" si="186"/>
        <v>365</v>
      </c>
      <c r="EV198" s="36" t="str">
        <f t="shared" si="187"/>
        <v/>
      </c>
      <c r="EW198" s="36" t="str">
        <f t="shared" si="159"/>
        <v/>
      </c>
      <c r="EX198" s="36" t="str">
        <f t="shared" si="160"/>
        <v/>
      </c>
      <c r="EY198" s="36">
        <f t="shared" si="147"/>
        <v>11.78</v>
      </c>
      <c r="EZ198" s="36">
        <f t="shared" si="147"/>
        <v>5.81</v>
      </c>
      <c r="FA198" s="36">
        <f t="shared" si="147"/>
        <v>11.78</v>
      </c>
      <c r="FB198" s="36">
        <f t="shared" si="146"/>
        <v>11.78</v>
      </c>
      <c r="FC198" s="36">
        <f t="shared" si="146"/>
        <v>23.55</v>
      </c>
      <c r="FD198" s="36">
        <f t="shared" si="146"/>
        <v>11.78</v>
      </c>
      <c r="FE198" s="36" t="str">
        <f t="shared" si="146"/>
        <v/>
      </c>
      <c r="FF198" s="36" t="str">
        <f t="shared" si="146"/>
        <v/>
      </c>
      <c r="FG198" s="36" t="str">
        <f t="shared" si="146"/>
        <v/>
      </c>
      <c r="FH198" s="37" t="str" cm="1">
        <f t="array" ref="FH198">_xlfn.IFS(EY198="", "No Data", EY198&lt;0, "Negative/Future", EY198=0, "Zero Days", EY198&lt;=3, "&lt; 3 Months", EY198&lt;=6, "3 to 6 Months", EY198&lt;=9, "6 to 9 Months", EY198&lt;=12, "9 to 12 Months", EY198&lt;=15, "12 to 15 Months", EY198&lt;=18, "15 to 18 Months", EY198&lt;=24, "18 to 24 Months", EY198&gt;24, "&gt; 24 Months")</f>
        <v>9 to 12 Months</v>
      </c>
      <c r="FI198" s="37" t="str" cm="1">
        <f t="array" ref="FI198">_xlfn.IFS(EZ198="", "No Data", EZ198&lt;0, "Negative/Future", EZ198=0, "Zero Days", EZ198&lt;=3, "&lt; 3 Months", EZ198&lt;=6, "3 to 6 Months", EZ198&lt;=9, "6 to 9 Months", EZ198&lt;=12, "9 to 12 Months", EZ198&lt;=15, "12 to 15 Months", EZ198&lt;=18, "15 to 18 Months", EZ198&lt;=24, "18 to 24 Months", EZ198&gt;24, "&gt; 24 Months")</f>
        <v>3 to 6 Months</v>
      </c>
      <c r="FJ198" s="37" t="str" cm="1">
        <f t="array" ref="FJ198">_xlfn.IFS(FA198="", "No Data", FA198&lt;0, "Negative/Future", FA198=0, "Zero Days", FA198&lt;=3, "&lt; 3 Months", FA198&lt;=6, "3 to 6 Months", FA198&lt;=9, "6 to 9 Months", FA198&lt;=12, "9 to 12 Months", FA198&lt;=15, "12 to 15 Months", FA198&lt;=18, "15 to 18 Months", FA198&lt;=24, "18 to 24 Months", FA198&gt;24, "&gt; 24 Months")</f>
        <v>9 to 12 Months</v>
      </c>
      <c r="FK198" s="37" t="str" cm="1">
        <f t="array" ref="FK198">_xlfn.IFS(FB198="", "No Data", FB198&lt;0, "Negative/Future", FB198=0, "Zero Days", FB198&lt;=3, "&lt; 3 Months", FB198&lt;=6, "3 to 6 Months", FB198&lt;=9, "6 to 9 Months", FB198&lt;=12, "9 to 12 Months", FB198&lt;=15, "12 to 15 Months", FB198&lt;=18, "15 to 18 Months", FB198&lt;=24, "18 to 24 Months", FB198&gt;24, "&gt; 24 Months")</f>
        <v>9 to 12 Months</v>
      </c>
      <c r="FL198" s="37" t="str" cm="1">
        <f t="array" ref="FL198">_xlfn.IFS(FC198="", "No Data", FC198&lt;0, "Negative/Future", FC198=0, "Zero Days", FC198&lt;=3, "&lt; 3 Months", FC198&lt;=6, "3 to 6 Months", FC198&lt;=9, "6 to 9 Months", FC198&lt;=12, "9 to 12 Months", FC198&lt;=15, "12 to 15 Months", FC198&lt;=18, "15 to 18 Months", FC198&lt;=24, "18 to 24 Months", FC198&gt;24, "&gt; 24 Months")</f>
        <v>18 to 24 Months</v>
      </c>
      <c r="FM198" s="37" t="str" cm="1">
        <f t="array" ref="FM198">_xlfn.IFS(FD198="", "No Data", FD198&lt;0, "Negative/Future", FD198=0, "Zero Days", FD198&lt;=3, "&lt; 3 Months", FD198&lt;=6, "3 to 6 Months", FD198&lt;=9, "6 to 9 Months", FD198&lt;=12, "9 to 12 Months", FD198&lt;=15, "12 to 15 Months", FD198&lt;=18, "15 to 18 Months", FD198&lt;=24, "18 to 24 Months", FD198&gt;24, "&gt; 24 Months")</f>
        <v>9 to 12 Months</v>
      </c>
      <c r="FN198" s="37" t="str" cm="1">
        <f t="array" ref="FN198">_xlfn.IFS(FE198="", "No Data", FE198&lt;0, "Negative/Future", FE198=0, "Zero Days", FE198&lt;=3, "&lt; 3 Months", FE198&lt;=6, "3 to 6 Months", FE198&lt;=9, "6 to 9 Months", FE198&lt;=12, "9 to 12 Months", FE198&lt;=15, "12 to 15 Months", FE198&lt;=18, "15 to 18 Months", FE198&lt;=24, "18 to 24 Months", FE198&gt;24, "&gt; 24 Months")</f>
        <v>No Data</v>
      </c>
      <c r="FO198" s="37" t="str" cm="1">
        <f t="array" ref="FO198">_xlfn.IFS(FG198="", "No Data", FG198&lt;0, "Negative/Future", FG198=0, "Zero Days", FG198&lt;=3, "&lt; 3 Months", FG198&lt;=6, "3 to 6 Months", FG198&lt;=9, "6 to 9 Months", FG198&lt;=12, "9 to 12 Months", FG198&lt;=15, "12 to 15 Months", FG198&lt;=18, "15 to 18 Months", FG198&lt;=24, "18 to 24 Months", FG198&gt;24, "&gt; 24 Months")</f>
        <v>No Data</v>
      </c>
      <c r="FP198" s="37" t="str" cm="1">
        <f t="array" ref="FP198">_xlfn.IFS(FF198="", "No Data", FF198&lt;0, "Negative/Future", FF198=0, "Zero Days", FF198&lt;=3, "&lt; 3 Months", FF198&lt;=6, "3 to 6 Months", FF198&lt;=9, "6 to 9 Months", FF198&lt;=12, "9 to 12 Months", FF198&lt;=15, "12 to 15 Months", FF198&lt;=18, "15 to 18 Months", FF198&lt;=24, "18 to 24 Months", FF198&gt;24, "&gt; 24 Months")</f>
        <v>No Data</v>
      </c>
      <c r="FQ198" s="29" t="s">
        <v>1121</v>
      </c>
      <c r="FR198" s="29">
        <v>7654659452</v>
      </c>
      <c r="FS198" s="38" t="str">
        <f>VLOOKUP(_xlfn.XLOOKUP(B198,[1]MDA_Assets!D:D,[1]MDA_Assets!I:I,"",0),[1]Validation!$B$1:$C$8,2,0)</f>
        <v>A</v>
      </c>
      <c r="FT198" s="38" t="s">
        <v>296</v>
      </c>
      <c r="FU198" s="31">
        <f>_xlfn.XLOOKUP(B198,[1]MDA_Assets!D:D,[1]MDA_Assets!X:X,"",0)</f>
        <v>0</v>
      </c>
      <c r="FV198" s="39">
        <v>6</v>
      </c>
      <c r="FW198" s="39">
        <v>0</v>
      </c>
      <c r="FX198" s="39">
        <v>0</v>
      </c>
      <c r="FY198" s="39">
        <v>3</v>
      </c>
      <c r="FZ198" s="40">
        <f t="shared" si="150"/>
        <v>45930</v>
      </c>
      <c r="GA198" s="40">
        <f t="shared" si="150"/>
        <v>45714</v>
      </c>
      <c r="GB198" s="40">
        <f t="shared" si="161"/>
        <v>45930</v>
      </c>
      <c r="GC198" s="40">
        <f t="shared" si="162"/>
        <v>45818</v>
      </c>
      <c r="GD198" s="40">
        <f t="shared" si="163"/>
        <v>46267</v>
      </c>
      <c r="GE198" s="40">
        <f t="shared" si="164"/>
        <v>45543</v>
      </c>
      <c r="GF198" s="40" t="str">
        <f t="shared" si="154"/>
        <v/>
      </c>
      <c r="GG198" s="40" t="str">
        <f t="shared" si="154"/>
        <v/>
      </c>
      <c r="GH198" s="40" t="str">
        <f t="shared" si="154"/>
        <v/>
      </c>
      <c r="GI198" s="39">
        <f t="shared" si="188"/>
        <v>5</v>
      </c>
      <c r="GJ198" s="39">
        <f t="shared" si="189"/>
        <v>0</v>
      </c>
      <c r="GK198" s="39">
        <f t="shared" si="190"/>
        <v>0</v>
      </c>
      <c r="GL198" s="39">
        <f t="shared" si="191"/>
        <v>1</v>
      </c>
    </row>
    <row r="199" spans="1:194" x14ac:dyDescent="0.25">
      <c r="A199" s="19">
        <v>221</v>
      </c>
      <c r="B199" s="43" t="s">
        <v>1122</v>
      </c>
      <c r="C199" s="43" t="s">
        <v>186</v>
      </c>
      <c r="D199" s="43" t="s">
        <v>241</v>
      </c>
      <c r="E199" s="43" t="s">
        <v>1123</v>
      </c>
      <c r="F199" s="43" t="s">
        <v>1124</v>
      </c>
      <c r="G199" s="43" t="s">
        <v>225</v>
      </c>
      <c r="H199" s="43" t="s">
        <v>205</v>
      </c>
      <c r="I199" s="43" t="s">
        <v>192</v>
      </c>
      <c r="J199" s="44">
        <f t="shared" si="165"/>
        <v>41051.770833333336</v>
      </c>
      <c r="K199" s="44">
        <v>40687.770833333336</v>
      </c>
      <c r="L199" s="44">
        <v>40687.770833333336</v>
      </c>
      <c r="M199" s="43" t="s">
        <v>2900</v>
      </c>
      <c r="N199" s="43" t="s">
        <v>2687</v>
      </c>
      <c r="O199" s="44">
        <v>46125.495821759258</v>
      </c>
      <c r="P199" s="43">
        <v>54028</v>
      </c>
      <c r="Q199" s="43">
        <v>19568</v>
      </c>
      <c r="R199" s="43">
        <v>34459</v>
      </c>
      <c r="S199" s="43" t="s">
        <v>719</v>
      </c>
      <c r="T199" s="44">
        <v>46034.770833333336</v>
      </c>
      <c r="U199" s="44">
        <v>46034.770833333336</v>
      </c>
      <c r="V199" s="44">
        <v>46034.770833333336</v>
      </c>
      <c r="W199" s="44">
        <v>46034.770833333336</v>
      </c>
      <c r="X199" s="44">
        <v>45757.770833333336</v>
      </c>
      <c r="Y199" s="44">
        <v>45757.770833333336</v>
      </c>
      <c r="Z199" s="43" t="s">
        <v>195</v>
      </c>
      <c r="AA199" s="43"/>
      <c r="AB199" s="43"/>
      <c r="AC199" s="43"/>
      <c r="AD199" s="43"/>
      <c r="AE199" s="43">
        <v>12</v>
      </c>
      <c r="AF199" s="43" t="s">
        <v>2901</v>
      </c>
      <c r="AG199" s="43" t="s">
        <v>2901</v>
      </c>
      <c r="AH199" s="43" t="s">
        <v>2901</v>
      </c>
      <c r="AI199" s="43" t="s">
        <v>2902</v>
      </c>
      <c r="AJ199" s="43" t="s">
        <v>2903</v>
      </c>
      <c r="AK199" s="43" t="s">
        <v>2903</v>
      </c>
      <c r="AL199" s="46">
        <v>46106</v>
      </c>
      <c r="AM199" s="46">
        <v>46106</v>
      </c>
      <c r="AN199" s="46">
        <v>46106</v>
      </c>
      <c r="AO199" s="47">
        <v>46230</v>
      </c>
      <c r="AP199" s="47">
        <v>46314</v>
      </c>
      <c r="AQ199" s="46">
        <v>46122</v>
      </c>
      <c r="AR199" s="48"/>
      <c r="AS199" s="48"/>
      <c r="AT199" s="48"/>
      <c r="AU199" s="43">
        <v>1</v>
      </c>
      <c r="AV199" s="43">
        <v>0</v>
      </c>
      <c r="AW199" s="43">
        <v>0</v>
      </c>
      <c r="AX199" s="51" t="s">
        <v>211</v>
      </c>
      <c r="AY199" s="51" t="s">
        <v>211</v>
      </c>
      <c r="AZ199" s="51" t="s">
        <v>198</v>
      </c>
      <c r="BA199" s="20">
        <f t="shared" ca="1" si="149"/>
        <v>1</v>
      </c>
      <c r="BB199" s="20">
        <f t="shared" ca="1" si="149"/>
        <v>1</v>
      </c>
      <c r="BC199" s="20">
        <f t="shared" ca="1" si="149"/>
        <v>1</v>
      </c>
      <c r="BD199" s="20">
        <f t="shared" ca="1" si="149"/>
        <v>0</v>
      </c>
      <c r="BE199" s="20">
        <f t="shared" ca="1" si="149"/>
        <v>0</v>
      </c>
      <c r="BF199" s="20">
        <f t="shared" ca="1" si="149"/>
        <v>1</v>
      </c>
      <c r="BG199" s="21" t="str">
        <f t="shared" ca="1" si="148"/>
        <v/>
      </c>
      <c r="BH199" s="21" t="str">
        <f t="shared" ca="1" si="148"/>
        <v/>
      </c>
      <c r="BI199" s="21" t="str">
        <f t="shared" ca="1" si="148"/>
        <v/>
      </c>
      <c r="BJ199" s="22">
        <f t="shared" ca="1" si="166"/>
        <v>4</v>
      </c>
      <c r="BK199" s="21">
        <f t="shared" si="167"/>
        <v>12</v>
      </c>
      <c r="BL199" s="22">
        <f t="shared" ca="1" si="168"/>
        <v>54634</v>
      </c>
      <c r="BM199" s="22">
        <f t="shared" ca="1" si="169"/>
        <v>19668</v>
      </c>
      <c r="BN199" s="23">
        <f t="shared" ca="1" si="170"/>
        <v>34966</v>
      </c>
      <c r="BO199" s="24">
        <f t="shared" ca="1" si="171"/>
        <v>606</v>
      </c>
      <c r="BP199" s="51" t="str">
        <f>_xlfn.XLOOKUP(E199,[1]Validation!E:E,[1]Validation!F:F,"")</f>
        <v>E37</v>
      </c>
      <c r="BQ199" s="51" t="str">
        <f>_xlfn.XLOOKUP(BP199,[1]Validation!F:F,[1]Validation!G:G,"")</f>
        <v>E30 to E45</v>
      </c>
      <c r="BR199" s="52" t="str">
        <f>VLOOKUP(G199,[1]Validation!$B$1:$C$9,2,0)</f>
        <v>C</v>
      </c>
      <c r="BS199" s="51">
        <f t="shared" ca="1" si="172"/>
        <v>180</v>
      </c>
      <c r="BT199" s="53">
        <f>_xlfn.XLOOKUP(B199,'[2]1. All Calls'!$R:$R,'[2]1. All Calls'!$A:$A,"",0)</f>
        <v>46125.705925925897</v>
      </c>
      <c r="BU199" s="51" t="str">
        <f>_xlfn.XLOOKUP(B199,'[2]1. All Calls'!$R:$R,'[2]1. All Calls'!$F:$F,"",0)</f>
        <v>CC-02046171</v>
      </c>
      <c r="BV199" s="51" t="str">
        <f>_xlfn.XLOOKUP(B199,'[2]1. All Calls'!$R:$R,'[2]1. All Calls'!$J:$J,"",0)</f>
        <v>General Service</v>
      </c>
      <c r="BW199" s="53">
        <f>_xlfn.XLOOKUP(B199,'[2]Sch Calls'!$R:$R,'[2]Sch Calls'!$A:$A,"",0)</f>
        <v>46035.701134259303</v>
      </c>
      <c r="BX199" s="51">
        <f>_xlfn.XLOOKUP(B199,'[2]Sch Calls'!$R:$R,'[2]Sch Calls'!$B:$B,"",0)</f>
        <v>52293</v>
      </c>
      <c r="BY199" s="51" t="str">
        <f t="shared" si="151"/>
        <v>12-Jul-26</v>
      </c>
      <c r="BZ199" s="51" t="str">
        <f t="shared" si="151"/>
        <v>12-Jul-26</v>
      </c>
      <c r="CA199" s="51" t="str">
        <f t="shared" si="173"/>
        <v>15-Oct-26</v>
      </c>
      <c r="CB199" s="51" t="str">
        <f t="shared" si="174"/>
        <v>13-Jul-27</v>
      </c>
      <c r="CC199" s="51" t="str">
        <f t="shared" si="175"/>
        <v>11-Apr-27</v>
      </c>
      <c r="CD199" s="51" t="str">
        <f t="shared" si="176"/>
        <v>11-Apr-26</v>
      </c>
      <c r="CE199" s="51">
        <f t="shared" ca="1" si="152"/>
        <v>141</v>
      </c>
      <c r="CF199" s="51">
        <f t="shared" ca="1" si="152"/>
        <v>141</v>
      </c>
      <c r="CG199" s="51">
        <f t="shared" ca="1" si="177"/>
        <v>141</v>
      </c>
      <c r="CH199" s="51">
        <f t="shared" ca="1" si="178"/>
        <v>141</v>
      </c>
      <c r="CI199" s="51">
        <f t="shared" ca="1" si="179"/>
        <v>418</v>
      </c>
      <c r="CJ199" s="51">
        <f t="shared" ca="1" si="180"/>
        <v>418</v>
      </c>
      <c r="CK199" s="51">
        <f t="shared" ca="1" si="157"/>
        <v>1692</v>
      </c>
      <c r="CL199" s="51">
        <f t="shared" ca="1" si="157"/>
        <v>1692</v>
      </c>
      <c r="CM199" s="51">
        <f t="shared" ca="1" si="157"/>
        <v>1692</v>
      </c>
      <c r="CN199" s="51">
        <f t="shared" ca="1" si="157"/>
        <v>1692</v>
      </c>
      <c r="CO199" s="51">
        <f t="shared" ca="1" si="157"/>
        <v>5016</v>
      </c>
      <c r="CP199" s="51">
        <f t="shared" ca="1" si="157"/>
        <v>5016</v>
      </c>
      <c r="CQ199" s="51">
        <f t="shared" ca="1" si="158"/>
        <v>-1927</v>
      </c>
      <c r="CR199" s="51">
        <f t="shared" ca="1" si="158"/>
        <v>-1927</v>
      </c>
      <c r="CS199" s="51">
        <f t="shared" ca="1" si="158"/>
        <v>-1927</v>
      </c>
      <c r="CT199" s="51">
        <f t="shared" ca="1" si="158"/>
        <v>-427</v>
      </c>
      <c r="CU199" s="51">
        <f t="shared" ca="1" si="158"/>
        <v>-2751</v>
      </c>
      <c r="CV199" s="54">
        <f t="shared" ca="1" si="158"/>
        <v>-2751</v>
      </c>
      <c r="CW199" s="25" t="s">
        <v>195</v>
      </c>
      <c r="CX199" s="55">
        <v>0.34</v>
      </c>
      <c r="CY199" s="55"/>
      <c r="CZ199" s="26">
        <v>0</v>
      </c>
      <c r="DA199" s="26">
        <v>0</v>
      </c>
      <c r="DB199" s="26">
        <v>0</v>
      </c>
      <c r="DC199" s="26">
        <v>0</v>
      </c>
      <c r="DD199" s="26">
        <v>0</v>
      </c>
      <c r="DE199" s="26">
        <v>0</v>
      </c>
      <c r="DF199" s="26">
        <v>0</v>
      </c>
      <c r="DG199" s="26">
        <v>0</v>
      </c>
      <c r="DH199" s="26">
        <v>0</v>
      </c>
      <c r="DI199" s="26">
        <v>0</v>
      </c>
      <c r="DJ199" s="26">
        <v>0</v>
      </c>
      <c r="DK199" s="26">
        <v>0</v>
      </c>
      <c r="DL199" s="27">
        <f t="shared" si="181"/>
        <v>46200.705925925897</v>
      </c>
      <c r="DM199" s="28">
        <f t="shared" ca="1" si="182"/>
        <v>0</v>
      </c>
      <c r="DN199" s="56">
        <f>_xlfn.XLOOKUP(B199,'[2]1. All Calls'!$R:$R,'[2]1. All Calls'!$A:$A,"",0)</f>
        <v>46125.705925925897</v>
      </c>
      <c r="DO199" s="57" t="str">
        <f ca="1">VLOOKUP(DM199,[1]Validation!$B$20:$C$25,2,0)</f>
        <v>Within 3 months</v>
      </c>
      <c r="DP199" s="58" t="str">
        <f>_xlfn.XLOOKUP(B199,'[1]Active AMCs- Dealer'!E:E,'[1]Active AMCs- Dealer'!L:L,"Not in AMC",0)</f>
        <v>Not in AMC</v>
      </c>
      <c r="DQ199" s="50" t="s">
        <v>238</v>
      </c>
      <c r="DR199" s="29" t="str">
        <f>_xlfn.XLOOKUP(B199,'[2]1. All Calls'!$R:$R,'[2]1. All Calls'!$F:$F,"",0)</f>
        <v>CC-02046171</v>
      </c>
      <c r="DS199" s="29" t="str">
        <f>_xlfn.XLOOKUP(B199,'[2]1. All Calls'!$R:$R,'[2]1. All Calls'!$AB:$AB,"",0)</f>
        <v>We visited site and changed Valve kit after than start and check unit running well condition at the present time.</v>
      </c>
      <c r="DT199" s="30">
        <f>_xlfn.XLOOKUP(DR199,'[2]1. All Calls'!$F:$F,'[2]1. All Calls'!$A:$A,"",0)</f>
        <v>46125.705925925897</v>
      </c>
      <c r="DU199" s="31">
        <f>_xlfn.XLOOKUP(DR199,'[2]1. All Calls'!$F:$F,'[2]1. All Calls'!$B:$B,"",0)</f>
        <v>54028</v>
      </c>
      <c r="DV199" s="31">
        <f>_xlfn.XLOOKUP(B199,[1]MDA_Assets!D:D,[1]MDA_Assets!N:N,"",0)</f>
        <v>19568</v>
      </c>
      <c r="DW199" s="31">
        <f>_xlfn.XLOOKUP(B199,[1]MDA_Assets!D:D,[1]MDA_Assets!O:O,"",0)</f>
        <v>34459</v>
      </c>
      <c r="DX199" s="32" t="str">
        <f>_xlfn.XLOOKUP(B199,[1]MDA_Assets!D:D,[1]MDA_Assets!Q:Q,"",0)</f>
        <v>Air lube Plus</v>
      </c>
      <c r="DY199" s="33">
        <f>_xlfn.XLOOKUP(B199,[1]MDA_Assets!D:D,[1]MDA_Assets!R:R,"",0)</f>
        <v>46035</v>
      </c>
      <c r="DZ199" s="33">
        <f>_xlfn.XLOOKUP(B199,[1]MDA_Assets!D:D,[1]MDA_Assets!S:S,"",0)</f>
        <v>46035</v>
      </c>
      <c r="EA199" s="33">
        <f>_xlfn.XLOOKUP(B199,[1]MDA_Assets!D:D,[1]MDA_Assets!T:T,"",0)</f>
        <v>46035</v>
      </c>
      <c r="EB199" s="33">
        <f>_xlfn.XLOOKUP(B199,[1]MDA_Assets!D:D,[1]MDA_Assets!U:U,"",0)</f>
        <v>46035</v>
      </c>
      <c r="EC199" s="33">
        <f>_xlfn.XLOOKUP(B199,[1]MDA_Assets!D:D,[1]MDA_Assets!V:V,"",0)</f>
        <v>45758</v>
      </c>
      <c r="ED199" s="33">
        <f>_xlfn.XLOOKUP(B199,[1]MDA_Assets!D:D,[1]MDA_Assets!W:W,"",0)</f>
        <v>45758</v>
      </c>
      <c r="EE199" s="32" t="str">
        <f>_xlfn.XLOOKUP(B199,[1]MDA_Assets!D:D,[1]MDA_Assets!X:X,"",0)</f>
        <v>No</v>
      </c>
      <c r="EF199" s="33">
        <f>_xlfn.XLOOKUP(B199,[1]MDA_Assets!D:D,[1]MDA_Assets!Y:Y,"",0)</f>
        <v>0</v>
      </c>
      <c r="EG199" s="33">
        <f>_xlfn.XLOOKUP(B199,[1]MDA_Assets!D:D,[1]MDA_Assets!Z:Z,"",0)</f>
        <v>0</v>
      </c>
      <c r="EH199" s="33">
        <f>_xlfn.XLOOKUP(B199,[1]MDA_Assets!D:D,[1]MDA_Assets!AA:AA,"",0)</f>
        <v>0</v>
      </c>
      <c r="EI199" s="34">
        <f>_xlfn.XLOOKUP(B199,[1]MDA_Assets!D:D,[1]MDA_Assets!P:P,"",0)</f>
        <v>12</v>
      </c>
      <c r="EJ199" s="35" t="str">
        <f>_xlfn.XLOOKUP(B199,[1]MDA_Assets!D:D,[1]MDA_Assets!AB:AB,"",0)</f>
        <v>-235</v>
      </c>
      <c r="EK199" s="35" t="str">
        <f>_xlfn.XLOOKUP(B199,[1]MDA_Assets!D:D,[1]MDA_Assets!AC:AC,"",0)</f>
        <v>-235</v>
      </c>
      <c r="EL199" s="35" t="str">
        <f>_xlfn.XLOOKUP(B199,[1]MDA_Assets!D:D,[1]MDA_Assets!AD:AD,"",0)</f>
        <v>-235</v>
      </c>
      <c r="EM199" s="35" t="str">
        <f>_xlfn.XLOOKUP(B199,[1]MDA_Assets!D:D,[1]MDA_Assets!AE:AE,"",0)</f>
        <v>1265</v>
      </c>
      <c r="EN199" s="35" t="str">
        <f>_xlfn.XLOOKUP(B199,[1]MDA_Assets!D:D,[1]MDA_Assets!AF:AF,"",0)</f>
        <v>2265</v>
      </c>
      <c r="EO199" s="35" t="str">
        <f>_xlfn.XLOOKUP(B199,[1]MDA_Assets!D:D,[1]MDA_Assets!AG:AG,"",0)</f>
        <v>2265</v>
      </c>
      <c r="EP199" s="36">
        <f t="shared" si="153"/>
        <v>72</v>
      </c>
      <c r="EQ199" s="36">
        <f t="shared" si="153"/>
        <v>72</v>
      </c>
      <c r="ER199" s="36">
        <f t="shared" si="183"/>
        <v>72</v>
      </c>
      <c r="ES199" s="36">
        <f t="shared" si="184"/>
        <v>196</v>
      </c>
      <c r="ET199" s="36">
        <f t="shared" si="185"/>
        <v>557</v>
      </c>
      <c r="EU199" s="36">
        <f t="shared" si="186"/>
        <v>365</v>
      </c>
      <c r="EV199" s="36" t="str">
        <f t="shared" si="187"/>
        <v/>
      </c>
      <c r="EW199" s="36" t="str">
        <f t="shared" si="159"/>
        <v/>
      </c>
      <c r="EX199" s="36" t="str">
        <f t="shared" si="160"/>
        <v/>
      </c>
      <c r="EY199" s="36">
        <f t="shared" si="147"/>
        <v>2.3299999999999996</v>
      </c>
      <c r="EZ199" s="36">
        <f t="shared" si="147"/>
        <v>2.3299999999999996</v>
      </c>
      <c r="FA199" s="36">
        <f t="shared" si="147"/>
        <v>2.3299999999999996</v>
      </c>
      <c r="FB199" s="36">
        <f t="shared" si="146"/>
        <v>6.33</v>
      </c>
      <c r="FC199" s="36">
        <f t="shared" si="146"/>
        <v>17.970000000000002</v>
      </c>
      <c r="FD199" s="36">
        <f t="shared" si="146"/>
        <v>11.78</v>
      </c>
      <c r="FE199" s="36" t="str">
        <f t="shared" si="146"/>
        <v/>
      </c>
      <c r="FF199" s="36" t="str">
        <f t="shared" si="146"/>
        <v/>
      </c>
      <c r="FG199" s="36" t="str">
        <f t="shared" si="146"/>
        <v/>
      </c>
      <c r="FH199" s="37" t="str" cm="1">
        <f t="array" ref="FH199">_xlfn.IFS(EY199="", "No Data", EY199&lt;0, "Negative/Future", EY199=0, "Zero Days", EY199&lt;=3, "&lt; 3 Months", EY199&lt;=6, "3 to 6 Months", EY199&lt;=9, "6 to 9 Months", EY199&lt;=12, "9 to 12 Months", EY199&lt;=15, "12 to 15 Months", EY199&lt;=18, "15 to 18 Months", EY199&lt;=24, "18 to 24 Months", EY199&gt;24, "&gt; 24 Months")</f>
        <v>&lt; 3 Months</v>
      </c>
      <c r="FI199" s="37" t="str" cm="1">
        <f t="array" ref="FI199">_xlfn.IFS(EZ199="", "No Data", EZ199&lt;0, "Negative/Future", EZ199=0, "Zero Days", EZ199&lt;=3, "&lt; 3 Months", EZ199&lt;=6, "3 to 6 Months", EZ199&lt;=9, "6 to 9 Months", EZ199&lt;=12, "9 to 12 Months", EZ199&lt;=15, "12 to 15 Months", EZ199&lt;=18, "15 to 18 Months", EZ199&lt;=24, "18 to 24 Months", EZ199&gt;24, "&gt; 24 Months")</f>
        <v>&lt; 3 Months</v>
      </c>
      <c r="FJ199" s="37" t="str" cm="1">
        <f t="array" ref="FJ199">_xlfn.IFS(FA199="", "No Data", FA199&lt;0, "Negative/Future", FA199=0, "Zero Days", FA199&lt;=3, "&lt; 3 Months", FA199&lt;=6, "3 to 6 Months", FA199&lt;=9, "6 to 9 Months", FA199&lt;=12, "9 to 12 Months", FA199&lt;=15, "12 to 15 Months", FA199&lt;=18, "15 to 18 Months", FA199&lt;=24, "18 to 24 Months", FA199&gt;24, "&gt; 24 Months")</f>
        <v>&lt; 3 Months</v>
      </c>
      <c r="FK199" s="37" t="str" cm="1">
        <f t="array" ref="FK199">_xlfn.IFS(FB199="", "No Data", FB199&lt;0, "Negative/Future", FB199=0, "Zero Days", FB199&lt;=3, "&lt; 3 Months", FB199&lt;=6, "3 to 6 Months", FB199&lt;=9, "6 to 9 Months", FB199&lt;=12, "9 to 12 Months", FB199&lt;=15, "12 to 15 Months", FB199&lt;=18, "15 to 18 Months", FB199&lt;=24, "18 to 24 Months", FB199&gt;24, "&gt; 24 Months")</f>
        <v>6 to 9 Months</v>
      </c>
      <c r="FL199" s="37" t="str" cm="1">
        <f t="array" ref="FL199">_xlfn.IFS(FC199="", "No Data", FC199&lt;0, "Negative/Future", FC199=0, "Zero Days", FC199&lt;=3, "&lt; 3 Months", FC199&lt;=6, "3 to 6 Months", FC199&lt;=9, "6 to 9 Months", FC199&lt;=12, "9 to 12 Months", FC199&lt;=15, "12 to 15 Months", FC199&lt;=18, "15 to 18 Months", FC199&lt;=24, "18 to 24 Months", FC199&gt;24, "&gt; 24 Months")</f>
        <v>15 to 18 Months</v>
      </c>
      <c r="FM199" s="37" t="str" cm="1">
        <f t="array" ref="FM199">_xlfn.IFS(FD199="", "No Data", FD199&lt;0, "Negative/Future", FD199=0, "Zero Days", FD199&lt;=3, "&lt; 3 Months", FD199&lt;=6, "3 to 6 Months", FD199&lt;=9, "6 to 9 Months", FD199&lt;=12, "9 to 12 Months", FD199&lt;=15, "12 to 15 Months", FD199&lt;=18, "15 to 18 Months", FD199&lt;=24, "18 to 24 Months", FD199&gt;24, "&gt; 24 Months")</f>
        <v>9 to 12 Months</v>
      </c>
      <c r="FN199" s="37" t="str" cm="1">
        <f t="array" ref="FN199">_xlfn.IFS(FE199="", "No Data", FE199&lt;0, "Negative/Future", FE199=0, "Zero Days", FE199&lt;=3, "&lt; 3 Months", FE199&lt;=6, "3 to 6 Months", FE199&lt;=9, "6 to 9 Months", FE199&lt;=12, "9 to 12 Months", FE199&lt;=15, "12 to 15 Months", FE199&lt;=18, "15 to 18 Months", FE199&lt;=24, "18 to 24 Months", FE199&gt;24, "&gt; 24 Months")</f>
        <v>No Data</v>
      </c>
      <c r="FO199" s="37" t="str" cm="1">
        <f t="array" ref="FO199">_xlfn.IFS(FG199="", "No Data", FG199&lt;0, "Negative/Future", FG199=0, "Zero Days", FG199&lt;=3, "&lt; 3 Months", FG199&lt;=6, "3 to 6 Months", FG199&lt;=9, "6 to 9 Months", FG199&lt;=12, "9 to 12 Months", FG199&lt;=15, "12 to 15 Months", FG199&lt;=18, "15 to 18 Months", FG199&lt;=24, "18 to 24 Months", FG199&gt;24, "&gt; 24 Months")</f>
        <v>No Data</v>
      </c>
      <c r="FP199" s="37" t="str" cm="1">
        <f t="array" ref="FP199">_xlfn.IFS(FF199="", "No Data", FF199&lt;0, "Negative/Future", FF199=0, "Zero Days", FF199&lt;=3, "&lt; 3 Months", FF199&lt;=6, "3 to 6 Months", FF199&lt;=9, "6 to 9 Months", FF199&lt;=12, "9 to 12 Months", FF199&lt;=15, "12 to 15 Months", FF199&lt;=18, "15 to 18 Months", FF199&lt;=24, "18 to 24 Months", FF199&gt;24, "&gt; 24 Months")</f>
        <v>No Data</v>
      </c>
      <c r="FQ199" s="29" t="s">
        <v>1128</v>
      </c>
      <c r="FR199" s="29">
        <v>9341509055</v>
      </c>
      <c r="FS199" s="38" t="str">
        <f>VLOOKUP(_xlfn.XLOOKUP(B199,[1]MDA_Assets!D:D,[1]MDA_Assets!I:I,"",0),[1]Validation!$B$1:$C$8,2,0)</f>
        <v>C</v>
      </c>
      <c r="FT199" s="38" t="s">
        <v>296</v>
      </c>
      <c r="FU199" s="31" t="str">
        <f>_xlfn.XLOOKUP(B199,[1]MDA_Assets!D:D,[1]MDA_Assets!X:X,"",0)</f>
        <v>No</v>
      </c>
      <c r="FV199" s="39">
        <v>4</v>
      </c>
      <c r="FW199" s="39">
        <v>0</v>
      </c>
      <c r="FX199" s="39">
        <v>0</v>
      </c>
      <c r="FY199" s="39">
        <v>5</v>
      </c>
      <c r="FZ199" s="40">
        <f t="shared" si="150"/>
        <v>46107</v>
      </c>
      <c r="GA199" s="40">
        <f t="shared" si="150"/>
        <v>46107</v>
      </c>
      <c r="GB199" s="40">
        <f t="shared" si="161"/>
        <v>46107</v>
      </c>
      <c r="GC199" s="40">
        <f t="shared" si="162"/>
        <v>46231</v>
      </c>
      <c r="GD199" s="40">
        <f t="shared" si="163"/>
        <v>46315</v>
      </c>
      <c r="GE199" s="40">
        <f t="shared" si="164"/>
        <v>46123</v>
      </c>
      <c r="GF199" s="40" t="str">
        <f t="shared" si="154"/>
        <v/>
      </c>
      <c r="GG199" s="40" t="str">
        <f t="shared" si="154"/>
        <v/>
      </c>
      <c r="GH199" s="40" t="str">
        <f t="shared" si="154"/>
        <v/>
      </c>
      <c r="GI199" s="39">
        <f t="shared" si="188"/>
        <v>0</v>
      </c>
      <c r="GJ199" s="39">
        <f t="shared" si="189"/>
        <v>0</v>
      </c>
      <c r="GK199" s="39">
        <f t="shared" si="190"/>
        <v>0</v>
      </c>
      <c r="GL199" s="39">
        <f t="shared" si="191"/>
        <v>6</v>
      </c>
    </row>
    <row r="200" spans="1:194" x14ac:dyDescent="0.25">
      <c r="A200" s="19">
        <v>222</v>
      </c>
      <c r="B200" s="43" t="s">
        <v>1129</v>
      </c>
      <c r="C200" s="43" t="s">
        <v>186</v>
      </c>
      <c r="D200" s="43" t="s">
        <v>241</v>
      </c>
      <c r="E200" s="43" t="s">
        <v>867</v>
      </c>
      <c r="F200" s="43" t="s">
        <v>1130</v>
      </c>
      <c r="G200" s="43" t="s">
        <v>243</v>
      </c>
      <c r="H200" s="43" t="s">
        <v>329</v>
      </c>
      <c r="I200" s="43" t="s">
        <v>192</v>
      </c>
      <c r="J200" s="44">
        <f t="shared" si="165"/>
        <v>41404.770833333336</v>
      </c>
      <c r="K200" s="44">
        <v>41040.770833333336</v>
      </c>
      <c r="L200" s="44">
        <v>40754.770833333336</v>
      </c>
      <c r="M200" s="43" t="s">
        <v>2315</v>
      </c>
      <c r="N200" s="43" t="s">
        <v>193</v>
      </c>
      <c r="O200" s="44">
        <v>46050.75309027778</v>
      </c>
      <c r="P200" s="43">
        <v>29722</v>
      </c>
      <c r="Q200" s="43">
        <v>14564</v>
      </c>
      <c r="R200" s="43">
        <v>15158</v>
      </c>
      <c r="S200" s="43" t="s">
        <v>206</v>
      </c>
      <c r="T200" s="44">
        <v>45974.770833333336</v>
      </c>
      <c r="U200" s="44">
        <v>45974.770833333336</v>
      </c>
      <c r="V200" s="44">
        <v>45974.770833333336</v>
      </c>
      <c r="W200" s="44">
        <v>45467.770833333336</v>
      </c>
      <c r="X200" s="44">
        <v>45221.770833333336</v>
      </c>
      <c r="Y200" s="44">
        <v>45221.770833333336</v>
      </c>
      <c r="Z200" s="43"/>
      <c r="AA200" s="43"/>
      <c r="AB200" s="43"/>
      <c r="AC200" s="43"/>
      <c r="AD200" s="43"/>
      <c r="AE200" s="43">
        <v>6</v>
      </c>
      <c r="AF200" s="43" t="s">
        <v>618</v>
      </c>
      <c r="AG200" s="43" t="s">
        <v>618</v>
      </c>
      <c r="AH200" s="43" t="s">
        <v>618</v>
      </c>
      <c r="AI200" s="43" t="s">
        <v>2316</v>
      </c>
      <c r="AJ200" s="43" t="s">
        <v>2213</v>
      </c>
      <c r="AK200" s="43" t="s">
        <v>2213</v>
      </c>
      <c r="AL200" s="47">
        <v>46339</v>
      </c>
      <c r="AM200" s="45">
        <v>46154</v>
      </c>
      <c r="AN200" s="47">
        <v>46339</v>
      </c>
      <c r="AO200" s="46">
        <v>45832</v>
      </c>
      <c r="AP200" s="46">
        <v>45951</v>
      </c>
      <c r="AQ200" s="46">
        <v>45586</v>
      </c>
      <c r="AR200" s="48"/>
      <c r="AS200" s="48"/>
      <c r="AT200" s="48"/>
      <c r="AU200" s="43">
        <v>1</v>
      </c>
      <c r="AV200" s="43">
        <v>1</v>
      </c>
      <c r="AW200" s="43">
        <v>0</v>
      </c>
      <c r="AX200" s="51" t="s">
        <v>1132</v>
      </c>
      <c r="AY200" s="51" t="s">
        <v>1132</v>
      </c>
      <c r="AZ200" s="51" t="s">
        <v>198</v>
      </c>
      <c r="BA200" s="20">
        <f t="shared" ca="1" si="149"/>
        <v>0</v>
      </c>
      <c r="BB200" s="20">
        <f t="shared" ca="1" si="149"/>
        <v>1</v>
      </c>
      <c r="BC200" s="20">
        <f t="shared" ca="1" si="149"/>
        <v>0</v>
      </c>
      <c r="BD200" s="20">
        <f t="shared" ca="1" si="149"/>
        <v>1</v>
      </c>
      <c r="BE200" s="20">
        <f t="shared" ca="1" si="149"/>
        <v>1</v>
      </c>
      <c r="BF200" s="20">
        <f t="shared" ca="1" si="149"/>
        <v>1</v>
      </c>
      <c r="BG200" s="21" t="str">
        <f t="shared" ca="1" si="148"/>
        <v/>
      </c>
      <c r="BH200" s="21" t="str">
        <f t="shared" ca="1" si="148"/>
        <v/>
      </c>
      <c r="BI200" s="21" t="str">
        <f t="shared" ca="1" si="148"/>
        <v/>
      </c>
      <c r="BJ200" s="22">
        <f t="shared" ca="1" si="166"/>
        <v>4</v>
      </c>
      <c r="BK200" s="21">
        <f t="shared" si="167"/>
        <v>6</v>
      </c>
      <c r="BL200" s="22">
        <f t="shared" ca="1" si="168"/>
        <v>30473</v>
      </c>
      <c r="BM200" s="22">
        <f t="shared" ca="1" si="169"/>
        <v>14932</v>
      </c>
      <c r="BN200" s="23">
        <f t="shared" ca="1" si="170"/>
        <v>15541</v>
      </c>
      <c r="BO200" s="24">
        <f t="shared" ca="1" si="171"/>
        <v>751</v>
      </c>
      <c r="BP200" s="51" t="str">
        <f>_xlfn.XLOOKUP(E200,[1]Validation!E:E,[1]Validation!F:F,"")</f>
        <v>EG22</v>
      </c>
      <c r="BQ200" s="51" t="str">
        <f>_xlfn.XLOOKUP(BP200,[1]Validation!F:F,[1]Validation!G:G,"")</f>
        <v>EG11 to EG22</v>
      </c>
      <c r="BR200" s="52" t="str">
        <f>VLOOKUP(G200,[1]Validation!$B$1:$C$9,2,0)</f>
        <v>A</v>
      </c>
      <c r="BS200" s="51">
        <f t="shared" ca="1" si="172"/>
        <v>169</v>
      </c>
      <c r="BT200" s="53">
        <f>_xlfn.XLOOKUP(B200,'[2]1. All Calls'!$R:$R,'[2]1. All Calls'!$A:$A,"",0)</f>
        <v>46050.981435185196</v>
      </c>
      <c r="BU200" s="51" t="str">
        <f>_xlfn.XLOOKUP(B200,'[2]1. All Calls'!$R:$R,'[2]1. All Calls'!$F:$F,"",0)</f>
        <v>CC-01956416</v>
      </c>
      <c r="BV200" s="51" t="str">
        <f>_xlfn.XLOOKUP(B200,'[2]1. All Calls'!$R:$R,'[2]1. All Calls'!$J:$J,"",0)</f>
        <v>Sales Call</v>
      </c>
      <c r="BW200" s="53">
        <f>_xlfn.XLOOKUP(B200,'[2]Sch Calls'!$R:$R,'[2]Sch Calls'!$A:$A,"",0)</f>
        <v>45975.545277777797</v>
      </c>
      <c r="BX200" s="51">
        <f>_xlfn.XLOOKUP(B200,'[2]Sch Calls'!$R:$R,'[2]Sch Calls'!$B:$B,"",0)</f>
        <v>29272</v>
      </c>
      <c r="BY200" s="51" t="str">
        <f t="shared" si="151"/>
        <v>13-May-26</v>
      </c>
      <c r="BZ200" s="51" t="str">
        <f t="shared" si="151"/>
        <v>13-May-26</v>
      </c>
      <c r="CA200" s="51" t="str">
        <f t="shared" si="173"/>
        <v>16-Aug-26</v>
      </c>
      <c r="CB200" s="51" t="str">
        <f t="shared" si="174"/>
        <v>23-Dec-25</v>
      </c>
      <c r="CC200" s="51" t="str">
        <f t="shared" si="175"/>
        <v>22-Oct-25</v>
      </c>
      <c r="CD200" s="51" t="str">
        <f t="shared" si="176"/>
        <v>22-Oct-24</v>
      </c>
      <c r="CE200" s="51">
        <f t="shared" ca="1" si="152"/>
        <v>201</v>
      </c>
      <c r="CF200" s="51">
        <f t="shared" ca="1" si="152"/>
        <v>201</v>
      </c>
      <c r="CG200" s="51">
        <f t="shared" ca="1" si="177"/>
        <v>201</v>
      </c>
      <c r="CH200" s="51">
        <f t="shared" ca="1" si="178"/>
        <v>708</v>
      </c>
      <c r="CI200" s="51">
        <f t="shared" ca="1" si="179"/>
        <v>954</v>
      </c>
      <c r="CJ200" s="51">
        <f t="shared" ca="1" si="180"/>
        <v>954</v>
      </c>
      <c r="CK200" s="51">
        <f t="shared" ca="1" si="157"/>
        <v>1206</v>
      </c>
      <c r="CL200" s="51">
        <f t="shared" ca="1" si="157"/>
        <v>1206</v>
      </c>
      <c r="CM200" s="51">
        <f t="shared" ca="1" si="157"/>
        <v>1206</v>
      </c>
      <c r="CN200" s="51">
        <f t="shared" ca="1" si="157"/>
        <v>4248</v>
      </c>
      <c r="CO200" s="51">
        <f t="shared" ca="1" si="157"/>
        <v>5724</v>
      </c>
      <c r="CP200" s="51">
        <f t="shared" ca="1" si="157"/>
        <v>5724</v>
      </c>
      <c r="CQ200" s="51">
        <f t="shared" ca="1" si="158"/>
        <v>2344</v>
      </c>
      <c r="CR200" s="51">
        <f t="shared" ca="1" si="158"/>
        <v>2344</v>
      </c>
      <c r="CS200" s="51">
        <f t="shared" ca="1" si="158"/>
        <v>2344</v>
      </c>
      <c r="CT200" s="51">
        <f t="shared" ca="1" si="158"/>
        <v>-663</v>
      </c>
      <c r="CU200" s="51">
        <f t="shared" ca="1" si="158"/>
        <v>-3540</v>
      </c>
      <c r="CV200" s="54">
        <f t="shared" ca="1" si="158"/>
        <v>-3540</v>
      </c>
      <c r="CW200" s="25">
        <v>0</v>
      </c>
      <c r="CX200" s="55">
        <v>0.49</v>
      </c>
      <c r="CY200" s="55"/>
      <c r="CZ200" s="26">
        <v>0</v>
      </c>
      <c r="DA200" s="26">
        <v>0</v>
      </c>
      <c r="DB200" s="26">
        <v>0</v>
      </c>
      <c r="DC200" s="26">
        <v>0</v>
      </c>
      <c r="DD200" s="26">
        <v>0</v>
      </c>
      <c r="DE200" s="26">
        <v>0</v>
      </c>
      <c r="DF200" s="26">
        <v>0</v>
      </c>
      <c r="DG200" s="26">
        <v>0</v>
      </c>
      <c r="DH200" s="26">
        <v>0</v>
      </c>
      <c r="DI200" s="26">
        <v>0</v>
      </c>
      <c r="DJ200" s="26">
        <v>0</v>
      </c>
      <c r="DK200" s="26">
        <v>0</v>
      </c>
      <c r="DL200" s="27">
        <f t="shared" si="181"/>
        <v>46125.981435185196</v>
      </c>
      <c r="DM200" s="28">
        <f t="shared" ca="1" si="182"/>
        <v>1</v>
      </c>
      <c r="DN200" s="56">
        <f>_xlfn.XLOOKUP(B200,'[2]1. All Calls'!$R:$R,'[2]1. All Calls'!$A:$A,"",0)</f>
        <v>46050.981435185196</v>
      </c>
      <c r="DO200" s="57" t="str">
        <f ca="1">VLOOKUP(DM200,[1]Validation!$B$20:$C$25,2,0)</f>
        <v>Above 3 months</v>
      </c>
      <c r="DP200" s="58" t="str">
        <f>_xlfn.XLOOKUP(B200,'[1]Active AMCs- Dealer'!E:E,'[1]Active AMCs- Dealer'!L:L,"Not in AMC",0)</f>
        <v>Expired</v>
      </c>
      <c r="DQ200" s="50" t="s">
        <v>213</v>
      </c>
      <c r="DR200" s="29" t="str">
        <f>_xlfn.XLOOKUP(B200,'[2]1. All Calls'!$R:$R,'[2]1. All Calls'!$F:$F,"",0)</f>
        <v>CC-01956416</v>
      </c>
      <c r="DS200" s="29" t="str">
        <f>_xlfn.XLOOKUP(B200,'[2]1. All Calls'!$R:$R,'[2]1. All Calls'!$AB:$AB,"",0)</f>
        <v>Sales call carried out for HMR update</v>
      </c>
      <c r="DT200" s="30">
        <f>_xlfn.XLOOKUP(DR200,'[2]1. All Calls'!$F:$F,'[2]1. All Calls'!$A:$A,"",0)</f>
        <v>46050.981435185196</v>
      </c>
      <c r="DU200" s="31">
        <f>_xlfn.XLOOKUP(DR200,'[2]1. All Calls'!$F:$F,'[2]1. All Calls'!$B:$B,"",0)</f>
        <v>29722</v>
      </c>
      <c r="DV200" s="31">
        <f>_xlfn.XLOOKUP(B200,[1]MDA_Assets!D:D,[1]MDA_Assets!N:N,"",0)</f>
        <v>14564</v>
      </c>
      <c r="DW200" s="31">
        <f>_xlfn.XLOOKUP(B200,[1]MDA_Assets!D:D,[1]MDA_Assets!O:O,"",0)</f>
        <v>15158</v>
      </c>
      <c r="DX200" s="32" t="str">
        <f>_xlfn.XLOOKUP(B200,[1]MDA_Assets!D:D,[1]MDA_Assets!Q:Q,"",0)</f>
        <v>XD</v>
      </c>
      <c r="DY200" s="33">
        <f>_xlfn.XLOOKUP(B200,[1]MDA_Assets!D:D,[1]MDA_Assets!R:R,"",0)</f>
        <v>45975</v>
      </c>
      <c r="DZ200" s="33">
        <f>_xlfn.XLOOKUP(B200,[1]MDA_Assets!D:D,[1]MDA_Assets!S:S,"",0)</f>
        <v>45975</v>
      </c>
      <c r="EA200" s="33">
        <f>_xlfn.XLOOKUP(B200,[1]MDA_Assets!D:D,[1]MDA_Assets!T:T,"",0)</f>
        <v>45975</v>
      </c>
      <c r="EB200" s="33">
        <f>_xlfn.XLOOKUP(B200,[1]MDA_Assets!D:D,[1]MDA_Assets!U:U,"",0)</f>
        <v>45468</v>
      </c>
      <c r="EC200" s="33">
        <f>_xlfn.XLOOKUP(B200,[1]MDA_Assets!D:D,[1]MDA_Assets!V:V,"",0)</f>
        <v>45222</v>
      </c>
      <c r="ED200" s="33">
        <f>_xlfn.XLOOKUP(B200,[1]MDA_Assets!D:D,[1]MDA_Assets!W:W,"",0)</f>
        <v>45222</v>
      </c>
      <c r="EE200" s="32">
        <f>_xlfn.XLOOKUP(B200,[1]MDA_Assets!D:D,[1]MDA_Assets!X:X,"",0)</f>
        <v>0</v>
      </c>
      <c r="EF200" s="33">
        <f>_xlfn.XLOOKUP(B200,[1]MDA_Assets!D:D,[1]MDA_Assets!Y:Y,"",0)</f>
        <v>0</v>
      </c>
      <c r="EG200" s="33">
        <f>_xlfn.XLOOKUP(B200,[1]MDA_Assets!D:D,[1]MDA_Assets!Z:Z,"",0)</f>
        <v>0</v>
      </c>
      <c r="EH200" s="33">
        <f>_xlfn.XLOOKUP(B200,[1]MDA_Assets!D:D,[1]MDA_Assets!AA:AA,"",0)</f>
        <v>0</v>
      </c>
      <c r="EI200" s="34">
        <f>_xlfn.XLOOKUP(B200,[1]MDA_Assets!D:D,[1]MDA_Assets!P:P,"",0)</f>
        <v>6</v>
      </c>
      <c r="EJ200" s="35" t="str">
        <f>_xlfn.XLOOKUP(B200,[1]MDA_Assets!D:D,[1]MDA_Assets!AB:AB,"",0)</f>
        <v>3550</v>
      </c>
      <c r="EK200" s="35" t="str">
        <f>_xlfn.XLOOKUP(B200,[1]MDA_Assets!D:D,[1]MDA_Assets!AC:AC,"",0)</f>
        <v>3550</v>
      </c>
      <c r="EL200" s="35" t="str">
        <f>_xlfn.XLOOKUP(B200,[1]MDA_Assets!D:D,[1]MDA_Assets!AD:AD,"",0)</f>
        <v>3550</v>
      </c>
      <c r="EM200" s="35" t="str">
        <f>_xlfn.XLOOKUP(B200,[1]MDA_Assets!D:D,[1]MDA_Assets!AE:AE,"",0)</f>
        <v>3585</v>
      </c>
      <c r="EN200" s="35" t="str">
        <f>_xlfn.XLOOKUP(B200,[1]MDA_Assets!D:D,[1]MDA_Assets!AF:AF,"",0)</f>
        <v>2184</v>
      </c>
      <c r="EO200" s="35" t="str">
        <f>_xlfn.XLOOKUP(B200,[1]MDA_Assets!D:D,[1]MDA_Assets!AG:AG,"",0)</f>
        <v>2184</v>
      </c>
      <c r="EP200" s="36">
        <f t="shared" si="153"/>
        <v>365</v>
      </c>
      <c r="EQ200" s="36">
        <f t="shared" si="153"/>
        <v>180</v>
      </c>
      <c r="ER200" s="36">
        <f t="shared" si="183"/>
        <v>365</v>
      </c>
      <c r="ES200" s="36">
        <f t="shared" si="184"/>
        <v>365</v>
      </c>
      <c r="ET200" s="36">
        <f t="shared" si="185"/>
        <v>730</v>
      </c>
      <c r="EU200" s="36">
        <f t="shared" si="186"/>
        <v>365</v>
      </c>
      <c r="EV200" s="36" t="str">
        <f t="shared" si="187"/>
        <v/>
      </c>
      <c r="EW200" s="36" t="str">
        <f t="shared" si="159"/>
        <v/>
      </c>
      <c r="EX200" s="36" t="str">
        <f t="shared" si="160"/>
        <v/>
      </c>
      <c r="EY200" s="36">
        <f t="shared" si="147"/>
        <v>11.78</v>
      </c>
      <c r="EZ200" s="36">
        <f t="shared" si="147"/>
        <v>5.81</v>
      </c>
      <c r="FA200" s="36">
        <f t="shared" si="147"/>
        <v>11.78</v>
      </c>
      <c r="FB200" s="36">
        <f t="shared" si="146"/>
        <v>11.78</v>
      </c>
      <c r="FC200" s="36">
        <f t="shared" si="146"/>
        <v>23.55</v>
      </c>
      <c r="FD200" s="36">
        <f t="shared" si="146"/>
        <v>11.78</v>
      </c>
      <c r="FE200" s="36" t="str">
        <f t="shared" si="146"/>
        <v/>
      </c>
      <c r="FF200" s="36" t="str">
        <f t="shared" si="146"/>
        <v/>
      </c>
      <c r="FG200" s="36" t="str">
        <f t="shared" si="146"/>
        <v/>
      </c>
      <c r="FH200" s="37" t="str" cm="1">
        <f t="array" ref="FH200">_xlfn.IFS(EY200="", "No Data", EY200&lt;0, "Negative/Future", EY200=0, "Zero Days", EY200&lt;=3, "&lt; 3 Months", EY200&lt;=6, "3 to 6 Months", EY200&lt;=9, "6 to 9 Months", EY200&lt;=12, "9 to 12 Months", EY200&lt;=15, "12 to 15 Months", EY200&lt;=18, "15 to 18 Months", EY200&lt;=24, "18 to 24 Months", EY200&gt;24, "&gt; 24 Months")</f>
        <v>9 to 12 Months</v>
      </c>
      <c r="FI200" s="37" t="str" cm="1">
        <f t="array" ref="FI200">_xlfn.IFS(EZ200="", "No Data", EZ200&lt;0, "Negative/Future", EZ200=0, "Zero Days", EZ200&lt;=3, "&lt; 3 Months", EZ200&lt;=6, "3 to 6 Months", EZ200&lt;=9, "6 to 9 Months", EZ200&lt;=12, "9 to 12 Months", EZ200&lt;=15, "12 to 15 Months", EZ200&lt;=18, "15 to 18 Months", EZ200&lt;=24, "18 to 24 Months", EZ200&gt;24, "&gt; 24 Months")</f>
        <v>3 to 6 Months</v>
      </c>
      <c r="FJ200" s="37" t="str" cm="1">
        <f t="array" ref="FJ200">_xlfn.IFS(FA200="", "No Data", FA200&lt;0, "Negative/Future", FA200=0, "Zero Days", FA200&lt;=3, "&lt; 3 Months", FA200&lt;=6, "3 to 6 Months", FA200&lt;=9, "6 to 9 Months", FA200&lt;=12, "9 to 12 Months", FA200&lt;=15, "12 to 15 Months", FA200&lt;=18, "15 to 18 Months", FA200&lt;=24, "18 to 24 Months", FA200&gt;24, "&gt; 24 Months")</f>
        <v>9 to 12 Months</v>
      </c>
      <c r="FK200" s="37" t="str" cm="1">
        <f t="array" ref="FK200">_xlfn.IFS(FB200="", "No Data", FB200&lt;0, "Negative/Future", FB200=0, "Zero Days", FB200&lt;=3, "&lt; 3 Months", FB200&lt;=6, "3 to 6 Months", FB200&lt;=9, "6 to 9 Months", FB200&lt;=12, "9 to 12 Months", FB200&lt;=15, "12 to 15 Months", FB200&lt;=18, "15 to 18 Months", FB200&lt;=24, "18 to 24 Months", FB200&gt;24, "&gt; 24 Months")</f>
        <v>9 to 12 Months</v>
      </c>
      <c r="FL200" s="37" t="str" cm="1">
        <f t="array" ref="FL200">_xlfn.IFS(FC200="", "No Data", FC200&lt;0, "Negative/Future", FC200=0, "Zero Days", FC200&lt;=3, "&lt; 3 Months", FC200&lt;=6, "3 to 6 Months", FC200&lt;=9, "6 to 9 Months", FC200&lt;=12, "9 to 12 Months", FC200&lt;=15, "12 to 15 Months", FC200&lt;=18, "15 to 18 Months", FC200&lt;=24, "18 to 24 Months", FC200&gt;24, "&gt; 24 Months")</f>
        <v>18 to 24 Months</v>
      </c>
      <c r="FM200" s="37" t="str" cm="1">
        <f t="array" ref="FM200">_xlfn.IFS(FD200="", "No Data", FD200&lt;0, "Negative/Future", FD200=0, "Zero Days", FD200&lt;=3, "&lt; 3 Months", FD200&lt;=6, "3 to 6 Months", FD200&lt;=9, "6 to 9 Months", FD200&lt;=12, "9 to 12 Months", FD200&lt;=15, "12 to 15 Months", FD200&lt;=18, "15 to 18 Months", FD200&lt;=24, "18 to 24 Months", FD200&gt;24, "&gt; 24 Months")</f>
        <v>9 to 12 Months</v>
      </c>
      <c r="FN200" s="37" t="str" cm="1">
        <f t="array" ref="FN200">_xlfn.IFS(FE200="", "No Data", FE200&lt;0, "Negative/Future", FE200=0, "Zero Days", FE200&lt;=3, "&lt; 3 Months", FE200&lt;=6, "3 to 6 Months", FE200&lt;=9, "6 to 9 Months", FE200&lt;=12, "9 to 12 Months", FE200&lt;=15, "12 to 15 Months", FE200&lt;=18, "15 to 18 Months", FE200&lt;=24, "18 to 24 Months", FE200&gt;24, "&gt; 24 Months")</f>
        <v>No Data</v>
      </c>
      <c r="FO200" s="37" t="str" cm="1">
        <f t="array" ref="FO200">_xlfn.IFS(FG200="", "No Data", FG200&lt;0, "Negative/Future", FG200=0, "Zero Days", FG200&lt;=3, "&lt; 3 Months", FG200&lt;=6, "3 to 6 Months", FG200&lt;=9, "6 to 9 Months", FG200&lt;=12, "9 to 12 Months", FG200&lt;=15, "12 to 15 Months", FG200&lt;=18, "15 to 18 Months", FG200&lt;=24, "18 to 24 Months", FG200&gt;24, "&gt; 24 Months")</f>
        <v>No Data</v>
      </c>
      <c r="FP200" s="37" t="str" cm="1">
        <f t="array" ref="FP200">_xlfn.IFS(FF200="", "No Data", FF200&lt;0, "Negative/Future", FF200=0, "Zero Days", FF200&lt;=3, "&lt; 3 Months", FF200&lt;=6, "3 to 6 Months", FF200&lt;=9, "6 to 9 Months", FF200&lt;=12, "9 to 12 Months", FF200&lt;=15, "12 to 15 Months", FF200&lt;=18, "15 to 18 Months", FF200&lt;=24, "18 to 24 Months", FF200&gt;24, "&gt; 24 Months")</f>
        <v>No Data</v>
      </c>
      <c r="FQ200" s="29" t="s">
        <v>1133</v>
      </c>
      <c r="FR200" s="29">
        <v>9937880780</v>
      </c>
      <c r="FS200" s="38" t="str">
        <f>VLOOKUP(_xlfn.XLOOKUP(B200,[1]MDA_Assets!D:D,[1]MDA_Assets!I:I,"",0),[1]Validation!$B$1:$C$8,2,0)</f>
        <v>A</v>
      </c>
      <c r="FT200" s="38" t="s">
        <v>296</v>
      </c>
      <c r="FU200" s="31">
        <f>_xlfn.XLOOKUP(B200,[1]MDA_Assets!D:D,[1]MDA_Assets!X:X,"",0)</f>
        <v>0</v>
      </c>
      <c r="FV200" s="39">
        <v>3</v>
      </c>
      <c r="FW200" s="39">
        <v>1</v>
      </c>
      <c r="FX200" s="39">
        <v>0</v>
      </c>
      <c r="FY200" s="39">
        <v>5</v>
      </c>
      <c r="FZ200" s="40">
        <f t="shared" si="150"/>
        <v>46340</v>
      </c>
      <c r="GA200" s="40">
        <f t="shared" si="150"/>
        <v>46155</v>
      </c>
      <c r="GB200" s="40">
        <f t="shared" si="161"/>
        <v>46340</v>
      </c>
      <c r="GC200" s="40">
        <f t="shared" si="162"/>
        <v>45833</v>
      </c>
      <c r="GD200" s="40">
        <f t="shared" si="163"/>
        <v>45952</v>
      </c>
      <c r="GE200" s="40">
        <f t="shared" si="164"/>
        <v>45587</v>
      </c>
      <c r="GF200" s="40" t="str">
        <f t="shared" si="154"/>
        <v/>
      </c>
      <c r="GG200" s="40" t="str">
        <f t="shared" si="154"/>
        <v/>
      </c>
      <c r="GH200" s="40" t="str">
        <f t="shared" si="154"/>
        <v/>
      </c>
      <c r="GI200" s="39">
        <f t="shared" si="188"/>
        <v>3</v>
      </c>
      <c r="GJ200" s="39">
        <f t="shared" si="189"/>
        <v>0</v>
      </c>
      <c r="GK200" s="39">
        <f t="shared" si="190"/>
        <v>0</v>
      </c>
      <c r="GL200" s="39">
        <f t="shared" si="191"/>
        <v>3</v>
      </c>
    </row>
    <row r="201" spans="1:194" x14ac:dyDescent="0.25">
      <c r="A201" s="19">
        <v>223</v>
      </c>
      <c r="B201" s="43" t="s">
        <v>1134</v>
      </c>
      <c r="C201" s="43" t="s">
        <v>186</v>
      </c>
      <c r="D201" s="43" t="s">
        <v>241</v>
      </c>
      <c r="E201" s="43" t="s">
        <v>867</v>
      </c>
      <c r="F201" s="43" t="s">
        <v>1135</v>
      </c>
      <c r="G201" s="43" t="s">
        <v>225</v>
      </c>
      <c r="H201" s="43" t="s">
        <v>1136</v>
      </c>
      <c r="I201" s="43" t="s">
        <v>192</v>
      </c>
      <c r="J201" s="44">
        <f t="shared" si="165"/>
        <v>41039.770833333336</v>
      </c>
      <c r="K201" s="44">
        <v>40675.770833333336</v>
      </c>
      <c r="L201" s="44">
        <v>40650.770833333336</v>
      </c>
      <c r="M201" s="43" t="s">
        <v>1137</v>
      </c>
      <c r="N201" s="43" t="s">
        <v>193</v>
      </c>
      <c r="O201" s="44">
        <v>45831.249201388891</v>
      </c>
      <c r="P201" s="43">
        <v>59540</v>
      </c>
      <c r="Q201" s="43"/>
      <c r="R201" s="43">
        <v>59540</v>
      </c>
      <c r="S201" s="43" t="s">
        <v>194</v>
      </c>
      <c r="T201" s="44">
        <v>45350.770833333336</v>
      </c>
      <c r="U201" s="44">
        <v>45350.770833333336</v>
      </c>
      <c r="V201" s="44">
        <v>45350.770833333336</v>
      </c>
      <c r="W201" s="44">
        <v>45350.770833333336</v>
      </c>
      <c r="X201" s="44">
        <v>45350.770833333336</v>
      </c>
      <c r="Y201" s="44">
        <v>45350.770833333336</v>
      </c>
      <c r="Z201" s="43"/>
      <c r="AA201" s="43"/>
      <c r="AB201" s="43"/>
      <c r="AC201" s="43"/>
      <c r="AD201" s="43"/>
      <c r="AE201" s="43">
        <v>1</v>
      </c>
      <c r="AF201" s="43" t="s">
        <v>1138</v>
      </c>
      <c r="AG201" s="43" t="s">
        <v>1138</v>
      </c>
      <c r="AH201" s="43" t="s">
        <v>1139</v>
      </c>
      <c r="AI201" s="43" t="s">
        <v>1140</v>
      </c>
      <c r="AJ201" s="43" t="s">
        <v>1141</v>
      </c>
      <c r="AK201" s="43" t="s">
        <v>1138</v>
      </c>
      <c r="AL201" s="46">
        <v>45715</v>
      </c>
      <c r="AM201" s="46">
        <v>45530</v>
      </c>
      <c r="AN201" s="46">
        <v>46080</v>
      </c>
      <c r="AO201" s="46">
        <v>46080</v>
      </c>
      <c r="AP201" s="46">
        <v>46080</v>
      </c>
      <c r="AQ201" s="46">
        <v>45715</v>
      </c>
      <c r="AR201" s="48"/>
      <c r="AS201" s="48"/>
      <c r="AT201" s="48"/>
      <c r="AU201" s="43">
        <v>1</v>
      </c>
      <c r="AV201" s="43">
        <v>0</v>
      </c>
      <c r="AW201" s="43">
        <v>0</v>
      </c>
      <c r="AX201" s="51" t="s">
        <v>237</v>
      </c>
      <c r="AY201" s="51" t="s">
        <v>237</v>
      </c>
      <c r="AZ201" s="51" t="s">
        <v>198</v>
      </c>
      <c r="BA201" s="20">
        <f t="shared" ca="1" si="149"/>
        <v>1</v>
      </c>
      <c r="BB201" s="20">
        <f t="shared" ca="1" si="149"/>
        <v>1</v>
      </c>
      <c r="BC201" s="20">
        <f t="shared" ca="1" si="149"/>
        <v>1</v>
      </c>
      <c r="BD201" s="20">
        <f t="shared" ca="1" si="149"/>
        <v>1</v>
      </c>
      <c r="BE201" s="20">
        <f t="shared" ca="1" si="149"/>
        <v>1</v>
      </c>
      <c r="BF201" s="20">
        <f t="shared" ca="1" si="149"/>
        <v>1</v>
      </c>
      <c r="BG201" s="21" t="str">
        <f t="shared" ca="1" si="148"/>
        <v/>
      </c>
      <c r="BH201" s="21" t="str">
        <f t="shared" ca="1" si="148"/>
        <v/>
      </c>
      <c r="BI201" s="21" t="str">
        <f t="shared" ca="1" si="148"/>
        <v/>
      </c>
      <c r="BJ201" s="22">
        <f t="shared" ca="1" si="166"/>
        <v>6</v>
      </c>
      <c r="BK201" s="21">
        <f t="shared" si="167"/>
        <v>1</v>
      </c>
      <c r="BL201" s="22">
        <f t="shared" ca="1" si="168"/>
        <v>59885</v>
      </c>
      <c r="BM201" s="22">
        <f t="shared" ca="1" si="169"/>
        <v>0</v>
      </c>
      <c r="BN201" s="23">
        <f t="shared" ca="1" si="170"/>
        <v>59885</v>
      </c>
      <c r="BO201" s="24">
        <f t="shared" ca="1" si="171"/>
        <v>345</v>
      </c>
      <c r="BP201" s="51" t="str">
        <f>_xlfn.XLOOKUP(E201,[1]Validation!E:E,[1]Validation!F:F,"")</f>
        <v>EG22</v>
      </c>
      <c r="BQ201" s="51" t="str">
        <f>_xlfn.XLOOKUP(BP201,[1]Validation!F:F,[1]Validation!G:G,"")</f>
        <v>EG11 to EG22</v>
      </c>
      <c r="BR201" s="52" t="str">
        <f>VLOOKUP(G201,[1]Validation!$B$1:$C$9,2,0)</f>
        <v>C</v>
      </c>
      <c r="BS201" s="51">
        <f t="shared" ca="1" si="172"/>
        <v>181</v>
      </c>
      <c r="BT201" s="53">
        <f>_xlfn.XLOOKUP(B201,'[2]1. All Calls'!$R:$R,'[2]1. All Calls'!$A:$A,"",0)</f>
        <v>45831.477511574099</v>
      </c>
      <c r="BU201" s="51" t="str">
        <f>_xlfn.XLOOKUP(B201,'[2]1. All Calls'!$R:$R,'[2]1. All Calls'!$F:$F,"",0)</f>
        <v>CC-01703383</v>
      </c>
      <c r="BV201" s="51" t="str">
        <f>_xlfn.XLOOKUP(B201,'[2]1. All Calls'!$R:$R,'[2]1. All Calls'!$J:$J,"",0)</f>
        <v>Sales Call</v>
      </c>
      <c r="BW201" s="53">
        <f>_xlfn.XLOOKUP(B201,'[2]Sch Calls'!$R:$R,'[2]Sch Calls'!$A:$A,"",0)</f>
        <v>44495.534421296303</v>
      </c>
      <c r="BX201" s="51">
        <f>_xlfn.XLOOKUP(B201,'[2]Sch Calls'!$R:$R,'[2]Sch Calls'!$B:$B,"",0)</f>
        <v>55520</v>
      </c>
      <c r="BY201" s="51" t="str">
        <f t="shared" si="151"/>
        <v>27-Aug-24</v>
      </c>
      <c r="BZ201" s="51" t="str">
        <f t="shared" si="151"/>
        <v>27-Aug-24</v>
      </c>
      <c r="CA201" s="51" t="str">
        <f t="shared" si="173"/>
        <v>30-Nov-24</v>
      </c>
      <c r="CB201" s="51" t="str">
        <f t="shared" si="174"/>
        <v>28-Aug-25</v>
      </c>
      <c r="CC201" s="51" t="str">
        <f t="shared" si="175"/>
        <v>28-Feb-26</v>
      </c>
      <c r="CD201" s="51" t="str">
        <f t="shared" si="176"/>
        <v>28-Feb-25</v>
      </c>
      <c r="CE201" s="51">
        <f t="shared" ca="1" si="152"/>
        <v>825</v>
      </c>
      <c r="CF201" s="51">
        <f t="shared" ca="1" si="152"/>
        <v>825</v>
      </c>
      <c r="CG201" s="51">
        <f t="shared" ca="1" si="177"/>
        <v>825</v>
      </c>
      <c r="CH201" s="51">
        <f t="shared" ca="1" si="178"/>
        <v>825</v>
      </c>
      <c r="CI201" s="51">
        <f t="shared" ca="1" si="179"/>
        <v>825</v>
      </c>
      <c r="CJ201" s="51">
        <f t="shared" ca="1" si="180"/>
        <v>825</v>
      </c>
      <c r="CK201" s="51">
        <f t="shared" ca="1" si="157"/>
        <v>825</v>
      </c>
      <c r="CL201" s="51">
        <f t="shared" ca="1" si="157"/>
        <v>825</v>
      </c>
      <c r="CM201" s="51">
        <f t="shared" ca="1" si="157"/>
        <v>825</v>
      </c>
      <c r="CN201" s="51">
        <f t="shared" ca="1" si="157"/>
        <v>825</v>
      </c>
      <c r="CO201" s="51">
        <f t="shared" ca="1" si="157"/>
        <v>825</v>
      </c>
      <c r="CP201" s="51">
        <f t="shared" ca="1" si="157"/>
        <v>825</v>
      </c>
      <c r="CQ201" s="51">
        <f t="shared" ca="1" si="158"/>
        <v>1535</v>
      </c>
      <c r="CR201" s="51">
        <f t="shared" ca="1" si="158"/>
        <v>1535</v>
      </c>
      <c r="CS201" s="51">
        <f t="shared" ca="1" si="158"/>
        <v>5485</v>
      </c>
      <c r="CT201" s="51">
        <f t="shared" ca="1" si="158"/>
        <v>3535</v>
      </c>
      <c r="CU201" s="51">
        <f t="shared" ca="1" si="158"/>
        <v>5535</v>
      </c>
      <c r="CV201" s="54">
        <f t="shared" ca="1" si="158"/>
        <v>1535</v>
      </c>
      <c r="CW201" s="25" t="s">
        <v>195</v>
      </c>
      <c r="CX201" s="55">
        <v>0</v>
      </c>
      <c r="CY201" s="55"/>
      <c r="CZ201" s="26">
        <v>0</v>
      </c>
      <c r="DA201" s="26">
        <v>0</v>
      </c>
      <c r="DB201" s="26">
        <v>0</v>
      </c>
      <c r="DC201" s="26">
        <v>0</v>
      </c>
      <c r="DD201" s="26">
        <v>0</v>
      </c>
      <c r="DE201" s="26">
        <v>0</v>
      </c>
      <c r="DF201" s="26">
        <v>0</v>
      </c>
      <c r="DG201" s="26">
        <v>0</v>
      </c>
      <c r="DH201" s="26">
        <v>0</v>
      </c>
      <c r="DI201" s="26">
        <v>0</v>
      </c>
      <c r="DJ201" s="26">
        <v>0</v>
      </c>
      <c r="DK201" s="26">
        <v>0</v>
      </c>
      <c r="DL201" s="27">
        <f t="shared" si="181"/>
        <v>45906.477511574099</v>
      </c>
      <c r="DM201" s="28">
        <f t="shared" ca="1" si="182"/>
        <v>1</v>
      </c>
      <c r="DN201" s="56">
        <f>_xlfn.XLOOKUP(B201,'[2]1. All Calls'!$R:$R,'[2]1. All Calls'!$A:$A,"",0)</f>
        <v>45831.477511574099</v>
      </c>
      <c r="DO201" s="57" t="str">
        <f ca="1">VLOOKUP(DM201,[1]Validation!$B$20:$C$25,2,0)</f>
        <v>Above 3 months</v>
      </c>
      <c r="DP201" s="58" t="str">
        <f>_xlfn.XLOOKUP(B201,'[1]Active AMCs- Dealer'!E:E,'[1]Active AMCs- Dealer'!L:L,"Not in AMC",0)</f>
        <v>Not in AMC</v>
      </c>
      <c r="DQ201" s="50" t="s">
        <v>213</v>
      </c>
      <c r="DR201" s="29" t="str">
        <f>_xlfn.XLOOKUP(B201,'[2]1. All Calls'!$R:$R,'[2]1. All Calls'!$F:$F,"",0)</f>
        <v>CC-01703383</v>
      </c>
      <c r="DS201" s="29" t="str">
        <f>_xlfn.XLOOKUP(B201,'[2]1. All Calls'!$R:$R,'[2]1. All Calls'!$AB:$AB,"",0)</f>
        <v>Sales call carried out for HMR update</v>
      </c>
      <c r="DT201" s="30">
        <f>_xlfn.XLOOKUP(DR201,'[2]1. All Calls'!$F:$F,'[2]1. All Calls'!$A:$A,"",0)</f>
        <v>45831.477511574099</v>
      </c>
      <c r="DU201" s="31">
        <f>_xlfn.XLOOKUP(DR201,'[2]1. All Calls'!$F:$F,'[2]1. All Calls'!$B:$B,"",0)</f>
        <v>59540</v>
      </c>
      <c r="DV201" s="31">
        <f>_xlfn.XLOOKUP(B201,[1]MDA_Assets!D:D,[1]MDA_Assets!N:N,"",0)</f>
        <v>0</v>
      </c>
      <c r="DW201" s="31">
        <f>_xlfn.XLOOKUP(B201,[1]MDA_Assets!D:D,[1]MDA_Assets!O:O,"",0)</f>
        <v>59540</v>
      </c>
      <c r="DX201" s="32" t="str">
        <f>_xlfn.XLOOKUP(B201,[1]MDA_Assets!D:D,[1]MDA_Assets!Q:Q,"",0)</f>
        <v>Synthetic</v>
      </c>
      <c r="DY201" s="33">
        <f>_xlfn.XLOOKUP(B201,[1]MDA_Assets!D:D,[1]MDA_Assets!R:R,"",0)</f>
        <v>45351</v>
      </c>
      <c r="DZ201" s="33">
        <f>_xlfn.XLOOKUP(B201,[1]MDA_Assets!D:D,[1]MDA_Assets!S:S,"",0)</f>
        <v>45351</v>
      </c>
      <c r="EA201" s="33">
        <f>_xlfn.XLOOKUP(B201,[1]MDA_Assets!D:D,[1]MDA_Assets!T:T,"",0)</f>
        <v>45351</v>
      </c>
      <c r="EB201" s="33">
        <f>_xlfn.XLOOKUP(B201,[1]MDA_Assets!D:D,[1]MDA_Assets!U:U,"",0)</f>
        <v>45351</v>
      </c>
      <c r="EC201" s="33">
        <f>_xlfn.XLOOKUP(B201,[1]MDA_Assets!D:D,[1]MDA_Assets!V:V,"",0)</f>
        <v>45351</v>
      </c>
      <c r="ED201" s="33">
        <f>_xlfn.XLOOKUP(B201,[1]MDA_Assets!D:D,[1]MDA_Assets!W:W,"",0)</f>
        <v>45351</v>
      </c>
      <c r="EE201" s="32">
        <f>_xlfn.XLOOKUP(B201,[1]MDA_Assets!D:D,[1]MDA_Assets!X:X,"",0)</f>
        <v>0</v>
      </c>
      <c r="EF201" s="33">
        <f>_xlfn.XLOOKUP(B201,[1]MDA_Assets!D:D,[1]MDA_Assets!Y:Y,"",0)</f>
        <v>0</v>
      </c>
      <c r="EG201" s="33">
        <f>_xlfn.XLOOKUP(B201,[1]MDA_Assets!D:D,[1]MDA_Assets!Z:Z,"",0)</f>
        <v>0</v>
      </c>
      <c r="EH201" s="33">
        <f>_xlfn.XLOOKUP(B201,[1]MDA_Assets!D:D,[1]MDA_Assets!AA:AA,"",0)</f>
        <v>0</v>
      </c>
      <c r="EI201" s="34">
        <f>_xlfn.XLOOKUP(B201,[1]MDA_Assets!D:D,[1]MDA_Assets!P:P,"",0)</f>
        <v>1</v>
      </c>
      <c r="EJ201" s="35" t="str">
        <f>_xlfn.XLOOKUP(B201,[1]MDA_Assets!D:D,[1]MDA_Assets!AB:AB,"",0)</f>
        <v>2360</v>
      </c>
      <c r="EK201" s="35" t="str">
        <f>_xlfn.XLOOKUP(B201,[1]MDA_Assets!D:D,[1]MDA_Assets!AC:AC,"",0)</f>
        <v>2360</v>
      </c>
      <c r="EL201" s="35" t="str">
        <f>_xlfn.XLOOKUP(B201,[1]MDA_Assets!D:D,[1]MDA_Assets!AD:AD,"",0)</f>
        <v>6310</v>
      </c>
      <c r="EM201" s="35" t="str">
        <f>_xlfn.XLOOKUP(B201,[1]MDA_Assets!D:D,[1]MDA_Assets!AE:AE,"",0)</f>
        <v>4360</v>
      </c>
      <c r="EN201" s="35" t="str">
        <f>_xlfn.XLOOKUP(B201,[1]MDA_Assets!D:D,[1]MDA_Assets!AF:AF,"",0)</f>
        <v>6360</v>
      </c>
      <c r="EO201" s="35" t="str">
        <f>_xlfn.XLOOKUP(B201,[1]MDA_Assets!D:D,[1]MDA_Assets!AG:AG,"",0)</f>
        <v>2360</v>
      </c>
      <c r="EP201" s="36">
        <f t="shared" si="153"/>
        <v>365</v>
      </c>
      <c r="EQ201" s="36">
        <f t="shared" si="153"/>
        <v>180</v>
      </c>
      <c r="ER201" s="36">
        <f t="shared" si="183"/>
        <v>730</v>
      </c>
      <c r="ES201" s="36">
        <f t="shared" si="184"/>
        <v>730</v>
      </c>
      <c r="ET201" s="36">
        <f t="shared" si="185"/>
        <v>730</v>
      </c>
      <c r="EU201" s="36">
        <f t="shared" si="186"/>
        <v>365</v>
      </c>
      <c r="EV201" s="36" t="str">
        <f t="shared" si="187"/>
        <v/>
      </c>
      <c r="EW201" s="36" t="str">
        <f t="shared" si="159"/>
        <v/>
      </c>
      <c r="EX201" s="36" t="str">
        <f t="shared" si="160"/>
        <v/>
      </c>
      <c r="EY201" s="36">
        <f t="shared" si="147"/>
        <v>11.78</v>
      </c>
      <c r="EZ201" s="36">
        <f t="shared" si="147"/>
        <v>5.81</v>
      </c>
      <c r="FA201" s="36">
        <f t="shared" si="147"/>
        <v>23.55</v>
      </c>
      <c r="FB201" s="36">
        <f t="shared" si="146"/>
        <v>23.55</v>
      </c>
      <c r="FC201" s="36">
        <f t="shared" si="146"/>
        <v>23.55</v>
      </c>
      <c r="FD201" s="36">
        <f t="shared" si="146"/>
        <v>11.78</v>
      </c>
      <c r="FE201" s="36" t="str">
        <f t="shared" si="146"/>
        <v/>
      </c>
      <c r="FF201" s="36" t="str">
        <f t="shared" si="146"/>
        <v/>
      </c>
      <c r="FG201" s="36" t="str">
        <f t="shared" si="146"/>
        <v/>
      </c>
      <c r="FH201" s="37" t="str" cm="1">
        <f t="array" ref="FH201">_xlfn.IFS(EY201="", "No Data", EY201&lt;0, "Negative/Future", EY201=0, "Zero Days", EY201&lt;=3, "&lt; 3 Months", EY201&lt;=6, "3 to 6 Months", EY201&lt;=9, "6 to 9 Months", EY201&lt;=12, "9 to 12 Months", EY201&lt;=15, "12 to 15 Months", EY201&lt;=18, "15 to 18 Months", EY201&lt;=24, "18 to 24 Months", EY201&gt;24, "&gt; 24 Months")</f>
        <v>9 to 12 Months</v>
      </c>
      <c r="FI201" s="37" t="str" cm="1">
        <f t="array" ref="FI201">_xlfn.IFS(EZ201="", "No Data", EZ201&lt;0, "Negative/Future", EZ201=0, "Zero Days", EZ201&lt;=3, "&lt; 3 Months", EZ201&lt;=6, "3 to 6 Months", EZ201&lt;=9, "6 to 9 Months", EZ201&lt;=12, "9 to 12 Months", EZ201&lt;=15, "12 to 15 Months", EZ201&lt;=18, "15 to 18 Months", EZ201&lt;=24, "18 to 24 Months", EZ201&gt;24, "&gt; 24 Months")</f>
        <v>3 to 6 Months</v>
      </c>
      <c r="FJ201" s="37" t="str" cm="1">
        <f t="array" ref="FJ201">_xlfn.IFS(FA201="", "No Data", FA201&lt;0, "Negative/Future", FA201=0, "Zero Days", FA201&lt;=3, "&lt; 3 Months", FA201&lt;=6, "3 to 6 Months", FA201&lt;=9, "6 to 9 Months", FA201&lt;=12, "9 to 12 Months", FA201&lt;=15, "12 to 15 Months", FA201&lt;=18, "15 to 18 Months", FA201&lt;=24, "18 to 24 Months", FA201&gt;24, "&gt; 24 Months")</f>
        <v>18 to 24 Months</v>
      </c>
      <c r="FK201" s="37" t="str" cm="1">
        <f t="array" ref="FK201">_xlfn.IFS(FB201="", "No Data", FB201&lt;0, "Negative/Future", FB201=0, "Zero Days", FB201&lt;=3, "&lt; 3 Months", FB201&lt;=6, "3 to 6 Months", FB201&lt;=9, "6 to 9 Months", FB201&lt;=12, "9 to 12 Months", FB201&lt;=15, "12 to 15 Months", FB201&lt;=18, "15 to 18 Months", FB201&lt;=24, "18 to 24 Months", FB201&gt;24, "&gt; 24 Months")</f>
        <v>18 to 24 Months</v>
      </c>
      <c r="FL201" s="37" t="str" cm="1">
        <f t="array" ref="FL201">_xlfn.IFS(FC201="", "No Data", FC201&lt;0, "Negative/Future", FC201=0, "Zero Days", FC201&lt;=3, "&lt; 3 Months", FC201&lt;=6, "3 to 6 Months", FC201&lt;=9, "6 to 9 Months", FC201&lt;=12, "9 to 12 Months", FC201&lt;=15, "12 to 15 Months", FC201&lt;=18, "15 to 18 Months", FC201&lt;=24, "18 to 24 Months", FC201&gt;24, "&gt; 24 Months")</f>
        <v>18 to 24 Months</v>
      </c>
      <c r="FM201" s="37" t="str" cm="1">
        <f t="array" ref="FM201">_xlfn.IFS(FD201="", "No Data", FD201&lt;0, "Negative/Future", FD201=0, "Zero Days", FD201&lt;=3, "&lt; 3 Months", FD201&lt;=6, "3 to 6 Months", FD201&lt;=9, "6 to 9 Months", FD201&lt;=12, "9 to 12 Months", FD201&lt;=15, "12 to 15 Months", FD201&lt;=18, "15 to 18 Months", FD201&lt;=24, "18 to 24 Months", FD201&gt;24, "&gt; 24 Months")</f>
        <v>9 to 12 Months</v>
      </c>
      <c r="FN201" s="37" t="str" cm="1">
        <f t="array" ref="FN201">_xlfn.IFS(FE201="", "No Data", FE201&lt;0, "Negative/Future", FE201=0, "Zero Days", FE201&lt;=3, "&lt; 3 Months", FE201&lt;=6, "3 to 6 Months", FE201&lt;=9, "6 to 9 Months", FE201&lt;=12, "9 to 12 Months", FE201&lt;=15, "12 to 15 Months", FE201&lt;=18, "15 to 18 Months", FE201&lt;=24, "18 to 24 Months", FE201&gt;24, "&gt; 24 Months")</f>
        <v>No Data</v>
      </c>
      <c r="FO201" s="37" t="str" cm="1">
        <f t="array" ref="FO201">_xlfn.IFS(FG201="", "No Data", FG201&lt;0, "Negative/Future", FG201=0, "Zero Days", FG201&lt;=3, "&lt; 3 Months", FG201&lt;=6, "3 to 6 Months", FG201&lt;=9, "6 to 9 Months", FG201&lt;=12, "9 to 12 Months", FG201&lt;=15, "12 to 15 Months", FG201&lt;=18, "15 to 18 Months", FG201&lt;=24, "18 to 24 Months", FG201&gt;24, "&gt; 24 Months")</f>
        <v>No Data</v>
      </c>
      <c r="FP201" s="37" t="str" cm="1">
        <f t="array" ref="FP201">_xlfn.IFS(FF201="", "No Data", FF201&lt;0, "Negative/Future", FF201=0, "Zero Days", FF201&lt;=3, "&lt; 3 Months", FF201&lt;=6, "3 to 6 Months", FF201&lt;=9, "6 to 9 Months", FF201&lt;=12, "9 to 12 Months", FF201&lt;=15, "12 to 15 Months", FF201&lt;=18, "15 to 18 Months", FF201&lt;=24, "18 to 24 Months", FF201&gt;24, "&gt; 24 Months")</f>
        <v>No Data</v>
      </c>
      <c r="FQ201" s="29" t="s">
        <v>1142</v>
      </c>
      <c r="FR201" s="29">
        <v>7360077726</v>
      </c>
      <c r="FS201" s="38" t="str">
        <f>VLOOKUP(_xlfn.XLOOKUP(B201,[1]MDA_Assets!D:D,[1]MDA_Assets!I:I,"",0),[1]Validation!$B$1:$C$8,2,0)</f>
        <v>C</v>
      </c>
      <c r="FT201" s="38" t="s">
        <v>252</v>
      </c>
      <c r="FU201" s="31">
        <f>_xlfn.XLOOKUP(B201,[1]MDA_Assets!D:D,[1]MDA_Assets!X:X,"",0)</f>
        <v>0</v>
      </c>
      <c r="FV201" s="39">
        <v>6</v>
      </c>
      <c r="FW201" s="39">
        <v>0</v>
      </c>
      <c r="FX201" s="39">
        <v>0</v>
      </c>
      <c r="FY201" s="39">
        <v>3</v>
      </c>
      <c r="FZ201" s="40">
        <f t="shared" si="150"/>
        <v>45716</v>
      </c>
      <c r="GA201" s="40">
        <f t="shared" si="150"/>
        <v>45531</v>
      </c>
      <c r="GB201" s="40">
        <f t="shared" si="161"/>
        <v>46081</v>
      </c>
      <c r="GC201" s="40">
        <f t="shared" si="162"/>
        <v>46081</v>
      </c>
      <c r="GD201" s="40">
        <f t="shared" si="163"/>
        <v>46081</v>
      </c>
      <c r="GE201" s="40">
        <f t="shared" si="164"/>
        <v>45716</v>
      </c>
      <c r="GF201" s="40" t="str">
        <f t="shared" si="154"/>
        <v/>
      </c>
      <c r="GG201" s="40" t="str">
        <f t="shared" si="154"/>
        <v/>
      </c>
      <c r="GH201" s="40" t="str">
        <f t="shared" si="154"/>
        <v/>
      </c>
      <c r="GI201" s="39">
        <f t="shared" si="188"/>
        <v>3</v>
      </c>
      <c r="GJ201" s="39">
        <f t="shared" si="189"/>
        <v>0</v>
      </c>
      <c r="GK201" s="39">
        <f t="shared" si="190"/>
        <v>0</v>
      </c>
      <c r="GL201" s="39">
        <f t="shared" si="191"/>
        <v>0</v>
      </c>
    </row>
    <row r="202" spans="1:194" x14ac:dyDescent="0.25">
      <c r="A202" s="19">
        <v>225</v>
      </c>
      <c r="B202" s="43" t="s">
        <v>1144</v>
      </c>
      <c r="C202" s="43" t="s">
        <v>186</v>
      </c>
      <c r="D202" s="43" t="s">
        <v>241</v>
      </c>
      <c r="E202" s="43" t="s">
        <v>891</v>
      </c>
      <c r="F202" s="43" t="s">
        <v>991</v>
      </c>
      <c r="G202" s="43" t="s">
        <v>243</v>
      </c>
      <c r="H202" s="43" t="s">
        <v>329</v>
      </c>
      <c r="I202" s="43" t="s">
        <v>192</v>
      </c>
      <c r="J202" s="44">
        <f t="shared" si="165"/>
        <v>41014.770833333336</v>
      </c>
      <c r="K202" s="44">
        <v>40650.770833333336</v>
      </c>
      <c r="L202" s="44">
        <v>40573.770833333336</v>
      </c>
      <c r="M202" s="43" t="s">
        <v>1145</v>
      </c>
      <c r="N202" s="43" t="s">
        <v>193</v>
      </c>
      <c r="O202" s="44">
        <v>46004.281747685185</v>
      </c>
      <c r="P202" s="43">
        <v>22837</v>
      </c>
      <c r="Q202" s="43"/>
      <c r="R202" s="43">
        <v>22837</v>
      </c>
      <c r="S202" s="43" t="s">
        <v>194</v>
      </c>
      <c r="T202" s="44">
        <v>45974.770833333336</v>
      </c>
      <c r="U202" s="44">
        <v>45974.770833333336</v>
      </c>
      <c r="V202" s="44">
        <v>45974.770833333336</v>
      </c>
      <c r="W202" s="44">
        <v>45974.770833333336</v>
      </c>
      <c r="X202" s="44">
        <v>45974.770833333336</v>
      </c>
      <c r="Y202" s="44">
        <v>45340.770833333336</v>
      </c>
      <c r="Z202" s="43"/>
      <c r="AA202" s="43"/>
      <c r="AB202" s="43"/>
      <c r="AC202" s="43"/>
      <c r="AD202" s="43"/>
      <c r="AE202" s="43">
        <v>1</v>
      </c>
      <c r="AF202" s="43" t="s">
        <v>1146</v>
      </c>
      <c r="AG202" s="43" t="s">
        <v>1146</v>
      </c>
      <c r="AH202" s="43" t="s">
        <v>1147</v>
      </c>
      <c r="AI202" s="43" t="s">
        <v>1147</v>
      </c>
      <c r="AJ202" s="43" t="s">
        <v>459</v>
      </c>
      <c r="AK202" s="43" t="s">
        <v>1146</v>
      </c>
      <c r="AL202" s="47">
        <v>46339</v>
      </c>
      <c r="AM202" s="45">
        <v>46154</v>
      </c>
      <c r="AN202" s="47">
        <v>46704</v>
      </c>
      <c r="AO202" s="47">
        <v>46704</v>
      </c>
      <c r="AP202" s="46">
        <v>46070</v>
      </c>
      <c r="AQ202" s="47">
        <v>46339</v>
      </c>
      <c r="AR202" s="48"/>
      <c r="AS202" s="48"/>
      <c r="AT202" s="48"/>
      <c r="AU202" s="43">
        <v>1</v>
      </c>
      <c r="AV202" s="43">
        <v>1</v>
      </c>
      <c r="AW202" s="43">
        <v>0</v>
      </c>
      <c r="AX202" s="51" t="s">
        <v>992</v>
      </c>
      <c r="AY202" s="51" t="s">
        <v>211</v>
      </c>
      <c r="AZ202" s="51" t="s">
        <v>198</v>
      </c>
      <c r="BA202" s="20">
        <f t="shared" ca="1" si="149"/>
        <v>0</v>
      </c>
      <c r="BB202" s="20">
        <f t="shared" ca="1" si="149"/>
        <v>1</v>
      </c>
      <c r="BC202" s="20">
        <f t="shared" ca="1" si="149"/>
        <v>0</v>
      </c>
      <c r="BD202" s="20">
        <f t="shared" ca="1" si="149"/>
        <v>0</v>
      </c>
      <c r="BE202" s="20">
        <f t="shared" ca="1" si="149"/>
        <v>1</v>
      </c>
      <c r="BF202" s="20">
        <f t="shared" ca="1" si="149"/>
        <v>0</v>
      </c>
      <c r="BG202" s="21" t="str">
        <f t="shared" ca="1" si="148"/>
        <v/>
      </c>
      <c r="BH202" s="21" t="str">
        <f t="shared" ca="1" si="148"/>
        <v/>
      </c>
      <c r="BI202" s="21" t="str">
        <f t="shared" ca="1" si="148"/>
        <v/>
      </c>
      <c r="BJ202" s="22">
        <f t="shared" ca="1" si="166"/>
        <v>2</v>
      </c>
      <c r="BK202" s="21">
        <f t="shared" si="167"/>
        <v>1</v>
      </c>
      <c r="BL202" s="22">
        <f t="shared" ca="1" si="168"/>
        <v>23009</v>
      </c>
      <c r="BM202" s="22">
        <f t="shared" ca="1" si="169"/>
        <v>0</v>
      </c>
      <c r="BN202" s="23">
        <f t="shared" ca="1" si="170"/>
        <v>23009</v>
      </c>
      <c r="BO202" s="24">
        <f t="shared" ca="1" si="171"/>
        <v>172</v>
      </c>
      <c r="BP202" s="51" t="str">
        <f>_xlfn.XLOOKUP(E202,[1]Validation!E:E,[1]Validation!F:F,"")</f>
        <v>E30</v>
      </c>
      <c r="BQ202" s="51" t="str">
        <f>_xlfn.XLOOKUP(BP202,[1]Validation!F:F,[1]Validation!G:G,"")</f>
        <v>E30 to E45</v>
      </c>
      <c r="BR202" s="52" t="str">
        <f>VLOOKUP(G202,[1]Validation!$B$1:$C$9,2,0)</f>
        <v>A</v>
      </c>
      <c r="BS202" s="51">
        <f t="shared" ca="1" si="172"/>
        <v>182</v>
      </c>
      <c r="BT202" s="53">
        <f>_xlfn.XLOOKUP(B202,'[2]1. All Calls'!$R:$R,'[2]1. All Calls'!$A:$A,"",0)</f>
        <v>46004.510451388902</v>
      </c>
      <c r="BU202" s="51" t="str">
        <f>_xlfn.XLOOKUP(B202,'[2]1. All Calls'!$R:$R,'[2]1. All Calls'!$F:$F,"",0)</f>
        <v>CC-01903259</v>
      </c>
      <c r="BV202" s="51" t="str">
        <f>_xlfn.XLOOKUP(B202,'[2]1. All Calls'!$R:$R,'[2]1. All Calls'!$J:$J,"",0)</f>
        <v>Sales Call</v>
      </c>
      <c r="BW202" s="53">
        <f>_xlfn.XLOOKUP(B202,'[2]Sch Calls'!$R:$R,'[2]Sch Calls'!$A:$A,"",0)</f>
        <v>45045.4770601852</v>
      </c>
      <c r="BX202" s="51">
        <f>_xlfn.XLOOKUP(B202,'[2]Sch Calls'!$R:$R,'[2]Sch Calls'!$B:$B,"",0)</f>
        <v>19591</v>
      </c>
      <c r="BY202" s="51" t="str">
        <f t="shared" si="151"/>
        <v>13-May-26</v>
      </c>
      <c r="BZ202" s="51" t="str">
        <f t="shared" si="151"/>
        <v>13-May-26</v>
      </c>
      <c r="CA202" s="51" t="str">
        <f t="shared" si="173"/>
        <v>16-Aug-26</v>
      </c>
      <c r="CB202" s="51" t="str">
        <f t="shared" si="174"/>
        <v>14-May-27</v>
      </c>
      <c r="CC202" s="51" t="str">
        <f t="shared" si="175"/>
        <v>18-Feb-26</v>
      </c>
      <c r="CD202" s="51" t="str">
        <f t="shared" si="176"/>
        <v>14-Nov-26</v>
      </c>
      <c r="CE202" s="51">
        <f t="shared" ca="1" si="152"/>
        <v>201</v>
      </c>
      <c r="CF202" s="51">
        <f t="shared" ca="1" si="152"/>
        <v>201</v>
      </c>
      <c r="CG202" s="51">
        <f t="shared" ca="1" si="177"/>
        <v>201</v>
      </c>
      <c r="CH202" s="51">
        <f t="shared" ca="1" si="178"/>
        <v>201</v>
      </c>
      <c r="CI202" s="51">
        <f t="shared" ca="1" si="179"/>
        <v>835</v>
      </c>
      <c r="CJ202" s="51">
        <f t="shared" ca="1" si="180"/>
        <v>201</v>
      </c>
      <c r="CK202" s="51">
        <f t="shared" ca="1" si="157"/>
        <v>201</v>
      </c>
      <c r="CL202" s="51">
        <f t="shared" ca="1" si="157"/>
        <v>201</v>
      </c>
      <c r="CM202" s="51">
        <f t="shared" ca="1" si="157"/>
        <v>201</v>
      </c>
      <c r="CN202" s="51">
        <f t="shared" ca="1" si="157"/>
        <v>201</v>
      </c>
      <c r="CO202" s="51">
        <f t="shared" ca="1" si="157"/>
        <v>835</v>
      </c>
      <c r="CP202" s="51">
        <f t="shared" ca="1" si="157"/>
        <v>201</v>
      </c>
      <c r="CQ202" s="51">
        <f t="shared" ca="1" si="158"/>
        <v>3753</v>
      </c>
      <c r="CR202" s="51">
        <f t="shared" ca="1" si="158"/>
        <v>3753</v>
      </c>
      <c r="CS202" s="51">
        <f t="shared" ca="1" si="158"/>
        <v>5753</v>
      </c>
      <c r="CT202" s="51">
        <f t="shared" ca="1" si="158"/>
        <v>5753</v>
      </c>
      <c r="CU202" s="51">
        <f t="shared" ca="1" si="158"/>
        <v>1721</v>
      </c>
      <c r="CV202" s="54">
        <f t="shared" ca="1" si="158"/>
        <v>3753</v>
      </c>
      <c r="CW202" s="25" t="s">
        <v>195</v>
      </c>
      <c r="CX202" s="55">
        <v>0</v>
      </c>
      <c r="CY202" s="55"/>
      <c r="CZ202" s="26">
        <v>0</v>
      </c>
      <c r="DA202" s="26">
        <v>0</v>
      </c>
      <c r="DB202" s="26">
        <v>0</v>
      </c>
      <c r="DC202" s="26">
        <v>0</v>
      </c>
      <c r="DD202" s="26">
        <v>0</v>
      </c>
      <c r="DE202" s="26">
        <v>0</v>
      </c>
      <c r="DF202" s="26">
        <v>0</v>
      </c>
      <c r="DG202" s="26">
        <v>0</v>
      </c>
      <c r="DH202" s="26">
        <v>0</v>
      </c>
      <c r="DI202" s="26">
        <v>0</v>
      </c>
      <c r="DJ202" s="26">
        <v>0</v>
      </c>
      <c r="DK202" s="26">
        <v>0</v>
      </c>
      <c r="DL202" s="27">
        <f t="shared" si="181"/>
        <v>46079.510451388902</v>
      </c>
      <c r="DM202" s="28">
        <f t="shared" ca="1" si="182"/>
        <v>1</v>
      </c>
      <c r="DN202" s="56">
        <f>_xlfn.XLOOKUP(B202,'[2]1. All Calls'!$R:$R,'[2]1. All Calls'!$A:$A,"",0)</f>
        <v>46004.510451388902</v>
      </c>
      <c r="DO202" s="57" t="str">
        <f ca="1">VLOOKUP(DM202,[1]Validation!$B$20:$C$25,2,0)</f>
        <v>Above 3 months</v>
      </c>
      <c r="DP202" s="58" t="str">
        <f>_xlfn.XLOOKUP(B202,'[1]Active AMCs- Dealer'!E:E,'[1]Active AMCs- Dealer'!L:L,"Not in AMC",0)</f>
        <v>Not in AMC</v>
      </c>
      <c r="DQ202" s="50" t="s">
        <v>238</v>
      </c>
      <c r="DR202" s="29" t="str">
        <f>_xlfn.XLOOKUP(B202,'[2]1. All Calls'!$R:$R,'[2]1. All Calls'!$F:$F,"",0)</f>
        <v>CC-01903259</v>
      </c>
      <c r="DS202" s="29" t="str">
        <f>_xlfn.XLOOKUP(B202,'[2]1. All Calls'!$R:$R,'[2]1. All Calls'!$AB:$AB,"",0)</f>
        <v>Sales call carried out for HMR update</v>
      </c>
      <c r="DT202" s="30">
        <f>_xlfn.XLOOKUP(DR202,'[2]1. All Calls'!$F:$F,'[2]1. All Calls'!$A:$A,"",0)</f>
        <v>46004.510451388902</v>
      </c>
      <c r="DU202" s="31">
        <f>_xlfn.XLOOKUP(DR202,'[2]1. All Calls'!$F:$F,'[2]1. All Calls'!$B:$B,"",0)</f>
        <v>22837</v>
      </c>
      <c r="DV202" s="31">
        <f>_xlfn.XLOOKUP(B202,[1]MDA_Assets!D:D,[1]MDA_Assets!N:N,"",0)</f>
        <v>0</v>
      </c>
      <c r="DW202" s="31">
        <f>_xlfn.XLOOKUP(B202,[1]MDA_Assets!D:D,[1]MDA_Assets!O:O,"",0)</f>
        <v>22837</v>
      </c>
      <c r="DX202" s="32" t="str">
        <f>_xlfn.XLOOKUP(B202,[1]MDA_Assets!D:D,[1]MDA_Assets!Q:Q,"",0)</f>
        <v>Synthetic</v>
      </c>
      <c r="DY202" s="33">
        <f>_xlfn.XLOOKUP(B202,[1]MDA_Assets!D:D,[1]MDA_Assets!R:R,"",0)</f>
        <v>45975</v>
      </c>
      <c r="DZ202" s="33">
        <f>_xlfn.XLOOKUP(B202,[1]MDA_Assets!D:D,[1]MDA_Assets!S:S,"",0)</f>
        <v>45975</v>
      </c>
      <c r="EA202" s="33">
        <f>_xlfn.XLOOKUP(B202,[1]MDA_Assets!D:D,[1]MDA_Assets!T:T,"",0)</f>
        <v>45975</v>
      </c>
      <c r="EB202" s="33">
        <f>_xlfn.XLOOKUP(B202,[1]MDA_Assets!D:D,[1]MDA_Assets!U:U,"",0)</f>
        <v>45975</v>
      </c>
      <c r="EC202" s="33">
        <f>_xlfn.XLOOKUP(B202,[1]MDA_Assets!D:D,[1]MDA_Assets!V:V,"",0)</f>
        <v>45975</v>
      </c>
      <c r="ED202" s="33">
        <f>_xlfn.XLOOKUP(B202,[1]MDA_Assets!D:D,[1]MDA_Assets!W:W,"",0)</f>
        <v>45341</v>
      </c>
      <c r="EE202" s="32">
        <f>_xlfn.XLOOKUP(B202,[1]MDA_Assets!D:D,[1]MDA_Assets!X:X,"",0)</f>
        <v>0</v>
      </c>
      <c r="EF202" s="33">
        <f>_xlfn.XLOOKUP(B202,[1]MDA_Assets!D:D,[1]MDA_Assets!Y:Y,"",0)</f>
        <v>0</v>
      </c>
      <c r="EG202" s="33">
        <f>_xlfn.XLOOKUP(B202,[1]MDA_Assets!D:D,[1]MDA_Assets!Z:Z,"",0)</f>
        <v>0</v>
      </c>
      <c r="EH202" s="33">
        <f>_xlfn.XLOOKUP(B202,[1]MDA_Assets!D:D,[1]MDA_Assets!AA:AA,"",0)</f>
        <v>0</v>
      </c>
      <c r="EI202" s="34">
        <f>_xlfn.XLOOKUP(B202,[1]MDA_Assets!D:D,[1]MDA_Assets!P:P,"",0)</f>
        <v>1</v>
      </c>
      <c r="EJ202" s="35" t="str">
        <f>_xlfn.XLOOKUP(B202,[1]MDA_Assets!D:D,[1]MDA_Assets!AB:AB,"",0)</f>
        <v>3954</v>
      </c>
      <c r="EK202" s="35" t="str">
        <f>_xlfn.XLOOKUP(B202,[1]MDA_Assets!D:D,[1]MDA_Assets!AC:AC,"",0)</f>
        <v>3954</v>
      </c>
      <c r="EL202" s="35" t="str">
        <f>_xlfn.XLOOKUP(B202,[1]MDA_Assets!D:D,[1]MDA_Assets!AD:AD,"",0)</f>
        <v>5954</v>
      </c>
      <c r="EM202" s="35" t="str">
        <f>_xlfn.XLOOKUP(B202,[1]MDA_Assets!D:D,[1]MDA_Assets!AE:AE,"",0)</f>
        <v>5954</v>
      </c>
      <c r="EN202" s="35" t="str">
        <f>_xlfn.XLOOKUP(B202,[1]MDA_Assets!D:D,[1]MDA_Assets!AF:AF,"",0)</f>
        <v>2556</v>
      </c>
      <c r="EO202" s="35" t="str">
        <f>_xlfn.XLOOKUP(B202,[1]MDA_Assets!D:D,[1]MDA_Assets!AG:AG,"",0)</f>
        <v>3954</v>
      </c>
      <c r="EP202" s="36">
        <f t="shared" si="153"/>
        <v>365</v>
      </c>
      <c r="EQ202" s="36">
        <f t="shared" si="153"/>
        <v>180</v>
      </c>
      <c r="ER202" s="36">
        <f t="shared" si="183"/>
        <v>730</v>
      </c>
      <c r="ES202" s="36">
        <f t="shared" si="184"/>
        <v>730</v>
      </c>
      <c r="ET202" s="36">
        <f t="shared" si="185"/>
        <v>730</v>
      </c>
      <c r="EU202" s="36">
        <f t="shared" si="186"/>
        <v>365</v>
      </c>
      <c r="EV202" s="36" t="str">
        <f t="shared" si="187"/>
        <v/>
      </c>
      <c r="EW202" s="36" t="str">
        <f t="shared" si="159"/>
        <v/>
      </c>
      <c r="EX202" s="36" t="str">
        <f t="shared" si="160"/>
        <v/>
      </c>
      <c r="EY202" s="36">
        <f t="shared" si="147"/>
        <v>11.78</v>
      </c>
      <c r="EZ202" s="36">
        <f t="shared" si="147"/>
        <v>5.81</v>
      </c>
      <c r="FA202" s="36">
        <f t="shared" si="147"/>
        <v>23.55</v>
      </c>
      <c r="FB202" s="36">
        <f t="shared" si="146"/>
        <v>23.55</v>
      </c>
      <c r="FC202" s="36">
        <f t="shared" si="146"/>
        <v>23.55</v>
      </c>
      <c r="FD202" s="36">
        <f t="shared" si="146"/>
        <v>11.78</v>
      </c>
      <c r="FE202" s="36" t="str">
        <f t="shared" si="146"/>
        <v/>
      </c>
      <c r="FF202" s="36" t="str">
        <f t="shared" si="146"/>
        <v/>
      </c>
      <c r="FG202" s="36" t="str">
        <f t="shared" si="146"/>
        <v/>
      </c>
      <c r="FH202" s="37" t="str" cm="1">
        <f t="array" ref="FH202">_xlfn.IFS(EY202="", "No Data", EY202&lt;0, "Negative/Future", EY202=0, "Zero Days", EY202&lt;=3, "&lt; 3 Months", EY202&lt;=6, "3 to 6 Months", EY202&lt;=9, "6 to 9 Months", EY202&lt;=12, "9 to 12 Months", EY202&lt;=15, "12 to 15 Months", EY202&lt;=18, "15 to 18 Months", EY202&lt;=24, "18 to 24 Months", EY202&gt;24, "&gt; 24 Months")</f>
        <v>9 to 12 Months</v>
      </c>
      <c r="FI202" s="37" t="str" cm="1">
        <f t="array" ref="FI202">_xlfn.IFS(EZ202="", "No Data", EZ202&lt;0, "Negative/Future", EZ202=0, "Zero Days", EZ202&lt;=3, "&lt; 3 Months", EZ202&lt;=6, "3 to 6 Months", EZ202&lt;=9, "6 to 9 Months", EZ202&lt;=12, "9 to 12 Months", EZ202&lt;=15, "12 to 15 Months", EZ202&lt;=18, "15 to 18 Months", EZ202&lt;=24, "18 to 24 Months", EZ202&gt;24, "&gt; 24 Months")</f>
        <v>3 to 6 Months</v>
      </c>
      <c r="FJ202" s="37" t="str" cm="1">
        <f t="array" ref="FJ202">_xlfn.IFS(FA202="", "No Data", FA202&lt;0, "Negative/Future", FA202=0, "Zero Days", FA202&lt;=3, "&lt; 3 Months", FA202&lt;=6, "3 to 6 Months", FA202&lt;=9, "6 to 9 Months", FA202&lt;=12, "9 to 12 Months", FA202&lt;=15, "12 to 15 Months", FA202&lt;=18, "15 to 18 Months", FA202&lt;=24, "18 to 24 Months", FA202&gt;24, "&gt; 24 Months")</f>
        <v>18 to 24 Months</v>
      </c>
      <c r="FK202" s="37" t="str" cm="1">
        <f t="array" ref="FK202">_xlfn.IFS(FB202="", "No Data", FB202&lt;0, "Negative/Future", FB202=0, "Zero Days", FB202&lt;=3, "&lt; 3 Months", FB202&lt;=6, "3 to 6 Months", FB202&lt;=9, "6 to 9 Months", FB202&lt;=12, "9 to 12 Months", FB202&lt;=15, "12 to 15 Months", FB202&lt;=18, "15 to 18 Months", FB202&lt;=24, "18 to 24 Months", FB202&gt;24, "&gt; 24 Months")</f>
        <v>18 to 24 Months</v>
      </c>
      <c r="FL202" s="37" t="str" cm="1">
        <f t="array" ref="FL202">_xlfn.IFS(FC202="", "No Data", FC202&lt;0, "Negative/Future", FC202=0, "Zero Days", FC202&lt;=3, "&lt; 3 Months", FC202&lt;=6, "3 to 6 Months", FC202&lt;=9, "6 to 9 Months", FC202&lt;=12, "9 to 12 Months", FC202&lt;=15, "12 to 15 Months", FC202&lt;=18, "15 to 18 Months", FC202&lt;=24, "18 to 24 Months", FC202&gt;24, "&gt; 24 Months")</f>
        <v>18 to 24 Months</v>
      </c>
      <c r="FM202" s="37" t="str" cm="1">
        <f t="array" ref="FM202">_xlfn.IFS(FD202="", "No Data", FD202&lt;0, "Negative/Future", FD202=0, "Zero Days", FD202&lt;=3, "&lt; 3 Months", FD202&lt;=6, "3 to 6 Months", FD202&lt;=9, "6 to 9 Months", FD202&lt;=12, "9 to 12 Months", FD202&lt;=15, "12 to 15 Months", FD202&lt;=18, "15 to 18 Months", FD202&lt;=24, "18 to 24 Months", FD202&gt;24, "&gt; 24 Months")</f>
        <v>9 to 12 Months</v>
      </c>
      <c r="FN202" s="37" t="str" cm="1">
        <f t="array" ref="FN202">_xlfn.IFS(FE202="", "No Data", FE202&lt;0, "Negative/Future", FE202=0, "Zero Days", FE202&lt;=3, "&lt; 3 Months", FE202&lt;=6, "3 to 6 Months", FE202&lt;=9, "6 to 9 Months", FE202&lt;=12, "9 to 12 Months", FE202&lt;=15, "12 to 15 Months", FE202&lt;=18, "15 to 18 Months", FE202&lt;=24, "18 to 24 Months", FE202&gt;24, "&gt; 24 Months")</f>
        <v>No Data</v>
      </c>
      <c r="FO202" s="37" t="str" cm="1">
        <f t="array" ref="FO202">_xlfn.IFS(FG202="", "No Data", FG202&lt;0, "Negative/Future", FG202=0, "Zero Days", FG202&lt;=3, "&lt; 3 Months", FG202&lt;=6, "3 to 6 Months", FG202&lt;=9, "6 to 9 Months", FG202&lt;=12, "9 to 12 Months", FG202&lt;=15, "12 to 15 Months", FG202&lt;=18, "15 to 18 Months", FG202&lt;=24, "18 to 24 Months", FG202&gt;24, "&gt; 24 Months")</f>
        <v>No Data</v>
      </c>
      <c r="FP202" s="37" t="str" cm="1">
        <f t="array" ref="FP202">_xlfn.IFS(FF202="", "No Data", FF202&lt;0, "Negative/Future", FF202=0, "Zero Days", FF202&lt;=3, "&lt; 3 Months", FF202&lt;=6, "3 to 6 Months", FF202&lt;=9, "6 to 9 Months", FF202&lt;=12, "9 to 12 Months", FF202&lt;=15, "12 to 15 Months", FF202&lt;=18, "15 to 18 Months", FF202&lt;=24, "18 to 24 Months", FF202&gt;24, "&gt; 24 Months")</f>
        <v>No Data</v>
      </c>
      <c r="FQ202" s="29" t="s">
        <v>993</v>
      </c>
      <c r="FR202" s="29">
        <v>7004423828</v>
      </c>
      <c r="FS202" s="38" t="str">
        <f>VLOOKUP(_xlfn.XLOOKUP(B202,[1]MDA_Assets!D:D,[1]MDA_Assets!I:I,"",0),[1]Validation!$B$1:$C$8,2,0)</f>
        <v>A</v>
      </c>
      <c r="FT202" s="38" t="s">
        <v>296</v>
      </c>
      <c r="FU202" s="31">
        <f>_xlfn.XLOOKUP(B202,[1]MDA_Assets!D:D,[1]MDA_Assets!X:X,"",0)</f>
        <v>0</v>
      </c>
      <c r="FV202" s="39">
        <v>1</v>
      </c>
      <c r="FW202" s="39">
        <v>1</v>
      </c>
      <c r="FX202" s="39">
        <v>0</v>
      </c>
      <c r="FY202" s="39">
        <v>7</v>
      </c>
      <c r="FZ202" s="40">
        <f t="shared" si="150"/>
        <v>46340</v>
      </c>
      <c r="GA202" s="40">
        <f t="shared" si="150"/>
        <v>46155</v>
      </c>
      <c r="GB202" s="40">
        <f t="shared" si="161"/>
        <v>46705</v>
      </c>
      <c r="GC202" s="40">
        <f t="shared" si="162"/>
        <v>46705</v>
      </c>
      <c r="GD202" s="40">
        <f t="shared" si="163"/>
        <v>46705</v>
      </c>
      <c r="GE202" s="40">
        <f t="shared" si="164"/>
        <v>45706</v>
      </c>
      <c r="GF202" s="40" t="str">
        <f t="shared" si="154"/>
        <v/>
      </c>
      <c r="GG202" s="40" t="str">
        <f t="shared" si="154"/>
        <v/>
      </c>
      <c r="GH202" s="40" t="str">
        <f t="shared" si="154"/>
        <v/>
      </c>
      <c r="GI202" s="39">
        <f t="shared" si="188"/>
        <v>1</v>
      </c>
      <c r="GJ202" s="39">
        <f t="shared" si="189"/>
        <v>0</v>
      </c>
      <c r="GK202" s="39">
        <f t="shared" si="190"/>
        <v>0</v>
      </c>
      <c r="GL202" s="39">
        <f t="shared" si="191"/>
        <v>5</v>
      </c>
    </row>
    <row r="203" spans="1:194" x14ac:dyDescent="0.25">
      <c r="A203" s="19">
        <v>226</v>
      </c>
      <c r="B203" s="43" t="s">
        <v>1148</v>
      </c>
      <c r="C203" s="43" t="s">
        <v>186</v>
      </c>
      <c r="D203" s="43" t="s">
        <v>241</v>
      </c>
      <c r="E203" s="43" t="s">
        <v>867</v>
      </c>
      <c r="F203" s="43" t="s">
        <v>493</v>
      </c>
      <c r="G203" s="43" t="s">
        <v>225</v>
      </c>
      <c r="H203" s="43" t="s">
        <v>494</v>
      </c>
      <c r="I203" s="43" t="s">
        <v>192</v>
      </c>
      <c r="J203" s="44">
        <f t="shared" si="165"/>
        <v>41354.770833333336</v>
      </c>
      <c r="K203" s="44">
        <v>40990.770833333336</v>
      </c>
      <c r="L203" s="44">
        <v>40920.770833333336</v>
      </c>
      <c r="M203" s="43" t="s">
        <v>1149</v>
      </c>
      <c r="N203" s="43" t="s">
        <v>193</v>
      </c>
      <c r="O203" s="44">
        <v>45813.426377314812</v>
      </c>
      <c r="P203" s="43">
        <v>35708</v>
      </c>
      <c r="Q203" s="43">
        <v>21425</v>
      </c>
      <c r="R203" s="43">
        <v>14283</v>
      </c>
      <c r="S203" s="43" t="s">
        <v>206</v>
      </c>
      <c r="T203" s="44">
        <v>45380.770833333336</v>
      </c>
      <c r="U203" s="44">
        <v>45380.770833333336</v>
      </c>
      <c r="V203" s="44">
        <v>45380.770833333336</v>
      </c>
      <c r="W203" s="44">
        <v>45380.770833333336</v>
      </c>
      <c r="X203" s="44">
        <v>45380.770833333336</v>
      </c>
      <c r="Y203" s="44">
        <v>45370.770833333336</v>
      </c>
      <c r="Z203" s="43"/>
      <c r="AA203" s="43"/>
      <c r="AB203" s="43"/>
      <c r="AC203" s="43"/>
      <c r="AD203" s="43"/>
      <c r="AE203" s="43">
        <v>0</v>
      </c>
      <c r="AF203" s="43" t="s">
        <v>465</v>
      </c>
      <c r="AG203" s="43" t="s">
        <v>465</v>
      </c>
      <c r="AH203" s="43" t="s">
        <v>466</v>
      </c>
      <c r="AI203" s="43" t="s">
        <v>1150</v>
      </c>
      <c r="AJ203" s="43" t="s">
        <v>1151</v>
      </c>
      <c r="AK203" s="43" t="s">
        <v>466</v>
      </c>
      <c r="AL203" s="48"/>
      <c r="AM203" s="48"/>
      <c r="AN203" s="48"/>
      <c r="AO203" s="48"/>
      <c r="AP203" s="48"/>
      <c r="AQ203" s="48"/>
      <c r="AR203" s="48"/>
      <c r="AS203" s="48"/>
      <c r="AT203" s="48"/>
      <c r="AU203" s="43">
        <v>0</v>
      </c>
      <c r="AV203" s="43">
        <v>0</v>
      </c>
      <c r="AW203" s="43">
        <v>0</v>
      </c>
      <c r="AX203" s="51" t="s">
        <v>421</v>
      </c>
      <c r="AY203" s="51" t="s">
        <v>237</v>
      </c>
      <c r="AZ203" s="51" t="s">
        <v>198</v>
      </c>
      <c r="BA203" s="20" t="str">
        <f t="shared" ca="1" si="149"/>
        <v/>
      </c>
      <c r="BB203" s="20" t="str">
        <f t="shared" ca="1" si="149"/>
        <v/>
      </c>
      <c r="BC203" s="20" t="str">
        <f t="shared" ca="1" si="149"/>
        <v/>
      </c>
      <c r="BD203" s="20" t="str">
        <f t="shared" ca="1" si="149"/>
        <v/>
      </c>
      <c r="BE203" s="20" t="str">
        <f t="shared" ca="1" si="149"/>
        <v/>
      </c>
      <c r="BF203" s="20" t="str">
        <f t="shared" ca="1" si="149"/>
        <v/>
      </c>
      <c r="BG203" s="21" t="str">
        <f t="shared" ca="1" si="149"/>
        <v/>
      </c>
      <c r="BH203" s="21" t="str">
        <f t="shared" ca="1" si="149"/>
        <v/>
      </c>
      <c r="BI203" s="21" t="str">
        <f t="shared" ca="1" si="149"/>
        <v/>
      </c>
      <c r="BJ203" s="22">
        <f t="shared" ca="1" si="166"/>
        <v>0</v>
      </c>
      <c r="BK203" s="21">
        <f t="shared" si="167"/>
        <v>0</v>
      </c>
      <c r="BL203" s="22">
        <f t="shared" ca="1" si="168"/>
        <v>35708</v>
      </c>
      <c r="BM203" s="22">
        <f t="shared" ca="1" si="169"/>
        <v>21425</v>
      </c>
      <c r="BN203" s="23">
        <f t="shared" ca="1" si="170"/>
        <v>14283</v>
      </c>
      <c r="BO203" s="24">
        <f t="shared" ca="1" si="171"/>
        <v>0</v>
      </c>
      <c r="BP203" s="51" t="str">
        <f>_xlfn.XLOOKUP(E203,[1]Validation!E:E,[1]Validation!F:F,"")</f>
        <v>EG22</v>
      </c>
      <c r="BQ203" s="51" t="str">
        <f>_xlfn.XLOOKUP(BP203,[1]Validation!F:F,[1]Validation!G:G,"")</f>
        <v>EG11 to EG22</v>
      </c>
      <c r="BR203" s="52" t="str">
        <f>VLOOKUP(G203,[1]Validation!$B$1:$C$9,2,0)</f>
        <v>C</v>
      </c>
      <c r="BS203" s="51">
        <f t="shared" ca="1" si="172"/>
        <v>170</v>
      </c>
      <c r="BT203" s="53">
        <f>_xlfn.XLOOKUP(B203,'[2]1. All Calls'!$R:$R,'[2]1. All Calls'!$A:$A,"",0)</f>
        <v>45813.654861111114</v>
      </c>
      <c r="BU203" s="51" t="str">
        <f>_xlfn.XLOOKUP(B203,'[2]1. All Calls'!$R:$R,'[2]1. All Calls'!$F:$F,"",0)</f>
        <v>CC-01684069</v>
      </c>
      <c r="BV203" s="51" t="str">
        <f>_xlfn.XLOOKUP(B203,'[2]1. All Calls'!$R:$R,'[2]1. All Calls'!$J:$J,"",0)</f>
        <v>Sales Call</v>
      </c>
      <c r="BW203" s="53">
        <f>_xlfn.XLOOKUP(B203,'[2]Sch Calls'!$R:$R,'[2]Sch Calls'!$A:$A,"",0)</f>
        <v>44652.517256944397</v>
      </c>
      <c r="BX203" s="51">
        <f>_xlfn.XLOOKUP(B203,'[2]Sch Calls'!$R:$R,'[2]Sch Calls'!$B:$B,"",0)</f>
        <v>31918</v>
      </c>
      <c r="BY203" s="51" t="str">
        <f t="shared" si="151"/>
        <v>26-Sep-24</v>
      </c>
      <c r="BZ203" s="51" t="str">
        <f t="shared" si="151"/>
        <v>26-Sep-24</v>
      </c>
      <c r="CA203" s="51" t="str">
        <f t="shared" si="173"/>
        <v>30-Dec-24</v>
      </c>
      <c r="CB203" s="51" t="str">
        <f t="shared" si="174"/>
        <v>27-Sep-25</v>
      </c>
      <c r="CC203" s="51" t="str">
        <f t="shared" si="175"/>
        <v>20-Mar-26</v>
      </c>
      <c r="CD203" s="51" t="str">
        <f t="shared" si="176"/>
        <v>30-Mar-25</v>
      </c>
      <c r="CE203" s="51">
        <f t="shared" ca="1" si="152"/>
        <v>795</v>
      </c>
      <c r="CF203" s="51">
        <f t="shared" ca="1" si="152"/>
        <v>795</v>
      </c>
      <c r="CG203" s="51">
        <f t="shared" ca="1" si="177"/>
        <v>795</v>
      </c>
      <c r="CH203" s="51">
        <f t="shared" ca="1" si="178"/>
        <v>795</v>
      </c>
      <c r="CI203" s="51">
        <f t="shared" ca="1" si="179"/>
        <v>805</v>
      </c>
      <c r="CJ203" s="51">
        <f t="shared" ca="1" si="180"/>
        <v>795</v>
      </c>
      <c r="CK203" s="51">
        <f t="shared" ca="1" si="157"/>
        <v>0</v>
      </c>
      <c r="CL203" s="51">
        <f t="shared" ca="1" si="157"/>
        <v>0</v>
      </c>
      <c r="CM203" s="51">
        <f t="shared" ca="1" si="157"/>
        <v>0</v>
      </c>
      <c r="CN203" s="51">
        <f t="shared" ca="1" si="157"/>
        <v>0</v>
      </c>
      <c r="CO203" s="51">
        <f t="shared" ca="1" si="157"/>
        <v>0</v>
      </c>
      <c r="CP203" s="51">
        <f t="shared" ca="1" si="157"/>
        <v>0</v>
      </c>
      <c r="CQ203" s="51">
        <f t="shared" ca="1" si="158"/>
        <v>1430</v>
      </c>
      <c r="CR203" s="51">
        <f t="shared" ca="1" si="158"/>
        <v>1430</v>
      </c>
      <c r="CS203" s="51">
        <f t="shared" ca="1" si="158"/>
        <v>3430</v>
      </c>
      <c r="CT203" s="51">
        <f t="shared" ca="1" si="158"/>
        <v>2430</v>
      </c>
      <c r="CU203" s="51">
        <f t="shared" ca="1" si="158"/>
        <v>5430</v>
      </c>
      <c r="CV203" s="54">
        <f t="shared" ca="1" si="158"/>
        <v>3430</v>
      </c>
      <c r="CW203" s="25" t="s">
        <v>195</v>
      </c>
      <c r="CX203" s="55">
        <v>0.6</v>
      </c>
      <c r="CY203" s="55"/>
      <c r="CZ203" s="26">
        <v>0</v>
      </c>
      <c r="DA203" s="26">
        <v>0</v>
      </c>
      <c r="DB203" s="26">
        <v>0</v>
      </c>
      <c r="DC203" s="26">
        <v>0</v>
      </c>
      <c r="DD203" s="26">
        <v>0</v>
      </c>
      <c r="DE203" s="26">
        <v>0</v>
      </c>
      <c r="DF203" s="26">
        <v>0</v>
      </c>
      <c r="DG203" s="26">
        <v>0</v>
      </c>
      <c r="DH203" s="26">
        <v>0</v>
      </c>
      <c r="DI203" s="26">
        <v>0</v>
      </c>
      <c r="DJ203" s="26">
        <v>0</v>
      </c>
      <c r="DK203" s="26">
        <v>0</v>
      </c>
      <c r="DL203" s="27">
        <f t="shared" si="181"/>
        <v>45888.654861111114</v>
      </c>
      <c r="DM203" s="28">
        <f t="shared" ca="1" si="182"/>
        <v>1</v>
      </c>
      <c r="DN203" s="56">
        <f>_xlfn.XLOOKUP(B203,'[2]1. All Calls'!$R:$R,'[2]1. All Calls'!$A:$A,"",0)</f>
        <v>45813.654861111114</v>
      </c>
      <c r="DO203" s="57" t="str">
        <f ca="1">VLOOKUP(DM203,[1]Validation!$B$20:$C$25,2,0)</f>
        <v>Above 3 months</v>
      </c>
      <c r="DP203" s="58" t="str">
        <f>_xlfn.XLOOKUP(B203,'[1]Active AMCs- Dealer'!E:E,'[1]Active AMCs- Dealer'!L:L,"Not in AMC",0)</f>
        <v>Not in AMC</v>
      </c>
      <c r="DQ203" s="50" t="s">
        <v>238</v>
      </c>
      <c r="DR203" s="29" t="str">
        <f>_xlfn.XLOOKUP(B203,'[2]1. All Calls'!$R:$R,'[2]1. All Calls'!$F:$F,"",0)</f>
        <v>CC-01684069</v>
      </c>
      <c r="DS203" s="29" t="str">
        <f>_xlfn.XLOOKUP(B203,'[2]1. All Calls'!$R:$R,'[2]1. All Calls'!$AB:$AB,"",0)</f>
        <v>Sales call carried out for HMR update</v>
      </c>
      <c r="DT203" s="30">
        <f>_xlfn.XLOOKUP(DR203,'[2]1. All Calls'!$F:$F,'[2]1. All Calls'!$A:$A,"",0)</f>
        <v>45813.654861111114</v>
      </c>
      <c r="DU203" s="31">
        <f>_xlfn.XLOOKUP(DR203,'[2]1. All Calls'!$F:$F,'[2]1. All Calls'!$B:$B,"",0)</f>
        <v>35708</v>
      </c>
      <c r="DV203" s="31">
        <f>_xlfn.XLOOKUP(B203,[1]MDA_Assets!D:D,[1]MDA_Assets!N:N,"",0)</f>
        <v>21425</v>
      </c>
      <c r="DW203" s="31">
        <f>_xlfn.XLOOKUP(B203,[1]MDA_Assets!D:D,[1]MDA_Assets!O:O,"",0)</f>
        <v>14283</v>
      </c>
      <c r="DX203" s="32" t="str">
        <f>_xlfn.XLOOKUP(B203,[1]MDA_Assets!D:D,[1]MDA_Assets!Q:Q,"",0)</f>
        <v>XD</v>
      </c>
      <c r="DY203" s="33">
        <f>_xlfn.XLOOKUP(B203,[1]MDA_Assets!D:D,[1]MDA_Assets!R:R,"",0)</f>
        <v>45381</v>
      </c>
      <c r="DZ203" s="33">
        <f>_xlfn.XLOOKUP(B203,[1]MDA_Assets!D:D,[1]MDA_Assets!S:S,"",0)</f>
        <v>45381</v>
      </c>
      <c r="EA203" s="33">
        <f>_xlfn.XLOOKUP(B203,[1]MDA_Assets!D:D,[1]MDA_Assets!T:T,"",0)</f>
        <v>45381</v>
      </c>
      <c r="EB203" s="33">
        <f>_xlfn.XLOOKUP(B203,[1]MDA_Assets!D:D,[1]MDA_Assets!U:U,"",0)</f>
        <v>45381</v>
      </c>
      <c r="EC203" s="33">
        <f>_xlfn.XLOOKUP(B203,[1]MDA_Assets!D:D,[1]MDA_Assets!V:V,"",0)</f>
        <v>45381</v>
      </c>
      <c r="ED203" s="33">
        <f>_xlfn.XLOOKUP(B203,[1]MDA_Assets!D:D,[1]MDA_Assets!W:W,"",0)</f>
        <v>45371</v>
      </c>
      <c r="EE203" s="32">
        <f>_xlfn.XLOOKUP(B203,[1]MDA_Assets!D:D,[1]MDA_Assets!X:X,"",0)</f>
        <v>0</v>
      </c>
      <c r="EF203" s="33">
        <f>_xlfn.XLOOKUP(B203,[1]MDA_Assets!D:D,[1]MDA_Assets!Y:Y,"",0)</f>
        <v>0</v>
      </c>
      <c r="EG203" s="33">
        <f>_xlfn.XLOOKUP(B203,[1]MDA_Assets!D:D,[1]MDA_Assets!Z:Z,"",0)</f>
        <v>0</v>
      </c>
      <c r="EH203" s="33">
        <f>_xlfn.XLOOKUP(B203,[1]MDA_Assets!D:D,[1]MDA_Assets!AA:AA,"",0)</f>
        <v>0</v>
      </c>
      <c r="EI203" s="34">
        <f>_xlfn.XLOOKUP(B203,[1]MDA_Assets!D:D,[1]MDA_Assets!P:P,"",0)</f>
        <v>0</v>
      </c>
      <c r="EJ203" s="35" t="str">
        <f>_xlfn.XLOOKUP(B203,[1]MDA_Assets!D:D,[1]MDA_Assets!AB:AB,"",0)</f>
        <v>1430</v>
      </c>
      <c r="EK203" s="35" t="str">
        <f>_xlfn.XLOOKUP(B203,[1]MDA_Assets!D:D,[1]MDA_Assets!AC:AC,"",0)</f>
        <v>1430</v>
      </c>
      <c r="EL203" s="35" t="str">
        <f>_xlfn.XLOOKUP(B203,[1]MDA_Assets!D:D,[1]MDA_Assets!AD:AD,"",0)</f>
        <v>3430</v>
      </c>
      <c r="EM203" s="35" t="str">
        <f>_xlfn.XLOOKUP(B203,[1]MDA_Assets!D:D,[1]MDA_Assets!AE:AE,"",0)</f>
        <v>2430</v>
      </c>
      <c r="EN203" s="35" t="str">
        <f>_xlfn.XLOOKUP(B203,[1]MDA_Assets!D:D,[1]MDA_Assets!AF:AF,"",0)</f>
        <v>5430</v>
      </c>
      <c r="EO203" s="35" t="str">
        <f>_xlfn.XLOOKUP(B203,[1]MDA_Assets!D:D,[1]MDA_Assets!AG:AG,"",0)</f>
        <v>3430</v>
      </c>
      <c r="EP203" s="36" t="str">
        <f t="shared" si="153"/>
        <v/>
      </c>
      <c r="EQ203" s="36" t="str">
        <f t="shared" si="153"/>
        <v/>
      </c>
      <c r="ER203" s="36" t="str">
        <f t="shared" si="183"/>
        <v/>
      </c>
      <c r="ES203" s="36" t="str">
        <f t="shared" si="184"/>
        <v/>
      </c>
      <c r="ET203" s="36" t="str">
        <f t="shared" si="185"/>
        <v/>
      </c>
      <c r="EU203" s="36" t="str">
        <f t="shared" si="186"/>
        <v/>
      </c>
      <c r="EV203" s="36" t="str">
        <f t="shared" si="187"/>
        <v/>
      </c>
      <c r="EW203" s="36" t="str">
        <f t="shared" si="159"/>
        <v/>
      </c>
      <c r="EX203" s="36" t="str">
        <f t="shared" si="160"/>
        <v/>
      </c>
      <c r="EY203" s="36" t="str">
        <f t="shared" si="147"/>
        <v/>
      </c>
      <c r="EZ203" s="36" t="str">
        <f t="shared" si="147"/>
        <v/>
      </c>
      <c r="FA203" s="36" t="str">
        <f t="shared" si="147"/>
        <v/>
      </c>
      <c r="FB203" s="36" t="str">
        <f t="shared" si="146"/>
        <v/>
      </c>
      <c r="FC203" s="36" t="str">
        <f t="shared" si="146"/>
        <v/>
      </c>
      <c r="FD203" s="36" t="str">
        <f t="shared" si="146"/>
        <v/>
      </c>
      <c r="FE203" s="36" t="str">
        <f t="shared" ref="FE203:FG257" si="192">IFERROR(ROUNDUP(SUM(EV203/31),2),"")</f>
        <v/>
      </c>
      <c r="FF203" s="36" t="str">
        <f t="shared" si="192"/>
        <v/>
      </c>
      <c r="FG203" s="36" t="str">
        <f t="shared" si="192"/>
        <v/>
      </c>
      <c r="FH203" s="37" t="str" cm="1">
        <f t="array" ref="FH203">_xlfn.IFS(EY203="", "No Data", EY203&lt;0, "Negative/Future", EY203=0, "Zero Days", EY203&lt;=3, "&lt; 3 Months", EY203&lt;=6, "3 to 6 Months", EY203&lt;=9, "6 to 9 Months", EY203&lt;=12, "9 to 12 Months", EY203&lt;=15, "12 to 15 Months", EY203&lt;=18, "15 to 18 Months", EY203&lt;=24, "18 to 24 Months", EY203&gt;24, "&gt; 24 Months")</f>
        <v>No Data</v>
      </c>
      <c r="FI203" s="37" t="str" cm="1">
        <f t="array" ref="FI203">_xlfn.IFS(EZ203="", "No Data", EZ203&lt;0, "Negative/Future", EZ203=0, "Zero Days", EZ203&lt;=3, "&lt; 3 Months", EZ203&lt;=6, "3 to 6 Months", EZ203&lt;=9, "6 to 9 Months", EZ203&lt;=12, "9 to 12 Months", EZ203&lt;=15, "12 to 15 Months", EZ203&lt;=18, "15 to 18 Months", EZ203&lt;=24, "18 to 24 Months", EZ203&gt;24, "&gt; 24 Months")</f>
        <v>No Data</v>
      </c>
      <c r="FJ203" s="37" t="str" cm="1">
        <f t="array" ref="FJ203">_xlfn.IFS(FA203="", "No Data", FA203&lt;0, "Negative/Future", FA203=0, "Zero Days", FA203&lt;=3, "&lt; 3 Months", FA203&lt;=6, "3 to 6 Months", FA203&lt;=9, "6 to 9 Months", FA203&lt;=12, "9 to 12 Months", FA203&lt;=15, "12 to 15 Months", FA203&lt;=18, "15 to 18 Months", FA203&lt;=24, "18 to 24 Months", FA203&gt;24, "&gt; 24 Months")</f>
        <v>No Data</v>
      </c>
      <c r="FK203" s="37" t="str" cm="1">
        <f t="array" ref="FK203">_xlfn.IFS(FB203="", "No Data", FB203&lt;0, "Negative/Future", FB203=0, "Zero Days", FB203&lt;=3, "&lt; 3 Months", FB203&lt;=6, "3 to 6 Months", FB203&lt;=9, "6 to 9 Months", FB203&lt;=12, "9 to 12 Months", FB203&lt;=15, "12 to 15 Months", FB203&lt;=18, "15 to 18 Months", FB203&lt;=24, "18 to 24 Months", FB203&gt;24, "&gt; 24 Months")</f>
        <v>No Data</v>
      </c>
      <c r="FL203" s="37" t="str" cm="1">
        <f t="array" ref="FL203">_xlfn.IFS(FC203="", "No Data", FC203&lt;0, "Negative/Future", FC203=0, "Zero Days", FC203&lt;=3, "&lt; 3 Months", FC203&lt;=6, "3 to 6 Months", FC203&lt;=9, "6 to 9 Months", FC203&lt;=12, "9 to 12 Months", FC203&lt;=15, "12 to 15 Months", FC203&lt;=18, "15 to 18 Months", FC203&lt;=24, "18 to 24 Months", FC203&gt;24, "&gt; 24 Months")</f>
        <v>No Data</v>
      </c>
      <c r="FM203" s="37" t="str" cm="1">
        <f t="array" ref="FM203">_xlfn.IFS(FD203="", "No Data", FD203&lt;0, "Negative/Future", FD203=0, "Zero Days", FD203&lt;=3, "&lt; 3 Months", FD203&lt;=6, "3 to 6 Months", FD203&lt;=9, "6 to 9 Months", FD203&lt;=12, "9 to 12 Months", FD203&lt;=15, "12 to 15 Months", FD203&lt;=18, "15 to 18 Months", FD203&lt;=24, "18 to 24 Months", FD203&gt;24, "&gt; 24 Months")</f>
        <v>No Data</v>
      </c>
      <c r="FN203" s="37" t="str" cm="1">
        <f t="array" ref="FN203">_xlfn.IFS(FE203="", "No Data", FE203&lt;0, "Negative/Future", FE203=0, "Zero Days", FE203&lt;=3, "&lt; 3 Months", FE203&lt;=6, "3 to 6 Months", FE203&lt;=9, "6 to 9 Months", FE203&lt;=12, "9 to 12 Months", FE203&lt;=15, "12 to 15 Months", FE203&lt;=18, "15 to 18 Months", FE203&lt;=24, "18 to 24 Months", FE203&gt;24, "&gt; 24 Months")</f>
        <v>No Data</v>
      </c>
      <c r="FO203" s="37" t="str" cm="1">
        <f t="array" ref="FO203">_xlfn.IFS(FG203="", "No Data", FG203&lt;0, "Negative/Future", FG203=0, "Zero Days", FG203&lt;=3, "&lt; 3 Months", FG203&lt;=6, "3 to 6 Months", FG203&lt;=9, "6 to 9 Months", FG203&lt;=12, "9 to 12 Months", FG203&lt;=15, "12 to 15 Months", FG203&lt;=18, "15 to 18 Months", FG203&lt;=24, "18 to 24 Months", FG203&gt;24, "&gt; 24 Months")</f>
        <v>No Data</v>
      </c>
      <c r="FP203" s="37" t="str" cm="1">
        <f t="array" ref="FP203">_xlfn.IFS(FF203="", "No Data", FF203&lt;0, "Negative/Future", FF203=0, "Zero Days", FF203&lt;=3, "&lt; 3 Months", FF203&lt;=6, "3 to 6 Months", FF203&lt;=9, "6 to 9 Months", FF203&lt;=12, "9 to 12 Months", FF203&lt;=15, "12 to 15 Months", FF203&lt;=18, "15 to 18 Months", FF203&lt;=24, "18 to 24 Months", FF203&gt;24, "&gt; 24 Months")</f>
        <v>No Data</v>
      </c>
      <c r="FQ203" s="29" t="s">
        <v>868</v>
      </c>
      <c r="FR203" s="29">
        <v>9638545205</v>
      </c>
      <c r="FS203" s="38" t="str">
        <f>VLOOKUP(_xlfn.XLOOKUP(B203,[1]MDA_Assets!D:D,[1]MDA_Assets!I:I,"",0),[1]Validation!$B$1:$C$8,2,0)</f>
        <v>C</v>
      </c>
      <c r="FT203" s="38" t="s">
        <v>252</v>
      </c>
      <c r="FU203" s="31">
        <f>_xlfn.XLOOKUP(B203,[1]MDA_Assets!D:D,[1]MDA_Assets!X:X,"",0)</f>
        <v>0</v>
      </c>
      <c r="FV203" s="39">
        <v>0</v>
      </c>
      <c r="FW203" s="39">
        <v>0</v>
      </c>
      <c r="FX203" s="39">
        <v>0</v>
      </c>
      <c r="FY203" s="39">
        <v>9</v>
      </c>
      <c r="FZ203" s="40" t="str">
        <f t="shared" si="150"/>
        <v/>
      </c>
      <c r="GA203" s="40" t="str">
        <f t="shared" si="150"/>
        <v/>
      </c>
      <c r="GB203" s="40" t="str">
        <f t="shared" si="161"/>
        <v/>
      </c>
      <c r="GC203" s="40" t="str">
        <f t="shared" si="162"/>
        <v/>
      </c>
      <c r="GD203" s="40" t="str">
        <f t="shared" si="163"/>
        <v/>
      </c>
      <c r="GE203" s="40" t="str">
        <f t="shared" si="164"/>
        <v/>
      </c>
      <c r="GF203" s="40" t="str">
        <f t="shared" si="154"/>
        <v/>
      </c>
      <c r="GG203" s="40" t="str">
        <f t="shared" si="154"/>
        <v/>
      </c>
      <c r="GH203" s="40" t="str">
        <f t="shared" si="154"/>
        <v/>
      </c>
      <c r="GI203" s="39">
        <f t="shared" si="188"/>
        <v>0</v>
      </c>
      <c r="GJ203" s="39">
        <f t="shared" si="189"/>
        <v>0</v>
      </c>
      <c r="GK203" s="39">
        <f t="shared" si="190"/>
        <v>0</v>
      </c>
      <c r="GL203" s="39">
        <f t="shared" si="191"/>
        <v>0</v>
      </c>
    </row>
    <row r="204" spans="1:194" x14ac:dyDescent="0.25">
      <c r="A204" s="19">
        <v>227</v>
      </c>
      <c r="B204" s="43" t="s">
        <v>1152</v>
      </c>
      <c r="C204" s="43" t="s">
        <v>186</v>
      </c>
      <c r="D204" s="43" t="s">
        <v>241</v>
      </c>
      <c r="E204" s="43" t="s">
        <v>1153</v>
      </c>
      <c r="F204" s="43" t="s">
        <v>2904</v>
      </c>
      <c r="G204" s="43" t="s">
        <v>243</v>
      </c>
      <c r="H204" s="43" t="s">
        <v>329</v>
      </c>
      <c r="I204" s="43" t="s">
        <v>192</v>
      </c>
      <c r="J204" s="44">
        <f t="shared" si="165"/>
        <v>41039.770833333336</v>
      </c>
      <c r="K204" s="44">
        <v>40675.770833333336</v>
      </c>
      <c r="L204" s="44">
        <v>40560.770833333336</v>
      </c>
      <c r="M204" s="43" t="s">
        <v>2317</v>
      </c>
      <c r="N204" s="43" t="s">
        <v>193</v>
      </c>
      <c r="O204" s="44">
        <v>46050.410046296296</v>
      </c>
      <c r="P204" s="43">
        <v>35908</v>
      </c>
      <c r="Q204" s="43">
        <v>21545</v>
      </c>
      <c r="R204" s="43">
        <v>14363</v>
      </c>
      <c r="S204" s="43" t="s">
        <v>206</v>
      </c>
      <c r="T204" s="44">
        <v>46021.770833333336</v>
      </c>
      <c r="U204" s="44">
        <v>46021.770833333336</v>
      </c>
      <c r="V204" s="44">
        <v>46021.770833333336</v>
      </c>
      <c r="W204" s="44">
        <v>46021.770833333336</v>
      </c>
      <c r="X204" s="44">
        <v>46021.770833333336</v>
      </c>
      <c r="Y204" s="44">
        <v>46021.770833333336</v>
      </c>
      <c r="Z204" s="43"/>
      <c r="AA204" s="43"/>
      <c r="AB204" s="43"/>
      <c r="AC204" s="43"/>
      <c r="AD204" s="43"/>
      <c r="AE204" s="43">
        <v>6</v>
      </c>
      <c r="AF204" s="43" t="s">
        <v>829</v>
      </c>
      <c r="AG204" s="43" t="s">
        <v>829</v>
      </c>
      <c r="AH204" s="43" t="s">
        <v>2318</v>
      </c>
      <c r="AI204" s="43" t="s">
        <v>2318</v>
      </c>
      <c r="AJ204" s="43" t="s">
        <v>2319</v>
      </c>
      <c r="AK204" s="43" t="s">
        <v>2318</v>
      </c>
      <c r="AL204" s="47">
        <v>46331</v>
      </c>
      <c r="AM204" s="49">
        <v>46201</v>
      </c>
      <c r="AN204" s="47">
        <v>46386</v>
      </c>
      <c r="AO204" s="47">
        <v>46386</v>
      </c>
      <c r="AP204" s="47">
        <v>46751</v>
      </c>
      <c r="AQ204" s="47">
        <v>46386</v>
      </c>
      <c r="AR204" s="48"/>
      <c r="AS204" s="48"/>
      <c r="AT204" s="48"/>
      <c r="AU204" s="43">
        <v>0</v>
      </c>
      <c r="AV204" s="43">
        <v>0</v>
      </c>
      <c r="AW204" s="43">
        <v>1</v>
      </c>
      <c r="AX204" s="51" t="s">
        <v>992</v>
      </c>
      <c r="AY204" s="51" t="s">
        <v>211</v>
      </c>
      <c r="AZ204" s="51" t="s">
        <v>198</v>
      </c>
      <c r="BA204" s="20">
        <f t="shared" ca="1" si="149"/>
        <v>0</v>
      </c>
      <c r="BB204" s="20">
        <f t="shared" ca="1" si="149"/>
        <v>1</v>
      </c>
      <c r="BC204" s="20">
        <f t="shared" ca="1" si="149"/>
        <v>0</v>
      </c>
      <c r="BD204" s="20">
        <f t="shared" ca="1" si="149"/>
        <v>0</v>
      </c>
      <c r="BE204" s="20">
        <f t="shared" ca="1" si="149"/>
        <v>0</v>
      </c>
      <c r="BF204" s="20">
        <f t="shared" ca="1" si="149"/>
        <v>0</v>
      </c>
      <c r="BG204" s="21" t="str">
        <f t="shared" ca="1" si="149"/>
        <v/>
      </c>
      <c r="BH204" s="21" t="str">
        <f t="shared" ca="1" si="149"/>
        <v/>
      </c>
      <c r="BI204" s="21" t="str">
        <f t="shared" ca="1" si="149"/>
        <v/>
      </c>
      <c r="BJ204" s="22">
        <f t="shared" ca="1" si="166"/>
        <v>1</v>
      </c>
      <c r="BK204" s="21">
        <f t="shared" si="167"/>
        <v>6</v>
      </c>
      <c r="BL204" s="22">
        <f t="shared" ca="1" si="168"/>
        <v>36662</v>
      </c>
      <c r="BM204" s="22">
        <f t="shared" ca="1" si="169"/>
        <v>21997</v>
      </c>
      <c r="BN204" s="23">
        <f t="shared" ca="1" si="170"/>
        <v>14665</v>
      </c>
      <c r="BO204" s="24">
        <f t="shared" ca="1" si="171"/>
        <v>754</v>
      </c>
      <c r="BP204" s="51" t="str">
        <f>_xlfn.XLOOKUP(E204,[1]Validation!E:E,[1]Validation!F:F,"")</f>
        <v>EG22</v>
      </c>
      <c r="BQ204" s="51" t="str">
        <f>_xlfn.XLOOKUP(BP204,[1]Validation!F:F,[1]Validation!G:G,"")</f>
        <v>EG11 to EG22</v>
      </c>
      <c r="BR204" s="52" t="str">
        <f>VLOOKUP(G204,[1]Validation!$B$1:$C$9,2,0)</f>
        <v>A</v>
      </c>
      <c r="BS204" s="51">
        <f t="shared" ca="1" si="172"/>
        <v>181</v>
      </c>
      <c r="BT204" s="53">
        <f>_xlfn.XLOOKUP(B204,'[2]1. All Calls'!$R:$R,'[2]1. All Calls'!$A:$A,"",0)</f>
        <v>46050.636701388903</v>
      </c>
      <c r="BU204" s="51" t="str">
        <f>_xlfn.XLOOKUP(B204,'[2]1. All Calls'!$R:$R,'[2]1. All Calls'!$F:$F,"",0)</f>
        <v>CC-01955911</v>
      </c>
      <c r="BV204" s="51" t="str">
        <f>_xlfn.XLOOKUP(B204,'[2]1. All Calls'!$R:$R,'[2]1. All Calls'!$J:$J,"",0)</f>
        <v>Sales Call</v>
      </c>
      <c r="BW204" s="53">
        <f>_xlfn.XLOOKUP(B204,'[2]Sch Calls'!$R:$R,'[2]Sch Calls'!$A:$A,"",0)</f>
        <v>44502.496701388904</v>
      </c>
      <c r="BX204" s="51">
        <f>_xlfn.XLOOKUP(B204,'[2]Sch Calls'!$R:$R,'[2]Sch Calls'!$B:$B,"",0)</f>
        <v>31210</v>
      </c>
      <c r="BY204" s="51" t="str">
        <f t="shared" si="151"/>
        <v>29-Jun-26</v>
      </c>
      <c r="BZ204" s="51" t="str">
        <f t="shared" si="151"/>
        <v>29-Jun-26</v>
      </c>
      <c r="CA204" s="51" t="str">
        <f t="shared" si="173"/>
        <v>02-Oct-26</v>
      </c>
      <c r="CB204" s="51" t="str">
        <f t="shared" si="174"/>
        <v>30-Jun-27</v>
      </c>
      <c r="CC204" s="51" t="str">
        <f t="shared" si="175"/>
        <v>31-Dec-27</v>
      </c>
      <c r="CD204" s="51" t="str">
        <f t="shared" si="176"/>
        <v>31-Dec-26</v>
      </c>
      <c r="CE204" s="51">
        <f t="shared" ca="1" si="152"/>
        <v>154</v>
      </c>
      <c r="CF204" s="51">
        <f t="shared" ca="1" si="152"/>
        <v>154</v>
      </c>
      <c r="CG204" s="51">
        <f t="shared" ca="1" si="177"/>
        <v>154</v>
      </c>
      <c r="CH204" s="51">
        <f t="shared" ca="1" si="178"/>
        <v>154</v>
      </c>
      <c r="CI204" s="51">
        <f t="shared" ca="1" si="179"/>
        <v>154</v>
      </c>
      <c r="CJ204" s="51">
        <f t="shared" ca="1" si="180"/>
        <v>154</v>
      </c>
      <c r="CK204" s="51">
        <f t="shared" ca="1" si="157"/>
        <v>924</v>
      </c>
      <c r="CL204" s="51">
        <f t="shared" ca="1" si="157"/>
        <v>924</v>
      </c>
      <c r="CM204" s="51">
        <f t="shared" ca="1" si="157"/>
        <v>924</v>
      </c>
      <c r="CN204" s="51">
        <f t="shared" ca="1" si="157"/>
        <v>924</v>
      </c>
      <c r="CO204" s="51">
        <f t="shared" ca="1" si="157"/>
        <v>924</v>
      </c>
      <c r="CP204" s="51">
        <f t="shared" ca="1" si="157"/>
        <v>924</v>
      </c>
      <c r="CQ204" s="51">
        <f t="shared" ca="1" si="158"/>
        <v>766</v>
      </c>
      <c r="CR204" s="51">
        <f t="shared" ca="1" si="158"/>
        <v>766</v>
      </c>
      <c r="CS204" s="51">
        <f t="shared" ca="1" si="158"/>
        <v>2766</v>
      </c>
      <c r="CT204" s="51">
        <f t="shared" ca="1" si="158"/>
        <v>2766</v>
      </c>
      <c r="CU204" s="51">
        <f t="shared" ca="1" si="158"/>
        <v>6766</v>
      </c>
      <c r="CV204" s="54">
        <f t="shared" ca="1" si="158"/>
        <v>2766</v>
      </c>
      <c r="CW204" s="25" t="s">
        <v>212</v>
      </c>
      <c r="CX204" s="55">
        <v>0.6</v>
      </c>
      <c r="CY204" s="55"/>
      <c r="CZ204" s="26">
        <v>0</v>
      </c>
      <c r="DA204" s="26">
        <v>0</v>
      </c>
      <c r="DB204" s="26">
        <v>0</v>
      </c>
      <c r="DC204" s="26">
        <v>0</v>
      </c>
      <c r="DD204" s="26">
        <v>0</v>
      </c>
      <c r="DE204" s="26">
        <v>0</v>
      </c>
      <c r="DF204" s="26">
        <v>0</v>
      </c>
      <c r="DG204" s="26">
        <v>0</v>
      </c>
      <c r="DH204" s="26">
        <v>0</v>
      </c>
      <c r="DI204" s="26">
        <v>0</v>
      </c>
      <c r="DJ204" s="26">
        <v>0</v>
      </c>
      <c r="DK204" s="26">
        <v>0</v>
      </c>
      <c r="DL204" s="27">
        <f t="shared" si="181"/>
        <v>46125.636701388903</v>
      </c>
      <c r="DM204" s="28">
        <f t="shared" ca="1" si="182"/>
        <v>1</v>
      </c>
      <c r="DN204" s="56">
        <f>_xlfn.XLOOKUP(B204,'[2]1. All Calls'!$R:$R,'[2]1. All Calls'!$A:$A,"",0)</f>
        <v>46050.636701388903</v>
      </c>
      <c r="DO204" s="57" t="str">
        <f ca="1">VLOOKUP(DM204,[1]Validation!$B$20:$C$25,2,0)</f>
        <v>Above 3 months</v>
      </c>
      <c r="DP204" s="58" t="str">
        <f>_xlfn.XLOOKUP(B204,'[1]Active AMCs- Dealer'!E:E,'[1]Active AMCs- Dealer'!L:L,"Not in AMC",0)</f>
        <v>Expired</v>
      </c>
      <c r="DQ204" s="50" t="s">
        <v>238</v>
      </c>
      <c r="DR204" s="29" t="str">
        <f>_xlfn.XLOOKUP(B204,'[2]1. All Calls'!$R:$R,'[2]1. All Calls'!$F:$F,"",0)</f>
        <v>CC-01955911</v>
      </c>
      <c r="DS204" s="29" t="str">
        <f>_xlfn.XLOOKUP(B204,'[2]1. All Calls'!$R:$R,'[2]1. All Calls'!$AB:$AB,"",0)</f>
        <v>Sales call carried out for HMR update</v>
      </c>
      <c r="DT204" s="30">
        <f>_xlfn.XLOOKUP(DR204,'[2]1. All Calls'!$F:$F,'[2]1. All Calls'!$A:$A,"",0)</f>
        <v>46050.636701388903</v>
      </c>
      <c r="DU204" s="31">
        <f>_xlfn.XLOOKUP(DR204,'[2]1. All Calls'!$F:$F,'[2]1. All Calls'!$B:$B,"",0)</f>
        <v>35908</v>
      </c>
      <c r="DV204" s="31">
        <f>_xlfn.XLOOKUP(B204,[1]MDA_Assets!D:D,[1]MDA_Assets!N:N,"",0)</f>
        <v>21545</v>
      </c>
      <c r="DW204" s="31">
        <f>_xlfn.XLOOKUP(B204,[1]MDA_Assets!D:D,[1]MDA_Assets!O:O,"",0)</f>
        <v>14363</v>
      </c>
      <c r="DX204" s="32" t="str">
        <f>_xlfn.XLOOKUP(B204,[1]MDA_Assets!D:D,[1]MDA_Assets!Q:Q,"",0)</f>
        <v>XD</v>
      </c>
      <c r="DY204" s="33">
        <f>_xlfn.XLOOKUP(B204,[1]MDA_Assets!D:D,[1]MDA_Assets!R:R,"",0)</f>
        <v>46022</v>
      </c>
      <c r="DZ204" s="33">
        <f>_xlfn.XLOOKUP(B204,[1]MDA_Assets!D:D,[1]MDA_Assets!S:S,"",0)</f>
        <v>46022</v>
      </c>
      <c r="EA204" s="33">
        <f>_xlfn.XLOOKUP(B204,[1]MDA_Assets!D:D,[1]MDA_Assets!T:T,"",0)</f>
        <v>46022</v>
      </c>
      <c r="EB204" s="33">
        <f>_xlfn.XLOOKUP(B204,[1]MDA_Assets!D:D,[1]MDA_Assets!U:U,"",0)</f>
        <v>46022</v>
      </c>
      <c r="EC204" s="33">
        <f>_xlfn.XLOOKUP(B204,[1]MDA_Assets!D:D,[1]MDA_Assets!V:V,"",0)</f>
        <v>46022</v>
      </c>
      <c r="ED204" s="33">
        <f>_xlfn.XLOOKUP(B204,[1]MDA_Assets!D:D,[1]MDA_Assets!W:W,"",0)</f>
        <v>46022</v>
      </c>
      <c r="EE204" s="32">
        <f>_xlfn.XLOOKUP(B204,[1]MDA_Assets!D:D,[1]MDA_Assets!X:X,"",0)</f>
        <v>0</v>
      </c>
      <c r="EF204" s="33">
        <f>_xlfn.XLOOKUP(B204,[1]MDA_Assets!D:D,[1]MDA_Assets!Y:Y,"",0)</f>
        <v>0</v>
      </c>
      <c r="EG204" s="33">
        <f>_xlfn.XLOOKUP(B204,[1]MDA_Assets!D:D,[1]MDA_Assets!Z:Z,"",0)</f>
        <v>0</v>
      </c>
      <c r="EH204" s="33">
        <f>_xlfn.XLOOKUP(B204,[1]MDA_Assets!D:D,[1]MDA_Assets!AA:AA,"",0)</f>
        <v>0</v>
      </c>
      <c r="EI204" s="34">
        <f>_xlfn.XLOOKUP(B204,[1]MDA_Assets!D:D,[1]MDA_Assets!P:P,"",0)</f>
        <v>6</v>
      </c>
      <c r="EJ204" s="35" t="str">
        <f>_xlfn.XLOOKUP(B204,[1]MDA_Assets!D:D,[1]MDA_Assets!AB:AB,"",0)</f>
        <v>1690</v>
      </c>
      <c r="EK204" s="35" t="str">
        <f>_xlfn.XLOOKUP(B204,[1]MDA_Assets!D:D,[1]MDA_Assets!AC:AC,"",0)</f>
        <v>1690</v>
      </c>
      <c r="EL204" s="35" t="str">
        <f>_xlfn.XLOOKUP(B204,[1]MDA_Assets!D:D,[1]MDA_Assets!AD:AD,"",0)</f>
        <v>3690</v>
      </c>
      <c r="EM204" s="35" t="str">
        <f>_xlfn.XLOOKUP(B204,[1]MDA_Assets!D:D,[1]MDA_Assets!AE:AE,"",0)</f>
        <v>3690</v>
      </c>
      <c r="EN204" s="35" t="str">
        <f>_xlfn.XLOOKUP(B204,[1]MDA_Assets!D:D,[1]MDA_Assets!AF:AF,"",0)</f>
        <v>7690</v>
      </c>
      <c r="EO204" s="35" t="str">
        <f>_xlfn.XLOOKUP(B204,[1]MDA_Assets!D:D,[1]MDA_Assets!AG:AG,"",0)</f>
        <v>3690</v>
      </c>
      <c r="EP204" s="36">
        <f t="shared" si="153"/>
        <v>310</v>
      </c>
      <c r="EQ204" s="36">
        <f t="shared" si="153"/>
        <v>180</v>
      </c>
      <c r="ER204" s="36">
        <f t="shared" si="183"/>
        <v>365</v>
      </c>
      <c r="ES204" s="36">
        <f t="shared" si="184"/>
        <v>365</v>
      </c>
      <c r="ET204" s="36">
        <f t="shared" si="185"/>
        <v>730</v>
      </c>
      <c r="EU204" s="36">
        <f t="shared" si="186"/>
        <v>365</v>
      </c>
      <c r="EV204" s="36" t="str">
        <f t="shared" si="187"/>
        <v/>
      </c>
      <c r="EW204" s="36" t="str">
        <f t="shared" si="159"/>
        <v/>
      </c>
      <c r="EX204" s="36" t="str">
        <f t="shared" si="160"/>
        <v/>
      </c>
      <c r="EY204" s="36">
        <f t="shared" si="147"/>
        <v>10</v>
      </c>
      <c r="EZ204" s="36">
        <f t="shared" si="147"/>
        <v>5.81</v>
      </c>
      <c r="FA204" s="36">
        <f t="shared" si="147"/>
        <v>11.78</v>
      </c>
      <c r="FB204" s="36">
        <f t="shared" si="147"/>
        <v>11.78</v>
      </c>
      <c r="FC204" s="36">
        <f t="shared" si="147"/>
        <v>23.55</v>
      </c>
      <c r="FD204" s="36">
        <f t="shared" si="147"/>
        <v>11.78</v>
      </c>
      <c r="FE204" s="36" t="str">
        <f t="shared" si="192"/>
        <v/>
      </c>
      <c r="FF204" s="36" t="str">
        <f t="shared" si="192"/>
        <v/>
      </c>
      <c r="FG204" s="36" t="str">
        <f t="shared" si="192"/>
        <v/>
      </c>
      <c r="FH204" s="37" t="str" cm="1">
        <f t="array" ref="FH204">_xlfn.IFS(EY204="", "No Data", EY204&lt;0, "Negative/Future", EY204=0, "Zero Days", EY204&lt;=3, "&lt; 3 Months", EY204&lt;=6, "3 to 6 Months", EY204&lt;=9, "6 to 9 Months", EY204&lt;=12, "9 to 12 Months", EY204&lt;=15, "12 to 15 Months", EY204&lt;=18, "15 to 18 Months", EY204&lt;=24, "18 to 24 Months", EY204&gt;24, "&gt; 24 Months")</f>
        <v>9 to 12 Months</v>
      </c>
      <c r="FI204" s="37" t="str" cm="1">
        <f t="array" ref="FI204">_xlfn.IFS(EZ204="", "No Data", EZ204&lt;0, "Negative/Future", EZ204=0, "Zero Days", EZ204&lt;=3, "&lt; 3 Months", EZ204&lt;=6, "3 to 6 Months", EZ204&lt;=9, "6 to 9 Months", EZ204&lt;=12, "9 to 12 Months", EZ204&lt;=15, "12 to 15 Months", EZ204&lt;=18, "15 to 18 Months", EZ204&lt;=24, "18 to 24 Months", EZ204&gt;24, "&gt; 24 Months")</f>
        <v>3 to 6 Months</v>
      </c>
      <c r="FJ204" s="37" t="str" cm="1">
        <f t="array" ref="FJ204">_xlfn.IFS(FA204="", "No Data", FA204&lt;0, "Negative/Future", FA204=0, "Zero Days", FA204&lt;=3, "&lt; 3 Months", FA204&lt;=6, "3 to 6 Months", FA204&lt;=9, "6 to 9 Months", FA204&lt;=12, "9 to 12 Months", FA204&lt;=15, "12 to 15 Months", FA204&lt;=18, "15 to 18 Months", FA204&lt;=24, "18 to 24 Months", FA204&gt;24, "&gt; 24 Months")</f>
        <v>9 to 12 Months</v>
      </c>
      <c r="FK204" s="37" t="str" cm="1">
        <f t="array" ref="FK204">_xlfn.IFS(FB204="", "No Data", FB204&lt;0, "Negative/Future", FB204=0, "Zero Days", FB204&lt;=3, "&lt; 3 Months", FB204&lt;=6, "3 to 6 Months", FB204&lt;=9, "6 to 9 Months", FB204&lt;=12, "9 to 12 Months", FB204&lt;=15, "12 to 15 Months", FB204&lt;=18, "15 to 18 Months", FB204&lt;=24, "18 to 24 Months", FB204&gt;24, "&gt; 24 Months")</f>
        <v>9 to 12 Months</v>
      </c>
      <c r="FL204" s="37" t="str" cm="1">
        <f t="array" ref="FL204">_xlfn.IFS(FC204="", "No Data", FC204&lt;0, "Negative/Future", FC204=0, "Zero Days", FC204&lt;=3, "&lt; 3 Months", FC204&lt;=6, "3 to 6 Months", FC204&lt;=9, "6 to 9 Months", FC204&lt;=12, "9 to 12 Months", FC204&lt;=15, "12 to 15 Months", FC204&lt;=18, "15 to 18 Months", FC204&lt;=24, "18 to 24 Months", FC204&gt;24, "&gt; 24 Months")</f>
        <v>18 to 24 Months</v>
      </c>
      <c r="FM204" s="37" t="str" cm="1">
        <f t="array" ref="FM204">_xlfn.IFS(FD204="", "No Data", FD204&lt;0, "Negative/Future", FD204=0, "Zero Days", FD204&lt;=3, "&lt; 3 Months", FD204&lt;=6, "3 to 6 Months", FD204&lt;=9, "6 to 9 Months", FD204&lt;=12, "9 to 12 Months", FD204&lt;=15, "12 to 15 Months", FD204&lt;=18, "15 to 18 Months", FD204&lt;=24, "18 to 24 Months", FD204&gt;24, "&gt; 24 Months")</f>
        <v>9 to 12 Months</v>
      </c>
      <c r="FN204" s="37" t="str" cm="1">
        <f t="array" ref="FN204">_xlfn.IFS(FE204="", "No Data", FE204&lt;0, "Negative/Future", FE204=0, "Zero Days", FE204&lt;=3, "&lt; 3 Months", FE204&lt;=6, "3 to 6 Months", FE204&lt;=9, "6 to 9 Months", FE204&lt;=12, "9 to 12 Months", FE204&lt;=15, "12 to 15 Months", FE204&lt;=18, "15 to 18 Months", FE204&lt;=24, "18 to 24 Months", FE204&gt;24, "&gt; 24 Months")</f>
        <v>No Data</v>
      </c>
      <c r="FO204" s="37" t="str" cm="1">
        <f t="array" ref="FO204">_xlfn.IFS(FG204="", "No Data", FG204&lt;0, "Negative/Future", FG204=0, "Zero Days", FG204&lt;=3, "&lt; 3 Months", FG204&lt;=6, "3 to 6 Months", FG204&lt;=9, "6 to 9 Months", FG204&lt;=12, "9 to 12 Months", FG204&lt;=15, "12 to 15 Months", FG204&lt;=18, "15 to 18 Months", FG204&lt;=24, "18 to 24 Months", FG204&gt;24, "&gt; 24 Months")</f>
        <v>No Data</v>
      </c>
      <c r="FP204" s="37" t="str" cm="1">
        <f t="array" ref="FP204">_xlfn.IFS(FF204="", "No Data", FF204&lt;0, "Negative/Future", FF204=0, "Zero Days", FF204&lt;=3, "&lt; 3 Months", FF204&lt;=6, "3 to 6 Months", FF204&lt;=9, "6 to 9 Months", FF204&lt;=12, "9 to 12 Months", FF204&lt;=15, "12 to 15 Months", FF204&lt;=18, "15 to 18 Months", FF204&lt;=24, "18 to 24 Months", FF204&gt;24, "&gt; 24 Months")</f>
        <v>No Data</v>
      </c>
      <c r="FQ204" s="29" t="s">
        <v>1154</v>
      </c>
      <c r="FR204" s="29">
        <v>9431103515</v>
      </c>
      <c r="FS204" s="38" t="str">
        <f>VLOOKUP(_xlfn.XLOOKUP(B204,[1]MDA_Assets!D:D,[1]MDA_Assets!I:I,"",0),[1]Validation!$B$1:$C$8,2,0)</f>
        <v>A</v>
      </c>
      <c r="FT204" s="38" t="s">
        <v>296</v>
      </c>
      <c r="FU204" s="31">
        <f>_xlfn.XLOOKUP(B204,[1]MDA_Assets!D:D,[1]MDA_Assets!X:X,"",0)</f>
        <v>0</v>
      </c>
      <c r="FV204" s="39">
        <v>0</v>
      </c>
      <c r="FW204" s="39">
        <v>0</v>
      </c>
      <c r="FX204" s="39">
        <v>1</v>
      </c>
      <c r="FY204" s="39">
        <v>8</v>
      </c>
      <c r="FZ204" s="40">
        <f t="shared" si="150"/>
        <v>46332</v>
      </c>
      <c r="GA204" s="40">
        <f t="shared" si="150"/>
        <v>46202</v>
      </c>
      <c r="GB204" s="40">
        <f t="shared" si="161"/>
        <v>46387</v>
      </c>
      <c r="GC204" s="40">
        <f t="shared" si="162"/>
        <v>46387</v>
      </c>
      <c r="GD204" s="40">
        <f t="shared" si="163"/>
        <v>46752</v>
      </c>
      <c r="GE204" s="40">
        <f t="shared" si="164"/>
        <v>46387</v>
      </c>
      <c r="GF204" s="40" t="str">
        <f t="shared" si="154"/>
        <v/>
      </c>
      <c r="GG204" s="40" t="str">
        <f t="shared" si="154"/>
        <v/>
      </c>
      <c r="GH204" s="40" t="str">
        <f t="shared" si="154"/>
        <v/>
      </c>
      <c r="GI204" s="39">
        <f t="shared" si="188"/>
        <v>0</v>
      </c>
      <c r="GJ204" s="39">
        <f t="shared" si="189"/>
        <v>0</v>
      </c>
      <c r="GK204" s="39">
        <f t="shared" si="190"/>
        <v>0</v>
      </c>
      <c r="GL204" s="39">
        <f t="shared" si="191"/>
        <v>6</v>
      </c>
    </row>
    <row r="205" spans="1:194" x14ac:dyDescent="0.25">
      <c r="A205" s="19">
        <v>228</v>
      </c>
      <c r="B205" s="43" t="s">
        <v>1155</v>
      </c>
      <c r="C205" s="43" t="s">
        <v>186</v>
      </c>
      <c r="D205" s="43" t="s">
        <v>241</v>
      </c>
      <c r="E205" s="43" t="s">
        <v>1156</v>
      </c>
      <c r="F205" s="43" t="s">
        <v>590</v>
      </c>
      <c r="G205" s="43" t="s">
        <v>243</v>
      </c>
      <c r="H205" s="43" t="s">
        <v>336</v>
      </c>
      <c r="I205" s="43" t="s">
        <v>192</v>
      </c>
      <c r="J205" s="44">
        <f t="shared" si="165"/>
        <v>41598.770833333336</v>
      </c>
      <c r="K205" s="44">
        <v>41234.770833333336</v>
      </c>
      <c r="L205" s="44">
        <v>41198.770833333336</v>
      </c>
      <c r="M205" s="43" t="s">
        <v>1157</v>
      </c>
      <c r="N205" s="43" t="s">
        <v>193</v>
      </c>
      <c r="O205" s="44">
        <v>46020.450902777775</v>
      </c>
      <c r="P205" s="43">
        <v>83170</v>
      </c>
      <c r="Q205" s="43">
        <v>69863</v>
      </c>
      <c r="R205" s="43">
        <v>13307</v>
      </c>
      <c r="S205" s="43" t="s">
        <v>206</v>
      </c>
      <c r="T205" s="44">
        <v>45869.770833333336</v>
      </c>
      <c r="U205" s="44">
        <v>45869.770833333336</v>
      </c>
      <c r="V205" s="44">
        <v>45869.770833333336</v>
      </c>
      <c r="W205" s="44">
        <v>45869.770833333336</v>
      </c>
      <c r="X205" s="44">
        <v>45869.770833333336</v>
      </c>
      <c r="Y205" s="44">
        <v>45869.770833333336</v>
      </c>
      <c r="Z205" s="43"/>
      <c r="AA205" s="43"/>
      <c r="AB205" s="43"/>
      <c r="AC205" s="43"/>
      <c r="AD205" s="43"/>
      <c r="AE205" s="43">
        <v>3</v>
      </c>
      <c r="AF205" s="43" t="s">
        <v>1158</v>
      </c>
      <c r="AG205" s="43" t="s">
        <v>1158</v>
      </c>
      <c r="AH205" s="43" t="s">
        <v>1159</v>
      </c>
      <c r="AI205" s="43" t="s">
        <v>1159</v>
      </c>
      <c r="AJ205" s="43" t="s">
        <v>1160</v>
      </c>
      <c r="AK205" s="43" t="s">
        <v>1159</v>
      </c>
      <c r="AL205" s="47">
        <v>46234</v>
      </c>
      <c r="AM205" s="46">
        <v>46049</v>
      </c>
      <c r="AN205" s="47">
        <v>46234</v>
      </c>
      <c r="AO205" s="47">
        <v>46234</v>
      </c>
      <c r="AP205" s="47">
        <v>46599</v>
      </c>
      <c r="AQ205" s="47">
        <v>46234</v>
      </c>
      <c r="AR205" s="48"/>
      <c r="AS205" s="48"/>
      <c r="AT205" s="48"/>
      <c r="AU205" s="43">
        <v>1</v>
      </c>
      <c r="AV205" s="43">
        <v>0</v>
      </c>
      <c r="AW205" s="43">
        <v>0</v>
      </c>
      <c r="AX205" s="51" t="s">
        <v>591</v>
      </c>
      <c r="AY205" s="51" t="s">
        <v>211</v>
      </c>
      <c r="AZ205" s="51" t="s">
        <v>198</v>
      </c>
      <c r="BA205" s="20">
        <f t="shared" ca="1" si="149"/>
        <v>0</v>
      </c>
      <c r="BB205" s="20">
        <f t="shared" ca="1" si="149"/>
        <v>1</v>
      </c>
      <c r="BC205" s="20">
        <f t="shared" ca="1" si="149"/>
        <v>0</v>
      </c>
      <c r="BD205" s="20">
        <f t="shared" ca="1" si="149"/>
        <v>0</v>
      </c>
      <c r="BE205" s="20">
        <f t="shared" ca="1" si="149"/>
        <v>0</v>
      </c>
      <c r="BF205" s="20">
        <f t="shared" ca="1" si="149"/>
        <v>0</v>
      </c>
      <c r="BG205" s="21" t="str">
        <f t="shared" ca="1" si="149"/>
        <v/>
      </c>
      <c r="BH205" s="21" t="str">
        <f t="shared" ca="1" si="149"/>
        <v/>
      </c>
      <c r="BI205" s="21" t="str">
        <f t="shared" ca="1" si="149"/>
        <v/>
      </c>
      <c r="BJ205" s="22">
        <f t="shared" ca="1" si="166"/>
        <v>1</v>
      </c>
      <c r="BK205" s="21">
        <f t="shared" si="167"/>
        <v>4</v>
      </c>
      <c r="BL205" s="22">
        <f t="shared" ca="1" si="168"/>
        <v>83792</v>
      </c>
      <c r="BM205" s="22">
        <f t="shared" ca="1" si="169"/>
        <v>70385</v>
      </c>
      <c r="BN205" s="23">
        <f t="shared" ca="1" si="170"/>
        <v>13407</v>
      </c>
      <c r="BO205" s="24">
        <f t="shared" ca="1" si="171"/>
        <v>622</v>
      </c>
      <c r="BP205" s="51" t="str">
        <f>_xlfn.XLOOKUP(E205,[1]Validation!E:E,[1]Validation!F:F,"")</f>
        <v>EG22</v>
      </c>
      <c r="BQ205" s="51" t="str">
        <f>_xlfn.XLOOKUP(BP205,[1]Validation!F:F,[1]Validation!G:G,"")</f>
        <v>EG11 to EG22</v>
      </c>
      <c r="BR205" s="52" t="str">
        <f>VLOOKUP(G205,[1]Validation!$B$1:$C$9,2,0)</f>
        <v>A</v>
      </c>
      <c r="BS205" s="51">
        <f t="shared" ca="1" si="172"/>
        <v>162</v>
      </c>
      <c r="BT205" s="53">
        <f>_xlfn.XLOOKUP(B205,'[2]1. All Calls'!$R:$R,'[2]1. All Calls'!$A:$A,"",0)</f>
        <v>46153.677430555603</v>
      </c>
      <c r="BU205" s="51" t="str">
        <f>_xlfn.XLOOKUP(B205,'[2]1. All Calls'!$R:$R,'[2]1. All Calls'!$F:$F,"",0)</f>
        <v>CC-02076414</v>
      </c>
      <c r="BV205" s="51" t="str">
        <f>_xlfn.XLOOKUP(B205,'[2]1. All Calls'!$R:$R,'[2]1. All Calls'!$J:$J,"",0)</f>
        <v>Schedule Service</v>
      </c>
      <c r="BW205" s="53">
        <f>_xlfn.XLOOKUP(B205,'[2]Sch Calls'!$R:$R,'[2]Sch Calls'!$A:$A,"",0)</f>
        <v>46153.677430555603</v>
      </c>
      <c r="BX205" s="51">
        <f>_xlfn.XLOOKUP(B205,'[2]Sch Calls'!$R:$R,'[2]Sch Calls'!$B:$B,"",0)</f>
        <v>88365</v>
      </c>
      <c r="BY205" s="51" t="str">
        <f t="shared" si="151"/>
        <v>28-Jan-26</v>
      </c>
      <c r="BZ205" s="51" t="str">
        <f t="shared" si="151"/>
        <v>28-Jan-26</v>
      </c>
      <c r="CA205" s="51" t="str">
        <f t="shared" si="173"/>
        <v>03-May-26</v>
      </c>
      <c r="CB205" s="51" t="str">
        <f t="shared" si="174"/>
        <v>29-Jan-27</v>
      </c>
      <c r="CC205" s="51" t="str">
        <f t="shared" si="175"/>
        <v>01-Aug-27</v>
      </c>
      <c r="CD205" s="51" t="str">
        <f t="shared" si="176"/>
        <v>01-Aug-26</v>
      </c>
      <c r="CE205" s="51">
        <f t="shared" ca="1" si="152"/>
        <v>306</v>
      </c>
      <c r="CF205" s="51">
        <f t="shared" ca="1" si="152"/>
        <v>306</v>
      </c>
      <c r="CG205" s="51">
        <f t="shared" ca="1" si="177"/>
        <v>306</v>
      </c>
      <c r="CH205" s="51">
        <f t="shared" ca="1" si="178"/>
        <v>306</v>
      </c>
      <c r="CI205" s="51">
        <f t="shared" ca="1" si="179"/>
        <v>306</v>
      </c>
      <c r="CJ205" s="51">
        <f t="shared" ca="1" si="180"/>
        <v>306</v>
      </c>
      <c r="CK205" s="51">
        <f t="shared" ca="1" si="157"/>
        <v>1224</v>
      </c>
      <c r="CL205" s="51">
        <f t="shared" ca="1" si="157"/>
        <v>1224</v>
      </c>
      <c r="CM205" s="51">
        <f t="shared" ca="1" si="157"/>
        <v>1224</v>
      </c>
      <c r="CN205" s="51">
        <f t="shared" ca="1" si="157"/>
        <v>1224</v>
      </c>
      <c r="CO205" s="51">
        <f t="shared" ca="1" si="157"/>
        <v>1224</v>
      </c>
      <c r="CP205" s="51">
        <f t="shared" ca="1" si="157"/>
        <v>1224</v>
      </c>
      <c r="CQ205" s="51">
        <f t="shared" ca="1" si="158"/>
        <v>329</v>
      </c>
      <c r="CR205" s="51">
        <f t="shared" ca="1" si="158"/>
        <v>329</v>
      </c>
      <c r="CS205" s="51">
        <f t="shared" ca="1" si="158"/>
        <v>2329</v>
      </c>
      <c r="CT205" s="51">
        <f t="shared" ca="1" si="158"/>
        <v>2329</v>
      </c>
      <c r="CU205" s="51">
        <f t="shared" ca="1" si="158"/>
        <v>6329</v>
      </c>
      <c r="CV205" s="54">
        <f t="shared" ca="1" si="158"/>
        <v>2329</v>
      </c>
      <c r="CW205" s="25" t="s">
        <v>212</v>
      </c>
      <c r="CX205" s="55">
        <v>0.84</v>
      </c>
      <c r="CY205" s="55"/>
      <c r="CZ205" s="26">
        <v>0</v>
      </c>
      <c r="DA205" s="26">
        <v>0</v>
      </c>
      <c r="DB205" s="26">
        <v>0</v>
      </c>
      <c r="DC205" s="26">
        <v>0</v>
      </c>
      <c r="DD205" s="26">
        <v>0</v>
      </c>
      <c r="DE205" s="26">
        <v>0</v>
      </c>
      <c r="DF205" s="26">
        <v>0</v>
      </c>
      <c r="DG205" s="26">
        <v>0</v>
      </c>
      <c r="DH205" s="26">
        <v>0</v>
      </c>
      <c r="DI205" s="26">
        <v>0</v>
      </c>
      <c r="DJ205" s="26">
        <v>0</v>
      </c>
      <c r="DK205" s="26">
        <v>0</v>
      </c>
      <c r="DL205" s="27">
        <f t="shared" si="181"/>
        <v>46228.677430555603</v>
      </c>
      <c r="DM205" s="28">
        <f t="shared" ca="1" si="182"/>
        <v>0</v>
      </c>
      <c r="DN205" s="56">
        <f>_xlfn.XLOOKUP(B205,'[2]1. All Calls'!$R:$R,'[2]1. All Calls'!$A:$A,"",0)</f>
        <v>46153.677430555603</v>
      </c>
      <c r="DO205" s="57" t="str">
        <f ca="1">VLOOKUP(DM205,[1]Validation!$B$20:$C$25,2,0)</f>
        <v>Within 3 months</v>
      </c>
      <c r="DP205" s="58" t="str">
        <f>_xlfn.XLOOKUP(B205,'[1]Active AMCs- Dealer'!E:E,'[1]Active AMCs- Dealer'!L:L,"Not in AMC",0)</f>
        <v>Not in AMC</v>
      </c>
      <c r="DQ205" s="50" t="s">
        <v>238</v>
      </c>
      <c r="DR205" s="29" t="str">
        <f>_xlfn.XLOOKUP(B205,'[2]1. All Calls'!$R:$R,'[2]1. All Calls'!$F:$F,"",0)</f>
        <v>CC-02076414</v>
      </c>
      <c r="DS205" s="29" t="str">
        <f>_xlfn.XLOOKUP(B205,'[2]1. All Calls'!$R:$R,'[2]1. All Calls'!$AB:$AB,"",0)</f>
        <v>Upon visiting the site and conducting an inspection, I discovered that the oil had solidified. Consequently, we thoroughly cleaned the entire oil circulation piping along with the airend and the oil coolerusing thinner. After cleaning, we reassembled all the components and replaced the oil, separator, oil filter, and air filter. We then started the machine to test it and confirmed that it is functioning correctly.</v>
      </c>
      <c r="DT205" s="30">
        <f>_xlfn.XLOOKUP(DR205,'[2]1. All Calls'!$F:$F,'[2]1. All Calls'!$A:$A,"",0)</f>
        <v>46153.677430555603</v>
      </c>
      <c r="DU205" s="31">
        <f>_xlfn.XLOOKUP(DR205,'[2]1. All Calls'!$F:$F,'[2]1. All Calls'!$B:$B,"",0)</f>
        <v>88365</v>
      </c>
      <c r="DV205" s="31">
        <f>_xlfn.XLOOKUP(B205,[1]MDA_Assets!D:D,[1]MDA_Assets!N:N,"",0)</f>
        <v>74966</v>
      </c>
      <c r="DW205" s="31">
        <f>_xlfn.XLOOKUP(B205,[1]MDA_Assets!D:D,[1]MDA_Assets!O:O,"",0)</f>
        <v>13399</v>
      </c>
      <c r="DX205" s="32" t="str">
        <f>_xlfn.XLOOKUP(B205,[1]MDA_Assets!D:D,[1]MDA_Assets!Q:Q,"",0)</f>
        <v>Air lube Plus</v>
      </c>
      <c r="DY205" s="33">
        <f>_xlfn.XLOOKUP(B205,[1]MDA_Assets!D:D,[1]MDA_Assets!R:R,"",0)</f>
        <v>46153</v>
      </c>
      <c r="DZ205" s="33">
        <f>_xlfn.XLOOKUP(B205,[1]MDA_Assets!D:D,[1]MDA_Assets!S:S,"",0)</f>
        <v>46153</v>
      </c>
      <c r="EA205" s="33">
        <f>_xlfn.XLOOKUP(B205,[1]MDA_Assets!D:D,[1]MDA_Assets!T:T,"",0)</f>
        <v>46153</v>
      </c>
      <c r="EB205" s="33">
        <f>_xlfn.XLOOKUP(B205,[1]MDA_Assets!D:D,[1]MDA_Assets!U:U,"",0)</f>
        <v>46153</v>
      </c>
      <c r="EC205" s="33">
        <f>_xlfn.XLOOKUP(B205,[1]MDA_Assets!D:D,[1]MDA_Assets!V:V,"",0)</f>
        <v>46153</v>
      </c>
      <c r="ED205" s="33">
        <f>_xlfn.XLOOKUP(B205,[1]MDA_Assets!D:D,[1]MDA_Assets!W:W,"",0)</f>
        <v>45870</v>
      </c>
      <c r="EE205" s="32">
        <f>_xlfn.XLOOKUP(B205,[1]MDA_Assets!D:D,[1]MDA_Assets!X:X,"",0)</f>
        <v>0</v>
      </c>
      <c r="EF205" s="33">
        <f>_xlfn.XLOOKUP(B205,[1]MDA_Assets!D:D,[1]MDA_Assets!Y:Y,"",0)</f>
        <v>0</v>
      </c>
      <c r="EG205" s="33">
        <f>_xlfn.XLOOKUP(B205,[1]MDA_Assets!D:D,[1]MDA_Assets!Z:Z,"",0)</f>
        <v>0</v>
      </c>
      <c r="EH205" s="33">
        <f>_xlfn.XLOOKUP(B205,[1]MDA_Assets!D:D,[1]MDA_Assets!AA:AA,"",0)</f>
        <v>0</v>
      </c>
      <c r="EI205" s="34">
        <f>_xlfn.XLOOKUP(B205,[1]MDA_Assets!D:D,[1]MDA_Assets!P:P,"",0)</f>
        <v>4</v>
      </c>
      <c r="EJ205" s="35" t="str">
        <f>_xlfn.XLOOKUP(B205,[1]MDA_Assets!D:D,[1]MDA_Assets!AB:AB,"",0)</f>
        <v>1500</v>
      </c>
      <c r="EK205" s="35" t="str">
        <f>_xlfn.XLOOKUP(B205,[1]MDA_Assets!D:D,[1]MDA_Assets!AC:AC,"",0)</f>
        <v>500</v>
      </c>
      <c r="EL205" s="35" t="str">
        <f>_xlfn.XLOOKUP(B205,[1]MDA_Assets!D:D,[1]MDA_Assets!AD:AD,"",0)</f>
        <v>500</v>
      </c>
      <c r="EM205" s="35" t="str">
        <f>_xlfn.XLOOKUP(B205,[1]MDA_Assets!D:D,[1]MDA_Assets!AE:AE,"",0)</f>
        <v>3000</v>
      </c>
      <c r="EN205" s="35" t="str">
        <f>_xlfn.XLOOKUP(B205,[1]MDA_Assets!D:D,[1]MDA_Assets!AF:AF,"",0)</f>
        <v>1282</v>
      </c>
      <c r="EO205" s="35" t="str">
        <f>_xlfn.XLOOKUP(B205,[1]MDA_Assets!D:D,[1]MDA_Assets!AG:AG,"",0)</f>
        <v>4000</v>
      </c>
      <c r="EP205" s="36">
        <f t="shared" si="153"/>
        <v>365</v>
      </c>
      <c r="EQ205" s="36">
        <f t="shared" si="153"/>
        <v>180</v>
      </c>
      <c r="ER205" s="36">
        <f t="shared" si="183"/>
        <v>365</v>
      </c>
      <c r="ES205" s="36">
        <f t="shared" si="184"/>
        <v>365</v>
      </c>
      <c r="ET205" s="36">
        <f t="shared" si="185"/>
        <v>730</v>
      </c>
      <c r="EU205" s="36">
        <f t="shared" si="186"/>
        <v>365</v>
      </c>
      <c r="EV205" s="36" t="str">
        <f t="shared" si="187"/>
        <v/>
      </c>
      <c r="EW205" s="36" t="str">
        <f t="shared" si="159"/>
        <v/>
      </c>
      <c r="EX205" s="36" t="str">
        <f t="shared" si="160"/>
        <v/>
      </c>
      <c r="EY205" s="36">
        <f t="shared" si="147"/>
        <v>11.78</v>
      </c>
      <c r="EZ205" s="36">
        <f t="shared" si="147"/>
        <v>5.81</v>
      </c>
      <c r="FA205" s="36">
        <f t="shared" si="147"/>
        <v>11.78</v>
      </c>
      <c r="FB205" s="36">
        <f t="shared" si="147"/>
        <v>11.78</v>
      </c>
      <c r="FC205" s="36">
        <f t="shared" si="147"/>
        <v>23.55</v>
      </c>
      <c r="FD205" s="36">
        <f t="shared" si="147"/>
        <v>11.78</v>
      </c>
      <c r="FE205" s="36" t="str">
        <f t="shared" si="192"/>
        <v/>
      </c>
      <c r="FF205" s="36" t="str">
        <f t="shared" si="192"/>
        <v/>
      </c>
      <c r="FG205" s="36" t="str">
        <f t="shared" si="192"/>
        <v/>
      </c>
      <c r="FH205" s="37" t="str" cm="1">
        <f t="array" ref="FH205">_xlfn.IFS(EY205="", "No Data", EY205&lt;0, "Negative/Future", EY205=0, "Zero Days", EY205&lt;=3, "&lt; 3 Months", EY205&lt;=6, "3 to 6 Months", EY205&lt;=9, "6 to 9 Months", EY205&lt;=12, "9 to 12 Months", EY205&lt;=15, "12 to 15 Months", EY205&lt;=18, "15 to 18 Months", EY205&lt;=24, "18 to 24 Months", EY205&gt;24, "&gt; 24 Months")</f>
        <v>9 to 12 Months</v>
      </c>
      <c r="FI205" s="37" t="str" cm="1">
        <f t="array" ref="FI205">_xlfn.IFS(EZ205="", "No Data", EZ205&lt;0, "Negative/Future", EZ205=0, "Zero Days", EZ205&lt;=3, "&lt; 3 Months", EZ205&lt;=6, "3 to 6 Months", EZ205&lt;=9, "6 to 9 Months", EZ205&lt;=12, "9 to 12 Months", EZ205&lt;=15, "12 to 15 Months", EZ205&lt;=18, "15 to 18 Months", EZ205&lt;=24, "18 to 24 Months", EZ205&gt;24, "&gt; 24 Months")</f>
        <v>3 to 6 Months</v>
      </c>
      <c r="FJ205" s="37" t="str" cm="1">
        <f t="array" ref="FJ205">_xlfn.IFS(FA205="", "No Data", FA205&lt;0, "Negative/Future", FA205=0, "Zero Days", FA205&lt;=3, "&lt; 3 Months", FA205&lt;=6, "3 to 6 Months", FA205&lt;=9, "6 to 9 Months", FA205&lt;=12, "9 to 12 Months", FA205&lt;=15, "12 to 15 Months", FA205&lt;=18, "15 to 18 Months", FA205&lt;=24, "18 to 24 Months", FA205&gt;24, "&gt; 24 Months")</f>
        <v>9 to 12 Months</v>
      </c>
      <c r="FK205" s="37" t="str" cm="1">
        <f t="array" ref="FK205">_xlfn.IFS(FB205="", "No Data", FB205&lt;0, "Negative/Future", FB205=0, "Zero Days", FB205&lt;=3, "&lt; 3 Months", FB205&lt;=6, "3 to 6 Months", FB205&lt;=9, "6 to 9 Months", FB205&lt;=12, "9 to 12 Months", FB205&lt;=15, "12 to 15 Months", FB205&lt;=18, "15 to 18 Months", FB205&lt;=24, "18 to 24 Months", FB205&gt;24, "&gt; 24 Months")</f>
        <v>9 to 12 Months</v>
      </c>
      <c r="FL205" s="37" t="str" cm="1">
        <f t="array" ref="FL205">_xlfn.IFS(FC205="", "No Data", FC205&lt;0, "Negative/Future", FC205=0, "Zero Days", FC205&lt;=3, "&lt; 3 Months", FC205&lt;=6, "3 to 6 Months", FC205&lt;=9, "6 to 9 Months", FC205&lt;=12, "9 to 12 Months", FC205&lt;=15, "12 to 15 Months", FC205&lt;=18, "15 to 18 Months", FC205&lt;=24, "18 to 24 Months", FC205&gt;24, "&gt; 24 Months")</f>
        <v>18 to 24 Months</v>
      </c>
      <c r="FM205" s="37" t="str" cm="1">
        <f t="array" ref="FM205">_xlfn.IFS(FD205="", "No Data", FD205&lt;0, "Negative/Future", FD205=0, "Zero Days", FD205&lt;=3, "&lt; 3 Months", FD205&lt;=6, "3 to 6 Months", FD205&lt;=9, "6 to 9 Months", FD205&lt;=12, "9 to 12 Months", FD205&lt;=15, "12 to 15 Months", FD205&lt;=18, "15 to 18 Months", FD205&lt;=24, "18 to 24 Months", FD205&gt;24, "&gt; 24 Months")</f>
        <v>9 to 12 Months</v>
      </c>
      <c r="FN205" s="37" t="str" cm="1">
        <f t="array" ref="FN205">_xlfn.IFS(FE205="", "No Data", FE205&lt;0, "Negative/Future", FE205=0, "Zero Days", FE205&lt;=3, "&lt; 3 Months", FE205&lt;=6, "3 to 6 Months", FE205&lt;=9, "6 to 9 Months", FE205&lt;=12, "9 to 12 Months", FE205&lt;=15, "12 to 15 Months", FE205&lt;=18, "15 to 18 Months", FE205&lt;=24, "18 to 24 Months", FE205&gt;24, "&gt; 24 Months")</f>
        <v>No Data</v>
      </c>
      <c r="FO205" s="37" t="str" cm="1">
        <f t="array" ref="FO205">_xlfn.IFS(FG205="", "No Data", FG205&lt;0, "Negative/Future", FG205=0, "Zero Days", FG205&lt;=3, "&lt; 3 Months", FG205&lt;=6, "3 to 6 Months", FG205&lt;=9, "6 to 9 Months", FG205&lt;=12, "9 to 12 Months", FG205&lt;=15, "12 to 15 Months", FG205&lt;=18, "15 to 18 Months", FG205&lt;=24, "18 to 24 Months", FG205&gt;24, "&gt; 24 Months")</f>
        <v>No Data</v>
      </c>
      <c r="FP205" s="37" t="str" cm="1">
        <f t="array" ref="FP205">_xlfn.IFS(FF205="", "No Data", FF205&lt;0, "Negative/Future", FF205=0, "Zero Days", FF205&lt;=3, "&lt; 3 Months", FF205&lt;=6, "3 to 6 Months", FF205&lt;=9, "6 to 9 Months", FF205&lt;=12, "9 to 12 Months", FF205&lt;=15, "12 to 15 Months", FF205&lt;=18, "15 to 18 Months", FF205&lt;=24, "18 to 24 Months", FF205&gt;24, "&gt; 24 Months")</f>
        <v>No Data</v>
      </c>
      <c r="FQ205" s="29" t="s">
        <v>592</v>
      </c>
      <c r="FR205" s="29">
        <v>6201750703</v>
      </c>
      <c r="FS205" s="38" t="str">
        <f>VLOOKUP(_xlfn.XLOOKUP(B205,[1]MDA_Assets!D:D,[1]MDA_Assets!I:I,"",0),[1]Validation!$B$1:$C$8,2,0)</f>
        <v>A</v>
      </c>
      <c r="FT205" s="38" t="s">
        <v>296</v>
      </c>
      <c r="FU205" s="31">
        <f>_xlfn.XLOOKUP(B205,[1]MDA_Assets!D:D,[1]MDA_Assets!X:X,"",0)</f>
        <v>0</v>
      </c>
      <c r="FV205" s="39">
        <v>1</v>
      </c>
      <c r="FW205" s="39">
        <v>0</v>
      </c>
      <c r="FX205" s="39">
        <v>0</v>
      </c>
      <c r="FY205" s="39">
        <v>8</v>
      </c>
      <c r="FZ205" s="40">
        <f t="shared" si="150"/>
        <v>46518</v>
      </c>
      <c r="GA205" s="40">
        <f t="shared" si="150"/>
        <v>46333</v>
      </c>
      <c r="GB205" s="40">
        <f t="shared" si="161"/>
        <v>46518</v>
      </c>
      <c r="GC205" s="40">
        <f t="shared" si="162"/>
        <v>46518</v>
      </c>
      <c r="GD205" s="40">
        <f t="shared" si="163"/>
        <v>46883</v>
      </c>
      <c r="GE205" s="40">
        <f t="shared" si="164"/>
        <v>46235</v>
      </c>
      <c r="GF205" s="40" t="str">
        <f t="shared" si="154"/>
        <v/>
      </c>
      <c r="GG205" s="40" t="str">
        <f t="shared" si="154"/>
        <v/>
      </c>
      <c r="GH205" s="40" t="str">
        <f t="shared" si="154"/>
        <v/>
      </c>
      <c r="GI205" s="39">
        <f t="shared" si="188"/>
        <v>0</v>
      </c>
      <c r="GJ205" s="39">
        <f t="shared" si="189"/>
        <v>0</v>
      </c>
      <c r="GK205" s="39">
        <f t="shared" si="190"/>
        <v>0</v>
      </c>
      <c r="GL205" s="39">
        <f t="shared" si="191"/>
        <v>6</v>
      </c>
    </row>
    <row r="206" spans="1:194" x14ac:dyDescent="0.25">
      <c r="A206" s="19">
        <v>229</v>
      </c>
      <c r="B206" s="43" t="s">
        <v>1161</v>
      </c>
      <c r="C206" s="43" t="s">
        <v>186</v>
      </c>
      <c r="D206" s="43" t="s">
        <v>241</v>
      </c>
      <c r="E206" s="43" t="s">
        <v>1162</v>
      </c>
      <c r="F206" s="43" t="s">
        <v>2905</v>
      </c>
      <c r="G206" s="43" t="s">
        <v>190</v>
      </c>
      <c r="H206" s="43" t="s">
        <v>336</v>
      </c>
      <c r="I206" s="43" t="s">
        <v>192</v>
      </c>
      <c r="J206" s="44">
        <f t="shared" si="165"/>
        <v>41611.770833333336</v>
      </c>
      <c r="K206" s="44">
        <v>41247.770833333336</v>
      </c>
      <c r="L206" s="44">
        <v>41179.770833333336</v>
      </c>
      <c r="M206" s="43" t="s">
        <v>2906</v>
      </c>
      <c r="N206" s="43" t="s">
        <v>2907</v>
      </c>
      <c r="O206" s="44">
        <v>46148.386770833335</v>
      </c>
      <c r="P206" s="43">
        <v>58558</v>
      </c>
      <c r="Q206" s="43">
        <v>1794</v>
      </c>
      <c r="R206" s="43">
        <v>808</v>
      </c>
      <c r="S206" s="43" t="s">
        <v>719</v>
      </c>
      <c r="T206" s="44">
        <v>46147.770833333336</v>
      </c>
      <c r="U206" s="44">
        <v>46147.770833333336</v>
      </c>
      <c r="V206" s="44">
        <v>46147.770833333336</v>
      </c>
      <c r="W206" s="44">
        <v>45921.770833333336</v>
      </c>
      <c r="X206" s="44">
        <v>45921.770833333336</v>
      </c>
      <c r="Y206" s="44">
        <v>46147.770833333336</v>
      </c>
      <c r="Z206" s="43"/>
      <c r="AA206" s="43"/>
      <c r="AB206" s="43"/>
      <c r="AC206" s="43"/>
      <c r="AD206" s="43"/>
      <c r="AE206" s="43">
        <v>6</v>
      </c>
      <c r="AF206" s="43" t="s">
        <v>314</v>
      </c>
      <c r="AG206" s="43" t="s">
        <v>314</v>
      </c>
      <c r="AH206" s="43" t="s">
        <v>314</v>
      </c>
      <c r="AI206" s="43" t="s">
        <v>314</v>
      </c>
      <c r="AJ206" s="43" t="s">
        <v>286</v>
      </c>
      <c r="AK206" s="43" t="s">
        <v>281</v>
      </c>
      <c r="AL206" s="47">
        <v>46398</v>
      </c>
      <c r="AM206" s="47">
        <v>46327</v>
      </c>
      <c r="AN206" s="47">
        <v>46398</v>
      </c>
      <c r="AO206" s="47">
        <v>46286</v>
      </c>
      <c r="AP206" s="47">
        <v>46877</v>
      </c>
      <c r="AQ206" s="47">
        <v>46286</v>
      </c>
      <c r="AR206" s="48"/>
      <c r="AS206" s="48"/>
      <c r="AT206" s="48"/>
      <c r="AU206" s="43">
        <v>0</v>
      </c>
      <c r="AV206" s="43">
        <v>0</v>
      </c>
      <c r="AW206" s="43">
        <v>0</v>
      </c>
      <c r="AX206" s="51" t="s">
        <v>992</v>
      </c>
      <c r="AY206" s="51" t="s">
        <v>211</v>
      </c>
      <c r="AZ206" s="51" t="s">
        <v>198</v>
      </c>
      <c r="BA206" s="20">
        <f t="shared" ca="1" si="149"/>
        <v>0</v>
      </c>
      <c r="BB206" s="20">
        <f t="shared" ca="1" si="149"/>
        <v>0</v>
      </c>
      <c r="BC206" s="20">
        <f t="shared" ca="1" si="149"/>
        <v>0</v>
      </c>
      <c r="BD206" s="20">
        <f t="shared" ca="1" si="149"/>
        <v>0</v>
      </c>
      <c r="BE206" s="20">
        <f t="shared" ca="1" si="149"/>
        <v>0</v>
      </c>
      <c r="BF206" s="20">
        <f t="shared" ca="1" si="149"/>
        <v>0</v>
      </c>
      <c r="BG206" s="21" t="str">
        <f t="shared" ca="1" si="149"/>
        <v/>
      </c>
      <c r="BH206" s="21" t="str">
        <f t="shared" ca="1" si="149"/>
        <v/>
      </c>
      <c r="BI206" s="21" t="str">
        <f t="shared" ca="1" si="149"/>
        <v/>
      </c>
      <c r="BJ206" s="22">
        <f t="shared" ca="1" si="166"/>
        <v>0</v>
      </c>
      <c r="BK206" s="21">
        <f t="shared" si="167"/>
        <v>6</v>
      </c>
      <c r="BL206" s="22">
        <f t="shared" ca="1" si="168"/>
        <v>58724</v>
      </c>
      <c r="BM206" s="22">
        <f t="shared" ca="1" si="169"/>
        <v>1762</v>
      </c>
      <c r="BN206" s="23">
        <f t="shared" ca="1" si="170"/>
        <v>56962</v>
      </c>
      <c r="BO206" s="24">
        <f t="shared" ca="1" si="171"/>
        <v>166</v>
      </c>
      <c r="BP206" s="51" t="str">
        <f>_xlfn.XLOOKUP(E206,[1]Validation!E:E,[1]Validation!F:F,"")</f>
        <v>E37</v>
      </c>
      <c r="BQ206" s="51" t="str">
        <f>_xlfn.XLOOKUP(BP206,[1]Validation!F:F,[1]Validation!G:G,"")</f>
        <v>E30 to E45</v>
      </c>
      <c r="BR206" s="52" t="str">
        <f>VLOOKUP(G206,[1]Validation!$B$1:$C$9,2,0)</f>
        <v>B</v>
      </c>
      <c r="BS206" s="51">
        <f t="shared" ca="1" si="172"/>
        <v>162</v>
      </c>
      <c r="BT206" s="53">
        <f>_xlfn.XLOOKUP(B206,'[2]1. All Calls'!$R:$R,'[2]1. All Calls'!$A:$A,"",0)</f>
        <v>46148.603414351899</v>
      </c>
      <c r="BU206" s="51" t="str">
        <f>_xlfn.XLOOKUP(B206,'[2]1. All Calls'!$R:$R,'[2]1. All Calls'!$F:$F,"",0)</f>
        <v>CC-02070598</v>
      </c>
      <c r="BV206" s="51" t="str">
        <f>_xlfn.XLOOKUP(B206,'[2]1. All Calls'!$R:$R,'[2]1. All Calls'!$J:$J,"",0)</f>
        <v>Schedule Service</v>
      </c>
      <c r="BW206" s="53">
        <f>_xlfn.XLOOKUP(B206,'[2]Sch Calls'!$R:$R,'[2]Sch Calls'!$A:$A,"",0)</f>
        <v>46148.603414351899</v>
      </c>
      <c r="BX206" s="51">
        <f>_xlfn.XLOOKUP(B206,'[2]Sch Calls'!$R:$R,'[2]Sch Calls'!$B:$B,"",0)</f>
        <v>58558</v>
      </c>
      <c r="BY206" s="51" t="str">
        <f t="shared" si="151"/>
        <v>02-Nov-26</v>
      </c>
      <c r="BZ206" s="51" t="str">
        <f t="shared" si="151"/>
        <v>02-Nov-26</v>
      </c>
      <c r="CA206" s="51" t="str">
        <f t="shared" si="173"/>
        <v>05-Feb-27</v>
      </c>
      <c r="CB206" s="51" t="str">
        <f t="shared" si="174"/>
        <v>22-Mar-27</v>
      </c>
      <c r="CC206" s="51" t="str">
        <f t="shared" si="175"/>
        <v>05-May-28</v>
      </c>
      <c r="CD206" s="51" t="str">
        <f t="shared" si="176"/>
        <v>22-Sep-26</v>
      </c>
      <c r="CE206" s="51">
        <f t="shared" ca="1" si="152"/>
        <v>28</v>
      </c>
      <c r="CF206" s="51">
        <f t="shared" ca="1" si="152"/>
        <v>28</v>
      </c>
      <c r="CG206" s="51">
        <f t="shared" ca="1" si="177"/>
        <v>28</v>
      </c>
      <c r="CH206" s="51">
        <f t="shared" ca="1" si="178"/>
        <v>254</v>
      </c>
      <c r="CI206" s="51">
        <f t="shared" ca="1" si="179"/>
        <v>28</v>
      </c>
      <c r="CJ206" s="51">
        <f t="shared" ca="1" si="180"/>
        <v>254</v>
      </c>
      <c r="CK206" s="51">
        <f t="shared" ca="1" si="157"/>
        <v>168</v>
      </c>
      <c r="CL206" s="51">
        <f t="shared" ca="1" si="157"/>
        <v>168</v>
      </c>
      <c r="CM206" s="51">
        <f t="shared" ca="1" si="157"/>
        <v>168</v>
      </c>
      <c r="CN206" s="51">
        <f t="shared" ca="1" si="157"/>
        <v>1524</v>
      </c>
      <c r="CO206" s="51">
        <f t="shared" ca="1" si="157"/>
        <v>168</v>
      </c>
      <c r="CP206" s="51">
        <f t="shared" ca="1" si="157"/>
        <v>1524</v>
      </c>
      <c r="CQ206" s="51">
        <f t="shared" ca="1" si="158"/>
        <v>1332</v>
      </c>
      <c r="CR206" s="51">
        <f t="shared" ca="1" si="158"/>
        <v>1332</v>
      </c>
      <c r="CS206" s="51">
        <f t="shared" ca="1" si="158"/>
        <v>1332</v>
      </c>
      <c r="CT206" s="51">
        <f t="shared" ca="1" si="158"/>
        <v>-24</v>
      </c>
      <c r="CU206" s="51">
        <f t="shared" ca="1" si="158"/>
        <v>7832</v>
      </c>
      <c r="CV206" s="54">
        <f t="shared" ca="1" si="158"/>
        <v>476</v>
      </c>
      <c r="CW206" s="25" t="s">
        <v>212</v>
      </c>
      <c r="CX206" s="55">
        <v>0.91</v>
      </c>
      <c r="CY206" s="55"/>
      <c r="CZ206" s="26">
        <v>0</v>
      </c>
      <c r="DA206" s="26">
        <v>0</v>
      </c>
      <c r="DB206" s="26">
        <v>0</v>
      </c>
      <c r="DC206" s="26">
        <v>0</v>
      </c>
      <c r="DD206" s="26">
        <v>0</v>
      </c>
      <c r="DE206" s="26">
        <v>0</v>
      </c>
      <c r="DF206" s="26">
        <v>0</v>
      </c>
      <c r="DG206" s="26">
        <v>0</v>
      </c>
      <c r="DH206" s="26">
        <v>0</v>
      </c>
      <c r="DI206" s="26">
        <v>0</v>
      </c>
      <c r="DJ206" s="26">
        <v>0</v>
      </c>
      <c r="DK206" s="26">
        <v>0</v>
      </c>
      <c r="DL206" s="27">
        <f t="shared" si="181"/>
        <v>46223.603414351899</v>
      </c>
      <c r="DM206" s="28">
        <f t="shared" ca="1" si="182"/>
        <v>0</v>
      </c>
      <c r="DN206" s="56">
        <f>_xlfn.XLOOKUP(B206,'[2]1. All Calls'!$R:$R,'[2]1. All Calls'!$A:$A,"",0)</f>
        <v>46148.603414351899</v>
      </c>
      <c r="DO206" s="57" t="str">
        <f ca="1">VLOOKUP(DM206,[1]Validation!$B$20:$C$25,2,0)</f>
        <v>Within 3 months</v>
      </c>
      <c r="DP206" s="58" t="str">
        <f>_xlfn.XLOOKUP(B206,'[1]Active AMCs- Dealer'!E:E,'[1]Active AMCs- Dealer'!L:L,"Not in AMC",0)</f>
        <v>AMC</v>
      </c>
      <c r="DQ206" s="58"/>
      <c r="DR206" s="29" t="str">
        <f>_xlfn.XLOOKUP(B206,'[2]1. All Calls'!$R:$R,'[2]1. All Calls'!$F:$F,"",0)</f>
        <v>CC-02070598</v>
      </c>
      <c r="DS206" s="29" t="str">
        <f>_xlfn.XLOOKUP(B206,'[2]1. All Calls'!$R:$R,'[2]1. All Calls'!$AB:$AB,"",0)</f>
        <v>We visited site and changed 8000 hours service kit with schedul Service this service we changed the Air filter, Oil filter and oil after than start and check unit running well condition at the present time.</v>
      </c>
      <c r="DT206" s="30">
        <f>_xlfn.XLOOKUP(DR206,'[2]1. All Calls'!$F:$F,'[2]1. All Calls'!$A:$A,"",0)</f>
        <v>46148.603414351899</v>
      </c>
      <c r="DU206" s="31">
        <f>_xlfn.XLOOKUP(DR206,'[2]1. All Calls'!$F:$F,'[2]1. All Calls'!$B:$B,"",0)</f>
        <v>58558</v>
      </c>
      <c r="DV206" s="31">
        <f>_xlfn.XLOOKUP(B206,[1]MDA_Assets!D:D,[1]MDA_Assets!N:N,"",0)</f>
        <v>1794</v>
      </c>
      <c r="DW206" s="31">
        <f>_xlfn.XLOOKUP(B206,[1]MDA_Assets!D:D,[1]MDA_Assets!O:O,"",0)</f>
        <v>808</v>
      </c>
      <c r="DX206" s="32" t="str">
        <f>_xlfn.XLOOKUP(B206,[1]MDA_Assets!D:D,[1]MDA_Assets!Q:Q,"",0)</f>
        <v>Air lube Plus</v>
      </c>
      <c r="DY206" s="33">
        <f>_xlfn.XLOOKUP(B206,[1]MDA_Assets!D:D,[1]MDA_Assets!R:R,"",0)</f>
        <v>46148</v>
      </c>
      <c r="DZ206" s="33">
        <f>_xlfn.XLOOKUP(B206,[1]MDA_Assets!D:D,[1]MDA_Assets!S:S,"",0)</f>
        <v>46148</v>
      </c>
      <c r="EA206" s="33">
        <f>_xlfn.XLOOKUP(B206,[1]MDA_Assets!D:D,[1]MDA_Assets!T:T,"",0)</f>
        <v>46148</v>
      </c>
      <c r="EB206" s="33">
        <f>_xlfn.XLOOKUP(B206,[1]MDA_Assets!D:D,[1]MDA_Assets!U:U,"",0)</f>
        <v>45922</v>
      </c>
      <c r="EC206" s="33">
        <f>_xlfn.XLOOKUP(B206,[1]MDA_Assets!D:D,[1]MDA_Assets!V:V,"",0)</f>
        <v>45922</v>
      </c>
      <c r="ED206" s="33">
        <f>_xlfn.XLOOKUP(B206,[1]MDA_Assets!D:D,[1]MDA_Assets!W:W,"",0)</f>
        <v>46148</v>
      </c>
      <c r="EE206" s="32">
        <f>_xlfn.XLOOKUP(B206,[1]MDA_Assets!D:D,[1]MDA_Assets!X:X,"",0)</f>
        <v>0</v>
      </c>
      <c r="EF206" s="33">
        <f>_xlfn.XLOOKUP(B206,[1]MDA_Assets!D:D,[1]MDA_Assets!Y:Y,"",0)</f>
        <v>0</v>
      </c>
      <c r="EG206" s="33">
        <f>_xlfn.XLOOKUP(B206,[1]MDA_Assets!D:D,[1]MDA_Assets!Z:Z,"",0)</f>
        <v>0</v>
      </c>
      <c r="EH206" s="33">
        <f>_xlfn.XLOOKUP(B206,[1]MDA_Assets!D:D,[1]MDA_Assets!AA:AA,"",0)</f>
        <v>0</v>
      </c>
      <c r="EI206" s="34">
        <f>_xlfn.XLOOKUP(B206,[1]MDA_Assets!D:D,[1]MDA_Assets!P:P,"",0)</f>
        <v>6</v>
      </c>
      <c r="EJ206" s="35" t="str">
        <f>_xlfn.XLOOKUP(B206,[1]MDA_Assets!D:D,[1]MDA_Assets!AB:AB,"",0)</f>
        <v>1500</v>
      </c>
      <c r="EK206" s="35" t="str">
        <f>_xlfn.XLOOKUP(B206,[1]MDA_Assets!D:D,[1]MDA_Assets!AC:AC,"",0)</f>
        <v>1500</v>
      </c>
      <c r="EL206" s="35" t="str">
        <f>_xlfn.XLOOKUP(B206,[1]MDA_Assets!D:D,[1]MDA_Assets!AD:AD,"",0)</f>
        <v>1500</v>
      </c>
      <c r="EM206" s="35" t="str">
        <f>_xlfn.XLOOKUP(B206,[1]MDA_Assets!D:D,[1]MDA_Assets!AE:AE,"",0)</f>
        <v>1500</v>
      </c>
      <c r="EN206" s="35" t="str">
        <f>_xlfn.XLOOKUP(B206,[1]MDA_Assets!D:D,[1]MDA_Assets!AF:AF,"",0)</f>
        <v>8000</v>
      </c>
      <c r="EO206" s="35" t="str">
        <f>_xlfn.XLOOKUP(B206,[1]MDA_Assets!D:D,[1]MDA_Assets!AG:AG,"",0)</f>
        <v>2000</v>
      </c>
      <c r="EP206" s="36">
        <f t="shared" si="153"/>
        <v>251</v>
      </c>
      <c r="EQ206" s="36">
        <f t="shared" si="153"/>
        <v>180</v>
      </c>
      <c r="ER206" s="36">
        <f t="shared" si="183"/>
        <v>251</v>
      </c>
      <c r="ES206" s="36">
        <f t="shared" si="184"/>
        <v>365</v>
      </c>
      <c r="ET206" s="36">
        <f t="shared" si="185"/>
        <v>730</v>
      </c>
      <c r="EU206" s="36">
        <f t="shared" si="186"/>
        <v>365</v>
      </c>
      <c r="EV206" s="36" t="str">
        <f t="shared" si="187"/>
        <v/>
      </c>
      <c r="EW206" s="36" t="str">
        <f t="shared" si="159"/>
        <v/>
      </c>
      <c r="EX206" s="36" t="str">
        <f t="shared" si="160"/>
        <v/>
      </c>
      <c r="EY206" s="36">
        <f t="shared" si="147"/>
        <v>8.1</v>
      </c>
      <c r="EZ206" s="36">
        <f t="shared" si="147"/>
        <v>5.81</v>
      </c>
      <c r="FA206" s="36">
        <f t="shared" si="147"/>
        <v>8.1</v>
      </c>
      <c r="FB206" s="36">
        <f t="shared" si="147"/>
        <v>11.78</v>
      </c>
      <c r="FC206" s="36">
        <f t="shared" si="147"/>
        <v>23.55</v>
      </c>
      <c r="FD206" s="36">
        <f t="shared" si="147"/>
        <v>11.78</v>
      </c>
      <c r="FE206" s="36" t="str">
        <f t="shared" si="192"/>
        <v/>
      </c>
      <c r="FF206" s="36" t="str">
        <f t="shared" si="192"/>
        <v/>
      </c>
      <c r="FG206" s="36" t="str">
        <f t="shared" si="192"/>
        <v/>
      </c>
      <c r="FH206" s="37" t="str" cm="1">
        <f t="array" ref="FH206">_xlfn.IFS(EY206="", "No Data", EY206&lt;0, "Negative/Future", EY206=0, "Zero Days", EY206&lt;=3, "&lt; 3 Months", EY206&lt;=6, "3 to 6 Months", EY206&lt;=9, "6 to 9 Months", EY206&lt;=12, "9 to 12 Months", EY206&lt;=15, "12 to 15 Months", EY206&lt;=18, "15 to 18 Months", EY206&lt;=24, "18 to 24 Months", EY206&gt;24, "&gt; 24 Months")</f>
        <v>6 to 9 Months</v>
      </c>
      <c r="FI206" s="37" t="str" cm="1">
        <f t="array" ref="FI206">_xlfn.IFS(EZ206="", "No Data", EZ206&lt;0, "Negative/Future", EZ206=0, "Zero Days", EZ206&lt;=3, "&lt; 3 Months", EZ206&lt;=6, "3 to 6 Months", EZ206&lt;=9, "6 to 9 Months", EZ206&lt;=12, "9 to 12 Months", EZ206&lt;=15, "12 to 15 Months", EZ206&lt;=18, "15 to 18 Months", EZ206&lt;=24, "18 to 24 Months", EZ206&gt;24, "&gt; 24 Months")</f>
        <v>3 to 6 Months</v>
      </c>
      <c r="FJ206" s="37" t="str" cm="1">
        <f t="array" ref="FJ206">_xlfn.IFS(FA206="", "No Data", FA206&lt;0, "Negative/Future", FA206=0, "Zero Days", FA206&lt;=3, "&lt; 3 Months", FA206&lt;=6, "3 to 6 Months", FA206&lt;=9, "6 to 9 Months", FA206&lt;=12, "9 to 12 Months", FA206&lt;=15, "12 to 15 Months", FA206&lt;=18, "15 to 18 Months", FA206&lt;=24, "18 to 24 Months", FA206&gt;24, "&gt; 24 Months")</f>
        <v>6 to 9 Months</v>
      </c>
      <c r="FK206" s="37" t="str" cm="1">
        <f t="array" ref="FK206">_xlfn.IFS(FB206="", "No Data", FB206&lt;0, "Negative/Future", FB206=0, "Zero Days", FB206&lt;=3, "&lt; 3 Months", FB206&lt;=6, "3 to 6 Months", FB206&lt;=9, "6 to 9 Months", FB206&lt;=12, "9 to 12 Months", FB206&lt;=15, "12 to 15 Months", FB206&lt;=18, "15 to 18 Months", FB206&lt;=24, "18 to 24 Months", FB206&gt;24, "&gt; 24 Months")</f>
        <v>9 to 12 Months</v>
      </c>
      <c r="FL206" s="37" t="str" cm="1">
        <f t="array" ref="FL206">_xlfn.IFS(FC206="", "No Data", FC206&lt;0, "Negative/Future", FC206=0, "Zero Days", FC206&lt;=3, "&lt; 3 Months", FC206&lt;=6, "3 to 6 Months", FC206&lt;=9, "6 to 9 Months", FC206&lt;=12, "9 to 12 Months", FC206&lt;=15, "12 to 15 Months", FC206&lt;=18, "15 to 18 Months", FC206&lt;=24, "18 to 24 Months", FC206&gt;24, "&gt; 24 Months")</f>
        <v>18 to 24 Months</v>
      </c>
      <c r="FM206" s="37" t="str" cm="1">
        <f t="array" ref="FM206">_xlfn.IFS(FD206="", "No Data", FD206&lt;0, "Negative/Future", FD206=0, "Zero Days", FD206&lt;=3, "&lt; 3 Months", FD206&lt;=6, "3 to 6 Months", FD206&lt;=9, "6 to 9 Months", FD206&lt;=12, "9 to 12 Months", FD206&lt;=15, "12 to 15 Months", FD206&lt;=18, "15 to 18 Months", FD206&lt;=24, "18 to 24 Months", FD206&gt;24, "&gt; 24 Months")</f>
        <v>9 to 12 Months</v>
      </c>
      <c r="FN206" s="37" t="str" cm="1">
        <f t="array" ref="FN206">_xlfn.IFS(FE206="", "No Data", FE206&lt;0, "Negative/Future", FE206=0, "Zero Days", FE206&lt;=3, "&lt; 3 Months", FE206&lt;=6, "3 to 6 Months", FE206&lt;=9, "6 to 9 Months", FE206&lt;=12, "9 to 12 Months", FE206&lt;=15, "12 to 15 Months", FE206&lt;=18, "15 to 18 Months", FE206&lt;=24, "18 to 24 Months", FE206&gt;24, "&gt; 24 Months")</f>
        <v>No Data</v>
      </c>
      <c r="FO206" s="37" t="str" cm="1">
        <f t="array" ref="FO206">_xlfn.IFS(FG206="", "No Data", FG206&lt;0, "Negative/Future", FG206=0, "Zero Days", FG206&lt;=3, "&lt; 3 Months", FG206&lt;=6, "3 to 6 Months", FG206&lt;=9, "6 to 9 Months", FG206&lt;=12, "9 to 12 Months", FG206&lt;=15, "12 to 15 Months", FG206&lt;=18, "15 to 18 Months", FG206&lt;=24, "18 to 24 Months", FG206&gt;24, "&gt; 24 Months")</f>
        <v>No Data</v>
      </c>
      <c r="FP206" s="37" t="str" cm="1">
        <f t="array" ref="FP206">_xlfn.IFS(FF206="", "No Data", FF206&lt;0, "Negative/Future", FF206=0, "Zero Days", FF206&lt;=3, "&lt; 3 Months", FF206&lt;=6, "3 to 6 Months", FF206&lt;=9, "6 to 9 Months", FF206&lt;=12, "9 to 12 Months", FF206&lt;=15, "12 to 15 Months", FF206&lt;=18, "15 to 18 Months", FF206&lt;=24, "18 to 24 Months", FF206&gt;24, "&gt; 24 Months")</f>
        <v>No Data</v>
      </c>
      <c r="FQ206" s="29" t="s">
        <v>1163</v>
      </c>
      <c r="FR206" s="29">
        <v>9608086621</v>
      </c>
      <c r="FS206" s="38" t="str">
        <f>VLOOKUP(_xlfn.XLOOKUP(B206,[1]MDA_Assets!D:D,[1]MDA_Assets!I:I,"",0),[1]Validation!$B$1:$C$8,2,0)</f>
        <v>B</v>
      </c>
      <c r="FT206" s="38" t="s">
        <v>296</v>
      </c>
      <c r="FU206" s="31">
        <f>_xlfn.XLOOKUP(B206,[1]MDA_Assets!D:D,[1]MDA_Assets!X:X,"",0)</f>
        <v>0</v>
      </c>
      <c r="FV206" s="39">
        <v>0</v>
      </c>
      <c r="FW206" s="39">
        <v>0</v>
      </c>
      <c r="FX206" s="39">
        <v>0</v>
      </c>
      <c r="FY206" s="39">
        <v>9</v>
      </c>
      <c r="FZ206" s="40">
        <f t="shared" si="150"/>
        <v>46399</v>
      </c>
      <c r="GA206" s="40">
        <f t="shared" si="150"/>
        <v>46328</v>
      </c>
      <c r="GB206" s="40">
        <f t="shared" si="161"/>
        <v>46399</v>
      </c>
      <c r="GC206" s="40">
        <f t="shared" si="162"/>
        <v>46287</v>
      </c>
      <c r="GD206" s="40">
        <f t="shared" si="163"/>
        <v>46652</v>
      </c>
      <c r="GE206" s="40">
        <f t="shared" si="164"/>
        <v>46513</v>
      </c>
      <c r="GF206" s="40" t="str">
        <f t="shared" si="154"/>
        <v/>
      </c>
      <c r="GG206" s="40" t="str">
        <f t="shared" si="154"/>
        <v/>
      </c>
      <c r="GH206" s="40" t="str">
        <f t="shared" si="154"/>
        <v/>
      </c>
      <c r="GI206" s="39">
        <f t="shared" si="188"/>
        <v>0</v>
      </c>
      <c r="GJ206" s="39">
        <f t="shared" si="189"/>
        <v>0</v>
      </c>
      <c r="GK206" s="39">
        <f t="shared" si="190"/>
        <v>0</v>
      </c>
      <c r="GL206" s="39">
        <f t="shared" si="191"/>
        <v>6</v>
      </c>
    </row>
    <row r="207" spans="1:194" x14ac:dyDescent="0.25">
      <c r="A207" s="19">
        <v>230</v>
      </c>
      <c r="B207" s="43" t="s">
        <v>1164</v>
      </c>
      <c r="C207" s="43" t="s">
        <v>186</v>
      </c>
      <c r="D207" s="43" t="s">
        <v>241</v>
      </c>
      <c r="E207" s="43" t="s">
        <v>1165</v>
      </c>
      <c r="F207" s="43" t="s">
        <v>1166</v>
      </c>
      <c r="G207" s="43" t="s">
        <v>225</v>
      </c>
      <c r="H207" s="43" t="s">
        <v>277</v>
      </c>
      <c r="I207" s="43" t="s">
        <v>192</v>
      </c>
      <c r="J207" s="44">
        <f t="shared" si="165"/>
        <v>41599.770833333336</v>
      </c>
      <c r="K207" s="44">
        <v>41235.770833333336</v>
      </c>
      <c r="L207" s="44">
        <v>41165.770833333336</v>
      </c>
      <c r="M207" s="43" t="s">
        <v>2908</v>
      </c>
      <c r="N207" s="43" t="s">
        <v>1994</v>
      </c>
      <c r="O207" s="44">
        <v>46112.433275462965</v>
      </c>
      <c r="P207" s="43">
        <v>45885</v>
      </c>
      <c r="Q207" s="43">
        <v>9636</v>
      </c>
      <c r="R207" s="43">
        <v>36249</v>
      </c>
      <c r="S207" s="43" t="s">
        <v>206</v>
      </c>
      <c r="T207" s="44">
        <v>45686.770833333336</v>
      </c>
      <c r="U207" s="44">
        <v>45686.770833333336</v>
      </c>
      <c r="V207" s="44">
        <v>45686.770833333336</v>
      </c>
      <c r="W207" s="44">
        <v>45686.770833333336</v>
      </c>
      <c r="X207" s="44">
        <v>45686.770833333336</v>
      </c>
      <c r="Y207" s="44">
        <v>45979.770833333336</v>
      </c>
      <c r="Z207" s="43"/>
      <c r="AA207" s="43"/>
      <c r="AB207" s="43"/>
      <c r="AC207" s="43"/>
      <c r="AD207" s="43"/>
      <c r="AE207" s="43">
        <v>5</v>
      </c>
      <c r="AF207" s="43" t="s">
        <v>1167</v>
      </c>
      <c r="AG207" s="43" t="s">
        <v>1167</v>
      </c>
      <c r="AH207" s="43" t="s">
        <v>1167</v>
      </c>
      <c r="AI207" s="43" t="s">
        <v>1168</v>
      </c>
      <c r="AJ207" s="43" t="s">
        <v>2909</v>
      </c>
      <c r="AK207" s="43" t="s">
        <v>1169</v>
      </c>
      <c r="AL207" s="46">
        <v>46051</v>
      </c>
      <c r="AM207" s="46">
        <v>45866</v>
      </c>
      <c r="AN207" s="46">
        <v>46051</v>
      </c>
      <c r="AO207" s="46">
        <v>46051</v>
      </c>
      <c r="AP207" s="47">
        <v>46709</v>
      </c>
      <c r="AQ207" s="46">
        <v>46051</v>
      </c>
      <c r="AR207" s="48"/>
      <c r="AS207" s="48"/>
      <c r="AT207" s="48"/>
      <c r="AU207" s="43">
        <v>1</v>
      </c>
      <c r="AV207" s="43">
        <v>0</v>
      </c>
      <c r="AW207" s="43">
        <v>0</v>
      </c>
      <c r="AX207" s="51" t="s">
        <v>302</v>
      </c>
      <c r="AY207" s="51" t="s">
        <v>302</v>
      </c>
      <c r="AZ207" s="51" t="s">
        <v>198</v>
      </c>
      <c r="BA207" s="20">
        <f t="shared" ca="1" si="149"/>
        <v>1</v>
      </c>
      <c r="BB207" s="20">
        <f t="shared" ca="1" si="149"/>
        <v>1</v>
      </c>
      <c r="BC207" s="20">
        <f t="shared" ca="1" si="149"/>
        <v>1</v>
      </c>
      <c r="BD207" s="20">
        <f t="shared" ca="1" si="149"/>
        <v>1</v>
      </c>
      <c r="BE207" s="20">
        <f t="shared" ca="1" si="149"/>
        <v>0</v>
      </c>
      <c r="BF207" s="20">
        <f t="shared" ca="1" si="149"/>
        <v>1</v>
      </c>
      <c r="BG207" s="21" t="str">
        <f t="shared" ca="1" si="149"/>
        <v/>
      </c>
      <c r="BH207" s="21" t="str">
        <f t="shared" ca="1" si="149"/>
        <v/>
      </c>
      <c r="BI207" s="21" t="str">
        <f t="shared" ca="1" si="149"/>
        <v/>
      </c>
      <c r="BJ207" s="22">
        <f t="shared" ca="1" si="166"/>
        <v>5</v>
      </c>
      <c r="BK207" s="21">
        <f t="shared" si="167"/>
        <v>5</v>
      </c>
      <c r="BL207" s="22">
        <f t="shared" ca="1" si="168"/>
        <v>46203</v>
      </c>
      <c r="BM207" s="22">
        <f t="shared" ca="1" si="169"/>
        <v>9703</v>
      </c>
      <c r="BN207" s="23">
        <f t="shared" ca="1" si="170"/>
        <v>36500</v>
      </c>
      <c r="BO207" s="24">
        <f t="shared" ca="1" si="171"/>
        <v>318</v>
      </c>
      <c r="BP207" s="51" t="str">
        <f>_xlfn.XLOOKUP(E207,[1]Validation!E:E,[1]Validation!F:F,"")</f>
        <v>E18</v>
      </c>
      <c r="BQ207" s="51" t="str">
        <f>_xlfn.XLOOKUP(BP207,[1]Validation!F:F,[1]Validation!G:G,"")</f>
        <v>E11 to E22</v>
      </c>
      <c r="BR207" s="52" t="str">
        <f>VLOOKUP(G207,[1]Validation!$B$1:$C$9,2,0)</f>
        <v>C</v>
      </c>
      <c r="BS207" s="51">
        <f t="shared" ca="1" si="172"/>
        <v>162</v>
      </c>
      <c r="BT207" s="53">
        <f>_xlfn.XLOOKUP(B207,'[2]1. All Calls'!$R:$R,'[2]1. All Calls'!$A:$A,"",0)</f>
        <v>46111.279166666704</v>
      </c>
      <c r="BU207" s="51" t="str">
        <f>_xlfn.XLOOKUP(B207,'[2]1. All Calls'!$R:$R,'[2]1. All Calls'!$F:$F,"",0)</f>
        <v>CC-02028275</v>
      </c>
      <c r="BV207" s="51" t="str">
        <f>_xlfn.XLOOKUP(B207,'[2]1. All Calls'!$R:$R,'[2]1. All Calls'!$J:$J,"",0)</f>
        <v>Schedule Service - AMC</v>
      </c>
      <c r="BW207" s="53">
        <f>_xlfn.XLOOKUP(B207,'[2]Sch Calls'!$R:$R,'[2]Sch Calls'!$A:$A,"",0)</f>
        <v>45692.546759259298</v>
      </c>
      <c r="BX207" s="51">
        <f>_xlfn.XLOOKUP(B207,'[2]Sch Calls'!$R:$R,'[2]Sch Calls'!$B:$B,"",0)</f>
        <v>44266</v>
      </c>
      <c r="BY207" s="51" t="str">
        <f t="shared" si="151"/>
        <v>29-Jul-25</v>
      </c>
      <c r="BZ207" s="51" t="str">
        <f t="shared" si="151"/>
        <v>29-Jul-25</v>
      </c>
      <c r="CA207" s="51" t="str">
        <f t="shared" si="173"/>
        <v>01-Nov-25</v>
      </c>
      <c r="CB207" s="51" t="str">
        <f t="shared" si="174"/>
        <v>30-Jul-26</v>
      </c>
      <c r="CC207" s="51" t="str">
        <f t="shared" si="175"/>
        <v>19-Nov-27</v>
      </c>
      <c r="CD207" s="51" t="str">
        <f t="shared" si="176"/>
        <v>30-Jan-26</v>
      </c>
      <c r="CE207" s="51">
        <f t="shared" ca="1" si="152"/>
        <v>489</v>
      </c>
      <c r="CF207" s="51">
        <f t="shared" ca="1" si="152"/>
        <v>489</v>
      </c>
      <c r="CG207" s="51">
        <f t="shared" ca="1" si="177"/>
        <v>489</v>
      </c>
      <c r="CH207" s="51">
        <f t="shared" ca="1" si="178"/>
        <v>489</v>
      </c>
      <c r="CI207" s="51">
        <f t="shared" ca="1" si="179"/>
        <v>196</v>
      </c>
      <c r="CJ207" s="51">
        <f t="shared" ca="1" si="180"/>
        <v>489</v>
      </c>
      <c r="CK207" s="51">
        <f t="shared" ca="1" si="157"/>
        <v>2445</v>
      </c>
      <c r="CL207" s="51">
        <f t="shared" ca="1" si="157"/>
        <v>2445</v>
      </c>
      <c r="CM207" s="51">
        <f t="shared" ca="1" si="157"/>
        <v>2445</v>
      </c>
      <c r="CN207" s="51">
        <f t="shared" ca="1" si="157"/>
        <v>2445</v>
      </c>
      <c r="CO207" s="51">
        <f t="shared" ca="1" si="157"/>
        <v>980</v>
      </c>
      <c r="CP207" s="51">
        <f t="shared" ca="1" si="157"/>
        <v>2445</v>
      </c>
      <c r="CQ207" s="51">
        <f t="shared" ca="1" si="158"/>
        <v>-1933</v>
      </c>
      <c r="CR207" s="51">
        <f t="shared" ca="1" si="158"/>
        <v>-1933</v>
      </c>
      <c r="CS207" s="51">
        <f t="shared" ca="1" si="158"/>
        <v>-1933</v>
      </c>
      <c r="CT207" s="51">
        <f t="shared" ca="1" si="158"/>
        <v>-1888</v>
      </c>
      <c r="CU207" s="51">
        <f t="shared" ca="1" si="158"/>
        <v>6089</v>
      </c>
      <c r="CV207" s="54">
        <f t="shared" ca="1" si="158"/>
        <v>-769</v>
      </c>
      <c r="CW207" s="25" t="s">
        <v>212</v>
      </c>
      <c r="CX207" s="55">
        <v>0.21</v>
      </c>
      <c r="CY207" s="55"/>
      <c r="CZ207" s="26">
        <v>0</v>
      </c>
      <c r="DA207" s="26">
        <v>0</v>
      </c>
      <c r="DB207" s="26">
        <v>0</v>
      </c>
      <c r="DC207" s="26">
        <v>0</v>
      </c>
      <c r="DD207" s="26">
        <v>0</v>
      </c>
      <c r="DE207" s="26">
        <v>0</v>
      </c>
      <c r="DF207" s="26">
        <v>0</v>
      </c>
      <c r="DG207" s="26">
        <v>0</v>
      </c>
      <c r="DH207" s="26">
        <v>0</v>
      </c>
      <c r="DI207" s="26">
        <v>0</v>
      </c>
      <c r="DJ207" s="26">
        <v>0</v>
      </c>
      <c r="DK207" s="26">
        <v>0</v>
      </c>
      <c r="DL207" s="27">
        <f t="shared" si="181"/>
        <v>46186.279166666704</v>
      </c>
      <c r="DM207" s="28">
        <f t="shared" ca="1" si="182"/>
        <v>0</v>
      </c>
      <c r="DN207" s="56">
        <f>_xlfn.XLOOKUP(B207,'[2]1. All Calls'!$R:$R,'[2]1. All Calls'!$A:$A,"",0)</f>
        <v>46111.279166666704</v>
      </c>
      <c r="DO207" s="57" t="str">
        <f ca="1">VLOOKUP(DM207,[1]Validation!$B$20:$C$25,2,0)</f>
        <v>Within 3 months</v>
      </c>
      <c r="DP207" s="58" t="str">
        <f>_xlfn.XLOOKUP(B207,'[1]Active AMCs- Dealer'!E:E,'[1]Active AMCs- Dealer'!L:L,"Not in AMC",0)</f>
        <v>AMC</v>
      </c>
      <c r="DQ207" s="50" t="s">
        <v>200</v>
      </c>
      <c r="DR207" s="29" t="str">
        <f>_xlfn.XLOOKUP(B207,'[2]1. All Calls'!$R:$R,'[2]1. All Calls'!$F:$F,"",0)</f>
        <v>CC-02028275</v>
      </c>
      <c r="DS207" s="29" t="str">
        <f>_xlfn.XLOOKUP(B207,'[2]1. All Calls'!$R:$R,'[2]1. All Calls'!$AB:$AB,"",0)</f>
        <v>AMC Visit carried out</v>
      </c>
      <c r="DT207" s="30">
        <f>_xlfn.XLOOKUP(DR207,'[2]1. All Calls'!$F:$F,'[2]1. All Calls'!$A:$A,"",0)</f>
        <v>46111.279166666704</v>
      </c>
      <c r="DU207" s="31">
        <f>_xlfn.XLOOKUP(DR207,'[2]1. All Calls'!$F:$F,'[2]1. All Calls'!$B:$B,"",0)</f>
        <v>45885</v>
      </c>
      <c r="DV207" s="31">
        <f>_xlfn.XLOOKUP(B207,[1]MDA_Assets!D:D,[1]MDA_Assets!N:N,"",0)</f>
        <v>9636</v>
      </c>
      <c r="DW207" s="31">
        <f>_xlfn.XLOOKUP(B207,[1]MDA_Assets!D:D,[1]MDA_Assets!O:O,"",0)</f>
        <v>36249</v>
      </c>
      <c r="DX207" s="32" t="str">
        <f>_xlfn.XLOOKUP(B207,[1]MDA_Assets!D:D,[1]MDA_Assets!Q:Q,"",0)</f>
        <v>XD</v>
      </c>
      <c r="DY207" s="33">
        <f>_xlfn.XLOOKUP(B207,[1]MDA_Assets!D:D,[1]MDA_Assets!R:R,"",0)</f>
        <v>45687</v>
      </c>
      <c r="DZ207" s="33">
        <f>_xlfn.XLOOKUP(B207,[1]MDA_Assets!D:D,[1]MDA_Assets!S:S,"",0)</f>
        <v>45687</v>
      </c>
      <c r="EA207" s="33">
        <f>_xlfn.XLOOKUP(B207,[1]MDA_Assets!D:D,[1]MDA_Assets!T:T,"",0)</f>
        <v>45687</v>
      </c>
      <c r="EB207" s="33">
        <f>_xlfn.XLOOKUP(B207,[1]MDA_Assets!D:D,[1]MDA_Assets!U:U,"",0)</f>
        <v>45687</v>
      </c>
      <c r="EC207" s="33">
        <f>_xlfn.XLOOKUP(B207,[1]MDA_Assets!D:D,[1]MDA_Assets!V:V,"",0)</f>
        <v>45687</v>
      </c>
      <c r="ED207" s="33">
        <f>_xlfn.XLOOKUP(B207,[1]MDA_Assets!D:D,[1]MDA_Assets!W:W,"",0)</f>
        <v>45980</v>
      </c>
      <c r="EE207" s="32">
        <f>_xlfn.XLOOKUP(B207,[1]MDA_Assets!D:D,[1]MDA_Assets!X:X,"",0)</f>
        <v>0</v>
      </c>
      <c r="EF207" s="33">
        <f>_xlfn.XLOOKUP(B207,[1]MDA_Assets!D:D,[1]MDA_Assets!Y:Y,"",0)</f>
        <v>0</v>
      </c>
      <c r="EG207" s="33">
        <f>_xlfn.XLOOKUP(B207,[1]MDA_Assets!D:D,[1]MDA_Assets!Z:Z,"",0)</f>
        <v>0</v>
      </c>
      <c r="EH207" s="33">
        <f>_xlfn.XLOOKUP(B207,[1]MDA_Assets!D:D,[1]MDA_Assets!AA:AA,"",0)</f>
        <v>0</v>
      </c>
      <c r="EI207" s="34">
        <f>_xlfn.XLOOKUP(B207,[1]MDA_Assets!D:D,[1]MDA_Assets!P:P,"",0)</f>
        <v>5</v>
      </c>
      <c r="EJ207" s="35" t="str">
        <f>_xlfn.XLOOKUP(B207,[1]MDA_Assets!D:D,[1]MDA_Assets!AB:AB,"",0)</f>
        <v>512</v>
      </c>
      <c r="EK207" s="35" t="str">
        <f>_xlfn.XLOOKUP(B207,[1]MDA_Assets!D:D,[1]MDA_Assets!AC:AC,"",0)</f>
        <v>512</v>
      </c>
      <c r="EL207" s="35" t="str">
        <f>_xlfn.XLOOKUP(B207,[1]MDA_Assets!D:D,[1]MDA_Assets!AD:AD,"",0)</f>
        <v>512</v>
      </c>
      <c r="EM207" s="35" t="str">
        <f>_xlfn.XLOOKUP(B207,[1]MDA_Assets!D:D,[1]MDA_Assets!AE:AE,"",0)</f>
        <v>557</v>
      </c>
      <c r="EN207" s="35" t="str">
        <f>_xlfn.XLOOKUP(B207,[1]MDA_Assets!D:D,[1]MDA_Assets!AF:AF,"",0)</f>
        <v>7069</v>
      </c>
      <c r="EO207" s="35" t="str">
        <f>_xlfn.XLOOKUP(B207,[1]MDA_Assets!D:D,[1]MDA_Assets!AG:AG,"",0)</f>
        <v>1676</v>
      </c>
      <c r="EP207" s="36">
        <f t="shared" si="153"/>
        <v>365</v>
      </c>
      <c r="EQ207" s="36">
        <f t="shared" si="153"/>
        <v>180</v>
      </c>
      <c r="ER207" s="36">
        <f t="shared" si="183"/>
        <v>365</v>
      </c>
      <c r="ES207" s="36">
        <f t="shared" si="184"/>
        <v>365</v>
      </c>
      <c r="ET207" s="36">
        <f t="shared" si="185"/>
        <v>730</v>
      </c>
      <c r="EU207" s="36">
        <f t="shared" si="186"/>
        <v>365</v>
      </c>
      <c r="EV207" s="36" t="str">
        <f t="shared" si="187"/>
        <v/>
      </c>
      <c r="EW207" s="36" t="str">
        <f t="shared" si="159"/>
        <v/>
      </c>
      <c r="EX207" s="36" t="str">
        <f t="shared" si="160"/>
        <v/>
      </c>
      <c r="EY207" s="36">
        <f t="shared" si="147"/>
        <v>11.78</v>
      </c>
      <c r="EZ207" s="36">
        <f t="shared" si="147"/>
        <v>5.81</v>
      </c>
      <c r="FA207" s="36">
        <f t="shared" si="147"/>
        <v>11.78</v>
      </c>
      <c r="FB207" s="36">
        <f t="shared" si="147"/>
        <v>11.78</v>
      </c>
      <c r="FC207" s="36">
        <f t="shared" si="147"/>
        <v>23.55</v>
      </c>
      <c r="FD207" s="36">
        <f t="shared" si="147"/>
        <v>11.78</v>
      </c>
      <c r="FE207" s="36" t="str">
        <f t="shared" si="192"/>
        <v/>
      </c>
      <c r="FF207" s="36" t="str">
        <f t="shared" si="192"/>
        <v/>
      </c>
      <c r="FG207" s="36" t="str">
        <f t="shared" si="192"/>
        <v/>
      </c>
      <c r="FH207" s="37" t="str" cm="1">
        <f t="array" ref="FH207">_xlfn.IFS(EY207="", "No Data", EY207&lt;0, "Negative/Future", EY207=0, "Zero Days", EY207&lt;=3, "&lt; 3 Months", EY207&lt;=6, "3 to 6 Months", EY207&lt;=9, "6 to 9 Months", EY207&lt;=12, "9 to 12 Months", EY207&lt;=15, "12 to 15 Months", EY207&lt;=18, "15 to 18 Months", EY207&lt;=24, "18 to 24 Months", EY207&gt;24, "&gt; 24 Months")</f>
        <v>9 to 12 Months</v>
      </c>
      <c r="FI207" s="37" t="str" cm="1">
        <f t="array" ref="FI207">_xlfn.IFS(EZ207="", "No Data", EZ207&lt;0, "Negative/Future", EZ207=0, "Zero Days", EZ207&lt;=3, "&lt; 3 Months", EZ207&lt;=6, "3 to 6 Months", EZ207&lt;=9, "6 to 9 Months", EZ207&lt;=12, "9 to 12 Months", EZ207&lt;=15, "12 to 15 Months", EZ207&lt;=18, "15 to 18 Months", EZ207&lt;=24, "18 to 24 Months", EZ207&gt;24, "&gt; 24 Months")</f>
        <v>3 to 6 Months</v>
      </c>
      <c r="FJ207" s="37" t="str" cm="1">
        <f t="array" ref="FJ207">_xlfn.IFS(FA207="", "No Data", FA207&lt;0, "Negative/Future", FA207=0, "Zero Days", FA207&lt;=3, "&lt; 3 Months", FA207&lt;=6, "3 to 6 Months", FA207&lt;=9, "6 to 9 Months", FA207&lt;=12, "9 to 12 Months", FA207&lt;=15, "12 to 15 Months", FA207&lt;=18, "15 to 18 Months", FA207&lt;=24, "18 to 24 Months", FA207&gt;24, "&gt; 24 Months")</f>
        <v>9 to 12 Months</v>
      </c>
      <c r="FK207" s="37" t="str" cm="1">
        <f t="array" ref="FK207">_xlfn.IFS(FB207="", "No Data", FB207&lt;0, "Negative/Future", FB207=0, "Zero Days", FB207&lt;=3, "&lt; 3 Months", FB207&lt;=6, "3 to 6 Months", FB207&lt;=9, "6 to 9 Months", FB207&lt;=12, "9 to 12 Months", FB207&lt;=15, "12 to 15 Months", FB207&lt;=18, "15 to 18 Months", FB207&lt;=24, "18 to 24 Months", FB207&gt;24, "&gt; 24 Months")</f>
        <v>9 to 12 Months</v>
      </c>
      <c r="FL207" s="37" t="str" cm="1">
        <f t="array" ref="FL207">_xlfn.IFS(FC207="", "No Data", FC207&lt;0, "Negative/Future", FC207=0, "Zero Days", FC207&lt;=3, "&lt; 3 Months", FC207&lt;=6, "3 to 6 Months", FC207&lt;=9, "6 to 9 Months", FC207&lt;=12, "9 to 12 Months", FC207&lt;=15, "12 to 15 Months", FC207&lt;=18, "15 to 18 Months", FC207&lt;=24, "18 to 24 Months", FC207&gt;24, "&gt; 24 Months")</f>
        <v>18 to 24 Months</v>
      </c>
      <c r="FM207" s="37" t="str" cm="1">
        <f t="array" ref="FM207">_xlfn.IFS(FD207="", "No Data", FD207&lt;0, "Negative/Future", FD207=0, "Zero Days", FD207&lt;=3, "&lt; 3 Months", FD207&lt;=6, "3 to 6 Months", FD207&lt;=9, "6 to 9 Months", FD207&lt;=12, "9 to 12 Months", FD207&lt;=15, "12 to 15 Months", FD207&lt;=18, "15 to 18 Months", FD207&lt;=24, "18 to 24 Months", FD207&gt;24, "&gt; 24 Months")</f>
        <v>9 to 12 Months</v>
      </c>
      <c r="FN207" s="37" t="str" cm="1">
        <f t="array" ref="FN207">_xlfn.IFS(FE207="", "No Data", FE207&lt;0, "Negative/Future", FE207=0, "Zero Days", FE207&lt;=3, "&lt; 3 Months", FE207&lt;=6, "3 to 6 Months", FE207&lt;=9, "6 to 9 Months", FE207&lt;=12, "9 to 12 Months", FE207&lt;=15, "12 to 15 Months", FE207&lt;=18, "15 to 18 Months", FE207&lt;=24, "18 to 24 Months", FE207&gt;24, "&gt; 24 Months")</f>
        <v>No Data</v>
      </c>
      <c r="FO207" s="37" t="str" cm="1">
        <f t="array" ref="FO207">_xlfn.IFS(FG207="", "No Data", FG207&lt;0, "Negative/Future", FG207=0, "Zero Days", FG207&lt;=3, "&lt; 3 Months", FG207&lt;=6, "3 to 6 Months", FG207&lt;=9, "6 to 9 Months", FG207&lt;=12, "9 to 12 Months", FG207&lt;=15, "12 to 15 Months", FG207&lt;=18, "15 to 18 Months", FG207&lt;=24, "18 to 24 Months", FG207&gt;24, "&gt; 24 Months")</f>
        <v>No Data</v>
      </c>
      <c r="FP207" s="37" t="str" cm="1">
        <f t="array" ref="FP207">_xlfn.IFS(FF207="", "No Data", FF207&lt;0, "Negative/Future", FF207=0, "Zero Days", FF207&lt;=3, "&lt; 3 Months", FF207&lt;=6, "3 to 6 Months", FF207&lt;=9, "6 to 9 Months", FF207&lt;=12, "9 to 12 Months", FF207&lt;=15, "12 to 15 Months", FF207&lt;=18, "15 to 18 Months", FF207&lt;=24, "18 to 24 Months", FF207&gt;24, "&gt; 24 Months")</f>
        <v>No Data</v>
      </c>
      <c r="FQ207" s="29" t="s">
        <v>337</v>
      </c>
      <c r="FR207" s="29">
        <v>7367882775</v>
      </c>
      <c r="FS207" s="38" t="str">
        <f>VLOOKUP(_xlfn.XLOOKUP(B207,[1]MDA_Assets!D:D,[1]MDA_Assets!I:I,"",0),[1]Validation!$B$1:$C$8,2,0)</f>
        <v>C</v>
      </c>
      <c r="FT207" s="38" t="s">
        <v>228</v>
      </c>
      <c r="FU207" s="31">
        <f>_xlfn.XLOOKUP(B207,[1]MDA_Assets!D:D,[1]MDA_Assets!X:X,"",0)</f>
        <v>0</v>
      </c>
      <c r="FV207" s="39">
        <v>5</v>
      </c>
      <c r="FW207" s="39">
        <v>0</v>
      </c>
      <c r="FX207" s="39">
        <v>0</v>
      </c>
      <c r="FY207" s="39">
        <v>4</v>
      </c>
      <c r="FZ207" s="40">
        <f t="shared" si="150"/>
        <v>46052</v>
      </c>
      <c r="GA207" s="40">
        <f t="shared" si="150"/>
        <v>45867</v>
      </c>
      <c r="GB207" s="40">
        <f t="shared" si="161"/>
        <v>46052</v>
      </c>
      <c r="GC207" s="40">
        <f t="shared" si="162"/>
        <v>46052</v>
      </c>
      <c r="GD207" s="40">
        <f t="shared" si="163"/>
        <v>46417</v>
      </c>
      <c r="GE207" s="40">
        <f t="shared" si="164"/>
        <v>46345</v>
      </c>
      <c r="GF207" s="40" t="str">
        <f t="shared" si="154"/>
        <v/>
      </c>
      <c r="GG207" s="40" t="str">
        <f t="shared" si="154"/>
        <v/>
      </c>
      <c r="GH207" s="40" t="str">
        <f t="shared" si="154"/>
        <v/>
      </c>
      <c r="GI207" s="39">
        <f t="shared" si="188"/>
        <v>1</v>
      </c>
      <c r="GJ207" s="39">
        <f t="shared" si="189"/>
        <v>3</v>
      </c>
      <c r="GK207" s="39">
        <f t="shared" si="190"/>
        <v>0</v>
      </c>
      <c r="GL207" s="39">
        <f t="shared" si="191"/>
        <v>2</v>
      </c>
    </row>
    <row r="208" spans="1:194" x14ac:dyDescent="0.25">
      <c r="A208" s="19">
        <v>231</v>
      </c>
      <c r="B208" s="43" t="s">
        <v>1170</v>
      </c>
      <c r="C208" s="43" t="s">
        <v>186</v>
      </c>
      <c r="D208" s="43" t="s">
        <v>241</v>
      </c>
      <c r="E208" s="43" t="s">
        <v>990</v>
      </c>
      <c r="F208" s="43" t="s">
        <v>1171</v>
      </c>
      <c r="G208" s="43" t="s">
        <v>243</v>
      </c>
      <c r="H208" s="43" t="s">
        <v>329</v>
      </c>
      <c r="I208" s="43" t="s">
        <v>192</v>
      </c>
      <c r="J208" s="44">
        <f t="shared" si="165"/>
        <v>41982.770833333336</v>
      </c>
      <c r="K208" s="44">
        <v>41618.770833333336</v>
      </c>
      <c r="L208" s="44">
        <v>41238.770833333336</v>
      </c>
      <c r="M208" s="43" t="s">
        <v>2910</v>
      </c>
      <c r="N208" s="43" t="s">
        <v>434</v>
      </c>
      <c r="O208" s="44">
        <v>46151.34002314815</v>
      </c>
      <c r="P208" s="43">
        <v>60314</v>
      </c>
      <c r="Q208" s="43">
        <v>43871</v>
      </c>
      <c r="R208" s="43">
        <v>16496</v>
      </c>
      <c r="S208" s="43" t="s">
        <v>206</v>
      </c>
      <c r="T208" s="44">
        <v>46150.770833333336</v>
      </c>
      <c r="U208" s="44">
        <v>46150.770833333336</v>
      </c>
      <c r="V208" s="44">
        <v>46150.770833333336</v>
      </c>
      <c r="W208" s="44">
        <v>46150.770833333336</v>
      </c>
      <c r="X208" s="44">
        <v>46150.770833333336</v>
      </c>
      <c r="Y208" s="44">
        <v>45993.770833333336</v>
      </c>
      <c r="Z208" s="43"/>
      <c r="AA208" s="43"/>
      <c r="AB208" s="44">
        <v>45981.770833333336</v>
      </c>
      <c r="AC208" s="44">
        <v>45981.770833333336</v>
      </c>
      <c r="AD208" s="44">
        <v>45981.770833333336</v>
      </c>
      <c r="AE208" s="43">
        <v>8</v>
      </c>
      <c r="AF208" s="43" t="s">
        <v>281</v>
      </c>
      <c r="AG208" s="43" t="s">
        <v>281</v>
      </c>
      <c r="AH208" s="43" t="s">
        <v>285</v>
      </c>
      <c r="AI208" s="43" t="s">
        <v>285</v>
      </c>
      <c r="AJ208" s="43" t="s">
        <v>2911</v>
      </c>
      <c r="AK208" s="43" t="s">
        <v>285</v>
      </c>
      <c r="AL208" s="47">
        <v>46401</v>
      </c>
      <c r="AM208" s="47">
        <v>46330</v>
      </c>
      <c r="AN208" s="47">
        <v>46515</v>
      </c>
      <c r="AO208" s="47">
        <v>46515</v>
      </c>
      <c r="AP208" s="47">
        <v>46723</v>
      </c>
      <c r="AQ208" s="47">
        <v>46515</v>
      </c>
      <c r="AR208" s="47">
        <v>46346</v>
      </c>
      <c r="AS208" s="47">
        <v>46346</v>
      </c>
      <c r="AT208" s="47">
        <v>46346</v>
      </c>
      <c r="AU208" s="43">
        <v>0</v>
      </c>
      <c r="AV208" s="43">
        <v>0</v>
      </c>
      <c r="AW208" s="43">
        <v>0</v>
      </c>
      <c r="AX208" s="51" t="s">
        <v>992</v>
      </c>
      <c r="AY208" s="51" t="s">
        <v>211</v>
      </c>
      <c r="AZ208" s="51" t="s">
        <v>198</v>
      </c>
      <c r="BA208" s="20">
        <f t="shared" ca="1" si="149"/>
        <v>0</v>
      </c>
      <c r="BB208" s="20">
        <f t="shared" ca="1" si="149"/>
        <v>0</v>
      </c>
      <c r="BC208" s="20">
        <f t="shared" ca="1" si="149"/>
        <v>0</v>
      </c>
      <c r="BD208" s="20">
        <f t="shared" ca="1" si="149"/>
        <v>0</v>
      </c>
      <c r="BE208" s="20">
        <f t="shared" ca="1" si="149"/>
        <v>0</v>
      </c>
      <c r="BF208" s="20">
        <f t="shared" ca="1" si="149"/>
        <v>0</v>
      </c>
      <c r="BG208" s="21">
        <f t="shared" ca="1" si="149"/>
        <v>0</v>
      </c>
      <c r="BH208" s="21">
        <f t="shared" ca="1" si="149"/>
        <v>0</v>
      </c>
      <c r="BI208" s="21">
        <f t="shared" ca="1" si="149"/>
        <v>0</v>
      </c>
      <c r="BJ208" s="22">
        <f t="shared" ca="1" si="166"/>
        <v>0</v>
      </c>
      <c r="BK208" s="21">
        <f t="shared" si="167"/>
        <v>8</v>
      </c>
      <c r="BL208" s="22">
        <f t="shared" ca="1" si="168"/>
        <v>60511</v>
      </c>
      <c r="BM208" s="22">
        <f t="shared" ca="1" si="169"/>
        <v>44173</v>
      </c>
      <c r="BN208" s="23">
        <f t="shared" ca="1" si="170"/>
        <v>16338</v>
      </c>
      <c r="BO208" s="24">
        <f t="shared" ca="1" si="171"/>
        <v>197</v>
      </c>
      <c r="BP208" s="51" t="str">
        <f>_xlfn.XLOOKUP(E208,[1]Validation!E:E,[1]Validation!F:F,"")</f>
        <v>EG30</v>
      </c>
      <c r="BQ208" s="51" t="str">
        <f>_xlfn.XLOOKUP(BP208,[1]Validation!F:F,[1]Validation!G:G,"")</f>
        <v>EG30 to EG45</v>
      </c>
      <c r="BR208" s="52" t="str">
        <f>VLOOKUP(G208,[1]Validation!$B$1:$C$9,2,0)</f>
        <v>A</v>
      </c>
      <c r="BS208" s="51">
        <f t="shared" ca="1" si="172"/>
        <v>150</v>
      </c>
      <c r="BT208" s="53">
        <f>_xlfn.XLOOKUP(B208,'[2]1. All Calls'!$R:$R,'[2]1. All Calls'!$A:$A,"",0)</f>
        <v>46151.429675925901</v>
      </c>
      <c r="BU208" s="51" t="str">
        <f>_xlfn.XLOOKUP(B208,'[2]1. All Calls'!$R:$R,'[2]1. All Calls'!$F:$F,"",0)</f>
        <v>CC-02074059</v>
      </c>
      <c r="BV208" s="51" t="str">
        <f>_xlfn.XLOOKUP(B208,'[2]1. All Calls'!$R:$R,'[2]1. All Calls'!$J:$J,"",0)</f>
        <v>Schedule Service</v>
      </c>
      <c r="BW208" s="53">
        <f>_xlfn.XLOOKUP(B208,'[2]Sch Calls'!$R:$R,'[2]Sch Calls'!$A:$A,"",0)</f>
        <v>46151.429675925901</v>
      </c>
      <c r="BX208" s="51">
        <f>_xlfn.XLOOKUP(B208,'[2]Sch Calls'!$R:$R,'[2]Sch Calls'!$B:$B,"",0)</f>
        <v>60314</v>
      </c>
      <c r="BY208" s="51" t="str">
        <f t="shared" si="151"/>
        <v>05-Nov-26</v>
      </c>
      <c r="BZ208" s="51" t="str">
        <f t="shared" si="151"/>
        <v>05-Nov-26</v>
      </c>
      <c r="CA208" s="51" t="str">
        <f t="shared" si="173"/>
        <v>08-Feb-27</v>
      </c>
      <c r="CB208" s="51" t="str">
        <f t="shared" si="174"/>
        <v>06-Nov-27</v>
      </c>
      <c r="CC208" s="51" t="str">
        <f t="shared" si="175"/>
        <v>03-Dec-27</v>
      </c>
      <c r="CD208" s="51" t="str">
        <f t="shared" si="176"/>
        <v>09-May-27</v>
      </c>
      <c r="CE208" s="51">
        <f t="shared" ca="1" si="152"/>
        <v>25</v>
      </c>
      <c r="CF208" s="51">
        <f t="shared" ca="1" si="152"/>
        <v>25</v>
      </c>
      <c r="CG208" s="51">
        <f t="shared" ca="1" si="177"/>
        <v>25</v>
      </c>
      <c r="CH208" s="51">
        <f t="shared" ca="1" si="178"/>
        <v>25</v>
      </c>
      <c r="CI208" s="51">
        <f t="shared" ca="1" si="179"/>
        <v>182</v>
      </c>
      <c r="CJ208" s="51">
        <f t="shared" ca="1" si="180"/>
        <v>25</v>
      </c>
      <c r="CK208" s="51">
        <f t="shared" ca="1" si="157"/>
        <v>200</v>
      </c>
      <c r="CL208" s="51">
        <f t="shared" ca="1" si="157"/>
        <v>200</v>
      </c>
      <c r="CM208" s="51">
        <f t="shared" ca="1" si="157"/>
        <v>200</v>
      </c>
      <c r="CN208" s="51">
        <f t="shared" ca="1" si="157"/>
        <v>200</v>
      </c>
      <c r="CO208" s="51">
        <f t="shared" ca="1" si="157"/>
        <v>1456</v>
      </c>
      <c r="CP208" s="51">
        <f t="shared" ca="1" si="157"/>
        <v>200</v>
      </c>
      <c r="CQ208" s="51">
        <f t="shared" ca="1" si="158"/>
        <v>1800</v>
      </c>
      <c r="CR208" s="51">
        <f t="shared" ca="1" si="158"/>
        <v>1800</v>
      </c>
      <c r="CS208" s="51">
        <f t="shared" ca="1" si="158"/>
        <v>3800</v>
      </c>
      <c r="CT208" s="51">
        <f t="shared" ca="1" si="158"/>
        <v>3800</v>
      </c>
      <c r="CU208" s="51">
        <f t="shared" ca="1" si="158"/>
        <v>3501</v>
      </c>
      <c r="CV208" s="54">
        <f t="shared" ca="1" si="158"/>
        <v>3800</v>
      </c>
      <c r="CW208" s="25" t="s">
        <v>195</v>
      </c>
      <c r="CX208" s="55">
        <v>0.73</v>
      </c>
      <c r="CY208" s="55"/>
      <c r="CZ208" s="26">
        <v>0</v>
      </c>
      <c r="DA208" s="26">
        <v>0</v>
      </c>
      <c r="DB208" s="26">
        <v>0</v>
      </c>
      <c r="DC208" s="26">
        <v>0</v>
      </c>
      <c r="DD208" s="26">
        <v>0</v>
      </c>
      <c r="DE208" s="26">
        <v>0</v>
      </c>
      <c r="DF208" s="26">
        <v>0</v>
      </c>
      <c r="DG208" s="26">
        <v>0</v>
      </c>
      <c r="DH208" s="26">
        <v>0</v>
      </c>
      <c r="DI208" s="26">
        <v>0</v>
      </c>
      <c r="DJ208" s="26">
        <v>0</v>
      </c>
      <c r="DK208" s="26">
        <v>0</v>
      </c>
      <c r="DL208" s="27">
        <f t="shared" si="181"/>
        <v>46226.429675925901</v>
      </c>
      <c r="DM208" s="28">
        <f t="shared" ca="1" si="182"/>
        <v>0</v>
      </c>
      <c r="DN208" s="56">
        <f>_xlfn.XLOOKUP(B208,'[2]1. All Calls'!$R:$R,'[2]1. All Calls'!$A:$A,"",0)</f>
        <v>46151.429675925901</v>
      </c>
      <c r="DO208" s="57" t="str">
        <f ca="1">VLOOKUP(DM208,[1]Validation!$B$20:$C$25,2,0)</f>
        <v>Within 3 months</v>
      </c>
      <c r="DP208" s="58" t="str">
        <f>_xlfn.XLOOKUP(B208,'[1]Active AMCs- Dealer'!E:E,'[1]Active AMCs- Dealer'!L:L,"Not in AMC",0)</f>
        <v>AMC</v>
      </c>
      <c r="DQ208" s="58"/>
      <c r="DR208" s="29" t="str">
        <f>_xlfn.XLOOKUP(B208,'[2]1. All Calls'!$R:$R,'[2]1. All Calls'!$F:$F,"",0)</f>
        <v>CC-02074059</v>
      </c>
      <c r="DS208" s="29" t="str">
        <f>_xlfn.XLOOKUP(B208,'[2]1. All Calls'!$R:$R,'[2]1. All Calls'!$AB:$AB,"",0)</f>
        <v>Attend the site for scheduled service so change air filter, oil filter, air oil separator, motor greasing and oil. Then start the unit found running ok.</v>
      </c>
      <c r="DT208" s="30">
        <f>_xlfn.XLOOKUP(DR208,'[2]1. All Calls'!$F:$F,'[2]1. All Calls'!$A:$A,"",0)</f>
        <v>46151.429675925901</v>
      </c>
      <c r="DU208" s="31">
        <f>_xlfn.XLOOKUP(DR208,'[2]1. All Calls'!$F:$F,'[2]1. All Calls'!$B:$B,"",0)</f>
        <v>60314</v>
      </c>
      <c r="DV208" s="31">
        <f>_xlfn.XLOOKUP(B208,[1]MDA_Assets!D:D,[1]MDA_Assets!N:N,"",0)</f>
        <v>43871</v>
      </c>
      <c r="DW208" s="31">
        <f>_xlfn.XLOOKUP(B208,[1]MDA_Assets!D:D,[1]MDA_Assets!O:O,"",0)</f>
        <v>16496</v>
      </c>
      <c r="DX208" s="32" t="str">
        <f>_xlfn.XLOOKUP(B208,[1]MDA_Assets!D:D,[1]MDA_Assets!Q:Q,"",0)</f>
        <v>XD</v>
      </c>
      <c r="DY208" s="33">
        <f>_xlfn.XLOOKUP(B208,[1]MDA_Assets!D:D,[1]MDA_Assets!R:R,"",0)</f>
        <v>46151</v>
      </c>
      <c r="DZ208" s="33">
        <f>_xlfn.XLOOKUP(B208,[1]MDA_Assets!D:D,[1]MDA_Assets!S:S,"",0)</f>
        <v>46151</v>
      </c>
      <c r="EA208" s="33">
        <f>_xlfn.XLOOKUP(B208,[1]MDA_Assets!D:D,[1]MDA_Assets!T:T,"",0)</f>
        <v>46151</v>
      </c>
      <c r="EB208" s="33">
        <f>_xlfn.XLOOKUP(B208,[1]MDA_Assets!D:D,[1]MDA_Assets!U:U,"",0)</f>
        <v>46151</v>
      </c>
      <c r="EC208" s="33">
        <f>_xlfn.XLOOKUP(B208,[1]MDA_Assets!D:D,[1]MDA_Assets!V:V,"",0)</f>
        <v>46151</v>
      </c>
      <c r="ED208" s="33">
        <f>_xlfn.XLOOKUP(B208,[1]MDA_Assets!D:D,[1]MDA_Assets!W:W,"",0)</f>
        <v>45994</v>
      </c>
      <c r="EE208" s="32">
        <f>_xlfn.XLOOKUP(B208,[1]MDA_Assets!D:D,[1]MDA_Assets!X:X,"",0)</f>
        <v>0</v>
      </c>
      <c r="EF208" s="33">
        <f>_xlfn.XLOOKUP(B208,[1]MDA_Assets!D:D,[1]MDA_Assets!Y:Y,"",0)</f>
        <v>45982</v>
      </c>
      <c r="EG208" s="33">
        <f>_xlfn.XLOOKUP(B208,[1]MDA_Assets!D:D,[1]MDA_Assets!Z:Z,"",0)</f>
        <v>45982</v>
      </c>
      <c r="EH208" s="33">
        <f>_xlfn.XLOOKUP(B208,[1]MDA_Assets!D:D,[1]MDA_Assets!AA:AA,"",0)</f>
        <v>45982</v>
      </c>
      <c r="EI208" s="34">
        <f>_xlfn.XLOOKUP(B208,[1]MDA_Assets!D:D,[1]MDA_Assets!P:P,"",0)</f>
        <v>8</v>
      </c>
      <c r="EJ208" s="35" t="str">
        <f>_xlfn.XLOOKUP(B208,[1]MDA_Assets!D:D,[1]MDA_Assets!AB:AB,"",0)</f>
        <v>2000</v>
      </c>
      <c r="EK208" s="35" t="str">
        <f>_xlfn.XLOOKUP(B208,[1]MDA_Assets!D:D,[1]MDA_Assets!AC:AC,"",0)</f>
        <v>2000</v>
      </c>
      <c r="EL208" s="35" t="str">
        <f>_xlfn.XLOOKUP(B208,[1]MDA_Assets!D:D,[1]MDA_Assets!AD:AD,"",0)</f>
        <v>4000</v>
      </c>
      <c r="EM208" s="35" t="str">
        <f>_xlfn.XLOOKUP(B208,[1]MDA_Assets!D:D,[1]MDA_Assets!AE:AE,"",0)</f>
        <v>4000</v>
      </c>
      <c r="EN208" s="35" t="str">
        <f>_xlfn.XLOOKUP(B208,[1]MDA_Assets!D:D,[1]MDA_Assets!AF:AF,"",0)</f>
        <v>4957</v>
      </c>
      <c r="EO208" s="35" t="str">
        <f>_xlfn.XLOOKUP(B208,[1]MDA_Assets!D:D,[1]MDA_Assets!AG:AG,"",0)</f>
        <v>4000</v>
      </c>
      <c r="EP208" s="36">
        <f t="shared" si="153"/>
        <v>251</v>
      </c>
      <c r="EQ208" s="36">
        <f t="shared" si="153"/>
        <v>180</v>
      </c>
      <c r="ER208" s="36">
        <f t="shared" si="183"/>
        <v>365</v>
      </c>
      <c r="ES208" s="36">
        <f t="shared" si="184"/>
        <v>365</v>
      </c>
      <c r="ET208" s="36">
        <f t="shared" si="185"/>
        <v>730</v>
      </c>
      <c r="EU208" s="36">
        <f t="shared" si="186"/>
        <v>365</v>
      </c>
      <c r="EV208" s="36">
        <f t="shared" si="187"/>
        <v>365</v>
      </c>
      <c r="EW208" s="36">
        <f t="shared" si="159"/>
        <v>365</v>
      </c>
      <c r="EX208" s="36">
        <f t="shared" si="160"/>
        <v>365</v>
      </c>
      <c r="EY208" s="36">
        <f t="shared" si="147"/>
        <v>8.1</v>
      </c>
      <c r="EZ208" s="36">
        <f t="shared" si="147"/>
        <v>5.81</v>
      </c>
      <c r="FA208" s="36">
        <f t="shared" si="147"/>
        <v>11.78</v>
      </c>
      <c r="FB208" s="36">
        <f t="shared" si="147"/>
        <v>11.78</v>
      </c>
      <c r="FC208" s="36">
        <f t="shared" si="147"/>
        <v>23.55</v>
      </c>
      <c r="FD208" s="36">
        <f t="shared" si="147"/>
        <v>11.78</v>
      </c>
      <c r="FE208" s="36">
        <f t="shared" si="192"/>
        <v>11.78</v>
      </c>
      <c r="FF208" s="36">
        <f t="shared" si="192"/>
        <v>11.78</v>
      </c>
      <c r="FG208" s="36">
        <f t="shared" si="192"/>
        <v>11.78</v>
      </c>
      <c r="FH208" s="37" t="str" cm="1">
        <f t="array" ref="FH208">_xlfn.IFS(EY208="", "No Data", EY208&lt;0, "Negative/Future", EY208=0, "Zero Days", EY208&lt;=3, "&lt; 3 Months", EY208&lt;=6, "3 to 6 Months", EY208&lt;=9, "6 to 9 Months", EY208&lt;=12, "9 to 12 Months", EY208&lt;=15, "12 to 15 Months", EY208&lt;=18, "15 to 18 Months", EY208&lt;=24, "18 to 24 Months", EY208&gt;24, "&gt; 24 Months")</f>
        <v>6 to 9 Months</v>
      </c>
      <c r="FI208" s="37" t="str" cm="1">
        <f t="array" ref="FI208">_xlfn.IFS(EZ208="", "No Data", EZ208&lt;0, "Negative/Future", EZ208=0, "Zero Days", EZ208&lt;=3, "&lt; 3 Months", EZ208&lt;=6, "3 to 6 Months", EZ208&lt;=9, "6 to 9 Months", EZ208&lt;=12, "9 to 12 Months", EZ208&lt;=15, "12 to 15 Months", EZ208&lt;=18, "15 to 18 Months", EZ208&lt;=24, "18 to 24 Months", EZ208&gt;24, "&gt; 24 Months")</f>
        <v>3 to 6 Months</v>
      </c>
      <c r="FJ208" s="37" t="str" cm="1">
        <f t="array" ref="FJ208">_xlfn.IFS(FA208="", "No Data", FA208&lt;0, "Negative/Future", FA208=0, "Zero Days", FA208&lt;=3, "&lt; 3 Months", FA208&lt;=6, "3 to 6 Months", FA208&lt;=9, "6 to 9 Months", FA208&lt;=12, "9 to 12 Months", FA208&lt;=15, "12 to 15 Months", FA208&lt;=18, "15 to 18 Months", FA208&lt;=24, "18 to 24 Months", FA208&gt;24, "&gt; 24 Months")</f>
        <v>9 to 12 Months</v>
      </c>
      <c r="FK208" s="37" t="str" cm="1">
        <f t="array" ref="FK208">_xlfn.IFS(FB208="", "No Data", FB208&lt;0, "Negative/Future", FB208=0, "Zero Days", FB208&lt;=3, "&lt; 3 Months", FB208&lt;=6, "3 to 6 Months", FB208&lt;=9, "6 to 9 Months", FB208&lt;=12, "9 to 12 Months", FB208&lt;=15, "12 to 15 Months", FB208&lt;=18, "15 to 18 Months", FB208&lt;=24, "18 to 24 Months", FB208&gt;24, "&gt; 24 Months")</f>
        <v>9 to 12 Months</v>
      </c>
      <c r="FL208" s="37" t="str" cm="1">
        <f t="array" ref="FL208">_xlfn.IFS(FC208="", "No Data", FC208&lt;0, "Negative/Future", FC208=0, "Zero Days", FC208&lt;=3, "&lt; 3 Months", FC208&lt;=6, "3 to 6 Months", FC208&lt;=9, "6 to 9 Months", FC208&lt;=12, "9 to 12 Months", FC208&lt;=15, "12 to 15 Months", FC208&lt;=18, "15 to 18 Months", FC208&lt;=24, "18 to 24 Months", FC208&gt;24, "&gt; 24 Months")</f>
        <v>18 to 24 Months</v>
      </c>
      <c r="FM208" s="37" t="str" cm="1">
        <f t="array" ref="FM208">_xlfn.IFS(FD208="", "No Data", FD208&lt;0, "Negative/Future", FD208=0, "Zero Days", FD208&lt;=3, "&lt; 3 Months", FD208&lt;=6, "3 to 6 Months", FD208&lt;=9, "6 to 9 Months", FD208&lt;=12, "9 to 12 Months", FD208&lt;=15, "12 to 15 Months", FD208&lt;=18, "15 to 18 Months", FD208&lt;=24, "18 to 24 Months", FD208&gt;24, "&gt; 24 Months")</f>
        <v>9 to 12 Months</v>
      </c>
      <c r="FN208" s="37" t="str" cm="1">
        <f t="array" ref="FN208">_xlfn.IFS(FE208="", "No Data", FE208&lt;0, "Negative/Future", FE208=0, "Zero Days", FE208&lt;=3, "&lt; 3 Months", FE208&lt;=6, "3 to 6 Months", FE208&lt;=9, "6 to 9 Months", FE208&lt;=12, "9 to 12 Months", FE208&lt;=15, "12 to 15 Months", FE208&lt;=18, "15 to 18 Months", FE208&lt;=24, "18 to 24 Months", FE208&gt;24, "&gt; 24 Months")</f>
        <v>9 to 12 Months</v>
      </c>
      <c r="FO208" s="37" t="str" cm="1">
        <f t="array" ref="FO208">_xlfn.IFS(FG208="", "No Data", FG208&lt;0, "Negative/Future", FG208=0, "Zero Days", FG208&lt;=3, "&lt; 3 Months", FG208&lt;=6, "3 to 6 Months", FG208&lt;=9, "6 to 9 Months", FG208&lt;=12, "9 to 12 Months", FG208&lt;=15, "12 to 15 Months", FG208&lt;=18, "15 to 18 Months", FG208&lt;=24, "18 to 24 Months", FG208&gt;24, "&gt; 24 Months")</f>
        <v>9 to 12 Months</v>
      </c>
      <c r="FP208" s="37" t="str" cm="1">
        <f t="array" ref="FP208">_xlfn.IFS(FF208="", "No Data", FF208&lt;0, "Negative/Future", FF208=0, "Zero Days", FF208&lt;=3, "&lt; 3 Months", FF208&lt;=6, "3 to 6 Months", FF208&lt;=9, "6 to 9 Months", FF208&lt;=12, "9 to 12 Months", FF208&lt;=15, "12 to 15 Months", FF208&lt;=18, "15 to 18 Months", FF208&lt;=24, "18 to 24 Months", FF208&gt;24, "&gt; 24 Months")</f>
        <v>9 to 12 Months</v>
      </c>
      <c r="FQ208" s="29" t="s">
        <v>1172</v>
      </c>
      <c r="FR208" s="29">
        <v>9204493506</v>
      </c>
      <c r="FS208" s="38" t="str">
        <f>VLOOKUP(_xlfn.XLOOKUP(B208,[1]MDA_Assets!D:D,[1]MDA_Assets!I:I,"",0),[1]Validation!$B$1:$C$8,2,0)</f>
        <v>A</v>
      </c>
      <c r="FT208" s="38" t="s">
        <v>296</v>
      </c>
      <c r="FU208" s="31">
        <f>_xlfn.XLOOKUP(B208,[1]MDA_Assets!D:D,[1]MDA_Assets!X:X,"",0)</f>
        <v>0</v>
      </c>
      <c r="FV208" s="39">
        <v>0</v>
      </c>
      <c r="FW208" s="39">
        <v>0</v>
      </c>
      <c r="FX208" s="39">
        <v>0</v>
      </c>
      <c r="FY208" s="39">
        <v>9</v>
      </c>
      <c r="FZ208" s="40">
        <f t="shared" si="150"/>
        <v>46402</v>
      </c>
      <c r="GA208" s="40">
        <f t="shared" si="150"/>
        <v>46331</v>
      </c>
      <c r="GB208" s="40">
        <f t="shared" si="161"/>
        <v>46516</v>
      </c>
      <c r="GC208" s="40">
        <f t="shared" si="162"/>
        <v>46516</v>
      </c>
      <c r="GD208" s="40">
        <f t="shared" si="163"/>
        <v>46881</v>
      </c>
      <c r="GE208" s="40">
        <f t="shared" si="164"/>
        <v>46359</v>
      </c>
      <c r="GF208" s="40">
        <f t="shared" si="154"/>
        <v>46347</v>
      </c>
      <c r="GG208" s="40">
        <f t="shared" si="154"/>
        <v>46347</v>
      </c>
      <c r="GH208" s="40">
        <f t="shared" si="154"/>
        <v>46347</v>
      </c>
      <c r="GI208" s="39">
        <f t="shared" si="188"/>
        <v>0</v>
      </c>
      <c r="GJ208" s="39">
        <f t="shared" si="189"/>
        <v>0</v>
      </c>
      <c r="GK208" s="39">
        <f t="shared" si="190"/>
        <v>0</v>
      </c>
      <c r="GL208" s="39">
        <f t="shared" si="191"/>
        <v>9</v>
      </c>
    </row>
    <row r="209" spans="1:194" x14ac:dyDescent="0.25">
      <c r="A209" s="19">
        <v>232</v>
      </c>
      <c r="B209" s="43" t="s">
        <v>1173</v>
      </c>
      <c r="C209" s="43" t="s">
        <v>186</v>
      </c>
      <c r="D209" s="43" t="s">
        <v>241</v>
      </c>
      <c r="E209" s="43" t="s">
        <v>1174</v>
      </c>
      <c r="F209" s="43" t="s">
        <v>1135</v>
      </c>
      <c r="G209" s="43" t="s">
        <v>225</v>
      </c>
      <c r="H209" s="43" t="s">
        <v>1136</v>
      </c>
      <c r="I209" s="43" t="s">
        <v>192</v>
      </c>
      <c r="J209" s="44">
        <f t="shared" si="165"/>
        <v>41738.770833333336</v>
      </c>
      <c r="K209" s="44">
        <v>41374.770833333336</v>
      </c>
      <c r="L209" s="44">
        <v>41241.770833333336</v>
      </c>
      <c r="M209" s="43" t="s">
        <v>1175</v>
      </c>
      <c r="N209" s="43" t="s">
        <v>226</v>
      </c>
      <c r="O209" s="44">
        <v>45868.353738425925</v>
      </c>
      <c r="P209" s="43">
        <v>44427</v>
      </c>
      <c r="Q209" s="43"/>
      <c r="R209" s="43"/>
      <c r="S209" s="43" t="s">
        <v>206</v>
      </c>
      <c r="T209" s="44">
        <v>45152.770833333336</v>
      </c>
      <c r="U209" s="44">
        <v>45518.770833333336</v>
      </c>
      <c r="V209" s="44">
        <v>45518.770833333336</v>
      </c>
      <c r="W209" s="44">
        <v>45518.770833333336</v>
      </c>
      <c r="X209" s="44">
        <v>45518.770833333336</v>
      </c>
      <c r="Y209" s="44">
        <v>45518.770833333336</v>
      </c>
      <c r="Z209" s="43"/>
      <c r="AA209" s="43"/>
      <c r="AB209" s="43"/>
      <c r="AC209" s="43"/>
      <c r="AD209" s="43"/>
      <c r="AE209" s="43">
        <v>1</v>
      </c>
      <c r="AF209" s="43" t="s">
        <v>1176</v>
      </c>
      <c r="AG209" s="43" t="s">
        <v>1176</v>
      </c>
      <c r="AH209" s="43" t="s">
        <v>1177</v>
      </c>
      <c r="AI209" s="43" t="s">
        <v>1176</v>
      </c>
      <c r="AJ209" s="43" t="s">
        <v>1178</v>
      </c>
      <c r="AK209" s="43" t="s">
        <v>1176</v>
      </c>
      <c r="AL209" s="46">
        <v>45883</v>
      </c>
      <c r="AM209" s="46">
        <v>45698</v>
      </c>
      <c r="AN209" s="46">
        <v>45517</v>
      </c>
      <c r="AO209" s="46">
        <v>45883</v>
      </c>
      <c r="AP209" s="47">
        <v>46248</v>
      </c>
      <c r="AQ209" s="46">
        <v>45883</v>
      </c>
      <c r="AR209" s="48"/>
      <c r="AS209" s="48"/>
      <c r="AT209" s="48"/>
      <c r="AU209" s="43">
        <v>1</v>
      </c>
      <c r="AV209" s="43">
        <v>0</v>
      </c>
      <c r="AW209" s="43">
        <v>0</v>
      </c>
      <c r="AX209" s="51" t="s">
        <v>237</v>
      </c>
      <c r="AY209" s="51" t="s">
        <v>237</v>
      </c>
      <c r="AZ209" s="51" t="s">
        <v>198</v>
      </c>
      <c r="BA209" s="20">
        <f t="shared" ca="1" si="149"/>
        <v>1</v>
      </c>
      <c r="BB209" s="20">
        <f t="shared" ca="1" si="149"/>
        <v>1</v>
      </c>
      <c r="BC209" s="20">
        <f t="shared" ca="1" si="149"/>
        <v>1</v>
      </c>
      <c r="BD209" s="20">
        <f t="shared" ca="1" si="149"/>
        <v>1</v>
      </c>
      <c r="BE209" s="20">
        <f t="shared" ca="1" si="149"/>
        <v>0</v>
      </c>
      <c r="BF209" s="20">
        <f t="shared" ca="1" si="149"/>
        <v>1</v>
      </c>
      <c r="BG209" s="21" t="str">
        <f t="shared" ca="1" si="149"/>
        <v/>
      </c>
      <c r="BH209" s="21" t="str">
        <f t="shared" ca="1" si="149"/>
        <v/>
      </c>
      <c r="BI209" s="21" t="str">
        <f t="shared" ca="1" si="149"/>
        <v/>
      </c>
      <c r="BJ209" s="22">
        <f t="shared" ca="1" si="166"/>
        <v>5</v>
      </c>
      <c r="BK209" s="21">
        <f t="shared" si="167"/>
        <v>1</v>
      </c>
      <c r="BL209" s="22">
        <f t="shared" ca="1" si="168"/>
        <v>44735</v>
      </c>
      <c r="BM209" s="22">
        <f t="shared" ca="1" si="169"/>
        <v>0</v>
      </c>
      <c r="BN209" s="23">
        <f t="shared" ca="1" si="170"/>
        <v>44735</v>
      </c>
      <c r="BO209" s="24">
        <f t="shared" ca="1" si="171"/>
        <v>308</v>
      </c>
      <c r="BP209" s="51" t="str">
        <f>_xlfn.XLOOKUP(E209,[1]Validation!E:E,[1]Validation!F:F,"")</f>
        <v>EG22</v>
      </c>
      <c r="BQ209" s="51" t="str">
        <f>_xlfn.XLOOKUP(BP209,[1]Validation!F:F,[1]Validation!G:G,"")</f>
        <v>EG11 to EG22</v>
      </c>
      <c r="BR209" s="52" t="str">
        <f>VLOOKUP(G209,[1]Validation!$B$1:$C$9,2,0)</f>
        <v>C</v>
      </c>
      <c r="BS209" s="51">
        <f t="shared" ca="1" si="172"/>
        <v>158</v>
      </c>
      <c r="BT209" s="53">
        <f>_xlfn.XLOOKUP(B209,'[2]1. All Calls'!$R:$R,'[2]1. All Calls'!$A:$A,"",0)</f>
        <v>45865.295138888891</v>
      </c>
      <c r="BU209" s="51" t="str">
        <f>_xlfn.XLOOKUP(B209,'[2]1. All Calls'!$R:$R,'[2]1. All Calls'!$F:$F,"",0)</f>
        <v>CC-01743897</v>
      </c>
      <c r="BV209" s="51" t="str">
        <f>_xlfn.XLOOKUP(B209,'[2]1. All Calls'!$R:$R,'[2]1. All Calls'!$J:$J,"",0)</f>
        <v>Schedule Service - AMC</v>
      </c>
      <c r="BW209" s="53">
        <f>_xlfn.XLOOKUP(B209,'[2]Sch Calls'!$R:$R,'[2]Sch Calls'!$A:$A,"",0)</f>
        <v>44274.447268518503</v>
      </c>
      <c r="BX209" s="51">
        <f>_xlfn.XLOOKUP(B209,'[2]Sch Calls'!$R:$R,'[2]Sch Calls'!$B:$B,"",0)</f>
        <v>39825</v>
      </c>
      <c r="BY209" s="51" t="str">
        <f t="shared" si="151"/>
        <v>11-Feb-25</v>
      </c>
      <c r="BZ209" s="51" t="str">
        <f t="shared" si="151"/>
        <v>11-Feb-25</v>
      </c>
      <c r="CA209" s="51" t="str">
        <f t="shared" si="173"/>
        <v>16-May-24</v>
      </c>
      <c r="CB209" s="51" t="str">
        <f t="shared" si="174"/>
        <v>12-Feb-26</v>
      </c>
      <c r="CC209" s="51" t="str">
        <f t="shared" si="175"/>
        <v>15-Aug-26</v>
      </c>
      <c r="CD209" s="51" t="str">
        <f t="shared" si="176"/>
        <v>15-Aug-25</v>
      </c>
      <c r="CE209" s="51">
        <f t="shared" ca="1" si="152"/>
        <v>657</v>
      </c>
      <c r="CF209" s="51">
        <f t="shared" ca="1" si="152"/>
        <v>657</v>
      </c>
      <c r="CG209" s="51">
        <f t="shared" ca="1" si="177"/>
        <v>1023</v>
      </c>
      <c r="CH209" s="51">
        <f t="shared" ca="1" si="178"/>
        <v>657</v>
      </c>
      <c r="CI209" s="51">
        <f t="shared" ca="1" si="179"/>
        <v>657</v>
      </c>
      <c r="CJ209" s="51">
        <f t="shared" ca="1" si="180"/>
        <v>657</v>
      </c>
      <c r="CK209" s="51">
        <f t="shared" ca="1" si="157"/>
        <v>657</v>
      </c>
      <c r="CL209" s="51">
        <f t="shared" ca="1" si="157"/>
        <v>657</v>
      </c>
      <c r="CM209" s="51">
        <f t="shared" ca="1" si="157"/>
        <v>1023</v>
      </c>
      <c r="CN209" s="51">
        <f t="shared" ca="1" si="157"/>
        <v>657</v>
      </c>
      <c r="CO209" s="51">
        <f t="shared" ca="1" si="157"/>
        <v>657</v>
      </c>
      <c r="CP209" s="51">
        <f t="shared" ca="1" si="157"/>
        <v>657</v>
      </c>
      <c r="CQ209" s="51">
        <f t="shared" ca="1" si="158"/>
        <v>-422</v>
      </c>
      <c r="CR209" s="51">
        <f t="shared" ca="1" si="158"/>
        <v>-422</v>
      </c>
      <c r="CS209" s="51">
        <f t="shared" ca="1" si="158"/>
        <v>-619</v>
      </c>
      <c r="CT209" s="51">
        <f t="shared" ca="1" si="158"/>
        <v>-422</v>
      </c>
      <c r="CU209" s="51">
        <f t="shared" ca="1" si="158"/>
        <v>2578</v>
      </c>
      <c r="CV209" s="54">
        <f t="shared" ca="1" si="158"/>
        <v>-422</v>
      </c>
      <c r="CW209" s="25" t="s">
        <v>195</v>
      </c>
      <c r="CX209" s="55">
        <v>0</v>
      </c>
      <c r="CY209" s="55"/>
      <c r="CZ209" s="26">
        <v>0</v>
      </c>
      <c r="DA209" s="26">
        <v>0</v>
      </c>
      <c r="DB209" s="26">
        <v>0</v>
      </c>
      <c r="DC209" s="26">
        <v>0</v>
      </c>
      <c r="DD209" s="26">
        <v>0</v>
      </c>
      <c r="DE209" s="26">
        <v>0</v>
      </c>
      <c r="DF209" s="26">
        <v>0</v>
      </c>
      <c r="DG209" s="26">
        <v>0</v>
      </c>
      <c r="DH209" s="26">
        <v>0</v>
      </c>
      <c r="DI209" s="26">
        <v>0</v>
      </c>
      <c r="DJ209" s="26">
        <v>0</v>
      </c>
      <c r="DK209" s="26">
        <v>0</v>
      </c>
      <c r="DL209" s="27">
        <f t="shared" si="181"/>
        <v>45940.295138888891</v>
      </c>
      <c r="DM209" s="28">
        <f t="shared" ca="1" si="182"/>
        <v>1</v>
      </c>
      <c r="DN209" s="56">
        <f>_xlfn.XLOOKUP(B209,'[2]1. All Calls'!$R:$R,'[2]1. All Calls'!$A:$A,"",0)</f>
        <v>45865.295138888891</v>
      </c>
      <c r="DO209" s="57" t="str">
        <f ca="1">VLOOKUP(DM209,[1]Validation!$B$20:$C$25,2,0)</f>
        <v>Above 3 months</v>
      </c>
      <c r="DP209" s="58" t="str">
        <f>_xlfn.XLOOKUP(B209,'[1]Active AMCs- Dealer'!E:E,'[1]Active AMCs- Dealer'!L:L,"Not in AMC",0)</f>
        <v>Expired</v>
      </c>
      <c r="DQ209" s="50" t="s">
        <v>213</v>
      </c>
      <c r="DR209" s="29" t="str">
        <f>_xlfn.XLOOKUP(B209,'[2]1. All Calls'!$R:$R,'[2]1. All Calls'!$F:$F,"",0)</f>
        <v>CC-01743897</v>
      </c>
      <c r="DS209" s="29" t="str">
        <f>_xlfn.XLOOKUP(B209,'[2]1. All Calls'!$R:$R,'[2]1. All Calls'!$AB:$AB,"",0)</f>
        <v>AMC visit carried out</v>
      </c>
      <c r="DT209" s="30">
        <f>_xlfn.XLOOKUP(DR209,'[2]1. All Calls'!$F:$F,'[2]1. All Calls'!$A:$A,"",0)</f>
        <v>45865.295138888891</v>
      </c>
      <c r="DU209" s="31">
        <f>_xlfn.XLOOKUP(DR209,'[2]1. All Calls'!$F:$F,'[2]1. All Calls'!$B:$B,"",0)</f>
        <v>44427</v>
      </c>
      <c r="DV209" s="31">
        <f>_xlfn.XLOOKUP(B209,[1]MDA_Assets!D:D,[1]MDA_Assets!N:N,"",0)</f>
        <v>0</v>
      </c>
      <c r="DW209" s="31">
        <f>_xlfn.XLOOKUP(B209,[1]MDA_Assets!D:D,[1]MDA_Assets!O:O,"",0)</f>
        <v>0</v>
      </c>
      <c r="DX209" s="32" t="str">
        <f>_xlfn.XLOOKUP(B209,[1]MDA_Assets!D:D,[1]MDA_Assets!Q:Q,"",0)</f>
        <v>XD</v>
      </c>
      <c r="DY209" s="33">
        <f>_xlfn.XLOOKUP(B209,[1]MDA_Assets!D:D,[1]MDA_Assets!R:R,"",0)</f>
        <v>45153</v>
      </c>
      <c r="DZ209" s="33">
        <f>_xlfn.XLOOKUP(B209,[1]MDA_Assets!D:D,[1]MDA_Assets!S:S,"",0)</f>
        <v>45519</v>
      </c>
      <c r="EA209" s="33">
        <f>_xlfn.XLOOKUP(B209,[1]MDA_Assets!D:D,[1]MDA_Assets!T:T,"",0)</f>
        <v>45519</v>
      </c>
      <c r="EB209" s="33">
        <f>_xlfn.XLOOKUP(B209,[1]MDA_Assets!D:D,[1]MDA_Assets!U:U,"",0)</f>
        <v>45519</v>
      </c>
      <c r="EC209" s="33">
        <f>_xlfn.XLOOKUP(B209,[1]MDA_Assets!D:D,[1]MDA_Assets!V:V,"",0)</f>
        <v>45519</v>
      </c>
      <c r="ED209" s="33">
        <f>_xlfn.XLOOKUP(B209,[1]MDA_Assets!D:D,[1]MDA_Assets!W:W,"",0)</f>
        <v>45519</v>
      </c>
      <c r="EE209" s="32">
        <f>_xlfn.XLOOKUP(B209,[1]MDA_Assets!D:D,[1]MDA_Assets!X:X,"",0)</f>
        <v>0</v>
      </c>
      <c r="EF209" s="33">
        <f>_xlfn.XLOOKUP(B209,[1]MDA_Assets!D:D,[1]MDA_Assets!Y:Y,"",0)</f>
        <v>0</v>
      </c>
      <c r="EG209" s="33">
        <f>_xlfn.XLOOKUP(B209,[1]MDA_Assets!D:D,[1]MDA_Assets!Z:Z,"",0)</f>
        <v>0</v>
      </c>
      <c r="EH209" s="33">
        <f>_xlfn.XLOOKUP(B209,[1]MDA_Assets!D:D,[1]MDA_Assets!AA:AA,"",0)</f>
        <v>0</v>
      </c>
      <c r="EI209" s="34">
        <f>_xlfn.XLOOKUP(B209,[1]MDA_Assets!D:D,[1]MDA_Assets!P:P,"",0)</f>
        <v>1</v>
      </c>
      <c r="EJ209" s="35" t="str">
        <f>_xlfn.XLOOKUP(B209,[1]MDA_Assets!D:D,[1]MDA_Assets!AB:AB,"",0)</f>
        <v>235</v>
      </c>
      <c r="EK209" s="35" t="str">
        <f>_xlfn.XLOOKUP(B209,[1]MDA_Assets!D:D,[1]MDA_Assets!AC:AC,"",0)</f>
        <v>235</v>
      </c>
      <c r="EL209" s="35" t="str">
        <f>_xlfn.XLOOKUP(B209,[1]MDA_Assets!D:D,[1]MDA_Assets!AD:AD,"",0)</f>
        <v>404</v>
      </c>
      <c r="EM209" s="35" t="str">
        <f>_xlfn.XLOOKUP(B209,[1]MDA_Assets!D:D,[1]MDA_Assets!AE:AE,"",0)</f>
        <v>235</v>
      </c>
      <c r="EN209" s="35" t="str">
        <f>_xlfn.XLOOKUP(B209,[1]MDA_Assets!D:D,[1]MDA_Assets!AF:AF,"",0)</f>
        <v>3235</v>
      </c>
      <c r="EO209" s="35" t="str">
        <f>_xlfn.XLOOKUP(B209,[1]MDA_Assets!D:D,[1]MDA_Assets!AG:AG,"",0)</f>
        <v>235</v>
      </c>
      <c r="EP209" s="36">
        <f t="shared" si="153"/>
        <v>365</v>
      </c>
      <c r="EQ209" s="36">
        <f t="shared" si="153"/>
        <v>180</v>
      </c>
      <c r="ER209" s="36">
        <f t="shared" si="183"/>
        <v>365</v>
      </c>
      <c r="ES209" s="36">
        <f t="shared" si="184"/>
        <v>365</v>
      </c>
      <c r="ET209" s="36">
        <f t="shared" si="185"/>
        <v>730</v>
      </c>
      <c r="EU209" s="36">
        <f t="shared" si="186"/>
        <v>365</v>
      </c>
      <c r="EV209" s="36" t="str">
        <f t="shared" si="187"/>
        <v/>
      </c>
      <c r="EW209" s="36" t="str">
        <f t="shared" si="159"/>
        <v/>
      </c>
      <c r="EX209" s="36" t="str">
        <f t="shared" si="160"/>
        <v/>
      </c>
      <c r="EY209" s="36">
        <f t="shared" si="147"/>
        <v>11.78</v>
      </c>
      <c r="EZ209" s="36">
        <f t="shared" si="147"/>
        <v>5.81</v>
      </c>
      <c r="FA209" s="36">
        <f t="shared" si="147"/>
        <v>11.78</v>
      </c>
      <c r="FB209" s="36">
        <f t="shared" si="147"/>
        <v>11.78</v>
      </c>
      <c r="FC209" s="36">
        <f t="shared" si="147"/>
        <v>23.55</v>
      </c>
      <c r="FD209" s="36">
        <f t="shared" si="147"/>
        <v>11.78</v>
      </c>
      <c r="FE209" s="36" t="str">
        <f t="shared" si="192"/>
        <v/>
      </c>
      <c r="FF209" s="36" t="str">
        <f t="shared" si="192"/>
        <v/>
      </c>
      <c r="FG209" s="36" t="str">
        <f t="shared" si="192"/>
        <v/>
      </c>
      <c r="FH209" s="37" t="str" cm="1">
        <f t="array" ref="FH209">_xlfn.IFS(EY209="", "No Data", EY209&lt;0, "Negative/Future", EY209=0, "Zero Days", EY209&lt;=3, "&lt; 3 Months", EY209&lt;=6, "3 to 6 Months", EY209&lt;=9, "6 to 9 Months", EY209&lt;=12, "9 to 12 Months", EY209&lt;=15, "12 to 15 Months", EY209&lt;=18, "15 to 18 Months", EY209&lt;=24, "18 to 24 Months", EY209&gt;24, "&gt; 24 Months")</f>
        <v>9 to 12 Months</v>
      </c>
      <c r="FI209" s="37" t="str" cm="1">
        <f t="array" ref="FI209">_xlfn.IFS(EZ209="", "No Data", EZ209&lt;0, "Negative/Future", EZ209=0, "Zero Days", EZ209&lt;=3, "&lt; 3 Months", EZ209&lt;=6, "3 to 6 Months", EZ209&lt;=9, "6 to 9 Months", EZ209&lt;=12, "9 to 12 Months", EZ209&lt;=15, "12 to 15 Months", EZ209&lt;=18, "15 to 18 Months", EZ209&lt;=24, "18 to 24 Months", EZ209&gt;24, "&gt; 24 Months")</f>
        <v>3 to 6 Months</v>
      </c>
      <c r="FJ209" s="37" t="str" cm="1">
        <f t="array" ref="FJ209">_xlfn.IFS(FA209="", "No Data", FA209&lt;0, "Negative/Future", FA209=0, "Zero Days", FA209&lt;=3, "&lt; 3 Months", FA209&lt;=6, "3 to 6 Months", FA209&lt;=9, "6 to 9 Months", FA209&lt;=12, "9 to 12 Months", FA209&lt;=15, "12 to 15 Months", FA209&lt;=18, "15 to 18 Months", FA209&lt;=24, "18 to 24 Months", FA209&gt;24, "&gt; 24 Months")</f>
        <v>9 to 12 Months</v>
      </c>
      <c r="FK209" s="37" t="str" cm="1">
        <f t="array" ref="FK209">_xlfn.IFS(FB209="", "No Data", FB209&lt;0, "Negative/Future", FB209=0, "Zero Days", FB209&lt;=3, "&lt; 3 Months", FB209&lt;=6, "3 to 6 Months", FB209&lt;=9, "6 to 9 Months", FB209&lt;=12, "9 to 12 Months", FB209&lt;=15, "12 to 15 Months", FB209&lt;=18, "15 to 18 Months", FB209&lt;=24, "18 to 24 Months", FB209&gt;24, "&gt; 24 Months")</f>
        <v>9 to 12 Months</v>
      </c>
      <c r="FL209" s="37" t="str" cm="1">
        <f t="array" ref="FL209">_xlfn.IFS(FC209="", "No Data", FC209&lt;0, "Negative/Future", FC209=0, "Zero Days", FC209&lt;=3, "&lt; 3 Months", FC209&lt;=6, "3 to 6 Months", FC209&lt;=9, "6 to 9 Months", FC209&lt;=12, "9 to 12 Months", FC209&lt;=15, "12 to 15 Months", FC209&lt;=18, "15 to 18 Months", FC209&lt;=24, "18 to 24 Months", FC209&gt;24, "&gt; 24 Months")</f>
        <v>18 to 24 Months</v>
      </c>
      <c r="FM209" s="37" t="str" cm="1">
        <f t="array" ref="FM209">_xlfn.IFS(FD209="", "No Data", FD209&lt;0, "Negative/Future", FD209=0, "Zero Days", FD209&lt;=3, "&lt; 3 Months", FD209&lt;=6, "3 to 6 Months", FD209&lt;=9, "6 to 9 Months", FD209&lt;=12, "9 to 12 Months", FD209&lt;=15, "12 to 15 Months", FD209&lt;=18, "15 to 18 Months", FD209&lt;=24, "18 to 24 Months", FD209&gt;24, "&gt; 24 Months")</f>
        <v>9 to 12 Months</v>
      </c>
      <c r="FN209" s="37" t="str" cm="1">
        <f t="array" ref="FN209">_xlfn.IFS(FE209="", "No Data", FE209&lt;0, "Negative/Future", FE209=0, "Zero Days", FE209&lt;=3, "&lt; 3 Months", FE209&lt;=6, "3 to 6 Months", FE209&lt;=9, "6 to 9 Months", FE209&lt;=12, "9 to 12 Months", FE209&lt;=15, "12 to 15 Months", FE209&lt;=18, "15 to 18 Months", FE209&lt;=24, "18 to 24 Months", FE209&gt;24, "&gt; 24 Months")</f>
        <v>No Data</v>
      </c>
      <c r="FO209" s="37" t="str" cm="1">
        <f t="array" ref="FO209">_xlfn.IFS(FG209="", "No Data", FG209&lt;0, "Negative/Future", FG209=0, "Zero Days", FG209&lt;=3, "&lt; 3 Months", FG209&lt;=6, "3 to 6 Months", FG209&lt;=9, "6 to 9 Months", FG209&lt;=12, "9 to 12 Months", FG209&lt;=15, "12 to 15 Months", FG209&lt;=18, "15 to 18 Months", FG209&lt;=24, "18 to 24 Months", FG209&gt;24, "&gt; 24 Months")</f>
        <v>No Data</v>
      </c>
      <c r="FP209" s="37" t="str" cm="1">
        <f t="array" ref="FP209">_xlfn.IFS(FF209="", "No Data", FF209&lt;0, "Negative/Future", FF209=0, "Zero Days", FF209&lt;=3, "&lt; 3 Months", FF209&lt;=6, "3 to 6 Months", FF209&lt;=9, "6 to 9 Months", FF209&lt;=12, "9 to 12 Months", FF209&lt;=15, "12 to 15 Months", FF209&lt;=18, "15 to 18 Months", FF209&lt;=24, "18 to 24 Months", FF209&gt;24, "&gt; 24 Months")</f>
        <v>No Data</v>
      </c>
      <c r="FQ209" s="29" t="s">
        <v>1142</v>
      </c>
      <c r="FR209" s="29">
        <v>7360077726</v>
      </c>
      <c r="FS209" s="38" t="str">
        <f>VLOOKUP(_xlfn.XLOOKUP(B209,[1]MDA_Assets!D:D,[1]MDA_Assets!I:I,"",0),[1]Validation!$B$1:$C$8,2,0)</f>
        <v>C</v>
      </c>
      <c r="FT209" s="38" t="s">
        <v>252</v>
      </c>
      <c r="FU209" s="31">
        <f>_xlfn.XLOOKUP(B209,[1]MDA_Assets!D:D,[1]MDA_Assets!X:X,"",0)</f>
        <v>0</v>
      </c>
      <c r="FV209" s="39">
        <v>5</v>
      </c>
      <c r="FW209" s="39">
        <v>0</v>
      </c>
      <c r="FX209" s="39">
        <v>0</v>
      </c>
      <c r="FY209" s="39">
        <v>4</v>
      </c>
      <c r="FZ209" s="40">
        <f t="shared" si="150"/>
        <v>45884</v>
      </c>
      <c r="GA209" s="40">
        <f t="shared" si="150"/>
        <v>45699</v>
      </c>
      <c r="GB209" s="40">
        <f t="shared" si="161"/>
        <v>45518</v>
      </c>
      <c r="GC209" s="40">
        <f t="shared" si="162"/>
        <v>45884</v>
      </c>
      <c r="GD209" s="40">
        <f t="shared" si="163"/>
        <v>46249</v>
      </c>
      <c r="GE209" s="40">
        <f t="shared" si="164"/>
        <v>45884</v>
      </c>
      <c r="GF209" s="40" t="str">
        <f t="shared" si="154"/>
        <v/>
      </c>
      <c r="GG209" s="40" t="str">
        <f t="shared" si="154"/>
        <v/>
      </c>
      <c r="GH209" s="40" t="str">
        <f t="shared" si="154"/>
        <v/>
      </c>
      <c r="GI209" s="39">
        <f t="shared" si="188"/>
        <v>5</v>
      </c>
      <c r="GJ209" s="39">
        <f t="shared" si="189"/>
        <v>0</v>
      </c>
      <c r="GK209" s="39">
        <f t="shared" si="190"/>
        <v>0</v>
      </c>
      <c r="GL209" s="39">
        <f t="shared" si="191"/>
        <v>1</v>
      </c>
    </row>
    <row r="210" spans="1:194" x14ac:dyDescent="0.25">
      <c r="A210" s="19">
        <v>233</v>
      </c>
      <c r="B210" s="43" t="s">
        <v>1179</v>
      </c>
      <c r="C210" s="43" t="s">
        <v>186</v>
      </c>
      <c r="D210" s="43" t="s">
        <v>241</v>
      </c>
      <c r="E210" s="43" t="s">
        <v>1119</v>
      </c>
      <c r="F210" s="43" t="s">
        <v>1180</v>
      </c>
      <c r="G210" s="43" t="s">
        <v>225</v>
      </c>
      <c r="H210" s="43" t="s">
        <v>329</v>
      </c>
      <c r="I210" s="43" t="s">
        <v>192</v>
      </c>
      <c r="J210" s="44">
        <f t="shared" si="165"/>
        <v>41738.770833333336</v>
      </c>
      <c r="K210" s="44">
        <v>41374.770833333336</v>
      </c>
      <c r="L210" s="44">
        <v>41241.770833333336</v>
      </c>
      <c r="M210" s="43" t="s">
        <v>1181</v>
      </c>
      <c r="N210" s="43" t="s">
        <v>193</v>
      </c>
      <c r="O210" s="44">
        <v>46004.351446759261</v>
      </c>
      <c r="P210" s="43">
        <v>60996</v>
      </c>
      <c r="Q210" s="43">
        <v>0</v>
      </c>
      <c r="R210" s="43">
        <v>60996</v>
      </c>
      <c r="S210" s="43" t="s">
        <v>194</v>
      </c>
      <c r="T210" s="44">
        <v>45622.770833333336</v>
      </c>
      <c r="U210" s="44">
        <v>45621.770833333336</v>
      </c>
      <c r="V210" s="44">
        <v>45621.770833333336</v>
      </c>
      <c r="W210" s="44">
        <v>45621.770833333336</v>
      </c>
      <c r="X210" s="44">
        <v>45621.770833333336</v>
      </c>
      <c r="Y210" s="44">
        <v>45065.770833333336</v>
      </c>
      <c r="Z210" s="43" t="s">
        <v>199</v>
      </c>
      <c r="AA210" s="43"/>
      <c r="AB210" s="44">
        <v>45622.770833333336</v>
      </c>
      <c r="AC210" s="44">
        <v>45622.770833333336</v>
      </c>
      <c r="AD210" s="44">
        <v>45622.770833333336</v>
      </c>
      <c r="AE210" s="43">
        <v>2</v>
      </c>
      <c r="AF210" s="43" t="s">
        <v>1182</v>
      </c>
      <c r="AG210" s="43" t="s">
        <v>1182</v>
      </c>
      <c r="AH210" s="43" t="s">
        <v>1183</v>
      </c>
      <c r="AI210" s="43" t="s">
        <v>1183</v>
      </c>
      <c r="AJ210" s="43" t="s">
        <v>1184</v>
      </c>
      <c r="AK210" s="43" t="s">
        <v>1185</v>
      </c>
      <c r="AL210" s="46">
        <v>45986</v>
      </c>
      <c r="AM210" s="46">
        <v>45801</v>
      </c>
      <c r="AN210" s="47">
        <v>46352</v>
      </c>
      <c r="AO210" s="47">
        <v>46351</v>
      </c>
      <c r="AP210" s="46">
        <v>45795</v>
      </c>
      <c r="AQ210" s="46">
        <v>45986</v>
      </c>
      <c r="AR210" s="46">
        <v>45987</v>
      </c>
      <c r="AS210" s="46">
        <v>45987</v>
      </c>
      <c r="AT210" s="46">
        <v>45987</v>
      </c>
      <c r="AU210" s="43">
        <v>1</v>
      </c>
      <c r="AV210" s="43">
        <v>0</v>
      </c>
      <c r="AW210" s="43">
        <v>0</v>
      </c>
      <c r="AX210" s="51" t="s">
        <v>237</v>
      </c>
      <c r="AY210" s="51" t="s">
        <v>237</v>
      </c>
      <c r="AZ210" s="51" t="s">
        <v>198</v>
      </c>
      <c r="BA210" s="20">
        <f t="shared" ca="1" si="149"/>
        <v>1</v>
      </c>
      <c r="BB210" s="20">
        <f t="shared" ca="1" si="149"/>
        <v>1</v>
      </c>
      <c r="BC210" s="20">
        <f t="shared" ca="1" si="149"/>
        <v>0</v>
      </c>
      <c r="BD210" s="20">
        <f t="shared" ca="1" si="149"/>
        <v>0</v>
      </c>
      <c r="BE210" s="20">
        <f t="shared" ca="1" si="149"/>
        <v>1</v>
      </c>
      <c r="BF210" s="20">
        <f t="shared" ca="1" si="149"/>
        <v>1</v>
      </c>
      <c r="BG210" s="21">
        <f t="shared" ca="1" si="149"/>
        <v>1</v>
      </c>
      <c r="BH210" s="21">
        <f t="shared" ca="1" si="149"/>
        <v>1</v>
      </c>
      <c r="BI210" s="21">
        <f t="shared" ca="1" si="149"/>
        <v>1</v>
      </c>
      <c r="BJ210" s="22">
        <f t="shared" ca="1" si="166"/>
        <v>7</v>
      </c>
      <c r="BK210" s="21">
        <f t="shared" si="167"/>
        <v>2</v>
      </c>
      <c r="BL210" s="22">
        <f t="shared" ca="1" si="168"/>
        <v>61339</v>
      </c>
      <c r="BM210" s="22">
        <f t="shared" ca="1" si="169"/>
        <v>0</v>
      </c>
      <c r="BN210" s="23">
        <f t="shared" ca="1" si="170"/>
        <v>61339</v>
      </c>
      <c r="BO210" s="24">
        <f t="shared" ca="1" si="171"/>
        <v>343</v>
      </c>
      <c r="BP210" s="51" t="str">
        <f>_xlfn.XLOOKUP(E210,[1]Validation!E:E,[1]Validation!F:F,"")</f>
        <v>E37</v>
      </c>
      <c r="BQ210" s="51" t="str">
        <f>_xlfn.XLOOKUP(BP210,[1]Validation!F:F,[1]Validation!G:G,"")</f>
        <v>E30 to E45</v>
      </c>
      <c r="BR210" s="52" t="str">
        <f>VLOOKUP(G210,[1]Validation!$B$1:$C$9,2,0)</f>
        <v>C</v>
      </c>
      <c r="BS210" s="51">
        <f t="shared" ca="1" si="172"/>
        <v>158</v>
      </c>
      <c r="BT210" s="53">
        <f>_xlfn.XLOOKUP(B210,'[2]1. All Calls'!$R:$R,'[2]1. All Calls'!$A:$A,"",0)</f>
        <v>46004.580185185201</v>
      </c>
      <c r="BU210" s="51" t="str">
        <f>_xlfn.XLOOKUP(B210,'[2]1. All Calls'!$R:$R,'[2]1. All Calls'!$F:$F,"",0)</f>
        <v>CC-01903438</v>
      </c>
      <c r="BV210" s="51" t="str">
        <f>_xlfn.XLOOKUP(B210,'[2]1. All Calls'!$R:$R,'[2]1. All Calls'!$J:$J,"",0)</f>
        <v>Sales Call</v>
      </c>
      <c r="BW210" s="53">
        <f>_xlfn.XLOOKUP(B210,'[2]Sch Calls'!$R:$R,'[2]Sch Calls'!$A:$A,"",0)</f>
        <v>45623.555081018501</v>
      </c>
      <c r="BX210" s="51">
        <f>_xlfn.XLOOKUP(B210,'[2]Sch Calls'!$R:$R,'[2]Sch Calls'!$B:$B,"",0)</f>
        <v>59781</v>
      </c>
      <c r="BY210" s="51" t="str">
        <f t="shared" si="151"/>
        <v>25-May-25</v>
      </c>
      <c r="BZ210" s="51" t="str">
        <f t="shared" si="151"/>
        <v>25-May-25</v>
      </c>
      <c r="CA210" s="51" t="str">
        <f t="shared" si="173"/>
        <v>29-Aug-25</v>
      </c>
      <c r="CB210" s="51" t="str">
        <f t="shared" si="174"/>
        <v>26-May-26</v>
      </c>
      <c r="CC210" s="51" t="str">
        <f t="shared" si="175"/>
        <v>19-May-25</v>
      </c>
      <c r="CD210" s="51" t="str">
        <f t="shared" si="176"/>
        <v>26-Nov-25</v>
      </c>
      <c r="CE210" s="51">
        <f t="shared" ca="1" si="152"/>
        <v>554</v>
      </c>
      <c r="CF210" s="51">
        <f t="shared" ca="1" si="152"/>
        <v>554</v>
      </c>
      <c r="CG210" s="51">
        <f t="shared" ca="1" si="177"/>
        <v>553</v>
      </c>
      <c r="CH210" s="51">
        <f t="shared" ca="1" si="178"/>
        <v>554</v>
      </c>
      <c r="CI210" s="51">
        <f t="shared" ca="1" si="179"/>
        <v>1110</v>
      </c>
      <c r="CJ210" s="51">
        <f t="shared" ca="1" si="180"/>
        <v>554</v>
      </c>
      <c r="CK210" s="51">
        <f t="shared" ca="1" si="157"/>
        <v>1108</v>
      </c>
      <c r="CL210" s="51">
        <f t="shared" ca="1" si="157"/>
        <v>1108</v>
      </c>
      <c r="CM210" s="51">
        <f t="shared" ca="1" si="157"/>
        <v>1106</v>
      </c>
      <c r="CN210" s="51">
        <f t="shared" ca="1" si="157"/>
        <v>1108</v>
      </c>
      <c r="CO210" s="51">
        <f t="shared" ca="1" si="157"/>
        <v>2220</v>
      </c>
      <c r="CP210" s="51">
        <f t="shared" ca="1" si="157"/>
        <v>1108</v>
      </c>
      <c r="CQ210" s="51">
        <f t="shared" ca="1" si="158"/>
        <v>2177</v>
      </c>
      <c r="CR210" s="51">
        <f t="shared" ca="1" si="158"/>
        <v>2177</v>
      </c>
      <c r="CS210" s="51">
        <f t="shared" ca="1" si="158"/>
        <v>4679</v>
      </c>
      <c r="CT210" s="51">
        <f t="shared" ca="1" si="158"/>
        <v>4677</v>
      </c>
      <c r="CU210" s="51">
        <f t="shared" ca="1" si="158"/>
        <v>-875</v>
      </c>
      <c r="CV210" s="54">
        <f t="shared" ca="1" si="158"/>
        <v>2677</v>
      </c>
      <c r="CW210" s="25" t="s">
        <v>212</v>
      </c>
      <c r="CX210" s="55">
        <v>0</v>
      </c>
      <c r="CY210" s="55"/>
      <c r="CZ210" s="26">
        <v>0</v>
      </c>
      <c r="DA210" s="26">
        <v>0</v>
      </c>
      <c r="DB210" s="26">
        <v>0</v>
      </c>
      <c r="DC210" s="26">
        <v>0</v>
      </c>
      <c r="DD210" s="26">
        <v>0</v>
      </c>
      <c r="DE210" s="26">
        <v>0</v>
      </c>
      <c r="DF210" s="26">
        <v>0</v>
      </c>
      <c r="DG210" s="26">
        <v>0</v>
      </c>
      <c r="DH210" s="26">
        <v>0</v>
      </c>
      <c r="DI210" s="26">
        <v>0</v>
      </c>
      <c r="DJ210" s="26">
        <v>0</v>
      </c>
      <c r="DK210" s="26">
        <v>0</v>
      </c>
      <c r="DL210" s="27">
        <f t="shared" si="181"/>
        <v>46079.580185185201</v>
      </c>
      <c r="DM210" s="28">
        <f t="shared" ca="1" si="182"/>
        <v>1</v>
      </c>
      <c r="DN210" s="56">
        <f>_xlfn.XLOOKUP(B210,'[2]1. All Calls'!$R:$R,'[2]1. All Calls'!$A:$A,"",0)</f>
        <v>46004.580185185201</v>
      </c>
      <c r="DO210" s="57" t="str">
        <f ca="1">VLOOKUP(DM210,[1]Validation!$B$20:$C$25,2,0)</f>
        <v>Above 3 months</v>
      </c>
      <c r="DP210" s="58" t="str">
        <f>_xlfn.XLOOKUP(B210,'[1]Active AMCs- Dealer'!E:E,'[1]Active AMCs- Dealer'!L:L,"Not in AMC",0)</f>
        <v>Expired</v>
      </c>
      <c r="DQ210" s="50" t="s">
        <v>238</v>
      </c>
      <c r="DR210" s="29" t="str">
        <f>_xlfn.XLOOKUP(B210,'[2]1. All Calls'!$R:$R,'[2]1. All Calls'!$F:$F,"",0)</f>
        <v>CC-01903438</v>
      </c>
      <c r="DS210" s="29" t="str">
        <f>_xlfn.XLOOKUP(B210,'[2]1. All Calls'!$R:$R,'[2]1. All Calls'!$AB:$AB,"",0)</f>
        <v>Sales call carried out for HMR update</v>
      </c>
      <c r="DT210" s="30">
        <f>_xlfn.XLOOKUP(DR210,'[2]1. All Calls'!$F:$F,'[2]1. All Calls'!$A:$A,"",0)</f>
        <v>46004.580185185201</v>
      </c>
      <c r="DU210" s="31">
        <f>_xlfn.XLOOKUP(DR210,'[2]1. All Calls'!$F:$F,'[2]1. All Calls'!$B:$B,"",0)</f>
        <v>60996</v>
      </c>
      <c r="DV210" s="31">
        <f>_xlfn.XLOOKUP(B210,[1]MDA_Assets!D:D,[1]MDA_Assets!N:N,"",0)</f>
        <v>0</v>
      </c>
      <c r="DW210" s="31">
        <f>_xlfn.XLOOKUP(B210,[1]MDA_Assets!D:D,[1]MDA_Assets!O:O,"",0)</f>
        <v>60996</v>
      </c>
      <c r="DX210" s="32" t="str">
        <f>_xlfn.XLOOKUP(B210,[1]MDA_Assets!D:D,[1]MDA_Assets!Q:Q,"",0)</f>
        <v>Synthetic</v>
      </c>
      <c r="DY210" s="33">
        <f>_xlfn.XLOOKUP(B210,[1]MDA_Assets!D:D,[1]MDA_Assets!R:R,"",0)</f>
        <v>45623</v>
      </c>
      <c r="DZ210" s="33">
        <f>_xlfn.XLOOKUP(B210,[1]MDA_Assets!D:D,[1]MDA_Assets!S:S,"",0)</f>
        <v>45622</v>
      </c>
      <c r="EA210" s="33">
        <f>_xlfn.XLOOKUP(B210,[1]MDA_Assets!D:D,[1]MDA_Assets!T:T,"",0)</f>
        <v>45622</v>
      </c>
      <c r="EB210" s="33">
        <f>_xlfn.XLOOKUP(B210,[1]MDA_Assets!D:D,[1]MDA_Assets!U:U,"",0)</f>
        <v>45622</v>
      </c>
      <c r="EC210" s="33">
        <f>_xlfn.XLOOKUP(B210,[1]MDA_Assets!D:D,[1]MDA_Assets!V:V,"",0)</f>
        <v>45622</v>
      </c>
      <c r="ED210" s="33">
        <f>_xlfn.XLOOKUP(B210,[1]MDA_Assets!D:D,[1]MDA_Assets!W:W,"",0)</f>
        <v>45066</v>
      </c>
      <c r="EE210" s="32" t="str">
        <f>_xlfn.XLOOKUP(B210,[1]MDA_Assets!D:D,[1]MDA_Assets!X:X,"",0)</f>
        <v>Yes</v>
      </c>
      <c r="EF210" s="33">
        <f>_xlfn.XLOOKUP(B210,[1]MDA_Assets!D:D,[1]MDA_Assets!Y:Y,"",0)</f>
        <v>45623</v>
      </c>
      <c r="EG210" s="33">
        <f>_xlfn.XLOOKUP(B210,[1]MDA_Assets!D:D,[1]MDA_Assets!Z:Z,"",0)</f>
        <v>45623</v>
      </c>
      <c r="EH210" s="33">
        <f>_xlfn.XLOOKUP(B210,[1]MDA_Assets!D:D,[1]MDA_Assets!AA:AA,"",0)</f>
        <v>45623</v>
      </c>
      <c r="EI210" s="34">
        <f>_xlfn.XLOOKUP(B210,[1]MDA_Assets!D:D,[1]MDA_Assets!P:P,"",0)</f>
        <v>2</v>
      </c>
      <c r="EJ210" s="35" t="str">
        <f>_xlfn.XLOOKUP(B210,[1]MDA_Assets!D:D,[1]MDA_Assets!AB:AB,"",0)</f>
        <v>3285</v>
      </c>
      <c r="EK210" s="35" t="str">
        <f>_xlfn.XLOOKUP(B210,[1]MDA_Assets!D:D,[1]MDA_Assets!AC:AC,"",0)</f>
        <v>3285</v>
      </c>
      <c r="EL210" s="35" t="str">
        <f>_xlfn.XLOOKUP(B210,[1]MDA_Assets!D:D,[1]MDA_Assets!AD:AD,"",0)</f>
        <v>5785</v>
      </c>
      <c r="EM210" s="35" t="str">
        <f>_xlfn.XLOOKUP(B210,[1]MDA_Assets!D:D,[1]MDA_Assets!AE:AE,"",0)</f>
        <v>5785</v>
      </c>
      <c r="EN210" s="35" t="str">
        <f>_xlfn.XLOOKUP(B210,[1]MDA_Assets!D:D,[1]MDA_Assets!AF:AF,"",0)</f>
        <v>1345</v>
      </c>
      <c r="EO210" s="35" t="str">
        <f>_xlfn.XLOOKUP(B210,[1]MDA_Assets!D:D,[1]MDA_Assets!AG:AG,"",0)</f>
        <v>3785</v>
      </c>
      <c r="EP210" s="36">
        <f t="shared" si="153"/>
        <v>365</v>
      </c>
      <c r="EQ210" s="36">
        <f t="shared" si="153"/>
        <v>180</v>
      </c>
      <c r="ER210" s="36">
        <f t="shared" si="183"/>
        <v>730</v>
      </c>
      <c r="ES210" s="36">
        <f t="shared" si="184"/>
        <v>730</v>
      </c>
      <c r="ET210" s="36">
        <f t="shared" si="185"/>
        <v>730</v>
      </c>
      <c r="EU210" s="36">
        <f t="shared" si="186"/>
        <v>365</v>
      </c>
      <c r="EV210" s="36">
        <f t="shared" si="187"/>
        <v>365</v>
      </c>
      <c r="EW210" s="36">
        <f t="shared" si="159"/>
        <v>365</v>
      </c>
      <c r="EX210" s="36">
        <f t="shared" si="160"/>
        <v>365</v>
      </c>
      <c r="EY210" s="36">
        <f t="shared" si="147"/>
        <v>11.78</v>
      </c>
      <c r="EZ210" s="36">
        <f t="shared" si="147"/>
        <v>5.81</v>
      </c>
      <c r="FA210" s="36">
        <f t="shared" si="147"/>
        <v>23.55</v>
      </c>
      <c r="FB210" s="36">
        <f t="shared" si="147"/>
        <v>23.55</v>
      </c>
      <c r="FC210" s="36">
        <f t="shared" si="147"/>
        <v>23.55</v>
      </c>
      <c r="FD210" s="36">
        <f t="shared" si="147"/>
        <v>11.78</v>
      </c>
      <c r="FE210" s="36">
        <f t="shared" si="192"/>
        <v>11.78</v>
      </c>
      <c r="FF210" s="36">
        <f t="shared" si="192"/>
        <v>11.78</v>
      </c>
      <c r="FG210" s="36">
        <f t="shared" si="192"/>
        <v>11.78</v>
      </c>
      <c r="FH210" s="37" t="str" cm="1">
        <f t="array" ref="FH210">_xlfn.IFS(EY210="", "No Data", EY210&lt;0, "Negative/Future", EY210=0, "Zero Days", EY210&lt;=3, "&lt; 3 Months", EY210&lt;=6, "3 to 6 Months", EY210&lt;=9, "6 to 9 Months", EY210&lt;=12, "9 to 12 Months", EY210&lt;=15, "12 to 15 Months", EY210&lt;=18, "15 to 18 Months", EY210&lt;=24, "18 to 24 Months", EY210&gt;24, "&gt; 24 Months")</f>
        <v>9 to 12 Months</v>
      </c>
      <c r="FI210" s="37" t="str" cm="1">
        <f t="array" ref="FI210">_xlfn.IFS(EZ210="", "No Data", EZ210&lt;0, "Negative/Future", EZ210=0, "Zero Days", EZ210&lt;=3, "&lt; 3 Months", EZ210&lt;=6, "3 to 6 Months", EZ210&lt;=9, "6 to 9 Months", EZ210&lt;=12, "9 to 12 Months", EZ210&lt;=15, "12 to 15 Months", EZ210&lt;=18, "15 to 18 Months", EZ210&lt;=24, "18 to 24 Months", EZ210&gt;24, "&gt; 24 Months")</f>
        <v>3 to 6 Months</v>
      </c>
      <c r="FJ210" s="37" t="str" cm="1">
        <f t="array" ref="FJ210">_xlfn.IFS(FA210="", "No Data", FA210&lt;0, "Negative/Future", FA210=0, "Zero Days", FA210&lt;=3, "&lt; 3 Months", FA210&lt;=6, "3 to 6 Months", FA210&lt;=9, "6 to 9 Months", FA210&lt;=12, "9 to 12 Months", FA210&lt;=15, "12 to 15 Months", FA210&lt;=18, "15 to 18 Months", FA210&lt;=24, "18 to 24 Months", FA210&gt;24, "&gt; 24 Months")</f>
        <v>18 to 24 Months</v>
      </c>
      <c r="FK210" s="37" t="str" cm="1">
        <f t="array" ref="FK210">_xlfn.IFS(FB210="", "No Data", FB210&lt;0, "Negative/Future", FB210=0, "Zero Days", FB210&lt;=3, "&lt; 3 Months", FB210&lt;=6, "3 to 6 Months", FB210&lt;=9, "6 to 9 Months", FB210&lt;=12, "9 to 12 Months", FB210&lt;=15, "12 to 15 Months", FB210&lt;=18, "15 to 18 Months", FB210&lt;=24, "18 to 24 Months", FB210&gt;24, "&gt; 24 Months")</f>
        <v>18 to 24 Months</v>
      </c>
      <c r="FL210" s="37" t="str" cm="1">
        <f t="array" ref="FL210">_xlfn.IFS(FC210="", "No Data", FC210&lt;0, "Negative/Future", FC210=0, "Zero Days", FC210&lt;=3, "&lt; 3 Months", FC210&lt;=6, "3 to 6 Months", FC210&lt;=9, "6 to 9 Months", FC210&lt;=12, "9 to 12 Months", FC210&lt;=15, "12 to 15 Months", FC210&lt;=18, "15 to 18 Months", FC210&lt;=24, "18 to 24 Months", FC210&gt;24, "&gt; 24 Months")</f>
        <v>18 to 24 Months</v>
      </c>
      <c r="FM210" s="37" t="str" cm="1">
        <f t="array" ref="FM210">_xlfn.IFS(FD210="", "No Data", FD210&lt;0, "Negative/Future", FD210=0, "Zero Days", FD210&lt;=3, "&lt; 3 Months", FD210&lt;=6, "3 to 6 Months", FD210&lt;=9, "6 to 9 Months", FD210&lt;=12, "9 to 12 Months", FD210&lt;=15, "12 to 15 Months", FD210&lt;=18, "15 to 18 Months", FD210&lt;=24, "18 to 24 Months", FD210&gt;24, "&gt; 24 Months")</f>
        <v>9 to 12 Months</v>
      </c>
      <c r="FN210" s="37" t="str" cm="1">
        <f t="array" ref="FN210">_xlfn.IFS(FE210="", "No Data", FE210&lt;0, "Negative/Future", FE210=0, "Zero Days", FE210&lt;=3, "&lt; 3 Months", FE210&lt;=6, "3 to 6 Months", FE210&lt;=9, "6 to 9 Months", FE210&lt;=12, "9 to 12 Months", FE210&lt;=15, "12 to 15 Months", FE210&lt;=18, "15 to 18 Months", FE210&lt;=24, "18 to 24 Months", FE210&gt;24, "&gt; 24 Months")</f>
        <v>9 to 12 Months</v>
      </c>
      <c r="FO210" s="37" t="str" cm="1">
        <f t="array" ref="FO210">_xlfn.IFS(FG210="", "No Data", FG210&lt;0, "Negative/Future", FG210=0, "Zero Days", FG210&lt;=3, "&lt; 3 Months", FG210&lt;=6, "3 to 6 Months", FG210&lt;=9, "6 to 9 Months", FG210&lt;=12, "9 to 12 Months", FG210&lt;=15, "12 to 15 Months", FG210&lt;=18, "15 to 18 Months", FG210&lt;=24, "18 to 24 Months", FG210&gt;24, "&gt; 24 Months")</f>
        <v>9 to 12 Months</v>
      </c>
      <c r="FP210" s="37" t="str" cm="1">
        <f t="array" ref="FP210">_xlfn.IFS(FF210="", "No Data", FF210&lt;0, "Negative/Future", FF210=0, "Zero Days", FF210&lt;=3, "&lt; 3 Months", FF210&lt;=6, "3 to 6 Months", FF210&lt;=9, "6 to 9 Months", FF210&lt;=12, "9 to 12 Months", FF210&lt;=15, "12 to 15 Months", FF210&lt;=18, "15 to 18 Months", FF210&lt;=24, "18 to 24 Months", FF210&gt;24, "&gt; 24 Months")</f>
        <v>9 to 12 Months</v>
      </c>
      <c r="FQ210" s="29" t="s">
        <v>1186</v>
      </c>
      <c r="FR210" s="29">
        <v>7004377365</v>
      </c>
      <c r="FS210" s="38" t="str">
        <f>VLOOKUP(_xlfn.XLOOKUP(B210,[1]MDA_Assets!D:D,[1]MDA_Assets!I:I,"",0),[1]Validation!$B$1:$C$8,2,0)</f>
        <v>C</v>
      </c>
      <c r="FT210" s="38" t="s">
        <v>252</v>
      </c>
      <c r="FU210" s="31" t="str">
        <f>_xlfn.XLOOKUP(B210,[1]MDA_Assets!D:D,[1]MDA_Assets!X:X,"",0)</f>
        <v>Yes</v>
      </c>
      <c r="FV210" s="39">
        <v>7</v>
      </c>
      <c r="FW210" s="39">
        <v>0</v>
      </c>
      <c r="FX210" s="39">
        <v>0</v>
      </c>
      <c r="FY210" s="39">
        <v>2</v>
      </c>
      <c r="FZ210" s="40">
        <f t="shared" si="150"/>
        <v>45987</v>
      </c>
      <c r="GA210" s="40">
        <f t="shared" si="150"/>
        <v>45802</v>
      </c>
      <c r="GB210" s="40">
        <f t="shared" si="161"/>
        <v>46353</v>
      </c>
      <c r="GC210" s="40">
        <f t="shared" si="162"/>
        <v>46352</v>
      </c>
      <c r="GD210" s="40">
        <f t="shared" si="163"/>
        <v>46352</v>
      </c>
      <c r="GE210" s="40">
        <f t="shared" si="164"/>
        <v>45431</v>
      </c>
      <c r="GF210" s="40">
        <f t="shared" si="154"/>
        <v>45988</v>
      </c>
      <c r="GG210" s="40">
        <f t="shared" si="154"/>
        <v>45988</v>
      </c>
      <c r="GH210" s="40">
        <f t="shared" si="154"/>
        <v>45988</v>
      </c>
      <c r="GI210" s="39">
        <f t="shared" si="188"/>
        <v>6</v>
      </c>
      <c r="GJ210" s="39">
        <f t="shared" si="189"/>
        <v>0</v>
      </c>
      <c r="GK210" s="39">
        <f t="shared" si="190"/>
        <v>0</v>
      </c>
      <c r="GL210" s="39">
        <f t="shared" si="191"/>
        <v>3</v>
      </c>
    </row>
    <row r="211" spans="1:194" x14ac:dyDescent="0.25">
      <c r="A211" s="19">
        <v>234</v>
      </c>
      <c r="B211" s="43" t="s">
        <v>1187</v>
      </c>
      <c r="C211" s="43" t="s">
        <v>186</v>
      </c>
      <c r="D211" s="43" t="s">
        <v>241</v>
      </c>
      <c r="E211" s="43" t="s">
        <v>1165</v>
      </c>
      <c r="F211" s="43" t="s">
        <v>1188</v>
      </c>
      <c r="G211" s="43" t="s">
        <v>243</v>
      </c>
      <c r="H211" s="43" t="s">
        <v>191</v>
      </c>
      <c r="I211" s="43" t="s">
        <v>192</v>
      </c>
      <c r="J211" s="44">
        <f t="shared" si="165"/>
        <v>41765.770833333336</v>
      </c>
      <c r="K211" s="44">
        <v>41401.770833333336</v>
      </c>
      <c r="L211" s="44">
        <v>41263.770833333336</v>
      </c>
      <c r="M211" s="43" t="s">
        <v>2320</v>
      </c>
      <c r="N211" s="43" t="s">
        <v>226</v>
      </c>
      <c r="O211" s="44">
        <v>46070.338773148149</v>
      </c>
      <c r="P211" s="43">
        <v>362676</v>
      </c>
      <c r="Q211" s="43"/>
      <c r="R211" s="43"/>
      <c r="S211" s="43" t="s">
        <v>206</v>
      </c>
      <c r="T211" s="44">
        <v>46033.770833333336</v>
      </c>
      <c r="U211" s="44">
        <v>46033.770833333336</v>
      </c>
      <c r="V211" s="44">
        <v>46033.770833333336</v>
      </c>
      <c r="W211" s="44">
        <v>46033.770833333336</v>
      </c>
      <c r="X211" s="44">
        <v>46033.770833333336</v>
      </c>
      <c r="Y211" s="44">
        <v>46033.770833333336</v>
      </c>
      <c r="Z211" s="43" t="s">
        <v>199</v>
      </c>
      <c r="AA211" s="43"/>
      <c r="AB211" s="44">
        <v>46033.770833333336</v>
      </c>
      <c r="AC211" s="44">
        <v>46033.770833333336</v>
      </c>
      <c r="AD211" s="44">
        <v>46033.770833333336</v>
      </c>
      <c r="AE211" s="43">
        <v>4</v>
      </c>
      <c r="AF211" s="43" t="s">
        <v>2110</v>
      </c>
      <c r="AG211" s="43" t="s">
        <v>2110</v>
      </c>
      <c r="AH211" s="43" t="s">
        <v>2111</v>
      </c>
      <c r="AI211" s="43" t="s">
        <v>2111</v>
      </c>
      <c r="AJ211" s="43" t="s">
        <v>2112</v>
      </c>
      <c r="AK211" s="43" t="s">
        <v>2111</v>
      </c>
      <c r="AL211" s="47">
        <v>46398</v>
      </c>
      <c r="AM211" s="47">
        <v>46213</v>
      </c>
      <c r="AN211" s="47">
        <v>46398</v>
      </c>
      <c r="AO211" s="47">
        <v>46398</v>
      </c>
      <c r="AP211" s="47">
        <v>46763</v>
      </c>
      <c r="AQ211" s="47">
        <v>46398</v>
      </c>
      <c r="AR211" s="47">
        <v>46398</v>
      </c>
      <c r="AS211" s="47">
        <v>46398</v>
      </c>
      <c r="AT211" s="47">
        <v>46398</v>
      </c>
      <c r="AU211" s="43">
        <v>0</v>
      </c>
      <c r="AV211" s="43">
        <v>0</v>
      </c>
      <c r="AW211" s="43">
        <v>0</v>
      </c>
      <c r="AX211" s="51" t="s">
        <v>302</v>
      </c>
      <c r="AY211" s="51" t="s">
        <v>302</v>
      </c>
      <c r="AZ211" s="51" t="s">
        <v>198</v>
      </c>
      <c r="BA211" s="20">
        <f t="shared" ca="1" si="149"/>
        <v>0</v>
      </c>
      <c r="BB211" s="20">
        <f t="shared" ca="1" si="149"/>
        <v>0</v>
      </c>
      <c r="BC211" s="20">
        <f t="shared" ca="1" si="149"/>
        <v>0</v>
      </c>
      <c r="BD211" s="20">
        <f t="shared" ca="1" si="149"/>
        <v>0</v>
      </c>
      <c r="BE211" s="20">
        <f t="shared" ca="1" si="149"/>
        <v>0</v>
      </c>
      <c r="BF211" s="20">
        <f t="shared" ca="1" si="149"/>
        <v>0</v>
      </c>
      <c r="BG211" s="21">
        <f t="shared" ca="1" si="149"/>
        <v>0</v>
      </c>
      <c r="BH211" s="21">
        <f t="shared" ca="1" si="149"/>
        <v>0</v>
      </c>
      <c r="BI211" s="21">
        <f t="shared" ca="1" si="149"/>
        <v>0</v>
      </c>
      <c r="BJ211" s="22">
        <f t="shared" ca="1" si="166"/>
        <v>0</v>
      </c>
      <c r="BK211" s="21">
        <f t="shared" si="167"/>
        <v>4</v>
      </c>
      <c r="BL211" s="22">
        <f t="shared" ca="1" si="168"/>
        <v>363099</v>
      </c>
      <c r="BM211" s="22">
        <f t="shared" ca="1" si="169"/>
        <v>0</v>
      </c>
      <c r="BN211" s="23">
        <f t="shared" ca="1" si="170"/>
        <v>363099</v>
      </c>
      <c r="BO211" s="24">
        <f t="shared" ca="1" si="171"/>
        <v>423</v>
      </c>
      <c r="BP211" s="51" t="str">
        <f>_xlfn.XLOOKUP(E211,[1]Validation!E:E,[1]Validation!F:F,"")</f>
        <v>E18</v>
      </c>
      <c r="BQ211" s="51" t="str">
        <f>_xlfn.XLOOKUP(BP211,[1]Validation!F:F,[1]Validation!G:G,"")</f>
        <v>E11 to E22</v>
      </c>
      <c r="BR211" s="52" t="str">
        <f>VLOOKUP(G211,[1]Validation!$B$1:$C$9,2,0)</f>
        <v>A</v>
      </c>
      <c r="BS211" s="51">
        <f t="shared" ca="1" si="172"/>
        <v>157</v>
      </c>
      <c r="BT211" s="53">
        <f>_xlfn.XLOOKUP(B211,'[2]1. All Calls'!$R:$R,'[2]1. All Calls'!$A:$A,"",0)</f>
        <v>46069.276331018496</v>
      </c>
      <c r="BU211" s="51" t="str">
        <f>_xlfn.XLOOKUP(B211,'[2]1. All Calls'!$R:$R,'[2]1. All Calls'!$F:$F,"",0)</f>
        <v>CC-01978594</v>
      </c>
      <c r="BV211" s="51" t="str">
        <f>_xlfn.XLOOKUP(B211,'[2]1. All Calls'!$R:$R,'[2]1. All Calls'!$J:$J,"",0)</f>
        <v>Schedule Service - AMC</v>
      </c>
      <c r="BW211" s="53">
        <f>_xlfn.XLOOKUP(B211,'[2]Sch Calls'!$R:$R,'[2]Sch Calls'!$A:$A,"",0)</f>
        <v>45460.625300925902</v>
      </c>
      <c r="BX211" s="51">
        <f>_xlfn.XLOOKUP(B211,'[2]Sch Calls'!$R:$R,'[2]Sch Calls'!$B:$B,"",0)</f>
        <v>34704</v>
      </c>
      <c r="BY211" s="51" t="str">
        <f t="shared" si="151"/>
        <v>11-Jul-26</v>
      </c>
      <c r="BZ211" s="51" t="str">
        <f t="shared" si="151"/>
        <v>11-Jul-26</v>
      </c>
      <c r="CA211" s="51" t="str">
        <f t="shared" si="173"/>
        <v>14-Oct-26</v>
      </c>
      <c r="CB211" s="51" t="str">
        <f t="shared" si="174"/>
        <v>12-Jul-27</v>
      </c>
      <c r="CC211" s="51" t="str">
        <f t="shared" si="175"/>
        <v>12-Jan-28</v>
      </c>
      <c r="CD211" s="51" t="str">
        <f t="shared" si="176"/>
        <v>12-Jan-27</v>
      </c>
      <c r="CE211" s="51">
        <f t="shared" ca="1" si="152"/>
        <v>142</v>
      </c>
      <c r="CF211" s="51">
        <f t="shared" ca="1" si="152"/>
        <v>142</v>
      </c>
      <c r="CG211" s="51">
        <f t="shared" ca="1" si="177"/>
        <v>142</v>
      </c>
      <c r="CH211" s="51">
        <f t="shared" ca="1" si="178"/>
        <v>142</v>
      </c>
      <c r="CI211" s="51">
        <f t="shared" ca="1" si="179"/>
        <v>142</v>
      </c>
      <c r="CJ211" s="51">
        <f t="shared" ca="1" si="180"/>
        <v>142</v>
      </c>
      <c r="CK211" s="51">
        <f t="shared" ca="1" si="157"/>
        <v>568</v>
      </c>
      <c r="CL211" s="51">
        <f t="shared" ca="1" si="157"/>
        <v>568</v>
      </c>
      <c r="CM211" s="51">
        <f t="shared" ca="1" si="157"/>
        <v>568</v>
      </c>
      <c r="CN211" s="51">
        <f t="shared" ca="1" si="157"/>
        <v>568</v>
      </c>
      <c r="CO211" s="51">
        <f t="shared" ca="1" si="157"/>
        <v>568</v>
      </c>
      <c r="CP211" s="51">
        <f t="shared" ca="1" si="157"/>
        <v>568</v>
      </c>
      <c r="CQ211" s="51">
        <f t="shared" ca="1" si="158"/>
        <v>1367</v>
      </c>
      <c r="CR211" s="51">
        <f t="shared" ca="1" si="158"/>
        <v>1367</v>
      </c>
      <c r="CS211" s="51">
        <f t="shared" ca="1" si="158"/>
        <v>3367</v>
      </c>
      <c r="CT211" s="51">
        <f t="shared" ca="1" si="158"/>
        <v>3367</v>
      </c>
      <c r="CU211" s="51">
        <f t="shared" ca="1" si="158"/>
        <v>7367</v>
      </c>
      <c r="CV211" s="54">
        <f t="shared" ca="1" si="158"/>
        <v>3367</v>
      </c>
      <c r="CW211" s="25" t="s">
        <v>212</v>
      </c>
      <c r="CX211" s="55">
        <v>0</v>
      </c>
      <c r="CY211" s="55"/>
      <c r="CZ211" s="26">
        <v>0</v>
      </c>
      <c r="DA211" s="26">
        <v>0</v>
      </c>
      <c r="DB211" s="26">
        <v>0</v>
      </c>
      <c r="DC211" s="26">
        <v>0</v>
      </c>
      <c r="DD211" s="26">
        <v>0</v>
      </c>
      <c r="DE211" s="26">
        <v>0</v>
      </c>
      <c r="DF211" s="26">
        <v>0</v>
      </c>
      <c r="DG211" s="26">
        <v>0</v>
      </c>
      <c r="DH211" s="26">
        <v>0</v>
      </c>
      <c r="DI211" s="26">
        <v>0</v>
      </c>
      <c r="DJ211" s="26">
        <v>0</v>
      </c>
      <c r="DK211" s="26">
        <v>0</v>
      </c>
      <c r="DL211" s="27">
        <f t="shared" si="181"/>
        <v>46144.276331018496</v>
      </c>
      <c r="DM211" s="28">
        <f t="shared" ca="1" si="182"/>
        <v>1</v>
      </c>
      <c r="DN211" s="56">
        <f>_xlfn.XLOOKUP(B211,'[2]1. All Calls'!$R:$R,'[2]1. All Calls'!$A:$A,"",0)</f>
        <v>46069.276331018496</v>
      </c>
      <c r="DO211" s="57" t="str">
        <f ca="1">VLOOKUP(DM211,[1]Validation!$B$20:$C$25,2,0)</f>
        <v>Above 3 months</v>
      </c>
      <c r="DP211" s="58" t="str">
        <f>_xlfn.XLOOKUP(B211,'[1]Active AMCs- Dealer'!E:E,'[1]Active AMCs- Dealer'!L:L,"Not in AMC",0)</f>
        <v>AMC</v>
      </c>
      <c r="DQ211" s="58"/>
      <c r="DR211" s="29" t="str">
        <f>_xlfn.XLOOKUP(B211,'[2]1. All Calls'!$R:$R,'[2]1. All Calls'!$F:$F,"",0)</f>
        <v>CC-01978594</v>
      </c>
      <c r="DS211" s="29" t="str">
        <f>_xlfn.XLOOKUP(B211,'[2]1. All Calls'!$R:$R,'[2]1. All Calls'!$AB:$AB,"",0)</f>
        <v>AMC visit carried out</v>
      </c>
      <c r="DT211" s="30">
        <f>_xlfn.XLOOKUP(DR211,'[2]1. All Calls'!$F:$F,'[2]1. All Calls'!$A:$A,"",0)</f>
        <v>46069.276331018496</v>
      </c>
      <c r="DU211" s="31">
        <f>_xlfn.XLOOKUP(DR211,'[2]1. All Calls'!$F:$F,'[2]1. All Calls'!$B:$B,"",0)</f>
        <v>362676</v>
      </c>
      <c r="DV211" s="31">
        <f>_xlfn.XLOOKUP(B211,[1]MDA_Assets!D:D,[1]MDA_Assets!N:N,"",0)</f>
        <v>0</v>
      </c>
      <c r="DW211" s="31">
        <f>_xlfn.XLOOKUP(B211,[1]MDA_Assets!D:D,[1]MDA_Assets!O:O,"",0)</f>
        <v>0</v>
      </c>
      <c r="DX211" s="32" t="str">
        <f>_xlfn.XLOOKUP(B211,[1]MDA_Assets!D:D,[1]MDA_Assets!Q:Q,"",0)</f>
        <v>XD</v>
      </c>
      <c r="DY211" s="33">
        <f>_xlfn.XLOOKUP(B211,[1]MDA_Assets!D:D,[1]MDA_Assets!R:R,"",0)</f>
        <v>46034</v>
      </c>
      <c r="DZ211" s="33">
        <f>_xlfn.XLOOKUP(B211,[1]MDA_Assets!D:D,[1]MDA_Assets!S:S,"",0)</f>
        <v>46034</v>
      </c>
      <c r="EA211" s="33">
        <f>_xlfn.XLOOKUP(B211,[1]MDA_Assets!D:D,[1]MDA_Assets!T:T,"",0)</f>
        <v>46034</v>
      </c>
      <c r="EB211" s="33">
        <f>_xlfn.XLOOKUP(B211,[1]MDA_Assets!D:D,[1]MDA_Assets!U:U,"",0)</f>
        <v>46034</v>
      </c>
      <c r="EC211" s="33">
        <f>_xlfn.XLOOKUP(B211,[1]MDA_Assets!D:D,[1]MDA_Assets!V:V,"",0)</f>
        <v>46034</v>
      </c>
      <c r="ED211" s="33">
        <f>_xlfn.XLOOKUP(B211,[1]MDA_Assets!D:D,[1]MDA_Assets!W:W,"",0)</f>
        <v>46034</v>
      </c>
      <c r="EE211" s="32" t="str">
        <f>_xlfn.XLOOKUP(B211,[1]MDA_Assets!D:D,[1]MDA_Assets!X:X,"",0)</f>
        <v>Yes</v>
      </c>
      <c r="EF211" s="33">
        <f>_xlfn.XLOOKUP(B211,[1]MDA_Assets!D:D,[1]MDA_Assets!Y:Y,"",0)</f>
        <v>46034</v>
      </c>
      <c r="EG211" s="33">
        <f>_xlfn.XLOOKUP(B211,[1]MDA_Assets!D:D,[1]MDA_Assets!Z:Z,"",0)</f>
        <v>46034</v>
      </c>
      <c r="EH211" s="33">
        <f>_xlfn.XLOOKUP(B211,[1]MDA_Assets!D:D,[1]MDA_Assets!AA:AA,"",0)</f>
        <v>46034</v>
      </c>
      <c r="EI211" s="34">
        <f>_xlfn.XLOOKUP(B211,[1]MDA_Assets!D:D,[1]MDA_Assets!P:P,"",0)</f>
        <v>4</v>
      </c>
      <c r="EJ211" s="35" t="str">
        <f>_xlfn.XLOOKUP(B211,[1]MDA_Assets!D:D,[1]MDA_Assets!AB:AB,"",0)</f>
        <v>1935</v>
      </c>
      <c r="EK211" s="35" t="str">
        <f>_xlfn.XLOOKUP(B211,[1]MDA_Assets!D:D,[1]MDA_Assets!AC:AC,"",0)</f>
        <v>1935</v>
      </c>
      <c r="EL211" s="35" t="str">
        <f>_xlfn.XLOOKUP(B211,[1]MDA_Assets!D:D,[1]MDA_Assets!AD:AD,"",0)</f>
        <v>3935</v>
      </c>
      <c r="EM211" s="35" t="str">
        <f>_xlfn.XLOOKUP(B211,[1]MDA_Assets!D:D,[1]MDA_Assets!AE:AE,"",0)</f>
        <v>3935</v>
      </c>
      <c r="EN211" s="35" t="str">
        <f>_xlfn.XLOOKUP(B211,[1]MDA_Assets!D:D,[1]MDA_Assets!AF:AF,"",0)</f>
        <v>7935</v>
      </c>
      <c r="EO211" s="35" t="str">
        <f>_xlfn.XLOOKUP(B211,[1]MDA_Assets!D:D,[1]MDA_Assets!AG:AG,"",0)</f>
        <v>3935</v>
      </c>
      <c r="EP211" s="36">
        <f t="shared" si="153"/>
        <v>365</v>
      </c>
      <c r="EQ211" s="36">
        <f t="shared" si="153"/>
        <v>180</v>
      </c>
      <c r="ER211" s="36">
        <f t="shared" si="183"/>
        <v>365</v>
      </c>
      <c r="ES211" s="36">
        <f t="shared" si="184"/>
        <v>365</v>
      </c>
      <c r="ET211" s="36">
        <f t="shared" si="185"/>
        <v>730</v>
      </c>
      <c r="EU211" s="36">
        <f t="shared" si="186"/>
        <v>365</v>
      </c>
      <c r="EV211" s="36">
        <f t="shared" si="187"/>
        <v>365</v>
      </c>
      <c r="EW211" s="36">
        <f t="shared" si="159"/>
        <v>365</v>
      </c>
      <c r="EX211" s="36">
        <f t="shared" si="160"/>
        <v>365</v>
      </c>
      <c r="EY211" s="36">
        <f t="shared" si="147"/>
        <v>11.78</v>
      </c>
      <c r="EZ211" s="36">
        <f t="shared" si="147"/>
        <v>5.81</v>
      </c>
      <c r="FA211" s="36">
        <f t="shared" si="147"/>
        <v>11.78</v>
      </c>
      <c r="FB211" s="36">
        <f t="shared" si="147"/>
        <v>11.78</v>
      </c>
      <c r="FC211" s="36">
        <f t="shared" si="147"/>
        <v>23.55</v>
      </c>
      <c r="FD211" s="36">
        <f t="shared" si="147"/>
        <v>11.78</v>
      </c>
      <c r="FE211" s="36">
        <f t="shared" si="192"/>
        <v>11.78</v>
      </c>
      <c r="FF211" s="36">
        <f t="shared" si="192"/>
        <v>11.78</v>
      </c>
      <c r="FG211" s="36">
        <f t="shared" si="192"/>
        <v>11.78</v>
      </c>
      <c r="FH211" s="37" t="str" cm="1">
        <f t="array" ref="FH211">_xlfn.IFS(EY211="", "No Data", EY211&lt;0, "Negative/Future", EY211=0, "Zero Days", EY211&lt;=3, "&lt; 3 Months", EY211&lt;=6, "3 to 6 Months", EY211&lt;=9, "6 to 9 Months", EY211&lt;=12, "9 to 12 Months", EY211&lt;=15, "12 to 15 Months", EY211&lt;=18, "15 to 18 Months", EY211&lt;=24, "18 to 24 Months", EY211&gt;24, "&gt; 24 Months")</f>
        <v>9 to 12 Months</v>
      </c>
      <c r="FI211" s="37" t="str" cm="1">
        <f t="array" ref="FI211">_xlfn.IFS(EZ211="", "No Data", EZ211&lt;0, "Negative/Future", EZ211=0, "Zero Days", EZ211&lt;=3, "&lt; 3 Months", EZ211&lt;=6, "3 to 6 Months", EZ211&lt;=9, "6 to 9 Months", EZ211&lt;=12, "9 to 12 Months", EZ211&lt;=15, "12 to 15 Months", EZ211&lt;=18, "15 to 18 Months", EZ211&lt;=24, "18 to 24 Months", EZ211&gt;24, "&gt; 24 Months")</f>
        <v>3 to 6 Months</v>
      </c>
      <c r="FJ211" s="37" t="str" cm="1">
        <f t="array" ref="FJ211">_xlfn.IFS(FA211="", "No Data", FA211&lt;0, "Negative/Future", FA211=0, "Zero Days", FA211&lt;=3, "&lt; 3 Months", FA211&lt;=6, "3 to 6 Months", FA211&lt;=9, "6 to 9 Months", FA211&lt;=12, "9 to 12 Months", FA211&lt;=15, "12 to 15 Months", FA211&lt;=18, "15 to 18 Months", FA211&lt;=24, "18 to 24 Months", FA211&gt;24, "&gt; 24 Months")</f>
        <v>9 to 12 Months</v>
      </c>
      <c r="FK211" s="37" t="str" cm="1">
        <f t="array" ref="FK211">_xlfn.IFS(FB211="", "No Data", FB211&lt;0, "Negative/Future", FB211=0, "Zero Days", FB211&lt;=3, "&lt; 3 Months", FB211&lt;=6, "3 to 6 Months", FB211&lt;=9, "6 to 9 Months", FB211&lt;=12, "9 to 12 Months", FB211&lt;=15, "12 to 15 Months", FB211&lt;=18, "15 to 18 Months", FB211&lt;=24, "18 to 24 Months", FB211&gt;24, "&gt; 24 Months")</f>
        <v>9 to 12 Months</v>
      </c>
      <c r="FL211" s="37" t="str" cm="1">
        <f t="array" ref="FL211">_xlfn.IFS(FC211="", "No Data", FC211&lt;0, "Negative/Future", FC211=0, "Zero Days", FC211&lt;=3, "&lt; 3 Months", FC211&lt;=6, "3 to 6 Months", FC211&lt;=9, "6 to 9 Months", FC211&lt;=12, "9 to 12 Months", FC211&lt;=15, "12 to 15 Months", FC211&lt;=18, "15 to 18 Months", FC211&lt;=24, "18 to 24 Months", FC211&gt;24, "&gt; 24 Months")</f>
        <v>18 to 24 Months</v>
      </c>
      <c r="FM211" s="37" t="str" cm="1">
        <f t="array" ref="FM211">_xlfn.IFS(FD211="", "No Data", FD211&lt;0, "Negative/Future", FD211=0, "Zero Days", FD211&lt;=3, "&lt; 3 Months", FD211&lt;=6, "3 to 6 Months", FD211&lt;=9, "6 to 9 Months", FD211&lt;=12, "9 to 12 Months", FD211&lt;=15, "12 to 15 Months", FD211&lt;=18, "15 to 18 Months", FD211&lt;=24, "18 to 24 Months", FD211&gt;24, "&gt; 24 Months")</f>
        <v>9 to 12 Months</v>
      </c>
      <c r="FN211" s="37" t="str" cm="1">
        <f t="array" ref="FN211">_xlfn.IFS(FE211="", "No Data", FE211&lt;0, "Negative/Future", FE211=0, "Zero Days", FE211&lt;=3, "&lt; 3 Months", FE211&lt;=6, "3 to 6 Months", FE211&lt;=9, "6 to 9 Months", FE211&lt;=12, "9 to 12 Months", FE211&lt;=15, "12 to 15 Months", FE211&lt;=18, "15 to 18 Months", FE211&lt;=24, "18 to 24 Months", FE211&gt;24, "&gt; 24 Months")</f>
        <v>9 to 12 Months</v>
      </c>
      <c r="FO211" s="37" t="str" cm="1">
        <f t="array" ref="FO211">_xlfn.IFS(FG211="", "No Data", FG211&lt;0, "Negative/Future", FG211=0, "Zero Days", FG211&lt;=3, "&lt; 3 Months", FG211&lt;=6, "3 to 6 Months", FG211&lt;=9, "6 to 9 Months", FG211&lt;=12, "9 to 12 Months", FG211&lt;=15, "12 to 15 Months", FG211&lt;=18, "15 to 18 Months", FG211&lt;=24, "18 to 24 Months", FG211&gt;24, "&gt; 24 Months")</f>
        <v>9 to 12 Months</v>
      </c>
      <c r="FP211" s="37" t="str" cm="1">
        <f t="array" ref="FP211">_xlfn.IFS(FF211="", "No Data", FF211&lt;0, "Negative/Future", FF211=0, "Zero Days", FF211&lt;=3, "&lt; 3 Months", FF211&lt;=6, "3 to 6 Months", FF211&lt;=9, "6 to 9 Months", FF211&lt;=12, "9 to 12 Months", FF211&lt;=15, "12 to 15 Months", FF211&lt;=18, "15 to 18 Months", FF211&lt;=24, "18 to 24 Months", FF211&gt;24, "&gt; 24 Months")</f>
        <v>9 to 12 Months</v>
      </c>
      <c r="FQ211" s="29" t="s">
        <v>1189</v>
      </c>
      <c r="FR211" s="29">
        <v>8877136770</v>
      </c>
      <c r="FS211" s="38" t="str">
        <f>VLOOKUP(_xlfn.XLOOKUP(B211,[1]MDA_Assets!D:D,[1]MDA_Assets!I:I,"",0),[1]Validation!$B$1:$C$8,2,0)</f>
        <v>A</v>
      </c>
      <c r="FT211" s="38" t="s">
        <v>296</v>
      </c>
      <c r="FU211" s="31" t="str">
        <f>_xlfn.XLOOKUP(B211,[1]MDA_Assets!D:D,[1]MDA_Assets!X:X,"",0)</f>
        <v>Yes</v>
      </c>
      <c r="FV211" s="39">
        <v>0</v>
      </c>
      <c r="FW211" s="39">
        <v>0</v>
      </c>
      <c r="FX211" s="39">
        <v>0</v>
      </c>
      <c r="FY211" s="39">
        <v>9</v>
      </c>
      <c r="FZ211" s="40">
        <f t="shared" si="150"/>
        <v>46399</v>
      </c>
      <c r="GA211" s="40">
        <f t="shared" si="150"/>
        <v>46214</v>
      </c>
      <c r="GB211" s="40">
        <f t="shared" si="161"/>
        <v>46399</v>
      </c>
      <c r="GC211" s="40">
        <f t="shared" si="162"/>
        <v>46399</v>
      </c>
      <c r="GD211" s="40">
        <f t="shared" si="163"/>
        <v>46764</v>
      </c>
      <c r="GE211" s="40">
        <f t="shared" si="164"/>
        <v>46399</v>
      </c>
      <c r="GF211" s="40">
        <f t="shared" si="154"/>
        <v>46399</v>
      </c>
      <c r="GG211" s="40">
        <f t="shared" si="154"/>
        <v>46399</v>
      </c>
      <c r="GH211" s="40">
        <f t="shared" si="154"/>
        <v>46399</v>
      </c>
      <c r="GI211" s="39">
        <f t="shared" si="188"/>
        <v>0</v>
      </c>
      <c r="GJ211" s="39">
        <f t="shared" si="189"/>
        <v>0</v>
      </c>
      <c r="GK211" s="39">
        <f t="shared" si="190"/>
        <v>0</v>
      </c>
      <c r="GL211" s="39">
        <f t="shared" si="191"/>
        <v>9</v>
      </c>
    </row>
    <row r="212" spans="1:194" x14ac:dyDescent="0.25">
      <c r="A212" s="19">
        <v>236</v>
      </c>
      <c r="B212" s="43" t="s">
        <v>1190</v>
      </c>
      <c r="C212" s="43" t="s">
        <v>186</v>
      </c>
      <c r="D212" s="43" t="s">
        <v>241</v>
      </c>
      <c r="E212" s="43" t="s">
        <v>1191</v>
      </c>
      <c r="F212" s="43" t="s">
        <v>1192</v>
      </c>
      <c r="G212" s="43" t="s">
        <v>225</v>
      </c>
      <c r="H212" s="43" t="s">
        <v>1193</v>
      </c>
      <c r="I212" s="43" t="s">
        <v>192</v>
      </c>
      <c r="J212" s="44">
        <f t="shared" si="165"/>
        <v>41970.770833333336</v>
      </c>
      <c r="K212" s="44">
        <v>41606.770833333336</v>
      </c>
      <c r="L212" s="44">
        <v>41445.770833333336</v>
      </c>
      <c r="M212" s="43" t="s">
        <v>1194</v>
      </c>
      <c r="N212" s="43" t="s">
        <v>193</v>
      </c>
      <c r="O212" s="44">
        <v>46016.418796296297</v>
      </c>
      <c r="P212" s="43">
        <v>36539</v>
      </c>
      <c r="Q212" s="43"/>
      <c r="R212" s="43">
        <v>36539</v>
      </c>
      <c r="S212" s="43" t="s">
        <v>194</v>
      </c>
      <c r="T212" s="44">
        <v>45637.770833333336</v>
      </c>
      <c r="U212" s="44">
        <v>45637.770833333336</v>
      </c>
      <c r="V212" s="44">
        <v>45637.770833333336</v>
      </c>
      <c r="W212" s="44">
        <v>45637.770833333336</v>
      </c>
      <c r="X212" s="44">
        <v>45637.770833333336</v>
      </c>
      <c r="Y212" s="44">
        <v>45637.770833333336</v>
      </c>
      <c r="Z212" s="43"/>
      <c r="AA212" s="43"/>
      <c r="AB212" s="43"/>
      <c r="AC212" s="43"/>
      <c r="AD212" s="43"/>
      <c r="AE212" s="43">
        <v>1</v>
      </c>
      <c r="AF212" s="43" t="s">
        <v>1195</v>
      </c>
      <c r="AG212" s="43" t="s">
        <v>1195</v>
      </c>
      <c r="AH212" s="43" t="s">
        <v>1196</v>
      </c>
      <c r="AI212" s="43" t="s">
        <v>1196</v>
      </c>
      <c r="AJ212" s="43" t="s">
        <v>1197</v>
      </c>
      <c r="AK212" s="43" t="s">
        <v>1195</v>
      </c>
      <c r="AL212" s="46">
        <v>46002</v>
      </c>
      <c r="AM212" s="46">
        <v>45817</v>
      </c>
      <c r="AN212" s="47">
        <v>46367</v>
      </c>
      <c r="AO212" s="47">
        <v>46367</v>
      </c>
      <c r="AP212" s="47">
        <v>46367</v>
      </c>
      <c r="AQ212" s="46">
        <v>46002</v>
      </c>
      <c r="AR212" s="48"/>
      <c r="AS212" s="48"/>
      <c r="AT212" s="48"/>
      <c r="AU212" s="43">
        <v>1</v>
      </c>
      <c r="AV212" s="43">
        <v>0</v>
      </c>
      <c r="AW212" s="43">
        <v>0</v>
      </c>
      <c r="AX212" s="51" t="s">
        <v>1198</v>
      </c>
      <c r="AY212" s="51" t="s">
        <v>211</v>
      </c>
      <c r="AZ212" s="51" t="s">
        <v>198</v>
      </c>
      <c r="BA212" s="20">
        <f t="shared" ca="1" si="149"/>
        <v>1</v>
      </c>
      <c r="BB212" s="20">
        <f t="shared" ca="1" si="149"/>
        <v>1</v>
      </c>
      <c r="BC212" s="20">
        <f t="shared" ca="1" si="149"/>
        <v>0</v>
      </c>
      <c r="BD212" s="20">
        <f t="shared" ca="1" si="149"/>
        <v>0</v>
      </c>
      <c r="BE212" s="20">
        <f t="shared" ca="1" si="149"/>
        <v>0</v>
      </c>
      <c r="BF212" s="20">
        <f t="shared" ca="1" si="149"/>
        <v>1</v>
      </c>
      <c r="BG212" s="21" t="str">
        <f t="shared" ca="1" si="149"/>
        <v/>
      </c>
      <c r="BH212" s="21" t="str">
        <f t="shared" ca="1" si="149"/>
        <v/>
      </c>
      <c r="BI212" s="21" t="str">
        <f t="shared" ca="1" si="149"/>
        <v/>
      </c>
      <c r="BJ212" s="22">
        <f t="shared" ca="1" si="166"/>
        <v>3</v>
      </c>
      <c r="BK212" s="21">
        <f t="shared" si="167"/>
        <v>1</v>
      </c>
      <c r="BL212" s="22">
        <f t="shared" ca="1" si="168"/>
        <v>36699</v>
      </c>
      <c r="BM212" s="22">
        <f t="shared" ca="1" si="169"/>
        <v>0</v>
      </c>
      <c r="BN212" s="23">
        <f t="shared" ca="1" si="170"/>
        <v>36699</v>
      </c>
      <c r="BO212" s="24">
        <f t="shared" ca="1" si="171"/>
        <v>160</v>
      </c>
      <c r="BP212" s="51" t="str">
        <f>_xlfn.XLOOKUP(E212,[1]Validation!E:E,[1]Validation!F:F,"")</f>
        <v>E55</v>
      </c>
      <c r="BQ212" s="51" t="str">
        <f>_xlfn.XLOOKUP(BP212,[1]Validation!F:F,[1]Validation!G:G,"")</f>
        <v>E55 to E75</v>
      </c>
      <c r="BR212" s="52" t="str">
        <f>VLOOKUP(G212,[1]Validation!$B$1:$C$9,2,0)</f>
        <v>C</v>
      </c>
      <c r="BS212" s="51">
        <f t="shared" ca="1" si="172"/>
        <v>150</v>
      </c>
      <c r="BT212" s="53">
        <f>_xlfn.XLOOKUP(B212,'[2]1. All Calls'!$R:$R,'[2]1. All Calls'!$A:$A,"",0)</f>
        <v>46016.647511574098</v>
      </c>
      <c r="BU212" s="51" t="str">
        <f>_xlfn.XLOOKUP(B212,'[2]1. All Calls'!$R:$R,'[2]1. All Calls'!$F:$F,"",0)</f>
        <v>CC-01917356</v>
      </c>
      <c r="BV212" s="51" t="str">
        <f>_xlfn.XLOOKUP(B212,'[2]1. All Calls'!$R:$R,'[2]1. All Calls'!$J:$J,"",0)</f>
        <v>Sales Call</v>
      </c>
      <c r="BW212" s="53" t="str">
        <f>_xlfn.XLOOKUP(B212,'[2]Sch Calls'!$R:$R,'[2]Sch Calls'!$A:$A,"",0)</f>
        <v/>
      </c>
      <c r="BX212" s="51" t="str">
        <f>_xlfn.XLOOKUP(B212,'[2]Sch Calls'!$R:$R,'[2]Sch Calls'!$B:$B,"",0)</f>
        <v/>
      </c>
      <c r="BY212" s="51" t="str">
        <f t="shared" si="151"/>
        <v>10-Jun-25</v>
      </c>
      <c r="BZ212" s="51" t="str">
        <f t="shared" si="151"/>
        <v>10-Jun-25</v>
      </c>
      <c r="CA212" s="51" t="str">
        <f t="shared" si="173"/>
        <v>13-Sep-25</v>
      </c>
      <c r="CB212" s="51" t="str">
        <f t="shared" si="174"/>
        <v>11-Jun-26</v>
      </c>
      <c r="CC212" s="51" t="str">
        <f t="shared" si="175"/>
        <v>12-Dec-26</v>
      </c>
      <c r="CD212" s="51" t="str">
        <f t="shared" si="176"/>
        <v>12-Dec-25</v>
      </c>
      <c r="CE212" s="51">
        <f t="shared" ca="1" si="152"/>
        <v>538</v>
      </c>
      <c r="CF212" s="51">
        <f t="shared" ca="1" si="152"/>
        <v>538</v>
      </c>
      <c r="CG212" s="51">
        <f t="shared" ca="1" si="177"/>
        <v>538</v>
      </c>
      <c r="CH212" s="51">
        <f t="shared" ca="1" si="178"/>
        <v>538</v>
      </c>
      <c r="CI212" s="51">
        <f t="shared" ca="1" si="179"/>
        <v>538</v>
      </c>
      <c r="CJ212" s="51">
        <f t="shared" ca="1" si="180"/>
        <v>538</v>
      </c>
      <c r="CK212" s="51">
        <f t="shared" ca="1" si="157"/>
        <v>538</v>
      </c>
      <c r="CL212" s="51">
        <f t="shared" ca="1" si="157"/>
        <v>538</v>
      </c>
      <c r="CM212" s="51">
        <f t="shared" ca="1" si="157"/>
        <v>538</v>
      </c>
      <c r="CN212" s="51">
        <f t="shared" ca="1" si="157"/>
        <v>538</v>
      </c>
      <c r="CO212" s="51">
        <f t="shared" ca="1" si="157"/>
        <v>538</v>
      </c>
      <c r="CP212" s="51">
        <f t="shared" ca="1" si="157"/>
        <v>538</v>
      </c>
      <c r="CQ212" s="51">
        <f t="shared" ca="1" si="158"/>
        <v>1469</v>
      </c>
      <c r="CR212" s="51">
        <f t="shared" ca="1" si="158"/>
        <v>1469</v>
      </c>
      <c r="CS212" s="51">
        <f t="shared" ca="1" si="158"/>
        <v>3469</v>
      </c>
      <c r="CT212" s="51">
        <f t="shared" ca="1" si="158"/>
        <v>3469</v>
      </c>
      <c r="CU212" s="51">
        <f t="shared" ca="1" si="158"/>
        <v>5469</v>
      </c>
      <c r="CV212" s="54">
        <f t="shared" ca="1" si="158"/>
        <v>1469</v>
      </c>
      <c r="CW212" s="25" t="s">
        <v>212</v>
      </c>
      <c r="CX212" s="55">
        <v>0</v>
      </c>
      <c r="CY212" s="55"/>
      <c r="CZ212" s="26">
        <v>0</v>
      </c>
      <c r="DA212" s="26">
        <v>0</v>
      </c>
      <c r="DB212" s="26">
        <v>0</v>
      </c>
      <c r="DC212" s="26">
        <v>0</v>
      </c>
      <c r="DD212" s="26">
        <v>0</v>
      </c>
      <c r="DE212" s="26">
        <v>0</v>
      </c>
      <c r="DF212" s="26">
        <v>0</v>
      </c>
      <c r="DG212" s="26">
        <v>0</v>
      </c>
      <c r="DH212" s="26">
        <v>0</v>
      </c>
      <c r="DI212" s="26">
        <v>0</v>
      </c>
      <c r="DJ212" s="26">
        <v>0</v>
      </c>
      <c r="DK212" s="26">
        <v>0</v>
      </c>
      <c r="DL212" s="27">
        <f t="shared" si="181"/>
        <v>46091.647511574098</v>
      </c>
      <c r="DM212" s="28">
        <f t="shared" ca="1" si="182"/>
        <v>1</v>
      </c>
      <c r="DN212" s="56">
        <f>_xlfn.XLOOKUP(B212,'[2]1. All Calls'!$R:$R,'[2]1. All Calls'!$A:$A,"",0)</f>
        <v>46016.647511574098</v>
      </c>
      <c r="DO212" s="57" t="str">
        <f ca="1">VLOOKUP(DM212,[1]Validation!$B$20:$C$25,2,0)</f>
        <v>Above 3 months</v>
      </c>
      <c r="DP212" s="58" t="str">
        <f>_xlfn.XLOOKUP(B212,'[1]Active AMCs- Dealer'!E:E,'[1]Active AMCs- Dealer'!L:L,"Not in AMC",0)</f>
        <v>Not in AMC</v>
      </c>
      <c r="DQ212" s="50" t="s">
        <v>238</v>
      </c>
      <c r="DR212" s="29" t="str">
        <f>_xlfn.XLOOKUP(B212,'[2]1. All Calls'!$R:$R,'[2]1. All Calls'!$F:$F,"",0)</f>
        <v>CC-01917356</v>
      </c>
      <c r="DS212" s="29" t="str">
        <f>_xlfn.XLOOKUP(B212,'[2]1. All Calls'!$R:$R,'[2]1. All Calls'!$AB:$AB,"",0)</f>
        <v>Sales call carried out for HMR update</v>
      </c>
      <c r="DT212" s="30">
        <f>_xlfn.XLOOKUP(DR212,'[2]1. All Calls'!$F:$F,'[2]1. All Calls'!$A:$A,"",0)</f>
        <v>46016.647511574098</v>
      </c>
      <c r="DU212" s="31">
        <f>_xlfn.XLOOKUP(DR212,'[2]1. All Calls'!$F:$F,'[2]1. All Calls'!$B:$B,"",0)</f>
        <v>36539</v>
      </c>
      <c r="DV212" s="31">
        <f>_xlfn.XLOOKUP(B212,[1]MDA_Assets!D:D,[1]MDA_Assets!N:N,"",0)</f>
        <v>0</v>
      </c>
      <c r="DW212" s="31">
        <f>_xlfn.XLOOKUP(B212,[1]MDA_Assets!D:D,[1]MDA_Assets!O:O,"",0)</f>
        <v>36539</v>
      </c>
      <c r="DX212" s="32" t="str">
        <f>_xlfn.XLOOKUP(B212,[1]MDA_Assets!D:D,[1]MDA_Assets!Q:Q,"",0)</f>
        <v>Synthetic</v>
      </c>
      <c r="DY212" s="33">
        <f>_xlfn.XLOOKUP(B212,[1]MDA_Assets!D:D,[1]MDA_Assets!R:R,"",0)</f>
        <v>45638</v>
      </c>
      <c r="DZ212" s="33">
        <f>_xlfn.XLOOKUP(B212,[1]MDA_Assets!D:D,[1]MDA_Assets!S:S,"",0)</f>
        <v>45638</v>
      </c>
      <c r="EA212" s="33">
        <f>_xlfn.XLOOKUP(B212,[1]MDA_Assets!D:D,[1]MDA_Assets!T:T,"",0)</f>
        <v>45638</v>
      </c>
      <c r="EB212" s="33">
        <f>_xlfn.XLOOKUP(B212,[1]MDA_Assets!D:D,[1]MDA_Assets!U:U,"",0)</f>
        <v>45638</v>
      </c>
      <c r="EC212" s="33">
        <f>_xlfn.XLOOKUP(B212,[1]MDA_Assets!D:D,[1]MDA_Assets!V:V,"",0)</f>
        <v>45638</v>
      </c>
      <c r="ED212" s="33">
        <f>_xlfn.XLOOKUP(B212,[1]MDA_Assets!D:D,[1]MDA_Assets!W:W,"",0)</f>
        <v>45638</v>
      </c>
      <c r="EE212" s="32">
        <f>_xlfn.XLOOKUP(B212,[1]MDA_Assets!D:D,[1]MDA_Assets!X:X,"",0)</f>
        <v>0</v>
      </c>
      <c r="EF212" s="33">
        <f>_xlfn.XLOOKUP(B212,[1]MDA_Assets!D:D,[1]MDA_Assets!Y:Y,"",0)</f>
        <v>0</v>
      </c>
      <c r="EG212" s="33">
        <f>_xlfn.XLOOKUP(B212,[1]MDA_Assets!D:D,[1]MDA_Assets!Z:Z,"",0)</f>
        <v>0</v>
      </c>
      <c r="EH212" s="33">
        <f>_xlfn.XLOOKUP(B212,[1]MDA_Assets!D:D,[1]MDA_Assets!AA:AA,"",0)</f>
        <v>0</v>
      </c>
      <c r="EI212" s="34">
        <f>_xlfn.XLOOKUP(B212,[1]MDA_Assets!D:D,[1]MDA_Assets!P:P,"",0)</f>
        <v>1</v>
      </c>
      <c r="EJ212" s="35" t="str">
        <f>_xlfn.XLOOKUP(B212,[1]MDA_Assets!D:D,[1]MDA_Assets!AB:AB,"",0)</f>
        <v>2007</v>
      </c>
      <c r="EK212" s="35" t="str">
        <f>_xlfn.XLOOKUP(B212,[1]MDA_Assets!D:D,[1]MDA_Assets!AC:AC,"",0)</f>
        <v>2007</v>
      </c>
      <c r="EL212" s="35" t="str">
        <f>_xlfn.XLOOKUP(B212,[1]MDA_Assets!D:D,[1]MDA_Assets!AD:AD,"",0)</f>
        <v>4007</v>
      </c>
      <c r="EM212" s="35" t="str">
        <f>_xlfn.XLOOKUP(B212,[1]MDA_Assets!D:D,[1]MDA_Assets!AE:AE,"",0)</f>
        <v>4007</v>
      </c>
      <c r="EN212" s="35" t="str">
        <f>_xlfn.XLOOKUP(B212,[1]MDA_Assets!D:D,[1]MDA_Assets!AF:AF,"",0)</f>
        <v>6007</v>
      </c>
      <c r="EO212" s="35" t="str">
        <f>_xlfn.XLOOKUP(B212,[1]MDA_Assets!D:D,[1]MDA_Assets!AG:AG,"",0)</f>
        <v>2007</v>
      </c>
      <c r="EP212" s="36">
        <f t="shared" si="153"/>
        <v>365</v>
      </c>
      <c r="EQ212" s="36">
        <f t="shared" si="153"/>
        <v>180</v>
      </c>
      <c r="ER212" s="36">
        <f t="shared" si="183"/>
        <v>730</v>
      </c>
      <c r="ES212" s="36">
        <f t="shared" si="184"/>
        <v>730</v>
      </c>
      <c r="ET212" s="36">
        <f t="shared" si="185"/>
        <v>730</v>
      </c>
      <c r="EU212" s="36">
        <f t="shared" si="186"/>
        <v>365</v>
      </c>
      <c r="EV212" s="36" t="str">
        <f t="shared" si="187"/>
        <v/>
      </c>
      <c r="EW212" s="36" t="str">
        <f t="shared" si="159"/>
        <v/>
      </c>
      <c r="EX212" s="36" t="str">
        <f t="shared" si="160"/>
        <v/>
      </c>
      <c r="EY212" s="36">
        <f t="shared" si="147"/>
        <v>11.78</v>
      </c>
      <c r="EZ212" s="36">
        <f t="shared" si="147"/>
        <v>5.81</v>
      </c>
      <c r="FA212" s="36">
        <f t="shared" si="147"/>
        <v>23.55</v>
      </c>
      <c r="FB212" s="36">
        <f t="shared" si="147"/>
        <v>23.55</v>
      </c>
      <c r="FC212" s="36">
        <f t="shared" si="147"/>
        <v>23.55</v>
      </c>
      <c r="FD212" s="36">
        <f t="shared" si="147"/>
        <v>11.78</v>
      </c>
      <c r="FE212" s="36" t="str">
        <f t="shared" si="192"/>
        <v/>
      </c>
      <c r="FF212" s="36" t="str">
        <f t="shared" si="192"/>
        <v/>
      </c>
      <c r="FG212" s="36" t="str">
        <f t="shared" si="192"/>
        <v/>
      </c>
      <c r="FH212" s="37" t="str" cm="1">
        <f t="array" ref="FH212">_xlfn.IFS(EY212="", "No Data", EY212&lt;0, "Negative/Future", EY212=0, "Zero Days", EY212&lt;=3, "&lt; 3 Months", EY212&lt;=6, "3 to 6 Months", EY212&lt;=9, "6 to 9 Months", EY212&lt;=12, "9 to 12 Months", EY212&lt;=15, "12 to 15 Months", EY212&lt;=18, "15 to 18 Months", EY212&lt;=24, "18 to 24 Months", EY212&gt;24, "&gt; 24 Months")</f>
        <v>9 to 12 Months</v>
      </c>
      <c r="FI212" s="37" t="str" cm="1">
        <f t="array" ref="FI212">_xlfn.IFS(EZ212="", "No Data", EZ212&lt;0, "Negative/Future", EZ212=0, "Zero Days", EZ212&lt;=3, "&lt; 3 Months", EZ212&lt;=6, "3 to 6 Months", EZ212&lt;=9, "6 to 9 Months", EZ212&lt;=12, "9 to 12 Months", EZ212&lt;=15, "12 to 15 Months", EZ212&lt;=18, "15 to 18 Months", EZ212&lt;=24, "18 to 24 Months", EZ212&gt;24, "&gt; 24 Months")</f>
        <v>3 to 6 Months</v>
      </c>
      <c r="FJ212" s="37" t="str" cm="1">
        <f t="array" ref="FJ212">_xlfn.IFS(FA212="", "No Data", FA212&lt;0, "Negative/Future", FA212=0, "Zero Days", FA212&lt;=3, "&lt; 3 Months", FA212&lt;=6, "3 to 6 Months", FA212&lt;=9, "6 to 9 Months", FA212&lt;=12, "9 to 12 Months", FA212&lt;=15, "12 to 15 Months", FA212&lt;=18, "15 to 18 Months", FA212&lt;=24, "18 to 24 Months", FA212&gt;24, "&gt; 24 Months")</f>
        <v>18 to 24 Months</v>
      </c>
      <c r="FK212" s="37" t="str" cm="1">
        <f t="array" ref="FK212">_xlfn.IFS(FB212="", "No Data", FB212&lt;0, "Negative/Future", FB212=0, "Zero Days", FB212&lt;=3, "&lt; 3 Months", FB212&lt;=6, "3 to 6 Months", FB212&lt;=9, "6 to 9 Months", FB212&lt;=12, "9 to 12 Months", FB212&lt;=15, "12 to 15 Months", FB212&lt;=18, "15 to 18 Months", FB212&lt;=24, "18 to 24 Months", FB212&gt;24, "&gt; 24 Months")</f>
        <v>18 to 24 Months</v>
      </c>
      <c r="FL212" s="37" t="str" cm="1">
        <f t="array" ref="FL212">_xlfn.IFS(FC212="", "No Data", FC212&lt;0, "Negative/Future", FC212=0, "Zero Days", FC212&lt;=3, "&lt; 3 Months", FC212&lt;=6, "3 to 6 Months", FC212&lt;=9, "6 to 9 Months", FC212&lt;=12, "9 to 12 Months", FC212&lt;=15, "12 to 15 Months", FC212&lt;=18, "15 to 18 Months", FC212&lt;=24, "18 to 24 Months", FC212&gt;24, "&gt; 24 Months")</f>
        <v>18 to 24 Months</v>
      </c>
      <c r="FM212" s="37" t="str" cm="1">
        <f t="array" ref="FM212">_xlfn.IFS(FD212="", "No Data", FD212&lt;0, "Negative/Future", FD212=0, "Zero Days", FD212&lt;=3, "&lt; 3 Months", FD212&lt;=6, "3 to 6 Months", FD212&lt;=9, "6 to 9 Months", FD212&lt;=12, "9 to 12 Months", FD212&lt;=15, "12 to 15 Months", FD212&lt;=18, "15 to 18 Months", FD212&lt;=24, "18 to 24 Months", FD212&gt;24, "&gt; 24 Months")</f>
        <v>9 to 12 Months</v>
      </c>
      <c r="FN212" s="37" t="str" cm="1">
        <f t="array" ref="FN212">_xlfn.IFS(FE212="", "No Data", FE212&lt;0, "Negative/Future", FE212=0, "Zero Days", FE212&lt;=3, "&lt; 3 Months", FE212&lt;=6, "3 to 6 Months", FE212&lt;=9, "6 to 9 Months", FE212&lt;=12, "9 to 12 Months", FE212&lt;=15, "12 to 15 Months", FE212&lt;=18, "15 to 18 Months", FE212&lt;=24, "18 to 24 Months", FE212&gt;24, "&gt; 24 Months")</f>
        <v>No Data</v>
      </c>
      <c r="FO212" s="37" t="str" cm="1">
        <f t="array" ref="FO212">_xlfn.IFS(FG212="", "No Data", FG212&lt;0, "Negative/Future", FG212=0, "Zero Days", FG212&lt;=3, "&lt; 3 Months", FG212&lt;=6, "3 to 6 Months", FG212&lt;=9, "6 to 9 Months", FG212&lt;=12, "9 to 12 Months", FG212&lt;=15, "12 to 15 Months", FG212&lt;=18, "15 to 18 Months", FG212&lt;=24, "18 to 24 Months", FG212&gt;24, "&gt; 24 Months")</f>
        <v>No Data</v>
      </c>
      <c r="FP212" s="37" t="str" cm="1">
        <f t="array" ref="FP212">_xlfn.IFS(FF212="", "No Data", FF212&lt;0, "Negative/Future", FF212=0, "Zero Days", FF212&lt;=3, "&lt; 3 Months", FF212&lt;=6, "3 to 6 Months", FF212&lt;=9, "6 to 9 Months", FF212&lt;=12, "9 to 12 Months", FF212&lt;=15, "12 to 15 Months", FF212&lt;=18, "15 to 18 Months", FF212&lt;=24, "18 to 24 Months", FF212&gt;24, "&gt; 24 Months")</f>
        <v>No Data</v>
      </c>
      <c r="FQ212" s="29" t="s">
        <v>1199</v>
      </c>
      <c r="FR212" s="29">
        <v>9199440076</v>
      </c>
      <c r="FS212" s="38" t="str">
        <f>VLOOKUP(_xlfn.XLOOKUP(B212,[1]MDA_Assets!D:D,[1]MDA_Assets!I:I,"",0),[1]Validation!$B$1:$C$8,2,0)</f>
        <v>C</v>
      </c>
      <c r="FT212" s="38" t="s">
        <v>252</v>
      </c>
      <c r="FU212" s="31">
        <f>_xlfn.XLOOKUP(B212,[1]MDA_Assets!D:D,[1]MDA_Assets!X:X,"",0)</f>
        <v>0</v>
      </c>
      <c r="FV212" s="39">
        <v>3</v>
      </c>
      <c r="FW212" s="39">
        <v>0</v>
      </c>
      <c r="FX212" s="39">
        <v>0</v>
      </c>
      <c r="FY212" s="39">
        <v>6</v>
      </c>
      <c r="FZ212" s="40">
        <f t="shared" si="150"/>
        <v>46003</v>
      </c>
      <c r="GA212" s="40">
        <f t="shared" si="150"/>
        <v>45818</v>
      </c>
      <c r="GB212" s="40">
        <f t="shared" si="161"/>
        <v>46368</v>
      </c>
      <c r="GC212" s="40">
        <f t="shared" si="162"/>
        <v>46368</v>
      </c>
      <c r="GD212" s="40">
        <f t="shared" si="163"/>
        <v>46368</v>
      </c>
      <c r="GE212" s="40">
        <f t="shared" si="164"/>
        <v>46003</v>
      </c>
      <c r="GF212" s="40" t="str">
        <f t="shared" si="154"/>
        <v/>
      </c>
      <c r="GG212" s="40" t="str">
        <f t="shared" si="154"/>
        <v/>
      </c>
      <c r="GH212" s="40" t="str">
        <f t="shared" si="154"/>
        <v/>
      </c>
      <c r="GI212" s="39">
        <f t="shared" si="188"/>
        <v>3</v>
      </c>
      <c r="GJ212" s="39">
        <f t="shared" si="189"/>
        <v>0</v>
      </c>
      <c r="GK212" s="39">
        <f t="shared" si="190"/>
        <v>0</v>
      </c>
      <c r="GL212" s="39">
        <f t="shared" si="191"/>
        <v>3</v>
      </c>
    </row>
    <row r="213" spans="1:194" x14ac:dyDescent="0.25">
      <c r="A213" s="19">
        <v>238</v>
      </c>
      <c r="B213" s="43" t="s">
        <v>1200</v>
      </c>
      <c r="C213" s="43" t="s">
        <v>186</v>
      </c>
      <c r="D213" s="43" t="s">
        <v>241</v>
      </c>
      <c r="E213" s="43" t="s">
        <v>1201</v>
      </c>
      <c r="F213" s="43" t="s">
        <v>606</v>
      </c>
      <c r="G213" s="43" t="s">
        <v>243</v>
      </c>
      <c r="H213" s="43" t="s">
        <v>329</v>
      </c>
      <c r="I213" s="43" t="s">
        <v>192</v>
      </c>
      <c r="J213" s="44">
        <f t="shared" si="165"/>
        <v>41821.770833333336</v>
      </c>
      <c r="K213" s="44">
        <v>41457.770833333336</v>
      </c>
      <c r="L213" s="44">
        <v>41407.770833333336</v>
      </c>
      <c r="M213" s="43" t="s">
        <v>2912</v>
      </c>
      <c r="N213" s="43" t="s">
        <v>2913</v>
      </c>
      <c r="O213" s="44">
        <v>46107.351875</v>
      </c>
      <c r="P213" s="43">
        <v>63364</v>
      </c>
      <c r="Q213" s="43">
        <v>51779</v>
      </c>
      <c r="R213" s="43">
        <v>12541</v>
      </c>
      <c r="S213" s="43" t="s">
        <v>719</v>
      </c>
      <c r="T213" s="44">
        <v>46106.770833333336</v>
      </c>
      <c r="U213" s="44">
        <v>46106.770833333336</v>
      </c>
      <c r="V213" s="44">
        <v>46106.770833333336</v>
      </c>
      <c r="W213" s="44">
        <v>45998.770833333336</v>
      </c>
      <c r="X213" s="44">
        <v>45687.770833333336</v>
      </c>
      <c r="Y213" s="44">
        <v>45562.770833333336</v>
      </c>
      <c r="Z213" s="43" t="s">
        <v>199</v>
      </c>
      <c r="AA213" s="43" t="s">
        <v>292</v>
      </c>
      <c r="AB213" s="44">
        <v>46026.770833333336</v>
      </c>
      <c r="AC213" s="44">
        <v>46026.770833333336</v>
      </c>
      <c r="AD213" s="44">
        <v>46026.770833333336</v>
      </c>
      <c r="AE213" s="43">
        <v>9</v>
      </c>
      <c r="AF213" s="43" t="s">
        <v>279</v>
      </c>
      <c r="AG213" s="43" t="s">
        <v>279</v>
      </c>
      <c r="AH213" s="43" t="s">
        <v>279</v>
      </c>
      <c r="AI213" s="43" t="s">
        <v>2914</v>
      </c>
      <c r="AJ213" s="43" t="s">
        <v>285</v>
      </c>
      <c r="AK213" s="43" t="s">
        <v>280</v>
      </c>
      <c r="AL213" s="47">
        <v>46218</v>
      </c>
      <c r="AM213" s="47">
        <v>46218</v>
      </c>
      <c r="AN213" s="47">
        <v>46218</v>
      </c>
      <c r="AO213" s="49">
        <v>46185</v>
      </c>
      <c r="AP213" s="47">
        <v>46292</v>
      </c>
      <c r="AQ213" s="46">
        <v>46052</v>
      </c>
      <c r="AR213" s="47">
        <v>46391</v>
      </c>
      <c r="AS213" s="47">
        <v>46391</v>
      </c>
      <c r="AT213" s="47">
        <v>46391</v>
      </c>
      <c r="AU213" s="43">
        <v>1</v>
      </c>
      <c r="AV213" s="43">
        <v>0</v>
      </c>
      <c r="AW213" s="43">
        <v>1</v>
      </c>
      <c r="AX213" s="51" t="s">
        <v>316</v>
      </c>
      <c r="AY213" s="51" t="s">
        <v>316</v>
      </c>
      <c r="AZ213" s="51" t="s">
        <v>198</v>
      </c>
      <c r="BA213" s="20">
        <f t="shared" ca="1" si="149"/>
        <v>0</v>
      </c>
      <c r="BB213" s="20">
        <f t="shared" ca="1" si="149"/>
        <v>0</v>
      </c>
      <c r="BC213" s="20">
        <f t="shared" ca="1" si="149"/>
        <v>0</v>
      </c>
      <c r="BD213" s="20">
        <f t="shared" ca="1" si="149"/>
        <v>1</v>
      </c>
      <c r="BE213" s="20">
        <f t="shared" ca="1" si="149"/>
        <v>0</v>
      </c>
      <c r="BF213" s="20">
        <f t="shared" ca="1" si="149"/>
        <v>1</v>
      </c>
      <c r="BG213" s="21">
        <f t="shared" ca="1" si="149"/>
        <v>0</v>
      </c>
      <c r="BH213" s="21">
        <f t="shared" ca="1" si="149"/>
        <v>0</v>
      </c>
      <c r="BI213" s="21">
        <f t="shared" ca="1" si="149"/>
        <v>0</v>
      </c>
      <c r="BJ213" s="22">
        <f t="shared" ca="1" si="166"/>
        <v>2</v>
      </c>
      <c r="BK213" s="21">
        <f t="shared" si="167"/>
        <v>9</v>
      </c>
      <c r="BL213" s="22">
        <f t="shared" ca="1" si="168"/>
        <v>63982</v>
      </c>
      <c r="BM213" s="22">
        <f t="shared" ca="1" si="169"/>
        <v>52465</v>
      </c>
      <c r="BN213" s="23">
        <f t="shared" ca="1" si="170"/>
        <v>11517</v>
      </c>
      <c r="BO213" s="24">
        <f t="shared" ca="1" si="171"/>
        <v>618</v>
      </c>
      <c r="BP213" s="51" t="str">
        <f>_xlfn.XLOOKUP(E213,[1]Validation!E:E,[1]Validation!F:F,"")</f>
        <v>E55</v>
      </c>
      <c r="BQ213" s="51" t="str">
        <f>_xlfn.XLOOKUP(BP213,[1]Validation!F:F,[1]Validation!G:G,"")</f>
        <v>E55 to E75</v>
      </c>
      <c r="BR213" s="52" t="str">
        <f>VLOOKUP(G213,[1]Validation!$B$1:$C$9,2,0)</f>
        <v>A</v>
      </c>
      <c r="BS213" s="51">
        <f t="shared" ca="1" si="172"/>
        <v>155</v>
      </c>
      <c r="BT213" s="53">
        <f>_xlfn.XLOOKUP(B213,'[2]1. All Calls'!$R:$R,'[2]1. All Calls'!$A:$A,"",0)</f>
        <v>46107.558703703697</v>
      </c>
      <c r="BU213" s="51" t="str">
        <f>_xlfn.XLOOKUP(B213,'[2]1. All Calls'!$R:$R,'[2]1. All Calls'!$F:$F,"",0)</f>
        <v>CC-02024588</v>
      </c>
      <c r="BV213" s="51" t="str">
        <f>_xlfn.XLOOKUP(B213,'[2]1. All Calls'!$R:$R,'[2]1. All Calls'!$J:$J,"",0)</f>
        <v>Schedule Service</v>
      </c>
      <c r="BW213" s="53">
        <f>_xlfn.XLOOKUP(B213,'[2]Sch Calls'!$R:$R,'[2]Sch Calls'!$A:$A,"",0)</f>
        <v>46107.558703703697</v>
      </c>
      <c r="BX213" s="51">
        <f>_xlfn.XLOOKUP(B213,'[2]Sch Calls'!$R:$R,'[2]Sch Calls'!$B:$B,"",0)</f>
        <v>63364</v>
      </c>
      <c r="BY213" s="51" t="str">
        <f t="shared" si="151"/>
        <v>22-Sep-26</v>
      </c>
      <c r="BZ213" s="51" t="str">
        <f t="shared" si="151"/>
        <v>22-Sep-26</v>
      </c>
      <c r="CA213" s="51" t="str">
        <f t="shared" si="173"/>
        <v>26-Dec-26</v>
      </c>
      <c r="CB213" s="51" t="str">
        <f t="shared" si="174"/>
        <v>07-Jun-27</v>
      </c>
      <c r="CC213" s="51" t="str">
        <f t="shared" si="175"/>
        <v>28-Sep-26</v>
      </c>
      <c r="CD213" s="51" t="str">
        <f t="shared" si="176"/>
        <v>31-Jan-26</v>
      </c>
      <c r="CE213" s="51">
        <f t="shared" ca="1" si="152"/>
        <v>69</v>
      </c>
      <c r="CF213" s="51">
        <f t="shared" ca="1" si="152"/>
        <v>69</v>
      </c>
      <c r="CG213" s="51">
        <f t="shared" ca="1" si="177"/>
        <v>69</v>
      </c>
      <c r="CH213" s="51">
        <f t="shared" ca="1" si="178"/>
        <v>177</v>
      </c>
      <c r="CI213" s="51">
        <f t="shared" ca="1" si="179"/>
        <v>613</v>
      </c>
      <c r="CJ213" s="51">
        <f t="shared" ca="1" si="180"/>
        <v>488</v>
      </c>
      <c r="CK213" s="51">
        <f t="shared" ca="1" si="157"/>
        <v>621</v>
      </c>
      <c r="CL213" s="51">
        <f t="shared" ca="1" si="157"/>
        <v>621</v>
      </c>
      <c r="CM213" s="51">
        <f t="shared" ca="1" si="157"/>
        <v>621</v>
      </c>
      <c r="CN213" s="51">
        <f t="shared" ca="1" si="157"/>
        <v>1593</v>
      </c>
      <c r="CO213" s="51">
        <f t="shared" ca="1" si="157"/>
        <v>5517</v>
      </c>
      <c r="CP213" s="51">
        <f t="shared" ca="1" si="157"/>
        <v>4392</v>
      </c>
      <c r="CQ213" s="51">
        <f t="shared" ca="1" si="158"/>
        <v>379</v>
      </c>
      <c r="CR213" s="51">
        <f t="shared" ca="1" si="158"/>
        <v>379</v>
      </c>
      <c r="CS213" s="51">
        <f t="shared" ca="1" si="158"/>
        <v>379</v>
      </c>
      <c r="CT213" s="51">
        <f t="shared" ca="1" si="158"/>
        <v>-891</v>
      </c>
      <c r="CU213" s="51">
        <f t="shared" ca="1" si="158"/>
        <v>-1517</v>
      </c>
      <c r="CV213" s="54">
        <f t="shared" ca="1" si="158"/>
        <v>-1392</v>
      </c>
      <c r="CW213" s="25" t="s">
        <v>212</v>
      </c>
      <c r="CX213" s="55">
        <v>0.81</v>
      </c>
      <c r="CY213" s="55"/>
      <c r="CZ213" s="26">
        <v>0</v>
      </c>
      <c r="DA213" s="26">
        <v>0</v>
      </c>
      <c r="DB213" s="26">
        <v>0</v>
      </c>
      <c r="DC213" s="26">
        <v>0</v>
      </c>
      <c r="DD213" s="26">
        <v>0</v>
      </c>
      <c r="DE213" s="26">
        <v>0</v>
      </c>
      <c r="DF213" s="26">
        <v>0</v>
      </c>
      <c r="DG213" s="26">
        <v>0</v>
      </c>
      <c r="DH213" s="26">
        <v>0</v>
      </c>
      <c r="DI213" s="26">
        <v>0</v>
      </c>
      <c r="DJ213" s="26">
        <v>0</v>
      </c>
      <c r="DK213" s="26">
        <v>0</v>
      </c>
      <c r="DL213" s="27">
        <f t="shared" si="181"/>
        <v>46182.558703703697</v>
      </c>
      <c r="DM213" s="28">
        <f t="shared" ca="1" si="182"/>
        <v>0</v>
      </c>
      <c r="DN213" s="56">
        <f>_xlfn.XLOOKUP(B213,'[2]1. All Calls'!$R:$R,'[2]1. All Calls'!$A:$A,"",0)</f>
        <v>46107.558703703697</v>
      </c>
      <c r="DO213" s="57" t="str">
        <f ca="1">VLOOKUP(DM213,[1]Validation!$B$20:$C$25,2,0)</f>
        <v>Within 3 months</v>
      </c>
      <c r="DP213" s="58" t="str">
        <f>_xlfn.XLOOKUP(B213,'[1]Active AMCs- Dealer'!E:E,'[1]Active AMCs- Dealer'!L:L,"Not in AMC",0)</f>
        <v>AMC</v>
      </c>
      <c r="DQ213" s="58"/>
      <c r="DR213" s="29" t="str">
        <f>_xlfn.XLOOKUP(B213,'[2]1. All Calls'!$R:$R,'[2]1. All Calls'!$F:$F,"",0)</f>
        <v>CC-02024588</v>
      </c>
      <c r="DS213" s="29" t="str">
        <f>_xlfn.XLOOKUP(B213,'[2]1. All Calls'!$R:$R,'[2]1. All Calls'!$AB:$AB,"",0)</f>
        <v>Today We attend the customer site for complain shedule service so we change part during service:- air filter, oil filter and oil then start machine running good condition</v>
      </c>
      <c r="DT213" s="30">
        <f>_xlfn.XLOOKUP(DR213,'[2]1. All Calls'!$F:$F,'[2]1. All Calls'!$A:$A,"",0)</f>
        <v>46107.558703703697</v>
      </c>
      <c r="DU213" s="31">
        <f>_xlfn.XLOOKUP(DR213,'[2]1. All Calls'!$F:$F,'[2]1. All Calls'!$B:$B,"",0)</f>
        <v>63364</v>
      </c>
      <c r="DV213" s="31">
        <f>_xlfn.XLOOKUP(B213,[1]MDA_Assets!D:D,[1]MDA_Assets!N:N,"",0)</f>
        <v>51779</v>
      </c>
      <c r="DW213" s="31">
        <f>_xlfn.XLOOKUP(B213,[1]MDA_Assets!D:D,[1]MDA_Assets!O:O,"",0)</f>
        <v>12541</v>
      </c>
      <c r="DX213" s="32" t="str">
        <f>_xlfn.XLOOKUP(B213,[1]MDA_Assets!D:D,[1]MDA_Assets!Q:Q,"",0)</f>
        <v>Air lube Plus</v>
      </c>
      <c r="DY213" s="33">
        <f>_xlfn.XLOOKUP(B213,[1]MDA_Assets!D:D,[1]MDA_Assets!R:R,"",0)</f>
        <v>46107</v>
      </c>
      <c r="DZ213" s="33">
        <f>_xlfn.XLOOKUP(B213,[1]MDA_Assets!D:D,[1]MDA_Assets!S:S,"",0)</f>
        <v>46107</v>
      </c>
      <c r="EA213" s="33">
        <f>_xlfn.XLOOKUP(B213,[1]MDA_Assets!D:D,[1]MDA_Assets!T:T,"",0)</f>
        <v>46107</v>
      </c>
      <c r="EB213" s="33">
        <f>_xlfn.XLOOKUP(B213,[1]MDA_Assets!D:D,[1]MDA_Assets!U:U,"",0)</f>
        <v>45999</v>
      </c>
      <c r="EC213" s="33">
        <f>_xlfn.XLOOKUP(B213,[1]MDA_Assets!D:D,[1]MDA_Assets!V:V,"",0)</f>
        <v>45688</v>
      </c>
      <c r="ED213" s="33">
        <f>_xlfn.XLOOKUP(B213,[1]MDA_Assets!D:D,[1]MDA_Assets!W:W,"",0)</f>
        <v>45563</v>
      </c>
      <c r="EE213" s="32" t="str">
        <f>_xlfn.XLOOKUP(B213,[1]MDA_Assets!D:D,[1]MDA_Assets!X:X,"",0)</f>
        <v>Yes</v>
      </c>
      <c r="EF213" s="33">
        <f>_xlfn.XLOOKUP(B213,[1]MDA_Assets!D:D,[1]MDA_Assets!Y:Y,"",0)</f>
        <v>46027</v>
      </c>
      <c r="EG213" s="33">
        <f>_xlfn.XLOOKUP(B213,[1]MDA_Assets!D:D,[1]MDA_Assets!Z:Z,"",0)</f>
        <v>46027</v>
      </c>
      <c r="EH213" s="33">
        <f>_xlfn.XLOOKUP(B213,[1]MDA_Assets!D:D,[1]MDA_Assets!AA:AA,"",0)</f>
        <v>46027</v>
      </c>
      <c r="EI213" s="34">
        <f>_xlfn.XLOOKUP(B213,[1]MDA_Assets!D:D,[1]MDA_Assets!P:P,"",0)</f>
        <v>9</v>
      </c>
      <c r="EJ213" s="35" t="str">
        <f>_xlfn.XLOOKUP(B213,[1]MDA_Assets!D:D,[1]MDA_Assets!AB:AB,"",0)</f>
        <v>1000</v>
      </c>
      <c r="EK213" s="35" t="str">
        <f>_xlfn.XLOOKUP(B213,[1]MDA_Assets!D:D,[1]MDA_Assets!AC:AC,"",0)</f>
        <v>1000</v>
      </c>
      <c r="EL213" s="35" t="str">
        <f>_xlfn.XLOOKUP(B213,[1]MDA_Assets!D:D,[1]MDA_Assets!AD:AD,"",0)</f>
        <v>1000</v>
      </c>
      <c r="EM213" s="35" t="str">
        <f>_xlfn.XLOOKUP(B213,[1]MDA_Assets!D:D,[1]MDA_Assets!AE:AE,"",0)</f>
        <v>702</v>
      </c>
      <c r="EN213" s="35" t="str">
        <f>_xlfn.XLOOKUP(B213,[1]MDA_Assets!D:D,[1]MDA_Assets!AF:AF,"",0)</f>
        <v>4000</v>
      </c>
      <c r="EO213" s="35" t="str">
        <f>_xlfn.XLOOKUP(B213,[1]MDA_Assets!D:D,[1]MDA_Assets!AG:AG,"",0)</f>
        <v>3000</v>
      </c>
      <c r="EP213" s="36">
        <f t="shared" si="153"/>
        <v>112</v>
      </c>
      <c r="EQ213" s="36">
        <f t="shared" si="153"/>
        <v>112</v>
      </c>
      <c r="ER213" s="36">
        <f t="shared" si="183"/>
        <v>112</v>
      </c>
      <c r="ES213" s="36">
        <f t="shared" si="184"/>
        <v>187</v>
      </c>
      <c r="ET213" s="36">
        <f t="shared" si="185"/>
        <v>730</v>
      </c>
      <c r="EU213" s="36">
        <f t="shared" si="186"/>
        <v>365</v>
      </c>
      <c r="EV213" s="36">
        <f t="shared" si="187"/>
        <v>365</v>
      </c>
      <c r="EW213" s="36">
        <f t="shared" si="159"/>
        <v>365</v>
      </c>
      <c r="EX213" s="36">
        <f t="shared" si="160"/>
        <v>365</v>
      </c>
      <c r="EY213" s="36">
        <f t="shared" si="147"/>
        <v>3.6199999999999997</v>
      </c>
      <c r="EZ213" s="36">
        <f t="shared" si="147"/>
        <v>3.6199999999999997</v>
      </c>
      <c r="FA213" s="36">
        <f t="shared" si="147"/>
        <v>3.6199999999999997</v>
      </c>
      <c r="FB213" s="36">
        <f t="shared" si="147"/>
        <v>6.04</v>
      </c>
      <c r="FC213" s="36">
        <f t="shared" si="147"/>
        <v>23.55</v>
      </c>
      <c r="FD213" s="36">
        <f t="shared" si="147"/>
        <v>11.78</v>
      </c>
      <c r="FE213" s="36">
        <f t="shared" si="192"/>
        <v>11.78</v>
      </c>
      <c r="FF213" s="36">
        <f t="shared" si="192"/>
        <v>11.78</v>
      </c>
      <c r="FG213" s="36">
        <f t="shared" si="192"/>
        <v>11.78</v>
      </c>
      <c r="FH213" s="37" t="str" cm="1">
        <f t="array" ref="FH213">_xlfn.IFS(EY213="", "No Data", EY213&lt;0, "Negative/Future", EY213=0, "Zero Days", EY213&lt;=3, "&lt; 3 Months", EY213&lt;=6, "3 to 6 Months", EY213&lt;=9, "6 to 9 Months", EY213&lt;=12, "9 to 12 Months", EY213&lt;=15, "12 to 15 Months", EY213&lt;=18, "15 to 18 Months", EY213&lt;=24, "18 to 24 Months", EY213&gt;24, "&gt; 24 Months")</f>
        <v>3 to 6 Months</v>
      </c>
      <c r="FI213" s="37" t="str" cm="1">
        <f t="array" ref="FI213">_xlfn.IFS(EZ213="", "No Data", EZ213&lt;0, "Negative/Future", EZ213=0, "Zero Days", EZ213&lt;=3, "&lt; 3 Months", EZ213&lt;=6, "3 to 6 Months", EZ213&lt;=9, "6 to 9 Months", EZ213&lt;=12, "9 to 12 Months", EZ213&lt;=15, "12 to 15 Months", EZ213&lt;=18, "15 to 18 Months", EZ213&lt;=24, "18 to 24 Months", EZ213&gt;24, "&gt; 24 Months")</f>
        <v>3 to 6 Months</v>
      </c>
      <c r="FJ213" s="37" t="str" cm="1">
        <f t="array" ref="FJ213">_xlfn.IFS(FA213="", "No Data", FA213&lt;0, "Negative/Future", FA213=0, "Zero Days", FA213&lt;=3, "&lt; 3 Months", FA213&lt;=6, "3 to 6 Months", FA213&lt;=9, "6 to 9 Months", FA213&lt;=12, "9 to 12 Months", FA213&lt;=15, "12 to 15 Months", FA213&lt;=18, "15 to 18 Months", FA213&lt;=24, "18 to 24 Months", FA213&gt;24, "&gt; 24 Months")</f>
        <v>3 to 6 Months</v>
      </c>
      <c r="FK213" s="37" t="str" cm="1">
        <f t="array" ref="FK213">_xlfn.IFS(FB213="", "No Data", FB213&lt;0, "Negative/Future", FB213=0, "Zero Days", FB213&lt;=3, "&lt; 3 Months", FB213&lt;=6, "3 to 6 Months", FB213&lt;=9, "6 to 9 Months", FB213&lt;=12, "9 to 12 Months", FB213&lt;=15, "12 to 15 Months", FB213&lt;=18, "15 to 18 Months", FB213&lt;=24, "18 to 24 Months", FB213&gt;24, "&gt; 24 Months")</f>
        <v>6 to 9 Months</v>
      </c>
      <c r="FL213" s="37" t="str" cm="1">
        <f t="array" ref="FL213">_xlfn.IFS(FC213="", "No Data", FC213&lt;0, "Negative/Future", FC213=0, "Zero Days", FC213&lt;=3, "&lt; 3 Months", FC213&lt;=6, "3 to 6 Months", FC213&lt;=9, "6 to 9 Months", FC213&lt;=12, "9 to 12 Months", FC213&lt;=15, "12 to 15 Months", FC213&lt;=18, "15 to 18 Months", FC213&lt;=24, "18 to 24 Months", FC213&gt;24, "&gt; 24 Months")</f>
        <v>18 to 24 Months</v>
      </c>
      <c r="FM213" s="37" t="str" cm="1">
        <f t="array" ref="FM213">_xlfn.IFS(FD213="", "No Data", FD213&lt;0, "Negative/Future", FD213=0, "Zero Days", FD213&lt;=3, "&lt; 3 Months", FD213&lt;=6, "3 to 6 Months", FD213&lt;=9, "6 to 9 Months", FD213&lt;=12, "9 to 12 Months", FD213&lt;=15, "12 to 15 Months", FD213&lt;=18, "15 to 18 Months", FD213&lt;=24, "18 to 24 Months", FD213&gt;24, "&gt; 24 Months")</f>
        <v>9 to 12 Months</v>
      </c>
      <c r="FN213" s="37" t="str" cm="1">
        <f t="array" ref="FN213">_xlfn.IFS(FE213="", "No Data", FE213&lt;0, "Negative/Future", FE213=0, "Zero Days", FE213&lt;=3, "&lt; 3 Months", FE213&lt;=6, "3 to 6 Months", FE213&lt;=9, "6 to 9 Months", FE213&lt;=12, "9 to 12 Months", FE213&lt;=15, "12 to 15 Months", FE213&lt;=18, "15 to 18 Months", FE213&lt;=24, "18 to 24 Months", FE213&gt;24, "&gt; 24 Months")</f>
        <v>9 to 12 Months</v>
      </c>
      <c r="FO213" s="37" t="str" cm="1">
        <f t="array" ref="FO213">_xlfn.IFS(FG213="", "No Data", FG213&lt;0, "Negative/Future", FG213=0, "Zero Days", FG213&lt;=3, "&lt; 3 Months", FG213&lt;=6, "3 to 6 Months", FG213&lt;=9, "6 to 9 Months", FG213&lt;=12, "9 to 12 Months", FG213&lt;=15, "12 to 15 Months", FG213&lt;=18, "15 to 18 Months", FG213&lt;=24, "18 to 24 Months", FG213&gt;24, "&gt; 24 Months")</f>
        <v>9 to 12 Months</v>
      </c>
      <c r="FP213" s="37" t="str" cm="1">
        <f t="array" ref="FP213">_xlfn.IFS(FF213="", "No Data", FF213&lt;0, "Negative/Future", FF213=0, "Zero Days", FF213&lt;=3, "&lt; 3 Months", FF213&lt;=6, "3 to 6 Months", FF213&lt;=9, "6 to 9 Months", FF213&lt;=12, "9 to 12 Months", FF213&lt;=15, "12 to 15 Months", FF213&lt;=18, "15 to 18 Months", FF213&lt;=24, "18 to 24 Months", FF213&gt;24, "&gt; 24 Months")</f>
        <v>9 to 12 Months</v>
      </c>
      <c r="FQ213" s="29" t="s">
        <v>1202</v>
      </c>
      <c r="FR213" s="29">
        <v>6283465926</v>
      </c>
      <c r="FS213" s="38" t="str">
        <f>VLOOKUP(_xlfn.XLOOKUP(B213,[1]MDA_Assets!D:D,[1]MDA_Assets!I:I,"",0),[1]Validation!$B$1:$C$8,2,0)</f>
        <v>A</v>
      </c>
      <c r="FT213" s="38" t="s">
        <v>296</v>
      </c>
      <c r="FU213" s="31" t="str">
        <f>_xlfn.XLOOKUP(B213,[1]MDA_Assets!D:D,[1]MDA_Assets!X:X,"",0)</f>
        <v>Yes</v>
      </c>
      <c r="FV213" s="39">
        <v>1</v>
      </c>
      <c r="FW213" s="39">
        <v>0</v>
      </c>
      <c r="FX213" s="39">
        <v>1</v>
      </c>
      <c r="FY213" s="39">
        <v>7</v>
      </c>
      <c r="FZ213" s="40">
        <f t="shared" si="150"/>
        <v>46219</v>
      </c>
      <c r="GA213" s="40">
        <f t="shared" si="150"/>
        <v>46219</v>
      </c>
      <c r="GB213" s="40">
        <f t="shared" si="161"/>
        <v>46219</v>
      </c>
      <c r="GC213" s="40">
        <f t="shared" si="162"/>
        <v>46186</v>
      </c>
      <c r="GD213" s="40">
        <f t="shared" si="163"/>
        <v>46418</v>
      </c>
      <c r="GE213" s="40">
        <f t="shared" si="164"/>
        <v>45928</v>
      </c>
      <c r="GF213" s="40">
        <f t="shared" si="154"/>
        <v>46392</v>
      </c>
      <c r="GG213" s="40">
        <f t="shared" si="154"/>
        <v>46392</v>
      </c>
      <c r="GH213" s="40">
        <f t="shared" si="154"/>
        <v>46392</v>
      </c>
      <c r="GI213" s="39">
        <f t="shared" si="188"/>
        <v>1</v>
      </c>
      <c r="GJ213" s="39">
        <f t="shared" si="189"/>
        <v>0</v>
      </c>
      <c r="GK213" s="39">
        <f t="shared" si="190"/>
        <v>0</v>
      </c>
      <c r="GL213" s="39">
        <f t="shared" si="191"/>
        <v>8</v>
      </c>
    </row>
    <row r="214" spans="1:194" x14ac:dyDescent="0.25">
      <c r="A214" s="19">
        <v>239</v>
      </c>
      <c r="B214" s="43" t="s">
        <v>1203</v>
      </c>
      <c r="C214" s="43" t="s">
        <v>186</v>
      </c>
      <c r="D214" s="43" t="s">
        <v>241</v>
      </c>
      <c r="E214" s="43" t="s">
        <v>1204</v>
      </c>
      <c r="F214" s="43" t="s">
        <v>1171</v>
      </c>
      <c r="G214" s="43" t="s">
        <v>243</v>
      </c>
      <c r="H214" s="43" t="s">
        <v>329</v>
      </c>
      <c r="I214" s="43" t="s">
        <v>192</v>
      </c>
      <c r="J214" s="44">
        <f t="shared" si="165"/>
        <v>40366.770833333336</v>
      </c>
      <c r="K214" s="44">
        <v>40002.770833333336</v>
      </c>
      <c r="L214" s="44">
        <v>39900.770833333336</v>
      </c>
      <c r="M214" s="43" t="s">
        <v>2915</v>
      </c>
      <c r="N214" s="43" t="s">
        <v>434</v>
      </c>
      <c r="O214" s="44">
        <v>46151.340138888889</v>
      </c>
      <c r="P214" s="43">
        <v>60776</v>
      </c>
      <c r="Q214" s="43">
        <v>54949</v>
      </c>
      <c r="R214" s="43">
        <v>3826</v>
      </c>
      <c r="S214" s="43" t="s">
        <v>206</v>
      </c>
      <c r="T214" s="44">
        <v>46150.770833333336</v>
      </c>
      <c r="U214" s="44">
        <v>46150.770833333336</v>
      </c>
      <c r="V214" s="44">
        <v>46150.770833333336</v>
      </c>
      <c r="W214" s="44">
        <v>46150.770833333336</v>
      </c>
      <c r="X214" s="44">
        <v>46150.770833333336</v>
      </c>
      <c r="Y214" s="44">
        <v>46150.770833333336</v>
      </c>
      <c r="Z214" s="43" t="s">
        <v>199</v>
      </c>
      <c r="AA214" s="43" t="s">
        <v>292</v>
      </c>
      <c r="AB214" s="44">
        <v>46029.770833333336</v>
      </c>
      <c r="AC214" s="44">
        <v>46029.770833333336</v>
      </c>
      <c r="AD214" s="44">
        <v>46029.770833333336</v>
      </c>
      <c r="AE214" s="43">
        <v>6</v>
      </c>
      <c r="AF214" s="43" t="s">
        <v>281</v>
      </c>
      <c r="AG214" s="43" t="s">
        <v>281</v>
      </c>
      <c r="AH214" s="43" t="s">
        <v>285</v>
      </c>
      <c r="AI214" s="43" t="s">
        <v>285</v>
      </c>
      <c r="AJ214" s="43" t="s">
        <v>286</v>
      </c>
      <c r="AK214" s="43" t="s">
        <v>285</v>
      </c>
      <c r="AL214" s="47">
        <v>46484</v>
      </c>
      <c r="AM214" s="47">
        <v>46330</v>
      </c>
      <c r="AN214" s="47">
        <v>46515</v>
      </c>
      <c r="AO214" s="47">
        <v>46515</v>
      </c>
      <c r="AP214" s="47">
        <v>46880</v>
      </c>
      <c r="AQ214" s="47">
        <v>46515</v>
      </c>
      <c r="AR214" s="47">
        <v>46394</v>
      </c>
      <c r="AS214" s="47">
        <v>46394</v>
      </c>
      <c r="AT214" s="47">
        <v>46394</v>
      </c>
      <c r="AU214" s="43">
        <v>0</v>
      </c>
      <c r="AV214" s="43">
        <v>0</v>
      </c>
      <c r="AW214" s="43">
        <v>0</v>
      </c>
      <c r="AX214" s="51" t="s">
        <v>992</v>
      </c>
      <c r="AY214" s="51" t="s">
        <v>211</v>
      </c>
      <c r="AZ214" s="51" t="s">
        <v>198</v>
      </c>
      <c r="BA214" s="20">
        <f t="shared" ca="1" si="149"/>
        <v>0</v>
      </c>
      <c r="BB214" s="20">
        <f t="shared" ca="1" si="149"/>
        <v>0</v>
      </c>
      <c r="BC214" s="20">
        <f t="shared" ca="1" si="149"/>
        <v>0</v>
      </c>
      <c r="BD214" s="20">
        <f t="shared" ca="1" si="149"/>
        <v>0</v>
      </c>
      <c r="BE214" s="20">
        <f t="shared" ca="1" si="149"/>
        <v>0</v>
      </c>
      <c r="BF214" s="20">
        <f t="shared" ca="1" si="149"/>
        <v>0</v>
      </c>
      <c r="BG214" s="21">
        <f t="shared" ca="1" si="149"/>
        <v>0</v>
      </c>
      <c r="BH214" s="21">
        <f t="shared" ca="1" si="149"/>
        <v>0</v>
      </c>
      <c r="BI214" s="21">
        <f t="shared" ca="1" si="149"/>
        <v>0</v>
      </c>
      <c r="BJ214" s="22">
        <f t="shared" ca="1" si="166"/>
        <v>0</v>
      </c>
      <c r="BK214" s="21">
        <f t="shared" si="167"/>
        <v>6</v>
      </c>
      <c r="BL214" s="22">
        <f t="shared" ca="1" si="168"/>
        <v>60924</v>
      </c>
      <c r="BM214" s="22">
        <f t="shared" ca="1" si="169"/>
        <v>54832</v>
      </c>
      <c r="BN214" s="23">
        <f t="shared" ca="1" si="170"/>
        <v>6092</v>
      </c>
      <c r="BO214" s="24">
        <f t="shared" ca="1" si="171"/>
        <v>148</v>
      </c>
      <c r="BP214" s="51" t="str">
        <f>_xlfn.XLOOKUP(E214,[1]Validation!E:E,[1]Validation!F:F,"")</f>
        <v>E15</v>
      </c>
      <c r="BQ214" s="51" t="str">
        <f>_xlfn.XLOOKUP(BP214,[1]Validation!F:F,[1]Validation!G:G,"")</f>
        <v>E11 to E22</v>
      </c>
      <c r="BR214" s="52" t="str">
        <f>VLOOKUP(G214,[1]Validation!$B$1:$C$9,2,0)</f>
        <v>A</v>
      </c>
      <c r="BS214" s="51">
        <f t="shared" ca="1" si="172"/>
        <v>203</v>
      </c>
      <c r="BT214" s="53">
        <f>_xlfn.XLOOKUP(B214,'[2]1. All Calls'!$R:$R,'[2]1. All Calls'!$A:$A,"",0)</f>
        <v>46151.431250000001</v>
      </c>
      <c r="BU214" s="51" t="str">
        <f>_xlfn.XLOOKUP(B214,'[2]1. All Calls'!$R:$R,'[2]1. All Calls'!$F:$F,"",0)</f>
        <v>CC-02074062</v>
      </c>
      <c r="BV214" s="51" t="str">
        <f>_xlfn.XLOOKUP(B214,'[2]1. All Calls'!$R:$R,'[2]1. All Calls'!$J:$J,"",0)</f>
        <v>Schedule Service</v>
      </c>
      <c r="BW214" s="53">
        <f>_xlfn.XLOOKUP(B214,'[2]Sch Calls'!$R:$R,'[2]Sch Calls'!$A:$A,"",0)</f>
        <v>46151.431250000001</v>
      </c>
      <c r="BX214" s="51">
        <f>_xlfn.XLOOKUP(B214,'[2]Sch Calls'!$R:$R,'[2]Sch Calls'!$B:$B,"",0)</f>
        <v>60776</v>
      </c>
      <c r="BY214" s="51" t="str">
        <f t="shared" si="151"/>
        <v>05-Nov-26</v>
      </c>
      <c r="BZ214" s="51" t="str">
        <f t="shared" si="151"/>
        <v>05-Nov-26</v>
      </c>
      <c r="CA214" s="51" t="str">
        <f t="shared" si="173"/>
        <v>08-Feb-27</v>
      </c>
      <c r="CB214" s="51" t="str">
        <f t="shared" si="174"/>
        <v>06-Nov-27</v>
      </c>
      <c r="CC214" s="51" t="str">
        <f t="shared" si="175"/>
        <v>08-May-28</v>
      </c>
      <c r="CD214" s="51" t="str">
        <f t="shared" si="176"/>
        <v>09-May-27</v>
      </c>
      <c r="CE214" s="51">
        <f t="shared" ca="1" si="152"/>
        <v>25</v>
      </c>
      <c r="CF214" s="51">
        <f t="shared" ca="1" si="152"/>
        <v>25</v>
      </c>
      <c r="CG214" s="51">
        <f t="shared" ca="1" si="177"/>
        <v>25</v>
      </c>
      <c r="CH214" s="51">
        <f t="shared" ca="1" si="178"/>
        <v>25</v>
      </c>
      <c r="CI214" s="51">
        <f t="shared" ca="1" si="179"/>
        <v>25</v>
      </c>
      <c r="CJ214" s="51">
        <f t="shared" ca="1" si="180"/>
        <v>25</v>
      </c>
      <c r="CK214" s="51">
        <f t="shared" ca="1" si="157"/>
        <v>150</v>
      </c>
      <c r="CL214" s="51">
        <f t="shared" ca="1" si="157"/>
        <v>150</v>
      </c>
      <c r="CM214" s="51">
        <f t="shared" ca="1" si="157"/>
        <v>150</v>
      </c>
      <c r="CN214" s="51">
        <f t="shared" ca="1" si="157"/>
        <v>150</v>
      </c>
      <c r="CO214" s="51">
        <f t="shared" ca="1" si="157"/>
        <v>150</v>
      </c>
      <c r="CP214" s="51">
        <f t="shared" ca="1" si="157"/>
        <v>150</v>
      </c>
      <c r="CQ214" s="51">
        <f t="shared" ca="1" si="158"/>
        <v>1850</v>
      </c>
      <c r="CR214" s="51">
        <f t="shared" ca="1" si="158"/>
        <v>1850</v>
      </c>
      <c r="CS214" s="51">
        <f t="shared" ca="1" si="158"/>
        <v>3850</v>
      </c>
      <c r="CT214" s="51">
        <f t="shared" ca="1" si="158"/>
        <v>3850</v>
      </c>
      <c r="CU214" s="51">
        <f t="shared" ca="1" si="158"/>
        <v>7850</v>
      </c>
      <c r="CV214" s="54">
        <f t="shared" ca="1" si="158"/>
        <v>3850</v>
      </c>
      <c r="CW214" s="25" t="s">
        <v>212</v>
      </c>
      <c r="CX214" s="55">
        <v>0.65</v>
      </c>
      <c r="CY214" s="55"/>
      <c r="CZ214" s="26">
        <v>0</v>
      </c>
      <c r="DA214" s="26">
        <v>0</v>
      </c>
      <c r="DB214" s="26">
        <v>0</v>
      </c>
      <c r="DC214" s="26">
        <v>0</v>
      </c>
      <c r="DD214" s="26">
        <v>0</v>
      </c>
      <c r="DE214" s="26">
        <v>0</v>
      </c>
      <c r="DF214" s="26">
        <v>0</v>
      </c>
      <c r="DG214" s="26">
        <v>0</v>
      </c>
      <c r="DH214" s="26">
        <v>0</v>
      </c>
      <c r="DI214" s="26">
        <v>0</v>
      </c>
      <c r="DJ214" s="26">
        <v>0</v>
      </c>
      <c r="DK214" s="26">
        <v>0</v>
      </c>
      <c r="DL214" s="27">
        <f t="shared" si="181"/>
        <v>46226.431250000001</v>
      </c>
      <c r="DM214" s="28">
        <f t="shared" ca="1" si="182"/>
        <v>0</v>
      </c>
      <c r="DN214" s="56">
        <f>_xlfn.XLOOKUP(B214,'[2]1. All Calls'!$R:$R,'[2]1. All Calls'!$A:$A,"",0)</f>
        <v>46151.431250000001</v>
      </c>
      <c r="DO214" s="57" t="str">
        <f ca="1">VLOOKUP(DM214,[1]Validation!$B$20:$C$25,2,0)</f>
        <v>Within 3 months</v>
      </c>
      <c r="DP214" s="58" t="str">
        <f>_xlfn.XLOOKUP(B214,'[1]Active AMCs- Dealer'!E:E,'[1]Active AMCs- Dealer'!L:L,"Not in AMC",0)</f>
        <v>Not in AMC</v>
      </c>
      <c r="DQ214" s="50" t="s">
        <v>238</v>
      </c>
      <c r="DR214" s="29" t="str">
        <f>_xlfn.XLOOKUP(B214,'[2]1. All Calls'!$R:$R,'[2]1. All Calls'!$F:$F,"",0)</f>
        <v>CC-02074062</v>
      </c>
      <c r="DS214" s="29" t="str">
        <f>_xlfn.XLOOKUP(B214,'[2]1. All Calls'!$R:$R,'[2]1. All Calls'!$AB:$AB,"",0)</f>
        <v>Attend the site for scheduled service so change air filter, oil filter, air oil separator, motor greasing and oil. Then start the unit found running ok.</v>
      </c>
      <c r="DT214" s="30">
        <f>_xlfn.XLOOKUP(DR214,'[2]1. All Calls'!$F:$F,'[2]1. All Calls'!$A:$A,"",0)</f>
        <v>46151.431250000001</v>
      </c>
      <c r="DU214" s="31">
        <f>_xlfn.XLOOKUP(DR214,'[2]1. All Calls'!$F:$F,'[2]1. All Calls'!$B:$B,"",0)</f>
        <v>60776</v>
      </c>
      <c r="DV214" s="31">
        <f>_xlfn.XLOOKUP(B214,[1]MDA_Assets!D:D,[1]MDA_Assets!N:N,"",0)</f>
        <v>54949</v>
      </c>
      <c r="DW214" s="31">
        <f>_xlfn.XLOOKUP(B214,[1]MDA_Assets!D:D,[1]MDA_Assets!O:O,"",0)</f>
        <v>3826</v>
      </c>
      <c r="DX214" s="32" t="str">
        <f>_xlfn.XLOOKUP(B214,[1]MDA_Assets!D:D,[1]MDA_Assets!Q:Q,"",0)</f>
        <v>XD</v>
      </c>
      <c r="DY214" s="33">
        <f>_xlfn.XLOOKUP(B214,[1]MDA_Assets!D:D,[1]MDA_Assets!R:R,"",0)</f>
        <v>46151</v>
      </c>
      <c r="DZ214" s="33">
        <f>_xlfn.XLOOKUP(B214,[1]MDA_Assets!D:D,[1]MDA_Assets!S:S,"",0)</f>
        <v>46151</v>
      </c>
      <c r="EA214" s="33">
        <f>_xlfn.XLOOKUP(B214,[1]MDA_Assets!D:D,[1]MDA_Assets!T:T,"",0)</f>
        <v>46151</v>
      </c>
      <c r="EB214" s="33">
        <f>_xlfn.XLOOKUP(B214,[1]MDA_Assets!D:D,[1]MDA_Assets!U:U,"",0)</f>
        <v>46151</v>
      </c>
      <c r="EC214" s="33">
        <f>_xlfn.XLOOKUP(B214,[1]MDA_Assets!D:D,[1]MDA_Assets!V:V,"",0)</f>
        <v>46151</v>
      </c>
      <c r="ED214" s="33">
        <f>_xlfn.XLOOKUP(B214,[1]MDA_Assets!D:D,[1]MDA_Assets!W:W,"",0)</f>
        <v>46151</v>
      </c>
      <c r="EE214" s="32" t="str">
        <f>_xlfn.XLOOKUP(B214,[1]MDA_Assets!D:D,[1]MDA_Assets!X:X,"",0)</f>
        <v>Yes</v>
      </c>
      <c r="EF214" s="33">
        <f>_xlfn.XLOOKUP(B214,[1]MDA_Assets!D:D,[1]MDA_Assets!Y:Y,"",0)</f>
        <v>46030</v>
      </c>
      <c r="EG214" s="33">
        <f>_xlfn.XLOOKUP(B214,[1]MDA_Assets!D:D,[1]MDA_Assets!Z:Z,"",0)</f>
        <v>46030</v>
      </c>
      <c r="EH214" s="33">
        <f>_xlfn.XLOOKUP(B214,[1]MDA_Assets!D:D,[1]MDA_Assets!AA:AA,"",0)</f>
        <v>46030</v>
      </c>
      <c r="EI214" s="34">
        <f>_xlfn.XLOOKUP(B214,[1]MDA_Assets!D:D,[1]MDA_Assets!P:P,"",0)</f>
        <v>6</v>
      </c>
      <c r="EJ214" s="35" t="str">
        <f>_xlfn.XLOOKUP(B214,[1]MDA_Assets!D:D,[1]MDA_Assets!AB:AB,"",0)</f>
        <v>2000</v>
      </c>
      <c r="EK214" s="35" t="str">
        <f>_xlfn.XLOOKUP(B214,[1]MDA_Assets!D:D,[1]MDA_Assets!AC:AC,"",0)</f>
        <v>2000</v>
      </c>
      <c r="EL214" s="35" t="str">
        <f>_xlfn.XLOOKUP(B214,[1]MDA_Assets!D:D,[1]MDA_Assets!AD:AD,"",0)</f>
        <v>4000</v>
      </c>
      <c r="EM214" s="35" t="str">
        <f>_xlfn.XLOOKUP(B214,[1]MDA_Assets!D:D,[1]MDA_Assets!AE:AE,"",0)</f>
        <v>4000</v>
      </c>
      <c r="EN214" s="35" t="str">
        <f>_xlfn.XLOOKUP(B214,[1]MDA_Assets!D:D,[1]MDA_Assets!AF:AF,"",0)</f>
        <v>8000</v>
      </c>
      <c r="EO214" s="35" t="str">
        <f>_xlfn.XLOOKUP(B214,[1]MDA_Assets!D:D,[1]MDA_Assets!AG:AG,"",0)</f>
        <v>4000</v>
      </c>
      <c r="EP214" s="36">
        <f t="shared" si="153"/>
        <v>334</v>
      </c>
      <c r="EQ214" s="36">
        <f t="shared" si="153"/>
        <v>180</v>
      </c>
      <c r="ER214" s="36">
        <f t="shared" si="183"/>
        <v>365</v>
      </c>
      <c r="ES214" s="36">
        <f t="shared" si="184"/>
        <v>365</v>
      </c>
      <c r="ET214" s="36">
        <f t="shared" si="185"/>
        <v>730</v>
      </c>
      <c r="EU214" s="36">
        <f t="shared" si="186"/>
        <v>365</v>
      </c>
      <c r="EV214" s="36">
        <f t="shared" si="187"/>
        <v>365</v>
      </c>
      <c r="EW214" s="36">
        <f t="shared" si="159"/>
        <v>365</v>
      </c>
      <c r="EX214" s="36">
        <f t="shared" si="160"/>
        <v>365</v>
      </c>
      <c r="EY214" s="36">
        <f t="shared" ref="EY214:FD268" si="193">IFERROR(ROUNDUP(SUM(EP214/31),2),"")</f>
        <v>10.78</v>
      </c>
      <c r="EZ214" s="36">
        <f t="shared" si="193"/>
        <v>5.81</v>
      </c>
      <c r="FA214" s="36">
        <f t="shared" si="193"/>
        <v>11.78</v>
      </c>
      <c r="FB214" s="36">
        <f t="shared" si="193"/>
        <v>11.78</v>
      </c>
      <c r="FC214" s="36">
        <f t="shared" si="193"/>
        <v>23.55</v>
      </c>
      <c r="FD214" s="36">
        <f t="shared" si="193"/>
        <v>11.78</v>
      </c>
      <c r="FE214" s="36">
        <f t="shared" si="192"/>
        <v>11.78</v>
      </c>
      <c r="FF214" s="36">
        <f t="shared" si="192"/>
        <v>11.78</v>
      </c>
      <c r="FG214" s="36">
        <f t="shared" si="192"/>
        <v>11.78</v>
      </c>
      <c r="FH214" s="37" t="str" cm="1">
        <f t="array" ref="FH214">_xlfn.IFS(EY214="", "No Data", EY214&lt;0, "Negative/Future", EY214=0, "Zero Days", EY214&lt;=3, "&lt; 3 Months", EY214&lt;=6, "3 to 6 Months", EY214&lt;=9, "6 to 9 Months", EY214&lt;=12, "9 to 12 Months", EY214&lt;=15, "12 to 15 Months", EY214&lt;=18, "15 to 18 Months", EY214&lt;=24, "18 to 24 Months", EY214&gt;24, "&gt; 24 Months")</f>
        <v>9 to 12 Months</v>
      </c>
      <c r="FI214" s="37" t="str" cm="1">
        <f t="array" ref="FI214">_xlfn.IFS(EZ214="", "No Data", EZ214&lt;0, "Negative/Future", EZ214=0, "Zero Days", EZ214&lt;=3, "&lt; 3 Months", EZ214&lt;=6, "3 to 6 Months", EZ214&lt;=9, "6 to 9 Months", EZ214&lt;=12, "9 to 12 Months", EZ214&lt;=15, "12 to 15 Months", EZ214&lt;=18, "15 to 18 Months", EZ214&lt;=24, "18 to 24 Months", EZ214&gt;24, "&gt; 24 Months")</f>
        <v>3 to 6 Months</v>
      </c>
      <c r="FJ214" s="37" t="str" cm="1">
        <f t="array" ref="FJ214">_xlfn.IFS(FA214="", "No Data", FA214&lt;0, "Negative/Future", FA214=0, "Zero Days", FA214&lt;=3, "&lt; 3 Months", FA214&lt;=6, "3 to 6 Months", FA214&lt;=9, "6 to 9 Months", FA214&lt;=12, "9 to 12 Months", FA214&lt;=15, "12 to 15 Months", FA214&lt;=18, "15 to 18 Months", FA214&lt;=24, "18 to 24 Months", FA214&gt;24, "&gt; 24 Months")</f>
        <v>9 to 12 Months</v>
      </c>
      <c r="FK214" s="37" t="str" cm="1">
        <f t="array" ref="FK214">_xlfn.IFS(FB214="", "No Data", FB214&lt;0, "Negative/Future", FB214=0, "Zero Days", FB214&lt;=3, "&lt; 3 Months", FB214&lt;=6, "3 to 6 Months", FB214&lt;=9, "6 to 9 Months", FB214&lt;=12, "9 to 12 Months", FB214&lt;=15, "12 to 15 Months", FB214&lt;=18, "15 to 18 Months", FB214&lt;=24, "18 to 24 Months", FB214&gt;24, "&gt; 24 Months")</f>
        <v>9 to 12 Months</v>
      </c>
      <c r="FL214" s="37" t="str" cm="1">
        <f t="array" ref="FL214">_xlfn.IFS(FC214="", "No Data", FC214&lt;0, "Negative/Future", FC214=0, "Zero Days", FC214&lt;=3, "&lt; 3 Months", FC214&lt;=6, "3 to 6 Months", FC214&lt;=9, "6 to 9 Months", FC214&lt;=12, "9 to 12 Months", FC214&lt;=15, "12 to 15 Months", FC214&lt;=18, "15 to 18 Months", FC214&lt;=24, "18 to 24 Months", FC214&gt;24, "&gt; 24 Months")</f>
        <v>18 to 24 Months</v>
      </c>
      <c r="FM214" s="37" t="str" cm="1">
        <f t="array" ref="FM214">_xlfn.IFS(FD214="", "No Data", FD214&lt;0, "Negative/Future", FD214=0, "Zero Days", FD214&lt;=3, "&lt; 3 Months", FD214&lt;=6, "3 to 6 Months", FD214&lt;=9, "6 to 9 Months", FD214&lt;=12, "9 to 12 Months", FD214&lt;=15, "12 to 15 Months", FD214&lt;=18, "15 to 18 Months", FD214&lt;=24, "18 to 24 Months", FD214&gt;24, "&gt; 24 Months")</f>
        <v>9 to 12 Months</v>
      </c>
      <c r="FN214" s="37" t="str" cm="1">
        <f t="array" ref="FN214">_xlfn.IFS(FE214="", "No Data", FE214&lt;0, "Negative/Future", FE214=0, "Zero Days", FE214&lt;=3, "&lt; 3 Months", FE214&lt;=6, "3 to 6 Months", FE214&lt;=9, "6 to 9 Months", FE214&lt;=12, "9 to 12 Months", FE214&lt;=15, "12 to 15 Months", FE214&lt;=18, "15 to 18 Months", FE214&lt;=24, "18 to 24 Months", FE214&gt;24, "&gt; 24 Months")</f>
        <v>9 to 12 Months</v>
      </c>
      <c r="FO214" s="37" t="str" cm="1">
        <f t="array" ref="FO214">_xlfn.IFS(FG214="", "No Data", FG214&lt;0, "Negative/Future", FG214=0, "Zero Days", FG214&lt;=3, "&lt; 3 Months", FG214&lt;=6, "3 to 6 Months", FG214&lt;=9, "6 to 9 Months", FG214&lt;=12, "9 to 12 Months", FG214&lt;=15, "12 to 15 Months", FG214&lt;=18, "15 to 18 Months", FG214&lt;=24, "18 to 24 Months", FG214&gt;24, "&gt; 24 Months")</f>
        <v>9 to 12 Months</v>
      </c>
      <c r="FP214" s="37" t="str" cm="1">
        <f t="array" ref="FP214">_xlfn.IFS(FF214="", "No Data", FF214&lt;0, "Negative/Future", FF214=0, "Zero Days", FF214&lt;=3, "&lt; 3 Months", FF214&lt;=6, "3 to 6 Months", FF214&lt;=9, "6 to 9 Months", FF214&lt;=12, "9 to 12 Months", FF214&lt;=15, "12 to 15 Months", FF214&lt;=18, "15 to 18 Months", FF214&lt;=24, "18 to 24 Months", FF214&gt;24, "&gt; 24 Months")</f>
        <v>9 to 12 Months</v>
      </c>
      <c r="FQ214" s="29" t="s">
        <v>295</v>
      </c>
      <c r="FR214" s="29">
        <v>8864003869</v>
      </c>
      <c r="FS214" s="38" t="str">
        <f>VLOOKUP(_xlfn.XLOOKUP(B214,[1]MDA_Assets!D:D,[1]MDA_Assets!I:I,"",0),[1]Validation!$B$1:$C$8,2,0)</f>
        <v>A</v>
      </c>
      <c r="FT214" s="38" t="s">
        <v>202</v>
      </c>
      <c r="FU214" s="31" t="str">
        <f>_xlfn.XLOOKUP(B214,[1]MDA_Assets!D:D,[1]MDA_Assets!X:X,"",0)</f>
        <v>Yes</v>
      </c>
      <c r="FV214" s="39">
        <v>0</v>
      </c>
      <c r="FW214" s="39">
        <v>0</v>
      </c>
      <c r="FX214" s="39">
        <v>0</v>
      </c>
      <c r="FY214" s="39">
        <v>9</v>
      </c>
      <c r="FZ214" s="40">
        <f t="shared" si="150"/>
        <v>46485</v>
      </c>
      <c r="GA214" s="40">
        <f t="shared" si="150"/>
        <v>46331</v>
      </c>
      <c r="GB214" s="40">
        <f t="shared" si="161"/>
        <v>46516</v>
      </c>
      <c r="GC214" s="40">
        <f t="shared" si="162"/>
        <v>46516</v>
      </c>
      <c r="GD214" s="40">
        <f t="shared" si="163"/>
        <v>46881</v>
      </c>
      <c r="GE214" s="40">
        <f t="shared" si="164"/>
        <v>46516</v>
      </c>
      <c r="GF214" s="40">
        <f t="shared" si="154"/>
        <v>46395</v>
      </c>
      <c r="GG214" s="40">
        <f t="shared" si="154"/>
        <v>46395</v>
      </c>
      <c r="GH214" s="40">
        <f t="shared" si="154"/>
        <v>46395</v>
      </c>
      <c r="GI214" s="39">
        <f t="shared" si="188"/>
        <v>0</v>
      </c>
      <c r="GJ214" s="39">
        <f t="shared" si="189"/>
        <v>0</v>
      </c>
      <c r="GK214" s="39">
        <f t="shared" si="190"/>
        <v>0</v>
      </c>
      <c r="GL214" s="39">
        <f t="shared" si="191"/>
        <v>9</v>
      </c>
    </row>
    <row r="215" spans="1:194" x14ac:dyDescent="0.25">
      <c r="A215" s="19">
        <v>240</v>
      </c>
      <c r="B215" s="43" t="s">
        <v>1205</v>
      </c>
      <c r="C215" s="43" t="s">
        <v>186</v>
      </c>
      <c r="D215" s="43" t="s">
        <v>241</v>
      </c>
      <c r="E215" s="43" t="s">
        <v>1004</v>
      </c>
      <c r="F215" s="43" t="s">
        <v>1206</v>
      </c>
      <c r="G215" s="43" t="s">
        <v>225</v>
      </c>
      <c r="H215" s="43" t="s">
        <v>498</v>
      </c>
      <c r="I215" s="43" t="s">
        <v>192</v>
      </c>
      <c r="J215" s="44">
        <f t="shared" si="165"/>
        <v>41936.770833333336</v>
      </c>
      <c r="K215" s="44">
        <v>41572.770833333336</v>
      </c>
      <c r="L215" s="44">
        <v>41465.770833333336</v>
      </c>
      <c r="M215" s="43" t="s">
        <v>1207</v>
      </c>
      <c r="N215" s="43" t="s">
        <v>193</v>
      </c>
      <c r="O215" s="44">
        <v>45831.300347222219</v>
      </c>
      <c r="P215" s="43">
        <v>23032</v>
      </c>
      <c r="Q215" s="43">
        <v>16353</v>
      </c>
      <c r="R215" s="43">
        <v>6679</v>
      </c>
      <c r="S215" s="43" t="s">
        <v>206</v>
      </c>
      <c r="T215" s="44">
        <v>45380.770833333336</v>
      </c>
      <c r="U215" s="44">
        <v>45380.770833333336</v>
      </c>
      <c r="V215" s="44">
        <v>45380.770833333336</v>
      </c>
      <c r="W215" s="44">
        <v>45380.770833333336</v>
      </c>
      <c r="X215" s="44">
        <v>45380.770833333336</v>
      </c>
      <c r="Y215" s="44">
        <v>45380.770833333336</v>
      </c>
      <c r="Z215" s="43"/>
      <c r="AA215" s="43"/>
      <c r="AB215" s="43"/>
      <c r="AC215" s="43"/>
      <c r="AD215" s="43"/>
      <c r="AE215" s="43">
        <v>3</v>
      </c>
      <c r="AF215" s="43" t="s">
        <v>1208</v>
      </c>
      <c r="AG215" s="43" t="s">
        <v>1208</v>
      </c>
      <c r="AH215" s="43" t="s">
        <v>1209</v>
      </c>
      <c r="AI215" s="43" t="s">
        <v>1209</v>
      </c>
      <c r="AJ215" s="43" t="s">
        <v>1209</v>
      </c>
      <c r="AK215" s="43" t="s">
        <v>1209</v>
      </c>
      <c r="AL215" s="46">
        <v>45745</v>
      </c>
      <c r="AM215" s="46">
        <v>45560</v>
      </c>
      <c r="AN215" s="46">
        <v>45745</v>
      </c>
      <c r="AO215" s="46">
        <v>45745</v>
      </c>
      <c r="AP215" s="46">
        <v>46110</v>
      </c>
      <c r="AQ215" s="46">
        <v>45745</v>
      </c>
      <c r="AR215" s="48"/>
      <c r="AS215" s="48"/>
      <c r="AT215" s="48"/>
      <c r="AU215" s="43">
        <v>1</v>
      </c>
      <c r="AV215" s="43">
        <v>0</v>
      </c>
      <c r="AW215" s="43">
        <v>0</v>
      </c>
      <c r="AX215" s="51" t="s">
        <v>211</v>
      </c>
      <c r="AY215" s="51" t="s">
        <v>211</v>
      </c>
      <c r="AZ215" s="51" t="s">
        <v>198</v>
      </c>
      <c r="BA215" s="20">
        <f t="shared" ca="1" si="149"/>
        <v>1</v>
      </c>
      <c r="BB215" s="20">
        <f t="shared" ca="1" si="149"/>
        <v>1</v>
      </c>
      <c r="BC215" s="20">
        <f t="shared" ca="1" si="149"/>
        <v>1</v>
      </c>
      <c r="BD215" s="20">
        <f t="shared" ca="1" si="149"/>
        <v>1</v>
      </c>
      <c r="BE215" s="20">
        <f t="shared" ca="1" si="149"/>
        <v>1</v>
      </c>
      <c r="BF215" s="20">
        <f t="shared" ca="1" si="149"/>
        <v>1</v>
      </c>
      <c r="BG215" s="21" t="str">
        <f t="shared" ca="1" si="149"/>
        <v/>
      </c>
      <c r="BH215" s="21" t="str">
        <f t="shared" ca="1" si="149"/>
        <v/>
      </c>
      <c r="BI215" s="21" t="str">
        <f t="shared" ca="1" si="149"/>
        <v/>
      </c>
      <c r="BJ215" s="22">
        <f t="shared" ca="1" si="166"/>
        <v>6</v>
      </c>
      <c r="BK215" s="21">
        <f t="shared" si="167"/>
        <v>3</v>
      </c>
      <c r="BL215" s="22">
        <f t="shared" ca="1" si="168"/>
        <v>24066</v>
      </c>
      <c r="BM215" s="22">
        <f t="shared" ca="1" si="169"/>
        <v>17087</v>
      </c>
      <c r="BN215" s="23">
        <f t="shared" ca="1" si="170"/>
        <v>6979</v>
      </c>
      <c r="BO215" s="24">
        <f t="shared" ca="1" si="171"/>
        <v>1034</v>
      </c>
      <c r="BP215" s="51" t="str">
        <f>_xlfn.XLOOKUP(E215,[1]Validation!E:E,[1]Validation!F:F,"")</f>
        <v>E11</v>
      </c>
      <c r="BQ215" s="51" t="str">
        <f>_xlfn.XLOOKUP(BP215,[1]Validation!F:F,[1]Validation!G:G,"")</f>
        <v>E11 to E22</v>
      </c>
      <c r="BR215" s="52" t="str">
        <f>VLOOKUP(G215,[1]Validation!$B$1:$C$9,2,0)</f>
        <v>C</v>
      </c>
      <c r="BS215" s="51">
        <f t="shared" ca="1" si="172"/>
        <v>151</v>
      </c>
      <c r="BT215" s="53">
        <f>_xlfn.XLOOKUP(B215,'[2]1. All Calls'!$R:$R,'[2]1. All Calls'!$A:$A,"",0)</f>
        <v>45831.528969907398</v>
      </c>
      <c r="BU215" s="51" t="str">
        <f>_xlfn.XLOOKUP(B215,'[2]1. All Calls'!$R:$R,'[2]1. All Calls'!$F:$F,"",0)</f>
        <v>CC-01703582</v>
      </c>
      <c r="BV215" s="51" t="str">
        <f>_xlfn.XLOOKUP(B215,'[2]1. All Calls'!$R:$R,'[2]1. All Calls'!$J:$J,"",0)</f>
        <v>Sales Call</v>
      </c>
      <c r="BW215" s="53">
        <f>_xlfn.XLOOKUP(B215,'[2]Sch Calls'!$R:$R,'[2]Sch Calls'!$A:$A,"",0)</f>
        <v>43995.645543981504</v>
      </c>
      <c r="BX215" s="51">
        <f>_xlfn.XLOOKUP(B215,'[2]Sch Calls'!$R:$R,'[2]Sch Calls'!$B:$B,"",0)</f>
        <v>10973</v>
      </c>
      <c r="BY215" s="51" t="str">
        <f t="shared" si="151"/>
        <v>26-Sep-24</v>
      </c>
      <c r="BZ215" s="51" t="str">
        <f t="shared" si="151"/>
        <v>26-Sep-24</v>
      </c>
      <c r="CA215" s="51" t="str">
        <f t="shared" si="173"/>
        <v>30-Dec-24</v>
      </c>
      <c r="CB215" s="51" t="str">
        <f t="shared" si="174"/>
        <v>27-Sep-25</v>
      </c>
      <c r="CC215" s="51" t="str">
        <f t="shared" si="175"/>
        <v>30-Mar-26</v>
      </c>
      <c r="CD215" s="51" t="str">
        <f t="shared" si="176"/>
        <v>30-Mar-25</v>
      </c>
      <c r="CE215" s="51">
        <f t="shared" ca="1" si="152"/>
        <v>795</v>
      </c>
      <c r="CF215" s="51">
        <f t="shared" ca="1" si="152"/>
        <v>795</v>
      </c>
      <c r="CG215" s="51">
        <f t="shared" ca="1" si="177"/>
        <v>795</v>
      </c>
      <c r="CH215" s="51">
        <f t="shared" ca="1" si="178"/>
        <v>795</v>
      </c>
      <c r="CI215" s="51">
        <f t="shared" ca="1" si="179"/>
        <v>795</v>
      </c>
      <c r="CJ215" s="51">
        <f t="shared" ca="1" si="180"/>
        <v>795</v>
      </c>
      <c r="CK215" s="51">
        <f t="shared" ca="1" si="157"/>
        <v>2385</v>
      </c>
      <c r="CL215" s="51">
        <f t="shared" ca="1" si="157"/>
        <v>2385</v>
      </c>
      <c r="CM215" s="51">
        <f t="shared" ca="1" si="157"/>
        <v>2385</v>
      </c>
      <c r="CN215" s="51">
        <f t="shared" ca="1" si="157"/>
        <v>2385</v>
      </c>
      <c r="CO215" s="51">
        <f t="shared" ca="1" si="157"/>
        <v>2385</v>
      </c>
      <c r="CP215" s="51">
        <f t="shared" ca="1" si="157"/>
        <v>2385</v>
      </c>
      <c r="CQ215" s="51">
        <f t="shared" ca="1" si="158"/>
        <v>-2012</v>
      </c>
      <c r="CR215" s="51">
        <f t="shared" ca="1" si="158"/>
        <v>-2012</v>
      </c>
      <c r="CS215" s="51">
        <f t="shared" ca="1" si="158"/>
        <v>-12</v>
      </c>
      <c r="CT215" s="51">
        <f t="shared" ca="1" si="158"/>
        <v>-12</v>
      </c>
      <c r="CU215" s="51">
        <f t="shared" ca="1" si="158"/>
        <v>-12</v>
      </c>
      <c r="CV215" s="54">
        <f t="shared" ca="1" si="158"/>
        <v>-12</v>
      </c>
      <c r="CW215" s="25" t="s">
        <v>212</v>
      </c>
      <c r="CX215" s="55">
        <v>0.71</v>
      </c>
      <c r="CY215" s="55"/>
      <c r="CZ215" s="26">
        <v>0</v>
      </c>
      <c r="DA215" s="26">
        <v>0</v>
      </c>
      <c r="DB215" s="26">
        <v>0</v>
      </c>
      <c r="DC215" s="26">
        <v>0</v>
      </c>
      <c r="DD215" s="26">
        <v>0</v>
      </c>
      <c r="DE215" s="26">
        <v>0</v>
      </c>
      <c r="DF215" s="26">
        <v>0</v>
      </c>
      <c r="DG215" s="26">
        <v>0</v>
      </c>
      <c r="DH215" s="26">
        <v>0</v>
      </c>
      <c r="DI215" s="26">
        <v>0</v>
      </c>
      <c r="DJ215" s="26">
        <v>0</v>
      </c>
      <c r="DK215" s="26">
        <v>0</v>
      </c>
      <c r="DL215" s="27">
        <f t="shared" si="181"/>
        <v>45906.528969907398</v>
      </c>
      <c r="DM215" s="28">
        <f t="shared" ca="1" si="182"/>
        <v>1</v>
      </c>
      <c r="DN215" s="56">
        <f>_xlfn.XLOOKUP(B215,'[2]1. All Calls'!$R:$R,'[2]1. All Calls'!$A:$A,"",0)</f>
        <v>45831.528969907398</v>
      </c>
      <c r="DO215" s="57" t="str">
        <f ca="1">VLOOKUP(DM215,[1]Validation!$B$20:$C$25,2,0)</f>
        <v>Above 3 months</v>
      </c>
      <c r="DP215" s="58" t="str">
        <f>_xlfn.XLOOKUP(B215,'[1]Active AMCs- Dealer'!E:E,'[1]Active AMCs- Dealer'!L:L,"Not in AMC",0)</f>
        <v>Not in AMC</v>
      </c>
      <c r="DQ215" s="50" t="s">
        <v>213</v>
      </c>
      <c r="DR215" s="29" t="str">
        <f>_xlfn.XLOOKUP(B215,'[2]1. All Calls'!$R:$R,'[2]1. All Calls'!$F:$F,"",0)</f>
        <v>CC-01703582</v>
      </c>
      <c r="DS215" s="29" t="str">
        <f>_xlfn.XLOOKUP(B215,'[2]1. All Calls'!$R:$R,'[2]1. All Calls'!$AB:$AB,"",0)</f>
        <v>Sales call carried out for HMR update</v>
      </c>
      <c r="DT215" s="30">
        <f>_xlfn.XLOOKUP(DR215,'[2]1. All Calls'!$F:$F,'[2]1. All Calls'!$A:$A,"",0)</f>
        <v>45831.528969907398</v>
      </c>
      <c r="DU215" s="31">
        <f>_xlfn.XLOOKUP(DR215,'[2]1. All Calls'!$F:$F,'[2]1. All Calls'!$B:$B,"",0)</f>
        <v>23032</v>
      </c>
      <c r="DV215" s="31">
        <f>_xlfn.XLOOKUP(B215,[1]MDA_Assets!D:D,[1]MDA_Assets!N:N,"",0)</f>
        <v>16353</v>
      </c>
      <c r="DW215" s="31">
        <f>_xlfn.XLOOKUP(B215,[1]MDA_Assets!D:D,[1]MDA_Assets!O:O,"",0)</f>
        <v>6679</v>
      </c>
      <c r="DX215" s="32" t="str">
        <f>_xlfn.XLOOKUP(B215,[1]MDA_Assets!D:D,[1]MDA_Assets!Q:Q,"",0)</f>
        <v>XD</v>
      </c>
      <c r="DY215" s="33">
        <f>_xlfn.XLOOKUP(B215,[1]MDA_Assets!D:D,[1]MDA_Assets!R:R,"",0)</f>
        <v>45381</v>
      </c>
      <c r="DZ215" s="33">
        <f>_xlfn.XLOOKUP(B215,[1]MDA_Assets!D:D,[1]MDA_Assets!S:S,"",0)</f>
        <v>45381</v>
      </c>
      <c r="EA215" s="33">
        <f>_xlfn.XLOOKUP(B215,[1]MDA_Assets!D:D,[1]MDA_Assets!T:T,"",0)</f>
        <v>45381</v>
      </c>
      <c r="EB215" s="33">
        <f>_xlfn.XLOOKUP(B215,[1]MDA_Assets!D:D,[1]MDA_Assets!U:U,"",0)</f>
        <v>45381</v>
      </c>
      <c r="EC215" s="33">
        <f>_xlfn.XLOOKUP(B215,[1]MDA_Assets!D:D,[1]MDA_Assets!V:V,"",0)</f>
        <v>45381</v>
      </c>
      <c r="ED215" s="33">
        <f>_xlfn.XLOOKUP(B215,[1]MDA_Assets!D:D,[1]MDA_Assets!W:W,"",0)</f>
        <v>45381</v>
      </c>
      <c r="EE215" s="32">
        <f>_xlfn.XLOOKUP(B215,[1]MDA_Assets!D:D,[1]MDA_Assets!X:X,"",0)</f>
        <v>0</v>
      </c>
      <c r="EF215" s="33">
        <f>_xlfn.XLOOKUP(B215,[1]MDA_Assets!D:D,[1]MDA_Assets!Y:Y,"",0)</f>
        <v>0</v>
      </c>
      <c r="EG215" s="33">
        <f>_xlfn.XLOOKUP(B215,[1]MDA_Assets!D:D,[1]MDA_Assets!Z:Z,"",0)</f>
        <v>0</v>
      </c>
      <c r="EH215" s="33">
        <f>_xlfn.XLOOKUP(B215,[1]MDA_Assets!D:D,[1]MDA_Assets!AA:AA,"",0)</f>
        <v>0</v>
      </c>
      <c r="EI215" s="34">
        <f>_xlfn.XLOOKUP(B215,[1]MDA_Assets!D:D,[1]MDA_Assets!P:P,"",0)</f>
        <v>3</v>
      </c>
      <c r="EJ215" s="35" t="str">
        <f>_xlfn.XLOOKUP(B215,[1]MDA_Assets!D:D,[1]MDA_Assets!AB:AB,"",0)</f>
        <v>373</v>
      </c>
      <c r="EK215" s="35" t="str">
        <f>_xlfn.XLOOKUP(B215,[1]MDA_Assets!D:D,[1]MDA_Assets!AC:AC,"",0)</f>
        <v>373</v>
      </c>
      <c r="EL215" s="35" t="str">
        <f>_xlfn.XLOOKUP(B215,[1]MDA_Assets!D:D,[1]MDA_Assets!AD:AD,"",0)</f>
        <v>2373</v>
      </c>
      <c r="EM215" s="35" t="str">
        <f>_xlfn.XLOOKUP(B215,[1]MDA_Assets!D:D,[1]MDA_Assets!AE:AE,"",0)</f>
        <v>2373</v>
      </c>
      <c r="EN215" s="35" t="str">
        <f>_xlfn.XLOOKUP(B215,[1]MDA_Assets!D:D,[1]MDA_Assets!AF:AF,"",0)</f>
        <v>2373</v>
      </c>
      <c r="EO215" s="35" t="str">
        <f>_xlfn.XLOOKUP(B215,[1]MDA_Assets!D:D,[1]MDA_Assets!AG:AG,"",0)</f>
        <v>2373</v>
      </c>
      <c r="EP215" s="36">
        <f t="shared" si="153"/>
        <v>365</v>
      </c>
      <c r="EQ215" s="36">
        <f t="shared" si="153"/>
        <v>180</v>
      </c>
      <c r="ER215" s="36">
        <f t="shared" si="183"/>
        <v>365</v>
      </c>
      <c r="ES215" s="36">
        <f t="shared" si="184"/>
        <v>365</v>
      </c>
      <c r="ET215" s="36">
        <f t="shared" si="185"/>
        <v>730</v>
      </c>
      <c r="EU215" s="36">
        <f t="shared" si="186"/>
        <v>365</v>
      </c>
      <c r="EV215" s="36" t="str">
        <f t="shared" si="187"/>
        <v/>
      </c>
      <c r="EW215" s="36" t="str">
        <f t="shared" si="159"/>
        <v/>
      </c>
      <c r="EX215" s="36" t="str">
        <f t="shared" si="160"/>
        <v/>
      </c>
      <c r="EY215" s="36">
        <f t="shared" si="193"/>
        <v>11.78</v>
      </c>
      <c r="EZ215" s="36">
        <f t="shared" si="193"/>
        <v>5.81</v>
      </c>
      <c r="FA215" s="36">
        <f t="shared" si="193"/>
        <v>11.78</v>
      </c>
      <c r="FB215" s="36">
        <f t="shared" si="193"/>
        <v>11.78</v>
      </c>
      <c r="FC215" s="36">
        <f t="shared" si="193"/>
        <v>23.55</v>
      </c>
      <c r="FD215" s="36">
        <f t="shared" si="193"/>
        <v>11.78</v>
      </c>
      <c r="FE215" s="36" t="str">
        <f t="shared" si="192"/>
        <v/>
      </c>
      <c r="FF215" s="36" t="str">
        <f t="shared" si="192"/>
        <v/>
      </c>
      <c r="FG215" s="36" t="str">
        <f t="shared" si="192"/>
        <v/>
      </c>
      <c r="FH215" s="37" t="str" cm="1">
        <f t="array" ref="FH215">_xlfn.IFS(EY215="", "No Data", EY215&lt;0, "Negative/Future", EY215=0, "Zero Days", EY215&lt;=3, "&lt; 3 Months", EY215&lt;=6, "3 to 6 Months", EY215&lt;=9, "6 to 9 Months", EY215&lt;=12, "9 to 12 Months", EY215&lt;=15, "12 to 15 Months", EY215&lt;=18, "15 to 18 Months", EY215&lt;=24, "18 to 24 Months", EY215&gt;24, "&gt; 24 Months")</f>
        <v>9 to 12 Months</v>
      </c>
      <c r="FI215" s="37" t="str" cm="1">
        <f t="array" ref="FI215">_xlfn.IFS(EZ215="", "No Data", EZ215&lt;0, "Negative/Future", EZ215=0, "Zero Days", EZ215&lt;=3, "&lt; 3 Months", EZ215&lt;=6, "3 to 6 Months", EZ215&lt;=9, "6 to 9 Months", EZ215&lt;=12, "9 to 12 Months", EZ215&lt;=15, "12 to 15 Months", EZ215&lt;=18, "15 to 18 Months", EZ215&lt;=24, "18 to 24 Months", EZ215&gt;24, "&gt; 24 Months")</f>
        <v>3 to 6 Months</v>
      </c>
      <c r="FJ215" s="37" t="str" cm="1">
        <f t="array" ref="FJ215">_xlfn.IFS(FA215="", "No Data", FA215&lt;0, "Negative/Future", FA215=0, "Zero Days", FA215&lt;=3, "&lt; 3 Months", FA215&lt;=6, "3 to 6 Months", FA215&lt;=9, "6 to 9 Months", FA215&lt;=12, "9 to 12 Months", FA215&lt;=15, "12 to 15 Months", FA215&lt;=18, "15 to 18 Months", FA215&lt;=24, "18 to 24 Months", FA215&gt;24, "&gt; 24 Months")</f>
        <v>9 to 12 Months</v>
      </c>
      <c r="FK215" s="37" t="str" cm="1">
        <f t="array" ref="FK215">_xlfn.IFS(FB215="", "No Data", FB215&lt;0, "Negative/Future", FB215=0, "Zero Days", FB215&lt;=3, "&lt; 3 Months", FB215&lt;=6, "3 to 6 Months", FB215&lt;=9, "6 to 9 Months", FB215&lt;=12, "9 to 12 Months", FB215&lt;=15, "12 to 15 Months", FB215&lt;=18, "15 to 18 Months", FB215&lt;=24, "18 to 24 Months", FB215&gt;24, "&gt; 24 Months")</f>
        <v>9 to 12 Months</v>
      </c>
      <c r="FL215" s="37" t="str" cm="1">
        <f t="array" ref="FL215">_xlfn.IFS(FC215="", "No Data", FC215&lt;0, "Negative/Future", FC215=0, "Zero Days", FC215&lt;=3, "&lt; 3 Months", FC215&lt;=6, "3 to 6 Months", FC215&lt;=9, "6 to 9 Months", FC215&lt;=12, "9 to 12 Months", FC215&lt;=15, "12 to 15 Months", FC215&lt;=18, "15 to 18 Months", FC215&lt;=24, "18 to 24 Months", FC215&gt;24, "&gt; 24 Months")</f>
        <v>18 to 24 Months</v>
      </c>
      <c r="FM215" s="37" t="str" cm="1">
        <f t="array" ref="FM215">_xlfn.IFS(FD215="", "No Data", FD215&lt;0, "Negative/Future", FD215=0, "Zero Days", FD215&lt;=3, "&lt; 3 Months", FD215&lt;=6, "3 to 6 Months", FD215&lt;=9, "6 to 9 Months", FD215&lt;=12, "9 to 12 Months", FD215&lt;=15, "12 to 15 Months", FD215&lt;=18, "15 to 18 Months", FD215&lt;=24, "18 to 24 Months", FD215&gt;24, "&gt; 24 Months")</f>
        <v>9 to 12 Months</v>
      </c>
      <c r="FN215" s="37" t="str" cm="1">
        <f t="array" ref="FN215">_xlfn.IFS(FE215="", "No Data", FE215&lt;0, "Negative/Future", FE215=0, "Zero Days", FE215&lt;=3, "&lt; 3 Months", FE215&lt;=6, "3 to 6 Months", FE215&lt;=9, "6 to 9 Months", FE215&lt;=12, "9 to 12 Months", FE215&lt;=15, "12 to 15 Months", FE215&lt;=18, "15 to 18 Months", FE215&lt;=24, "18 to 24 Months", FE215&gt;24, "&gt; 24 Months")</f>
        <v>No Data</v>
      </c>
      <c r="FO215" s="37" t="str" cm="1">
        <f t="array" ref="FO215">_xlfn.IFS(FG215="", "No Data", FG215&lt;0, "Negative/Future", FG215=0, "Zero Days", FG215&lt;=3, "&lt; 3 Months", FG215&lt;=6, "3 to 6 Months", FG215&lt;=9, "6 to 9 Months", FG215&lt;=12, "9 to 12 Months", FG215&lt;=15, "12 to 15 Months", FG215&lt;=18, "15 to 18 Months", FG215&lt;=24, "18 to 24 Months", FG215&gt;24, "&gt; 24 Months")</f>
        <v>No Data</v>
      </c>
      <c r="FP215" s="37" t="str" cm="1">
        <f t="array" ref="FP215">_xlfn.IFS(FF215="", "No Data", FF215&lt;0, "Negative/Future", FF215=0, "Zero Days", FF215&lt;=3, "&lt; 3 Months", FF215&lt;=6, "3 to 6 Months", FF215&lt;=9, "6 to 9 Months", FF215&lt;=12, "9 to 12 Months", FF215&lt;=15, "12 to 15 Months", FF215&lt;=18, "15 to 18 Months", FF215&lt;=24, "18 to 24 Months", FF215&gt;24, "&gt; 24 Months")</f>
        <v>No Data</v>
      </c>
      <c r="FQ215" s="29" t="s">
        <v>1210</v>
      </c>
      <c r="FR215" s="29">
        <v>8235005383</v>
      </c>
      <c r="FS215" s="38" t="str">
        <f>VLOOKUP(_xlfn.XLOOKUP(B215,[1]MDA_Assets!D:D,[1]MDA_Assets!I:I,"",0),[1]Validation!$B$1:$C$8,2,0)</f>
        <v>C</v>
      </c>
      <c r="FT215" s="38" t="s">
        <v>252</v>
      </c>
      <c r="FU215" s="31">
        <f>_xlfn.XLOOKUP(B215,[1]MDA_Assets!D:D,[1]MDA_Assets!X:X,"",0)</f>
        <v>0</v>
      </c>
      <c r="FV215" s="39">
        <v>6</v>
      </c>
      <c r="FW215" s="39">
        <v>0</v>
      </c>
      <c r="FX215" s="39">
        <v>0</v>
      </c>
      <c r="FY215" s="39">
        <v>3</v>
      </c>
      <c r="FZ215" s="40">
        <f t="shared" si="150"/>
        <v>45746</v>
      </c>
      <c r="GA215" s="40">
        <f t="shared" si="150"/>
        <v>45561</v>
      </c>
      <c r="GB215" s="40">
        <f t="shared" si="161"/>
        <v>45746</v>
      </c>
      <c r="GC215" s="40">
        <f t="shared" si="162"/>
        <v>45746</v>
      </c>
      <c r="GD215" s="40">
        <f t="shared" si="163"/>
        <v>46111</v>
      </c>
      <c r="GE215" s="40">
        <f t="shared" si="164"/>
        <v>45746</v>
      </c>
      <c r="GF215" s="40" t="str">
        <f t="shared" si="154"/>
        <v/>
      </c>
      <c r="GG215" s="40" t="str">
        <f t="shared" si="154"/>
        <v/>
      </c>
      <c r="GH215" s="40" t="str">
        <f t="shared" si="154"/>
        <v/>
      </c>
      <c r="GI215" s="39">
        <f t="shared" si="188"/>
        <v>5</v>
      </c>
      <c r="GJ215" s="39">
        <f t="shared" si="189"/>
        <v>0</v>
      </c>
      <c r="GK215" s="39">
        <f t="shared" si="190"/>
        <v>0</v>
      </c>
      <c r="GL215" s="39">
        <f t="shared" si="191"/>
        <v>1</v>
      </c>
    </row>
    <row r="216" spans="1:194" x14ac:dyDescent="0.25">
      <c r="A216" s="19">
        <v>241</v>
      </c>
      <c r="B216" s="43" t="s">
        <v>1211</v>
      </c>
      <c r="C216" s="43" t="s">
        <v>254</v>
      </c>
      <c r="D216" s="43" t="s">
        <v>241</v>
      </c>
      <c r="E216" s="43" t="s">
        <v>898</v>
      </c>
      <c r="F216" s="43" t="s">
        <v>1212</v>
      </c>
      <c r="G216" s="43" t="s">
        <v>225</v>
      </c>
      <c r="H216" s="43" t="s">
        <v>498</v>
      </c>
      <c r="I216" s="43" t="s">
        <v>192</v>
      </c>
      <c r="J216" s="44">
        <f t="shared" si="165"/>
        <v>42239.770833333336</v>
      </c>
      <c r="K216" s="44">
        <v>41875.770833333336</v>
      </c>
      <c r="L216" s="44">
        <v>41569.770833333336</v>
      </c>
      <c r="M216" s="43" t="s">
        <v>1213</v>
      </c>
      <c r="N216" s="43" t="s">
        <v>1214</v>
      </c>
      <c r="O216" s="44">
        <v>45273.426805555559</v>
      </c>
      <c r="P216" s="43">
        <v>7740</v>
      </c>
      <c r="Q216" s="43"/>
      <c r="R216" s="43"/>
      <c r="S216" s="43" t="s">
        <v>206</v>
      </c>
      <c r="T216" s="44">
        <v>45032.770833333336</v>
      </c>
      <c r="U216" s="44">
        <v>45032.770833333336</v>
      </c>
      <c r="V216" s="44">
        <v>45032.770833333336</v>
      </c>
      <c r="W216" s="44">
        <v>45032.770833333336</v>
      </c>
      <c r="X216" s="44">
        <v>45032.770833333336</v>
      </c>
      <c r="Y216" s="44">
        <v>45032.770833333336</v>
      </c>
      <c r="Z216" s="43"/>
      <c r="AA216" s="43"/>
      <c r="AB216" s="43"/>
      <c r="AC216" s="43"/>
      <c r="AD216" s="43"/>
      <c r="AE216" s="43">
        <v>4</v>
      </c>
      <c r="AF216" s="43" t="s">
        <v>1215</v>
      </c>
      <c r="AG216" s="43" t="s">
        <v>1215</v>
      </c>
      <c r="AH216" s="43" t="s">
        <v>1216</v>
      </c>
      <c r="AI216" s="43" t="s">
        <v>1216</v>
      </c>
      <c r="AJ216" s="43" t="s">
        <v>1216</v>
      </c>
      <c r="AK216" s="43" t="s">
        <v>1216</v>
      </c>
      <c r="AL216" s="46">
        <v>45212</v>
      </c>
      <c r="AM216" s="46">
        <v>45212</v>
      </c>
      <c r="AN216" s="46">
        <v>45397</v>
      </c>
      <c r="AO216" s="46">
        <v>45397</v>
      </c>
      <c r="AP216" s="46">
        <v>45762</v>
      </c>
      <c r="AQ216" s="46">
        <v>45397</v>
      </c>
      <c r="AR216" s="48"/>
      <c r="AS216" s="48"/>
      <c r="AT216" s="48"/>
      <c r="AU216" s="43">
        <v>1</v>
      </c>
      <c r="AV216" s="43">
        <v>0</v>
      </c>
      <c r="AW216" s="43">
        <v>0</v>
      </c>
      <c r="AX216" s="51" t="s">
        <v>211</v>
      </c>
      <c r="AY216" s="51" t="s">
        <v>211</v>
      </c>
      <c r="AZ216" s="51" t="s">
        <v>198</v>
      </c>
      <c r="BA216" s="20">
        <f t="shared" ca="1" si="149"/>
        <v>1</v>
      </c>
      <c r="BB216" s="20">
        <f t="shared" ca="1" si="149"/>
        <v>1</v>
      </c>
      <c r="BC216" s="20">
        <f t="shared" ca="1" si="149"/>
        <v>1</v>
      </c>
      <c r="BD216" s="20">
        <f t="shared" ca="1" si="149"/>
        <v>1</v>
      </c>
      <c r="BE216" s="20">
        <f t="shared" ca="1" si="149"/>
        <v>1</v>
      </c>
      <c r="BF216" s="20">
        <f t="shared" ca="1" si="149"/>
        <v>1</v>
      </c>
      <c r="BG216" s="21" t="str">
        <f t="shared" ca="1" si="149"/>
        <v/>
      </c>
      <c r="BH216" s="21" t="str">
        <f t="shared" ca="1" si="149"/>
        <v/>
      </c>
      <c r="BI216" s="21" t="str">
        <f t="shared" ca="1" si="149"/>
        <v/>
      </c>
      <c r="BJ216" s="22">
        <f t="shared" ca="1" si="166"/>
        <v>6</v>
      </c>
      <c r="BK216" s="21">
        <f t="shared" si="167"/>
        <v>4</v>
      </c>
      <c r="BL216" s="22">
        <f t="shared" ca="1" si="168"/>
        <v>11350</v>
      </c>
      <c r="BM216" s="22">
        <f t="shared" ca="1" si="169"/>
        <v>0</v>
      </c>
      <c r="BN216" s="23">
        <f t="shared" ca="1" si="170"/>
        <v>11350</v>
      </c>
      <c r="BO216" s="24">
        <f t="shared" ca="1" si="171"/>
        <v>3610</v>
      </c>
      <c r="BP216" s="51" t="str">
        <f>_xlfn.XLOOKUP(E216,[1]Validation!E:E,[1]Validation!F:F,"")</f>
        <v>EN5</v>
      </c>
      <c r="BQ216" s="51" t="str">
        <f>_xlfn.XLOOKUP(BP216,[1]Validation!F:F,[1]Validation!G:G,"")</f>
        <v>EN4 to EN7</v>
      </c>
      <c r="BR216" s="52" t="str">
        <f>VLOOKUP(G216,[1]Validation!$B$1:$C$9,2,0)</f>
        <v>C</v>
      </c>
      <c r="BS216" s="51">
        <f t="shared" ca="1" si="172"/>
        <v>141</v>
      </c>
      <c r="BT216" s="53">
        <f>_xlfn.XLOOKUP(B216,'[2]1. All Calls'!$R:$R,'[2]1. All Calls'!$A:$A,"",0)</f>
        <v>45273.546238425901</v>
      </c>
      <c r="BU216" s="51" t="str">
        <f>_xlfn.XLOOKUP(B216,'[2]1. All Calls'!$R:$R,'[2]1. All Calls'!$F:$F,"",0)</f>
        <v>CC-01123652</v>
      </c>
      <c r="BV216" s="51" t="str">
        <f>_xlfn.XLOOKUP(B216,'[2]1. All Calls'!$R:$R,'[2]1. All Calls'!$J:$J,"",0)</f>
        <v>General Service</v>
      </c>
      <c r="BW216" s="53">
        <f>_xlfn.XLOOKUP(B216,'[2]Sch Calls'!$R:$R,'[2]Sch Calls'!$A:$A,"",0)</f>
        <v>45033.663888888892</v>
      </c>
      <c r="BX216" s="51">
        <f>_xlfn.XLOOKUP(B216,'[2]Sch Calls'!$R:$R,'[2]Sch Calls'!$B:$B,"",0)</f>
        <v>7020</v>
      </c>
      <c r="BY216" s="51" t="str">
        <f t="shared" si="151"/>
        <v>14-Oct-23</v>
      </c>
      <c r="BZ216" s="51" t="str">
        <f t="shared" si="151"/>
        <v>14-Oct-23</v>
      </c>
      <c r="CA216" s="51" t="str">
        <f t="shared" si="173"/>
        <v>17-Jan-24</v>
      </c>
      <c r="CB216" s="51" t="str">
        <f t="shared" si="174"/>
        <v>14-Oct-24</v>
      </c>
      <c r="CC216" s="51" t="str">
        <f t="shared" si="175"/>
        <v>16-Apr-25</v>
      </c>
      <c r="CD216" s="51" t="str">
        <f t="shared" si="176"/>
        <v>16-Apr-24</v>
      </c>
      <c r="CE216" s="51">
        <f t="shared" ca="1" si="152"/>
        <v>1143</v>
      </c>
      <c r="CF216" s="51">
        <f t="shared" ca="1" si="152"/>
        <v>1143</v>
      </c>
      <c r="CG216" s="51">
        <f t="shared" ca="1" si="177"/>
        <v>1143</v>
      </c>
      <c r="CH216" s="51">
        <f t="shared" ca="1" si="178"/>
        <v>1143</v>
      </c>
      <c r="CI216" s="51">
        <f t="shared" ca="1" si="179"/>
        <v>1143</v>
      </c>
      <c r="CJ216" s="51">
        <f t="shared" ca="1" si="180"/>
        <v>1143</v>
      </c>
      <c r="CK216" s="51">
        <f t="shared" ca="1" si="157"/>
        <v>4572</v>
      </c>
      <c r="CL216" s="51">
        <f t="shared" ca="1" si="157"/>
        <v>4572</v>
      </c>
      <c r="CM216" s="51">
        <f t="shared" ca="1" si="157"/>
        <v>4572</v>
      </c>
      <c r="CN216" s="51">
        <f t="shared" ca="1" si="157"/>
        <v>4572</v>
      </c>
      <c r="CO216" s="51">
        <f t="shared" ca="1" si="157"/>
        <v>4572</v>
      </c>
      <c r="CP216" s="51">
        <f t="shared" ca="1" si="157"/>
        <v>4572</v>
      </c>
      <c r="CQ216" s="51">
        <f t="shared" ca="1" si="158"/>
        <v>-3292</v>
      </c>
      <c r="CR216" s="51">
        <f t="shared" ca="1" si="158"/>
        <v>-3292</v>
      </c>
      <c r="CS216" s="51">
        <f t="shared" ca="1" si="158"/>
        <v>-1292</v>
      </c>
      <c r="CT216" s="51">
        <f t="shared" ca="1" si="158"/>
        <v>-1292</v>
      </c>
      <c r="CU216" s="51">
        <f t="shared" ca="1" si="158"/>
        <v>-1292</v>
      </c>
      <c r="CV216" s="54">
        <f t="shared" ca="1" si="158"/>
        <v>-1292</v>
      </c>
      <c r="CW216" s="25" t="s">
        <v>195</v>
      </c>
      <c r="CX216" s="55">
        <v>0</v>
      </c>
      <c r="CY216" s="55"/>
      <c r="CZ216" s="26">
        <v>0</v>
      </c>
      <c r="DA216" s="26">
        <v>0</v>
      </c>
      <c r="DB216" s="26">
        <v>0</v>
      </c>
      <c r="DC216" s="26">
        <v>0</v>
      </c>
      <c r="DD216" s="26">
        <v>0</v>
      </c>
      <c r="DE216" s="26">
        <v>0</v>
      </c>
      <c r="DF216" s="26">
        <v>0</v>
      </c>
      <c r="DG216" s="26">
        <v>0</v>
      </c>
      <c r="DH216" s="26">
        <v>0</v>
      </c>
      <c r="DI216" s="26">
        <v>0</v>
      </c>
      <c r="DJ216" s="26">
        <v>0</v>
      </c>
      <c r="DK216" s="26">
        <v>0</v>
      </c>
      <c r="DL216" s="27">
        <f t="shared" si="181"/>
        <v>45348.546238425901</v>
      </c>
      <c r="DM216" s="28">
        <f t="shared" ca="1" si="182"/>
        <v>1</v>
      </c>
      <c r="DN216" s="56">
        <f>_xlfn.XLOOKUP(B216,'[2]1. All Calls'!$R:$R,'[2]1. All Calls'!$A:$A,"",0)</f>
        <v>45273.546238425901</v>
      </c>
      <c r="DO216" s="57" t="str">
        <f ca="1">VLOOKUP(DM216,[1]Validation!$B$20:$C$25,2,0)</f>
        <v>Above 3 months</v>
      </c>
      <c r="DP216" s="58" t="str">
        <f>_xlfn.XLOOKUP(B216,'[1]Active AMCs- Dealer'!E:E,'[1]Active AMCs- Dealer'!L:L,"Not in AMC",0)</f>
        <v>Not in AMC</v>
      </c>
      <c r="DQ216" s="50" t="s">
        <v>213</v>
      </c>
      <c r="DR216" s="29" t="str">
        <f>_xlfn.XLOOKUP(B216,'[2]1. All Calls'!$R:$R,'[2]1. All Calls'!$F:$F,"",0)</f>
        <v>CC-01123652</v>
      </c>
      <c r="DS216" s="29" t="str">
        <f>_xlfn.XLOOKUP(B216,'[2]1. All Calls'!$R:$R,'[2]1. All Calls'!$AB:$AB,"",0)</f>
        <v>Courtesy visit done</v>
      </c>
      <c r="DT216" s="30">
        <f>_xlfn.XLOOKUP(DR216,'[2]1. All Calls'!$F:$F,'[2]1. All Calls'!$A:$A,"",0)</f>
        <v>45273.546238425901</v>
      </c>
      <c r="DU216" s="31">
        <f>_xlfn.XLOOKUP(DR216,'[2]1. All Calls'!$F:$F,'[2]1. All Calls'!$B:$B,"",0)</f>
        <v>7740</v>
      </c>
      <c r="DV216" s="31">
        <f>_xlfn.XLOOKUP(B216,[1]MDA_Assets!D:D,[1]MDA_Assets!N:N,"",0)</f>
        <v>0</v>
      </c>
      <c r="DW216" s="31">
        <f>_xlfn.XLOOKUP(B216,[1]MDA_Assets!D:D,[1]MDA_Assets!O:O,"",0)</f>
        <v>0</v>
      </c>
      <c r="DX216" s="32" t="str">
        <f>_xlfn.XLOOKUP(B216,[1]MDA_Assets!D:D,[1]MDA_Assets!Q:Q,"",0)</f>
        <v>XD</v>
      </c>
      <c r="DY216" s="33">
        <f>_xlfn.XLOOKUP(B216,[1]MDA_Assets!D:D,[1]MDA_Assets!R:R,"",0)</f>
        <v>45033</v>
      </c>
      <c r="DZ216" s="33">
        <f>_xlfn.XLOOKUP(B216,[1]MDA_Assets!D:D,[1]MDA_Assets!S:S,"",0)</f>
        <v>45033</v>
      </c>
      <c r="EA216" s="33">
        <f>_xlfn.XLOOKUP(B216,[1]MDA_Assets!D:D,[1]MDA_Assets!T:T,"",0)</f>
        <v>45033</v>
      </c>
      <c r="EB216" s="33">
        <f>_xlfn.XLOOKUP(B216,[1]MDA_Assets!D:D,[1]MDA_Assets!U:U,"",0)</f>
        <v>45033</v>
      </c>
      <c r="EC216" s="33">
        <f>_xlfn.XLOOKUP(B216,[1]MDA_Assets!D:D,[1]MDA_Assets!V:V,"",0)</f>
        <v>45033</v>
      </c>
      <c r="ED216" s="33">
        <f>_xlfn.XLOOKUP(B216,[1]MDA_Assets!D:D,[1]MDA_Assets!W:W,"",0)</f>
        <v>45033</v>
      </c>
      <c r="EE216" s="32">
        <f>_xlfn.XLOOKUP(B216,[1]MDA_Assets!D:D,[1]MDA_Assets!X:X,"",0)</f>
        <v>0</v>
      </c>
      <c r="EF216" s="33">
        <f>_xlfn.XLOOKUP(B216,[1]MDA_Assets!D:D,[1]MDA_Assets!Y:Y,"",0)</f>
        <v>0</v>
      </c>
      <c r="EG216" s="33">
        <f>_xlfn.XLOOKUP(B216,[1]MDA_Assets!D:D,[1]MDA_Assets!Z:Z,"",0)</f>
        <v>0</v>
      </c>
      <c r="EH216" s="33">
        <f>_xlfn.XLOOKUP(B216,[1]MDA_Assets!D:D,[1]MDA_Assets!AA:AA,"",0)</f>
        <v>0</v>
      </c>
      <c r="EI216" s="34">
        <f>_xlfn.XLOOKUP(B216,[1]MDA_Assets!D:D,[1]MDA_Assets!P:P,"",0)</f>
        <v>4</v>
      </c>
      <c r="EJ216" s="35" t="str">
        <f>_xlfn.XLOOKUP(B216,[1]MDA_Assets!D:D,[1]MDA_Assets!AB:AB,"",0)</f>
        <v>1280</v>
      </c>
      <c r="EK216" s="35" t="str">
        <f>_xlfn.XLOOKUP(B216,[1]MDA_Assets!D:D,[1]MDA_Assets!AC:AC,"",0)</f>
        <v>1280</v>
      </c>
      <c r="EL216" s="35" t="str">
        <f>_xlfn.XLOOKUP(B216,[1]MDA_Assets!D:D,[1]MDA_Assets!AD:AD,"",0)</f>
        <v>3280</v>
      </c>
      <c r="EM216" s="35" t="str">
        <f>_xlfn.XLOOKUP(B216,[1]MDA_Assets!D:D,[1]MDA_Assets!AE:AE,"",0)</f>
        <v>3280</v>
      </c>
      <c r="EN216" s="35" t="str">
        <f>_xlfn.XLOOKUP(B216,[1]MDA_Assets!D:D,[1]MDA_Assets!AF:AF,"",0)</f>
        <v>3280</v>
      </c>
      <c r="EO216" s="35" t="str">
        <f>_xlfn.XLOOKUP(B216,[1]MDA_Assets!D:D,[1]MDA_Assets!AG:AG,"",0)</f>
        <v>3280</v>
      </c>
      <c r="EP216" s="36">
        <f t="shared" si="153"/>
        <v>180</v>
      </c>
      <c r="EQ216" s="36">
        <f t="shared" si="153"/>
        <v>180</v>
      </c>
      <c r="ER216" s="36">
        <f t="shared" si="183"/>
        <v>365</v>
      </c>
      <c r="ES216" s="36">
        <f t="shared" si="184"/>
        <v>365</v>
      </c>
      <c r="ET216" s="36">
        <f t="shared" si="185"/>
        <v>730</v>
      </c>
      <c r="EU216" s="36">
        <f t="shared" si="186"/>
        <v>365</v>
      </c>
      <c r="EV216" s="36" t="str">
        <f t="shared" si="187"/>
        <v/>
      </c>
      <c r="EW216" s="36" t="str">
        <f t="shared" si="159"/>
        <v/>
      </c>
      <c r="EX216" s="36" t="str">
        <f t="shared" si="160"/>
        <v/>
      </c>
      <c r="EY216" s="36">
        <f t="shared" si="193"/>
        <v>5.81</v>
      </c>
      <c r="EZ216" s="36">
        <f t="shared" si="193"/>
        <v>5.81</v>
      </c>
      <c r="FA216" s="36">
        <f t="shared" si="193"/>
        <v>11.78</v>
      </c>
      <c r="FB216" s="36">
        <f t="shared" si="193"/>
        <v>11.78</v>
      </c>
      <c r="FC216" s="36">
        <f t="shared" si="193"/>
        <v>23.55</v>
      </c>
      <c r="FD216" s="36">
        <f t="shared" si="193"/>
        <v>11.78</v>
      </c>
      <c r="FE216" s="36" t="str">
        <f t="shared" si="192"/>
        <v/>
      </c>
      <c r="FF216" s="36" t="str">
        <f t="shared" si="192"/>
        <v/>
      </c>
      <c r="FG216" s="36" t="str">
        <f t="shared" si="192"/>
        <v/>
      </c>
      <c r="FH216" s="37" t="str" cm="1">
        <f t="array" ref="FH216">_xlfn.IFS(EY216="", "No Data", EY216&lt;0, "Negative/Future", EY216=0, "Zero Days", EY216&lt;=3, "&lt; 3 Months", EY216&lt;=6, "3 to 6 Months", EY216&lt;=9, "6 to 9 Months", EY216&lt;=12, "9 to 12 Months", EY216&lt;=15, "12 to 15 Months", EY216&lt;=18, "15 to 18 Months", EY216&lt;=24, "18 to 24 Months", EY216&gt;24, "&gt; 24 Months")</f>
        <v>3 to 6 Months</v>
      </c>
      <c r="FI216" s="37" t="str" cm="1">
        <f t="array" ref="FI216">_xlfn.IFS(EZ216="", "No Data", EZ216&lt;0, "Negative/Future", EZ216=0, "Zero Days", EZ216&lt;=3, "&lt; 3 Months", EZ216&lt;=6, "3 to 6 Months", EZ216&lt;=9, "6 to 9 Months", EZ216&lt;=12, "9 to 12 Months", EZ216&lt;=15, "12 to 15 Months", EZ216&lt;=18, "15 to 18 Months", EZ216&lt;=24, "18 to 24 Months", EZ216&gt;24, "&gt; 24 Months")</f>
        <v>3 to 6 Months</v>
      </c>
      <c r="FJ216" s="37" t="str" cm="1">
        <f t="array" ref="FJ216">_xlfn.IFS(FA216="", "No Data", FA216&lt;0, "Negative/Future", FA216=0, "Zero Days", FA216&lt;=3, "&lt; 3 Months", FA216&lt;=6, "3 to 6 Months", FA216&lt;=9, "6 to 9 Months", FA216&lt;=12, "9 to 12 Months", FA216&lt;=15, "12 to 15 Months", FA216&lt;=18, "15 to 18 Months", FA216&lt;=24, "18 to 24 Months", FA216&gt;24, "&gt; 24 Months")</f>
        <v>9 to 12 Months</v>
      </c>
      <c r="FK216" s="37" t="str" cm="1">
        <f t="array" ref="FK216">_xlfn.IFS(FB216="", "No Data", FB216&lt;0, "Negative/Future", FB216=0, "Zero Days", FB216&lt;=3, "&lt; 3 Months", FB216&lt;=6, "3 to 6 Months", FB216&lt;=9, "6 to 9 Months", FB216&lt;=12, "9 to 12 Months", FB216&lt;=15, "12 to 15 Months", FB216&lt;=18, "15 to 18 Months", FB216&lt;=24, "18 to 24 Months", FB216&gt;24, "&gt; 24 Months")</f>
        <v>9 to 12 Months</v>
      </c>
      <c r="FL216" s="37" t="str" cm="1">
        <f t="array" ref="FL216">_xlfn.IFS(FC216="", "No Data", FC216&lt;0, "Negative/Future", FC216=0, "Zero Days", FC216&lt;=3, "&lt; 3 Months", FC216&lt;=6, "3 to 6 Months", FC216&lt;=9, "6 to 9 Months", FC216&lt;=12, "9 to 12 Months", FC216&lt;=15, "12 to 15 Months", FC216&lt;=18, "15 to 18 Months", FC216&lt;=24, "18 to 24 Months", FC216&gt;24, "&gt; 24 Months")</f>
        <v>18 to 24 Months</v>
      </c>
      <c r="FM216" s="37" t="str" cm="1">
        <f t="array" ref="FM216">_xlfn.IFS(FD216="", "No Data", FD216&lt;0, "Negative/Future", FD216=0, "Zero Days", FD216&lt;=3, "&lt; 3 Months", FD216&lt;=6, "3 to 6 Months", FD216&lt;=9, "6 to 9 Months", FD216&lt;=12, "9 to 12 Months", FD216&lt;=15, "12 to 15 Months", FD216&lt;=18, "15 to 18 Months", FD216&lt;=24, "18 to 24 Months", FD216&gt;24, "&gt; 24 Months")</f>
        <v>9 to 12 Months</v>
      </c>
      <c r="FN216" s="37" t="str" cm="1">
        <f t="array" ref="FN216">_xlfn.IFS(FE216="", "No Data", FE216&lt;0, "Negative/Future", FE216=0, "Zero Days", FE216&lt;=3, "&lt; 3 Months", FE216&lt;=6, "3 to 6 Months", FE216&lt;=9, "6 to 9 Months", FE216&lt;=12, "9 to 12 Months", FE216&lt;=15, "12 to 15 Months", FE216&lt;=18, "15 to 18 Months", FE216&lt;=24, "18 to 24 Months", FE216&gt;24, "&gt; 24 Months")</f>
        <v>No Data</v>
      </c>
      <c r="FO216" s="37" t="str" cm="1">
        <f t="array" ref="FO216">_xlfn.IFS(FG216="", "No Data", FG216&lt;0, "Negative/Future", FG216=0, "Zero Days", FG216&lt;=3, "&lt; 3 Months", FG216&lt;=6, "3 to 6 Months", FG216&lt;=9, "6 to 9 Months", FG216&lt;=12, "9 to 12 Months", FG216&lt;=15, "12 to 15 Months", FG216&lt;=18, "15 to 18 Months", FG216&lt;=24, "18 to 24 Months", FG216&gt;24, "&gt; 24 Months")</f>
        <v>No Data</v>
      </c>
      <c r="FP216" s="37" t="str" cm="1">
        <f t="array" ref="FP216">_xlfn.IFS(FF216="", "No Data", FF216&lt;0, "Negative/Future", FF216=0, "Zero Days", FF216&lt;=3, "&lt; 3 Months", FF216&lt;=6, "3 to 6 Months", FF216&lt;=9, "6 to 9 Months", FF216&lt;=12, "9 to 12 Months", FF216&lt;=15, "12 to 15 Months", FF216&lt;=18, "15 to 18 Months", FF216&lt;=24, "18 to 24 Months", FF216&gt;24, "&gt; 24 Months")</f>
        <v>No Data</v>
      </c>
      <c r="FQ216" s="29" t="s">
        <v>227</v>
      </c>
      <c r="FR216" s="29" t="s">
        <v>227</v>
      </c>
      <c r="FS216" s="38" t="str">
        <f>VLOOKUP(_xlfn.XLOOKUP(B216,[1]MDA_Assets!D:D,[1]MDA_Assets!I:I,"",0),[1]Validation!$B$1:$C$8,2,0)</f>
        <v>C</v>
      </c>
      <c r="FT216" s="38" t="s">
        <v>252</v>
      </c>
      <c r="FU216" s="31">
        <f>_xlfn.XLOOKUP(B216,[1]MDA_Assets!D:D,[1]MDA_Assets!X:X,"",0)</f>
        <v>0</v>
      </c>
      <c r="FV216" s="39">
        <v>6</v>
      </c>
      <c r="FW216" s="39">
        <v>0</v>
      </c>
      <c r="FX216" s="39">
        <v>0</v>
      </c>
      <c r="FY216" s="39">
        <v>3</v>
      </c>
      <c r="FZ216" s="40">
        <f t="shared" si="150"/>
        <v>45213</v>
      </c>
      <c r="GA216" s="40">
        <f t="shared" si="150"/>
        <v>45213</v>
      </c>
      <c r="GB216" s="40">
        <f t="shared" si="161"/>
        <v>45398</v>
      </c>
      <c r="GC216" s="40">
        <f t="shared" si="162"/>
        <v>45398</v>
      </c>
      <c r="GD216" s="40">
        <f t="shared" si="163"/>
        <v>45763</v>
      </c>
      <c r="GE216" s="40">
        <f t="shared" si="164"/>
        <v>45398</v>
      </c>
      <c r="GF216" s="40" t="str">
        <f t="shared" si="154"/>
        <v/>
      </c>
      <c r="GG216" s="40" t="str">
        <f t="shared" si="154"/>
        <v/>
      </c>
      <c r="GH216" s="40" t="str">
        <f t="shared" si="154"/>
        <v/>
      </c>
      <c r="GI216" s="39">
        <f t="shared" si="188"/>
        <v>6</v>
      </c>
      <c r="GJ216" s="39">
        <f t="shared" si="189"/>
        <v>0</v>
      </c>
      <c r="GK216" s="39">
        <f t="shared" si="190"/>
        <v>0</v>
      </c>
      <c r="GL216" s="39">
        <f t="shared" si="191"/>
        <v>0</v>
      </c>
    </row>
    <row r="217" spans="1:194" x14ac:dyDescent="0.25">
      <c r="A217" s="19">
        <v>242</v>
      </c>
      <c r="B217" s="43" t="s">
        <v>1217</v>
      </c>
      <c r="C217" s="43" t="s">
        <v>254</v>
      </c>
      <c r="D217" s="43" t="s">
        <v>241</v>
      </c>
      <c r="E217" s="43" t="s">
        <v>898</v>
      </c>
      <c r="F217" s="43" t="s">
        <v>852</v>
      </c>
      <c r="G217" s="43" t="s">
        <v>190</v>
      </c>
      <c r="H217" s="43" t="s">
        <v>277</v>
      </c>
      <c r="I217" s="43" t="s">
        <v>192</v>
      </c>
      <c r="J217" s="44">
        <f t="shared" si="165"/>
        <v>41966.770833333336</v>
      </c>
      <c r="K217" s="44">
        <v>41602.770833333336</v>
      </c>
      <c r="L217" s="44">
        <v>41546.770833333336</v>
      </c>
      <c r="M217" s="43" t="s">
        <v>2323</v>
      </c>
      <c r="N217" s="43" t="s">
        <v>193</v>
      </c>
      <c r="O217" s="44">
        <v>46050.417013888888</v>
      </c>
      <c r="P217" s="43">
        <v>29130</v>
      </c>
      <c r="Q217" s="43"/>
      <c r="R217" s="43">
        <v>29130</v>
      </c>
      <c r="S217" s="43" t="s">
        <v>206</v>
      </c>
      <c r="T217" s="44">
        <v>46002.770833333336</v>
      </c>
      <c r="U217" s="44">
        <v>46002.770833333336</v>
      </c>
      <c r="V217" s="44">
        <v>46002.770833333336</v>
      </c>
      <c r="W217" s="44">
        <v>46002.770833333336</v>
      </c>
      <c r="X217" s="44">
        <v>46002.770833333336</v>
      </c>
      <c r="Y217" s="44">
        <v>46002.770833333336</v>
      </c>
      <c r="Z217" s="43"/>
      <c r="AA217" s="43"/>
      <c r="AB217" s="44">
        <v>46002.770833333336</v>
      </c>
      <c r="AC217" s="43"/>
      <c r="AD217" s="43"/>
      <c r="AE217" s="43">
        <v>4</v>
      </c>
      <c r="AF217" s="43" t="s">
        <v>1125</v>
      </c>
      <c r="AG217" s="43" t="s">
        <v>1125</v>
      </c>
      <c r="AH217" s="43" t="s">
        <v>1126</v>
      </c>
      <c r="AI217" s="43" t="s">
        <v>1126</v>
      </c>
      <c r="AJ217" s="43" t="s">
        <v>2324</v>
      </c>
      <c r="AK217" s="43" t="s">
        <v>1126</v>
      </c>
      <c r="AL217" s="49">
        <v>46182</v>
      </c>
      <c r="AM217" s="49">
        <v>46182</v>
      </c>
      <c r="AN217" s="47">
        <v>46367</v>
      </c>
      <c r="AO217" s="47">
        <v>46367</v>
      </c>
      <c r="AP217" s="47">
        <v>46732</v>
      </c>
      <c r="AQ217" s="47">
        <v>46367</v>
      </c>
      <c r="AR217" s="47">
        <v>46367</v>
      </c>
      <c r="AS217" s="48"/>
      <c r="AT217" s="48"/>
      <c r="AU217" s="43">
        <v>0</v>
      </c>
      <c r="AV217" s="43">
        <v>0</v>
      </c>
      <c r="AW217" s="43">
        <v>1</v>
      </c>
      <c r="AX217" s="51" t="s">
        <v>436</v>
      </c>
      <c r="AY217" s="51" t="s">
        <v>3530</v>
      </c>
      <c r="AZ217" s="51" t="s">
        <v>198</v>
      </c>
      <c r="BA217" s="20">
        <f t="shared" ca="1" si="149"/>
        <v>1</v>
      </c>
      <c r="BB217" s="20">
        <f t="shared" ca="1" si="149"/>
        <v>1</v>
      </c>
      <c r="BC217" s="20">
        <f t="shared" ca="1" si="149"/>
        <v>0</v>
      </c>
      <c r="BD217" s="20">
        <f t="shared" ca="1" si="149"/>
        <v>0</v>
      </c>
      <c r="BE217" s="20">
        <f t="shared" ca="1" si="149"/>
        <v>0</v>
      </c>
      <c r="BF217" s="20">
        <f t="shared" ca="1" si="149"/>
        <v>0</v>
      </c>
      <c r="BG217" s="21">
        <f t="shared" ca="1" si="149"/>
        <v>0</v>
      </c>
      <c r="BH217" s="21" t="str">
        <f t="shared" ca="1" si="149"/>
        <v/>
      </c>
      <c r="BI217" s="21" t="str">
        <f t="shared" ca="1" si="149"/>
        <v/>
      </c>
      <c r="BJ217" s="22">
        <f t="shared" ca="1" si="166"/>
        <v>2</v>
      </c>
      <c r="BK217" s="21">
        <f t="shared" si="167"/>
        <v>4</v>
      </c>
      <c r="BL217" s="22">
        <f t="shared" ca="1" si="168"/>
        <v>29632</v>
      </c>
      <c r="BM217" s="22">
        <f t="shared" ca="1" si="169"/>
        <v>0</v>
      </c>
      <c r="BN217" s="23">
        <f t="shared" ca="1" si="170"/>
        <v>29632</v>
      </c>
      <c r="BO217" s="24">
        <f t="shared" ca="1" si="171"/>
        <v>502</v>
      </c>
      <c r="BP217" s="51" t="str">
        <f>_xlfn.XLOOKUP(E217,[1]Validation!E:E,[1]Validation!F:F,"")</f>
        <v>EN5</v>
      </c>
      <c r="BQ217" s="51" t="str">
        <f>_xlfn.XLOOKUP(BP217,[1]Validation!F:F,[1]Validation!G:G,"")</f>
        <v>EN4 to EN7</v>
      </c>
      <c r="BR217" s="52" t="str">
        <f>VLOOKUP(G217,[1]Validation!$B$1:$C$9,2,0)</f>
        <v>B</v>
      </c>
      <c r="BS217" s="51">
        <f t="shared" ca="1" si="172"/>
        <v>150</v>
      </c>
      <c r="BT217" s="53">
        <f>_xlfn.XLOOKUP(B217,'[2]1. All Calls'!$R:$R,'[2]1. All Calls'!$A:$A,"",0)</f>
        <v>46050.645648148202</v>
      </c>
      <c r="BU217" s="51" t="str">
        <f>_xlfn.XLOOKUP(B217,'[2]1. All Calls'!$R:$R,'[2]1. All Calls'!$F:$F,"",0)</f>
        <v>CC-01955950</v>
      </c>
      <c r="BV217" s="51" t="str">
        <f>_xlfn.XLOOKUP(B217,'[2]1. All Calls'!$R:$R,'[2]1. All Calls'!$J:$J,"",0)</f>
        <v>Sales Call</v>
      </c>
      <c r="BW217" s="53">
        <f>_xlfn.XLOOKUP(B217,'[2]Sch Calls'!$R:$R,'[2]Sch Calls'!$A:$A,"",0)</f>
        <v>45299.688194444447</v>
      </c>
      <c r="BX217" s="51">
        <f>_xlfn.XLOOKUP(B217,'[2]Sch Calls'!$R:$R,'[2]Sch Calls'!$B:$B,"",0)</f>
        <v>25212</v>
      </c>
      <c r="BY217" s="51" t="str">
        <f t="shared" si="151"/>
        <v>10-Jun-26</v>
      </c>
      <c r="BZ217" s="51" t="str">
        <f t="shared" si="151"/>
        <v>10-Jun-26</v>
      </c>
      <c r="CA217" s="51" t="str">
        <f t="shared" si="173"/>
        <v>13-Sep-26</v>
      </c>
      <c r="CB217" s="51" t="str">
        <f t="shared" si="174"/>
        <v>11-Jun-27</v>
      </c>
      <c r="CC217" s="51" t="str">
        <f t="shared" si="175"/>
        <v>12-Dec-27</v>
      </c>
      <c r="CD217" s="51" t="str">
        <f t="shared" si="176"/>
        <v>12-Dec-26</v>
      </c>
      <c r="CE217" s="51">
        <f t="shared" ca="1" si="152"/>
        <v>173</v>
      </c>
      <c r="CF217" s="51">
        <f t="shared" ca="1" si="152"/>
        <v>173</v>
      </c>
      <c r="CG217" s="51">
        <f t="shared" ca="1" si="177"/>
        <v>173</v>
      </c>
      <c r="CH217" s="51">
        <f t="shared" ca="1" si="178"/>
        <v>173</v>
      </c>
      <c r="CI217" s="51">
        <f t="shared" ca="1" si="179"/>
        <v>173</v>
      </c>
      <c r="CJ217" s="51">
        <f t="shared" ca="1" si="180"/>
        <v>173</v>
      </c>
      <c r="CK217" s="51">
        <f t="shared" ca="1" si="157"/>
        <v>692</v>
      </c>
      <c r="CL217" s="51">
        <f t="shared" ca="1" si="157"/>
        <v>692</v>
      </c>
      <c r="CM217" s="51">
        <f t="shared" ca="1" si="157"/>
        <v>692</v>
      </c>
      <c r="CN217" s="51">
        <f t="shared" ca="1" si="157"/>
        <v>692</v>
      </c>
      <c r="CO217" s="51">
        <f t="shared" ca="1" si="157"/>
        <v>692</v>
      </c>
      <c r="CP217" s="51">
        <f t="shared" ca="1" si="157"/>
        <v>692</v>
      </c>
      <c r="CQ217" s="51">
        <f t="shared" ca="1" si="158"/>
        <v>763</v>
      </c>
      <c r="CR217" s="51">
        <f t="shared" ca="1" si="158"/>
        <v>763</v>
      </c>
      <c r="CS217" s="51">
        <f t="shared" ca="1" si="158"/>
        <v>2763</v>
      </c>
      <c r="CT217" s="51">
        <f t="shared" ca="1" si="158"/>
        <v>2763</v>
      </c>
      <c r="CU217" s="51">
        <f t="shared" ca="1" si="158"/>
        <v>6763</v>
      </c>
      <c r="CV217" s="54">
        <f t="shared" ca="1" si="158"/>
        <v>2763</v>
      </c>
      <c r="CW217" s="25" t="s">
        <v>212</v>
      </c>
      <c r="CX217" s="55">
        <v>0</v>
      </c>
      <c r="CY217" s="55"/>
      <c r="CZ217" s="26">
        <v>0</v>
      </c>
      <c r="DA217" s="26">
        <v>0</v>
      </c>
      <c r="DB217" s="26">
        <v>0</v>
      </c>
      <c r="DC217" s="26">
        <v>0</v>
      </c>
      <c r="DD217" s="26">
        <v>0</v>
      </c>
      <c r="DE217" s="26">
        <v>0</v>
      </c>
      <c r="DF217" s="26">
        <v>0</v>
      </c>
      <c r="DG217" s="26">
        <v>0</v>
      </c>
      <c r="DH217" s="26">
        <v>0</v>
      </c>
      <c r="DI217" s="26">
        <v>0</v>
      </c>
      <c r="DJ217" s="26">
        <v>0</v>
      </c>
      <c r="DK217" s="26">
        <v>0</v>
      </c>
      <c r="DL217" s="27">
        <f t="shared" si="181"/>
        <v>46125.645648148202</v>
      </c>
      <c r="DM217" s="28">
        <f t="shared" ca="1" si="182"/>
        <v>1</v>
      </c>
      <c r="DN217" s="56">
        <f>_xlfn.XLOOKUP(B217,'[2]1. All Calls'!$R:$R,'[2]1. All Calls'!$A:$A,"",0)</f>
        <v>46050.645648148202</v>
      </c>
      <c r="DO217" s="57" t="str">
        <f ca="1">VLOOKUP(DM217,[1]Validation!$B$20:$C$25,2,0)</f>
        <v>Above 3 months</v>
      </c>
      <c r="DP217" s="58" t="str">
        <f>_xlfn.XLOOKUP(B217,'[1]Active AMCs- Dealer'!E:E,'[1]Active AMCs- Dealer'!L:L,"Not in AMC",0)</f>
        <v>Not in AMC</v>
      </c>
      <c r="DQ217" s="50" t="s">
        <v>238</v>
      </c>
      <c r="DR217" s="29" t="str">
        <f>_xlfn.XLOOKUP(B217,'[2]1. All Calls'!$R:$R,'[2]1. All Calls'!$F:$F,"",0)</f>
        <v>CC-01955950</v>
      </c>
      <c r="DS217" s="29" t="str">
        <f>_xlfn.XLOOKUP(B217,'[2]1. All Calls'!$R:$R,'[2]1. All Calls'!$AB:$AB,"",0)</f>
        <v>Sales call carried out for HMR update</v>
      </c>
      <c r="DT217" s="30">
        <f>_xlfn.XLOOKUP(DR217,'[2]1. All Calls'!$F:$F,'[2]1. All Calls'!$A:$A,"",0)</f>
        <v>46050.645648148202</v>
      </c>
      <c r="DU217" s="31">
        <f>_xlfn.XLOOKUP(DR217,'[2]1. All Calls'!$F:$F,'[2]1. All Calls'!$B:$B,"",0)</f>
        <v>29130</v>
      </c>
      <c r="DV217" s="31">
        <f>_xlfn.XLOOKUP(B217,[1]MDA_Assets!D:D,[1]MDA_Assets!N:N,"",0)</f>
        <v>0</v>
      </c>
      <c r="DW217" s="31">
        <f>_xlfn.XLOOKUP(B217,[1]MDA_Assets!D:D,[1]MDA_Assets!O:O,"",0)</f>
        <v>29130</v>
      </c>
      <c r="DX217" s="32" t="str">
        <f>_xlfn.XLOOKUP(B217,[1]MDA_Assets!D:D,[1]MDA_Assets!Q:Q,"",0)</f>
        <v>XD</v>
      </c>
      <c r="DY217" s="33">
        <f>_xlfn.XLOOKUP(B217,[1]MDA_Assets!D:D,[1]MDA_Assets!R:R,"",0)</f>
        <v>46003</v>
      </c>
      <c r="DZ217" s="33">
        <f>_xlfn.XLOOKUP(B217,[1]MDA_Assets!D:D,[1]MDA_Assets!S:S,"",0)</f>
        <v>46003</v>
      </c>
      <c r="EA217" s="33">
        <f>_xlfn.XLOOKUP(B217,[1]MDA_Assets!D:D,[1]MDA_Assets!T:T,"",0)</f>
        <v>46003</v>
      </c>
      <c r="EB217" s="33">
        <f>_xlfn.XLOOKUP(B217,[1]MDA_Assets!D:D,[1]MDA_Assets!U:U,"",0)</f>
        <v>46003</v>
      </c>
      <c r="EC217" s="33">
        <f>_xlfn.XLOOKUP(B217,[1]MDA_Assets!D:D,[1]MDA_Assets!V:V,"",0)</f>
        <v>46003</v>
      </c>
      <c r="ED217" s="33">
        <f>_xlfn.XLOOKUP(B217,[1]MDA_Assets!D:D,[1]MDA_Assets!W:W,"",0)</f>
        <v>46003</v>
      </c>
      <c r="EE217" s="32">
        <f>_xlfn.XLOOKUP(B217,[1]MDA_Assets!D:D,[1]MDA_Assets!X:X,"",0)</f>
        <v>0</v>
      </c>
      <c r="EF217" s="33">
        <f>_xlfn.XLOOKUP(B217,[1]MDA_Assets!D:D,[1]MDA_Assets!Y:Y,"",0)</f>
        <v>46003</v>
      </c>
      <c r="EG217" s="33">
        <f>_xlfn.XLOOKUP(B217,[1]MDA_Assets!D:D,[1]MDA_Assets!Z:Z,"",0)</f>
        <v>0</v>
      </c>
      <c r="EH217" s="33">
        <f>_xlfn.XLOOKUP(B217,[1]MDA_Assets!D:D,[1]MDA_Assets!AA:AA,"",0)</f>
        <v>0</v>
      </c>
      <c r="EI217" s="34">
        <f>_xlfn.XLOOKUP(B217,[1]MDA_Assets!D:D,[1]MDA_Assets!P:P,"",0)</f>
        <v>4</v>
      </c>
      <c r="EJ217" s="35" t="str">
        <f>_xlfn.XLOOKUP(B217,[1]MDA_Assets!D:D,[1]MDA_Assets!AB:AB,"",0)</f>
        <v>1455</v>
      </c>
      <c r="EK217" s="35" t="str">
        <f>_xlfn.XLOOKUP(B217,[1]MDA_Assets!D:D,[1]MDA_Assets!AC:AC,"",0)</f>
        <v>1455</v>
      </c>
      <c r="EL217" s="35" t="str">
        <f>_xlfn.XLOOKUP(B217,[1]MDA_Assets!D:D,[1]MDA_Assets!AD:AD,"",0)</f>
        <v>3455</v>
      </c>
      <c r="EM217" s="35" t="str">
        <f>_xlfn.XLOOKUP(B217,[1]MDA_Assets!D:D,[1]MDA_Assets!AE:AE,"",0)</f>
        <v>3455</v>
      </c>
      <c r="EN217" s="35" t="str">
        <f>_xlfn.XLOOKUP(B217,[1]MDA_Assets!D:D,[1]MDA_Assets!AF:AF,"",0)</f>
        <v>7455</v>
      </c>
      <c r="EO217" s="35" t="str">
        <f>_xlfn.XLOOKUP(B217,[1]MDA_Assets!D:D,[1]MDA_Assets!AG:AG,"",0)</f>
        <v>3455</v>
      </c>
      <c r="EP217" s="36">
        <f t="shared" si="153"/>
        <v>180</v>
      </c>
      <c r="EQ217" s="36">
        <f t="shared" si="153"/>
        <v>180</v>
      </c>
      <c r="ER217" s="36">
        <f t="shared" si="183"/>
        <v>365</v>
      </c>
      <c r="ES217" s="36">
        <f t="shared" si="184"/>
        <v>365</v>
      </c>
      <c r="ET217" s="36">
        <f t="shared" si="185"/>
        <v>730</v>
      </c>
      <c r="EU217" s="36">
        <f t="shared" si="186"/>
        <v>365</v>
      </c>
      <c r="EV217" s="36">
        <f t="shared" si="187"/>
        <v>365</v>
      </c>
      <c r="EW217" s="36" t="str">
        <f t="shared" si="159"/>
        <v/>
      </c>
      <c r="EX217" s="36" t="str">
        <f t="shared" si="160"/>
        <v/>
      </c>
      <c r="EY217" s="36">
        <f t="shared" si="193"/>
        <v>5.81</v>
      </c>
      <c r="EZ217" s="36">
        <f t="shared" si="193"/>
        <v>5.81</v>
      </c>
      <c r="FA217" s="36">
        <f t="shared" si="193"/>
        <v>11.78</v>
      </c>
      <c r="FB217" s="36">
        <f t="shared" si="193"/>
        <v>11.78</v>
      </c>
      <c r="FC217" s="36">
        <f t="shared" si="193"/>
        <v>23.55</v>
      </c>
      <c r="FD217" s="36">
        <f t="shared" si="193"/>
        <v>11.78</v>
      </c>
      <c r="FE217" s="36">
        <f t="shared" si="192"/>
        <v>11.78</v>
      </c>
      <c r="FF217" s="36" t="str">
        <f t="shared" si="192"/>
        <v/>
      </c>
      <c r="FG217" s="36" t="str">
        <f t="shared" si="192"/>
        <v/>
      </c>
      <c r="FH217" s="37" t="str" cm="1">
        <f t="array" ref="FH217">_xlfn.IFS(EY217="", "No Data", EY217&lt;0, "Negative/Future", EY217=0, "Zero Days", EY217&lt;=3, "&lt; 3 Months", EY217&lt;=6, "3 to 6 Months", EY217&lt;=9, "6 to 9 Months", EY217&lt;=12, "9 to 12 Months", EY217&lt;=15, "12 to 15 Months", EY217&lt;=18, "15 to 18 Months", EY217&lt;=24, "18 to 24 Months", EY217&gt;24, "&gt; 24 Months")</f>
        <v>3 to 6 Months</v>
      </c>
      <c r="FI217" s="37" t="str" cm="1">
        <f t="array" ref="FI217">_xlfn.IFS(EZ217="", "No Data", EZ217&lt;0, "Negative/Future", EZ217=0, "Zero Days", EZ217&lt;=3, "&lt; 3 Months", EZ217&lt;=6, "3 to 6 Months", EZ217&lt;=9, "6 to 9 Months", EZ217&lt;=12, "9 to 12 Months", EZ217&lt;=15, "12 to 15 Months", EZ217&lt;=18, "15 to 18 Months", EZ217&lt;=24, "18 to 24 Months", EZ217&gt;24, "&gt; 24 Months")</f>
        <v>3 to 6 Months</v>
      </c>
      <c r="FJ217" s="37" t="str" cm="1">
        <f t="array" ref="FJ217">_xlfn.IFS(FA217="", "No Data", FA217&lt;0, "Negative/Future", FA217=0, "Zero Days", FA217&lt;=3, "&lt; 3 Months", FA217&lt;=6, "3 to 6 Months", FA217&lt;=9, "6 to 9 Months", FA217&lt;=12, "9 to 12 Months", FA217&lt;=15, "12 to 15 Months", FA217&lt;=18, "15 to 18 Months", FA217&lt;=24, "18 to 24 Months", FA217&gt;24, "&gt; 24 Months")</f>
        <v>9 to 12 Months</v>
      </c>
      <c r="FK217" s="37" t="str" cm="1">
        <f t="array" ref="FK217">_xlfn.IFS(FB217="", "No Data", FB217&lt;0, "Negative/Future", FB217=0, "Zero Days", FB217&lt;=3, "&lt; 3 Months", FB217&lt;=6, "3 to 6 Months", FB217&lt;=9, "6 to 9 Months", FB217&lt;=12, "9 to 12 Months", FB217&lt;=15, "12 to 15 Months", FB217&lt;=18, "15 to 18 Months", FB217&lt;=24, "18 to 24 Months", FB217&gt;24, "&gt; 24 Months")</f>
        <v>9 to 12 Months</v>
      </c>
      <c r="FL217" s="37" t="str" cm="1">
        <f t="array" ref="FL217">_xlfn.IFS(FC217="", "No Data", FC217&lt;0, "Negative/Future", FC217=0, "Zero Days", FC217&lt;=3, "&lt; 3 Months", FC217&lt;=6, "3 to 6 Months", FC217&lt;=9, "6 to 9 Months", FC217&lt;=12, "9 to 12 Months", FC217&lt;=15, "12 to 15 Months", FC217&lt;=18, "15 to 18 Months", FC217&lt;=24, "18 to 24 Months", FC217&gt;24, "&gt; 24 Months")</f>
        <v>18 to 24 Months</v>
      </c>
      <c r="FM217" s="37" t="str" cm="1">
        <f t="array" ref="FM217">_xlfn.IFS(FD217="", "No Data", FD217&lt;0, "Negative/Future", FD217=0, "Zero Days", FD217&lt;=3, "&lt; 3 Months", FD217&lt;=6, "3 to 6 Months", FD217&lt;=9, "6 to 9 Months", FD217&lt;=12, "9 to 12 Months", FD217&lt;=15, "12 to 15 Months", FD217&lt;=18, "15 to 18 Months", FD217&lt;=24, "18 to 24 Months", FD217&gt;24, "&gt; 24 Months")</f>
        <v>9 to 12 Months</v>
      </c>
      <c r="FN217" s="37" t="str" cm="1">
        <f t="array" ref="FN217">_xlfn.IFS(FE217="", "No Data", FE217&lt;0, "Negative/Future", FE217=0, "Zero Days", FE217&lt;=3, "&lt; 3 Months", FE217&lt;=6, "3 to 6 Months", FE217&lt;=9, "6 to 9 Months", FE217&lt;=12, "9 to 12 Months", FE217&lt;=15, "12 to 15 Months", FE217&lt;=18, "15 to 18 Months", FE217&lt;=24, "18 to 24 Months", FE217&gt;24, "&gt; 24 Months")</f>
        <v>9 to 12 Months</v>
      </c>
      <c r="FO217" s="37" t="str" cm="1">
        <f t="array" ref="FO217">_xlfn.IFS(FG217="", "No Data", FG217&lt;0, "Negative/Future", FG217=0, "Zero Days", FG217&lt;=3, "&lt; 3 Months", FG217&lt;=6, "3 to 6 Months", FG217&lt;=9, "6 to 9 Months", FG217&lt;=12, "9 to 12 Months", FG217&lt;=15, "12 to 15 Months", FG217&lt;=18, "15 to 18 Months", FG217&lt;=24, "18 to 24 Months", FG217&gt;24, "&gt; 24 Months")</f>
        <v>No Data</v>
      </c>
      <c r="FP217" s="37" t="str" cm="1">
        <f t="array" ref="FP217">_xlfn.IFS(FF217="", "No Data", FF217&lt;0, "Negative/Future", FF217=0, "Zero Days", FF217&lt;=3, "&lt; 3 Months", FF217&lt;=6, "3 to 6 Months", FF217&lt;=9, "6 to 9 Months", FF217&lt;=12, "9 to 12 Months", FF217&lt;=15, "12 to 15 Months", FF217&lt;=18, "15 to 18 Months", FF217&lt;=24, "18 to 24 Months", FF217&gt;24, "&gt; 24 Months")</f>
        <v>No Data</v>
      </c>
      <c r="FQ217" s="29" t="s">
        <v>853</v>
      </c>
      <c r="FR217" s="29">
        <v>9334183499</v>
      </c>
      <c r="FS217" s="38" t="str">
        <f>VLOOKUP(_xlfn.XLOOKUP(B217,[1]MDA_Assets!D:D,[1]MDA_Assets!I:I,"",0),[1]Validation!$B$1:$C$8,2,0)</f>
        <v>B</v>
      </c>
      <c r="FT217" s="38" t="s">
        <v>202</v>
      </c>
      <c r="FU217" s="31">
        <f>_xlfn.XLOOKUP(B217,[1]MDA_Assets!D:D,[1]MDA_Assets!X:X,"",0)</f>
        <v>0</v>
      </c>
      <c r="FV217" s="39">
        <v>0</v>
      </c>
      <c r="FW217" s="39">
        <v>0</v>
      </c>
      <c r="FX217" s="39">
        <v>2</v>
      </c>
      <c r="FY217" s="39">
        <v>7</v>
      </c>
      <c r="FZ217" s="40">
        <f t="shared" si="150"/>
        <v>46183</v>
      </c>
      <c r="GA217" s="40">
        <f t="shared" si="150"/>
        <v>46183</v>
      </c>
      <c r="GB217" s="40">
        <f t="shared" si="161"/>
        <v>46368</v>
      </c>
      <c r="GC217" s="40">
        <f t="shared" si="162"/>
        <v>46368</v>
      </c>
      <c r="GD217" s="40">
        <f t="shared" si="163"/>
        <v>46733</v>
      </c>
      <c r="GE217" s="40">
        <f t="shared" si="164"/>
        <v>46368</v>
      </c>
      <c r="GF217" s="40">
        <f t="shared" si="154"/>
        <v>46368</v>
      </c>
      <c r="GG217" s="40" t="str">
        <f t="shared" si="154"/>
        <v/>
      </c>
      <c r="GH217" s="40" t="str">
        <f t="shared" si="154"/>
        <v/>
      </c>
      <c r="GI217" s="39">
        <f t="shared" si="188"/>
        <v>0</v>
      </c>
      <c r="GJ217" s="39">
        <f t="shared" si="189"/>
        <v>0</v>
      </c>
      <c r="GK217" s="39">
        <f t="shared" si="190"/>
        <v>0</v>
      </c>
      <c r="GL217" s="39">
        <f t="shared" si="191"/>
        <v>7</v>
      </c>
    </row>
    <row r="218" spans="1:194" x14ac:dyDescent="0.25">
      <c r="A218" s="19">
        <v>243</v>
      </c>
      <c r="B218" s="43" t="s">
        <v>1218</v>
      </c>
      <c r="C218" s="43" t="s">
        <v>186</v>
      </c>
      <c r="D218" s="43" t="s">
        <v>241</v>
      </c>
      <c r="E218" s="43" t="s">
        <v>1219</v>
      </c>
      <c r="F218" s="43" t="s">
        <v>1220</v>
      </c>
      <c r="G218" s="43" t="s">
        <v>225</v>
      </c>
      <c r="H218" s="43" t="s">
        <v>291</v>
      </c>
      <c r="I218" s="43" t="s">
        <v>192</v>
      </c>
      <c r="J218" s="44">
        <f t="shared" si="165"/>
        <v>41863.770833333336</v>
      </c>
      <c r="K218" s="44">
        <v>41499.770833333336</v>
      </c>
      <c r="L218" s="44">
        <v>41470.770833333336</v>
      </c>
      <c r="M218" s="43" t="s">
        <v>1221</v>
      </c>
      <c r="N218" s="43" t="s">
        <v>193</v>
      </c>
      <c r="O218" s="44">
        <v>45831.295787037037</v>
      </c>
      <c r="P218" s="43">
        <v>33426</v>
      </c>
      <c r="Q218" s="43">
        <v>13705</v>
      </c>
      <c r="R218" s="43">
        <v>19721</v>
      </c>
      <c r="S218" s="43" t="s">
        <v>206</v>
      </c>
      <c r="T218" s="44">
        <v>45047.770833333336</v>
      </c>
      <c r="U218" s="44">
        <v>45660.770833333336</v>
      </c>
      <c r="V218" s="44">
        <v>45670.770833333336</v>
      </c>
      <c r="W218" s="44">
        <v>45670.770833333336</v>
      </c>
      <c r="X218" s="44">
        <v>45670.770833333336</v>
      </c>
      <c r="Y218" s="44">
        <v>45670.770833333336</v>
      </c>
      <c r="Z218" s="43"/>
      <c r="AA218" s="43"/>
      <c r="AB218" s="43"/>
      <c r="AC218" s="43"/>
      <c r="AD218" s="43"/>
      <c r="AE218" s="43">
        <v>3</v>
      </c>
      <c r="AF218" s="43" t="s">
        <v>1059</v>
      </c>
      <c r="AG218" s="43" t="s">
        <v>1059</v>
      </c>
      <c r="AH218" s="43" t="s">
        <v>1060</v>
      </c>
      <c r="AI218" s="43" t="s">
        <v>1060</v>
      </c>
      <c r="AJ218" s="43" t="s">
        <v>1222</v>
      </c>
      <c r="AK218" s="43" t="s">
        <v>1060</v>
      </c>
      <c r="AL218" s="46">
        <v>46025</v>
      </c>
      <c r="AM218" s="46">
        <v>45850</v>
      </c>
      <c r="AN218" s="46">
        <v>45412</v>
      </c>
      <c r="AO218" s="46">
        <v>46035</v>
      </c>
      <c r="AP218" s="47">
        <v>46400</v>
      </c>
      <c r="AQ218" s="46">
        <v>46035</v>
      </c>
      <c r="AR218" s="48"/>
      <c r="AS218" s="48"/>
      <c r="AT218" s="48"/>
      <c r="AU218" s="43">
        <v>1</v>
      </c>
      <c r="AV218" s="43">
        <v>0</v>
      </c>
      <c r="AW218" s="43">
        <v>0</v>
      </c>
      <c r="AX218" s="51" t="s">
        <v>409</v>
      </c>
      <c r="AY218" s="51" t="s">
        <v>409</v>
      </c>
      <c r="AZ218" s="51" t="s">
        <v>198</v>
      </c>
      <c r="BA218" s="20">
        <f t="shared" ca="1" si="149"/>
        <v>1</v>
      </c>
      <c r="BB218" s="20">
        <f t="shared" ca="1" si="149"/>
        <v>1</v>
      </c>
      <c r="BC218" s="20">
        <f t="shared" ca="1" si="149"/>
        <v>1</v>
      </c>
      <c r="BD218" s="20">
        <f t="shared" ref="BD218:BI276" ca="1" si="194">IF(AO218&gt;1,IF(AO218&lt;EOMONTH(TODAY(),0),1,0),"")</f>
        <v>1</v>
      </c>
      <c r="BE218" s="20">
        <f t="shared" ca="1" si="194"/>
        <v>0</v>
      </c>
      <c r="BF218" s="20">
        <f t="shared" ca="1" si="194"/>
        <v>1</v>
      </c>
      <c r="BG218" s="21" t="str">
        <f t="shared" ca="1" si="194"/>
        <v/>
      </c>
      <c r="BH218" s="21" t="str">
        <f t="shared" ca="1" si="194"/>
        <v/>
      </c>
      <c r="BI218" s="21" t="str">
        <f t="shared" ca="1" si="194"/>
        <v/>
      </c>
      <c r="BJ218" s="22">
        <f t="shared" ca="1" si="166"/>
        <v>5</v>
      </c>
      <c r="BK218" s="21">
        <f t="shared" si="167"/>
        <v>3</v>
      </c>
      <c r="BL218" s="22">
        <f t="shared" ca="1" si="168"/>
        <v>34460</v>
      </c>
      <c r="BM218" s="22">
        <f t="shared" ca="1" si="169"/>
        <v>14129</v>
      </c>
      <c r="BN218" s="23">
        <f t="shared" ca="1" si="170"/>
        <v>20331</v>
      </c>
      <c r="BO218" s="24">
        <f t="shared" ca="1" si="171"/>
        <v>1034</v>
      </c>
      <c r="BP218" s="51" t="str">
        <f>_xlfn.XLOOKUP(E218,[1]Validation!E:E,[1]Validation!F:F,"")</f>
        <v>EG15</v>
      </c>
      <c r="BQ218" s="51" t="str">
        <f>_xlfn.XLOOKUP(BP218,[1]Validation!F:F,[1]Validation!G:G,"")</f>
        <v>EG11 to EG22</v>
      </c>
      <c r="BR218" s="52" t="str">
        <f>VLOOKUP(G218,[1]Validation!$B$1:$C$9,2,0)</f>
        <v>C</v>
      </c>
      <c r="BS218" s="51">
        <f t="shared" ca="1" si="172"/>
        <v>154</v>
      </c>
      <c r="BT218" s="53">
        <f>_xlfn.XLOOKUP(B218,'[2]1. All Calls'!$R:$R,'[2]1. All Calls'!$A:$A,"",0)</f>
        <v>45831.524027777799</v>
      </c>
      <c r="BU218" s="51" t="str">
        <f>_xlfn.XLOOKUP(B218,'[2]1. All Calls'!$R:$R,'[2]1. All Calls'!$F:$F,"",0)</f>
        <v>CC-01703554</v>
      </c>
      <c r="BV218" s="51" t="str">
        <f>_xlfn.XLOOKUP(B218,'[2]1. All Calls'!$R:$R,'[2]1. All Calls'!$J:$J,"",0)</f>
        <v>Sales Call</v>
      </c>
      <c r="BW218" s="53">
        <f>_xlfn.XLOOKUP(B218,'[2]Sch Calls'!$R:$R,'[2]Sch Calls'!$A:$A,"",0)</f>
        <v>45048.700486111098</v>
      </c>
      <c r="BX218" s="51">
        <f>_xlfn.XLOOKUP(B218,'[2]Sch Calls'!$R:$R,'[2]Sch Calls'!$B:$B,"",0)</f>
        <v>28495</v>
      </c>
      <c r="BY218" s="51" t="str">
        <f t="shared" si="151"/>
        <v>03-Jul-25</v>
      </c>
      <c r="BZ218" s="51" t="str">
        <f t="shared" si="151"/>
        <v>13-Jul-25</v>
      </c>
      <c r="CA218" s="51" t="str">
        <f t="shared" si="173"/>
        <v>01-Feb-24</v>
      </c>
      <c r="CB218" s="51" t="str">
        <f t="shared" si="174"/>
        <v>14-Jul-26</v>
      </c>
      <c r="CC218" s="51" t="str">
        <f t="shared" si="175"/>
        <v>14-Jan-27</v>
      </c>
      <c r="CD218" s="51" t="str">
        <f t="shared" si="176"/>
        <v>14-Jan-26</v>
      </c>
      <c r="CE218" s="51">
        <f t="shared" ca="1" si="152"/>
        <v>515</v>
      </c>
      <c r="CF218" s="51">
        <f t="shared" ca="1" si="152"/>
        <v>505</v>
      </c>
      <c r="CG218" s="51">
        <f t="shared" ca="1" si="177"/>
        <v>1128</v>
      </c>
      <c r="CH218" s="51">
        <f t="shared" ca="1" si="178"/>
        <v>505</v>
      </c>
      <c r="CI218" s="51">
        <f t="shared" ca="1" si="179"/>
        <v>505</v>
      </c>
      <c r="CJ218" s="51">
        <f t="shared" ca="1" si="180"/>
        <v>505</v>
      </c>
      <c r="CK218" s="51">
        <f t="shared" ca="1" si="157"/>
        <v>1545</v>
      </c>
      <c r="CL218" s="51">
        <f t="shared" ca="1" si="157"/>
        <v>1515</v>
      </c>
      <c r="CM218" s="51">
        <f t="shared" ca="1" si="157"/>
        <v>3384</v>
      </c>
      <c r="CN218" s="51">
        <f t="shared" ca="1" si="157"/>
        <v>1515</v>
      </c>
      <c r="CO218" s="51">
        <f t="shared" ca="1" si="157"/>
        <v>1515</v>
      </c>
      <c r="CP218" s="51">
        <f t="shared" ca="1" si="157"/>
        <v>1515</v>
      </c>
      <c r="CQ218" s="51">
        <f t="shared" ca="1" si="158"/>
        <v>44</v>
      </c>
      <c r="CR218" s="51">
        <f t="shared" ca="1" si="158"/>
        <v>74</v>
      </c>
      <c r="CS218" s="51">
        <f t="shared" ca="1" si="158"/>
        <v>205</v>
      </c>
      <c r="CT218" s="51">
        <f t="shared" ca="1" si="158"/>
        <v>2074</v>
      </c>
      <c r="CU218" s="51">
        <f t="shared" ca="1" si="158"/>
        <v>5774</v>
      </c>
      <c r="CV218" s="54">
        <f t="shared" ca="1" si="158"/>
        <v>2074</v>
      </c>
      <c r="CW218" s="25" t="s">
        <v>212</v>
      </c>
      <c r="CX218" s="55">
        <v>0.41</v>
      </c>
      <c r="CY218" s="55"/>
      <c r="CZ218" s="26">
        <v>0</v>
      </c>
      <c r="DA218" s="26">
        <v>0</v>
      </c>
      <c r="DB218" s="26">
        <v>0</v>
      </c>
      <c r="DC218" s="26">
        <v>0</v>
      </c>
      <c r="DD218" s="26">
        <v>0</v>
      </c>
      <c r="DE218" s="26">
        <v>0</v>
      </c>
      <c r="DF218" s="26">
        <v>0</v>
      </c>
      <c r="DG218" s="26">
        <v>0</v>
      </c>
      <c r="DH218" s="26">
        <v>0</v>
      </c>
      <c r="DI218" s="26">
        <v>0</v>
      </c>
      <c r="DJ218" s="26">
        <v>0</v>
      </c>
      <c r="DK218" s="26">
        <v>0</v>
      </c>
      <c r="DL218" s="27">
        <f t="shared" si="181"/>
        <v>45906.524027777799</v>
      </c>
      <c r="DM218" s="28">
        <f t="shared" ca="1" si="182"/>
        <v>1</v>
      </c>
      <c r="DN218" s="56">
        <f>_xlfn.XLOOKUP(B218,'[2]1. All Calls'!$R:$R,'[2]1. All Calls'!$A:$A,"",0)</f>
        <v>45831.524027777799</v>
      </c>
      <c r="DO218" s="57" t="str">
        <f ca="1">VLOOKUP(DM218,[1]Validation!$B$20:$C$25,2,0)</f>
        <v>Above 3 months</v>
      </c>
      <c r="DP218" s="58" t="str">
        <f>_xlfn.XLOOKUP(B218,'[1]Active AMCs- Dealer'!E:E,'[1]Active AMCs- Dealer'!L:L,"Not in AMC",0)</f>
        <v>Not in AMC</v>
      </c>
      <c r="DQ218" s="50" t="s">
        <v>213</v>
      </c>
      <c r="DR218" s="29" t="str">
        <f>_xlfn.XLOOKUP(B218,'[2]1. All Calls'!$R:$R,'[2]1. All Calls'!$F:$F,"",0)</f>
        <v>CC-01703554</v>
      </c>
      <c r="DS218" s="29" t="str">
        <f>_xlfn.XLOOKUP(B218,'[2]1. All Calls'!$R:$R,'[2]1. All Calls'!$AB:$AB,"",0)</f>
        <v>Sales call carried out for HMR update</v>
      </c>
      <c r="DT218" s="30">
        <f>_xlfn.XLOOKUP(DR218,'[2]1. All Calls'!$F:$F,'[2]1. All Calls'!$A:$A,"",0)</f>
        <v>45831.524027777799</v>
      </c>
      <c r="DU218" s="31">
        <f>_xlfn.XLOOKUP(DR218,'[2]1. All Calls'!$F:$F,'[2]1. All Calls'!$B:$B,"",0)</f>
        <v>33426</v>
      </c>
      <c r="DV218" s="31">
        <f>_xlfn.XLOOKUP(B218,[1]MDA_Assets!D:D,[1]MDA_Assets!N:N,"",0)</f>
        <v>13705</v>
      </c>
      <c r="DW218" s="31">
        <f>_xlfn.XLOOKUP(B218,[1]MDA_Assets!D:D,[1]MDA_Assets!O:O,"",0)</f>
        <v>19721</v>
      </c>
      <c r="DX218" s="32" t="str">
        <f>_xlfn.XLOOKUP(B218,[1]MDA_Assets!D:D,[1]MDA_Assets!Q:Q,"",0)</f>
        <v>XD</v>
      </c>
      <c r="DY218" s="33">
        <f>_xlfn.XLOOKUP(B218,[1]MDA_Assets!D:D,[1]MDA_Assets!R:R,"",0)</f>
        <v>45048</v>
      </c>
      <c r="DZ218" s="33">
        <f>_xlfn.XLOOKUP(B218,[1]MDA_Assets!D:D,[1]MDA_Assets!S:S,"",0)</f>
        <v>45661</v>
      </c>
      <c r="EA218" s="33">
        <f>_xlfn.XLOOKUP(B218,[1]MDA_Assets!D:D,[1]MDA_Assets!T:T,"",0)</f>
        <v>45671</v>
      </c>
      <c r="EB218" s="33">
        <f>_xlfn.XLOOKUP(B218,[1]MDA_Assets!D:D,[1]MDA_Assets!U:U,"",0)</f>
        <v>45671</v>
      </c>
      <c r="EC218" s="33">
        <f>_xlfn.XLOOKUP(B218,[1]MDA_Assets!D:D,[1]MDA_Assets!V:V,"",0)</f>
        <v>45671</v>
      </c>
      <c r="ED218" s="33">
        <f>_xlfn.XLOOKUP(B218,[1]MDA_Assets!D:D,[1]MDA_Assets!W:W,"",0)</f>
        <v>45671</v>
      </c>
      <c r="EE218" s="32">
        <f>_xlfn.XLOOKUP(B218,[1]MDA_Assets!D:D,[1]MDA_Assets!X:X,"",0)</f>
        <v>0</v>
      </c>
      <c r="EF218" s="33">
        <f>_xlfn.XLOOKUP(B218,[1]MDA_Assets!D:D,[1]MDA_Assets!Y:Y,"",0)</f>
        <v>0</v>
      </c>
      <c r="EG218" s="33">
        <f>_xlfn.XLOOKUP(B218,[1]MDA_Assets!D:D,[1]MDA_Assets!Z:Z,"",0)</f>
        <v>0</v>
      </c>
      <c r="EH218" s="33">
        <f>_xlfn.XLOOKUP(B218,[1]MDA_Assets!D:D,[1]MDA_Assets!AA:AA,"",0)</f>
        <v>0</v>
      </c>
      <c r="EI218" s="34">
        <f>_xlfn.XLOOKUP(B218,[1]MDA_Assets!D:D,[1]MDA_Assets!P:P,"",0)</f>
        <v>3</v>
      </c>
      <c r="EJ218" s="35" t="str">
        <f>_xlfn.XLOOKUP(B218,[1]MDA_Assets!D:D,[1]MDA_Assets!AB:AB,"",0)</f>
        <v>1589</v>
      </c>
      <c r="EK218" s="35" t="str">
        <f>_xlfn.XLOOKUP(B218,[1]MDA_Assets!D:D,[1]MDA_Assets!AC:AC,"",0)</f>
        <v>1589</v>
      </c>
      <c r="EL218" s="35" t="str">
        <f>_xlfn.XLOOKUP(B218,[1]MDA_Assets!D:D,[1]MDA_Assets!AD:AD,"",0)</f>
        <v>3589</v>
      </c>
      <c r="EM218" s="35" t="str">
        <f>_xlfn.XLOOKUP(B218,[1]MDA_Assets!D:D,[1]MDA_Assets!AE:AE,"",0)</f>
        <v>3589</v>
      </c>
      <c r="EN218" s="35" t="str">
        <f>_xlfn.XLOOKUP(B218,[1]MDA_Assets!D:D,[1]MDA_Assets!AF:AF,"",0)</f>
        <v>7289</v>
      </c>
      <c r="EO218" s="35" t="str">
        <f>_xlfn.XLOOKUP(B218,[1]MDA_Assets!D:D,[1]MDA_Assets!AG:AG,"",0)</f>
        <v>3589</v>
      </c>
      <c r="EP218" s="36">
        <f t="shared" si="153"/>
        <v>365</v>
      </c>
      <c r="EQ218" s="36">
        <f t="shared" si="153"/>
        <v>180</v>
      </c>
      <c r="ER218" s="36">
        <f t="shared" si="183"/>
        <v>365</v>
      </c>
      <c r="ES218" s="36">
        <f t="shared" si="184"/>
        <v>365</v>
      </c>
      <c r="ET218" s="36">
        <f t="shared" si="185"/>
        <v>730</v>
      </c>
      <c r="EU218" s="36">
        <f t="shared" si="186"/>
        <v>365</v>
      </c>
      <c r="EV218" s="36" t="str">
        <f t="shared" si="187"/>
        <v/>
      </c>
      <c r="EW218" s="36" t="str">
        <f t="shared" si="159"/>
        <v/>
      </c>
      <c r="EX218" s="36" t="str">
        <f t="shared" si="160"/>
        <v/>
      </c>
      <c r="EY218" s="36">
        <f t="shared" si="193"/>
        <v>11.78</v>
      </c>
      <c r="EZ218" s="36">
        <f t="shared" si="193"/>
        <v>5.81</v>
      </c>
      <c r="FA218" s="36">
        <f t="shared" si="193"/>
        <v>11.78</v>
      </c>
      <c r="FB218" s="36">
        <f t="shared" si="193"/>
        <v>11.78</v>
      </c>
      <c r="FC218" s="36">
        <f t="shared" si="193"/>
        <v>23.55</v>
      </c>
      <c r="FD218" s="36">
        <f t="shared" si="193"/>
        <v>11.78</v>
      </c>
      <c r="FE218" s="36" t="str">
        <f t="shared" si="192"/>
        <v/>
      </c>
      <c r="FF218" s="36" t="str">
        <f t="shared" si="192"/>
        <v/>
      </c>
      <c r="FG218" s="36" t="str">
        <f t="shared" si="192"/>
        <v/>
      </c>
      <c r="FH218" s="37" t="str" cm="1">
        <f t="array" ref="FH218">_xlfn.IFS(EY218="", "No Data", EY218&lt;0, "Negative/Future", EY218=0, "Zero Days", EY218&lt;=3, "&lt; 3 Months", EY218&lt;=6, "3 to 6 Months", EY218&lt;=9, "6 to 9 Months", EY218&lt;=12, "9 to 12 Months", EY218&lt;=15, "12 to 15 Months", EY218&lt;=18, "15 to 18 Months", EY218&lt;=24, "18 to 24 Months", EY218&gt;24, "&gt; 24 Months")</f>
        <v>9 to 12 Months</v>
      </c>
      <c r="FI218" s="37" t="str" cm="1">
        <f t="array" ref="FI218">_xlfn.IFS(EZ218="", "No Data", EZ218&lt;0, "Negative/Future", EZ218=0, "Zero Days", EZ218&lt;=3, "&lt; 3 Months", EZ218&lt;=6, "3 to 6 Months", EZ218&lt;=9, "6 to 9 Months", EZ218&lt;=12, "9 to 12 Months", EZ218&lt;=15, "12 to 15 Months", EZ218&lt;=18, "15 to 18 Months", EZ218&lt;=24, "18 to 24 Months", EZ218&gt;24, "&gt; 24 Months")</f>
        <v>3 to 6 Months</v>
      </c>
      <c r="FJ218" s="37" t="str" cm="1">
        <f t="array" ref="FJ218">_xlfn.IFS(FA218="", "No Data", FA218&lt;0, "Negative/Future", FA218=0, "Zero Days", FA218&lt;=3, "&lt; 3 Months", FA218&lt;=6, "3 to 6 Months", FA218&lt;=9, "6 to 9 Months", FA218&lt;=12, "9 to 12 Months", FA218&lt;=15, "12 to 15 Months", FA218&lt;=18, "15 to 18 Months", FA218&lt;=24, "18 to 24 Months", FA218&gt;24, "&gt; 24 Months")</f>
        <v>9 to 12 Months</v>
      </c>
      <c r="FK218" s="37" t="str" cm="1">
        <f t="array" ref="FK218">_xlfn.IFS(FB218="", "No Data", FB218&lt;0, "Negative/Future", FB218=0, "Zero Days", FB218&lt;=3, "&lt; 3 Months", FB218&lt;=6, "3 to 6 Months", FB218&lt;=9, "6 to 9 Months", FB218&lt;=12, "9 to 12 Months", FB218&lt;=15, "12 to 15 Months", FB218&lt;=18, "15 to 18 Months", FB218&lt;=24, "18 to 24 Months", FB218&gt;24, "&gt; 24 Months")</f>
        <v>9 to 12 Months</v>
      </c>
      <c r="FL218" s="37" t="str" cm="1">
        <f t="array" ref="FL218">_xlfn.IFS(FC218="", "No Data", FC218&lt;0, "Negative/Future", FC218=0, "Zero Days", FC218&lt;=3, "&lt; 3 Months", FC218&lt;=6, "3 to 6 Months", FC218&lt;=9, "6 to 9 Months", FC218&lt;=12, "9 to 12 Months", FC218&lt;=15, "12 to 15 Months", FC218&lt;=18, "15 to 18 Months", FC218&lt;=24, "18 to 24 Months", FC218&gt;24, "&gt; 24 Months")</f>
        <v>18 to 24 Months</v>
      </c>
      <c r="FM218" s="37" t="str" cm="1">
        <f t="array" ref="FM218">_xlfn.IFS(FD218="", "No Data", FD218&lt;0, "Negative/Future", FD218=0, "Zero Days", FD218&lt;=3, "&lt; 3 Months", FD218&lt;=6, "3 to 6 Months", FD218&lt;=9, "6 to 9 Months", FD218&lt;=12, "9 to 12 Months", FD218&lt;=15, "12 to 15 Months", FD218&lt;=18, "15 to 18 Months", FD218&lt;=24, "18 to 24 Months", FD218&gt;24, "&gt; 24 Months")</f>
        <v>9 to 12 Months</v>
      </c>
      <c r="FN218" s="37" t="str" cm="1">
        <f t="array" ref="FN218">_xlfn.IFS(FE218="", "No Data", FE218&lt;0, "Negative/Future", FE218=0, "Zero Days", FE218&lt;=3, "&lt; 3 Months", FE218&lt;=6, "3 to 6 Months", FE218&lt;=9, "6 to 9 Months", FE218&lt;=12, "9 to 12 Months", FE218&lt;=15, "12 to 15 Months", FE218&lt;=18, "15 to 18 Months", FE218&lt;=24, "18 to 24 Months", FE218&gt;24, "&gt; 24 Months")</f>
        <v>No Data</v>
      </c>
      <c r="FO218" s="37" t="str" cm="1">
        <f t="array" ref="FO218">_xlfn.IFS(FG218="", "No Data", FG218&lt;0, "Negative/Future", FG218=0, "Zero Days", FG218&lt;=3, "&lt; 3 Months", FG218&lt;=6, "3 to 6 Months", FG218&lt;=9, "6 to 9 Months", FG218&lt;=12, "9 to 12 Months", FG218&lt;=15, "12 to 15 Months", FG218&lt;=18, "15 to 18 Months", FG218&lt;=24, "18 to 24 Months", FG218&gt;24, "&gt; 24 Months")</f>
        <v>No Data</v>
      </c>
      <c r="FP218" s="37" t="str" cm="1">
        <f t="array" ref="FP218">_xlfn.IFS(FF218="", "No Data", FF218&lt;0, "Negative/Future", FF218=0, "Zero Days", FF218&lt;=3, "&lt; 3 Months", FF218&lt;=6, "3 to 6 Months", FF218&lt;=9, "6 to 9 Months", FF218&lt;=12, "9 to 12 Months", FF218&lt;=15, "12 to 15 Months", FF218&lt;=18, "15 to 18 Months", FF218&lt;=24, "18 to 24 Months", FF218&gt;24, "&gt; 24 Months")</f>
        <v>No Data</v>
      </c>
      <c r="FQ218" s="29" t="s">
        <v>214</v>
      </c>
      <c r="FR218" s="29">
        <v>9408342206</v>
      </c>
      <c r="FS218" s="38" t="str">
        <f>VLOOKUP(_xlfn.XLOOKUP(B218,[1]MDA_Assets!D:D,[1]MDA_Assets!I:I,"",0),[1]Validation!$B$1:$C$8,2,0)</f>
        <v>C</v>
      </c>
      <c r="FT218" s="38" t="s">
        <v>252</v>
      </c>
      <c r="FU218" s="31">
        <f>_xlfn.XLOOKUP(B218,[1]MDA_Assets!D:D,[1]MDA_Assets!X:X,"",0)</f>
        <v>0</v>
      </c>
      <c r="FV218" s="39">
        <v>5</v>
      </c>
      <c r="FW218" s="39">
        <v>0</v>
      </c>
      <c r="FX218" s="39">
        <v>0</v>
      </c>
      <c r="FY218" s="39">
        <v>4</v>
      </c>
      <c r="FZ218" s="40">
        <f t="shared" si="150"/>
        <v>46026</v>
      </c>
      <c r="GA218" s="40">
        <f t="shared" si="150"/>
        <v>45851</v>
      </c>
      <c r="GB218" s="40">
        <f t="shared" si="161"/>
        <v>45413</v>
      </c>
      <c r="GC218" s="40">
        <f t="shared" si="162"/>
        <v>46036</v>
      </c>
      <c r="GD218" s="40">
        <f t="shared" si="163"/>
        <v>46401</v>
      </c>
      <c r="GE218" s="40">
        <f t="shared" si="164"/>
        <v>46036</v>
      </c>
      <c r="GF218" s="40" t="str">
        <f t="shared" si="154"/>
        <v/>
      </c>
      <c r="GG218" s="40" t="str">
        <f t="shared" si="154"/>
        <v/>
      </c>
      <c r="GH218" s="40" t="str">
        <f t="shared" si="154"/>
        <v/>
      </c>
      <c r="GI218" s="39">
        <f t="shared" si="188"/>
        <v>2</v>
      </c>
      <c r="GJ218" s="39">
        <f t="shared" si="189"/>
        <v>3</v>
      </c>
      <c r="GK218" s="39">
        <f t="shared" si="190"/>
        <v>0</v>
      </c>
      <c r="GL218" s="39">
        <f t="shared" si="191"/>
        <v>1</v>
      </c>
    </row>
    <row r="219" spans="1:194" x14ac:dyDescent="0.25">
      <c r="A219" s="19">
        <v>244</v>
      </c>
      <c r="B219" s="43" t="s">
        <v>1223</v>
      </c>
      <c r="C219" s="43" t="s">
        <v>186</v>
      </c>
      <c r="D219" s="43" t="s">
        <v>241</v>
      </c>
      <c r="E219" s="43" t="s">
        <v>633</v>
      </c>
      <c r="F219" s="43" t="s">
        <v>2764</v>
      </c>
      <c r="G219" s="43" t="s">
        <v>243</v>
      </c>
      <c r="H219" s="43" t="s">
        <v>291</v>
      </c>
      <c r="I219" s="43" t="s">
        <v>192</v>
      </c>
      <c r="J219" s="44">
        <f t="shared" si="165"/>
        <v>42111.770833333336</v>
      </c>
      <c r="K219" s="44">
        <v>41747.770833333336</v>
      </c>
      <c r="L219" s="44">
        <v>41633.770833333336</v>
      </c>
      <c r="M219" s="43" t="s">
        <v>2325</v>
      </c>
      <c r="N219" s="43" t="s">
        <v>2326</v>
      </c>
      <c r="O219" s="44">
        <v>46081.431250000001</v>
      </c>
      <c r="P219" s="43">
        <v>42865</v>
      </c>
      <c r="Q219" s="43">
        <v>9859</v>
      </c>
      <c r="R219" s="43">
        <v>33006</v>
      </c>
      <c r="S219" s="43" t="s">
        <v>206</v>
      </c>
      <c r="T219" s="44">
        <v>46007.770833333336</v>
      </c>
      <c r="U219" s="44">
        <v>46007.770833333336</v>
      </c>
      <c r="V219" s="44">
        <v>46007.770833333336</v>
      </c>
      <c r="W219" s="44">
        <v>46007.770833333336</v>
      </c>
      <c r="X219" s="44">
        <v>46007.770833333336</v>
      </c>
      <c r="Y219" s="44">
        <v>46007.770833333336</v>
      </c>
      <c r="Z219" s="43"/>
      <c r="AA219" s="43"/>
      <c r="AB219" s="44">
        <v>46007.770833333336</v>
      </c>
      <c r="AC219" s="43"/>
      <c r="AD219" s="43"/>
      <c r="AE219" s="43">
        <v>5</v>
      </c>
      <c r="AF219" s="43" t="s">
        <v>881</v>
      </c>
      <c r="AG219" s="43" t="s">
        <v>881</v>
      </c>
      <c r="AH219" s="43" t="s">
        <v>2327</v>
      </c>
      <c r="AI219" s="43" t="s">
        <v>2327</v>
      </c>
      <c r="AJ219" s="43" t="s">
        <v>2328</v>
      </c>
      <c r="AK219" s="43" t="s">
        <v>2327</v>
      </c>
      <c r="AL219" s="47">
        <v>46372</v>
      </c>
      <c r="AM219" s="49">
        <v>46187</v>
      </c>
      <c r="AN219" s="47">
        <v>46372</v>
      </c>
      <c r="AO219" s="47">
        <v>46372</v>
      </c>
      <c r="AP219" s="47">
        <v>46737</v>
      </c>
      <c r="AQ219" s="47">
        <v>46372</v>
      </c>
      <c r="AR219" s="47">
        <v>46372</v>
      </c>
      <c r="AS219" s="48"/>
      <c r="AT219" s="48"/>
      <c r="AU219" s="43">
        <v>0</v>
      </c>
      <c r="AV219" s="43">
        <v>0</v>
      </c>
      <c r="AW219" s="43">
        <v>1</v>
      </c>
      <c r="AX219" s="51" t="s">
        <v>421</v>
      </c>
      <c r="AY219" s="51" t="s">
        <v>237</v>
      </c>
      <c r="AZ219" s="51" t="s">
        <v>198</v>
      </c>
      <c r="BA219" s="20">
        <f t="shared" ref="BA219:BI277" ca="1" si="195">IF(AL219&gt;1,IF(AL219&lt;EOMONTH(TODAY(),0),1,0),"")</f>
        <v>0</v>
      </c>
      <c r="BB219" s="20">
        <f t="shared" ca="1" si="195"/>
        <v>1</v>
      </c>
      <c r="BC219" s="20">
        <f t="shared" ca="1" si="195"/>
        <v>0</v>
      </c>
      <c r="BD219" s="20">
        <f t="shared" ca="1" si="194"/>
        <v>0</v>
      </c>
      <c r="BE219" s="20">
        <f t="shared" ca="1" si="194"/>
        <v>0</v>
      </c>
      <c r="BF219" s="20">
        <f t="shared" ca="1" si="194"/>
        <v>0</v>
      </c>
      <c r="BG219" s="21">
        <f t="shared" ca="1" si="194"/>
        <v>0</v>
      </c>
      <c r="BH219" s="21" t="str">
        <f t="shared" ca="1" si="194"/>
        <v/>
      </c>
      <c r="BI219" s="21" t="str">
        <f t="shared" ca="1" si="194"/>
        <v/>
      </c>
      <c r="BJ219" s="22">
        <f t="shared" ca="1" si="166"/>
        <v>1</v>
      </c>
      <c r="BK219" s="21">
        <f t="shared" si="167"/>
        <v>2</v>
      </c>
      <c r="BL219" s="22">
        <f t="shared" ca="1" si="168"/>
        <v>43054</v>
      </c>
      <c r="BM219" s="22">
        <f t="shared" ca="1" si="169"/>
        <v>9902</v>
      </c>
      <c r="BN219" s="23">
        <f t="shared" ca="1" si="170"/>
        <v>33152</v>
      </c>
      <c r="BO219" s="24">
        <f t="shared" ca="1" si="171"/>
        <v>189</v>
      </c>
      <c r="BP219" s="51" t="str">
        <f>_xlfn.XLOOKUP(E219,[1]Validation!E:E,[1]Validation!F:F,"")</f>
        <v>EG15</v>
      </c>
      <c r="BQ219" s="51" t="str">
        <f>_xlfn.XLOOKUP(BP219,[1]Validation!F:F,[1]Validation!G:G,"")</f>
        <v>EG11 to EG22</v>
      </c>
      <c r="BR219" s="52" t="str">
        <f>VLOOKUP(G219,[1]Validation!$B$1:$C$9,2,0)</f>
        <v>A</v>
      </c>
      <c r="BS219" s="51">
        <f t="shared" ca="1" si="172"/>
        <v>146</v>
      </c>
      <c r="BT219" s="53">
        <f>_xlfn.XLOOKUP(B219,'[2]1. All Calls'!$R:$R,'[2]1. All Calls'!$A:$A,"",0)</f>
        <v>46155.594571759299</v>
      </c>
      <c r="BU219" s="51" t="str">
        <f>_xlfn.XLOOKUP(B219,'[2]1. All Calls'!$R:$R,'[2]1. All Calls'!$F:$F,"",0)</f>
        <v>CC-02079259</v>
      </c>
      <c r="BV219" s="51" t="str">
        <f>_xlfn.XLOOKUP(B219,'[2]1. All Calls'!$R:$R,'[2]1. All Calls'!$J:$J,"",0)</f>
        <v>General Service</v>
      </c>
      <c r="BW219" s="53">
        <f>_xlfn.XLOOKUP(B219,'[2]Sch Calls'!$R:$R,'[2]Sch Calls'!$A:$A,"",0)</f>
        <v>45770.637048611097</v>
      </c>
      <c r="BX219" s="51">
        <f>_xlfn.XLOOKUP(B219,'[2]Sch Calls'!$R:$R,'[2]Sch Calls'!$B:$B,"",0)</f>
        <v>41697</v>
      </c>
      <c r="BY219" s="51" t="str">
        <f t="shared" si="151"/>
        <v>15-Jun-26</v>
      </c>
      <c r="BZ219" s="51" t="str">
        <f t="shared" si="151"/>
        <v>15-Jun-26</v>
      </c>
      <c r="CA219" s="51" t="str">
        <f t="shared" si="173"/>
        <v>18-Sep-26</v>
      </c>
      <c r="CB219" s="51" t="str">
        <f t="shared" si="174"/>
        <v>16-Jun-27</v>
      </c>
      <c r="CC219" s="51" t="str">
        <f t="shared" si="175"/>
        <v>17-Dec-27</v>
      </c>
      <c r="CD219" s="51" t="str">
        <f t="shared" si="176"/>
        <v>17-Dec-26</v>
      </c>
      <c r="CE219" s="51">
        <f t="shared" ca="1" si="152"/>
        <v>168</v>
      </c>
      <c r="CF219" s="51">
        <f t="shared" ca="1" si="152"/>
        <v>168</v>
      </c>
      <c r="CG219" s="51">
        <f t="shared" ca="1" si="177"/>
        <v>168</v>
      </c>
      <c r="CH219" s="51">
        <f t="shared" ca="1" si="178"/>
        <v>168</v>
      </c>
      <c r="CI219" s="51">
        <f t="shared" ca="1" si="179"/>
        <v>168</v>
      </c>
      <c r="CJ219" s="51">
        <f t="shared" ca="1" si="180"/>
        <v>168</v>
      </c>
      <c r="CK219" s="51">
        <f t="shared" ca="1" si="157"/>
        <v>336</v>
      </c>
      <c r="CL219" s="51">
        <f t="shared" ca="1" si="157"/>
        <v>336</v>
      </c>
      <c r="CM219" s="51">
        <f t="shared" ca="1" si="157"/>
        <v>336</v>
      </c>
      <c r="CN219" s="51">
        <f t="shared" ca="1" si="157"/>
        <v>336</v>
      </c>
      <c r="CO219" s="51">
        <f t="shared" ca="1" si="157"/>
        <v>336</v>
      </c>
      <c r="CP219" s="51">
        <f t="shared" ca="1" si="157"/>
        <v>336</v>
      </c>
      <c r="CQ219" s="51">
        <f t="shared" ca="1" si="158"/>
        <v>1295</v>
      </c>
      <c r="CR219" s="51">
        <f t="shared" ca="1" si="158"/>
        <v>1295</v>
      </c>
      <c r="CS219" s="51">
        <f t="shared" ca="1" si="158"/>
        <v>3295</v>
      </c>
      <c r="CT219" s="51">
        <f t="shared" ca="1" si="158"/>
        <v>3295</v>
      </c>
      <c r="CU219" s="51">
        <f t="shared" ca="1" si="158"/>
        <v>7295</v>
      </c>
      <c r="CV219" s="54">
        <f t="shared" ca="1" si="158"/>
        <v>3295</v>
      </c>
      <c r="CW219" s="25" t="s">
        <v>212</v>
      </c>
      <c r="CX219" s="55">
        <v>0.23</v>
      </c>
      <c r="CY219" s="55"/>
      <c r="CZ219" s="26">
        <v>0</v>
      </c>
      <c r="DA219" s="26">
        <v>0</v>
      </c>
      <c r="DB219" s="26">
        <v>0</v>
      </c>
      <c r="DC219" s="26">
        <v>0</v>
      </c>
      <c r="DD219" s="26">
        <v>0</v>
      </c>
      <c r="DE219" s="26">
        <v>0</v>
      </c>
      <c r="DF219" s="26">
        <v>0</v>
      </c>
      <c r="DG219" s="26">
        <v>0</v>
      </c>
      <c r="DH219" s="26">
        <v>0</v>
      </c>
      <c r="DI219" s="26">
        <v>0</v>
      </c>
      <c r="DJ219" s="26">
        <v>0</v>
      </c>
      <c r="DK219" s="26">
        <v>0</v>
      </c>
      <c r="DL219" s="27">
        <f t="shared" si="181"/>
        <v>46230.594571759299</v>
      </c>
      <c r="DM219" s="28">
        <f t="shared" ca="1" si="182"/>
        <v>0</v>
      </c>
      <c r="DN219" s="56">
        <f>_xlfn.XLOOKUP(B219,'[2]1. All Calls'!$R:$R,'[2]1. All Calls'!$A:$A,"",0)</f>
        <v>46155.594571759299</v>
      </c>
      <c r="DO219" s="57" t="str">
        <f ca="1">VLOOKUP(DM219,[1]Validation!$B$20:$C$25,2,0)</f>
        <v>Within 3 months</v>
      </c>
      <c r="DP219" s="58" t="str">
        <f>_xlfn.XLOOKUP(B219,'[1]Active AMCs- Dealer'!E:E,'[1]Active AMCs- Dealer'!L:L,"Not in AMC",0)</f>
        <v>AMC</v>
      </c>
      <c r="DQ219" s="58"/>
      <c r="DR219" s="29" t="str">
        <f>_xlfn.XLOOKUP(B219,'[2]1. All Calls'!$R:$R,'[2]1. All Calls'!$F:$F,"",0)</f>
        <v>CC-02079259</v>
      </c>
      <c r="DS219" s="29" t="str">
        <f>_xlfn.XLOOKUP(B219,'[2]1. All Calls'!$R:$R,'[2]1. All Calls'!$AB:$AB,"",0)</f>
        <v>Today We attend the customer site for amc visit so we check and found that compressor running good condition</v>
      </c>
      <c r="DT219" s="30">
        <f>_xlfn.XLOOKUP(DR219,'[2]1. All Calls'!$F:$F,'[2]1. All Calls'!$A:$A,"",0)</f>
        <v>46155.594571759299</v>
      </c>
      <c r="DU219" s="31">
        <f>_xlfn.XLOOKUP(DR219,'[2]1. All Calls'!$F:$F,'[2]1. All Calls'!$B:$B,"",0)</f>
        <v>42865</v>
      </c>
      <c r="DV219" s="31">
        <f>_xlfn.XLOOKUP(B219,[1]MDA_Assets!D:D,[1]MDA_Assets!N:N,"",0)</f>
        <v>10029</v>
      </c>
      <c r="DW219" s="31">
        <f>_xlfn.XLOOKUP(B219,[1]MDA_Assets!D:D,[1]MDA_Assets!O:O,"",0)</f>
        <v>31822</v>
      </c>
      <c r="DX219" s="32" t="str">
        <f>_xlfn.XLOOKUP(B219,[1]MDA_Assets!D:D,[1]MDA_Assets!Q:Q,"",0)</f>
        <v>XD</v>
      </c>
      <c r="DY219" s="33">
        <f>_xlfn.XLOOKUP(B219,[1]MDA_Assets!D:D,[1]MDA_Assets!R:R,"",0)</f>
        <v>46008</v>
      </c>
      <c r="DZ219" s="33">
        <f>_xlfn.XLOOKUP(B219,[1]MDA_Assets!D:D,[1]MDA_Assets!S:S,"",0)</f>
        <v>46008</v>
      </c>
      <c r="EA219" s="33">
        <f>_xlfn.XLOOKUP(B219,[1]MDA_Assets!D:D,[1]MDA_Assets!T:T,"",0)</f>
        <v>46008</v>
      </c>
      <c r="EB219" s="33">
        <f>_xlfn.XLOOKUP(B219,[1]MDA_Assets!D:D,[1]MDA_Assets!U:U,"",0)</f>
        <v>46008</v>
      </c>
      <c r="EC219" s="33">
        <f>_xlfn.XLOOKUP(B219,[1]MDA_Assets!D:D,[1]MDA_Assets!V:V,"",0)</f>
        <v>46008</v>
      </c>
      <c r="ED219" s="33">
        <f>_xlfn.XLOOKUP(B219,[1]MDA_Assets!D:D,[1]MDA_Assets!W:W,"",0)</f>
        <v>46008</v>
      </c>
      <c r="EE219" s="32">
        <f>_xlfn.XLOOKUP(B219,[1]MDA_Assets!D:D,[1]MDA_Assets!X:X,"",0)</f>
        <v>0</v>
      </c>
      <c r="EF219" s="33">
        <f>_xlfn.XLOOKUP(B219,[1]MDA_Assets!D:D,[1]MDA_Assets!Y:Y,"",0)</f>
        <v>46008</v>
      </c>
      <c r="EG219" s="33">
        <f>_xlfn.XLOOKUP(B219,[1]MDA_Assets!D:D,[1]MDA_Assets!Z:Z,"",0)</f>
        <v>0</v>
      </c>
      <c r="EH219" s="33">
        <f>_xlfn.XLOOKUP(B219,[1]MDA_Assets!D:D,[1]MDA_Assets!AA:AA,"",0)</f>
        <v>0</v>
      </c>
      <c r="EI219" s="34">
        <f>_xlfn.XLOOKUP(B219,[1]MDA_Assets!D:D,[1]MDA_Assets!P:P,"",0)</f>
        <v>2</v>
      </c>
      <c r="EJ219" s="35" t="str">
        <f>_xlfn.XLOOKUP(B219,[1]MDA_Assets!D:D,[1]MDA_Assets!AB:AB,"",0)</f>
        <v>314</v>
      </c>
      <c r="EK219" s="35" t="str">
        <f>_xlfn.XLOOKUP(B219,[1]MDA_Assets!D:D,[1]MDA_Assets!AC:AC,"",0)</f>
        <v>314</v>
      </c>
      <c r="EL219" s="35" t="str">
        <f>_xlfn.XLOOKUP(B219,[1]MDA_Assets!D:D,[1]MDA_Assets!AD:AD,"",0)</f>
        <v>1841</v>
      </c>
      <c r="EM219" s="35" t="str">
        <f>_xlfn.XLOOKUP(B219,[1]MDA_Assets!D:D,[1]MDA_Assets!AE:AE,"",0)</f>
        <v>1841</v>
      </c>
      <c r="EN219" s="35" t="str">
        <f>_xlfn.XLOOKUP(B219,[1]MDA_Assets!D:D,[1]MDA_Assets!AF:AF,"",0)</f>
        <v>1841</v>
      </c>
      <c r="EO219" s="35" t="str">
        <f>_xlfn.XLOOKUP(B219,[1]MDA_Assets!D:D,[1]MDA_Assets!AG:AG,"",0)</f>
        <v>1841</v>
      </c>
      <c r="EP219" s="36">
        <f t="shared" si="153"/>
        <v>365</v>
      </c>
      <c r="EQ219" s="36">
        <f t="shared" si="153"/>
        <v>180</v>
      </c>
      <c r="ER219" s="36">
        <f t="shared" si="183"/>
        <v>365</v>
      </c>
      <c r="ES219" s="36">
        <f t="shared" si="184"/>
        <v>365</v>
      </c>
      <c r="ET219" s="36">
        <f t="shared" si="185"/>
        <v>730</v>
      </c>
      <c r="EU219" s="36">
        <f t="shared" si="186"/>
        <v>365</v>
      </c>
      <c r="EV219" s="36">
        <f t="shared" si="187"/>
        <v>365</v>
      </c>
      <c r="EW219" s="36" t="str">
        <f t="shared" si="159"/>
        <v/>
      </c>
      <c r="EX219" s="36" t="str">
        <f t="shared" si="160"/>
        <v/>
      </c>
      <c r="EY219" s="36">
        <f t="shared" si="193"/>
        <v>11.78</v>
      </c>
      <c r="EZ219" s="36">
        <f t="shared" si="193"/>
        <v>5.81</v>
      </c>
      <c r="FA219" s="36">
        <f t="shared" si="193"/>
        <v>11.78</v>
      </c>
      <c r="FB219" s="36">
        <f t="shared" si="193"/>
        <v>11.78</v>
      </c>
      <c r="FC219" s="36">
        <f t="shared" si="193"/>
        <v>23.55</v>
      </c>
      <c r="FD219" s="36">
        <f t="shared" si="193"/>
        <v>11.78</v>
      </c>
      <c r="FE219" s="36">
        <f t="shared" si="192"/>
        <v>11.78</v>
      </c>
      <c r="FF219" s="36" t="str">
        <f t="shared" si="192"/>
        <v/>
      </c>
      <c r="FG219" s="36" t="str">
        <f t="shared" si="192"/>
        <v/>
      </c>
      <c r="FH219" s="37" t="str" cm="1">
        <f t="array" ref="FH219">_xlfn.IFS(EY219="", "No Data", EY219&lt;0, "Negative/Future", EY219=0, "Zero Days", EY219&lt;=3, "&lt; 3 Months", EY219&lt;=6, "3 to 6 Months", EY219&lt;=9, "6 to 9 Months", EY219&lt;=12, "9 to 12 Months", EY219&lt;=15, "12 to 15 Months", EY219&lt;=18, "15 to 18 Months", EY219&lt;=24, "18 to 24 Months", EY219&gt;24, "&gt; 24 Months")</f>
        <v>9 to 12 Months</v>
      </c>
      <c r="FI219" s="37" t="str" cm="1">
        <f t="array" ref="FI219">_xlfn.IFS(EZ219="", "No Data", EZ219&lt;0, "Negative/Future", EZ219=0, "Zero Days", EZ219&lt;=3, "&lt; 3 Months", EZ219&lt;=6, "3 to 6 Months", EZ219&lt;=9, "6 to 9 Months", EZ219&lt;=12, "9 to 12 Months", EZ219&lt;=15, "12 to 15 Months", EZ219&lt;=18, "15 to 18 Months", EZ219&lt;=24, "18 to 24 Months", EZ219&gt;24, "&gt; 24 Months")</f>
        <v>3 to 6 Months</v>
      </c>
      <c r="FJ219" s="37" t="str" cm="1">
        <f t="array" ref="FJ219">_xlfn.IFS(FA219="", "No Data", FA219&lt;0, "Negative/Future", FA219=0, "Zero Days", FA219&lt;=3, "&lt; 3 Months", FA219&lt;=6, "3 to 6 Months", FA219&lt;=9, "6 to 9 Months", FA219&lt;=12, "9 to 12 Months", FA219&lt;=15, "12 to 15 Months", FA219&lt;=18, "15 to 18 Months", FA219&lt;=24, "18 to 24 Months", FA219&gt;24, "&gt; 24 Months")</f>
        <v>9 to 12 Months</v>
      </c>
      <c r="FK219" s="37" t="str" cm="1">
        <f t="array" ref="FK219">_xlfn.IFS(FB219="", "No Data", FB219&lt;0, "Negative/Future", FB219=0, "Zero Days", FB219&lt;=3, "&lt; 3 Months", FB219&lt;=6, "3 to 6 Months", FB219&lt;=9, "6 to 9 Months", FB219&lt;=12, "9 to 12 Months", FB219&lt;=15, "12 to 15 Months", FB219&lt;=18, "15 to 18 Months", FB219&lt;=24, "18 to 24 Months", FB219&gt;24, "&gt; 24 Months")</f>
        <v>9 to 12 Months</v>
      </c>
      <c r="FL219" s="37" t="str" cm="1">
        <f t="array" ref="FL219">_xlfn.IFS(FC219="", "No Data", FC219&lt;0, "Negative/Future", FC219=0, "Zero Days", FC219&lt;=3, "&lt; 3 Months", FC219&lt;=6, "3 to 6 Months", FC219&lt;=9, "6 to 9 Months", FC219&lt;=12, "9 to 12 Months", FC219&lt;=15, "12 to 15 Months", FC219&lt;=18, "15 to 18 Months", FC219&lt;=24, "18 to 24 Months", FC219&gt;24, "&gt; 24 Months")</f>
        <v>18 to 24 Months</v>
      </c>
      <c r="FM219" s="37" t="str" cm="1">
        <f t="array" ref="FM219">_xlfn.IFS(FD219="", "No Data", FD219&lt;0, "Negative/Future", FD219=0, "Zero Days", FD219&lt;=3, "&lt; 3 Months", FD219&lt;=6, "3 to 6 Months", FD219&lt;=9, "6 to 9 Months", FD219&lt;=12, "9 to 12 Months", FD219&lt;=15, "12 to 15 Months", FD219&lt;=18, "15 to 18 Months", FD219&lt;=24, "18 to 24 Months", FD219&gt;24, "&gt; 24 Months")</f>
        <v>9 to 12 Months</v>
      </c>
      <c r="FN219" s="37" t="str" cm="1">
        <f t="array" ref="FN219">_xlfn.IFS(FE219="", "No Data", FE219&lt;0, "Negative/Future", FE219=0, "Zero Days", FE219&lt;=3, "&lt; 3 Months", FE219&lt;=6, "3 to 6 Months", FE219&lt;=9, "6 to 9 Months", FE219&lt;=12, "9 to 12 Months", FE219&lt;=15, "12 to 15 Months", FE219&lt;=18, "15 to 18 Months", FE219&lt;=24, "18 to 24 Months", FE219&gt;24, "&gt; 24 Months")</f>
        <v>9 to 12 Months</v>
      </c>
      <c r="FO219" s="37" t="str" cm="1">
        <f t="array" ref="FO219">_xlfn.IFS(FG219="", "No Data", FG219&lt;0, "Negative/Future", FG219=0, "Zero Days", FG219&lt;=3, "&lt; 3 Months", FG219&lt;=6, "3 to 6 Months", FG219&lt;=9, "6 to 9 Months", FG219&lt;=12, "9 to 12 Months", FG219&lt;=15, "12 to 15 Months", FG219&lt;=18, "15 to 18 Months", FG219&lt;=24, "18 to 24 Months", FG219&gt;24, "&gt; 24 Months")</f>
        <v>No Data</v>
      </c>
      <c r="FP219" s="37" t="str" cm="1">
        <f t="array" ref="FP219">_xlfn.IFS(FF219="", "No Data", FF219&lt;0, "Negative/Future", FF219=0, "Zero Days", FF219&lt;=3, "&lt; 3 Months", FF219&lt;=6, "3 to 6 Months", FF219&lt;=9, "6 to 9 Months", FF219&lt;=12, "9 to 12 Months", FF219&lt;=15, "12 to 15 Months", FF219&lt;=18, "15 to 18 Months", FF219&lt;=24, "18 to 24 Months", FF219&gt;24, "&gt; 24 Months")</f>
        <v>No Data</v>
      </c>
      <c r="FQ219" s="29" t="s">
        <v>1224</v>
      </c>
      <c r="FR219" s="29">
        <v>9155729186</v>
      </c>
      <c r="FS219" s="38" t="str">
        <f>VLOOKUP(_xlfn.XLOOKUP(B219,[1]MDA_Assets!D:D,[1]MDA_Assets!I:I,"",0),[1]Validation!$B$1:$C$8,2,0)</f>
        <v>A</v>
      </c>
      <c r="FT219" s="38" t="s">
        <v>296</v>
      </c>
      <c r="FU219" s="31">
        <f>_xlfn.XLOOKUP(B219,[1]MDA_Assets!D:D,[1]MDA_Assets!X:X,"",0)</f>
        <v>0</v>
      </c>
      <c r="FV219" s="39">
        <v>0</v>
      </c>
      <c r="FW219" s="39">
        <v>0</v>
      </c>
      <c r="FX219" s="39">
        <v>1</v>
      </c>
      <c r="FY219" s="39">
        <v>8</v>
      </c>
      <c r="FZ219" s="40">
        <f t="shared" si="150"/>
        <v>46373</v>
      </c>
      <c r="GA219" s="40">
        <f t="shared" si="150"/>
        <v>46188</v>
      </c>
      <c r="GB219" s="40">
        <f t="shared" si="161"/>
        <v>46373</v>
      </c>
      <c r="GC219" s="40">
        <f t="shared" si="162"/>
        <v>46373</v>
      </c>
      <c r="GD219" s="40">
        <f t="shared" si="163"/>
        <v>46738</v>
      </c>
      <c r="GE219" s="40">
        <f t="shared" si="164"/>
        <v>46373</v>
      </c>
      <c r="GF219" s="40">
        <f t="shared" si="154"/>
        <v>46373</v>
      </c>
      <c r="GG219" s="40" t="str">
        <f t="shared" si="154"/>
        <v/>
      </c>
      <c r="GH219" s="40" t="str">
        <f t="shared" si="154"/>
        <v/>
      </c>
      <c r="GI219" s="39">
        <f t="shared" si="188"/>
        <v>0</v>
      </c>
      <c r="GJ219" s="39">
        <f t="shared" si="189"/>
        <v>0</v>
      </c>
      <c r="GK219" s="39">
        <f t="shared" si="190"/>
        <v>0</v>
      </c>
      <c r="GL219" s="39">
        <f t="shared" si="191"/>
        <v>7</v>
      </c>
    </row>
    <row r="220" spans="1:194" x14ac:dyDescent="0.25">
      <c r="A220" s="19">
        <v>246</v>
      </c>
      <c r="B220" s="43" t="s">
        <v>1226</v>
      </c>
      <c r="C220" s="43" t="s">
        <v>254</v>
      </c>
      <c r="D220" s="43" t="s">
        <v>241</v>
      </c>
      <c r="E220" s="43" t="s">
        <v>787</v>
      </c>
      <c r="F220" s="43" t="s">
        <v>1227</v>
      </c>
      <c r="G220" s="43" t="s">
        <v>243</v>
      </c>
      <c r="H220" s="43" t="s">
        <v>498</v>
      </c>
      <c r="I220" s="43" t="s">
        <v>192</v>
      </c>
      <c r="J220" s="44">
        <f t="shared" si="165"/>
        <v>42211.770833333336</v>
      </c>
      <c r="K220" s="44">
        <v>41847.770833333336</v>
      </c>
      <c r="L220" s="44">
        <v>41815.770833333336</v>
      </c>
      <c r="M220" s="43" t="s">
        <v>2916</v>
      </c>
      <c r="N220" s="43" t="s">
        <v>226</v>
      </c>
      <c r="O220" s="44">
        <v>46129.323981481481</v>
      </c>
      <c r="P220" s="43">
        <v>84112</v>
      </c>
      <c r="Q220" s="43">
        <v>58037</v>
      </c>
      <c r="R220" s="43">
        <v>26075</v>
      </c>
      <c r="S220" s="43" t="s">
        <v>206</v>
      </c>
      <c r="T220" s="44">
        <v>46010.770833333336</v>
      </c>
      <c r="U220" s="44">
        <v>46010.770833333336</v>
      </c>
      <c r="V220" s="44">
        <v>46010.770833333336</v>
      </c>
      <c r="W220" s="44">
        <v>45448.770833333336</v>
      </c>
      <c r="X220" s="44">
        <v>46010.770833333336</v>
      </c>
      <c r="Y220" s="44">
        <v>45708.770833333336</v>
      </c>
      <c r="Z220" s="43"/>
      <c r="AA220" s="43"/>
      <c r="AB220" s="43"/>
      <c r="AC220" s="43"/>
      <c r="AD220" s="43"/>
      <c r="AE220" s="43">
        <v>2</v>
      </c>
      <c r="AF220" s="43" t="s">
        <v>2917</v>
      </c>
      <c r="AG220" s="43" t="s">
        <v>2917</v>
      </c>
      <c r="AH220" s="43" t="s">
        <v>2113</v>
      </c>
      <c r="AI220" s="43" t="s">
        <v>2918</v>
      </c>
      <c r="AJ220" s="43" t="s">
        <v>2919</v>
      </c>
      <c r="AK220" s="43" t="s">
        <v>2114</v>
      </c>
      <c r="AL220" s="49">
        <v>46190</v>
      </c>
      <c r="AM220" s="49">
        <v>46190</v>
      </c>
      <c r="AN220" s="47">
        <v>46375</v>
      </c>
      <c r="AO220" s="46">
        <v>45813</v>
      </c>
      <c r="AP220" s="47">
        <v>46438</v>
      </c>
      <c r="AQ220" s="47">
        <v>46375</v>
      </c>
      <c r="AR220" s="48"/>
      <c r="AS220" s="48"/>
      <c r="AT220" s="48"/>
      <c r="AU220" s="43">
        <v>1</v>
      </c>
      <c r="AV220" s="43">
        <v>0</v>
      </c>
      <c r="AW220" s="43">
        <v>1</v>
      </c>
      <c r="AX220" s="51" t="s">
        <v>712</v>
      </c>
      <c r="AY220" s="51" t="s">
        <v>211</v>
      </c>
      <c r="AZ220" s="51" t="s">
        <v>198</v>
      </c>
      <c r="BA220" s="20">
        <f t="shared" ca="1" si="195"/>
        <v>1</v>
      </c>
      <c r="BB220" s="20">
        <f t="shared" ca="1" si="195"/>
        <v>1</v>
      </c>
      <c r="BC220" s="20">
        <f t="shared" ca="1" si="195"/>
        <v>0</v>
      </c>
      <c r="BD220" s="20">
        <f t="shared" ca="1" si="194"/>
        <v>1</v>
      </c>
      <c r="BE220" s="20">
        <f t="shared" ca="1" si="194"/>
        <v>0</v>
      </c>
      <c r="BF220" s="20">
        <f t="shared" ca="1" si="194"/>
        <v>0</v>
      </c>
      <c r="BG220" s="21" t="str">
        <f t="shared" ca="1" si="194"/>
        <v/>
      </c>
      <c r="BH220" s="21" t="str">
        <f t="shared" ca="1" si="194"/>
        <v/>
      </c>
      <c r="BI220" s="21" t="str">
        <f t="shared" ca="1" si="194"/>
        <v/>
      </c>
      <c r="BJ220" s="22">
        <f t="shared" ca="1" si="166"/>
        <v>3</v>
      </c>
      <c r="BK220" s="21">
        <f t="shared" si="167"/>
        <v>2</v>
      </c>
      <c r="BL220" s="22">
        <f t="shared" ca="1" si="168"/>
        <v>84205</v>
      </c>
      <c r="BM220" s="22">
        <f t="shared" ca="1" si="169"/>
        <v>58101</v>
      </c>
      <c r="BN220" s="23">
        <f t="shared" ca="1" si="170"/>
        <v>26104</v>
      </c>
      <c r="BO220" s="24">
        <f t="shared" ca="1" si="171"/>
        <v>93</v>
      </c>
      <c r="BP220" s="51" t="str">
        <f>_xlfn.XLOOKUP(E220,[1]Validation!E:E,[1]Validation!F:F,"")</f>
        <v>EN7</v>
      </c>
      <c r="BQ220" s="51" t="str">
        <f>_xlfn.XLOOKUP(BP220,[1]Validation!F:F,[1]Validation!G:G,"")</f>
        <v>EN4 to EN7</v>
      </c>
      <c r="BR220" s="52" t="str">
        <f>VLOOKUP(G220,[1]Validation!$B$1:$C$9,2,0)</f>
        <v>A</v>
      </c>
      <c r="BS220" s="51">
        <f t="shared" ca="1" si="172"/>
        <v>142</v>
      </c>
      <c r="BT220" s="53">
        <f>_xlfn.XLOOKUP(B220,'[2]1. All Calls'!$R:$R,'[2]1. All Calls'!$A:$A,"",0)</f>
        <v>46128.278217592597</v>
      </c>
      <c r="BU220" s="51" t="str">
        <f>_xlfn.XLOOKUP(B220,'[2]1. All Calls'!$R:$R,'[2]1. All Calls'!$F:$F,"",0)</f>
        <v>CC-02048802</v>
      </c>
      <c r="BV220" s="51" t="str">
        <f>_xlfn.XLOOKUP(B220,'[2]1. All Calls'!$R:$R,'[2]1. All Calls'!$J:$J,"",0)</f>
        <v>Schedule Service - AMC</v>
      </c>
      <c r="BW220" s="53">
        <f>_xlfn.XLOOKUP(B220,'[2]Sch Calls'!$R:$R,'[2]Sch Calls'!$A:$A,"",0)</f>
        <v>46011.479444444398</v>
      </c>
      <c r="BX220" s="51">
        <f>_xlfn.XLOOKUP(B220,'[2]Sch Calls'!$R:$R,'[2]Sch Calls'!$B:$B,"",0)</f>
        <v>83833</v>
      </c>
      <c r="BY220" s="51" t="str">
        <f t="shared" si="151"/>
        <v>18-Jun-26</v>
      </c>
      <c r="BZ220" s="51" t="str">
        <f t="shared" si="151"/>
        <v>18-Jun-26</v>
      </c>
      <c r="CA220" s="51" t="str">
        <f t="shared" si="173"/>
        <v>21-Sep-26</v>
      </c>
      <c r="CB220" s="51" t="str">
        <f t="shared" si="174"/>
        <v>04-Dec-25</v>
      </c>
      <c r="CC220" s="51" t="str">
        <f t="shared" si="175"/>
        <v>21-Feb-27</v>
      </c>
      <c r="CD220" s="51" t="str">
        <f t="shared" si="176"/>
        <v>20-Dec-26</v>
      </c>
      <c r="CE220" s="51">
        <f t="shared" ca="1" si="152"/>
        <v>165</v>
      </c>
      <c r="CF220" s="51">
        <f t="shared" ca="1" si="152"/>
        <v>165</v>
      </c>
      <c r="CG220" s="51">
        <f t="shared" ca="1" si="177"/>
        <v>165</v>
      </c>
      <c r="CH220" s="51">
        <f t="shared" ca="1" si="178"/>
        <v>727</v>
      </c>
      <c r="CI220" s="51">
        <f t="shared" ca="1" si="179"/>
        <v>467</v>
      </c>
      <c r="CJ220" s="51">
        <f t="shared" ca="1" si="180"/>
        <v>165</v>
      </c>
      <c r="CK220" s="51">
        <f t="shared" ca="1" si="157"/>
        <v>330</v>
      </c>
      <c r="CL220" s="51">
        <f t="shared" ca="1" si="157"/>
        <v>330</v>
      </c>
      <c r="CM220" s="51">
        <f t="shared" ca="1" si="157"/>
        <v>330</v>
      </c>
      <c r="CN220" s="51">
        <f t="shared" ca="1" si="157"/>
        <v>1454</v>
      </c>
      <c r="CO220" s="51">
        <f t="shared" ca="1" si="157"/>
        <v>934</v>
      </c>
      <c r="CP220" s="51">
        <f t="shared" ca="1" si="157"/>
        <v>330</v>
      </c>
      <c r="CQ220" s="51">
        <f t="shared" ca="1" si="158"/>
        <v>1278</v>
      </c>
      <c r="CR220" s="51">
        <f t="shared" ca="1" si="158"/>
        <v>1278</v>
      </c>
      <c r="CS220" s="51">
        <f t="shared" ca="1" si="158"/>
        <v>2278</v>
      </c>
      <c r="CT220" s="51">
        <f t="shared" ca="1" si="158"/>
        <v>-836</v>
      </c>
      <c r="CU220" s="51">
        <f t="shared" ca="1" si="158"/>
        <v>610</v>
      </c>
      <c r="CV220" s="54">
        <f t="shared" ca="1" si="158"/>
        <v>3278</v>
      </c>
      <c r="CW220" s="25" t="s">
        <v>212</v>
      </c>
      <c r="CX220" s="55">
        <v>0.69</v>
      </c>
      <c r="CY220" s="55"/>
      <c r="CZ220" s="26">
        <v>0</v>
      </c>
      <c r="DA220" s="26">
        <v>0</v>
      </c>
      <c r="DB220" s="26">
        <v>0</v>
      </c>
      <c r="DC220" s="26">
        <v>0</v>
      </c>
      <c r="DD220" s="26">
        <v>0</v>
      </c>
      <c r="DE220" s="26">
        <v>0</v>
      </c>
      <c r="DF220" s="26">
        <v>0</v>
      </c>
      <c r="DG220" s="26">
        <v>0</v>
      </c>
      <c r="DH220" s="26">
        <v>0</v>
      </c>
      <c r="DI220" s="26">
        <v>0</v>
      </c>
      <c r="DJ220" s="26">
        <v>0</v>
      </c>
      <c r="DK220" s="26">
        <v>0</v>
      </c>
      <c r="DL220" s="27">
        <f t="shared" si="181"/>
        <v>46203.278217592597</v>
      </c>
      <c r="DM220" s="28">
        <f t="shared" ca="1" si="182"/>
        <v>0</v>
      </c>
      <c r="DN220" s="56">
        <f>_xlfn.XLOOKUP(B220,'[2]1. All Calls'!$R:$R,'[2]1. All Calls'!$A:$A,"",0)</f>
        <v>46128.278217592597</v>
      </c>
      <c r="DO220" s="57" t="str">
        <f ca="1">VLOOKUP(DM220,[1]Validation!$B$20:$C$25,2,0)</f>
        <v>Within 3 months</v>
      </c>
      <c r="DP220" s="58" t="str">
        <f>_xlfn.XLOOKUP(B220,'[1]Active AMCs- Dealer'!E:E,'[1]Active AMCs- Dealer'!L:L,"Not in AMC",0)</f>
        <v>AMC</v>
      </c>
      <c r="DQ220" s="50" t="s">
        <v>200</v>
      </c>
      <c r="DR220" s="29" t="str">
        <f>_xlfn.XLOOKUP(B220,'[2]1. All Calls'!$R:$R,'[2]1. All Calls'!$F:$F,"",0)</f>
        <v>CC-02048802</v>
      </c>
      <c r="DS220" s="29" t="str">
        <f>_xlfn.XLOOKUP(B220,'[2]1. All Calls'!$R:$R,'[2]1. All Calls'!$AB:$AB,"",0)</f>
        <v>AMC visit carried out</v>
      </c>
      <c r="DT220" s="30">
        <f>_xlfn.XLOOKUP(DR220,'[2]1. All Calls'!$F:$F,'[2]1. All Calls'!$A:$A,"",0)</f>
        <v>46128.278217592597</v>
      </c>
      <c r="DU220" s="31">
        <f>_xlfn.XLOOKUP(DR220,'[2]1. All Calls'!$F:$F,'[2]1. All Calls'!$B:$B,"",0)</f>
        <v>84112</v>
      </c>
      <c r="DV220" s="31">
        <f>_xlfn.XLOOKUP(B220,[1]MDA_Assets!D:D,[1]MDA_Assets!N:N,"",0)</f>
        <v>58037</v>
      </c>
      <c r="DW220" s="31">
        <f>_xlfn.XLOOKUP(B220,[1]MDA_Assets!D:D,[1]MDA_Assets!O:O,"",0)</f>
        <v>26075</v>
      </c>
      <c r="DX220" s="32" t="str">
        <f>_xlfn.XLOOKUP(B220,[1]MDA_Assets!D:D,[1]MDA_Assets!Q:Q,"",0)</f>
        <v>XD</v>
      </c>
      <c r="DY220" s="33">
        <f>_xlfn.XLOOKUP(B220,[1]MDA_Assets!D:D,[1]MDA_Assets!R:R,"",0)</f>
        <v>46011</v>
      </c>
      <c r="DZ220" s="33">
        <f>_xlfn.XLOOKUP(B220,[1]MDA_Assets!D:D,[1]MDA_Assets!S:S,"",0)</f>
        <v>46011</v>
      </c>
      <c r="EA220" s="33">
        <f>_xlfn.XLOOKUP(B220,[1]MDA_Assets!D:D,[1]MDA_Assets!T:T,"",0)</f>
        <v>46011</v>
      </c>
      <c r="EB220" s="33">
        <f>_xlfn.XLOOKUP(B220,[1]MDA_Assets!D:D,[1]MDA_Assets!U:U,"",0)</f>
        <v>45449</v>
      </c>
      <c r="EC220" s="33">
        <f>_xlfn.XLOOKUP(B220,[1]MDA_Assets!D:D,[1]MDA_Assets!V:V,"",0)</f>
        <v>46011</v>
      </c>
      <c r="ED220" s="33">
        <f>_xlfn.XLOOKUP(B220,[1]MDA_Assets!D:D,[1]MDA_Assets!W:W,"",0)</f>
        <v>45709</v>
      </c>
      <c r="EE220" s="32">
        <f>_xlfn.XLOOKUP(B220,[1]MDA_Assets!D:D,[1]MDA_Assets!X:X,"",0)</f>
        <v>0</v>
      </c>
      <c r="EF220" s="33">
        <f>_xlfn.XLOOKUP(B220,[1]MDA_Assets!D:D,[1]MDA_Assets!Y:Y,"",0)</f>
        <v>0</v>
      </c>
      <c r="EG220" s="33">
        <f>_xlfn.XLOOKUP(B220,[1]MDA_Assets!D:D,[1]MDA_Assets!Z:Z,"",0)</f>
        <v>0</v>
      </c>
      <c r="EH220" s="33">
        <f>_xlfn.XLOOKUP(B220,[1]MDA_Assets!D:D,[1]MDA_Assets!AA:AA,"",0)</f>
        <v>0</v>
      </c>
      <c r="EI220" s="34">
        <f>_xlfn.XLOOKUP(B220,[1]MDA_Assets!D:D,[1]MDA_Assets!P:P,"",0)</f>
        <v>2</v>
      </c>
      <c r="EJ220" s="35" t="str">
        <f>_xlfn.XLOOKUP(B220,[1]MDA_Assets!D:D,[1]MDA_Assets!AB:AB,"",0)</f>
        <v>1608</v>
      </c>
      <c r="EK220" s="35" t="str">
        <f>_xlfn.XLOOKUP(B220,[1]MDA_Assets!D:D,[1]MDA_Assets!AC:AC,"",0)</f>
        <v>1608</v>
      </c>
      <c r="EL220" s="35" t="str">
        <f>_xlfn.XLOOKUP(B220,[1]MDA_Assets!D:D,[1]MDA_Assets!AD:AD,"",0)</f>
        <v>2608</v>
      </c>
      <c r="EM220" s="35" t="str">
        <f>_xlfn.XLOOKUP(B220,[1]MDA_Assets!D:D,[1]MDA_Assets!AE:AE,"",0)</f>
        <v>618</v>
      </c>
      <c r="EN220" s="35" t="str">
        <f>_xlfn.XLOOKUP(B220,[1]MDA_Assets!D:D,[1]MDA_Assets!AF:AF,"",0)</f>
        <v>1544</v>
      </c>
      <c r="EO220" s="35" t="str">
        <f>_xlfn.XLOOKUP(B220,[1]MDA_Assets!D:D,[1]MDA_Assets!AG:AG,"",0)</f>
        <v>3608</v>
      </c>
      <c r="EP220" s="36">
        <f t="shared" si="153"/>
        <v>180</v>
      </c>
      <c r="EQ220" s="36">
        <f t="shared" si="153"/>
        <v>180</v>
      </c>
      <c r="ER220" s="36">
        <f t="shared" si="183"/>
        <v>365</v>
      </c>
      <c r="ES220" s="36">
        <f t="shared" si="184"/>
        <v>365</v>
      </c>
      <c r="ET220" s="36">
        <f t="shared" si="185"/>
        <v>730</v>
      </c>
      <c r="EU220" s="36">
        <f t="shared" si="186"/>
        <v>365</v>
      </c>
      <c r="EV220" s="36" t="str">
        <f t="shared" si="187"/>
        <v/>
      </c>
      <c r="EW220" s="36" t="str">
        <f t="shared" si="159"/>
        <v/>
      </c>
      <c r="EX220" s="36" t="str">
        <f t="shared" si="160"/>
        <v/>
      </c>
      <c r="EY220" s="36">
        <f t="shared" si="193"/>
        <v>5.81</v>
      </c>
      <c r="EZ220" s="36">
        <f t="shared" si="193"/>
        <v>5.81</v>
      </c>
      <c r="FA220" s="36">
        <f t="shared" si="193"/>
        <v>11.78</v>
      </c>
      <c r="FB220" s="36">
        <f t="shared" si="193"/>
        <v>11.78</v>
      </c>
      <c r="FC220" s="36">
        <f t="shared" si="193"/>
        <v>23.55</v>
      </c>
      <c r="FD220" s="36">
        <f t="shared" si="193"/>
        <v>11.78</v>
      </c>
      <c r="FE220" s="36" t="str">
        <f t="shared" si="192"/>
        <v/>
      </c>
      <c r="FF220" s="36" t="str">
        <f t="shared" si="192"/>
        <v/>
      </c>
      <c r="FG220" s="36" t="str">
        <f t="shared" si="192"/>
        <v/>
      </c>
      <c r="FH220" s="37" t="str" cm="1">
        <f t="array" ref="FH220">_xlfn.IFS(EY220="", "No Data", EY220&lt;0, "Negative/Future", EY220=0, "Zero Days", EY220&lt;=3, "&lt; 3 Months", EY220&lt;=6, "3 to 6 Months", EY220&lt;=9, "6 to 9 Months", EY220&lt;=12, "9 to 12 Months", EY220&lt;=15, "12 to 15 Months", EY220&lt;=18, "15 to 18 Months", EY220&lt;=24, "18 to 24 Months", EY220&gt;24, "&gt; 24 Months")</f>
        <v>3 to 6 Months</v>
      </c>
      <c r="FI220" s="37" t="str" cm="1">
        <f t="array" ref="FI220">_xlfn.IFS(EZ220="", "No Data", EZ220&lt;0, "Negative/Future", EZ220=0, "Zero Days", EZ220&lt;=3, "&lt; 3 Months", EZ220&lt;=6, "3 to 6 Months", EZ220&lt;=9, "6 to 9 Months", EZ220&lt;=12, "9 to 12 Months", EZ220&lt;=15, "12 to 15 Months", EZ220&lt;=18, "15 to 18 Months", EZ220&lt;=24, "18 to 24 Months", EZ220&gt;24, "&gt; 24 Months")</f>
        <v>3 to 6 Months</v>
      </c>
      <c r="FJ220" s="37" t="str" cm="1">
        <f t="array" ref="FJ220">_xlfn.IFS(FA220="", "No Data", FA220&lt;0, "Negative/Future", FA220=0, "Zero Days", FA220&lt;=3, "&lt; 3 Months", FA220&lt;=6, "3 to 6 Months", FA220&lt;=9, "6 to 9 Months", FA220&lt;=12, "9 to 12 Months", FA220&lt;=15, "12 to 15 Months", FA220&lt;=18, "15 to 18 Months", FA220&lt;=24, "18 to 24 Months", FA220&gt;24, "&gt; 24 Months")</f>
        <v>9 to 12 Months</v>
      </c>
      <c r="FK220" s="37" t="str" cm="1">
        <f t="array" ref="FK220">_xlfn.IFS(FB220="", "No Data", FB220&lt;0, "Negative/Future", FB220=0, "Zero Days", FB220&lt;=3, "&lt; 3 Months", FB220&lt;=6, "3 to 6 Months", FB220&lt;=9, "6 to 9 Months", FB220&lt;=12, "9 to 12 Months", FB220&lt;=15, "12 to 15 Months", FB220&lt;=18, "15 to 18 Months", FB220&lt;=24, "18 to 24 Months", FB220&gt;24, "&gt; 24 Months")</f>
        <v>9 to 12 Months</v>
      </c>
      <c r="FL220" s="37" t="str" cm="1">
        <f t="array" ref="FL220">_xlfn.IFS(FC220="", "No Data", FC220&lt;0, "Negative/Future", FC220=0, "Zero Days", FC220&lt;=3, "&lt; 3 Months", FC220&lt;=6, "3 to 6 Months", FC220&lt;=9, "6 to 9 Months", FC220&lt;=12, "9 to 12 Months", FC220&lt;=15, "12 to 15 Months", FC220&lt;=18, "15 to 18 Months", FC220&lt;=24, "18 to 24 Months", FC220&gt;24, "&gt; 24 Months")</f>
        <v>18 to 24 Months</v>
      </c>
      <c r="FM220" s="37" t="str" cm="1">
        <f t="array" ref="FM220">_xlfn.IFS(FD220="", "No Data", FD220&lt;0, "Negative/Future", FD220=0, "Zero Days", FD220&lt;=3, "&lt; 3 Months", FD220&lt;=6, "3 to 6 Months", FD220&lt;=9, "6 to 9 Months", FD220&lt;=12, "9 to 12 Months", FD220&lt;=15, "12 to 15 Months", FD220&lt;=18, "15 to 18 Months", FD220&lt;=24, "18 to 24 Months", FD220&gt;24, "&gt; 24 Months")</f>
        <v>9 to 12 Months</v>
      </c>
      <c r="FN220" s="37" t="str" cm="1">
        <f t="array" ref="FN220">_xlfn.IFS(FE220="", "No Data", FE220&lt;0, "Negative/Future", FE220=0, "Zero Days", FE220&lt;=3, "&lt; 3 Months", FE220&lt;=6, "3 to 6 Months", FE220&lt;=9, "6 to 9 Months", FE220&lt;=12, "9 to 12 Months", FE220&lt;=15, "12 to 15 Months", FE220&lt;=18, "15 to 18 Months", FE220&lt;=24, "18 to 24 Months", FE220&gt;24, "&gt; 24 Months")</f>
        <v>No Data</v>
      </c>
      <c r="FO220" s="37" t="str" cm="1">
        <f t="array" ref="FO220">_xlfn.IFS(FG220="", "No Data", FG220&lt;0, "Negative/Future", FG220=0, "Zero Days", FG220&lt;=3, "&lt; 3 Months", FG220&lt;=6, "3 to 6 Months", FG220&lt;=9, "6 to 9 Months", FG220&lt;=12, "9 to 12 Months", FG220&lt;=15, "12 to 15 Months", FG220&lt;=18, "15 to 18 Months", FG220&lt;=24, "18 to 24 Months", FG220&gt;24, "&gt; 24 Months")</f>
        <v>No Data</v>
      </c>
      <c r="FP220" s="37" t="str" cm="1">
        <f t="array" ref="FP220">_xlfn.IFS(FF220="", "No Data", FF220&lt;0, "Negative/Future", FF220=0, "Zero Days", FF220&lt;=3, "&lt; 3 Months", FF220&lt;=6, "3 to 6 Months", FF220&lt;=9, "6 to 9 Months", FF220&lt;=12, "9 to 12 Months", FF220&lt;=15, "12 to 15 Months", FF220&lt;=18, "15 to 18 Months", FF220&lt;=24, "18 to 24 Months", FF220&gt;24, "&gt; 24 Months")</f>
        <v>No Data</v>
      </c>
      <c r="FQ220" s="29" t="s">
        <v>1228</v>
      </c>
      <c r="FR220" s="29">
        <v>9709000070</v>
      </c>
      <c r="FS220" s="38" t="str">
        <f>VLOOKUP(_xlfn.XLOOKUP(B220,[1]MDA_Assets!D:D,[1]MDA_Assets!I:I,"",0),[1]Validation!$B$1:$C$8,2,0)</f>
        <v>A</v>
      </c>
      <c r="FT220" s="38" t="s">
        <v>296</v>
      </c>
      <c r="FU220" s="31">
        <f>_xlfn.XLOOKUP(B220,[1]MDA_Assets!D:D,[1]MDA_Assets!X:X,"",0)</f>
        <v>0</v>
      </c>
      <c r="FV220" s="39">
        <v>1</v>
      </c>
      <c r="FW220" s="39">
        <v>0</v>
      </c>
      <c r="FX220" s="39">
        <v>2</v>
      </c>
      <c r="FY220" s="39">
        <v>6</v>
      </c>
      <c r="FZ220" s="40">
        <f t="shared" si="150"/>
        <v>46191</v>
      </c>
      <c r="GA220" s="40">
        <f t="shared" si="150"/>
        <v>46191</v>
      </c>
      <c r="GB220" s="40">
        <f t="shared" si="161"/>
        <v>46376</v>
      </c>
      <c r="GC220" s="40">
        <f t="shared" si="162"/>
        <v>45814</v>
      </c>
      <c r="GD220" s="40">
        <f t="shared" si="163"/>
        <v>46741</v>
      </c>
      <c r="GE220" s="40">
        <f t="shared" si="164"/>
        <v>46074</v>
      </c>
      <c r="GF220" s="40" t="str">
        <f t="shared" si="154"/>
        <v/>
      </c>
      <c r="GG220" s="40" t="str">
        <f t="shared" si="154"/>
        <v/>
      </c>
      <c r="GH220" s="40" t="str">
        <f t="shared" si="154"/>
        <v/>
      </c>
      <c r="GI220" s="39">
        <f t="shared" si="188"/>
        <v>1</v>
      </c>
      <c r="GJ220" s="39">
        <f t="shared" si="189"/>
        <v>0</v>
      </c>
      <c r="GK220" s="39">
        <f t="shared" si="190"/>
        <v>1</v>
      </c>
      <c r="GL220" s="39">
        <f t="shared" si="191"/>
        <v>4</v>
      </c>
    </row>
    <row r="221" spans="1:194" x14ac:dyDescent="0.25">
      <c r="A221" s="19">
        <v>247</v>
      </c>
      <c r="B221" s="43" t="s">
        <v>1229</v>
      </c>
      <c r="C221" s="43" t="s">
        <v>186</v>
      </c>
      <c r="D221" s="43" t="s">
        <v>241</v>
      </c>
      <c r="E221" s="43" t="s">
        <v>1230</v>
      </c>
      <c r="F221" s="43" t="s">
        <v>856</v>
      </c>
      <c r="G221" s="43" t="s">
        <v>243</v>
      </c>
      <c r="H221" s="43" t="s">
        <v>857</v>
      </c>
      <c r="I221" s="43" t="s">
        <v>192</v>
      </c>
      <c r="J221" s="44">
        <f t="shared" si="165"/>
        <v>41976.770833333336</v>
      </c>
      <c r="K221" s="44">
        <v>41612.770833333336</v>
      </c>
      <c r="L221" s="44">
        <v>41540.770833333336</v>
      </c>
      <c r="M221" s="43" t="s">
        <v>2329</v>
      </c>
      <c r="N221" s="43" t="s">
        <v>193</v>
      </c>
      <c r="O221" s="44">
        <v>46052.696134259262</v>
      </c>
      <c r="P221" s="43">
        <v>24683</v>
      </c>
      <c r="Q221" s="43"/>
      <c r="R221" s="43">
        <v>24683</v>
      </c>
      <c r="S221" s="43" t="s">
        <v>194</v>
      </c>
      <c r="T221" s="44">
        <v>45619.770833333336</v>
      </c>
      <c r="U221" s="44">
        <v>46036.770833333336</v>
      </c>
      <c r="V221" s="44">
        <v>46036.770833333336</v>
      </c>
      <c r="W221" s="44">
        <v>46036.770833333336</v>
      </c>
      <c r="X221" s="44">
        <v>42383.770833333336</v>
      </c>
      <c r="Y221" s="44">
        <v>45618.770833333336</v>
      </c>
      <c r="Z221" s="43"/>
      <c r="AA221" s="43"/>
      <c r="AB221" s="43"/>
      <c r="AC221" s="43"/>
      <c r="AD221" s="43"/>
      <c r="AE221" s="43">
        <v>4</v>
      </c>
      <c r="AF221" s="43" t="s">
        <v>2127</v>
      </c>
      <c r="AG221" s="43" t="s">
        <v>2127</v>
      </c>
      <c r="AH221" s="43" t="s">
        <v>2330</v>
      </c>
      <c r="AI221" s="43" t="s">
        <v>2127</v>
      </c>
      <c r="AJ221" s="43" t="s">
        <v>2331</v>
      </c>
      <c r="AK221" s="43" t="s">
        <v>2127</v>
      </c>
      <c r="AL221" s="47">
        <v>46401</v>
      </c>
      <c r="AM221" s="47">
        <v>46216</v>
      </c>
      <c r="AN221" s="47">
        <v>46349</v>
      </c>
      <c r="AO221" s="47">
        <v>46766</v>
      </c>
      <c r="AP221" s="47">
        <v>46348</v>
      </c>
      <c r="AQ221" s="46">
        <v>42748</v>
      </c>
      <c r="AR221" s="48"/>
      <c r="AS221" s="48"/>
      <c r="AT221" s="48"/>
      <c r="AU221" s="43">
        <v>1</v>
      </c>
      <c r="AV221" s="43">
        <v>0</v>
      </c>
      <c r="AW221" s="43">
        <v>0</v>
      </c>
      <c r="AX221" s="51" t="s">
        <v>583</v>
      </c>
      <c r="AY221" s="51" t="s">
        <v>211</v>
      </c>
      <c r="AZ221" s="51" t="s">
        <v>198</v>
      </c>
      <c r="BA221" s="20">
        <f t="shared" ca="1" si="195"/>
        <v>0</v>
      </c>
      <c r="BB221" s="20">
        <f t="shared" ca="1" si="195"/>
        <v>0</v>
      </c>
      <c r="BC221" s="20">
        <f t="shared" ca="1" si="195"/>
        <v>0</v>
      </c>
      <c r="BD221" s="20">
        <f t="shared" ca="1" si="194"/>
        <v>0</v>
      </c>
      <c r="BE221" s="20">
        <f t="shared" ca="1" si="194"/>
        <v>0</v>
      </c>
      <c r="BF221" s="20">
        <f t="shared" ca="1" si="194"/>
        <v>1</v>
      </c>
      <c r="BG221" s="21" t="str">
        <f t="shared" ca="1" si="194"/>
        <v/>
      </c>
      <c r="BH221" s="21" t="str">
        <f t="shared" ca="1" si="194"/>
        <v/>
      </c>
      <c r="BI221" s="21" t="str">
        <f t="shared" ca="1" si="194"/>
        <v/>
      </c>
      <c r="BJ221" s="22">
        <f t="shared" ca="1" si="166"/>
        <v>1</v>
      </c>
      <c r="BK221" s="21">
        <f t="shared" si="167"/>
        <v>4</v>
      </c>
      <c r="BL221" s="22">
        <f t="shared" ca="1" si="168"/>
        <v>25176</v>
      </c>
      <c r="BM221" s="22">
        <f t="shared" ca="1" si="169"/>
        <v>0</v>
      </c>
      <c r="BN221" s="23">
        <f t="shared" ca="1" si="170"/>
        <v>25176</v>
      </c>
      <c r="BO221" s="24">
        <f t="shared" ca="1" si="171"/>
        <v>493</v>
      </c>
      <c r="BP221" s="51" t="str">
        <f>_xlfn.XLOOKUP(E221,[1]Validation!E:E,[1]Validation!F:F,"")</f>
        <v>E15</v>
      </c>
      <c r="BQ221" s="51" t="str">
        <f>_xlfn.XLOOKUP(BP221,[1]Validation!F:F,[1]Validation!G:G,"")</f>
        <v>E11 to E22</v>
      </c>
      <c r="BR221" s="52" t="str">
        <f>VLOOKUP(G221,[1]Validation!$B$1:$C$9,2,0)</f>
        <v>A</v>
      </c>
      <c r="BS221" s="51">
        <f t="shared" ca="1" si="172"/>
        <v>150</v>
      </c>
      <c r="BT221" s="53">
        <f>_xlfn.XLOOKUP(B221,'[2]1. All Calls'!$R:$R,'[2]1. All Calls'!$A:$A,"",0)</f>
        <v>46052.925057870401</v>
      </c>
      <c r="BU221" s="51" t="str">
        <f>_xlfn.XLOOKUP(B221,'[2]1. All Calls'!$R:$R,'[2]1. All Calls'!$F:$F,"",0)</f>
        <v>CC-01959418</v>
      </c>
      <c r="BV221" s="51" t="str">
        <f>_xlfn.XLOOKUP(B221,'[2]1. All Calls'!$R:$R,'[2]1. All Calls'!$J:$J,"",0)</f>
        <v>Sales Call</v>
      </c>
      <c r="BW221" s="53">
        <f>_xlfn.XLOOKUP(B221,'[2]Sch Calls'!$R:$R,'[2]Sch Calls'!$A:$A,"",0)</f>
        <v>45033.661805555559</v>
      </c>
      <c r="BX221" s="51">
        <f>_xlfn.XLOOKUP(B221,'[2]Sch Calls'!$R:$R,'[2]Sch Calls'!$B:$B,"",0)</f>
        <v>21680</v>
      </c>
      <c r="BY221" s="51" t="str">
        <f t="shared" si="151"/>
        <v>14-Jul-26</v>
      </c>
      <c r="BZ221" s="51" t="str">
        <f t="shared" si="151"/>
        <v>14-Jul-26</v>
      </c>
      <c r="CA221" s="51" t="str">
        <f t="shared" si="173"/>
        <v>26-Aug-25</v>
      </c>
      <c r="CB221" s="51" t="str">
        <f t="shared" si="174"/>
        <v>15-Jul-27</v>
      </c>
      <c r="CC221" s="51" t="str">
        <f t="shared" si="175"/>
        <v>23-Nov-26</v>
      </c>
      <c r="CD221" s="51" t="str">
        <f t="shared" si="176"/>
        <v>14-Jan-17</v>
      </c>
      <c r="CE221" s="51">
        <f t="shared" ca="1" si="152"/>
        <v>139</v>
      </c>
      <c r="CF221" s="51">
        <f t="shared" ca="1" si="152"/>
        <v>139</v>
      </c>
      <c r="CG221" s="51">
        <f t="shared" ca="1" si="177"/>
        <v>556</v>
      </c>
      <c r="CH221" s="51">
        <f t="shared" ca="1" si="178"/>
        <v>139</v>
      </c>
      <c r="CI221" s="51">
        <f t="shared" ca="1" si="179"/>
        <v>557</v>
      </c>
      <c r="CJ221" s="51">
        <f t="shared" ca="1" si="180"/>
        <v>3792</v>
      </c>
      <c r="CK221" s="51">
        <f t="shared" ca="1" si="157"/>
        <v>556</v>
      </c>
      <c r="CL221" s="51">
        <f t="shared" ca="1" si="157"/>
        <v>556</v>
      </c>
      <c r="CM221" s="51">
        <f t="shared" ca="1" si="157"/>
        <v>2224</v>
      </c>
      <c r="CN221" s="51">
        <f t="shared" ca="1" si="157"/>
        <v>556</v>
      </c>
      <c r="CO221" s="51">
        <f t="shared" ca="1" si="157"/>
        <v>2228</v>
      </c>
      <c r="CP221" s="51">
        <f t="shared" ca="1" si="157"/>
        <v>15168</v>
      </c>
      <c r="CQ221" s="51">
        <f t="shared" ca="1" si="158"/>
        <v>3409</v>
      </c>
      <c r="CR221" s="51">
        <f t="shared" ca="1" si="158"/>
        <v>3409</v>
      </c>
      <c r="CS221" s="51">
        <f t="shared" ca="1" si="158"/>
        <v>21</v>
      </c>
      <c r="CT221" s="51">
        <f t="shared" ca="1" si="158"/>
        <v>3409</v>
      </c>
      <c r="CU221" s="51">
        <f t="shared" ca="1" si="158"/>
        <v>2017</v>
      </c>
      <c r="CV221" s="54">
        <f t="shared" ca="1" si="158"/>
        <v>-11203</v>
      </c>
      <c r="CW221" s="25" t="s">
        <v>212</v>
      </c>
      <c r="CX221" s="55">
        <v>0</v>
      </c>
      <c r="CY221" s="55"/>
      <c r="CZ221" s="26">
        <v>0</v>
      </c>
      <c r="DA221" s="26">
        <v>0</v>
      </c>
      <c r="DB221" s="26">
        <v>0</v>
      </c>
      <c r="DC221" s="26">
        <v>0</v>
      </c>
      <c r="DD221" s="26">
        <v>0</v>
      </c>
      <c r="DE221" s="26">
        <v>0</v>
      </c>
      <c r="DF221" s="26">
        <v>0</v>
      </c>
      <c r="DG221" s="26">
        <v>0</v>
      </c>
      <c r="DH221" s="26">
        <v>0</v>
      </c>
      <c r="DI221" s="26">
        <v>0</v>
      </c>
      <c r="DJ221" s="26">
        <v>0</v>
      </c>
      <c r="DK221" s="26">
        <v>0</v>
      </c>
      <c r="DL221" s="27">
        <f t="shared" si="181"/>
        <v>46127.925057870401</v>
      </c>
      <c r="DM221" s="28">
        <f t="shared" ca="1" si="182"/>
        <v>1</v>
      </c>
      <c r="DN221" s="56">
        <f>_xlfn.XLOOKUP(B221,'[2]1. All Calls'!$R:$R,'[2]1. All Calls'!$A:$A,"",0)</f>
        <v>46052.925057870401</v>
      </c>
      <c r="DO221" s="57" t="str">
        <f ca="1">VLOOKUP(DM221,[1]Validation!$B$20:$C$25,2,0)</f>
        <v>Above 3 months</v>
      </c>
      <c r="DP221" s="58" t="str">
        <f>_xlfn.XLOOKUP(B221,'[1]Active AMCs- Dealer'!E:E,'[1]Active AMCs- Dealer'!L:L,"Not in AMC",0)</f>
        <v>Not in AMC</v>
      </c>
      <c r="DQ221" s="50" t="s">
        <v>238</v>
      </c>
      <c r="DR221" s="29" t="str">
        <f>_xlfn.XLOOKUP(B221,'[2]1. All Calls'!$R:$R,'[2]1. All Calls'!$F:$F,"",0)</f>
        <v>CC-01959418</v>
      </c>
      <c r="DS221" s="29" t="str">
        <f>_xlfn.XLOOKUP(B221,'[2]1. All Calls'!$R:$R,'[2]1. All Calls'!$AB:$AB,"",0)</f>
        <v>Sales call carried out for HMR update</v>
      </c>
      <c r="DT221" s="30">
        <f>_xlfn.XLOOKUP(DR221,'[2]1. All Calls'!$F:$F,'[2]1. All Calls'!$A:$A,"",0)</f>
        <v>46052.925057870401</v>
      </c>
      <c r="DU221" s="31">
        <f>_xlfn.XLOOKUP(DR221,'[2]1. All Calls'!$F:$F,'[2]1. All Calls'!$B:$B,"",0)</f>
        <v>24683</v>
      </c>
      <c r="DV221" s="31">
        <f>_xlfn.XLOOKUP(B221,[1]MDA_Assets!D:D,[1]MDA_Assets!N:N,"",0)</f>
        <v>0</v>
      </c>
      <c r="DW221" s="31">
        <f>_xlfn.XLOOKUP(B221,[1]MDA_Assets!D:D,[1]MDA_Assets!O:O,"",0)</f>
        <v>24683</v>
      </c>
      <c r="DX221" s="32" t="str">
        <f>_xlfn.XLOOKUP(B221,[1]MDA_Assets!D:D,[1]MDA_Assets!Q:Q,"",0)</f>
        <v>Synthetic</v>
      </c>
      <c r="DY221" s="33">
        <f>_xlfn.XLOOKUP(B221,[1]MDA_Assets!D:D,[1]MDA_Assets!R:R,"",0)</f>
        <v>45620</v>
      </c>
      <c r="DZ221" s="33">
        <f>_xlfn.XLOOKUP(B221,[1]MDA_Assets!D:D,[1]MDA_Assets!S:S,"",0)</f>
        <v>46037</v>
      </c>
      <c r="EA221" s="33">
        <f>_xlfn.XLOOKUP(B221,[1]MDA_Assets!D:D,[1]MDA_Assets!T:T,"",0)</f>
        <v>46037</v>
      </c>
      <c r="EB221" s="33">
        <f>_xlfn.XLOOKUP(B221,[1]MDA_Assets!D:D,[1]MDA_Assets!U:U,"",0)</f>
        <v>46037</v>
      </c>
      <c r="EC221" s="33">
        <f>_xlfn.XLOOKUP(B221,[1]MDA_Assets!D:D,[1]MDA_Assets!V:V,"",0)</f>
        <v>42384</v>
      </c>
      <c r="ED221" s="33">
        <f>_xlfn.XLOOKUP(B221,[1]MDA_Assets!D:D,[1]MDA_Assets!W:W,"",0)</f>
        <v>45619</v>
      </c>
      <c r="EE221" s="32">
        <f>_xlfn.XLOOKUP(B221,[1]MDA_Assets!D:D,[1]MDA_Assets!X:X,"",0)</f>
        <v>0</v>
      </c>
      <c r="EF221" s="33">
        <f>_xlfn.XLOOKUP(B221,[1]MDA_Assets!D:D,[1]MDA_Assets!Y:Y,"",0)</f>
        <v>0</v>
      </c>
      <c r="EG221" s="33">
        <f>_xlfn.XLOOKUP(B221,[1]MDA_Assets!D:D,[1]MDA_Assets!Z:Z,"",0)</f>
        <v>0</v>
      </c>
      <c r="EH221" s="33">
        <f>_xlfn.XLOOKUP(B221,[1]MDA_Assets!D:D,[1]MDA_Assets!AA:AA,"",0)</f>
        <v>0</v>
      </c>
      <c r="EI221" s="34">
        <f>_xlfn.XLOOKUP(B221,[1]MDA_Assets!D:D,[1]MDA_Assets!P:P,"",0)</f>
        <v>4</v>
      </c>
      <c r="EJ221" s="35" t="str">
        <f>_xlfn.XLOOKUP(B221,[1]MDA_Assets!D:D,[1]MDA_Assets!AB:AB,"",0)</f>
        <v>3965</v>
      </c>
      <c r="EK221" s="35" t="str">
        <f>_xlfn.XLOOKUP(B221,[1]MDA_Assets!D:D,[1]MDA_Assets!AC:AC,"",0)</f>
        <v>3965</v>
      </c>
      <c r="EL221" s="35" t="str">
        <f>_xlfn.XLOOKUP(B221,[1]MDA_Assets!D:D,[1]MDA_Assets!AD:AD,"",0)</f>
        <v>2245</v>
      </c>
      <c r="EM221" s="35" t="str">
        <f>_xlfn.XLOOKUP(B221,[1]MDA_Assets!D:D,[1]MDA_Assets!AE:AE,"",0)</f>
        <v>3965</v>
      </c>
      <c r="EN221" s="35" t="str">
        <f>_xlfn.XLOOKUP(B221,[1]MDA_Assets!D:D,[1]MDA_Assets!AF:AF,"",0)</f>
        <v>4245</v>
      </c>
      <c r="EO221" s="35" t="str">
        <f>_xlfn.XLOOKUP(B221,[1]MDA_Assets!D:D,[1]MDA_Assets!AG:AG,"",0)</f>
        <v>3965</v>
      </c>
      <c r="EP221" s="36">
        <f t="shared" si="153"/>
        <v>365</v>
      </c>
      <c r="EQ221" s="36">
        <f t="shared" si="153"/>
        <v>180</v>
      </c>
      <c r="ER221" s="36">
        <f t="shared" si="183"/>
        <v>730</v>
      </c>
      <c r="ES221" s="36">
        <f t="shared" si="184"/>
        <v>730</v>
      </c>
      <c r="ET221" s="36">
        <f t="shared" si="185"/>
        <v>730</v>
      </c>
      <c r="EU221" s="36">
        <f t="shared" si="186"/>
        <v>365</v>
      </c>
      <c r="EV221" s="36" t="str">
        <f t="shared" si="187"/>
        <v/>
      </c>
      <c r="EW221" s="36" t="str">
        <f t="shared" si="159"/>
        <v/>
      </c>
      <c r="EX221" s="36" t="str">
        <f t="shared" si="160"/>
        <v/>
      </c>
      <c r="EY221" s="36">
        <f t="shared" si="193"/>
        <v>11.78</v>
      </c>
      <c r="EZ221" s="36">
        <f t="shared" si="193"/>
        <v>5.81</v>
      </c>
      <c r="FA221" s="36">
        <f t="shared" si="193"/>
        <v>23.55</v>
      </c>
      <c r="FB221" s="36">
        <f t="shared" si="193"/>
        <v>23.55</v>
      </c>
      <c r="FC221" s="36">
        <f t="shared" si="193"/>
        <v>23.55</v>
      </c>
      <c r="FD221" s="36">
        <f t="shared" si="193"/>
        <v>11.78</v>
      </c>
      <c r="FE221" s="36" t="str">
        <f t="shared" si="192"/>
        <v/>
      </c>
      <c r="FF221" s="36" t="str">
        <f t="shared" si="192"/>
        <v/>
      </c>
      <c r="FG221" s="36" t="str">
        <f t="shared" si="192"/>
        <v/>
      </c>
      <c r="FH221" s="37" t="str" cm="1">
        <f t="array" ref="FH221">_xlfn.IFS(EY221="", "No Data", EY221&lt;0, "Negative/Future", EY221=0, "Zero Days", EY221&lt;=3, "&lt; 3 Months", EY221&lt;=6, "3 to 6 Months", EY221&lt;=9, "6 to 9 Months", EY221&lt;=12, "9 to 12 Months", EY221&lt;=15, "12 to 15 Months", EY221&lt;=18, "15 to 18 Months", EY221&lt;=24, "18 to 24 Months", EY221&gt;24, "&gt; 24 Months")</f>
        <v>9 to 12 Months</v>
      </c>
      <c r="FI221" s="37" t="str" cm="1">
        <f t="array" ref="FI221">_xlfn.IFS(EZ221="", "No Data", EZ221&lt;0, "Negative/Future", EZ221=0, "Zero Days", EZ221&lt;=3, "&lt; 3 Months", EZ221&lt;=6, "3 to 6 Months", EZ221&lt;=9, "6 to 9 Months", EZ221&lt;=12, "9 to 12 Months", EZ221&lt;=15, "12 to 15 Months", EZ221&lt;=18, "15 to 18 Months", EZ221&lt;=24, "18 to 24 Months", EZ221&gt;24, "&gt; 24 Months")</f>
        <v>3 to 6 Months</v>
      </c>
      <c r="FJ221" s="37" t="str" cm="1">
        <f t="array" ref="FJ221">_xlfn.IFS(FA221="", "No Data", FA221&lt;0, "Negative/Future", FA221=0, "Zero Days", FA221&lt;=3, "&lt; 3 Months", FA221&lt;=6, "3 to 6 Months", FA221&lt;=9, "6 to 9 Months", FA221&lt;=12, "9 to 12 Months", FA221&lt;=15, "12 to 15 Months", FA221&lt;=18, "15 to 18 Months", FA221&lt;=24, "18 to 24 Months", FA221&gt;24, "&gt; 24 Months")</f>
        <v>18 to 24 Months</v>
      </c>
      <c r="FK221" s="37" t="str" cm="1">
        <f t="array" ref="FK221">_xlfn.IFS(FB221="", "No Data", FB221&lt;0, "Negative/Future", FB221=0, "Zero Days", FB221&lt;=3, "&lt; 3 Months", FB221&lt;=6, "3 to 6 Months", FB221&lt;=9, "6 to 9 Months", FB221&lt;=12, "9 to 12 Months", FB221&lt;=15, "12 to 15 Months", FB221&lt;=18, "15 to 18 Months", FB221&lt;=24, "18 to 24 Months", FB221&gt;24, "&gt; 24 Months")</f>
        <v>18 to 24 Months</v>
      </c>
      <c r="FL221" s="37" t="str" cm="1">
        <f t="array" ref="FL221">_xlfn.IFS(FC221="", "No Data", FC221&lt;0, "Negative/Future", FC221=0, "Zero Days", FC221&lt;=3, "&lt; 3 Months", FC221&lt;=6, "3 to 6 Months", FC221&lt;=9, "6 to 9 Months", FC221&lt;=12, "9 to 12 Months", FC221&lt;=15, "12 to 15 Months", FC221&lt;=18, "15 to 18 Months", FC221&lt;=24, "18 to 24 Months", FC221&gt;24, "&gt; 24 Months")</f>
        <v>18 to 24 Months</v>
      </c>
      <c r="FM221" s="37" t="str" cm="1">
        <f t="array" ref="FM221">_xlfn.IFS(FD221="", "No Data", FD221&lt;0, "Negative/Future", FD221=0, "Zero Days", FD221&lt;=3, "&lt; 3 Months", FD221&lt;=6, "3 to 6 Months", FD221&lt;=9, "6 to 9 Months", FD221&lt;=12, "9 to 12 Months", FD221&lt;=15, "12 to 15 Months", FD221&lt;=18, "15 to 18 Months", FD221&lt;=24, "18 to 24 Months", FD221&gt;24, "&gt; 24 Months")</f>
        <v>9 to 12 Months</v>
      </c>
      <c r="FN221" s="37" t="str" cm="1">
        <f t="array" ref="FN221">_xlfn.IFS(FE221="", "No Data", FE221&lt;0, "Negative/Future", FE221=0, "Zero Days", FE221&lt;=3, "&lt; 3 Months", FE221&lt;=6, "3 to 6 Months", FE221&lt;=9, "6 to 9 Months", FE221&lt;=12, "9 to 12 Months", FE221&lt;=15, "12 to 15 Months", FE221&lt;=18, "15 to 18 Months", FE221&lt;=24, "18 to 24 Months", FE221&gt;24, "&gt; 24 Months")</f>
        <v>No Data</v>
      </c>
      <c r="FO221" s="37" t="str" cm="1">
        <f t="array" ref="FO221">_xlfn.IFS(FG221="", "No Data", FG221&lt;0, "Negative/Future", FG221=0, "Zero Days", FG221&lt;=3, "&lt; 3 Months", FG221&lt;=6, "3 to 6 Months", FG221&lt;=9, "6 to 9 Months", FG221&lt;=12, "9 to 12 Months", FG221&lt;=15, "12 to 15 Months", FG221&lt;=18, "15 to 18 Months", FG221&lt;=24, "18 to 24 Months", FG221&gt;24, "&gt; 24 Months")</f>
        <v>No Data</v>
      </c>
      <c r="FP221" s="37" t="str" cm="1">
        <f t="array" ref="FP221">_xlfn.IFS(FF221="", "No Data", FF221&lt;0, "Negative/Future", FF221=0, "Zero Days", FF221&lt;=3, "&lt; 3 Months", FF221&lt;=6, "3 to 6 Months", FF221&lt;=9, "6 to 9 Months", FF221&lt;=12, "9 to 12 Months", FF221&lt;=15, "12 to 15 Months", FF221&lt;=18, "15 to 18 Months", FF221&lt;=24, "18 to 24 Months", FF221&gt;24, "&gt; 24 Months")</f>
        <v>No Data</v>
      </c>
      <c r="FQ221" s="29" t="s">
        <v>858</v>
      </c>
      <c r="FR221" s="29">
        <v>8429020942</v>
      </c>
      <c r="FS221" s="38" t="str">
        <f>VLOOKUP(_xlfn.XLOOKUP(B221,[1]MDA_Assets!D:D,[1]MDA_Assets!I:I,"",0),[1]Validation!$B$1:$C$8,2,0)</f>
        <v>A</v>
      </c>
      <c r="FT221" s="38" t="s">
        <v>296</v>
      </c>
      <c r="FU221" s="31">
        <f>_xlfn.XLOOKUP(B221,[1]MDA_Assets!D:D,[1]MDA_Assets!X:X,"",0)</f>
        <v>0</v>
      </c>
      <c r="FV221" s="39">
        <v>1</v>
      </c>
      <c r="FW221" s="39">
        <v>0</v>
      </c>
      <c r="FX221" s="39">
        <v>0</v>
      </c>
      <c r="FY221" s="39">
        <v>8</v>
      </c>
      <c r="FZ221" s="40">
        <f t="shared" si="150"/>
        <v>46402</v>
      </c>
      <c r="GA221" s="40">
        <f t="shared" si="150"/>
        <v>46217</v>
      </c>
      <c r="GB221" s="40">
        <f t="shared" si="161"/>
        <v>46350</v>
      </c>
      <c r="GC221" s="40">
        <f t="shared" si="162"/>
        <v>46767</v>
      </c>
      <c r="GD221" s="40">
        <f t="shared" si="163"/>
        <v>43114</v>
      </c>
      <c r="GE221" s="40">
        <f t="shared" si="164"/>
        <v>45984</v>
      </c>
      <c r="GF221" s="40" t="str">
        <f t="shared" si="154"/>
        <v/>
      </c>
      <c r="GG221" s="40" t="str">
        <f t="shared" si="154"/>
        <v/>
      </c>
      <c r="GH221" s="40" t="str">
        <f t="shared" si="154"/>
        <v/>
      </c>
      <c r="GI221" s="39">
        <f t="shared" si="188"/>
        <v>2</v>
      </c>
      <c r="GJ221" s="39">
        <f t="shared" si="189"/>
        <v>0</v>
      </c>
      <c r="GK221" s="39">
        <f t="shared" si="190"/>
        <v>0</v>
      </c>
      <c r="GL221" s="39">
        <f t="shared" si="191"/>
        <v>4</v>
      </c>
    </row>
    <row r="222" spans="1:194" x14ac:dyDescent="0.25">
      <c r="A222" s="19">
        <v>248</v>
      </c>
      <c r="B222" s="43" t="s">
        <v>1232</v>
      </c>
      <c r="C222" s="43" t="s">
        <v>186</v>
      </c>
      <c r="D222" s="43" t="s">
        <v>241</v>
      </c>
      <c r="E222" s="43" t="s">
        <v>867</v>
      </c>
      <c r="F222" s="43" t="s">
        <v>957</v>
      </c>
      <c r="G222" s="43" t="s">
        <v>243</v>
      </c>
      <c r="H222" s="43" t="s">
        <v>554</v>
      </c>
      <c r="I222" s="43" t="s">
        <v>192</v>
      </c>
      <c r="J222" s="44">
        <f t="shared" si="165"/>
        <v>42015.770833333336</v>
      </c>
      <c r="K222" s="44">
        <v>41651.770833333336</v>
      </c>
      <c r="L222" s="44">
        <v>41546.770833333336</v>
      </c>
      <c r="M222" s="43" t="s">
        <v>2920</v>
      </c>
      <c r="N222" s="43" t="s">
        <v>1994</v>
      </c>
      <c r="O222" s="44">
        <v>46112.421701388892</v>
      </c>
      <c r="P222" s="43">
        <v>39002</v>
      </c>
      <c r="Q222" s="43">
        <v>33542</v>
      </c>
      <c r="R222" s="43">
        <v>5460</v>
      </c>
      <c r="S222" s="43" t="s">
        <v>206</v>
      </c>
      <c r="T222" s="44">
        <v>45918.770833333336</v>
      </c>
      <c r="U222" s="44">
        <v>45918.770833333336</v>
      </c>
      <c r="V222" s="44">
        <v>45918.770833333336</v>
      </c>
      <c r="W222" s="44">
        <v>45918.770833333336</v>
      </c>
      <c r="X222" s="44">
        <v>45918.770833333336</v>
      </c>
      <c r="Y222" s="44">
        <v>45803.770833333336</v>
      </c>
      <c r="Z222" s="43"/>
      <c r="AA222" s="43"/>
      <c r="AB222" s="43"/>
      <c r="AC222" s="43"/>
      <c r="AD222" s="43"/>
      <c r="AE222" s="43">
        <v>3</v>
      </c>
      <c r="AF222" s="43" t="s">
        <v>2921</v>
      </c>
      <c r="AG222" s="43" t="s">
        <v>2921</v>
      </c>
      <c r="AH222" s="43" t="s">
        <v>2922</v>
      </c>
      <c r="AI222" s="43" t="s">
        <v>2923</v>
      </c>
      <c r="AJ222" s="43" t="s">
        <v>2924</v>
      </c>
      <c r="AK222" s="43" t="s">
        <v>2922</v>
      </c>
      <c r="AL222" s="47">
        <v>46283</v>
      </c>
      <c r="AM222" s="46">
        <v>46098</v>
      </c>
      <c r="AN222" s="47">
        <v>46283</v>
      </c>
      <c r="AO222" s="47">
        <v>46283</v>
      </c>
      <c r="AP222" s="47">
        <v>46533</v>
      </c>
      <c r="AQ222" s="47">
        <v>46283</v>
      </c>
      <c r="AR222" s="48"/>
      <c r="AS222" s="48"/>
      <c r="AT222" s="48"/>
      <c r="AU222" s="43">
        <v>1</v>
      </c>
      <c r="AV222" s="43">
        <v>0</v>
      </c>
      <c r="AW222" s="43">
        <v>0</v>
      </c>
      <c r="AX222" s="51" t="s">
        <v>302</v>
      </c>
      <c r="AY222" s="51" t="s">
        <v>302</v>
      </c>
      <c r="AZ222" s="51" t="s">
        <v>198</v>
      </c>
      <c r="BA222" s="20">
        <f t="shared" ca="1" si="195"/>
        <v>0</v>
      </c>
      <c r="BB222" s="20">
        <f t="shared" ca="1" si="195"/>
        <v>1</v>
      </c>
      <c r="BC222" s="20">
        <f t="shared" ca="1" si="195"/>
        <v>0</v>
      </c>
      <c r="BD222" s="20">
        <f t="shared" ca="1" si="194"/>
        <v>0</v>
      </c>
      <c r="BE222" s="20">
        <f t="shared" ca="1" si="194"/>
        <v>0</v>
      </c>
      <c r="BF222" s="20">
        <f t="shared" ca="1" si="194"/>
        <v>0</v>
      </c>
      <c r="BG222" s="21" t="str">
        <f t="shared" ca="1" si="194"/>
        <v/>
      </c>
      <c r="BH222" s="21" t="str">
        <f t="shared" ca="1" si="194"/>
        <v/>
      </c>
      <c r="BI222" s="21" t="str">
        <f t="shared" ca="1" si="194"/>
        <v/>
      </c>
      <c r="BJ222" s="22">
        <f t="shared" ca="1" si="166"/>
        <v>1</v>
      </c>
      <c r="BK222" s="21">
        <f t="shared" si="167"/>
        <v>3</v>
      </c>
      <c r="BL222" s="22">
        <f t="shared" ca="1" si="168"/>
        <v>39193</v>
      </c>
      <c r="BM222" s="22">
        <f t="shared" ca="1" si="169"/>
        <v>33706</v>
      </c>
      <c r="BN222" s="23">
        <f t="shared" ca="1" si="170"/>
        <v>5487</v>
      </c>
      <c r="BO222" s="24">
        <f t="shared" ca="1" si="171"/>
        <v>191</v>
      </c>
      <c r="BP222" s="51" t="str">
        <f>_xlfn.XLOOKUP(E222,[1]Validation!E:E,[1]Validation!F:F,"")</f>
        <v>EG22</v>
      </c>
      <c r="BQ222" s="51" t="str">
        <f>_xlfn.XLOOKUP(BP222,[1]Validation!F:F,[1]Validation!G:G,"")</f>
        <v>EG11 to EG22</v>
      </c>
      <c r="BR222" s="52" t="str">
        <f>VLOOKUP(G222,[1]Validation!$B$1:$C$9,2,0)</f>
        <v>A</v>
      </c>
      <c r="BS222" s="51">
        <f t="shared" ca="1" si="172"/>
        <v>149</v>
      </c>
      <c r="BT222" s="53">
        <f>_xlfn.XLOOKUP(B222,'[2]1. All Calls'!$R:$R,'[2]1. All Calls'!$A:$A,"",0)</f>
        <v>46111.275439814803</v>
      </c>
      <c r="BU222" s="51" t="str">
        <f>_xlfn.XLOOKUP(B222,'[2]1. All Calls'!$R:$R,'[2]1. All Calls'!$F:$F,"",0)</f>
        <v>CC-02028237</v>
      </c>
      <c r="BV222" s="51" t="str">
        <f>_xlfn.XLOOKUP(B222,'[2]1. All Calls'!$R:$R,'[2]1. All Calls'!$J:$J,"",0)</f>
        <v>Schedule Service - AMC</v>
      </c>
      <c r="BW222" s="53">
        <f>_xlfn.XLOOKUP(B222,'[2]Sch Calls'!$R:$R,'[2]Sch Calls'!$A:$A,"",0)</f>
        <v>45919.471342592602</v>
      </c>
      <c r="BX222" s="51">
        <f>_xlfn.XLOOKUP(B222,'[2]Sch Calls'!$R:$R,'[2]Sch Calls'!$B:$B,"",0)</f>
        <v>38434</v>
      </c>
      <c r="BY222" s="51" t="str">
        <f t="shared" si="151"/>
        <v>18-Mar-26</v>
      </c>
      <c r="BZ222" s="51" t="str">
        <f t="shared" si="151"/>
        <v>18-Mar-26</v>
      </c>
      <c r="CA222" s="51" t="str">
        <f t="shared" si="173"/>
        <v>21-Jun-26</v>
      </c>
      <c r="CB222" s="51" t="str">
        <f t="shared" si="174"/>
        <v>19-Mar-27</v>
      </c>
      <c r="CC222" s="51" t="str">
        <f t="shared" si="175"/>
        <v>27-May-27</v>
      </c>
      <c r="CD222" s="51" t="str">
        <f t="shared" si="176"/>
        <v>19-Sep-26</v>
      </c>
      <c r="CE222" s="51">
        <f t="shared" ca="1" si="152"/>
        <v>257</v>
      </c>
      <c r="CF222" s="51">
        <f t="shared" ca="1" si="152"/>
        <v>257</v>
      </c>
      <c r="CG222" s="51">
        <f t="shared" ca="1" si="177"/>
        <v>257</v>
      </c>
      <c r="CH222" s="51">
        <f t="shared" ca="1" si="178"/>
        <v>257</v>
      </c>
      <c r="CI222" s="51">
        <f t="shared" ca="1" si="179"/>
        <v>372</v>
      </c>
      <c r="CJ222" s="51">
        <f t="shared" ca="1" si="180"/>
        <v>257</v>
      </c>
      <c r="CK222" s="51">
        <f t="shared" ca="1" si="157"/>
        <v>771</v>
      </c>
      <c r="CL222" s="51">
        <f t="shared" ca="1" si="157"/>
        <v>771</v>
      </c>
      <c r="CM222" s="51">
        <f t="shared" ca="1" si="157"/>
        <v>771</v>
      </c>
      <c r="CN222" s="51">
        <f t="shared" ca="1" si="157"/>
        <v>771</v>
      </c>
      <c r="CO222" s="51">
        <f t="shared" ca="1" si="157"/>
        <v>1116</v>
      </c>
      <c r="CP222" s="51">
        <f t="shared" ca="1" si="157"/>
        <v>771</v>
      </c>
      <c r="CQ222" s="51">
        <f t="shared" ca="1" si="158"/>
        <v>161</v>
      </c>
      <c r="CR222" s="51">
        <f t="shared" ca="1" si="158"/>
        <v>161</v>
      </c>
      <c r="CS222" s="51">
        <f t="shared" ca="1" si="158"/>
        <v>2661</v>
      </c>
      <c r="CT222" s="51">
        <f t="shared" ca="1" si="158"/>
        <v>1661</v>
      </c>
      <c r="CU222" s="51">
        <f t="shared" ca="1" si="158"/>
        <v>5380</v>
      </c>
      <c r="CV222" s="54">
        <f t="shared" ca="1" si="158"/>
        <v>2661</v>
      </c>
      <c r="CW222" s="25" t="s">
        <v>199</v>
      </c>
      <c r="CX222" s="55">
        <v>0.86</v>
      </c>
      <c r="CY222" s="55"/>
      <c r="CZ222" s="26">
        <v>0</v>
      </c>
      <c r="DA222" s="26">
        <v>0</v>
      </c>
      <c r="DB222" s="26">
        <v>0</v>
      </c>
      <c r="DC222" s="26">
        <v>0</v>
      </c>
      <c r="DD222" s="26">
        <v>0</v>
      </c>
      <c r="DE222" s="26">
        <v>0</v>
      </c>
      <c r="DF222" s="26">
        <v>0</v>
      </c>
      <c r="DG222" s="26">
        <v>0</v>
      </c>
      <c r="DH222" s="26">
        <v>0</v>
      </c>
      <c r="DI222" s="26">
        <v>0</v>
      </c>
      <c r="DJ222" s="26">
        <v>0</v>
      </c>
      <c r="DK222" s="26">
        <v>0</v>
      </c>
      <c r="DL222" s="27">
        <f t="shared" si="181"/>
        <v>46186.275439814803</v>
      </c>
      <c r="DM222" s="28">
        <f t="shared" ca="1" si="182"/>
        <v>0</v>
      </c>
      <c r="DN222" s="56">
        <f>_xlfn.XLOOKUP(B222,'[2]1. All Calls'!$R:$R,'[2]1. All Calls'!$A:$A,"",0)</f>
        <v>46111.275439814803</v>
      </c>
      <c r="DO222" s="57" t="str">
        <f ca="1">VLOOKUP(DM222,[1]Validation!$B$20:$C$25,2,0)</f>
        <v>Within 3 months</v>
      </c>
      <c r="DP222" s="58" t="str">
        <f>_xlfn.XLOOKUP(B222,'[1]Active AMCs- Dealer'!E:E,'[1]Active AMCs- Dealer'!L:L,"Not in AMC",0)</f>
        <v>AMC</v>
      </c>
      <c r="DQ222" s="58"/>
      <c r="DR222" s="29" t="str">
        <f>_xlfn.XLOOKUP(B222,'[2]1. All Calls'!$R:$R,'[2]1. All Calls'!$F:$F,"",0)</f>
        <v>CC-02028237</v>
      </c>
      <c r="DS222" s="29" t="str">
        <f>_xlfn.XLOOKUP(B222,'[2]1. All Calls'!$R:$R,'[2]1. All Calls'!$AB:$AB,"",0)</f>
        <v>AMC Visit carried out</v>
      </c>
      <c r="DT222" s="30">
        <f>_xlfn.XLOOKUP(DR222,'[2]1. All Calls'!$F:$F,'[2]1. All Calls'!$A:$A,"",0)</f>
        <v>46111.275439814803</v>
      </c>
      <c r="DU222" s="31">
        <f>_xlfn.XLOOKUP(DR222,'[2]1. All Calls'!$F:$F,'[2]1. All Calls'!$B:$B,"",0)</f>
        <v>39002</v>
      </c>
      <c r="DV222" s="31">
        <f>_xlfn.XLOOKUP(B222,[1]MDA_Assets!D:D,[1]MDA_Assets!N:N,"",0)</f>
        <v>33542</v>
      </c>
      <c r="DW222" s="31">
        <f>_xlfn.XLOOKUP(B222,[1]MDA_Assets!D:D,[1]MDA_Assets!O:O,"",0)</f>
        <v>5460</v>
      </c>
      <c r="DX222" s="32" t="str">
        <f>_xlfn.XLOOKUP(B222,[1]MDA_Assets!D:D,[1]MDA_Assets!Q:Q,"",0)</f>
        <v>XD</v>
      </c>
      <c r="DY222" s="33">
        <f>_xlfn.XLOOKUP(B222,[1]MDA_Assets!D:D,[1]MDA_Assets!R:R,"",0)</f>
        <v>45919</v>
      </c>
      <c r="DZ222" s="33">
        <f>_xlfn.XLOOKUP(B222,[1]MDA_Assets!D:D,[1]MDA_Assets!S:S,"",0)</f>
        <v>45919</v>
      </c>
      <c r="EA222" s="33">
        <f>_xlfn.XLOOKUP(B222,[1]MDA_Assets!D:D,[1]MDA_Assets!T:T,"",0)</f>
        <v>45919</v>
      </c>
      <c r="EB222" s="33">
        <f>_xlfn.XLOOKUP(B222,[1]MDA_Assets!D:D,[1]MDA_Assets!U:U,"",0)</f>
        <v>45919</v>
      </c>
      <c r="EC222" s="33">
        <f>_xlfn.XLOOKUP(B222,[1]MDA_Assets!D:D,[1]MDA_Assets!V:V,"",0)</f>
        <v>45919</v>
      </c>
      <c r="ED222" s="33">
        <f>_xlfn.XLOOKUP(B222,[1]MDA_Assets!D:D,[1]MDA_Assets!W:W,"",0)</f>
        <v>45804</v>
      </c>
      <c r="EE222" s="32">
        <f>_xlfn.XLOOKUP(B222,[1]MDA_Assets!D:D,[1]MDA_Assets!X:X,"",0)</f>
        <v>0</v>
      </c>
      <c r="EF222" s="33">
        <f>_xlfn.XLOOKUP(B222,[1]MDA_Assets!D:D,[1]MDA_Assets!Y:Y,"",0)</f>
        <v>0</v>
      </c>
      <c r="EG222" s="33">
        <f>_xlfn.XLOOKUP(B222,[1]MDA_Assets!D:D,[1]MDA_Assets!Z:Z,"",0)</f>
        <v>0</v>
      </c>
      <c r="EH222" s="33">
        <f>_xlfn.XLOOKUP(B222,[1]MDA_Assets!D:D,[1]MDA_Assets!AA:AA,"",0)</f>
        <v>0</v>
      </c>
      <c r="EI222" s="34">
        <f>_xlfn.XLOOKUP(B222,[1]MDA_Assets!D:D,[1]MDA_Assets!P:P,"",0)</f>
        <v>3</v>
      </c>
      <c r="EJ222" s="35" t="str">
        <f>_xlfn.XLOOKUP(B222,[1]MDA_Assets!D:D,[1]MDA_Assets!AB:AB,"",0)</f>
        <v>932</v>
      </c>
      <c r="EK222" s="35" t="str">
        <f>_xlfn.XLOOKUP(B222,[1]MDA_Assets!D:D,[1]MDA_Assets!AC:AC,"",0)</f>
        <v>932</v>
      </c>
      <c r="EL222" s="35" t="str">
        <f>_xlfn.XLOOKUP(B222,[1]MDA_Assets!D:D,[1]MDA_Assets!AD:AD,"",0)</f>
        <v>3432</v>
      </c>
      <c r="EM222" s="35" t="str">
        <f>_xlfn.XLOOKUP(B222,[1]MDA_Assets!D:D,[1]MDA_Assets!AE:AE,"",0)</f>
        <v>2432</v>
      </c>
      <c r="EN222" s="35" t="str">
        <f>_xlfn.XLOOKUP(B222,[1]MDA_Assets!D:D,[1]MDA_Assets!AF:AF,"",0)</f>
        <v>6496</v>
      </c>
      <c r="EO222" s="35" t="str">
        <f>_xlfn.XLOOKUP(B222,[1]MDA_Assets!D:D,[1]MDA_Assets!AG:AG,"",0)</f>
        <v>3432</v>
      </c>
      <c r="EP222" s="36">
        <f t="shared" si="153"/>
        <v>365</v>
      </c>
      <c r="EQ222" s="36">
        <f t="shared" si="153"/>
        <v>180</v>
      </c>
      <c r="ER222" s="36">
        <f t="shared" si="183"/>
        <v>365</v>
      </c>
      <c r="ES222" s="36">
        <f t="shared" si="184"/>
        <v>365</v>
      </c>
      <c r="ET222" s="36">
        <f t="shared" si="185"/>
        <v>730</v>
      </c>
      <c r="EU222" s="36">
        <f t="shared" si="186"/>
        <v>365</v>
      </c>
      <c r="EV222" s="36" t="str">
        <f t="shared" si="187"/>
        <v/>
      </c>
      <c r="EW222" s="36" t="str">
        <f t="shared" si="159"/>
        <v/>
      </c>
      <c r="EX222" s="36" t="str">
        <f t="shared" si="160"/>
        <v/>
      </c>
      <c r="EY222" s="36">
        <f t="shared" si="193"/>
        <v>11.78</v>
      </c>
      <c r="EZ222" s="36">
        <f t="shared" si="193"/>
        <v>5.81</v>
      </c>
      <c r="FA222" s="36">
        <f t="shared" si="193"/>
        <v>11.78</v>
      </c>
      <c r="FB222" s="36">
        <f t="shared" si="193"/>
        <v>11.78</v>
      </c>
      <c r="FC222" s="36">
        <f t="shared" si="193"/>
        <v>23.55</v>
      </c>
      <c r="FD222" s="36">
        <f t="shared" si="193"/>
        <v>11.78</v>
      </c>
      <c r="FE222" s="36" t="str">
        <f t="shared" si="192"/>
        <v/>
      </c>
      <c r="FF222" s="36" t="str">
        <f t="shared" si="192"/>
        <v/>
      </c>
      <c r="FG222" s="36" t="str">
        <f t="shared" si="192"/>
        <v/>
      </c>
      <c r="FH222" s="37" t="str" cm="1">
        <f t="array" ref="FH222">_xlfn.IFS(EY222="", "No Data", EY222&lt;0, "Negative/Future", EY222=0, "Zero Days", EY222&lt;=3, "&lt; 3 Months", EY222&lt;=6, "3 to 6 Months", EY222&lt;=9, "6 to 9 Months", EY222&lt;=12, "9 to 12 Months", EY222&lt;=15, "12 to 15 Months", EY222&lt;=18, "15 to 18 Months", EY222&lt;=24, "18 to 24 Months", EY222&gt;24, "&gt; 24 Months")</f>
        <v>9 to 12 Months</v>
      </c>
      <c r="FI222" s="37" t="str" cm="1">
        <f t="array" ref="FI222">_xlfn.IFS(EZ222="", "No Data", EZ222&lt;0, "Negative/Future", EZ222=0, "Zero Days", EZ222&lt;=3, "&lt; 3 Months", EZ222&lt;=6, "3 to 6 Months", EZ222&lt;=9, "6 to 9 Months", EZ222&lt;=12, "9 to 12 Months", EZ222&lt;=15, "12 to 15 Months", EZ222&lt;=18, "15 to 18 Months", EZ222&lt;=24, "18 to 24 Months", EZ222&gt;24, "&gt; 24 Months")</f>
        <v>3 to 6 Months</v>
      </c>
      <c r="FJ222" s="37" t="str" cm="1">
        <f t="array" ref="FJ222">_xlfn.IFS(FA222="", "No Data", FA222&lt;0, "Negative/Future", FA222=0, "Zero Days", FA222&lt;=3, "&lt; 3 Months", FA222&lt;=6, "3 to 6 Months", FA222&lt;=9, "6 to 9 Months", FA222&lt;=12, "9 to 12 Months", FA222&lt;=15, "12 to 15 Months", FA222&lt;=18, "15 to 18 Months", FA222&lt;=24, "18 to 24 Months", FA222&gt;24, "&gt; 24 Months")</f>
        <v>9 to 12 Months</v>
      </c>
      <c r="FK222" s="37" t="str" cm="1">
        <f t="array" ref="FK222">_xlfn.IFS(FB222="", "No Data", FB222&lt;0, "Negative/Future", FB222=0, "Zero Days", FB222&lt;=3, "&lt; 3 Months", FB222&lt;=6, "3 to 6 Months", FB222&lt;=9, "6 to 9 Months", FB222&lt;=12, "9 to 12 Months", FB222&lt;=15, "12 to 15 Months", FB222&lt;=18, "15 to 18 Months", FB222&lt;=24, "18 to 24 Months", FB222&gt;24, "&gt; 24 Months")</f>
        <v>9 to 12 Months</v>
      </c>
      <c r="FL222" s="37" t="str" cm="1">
        <f t="array" ref="FL222">_xlfn.IFS(FC222="", "No Data", FC222&lt;0, "Negative/Future", FC222=0, "Zero Days", FC222&lt;=3, "&lt; 3 Months", FC222&lt;=6, "3 to 6 Months", FC222&lt;=9, "6 to 9 Months", FC222&lt;=12, "9 to 12 Months", FC222&lt;=15, "12 to 15 Months", FC222&lt;=18, "15 to 18 Months", FC222&lt;=24, "18 to 24 Months", FC222&gt;24, "&gt; 24 Months")</f>
        <v>18 to 24 Months</v>
      </c>
      <c r="FM222" s="37" t="str" cm="1">
        <f t="array" ref="FM222">_xlfn.IFS(FD222="", "No Data", FD222&lt;0, "Negative/Future", FD222=0, "Zero Days", FD222&lt;=3, "&lt; 3 Months", FD222&lt;=6, "3 to 6 Months", FD222&lt;=9, "6 to 9 Months", FD222&lt;=12, "9 to 12 Months", FD222&lt;=15, "12 to 15 Months", FD222&lt;=18, "15 to 18 Months", FD222&lt;=24, "18 to 24 Months", FD222&gt;24, "&gt; 24 Months")</f>
        <v>9 to 12 Months</v>
      </c>
      <c r="FN222" s="37" t="str" cm="1">
        <f t="array" ref="FN222">_xlfn.IFS(FE222="", "No Data", FE222&lt;0, "Negative/Future", FE222=0, "Zero Days", FE222&lt;=3, "&lt; 3 Months", FE222&lt;=6, "3 to 6 Months", FE222&lt;=9, "6 to 9 Months", FE222&lt;=12, "9 to 12 Months", FE222&lt;=15, "12 to 15 Months", FE222&lt;=18, "15 to 18 Months", FE222&lt;=24, "18 to 24 Months", FE222&gt;24, "&gt; 24 Months")</f>
        <v>No Data</v>
      </c>
      <c r="FO222" s="37" t="str" cm="1">
        <f t="array" ref="FO222">_xlfn.IFS(FG222="", "No Data", FG222&lt;0, "Negative/Future", FG222=0, "Zero Days", FG222&lt;=3, "&lt; 3 Months", FG222&lt;=6, "3 to 6 Months", FG222&lt;=9, "6 to 9 Months", FG222&lt;=12, "9 to 12 Months", FG222&lt;=15, "12 to 15 Months", FG222&lt;=18, "15 to 18 Months", FG222&lt;=24, "18 to 24 Months", FG222&gt;24, "&gt; 24 Months")</f>
        <v>No Data</v>
      </c>
      <c r="FP222" s="37" t="str" cm="1">
        <f t="array" ref="FP222">_xlfn.IFS(FF222="", "No Data", FF222&lt;0, "Negative/Future", FF222=0, "Zero Days", FF222&lt;=3, "&lt; 3 Months", FF222&lt;=6, "3 to 6 Months", FF222&lt;=9, "6 to 9 Months", FF222&lt;=12, "9 to 12 Months", FF222&lt;=15, "12 to 15 Months", FF222&lt;=18, "15 to 18 Months", FF222&lt;=24, "18 to 24 Months", FF222&gt;24, "&gt; 24 Months")</f>
        <v>No Data</v>
      </c>
      <c r="FQ222" s="29" t="s">
        <v>1233</v>
      </c>
      <c r="FR222" s="29">
        <v>9006084471</v>
      </c>
      <c r="FS222" s="38" t="str">
        <f>VLOOKUP(_xlfn.XLOOKUP(B222,[1]MDA_Assets!D:D,[1]MDA_Assets!I:I,"",0),[1]Validation!$B$1:$C$8,2,0)</f>
        <v>A</v>
      </c>
      <c r="FT222" s="38" t="s">
        <v>296</v>
      </c>
      <c r="FU222" s="31">
        <f>_xlfn.XLOOKUP(B222,[1]MDA_Assets!D:D,[1]MDA_Assets!X:X,"",0)</f>
        <v>0</v>
      </c>
      <c r="FV222" s="39">
        <v>1</v>
      </c>
      <c r="FW222" s="39">
        <v>0</v>
      </c>
      <c r="FX222" s="39">
        <v>0</v>
      </c>
      <c r="FY222" s="39">
        <v>8</v>
      </c>
      <c r="FZ222" s="40">
        <f t="shared" si="150"/>
        <v>46284</v>
      </c>
      <c r="GA222" s="40">
        <f t="shared" si="150"/>
        <v>46099</v>
      </c>
      <c r="GB222" s="40">
        <f t="shared" si="161"/>
        <v>46284</v>
      </c>
      <c r="GC222" s="40">
        <f t="shared" si="162"/>
        <v>46284</v>
      </c>
      <c r="GD222" s="40">
        <f t="shared" si="163"/>
        <v>46649</v>
      </c>
      <c r="GE222" s="40">
        <f t="shared" si="164"/>
        <v>46169</v>
      </c>
      <c r="GF222" s="40" t="str">
        <f t="shared" si="154"/>
        <v/>
      </c>
      <c r="GG222" s="40" t="str">
        <f t="shared" si="154"/>
        <v/>
      </c>
      <c r="GH222" s="40" t="str">
        <f t="shared" si="154"/>
        <v/>
      </c>
      <c r="GI222" s="39">
        <f t="shared" si="188"/>
        <v>0</v>
      </c>
      <c r="GJ222" s="39">
        <f t="shared" si="189"/>
        <v>0</v>
      </c>
      <c r="GK222" s="39">
        <f t="shared" si="190"/>
        <v>0</v>
      </c>
      <c r="GL222" s="39">
        <f t="shared" si="191"/>
        <v>6</v>
      </c>
    </row>
    <row r="223" spans="1:194" x14ac:dyDescent="0.25">
      <c r="A223" s="19">
        <v>250</v>
      </c>
      <c r="B223" s="43" t="s">
        <v>1234</v>
      </c>
      <c r="C223" s="43" t="s">
        <v>186</v>
      </c>
      <c r="D223" s="43" t="s">
        <v>241</v>
      </c>
      <c r="E223" s="43" t="s">
        <v>919</v>
      </c>
      <c r="F223" s="43" t="s">
        <v>2925</v>
      </c>
      <c r="G223" s="43" t="s">
        <v>243</v>
      </c>
      <c r="H223" s="43" t="s">
        <v>291</v>
      </c>
      <c r="I223" s="43" t="s">
        <v>192</v>
      </c>
      <c r="J223" s="44">
        <f t="shared" si="165"/>
        <v>42165.770833333336</v>
      </c>
      <c r="K223" s="44">
        <v>41801.770833333336</v>
      </c>
      <c r="L223" s="44">
        <v>41697.770833333336</v>
      </c>
      <c r="M223" s="43" t="s">
        <v>1235</v>
      </c>
      <c r="N223" s="43" t="s">
        <v>1236</v>
      </c>
      <c r="O223" s="44">
        <v>46006.469953703701</v>
      </c>
      <c r="P223" s="43">
        <v>24844</v>
      </c>
      <c r="Q223" s="43">
        <v>10898</v>
      </c>
      <c r="R223" s="43">
        <v>13945</v>
      </c>
      <c r="S223" s="43" t="s">
        <v>719</v>
      </c>
      <c r="T223" s="44">
        <v>46005.770833333336</v>
      </c>
      <c r="U223" s="44">
        <v>46005.770833333336</v>
      </c>
      <c r="V223" s="44">
        <v>46005.770833333336</v>
      </c>
      <c r="W223" s="44">
        <v>46005.770833333336</v>
      </c>
      <c r="X223" s="44">
        <v>46005.770833333336</v>
      </c>
      <c r="Y223" s="44">
        <v>46005.770833333336</v>
      </c>
      <c r="Z223" s="43"/>
      <c r="AA223" s="43"/>
      <c r="AB223" s="44">
        <v>45755.770833333336</v>
      </c>
      <c r="AC223" s="43"/>
      <c r="AD223" s="43"/>
      <c r="AE223" s="43">
        <v>7</v>
      </c>
      <c r="AF223" s="43" t="s">
        <v>314</v>
      </c>
      <c r="AG223" s="43" t="s">
        <v>314</v>
      </c>
      <c r="AH223" s="43" t="s">
        <v>314</v>
      </c>
      <c r="AI223" s="43" t="s">
        <v>280</v>
      </c>
      <c r="AJ223" s="43" t="s">
        <v>286</v>
      </c>
      <c r="AK223" s="43" t="s">
        <v>285</v>
      </c>
      <c r="AL223" s="47">
        <v>46220</v>
      </c>
      <c r="AM223" s="49">
        <v>46185</v>
      </c>
      <c r="AN223" s="47">
        <v>46220</v>
      </c>
      <c r="AO223" s="47">
        <v>46370</v>
      </c>
      <c r="AP223" s="47">
        <v>46735</v>
      </c>
      <c r="AQ223" s="47">
        <v>46370</v>
      </c>
      <c r="AR223" s="46">
        <v>46120</v>
      </c>
      <c r="AS223" s="48"/>
      <c r="AT223" s="48"/>
      <c r="AU223" s="43">
        <v>1</v>
      </c>
      <c r="AV223" s="43">
        <v>0</v>
      </c>
      <c r="AW223" s="43">
        <v>1</v>
      </c>
      <c r="AX223" s="51" t="s">
        <v>421</v>
      </c>
      <c r="AY223" s="51" t="s">
        <v>237</v>
      </c>
      <c r="AZ223" s="51" t="s">
        <v>198</v>
      </c>
      <c r="BA223" s="20">
        <f t="shared" ca="1" si="195"/>
        <v>0</v>
      </c>
      <c r="BB223" s="20">
        <f t="shared" ca="1" si="195"/>
        <v>1</v>
      </c>
      <c r="BC223" s="20">
        <f t="shared" ca="1" si="195"/>
        <v>0</v>
      </c>
      <c r="BD223" s="20">
        <f t="shared" ca="1" si="194"/>
        <v>0</v>
      </c>
      <c r="BE223" s="20">
        <f t="shared" ca="1" si="194"/>
        <v>0</v>
      </c>
      <c r="BF223" s="20">
        <f t="shared" ca="1" si="194"/>
        <v>0</v>
      </c>
      <c r="BG223" s="21">
        <f t="shared" ca="1" si="194"/>
        <v>1</v>
      </c>
      <c r="BH223" s="21" t="str">
        <f t="shared" ca="1" si="194"/>
        <v/>
      </c>
      <c r="BI223" s="21" t="str">
        <f t="shared" ca="1" si="194"/>
        <v/>
      </c>
      <c r="BJ223" s="22">
        <f t="shared" ca="1" si="166"/>
        <v>2</v>
      </c>
      <c r="BK223" s="21">
        <f t="shared" si="167"/>
        <v>10</v>
      </c>
      <c r="BL223" s="22">
        <f t="shared" ca="1" si="168"/>
        <v>26539</v>
      </c>
      <c r="BM223" s="22">
        <f t="shared" ca="1" si="169"/>
        <v>11677</v>
      </c>
      <c r="BN223" s="23">
        <f t="shared" ca="1" si="170"/>
        <v>14862</v>
      </c>
      <c r="BO223" s="24">
        <f t="shared" ca="1" si="171"/>
        <v>1695</v>
      </c>
      <c r="BP223" s="51" t="str">
        <f>_xlfn.XLOOKUP(E223,[1]Validation!E:E,[1]Validation!F:F,"")</f>
        <v>EG18</v>
      </c>
      <c r="BQ223" s="51" t="str">
        <f>_xlfn.XLOOKUP(BP223,[1]Validation!F:F,[1]Validation!G:G,"")</f>
        <v>EG11 to EG22</v>
      </c>
      <c r="BR223" s="52" t="str">
        <f>VLOOKUP(G223,[1]Validation!$B$1:$C$9,2,0)</f>
        <v>A</v>
      </c>
      <c r="BS223" s="51">
        <f t="shared" ca="1" si="172"/>
        <v>144</v>
      </c>
      <c r="BT223" s="53">
        <f>_xlfn.XLOOKUP(B223,'[2]1. All Calls'!$R:$R,'[2]1. All Calls'!$A:$A,"",0)</f>
        <v>46155.550937499997</v>
      </c>
      <c r="BU223" s="51" t="str">
        <f>_xlfn.XLOOKUP(B223,'[2]1. All Calls'!$R:$R,'[2]1. All Calls'!$F:$F,"",0)</f>
        <v>CC-02079141</v>
      </c>
      <c r="BV223" s="51" t="str">
        <f>_xlfn.XLOOKUP(B223,'[2]1. All Calls'!$R:$R,'[2]1. All Calls'!$J:$J,"",0)</f>
        <v>Schedule Service</v>
      </c>
      <c r="BW223" s="53">
        <f>_xlfn.XLOOKUP(B223,'[2]Sch Calls'!$R:$R,'[2]Sch Calls'!$A:$A,"",0)</f>
        <v>46155.550937499997</v>
      </c>
      <c r="BX223" s="51">
        <f>_xlfn.XLOOKUP(B223,'[2]Sch Calls'!$R:$R,'[2]Sch Calls'!$B:$B,"",0)</f>
        <v>27894</v>
      </c>
      <c r="BY223" s="51" t="str">
        <f t="shared" si="151"/>
        <v>13-Jun-26</v>
      </c>
      <c r="BZ223" s="51" t="str">
        <f t="shared" si="151"/>
        <v>13-Jun-26</v>
      </c>
      <c r="CA223" s="51" t="str">
        <f t="shared" si="173"/>
        <v>16-Sep-26</v>
      </c>
      <c r="CB223" s="51" t="str">
        <f t="shared" si="174"/>
        <v>14-Jun-27</v>
      </c>
      <c r="CC223" s="51" t="str">
        <f t="shared" si="175"/>
        <v>15-Dec-27</v>
      </c>
      <c r="CD223" s="51" t="str">
        <f t="shared" si="176"/>
        <v>15-Dec-26</v>
      </c>
      <c r="CE223" s="51">
        <f t="shared" ca="1" si="152"/>
        <v>170</v>
      </c>
      <c r="CF223" s="51">
        <f t="shared" ca="1" si="152"/>
        <v>170</v>
      </c>
      <c r="CG223" s="51">
        <f t="shared" ca="1" si="177"/>
        <v>170</v>
      </c>
      <c r="CH223" s="51">
        <f t="shared" ca="1" si="178"/>
        <v>170</v>
      </c>
      <c r="CI223" s="51">
        <f t="shared" ca="1" si="179"/>
        <v>170</v>
      </c>
      <c r="CJ223" s="51">
        <f t="shared" ca="1" si="180"/>
        <v>170</v>
      </c>
      <c r="CK223" s="51">
        <f t="shared" ca="1" si="157"/>
        <v>1700</v>
      </c>
      <c r="CL223" s="51">
        <f t="shared" ca="1" si="157"/>
        <v>1700</v>
      </c>
      <c r="CM223" s="51">
        <f t="shared" ca="1" si="157"/>
        <v>1700</v>
      </c>
      <c r="CN223" s="51">
        <f t="shared" ca="1" si="157"/>
        <v>1700</v>
      </c>
      <c r="CO223" s="51">
        <f t="shared" ca="1" si="157"/>
        <v>1700</v>
      </c>
      <c r="CP223" s="51">
        <f t="shared" ca="1" si="157"/>
        <v>1700</v>
      </c>
      <c r="CQ223" s="51">
        <f t="shared" ca="1" si="158"/>
        <v>-200</v>
      </c>
      <c r="CR223" s="51">
        <f t="shared" ca="1" si="158"/>
        <v>-200</v>
      </c>
      <c r="CS223" s="51">
        <f t="shared" ca="1" si="158"/>
        <v>-200</v>
      </c>
      <c r="CT223" s="51">
        <f t="shared" ca="1" si="158"/>
        <v>1300</v>
      </c>
      <c r="CU223" s="51">
        <f t="shared" ca="1" si="158"/>
        <v>6300</v>
      </c>
      <c r="CV223" s="54">
        <f t="shared" ca="1" si="158"/>
        <v>2300</v>
      </c>
      <c r="CW223" s="25" t="s">
        <v>212</v>
      </c>
      <c r="CX223" s="55">
        <v>0.46</v>
      </c>
      <c r="CY223" s="55"/>
      <c r="CZ223" s="26">
        <v>0</v>
      </c>
      <c r="DA223" s="26">
        <v>0</v>
      </c>
      <c r="DB223" s="26">
        <v>0</v>
      </c>
      <c r="DC223" s="26">
        <v>0</v>
      </c>
      <c r="DD223" s="26">
        <v>0</v>
      </c>
      <c r="DE223" s="26">
        <v>0</v>
      </c>
      <c r="DF223" s="26">
        <v>0</v>
      </c>
      <c r="DG223" s="26">
        <v>0</v>
      </c>
      <c r="DH223" s="26">
        <v>0</v>
      </c>
      <c r="DI223" s="26">
        <v>0</v>
      </c>
      <c r="DJ223" s="26">
        <v>0</v>
      </c>
      <c r="DK223" s="26">
        <v>0</v>
      </c>
      <c r="DL223" s="27">
        <f t="shared" si="181"/>
        <v>46230.550937499997</v>
      </c>
      <c r="DM223" s="28">
        <f t="shared" ca="1" si="182"/>
        <v>0</v>
      </c>
      <c r="DN223" s="56">
        <f>_xlfn.XLOOKUP(B223,'[2]1. All Calls'!$R:$R,'[2]1. All Calls'!$A:$A,"",0)</f>
        <v>46155.550937499997</v>
      </c>
      <c r="DO223" s="57" t="str">
        <f ca="1">VLOOKUP(DM223,[1]Validation!$B$20:$C$25,2,0)</f>
        <v>Within 3 months</v>
      </c>
      <c r="DP223" s="58" t="str">
        <f>_xlfn.XLOOKUP(B223,'[1]Active AMCs- Dealer'!E:E,'[1]Active AMCs- Dealer'!L:L,"Not in AMC",0)</f>
        <v>Expired</v>
      </c>
      <c r="DQ223" s="50" t="s">
        <v>238</v>
      </c>
      <c r="DR223" s="29" t="str">
        <f>_xlfn.XLOOKUP(B223,'[2]1. All Calls'!$R:$R,'[2]1. All Calls'!$F:$F,"",0)</f>
        <v>CC-02079141</v>
      </c>
      <c r="DS223" s="29" t="str">
        <f>_xlfn.XLOOKUP(B223,'[2]1. All Calls'!$R:$R,'[2]1. All Calls'!$AB:$AB,"",0)</f>
        <v>Today We attend the customer site for shedule service so we change part during service:- air filter, oil filter, oil and separator then start machine running good condition</v>
      </c>
      <c r="DT223" s="30">
        <f>_xlfn.XLOOKUP(DR223,'[2]1. All Calls'!$F:$F,'[2]1. All Calls'!$A:$A,"",0)</f>
        <v>46155.550937499997</v>
      </c>
      <c r="DU223" s="31">
        <f>_xlfn.XLOOKUP(DR223,'[2]1. All Calls'!$F:$F,'[2]1. All Calls'!$B:$B,"",0)</f>
        <v>27894</v>
      </c>
      <c r="DV223" s="31">
        <f>_xlfn.XLOOKUP(B223,[1]MDA_Assets!D:D,[1]MDA_Assets!N:N,"",0)</f>
        <v>11912</v>
      </c>
      <c r="DW223" s="31">
        <f>_xlfn.XLOOKUP(B223,[1]MDA_Assets!D:D,[1]MDA_Assets!O:O,"",0)</f>
        <v>15982</v>
      </c>
      <c r="DX223" s="32" t="str">
        <f>_xlfn.XLOOKUP(B223,[1]MDA_Assets!D:D,[1]MDA_Assets!Q:Q,"",0)</f>
        <v>Air lube Plus</v>
      </c>
      <c r="DY223" s="33">
        <f>_xlfn.XLOOKUP(B223,[1]MDA_Assets!D:D,[1]MDA_Assets!R:R,"",0)</f>
        <v>46155</v>
      </c>
      <c r="DZ223" s="33">
        <f>_xlfn.XLOOKUP(B223,[1]MDA_Assets!D:D,[1]MDA_Assets!S:S,"",0)</f>
        <v>46155</v>
      </c>
      <c r="EA223" s="33">
        <f>_xlfn.XLOOKUP(B223,[1]MDA_Assets!D:D,[1]MDA_Assets!T:T,"",0)</f>
        <v>46155</v>
      </c>
      <c r="EB223" s="33">
        <f>_xlfn.XLOOKUP(B223,[1]MDA_Assets!D:D,[1]MDA_Assets!U:U,"",0)</f>
        <v>46155</v>
      </c>
      <c r="EC223" s="33">
        <f>_xlfn.XLOOKUP(B223,[1]MDA_Assets!D:D,[1]MDA_Assets!V:V,"",0)</f>
        <v>46006</v>
      </c>
      <c r="ED223" s="33">
        <f>_xlfn.XLOOKUP(B223,[1]MDA_Assets!D:D,[1]MDA_Assets!W:W,"",0)</f>
        <v>46006</v>
      </c>
      <c r="EE223" s="32">
        <f>_xlfn.XLOOKUP(B223,[1]MDA_Assets!D:D,[1]MDA_Assets!X:X,"",0)</f>
        <v>0</v>
      </c>
      <c r="EF223" s="33">
        <f>_xlfn.XLOOKUP(B223,[1]MDA_Assets!D:D,[1]MDA_Assets!Y:Y,"",0)</f>
        <v>45756</v>
      </c>
      <c r="EG223" s="33">
        <f>_xlfn.XLOOKUP(B223,[1]MDA_Assets!D:D,[1]MDA_Assets!Z:Z,"",0)</f>
        <v>0</v>
      </c>
      <c r="EH223" s="33">
        <f>_xlfn.XLOOKUP(B223,[1]MDA_Assets!D:D,[1]MDA_Assets!AA:AA,"",0)</f>
        <v>0</v>
      </c>
      <c r="EI223" s="34">
        <f>_xlfn.XLOOKUP(B223,[1]MDA_Assets!D:D,[1]MDA_Assets!P:P,"",0)</f>
        <v>10</v>
      </c>
      <c r="EJ223" s="35" t="str">
        <f>_xlfn.XLOOKUP(B223,[1]MDA_Assets!D:D,[1]MDA_Assets!AB:AB,"",0)</f>
        <v>1500</v>
      </c>
      <c r="EK223" s="35" t="str">
        <f>_xlfn.XLOOKUP(B223,[1]MDA_Assets!D:D,[1]MDA_Assets!AC:AC,"",0)</f>
        <v>1500</v>
      </c>
      <c r="EL223" s="35" t="str">
        <f>_xlfn.XLOOKUP(B223,[1]MDA_Assets!D:D,[1]MDA_Assets!AD:AD,"",0)</f>
        <v>1500</v>
      </c>
      <c r="EM223" s="35" t="str">
        <f>_xlfn.XLOOKUP(B223,[1]MDA_Assets!D:D,[1]MDA_Assets!AE:AE,"",0)</f>
        <v>3000</v>
      </c>
      <c r="EN223" s="35" t="str">
        <f>_xlfn.XLOOKUP(B223,[1]MDA_Assets!D:D,[1]MDA_Assets!AF:AF,"",0)</f>
        <v>5209</v>
      </c>
      <c r="EO223" s="35" t="str">
        <f>_xlfn.XLOOKUP(B223,[1]MDA_Assets!D:D,[1]MDA_Assets!AG:AG,"",0)</f>
        <v>4000</v>
      </c>
      <c r="EP223" s="36">
        <f t="shared" si="153"/>
        <v>215</v>
      </c>
      <c r="EQ223" s="36">
        <f t="shared" si="153"/>
        <v>180</v>
      </c>
      <c r="ER223" s="36">
        <f t="shared" si="183"/>
        <v>215</v>
      </c>
      <c r="ES223" s="36">
        <f t="shared" si="184"/>
        <v>365</v>
      </c>
      <c r="ET223" s="36">
        <f t="shared" si="185"/>
        <v>730</v>
      </c>
      <c r="EU223" s="36">
        <f t="shared" si="186"/>
        <v>365</v>
      </c>
      <c r="EV223" s="36">
        <f t="shared" si="187"/>
        <v>365</v>
      </c>
      <c r="EW223" s="36" t="str">
        <f t="shared" si="159"/>
        <v/>
      </c>
      <c r="EX223" s="36" t="str">
        <f t="shared" si="160"/>
        <v/>
      </c>
      <c r="EY223" s="36">
        <f t="shared" si="193"/>
        <v>6.9399999999999995</v>
      </c>
      <c r="EZ223" s="36">
        <f t="shared" si="193"/>
        <v>5.81</v>
      </c>
      <c r="FA223" s="36">
        <f t="shared" si="193"/>
        <v>6.9399999999999995</v>
      </c>
      <c r="FB223" s="36">
        <f t="shared" si="193"/>
        <v>11.78</v>
      </c>
      <c r="FC223" s="36">
        <f t="shared" si="193"/>
        <v>23.55</v>
      </c>
      <c r="FD223" s="36">
        <f t="shared" si="193"/>
        <v>11.78</v>
      </c>
      <c r="FE223" s="36">
        <f t="shared" si="192"/>
        <v>11.78</v>
      </c>
      <c r="FF223" s="36" t="str">
        <f t="shared" si="192"/>
        <v/>
      </c>
      <c r="FG223" s="36" t="str">
        <f t="shared" si="192"/>
        <v/>
      </c>
      <c r="FH223" s="37" t="str" cm="1">
        <f t="array" ref="FH223">_xlfn.IFS(EY223="", "No Data", EY223&lt;0, "Negative/Future", EY223=0, "Zero Days", EY223&lt;=3, "&lt; 3 Months", EY223&lt;=6, "3 to 6 Months", EY223&lt;=9, "6 to 9 Months", EY223&lt;=12, "9 to 12 Months", EY223&lt;=15, "12 to 15 Months", EY223&lt;=18, "15 to 18 Months", EY223&lt;=24, "18 to 24 Months", EY223&gt;24, "&gt; 24 Months")</f>
        <v>6 to 9 Months</v>
      </c>
      <c r="FI223" s="37" t="str" cm="1">
        <f t="array" ref="FI223">_xlfn.IFS(EZ223="", "No Data", EZ223&lt;0, "Negative/Future", EZ223=0, "Zero Days", EZ223&lt;=3, "&lt; 3 Months", EZ223&lt;=6, "3 to 6 Months", EZ223&lt;=9, "6 to 9 Months", EZ223&lt;=12, "9 to 12 Months", EZ223&lt;=15, "12 to 15 Months", EZ223&lt;=18, "15 to 18 Months", EZ223&lt;=24, "18 to 24 Months", EZ223&gt;24, "&gt; 24 Months")</f>
        <v>3 to 6 Months</v>
      </c>
      <c r="FJ223" s="37" t="str" cm="1">
        <f t="array" ref="FJ223">_xlfn.IFS(FA223="", "No Data", FA223&lt;0, "Negative/Future", FA223=0, "Zero Days", FA223&lt;=3, "&lt; 3 Months", FA223&lt;=6, "3 to 6 Months", FA223&lt;=9, "6 to 9 Months", FA223&lt;=12, "9 to 12 Months", FA223&lt;=15, "12 to 15 Months", FA223&lt;=18, "15 to 18 Months", FA223&lt;=24, "18 to 24 Months", FA223&gt;24, "&gt; 24 Months")</f>
        <v>6 to 9 Months</v>
      </c>
      <c r="FK223" s="37" t="str" cm="1">
        <f t="array" ref="FK223">_xlfn.IFS(FB223="", "No Data", FB223&lt;0, "Negative/Future", FB223=0, "Zero Days", FB223&lt;=3, "&lt; 3 Months", FB223&lt;=6, "3 to 6 Months", FB223&lt;=9, "6 to 9 Months", FB223&lt;=12, "9 to 12 Months", FB223&lt;=15, "12 to 15 Months", FB223&lt;=18, "15 to 18 Months", FB223&lt;=24, "18 to 24 Months", FB223&gt;24, "&gt; 24 Months")</f>
        <v>9 to 12 Months</v>
      </c>
      <c r="FL223" s="37" t="str" cm="1">
        <f t="array" ref="FL223">_xlfn.IFS(FC223="", "No Data", FC223&lt;0, "Negative/Future", FC223=0, "Zero Days", FC223&lt;=3, "&lt; 3 Months", FC223&lt;=6, "3 to 6 Months", FC223&lt;=9, "6 to 9 Months", FC223&lt;=12, "9 to 12 Months", FC223&lt;=15, "12 to 15 Months", FC223&lt;=18, "15 to 18 Months", FC223&lt;=24, "18 to 24 Months", FC223&gt;24, "&gt; 24 Months")</f>
        <v>18 to 24 Months</v>
      </c>
      <c r="FM223" s="37" t="str" cm="1">
        <f t="array" ref="FM223">_xlfn.IFS(FD223="", "No Data", FD223&lt;0, "Negative/Future", FD223=0, "Zero Days", FD223&lt;=3, "&lt; 3 Months", FD223&lt;=6, "3 to 6 Months", FD223&lt;=9, "6 to 9 Months", FD223&lt;=12, "9 to 12 Months", FD223&lt;=15, "12 to 15 Months", FD223&lt;=18, "15 to 18 Months", FD223&lt;=24, "18 to 24 Months", FD223&gt;24, "&gt; 24 Months")</f>
        <v>9 to 12 Months</v>
      </c>
      <c r="FN223" s="37" t="str" cm="1">
        <f t="array" ref="FN223">_xlfn.IFS(FE223="", "No Data", FE223&lt;0, "Negative/Future", FE223=0, "Zero Days", FE223&lt;=3, "&lt; 3 Months", FE223&lt;=6, "3 to 6 Months", FE223&lt;=9, "6 to 9 Months", FE223&lt;=12, "9 to 12 Months", FE223&lt;=15, "12 to 15 Months", FE223&lt;=18, "15 to 18 Months", FE223&lt;=24, "18 to 24 Months", FE223&gt;24, "&gt; 24 Months")</f>
        <v>9 to 12 Months</v>
      </c>
      <c r="FO223" s="37" t="str" cm="1">
        <f t="array" ref="FO223">_xlfn.IFS(FG223="", "No Data", FG223&lt;0, "Negative/Future", FG223=0, "Zero Days", FG223&lt;=3, "&lt; 3 Months", FG223&lt;=6, "3 to 6 Months", FG223&lt;=9, "6 to 9 Months", FG223&lt;=12, "9 to 12 Months", FG223&lt;=15, "12 to 15 Months", FG223&lt;=18, "15 to 18 Months", FG223&lt;=24, "18 to 24 Months", FG223&gt;24, "&gt; 24 Months")</f>
        <v>No Data</v>
      </c>
      <c r="FP223" s="37" t="str" cm="1">
        <f t="array" ref="FP223">_xlfn.IFS(FF223="", "No Data", FF223&lt;0, "Negative/Future", FF223=0, "Zero Days", FF223&lt;=3, "&lt; 3 Months", FF223&lt;=6, "3 to 6 Months", FF223&lt;=9, "6 to 9 Months", FF223&lt;=12, "9 to 12 Months", FF223&lt;=15, "12 to 15 Months", FF223&lt;=18, "15 to 18 Months", FF223&lt;=24, "18 to 24 Months", FF223&gt;24, "&gt; 24 Months")</f>
        <v>No Data</v>
      </c>
      <c r="FQ223" s="29" t="s">
        <v>1237</v>
      </c>
      <c r="FR223" s="29">
        <v>9386606556</v>
      </c>
      <c r="FS223" s="38" t="str">
        <f>VLOOKUP(_xlfn.XLOOKUP(B223,[1]MDA_Assets!D:D,[1]MDA_Assets!I:I,"",0),[1]Validation!$B$1:$C$8,2,0)</f>
        <v>A</v>
      </c>
      <c r="FT223" s="38" t="s">
        <v>296</v>
      </c>
      <c r="FU223" s="31">
        <f>_xlfn.XLOOKUP(B223,[1]MDA_Assets!D:D,[1]MDA_Assets!X:X,"",0)</f>
        <v>0</v>
      </c>
      <c r="FV223" s="39">
        <v>1</v>
      </c>
      <c r="FW223" s="39">
        <v>0</v>
      </c>
      <c r="FX223" s="39">
        <v>1</v>
      </c>
      <c r="FY223" s="39">
        <v>7</v>
      </c>
      <c r="FZ223" s="40">
        <f t="shared" si="150"/>
        <v>46370</v>
      </c>
      <c r="GA223" s="40">
        <f t="shared" si="150"/>
        <v>46335</v>
      </c>
      <c r="GB223" s="40">
        <f t="shared" si="161"/>
        <v>46370</v>
      </c>
      <c r="GC223" s="40">
        <f t="shared" si="162"/>
        <v>46520</v>
      </c>
      <c r="GD223" s="40">
        <f t="shared" si="163"/>
        <v>46736</v>
      </c>
      <c r="GE223" s="40">
        <f t="shared" si="164"/>
        <v>46371</v>
      </c>
      <c r="GF223" s="40">
        <f t="shared" si="154"/>
        <v>46121</v>
      </c>
      <c r="GG223" s="40" t="str">
        <f t="shared" si="154"/>
        <v/>
      </c>
      <c r="GH223" s="40" t="str">
        <f t="shared" si="154"/>
        <v/>
      </c>
      <c r="GI223" s="39">
        <f t="shared" si="188"/>
        <v>0</v>
      </c>
      <c r="GJ223" s="39">
        <f t="shared" si="189"/>
        <v>0</v>
      </c>
      <c r="GK223" s="39">
        <f t="shared" si="190"/>
        <v>0</v>
      </c>
      <c r="GL223" s="39">
        <f t="shared" si="191"/>
        <v>7</v>
      </c>
    </row>
    <row r="224" spans="1:194" x14ac:dyDescent="0.25">
      <c r="A224" s="19">
        <v>251</v>
      </c>
      <c r="B224" s="43" t="s">
        <v>1238</v>
      </c>
      <c r="C224" s="43" t="s">
        <v>186</v>
      </c>
      <c r="D224" s="43" t="s">
        <v>241</v>
      </c>
      <c r="E224" s="43" t="s">
        <v>990</v>
      </c>
      <c r="F224" s="43" t="s">
        <v>2886</v>
      </c>
      <c r="G224" s="43" t="s">
        <v>243</v>
      </c>
      <c r="H224" s="43" t="s">
        <v>329</v>
      </c>
      <c r="I224" s="43" t="s">
        <v>192</v>
      </c>
      <c r="J224" s="44">
        <f t="shared" si="165"/>
        <v>41729.770833333336</v>
      </c>
      <c r="K224" s="44">
        <v>41365.770833333336</v>
      </c>
      <c r="L224" s="44">
        <v>41303.770833333336</v>
      </c>
      <c r="M224" s="43" t="s">
        <v>2926</v>
      </c>
      <c r="N224" s="43" t="s">
        <v>226</v>
      </c>
      <c r="O224" s="44">
        <v>46128.385717592595</v>
      </c>
      <c r="P224" s="43">
        <v>41025</v>
      </c>
      <c r="Q224" s="43">
        <v>19282</v>
      </c>
      <c r="R224" s="43">
        <v>21743</v>
      </c>
      <c r="S224" s="43" t="s">
        <v>194</v>
      </c>
      <c r="T224" s="44">
        <v>45985.770833333336</v>
      </c>
      <c r="U224" s="44">
        <v>45980.770833333336</v>
      </c>
      <c r="V224" s="44">
        <v>45980.770833333336</v>
      </c>
      <c r="W224" s="44">
        <v>45840.770833333336</v>
      </c>
      <c r="X224" s="44">
        <v>45840.770833333336</v>
      </c>
      <c r="Y224" s="44">
        <v>45840.770833333336</v>
      </c>
      <c r="Z224" s="43" t="s">
        <v>199</v>
      </c>
      <c r="AA224" s="43"/>
      <c r="AB224" s="44">
        <v>45840.770833333336</v>
      </c>
      <c r="AC224" s="44">
        <v>45840.770833333336</v>
      </c>
      <c r="AD224" s="44">
        <v>45840.770833333336</v>
      </c>
      <c r="AE224" s="43">
        <v>4</v>
      </c>
      <c r="AF224" s="43" t="s">
        <v>2187</v>
      </c>
      <c r="AG224" s="43" t="s">
        <v>2187</v>
      </c>
      <c r="AH224" s="43" t="s">
        <v>2187</v>
      </c>
      <c r="AI224" s="43" t="s">
        <v>2927</v>
      </c>
      <c r="AJ224" s="43" t="s">
        <v>2425</v>
      </c>
      <c r="AK224" s="43" t="s">
        <v>2928</v>
      </c>
      <c r="AL224" s="47">
        <v>46345</v>
      </c>
      <c r="AM224" s="45">
        <v>46160</v>
      </c>
      <c r="AN224" s="47">
        <v>46715</v>
      </c>
      <c r="AO224" s="47">
        <v>46570</v>
      </c>
      <c r="AP224" s="47">
        <v>46570</v>
      </c>
      <c r="AQ224" s="47">
        <v>46205</v>
      </c>
      <c r="AR224" s="47">
        <v>46205</v>
      </c>
      <c r="AS224" s="47">
        <v>46205</v>
      </c>
      <c r="AT224" s="47">
        <v>46205</v>
      </c>
      <c r="AU224" s="43">
        <v>0</v>
      </c>
      <c r="AV224" s="43">
        <v>1</v>
      </c>
      <c r="AW224" s="43">
        <v>0</v>
      </c>
      <c r="AX224" s="51" t="s">
        <v>992</v>
      </c>
      <c r="AY224" s="51" t="s">
        <v>211</v>
      </c>
      <c r="AZ224" s="51" t="s">
        <v>198</v>
      </c>
      <c r="BA224" s="20">
        <f t="shared" ca="1" si="195"/>
        <v>0</v>
      </c>
      <c r="BB224" s="20">
        <f t="shared" ca="1" si="195"/>
        <v>1</v>
      </c>
      <c r="BC224" s="20">
        <f t="shared" ca="1" si="195"/>
        <v>0</v>
      </c>
      <c r="BD224" s="20">
        <f t="shared" ca="1" si="194"/>
        <v>0</v>
      </c>
      <c r="BE224" s="20">
        <f t="shared" ca="1" si="194"/>
        <v>0</v>
      </c>
      <c r="BF224" s="20">
        <f t="shared" ca="1" si="194"/>
        <v>0</v>
      </c>
      <c r="BG224" s="21">
        <f t="shared" ca="1" si="194"/>
        <v>0</v>
      </c>
      <c r="BH224" s="21">
        <f t="shared" ca="1" si="194"/>
        <v>0</v>
      </c>
      <c r="BI224" s="21">
        <f t="shared" ca="1" si="194"/>
        <v>0</v>
      </c>
      <c r="BJ224" s="22">
        <f t="shared" ca="1" si="166"/>
        <v>1</v>
      </c>
      <c r="BK224" s="21">
        <f t="shared" si="167"/>
        <v>4</v>
      </c>
      <c r="BL224" s="22">
        <f t="shared" ca="1" si="168"/>
        <v>41215</v>
      </c>
      <c r="BM224" s="22">
        <f t="shared" ca="1" si="169"/>
        <v>19371</v>
      </c>
      <c r="BN224" s="23">
        <f t="shared" ca="1" si="170"/>
        <v>21844</v>
      </c>
      <c r="BO224" s="24">
        <f t="shared" ca="1" si="171"/>
        <v>190</v>
      </c>
      <c r="BP224" s="51" t="str">
        <f>_xlfn.XLOOKUP(E224,[1]Validation!E:E,[1]Validation!F:F,"")</f>
        <v>EG30</v>
      </c>
      <c r="BQ224" s="51" t="str">
        <f>_xlfn.XLOOKUP(BP224,[1]Validation!F:F,[1]Validation!G:G,"")</f>
        <v>EG30 to EG45</v>
      </c>
      <c r="BR224" s="52" t="str">
        <f>VLOOKUP(G224,[1]Validation!$B$1:$C$9,2,0)</f>
        <v>A</v>
      </c>
      <c r="BS224" s="51">
        <f t="shared" ca="1" si="172"/>
        <v>158</v>
      </c>
      <c r="BT224" s="53">
        <f>_xlfn.XLOOKUP(B224,'[2]1. All Calls'!$R:$R,'[2]1. All Calls'!$A:$A,"",0)</f>
        <v>46169.284988425898</v>
      </c>
      <c r="BU224" s="51" t="str">
        <f>_xlfn.XLOOKUP(B224,'[2]1. All Calls'!$R:$R,'[2]1. All Calls'!$F:$F,"",0)</f>
        <v>CC-02094935</v>
      </c>
      <c r="BV224" s="51" t="str">
        <f>_xlfn.XLOOKUP(B224,'[2]1. All Calls'!$R:$R,'[2]1. All Calls'!$J:$J,"",0)</f>
        <v>Schedule Service - AMC</v>
      </c>
      <c r="BW224" s="53">
        <f>_xlfn.XLOOKUP(B224,'[2]Sch Calls'!$R:$R,'[2]Sch Calls'!$A:$A,"",0)</f>
        <v>45981.715266203697</v>
      </c>
      <c r="BX224" s="51">
        <f>_xlfn.XLOOKUP(B224,'[2]Sch Calls'!$R:$R,'[2]Sch Calls'!$B:$B,"",0)</f>
        <v>40588</v>
      </c>
      <c r="BY224" s="51" t="str">
        <f t="shared" si="151"/>
        <v>19-May-26</v>
      </c>
      <c r="BZ224" s="51" t="str">
        <f t="shared" si="151"/>
        <v>19-May-26</v>
      </c>
      <c r="CA224" s="51" t="str">
        <f t="shared" si="173"/>
        <v>27-Aug-26</v>
      </c>
      <c r="CB224" s="51" t="str">
        <f t="shared" si="174"/>
        <v>31-Dec-26</v>
      </c>
      <c r="CC224" s="51" t="str">
        <f t="shared" si="175"/>
        <v>03-Jul-27</v>
      </c>
      <c r="CD224" s="51" t="str">
        <f t="shared" si="176"/>
        <v>03-Jul-26</v>
      </c>
      <c r="CE224" s="51">
        <f t="shared" ca="1" si="152"/>
        <v>195</v>
      </c>
      <c r="CF224" s="51">
        <f t="shared" ca="1" si="152"/>
        <v>195</v>
      </c>
      <c r="CG224" s="51">
        <f t="shared" ca="1" si="177"/>
        <v>190</v>
      </c>
      <c r="CH224" s="51">
        <f t="shared" ca="1" si="178"/>
        <v>335</v>
      </c>
      <c r="CI224" s="51">
        <f t="shared" ca="1" si="179"/>
        <v>335</v>
      </c>
      <c r="CJ224" s="51">
        <f t="shared" ca="1" si="180"/>
        <v>335</v>
      </c>
      <c r="CK224" s="51">
        <f t="shared" ca="1" si="157"/>
        <v>780</v>
      </c>
      <c r="CL224" s="51">
        <f t="shared" ca="1" si="157"/>
        <v>780</v>
      </c>
      <c r="CM224" s="51">
        <f t="shared" ca="1" si="157"/>
        <v>760</v>
      </c>
      <c r="CN224" s="51">
        <f t="shared" ca="1" si="157"/>
        <v>1340</v>
      </c>
      <c r="CO224" s="51">
        <f t="shared" ca="1" si="157"/>
        <v>1340</v>
      </c>
      <c r="CP224" s="51">
        <f t="shared" ca="1" si="157"/>
        <v>1340</v>
      </c>
      <c r="CQ224" s="51">
        <f t="shared" ca="1" si="158"/>
        <v>2554</v>
      </c>
      <c r="CR224" s="51">
        <f t="shared" ca="1" si="158"/>
        <v>2554</v>
      </c>
      <c r="CS224" s="51">
        <f t="shared" ca="1" si="158"/>
        <v>2574</v>
      </c>
      <c r="CT224" s="51">
        <f t="shared" ca="1" si="158"/>
        <v>1071</v>
      </c>
      <c r="CU224" s="51">
        <f t="shared" ca="1" si="158"/>
        <v>4071</v>
      </c>
      <c r="CV224" s="54">
        <f t="shared" ca="1" si="158"/>
        <v>-856</v>
      </c>
      <c r="CW224" s="25" t="s">
        <v>212</v>
      </c>
      <c r="CX224" s="55">
        <v>0.47</v>
      </c>
      <c r="CY224" s="55"/>
      <c r="CZ224" s="26">
        <v>0</v>
      </c>
      <c r="DA224" s="26">
        <v>0</v>
      </c>
      <c r="DB224" s="26">
        <v>0</v>
      </c>
      <c r="DC224" s="26">
        <v>0</v>
      </c>
      <c r="DD224" s="26">
        <v>0</v>
      </c>
      <c r="DE224" s="26">
        <v>0</v>
      </c>
      <c r="DF224" s="26">
        <v>0</v>
      </c>
      <c r="DG224" s="26">
        <v>0</v>
      </c>
      <c r="DH224" s="26">
        <v>0</v>
      </c>
      <c r="DI224" s="26">
        <v>0</v>
      </c>
      <c r="DJ224" s="26">
        <v>0</v>
      </c>
      <c r="DK224" s="26">
        <v>0</v>
      </c>
      <c r="DL224" s="27">
        <f t="shared" si="181"/>
        <v>46244.284988425898</v>
      </c>
      <c r="DM224" s="28">
        <f t="shared" ca="1" si="182"/>
        <v>0</v>
      </c>
      <c r="DN224" s="56">
        <f>_xlfn.XLOOKUP(B224,'[2]1. All Calls'!$R:$R,'[2]1. All Calls'!$A:$A,"",0)</f>
        <v>46169.284988425898</v>
      </c>
      <c r="DO224" s="57" t="str">
        <f ca="1">VLOOKUP(DM224,[1]Validation!$B$20:$C$25,2,0)</f>
        <v>Within 3 months</v>
      </c>
      <c r="DP224" s="58" t="str">
        <f>_xlfn.XLOOKUP(B224,'[1]Active AMCs- Dealer'!E:E,'[1]Active AMCs- Dealer'!L:L,"Not in AMC",0)</f>
        <v>AMC</v>
      </c>
      <c r="DQ224" s="58"/>
      <c r="DR224" s="29" t="str">
        <f>_xlfn.XLOOKUP(B224,'[2]1. All Calls'!$R:$R,'[2]1. All Calls'!$F:$F,"",0)</f>
        <v>CC-02094935</v>
      </c>
      <c r="DS224" s="29" t="str">
        <f>_xlfn.XLOOKUP(B224,'[2]1. All Calls'!$R:$R,'[2]1. All Calls'!$AB:$AB,"",0)</f>
        <v>AMC visit carried out</v>
      </c>
      <c r="DT224" s="30">
        <f>_xlfn.XLOOKUP(DR224,'[2]1. All Calls'!$F:$F,'[2]1. All Calls'!$A:$A,"",0)</f>
        <v>46169.284988425898</v>
      </c>
      <c r="DU224" s="31">
        <f>_xlfn.XLOOKUP(DR224,'[2]1. All Calls'!$F:$F,'[2]1. All Calls'!$B:$B,"",0)</f>
        <v>41211</v>
      </c>
      <c r="DV224" s="31">
        <f>_xlfn.XLOOKUP(B224,[1]MDA_Assets!D:D,[1]MDA_Assets!N:N,"",0)</f>
        <v>19369</v>
      </c>
      <c r="DW224" s="31">
        <f>_xlfn.XLOOKUP(B224,[1]MDA_Assets!D:D,[1]MDA_Assets!O:O,"",0)</f>
        <v>21842</v>
      </c>
      <c r="DX224" s="32" t="str">
        <f>_xlfn.XLOOKUP(B224,[1]MDA_Assets!D:D,[1]MDA_Assets!Q:Q,"",0)</f>
        <v>XD</v>
      </c>
      <c r="DY224" s="33">
        <f>_xlfn.XLOOKUP(B224,[1]MDA_Assets!D:D,[1]MDA_Assets!R:R,"",0)</f>
        <v>45986</v>
      </c>
      <c r="DZ224" s="33">
        <f>_xlfn.XLOOKUP(B224,[1]MDA_Assets!D:D,[1]MDA_Assets!S:S,"",0)</f>
        <v>45981</v>
      </c>
      <c r="EA224" s="33">
        <f>_xlfn.XLOOKUP(B224,[1]MDA_Assets!D:D,[1]MDA_Assets!T:T,"",0)</f>
        <v>45981</v>
      </c>
      <c r="EB224" s="33">
        <f>_xlfn.XLOOKUP(B224,[1]MDA_Assets!D:D,[1]MDA_Assets!U:U,"",0)</f>
        <v>45841</v>
      </c>
      <c r="EC224" s="33">
        <f>_xlfn.XLOOKUP(B224,[1]MDA_Assets!D:D,[1]MDA_Assets!V:V,"",0)</f>
        <v>45841</v>
      </c>
      <c r="ED224" s="33">
        <f>_xlfn.XLOOKUP(B224,[1]MDA_Assets!D:D,[1]MDA_Assets!W:W,"",0)</f>
        <v>45841</v>
      </c>
      <c r="EE224" s="32" t="str">
        <f>_xlfn.XLOOKUP(B224,[1]MDA_Assets!D:D,[1]MDA_Assets!X:X,"",0)</f>
        <v>Yes</v>
      </c>
      <c r="EF224" s="33">
        <f>_xlfn.XLOOKUP(B224,[1]MDA_Assets!D:D,[1]MDA_Assets!Y:Y,"",0)</f>
        <v>45841</v>
      </c>
      <c r="EG224" s="33">
        <f>_xlfn.XLOOKUP(B224,[1]MDA_Assets!D:D,[1]MDA_Assets!Z:Z,"",0)</f>
        <v>45841</v>
      </c>
      <c r="EH224" s="33">
        <f>_xlfn.XLOOKUP(B224,[1]MDA_Assets!D:D,[1]MDA_Assets!AA:AA,"",0)</f>
        <v>45841</v>
      </c>
      <c r="EI224" s="34">
        <f>_xlfn.XLOOKUP(B224,[1]MDA_Assets!D:D,[1]MDA_Assets!P:P,"",0)</f>
        <v>4</v>
      </c>
      <c r="EJ224" s="35" t="str">
        <f>_xlfn.XLOOKUP(B224,[1]MDA_Assets!D:D,[1]MDA_Assets!AB:AB,"",0)</f>
        <v>2558</v>
      </c>
      <c r="EK224" s="35" t="str">
        <f>_xlfn.XLOOKUP(B224,[1]MDA_Assets!D:D,[1]MDA_Assets!AC:AC,"",0)</f>
        <v>2558</v>
      </c>
      <c r="EL224" s="35" t="str">
        <f>_xlfn.XLOOKUP(B224,[1]MDA_Assets!D:D,[1]MDA_Assets!AD:AD,"",0)</f>
        <v>2558</v>
      </c>
      <c r="EM224" s="35" t="str">
        <f>_xlfn.XLOOKUP(B224,[1]MDA_Assets!D:D,[1]MDA_Assets!AE:AE,"",0)</f>
        <v>1075</v>
      </c>
      <c r="EN224" s="35" t="str">
        <f>_xlfn.XLOOKUP(B224,[1]MDA_Assets!D:D,[1]MDA_Assets!AF:AF,"",0)</f>
        <v>5411</v>
      </c>
      <c r="EO224" s="35" t="str">
        <f>_xlfn.XLOOKUP(B224,[1]MDA_Assets!D:D,[1]MDA_Assets!AG:AG,"",0)</f>
        <v>1075</v>
      </c>
      <c r="EP224" s="36">
        <f t="shared" si="153"/>
        <v>365</v>
      </c>
      <c r="EQ224" s="36">
        <f t="shared" si="153"/>
        <v>180</v>
      </c>
      <c r="ER224" s="36">
        <f t="shared" si="183"/>
        <v>730</v>
      </c>
      <c r="ES224" s="36">
        <f t="shared" si="184"/>
        <v>730</v>
      </c>
      <c r="ET224" s="36">
        <f t="shared" si="185"/>
        <v>730</v>
      </c>
      <c r="EU224" s="36">
        <f t="shared" si="186"/>
        <v>365</v>
      </c>
      <c r="EV224" s="36">
        <f t="shared" si="187"/>
        <v>365</v>
      </c>
      <c r="EW224" s="36">
        <f t="shared" si="159"/>
        <v>365</v>
      </c>
      <c r="EX224" s="36">
        <f t="shared" si="160"/>
        <v>365</v>
      </c>
      <c r="EY224" s="36">
        <f t="shared" si="193"/>
        <v>11.78</v>
      </c>
      <c r="EZ224" s="36">
        <f t="shared" si="193"/>
        <v>5.81</v>
      </c>
      <c r="FA224" s="36">
        <f t="shared" si="193"/>
        <v>23.55</v>
      </c>
      <c r="FB224" s="36">
        <f t="shared" si="193"/>
        <v>23.55</v>
      </c>
      <c r="FC224" s="36">
        <f t="shared" si="193"/>
        <v>23.55</v>
      </c>
      <c r="FD224" s="36">
        <f t="shared" si="193"/>
        <v>11.78</v>
      </c>
      <c r="FE224" s="36">
        <f t="shared" si="192"/>
        <v>11.78</v>
      </c>
      <c r="FF224" s="36">
        <f t="shared" si="192"/>
        <v>11.78</v>
      </c>
      <c r="FG224" s="36">
        <f t="shared" si="192"/>
        <v>11.78</v>
      </c>
      <c r="FH224" s="37" t="str" cm="1">
        <f t="array" ref="FH224">_xlfn.IFS(EY224="", "No Data", EY224&lt;0, "Negative/Future", EY224=0, "Zero Days", EY224&lt;=3, "&lt; 3 Months", EY224&lt;=6, "3 to 6 Months", EY224&lt;=9, "6 to 9 Months", EY224&lt;=12, "9 to 12 Months", EY224&lt;=15, "12 to 15 Months", EY224&lt;=18, "15 to 18 Months", EY224&lt;=24, "18 to 24 Months", EY224&gt;24, "&gt; 24 Months")</f>
        <v>9 to 12 Months</v>
      </c>
      <c r="FI224" s="37" t="str" cm="1">
        <f t="array" ref="FI224">_xlfn.IFS(EZ224="", "No Data", EZ224&lt;0, "Negative/Future", EZ224=0, "Zero Days", EZ224&lt;=3, "&lt; 3 Months", EZ224&lt;=6, "3 to 6 Months", EZ224&lt;=9, "6 to 9 Months", EZ224&lt;=12, "9 to 12 Months", EZ224&lt;=15, "12 to 15 Months", EZ224&lt;=18, "15 to 18 Months", EZ224&lt;=24, "18 to 24 Months", EZ224&gt;24, "&gt; 24 Months")</f>
        <v>3 to 6 Months</v>
      </c>
      <c r="FJ224" s="37" t="str" cm="1">
        <f t="array" ref="FJ224">_xlfn.IFS(FA224="", "No Data", FA224&lt;0, "Negative/Future", FA224=0, "Zero Days", FA224&lt;=3, "&lt; 3 Months", FA224&lt;=6, "3 to 6 Months", FA224&lt;=9, "6 to 9 Months", FA224&lt;=12, "9 to 12 Months", FA224&lt;=15, "12 to 15 Months", FA224&lt;=18, "15 to 18 Months", FA224&lt;=24, "18 to 24 Months", FA224&gt;24, "&gt; 24 Months")</f>
        <v>18 to 24 Months</v>
      </c>
      <c r="FK224" s="37" t="str" cm="1">
        <f t="array" ref="FK224">_xlfn.IFS(FB224="", "No Data", FB224&lt;0, "Negative/Future", FB224=0, "Zero Days", FB224&lt;=3, "&lt; 3 Months", FB224&lt;=6, "3 to 6 Months", FB224&lt;=9, "6 to 9 Months", FB224&lt;=12, "9 to 12 Months", FB224&lt;=15, "12 to 15 Months", FB224&lt;=18, "15 to 18 Months", FB224&lt;=24, "18 to 24 Months", FB224&gt;24, "&gt; 24 Months")</f>
        <v>18 to 24 Months</v>
      </c>
      <c r="FL224" s="37" t="str" cm="1">
        <f t="array" ref="FL224">_xlfn.IFS(FC224="", "No Data", FC224&lt;0, "Negative/Future", FC224=0, "Zero Days", FC224&lt;=3, "&lt; 3 Months", FC224&lt;=6, "3 to 6 Months", FC224&lt;=9, "6 to 9 Months", FC224&lt;=12, "9 to 12 Months", FC224&lt;=15, "12 to 15 Months", FC224&lt;=18, "15 to 18 Months", FC224&lt;=24, "18 to 24 Months", FC224&gt;24, "&gt; 24 Months")</f>
        <v>18 to 24 Months</v>
      </c>
      <c r="FM224" s="37" t="str" cm="1">
        <f t="array" ref="FM224">_xlfn.IFS(FD224="", "No Data", FD224&lt;0, "Negative/Future", FD224=0, "Zero Days", FD224&lt;=3, "&lt; 3 Months", FD224&lt;=6, "3 to 6 Months", FD224&lt;=9, "6 to 9 Months", FD224&lt;=12, "9 to 12 Months", FD224&lt;=15, "12 to 15 Months", FD224&lt;=18, "15 to 18 Months", FD224&lt;=24, "18 to 24 Months", FD224&gt;24, "&gt; 24 Months")</f>
        <v>9 to 12 Months</v>
      </c>
      <c r="FN224" s="37" t="str" cm="1">
        <f t="array" ref="FN224">_xlfn.IFS(FE224="", "No Data", FE224&lt;0, "Negative/Future", FE224=0, "Zero Days", FE224&lt;=3, "&lt; 3 Months", FE224&lt;=6, "3 to 6 Months", FE224&lt;=9, "6 to 9 Months", FE224&lt;=12, "9 to 12 Months", FE224&lt;=15, "12 to 15 Months", FE224&lt;=18, "15 to 18 Months", FE224&lt;=24, "18 to 24 Months", FE224&gt;24, "&gt; 24 Months")</f>
        <v>9 to 12 Months</v>
      </c>
      <c r="FO224" s="37" t="str" cm="1">
        <f t="array" ref="FO224">_xlfn.IFS(FG224="", "No Data", FG224&lt;0, "Negative/Future", FG224=0, "Zero Days", FG224&lt;=3, "&lt; 3 Months", FG224&lt;=6, "3 to 6 Months", FG224&lt;=9, "6 to 9 Months", FG224&lt;=12, "9 to 12 Months", FG224&lt;=15, "12 to 15 Months", FG224&lt;=18, "15 to 18 Months", FG224&lt;=24, "18 to 24 Months", FG224&gt;24, "&gt; 24 Months")</f>
        <v>9 to 12 Months</v>
      </c>
      <c r="FP224" s="37" t="str" cm="1">
        <f t="array" ref="FP224">_xlfn.IFS(FF224="", "No Data", FF224&lt;0, "Negative/Future", FF224=0, "Zero Days", FF224&lt;=3, "&lt; 3 Months", FF224&lt;=6, "3 to 6 Months", FF224&lt;=9, "6 to 9 Months", FF224&lt;=12, "9 to 12 Months", FF224&lt;=15, "12 to 15 Months", FF224&lt;=18, "15 to 18 Months", FF224&lt;=24, "18 to 24 Months", FF224&gt;24, "&gt; 24 Months")</f>
        <v>9 to 12 Months</v>
      </c>
      <c r="FQ224" s="29" t="s">
        <v>1239</v>
      </c>
      <c r="FR224" s="29">
        <v>6200327294</v>
      </c>
      <c r="FS224" s="38" t="str">
        <f>VLOOKUP(_xlfn.XLOOKUP(B224,[1]MDA_Assets!D:D,[1]MDA_Assets!I:I,"",0),[1]Validation!$B$1:$C$8,2,0)</f>
        <v>A</v>
      </c>
      <c r="FT224" s="38" t="s">
        <v>296</v>
      </c>
      <c r="FU224" s="31" t="str">
        <f>_xlfn.XLOOKUP(B224,[1]MDA_Assets!D:D,[1]MDA_Assets!X:X,"",0)</f>
        <v>Yes</v>
      </c>
      <c r="FV224" s="39">
        <v>0</v>
      </c>
      <c r="FW224" s="39">
        <v>1</v>
      </c>
      <c r="FX224" s="39">
        <v>0</v>
      </c>
      <c r="FY224" s="39">
        <v>8</v>
      </c>
      <c r="FZ224" s="40">
        <f t="shared" si="150"/>
        <v>46346</v>
      </c>
      <c r="GA224" s="40">
        <f t="shared" si="150"/>
        <v>46161</v>
      </c>
      <c r="GB224" s="40">
        <f t="shared" si="161"/>
        <v>46716</v>
      </c>
      <c r="GC224" s="40">
        <f t="shared" si="162"/>
        <v>46571</v>
      </c>
      <c r="GD224" s="40">
        <f t="shared" si="163"/>
        <v>46571</v>
      </c>
      <c r="GE224" s="40">
        <f t="shared" si="164"/>
        <v>46206</v>
      </c>
      <c r="GF224" s="40">
        <f t="shared" si="154"/>
        <v>46206</v>
      </c>
      <c r="GG224" s="40">
        <f t="shared" si="154"/>
        <v>46206</v>
      </c>
      <c r="GH224" s="40">
        <f t="shared" si="154"/>
        <v>46206</v>
      </c>
      <c r="GI224" s="39">
        <f t="shared" si="188"/>
        <v>0</v>
      </c>
      <c r="GJ224" s="39">
        <f t="shared" si="189"/>
        <v>0</v>
      </c>
      <c r="GK224" s="39">
        <f t="shared" si="190"/>
        <v>0</v>
      </c>
      <c r="GL224" s="39">
        <f t="shared" si="191"/>
        <v>9</v>
      </c>
    </row>
    <row r="225" spans="1:194" x14ac:dyDescent="0.25">
      <c r="A225" s="19">
        <v>252</v>
      </c>
      <c r="B225" s="43" t="s">
        <v>1240</v>
      </c>
      <c r="C225" s="43" t="s">
        <v>254</v>
      </c>
      <c r="D225" s="43" t="s">
        <v>241</v>
      </c>
      <c r="E225" s="43" t="s">
        <v>787</v>
      </c>
      <c r="F225" s="43" t="s">
        <v>2929</v>
      </c>
      <c r="G225" s="43" t="s">
        <v>243</v>
      </c>
      <c r="H225" s="43" t="s">
        <v>277</v>
      </c>
      <c r="I225" s="43" t="s">
        <v>192</v>
      </c>
      <c r="J225" s="44">
        <f t="shared" si="165"/>
        <v>41732.770833333336</v>
      </c>
      <c r="K225" s="44">
        <v>41368.770833333336</v>
      </c>
      <c r="L225" s="44">
        <v>41316.770833333336</v>
      </c>
      <c r="M225" s="43" t="s">
        <v>2332</v>
      </c>
      <c r="N225" s="43" t="s">
        <v>434</v>
      </c>
      <c r="O225" s="44">
        <v>46072.291296296295</v>
      </c>
      <c r="P225" s="43">
        <v>30504</v>
      </c>
      <c r="Q225" s="43">
        <v>13435</v>
      </c>
      <c r="R225" s="43">
        <v>17069</v>
      </c>
      <c r="S225" s="43" t="s">
        <v>206</v>
      </c>
      <c r="T225" s="44">
        <v>46071.770833333336</v>
      </c>
      <c r="U225" s="44">
        <v>46071.770833333336</v>
      </c>
      <c r="V225" s="44">
        <v>46071.770833333336</v>
      </c>
      <c r="W225" s="44">
        <v>46071.770833333336</v>
      </c>
      <c r="X225" s="44">
        <v>46071.770833333336</v>
      </c>
      <c r="Y225" s="44">
        <v>45621.770833333336</v>
      </c>
      <c r="Z225" s="43"/>
      <c r="AA225" s="43"/>
      <c r="AB225" s="43"/>
      <c r="AC225" s="43"/>
      <c r="AD225" s="43"/>
      <c r="AE225" s="43">
        <v>5</v>
      </c>
      <c r="AF225" s="43" t="s">
        <v>281</v>
      </c>
      <c r="AG225" s="43" t="s">
        <v>281</v>
      </c>
      <c r="AH225" s="43" t="s">
        <v>285</v>
      </c>
      <c r="AI225" s="43" t="s">
        <v>285</v>
      </c>
      <c r="AJ225" s="43" t="s">
        <v>1333</v>
      </c>
      <c r="AK225" s="43" t="s">
        <v>285</v>
      </c>
      <c r="AL225" s="47">
        <v>46251</v>
      </c>
      <c r="AM225" s="47">
        <v>46251</v>
      </c>
      <c r="AN225" s="47">
        <v>46436</v>
      </c>
      <c r="AO225" s="47">
        <v>46436</v>
      </c>
      <c r="AP225" s="47">
        <v>46351</v>
      </c>
      <c r="AQ225" s="47">
        <v>46436</v>
      </c>
      <c r="AR225" s="48"/>
      <c r="AS225" s="48"/>
      <c r="AT225" s="48"/>
      <c r="AU225" s="43">
        <v>0</v>
      </c>
      <c r="AV225" s="43">
        <v>0</v>
      </c>
      <c r="AW225" s="43">
        <v>0</v>
      </c>
      <c r="AX225" s="51" t="s">
        <v>583</v>
      </c>
      <c r="AY225" s="51" t="s">
        <v>211</v>
      </c>
      <c r="AZ225" s="51" t="s">
        <v>198</v>
      </c>
      <c r="BA225" s="20">
        <f t="shared" ca="1" si="195"/>
        <v>0</v>
      </c>
      <c r="BB225" s="20">
        <f t="shared" ca="1" si="195"/>
        <v>0</v>
      </c>
      <c r="BC225" s="20">
        <f t="shared" ca="1" si="195"/>
        <v>0</v>
      </c>
      <c r="BD225" s="20">
        <f t="shared" ca="1" si="194"/>
        <v>0</v>
      </c>
      <c r="BE225" s="20">
        <f t="shared" ca="1" si="194"/>
        <v>0</v>
      </c>
      <c r="BF225" s="20">
        <f t="shared" ca="1" si="194"/>
        <v>0</v>
      </c>
      <c r="BG225" s="21" t="str">
        <f t="shared" ca="1" si="194"/>
        <v/>
      </c>
      <c r="BH225" s="21" t="str">
        <f t="shared" ca="1" si="194"/>
        <v/>
      </c>
      <c r="BI225" s="21" t="str">
        <f t="shared" ca="1" si="194"/>
        <v/>
      </c>
      <c r="BJ225" s="22">
        <f t="shared" ca="1" si="166"/>
        <v>0</v>
      </c>
      <c r="BK225" s="21">
        <f t="shared" si="167"/>
        <v>5</v>
      </c>
      <c r="BL225" s="22">
        <f t="shared" ca="1" si="168"/>
        <v>31023</v>
      </c>
      <c r="BM225" s="22">
        <f t="shared" ca="1" si="169"/>
        <v>13650</v>
      </c>
      <c r="BN225" s="23">
        <f t="shared" ca="1" si="170"/>
        <v>17373</v>
      </c>
      <c r="BO225" s="24">
        <f t="shared" ca="1" si="171"/>
        <v>519</v>
      </c>
      <c r="BP225" s="51" t="str">
        <f>_xlfn.XLOOKUP(E225,[1]Validation!E:E,[1]Validation!F:F,"")</f>
        <v>EN7</v>
      </c>
      <c r="BQ225" s="51" t="str">
        <f>_xlfn.XLOOKUP(BP225,[1]Validation!F:F,[1]Validation!G:G,"")</f>
        <v>EN4 to EN7</v>
      </c>
      <c r="BR225" s="52" t="str">
        <f>VLOOKUP(G225,[1]Validation!$B$1:$C$9,2,0)</f>
        <v>A</v>
      </c>
      <c r="BS225" s="51">
        <f t="shared" ca="1" si="172"/>
        <v>158</v>
      </c>
      <c r="BT225" s="53">
        <f>_xlfn.XLOOKUP(B225,'[2]1. All Calls'!$R:$R,'[2]1. All Calls'!$A:$A,"",0)</f>
        <v>46167.271064814799</v>
      </c>
      <c r="BU225" s="51" t="str">
        <f>_xlfn.XLOOKUP(B225,'[2]1. All Calls'!$R:$R,'[2]1. All Calls'!$F:$F,"",0)</f>
        <v>CC-02091944</v>
      </c>
      <c r="BV225" s="51" t="str">
        <f>_xlfn.XLOOKUP(B225,'[2]1. All Calls'!$R:$R,'[2]1. All Calls'!$J:$J,"",0)</f>
        <v>Schedule Service - AMC</v>
      </c>
      <c r="BW225" s="53">
        <f>_xlfn.XLOOKUP(B225,'[2]Sch Calls'!$R:$R,'[2]Sch Calls'!$A:$A,"",0)</f>
        <v>46072.466261574104</v>
      </c>
      <c r="BX225" s="51">
        <f>_xlfn.XLOOKUP(B225,'[2]Sch Calls'!$R:$R,'[2]Sch Calls'!$B:$B,"",0)</f>
        <v>30504</v>
      </c>
      <c r="BY225" s="51" t="str">
        <f t="shared" si="151"/>
        <v>18-Aug-26</v>
      </c>
      <c r="BZ225" s="51" t="str">
        <f t="shared" si="151"/>
        <v>18-Aug-26</v>
      </c>
      <c r="CA225" s="51" t="str">
        <f t="shared" si="173"/>
        <v>21-Nov-26</v>
      </c>
      <c r="CB225" s="51" t="str">
        <f t="shared" si="174"/>
        <v>19-Aug-27</v>
      </c>
      <c r="CC225" s="51" t="str">
        <f t="shared" si="175"/>
        <v>26-Nov-26</v>
      </c>
      <c r="CD225" s="51" t="str">
        <f t="shared" si="176"/>
        <v>19-Feb-27</v>
      </c>
      <c r="CE225" s="51">
        <f t="shared" ca="1" si="152"/>
        <v>104</v>
      </c>
      <c r="CF225" s="51">
        <f t="shared" ca="1" si="152"/>
        <v>104</v>
      </c>
      <c r="CG225" s="51">
        <f t="shared" ca="1" si="177"/>
        <v>104</v>
      </c>
      <c r="CH225" s="51">
        <f t="shared" ca="1" si="178"/>
        <v>104</v>
      </c>
      <c r="CI225" s="51">
        <f t="shared" ca="1" si="179"/>
        <v>554</v>
      </c>
      <c r="CJ225" s="51">
        <f t="shared" ca="1" si="180"/>
        <v>104</v>
      </c>
      <c r="CK225" s="51">
        <f t="shared" ca="1" si="157"/>
        <v>520</v>
      </c>
      <c r="CL225" s="51">
        <f t="shared" ca="1" si="157"/>
        <v>520</v>
      </c>
      <c r="CM225" s="51">
        <f t="shared" ca="1" si="157"/>
        <v>520</v>
      </c>
      <c r="CN225" s="51">
        <f t="shared" ca="1" si="157"/>
        <v>520</v>
      </c>
      <c r="CO225" s="51">
        <f t="shared" ca="1" si="157"/>
        <v>2770</v>
      </c>
      <c r="CP225" s="51">
        <f t="shared" ca="1" si="157"/>
        <v>520</v>
      </c>
      <c r="CQ225" s="51">
        <f t="shared" ca="1" si="158"/>
        <v>1480</v>
      </c>
      <c r="CR225" s="51">
        <f t="shared" ca="1" si="158"/>
        <v>1480</v>
      </c>
      <c r="CS225" s="51">
        <f t="shared" ca="1" si="158"/>
        <v>3480</v>
      </c>
      <c r="CT225" s="51">
        <f t="shared" ca="1" si="158"/>
        <v>3480</v>
      </c>
      <c r="CU225" s="51">
        <f t="shared" ca="1" si="158"/>
        <v>807</v>
      </c>
      <c r="CV225" s="54">
        <f t="shared" ca="1" si="158"/>
        <v>3480</v>
      </c>
      <c r="CW225" s="25" t="s">
        <v>212</v>
      </c>
      <c r="CX225" s="55">
        <v>0.44</v>
      </c>
      <c r="CY225" s="55"/>
      <c r="CZ225" s="26">
        <v>0</v>
      </c>
      <c r="DA225" s="26">
        <v>0</v>
      </c>
      <c r="DB225" s="26">
        <v>0</v>
      </c>
      <c r="DC225" s="26">
        <v>0</v>
      </c>
      <c r="DD225" s="26">
        <v>0</v>
      </c>
      <c r="DE225" s="26">
        <v>0</v>
      </c>
      <c r="DF225" s="26">
        <v>0</v>
      </c>
      <c r="DG225" s="26">
        <v>0</v>
      </c>
      <c r="DH225" s="26">
        <v>0</v>
      </c>
      <c r="DI225" s="26">
        <v>0</v>
      </c>
      <c r="DJ225" s="26">
        <v>0</v>
      </c>
      <c r="DK225" s="26">
        <v>0</v>
      </c>
      <c r="DL225" s="27">
        <f t="shared" si="181"/>
        <v>46242.271064814799</v>
      </c>
      <c r="DM225" s="28">
        <f t="shared" ca="1" si="182"/>
        <v>0</v>
      </c>
      <c r="DN225" s="56">
        <f>_xlfn.XLOOKUP(B225,'[2]1. All Calls'!$R:$R,'[2]1. All Calls'!$A:$A,"",0)</f>
        <v>46167.271064814799</v>
      </c>
      <c r="DO225" s="57" t="str">
        <f ca="1">VLOOKUP(DM225,[1]Validation!$B$20:$C$25,2,0)</f>
        <v>Within 3 months</v>
      </c>
      <c r="DP225" s="58" t="str">
        <f>_xlfn.XLOOKUP(B225,'[1]Active AMCs- Dealer'!E:E,'[1]Active AMCs- Dealer'!L:L,"Not in AMC",0)</f>
        <v>AMC</v>
      </c>
      <c r="DQ225" s="58"/>
      <c r="DR225" s="29" t="str">
        <f>_xlfn.XLOOKUP(B225,'[2]1. All Calls'!$R:$R,'[2]1. All Calls'!$F:$F,"",0)</f>
        <v>CC-02091944</v>
      </c>
      <c r="DS225" s="29" t="str">
        <f>_xlfn.XLOOKUP(B225,'[2]1. All Calls'!$R:$R,'[2]1. All Calls'!$AB:$AB,"",0)</f>
        <v>AMC visit carried out</v>
      </c>
      <c r="DT225" s="30">
        <f>_xlfn.XLOOKUP(DR225,'[2]1. All Calls'!$F:$F,'[2]1. All Calls'!$A:$A,"",0)</f>
        <v>46167.271064814799</v>
      </c>
      <c r="DU225" s="31">
        <f>_xlfn.XLOOKUP(DR225,'[2]1. All Calls'!$F:$F,'[2]1. All Calls'!$B:$B,"",0)</f>
        <v>30978</v>
      </c>
      <c r="DV225" s="31">
        <f>_xlfn.XLOOKUP(B225,[1]MDA_Assets!D:D,[1]MDA_Assets!N:N,"",0)</f>
        <v>13630</v>
      </c>
      <c r="DW225" s="31">
        <f>_xlfn.XLOOKUP(B225,[1]MDA_Assets!D:D,[1]MDA_Assets!O:O,"",0)</f>
        <v>17348</v>
      </c>
      <c r="DX225" s="32" t="str">
        <f>_xlfn.XLOOKUP(B225,[1]MDA_Assets!D:D,[1]MDA_Assets!Q:Q,"",0)</f>
        <v>XD</v>
      </c>
      <c r="DY225" s="33">
        <f>_xlfn.XLOOKUP(B225,[1]MDA_Assets!D:D,[1]MDA_Assets!R:R,"",0)</f>
        <v>46072</v>
      </c>
      <c r="DZ225" s="33">
        <f>_xlfn.XLOOKUP(B225,[1]MDA_Assets!D:D,[1]MDA_Assets!S:S,"",0)</f>
        <v>46072</v>
      </c>
      <c r="EA225" s="33">
        <f>_xlfn.XLOOKUP(B225,[1]MDA_Assets!D:D,[1]MDA_Assets!T:T,"",0)</f>
        <v>46072</v>
      </c>
      <c r="EB225" s="33">
        <f>_xlfn.XLOOKUP(B225,[1]MDA_Assets!D:D,[1]MDA_Assets!U:U,"",0)</f>
        <v>46072</v>
      </c>
      <c r="EC225" s="33">
        <f>_xlfn.XLOOKUP(B225,[1]MDA_Assets!D:D,[1]MDA_Assets!V:V,"",0)</f>
        <v>46072</v>
      </c>
      <c r="ED225" s="33">
        <f>_xlfn.XLOOKUP(B225,[1]MDA_Assets!D:D,[1]MDA_Assets!W:W,"",0)</f>
        <v>46072</v>
      </c>
      <c r="EE225" s="32">
        <f>_xlfn.XLOOKUP(B225,[1]MDA_Assets!D:D,[1]MDA_Assets!X:X,"",0)</f>
        <v>0</v>
      </c>
      <c r="EF225" s="33">
        <f>_xlfn.XLOOKUP(B225,[1]MDA_Assets!D:D,[1]MDA_Assets!Y:Y,"",0)</f>
        <v>0</v>
      </c>
      <c r="EG225" s="33">
        <f>_xlfn.XLOOKUP(B225,[1]MDA_Assets!D:D,[1]MDA_Assets!Z:Z,"",0)</f>
        <v>0</v>
      </c>
      <c r="EH225" s="33">
        <f>_xlfn.XLOOKUP(B225,[1]MDA_Assets!D:D,[1]MDA_Assets!AA:AA,"",0)</f>
        <v>0</v>
      </c>
      <c r="EI225" s="34">
        <f>_xlfn.XLOOKUP(B225,[1]MDA_Assets!D:D,[1]MDA_Assets!P:P,"",0)</f>
        <v>5</v>
      </c>
      <c r="EJ225" s="35" t="str">
        <f>_xlfn.XLOOKUP(B225,[1]MDA_Assets!D:D,[1]MDA_Assets!AB:AB,"",0)</f>
        <v>1525</v>
      </c>
      <c r="EK225" s="35" t="str">
        <f>_xlfn.XLOOKUP(B225,[1]MDA_Assets!D:D,[1]MDA_Assets!AC:AC,"",0)</f>
        <v>1525</v>
      </c>
      <c r="EL225" s="35" t="str">
        <f>_xlfn.XLOOKUP(B225,[1]MDA_Assets!D:D,[1]MDA_Assets!AD:AD,"",0)</f>
        <v>3525</v>
      </c>
      <c r="EM225" s="35" t="str">
        <f>_xlfn.XLOOKUP(B225,[1]MDA_Assets!D:D,[1]MDA_Assets!AE:AE,"",0)</f>
        <v>3525</v>
      </c>
      <c r="EN225" s="35" t="str">
        <f>_xlfn.XLOOKUP(B225,[1]MDA_Assets!D:D,[1]MDA_Assets!AF:AF,"",0)</f>
        <v>850</v>
      </c>
      <c r="EO225" s="35" t="str">
        <f>_xlfn.XLOOKUP(B225,[1]MDA_Assets!D:D,[1]MDA_Assets!AG:AG,"",0)</f>
        <v>3525</v>
      </c>
      <c r="EP225" s="36">
        <f t="shared" si="153"/>
        <v>180</v>
      </c>
      <c r="EQ225" s="36">
        <f t="shared" si="153"/>
        <v>180</v>
      </c>
      <c r="ER225" s="36">
        <f t="shared" si="183"/>
        <v>365</v>
      </c>
      <c r="ES225" s="36">
        <f t="shared" si="184"/>
        <v>365</v>
      </c>
      <c r="ET225" s="36">
        <f t="shared" si="185"/>
        <v>730</v>
      </c>
      <c r="EU225" s="36">
        <f t="shared" si="186"/>
        <v>365</v>
      </c>
      <c r="EV225" s="36" t="str">
        <f t="shared" si="187"/>
        <v/>
      </c>
      <c r="EW225" s="36" t="str">
        <f t="shared" si="159"/>
        <v/>
      </c>
      <c r="EX225" s="36" t="str">
        <f t="shared" si="160"/>
        <v/>
      </c>
      <c r="EY225" s="36">
        <f t="shared" si="193"/>
        <v>5.81</v>
      </c>
      <c r="EZ225" s="36">
        <f t="shared" si="193"/>
        <v>5.81</v>
      </c>
      <c r="FA225" s="36">
        <f t="shared" si="193"/>
        <v>11.78</v>
      </c>
      <c r="FB225" s="36">
        <f t="shared" si="193"/>
        <v>11.78</v>
      </c>
      <c r="FC225" s="36">
        <f t="shared" si="193"/>
        <v>23.55</v>
      </c>
      <c r="FD225" s="36">
        <f t="shared" si="193"/>
        <v>11.78</v>
      </c>
      <c r="FE225" s="36" t="str">
        <f t="shared" si="192"/>
        <v/>
      </c>
      <c r="FF225" s="36" t="str">
        <f t="shared" si="192"/>
        <v/>
      </c>
      <c r="FG225" s="36" t="str">
        <f t="shared" si="192"/>
        <v/>
      </c>
      <c r="FH225" s="37" t="str" cm="1">
        <f t="array" ref="FH225">_xlfn.IFS(EY225="", "No Data", EY225&lt;0, "Negative/Future", EY225=0, "Zero Days", EY225&lt;=3, "&lt; 3 Months", EY225&lt;=6, "3 to 6 Months", EY225&lt;=9, "6 to 9 Months", EY225&lt;=12, "9 to 12 Months", EY225&lt;=15, "12 to 15 Months", EY225&lt;=18, "15 to 18 Months", EY225&lt;=24, "18 to 24 Months", EY225&gt;24, "&gt; 24 Months")</f>
        <v>3 to 6 Months</v>
      </c>
      <c r="FI225" s="37" t="str" cm="1">
        <f t="array" ref="FI225">_xlfn.IFS(EZ225="", "No Data", EZ225&lt;0, "Negative/Future", EZ225=0, "Zero Days", EZ225&lt;=3, "&lt; 3 Months", EZ225&lt;=6, "3 to 6 Months", EZ225&lt;=9, "6 to 9 Months", EZ225&lt;=12, "9 to 12 Months", EZ225&lt;=15, "12 to 15 Months", EZ225&lt;=18, "15 to 18 Months", EZ225&lt;=24, "18 to 24 Months", EZ225&gt;24, "&gt; 24 Months")</f>
        <v>3 to 6 Months</v>
      </c>
      <c r="FJ225" s="37" t="str" cm="1">
        <f t="array" ref="FJ225">_xlfn.IFS(FA225="", "No Data", FA225&lt;0, "Negative/Future", FA225=0, "Zero Days", FA225&lt;=3, "&lt; 3 Months", FA225&lt;=6, "3 to 6 Months", FA225&lt;=9, "6 to 9 Months", FA225&lt;=12, "9 to 12 Months", FA225&lt;=15, "12 to 15 Months", FA225&lt;=18, "15 to 18 Months", FA225&lt;=24, "18 to 24 Months", FA225&gt;24, "&gt; 24 Months")</f>
        <v>9 to 12 Months</v>
      </c>
      <c r="FK225" s="37" t="str" cm="1">
        <f t="array" ref="FK225">_xlfn.IFS(FB225="", "No Data", FB225&lt;0, "Negative/Future", FB225=0, "Zero Days", FB225&lt;=3, "&lt; 3 Months", FB225&lt;=6, "3 to 6 Months", FB225&lt;=9, "6 to 9 Months", FB225&lt;=12, "9 to 12 Months", FB225&lt;=15, "12 to 15 Months", FB225&lt;=18, "15 to 18 Months", FB225&lt;=24, "18 to 24 Months", FB225&gt;24, "&gt; 24 Months")</f>
        <v>9 to 12 Months</v>
      </c>
      <c r="FL225" s="37" t="str" cm="1">
        <f t="array" ref="FL225">_xlfn.IFS(FC225="", "No Data", FC225&lt;0, "Negative/Future", FC225=0, "Zero Days", FC225&lt;=3, "&lt; 3 Months", FC225&lt;=6, "3 to 6 Months", FC225&lt;=9, "6 to 9 Months", FC225&lt;=12, "9 to 12 Months", FC225&lt;=15, "12 to 15 Months", FC225&lt;=18, "15 to 18 Months", FC225&lt;=24, "18 to 24 Months", FC225&gt;24, "&gt; 24 Months")</f>
        <v>18 to 24 Months</v>
      </c>
      <c r="FM225" s="37" t="str" cm="1">
        <f t="array" ref="FM225">_xlfn.IFS(FD225="", "No Data", FD225&lt;0, "Negative/Future", FD225=0, "Zero Days", FD225&lt;=3, "&lt; 3 Months", FD225&lt;=6, "3 to 6 Months", FD225&lt;=9, "6 to 9 Months", FD225&lt;=12, "9 to 12 Months", FD225&lt;=15, "12 to 15 Months", FD225&lt;=18, "15 to 18 Months", FD225&lt;=24, "18 to 24 Months", FD225&gt;24, "&gt; 24 Months")</f>
        <v>9 to 12 Months</v>
      </c>
      <c r="FN225" s="37" t="str" cm="1">
        <f t="array" ref="FN225">_xlfn.IFS(FE225="", "No Data", FE225&lt;0, "Negative/Future", FE225=0, "Zero Days", FE225&lt;=3, "&lt; 3 Months", FE225&lt;=6, "3 to 6 Months", FE225&lt;=9, "6 to 9 Months", FE225&lt;=12, "9 to 12 Months", FE225&lt;=15, "12 to 15 Months", FE225&lt;=18, "15 to 18 Months", FE225&lt;=24, "18 to 24 Months", FE225&gt;24, "&gt; 24 Months")</f>
        <v>No Data</v>
      </c>
      <c r="FO225" s="37" t="str" cm="1">
        <f t="array" ref="FO225">_xlfn.IFS(FG225="", "No Data", FG225&lt;0, "Negative/Future", FG225=0, "Zero Days", FG225&lt;=3, "&lt; 3 Months", FG225&lt;=6, "3 to 6 Months", FG225&lt;=9, "6 to 9 Months", FG225&lt;=12, "9 to 12 Months", FG225&lt;=15, "12 to 15 Months", FG225&lt;=18, "15 to 18 Months", FG225&lt;=24, "18 to 24 Months", FG225&gt;24, "&gt; 24 Months")</f>
        <v>No Data</v>
      </c>
      <c r="FP225" s="37" t="str" cm="1">
        <f t="array" ref="FP225">_xlfn.IFS(FF225="", "No Data", FF225&lt;0, "Negative/Future", FF225=0, "Zero Days", FF225&lt;=3, "&lt; 3 Months", FF225&lt;=6, "3 to 6 Months", FF225&lt;=9, "6 to 9 Months", FF225&lt;=12, "9 to 12 Months", FF225&lt;=15, "12 to 15 Months", FF225&lt;=18, "15 to 18 Months", FF225&lt;=24, "18 to 24 Months", FF225&gt;24, "&gt; 24 Months")</f>
        <v>No Data</v>
      </c>
      <c r="FQ225" s="29" t="s">
        <v>1241</v>
      </c>
      <c r="FR225" s="29">
        <v>9031102143</v>
      </c>
      <c r="FS225" s="38" t="str">
        <f>VLOOKUP(_xlfn.XLOOKUP(B225,[1]MDA_Assets!D:D,[1]MDA_Assets!I:I,"",0),[1]Validation!$B$1:$C$8,2,0)</f>
        <v>A</v>
      </c>
      <c r="FT225" s="38" t="s">
        <v>296</v>
      </c>
      <c r="FU225" s="31">
        <f>_xlfn.XLOOKUP(B225,[1]MDA_Assets!D:D,[1]MDA_Assets!X:X,"",0)</f>
        <v>0</v>
      </c>
      <c r="FV225" s="39">
        <v>0</v>
      </c>
      <c r="FW225" s="39">
        <v>0</v>
      </c>
      <c r="FX225" s="39">
        <v>0</v>
      </c>
      <c r="FY225" s="39">
        <v>9</v>
      </c>
      <c r="FZ225" s="40">
        <f t="shared" si="150"/>
        <v>46252</v>
      </c>
      <c r="GA225" s="40">
        <f t="shared" si="150"/>
        <v>46252</v>
      </c>
      <c r="GB225" s="40">
        <f t="shared" si="161"/>
        <v>46437</v>
      </c>
      <c r="GC225" s="40">
        <f t="shared" si="162"/>
        <v>46437</v>
      </c>
      <c r="GD225" s="40">
        <f t="shared" si="163"/>
        <v>46802</v>
      </c>
      <c r="GE225" s="40">
        <f t="shared" si="164"/>
        <v>46437</v>
      </c>
      <c r="GF225" s="40" t="str">
        <f t="shared" si="154"/>
        <v/>
      </c>
      <c r="GG225" s="40" t="str">
        <f t="shared" si="154"/>
        <v/>
      </c>
      <c r="GH225" s="40" t="str">
        <f t="shared" si="154"/>
        <v/>
      </c>
      <c r="GI225" s="39">
        <f t="shared" si="188"/>
        <v>0</v>
      </c>
      <c r="GJ225" s="39">
        <f t="shared" si="189"/>
        <v>0</v>
      </c>
      <c r="GK225" s="39">
        <f t="shared" si="190"/>
        <v>0</v>
      </c>
      <c r="GL225" s="39">
        <f t="shared" si="191"/>
        <v>6</v>
      </c>
    </row>
    <row r="226" spans="1:194" x14ac:dyDescent="0.25">
      <c r="A226" s="19">
        <v>253</v>
      </c>
      <c r="B226" s="43" t="s">
        <v>1242</v>
      </c>
      <c r="C226" s="43" t="s">
        <v>254</v>
      </c>
      <c r="D226" s="43" t="s">
        <v>241</v>
      </c>
      <c r="E226" s="43" t="s">
        <v>878</v>
      </c>
      <c r="F226" s="43" t="s">
        <v>1243</v>
      </c>
      <c r="G226" s="43" t="s">
        <v>190</v>
      </c>
      <c r="H226" s="43" t="s">
        <v>498</v>
      </c>
      <c r="I226" s="43" t="s">
        <v>192</v>
      </c>
      <c r="J226" s="44">
        <f t="shared" si="165"/>
        <v>42125.770833333336</v>
      </c>
      <c r="K226" s="44">
        <v>41761.770833333336</v>
      </c>
      <c r="L226" s="44">
        <v>41688.770833333336</v>
      </c>
      <c r="M226" s="43" t="s">
        <v>2333</v>
      </c>
      <c r="N226" s="43" t="s">
        <v>193</v>
      </c>
      <c r="O226" s="44">
        <v>46050.424293981479</v>
      </c>
      <c r="P226" s="43">
        <v>4183</v>
      </c>
      <c r="Q226" s="43"/>
      <c r="R226" s="43">
        <v>4183</v>
      </c>
      <c r="S226" s="43" t="s">
        <v>206</v>
      </c>
      <c r="T226" s="44">
        <v>45032.770833333336</v>
      </c>
      <c r="U226" s="44">
        <v>45615.770833333336</v>
      </c>
      <c r="V226" s="44">
        <v>45615.770833333336</v>
      </c>
      <c r="W226" s="44">
        <v>45615.770833333336</v>
      </c>
      <c r="X226" s="44">
        <v>45615.770833333336</v>
      </c>
      <c r="Y226" s="44">
        <v>45615.770833333336</v>
      </c>
      <c r="Z226" s="43"/>
      <c r="AA226" s="43"/>
      <c r="AB226" s="43"/>
      <c r="AC226" s="43"/>
      <c r="AD226" s="43"/>
      <c r="AE226" s="43">
        <v>2</v>
      </c>
      <c r="AF226" s="43" t="s">
        <v>1976</v>
      </c>
      <c r="AG226" s="43" t="s">
        <v>1976</v>
      </c>
      <c r="AH226" s="43" t="s">
        <v>1244</v>
      </c>
      <c r="AI226" s="43" t="s">
        <v>571</v>
      </c>
      <c r="AJ226" s="43" t="s">
        <v>1245</v>
      </c>
      <c r="AK226" s="43" t="s">
        <v>571</v>
      </c>
      <c r="AL226" s="46">
        <v>45795</v>
      </c>
      <c r="AM226" s="46">
        <v>45795</v>
      </c>
      <c r="AN226" s="46">
        <v>45397</v>
      </c>
      <c r="AO226" s="46">
        <v>45980</v>
      </c>
      <c r="AP226" s="47">
        <v>46345</v>
      </c>
      <c r="AQ226" s="46">
        <v>45980</v>
      </c>
      <c r="AR226" s="48"/>
      <c r="AS226" s="48"/>
      <c r="AT226" s="48"/>
      <c r="AU226" s="43">
        <v>1</v>
      </c>
      <c r="AV226" s="43">
        <v>0</v>
      </c>
      <c r="AW226" s="43">
        <v>0</v>
      </c>
      <c r="AX226" s="51" t="s">
        <v>211</v>
      </c>
      <c r="AY226" s="51" t="s">
        <v>211</v>
      </c>
      <c r="AZ226" s="51" t="s">
        <v>198</v>
      </c>
      <c r="BA226" s="20">
        <f t="shared" ca="1" si="195"/>
        <v>1</v>
      </c>
      <c r="BB226" s="20">
        <f t="shared" ca="1" si="195"/>
        <v>1</v>
      </c>
      <c r="BC226" s="20">
        <f t="shared" ca="1" si="195"/>
        <v>1</v>
      </c>
      <c r="BD226" s="20">
        <f t="shared" ca="1" si="194"/>
        <v>1</v>
      </c>
      <c r="BE226" s="20">
        <f t="shared" ca="1" si="194"/>
        <v>0</v>
      </c>
      <c r="BF226" s="20">
        <f t="shared" ca="1" si="194"/>
        <v>1</v>
      </c>
      <c r="BG226" s="21" t="str">
        <f t="shared" ca="1" si="194"/>
        <v/>
      </c>
      <c r="BH226" s="21" t="str">
        <f t="shared" ca="1" si="194"/>
        <v/>
      </c>
      <c r="BI226" s="21" t="str">
        <f t="shared" ca="1" si="194"/>
        <v/>
      </c>
      <c r="BJ226" s="22">
        <f t="shared" ca="1" si="166"/>
        <v>5</v>
      </c>
      <c r="BK226" s="21">
        <f t="shared" si="167"/>
        <v>2</v>
      </c>
      <c r="BL226" s="22">
        <f t="shared" ca="1" si="168"/>
        <v>4434</v>
      </c>
      <c r="BM226" s="22">
        <f t="shared" ca="1" si="169"/>
        <v>0</v>
      </c>
      <c r="BN226" s="23">
        <f t="shared" ca="1" si="170"/>
        <v>4434</v>
      </c>
      <c r="BO226" s="24">
        <f t="shared" ca="1" si="171"/>
        <v>251</v>
      </c>
      <c r="BP226" s="51" t="str">
        <f>_xlfn.XLOOKUP(E226,[1]Validation!E:E,[1]Validation!F:F,"")</f>
        <v>EN11</v>
      </c>
      <c r="BQ226" s="51" t="str">
        <f>_xlfn.XLOOKUP(BP226,[1]Validation!F:F,[1]Validation!G:G,"")</f>
        <v>EN11 to EN22</v>
      </c>
      <c r="BR226" s="52" t="str">
        <f>VLOOKUP(G226,[1]Validation!$B$1:$C$9,2,0)</f>
        <v>B</v>
      </c>
      <c r="BS226" s="51">
        <f t="shared" ca="1" si="172"/>
        <v>145</v>
      </c>
      <c r="BT226" s="53">
        <f>_xlfn.XLOOKUP(B226,'[2]1. All Calls'!$R:$R,'[2]1. All Calls'!$A:$A,"",0)</f>
        <v>46050.652986111098</v>
      </c>
      <c r="BU226" s="51" t="str">
        <f>_xlfn.XLOOKUP(B226,'[2]1. All Calls'!$R:$R,'[2]1. All Calls'!$F:$F,"",0)</f>
        <v>CC-01955993</v>
      </c>
      <c r="BV226" s="51" t="str">
        <f>_xlfn.XLOOKUP(B226,'[2]1. All Calls'!$R:$R,'[2]1. All Calls'!$J:$J,"",0)</f>
        <v>Sales Call</v>
      </c>
      <c r="BW226" s="53">
        <f>_xlfn.XLOOKUP(B226,'[2]Sch Calls'!$R:$R,'[2]Sch Calls'!$A:$A,"",0)</f>
        <v>45033.543055555558</v>
      </c>
      <c r="BX226" s="51">
        <f>_xlfn.XLOOKUP(B226,'[2]Sch Calls'!$R:$R,'[2]Sch Calls'!$B:$B,"",0)</f>
        <v>1275</v>
      </c>
      <c r="BY226" s="51" t="str">
        <f t="shared" si="151"/>
        <v>19-May-25</v>
      </c>
      <c r="BZ226" s="51" t="str">
        <f t="shared" si="151"/>
        <v>19-May-25</v>
      </c>
      <c r="CA226" s="51" t="str">
        <f t="shared" si="173"/>
        <v>17-Jan-24</v>
      </c>
      <c r="CB226" s="51" t="str">
        <f t="shared" si="174"/>
        <v>20-May-26</v>
      </c>
      <c r="CC226" s="51" t="str">
        <f t="shared" si="175"/>
        <v>20-Nov-26</v>
      </c>
      <c r="CD226" s="51" t="str">
        <f t="shared" si="176"/>
        <v>20-Nov-25</v>
      </c>
      <c r="CE226" s="51">
        <f t="shared" ca="1" si="152"/>
        <v>560</v>
      </c>
      <c r="CF226" s="51">
        <f t="shared" ca="1" si="152"/>
        <v>560</v>
      </c>
      <c r="CG226" s="51">
        <f t="shared" ca="1" si="177"/>
        <v>1143</v>
      </c>
      <c r="CH226" s="51">
        <f t="shared" ca="1" si="178"/>
        <v>560</v>
      </c>
      <c r="CI226" s="51">
        <f t="shared" ca="1" si="179"/>
        <v>560</v>
      </c>
      <c r="CJ226" s="51">
        <f t="shared" ca="1" si="180"/>
        <v>560</v>
      </c>
      <c r="CK226" s="51">
        <f t="shared" ca="1" si="157"/>
        <v>1120</v>
      </c>
      <c r="CL226" s="51">
        <f t="shared" ca="1" si="157"/>
        <v>1120</v>
      </c>
      <c r="CM226" s="51">
        <f t="shared" ca="1" si="157"/>
        <v>2286</v>
      </c>
      <c r="CN226" s="51">
        <f t="shared" ca="1" si="157"/>
        <v>1120</v>
      </c>
      <c r="CO226" s="51">
        <f t="shared" ca="1" si="157"/>
        <v>1120</v>
      </c>
      <c r="CP226" s="51">
        <f t="shared" ca="1" si="157"/>
        <v>1120</v>
      </c>
      <c r="CQ226" s="51">
        <f t="shared" ca="1" si="158"/>
        <v>-361</v>
      </c>
      <c r="CR226" s="51">
        <f t="shared" ca="1" si="158"/>
        <v>-361</v>
      </c>
      <c r="CS226" s="51">
        <f t="shared" ca="1" si="158"/>
        <v>-1388</v>
      </c>
      <c r="CT226" s="51">
        <f t="shared" ca="1" si="158"/>
        <v>405</v>
      </c>
      <c r="CU226" s="51">
        <f t="shared" ca="1" si="158"/>
        <v>4405</v>
      </c>
      <c r="CV226" s="54">
        <f t="shared" ca="1" si="158"/>
        <v>405</v>
      </c>
      <c r="CW226" s="25" t="s">
        <v>212</v>
      </c>
      <c r="CX226" s="55">
        <v>0</v>
      </c>
      <c r="CY226" s="55"/>
      <c r="CZ226" s="26">
        <v>0</v>
      </c>
      <c r="DA226" s="26">
        <v>0</v>
      </c>
      <c r="DB226" s="26">
        <v>0</v>
      </c>
      <c r="DC226" s="26">
        <v>0</v>
      </c>
      <c r="DD226" s="26">
        <v>0</v>
      </c>
      <c r="DE226" s="26">
        <v>0</v>
      </c>
      <c r="DF226" s="26">
        <v>0</v>
      </c>
      <c r="DG226" s="26">
        <v>0</v>
      </c>
      <c r="DH226" s="26">
        <v>0</v>
      </c>
      <c r="DI226" s="26">
        <v>0</v>
      </c>
      <c r="DJ226" s="26">
        <v>0</v>
      </c>
      <c r="DK226" s="26">
        <v>0</v>
      </c>
      <c r="DL226" s="27">
        <f t="shared" si="181"/>
        <v>46125.652986111098</v>
      </c>
      <c r="DM226" s="28">
        <f t="shared" ca="1" si="182"/>
        <v>1</v>
      </c>
      <c r="DN226" s="56">
        <f>_xlfn.XLOOKUP(B226,'[2]1. All Calls'!$R:$R,'[2]1. All Calls'!$A:$A,"",0)</f>
        <v>46050.652986111098</v>
      </c>
      <c r="DO226" s="57" t="str">
        <f ca="1">VLOOKUP(DM226,[1]Validation!$B$20:$C$25,2,0)</f>
        <v>Above 3 months</v>
      </c>
      <c r="DP226" s="58" t="str">
        <f>_xlfn.XLOOKUP(B226,'[1]Active AMCs- Dealer'!E:E,'[1]Active AMCs- Dealer'!L:L,"Not in AMC",0)</f>
        <v>Not in AMC</v>
      </c>
      <c r="DQ226" s="50" t="s">
        <v>213</v>
      </c>
      <c r="DR226" s="29" t="str">
        <f>_xlfn.XLOOKUP(B226,'[2]1. All Calls'!$R:$R,'[2]1. All Calls'!$F:$F,"",0)</f>
        <v>CC-01955993</v>
      </c>
      <c r="DS226" s="29" t="str">
        <f>_xlfn.XLOOKUP(B226,'[2]1. All Calls'!$R:$R,'[2]1. All Calls'!$AB:$AB,"",0)</f>
        <v>Sales call carried out for HMR update</v>
      </c>
      <c r="DT226" s="30">
        <f>_xlfn.XLOOKUP(DR226,'[2]1. All Calls'!$F:$F,'[2]1. All Calls'!$A:$A,"",0)</f>
        <v>46050.652986111098</v>
      </c>
      <c r="DU226" s="31">
        <f>_xlfn.XLOOKUP(DR226,'[2]1. All Calls'!$F:$F,'[2]1. All Calls'!$B:$B,"",0)</f>
        <v>4183</v>
      </c>
      <c r="DV226" s="31">
        <f>_xlfn.XLOOKUP(B226,[1]MDA_Assets!D:D,[1]MDA_Assets!N:N,"",0)</f>
        <v>0</v>
      </c>
      <c r="DW226" s="31">
        <f>_xlfn.XLOOKUP(B226,[1]MDA_Assets!D:D,[1]MDA_Assets!O:O,"",0)</f>
        <v>4183</v>
      </c>
      <c r="DX226" s="32" t="str">
        <f>_xlfn.XLOOKUP(B226,[1]MDA_Assets!D:D,[1]MDA_Assets!Q:Q,"",0)</f>
        <v>XD</v>
      </c>
      <c r="DY226" s="33">
        <f>_xlfn.XLOOKUP(B226,[1]MDA_Assets!D:D,[1]MDA_Assets!R:R,"",0)</f>
        <v>45033</v>
      </c>
      <c r="DZ226" s="33">
        <f>_xlfn.XLOOKUP(B226,[1]MDA_Assets!D:D,[1]MDA_Assets!S:S,"",0)</f>
        <v>45616</v>
      </c>
      <c r="EA226" s="33">
        <f>_xlfn.XLOOKUP(B226,[1]MDA_Assets!D:D,[1]MDA_Assets!T:T,"",0)</f>
        <v>45616</v>
      </c>
      <c r="EB226" s="33">
        <f>_xlfn.XLOOKUP(B226,[1]MDA_Assets!D:D,[1]MDA_Assets!U:U,"",0)</f>
        <v>45616</v>
      </c>
      <c r="EC226" s="33">
        <f>_xlfn.XLOOKUP(B226,[1]MDA_Assets!D:D,[1]MDA_Assets!V:V,"",0)</f>
        <v>45616</v>
      </c>
      <c r="ED226" s="33">
        <f>_xlfn.XLOOKUP(B226,[1]MDA_Assets!D:D,[1]MDA_Assets!W:W,"",0)</f>
        <v>45616</v>
      </c>
      <c r="EE226" s="32">
        <f>_xlfn.XLOOKUP(B226,[1]MDA_Assets!D:D,[1]MDA_Assets!X:X,"",0)</f>
        <v>0</v>
      </c>
      <c r="EF226" s="33">
        <f>_xlfn.XLOOKUP(B226,[1]MDA_Assets!D:D,[1]MDA_Assets!Y:Y,"",0)</f>
        <v>0</v>
      </c>
      <c r="EG226" s="33">
        <f>_xlfn.XLOOKUP(B226,[1]MDA_Assets!D:D,[1]MDA_Assets!Z:Z,"",0)</f>
        <v>0</v>
      </c>
      <c r="EH226" s="33">
        <f>_xlfn.XLOOKUP(B226,[1]MDA_Assets!D:D,[1]MDA_Assets!AA:AA,"",0)</f>
        <v>0</v>
      </c>
      <c r="EI226" s="34">
        <f>_xlfn.XLOOKUP(B226,[1]MDA_Assets!D:D,[1]MDA_Assets!P:P,"",0)</f>
        <v>2</v>
      </c>
      <c r="EJ226" s="35" t="str">
        <f>_xlfn.XLOOKUP(B226,[1]MDA_Assets!D:D,[1]MDA_Assets!AB:AB,"",0)</f>
        <v>759</v>
      </c>
      <c r="EK226" s="35" t="str">
        <f>_xlfn.XLOOKUP(B226,[1]MDA_Assets!D:D,[1]MDA_Assets!AC:AC,"",0)</f>
        <v>759</v>
      </c>
      <c r="EL226" s="35" t="str">
        <f>_xlfn.XLOOKUP(B226,[1]MDA_Assets!D:D,[1]MDA_Assets!AD:AD,"",0)</f>
        <v>898</v>
      </c>
      <c r="EM226" s="35" t="str">
        <f>_xlfn.XLOOKUP(B226,[1]MDA_Assets!D:D,[1]MDA_Assets!AE:AE,"",0)</f>
        <v>1525</v>
      </c>
      <c r="EN226" s="35" t="str">
        <f>_xlfn.XLOOKUP(B226,[1]MDA_Assets!D:D,[1]MDA_Assets!AF:AF,"",0)</f>
        <v>5525</v>
      </c>
      <c r="EO226" s="35" t="str">
        <f>_xlfn.XLOOKUP(B226,[1]MDA_Assets!D:D,[1]MDA_Assets!AG:AG,"",0)</f>
        <v>1525</v>
      </c>
      <c r="EP226" s="36">
        <f t="shared" si="153"/>
        <v>180</v>
      </c>
      <c r="EQ226" s="36">
        <f t="shared" si="153"/>
        <v>180</v>
      </c>
      <c r="ER226" s="36">
        <f t="shared" si="183"/>
        <v>365</v>
      </c>
      <c r="ES226" s="36">
        <f t="shared" si="184"/>
        <v>365</v>
      </c>
      <c r="ET226" s="36">
        <f t="shared" si="185"/>
        <v>730</v>
      </c>
      <c r="EU226" s="36">
        <f t="shared" si="186"/>
        <v>365</v>
      </c>
      <c r="EV226" s="36" t="str">
        <f t="shared" si="187"/>
        <v/>
      </c>
      <c r="EW226" s="36" t="str">
        <f t="shared" si="159"/>
        <v/>
      </c>
      <c r="EX226" s="36" t="str">
        <f t="shared" si="160"/>
        <v/>
      </c>
      <c r="EY226" s="36">
        <f t="shared" si="193"/>
        <v>5.81</v>
      </c>
      <c r="EZ226" s="36">
        <f t="shared" si="193"/>
        <v>5.81</v>
      </c>
      <c r="FA226" s="36">
        <f t="shared" si="193"/>
        <v>11.78</v>
      </c>
      <c r="FB226" s="36">
        <f t="shared" si="193"/>
        <v>11.78</v>
      </c>
      <c r="FC226" s="36">
        <f t="shared" si="193"/>
        <v>23.55</v>
      </c>
      <c r="FD226" s="36">
        <f t="shared" si="193"/>
        <v>11.78</v>
      </c>
      <c r="FE226" s="36" t="str">
        <f t="shared" si="192"/>
        <v/>
      </c>
      <c r="FF226" s="36" t="str">
        <f t="shared" si="192"/>
        <v/>
      </c>
      <c r="FG226" s="36" t="str">
        <f t="shared" si="192"/>
        <v/>
      </c>
      <c r="FH226" s="37" t="str" cm="1">
        <f t="array" ref="FH226">_xlfn.IFS(EY226="", "No Data", EY226&lt;0, "Negative/Future", EY226=0, "Zero Days", EY226&lt;=3, "&lt; 3 Months", EY226&lt;=6, "3 to 6 Months", EY226&lt;=9, "6 to 9 Months", EY226&lt;=12, "9 to 12 Months", EY226&lt;=15, "12 to 15 Months", EY226&lt;=18, "15 to 18 Months", EY226&lt;=24, "18 to 24 Months", EY226&gt;24, "&gt; 24 Months")</f>
        <v>3 to 6 Months</v>
      </c>
      <c r="FI226" s="37" t="str" cm="1">
        <f t="array" ref="FI226">_xlfn.IFS(EZ226="", "No Data", EZ226&lt;0, "Negative/Future", EZ226=0, "Zero Days", EZ226&lt;=3, "&lt; 3 Months", EZ226&lt;=6, "3 to 6 Months", EZ226&lt;=9, "6 to 9 Months", EZ226&lt;=12, "9 to 12 Months", EZ226&lt;=15, "12 to 15 Months", EZ226&lt;=18, "15 to 18 Months", EZ226&lt;=24, "18 to 24 Months", EZ226&gt;24, "&gt; 24 Months")</f>
        <v>3 to 6 Months</v>
      </c>
      <c r="FJ226" s="37" t="str" cm="1">
        <f t="array" ref="FJ226">_xlfn.IFS(FA226="", "No Data", FA226&lt;0, "Negative/Future", FA226=0, "Zero Days", FA226&lt;=3, "&lt; 3 Months", FA226&lt;=6, "3 to 6 Months", FA226&lt;=9, "6 to 9 Months", FA226&lt;=12, "9 to 12 Months", FA226&lt;=15, "12 to 15 Months", FA226&lt;=18, "15 to 18 Months", FA226&lt;=24, "18 to 24 Months", FA226&gt;24, "&gt; 24 Months")</f>
        <v>9 to 12 Months</v>
      </c>
      <c r="FK226" s="37" t="str" cm="1">
        <f t="array" ref="FK226">_xlfn.IFS(FB226="", "No Data", FB226&lt;0, "Negative/Future", FB226=0, "Zero Days", FB226&lt;=3, "&lt; 3 Months", FB226&lt;=6, "3 to 6 Months", FB226&lt;=9, "6 to 9 Months", FB226&lt;=12, "9 to 12 Months", FB226&lt;=15, "12 to 15 Months", FB226&lt;=18, "15 to 18 Months", FB226&lt;=24, "18 to 24 Months", FB226&gt;24, "&gt; 24 Months")</f>
        <v>9 to 12 Months</v>
      </c>
      <c r="FL226" s="37" t="str" cm="1">
        <f t="array" ref="FL226">_xlfn.IFS(FC226="", "No Data", FC226&lt;0, "Negative/Future", FC226=0, "Zero Days", FC226&lt;=3, "&lt; 3 Months", FC226&lt;=6, "3 to 6 Months", FC226&lt;=9, "6 to 9 Months", FC226&lt;=12, "9 to 12 Months", FC226&lt;=15, "12 to 15 Months", FC226&lt;=18, "15 to 18 Months", FC226&lt;=24, "18 to 24 Months", FC226&gt;24, "&gt; 24 Months")</f>
        <v>18 to 24 Months</v>
      </c>
      <c r="FM226" s="37" t="str" cm="1">
        <f t="array" ref="FM226">_xlfn.IFS(FD226="", "No Data", FD226&lt;0, "Negative/Future", FD226=0, "Zero Days", FD226&lt;=3, "&lt; 3 Months", FD226&lt;=6, "3 to 6 Months", FD226&lt;=9, "6 to 9 Months", FD226&lt;=12, "9 to 12 Months", FD226&lt;=15, "12 to 15 Months", FD226&lt;=18, "15 to 18 Months", FD226&lt;=24, "18 to 24 Months", FD226&gt;24, "&gt; 24 Months")</f>
        <v>9 to 12 Months</v>
      </c>
      <c r="FN226" s="37" t="str" cm="1">
        <f t="array" ref="FN226">_xlfn.IFS(FE226="", "No Data", FE226&lt;0, "Negative/Future", FE226=0, "Zero Days", FE226&lt;=3, "&lt; 3 Months", FE226&lt;=6, "3 to 6 Months", FE226&lt;=9, "6 to 9 Months", FE226&lt;=12, "9 to 12 Months", FE226&lt;=15, "12 to 15 Months", FE226&lt;=18, "15 to 18 Months", FE226&lt;=24, "18 to 24 Months", FE226&gt;24, "&gt; 24 Months")</f>
        <v>No Data</v>
      </c>
      <c r="FO226" s="37" t="str" cm="1">
        <f t="array" ref="FO226">_xlfn.IFS(FG226="", "No Data", FG226&lt;0, "Negative/Future", FG226=0, "Zero Days", FG226&lt;=3, "&lt; 3 Months", FG226&lt;=6, "3 to 6 Months", FG226&lt;=9, "6 to 9 Months", FG226&lt;=12, "9 to 12 Months", FG226&lt;=15, "12 to 15 Months", FG226&lt;=18, "15 to 18 Months", FG226&lt;=24, "18 to 24 Months", FG226&gt;24, "&gt; 24 Months")</f>
        <v>No Data</v>
      </c>
      <c r="FP226" s="37" t="str" cm="1">
        <f t="array" ref="FP226">_xlfn.IFS(FF226="", "No Data", FF226&lt;0, "Negative/Future", FF226=0, "Zero Days", FF226&lt;=3, "&lt; 3 Months", FF226&lt;=6, "3 to 6 Months", FF226&lt;=9, "6 to 9 Months", FF226&lt;=12, "9 to 12 Months", FF226&lt;=15, "12 to 15 Months", FF226&lt;=18, "15 to 18 Months", FF226&lt;=24, "18 to 24 Months", FF226&gt;24, "&gt; 24 Months")</f>
        <v>No Data</v>
      </c>
      <c r="FQ226" s="29" t="s">
        <v>851</v>
      </c>
      <c r="FR226" s="29">
        <v>9122209999</v>
      </c>
      <c r="FS226" s="38" t="str">
        <f>VLOOKUP(_xlfn.XLOOKUP(B226,[1]MDA_Assets!D:D,[1]MDA_Assets!I:I,"",0),[1]Validation!$B$1:$C$8,2,0)</f>
        <v>B</v>
      </c>
      <c r="FT226" s="38" t="s">
        <v>202</v>
      </c>
      <c r="FU226" s="31">
        <f>_xlfn.XLOOKUP(B226,[1]MDA_Assets!D:D,[1]MDA_Assets!X:X,"",0)</f>
        <v>0</v>
      </c>
      <c r="FV226" s="39">
        <v>5</v>
      </c>
      <c r="FW226" s="39">
        <v>0</v>
      </c>
      <c r="FX226" s="39">
        <v>0</v>
      </c>
      <c r="FY226" s="39">
        <v>4</v>
      </c>
      <c r="FZ226" s="40">
        <f t="shared" si="150"/>
        <v>45796</v>
      </c>
      <c r="GA226" s="40">
        <f t="shared" si="150"/>
        <v>45796</v>
      </c>
      <c r="GB226" s="40">
        <f t="shared" si="161"/>
        <v>45398</v>
      </c>
      <c r="GC226" s="40">
        <f t="shared" si="162"/>
        <v>45981</v>
      </c>
      <c r="GD226" s="40">
        <f t="shared" si="163"/>
        <v>46346</v>
      </c>
      <c r="GE226" s="40">
        <f t="shared" si="164"/>
        <v>45981</v>
      </c>
      <c r="GF226" s="40" t="str">
        <f t="shared" si="154"/>
        <v/>
      </c>
      <c r="GG226" s="40" t="str">
        <f t="shared" si="154"/>
        <v/>
      </c>
      <c r="GH226" s="40" t="str">
        <f t="shared" si="154"/>
        <v/>
      </c>
      <c r="GI226" s="39">
        <f t="shared" si="188"/>
        <v>5</v>
      </c>
      <c r="GJ226" s="39">
        <f t="shared" si="189"/>
        <v>0</v>
      </c>
      <c r="GK226" s="39">
        <f t="shared" si="190"/>
        <v>0</v>
      </c>
      <c r="GL226" s="39">
        <f t="shared" si="191"/>
        <v>1</v>
      </c>
    </row>
    <row r="227" spans="1:194" x14ac:dyDescent="0.25">
      <c r="A227" s="19">
        <v>254</v>
      </c>
      <c r="B227" s="43" t="s">
        <v>1246</v>
      </c>
      <c r="C227" s="43" t="s">
        <v>186</v>
      </c>
      <c r="D227" s="43" t="s">
        <v>241</v>
      </c>
      <c r="E227" s="43" t="s">
        <v>1247</v>
      </c>
      <c r="F227" s="43" t="s">
        <v>2930</v>
      </c>
      <c r="G227" s="43" t="s">
        <v>243</v>
      </c>
      <c r="H227" s="43" t="s">
        <v>1022</v>
      </c>
      <c r="I227" s="43" t="s">
        <v>192</v>
      </c>
      <c r="J227" s="44">
        <f t="shared" si="165"/>
        <v>42657.770833333336</v>
      </c>
      <c r="K227" s="44">
        <v>42293.770833333336</v>
      </c>
      <c r="L227" s="44">
        <v>42214.770833333336</v>
      </c>
      <c r="M227" s="43" t="s">
        <v>1248</v>
      </c>
      <c r="N227" s="43" t="s">
        <v>193</v>
      </c>
      <c r="O227" s="44">
        <v>46004.360694444447</v>
      </c>
      <c r="P227" s="43">
        <v>35072</v>
      </c>
      <c r="Q227" s="43">
        <v>30862</v>
      </c>
      <c r="R227" s="43">
        <v>4210</v>
      </c>
      <c r="S227" s="43" t="s">
        <v>194</v>
      </c>
      <c r="T227" s="44">
        <v>46001.770833333336</v>
      </c>
      <c r="U227" s="44">
        <v>46001.770833333336</v>
      </c>
      <c r="V227" s="44">
        <v>46001.770833333336</v>
      </c>
      <c r="W227" s="44">
        <v>46001.770833333336</v>
      </c>
      <c r="X227" s="44">
        <v>46001.770833333336</v>
      </c>
      <c r="Y227" s="44">
        <v>46001.770833333336</v>
      </c>
      <c r="Z227" s="43"/>
      <c r="AA227" s="43"/>
      <c r="AB227" s="43"/>
      <c r="AC227" s="43"/>
      <c r="AD227" s="43"/>
      <c r="AE227" s="43">
        <v>4</v>
      </c>
      <c r="AF227" s="43" t="s">
        <v>285</v>
      </c>
      <c r="AG227" s="43" t="s">
        <v>285</v>
      </c>
      <c r="AH227" s="43" t="s">
        <v>287</v>
      </c>
      <c r="AI227" s="43" t="s">
        <v>287</v>
      </c>
      <c r="AJ227" s="43" t="s">
        <v>286</v>
      </c>
      <c r="AK227" s="43" t="s">
        <v>285</v>
      </c>
      <c r="AL227" s="47">
        <v>46366</v>
      </c>
      <c r="AM227" s="49">
        <v>46181</v>
      </c>
      <c r="AN227" s="47">
        <v>46731</v>
      </c>
      <c r="AO227" s="47">
        <v>46731</v>
      </c>
      <c r="AP227" s="47">
        <v>46731</v>
      </c>
      <c r="AQ227" s="47">
        <v>46366</v>
      </c>
      <c r="AR227" s="48"/>
      <c r="AS227" s="48"/>
      <c r="AT227" s="48"/>
      <c r="AU227" s="43">
        <v>0</v>
      </c>
      <c r="AV227" s="43">
        <v>0</v>
      </c>
      <c r="AW227" s="43">
        <v>1</v>
      </c>
      <c r="AX227" s="51" t="s">
        <v>409</v>
      </c>
      <c r="AY227" s="51" t="s">
        <v>409</v>
      </c>
      <c r="AZ227" s="51" t="s">
        <v>198</v>
      </c>
      <c r="BA227" s="20">
        <f t="shared" ca="1" si="195"/>
        <v>0</v>
      </c>
      <c r="BB227" s="20">
        <f t="shared" ca="1" si="195"/>
        <v>1</v>
      </c>
      <c r="BC227" s="20">
        <f t="shared" ca="1" si="195"/>
        <v>0</v>
      </c>
      <c r="BD227" s="20">
        <f t="shared" ca="1" si="194"/>
        <v>0</v>
      </c>
      <c r="BE227" s="20">
        <f t="shared" ca="1" si="194"/>
        <v>0</v>
      </c>
      <c r="BF227" s="20">
        <f t="shared" ca="1" si="194"/>
        <v>0</v>
      </c>
      <c r="BG227" s="21" t="str">
        <f t="shared" ca="1" si="194"/>
        <v/>
      </c>
      <c r="BH227" s="21" t="str">
        <f t="shared" ca="1" si="194"/>
        <v/>
      </c>
      <c r="BI227" s="21" t="str">
        <f t="shared" ca="1" si="194"/>
        <v/>
      </c>
      <c r="BJ227" s="22">
        <f t="shared" ca="1" si="166"/>
        <v>1</v>
      </c>
      <c r="BK227" s="21">
        <f t="shared" si="167"/>
        <v>4</v>
      </c>
      <c r="BL227" s="22">
        <f t="shared" ca="1" si="168"/>
        <v>35759</v>
      </c>
      <c r="BM227" s="22">
        <f t="shared" ca="1" si="169"/>
        <v>31468</v>
      </c>
      <c r="BN227" s="23">
        <f t="shared" ca="1" si="170"/>
        <v>4291</v>
      </c>
      <c r="BO227" s="24">
        <f t="shared" ca="1" si="171"/>
        <v>687</v>
      </c>
      <c r="BP227" s="51" t="str">
        <f>_xlfn.XLOOKUP(E227,[1]Validation!E:E,[1]Validation!F:F,"")</f>
        <v>EG45</v>
      </c>
      <c r="BQ227" s="51" t="str">
        <f>_xlfn.XLOOKUP(BP227,[1]Validation!F:F,[1]Validation!G:G,"")</f>
        <v>EG30 to EG45</v>
      </c>
      <c r="BR227" s="52" t="str">
        <f>VLOOKUP(G227,[1]Validation!$B$1:$C$9,2,0)</f>
        <v>A</v>
      </c>
      <c r="BS227" s="51">
        <f t="shared" ca="1" si="172"/>
        <v>128</v>
      </c>
      <c r="BT227" s="53">
        <f>_xlfn.XLOOKUP(B227,'[2]1. All Calls'!$R:$R,'[2]1. All Calls'!$A:$A,"",0)</f>
        <v>46004.589351851799</v>
      </c>
      <c r="BU227" s="51" t="str">
        <f>_xlfn.XLOOKUP(B227,'[2]1. All Calls'!$R:$R,'[2]1. All Calls'!$F:$F,"",0)</f>
        <v>CC-01903468</v>
      </c>
      <c r="BV227" s="51" t="str">
        <f>_xlfn.XLOOKUP(B227,'[2]1. All Calls'!$R:$R,'[2]1. All Calls'!$J:$J,"",0)</f>
        <v>Sales Call</v>
      </c>
      <c r="BW227" s="53">
        <f>_xlfn.XLOOKUP(B227,'[2]Sch Calls'!$R:$R,'[2]Sch Calls'!$A:$A,"",0)</f>
        <v>46001.745636574102</v>
      </c>
      <c r="BX227" s="51">
        <f>_xlfn.XLOOKUP(B227,'[2]Sch Calls'!$R:$R,'[2]Sch Calls'!$B:$B,"",0)</f>
        <v>35072</v>
      </c>
      <c r="BY227" s="51" t="str">
        <f t="shared" si="151"/>
        <v>09-Jun-26</v>
      </c>
      <c r="BZ227" s="51" t="str">
        <f t="shared" si="151"/>
        <v>09-Jun-26</v>
      </c>
      <c r="CA227" s="51" t="str">
        <f t="shared" si="173"/>
        <v>12-Sep-26</v>
      </c>
      <c r="CB227" s="51" t="str">
        <f t="shared" si="174"/>
        <v>10-Jun-27</v>
      </c>
      <c r="CC227" s="51" t="str">
        <f t="shared" si="175"/>
        <v>11-Dec-27</v>
      </c>
      <c r="CD227" s="51" t="str">
        <f t="shared" si="176"/>
        <v>11-Dec-26</v>
      </c>
      <c r="CE227" s="51">
        <f t="shared" ca="1" si="152"/>
        <v>174</v>
      </c>
      <c r="CF227" s="51">
        <f t="shared" ca="1" si="152"/>
        <v>174</v>
      </c>
      <c r="CG227" s="51">
        <f t="shared" ca="1" si="177"/>
        <v>174</v>
      </c>
      <c r="CH227" s="51">
        <f t="shared" ca="1" si="178"/>
        <v>174</v>
      </c>
      <c r="CI227" s="51">
        <f t="shared" ca="1" si="179"/>
        <v>174</v>
      </c>
      <c r="CJ227" s="51">
        <f t="shared" ca="1" si="180"/>
        <v>174</v>
      </c>
      <c r="CK227" s="51">
        <f t="shared" ca="1" si="157"/>
        <v>696</v>
      </c>
      <c r="CL227" s="51">
        <f t="shared" ca="1" si="157"/>
        <v>696</v>
      </c>
      <c r="CM227" s="51">
        <f t="shared" ca="1" si="157"/>
        <v>696</v>
      </c>
      <c r="CN227" s="51">
        <f t="shared" ca="1" si="157"/>
        <v>696</v>
      </c>
      <c r="CO227" s="51">
        <f t="shared" ca="1" si="157"/>
        <v>696</v>
      </c>
      <c r="CP227" s="51">
        <f t="shared" ca="1" si="157"/>
        <v>696</v>
      </c>
      <c r="CQ227" s="51">
        <f t="shared" ca="1" si="158"/>
        <v>3304</v>
      </c>
      <c r="CR227" s="51">
        <f t="shared" ca="1" si="158"/>
        <v>3304</v>
      </c>
      <c r="CS227" s="51">
        <f t="shared" ca="1" si="158"/>
        <v>5304</v>
      </c>
      <c r="CT227" s="51">
        <f t="shared" ca="1" si="158"/>
        <v>5304</v>
      </c>
      <c r="CU227" s="51">
        <f t="shared" ca="1" si="158"/>
        <v>7304</v>
      </c>
      <c r="CV227" s="54">
        <f t="shared" ca="1" si="158"/>
        <v>3304</v>
      </c>
      <c r="CW227" s="25" t="s">
        <v>195</v>
      </c>
      <c r="CX227" s="55">
        <v>0.88</v>
      </c>
      <c r="CY227" s="55"/>
      <c r="CZ227" s="26">
        <v>0</v>
      </c>
      <c r="DA227" s="26">
        <v>0</v>
      </c>
      <c r="DB227" s="26">
        <v>0</v>
      </c>
      <c r="DC227" s="26">
        <v>0</v>
      </c>
      <c r="DD227" s="26">
        <v>0</v>
      </c>
      <c r="DE227" s="26">
        <v>0</v>
      </c>
      <c r="DF227" s="26">
        <v>0</v>
      </c>
      <c r="DG227" s="26">
        <v>0</v>
      </c>
      <c r="DH227" s="26">
        <v>0</v>
      </c>
      <c r="DI227" s="26">
        <v>0</v>
      </c>
      <c r="DJ227" s="26">
        <v>0</v>
      </c>
      <c r="DK227" s="26">
        <v>0</v>
      </c>
      <c r="DL227" s="27">
        <f t="shared" si="181"/>
        <v>46079.589351851799</v>
      </c>
      <c r="DM227" s="28">
        <f t="shared" ca="1" si="182"/>
        <v>1</v>
      </c>
      <c r="DN227" s="56">
        <f>_xlfn.XLOOKUP(B227,'[2]1. All Calls'!$R:$R,'[2]1. All Calls'!$A:$A,"",0)</f>
        <v>46004.589351851799</v>
      </c>
      <c r="DO227" s="57" t="str">
        <f ca="1">VLOOKUP(DM227,[1]Validation!$B$20:$C$25,2,0)</f>
        <v>Above 3 months</v>
      </c>
      <c r="DP227" s="58" t="str">
        <f>_xlfn.XLOOKUP(B227,'[1]Active AMCs- Dealer'!E:E,'[1]Active AMCs- Dealer'!L:L,"Not in AMC",0)</f>
        <v>Expired</v>
      </c>
      <c r="DQ227" s="50" t="s">
        <v>238</v>
      </c>
      <c r="DR227" s="29" t="str">
        <f>_xlfn.XLOOKUP(B227,'[2]1. All Calls'!$R:$R,'[2]1. All Calls'!$F:$F,"",0)</f>
        <v>CC-01903468</v>
      </c>
      <c r="DS227" s="29" t="str">
        <f>_xlfn.XLOOKUP(B227,'[2]1. All Calls'!$R:$R,'[2]1. All Calls'!$AB:$AB,"",0)</f>
        <v>Sales call carried out for HMR update</v>
      </c>
      <c r="DT227" s="30">
        <f>_xlfn.XLOOKUP(DR227,'[2]1. All Calls'!$F:$F,'[2]1. All Calls'!$A:$A,"",0)</f>
        <v>46004.589351851799</v>
      </c>
      <c r="DU227" s="31">
        <f>_xlfn.XLOOKUP(DR227,'[2]1. All Calls'!$F:$F,'[2]1. All Calls'!$B:$B,"",0)</f>
        <v>35072</v>
      </c>
      <c r="DV227" s="31">
        <f>_xlfn.XLOOKUP(B227,[1]MDA_Assets!D:D,[1]MDA_Assets!N:N,"",0)</f>
        <v>30862</v>
      </c>
      <c r="DW227" s="31">
        <f>_xlfn.XLOOKUP(B227,[1]MDA_Assets!D:D,[1]MDA_Assets!O:O,"",0)</f>
        <v>4210</v>
      </c>
      <c r="DX227" s="32" t="str">
        <f>_xlfn.XLOOKUP(B227,[1]MDA_Assets!D:D,[1]MDA_Assets!Q:Q,"",0)</f>
        <v>Synthetic</v>
      </c>
      <c r="DY227" s="33">
        <f>_xlfn.XLOOKUP(B227,[1]MDA_Assets!D:D,[1]MDA_Assets!R:R,"",0)</f>
        <v>46002</v>
      </c>
      <c r="DZ227" s="33">
        <f>_xlfn.XLOOKUP(B227,[1]MDA_Assets!D:D,[1]MDA_Assets!S:S,"",0)</f>
        <v>46002</v>
      </c>
      <c r="EA227" s="33">
        <f>_xlfn.XLOOKUP(B227,[1]MDA_Assets!D:D,[1]MDA_Assets!T:T,"",0)</f>
        <v>46002</v>
      </c>
      <c r="EB227" s="33">
        <f>_xlfn.XLOOKUP(B227,[1]MDA_Assets!D:D,[1]MDA_Assets!U:U,"",0)</f>
        <v>46002</v>
      </c>
      <c r="EC227" s="33">
        <f>_xlfn.XLOOKUP(B227,[1]MDA_Assets!D:D,[1]MDA_Assets!V:V,"",0)</f>
        <v>46002</v>
      </c>
      <c r="ED227" s="33">
        <f>_xlfn.XLOOKUP(B227,[1]MDA_Assets!D:D,[1]MDA_Assets!W:W,"",0)</f>
        <v>46002</v>
      </c>
      <c r="EE227" s="32">
        <f>_xlfn.XLOOKUP(B227,[1]MDA_Assets!D:D,[1]MDA_Assets!X:X,"",0)</f>
        <v>0</v>
      </c>
      <c r="EF227" s="33">
        <f>_xlfn.XLOOKUP(B227,[1]MDA_Assets!D:D,[1]MDA_Assets!Y:Y,"",0)</f>
        <v>0</v>
      </c>
      <c r="EG227" s="33">
        <f>_xlfn.XLOOKUP(B227,[1]MDA_Assets!D:D,[1]MDA_Assets!Z:Z,"",0)</f>
        <v>0</v>
      </c>
      <c r="EH227" s="33">
        <f>_xlfn.XLOOKUP(B227,[1]MDA_Assets!D:D,[1]MDA_Assets!AA:AA,"",0)</f>
        <v>0</v>
      </c>
      <c r="EI227" s="34">
        <f>_xlfn.XLOOKUP(B227,[1]MDA_Assets!D:D,[1]MDA_Assets!P:P,"",0)</f>
        <v>4</v>
      </c>
      <c r="EJ227" s="35" t="str">
        <f>_xlfn.XLOOKUP(B227,[1]MDA_Assets!D:D,[1]MDA_Assets!AB:AB,"",0)</f>
        <v>4000</v>
      </c>
      <c r="EK227" s="35" t="str">
        <f>_xlfn.XLOOKUP(B227,[1]MDA_Assets!D:D,[1]MDA_Assets!AC:AC,"",0)</f>
        <v>4000</v>
      </c>
      <c r="EL227" s="35" t="str">
        <f>_xlfn.XLOOKUP(B227,[1]MDA_Assets!D:D,[1]MDA_Assets!AD:AD,"",0)</f>
        <v>6000</v>
      </c>
      <c r="EM227" s="35" t="str">
        <f>_xlfn.XLOOKUP(B227,[1]MDA_Assets!D:D,[1]MDA_Assets!AE:AE,"",0)</f>
        <v>6000</v>
      </c>
      <c r="EN227" s="35" t="str">
        <f>_xlfn.XLOOKUP(B227,[1]MDA_Assets!D:D,[1]MDA_Assets!AF:AF,"",0)</f>
        <v>8000</v>
      </c>
      <c r="EO227" s="35" t="str">
        <f>_xlfn.XLOOKUP(B227,[1]MDA_Assets!D:D,[1]MDA_Assets!AG:AG,"",0)</f>
        <v>4000</v>
      </c>
      <c r="EP227" s="36">
        <f t="shared" si="153"/>
        <v>365</v>
      </c>
      <c r="EQ227" s="36">
        <f t="shared" si="153"/>
        <v>180</v>
      </c>
      <c r="ER227" s="36">
        <f t="shared" si="183"/>
        <v>730</v>
      </c>
      <c r="ES227" s="36">
        <f t="shared" si="184"/>
        <v>730</v>
      </c>
      <c r="ET227" s="36">
        <f t="shared" si="185"/>
        <v>730</v>
      </c>
      <c r="EU227" s="36">
        <f t="shared" si="186"/>
        <v>365</v>
      </c>
      <c r="EV227" s="36" t="str">
        <f t="shared" si="187"/>
        <v/>
      </c>
      <c r="EW227" s="36" t="str">
        <f t="shared" si="159"/>
        <v/>
      </c>
      <c r="EX227" s="36" t="str">
        <f t="shared" si="160"/>
        <v/>
      </c>
      <c r="EY227" s="36">
        <f t="shared" si="193"/>
        <v>11.78</v>
      </c>
      <c r="EZ227" s="36">
        <f t="shared" si="193"/>
        <v>5.81</v>
      </c>
      <c r="FA227" s="36">
        <f t="shared" si="193"/>
        <v>23.55</v>
      </c>
      <c r="FB227" s="36">
        <f t="shared" si="193"/>
        <v>23.55</v>
      </c>
      <c r="FC227" s="36">
        <f t="shared" si="193"/>
        <v>23.55</v>
      </c>
      <c r="FD227" s="36">
        <f t="shared" si="193"/>
        <v>11.78</v>
      </c>
      <c r="FE227" s="36" t="str">
        <f t="shared" si="192"/>
        <v/>
      </c>
      <c r="FF227" s="36" t="str">
        <f t="shared" si="192"/>
        <v/>
      </c>
      <c r="FG227" s="36" t="str">
        <f t="shared" si="192"/>
        <v/>
      </c>
      <c r="FH227" s="37" t="str" cm="1">
        <f t="array" ref="FH227">_xlfn.IFS(EY227="", "No Data", EY227&lt;0, "Negative/Future", EY227=0, "Zero Days", EY227&lt;=3, "&lt; 3 Months", EY227&lt;=6, "3 to 6 Months", EY227&lt;=9, "6 to 9 Months", EY227&lt;=12, "9 to 12 Months", EY227&lt;=15, "12 to 15 Months", EY227&lt;=18, "15 to 18 Months", EY227&lt;=24, "18 to 24 Months", EY227&gt;24, "&gt; 24 Months")</f>
        <v>9 to 12 Months</v>
      </c>
      <c r="FI227" s="37" t="str" cm="1">
        <f t="array" ref="FI227">_xlfn.IFS(EZ227="", "No Data", EZ227&lt;0, "Negative/Future", EZ227=0, "Zero Days", EZ227&lt;=3, "&lt; 3 Months", EZ227&lt;=6, "3 to 6 Months", EZ227&lt;=9, "6 to 9 Months", EZ227&lt;=12, "9 to 12 Months", EZ227&lt;=15, "12 to 15 Months", EZ227&lt;=18, "15 to 18 Months", EZ227&lt;=24, "18 to 24 Months", EZ227&gt;24, "&gt; 24 Months")</f>
        <v>3 to 6 Months</v>
      </c>
      <c r="FJ227" s="37" t="str" cm="1">
        <f t="array" ref="FJ227">_xlfn.IFS(FA227="", "No Data", FA227&lt;0, "Negative/Future", FA227=0, "Zero Days", FA227&lt;=3, "&lt; 3 Months", FA227&lt;=6, "3 to 6 Months", FA227&lt;=9, "6 to 9 Months", FA227&lt;=12, "9 to 12 Months", FA227&lt;=15, "12 to 15 Months", FA227&lt;=18, "15 to 18 Months", FA227&lt;=24, "18 to 24 Months", FA227&gt;24, "&gt; 24 Months")</f>
        <v>18 to 24 Months</v>
      </c>
      <c r="FK227" s="37" t="str" cm="1">
        <f t="array" ref="FK227">_xlfn.IFS(FB227="", "No Data", FB227&lt;0, "Negative/Future", FB227=0, "Zero Days", FB227&lt;=3, "&lt; 3 Months", FB227&lt;=6, "3 to 6 Months", FB227&lt;=9, "6 to 9 Months", FB227&lt;=12, "9 to 12 Months", FB227&lt;=15, "12 to 15 Months", FB227&lt;=18, "15 to 18 Months", FB227&lt;=24, "18 to 24 Months", FB227&gt;24, "&gt; 24 Months")</f>
        <v>18 to 24 Months</v>
      </c>
      <c r="FL227" s="37" t="str" cm="1">
        <f t="array" ref="FL227">_xlfn.IFS(FC227="", "No Data", FC227&lt;0, "Negative/Future", FC227=0, "Zero Days", FC227&lt;=3, "&lt; 3 Months", FC227&lt;=6, "3 to 6 Months", FC227&lt;=9, "6 to 9 Months", FC227&lt;=12, "9 to 12 Months", FC227&lt;=15, "12 to 15 Months", FC227&lt;=18, "15 to 18 Months", FC227&lt;=24, "18 to 24 Months", FC227&gt;24, "&gt; 24 Months")</f>
        <v>18 to 24 Months</v>
      </c>
      <c r="FM227" s="37" t="str" cm="1">
        <f t="array" ref="FM227">_xlfn.IFS(FD227="", "No Data", FD227&lt;0, "Negative/Future", FD227=0, "Zero Days", FD227&lt;=3, "&lt; 3 Months", FD227&lt;=6, "3 to 6 Months", FD227&lt;=9, "6 to 9 Months", FD227&lt;=12, "9 to 12 Months", FD227&lt;=15, "12 to 15 Months", FD227&lt;=18, "15 to 18 Months", FD227&lt;=24, "18 to 24 Months", FD227&gt;24, "&gt; 24 Months")</f>
        <v>9 to 12 Months</v>
      </c>
      <c r="FN227" s="37" t="str" cm="1">
        <f t="array" ref="FN227">_xlfn.IFS(FE227="", "No Data", FE227&lt;0, "Negative/Future", FE227=0, "Zero Days", FE227&lt;=3, "&lt; 3 Months", FE227&lt;=6, "3 to 6 Months", FE227&lt;=9, "6 to 9 Months", FE227&lt;=12, "9 to 12 Months", FE227&lt;=15, "12 to 15 Months", FE227&lt;=18, "15 to 18 Months", FE227&lt;=24, "18 to 24 Months", FE227&gt;24, "&gt; 24 Months")</f>
        <v>No Data</v>
      </c>
      <c r="FO227" s="37" t="str" cm="1">
        <f t="array" ref="FO227">_xlfn.IFS(FG227="", "No Data", FG227&lt;0, "Negative/Future", FG227=0, "Zero Days", FG227&lt;=3, "&lt; 3 Months", FG227&lt;=6, "3 to 6 Months", FG227&lt;=9, "6 to 9 Months", FG227&lt;=12, "9 to 12 Months", FG227&lt;=15, "12 to 15 Months", FG227&lt;=18, "15 to 18 Months", FG227&lt;=24, "18 to 24 Months", FG227&gt;24, "&gt; 24 Months")</f>
        <v>No Data</v>
      </c>
      <c r="FP227" s="37" t="str" cm="1">
        <f t="array" ref="FP227">_xlfn.IFS(FF227="", "No Data", FF227&lt;0, "Negative/Future", FF227=0, "Zero Days", FF227&lt;=3, "&lt; 3 Months", FF227&lt;=6, "3 to 6 Months", FF227&lt;=9, "6 to 9 Months", FF227&lt;=12, "9 to 12 Months", FF227&lt;=15, "12 to 15 Months", FF227&lt;=18, "15 to 18 Months", FF227&lt;=24, "18 to 24 Months", FF227&gt;24, "&gt; 24 Months")</f>
        <v>No Data</v>
      </c>
      <c r="FQ227" s="29" t="s">
        <v>214</v>
      </c>
      <c r="FR227" s="29">
        <v>8789972995</v>
      </c>
      <c r="FS227" s="38" t="str">
        <f>VLOOKUP(_xlfn.XLOOKUP(B227,[1]MDA_Assets!D:D,[1]MDA_Assets!I:I,"",0),[1]Validation!$B$1:$C$8,2,0)</f>
        <v>A</v>
      </c>
      <c r="FT227" s="38" t="s">
        <v>296</v>
      </c>
      <c r="FU227" s="31">
        <f>_xlfn.XLOOKUP(B227,[1]MDA_Assets!D:D,[1]MDA_Assets!X:X,"",0)</f>
        <v>0</v>
      </c>
      <c r="FV227" s="39">
        <v>0</v>
      </c>
      <c r="FW227" s="39">
        <v>0</v>
      </c>
      <c r="FX227" s="39">
        <v>1</v>
      </c>
      <c r="FY227" s="39">
        <v>8</v>
      </c>
      <c r="FZ227" s="40">
        <f t="shared" si="150"/>
        <v>46367</v>
      </c>
      <c r="GA227" s="40">
        <f t="shared" si="150"/>
        <v>46182</v>
      </c>
      <c r="GB227" s="40">
        <f t="shared" si="161"/>
        <v>46732</v>
      </c>
      <c r="GC227" s="40">
        <f t="shared" si="162"/>
        <v>46732</v>
      </c>
      <c r="GD227" s="40">
        <f t="shared" si="163"/>
        <v>46732</v>
      </c>
      <c r="GE227" s="40">
        <f t="shared" si="164"/>
        <v>46367</v>
      </c>
      <c r="GF227" s="40" t="str">
        <f t="shared" si="154"/>
        <v/>
      </c>
      <c r="GG227" s="40" t="str">
        <f t="shared" si="154"/>
        <v/>
      </c>
      <c r="GH227" s="40" t="str">
        <f t="shared" si="154"/>
        <v/>
      </c>
      <c r="GI227" s="39">
        <f t="shared" si="188"/>
        <v>0</v>
      </c>
      <c r="GJ227" s="39">
        <f t="shared" si="189"/>
        <v>0</v>
      </c>
      <c r="GK227" s="39">
        <f t="shared" si="190"/>
        <v>0</v>
      </c>
      <c r="GL227" s="39">
        <f t="shared" si="191"/>
        <v>6</v>
      </c>
    </row>
    <row r="228" spans="1:194" x14ac:dyDescent="0.25">
      <c r="A228" s="19">
        <v>256</v>
      </c>
      <c r="B228" s="43" t="s">
        <v>1250</v>
      </c>
      <c r="C228" s="43" t="s">
        <v>254</v>
      </c>
      <c r="D228" s="43" t="s">
        <v>241</v>
      </c>
      <c r="E228" s="43" t="s">
        <v>1251</v>
      </c>
      <c r="F228" s="43" t="s">
        <v>493</v>
      </c>
      <c r="G228" s="43" t="s">
        <v>190</v>
      </c>
      <c r="H228" s="43" t="s">
        <v>494</v>
      </c>
      <c r="I228" s="43" t="s">
        <v>192</v>
      </c>
      <c r="J228" s="44">
        <f t="shared" si="165"/>
        <v>42453.770833333336</v>
      </c>
      <c r="K228" s="44">
        <v>42089.770833333336</v>
      </c>
      <c r="L228" s="44">
        <v>42067.770833333336</v>
      </c>
      <c r="M228" s="43" t="s">
        <v>2931</v>
      </c>
      <c r="N228" s="43" t="s">
        <v>226</v>
      </c>
      <c r="O228" s="44">
        <v>46128.357210648152</v>
      </c>
      <c r="P228" s="43">
        <v>40888</v>
      </c>
      <c r="Q228" s="43"/>
      <c r="R228" s="43"/>
      <c r="S228" s="43" t="s">
        <v>206</v>
      </c>
      <c r="T228" s="44">
        <v>46044.770833333336</v>
      </c>
      <c r="U228" s="44">
        <v>46044.770833333336</v>
      </c>
      <c r="V228" s="44">
        <v>46044.770833333336</v>
      </c>
      <c r="W228" s="44">
        <v>46044.770833333336</v>
      </c>
      <c r="X228" s="44">
        <v>46044.770833333336</v>
      </c>
      <c r="Y228" s="44">
        <v>45368.770833333336</v>
      </c>
      <c r="Z228" s="43"/>
      <c r="AA228" s="43"/>
      <c r="AB228" s="43"/>
      <c r="AC228" s="43"/>
      <c r="AD228" s="43"/>
      <c r="AE228" s="43">
        <v>7</v>
      </c>
      <c r="AF228" s="43" t="s">
        <v>2932</v>
      </c>
      <c r="AG228" s="43" t="s">
        <v>2932</v>
      </c>
      <c r="AH228" s="43" t="s">
        <v>1441</v>
      </c>
      <c r="AI228" s="43" t="s">
        <v>2933</v>
      </c>
      <c r="AJ228" s="43" t="s">
        <v>1452</v>
      </c>
      <c r="AK228" s="43" t="s">
        <v>2933</v>
      </c>
      <c r="AL228" s="47">
        <v>46224</v>
      </c>
      <c r="AM228" s="47">
        <v>46224</v>
      </c>
      <c r="AN228" s="47">
        <v>46409</v>
      </c>
      <c r="AO228" s="47">
        <v>46409</v>
      </c>
      <c r="AP228" s="46">
        <v>46098</v>
      </c>
      <c r="AQ228" s="47">
        <v>46409</v>
      </c>
      <c r="AR228" s="48"/>
      <c r="AS228" s="48"/>
      <c r="AT228" s="48"/>
      <c r="AU228" s="43">
        <v>1</v>
      </c>
      <c r="AV228" s="43">
        <v>0</v>
      </c>
      <c r="AW228" s="43">
        <v>0</v>
      </c>
      <c r="AX228" s="51" t="s">
        <v>421</v>
      </c>
      <c r="AY228" s="51" t="s">
        <v>237</v>
      </c>
      <c r="AZ228" s="51" t="s">
        <v>198</v>
      </c>
      <c r="BA228" s="20">
        <f t="shared" ca="1" si="195"/>
        <v>0</v>
      </c>
      <c r="BB228" s="20">
        <f t="shared" ca="1" si="195"/>
        <v>0</v>
      </c>
      <c r="BC228" s="20">
        <f t="shared" ca="1" si="195"/>
        <v>0</v>
      </c>
      <c r="BD228" s="20">
        <f t="shared" ca="1" si="194"/>
        <v>0</v>
      </c>
      <c r="BE228" s="20">
        <f t="shared" ca="1" si="194"/>
        <v>1</v>
      </c>
      <c r="BF228" s="20">
        <f t="shared" ca="1" si="194"/>
        <v>0</v>
      </c>
      <c r="BG228" s="21" t="str">
        <f t="shared" ca="1" si="194"/>
        <v/>
      </c>
      <c r="BH228" s="21" t="str">
        <f t="shared" ca="1" si="194"/>
        <v/>
      </c>
      <c r="BI228" s="21" t="str">
        <f t="shared" ca="1" si="194"/>
        <v/>
      </c>
      <c r="BJ228" s="22">
        <f t="shared" ca="1" si="166"/>
        <v>1</v>
      </c>
      <c r="BK228" s="21">
        <f t="shared" si="167"/>
        <v>7</v>
      </c>
      <c r="BL228" s="22">
        <f t="shared" ca="1" si="168"/>
        <v>41221</v>
      </c>
      <c r="BM228" s="22">
        <f t="shared" ca="1" si="169"/>
        <v>0</v>
      </c>
      <c r="BN228" s="23">
        <f t="shared" ca="1" si="170"/>
        <v>41221</v>
      </c>
      <c r="BO228" s="24">
        <f t="shared" ca="1" si="171"/>
        <v>333</v>
      </c>
      <c r="BP228" s="51" t="str">
        <f>_xlfn.XLOOKUP(E228,[1]Validation!E:E,[1]Validation!F:F,"")</f>
        <v>EN15</v>
      </c>
      <c r="BQ228" s="51" t="str">
        <f>_xlfn.XLOOKUP(BP228,[1]Validation!F:F,[1]Validation!G:G,"")</f>
        <v>EN11 to EN22</v>
      </c>
      <c r="BR228" s="52" t="str">
        <f>VLOOKUP(G228,[1]Validation!$B$1:$C$9,2,0)</f>
        <v>B</v>
      </c>
      <c r="BS228" s="51">
        <f t="shared" ca="1" si="172"/>
        <v>134</v>
      </c>
      <c r="BT228" s="53">
        <f>_xlfn.XLOOKUP(B228,'[2]1. All Calls'!$R:$R,'[2]1. All Calls'!$A:$A,"",0)</f>
        <v>46118.272615740701</v>
      </c>
      <c r="BU228" s="51" t="str">
        <f>_xlfn.XLOOKUP(B228,'[2]1. All Calls'!$R:$R,'[2]1. All Calls'!$F:$F,"",0)</f>
        <v>CC-02036682</v>
      </c>
      <c r="BV228" s="51" t="str">
        <f>_xlfn.XLOOKUP(B228,'[2]1. All Calls'!$R:$R,'[2]1. All Calls'!$J:$J,"",0)</f>
        <v>Schedule Service - AMC</v>
      </c>
      <c r="BW228" s="53">
        <f>_xlfn.XLOOKUP(B228,'[2]Sch Calls'!$R:$R,'[2]Sch Calls'!$A:$A,"",0)</f>
        <v>44987.648136574098</v>
      </c>
      <c r="BX228" s="51">
        <f>_xlfn.XLOOKUP(B228,'[2]Sch Calls'!$R:$R,'[2]Sch Calls'!$B:$B,"",0)</f>
        <v>19729</v>
      </c>
      <c r="BY228" s="51" t="str">
        <f t="shared" si="151"/>
        <v>22-Jul-26</v>
      </c>
      <c r="BZ228" s="51" t="str">
        <f t="shared" si="151"/>
        <v>22-Jul-26</v>
      </c>
      <c r="CA228" s="51" t="str">
        <f t="shared" si="173"/>
        <v>25-Oct-26</v>
      </c>
      <c r="CB228" s="51" t="str">
        <f t="shared" si="174"/>
        <v>23-Jul-27</v>
      </c>
      <c r="CC228" s="51" t="str">
        <f t="shared" si="175"/>
        <v>18-Mar-26</v>
      </c>
      <c r="CD228" s="51" t="str">
        <f t="shared" si="176"/>
        <v>23-Jan-27</v>
      </c>
      <c r="CE228" s="51">
        <f t="shared" ca="1" si="152"/>
        <v>131</v>
      </c>
      <c r="CF228" s="51">
        <f t="shared" ca="1" si="152"/>
        <v>131</v>
      </c>
      <c r="CG228" s="51">
        <f t="shared" ca="1" si="177"/>
        <v>131</v>
      </c>
      <c r="CH228" s="51">
        <f t="shared" ca="1" si="178"/>
        <v>131</v>
      </c>
      <c r="CI228" s="51">
        <f t="shared" ca="1" si="179"/>
        <v>807</v>
      </c>
      <c r="CJ228" s="51">
        <f t="shared" ca="1" si="180"/>
        <v>131</v>
      </c>
      <c r="CK228" s="51">
        <f t="shared" ca="1" si="157"/>
        <v>917</v>
      </c>
      <c r="CL228" s="51">
        <f t="shared" ca="1" si="157"/>
        <v>917</v>
      </c>
      <c r="CM228" s="51">
        <f t="shared" ca="1" si="157"/>
        <v>917</v>
      </c>
      <c r="CN228" s="51">
        <f t="shared" ca="1" si="157"/>
        <v>917</v>
      </c>
      <c r="CO228" s="51">
        <f t="shared" ca="1" si="157"/>
        <v>5649</v>
      </c>
      <c r="CP228" s="51">
        <f t="shared" ca="1" si="157"/>
        <v>917</v>
      </c>
      <c r="CQ228" s="51">
        <f t="shared" ca="1" si="158"/>
        <v>356</v>
      </c>
      <c r="CR228" s="51">
        <f t="shared" ca="1" si="158"/>
        <v>356</v>
      </c>
      <c r="CS228" s="51">
        <f t="shared" ca="1" si="158"/>
        <v>3020</v>
      </c>
      <c r="CT228" s="51">
        <f t="shared" ca="1" si="158"/>
        <v>2356</v>
      </c>
      <c r="CU228" s="51">
        <f t="shared" ca="1" si="158"/>
        <v>-5107</v>
      </c>
      <c r="CV228" s="54">
        <f t="shared" ca="1" si="158"/>
        <v>2356</v>
      </c>
      <c r="CW228" s="25" t="s">
        <v>195</v>
      </c>
      <c r="CX228" s="55">
        <v>0</v>
      </c>
      <c r="CY228" s="55"/>
      <c r="CZ228" s="26">
        <v>0</v>
      </c>
      <c r="DA228" s="26">
        <v>0</v>
      </c>
      <c r="DB228" s="26">
        <v>0</v>
      </c>
      <c r="DC228" s="26">
        <v>0</v>
      </c>
      <c r="DD228" s="26">
        <v>0</v>
      </c>
      <c r="DE228" s="26">
        <v>0</v>
      </c>
      <c r="DF228" s="26">
        <v>0</v>
      </c>
      <c r="DG228" s="26">
        <v>0</v>
      </c>
      <c r="DH228" s="26">
        <v>0</v>
      </c>
      <c r="DI228" s="26">
        <v>0</v>
      </c>
      <c r="DJ228" s="26">
        <v>0</v>
      </c>
      <c r="DK228" s="26">
        <v>0</v>
      </c>
      <c r="DL228" s="27">
        <f t="shared" si="181"/>
        <v>46193.272615740701</v>
      </c>
      <c r="DM228" s="28">
        <f t="shared" ca="1" si="182"/>
        <v>0</v>
      </c>
      <c r="DN228" s="56">
        <f>_xlfn.XLOOKUP(B228,'[2]1. All Calls'!$R:$R,'[2]1. All Calls'!$A:$A,"",0)</f>
        <v>46118.272615740701</v>
      </c>
      <c r="DO228" s="57" t="str">
        <f ca="1">VLOOKUP(DM228,[1]Validation!$B$20:$C$25,2,0)</f>
        <v>Within 3 months</v>
      </c>
      <c r="DP228" s="58" t="str">
        <f>_xlfn.XLOOKUP(B228,'[1]Active AMCs- Dealer'!E:E,'[1]Active AMCs- Dealer'!L:L,"Not in AMC",0)</f>
        <v>AMC</v>
      </c>
      <c r="DQ228" s="58"/>
      <c r="DR228" s="29" t="str">
        <f>_xlfn.XLOOKUP(B228,'[2]1. All Calls'!$R:$R,'[2]1. All Calls'!$F:$F,"",0)</f>
        <v>CC-02036682</v>
      </c>
      <c r="DS228" s="29" t="str">
        <f>_xlfn.XLOOKUP(B228,'[2]1. All Calls'!$R:$R,'[2]1. All Calls'!$AB:$AB,"",0)</f>
        <v>AMC visit carried out</v>
      </c>
      <c r="DT228" s="30">
        <f>_xlfn.XLOOKUP(DR228,'[2]1. All Calls'!$F:$F,'[2]1. All Calls'!$A:$A,"",0)</f>
        <v>46118.272615740701</v>
      </c>
      <c r="DU228" s="31">
        <f>_xlfn.XLOOKUP(DR228,'[2]1. All Calls'!$F:$F,'[2]1. All Calls'!$B:$B,"",0)</f>
        <v>40888</v>
      </c>
      <c r="DV228" s="31">
        <f>_xlfn.XLOOKUP(B228,[1]MDA_Assets!D:D,[1]MDA_Assets!N:N,"",0)</f>
        <v>0</v>
      </c>
      <c r="DW228" s="31">
        <f>_xlfn.XLOOKUP(B228,[1]MDA_Assets!D:D,[1]MDA_Assets!O:O,"",0)</f>
        <v>0</v>
      </c>
      <c r="DX228" s="32" t="str">
        <f>_xlfn.XLOOKUP(B228,[1]MDA_Assets!D:D,[1]MDA_Assets!Q:Q,"",0)</f>
        <v>XD</v>
      </c>
      <c r="DY228" s="33">
        <f>_xlfn.XLOOKUP(B228,[1]MDA_Assets!D:D,[1]MDA_Assets!R:R,"",0)</f>
        <v>46045</v>
      </c>
      <c r="DZ228" s="33">
        <f>_xlfn.XLOOKUP(B228,[1]MDA_Assets!D:D,[1]MDA_Assets!S:S,"",0)</f>
        <v>46045</v>
      </c>
      <c r="EA228" s="33">
        <f>_xlfn.XLOOKUP(B228,[1]MDA_Assets!D:D,[1]MDA_Assets!T:T,"",0)</f>
        <v>46045</v>
      </c>
      <c r="EB228" s="33">
        <f>_xlfn.XLOOKUP(B228,[1]MDA_Assets!D:D,[1]MDA_Assets!U:U,"",0)</f>
        <v>46045</v>
      </c>
      <c r="EC228" s="33">
        <f>_xlfn.XLOOKUP(B228,[1]MDA_Assets!D:D,[1]MDA_Assets!V:V,"",0)</f>
        <v>46045</v>
      </c>
      <c r="ED228" s="33">
        <f>_xlfn.XLOOKUP(B228,[1]MDA_Assets!D:D,[1]MDA_Assets!W:W,"",0)</f>
        <v>45369</v>
      </c>
      <c r="EE228" s="32">
        <f>_xlfn.XLOOKUP(B228,[1]MDA_Assets!D:D,[1]MDA_Assets!X:X,"",0)</f>
        <v>0</v>
      </c>
      <c r="EF228" s="33">
        <f>_xlfn.XLOOKUP(B228,[1]MDA_Assets!D:D,[1]MDA_Assets!Y:Y,"",0)</f>
        <v>0</v>
      </c>
      <c r="EG228" s="33">
        <f>_xlfn.XLOOKUP(B228,[1]MDA_Assets!D:D,[1]MDA_Assets!Z:Z,"",0)</f>
        <v>0</v>
      </c>
      <c r="EH228" s="33">
        <f>_xlfn.XLOOKUP(B228,[1]MDA_Assets!D:D,[1]MDA_Assets!AA:AA,"",0)</f>
        <v>0</v>
      </c>
      <c r="EI228" s="34">
        <f>_xlfn.XLOOKUP(B228,[1]MDA_Assets!D:D,[1]MDA_Assets!P:P,"",0)</f>
        <v>7</v>
      </c>
      <c r="EJ228" s="35" t="str">
        <f>_xlfn.XLOOKUP(B228,[1]MDA_Assets!D:D,[1]MDA_Assets!AB:AB,"",0)</f>
        <v>1273</v>
      </c>
      <c r="EK228" s="35" t="str">
        <f>_xlfn.XLOOKUP(B228,[1]MDA_Assets!D:D,[1]MDA_Assets!AC:AC,"",0)</f>
        <v>1273</v>
      </c>
      <c r="EL228" s="35" t="str">
        <f>_xlfn.XLOOKUP(B228,[1]MDA_Assets!D:D,[1]MDA_Assets!AD:AD,"",0)</f>
        <v>3937</v>
      </c>
      <c r="EM228" s="35" t="str">
        <f>_xlfn.XLOOKUP(B228,[1]MDA_Assets!D:D,[1]MDA_Assets!AE:AE,"",0)</f>
        <v>3273</v>
      </c>
      <c r="EN228" s="35" t="str">
        <f>_xlfn.XLOOKUP(B228,[1]MDA_Assets!D:D,[1]MDA_Assets!AF:AF,"",0)</f>
        <v>542</v>
      </c>
      <c r="EO228" s="35" t="str">
        <f>_xlfn.XLOOKUP(B228,[1]MDA_Assets!D:D,[1]MDA_Assets!AG:AG,"",0)</f>
        <v>3273</v>
      </c>
      <c r="EP228" s="36">
        <f t="shared" si="153"/>
        <v>180</v>
      </c>
      <c r="EQ228" s="36">
        <f t="shared" si="153"/>
        <v>180</v>
      </c>
      <c r="ER228" s="36">
        <f t="shared" si="183"/>
        <v>365</v>
      </c>
      <c r="ES228" s="36">
        <f t="shared" si="184"/>
        <v>365</v>
      </c>
      <c r="ET228" s="36">
        <f t="shared" si="185"/>
        <v>730</v>
      </c>
      <c r="EU228" s="36">
        <f t="shared" si="186"/>
        <v>365</v>
      </c>
      <c r="EV228" s="36" t="str">
        <f t="shared" si="187"/>
        <v/>
      </c>
      <c r="EW228" s="36" t="str">
        <f t="shared" si="159"/>
        <v/>
      </c>
      <c r="EX228" s="36" t="str">
        <f t="shared" si="160"/>
        <v/>
      </c>
      <c r="EY228" s="36">
        <f t="shared" si="193"/>
        <v>5.81</v>
      </c>
      <c r="EZ228" s="36">
        <f t="shared" si="193"/>
        <v>5.81</v>
      </c>
      <c r="FA228" s="36">
        <f t="shared" si="193"/>
        <v>11.78</v>
      </c>
      <c r="FB228" s="36">
        <f t="shared" si="193"/>
        <v>11.78</v>
      </c>
      <c r="FC228" s="36">
        <f t="shared" si="193"/>
        <v>23.55</v>
      </c>
      <c r="FD228" s="36">
        <f t="shared" si="193"/>
        <v>11.78</v>
      </c>
      <c r="FE228" s="36" t="str">
        <f t="shared" si="192"/>
        <v/>
      </c>
      <c r="FF228" s="36" t="str">
        <f t="shared" si="192"/>
        <v/>
      </c>
      <c r="FG228" s="36" t="str">
        <f t="shared" si="192"/>
        <v/>
      </c>
      <c r="FH228" s="37" t="str" cm="1">
        <f t="array" ref="FH228">_xlfn.IFS(EY228="", "No Data", EY228&lt;0, "Negative/Future", EY228=0, "Zero Days", EY228&lt;=3, "&lt; 3 Months", EY228&lt;=6, "3 to 6 Months", EY228&lt;=9, "6 to 9 Months", EY228&lt;=12, "9 to 12 Months", EY228&lt;=15, "12 to 15 Months", EY228&lt;=18, "15 to 18 Months", EY228&lt;=24, "18 to 24 Months", EY228&gt;24, "&gt; 24 Months")</f>
        <v>3 to 6 Months</v>
      </c>
      <c r="FI228" s="37" t="str" cm="1">
        <f t="array" ref="FI228">_xlfn.IFS(EZ228="", "No Data", EZ228&lt;0, "Negative/Future", EZ228=0, "Zero Days", EZ228&lt;=3, "&lt; 3 Months", EZ228&lt;=6, "3 to 6 Months", EZ228&lt;=9, "6 to 9 Months", EZ228&lt;=12, "9 to 12 Months", EZ228&lt;=15, "12 to 15 Months", EZ228&lt;=18, "15 to 18 Months", EZ228&lt;=24, "18 to 24 Months", EZ228&gt;24, "&gt; 24 Months")</f>
        <v>3 to 6 Months</v>
      </c>
      <c r="FJ228" s="37" t="str" cm="1">
        <f t="array" ref="FJ228">_xlfn.IFS(FA228="", "No Data", FA228&lt;0, "Negative/Future", FA228=0, "Zero Days", FA228&lt;=3, "&lt; 3 Months", FA228&lt;=6, "3 to 6 Months", FA228&lt;=9, "6 to 9 Months", FA228&lt;=12, "9 to 12 Months", FA228&lt;=15, "12 to 15 Months", FA228&lt;=18, "15 to 18 Months", FA228&lt;=24, "18 to 24 Months", FA228&gt;24, "&gt; 24 Months")</f>
        <v>9 to 12 Months</v>
      </c>
      <c r="FK228" s="37" t="str" cm="1">
        <f t="array" ref="FK228">_xlfn.IFS(FB228="", "No Data", FB228&lt;0, "Negative/Future", FB228=0, "Zero Days", FB228&lt;=3, "&lt; 3 Months", FB228&lt;=6, "3 to 6 Months", FB228&lt;=9, "6 to 9 Months", FB228&lt;=12, "9 to 12 Months", FB228&lt;=15, "12 to 15 Months", FB228&lt;=18, "15 to 18 Months", FB228&lt;=24, "18 to 24 Months", FB228&gt;24, "&gt; 24 Months")</f>
        <v>9 to 12 Months</v>
      </c>
      <c r="FL228" s="37" t="str" cm="1">
        <f t="array" ref="FL228">_xlfn.IFS(FC228="", "No Data", FC228&lt;0, "Negative/Future", FC228=0, "Zero Days", FC228&lt;=3, "&lt; 3 Months", FC228&lt;=6, "3 to 6 Months", FC228&lt;=9, "6 to 9 Months", FC228&lt;=12, "9 to 12 Months", FC228&lt;=15, "12 to 15 Months", FC228&lt;=18, "15 to 18 Months", FC228&lt;=24, "18 to 24 Months", FC228&gt;24, "&gt; 24 Months")</f>
        <v>18 to 24 Months</v>
      </c>
      <c r="FM228" s="37" t="str" cm="1">
        <f t="array" ref="FM228">_xlfn.IFS(FD228="", "No Data", FD228&lt;0, "Negative/Future", FD228=0, "Zero Days", FD228&lt;=3, "&lt; 3 Months", FD228&lt;=6, "3 to 6 Months", FD228&lt;=9, "6 to 9 Months", FD228&lt;=12, "9 to 12 Months", FD228&lt;=15, "12 to 15 Months", FD228&lt;=18, "15 to 18 Months", FD228&lt;=24, "18 to 24 Months", FD228&gt;24, "&gt; 24 Months")</f>
        <v>9 to 12 Months</v>
      </c>
      <c r="FN228" s="37" t="str" cm="1">
        <f t="array" ref="FN228">_xlfn.IFS(FE228="", "No Data", FE228&lt;0, "Negative/Future", FE228=0, "Zero Days", FE228&lt;=3, "&lt; 3 Months", FE228&lt;=6, "3 to 6 Months", FE228&lt;=9, "6 to 9 Months", FE228&lt;=12, "9 to 12 Months", FE228&lt;=15, "12 to 15 Months", FE228&lt;=18, "15 to 18 Months", FE228&lt;=24, "18 to 24 Months", FE228&gt;24, "&gt; 24 Months")</f>
        <v>No Data</v>
      </c>
      <c r="FO228" s="37" t="str" cm="1">
        <f t="array" ref="FO228">_xlfn.IFS(FG228="", "No Data", FG228&lt;0, "Negative/Future", FG228=0, "Zero Days", FG228&lt;=3, "&lt; 3 Months", FG228&lt;=6, "3 to 6 Months", FG228&lt;=9, "6 to 9 Months", FG228&lt;=12, "9 to 12 Months", FG228&lt;=15, "12 to 15 Months", FG228&lt;=18, "15 to 18 Months", FG228&lt;=24, "18 to 24 Months", FG228&gt;24, "&gt; 24 Months")</f>
        <v>No Data</v>
      </c>
      <c r="FP228" s="37" t="str" cm="1">
        <f t="array" ref="FP228">_xlfn.IFS(FF228="", "No Data", FF228&lt;0, "Negative/Future", FF228=0, "Zero Days", FF228&lt;=3, "&lt; 3 Months", FF228&lt;=6, "3 to 6 Months", FF228&lt;=9, "6 to 9 Months", FF228&lt;=12, "9 to 12 Months", FF228&lt;=15, "12 to 15 Months", FF228&lt;=18, "15 to 18 Months", FF228&lt;=24, "18 to 24 Months", FF228&gt;24, "&gt; 24 Months")</f>
        <v>No Data</v>
      </c>
      <c r="FQ228" s="29" t="s">
        <v>495</v>
      </c>
      <c r="FR228" s="29">
        <v>9934012694</v>
      </c>
      <c r="FS228" s="38" t="str">
        <f>VLOOKUP(_xlfn.XLOOKUP(B228,[1]MDA_Assets!D:D,[1]MDA_Assets!I:I,"",0),[1]Validation!$B$1:$C$8,2,0)</f>
        <v>B</v>
      </c>
      <c r="FT228" s="38" t="s">
        <v>202</v>
      </c>
      <c r="FU228" s="31">
        <f>_xlfn.XLOOKUP(B228,[1]MDA_Assets!D:D,[1]MDA_Assets!X:X,"",0)</f>
        <v>0</v>
      </c>
      <c r="FV228" s="39">
        <v>1</v>
      </c>
      <c r="FW228" s="39">
        <v>0</v>
      </c>
      <c r="FX228" s="39">
        <v>0</v>
      </c>
      <c r="FY228" s="39">
        <v>8</v>
      </c>
      <c r="FZ228" s="40">
        <f t="shared" si="150"/>
        <v>46225</v>
      </c>
      <c r="GA228" s="40">
        <f t="shared" si="150"/>
        <v>46225</v>
      </c>
      <c r="GB228" s="40">
        <f t="shared" si="161"/>
        <v>46410</v>
      </c>
      <c r="GC228" s="40">
        <f t="shared" si="162"/>
        <v>46410</v>
      </c>
      <c r="GD228" s="40">
        <f t="shared" si="163"/>
        <v>46775</v>
      </c>
      <c r="GE228" s="40">
        <f t="shared" si="164"/>
        <v>45734</v>
      </c>
      <c r="GF228" s="40" t="str">
        <f t="shared" si="154"/>
        <v/>
      </c>
      <c r="GG228" s="40" t="str">
        <f t="shared" si="154"/>
        <v/>
      </c>
      <c r="GH228" s="40" t="str">
        <f t="shared" si="154"/>
        <v/>
      </c>
      <c r="GI228" s="39">
        <f t="shared" si="188"/>
        <v>1</v>
      </c>
      <c r="GJ228" s="39">
        <f t="shared" si="189"/>
        <v>0</v>
      </c>
      <c r="GK228" s="39">
        <f t="shared" si="190"/>
        <v>0</v>
      </c>
      <c r="GL228" s="39">
        <f t="shared" si="191"/>
        <v>5</v>
      </c>
    </row>
    <row r="229" spans="1:194" x14ac:dyDescent="0.25">
      <c r="A229" s="19">
        <v>257</v>
      </c>
      <c r="B229" s="43" t="s">
        <v>1253</v>
      </c>
      <c r="C229" s="43" t="s">
        <v>186</v>
      </c>
      <c r="D229" s="43" t="s">
        <v>241</v>
      </c>
      <c r="E229" s="43" t="s">
        <v>1254</v>
      </c>
      <c r="F229" s="43" t="s">
        <v>1255</v>
      </c>
      <c r="G229" s="43" t="s">
        <v>190</v>
      </c>
      <c r="H229" s="43" t="s">
        <v>1256</v>
      </c>
      <c r="I229" s="43" t="s">
        <v>192</v>
      </c>
      <c r="J229" s="44">
        <f t="shared" si="165"/>
        <v>43079.770833333336</v>
      </c>
      <c r="K229" s="44">
        <v>42715.770833333336</v>
      </c>
      <c r="L229" s="44">
        <v>42196.770833333336</v>
      </c>
      <c r="M229" s="43" t="s">
        <v>2334</v>
      </c>
      <c r="N229" s="43" t="s">
        <v>193</v>
      </c>
      <c r="O229" s="44">
        <v>46052.706493055557</v>
      </c>
      <c r="P229" s="43">
        <v>7748</v>
      </c>
      <c r="Q229" s="43">
        <v>1937</v>
      </c>
      <c r="R229" s="43">
        <v>5811</v>
      </c>
      <c r="S229" s="43" t="s">
        <v>194</v>
      </c>
      <c r="T229" s="44">
        <v>46041.770833333336</v>
      </c>
      <c r="U229" s="44">
        <v>46041.770833333336</v>
      </c>
      <c r="V229" s="44">
        <v>46041.770833333336</v>
      </c>
      <c r="W229" s="44">
        <v>46041.770833333336</v>
      </c>
      <c r="X229" s="44">
        <v>46041.770833333336</v>
      </c>
      <c r="Y229" s="44">
        <v>46041.770833333336</v>
      </c>
      <c r="Z229" s="43"/>
      <c r="AA229" s="43"/>
      <c r="AB229" s="43"/>
      <c r="AC229" s="43"/>
      <c r="AD229" s="43"/>
      <c r="AE229" s="43">
        <v>4</v>
      </c>
      <c r="AF229" s="43" t="s">
        <v>643</v>
      </c>
      <c r="AG229" s="43" t="s">
        <v>643</v>
      </c>
      <c r="AH229" s="43" t="s">
        <v>770</v>
      </c>
      <c r="AI229" s="43" t="s">
        <v>770</v>
      </c>
      <c r="AJ229" s="43" t="s">
        <v>771</v>
      </c>
      <c r="AK229" s="43" t="s">
        <v>643</v>
      </c>
      <c r="AL229" s="47">
        <v>46406</v>
      </c>
      <c r="AM229" s="47">
        <v>46221</v>
      </c>
      <c r="AN229" s="47">
        <v>46771</v>
      </c>
      <c r="AO229" s="47">
        <v>46771</v>
      </c>
      <c r="AP229" s="47">
        <v>46771</v>
      </c>
      <c r="AQ229" s="47">
        <v>46406</v>
      </c>
      <c r="AR229" s="48"/>
      <c r="AS229" s="48"/>
      <c r="AT229" s="48"/>
      <c r="AU229" s="43">
        <v>0</v>
      </c>
      <c r="AV229" s="43">
        <v>0</v>
      </c>
      <c r="AW229" s="43">
        <v>0</v>
      </c>
      <c r="AX229" s="51" t="s">
        <v>316</v>
      </c>
      <c r="AY229" s="51" t="s">
        <v>316</v>
      </c>
      <c r="AZ229" s="51" t="s">
        <v>198</v>
      </c>
      <c r="BA229" s="20">
        <f t="shared" ca="1" si="195"/>
        <v>0</v>
      </c>
      <c r="BB229" s="20">
        <f t="shared" ca="1" si="195"/>
        <v>0</v>
      </c>
      <c r="BC229" s="20">
        <f t="shared" ca="1" si="195"/>
        <v>0</v>
      </c>
      <c r="BD229" s="20">
        <f t="shared" ca="1" si="194"/>
        <v>0</v>
      </c>
      <c r="BE229" s="20">
        <f t="shared" ca="1" si="194"/>
        <v>0</v>
      </c>
      <c r="BF229" s="20">
        <f t="shared" ca="1" si="194"/>
        <v>0</v>
      </c>
      <c r="BG229" s="21" t="str">
        <f t="shared" ca="1" si="194"/>
        <v/>
      </c>
      <c r="BH229" s="21" t="str">
        <f t="shared" ca="1" si="194"/>
        <v/>
      </c>
      <c r="BI229" s="21" t="str">
        <f t="shared" ca="1" si="194"/>
        <v/>
      </c>
      <c r="BJ229" s="22">
        <f t="shared" ca="1" si="166"/>
        <v>0</v>
      </c>
      <c r="BK229" s="21">
        <f t="shared" si="167"/>
        <v>4</v>
      </c>
      <c r="BL229" s="22">
        <f t="shared" ca="1" si="168"/>
        <v>8241</v>
      </c>
      <c r="BM229" s="22">
        <f t="shared" ca="1" si="169"/>
        <v>2060</v>
      </c>
      <c r="BN229" s="23">
        <f t="shared" ca="1" si="170"/>
        <v>6181</v>
      </c>
      <c r="BO229" s="24">
        <f t="shared" ca="1" si="171"/>
        <v>493</v>
      </c>
      <c r="BP229" s="51" t="str">
        <f>_xlfn.XLOOKUP(E229,[1]Validation!E:E,[1]Validation!F:F,"")</f>
        <v>EG45</v>
      </c>
      <c r="BQ229" s="51" t="str">
        <f>_xlfn.XLOOKUP(BP229,[1]Validation!F:F,[1]Validation!G:G,"")</f>
        <v>EG30 to EG45</v>
      </c>
      <c r="BR229" s="52" t="str">
        <f>VLOOKUP(G229,[1]Validation!$B$1:$C$9,2,0)</f>
        <v>B</v>
      </c>
      <c r="BS229" s="51">
        <f t="shared" ca="1" si="172"/>
        <v>114</v>
      </c>
      <c r="BT229" s="53">
        <f>_xlfn.XLOOKUP(B229,'[2]1. All Calls'!$R:$R,'[2]1. All Calls'!$A:$A,"",0)</f>
        <v>46052.934988425899</v>
      </c>
      <c r="BU229" s="51" t="str">
        <f>_xlfn.XLOOKUP(B229,'[2]1. All Calls'!$R:$R,'[2]1. All Calls'!$F:$F,"",0)</f>
        <v>CC-01959421</v>
      </c>
      <c r="BV229" s="51" t="str">
        <f>_xlfn.XLOOKUP(B229,'[2]1. All Calls'!$R:$R,'[2]1. All Calls'!$J:$J,"",0)</f>
        <v>Sales Call</v>
      </c>
      <c r="BW229" s="53" t="str">
        <f>_xlfn.XLOOKUP(B229,'[2]Sch Calls'!$R:$R,'[2]Sch Calls'!$A:$A,"",0)</f>
        <v/>
      </c>
      <c r="BX229" s="51" t="str">
        <f>_xlfn.XLOOKUP(B229,'[2]Sch Calls'!$R:$R,'[2]Sch Calls'!$B:$B,"",0)</f>
        <v/>
      </c>
      <c r="BY229" s="51" t="str">
        <f t="shared" si="151"/>
        <v>19-Jul-26</v>
      </c>
      <c r="BZ229" s="51" t="str">
        <f t="shared" si="151"/>
        <v>19-Jul-26</v>
      </c>
      <c r="CA229" s="51" t="str">
        <f t="shared" si="173"/>
        <v>22-Oct-26</v>
      </c>
      <c r="CB229" s="51" t="str">
        <f t="shared" si="174"/>
        <v>20-Jul-27</v>
      </c>
      <c r="CC229" s="51" t="str">
        <f t="shared" si="175"/>
        <v>20-Jan-28</v>
      </c>
      <c r="CD229" s="51" t="str">
        <f t="shared" si="176"/>
        <v>20-Jan-27</v>
      </c>
      <c r="CE229" s="51">
        <f t="shared" ca="1" si="152"/>
        <v>134</v>
      </c>
      <c r="CF229" s="51">
        <f t="shared" ca="1" si="152"/>
        <v>134</v>
      </c>
      <c r="CG229" s="51">
        <f t="shared" ca="1" si="177"/>
        <v>134</v>
      </c>
      <c r="CH229" s="51">
        <f t="shared" ca="1" si="178"/>
        <v>134</v>
      </c>
      <c r="CI229" s="51">
        <f t="shared" ca="1" si="179"/>
        <v>134</v>
      </c>
      <c r="CJ229" s="51">
        <f t="shared" ca="1" si="180"/>
        <v>134</v>
      </c>
      <c r="CK229" s="51">
        <f t="shared" ca="1" si="157"/>
        <v>536</v>
      </c>
      <c r="CL229" s="51">
        <f t="shared" ca="1" si="157"/>
        <v>536</v>
      </c>
      <c r="CM229" s="51">
        <f t="shared" ca="1" si="157"/>
        <v>536</v>
      </c>
      <c r="CN229" s="51">
        <f t="shared" ca="1" si="157"/>
        <v>536</v>
      </c>
      <c r="CO229" s="51">
        <f t="shared" ca="1" si="157"/>
        <v>536</v>
      </c>
      <c r="CP229" s="51">
        <f t="shared" ca="1" si="157"/>
        <v>536</v>
      </c>
      <c r="CQ229" s="51">
        <f t="shared" ca="1" si="158"/>
        <v>3304</v>
      </c>
      <c r="CR229" s="51">
        <f t="shared" ca="1" si="158"/>
        <v>3304</v>
      </c>
      <c r="CS229" s="51">
        <f t="shared" ca="1" si="158"/>
        <v>5304</v>
      </c>
      <c r="CT229" s="51">
        <f t="shared" ca="1" si="158"/>
        <v>5304</v>
      </c>
      <c r="CU229" s="51">
        <f t="shared" ca="1" si="158"/>
        <v>7304</v>
      </c>
      <c r="CV229" s="54">
        <f t="shared" ca="1" si="158"/>
        <v>3304</v>
      </c>
      <c r="CW229" s="25" t="s">
        <v>212</v>
      </c>
      <c r="CX229" s="55">
        <v>0.25</v>
      </c>
      <c r="CY229" s="55"/>
      <c r="CZ229" s="26">
        <v>0</v>
      </c>
      <c r="DA229" s="26">
        <v>0</v>
      </c>
      <c r="DB229" s="26">
        <v>0</v>
      </c>
      <c r="DC229" s="26">
        <v>0</v>
      </c>
      <c r="DD229" s="26">
        <v>0</v>
      </c>
      <c r="DE229" s="26">
        <v>0</v>
      </c>
      <c r="DF229" s="26">
        <v>0</v>
      </c>
      <c r="DG229" s="26">
        <v>0</v>
      </c>
      <c r="DH229" s="26">
        <v>0</v>
      </c>
      <c r="DI229" s="26">
        <v>0</v>
      </c>
      <c r="DJ229" s="26">
        <v>0</v>
      </c>
      <c r="DK229" s="26">
        <v>0</v>
      </c>
      <c r="DL229" s="27">
        <f t="shared" si="181"/>
        <v>46127.934988425899</v>
      </c>
      <c r="DM229" s="28">
        <f t="shared" ca="1" si="182"/>
        <v>1</v>
      </c>
      <c r="DN229" s="56">
        <f>_xlfn.XLOOKUP(B229,'[2]1. All Calls'!$R:$R,'[2]1. All Calls'!$A:$A,"",0)</f>
        <v>46052.934988425899</v>
      </c>
      <c r="DO229" s="57" t="str">
        <f ca="1">VLOOKUP(DM229,[1]Validation!$B$20:$C$25,2,0)</f>
        <v>Above 3 months</v>
      </c>
      <c r="DP229" s="58" t="str">
        <f>_xlfn.XLOOKUP(B229,'[1]Active AMCs- Dealer'!E:E,'[1]Active AMCs- Dealer'!L:L,"Not in AMC",0)</f>
        <v>Not in AMC</v>
      </c>
      <c r="DQ229" s="50" t="s">
        <v>238</v>
      </c>
      <c r="DR229" s="29" t="str">
        <f>_xlfn.XLOOKUP(B229,'[2]1. All Calls'!$R:$R,'[2]1. All Calls'!$F:$F,"",0)</f>
        <v>CC-01959421</v>
      </c>
      <c r="DS229" s="29" t="str">
        <f>_xlfn.XLOOKUP(B229,'[2]1. All Calls'!$R:$R,'[2]1. All Calls'!$AB:$AB,"",0)</f>
        <v>Sales call carried out for HMR update</v>
      </c>
      <c r="DT229" s="30">
        <f>_xlfn.XLOOKUP(DR229,'[2]1. All Calls'!$F:$F,'[2]1. All Calls'!$A:$A,"",0)</f>
        <v>46052.934988425899</v>
      </c>
      <c r="DU229" s="31">
        <f>_xlfn.XLOOKUP(DR229,'[2]1. All Calls'!$F:$F,'[2]1. All Calls'!$B:$B,"",0)</f>
        <v>7748</v>
      </c>
      <c r="DV229" s="31">
        <f>_xlfn.XLOOKUP(B229,[1]MDA_Assets!D:D,[1]MDA_Assets!N:N,"",0)</f>
        <v>1937</v>
      </c>
      <c r="DW229" s="31">
        <f>_xlfn.XLOOKUP(B229,[1]MDA_Assets!D:D,[1]MDA_Assets!O:O,"",0)</f>
        <v>5811</v>
      </c>
      <c r="DX229" s="32" t="str">
        <f>_xlfn.XLOOKUP(B229,[1]MDA_Assets!D:D,[1]MDA_Assets!Q:Q,"",0)</f>
        <v>Synthetic</v>
      </c>
      <c r="DY229" s="33">
        <f>_xlfn.XLOOKUP(B229,[1]MDA_Assets!D:D,[1]MDA_Assets!R:R,"",0)</f>
        <v>46042</v>
      </c>
      <c r="DZ229" s="33">
        <f>_xlfn.XLOOKUP(B229,[1]MDA_Assets!D:D,[1]MDA_Assets!S:S,"",0)</f>
        <v>46042</v>
      </c>
      <c r="EA229" s="33">
        <f>_xlfn.XLOOKUP(B229,[1]MDA_Assets!D:D,[1]MDA_Assets!T:T,"",0)</f>
        <v>46042</v>
      </c>
      <c r="EB229" s="33">
        <f>_xlfn.XLOOKUP(B229,[1]MDA_Assets!D:D,[1]MDA_Assets!U:U,"",0)</f>
        <v>46042</v>
      </c>
      <c r="EC229" s="33">
        <f>_xlfn.XLOOKUP(B229,[1]MDA_Assets!D:D,[1]MDA_Assets!V:V,"",0)</f>
        <v>46042</v>
      </c>
      <c r="ED229" s="33">
        <f>_xlfn.XLOOKUP(B229,[1]MDA_Assets!D:D,[1]MDA_Assets!W:W,"",0)</f>
        <v>46042</v>
      </c>
      <c r="EE229" s="32">
        <f>_xlfn.XLOOKUP(B229,[1]MDA_Assets!D:D,[1]MDA_Assets!X:X,"",0)</f>
        <v>0</v>
      </c>
      <c r="EF229" s="33">
        <f>_xlfn.XLOOKUP(B229,[1]MDA_Assets!D:D,[1]MDA_Assets!Y:Y,"",0)</f>
        <v>0</v>
      </c>
      <c r="EG229" s="33">
        <f>_xlfn.XLOOKUP(B229,[1]MDA_Assets!D:D,[1]MDA_Assets!Z:Z,"",0)</f>
        <v>0</v>
      </c>
      <c r="EH229" s="33">
        <f>_xlfn.XLOOKUP(B229,[1]MDA_Assets!D:D,[1]MDA_Assets!AA:AA,"",0)</f>
        <v>0</v>
      </c>
      <c r="EI229" s="34">
        <f>_xlfn.XLOOKUP(B229,[1]MDA_Assets!D:D,[1]MDA_Assets!P:P,"",0)</f>
        <v>4</v>
      </c>
      <c r="EJ229" s="35" t="str">
        <f>_xlfn.XLOOKUP(B229,[1]MDA_Assets!D:D,[1]MDA_Assets!AB:AB,"",0)</f>
        <v>3840</v>
      </c>
      <c r="EK229" s="35" t="str">
        <f>_xlfn.XLOOKUP(B229,[1]MDA_Assets!D:D,[1]MDA_Assets!AC:AC,"",0)</f>
        <v>3840</v>
      </c>
      <c r="EL229" s="35" t="str">
        <f>_xlfn.XLOOKUP(B229,[1]MDA_Assets!D:D,[1]MDA_Assets!AD:AD,"",0)</f>
        <v>5840</v>
      </c>
      <c r="EM229" s="35" t="str">
        <f>_xlfn.XLOOKUP(B229,[1]MDA_Assets!D:D,[1]MDA_Assets!AE:AE,"",0)</f>
        <v>5840</v>
      </c>
      <c r="EN229" s="35" t="str">
        <f>_xlfn.XLOOKUP(B229,[1]MDA_Assets!D:D,[1]MDA_Assets!AF:AF,"",0)</f>
        <v>7840</v>
      </c>
      <c r="EO229" s="35" t="str">
        <f>_xlfn.XLOOKUP(B229,[1]MDA_Assets!D:D,[1]MDA_Assets!AG:AG,"",0)</f>
        <v>3840</v>
      </c>
      <c r="EP229" s="36">
        <f t="shared" si="153"/>
        <v>365</v>
      </c>
      <c r="EQ229" s="36">
        <f t="shared" si="153"/>
        <v>180</v>
      </c>
      <c r="ER229" s="36">
        <f t="shared" si="183"/>
        <v>730</v>
      </c>
      <c r="ES229" s="36">
        <f t="shared" si="184"/>
        <v>730</v>
      </c>
      <c r="ET229" s="36">
        <f t="shared" si="185"/>
        <v>730</v>
      </c>
      <c r="EU229" s="36">
        <f t="shared" si="186"/>
        <v>365</v>
      </c>
      <c r="EV229" s="36" t="str">
        <f t="shared" si="187"/>
        <v/>
      </c>
      <c r="EW229" s="36" t="str">
        <f t="shared" si="159"/>
        <v/>
      </c>
      <c r="EX229" s="36" t="str">
        <f t="shared" si="160"/>
        <v/>
      </c>
      <c r="EY229" s="36">
        <f t="shared" si="193"/>
        <v>11.78</v>
      </c>
      <c r="EZ229" s="36">
        <f t="shared" si="193"/>
        <v>5.81</v>
      </c>
      <c r="FA229" s="36">
        <f t="shared" si="193"/>
        <v>23.55</v>
      </c>
      <c r="FB229" s="36">
        <f t="shared" si="193"/>
        <v>23.55</v>
      </c>
      <c r="FC229" s="36">
        <f t="shared" si="193"/>
        <v>23.55</v>
      </c>
      <c r="FD229" s="36">
        <f t="shared" si="193"/>
        <v>11.78</v>
      </c>
      <c r="FE229" s="36" t="str">
        <f t="shared" si="192"/>
        <v/>
      </c>
      <c r="FF229" s="36" t="str">
        <f t="shared" si="192"/>
        <v/>
      </c>
      <c r="FG229" s="36" t="str">
        <f t="shared" si="192"/>
        <v/>
      </c>
      <c r="FH229" s="37" t="str" cm="1">
        <f t="array" ref="FH229">_xlfn.IFS(EY229="", "No Data", EY229&lt;0, "Negative/Future", EY229=0, "Zero Days", EY229&lt;=3, "&lt; 3 Months", EY229&lt;=6, "3 to 6 Months", EY229&lt;=9, "6 to 9 Months", EY229&lt;=12, "9 to 12 Months", EY229&lt;=15, "12 to 15 Months", EY229&lt;=18, "15 to 18 Months", EY229&lt;=24, "18 to 24 Months", EY229&gt;24, "&gt; 24 Months")</f>
        <v>9 to 12 Months</v>
      </c>
      <c r="FI229" s="37" t="str" cm="1">
        <f t="array" ref="FI229">_xlfn.IFS(EZ229="", "No Data", EZ229&lt;0, "Negative/Future", EZ229=0, "Zero Days", EZ229&lt;=3, "&lt; 3 Months", EZ229&lt;=6, "3 to 6 Months", EZ229&lt;=9, "6 to 9 Months", EZ229&lt;=12, "9 to 12 Months", EZ229&lt;=15, "12 to 15 Months", EZ229&lt;=18, "15 to 18 Months", EZ229&lt;=24, "18 to 24 Months", EZ229&gt;24, "&gt; 24 Months")</f>
        <v>3 to 6 Months</v>
      </c>
      <c r="FJ229" s="37" t="str" cm="1">
        <f t="array" ref="FJ229">_xlfn.IFS(FA229="", "No Data", FA229&lt;0, "Negative/Future", FA229=0, "Zero Days", FA229&lt;=3, "&lt; 3 Months", FA229&lt;=6, "3 to 6 Months", FA229&lt;=9, "6 to 9 Months", FA229&lt;=12, "9 to 12 Months", FA229&lt;=15, "12 to 15 Months", FA229&lt;=18, "15 to 18 Months", FA229&lt;=24, "18 to 24 Months", FA229&gt;24, "&gt; 24 Months")</f>
        <v>18 to 24 Months</v>
      </c>
      <c r="FK229" s="37" t="str" cm="1">
        <f t="array" ref="FK229">_xlfn.IFS(FB229="", "No Data", FB229&lt;0, "Negative/Future", FB229=0, "Zero Days", FB229&lt;=3, "&lt; 3 Months", FB229&lt;=6, "3 to 6 Months", FB229&lt;=9, "6 to 9 Months", FB229&lt;=12, "9 to 12 Months", FB229&lt;=15, "12 to 15 Months", FB229&lt;=18, "15 to 18 Months", FB229&lt;=24, "18 to 24 Months", FB229&gt;24, "&gt; 24 Months")</f>
        <v>18 to 24 Months</v>
      </c>
      <c r="FL229" s="37" t="str" cm="1">
        <f t="array" ref="FL229">_xlfn.IFS(FC229="", "No Data", FC229&lt;0, "Negative/Future", FC229=0, "Zero Days", FC229&lt;=3, "&lt; 3 Months", FC229&lt;=6, "3 to 6 Months", FC229&lt;=9, "6 to 9 Months", FC229&lt;=12, "9 to 12 Months", FC229&lt;=15, "12 to 15 Months", FC229&lt;=18, "15 to 18 Months", FC229&lt;=24, "18 to 24 Months", FC229&gt;24, "&gt; 24 Months")</f>
        <v>18 to 24 Months</v>
      </c>
      <c r="FM229" s="37" t="str" cm="1">
        <f t="array" ref="FM229">_xlfn.IFS(FD229="", "No Data", FD229&lt;0, "Negative/Future", FD229=0, "Zero Days", FD229&lt;=3, "&lt; 3 Months", FD229&lt;=6, "3 to 6 Months", FD229&lt;=9, "6 to 9 Months", FD229&lt;=12, "9 to 12 Months", FD229&lt;=15, "12 to 15 Months", FD229&lt;=18, "15 to 18 Months", FD229&lt;=24, "18 to 24 Months", FD229&gt;24, "&gt; 24 Months")</f>
        <v>9 to 12 Months</v>
      </c>
      <c r="FN229" s="37" t="str" cm="1">
        <f t="array" ref="FN229">_xlfn.IFS(FE229="", "No Data", FE229&lt;0, "Negative/Future", FE229=0, "Zero Days", FE229&lt;=3, "&lt; 3 Months", FE229&lt;=6, "3 to 6 Months", FE229&lt;=9, "6 to 9 Months", FE229&lt;=12, "9 to 12 Months", FE229&lt;=15, "12 to 15 Months", FE229&lt;=18, "15 to 18 Months", FE229&lt;=24, "18 to 24 Months", FE229&gt;24, "&gt; 24 Months")</f>
        <v>No Data</v>
      </c>
      <c r="FO229" s="37" t="str" cm="1">
        <f t="array" ref="FO229">_xlfn.IFS(FG229="", "No Data", FG229&lt;0, "Negative/Future", FG229=0, "Zero Days", FG229&lt;=3, "&lt; 3 Months", FG229&lt;=6, "3 to 6 Months", FG229&lt;=9, "6 to 9 Months", FG229&lt;=12, "9 to 12 Months", FG229&lt;=15, "12 to 15 Months", FG229&lt;=18, "15 to 18 Months", FG229&lt;=24, "18 to 24 Months", FG229&gt;24, "&gt; 24 Months")</f>
        <v>No Data</v>
      </c>
      <c r="FP229" s="37" t="str" cm="1">
        <f t="array" ref="FP229">_xlfn.IFS(FF229="", "No Data", FF229&lt;0, "Negative/Future", FF229=0, "Zero Days", FF229&lt;=3, "&lt; 3 Months", FF229&lt;=6, "3 to 6 Months", FF229&lt;=9, "6 to 9 Months", FF229&lt;=12, "9 to 12 Months", FF229&lt;=15, "12 to 15 Months", FF229&lt;=18, "15 to 18 Months", FF229&lt;=24, "18 to 24 Months", FF229&gt;24, "&gt; 24 Months")</f>
        <v>No Data</v>
      </c>
      <c r="FQ229" s="29" t="s">
        <v>1257</v>
      </c>
      <c r="FR229" s="29">
        <v>9776602236</v>
      </c>
      <c r="FS229" s="38" t="str">
        <f>VLOOKUP(_xlfn.XLOOKUP(B229,[1]MDA_Assets!D:D,[1]MDA_Assets!I:I,"",0),[1]Validation!$B$1:$C$8,2,0)</f>
        <v>B</v>
      </c>
      <c r="FT229" s="38" t="s">
        <v>202</v>
      </c>
      <c r="FU229" s="31">
        <f>_xlfn.XLOOKUP(B229,[1]MDA_Assets!D:D,[1]MDA_Assets!X:X,"",0)</f>
        <v>0</v>
      </c>
      <c r="FV229" s="39">
        <v>0</v>
      </c>
      <c r="FW229" s="39">
        <v>0</v>
      </c>
      <c r="FX229" s="39">
        <v>0</v>
      </c>
      <c r="FY229" s="39">
        <v>9</v>
      </c>
      <c r="FZ229" s="40">
        <f t="shared" ref="FZ229:GA288" si="196">IFERROR(IF(DZ229&lt;&gt;"",SUM(DZ229+EP229),SUM(DZ229+180)),"")</f>
        <v>46407</v>
      </c>
      <c r="GA229" s="40">
        <f t="shared" si="196"/>
        <v>46222</v>
      </c>
      <c r="GB229" s="40">
        <f t="shared" si="161"/>
        <v>46772</v>
      </c>
      <c r="GC229" s="40">
        <f t="shared" si="162"/>
        <v>46772</v>
      </c>
      <c r="GD229" s="40">
        <f t="shared" si="163"/>
        <v>46772</v>
      </c>
      <c r="GE229" s="40">
        <f t="shared" si="164"/>
        <v>46407</v>
      </c>
      <c r="GF229" s="40" t="str">
        <f t="shared" si="154"/>
        <v/>
      </c>
      <c r="GG229" s="40" t="str">
        <f t="shared" si="154"/>
        <v/>
      </c>
      <c r="GH229" s="40" t="str">
        <f t="shared" si="154"/>
        <v/>
      </c>
      <c r="GI229" s="39">
        <f t="shared" si="188"/>
        <v>0</v>
      </c>
      <c r="GJ229" s="39">
        <f t="shared" si="189"/>
        <v>0</v>
      </c>
      <c r="GK229" s="39">
        <f t="shared" si="190"/>
        <v>0</v>
      </c>
      <c r="GL229" s="39">
        <f t="shared" si="191"/>
        <v>6</v>
      </c>
    </row>
    <row r="230" spans="1:194" x14ac:dyDescent="0.25">
      <c r="A230" s="19">
        <v>258</v>
      </c>
      <c r="B230" s="43" t="s">
        <v>1258</v>
      </c>
      <c r="C230" s="43" t="s">
        <v>254</v>
      </c>
      <c r="D230" s="43" t="s">
        <v>241</v>
      </c>
      <c r="E230" s="43" t="s">
        <v>1259</v>
      </c>
      <c r="F230" s="43" t="s">
        <v>2863</v>
      </c>
      <c r="G230" s="43" t="s">
        <v>225</v>
      </c>
      <c r="H230" s="43" t="s">
        <v>498</v>
      </c>
      <c r="I230" s="43" t="s">
        <v>192</v>
      </c>
      <c r="J230" s="44">
        <f t="shared" si="165"/>
        <v>43021.770833333336</v>
      </c>
      <c r="K230" s="44">
        <v>42657.770833333336</v>
      </c>
      <c r="L230" s="44">
        <v>42292.770833333336</v>
      </c>
      <c r="M230" s="43" t="s">
        <v>1260</v>
      </c>
      <c r="N230" s="43" t="s">
        <v>193</v>
      </c>
      <c r="O230" s="44">
        <v>45829.491377314815</v>
      </c>
      <c r="P230" s="43">
        <v>21504</v>
      </c>
      <c r="Q230" s="43">
        <v>19354</v>
      </c>
      <c r="R230" s="43">
        <v>2150</v>
      </c>
      <c r="S230" s="43" t="s">
        <v>206</v>
      </c>
      <c r="T230" s="44">
        <v>44717.770833333336</v>
      </c>
      <c r="U230" s="44">
        <v>45570.770833333336</v>
      </c>
      <c r="V230" s="44">
        <v>45570.770833333336</v>
      </c>
      <c r="W230" s="44">
        <v>45570.770833333336</v>
      </c>
      <c r="X230" s="44">
        <v>45570.770833333336</v>
      </c>
      <c r="Y230" s="44">
        <v>44717.770833333336</v>
      </c>
      <c r="Z230" s="43"/>
      <c r="AA230" s="43"/>
      <c r="AB230" s="43"/>
      <c r="AC230" s="43"/>
      <c r="AD230" s="43"/>
      <c r="AE230" s="43">
        <v>6</v>
      </c>
      <c r="AF230" s="43" t="s">
        <v>1261</v>
      </c>
      <c r="AG230" s="43" t="s">
        <v>1261</v>
      </c>
      <c r="AH230" s="43" t="s">
        <v>1262</v>
      </c>
      <c r="AI230" s="43" t="s">
        <v>1263</v>
      </c>
      <c r="AJ230" s="43" t="s">
        <v>945</v>
      </c>
      <c r="AK230" s="43" t="s">
        <v>1264</v>
      </c>
      <c r="AL230" s="46">
        <v>45750</v>
      </c>
      <c r="AM230" s="46">
        <v>45750</v>
      </c>
      <c r="AN230" s="46">
        <v>45082</v>
      </c>
      <c r="AO230" s="46">
        <v>45935</v>
      </c>
      <c r="AP230" s="46">
        <v>45447</v>
      </c>
      <c r="AQ230" s="46">
        <v>45935</v>
      </c>
      <c r="AR230" s="48"/>
      <c r="AS230" s="48"/>
      <c r="AT230" s="48"/>
      <c r="AU230" s="43">
        <v>1</v>
      </c>
      <c r="AV230" s="43">
        <v>0</v>
      </c>
      <c r="AW230" s="43">
        <v>0</v>
      </c>
      <c r="AX230" s="51" t="s">
        <v>815</v>
      </c>
      <c r="AY230" s="51" t="s">
        <v>211</v>
      </c>
      <c r="AZ230" s="51" t="s">
        <v>198</v>
      </c>
      <c r="BA230" s="20">
        <f t="shared" ca="1" si="195"/>
        <v>1</v>
      </c>
      <c r="BB230" s="20">
        <f t="shared" ca="1" si="195"/>
        <v>1</v>
      </c>
      <c r="BC230" s="20">
        <f t="shared" ca="1" si="195"/>
        <v>1</v>
      </c>
      <c r="BD230" s="20">
        <f t="shared" ca="1" si="194"/>
        <v>1</v>
      </c>
      <c r="BE230" s="20">
        <f t="shared" ca="1" si="194"/>
        <v>1</v>
      </c>
      <c r="BF230" s="20">
        <f t="shared" ca="1" si="194"/>
        <v>1</v>
      </c>
      <c r="BG230" s="21" t="str">
        <f t="shared" ca="1" si="194"/>
        <v/>
      </c>
      <c r="BH230" s="21" t="str">
        <f t="shared" ca="1" si="194"/>
        <v/>
      </c>
      <c r="BI230" s="21" t="str">
        <f t="shared" ca="1" si="194"/>
        <v/>
      </c>
      <c r="BJ230" s="22">
        <f t="shared" ca="1" si="166"/>
        <v>6</v>
      </c>
      <c r="BK230" s="21">
        <f t="shared" si="167"/>
        <v>6</v>
      </c>
      <c r="BL230" s="22">
        <f t="shared" ca="1" si="168"/>
        <v>23583</v>
      </c>
      <c r="BM230" s="22">
        <f t="shared" ca="1" si="169"/>
        <v>21225</v>
      </c>
      <c r="BN230" s="23">
        <f t="shared" ca="1" si="170"/>
        <v>2358</v>
      </c>
      <c r="BO230" s="24">
        <f t="shared" ca="1" si="171"/>
        <v>2079</v>
      </c>
      <c r="BP230" s="51" t="str">
        <f>_xlfn.XLOOKUP(E230,[1]Validation!E:E,[1]Validation!F:F,"")</f>
        <v>EN5</v>
      </c>
      <c r="BQ230" s="51" t="str">
        <f>_xlfn.XLOOKUP(BP230,[1]Validation!F:F,[1]Validation!G:G,"")</f>
        <v>EN4 to EN7</v>
      </c>
      <c r="BR230" s="52" t="str">
        <f>VLOOKUP(G230,[1]Validation!$B$1:$C$9,2,0)</f>
        <v>C</v>
      </c>
      <c r="BS230" s="51">
        <f t="shared" ca="1" si="172"/>
        <v>116</v>
      </c>
      <c r="BT230" s="53">
        <f>_xlfn.XLOOKUP(B230,'[2]1. All Calls'!$R:$R,'[2]1. All Calls'!$A:$A,"",0)</f>
        <v>45829.719884259299</v>
      </c>
      <c r="BU230" s="51" t="str">
        <f>_xlfn.XLOOKUP(B230,'[2]1. All Calls'!$R:$R,'[2]1. All Calls'!$F:$F,"",0)</f>
        <v>CC-01702634</v>
      </c>
      <c r="BV230" s="51" t="str">
        <f>_xlfn.XLOOKUP(B230,'[2]1. All Calls'!$R:$R,'[2]1. All Calls'!$J:$J,"",0)</f>
        <v>Sales Call</v>
      </c>
      <c r="BW230" s="53">
        <f>_xlfn.XLOOKUP(B230,'[2]Sch Calls'!$R:$R,'[2]Sch Calls'!$A:$A,"",0)</f>
        <v>44581.692835648202</v>
      </c>
      <c r="BX230" s="51">
        <f>_xlfn.XLOOKUP(B230,'[2]Sch Calls'!$R:$R,'[2]Sch Calls'!$B:$B,"",0)</f>
        <v>15635</v>
      </c>
      <c r="BY230" s="51" t="str">
        <f t="shared" ref="BY230:BZ288" si="197">IFERROR(TEXT(IF(U230&gt;1,SUM(U230+181),""),"dd-mmm-yy"),"")</f>
        <v>04-Apr-25</v>
      </c>
      <c r="BZ230" s="51" t="str">
        <f t="shared" si="197"/>
        <v>04-Apr-25</v>
      </c>
      <c r="CA230" s="51" t="str">
        <f t="shared" si="173"/>
        <v>08-Mar-23</v>
      </c>
      <c r="CB230" s="51" t="str">
        <f t="shared" si="174"/>
        <v>05-Apr-26</v>
      </c>
      <c r="CC230" s="51" t="str">
        <f t="shared" si="175"/>
        <v>05-Jun-24</v>
      </c>
      <c r="CD230" s="51" t="str">
        <f t="shared" si="176"/>
        <v>06-Oct-25</v>
      </c>
      <c r="CE230" s="51">
        <f t="shared" ref="CE230:CF288" ca="1" si="198">IFERROR(IF(U230&gt;0,ROUND(SUM(TODAY()-U230),0),""),"")</f>
        <v>605</v>
      </c>
      <c r="CF230" s="51">
        <f t="shared" ca="1" si="198"/>
        <v>605</v>
      </c>
      <c r="CG230" s="51">
        <f t="shared" ca="1" si="177"/>
        <v>1458</v>
      </c>
      <c r="CH230" s="51">
        <f t="shared" ca="1" si="178"/>
        <v>605</v>
      </c>
      <c r="CI230" s="51">
        <f t="shared" ca="1" si="179"/>
        <v>1458</v>
      </c>
      <c r="CJ230" s="51">
        <f t="shared" ca="1" si="180"/>
        <v>605</v>
      </c>
      <c r="CK230" s="51">
        <f t="shared" ca="1" si="157"/>
        <v>3630</v>
      </c>
      <c r="CL230" s="51">
        <f t="shared" ca="1" si="157"/>
        <v>3630</v>
      </c>
      <c r="CM230" s="51">
        <f t="shared" ca="1" si="157"/>
        <v>8748</v>
      </c>
      <c r="CN230" s="51">
        <f t="shared" ca="1" si="157"/>
        <v>3630</v>
      </c>
      <c r="CO230" s="51">
        <f t="shared" ca="1" si="157"/>
        <v>8748</v>
      </c>
      <c r="CP230" s="51">
        <f t="shared" ca="1" si="157"/>
        <v>3630</v>
      </c>
      <c r="CQ230" s="51">
        <f t="shared" ca="1" si="158"/>
        <v>-2627</v>
      </c>
      <c r="CR230" s="51">
        <f t="shared" ca="1" si="158"/>
        <v>-2627</v>
      </c>
      <c r="CS230" s="51">
        <f t="shared" ca="1" si="158"/>
        <v>-8017</v>
      </c>
      <c r="CT230" s="51">
        <f t="shared" ca="1" si="158"/>
        <v>-927</v>
      </c>
      <c r="CU230" s="51">
        <f t="shared" ca="1" si="158"/>
        <v>-6017</v>
      </c>
      <c r="CV230" s="54">
        <f t="shared" ca="1" si="158"/>
        <v>-2272</v>
      </c>
      <c r="CW230" s="25" t="s">
        <v>212</v>
      </c>
      <c r="CX230" s="55">
        <v>0.9</v>
      </c>
      <c r="CY230" s="55"/>
      <c r="CZ230" s="26">
        <v>0</v>
      </c>
      <c r="DA230" s="26">
        <v>0</v>
      </c>
      <c r="DB230" s="26">
        <v>0</v>
      </c>
      <c r="DC230" s="26">
        <v>0</v>
      </c>
      <c r="DD230" s="26">
        <v>0</v>
      </c>
      <c r="DE230" s="26">
        <v>0</v>
      </c>
      <c r="DF230" s="26">
        <v>0</v>
      </c>
      <c r="DG230" s="26">
        <v>0</v>
      </c>
      <c r="DH230" s="26">
        <v>0</v>
      </c>
      <c r="DI230" s="26">
        <v>0</v>
      </c>
      <c r="DJ230" s="26">
        <v>0</v>
      </c>
      <c r="DK230" s="26">
        <v>0</v>
      </c>
      <c r="DL230" s="27">
        <f t="shared" si="181"/>
        <v>45904.719884259299</v>
      </c>
      <c r="DM230" s="28">
        <f t="shared" ca="1" si="182"/>
        <v>1</v>
      </c>
      <c r="DN230" s="56">
        <f>_xlfn.XLOOKUP(B230,'[2]1. All Calls'!$R:$R,'[2]1. All Calls'!$A:$A,"",0)</f>
        <v>45829.719884259299</v>
      </c>
      <c r="DO230" s="57" t="str">
        <f ca="1">VLOOKUP(DM230,[1]Validation!$B$20:$C$25,2,0)</f>
        <v>Above 3 months</v>
      </c>
      <c r="DP230" s="58" t="str">
        <f>_xlfn.XLOOKUP(B230,'[1]Active AMCs- Dealer'!E:E,'[1]Active AMCs- Dealer'!L:L,"Not in AMC",0)</f>
        <v>Not in AMC</v>
      </c>
      <c r="DQ230" s="50" t="s">
        <v>213</v>
      </c>
      <c r="DR230" s="29" t="str">
        <f>_xlfn.XLOOKUP(B230,'[2]1. All Calls'!$R:$R,'[2]1. All Calls'!$F:$F,"",0)</f>
        <v>CC-01702634</v>
      </c>
      <c r="DS230" s="29" t="str">
        <f>_xlfn.XLOOKUP(B230,'[2]1. All Calls'!$R:$R,'[2]1. All Calls'!$AB:$AB,"",0)</f>
        <v>Sales call carried out for HMR update</v>
      </c>
      <c r="DT230" s="30">
        <f>_xlfn.XLOOKUP(DR230,'[2]1. All Calls'!$F:$F,'[2]1. All Calls'!$A:$A,"",0)</f>
        <v>45829.719884259299</v>
      </c>
      <c r="DU230" s="31">
        <f>_xlfn.XLOOKUP(DR230,'[2]1. All Calls'!$F:$F,'[2]1. All Calls'!$B:$B,"",0)</f>
        <v>21504</v>
      </c>
      <c r="DV230" s="31">
        <f>_xlfn.XLOOKUP(B230,[1]MDA_Assets!D:D,[1]MDA_Assets!N:N,"",0)</f>
        <v>19354</v>
      </c>
      <c r="DW230" s="31">
        <f>_xlfn.XLOOKUP(B230,[1]MDA_Assets!D:D,[1]MDA_Assets!O:O,"",0)</f>
        <v>2150</v>
      </c>
      <c r="DX230" s="32" t="str">
        <f>_xlfn.XLOOKUP(B230,[1]MDA_Assets!D:D,[1]MDA_Assets!Q:Q,"",0)</f>
        <v>XD</v>
      </c>
      <c r="DY230" s="33">
        <f>_xlfn.XLOOKUP(B230,[1]MDA_Assets!D:D,[1]MDA_Assets!R:R,"",0)</f>
        <v>44718</v>
      </c>
      <c r="DZ230" s="33">
        <f>_xlfn.XLOOKUP(B230,[1]MDA_Assets!D:D,[1]MDA_Assets!S:S,"",0)</f>
        <v>45571</v>
      </c>
      <c r="EA230" s="33">
        <f>_xlfn.XLOOKUP(B230,[1]MDA_Assets!D:D,[1]MDA_Assets!T:T,"",0)</f>
        <v>45571</v>
      </c>
      <c r="EB230" s="33">
        <f>_xlfn.XLOOKUP(B230,[1]MDA_Assets!D:D,[1]MDA_Assets!U:U,"",0)</f>
        <v>45571</v>
      </c>
      <c r="EC230" s="33">
        <f>_xlfn.XLOOKUP(B230,[1]MDA_Assets!D:D,[1]MDA_Assets!V:V,"",0)</f>
        <v>45571</v>
      </c>
      <c r="ED230" s="33">
        <f>_xlfn.XLOOKUP(B230,[1]MDA_Assets!D:D,[1]MDA_Assets!W:W,"",0)</f>
        <v>44718</v>
      </c>
      <c r="EE230" s="32">
        <f>_xlfn.XLOOKUP(B230,[1]MDA_Assets!D:D,[1]MDA_Assets!X:X,"",0)</f>
        <v>0</v>
      </c>
      <c r="EF230" s="33">
        <f>_xlfn.XLOOKUP(B230,[1]MDA_Assets!D:D,[1]MDA_Assets!Y:Y,"",0)</f>
        <v>0</v>
      </c>
      <c r="EG230" s="33">
        <f>_xlfn.XLOOKUP(B230,[1]MDA_Assets!D:D,[1]MDA_Assets!Z:Z,"",0)</f>
        <v>0</v>
      </c>
      <c r="EH230" s="33">
        <f>_xlfn.XLOOKUP(B230,[1]MDA_Assets!D:D,[1]MDA_Assets!AA:AA,"",0)</f>
        <v>0</v>
      </c>
      <c r="EI230" s="34">
        <f>_xlfn.XLOOKUP(B230,[1]MDA_Assets!D:D,[1]MDA_Assets!P:P,"",0)</f>
        <v>6</v>
      </c>
      <c r="EJ230" s="35" t="str">
        <f>_xlfn.XLOOKUP(B230,[1]MDA_Assets!D:D,[1]MDA_Assets!AB:AB,"",0)</f>
        <v>1003</v>
      </c>
      <c r="EK230" s="35" t="str">
        <f>_xlfn.XLOOKUP(B230,[1]MDA_Assets!D:D,[1]MDA_Assets!AC:AC,"",0)</f>
        <v>1003</v>
      </c>
      <c r="EL230" s="35" t="str">
        <f>_xlfn.XLOOKUP(B230,[1]MDA_Assets!D:D,[1]MDA_Assets!AD:AD,"",0)</f>
        <v>731</v>
      </c>
      <c r="EM230" s="35" t="str">
        <f>_xlfn.XLOOKUP(B230,[1]MDA_Assets!D:D,[1]MDA_Assets!AE:AE,"",0)</f>
        <v>2703</v>
      </c>
      <c r="EN230" s="35" t="str">
        <f>_xlfn.XLOOKUP(B230,[1]MDA_Assets!D:D,[1]MDA_Assets!AF:AF,"",0)</f>
        <v>2731</v>
      </c>
      <c r="EO230" s="35" t="str">
        <f>_xlfn.XLOOKUP(B230,[1]MDA_Assets!D:D,[1]MDA_Assets!AG:AG,"",0)</f>
        <v>1358</v>
      </c>
      <c r="EP230" s="36">
        <f t="shared" ref="EP230:EQ288" si="199">IF(AL230&gt;1,ROUNDUP(SUM(AL230-U230),0),"")</f>
        <v>180</v>
      </c>
      <c r="EQ230" s="36">
        <f t="shared" si="199"/>
        <v>180</v>
      </c>
      <c r="ER230" s="36">
        <f t="shared" si="183"/>
        <v>365</v>
      </c>
      <c r="ES230" s="36">
        <f t="shared" si="184"/>
        <v>365</v>
      </c>
      <c r="ET230" s="36">
        <f t="shared" si="185"/>
        <v>730</v>
      </c>
      <c r="EU230" s="36">
        <f t="shared" si="186"/>
        <v>365</v>
      </c>
      <c r="EV230" s="36" t="str">
        <f t="shared" si="187"/>
        <v/>
      </c>
      <c r="EW230" s="36" t="str">
        <f t="shared" si="159"/>
        <v/>
      </c>
      <c r="EX230" s="36" t="str">
        <f t="shared" si="160"/>
        <v/>
      </c>
      <c r="EY230" s="36">
        <f t="shared" si="193"/>
        <v>5.81</v>
      </c>
      <c r="EZ230" s="36">
        <f t="shared" si="193"/>
        <v>5.81</v>
      </c>
      <c r="FA230" s="36">
        <f t="shared" si="193"/>
        <v>11.78</v>
      </c>
      <c r="FB230" s="36">
        <f t="shared" si="193"/>
        <v>11.78</v>
      </c>
      <c r="FC230" s="36">
        <f t="shared" si="193"/>
        <v>23.55</v>
      </c>
      <c r="FD230" s="36">
        <f t="shared" si="193"/>
        <v>11.78</v>
      </c>
      <c r="FE230" s="36" t="str">
        <f t="shared" si="192"/>
        <v/>
      </c>
      <c r="FF230" s="36" t="str">
        <f t="shared" si="192"/>
        <v/>
      </c>
      <c r="FG230" s="36" t="str">
        <f t="shared" si="192"/>
        <v/>
      </c>
      <c r="FH230" s="37" t="str" cm="1">
        <f t="array" ref="FH230">_xlfn.IFS(EY230="", "No Data", EY230&lt;0, "Negative/Future", EY230=0, "Zero Days", EY230&lt;=3, "&lt; 3 Months", EY230&lt;=6, "3 to 6 Months", EY230&lt;=9, "6 to 9 Months", EY230&lt;=12, "9 to 12 Months", EY230&lt;=15, "12 to 15 Months", EY230&lt;=18, "15 to 18 Months", EY230&lt;=24, "18 to 24 Months", EY230&gt;24, "&gt; 24 Months")</f>
        <v>3 to 6 Months</v>
      </c>
      <c r="FI230" s="37" t="str" cm="1">
        <f t="array" ref="FI230">_xlfn.IFS(EZ230="", "No Data", EZ230&lt;0, "Negative/Future", EZ230=0, "Zero Days", EZ230&lt;=3, "&lt; 3 Months", EZ230&lt;=6, "3 to 6 Months", EZ230&lt;=9, "6 to 9 Months", EZ230&lt;=12, "9 to 12 Months", EZ230&lt;=15, "12 to 15 Months", EZ230&lt;=18, "15 to 18 Months", EZ230&lt;=24, "18 to 24 Months", EZ230&gt;24, "&gt; 24 Months")</f>
        <v>3 to 6 Months</v>
      </c>
      <c r="FJ230" s="37" t="str" cm="1">
        <f t="array" ref="FJ230">_xlfn.IFS(FA230="", "No Data", FA230&lt;0, "Negative/Future", FA230=0, "Zero Days", FA230&lt;=3, "&lt; 3 Months", FA230&lt;=6, "3 to 6 Months", FA230&lt;=9, "6 to 9 Months", FA230&lt;=12, "9 to 12 Months", FA230&lt;=15, "12 to 15 Months", FA230&lt;=18, "15 to 18 Months", FA230&lt;=24, "18 to 24 Months", FA230&gt;24, "&gt; 24 Months")</f>
        <v>9 to 12 Months</v>
      </c>
      <c r="FK230" s="37" t="str" cm="1">
        <f t="array" ref="FK230">_xlfn.IFS(FB230="", "No Data", FB230&lt;0, "Negative/Future", FB230=0, "Zero Days", FB230&lt;=3, "&lt; 3 Months", FB230&lt;=6, "3 to 6 Months", FB230&lt;=9, "6 to 9 Months", FB230&lt;=12, "9 to 12 Months", FB230&lt;=15, "12 to 15 Months", FB230&lt;=18, "15 to 18 Months", FB230&lt;=24, "18 to 24 Months", FB230&gt;24, "&gt; 24 Months")</f>
        <v>9 to 12 Months</v>
      </c>
      <c r="FL230" s="37" t="str" cm="1">
        <f t="array" ref="FL230">_xlfn.IFS(FC230="", "No Data", FC230&lt;0, "Negative/Future", FC230=0, "Zero Days", FC230&lt;=3, "&lt; 3 Months", FC230&lt;=6, "3 to 6 Months", FC230&lt;=9, "6 to 9 Months", FC230&lt;=12, "9 to 12 Months", FC230&lt;=15, "12 to 15 Months", FC230&lt;=18, "15 to 18 Months", FC230&lt;=24, "18 to 24 Months", FC230&gt;24, "&gt; 24 Months")</f>
        <v>18 to 24 Months</v>
      </c>
      <c r="FM230" s="37" t="str" cm="1">
        <f t="array" ref="FM230">_xlfn.IFS(FD230="", "No Data", FD230&lt;0, "Negative/Future", FD230=0, "Zero Days", FD230&lt;=3, "&lt; 3 Months", FD230&lt;=6, "3 to 6 Months", FD230&lt;=9, "6 to 9 Months", FD230&lt;=12, "9 to 12 Months", FD230&lt;=15, "12 to 15 Months", FD230&lt;=18, "15 to 18 Months", FD230&lt;=24, "18 to 24 Months", FD230&gt;24, "&gt; 24 Months")</f>
        <v>9 to 12 Months</v>
      </c>
      <c r="FN230" s="37" t="str" cm="1">
        <f t="array" ref="FN230">_xlfn.IFS(FE230="", "No Data", FE230&lt;0, "Negative/Future", FE230=0, "Zero Days", FE230&lt;=3, "&lt; 3 Months", FE230&lt;=6, "3 to 6 Months", FE230&lt;=9, "6 to 9 Months", FE230&lt;=12, "9 to 12 Months", FE230&lt;=15, "12 to 15 Months", FE230&lt;=18, "15 to 18 Months", FE230&lt;=24, "18 to 24 Months", FE230&gt;24, "&gt; 24 Months")</f>
        <v>No Data</v>
      </c>
      <c r="FO230" s="37" t="str" cm="1">
        <f t="array" ref="FO230">_xlfn.IFS(FG230="", "No Data", FG230&lt;0, "Negative/Future", FG230=0, "Zero Days", FG230&lt;=3, "&lt; 3 Months", FG230&lt;=6, "3 to 6 Months", FG230&lt;=9, "6 to 9 Months", FG230&lt;=12, "9 to 12 Months", FG230&lt;=15, "12 to 15 Months", FG230&lt;=18, "15 to 18 Months", FG230&lt;=24, "18 to 24 Months", FG230&gt;24, "&gt; 24 Months")</f>
        <v>No Data</v>
      </c>
      <c r="FP230" s="37" t="str" cm="1">
        <f t="array" ref="FP230">_xlfn.IFS(FF230="", "No Data", FF230&lt;0, "Negative/Future", FF230=0, "Zero Days", FF230&lt;=3, "&lt; 3 Months", FF230&lt;=6, "3 to 6 Months", FF230&lt;=9, "6 to 9 Months", FF230&lt;=12, "9 to 12 Months", FF230&lt;=15, "12 to 15 Months", FF230&lt;=18, "15 to 18 Months", FF230&lt;=24, "18 to 24 Months", FF230&gt;24, "&gt; 24 Months")</f>
        <v>No Data</v>
      </c>
      <c r="FQ230" s="29" t="s">
        <v>1019</v>
      </c>
      <c r="FR230" s="29">
        <v>9234621740</v>
      </c>
      <c r="FS230" s="38" t="str">
        <f>VLOOKUP(_xlfn.XLOOKUP(B230,[1]MDA_Assets!D:D,[1]MDA_Assets!I:I,"",0),[1]Validation!$B$1:$C$8,2,0)</f>
        <v>C</v>
      </c>
      <c r="FT230" s="38" t="s">
        <v>252</v>
      </c>
      <c r="FU230" s="31">
        <f>_xlfn.XLOOKUP(B230,[1]MDA_Assets!D:D,[1]MDA_Assets!X:X,"",0)</f>
        <v>0</v>
      </c>
      <c r="FV230" s="39">
        <v>6</v>
      </c>
      <c r="FW230" s="39">
        <v>0</v>
      </c>
      <c r="FX230" s="39">
        <v>0</v>
      </c>
      <c r="FY230" s="39">
        <v>3</v>
      </c>
      <c r="FZ230" s="40">
        <f t="shared" si="196"/>
        <v>45751</v>
      </c>
      <c r="GA230" s="40">
        <f t="shared" si="196"/>
        <v>45751</v>
      </c>
      <c r="GB230" s="40">
        <f t="shared" si="161"/>
        <v>45083</v>
      </c>
      <c r="GC230" s="40">
        <f t="shared" si="162"/>
        <v>45936</v>
      </c>
      <c r="GD230" s="40">
        <f t="shared" si="163"/>
        <v>46301</v>
      </c>
      <c r="GE230" s="40">
        <f t="shared" si="164"/>
        <v>45083</v>
      </c>
      <c r="GF230" s="40" t="str">
        <f t="shared" ref="GF230:GH288" si="200">IF(EF230&gt;1,SUM(EF230+EV230),"")</f>
        <v/>
      </c>
      <c r="GG230" s="40" t="str">
        <f t="shared" si="200"/>
        <v/>
      </c>
      <c r="GH230" s="40" t="str">
        <f t="shared" si="200"/>
        <v/>
      </c>
      <c r="GI230" s="39">
        <f t="shared" si="188"/>
        <v>5</v>
      </c>
      <c r="GJ230" s="39">
        <f t="shared" si="189"/>
        <v>0</v>
      </c>
      <c r="GK230" s="39">
        <f t="shared" si="190"/>
        <v>0</v>
      </c>
      <c r="GL230" s="39">
        <f t="shared" si="191"/>
        <v>1</v>
      </c>
    </row>
    <row r="231" spans="1:194" x14ac:dyDescent="0.25">
      <c r="A231" s="19">
        <v>259</v>
      </c>
      <c r="B231" s="43" t="s">
        <v>1265</v>
      </c>
      <c r="C231" s="43" t="s">
        <v>254</v>
      </c>
      <c r="D231" s="43" t="s">
        <v>241</v>
      </c>
      <c r="E231" s="43" t="s">
        <v>1266</v>
      </c>
      <c r="F231" s="43" t="s">
        <v>493</v>
      </c>
      <c r="G231" s="43" t="s">
        <v>190</v>
      </c>
      <c r="H231" s="43" t="s">
        <v>494</v>
      </c>
      <c r="I231" s="43" t="s">
        <v>192</v>
      </c>
      <c r="J231" s="44">
        <f t="shared" si="165"/>
        <v>43039.770833333336</v>
      </c>
      <c r="K231" s="44">
        <v>42675.770833333336</v>
      </c>
      <c r="L231" s="44">
        <v>42507.770833333336</v>
      </c>
      <c r="M231" s="43" t="s">
        <v>2934</v>
      </c>
      <c r="N231" s="43" t="s">
        <v>226</v>
      </c>
      <c r="O231" s="44">
        <v>46128.351111111115</v>
      </c>
      <c r="P231" s="43">
        <v>60244</v>
      </c>
      <c r="Q231" s="43">
        <v>12651</v>
      </c>
      <c r="R231" s="43">
        <v>47593</v>
      </c>
      <c r="S231" s="43" t="s">
        <v>206</v>
      </c>
      <c r="T231" s="44">
        <v>46089.770833333336</v>
      </c>
      <c r="U231" s="44">
        <v>46089.770833333336</v>
      </c>
      <c r="V231" s="44">
        <v>46089.770833333336</v>
      </c>
      <c r="W231" s="44">
        <v>46089.770833333336</v>
      </c>
      <c r="X231" s="44">
        <v>46089.770833333336</v>
      </c>
      <c r="Y231" s="44">
        <v>46089.770833333336</v>
      </c>
      <c r="Z231" s="43"/>
      <c r="AA231" s="43"/>
      <c r="AB231" s="43"/>
      <c r="AC231" s="43"/>
      <c r="AD231" s="43"/>
      <c r="AE231" s="43">
        <v>5</v>
      </c>
      <c r="AF231" s="43" t="s">
        <v>2935</v>
      </c>
      <c r="AG231" s="43" t="s">
        <v>2935</v>
      </c>
      <c r="AH231" s="43" t="s">
        <v>2936</v>
      </c>
      <c r="AI231" s="43" t="s">
        <v>2936</v>
      </c>
      <c r="AJ231" s="43" t="s">
        <v>2937</v>
      </c>
      <c r="AK231" s="43" t="s">
        <v>2936</v>
      </c>
      <c r="AL231" s="47">
        <v>46269</v>
      </c>
      <c r="AM231" s="47">
        <v>46269</v>
      </c>
      <c r="AN231" s="47">
        <v>46454</v>
      </c>
      <c r="AO231" s="47">
        <v>46454</v>
      </c>
      <c r="AP231" s="47">
        <v>46819</v>
      </c>
      <c r="AQ231" s="47">
        <v>46454</v>
      </c>
      <c r="AR231" s="48"/>
      <c r="AS231" s="48"/>
      <c r="AT231" s="48"/>
      <c r="AU231" s="43">
        <v>0</v>
      </c>
      <c r="AV231" s="43">
        <v>0</v>
      </c>
      <c r="AW231" s="43">
        <v>0</v>
      </c>
      <c r="AX231" s="51" t="s">
        <v>421</v>
      </c>
      <c r="AY231" s="51" t="s">
        <v>237</v>
      </c>
      <c r="AZ231" s="51" t="s">
        <v>198</v>
      </c>
      <c r="BA231" s="20">
        <f t="shared" ca="1" si="195"/>
        <v>0</v>
      </c>
      <c r="BB231" s="20">
        <f t="shared" ca="1" si="195"/>
        <v>0</v>
      </c>
      <c r="BC231" s="20">
        <f t="shared" ca="1" si="195"/>
        <v>0</v>
      </c>
      <c r="BD231" s="20">
        <f t="shared" ca="1" si="194"/>
        <v>0</v>
      </c>
      <c r="BE231" s="20">
        <f t="shared" ca="1" si="194"/>
        <v>0</v>
      </c>
      <c r="BF231" s="20">
        <f t="shared" ca="1" si="194"/>
        <v>0</v>
      </c>
      <c r="BG231" s="21" t="str">
        <f t="shared" ca="1" si="194"/>
        <v/>
      </c>
      <c r="BH231" s="21" t="str">
        <f t="shared" ca="1" si="194"/>
        <v/>
      </c>
      <c r="BI231" s="21" t="str">
        <f t="shared" ca="1" si="194"/>
        <v/>
      </c>
      <c r="BJ231" s="22">
        <f t="shared" ca="1" si="166"/>
        <v>0</v>
      </c>
      <c r="BK231" s="21">
        <f t="shared" si="167"/>
        <v>5</v>
      </c>
      <c r="BL231" s="22">
        <f t="shared" ca="1" si="168"/>
        <v>60482</v>
      </c>
      <c r="BM231" s="22">
        <f t="shared" ca="1" si="169"/>
        <v>12701</v>
      </c>
      <c r="BN231" s="23">
        <f t="shared" ca="1" si="170"/>
        <v>47781</v>
      </c>
      <c r="BO231" s="24">
        <f t="shared" ca="1" si="171"/>
        <v>238</v>
      </c>
      <c r="BP231" s="51" t="str">
        <f>_xlfn.XLOOKUP(E231,[1]Validation!E:E,[1]Validation!F:F,"")</f>
        <v>EN45</v>
      </c>
      <c r="BQ231" s="51" t="str">
        <f>_xlfn.XLOOKUP(BP231,[1]Validation!F:F,[1]Validation!G:G,"")</f>
        <v>EN30 to EN45</v>
      </c>
      <c r="BR231" s="52" t="str">
        <f>VLOOKUP(G231,[1]Validation!$B$1:$C$9,2,0)</f>
        <v>B</v>
      </c>
      <c r="BS231" s="51">
        <f t="shared" ca="1" si="172"/>
        <v>115</v>
      </c>
      <c r="BT231" s="53">
        <f>_xlfn.XLOOKUP(B231,'[2]1. All Calls'!$R:$R,'[2]1. All Calls'!$A:$A,"",0)</f>
        <v>46118.275486111103</v>
      </c>
      <c r="BU231" s="51" t="str">
        <f>_xlfn.XLOOKUP(B231,'[2]1. All Calls'!$R:$R,'[2]1. All Calls'!$F:$F,"",0)</f>
        <v>CC-02036704</v>
      </c>
      <c r="BV231" s="51" t="str">
        <f>_xlfn.XLOOKUP(B231,'[2]1. All Calls'!$R:$R,'[2]1. All Calls'!$J:$J,"",0)</f>
        <v>Schedule Service - AMC</v>
      </c>
      <c r="BW231" s="53">
        <f>_xlfn.XLOOKUP(B231,'[2]Sch Calls'!$R:$R,'[2]Sch Calls'!$A:$A,"",0)</f>
        <v>45356.749710648102</v>
      </c>
      <c r="BX231" s="51">
        <f>_xlfn.XLOOKUP(B231,'[2]Sch Calls'!$R:$R,'[2]Sch Calls'!$B:$B,"",0)</f>
        <v>48438</v>
      </c>
      <c r="BY231" s="51" t="str">
        <f t="shared" si="197"/>
        <v>05-Sep-26</v>
      </c>
      <c r="BZ231" s="51" t="str">
        <f t="shared" si="197"/>
        <v>05-Sep-26</v>
      </c>
      <c r="CA231" s="51" t="str">
        <f t="shared" si="173"/>
        <v>09-Dec-26</v>
      </c>
      <c r="CB231" s="51" t="str">
        <f t="shared" si="174"/>
        <v>06-Sep-27</v>
      </c>
      <c r="CC231" s="51" t="str">
        <f t="shared" si="175"/>
        <v>08-Mar-28</v>
      </c>
      <c r="CD231" s="51" t="str">
        <f t="shared" si="176"/>
        <v>09-Mar-27</v>
      </c>
      <c r="CE231" s="51">
        <f t="shared" ca="1" si="198"/>
        <v>86</v>
      </c>
      <c r="CF231" s="51">
        <f t="shared" ca="1" si="198"/>
        <v>86</v>
      </c>
      <c r="CG231" s="51">
        <f t="shared" ca="1" si="177"/>
        <v>86</v>
      </c>
      <c r="CH231" s="51">
        <f t="shared" ca="1" si="178"/>
        <v>86</v>
      </c>
      <c r="CI231" s="51">
        <f t="shared" ca="1" si="179"/>
        <v>86</v>
      </c>
      <c r="CJ231" s="51">
        <f t="shared" ca="1" si="180"/>
        <v>86</v>
      </c>
      <c r="CK231" s="51">
        <f t="shared" ca="1" si="157"/>
        <v>430</v>
      </c>
      <c r="CL231" s="51">
        <f t="shared" ca="1" si="157"/>
        <v>430</v>
      </c>
      <c r="CM231" s="51">
        <f t="shared" ca="1" si="157"/>
        <v>430</v>
      </c>
      <c r="CN231" s="51">
        <f t="shared" ca="1" si="157"/>
        <v>430</v>
      </c>
      <c r="CO231" s="51">
        <f t="shared" ca="1" si="157"/>
        <v>430</v>
      </c>
      <c r="CP231" s="51">
        <f t="shared" ca="1" si="157"/>
        <v>430</v>
      </c>
      <c r="CQ231" s="51">
        <f t="shared" ca="1" si="158"/>
        <v>1502</v>
      </c>
      <c r="CR231" s="51">
        <f t="shared" ca="1" si="158"/>
        <v>1502</v>
      </c>
      <c r="CS231" s="51">
        <f t="shared" ca="1" si="158"/>
        <v>3502</v>
      </c>
      <c r="CT231" s="51">
        <f t="shared" ca="1" si="158"/>
        <v>3502</v>
      </c>
      <c r="CU231" s="51">
        <f t="shared" ca="1" si="158"/>
        <v>7502</v>
      </c>
      <c r="CV231" s="54">
        <f t="shared" ca="1" si="158"/>
        <v>3502</v>
      </c>
      <c r="CW231" s="25" t="s">
        <v>212</v>
      </c>
      <c r="CX231" s="55">
        <v>0</v>
      </c>
      <c r="CY231" s="55"/>
      <c r="CZ231" s="26">
        <v>0</v>
      </c>
      <c r="DA231" s="26">
        <v>0</v>
      </c>
      <c r="DB231" s="26">
        <v>0</v>
      </c>
      <c r="DC231" s="26">
        <v>0</v>
      </c>
      <c r="DD231" s="26">
        <v>0</v>
      </c>
      <c r="DE231" s="26">
        <v>0</v>
      </c>
      <c r="DF231" s="26">
        <v>0</v>
      </c>
      <c r="DG231" s="26">
        <v>0</v>
      </c>
      <c r="DH231" s="26">
        <v>0</v>
      </c>
      <c r="DI231" s="26">
        <v>0</v>
      </c>
      <c r="DJ231" s="26">
        <v>0</v>
      </c>
      <c r="DK231" s="26">
        <v>0</v>
      </c>
      <c r="DL231" s="27">
        <f t="shared" si="181"/>
        <v>46193.275486111103</v>
      </c>
      <c r="DM231" s="28">
        <f t="shared" ca="1" si="182"/>
        <v>0</v>
      </c>
      <c r="DN231" s="56">
        <f>_xlfn.XLOOKUP(B231,'[2]1. All Calls'!$R:$R,'[2]1. All Calls'!$A:$A,"",0)</f>
        <v>46118.275486111103</v>
      </c>
      <c r="DO231" s="57" t="str">
        <f ca="1">VLOOKUP(DM231,[1]Validation!$B$20:$C$25,2,0)</f>
        <v>Within 3 months</v>
      </c>
      <c r="DP231" s="58" t="str">
        <f>_xlfn.XLOOKUP(B231,'[1]Active AMCs- Dealer'!E:E,'[1]Active AMCs- Dealer'!L:L,"Not in AMC",0)</f>
        <v>AMC</v>
      </c>
      <c r="DQ231" s="58"/>
      <c r="DR231" s="29" t="str">
        <f>_xlfn.XLOOKUP(B231,'[2]1. All Calls'!$R:$R,'[2]1. All Calls'!$F:$F,"",0)</f>
        <v>CC-02036704</v>
      </c>
      <c r="DS231" s="29" t="str">
        <f>_xlfn.XLOOKUP(B231,'[2]1. All Calls'!$R:$R,'[2]1. All Calls'!$AB:$AB,"",0)</f>
        <v>AMC visit carried out</v>
      </c>
      <c r="DT231" s="30">
        <f>_xlfn.XLOOKUP(DR231,'[2]1. All Calls'!$F:$F,'[2]1. All Calls'!$A:$A,"",0)</f>
        <v>46118.275486111103</v>
      </c>
      <c r="DU231" s="31">
        <f>_xlfn.XLOOKUP(DR231,'[2]1. All Calls'!$F:$F,'[2]1. All Calls'!$B:$B,"",0)</f>
        <v>60244</v>
      </c>
      <c r="DV231" s="31">
        <f>_xlfn.XLOOKUP(B231,[1]MDA_Assets!D:D,[1]MDA_Assets!N:N,"",0)</f>
        <v>12651</v>
      </c>
      <c r="DW231" s="31">
        <f>_xlfn.XLOOKUP(B231,[1]MDA_Assets!D:D,[1]MDA_Assets!O:O,"",0)</f>
        <v>47593</v>
      </c>
      <c r="DX231" s="32" t="str">
        <f>_xlfn.XLOOKUP(B231,[1]MDA_Assets!D:D,[1]MDA_Assets!Q:Q,"",0)</f>
        <v>XD</v>
      </c>
      <c r="DY231" s="33">
        <f>_xlfn.XLOOKUP(B231,[1]MDA_Assets!D:D,[1]MDA_Assets!R:R,"",0)</f>
        <v>46090</v>
      </c>
      <c r="DZ231" s="33">
        <f>_xlfn.XLOOKUP(B231,[1]MDA_Assets!D:D,[1]MDA_Assets!S:S,"",0)</f>
        <v>46090</v>
      </c>
      <c r="EA231" s="33">
        <f>_xlfn.XLOOKUP(B231,[1]MDA_Assets!D:D,[1]MDA_Assets!T:T,"",0)</f>
        <v>46090</v>
      </c>
      <c r="EB231" s="33">
        <f>_xlfn.XLOOKUP(B231,[1]MDA_Assets!D:D,[1]MDA_Assets!U:U,"",0)</f>
        <v>46090</v>
      </c>
      <c r="EC231" s="33">
        <f>_xlfn.XLOOKUP(B231,[1]MDA_Assets!D:D,[1]MDA_Assets!V:V,"",0)</f>
        <v>46090</v>
      </c>
      <c r="ED231" s="33">
        <f>_xlfn.XLOOKUP(B231,[1]MDA_Assets!D:D,[1]MDA_Assets!W:W,"",0)</f>
        <v>46090</v>
      </c>
      <c r="EE231" s="32">
        <f>_xlfn.XLOOKUP(B231,[1]MDA_Assets!D:D,[1]MDA_Assets!X:X,"",0)</f>
        <v>0</v>
      </c>
      <c r="EF231" s="33">
        <f>_xlfn.XLOOKUP(B231,[1]MDA_Assets!D:D,[1]MDA_Assets!Y:Y,"",0)</f>
        <v>0</v>
      </c>
      <c r="EG231" s="33">
        <f>_xlfn.XLOOKUP(B231,[1]MDA_Assets!D:D,[1]MDA_Assets!Z:Z,"",0)</f>
        <v>0</v>
      </c>
      <c r="EH231" s="33">
        <f>_xlfn.XLOOKUP(B231,[1]MDA_Assets!D:D,[1]MDA_Assets!AA:AA,"",0)</f>
        <v>0</v>
      </c>
      <c r="EI231" s="34">
        <f>_xlfn.XLOOKUP(B231,[1]MDA_Assets!D:D,[1]MDA_Assets!P:P,"",0)</f>
        <v>5</v>
      </c>
      <c r="EJ231" s="35" t="str">
        <f>_xlfn.XLOOKUP(B231,[1]MDA_Assets!D:D,[1]MDA_Assets!AB:AB,"",0)</f>
        <v>1932</v>
      </c>
      <c r="EK231" s="35" t="str">
        <f>_xlfn.XLOOKUP(B231,[1]MDA_Assets!D:D,[1]MDA_Assets!AC:AC,"",0)</f>
        <v>1932</v>
      </c>
      <c r="EL231" s="35" t="str">
        <f>_xlfn.XLOOKUP(B231,[1]MDA_Assets!D:D,[1]MDA_Assets!AD:AD,"",0)</f>
        <v>3932</v>
      </c>
      <c r="EM231" s="35" t="str">
        <f>_xlfn.XLOOKUP(B231,[1]MDA_Assets!D:D,[1]MDA_Assets!AE:AE,"",0)</f>
        <v>3932</v>
      </c>
      <c r="EN231" s="35" t="str">
        <f>_xlfn.XLOOKUP(B231,[1]MDA_Assets!D:D,[1]MDA_Assets!AF:AF,"",0)</f>
        <v>7932</v>
      </c>
      <c r="EO231" s="35" t="str">
        <f>_xlfn.XLOOKUP(B231,[1]MDA_Assets!D:D,[1]MDA_Assets!AG:AG,"",0)</f>
        <v>3932</v>
      </c>
      <c r="EP231" s="36">
        <f t="shared" si="199"/>
        <v>180</v>
      </c>
      <c r="EQ231" s="36">
        <f t="shared" si="199"/>
        <v>180</v>
      </c>
      <c r="ER231" s="36">
        <f t="shared" si="183"/>
        <v>365</v>
      </c>
      <c r="ES231" s="36">
        <f t="shared" si="184"/>
        <v>365</v>
      </c>
      <c r="ET231" s="36">
        <f t="shared" si="185"/>
        <v>730</v>
      </c>
      <c r="EU231" s="36">
        <f t="shared" si="186"/>
        <v>365</v>
      </c>
      <c r="EV231" s="36" t="str">
        <f t="shared" si="187"/>
        <v/>
      </c>
      <c r="EW231" s="36" t="str">
        <f t="shared" si="159"/>
        <v/>
      </c>
      <c r="EX231" s="36" t="str">
        <f t="shared" si="160"/>
        <v/>
      </c>
      <c r="EY231" s="36">
        <f t="shared" si="193"/>
        <v>5.81</v>
      </c>
      <c r="EZ231" s="36">
        <f t="shared" si="193"/>
        <v>5.81</v>
      </c>
      <c r="FA231" s="36">
        <f t="shared" si="193"/>
        <v>11.78</v>
      </c>
      <c r="FB231" s="36">
        <f t="shared" si="193"/>
        <v>11.78</v>
      </c>
      <c r="FC231" s="36">
        <f t="shared" si="193"/>
        <v>23.55</v>
      </c>
      <c r="FD231" s="36">
        <f t="shared" si="193"/>
        <v>11.78</v>
      </c>
      <c r="FE231" s="36" t="str">
        <f t="shared" si="192"/>
        <v/>
      </c>
      <c r="FF231" s="36" t="str">
        <f t="shared" si="192"/>
        <v/>
      </c>
      <c r="FG231" s="36" t="str">
        <f t="shared" si="192"/>
        <v/>
      </c>
      <c r="FH231" s="37" t="str" cm="1">
        <f t="array" ref="FH231">_xlfn.IFS(EY231="", "No Data", EY231&lt;0, "Negative/Future", EY231=0, "Zero Days", EY231&lt;=3, "&lt; 3 Months", EY231&lt;=6, "3 to 6 Months", EY231&lt;=9, "6 to 9 Months", EY231&lt;=12, "9 to 12 Months", EY231&lt;=15, "12 to 15 Months", EY231&lt;=18, "15 to 18 Months", EY231&lt;=24, "18 to 24 Months", EY231&gt;24, "&gt; 24 Months")</f>
        <v>3 to 6 Months</v>
      </c>
      <c r="FI231" s="37" t="str" cm="1">
        <f t="array" ref="FI231">_xlfn.IFS(EZ231="", "No Data", EZ231&lt;0, "Negative/Future", EZ231=0, "Zero Days", EZ231&lt;=3, "&lt; 3 Months", EZ231&lt;=6, "3 to 6 Months", EZ231&lt;=9, "6 to 9 Months", EZ231&lt;=12, "9 to 12 Months", EZ231&lt;=15, "12 to 15 Months", EZ231&lt;=18, "15 to 18 Months", EZ231&lt;=24, "18 to 24 Months", EZ231&gt;24, "&gt; 24 Months")</f>
        <v>3 to 6 Months</v>
      </c>
      <c r="FJ231" s="37" t="str" cm="1">
        <f t="array" ref="FJ231">_xlfn.IFS(FA231="", "No Data", FA231&lt;0, "Negative/Future", FA231=0, "Zero Days", FA231&lt;=3, "&lt; 3 Months", FA231&lt;=6, "3 to 6 Months", FA231&lt;=9, "6 to 9 Months", FA231&lt;=12, "9 to 12 Months", FA231&lt;=15, "12 to 15 Months", FA231&lt;=18, "15 to 18 Months", FA231&lt;=24, "18 to 24 Months", FA231&gt;24, "&gt; 24 Months")</f>
        <v>9 to 12 Months</v>
      </c>
      <c r="FK231" s="37" t="str" cm="1">
        <f t="array" ref="FK231">_xlfn.IFS(FB231="", "No Data", FB231&lt;0, "Negative/Future", FB231=0, "Zero Days", FB231&lt;=3, "&lt; 3 Months", FB231&lt;=6, "3 to 6 Months", FB231&lt;=9, "6 to 9 Months", FB231&lt;=12, "9 to 12 Months", FB231&lt;=15, "12 to 15 Months", FB231&lt;=18, "15 to 18 Months", FB231&lt;=24, "18 to 24 Months", FB231&gt;24, "&gt; 24 Months")</f>
        <v>9 to 12 Months</v>
      </c>
      <c r="FL231" s="37" t="str" cm="1">
        <f t="array" ref="FL231">_xlfn.IFS(FC231="", "No Data", FC231&lt;0, "Negative/Future", FC231=0, "Zero Days", FC231&lt;=3, "&lt; 3 Months", FC231&lt;=6, "3 to 6 Months", FC231&lt;=9, "6 to 9 Months", FC231&lt;=12, "9 to 12 Months", FC231&lt;=15, "12 to 15 Months", FC231&lt;=18, "15 to 18 Months", FC231&lt;=24, "18 to 24 Months", FC231&gt;24, "&gt; 24 Months")</f>
        <v>18 to 24 Months</v>
      </c>
      <c r="FM231" s="37" t="str" cm="1">
        <f t="array" ref="FM231">_xlfn.IFS(FD231="", "No Data", FD231&lt;0, "Negative/Future", FD231=0, "Zero Days", FD231&lt;=3, "&lt; 3 Months", FD231&lt;=6, "3 to 6 Months", FD231&lt;=9, "6 to 9 Months", FD231&lt;=12, "9 to 12 Months", FD231&lt;=15, "12 to 15 Months", FD231&lt;=18, "15 to 18 Months", FD231&lt;=24, "18 to 24 Months", FD231&gt;24, "&gt; 24 Months")</f>
        <v>9 to 12 Months</v>
      </c>
      <c r="FN231" s="37" t="str" cm="1">
        <f t="array" ref="FN231">_xlfn.IFS(FE231="", "No Data", FE231&lt;0, "Negative/Future", FE231=0, "Zero Days", FE231&lt;=3, "&lt; 3 Months", FE231&lt;=6, "3 to 6 Months", FE231&lt;=9, "6 to 9 Months", FE231&lt;=12, "9 to 12 Months", FE231&lt;=15, "12 to 15 Months", FE231&lt;=18, "15 to 18 Months", FE231&lt;=24, "18 to 24 Months", FE231&gt;24, "&gt; 24 Months")</f>
        <v>No Data</v>
      </c>
      <c r="FO231" s="37" t="str" cm="1">
        <f t="array" ref="FO231">_xlfn.IFS(FG231="", "No Data", FG231&lt;0, "Negative/Future", FG231=0, "Zero Days", FG231&lt;=3, "&lt; 3 Months", FG231&lt;=6, "3 to 6 Months", FG231&lt;=9, "6 to 9 Months", FG231&lt;=12, "9 to 12 Months", FG231&lt;=15, "12 to 15 Months", FG231&lt;=18, "15 to 18 Months", FG231&lt;=24, "18 to 24 Months", FG231&gt;24, "&gt; 24 Months")</f>
        <v>No Data</v>
      </c>
      <c r="FP231" s="37" t="str" cm="1">
        <f t="array" ref="FP231">_xlfn.IFS(FF231="", "No Data", FF231&lt;0, "Negative/Future", FF231=0, "Zero Days", FF231&lt;=3, "&lt; 3 Months", FF231&lt;=6, "3 to 6 Months", FF231&lt;=9, "6 to 9 Months", FF231&lt;=12, "9 to 12 Months", FF231&lt;=15, "12 to 15 Months", FF231&lt;=18, "15 to 18 Months", FF231&lt;=24, "18 to 24 Months", FF231&gt;24, "&gt; 24 Months")</f>
        <v>No Data</v>
      </c>
      <c r="FQ231" s="29" t="s">
        <v>868</v>
      </c>
      <c r="FR231" s="29">
        <v>9638545205</v>
      </c>
      <c r="FS231" s="38" t="str">
        <f>VLOOKUP(_xlfn.XLOOKUP(B231,[1]MDA_Assets!D:D,[1]MDA_Assets!I:I,"",0),[1]Validation!$B$1:$C$8,2,0)</f>
        <v>B</v>
      </c>
      <c r="FT231" s="38" t="s">
        <v>202</v>
      </c>
      <c r="FU231" s="31">
        <f>_xlfn.XLOOKUP(B231,[1]MDA_Assets!D:D,[1]MDA_Assets!X:X,"",0)</f>
        <v>0</v>
      </c>
      <c r="FV231" s="39">
        <v>0</v>
      </c>
      <c r="FW231" s="39">
        <v>0</v>
      </c>
      <c r="FX231" s="39">
        <v>0</v>
      </c>
      <c r="FY231" s="39">
        <v>9</v>
      </c>
      <c r="FZ231" s="40">
        <f t="shared" si="196"/>
        <v>46270</v>
      </c>
      <c r="GA231" s="40">
        <f t="shared" si="196"/>
        <v>46270</v>
      </c>
      <c r="GB231" s="40">
        <f t="shared" si="161"/>
        <v>46455</v>
      </c>
      <c r="GC231" s="40">
        <f t="shared" si="162"/>
        <v>46455</v>
      </c>
      <c r="GD231" s="40">
        <f t="shared" si="163"/>
        <v>46820</v>
      </c>
      <c r="GE231" s="40">
        <f t="shared" si="164"/>
        <v>46455</v>
      </c>
      <c r="GF231" s="40" t="str">
        <f t="shared" si="200"/>
        <v/>
      </c>
      <c r="GG231" s="40" t="str">
        <f t="shared" si="200"/>
        <v/>
      </c>
      <c r="GH231" s="40" t="str">
        <f t="shared" si="200"/>
        <v/>
      </c>
      <c r="GI231" s="39">
        <f t="shared" si="188"/>
        <v>0</v>
      </c>
      <c r="GJ231" s="39">
        <f t="shared" si="189"/>
        <v>0</v>
      </c>
      <c r="GK231" s="39">
        <f t="shared" si="190"/>
        <v>0</v>
      </c>
      <c r="GL231" s="39">
        <f t="shared" si="191"/>
        <v>6</v>
      </c>
    </row>
    <row r="232" spans="1:194" x14ac:dyDescent="0.25">
      <c r="A232" s="19">
        <v>260</v>
      </c>
      <c r="B232" s="43" t="s">
        <v>1269</v>
      </c>
      <c r="C232" s="43" t="s">
        <v>186</v>
      </c>
      <c r="D232" s="43" t="s">
        <v>241</v>
      </c>
      <c r="E232" s="43" t="s">
        <v>562</v>
      </c>
      <c r="F232" s="43" t="s">
        <v>2745</v>
      </c>
      <c r="G232" s="43" t="s">
        <v>243</v>
      </c>
      <c r="H232" s="43" t="s">
        <v>291</v>
      </c>
      <c r="I232" s="43" t="s">
        <v>192</v>
      </c>
      <c r="J232" s="44">
        <f t="shared" si="165"/>
        <v>43034.770833333336</v>
      </c>
      <c r="K232" s="44">
        <v>42670.770833333336</v>
      </c>
      <c r="L232" s="44">
        <v>42550.770833333336</v>
      </c>
      <c r="M232" s="43" t="s">
        <v>2938</v>
      </c>
      <c r="N232" s="43" t="s">
        <v>2939</v>
      </c>
      <c r="O232" s="44">
        <v>46136.390231481484</v>
      </c>
      <c r="P232" s="43">
        <v>49874</v>
      </c>
      <c r="Q232" s="43">
        <v>37400</v>
      </c>
      <c r="R232" s="43">
        <v>12474</v>
      </c>
      <c r="S232" s="43" t="s">
        <v>194</v>
      </c>
      <c r="T232" s="44">
        <v>46055.770833333336</v>
      </c>
      <c r="U232" s="44">
        <v>46055.770833333336</v>
      </c>
      <c r="V232" s="44">
        <v>46055.770833333336</v>
      </c>
      <c r="W232" s="44">
        <v>46055.770833333336</v>
      </c>
      <c r="X232" s="44">
        <v>46055.770833333336</v>
      </c>
      <c r="Y232" s="44">
        <v>46055.770833333336</v>
      </c>
      <c r="Z232" s="43"/>
      <c r="AA232" s="43"/>
      <c r="AB232" s="43"/>
      <c r="AC232" s="43"/>
      <c r="AD232" s="43"/>
      <c r="AE232" s="43">
        <v>12</v>
      </c>
      <c r="AF232" s="43" t="s">
        <v>2940</v>
      </c>
      <c r="AG232" s="43" t="s">
        <v>2940</v>
      </c>
      <c r="AH232" s="43" t="s">
        <v>694</v>
      </c>
      <c r="AI232" s="43" t="s">
        <v>694</v>
      </c>
      <c r="AJ232" s="43" t="s">
        <v>2941</v>
      </c>
      <c r="AK232" s="43" t="s">
        <v>2942</v>
      </c>
      <c r="AL232" s="49">
        <v>46202</v>
      </c>
      <c r="AM232" s="49">
        <v>46202</v>
      </c>
      <c r="AN232" s="47">
        <v>46536</v>
      </c>
      <c r="AO232" s="47">
        <v>46536</v>
      </c>
      <c r="AP232" s="47">
        <v>46703</v>
      </c>
      <c r="AQ232" s="47">
        <v>46369</v>
      </c>
      <c r="AR232" s="48"/>
      <c r="AS232" s="48"/>
      <c r="AT232" s="48"/>
      <c r="AU232" s="43">
        <v>0</v>
      </c>
      <c r="AV232" s="43">
        <v>0</v>
      </c>
      <c r="AW232" s="43">
        <v>1</v>
      </c>
      <c r="AX232" s="51" t="s">
        <v>237</v>
      </c>
      <c r="AY232" s="51" t="s">
        <v>237</v>
      </c>
      <c r="AZ232" s="51" t="s">
        <v>198</v>
      </c>
      <c r="BA232" s="20">
        <f t="shared" ca="1" si="195"/>
        <v>1</v>
      </c>
      <c r="BB232" s="20">
        <f t="shared" ca="1" si="195"/>
        <v>1</v>
      </c>
      <c r="BC232" s="20">
        <f t="shared" ca="1" si="195"/>
        <v>0</v>
      </c>
      <c r="BD232" s="20">
        <f t="shared" ca="1" si="194"/>
        <v>0</v>
      </c>
      <c r="BE232" s="20">
        <f t="shared" ca="1" si="194"/>
        <v>0</v>
      </c>
      <c r="BF232" s="20">
        <f t="shared" ca="1" si="194"/>
        <v>0</v>
      </c>
      <c r="BG232" s="21" t="str">
        <f t="shared" ca="1" si="194"/>
        <v/>
      </c>
      <c r="BH232" s="21" t="str">
        <f t="shared" ca="1" si="194"/>
        <v/>
      </c>
      <c r="BI232" s="21" t="str">
        <f t="shared" ca="1" si="194"/>
        <v/>
      </c>
      <c r="BJ232" s="22">
        <f t="shared" ca="1" si="166"/>
        <v>2</v>
      </c>
      <c r="BK232" s="21">
        <f t="shared" si="167"/>
        <v>11</v>
      </c>
      <c r="BL232" s="22">
        <f t="shared" ca="1" si="168"/>
        <v>50310</v>
      </c>
      <c r="BM232" s="22">
        <f t="shared" ca="1" si="169"/>
        <v>37733</v>
      </c>
      <c r="BN232" s="23">
        <f t="shared" ca="1" si="170"/>
        <v>12577</v>
      </c>
      <c r="BO232" s="24">
        <f t="shared" ca="1" si="171"/>
        <v>436</v>
      </c>
      <c r="BP232" s="51" t="str">
        <f>_xlfn.XLOOKUP(E232,[1]Validation!E:E,[1]Validation!F:F,"")</f>
        <v>EG55</v>
      </c>
      <c r="BQ232" s="51" t="str">
        <f>_xlfn.XLOOKUP(BP232,[1]Validation!F:F,[1]Validation!G:G,"")</f>
        <v>EG55 to EG75</v>
      </c>
      <c r="BR232" s="52" t="str">
        <f>VLOOKUP(G232,[1]Validation!$B$1:$C$9,2,0)</f>
        <v>A</v>
      </c>
      <c r="BS232" s="51">
        <f t="shared" ca="1" si="172"/>
        <v>115</v>
      </c>
      <c r="BT232" s="53">
        <f>_xlfn.XLOOKUP(B232,'[2]1. All Calls'!$R:$R,'[2]1. All Calls'!$A:$A,"",0)</f>
        <v>46136.588252314803</v>
      </c>
      <c r="BU232" s="51" t="str">
        <f>_xlfn.XLOOKUP(B232,'[2]1. All Calls'!$R:$R,'[2]1. All Calls'!$F:$F,"",0)</f>
        <v>CC-02057881</v>
      </c>
      <c r="BV232" s="51" t="str">
        <f>_xlfn.XLOOKUP(B232,'[2]1. All Calls'!$R:$R,'[2]1. All Calls'!$J:$J,"",0)</f>
        <v>General Service</v>
      </c>
      <c r="BW232" s="53">
        <f>_xlfn.XLOOKUP(B232,'[2]Sch Calls'!$R:$R,'[2]Sch Calls'!$A:$A,"",0)</f>
        <v>46056.664988425902</v>
      </c>
      <c r="BX232" s="51">
        <f>_xlfn.XLOOKUP(B232,'[2]Sch Calls'!$R:$R,'[2]Sch Calls'!$B:$B,"",0)</f>
        <v>48677</v>
      </c>
      <c r="BY232" s="51" t="str">
        <f t="shared" si="197"/>
        <v>02-Aug-26</v>
      </c>
      <c r="BZ232" s="51" t="str">
        <f t="shared" si="197"/>
        <v>02-Aug-26</v>
      </c>
      <c r="CA232" s="51" t="str">
        <f t="shared" si="173"/>
        <v>05-Nov-26</v>
      </c>
      <c r="CB232" s="51" t="str">
        <f t="shared" si="174"/>
        <v>03-Aug-27</v>
      </c>
      <c r="CC232" s="51" t="str">
        <f t="shared" si="175"/>
        <v>03-Feb-28</v>
      </c>
      <c r="CD232" s="51" t="str">
        <f t="shared" si="176"/>
        <v>03-Feb-27</v>
      </c>
      <c r="CE232" s="51">
        <f t="shared" ca="1" si="198"/>
        <v>120</v>
      </c>
      <c r="CF232" s="51">
        <f t="shared" ca="1" si="198"/>
        <v>120</v>
      </c>
      <c r="CG232" s="51">
        <f t="shared" ca="1" si="177"/>
        <v>120</v>
      </c>
      <c r="CH232" s="51">
        <f t="shared" ca="1" si="178"/>
        <v>120</v>
      </c>
      <c r="CI232" s="51">
        <f t="shared" ca="1" si="179"/>
        <v>120</v>
      </c>
      <c r="CJ232" s="51">
        <f t="shared" ca="1" si="180"/>
        <v>120</v>
      </c>
      <c r="CK232" s="51">
        <f t="shared" ca="1" si="157"/>
        <v>1320</v>
      </c>
      <c r="CL232" s="51">
        <f t="shared" ca="1" si="157"/>
        <v>1320</v>
      </c>
      <c r="CM232" s="51">
        <f t="shared" ca="1" si="157"/>
        <v>1320</v>
      </c>
      <c r="CN232" s="51">
        <f t="shared" ref="CN232:CP280" ca="1" si="201">IFERROR(SUM(CH232*$BK232),"")</f>
        <v>1320</v>
      </c>
      <c r="CO232" s="51">
        <f t="shared" ca="1" si="201"/>
        <v>1320</v>
      </c>
      <c r="CP232" s="51">
        <f t="shared" ca="1" si="201"/>
        <v>1320</v>
      </c>
      <c r="CQ232" s="51">
        <f t="shared" ca="1" si="158"/>
        <v>-517</v>
      </c>
      <c r="CR232" s="51">
        <f t="shared" ca="1" si="158"/>
        <v>-517</v>
      </c>
      <c r="CS232" s="51">
        <f t="shared" ca="1" si="158"/>
        <v>3483</v>
      </c>
      <c r="CT232" s="51">
        <f t="shared" ref="CT232:CV280" ca="1" si="202">IFERROR(IF(AI232&gt;0,SUM(AI232-CN232),""),"")</f>
        <v>3483</v>
      </c>
      <c r="CU232" s="51">
        <f t="shared" ca="1" si="202"/>
        <v>5483</v>
      </c>
      <c r="CV232" s="54">
        <f t="shared" ca="1" si="202"/>
        <v>1483</v>
      </c>
      <c r="CW232" s="25" t="s">
        <v>212</v>
      </c>
      <c r="CX232" s="55">
        <v>0.75</v>
      </c>
      <c r="CY232" s="55"/>
      <c r="CZ232" s="26">
        <v>0</v>
      </c>
      <c r="DA232" s="26">
        <v>0</v>
      </c>
      <c r="DB232" s="26">
        <v>0</v>
      </c>
      <c r="DC232" s="26">
        <v>0</v>
      </c>
      <c r="DD232" s="26">
        <v>0</v>
      </c>
      <c r="DE232" s="26">
        <v>0</v>
      </c>
      <c r="DF232" s="26">
        <v>0</v>
      </c>
      <c r="DG232" s="26">
        <v>0</v>
      </c>
      <c r="DH232" s="26">
        <v>0</v>
      </c>
      <c r="DI232" s="26">
        <v>0</v>
      </c>
      <c r="DJ232" s="26">
        <v>0</v>
      </c>
      <c r="DK232" s="26">
        <v>0</v>
      </c>
      <c r="DL232" s="27">
        <f t="shared" si="181"/>
        <v>46211.588252314803</v>
      </c>
      <c r="DM232" s="28">
        <f t="shared" ca="1" si="182"/>
        <v>0</v>
      </c>
      <c r="DN232" s="56">
        <f>_xlfn.XLOOKUP(B232,'[2]1. All Calls'!$R:$R,'[2]1. All Calls'!$A:$A,"",0)</f>
        <v>46136.588252314803</v>
      </c>
      <c r="DO232" s="57" t="str">
        <f ca="1">VLOOKUP(DM232,[1]Validation!$B$20:$C$25,2,0)</f>
        <v>Within 3 months</v>
      </c>
      <c r="DP232" s="58" t="str">
        <f>_xlfn.XLOOKUP(B232,'[1]Active AMCs- Dealer'!E:E,'[1]Active AMCs- Dealer'!L:L,"Not in AMC",0)</f>
        <v>AMC</v>
      </c>
      <c r="DQ232" s="58"/>
      <c r="DR232" s="29" t="str">
        <f>_xlfn.XLOOKUP(B232,'[2]1. All Calls'!$R:$R,'[2]1. All Calls'!$F:$F,"",0)</f>
        <v>CC-02057881</v>
      </c>
      <c r="DS232" s="29" t="str">
        <f>_xlfn.XLOOKUP(B232,'[2]1. All Calls'!$R:$R,'[2]1. All Calls'!$AB:$AB,"",0)</f>
        <v>Today We attend the customer site for amc visit so we check and found that compressor running good condition</v>
      </c>
      <c r="DT232" s="30">
        <f>_xlfn.XLOOKUP(DR232,'[2]1. All Calls'!$F:$F,'[2]1. All Calls'!$A:$A,"",0)</f>
        <v>46136.588252314803</v>
      </c>
      <c r="DU232" s="31">
        <f>_xlfn.XLOOKUP(DR232,'[2]1. All Calls'!$F:$F,'[2]1. All Calls'!$B:$B,"",0)</f>
        <v>49874</v>
      </c>
      <c r="DV232" s="31">
        <f>_xlfn.XLOOKUP(B232,[1]MDA_Assets!D:D,[1]MDA_Assets!N:N,"",0)</f>
        <v>37400</v>
      </c>
      <c r="DW232" s="31">
        <f>_xlfn.XLOOKUP(B232,[1]MDA_Assets!D:D,[1]MDA_Assets!O:O,"",0)</f>
        <v>12474</v>
      </c>
      <c r="DX232" s="32" t="str">
        <f>_xlfn.XLOOKUP(B232,[1]MDA_Assets!D:D,[1]MDA_Assets!Q:Q,"",0)</f>
        <v>Synthetic</v>
      </c>
      <c r="DY232" s="33">
        <f>_xlfn.XLOOKUP(B232,[1]MDA_Assets!D:D,[1]MDA_Assets!R:R,"",0)</f>
        <v>46056</v>
      </c>
      <c r="DZ232" s="33">
        <f>_xlfn.XLOOKUP(B232,[1]MDA_Assets!D:D,[1]MDA_Assets!S:S,"",0)</f>
        <v>46056</v>
      </c>
      <c r="EA232" s="33">
        <f>_xlfn.XLOOKUP(B232,[1]MDA_Assets!D:D,[1]MDA_Assets!T:T,"",0)</f>
        <v>46056</v>
      </c>
      <c r="EB232" s="33">
        <f>_xlfn.XLOOKUP(B232,[1]MDA_Assets!D:D,[1]MDA_Assets!U:U,"",0)</f>
        <v>46056</v>
      </c>
      <c r="EC232" s="33">
        <f>_xlfn.XLOOKUP(B232,[1]MDA_Assets!D:D,[1]MDA_Assets!V:V,"",0)</f>
        <v>46056</v>
      </c>
      <c r="ED232" s="33">
        <f>_xlfn.XLOOKUP(B232,[1]MDA_Assets!D:D,[1]MDA_Assets!W:W,"",0)</f>
        <v>46056</v>
      </c>
      <c r="EE232" s="32">
        <f>_xlfn.XLOOKUP(B232,[1]MDA_Assets!D:D,[1]MDA_Assets!X:X,"",0)</f>
        <v>0</v>
      </c>
      <c r="EF232" s="33">
        <f>_xlfn.XLOOKUP(B232,[1]MDA_Assets!D:D,[1]MDA_Assets!Y:Y,"",0)</f>
        <v>0</v>
      </c>
      <c r="EG232" s="33">
        <f>_xlfn.XLOOKUP(B232,[1]MDA_Assets!D:D,[1]MDA_Assets!Z:Z,"",0)</f>
        <v>0</v>
      </c>
      <c r="EH232" s="33">
        <f>_xlfn.XLOOKUP(B232,[1]MDA_Assets!D:D,[1]MDA_Assets!AA:AA,"",0)</f>
        <v>0</v>
      </c>
      <c r="EI232" s="34">
        <v>11</v>
      </c>
      <c r="EJ232" s="35" t="str">
        <f>_xlfn.XLOOKUP(B232,[1]MDA_Assets!D:D,[1]MDA_Assets!AB:AB,"",0)</f>
        <v>803</v>
      </c>
      <c r="EK232" s="35" t="str">
        <f>_xlfn.XLOOKUP(B232,[1]MDA_Assets!D:D,[1]MDA_Assets!AC:AC,"",0)</f>
        <v>803</v>
      </c>
      <c r="EL232" s="35" t="str">
        <f>_xlfn.XLOOKUP(B232,[1]MDA_Assets!D:D,[1]MDA_Assets!AD:AD,"",0)</f>
        <v>4803</v>
      </c>
      <c r="EM232" s="35" t="str">
        <f>_xlfn.XLOOKUP(B232,[1]MDA_Assets!D:D,[1]MDA_Assets!AE:AE,"",0)</f>
        <v>4803</v>
      </c>
      <c r="EN232" s="35" t="str">
        <f>_xlfn.XLOOKUP(B232,[1]MDA_Assets!D:D,[1]MDA_Assets!AF:AF,"",0)</f>
        <v>6803</v>
      </c>
      <c r="EO232" s="35" t="str">
        <f>_xlfn.XLOOKUP(B232,[1]MDA_Assets!D:D,[1]MDA_Assets!AG:AG,"",0)</f>
        <v>2803</v>
      </c>
      <c r="EP232" s="36">
        <f t="shared" si="199"/>
        <v>147</v>
      </c>
      <c r="EQ232" s="36">
        <f t="shared" si="199"/>
        <v>147</v>
      </c>
      <c r="ER232" s="36">
        <f t="shared" si="183"/>
        <v>481</v>
      </c>
      <c r="ES232" s="36">
        <f t="shared" si="184"/>
        <v>481</v>
      </c>
      <c r="ET232" s="36">
        <f t="shared" si="185"/>
        <v>648</v>
      </c>
      <c r="EU232" s="36">
        <f t="shared" si="186"/>
        <v>314</v>
      </c>
      <c r="EV232" s="36" t="str">
        <f t="shared" si="187"/>
        <v/>
      </c>
      <c r="EW232" s="36" t="str">
        <f t="shared" si="159"/>
        <v/>
      </c>
      <c r="EX232" s="36" t="str">
        <f t="shared" si="160"/>
        <v/>
      </c>
      <c r="EY232" s="36">
        <f t="shared" si="193"/>
        <v>4.75</v>
      </c>
      <c r="EZ232" s="36">
        <f t="shared" si="193"/>
        <v>4.75</v>
      </c>
      <c r="FA232" s="36">
        <f t="shared" si="193"/>
        <v>15.52</v>
      </c>
      <c r="FB232" s="36">
        <f t="shared" si="193"/>
        <v>15.52</v>
      </c>
      <c r="FC232" s="36">
        <f t="shared" si="193"/>
        <v>20.91</v>
      </c>
      <c r="FD232" s="36">
        <f t="shared" si="193"/>
        <v>10.129999999999999</v>
      </c>
      <c r="FE232" s="36" t="str">
        <f t="shared" si="192"/>
        <v/>
      </c>
      <c r="FF232" s="36" t="str">
        <f t="shared" si="192"/>
        <v/>
      </c>
      <c r="FG232" s="36" t="str">
        <f t="shared" si="192"/>
        <v/>
      </c>
      <c r="FH232" s="37" t="str" cm="1">
        <f t="array" ref="FH232">_xlfn.IFS(EY232="", "No Data", EY232&lt;0, "Negative/Future", EY232=0, "Zero Days", EY232&lt;=3, "&lt; 3 Months", EY232&lt;=6, "3 to 6 Months", EY232&lt;=9, "6 to 9 Months", EY232&lt;=12, "9 to 12 Months", EY232&lt;=15, "12 to 15 Months", EY232&lt;=18, "15 to 18 Months", EY232&lt;=24, "18 to 24 Months", EY232&gt;24, "&gt; 24 Months")</f>
        <v>3 to 6 Months</v>
      </c>
      <c r="FI232" s="37" t="str" cm="1">
        <f t="array" ref="FI232">_xlfn.IFS(EZ232="", "No Data", EZ232&lt;0, "Negative/Future", EZ232=0, "Zero Days", EZ232&lt;=3, "&lt; 3 Months", EZ232&lt;=6, "3 to 6 Months", EZ232&lt;=9, "6 to 9 Months", EZ232&lt;=12, "9 to 12 Months", EZ232&lt;=15, "12 to 15 Months", EZ232&lt;=18, "15 to 18 Months", EZ232&lt;=24, "18 to 24 Months", EZ232&gt;24, "&gt; 24 Months")</f>
        <v>3 to 6 Months</v>
      </c>
      <c r="FJ232" s="37" t="str" cm="1">
        <f t="array" ref="FJ232">_xlfn.IFS(FA232="", "No Data", FA232&lt;0, "Negative/Future", FA232=0, "Zero Days", FA232&lt;=3, "&lt; 3 Months", FA232&lt;=6, "3 to 6 Months", FA232&lt;=9, "6 to 9 Months", FA232&lt;=12, "9 to 12 Months", FA232&lt;=15, "12 to 15 Months", FA232&lt;=18, "15 to 18 Months", FA232&lt;=24, "18 to 24 Months", FA232&gt;24, "&gt; 24 Months")</f>
        <v>15 to 18 Months</v>
      </c>
      <c r="FK232" s="37" t="str" cm="1">
        <f t="array" ref="FK232">_xlfn.IFS(FB232="", "No Data", FB232&lt;0, "Negative/Future", FB232=0, "Zero Days", FB232&lt;=3, "&lt; 3 Months", FB232&lt;=6, "3 to 6 Months", FB232&lt;=9, "6 to 9 Months", FB232&lt;=12, "9 to 12 Months", FB232&lt;=15, "12 to 15 Months", FB232&lt;=18, "15 to 18 Months", FB232&lt;=24, "18 to 24 Months", FB232&gt;24, "&gt; 24 Months")</f>
        <v>15 to 18 Months</v>
      </c>
      <c r="FL232" s="37" t="str" cm="1">
        <f t="array" ref="FL232">_xlfn.IFS(FC232="", "No Data", FC232&lt;0, "Negative/Future", FC232=0, "Zero Days", FC232&lt;=3, "&lt; 3 Months", FC232&lt;=6, "3 to 6 Months", FC232&lt;=9, "6 to 9 Months", FC232&lt;=12, "9 to 12 Months", FC232&lt;=15, "12 to 15 Months", FC232&lt;=18, "15 to 18 Months", FC232&lt;=24, "18 to 24 Months", FC232&gt;24, "&gt; 24 Months")</f>
        <v>18 to 24 Months</v>
      </c>
      <c r="FM232" s="37" t="str" cm="1">
        <f t="array" ref="FM232">_xlfn.IFS(FD232="", "No Data", FD232&lt;0, "Negative/Future", FD232=0, "Zero Days", FD232&lt;=3, "&lt; 3 Months", FD232&lt;=6, "3 to 6 Months", FD232&lt;=9, "6 to 9 Months", FD232&lt;=12, "9 to 12 Months", FD232&lt;=15, "12 to 15 Months", FD232&lt;=18, "15 to 18 Months", FD232&lt;=24, "18 to 24 Months", FD232&gt;24, "&gt; 24 Months")</f>
        <v>9 to 12 Months</v>
      </c>
      <c r="FN232" s="37" t="str" cm="1">
        <f t="array" ref="FN232">_xlfn.IFS(FE232="", "No Data", FE232&lt;0, "Negative/Future", FE232=0, "Zero Days", FE232&lt;=3, "&lt; 3 Months", FE232&lt;=6, "3 to 6 Months", FE232&lt;=9, "6 to 9 Months", FE232&lt;=12, "9 to 12 Months", FE232&lt;=15, "12 to 15 Months", FE232&lt;=18, "15 to 18 Months", FE232&lt;=24, "18 to 24 Months", FE232&gt;24, "&gt; 24 Months")</f>
        <v>No Data</v>
      </c>
      <c r="FO232" s="37" t="str" cm="1">
        <f t="array" ref="FO232">_xlfn.IFS(FG232="", "No Data", FG232&lt;0, "Negative/Future", FG232=0, "Zero Days", FG232&lt;=3, "&lt; 3 Months", FG232&lt;=6, "3 to 6 Months", FG232&lt;=9, "6 to 9 Months", FG232&lt;=12, "9 to 12 Months", FG232&lt;=15, "12 to 15 Months", FG232&lt;=18, "15 to 18 Months", FG232&lt;=24, "18 to 24 Months", FG232&gt;24, "&gt; 24 Months")</f>
        <v>No Data</v>
      </c>
      <c r="FP232" s="37" t="str" cm="1">
        <f t="array" ref="FP232">_xlfn.IFS(FF232="", "No Data", FF232&lt;0, "Negative/Future", FF232=0, "Zero Days", FF232&lt;=3, "&lt; 3 Months", FF232&lt;=6, "3 to 6 Months", FF232&lt;=9, "6 to 9 Months", FF232&lt;=12, "9 to 12 Months", FF232&lt;=15, "12 to 15 Months", FF232&lt;=18, "15 to 18 Months", FF232&lt;=24, "18 to 24 Months", FF232&gt;24, "&gt; 24 Months")</f>
        <v>No Data</v>
      </c>
      <c r="FQ232" s="29" t="s">
        <v>1270</v>
      </c>
      <c r="FR232" s="29">
        <v>6201225253</v>
      </c>
      <c r="FS232" s="38" t="str">
        <f>VLOOKUP(_xlfn.XLOOKUP(B232,[1]MDA_Assets!D:D,[1]MDA_Assets!I:I,"",0),[1]Validation!$B$1:$C$8,2,0)</f>
        <v>A</v>
      </c>
      <c r="FT232" s="38" t="s">
        <v>296</v>
      </c>
      <c r="FU232" s="31">
        <f>_xlfn.XLOOKUP(B232,[1]MDA_Assets!D:D,[1]MDA_Assets!X:X,"",0)</f>
        <v>0</v>
      </c>
      <c r="FV232" s="39">
        <v>0</v>
      </c>
      <c r="FW232" s="39">
        <v>0</v>
      </c>
      <c r="FX232" s="39">
        <v>2</v>
      </c>
      <c r="FY232" s="39">
        <v>7</v>
      </c>
      <c r="FZ232" s="40">
        <f t="shared" si="196"/>
        <v>46203</v>
      </c>
      <c r="GA232" s="40">
        <f t="shared" si="196"/>
        <v>46203</v>
      </c>
      <c r="GB232" s="40">
        <f t="shared" si="161"/>
        <v>46537</v>
      </c>
      <c r="GC232" s="40">
        <f t="shared" si="162"/>
        <v>46537</v>
      </c>
      <c r="GD232" s="40">
        <f t="shared" si="163"/>
        <v>46704</v>
      </c>
      <c r="GE232" s="40">
        <f t="shared" si="164"/>
        <v>46370</v>
      </c>
      <c r="GF232" s="40" t="str">
        <f t="shared" si="200"/>
        <v/>
      </c>
      <c r="GG232" s="40" t="str">
        <f t="shared" si="200"/>
        <v/>
      </c>
      <c r="GH232" s="40" t="str">
        <f t="shared" si="200"/>
        <v/>
      </c>
      <c r="GI232" s="39">
        <f t="shared" si="188"/>
        <v>0</v>
      </c>
      <c r="GJ232" s="39">
        <f t="shared" si="189"/>
        <v>0</v>
      </c>
      <c r="GK232" s="39">
        <f t="shared" si="190"/>
        <v>0</v>
      </c>
      <c r="GL232" s="39">
        <f t="shared" si="191"/>
        <v>6</v>
      </c>
    </row>
    <row r="233" spans="1:194" x14ac:dyDescent="0.25">
      <c r="A233" s="19">
        <v>261</v>
      </c>
      <c r="B233" s="43" t="s">
        <v>1271</v>
      </c>
      <c r="C233" s="43" t="s">
        <v>254</v>
      </c>
      <c r="D233" s="43" t="s">
        <v>241</v>
      </c>
      <c r="E233" s="43" t="s">
        <v>787</v>
      </c>
      <c r="F233" s="43" t="s">
        <v>1272</v>
      </c>
      <c r="G233" s="43" t="s">
        <v>243</v>
      </c>
      <c r="H233" s="43" t="s">
        <v>216</v>
      </c>
      <c r="I233" s="43" t="s">
        <v>192</v>
      </c>
      <c r="J233" s="44">
        <f t="shared" si="165"/>
        <v>43083.770833333336</v>
      </c>
      <c r="K233" s="44">
        <v>42719.770833333336</v>
      </c>
      <c r="L233" s="44">
        <v>42667.770833333336</v>
      </c>
      <c r="M233" s="43" t="s">
        <v>1273</v>
      </c>
      <c r="N233" s="43" t="s">
        <v>193</v>
      </c>
      <c r="O233" s="44">
        <v>45804.397731481484</v>
      </c>
      <c r="P233" s="43">
        <v>7330</v>
      </c>
      <c r="Q233" s="43">
        <v>1686</v>
      </c>
      <c r="R233" s="43">
        <v>5644</v>
      </c>
      <c r="S233" s="43" t="s">
        <v>206</v>
      </c>
      <c r="T233" s="44">
        <v>45503.770833333336</v>
      </c>
      <c r="U233" s="44">
        <v>45503.770833333336</v>
      </c>
      <c r="V233" s="44">
        <v>45503.770833333336</v>
      </c>
      <c r="W233" s="44">
        <v>45503.770833333336</v>
      </c>
      <c r="X233" s="44">
        <v>45503.770833333336</v>
      </c>
      <c r="Y233" s="44">
        <v>45077.770833333336</v>
      </c>
      <c r="Z233" s="43"/>
      <c r="AA233" s="43"/>
      <c r="AB233" s="43"/>
      <c r="AC233" s="43"/>
      <c r="AD233" s="43"/>
      <c r="AE233" s="43">
        <v>2</v>
      </c>
      <c r="AF233" s="43" t="s">
        <v>1274</v>
      </c>
      <c r="AG233" s="43" t="s">
        <v>1274</v>
      </c>
      <c r="AH233" s="43" t="s">
        <v>1275</v>
      </c>
      <c r="AI233" s="43" t="s">
        <v>1275</v>
      </c>
      <c r="AJ233" s="43" t="s">
        <v>1276</v>
      </c>
      <c r="AK233" s="43" t="s">
        <v>1275</v>
      </c>
      <c r="AL233" s="46">
        <v>45683</v>
      </c>
      <c r="AM233" s="46">
        <v>45683</v>
      </c>
      <c r="AN233" s="46">
        <v>45868</v>
      </c>
      <c r="AO233" s="46">
        <v>45868</v>
      </c>
      <c r="AP233" s="46">
        <v>45807</v>
      </c>
      <c r="AQ233" s="46">
        <v>45868</v>
      </c>
      <c r="AR233" s="48"/>
      <c r="AS233" s="48"/>
      <c r="AT233" s="48"/>
      <c r="AU233" s="43">
        <v>1</v>
      </c>
      <c r="AV233" s="43">
        <v>0</v>
      </c>
      <c r="AW233" s="43">
        <v>0</v>
      </c>
      <c r="AX233" s="51" t="s">
        <v>3247</v>
      </c>
      <c r="AY233" s="51" t="s">
        <v>954</v>
      </c>
      <c r="AZ233" s="51" t="s">
        <v>198</v>
      </c>
      <c r="BA233" s="20">
        <f t="shared" ca="1" si="195"/>
        <v>1</v>
      </c>
      <c r="BB233" s="20">
        <f t="shared" ca="1" si="195"/>
        <v>1</v>
      </c>
      <c r="BC233" s="20">
        <f t="shared" ca="1" si="195"/>
        <v>1</v>
      </c>
      <c r="BD233" s="20">
        <f t="shared" ca="1" si="194"/>
        <v>1</v>
      </c>
      <c r="BE233" s="20">
        <f t="shared" ca="1" si="194"/>
        <v>1</v>
      </c>
      <c r="BF233" s="20">
        <f t="shared" ca="1" si="194"/>
        <v>1</v>
      </c>
      <c r="BG233" s="21" t="str">
        <f t="shared" ca="1" si="194"/>
        <v/>
      </c>
      <c r="BH233" s="21" t="str">
        <f t="shared" ca="1" si="194"/>
        <v/>
      </c>
      <c r="BI233" s="21" t="str">
        <f t="shared" ca="1" si="194"/>
        <v/>
      </c>
      <c r="BJ233" s="22">
        <f t="shared" ca="1" si="166"/>
        <v>6</v>
      </c>
      <c r="BK233" s="21">
        <f t="shared" si="167"/>
        <v>2</v>
      </c>
      <c r="BL233" s="22">
        <f t="shared" ca="1" si="168"/>
        <v>8073</v>
      </c>
      <c r="BM233" s="22">
        <f t="shared" ca="1" si="169"/>
        <v>1857</v>
      </c>
      <c r="BN233" s="23">
        <f t="shared" ca="1" si="170"/>
        <v>6216</v>
      </c>
      <c r="BO233" s="24">
        <f t="shared" ca="1" si="171"/>
        <v>743</v>
      </c>
      <c r="BP233" s="51" t="str">
        <f>_xlfn.XLOOKUP(E233,[1]Validation!E:E,[1]Validation!F:F,"")</f>
        <v>EN7</v>
      </c>
      <c r="BQ233" s="51" t="str">
        <f>_xlfn.XLOOKUP(BP233,[1]Validation!F:F,[1]Validation!G:G,"")</f>
        <v>EN4 to EN7</v>
      </c>
      <c r="BR233" s="52" t="str">
        <f>VLOOKUP(G233,[1]Validation!$B$1:$C$9,2,0)</f>
        <v>A</v>
      </c>
      <c r="BS233" s="51">
        <f t="shared" ca="1" si="172"/>
        <v>114</v>
      </c>
      <c r="BT233" s="53">
        <f>_xlfn.XLOOKUP(B233,'[2]1. All Calls'!$R:$R,'[2]1. All Calls'!$A:$A,"",0)</f>
        <v>45804.626388888886</v>
      </c>
      <c r="BU233" s="51" t="str">
        <f>_xlfn.XLOOKUP(B233,'[2]1. All Calls'!$R:$R,'[2]1. All Calls'!$F:$F,"",0)</f>
        <v>CC-01673867</v>
      </c>
      <c r="BV233" s="51" t="str">
        <f>_xlfn.XLOOKUP(B233,'[2]1. All Calls'!$R:$R,'[2]1. All Calls'!$J:$J,"",0)</f>
        <v>Sales Call</v>
      </c>
      <c r="BW233" s="53">
        <f>_xlfn.XLOOKUP(B233,'[2]Sch Calls'!$R:$R,'[2]Sch Calls'!$A:$A,"",0)</f>
        <v>45504.300277777802</v>
      </c>
      <c r="BX233" s="51">
        <f>_xlfn.XLOOKUP(B233,'[2]Sch Calls'!$R:$R,'[2]Sch Calls'!$B:$B,"",0)</f>
        <v>5620</v>
      </c>
      <c r="BY233" s="51" t="str">
        <f t="shared" si="197"/>
        <v>27-Jan-25</v>
      </c>
      <c r="BZ233" s="51" t="str">
        <f t="shared" si="197"/>
        <v>27-Jan-25</v>
      </c>
      <c r="CA233" s="51" t="str">
        <f t="shared" si="173"/>
        <v>02-May-25</v>
      </c>
      <c r="CB233" s="51" t="str">
        <f t="shared" si="174"/>
        <v>28-Jan-26</v>
      </c>
      <c r="CC233" s="51" t="str">
        <f t="shared" si="175"/>
        <v>31-May-25</v>
      </c>
      <c r="CD233" s="51" t="str">
        <f t="shared" si="176"/>
        <v>31-Jul-25</v>
      </c>
      <c r="CE233" s="51">
        <f t="shared" ca="1" si="198"/>
        <v>672</v>
      </c>
      <c r="CF233" s="51">
        <f t="shared" ca="1" si="198"/>
        <v>672</v>
      </c>
      <c r="CG233" s="51">
        <f t="shared" ca="1" si="177"/>
        <v>672</v>
      </c>
      <c r="CH233" s="51">
        <f t="shared" ca="1" si="178"/>
        <v>672</v>
      </c>
      <c r="CI233" s="51">
        <f t="shared" ca="1" si="179"/>
        <v>1098</v>
      </c>
      <c r="CJ233" s="51">
        <f t="shared" ca="1" si="180"/>
        <v>672</v>
      </c>
      <c r="CK233" s="51">
        <f t="shared" ref="CK233:CP288" ca="1" si="203">IFERROR(SUM(CE233*$BK233),"")</f>
        <v>1344</v>
      </c>
      <c r="CL233" s="51">
        <f t="shared" ca="1" si="203"/>
        <v>1344</v>
      </c>
      <c r="CM233" s="51">
        <f t="shared" ca="1" si="203"/>
        <v>1344</v>
      </c>
      <c r="CN233" s="51">
        <f t="shared" ca="1" si="203"/>
        <v>1344</v>
      </c>
      <c r="CO233" s="51">
        <f t="shared" ca="1" si="203"/>
        <v>2196</v>
      </c>
      <c r="CP233" s="51">
        <f t="shared" ca="1" si="203"/>
        <v>1344</v>
      </c>
      <c r="CQ233" s="51">
        <f t="shared" ref="CQ233:CV288" ca="1" si="204">IFERROR(IF(AF233&gt;0,SUM(AF233-CK233),""),"")</f>
        <v>64</v>
      </c>
      <c r="CR233" s="51">
        <f t="shared" ca="1" si="204"/>
        <v>64</v>
      </c>
      <c r="CS233" s="51">
        <f t="shared" ca="1" si="204"/>
        <v>2064</v>
      </c>
      <c r="CT233" s="51">
        <f t="shared" ca="1" si="204"/>
        <v>2064</v>
      </c>
      <c r="CU233" s="51">
        <f t="shared" ca="1" si="204"/>
        <v>-1590</v>
      </c>
      <c r="CV233" s="54">
        <f t="shared" ca="1" si="204"/>
        <v>2064</v>
      </c>
      <c r="CW233" s="25" t="s">
        <v>212</v>
      </c>
      <c r="CX233" s="55">
        <v>0.23</v>
      </c>
      <c r="CY233" s="55"/>
      <c r="CZ233" s="26">
        <v>0</v>
      </c>
      <c r="DA233" s="26">
        <v>0</v>
      </c>
      <c r="DB233" s="26">
        <v>0</v>
      </c>
      <c r="DC233" s="26">
        <v>0</v>
      </c>
      <c r="DD233" s="26">
        <v>0</v>
      </c>
      <c r="DE233" s="26">
        <v>0</v>
      </c>
      <c r="DF233" s="26">
        <v>0</v>
      </c>
      <c r="DG233" s="26">
        <v>0</v>
      </c>
      <c r="DH233" s="26">
        <v>0</v>
      </c>
      <c r="DI233" s="26">
        <v>0</v>
      </c>
      <c r="DJ233" s="26">
        <v>0</v>
      </c>
      <c r="DK233" s="26">
        <v>0</v>
      </c>
      <c r="DL233" s="27">
        <f t="shared" si="181"/>
        <v>45879.626388888886</v>
      </c>
      <c r="DM233" s="28">
        <f t="shared" ca="1" si="182"/>
        <v>1</v>
      </c>
      <c r="DN233" s="56">
        <f>_xlfn.XLOOKUP(B233,'[2]1. All Calls'!$R:$R,'[2]1. All Calls'!$A:$A,"",0)</f>
        <v>45804.626388888886</v>
      </c>
      <c r="DO233" s="57" t="str">
        <f ca="1">VLOOKUP(DM233,[1]Validation!$B$20:$C$25,2,0)</f>
        <v>Above 3 months</v>
      </c>
      <c r="DP233" s="58" t="str">
        <f>_xlfn.XLOOKUP(B233,'[1]Active AMCs- Dealer'!E:E,'[1]Active AMCs- Dealer'!L:L,"Not in AMC",0)</f>
        <v>Not in AMC</v>
      </c>
      <c r="DQ233" s="50" t="s">
        <v>213</v>
      </c>
      <c r="DR233" s="29" t="str">
        <f>_xlfn.XLOOKUP(B233,'[2]1. All Calls'!$R:$R,'[2]1. All Calls'!$F:$F,"",0)</f>
        <v>CC-01673867</v>
      </c>
      <c r="DS233" s="29" t="str">
        <f>_xlfn.XLOOKUP(B233,'[2]1. All Calls'!$R:$R,'[2]1. All Calls'!$AB:$AB,"",0)</f>
        <v>Sales call carried out for HMR update</v>
      </c>
      <c r="DT233" s="30">
        <f>_xlfn.XLOOKUP(DR233,'[2]1. All Calls'!$F:$F,'[2]1. All Calls'!$A:$A,"",0)</f>
        <v>45804.626388888886</v>
      </c>
      <c r="DU233" s="31">
        <f>_xlfn.XLOOKUP(DR233,'[2]1. All Calls'!$F:$F,'[2]1. All Calls'!$B:$B,"",0)</f>
        <v>7330</v>
      </c>
      <c r="DV233" s="31">
        <f>_xlfn.XLOOKUP(B233,[1]MDA_Assets!D:D,[1]MDA_Assets!N:N,"",0)</f>
        <v>1686</v>
      </c>
      <c r="DW233" s="31">
        <f>_xlfn.XLOOKUP(B233,[1]MDA_Assets!D:D,[1]MDA_Assets!O:O,"",0)</f>
        <v>5644</v>
      </c>
      <c r="DX233" s="32" t="str">
        <f>_xlfn.XLOOKUP(B233,[1]MDA_Assets!D:D,[1]MDA_Assets!Q:Q,"",0)</f>
        <v>XD</v>
      </c>
      <c r="DY233" s="33">
        <f>_xlfn.XLOOKUP(B233,[1]MDA_Assets!D:D,[1]MDA_Assets!R:R,"",0)</f>
        <v>45504</v>
      </c>
      <c r="DZ233" s="33">
        <f>_xlfn.XLOOKUP(B233,[1]MDA_Assets!D:D,[1]MDA_Assets!S:S,"",0)</f>
        <v>45504</v>
      </c>
      <c r="EA233" s="33">
        <f>_xlfn.XLOOKUP(B233,[1]MDA_Assets!D:D,[1]MDA_Assets!T:T,"",0)</f>
        <v>45504</v>
      </c>
      <c r="EB233" s="33">
        <f>_xlfn.XLOOKUP(B233,[1]MDA_Assets!D:D,[1]MDA_Assets!U:U,"",0)</f>
        <v>45504</v>
      </c>
      <c r="EC233" s="33">
        <f>_xlfn.XLOOKUP(B233,[1]MDA_Assets!D:D,[1]MDA_Assets!V:V,"",0)</f>
        <v>45504</v>
      </c>
      <c r="ED233" s="33">
        <f>_xlfn.XLOOKUP(B233,[1]MDA_Assets!D:D,[1]MDA_Assets!W:W,"",0)</f>
        <v>45078</v>
      </c>
      <c r="EE233" s="32">
        <f>_xlfn.XLOOKUP(B233,[1]MDA_Assets!D:D,[1]MDA_Assets!X:X,"",0)</f>
        <v>0</v>
      </c>
      <c r="EF233" s="33">
        <f>_xlfn.XLOOKUP(B233,[1]MDA_Assets!D:D,[1]MDA_Assets!Y:Y,"",0)</f>
        <v>0</v>
      </c>
      <c r="EG233" s="33">
        <f>_xlfn.XLOOKUP(B233,[1]MDA_Assets!D:D,[1]MDA_Assets!Z:Z,"",0)</f>
        <v>0</v>
      </c>
      <c r="EH233" s="33">
        <f>_xlfn.XLOOKUP(B233,[1]MDA_Assets!D:D,[1]MDA_Assets!AA:AA,"",0)</f>
        <v>0</v>
      </c>
      <c r="EI233" s="34">
        <f>_xlfn.XLOOKUP(B233,[1]MDA_Assets!D:D,[1]MDA_Assets!P:P,"",0)</f>
        <v>2</v>
      </c>
      <c r="EJ233" s="35" t="str">
        <f>_xlfn.XLOOKUP(B233,[1]MDA_Assets!D:D,[1]MDA_Assets!AB:AB,"",0)</f>
        <v>1408</v>
      </c>
      <c r="EK233" s="35" t="str">
        <f>_xlfn.XLOOKUP(B233,[1]MDA_Assets!D:D,[1]MDA_Assets!AC:AC,"",0)</f>
        <v>1408</v>
      </c>
      <c r="EL233" s="35" t="str">
        <f>_xlfn.XLOOKUP(B233,[1]MDA_Assets!D:D,[1]MDA_Assets!AD:AD,"",0)</f>
        <v>3408</v>
      </c>
      <c r="EM233" s="35" t="str">
        <f>_xlfn.XLOOKUP(B233,[1]MDA_Assets!D:D,[1]MDA_Assets!AE:AE,"",0)</f>
        <v>3408</v>
      </c>
      <c r="EN233" s="35" t="str">
        <f>_xlfn.XLOOKUP(B233,[1]MDA_Assets!D:D,[1]MDA_Assets!AF:AF,"",0)</f>
        <v>606</v>
      </c>
      <c r="EO233" s="35" t="str">
        <f>_xlfn.XLOOKUP(B233,[1]MDA_Assets!D:D,[1]MDA_Assets!AG:AG,"",0)</f>
        <v>3408</v>
      </c>
      <c r="EP233" s="36">
        <f t="shared" si="199"/>
        <v>180</v>
      </c>
      <c r="EQ233" s="36">
        <f t="shared" si="199"/>
        <v>180</v>
      </c>
      <c r="ER233" s="36">
        <f t="shared" si="183"/>
        <v>365</v>
      </c>
      <c r="ES233" s="36">
        <f t="shared" si="184"/>
        <v>365</v>
      </c>
      <c r="ET233" s="36">
        <f t="shared" si="185"/>
        <v>730</v>
      </c>
      <c r="EU233" s="36">
        <f t="shared" si="186"/>
        <v>365</v>
      </c>
      <c r="EV233" s="36" t="str">
        <f t="shared" si="187"/>
        <v/>
      </c>
      <c r="EW233" s="36" t="str">
        <f t="shared" si="159"/>
        <v/>
      </c>
      <c r="EX233" s="36" t="str">
        <f t="shared" si="160"/>
        <v/>
      </c>
      <c r="EY233" s="36">
        <f t="shared" si="193"/>
        <v>5.81</v>
      </c>
      <c r="EZ233" s="36">
        <f t="shared" si="193"/>
        <v>5.81</v>
      </c>
      <c r="FA233" s="36">
        <f t="shared" si="193"/>
        <v>11.78</v>
      </c>
      <c r="FB233" s="36">
        <f t="shared" si="193"/>
        <v>11.78</v>
      </c>
      <c r="FC233" s="36">
        <f t="shared" si="193"/>
        <v>23.55</v>
      </c>
      <c r="FD233" s="36">
        <f t="shared" si="193"/>
        <v>11.78</v>
      </c>
      <c r="FE233" s="36" t="str">
        <f t="shared" si="192"/>
        <v/>
      </c>
      <c r="FF233" s="36" t="str">
        <f t="shared" si="192"/>
        <v/>
      </c>
      <c r="FG233" s="36" t="str">
        <f t="shared" si="192"/>
        <v/>
      </c>
      <c r="FH233" s="37" t="str" cm="1">
        <f t="array" ref="FH233">_xlfn.IFS(EY233="", "No Data", EY233&lt;0, "Negative/Future", EY233=0, "Zero Days", EY233&lt;=3, "&lt; 3 Months", EY233&lt;=6, "3 to 6 Months", EY233&lt;=9, "6 to 9 Months", EY233&lt;=12, "9 to 12 Months", EY233&lt;=15, "12 to 15 Months", EY233&lt;=18, "15 to 18 Months", EY233&lt;=24, "18 to 24 Months", EY233&gt;24, "&gt; 24 Months")</f>
        <v>3 to 6 Months</v>
      </c>
      <c r="FI233" s="37" t="str" cm="1">
        <f t="array" ref="FI233">_xlfn.IFS(EZ233="", "No Data", EZ233&lt;0, "Negative/Future", EZ233=0, "Zero Days", EZ233&lt;=3, "&lt; 3 Months", EZ233&lt;=6, "3 to 6 Months", EZ233&lt;=9, "6 to 9 Months", EZ233&lt;=12, "9 to 12 Months", EZ233&lt;=15, "12 to 15 Months", EZ233&lt;=18, "15 to 18 Months", EZ233&lt;=24, "18 to 24 Months", EZ233&gt;24, "&gt; 24 Months")</f>
        <v>3 to 6 Months</v>
      </c>
      <c r="FJ233" s="37" t="str" cm="1">
        <f t="array" ref="FJ233">_xlfn.IFS(FA233="", "No Data", FA233&lt;0, "Negative/Future", FA233=0, "Zero Days", FA233&lt;=3, "&lt; 3 Months", FA233&lt;=6, "3 to 6 Months", FA233&lt;=9, "6 to 9 Months", FA233&lt;=12, "9 to 12 Months", FA233&lt;=15, "12 to 15 Months", FA233&lt;=18, "15 to 18 Months", FA233&lt;=24, "18 to 24 Months", FA233&gt;24, "&gt; 24 Months")</f>
        <v>9 to 12 Months</v>
      </c>
      <c r="FK233" s="37" t="str" cm="1">
        <f t="array" ref="FK233">_xlfn.IFS(FB233="", "No Data", FB233&lt;0, "Negative/Future", FB233=0, "Zero Days", FB233&lt;=3, "&lt; 3 Months", FB233&lt;=6, "3 to 6 Months", FB233&lt;=9, "6 to 9 Months", FB233&lt;=12, "9 to 12 Months", FB233&lt;=15, "12 to 15 Months", FB233&lt;=18, "15 to 18 Months", FB233&lt;=24, "18 to 24 Months", FB233&gt;24, "&gt; 24 Months")</f>
        <v>9 to 12 Months</v>
      </c>
      <c r="FL233" s="37" t="str" cm="1">
        <f t="array" ref="FL233">_xlfn.IFS(FC233="", "No Data", FC233&lt;0, "Negative/Future", FC233=0, "Zero Days", FC233&lt;=3, "&lt; 3 Months", FC233&lt;=6, "3 to 6 Months", FC233&lt;=9, "6 to 9 Months", FC233&lt;=12, "9 to 12 Months", FC233&lt;=15, "12 to 15 Months", FC233&lt;=18, "15 to 18 Months", FC233&lt;=24, "18 to 24 Months", FC233&gt;24, "&gt; 24 Months")</f>
        <v>18 to 24 Months</v>
      </c>
      <c r="FM233" s="37" t="str" cm="1">
        <f t="array" ref="FM233">_xlfn.IFS(FD233="", "No Data", FD233&lt;0, "Negative/Future", FD233=0, "Zero Days", FD233&lt;=3, "&lt; 3 Months", FD233&lt;=6, "3 to 6 Months", FD233&lt;=9, "6 to 9 Months", FD233&lt;=12, "9 to 12 Months", FD233&lt;=15, "12 to 15 Months", FD233&lt;=18, "15 to 18 Months", FD233&lt;=24, "18 to 24 Months", FD233&gt;24, "&gt; 24 Months")</f>
        <v>9 to 12 Months</v>
      </c>
      <c r="FN233" s="37" t="str" cm="1">
        <f t="array" ref="FN233">_xlfn.IFS(FE233="", "No Data", FE233&lt;0, "Negative/Future", FE233=0, "Zero Days", FE233&lt;=3, "&lt; 3 Months", FE233&lt;=6, "3 to 6 Months", FE233&lt;=9, "6 to 9 Months", FE233&lt;=12, "9 to 12 Months", FE233&lt;=15, "12 to 15 Months", FE233&lt;=18, "15 to 18 Months", FE233&lt;=24, "18 to 24 Months", FE233&gt;24, "&gt; 24 Months")</f>
        <v>No Data</v>
      </c>
      <c r="FO233" s="37" t="str" cm="1">
        <f t="array" ref="FO233">_xlfn.IFS(FG233="", "No Data", FG233&lt;0, "Negative/Future", FG233=0, "Zero Days", FG233&lt;=3, "&lt; 3 Months", FG233&lt;=6, "3 to 6 Months", FG233&lt;=9, "6 to 9 Months", FG233&lt;=12, "9 to 12 Months", FG233&lt;=15, "12 to 15 Months", FG233&lt;=18, "15 to 18 Months", FG233&lt;=24, "18 to 24 Months", FG233&gt;24, "&gt; 24 Months")</f>
        <v>No Data</v>
      </c>
      <c r="FP233" s="37" t="str" cm="1">
        <f t="array" ref="FP233">_xlfn.IFS(FF233="", "No Data", FF233&lt;0, "Negative/Future", FF233=0, "Zero Days", FF233&lt;=3, "&lt; 3 Months", FF233&lt;=6, "3 to 6 Months", FF233&lt;=9, "6 to 9 Months", FF233&lt;=12, "9 to 12 Months", FF233&lt;=15, "12 to 15 Months", FF233&lt;=18, "15 to 18 Months", FF233&lt;=24, "18 to 24 Months", FF233&gt;24, "&gt; 24 Months")</f>
        <v>No Data</v>
      </c>
      <c r="FQ233" s="29" t="s">
        <v>579</v>
      </c>
      <c r="FR233" s="29">
        <v>6207138306</v>
      </c>
      <c r="FS233" s="38" t="str">
        <f>VLOOKUP(_xlfn.XLOOKUP(B233,[1]MDA_Assets!D:D,[1]MDA_Assets!I:I,"",0),[1]Validation!$B$1:$C$8,2,0)</f>
        <v>A</v>
      </c>
      <c r="FT233" s="38" t="s">
        <v>296</v>
      </c>
      <c r="FU233" s="31">
        <f>_xlfn.XLOOKUP(B233,[1]MDA_Assets!D:D,[1]MDA_Assets!X:X,"",0)</f>
        <v>0</v>
      </c>
      <c r="FV233" s="39">
        <v>6</v>
      </c>
      <c r="FW233" s="39">
        <v>0</v>
      </c>
      <c r="FX233" s="39">
        <v>0</v>
      </c>
      <c r="FY233" s="39">
        <v>3</v>
      </c>
      <c r="FZ233" s="40">
        <f t="shared" si="196"/>
        <v>45684</v>
      </c>
      <c r="GA233" s="40">
        <f t="shared" si="196"/>
        <v>45684</v>
      </c>
      <c r="GB233" s="40">
        <f t="shared" si="161"/>
        <v>45869</v>
      </c>
      <c r="GC233" s="40">
        <f t="shared" si="162"/>
        <v>45869</v>
      </c>
      <c r="GD233" s="40">
        <f t="shared" si="163"/>
        <v>46234</v>
      </c>
      <c r="GE233" s="40">
        <f t="shared" si="164"/>
        <v>45443</v>
      </c>
      <c r="GF233" s="40" t="str">
        <f t="shared" si="200"/>
        <v/>
      </c>
      <c r="GG233" s="40" t="str">
        <f t="shared" si="200"/>
        <v/>
      </c>
      <c r="GH233" s="40" t="str">
        <f t="shared" si="200"/>
        <v/>
      </c>
      <c r="GI233" s="39">
        <f t="shared" si="188"/>
        <v>5</v>
      </c>
      <c r="GJ233" s="39">
        <f t="shared" si="189"/>
        <v>0</v>
      </c>
      <c r="GK233" s="39">
        <f t="shared" si="190"/>
        <v>0</v>
      </c>
      <c r="GL233" s="39">
        <f t="shared" si="191"/>
        <v>1</v>
      </c>
    </row>
    <row r="234" spans="1:194" x14ac:dyDescent="0.25">
      <c r="A234" s="19">
        <v>262</v>
      </c>
      <c r="B234" s="43" t="s">
        <v>1277</v>
      </c>
      <c r="C234" s="43" t="s">
        <v>254</v>
      </c>
      <c r="D234" s="43" t="s">
        <v>241</v>
      </c>
      <c r="E234" s="43" t="s">
        <v>787</v>
      </c>
      <c r="F234" s="43" t="s">
        <v>1032</v>
      </c>
      <c r="G234" s="43" t="s">
        <v>243</v>
      </c>
      <c r="H234" s="43" t="s">
        <v>277</v>
      </c>
      <c r="I234" s="43" t="s">
        <v>192</v>
      </c>
      <c r="J234" s="44">
        <f t="shared" si="165"/>
        <v>43283.770833333336</v>
      </c>
      <c r="K234" s="44">
        <v>42919.770833333336</v>
      </c>
      <c r="L234" s="44">
        <v>42719.770833333336</v>
      </c>
      <c r="M234" s="43" t="s">
        <v>2943</v>
      </c>
      <c r="N234" s="43" t="s">
        <v>1113</v>
      </c>
      <c r="O234" s="44">
        <v>46130.461585648147</v>
      </c>
      <c r="P234" s="43">
        <v>20751</v>
      </c>
      <c r="Q234" s="43">
        <v>14561</v>
      </c>
      <c r="R234" s="43">
        <v>6189</v>
      </c>
      <c r="S234" s="43" t="s">
        <v>206</v>
      </c>
      <c r="T234" s="44">
        <v>46129.770833333336</v>
      </c>
      <c r="U234" s="44">
        <v>46129.770833333336</v>
      </c>
      <c r="V234" s="44">
        <v>46129.770833333336</v>
      </c>
      <c r="W234" s="44">
        <v>45967.770833333336</v>
      </c>
      <c r="X234" s="44">
        <v>45967.770833333336</v>
      </c>
      <c r="Y234" s="44">
        <v>45810.770833333336</v>
      </c>
      <c r="Z234" s="43"/>
      <c r="AA234" s="43"/>
      <c r="AB234" s="44">
        <v>45967.770833333336</v>
      </c>
      <c r="AC234" s="44">
        <v>45967.770833333336</v>
      </c>
      <c r="AD234" s="43"/>
      <c r="AE234" s="43">
        <v>6</v>
      </c>
      <c r="AF234" s="43" t="s">
        <v>281</v>
      </c>
      <c r="AG234" s="43" t="s">
        <v>281</v>
      </c>
      <c r="AH234" s="43" t="s">
        <v>285</v>
      </c>
      <c r="AI234" s="43" t="s">
        <v>2944</v>
      </c>
      <c r="AJ234" s="43" t="s">
        <v>2945</v>
      </c>
      <c r="AK234" s="43" t="s">
        <v>2944</v>
      </c>
      <c r="AL234" s="47">
        <v>46309</v>
      </c>
      <c r="AM234" s="47">
        <v>46309</v>
      </c>
      <c r="AN234" s="47">
        <v>46494</v>
      </c>
      <c r="AO234" s="47">
        <v>46332</v>
      </c>
      <c r="AP234" s="45">
        <v>46162</v>
      </c>
      <c r="AQ234" s="47">
        <v>46332</v>
      </c>
      <c r="AR234" s="47">
        <v>46332</v>
      </c>
      <c r="AS234" s="47">
        <v>46332</v>
      </c>
      <c r="AT234" s="48"/>
      <c r="AU234" s="43">
        <v>0</v>
      </c>
      <c r="AV234" s="43">
        <v>1</v>
      </c>
      <c r="AW234" s="43">
        <v>0</v>
      </c>
      <c r="AX234" s="51" t="s">
        <v>583</v>
      </c>
      <c r="AY234" s="51" t="s">
        <v>211</v>
      </c>
      <c r="AZ234" s="51" t="s">
        <v>198</v>
      </c>
      <c r="BA234" s="20">
        <f t="shared" ca="1" si="195"/>
        <v>0</v>
      </c>
      <c r="BB234" s="20">
        <f t="shared" ca="1" si="195"/>
        <v>0</v>
      </c>
      <c r="BC234" s="20">
        <f t="shared" ca="1" si="195"/>
        <v>0</v>
      </c>
      <c r="BD234" s="20">
        <f t="shared" ca="1" si="194"/>
        <v>0</v>
      </c>
      <c r="BE234" s="20">
        <f t="shared" ca="1" si="194"/>
        <v>1</v>
      </c>
      <c r="BF234" s="20">
        <f t="shared" ca="1" si="194"/>
        <v>0</v>
      </c>
      <c r="BG234" s="21">
        <f t="shared" ca="1" si="194"/>
        <v>0</v>
      </c>
      <c r="BH234" s="21">
        <f t="shared" ca="1" si="194"/>
        <v>0</v>
      </c>
      <c r="BI234" s="21" t="str">
        <f t="shared" ca="1" si="194"/>
        <v/>
      </c>
      <c r="BJ234" s="22">
        <f t="shared" ca="1" si="166"/>
        <v>1</v>
      </c>
      <c r="BK234" s="21">
        <f t="shared" si="167"/>
        <v>6</v>
      </c>
      <c r="BL234" s="22">
        <f t="shared" ca="1" si="168"/>
        <v>21024</v>
      </c>
      <c r="BM234" s="22">
        <f t="shared" ca="1" si="169"/>
        <v>14717</v>
      </c>
      <c r="BN234" s="23">
        <f t="shared" ca="1" si="170"/>
        <v>6307</v>
      </c>
      <c r="BO234" s="24">
        <f t="shared" ca="1" si="171"/>
        <v>273</v>
      </c>
      <c r="BP234" s="51" t="str">
        <f>_xlfn.XLOOKUP(E234,[1]Validation!E:E,[1]Validation!F:F,"")</f>
        <v>EN7</v>
      </c>
      <c r="BQ234" s="51" t="str">
        <f>_xlfn.XLOOKUP(BP234,[1]Validation!F:F,[1]Validation!G:G,"")</f>
        <v>EN4 to EN7</v>
      </c>
      <c r="BR234" s="52" t="str">
        <f>VLOOKUP(G234,[1]Validation!$B$1:$C$9,2,0)</f>
        <v>A</v>
      </c>
      <c r="BS234" s="51">
        <f t="shared" ca="1" si="172"/>
        <v>107</v>
      </c>
      <c r="BT234" s="53">
        <f>_xlfn.XLOOKUP(B234,'[2]1. All Calls'!$R:$R,'[2]1. All Calls'!$A:$A,"",0)</f>
        <v>46130.6798263889</v>
      </c>
      <c r="BU234" s="51" t="str">
        <f>_xlfn.XLOOKUP(B234,'[2]1. All Calls'!$R:$R,'[2]1. All Calls'!$F:$F,"",0)</f>
        <v>CC-02052313</v>
      </c>
      <c r="BV234" s="51" t="str">
        <f>_xlfn.XLOOKUP(B234,'[2]1. All Calls'!$R:$R,'[2]1. All Calls'!$J:$J,"",0)</f>
        <v>Schedule Service</v>
      </c>
      <c r="BW234" s="53">
        <f>_xlfn.XLOOKUP(B234,'[2]Sch Calls'!$R:$R,'[2]Sch Calls'!$A:$A,"",0)</f>
        <v>46130.6798263889</v>
      </c>
      <c r="BX234" s="51">
        <f>_xlfn.XLOOKUP(B234,'[2]Sch Calls'!$R:$R,'[2]Sch Calls'!$B:$B,"",0)</f>
        <v>20751</v>
      </c>
      <c r="BY234" s="51" t="str">
        <f t="shared" si="197"/>
        <v>15-Oct-26</v>
      </c>
      <c r="BZ234" s="51" t="str">
        <f t="shared" si="197"/>
        <v>15-Oct-26</v>
      </c>
      <c r="CA234" s="51" t="str">
        <f t="shared" si="173"/>
        <v>18-Jan-27</v>
      </c>
      <c r="CB234" s="51" t="str">
        <f t="shared" si="174"/>
        <v>07-May-27</v>
      </c>
      <c r="CC234" s="51" t="str">
        <f t="shared" si="175"/>
        <v>03-Jun-27</v>
      </c>
      <c r="CD234" s="51" t="str">
        <f t="shared" si="176"/>
        <v>07-Nov-26</v>
      </c>
      <c r="CE234" s="51">
        <f t="shared" ca="1" si="198"/>
        <v>46</v>
      </c>
      <c r="CF234" s="51">
        <f t="shared" ca="1" si="198"/>
        <v>46</v>
      </c>
      <c r="CG234" s="51">
        <f t="shared" ca="1" si="177"/>
        <v>46</v>
      </c>
      <c r="CH234" s="51">
        <f t="shared" ca="1" si="178"/>
        <v>208</v>
      </c>
      <c r="CI234" s="51">
        <f t="shared" ca="1" si="179"/>
        <v>365</v>
      </c>
      <c r="CJ234" s="51">
        <f t="shared" ca="1" si="180"/>
        <v>208</v>
      </c>
      <c r="CK234" s="51">
        <f t="shared" ca="1" si="203"/>
        <v>276</v>
      </c>
      <c r="CL234" s="51">
        <f t="shared" ca="1" si="203"/>
        <v>276</v>
      </c>
      <c r="CM234" s="51">
        <f t="shared" ca="1" si="203"/>
        <v>276</v>
      </c>
      <c r="CN234" s="51">
        <f t="shared" ca="1" si="203"/>
        <v>1248</v>
      </c>
      <c r="CO234" s="51">
        <f t="shared" ca="1" si="203"/>
        <v>2190</v>
      </c>
      <c r="CP234" s="51">
        <f t="shared" ca="1" si="203"/>
        <v>1248</v>
      </c>
      <c r="CQ234" s="51">
        <f t="shared" ca="1" si="204"/>
        <v>1724</v>
      </c>
      <c r="CR234" s="51">
        <f t="shared" ca="1" si="204"/>
        <v>1724</v>
      </c>
      <c r="CS234" s="51">
        <f t="shared" ca="1" si="204"/>
        <v>3724</v>
      </c>
      <c r="CT234" s="51">
        <f t="shared" ca="1" si="204"/>
        <v>1780</v>
      </c>
      <c r="CU234" s="51">
        <f t="shared" ca="1" si="204"/>
        <v>-2001</v>
      </c>
      <c r="CV234" s="54">
        <f t="shared" ca="1" si="204"/>
        <v>1780</v>
      </c>
      <c r="CW234" s="25" t="s">
        <v>195</v>
      </c>
      <c r="CX234" s="55">
        <v>0.7</v>
      </c>
      <c r="CY234" s="55"/>
      <c r="CZ234" s="26" t="s">
        <v>227</v>
      </c>
      <c r="DA234" s="26" t="s">
        <v>227</v>
      </c>
      <c r="DB234" s="26" t="s">
        <v>227</v>
      </c>
      <c r="DC234" s="26" t="s">
        <v>227</v>
      </c>
      <c r="DD234" s="26" t="s">
        <v>227</v>
      </c>
      <c r="DE234" s="26" t="s">
        <v>227</v>
      </c>
      <c r="DF234" s="26" t="s">
        <v>227</v>
      </c>
      <c r="DG234" s="26" t="s">
        <v>227</v>
      </c>
      <c r="DH234" s="26" t="s">
        <v>227</v>
      </c>
      <c r="DI234" s="26" t="s">
        <v>227</v>
      </c>
      <c r="DJ234" s="26" t="s">
        <v>227</v>
      </c>
      <c r="DK234" s="26" t="s">
        <v>227</v>
      </c>
      <c r="DL234" s="27">
        <f t="shared" si="181"/>
        <v>46205.6798263889</v>
      </c>
      <c r="DM234" s="28">
        <f t="shared" ca="1" si="182"/>
        <v>0</v>
      </c>
      <c r="DN234" s="56">
        <f>_xlfn.XLOOKUP(B234,'[2]1. All Calls'!$R:$R,'[2]1. All Calls'!$A:$A,"",0)</f>
        <v>46130.6798263889</v>
      </c>
      <c r="DO234" s="57" t="str">
        <f ca="1">VLOOKUP(DM234,[1]Validation!$B$20:$C$25,2,0)</f>
        <v>Within 3 months</v>
      </c>
      <c r="DP234" s="58" t="str">
        <f>_xlfn.XLOOKUP(B234,'[1]Active AMCs- Dealer'!E:E,'[1]Active AMCs- Dealer'!L:L,"Not in AMC",0)</f>
        <v>AMC</v>
      </c>
      <c r="DQ234" s="58"/>
      <c r="DR234" s="29" t="str">
        <f>_xlfn.XLOOKUP(B234,'[2]1. All Calls'!$R:$R,'[2]1. All Calls'!$F:$F,"",0)</f>
        <v>CC-02052313</v>
      </c>
      <c r="DS234" s="29" t="str">
        <f>_xlfn.XLOOKUP(B234,'[2]1. All Calls'!$R:$R,'[2]1. All Calls'!$AB:$AB,"",0)</f>
        <v>Attend the site for scheduled service so change air filter, oil filter and oil. Then start the unit found running ok.</v>
      </c>
      <c r="DT234" s="30">
        <f>_xlfn.XLOOKUP(DR234,'[2]1. All Calls'!$F:$F,'[2]1. All Calls'!$A:$A,"",0)</f>
        <v>46130.6798263889</v>
      </c>
      <c r="DU234" s="31">
        <f>_xlfn.XLOOKUP(DR234,'[2]1. All Calls'!$F:$F,'[2]1. All Calls'!$B:$B,"",0)</f>
        <v>20751</v>
      </c>
      <c r="DV234" s="31">
        <f>_xlfn.XLOOKUP(B234,[1]MDA_Assets!D:D,[1]MDA_Assets!N:N,"",0)</f>
        <v>14561</v>
      </c>
      <c r="DW234" s="31">
        <f>_xlfn.XLOOKUP(B234,[1]MDA_Assets!D:D,[1]MDA_Assets!O:O,"",0)</f>
        <v>6189</v>
      </c>
      <c r="DX234" s="32" t="str">
        <f>_xlfn.XLOOKUP(B234,[1]MDA_Assets!D:D,[1]MDA_Assets!Q:Q,"",0)</f>
        <v>XD</v>
      </c>
      <c r="DY234" s="33">
        <f>_xlfn.XLOOKUP(B234,[1]MDA_Assets!D:D,[1]MDA_Assets!R:R,"",0)</f>
        <v>46130</v>
      </c>
      <c r="DZ234" s="33">
        <f>_xlfn.XLOOKUP(B234,[1]MDA_Assets!D:D,[1]MDA_Assets!S:S,"",0)</f>
        <v>46130</v>
      </c>
      <c r="EA234" s="33">
        <f>_xlfn.XLOOKUP(B234,[1]MDA_Assets!D:D,[1]MDA_Assets!T:T,"",0)</f>
        <v>46130</v>
      </c>
      <c r="EB234" s="33">
        <f>_xlfn.XLOOKUP(B234,[1]MDA_Assets!D:D,[1]MDA_Assets!U:U,"",0)</f>
        <v>45968</v>
      </c>
      <c r="EC234" s="33">
        <f>_xlfn.XLOOKUP(B234,[1]MDA_Assets!D:D,[1]MDA_Assets!V:V,"",0)</f>
        <v>45968</v>
      </c>
      <c r="ED234" s="33">
        <f>_xlfn.XLOOKUP(B234,[1]MDA_Assets!D:D,[1]MDA_Assets!W:W,"",0)</f>
        <v>45811</v>
      </c>
      <c r="EE234" s="32">
        <f>_xlfn.XLOOKUP(B234,[1]MDA_Assets!D:D,[1]MDA_Assets!X:X,"",0)</f>
        <v>0</v>
      </c>
      <c r="EF234" s="33">
        <f>_xlfn.XLOOKUP(B234,[1]MDA_Assets!D:D,[1]MDA_Assets!Y:Y,"",0)</f>
        <v>45968</v>
      </c>
      <c r="EG234" s="33">
        <f>_xlfn.XLOOKUP(B234,[1]MDA_Assets!D:D,[1]MDA_Assets!Z:Z,"",0)</f>
        <v>0</v>
      </c>
      <c r="EH234" s="33">
        <f>_xlfn.XLOOKUP(B234,[1]MDA_Assets!D:D,[1]MDA_Assets!AA:AA,"",0)</f>
        <v>45968</v>
      </c>
      <c r="EI234" s="34">
        <f>_xlfn.XLOOKUP(B234,[1]MDA_Assets!D:D,[1]MDA_Assets!P:P,"",0)</f>
        <v>6</v>
      </c>
      <c r="EJ234" s="35" t="str">
        <f>_xlfn.XLOOKUP(B234,[1]MDA_Assets!D:D,[1]MDA_Assets!AB:AB,"",0)</f>
        <v>2000</v>
      </c>
      <c r="EK234" s="35" t="str">
        <f>_xlfn.XLOOKUP(B234,[1]MDA_Assets!D:D,[1]MDA_Assets!AC:AC,"",0)</f>
        <v>2000</v>
      </c>
      <c r="EL234" s="35" t="str">
        <f>_xlfn.XLOOKUP(B234,[1]MDA_Assets!D:D,[1]MDA_Assets!AD:AD,"",0)</f>
        <v>4000</v>
      </c>
      <c r="EM234" s="35" t="str">
        <f>_xlfn.XLOOKUP(B234,[1]MDA_Assets!D:D,[1]MDA_Assets!AE:AE,"",0)</f>
        <v>3028</v>
      </c>
      <c r="EN234" s="35" t="str">
        <f>_xlfn.XLOOKUP(B234,[1]MDA_Assets!D:D,[1]MDA_Assets!AF:AF,"",0)</f>
        <v>189</v>
      </c>
      <c r="EO234" s="35" t="str">
        <f>_xlfn.XLOOKUP(B234,[1]MDA_Assets!D:D,[1]MDA_Assets!AG:AG,"",0)</f>
        <v>3028</v>
      </c>
      <c r="EP234" s="36">
        <f t="shared" si="199"/>
        <v>180</v>
      </c>
      <c r="EQ234" s="36">
        <f t="shared" si="199"/>
        <v>180</v>
      </c>
      <c r="ER234" s="36">
        <f t="shared" si="183"/>
        <v>365</v>
      </c>
      <c r="ES234" s="36">
        <f t="shared" si="184"/>
        <v>365</v>
      </c>
      <c r="ET234" s="36">
        <f t="shared" si="185"/>
        <v>352</v>
      </c>
      <c r="EU234" s="36">
        <f t="shared" si="186"/>
        <v>365</v>
      </c>
      <c r="EV234" s="36">
        <f t="shared" si="187"/>
        <v>365</v>
      </c>
      <c r="EW234" s="36" t="str">
        <f t="shared" si="159"/>
        <v/>
      </c>
      <c r="EX234" s="36">
        <f t="shared" si="160"/>
        <v>365</v>
      </c>
      <c r="EY234" s="36">
        <f t="shared" si="193"/>
        <v>5.81</v>
      </c>
      <c r="EZ234" s="36">
        <f t="shared" si="193"/>
        <v>5.81</v>
      </c>
      <c r="FA234" s="36">
        <f t="shared" si="193"/>
        <v>11.78</v>
      </c>
      <c r="FB234" s="36">
        <f t="shared" si="193"/>
        <v>11.78</v>
      </c>
      <c r="FC234" s="36">
        <f t="shared" si="193"/>
        <v>11.36</v>
      </c>
      <c r="FD234" s="36">
        <f t="shared" si="193"/>
        <v>11.78</v>
      </c>
      <c r="FE234" s="36">
        <f t="shared" si="192"/>
        <v>11.78</v>
      </c>
      <c r="FF234" s="36" t="str">
        <f t="shared" si="192"/>
        <v/>
      </c>
      <c r="FG234" s="36">
        <f t="shared" si="192"/>
        <v>11.78</v>
      </c>
      <c r="FH234" s="37" t="str" cm="1">
        <f t="array" ref="FH234">_xlfn.IFS(EY234="", "No Data", EY234&lt;0, "Negative/Future", EY234=0, "Zero Days", EY234&lt;=3, "&lt; 3 Months", EY234&lt;=6, "3 to 6 Months", EY234&lt;=9, "6 to 9 Months", EY234&lt;=12, "9 to 12 Months", EY234&lt;=15, "12 to 15 Months", EY234&lt;=18, "15 to 18 Months", EY234&lt;=24, "18 to 24 Months", EY234&gt;24, "&gt; 24 Months")</f>
        <v>3 to 6 Months</v>
      </c>
      <c r="FI234" s="37" t="str" cm="1">
        <f t="array" ref="FI234">_xlfn.IFS(EZ234="", "No Data", EZ234&lt;0, "Negative/Future", EZ234=0, "Zero Days", EZ234&lt;=3, "&lt; 3 Months", EZ234&lt;=6, "3 to 6 Months", EZ234&lt;=9, "6 to 9 Months", EZ234&lt;=12, "9 to 12 Months", EZ234&lt;=15, "12 to 15 Months", EZ234&lt;=18, "15 to 18 Months", EZ234&lt;=24, "18 to 24 Months", EZ234&gt;24, "&gt; 24 Months")</f>
        <v>3 to 6 Months</v>
      </c>
      <c r="FJ234" s="37" t="str" cm="1">
        <f t="array" ref="FJ234">_xlfn.IFS(FA234="", "No Data", FA234&lt;0, "Negative/Future", FA234=0, "Zero Days", FA234&lt;=3, "&lt; 3 Months", FA234&lt;=6, "3 to 6 Months", FA234&lt;=9, "6 to 9 Months", FA234&lt;=12, "9 to 12 Months", FA234&lt;=15, "12 to 15 Months", FA234&lt;=18, "15 to 18 Months", FA234&lt;=24, "18 to 24 Months", FA234&gt;24, "&gt; 24 Months")</f>
        <v>9 to 12 Months</v>
      </c>
      <c r="FK234" s="37" t="str" cm="1">
        <f t="array" ref="FK234">_xlfn.IFS(FB234="", "No Data", FB234&lt;0, "Negative/Future", FB234=0, "Zero Days", FB234&lt;=3, "&lt; 3 Months", FB234&lt;=6, "3 to 6 Months", FB234&lt;=9, "6 to 9 Months", FB234&lt;=12, "9 to 12 Months", FB234&lt;=15, "12 to 15 Months", FB234&lt;=18, "15 to 18 Months", FB234&lt;=24, "18 to 24 Months", FB234&gt;24, "&gt; 24 Months")</f>
        <v>9 to 12 Months</v>
      </c>
      <c r="FL234" s="37" t="str" cm="1">
        <f t="array" ref="FL234">_xlfn.IFS(FC234="", "No Data", FC234&lt;0, "Negative/Future", FC234=0, "Zero Days", FC234&lt;=3, "&lt; 3 Months", FC234&lt;=6, "3 to 6 Months", FC234&lt;=9, "6 to 9 Months", FC234&lt;=12, "9 to 12 Months", FC234&lt;=15, "12 to 15 Months", FC234&lt;=18, "15 to 18 Months", FC234&lt;=24, "18 to 24 Months", FC234&gt;24, "&gt; 24 Months")</f>
        <v>9 to 12 Months</v>
      </c>
      <c r="FM234" s="37" t="str" cm="1">
        <f t="array" ref="FM234">_xlfn.IFS(FD234="", "No Data", FD234&lt;0, "Negative/Future", FD234=0, "Zero Days", FD234&lt;=3, "&lt; 3 Months", FD234&lt;=6, "3 to 6 Months", FD234&lt;=9, "6 to 9 Months", FD234&lt;=12, "9 to 12 Months", FD234&lt;=15, "12 to 15 Months", FD234&lt;=18, "15 to 18 Months", FD234&lt;=24, "18 to 24 Months", FD234&gt;24, "&gt; 24 Months")</f>
        <v>9 to 12 Months</v>
      </c>
      <c r="FN234" s="37" t="str" cm="1">
        <f t="array" ref="FN234">_xlfn.IFS(FE234="", "No Data", FE234&lt;0, "Negative/Future", FE234=0, "Zero Days", FE234&lt;=3, "&lt; 3 Months", FE234&lt;=6, "3 to 6 Months", FE234&lt;=9, "6 to 9 Months", FE234&lt;=12, "9 to 12 Months", FE234&lt;=15, "12 to 15 Months", FE234&lt;=18, "15 to 18 Months", FE234&lt;=24, "18 to 24 Months", FE234&gt;24, "&gt; 24 Months")</f>
        <v>9 to 12 Months</v>
      </c>
      <c r="FO234" s="37" t="str" cm="1">
        <f t="array" ref="FO234">_xlfn.IFS(FG234="", "No Data", FG234&lt;0, "Negative/Future", FG234=0, "Zero Days", FG234&lt;=3, "&lt; 3 Months", FG234&lt;=6, "3 to 6 Months", FG234&lt;=9, "6 to 9 Months", FG234&lt;=12, "9 to 12 Months", FG234&lt;=15, "12 to 15 Months", FG234&lt;=18, "15 to 18 Months", FG234&lt;=24, "18 to 24 Months", FG234&gt;24, "&gt; 24 Months")</f>
        <v>9 to 12 Months</v>
      </c>
      <c r="FP234" s="37" t="str" cm="1">
        <f t="array" ref="FP234">_xlfn.IFS(FF234="", "No Data", FF234&lt;0, "Negative/Future", FF234=0, "Zero Days", FF234&lt;=3, "&lt; 3 Months", FF234&lt;=6, "3 to 6 Months", FF234&lt;=9, "6 to 9 Months", FF234&lt;=12, "9 to 12 Months", FF234&lt;=15, "12 to 15 Months", FF234&lt;=18, "15 to 18 Months", FF234&lt;=24, "18 to 24 Months", FF234&gt;24, "&gt; 24 Months")</f>
        <v>No Data</v>
      </c>
      <c r="FQ234" s="29" t="s">
        <v>858</v>
      </c>
      <c r="FR234" s="29">
        <v>8709740232</v>
      </c>
      <c r="FS234" s="38" t="str">
        <f>VLOOKUP(_xlfn.XLOOKUP(B234,[1]MDA_Assets!D:D,[1]MDA_Assets!I:I,"",0),[1]Validation!$B$1:$C$8,2,0)</f>
        <v>A</v>
      </c>
      <c r="FT234" s="38" t="s">
        <v>296</v>
      </c>
      <c r="FU234" s="31">
        <f>_xlfn.XLOOKUP(B234,[1]MDA_Assets!D:D,[1]MDA_Assets!X:X,"",0)</f>
        <v>0</v>
      </c>
      <c r="FV234" s="39">
        <v>0</v>
      </c>
      <c r="FW234" s="39">
        <v>1</v>
      </c>
      <c r="FX234" s="39">
        <v>0</v>
      </c>
      <c r="FY234" s="39">
        <v>8</v>
      </c>
      <c r="FZ234" s="40">
        <f t="shared" si="196"/>
        <v>46310</v>
      </c>
      <c r="GA234" s="40">
        <f t="shared" si="196"/>
        <v>46310</v>
      </c>
      <c r="GB234" s="40">
        <f t="shared" si="161"/>
        <v>46495</v>
      </c>
      <c r="GC234" s="40">
        <f t="shared" si="162"/>
        <v>46333</v>
      </c>
      <c r="GD234" s="40">
        <f t="shared" si="163"/>
        <v>46320</v>
      </c>
      <c r="GE234" s="40">
        <f t="shared" si="164"/>
        <v>46176</v>
      </c>
      <c r="GF234" s="40">
        <f t="shared" si="200"/>
        <v>46333</v>
      </c>
      <c r="GG234" s="40" t="str">
        <f t="shared" si="200"/>
        <v/>
      </c>
      <c r="GH234" s="40">
        <f t="shared" si="200"/>
        <v>46333</v>
      </c>
      <c r="GI234" s="39">
        <f t="shared" si="188"/>
        <v>0</v>
      </c>
      <c r="GJ234" s="39">
        <f t="shared" si="189"/>
        <v>0</v>
      </c>
      <c r="GK234" s="39">
        <f t="shared" si="190"/>
        <v>0</v>
      </c>
      <c r="GL234" s="39">
        <f t="shared" si="191"/>
        <v>8</v>
      </c>
    </row>
    <row r="235" spans="1:194" x14ac:dyDescent="0.25">
      <c r="A235" s="19">
        <v>263</v>
      </c>
      <c r="B235" s="43" t="s">
        <v>1278</v>
      </c>
      <c r="C235" s="43" t="s">
        <v>186</v>
      </c>
      <c r="D235" s="43" t="s">
        <v>241</v>
      </c>
      <c r="E235" s="43" t="s">
        <v>919</v>
      </c>
      <c r="F235" s="43" t="s">
        <v>1279</v>
      </c>
      <c r="G235" s="43" t="s">
        <v>243</v>
      </c>
      <c r="H235" s="43" t="s">
        <v>471</v>
      </c>
      <c r="I235" s="43" t="s">
        <v>192</v>
      </c>
      <c r="J235" s="44">
        <f t="shared" si="165"/>
        <v>43072.770833333336</v>
      </c>
      <c r="K235" s="44">
        <v>42708.770833333336</v>
      </c>
      <c r="L235" s="44">
        <v>42694.770833333336</v>
      </c>
      <c r="M235" s="43" t="s">
        <v>2946</v>
      </c>
      <c r="N235" s="43" t="s">
        <v>563</v>
      </c>
      <c r="O235" s="44">
        <v>46112.39298611111</v>
      </c>
      <c r="P235" s="43">
        <v>21009</v>
      </c>
      <c r="Q235" s="43">
        <v>8435</v>
      </c>
      <c r="R235" s="43">
        <v>12574</v>
      </c>
      <c r="S235" s="43" t="s">
        <v>206</v>
      </c>
      <c r="T235" s="44">
        <v>46019.770833333336</v>
      </c>
      <c r="U235" s="44">
        <v>46019.770833333336</v>
      </c>
      <c r="V235" s="44">
        <v>46019.770833333336</v>
      </c>
      <c r="W235" s="44">
        <v>46019.770833333336</v>
      </c>
      <c r="X235" s="44">
        <v>46019.770833333336</v>
      </c>
      <c r="Y235" s="44">
        <v>46019.770833333336</v>
      </c>
      <c r="Z235" s="43"/>
      <c r="AA235" s="43"/>
      <c r="AB235" s="44">
        <v>46019.770833333336</v>
      </c>
      <c r="AC235" s="44">
        <v>46019.770833333336</v>
      </c>
      <c r="AD235" s="44">
        <v>46019.770833333336</v>
      </c>
      <c r="AE235" s="43">
        <v>5</v>
      </c>
      <c r="AF235" s="43" t="s">
        <v>2947</v>
      </c>
      <c r="AG235" s="43" t="s">
        <v>2947</v>
      </c>
      <c r="AH235" s="43" t="s">
        <v>2948</v>
      </c>
      <c r="AI235" s="43" t="s">
        <v>2949</v>
      </c>
      <c r="AJ235" s="43" t="s">
        <v>279</v>
      </c>
      <c r="AK235" s="43" t="s">
        <v>2950</v>
      </c>
      <c r="AL235" s="46">
        <v>45242</v>
      </c>
      <c r="AM235" s="46">
        <v>45242</v>
      </c>
      <c r="AN235" s="46">
        <v>45542</v>
      </c>
      <c r="AO235" s="46">
        <v>45542</v>
      </c>
      <c r="AP235" s="47">
        <v>46312</v>
      </c>
      <c r="AQ235" s="46">
        <v>45742</v>
      </c>
      <c r="AR235" s="47">
        <v>46384</v>
      </c>
      <c r="AS235" s="47">
        <v>46384</v>
      </c>
      <c r="AT235" s="47">
        <v>46384</v>
      </c>
      <c r="AU235" s="43">
        <v>1</v>
      </c>
      <c r="AV235" s="43">
        <v>0</v>
      </c>
      <c r="AW235" s="43">
        <v>0</v>
      </c>
      <c r="AX235" s="51" t="s">
        <v>550</v>
      </c>
      <c r="AY235" s="51" t="s">
        <v>211</v>
      </c>
      <c r="AZ235" s="51" t="s">
        <v>198</v>
      </c>
      <c r="BA235" s="20">
        <f t="shared" ca="1" si="195"/>
        <v>1</v>
      </c>
      <c r="BB235" s="20">
        <f t="shared" ca="1" si="195"/>
        <v>1</v>
      </c>
      <c r="BC235" s="20">
        <f t="shared" ca="1" si="195"/>
        <v>1</v>
      </c>
      <c r="BD235" s="20">
        <f t="shared" ca="1" si="194"/>
        <v>1</v>
      </c>
      <c r="BE235" s="20">
        <f t="shared" ca="1" si="194"/>
        <v>0</v>
      </c>
      <c r="BF235" s="20">
        <f t="shared" ca="1" si="194"/>
        <v>1</v>
      </c>
      <c r="BG235" s="21">
        <f t="shared" ca="1" si="194"/>
        <v>0</v>
      </c>
      <c r="BH235" s="21">
        <f t="shared" ca="1" si="194"/>
        <v>0</v>
      </c>
      <c r="BI235" s="21">
        <f t="shared" ca="1" si="194"/>
        <v>0</v>
      </c>
      <c r="BJ235" s="22">
        <f t="shared" ca="1" si="166"/>
        <v>5</v>
      </c>
      <c r="BK235" s="21">
        <f t="shared" si="167"/>
        <v>21</v>
      </c>
      <c r="BL235" s="22">
        <f t="shared" ca="1" si="168"/>
        <v>22345</v>
      </c>
      <c r="BM235" s="22">
        <f t="shared" ca="1" si="169"/>
        <v>8938</v>
      </c>
      <c r="BN235" s="23">
        <f t="shared" ca="1" si="170"/>
        <v>13407</v>
      </c>
      <c r="BO235" s="24">
        <f t="shared" ca="1" si="171"/>
        <v>1336</v>
      </c>
      <c r="BP235" s="51" t="str">
        <f>_xlfn.XLOOKUP(E235,[1]Validation!E:E,[1]Validation!F:F,"")</f>
        <v>EG18</v>
      </c>
      <c r="BQ235" s="51" t="str">
        <f>_xlfn.XLOOKUP(BP235,[1]Validation!F:F,[1]Validation!G:G,"")</f>
        <v>EG11 to EG22</v>
      </c>
      <c r="BR235" s="52" t="str">
        <f>VLOOKUP(G235,[1]Validation!$B$1:$C$9,2,0)</f>
        <v>A</v>
      </c>
      <c r="BS235" s="51">
        <f t="shared" ca="1" si="172"/>
        <v>114</v>
      </c>
      <c r="BT235" s="53">
        <f>_xlfn.XLOOKUP(B235,'[2]1. All Calls'!$R:$R,'[2]1. All Calls'!$A:$A,"",0)</f>
        <v>46112.617442129602</v>
      </c>
      <c r="BU235" s="51" t="str">
        <f>_xlfn.XLOOKUP(B235,'[2]1. All Calls'!$R:$R,'[2]1. All Calls'!$F:$F,"",0)</f>
        <v>CC-02030453</v>
      </c>
      <c r="BV235" s="51" t="str">
        <f>_xlfn.XLOOKUP(B235,'[2]1. All Calls'!$R:$R,'[2]1. All Calls'!$J:$J,"",0)</f>
        <v>General Service</v>
      </c>
      <c r="BW235" s="53">
        <f>_xlfn.XLOOKUP(B235,'[2]Sch Calls'!$R:$R,'[2]Sch Calls'!$A:$A,"",0)</f>
        <v>46020.685648148101</v>
      </c>
      <c r="BX235" s="51">
        <f>_xlfn.XLOOKUP(B235,'[2]Sch Calls'!$R:$R,'[2]Sch Calls'!$B:$B,"",0)</f>
        <v>19128</v>
      </c>
      <c r="BY235" s="51" t="str">
        <f t="shared" si="197"/>
        <v>27-Jun-26</v>
      </c>
      <c r="BZ235" s="51" t="str">
        <f t="shared" si="197"/>
        <v>27-Jun-26</v>
      </c>
      <c r="CA235" s="51" t="str">
        <f t="shared" si="173"/>
        <v>30-Sep-26</v>
      </c>
      <c r="CB235" s="51" t="str">
        <f t="shared" si="174"/>
        <v>28-Jun-27</v>
      </c>
      <c r="CC235" s="51" t="str">
        <f t="shared" si="175"/>
        <v>29-Dec-27</v>
      </c>
      <c r="CD235" s="51" t="str">
        <f t="shared" si="176"/>
        <v>29-Dec-26</v>
      </c>
      <c r="CE235" s="51">
        <f t="shared" ca="1" si="198"/>
        <v>156</v>
      </c>
      <c r="CF235" s="51">
        <f t="shared" ca="1" si="198"/>
        <v>156</v>
      </c>
      <c r="CG235" s="51">
        <f t="shared" ca="1" si="177"/>
        <v>156</v>
      </c>
      <c r="CH235" s="51">
        <f t="shared" ca="1" si="178"/>
        <v>156</v>
      </c>
      <c r="CI235" s="51">
        <f t="shared" ca="1" si="179"/>
        <v>156</v>
      </c>
      <c r="CJ235" s="51">
        <f t="shared" ca="1" si="180"/>
        <v>156</v>
      </c>
      <c r="CK235" s="51">
        <f t="shared" ca="1" si="203"/>
        <v>3276</v>
      </c>
      <c r="CL235" s="51">
        <f t="shared" ca="1" si="203"/>
        <v>3276</v>
      </c>
      <c r="CM235" s="51">
        <f t="shared" ca="1" si="203"/>
        <v>3276</v>
      </c>
      <c r="CN235" s="51">
        <f t="shared" ca="1" si="203"/>
        <v>3276</v>
      </c>
      <c r="CO235" s="51">
        <f t="shared" ca="1" si="203"/>
        <v>3276</v>
      </c>
      <c r="CP235" s="51">
        <f t="shared" ca="1" si="203"/>
        <v>3276</v>
      </c>
      <c r="CQ235" s="51">
        <f t="shared" ca="1" si="204"/>
        <v>-7628</v>
      </c>
      <c r="CR235" s="51">
        <f t="shared" ca="1" si="204"/>
        <v>-7628</v>
      </c>
      <c r="CS235" s="51">
        <f t="shared" ca="1" si="204"/>
        <v>-6127</v>
      </c>
      <c r="CT235" s="51">
        <f t="shared" ca="1" si="204"/>
        <v>-6128</v>
      </c>
      <c r="CU235" s="51">
        <f t="shared" ca="1" si="204"/>
        <v>-2276</v>
      </c>
      <c r="CV235" s="54">
        <f t="shared" ca="1" si="204"/>
        <v>-5128</v>
      </c>
      <c r="CW235" s="25" t="s">
        <v>212</v>
      </c>
      <c r="CX235" s="55">
        <v>0.41</v>
      </c>
      <c r="CY235" s="55"/>
      <c r="CZ235" s="26">
        <v>0</v>
      </c>
      <c r="DA235" s="26">
        <v>0</v>
      </c>
      <c r="DB235" s="26">
        <v>0</v>
      </c>
      <c r="DC235" s="26">
        <v>0</v>
      </c>
      <c r="DD235" s="26">
        <v>0</v>
      </c>
      <c r="DE235" s="26">
        <v>0</v>
      </c>
      <c r="DF235" s="26">
        <v>0</v>
      </c>
      <c r="DG235" s="26">
        <v>0</v>
      </c>
      <c r="DH235" s="26">
        <v>0</v>
      </c>
      <c r="DI235" s="26">
        <v>0</v>
      </c>
      <c r="DJ235" s="26">
        <v>0</v>
      </c>
      <c r="DK235" s="26">
        <v>0</v>
      </c>
      <c r="DL235" s="27">
        <f t="shared" si="181"/>
        <v>46187.617442129602</v>
      </c>
      <c r="DM235" s="28">
        <f t="shared" ca="1" si="182"/>
        <v>0</v>
      </c>
      <c r="DN235" s="56">
        <f>_xlfn.XLOOKUP(B235,'[2]1. All Calls'!$R:$R,'[2]1. All Calls'!$A:$A,"",0)</f>
        <v>46112.617442129602</v>
      </c>
      <c r="DO235" s="57" t="str">
        <f ca="1">VLOOKUP(DM235,[1]Validation!$B$20:$C$25,2,0)</f>
        <v>Within 3 months</v>
      </c>
      <c r="DP235" s="58" t="str">
        <f>_xlfn.XLOOKUP(B235,'[1]Active AMCs- Dealer'!E:E,'[1]Active AMCs- Dealer'!L:L,"Not in AMC",0)</f>
        <v>Not in AMC</v>
      </c>
      <c r="DQ235" s="50" t="s">
        <v>238</v>
      </c>
      <c r="DR235" s="29" t="str">
        <f>_xlfn.XLOOKUP(B235,'[2]1. All Calls'!$R:$R,'[2]1. All Calls'!$F:$F,"",0)</f>
        <v>CC-02030453</v>
      </c>
      <c r="DS235" s="29" t="str">
        <f>_xlfn.XLOOKUP(B235,'[2]1. All Calls'!$R:$R,'[2]1. All Calls'!$AB:$AB,"",0)</f>
        <v>Courtesy visit carried out</v>
      </c>
      <c r="DT235" s="30">
        <f>_xlfn.XLOOKUP(DR235,'[2]1. All Calls'!$F:$F,'[2]1. All Calls'!$A:$A,"",0)</f>
        <v>46112.617442129602</v>
      </c>
      <c r="DU235" s="31">
        <f>_xlfn.XLOOKUP(DR235,'[2]1. All Calls'!$F:$F,'[2]1. All Calls'!$B:$B,"",0)</f>
        <v>21009</v>
      </c>
      <c r="DV235" s="31">
        <f>_xlfn.XLOOKUP(B235,[1]MDA_Assets!D:D,[1]MDA_Assets!N:N,"",0)</f>
        <v>8435</v>
      </c>
      <c r="DW235" s="31">
        <f>_xlfn.XLOOKUP(B235,[1]MDA_Assets!D:D,[1]MDA_Assets!O:O,"",0)</f>
        <v>12574</v>
      </c>
      <c r="DX235" s="32" t="str">
        <f>_xlfn.XLOOKUP(B235,[1]MDA_Assets!D:D,[1]MDA_Assets!Q:Q,"",0)</f>
        <v>XD</v>
      </c>
      <c r="DY235" s="33">
        <f>_xlfn.XLOOKUP(B235,[1]MDA_Assets!D:D,[1]MDA_Assets!R:R,"",0)</f>
        <v>46020</v>
      </c>
      <c r="DZ235" s="33">
        <f>_xlfn.XLOOKUP(B235,[1]MDA_Assets!D:D,[1]MDA_Assets!S:S,"",0)</f>
        <v>46020</v>
      </c>
      <c r="EA235" s="33">
        <f>_xlfn.XLOOKUP(B235,[1]MDA_Assets!D:D,[1]MDA_Assets!T:T,"",0)</f>
        <v>46020</v>
      </c>
      <c r="EB235" s="33">
        <f>_xlfn.XLOOKUP(B235,[1]MDA_Assets!D:D,[1]MDA_Assets!U:U,"",0)</f>
        <v>46020</v>
      </c>
      <c r="EC235" s="33">
        <f>_xlfn.XLOOKUP(B235,[1]MDA_Assets!D:D,[1]MDA_Assets!V:V,"",0)</f>
        <v>46020</v>
      </c>
      <c r="ED235" s="33">
        <f>_xlfn.XLOOKUP(B235,[1]MDA_Assets!D:D,[1]MDA_Assets!W:W,"",0)</f>
        <v>46020</v>
      </c>
      <c r="EE235" s="32">
        <f>_xlfn.XLOOKUP(B235,[1]MDA_Assets!D:D,[1]MDA_Assets!X:X,"",0)</f>
        <v>0</v>
      </c>
      <c r="EF235" s="33">
        <f>_xlfn.XLOOKUP(B235,[1]MDA_Assets!D:D,[1]MDA_Assets!Y:Y,"",0)</f>
        <v>46020</v>
      </c>
      <c r="EG235" s="33">
        <f>_xlfn.XLOOKUP(B235,[1]MDA_Assets!D:D,[1]MDA_Assets!Z:Z,"",0)</f>
        <v>46020</v>
      </c>
      <c r="EH235" s="33">
        <f>_xlfn.XLOOKUP(B235,[1]MDA_Assets!D:D,[1]MDA_Assets!AA:AA,"",0)</f>
        <v>46020</v>
      </c>
      <c r="EI235" s="34">
        <v>21</v>
      </c>
      <c r="EJ235" s="35" t="str">
        <f>_xlfn.XLOOKUP(B235,[1]MDA_Assets!D:D,[1]MDA_Assets!AB:AB,"",0)</f>
        <v>-4352</v>
      </c>
      <c r="EK235" s="35" t="str">
        <f>_xlfn.XLOOKUP(B235,[1]MDA_Assets!D:D,[1]MDA_Assets!AC:AC,"",0)</f>
        <v>-4352</v>
      </c>
      <c r="EL235" s="35" t="str">
        <f>_xlfn.XLOOKUP(B235,[1]MDA_Assets!D:D,[1]MDA_Assets!AD:AD,"",0)</f>
        <v>-2851</v>
      </c>
      <c r="EM235" s="35" t="str">
        <f>_xlfn.XLOOKUP(B235,[1]MDA_Assets!D:D,[1]MDA_Assets!AE:AE,"",0)</f>
        <v>-2852</v>
      </c>
      <c r="EN235" s="35" t="str">
        <f>_xlfn.XLOOKUP(B235,[1]MDA_Assets!D:D,[1]MDA_Assets!AF:AF,"",0)</f>
        <v>1000</v>
      </c>
      <c r="EO235" s="35" t="str">
        <f>_xlfn.XLOOKUP(B235,[1]MDA_Assets!D:D,[1]MDA_Assets!AG:AG,"",0)</f>
        <v>-1852</v>
      </c>
      <c r="EP235" s="36">
        <f t="shared" si="199"/>
        <v>-778</v>
      </c>
      <c r="EQ235" s="36">
        <f t="shared" si="199"/>
        <v>-778</v>
      </c>
      <c r="ER235" s="36">
        <f t="shared" si="183"/>
        <v>-478</v>
      </c>
      <c r="ES235" s="36">
        <f t="shared" si="184"/>
        <v>-478</v>
      </c>
      <c r="ET235" s="36">
        <f t="shared" si="185"/>
        <v>293</v>
      </c>
      <c r="EU235" s="36">
        <f t="shared" si="186"/>
        <v>-278</v>
      </c>
      <c r="EV235" s="36">
        <f t="shared" si="187"/>
        <v>365</v>
      </c>
      <c r="EW235" s="36">
        <f t="shared" si="159"/>
        <v>365</v>
      </c>
      <c r="EX235" s="36">
        <f t="shared" si="160"/>
        <v>365</v>
      </c>
      <c r="EY235" s="36">
        <f t="shared" si="193"/>
        <v>-25.1</v>
      </c>
      <c r="EZ235" s="36">
        <f t="shared" si="193"/>
        <v>-25.1</v>
      </c>
      <c r="FA235" s="36">
        <f t="shared" si="193"/>
        <v>-15.42</v>
      </c>
      <c r="FB235" s="36">
        <f t="shared" si="193"/>
        <v>-15.42</v>
      </c>
      <c r="FC235" s="36">
        <f t="shared" si="193"/>
        <v>9.4599999999999991</v>
      </c>
      <c r="FD235" s="36">
        <f t="shared" si="193"/>
        <v>-8.9700000000000006</v>
      </c>
      <c r="FE235" s="36">
        <f t="shared" si="192"/>
        <v>11.78</v>
      </c>
      <c r="FF235" s="36">
        <f t="shared" si="192"/>
        <v>11.78</v>
      </c>
      <c r="FG235" s="36">
        <f t="shared" si="192"/>
        <v>11.78</v>
      </c>
      <c r="FH235" s="37" t="str" cm="1">
        <f t="array" ref="FH235">_xlfn.IFS(EY235="", "No Data", EY235&lt;0, "Negative/Future", EY235=0, "Zero Days", EY235&lt;=3, "&lt; 3 Months", EY235&lt;=6, "3 to 6 Months", EY235&lt;=9, "6 to 9 Months", EY235&lt;=12, "9 to 12 Months", EY235&lt;=15, "12 to 15 Months", EY235&lt;=18, "15 to 18 Months", EY235&lt;=24, "18 to 24 Months", EY235&gt;24, "&gt; 24 Months")</f>
        <v>Negative/Future</v>
      </c>
      <c r="FI235" s="37" t="str" cm="1">
        <f t="array" ref="FI235">_xlfn.IFS(EZ235="", "No Data", EZ235&lt;0, "Negative/Future", EZ235=0, "Zero Days", EZ235&lt;=3, "&lt; 3 Months", EZ235&lt;=6, "3 to 6 Months", EZ235&lt;=9, "6 to 9 Months", EZ235&lt;=12, "9 to 12 Months", EZ235&lt;=15, "12 to 15 Months", EZ235&lt;=18, "15 to 18 Months", EZ235&lt;=24, "18 to 24 Months", EZ235&gt;24, "&gt; 24 Months")</f>
        <v>Negative/Future</v>
      </c>
      <c r="FJ235" s="37" t="str" cm="1">
        <f t="array" ref="FJ235">_xlfn.IFS(FA235="", "No Data", FA235&lt;0, "Negative/Future", FA235=0, "Zero Days", FA235&lt;=3, "&lt; 3 Months", FA235&lt;=6, "3 to 6 Months", FA235&lt;=9, "6 to 9 Months", FA235&lt;=12, "9 to 12 Months", FA235&lt;=15, "12 to 15 Months", FA235&lt;=18, "15 to 18 Months", FA235&lt;=24, "18 to 24 Months", FA235&gt;24, "&gt; 24 Months")</f>
        <v>Negative/Future</v>
      </c>
      <c r="FK235" s="37" t="str" cm="1">
        <f t="array" ref="FK235">_xlfn.IFS(FB235="", "No Data", FB235&lt;0, "Negative/Future", FB235=0, "Zero Days", FB235&lt;=3, "&lt; 3 Months", FB235&lt;=6, "3 to 6 Months", FB235&lt;=9, "6 to 9 Months", FB235&lt;=12, "9 to 12 Months", FB235&lt;=15, "12 to 15 Months", FB235&lt;=18, "15 to 18 Months", FB235&lt;=24, "18 to 24 Months", FB235&gt;24, "&gt; 24 Months")</f>
        <v>Negative/Future</v>
      </c>
      <c r="FL235" s="37" t="str" cm="1">
        <f t="array" ref="FL235">_xlfn.IFS(FC235="", "No Data", FC235&lt;0, "Negative/Future", FC235=0, "Zero Days", FC235&lt;=3, "&lt; 3 Months", FC235&lt;=6, "3 to 6 Months", FC235&lt;=9, "6 to 9 Months", FC235&lt;=12, "9 to 12 Months", FC235&lt;=15, "12 to 15 Months", FC235&lt;=18, "15 to 18 Months", FC235&lt;=24, "18 to 24 Months", FC235&gt;24, "&gt; 24 Months")</f>
        <v>9 to 12 Months</v>
      </c>
      <c r="FM235" s="37" t="str" cm="1">
        <f t="array" ref="FM235">_xlfn.IFS(FD235="", "No Data", FD235&lt;0, "Negative/Future", FD235=0, "Zero Days", FD235&lt;=3, "&lt; 3 Months", FD235&lt;=6, "3 to 6 Months", FD235&lt;=9, "6 to 9 Months", FD235&lt;=12, "9 to 12 Months", FD235&lt;=15, "12 to 15 Months", FD235&lt;=18, "15 to 18 Months", FD235&lt;=24, "18 to 24 Months", FD235&gt;24, "&gt; 24 Months")</f>
        <v>Negative/Future</v>
      </c>
      <c r="FN235" s="37" t="str" cm="1">
        <f t="array" ref="FN235">_xlfn.IFS(FE235="", "No Data", FE235&lt;0, "Negative/Future", FE235=0, "Zero Days", FE235&lt;=3, "&lt; 3 Months", FE235&lt;=6, "3 to 6 Months", FE235&lt;=9, "6 to 9 Months", FE235&lt;=12, "9 to 12 Months", FE235&lt;=15, "12 to 15 Months", FE235&lt;=18, "15 to 18 Months", FE235&lt;=24, "18 to 24 Months", FE235&gt;24, "&gt; 24 Months")</f>
        <v>9 to 12 Months</v>
      </c>
      <c r="FO235" s="37" t="str" cm="1">
        <f t="array" ref="FO235">_xlfn.IFS(FG235="", "No Data", FG235&lt;0, "Negative/Future", FG235=0, "Zero Days", FG235&lt;=3, "&lt; 3 Months", FG235&lt;=6, "3 to 6 Months", FG235&lt;=9, "6 to 9 Months", FG235&lt;=12, "9 to 12 Months", FG235&lt;=15, "12 to 15 Months", FG235&lt;=18, "15 to 18 Months", FG235&lt;=24, "18 to 24 Months", FG235&gt;24, "&gt; 24 Months")</f>
        <v>9 to 12 Months</v>
      </c>
      <c r="FP235" s="37" t="str" cm="1">
        <f t="array" ref="FP235">_xlfn.IFS(FF235="", "No Data", FF235&lt;0, "Negative/Future", FF235=0, "Zero Days", FF235&lt;=3, "&lt; 3 Months", FF235&lt;=6, "3 to 6 Months", FF235&lt;=9, "6 to 9 Months", FF235&lt;=12, "9 to 12 Months", FF235&lt;=15, "12 to 15 Months", FF235&lt;=18, "15 to 18 Months", FF235&lt;=24, "18 to 24 Months", FF235&gt;24, "&gt; 24 Months")</f>
        <v>9 to 12 Months</v>
      </c>
      <c r="FQ235" s="29" t="s">
        <v>1280</v>
      </c>
      <c r="FR235" s="29">
        <v>9693768894</v>
      </c>
      <c r="FS235" s="38" t="str">
        <f>VLOOKUP(_xlfn.XLOOKUP(B235,[1]MDA_Assets!D:D,[1]MDA_Assets!I:I,"",0),[1]Validation!$B$1:$C$8,2,0)</f>
        <v>A</v>
      </c>
      <c r="FT235" s="38" t="s">
        <v>296</v>
      </c>
      <c r="FU235" s="31">
        <f>_xlfn.XLOOKUP(B235,[1]MDA_Assets!D:D,[1]MDA_Assets!X:X,"",0)</f>
        <v>0</v>
      </c>
      <c r="FV235" s="39">
        <v>5</v>
      </c>
      <c r="FW235" s="39">
        <v>0</v>
      </c>
      <c r="FX235" s="39">
        <v>0</v>
      </c>
      <c r="FY235" s="39">
        <v>4</v>
      </c>
      <c r="FZ235" s="40">
        <f t="shared" si="196"/>
        <v>45242</v>
      </c>
      <c r="GA235" s="40">
        <f t="shared" si="196"/>
        <v>45242</v>
      </c>
      <c r="GB235" s="40">
        <f t="shared" si="161"/>
        <v>45542</v>
      </c>
      <c r="GC235" s="40">
        <f t="shared" si="162"/>
        <v>45542</v>
      </c>
      <c r="GD235" s="40">
        <f t="shared" si="163"/>
        <v>46313</v>
      </c>
      <c r="GE235" s="40">
        <f t="shared" si="164"/>
        <v>45742</v>
      </c>
      <c r="GF235" s="40">
        <f t="shared" si="200"/>
        <v>46385</v>
      </c>
      <c r="GG235" s="40">
        <f t="shared" si="200"/>
        <v>46385</v>
      </c>
      <c r="GH235" s="40">
        <f t="shared" si="200"/>
        <v>46385</v>
      </c>
      <c r="GI235" s="39">
        <f t="shared" si="188"/>
        <v>5</v>
      </c>
      <c r="GJ235" s="39">
        <f t="shared" si="189"/>
        <v>0</v>
      </c>
      <c r="GK235" s="39">
        <f t="shared" si="190"/>
        <v>0</v>
      </c>
      <c r="GL235" s="39">
        <f t="shared" si="191"/>
        <v>4</v>
      </c>
    </row>
    <row r="236" spans="1:194" x14ac:dyDescent="0.25">
      <c r="A236" s="19">
        <v>264</v>
      </c>
      <c r="B236" s="43" t="s">
        <v>1281</v>
      </c>
      <c r="C236" s="43" t="s">
        <v>186</v>
      </c>
      <c r="D236" s="43" t="s">
        <v>241</v>
      </c>
      <c r="E236" s="43" t="s">
        <v>855</v>
      </c>
      <c r="F236" s="43" t="s">
        <v>879</v>
      </c>
      <c r="G236" s="43" t="s">
        <v>243</v>
      </c>
      <c r="H236" s="43" t="s">
        <v>880</v>
      </c>
      <c r="I236" s="43" t="s">
        <v>192</v>
      </c>
      <c r="J236" s="44">
        <f t="shared" si="165"/>
        <v>43143.770833333336</v>
      </c>
      <c r="K236" s="44">
        <v>42779.770833333336</v>
      </c>
      <c r="L236" s="44">
        <v>42584.770833333336</v>
      </c>
      <c r="M236" s="43" t="s">
        <v>2951</v>
      </c>
      <c r="N236" s="43" t="s">
        <v>226</v>
      </c>
      <c r="O236" s="44">
        <v>46112.434270833335</v>
      </c>
      <c r="P236" s="43">
        <v>98506</v>
      </c>
      <c r="Q236" s="43">
        <v>13791</v>
      </c>
      <c r="R236" s="43">
        <v>84715</v>
      </c>
      <c r="S236" s="43" t="s">
        <v>206</v>
      </c>
      <c r="T236" s="44">
        <v>45902.770833333336</v>
      </c>
      <c r="U236" s="44">
        <v>46010.770833333336</v>
      </c>
      <c r="V236" s="44">
        <v>46010.770833333336</v>
      </c>
      <c r="W236" s="44">
        <v>45902.770833333336</v>
      </c>
      <c r="X236" s="44">
        <v>45902.770833333336</v>
      </c>
      <c r="Y236" s="44">
        <v>46080.770833333336</v>
      </c>
      <c r="Z236" s="43"/>
      <c r="AA236" s="43"/>
      <c r="AB236" s="43"/>
      <c r="AC236" s="43"/>
      <c r="AD236" s="43"/>
      <c r="AE236" s="43">
        <v>4</v>
      </c>
      <c r="AF236" s="43" t="s">
        <v>2952</v>
      </c>
      <c r="AG236" s="43" t="s">
        <v>2952</v>
      </c>
      <c r="AH236" s="43" t="s">
        <v>2953</v>
      </c>
      <c r="AI236" s="43" t="s">
        <v>2953</v>
      </c>
      <c r="AJ236" s="43" t="s">
        <v>2577</v>
      </c>
      <c r="AK236" s="43" t="s">
        <v>2276</v>
      </c>
      <c r="AL236" s="47">
        <v>46214</v>
      </c>
      <c r="AM236" s="49">
        <v>46190</v>
      </c>
      <c r="AN236" s="47">
        <v>46230</v>
      </c>
      <c r="AO236" s="47">
        <v>46230</v>
      </c>
      <c r="AP236" s="47">
        <v>46810</v>
      </c>
      <c r="AQ236" s="47">
        <v>46267</v>
      </c>
      <c r="AR236" s="48"/>
      <c r="AS236" s="48"/>
      <c r="AT236" s="48"/>
      <c r="AU236" s="43">
        <v>0</v>
      </c>
      <c r="AV236" s="43">
        <v>0</v>
      </c>
      <c r="AW236" s="43">
        <v>1</v>
      </c>
      <c r="AX236" s="51" t="s">
        <v>3242</v>
      </c>
      <c r="AY236" s="51" t="s">
        <v>3242</v>
      </c>
      <c r="AZ236" s="51" t="s">
        <v>268</v>
      </c>
      <c r="BA236" s="20">
        <f t="shared" ca="1" si="195"/>
        <v>0</v>
      </c>
      <c r="BB236" s="20">
        <f t="shared" ca="1" si="195"/>
        <v>1</v>
      </c>
      <c r="BC236" s="20">
        <f t="shared" ca="1" si="195"/>
        <v>0</v>
      </c>
      <c r="BD236" s="20">
        <f t="shared" ca="1" si="194"/>
        <v>0</v>
      </c>
      <c r="BE236" s="20">
        <f t="shared" ca="1" si="194"/>
        <v>0</v>
      </c>
      <c r="BF236" s="20">
        <f t="shared" ca="1" si="194"/>
        <v>0</v>
      </c>
      <c r="BG236" s="21" t="str">
        <f t="shared" ca="1" si="194"/>
        <v/>
      </c>
      <c r="BH236" s="21" t="str">
        <f t="shared" ca="1" si="194"/>
        <v/>
      </c>
      <c r="BI236" s="21" t="str">
        <f t="shared" ca="1" si="194"/>
        <v/>
      </c>
      <c r="BJ236" s="22">
        <f t="shared" ca="1" si="166"/>
        <v>1</v>
      </c>
      <c r="BK236" s="21">
        <f t="shared" si="167"/>
        <v>4</v>
      </c>
      <c r="BL236" s="22">
        <f t="shared" ca="1" si="168"/>
        <v>98760</v>
      </c>
      <c r="BM236" s="22">
        <f t="shared" ca="1" si="169"/>
        <v>13826</v>
      </c>
      <c r="BN236" s="23">
        <f t="shared" ca="1" si="170"/>
        <v>84934</v>
      </c>
      <c r="BO236" s="24">
        <f t="shared" ca="1" si="171"/>
        <v>254</v>
      </c>
      <c r="BP236" s="51" t="str">
        <f>_xlfn.XLOOKUP(E236,[1]Validation!E:E,[1]Validation!F:F,"")</f>
        <v>EG15</v>
      </c>
      <c r="BQ236" s="51" t="str">
        <f>_xlfn.XLOOKUP(BP236,[1]Validation!F:F,[1]Validation!G:G,"")</f>
        <v>EG11 to EG22</v>
      </c>
      <c r="BR236" s="52" t="str">
        <f>VLOOKUP(G236,[1]Validation!$B$1:$C$9,2,0)</f>
        <v>A</v>
      </c>
      <c r="BS236" s="51">
        <f t="shared" ca="1" si="172"/>
        <v>112</v>
      </c>
      <c r="BT236" s="53">
        <f>_xlfn.XLOOKUP(B236,'[2]1. All Calls'!$R:$R,'[2]1. All Calls'!$A:$A,"",0)</f>
        <v>46112.293668981503</v>
      </c>
      <c r="BU236" s="51" t="str">
        <f>_xlfn.XLOOKUP(B236,'[2]1. All Calls'!$R:$R,'[2]1. All Calls'!$F:$F,"",0)</f>
        <v>CC-02029716</v>
      </c>
      <c r="BV236" s="51" t="str">
        <f>_xlfn.XLOOKUP(B236,'[2]1. All Calls'!$R:$R,'[2]1. All Calls'!$J:$J,"",0)</f>
        <v>Schedule Service - AMC</v>
      </c>
      <c r="BW236" s="53">
        <f>_xlfn.XLOOKUP(B236,'[2]Sch Calls'!$R:$R,'[2]Sch Calls'!$A:$A,"",0)</f>
        <v>46081.622997685197</v>
      </c>
      <c r="BX236" s="51">
        <f>_xlfn.XLOOKUP(B236,'[2]Sch Calls'!$R:$R,'[2]Sch Calls'!$B:$B,"",0)</f>
        <v>97701</v>
      </c>
      <c r="BY236" s="51" t="str">
        <f t="shared" si="197"/>
        <v>18-Jun-26</v>
      </c>
      <c r="BZ236" s="51" t="str">
        <f t="shared" si="197"/>
        <v>18-Jun-26</v>
      </c>
      <c r="CA236" s="51" t="str">
        <f t="shared" si="173"/>
        <v>05-Jun-26</v>
      </c>
      <c r="CB236" s="51" t="str">
        <f t="shared" si="174"/>
        <v>03-Mar-27</v>
      </c>
      <c r="CC236" s="51" t="str">
        <f t="shared" si="175"/>
        <v>28-Feb-28</v>
      </c>
      <c r="CD236" s="51" t="str">
        <f t="shared" si="176"/>
        <v>03-Sep-26</v>
      </c>
      <c r="CE236" s="51">
        <f t="shared" ca="1" si="198"/>
        <v>165</v>
      </c>
      <c r="CF236" s="51">
        <f t="shared" ca="1" si="198"/>
        <v>165</v>
      </c>
      <c r="CG236" s="51">
        <f t="shared" ca="1" si="177"/>
        <v>273</v>
      </c>
      <c r="CH236" s="51">
        <f t="shared" ca="1" si="178"/>
        <v>273</v>
      </c>
      <c r="CI236" s="51">
        <f t="shared" ca="1" si="179"/>
        <v>95</v>
      </c>
      <c r="CJ236" s="51">
        <f t="shared" ca="1" si="180"/>
        <v>273</v>
      </c>
      <c r="CK236" s="51">
        <f t="shared" ca="1" si="203"/>
        <v>660</v>
      </c>
      <c r="CL236" s="51">
        <f t="shared" ca="1" si="203"/>
        <v>660</v>
      </c>
      <c r="CM236" s="51">
        <f t="shared" ca="1" si="203"/>
        <v>1092</v>
      </c>
      <c r="CN236" s="51">
        <f t="shared" ca="1" si="203"/>
        <v>1092</v>
      </c>
      <c r="CO236" s="51">
        <f t="shared" ca="1" si="203"/>
        <v>380</v>
      </c>
      <c r="CP236" s="51">
        <f t="shared" ca="1" si="203"/>
        <v>1092</v>
      </c>
      <c r="CQ236" s="51">
        <f t="shared" ca="1" si="204"/>
        <v>-250</v>
      </c>
      <c r="CR236" s="51">
        <f t="shared" ca="1" si="204"/>
        <v>-250</v>
      </c>
      <c r="CS236" s="51">
        <f t="shared" ca="1" si="204"/>
        <v>-620</v>
      </c>
      <c r="CT236" s="51">
        <f t="shared" ca="1" si="204"/>
        <v>-620</v>
      </c>
      <c r="CU236" s="51">
        <f t="shared" ca="1" si="204"/>
        <v>6815</v>
      </c>
      <c r="CV236" s="54">
        <f t="shared" ca="1" si="204"/>
        <v>380</v>
      </c>
      <c r="CW236" s="25" t="s">
        <v>195</v>
      </c>
      <c r="CX236" s="55">
        <v>0.12</v>
      </c>
      <c r="CY236" s="55"/>
      <c r="CZ236" s="26">
        <v>0</v>
      </c>
      <c r="DA236" s="26">
        <v>0</v>
      </c>
      <c r="DB236" s="26">
        <v>0</v>
      </c>
      <c r="DC236" s="26">
        <v>0</v>
      </c>
      <c r="DD236" s="26">
        <v>0</v>
      </c>
      <c r="DE236" s="26">
        <v>0</v>
      </c>
      <c r="DF236" s="26">
        <v>0</v>
      </c>
      <c r="DG236" s="26">
        <v>0</v>
      </c>
      <c r="DH236" s="26">
        <v>0</v>
      </c>
      <c r="DI236" s="26">
        <v>0</v>
      </c>
      <c r="DJ236" s="26">
        <v>0</v>
      </c>
      <c r="DK236" s="26">
        <v>0</v>
      </c>
      <c r="DL236" s="27">
        <f t="shared" si="181"/>
        <v>46187.293668981503</v>
      </c>
      <c r="DM236" s="28">
        <f t="shared" ca="1" si="182"/>
        <v>0</v>
      </c>
      <c r="DN236" s="56">
        <f>_xlfn.XLOOKUP(B236,'[2]1. All Calls'!$R:$R,'[2]1. All Calls'!$A:$A,"",0)</f>
        <v>46112.293668981503</v>
      </c>
      <c r="DO236" s="57" t="str">
        <f ca="1">VLOOKUP(DM236,[1]Validation!$B$20:$C$25,2,0)</f>
        <v>Within 3 months</v>
      </c>
      <c r="DP236" s="58" t="str">
        <f>_xlfn.XLOOKUP(B236,'[1]Active AMCs- Dealer'!E:E,'[1]Active AMCs- Dealer'!L:L,"Not in AMC",0)</f>
        <v>AMC</v>
      </c>
      <c r="DQ236" s="58"/>
      <c r="DR236" s="29" t="str">
        <f>_xlfn.XLOOKUP(B236,'[2]1. All Calls'!$R:$R,'[2]1. All Calls'!$F:$F,"",0)</f>
        <v>CC-02029716</v>
      </c>
      <c r="DS236" s="29" t="str">
        <f>_xlfn.XLOOKUP(B236,'[2]1. All Calls'!$R:$R,'[2]1. All Calls'!$AB:$AB,"",0)</f>
        <v>AMC visit carried out</v>
      </c>
      <c r="DT236" s="30">
        <f>_xlfn.XLOOKUP(DR236,'[2]1. All Calls'!$F:$F,'[2]1. All Calls'!$A:$A,"",0)</f>
        <v>46112.293668981503</v>
      </c>
      <c r="DU236" s="31">
        <f>_xlfn.XLOOKUP(DR236,'[2]1. All Calls'!$F:$F,'[2]1. All Calls'!$B:$B,"",0)</f>
        <v>98506</v>
      </c>
      <c r="DV236" s="31">
        <f>_xlfn.XLOOKUP(B236,[1]MDA_Assets!D:D,[1]MDA_Assets!N:N,"",0)</f>
        <v>13791</v>
      </c>
      <c r="DW236" s="31">
        <f>_xlfn.XLOOKUP(B236,[1]MDA_Assets!D:D,[1]MDA_Assets!O:O,"",0)</f>
        <v>84715</v>
      </c>
      <c r="DX236" s="32" t="str">
        <f>_xlfn.XLOOKUP(B236,[1]MDA_Assets!D:D,[1]MDA_Assets!Q:Q,"",0)</f>
        <v>XD</v>
      </c>
      <c r="DY236" s="33">
        <f>_xlfn.XLOOKUP(B236,[1]MDA_Assets!D:D,[1]MDA_Assets!R:R,"",0)</f>
        <v>45903</v>
      </c>
      <c r="DZ236" s="33">
        <f>_xlfn.XLOOKUP(B236,[1]MDA_Assets!D:D,[1]MDA_Assets!S:S,"",0)</f>
        <v>46011</v>
      </c>
      <c r="EA236" s="33">
        <f>_xlfn.XLOOKUP(B236,[1]MDA_Assets!D:D,[1]MDA_Assets!T:T,"",0)</f>
        <v>46011</v>
      </c>
      <c r="EB236" s="33">
        <f>_xlfn.XLOOKUP(B236,[1]MDA_Assets!D:D,[1]MDA_Assets!U:U,"",0)</f>
        <v>45903</v>
      </c>
      <c r="EC236" s="33">
        <f>_xlfn.XLOOKUP(B236,[1]MDA_Assets!D:D,[1]MDA_Assets!V:V,"",0)</f>
        <v>45903</v>
      </c>
      <c r="ED236" s="33">
        <f>_xlfn.XLOOKUP(B236,[1]MDA_Assets!D:D,[1]MDA_Assets!W:W,"",0)</f>
        <v>46081</v>
      </c>
      <c r="EE236" s="32">
        <f>_xlfn.XLOOKUP(B236,[1]MDA_Assets!D:D,[1]MDA_Assets!X:X,"",0)</f>
        <v>0</v>
      </c>
      <c r="EF236" s="33">
        <f>_xlfn.XLOOKUP(B236,[1]MDA_Assets!D:D,[1]MDA_Assets!Y:Y,"",0)</f>
        <v>0</v>
      </c>
      <c r="EG236" s="33">
        <f>_xlfn.XLOOKUP(B236,[1]MDA_Assets!D:D,[1]MDA_Assets!Z:Z,"",0)</f>
        <v>0</v>
      </c>
      <c r="EH236" s="33">
        <f>_xlfn.XLOOKUP(B236,[1]MDA_Assets!D:D,[1]MDA_Assets!AA:AA,"",0)</f>
        <v>0</v>
      </c>
      <c r="EI236" s="34">
        <f>_xlfn.XLOOKUP(B236,[1]MDA_Assets!D:D,[1]MDA_Assets!P:P,"",0)</f>
        <v>4</v>
      </c>
      <c r="EJ236" s="35" t="str">
        <f>_xlfn.XLOOKUP(B236,[1]MDA_Assets!D:D,[1]MDA_Assets!AB:AB,"",0)</f>
        <v>410</v>
      </c>
      <c r="EK236" s="35" t="str">
        <f>_xlfn.XLOOKUP(B236,[1]MDA_Assets!D:D,[1]MDA_Assets!AC:AC,"",0)</f>
        <v>410</v>
      </c>
      <c r="EL236" s="35" t="str">
        <f>_xlfn.XLOOKUP(B236,[1]MDA_Assets!D:D,[1]MDA_Assets!AD:AD,"",0)</f>
        <v>472</v>
      </c>
      <c r="EM236" s="35" t="str">
        <f>_xlfn.XLOOKUP(B236,[1]MDA_Assets!D:D,[1]MDA_Assets!AE:AE,"",0)</f>
        <v>472</v>
      </c>
      <c r="EN236" s="35" t="str">
        <f>_xlfn.XLOOKUP(B236,[1]MDA_Assets!D:D,[1]MDA_Assets!AF:AF,"",0)</f>
        <v>7195</v>
      </c>
      <c r="EO236" s="35" t="str">
        <f>_xlfn.XLOOKUP(B236,[1]MDA_Assets!D:D,[1]MDA_Assets!AG:AG,"",0)</f>
        <v>1472</v>
      </c>
      <c r="EP236" s="36">
        <f t="shared" si="199"/>
        <v>204</v>
      </c>
      <c r="EQ236" s="36">
        <f t="shared" si="199"/>
        <v>180</v>
      </c>
      <c r="ER236" s="36">
        <f t="shared" si="183"/>
        <v>328</v>
      </c>
      <c r="ES236" s="36">
        <f t="shared" si="184"/>
        <v>328</v>
      </c>
      <c r="ET236" s="36">
        <f t="shared" si="185"/>
        <v>730</v>
      </c>
      <c r="EU236" s="36">
        <f t="shared" si="186"/>
        <v>365</v>
      </c>
      <c r="EV236" s="36" t="str">
        <f t="shared" si="187"/>
        <v/>
      </c>
      <c r="EW236" s="36" t="str">
        <f t="shared" si="159"/>
        <v/>
      </c>
      <c r="EX236" s="36" t="str">
        <f t="shared" si="160"/>
        <v/>
      </c>
      <c r="EY236" s="36">
        <f t="shared" si="193"/>
        <v>6.59</v>
      </c>
      <c r="EZ236" s="36">
        <f t="shared" si="193"/>
        <v>5.81</v>
      </c>
      <c r="FA236" s="36">
        <f t="shared" si="193"/>
        <v>10.59</v>
      </c>
      <c r="FB236" s="36">
        <f t="shared" si="193"/>
        <v>10.59</v>
      </c>
      <c r="FC236" s="36">
        <f t="shared" si="193"/>
        <v>23.55</v>
      </c>
      <c r="FD236" s="36">
        <f t="shared" si="193"/>
        <v>11.78</v>
      </c>
      <c r="FE236" s="36" t="str">
        <f t="shared" si="192"/>
        <v/>
      </c>
      <c r="FF236" s="36" t="str">
        <f t="shared" si="192"/>
        <v/>
      </c>
      <c r="FG236" s="36" t="str">
        <f t="shared" si="192"/>
        <v/>
      </c>
      <c r="FH236" s="37" t="str" cm="1">
        <f t="array" ref="FH236">_xlfn.IFS(EY236="", "No Data", EY236&lt;0, "Negative/Future", EY236=0, "Zero Days", EY236&lt;=3, "&lt; 3 Months", EY236&lt;=6, "3 to 6 Months", EY236&lt;=9, "6 to 9 Months", EY236&lt;=12, "9 to 12 Months", EY236&lt;=15, "12 to 15 Months", EY236&lt;=18, "15 to 18 Months", EY236&lt;=24, "18 to 24 Months", EY236&gt;24, "&gt; 24 Months")</f>
        <v>6 to 9 Months</v>
      </c>
      <c r="FI236" s="37" t="str" cm="1">
        <f t="array" ref="FI236">_xlfn.IFS(EZ236="", "No Data", EZ236&lt;0, "Negative/Future", EZ236=0, "Zero Days", EZ236&lt;=3, "&lt; 3 Months", EZ236&lt;=6, "3 to 6 Months", EZ236&lt;=9, "6 to 9 Months", EZ236&lt;=12, "9 to 12 Months", EZ236&lt;=15, "12 to 15 Months", EZ236&lt;=18, "15 to 18 Months", EZ236&lt;=24, "18 to 24 Months", EZ236&gt;24, "&gt; 24 Months")</f>
        <v>3 to 6 Months</v>
      </c>
      <c r="FJ236" s="37" t="str" cm="1">
        <f t="array" ref="FJ236">_xlfn.IFS(FA236="", "No Data", FA236&lt;0, "Negative/Future", FA236=0, "Zero Days", FA236&lt;=3, "&lt; 3 Months", FA236&lt;=6, "3 to 6 Months", FA236&lt;=9, "6 to 9 Months", FA236&lt;=12, "9 to 12 Months", FA236&lt;=15, "12 to 15 Months", FA236&lt;=18, "15 to 18 Months", FA236&lt;=24, "18 to 24 Months", FA236&gt;24, "&gt; 24 Months")</f>
        <v>9 to 12 Months</v>
      </c>
      <c r="FK236" s="37" t="str" cm="1">
        <f t="array" ref="FK236">_xlfn.IFS(FB236="", "No Data", FB236&lt;0, "Negative/Future", FB236=0, "Zero Days", FB236&lt;=3, "&lt; 3 Months", FB236&lt;=6, "3 to 6 Months", FB236&lt;=9, "6 to 9 Months", FB236&lt;=12, "9 to 12 Months", FB236&lt;=15, "12 to 15 Months", FB236&lt;=18, "15 to 18 Months", FB236&lt;=24, "18 to 24 Months", FB236&gt;24, "&gt; 24 Months")</f>
        <v>9 to 12 Months</v>
      </c>
      <c r="FL236" s="37" t="str" cm="1">
        <f t="array" ref="FL236">_xlfn.IFS(FC236="", "No Data", FC236&lt;0, "Negative/Future", FC236=0, "Zero Days", FC236&lt;=3, "&lt; 3 Months", FC236&lt;=6, "3 to 6 Months", FC236&lt;=9, "6 to 9 Months", FC236&lt;=12, "9 to 12 Months", FC236&lt;=15, "12 to 15 Months", FC236&lt;=18, "15 to 18 Months", FC236&lt;=24, "18 to 24 Months", FC236&gt;24, "&gt; 24 Months")</f>
        <v>18 to 24 Months</v>
      </c>
      <c r="FM236" s="37" t="str" cm="1">
        <f t="array" ref="FM236">_xlfn.IFS(FD236="", "No Data", FD236&lt;0, "Negative/Future", FD236=0, "Zero Days", FD236&lt;=3, "&lt; 3 Months", FD236&lt;=6, "3 to 6 Months", FD236&lt;=9, "6 to 9 Months", FD236&lt;=12, "9 to 12 Months", FD236&lt;=15, "12 to 15 Months", FD236&lt;=18, "15 to 18 Months", FD236&lt;=24, "18 to 24 Months", FD236&gt;24, "&gt; 24 Months")</f>
        <v>9 to 12 Months</v>
      </c>
      <c r="FN236" s="37" t="str" cm="1">
        <f t="array" ref="FN236">_xlfn.IFS(FE236="", "No Data", FE236&lt;0, "Negative/Future", FE236=0, "Zero Days", FE236&lt;=3, "&lt; 3 Months", FE236&lt;=6, "3 to 6 Months", FE236&lt;=9, "6 to 9 Months", FE236&lt;=12, "9 to 12 Months", FE236&lt;=15, "12 to 15 Months", FE236&lt;=18, "15 to 18 Months", FE236&lt;=24, "18 to 24 Months", FE236&gt;24, "&gt; 24 Months")</f>
        <v>No Data</v>
      </c>
      <c r="FO236" s="37" t="str" cm="1">
        <f t="array" ref="FO236">_xlfn.IFS(FG236="", "No Data", FG236&lt;0, "Negative/Future", FG236=0, "Zero Days", FG236&lt;=3, "&lt; 3 Months", FG236&lt;=6, "3 to 6 Months", FG236&lt;=9, "6 to 9 Months", FG236&lt;=12, "9 to 12 Months", FG236&lt;=15, "12 to 15 Months", FG236&lt;=18, "15 to 18 Months", FG236&lt;=24, "18 to 24 Months", FG236&gt;24, "&gt; 24 Months")</f>
        <v>No Data</v>
      </c>
      <c r="FP236" s="37" t="str" cm="1">
        <f t="array" ref="FP236">_xlfn.IFS(FF236="", "No Data", FF236&lt;0, "Negative/Future", FF236=0, "Zero Days", FF236&lt;=3, "&lt; 3 Months", FF236&lt;=6, "3 to 6 Months", FF236&lt;=9, "6 to 9 Months", FF236&lt;=12, "9 to 12 Months", FF236&lt;=15, "12 to 15 Months", FF236&lt;=18, "15 to 18 Months", FF236&lt;=24, "18 to 24 Months", FF236&gt;24, "&gt; 24 Months")</f>
        <v>No Data</v>
      </c>
      <c r="FQ236" s="29" t="s">
        <v>689</v>
      </c>
      <c r="FR236" s="29">
        <v>7764923737</v>
      </c>
      <c r="FS236" s="38" t="str">
        <f>VLOOKUP(_xlfn.XLOOKUP(B236,[1]MDA_Assets!D:D,[1]MDA_Assets!I:I,"",0),[1]Validation!$B$1:$C$8,2,0)</f>
        <v>A</v>
      </c>
      <c r="FT236" s="38" t="s">
        <v>296</v>
      </c>
      <c r="FU236" s="31">
        <f>_xlfn.XLOOKUP(B236,[1]MDA_Assets!D:D,[1]MDA_Assets!X:X,"",0)</f>
        <v>0</v>
      </c>
      <c r="FV236" s="39">
        <v>0</v>
      </c>
      <c r="FW236" s="39">
        <v>0</v>
      </c>
      <c r="FX236" s="39">
        <v>1</v>
      </c>
      <c r="FY236" s="39">
        <v>8</v>
      </c>
      <c r="FZ236" s="40">
        <f t="shared" si="196"/>
        <v>46215</v>
      </c>
      <c r="GA236" s="40">
        <f t="shared" si="196"/>
        <v>46191</v>
      </c>
      <c r="GB236" s="40">
        <f t="shared" si="161"/>
        <v>46231</v>
      </c>
      <c r="GC236" s="40">
        <f t="shared" si="162"/>
        <v>46231</v>
      </c>
      <c r="GD236" s="40">
        <f t="shared" si="163"/>
        <v>46633</v>
      </c>
      <c r="GE236" s="40">
        <f t="shared" si="164"/>
        <v>46446</v>
      </c>
      <c r="GF236" s="40" t="str">
        <f t="shared" si="200"/>
        <v/>
      </c>
      <c r="GG236" s="40" t="str">
        <f t="shared" si="200"/>
        <v/>
      </c>
      <c r="GH236" s="40" t="str">
        <f t="shared" si="200"/>
        <v/>
      </c>
      <c r="GI236" s="39">
        <f t="shared" si="188"/>
        <v>0</v>
      </c>
      <c r="GJ236" s="39">
        <f t="shared" si="189"/>
        <v>0</v>
      </c>
      <c r="GK236" s="39">
        <f t="shared" si="190"/>
        <v>0</v>
      </c>
      <c r="GL236" s="39">
        <f t="shared" si="191"/>
        <v>6</v>
      </c>
    </row>
    <row r="237" spans="1:194" x14ac:dyDescent="0.25">
      <c r="A237" s="19">
        <v>266</v>
      </c>
      <c r="B237" s="43" t="s">
        <v>1284</v>
      </c>
      <c r="C237" s="43" t="s">
        <v>186</v>
      </c>
      <c r="D237" s="43" t="s">
        <v>241</v>
      </c>
      <c r="E237" s="43" t="s">
        <v>457</v>
      </c>
      <c r="F237" s="43" t="s">
        <v>758</v>
      </c>
      <c r="G237" s="43" t="s">
        <v>243</v>
      </c>
      <c r="H237" s="43" t="s">
        <v>291</v>
      </c>
      <c r="I237" s="43" t="s">
        <v>192</v>
      </c>
      <c r="J237" s="44">
        <f t="shared" si="165"/>
        <v>43342.770833333336</v>
      </c>
      <c r="K237" s="44">
        <v>42978.770833333336</v>
      </c>
      <c r="L237" s="44">
        <v>42878.770833333336</v>
      </c>
      <c r="M237" s="43" t="s">
        <v>2335</v>
      </c>
      <c r="N237" s="43" t="s">
        <v>193</v>
      </c>
      <c r="O237" s="44">
        <v>46052.711921296293</v>
      </c>
      <c r="P237" s="43">
        <v>51193</v>
      </c>
      <c r="Q237" s="43">
        <v>40954</v>
      </c>
      <c r="R237" s="43">
        <v>10239</v>
      </c>
      <c r="S237" s="43" t="s">
        <v>194</v>
      </c>
      <c r="T237" s="44">
        <v>46043.770833333336</v>
      </c>
      <c r="U237" s="44">
        <v>42390.770833333336</v>
      </c>
      <c r="V237" s="44">
        <v>46043.770833333336</v>
      </c>
      <c r="W237" s="44">
        <v>46043.770833333336</v>
      </c>
      <c r="X237" s="44">
        <v>46043.770833333336</v>
      </c>
      <c r="Y237" s="44">
        <v>46043.770833333336</v>
      </c>
      <c r="Z237" s="43"/>
      <c r="AA237" s="43"/>
      <c r="AB237" s="43"/>
      <c r="AC237" s="43"/>
      <c r="AD237" s="43"/>
      <c r="AE237" s="43">
        <v>4</v>
      </c>
      <c r="AF237" s="43" t="s">
        <v>2336</v>
      </c>
      <c r="AG237" s="43" t="s">
        <v>2336</v>
      </c>
      <c r="AH237" s="43" t="s">
        <v>2337</v>
      </c>
      <c r="AI237" s="43" t="s">
        <v>2337</v>
      </c>
      <c r="AJ237" s="43" t="s">
        <v>2338</v>
      </c>
      <c r="AK237" s="43" t="s">
        <v>2336</v>
      </c>
      <c r="AL237" s="46">
        <v>42755</v>
      </c>
      <c r="AM237" s="47">
        <v>46223</v>
      </c>
      <c r="AN237" s="47">
        <v>46773</v>
      </c>
      <c r="AO237" s="47">
        <v>46773</v>
      </c>
      <c r="AP237" s="47">
        <v>46773</v>
      </c>
      <c r="AQ237" s="47">
        <v>46408</v>
      </c>
      <c r="AR237" s="48"/>
      <c r="AS237" s="48"/>
      <c r="AT237" s="48"/>
      <c r="AU237" s="43">
        <v>1</v>
      </c>
      <c r="AV237" s="43">
        <v>0</v>
      </c>
      <c r="AW237" s="43">
        <v>0</v>
      </c>
      <c r="AX237" s="51" t="s">
        <v>237</v>
      </c>
      <c r="AY237" s="51" t="s">
        <v>237</v>
      </c>
      <c r="AZ237" s="51" t="s">
        <v>198</v>
      </c>
      <c r="BA237" s="20">
        <f t="shared" ca="1" si="195"/>
        <v>1</v>
      </c>
      <c r="BB237" s="20">
        <f t="shared" ca="1" si="195"/>
        <v>0</v>
      </c>
      <c r="BC237" s="20">
        <f t="shared" ca="1" si="195"/>
        <v>0</v>
      </c>
      <c r="BD237" s="20">
        <f t="shared" ca="1" si="194"/>
        <v>0</v>
      </c>
      <c r="BE237" s="20">
        <f t="shared" ca="1" si="194"/>
        <v>0</v>
      </c>
      <c r="BF237" s="20">
        <f t="shared" ca="1" si="194"/>
        <v>0</v>
      </c>
      <c r="BG237" s="21" t="str">
        <f t="shared" ca="1" si="194"/>
        <v/>
      </c>
      <c r="BH237" s="21" t="str">
        <f t="shared" ca="1" si="194"/>
        <v/>
      </c>
      <c r="BI237" s="21" t="str">
        <f t="shared" ca="1" si="194"/>
        <v/>
      </c>
      <c r="BJ237" s="22">
        <f t="shared" ca="1" si="166"/>
        <v>1</v>
      </c>
      <c r="BK237" s="21">
        <f t="shared" si="167"/>
        <v>4</v>
      </c>
      <c r="BL237" s="22">
        <f t="shared" ca="1" si="168"/>
        <v>51686</v>
      </c>
      <c r="BM237" s="22">
        <f t="shared" ca="1" si="169"/>
        <v>41349</v>
      </c>
      <c r="BN237" s="23">
        <f t="shared" ca="1" si="170"/>
        <v>10337</v>
      </c>
      <c r="BO237" s="24">
        <f t="shared" ca="1" si="171"/>
        <v>493</v>
      </c>
      <c r="BP237" s="51" t="str">
        <f>_xlfn.XLOOKUP(E237,[1]Validation!E:E,[1]Validation!F:F,"")</f>
        <v>EG55</v>
      </c>
      <c r="BQ237" s="51" t="str">
        <f>_xlfn.XLOOKUP(BP237,[1]Validation!F:F,[1]Validation!G:G,"")</f>
        <v>EG55 to EG75</v>
      </c>
      <c r="BR237" s="52" t="str">
        <f>VLOOKUP(G237,[1]Validation!$B$1:$C$9,2,0)</f>
        <v>A</v>
      </c>
      <c r="BS237" s="51">
        <f t="shared" ca="1" si="172"/>
        <v>105</v>
      </c>
      <c r="BT237" s="53">
        <f>_xlfn.XLOOKUP(B237,'[2]1. All Calls'!$R:$R,'[2]1. All Calls'!$A:$A,"",0)</f>
        <v>46052.940150463</v>
      </c>
      <c r="BU237" s="51" t="str">
        <f>_xlfn.XLOOKUP(B237,'[2]1. All Calls'!$R:$R,'[2]1. All Calls'!$F:$F,"",0)</f>
        <v>CC-01959422</v>
      </c>
      <c r="BV237" s="51" t="str">
        <f>_xlfn.XLOOKUP(B237,'[2]1. All Calls'!$R:$R,'[2]1. All Calls'!$J:$J,"",0)</f>
        <v>Sales Call</v>
      </c>
      <c r="BW237" s="53">
        <f>_xlfn.XLOOKUP(B237,'[2]Sch Calls'!$R:$R,'[2]Sch Calls'!$A:$A,"",0)</f>
        <v>45636.525127314802</v>
      </c>
      <c r="BX237" s="51">
        <f>_xlfn.XLOOKUP(B237,'[2]Sch Calls'!$R:$R,'[2]Sch Calls'!$B:$B,"",0)</f>
        <v>48427</v>
      </c>
      <c r="BY237" s="51" t="str">
        <f t="shared" si="197"/>
        <v>20-Jul-16</v>
      </c>
      <c r="BZ237" s="51" t="str">
        <f t="shared" si="197"/>
        <v>21-Jul-26</v>
      </c>
      <c r="CA237" s="51" t="str">
        <f t="shared" si="173"/>
        <v>24-Oct-26</v>
      </c>
      <c r="CB237" s="51" t="str">
        <f t="shared" si="174"/>
        <v>22-Jul-27</v>
      </c>
      <c r="CC237" s="51" t="str">
        <f t="shared" si="175"/>
        <v>22-Jan-28</v>
      </c>
      <c r="CD237" s="51" t="str">
        <f t="shared" si="176"/>
        <v>22-Jan-27</v>
      </c>
      <c r="CE237" s="51">
        <f t="shared" ca="1" si="198"/>
        <v>3785</v>
      </c>
      <c r="CF237" s="51">
        <f t="shared" ca="1" si="198"/>
        <v>132</v>
      </c>
      <c r="CG237" s="51">
        <f t="shared" ca="1" si="177"/>
        <v>132</v>
      </c>
      <c r="CH237" s="51">
        <f t="shared" ca="1" si="178"/>
        <v>132</v>
      </c>
      <c r="CI237" s="51">
        <f t="shared" ca="1" si="179"/>
        <v>132</v>
      </c>
      <c r="CJ237" s="51">
        <f t="shared" ca="1" si="180"/>
        <v>132</v>
      </c>
      <c r="CK237" s="51">
        <f t="shared" ca="1" si="203"/>
        <v>15140</v>
      </c>
      <c r="CL237" s="51">
        <f t="shared" ca="1" si="203"/>
        <v>528</v>
      </c>
      <c r="CM237" s="51">
        <f t="shared" ca="1" si="203"/>
        <v>528</v>
      </c>
      <c r="CN237" s="51">
        <f t="shared" ca="1" si="203"/>
        <v>528</v>
      </c>
      <c r="CO237" s="51">
        <f t="shared" ca="1" si="203"/>
        <v>528</v>
      </c>
      <c r="CP237" s="51">
        <f t="shared" ca="1" si="203"/>
        <v>528</v>
      </c>
      <c r="CQ237" s="51">
        <f t="shared" ca="1" si="204"/>
        <v>-11145</v>
      </c>
      <c r="CR237" s="51">
        <f t="shared" ca="1" si="204"/>
        <v>3467</v>
      </c>
      <c r="CS237" s="51">
        <f t="shared" ca="1" si="204"/>
        <v>5467</v>
      </c>
      <c r="CT237" s="51">
        <f t="shared" ca="1" si="204"/>
        <v>5467</v>
      </c>
      <c r="CU237" s="51">
        <f t="shared" ca="1" si="204"/>
        <v>7467</v>
      </c>
      <c r="CV237" s="54">
        <f t="shared" ca="1" si="204"/>
        <v>3467</v>
      </c>
      <c r="CW237" s="25" t="s">
        <v>212</v>
      </c>
      <c r="CX237" s="55">
        <v>0.8</v>
      </c>
      <c r="CY237" s="55"/>
      <c r="CZ237" s="26">
        <v>0</v>
      </c>
      <c r="DA237" s="26">
        <v>0</v>
      </c>
      <c r="DB237" s="26">
        <v>0</v>
      </c>
      <c r="DC237" s="26">
        <v>0</v>
      </c>
      <c r="DD237" s="26">
        <v>0</v>
      </c>
      <c r="DE237" s="26">
        <v>0</v>
      </c>
      <c r="DF237" s="26">
        <v>0</v>
      </c>
      <c r="DG237" s="26">
        <v>0</v>
      </c>
      <c r="DH237" s="26">
        <v>0</v>
      </c>
      <c r="DI237" s="26">
        <v>0</v>
      </c>
      <c r="DJ237" s="26">
        <v>0</v>
      </c>
      <c r="DK237" s="26">
        <v>0</v>
      </c>
      <c r="DL237" s="27">
        <f t="shared" si="181"/>
        <v>46127.940150463</v>
      </c>
      <c r="DM237" s="28">
        <f t="shared" ca="1" si="182"/>
        <v>1</v>
      </c>
      <c r="DN237" s="56">
        <f>_xlfn.XLOOKUP(B237,'[2]1. All Calls'!$R:$R,'[2]1. All Calls'!$A:$A,"",0)</f>
        <v>46052.940150463</v>
      </c>
      <c r="DO237" s="57" t="str">
        <f ca="1">VLOOKUP(DM237,[1]Validation!$B$20:$C$25,2,0)</f>
        <v>Above 3 months</v>
      </c>
      <c r="DP237" s="58" t="str">
        <f>_xlfn.XLOOKUP(B237,'[1]Active AMCs- Dealer'!E:E,'[1]Active AMCs- Dealer'!L:L,"Not in AMC",0)</f>
        <v>Expired</v>
      </c>
      <c r="DQ237" s="50" t="s">
        <v>238</v>
      </c>
      <c r="DR237" s="29" t="str">
        <f>_xlfn.XLOOKUP(B237,'[2]1. All Calls'!$R:$R,'[2]1. All Calls'!$F:$F,"",0)</f>
        <v>CC-01959422</v>
      </c>
      <c r="DS237" s="29" t="str">
        <f>_xlfn.XLOOKUP(B237,'[2]1. All Calls'!$R:$R,'[2]1. All Calls'!$AB:$AB,"",0)</f>
        <v>Sales call carried out for HMR update</v>
      </c>
      <c r="DT237" s="30">
        <f>_xlfn.XLOOKUP(DR237,'[2]1. All Calls'!$F:$F,'[2]1. All Calls'!$A:$A,"",0)</f>
        <v>46052.940150463</v>
      </c>
      <c r="DU237" s="31">
        <f>_xlfn.XLOOKUP(DR237,'[2]1. All Calls'!$F:$F,'[2]1. All Calls'!$B:$B,"",0)</f>
        <v>51193</v>
      </c>
      <c r="DV237" s="31">
        <f>_xlfn.XLOOKUP(B237,[1]MDA_Assets!D:D,[1]MDA_Assets!N:N,"",0)</f>
        <v>40954</v>
      </c>
      <c r="DW237" s="31">
        <f>_xlfn.XLOOKUP(B237,[1]MDA_Assets!D:D,[1]MDA_Assets!O:O,"",0)</f>
        <v>10239</v>
      </c>
      <c r="DX237" s="32" t="str">
        <f>_xlfn.XLOOKUP(B237,[1]MDA_Assets!D:D,[1]MDA_Assets!Q:Q,"",0)</f>
        <v>Synthetic</v>
      </c>
      <c r="DY237" s="33">
        <f>_xlfn.XLOOKUP(B237,[1]MDA_Assets!D:D,[1]MDA_Assets!R:R,"",0)</f>
        <v>46044</v>
      </c>
      <c r="DZ237" s="33">
        <f>_xlfn.XLOOKUP(B237,[1]MDA_Assets!D:D,[1]MDA_Assets!S:S,"",0)</f>
        <v>42391</v>
      </c>
      <c r="EA237" s="33">
        <f>_xlfn.XLOOKUP(B237,[1]MDA_Assets!D:D,[1]MDA_Assets!T:T,"",0)</f>
        <v>46044</v>
      </c>
      <c r="EB237" s="33">
        <f>_xlfn.XLOOKUP(B237,[1]MDA_Assets!D:D,[1]MDA_Assets!U:U,"",0)</f>
        <v>46044</v>
      </c>
      <c r="EC237" s="33">
        <f>_xlfn.XLOOKUP(B237,[1]MDA_Assets!D:D,[1]MDA_Assets!V:V,"",0)</f>
        <v>46044</v>
      </c>
      <c r="ED237" s="33">
        <f>_xlfn.XLOOKUP(B237,[1]MDA_Assets!D:D,[1]MDA_Assets!W:W,"",0)</f>
        <v>46044</v>
      </c>
      <c r="EE237" s="32">
        <f>_xlfn.XLOOKUP(B237,[1]MDA_Assets!D:D,[1]MDA_Assets!X:X,"",0)</f>
        <v>0</v>
      </c>
      <c r="EF237" s="33">
        <f>_xlfn.XLOOKUP(B237,[1]MDA_Assets!D:D,[1]MDA_Assets!Y:Y,"",0)</f>
        <v>0</v>
      </c>
      <c r="EG237" s="33">
        <f>_xlfn.XLOOKUP(B237,[1]MDA_Assets!D:D,[1]MDA_Assets!Z:Z,"",0)</f>
        <v>0</v>
      </c>
      <c r="EH237" s="33">
        <f>_xlfn.XLOOKUP(B237,[1]MDA_Assets!D:D,[1]MDA_Assets!AA:AA,"",0)</f>
        <v>0</v>
      </c>
      <c r="EI237" s="34">
        <f>_xlfn.XLOOKUP(B237,[1]MDA_Assets!D:D,[1]MDA_Assets!P:P,"",0)</f>
        <v>4</v>
      </c>
      <c r="EJ237" s="35" t="str">
        <f>_xlfn.XLOOKUP(B237,[1]MDA_Assets!D:D,[1]MDA_Assets!AB:AB,"",0)</f>
        <v>3995</v>
      </c>
      <c r="EK237" s="35" t="str">
        <f>_xlfn.XLOOKUP(B237,[1]MDA_Assets!D:D,[1]MDA_Assets!AC:AC,"",0)</f>
        <v>3995</v>
      </c>
      <c r="EL237" s="35" t="str">
        <f>_xlfn.XLOOKUP(B237,[1]MDA_Assets!D:D,[1]MDA_Assets!AD:AD,"",0)</f>
        <v>5995</v>
      </c>
      <c r="EM237" s="35" t="str">
        <f>_xlfn.XLOOKUP(B237,[1]MDA_Assets!D:D,[1]MDA_Assets!AE:AE,"",0)</f>
        <v>5995</v>
      </c>
      <c r="EN237" s="35" t="str">
        <f>_xlfn.XLOOKUP(B237,[1]MDA_Assets!D:D,[1]MDA_Assets!AF:AF,"",0)</f>
        <v>7995</v>
      </c>
      <c r="EO237" s="35" t="str">
        <f>_xlfn.XLOOKUP(B237,[1]MDA_Assets!D:D,[1]MDA_Assets!AG:AG,"",0)</f>
        <v>3995</v>
      </c>
      <c r="EP237" s="36">
        <f t="shared" si="199"/>
        <v>365</v>
      </c>
      <c r="EQ237" s="36">
        <f t="shared" si="199"/>
        <v>180</v>
      </c>
      <c r="ER237" s="36">
        <f t="shared" si="183"/>
        <v>730</v>
      </c>
      <c r="ES237" s="36">
        <f t="shared" si="184"/>
        <v>730</v>
      </c>
      <c r="ET237" s="36">
        <f t="shared" si="185"/>
        <v>730</v>
      </c>
      <c r="EU237" s="36">
        <f t="shared" si="186"/>
        <v>365</v>
      </c>
      <c r="EV237" s="36" t="str">
        <f t="shared" si="187"/>
        <v/>
      </c>
      <c r="EW237" s="36" t="str">
        <f t="shared" si="159"/>
        <v/>
      </c>
      <c r="EX237" s="36" t="str">
        <f t="shared" si="160"/>
        <v/>
      </c>
      <c r="EY237" s="36">
        <f t="shared" si="193"/>
        <v>11.78</v>
      </c>
      <c r="EZ237" s="36">
        <f t="shared" si="193"/>
        <v>5.81</v>
      </c>
      <c r="FA237" s="36">
        <f t="shared" si="193"/>
        <v>23.55</v>
      </c>
      <c r="FB237" s="36">
        <f t="shared" si="193"/>
        <v>23.55</v>
      </c>
      <c r="FC237" s="36">
        <f t="shared" si="193"/>
        <v>23.55</v>
      </c>
      <c r="FD237" s="36">
        <f t="shared" si="193"/>
        <v>11.78</v>
      </c>
      <c r="FE237" s="36" t="str">
        <f t="shared" si="192"/>
        <v/>
      </c>
      <c r="FF237" s="36" t="str">
        <f t="shared" si="192"/>
        <v/>
      </c>
      <c r="FG237" s="36" t="str">
        <f t="shared" si="192"/>
        <v/>
      </c>
      <c r="FH237" s="37" t="str" cm="1">
        <f t="array" ref="FH237">_xlfn.IFS(EY237="", "No Data", EY237&lt;0, "Negative/Future", EY237=0, "Zero Days", EY237&lt;=3, "&lt; 3 Months", EY237&lt;=6, "3 to 6 Months", EY237&lt;=9, "6 to 9 Months", EY237&lt;=12, "9 to 12 Months", EY237&lt;=15, "12 to 15 Months", EY237&lt;=18, "15 to 18 Months", EY237&lt;=24, "18 to 24 Months", EY237&gt;24, "&gt; 24 Months")</f>
        <v>9 to 12 Months</v>
      </c>
      <c r="FI237" s="37" t="str" cm="1">
        <f t="array" ref="FI237">_xlfn.IFS(EZ237="", "No Data", EZ237&lt;0, "Negative/Future", EZ237=0, "Zero Days", EZ237&lt;=3, "&lt; 3 Months", EZ237&lt;=6, "3 to 6 Months", EZ237&lt;=9, "6 to 9 Months", EZ237&lt;=12, "9 to 12 Months", EZ237&lt;=15, "12 to 15 Months", EZ237&lt;=18, "15 to 18 Months", EZ237&lt;=24, "18 to 24 Months", EZ237&gt;24, "&gt; 24 Months")</f>
        <v>3 to 6 Months</v>
      </c>
      <c r="FJ237" s="37" t="str" cm="1">
        <f t="array" ref="FJ237">_xlfn.IFS(FA237="", "No Data", FA237&lt;0, "Negative/Future", FA237=0, "Zero Days", FA237&lt;=3, "&lt; 3 Months", FA237&lt;=6, "3 to 6 Months", FA237&lt;=9, "6 to 9 Months", FA237&lt;=12, "9 to 12 Months", FA237&lt;=15, "12 to 15 Months", FA237&lt;=18, "15 to 18 Months", FA237&lt;=24, "18 to 24 Months", FA237&gt;24, "&gt; 24 Months")</f>
        <v>18 to 24 Months</v>
      </c>
      <c r="FK237" s="37" t="str" cm="1">
        <f t="array" ref="FK237">_xlfn.IFS(FB237="", "No Data", FB237&lt;0, "Negative/Future", FB237=0, "Zero Days", FB237&lt;=3, "&lt; 3 Months", FB237&lt;=6, "3 to 6 Months", FB237&lt;=9, "6 to 9 Months", FB237&lt;=12, "9 to 12 Months", FB237&lt;=15, "12 to 15 Months", FB237&lt;=18, "15 to 18 Months", FB237&lt;=24, "18 to 24 Months", FB237&gt;24, "&gt; 24 Months")</f>
        <v>18 to 24 Months</v>
      </c>
      <c r="FL237" s="37" t="str" cm="1">
        <f t="array" ref="FL237">_xlfn.IFS(FC237="", "No Data", FC237&lt;0, "Negative/Future", FC237=0, "Zero Days", FC237&lt;=3, "&lt; 3 Months", FC237&lt;=6, "3 to 6 Months", FC237&lt;=9, "6 to 9 Months", FC237&lt;=12, "9 to 12 Months", FC237&lt;=15, "12 to 15 Months", FC237&lt;=18, "15 to 18 Months", FC237&lt;=24, "18 to 24 Months", FC237&gt;24, "&gt; 24 Months")</f>
        <v>18 to 24 Months</v>
      </c>
      <c r="FM237" s="37" t="str" cm="1">
        <f t="array" ref="FM237">_xlfn.IFS(FD237="", "No Data", FD237&lt;0, "Negative/Future", FD237=0, "Zero Days", FD237&lt;=3, "&lt; 3 Months", FD237&lt;=6, "3 to 6 Months", FD237&lt;=9, "6 to 9 Months", FD237&lt;=12, "9 to 12 Months", FD237&lt;=15, "12 to 15 Months", FD237&lt;=18, "15 to 18 Months", FD237&lt;=24, "18 to 24 Months", FD237&gt;24, "&gt; 24 Months")</f>
        <v>9 to 12 Months</v>
      </c>
      <c r="FN237" s="37" t="str" cm="1">
        <f t="array" ref="FN237">_xlfn.IFS(FE237="", "No Data", FE237&lt;0, "Negative/Future", FE237=0, "Zero Days", FE237&lt;=3, "&lt; 3 Months", FE237&lt;=6, "3 to 6 Months", FE237&lt;=9, "6 to 9 Months", FE237&lt;=12, "9 to 12 Months", FE237&lt;=15, "12 to 15 Months", FE237&lt;=18, "15 to 18 Months", FE237&lt;=24, "18 to 24 Months", FE237&gt;24, "&gt; 24 Months")</f>
        <v>No Data</v>
      </c>
      <c r="FO237" s="37" t="str" cm="1">
        <f t="array" ref="FO237">_xlfn.IFS(FG237="", "No Data", FG237&lt;0, "Negative/Future", FG237=0, "Zero Days", FG237&lt;=3, "&lt; 3 Months", FG237&lt;=6, "3 to 6 Months", FG237&lt;=9, "6 to 9 Months", FG237&lt;=12, "9 to 12 Months", FG237&lt;=15, "12 to 15 Months", FG237&lt;=18, "15 to 18 Months", FG237&lt;=24, "18 to 24 Months", FG237&gt;24, "&gt; 24 Months")</f>
        <v>No Data</v>
      </c>
      <c r="FP237" s="37" t="str" cm="1">
        <f t="array" ref="FP237">_xlfn.IFS(FF237="", "No Data", FF237&lt;0, "Negative/Future", FF237=0, "Zero Days", FF237&lt;=3, "&lt; 3 Months", FF237&lt;=6, "3 to 6 Months", FF237&lt;=9, "6 to 9 Months", FF237&lt;=12, "9 to 12 Months", FF237&lt;=15, "12 to 15 Months", FF237&lt;=18, "15 to 18 Months", FF237&lt;=24, "18 to 24 Months", FF237&gt;24, "&gt; 24 Months")</f>
        <v>No Data</v>
      </c>
      <c r="FQ237" s="29" t="s">
        <v>1285</v>
      </c>
      <c r="FR237" s="29">
        <v>9693796748</v>
      </c>
      <c r="FS237" s="38" t="str">
        <f>VLOOKUP(_xlfn.XLOOKUP(B237,[1]MDA_Assets!D:D,[1]MDA_Assets!I:I,"",0),[1]Validation!$B$1:$C$8,2,0)</f>
        <v>A</v>
      </c>
      <c r="FT237" s="38" t="s">
        <v>296</v>
      </c>
      <c r="FU237" s="31">
        <f>_xlfn.XLOOKUP(B237,[1]MDA_Assets!D:D,[1]MDA_Assets!X:X,"",0)</f>
        <v>0</v>
      </c>
      <c r="FV237" s="39">
        <v>1</v>
      </c>
      <c r="FW237" s="39">
        <v>0</v>
      </c>
      <c r="FX237" s="39">
        <v>0</v>
      </c>
      <c r="FY237" s="39">
        <v>8</v>
      </c>
      <c r="FZ237" s="40">
        <f t="shared" si="196"/>
        <v>42756</v>
      </c>
      <c r="GA237" s="40">
        <f t="shared" si="196"/>
        <v>46224</v>
      </c>
      <c r="GB237" s="40">
        <f t="shared" si="161"/>
        <v>46774</v>
      </c>
      <c r="GC237" s="40">
        <f t="shared" si="162"/>
        <v>46774</v>
      </c>
      <c r="GD237" s="40">
        <f t="shared" si="163"/>
        <v>46774</v>
      </c>
      <c r="GE237" s="40">
        <f t="shared" si="164"/>
        <v>46409</v>
      </c>
      <c r="GF237" s="40" t="str">
        <f t="shared" si="200"/>
        <v/>
      </c>
      <c r="GG237" s="40" t="str">
        <f t="shared" si="200"/>
        <v/>
      </c>
      <c r="GH237" s="40" t="str">
        <f t="shared" si="200"/>
        <v/>
      </c>
      <c r="GI237" s="39">
        <f t="shared" si="188"/>
        <v>1</v>
      </c>
      <c r="GJ237" s="39">
        <f t="shared" si="189"/>
        <v>0</v>
      </c>
      <c r="GK237" s="39">
        <f t="shared" si="190"/>
        <v>0</v>
      </c>
      <c r="GL237" s="39">
        <f t="shared" si="191"/>
        <v>5</v>
      </c>
    </row>
    <row r="238" spans="1:194" x14ac:dyDescent="0.25">
      <c r="A238" s="19">
        <v>268</v>
      </c>
      <c r="B238" s="43" t="s">
        <v>1286</v>
      </c>
      <c r="C238" s="43" t="s">
        <v>186</v>
      </c>
      <c r="D238" s="43" t="s">
        <v>241</v>
      </c>
      <c r="E238" s="43" t="s">
        <v>867</v>
      </c>
      <c r="F238" s="43" t="s">
        <v>2954</v>
      </c>
      <c r="G238" s="43" t="s">
        <v>243</v>
      </c>
      <c r="H238" s="43" t="s">
        <v>329</v>
      </c>
      <c r="I238" s="43" t="s">
        <v>192</v>
      </c>
      <c r="J238" s="44">
        <f t="shared" si="165"/>
        <v>43515.770833333336</v>
      </c>
      <c r="K238" s="44">
        <v>43151.770833333336</v>
      </c>
      <c r="L238" s="44">
        <v>43004.770833333336</v>
      </c>
      <c r="M238" s="43" t="s">
        <v>2955</v>
      </c>
      <c r="N238" s="43" t="s">
        <v>2956</v>
      </c>
      <c r="O238" s="44">
        <v>46105.224178240744</v>
      </c>
      <c r="P238" s="43">
        <v>43750</v>
      </c>
      <c r="Q238" s="43">
        <v>25199</v>
      </c>
      <c r="R238" s="43">
        <v>18551</v>
      </c>
      <c r="S238" s="43" t="s">
        <v>206</v>
      </c>
      <c r="T238" s="44">
        <v>46104.770833333336</v>
      </c>
      <c r="U238" s="44">
        <v>46104.770833333336</v>
      </c>
      <c r="V238" s="44">
        <v>46104.770833333336</v>
      </c>
      <c r="W238" s="44">
        <v>45663.770833333336</v>
      </c>
      <c r="X238" s="44">
        <v>45663.770833333336</v>
      </c>
      <c r="Y238" s="44">
        <v>45663.770833333336</v>
      </c>
      <c r="Z238" s="43" t="s">
        <v>199</v>
      </c>
      <c r="AA238" s="43"/>
      <c r="AB238" s="44">
        <v>46104.770833333336</v>
      </c>
      <c r="AC238" s="44">
        <v>46104.770833333336</v>
      </c>
      <c r="AD238" s="44">
        <v>45663.770833333336</v>
      </c>
      <c r="AE238" s="43">
        <v>4</v>
      </c>
      <c r="AF238" s="43" t="s">
        <v>281</v>
      </c>
      <c r="AG238" s="43" t="s">
        <v>281</v>
      </c>
      <c r="AH238" s="43" t="s">
        <v>285</v>
      </c>
      <c r="AI238" s="43" t="s">
        <v>2957</v>
      </c>
      <c r="AJ238" s="43" t="s">
        <v>2958</v>
      </c>
      <c r="AK238" s="43" t="s">
        <v>2959</v>
      </c>
      <c r="AL238" s="47">
        <v>46469</v>
      </c>
      <c r="AM238" s="47">
        <v>46284</v>
      </c>
      <c r="AN238" s="47">
        <v>46469</v>
      </c>
      <c r="AO238" s="46">
        <v>46028</v>
      </c>
      <c r="AP238" s="47">
        <v>46393</v>
      </c>
      <c r="AQ238" s="46">
        <v>46028</v>
      </c>
      <c r="AR238" s="47">
        <v>46469</v>
      </c>
      <c r="AS238" s="47">
        <v>46469</v>
      </c>
      <c r="AT238" s="46">
        <v>46028</v>
      </c>
      <c r="AU238" s="43">
        <v>1</v>
      </c>
      <c r="AV238" s="43">
        <v>0</v>
      </c>
      <c r="AW238" s="43">
        <v>0</v>
      </c>
      <c r="AX238" s="51" t="s">
        <v>1132</v>
      </c>
      <c r="AY238" s="51" t="s">
        <v>1132</v>
      </c>
      <c r="AZ238" s="51" t="s">
        <v>198</v>
      </c>
      <c r="BA238" s="20">
        <f t="shared" ca="1" si="195"/>
        <v>0</v>
      </c>
      <c r="BB238" s="20">
        <f t="shared" ca="1" si="195"/>
        <v>0</v>
      </c>
      <c r="BC238" s="20">
        <f t="shared" ca="1" si="195"/>
        <v>0</v>
      </c>
      <c r="BD238" s="20">
        <f t="shared" ca="1" si="194"/>
        <v>1</v>
      </c>
      <c r="BE238" s="20">
        <f t="shared" ca="1" si="194"/>
        <v>0</v>
      </c>
      <c r="BF238" s="20">
        <f t="shared" ca="1" si="194"/>
        <v>1</v>
      </c>
      <c r="BG238" s="21">
        <f t="shared" ca="1" si="194"/>
        <v>0</v>
      </c>
      <c r="BH238" s="21">
        <f t="shared" ca="1" si="194"/>
        <v>0</v>
      </c>
      <c r="BI238" s="21">
        <f t="shared" ca="1" si="194"/>
        <v>1</v>
      </c>
      <c r="BJ238" s="22">
        <f t="shared" ca="1" si="166"/>
        <v>3</v>
      </c>
      <c r="BK238" s="21">
        <f t="shared" si="167"/>
        <v>4</v>
      </c>
      <c r="BL238" s="22">
        <f t="shared" ca="1" si="168"/>
        <v>44033</v>
      </c>
      <c r="BM238" s="22">
        <f t="shared" ca="1" si="169"/>
        <v>25539</v>
      </c>
      <c r="BN238" s="23">
        <f t="shared" ca="1" si="170"/>
        <v>18494</v>
      </c>
      <c r="BO238" s="24">
        <f t="shared" ca="1" si="171"/>
        <v>283</v>
      </c>
      <c r="BP238" s="51" t="str">
        <f>_xlfn.XLOOKUP(E238,[1]Validation!E:E,[1]Validation!F:F,"")</f>
        <v>EG22</v>
      </c>
      <c r="BQ238" s="51" t="str">
        <f>_xlfn.XLOOKUP(BP238,[1]Validation!F:F,[1]Validation!G:G,"")</f>
        <v>EG11 to EG22</v>
      </c>
      <c r="BR238" s="52" t="str">
        <f>VLOOKUP(G238,[1]Validation!$B$1:$C$9,2,0)</f>
        <v>A</v>
      </c>
      <c r="BS238" s="51">
        <f t="shared" ca="1" si="172"/>
        <v>99</v>
      </c>
      <c r="BT238" s="53">
        <f>_xlfn.XLOOKUP(B238,'[2]1. All Calls'!$R:$R,'[2]1. All Calls'!$A:$A,"",0)</f>
        <v>46105.455069444397</v>
      </c>
      <c r="BU238" s="51" t="str">
        <f>_xlfn.XLOOKUP(B238,'[2]1. All Calls'!$R:$R,'[2]1. All Calls'!$F:$F,"",0)</f>
        <v>CC-02021467</v>
      </c>
      <c r="BV238" s="51" t="str">
        <f>_xlfn.XLOOKUP(B238,'[2]1. All Calls'!$R:$R,'[2]1. All Calls'!$J:$J,"",0)</f>
        <v>Schedule Service</v>
      </c>
      <c r="BW238" s="53">
        <f>_xlfn.XLOOKUP(B238,'[2]Sch Calls'!$R:$R,'[2]Sch Calls'!$A:$A,"",0)</f>
        <v>46105.455069444397</v>
      </c>
      <c r="BX238" s="51">
        <f>_xlfn.XLOOKUP(B238,'[2]Sch Calls'!$R:$R,'[2]Sch Calls'!$B:$B,"",0)</f>
        <v>43749</v>
      </c>
      <c r="BY238" s="51" t="str">
        <f t="shared" si="197"/>
        <v>20-Sep-26</v>
      </c>
      <c r="BZ238" s="51" t="str">
        <f t="shared" si="197"/>
        <v>20-Sep-26</v>
      </c>
      <c r="CA238" s="51" t="str">
        <f t="shared" si="173"/>
        <v>24-Dec-26</v>
      </c>
      <c r="CB238" s="51" t="str">
        <f t="shared" si="174"/>
        <v>07-Jul-26</v>
      </c>
      <c r="CC238" s="51" t="str">
        <f t="shared" si="175"/>
        <v>07-Jan-27</v>
      </c>
      <c r="CD238" s="51" t="str">
        <f t="shared" si="176"/>
        <v>07-Jan-26</v>
      </c>
      <c r="CE238" s="51">
        <f t="shared" ca="1" si="198"/>
        <v>71</v>
      </c>
      <c r="CF238" s="51">
        <f t="shared" ca="1" si="198"/>
        <v>71</v>
      </c>
      <c r="CG238" s="51">
        <f t="shared" ca="1" si="177"/>
        <v>71</v>
      </c>
      <c r="CH238" s="51">
        <f t="shared" ca="1" si="178"/>
        <v>512</v>
      </c>
      <c r="CI238" s="51">
        <f t="shared" ca="1" si="179"/>
        <v>512</v>
      </c>
      <c r="CJ238" s="51">
        <f t="shared" ca="1" si="180"/>
        <v>512</v>
      </c>
      <c r="CK238" s="51">
        <f t="shared" ca="1" si="203"/>
        <v>284</v>
      </c>
      <c r="CL238" s="51">
        <f t="shared" ca="1" si="203"/>
        <v>284</v>
      </c>
      <c r="CM238" s="51">
        <f t="shared" ca="1" si="203"/>
        <v>284</v>
      </c>
      <c r="CN238" s="51">
        <f t="shared" ca="1" si="203"/>
        <v>2048</v>
      </c>
      <c r="CO238" s="51">
        <f t="shared" ca="1" si="203"/>
        <v>2048</v>
      </c>
      <c r="CP238" s="51">
        <f t="shared" ca="1" si="203"/>
        <v>2048</v>
      </c>
      <c r="CQ238" s="51">
        <f t="shared" ca="1" si="204"/>
        <v>1716</v>
      </c>
      <c r="CR238" s="51">
        <f t="shared" ca="1" si="204"/>
        <v>1716</v>
      </c>
      <c r="CS238" s="51">
        <f t="shared" ca="1" si="204"/>
        <v>3716</v>
      </c>
      <c r="CT238" s="51">
        <f t="shared" ca="1" si="204"/>
        <v>568</v>
      </c>
      <c r="CU238" s="51">
        <f t="shared" ca="1" si="204"/>
        <v>3709</v>
      </c>
      <c r="CV238" s="54">
        <f t="shared" ca="1" si="204"/>
        <v>578</v>
      </c>
      <c r="CW238" s="25" t="s">
        <v>199</v>
      </c>
      <c r="CX238" s="55">
        <v>0.56999999999999995</v>
      </c>
      <c r="CY238" s="55"/>
      <c r="CZ238" s="26">
        <v>0</v>
      </c>
      <c r="DA238" s="26">
        <v>0</v>
      </c>
      <c r="DB238" s="26">
        <v>0</v>
      </c>
      <c r="DC238" s="26">
        <v>0</v>
      </c>
      <c r="DD238" s="26">
        <v>0</v>
      </c>
      <c r="DE238" s="26">
        <v>0</v>
      </c>
      <c r="DF238" s="26">
        <v>0</v>
      </c>
      <c r="DG238" s="26">
        <v>0</v>
      </c>
      <c r="DH238" s="26">
        <v>0</v>
      </c>
      <c r="DI238" s="26">
        <v>0</v>
      </c>
      <c r="DJ238" s="26">
        <v>0</v>
      </c>
      <c r="DK238" s="26">
        <v>0</v>
      </c>
      <c r="DL238" s="27">
        <f t="shared" si="181"/>
        <v>46180.455069444397</v>
      </c>
      <c r="DM238" s="28">
        <f t="shared" ca="1" si="182"/>
        <v>0</v>
      </c>
      <c r="DN238" s="56">
        <f>_xlfn.XLOOKUP(B238,'[2]1. All Calls'!$R:$R,'[2]1. All Calls'!$A:$A,"",0)</f>
        <v>46105.455069444397</v>
      </c>
      <c r="DO238" s="57" t="str">
        <f ca="1">VLOOKUP(DM238,[1]Validation!$B$20:$C$25,2,0)</f>
        <v>Within 3 months</v>
      </c>
      <c r="DP238" s="58" t="str">
        <f>_xlfn.XLOOKUP(B238,'[1]Active AMCs- Dealer'!E:E,'[1]Active AMCs- Dealer'!L:L,"Not in AMC",0)</f>
        <v>Expired</v>
      </c>
      <c r="DQ238" s="50" t="s">
        <v>213</v>
      </c>
      <c r="DR238" s="29" t="str">
        <f>_xlfn.XLOOKUP(B238,'[2]1. All Calls'!$R:$R,'[2]1. All Calls'!$F:$F,"",0)</f>
        <v>CC-02021467</v>
      </c>
      <c r="DS238" s="29" t="str">
        <f>_xlfn.XLOOKUP(B238,'[2]1. All Calls'!$R:$R,'[2]1. All Calls'!$AB:$AB,"",0)</f>
        <v>Attend the site for scheduled service so change air filter, oil filter, pre filter and fine filter. Then start the unit found running ok.</v>
      </c>
      <c r="DT238" s="30">
        <f>_xlfn.XLOOKUP(DR238,'[2]1. All Calls'!$F:$F,'[2]1. All Calls'!$A:$A,"",0)</f>
        <v>46105.455069444397</v>
      </c>
      <c r="DU238" s="31">
        <f>_xlfn.XLOOKUP(DR238,'[2]1. All Calls'!$F:$F,'[2]1. All Calls'!$B:$B,"",0)</f>
        <v>43749</v>
      </c>
      <c r="DV238" s="31">
        <f>_xlfn.XLOOKUP(B238,[1]MDA_Assets!D:D,[1]MDA_Assets!N:N,"",0)</f>
        <v>25199</v>
      </c>
      <c r="DW238" s="31">
        <f>_xlfn.XLOOKUP(B238,[1]MDA_Assets!D:D,[1]MDA_Assets!O:O,"",0)</f>
        <v>18551</v>
      </c>
      <c r="DX238" s="32" t="str">
        <f>_xlfn.XLOOKUP(B238,[1]MDA_Assets!D:D,[1]MDA_Assets!Q:Q,"",0)</f>
        <v>XD</v>
      </c>
      <c r="DY238" s="33">
        <f>_xlfn.XLOOKUP(B238,[1]MDA_Assets!D:D,[1]MDA_Assets!R:R,"",0)</f>
        <v>46105</v>
      </c>
      <c r="DZ238" s="33">
        <f>_xlfn.XLOOKUP(B238,[1]MDA_Assets!D:D,[1]MDA_Assets!S:S,"",0)</f>
        <v>46105</v>
      </c>
      <c r="EA238" s="33">
        <f>_xlfn.XLOOKUP(B238,[1]MDA_Assets!D:D,[1]MDA_Assets!T:T,"",0)</f>
        <v>46105</v>
      </c>
      <c r="EB238" s="33">
        <f>_xlfn.XLOOKUP(B238,[1]MDA_Assets!D:D,[1]MDA_Assets!U:U,"",0)</f>
        <v>45664</v>
      </c>
      <c r="EC238" s="33">
        <f>_xlfn.XLOOKUP(B238,[1]MDA_Assets!D:D,[1]MDA_Assets!V:V,"",0)</f>
        <v>45664</v>
      </c>
      <c r="ED238" s="33">
        <f>_xlfn.XLOOKUP(B238,[1]MDA_Assets!D:D,[1]MDA_Assets!W:W,"",0)</f>
        <v>45664</v>
      </c>
      <c r="EE238" s="32" t="str">
        <f>_xlfn.XLOOKUP(B238,[1]MDA_Assets!D:D,[1]MDA_Assets!X:X,"",0)</f>
        <v>Yes</v>
      </c>
      <c r="EF238" s="33">
        <f>_xlfn.XLOOKUP(B238,[1]MDA_Assets!D:D,[1]MDA_Assets!Y:Y,"",0)</f>
        <v>46105</v>
      </c>
      <c r="EG238" s="33">
        <f>_xlfn.XLOOKUP(B238,[1]MDA_Assets!D:D,[1]MDA_Assets!Z:Z,"",0)</f>
        <v>45664</v>
      </c>
      <c r="EH238" s="33">
        <f>_xlfn.XLOOKUP(B238,[1]MDA_Assets!D:D,[1]MDA_Assets!AA:AA,"",0)</f>
        <v>46105</v>
      </c>
      <c r="EI238" s="34">
        <f>_xlfn.XLOOKUP(B238,[1]MDA_Assets!D:D,[1]MDA_Assets!P:P,"",0)</f>
        <v>4</v>
      </c>
      <c r="EJ238" s="35" t="str">
        <f>_xlfn.XLOOKUP(B238,[1]MDA_Assets!D:D,[1]MDA_Assets!AB:AB,"",0)</f>
        <v>2000</v>
      </c>
      <c r="EK238" s="35" t="str">
        <f>_xlfn.XLOOKUP(B238,[1]MDA_Assets!D:D,[1]MDA_Assets!AC:AC,"",0)</f>
        <v>2000</v>
      </c>
      <c r="EL238" s="35" t="str">
        <f>_xlfn.XLOOKUP(B238,[1]MDA_Assets!D:D,[1]MDA_Assets!AD:AD,"",0)</f>
        <v>4000</v>
      </c>
      <c r="EM238" s="35" t="str">
        <f>_xlfn.XLOOKUP(B238,[1]MDA_Assets!D:D,[1]MDA_Assets!AE:AE,"",0)</f>
        <v>2616</v>
      </c>
      <c r="EN238" s="35" t="str">
        <f>_xlfn.XLOOKUP(B238,[1]MDA_Assets!D:D,[1]MDA_Assets!AF:AF,"",0)</f>
        <v>5757</v>
      </c>
      <c r="EO238" s="35" t="str">
        <f>_xlfn.XLOOKUP(B238,[1]MDA_Assets!D:D,[1]MDA_Assets!AG:AG,"",0)</f>
        <v>2626</v>
      </c>
      <c r="EP238" s="36">
        <f t="shared" si="199"/>
        <v>365</v>
      </c>
      <c r="EQ238" s="36">
        <f t="shared" si="199"/>
        <v>180</v>
      </c>
      <c r="ER238" s="36">
        <f t="shared" si="183"/>
        <v>365</v>
      </c>
      <c r="ES238" s="36">
        <f t="shared" si="184"/>
        <v>365</v>
      </c>
      <c r="ET238" s="36">
        <f t="shared" si="185"/>
        <v>730</v>
      </c>
      <c r="EU238" s="36">
        <f t="shared" si="186"/>
        <v>365</v>
      </c>
      <c r="EV238" s="36">
        <f t="shared" si="187"/>
        <v>365</v>
      </c>
      <c r="EW238" s="36">
        <f t="shared" si="159"/>
        <v>365</v>
      </c>
      <c r="EX238" s="36">
        <f t="shared" si="160"/>
        <v>365</v>
      </c>
      <c r="EY238" s="36">
        <f t="shared" si="193"/>
        <v>11.78</v>
      </c>
      <c r="EZ238" s="36">
        <f t="shared" si="193"/>
        <v>5.81</v>
      </c>
      <c r="FA238" s="36">
        <f t="shared" si="193"/>
        <v>11.78</v>
      </c>
      <c r="FB238" s="36">
        <f t="shared" si="193"/>
        <v>11.78</v>
      </c>
      <c r="FC238" s="36">
        <f t="shared" si="193"/>
        <v>23.55</v>
      </c>
      <c r="FD238" s="36">
        <f t="shared" si="193"/>
        <v>11.78</v>
      </c>
      <c r="FE238" s="36">
        <f t="shared" si="192"/>
        <v>11.78</v>
      </c>
      <c r="FF238" s="36">
        <f t="shared" si="192"/>
        <v>11.78</v>
      </c>
      <c r="FG238" s="36">
        <f t="shared" si="192"/>
        <v>11.78</v>
      </c>
      <c r="FH238" s="37" t="str" cm="1">
        <f t="array" ref="FH238">_xlfn.IFS(EY238="", "No Data", EY238&lt;0, "Negative/Future", EY238=0, "Zero Days", EY238&lt;=3, "&lt; 3 Months", EY238&lt;=6, "3 to 6 Months", EY238&lt;=9, "6 to 9 Months", EY238&lt;=12, "9 to 12 Months", EY238&lt;=15, "12 to 15 Months", EY238&lt;=18, "15 to 18 Months", EY238&lt;=24, "18 to 24 Months", EY238&gt;24, "&gt; 24 Months")</f>
        <v>9 to 12 Months</v>
      </c>
      <c r="FI238" s="37" t="str" cm="1">
        <f t="array" ref="FI238">_xlfn.IFS(EZ238="", "No Data", EZ238&lt;0, "Negative/Future", EZ238=0, "Zero Days", EZ238&lt;=3, "&lt; 3 Months", EZ238&lt;=6, "3 to 6 Months", EZ238&lt;=9, "6 to 9 Months", EZ238&lt;=12, "9 to 12 Months", EZ238&lt;=15, "12 to 15 Months", EZ238&lt;=18, "15 to 18 Months", EZ238&lt;=24, "18 to 24 Months", EZ238&gt;24, "&gt; 24 Months")</f>
        <v>3 to 6 Months</v>
      </c>
      <c r="FJ238" s="37" t="str" cm="1">
        <f t="array" ref="FJ238">_xlfn.IFS(FA238="", "No Data", FA238&lt;0, "Negative/Future", FA238=0, "Zero Days", FA238&lt;=3, "&lt; 3 Months", FA238&lt;=6, "3 to 6 Months", FA238&lt;=9, "6 to 9 Months", FA238&lt;=12, "9 to 12 Months", FA238&lt;=15, "12 to 15 Months", FA238&lt;=18, "15 to 18 Months", FA238&lt;=24, "18 to 24 Months", FA238&gt;24, "&gt; 24 Months")</f>
        <v>9 to 12 Months</v>
      </c>
      <c r="FK238" s="37" t="str" cm="1">
        <f t="array" ref="FK238">_xlfn.IFS(FB238="", "No Data", FB238&lt;0, "Negative/Future", FB238=0, "Zero Days", FB238&lt;=3, "&lt; 3 Months", FB238&lt;=6, "3 to 6 Months", FB238&lt;=9, "6 to 9 Months", FB238&lt;=12, "9 to 12 Months", FB238&lt;=15, "12 to 15 Months", FB238&lt;=18, "15 to 18 Months", FB238&lt;=24, "18 to 24 Months", FB238&gt;24, "&gt; 24 Months")</f>
        <v>9 to 12 Months</v>
      </c>
      <c r="FL238" s="37" t="str" cm="1">
        <f t="array" ref="FL238">_xlfn.IFS(FC238="", "No Data", FC238&lt;0, "Negative/Future", FC238=0, "Zero Days", FC238&lt;=3, "&lt; 3 Months", FC238&lt;=6, "3 to 6 Months", FC238&lt;=9, "6 to 9 Months", FC238&lt;=12, "9 to 12 Months", FC238&lt;=15, "12 to 15 Months", FC238&lt;=18, "15 to 18 Months", FC238&lt;=24, "18 to 24 Months", FC238&gt;24, "&gt; 24 Months")</f>
        <v>18 to 24 Months</v>
      </c>
      <c r="FM238" s="37" t="str" cm="1">
        <f t="array" ref="FM238">_xlfn.IFS(FD238="", "No Data", FD238&lt;0, "Negative/Future", FD238=0, "Zero Days", FD238&lt;=3, "&lt; 3 Months", FD238&lt;=6, "3 to 6 Months", FD238&lt;=9, "6 to 9 Months", FD238&lt;=12, "9 to 12 Months", FD238&lt;=15, "12 to 15 Months", FD238&lt;=18, "15 to 18 Months", FD238&lt;=24, "18 to 24 Months", FD238&gt;24, "&gt; 24 Months")</f>
        <v>9 to 12 Months</v>
      </c>
      <c r="FN238" s="37" t="str" cm="1">
        <f t="array" ref="FN238">_xlfn.IFS(FE238="", "No Data", FE238&lt;0, "Negative/Future", FE238=0, "Zero Days", FE238&lt;=3, "&lt; 3 Months", FE238&lt;=6, "3 to 6 Months", FE238&lt;=9, "6 to 9 Months", FE238&lt;=12, "9 to 12 Months", FE238&lt;=15, "12 to 15 Months", FE238&lt;=18, "15 to 18 Months", FE238&lt;=24, "18 to 24 Months", FE238&gt;24, "&gt; 24 Months")</f>
        <v>9 to 12 Months</v>
      </c>
      <c r="FO238" s="37" t="str" cm="1">
        <f t="array" ref="FO238">_xlfn.IFS(FG238="", "No Data", FG238&lt;0, "Negative/Future", FG238=0, "Zero Days", FG238&lt;=3, "&lt; 3 Months", FG238&lt;=6, "3 to 6 Months", FG238&lt;=9, "6 to 9 Months", FG238&lt;=12, "9 to 12 Months", FG238&lt;=15, "12 to 15 Months", FG238&lt;=18, "15 to 18 Months", FG238&lt;=24, "18 to 24 Months", FG238&gt;24, "&gt; 24 Months")</f>
        <v>9 to 12 Months</v>
      </c>
      <c r="FP238" s="37" t="str" cm="1">
        <f t="array" ref="FP238">_xlfn.IFS(FF238="", "No Data", FF238&lt;0, "Negative/Future", FF238=0, "Zero Days", FF238&lt;=3, "&lt; 3 Months", FF238&lt;=6, "3 to 6 Months", FF238&lt;=9, "6 to 9 Months", FF238&lt;=12, "9 to 12 Months", FF238&lt;=15, "12 to 15 Months", FF238&lt;=18, "15 to 18 Months", FF238&lt;=24, "18 to 24 Months", FF238&gt;24, "&gt; 24 Months")</f>
        <v>9 to 12 Months</v>
      </c>
      <c r="FQ238" s="29" t="s">
        <v>1287</v>
      </c>
      <c r="FR238" s="29">
        <v>9973880780</v>
      </c>
      <c r="FS238" s="38" t="str">
        <f>VLOOKUP(_xlfn.XLOOKUP(B238,[1]MDA_Assets!D:D,[1]MDA_Assets!I:I,"",0),[1]Validation!$B$1:$C$8,2,0)</f>
        <v>A</v>
      </c>
      <c r="FT238" s="38" t="s">
        <v>296</v>
      </c>
      <c r="FU238" s="31" t="str">
        <f>_xlfn.XLOOKUP(B238,[1]MDA_Assets!D:D,[1]MDA_Assets!X:X,"",0)</f>
        <v>Yes</v>
      </c>
      <c r="FV238" s="39">
        <v>3</v>
      </c>
      <c r="FW238" s="39">
        <v>0</v>
      </c>
      <c r="FX238" s="39">
        <v>0</v>
      </c>
      <c r="FY238" s="39">
        <v>6</v>
      </c>
      <c r="FZ238" s="40">
        <f t="shared" si="196"/>
        <v>46470</v>
      </c>
      <c r="GA238" s="40">
        <f t="shared" si="196"/>
        <v>46285</v>
      </c>
      <c r="GB238" s="40">
        <f t="shared" si="161"/>
        <v>46470</v>
      </c>
      <c r="GC238" s="40">
        <f t="shared" si="162"/>
        <v>46029</v>
      </c>
      <c r="GD238" s="40">
        <f t="shared" si="163"/>
        <v>46394</v>
      </c>
      <c r="GE238" s="40">
        <f t="shared" si="164"/>
        <v>46029</v>
      </c>
      <c r="GF238" s="40">
        <f t="shared" si="200"/>
        <v>46470</v>
      </c>
      <c r="GG238" s="40">
        <f t="shared" si="200"/>
        <v>46029</v>
      </c>
      <c r="GH238" s="40">
        <f t="shared" si="200"/>
        <v>46470</v>
      </c>
      <c r="GI238" s="39">
        <f t="shared" si="188"/>
        <v>0</v>
      </c>
      <c r="GJ238" s="39">
        <f t="shared" si="189"/>
        <v>3</v>
      </c>
      <c r="GK238" s="39">
        <f t="shared" si="190"/>
        <v>0</v>
      </c>
      <c r="GL238" s="39">
        <f t="shared" si="191"/>
        <v>6</v>
      </c>
    </row>
    <row r="239" spans="1:194" x14ac:dyDescent="0.25">
      <c r="A239" s="19">
        <v>269</v>
      </c>
      <c r="B239" s="43" t="s">
        <v>1288</v>
      </c>
      <c r="C239" s="43" t="s">
        <v>186</v>
      </c>
      <c r="D239" s="43" t="s">
        <v>241</v>
      </c>
      <c r="E239" s="43" t="s">
        <v>487</v>
      </c>
      <c r="F239" s="43" t="s">
        <v>874</v>
      </c>
      <c r="G239" s="43" t="s">
        <v>190</v>
      </c>
      <c r="H239" s="43" t="s">
        <v>291</v>
      </c>
      <c r="I239" s="43" t="s">
        <v>192</v>
      </c>
      <c r="J239" s="44">
        <f t="shared" si="165"/>
        <v>42180.770833333336</v>
      </c>
      <c r="K239" s="44">
        <v>41816.770833333336</v>
      </c>
      <c r="L239" s="44">
        <v>41816.770833333336</v>
      </c>
      <c r="M239" s="43" t="s">
        <v>2339</v>
      </c>
      <c r="N239" s="43" t="s">
        <v>193</v>
      </c>
      <c r="O239" s="44">
        <v>46052.727650462963</v>
      </c>
      <c r="P239" s="43">
        <v>13208</v>
      </c>
      <c r="Q239" s="43">
        <v>9246</v>
      </c>
      <c r="R239" s="43">
        <v>3962</v>
      </c>
      <c r="S239" s="43" t="s">
        <v>206</v>
      </c>
      <c r="T239" s="44">
        <v>45527.770833333336</v>
      </c>
      <c r="U239" s="44">
        <v>45707.770833333336</v>
      </c>
      <c r="V239" s="44">
        <v>45707.770833333336</v>
      </c>
      <c r="W239" s="44">
        <v>45707.770833333336</v>
      </c>
      <c r="X239" s="44">
        <v>45707.770833333336</v>
      </c>
      <c r="Y239" s="44">
        <v>45707.770833333336</v>
      </c>
      <c r="Z239" s="43" t="s">
        <v>195</v>
      </c>
      <c r="AA239" s="43"/>
      <c r="AB239" s="43"/>
      <c r="AC239" s="43"/>
      <c r="AD239" s="43"/>
      <c r="AE239" s="43">
        <v>4</v>
      </c>
      <c r="AF239" s="43" t="s">
        <v>2340</v>
      </c>
      <c r="AG239" s="43" t="s">
        <v>2340</v>
      </c>
      <c r="AH239" s="43" t="s">
        <v>2341</v>
      </c>
      <c r="AI239" s="43" t="s">
        <v>2341</v>
      </c>
      <c r="AJ239" s="43" t="s">
        <v>2342</v>
      </c>
      <c r="AK239" s="43" t="s">
        <v>2341</v>
      </c>
      <c r="AL239" s="46">
        <v>46072</v>
      </c>
      <c r="AM239" s="46">
        <v>45887</v>
      </c>
      <c r="AN239" s="46">
        <v>45892</v>
      </c>
      <c r="AO239" s="46">
        <v>46072</v>
      </c>
      <c r="AP239" s="47">
        <v>46437</v>
      </c>
      <c r="AQ239" s="46">
        <v>46072</v>
      </c>
      <c r="AR239" s="48"/>
      <c r="AS239" s="48"/>
      <c r="AT239" s="48"/>
      <c r="AU239" s="43">
        <v>1</v>
      </c>
      <c r="AV239" s="43">
        <v>0</v>
      </c>
      <c r="AW239" s="43">
        <v>0</v>
      </c>
      <c r="AX239" s="51" t="s">
        <v>875</v>
      </c>
      <c r="AY239" s="51" t="s">
        <v>221</v>
      </c>
      <c r="AZ239" s="51" t="s">
        <v>198</v>
      </c>
      <c r="BA239" s="20">
        <f t="shared" ca="1" si="195"/>
        <v>1</v>
      </c>
      <c r="BB239" s="20">
        <f t="shared" ca="1" si="195"/>
        <v>1</v>
      </c>
      <c r="BC239" s="20">
        <f t="shared" ca="1" si="195"/>
        <v>1</v>
      </c>
      <c r="BD239" s="20">
        <f t="shared" ca="1" si="194"/>
        <v>1</v>
      </c>
      <c r="BE239" s="20">
        <f t="shared" ca="1" si="194"/>
        <v>0</v>
      </c>
      <c r="BF239" s="20">
        <f t="shared" ca="1" si="194"/>
        <v>1</v>
      </c>
      <c r="BG239" s="21" t="str">
        <f t="shared" ca="1" si="194"/>
        <v/>
      </c>
      <c r="BH239" s="21" t="str">
        <f t="shared" ca="1" si="194"/>
        <v/>
      </c>
      <c r="BI239" s="21" t="str">
        <f t="shared" ca="1" si="194"/>
        <v/>
      </c>
      <c r="BJ239" s="22">
        <f t="shared" ca="1" si="166"/>
        <v>5</v>
      </c>
      <c r="BK239" s="21">
        <f t="shared" si="167"/>
        <v>4</v>
      </c>
      <c r="BL239" s="22">
        <f t="shared" ca="1" si="168"/>
        <v>13701</v>
      </c>
      <c r="BM239" s="22">
        <f t="shared" ca="1" si="169"/>
        <v>9591</v>
      </c>
      <c r="BN239" s="23">
        <f t="shared" ca="1" si="170"/>
        <v>4110</v>
      </c>
      <c r="BO239" s="24">
        <f t="shared" ca="1" si="171"/>
        <v>493</v>
      </c>
      <c r="BP239" s="51" t="str">
        <f>_xlfn.XLOOKUP(E239,[1]Validation!E:E,[1]Validation!F:F,"")</f>
        <v>EG75</v>
      </c>
      <c r="BQ239" s="51" t="str">
        <f>_xlfn.XLOOKUP(BP239,[1]Validation!F:F,[1]Validation!G:G,"")</f>
        <v>EG55 to EG75</v>
      </c>
      <c r="BR239" s="52" t="str">
        <f>VLOOKUP(G239,[1]Validation!$B$1:$C$9,2,0)</f>
        <v>B</v>
      </c>
      <c r="BS239" s="51">
        <f t="shared" ca="1" si="172"/>
        <v>143</v>
      </c>
      <c r="BT239" s="53">
        <f>_xlfn.XLOOKUP(B239,'[2]1. All Calls'!$R:$R,'[2]1. All Calls'!$A:$A,"",0)</f>
        <v>46052.956122685202</v>
      </c>
      <c r="BU239" s="51" t="str">
        <f>_xlfn.XLOOKUP(B239,'[2]1. All Calls'!$R:$R,'[2]1. All Calls'!$F:$F,"",0)</f>
        <v>CC-01959425</v>
      </c>
      <c r="BV239" s="51" t="str">
        <f>_xlfn.XLOOKUP(B239,'[2]1. All Calls'!$R:$R,'[2]1. All Calls'!$J:$J,"",0)</f>
        <v>Sales Call</v>
      </c>
      <c r="BW239" s="53" t="str">
        <f>_xlfn.XLOOKUP(B239,'[2]Sch Calls'!$R:$R,'[2]Sch Calls'!$A:$A,"",0)</f>
        <v/>
      </c>
      <c r="BX239" s="51" t="str">
        <f>_xlfn.XLOOKUP(B239,'[2]Sch Calls'!$R:$R,'[2]Sch Calls'!$B:$B,"",0)</f>
        <v/>
      </c>
      <c r="BY239" s="51" t="str">
        <f t="shared" si="197"/>
        <v>19-Aug-25</v>
      </c>
      <c r="BZ239" s="51" t="str">
        <f t="shared" si="197"/>
        <v>19-Aug-25</v>
      </c>
      <c r="CA239" s="51" t="str">
        <f t="shared" si="173"/>
        <v>26-May-25</v>
      </c>
      <c r="CB239" s="51" t="str">
        <f t="shared" si="174"/>
        <v>20-Aug-26</v>
      </c>
      <c r="CC239" s="51" t="str">
        <f t="shared" si="175"/>
        <v>20-Feb-27</v>
      </c>
      <c r="CD239" s="51" t="str">
        <f t="shared" si="176"/>
        <v>20-Feb-26</v>
      </c>
      <c r="CE239" s="51">
        <f t="shared" ca="1" si="198"/>
        <v>468</v>
      </c>
      <c r="CF239" s="51">
        <f t="shared" ca="1" si="198"/>
        <v>468</v>
      </c>
      <c r="CG239" s="51">
        <f t="shared" ca="1" si="177"/>
        <v>648</v>
      </c>
      <c r="CH239" s="51">
        <f t="shared" ca="1" si="178"/>
        <v>468</v>
      </c>
      <c r="CI239" s="51">
        <f t="shared" ca="1" si="179"/>
        <v>468</v>
      </c>
      <c r="CJ239" s="51">
        <f t="shared" ca="1" si="180"/>
        <v>468</v>
      </c>
      <c r="CK239" s="51">
        <f t="shared" ca="1" si="203"/>
        <v>1872</v>
      </c>
      <c r="CL239" s="51">
        <f t="shared" ca="1" si="203"/>
        <v>1872</v>
      </c>
      <c r="CM239" s="51">
        <f t="shared" ca="1" si="203"/>
        <v>2592</v>
      </c>
      <c r="CN239" s="51">
        <f t="shared" ca="1" si="203"/>
        <v>1872</v>
      </c>
      <c r="CO239" s="51">
        <f t="shared" ca="1" si="203"/>
        <v>1872</v>
      </c>
      <c r="CP239" s="51">
        <f t="shared" ca="1" si="203"/>
        <v>1872</v>
      </c>
      <c r="CQ239" s="51">
        <f t="shared" ca="1" si="204"/>
        <v>-1427</v>
      </c>
      <c r="CR239" s="51">
        <f t="shared" ca="1" si="204"/>
        <v>-1427</v>
      </c>
      <c r="CS239" s="51">
        <f t="shared" ca="1" si="204"/>
        <v>-147</v>
      </c>
      <c r="CT239" s="51">
        <f t="shared" ca="1" si="204"/>
        <v>573</v>
      </c>
      <c r="CU239" s="51">
        <f t="shared" ca="1" si="204"/>
        <v>4546</v>
      </c>
      <c r="CV239" s="54">
        <f t="shared" ca="1" si="204"/>
        <v>573</v>
      </c>
      <c r="CW239" s="25" t="s">
        <v>212</v>
      </c>
      <c r="CX239" s="55">
        <v>0.7</v>
      </c>
      <c r="CY239" s="55"/>
      <c r="CZ239" s="26">
        <v>0</v>
      </c>
      <c r="DA239" s="26">
        <v>0</v>
      </c>
      <c r="DB239" s="26">
        <v>0</v>
      </c>
      <c r="DC239" s="26">
        <v>0</v>
      </c>
      <c r="DD239" s="26">
        <v>0</v>
      </c>
      <c r="DE239" s="26">
        <v>0</v>
      </c>
      <c r="DF239" s="26">
        <v>0</v>
      </c>
      <c r="DG239" s="26">
        <v>0</v>
      </c>
      <c r="DH239" s="26">
        <v>0</v>
      </c>
      <c r="DI239" s="26">
        <v>0</v>
      </c>
      <c r="DJ239" s="26">
        <v>0</v>
      </c>
      <c r="DK239" s="26">
        <v>0</v>
      </c>
      <c r="DL239" s="27">
        <f t="shared" si="181"/>
        <v>46127.956122685202</v>
      </c>
      <c r="DM239" s="28">
        <f t="shared" ca="1" si="182"/>
        <v>1</v>
      </c>
      <c r="DN239" s="56">
        <f>_xlfn.XLOOKUP(B239,'[2]1. All Calls'!$R:$R,'[2]1. All Calls'!$A:$A,"",0)</f>
        <v>46052.956122685202</v>
      </c>
      <c r="DO239" s="57" t="str">
        <f ca="1">VLOOKUP(DM239,[1]Validation!$B$20:$C$25,2,0)</f>
        <v>Above 3 months</v>
      </c>
      <c r="DP239" s="58" t="str">
        <f>_xlfn.XLOOKUP(B239,'[1]Active AMCs- Dealer'!E:E,'[1]Active AMCs- Dealer'!L:L,"Not in AMC",0)</f>
        <v>Not in AMC</v>
      </c>
      <c r="DQ239" s="50" t="s">
        <v>213</v>
      </c>
      <c r="DR239" s="29" t="str">
        <f>_xlfn.XLOOKUP(B239,'[2]1. All Calls'!$R:$R,'[2]1. All Calls'!$F:$F,"",0)</f>
        <v>CC-01959425</v>
      </c>
      <c r="DS239" s="29" t="str">
        <f>_xlfn.XLOOKUP(B239,'[2]1. All Calls'!$R:$R,'[2]1. All Calls'!$AB:$AB,"",0)</f>
        <v>Sales call carried out for HMR update</v>
      </c>
      <c r="DT239" s="30">
        <f>_xlfn.XLOOKUP(DR239,'[2]1. All Calls'!$F:$F,'[2]1. All Calls'!$A:$A,"",0)</f>
        <v>46052.956122685202</v>
      </c>
      <c r="DU239" s="31">
        <f>_xlfn.XLOOKUP(DR239,'[2]1. All Calls'!$F:$F,'[2]1. All Calls'!$B:$B,"",0)</f>
        <v>13208</v>
      </c>
      <c r="DV239" s="31">
        <f>_xlfn.XLOOKUP(B239,[1]MDA_Assets!D:D,[1]MDA_Assets!N:N,"",0)</f>
        <v>9246</v>
      </c>
      <c r="DW239" s="31">
        <f>_xlfn.XLOOKUP(B239,[1]MDA_Assets!D:D,[1]MDA_Assets!O:O,"",0)</f>
        <v>3962</v>
      </c>
      <c r="DX239" s="32" t="str">
        <f>_xlfn.XLOOKUP(B239,[1]MDA_Assets!D:D,[1]MDA_Assets!Q:Q,"",0)</f>
        <v>XD</v>
      </c>
      <c r="DY239" s="33">
        <f>_xlfn.XLOOKUP(B239,[1]MDA_Assets!D:D,[1]MDA_Assets!R:R,"",0)</f>
        <v>45528</v>
      </c>
      <c r="DZ239" s="33">
        <f>_xlfn.XLOOKUP(B239,[1]MDA_Assets!D:D,[1]MDA_Assets!S:S,"",0)</f>
        <v>45708</v>
      </c>
      <c r="EA239" s="33">
        <f>_xlfn.XLOOKUP(B239,[1]MDA_Assets!D:D,[1]MDA_Assets!T:T,"",0)</f>
        <v>45708</v>
      </c>
      <c r="EB239" s="33">
        <f>_xlfn.XLOOKUP(B239,[1]MDA_Assets!D:D,[1]MDA_Assets!U:U,"",0)</f>
        <v>45708</v>
      </c>
      <c r="EC239" s="33">
        <f>_xlfn.XLOOKUP(B239,[1]MDA_Assets!D:D,[1]MDA_Assets!V:V,"",0)</f>
        <v>45708</v>
      </c>
      <c r="ED239" s="33">
        <f>_xlfn.XLOOKUP(B239,[1]MDA_Assets!D:D,[1]MDA_Assets!W:W,"",0)</f>
        <v>45708</v>
      </c>
      <c r="EE239" s="32" t="str">
        <f>_xlfn.XLOOKUP(B239,[1]MDA_Assets!D:D,[1]MDA_Assets!X:X,"",0)</f>
        <v>No</v>
      </c>
      <c r="EF239" s="33">
        <f>_xlfn.XLOOKUP(B239,[1]MDA_Assets!D:D,[1]MDA_Assets!Y:Y,"",0)</f>
        <v>0</v>
      </c>
      <c r="EG239" s="33">
        <f>_xlfn.XLOOKUP(B239,[1]MDA_Assets!D:D,[1]MDA_Assets!Z:Z,"",0)</f>
        <v>0</v>
      </c>
      <c r="EH239" s="33">
        <f>_xlfn.XLOOKUP(B239,[1]MDA_Assets!D:D,[1]MDA_Assets!AA:AA,"",0)</f>
        <v>0</v>
      </c>
      <c r="EI239" s="34">
        <f>_xlfn.XLOOKUP(B239,[1]MDA_Assets!D:D,[1]MDA_Assets!P:P,"",0)</f>
        <v>4</v>
      </c>
      <c r="EJ239" s="35" t="str">
        <f>_xlfn.XLOOKUP(B239,[1]MDA_Assets!D:D,[1]MDA_Assets!AB:AB,"",0)</f>
        <v>445</v>
      </c>
      <c r="EK239" s="35" t="str">
        <f>_xlfn.XLOOKUP(B239,[1]MDA_Assets!D:D,[1]MDA_Assets!AC:AC,"",0)</f>
        <v>445</v>
      </c>
      <c r="EL239" s="35" t="str">
        <f>_xlfn.XLOOKUP(B239,[1]MDA_Assets!D:D,[1]MDA_Assets!AD:AD,"",0)</f>
        <v>2445</v>
      </c>
      <c r="EM239" s="35" t="str">
        <f>_xlfn.XLOOKUP(B239,[1]MDA_Assets!D:D,[1]MDA_Assets!AE:AE,"",0)</f>
        <v>2445</v>
      </c>
      <c r="EN239" s="35" t="str">
        <f>_xlfn.XLOOKUP(B239,[1]MDA_Assets!D:D,[1]MDA_Assets!AF:AF,"",0)</f>
        <v>6418</v>
      </c>
      <c r="EO239" s="35" t="str">
        <f>_xlfn.XLOOKUP(B239,[1]MDA_Assets!D:D,[1]MDA_Assets!AG:AG,"",0)</f>
        <v>2445</v>
      </c>
      <c r="EP239" s="36">
        <f t="shared" si="199"/>
        <v>365</v>
      </c>
      <c r="EQ239" s="36">
        <f t="shared" si="199"/>
        <v>180</v>
      </c>
      <c r="ER239" s="36">
        <f t="shared" si="183"/>
        <v>365</v>
      </c>
      <c r="ES239" s="36">
        <f t="shared" si="184"/>
        <v>365</v>
      </c>
      <c r="ET239" s="36">
        <f t="shared" si="185"/>
        <v>730</v>
      </c>
      <c r="EU239" s="36">
        <f t="shared" si="186"/>
        <v>365</v>
      </c>
      <c r="EV239" s="36" t="str">
        <f t="shared" si="187"/>
        <v/>
      </c>
      <c r="EW239" s="36" t="str">
        <f t="shared" si="159"/>
        <v/>
      </c>
      <c r="EX239" s="36" t="str">
        <f t="shared" si="160"/>
        <v/>
      </c>
      <c r="EY239" s="36">
        <f t="shared" si="193"/>
        <v>11.78</v>
      </c>
      <c r="EZ239" s="36">
        <f t="shared" si="193"/>
        <v>5.81</v>
      </c>
      <c r="FA239" s="36">
        <f t="shared" si="193"/>
        <v>11.78</v>
      </c>
      <c r="FB239" s="36">
        <f t="shared" si="193"/>
        <v>11.78</v>
      </c>
      <c r="FC239" s="36">
        <f t="shared" si="193"/>
        <v>23.55</v>
      </c>
      <c r="FD239" s="36">
        <f t="shared" si="193"/>
        <v>11.78</v>
      </c>
      <c r="FE239" s="36" t="str">
        <f t="shared" si="192"/>
        <v/>
      </c>
      <c r="FF239" s="36" t="str">
        <f t="shared" si="192"/>
        <v/>
      </c>
      <c r="FG239" s="36" t="str">
        <f t="shared" si="192"/>
        <v/>
      </c>
      <c r="FH239" s="37" t="str" cm="1">
        <f t="array" ref="FH239">_xlfn.IFS(EY239="", "No Data", EY239&lt;0, "Negative/Future", EY239=0, "Zero Days", EY239&lt;=3, "&lt; 3 Months", EY239&lt;=6, "3 to 6 Months", EY239&lt;=9, "6 to 9 Months", EY239&lt;=12, "9 to 12 Months", EY239&lt;=15, "12 to 15 Months", EY239&lt;=18, "15 to 18 Months", EY239&lt;=24, "18 to 24 Months", EY239&gt;24, "&gt; 24 Months")</f>
        <v>9 to 12 Months</v>
      </c>
      <c r="FI239" s="37" t="str" cm="1">
        <f t="array" ref="FI239">_xlfn.IFS(EZ239="", "No Data", EZ239&lt;0, "Negative/Future", EZ239=0, "Zero Days", EZ239&lt;=3, "&lt; 3 Months", EZ239&lt;=6, "3 to 6 Months", EZ239&lt;=9, "6 to 9 Months", EZ239&lt;=12, "9 to 12 Months", EZ239&lt;=15, "12 to 15 Months", EZ239&lt;=18, "15 to 18 Months", EZ239&lt;=24, "18 to 24 Months", EZ239&gt;24, "&gt; 24 Months")</f>
        <v>3 to 6 Months</v>
      </c>
      <c r="FJ239" s="37" t="str" cm="1">
        <f t="array" ref="FJ239">_xlfn.IFS(FA239="", "No Data", FA239&lt;0, "Negative/Future", FA239=0, "Zero Days", FA239&lt;=3, "&lt; 3 Months", FA239&lt;=6, "3 to 6 Months", FA239&lt;=9, "6 to 9 Months", FA239&lt;=12, "9 to 12 Months", FA239&lt;=15, "12 to 15 Months", FA239&lt;=18, "15 to 18 Months", FA239&lt;=24, "18 to 24 Months", FA239&gt;24, "&gt; 24 Months")</f>
        <v>9 to 12 Months</v>
      </c>
      <c r="FK239" s="37" t="str" cm="1">
        <f t="array" ref="FK239">_xlfn.IFS(FB239="", "No Data", FB239&lt;0, "Negative/Future", FB239=0, "Zero Days", FB239&lt;=3, "&lt; 3 Months", FB239&lt;=6, "3 to 6 Months", FB239&lt;=9, "6 to 9 Months", FB239&lt;=12, "9 to 12 Months", FB239&lt;=15, "12 to 15 Months", FB239&lt;=18, "15 to 18 Months", FB239&lt;=24, "18 to 24 Months", FB239&gt;24, "&gt; 24 Months")</f>
        <v>9 to 12 Months</v>
      </c>
      <c r="FL239" s="37" t="str" cm="1">
        <f t="array" ref="FL239">_xlfn.IFS(FC239="", "No Data", FC239&lt;0, "Negative/Future", FC239=0, "Zero Days", FC239&lt;=3, "&lt; 3 Months", FC239&lt;=6, "3 to 6 Months", FC239&lt;=9, "6 to 9 Months", FC239&lt;=12, "9 to 12 Months", FC239&lt;=15, "12 to 15 Months", FC239&lt;=18, "15 to 18 Months", FC239&lt;=24, "18 to 24 Months", FC239&gt;24, "&gt; 24 Months")</f>
        <v>18 to 24 Months</v>
      </c>
      <c r="FM239" s="37" t="str" cm="1">
        <f t="array" ref="FM239">_xlfn.IFS(FD239="", "No Data", FD239&lt;0, "Negative/Future", FD239=0, "Zero Days", FD239&lt;=3, "&lt; 3 Months", FD239&lt;=6, "3 to 6 Months", FD239&lt;=9, "6 to 9 Months", FD239&lt;=12, "9 to 12 Months", FD239&lt;=15, "12 to 15 Months", FD239&lt;=18, "15 to 18 Months", FD239&lt;=24, "18 to 24 Months", FD239&gt;24, "&gt; 24 Months")</f>
        <v>9 to 12 Months</v>
      </c>
      <c r="FN239" s="37" t="str" cm="1">
        <f t="array" ref="FN239">_xlfn.IFS(FE239="", "No Data", FE239&lt;0, "Negative/Future", FE239=0, "Zero Days", FE239&lt;=3, "&lt; 3 Months", FE239&lt;=6, "3 to 6 Months", FE239&lt;=9, "6 to 9 Months", FE239&lt;=12, "9 to 12 Months", FE239&lt;=15, "12 to 15 Months", FE239&lt;=18, "15 to 18 Months", FE239&lt;=24, "18 to 24 Months", FE239&gt;24, "&gt; 24 Months")</f>
        <v>No Data</v>
      </c>
      <c r="FO239" s="37" t="str" cm="1">
        <f t="array" ref="FO239">_xlfn.IFS(FG239="", "No Data", FG239&lt;0, "Negative/Future", FG239=0, "Zero Days", FG239&lt;=3, "&lt; 3 Months", FG239&lt;=6, "3 to 6 Months", FG239&lt;=9, "6 to 9 Months", FG239&lt;=12, "9 to 12 Months", FG239&lt;=15, "12 to 15 Months", FG239&lt;=18, "15 to 18 Months", FG239&lt;=24, "18 to 24 Months", FG239&gt;24, "&gt; 24 Months")</f>
        <v>No Data</v>
      </c>
      <c r="FP239" s="37" t="str" cm="1">
        <f t="array" ref="FP239">_xlfn.IFS(FF239="", "No Data", FF239&lt;0, "Negative/Future", FF239=0, "Zero Days", FF239&lt;=3, "&lt; 3 Months", FF239&lt;=6, "3 to 6 Months", FF239&lt;=9, "6 to 9 Months", FF239&lt;=12, "9 to 12 Months", FF239&lt;=15, "12 to 15 Months", FF239&lt;=18, "15 to 18 Months", FF239&lt;=24, "18 to 24 Months", FF239&gt;24, "&gt; 24 Months")</f>
        <v>No Data</v>
      </c>
      <c r="FQ239" s="29" t="s">
        <v>876</v>
      </c>
      <c r="FR239" s="29">
        <v>7489816339</v>
      </c>
      <c r="FS239" s="38" t="str">
        <f>VLOOKUP(_xlfn.XLOOKUP(B239,[1]MDA_Assets!D:D,[1]MDA_Assets!I:I,"",0),[1]Validation!$B$1:$C$8,2,0)</f>
        <v>B</v>
      </c>
      <c r="FT239" s="38" t="s">
        <v>202</v>
      </c>
      <c r="FU239" s="31" t="str">
        <f>_xlfn.XLOOKUP(B239,[1]MDA_Assets!D:D,[1]MDA_Assets!X:X,"",0)</f>
        <v>No</v>
      </c>
      <c r="FV239" s="39">
        <v>5</v>
      </c>
      <c r="FW239" s="39">
        <v>0</v>
      </c>
      <c r="FX239" s="39">
        <v>0</v>
      </c>
      <c r="FY239" s="39">
        <v>4</v>
      </c>
      <c r="FZ239" s="40">
        <f t="shared" si="196"/>
        <v>46073</v>
      </c>
      <c r="GA239" s="40">
        <f t="shared" si="196"/>
        <v>45888</v>
      </c>
      <c r="GB239" s="40">
        <f t="shared" si="161"/>
        <v>45893</v>
      </c>
      <c r="GC239" s="40">
        <f t="shared" si="162"/>
        <v>46073</v>
      </c>
      <c r="GD239" s="40">
        <f t="shared" si="163"/>
        <v>46438</v>
      </c>
      <c r="GE239" s="40">
        <f t="shared" si="164"/>
        <v>46073</v>
      </c>
      <c r="GF239" s="40" t="str">
        <f t="shared" si="200"/>
        <v/>
      </c>
      <c r="GG239" s="40" t="str">
        <f t="shared" si="200"/>
        <v/>
      </c>
      <c r="GH239" s="40" t="str">
        <f t="shared" si="200"/>
        <v/>
      </c>
      <c r="GI239" s="39">
        <f t="shared" si="188"/>
        <v>2</v>
      </c>
      <c r="GJ239" s="39">
        <f t="shared" si="189"/>
        <v>0</v>
      </c>
      <c r="GK239" s="39">
        <f t="shared" si="190"/>
        <v>3</v>
      </c>
      <c r="GL239" s="39">
        <f t="shared" si="191"/>
        <v>1</v>
      </c>
    </row>
    <row r="240" spans="1:194" x14ac:dyDescent="0.25">
      <c r="A240" s="19">
        <v>270</v>
      </c>
      <c r="B240" s="43" t="s">
        <v>1289</v>
      </c>
      <c r="C240" s="43" t="s">
        <v>254</v>
      </c>
      <c r="D240" s="43" t="s">
        <v>241</v>
      </c>
      <c r="E240" s="43" t="s">
        <v>346</v>
      </c>
      <c r="F240" s="43" t="s">
        <v>363</v>
      </c>
      <c r="G240" s="43" t="s">
        <v>243</v>
      </c>
      <c r="H240" s="43" t="s">
        <v>277</v>
      </c>
      <c r="I240" s="43" t="s">
        <v>192</v>
      </c>
      <c r="J240" s="44">
        <f t="shared" si="165"/>
        <v>43425.770833333336</v>
      </c>
      <c r="K240" s="44">
        <v>43061.770833333336</v>
      </c>
      <c r="L240" s="44">
        <v>42999.770833333336</v>
      </c>
      <c r="M240" s="43" t="s">
        <v>2960</v>
      </c>
      <c r="N240" s="43" t="s">
        <v>563</v>
      </c>
      <c r="O240" s="44">
        <v>46114.479131944441</v>
      </c>
      <c r="P240" s="43">
        <v>12848</v>
      </c>
      <c r="Q240" s="43">
        <v>7702</v>
      </c>
      <c r="R240" s="43">
        <v>5146</v>
      </c>
      <c r="S240" s="43" t="s">
        <v>206</v>
      </c>
      <c r="T240" s="44">
        <v>46010.770833333336</v>
      </c>
      <c r="U240" s="44">
        <v>46010.770833333336</v>
      </c>
      <c r="V240" s="44">
        <v>46010.770833333336</v>
      </c>
      <c r="W240" s="44">
        <v>46010.770833333336</v>
      </c>
      <c r="X240" s="44">
        <v>46010.770833333336</v>
      </c>
      <c r="Y240" s="44">
        <v>45398.770833333336</v>
      </c>
      <c r="Z240" s="43"/>
      <c r="AA240" s="43"/>
      <c r="AB240" s="43"/>
      <c r="AC240" s="43"/>
      <c r="AD240" s="43"/>
      <c r="AE240" s="43">
        <v>1</v>
      </c>
      <c r="AF240" s="43" t="s">
        <v>2961</v>
      </c>
      <c r="AG240" s="43" t="s">
        <v>2961</v>
      </c>
      <c r="AH240" s="43" t="s">
        <v>2961</v>
      </c>
      <c r="AI240" s="43" t="s">
        <v>2961</v>
      </c>
      <c r="AJ240" s="43" t="s">
        <v>2962</v>
      </c>
      <c r="AK240" s="43" t="s">
        <v>2963</v>
      </c>
      <c r="AL240" s="46">
        <v>45861</v>
      </c>
      <c r="AM240" s="46">
        <v>45861</v>
      </c>
      <c r="AN240" s="46">
        <v>45861</v>
      </c>
      <c r="AO240" s="46">
        <v>45861</v>
      </c>
      <c r="AP240" s="46">
        <v>46128</v>
      </c>
      <c r="AQ240" s="47">
        <v>46375</v>
      </c>
      <c r="AR240" s="48"/>
      <c r="AS240" s="48"/>
      <c r="AT240" s="48"/>
      <c r="AU240" s="43">
        <v>1</v>
      </c>
      <c r="AV240" s="43">
        <v>0</v>
      </c>
      <c r="AW240" s="43">
        <v>0</v>
      </c>
      <c r="AX240" s="51" t="s">
        <v>484</v>
      </c>
      <c r="AY240" s="51" t="s">
        <v>211</v>
      </c>
      <c r="AZ240" s="51" t="s">
        <v>198</v>
      </c>
      <c r="BA240" s="20">
        <f t="shared" ca="1" si="195"/>
        <v>1</v>
      </c>
      <c r="BB240" s="20">
        <f t="shared" ca="1" si="195"/>
        <v>1</v>
      </c>
      <c r="BC240" s="20">
        <f t="shared" ca="1" si="195"/>
        <v>1</v>
      </c>
      <c r="BD240" s="20">
        <f t="shared" ca="1" si="194"/>
        <v>1</v>
      </c>
      <c r="BE240" s="20">
        <f t="shared" ca="1" si="194"/>
        <v>1</v>
      </c>
      <c r="BF240" s="20">
        <f t="shared" ca="1" si="194"/>
        <v>0</v>
      </c>
      <c r="BG240" s="21" t="str">
        <f t="shared" ca="1" si="194"/>
        <v/>
      </c>
      <c r="BH240" s="21" t="str">
        <f t="shared" ca="1" si="194"/>
        <v/>
      </c>
      <c r="BI240" s="21" t="str">
        <f t="shared" ca="1" si="194"/>
        <v/>
      </c>
      <c r="BJ240" s="22">
        <f t="shared" ca="1" si="166"/>
        <v>5</v>
      </c>
      <c r="BK240" s="21">
        <f t="shared" si="167"/>
        <v>8</v>
      </c>
      <c r="BL240" s="22">
        <f t="shared" ca="1" si="168"/>
        <v>13340</v>
      </c>
      <c r="BM240" s="22">
        <f t="shared" ca="1" si="169"/>
        <v>8004</v>
      </c>
      <c r="BN240" s="23">
        <f t="shared" ca="1" si="170"/>
        <v>5336</v>
      </c>
      <c r="BO240" s="24">
        <f t="shared" ca="1" si="171"/>
        <v>492</v>
      </c>
      <c r="BP240" s="51" t="str">
        <f>_xlfn.XLOOKUP(E240,[1]Validation!E:E,[1]Validation!F:F,"")</f>
        <v>EN11</v>
      </c>
      <c r="BQ240" s="51" t="str">
        <f>_xlfn.XLOOKUP(BP240,[1]Validation!F:F,[1]Validation!G:G,"")</f>
        <v>EN11 to EN22</v>
      </c>
      <c r="BR240" s="52" t="str">
        <f>VLOOKUP(G240,[1]Validation!$B$1:$C$9,2,0)</f>
        <v>A</v>
      </c>
      <c r="BS240" s="51">
        <f t="shared" ca="1" si="172"/>
        <v>102</v>
      </c>
      <c r="BT240" s="53">
        <f>_xlfn.XLOOKUP(B240,'[2]1. All Calls'!$R:$R,'[2]1. All Calls'!$A:$A,"",0)</f>
        <v>46156.574803240699</v>
      </c>
      <c r="BU240" s="51" t="str">
        <f>_xlfn.XLOOKUP(B240,'[2]1. All Calls'!$R:$R,'[2]1. All Calls'!$F:$F,"",0)</f>
        <v>CC-02080531</v>
      </c>
      <c r="BV240" s="51" t="str">
        <f>_xlfn.XLOOKUP(B240,'[2]1. All Calls'!$R:$R,'[2]1. All Calls'!$J:$J,"",0)</f>
        <v>General Service</v>
      </c>
      <c r="BW240" s="53">
        <f>_xlfn.XLOOKUP(B240,'[2]Sch Calls'!$R:$R,'[2]Sch Calls'!$A:$A,"",0)</f>
        <v>45033.530555555553</v>
      </c>
      <c r="BX240" s="51">
        <f>_xlfn.XLOOKUP(B240,'[2]Sch Calls'!$R:$R,'[2]Sch Calls'!$B:$B,"",0)</f>
        <v>9379</v>
      </c>
      <c r="BY240" s="51" t="str">
        <f t="shared" si="197"/>
        <v>18-Jun-26</v>
      </c>
      <c r="BZ240" s="51" t="str">
        <f t="shared" si="197"/>
        <v>18-Jun-26</v>
      </c>
      <c r="CA240" s="51" t="str">
        <f t="shared" si="173"/>
        <v>21-Sep-26</v>
      </c>
      <c r="CB240" s="51" t="str">
        <f t="shared" si="174"/>
        <v>19-Jun-27</v>
      </c>
      <c r="CC240" s="51" t="str">
        <f t="shared" si="175"/>
        <v>17-Apr-26</v>
      </c>
      <c r="CD240" s="51" t="str">
        <f t="shared" si="176"/>
        <v>20-Dec-26</v>
      </c>
      <c r="CE240" s="51">
        <f t="shared" ca="1" si="198"/>
        <v>165</v>
      </c>
      <c r="CF240" s="51">
        <f t="shared" ca="1" si="198"/>
        <v>165</v>
      </c>
      <c r="CG240" s="51">
        <f t="shared" ca="1" si="177"/>
        <v>165</v>
      </c>
      <c r="CH240" s="51">
        <f t="shared" ca="1" si="178"/>
        <v>165</v>
      </c>
      <c r="CI240" s="51">
        <f t="shared" ca="1" si="179"/>
        <v>777</v>
      </c>
      <c r="CJ240" s="51">
        <f t="shared" ca="1" si="180"/>
        <v>165</v>
      </c>
      <c r="CK240" s="51">
        <f t="shared" ca="1" si="203"/>
        <v>1320</v>
      </c>
      <c r="CL240" s="51">
        <f t="shared" ca="1" si="203"/>
        <v>1320</v>
      </c>
      <c r="CM240" s="51">
        <f t="shared" ca="1" si="203"/>
        <v>1320</v>
      </c>
      <c r="CN240" s="51">
        <f t="shared" ca="1" si="203"/>
        <v>1320</v>
      </c>
      <c r="CO240" s="51">
        <f t="shared" ca="1" si="203"/>
        <v>6216</v>
      </c>
      <c r="CP240" s="51">
        <f t="shared" ca="1" si="203"/>
        <v>1320</v>
      </c>
      <c r="CQ240" s="51">
        <f t="shared" ca="1" si="204"/>
        <v>-1573</v>
      </c>
      <c r="CR240" s="51">
        <f t="shared" ca="1" si="204"/>
        <v>-1573</v>
      </c>
      <c r="CS240" s="51">
        <f t="shared" ca="1" si="204"/>
        <v>-1573</v>
      </c>
      <c r="CT240" s="51">
        <f t="shared" ca="1" si="204"/>
        <v>-1573</v>
      </c>
      <c r="CU240" s="51">
        <f t="shared" ca="1" si="204"/>
        <v>-5569</v>
      </c>
      <c r="CV240" s="54">
        <f t="shared" ca="1" si="204"/>
        <v>1827</v>
      </c>
      <c r="CW240" s="25" t="s">
        <v>195</v>
      </c>
      <c r="CX240" s="55">
        <v>0.6</v>
      </c>
      <c r="CY240" s="55"/>
      <c r="CZ240" s="26">
        <v>0</v>
      </c>
      <c r="DA240" s="26">
        <v>0</v>
      </c>
      <c r="DB240" s="26">
        <v>0</v>
      </c>
      <c r="DC240" s="26">
        <v>0</v>
      </c>
      <c r="DD240" s="26">
        <v>0</v>
      </c>
      <c r="DE240" s="26">
        <v>0</v>
      </c>
      <c r="DF240" s="26">
        <v>0</v>
      </c>
      <c r="DG240" s="26">
        <v>0</v>
      </c>
      <c r="DH240" s="26">
        <v>0</v>
      </c>
      <c r="DI240" s="26">
        <v>0</v>
      </c>
      <c r="DJ240" s="26">
        <v>0</v>
      </c>
      <c r="DK240" s="26">
        <v>0</v>
      </c>
      <c r="DL240" s="27">
        <f t="shared" si="181"/>
        <v>46231.574803240699</v>
      </c>
      <c r="DM240" s="28">
        <f t="shared" ca="1" si="182"/>
        <v>0</v>
      </c>
      <c r="DN240" s="56">
        <f>_xlfn.XLOOKUP(B240,'[2]1. All Calls'!$R:$R,'[2]1. All Calls'!$A:$A,"",0)</f>
        <v>46156.574803240699</v>
      </c>
      <c r="DO240" s="57" t="str">
        <f ca="1">VLOOKUP(DM240,[1]Validation!$B$20:$C$25,2,0)</f>
        <v>Within 3 months</v>
      </c>
      <c r="DP240" s="58" t="str">
        <f>_xlfn.XLOOKUP(B240,'[1]Active AMCs- Dealer'!E:E,'[1]Active AMCs- Dealer'!L:L,"Not in AMC",0)</f>
        <v>Not in AMC</v>
      </c>
      <c r="DQ240" s="50" t="s">
        <v>238</v>
      </c>
      <c r="DR240" s="29" t="str">
        <f>_xlfn.XLOOKUP(B240,'[2]1. All Calls'!$R:$R,'[2]1. All Calls'!$F:$F,"",0)</f>
        <v>CC-02080531</v>
      </c>
      <c r="DS240" s="29" t="str">
        <f>_xlfn.XLOOKUP(B240,'[2]1. All Calls'!$R:$R,'[2]1. All Calls'!$AB:$AB,"",0)</f>
        <v>Today We attend the customer site for general visit so we check and found that compressor running condition but service due</v>
      </c>
      <c r="DT240" s="30">
        <f>_xlfn.XLOOKUP(DR240,'[2]1. All Calls'!$F:$F,'[2]1. All Calls'!$A:$A,"",0)</f>
        <v>46156.574803240699</v>
      </c>
      <c r="DU240" s="31">
        <f>_xlfn.XLOOKUP(DR240,'[2]1. All Calls'!$F:$F,'[2]1. All Calls'!$B:$B,"",0)</f>
        <v>12935</v>
      </c>
      <c r="DV240" s="31">
        <f>_xlfn.XLOOKUP(B240,[1]MDA_Assets!D:D,[1]MDA_Assets!N:N,"",0)</f>
        <v>7776</v>
      </c>
      <c r="DW240" s="31">
        <f>_xlfn.XLOOKUP(B240,[1]MDA_Assets!D:D,[1]MDA_Assets!O:O,"",0)</f>
        <v>5159</v>
      </c>
      <c r="DX240" s="32" t="str">
        <f>_xlfn.XLOOKUP(B240,[1]MDA_Assets!D:D,[1]MDA_Assets!Q:Q,"",0)</f>
        <v>XD</v>
      </c>
      <c r="DY240" s="33">
        <f>_xlfn.XLOOKUP(B240,[1]MDA_Assets!D:D,[1]MDA_Assets!R:R,"",0)</f>
        <v>46011</v>
      </c>
      <c r="DZ240" s="33">
        <f>_xlfn.XLOOKUP(B240,[1]MDA_Assets!D:D,[1]MDA_Assets!S:S,"",0)</f>
        <v>46011</v>
      </c>
      <c r="EA240" s="33">
        <f>_xlfn.XLOOKUP(B240,[1]MDA_Assets!D:D,[1]MDA_Assets!T:T,"",0)</f>
        <v>46011</v>
      </c>
      <c r="EB240" s="33">
        <f>_xlfn.XLOOKUP(B240,[1]MDA_Assets!D:D,[1]MDA_Assets!U:U,"",0)</f>
        <v>46011</v>
      </c>
      <c r="EC240" s="33">
        <f>_xlfn.XLOOKUP(B240,[1]MDA_Assets!D:D,[1]MDA_Assets!V:V,"",0)</f>
        <v>46011</v>
      </c>
      <c r="ED240" s="33">
        <f>_xlfn.XLOOKUP(B240,[1]MDA_Assets!D:D,[1]MDA_Assets!W:W,"",0)</f>
        <v>45399</v>
      </c>
      <c r="EE240" s="32">
        <f>_xlfn.XLOOKUP(B240,[1]MDA_Assets!D:D,[1]MDA_Assets!X:X,"",0)</f>
        <v>0</v>
      </c>
      <c r="EF240" s="33">
        <f>_xlfn.XLOOKUP(B240,[1]MDA_Assets!D:D,[1]MDA_Assets!Y:Y,"",0)</f>
        <v>0</v>
      </c>
      <c r="EG240" s="33">
        <f>_xlfn.XLOOKUP(B240,[1]MDA_Assets!D:D,[1]MDA_Assets!Z:Z,"",0)</f>
        <v>0</v>
      </c>
      <c r="EH240" s="33">
        <f>_xlfn.XLOOKUP(B240,[1]MDA_Assets!D:D,[1]MDA_Assets!AA:AA,"",0)</f>
        <v>0</v>
      </c>
      <c r="EI240" s="34">
        <f>_xlfn.XLOOKUP(B240,[1]MDA_Assets!D:D,[1]MDA_Assets!P:P,"",0)</f>
        <v>8</v>
      </c>
      <c r="EJ240" s="35" t="str">
        <f>_xlfn.XLOOKUP(B240,[1]MDA_Assets!D:D,[1]MDA_Assets!AB:AB,"",0)</f>
        <v>1325</v>
      </c>
      <c r="EK240" s="35" t="str">
        <f>_xlfn.XLOOKUP(B240,[1]MDA_Assets!D:D,[1]MDA_Assets!AC:AC,"",0)</f>
        <v>1325</v>
      </c>
      <c r="EL240" s="35" t="str">
        <f>_xlfn.XLOOKUP(B240,[1]MDA_Assets!D:D,[1]MDA_Assets!AD:AD,"",0)</f>
        <v>-524</v>
      </c>
      <c r="EM240" s="35" t="str">
        <f>_xlfn.XLOOKUP(B240,[1]MDA_Assets!D:D,[1]MDA_Assets!AE:AE,"",0)</f>
        <v>-524</v>
      </c>
      <c r="EN240" s="35" t="str">
        <f>_xlfn.XLOOKUP(B240,[1]MDA_Assets!D:D,[1]MDA_Assets!AF:AF,"",0)</f>
        <v>-524</v>
      </c>
      <c r="EO240" s="35" t="str">
        <f>_xlfn.XLOOKUP(B240,[1]MDA_Assets!D:D,[1]MDA_Assets!AG:AG,"",0)</f>
        <v>-224</v>
      </c>
      <c r="EP240" s="36">
        <f t="shared" si="199"/>
        <v>-150</v>
      </c>
      <c r="EQ240" s="36">
        <f t="shared" si="199"/>
        <v>-150</v>
      </c>
      <c r="ER240" s="36">
        <f t="shared" si="183"/>
        <v>-150</v>
      </c>
      <c r="ES240" s="36">
        <f t="shared" si="184"/>
        <v>-150</v>
      </c>
      <c r="ET240" s="36">
        <f t="shared" si="185"/>
        <v>730</v>
      </c>
      <c r="EU240" s="36">
        <f t="shared" si="186"/>
        <v>365</v>
      </c>
      <c r="EV240" s="36" t="str">
        <f t="shared" si="187"/>
        <v/>
      </c>
      <c r="EW240" s="36" t="str">
        <f t="shared" si="159"/>
        <v/>
      </c>
      <c r="EX240" s="36" t="str">
        <f t="shared" si="160"/>
        <v/>
      </c>
      <c r="EY240" s="36">
        <f t="shared" si="193"/>
        <v>-4.84</v>
      </c>
      <c r="EZ240" s="36">
        <f t="shared" si="193"/>
        <v>-4.84</v>
      </c>
      <c r="FA240" s="36">
        <f t="shared" si="193"/>
        <v>-4.84</v>
      </c>
      <c r="FB240" s="36">
        <f t="shared" si="193"/>
        <v>-4.84</v>
      </c>
      <c r="FC240" s="36">
        <f t="shared" si="193"/>
        <v>23.55</v>
      </c>
      <c r="FD240" s="36">
        <f t="shared" si="193"/>
        <v>11.78</v>
      </c>
      <c r="FE240" s="36" t="str">
        <f t="shared" si="192"/>
        <v/>
      </c>
      <c r="FF240" s="36" t="str">
        <f t="shared" si="192"/>
        <v/>
      </c>
      <c r="FG240" s="36" t="str">
        <f t="shared" si="192"/>
        <v/>
      </c>
      <c r="FH240" s="37" t="str" cm="1">
        <f t="array" ref="FH240">_xlfn.IFS(EY240="", "No Data", EY240&lt;0, "Negative/Future", EY240=0, "Zero Days", EY240&lt;=3, "&lt; 3 Months", EY240&lt;=6, "3 to 6 Months", EY240&lt;=9, "6 to 9 Months", EY240&lt;=12, "9 to 12 Months", EY240&lt;=15, "12 to 15 Months", EY240&lt;=18, "15 to 18 Months", EY240&lt;=24, "18 to 24 Months", EY240&gt;24, "&gt; 24 Months")</f>
        <v>Negative/Future</v>
      </c>
      <c r="FI240" s="37" t="str" cm="1">
        <f t="array" ref="FI240">_xlfn.IFS(EZ240="", "No Data", EZ240&lt;0, "Negative/Future", EZ240=0, "Zero Days", EZ240&lt;=3, "&lt; 3 Months", EZ240&lt;=6, "3 to 6 Months", EZ240&lt;=9, "6 to 9 Months", EZ240&lt;=12, "9 to 12 Months", EZ240&lt;=15, "12 to 15 Months", EZ240&lt;=18, "15 to 18 Months", EZ240&lt;=24, "18 to 24 Months", EZ240&gt;24, "&gt; 24 Months")</f>
        <v>Negative/Future</v>
      </c>
      <c r="FJ240" s="37" t="str" cm="1">
        <f t="array" ref="FJ240">_xlfn.IFS(FA240="", "No Data", FA240&lt;0, "Negative/Future", FA240=0, "Zero Days", FA240&lt;=3, "&lt; 3 Months", FA240&lt;=6, "3 to 6 Months", FA240&lt;=9, "6 to 9 Months", FA240&lt;=12, "9 to 12 Months", FA240&lt;=15, "12 to 15 Months", FA240&lt;=18, "15 to 18 Months", FA240&lt;=24, "18 to 24 Months", FA240&gt;24, "&gt; 24 Months")</f>
        <v>Negative/Future</v>
      </c>
      <c r="FK240" s="37" t="str" cm="1">
        <f t="array" ref="FK240">_xlfn.IFS(FB240="", "No Data", FB240&lt;0, "Negative/Future", FB240=0, "Zero Days", FB240&lt;=3, "&lt; 3 Months", FB240&lt;=6, "3 to 6 Months", FB240&lt;=9, "6 to 9 Months", FB240&lt;=12, "9 to 12 Months", FB240&lt;=15, "12 to 15 Months", FB240&lt;=18, "15 to 18 Months", FB240&lt;=24, "18 to 24 Months", FB240&gt;24, "&gt; 24 Months")</f>
        <v>Negative/Future</v>
      </c>
      <c r="FL240" s="37" t="str" cm="1">
        <f t="array" ref="FL240">_xlfn.IFS(FC240="", "No Data", FC240&lt;0, "Negative/Future", FC240=0, "Zero Days", FC240&lt;=3, "&lt; 3 Months", FC240&lt;=6, "3 to 6 Months", FC240&lt;=9, "6 to 9 Months", FC240&lt;=12, "9 to 12 Months", FC240&lt;=15, "12 to 15 Months", FC240&lt;=18, "15 to 18 Months", FC240&lt;=24, "18 to 24 Months", FC240&gt;24, "&gt; 24 Months")</f>
        <v>18 to 24 Months</v>
      </c>
      <c r="FM240" s="37" t="str" cm="1">
        <f t="array" ref="FM240">_xlfn.IFS(FD240="", "No Data", FD240&lt;0, "Negative/Future", FD240=0, "Zero Days", FD240&lt;=3, "&lt; 3 Months", FD240&lt;=6, "3 to 6 Months", FD240&lt;=9, "6 to 9 Months", FD240&lt;=12, "9 to 12 Months", FD240&lt;=15, "12 to 15 Months", FD240&lt;=18, "15 to 18 Months", FD240&lt;=24, "18 to 24 Months", FD240&gt;24, "&gt; 24 Months")</f>
        <v>9 to 12 Months</v>
      </c>
      <c r="FN240" s="37" t="str" cm="1">
        <f t="array" ref="FN240">_xlfn.IFS(FE240="", "No Data", FE240&lt;0, "Negative/Future", FE240=0, "Zero Days", FE240&lt;=3, "&lt; 3 Months", FE240&lt;=6, "3 to 6 Months", FE240&lt;=9, "6 to 9 Months", FE240&lt;=12, "9 to 12 Months", FE240&lt;=15, "12 to 15 Months", FE240&lt;=18, "15 to 18 Months", FE240&lt;=24, "18 to 24 Months", FE240&gt;24, "&gt; 24 Months")</f>
        <v>No Data</v>
      </c>
      <c r="FO240" s="37" t="str" cm="1">
        <f t="array" ref="FO240">_xlfn.IFS(FG240="", "No Data", FG240&lt;0, "Negative/Future", FG240=0, "Zero Days", FG240&lt;=3, "&lt; 3 Months", FG240&lt;=6, "3 to 6 Months", FG240&lt;=9, "6 to 9 Months", FG240&lt;=12, "9 to 12 Months", FG240&lt;=15, "12 to 15 Months", FG240&lt;=18, "15 to 18 Months", FG240&lt;=24, "18 to 24 Months", FG240&gt;24, "&gt; 24 Months")</f>
        <v>No Data</v>
      </c>
      <c r="FP240" s="37" t="str" cm="1">
        <f t="array" ref="FP240">_xlfn.IFS(FF240="", "No Data", FF240&lt;0, "Negative/Future", FF240=0, "Zero Days", FF240&lt;=3, "&lt; 3 Months", FF240&lt;=6, "3 to 6 Months", FF240&lt;=9, "6 to 9 Months", FF240&lt;=12, "9 to 12 Months", FF240&lt;=15, "12 to 15 Months", FF240&lt;=18, "15 to 18 Months", FF240&lt;=24, "18 to 24 Months", FF240&gt;24, "&gt; 24 Months")</f>
        <v>No Data</v>
      </c>
      <c r="FQ240" s="29" t="s">
        <v>776</v>
      </c>
      <c r="FR240" s="29">
        <v>8102800076</v>
      </c>
      <c r="FS240" s="38" t="str">
        <f>VLOOKUP(_xlfn.XLOOKUP(B240,[1]MDA_Assets!D:D,[1]MDA_Assets!I:I,"",0),[1]Validation!$B$1:$C$8,2,0)</f>
        <v>A</v>
      </c>
      <c r="FT240" s="38" t="s">
        <v>296</v>
      </c>
      <c r="FU240" s="31">
        <f>_xlfn.XLOOKUP(B240,[1]MDA_Assets!D:D,[1]MDA_Assets!X:X,"",0)</f>
        <v>0</v>
      </c>
      <c r="FV240" s="39">
        <v>5</v>
      </c>
      <c r="FW240" s="39">
        <v>0</v>
      </c>
      <c r="FX240" s="39">
        <v>0</v>
      </c>
      <c r="FY240" s="39">
        <v>4</v>
      </c>
      <c r="FZ240" s="40">
        <f t="shared" si="196"/>
        <v>45861</v>
      </c>
      <c r="GA240" s="40">
        <f t="shared" si="196"/>
        <v>45861</v>
      </c>
      <c r="GB240" s="40">
        <f t="shared" si="161"/>
        <v>45861</v>
      </c>
      <c r="GC240" s="40">
        <f t="shared" si="162"/>
        <v>45861</v>
      </c>
      <c r="GD240" s="40">
        <f t="shared" si="163"/>
        <v>46741</v>
      </c>
      <c r="GE240" s="40">
        <f t="shared" si="164"/>
        <v>45764</v>
      </c>
      <c r="GF240" s="40" t="str">
        <f t="shared" si="200"/>
        <v/>
      </c>
      <c r="GG240" s="40" t="str">
        <f t="shared" si="200"/>
        <v/>
      </c>
      <c r="GH240" s="40" t="str">
        <f t="shared" si="200"/>
        <v/>
      </c>
      <c r="GI240" s="39">
        <f t="shared" si="188"/>
        <v>5</v>
      </c>
      <c r="GJ240" s="39">
        <f t="shared" si="189"/>
        <v>0</v>
      </c>
      <c r="GK240" s="39">
        <f t="shared" si="190"/>
        <v>0</v>
      </c>
      <c r="GL240" s="39">
        <f t="shared" si="191"/>
        <v>1</v>
      </c>
    </row>
    <row r="241" spans="1:194" x14ac:dyDescent="0.25">
      <c r="A241" s="19">
        <v>271</v>
      </c>
      <c r="B241" s="43" t="s">
        <v>1290</v>
      </c>
      <c r="C241" s="43" t="s">
        <v>254</v>
      </c>
      <c r="D241" s="43" t="s">
        <v>241</v>
      </c>
      <c r="E241" s="43" t="s">
        <v>255</v>
      </c>
      <c r="F241" s="43" t="s">
        <v>1291</v>
      </c>
      <c r="G241" s="43" t="s">
        <v>190</v>
      </c>
      <c r="H241" s="43" t="s">
        <v>498</v>
      </c>
      <c r="I241" s="43" t="s">
        <v>192</v>
      </c>
      <c r="J241" s="44">
        <f t="shared" si="165"/>
        <v>43741.412499999999</v>
      </c>
      <c r="K241" s="44">
        <v>43377.412499999999</v>
      </c>
      <c r="L241" s="44">
        <v>43348</v>
      </c>
      <c r="M241" s="43" t="s">
        <v>2344</v>
      </c>
      <c r="N241" s="43" t="s">
        <v>193</v>
      </c>
      <c r="O241" s="44">
        <v>46052.732187499998</v>
      </c>
      <c r="P241" s="43">
        <v>8043</v>
      </c>
      <c r="Q241" s="43">
        <v>3941</v>
      </c>
      <c r="R241" s="43">
        <v>4102</v>
      </c>
      <c r="S241" s="43" t="s">
        <v>206</v>
      </c>
      <c r="T241" s="44">
        <v>45725.770833333336</v>
      </c>
      <c r="U241" s="44">
        <v>45725.770833333336</v>
      </c>
      <c r="V241" s="44">
        <v>45725.770833333336</v>
      </c>
      <c r="W241" s="44">
        <v>45725.770833333336</v>
      </c>
      <c r="X241" s="44">
        <v>45725.770833333336</v>
      </c>
      <c r="Y241" s="44">
        <v>45725.770833333336</v>
      </c>
      <c r="Z241" s="43" t="s">
        <v>195</v>
      </c>
      <c r="AA241" s="43"/>
      <c r="AB241" s="43"/>
      <c r="AC241" s="43"/>
      <c r="AD241" s="43"/>
      <c r="AE241" s="43">
        <v>2</v>
      </c>
      <c r="AF241" s="43" t="s">
        <v>2345</v>
      </c>
      <c r="AG241" s="43" t="s">
        <v>2345</v>
      </c>
      <c r="AH241" s="43" t="s">
        <v>2346</v>
      </c>
      <c r="AI241" s="43" t="s">
        <v>2346</v>
      </c>
      <c r="AJ241" s="43" t="s">
        <v>844</v>
      </c>
      <c r="AK241" s="43" t="s">
        <v>2346</v>
      </c>
      <c r="AL241" s="46">
        <v>45905</v>
      </c>
      <c r="AM241" s="46">
        <v>45905</v>
      </c>
      <c r="AN241" s="46">
        <v>46090</v>
      </c>
      <c r="AO241" s="46">
        <v>46090</v>
      </c>
      <c r="AP241" s="47">
        <v>46455</v>
      </c>
      <c r="AQ241" s="46">
        <v>46090</v>
      </c>
      <c r="AR241" s="48"/>
      <c r="AS241" s="48"/>
      <c r="AT241" s="48"/>
      <c r="AU241" s="43">
        <v>1</v>
      </c>
      <c r="AV241" s="43">
        <v>0</v>
      </c>
      <c r="AW241" s="43">
        <v>0</v>
      </c>
      <c r="AX241" s="51" t="s">
        <v>1292</v>
      </c>
      <c r="AY241" s="51" t="s">
        <v>211</v>
      </c>
      <c r="AZ241" s="51" t="s">
        <v>198</v>
      </c>
      <c r="BA241" s="20">
        <f t="shared" ca="1" si="195"/>
        <v>1</v>
      </c>
      <c r="BB241" s="20">
        <f t="shared" ca="1" si="195"/>
        <v>1</v>
      </c>
      <c r="BC241" s="20">
        <f t="shared" ca="1" si="195"/>
        <v>1</v>
      </c>
      <c r="BD241" s="20">
        <f t="shared" ca="1" si="194"/>
        <v>1</v>
      </c>
      <c r="BE241" s="20">
        <f t="shared" ca="1" si="194"/>
        <v>0</v>
      </c>
      <c r="BF241" s="20">
        <f t="shared" ca="1" si="194"/>
        <v>1</v>
      </c>
      <c r="BG241" s="21" t="str">
        <f t="shared" ca="1" si="194"/>
        <v/>
      </c>
      <c r="BH241" s="21" t="str">
        <f t="shared" ca="1" si="194"/>
        <v/>
      </c>
      <c r="BI241" s="21" t="str">
        <f t="shared" ca="1" si="194"/>
        <v/>
      </c>
      <c r="BJ241" s="22">
        <f t="shared" ca="1" si="166"/>
        <v>5</v>
      </c>
      <c r="BK241" s="21">
        <f t="shared" si="167"/>
        <v>2</v>
      </c>
      <c r="BL241" s="22">
        <f t="shared" ca="1" si="168"/>
        <v>8290</v>
      </c>
      <c r="BM241" s="22">
        <f t="shared" ca="1" si="169"/>
        <v>4062</v>
      </c>
      <c r="BN241" s="23">
        <f t="shared" ca="1" si="170"/>
        <v>4228</v>
      </c>
      <c r="BO241" s="24">
        <f t="shared" ca="1" si="171"/>
        <v>247</v>
      </c>
      <c r="BP241" s="51" t="str">
        <f>_xlfn.XLOOKUP(E241,[1]Validation!E:E,[1]Validation!F:F,"")</f>
        <v>EN5</v>
      </c>
      <c r="BQ241" s="51" t="str">
        <f>_xlfn.XLOOKUP(BP241,[1]Validation!F:F,[1]Validation!G:G,"")</f>
        <v>EN4 to EN7</v>
      </c>
      <c r="BR241" s="52" t="str">
        <f>VLOOKUP(G241,[1]Validation!$B$1:$C$9,2,0)</f>
        <v>B</v>
      </c>
      <c r="BS241" s="51">
        <f t="shared" ca="1" si="172"/>
        <v>92</v>
      </c>
      <c r="BT241" s="53">
        <f>_xlfn.XLOOKUP(B241,'[2]1. All Calls'!$R:$R,'[2]1. All Calls'!$A:$A,"",0)</f>
        <v>46052.960520833301</v>
      </c>
      <c r="BU241" s="51" t="str">
        <f>_xlfn.XLOOKUP(B241,'[2]1. All Calls'!$R:$R,'[2]1. All Calls'!$F:$F,"",0)</f>
        <v>CC-01959426</v>
      </c>
      <c r="BV241" s="51" t="str">
        <f>_xlfn.XLOOKUP(B241,'[2]1. All Calls'!$R:$R,'[2]1. All Calls'!$J:$J,"",0)</f>
        <v>Sales Call</v>
      </c>
      <c r="BW241" s="53">
        <f>_xlfn.XLOOKUP(B241,'[2]Sch Calls'!$R:$R,'[2]Sch Calls'!$A:$A,"",0)</f>
        <v>45726.470613425903</v>
      </c>
      <c r="BX241" s="51">
        <f>_xlfn.XLOOKUP(B241,'[2]Sch Calls'!$R:$R,'[2]Sch Calls'!$B:$B,"",0)</f>
        <v>7392</v>
      </c>
      <c r="BY241" s="51" t="str">
        <f t="shared" si="197"/>
        <v>06-Sep-25</v>
      </c>
      <c r="BZ241" s="51" t="str">
        <f t="shared" si="197"/>
        <v>06-Sep-25</v>
      </c>
      <c r="CA241" s="51" t="str">
        <f t="shared" si="173"/>
        <v>10-Dec-25</v>
      </c>
      <c r="CB241" s="51" t="str">
        <f t="shared" si="174"/>
        <v>07-Sep-26</v>
      </c>
      <c r="CC241" s="51" t="str">
        <f t="shared" si="175"/>
        <v>10-Mar-27</v>
      </c>
      <c r="CD241" s="51" t="str">
        <f t="shared" si="176"/>
        <v>10-Mar-26</v>
      </c>
      <c r="CE241" s="51">
        <f t="shared" ca="1" si="198"/>
        <v>450</v>
      </c>
      <c r="CF241" s="51">
        <f t="shared" ca="1" si="198"/>
        <v>450</v>
      </c>
      <c r="CG241" s="51">
        <f t="shared" ca="1" si="177"/>
        <v>450</v>
      </c>
      <c r="CH241" s="51">
        <f t="shared" ca="1" si="178"/>
        <v>450</v>
      </c>
      <c r="CI241" s="51">
        <f t="shared" ca="1" si="179"/>
        <v>450</v>
      </c>
      <c r="CJ241" s="51">
        <f t="shared" ca="1" si="180"/>
        <v>450</v>
      </c>
      <c r="CK241" s="51">
        <f t="shared" ca="1" si="203"/>
        <v>900</v>
      </c>
      <c r="CL241" s="51">
        <f t="shared" ca="1" si="203"/>
        <v>900</v>
      </c>
      <c r="CM241" s="51">
        <f t="shared" ca="1" si="203"/>
        <v>900</v>
      </c>
      <c r="CN241" s="51">
        <f t="shared" ca="1" si="203"/>
        <v>900</v>
      </c>
      <c r="CO241" s="51">
        <f t="shared" ca="1" si="203"/>
        <v>900</v>
      </c>
      <c r="CP241" s="51">
        <f t="shared" ca="1" si="203"/>
        <v>900</v>
      </c>
      <c r="CQ241" s="51">
        <f t="shared" ca="1" si="204"/>
        <v>449</v>
      </c>
      <c r="CR241" s="51">
        <f t="shared" ca="1" si="204"/>
        <v>449</v>
      </c>
      <c r="CS241" s="51">
        <f t="shared" ca="1" si="204"/>
        <v>2449</v>
      </c>
      <c r="CT241" s="51">
        <f t="shared" ca="1" si="204"/>
        <v>2449</v>
      </c>
      <c r="CU241" s="51">
        <f t="shared" ca="1" si="204"/>
        <v>1449</v>
      </c>
      <c r="CV241" s="54">
        <f t="shared" ca="1" si="204"/>
        <v>2449</v>
      </c>
      <c r="CW241" s="25" t="s">
        <v>212</v>
      </c>
      <c r="CX241" s="55">
        <v>0.49</v>
      </c>
      <c r="CY241" s="55"/>
      <c r="CZ241" s="26">
        <v>0</v>
      </c>
      <c r="DA241" s="26">
        <v>0</v>
      </c>
      <c r="DB241" s="26">
        <v>0</v>
      </c>
      <c r="DC241" s="26">
        <v>0</v>
      </c>
      <c r="DD241" s="26">
        <v>0</v>
      </c>
      <c r="DE241" s="26">
        <v>0</v>
      </c>
      <c r="DF241" s="26">
        <v>0</v>
      </c>
      <c r="DG241" s="26">
        <v>0</v>
      </c>
      <c r="DH241" s="26">
        <v>0</v>
      </c>
      <c r="DI241" s="26">
        <v>0</v>
      </c>
      <c r="DJ241" s="26">
        <v>0</v>
      </c>
      <c r="DK241" s="26">
        <v>0</v>
      </c>
      <c r="DL241" s="27">
        <f t="shared" si="181"/>
        <v>46127.960520833301</v>
      </c>
      <c r="DM241" s="28">
        <f t="shared" ca="1" si="182"/>
        <v>1</v>
      </c>
      <c r="DN241" s="56">
        <f>_xlfn.XLOOKUP(B241,'[2]1. All Calls'!$R:$R,'[2]1. All Calls'!$A:$A,"",0)</f>
        <v>46052.960520833301</v>
      </c>
      <c r="DO241" s="57" t="str">
        <f ca="1">VLOOKUP(DM241,[1]Validation!$B$20:$C$25,2,0)</f>
        <v>Above 3 months</v>
      </c>
      <c r="DP241" s="58" t="str">
        <f>_xlfn.XLOOKUP(B241,'[1]Active AMCs- Dealer'!E:E,'[1]Active AMCs- Dealer'!L:L,"Not in AMC",0)</f>
        <v>Not in AMC</v>
      </c>
      <c r="DQ241" s="50" t="s">
        <v>213</v>
      </c>
      <c r="DR241" s="29" t="str">
        <f>_xlfn.XLOOKUP(B241,'[2]1. All Calls'!$R:$R,'[2]1. All Calls'!$F:$F,"",0)</f>
        <v>CC-01959426</v>
      </c>
      <c r="DS241" s="29" t="str">
        <f>_xlfn.XLOOKUP(B241,'[2]1. All Calls'!$R:$R,'[2]1. All Calls'!$AB:$AB,"",0)</f>
        <v>Sales call carried out for HMR update</v>
      </c>
      <c r="DT241" s="30">
        <f>_xlfn.XLOOKUP(DR241,'[2]1. All Calls'!$F:$F,'[2]1. All Calls'!$A:$A,"",0)</f>
        <v>46052.960520833301</v>
      </c>
      <c r="DU241" s="31">
        <f>_xlfn.XLOOKUP(DR241,'[2]1. All Calls'!$F:$F,'[2]1. All Calls'!$B:$B,"",0)</f>
        <v>8043</v>
      </c>
      <c r="DV241" s="31">
        <f>_xlfn.XLOOKUP(B241,[1]MDA_Assets!D:D,[1]MDA_Assets!N:N,"",0)</f>
        <v>3941</v>
      </c>
      <c r="DW241" s="31">
        <f>_xlfn.XLOOKUP(B241,[1]MDA_Assets!D:D,[1]MDA_Assets!O:O,"",0)</f>
        <v>4102</v>
      </c>
      <c r="DX241" s="32" t="str">
        <f>_xlfn.XLOOKUP(B241,[1]MDA_Assets!D:D,[1]MDA_Assets!Q:Q,"",0)</f>
        <v>XD</v>
      </c>
      <c r="DY241" s="33">
        <f>_xlfn.XLOOKUP(B241,[1]MDA_Assets!D:D,[1]MDA_Assets!R:R,"",0)</f>
        <v>45726</v>
      </c>
      <c r="DZ241" s="33">
        <f>_xlfn.XLOOKUP(B241,[1]MDA_Assets!D:D,[1]MDA_Assets!S:S,"",0)</f>
        <v>45726</v>
      </c>
      <c r="EA241" s="33">
        <f>_xlfn.XLOOKUP(B241,[1]MDA_Assets!D:D,[1]MDA_Assets!T:T,"",0)</f>
        <v>45726</v>
      </c>
      <c r="EB241" s="33">
        <f>_xlfn.XLOOKUP(B241,[1]MDA_Assets!D:D,[1]MDA_Assets!U:U,"",0)</f>
        <v>45726</v>
      </c>
      <c r="EC241" s="33">
        <f>_xlfn.XLOOKUP(B241,[1]MDA_Assets!D:D,[1]MDA_Assets!V:V,"",0)</f>
        <v>45726</v>
      </c>
      <c r="ED241" s="33">
        <f>_xlfn.XLOOKUP(B241,[1]MDA_Assets!D:D,[1]MDA_Assets!W:W,"",0)</f>
        <v>45726</v>
      </c>
      <c r="EE241" s="32" t="str">
        <f>_xlfn.XLOOKUP(B241,[1]MDA_Assets!D:D,[1]MDA_Assets!X:X,"",0)</f>
        <v>No</v>
      </c>
      <c r="EF241" s="33">
        <f>_xlfn.XLOOKUP(B241,[1]MDA_Assets!D:D,[1]MDA_Assets!Y:Y,"",0)</f>
        <v>0</v>
      </c>
      <c r="EG241" s="33">
        <f>_xlfn.XLOOKUP(B241,[1]MDA_Assets!D:D,[1]MDA_Assets!Z:Z,"",0)</f>
        <v>0</v>
      </c>
      <c r="EH241" s="33">
        <f>_xlfn.XLOOKUP(B241,[1]MDA_Assets!D:D,[1]MDA_Assets!AA:AA,"",0)</f>
        <v>0</v>
      </c>
      <c r="EI241" s="34">
        <f>_xlfn.XLOOKUP(B241,[1]MDA_Assets!D:D,[1]MDA_Assets!P:P,"",0)</f>
        <v>2</v>
      </c>
      <c r="EJ241" s="35" t="str">
        <f>_xlfn.XLOOKUP(B241,[1]MDA_Assets!D:D,[1]MDA_Assets!AB:AB,"",0)</f>
        <v>1349</v>
      </c>
      <c r="EK241" s="35" t="str">
        <f>_xlfn.XLOOKUP(B241,[1]MDA_Assets!D:D,[1]MDA_Assets!AC:AC,"",0)</f>
        <v>1349</v>
      </c>
      <c r="EL241" s="35" t="str">
        <f>_xlfn.XLOOKUP(B241,[1]MDA_Assets!D:D,[1]MDA_Assets!AD:AD,"",0)</f>
        <v>3349</v>
      </c>
      <c r="EM241" s="35" t="str">
        <f>_xlfn.XLOOKUP(B241,[1]MDA_Assets!D:D,[1]MDA_Assets!AE:AE,"",0)</f>
        <v>3349</v>
      </c>
      <c r="EN241" s="35" t="str">
        <f>_xlfn.XLOOKUP(B241,[1]MDA_Assets!D:D,[1]MDA_Assets!AF:AF,"",0)</f>
        <v>2349</v>
      </c>
      <c r="EO241" s="35" t="str">
        <f>_xlfn.XLOOKUP(B241,[1]MDA_Assets!D:D,[1]MDA_Assets!AG:AG,"",0)</f>
        <v>3349</v>
      </c>
      <c r="EP241" s="36">
        <f t="shared" si="199"/>
        <v>180</v>
      </c>
      <c r="EQ241" s="36">
        <f t="shared" si="199"/>
        <v>180</v>
      </c>
      <c r="ER241" s="36">
        <f t="shared" si="183"/>
        <v>365</v>
      </c>
      <c r="ES241" s="36">
        <f t="shared" si="184"/>
        <v>365</v>
      </c>
      <c r="ET241" s="36">
        <f t="shared" si="185"/>
        <v>730</v>
      </c>
      <c r="EU241" s="36">
        <f t="shared" si="186"/>
        <v>365</v>
      </c>
      <c r="EV241" s="36" t="str">
        <f t="shared" si="187"/>
        <v/>
      </c>
      <c r="EW241" s="36" t="str">
        <f t="shared" si="159"/>
        <v/>
      </c>
      <c r="EX241" s="36" t="str">
        <f t="shared" si="160"/>
        <v/>
      </c>
      <c r="EY241" s="36">
        <f t="shared" si="193"/>
        <v>5.81</v>
      </c>
      <c r="EZ241" s="36">
        <f t="shared" si="193"/>
        <v>5.81</v>
      </c>
      <c r="FA241" s="36">
        <f t="shared" si="193"/>
        <v>11.78</v>
      </c>
      <c r="FB241" s="36">
        <f t="shared" si="193"/>
        <v>11.78</v>
      </c>
      <c r="FC241" s="36">
        <f t="shared" si="193"/>
        <v>23.55</v>
      </c>
      <c r="FD241" s="36">
        <f t="shared" si="193"/>
        <v>11.78</v>
      </c>
      <c r="FE241" s="36" t="str">
        <f t="shared" si="192"/>
        <v/>
      </c>
      <c r="FF241" s="36" t="str">
        <f t="shared" si="192"/>
        <v/>
      </c>
      <c r="FG241" s="36" t="str">
        <f t="shared" si="192"/>
        <v/>
      </c>
      <c r="FH241" s="37" t="str" cm="1">
        <f t="array" ref="FH241">_xlfn.IFS(EY241="", "No Data", EY241&lt;0, "Negative/Future", EY241=0, "Zero Days", EY241&lt;=3, "&lt; 3 Months", EY241&lt;=6, "3 to 6 Months", EY241&lt;=9, "6 to 9 Months", EY241&lt;=12, "9 to 12 Months", EY241&lt;=15, "12 to 15 Months", EY241&lt;=18, "15 to 18 Months", EY241&lt;=24, "18 to 24 Months", EY241&gt;24, "&gt; 24 Months")</f>
        <v>3 to 6 Months</v>
      </c>
      <c r="FI241" s="37" t="str" cm="1">
        <f t="array" ref="FI241">_xlfn.IFS(EZ241="", "No Data", EZ241&lt;0, "Negative/Future", EZ241=0, "Zero Days", EZ241&lt;=3, "&lt; 3 Months", EZ241&lt;=6, "3 to 6 Months", EZ241&lt;=9, "6 to 9 Months", EZ241&lt;=12, "9 to 12 Months", EZ241&lt;=15, "12 to 15 Months", EZ241&lt;=18, "15 to 18 Months", EZ241&lt;=24, "18 to 24 Months", EZ241&gt;24, "&gt; 24 Months")</f>
        <v>3 to 6 Months</v>
      </c>
      <c r="FJ241" s="37" t="str" cm="1">
        <f t="array" ref="FJ241">_xlfn.IFS(FA241="", "No Data", FA241&lt;0, "Negative/Future", FA241=0, "Zero Days", FA241&lt;=3, "&lt; 3 Months", FA241&lt;=6, "3 to 6 Months", FA241&lt;=9, "6 to 9 Months", FA241&lt;=12, "9 to 12 Months", FA241&lt;=15, "12 to 15 Months", FA241&lt;=18, "15 to 18 Months", FA241&lt;=24, "18 to 24 Months", FA241&gt;24, "&gt; 24 Months")</f>
        <v>9 to 12 Months</v>
      </c>
      <c r="FK241" s="37" t="str" cm="1">
        <f t="array" ref="FK241">_xlfn.IFS(FB241="", "No Data", FB241&lt;0, "Negative/Future", FB241=0, "Zero Days", FB241&lt;=3, "&lt; 3 Months", FB241&lt;=6, "3 to 6 Months", FB241&lt;=9, "6 to 9 Months", FB241&lt;=12, "9 to 12 Months", FB241&lt;=15, "12 to 15 Months", FB241&lt;=18, "15 to 18 Months", FB241&lt;=24, "18 to 24 Months", FB241&gt;24, "&gt; 24 Months")</f>
        <v>9 to 12 Months</v>
      </c>
      <c r="FL241" s="37" t="str" cm="1">
        <f t="array" ref="FL241">_xlfn.IFS(FC241="", "No Data", FC241&lt;0, "Negative/Future", FC241=0, "Zero Days", FC241&lt;=3, "&lt; 3 Months", FC241&lt;=6, "3 to 6 Months", FC241&lt;=9, "6 to 9 Months", FC241&lt;=12, "9 to 12 Months", FC241&lt;=15, "12 to 15 Months", FC241&lt;=18, "15 to 18 Months", FC241&lt;=24, "18 to 24 Months", FC241&gt;24, "&gt; 24 Months")</f>
        <v>18 to 24 Months</v>
      </c>
      <c r="FM241" s="37" t="str" cm="1">
        <f t="array" ref="FM241">_xlfn.IFS(FD241="", "No Data", FD241&lt;0, "Negative/Future", FD241=0, "Zero Days", FD241&lt;=3, "&lt; 3 Months", FD241&lt;=6, "3 to 6 Months", FD241&lt;=9, "6 to 9 Months", FD241&lt;=12, "9 to 12 Months", FD241&lt;=15, "12 to 15 Months", FD241&lt;=18, "15 to 18 Months", FD241&lt;=24, "18 to 24 Months", FD241&gt;24, "&gt; 24 Months")</f>
        <v>9 to 12 Months</v>
      </c>
      <c r="FN241" s="37" t="str" cm="1">
        <f t="array" ref="FN241">_xlfn.IFS(FE241="", "No Data", FE241&lt;0, "Negative/Future", FE241=0, "Zero Days", FE241&lt;=3, "&lt; 3 Months", FE241&lt;=6, "3 to 6 Months", FE241&lt;=9, "6 to 9 Months", FE241&lt;=12, "9 to 12 Months", FE241&lt;=15, "12 to 15 Months", FE241&lt;=18, "15 to 18 Months", FE241&lt;=24, "18 to 24 Months", FE241&gt;24, "&gt; 24 Months")</f>
        <v>No Data</v>
      </c>
      <c r="FO241" s="37" t="str" cm="1">
        <f t="array" ref="FO241">_xlfn.IFS(FG241="", "No Data", FG241&lt;0, "Negative/Future", FG241=0, "Zero Days", FG241&lt;=3, "&lt; 3 Months", FG241&lt;=6, "3 to 6 Months", FG241&lt;=9, "6 to 9 Months", FG241&lt;=12, "9 to 12 Months", FG241&lt;=15, "12 to 15 Months", FG241&lt;=18, "15 to 18 Months", FG241&lt;=24, "18 to 24 Months", FG241&gt;24, "&gt; 24 Months")</f>
        <v>No Data</v>
      </c>
      <c r="FP241" s="37" t="str" cm="1">
        <f t="array" ref="FP241">_xlfn.IFS(FF241="", "No Data", FF241&lt;0, "Negative/Future", FF241=0, "Zero Days", FF241&lt;=3, "&lt; 3 Months", FF241&lt;=6, "3 to 6 Months", FF241&lt;=9, "6 to 9 Months", FF241&lt;=12, "9 to 12 Months", FF241&lt;=15, "12 to 15 Months", FF241&lt;=18, "15 to 18 Months", FF241&lt;=24, "18 to 24 Months", FF241&gt;24, "&gt; 24 Months")</f>
        <v>No Data</v>
      </c>
      <c r="FQ241" s="29" t="s">
        <v>1293</v>
      </c>
      <c r="FR241" s="29">
        <v>7903881583</v>
      </c>
      <c r="FS241" s="38" t="str">
        <f>VLOOKUP(_xlfn.XLOOKUP(B241,[1]MDA_Assets!D:D,[1]MDA_Assets!I:I,"",0),[1]Validation!$B$1:$C$8,2,0)</f>
        <v>B</v>
      </c>
      <c r="FT241" s="38" t="s">
        <v>202</v>
      </c>
      <c r="FU241" s="31" t="str">
        <f>_xlfn.XLOOKUP(B241,[1]MDA_Assets!D:D,[1]MDA_Assets!X:X,"",0)</f>
        <v>No</v>
      </c>
      <c r="FV241" s="39">
        <v>5</v>
      </c>
      <c r="FW241" s="39">
        <v>0</v>
      </c>
      <c r="FX241" s="39">
        <v>0</v>
      </c>
      <c r="FY241" s="39">
        <v>4</v>
      </c>
      <c r="FZ241" s="40">
        <f t="shared" si="196"/>
        <v>45906</v>
      </c>
      <c r="GA241" s="40">
        <f t="shared" si="196"/>
        <v>45906</v>
      </c>
      <c r="GB241" s="40">
        <f t="shared" si="161"/>
        <v>46091</v>
      </c>
      <c r="GC241" s="40">
        <f t="shared" si="162"/>
        <v>46091</v>
      </c>
      <c r="GD241" s="40">
        <f t="shared" si="163"/>
        <v>46456</v>
      </c>
      <c r="GE241" s="40">
        <f t="shared" si="164"/>
        <v>46091</v>
      </c>
      <c r="GF241" s="40" t="str">
        <f t="shared" si="200"/>
        <v/>
      </c>
      <c r="GG241" s="40" t="str">
        <f t="shared" si="200"/>
        <v/>
      </c>
      <c r="GH241" s="40" t="str">
        <f t="shared" si="200"/>
        <v/>
      </c>
      <c r="GI241" s="39">
        <f t="shared" si="188"/>
        <v>2</v>
      </c>
      <c r="GJ241" s="39">
        <f t="shared" si="189"/>
        <v>0</v>
      </c>
      <c r="GK241" s="39">
        <f t="shared" si="190"/>
        <v>0</v>
      </c>
      <c r="GL241" s="39">
        <f t="shared" si="191"/>
        <v>4</v>
      </c>
    </row>
    <row r="242" spans="1:194" x14ac:dyDescent="0.25">
      <c r="A242" s="19">
        <v>272</v>
      </c>
      <c r="B242" s="43" t="s">
        <v>1294</v>
      </c>
      <c r="C242" s="43" t="s">
        <v>254</v>
      </c>
      <c r="D242" s="43" t="s">
        <v>241</v>
      </c>
      <c r="E242" s="43" t="s">
        <v>346</v>
      </c>
      <c r="F242" s="43" t="s">
        <v>1295</v>
      </c>
      <c r="G242" s="43" t="s">
        <v>190</v>
      </c>
      <c r="H242" s="43" t="s">
        <v>205</v>
      </c>
      <c r="I242" s="43" t="s">
        <v>192</v>
      </c>
      <c r="J242" s="44">
        <f t="shared" si="165"/>
        <v>43411.770833333336</v>
      </c>
      <c r="K242" s="44">
        <v>43047.770833333336</v>
      </c>
      <c r="L242" s="44">
        <v>43005.770833333336</v>
      </c>
      <c r="M242" s="43" t="s">
        <v>2347</v>
      </c>
      <c r="N242" s="43" t="s">
        <v>193</v>
      </c>
      <c r="O242" s="44">
        <v>46050.439120370371</v>
      </c>
      <c r="P242" s="43">
        <v>12136</v>
      </c>
      <c r="Q242" s="43">
        <v>7160</v>
      </c>
      <c r="R242" s="43">
        <v>4976</v>
      </c>
      <c r="S242" s="43" t="s">
        <v>206</v>
      </c>
      <c r="T242" s="44">
        <v>46043.770833333336</v>
      </c>
      <c r="U242" s="44">
        <v>46043.770833333336</v>
      </c>
      <c r="V242" s="44">
        <v>46043.770833333336</v>
      </c>
      <c r="W242" s="44">
        <v>46043.770833333336</v>
      </c>
      <c r="X242" s="44">
        <v>46043.770833333336</v>
      </c>
      <c r="Y242" s="44">
        <v>46043.770833333336</v>
      </c>
      <c r="Z242" s="43"/>
      <c r="AA242" s="43"/>
      <c r="AB242" s="43"/>
      <c r="AC242" s="43"/>
      <c r="AD242" s="43"/>
      <c r="AE242" s="43">
        <v>5</v>
      </c>
      <c r="AF242" s="43" t="s">
        <v>2348</v>
      </c>
      <c r="AG242" s="43" t="s">
        <v>2348</v>
      </c>
      <c r="AH242" s="43" t="s">
        <v>2349</v>
      </c>
      <c r="AI242" s="43" t="s">
        <v>2349</v>
      </c>
      <c r="AJ242" s="43" t="s">
        <v>2350</v>
      </c>
      <c r="AK242" s="43" t="s">
        <v>2349</v>
      </c>
      <c r="AL242" s="47">
        <v>46223</v>
      </c>
      <c r="AM242" s="47">
        <v>46223</v>
      </c>
      <c r="AN242" s="47">
        <v>46408</v>
      </c>
      <c r="AO242" s="47">
        <v>46408</v>
      </c>
      <c r="AP242" s="47">
        <v>46773</v>
      </c>
      <c r="AQ242" s="47">
        <v>46408</v>
      </c>
      <c r="AR242" s="48"/>
      <c r="AS242" s="48"/>
      <c r="AT242" s="48"/>
      <c r="AU242" s="43">
        <v>0</v>
      </c>
      <c r="AV242" s="43">
        <v>0</v>
      </c>
      <c r="AW242" s="43">
        <v>0</v>
      </c>
      <c r="AX242" s="51" t="s">
        <v>499</v>
      </c>
      <c r="AY242" s="51" t="s">
        <v>211</v>
      </c>
      <c r="AZ242" s="51" t="s">
        <v>198</v>
      </c>
      <c r="BA242" s="20">
        <f t="shared" ca="1" si="195"/>
        <v>0</v>
      </c>
      <c r="BB242" s="20">
        <f t="shared" ca="1" si="195"/>
        <v>0</v>
      </c>
      <c r="BC242" s="20">
        <f t="shared" ca="1" si="195"/>
        <v>0</v>
      </c>
      <c r="BD242" s="20">
        <f t="shared" ca="1" si="194"/>
        <v>0</v>
      </c>
      <c r="BE242" s="20">
        <f t="shared" ca="1" si="194"/>
        <v>0</v>
      </c>
      <c r="BF242" s="20">
        <f t="shared" ca="1" si="194"/>
        <v>0</v>
      </c>
      <c r="BG242" s="21" t="str">
        <f t="shared" ca="1" si="194"/>
        <v/>
      </c>
      <c r="BH242" s="21" t="str">
        <f t="shared" ca="1" si="194"/>
        <v/>
      </c>
      <c r="BI242" s="21" t="str">
        <f t="shared" ca="1" si="194"/>
        <v/>
      </c>
      <c r="BJ242" s="22">
        <f t="shared" ca="1" si="166"/>
        <v>0</v>
      </c>
      <c r="BK242" s="21">
        <f t="shared" si="167"/>
        <v>5</v>
      </c>
      <c r="BL242" s="22">
        <f t="shared" ca="1" si="168"/>
        <v>12764</v>
      </c>
      <c r="BM242" s="22">
        <f t="shared" ca="1" si="169"/>
        <v>7531</v>
      </c>
      <c r="BN242" s="23">
        <f t="shared" ca="1" si="170"/>
        <v>5233</v>
      </c>
      <c r="BO242" s="24">
        <f t="shared" ca="1" si="171"/>
        <v>628</v>
      </c>
      <c r="BP242" s="51" t="str">
        <f>_xlfn.XLOOKUP(E242,[1]Validation!E:E,[1]Validation!F:F,"")</f>
        <v>EN11</v>
      </c>
      <c r="BQ242" s="51" t="str">
        <f>_xlfn.XLOOKUP(BP242,[1]Validation!F:F,[1]Validation!G:G,"")</f>
        <v>EN11 to EN22</v>
      </c>
      <c r="BR242" s="52" t="str">
        <f>VLOOKUP(G242,[1]Validation!$B$1:$C$9,2,0)</f>
        <v>B</v>
      </c>
      <c r="BS242" s="51">
        <f t="shared" ca="1" si="172"/>
        <v>103</v>
      </c>
      <c r="BT242" s="53">
        <f>_xlfn.XLOOKUP(B242,'[2]1. All Calls'!$R:$R,'[2]1. All Calls'!$A:$A,"",0)</f>
        <v>46050.667777777802</v>
      </c>
      <c r="BU242" s="51" t="str">
        <f>_xlfn.XLOOKUP(B242,'[2]1. All Calls'!$R:$R,'[2]1. All Calls'!$F:$F,"",0)</f>
        <v>CC-01956077</v>
      </c>
      <c r="BV242" s="51" t="str">
        <f>_xlfn.XLOOKUP(B242,'[2]1. All Calls'!$R:$R,'[2]1. All Calls'!$J:$J,"",0)</f>
        <v>Sales Call</v>
      </c>
      <c r="BW242" s="53">
        <f>_xlfn.XLOOKUP(B242,'[2]Sch Calls'!$R:$R,'[2]Sch Calls'!$A:$A,"",0)</f>
        <v>43975.883159722202</v>
      </c>
      <c r="BX242" s="51">
        <f>_xlfn.XLOOKUP(B242,'[2]Sch Calls'!$R:$R,'[2]Sch Calls'!$B:$B,"",0)</f>
        <v>5266</v>
      </c>
      <c r="BY242" s="51" t="str">
        <f t="shared" si="197"/>
        <v>21-Jul-26</v>
      </c>
      <c r="BZ242" s="51" t="str">
        <f t="shared" si="197"/>
        <v>21-Jul-26</v>
      </c>
      <c r="CA242" s="51" t="str">
        <f t="shared" si="173"/>
        <v>24-Oct-26</v>
      </c>
      <c r="CB242" s="51" t="str">
        <f t="shared" si="174"/>
        <v>22-Jul-27</v>
      </c>
      <c r="CC242" s="51" t="str">
        <f t="shared" si="175"/>
        <v>22-Jan-28</v>
      </c>
      <c r="CD242" s="51" t="str">
        <f t="shared" si="176"/>
        <v>22-Jan-27</v>
      </c>
      <c r="CE242" s="51">
        <f t="shared" ca="1" si="198"/>
        <v>132</v>
      </c>
      <c r="CF242" s="51">
        <f t="shared" ca="1" si="198"/>
        <v>132</v>
      </c>
      <c r="CG242" s="51">
        <f t="shared" ca="1" si="177"/>
        <v>132</v>
      </c>
      <c r="CH242" s="51">
        <f t="shared" ca="1" si="178"/>
        <v>132</v>
      </c>
      <c r="CI242" s="51">
        <f t="shared" ca="1" si="179"/>
        <v>132</v>
      </c>
      <c r="CJ242" s="51">
        <f t="shared" ca="1" si="180"/>
        <v>132</v>
      </c>
      <c r="CK242" s="51">
        <f t="shared" ca="1" si="203"/>
        <v>660</v>
      </c>
      <c r="CL242" s="51">
        <f t="shared" ca="1" si="203"/>
        <v>660</v>
      </c>
      <c r="CM242" s="51">
        <f t="shared" ca="1" si="203"/>
        <v>660</v>
      </c>
      <c r="CN242" s="51">
        <f t="shared" ca="1" si="203"/>
        <v>660</v>
      </c>
      <c r="CO242" s="51">
        <f t="shared" ca="1" si="203"/>
        <v>660</v>
      </c>
      <c r="CP242" s="51">
        <f t="shared" ca="1" si="203"/>
        <v>660</v>
      </c>
      <c r="CQ242" s="51">
        <f t="shared" ca="1" si="204"/>
        <v>1203</v>
      </c>
      <c r="CR242" s="51">
        <f t="shared" ca="1" si="204"/>
        <v>1203</v>
      </c>
      <c r="CS242" s="51">
        <f t="shared" ca="1" si="204"/>
        <v>3203</v>
      </c>
      <c r="CT242" s="51">
        <f t="shared" ca="1" si="204"/>
        <v>3203</v>
      </c>
      <c r="CU242" s="51">
        <f t="shared" ca="1" si="204"/>
        <v>7203</v>
      </c>
      <c r="CV242" s="54">
        <f t="shared" ca="1" si="204"/>
        <v>3203</v>
      </c>
      <c r="CW242" s="25" t="s">
        <v>212</v>
      </c>
      <c r="CX242" s="55">
        <v>0.59</v>
      </c>
      <c r="CY242" s="55"/>
      <c r="CZ242" s="26" t="s">
        <v>227</v>
      </c>
      <c r="DA242" s="26" t="s">
        <v>227</v>
      </c>
      <c r="DB242" s="26" t="s">
        <v>227</v>
      </c>
      <c r="DC242" s="26" t="s">
        <v>227</v>
      </c>
      <c r="DD242" s="26" t="s">
        <v>227</v>
      </c>
      <c r="DE242" s="26" t="s">
        <v>227</v>
      </c>
      <c r="DF242" s="26" t="s">
        <v>227</v>
      </c>
      <c r="DG242" s="26" t="s">
        <v>227</v>
      </c>
      <c r="DH242" s="26" t="s">
        <v>227</v>
      </c>
      <c r="DI242" s="26" t="s">
        <v>227</v>
      </c>
      <c r="DJ242" s="26" t="s">
        <v>227</v>
      </c>
      <c r="DK242" s="26" t="s">
        <v>227</v>
      </c>
      <c r="DL242" s="27">
        <f t="shared" si="181"/>
        <v>46125.667777777802</v>
      </c>
      <c r="DM242" s="28">
        <f t="shared" ca="1" si="182"/>
        <v>1</v>
      </c>
      <c r="DN242" s="56">
        <f>_xlfn.XLOOKUP(B242,'[2]1. All Calls'!$R:$R,'[2]1. All Calls'!$A:$A,"",0)</f>
        <v>46050.667777777802</v>
      </c>
      <c r="DO242" s="57" t="str">
        <f ca="1">VLOOKUP(DM242,[1]Validation!$B$20:$C$25,2,0)</f>
        <v>Above 3 months</v>
      </c>
      <c r="DP242" s="58" t="str">
        <f>_xlfn.XLOOKUP(B242,'[1]Active AMCs- Dealer'!E:E,'[1]Active AMCs- Dealer'!L:L,"Not in AMC",0)</f>
        <v>Not in AMC</v>
      </c>
      <c r="DQ242" s="50" t="s">
        <v>238</v>
      </c>
      <c r="DR242" s="29" t="str">
        <f>_xlfn.XLOOKUP(B242,'[2]1. All Calls'!$R:$R,'[2]1. All Calls'!$F:$F,"",0)</f>
        <v>CC-01956077</v>
      </c>
      <c r="DS242" s="29" t="str">
        <f>_xlfn.XLOOKUP(B242,'[2]1. All Calls'!$R:$R,'[2]1. All Calls'!$AB:$AB,"",0)</f>
        <v>Sales call carried out for HMR update</v>
      </c>
      <c r="DT242" s="30">
        <f>_xlfn.XLOOKUP(DR242,'[2]1. All Calls'!$F:$F,'[2]1. All Calls'!$A:$A,"",0)</f>
        <v>46050.667777777802</v>
      </c>
      <c r="DU242" s="31">
        <f>_xlfn.XLOOKUP(DR242,'[2]1. All Calls'!$F:$F,'[2]1. All Calls'!$B:$B,"",0)</f>
        <v>12136</v>
      </c>
      <c r="DV242" s="31">
        <f>_xlfn.XLOOKUP(B242,[1]MDA_Assets!D:D,[1]MDA_Assets!N:N,"",0)</f>
        <v>7160</v>
      </c>
      <c r="DW242" s="31">
        <f>_xlfn.XLOOKUP(B242,[1]MDA_Assets!D:D,[1]MDA_Assets!O:O,"",0)</f>
        <v>4976</v>
      </c>
      <c r="DX242" s="32" t="str">
        <f>_xlfn.XLOOKUP(B242,[1]MDA_Assets!D:D,[1]MDA_Assets!Q:Q,"",0)</f>
        <v>XD</v>
      </c>
      <c r="DY242" s="33">
        <f>_xlfn.XLOOKUP(B242,[1]MDA_Assets!D:D,[1]MDA_Assets!R:R,"",0)</f>
        <v>46044</v>
      </c>
      <c r="DZ242" s="33">
        <f>_xlfn.XLOOKUP(B242,[1]MDA_Assets!D:D,[1]MDA_Assets!S:S,"",0)</f>
        <v>46044</v>
      </c>
      <c r="EA242" s="33">
        <f>_xlfn.XLOOKUP(B242,[1]MDA_Assets!D:D,[1]MDA_Assets!T:T,"",0)</f>
        <v>46044</v>
      </c>
      <c r="EB242" s="33">
        <f>_xlfn.XLOOKUP(B242,[1]MDA_Assets!D:D,[1]MDA_Assets!U:U,"",0)</f>
        <v>46044</v>
      </c>
      <c r="EC242" s="33">
        <f>_xlfn.XLOOKUP(B242,[1]MDA_Assets!D:D,[1]MDA_Assets!V:V,"",0)</f>
        <v>46044</v>
      </c>
      <c r="ED242" s="33">
        <f>_xlfn.XLOOKUP(B242,[1]MDA_Assets!D:D,[1]MDA_Assets!W:W,"",0)</f>
        <v>46044</v>
      </c>
      <c r="EE242" s="32">
        <f>_xlfn.XLOOKUP(B242,[1]MDA_Assets!D:D,[1]MDA_Assets!X:X,"",0)</f>
        <v>0</v>
      </c>
      <c r="EF242" s="33">
        <f>_xlfn.XLOOKUP(B242,[1]MDA_Assets!D:D,[1]MDA_Assets!Y:Y,"",0)</f>
        <v>0</v>
      </c>
      <c r="EG242" s="33">
        <f>_xlfn.XLOOKUP(B242,[1]MDA_Assets!D:D,[1]MDA_Assets!Z:Z,"",0)</f>
        <v>0</v>
      </c>
      <c r="EH242" s="33">
        <f>_xlfn.XLOOKUP(B242,[1]MDA_Assets!D:D,[1]MDA_Assets!AA:AA,"",0)</f>
        <v>0</v>
      </c>
      <c r="EI242" s="34">
        <f>_xlfn.XLOOKUP(B242,[1]MDA_Assets!D:D,[1]MDA_Assets!P:P,"",0)</f>
        <v>5</v>
      </c>
      <c r="EJ242" s="35" t="str">
        <f>_xlfn.XLOOKUP(B242,[1]MDA_Assets!D:D,[1]MDA_Assets!AB:AB,"",0)</f>
        <v>1863</v>
      </c>
      <c r="EK242" s="35" t="str">
        <f>_xlfn.XLOOKUP(B242,[1]MDA_Assets!D:D,[1]MDA_Assets!AC:AC,"",0)</f>
        <v>1863</v>
      </c>
      <c r="EL242" s="35" t="str">
        <f>_xlfn.XLOOKUP(B242,[1]MDA_Assets!D:D,[1]MDA_Assets!AD:AD,"",0)</f>
        <v>3863</v>
      </c>
      <c r="EM242" s="35" t="str">
        <f>_xlfn.XLOOKUP(B242,[1]MDA_Assets!D:D,[1]MDA_Assets!AE:AE,"",0)</f>
        <v>3863</v>
      </c>
      <c r="EN242" s="35" t="str">
        <f>_xlfn.XLOOKUP(B242,[1]MDA_Assets!D:D,[1]MDA_Assets!AF:AF,"",0)</f>
        <v>7863</v>
      </c>
      <c r="EO242" s="35" t="str">
        <f>_xlfn.XLOOKUP(B242,[1]MDA_Assets!D:D,[1]MDA_Assets!AG:AG,"",0)</f>
        <v>3863</v>
      </c>
      <c r="EP242" s="36">
        <f t="shared" si="199"/>
        <v>180</v>
      </c>
      <c r="EQ242" s="36">
        <f t="shared" si="199"/>
        <v>180</v>
      </c>
      <c r="ER242" s="36">
        <f t="shared" si="183"/>
        <v>365</v>
      </c>
      <c r="ES242" s="36">
        <f t="shared" si="184"/>
        <v>365</v>
      </c>
      <c r="ET242" s="36">
        <f t="shared" si="185"/>
        <v>730</v>
      </c>
      <c r="EU242" s="36">
        <f t="shared" si="186"/>
        <v>365</v>
      </c>
      <c r="EV242" s="36" t="str">
        <f t="shared" si="187"/>
        <v/>
      </c>
      <c r="EW242" s="36" t="str">
        <f t="shared" si="159"/>
        <v/>
      </c>
      <c r="EX242" s="36" t="str">
        <f t="shared" si="160"/>
        <v/>
      </c>
      <c r="EY242" s="36">
        <f t="shared" si="193"/>
        <v>5.81</v>
      </c>
      <c r="EZ242" s="36">
        <f t="shared" si="193"/>
        <v>5.81</v>
      </c>
      <c r="FA242" s="36">
        <f t="shared" si="193"/>
        <v>11.78</v>
      </c>
      <c r="FB242" s="36">
        <f t="shared" si="193"/>
        <v>11.78</v>
      </c>
      <c r="FC242" s="36">
        <f t="shared" si="193"/>
        <v>23.55</v>
      </c>
      <c r="FD242" s="36">
        <f t="shared" si="193"/>
        <v>11.78</v>
      </c>
      <c r="FE242" s="36" t="str">
        <f t="shared" si="192"/>
        <v/>
      </c>
      <c r="FF242" s="36" t="str">
        <f t="shared" si="192"/>
        <v/>
      </c>
      <c r="FG242" s="36" t="str">
        <f t="shared" si="192"/>
        <v/>
      </c>
      <c r="FH242" s="37" t="str" cm="1">
        <f t="array" ref="FH242">_xlfn.IFS(EY242="", "No Data", EY242&lt;0, "Negative/Future", EY242=0, "Zero Days", EY242&lt;=3, "&lt; 3 Months", EY242&lt;=6, "3 to 6 Months", EY242&lt;=9, "6 to 9 Months", EY242&lt;=12, "9 to 12 Months", EY242&lt;=15, "12 to 15 Months", EY242&lt;=18, "15 to 18 Months", EY242&lt;=24, "18 to 24 Months", EY242&gt;24, "&gt; 24 Months")</f>
        <v>3 to 6 Months</v>
      </c>
      <c r="FI242" s="37" t="str" cm="1">
        <f t="array" ref="FI242">_xlfn.IFS(EZ242="", "No Data", EZ242&lt;0, "Negative/Future", EZ242=0, "Zero Days", EZ242&lt;=3, "&lt; 3 Months", EZ242&lt;=6, "3 to 6 Months", EZ242&lt;=9, "6 to 9 Months", EZ242&lt;=12, "9 to 12 Months", EZ242&lt;=15, "12 to 15 Months", EZ242&lt;=18, "15 to 18 Months", EZ242&lt;=24, "18 to 24 Months", EZ242&gt;24, "&gt; 24 Months")</f>
        <v>3 to 6 Months</v>
      </c>
      <c r="FJ242" s="37" t="str" cm="1">
        <f t="array" ref="FJ242">_xlfn.IFS(FA242="", "No Data", FA242&lt;0, "Negative/Future", FA242=0, "Zero Days", FA242&lt;=3, "&lt; 3 Months", FA242&lt;=6, "3 to 6 Months", FA242&lt;=9, "6 to 9 Months", FA242&lt;=12, "9 to 12 Months", FA242&lt;=15, "12 to 15 Months", FA242&lt;=18, "15 to 18 Months", FA242&lt;=24, "18 to 24 Months", FA242&gt;24, "&gt; 24 Months")</f>
        <v>9 to 12 Months</v>
      </c>
      <c r="FK242" s="37" t="str" cm="1">
        <f t="array" ref="FK242">_xlfn.IFS(FB242="", "No Data", FB242&lt;0, "Negative/Future", FB242=0, "Zero Days", FB242&lt;=3, "&lt; 3 Months", FB242&lt;=6, "3 to 6 Months", FB242&lt;=9, "6 to 9 Months", FB242&lt;=12, "9 to 12 Months", FB242&lt;=15, "12 to 15 Months", FB242&lt;=18, "15 to 18 Months", FB242&lt;=24, "18 to 24 Months", FB242&gt;24, "&gt; 24 Months")</f>
        <v>9 to 12 Months</v>
      </c>
      <c r="FL242" s="37" t="str" cm="1">
        <f t="array" ref="FL242">_xlfn.IFS(FC242="", "No Data", FC242&lt;0, "Negative/Future", FC242=0, "Zero Days", FC242&lt;=3, "&lt; 3 Months", FC242&lt;=6, "3 to 6 Months", FC242&lt;=9, "6 to 9 Months", FC242&lt;=12, "9 to 12 Months", FC242&lt;=15, "12 to 15 Months", FC242&lt;=18, "15 to 18 Months", FC242&lt;=24, "18 to 24 Months", FC242&gt;24, "&gt; 24 Months")</f>
        <v>18 to 24 Months</v>
      </c>
      <c r="FM242" s="37" t="str" cm="1">
        <f t="array" ref="FM242">_xlfn.IFS(FD242="", "No Data", FD242&lt;0, "Negative/Future", FD242=0, "Zero Days", FD242&lt;=3, "&lt; 3 Months", FD242&lt;=6, "3 to 6 Months", FD242&lt;=9, "6 to 9 Months", FD242&lt;=12, "9 to 12 Months", FD242&lt;=15, "12 to 15 Months", FD242&lt;=18, "15 to 18 Months", FD242&lt;=24, "18 to 24 Months", FD242&gt;24, "&gt; 24 Months")</f>
        <v>9 to 12 Months</v>
      </c>
      <c r="FN242" s="37" t="str" cm="1">
        <f t="array" ref="FN242">_xlfn.IFS(FE242="", "No Data", FE242&lt;0, "Negative/Future", FE242=0, "Zero Days", FE242&lt;=3, "&lt; 3 Months", FE242&lt;=6, "3 to 6 Months", FE242&lt;=9, "6 to 9 Months", FE242&lt;=12, "9 to 12 Months", FE242&lt;=15, "12 to 15 Months", FE242&lt;=18, "15 to 18 Months", FE242&lt;=24, "18 to 24 Months", FE242&gt;24, "&gt; 24 Months")</f>
        <v>No Data</v>
      </c>
      <c r="FO242" s="37" t="str" cm="1">
        <f t="array" ref="FO242">_xlfn.IFS(FG242="", "No Data", FG242&lt;0, "Negative/Future", FG242=0, "Zero Days", FG242&lt;=3, "&lt; 3 Months", FG242&lt;=6, "3 to 6 Months", FG242&lt;=9, "6 to 9 Months", FG242&lt;=12, "9 to 12 Months", FG242&lt;=15, "12 to 15 Months", FG242&lt;=18, "15 to 18 Months", FG242&lt;=24, "18 to 24 Months", FG242&gt;24, "&gt; 24 Months")</f>
        <v>No Data</v>
      </c>
      <c r="FP242" s="37" t="str" cm="1">
        <f t="array" ref="FP242">_xlfn.IFS(FF242="", "No Data", FF242&lt;0, "Negative/Future", FF242=0, "Zero Days", FF242&lt;=3, "&lt; 3 Months", FF242&lt;=6, "3 to 6 Months", FF242&lt;=9, "6 to 9 Months", FF242&lt;=12, "9 to 12 Months", FF242&lt;=15, "12 to 15 Months", FF242&lt;=18, "15 to 18 Months", FF242&lt;=24, "18 to 24 Months", FF242&gt;24, "&gt; 24 Months")</f>
        <v>No Data</v>
      </c>
      <c r="FQ242" s="29" t="s">
        <v>500</v>
      </c>
      <c r="FR242" s="29">
        <v>9798542502</v>
      </c>
      <c r="FS242" s="38" t="str">
        <f>VLOOKUP(_xlfn.XLOOKUP(B242,[1]MDA_Assets!D:D,[1]MDA_Assets!I:I,"",0),[1]Validation!$B$1:$C$8,2,0)</f>
        <v>B</v>
      </c>
      <c r="FT242" s="38" t="s">
        <v>202</v>
      </c>
      <c r="FU242" s="31">
        <f>_xlfn.XLOOKUP(B242,[1]MDA_Assets!D:D,[1]MDA_Assets!X:X,"",0)</f>
        <v>0</v>
      </c>
      <c r="FV242" s="39">
        <v>0</v>
      </c>
      <c r="FW242" s="39">
        <v>0</v>
      </c>
      <c r="FX242" s="39">
        <v>0</v>
      </c>
      <c r="FY242" s="39">
        <v>9</v>
      </c>
      <c r="FZ242" s="40">
        <f t="shared" si="196"/>
        <v>46224</v>
      </c>
      <c r="GA242" s="40">
        <f t="shared" si="196"/>
        <v>46224</v>
      </c>
      <c r="GB242" s="40">
        <f t="shared" si="161"/>
        <v>46409</v>
      </c>
      <c r="GC242" s="40">
        <f t="shared" si="162"/>
        <v>46409</v>
      </c>
      <c r="GD242" s="40">
        <f t="shared" si="163"/>
        <v>46774</v>
      </c>
      <c r="GE242" s="40">
        <f t="shared" si="164"/>
        <v>46409</v>
      </c>
      <c r="GF242" s="40" t="str">
        <f t="shared" si="200"/>
        <v/>
      </c>
      <c r="GG242" s="40" t="str">
        <f t="shared" si="200"/>
        <v/>
      </c>
      <c r="GH242" s="40" t="str">
        <f t="shared" si="200"/>
        <v/>
      </c>
      <c r="GI242" s="39">
        <f t="shared" si="188"/>
        <v>0</v>
      </c>
      <c r="GJ242" s="39">
        <f t="shared" si="189"/>
        <v>0</v>
      </c>
      <c r="GK242" s="39">
        <f t="shared" si="190"/>
        <v>0</v>
      </c>
      <c r="GL242" s="39">
        <f t="shared" si="191"/>
        <v>6</v>
      </c>
    </row>
    <row r="243" spans="1:194" x14ac:dyDescent="0.25">
      <c r="A243" s="19">
        <v>273</v>
      </c>
      <c r="B243" s="43" t="s">
        <v>1296</v>
      </c>
      <c r="C243" s="43" t="s">
        <v>254</v>
      </c>
      <c r="D243" s="43" t="s">
        <v>241</v>
      </c>
      <c r="E243" s="43" t="s">
        <v>412</v>
      </c>
      <c r="F243" s="43" t="s">
        <v>1297</v>
      </c>
      <c r="G243" s="43" t="s">
        <v>190</v>
      </c>
      <c r="H243" s="43" t="s">
        <v>857</v>
      </c>
      <c r="I243" s="43" t="s">
        <v>192</v>
      </c>
      <c r="J243" s="44">
        <f t="shared" si="165"/>
        <v>43803.279861111114</v>
      </c>
      <c r="K243" s="44">
        <v>43439.279861111114</v>
      </c>
      <c r="L243" s="44">
        <v>43385</v>
      </c>
      <c r="M243" s="43" t="s">
        <v>2351</v>
      </c>
      <c r="N243" s="43" t="s">
        <v>193</v>
      </c>
      <c r="O243" s="44">
        <v>46052.745625000003</v>
      </c>
      <c r="P243" s="43">
        <v>41905</v>
      </c>
      <c r="Q243" s="43">
        <v>21791</v>
      </c>
      <c r="R243" s="43">
        <v>20114</v>
      </c>
      <c r="S243" s="43" t="s">
        <v>206</v>
      </c>
      <c r="T243" s="44">
        <v>45834.770833333336</v>
      </c>
      <c r="U243" s="44">
        <v>45834.770833333336</v>
      </c>
      <c r="V243" s="44">
        <v>45834.770833333336</v>
      </c>
      <c r="W243" s="44">
        <v>45834.770833333336</v>
      </c>
      <c r="X243" s="44">
        <v>45834.770833333336</v>
      </c>
      <c r="Y243" s="44">
        <v>45891.770833333336</v>
      </c>
      <c r="Z243" s="43" t="s">
        <v>195</v>
      </c>
      <c r="AA243" s="43"/>
      <c r="AB243" s="43"/>
      <c r="AC243" s="43"/>
      <c r="AD243" s="43"/>
      <c r="AE243" s="43">
        <v>4</v>
      </c>
      <c r="AF243" s="43" t="s">
        <v>2352</v>
      </c>
      <c r="AG243" s="43" t="s">
        <v>2352</v>
      </c>
      <c r="AH243" s="43" t="s">
        <v>2353</v>
      </c>
      <c r="AI243" s="43" t="s">
        <v>2353</v>
      </c>
      <c r="AJ243" s="43" t="s">
        <v>2354</v>
      </c>
      <c r="AK243" s="43" t="s">
        <v>2353</v>
      </c>
      <c r="AL243" s="46">
        <v>46014</v>
      </c>
      <c r="AM243" s="46">
        <v>46014</v>
      </c>
      <c r="AN243" s="49">
        <v>46199</v>
      </c>
      <c r="AO243" s="49">
        <v>46199</v>
      </c>
      <c r="AP243" s="47">
        <v>46621</v>
      </c>
      <c r="AQ243" s="49">
        <v>46199</v>
      </c>
      <c r="AR243" s="48"/>
      <c r="AS243" s="48"/>
      <c r="AT243" s="48"/>
      <c r="AU243" s="43">
        <v>1</v>
      </c>
      <c r="AV243" s="43">
        <v>0</v>
      </c>
      <c r="AW243" s="43">
        <v>1</v>
      </c>
      <c r="AX243" s="51" t="s">
        <v>211</v>
      </c>
      <c r="AY243" s="51" t="s">
        <v>211</v>
      </c>
      <c r="AZ243" s="51" t="s">
        <v>198</v>
      </c>
      <c r="BA243" s="20">
        <f t="shared" ca="1" si="195"/>
        <v>1</v>
      </c>
      <c r="BB243" s="20">
        <f t="shared" ca="1" si="195"/>
        <v>1</v>
      </c>
      <c r="BC243" s="20">
        <f t="shared" ca="1" si="195"/>
        <v>1</v>
      </c>
      <c r="BD243" s="20">
        <f t="shared" ca="1" si="194"/>
        <v>1</v>
      </c>
      <c r="BE243" s="20">
        <f t="shared" ca="1" si="194"/>
        <v>0</v>
      </c>
      <c r="BF243" s="20">
        <f t="shared" ca="1" si="194"/>
        <v>1</v>
      </c>
      <c r="BG243" s="21" t="str">
        <f t="shared" ca="1" si="194"/>
        <v/>
      </c>
      <c r="BH243" s="21" t="str">
        <f t="shared" ca="1" si="194"/>
        <v/>
      </c>
      <c r="BI243" s="21" t="str">
        <f t="shared" ca="1" si="194"/>
        <v/>
      </c>
      <c r="BJ243" s="22">
        <f t="shared" ca="1" si="166"/>
        <v>5</v>
      </c>
      <c r="BK243" s="21">
        <f t="shared" si="167"/>
        <v>2</v>
      </c>
      <c r="BL243" s="22">
        <f t="shared" ca="1" si="168"/>
        <v>42152</v>
      </c>
      <c r="BM243" s="22">
        <f t="shared" ca="1" si="169"/>
        <v>21919</v>
      </c>
      <c r="BN243" s="23">
        <f t="shared" ca="1" si="170"/>
        <v>20233</v>
      </c>
      <c r="BO243" s="24">
        <f t="shared" ca="1" si="171"/>
        <v>247</v>
      </c>
      <c r="BP243" s="51" t="str">
        <f>_xlfn.XLOOKUP(E243,[1]Validation!E:E,[1]Validation!F:F,"")</f>
        <v>EN7</v>
      </c>
      <c r="BQ243" s="51" t="str">
        <f>_xlfn.XLOOKUP(BP243,[1]Validation!F:F,[1]Validation!G:G,"")</f>
        <v>EN4 to EN7</v>
      </c>
      <c r="BR243" s="52" t="str">
        <f>VLOOKUP(G243,[1]Validation!$B$1:$C$9,2,0)</f>
        <v>B</v>
      </c>
      <c r="BS243" s="51">
        <f t="shared" ca="1" si="172"/>
        <v>90</v>
      </c>
      <c r="BT243" s="53">
        <f>_xlfn.XLOOKUP(B243,'[2]1. All Calls'!$R:$R,'[2]1. All Calls'!$A:$A,"",0)</f>
        <v>46168.488379629598</v>
      </c>
      <c r="BU243" s="51" t="str">
        <f>_xlfn.XLOOKUP(B243,'[2]1. All Calls'!$R:$R,'[2]1. All Calls'!$F:$F,"",0)</f>
        <v>CC-02093886</v>
      </c>
      <c r="BV243" s="51" t="str">
        <f>_xlfn.XLOOKUP(B243,'[2]1. All Calls'!$R:$R,'[2]1. All Calls'!$J:$J,"",0)</f>
        <v>General Service</v>
      </c>
      <c r="BW243" s="53">
        <f>_xlfn.XLOOKUP(B243,'[2]Sch Calls'!$R:$R,'[2]Sch Calls'!$A:$A,"",0)</f>
        <v>45891.748680555596</v>
      </c>
      <c r="BX243" s="51">
        <f>_xlfn.XLOOKUP(B243,'[2]Sch Calls'!$R:$R,'[2]Sch Calls'!$B:$B,"",0)</f>
        <v>41265</v>
      </c>
      <c r="BY243" s="51" t="str">
        <f t="shared" si="197"/>
        <v>24-Dec-25</v>
      </c>
      <c r="BZ243" s="51" t="str">
        <f t="shared" si="197"/>
        <v>24-Dec-25</v>
      </c>
      <c r="CA243" s="51" t="str">
        <f t="shared" si="173"/>
        <v>29-Mar-26</v>
      </c>
      <c r="CB243" s="51" t="str">
        <f t="shared" si="174"/>
        <v>25-Dec-26</v>
      </c>
      <c r="CC243" s="51" t="str">
        <f t="shared" si="175"/>
        <v>23-Aug-27</v>
      </c>
      <c r="CD243" s="51" t="str">
        <f t="shared" si="176"/>
        <v>27-Jun-26</v>
      </c>
      <c r="CE243" s="51">
        <f t="shared" ca="1" si="198"/>
        <v>341</v>
      </c>
      <c r="CF243" s="51">
        <f t="shared" ca="1" si="198"/>
        <v>341</v>
      </c>
      <c r="CG243" s="51">
        <f t="shared" ca="1" si="177"/>
        <v>341</v>
      </c>
      <c r="CH243" s="51">
        <f t="shared" ca="1" si="178"/>
        <v>341</v>
      </c>
      <c r="CI243" s="51">
        <f t="shared" ca="1" si="179"/>
        <v>284</v>
      </c>
      <c r="CJ243" s="51">
        <f t="shared" ca="1" si="180"/>
        <v>341</v>
      </c>
      <c r="CK243" s="51">
        <f t="shared" ca="1" si="203"/>
        <v>682</v>
      </c>
      <c r="CL243" s="51">
        <f t="shared" ca="1" si="203"/>
        <v>682</v>
      </c>
      <c r="CM243" s="51">
        <f t="shared" ca="1" si="203"/>
        <v>682</v>
      </c>
      <c r="CN243" s="51">
        <f t="shared" ca="1" si="203"/>
        <v>682</v>
      </c>
      <c r="CO243" s="51">
        <f t="shared" ca="1" si="203"/>
        <v>568</v>
      </c>
      <c r="CP243" s="51">
        <f t="shared" ca="1" si="203"/>
        <v>682</v>
      </c>
      <c r="CQ243" s="51">
        <f t="shared" ca="1" si="204"/>
        <v>579</v>
      </c>
      <c r="CR243" s="51">
        <f t="shared" ca="1" si="204"/>
        <v>579</v>
      </c>
      <c r="CS243" s="51">
        <f t="shared" ca="1" si="204"/>
        <v>2579</v>
      </c>
      <c r="CT243" s="51">
        <f t="shared" ca="1" si="204"/>
        <v>2579</v>
      </c>
      <c r="CU243" s="51">
        <f t="shared" ca="1" si="204"/>
        <v>6792</v>
      </c>
      <c r="CV243" s="54">
        <f t="shared" ca="1" si="204"/>
        <v>2579</v>
      </c>
      <c r="CW243" s="25" t="s">
        <v>195</v>
      </c>
      <c r="CX243" s="55">
        <v>0.52</v>
      </c>
      <c r="CY243" s="55"/>
      <c r="CZ243" s="26">
        <v>0</v>
      </c>
      <c r="DA243" s="26">
        <v>0</v>
      </c>
      <c r="DB243" s="26">
        <v>0</v>
      </c>
      <c r="DC243" s="26">
        <v>0</v>
      </c>
      <c r="DD243" s="26">
        <v>0</v>
      </c>
      <c r="DE243" s="26">
        <v>0</v>
      </c>
      <c r="DF243" s="26">
        <v>0</v>
      </c>
      <c r="DG243" s="26">
        <v>0</v>
      </c>
      <c r="DH243" s="26">
        <v>0</v>
      </c>
      <c r="DI243" s="26">
        <v>0</v>
      </c>
      <c r="DJ243" s="26">
        <v>0</v>
      </c>
      <c r="DK243" s="26">
        <v>0</v>
      </c>
      <c r="DL243" s="27">
        <f t="shared" si="181"/>
        <v>46243.488379629598</v>
      </c>
      <c r="DM243" s="28">
        <f t="shared" ca="1" si="182"/>
        <v>0</v>
      </c>
      <c r="DN243" s="56">
        <f>_xlfn.XLOOKUP(B243,'[2]1. All Calls'!$R:$R,'[2]1. All Calls'!$A:$A,"",0)</f>
        <v>46168.488379629598</v>
      </c>
      <c r="DO243" s="57" t="str">
        <f ca="1">VLOOKUP(DM243,[1]Validation!$B$20:$C$25,2,0)</f>
        <v>Within 3 months</v>
      </c>
      <c r="DP243" s="58" t="str">
        <f>_xlfn.XLOOKUP(B243,'[1]Active AMCs- Dealer'!E:E,'[1]Active AMCs- Dealer'!L:L,"Not in AMC",0)</f>
        <v>Expired</v>
      </c>
      <c r="DQ243" s="50" t="s">
        <v>238</v>
      </c>
      <c r="DR243" s="29" t="str">
        <f>_xlfn.XLOOKUP(B243,'[2]1. All Calls'!$R:$R,'[2]1. All Calls'!$F:$F,"",0)</f>
        <v>CC-02093886</v>
      </c>
      <c r="DS243" s="29" t="str">
        <f>_xlfn.XLOOKUP(B243,'[2]1. All Calls'!$R:$R,'[2]1. All Calls'!$AB:$AB,"",0)</f>
        <v>Courtesy visit carried out</v>
      </c>
      <c r="DT243" s="30">
        <f>_xlfn.XLOOKUP(DR243,'[2]1. All Calls'!$F:$F,'[2]1. All Calls'!$A:$A,"",0)</f>
        <v>46168.488379629598</v>
      </c>
      <c r="DU243" s="31">
        <f>_xlfn.XLOOKUP(DR243,'[2]1. All Calls'!$F:$F,'[2]1. All Calls'!$B:$B,"",0)</f>
        <v>43866</v>
      </c>
      <c r="DV243" s="31">
        <f>_xlfn.XLOOKUP(B243,[1]MDA_Assets!D:D,[1]MDA_Assets!N:N,"",0)</f>
        <v>22356</v>
      </c>
      <c r="DW243" s="31">
        <f>_xlfn.XLOOKUP(B243,[1]MDA_Assets!D:D,[1]MDA_Assets!O:O,"",0)</f>
        <v>21514</v>
      </c>
      <c r="DX243" s="32" t="str">
        <f>_xlfn.XLOOKUP(B243,[1]MDA_Assets!D:D,[1]MDA_Assets!Q:Q,"",0)</f>
        <v>XD</v>
      </c>
      <c r="DY243" s="33">
        <f>_xlfn.XLOOKUP(B243,[1]MDA_Assets!D:D,[1]MDA_Assets!R:R,"",0)</f>
        <v>45804</v>
      </c>
      <c r="DZ243" s="33">
        <f>_xlfn.XLOOKUP(B243,[1]MDA_Assets!D:D,[1]MDA_Assets!S:S,"",0)</f>
        <v>45804</v>
      </c>
      <c r="EA243" s="33">
        <f>_xlfn.XLOOKUP(B243,[1]MDA_Assets!D:D,[1]MDA_Assets!T:T,"",0)</f>
        <v>45804</v>
      </c>
      <c r="EB243" s="33">
        <f>_xlfn.XLOOKUP(B243,[1]MDA_Assets!D:D,[1]MDA_Assets!U:U,"",0)</f>
        <v>45804</v>
      </c>
      <c r="EC243" s="33">
        <f>_xlfn.XLOOKUP(B243,[1]MDA_Assets!D:D,[1]MDA_Assets!V:V,"",0)</f>
        <v>45804</v>
      </c>
      <c r="ED243" s="33">
        <f>_xlfn.XLOOKUP(B243,[1]MDA_Assets!D:D,[1]MDA_Assets!W:W,"",0)</f>
        <v>45891</v>
      </c>
      <c r="EE243" s="32" t="str">
        <f>_xlfn.XLOOKUP(B243,[1]MDA_Assets!D:D,[1]MDA_Assets!X:X,"",0)</f>
        <v>No</v>
      </c>
      <c r="EF243" s="33">
        <f>_xlfn.XLOOKUP(B243,[1]MDA_Assets!D:D,[1]MDA_Assets!Y:Y,"",0)</f>
        <v>0</v>
      </c>
      <c r="EG243" s="33">
        <f>_xlfn.XLOOKUP(B243,[1]MDA_Assets!D:D,[1]MDA_Assets!Z:Z,"",0)</f>
        <v>0</v>
      </c>
      <c r="EH243" s="33">
        <f>_xlfn.XLOOKUP(B243,[1]MDA_Assets!D:D,[1]MDA_Assets!AA:AA,"",0)</f>
        <v>0</v>
      </c>
      <c r="EI243" s="34">
        <f>_xlfn.XLOOKUP(B243,[1]MDA_Assets!D:D,[1]MDA_Assets!P:P,"",0)</f>
        <v>2</v>
      </c>
      <c r="EJ243" s="35" t="str">
        <f>_xlfn.XLOOKUP(B243,[1]MDA_Assets!D:D,[1]MDA_Assets!AB:AB,"",0)</f>
        <v>851</v>
      </c>
      <c r="EK243" s="35" t="str">
        <f>_xlfn.XLOOKUP(B243,[1]MDA_Assets!D:D,[1]MDA_Assets!AC:AC,"",0)</f>
        <v>851</v>
      </c>
      <c r="EL243" s="35" t="str">
        <f>_xlfn.XLOOKUP(B243,[1]MDA_Assets!D:D,[1]MDA_Assets!AD:AD,"",0)</f>
        <v>2851</v>
      </c>
      <c r="EM243" s="35" t="str">
        <f>_xlfn.XLOOKUP(B243,[1]MDA_Assets!D:D,[1]MDA_Assets!AE:AE,"",0)</f>
        <v>851</v>
      </c>
      <c r="EN243" s="35" t="str">
        <f>_xlfn.XLOOKUP(B243,[1]MDA_Assets!D:D,[1]MDA_Assets!AF:AF,"",0)</f>
        <v>5399</v>
      </c>
      <c r="EO243" s="35" t="str">
        <f>_xlfn.XLOOKUP(B243,[1]MDA_Assets!D:D,[1]MDA_Assets!AG:AG,"",0)</f>
        <v>801</v>
      </c>
      <c r="EP243" s="36">
        <f t="shared" si="199"/>
        <v>180</v>
      </c>
      <c r="EQ243" s="36">
        <f t="shared" si="199"/>
        <v>180</v>
      </c>
      <c r="ER243" s="36">
        <f t="shared" si="183"/>
        <v>365</v>
      </c>
      <c r="ES243" s="36">
        <f t="shared" si="184"/>
        <v>365</v>
      </c>
      <c r="ET243" s="36">
        <f t="shared" si="185"/>
        <v>730</v>
      </c>
      <c r="EU243" s="36">
        <f t="shared" si="186"/>
        <v>365</v>
      </c>
      <c r="EV243" s="36" t="str">
        <f t="shared" si="187"/>
        <v/>
      </c>
      <c r="EW243" s="36" t="str">
        <f t="shared" si="159"/>
        <v/>
      </c>
      <c r="EX243" s="36" t="str">
        <f t="shared" si="160"/>
        <v/>
      </c>
      <c r="EY243" s="36">
        <f t="shared" si="193"/>
        <v>5.81</v>
      </c>
      <c r="EZ243" s="36">
        <f t="shared" si="193"/>
        <v>5.81</v>
      </c>
      <c r="FA243" s="36">
        <f t="shared" si="193"/>
        <v>11.78</v>
      </c>
      <c r="FB243" s="36">
        <f t="shared" si="193"/>
        <v>11.78</v>
      </c>
      <c r="FC243" s="36">
        <f t="shared" si="193"/>
        <v>23.55</v>
      </c>
      <c r="FD243" s="36">
        <f t="shared" si="193"/>
        <v>11.78</v>
      </c>
      <c r="FE243" s="36" t="str">
        <f t="shared" si="192"/>
        <v/>
      </c>
      <c r="FF243" s="36" t="str">
        <f t="shared" si="192"/>
        <v/>
      </c>
      <c r="FG243" s="36" t="str">
        <f t="shared" si="192"/>
        <v/>
      </c>
      <c r="FH243" s="37" t="str" cm="1">
        <f t="array" ref="FH243">_xlfn.IFS(EY243="", "No Data", EY243&lt;0, "Negative/Future", EY243=0, "Zero Days", EY243&lt;=3, "&lt; 3 Months", EY243&lt;=6, "3 to 6 Months", EY243&lt;=9, "6 to 9 Months", EY243&lt;=12, "9 to 12 Months", EY243&lt;=15, "12 to 15 Months", EY243&lt;=18, "15 to 18 Months", EY243&lt;=24, "18 to 24 Months", EY243&gt;24, "&gt; 24 Months")</f>
        <v>3 to 6 Months</v>
      </c>
      <c r="FI243" s="37" t="str" cm="1">
        <f t="array" ref="FI243">_xlfn.IFS(EZ243="", "No Data", EZ243&lt;0, "Negative/Future", EZ243=0, "Zero Days", EZ243&lt;=3, "&lt; 3 Months", EZ243&lt;=6, "3 to 6 Months", EZ243&lt;=9, "6 to 9 Months", EZ243&lt;=12, "9 to 12 Months", EZ243&lt;=15, "12 to 15 Months", EZ243&lt;=18, "15 to 18 Months", EZ243&lt;=24, "18 to 24 Months", EZ243&gt;24, "&gt; 24 Months")</f>
        <v>3 to 6 Months</v>
      </c>
      <c r="FJ243" s="37" t="str" cm="1">
        <f t="array" ref="FJ243">_xlfn.IFS(FA243="", "No Data", FA243&lt;0, "Negative/Future", FA243=0, "Zero Days", FA243&lt;=3, "&lt; 3 Months", FA243&lt;=6, "3 to 6 Months", FA243&lt;=9, "6 to 9 Months", FA243&lt;=12, "9 to 12 Months", FA243&lt;=15, "12 to 15 Months", FA243&lt;=18, "15 to 18 Months", FA243&lt;=24, "18 to 24 Months", FA243&gt;24, "&gt; 24 Months")</f>
        <v>9 to 12 Months</v>
      </c>
      <c r="FK243" s="37" t="str" cm="1">
        <f t="array" ref="FK243">_xlfn.IFS(FB243="", "No Data", FB243&lt;0, "Negative/Future", FB243=0, "Zero Days", FB243&lt;=3, "&lt; 3 Months", FB243&lt;=6, "3 to 6 Months", FB243&lt;=9, "6 to 9 Months", FB243&lt;=12, "9 to 12 Months", FB243&lt;=15, "12 to 15 Months", FB243&lt;=18, "15 to 18 Months", FB243&lt;=24, "18 to 24 Months", FB243&gt;24, "&gt; 24 Months")</f>
        <v>9 to 12 Months</v>
      </c>
      <c r="FL243" s="37" t="str" cm="1">
        <f t="array" ref="FL243">_xlfn.IFS(FC243="", "No Data", FC243&lt;0, "Negative/Future", FC243=0, "Zero Days", FC243&lt;=3, "&lt; 3 Months", FC243&lt;=6, "3 to 6 Months", FC243&lt;=9, "6 to 9 Months", FC243&lt;=12, "9 to 12 Months", FC243&lt;=15, "12 to 15 Months", FC243&lt;=18, "15 to 18 Months", FC243&lt;=24, "18 to 24 Months", FC243&gt;24, "&gt; 24 Months")</f>
        <v>18 to 24 Months</v>
      </c>
      <c r="FM243" s="37" t="str" cm="1">
        <f t="array" ref="FM243">_xlfn.IFS(FD243="", "No Data", FD243&lt;0, "Negative/Future", FD243=0, "Zero Days", FD243&lt;=3, "&lt; 3 Months", FD243&lt;=6, "3 to 6 Months", FD243&lt;=9, "6 to 9 Months", FD243&lt;=12, "9 to 12 Months", FD243&lt;=15, "12 to 15 Months", FD243&lt;=18, "15 to 18 Months", FD243&lt;=24, "18 to 24 Months", FD243&gt;24, "&gt; 24 Months")</f>
        <v>9 to 12 Months</v>
      </c>
      <c r="FN243" s="37" t="str" cm="1">
        <f t="array" ref="FN243">_xlfn.IFS(FE243="", "No Data", FE243&lt;0, "Negative/Future", FE243=0, "Zero Days", FE243&lt;=3, "&lt; 3 Months", FE243&lt;=6, "3 to 6 Months", FE243&lt;=9, "6 to 9 Months", FE243&lt;=12, "9 to 12 Months", FE243&lt;=15, "12 to 15 Months", FE243&lt;=18, "15 to 18 Months", FE243&lt;=24, "18 to 24 Months", FE243&gt;24, "&gt; 24 Months")</f>
        <v>No Data</v>
      </c>
      <c r="FO243" s="37" t="str" cm="1">
        <f t="array" ref="FO243">_xlfn.IFS(FG243="", "No Data", FG243&lt;0, "Negative/Future", FG243=0, "Zero Days", FG243&lt;=3, "&lt; 3 Months", FG243&lt;=6, "3 to 6 Months", FG243&lt;=9, "6 to 9 Months", FG243&lt;=12, "9 to 12 Months", FG243&lt;=15, "12 to 15 Months", FG243&lt;=18, "15 to 18 Months", FG243&lt;=24, "18 to 24 Months", FG243&gt;24, "&gt; 24 Months")</f>
        <v>No Data</v>
      </c>
      <c r="FP243" s="37" t="str" cm="1">
        <f t="array" ref="FP243">_xlfn.IFS(FF243="", "No Data", FF243&lt;0, "Negative/Future", FF243=0, "Zero Days", FF243&lt;=3, "&lt; 3 Months", FF243&lt;=6, "3 to 6 Months", FF243&lt;=9, "6 to 9 Months", FF243&lt;=12, "9 to 12 Months", FF243&lt;=15, "12 to 15 Months", FF243&lt;=18, "15 to 18 Months", FF243&lt;=24, "18 to 24 Months", FF243&gt;24, "&gt; 24 Months")</f>
        <v>No Data</v>
      </c>
      <c r="FQ243" s="29" t="s">
        <v>1298</v>
      </c>
      <c r="FR243" s="29">
        <v>9635763530</v>
      </c>
      <c r="FS243" s="38" t="str">
        <f>VLOOKUP(_xlfn.XLOOKUP(B243,[1]MDA_Assets!D:D,[1]MDA_Assets!I:I,"",0),[1]Validation!$B$1:$C$8,2,0)</f>
        <v>B</v>
      </c>
      <c r="FT243" s="38" t="s">
        <v>202</v>
      </c>
      <c r="FU243" s="31" t="str">
        <f>_xlfn.XLOOKUP(B243,[1]MDA_Assets!D:D,[1]MDA_Assets!X:X,"",0)</f>
        <v>No</v>
      </c>
      <c r="FV243" s="39">
        <v>2</v>
      </c>
      <c r="FW243" s="39">
        <v>0</v>
      </c>
      <c r="FX243" s="39">
        <v>3</v>
      </c>
      <c r="FY243" s="39">
        <v>4</v>
      </c>
      <c r="FZ243" s="40">
        <f t="shared" si="196"/>
        <v>45984</v>
      </c>
      <c r="GA243" s="40">
        <f t="shared" si="196"/>
        <v>45984</v>
      </c>
      <c r="GB243" s="40">
        <f t="shared" si="161"/>
        <v>46169</v>
      </c>
      <c r="GC243" s="40">
        <f t="shared" si="162"/>
        <v>46169</v>
      </c>
      <c r="GD243" s="40">
        <f t="shared" si="163"/>
        <v>46534</v>
      </c>
      <c r="GE243" s="40">
        <f t="shared" si="164"/>
        <v>46256</v>
      </c>
      <c r="GF243" s="40" t="str">
        <f t="shared" si="200"/>
        <v/>
      </c>
      <c r="GG243" s="40" t="str">
        <f t="shared" si="200"/>
        <v/>
      </c>
      <c r="GH243" s="40" t="str">
        <f t="shared" si="200"/>
        <v/>
      </c>
      <c r="GI243" s="39">
        <f t="shared" si="188"/>
        <v>2</v>
      </c>
      <c r="GJ243" s="39">
        <f t="shared" si="189"/>
        <v>0</v>
      </c>
      <c r="GK243" s="39">
        <f t="shared" si="190"/>
        <v>0</v>
      </c>
      <c r="GL243" s="39">
        <f t="shared" si="191"/>
        <v>4</v>
      </c>
    </row>
    <row r="244" spans="1:194" x14ac:dyDescent="0.25">
      <c r="A244" s="19">
        <v>274</v>
      </c>
      <c r="B244" s="43" t="s">
        <v>1299</v>
      </c>
      <c r="C244" s="43" t="s">
        <v>254</v>
      </c>
      <c r="D244" s="43" t="s">
        <v>241</v>
      </c>
      <c r="E244" s="43" t="s">
        <v>787</v>
      </c>
      <c r="F244" s="43" t="s">
        <v>950</v>
      </c>
      <c r="G244" s="43" t="s">
        <v>243</v>
      </c>
      <c r="H244" s="43" t="s">
        <v>277</v>
      </c>
      <c r="I244" s="43" t="s">
        <v>192</v>
      </c>
      <c r="J244" s="44">
        <f t="shared" si="165"/>
        <v>43291.770833333336</v>
      </c>
      <c r="K244" s="44">
        <v>42927.770833333336</v>
      </c>
      <c r="L244" s="44">
        <v>42854.770833333336</v>
      </c>
      <c r="M244" s="43" t="s">
        <v>1300</v>
      </c>
      <c r="N244" s="43" t="s">
        <v>1301</v>
      </c>
      <c r="O244" s="44">
        <v>45815.363634259258</v>
      </c>
      <c r="P244" s="43">
        <v>10587</v>
      </c>
      <c r="Q244" s="43">
        <v>2700</v>
      </c>
      <c r="R244" s="43">
        <v>1584</v>
      </c>
      <c r="S244" s="43" t="s">
        <v>206</v>
      </c>
      <c r="T244" s="44">
        <v>45814.770833333336</v>
      </c>
      <c r="U244" s="44">
        <v>45814.770833333336</v>
      </c>
      <c r="V244" s="44">
        <v>45814.770833333336</v>
      </c>
      <c r="W244" s="44">
        <v>45814.770833333336</v>
      </c>
      <c r="X244" s="44">
        <v>45620.770833333336</v>
      </c>
      <c r="Y244" s="44">
        <v>45620.770833333336</v>
      </c>
      <c r="Z244" s="43"/>
      <c r="AA244" s="43"/>
      <c r="AB244" s="43"/>
      <c r="AC244" s="43"/>
      <c r="AD244" s="43"/>
      <c r="AE244" s="43">
        <v>8</v>
      </c>
      <c r="AF244" s="43" t="s">
        <v>281</v>
      </c>
      <c r="AG244" s="43" t="s">
        <v>281</v>
      </c>
      <c r="AH244" s="43" t="s">
        <v>285</v>
      </c>
      <c r="AI244" s="43" t="s">
        <v>285</v>
      </c>
      <c r="AJ244" s="43" t="s">
        <v>1302</v>
      </c>
      <c r="AK244" s="43" t="s">
        <v>1302</v>
      </c>
      <c r="AL244" s="46">
        <v>45994</v>
      </c>
      <c r="AM244" s="46">
        <v>45994</v>
      </c>
      <c r="AN244" s="49">
        <v>46179</v>
      </c>
      <c r="AO244" s="49">
        <v>46179</v>
      </c>
      <c r="AP244" s="46">
        <v>46140</v>
      </c>
      <c r="AQ244" s="46">
        <v>45985</v>
      </c>
      <c r="AR244" s="48"/>
      <c r="AS244" s="48"/>
      <c r="AT244" s="48"/>
      <c r="AU244" s="43">
        <v>1</v>
      </c>
      <c r="AV244" s="43">
        <v>0</v>
      </c>
      <c r="AW244" s="43">
        <v>1</v>
      </c>
      <c r="AX244" s="51" t="s">
        <v>211</v>
      </c>
      <c r="AY244" s="51" t="s">
        <v>211</v>
      </c>
      <c r="AZ244" s="51" t="s">
        <v>198</v>
      </c>
      <c r="BA244" s="20">
        <f t="shared" ca="1" si="195"/>
        <v>1</v>
      </c>
      <c r="BB244" s="20">
        <f t="shared" ca="1" si="195"/>
        <v>1</v>
      </c>
      <c r="BC244" s="20">
        <f t="shared" ca="1" si="195"/>
        <v>1</v>
      </c>
      <c r="BD244" s="20">
        <f t="shared" ca="1" si="194"/>
        <v>1</v>
      </c>
      <c r="BE244" s="20">
        <f t="shared" ca="1" si="194"/>
        <v>1</v>
      </c>
      <c r="BF244" s="20">
        <f t="shared" ca="1" si="194"/>
        <v>1</v>
      </c>
      <c r="BG244" s="21" t="str">
        <f t="shared" ca="1" si="194"/>
        <v/>
      </c>
      <c r="BH244" s="21" t="str">
        <f t="shared" ca="1" si="194"/>
        <v/>
      </c>
      <c r="BI244" s="21" t="str">
        <f t="shared" ca="1" si="194"/>
        <v/>
      </c>
      <c r="BJ244" s="22">
        <f t="shared" ca="1" si="166"/>
        <v>6</v>
      </c>
      <c r="BK244" s="21">
        <f t="shared" si="167"/>
        <v>8</v>
      </c>
      <c r="BL244" s="22">
        <f t="shared" ca="1" si="168"/>
        <v>13472</v>
      </c>
      <c r="BM244" s="22">
        <f t="shared" ca="1" si="169"/>
        <v>3503</v>
      </c>
      <c r="BN244" s="23">
        <f t="shared" ca="1" si="170"/>
        <v>9969</v>
      </c>
      <c r="BO244" s="24">
        <f t="shared" ca="1" si="171"/>
        <v>2885</v>
      </c>
      <c r="BP244" s="51" t="str">
        <f>_xlfn.XLOOKUP(E244,[1]Validation!E:E,[1]Validation!F:F,"")</f>
        <v>EN7</v>
      </c>
      <c r="BQ244" s="51" t="str">
        <f>_xlfn.XLOOKUP(BP244,[1]Validation!F:F,[1]Validation!G:G,"")</f>
        <v>EN4 to EN7</v>
      </c>
      <c r="BR244" s="52" t="str">
        <f>VLOOKUP(G244,[1]Validation!$B$1:$C$9,2,0)</f>
        <v>A</v>
      </c>
      <c r="BS244" s="51">
        <f t="shared" ca="1" si="172"/>
        <v>107</v>
      </c>
      <c r="BT244" s="53">
        <f>_xlfn.XLOOKUP(B244,'[2]1. All Calls'!$R:$R,'[2]1. All Calls'!$A:$A,"",0)</f>
        <v>45815.525000000001</v>
      </c>
      <c r="BU244" s="51" t="str">
        <f>_xlfn.XLOOKUP(B244,'[2]1. All Calls'!$R:$R,'[2]1. All Calls'!$F:$F,"",0)</f>
        <v>CC-01686172</v>
      </c>
      <c r="BV244" s="51" t="str">
        <f>_xlfn.XLOOKUP(B244,'[2]1. All Calls'!$R:$R,'[2]1. All Calls'!$J:$J,"",0)</f>
        <v>Schedule Service</v>
      </c>
      <c r="BW244" s="53">
        <f>_xlfn.XLOOKUP(B244,'[2]Sch Calls'!$R:$R,'[2]Sch Calls'!$A:$A,"",0)</f>
        <v>45815.525000000001</v>
      </c>
      <c r="BX244" s="51">
        <f>_xlfn.XLOOKUP(B244,'[2]Sch Calls'!$R:$R,'[2]Sch Calls'!$B:$B,"",0)</f>
        <v>10587</v>
      </c>
      <c r="BY244" s="51" t="str">
        <f t="shared" si="197"/>
        <v>04-Dec-25</v>
      </c>
      <c r="BZ244" s="51" t="str">
        <f t="shared" si="197"/>
        <v>04-Dec-25</v>
      </c>
      <c r="CA244" s="51" t="str">
        <f t="shared" si="173"/>
        <v>09-Mar-26</v>
      </c>
      <c r="CB244" s="51" t="str">
        <f t="shared" si="174"/>
        <v>05-Dec-26</v>
      </c>
      <c r="CC244" s="51" t="str">
        <f t="shared" si="175"/>
        <v>25-Nov-26</v>
      </c>
      <c r="CD244" s="51" t="str">
        <f t="shared" si="176"/>
        <v>25-Nov-25</v>
      </c>
      <c r="CE244" s="51">
        <f t="shared" ca="1" si="198"/>
        <v>361</v>
      </c>
      <c r="CF244" s="51">
        <f t="shared" ca="1" si="198"/>
        <v>361</v>
      </c>
      <c r="CG244" s="51">
        <f t="shared" ca="1" si="177"/>
        <v>361</v>
      </c>
      <c r="CH244" s="51">
        <f t="shared" ca="1" si="178"/>
        <v>361</v>
      </c>
      <c r="CI244" s="51">
        <f t="shared" ca="1" si="179"/>
        <v>555</v>
      </c>
      <c r="CJ244" s="51">
        <f t="shared" ca="1" si="180"/>
        <v>555</v>
      </c>
      <c r="CK244" s="51">
        <f t="shared" ca="1" si="203"/>
        <v>2888</v>
      </c>
      <c r="CL244" s="51">
        <f t="shared" ca="1" si="203"/>
        <v>2888</v>
      </c>
      <c r="CM244" s="51">
        <f t="shared" ca="1" si="203"/>
        <v>2888</v>
      </c>
      <c r="CN244" s="51">
        <f t="shared" ca="1" si="203"/>
        <v>2888</v>
      </c>
      <c r="CO244" s="51">
        <f t="shared" ca="1" si="203"/>
        <v>4440</v>
      </c>
      <c r="CP244" s="51">
        <f t="shared" ca="1" si="203"/>
        <v>4440</v>
      </c>
      <c r="CQ244" s="51">
        <f t="shared" ca="1" si="204"/>
        <v>-888</v>
      </c>
      <c r="CR244" s="51">
        <f t="shared" ca="1" si="204"/>
        <v>-888</v>
      </c>
      <c r="CS244" s="51">
        <f t="shared" ca="1" si="204"/>
        <v>1112</v>
      </c>
      <c r="CT244" s="51">
        <f t="shared" ca="1" si="204"/>
        <v>1112</v>
      </c>
      <c r="CU244" s="51">
        <f t="shared" ca="1" si="204"/>
        <v>-1844</v>
      </c>
      <c r="CV244" s="54">
        <f t="shared" ca="1" si="204"/>
        <v>-1844</v>
      </c>
      <c r="CW244" s="25" t="s">
        <v>212</v>
      </c>
      <c r="CX244" s="55">
        <v>0.26</v>
      </c>
      <c r="CY244" s="55"/>
      <c r="CZ244" s="26">
        <v>0</v>
      </c>
      <c r="DA244" s="26">
        <v>0</v>
      </c>
      <c r="DB244" s="26">
        <v>0</v>
      </c>
      <c r="DC244" s="26">
        <v>0</v>
      </c>
      <c r="DD244" s="26">
        <v>0</v>
      </c>
      <c r="DE244" s="26">
        <v>0</v>
      </c>
      <c r="DF244" s="26">
        <v>0</v>
      </c>
      <c r="DG244" s="26">
        <v>0</v>
      </c>
      <c r="DH244" s="26">
        <v>0</v>
      </c>
      <c r="DI244" s="26">
        <v>0</v>
      </c>
      <c r="DJ244" s="26">
        <v>0</v>
      </c>
      <c r="DK244" s="26">
        <v>0</v>
      </c>
      <c r="DL244" s="27">
        <f t="shared" si="181"/>
        <v>45890.525000000001</v>
      </c>
      <c r="DM244" s="28">
        <f t="shared" ca="1" si="182"/>
        <v>1</v>
      </c>
      <c r="DN244" s="56">
        <f>_xlfn.XLOOKUP(B244,'[2]1. All Calls'!$R:$R,'[2]1. All Calls'!$A:$A,"",0)</f>
        <v>45815.525000000001</v>
      </c>
      <c r="DO244" s="57" t="str">
        <f ca="1">VLOOKUP(DM244,[1]Validation!$B$20:$C$25,2,0)</f>
        <v>Above 3 months</v>
      </c>
      <c r="DP244" s="58" t="str">
        <f>_xlfn.XLOOKUP(B244,'[1]Active AMCs- Dealer'!E:E,'[1]Active AMCs- Dealer'!L:L,"Not in AMC",0)</f>
        <v>Not in AMC</v>
      </c>
      <c r="DQ244" s="50" t="s">
        <v>238</v>
      </c>
      <c r="DR244" s="29" t="str">
        <f>_xlfn.XLOOKUP(B244,'[2]1. All Calls'!$R:$R,'[2]1. All Calls'!$F:$F,"",0)</f>
        <v>CC-01686172</v>
      </c>
      <c r="DS244" s="29" t="str">
        <f>_xlfn.XLOOKUP(B244,'[2]1. All Calls'!$R:$R,'[2]1. All Calls'!$AB:$AB,"",0)</f>
        <v>Today we attend the customer site for sheudle service so we change parts during service:- Air filter, oil filter, oil and separator than start machine running ok</v>
      </c>
      <c r="DT244" s="30">
        <f>_xlfn.XLOOKUP(DR244,'[2]1. All Calls'!$F:$F,'[2]1. All Calls'!$A:$A,"",0)</f>
        <v>45815.525000000001</v>
      </c>
      <c r="DU244" s="31">
        <f>_xlfn.XLOOKUP(DR244,'[2]1. All Calls'!$F:$F,'[2]1. All Calls'!$B:$B,"",0)</f>
        <v>10587</v>
      </c>
      <c r="DV244" s="31">
        <f>_xlfn.XLOOKUP(B244,[1]MDA_Assets!D:D,[1]MDA_Assets!N:N,"",0)</f>
        <v>2700</v>
      </c>
      <c r="DW244" s="31">
        <f>_xlfn.XLOOKUP(B244,[1]MDA_Assets!D:D,[1]MDA_Assets!O:O,"",0)</f>
        <v>1584</v>
      </c>
      <c r="DX244" s="32" t="str">
        <f>_xlfn.XLOOKUP(B244,[1]MDA_Assets!D:D,[1]MDA_Assets!Q:Q,"",0)</f>
        <v>XD</v>
      </c>
      <c r="DY244" s="33">
        <f>_xlfn.XLOOKUP(B244,[1]MDA_Assets!D:D,[1]MDA_Assets!R:R,"",0)</f>
        <v>45815</v>
      </c>
      <c r="DZ244" s="33">
        <f>_xlfn.XLOOKUP(B244,[1]MDA_Assets!D:D,[1]MDA_Assets!S:S,"",0)</f>
        <v>45815</v>
      </c>
      <c r="EA244" s="33">
        <f>_xlfn.XLOOKUP(B244,[1]MDA_Assets!D:D,[1]MDA_Assets!T:T,"",0)</f>
        <v>45815</v>
      </c>
      <c r="EB244" s="33">
        <f>_xlfn.XLOOKUP(B244,[1]MDA_Assets!D:D,[1]MDA_Assets!U:U,"",0)</f>
        <v>45815</v>
      </c>
      <c r="EC244" s="33">
        <f>_xlfn.XLOOKUP(B244,[1]MDA_Assets!D:D,[1]MDA_Assets!V:V,"",0)</f>
        <v>45621</v>
      </c>
      <c r="ED244" s="33">
        <f>_xlfn.XLOOKUP(B244,[1]MDA_Assets!D:D,[1]MDA_Assets!W:W,"",0)</f>
        <v>45621</v>
      </c>
      <c r="EE244" s="32">
        <f>_xlfn.XLOOKUP(B244,[1]MDA_Assets!D:D,[1]MDA_Assets!X:X,"",0)</f>
        <v>0</v>
      </c>
      <c r="EF244" s="33">
        <f>_xlfn.XLOOKUP(B244,[1]MDA_Assets!D:D,[1]MDA_Assets!Y:Y,"",0)</f>
        <v>0</v>
      </c>
      <c r="EG244" s="33">
        <f>_xlfn.XLOOKUP(B244,[1]MDA_Assets!D:D,[1]MDA_Assets!Z:Z,"",0)</f>
        <v>0</v>
      </c>
      <c r="EH244" s="33">
        <f>_xlfn.XLOOKUP(B244,[1]MDA_Assets!D:D,[1]MDA_Assets!AA:AA,"",0)</f>
        <v>0</v>
      </c>
      <c r="EI244" s="34">
        <f>_xlfn.XLOOKUP(B244,[1]MDA_Assets!D:D,[1]MDA_Assets!P:P,"",0)</f>
        <v>8</v>
      </c>
      <c r="EJ244" s="35" t="str">
        <f>_xlfn.XLOOKUP(B244,[1]MDA_Assets!D:D,[1]MDA_Assets!AB:AB,"",0)</f>
        <v>2000</v>
      </c>
      <c r="EK244" s="35" t="str">
        <f>_xlfn.XLOOKUP(B244,[1]MDA_Assets!D:D,[1]MDA_Assets!AC:AC,"",0)</f>
        <v>2000</v>
      </c>
      <c r="EL244" s="35" t="str">
        <f>_xlfn.XLOOKUP(B244,[1]MDA_Assets!D:D,[1]MDA_Assets!AD:AD,"",0)</f>
        <v>4000</v>
      </c>
      <c r="EM244" s="35" t="str">
        <f>_xlfn.XLOOKUP(B244,[1]MDA_Assets!D:D,[1]MDA_Assets!AE:AE,"",0)</f>
        <v>4000</v>
      </c>
      <c r="EN244" s="35" t="str">
        <f>_xlfn.XLOOKUP(B244,[1]MDA_Assets!D:D,[1]MDA_Assets!AF:AF,"",0)</f>
        <v>2596</v>
      </c>
      <c r="EO244" s="35" t="str">
        <f>_xlfn.XLOOKUP(B244,[1]MDA_Assets!D:D,[1]MDA_Assets!AG:AG,"",0)</f>
        <v>2596</v>
      </c>
      <c r="EP244" s="36">
        <f t="shared" si="199"/>
        <v>180</v>
      </c>
      <c r="EQ244" s="36">
        <f t="shared" si="199"/>
        <v>180</v>
      </c>
      <c r="ER244" s="36">
        <f t="shared" si="183"/>
        <v>365</v>
      </c>
      <c r="ES244" s="36">
        <f t="shared" si="184"/>
        <v>365</v>
      </c>
      <c r="ET244" s="36">
        <f t="shared" si="185"/>
        <v>520</v>
      </c>
      <c r="EU244" s="36">
        <f t="shared" si="186"/>
        <v>365</v>
      </c>
      <c r="EV244" s="36" t="str">
        <f t="shared" si="187"/>
        <v/>
      </c>
      <c r="EW244" s="36" t="str">
        <f t="shared" si="159"/>
        <v/>
      </c>
      <c r="EX244" s="36" t="str">
        <f t="shared" si="160"/>
        <v/>
      </c>
      <c r="EY244" s="36">
        <f t="shared" si="193"/>
        <v>5.81</v>
      </c>
      <c r="EZ244" s="36">
        <f t="shared" si="193"/>
        <v>5.81</v>
      </c>
      <c r="FA244" s="36">
        <f t="shared" si="193"/>
        <v>11.78</v>
      </c>
      <c r="FB244" s="36">
        <f t="shared" si="193"/>
        <v>11.78</v>
      </c>
      <c r="FC244" s="36">
        <f t="shared" si="193"/>
        <v>16.78</v>
      </c>
      <c r="FD244" s="36">
        <f t="shared" si="193"/>
        <v>11.78</v>
      </c>
      <c r="FE244" s="36" t="str">
        <f t="shared" si="192"/>
        <v/>
      </c>
      <c r="FF244" s="36" t="str">
        <f t="shared" si="192"/>
        <v/>
      </c>
      <c r="FG244" s="36" t="str">
        <f t="shared" si="192"/>
        <v/>
      </c>
      <c r="FH244" s="37" t="str" cm="1">
        <f t="array" ref="FH244">_xlfn.IFS(EY244="", "No Data", EY244&lt;0, "Negative/Future", EY244=0, "Zero Days", EY244&lt;=3, "&lt; 3 Months", EY244&lt;=6, "3 to 6 Months", EY244&lt;=9, "6 to 9 Months", EY244&lt;=12, "9 to 12 Months", EY244&lt;=15, "12 to 15 Months", EY244&lt;=18, "15 to 18 Months", EY244&lt;=24, "18 to 24 Months", EY244&gt;24, "&gt; 24 Months")</f>
        <v>3 to 6 Months</v>
      </c>
      <c r="FI244" s="37" t="str" cm="1">
        <f t="array" ref="FI244">_xlfn.IFS(EZ244="", "No Data", EZ244&lt;0, "Negative/Future", EZ244=0, "Zero Days", EZ244&lt;=3, "&lt; 3 Months", EZ244&lt;=6, "3 to 6 Months", EZ244&lt;=9, "6 to 9 Months", EZ244&lt;=12, "9 to 12 Months", EZ244&lt;=15, "12 to 15 Months", EZ244&lt;=18, "15 to 18 Months", EZ244&lt;=24, "18 to 24 Months", EZ244&gt;24, "&gt; 24 Months")</f>
        <v>3 to 6 Months</v>
      </c>
      <c r="FJ244" s="37" t="str" cm="1">
        <f t="array" ref="FJ244">_xlfn.IFS(FA244="", "No Data", FA244&lt;0, "Negative/Future", FA244=0, "Zero Days", FA244&lt;=3, "&lt; 3 Months", FA244&lt;=6, "3 to 6 Months", FA244&lt;=9, "6 to 9 Months", FA244&lt;=12, "9 to 12 Months", FA244&lt;=15, "12 to 15 Months", FA244&lt;=18, "15 to 18 Months", FA244&lt;=24, "18 to 24 Months", FA244&gt;24, "&gt; 24 Months")</f>
        <v>9 to 12 Months</v>
      </c>
      <c r="FK244" s="37" t="str" cm="1">
        <f t="array" ref="FK244">_xlfn.IFS(FB244="", "No Data", FB244&lt;0, "Negative/Future", FB244=0, "Zero Days", FB244&lt;=3, "&lt; 3 Months", FB244&lt;=6, "3 to 6 Months", FB244&lt;=9, "6 to 9 Months", FB244&lt;=12, "9 to 12 Months", FB244&lt;=15, "12 to 15 Months", FB244&lt;=18, "15 to 18 Months", FB244&lt;=24, "18 to 24 Months", FB244&gt;24, "&gt; 24 Months")</f>
        <v>9 to 12 Months</v>
      </c>
      <c r="FL244" s="37" t="str" cm="1">
        <f t="array" ref="FL244">_xlfn.IFS(FC244="", "No Data", FC244&lt;0, "Negative/Future", FC244=0, "Zero Days", FC244&lt;=3, "&lt; 3 Months", FC244&lt;=6, "3 to 6 Months", FC244&lt;=9, "6 to 9 Months", FC244&lt;=12, "9 to 12 Months", FC244&lt;=15, "12 to 15 Months", FC244&lt;=18, "15 to 18 Months", FC244&lt;=24, "18 to 24 Months", FC244&gt;24, "&gt; 24 Months")</f>
        <v>15 to 18 Months</v>
      </c>
      <c r="FM244" s="37" t="str" cm="1">
        <f t="array" ref="FM244">_xlfn.IFS(FD244="", "No Data", FD244&lt;0, "Negative/Future", FD244=0, "Zero Days", FD244&lt;=3, "&lt; 3 Months", FD244&lt;=6, "3 to 6 Months", FD244&lt;=9, "6 to 9 Months", FD244&lt;=12, "9 to 12 Months", FD244&lt;=15, "12 to 15 Months", FD244&lt;=18, "15 to 18 Months", FD244&lt;=24, "18 to 24 Months", FD244&gt;24, "&gt; 24 Months")</f>
        <v>9 to 12 Months</v>
      </c>
      <c r="FN244" s="37" t="str" cm="1">
        <f t="array" ref="FN244">_xlfn.IFS(FE244="", "No Data", FE244&lt;0, "Negative/Future", FE244=0, "Zero Days", FE244&lt;=3, "&lt; 3 Months", FE244&lt;=6, "3 to 6 Months", FE244&lt;=9, "6 to 9 Months", FE244&lt;=12, "9 to 12 Months", FE244&lt;=15, "12 to 15 Months", FE244&lt;=18, "15 to 18 Months", FE244&lt;=24, "18 to 24 Months", FE244&gt;24, "&gt; 24 Months")</f>
        <v>No Data</v>
      </c>
      <c r="FO244" s="37" t="str" cm="1">
        <f t="array" ref="FO244">_xlfn.IFS(FG244="", "No Data", FG244&lt;0, "Negative/Future", FG244=0, "Zero Days", FG244&lt;=3, "&lt; 3 Months", FG244&lt;=6, "3 to 6 Months", FG244&lt;=9, "6 to 9 Months", FG244&lt;=12, "9 to 12 Months", FG244&lt;=15, "12 to 15 Months", FG244&lt;=18, "15 to 18 Months", FG244&lt;=24, "18 to 24 Months", FG244&gt;24, "&gt; 24 Months")</f>
        <v>No Data</v>
      </c>
      <c r="FP244" s="37" t="str" cm="1">
        <f t="array" ref="FP244">_xlfn.IFS(FF244="", "No Data", FF244&lt;0, "Negative/Future", FF244=0, "Zero Days", FF244&lt;=3, "&lt; 3 Months", FF244&lt;=6, "3 to 6 Months", FF244&lt;=9, "6 to 9 Months", FF244&lt;=12, "9 to 12 Months", FF244&lt;=15, "12 to 15 Months", FF244&lt;=18, "15 to 18 Months", FF244&lt;=24, "18 to 24 Months", FF244&gt;24, "&gt; 24 Months")</f>
        <v>No Data</v>
      </c>
      <c r="FQ244" s="29" t="s">
        <v>1303</v>
      </c>
      <c r="FR244" s="29">
        <v>9264452263</v>
      </c>
      <c r="FS244" s="38" t="str">
        <f>VLOOKUP(_xlfn.XLOOKUP(B244,[1]MDA_Assets!D:D,[1]MDA_Assets!I:I,"",0),[1]Validation!$B$1:$C$8,2,0)</f>
        <v>A</v>
      </c>
      <c r="FT244" s="38" t="s">
        <v>296</v>
      </c>
      <c r="FU244" s="31">
        <f>_xlfn.XLOOKUP(B244,[1]MDA_Assets!D:D,[1]MDA_Assets!X:X,"",0)</f>
        <v>0</v>
      </c>
      <c r="FV244" s="39">
        <v>4</v>
      </c>
      <c r="FW244" s="39">
        <v>0</v>
      </c>
      <c r="FX244" s="39">
        <v>2</v>
      </c>
      <c r="FY244" s="39">
        <v>3</v>
      </c>
      <c r="FZ244" s="40">
        <f t="shared" si="196"/>
        <v>45995</v>
      </c>
      <c r="GA244" s="40">
        <f t="shared" si="196"/>
        <v>45995</v>
      </c>
      <c r="GB244" s="40">
        <f t="shared" si="161"/>
        <v>46180</v>
      </c>
      <c r="GC244" s="40">
        <f t="shared" si="162"/>
        <v>46180</v>
      </c>
      <c r="GD244" s="40">
        <f t="shared" si="163"/>
        <v>46141</v>
      </c>
      <c r="GE244" s="40">
        <f t="shared" si="164"/>
        <v>45986</v>
      </c>
      <c r="GF244" s="40" t="str">
        <f t="shared" si="200"/>
        <v/>
      </c>
      <c r="GG244" s="40" t="str">
        <f t="shared" si="200"/>
        <v/>
      </c>
      <c r="GH244" s="40" t="str">
        <f t="shared" si="200"/>
        <v/>
      </c>
      <c r="GI244" s="39">
        <f t="shared" si="188"/>
        <v>3</v>
      </c>
      <c r="GJ244" s="39">
        <f t="shared" si="189"/>
        <v>0</v>
      </c>
      <c r="GK244" s="39">
        <f t="shared" si="190"/>
        <v>0</v>
      </c>
      <c r="GL244" s="39">
        <f t="shared" si="191"/>
        <v>3</v>
      </c>
    </row>
    <row r="245" spans="1:194" x14ac:dyDescent="0.25">
      <c r="A245" s="19">
        <v>275</v>
      </c>
      <c r="B245" s="43" t="s">
        <v>1304</v>
      </c>
      <c r="C245" s="43" t="s">
        <v>254</v>
      </c>
      <c r="D245" s="43" t="s">
        <v>241</v>
      </c>
      <c r="E245" s="43" t="s">
        <v>787</v>
      </c>
      <c r="F245" s="43" t="s">
        <v>1305</v>
      </c>
      <c r="G245" s="43" t="s">
        <v>225</v>
      </c>
      <c r="H245" s="43" t="s">
        <v>498</v>
      </c>
      <c r="I245" s="43" t="s">
        <v>192</v>
      </c>
      <c r="J245" s="44">
        <f t="shared" si="165"/>
        <v>43354.770833333336</v>
      </c>
      <c r="K245" s="44">
        <v>42990.770833333336</v>
      </c>
      <c r="L245" s="44">
        <v>42857</v>
      </c>
      <c r="M245" s="43" t="s">
        <v>2355</v>
      </c>
      <c r="N245" s="43" t="s">
        <v>434</v>
      </c>
      <c r="O245" s="44">
        <v>46057.321759259263</v>
      </c>
      <c r="P245" s="43">
        <v>31043</v>
      </c>
      <c r="Q245" s="43">
        <v>6839</v>
      </c>
      <c r="R245" s="43">
        <v>24121</v>
      </c>
      <c r="S245" s="43" t="s">
        <v>206</v>
      </c>
      <c r="T245" s="44">
        <v>46055.770833333336</v>
      </c>
      <c r="U245" s="44">
        <v>46055.770833333336</v>
      </c>
      <c r="V245" s="44">
        <v>46055.770833333336</v>
      </c>
      <c r="W245" s="44">
        <v>46055.770833333336</v>
      </c>
      <c r="X245" s="44">
        <v>46055.770833333336</v>
      </c>
      <c r="Y245" s="44">
        <v>45572.770833333336</v>
      </c>
      <c r="Z245" s="43"/>
      <c r="AA245" s="43"/>
      <c r="AB245" s="43"/>
      <c r="AC245" s="43"/>
      <c r="AD245" s="43"/>
      <c r="AE245" s="43">
        <v>4</v>
      </c>
      <c r="AF245" s="43" t="s">
        <v>281</v>
      </c>
      <c r="AG245" s="43" t="s">
        <v>281</v>
      </c>
      <c r="AH245" s="43" t="s">
        <v>285</v>
      </c>
      <c r="AI245" s="43" t="s">
        <v>285</v>
      </c>
      <c r="AJ245" s="43" t="s">
        <v>1356</v>
      </c>
      <c r="AK245" s="43" t="s">
        <v>285</v>
      </c>
      <c r="AL245" s="47">
        <v>46235</v>
      </c>
      <c r="AM245" s="47">
        <v>46235</v>
      </c>
      <c r="AN245" s="47">
        <v>46420</v>
      </c>
      <c r="AO245" s="47">
        <v>46420</v>
      </c>
      <c r="AP245" s="46">
        <v>46088</v>
      </c>
      <c r="AQ245" s="47">
        <v>46420</v>
      </c>
      <c r="AR245" s="48"/>
      <c r="AS245" s="48"/>
      <c r="AT245" s="48"/>
      <c r="AU245" s="43">
        <v>1</v>
      </c>
      <c r="AV245" s="43">
        <v>0</v>
      </c>
      <c r="AW245" s="43">
        <v>0</v>
      </c>
      <c r="AX245" s="51" t="s">
        <v>550</v>
      </c>
      <c r="AY245" s="51" t="s">
        <v>211</v>
      </c>
      <c r="AZ245" s="51" t="s">
        <v>198</v>
      </c>
      <c r="BA245" s="20">
        <f t="shared" ca="1" si="195"/>
        <v>0</v>
      </c>
      <c r="BB245" s="20">
        <f t="shared" ca="1" si="195"/>
        <v>0</v>
      </c>
      <c r="BC245" s="20">
        <f t="shared" ca="1" si="195"/>
        <v>0</v>
      </c>
      <c r="BD245" s="20">
        <f t="shared" ca="1" si="194"/>
        <v>0</v>
      </c>
      <c r="BE245" s="20">
        <f t="shared" ca="1" si="194"/>
        <v>1</v>
      </c>
      <c r="BF245" s="20">
        <f t="shared" ca="1" si="194"/>
        <v>0</v>
      </c>
      <c r="BG245" s="21" t="str">
        <f t="shared" ca="1" si="194"/>
        <v/>
      </c>
      <c r="BH245" s="21" t="str">
        <f t="shared" ca="1" si="194"/>
        <v/>
      </c>
      <c r="BI245" s="21" t="str">
        <f t="shared" ca="1" si="194"/>
        <v/>
      </c>
      <c r="BJ245" s="22">
        <f t="shared" ca="1" si="166"/>
        <v>1</v>
      </c>
      <c r="BK245" s="21">
        <f t="shared" si="167"/>
        <v>4</v>
      </c>
      <c r="BL245" s="22">
        <f t="shared" ca="1" si="168"/>
        <v>31518</v>
      </c>
      <c r="BM245" s="22">
        <f t="shared" ca="1" si="169"/>
        <v>6934</v>
      </c>
      <c r="BN245" s="23">
        <f t="shared" ca="1" si="170"/>
        <v>24584</v>
      </c>
      <c r="BO245" s="24">
        <f t="shared" ca="1" si="171"/>
        <v>475</v>
      </c>
      <c r="BP245" s="51" t="str">
        <f>_xlfn.XLOOKUP(E245,[1]Validation!E:E,[1]Validation!F:F,"")</f>
        <v>EN7</v>
      </c>
      <c r="BQ245" s="51" t="str">
        <f>_xlfn.XLOOKUP(BP245,[1]Validation!F:F,[1]Validation!G:G,"")</f>
        <v>EN4 to EN7</v>
      </c>
      <c r="BR245" s="52" t="str">
        <f>VLOOKUP(G245,[1]Validation!$B$1:$C$9,2,0)</f>
        <v>C</v>
      </c>
      <c r="BS245" s="51">
        <f t="shared" ca="1" si="172"/>
        <v>105</v>
      </c>
      <c r="BT245" s="53">
        <f>_xlfn.XLOOKUP(B245,'[2]1. All Calls'!$R:$R,'[2]1. All Calls'!$A:$A,"",0)</f>
        <v>46056.642141203702</v>
      </c>
      <c r="BU245" s="51" t="str">
        <f>_xlfn.XLOOKUP(B245,'[2]1. All Calls'!$R:$R,'[2]1. All Calls'!$F:$F,"",0)</f>
        <v>CC-01963244</v>
      </c>
      <c r="BV245" s="51" t="str">
        <f>_xlfn.XLOOKUP(B245,'[2]1. All Calls'!$R:$R,'[2]1. All Calls'!$J:$J,"",0)</f>
        <v>Schedule Service</v>
      </c>
      <c r="BW245" s="53">
        <f>_xlfn.XLOOKUP(B245,'[2]Sch Calls'!$R:$R,'[2]Sch Calls'!$A:$A,"",0)</f>
        <v>46056.642141203702</v>
      </c>
      <c r="BX245" s="51">
        <f>_xlfn.XLOOKUP(B245,'[2]Sch Calls'!$R:$R,'[2]Sch Calls'!$B:$B,"",0)</f>
        <v>31043</v>
      </c>
      <c r="BY245" s="51" t="str">
        <f t="shared" si="197"/>
        <v>02-Aug-26</v>
      </c>
      <c r="BZ245" s="51" t="str">
        <f t="shared" si="197"/>
        <v>02-Aug-26</v>
      </c>
      <c r="CA245" s="51" t="str">
        <f t="shared" si="173"/>
        <v>05-Nov-26</v>
      </c>
      <c r="CB245" s="51" t="str">
        <f t="shared" si="174"/>
        <v>03-Aug-27</v>
      </c>
      <c r="CC245" s="51" t="str">
        <f t="shared" si="175"/>
        <v>08-Oct-26</v>
      </c>
      <c r="CD245" s="51" t="str">
        <f t="shared" si="176"/>
        <v>03-Feb-27</v>
      </c>
      <c r="CE245" s="51">
        <f t="shared" ca="1" si="198"/>
        <v>120</v>
      </c>
      <c r="CF245" s="51">
        <f t="shared" ca="1" si="198"/>
        <v>120</v>
      </c>
      <c r="CG245" s="51">
        <f t="shared" ca="1" si="177"/>
        <v>120</v>
      </c>
      <c r="CH245" s="51">
        <f t="shared" ca="1" si="178"/>
        <v>120</v>
      </c>
      <c r="CI245" s="51">
        <f t="shared" ca="1" si="179"/>
        <v>603</v>
      </c>
      <c r="CJ245" s="51">
        <f t="shared" ca="1" si="180"/>
        <v>120</v>
      </c>
      <c r="CK245" s="51">
        <f t="shared" ca="1" si="203"/>
        <v>480</v>
      </c>
      <c r="CL245" s="51">
        <f t="shared" ca="1" si="203"/>
        <v>480</v>
      </c>
      <c r="CM245" s="51">
        <f t="shared" ca="1" si="203"/>
        <v>480</v>
      </c>
      <c r="CN245" s="51">
        <f t="shared" ca="1" si="203"/>
        <v>480</v>
      </c>
      <c r="CO245" s="51">
        <f t="shared" ca="1" si="203"/>
        <v>2412</v>
      </c>
      <c r="CP245" s="51">
        <f t="shared" ca="1" si="203"/>
        <v>480</v>
      </c>
      <c r="CQ245" s="51">
        <f t="shared" ca="1" si="204"/>
        <v>1520</v>
      </c>
      <c r="CR245" s="51">
        <f t="shared" ca="1" si="204"/>
        <v>1520</v>
      </c>
      <c r="CS245" s="51">
        <f t="shared" ca="1" si="204"/>
        <v>3520</v>
      </c>
      <c r="CT245" s="51">
        <f t="shared" ca="1" si="204"/>
        <v>3520</v>
      </c>
      <c r="CU245" s="51">
        <f t="shared" ca="1" si="204"/>
        <v>-2290</v>
      </c>
      <c r="CV245" s="54">
        <f t="shared" ca="1" si="204"/>
        <v>3520</v>
      </c>
      <c r="CW245" s="25" t="s">
        <v>195</v>
      </c>
      <c r="CX245" s="55">
        <v>0.22</v>
      </c>
      <c r="CY245" s="55"/>
      <c r="CZ245" s="26">
        <v>23</v>
      </c>
      <c r="DA245" s="26">
        <v>47</v>
      </c>
      <c r="DB245" s="26">
        <v>21</v>
      </c>
      <c r="DC245" s="26">
        <v>23</v>
      </c>
      <c r="DD245" s="26">
        <v>45</v>
      </c>
      <c r="DE245" s="26">
        <v>21</v>
      </c>
      <c r="DF245" s="26">
        <v>21</v>
      </c>
      <c r="DG245" s="26">
        <v>39</v>
      </c>
      <c r="DH245" s="26">
        <v>26</v>
      </c>
      <c r="DI245" s="26">
        <v>19</v>
      </c>
      <c r="DJ245" s="26">
        <v>44</v>
      </c>
      <c r="DK245" s="26">
        <v>27</v>
      </c>
      <c r="DL245" s="27">
        <f t="shared" si="181"/>
        <v>46131.642141203702</v>
      </c>
      <c r="DM245" s="28">
        <f t="shared" ca="1" si="182"/>
        <v>1</v>
      </c>
      <c r="DN245" s="56">
        <f>_xlfn.XLOOKUP(B245,'[2]1. All Calls'!$R:$R,'[2]1. All Calls'!$A:$A,"",0)</f>
        <v>46056.642141203702</v>
      </c>
      <c r="DO245" s="57" t="str">
        <f ca="1">VLOOKUP(DM245,[1]Validation!$B$20:$C$25,2,0)</f>
        <v>Above 3 months</v>
      </c>
      <c r="DP245" s="58" t="str">
        <f>_xlfn.XLOOKUP(B245,'[1]Active AMCs- Dealer'!E:E,'[1]Active AMCs- Dealer'!L:L,"Not in AMC",0)</f>
        <v>Not in AMC</v>
      </c>
      <c r="DQ245" s="50" t="s">
        <v>238</v>
      </c>
      <c r="DR245" s="29" t="str">
        <f>_xlfn.XLOOKUP(B245,'[2]1. All Calls'!$R:$R,'[2]1. All Calls'!$F:$F,"",0)</f>
        <v>CC-01963244</v>
      </c>
      <c r="DS245" s="29" t="str">
        <f>_xlfn.XLOOKUP(B245,'[2]1. All Calls'!$R:$R,'[2]1. All Calls'!$AB:$AB,"",0)</f>
        <v>Attend the site for scheduled service so change air filter, oil filter, air oil separator, motor greasing and oil. Then start the unit found running ok.</v>
      </c>
      <c r="DT245" s="30">
        <f>_xlfn.XLOOKUP(DR245,'[2]1. All Calls'!$F:$F,'[2]1. All Calls'!$A:$A,"",0)</f>
        <v>46056.642141203702</v>
      </c>
      <c r="DU245" s="31">
        <f>_xlfn.XLOOKUP(DR245,'[2]1. All Calls'!$F:$F,'[2]1. All Calls'!$B:$B,"",0)</f>
        <v>31043</v>
      </c>
      <c r="DV245" s="31">
        <f>_xlfn.XLOOKUP(B245,[1]MDA_Assets!D:D,[1]MDA_Assets!N:N,"",0)</f>
        <v>6839</v>
      </c>
      <c r="DW245" s="31">
        <f>_xlfn.XLOOKUP(B245,[1]MDA_Assets!D:D,[1]MDA_Assets!O:O,"",0)</f>
        <v>24121</v>
      </c>
      <c r="DX245" s="32" t="str">
        <f>_xlfn.XLOOKUP(B245,[1]MDA_Assets!D:D,[1]MDA_Assets!Q:Q,"",0)</f>
        <v>XD</v>
      </c>
      <c r="DY245" s="33">
        <f>_xlfn.XLOOKUP(B245,[1]MDA_Assets!D:D,[1]MDA_Assets!R:R,"",0)</f>
        <v>46056</v>
      </c>
      <c r="DZ245" s="33">
        <f>_xlfn.XLOOKUP(B245,[1]MDA_Assets!D:D,[1]MDA_Assets!S:S,"",0)</f>
        <v>46056</v>
      </c>
      <c r="EA245" s="33">
        <f>_xlfn.XLOOKUP(B245,[1]MDA_Assets!D:D,[1]MDA_Assets!T:T,"",0)</f>
        <v>46056</v>
      </c>
      <c r="EB245" s="33">
        <f>_xlfn.XLOOKUP(B245,[1]MDA_Assets!D:D,[1]MDA_Assets!U:U,"",0)</f>
        <v>46056</v>
      </c>
      <c r="EC245" s="33">
        <f>_xlfn.XLOOKUP(B245,[1]MDA_Assets!D:D,[1]MDA_Assets!V:V,"",0)</f>
        <v>46056</v>
      </c>
      <c r="ED245" s="33">
        <f>_xlfn.XLOOKUP(B245,[1]MDA_Assets!D:D,[1]MDA_Assets!W:W,"",0)</f>
        <v>45573</v>
      </c>
      <c r="EE245" s="32">
        <f>_xlfn.XLOOKUP(B245,[1]MDA_Assets!D:D,[1]MDA_Assets!X:X,"",0)</f>
        <v>0</v>
      </c>
      <c r="EF245" s="33">
        <f>_xlfn.XLOOKUP(B245,[1]MDA_Assets!D:D,[1]MDA_Assets!Y:Y,"",0)</f>
        <v>0</v>
      </c>
      <c r="EG245" s="33">
        <f>_xlfn.XLOOKUP(B245,[1]MDA_Assets!D:D,[1]MDA_Assets!Z:Z,"",0)</f>
        <v>0</v>
      </c>
      <c r="EH245" s="33">
        <f>_xlfn.XLOOKUP(B245,[1]MDA_Assets!D:D,[1]MDA_Assets!AA:AA,"",0)</f>
        <v>0</v>
      </c>
      <c r="EI245" s="34">
        <f>_xlfn.XLOOKUP(B245,[1]MDA_Assets!D:D,[1]MDA_Assets!P:P,"",0)</f>
        <v>4</v>
      </c>
      <c r="EJ245" s="35" t="str">
        <f>_xlfn.XLOOKUP(B245,[1]MDA_Assets!D:D,[1]MDA_Assets!AB:AB,"",0)</f>
        <v>2000</v>
      </c>
      <c r="EK245" s="35" t="str">
        <f>_xlfn.XLOOKUP(B245,[1]MDA_Assets!D:D,[1]MDA_Assets!AC:AC,"",0)</f>
        <v>2000</v>
      </c>
      <c r="EL245" s="35" t="str">
        <f>_xlfn.XLOOKUP(B245,[1]MDA_Assets!D:D,[1]MDA_Assets!AD:AD,"",0)</f>
        <v>4000</v>
      </c>
      <c r="EM245" s="35" t="str">
        <f>_xlfn.XLOOKUP(B245,[1]MDA_Assets!D:D,[1]MDA_Assets!AE:AE,"",0)</f>
        <v>4000</v>
      </c>
      <c r="EN245" s="35" t="str">
        <f>_xlfn.XLOOKUP(B245,[1]MDA_Assets!D:D,[1]MDA_Assets!AF:AF,"",0)</f>
        <v>122</v>
      </c>
      <c r="EO245" s="35" t="str">
        <f>_xlfn.XLOOKUP(B245,[1]MDA_Assets!D:D,[1]MDA_Assets!AG:AG,"",0)</f>
        <v>4000</v>
      </c>
      <c r="EP245" s="36">
        <f t="shared" si="199"/>
        <v>180</v>
      </c>
      <c r="EQ245" s="36">
        <f t="shared" si="199"/>
        <v>180</v>
      </c>
      <c r="ER245" s="36">
        <f t="shared" si="183"/>
        <v>365</v>
      </c>
      <c r="ES245" s="36">
        <f t="shared" si="184"/>
        <v>365</v>
      </c>
      <c r="ET245" s="36">
        <f t="shared" si="185"/>
        <v>516</v>
      </c>
      <c r="EU245" s="36">
        <f t="shared" si="186"/>
        <v>365</v>
      </c>
      <c r="EV245" s="36" t="str">
        <f t="shared" si="187"/>
        <v/>
      </c>
      <c r="EW245" s="36" t="str">
        <f t="shared" si="159"/>
        <v/>
      </c>
      <c r="EX245" s="36" t="str">
        <f t="shared" si="160"/>
        <v/>
      </c>
      <c r="EY245" s="36">
        <f t="shared" si="193"/>
        <v>5.81</v>
      </c>
      <c r="EZ245" s="36">
        <f t="shared" si="193"/>
        <v>5.81</v>
      </c>
      <c r="FA245" s="36">
        <f t="shared" si="193"/>
        <v>11.78</v>
      </c>
      <c r="FB245" s="36">
        <f t="shared" si="193"/>
        <v>11.78</v>
      </c>
      <c r="FC245" s="36">
        <f t="shared" si="193"/>
        <v>16.650000000000002</v>
      </c>
      <c r="FD245" s="36">
        <f t="shared" si="193"/>
        <v>11.78</v>
      </c>
      <c r="FE245" s="36" t="str">
        <f t="shared" si="192"/>
        <v/>
      </c>
      <c r="FF245" s="36" t="str">
        <f t="shared" si="192"/>
        <v/>
      </c>
      <c r="FG245" s="36" t="str">
        <f t="shared" si="192"/>
        <v/>
      </c>
      <c r="FH245" s="37" t="str" cm="1">
        <f t="array" ref="FH245">_xlfn.IFS(EY245="", "No Data", EY245&lt;0, "Negative/Future", EY245=0, "Zero Days", EY245&lt;=3, "&lt; 3 Months", EY245&lt;=6, "3 to 6 Months", EY245&lt;=9, "6 to 9 Months", EY245&lt;=12, "9 to 12 Months", EY245&lt;=15, "12 to 15 Months", EY245&lt;=18, "15 to 18 Months", EY245&lt;=24, "18 to 24 Months", EY245&gt;24, "&gt; 24 Months")</f>
        <v>3 to 6 Months</v>
      </c>
      <c r="FI245" s="37" t="str" cm="1">
        <f t="array" ref="FI245">_xlfn.IFS(EZ245="", "No Data", EZ245&lt;0, "Negative/Future", EZ245=0, "Zero Days", EZ245&lt;=3, "&lt; 3 Months", EZ245&lt;=6, "3 to 6 Months", EZ245&lt;=9, "6 to 9 Months", EZ245&lt;=12, "9 to 12 Months", EZ245&lt;=15, "12 to 15 Months", EZ245&lt;=18, "15 to 18 Months", EZ245&lt;=24, "18 to 24 Months", EZ245&gt;24, "&gt; 24 Months")</f>
        <v>3 to 6 Months</v>
      </c>
      <c r="FJ245" s="37" t="str" cm="1">
        <f t="array" ref="FJ245">_xlfn.IFS(FA245="", "No Data", FA245&lt;0, "Negative/Future", FA245=0, "Zero Days", FA245&lt;=3, "&lt; 3 Months", FA245&lt;=6, "3 to 6 Months", FA245&lt;=9, "6 to 9 Months", FA245&lt;=12, "9 to 12 Months", FA245&lt;=15, "12 to 15 Months", FA245&lt;=18, "15 to 18 Months", FA245&lt;=24, "18 to 24 Months", FA245&gt;24, "&gt; 24 Months")</f>
        <v>9 to 12 Months</v>
      </c>
      <c r="FK245" s="37" t="str" cm="1">
        <f t="array" ref="FK245">_xlfn.IFS(FB245="", "No Data", FB245&lt;0, "Negative/Future", FB245=0, "Zero Days", FB245&lt;=3, "&lt; 3 Months", FB245&lt;=6, "3 to 6 Months", FB245&lt;=9, "6 to 9 Months", FB245&lt;=12, "9 to 12 Months", FB245&lt;=15, "12 to 15 Months", FB245&lt;=18, "15 to 18 Months", FB245&lt;=24, "18 to 24 Months", FB245&gt;24, "&gt; 24 Months")</f>
        <v>9 to 12 Months</v>
      </c>
      <c r="FL245" s="37" t="str" cm="1">
        <f t="array" ref="FL245">_xlfn.IFS(FC245="", "No Data", FC245&lt;0, "Negative/Future", FC245=0, "Zero Days", FC245&lt;=3, "&lt; 3 Months", FC245&lt;=6, "3 to 6 Months", FC245&lt;=9, "6 to 9 Months", FC245&lt;=12, "9 to 12 Months", FC245&lt;=15, "12 to 15 Months", FC245&lt;=18, "15 to 18 Months", FC245&lt;=24, "18 to 24 Months", FC245&gt;24, "&gt; 24 Months")</f>
        <v>15 to 18 Months</v>
      </c>
      <c r="FM245" s="37" t="str" cm="1">
        <f t="array" ref="FM245">_xlfn.IFS(FD245="", "No Data", FD245&lt;0, "Negative/Future", FD245=0, "Zero Days", FD245&lt;=3, "&lt; 3 Months", FD245&lt;=6, "3 to 6 Months", FD245&lt;=9, "6 to 9 Months", FD245&lt;=12, "9 to 12 Months", FD245&lt;=15, "12 to 15 Months", FD245&lt;=18, "15 to 18 Months", FD245&lt;=24, "18 to 24 Months", FD245&gt;24, "&gt; 24 Months")</f>
        <v>9 to 12 Months</v>
      </c>
      <c r="FN245" s="37" t="str" cm="1">
        <f t="array" ref="FN245">_xlfn.IFS(FE245="", "No Data", FE245&lt;0, "Negative/Future", FE245=0, "Zero Days", FE245&lt;=3, "&lt; 3 Months", FE245&lt;=6, "3 to 6 Months", FE245&lt;=9, "6 to 9 Months", FE245&lt;=12, "9 to 12 Months", FE245&lt;=15, "12 to 15 Months", FE245&lt;=18, "15 to 18 Months", FE245&lt;=24, "18 to 24 Months", FE245&gt;24, "&gt; 24 Months")</f>
        <v>No Data</v>
      </c>
      <c r="FO245" s="37" t="str" cm="1">
        <f t="array" ref="FO245">_xlfn.IFS(FG245="", "No Data", FG245&lt;0, "Negative/Future", FG245=0, "Zero Days", FG245&lt;=3, "&lt; 3 Months", FG245&lt;=6, "3 to 6 Months", FG245&lt;=9, "6 to 9 Months", FG245&lt;=12, "9 to 12 Months", FG245&lt;=15, "12 to 15 Months", FG245&lt;=18, "15 to 18 Months", FG245&lt;=24, "18 to 24 Months", FG245&gt;24, "&gt; 24 Months")</f>
        <v>No Data</v>
      </c>
      <c r="FP245" s="37" t="str" cm="1">
        <f t="array" ref="FP245">_xlfn.IFS(FF245="", "No Data", FF245&lt;0, "Negative/Future", FF245=0, "Zero Days", FF245&lt;=3, "&lt; 3 Months", FF245&lt;=6, "3 to 6 Months", FF245&lt;=9, "6 to 9 Months", FF245&lt;=12, "9 to 12 Months", FF245&lt;=15, "12 to 15 Months", FF245&lt;=18, "15 to 18 Months", FF245&lt;=24, "18 to 24 Months", FF245&gt;24, "&gt; 24 Months")</f>
        <v>No Data</v>
      </c>
      <c r="FQ245" s="29" t="s">
        <v>1306</v>
      </c>
      <c r="FR245" s="29">
        <v>7061231604</v>
      </c>
      <c r="FS245" s="38" t="str">
        <f>VLOOKUP(_xlfn.XLOOKUP(B245,[1]MDA_Assets!D:D,[1]MDA_Assets!I:I,"",0),[1]Validation!$B$1:$C$8,2,0)</f>
        <v>C</v>
      </c>
      <c r="FT245" s="38" t="s">
        <v>252</v>
      </c>
      <c r="FU245" s="31">
        <f>_xlfn.XLOOKUP(B245,[1]MDA_Assets!D:D,[1]MDA_Assets!X:X,"",0)</f>
        <v>0</v>
      </c>
      <c r="FV245" s="39">
        <v>1</v>
      </c>
      <c r="FW245" s="39">
        <v>0</v>
      </c>
      <c r="FX245" s="39">
        <v>0</v>
      </c>
      <c r="FY245" s="39">
        <v>8</v>
      </c>
      <c r="FZ245" s="40">
        <f t="shared" si="196"/>
        <v>46236</v>
      </c>
      <c r="GA245" s="40">
        <f t="shared" si="196"/>
        <v>46236</v>
      </c>
      <c r="GB245" s="40">
        <f t="shared" si="161"/>
        <v>46421</v>
      </c>
      <c r="GC245" s="40">
        <f t="shared" si="162"/>
        <v>46421</v>
      </c>
      <c r="GD245" s="40">
        <f t="shared" si="163"/>
        <v>46572</v>
      </c>
      <c r="GE245" s="40">
        <f t="shared" si="164"/>
        <v>45938</v>
      </c>
      <c r="GF245" s="40" t="str">
        <f t="shared" si="200"/>
        <v/>
      </c>
      <c r="GG245" s="40" t="str">
        <f t="shared" si="200"/>
        <v/>
      </c>
      <c r="GH245" s="40" t="str">
        <f t="shared" si="200"/>
        <v/>
      </c>
      <c r="GI245" s="39">
        <f t="shared" si="188"/>
        <v>1</v>
      </c>
      <c r="GJ245" s="39">
        <f t="shared" si="189"/>
        <v>0</v>
      </c>
      <c r="GK245" s="39">
        <f t="shared" si="190"/>
        <v>0</v>
      </c>
      <c r="GL245" s="39">
        <f t="shared" si="191"/>
        <v>5</v>
      </c>
    </row>
    <row r="246" spans="1:194" x14ac:dyDescent="0.25">
      <c r="A246" s="19">
        <v>276</v>
      </c>
      <c r="B246" s="43" t="s">
        <v>1307</v>
      </c>
      <c r="C246" s="43" t="s">
        <v>186</v>
      </c>
      <c r="D246" s="43" t="s">
        <v>241</v>
      </c>
      <c r="E246" s="43" t="s">
        <v>562</v>
      </c>
      <c r="F246" s="43" t="s">
        <v>290</v>
      </c>
      <c r="G246" s="43" t="s">
        <v>243</v>
      </c>
      <c r="H246" s="43" t="s">
        <v>291</v>
      </c>
      <c r="I246" s="43" t="s">
        <v>192</v>
      </c>
      <c r="J246" s="44">
        <f t="shared" si="165"/>
        <v>43531.770833333336</v>
      </c>
      <c r="K246" s="44">
        <v>43167.770833333336</v>
      </c>
      <c r="L246" s="44">
        <v>42864</v>
      </c>
      <c r="M246" s="43" t="s">
        <v>2964</v>
      </c>
      <c r="N246" s="43" t="s">
        <v>2965</v>
      </c>
      <c r="O246" s="44">
        <v>46136.390347222223</v>
      </c>
      <c r="P246" s="43">
        <v>39971</v>
      </c>
      <c r="Q246" s="43">
        <v>27167</v>
      </c>
      <c r="R246" s="43">
        <v>12803</v>
      </c>
      <c r="S246" s="43" t="s">
        <v>194</v>
      </c>
      <c r="T246" s="44">
        <v>45642.770833333336</v>
      </c>
      <c r="U246" s="44">
        <v>45935.770833333336</v>
      </c>
      <c r="V246" s="44">
        <v>45935.770833333336</v>
      </c>
      <c r="W246" s="44">
        <v>45642.770833333336</v>
      </c>
      <c r="X246" s="44">
        <v>45935.770833333336</v>
      </c>
      <c r="Y246" s="44">
        <v>45935.770833333336</v>
      </c>
      <c r="Z246" s="43"/>
      <c r="AA246" s="43"/>
      <c r="AB246" s="43"/>
      <c r="AC246" s="43"/>
      <c r="AD246" s="43"/>
      <c r="AE246" s="43">
        <v>12</v>
      </c>
      <c r="AF246" s="43" t="s">
        <v>2966</v>
      </c>
      <c r="AG246" s="43" t="s">
        <v>2966</v>
      </c>
      <c r="AH246" s="43" t="s">
        <v>2967</v>
      </c>
      <c r="AI246" s="43" t="s">
        <v>2967</v>
      </c>
      <c r="AJ246" s="43" t="s">
        <v>2966</v>
      </c>
      <c r="AK246" s="43" t="s">
        <v>2967</v>
      </c>
      <c r="AL246" s="46">
        <v>46041</v>
      </c>
      <c r="AM246" s="46">
        <v>46041</v>
      </c>
      <c r="AN246" s="46">
        <v>46018</v>
      </c>
      <c r="AO246" s="46">
        <v>46018</v>
      </c>
      <c r="AP246" s="46">
        <v>46041</v>
      </c>
      <c r="AQ246" s="46">
        <v>46018</v>
      </c>
      <c r="AR246" s="48"/>
      <c r="AS246" s="48"/>
      <c r="AT246" s="48"/>
      <c r="AU246" s="43">
        <v>1</v>
      </c>
      <c r="AV246" s="43">
        <v>0</v>
      </c>
      <c r="AW246" s="43">
        <v>0</v>
      </c>
      <c r="AX246" s="51" t="s">
        <v>237</v>
      </c>
      <c r="AY246" s="51" t="s">
        <v>237</v>
      </c>
      <c r="AZ246" s="51" t="s">
        <v>198</v>
      </c>
      <c r="BA246" s="20">
        <f t="shared" ca="1" si="195"/>
        <v>1</v>
      </c>
      <c r="BB246" s="20">
        <f t="shared" ca="1" si="195"/>
        <v>1</v>
      </c>
      <c r="BC246" s="20">
        <f t="shared" ca="1" si="195"/>
        <v>1</v>
      </c>
      <c r="BD246" s="20">
        <f t="shared" ca="1" si="194"/>
        <v>1</v>
      </c>
      <c r="BE246" s="20">
        <f t="shared" ca="1" si="194"/>
        <v>1</v>
      </c>
      <c r="BF246" s="20">
        <f t="shared" ca="1" si="194"/>
        <v>1</v>
      </c>
      <c r="BG246" s="21" t="str">
        <f t="shared" ca="1" si="194"/>
        <v/>
      </c>
      <c r="BH246" s="21" t="str">
        <f t="shared" ca="1" si="194"/>
        <v/>
      </c>
      <c r="BI246" s="21" t="str">
        <f t="shared" ca="1" si="194"/>
        <v/>
      </c>
      <c r="BJ246" s="22">
        <f t="shared" ca="1" si="166"/>
        <v>6</v>
      </c>
      <c r="BK246" s="21">
        <f t="shared" si="167"/>
        <v>6</v>
      </c>
      <c r="BL246" s="22">
        <f t="shared" ca="1" si="168"/>
        <v>40209</v>
      </c>
      <c r="BM246" s="22">
        <f t="shared" ca="1" si="169"/>
        <v>27342</v>
      </c>
      <c r="BN246" s="23">
        <f t="shared" ca="1" si="170"/>
        <v>12867</v>
      </c>
      <c r="BO246" s="24">
        <f t="shared" ca="1" si="171"/>
        <v>238</v>
      </c>
      <c r="BP246" s="51" t="str">
        <f>_xlfn.XLOOKUP(E246,[1]Validation!E:E,[1]Validation!F:F,"")</f>
        <v>EG55</v>
      </c>
      <c r="BQ246" s="51" t="str">
        <f>_xlfn.XLOOKUP(BP246,[1]Validation!F:F,[1]Validation!G:G,"")</f>
        <v>EG55 to EG75</v>
      </c>
      <c r="BR246" s="52" t="str">
        <f>VLOOKUP(G246,[1]Validation!$B$1:$C$9,2,0)</f>
        <v>A</v>
      </c>
      <c r="BS246" s="51">
        <f t="shared" ca="1" si="172"/>
        <v>99</v>
      </c>
      <c r="BT246" s="53">
        <f>_xlfn.XLOOKUP(B246,'[2]1. All Calls'!$R:$R,'[2]1. All Calls'!$A:$A,"",0)</f>
        <v>46167.665358796301</v>
      </c>
      <c r="BU246" s="51" t="str">
        <f>_xlfn.XLOOKUP(B246,'[2]1. All Calls'!$R:$R,'[2]1. All Calls'!$F:$F,"",0)</f>
        <v>CC-02093026</v>
      </c>
      <c r="BV246" s="51" t="str">
        <f>_xlfn.XLOOKUP(B246,'[2]1. All Calls'!$R:$R,'[2]1. All Calls'!$J:$J,"",0)</f>
        <v>Schedule Service</v>
      </c>
      <c r="BW246" s="53">
        <f>_xlfn.XLOOKUP(B246,'[2]Sch Calls'!$R:$R,'[2]Sch Calls'!$A:$A,"",0)</f>
        <v>46167.665358796301</v>
      </c>
      <c r="BX246" s="51">
        <f>_xlfn.XLOOKUP(B246,'[2]Sch Calls'!$R:$R,'[2]Sch Calls'!$B:$B,"",0)</f>
        <v>40215</v>
      </c>
      <c r="BY246" s="51" t="str">
        <f t="shared" si="197"/>
        <v>04-Apr-26</v>
      </c>
      <c r="BZ246" s="51" t="str">
        <f t="shared" si="197"/>
        <v>04-Apr-26</v>
      </c>
      <c r="CA246" s="51" t="str">
        <f t="shared" si="173"/>
        <v>18-Sep-25</v>
      </c>
      <c r="CB246" s="51" t="str">
        <f t="shared" si="174"/>
        <v>16-Jun-26</v>
      </c>
      <c r="CC246" s="51" t="str">
        <f t="shared" si="175"/>
        <v>06-Oct-27</v>
      </c>
      <c r="CD246" s="51" t="str">
        <f t="shared" si="176"/>
        <v>06-Oct-26</v>
      </c>
      <c r="CE246" s="51">
        <f t="shared" ca="1" si="198"/>
        <v>240</v>
      </c>
      <c r="CF246" s="51">
        <f t="shared" ca="1" si="198"/>
        <v>240</v>
      </c>
      <c r="CG246" s="51">
        <f t="shared" ca="1" si="177"/>
        <v>533</v>
      </c>
      <c r="CH246" s="51">
        <f t="shared" ca="1" si="178"/>
        <v>533</v>
      </c>
      <c r="CI246" s="51">
        <f t="shared" ca="1" si="179"/>
        <v>240</v>
      </c>
      <c r="CJ246" s="51">
        <f t="shared" ca="1" si="180"/>
        <v>240</v>
      </c>
      <c r="CK246" s="51">
        <f t="shared" ca="1" si="203"/>
        <v>1440</v>
      </c>
      <c r="CL246" s="51">
        <f t="shared" ca="1" si="203"/>
        <v>1440</v>
      </c>
      <c r="CM246" s="51">
        <f t="shared" ca="1" si="203"/>
        <v>3198</v>
      </c>
      <c r="CN246" s="51">
        <f t="shared" ca="1" si="203"/>
        <v>3198</v>
      </c>
      <c r="CO246" s="51">
        <f t="shared" ca="1" si="203"/>
        <v>1440</v>
      </c>
      <c r="CP246" s="51">
        <f t="shared" ca="1" si="203"/>
        <v>1440</v>
      </c>
      <c r="CQ246" s="51">
        <f t="shared" ca="1" si="204"/>
        <v>-2583</v>
      </c>
      <c r="CR246" s="51">
        <f t="shared" ca="1" si="204"/>
        <v>-2583</v>
      </c>
      <c r="CS246" s="51">
        <f t="shared" ca="1" si="204"/>
        <v>-4623</v>
      </c>
      <c r="CT246" s="51">
        <f t="shared" ca="1" si="204"/>
        <v>-4623</v>
      </c>
      <c r="CU246" s="51">
        <f t="shared" ca="1" si="204"/>
        <v>-2583</v>
      </c>
      <c r="CV246" s="54">
        <f t="shared" ca="1" si="204"/>
        <v>-2865</v>
      </c>
      <c r="CW246" s="25" t="s">
        <v>212</v>
      </c>
      <c r="CX246" s="55">
        <v>0.7</v>
      </c>
      <c r="CY246" s="55"/>
      <c r="CZ246" s="26">
        <v>0</v>
      </c>
      <c r="DA246" s="26">
        <v>0</v>
      </c>
      <c r="DB246" s="26">
        <v>0</v>
      </c>
      <c r="DC246" s="26">
        <v>0</v>
      </c>
      <c r="DD246" s="26">
        <v>0</v>
      </c>
      <c r="DE246" s="26">
        <v>0</v>
      </c>
      <c r="DF246" s="26">
        <v>0</v>
      </c>
      <c r="DG246" s="26">
        <v>0</v>
      </c>
      <c r="DH246" s="26">
        <v>0</v>
      </c>
      <c r="DI246" s="26">
        <v>0</v>
      </c>
      <c r="DJ246" s="26">
        <v>0</v>
      </c>
      <c r="DK246" s="26">
        <v>0</v>
      </c>
      <c r="DL246" s="27">
        <f t="shared" si="181"/>
        <v>46242.665358796301</v>
      </c>
      <c r="DM246" s="28">
        <f t="shared" ca="1" si="182"/>
        <v>0</v>
      </c>
      <c r="DN246" s="56">
        <f>_xlfn.XLOOKUP(B246,'[2]1. All Calls'!$R:$R,'[2]1. All Calls'!$A:$A,"",0)</f>
        <v>46167.665358796301</v>
      </c>
      <c r="DO246" s="57" t="str">
        <f ca="1">VLOOKUP(DM246,[1]Validation!$B$20:$C$25,2,0)</f>
        <v>Within 3 months</v>
      </c>
      <c r="DP246" s="58" t="str">
        <f>_xlfn.XLOOKUP(B246,'[1]Active AMCs- Dealer'!E:E,'[1]Active AMCs- Dealer'!L:L,"Not in AMC",0)</f>
        <v>AMC</v>
      </c>
      <c r="DQ246" s="58"/>
      <c r="DR246" s="29" t="str">
        <f>_xlfn.XLOOKUP(B246,'[2]1. All Calls'!$R:$R,'[2]1. All Calls'!$F:$F,"",0)</f>
        <v>CC-02093026</v>
      </c>
      <c r="DS246" s="29" t="str">
        <f>_xlfn.XLOOKUP(B246,'[2]1. All Calls'!$R:$R,'[2]1. All Calls'!$AB:$AB,"",0)</f>
        <v>We visited the site and after checking found that this unit was due for servicing, both separator service and valve kit service were due, so we got it serviced and during servicing we changed the air filter oil, filter separator oil and valve kit. After that we started the machine and saw that the machine was still working fine.</v>
      </c>
      <c r="DT246" s="30">
        <f>_xlfn.XLOOKUP(DR246,'[2]1. All Calls'!$F:$F,'[2]1. All Calls'!$A:$A,"",0)</f>
        <v>46167.665358796301</v>
      </c>
      <c r="DU246" s="31">
        <f>_xlfn.XLOOKUP(DR246,'[2]1. All Calls'!$F:$F,'[2]1. All Calls'!$B:$B,"",0)</f>
        <v>40215</v>
      </c>
      <c r="DV246" s="31">
        <f>_xlfn.XLOOKUP(B246,[1]MDA_Assets!D:D,[1]MDA_Assets!N:N,"",0)</f>
        <v>27296</v>
      </c>
      <c r="DW246" s="31">
        <f>_xlfn.XLOOKUP(B246,[1]MDA_Assets!D:D,[1]MDA_Assets!O:O,"",0)</f>
        <v>12918</v>
      </c>
      <c r="DX246" s="32" t="str">
        <f>_xlfn.XLOOKUP(B246,[1]MDA_Assets!D:D,[1]MDA_Assets!Q:Q,"",0)</f>
        <v>Synthetic</v>
      </c>
      <c r="DY246" s="33">
        <f>_xlfn.XLOOKUP(B246,[1]MDA_Assets!D:D,[1]MDA_Assets!R:R,"",0)</f>
        <v>46167</v>
      </c>
      <c r="DZ246" s="33">
        <f>_xlfn.XLOOKUP(B246,[1]MDA_Assets!D:D,[1]MDA_Assets!S:S,"",0)</f>
        <v>46167</v>
      </c>
      <c r="EA246" s="33">
        <f>_xlfn.XLOOKUP(B246,[1]MDA_Assets!D:D,[1]MDA_Assets!T:T,"",0)</f>
        <v>46167</v>
      </c>
      <c r="EB246" s="33">
        <f>_xlfn.XLOOKUP(B246,[1]MDA_Assets!D:D,[1]MDA_Assets!U:U,"",0)</f>
        <v>46167</v>
      </c>
      <c r="EC246" s="33">
        <f>_xlfn.XLOOKUP(B246,[1]MDA_Assets!D:D,[1]MDA_Assets!V:V,"",0)</f>
        <v>46167</v>
      </c>
      <c r="ED246" s="33">
        <f>_xlfn.XLOOKUP(B246,[1]MDA_Assets!D:D,[1]MDA_Assets!W:W,"",0)</f>
        <v>46167</v>
      </c>
      <c r="EE246" s="32">
        <f>_xlfn.XLOOKUP(B246,[1]MDA_Assets!D:D,[1]MDA_Assets!X:X,"",0)</f>
        <v>0</v>
      </c>
      <c r="EF246" s="33">
        <f>_xlfn.XLOOKUP(B246,[1]MDA_Assets!D:D,[1]MDA_Assets!Y:Y,"",0)</f>
        <v>0</v>
      </c>
      <c r="EG246" s="33">
        <f>_xlfn.XLOOKUP(B246,[1]MDA_Assets!D:D,[1]MDA_Assets!Z:Z,"",0)</f>
        <v>0</v>
      </c>
      <c r="EH246" s="33">
        <f>_xlfn.XLOOKUP(B246,[1]MDA_Assets!D:D,[1]MDA_Assets!AA:AA,"",0)</f>
        <v>0</v>
      </c>
      <c r="EI246" s="34">
        <v>6</v>
      </c>
      <c r="EJ246" s="35" t="str">
        <f>_xlfn.XLOOKUP(B246,[1]MDA_Assets!D:D,[1]MDA_Assets!AB:AB,"",0)</f>
        <v>1500</v>
      </c>
      <c r="EK246" s="35" t="str">
        <f>_xlfn.XLOOKUP(B246,[1]MDA_Assets!D:D,[1]MDA_Assets!AC:AC,"",0)</f>
        <v>1500</v>
      </c>
      <c r="EL246" s="35" t="str">
        <f>_xlfn.XLOOKUP(B246,[1]MDA_Assets!D:D,[1]MDA_Assets!AD:AD,"",0)</f>
        <v>6000</v>
      </c>
      <c r="EM246" s="35" t="str">
        <f>_xlfn.XLOOKUP(B246,[1]MDA_Assets!D:D,[1]MDA_Assets!AE:AE,"",0)</f>
        <v>6000</v>
      </c>
      <c r="EN246" s="35" t="str">
        <f>_xlfn.XLOOKUP(B246,[1]MDA_Assets!D:D,[1]MDA_Assets!AF:AF,"",0)</f>
        <v>8000</v>
      </c>
      <c r="EO246" s="35" t="str">
        <f>_xlfn.XLOOKUP(B246,[1]MDA_Assets!D:D,[1]MDA_Assets!AG:AG,"",0)</f>
        <v>2000</v>
      </c>
      <c r="EP246" s="36">
        <f t="shared" si="199"/>
        <v>106</v>
      </c>
      <c r="EQ246" s="36">
        <f t="shared" si="199"/>
        <v>106</v>
      </c>
      <c r="ER246" s="36">
        <f t="shared" si="183"/>
        <v>376</v>
      </c>
      <c r="ES246" s="36">
        <f t="shared" si="184"/>
        <v>376</v>
      </c>
      <c r="ET246" s="36">
        <f t="shared" si="185"/>
        <v>106</v>
      </c>
      <c r="EU246" s="36">
        <f t="shared" si="186"/>
        <v>83</v>
      </c>
      <c r="EV246" s="36" t="str">
        <f t="shared" si="187"/>
        <v/>
      </c>
      <c r="EW246" s="36" t="str">
        <f t="shared" si="159"/>
        <v/>
      </c>
      <c r="EX246" s="36" t="str">
        <f t="shared" si="160"/>
        <v/>
      </c>
      <c r="EY246" s="36">
        <f t="shared" si="193"/>
        <v>3.42</v>
      </c>
      <c r="EZ246" s="36">
        <f t="shared" si="193"/>
        <v>3.42</v>
      </c>
      <c r="FA246" s="36">
        <f t="shared" si="193"/>
        <v>12.129999999999999</v>
      </c>
      <c r="FB246" s="36">
        <f t="shared" si="193"/>
        <v>12.129999999999999</v>
      </c>
      <c r="FC246" s="36">
        <f t="shared" si="193"/>
        <v>3.42</v>
      </c>
      <c r="FD246" s="36">
        <f t="shared" si="193"/>
        <v>2.6799999999999997</v>
      </c>
      <c r="FE246" s="36" t="str">
        <f t="shared" si="192"/>
        <v/>
      </c>
      <c r="FF246" s="36" t="str">
        <f t="shared" si="192"/>
        <v/>
      </c>
      <c r="FG246" s="36" t="str">
        <f t="shared" si="192"/>
        <v/>
      </c>
      <c r="FH246" s="37" t="str" cm="1">
        <f t="array" ref="FH246">_xlfn.IFS(EY246="", "No Data", EY246&lt;0, "Negative/Future", EY246=0, "Zero Days", EY246&lt;=3, "&lt; 3 Months", EY246&lt;=6, "3 to 6 Months", EY246&lt;=9, "6 to 9 Months", EY246&lt;=12, "9 to 12 Months", EY246&lt;=15, "12 to 15 Months", EY246&lt;=18, "15 to 18 Months", EY246&lt;=24, "18 to 24 Months", EY246&gt;24, "&gt; 24 Months")</f>
        <v>3 to 6 Months</v>
      </c>
      <c r="FI246" s="37" t="str" cm="1">
        <f t="array" ref="FI246">_xlfn.IFS(EZ246="", "No Data", EZ246&lt;0, "Negative/Future", EZ246=0, "Zero Days", EZ246&lt;=3, "&lt; 3 Months", EZ246&lt;=6, "3 to 6 Months", EZ246&lt;=9, "6 to 9 Months", EZ246&lt;=12, "9 to 12 Months", EZ246&lt;=15, "12 to 15 Months", EZ246&lt;=18, "15 to 18 Months", EZ246&lt;=24, "18 to 24 Months", EZ246&gt;24, "&gt; 24 Months")</f>
        <v>3 to 6 Months</v>
      </c>
      <c r="FJ246" s="37" t="str" cm="1">
        <f t="array" ref="FJ246">_xlfn.IFS(FA246="", "No Data", FA246&lt;0, "Negative/Future", FA246=0, "Zero Days", FA246&lt;=3, "&lt; 3 Months", FA246&lt;=6, "3 to 6 Months", FA246&lt;=9, "6 to 9 Months", FA246&lt;=12, "9 to 12 Months", FA246&lt;=15, "12 to 15 Months", FA246&lt;=18, "15 to 18 Months", FA246&lt;=24, "18 to 24 Months", FA246&gt;24, "&gt; 24 Months")</f>
        <v>12 to 15 Months</v>
      </c>
      <c r="FK246" s="37" t="str" cm="1">
        <f t="array" ref="FK246">_xlfn.IFS(FB246="", "No Data", FB246&lt;0, "Negative/Future", FB246=0, "Zero Days", FB246&lt;=3, "&lt; 3 Months", FB246&lt;=6, "3 to 6 Months", FB246&lt;=9, "6 to 9 Months", FB246&lt;=12, "9 to 12 Months", FB246&lt;=15, "12 to 15 Months", FB246&lt;=18, "15 to 18 Months", FB246&lt;=24, "18 to 24 Months", FB246&gt;24, "&gt; 24 Months")</f>
        <v>12 to 15 Months</v>
      </c>
      <c r="FL246" s="37" t="str" cm="1">
        <f t="array" ref="FL246">_xlfn.IFS(FC246="", "No Data", FC246&lt;0, "Negative/Future", FC246=0, "Zero Days", FC246&lt;=3, "&lt; 3 Months", FC246&lt;=6, "3 to 6 Months", FC246&lt;=9, "6 to 9 Months", FC246&lt;=12, "9 to 12 Months", FC246&lt;=15, "12 to 15 Months", FC246&lt;=18, "15 to 18 Months", FC246&lt;=24, "18 to 24 Months", FC246&gt;24, "&gt; 24 Months")</f>
        <v>3 to 6 Months</v>
      </c>
      <c r="FM246" s="37" t="str" cm="1">
        <f t="array" ref="FM246">_xlfn.IFS(FD246="", "No Data", FD246&lt;0, "Negative/Future", FD246=0, "Zero Days", FD246&lt;=3, "&lt; 3 Months", FD246&lt;=6, "3 to 6 Months", FD246&lt;=9, "6 to 9 Months", FD246&lt;=12, "9 to 12 Months", FD246&lt;=15, "12 to 15 Months", FD246&lt;=18, "15 to 18 Months", FD246&lt;=24, "18 to 24 Months", FD246&gt;24, "&gt; 24 Months")</f>
        <v>&lt; 3 Months</v>
      </c>
      <c r="FN246" s="37" t="str" cm="1">
        <f t="array" ref="FN246">_xlfn.IFS(FE246="", "No Data", FE246&lt;0, "Negative/Future", FE246=0, "Zero Days", FE246&lt;=3, "&lt; 3 Months", FE246&lt;=6, "3 to 6 Months", FE246&lt;=9, "6 to 9 Months", FE246&lt;=12, "9 to 12 Months", FE246&lt;=15, "12 to 15 Months", FE246&lt;=18, "15 to 18 Months", FE246&lt;=24, "18 to 24 Months", FE246&gt;24, "&gt; 24 Months")</f>
        <v>No Data</v>
      </c>
      <c r="FO246" s="37" t="str" cm="1">
        <f t="array" ref="FO246">_xlfn.IFS(FG246="", "No Data", FG246&lt;0, "Negative/Future", FG246=0, "Zero Days", FG246&lt;=3, "&lt; 3 Months", FG246&lt;=6, "3 to 6 Months", FG246&lt;=9, "6 to 9 Months", FG246&lt;=12, "9 to 12 Months", FG246&lt;=15, "12 to 15 Months", FG246&lt;=18, "15 to 18 Months", FG246&lt;=24, "18 to 24 Months", FG246&gt;24, "&gt; 24 Months")</f>
        <v>No Data</v>
      </c>
      <c r="FP246" s="37" t="str" cm="1">
        <f t="array" ref="FP246">_xlfn.IFS(FF246="", "No Data", FF246&lt;0, "Negative/Future", FF246=0, "Zero Days", FF246&lt;=3, "&lt; 3 Months", FF246&lt;=6, "3 to 6 Months", FF246&lt;=9, "6 to 9 Months", FF246&lt;=12, "9 to 12 Months", FF246&lt;=15, "12 to 15 Months", FF246&lt;=18, "15 to 18 Months", FF246&lt;=24, "18 to 24 Months", FF246&gt;24, "&gt; 24 Months")</f>
        <v>No Data</v>
      </c>
      <c r="FQ246" s="29" t="s">
        <v>1270</v>
      </c>
      <c r="FR246" s="29">
        <v>8789325754</v>
      </c>
      <c r="FS246" s="38" t="str">
        <f>VLOOKUP(_xlfn.XLOOKUP(B246,[1]MDA_Assets!D:D,[1]MDA_Assets!I:I,"",0),[1]Validation!$B$1:$C$8,2,0)</f>
        <v>A</v>
      </c>
      <c r="FT246" s="38" t="s">
        <v>296</v>
      </c>
      <c r="FU246" s="31">
        <f>_xlfn.XLOOKUP(B246,[1]MDA_Assets!D:D,[1]MDA_Assets!X:X,"",0)</f>
        <v>0</v>
      </c>
      <c r="FV246" s="39">
        <v>6</v>
      </c>
      <c r="FW246" s="39">
        <v>0</v>
      </c>
      <c r="FX246" s="39">
        <v>0</v>
      </c>
      <c r="FY246" s="39">
        <v>3</v>
      </c>
      <c r="FZ246" s="40">
        <f t="shared" si="196"/>
        <v>46273</v>
      </c>
      <c r="GA246" s="40">
        <f t="shared" si="196"/>
        <v>46273</v>
      </c>
      <c r="GB246" s="40">
        <f t="shared" si="161"/>
        <v>46543</v>
      </c>
      <c r="GC246" s="40">
        <f t="shared" si="162"/>
        <v>46543</v>
      </c>
      <c r="GD246" s="40">
        <f t="shared" si="163"/>
        <v>46273</v>
      </c>
      <c r="GE246" s="40">
        <f t="shared" si="164"/>
        <v>46250</v>
      </c>
      <c r="GF246" s="40" t="str">
        <f t="shared" si="200"/>
        <v/>
      </c>
      <c r="GG246" s="40" t="str">
        <f t="shared" si="200"/>
        <v/>
      </c>
      <c r="GH246" s="40" t="str">
        <f t="shared" si="200"/>
        <v/>
      </c>
      <c r="GI246" s="39">
        <f t="shared" si="188"/>
        <v>0</v>
      </c>
      <c r="GJ246" s="39">
        <f t="shared" si="189"/>
        <v>0</v>
      </c>
      <c r="GK246" s="39">
        <f t="shared" si="190"/>
        <v>0</v>
      </c>
      <c r="GL246" s="39">
        <f t="shared" si="191"/>
        <v>6</v>
      </c>
    </row>
    <row r="247" spans="1:194" x14ac:dyDescent="0.25">
      <c r="A247" s="19">
        <v>277</v>
      </c>
      <c r="B247" s="43" t="s">
        <v>1308</v>
      </c>
      <c r="C247" s="43" t="s">
        <v>186</v>
      </c>
      <c r="D247" s="43" t="s">
        <v>241</v>
      </c>
      <c r="E247" s="43" t="s">
        <v>848</v>
      </c>
      <c r="F247" s="43" t="s">
        <v>1309</v>
      </c>
      <c r="G247" s="43" t="s">
        <v>243</v>
      </c>
      <c r="H247" s="43" t="s">
        <v>336</v>
      </c>
      <c r="I247" s="43" t="s">
        <v>192</v>
      </c>
      <c r="J247" s="44">
        <f t="shared" si="165"/>
        <v>43259.770833333336</v>
      </c>
      <c r="K247" s="44">
        <v>42895.770833333336</v>
      </c>
      <c r="L247" s="44">
        <v>42864.770833333336</v>
      </c>
      <c r="M247" s="43" t="s">
        <v>2356</v>
      </c>
      <c r="N247" s="43" t="s">
        <v>193</v>
      </c>
      <c r="O247" s="44">
        <v>46052.749745370369</v>
      </c>
      <c r="P247" s="43">
        <v>33088</v>
      </c>
      <c r="Q247" s="43">
        <v>15882</v>
      </c>
      <c r="R247" s="43">
        <v>17206</v>
      </c>
      <c r="S247" s="43" t="s">
        <v>206</v>
      </c>
      <c r="T247" s="44">
        <v>45748.770833333336</v>
      </c>
      <c r="U247" s="44">
        <v>45748.770833333336</v>
      </c>
      <c r="V247" s="44">
        <v>45748.770833333336</v>
      </c>
      <c r="W247" s="44">
        <v>45748.770833333336</v>
      </c>
      <c r="X247" s="44">
        <v>45748.770833333336</v>
      </c>
      <c r="Y247" s="44">
        <v>45648.770833333336</v>
      </c>
      <c r="Z247" s="43"/>
      <c r="AA247" s="43"/>
      <c r="AB247" s="44">
        <v>45648.770833333336</v>
      </c>
      <c r="AC247" s="43"/>
      <c r="AD247" s="43"/>
      <c r="AE247" s="43">
        <v>3</v>
      </c>
      <c r="AF247" s="43" t="s">
        <v>2357</v>
      </c>
      <c r="AG247" s="43" t="s">
        <v>2357</v>
      </c>
      <c r="AH247" s="43" t="s">
        <v>2357</v>
      </c>
      <c r="AI247" s="43" t="s">
        <v>2357</v>
      </c>
      <c r="AJ247" s="43" t="s">
        <v>2358</v>
      </c>
      <c r="AK247" s="43" t="s">
        <v>2211</v>
      </c>
      <c r="AL247" s="46">
        <v>46113</v>
      </c>
      <c r="AM247" s="46">
        <v>45928</v>
      </c>
      <c r="AN247" s="46">
        <v>46113</v>
      </c>
      <c r="AO247" s="46">
        <v>46113</v>
      </c>
      <c r="AP247" s="47">
        <v>46378</v>
      </c>
      <c r="AQ247" s="46">
        <v>46113</v>
      </c>
      <c r="AR247" s="46">
        <v>46013</v>
      </c>
      <c r="AS247" s="48"/>
      <c r="AT247" s="48"/>
      <c r="AU247" s="43">
        <v>1</v>
      </c>
      <c r="AV247" s="43">
        <v>0</v>
      </c>
      <c r="AW247" s="43">
        <v>0</v>
      </c>
      <c r="AX247" s="51" t="s">
        <v>211</v>
      </c>
      <c r="AY247" s="51" t="s">
        <v>211</v>
      </c>
      <c r="AZ247" s="51" t="s">
        <v>198</v>
      </c>
      <c r="BA247" s="20">
        <f t="shared" ca="1" si="195"/>
        <v>1</v>
      </c>
      <c r="BB247" s="20">
        <f t="shared" ca="1" si="195"/>
        <v>1</v>
      </c>
      <c r="BC247" s="20">
        <f t="shared" ca="1" si="195"/>
        <v>1</v>
      </c>
      <c r="BD247" s="20">
        <f t="shared" ca="1" si="194"/>
        <v>1</v>
      </c>
      <c r="BE247" s="20">
        <f t="shared" ca="1" si="194"/>
        <v>0</v>
      </c>
      <c r="BF247" s="20">
        <f t="shared" ca="1" si="194"/>
        <v>1</v>
      </c>
      <c r="BG247" s="21">
        <f t="shared" ca="1" si="194"/>
        <v>1</v>
      </c>
      <c r="BH247" s="21" t="str">
        <f t="shared" ca="1" si="194"/>
        <v/>
      </c>
      <c r="BI247" s="21" t="str">
        <f t="shared" ca="1" si="194"/>
        <v/>
      </c>
      <c r="BJ247" s="22">
        <f t="shared" ca="1" si="166"/>
        <v>6</v>
      </c>
      <c r="BK247" s="21">
        <f t="shared" si="167"/>
        <v>2</v>
      </c>
      <c r="BL247" s="22">
        <f t="shared" ca="1" si="168"/>
        <v>33335</v>
      </c>
      <c r="BM247" s="22">
        <f t="shared" ca="1" si="169"/>
        <v>16001</v>
      </c>
      <c r="BN247" s="23">
        <f t="shared" ca="1" si="170"/>
        <v>17334</v>
      </c>
      <c r="BO247" s="24">
        <f t="shared" ca="1" si="171"/>
        <v>247</v>
      </c>
      <c r="BP247" s="51" t="str">
        <f>_xlfn.XLOOKUP(E247,[1]Validation!E:E,[1]Validation!F:F,"")</f>
        <v>EG15</v>
      </c>
      <c r="BQ247" s="51" t="str">
        <f>_xlfn.XLOOKUP(BP247,[1]Validation!F:F,[1]Validation!G:G,"")</f>
        <v>EG11 to EG22</v>
      </c>
      <c r="BR247" s="52" t="str">
        <f>VLOOKUP(G247,[1]Validation!$B$1:$C$9,2,0)</f>
        <v>A</v>
      </c>
      <c r="BS247" s="51">
        <f t="shared" ca="1" si="172"/>
        <v>108</v>
      </c>
      <c r="BT247" s="53">
        <f>_xlfn.XLOOKUP(B247,'[2]1. All Calls'!$R:$R,'[2]1. All Calls'!$A:$A,"",0)</f>
        <v>46156.633020833302</v>
      </c>
      <c r="BU247" s="51" t="str">
        <f>_xlfn.XLOOKUP(B247,'[2]1. All Calls'!$R:$R,'[2]1. All Calls'!$F:$F,"",0)</f>
        <v>CC-02080698</v>
      </c>
      <c r="BV247" s="51" t="str">
        <f>_xlfn.XLOOKUP(B247,'[2]1. All Calls'!$R:$R,'[2]1. All Calls'!$J:$J,"",0)</f>
        <v>Schedule Service</v>
      </c>
      <c r="BW247" s="53">
        <f>_xlfn.XLOOKUP(B247,'[2]Sch Calls'!$R:$R,'[2]Sch Calls'!$A:$A,"",0)</f>
        <v>46156.633020833302</v>
      </c>
      <c r="BX247" s="51">
        <f>_xlfn.XLOOKUP(B247,'[2]Sch Calls'!$R:$R,'[2]Sch Calls'!$B:$B,"",0)</f>
        <v>33088</v>
      </c>
      <c r="BY247" s="51" t="str">
        <f t="shared" si="197"/>
        <v>29-Sep-25</v>
      </c>
      <c r="BZ247" s="51" t="str">
        <f t="shared" si="197"/>
        <v>29-Sep-25</v>
      </c>
      <c r="CA247" s="51" t="str">
        <f t="shared" si="173"/>
        <v>02-Jan-26</v>
      </c>
      <c r="CB247" s="51" t="str">
        <f t="shared" si="174"/>
        <v>30-Sep-26</v>
      </c>
      <c r="CC247" s="51" t="str">
        <f t="shared" si="175"/>
        <v>23-Dec-26</v>
      </c>
      <c r="CD247" s="51" t="str">
        <f t="shared" si="176"/>
        <v>02-Apr-26</v>
      </c>
      <c r="CE247" s="51">
        <f t="shared" ca="1" si="198"/>
        <v>427</v>
      </c>
      <c r="CF247" s="51">
        <f t="shared" ca="1" si="198"/>
        <v>427</v>
      </c>
      <c r="CG247" s="51">
        <f t="shared" ca="1" si="177"/>
        <v>427</v>
      </c>
      <c r="CH247" s="51">
        <f t="shared" ca="1" si="178"/>
        <v>427</v>
      </c>
      <c r="CI247" s="51">
        <f t="shared" ca="1" si="179"/>
        <v>527</v>
      </c>
      <c r="CJ247" s="51">
        <f t="shared" ca="1" si="180"/>
        <v>427</v>
      </c>
      <c r="CK247" s="51">
        <f t="shared" ca="1" si="203"/>
        <v>854</v>
      </c>
      <c r="CL247" s="51">
        <f t="shared" ca="1" si="203"/>
        <v>854</v>
      </c>
      <c r="CM247" s="51">
        <f t="shared" ca="1" si="203"/>
        <v>854</v>
      </c>
      <c r="CN247" s="51">
        <f t="shared" ca="1" si="203"/>
        <v>854</v>
      </c>
      <c r="CO247" s="51">
        <f t="shared" ca="1" si="203"/>
        <v>1054</v>
      </c>
      <c r="CP247" s="51">
        <f t="shared" ca="1" si="203"/>
        <v>854</v>
      </c>
      <c r="CQ247" s="51">
        <f t="shared" ca="1" si="204"/>
        <v>-599</v>
      </c>
      <c r="CR247" s="51">
        <f t="shared" ca="1" si="204"/>
        <v>-599</v>
      </c>
      <c r="CS247" s="51">
        <f t="shared" ca="1" si="204"/>
        <v>-599</v>
      </c>
      <c r="CT247" s="51">
        <f t="shared" ca="1" si="204"/>
        <v>-599</v>
      </c>
      <c r="CU247" s="51">
        <f t="shared" ca="1" si="204"/>
        <v>2201</v>
      </c>
      <c r="CV247" s="54">
        <f t="shared" ca="1" si="204"/>
        <v>401</v>
      </c>
      <c r="CW247" s="25" t="s">
        <v>212</v>
      </c>
      <c r="CX247" s="55">
        <v>0.48</v>
      </c>
      <c r="CY247" s="55"/>
      <c r="CZ247" s="26">
        <v>0</v>
      </c>
      <c r="DA247" s="26">
        <v>0</v>
      </c>
      <c r="DB247" s="26">
        <v>0</v>
      </c>
      <c r="DC247" s="26">
        <v>0</v>
      </c>
      <c r="DD247" s="26">
        <v>0</v>
      </c>
      <c r="DE247" s="26">
        <v>0</v>
      </c>
      <c r="DF247" s="26">
        <v>0</v>
      </c>
      <c r="DG247" s="26">
        <v>0</v>
      </c>
      <c r="DH247" s="26">
        <v>0</v>
      </c>
      <c r="DI247" s="26">
        <v>0</v>
      </c>
      <c r="DJ247" s="26">
        <v>0</v>
      </c>
      <c r="DK247" s="26">
        <v>0</v>
      </c>
      <c r="DL247" s="27">
        <f t="shared" si="181"/>
        <v>46231.633020833302</v>
      </c>
      <c r="DM247" s="28">
        <f t="shared" ca="1" si="182"/>
        <v>0</v>
      </c>
      <c r="DN247" s="56">
        <f>_xlfn.XLOOKUP(B247,'[2]1. All Calls'!$R:$R,'[2]1. All Calls'!$A:$A,"",0)</f>
        <v>46156.633020833302</v>
      </c>
      <c r="DO247" s="57" t="str">
        <f ca="1">VLOOKUP(DM247,[1]Validation!$B$20:$C$25,2,0)</f>
        <v>Within 3 months</v>
      </c>
      <c r="DP247" s="58" t="str">
        <f>_xlfn.XLOOKUP(B247,'[1]Active AMCs- Dealer'!E:E,'[1]Active AMCs- Dealer'!L:L,"Not in AMC",0)</f>
        <v>Not in AMC</v>
      </c>
      <c r="DQ247" s="50" t="s">
        <v>213</v>
      </c>
      <c r="DR247" s="29" t="str">
        <f>_xlfn.XLOOKUP(B247,'[2]1. All Calls'!$R:$R,'[2]1. All Calls'!$F:$F,"",0)</f>
        <v>CC-02080698</v>
      </c>
      <c r="DS247" s="29" t="str">
        <f>_xlfn.XLOOKUP(B247,'[2]1. All Calls'!$R:$R,'[2]1. All Calls'!$AB:$AB,"",0)</f>
        <v>We visited site and changed air filter, Oil filter, Separator and oil after than start and check unit running well condition at the present time.</v>
      </c>
      <c r="DT247" s="30">
        <f>_xlfn.XLOOKUP(DR247,'[2]1. All Calls'!$F:$F,'[2]1. All Calls'!$A:$A,"",0)</f>
        <v>46156.633020833302</v>
      </c>
      <c r="DU247" s="31">
        <f>_xlfn.XLOOKUP(DR247,'[2]1. All Calls'!$F:$F,'[2]1. All Calls'!$B:$B,"",0)</f>
        <v>33088</v>
      </c>
      <c r="DV247" s="31">
        <f>_xlfn.XLOOKUP(B247,[1]MDA_Assets!D:D,[1]MDA_Assets!N:N,"",0)</f>
        <v>16093</v>
      </c>
      <c r="DW247" s="31">
        <f>_xlfn.XLOOKUP(B247,[1]MDA_Assets!D:D,[1]MDA_Assets!O:O,"",0)</f>
        <v>16399</v>
      </c>
      <c r="DX247" s="32" t="str">
        <f>_xlfn.XLOOKUP(B247,[1]MDA_Assets!D:D,[1]MDA_Assets!Q:Q,"",0)</f>
        <v>XD</v>
      </c>
      <c r="DY247" s="33">
        <f>_xlfn.XLOOKUP(B247,[1]MDA_Assets!D:D,[1]MDA_Assets!R:R,"",0)</f>
        <v>46156</v>
      </c>
      <c r="DZ247" s="33">
        <f>_xlfn.XLOOKUP(B247,[1]MDA_Assets!D:D,[1]MDA_Assets!S:S,"",0)</f>
        <v>46156</v>
      </c>
      <c r="EA247" s="33">
        <f>_xlfn.XLOOKUP(B247,[1]MDA_Assets!D:D,[1]MDA_Assets!T:T,"",0)</f>
        <v>46156</v>
      </c>
      <c r="EB247" s="33">
        <f>_xlfn.XLOOKUP(B247,[1]MDA_Assets!D:D,[1]MDA_Assets!U:U,"",0)</f>
        <v>46156</v>
      </c>
      <c r="EC247" s="33">
        <f>_xlfn.XLOOKUP(B247,[1]MDA_Assets!D:D,[1]MDA_Assets!V:V,"",0)</f>
        <v>46156</v>
      </c>
      <c r="ED247" s="33">
        <f>_xlfn.XLOOKUP(B247,[1]MDA_Assets!D:D,[1]MDA_Assets!W:W,"",0)</f>
        <v>45649</v>
      </c>
      <c r="EE247" s="32">
        <f>_xlfn.XLOOKUP(B247,[1]MDA_Assets!D:D,[1]MDA_Assets!X:X,"",0)</f>
        <v>0</v>
      </c>
      <c r="EF247" s="33">
        <f>_xlfn.XLOOKUP(B247,[1]MDA_Assets!D:D,[1]MDA_Assets!Y:Y,"",0)</f>
        <v>45649</v>
      </c>
      <c r="EG247" s="33">
        <f>_xlfn.XLOOKUP(B247,[1]MDA_Assets!D:D,[1]MDA_Assets!Z:Z,"",0)</f>
        <v>0</v>
      </c>
      <c r="EH247" s="33">
        <f>_xlfn.XLOOKUP(B247,[1]MDA_Assets!D:D,[1]MDA_Assets!AA:AA,"",0)</f>
        <v>0</v>
      </c>
      <c r="EI247" s="34">
        <f>_xlfn.XLOOKUP(B247,[1]MDA_Assets!D:D,[1]MDA_Assets!P:P,"",0)</f>
        <v>2</v>
      </c>
      <c r="EJ247" s="35" t="str">
        <f>_xlfn.XLOOKUP(B247,[1]MDA_Assets!D:D,[1]MDA_Assets!AB:AB,"",0)</f>
        <v>1500</v>
      </c>
      <c r="EK247" s="35" t="str">
        <f>_xlfn.XLOOKUP(B247,[1]MDA_Assets!D:D,[1]MDA_Assets!AC:AC,"",0)</f>
        <v>1500</v>
      </c>
      <c r="EL247" s="35" t="str">
        <f>_xlfn.XLOOKUP(B247,[1]MDA_Assets!D:D,[1]MDA_Assets!AD:AD,"",0)</f>
        <v>3000</v>
      </c>
      <c r="EM247" s="35" t="str">
        <f>_xlfn.XLOOKUP(B247,[1]MDA_Assets!D:D,[1]MDA_Assets!AE:AE,"",0)</f>
        <v>3000</v>
      </c>
      <c r="EN247" s="35" t="str">
        <f>_xlfn.XLOOKUP(B247,[1]MDA_Assets!D:D,[1]MDA_Assets!AF:AF,"",0)</f>
        <v>1000</v>
      </c>
      <c r="EO247" s="35" t="str">
        <f>_xlfn.XLOOKUP(B247,[1]MDA_Assets!D:D,[1]MDA_Assets!AG:AG,"",0)</f>
        <v>2000</v>
      </c>
      <c r="EP247" s="36">
        <f t="shared" si="199"/>
        <v>365</v>
      </c>
      <c r="EQ247" s="36">
        <f t="shared" si="199"/>
        <v>180</v>
      </c>
      <c r="ER247" s="36">
        <f t="shared" si="183"/>
        <v>365</v>
      </c>
      <c r="ES247" s="36">
        <f t="shared" si="184"/>
        <v>365</v>
      </c>
      <c r="ET247" s="36">
        <f t="shared" si="185"/>
        <v>730</v>
      </c>
      <c r="EU247" s="36">
        <f t="shared" si="186"/>
        <v>365</v>
      </c>
      <c r="EV247" s="36">
        <f t="shared" si="187"/>
        <v>365</v>
      </c>
      <c r="EW247" s="36" t="str">
        <f t="shared" si="159"/>
        <v/>
      </c>
      <c r="EX247" s="36" t="str">
        <f t="shared" si="160"/>
        <v/>
      </c>
      <c r="EY247" s="36">
        <f t="shared" si="193"/>
        <v>11.78</v>
      </c>
      <c r="EZ247" s="36">
        <f t="shared" si="193"/>
        <v>5.81</v>
      </c>
      <c r="FA247" s="36">
        <f t="shared" si="193"/>
        <v>11.78</v>
      </c>
      <c r="FB247" s="36">
        <f t="shared" si="193"/>
        <v>11.78</v>
      </c>
      <c r="FC247" s="36">
        <f t="shared" si="193"/>
        <v>23.55</v>
      </c>
      <c r="FD247" s="36">
        <f t="shared" si="193"/>
        <v>11.78</v>
      </c>
      <c r="FE247" s="36">
        <f t="shared" si="192"/>
        <v>11.78</v>
      </c>
      <c r="FF247" s="36" t="str">
        <f t="shared" si="192"/>
        <v/>
      </c>
      <c r="FG247" s="36" t="str">
        <f t="shared" si="192"/>
        <v/>
      </c>
      <c r="FH247" s="37" t="str" cm="1">
        <f t="array" ref="FH247">_xlfn.IFS(EY247="", "No Data", EY247&lt;0, "Negative/Future", EY247=0, "Zero Days", EY247&lt;=3, "&lt; 3 Months", EY247&lt;=6, "3 to 6 Months", EY247&lt;=9, "6 to 9 Months", EY247&lt;=12, "9 to 12 Months", EY247&lt;=15, "12 to 15 Months", EY247&lt;=18, "15 to 18 Months", EY247&lt;=24, "18 to 24 Months", EY247&gt;24, "&gt; 24 Months")</f>
        <v>9 to 12 Months</v>
      </c>
      <c r="FI247" s="37" t="str" cm="1">
        <f t="array" ref="FI247">_xlfn.IFS(EZ247="", "No Data", EZ247&lt;0, "Negative/Future", EZ247=0, "Zero Days", EZ247&lt;=3, "&lt; 3 Months", EZ247&lt;=6, "3 to 6 Months", EZ247&lt;=9, "6 to 9 Months", EZ247&lt;=12, "9 to 12 Months", EZ247&lt;=15, "12 to 15 Months", EZ247&lt;=18, "15 to 18 Months", EZ247&lt;=24, "18 to 24 Months", EZ247&gt;24, "&gt; 24 Months")</f>
        <v>3 to 6 Months</v>
      </c>
      <c r="FJ247" s="37" t="str" cm="1">
        <f t="array" ref="FJ247">_xlfn.IFS(FA247="", "No Data", FA247&lt;0, "Negative/Future", FA247=0, "Zero Days", FA247&lt;=3, "&lt; 3 Months", FA247&lt;=6, "3 to 6 Months", FA247&lt;=9, "6 to 9 Months", FA247&lt;=12, "9 to 12 Months", FA247&lt;=15, "12 to 15 Months", FA247&lt;=18, "15 to 18 Months", FA247&lt;=24, "18 to 24 Months", FA247&gt;24, "&gt; 24 Months")</f>
        <v>9 to 12 Months</v>
      </c>
      <c r="FK247" s="37" t="str" cm="1">
        <f t="array" ref="FK247">_xlfn.IFS(FB247="", "No Data", FB247&lt;0, "Negative/Future", FB247=0, "Zero Days", FB247&lt;=3, "&lt; 3 Months", FB247&lt;=6, "3 to 6 Months", FB247&lt;=9, "6 to 9 Months", FB247&lt;=12, "9 to 12 Months", FB247&lt;=15, "12 to 15 Months", FB247&lt;=18, "15 to 18 Months", FB247&lt;=24, "18 to 24 Months", FB247&gt;24, "&gt; 24 Months")</f>
        <v>9 to 12 Months</v>
      </c>
      <c r="FL247" s="37" t="str" cm="1">
        <f t="array" ref="FL247">_xlfn.IFS(FC247="", "No Data", FC247&lt;0, "Negative/Future", FC247=0, "Zero Days", FC247&lt;=3, "&lt; 3 Months", FC247&lt;=6, "3 to 6 Months", FC247&lt;=9, "6 to 9 Months", FC247&lt;=12, "9 to 12 Months", FC247&lt;=15, "12 to 15 Months", FC247&lt;=18, "15 to 18 Months", FC247&lt;=24, "18 to 24 Months", FC247&gt;24, "&gt; 24 Months")</f>
        <v>18 to 24 Months</v>
      </c>
      <c r="FM247" s="37" t="str" cm="1">
        <f t="array" ref="FM247">_xlfn.IFS(FD247="", "No Data", FD247&lt;0, "Negative/Future", FD247=0, "Zero Days", FD247&lt;=3, "&lt; 3 Months", FD247&lt;=6, "3 to 6 Months", FD247&lt;=9, "6 to 9 Months", FD247&lt;=12, "9 to 12 Months", FD247&lt;=15, "12 to 15 Months", FD247&lt;=18, "15 to 18 Months", FD247&lt;=24, "18 to 24 Months", FD247&gt;24, "&gt; 24 Months")</f>
        <v>9 to 12 Months</v>
      </c>
      <c r="FN247" s="37" t="str" cm="1">
        <f t="array" ref="FN247">_xlfn.IFS(FE247="", "No Data", FE247&lt;0, "Negative/Future", FE247=0, "Zero Days", FE247&lt;=3, "&lt; 3 Months", FE247&lt;=6, "3 to 6 Months", FE247&lt;=9, "6 to 9 Months", FE247&lt;=12, "9 to 12 Months", FE247&lt;=15, "12 to 15 Months", FE247&lt;=18, "15 to 18 Months", FE247&lt;=24, "18 to 24 Months", FE247&gt;24, "&gt; 24 Months")</f>
        <v>9 to 12 Months</v>
      </c>
      <c r="FO247" s="37" t="str" cm="1">
        <f t="array" ref="FO247">_xlfn.IFS(FG247="", "No Data", FG247&lt;0, "Negative/Future", FG247=0, "Zero Days", FG247&lt;=3, "&lt; 3 Months", FG247&lt;=6, "3 to 6 Months", FG247&lt;=9, "6 to 9 Months", FG247&lt;=12, "9 to 12 Months", FG247&lt;=15, "12 to 15 Months", FG247&lt;=18, "15 to 18 Months", FG247&lt;=24, "18 to 24 Months", FG247&gt;24, "&gt; 24 Months")</f>
        <v>No Data</v>
      </c>
      <c r="FP247" s="37" t="str" cm="1">
        <f t="array" ref="FP247">_xlfn.IFS(FF247="", "No Data", FF247&lt;0, "Negative/Future", FF247=0, "Zero Days", FF247&lt;=3, "&lt; 3 Months", FF247&lt;=6, "3 to 6 Months", FF247&lt;=9, "6 to 9 Months", FF247&lt;=12, "9 to 12 Months", FF247&lt;=15, "12 to 15 Months", FF247&lt;=18, "15 to 18 Months", FF247&lt;=24, "18 to 24 Months", FF247&gt;24, "&gt; 24 Months")</f>
        <v>No Data</v>
      </c>
      <c r="FQ247" s="29" t="s">
        <v>1310</v>
      </c>
      <c r="FR247" s="29">
        <v>8003055884</v>
      </c>
      <c r="FS247" s="38" t="str">
        <f>VLOOKUP(_xlfn.XLOOKUP(B247,[1]MDA_Assets!D:D,[1]MDA_Assets!I:I,"",0),[1]Validation!$B$1:$C$8,2,0)</f>
        <v>A</v>
      </c>
      <c r="FT247" s="38" t="s">
        <v>296</v>
      </c>
      <c r="FU247" s="31">
        <f>_xlfn.XLOOKUP(B247,[1]MDA_Assets!D:D,[1]MDA_Assets!X:X,"",0)</f>
        <v>0</v>
      </c>
      <c r="FV247" s="39">
        <v>6</v>
      </c>
      <c r="FW247" s="39">
        <v>0</v>
      </c>
      <c r="FX247" s="39">
        <v>0</v>
      </c>
      <c r="FY247" s="39">
        <v>3</v>
      </c>
      <c r="FZ247" s="40">
        <f t="shared" si="196"/>
        <v>46521</v>
      </c>
      <c r="GA247" s="40">
        <f t="shared" si="196"/>
        <v>46336</v>
      </c>
      <c r="GB247" s="40">
        <f t="shared" si="161"/>
        <v>46521</v>
      </c>
      <c r="GC247" s="40">
        <f t="shared" si="162"/>
        <v>46521</v>
      </c>
      <c r="GD247" s="40">
        <f t="shared" si="163"/>
        <v>46886</v>
      </c>
      <c r="GE247" s="40">
        <f t="shared" si="164"/>
        <v>46014</v>
      </c>
      <c r="GF247" s="40">
        <f t="shared" si="200"/>
        <v>46014</v>
      </c>
      <c r="GG247" s="40" t="str">
        <f t="shared" si="200"/>
        <v/>
      </c>
      <c r="GH247" s="40" t="str">
        <f t="shared" si="200"/>
        <v/>
      </c>
      <c r="GI247" s="39">
        <f t="shared" si="188"/>
        <v>2</v>
      </c>
      <c r="GJ247" s="39">
        <f t="shared" si="189"/>
        <v>0</v>
      </c>
      <c r="GK247" s="39">
        <f t="shared" si="190"/>
        <v>0</v>
      </c>
      <c r="GL247" s="39">
        <f t="shared" si="191"/>
        <v>5</v>
      </c>
    </row>
    <row r="248" spans="1:194" x14ac:dyDescent="0.25">
      <c r="A248" s="19">
        <v>278</v>
      </c>
      <c r="B248" s="43" t="s">
        <v>1311</v>
      </c>
      <c r="C248" s="43" t="s">
        <v>254</v>
      </c>
      <c r="D248" s="43" t="s">
        <v>241</v>
      </c>
      <c r="E248" s="43" t="s">
        <v>1312</v>
      </c>
      <c r="F248" s="43" t="s">
        <v>1313</v>
      </c>
      <c r="G248" s="43" t="s">
        <v>243</v>
      </c>
      <c r="H248" s="43" t="s">
        <v>1314</v>
      </c>
      <c r="I248" s="43" t="s">
        <v>192</v>
      </c>
      <c r="J248" s="44">
        <f t="shared" si="165"/>
        <v>43613.770833333336</v>
      </c>
      <c r="K248" s="44">
        <v>43249.770833333336</v>
      </c>
      <c r="L248" s="44">
        <v>43227.770833333336</v>
      </c>
      <c r="M248" s="43" t="s">
        <v>2968</v>
      </c>
      <c r="N248" s="43" t="s">
        <v>2787</v>
      </c>
      <c r="O248" s="44">
        <v>46130.443726851852</v>
      </c>
      <c r="P248" s="43">
        <v>45373</v>
      </c>
      <c r="Q248" s="43">
        <v>21646</v>
      </c>
      <c r="R248" s="43">
        <v>23717</v>
      </c>
      <c r="S248" s="43" t="s">
        <v>206</v>
      </c>
      <c r="T248" s="44">
        <v>46023.770833333336</v>
      </c>
      <c r="U248" s="44">
        <v>46023.770833333336</v>
      </c>
      <c r="V248" s="44">
        <v>46023.770833333336</v>
      </c>
      <c r="W248" s="44">
        <v>46023.770833333336</v>
      </c>
      <c r="X248" s="44">
        <v>46023.770833333336</v>
      </c>
      <c r="Y248" s="44">
        <v>46030.770833333336</v>
      </c>
      <c r="Z248" s="43" t="s">
        <v>199</v>
      </c>
      <c r="AA248" s="43"/>
      <c r="AB248" s="44">
        <v>45914.770833333336</v>
      </c>
      <c r="AC248" s="44">
        <v>45914.770833333336</v>
      </c>
      <c r="AD248" s="44">
        <v>45914.770833333336</v>
      </c>
      <c r="AE248" s="43">
        <v>10</v>
      </c>
      <c r="AF248" s="43" t="s">
        <v>2969</v>
      </c>
      <c r="AG248" s="43" t="s">
        <v>2969</v>
      </c>
      <c r="AH248" s="43" t="s">
        <v>2970</v>
      </c>
      <c r="AI248" s="43" t="s">
        <v>2970</v>
      </c>
      <c r="AJ248" s="43" t="s">
        <v>2971</v>
      </c>
      <c r="AK248" s="43" t="s">
        <v>2972</v>
      </c>
      <c r="AL248" s="46">
        <v>46048</v>
      </c>
      <c r="AM248" s="46">
        <v>46048</v>
      </c>
      <c r="AN248" s="49">
        <v>46197</v>
      </c>
      <c r="AO248" s="49">
        <v>46197</v>
      </c>
      <c r="AP248" s="46">
        <v>45742</v>
      </c>
      <c r="AQ248" s="47">
        <v>46297</v>
      </c>
      <c r="AR248" s="47">
        <v>46279</v>
      </c>
      <c r="AS248" s="47">
        <v>46279</v>
      </c>
      <c r="AT248" s="47">
        <v>46279</v>
      </c>
      <c r="AU248" s="43">
        <v>1</v>
      </c>
      <c r="AV248" s="43">
        <v>0</v>
      </c>
      <c r="AW248" s="43">
        <v>1</v>
      </c>
      <c r="AX248" s="51" t="s">
        <v>211</v>
      </c>
      <c r="AY248" s="51" t="s">
        <v>211</v>
      </c>
      <c r="AZ248" s="51" t="s">
        <v>198</v>
      </c>
      <c r="BA248" s="20">
        <f t="shared" ca="1" si="195"/>
        <v>1</v>
      </c>
      <c r="BB248" s="20">
        <f t="shared" ca="1" si="195"/>
        <v>1</v>
      </c>
      <c r="BC248" s="20">
        <f t="shared" ca="1" si="195"/>
        <v>1</v>
      </c>
      <c r="BD248" s="20">
        <f t="shared" ca="1" si="194"/>
        <v>1</v>
      </c>
      <c r="BE248" s="20">
        <f t="shared" ca="1" si="194"/>
        <v>1</v>
      </c>
      <c r="BF248" s="20">
        <f t="shared" ca="1" si="194"/>
        <v>0</v>
      </c>
      <c r="BG248" s="21">
        <f t="shared" ca="1" si="194"/>
        <v>0</v>
      </c>
      <c r="BH248" s="21">
        <f t="shared" ca="1" si="194"/>
        <v>0</v>
      </c>
      <c r="BI248" s="21">
        <f t="shared" ca="1" si="194"/>
        <v>0</v>
      </c>
      <c r="BJ248" s="22">
        <f t="shared" ca="1" si="166"/>
        <v>5</v>
      </c>
      <c r="BK248" s="21">
        <f t="shared" si="167"/>
        <v>5</v>
      </c>
      <c r="BL248" s="22">
        <f t="shared" ca="1" si="168"/>
        <v>45601</v>
      </c>
      <c r="BM248" s="22">
        <f t="shared" ca="1" si="169"/>
        <v>21888</v>
      </c>
      <c r="BN248" s="23">
        <f t="shared" ca="1" si="170"/>
        <v>23713</v>
      </c>
      <c r="BO248" s="24">
        <f t="shared" ca="1" si="171"/>
        <v>228</v>
      </c>
      <c r="BP248" s="51" t="str">
        <f>_xlfn.XLOOKUP(E248,[1]Validation!E:E,[1]Validation!F:F,"")</f>
        <v>EN15</v>
      </c>
      <c r="BQ248" s="51" t="str">
        <f>_xlfn.XLOOKUP(BP248,[1]Validation!F:F,[1]Validation!G:G,"")</f>
        <v>EN11 to EN22</v>
      </c>
      <c r="BR248" s="52" t="str">
        <f>VLOOKUP(G248,[1]Validation!$B$1:$C$9,2,0)</f>
        <v>A</v>
      </c>
      <c r="BS248" s="51">
        <f t="shared" ca="1" si="172"/>
        <v>96</v>
      </c>
      <c r="BT248" s="53">
        <f>_xlfn.XLOOKUP(B248,'[2]1. All Calls'!$R:$R,'[2]1. All Calls'!$A:$A,"",0)</f>
        <v>46171.741585648102</v>
      </c>
      <c r="BU248" s="51" t="str">
        <f>_xlfn.XLOOKUP(B248,'[2]1. All Calls'!$R:$R,'[2]1. All Calls'!$F:$F,"",0)</f>
        <v>CC-02099035</v>
      </c>
      <c r="BV248" s="51" t="str">
        <f>_xlfn.XLOOKUP(B248,'[2]1. All Calls'!$R:$R,'[2]1. All Calls'!$J:$J,"",0)</f>
        <v>Schedule Service</v>
      </c>
      <c r="BW248" s="53">
        <f>_xlfn.XLOOKUP(B248,'[2]Sch Calls'!$R:$R,'[2]Sch Calls'!$A:$A,"",0)</f>
        <v>46171.741585648102</v>
      </c>
      <c r="BX248" s="51">
        <f>_xlfn.XLOOKUP(B248,'[2]Sch Calls'!$R:$R,'[2]Sch Calls'!$B:$B,"",0)</f>
        <v>46258</v>
      </c>
      <c r="BY248" s="51" t="str">
        <f t="shared" si="197"/>
        <v>01-Jul-26</v>
      </c>
      <c r="BZ248" s="51" t="str">
        <f t="shared" si="197"/>
        <v>01-Jul-26</v>
      </c>
      <c r="CA248" s="51" t="str">
        <f t="shared" si="173"/>
        <v>04-Oct-26</v>
      </c>
      <c r="CB248" s="51" t="str">
        <f t="shared" si="174"/>
        <v>02-Jul-27</v>
      </c>
      <c r="CC248" s="51" t="str">
        <f t="shared" si="175"/>
        <v>09-Jan-28</v>
      </c>
      <c r="CD248" s="51" t="str">
        <f t="shared" si="176"/>
        <v>02-Jan-27</v>
      </c>
      <c r="CE248" s="51">
        <f t="shared" ca="1" si="198"/>
        <v>152</v>
      </c>
      <c r="CF248" s="51">
        <f t="shared" ca="1" si="198"/>
        <v>152</v>
      </c>
      <c r="CG248" s="51">
        <f t="shared" ca="1" si="177"/>
        <v>152</v>
      </c>
      <c r="CH248" s="51">
        <f t="shared" ca="1" si="178"/>
        <v>152</v>
      </c>
      <c r="CI248" s="51">
        <f t="shared" ca="1" si="179"/>
        <v>145</v>
      </c>
      <c r="CJ248" s="51">
        <f t="shared" ca="1" si="180"/>
        <v>152</v>
      </c>
      <c r="CK248" s="51">
        <f t="shared" ca="1" si="203"/>
        <v>760</v>
      </c>
      <c r="CL248" s="51">
        <f t="shared" ca="1" si="203"/>
        <v>760</v>
      </c>
      <c r="CM248" s="51">
        <f t="shared" ca="1" si="203"/>
        <v>760</v>
      </c>
      <c r="CN248" s="51">
        <f t="shared" ca="1" si="203"/>
        <v>760</v>
      </c>
      <c r="CO248" s="51">
        <f t="shared" ca="1" si="203"/>
        <v>725</v>
      </c>
      <c r="CP248" s="51">
        <f t="shared" ca="1" si="203"/>
        <v>760</v>
      </c>
      <c r="CQ248" s="51">
        <f t="shared" ca="1" si="204"/>
        <v>-1586</v>
      </c>
      <c r="CR248" s="51">
        <f t="shared" ca="1" si="204"/>
        <v>-1586</v>
      </c>
      <c r="CS248" s="51">
        <f t="shared" ca="1" si="204"/>
        <v>-86</v>
      </c>
      <c r="CT248" s="51">
        <f t="shared" ca="1" si="204"/>
        <v>-86</v>
      </c>
      <c r="CU248" s="51">
        <f t="shared" ca="1" si="204"/>
        <v>-4602</v>
      </c>
      <c r="CV248" s="54">
        <f t="shared" ca="1" si="204"/>
        <v>914</v>
      </c>
      <c r="CW248" s="25" t="s">
        <v>212</v>
      </c>
      <c r="CX248" s="55">
        <v>0.5</v>
      </c>
      <c r="CY248" s="55"/>
      <c r="CZ248" s="26">
        <v>0</v>
      </c>
      <c r="DA248" s="26">
        <v>0</v>
      </c>
      <c r="DB248" s="26">
        <v>0</v>
      </c>
      <c r="DC248" s="26">
        <v>0</v>
      </c>
      <c r="DD248" s="26">
        <v>0</v>
      </c>
      <c r="DE248" s="26">
        <v>0</v>
      </c>
      <c r="DF248" s="26">
        <v>0</v>
      </c>
      <c r="DG248" s="26">
        <v>0</v>
      </c>
      <c r="DH248" s="26">
        <v>0</v>
      </c>
      <c r="DI248" s="26">
        <v>0</v>
      </c>
      <c r="DJ248" s="26">
        <v>0</v>
      </c>
      <c r="DK248" s="26">
        <v>0</v>
      </c>
      <c r="DL248" s="27">
        <f t="shared" si="181"/>
        <v>46246.741585648102</v>
      </c>
      <c r="DM248" s="28">
        <f t="shared" ca="1" si="182"/>
        <v>0</v>
      </c>
      <c r="DN248" s="56">
        <f>_xlfn.XLOOKUP(B248,'[2]1. All Calls'!$R:$R,'[2]1. All Calls'!$A:$A,"",0)</f>
        <v>46171.741585648102</v>
      </c>
      <c r="DO248" s="57" t="str">
        <f ca="1">VLOOKUP(DM248,[1]Validation!$B$20:$C$25,2,0)</f>
        <v>Within 3 months</v>
      </c>
      <c r="DP248" s="58" t="str">
        <f>_xlfn.XLOOKUP(B248,'[1]Active AMCs- Dealer'!E:E,'[1]Active AMCs- Dealer'!L:L,"Not in AMC",0)</f>
        <v>Not in AMC</v>
      </c>
      <c r="DQ248" s="50" t="s">
        <v>238</v>
      </c>
      <c r="DR248" s="29" t="str">
        <f>_xlfn.XLOOKUP(B248,'[2]1. All Calls'!$R:$R,'[2]1. All Calls'!$F:$F,"",0)</f>
        <v>CC-02099035</v>
      </c>
      <c r="DS248" s="29" t="str">
        <f>_xlfn.XLOOKUP(B248,'[2]1. All Calls'!$R:$R,'[2]1. All Calls'!$AB:$AB,"",0)</f>
        <v>We visited site and changed air filter, Oil filter, Separator, Oil and valve kit after than start and check unit running well condition at the present time.</v>
      </c>
      <c r="DT248" s="30">
        <f>_xlfn.XLOOKUP(DR248,'[2]1. All Calls'!$F:$F,'[2]1. All Calls'!$A:$A,"",0)</f>
        <v>46171.741585648102</v>
      </c>
      <c r="DU248" s="31">
        <f>_xlfn.XLOOKUP(DR248,'[2]1. All Calls'!$F:$F,'[2]1. All Calls'!$B:$B,"",0)</f>
        <v>46258</v>
      </c>
      <c r="DV248" s="31">
        <f>_xlfn.XLOOKUP(B248,[1]MDA_Assets!D:D,[1]MDA_Assets!N:N,"",0)</f>
        <v>21803</v>
      </c>
      <c r="DW248" s="31">
        <f>_xlfn.XLOOKUP(B248,[1]MDA_Assets!D:D,[1]MDA_Assets!O:O,"",0)</f>
        <v>24455</v>
      </c>
      <c r="DX248" s="32" t="str">
        <f>_xlfn.XLOOKUP(B248,[1]MDA_Assets!D:D,[1]MDA_Assets!Q:Q,"",0)</f>
        <v>XD</v>
      </c>
      <c r="DY248" s="33">
        <f>_xlfn.XLOOKUP(B248,[1]MDA_Assets!D:D,[1]MDA_Assets!R:R,"",0)</f>
        <v>46171</v>
      </c>
      <c r="DZ248" s="33">
        <f>_xlfn.XLOOKUP(B248,[1]MDA_Assets!D:D,[1]MDA_Assets!S:S,"",0)</f>
        <v>46171</v>
      </c>
      <c r="EA248" s="33">
        <f>_xlfn.XLOOKUP(B248,[1]MDA_Assets!D:D,[1]MDA_Assets!T:T,"",0)</f>
        <v>46171</v>
      </c>
      <c r="EB248" s="33">
        <f>_xlfn.XLOOKUP(B248,[1]MDA_Assets!D:D,[1]MDA_Assets!U:U,"",0)</f>
        <v>46171</v>
      </c>
      <c r="EC248" s="33">
        <f>_xlfn.XLOOKUP(B248,[1]MDA_Assets!D:D,[1]MDA_Assets!V:V,"",0)</f>
        <v>46024</v>
      </c>
      <c r="ED248" s="33">
        <f>_xlfn.XLOOKUP(B248,[1]MDA_Assets!D:D,[1]MDA_Assets!W:W,"",0)</f>
        <v>46171</v>
      </c>
      <c r="EE248" s="32" t="str">
        <f>_xlfn.XLOOKUP(B248,[1]MDA_Assets!D:D,[1]MDA_Assets!X:X,"",0)</f>
        <v>Yes</v>
      </c>
      <c r="EF248" s="33">
        <f>_xlfn.XLOOKUP(B248,[1]MDA_Assets!D:D,[1]MDA_Assets!Y:Y,"",0)</f>
        <v>45915</v>
      </c>
      <c r="EG248" s="33">
        <f>_xlfn.XLOOKUP(B248,[1]MDA_Assets!D:D,[1]MDA_Assets!Z:Z,"",0)</f>
        <v>45915</v>
      </c>
      <c r="EH248" s="33">
        <f>_xlfn.XLOOKUP(B248,[1]MDA_Assets!D:D,[1]MDA_Assets!AA:AA,"",0)</f>
        <v>45915</v>
      </c>
      <c r="EI248" s="34">
        <f>_xlfn.XLOOKUP(B248,[1]MDA_Assets!D:D,[1]MDA_Assets!P:P,"",0)</f>
        <v>5</v>
      </c>
      <c r="EJ248" s="35" t="str">
        <f>_xlfn.XLOOKUP(B248,[1]MDA_Assets!D:D,[1]MDA_Assets!AB:AB,"",0)</f>
        <v>1500</v>
      </c>
      <c r="EK248" s="35" t="str">
        <f>_xlfn.XLOOKUP(B248,[1]MDA_Assets!D:D,[1]MDA_Assets!AC:AC,"",0)</f>
        <v>1500</v>
      </c>
      <c r="EL248" s="35" t="str">
        <f>_xlfn.XLOOKUP(B248,[1]MDA_Assets!D:D,[1]MDA_Assets!AD:AD,"",0)</f>
        <v>3000</v>
      </c>
      <c r="EM248" s="35" t="str">
        <f>_xlfn.XLOOKUP(B248,[1]MDA_Assets!D:D,[1]MDA_Assets!AE:AE,"",0)</f>
        <v>3000</v>
      </c>
      <c r="EN248" s="35" t="str">
        <f>_xlfn.XLOOKUP(B248,[1]MDA_Assets!D:D,[1]MDA_Assets!AF:AF,"",0)</f>
        <v>8000</v>
      </c>
      <c r="EO248" s="35" t="str">
        <f>_xlfn.XLOOKUP(B248,[1]MDA_Assets!D:D,[1]MDA_Assets!AG:AG,"",0)</f>
        <v>299</v>
      </c>
      <c r="EP248" s="36">
        <f t="shared" si="199"/>
        <v>25</v>
      </c>
      <c r="EQ248" s="36">
        <f t="shared" si="199"/>
        <v>25</v>
      </c>
      <c r="ER248" s="36">
        <f t="shared" si="183"/>
        <v>174</v>
      </c>
      <c r="ES248" s="36">
        <f t="shared" si="184"/>
        <v>174</v>
      </c>
      <c r="ET248" s="36">
        <f t="shared" si="185"/>
        <v>-289</v>
      </c>
      <c r="EU248" s="36">
        <f t="shared" si="186"/>
        <v>274</v>
      </c>
      <c r="EV248" s="36">
        <f t="shared" si="187"/>
        <v>365</v>
      </c>
      <c r="EW248" s="36">
        <f t="shared" si="159"/>
        <v>365</v>
      </c>
      <c r="EX248" s="36">
        <f t="shared" si="160"/>
        <v>365</v>
      </c>
      <c r="EY248" s="36">
        <f t="shared" si="193"/>
        <v>0.81</v>
      </c>
      <c r="EZ248" s="36">
        <f t="shared" si="193"/>
        <v>0.81</v>
      </c>
      <c r="FA248" s="36">
        <f t="shared" si="193"/>
        <v>5.62</v>
      </c>
      <c r="FB248" s="36">
        <f t="shared" si="193"/>
        <v>5.62</v>
      </c>
      <c r="FC248" s="36">
        <f t="shared" si="193"/>
        <v>-9.33</v>
      </c>
      <c r="FD248" s="36">
        <f t="shared" si="193"/>
        <v>8.84</v>
      </c>
      <c r="FE248" s="36">
        <f t="shared" si="192"/>
        <v>11.78</v>
      </c>
      <c r="FF248" s="36">
        <f t="shared" si="192"/>
        <v>11.78</v>
      </c>
      <c r="FG248" s="36">
        <f t="shared" si="192"/>
        <v>11.78</v>
      </c>
      <c r="FH248" s="37" t="str" cm="1">
        <f t="array" ref="FH248">_xlfn.IFS(EY248="", "No Data", EY248&lt;0, "Negative/Future", EY248=0, "Zero Days", EY248&lt;=3, "&lt; 3 Months", EY248&lt;=6, "3 to 6 Months", EY248&lt;=9, "6 to 9 Months", EY248&lt;=12, "9 to 12 Months", EY248&lt;=15, "12 to 15 Months", EY248&lt;=18, "15 to 18 Months", EY248&lt;=24, "18 to 24 Months", EY248&gt;24, "&gt; 24 Months")</f>
        <v>&lt; 3 Months</v>
      </c>
      <c r="FI248" s="37" t="str" cm="1">
        <f t="array" ref="FI248">_xlfn.IFS(EZ248="", "No Data", EZ248&lt;0, "Negative/Future", EZ248=0, "Zero Days", EZ248&lt;=3, "&lt; 3 Months", EZ248&lt;=6, "3 to 6 Months", EZ248&lt;=9, "6 to 9 Months", EZ248&lt;=12, "9 to 12 Months", EZ248&lt;=15, "12 to 15 Months", EZ248&lt;=18, "15 to 18 Months", EZ248&lt;=24, "18 to 24 Months", EZ248&gt;24, "&gt; 24 Months")</f>
        <v>&lt; 3 Months</v>
      </c>
      <c r="FJ248" s="37" t="str" cm="1">
        <f t="array" ref="FJ248">_xlfn.IFS(FA248="", "No Data", FA248&lt;0, "Negative/Future", FA248=0, "Zero Days", FA248&lt;=3, "&lt; 3 Months", FA248&lt;=6, "3 to 6 Months", FA248&lt;=9, "6 to 9 Months", FA248&lt;=12, "9 to 12 Months", FA248&lt;=15, "12 to 15 Months", FA248&lt;=18, "15 to 18 Months", FA248&lt;=24, "18 to 24 Months", FA248&gt;24, "&gt; 24 Months")</f>
        <v>3 to 6 Months</v>
      </c>
      <c r="FK248" s="37" t="str" cm="1">
        <f t="array" ref="FK248">_xlfn.IFS(FB248="", "No Data", FB248&lt;0, "Negative/Future", FB248=0, "Zero Days", FB248&lt;=3, "&lt; 3 Months", FB248&lt;=6, "3 to 6 Months", FB248&lt;=9, "6 to 9 Months", FB248&lt;=12, "9 to 12 Months", FB248&lt;=15, "12 to 15 Months", FB248&lt;=18, "15 to 18 Months", FB248&lt;=24, "18 to 24 Months", FB248&gt;24, "&gt; 24 Months")</f>
        <v>3 to 6 Months</v>
      </c>
      <c r="FL248" s="37" t="str" cm="1">
        <f t="array" ref="FL248">_xlfn.IFS(FC248="", "No Data", FC248&lt;0, "Negative/Future", FC248=0, "Zero Days", FC248&lt;=3, "&lt; 3 Months", FC248&lt;=6, "3 to 6 Months", FC248&lt;=9, "6 to 9 Months", FC248&lt;=12, "9 to 12 Months", FC248&lt;=15, "12 to 15 Months", FC248&lt;=18, "15 to 18 Months", FC248&lt;=24, "18 to 24 Months", FC248&gt;24, "&gt; 24 Months")</f>
        <v>Negative/Future</v>
      </c>
      <c r="FM248" s="37" t="str" cm="1">
        <f t="array" ref="FM248">_xlfn.IFS(FD248="", "No Data", FD248&lt;0, "Negative/Future", FD248=0, "Zero Days", FD248&lt;=3, "&lt; 3 Months", FD248&lt;=6, "3 to 6 Months", FD248&lt;=9, "6 to 9 Months", FD248&lt;=12, "9 to 12 Months", FD248&lt;=15, "12 to 15 Months", FD248&lt;=18, "15 to 18 Months", FD248&lt;=24, "18 to 24 Months", FD248&gt;24, "&gt; 24 Months")</f>
        <v>6 to 9 Months</v>
      </c>
      <c r="FN248" s="37" t="str" cm="1">
        <f t="array" ref="FN248">_xlfn.IFS(FE248="", "No Data", FE248&lt;0, "Negative/Future", FE248=0, "Zero Days", FE248&lt;=3, "&lt; 3 Months", FE248&lt;=6, "3 to 6 Months", FE248&lt;=9, "6 to 9 Months", FE248&lt;=12, "9 to 12 Months", FE248&lt;=15, "12 to 15 Months", FE248&lt;=18, "15 to 18 Months", FE248&lt;=24, "18 to 24 Months", FE248&gt;24, "&gt; 24 Months")</f>
        <v>9 to 12 Months</v>
      </c>
      <c r="FO248" s="37" t="str" cm="1">
        <f t="array" ref="FO248">_xlfn.IFS(FG248="", "No Data", FG248&lt;0, "Negative/Future", FG248=0, "Zero Days", FG248&lt;=3, "&lt; 3 Months", FG248&lt;=6, "3 to 6 Months", FG248&lt;=9, "6 to 9 Months", FG248&lt;=12, "9 to 12 Months", FG248&lt;=15, "12 to 15 Months", FG248&lt;=18, "15 to 18 Months", FG248&lt;=24, "18 to 24 Months", FG248&gt;24, "&gt; 24 Months")</f>
        <v>9 to 12 Months</v>
      </c>
      <c r="FP248" s="37" t="str" cm="1">
        <f t="array" ref="FP248">_xlfn.IFS(FF248="", "No Data", FF248&lt;0, "Negative/Future", FF248=0, "Zero Days", FF248&lt;=3, "&lt; 3 Months", FF248&lt;=6, "3 to 6 Months", FF248&lt;=9, "6 to 9 Months", FF248&lt;=12, "9 to 12 Months", FF248&lt;=15, "12 to 15 Months", FF248&lt;=18, "15 to 18 Months", FF248&lt;=24, "18 to 24 Months", FF248&gt;24, "&gt; 24 Months")</f>
        <v>9 to 12 Months</v>
      </c>
      <c r="FQ248" s="29" t="s">
        <v>1315</v>
      </c>
      <c r="FR248" s="29">
        <v>9711287538</v>
      </c>
      <c r="FS248" s="38" t="str">
        <f>VLOOKUP(_xlfn.XLOOKUP(B248,[1]MDA_Assets!D:D,[1]MDA_Assets!I:I,"",0),[1]Validation!$B$1:$C$8,2,0)</f>
        <v>A</v>
      </c>
      <c r="FT248" s="38" t="s">
        <v>296</v>
      </c>
      <c r="FU248" s="31" t="str">
        <f>_xlfn.XLOOKUP(B248,[1]MDA_Assets!D:D,[1]MDA_Assets!X:X,"",0)</f>
        <v>Yes</v>
      </c>
      <c r="FV248" s="39">
        <v>3</v>
      </c>
      <c r="FW248" s="39">
        <v>0</v>
      </c>
      <c r="FX248" s="39">
        <v>2</v>
      </c>
      <c r="FY248" s="39">
        <v>4</v>
      </c>
      <c r="FZ248" s="40">
        <f t="shared" si="196"/>
        <v>46196</v>
      </c>
      <c r="GA248" s="40">
        <f t="shared" si="196"/>
        <v>46196</v>
      </c>
      <c r="GB248" s="40">
        <f t="shared" si="161"/>
        <v>46345</v>
      </c>
      <c r="GC248" s="40">
        <f t="shared" si="162"/>
        <v>46345</v>
      </c>
      <c r="GD248" s="40">
        <f t="shared" si="163"/>
        <v>45735</v>
      </c>
      <c r="GE248" s="40">
        <f t="shared" si="164"/>
        <v>46445</v>
      </c>
      <c r="GF248" s="40">
        <f t="shared" si="200"/>
        <v>46280</v>
      </c>
      <c r="GG248" s="40">
        <f t="shared" si="200"/>
        <v>46280</v>
      </c>
      <c r="GH248" s="40">
        <f t="shared" si="200"/>
        <v>46280</v>
      </c>
      <c r="GI248" s="39">
        <f t="shared" si="188"/>
        <v>1</v>
      </c>
      <c r="GJ248" s="39">
        <f t="shared" si="189"/>
        <v>0</v>
      </c>
      <c r="GK248" s="39">
        <f t="shared" si="190"/>
        <v>0</v>
      </c>
      <c r="GL248" s="39">
        <f t="shared" si="191"/>
        <v>8</v>
      </c>
    </row>
    <row r="249" spans="1:194" x14ac:dyDescent="0.25">
      <c r="A249" s="19">
        <v>279</v>
      </c>
      <c r="B249" s="43" t="s">
        <v>1316</v>
      </c>
      <c r="C249" s="43" t="s">
        <v>254</v>
      </c>
      <c r="D249" s="43" t="s">
        <v>241</v>
      </c>
      <c r="E249" s="43" t="s">
        <v>502</v>
      </c>
      <c r="F249" s="43" t="s">
        <v>1317</v>
      </c>
      <c r="G249" s="43" t="s">
        <v>190</v>
      </c>
      <c r="H249" s="43" t="s">
        <v>277</v>
      </c>
      <c r="I249" s="43" t="s">
        <v>192</v>
      </c>
      <c r="J249" s="44">
        <f t="shared" si="165"/>
        <v>43896.547222222223</v>
      </c>
      <c r="K249" s="44">
        <v>43532.547222222223</v>
      </c>
      <c r="L249" s="44">
        <v>43309.770833333336</v>
      </c>
      <c r="M249" s="43" t="s">
        <v>1318</v>
      </c>
      <c r="N249" s="43" t="s">
        <v>1029</v>
      </c>
      <c r="O249" s="44">
        <v>46021.410694444443</v>
      </c>
      <c r="P249" s="43">
        <v>8757</v>
      </c>
      <c r="Q249" s="43">
        <v>2364</v>
      </c>
      <c r="R249" s="43">
        <v>6393</v>
      </c>
      <c r="S249" s="43" t="s">
        <v>206</v>
      </c>
      <c r="T249" s="44">
        <v>46020.770833333336</v>
      </c>
      <c r="U249" s="44">
        <v>46020.770833333336</v>
      </c>
      <c r="V249" s="44">
        <v>46020.770833333336</v>
      </c>
      <c r="W249" s="44">
        <v>46020.770833333336</v>
      </c>
      <c r="X249" s="44">
        <v>46020.770833333336</v>
      </c>
      <c r="Y249" s="44">
        <v>46020.770833333336</v>
      </c>
      <c r="Z249" s="43" t="s">
        <v>195</v>
      </c>
      <c r="AA249" s="43"/>
      <c r="AB249" s="43"/>
      <c r="AC249" s="43"/>
      <c r="AD249" s="43"/>
      <c r="AE249" s="43">
        <v>4</v>
      </c>
      <c r="AF249" s="43" t="s">
        <v>281</v>
      </c>
      <c r="AG249" s="43" t="s">
        <v>281</v>
      </c>
      <c r="AH249" s="43" t="s">
        <v>285</v>
      </c>
      <c r="AI249" s="43" t="s">
        <v>285</v>
      </c>
      <c r="AJ249" s="43" t="s">
        <v>286</v>
      </c>
      <c r="AK249" s="43" t="s">
        <v>285</v>
      </c>
      <c r="AL249" s="49">
        <v>46200</v>
      </c>
      <c r="AM249" s="49">
        <v>46200</v>
      </c>
      <c r="AN249" s="47">
        <v>46385</v>
      </c>
      <c r="AO249" s="47">
        <v>46385</v>
      </c>
      <c r="AP249" s="47">
        <v>46750</v>
      </c>
      <c r="AQ249" s="47">
        <v>46385</v>
      </c>
      <c r="AR249" s="48"/>
      <c r="AS249" s="48"/>
      <c r="AT249" s="48"/>
      <c r="AU249" s="43">
        <v>0</v>
      </c>
      <c r="AV249" s="43">
        <v>0</v>
      </c>
      <c r="AW249" s="43">
        <v>1</v>
      </c>
      <c r="AX249" s="51" t="s">
        <v>954</v>
      </c>
      <c r="AY249" s="51" t="s">
        <v>954</v>
      </c>
      <c r="AZ249" s="51" t="s">
        <v>198</v>
      </c>
      <c r="BA249" s="20">
        <f t="shared" ca="1" si="195"/>
        <v>1</v>
      </c>
      <c r="BB249" s="20">
        <f t="shared" ca="1" si="195"/>
        <v>1</v>
      </c>
      <c r="BC249" s="20">
        <f t="shared" ca="1" si="195"/>
        <v>0</v>
      </c>
      <c r="BD249" s="20">
        <f t="shared" ca="1" si="194"/>
        <v>0</v>
      </c>
      <c r="BE249" s="20">
        <f t="shared" ca="1" si="194"/>
        <v>0</v>
      </c>
      <c r="BF249" s="20">
        <f t="shared" ca="1" si="194"/>
        <v>0</v>
      </c>
      <c r="BG249" s="21" t="str">
        <f t="shared" ca="1" si="194"/>
        <v/>
      </c>
      <c r="BH249" s="21" t="str">
        <f t="shared" ca="1" si="194"/>
        <v/>
      </c>
      <c r="BI249" s="21" t="str">
        <f t="shared" ca="1" si="194"/>
        <v/>
      </c>
      <c r="BJ249" s="22">
        <f t="shared" ca="1" si="166"/>
        <v>2</v>
      </c>
      <c r="BK249" s="21">
        <f t="shared" si="167"/>
        <v>4</v>
      </c>
      <c r="BL249" s="22">
        <f t="shared" ca="1" si="168"/>
        <v>9375</v>
      </c>
      <c r="BM249" s="22">
        <f t="shared" ca="1" si="169"/>
        <v>2531</v>
      </c>
      <c r="BN249" s="23">
        <f t="shared" ca="1" si="170"/>
        <v>6844</v>
      </c>
      <c r="BO249" s="24">
        <f t="shared" ca="1" si="171"/>
        <v>618</v>
      </c>
      <c r="BP249" s="51" t="str">
        <f>_xlfn.XLOOKUP(E249,[1]Validation!E:E,[1]Validation!F:F,"")</f>
        <v>EN7</v>
      </c>
      <c r="BQ249" s="51" t="str">
        <f>_xlfn.XLOOKUP(BP249,[1]Validation!F:F,[1]Validation!G:G,"")</f>
        <v>EN4 to EN7</v>
      </c>
      <c r="BR249" s="52" t="str">
        <f>VLOOKUP(G249,[1]Validation!$B$1:$C$9,2,0)</f>
        <v>B</v>
      </c>
      <c r="BS249" s="51">
        <f t="shared" ca="1" si="172"/>
        <v>87</v>
      </c>
      <c r="BT249" s="53">
        <f>_xlfn.XLOOKUP(B249,'[2]1. All Calls'!$R:$R,'[2]1. All Calls'!$A:$A,"",0)</f>
        <v>46167.278148148202</v>
      </c>
      <c r="BU249" s="51" t="str">
        <f>_xlfn.XLOOKUP(B249,'[2]1. All Calls'!$R:$R,'[2]1. All Calls'!$F:$F,"",0)</f>
        <v>CC-02092003</v>
      </c>
      <c r="BV249" s="51" t="str">
        <f>_xlfn.XLOOKUP(B249,'[2]1. All Calls'!$R:$R,'[2]1. All Calls'!$J:$J,"",0)</f>
        <v>Schedule Service - AMC</v>
      </c>
      <c r="BW249" s="53">
        <f>_xlfn.XLOOKUP(B249,'[2]Sch Calls'!$R:$R,'[2]Sch Calls'!$A:$A,"",0)</f>
        <v>46021.532939814802</v>
      </c>
      <c r="BX249" s="51">
        <f>_xlfn.XLOOKUP(B249,'[2]Sch Calls'!$R:$R,'[2]Sch Calls'!$B:$B,"",0)</f>
        <v>8757</v>
      </c>
      <c r="BY249" s="51" t="str">
        <f t="shared" si="197"/>
        <v>28-Jun-26</v>
      </c>
      <c r="BZ249" s="51" t="str">
        <f t="shared" si="197"/>
        <v>28-Jun-26</v>
      </c>
      <c r="CA249" s="51" t="str">
        <f t="shared" si="173"/>
        <v>01-Oct-26</v>
      </c>
      <c r="CB249" s="51" t="str">
        <f t="shared" si="174"/>
        <v>29-Jun-27</v>
      </c>
      <c r="CC249" s="51" t="str">
        <f t="shared" si="175"/>
        <v>30-Dec-27</v>
      </c>
      <c r="CD249" s="51" t="str">
        <f t="shared" si="176"/>
        <v>30-Dec-26</v>
      </c>
      <c r="CE249" s="51">
        <f t="shared" ca="1" si="198"/>
        <v>155</v>
      </c>
      <c r="CF249" s="51">
        <f t="shared" ca="1" si="198"/>
        <v>155</v>
      </c>
      <c r="CG249" s="51">
        <f t="shared" ca="1" si="177"/>
        <v>155</v>
      </c>
      <c r="CH249" s="51">
        <f t="shared" ca="1" si="178"/>
        <v>155</v>
      </c>
      <c r="CI249" s="51">
        <f t="shared" ca="1" si="179"/>
        <v>155</v>
      </c>
      <c r="CJ249" s="51">
        <f t="shared" ca="1" si="180"/>
        <v>155</v>
      </c>
      <c r="CK249" s="51">
        <f t="shared" ca="1" si="203"/>
        <v>620</v>
      </c>
      <c r="CL249" s="51">
        <f t="shared" ca="1" si="203"/>
        <v>620</v>
      </c>
      <c r="CM249" s="51">
        <f t="shared" ca="1" si="203"/>
        <v>620</v>
      </c>
      <c r="CN249" s="51">
        <f t="shared" ca="1" si="203"/>
        <v>620</v>
      </c>
      <c r="CO249" s="51">
        <f t="shared" ca="1" si="203"/>
        <v>620</v>
      </c>
      <c r="CP249" s="51">
        <f t="shared" ca="1" si="203"/>
        <v>620</v>
      </c>
      <c r="CQ249" s="51">
        <f t="shared" ca="1" si="204"/>
        <v>1380</v>
      </c>
      <c r="CR249" s="51">
        <f t="shared" ca="1" si="204"/>
        <v>1380</v>
      </c>
      <c r="CS249" s="51">
        <f t="shared" ca="1" si="204"/>
        <v>3380</v>
      </c>
      <c r="CT249" s="51">
        <f t="shared" ca="1" si="204"/>
        <v>3380</v>
      </c>
      <c r="CU249" s="51">
        <f t="shared" ca="1" si="204"/>
        <v>7380</v>
      </c>
      <c r="CV249" s="54">
        <f t="shared" ca="1" si="204"/>
        <v>3380</v>
      </c>
      <c r="CW249" s="25" t="s">
        <v>212</v>
      </c>
      <c r="CX249" s="55">
        <v>0.27</v>
      </c>
      <c r="CY249" s="55"/>
      <c r="CZ249" s="26" t="s">
        <v>227</v>
      </c>
      <c r="DA249" s="26" t="s">
        <v>227</v>
      </c>
      <c r="DB249" s="26" t="s">
        <v>227</v>
      </c>
      <c r="DC249" s="26" t="s">
        <v>227</v>
      </c>
      <c r="DD249" s="26" t="s">
        <v>227</v>
      </c>
      <c r="DE249" s="26" t="s">
        <v>227</v>
      </c>
      <c r="DF249" s="26" t="s">
        <v>227</v>
      </c>
      <c r="DG249" s="26" t="s">
        <v>227</v>
      </c>
      <c r="DH249" s="26" t="s">
        <v>227</v>
      </c>
      <c r="DI249" s="26" t="s">
        <v>227</v>
      </c>
      <c r="DJ249" s="26" t="s">
        <v>227</v>
      </c>
      <c r="DK249" s="26" t="s">
        <v>227</v>
      </c>
      <c r="DL249" s="27">
        <f t="shared" si="181"/>
        <v>46242.278148148202</v>
      </c>
      <c r="DM249" s="28">
        <f t="shared" ca="1" si="182"/>
        <v>0</v>
      </c>
      <c r="DN249" s="56">
        <f>_xlfn.XLOOKUP(B249,'[2]1. All Calls'!$R:$R,'[2]1. All Calls'!$A:$A,"",0)</f>
        <v>46167.278148148202</v>
      </c>
      <c r="DO249" s="57" t="str">
        <f ca="1">VLOOKUP(DM249,[1]Validation!$B$20:$C$25,2,0)</f>
        <v>Within 3 months</v>
      </c>
      <c r="DP249" s="58" t="str">
        <f>_xlfn.XLOOKUP(B249,'[1]Active AMCs- Dealer'!E:E,'[1]Active AMCs- Dealer'!L:L,"Not in AMC",0)</f>
        <v>AMC</v>
      </c>
      <c r="DQ249" s="58"/>
      <c r="DR249" s="29" t="str">
        <f>_xlfn.XLOOKUP(B249,'[2]1. All Calls'!$R:$R,'[2]1. All Calls'!$F:$F,"",0)</f>
        <v>CC-02092003</v>
      </c>
      <c r="DS249" s="29" t="str">
        <f>_xlfn.XLOOKUP(B249,'[2]1. All Calls'!$R:$R,'[2]1. All Calls'!$AB:$AB,"",0)</f>
        <v>AMC visit carried out</v>
      </c>
      <c r="DT249" s="30">
        <f>_xlfn.XLOOKUP(DR249,'[2]1. All Calls'!$F:$F,'[2]1. All Calls'!$A:$A,"",0)</f>
        <v>46167.278148148202</v>
      </c>
      <c r="DU249" s="31">
        <f>_xlfn.XLOOKUP(DR249,'[2]1. All Calls'!$F:$F,'[2]1. All Calls'!$B:$B,"",0)</f>
        <v>10339</v>
      </c>
      <c r="DV249" s="31">
        <f>_xlfn.XLOOKUP(B249,[1]MDA_Assets!D:D,[1]MDA_Assets!N:N,"",0)</f>
        <v>3022</v>
      </c>
      <c r="DW249" s="31">
        <f>_xlfn.XLOOKUP(B249,[1]MDA_Assets!D:D,[1]MDA_Assets!O:O,"",0)</f>
        <v>7317</v>
      </c>
      <c r="DX249" s="32" t="str">
        <f>_xlfn.XLOOKUP(B249,[1]MDA_Assets!D:D,[1]MDA_Assets!Q:Q,"",0)</f>
        <v>XD</v>
      </c>
      <c r="DY249" s="33">
        <f>_xlfn.XLOOKUP(B249,[1]MDA_Assets!D:D,[1]MDA_Assets!R:R,"",0)</f>
        <v>46021</v>
      </c>
      <c r="DZ249" s="33">
        <f>_xlfn.XLOOKUP(B249,[1]MDA_Assets!D:D,[1]MDA_Assets!S:S,"",0)</f>
        <v>46021</v>
      </c>
      <c r="EA249" s="33">
        <f>_xlfn.XLOOKUP(B249,[1]MDA_Assets!D:D,[1]MDA_Assets!T:T,"",0)</f>
        <v>46021</v>
      </c>
      <c r="EB249" s="33">
        <f>_xlfn.XLOOKUP(B249,[1]MDA_Assets!D:D,[1]MDA_Assets!U:U,"",0)</f>
        <v>46021</v>
      </c>
      <c r="EC249" s="33">
        <f>_xlfn.XLOOKUP(B249,[1]MDA_Assets!D:D,[1]MDA_Assets!V:V,"",0)</f>
        <v>46021</v>
      </c>
      <c r="ED249" s="33">
        <f>_xlfn.XLOOKUP(B249,[1]MDA_Assets!D:D,[1]MDA_Assets!W:W,"",0)</f>
        <v>46021</v>
      </c>
      <c r="EE249" s="32" t="str">
        <f>_xlfn.XLOOKUP(B249,[1]MDA_Assets!D:D,[1]MDA_Assets!X:X,"",0)</f>
        <v>No</v>
      </c>
      <c r="EF249" s="33">
        <f>_xlfn.XLOOKUP(B249,[1]MDA_Assets!D:D,[1]MDA_Assets!Y:Y,"",0)</f>
        <v>0</v>
      </c>
      <c r="EG249" s="33">
        <f>_xlfn.XLOOKUP(B249,[1]MDA_Assets!D:D,[1]MDA_Assets!Z:Z,"",0)</f>
        <v>0</v>
      </c>
      <c r="EH249" s="33">
        <f>_xlfn.XLOOKUP(B249,[1]MDA_Assets!D:D,[1]MDA_Assets!AA:AA,"",0)</f>
        <v>0</v>
      </c>
      <c r="EI249" s="34">
        <f>_xlfn.XLOOKUP(B249,[1]MDA_Assets!D:D,[1]MDA_Assets!P:P,"",0)</f>
        <v>4</v>
      </c>
      <c r="EJ249" s="35" t="str">
        <f>_xlfn.XLOOKUP(B249,[1]MDA_Assets!D:D,[1]MDA_Assets!AB:AB,"",0)</f>
        <v>1416</v>
      </c>
      <c r="EK249" s="35" t="str">
        <f>_xlfn.XLOOKUP(B249,[1]MDA_Assets!D:D,[1]MDA_Assets!AC:AC,"",0)</f>
        <v>1416</v>
      </c>
      <c r="EL249" s="35" t="str">
        <f>_xlfn.XLOOKUP(B249,[1]MDA_Assets!D:D,[1]MDA_Assets!AD:AD,"",0)</f>
        <v>3416</v>
      </c>
      <c r="EM249" s="35" t="str">
        <f>_xlfn.XLOOKUP(B249,[1]MDA_Assets!D:D,[1]MDA_Assets!AE:AE,"",0)</f>
        <v>3416</v>
      </c>
      <c r="EN249" s="35" t="str">
        <f>_xlfn.XLOOKUP(B249,[1]MDA_Assets!D:D,[1]MDA_Assets!AF:AF,"",0)</f>
        <v>7416</v>
      </c>
      <c r="EO249" s="35" t="str">
        <f>_xlfn.XLOOKUP(B249,[1]MDA_Assets!D:D,[1]MDA_Assets!AG:AG,"",0)</f>
        <v>3416</v>
      </c>
      <c r="EP249" s="36">
        <f t="shared" si="199"/>
        <v>180</v>
      </c>
      <c r="EQ249" s="36">
        <f t="shared" si="199"/>
        <v>180</v>
      </c>
      <c r="ER249" s="36">
        <f t="shared" si="183"/>
        <v>365</v>
      </c>
      <c r="ES249" s="36">
        <f t="shared" si="184"/>
        <v>365</v>
      </c>
      <c r="ET249" s="36">
        <f t="shared" si="185"/>
        <v>730</v>
      </c>
      <c r="EU249" s="36">
        <f t="shared" si="186"/>
        <v>365</v>
      </c>
      <c r="EV249" s="36" t="str">
        <f t="shared" si="187"/>
        <v/>
      </c>
      <c r="EW249" s="36" t="str">
        <f t="shared" si="159"/>
        <v/>
      </c>
      <c r="EX249" s="36" t="str">
        <f t="shared" si="160"/>
        <v/>
      </c>
      <c r="EY249" s="36">
        <f t="shared" si="193"/>
        <v>5.81</v>
      </c>
      <c r="EZ249" s="36">
        <f t="shared" si="193"/>
        <v>5.81</v>
      </c>
      <c r="FA249" s="36">
        <f t="shared" si="193"/>
        <v>11.78</v>
      </c>
      <c r="FB249" s="36">
        <f t="shared" si="193"/>
        <v>11.78</v>
      </c>
      <c r="FC249" s="36">
        <f t="shared" si="193"/>
        <v>23.55</v>
      </c>
      <c r="FD249" s="36">
        <f t="shared" si="193"/>
        <v>11.78</v>
      </c>
      <c r="FE249" s="36" t="str">
        <f t="shared" si="192"/>
        <v/>
      </c>
      <c r="FF249" s="36" t="str">
        <f t="shared" si="192"/>
        <v/>
      </c>
      <c r="FG249" s="36" t="str">
        <f t="shared" si="192"/>
        <v/>
      </c>
      <c r="FH249" s="37" t="str" cm="1">
        <f t="array" ref="FH249">_xlfn.IFS(EY249="", "No Data", EY249&lt;0, "Negative/Future", EY249=0, "Zero Days", EY249&lt;=3, "&lt; 3 Months", EY249&lt;=6, "3 to 6 Months", EY249&lt;=9, "6 to 9 Months", EY249&lt;=12, "9 to 12 Months", EY249&lt;=15, "12 to 15 Months", EY249&lt;=18, "15 to 18 Months", EY249&lt;=24, "18 to 24 Months", EY249&gt;24, "&gt; 24 Months")</f>
        <v>3 to 6 Months</v>
      </c>
      <c r="FI249" s="37" t="str" cm="1">
        <f t="array" ref="FI249">_xlfn.IFS(EZ249="", "No Data", EZ249&lt;0, "Negative/Future", EZ249=0, "Zero Days", EZ249&lt;=3, "&lt; 3 Months", EZ249&lt;=6, "3 to 6 Months", EZ249&lt;=9, "6 to 9 Months", EZ249&lt;=12, "9 to 12 Months", EZ249&lt;=15, "12 to 15 Months", EZ249&lt;=18, "15 to 18 Months", EZ249&lt;=24, "18 to 24 Months", EZ249&gt;24, "&gt; 24 Months")</f>
        <v>3 to 6 Months</v>
      </c>
      <c r="FJ249" s="37" t="str" cm="1">
        <f t="array" ref="FJ249">_xlfn.IFS(FA249="", "No Data", FA249&lt;0, "Negative/Future", FA249=0, "Zero Days", FA249&lt;=3, "&lt; 3 Months", FA249&lt;=6, "3 to 6 Months", FA249&lt;=9, "6 to 9 Months", FA249&lt;=12, "9 to 12 Months", FA249&lt;=15, "12 to 15 Months", FA249&lt;=18, "15 to 18 Months", FA249&lt;=24, "18 to 24 Months", FA249&gt;24, "&gt; 24 Months")</f>
        <v>9 to 12 Months</v>
      </c>
      <c r="FK249" s="37" t="str" cm="1">
        <f t="array" ref="FK249">_xlfn.IFS(FB249="", "No Data", FB249&lt;0, "Negative/Future", FB249=0, "Zero Days", FB249&lt;=3, "&lt; 3 Months", FB249&lt;=6, "3 to 6 Months", FB249&lt;=9, "6 to 9 Months", FB249&lt;=12, "9 to 12 Months", FB249&lt;=15, "12 to 15 Months", FB249&lt;=18, "15 to 18 Months", FB249&lt;=24, "18 to 24 Months", FB249&gt;24, "&gt; 24 Months")</f>
        <v>9 to 12 Months</v>
      </c>
      <c r="FL249" s="37" t="str" cm="1">
        <f t="array" ref="FL249">_xlfn.IFS(FC249="", "No Data", FC249&lt;0, "Negative/Future", FC249=0, "Zero Days", FC249&lt;=3, "&lt; 3 Months", FC249&lt;=6, "3 to 6 Months", FC249&lt;=9, "6 to 9 Months", FC249&lt;=12, "9 to 12 Months", FC249&lt;=15, "12 to 15 Months", FC249&lt;=18, "15 to 18 Months", FC249&lt;=24, "18 to 24 Months", FC249&gt;24, "&gt; 24 Months")</f>
        <v>18 to 24 Months</v>
      </c>
      <c r="FM249" s="37" t="str" cm="1">
        <f t="array" ref="FM249">_xlfn.IFS(FD249="", "No Data", FD249&lt;0, "Negative/Future", FD249=0, "Zero Days", FD249&lt;=3, "&lt; 3 Months", FD249&lt;=6, "3 to 6 Months", FD249&lt;=9, "6 to 9 Months", FD249&lt;=12, "9 to 12 Months", FD249&lt;=15, "12 to 15 Months", FD249&lt;=18, "15 to 18 Months", FD249&lt;=24, "18 to 24 Months", FD249&gt;24, "&gt; 24 Months")</f>
        <v>9 to 12 Months</v>
      </c>
      <c r="FN249" s="37" t="str" cm="1">
        <f t="array" ref="FN249">_xlfn.IFS(FE249="", "No Data", FE249&lt;0, "Negative/Future", FE249=0, "Zero Days", FE249&lt;=3, "&lt; 3 Months", FE249&lt;=6, "3 to 6 Months", FE249&lt;=9, "6 to 9 Months", FE249&lt;=12, "9 to 12 Months", FE249&lt;=15, "12 to 15 Months", FE249&lt;=18, "15 to 18 Months", FE249&lt;=24, "18 to 24 Months", FE249&gt;24, "&gt; 24 Months")</f>
        <v>No Data</v>
      </c>
      <c r="FO249" s="37" t="str" cm="1">
        <f t="array" ref="FO249">_xlfn.IFS(FG249="", "No Data", FG249&lt;0, "Negative/Future", FG249=0, "Zero Days", FG249&lt;=3, "&lt; 3 Months", FG249&lt;=6, "3 to 6 Months", FG249&lt;=9, "6 to 9 Months", FG249&lt;=12, "9 to 12 Months", FG249&lt;=15, "12 to 15 Months", FG249&lt;=18, "15 to 18 Months", FG249&lt;=24, "18 to 24 Months", FG249&gt;24, "&gt; 24 Months")</f>
        <v>No Data</v>
      </c>
      <c r="FP249" s="37" t="str" cm="1">
        <f t="array" ref="FP249">_xlfn.IFS(FF249="", "No Data", FF249&lt;0, "Negative/Future", FF249=0, "Zero Days", FF249&lt;=3, "&lt; 3 Months", FF249&lt;=6, "3 to 6 Months", FF249&lt;=9, "6 to 9 Months", FF249&lt;=12, "9 to 12 Months", FF249&lt;=15, "12 to 15 Months", FF249&lt;=18, "15 to 18 Months", FF249&lt;=24, "18 to 24 Months", FF249&gt;24, "&gt; 24 Months")</f>
        <v>No Data</v>
      </c>
      <c r="FQ249" s="29" t="s">
        <v>1319</v>
      </c>
      <c r="FR249" s="29">
        <v>9234082405</v>
      </c>
      <c r="FS249" s="38" t="str">
        <f>VLOOKUP(_xlfn.XLOOKUP(B249,[1]MDA_Assets!D:D,[1]MDA_Assets!I:I,"",0),[1]Validation!$B$1:$C$8,2,0)</f>
        <v>B</v>
      </c>
      <c r="FT249" s="38" t="s">
        <v>202</v>
      </c>
      <c r="FU249" s="31" t="str">
        <f>_xlfn.XLOOKUP(B249,[1]MDA_Assets!D:D,[1]MDA_Assets!X:X,"",0)</f>
        <v>No</v>
      </c>
      <c r="FV249" s="39">
        <v>0</v>
      </c>
      <c r="FW249" s="39">
        <v>0</v>
      </c>
      <c r="FX249" s="39">
        <v>2</v>
      </c>
      <c r="FY249" s="39">
        <v>7</v>
      </c>
      <c r="FZ249" s="40">
        <f t="shared" si="196"/>
        <v>46201</v>
      </c>
      <c r="GA249" s="40">
        <f t="shared" si="196"/>
        <v>46201</v>
      </c>
      <c r="GB249" s="40">
        <f t="shared" si="161"/>
        <v>46386</v>
      </c>
      <c r="GC249" s="40">
        <f t="shared" si="162"/>
        <v>46386</v>
      </c>
      <c r="GD249" s="40">
        <f t="shared" si="163"/>
        <v>46751</v>
      </c>
      <c r="GE249" s="40">
        <f t="shared" si="164"/>
        <v>46386</v>
      </c>
      <c r="GF249" s="40" t="str">
        <f t="shared" si="200"/>
        <v/>
      </c>
      <c r="GG249" s="40" t="str">
        <f t="shared" si="200"/>
        <v/>
      </c>
      <c r="GH249" s="40" t="str">
        <f t="shared" si="200"/>
        <v/>
      </c>
      <c r="GI249" s="39">
        <f t="shared" si="188"/>
        <v>0</v>
      </c>
      <c r="GJ249" s="39">
        <f t="shared" si="189"/>
        <v>0</v>
      </c>
      <c r="GK249" s="39">
        <f t="shared" si="190"/>
        <v>0</v>
      </c>
      <c r="GL249" s="39">
        <f t="shared" si="191"/>
        <v>6</v>
      </c>
    </row>
    <row r="250" spans="1:194" x14ac:dyDescent="0.25">
      <c r="A250" s="19">
        <v>280</v>
      </c>
      <c r="B250" s="43" t="s">
        <v>1320</v>
      </c>
      <c r="C250" s="43" t="s">
        <v>254</v>
      </c>
      <c r="D250" s="43" t="s">
        <v>241</v>
      </c>
      <c r="E250" s="43" t="s">
        <v>255</v>
      </c>
      <c r="F250" s="43" t="s">
        <v>1297</v>
      </c>
      <c r="G250" s="43" t="s">
        <v>243</v>
      </c>
      <c r="H250" s="43" t="s">
        <v>857</v>
      </c>
      <c r="I250" s="43" t="s">
        <v>192</v>
      </c>
      <c r="J250" s="44">
        <f t="shared" si="165"/>
        <v>43674.770833333336</v>
      </c>
      <c r="K250" s="44">
        <v>43310.770833333336</v>
      </c>
      <c r="L250" s="44">
        <v>43263.770833333336</v>
      </c>
      <c r="M250" s="43" t="s">
        <v>2973</v>
      </c>
      <c r="N250" s="43" t="s">
        <v>2974</v>
      </c>
      <c r="O250" s="44">
        <v>46093.431423611109</v>
      </c>
      <c r="P250" s="43">
        <v>38826</v>
      </c>
      <c r="Q250" s="43">
        <v>19105</v>
      </c>
      <c r="R250" s="43">
        <v>17720</v>
      </c>
      <c r="S250" s="43" t="s">
        <v>206</v>
      </c>
      <c r="T250" s="44">
        <v>46092.770833333336</v>
      </c>
      <c r="U250" s="44">
        <v>46092.770833333336</v>
      </c>
      <c r="V250" s="44">
        <v>46092.770833333336</v>
      </c>
      <c r="W250" s="44">
        <v>45967.770833333336</v>
      </c>
      <c r="X250" s="44">
        <v>45967.770833333336</v>
      </c>
      <c r="Y250" s="44">
        <v>45775.770833333336</v>
      </c>
      <c r="Z250" s="43"/>
      <c r="AA250" s="43"/>
      <c r="AB250" s="43"/>
      <c r="AC250" s="43"/>
      <c r="AD250" s="43"/>
      <c r="AE250" s="43">
        <v>4</v>
      </c>
      <c r="AF250" s="43" t="s">
        <v>281</v>
      </c>
      <c r="AG250" s="43" t="s">
        <v>281</v>
      </c>
      <c r="AH250" s="43" t="s">
        <v>285</v>
      </c>
      <c r="AI250" s="43" t="s">
        <v>314</v>
      </c>
      <c r="AJ250" s="43" t="s">
        <v>2975</v>
      </c>
      <c r="AK250" s="43" t="s">
        <v>2975</v>
      </c>
      <c r="AL250" s="47">
        <v>46272</v>
      </c>
      <c r="AM250" s="47">
        <v>46272</v>
      </c>
      <c r="AN250" s="47">
        <v>46457</v>
      </c>
      <c r="AO250" s="47">
        <v>46332</v>
      </c>
      <c r="AP250" s="47">
        <v>46505</v>
      </c>
      <c r="AQ250" s="47">
        <v>46332</v>
      </c>
      <c r="AR250" s="48"/>
      <c r="AS250" s="48"/>
      <c r="AT250" s="48"/>
      <c r="AU250" s="43">
        <v>0</v>
      </c>
      <c r="AV250" s="43">
        <v>0</v>
      </c>
      <c r="AW250" s="43">
        <v>0</v>
      </c>
      <c r="AX250" s="51" t="s">
        <v>211</v>
      </c>
      <c r="AY250" s="51" t="s">
        <v>211</v>
      </c>
      <c r="AZ250" s="51" t="s">
        <v>198</v>
      </c>
      <c r="BA250" s="20">
        <f t="shared" ca="1" si="195"/>
        <v>0</v>
      </c>
      <c r="BB250" s="20">
        <f t="shared" ca="1" si="195"/>
        <v>0</v>
      </c>
      <c r="BC250" s="20">
        <f t="shared" ca="1" si="195"/>
        <v>0</v>
      </c>
      <c r="BD250" s="20">
        <f t="shared" ca="1" si="194"/>
        <v>0</v>
      </c>
      <c r="BE250" s="20">
        <f t="shared" ca="1" si="194"/>
        <v>0</v>
      </c>
      <c r="BF250" s="20">
        <f t="shared" ca="1" si="194"/>
        <v>0</v>
      </c>
      <c r="BG250" s="21" t="str">
        <f t="shared" ca="1" si="194"/>
        <v/>
      </c>
      <c r="BH250" s="21" t="str">
        <f t="shared" ca="1" si="194"/>
        <v/>
      </c>
      <c r="BI250" s="21" t="str">
        <f t="shared" ca="1" si="194"/>
        <v/>
      </c>
      <c r="BJ250" s="22">
        <f t="shared" ca="1" si="166"/>
        <v>0</v>
      </c>
      <c r="BK250" s="21">
        <f t="shared" si="167"/>
        <v>4</v>
      </c>
      <c r="BL250" s="22">
        <f t="shared" ca="1" si="168"/>
        <v>39156</v>
      </c>
      <c r="BM250" s="22">
        <f t="shared" ca="1" si="169"/>
        <v>19186</v>
      </c>
      <c r="BN250" s="23">
        <f t="shared" ca="1" si="170"/>
        <v>19970</v>
      </c>
      <c r="BO250" s="24">
        <f t="shared" ca="1" si="171"/>
        <v>330</v>
      </c>
      <c r="BP250" s="51" t="str">
        <f>_xlfn.XLOOKUP(E250,[1]Validation!E:E,[1]Validation!F:F,"")</f>
        <v>EN5</v>
      </c>
      <c r="BQ250" s="51" t="str">
        <f>_xlfn.XLOOKUP(BP250,[1]Validation!F:F,[1]Validation!G:G,"")</f>
        <v>EN4 to EN7</v>
      </c>
      <c r="BR250" s="52" t="str">
        <f>VLOOKUP(G250,[1]Validation!$B$1:$C$9,2,0)</f>
        <v>A</v>
      </c>
      <c r="BS250" s="51">
        <f t="shared" ca="1" si="172"/>
        <v>94</v>
      </c>
      <c r="BT250" s="53">
        <f>_xlfn.XLOOKUP(B250,'[2]1. All Calls'!$R:$R,'[2]1. All Calls'!$A:$A,"",0)</f>
        <v>46168.490057870396</v>
      </c>
      <c r="BU250" s="51" t="str">
        <f>_xlfn.XLOOKUP(B250,'[2]1. All Calls'!$R:$R,'[2]1. All Calls'!$F:$F,"",0)</f>
        <v>CC-02093893</v>
      </c>
      <c r="BV250" s="51" t="str">
        <f>_xlfn.XLOOKUP(B250,'[2]1. All Calls'!$R:$R,'[2]1. All Calls'!$J:$J,"",0)</f>
        <v>General Service</v>
      </c>
      <c r="BW250" s="53">
        <f>_xlfn.XLOOKUP(B250,'[2]Sch Calls'!$R:$R,'[2]Sch Calls'!$A:$A,"",0)</f>
        <v>46093.643472222197</v>
      </c>
      <c r="BX250" s="51">
        <f>_xlfn.XLOOKUP(B250,'[2]Sch Calls'!$R:$R,'[2]Sch Calls'!$B:$B,"",0)</f>
        <v>38826</v>
      </c>
      <c r="BY250" s="51" t="str">
        <f t="shared" si="197"/>
        <v>08-Sep-26</v>
      </c>
      <c r="BZ250" s="51" t="str">
        <f t="shared" si="197"/>
        <v>08-Sep-26</v>
      </c>
      <c r="CA250" s="51" t="str">
        <f t="shared" si="173"/>
        <v>12-Dec-26</v>
      </c>
      <c r="CB250" s="51" t="str">
        <f t="shared" si="174"/>
        <v>07-May-27</v>
      </c>
      <c r="CC250" s="51" t="str">
        <f t="shared" si="175"/>
        <v>29-Apr-27</v>
      </c>
      <c r="CD250" s="51" t="str">
        <f t="shared" si="176"/>
        <v>07-Nov-26</v>
      </c>
      <c r="CE250" s="51">
        <f t="shared" ca="1" si="198"/>
        <v>83</v>
      </c>
      <c r="CF250" s="51">
        <f t="shared" ca="1" si="198"/>
        <v>83</v>
      </c>
      <c r="CG250" s="51">
        <f t="shared" ca="1" si="177"/>
        <v>83</v>
      </c>
      <c r="CH250" s="51">
        <f t="shared" ca="1" si="178"/>
        <v>208</v>
      </c>
      <c r="CI250" s="51">
        <f t="shared" ca="1" si="179"/>
        <v>400</v>
      </c>
      <c r="CJ250" s="51">
        <f t="shared" ca="1" si="180"/>
        <v>208</v>
      </c>
      <c r="CK250" s="51">
        <f t="shared" ca="1" si="203"/>
        <v>332</v>
      </c>
      <c r="CL250" s="51">
        <f t="shared" ca="1" si="203"/>
        <v>332</v>
      </c>
      <c r="CM250" s="51">
        <f t="shared" ca="1" si="203"/>
        <v>332</v>
      </c>
      <c r="CN250" s="51">
        <f t="shared" ca="1" si="203"/>
        <v>832</v>
      </c>
      <c r="CO250" s="51">
        <f t="shared" ca="1" si="203"/>
        <v>1600</v>
      </c>
      <c r="CP250" s="51">
        <f t="shared" ca="1" si="203"/>
        <v>832</v>
      </c>
      <c r="CQ250" s="51">
        <f t="shared" ca="1" si="204"/>
        <v>1668</v>
      </c>
      <c r="CR250" s="51">
        <f t="shared" ca="1" si="204"/>
        <v>1668</v>
      </c>
      <c r="CS250" s="51">
        <f t="shared" ca="1" si="204"/>
        <v>3668</v>
      </c>
      <c r="CT250" s="51">
        <f t="shared" ca="1" si="204"/>
        <v>668</v>
      </c>
      <c r="CU250" s="51">
        <f t="shared" ca="1" si="204"/>
        <v>242</v>
      </c>
      <c r="CV250" s="54">
        <f t="shared" ca="1" si="204"/>
        <v>1010</v>
      </c>
      <c r="CW250" s="25" t="s">
        <v>199</v>
      </c>
      <c r="CX250" s="55">
        <v>0.48</v>
      </c>
      <c r="CY250" s="55"/>
      <c r="CZ250" s="26" t="s">
        <v>227</v>
      </c>
      <c r="DA250" s="26" t="s">
        <v>227</v>
      </c>
      <c r="DB250" s="26" t="s">
        <v>227</v>
      </c>
      <c r="DC250" s="26" t="s">
        <v>227</v>
      </c>
      <c r="DD250" s="26" t="s">
        <v>227</v>
      </c>
      <c r="DE250" s="26" t="s">
        <v>227</v>
      </c>
      <c r="DF250" s="26" t="s">
        <v>227</v>
      </c>
      <c r="DG250" s="26" t="s">
        <v>227</v>
      </c>
      <c r="DH250" s="26" t="s">
        <v>227</v>
      </c>
      <c r="DI250" s="26" t="s">
        <v>227</v>
      </c>
      <c r="DJ250" s="26" t="s">
        <v>227</v>
      </c>
      <c r="DK250" s="26" t="s">
        <v>227</v>
      </c>
      <c r="DL250" s="27">
        <f t="shared" si="181"/>
        <v>46243.490057870396</v>
      </c>
      <c r="DM250" s="28">
        <f t="shared" ca="1" si="182"/>
        <v>0</v>
      </c>
      <c r="DN250" s="56">
        <f>_xlfn.XLOOKUP(B250,'[2]1. All Calls'!$R:$R,'[2]1. All Calls'!$A:$A,"",0)</f>
        <v>46168.490057870396</v>
      </c>
      <c r="DO250" s="57" t="str">
        <f ca="1">VLOOKUP(DM250,[1]Validation!$B$20:$C$25,2,0)</f>
        <v>Within 3 months</v>
      </c>
      <c r="DP250" s="58" t="str">
        <f>_xlfn.XLOOKUP(B250,'[1]Active AMCs- Dealer'!E:E,'[1]Active AMCs- Dealer'!L:L,"Not in AMC",0)</f>
        <v>Expired</v>
      </c>
      <c r="DQ250" s="50" t="s">
        <v>238</v>
      </c>
      <c r="DR250" s="29" t="str">
        <f>_xlfn.XLOOKUP(B250,'[2]1. All Calls'!$R:$R,'[2]1. All Calls'!$F:$F,"",0)</f>
        <v>CC-02093893</v>
      </c>
      <c r="DS250" s="29" t="str">
        <f>_xlfn.XLOOKUP(B250,'[2]1. All Calls'!$R:$R,'[2]1. All Calls'!$AB:$AB,"",0)</f>
        <v>Courtesy visit carried out</v>
      </c>
      <c r="DT250" s="30">
        <f>_xlfn.XLOOKUP(DR250,'[2]1. All Calls'!$F:$F,'[2]1. All Calls'!$A:$A,"",0)</f>
        <v>46168.490057870396</v>
      </c>
      <c r="DU250" s="31">
        <f>_xlfn.XLOOKUP(DR250,'[2]1. All Calls'!$F:$F,'[2]1. All Calls'!$B:$B,"",0)</f>
        <v>40056</v>
      </c>
      <c r="DV250" s="31">
        <f>_xlfn.XLOOKUP(B250,[1]MDA_Assets!D:D,[1]MDA_Assets!N:N,"",0)</f>
        <v>20198</v>
      </c>
      <c r="DW250" s="31">
        <f>_xlfn.XLOOKUP(B250,[1]MDA_Assets!D:D,[1]MDA_Assets!O:O,"",0)</f>
        <v>19857</v>
      </c>
      <c r="DX250" s="32" t="str">
        <f>_xlfn.XLOOKUP(B250,[1]MDA_Assets!D:D,[1]MDA_Assets!Q:Q,"",0)</f>
        <v>XD</v>
      </c>
      <c r="DY250" s="33">
        <f>_xlfn.XLOOKUP(B250,[1]MDA_Assets!D:D,[1]MDA_Assets!R:R,"",0)</f>
        <v>46093</v>
      </c>
      <c r="DZ250" s="33">
        <f>_xlfn.XLOOKUP(B250,[1]MDA_Assets!D:D,[1]MDA_Assets!S:S,"",0)</f>
        <v>46093</v>
      </c>
      <c r="EA250" s="33">
        <f>_xlfn.XLOOKUP(B250,[1]MDA_Assets!D:D,[1]MDA_Assets!T:T,"",0)</f>
        <v>46093</v>
      </c>
      <c r="EB250" s="33">
        <f>_xlfn.XLOOKUP(B250,[1]MDA_Assets!D:D,[1]MDA_Assets!U:U,"",0)</f>
        <v>45968</v>
      </c>
      <c r="EC250" s="33">
        <f>_xlfn.XLOOKUP(B250,[1]MDA_Assets!D:D,[1]MDA_Assets!V:V,"",0)</f>
        <v>45968</v>
      </c>
      <c r="ED250" s="33">
        <f>_xlfn.XLOOKUP(B250,[1]MDA_Assets!D:D,[1]MDA_Assets!W:W,"",0)</f>
        <v>45607</v>
      </c>
      <c r="EE250" s="32">
        <f>_xlfn.XLOOKUP(B250,[1]MDA_Assets!D:D,[1]MDA_Assets!X:X,"",0)</f>
        <v>0</v>
      </c>
      <c r="EF250" s="33">
        <f>_xlfn.XLOOKUP(B250,[1]MDA_Assets!D:D,[1]MDA_Assets!Y:Y,"",0)</f>
        <v>0</v>
      </c>
      <c r="EG250" s="33">
        <f>_xlfn.XLOOKUP(B250,[1]MDA_Assets!D:D,[1]MDA_Assets!Z:Z,"",0)</f>
        <v>0</v>
      </c>
      <c r="EH250" s="33">
        <f>_xlfn.XLOOKUP(B250,[1]MDA_Assets!D:D,[1]MDA_Assets!AA:AA,"",0)</f>
        <v>0</v>
      </c>
      <c r="EI250" s="34">
        <f>_xlfn.XLOOKUP(B250,[1]MDA_Assets!D:D,[1]MDA_Assets!P:P,"",0)</f>
        <v>4</v>
      </c>
      <c r="EJ250" s="35" t="str">
        <f>_xlfn.XLOOKUP(B250,[1]MDA_Assets!D:D,[1]MDA_Assets!AB:AB,"",0)</f>
        <v>770</v>
      </c>
      <c r="EK250" s="35" t="str">
        <f>_xlfn.XLOOKUP(B250,[1]MDA_Assets!D:D,[1]MDA_Assets!AC:AC,"",0)</f>
        <v>770</v>
      </c>
      <c r="EL250" s="35" t="str">
        <f>_xlfn.XLOOKUP(B250,[1]MDA_Assets!D:D,[1]MDA_Assets!AD:AD,"",0)</f>
        <v>2770</v>
      </c>
      <c r="EM250" s="35" t="str">
        <f>_xlfn.XLOOKUP(B250,[1]MDA_Assets!D:D,[1]MDA_Assets!AE:AE,"",0)</f>
        <v>2770</v>
      </c>
      <c r="EN250" s="35" t="str">
        <f>_xlfn.XLOOKUP(B250,[1]MDA_Assets!D:D,[1]MDA_Assets!AF:AF,"",0)</f>
        <v>613</v>
      </c>
      <c r="EO250" s="35" t="str">
        <f>_xlfn.XLOOKUP(B250,[1]MDA_Assets!D:D,[1]MDA_Assets!AG:AG,"",0)</f>
        <v>2770</v>
      </c>
      <c r="EP250" s="36">
        <f t="shared" si="199"/>
        <v>180</v>
      </c>
      <c r="EQ250" s="36">
        <f t="shared" si="199"/>
        <v>180</v>
      </c>
      <c r="ER250" s="36">
        <f t="shared" si="183"/>
        <v>365</v>
      </c>
      <c r="ES250" s="36">
        <f t="shared" si="184"/>
        <v>365</v>
      </c>
      <c r="ET250" s="36">
        <f t="shared" si="185"/>
        <v>730</v>
      </c>
      <c r="EU250" s="36">
        <f t="shared" si="186"/>
        <v>365</v>
      </c>
      <c r="EV250" s="36" t="str">
        <f t="shared" si="187"/>
        <v/>
      </c>
      <c r="EW250" s="36" t="str">
        <f t="shared" si="159"/>
        <v/>
      </c>
      <c r="EX250" s="36" t="str">
        <f t="shared" si="160"/>
        <v/>
      </c>
      <c r="EY250" s="36">
        <f t="shared" si="193"/>
        <v>5.81</v>
      </c>
      <c r="EZ250" s="36">
        <f t="shared" si="193"/>
        <v>5.81</v>
      </c>
      <c r="FA250" s="36">
        <f t="shared" si="193"/>
        <v>11.78</v>
      </c>
      <c r="FB250" s="36">
        <f t="shared" si="193"/>
        <v>11.78</v>
      </c>
      <c r="FC250" s="36">
        <f t="shared" si="193"/>
        <v>23.55</v>
      </c>
      <c r="FD250" s="36">
        <f t="shared" si="193"/>
        <v>11.78</v>
      </c>
      <c r="FE250" s="36" t="str">
        <f t="shared" si="192"/>
        <v/>
      </c>
      <c r="FF250" s="36" t="str">
        <f t="shared" si="192"/>
        <v/>
      </c>
      <c r="FG250" s="36" t="str">
        <f t="shared" si="192"/>
        <v/>
      </c>
      <c r="FH250" s="37" t="str" cm="1">
        <f t="array" ref="FH250">_xlfn.IFS(EY250="", "No Data", EY250&lt;0, "Negative/Future", EY250=0, "Zero Days", EY250&lt;=3, "&lt; 3 Months", EY250&lt;=6, "3 to 6 Months", EY250&lt;=9, "6 to 9 Months", EY250&lt;=12, "9 to 12 Months", EY250&lt;=15, "12 to 15 Months", EY250&lt;=18, "15 to 18 Months", EY250&lt;=24, "18 to 24 Months", EY250&gt;24, "&gt; 24 Months")</f>
        <v>3 to 6 Months</v>
      </c>
      <c r="FI250" s="37" t="str" cm="1">
        <f t="array" ref="FI250">_xlfn.IFS(EZ250="", "No Data", EZ250&lt;0, "Negative/Future", EZ250=0, "Zero Days", EZ250&lt;=3, "&lt; 3 Months", EZ250&lt;=6, "3 to 6 Months", EZ250&lt;=9, "6 to 9 Months", EZ250&lt;=12, "9 to 12 Months", EZ250&lt;=15, "12 to 15 Months", EZ250&lt;=18, "15 to 18 Months", EZ250&lt;=24, "18 to 24 Months", EZ250&gt;24, "&gt; 24 Months")</f>
        <v>3 to 6 Months</v>
      </c>
      <c r="FJ250" s="37" t="str" cm="1">
        <f t="array" ref="FJ250">_xlfn.IFS(FA250="", "No Data", FA250&lt;0, "Negative/Future", FA250=0, "Zero Days", FA250&lt;=3, "&lt; 3 Months", FA250&lt;=6, "3 to 6 Months", FA250&lt;=9, "6 to 9 Months", FA250&lt;=12, "9 to 12 Months", FA250&lt;=15, "12 to 15 Months", FA250&lt;=18, "15 to 18 Months", FA250&lt;=24, "18 to 24 Months", FA250&gt;24, "&gt; 24 Months")</f>
        <v>9 to 12 Months</v>
      </c>
      <c r="FK250" s="37" t="str" cm="1">
        <f t="array" ref="FK250">_xlfn.IFS(FB250="", "No Data", FB250&lt;0, "Negative/Future", FB250=0, "Zero Days", FB250&lt;=3, "&lt; 3 Months", FB250&lt;=6, "3 to 6 Months", FB250&lt;=9, "6 to 9 Months", FB250&lt;=12, "9 to 12 Months", FB250&lt;=15, "12 to 15 Months", FB250&lt;=18, "15 to 18 Months", FB250&lt;=24, "18 to 24 Months", FB250&gt;24, "&gt; 24 Months")</f>
        <v>9 to 12 Months</v>
      </c>
      <c r="FL250" s="37" t="str" cm="1">
        <f t="array" ref="FL250">_xlfn.IFS(FC250="", "No Data", FC250&lt;0, "Negative/Future", FC250=0, "Zero Days", FC250&lt;=3, "&lt; 3 Months", FC250&lt;=6, "3 to 6 Months", FC250&lt;=9, "6 to 9 Months", FC250&lt;=12, "9 to 12 Months", FC250&lt;=15, "12 to 15 Months", FC250&lt;=18, "15 to 18 Months", FC250&lt;=24, "18 to 24 Months", FC250&gt;24, "&gt; 24 Months")</f>
        <v>18 to 24 Months</v>
      </c>
      <c r="FM250" s="37" t="str" cm="1">
        <f t="array" ref="FM250">_xlfn.IFS(FD250="", "No Data", FD250&lt;0, "Negative/Future", FD250=0, "Zero Days", FD250&lt;=3, "&lt; 3 Months", FD250&lt;=6, "3 to 6 Months", FD250&lt;=9, "6 to 9 Months", FD250&lt;=12, "9 to 12 Months", FD250&lt;=15, "12 to 15 Months", FD250&lt;=18, "15 to 18 Months", FD250&lt;=24, "18 to 24 Months", FD250&gt;24, "&gt; 24 Months")</f>
        <v>9 to 12 Months</v>
      </c>
      <c r="FN250" s="37" t="str" cm="1">
        <f t="array" ref="FN250">_xlfn.IFS(FE250="", "No Data", FE250&lt;0, "Negative/Future", FE250=0, "Zero Days", FE250&lt;=3, "&lt; 3 Months", FE250&lt;=6, "3 to 6 Months", FE250&lt;=9, "6 to 9 Months", FE250&lt;=12, "9 to 12 Months", FE250&lt;=15, "12 to 15 Months", FE250&lt;=18, "15 to 18 Months", FE250&lt;=24, "18 to 24 Months", FE250&gt;24, "&gt; 24 Months")</f>
        <v>No Data</v>
      </c>
      <c r="FO250" s="37" t="str" cm="1">
        <f t="array" ref="FO250">_xlfn.IFS(FG250="", "No Data", FG250&lt;0, "Negative/Future", FG250=0, "Zero Days", FG250&lt;=3, "&lt; 3 Months", FG250&lt;=6, "3 to 6 Months", FG250&lt;=9, "6 to 9 Months", FG250&lt;=12, "9 to 12 Months", FG250&lt;=15, "12 to 15 Months", FG250&lt;=18, "15 to 18 Months", FG250&lt;=24, "18 to 24 Months", FG250&gt;24, "&gt; 24 Months")</f>
        <v>No Data</v>
      </c>
      <c r="FP250" s="37" t="str" cm="1">
        <f t="array" ref="FP250">_xlfn.IFS(FF250="", "No Data", FF250&lt;0, "Negative/Future", FF250=0, "Zero Days", FF250&lt;=3, "&lt; 3 Months", FF250&lt;=6, "3 to 6 Months", FF250&lt;=9, "6 to 9 Months", FF250&lt;=12, "9 to 12 Months", FF250&lt;=15, "12 to 15 Months", FF250&lt;=18, "15 to 18 Months", FF250&lt;=24, "18 to 24 Months", FF250&gt;24, "&gt; 24 Months")</f>
        <v>No Data</v>
      </c>
      <c r="FQ250" s="29" t="s">
        <v>1321</v>
      </c>
      <c r="FR250" s="29">
        <v>9709225271</v>
      </c>
      <c r="FS250" s="38" t="str">
        <f>VLOOKUP(_xlfn.XLOOKUP(B250,[1]MDA_Assets!D:D,[1]MDA_Assets!I:I,"",0),[1]Validation!$B$1:$C$8,2,0)</f>
        <v>A</v>
      </c>
      <c r="FT250" s="38" t="s">
        <v>296</v>
      </c>
      <c r="FU250" s="31">
        <f>_xlfn.XLOOKUP(B250,[1]MDA_Assets!D:D,[1]MDA_Assets!X:X,"",0)</f>
        <v>0</v>
      </c>
      <c r="FV250" s="39">
        <v>0</v>
      </c>
      <c r="FW250" s="39">
        <v>0</v>
      </c>
      <c r="FX250" s="39">
        <v>0</v>
      </c>
      <c r="FY250" s="39">
        <v>9</v>
      </c>
      <c r="FZ250" s="40">
        <f t="shared" si="196"/>
        <v>46273</v>
      </c>
      <c r="GA250" s="40">
        <f t="shared" si="196"/>
        <v>46273</v>
      </c>
      <c r="GB250" s="40">
        <f t="shared" si="161"/>
        <v>46458</v>
      </c>
      <c r="GC250" s="40">
        <f t="shared" si="162"/>
        <v>46333</v>
      </c>
      <c r="GD250" s="40">
        <f t="shared" si="163"/>
        <v>46698</v>
      </c>
      <c r="GE250" s="40">
        <f t="shared" si="164"/>
        <v>45972</v>
      </c>
      <c r="GF250" s="40" t="str">
        <f t="shared" si="200"/>
        <v/>
      </c>
      <c r="GG250" s="40" t="str">
        <f t="shared" si="200"/>
        <v/>
      </c>
      <c r="GH250" s="40" t="str">
        <f t="shared" si="200"/>
        <v/>
      </c>
      <c r="GI250" s="39">
        <f t="shared" si="188"/>
        <v>1</v>
      </c>
      <c r="GJ250" s="39">
        <f t="shared" si="189"/>
        <v>0</v>
      </c>
      <c r="GK250" s="39">
        <f t="shared" si="190"/>
        <v>0</v>
      </c>
      <c r="GL250" s="39">
        <f t="shared" si="191"/>
        <v>5</v>
      </c>
    </row>
    <row r="251" spans="1:194" x14ac:dyDescent="0.25">
      <c r="A251" s="19">
        <v>281</v>
      </c>
      <c r="B251" s="43" t="s">
        <v>1322</v>
      </c>
      <c r="C251" s="43" t="s">
        <v>254</v>
      </c>
      <c r="D251" s="43" t="s">
        <v>241</v>
      </c>
      <c r="E251" s="43" t="s">
        <v>346</v>
      </c>
      <c r="F251" s="43" t="s">
        <v>1323</v>
      </c>
      <c r="G251" s="43" t="s">
        <v>190</v>
      </c>
      <c r="H251" s="43" t="s">
        <v>480</v>
      </c>
      <c r="I251" s="43" t="s">
        <v>192</v>
      </c>
      <c r="J251" s="44">
        <f t="shared" si="165"/>
        <v>43796.42291666667</v>
      </c>
      <c r="K251" s="44">
        <v>43432.42291666667</v>
      </c>
      <c r="L251" s="44">
        <v>43201.770833333336</v>
      </c>
      <c r="M251" s="43" t="s">
        <v>1324</v>
      </c>
      <c r="N251" s="43" t="s">
        <v>475</v>
      </c>
      <c r="O251" s="44">
        <v>45905.438194444447</v>
      </c>
      <c r="P251" s="43">
        <v>16595</v>
      </c>
      <c r="Q251" s="43">
        <v>4835</v>
      </c>
      <c r="R251" s="43">
        <v>11760</v>
      </c>
      <c r="S251" s="43" t="s">
        <v>206</v>
      </c>
      <c r="T251" s="44">
        <v>45580.770833333336</v>
      </c>
      <c r="U251" s="44">
        <v>45581.770833333336</v>
      </c>
      <c r="V251" s="44">
        <v>45581.770833333336</v>
      </c>
      <c r="W251" s="44">
        <v>45581.770833333336</v>
      </c>
      <c r="X251" s="44">
        <v>45581.770833333336</v>
      </c>
      <c r="Y251" s="44">
        <v>45581.770833333336</v>
      </c>
      <c r="Z251" s="43" t="s">
        <v>195</v>
      </c>
      <c r="AA251" s="43"/>
      <c r="AB251" s="43"/>
      <c r="AC251" s="43"/>
      <c r="AD251" s="43"/>
      <c r="AE251" s="43">
        <v>5</v>
      </c>
      <c r="AF251" s="43" t="s">
        <v>1325</v>
      </c>
      <c r="AG251" s="43" t="s">
        <v>1325</v>
      </c>
      <c r="AH251" s="43" t="s">
        <v>1326</v>
      </c>
      <c r="AI251" s="43" t="s">
        <v>1326</v>
      </c>
      <c r="AJ251" s="43" t="s">
        <v>1327</v>
      </c>
      <c r="AK251" s="43" t="s">
        <v>1325</v>
      </c>
      <c r="AL251" s="46">
        <v>45696</v>
      </c>
      <c r="AM251" s="46">
        <v>45696</v>
      </c>
      <c r="AN251" s="46">
        <v>45945</v>
      </c>
      <c r="AO251" s="46">
        <v>45946</v>
      </c>
      <c r="AP251" s="47">
        <v>46311</v>
      </c>
      <c r="AQ251" s="46">
        <v>45696</v>
      </c>
      <c r="AR251" s="48"/>
      <c r="AS251" s="48"/>
      <c r="AT251" s="48"/>
      <c r="AU251" s="43">
        <v>1</v>
      </c>
      <c r="AV251" s="43">
        <v>0</v>
      </c>
      <c r="AW251" s="43">
        <v>0</v>
      </c>
      <c r="AX251" s="51" t="s">
        <v>211</v>
      </c>
      <c r="AY251" s="51" t="s">
        <v>211</v>
      </c>
      <c r="AZ251" s="51" t="s">
        <v>198</v>
      </c>
      <c r="BA251" s="20">
        <f t="shared" ca="1" si="195"/>
        <v>1</v>
      </c>
      <c r="BB251" s="20">
        <f t="shared" ca="1" si="195"/>
        <v>1</v>
      </c>
      <c r="BC251" s="20">
        <f t="shared" ca="1" si="195"/>
        <v>1</v>
      </c>
      <c r="BD251" s="20">
        <f t="shared" ca="1" si="194"/>
        <v>1</v>
      </c>
      <c r="BE251" s="20">
        <f t="shared" ca="1" si="194"/>
        <v>0</v>
      </c>
      <c r="BF251" s="20">
        <f t="shared" ca="1" si="194"/>
        <v>1</v>
      </c>
      <c r="BG251" s="21" t="str">
        <f t="shared" ca="1" si="194"/>
        <v/>
      </c>
      <c r="BH251" s="21" t="str">
        <f t="shared" ca="1" si="194"/>
        <v/>
      </c>
      <c r="BI251" s="21" t="str">
        <f t="shared" ca="1" si="194"/>
        <v/>
      </c>
      <c r="BJ251" s="22">
        <f t="shared" ca="1" si="166"/>
        <v>5</v>
      </c>
      <c r="BK251" s="21">
        <f t="shared" si="167"/>
        <v>5</v>
      </c>
      <c r="BL251" s="22">
        <f t="shared" ca="1" si="168"/>
        <v>17948</v>
      </c>
      <c r="BM251" s="22">
        <f t="shared" ca="1" si="169"/>
        <v>5205</v>
      </c>
      <c r="BN251" s="23">
        <f t="shared" ca="1" si="170"/>
        <v>12743</v>
      </c>
      <c r="BO251" s="24">
        <f t="shared" ca="1" si="171"/>
        <v>1353</v>
      </c>
      <c r="BP251" s="51" t="str">
        <f>_xlfn.XLOOKUP(E251,[1]Validation!E:E,[1]Validation!F:F,"")</f>
        <v>EN11</v>
      </c>
      <c r="BQ251" s="51" t="str">
        <f>_xlfn.XLOOKUP(BP251,[1]Validation!F:F,[1]Validation!G:G,"")</f>
        <v>EN11 to EN22</v>
      </c>
      <c r="BR251" s="52" t="str">
        <f>VLOOKUP(G251,[1]Validation!$B$1:$C$9,2,0)</f>
        <v>B</v>
      </c>
      <c r="BS251" s="51">
        <f t="shared" ca="1" si="172"/>
        <v>90</v>
      </c>
      <c r="BT251" s="53">
        <f>_xlfn.XLOOKUP(B251,'[2]1. All Calls'!$R:$R,'[2]1. All Calls'!$A:$A,"",0)</f>
        <v>45905.654166666667</v>
      </c>
      <c r="BU251" s="51" t="str">
        <f>_xlfn.XLOOKUP(B251,'[2]1. All Calls'!$R:$R,'[2]1. All Calls'!$F:$F,"",0)</f>
        <v>CC-01789051</v>
      </c>
      <c r="BV251" s="51" t="str">
        <f>_xlfn.XLOOKUP(B251,'[2]1. All Calls'!$R:$R,'[2]1. All Calls'!$J:$J,"",0)</f>
        <v>General Service</v>
      </c>
      <c r="BW251" s="53">
        <f>_xlfn.XLOOKUP(B251,'[2]Sch Calls'!$R:$R,'[2]Sch Calls'!$A:$A,"",0)</f>
        <v>45581.542893518497</v>
      </c>
      <c r="BX251" s="51">
        <f>_xlfn.XLOOKUP(B251,'[2]Sch Calls'!$R:$R,'[2]Sch Calls'!$B:$B,"",0)</f>
        <v>13547</v>
      </c>
      <c r="BY251" s="51" t="str">
        <f t="shared" si="197"/>
        <v>15-Apr-25</v>
      </c>
      <c r="BZ251" s="51" t="str">
        <f t="shared" si="197"/>
        <v>15-Apr-25</v>
      </c>
      <c r="CA251" s="51" t="str">
        <f t="shared" si="173"/>
        <v>18-Jul-25</v>
      </c>
      <c r="CB251" s="51" t="str">
        <f t="shared" si="174"/>
        <v>16-Apr-26</v>
      </c>
      <c r="CC251" s="51" t="str">
        <f t="shared" si="175"/>
        <v>17-Oct-26</v>
      </c>
      <c r="CD251" s="51" t="str">
        <f t="shared" si="176"/>
        <v>17-Oct-25</v>
      </c>
      <c r="CE251" s="51">
        <f t="shared" ca="1" si="198"/>
        <v>594</v>
      </c>
      <c r="CF251" s="51">
        <f t="shared" ca="1" si="198"/>
        <v>594</v>
      </c>
      <c r="CG251" s="51">
        <f t="shared" ca="1" si="177"/>
        <v>595</v>
      </c>
      <c r="CH251" s="51">
        <f t="shared" ca="1" si="178"/>
        <v>594</v>
      </c>
      <c r="CI251" s="51">
        <f t="shared" ca="1" si="179"/>
        <v>594</v>
      </c>
      <c r="CJ251" s="51">
        <f t="shared" ca="1" si="180"/>
        <v>594</v>
      </c>
      <c r="CK251" s="51">
        <f t="shared" ca="1" si="203"/>
        <v>2970</v>
      </c>
      <c r="CL251" s="51">
        <f t="shared" ca="1" si="203"/>
        <v>2970</v>
      </c>
      <c r="CM251" s="51">
        <f t="shared" ca="1" si="203"/>
        <v>2975</v>
      </c>
      <c r="CN251" s="51">
        <f t="shared" ca="1" si="203"/>
        <v>2970</v>
      </c>
      <c r="CO251" s="51">
        <f t="shared" ca="1" si="203"/>
        <v>2970</v>
      </c>
      <c r="CP251" s="51">
        <f t="shared" ca="1" si="203"/>
        <v>2970</v>
      </c>
      <c r="CQ251" s="51">
        <f t="shared" ca="1" si="204"/>
        <v>-4019</v>
      </c>
      <c r="CR251" s="51">
        <f t="shared" ca="1" si="204"/>
        <v>-4019</v>
      </c>
      <c r="CS251" s="51">
        <f t="shared" ca="1" si="204"/>
        <v>-2024</v>
      </c>
      <c r="CT251" s="51">
        <f t="shared" ca="1" si="204"/>
        <v>-2019</v>
      </c>
      <c r="CU251" s="51">
        <f t="shared" ca="1" si="204"/>
        <v>-521</v>
      </c>
      <c r="CV251" s="54">
        <f t="shared" ca="1" si="204"/>
        <v>-4019</v>
      </c>
      <c r="CW251" s="25" t="s">
        <v>212</v>
      </c>
      <c r="CX251" s="55">
        <v>0.28999999999999998</v>
      </c>
      <c r="CY251" s="55"/>
      <c r="CZ251" s="26">
        <v>0</v>
      </c>
      <c r="DA251" s="26">
        <v>0</v>
      </c>
      <c r="DB251" s="26">
        <v>0</v>
      </c>
      <c r="DC251" s="26">
        <v>0</v>
      </c>
      <c r="DD251" s="26">
        <v>0</v>
      </c>
      <c r="DE251" s="26">
        <v>0</v>
      </c>
      <c r="DF251" s="26">
        <v>0</v>
      </c>
      <c r="DG251" s="26">
        <v>0</v>
      </c>
      <c r="DH251" s="26">
        <v>0</v>
      </c>
      <c r="DI251" s="26">
        <v>0</v>
      </c>
      <c r="DJ251" s="26">
        <v>0</v>
      </c>
      <c r="DK251" s="26">
        <v>0</v>
      </c>
      <c r="DL251" s="27">
        <f t="shared" si="181"/>
        <v>45980.654166666667</v>
      </c>
      <c r="DM251" s="28">
        <f t="shared" ca="1" si="182"/>
        <v>1</v>
      </c>
      <c r="DN251" s="56">
        <f>_xlfn.XLOOKUP(B251,'[2]1. All Calls'!$R:$R,'[2]1. All Calls'!$A:$A,"",0)</f>
        <v>45905.654166666667</v>
      </c>
      <c r="DO251" s="57" t="str">
        <f ca="1">VLOOKUP(DM251,[1]Validation!$B$20:$C$25,2,0)</f>
        <v>Above 3 months</v>
      </c>
      <c r="DP251" s="58" t="str">
        <f>_xlfn.XLOOKUP(B251,'[1]Active AMCs- Dealer'!E:E,'[1]Active AMCs- Dealer'!L:L,"Not in AMC",0)</f>
        <v>Not in AMC</v>
      </c>
      <c r="DQ251" s="50" t="s">
        <v>213</v>
      </c>
      <c r="DR251" s="29" t="str">
        <f>_xlfn.XLOOKUP(B251,'[2]1. All Calls'!$R:$R,'[2]1. All Calls'!$F:$F,"",0)</f>
        <v>CC-01789051</v>
      </c>
      <c r="DS251" s="29" t="str">
        <f>_xlfn.XLOOKUP(B251,'[2]1. All Calls'!$R:$R,'[2]1. All Calls'!$AB:$AB,"",0)</f>
        <v>Today we attend the customer site for general visit so we check and found that compressor running ok but service due</v>
      </c>
      <c r="DT251" s="30">
        <f>_xlfn.XLOOKUP(DR251,'[2]1. All Calls'!$F:$F,'[2]1. All Calls'!$A:$A,"",0)</f>
        <v>45905.654166666667</v>
      </c>
      <c r="DU251" s="31">
        <f>_xlfn.XLOOKUP(DR251,'[2]1. All Calls'!$F:$F,'[2]1. All Calls'!$B:$B,"",0)</f>
        <v>16595</v>
      </c>
      <c r="DV251" s="31">
        <f>_xlfn.XLOOKUP(B251,[1]MDA_Assets!D:D,[1]MDA_Assets!N:N,"",0)</f>
        <v>4835</v>
      </c>
      <c r="DW251" s="31">
        <f>_xlfn.XLOOKUP(B251,[1]MDA_Assets!D:D,[1]MDA_Assets!O:O,"",0)</f>
        <v>11760</v>
      </c>
      <c r="DX251" s="32" t="str">
        <f>_xlfn.XLOOKUP(B251,[1]MDA_Assets!D:D,[1]MDA_Assets!Q:Q,"",0)</f>
        <v>XD</v>
      </c>
      <c r="DY251" s="33">
        <f>_xlfn.XLOOKUP(B251,[1]MDA_Assets!D:D,[1]MDA_Assets!R:R,"",0)</f>
        <v>45581</v>
      </c>
      <c r="DZ251" s="33">
        <f>_xlfn.XLOOKUP(B251,[1]MDA_Assets!D:D,[1]MDA_Assets!S:S,"",0)</f>
        <v>45582</v>
      </c>
      <c r="EA251" s="33">
        <f>_xlfn.XLOOKUP(B251,[1]MDA_Assets!D:D,[1]MDA_Assets!T:T,"",0)</f>
        <v>45582</v>
      </c>
      <c r="EB251" s="33">
        <f>_xlfn.XLOOKUP(B251,[1]MDA_Assets!D:D,[1]MDA_Assets!U:U,"",0)</f>
        <v>45582</v>
      </c>
      <c r="EC251" s="33">
        <f>_xlfn.XLOOKUP(B251,[1]MDA_Assets!D:D,[1]MDA_Assets!V:V,"",0)</f>
        <v>45582</v>
      </c>
      <c r="ED251" s="33">
        <f>_xlfn.XLOOKUP(B251,[1]MDA_Assets!D:D,[1]MDA_Assets!W:W,"",0)</f>
        <v>45582</v>
      </c>
      <c r="EE251" s="32" t="str">
        <f>_xlfn.XLOOKUP(B251,[1]MDA_Assets!D:D,[1]MDA_Assets!X:X,"",0)</f>
        <v>No</v>
      </c>
      <c r="EF251" s="33">
        <f>_xlfn.XLOOKUP(B251,[1]MDA_Assets!D:D,[1]MDA_Assets!Y:Y,"",0)</f>
        <v>0</v>
      </c>
      <c r="EG251" s="33">
        <f>_xlfn.XLOOKUP(B251,[1]MDA_Assets!D:D,[1]MDA_Assets!Z:Z,"",0)</f>
        <v>0</v>
      </c>
      <c r="EH251" s="33">
        <f>_xlfn.XLOOKUP(B251,[1]MDA_Assets!D:D,[1]MDA_Assets!AA:AA,"",0)</f>
        <v>0</v>
      </c>
      <c r="EI251" s="34">
        <f>_xlfn.XLOOKUP(B251,[1]MDA_Assets!D:D,[1]MDA_Assets!P:P,"",0)</f>
        <v>5</v>
      </c>
      <c r="EJ251" s="35" t="str">
        <f>_xlfn.XLOOKUP(B251,[1]MDA_Assets!D:D,[1]MDA_Assets!AB:AB,"",0)</f>
        <v>-1049</v>
      </c>
      <c r="EK251" s="35" t="str">
        <f>_xlfn.XLOOKUP(B251,[1]MDA_Assets!D:D,[1]MDA_Assets!AC:AC,"",0)</f>
        <v>-1049</v>
      </c>
      <c r="EL251" s="35" t="str">
        <f>_xlfn.XLOOKUP(B251,[1]MDA_Assets!D:D,[1]MDA_Assets!AD:AD,"",0)</f>
        <v>951</v>
      </c>
      <c r="EM251" s="35" t="str">
        <f>_xlfn.XLOOKUP(B251,[1]MDA_Assets!D:D,[1]MDA_Assets!AE:AE,"",0)</f>
        <v>951</v>
      </c>
      <c r="EN251" s="35" t="str">
        <f>_xlfn.XLOOKUP(B251,[1]MDA_Assets!D:D,[1]MDA_Assets!AF:AF,"",0)</f>
        <v>2449</v>
      </c>
      <c r="EO251" s="35" t="str">
        <f>_xlfn.XLOOKUP(B251,[1]MDA_Assets!D:D,[1]MDA_Assets!AG:AG,"",0)</f>
        <v>-1049</v>
      </c>
      <c r="EP251" s="36">
        <f t="shared" si="199"/>
        <v>115</v>
      </c>
      <c r="EQ251" s="36">
        <f t="shared" si="199"/>
        <v>115</v>
      </c>
      <c r="ER251" s="36">
        <f t="shared" si="183"/>
        <v>365</v>
      </c>
      <c r="ES251" s="36">
        <f t="shared" si="184"/>
        <v>365</v>
      </c>
      <c r="ET251" s="36">
        <f t="shared" si="185"/>
        <v>730</v>
      </c>
      <c r="EU251" s="36">
        <f t="shared" si="186"/>
        <v>115</v>
      </c>
      <c r="EV251" s="36" t="str">
        <f t="shared" si="187"/>
        <v/>
      </c>
      <c r="EW251" s="36" t="str">
        <f t="shared" si="159"/>
        <v/>
      </c>
      <c r="EX251" s="36" t="str">
        <f t="shared" si="160"/>
        <v/>
      </c>
      <c r="EY251" s="36">
        <f t="shared" si="193"/>
        <v>3.71</v>
      </c>
      <c r="EZ251" s="36">
        <f t="shared" si="193"/>
        <v>3.71</v>
      </c>
      <c r="FA251" s="36">
        <f t="shared" si="193"/>
        <v>11.78</v>
      </c>
      <c r="FB251" s="36">
        <f t="shared" si="193"/>
        <v>11.78</v>
      </c>
      <c r="FC251" s="36">
        <f t="shared" si="193"/>
        <v>23.55</v>
      </c>
      <c r="FD251" s="36">
        <f t="shared" si="193"/>
        <v>3.71</v>
      </c>
      <c r="FE251" s="36" t="str">
        <f t="shared" si="192"/>
        <v/>
      </c>
      <c r="FF251" s="36" t="str">
        <f t="shared" si="192"/>
        <v/>
      </c>
      <c r="FG251" s="36" t="str">
        <f t="shared" si="192"/>
        <v/>
      </c>
      <c r="FH251" s="37" t="str" cm="1">
        <f t="array" ref="FH251">_xlfn.IFS(EY251="", "No Data", EY251&lt;0, "Negative/Future", EY251=0, "Zero Days", EY251&lt;=3, "&lt; 3 Months", EY251&lt;=6, "3 to 6 Months", EY251&lt;=9, "6 to 9 Months", EY251&lt;=12, "9 to 12 Months", EY251&lt;=15, "12 to 15 Months", EY251&lt;=18, "15 to 18 Months", EY251&lt;=24, "18 to 24 Months", EY251&gt;24, "&gt; 24 Months")</f>
        <v>3 to 6 Months</v>
      </c>
      <c r="FI251" s="37" t="str" cm="1">
        <f t="array" ref="FI251">_xlfn.IFS(EZ251="", "No Data", EZ251&lt;0, "Negative/Future", EZ251=0, "Zero Days", EZ251&lt;=3, "&lt; 3 Months", EZ251&lt;=6, "3 to 6 Months", EZ251&lt;=9, "6 to 9 Months", EZ251&lt;=12, "9 to 12 Months", EZ251&lt;=15, "12 to 15 Months", EZ251&lt;=18, "15 to 18 Months", EZ251&lt;=24, "18 to 24 Months", EZ251&gt;24, "&gt; 24 Months")</f>
        <v>3 to 6 Months</v>
      </c>
      <c r="FJ251" s="37" t="str" cm="1">
        <f t="array" ref="FJ251">_xlfn.IFS(FA251="", "No Data", FA251&lt;0, "Negative/Future", FA251=0, "Zero Days", FA251&lt;=3, "&lt; 3 Months", FA251&lt;=6, "3 to 6 Months", FA251&lt;=9, "6 to 9 Months", FA251&lt;=12, "9 to 12 Months", FA251&lt;=15, "12 to 15 Months", FA251&lt;=18, "15 to 18 Months", FA251&lt;=24, "18 to 24 Months", FA251&gt;24, "&gt; 24 Months")</f>
        <v>9 to 12 Months</v>
      </c>
      <c r="FK251" s="37" t="str" cm="1">
        <f t="array" ref="FK251">_xlfn.IFS(FB251="", "No Data", FB251&lt;0, "Negative/Future", FB251=0, "Zero Days", FB251&lt;=3, "&lt; 3 Months", FB251&lt;=6, "3 to 6 Months", FB251&lt;=9, "6 to 9 Months", FB251&lt;=12, "9 to 12 Months", FB251&lt;=15, "12 to 15 Months", FB251&lt;=18, "15 to 18 Months", FB251&lt;=24, "18 to 24 Months", FB251&gt;24, "&gt; 24 Months")</f>
        <v>9 to 12 Months</v>
      </c>
      <c r="FL251" s="37" t="str" cm="1">
        <f t="array" ref="FL251">_xlfn.IFS(FC251="", "No Data", FC251&lt;0, "Negative/Future", FC251=0, "Zero Days", FC251&lt;=3, "&lt; 3 Months", FC251&lt;=6, "3 to 6 Months", FC251&lt;=9, "6 to 9 Months", FC251&lt;=12, "9 to 12 Months", FC251&lt;=15, "12 to 15 Months", FC251&lt;=18, "15 to 18 Months", FC251&lt;=24, "18 to 24 Months", FC251&gt;24, "&gt; 24 Months")</f>
        <v>18 to 24 Months</v>
      </c>
      <c r="FM251" s="37" t="str" cm="1">
        <f t="array" ref="FM251">_xlfn.IFS(FD251="", "No Data", FD251&lt;0, "Negative/Future", FD251=0, "Zero Days", FD251&lt;=3, "&lt; 3 Months", FD251&lt;=6, "3 to 6 Months", FD251&lt;=9, "6 to 9 Months", FD251&lt;=12, "9 to 12 Months", FD251&lt;=15, "12 to 15 Months", FD251&lt;=18, "15 to 18 Months", FD251&lt;=24, "18 to 24 Months", FD251&gt;24, "&gt; 24 Months")</f>
        <v>3 to 6 Months</v>
      </c>
      <c r="FN251" s="37" t="str" cm="1">
        <f t="array" ref="FN251">_xlfn.IFS(FE251="", "No Data", FE251&lt;0, "Negative/Future", FE251=0, "Zero Days", FE251&lt;=3, "&lt; 3 Months", FE251&lt;=6, "3 to 6 Months", FE251&lt;=9, "6 to 9 Months", FE251&lt;=12, "9 to 12 Months", FE251&lt;=15, "12 to 15 Months", FE251&lt;=18, "15 to 18 Months", FE251&lt;=24, "18 to 24 Months", FE251&gt;24, "&gt; 24 Months")</f>
        <v>No Data</v>
      </c>
      <c r="FO251" s="37" t="str" cm="1">
        <f t="array" ref="FO251">_xlfn.IFS(FG251="", "No Data", FG251&lt;0, "Negative/Future", FG251=0, "Zero Days", FG251&lt;=3, "&lt; 3 Months", FG251&lt;=6, "3 to 6 Months", FG251&lt;=9, "6 to 9 Months", FG251&lt;=12, "9 to 12 Months", FG251&lt;=15, "12 to 15 Months", FG251&lt;=18, "15 to 18 Months", FG251&lt;=24, "18 to 24 Months", FG251&gt;24, "&gt; 24 Months")</f>
        <v>No Data</v>
      </c>
      <c r="FP251" s="37" t="str" cm="1">
        <f t="array" ref="FP251">_xlfn.IFS(FF251="", "No Data", FF251&lt;0, "Negative/Future", FF251=0, "Zero Days", FF251&lt;=3, "&lt; 3 Months", FF251&lt;=6, "3 to 6 Months", FF251&lt;=9, "6 to 9 Months", FF251&lt;=12, "9 to 12 Months", FF251&lt;=15, "12 to 15 Months", FF251&lt;=18, "15 to 18 Months", FF251&lt;=24, "18 to 24 Months", FF251&gt;24, "&gt; 24 Months")</f>
        <v>No Data</v>
      </c>
      <c r="FQ251" s="29" t="s">
        <v>1328</v>
      </c>
      <c r="FR251" s="29">
        <v>7870472388</v>
      </c>
      <c r="FS251" s="38" t="str">
        <f>VLOOKUP(_xlfn.XLOOKUP(B251,[1]MDA_Assets!D:D,[1]MDA_Assets!I:I,"",0),[1]Validation!$B$1:$C$8,2,0)</f>
        <v>B</v>
      </c>
      <c r="FT251" s="38" t="s">
        <v>252</v>
      </c>
      <c r="FU251" s="31" t="str">
        <f>_xlfn.XLOOKUP(B251,[1]MDA_Assets!D:D,[1]MDA_Assets!X:X,"",0)</f>
        <v>No</v>
      </c>
      <c r="FV251" s="39">
        <v>5</v>
      </c>
      <c r="FW251" s="39">
        <v>0</v>
      </c>
      <c r="FX251" s="39">
        <v>0</v>
      </c>
      <c r="FY251" s="39">
        <v>4</v>
      </c>
      <c r="FZ251" s="40">
        <f t="shared" si="196"/>
        <v>45697</v>
      </c>
      <c r="GA251" s="40">
        <f t="shared" si="196"/>
        <v>45697</v>
      </c>
      <c r="GB251" s="40">
        <f t="shared" si="161"/>
        <v>45946</v>
      </c>
      <c r="GC251" s="40">
        <f t="shared" si="162"/>
        <v>45947</v>
      </c>
      <c r="GD251" s="40">
        <f t="shared" si="163"/>
        <v>46312</v>
      </c>
      <c r="GE251" s="40">
        <f t="shared" si="164"/>
        <v>45697</v>
      </c>
      <c r="GF251" s="40" t="str">
        <f t="shared" si="200"/>
        <v/>
      </c>
      <c r="GG251" s="40" t="str">
        <f t="shared" si="200"/>
        <v/>
      </c>
      <c r="GH251" s="40" t="str">
        <f t="shared" si="200"/>
        <v/>
      </c>
      <c r="GI251" s="39">
        <f t="shared" si="188"/>
        <v>5</v>
      </c>
      <c r="GJ251" s="39">
        <f t="shared" si="189"/>
        <v>0</v>
      </c>
      <c r="GK251" s="39">
        <f t="shared" si="190"/>
        <v>0</v>
      </c>
      <c r="GL251" s="39">
        <f t="shared" si="191"/>
        <v>1</v>
      </c>
    </row>
    <row r="252" spans="1:194" x14ac:dyDescent="0.25">
      <c r="A252" s="19">
        <v>282</v>
      </c>
      <c r="B252" s="43" t="s">
        <v>1329</v>
      </c>
      <c r="C252" s="43" t="s">
        <v>186</v>
      </c>
      <c r="D252" s="43" t="s">
        <v>241</v>
      </c>
      <c r="E252" s="43" t="s">
        <v>1101</v>
      </c>
      <c r="F252" s="43" t="s">
        <v>606</v>
      </c>
      <c r="G252" s="43" t="s">
        <v>243</v>
      </c>
      <c r="H252" s="43" t="s">
        <v>329</v>
      </c>
      <c r="I252" s="43" t="s">
        <v>192</v>
      </c>
      <c r="J252" s="44">
        <f t="shared" si="165"/>
        <v>40639.770833333336</v>
      </c>
      <c r="K252" s="44">
        <v>40275.770833333336</v>
      </c>
      <c r="L252" s="44">
        <v>40074.770833333336</v>
      </c>
      <c r="M252" s="43" t="s">
        <v>2976</v>
      </c>
      <c r="N252" s="43" t="s">
        <v>2977</v>
      </c>
      <c r="O252" s="44">
        <v>46107.401724537034</v>
      </c>
      <c r="P252" s="43">
        <v>25130</v>
      </c>
      <c r="Q252" s="43">
        <v>24384</v>
      </c>
      <c r="R252" s="43">
        <v>3127</v>
      </c>
      <c r="S252" s="43" t="s">
        <v>206</v>
      </c>
      <c r="T252" s="44">
        <v>46106.770833333336</v>
      </c>
      <c r="U252" s="44">
        <v>46106.770833333336</v>
      </c>
      <c r="V252" s="44">
        <v>46106.770833333336</v>
      </c>
      <c r="W252" s="44">
        <v>46106.770833333336</v>
      </c>
      <c r="X252" s="44">
        <v>46106.770833333336</v>
      </c>
      <c r="Y252" s="44">
        <v>45834.770833333336</v>
      </c>
      <c r="Z252" s="43" t="s">
        <v>199</v>
      </c>
      <c r="AA252" s="43" t="s">
        <v>292</v>
      </c>
      <c r="AB252" s="44">
        <v>45938.770833333336</v>
      </c>
      <c r="AC252" s="43"/>
      <c r="AD252" s="43"/>
      <c r="AE252" s="43">
        <v>4</v>
      </c>
      <c r="AF252" s="43" t="s">
        <v>281</v>
      </c>
      <c r="AG252" s="43" t="s">
        <v>281</v>
      </c>
      <c r="AH252" s="43" t="s">
        <v>285</v>
      </c>
      <c r="AI252" s="43" t="s">
        <v>285</v>
      </c>
      <c r="AJ252" s="43" t="s">
        <v>280</v>
      </c>
      <c r="AK252" s="43" t="s">
        <v>285</v>
      </c>
      <c r="AL252" s="47">
        <v>46471</v>
      </c>
      <c r="AM252" s="47">
        <v>46286</v>
      </c>
      <c r="AN252" s="47">
        <v>46471</v>
      </c>
      <c r="AO252" s="47">
        <v>46471</v>
      </c>
      <c r="AP252" s="47">
        <v>46564</v>
      </c>
      <c r="AQ252" s="47">
        <v>46471</v>
      </c>
      <c r="AR252" s="47">
        <v>46303</v>
      </c>
      <c r="AS252" s="48"/>
      <c r="AT252" s="48"/>
      <c r="AU252" s="43">
        <v>0</v>
      </c>
      <c r="AV252" s="43">
        <v>0</v>
      </c>
      <c r="AW252" s="43">
        <v>0</v>
      </c>
      <c r="AX252" s="51" t="s">
        <v>316</v>
      </c>
      <c r="AY252" s="51" t="s">
        <v>316</v>
      </c>
      <c r="AZ252" s="51" t="s">
        <v>198</v>
      </c>
      <c r="BA252" s="20">
        <f t="shared" ca="1" si="195"/>
        <v>0</v>
      </c>
      <c r="BB252" s="20">
        <f t="shared" ca="1" si="195"/>
        <v>0</v>
      </c>
      <c r="BC252" s="20">
        <f t="shared" ca="1" si="195"/>
        <v>0</v>
      </c>
      <c r="BD252" s="20">
        <f t="shared" ca="1" si="194"/>
        <v>0</v>
      </c>
      <c r="BE252" s="20">
        <f t="shared" ca="1" si="194"/>
        <v>0</v>
      </c>
      <c r="BF252" s="20">
        <f t="shared" ca="1" si="194"/>
        <v>0</v>
      </c>
      <c r="BG252" s="21">
        <f t="shared" ca="1" si="194"/>
        <v>0</v>
      </c>
      <c r="BH252" s="21" t="str">
        <f t="shared" ca="1" si="194"/>
        <v/>
      </c>
      <c r="BI252" s="21" t="str">
        <f t="shared" ca="1" si="194"/>
        <v/>
      </c>
      <c r="BJ252" s="22">
        <f t="shared" ca="1" si="166"/>
        <v>0</v>
      </c>
      <c r="BK252" s="21">
        <f t="shared" si="167"/>
        <v>4</v>
      </c>
      <c r="BL252" s="22">
        <f t="shared" ca="1" si="168"/>
        <v>25404</v>
      </c>
      <c r="BM252" s="22">
        <f t="shared" ca="1" si="169"/>
        <v>24642</v>
      </c>
      <c r="BN252" s="23">
        <f t="shared" ca="1" si="170"/>
        <v>762</v>
      </c>
      <c r="BO252" s="24">
        <f t="shared" ca="1" si="171"/>
        <v>274</v>
      </c>
      <c r="BP252" s="51" t="str">
        <f>_xlfn.XLOOKUP(E252,[1]Validation!E:E,[1]Validation!F:F,"")</f>
        <v>E30</v>
      </c>
      <c r="BQ252" s="51" t="str">
        <f>_xlfn.XLOOKUP(BP252,[1]Validation!F:F,[1]Validation!G:G,"")</f>
        <v>E30 to E45</v>
      </c>
      <c r="BR252" s="52" t="str">
        <f>VLOOKUP(G252,[1]Validation!$B$1:$C$9,2,0)</f>
        <v>A</v>
      </c>
      <c r="BS252" s="51">
        <f t="shared" ca="1" si="172"/>
        <v>194</v>
      </c>
      <c r="BT252" s="53">
        <f>_xlfn.XLOOKUP(B252,'[2]1. All Calls'!$R:$R,'[2]1. All Calls'!$A:$A,"",0)</f>
        <v>46107.557013888902</v>
      </c>
      <c r="BU252" s="51" t="str">
        <f>_xlfn.XLOOKUP(B252,'[2]1. All Calls'!$R:$R,'[2]1. All Calls'!$F:$F,"",0)</f>
        <v>CC-02024584</v>
      </c>
      <c r="BV252" s="51" t="str">
        <f>_xlfn.XLOOKUP(B252,'[2]1. All Calls'!$R:$R,'[2]1. All Calls'!$J:$J,"",0)</f>
        <v>Schedule Service</v>
      </c>
      <c r="BW252" s="53">
        <f>_xlfn.XLOOKUP(B252,'[2]Sch Calls'!$R:$R,'[2]Sch Calls'!$A:$A,"",0)</f>
        <v>46107.557013888902</v>
      </c>
      <c r="BX252" s="51">
        <f>_xlfn.XLOOKUP(B252,'[2]Sch Calls'!$R:$R,'[2]Sch Calls'!$B:$B,"",0)</f>
        <v>25130</v>
      </c>
      <c r="BY252" s="51" t="str">
        <f t="shared" si="197"/>
        <v>22-Sep-26</v>
      </c>
      <c r="BZ252" s="51" t="str">
        <f t="shared" si="197"/>
        <v>22-Sep-26</v>
      </c>
      <c r="CA252" s="51" t="str">
        <f t="shared" si="173"/>
        <v>26-Dec-26</v>
      </c>
      <c r="CB252" s="51" t="str">
        <f t="shared" si="174"/>
        <v>23-Sep-27</v>
      </c>
      <c r="CC252" s="51" t="str">
        <f t="shared" si="175"/>
        <v>27-Jun-27</v>
      </c>
      <c r="CD252" s="51" t="str">
        <f t="shared" si="176"/>
        <v>26-Mar-27</v>
      </c>
      <c r="CE252" s="51">
        <f t="shared" ca="1" si="198"/>
        <v>69</v>
      </c>
      <c r="CF252" s="51">
        <f t="shared" ca="1" si="198"/>
        <v>69</v>
      </c>
      <c r="CG252" s="51">
        <f t="shared" ca="1" si="177"/>
        <v>69</v>
      </c>
      <c r="CH252" s="51">
        <f t="shared" ca="1" si="178"/>
        <v>69</v>
      </c>
      <c r="CI252" s="51">
        <f t="shared" ca="1" si="179"/>
        <v>341</v>
      </c>
      <c r="CJ252" s="51">
        <f t="shared" ca="1" si="180"/>
        <v>69</v>
      </c>
      <c r="CK252" s="51">
        <f t="shared" ca="1" si="203"/>
        <v>276</v>
      </c>
      <c r="CL252" s="51">
        <f t="shared" ca="1" si="203"/>
        <v>276</v>
      </c>
      <c r="CM252" s="51">
        <f t="shared" ca="1" si="203"/>
        <v>276</v>
      </c>
      <c r="CN252" s="51">
        <f t="shared" ca="1" si="203"/>
        <v>276</v>
      </c>
      <c r="CO252" s="51">
        <f t="shared" ca="1" si="203"/>
        <v>1364</v>
      </c>
      <c r="CP252" s="51">
        <f t="shared" ca="1" si="203"/>
        <v>276</v>
      </c>
      <c r="CQ252" s="51">
        <f t="shared" ca="1" si="204"/>
        <v>1724</v>
      </c>
      <c r="CR252" s="51">
        <f t="shared" ca="1" si="204"/>
        <v>1724</v>
      </c>
      <c r="CS252" s="51">
        <f t="shared" ca="1" si="204"/>
        <v>3724</v>
      </c>
      <c r="CT252" s="51">
        <f t="shared" ca="1" si="204"/>
        <v>3724</v>
      </c>
      <c r="CU252" s="51">
        <f t="shared" ca="1" si="204"/>
        <v>1636</v>
      </c>
      <c r="CV252" s="54">
        <f t="shared" ca="1" si="204"/>
        <v>3724</v>
      </c>
      <c r="CW252" s="25" t="s">
        <v>212</v>
      </c>
      <c r="CX252" s="55">
        <v>0.86</v>
      </c>
      <c r="CY252" s="55"/>
      <c r="CZ252" s="26">
        <v>0</v>
      </c>
      <c r="DA252" s="26">
        <v>0</v>
      </c>
      <c r="DB252" s="26">
        <v>0</v>
      </c>
      <c r="DC252" s="26">
        <v>0</v>
      </c>
      <c r="DD252" s="26">
        <v>0</v>
      </c>
      <c r="DE252" s="26">
        <v>0</v>
      </c>
      <c r="DF252" s="26">
        <v>0</v>
      </c>
      <c r="DG252" s="26">
        <v>0</v>
      </c>
      <c r="DH252" s="26">
        <v>0</v>
      </c>
      <c r="DI252" s="26">
        <v>0</v>
      </c>
      <c r="DJ252" s="26">
        <v>0</v>
      </c>
      <c r="DK252" s="26">
        <v>0</v>
      </c>
      <c r="DL252" s="27">
        <f t="shared" si="181"/>
        <v>46182.557013888902</v>
      </c>
      <c r="DM252" s="28">
        <f t="shared" ca="1" si="182"/>
        <v>0</v>
      </c>
      <c r="DN252" s="56">
        <f>_xlfn.XLOOKUP(B252,'[2]1. All Calls'!$R:$R,'[2]1. All Calls'!$A:$A,"",0)</f>
        <v>46107.557013888902</v>
      </c>
      <c r="DO252" s="57" t="str">
        <f ca="1">VLOOKUP(DM252,[1]Validation!$B$20:$C$25,2,0)</f>
        <v>Within 3 months</v>
      </c>
      <c r="DP252" s="58" t="str">
        <f>_xlfn.XLOOKUP(B252,'[1]Active AMCs- Dealer'!E:E,'[1]Active AMCs- Dealer'!L:L,"Not in AMC",0)</f>
        <v>AMC</v>
      </c>
      <c r="DQ252" s="58"/>
      <c r="DR252" s="29" t="str">
        <f>_xlfn.XLOOKUP(B252,'[2]1. All Calls'!$R:$R,'[2]1. All Calls'!$F:$F,"",0)</f>
        <v>CC-02024584</v>
      </c>
      <c r="DS252" s="29" t="str">
        <f>_xlfn.XLOOKUP(B252,'[2]1. All Calls'!$R:$R,'[2]1. All Calls'!$AB:$AB,"",0)</f>
        <v>Today We attend the customer site for shedule service so we change part during service:- air filter, oil filter, oil and separator then start machine running good condition</v>
      </c>
      <c r="DT252" s="30">
        <f>_xlfn.XLOOKUP(DR252,'[2]1. All Calls'!$F:$F,'[2]1. All Calls'!$A:$A,"",0)</f>
        <v>46107.557013888902</v>
      </c>
      <c r="DU252" s="31">
        <f>_xlfn.XLOOKUP(DR252,'[2]1. All Calls'!$F:$F,'[2]1. All Calls'!$B:$B,"",0)</f>
        <v>25130</v>
      </c>
      <c r="DV252" s="31">
        <f>_xlfn.XLOOKUP(B252,[1]MDA_Assets!D:D,[1]MDA_Assets!N:N,"",0)</f>
        <v>24384</v>
      </c>
      <c r="DW252" s="31">
        <f>_xlfn.XLOOKUP(B252,[1]MDA_Assets!D:D,[1]MDA_Assets!O:O,"",0)</f>
        <v>3127</v>
      </c>
      <c r="DX252" s="32" t="str">
        <f>_xlfn.XLOOKUP(B252,[1]MDA_Assets!D:D,[1]MDA_Assets!Q:Q,"",0)</f>
        <v>XD</v>
      </c>
      <c r="DY252" s="33">
        <f>_xlfn.XLOOKUP(B252,[1]MDA_Assets!D:D,[1]MDA_Assets!R:R,"",0)</f>
        <v>46107</v>
      </c>
      <c r="DZ252" s="33">
        <f>_xlfn.XLOOKUP(B252,[1]MDA_Assets!D:D,[1]MDA_Assets!S:S,"",0)</f>
        <v>46107</v>
      </c>
      <c r="EA252" s="33">
        <f>_xlfn.XLOOKUP(B252,[1]MDA_Assets!D:D,[1]MDA_Assets!T:T,"",0)</f>
        <v>46107</v>
      </c>
      <c r="EB252" s="33">
        <f>_xlfn.XLOOKUP(B252,[1]MDA_Assets!D:D,[1]MDA_Assets!U:U,"",0)</f>
        <v>46107</v>
      </c>
      <c r="EC252" s="33">
        <f>_xlfn.XLOOKUP(B252,[1]MDA_Assets!D:D,[1]MDA_Assets!V:V,"",0)</f>
        <v>46107</v>
      </c>
      <c r="ED252" s="33">
        <f>_xlfn.XLOOKUP(B252,[1]MDA_Assets!D:D,[1]MDA_Assets!W:W,"",0)</f>
        <v>45835</v>
      </c>
      <c r="EE252" s="32" t="str">
        <f>_xlfn.XLOOKUP(B252,[1]MDA_Assets!D:D,[1]MDA_Assets!X:X,"",0)</f>
        <v>Yes</v>
      </c>
      <c r="EF252" s="33">
        <f>_xlfn.XLOOKUP(B252,[1]MDA_Assets!D:D,[1]MDA_Assets!Y:Y,"",0)</f>
        <v>45939</v>
      </c>
      <c r="EG252" s="33">
        <f>_xlfn.XLOOKUP(B252,[1]MDA_Assets!D:D,[1]MDA_Assets!Z:Z,"",0)</f>
        <v>0</v>
      </c>
      <c r="EH252" s="33">
        <f>_xlfn.XLOOKUP(B252,[1]MDA_Assets!D:D,[1]MDA_Assets!AA:AA,"",0)</f>
        <v>0</v>
      </c>
      <c r="EI252" s="34">
        <f>_xlfn.XLOOKUP(B252,[1]MDA_Assets!D:D,[1]MDA_Assets!P:P,"",0)</f>
        <v>4</v>
      </c>
      <c r="EJ252" s="35" t="str">
        <f>_xlfn.XLOOKUP(B252,[1]MDA_Assets!D:D,[1]MDA_Assets!AB:AB,"",0)</f>
        <v>2000</v>
      </c>
      <c r="EK252" s="35" t="str">
        <f>_xlfn.XLOOKUP(B252,[1]MDA_Assets!D:D,[1]MDA_Assets!AC:AC,"",0)</f>
        <v>2000</v>
      </c>
      <c r="EL252" s="35" t="str">
        <f>_xlfn.XLOOKUP(B252,[1]MDA_Assets!D:D,[1]MDA_Assets!AD:AD,"",0)</f>
        <v>4000</v>
      </c>
      <c r="EM252" s="35" t="str">
        <f>_xlfn.XLOOKUP(B252,[1]MDA_Assets!D:D,[1]MDA_Assets!AE:AE,"",0)</f>
        <v>4000</v>
      </c>
      <c r="EN252" s="35" t="str">
        <f>_xlfn.XLOOKUP(B252,[1]MDA_Assets!D:D,[1]MDA_Assets!AF:AF,"",0)</f>
        <v>3000</v>
      </c>
      <c r="EO252" s="35" t="str">
        <f>_xlfn.XLOOKUP(B252,[1]MDA_Assets!D:D,[1]MDA_Assets!AG:AG,"",0)</f>
        <v>4000</v>
      </c>
      <c r="EP252" s="36">
        <f t="shared" si="199"/>
        <v>365</v>
      </c>
      <c r="EQ252" s="36">
        <f t="shared" si="199"/>
        <v>180</v>
      </c>
      <c r="ER252" s="36">
        <f t="shared" si="183"/>
        <v>365</v>
      </c>
      <c r="ES252" s="36">
        <f t="shared" si="184"/>
        <v>365</v>
      </c>
      <c r="ET252" s="36">
        <f t="shared" si="185"/>
        <v>730</v>
      </c>
      <c r="EU252" s="36">
        <f t="shared" si="186"/>
        <v>365</v>
      </c>
      <c r="EV252" s="36">
        <f t="shared" si="187"/>
        <v>365</v>
      </c>
      <c r="EW252" s="36" t="str">
        <f t="shared" si="159"/>
        <v/>
      </c>
      <c r="EX252" s="36" t="str">
        <f t="shared" si="160"/>
        <v/>
      </c>
      <c r="EY252" s="36">
        <f t="shared" si="193"/>
        <v>11.78</v>
      </c>
      <c r="EZ252" s="36">
        <f t="shared" si="193"/>
        <v>5.81</v>
      </c>
      <c r="FA252" s="36">
        <f t="shared" si="193"/>
        <v>11.78</v>
      </c>
      <c r="FB252" s="36">
        <f t="shared" si="193"/>
        <v>11.78</v>
      </c>
      <c r="FC252" s="36">
        <f t="shared" si="193"/>
        <v>23.55</v>
      </c>
      <c r="FD252" s="36">
        <f t="shared" si="193"/>
        <v>11.78</v>
      </c>
      <c r="FE252" s="36">
        <f t="shared" si="192"/>
        <v>11.78</v>
      </c>
      <c r="FF252" s="36" t="str">
        <f t="shared" si="192"/>
        <v/>
      </c>
      <c r="FG252" s="36" t="str">
        <f t="shared" si="192"/>
        <v/>
      </c>
      <c r="FH252" s="37" t="str" cm="1">
        <f t="array" ref="FH252">_xlfn.IFS(EY252="", "No Data", EY252&lt;0, "Negative/Future", EY252=0, "Zero Days", EY252&lt;=3, "&lt; 3 Months", EY252&lt;=6, "3 to 6 Months", EY252&lt;=9, "6 to 9 Months", EY252&lt;=12, "9 to 12 Months", EY252&lt;=15, "12 to 15 Months", EY252&lt;=18, "15 to 18 Months", EY252&lt;=24, "18 to 24 Months", EY252&gt;24, "&gt; 24 Months")</f>
        <v>9 to 12 Months</v>
      </c>
      <c r="FI252" s="37" t="str" cm="1">
        <f t="array" ref="FI252">_xlfn.IFS(EZ252="", "No Data", EZ252&lt;0, "Negative/Future", EZ252=0, "Zero Days", EZ252&lt;=3, "&lt; 3 Months", EZ252&lt;=6, "3 to 6 Months", EZ252&lt;=9, "6 to 9 Months", EZ252&lt;=12, "9 to 12 Months", EZ252&lt;=15, "12 to 15 Months", EZ252&lt;=18, "15 to 18 Months", EZ252&lt;=24, "18 to 24 Months", EZ252&gt;24, "&gt; 24 Months")</f>
        <v>3 to 6 Months</v>
      </c>
      <c r="FJ252" s="37" t="str" cm="1">
        <f t="array" ref="FJ252">_xlfn.IFS(FA252="", "No Data", FA252&lt;0, "Negative/Future", FA252=0, "Zero Days", FA252&lt;=3, "&lt; 3 Months", FA252&lt;=6, "3 to 6 Months", FA252&lt;=9, "6 to 9 Months", FA252&lt;=12, "9 to 12 Months", FA252&lt;=15, "12 to 15 Months", FA252&lt;=18, "15 to 18 Months", FA252&lt;=24, "18 to 24 Months", FA252&gt;24, "&gt; 24 Months")</f>
        <v>9 to 12 Months</v>
      </c>
      <c r="FK252" s="37" t="str" cm="1">
        <f t="array" ref="FK252">_xlfn.IFS(FB252="", "No Data", FB252&lt;0, "Negative/Future", FB252=0, "Zero Days", FB252&lt;=3, "&lt; 3 Months", FB252&lt;=6, "3 to 6 Months", FB252&lt;=9, "6 to 9 Months", FB252&lt;=12, "9 to 12 Months", FB252&lt;=15, "12 to 15 Months", FB252&lt;=18, "15 to 18 Months", FB252&lt;=24, "18 to 24 Months", FB252&gt;24, "&gt; 24 Months")</f>
        <v>9 to 12 Months</v>
      </c>
      <c r="FL252" s="37" t="str" cm="1">
        <f t="array" ref="FL252">_xlfn.IFS(FC252="", "No Data", FC252&lt;0, "Negative/Future", FC252=0, "Zero Days", FC252&lt;=3, "&lt; 3 Months", FC252&lt;=6, "3 to 6 Months", FC252&lt;=9, "6 to 9 Months", FC252&lt;=12, "9 to 12 Months", FC252&lt;=15, "12 to 15 Months", FC252&lt;=18, "15 to 18 Months", FC252&lt;=24, "18 to 24 Months", FC252&gt;24, "&gt; 24 Months")</f>
        <v>18 to 24 Months</v>
      </c>
      <c r="FM252" s="37" t="str" cm="1">
        <f t="array" ref="FM252">_xlfn.IFS(FD252="", "No Data", FD252&lt;0, "Negative/Future", FD252=0, "Zero Days", FD252&lt;=3, "&lt; 3 Months", FD252&lt;=6, "3 to 6 Months", FD252&lt;=9, "6 to 9 Months", FD252&lt;=12, "9 to 12 Months", FD252&lt;=15, "12 to 15 Months", FD252&lt;=18, "15 to 18 Months", FD252&lt;=24, "18 to 24 Months", FD252&gt;24, "&gt; 24 Months")</f>
        <v>9 to 12 Months</v>
      </c>
      <c r="FN252" s="37" t="str" cm="1">
        <f t="array" ref="FN252">_xlfn.IFS(FE252="", "No Data", FE252&lt;0, "Negative/Future", FE252=0, "Zero Days", FE252&lt;=3, "&lt; 3 Months", FE252&lt;=6, "3 to 6 Months", FE252&lt;=9, "6 to 9 Months", FE252&lt;=12, "9 to 12 Months", FE252&lt;=15, "12 to 15 Months", FE252&lt;=18, "15 to 18 Months", FE252&lt;=24, "18 to 24 Months", FE252&gt;24, "&gt; 24 Months")</f>
        <v>9 to 12 Months</v>
      </c>
      <c r="FO252" s="37" t="str" cm="1">
        <f t="array" ref="FO252">_xlfn.IFS(FG252="", "No Data", FG252&lt;0, "Negative/Future", FG252=0, "Zero Days", FG252&lt;=3, "&lt; 3 Months", FG252&lt;=6, "3 to 6 Months", FG252&lt;=9, "6 to 9 Months", FG252&lt;=12, "9 to 12 Months", FG252&lt;=15, "12 to 15 Months", FG252&lt;=18, "15 to 18 Months", FG252&lt;=24, "18 to 24 Months", FG252&gt;24, "&gt; 24 Months")</f>
        <v>No Data</v>
      </c>
      <c r="FP252" s="37" t="str" cm="1">
        <f t="array" ref="FP252">_xlfn.IFS(FF252="", "No Data", FF252&lt;0, "Negative/Future", FF252=0, "Zero Days", FF252&lt;=3, "&lt; 3 Months", FF252&lt;=6, "3 to 6 Months", FF252&lt;=9, "6 to 9 Months", FF252&lt;=12, "9 to 12 Months", FF252&lt;=15, "12 to 15 Months", FF252&lt;=18, "15 to 18 Months", FF252&lt;=24, "18 to 24 Months", FF252&gt;24, "&gt; 24 Months")</f>
        <v>No Data</v>
      </c>
      <c r="FQ252" s="29" t="s">
        <v>1202</v>
      </c>
      <c r="FR252" s="29">
        <v>6283465926</v>
      </c>
      <c r="FS252" s="38" t="str">
        <f>VLOOKUP(_xlfn.XLOOKUP(B252,[1]MDA_Assets!D:D,[1]MDA_Assets!I:I,"",0),[1]Validation!$B$1:$C$8,2,0)</f>
        <v>A</v>
      </c>
      <c r="FT252" s="38" t="s">
        <v>296</v>
      </c>
      <c r="FU252" s="31" t="str">
        <f>_xlfn.XLOOKUP(B252,[1]MDA_Assets!D:D,[1]MDA_Assets!X:X,"",0)</f>
        <v>Yes</v>
      </c>
      <c r="FV252" s="39">
        <v>0</v>
      </c>
      <c r="FW252" s="39">
        <v>0</v>
      </c>
      <c r="FX252" s="39">
        <v>0</v>
      </c>
      <c r="FY252" s="39">
        <v>9</v>
      </c>
      <c r="FZ252" s="40">
        <f t="shared" si="196"/>
        <v>46472</v>
      </c>
      <c r="GA252" s="40">
        <f t="shared" si="196"/>
        <v>46287</v>
      </c>
      <c r="GB252" s="40">
        <f t="shared" si="161"/>
        <v>46472</v>
      </c>
      <c r="GC252" s="40">
        <f t="shared" si="162"/>
        <v>46472</v>
      </c>
      <c r="GD252" s="40">
        <f t="shared" si="163"/>
        <v>46837</v>
      </c>
      <c r="GE252" s="40">
        <f t="shared" si="164"/>
        <v>46200</v>
      </c>
      <c r="GF252" s="40">
        <f t="shared" si="200"/>
        <v>46304</v>
      </c>
      <c r="GG252" s="40" t="str">
        <f t="shared" si="200"/>
        <v/>
      </c>
      <c r="GH252" s="40" t="str">
        <f t="shared" si="200"/>
        <v/>
      </c>
      <c r="GI252" s="39">
        <f t="shared" si="188"/>
        <v>0</v>
      </c>
      <c r="GJ252" s="39">
        <f t="shared" si="189"/>
        <v>0</v>
      </c>
      <c r="GK252" s="39">
        <f t="shared" si="190"/>
        <v>0</v>
      </c>
      <c r="GL252" s="39">
        <f t="shared" si="191"/>
        <v>7</v>
      </c>
    </row>
    <row r="253" spans="1:194" x14ac:dyDescent="0.25">
      <c r="A253" s="19">
        <v>283</v>
      </c>
      <c r="B253" s="43" t="s">
        <v>1331</v>
      </c>
      <c r="C253" s="43" t="s">
        <v>186</v>
      </c>
      <c r="D253" s="43" t="s">
        <v>241</v>
      </c>
      <c r="E253" s="43" t="s">
        <v>1165</v>
      </c>
      <c r="F253" s="43" t="s">
        <v>1332</v>
      </c>
      <c r="G253" s="43" t="s">
        <v>243</v>
      </c>
      <c r="H253" s="43" t="s">
        <v>329</v>
      </c>
      <c r="I253" s="43" t="s">
        <v>192</v>
      </c>
      <c r="J253" s="44">
        <f t="shared" si="165"/>
        <v>40582.770833333336</v>
      </c>
      <c r="K253" s="44">
        <v>40218.770833333336</v>
      </c>
      <c r="L253" s="44">
        <v>40099.770833333336</v>
      </c>
      <c r="M253" s="43" t="s">
        <v>2978</v>
      </c>
      <c r="N253" s="43" t="s">
        <v>226</v>
      </c>
      <c r="O253" s="44">
        <v>46132.374247685184</v>
      </c>
      <c r="P253" s="43">
        <v>37946</v>
      </c>
      <c r="Q253" s="43"/>
      <c r="R253" s="43"/>
      <c r="S253" s="43" t="s">
        <v>206</v>
      </c>
      <c r="T253" s="44">
        <v>46032.770833333336</v>
      </c>
      <c r="U253" s="44">
        <v>46032.770833333336</v>
      </c>
      <c r="V253" s="44">
        <v>46032.770833333336</v>
      </c>
      <c r="W253" s="44">
        <v>46032.770833333336</v>
      </c>
      <c r="X253" s="44">
        <v>46032.770833333336</v>
      </c>
      <c r="Y253" s="44">
        <v>46032.770833333336</v>
      </c>
      <c r="Z253" s="43" t="s">
        <v>199</v>
      </c>
      <c r="AA253" s="43"/>
      <c r="AB253" s="44">
        <v>46032.770833333336</v>
      </c>
      <c r="AC253" s="44">
        <v>46032.770833333336</v>
      </c>
      <c r="AD253" s="44">
        <v>46032.770833333336</v>
      </c>
      <c r="AE253" s="43">
        <v>7</v>
      </c>
      <c r="AF253" s="43" t="s">
        <v>1282</v>
      </c>
      <c r="AG253" s="43" t="s">
        <v>1282</v>
      </c>
      <c r="AH253" s="43" t="s">
        <v>2979</v>
      </c>
      <c r="AI253" s="43" t="s">
        <v>2979</v>
      </c>
      <c r="AJ253" s="43" t="s">
        <v>2980</v>
      </c>
      <c r="AK253" s="43" t="s">
        <v>2979</v>
      </c>
      <c r="AL253" s="47">
        <v>46355</v>
      </c>
      <c r="AM253" s="47">
        <v>46212</v>
      </c>
      <c r="AN253" s="47">
        <v>46397</v>
      </c>
      <c r="AO253" s="47">
        <v>46397</v>
      </c>
      <c r="AP253" s="47">
        <v>46287</v>
      </c>
      <c r="AQ253" s="47">
        <v>46397</v>
      </c>
      <c r="AR253" s="47">
        <v>46397</v>
      </c>
      <c r="AS253" s="47">
        <v>46397</v>
      </c>
      <c r="AT253" s="47">
        <v>46397</v>
      </c>
      <c r="AU253" s="43">
        <v>0</v>
      </c>
      <c r="AV253" s="43">
        <v>0</v>
      </c>
      <c r="AW253" s="43">
        <v>0</v>
      </c>
      <c r="AX253" s="51" t="s">
        <v>992</v>
      </c>
      <c r="AY253" s="51" t="s">
        <v>211</v>
      </c>
      <c r="AZ253" s="51" t="s">
        <v>198</v>
      </c>
      <c r="BA253" s="20">
        <f t="shared" ca="1" si="195"/>
        <v>0</v>
      </c>
      <c r="BB253" s="20">
        <f t="shared" ca="1" si="195"/>
        <v>0</v>
      </c>
      <c r="BC253" s="20">
        <f t="shared" ca="1" si="195"/>
        <v>0</v>
      </c>
      <c r="BD253" s="20">
        <f t="shared" ca="1" si="194"/>
        <v>0</v>
      </c>
      <c r="BE253" s="20">
        <f t="shared" ca="1" si="194"/>
        <v>0</v>
      </c>
      <c r="BF253" s="20">
        <f t="shared" ca="1" si="194"/>
        <v>0</v>
      </c>
      <c r="BG253" s="21">
        <f t="shared" ca="1" si="194"/>
        <v>0</v>
      </c>
      <c r="BH253" s="21">
        <f t="shared" ca="1" si="194"/>
        <v>0</v>
      </c>
      <c r="BI253" s="21">
        <f t="shared" ca="1" si="194"/>
        <v>0</v>
      </c>
      <c r="BJ253" s="22">
        <f t="shared" ca="1" si="166"/>
        <v>0</v>
      </c>
      <c r="BK253" s="21">
        <f t="shared" si="167"/>
        <v>7</v>
      </c>
      <c r="BL253" s="22">
        <f t="shared" ca="1" si="168"/>
        <v>38251</v>
      </c>
      <c r="BM253" s="22">
        <f t="shared" ca="1" si="169"/>
        <v>0</v>
      </c>
      <c r="BN253" s="23">
        <f t="shared" ca="1" si="170"/>
        <v>38251</v>
      </c>
      <c r="BO253" s="24">
        <f t="shared" ca="1" si="171"/>
        <v>305</v>
      </c>
      <c r="BP253" s="51" t="str">
        <f>_xlfn.XLOOKUP(E253,[1]Validation!E:E,[1]Validation!F:F,"")</f>
        <v>E18</v>
      </c>
      <c r="BQ253" s="51" t="str">
        <f>_xlfn.XLOOKUP(BP253,[1]Validation!F:F,[1]Validation!G:G,"")</f>
        <v>E11 to E22</v>
      </c>
      <c r="BR253" s="52" t="str">
        <f>VLOOKUP(G253,[1]Validation!$B$1:$C$9,2,0)</f>
        <v>A</v>
      </c>
      <c r="BS253" s="51">
        <f t="shared" ca="1" si="172"/>
        <v>196</v>
      </c>
      <c r="BT253" s="53">
        <f>_xlfn.XLOOKUP(B253,'[2]1. All Calls'!$R:$R,'[2]1. All Calls'!$A:$A,"",0)</f>
        <v>46132.275289351899</v>
      </c>
      <c r="BU253" s="51" t="str">
        <f>_xlfn.XLOOKUP(B253,'[2]1. All Calls'!$R:$R,'[2]1. All Calls'!$F:$F,"",0)</f>
        <v>CC-02052804</v>
      </c>
      <c r="BV253" s="51" t="str">
        <f>_xlfn.XLOOKUP(B253,'[2]1. All Calls'!$R:$R,'[2]1. All Calls'!$J:$J,"",0)</f>
        <v>Schedule Service - AMC</v>
      </c>
      <c r="BW253" s="53">
        <f>_xlfn.XLOOKUP(B253,'[2]Sch Calls'!$R:$R,'[2]Sch Calls'!$A:$A,"",0)</f>
        <v>44739.424837963001</v>
      </c>
      <c r="BX253" s="51">
        <f>_xlfn.XLOOKUP(B253,'[2]Sch Calls'!$R:$R,'[2]Sch Calls'!$B:$B,"",0)</f>
        <v>34032</v>
      </c>
      <c r="BY253" s="51" t="str">
        <f t="shared" si="197"/>
        <v>10-Jul-26</v>
      </c>
      <c r="BZ253" s="51" t="str">
        <f t="shared" si="197"/>
        <v>10-Jul-26</v>
      </c>
      <c r="CA253" s="51" t="str">
        <f t="shared" si="173"/>
        <v>13-Oct-26</v>
      </c>
      <c r="CB253" s="51" t="str">
        <f t="shared" si="174"/>
        <v>11-Jul-27</v>
      </c>
      <c r="CC253" s="51" t="str">
        <f t="shared" si="175"/>
        <v>11-Jan-28</v>
      </c>
      <c r="CD253" s="51" t="str">
        <f t="shared" si="176"/>
        <v>11-Jan-27</v>
      </c>
      <c r="CE253" s="51">
        <f t="shared" ca="1" si="198"/>
        <v>143</v>
      </c>
      <c r="CF253" s="51">
        <f t="shared" ca="1" si="198"/>
        <v>143</v>
      </c>
      <c r="CG253" s="51">
        <f t="shared" ca="1" si="177"/>
        <v>143</v>
      </c>
      <c r="CH253" s="51">
        <f t="shared" ca="1" si="178"/>
        <v>143</v>
      </c>
      <c r="CI253" s="51">
        <f t="shared" ca="1" si="179"/>
        <v>143</v>
      </c>
      <c r="CJ253" s="51">
        <f t="shared" ca="1" si="180"/>
        <v>143</v>
      </c>
      <c r="CK253" s="51">
        <f t="shared" ca="1" si="203"/>
        <v>1001</v>
      </c>
      <c r="CL253" s="51">
        <f t="shared" ca="1" si="203"/>
        <v>1001</v>
      </c>
      <c r="CM253" s="51">
        <f t="shared" ca="1" si="203"/>
        <v>1001</v>
      </c>
      <c r="CN253" s="51">
        <f t="shared" ca="1" si="203"/>
        <v>1001</v>
      </c>
      <c r="CO253" s="51">
        <f t="shared" ca="1" si="203"/>
        <v>1001</v>
      </c>
      <c r="CP253" s="51">
        <f t="shared" ca="1" si="203"/>
        <v>1001</v>
      </c>
      <c r="CQ253" s="51">
        <f t="shared" ca="1" si="204"/>
        <v>560</v>
      </c>
      <c r="CR253" s="51">
        <f t="shared" ca="1" si="204"/>
        <v>560</v>
      </c>
      <c r="CS253" s="51">
        <f t="shared" ca="1" si="204"/>
        <v>2560</v>
      </c>
      <c r="CT253" s="51">
        <f t="shared" ca="1" si="204"/>
        <v>2560</v>
      </c>
      <c r="CU253" s="51">
        <f t="shared" ca="1" si="204"/>
        <v>84</v>
      </c>
      <c r="CV253" s="54">
        <f t="shared" ca="1" si="204"/>
        <v>2560</v>
      </c>
      <c r="CW253" s="25" t="s">
        <v>212</v>
      </c>
      <c r="CX253" s="55">
        <v>1</v>
      </c>
      <c r="CY253" s="55"/>
      <c r="CZ253" s="26" t="s">
        <v>227</v>
      </c>
      <c r="DA253" s="26" t="s">
        <v>227</v>
      </c>
      <c r="DB253" s="26" t="s">
        <v>227</v>
      </c>
      <c r="DC253" s="26" t="s">
        <v>227</v>
      </c>
      <c r="DD253" s="26" t="s">
        <v>227</v>
      </c>
      <c r="DE253" s="26" t="s">
        <v>227</v>
      </c>
      <c r="DF253" s="26" t="s">
        <v>227</v>
      </c>
      <c r="DG253" s="26" t="s">
        <v>227</v>
      </c>
      <c r="DH253" s="26" t="s">
        <v>227</v>
      </c>
      <c r="DI253" s="26" t="s">
        <v>227</v>
      </c>
      <c r="DJ253" s="26" t="s">
        <v>227</v>
      </c>
      <c r="DK253" s="26" t="s">
        <v>227</v>
      </c>
      <c r="DL253" s="27">
        <f t="shared" si="181"/>
        <v>46207.275289351899</v>
      </c>
      <c r="DM253" s="28">
        <f t="shared" ca="1" si="182"/>
        <v>0</v>
      </c>
      <c r="DN253" s="56">
        <f>_xlfn.XLOOKUP(B253,'[2]1. All Calls'!$R:$R,'[2]1. All Calls'!$A:$A,"",0)</f>
        <v>46132.275289351899</v>
      </c>
      <c r="DO253" s="57" t="str">
        <f ca="1">VLOOKUP(DM253,[1]Validation!$B$20:$C$25,2,0)</f>
        <v>Within 3 months</v>
      </c>
      <c r="DP253" s="58" t="str">
        <f>_xlfn.XLOOKUP(B253,'[1]Active AMCs- Dealer'!E:E,'[1]Active AMCs- Dealer'!L:L,"Not in AMC",0)</f>
        <v>AMC</v>
      </c>
      <c r="DQ253" s="58"/>
      <c r="DR253" s="29" t="str">
        <f>_xlfn.XLOOKUP(B253,'[2]1. All Calls'!$R:$R,'[2]1. All Calls'!$F:$F,"",0)</f>
        <v>CC-02052804</v>
      </c>
      <c r="DS253" s="29" t="str">
        <f>_xlfn.XLOOKUP(B253,'[2]1. All Calls'!$R:$R,'[2]1. All Calls'!$AB:$AB,"",0)</f>
        <v>AMC visit carried out</v>
      </c>
      <c r="DT253" s="30">
        <f>_xlfn.XLOOKUP(DR253,'[2]1. All Calls'!$F:$F,'[2]1. All Calls'!$A:$A,"",0)</f>
        <v>46132.275289351899</v>
      </c>
      <c r="DU253" s="31">
        <f>_xlfn.XLOOKUP(DR253,'[2]1. All Calls'!$F:$F,'[2]1. All Calls'!$B:$B,"",0)</f>
        <v>37946</v>
      </c>
      <c r="DV253" s="31">
        <f>_xlfn.XLOOKUP(B253,[1]MDA_Assets!D:D,[1]MDA_Assets!N:N,"",0)</f>
        <v>0</v>
      </c>
      <c r="DW253" s="31">
        <f>_xlfn.XLOOKUP(B253,[1]MDA_Assets!D:D,[1]MDA_Assets!O:O,"",0)</f>
        <v>0</v>
      </c>
      <c r="DX253" s="32" t="str">
        <f>_xlfn.XLOOKUP(B253,[1]MDA_Assets!D:D,[1]MDA_Assets!Q:Q,"",0)</f>
        <v>XD</v>
      </c>
      <c r="DY253" s="33">
        <f>_xlfn.XLOOKUP(B253,[1]MDA_Assets!D:D,[1]MDA_Assets!R:R,"",0)</f>
        <v>46033</v>
      </c>
      <c r="DZ253" s="33">
        <f>_xlfn.XLOOKUP(B253,[1]MDA_Assets!D:D,[1]MDA_Assets!S:S,"",0)</f>
        <v>46033</v>
      </c>
      <c r="EA253" s="33">
        <f>_xlfn.XLOOKUP(B253,[1]MDA_Assets!D:D,[1]MDA_Assets!T:T,"",0)</f>
        <v>46033</v>
      </c>
      <c r="EB253" s="33">
        <f>_xlfn.XLOOKUP(B253,[1]MDA_Assets!D:D,[1]MDA_Assets!U:U,"",0)</f>
        <v>46033</v>
      </c>
      <c r="EC253" s="33">
        <f>_xlfn.XLOOKUP(B253,[1]MDA_Assets!D:D,[1]MDA_Assets!V:V,"",0)</f>
        <v>46033</v>
      </c>
      <c r="ED253" s="33">
        <f>_xlfn.XLOOKUP(B253,[1]MDA_Assets!D:D,[1]MDA_Assets!W:W,"",0)</f>
        <v>46033</v>
      </c>
      <c r="EE253" s="32" t="str">
        <f>_xlfn.XLOOKUP(B253,[1]MDA_Assets!D:D,[1]MDA_Assets!X:X,"",0)</f>
        <v>Yes</v>
      </c>
      <c r="EF253" s="33">
        <f>_xlfn.XLOOKUP(B253,[1]MDA_Assets!D:D,[1]MDA_Assets!Y:Y,"",0)</f>
        <v>46033</v>
      </c>
      <c r="EG253" s="33">
        <f>_xlfn.XLOOKUP(B253,[1]MDA_Assets!D:D,[1]MDA_Assets!Z:Z,"",0)</f>
        <v>46033</v>
      </c>
      <c r="EH253" s="33">
        <f>_xlfn.XLOOKUP(B253,[1]MDA_Assets!D:D,[1]MDA_Assets!AA:AA,"",0)</f>
        <v>46033</v>
      </c>
      <c r="EI253" s="34">
        <f>_xlfn.XLOOKUP(B253,[1]MDA_Assets!D:D,[1]MDA_Assets!P:P,"",0)</f>
        <v>7</v>
      </c>
      <c r="EJ253" s="35" t="str">
        <f>_xlfn.XLOOKUP(B253,[1]MDA_Assets!D:D,[1]MDA_Assets!AB:AB,"",0)</f>
        <v>1561</v>
      </c>
      <c r="EK253" s="35" t="str">
        <f>_xlfn.XLOOKUP(B253,[1]MDA_Assets!D:D,[1]MDA_Assets!AC:AC,"",0)</f>
        <v>1561</v>
      </c>
      <c r="EL253" s="35" t="str">
        <f>_xlfn.XLOOKUP(B253,[1]MDA_Assets!D:D,[1]MDA_Assets!AD:AD,"",0)</f>
        <v>3561</v>
      </c>
      <c r="EM253" s="35" t="str">
        <f>_xlfn.XLOOKUP(B253,[1]MDA_Assets!D:D,[1]MDA_Assets!AE:AE,"",0)</f>
        <v>3561</v>
      </c>
      <c r="EN253" s="35" t="str">
        <f>_xlfn.XLOOKUP(B253,[1]MDA_Assets!D:D,[1]MDA_Assets!AF:AF,"",0)</f>
        <v>1085</v>
      </c>
      <c r="EO253" s="35" t="str">
        <f>_xlfn.XLOOKUP(B253,[1]MDA_Assets!D:D,[1]MDA_Assets!AG:AG,"",0)</f>
        <v>3561</v>
      </c>
      <c r="EP253" s="36">
        <f t="shared" si="199"/>
        <v>323</v>
      </c>
      <c r="EQ253" s="36">
        <f t="shared" si="199"/>
        <v>180</v>
      </c>
      <c r="ER253" s="36">
        <f t="shared" si="183"/>
        <v>365</v>
      </c>
      <c r="ES253" s="36">
        <f t="shared" si="184"/>
        <v>365</v>
      </c>
      <c r="ET253" s="36">
        <f t="shared" si="185"/>
        <v>255</v>
      </c>
      <c r="EU253" s="36">
        <f t="shared" si="186"/>
        <v>365</v>
      </c>
      <c r="EV253" s="36">
        <f t="shared" si="187"/>
        <v>365</v>
      </c>
      <c r="EW253" s="36">
        <f t="shared" si="159"/>
        <v>365</v>
      </c>
      <c r="EX253" s="36">
        <f t="shared" si="160"/>
        <v>365</v>
      </c>
      <c r="EY253" s="36">
        <f t="shared" si="193"/>
        <v>10.42</v>
      </c>
      <c r="EZ253" s="36">
        <f t="shared" si="193"/>
        <v>5.81</v>
      </c>
      <c r="FA253" s="36">
        <f t="shared" si="193"/>
        <v>11.78</v>
      </c>
      <c r="FB253" s="36">
        <f t="shared" si="193"/>
        <v>11.78</v>
      </c>
      <c r="FC253" s="36">
        <f t="shared" si="193"/>
        <v>8.23</v>
      </c>
      <c r="FD253" s="36">
        <f t="shared" si="193"/>
        <v>11.78</v>
      </c>
      <c r="FE253" s="36">
        <f t="shared" si="192"/>
        <v>11.78</v>
      </c>
      <c r="FF253" s="36">
        <f t="shared" si="192"/>
        <v>11.78</v>
      </c>
      <c r="FG253" s="36">
        <f t="shared" si="192"/>
        <v>11.78</v>
      </c>
      <c r="FH253" s="37" t="str" cm="1">
        <f t="array" ref="FH253">_xlfn.IFS(EY253="", "No Data", EY253&lt;0, "Negative/Future", EY253=0, "Zero Days", EY253&lt;=3, "&lt; 3 Months", EY253&lt;=6, "3 to 6 Months", EY253&lt;=9, "6 to 9 Months", EY253&lt;=12, "9 to 12 Months", EY253&lt;=15, "12 to 15 Months", EY253&lt;=18, "15 to 18 Months", EY253&lt;=24, "18 to 24 Months", EY253&gt;24, "&gt; 24 Months")</f>
        <v>9 to 12 Months</v>
      </c>
      <c r="FI253" s="37" t="str" cm="1">
        <f t="array" ref="FI253">_xlfn.IFS(EZ253="", "No Data", EZ253&lt;0, "Negative/Future", EZ253=0, "Zero Days", EZ253&lt;=3, "&lt; 3 Months", EZ253&lt;=6, "3 to 6 Months", EZ253&lt;=9, "6 to 9 Months", EZ253&lt;=12, "9 to 12 Months", EZ253&lt;=15, "12 to 15 Months", EZ253&lt;=18, "15 to 18 Months", EZ253&lt;=24, "18 to 24 Months", EZ253&gt;24, "&gt; 24 Months")</f>
        <v>3 to 6 Months</v>
      </c>
      <c r="FJ253" s="37" t="str" cm="1">
        <f t="array" ref="FJ253">_xlfn.IFS(FA253="", "No Data", FA253&lt;0, "Negative/Future", FA253=0, "Zero Days", FA253&lt;=3, "&lt; 3 Months", FA253&lt;=6, "3 to 6 Months", FA253&lt;=9, "6 to 9 Months", FA253&lt;=12, "9 to 12 Months", FA253&lt;=15, "12 to 15 Months", FA253&lt;=18, "15 to 18 Months", FA253&lt;=24, "18 to 24 Months", FA253&gt;24, "&gt; 24 Months")</f>
        <v>9 to 12 Months</v>
      </c>
      <c r="FK253" s="37" t="str" cm="1">
        <f t="array" ref="FK253">_xlfn.IFS(FB253="", "No Data", FB253&lt;0, "Negative/Future", FB253=0, "Zero Days", FB253&lt;=3, "&lt; 3 Months", FB253&lt;=6, "3 to 6 Months", FB253&lt;=9, "6 to 9 Months", FB253&lt;=12, "9 to 12 Months", FB253&lt;=15, "12 to 15 Months", FB253&lt;=18, "15 to 18 Months", FB253&lt;=24, "18 to 24 Months", FB253&gt;24, "&gt; 24 Months")</f>
        <v>9 to 12 Months</v>
      </c>
      <c r="FL253" s="37" t="str" cm="1">
        <f t="array" ref="FL253">_xlfn.IFS(FC253="", "No Data", FC253&lt;0, "Negative/Future", FC253=0, "Zero Days", FC253&lt;=3, "&lt; 3 Months", FC253&lt;=6, "3 to 6 Months", FC253&lt;=9, "6 to 9 Months", FC253&lt;=12, "9 to 12 Months", FC253&lt;=15, "12 to 15 Months", FC253&lt;=18, "15 to 18 Months", FC253&lt;=24, "18 to 24 Months", FC253&gt;24, "&gt; 24 Months")</f>
        <v>6 to 9 Months</v>
      </c>
      <c r="FM253" s="37" t="str" cm="1">
        <f t="array" ref="FM253">_xlfn.IFS(FD253="", "No Data", FD253&lt;0, "Negative/Future", FD253=0, "Zero Days", FD253&lt;=3, "&lt; 3 Months", FD253&lt;=6, "3 to 6 Months", FD253&lt;=9, "6 to 9 Months", FD253&lt;=12, "9 to 12 Months", FD253&lt;=15, "12 to 15 Months", FD253&lt;=18, "15 to 18 Months", FD253&lt;=24, "18 to 24 Months", FD253&gt;24, "&gt; 24 Months")</f>
        <v>9 to 12 Months</v>
      </c>
      <c r="FN253" s="37" t="str" cm="1">
        <f t="array" ref="FN253">_xlfn.IFS(FE253="", "No Data", FE253&lt;0, "Negative/Future", FE253=0, "Zero Days", FE253&lt;=3, "&lt; 3 Months", FE253&lt;=6, "3 to 6 Months", FE253&lt;=9, "6 to 9 Months", FE253&lt;=12, "9 to 12 Months", FE253&lt;=15, "12 to 15 Months", FE253&lt;=18, "15 to 18 Months", FE253&lt;=24, "18 to 24 Months", FE253&gt;24, "&gt; 24 Months")</f>
        <v>9 to 12 Months</v>
      </c>
      <c r="FO253" s="37" t="str" cm="1">
        <f t="array" ref="FO253">_xlfn.IFS(FG253="", "No Data", FG253&lt;0, "Negative/Future", FG253=0, "Zero Days", FG253&lt;=3, "&lt; 3 Months", FG253&lt;=6, "3 to 6 Months", FG253&lt;=9, "6 to 9 Months", FG253&lt;=12, "9 to 12 Months", FG253&lt;=15, "12 to 15 Months", FG253&lt;=18, "15 to 18 Months", FG253&lt;=24, "18 to 24 Months", FG253&gt;24, "&gt; 24 Months")</f>
        <v>9 to 12 Months</v>
      </c>
      <c r="FP253" s="37" t="str" cm="1">
        <f t="array" ref="FP253">_xlfn.IFS(FF253="", "No Data", FF253&lt;0, "Negative/Future", FF253=0, "Zero Days", FF253&lt;=3, "&lt; 3 Months", FF253&lt;=6, "3 to 6 Months", FF253&lt;=9, "6 to 9 Months", FF253&lt;=12, "9 to 12 Months", FF253&lt;=15, "12 to 15 Months", FF253&lt;=18, "15 to 18 Months", FF253&lt;=24, "18 to 24 Months", FF253&gt;24, "&gt; 24 Months")</f>
        <v>9 to 12 Months</v>
      </c>
      <c r="FQ253" s="29" t="s">
        <v>859</v>
      </c>
      <c r="FR253" s="29">
        <v>7549287704</v>
      </c>
      <c r="FS253" s="38" t="str">
        <f>VLOOKUP(_xlfn.XLOOKUP(B253,[1]MDA_Assets!D:D,[1]MDA_Assets!I:I,"",0),[1]Validation!$B$1:$C$8,2,0)</f>
        <v>A</v>
      </c>
      <c r="FT253" s="38" t="s">
        <v>296</v>
      </c>
      <c r="FU253" s="31" t="str">
        <f>_xlfn.XLOOKUP(B253,[1]MDA_Assets!D:D,[1]MDA_Assets!X:X,"",0)</f>
        <v>Yes</v>
      </c>
      <c r="FV253" s="39">
        <v>0</v>
      </c>
      <c r="FW253" s="39">
        <v>0</v>
      </c>
      <c r="FX253" s="39">
        <v>0</v>
      </c>
      <c r="FY253" s="39">
        <v>9</v>
      </c>
      <c r="FZ253" s="40">
        <f t="shared" si="196"/>
        <v>46356</v>
      </c>
      <c r="GA253" s="40">
        <f t="shared" si="196"/>
        <v>46213</v>
      </c>
      <c r="GB253" s="40">
        <f t="shared" si="161"/>
        <v>46398</v>
      </c>
      <c r="GC253" s="40">
        <f t="shared" si="162"/>
        <v>46398</v>
      </c>
      <c r="GD253" s="40">
        <f t="shared" si="163"/>
        <v>46288</v>
      </c>
      <c r="GE253" s="40">
        <f t="shared" si="164"/>
        <v>46398</v>
      </c>
      <c r="GF253" s="40">
        <f t="shared" si="200"/>
        <v>46398</v>
      </c>
      <c r="GG253" s="40">
        <f t="shared" si="200"/>
        <v>46398</v>
      </c>
      <c r="GH253" s="40">
        <f t="shared" si="200"/>
        <v>46398</v>
      </c>
      <c r="GI253" s="39">
        <f t="shared" si="188"/>
        <v>0</v>
      </c>
      <c r="GJ253" s="39">
        <f t="shared" si="189"/>
        <v>0</v>
      </c>
      <c r="GK253" s="39">
        <f t="shared" si="190"/>
        <v>0</v>
      </c>
      <c r="GL253" s="39">
        <f t="shared" si="191"/>
        <v>9</v>
      </c>
    </row>
    <row r="254" spans="1:194" x14ac:dyDescent="0.25">
      <c r="A254" s="19">
        <v>284</v>
      </c>
      <c r="B254" s="43" t="s">
        <v>1334</v>
      </c>
      <c r="C254" s="43" t="s">
        <v>254</v>
      </c>
      <c r="D254" s="43" t="s">
        <v>241</v>
      </c>
      <c r="E254" s="43" t="s">
        <v>346</v>
      </c>
      <c r="F254" s="43" t="s">
        <v>1335</v>
      </c>
      <c r="G254" s="43" t="s">
        <v>243</v>
      </c>
      <c r="H254" s="43" t="s">
        <v>272</v>
      </c>
      <c r="I254" s="43" t="s">
        <v>192</v>
      </c>
      <c r="J254" s="44">
        <f t="shared" si="165"/>
        <v>43838.35833333333</v>
      </c>
      <c r="K254" s="44">
        <v>43474.35833333333</v>
      </c>
      <c r="L254" s="44">
        <v>43444</v>
      </c>
      <c r="M254" s="43" t="s">
        <v>2981</v>
      </c>
      <c r="N254" s="43" t="s">
        <v>2982</v>
      </c>
      <c r="O254" s="44">
        <v>46128.256493055553</v>
      </c>
      <c r="P254" s="43">
        <v>49359</v>
      </c>
      <c r="Q254" s="43">
        <v>41476</v>
      </c>
      <c r="R254" s="43">
        <v>7883</v>
      </c>
      <c r="S254" s="43" t="s">
        <v>206</v>
      </c>
      <c r="T254" s="44">
        <v>46125.770833333336</v>
      </c>
      <c r="U254" s="44">
        <v>46125.770833333336</v>
      </c>
      <c r="V254" s="44">
        <v>46125.770833333336</v>
      </c>
      <c r="W254" s="44">
        <v>46019.770833333336</v>
      </c>
      <c r="X254" s="44">
        <v>46019.770833333336</v>
      </c>
      <c r="Y254" s="44">
        <v>46019.770833333336</v>
      </c>
      <c r="Z254" s="43" t="s">
        <v>195</v>
      </c>
      <c r="AA254" s="43"/>
      <c r="AB254" s="43"/>
      <c r="AC254" s="43"/>
      <c r="AD254" s="43"/>
      <c r="AE254" s="43">
        <v>4</v>
      </c>
      <c r="AF254" s="43" t="s">
        <v>314</v>
      </c>
      <c r="AG254" s="43" t="s">
        <v>314</v>
      </c>
      <c r="AH254" s="43" t="s">
        <v>280</v>
      </c>
      <c r="AI254" s="43" t="s">
        <v>2983</v>
      </c>
      <c r="AJ254" s="43" t="s">
        <v>2049</v>
      </c>
      <c r="AK254" s="43" t="s">
        <v>2646</v>
      </c>
      <c r="AL254" s="47">
        <v>46305</v>
      </c>
      <c r="AM254" s="47">
        <v>46305</v>
      </c>
      <c r="AN254" s="47">
        <v>46490</v>
      </c>
      <c r="AO254" s="47">
        <v>46265</v>
      </c>
      <c r="AP254" s="47">
        <v>46749</v>
      </c>
      <c r="AQ254" s="47">
        <v>46384</v>
      </c>
      <c r="AR254" s="48"/>
      <c r="AS254" s="48"/>
      <c r="AT254" s="48"/>
      <c r="AU254" s="43">
        <v>0</v>
      </c>
      <c r="AV254" s="43">
        <v>0</v>
      </c>
      <c r="AW254" s="43">
        <v>0</v>
      </c>
      <c r="AX254" s="51" t="s">
        <v>211</v>
      </c>
      <c r="AY254" s="51" t="s">
        <v>211</v>
      </c>
      <c r="AZ254" s="51" t="s">
        <v>198</v>
      </c>
      <c r="BA254" s="20">
        <f t="shared" ca="1" si="195"/>
        <v>0</v>
      </c>
      <c r="BB254" s="20">
        <f t="shared" ca="1" si="195"/>
        <v>0</v>
      </c>
      <c r="BC254" s="20">
        <f t="shared" ca="1" si="195"/>
        <v>0</v>
      </c>
      <c r="BD254" s="20">
        <f t="shared" ca="1" si="194"/>
        <v>0</v>
      </c>
      <c r="BE254" s="20">
        <f t="shared" ca="1" si="194"/>
        <v>0</v>
      </c>
      <c r="BF254" s="20">
        <f t="shared" ca="1" si="194"/>
        <v>0</v>
      </c>
      <c r="BG254" s="21" t="str">
        <f t="shared" ca="1" si="194"/>
        <v/>
      </c>
      <c r="BH254" s="21" t="str">
        <f t="shared" ca="1" si="194"/>
        <v/>
      </c>
      <c r="BI254" s="21" t="str">
        <f t="shared" ca="1" si="194"/>
        <v/>
      </c>
      <c r="BJ254" s="22">
        <f t="shared" ca="1" si="166"/>
        <v>0</v>
      </c>
      <c r="BK254" s="21">
        <f t="shared" si="167"/>
        <v>4</v>
      </c>
      <c r="BL254" s="22">
        <f t="shared" ca="1" si="168"/>
        <v>49550</v>
      </c>
      <c r="BM254" s="22">
        <f t="shared" ca="1" si="169"/>
        <v>41622</v>
      </c>
      <c r="BN254" s="23">
        <f t="shared" ca="1" si="170"/>
        <v>7928</v>
      </c>
      <c r="BO254" s="24">
        <f t="shared" ca="1" si="171"/>
        <v>191</v>
      </c>
      <c r="BP254" s="51" t="str">
        <f>_xlfn.XLOOKUP(E254,[1]Validation!E:E,[1]Validation!F:F,"")</f>
        <v>EN11</v>
      </c>
      <c r="BQ254" s="51" t="str">
        <f>_xlfn.XLOOKUP(BP254,[1]Validation!F:F,[1]Validation!G:G,"")</f>
        <v>EN11 to EN22</v>
      </c>
      <c r="BR254" s="52" t="str">
        <f>VLOOKUP(G254,[1]Validation!$B$1:$C$9,2,0)</f>
        <v>A</v>
      </c>
      <c r="BS254" s="51">
        <f t="shared" ca="1" si="172"/>
        <v>89</v>
      </c>
      <c r="BT254" s="53">
        <f>_xlfn.XLOOKUP(B254,'[2]1. All Calls'!$R:$R,'[2]1. All Calls'!$A:$A,"",0)</f>
        <v>46126.672118055598</v>
      </c>
      <c r="BU254" s="51" t="str">
        <f>_xlfn.XLOOKUP(B254,'[2]1. All Calls'!$R:$R,'[2]1. All Calls'!$F:$F,"",0)</f>
        <v>CC-02047339</v>
      </c>
      <c r="BV254" s="51" t="str">
        <f>_xlfn.XLOOKUP(B254,'[2]1. All Calls'!$R:$R,'[2]1. All Calls'!$J:$J,"",0)</f>
        <v>Schedule Service</v>
      </c>
      <c r="BW254" s="53">
        <f>_xlfn.XLOOKUP(B254,'[2]Sch Calls'!$R:$R,'[2]Sch Calls'!$A:$A,"",0)</f>
        <v>46126.672118055598</v>
      </c>
      <c r="BX254" s="51">
        <f>_xlfn.XLOOKUP(B254,'[2]Sch Calls'!$R:$R,'[2]Sch Calls'!$B:$B,"",0)</f>
        <v>49359</v>
      </c>
      <c r="BY254" s="51" t="str">
        <f t="shared" si="197"/>
        <v>11-Oct-26</v>
      </c>
      <c r="BZ254" s="51" t="str">
        <f t="shared" si="197"/>
        <v>11-Oct-26</v>
      </c>
      <c r="CA254" s="51" t="str">
        <f t="shared" si="173"/>
        <v>14-Jan-27</v>
      </c>
      <c r="CB254" s="51" t="str">
        <f t="shared" si="174"/>
        <v>28-Jun-27</v>
      </c>
      <c r="CC254" s="51" t="str">
        <f t="shared" si="175"/>
        <v>29-Dec-27</v>
      </c>
      <c r="CD254" s="51" t="str">
        <f t="shared" si="176"/>
        <v>29-Dec-26</v>
      </c>
      <c r="CE254" s="51">
        <f t="shared" ca="1" si="198"/>
        <v>50</v>
      </c>
      <c r="CF254" s="51">
        <f t="shared" ca="1" si="198"/>
        <v>50</v>
      </c>
      <c r="CG254" s="51">
        <f t="shared" ca="1" si="177"/>
        <v>50</v>
      </c>
      <c r="CH254" s="51">
        <f t="shared" ca="1" si="178"/>
        <v>156</v>
      </c>
      <c r="CI254" s="51">
        <f t="shared" ca="1" si="179"/>
        <v>156</v>
      </c>
      <c r="CJ254" s="51">
        <f t="shared" ca="1" si="180"/>
        <v>156</v>
      </c>
      <c r="CK254" s="51">
        <f t="shared" ca="1" si="203"/>
        <v>200</v>
      </c>
      <c r="CL254" s="51">
        <f t="shared" ca="1" si="203"/>
        <v>200</v>
      </c>
      <c r="CM254" s="51">
        <f t="shared" ca="1" si="203"/>
        <v>200</v>
      </c>
      <c r="CN254" s="51">
        <f t="shared" ca="1" si="203"/>
        <v>624</v>
      </c>
      <c r="CO254" s="51">
        <f t="shared" ca="1" si="203"/>
        <v>624</v>
      </c>
      <c r="CP254" s="51">
        <f t="shared" ca="1" si="203"/>
        <v>624</v>
      </c>
      <c r="CQ254" s="51">
        <f t="shared" ca="1" si="204"/>
        <v>1300</v>
      </c>
      <c r="CR254" s="51">
        <f t="shared" ca="1" si="204"/>
        <v>1300</v>
      </c>
      <c r="CS254" s="51">
        <f t="shared" ca="1" si="204"/>
        <v>2800</v>
      </c>
      <c r="CT254" s="51">
        <f t="shared" ca="1" si="204"/>
        <v>-74</v>
      </c>
      <c r="CU254" s="51">
        <f t="shared" ca="1" si="204"/>
        <v>4926</v>
      </c>
      <c r="CV254" s="54">
        <f t="shared" ca="1" si="204"/>
        <v>926</v>
      </c>
      <c r="CW254" s="25" t="s">
        <v>212</v>
      </c>
      <c r="CX254" s="55">
        <v>0.83</v>
      </c>
      <c r="CY254" s="55"/>
      <c r="CZ254" s="26">
        <v>0</v>
      </c>
      <c r="DA254" s="26">
        <v>0</v>
      </c>
      <c r="DB254" s="26">
        <v>0</v>
      </c>
      <c r="DC254" s="26">
        <v>0</v>
      </c>
      <c r="DD254" s="26">
        <v>0</v>
      </c>
      <c r="DE254" s="26">
        <v>0</v>
      </c>
      <c r="DF254" s="26">
        <v>0</v>
      </c>
      <c r="DG254" s="26">
        <v>0</v>
      </c>
      <c r="DH254" s="26">
        <v>0</v>
      </c>
      <c r="DI254" s="26">
        <v>0</v>
      </c>
      <c r="DJ254" s="26">
        <v>0</v>
      </c>
      <c r="DK254" s="26">
        <v>0</v>
      </c>
      <c r="DL254" s="27">
        <f t="shared" si="181"/>
        <v>46201.672118055598</v>
      </c>
      <c r="DM254" s="28">
        <f t="shared" ca="1" si="182"/>
        <v>0</v>
      </c>
      <c r="DN254" s="56">
        <f>_xlfn.XLOOKUP(B254,'[2]1. All Calls'!$R:$R,'[2]1. All Calls'!$A:$A,"",0)</f>
        <v>46126.672118055598</v>
      </c>
      <c r="DO254" s="57" t="str">
        <f ca="1">VLOOKUP(DM254,[1]Validation!$B$20:$C$25,2,0)</f>
        <v>Within 3 months</v>
      </c>
      <c r="DP254" s="58" t="str">
        <f>_xlfn.XLOOKUP(B254,'[1]Active AMCs- Dealer'!E:E,'[1]Active AMCs- Dealer'!L:L,"Not in AMC",0)</f>
        <v>AMC</v>
      </c>
      <c r="DQ254" s="58"/>
      <c r="DR254" s="29" t="str">
        <f>_xlfn.XLOOKUP(B254,'[2]1. All Calls'!$R:$R,'[2]1. All Calls'!$F:$F,"",0)</f>
        <v>CC-02047339</v>
      </c>
      <c r="DS254" s="29" t="str">
        <f>_xlfn.XLOOKUP(B254,'[2]1. All Calls'!$R:$R,'[2]1. All Calls'!$AB:$AB,"",0)</f>
        <v>We visited site and changed air filter, Oil filter and oil after than start and check unit running well condition at the present time.</v>
      </c>
      <c r="DT254" s="30">
        <f>_xlfn.XLOOKUP(DR254,'[2]1. All Calls'!$F:$F,'[2]1. All Calls'!$A:$A,"",0)</f>
        <v>46126.672118055598</v>
      </c>
      <c r="DU254" s="31">
        <f>_xlfn.XLOOKUP(DR254,'[2]1. All Calls'!$F:$F,'[2]1. All Calls'!$B:$B,"",0)</f>
        <v>49359</v>
      </c>
      <c r="DV254" s="31">
        <f>_xlfn.XLOOKUP(B254,[1]MDA_Assets!D:D,[1]MDA_Assets!N:N,"",0)</f>
        <v>41476</v>
      </c>
      <c r="DW254" s="31">
        <f>_xlfn.XLOOKUP(B254,[1]MDA_Assets!D:D,[1]MDA_Assets!O:O,"",0)</f>
        <v>7883</v>
      </c>
      <c r="DX254" s="32" t="str">
        <f>_xlfn.XLOOKUP(B254,[1]MDA_Assets!D:D,[1]MDA_Assets!Q:Q,"",0)</f>
        <v>XD</v>
      </c>
      <c r="DY254" s="33">
        <f>_xlfn.XLOOKUP(B254,[1]MDA_Assets!D:D,[1]MDA_Assets!R:R,"",0)</f>
        <v>46126</v>
      </c>
      <c r="DZ254" s="33">
        <f>_xlfn.XLOOKUP(B254,[1]MDA_Assets!D:D,[1]MDA_Assets!S:S,"",0)</f>
        <v>46126</v>
      </c>
      <c r="EA254" s="33">
        <f>_xlfn.XLOOKUP(B254,[1]MDA_Assets!D:D,[1]MDA_Assets!T:T,"",0)</f>
        <v>46126</v>
      </c>
      <c r="EB254" s="33">
        <f>_xlfn.XLOOKUP(B254,[1]MDA_Assets!D:D,[1]MDA_Assets!U:U,"",0)</f>
        <v>46020</v>
      </c>
      <c r="EC254" s="33">
        <f>_xlfn.XLOOKUP(B254,[1]MDA_Assets!D:D,[1]MDA_Assets!V:V,"",0)</f>
        <v>46020</v>
      </c>
      <c r="ED254" s="33">
        <f>_xlfn.XLOOKUP(B254,[1]MDA_Assets!D:D,[1]MDA_Assets!W:W,"",0)</f>
        <v>46020</v>
      </c>
      <c r="EE254" s="32" t="str">
        <f>_xlfn.XLOOKUP(B254,[1]MDA_Assets!D:D,[1]MDA_Assets!X:X,"",0)</f>
        <v>No</v>
      </c>
      <c r="EF254" s="33">
        <f>_xlfn.XLOOKUP(B254,[1]MDA_Assets!D:D,[1]MDA_Assets!Y:Y,"",0)</f>
        <v>0</v>
      </c>
      <c r="EG254" s="33">
        <f>_xlfn.XLOOKUP(B254,[1]MDA_Assets!D:D,[1]MDA_Assets!Z:Z,"",0)</f>
        <v>0</v>
      </c>
      <c r="EH254" s="33">
        <f>_xlfn.XLOOKUP(B254,[1]MDA_Assets!D:D,[1]MDA_Assets!AA:AA,"",0)</f>
        <v>0</v>
      </c>
      <c r="EI254" s="34">
        <f>_xlfn.XLOOKUP(B254,[1]MDA_Assets!D:D,[1]MDA_Assets!P:P,"",0)</f>
        <v>4</v>
      </c>
      <c r="EJ254" s="35" t="str">
        <f>_xlfn.XLOOKUP(B254,[1]MDA_Assets!D:D,[1]MDA_Assets!AB:AB,"",0)</f>
        <v>1500</v>
      </c>
      <c r="EK254" s="35" t="str">
        <f>_xlfn.XLOOKUP(B254,[1]MDA_Assets!D:D,[1]MDA_Assets!AC:AC,"",0)</f>
        <v>1500</v>
      </c>
      <c r="EL254" s="35" t="str">
        <f>_xlfn.XLOOKUP(B254,[1]MDA_Assets!D:D,[1]MDA_Assets!AD:AD,"",0)</f>
        <v>3000</v>
      </c>
      <c r="EM254" s="35" t="str">
        <f>_xlfn.XLOOKUP(B254,[1]MDA_Assets!D:D,[1]MDA_Assets!AE:AE,"",0)</f>
        <v>550</v>
      </c>
      <c r="EN254" s="35" t="str">
        <f>_xlfn.XLOOKUP(B254,[1]MDA_Assets!D:D,[1]MDA_Assets!AF:AF,"",0)</f>
        <v>5550</v>
      </c>
      <c r="EO254" s="35" t="str">
        <f>_xlfn.XLOOKUP(B254,[1]MDA_Assets!D:D,[1]MDA_Assets!AG:AG,"",0)</f>
        <v>1550</v>
      </c>
      <c r="EP254" s="36">
        <f t="shared" si="199"/>
        <v>180</v>
      </c>
      <c r="EQ254" s="36">
        <f t="shared" si="199"/>
        <v>180</v>
      </c>
      <c r="ER254" s="36">
        <f t="shared" si="183"/>
        <v>365</v>
      </c>
      <c r="ES254" s="36">
        <f t="shared" si="184"/>
        <v>246</v>
      </c>
      <c r="ET254" s="36">
        <f t="shared" si="185"/>
        <v>730</v>
      </c>
      <c r="EU254" s="36">
        <f t="shared" si="186"/>
        <v>365</v>
      </c>
      <c r="EV254" s="36" t="str">
        <f t="shared" si="187"/>
        <v/>
      </c>
      <c r="EW254" s="36" t="str">
        <f t="shared" si="159"/>
        <v/>
      </c>
      <c r="EX254" s="36" t="str">
        <f t="shared" si="160"/>
        <v/>
      </c>
      <c r="EY254" s="36">
        <f t="shared" si="193"/>
        <v>5.81</v>
      </c>
      <c r="EZ254" s="36">
        <f t="shared" si="193"/>
        <v>5.81</v>
      </c>
      <c r="FA254" s="36">
        <f t="shared" si="193"/>
        <v>11.78</v>
      </c>
      <c r="FB254" s="36">
        <f t="shared" si="193"/>
        <v>7.9399999999999995</v>
      </c>
      <c r="FC254" s="36">
        <f t="shared" si="193"/>
        <v>23.55</v>
      </c>
      <c r="FD254" s="36">
        <f t="shared" si="193"/>
        <v>11.78</v>
      </c>
      <c r="FE254" s="36" t="str">
        <f t="shared" si="192"/>
        <v/>
      </c>
      <c r="FF254" s="36" t="str">
        <f t="shared" si="192"/>
        <v/>
      </c>
      <c r="FG254" s="36" t="str">
        <f t="shared" si="192"/>
        <v/>
      </c>
      <c r="FH254" s="37" t="str" cm="1">
        <f t="array" ref="FH254">_xlfn.IFS(EY254="", "No Data", EY254&lt;0, "Negative/Future", EY254=0, "Zero Days", EY254&lt;=3, "&lt; 3 Months", EY254&lt;=6, "3 to 6 Months", EY254&lt;=9, "6 to 9 Months", EY254&lt;=12, "9 to 12 Months", EY254&lt;=15, "12 to 15 Months", EY254&lt;=18, "15 to 18 Months", EY254&lt;=24, "18 to 24 Months", EY254&gt;24, "&gt; 24 Months")</f>
        <v>3 to 6 Months</v>
      </c>
      <c r="FI254" s="37" t="str" cm="1">
        <f t="array" ref="FI254">_xlfn.IFS(EZ254="", "No Data", EZ254&lt;0, "Negative/Future", EZ254=0, "Zero Days", EZ254&lt;=3, "&lt; 3 Months", EZ254&lt;=6, "3 to 6 Months", EZ254&lt;=9, "6 to 9 Months", EZ254&lt;=12, "9 to 12 Months", EZ254&lt;=15, "12 to 15 Months", EZ254&lt;=18, "15 to 18 Months", EZ254&lt;=24, "18 to 24 Months", EZ254&gt;24, "&gt; 24 Months")</f>
        <v>3 to 6 Months</v>
      </c>
      <c r="FJ254" s="37" t="str" cm="1">
        <f t="array" ref="FJ254">_xlfn.IFS(FA254="", "No Data", FA254&lt;0, "Negative/Future", FA254=0, "Zero Days", FA254&lt;=3, "&lt; 3 Months", FA254&lt;=6, "3 to 6 Months", FA254&lt;=9, "6 to 9 Months", FA254&lt;=12, "9 to 12 Months", FA254&lt;=15, "12 to 15 Months", FA254&lt;=18, "15 to 18 Months", FA254&lt;=24, "18 to 24 Months", FA254&gt;24, "&gt; 24 Months")</f>
        <v>9 to 12 Months</v>
      </c>
      <c r="FK254" s="37" t="str" cm="1">
        <f t="array" ref="FK254">_xlfn.IFS(FB254="", "No Data", FB254&lt;0, "Negative/Future", FB254=0, "Zero Days", FB254&lt;=3, "&lt; 3 Months", FB254&lt;=6, "3 to 6 Months", FB254&lt;=9, "6 to 9 Months", FB254&lt;=12, "9 to 12 Months", FB254&lt;=15, "12 to 15 Months", FB254&lt;=18, "15 to 18 Months", FB254&lt;=24, "18 to 24 Months", FB254&gt;24, "&gt; 24 Months")</f>
        <v>6 to 9 Months</v>
      </c>
      <c r="FL254" s="37" t="str" cm="1">
        <f t="array" ref="FL254">_xlfn.IFS(FC254="", "No Data", FC254&lt;0, "Negative/Future", FC254=0, "Zero Days", FC254&lt;=3, "&lt; 3 Months", FC254&lt;=6, "3 to 6 Months", FC254&lt;=9, "6 to 9 Months", FC254&lt;=12, "9 to 12 Months", FC254&lt;=15, "12 to 15 Months", FC254&lt;=18, "15 to 18 Months", FC254&lt;=24, "18 to 24 Months", FC254&gt;24, "&gt; 24 Months")</f>
        <v>18 to 24 Months</v>
      </c>
      <c r="FM254" s="37" t="str" cm="1">
        <f t="array" ref="FM254">_xlfn.IFS(FD254="", "No Data", FD254&lt;0, "Negative/Future", FD254=0, "Zero Days", FD254&lt;=3, "&lt; 3 Months", FD254&lt;=6, "3 to 6 Months", FD254&lt;=9, "6 to 9 Months", FD254&lt;=12, "9 to 12 Months", FD254&lt;=15, "12 to 15 Months", FD254&lt;=18, "15 to 18 Months", FD254&lt;=24, "18 to 24 Months", FD254&gt;24, "&gt; 24 Months")</f>
        <v>9 to 12 Months</v>
      </c>
      <c r="FN254" s="37" t="str" cm="1">
        <f t="array" ref="FN254">_xlfn.IFS(FE254="", "No Data", FE254&lt;0, "Negative/Future", FE254=0, "Zero Days", FE254&lt;=3, "&lt; 3 Months", FE254&lt;=6, "3 to 6 Months", FE254&lt;=9, "6 to 9 Months", FE254&lt;=12, "9 to 12 Months", FE254&lt;=15, "12 to 15 Months", FE254&lt;=18, "15 to 18 Months", FE254&lt;=24, "18 to 24 Months", FE254&gt;24, "&gt; 24 Months")</f>
        <v>No Data</v>
      </c>
      <c r="FO254" s="37" t="str" cm="1">
        <f t="array" ref="FO254">_xlfn.IFS(FG254="", "No Data", FG254&lt;0, "Negative/Future", FG254=0, "Zero Days", FG254&lt;=3, "&lt; 3 Months", FG254&lt;=6, "3 to 6 Months", FG254&lt;=9, "6 to 9 Months", FG254&lt;=12, "9 to 12 Months", FG254&lt;=15, "12 to 15 Months", FG254&lt;=18, "15 to 18 Months", FG254&lt;=24, "18 to 24 Months", FG254&gt;24, "&gt; 24 Months")</f>
        <v>No Data</v>
      </c>
      <c r="FP254" s="37" t="str" cm="1">
        <f t="array" ref="FP254">_xlfn.IFS(FF254="", "No Data", FF254&lt;0, "Negative/Future", FF254=0, "Zero Days", FF254&lt;=3, "&lt; 3 Months", FF254&lt;=6, "3 to 6 Months", FF254&lt;=9, "6 to 9 Months", FF254&lt;=12, "9 to 12 Months", FF254&lt;=15, "12 to 15 Months", FF254&lt;=18, "15 to 18 Months", FF254&lt;=24, "18 to 24 Months", FF254&gt;24, "&gt; 24 Months")</f>
        <v>No Data</v>
      </c>
      <c r="FQ254" s="29" t="s">
        <v>1336</v>
      </c>
      <c r="FR254" s="29">
        <v>9708039203</v>
      </c>
      <c r="FS254" s="38" t="str">
        <f>VLOOKUP(_xlfn.XLOOKUP(B254,[1]MDA_Assets!D:D,[1]MDA_Assets!I:I,"",0),[1]Validation!$B$1:$C$8,2,0)</f>
        <v>A</v>
      </c>
      <c r="FT254" s="38" t="s">
        <v>296</v>
      </c>
      <c r="FU254" s="31" t="str">
        <f>_xlfn.XLOOKUP(B254,[1]MDA_Assets!D:D,[1]MDA_Assets!X:X,"",0)</f>
        <v>No</v>
      </c>
      <c r="FV254" s="39">
        <v>0</v>
      </c>
      <c r="FW254" s="39">
        <v>0</v>
      </c>
      <c r="FX254" s="39">
        <v>0</v>
      </c>
      <c r="FY254" s="39">
        <v>9</v>
      </c>
      <c r="FZ254" s="40">
        <f t="shared" si="196"/>
        <v>46306</v>
      </c>
      <c r="GA254" s="40">
        <f t="shared" si="196"/>
        <v>46306</v>
      </c>
      <c r="GB254" s="40">
        <f t="shared" si="161"/>
        <v>46491</v>
      </c>
      <c r="GC254" s="40">
        <f t="shared" si="162"/>
        <v>46266</v>
      </c>
      <c r="GD254" s="40">
        <f t="shared" si="163"/>
        <v>46750</v>
      </c>
      <c r="GE254" s="40">
        <f t="shared" si="164"/>
        <v>46385</v>
      </c>
      <c r="GF254" s="40" t="str">
        <f t="shared" si="200"/>
        <v/>
      </c>
      <c r="GG254" s="40" t="str">
        <f t="shared" si="200"/>
        <v/>
      </c>
      <c r="GH254" s="40" t="str">
        <f t="shared" si="200"/>
        <v/>
      </c>
      <c r="GI254" s="39">
        <f t="shared" si="188"/>
        <v>0</v>
      </c>
      <c r="GJ254" s="39">
        <f t="shared" si="189"/>
        <v>0</v>
      </c>
      <c r="GK254" s="39">
        <f t="shared" si="190"/>
        <v>0</v>
      </c>
      <c r="GL254" s="39">
        <f t="shared" si="191"/>
        <v>6</v>
      </c>
    </row>
    <row r="255" spans="1:194" x14ac:dyDescent="0.25">
      <c r="A255" s="19">
        <v>285</v>
      </c>
      <c r="B255" s="43" t="s">
        <v>1337</v>
      </c>
      <c r="C255" s="43" t="s">
        <v>186</v>
      </c>
      <c r="D255" s="43" t="s">
        <v>241</v>
      </c>
      <c r="E255" s="43" t="s">
        <v>351</v>
      </c>
      <c r="F255" s="43" t="s">
        <v>2886</v>
      </c>
      <c r="G255" s="43" t="s">
        <v>243</v>
      </c>
      <c r="H255" s="43" t="s">
        <v>329</v>
      </c>
      <c r="I255" s="43" t="s">
        <v>192</v>
      </c>
      <c r="J255" s="44">
        <f t="shared" si="165"/>
        <v>43878.504861111112</v>
      </c>
      <c r="K255" s="44">
        <v>43514.504861111112</v>
      </c>
      <c r="L255" s="44">
        <v>43453</v>
      </c>
      <c r="M255" s="43" t="s">
        <v>2984</v>
      </c>
      <c r="N255" s="43" t="s">
        <v>1994</v>
      </c>
      <c r="O255" s="44">
        <v>46132.375428240739</v>
      </c>
      <c r="P255" s="43">
        <v>44718</v>
      </c>
      <c r="Q255" s="43">
        <v>25936</v>
      </c>
      <c r="R255" s="43">
        <v>18782</v>
      </c>
      <c r="S255" s="43" t="s">
        <v>206</v>
      </c>
      <c r="T255" s="44">
        <v>46050.770833333336</v>
      </c>
      <c r="U255" s="44">
        <v>46050.770833333336</v>
      </c>
      <c r="V255" s="44">
        <v>46050.770833333336</v>
      </c>
      <c r="W255" s="44">
        <v>46050.770833333336</v>
      </c>
      <c r="X255" s="44">
        <v>46050.770833333336</v>
      </c>
      <c r="Y255" s="44">
        <v>46050.770833333336</v>
      </c>
      <c r="Z255" s="43" t="s">
        <v>199</v>
      </c>
      <c r="AA255" s="43"/>
      <c r="AB255" s="44">
        <v>46050.770833333336</v>
      </c>
      <c r="AC255" s="44">
        <v>46050.770833333336</v>
      </c>
      <c r="AD255" s="44">
        <v>46050.770833333336</v>
      </c>
      <c r="AE255" s="43">
        <v>4</v>
      </c>
      <c r="AF255" s="43" t="s">
        <v>2985</v>
      </c>
      <c r="AG255" s="43" t="s">
        <v>2985</v>
      </c>
      <c r="AH255" s="43" t="s">
        <v>2986</v>
      </c>
      <c r="AI255" s="43" t="s">
        <v>2986</v>
      </c>
      <c r="AJ255" s="43" t="s">
        <v>2987</v>
      </c>
      <c r="AK255" s="43" t="s">
        <v>2944</v>
      </c>
      <c r="AL255" s="47">
        <v>46264</v>
      </c>
      <c r="AM255" s="47">
        <v>46230</v>
      </c>
      <c r="AN255" s="47">
        <v>46415</v>
      </c>
      <c r="AO255" s="47">
        <v>46415</v>
      </c>
      <c r="AP255" s="47">
        <v>46780</v>
      </c>
      <c r="AQ255" s="47">
        <v>46415</v>
      </c>
      <c r="AR255" s="47">
        <v>46415</v>
      </c>
      <c r="AS255" s="47">
        <v>46415</v>
      </c>
      <c r="AT255" s="47">
        <v>46415</v>
      </c>
      <c r="AU255" s="43">
        <v>0</v>
      </c>
      <c r="AV255" s="43">
        <v>0</v>
      </c>
      <c r="AW255" s="43">
        <v>0</v>
      </c>
      <c r="AX255" s="51" t="s">
        <v>992</v>
      </c>
      <c r="AY255" s="51" t="s">
        <v>211</v>
      </c>
      <c r="AZ255" s="51" t="s">
        <v>198</v>
      </c>
      <c r="BA255" s="20">
        <f t="shared" ca="1" si="195"/>
        <v>0</v>
      </c>
      <c r="BB255" s="20">
        <f t="shared" ca="1" si="195"/>
        <v>0</v>
      </c>
      <c r="BC255" s="20">
        <f t="shared" ca="1" si="195"/>
        <v>0</v>
      </c>
      <c r="BD255" s="20">
        <f t="shared" ca="1" si="194"/>
        <v>0</v>
      </c>
      <c r="BE255" s="20">
        <f t="shared" ca="1" si="194"/>
        <v>0</v>
      </c>
      <c r="BF255" s="20">
        <f t="shared" ca="1" si="194"/>
        <v>0</v>
      </c>
      <c r="BG255" s="21">
        <f t="shared" ca="1" si="194"/>
        <v>0</v>
      </c>
      <c r="BH255" s="21">
        <f t="shared" ca="1" si="194"/>
        <v>0</v>
      </c>
      <c r="BI255" s="21">
        <f t="shared" ca="1" si="194"/>
        <v>0</v>
      </c>
      <c r="BJ255" s="22">
        <f t="shared" ca="1" si="166"/>
        <v>0</v>
      </c>
      <c r="BK255" s="21">
        <f t="shared" si="167"/>
        <v>4</v>
      </c>
      <c r="BL255" s="22">
        <f t="shared" ca="1" si="168"/>
        <v>44892</v>
      </c>
      <c r="BM255" s="22">
        <f t="shared" ca="1" si="169"/>
        <v>26037</v>
      </c>
      <c r="BN255" s="23">
        <f t="shared" ca="1" si="170"/>
        <v>18855</v>
      </c>
      <c r="BO255" s="24">
        <f t="shared" ca="1" si="171"/>
        <v>174</v>
      </c>
      <c r="BP255" s="51" t="str">
        <f>_xlfn.XLOOKUP(E255,[1]Validation!E:E,[1]Validation!F:F,"")</f>
        <v>EG22</v>
      </c>
      <c r="BQ255" s="51" t="str">
        <f>_xlfn.XLOOKUP(BP255,[1]Validation!F:F,[1]Validation!G:G,"")</f>
        <v>EG11 to EG22</v>
      </c>
      <c r="BR255" s="52" t="str">
        <f>VLOOKUP(G255,[1]Validation!$B$1:$C$9,2,0)</f>
        <v>A</v>
      </c>
      <c r="BS255" s="51">
        <f t="shared" ca="1" si="172"/>
        <v>88</v>
      </c>
      <c r="BT255" s="53">
        <f>_xlfn.XLOOKUP(B255,'[2]1. All Calls'!$R:$R,'[2]1. All Calls'!$A:$A,"",0)</f>
        <v>46132.277962963002</v>
      </c>
      <c r="BU255" s="51" t="str">
        <f>_xlfn.XLOOKUP(B255,'[2]1. All Calls'!$R:$R,'[2]1. All Calls'!$F:$F,"",0)</f>
        <v>CC-02052832</v>
      </c>
      <c r="BV255" s="51" t="str">
        <f>_xlfn.XLOOKUP(B255,'[2]1. All Calls'!$R:$R,'[2]1. All Calls'!$J:$J,"",0)</f>
        <v>Schedule Service - AMC</v>
      </c>
      <c r="BW255" s="53">
        <f>_xlfn.XLOOKUP(B255,'[2]Sch Calls'!$R:$R,'[2]Sch Calls'!$A:$A,"",0)</f>
        <v>46051.559247685203</v>
      </c>
      <c r="BX255" s="51">
        <f>_xlfn.XLOOKUP(B255,'[2]Sch Calls'!$R:$R,'[2]Sch Calls'!$B:$B,"",0)</f>
        <v>43750</v>
      </c>
      <c r="BY255" s="51" t="str">
        <f t="shared" si="197"/>
        <v>28-Jul-26</v>
      </c>
      <c r="BZ255" s="51" t="str">
        <f t="shared" si="197"/>
        <v>28-Jul-26</v>
      </c>
      <c r="CA255" s="51" t="str">
        <f t="shared" si="173"/>
        <v>31-Oct-26</v>
      </c>
      <c r="CB255" s="51" t="str">
        <f t="shared" si="174"/>
        <v>29-Jul-27</v>
      </c>
      <c r="CC255" s="51" t="str">
        <f t="shared" si="175"/>
        <v>29-Jan-28</v>
      </c>
      <c r="CD255" s="51" t="str">
        <f t="shared" si="176"/>
        <v>29-Jan-27</v>
      </c>
      <c r="CE255" s="51">
        <f t="shared" ca="1" si="198"/>
        <v>125</v>
      </c>
      <c r="CF255" s="51">
        <f t="shared" ca="1" si="198"/>
        <v>125</v>
      </c>
      <c r="CG255" s="51">
        <f t="shared" ca="1" si="177"/>
        <v>125</v>
      </c>
      <c r="CH255" s="51">
        <f t="shared" ca="1" si="178"/>
        <v>125</v>
      </c>
      <c r="CI255" s="51">
        <f t="shared" ca="1" si="179"/>
        <v>125</v>
      </c>
      <c r="CJ255" s="51">
        <f t="shared" ca="1" si="180"/>
        <v>125</v>
      </c>
      <c r="CK255" s="51">
        <f t="shared" ca="1" si="203"/>
        <v>500</v>
      </c>
      <c r="CL255" s="51">
        <f t="shared" ca="1" si="203"/>
        <v>500</v>
      </c>
      <c r="CM255" s="51">
        <f t="shared" ca="1" si="203"/>
        <v>500</v>
      </c>
      <c r="CN255" s="51">
        <f t="shared" ca="1" si="203"/>
        <v>500</v>
      </c>
      <c r="CO255" s="51">
        <f t="shared" ca="1" si="203"/>
        <v>500</v>
      </c>
      <c r="CP255" s="51">
        <f t="shared" ca="1" si="203"/>
        <v>500</v>
      </c>
      <c r="CQ255" s="51">
        <f t="shared" ca="1" si="204"/>
        <v>28</v>
      </c>
      <c r="CR255" s="51">
        <f t="shared" ca="1" si="204"/>
        <v>28</v>
      </c>
      <c r="CS255" s="51">
        <f t="shared" ca="1" si="204"/>
        <v>1528</v>
      </c>
      <c r="CT255" s="51">
        <f t="shared" ca="1" si="204"/>
        <v>1528</v>
      </c>
      <c r="CU255" s="51">
        <f t="shared" ca="1" si="204"/>
        <v>6528</v>
      </c>
      <c r="CV255" s="54">
        <f t="shared" ca="1" si="204"/>
        <v>2528</v>
      </c>
      <c r="CW255" s="25" t="s">
        <v>212</v>
      </c>
      <c r="CX255" s="55">
        <v>0.6</v>
      </c>
      <c r="CY255" s="55"/>
      <c r="CZ255" s="26" t="s">
        <v>227</v>
      </c>
      <c r="DA255" s="26" t="s">
        <v>227</v>
      </c>
      <c r="DB255" s="26" t="s">
        <v>227</v>
      </c>
      <c r="DC255" s="26" t="s">
        <v>227</v>
      </c>
      <c r="DD255" s="26" t="s">
        <v>227</v>
      </c>
      <c r="DE255" s="26" t="s">
        <v>227</v>
      </c>
      <c r="DF255" s="26" t="s">
        <v>227</v>
      </c>
      <c r="DG255" s="26" t="s">
        <v>227</v>
      </c>
      <c r="DH255" s="26" t="s">
        <v>227</v>
      </c>
      <c r="DI255" s="26" t="s">
        <v>227</v>
      </c>
      <c r="DJ255" s="26" t="s">
        <v>227</v>
      </c>
      <c r="DK255" s="26" t="s">
        <v>227</v>
      </c>
      <c r="DL255" s="27">
        <f t="shared" si="181"/>
        <v>46207.277962963002</v>
      </c>
      <c r="DM255" s="28">
        <f t="shared" ca="1" si="182"/>
        <v>0</v>
      </c>
      <c r="DN255" s="56">
        <f>_xlfn.XLOOKUP(B255,'[2]1. All Calls'!$R:$R,'[2]1. All Calls'!$A:$A,"",0)</f>
        <v>46132.277962963002</v>
      </c>
      <c r="DO255" s="57" t="str">
        <f ca="1">VLOOKUP(DM255,[1]Validation!$B$20:$C$25,2,0)</f>
        <v>Within 3 months</v>
      </c>
      <c r="DP255" s="58" t="str">
        <f>_xlfn.XLOOKUP(B255,'[1]Active AMCs- Dealer'!E:E,'[1]Active AMCs- Dealer'!L:L,"Not in AMC",0)</f>
        <v>AMC</v>
      </c>
      <c r="DQ255" s="58"/>
      <c r="DR255" s="29" t="str">
        <f>_xlfn.XLOOKUP(B255,'[2]1. All Calls'!$R:$R,'[2]1. All Calls'!$F:$F,"",0)</f>
        <v>CC-02052832</v>
      </c>
      <c r="DS255" s="29" t="str">
        <f>_xlfn.XLOOKUP(B255,'[2]1. All Calls'!$R:$R,'[2]1. All Calls'!$AB:$AB,"",0)</f>
        <v>AMC Visit carried out</v>
      </c>
      <c r="DT255" s="30">
        <f>_xlfn.XLOOKUP(DR255,'[2]1. All Calls'!$F:$F,'[2]1. All Calls'!$A:$A,"",0)</f>
        <v>46132.277962963002</v>
      </c>
      <c r="DU255" s="31">
        <f>_xlfn.XLOOKUP(DR255,'[2]1. All Calls'!$F:$F,'[2]1. All Calls'!$B:$B,"",0)</f>
        <v>44718</v>
      </c>
      <c r="DV255" s="31">
        <f>_xlfn.XLOOKUP(B255,[1]MDA_Assets!D:D,[1]MDA_Assets!N:N,"",0)</f>
        <v>25936</v>
      </c>
      <c r="DW255" s="31">
        <f>_xlfn.XLOOKUP(B255,[1]MDA_Assets!D:D,[1]MDA_Assets!O:O,"",0)</f>
        <v>18782</v>
      </c>
      <c r="DX255" s="32" t="str">
        <f>_xlfn.XLOOKUP(B255,[1]MDA_Assets!D:D,[1]MDA_Assets!Q:Q,"",0)</f>
        <v>XD</v>
      </c>
      <c r="DY255" s="33">
        <f>_xlfn.XLOOKUP(B255,[1]MDA_Assets!D:D,[1]MDA_Assets!R:R,"",0)</f>
        <v>46051</v>
      </c>
      <c r="DZ255" s="33">
        <f>_xlfn.XLOOKUP(B255,[1]MDA_Assets!D:D,[1]MDA_Assets!S:S,"",0)</f>
        <v>46051</v>
      </c>
      <c r="EA255" s="33">
        <f>_xlfn.XLOOKUP(B255,[1]MDA_Assets!D:D,[1]MDA_Assets!T:T,"",0)</f>
        <v>46051</v>
      </c>
      <c r="EB255" s="33">
        <f>_xlfn.XLOOKUP(B255,[1]MDA_Assets!D:D,[1]MDA_Assets!U:U,"",0)</f>
        <v>46051</v>
      </c>
      <c r="EC255" s="33">
        <f>_xlfn.XLOOKUP(B255,[1]MDA_Assets!D:D,[1]MDA_Assets!V:V,"",0)</f>
        <v>46051</v>
      </c>
      <c r="ED255" s="33">
        <f>_xlfn.XLOOKUP(B255,[1]MDA_Assets!D:D,[1]MDA_Assets!W:W,"",0)</f>
        <v>46051</v>
      </c>
      <c r="EE255" s="32" t="str">
        <f>_xlfn.XLOOKUP(B255,[1]MDA_Assets!D:D,[1]MDA_Assets!X:X,"",0)</f>
        <v>Yes</v>
      </c>
      <c r="EF255" s="33">
        <f>_xlfn.XLOOKUP(B255,[1]MDA_Assets!D:D,[1]MDA_Assets!Y:Y,"",0)</f>
        <v>46051</v>
      </c>
      <c r="EG255" s="33">
        <f>_xlfn.XLOOKUP(B255,[1]MDA_Assets!D:D,[1]MDA_Assets!Z:Z,"",0)</f>
        <v>46051</v>
      </c>
      <c r="EH255" s="33">
        <f>_xlfn.XLOOKUP(B255,[1]MDA_Assets!D:D,[1]MDA_Assets!AA:AA,"",0)</f>
        <v>46051</v>
      </c>
      <c r="EI255" s="34">
        <f>_xlfn.XLOOKUP(B255,[1]MDA_Assets!D:D,[1]MDA_Assets!P:P,"",0)</f>
        <v>4</v>
      </c>
      <c r="EJ255" s="35" t="str">
        <f>_xlfn.XLOOKUP(B255,[1]MDA_Assets!D:D,[1]MDA_Assets!AB:AB,"",0)</f>
        <v>528</v>
      </c>
      <c r="EK255" s="35" t="str">
        <f>_xlfn.XLOOKUP(B255,[1]MDA_Assets!D:D,[1]MDA_Assets!AC:AC,"",0)</f>
        <v>528</v>
      </c>
      <c r="EL255" s="35" t="str">
        <f>_xlfn.XLOOKUP(B255,[1]MDA_Assets!D:D,[1]MDA_Assets!AD:AD,"",0)</f>
        <v>2028</v>
      </c>
      <c r="EM255" s="35" t="str">
        <f>_xlfn.XLOOKUP(B255,[1]MDA_Assets!D:D,[1]MDA_Assets!AE:AE,"",0)</f>
        <v>2028</v>
      </c>
      <c r="EN255" s="35" t="str">
        <f>_xlfn.XLOOKUP(B255,[1]MDA_Assets!D:D,[1]MDA_Assets!AF:AF,"",0)</f>
        <v>7028</v>
      </c>
      <c r="EO255" s="35" t="str">
        <f>_xlfn.XLOOKUP(B255,[1]MDA_Assets!D:D,[1]MDA_Assets!AG:AG,"",0)</f>
        <v>3028</v>
      </c>
      <c r="EP255" s="36">
        <f t="shared" si="199"/>
        <v>214</v>
      </c>
      <c r="EQ255" s="36">
        <f t="shared" si="199"/>
        <v>180</v>
      </c>
      <c r="ER255" s="36">
        <f t="shared" si="183"/>
        <v>365</v>
      </c>
      <c r="ES255" s="36">
        <f t="shared" si="184"/>
        <v>365</v>
      </c>
      <c r="ET255" s="36">
        <f t="shared" si="185"/>
        <v>730</v>
      </c>
      <c r="EU255" s="36">
        <f t="shared" si="186"/>
        <v>365</v>
      </c>
      <c r="EV255" s="36">
        <f t="shared" si="187"/>
        <v>365</v>
      </c>
      <c r="EW255" s="36">
        <f t="shared" si="159"/>
        <v>365</v>
      </c>
      <c r="EX255" s="36">
        <f t="shared" si="160"/>
        <v>365</v>
      </c>
      <c r="EY255" s="36">
        <f t="shared" si="193"/>
        <v>6.91</v>
      </c>
      <c r="EZ255" s="36">
        <f t="shared" si="193"/>
        <v>5.81</v>
      </c>
      <c r="FA255" s="36">
        <f t="shared" si="193"/>
        <v>11.78</v>
      </c>
      <c r="FB255" s="36">
        <f t="shared" si="193"/>
        <v>11.78</v>
      </c>
      <c r="FC255" s="36">
        <f t="shared" si="193"/>
        <v>23.55</v>
      </c>
      <c r="FD255" s="36">
        <f t="shared" si="193"/>
        <v>11.78</v>
      </c>
      <c r="FE255" s="36">
        <f t="shared" si="192"/>
        <v>11.78</v>
      </c>
      <c r="FF255" s="36">
        <f t="shared" si="192"/>
        <v>11.78</v>
      </c>
      <c r="FG255" s="36">
        <f t="shared" si="192"/>
        <v>11.78</v>
      </c>
      <c r="FH255" s="37" t="str" cm="1">
        <f t="array" ref="FH255">_xlfn.IFS(EY255="", "No Data", EY255&lt;0, "Negative/Future", EY255=0, "Zero Days", EY255&lt;=3, "&lt; 3 Months", EY255&lt;=6, "3 to 6 Months", EY255&lt;=9, "6 to 9 Months", EY255&lt;=12, "9 to 12 Months", EY255&lt;=15, "12 to 15 Months", EY255&lt;=18, "15 to 18 Months", EY255&lt;=24, "18 to 24 Months", EY255&gt;24, "&gt; 24 Months")</f>
        <v>6 to 9 Months</v>
      </c>
      <c r="FI255" s="37" t="str" cm="1">
        <f t="array" ref="FI255">_xlfn.IFS(EZ255="", "No Data", EZ255&lt;0, "Negative/Future", EZ255=0, "Zero Days", EZ255&lt;=3, "&lt; 3 Months", EZ255&lt;=6, "3 to 6 Months", EZ255&lt;=9, "6 to 9 Months", EZ255&lt;=12, "9 to 12 Months", EZ255&lt;=15, "12 to 15 Months", EZ255&lt;=18, "15 to 18 Months", EZ255&lt;=24, "18 to 24 Months", EZ255&gt;24, "&gt; 24 Months")</f>
        <v>3 to 6 Months</v>
      </c>
      <c r="FJ255" s="37" t="str" cm="1">
        <f t="array" ref="FJ255">_xlfn.IFS(FA255="", "No Data", FA255&lt;0, "Negative/Future", FA255=0, "Zero Days", FA255&lt;=3, "&lt; 3 Months", FA255&lt;=6, "3 to 6 Months", FA255&lt;=9, "6 to 9 Months", FA255&lt;=12, "9 to 12 Months", FA255&lt;=15, "12 to 15 Months", FA255&lt;=18, "15 to 18 Months", FA255&lt;=24, "18 to 24 Months", FA255&gt;24, "&gt; 24 Months")</f>
        <v>9 to 12 Months</v>
      </c>
      <c r="FK255" s="37" t="str" cm="1">
        <f t="array" ref="FK255">_xlfn.IFS(FB255="", "No Data", FB255&lt;0, "Negative/Future", FB255=0, "Zero Days", FB255&lt;=3, "&lt; 3 Months", FB255&lt;=6, "3 to 6 Months", FB255&lt;=9, "6 to 9 Months", FB255&lt;=12, "9 to 12 Months", FB255&lt;=15, "12 to 15 Months", FB255&lt;=18, "15 to 18 Months", FB255&lt;=24, "18 to 24 Months", FB255&gt;24, "&gt; 24 Months")</f>
        <v>9 to 12 Months</v>
      </c>
      <c r="FL255" s="37" t="str" cm="1">
        <f t="array" ref="FL255">_xlfn.IFS(FC255="", "No Data", FC255&lt;0, "Negative/Future", FC255=0, "Zero Days", FC255&lt;=3, "&lt; 3 Months", FC255&lt;=6, "3 to 6 Months", FC255&lt;=9, "6 to 9 Months", FC255&lt;=12, "9 to 12 Months", FC255&lt;=15, "12 to 15 Months", FC255&lt;=18, "15 to 18 Months", FC255&lt;=24, "18 to 24 Months", FC255&gt;24, "&gt; 24 Months")</f>
        <v>18 to 24 Months</v>
      </c>
      <c r="FM255" s="37" t="str" cm="1">
        <f t="array" ref="FM255">_xlfn.IFS(FD255="", "No Data", FD255&lt;0, "Negative/Future", FD255=0, "Zero Days", FD255&lt;=3, "&lt; 3 Months", FD255&lt;=6, "3 to 6 Months", FD255&lt;=9, "6 to 9 Months", FD255&lt;=12, "9 to 12 Months", FD255&lt;=15, "12 to 15 Months", FD255&lt;=18, "15 to 18 Months", FD255&lt;=24, "18 to 24 Months", FD255&gt;24, "&gt; 24 Months")</f>
        <v>9 to 12 Months</v>
      </c>
      <c r="FN255" s="37" t="str" cm="1">
        <f t="array" ref="FN255">_xlfn.IFS(FE255="", "No Data", FE255&lt;0, "Negative/Future", FE255=0, "Zero Days", FE255&lt;=3, "&lt; 3 Months", FE255&lt;=6, "3 to 6 Months", FE255&lt;=9, "6 to 9 Months", FE255&lt;=12, "9 to 12 Months", FE255&lt;=15, "12 to 15 Months", FE255&lt;=18, "15 to 18 Months", FE255&lt;=24, "18 to 24 Months", FE255&gt;24, "&gt; 24 Months")</f>
        <v>9 to 12 Months</v>
      </c>
      <c r="FO255" s="37" t="str" cm="1">
        <f t="array" ref="FO255">_xlfn.IFS(FG255="", "No Data", FG255&lt;0, "Negative/Future", FG255=0, "Zero Days", FG255&lt;=3, "&lt; 3 Months", FG255&lt;=6, "3 to 6 Months", FG255&lt;=9, "6 to 9 Months", FG255&lt;=12, "9 to 12 Months", FG255&lt;=15, "12 to 15 Months", FG255&lt;=18, "15 to 18 Months", FG255&lt;=24, "18 to 24 Months", FG255&gt;24, "&gt; 24 Months")</f>
        <v>9 to 12 Months</v>
      </c>
      <c r="FP255" s="37" t="str" cm="1">
        <f t="array" ref="FP255">_xlfn.IFS(FF255="", "No Data", FF255&lt;0, "Negative/Future", FF255=0, "Zero Days", FF255&lt;=3, "&lt; 3 Months", FF255&lt;=6, "3 to 6 Months", FF255&lt;=9, "6 to 9 Months", FF255&lt;=12, "9 to 12 Months", FF255&lt;=15, "12 to 15 Months", FF255&lt;=18, "15 to 18 Months", FF255&lt;=24, "18 to 24 Months", FF255&gt;24, "&gt; 24 Months")</f>
        <v>9 to 12 Months</v>
      </c>
      <c r="FQ255" s="29" t="s">
        <v>1339</v>
      </c>
      <c r="FR255" s="29">
        <v>7004248429</v>
      </c>
      <c r="FS255" s="38" t="str">
        <f>VLOOKUP(_xlfn.XLOOKUP(B255,[1]MDA_Assets!D:D,[1]MDA_Assets!I:I,"",0),[1]Validation!$B$1:$C$8,2,0)</f>
        <v>A</v>
      </c>
      <c r="FT255" s="38" t="s">
        <v>296</v>
      </c>
      <c r="FU255" s="31" t="str">
        <f>_xlfn.XLOOKUP(B255,[1]MDA_Assets!D:D,[1]MDA_Assets!X:X,"",0)</f>
        <v>Yes</v>
      </c>
      <c r="FV255" s="39">
        <v>0</v>
      </c>
      <c r="FW255" s="39">
        <v>0</v>
      </c>
      <c r="FX255" s="39">
        <v>0</v>
      </c>
      <c r="FY255" s="39">
        <v>9</v>
      </c>
      <c r="FZ255" s="40">
        <f t="shared" si="196"/>
        <v>46265</v>
      </c>
      <c r="GA255" s="40">
        <f t="shared" si="196"/>
        <v>46231</v>
      </c>
      <c r="GB255" s="40">
        <f t="shared" si="161"/>
        <v>46416</v>
      </c>
      <c r="GC255" s="40">
        <f t="shared" si="162"/>
        <v>46416</v>
      </c>
      <c r="GD255" s="40">
        <f t="shared" si="163"/>
        <v>46781</v>
      </c>
      <c r="GE255" s="40">
        <f t="shared" si="164"/>
        <v>46416</v>
      </c>
      <c r="GF255" s="40">
        <f t="shared" si="200"/>
        <v>46416</v>
      </c>
      <c r="GG255" s="40">
        <f t="shared" si="200"/>
        <v>46416</v>
      </c>
      <c r="GH255" s="40">
        <f t="shared" si="200"/>
        <v>46416</v>
      </c>
      <c r="GI255" s="39">
        <f t="shared" si="188"/>
        <v>0</v>
      </c>
      <c r="GJ255" s="39">
        <f t="shared" si="189"/>
        <v>0</v>
      </c>
      <c r="GK255" s="39">
        <f t="shared" si="190"/>
        <v>0</v>
      </c>
      <c r="GL255" s="39">
        <f t="shared" si="191"/>
        <v>9</v>
      </c>
    </row>
    <row r="256" spans="1:194" x14ac:dyDescent="0.25">
      <c r="A256" s="19">
        <v>286</v>
      </c>
      <c r="B256" s="43" t="s">
        <v>1340</v>
      </c>
      <c r="C256" s="43" t="s">
        <v>254</v>
      </c>
      <c r="D256" s="43" t="s">
        <v>241</v>
      </c>
      <c r="E256" s="43" t="s">
        <v>255</v>
      </c>
      <c r="F256" s="43" t="s">
        <v>1341</v>
      </c>
      <c r="G256" s="43" t="s">
        <v>225</v>
      </c>
      <c r="H256" s="43" t="s">
        <v>277</v>
      </c>
      <c r="I256" s="43" t="s">
        <v>192</v>
      </c>
      <c r="J256" s="44">
        <f t="shared" si="165"/>
        <v>43987.431250000001</v>
      </c>
      <c r="K256" s="44">
        <v>43623.431250000001</v>
      </c>
      <c r="L256" s="44">
        <v>43524</v>
      </c>
      <c r="M256" s="43" t="s">
        <v>1342</v>
      </c>
      <c r="N256" s="43" t="s">
        <v>1343</v>
      </c>
      <c r="O256" s="44">
        <v>45987.46025462963</v>
      </c>
      <c r="P256" s="43">
        <v>6393</v>
      </c>
      <c r="Q256" s="43">
        <v>1730</v>
      </c>
      <c r="R256" s="43">
        <v>4663</v>
      </c>
      <c r="S256" s="43" t="s">
        <v>206</v>
      </c>
      <c r="T256" s="44">
        <v>45986.770833333336</v>
      </c>
      <c r="U256" s="44">
        <v>45986.770833333336</v>
      </c>
      <c r="V256" s="44">
        <v>45986.770833333336</v>
      </c>
      <c r="W256" s="44">
        <v>45986.770833333336</v>
      </c>
      <c r="X256" s="44">
        <v>45986.770833333336</v>
      </c>
      <c r="Y256" s="44">
        <v>45986.770833333336</v>
      </c>
      <c r="Z256" s="43" t="s">
        <v>195</v>
      </c>
      <c r="AA256" s="43"/>
      <c r="AB256" s="43"/>
      <c r="AC256" s="43"/>
      <c r="AD256" s="43"/>
      <c r="AE256" s="43">
        <v>4</v>
      </c>
      <c r="AF256" s="43" t="s">
        <v>281</v>
      </c>
      <c r="AG256" s="43" t="s">
        <v>281</v>
      </c>
      <c r="AH256" s="43" t="s">
        <v>285</v>
      </c>
      <c r="AI256" s="43" t="s">
        <v>285</v>
      </c>
      <c r="AJ256" s="43" t="s">
        <v>286</v>
      </c>
      <c r="AK256" s="43" t="s">
        <v>285</v>
      </c>
      <c r="AL256" s="45">
        <v>46166</v>
      </c>
      <c r="AM256" s="45">
        <v>46166</v>
      </c>
      <c r="AN256" s="47">
        <v>46351</v>
      </c>
      <c r="AO256" s="47">
        <v>46351</v>
      </c>
      <c r="AP256" s="47">
        <v>46716</v>
      </c>
      <c r="AQ256" s="47">
        <v>46351</v>
      </c>
      <c r="AR256" s="48"/>
      <c r="AS256" s="48"/>
      <c r="AT256" s="48"/>
      <c r="AU256" s="43">
        <v>0</v>
      </c>
      <c r="AV256" s="43">
        <v>1</v>
      </c>
      <c r="AW256" s="43">
        <v>0</v>
      </c>
      <c r="AX256" s="51" t="s">
        <v>211</v>
      </c>
      <c r="AY256" s="51" t="s">
        <v>211</v>
      </c>
      <c r="AZ256" s="51" t="s">
        <v>198</v>
      </c>
      <c r="BA256" s="20">
        <f t="shared" ca="1" si="195"/>
        <v>1</v>
      </c>
      <c r="BB256" s="20">
        <f t="shared" ca="1" si="195"/>
        <v>1</v>
      </c>
      <c r="BC256" s="20">
        <f t="shared" ca="1" si="195"/>
        <v>0</v>
      </c>
      <c r="BD256" s="20">
        <f t="shared" ca="1" si="194"/>
        <v>0</v>
      </c>
      <c r="BE256" s="20">
        <f t="shared" ca="1" si="194"/>
        <v>0</v>
      </c>
      <c r="BF256" s="20">
        <f t="shared" ca="1" si="194"/>
        <v>0</v>
      </c>
      <c r="BG256" s="21" t="str">
        <f t="shared" ca="1" si="194"/>
        <v/>
      </c>
      <c r="BH256" s="21" t="str">
        <f t="shared" ca="1" si="194"/>
        <v/>
      </c>
      <c r="BI256" s="21" t="str">
        <f t="shared" ca="1" si="194"/>
        <v/>
      </c>
      <c r="BJ256" s="22">
        <f t="shared" ca="1" si="166"/>
        <v>2</v>
      </c>
      <c r="BK256" s="21">
        <f t="shared" si="167"/>
        <v>4</v>
      </c>
      <c r="BL256" s="22">
        <f t="shared" ca="1" si="168"/>
        <v>7147</v>
      </c>
      <c r="BM256" s="22">
        <f t="shared" ca="1" si="169"/>
        <v>1930</v>
      </c>
      <c r="BN256" s="23">
        <f t="shared" ca="1" si="170"/>
        <v>5217</v>
      </c>
      <c r="BO256" s="24">
        <f t="shared" ca="1" si="171"/>
        <v>754</v>
      </c>
      <c r="BP256" s="51" t="str">
        <f>_xlfn.XLOOKUP(E256,[1]Validation!E:E,[1]Validation!F:F,"")</f>
        <v>EN5</v>
      </c>
      <c r="BQ256" s="51" t="str">
        <f>_xlfn.XLOOKUP(BP256,[1]Validation!F:F,[1]Validation!G:G,"")</f>
        <v>EN4 to EN7</v>
      </c>
      <c r="BR256" s="52" t="str">
        <f>VLOOKUP(G256,[1]Validation!$B$1:$C$9,2,0)</f>
        <v>C</v>
      </c>
      <c r="BS256" s="51">
        <f t="shared" ca="1" si="172"/>
        <v>84</v>
      </c>
      <c r="BT256" s="53">
        <f>_xlfn.XLOOKUP(B256,'[2]1. All Calls'!$R:$R,'[2]1. All Calls'!$A:$A,"",0)</f>
        <v>45987.573553240698</v>
      </c>
      <c r="BU256" s="51" t="str">
        <f>_xlfn.XLOOKUP(B256,'[2]1. All Calls'!$R:$R,'[2]1. All Calls'!$F:$F,"",0)</f>
        <v>CC-01882615</v>
      </c>
      <c r="BV256" s="51" t="str">
        <f>_xlfn.XLOOKUP(B256,'[2]1. All Calls'!$R:$R,'[2]1. All Calls'!$J:$J,"",0)</f>
        <v>Schedule Service</v>
      </c>
      <c r="BW256" s="53">
        <f>_xlfn.XLOOKUP(B256,'[2]Sch Calls'!$R:$R,'[2]Sch Calls'!$A:$A,"",0)</f>
        <v>45987.573553240698</v>
      </c>
      <c r="BX256" s="51">
        <f>_xlfn.XLOOKUP(B256,'[2]Sch Calls'!$R:$R,'[2]Sch Calls'!$B:$B,"",0)</f>
        <v>6393</v>
      </c>
      <c r="BY256" s="51" t="str">
        <f t="shared" si="197"/>
        <v>25-May-26</v>
      </c>
      <c r="BZ256" s="51" t="str">
        <f t="shared" si="197"/>
        <v>25-May-26</v>
      </c>
      <c r="CA256" s="51" t="str">
        <f t="shared" si="173"/>
        <v>28-Aug-26</v>
      </c>
      <c r="CB256" s="51" t="str">
        <f t="shared" si="174"/>
        <v>26-May-27</v>
      </c>
      <c r="CC256" s="51" t="str">
        <f t="shared" si="175"/>
        <v>26-Nov-27</v>
      </c>
      <c r="CD256" s="51" t="str">
        <f t="shared" si="176"/>
        <v>26-Nov-26</v>
      </c>
      <c r="CE256" s="51">
        <f t="shared" ca="1" si="198"/>
        <v>189</v>
      </c>
      <c r="CF256" s="51">
        <f t="shared" ca="1" si="198"/>
        <v>189</v>
      </c>
      <c r="CG256" s="51">
        <f t="shared" ca="1" si="177"/>
        <v>189</v>
      </c>
      <c r="CH256" s="51">
        <f t="shared" ca="1" si="178"/>
        <v>189</v>
      </c>
      <c r="CI256" s="51">
        <f t="shared" ca="1" si="179"/>
        <v>189</v>
      </c>
      <c r="CJ256" s="51">
        <f t="shared" ca="1" si="180"/>
        <v>189</v>
      </c>
      <c r="CK256" s="51">
        <f t="shared" ca="1" si="203"/>
        <v>756</v>
      </c>
      <c r="CL256" s="51">
        <f t="shared" ca="1" si="203"/>
        <v>756</v>
      </c>
      <c r="CM256" s="51">
        <f t="shared" ca="1" si="203"/>
        <v>756</v>
      </c>
      <c r="CN256" s="51">
        <f t="shared" ca="1" si="203"/>
        <v>756</v>
      </c>
      <c r="CO256" s="51">
        <f t="shared" ca="1" si="203"/>
        <v>756</v>
      </c>
      <c r="CP256" s="51">
        <f t="shared" ca="1" si="203"/>
        <v>756</v>
      </c>
      <c r="CQ256" s="51">
        <f t="shared" ca="1" si="204"/>
        <v>1244</v>
      </c>
      <c r="CR256" s="51">
        <f t="shared" ca="1" si="204"/>
        <v>1244</v>
      </c>
      <c r="CS256" s="51">
        <f t="shared" ca="1" si="204"/>
        <v>3244</v>
      </c>
      <c r="CT256" s="51">
        <f t="shared" ca="1" si="204"/>
        <v>3244</v>
      </c>
      <c r="CU256" s="51">
        <f t="shared" ca="1" si="204"/>
        <v>7244</v>
      </c>
      <c r="CV256" s="54">
        <f t="shared" ca="1" si="204"/>
        <v>3244</v>
      </c>
      <c r="CW256" s="25" t="s">
        <v>212</v>
      </c>
      <c r="CX256" s="55">
        <v>0.27</v>
      </c>
      <c r="CY256" s="55"/>
      <c r="CZ256" s="26" t="s">
        <v>227</v>
      </c>
      <c r="DA256" s="26" t="s">
        <v>227</v>
      </c>
      <c r="DB256" s="26" t="s">
        <v>227</v>
      </c>
      <c r="DC256" s="26" t="s">
        <v>227</v>
      </c>
      <c r="DD256" s="26" t="s">
        <v>227</v>
      </c>
      <c r="DE256" s="26" t="s">
        <v>227</v>
      </c>
      <c r="DF256" s="26" t="s">
        <v>227</v>
      </c>
      <c r="DG256" s="26" t="s">
        <v>227</v>
      </c>
      <c r="DH256" s="26" t="s">
        <v>227</v>
      </c>
      <c r="DI256" s="26" t="s">
        <v>227</v>
      </c>
      <c r="DJ256" s="26" t="s">
        <v>227</v>
      </c>
      <c r="DK256" s="26" t="s">
        <v>227</v>
      </c>
      <c r="DL256" s="27">
        <f t="shared" si="181"/>
        <v>46062.573553240698</v>
      </c>
      <c r="DM256" s="28">
        <f t="shared" ca="1" si="182"/>
        <v>1</v>
      </c>
      <c r="DN256" s="56">
        <f>_xlfn.XLOOKUP(B256,'[2]1. All Calls'!$R:$R,'[2]1. All Calls'!$A:$A,"",0)</f>
        <v>45987.573553240698</v>
      </c>
      <c r="DO256" s="57" t="str">
        <f ca="1">VLOOKUP(DM256,[1]Validation!$B$20:$C$25,2,0)</f>
        <v>Above 3 months</v>
      </c>
      <c r="DP256" s="58" t="str">
        <f>_xlfn.XLOOKUP(B256,'[1]Active AMCs- Dealer'!E:E,'[1]Active AMCs- Dealer'!L:L,"Not in AMC",0)</f>
        <v>Not in AMC</v>
      </c>
      <c r="DQ256" s="50" t="s">
        <v>238</v>
      </c>
      <c r="DR256" s="29" t="str">
        <f>_xlfn.XLOOKUP(B256,'[2]1. All Calls'!$R:$R,'[2]1. All Calls'!$F:$F,"",0)</f>
        <v>CC-01882615</v>
      </c>
      <c r="DS256" s="29" t="str">
        <f>_xlfn.XLOOKUP(B256,'[2]1. All Calls'!$R:$R,'[2]1. All Calls'!$AB:$AB,"",0)</f>
        <v>Attend the site for scheduled service so change air filter, oil filter, air oil separator, motor greasing, MPV Kit, Intake valve kit, thermal valve kit and oil Then start the unit found running ok</v>
      </c>
      <c r="DT256" s="30">
        <f>_xlfn.XLOOKUP(DR256,'[2]1. All Calls'!$F:$F,'[2]1. All Calls'!$A:$A,"",0)</f>
        <v>45987.573553240698</v>
      </c>
      <c r="DU256" s="31">
        <f>_xlfn.XLOOKUP(DR256,'[2]1. All Calls'!$F:$F,'[2]1. All Calls'!$B:$B,"",0)</f>
        <v>6393</v>
      </c>
      <c r="DV256" s="31">
        <f>_xlfn.XLOOKUP(B256,[1]MDA_Assets!D:D,[1]MDA_Assets!N:N,"",0)</f>
        <v>1730</v>
      </c>
      <c r="DW256" s="31">
        <f>_xlfn.XLOOKUP(B256,[1]MDA_Assets!D:D,[1]MDA_Assets!O:O,"",0)</f>
        <v>4663</v>
      </c>
      <c r="DX256" s="32" t="str">
        <f>_xlfn.XLOOKUP(B256,[1]MDA_Assets!D:D,[1]MDA_Assets!Q:Q,"",0)</f>
        <v>XD</v>
      </c>
      <c r="DY256" s="33">
        <f>_xlfn.XLOOKUP(B256,[1]MDA_Assets!D:D,[1]MDA_Assets!R:R,"",0)</f>
        <v>45987</v>
      </c>
      <c r="DZ256" s="33">
        <f>_xlfn.XLOOKUP(B256,[1]MDA_Assets!D:D,[1]MDA_Assets!S:S,"",0)</f>
        <v>45987</v>
      </c>
      <c r="EA256" s="33">
        <f>_xlfn.XLOOKUP(B256,[1]MDA_Assets!D:D,[1]MDA_Assets!T:T,"",0)</f>
        <v>45987</v>
      </c>
      <c r="EB256" s="33">
        <f>_xlfn.XLOOKUP(B256,[1]MDA_Assets!D:D,[1]MDA_Assets!U:U,"",0)</f>
        <v>45987</v>
      </c>
      <c r="EC256" s="33">
        <f>_xlfn.XLOOKUP(B256,[1]MDA_Assets!D:D,[1]MDA_Assets!V:V,"",0)</f>
        <v>45987</v>
      </c>
      <c r="ED256" s="33">
        <f>_xlfn.XLOOKUP(B256,[1]MDA_Assets!D:D,[1]MDA_Assets!W:W,"",0)</f>
        <v>45987</v>
      </c>
      <c r="EE256" s="32" t="str">
        <f>_xlfn.XLOOKUP(B256,[1]MDA_Assets!D:D,[1]MDA_Assets!X:X,"",0)</f>
        <v>No</v>
      </c>
      <c r="EF256" s="33">
        <f>_xlfn.XLOOKUP(B256,[1]MDA_Assets!D:D,[1]MDA_Assets!Y:Y,"",0)</f>
        <v>0</v>
      </c>
      <c r="EG256" s="33">
        <f>_xlfn.XLOOKUP(B256,[1]MDA_Assets!D:D,[1]MDA_Assets!Z:Z,"",0)</f>
        <v>0</v>
      </c>
      <c r="EH256" s="33">
        <f>_xlfn.XLOOKUP(B256,[1]MDA_Assets!D:D,[1]MDA_Assets!AA:AA,"",0)</f>
        <v>0</v>
      </c>
      <c r="EI256" s="34">
        <f>_xlfn.XLOOKUP(B256,[1]MDA_Assets!D:D,[1]MDA_Assets!P:P,"",0)</f>
        <v>4</v>
      </c>
      <c r="EJ256" s="35" t="str">
        <f>_xlfn.XLOOKUP(B256,[1]MDA_Assets!D:D,[1]MDA_Assets!AB:AB,"",0)</f>
        <v>2000</v>
      </c>
      <c r="EK256" s="35" t="str">
        <f>_xlfn.XLOOKUP(B256,[1]MDA_Assets!D:D,[1]MDA_Assets!AC:AC,"",0)</f>
        <v>2000</v>
      </c>
      <c r="EL256" s="35" t="str">
        <f>_xlfn.XLOOKUP(B256,[1]MDA_Assets!D:D,[1]MDA_Assets!AD:AD,"",0)</f>
        <v>4000</v>
      </c>
      <c r="EM256" s="35" t="str">
        <f>_xlfn.XLOOKUP(B256,[1]MDA_Assets!D:D,[1]MDA_Assets!AE:AE,"",0)</f>
        <v>4000</v>
      </c>
      <c r="EN256" s="35" t="str">
        <f>_xlfn.XLOOKUP(B256,[1]MDA_Assets!D:D,[1]MDA_Assets!AF:AF,"",0)</f>
        <v>8000</v>
      </c>
      <c r="EO256" s="35" t="str">
        <f>_xlfn.XLOOKUP(B256,[1]MDA_Assets!D:D,[1]MDA_Assets!AG:AG,"",0)</f>
        <v>4000</v>
      </c>
      <c r="EP256" s="36">
        <f t="shared" si="199"/>
        <v>180</v>
      </c>
      <c r="EQ256" s="36">
        <f t="shared" si="199"/>
        <v>180</v>
      </c>
      <c r="ER256" s="36">
        <f t="shared" si="183"/>
        <v>365</v>
      </c>
      <c r="ES256" s="36">
        <f t="shared" si="184"/>
        <v>365</v>
      </c>
      <c r="ET256" s="36">
        <f t="shared" si="185"/>
        <v>730</v>
      </c>
      <c r="EU256" s="36">
        <f t="shared" si="186"/>
        <v>365</v>
      </c>
      <c r="EV256" s="36" t="str">
        <f t="shared" si="187"/>
        <v/>
      </c>
      <c r="EW256" s="36" t="str">
        <f t="shared" si="159"/>
        <v/>
      </c>
      <c r="EX256" s="36" t="str">
        <f t="shared" si="160"/>
        <v/>
      </c>
      <c r="EY256" s="36">
        <f t="shared" si="193"/>
        <v>5.81</v>
      </c>
      <c r="EZ256" s="36">
        <f t="shared" si="193"/>
        <v>5.81</v>
      </c>
      <c r="FA256" s="36">
        <f t="shared" si="193"/>
        <v>11.78</v>
      </c>
      <c r="FB256" s="36">
        <f t="shared" ref="FB256:FG315" si="205">IFERROR(ROUNDUP(SUM(ES256/31),2),"")</f>
        <v>11.78</v>
      </c>
      <c r="FC256" s="36">
        <f t="shared" si="205"/>
        <v>23.55</v>
      </c>
      <c r="FD256" s="36">
        <f t="shared" si="205"/>
        <v>11.78</v>
      </c>
      <c r="FE256" s="36" t="str">
        <f t="shared" si="192"/>
        <v/>
      </c>
      <c r="FF256" s="36" t="str">
        <f t="shared" si="192"/>
        <v/>
      </c>
      <c r="FG256" s="36" t="str">
        <f t="shared" si="192"/>
        <v/>
      </c>
      <c r="FH256" s="37" t="str" cm="1">
        <f t="array" ref="FH256">_xlfn.IFS(EY256="", "No Data", EY256&lt;0, "Negative/Future", EY256=0, "Zero Days", EY256&lt;=3, "&lt; 3 Months", EY256&lt;=6, "3 to 6 Months", EY256&lt;=9, "6 to 9 Months", EY256&lt;=12, "9 to 12 Months", EY256&lt;=15, "12 to 15 Months", EY256&lt;=18, "15 to 18 Months", EY256&lt;=24, "18 to 24 Months", EY256&gt;24, "&gt; 24 Months")</f>
        <v>3 to 6 Months</v>
      </c>
      <c r="FI256" s="37" t="str" cm="1">
        <f t="array" ref="FI256">_xlfn.IFS(EZ256="", "No Data", EZ256&lt;0, "Negative/Future", EZ256=0, "Zero Days", EZ256&lt;=3, "&lt; 3 Months", EZ256&lt;=6, "3 to 6 Months", EZ256&lt;=9, "6 to 9 Months", EZ256&lt;=12, "9 to 12 Months", EZ256&lt;=15, "12 to 15 Months", EZ256&lt;=18, "15 to 18 Months", EZ256&lt;=24, "18 to 24 Months", EZ256&gt;24, "&gt; 24 Months")</f>
        <v>3 to 6 Months</v>
      </c>
      <c r="FJ256" s="37" t="str" cm="1">
        <f t="array" ref="FJ256">_xlfn.IFS(FA256="", "No Data", FA256&lt;0, "Negative/Future", FA256=0, "Zero Days", FA256&lt;=3, "&lt; 3 Months", FA256&lt;=6, "3 to 6 Months", FA256&lt;=9, "6 to 9 Months", FA256&lt;=12, "9 to 12 Months", FA256&lt;=15, "12 to 15 Months", FA256&lt;=18, "15 to 18 Months", FA256&lt;=24, "18 to 24 Months", FA256&gt;24, "&gt; 24 Months")</f>
        <v>9 to 12 Months</v>
      </c>
      <c r="FK256" s="37" t="str" cm="1">
        <f t="array" ref="FK256">_xlfn.IFS(FB256="", "No Data", FB256&lt;0, "Negative/Future", FB256=0, "Zero Days", FB256&lt;=3, "&lt; 3 Months", FB256&lt;=6, "3 to 6 Months", FB256&lt;=9, "6 to 9 Months", FB256&lt;=12, "9 to 12 Months", FB256&lt;=15, "12 to 15 Months", FB256&lt;=18, "15 to 18 Months", FB256&lt;=24, "18 to 24 Months", FB256&gt;24, "&gt; 24 Months")</f>
        <v>9 to 12 Months</v>
      </c>
      <c r="FL256" s="37" t="str" cm="1">
        <f t="array" ref="FL256">_xlfn.IFS(FC256="", "No Data", FC256&lt;0, "Negative/Future", FC256=0, "Zero Days", FC256&lt;=3, "&lt; 3 Months", FC256&lt;=6, "3 to 6 Months", FC256&lt;=9, "6 to 9 Months", FC256&lt;=12, "9 to 12 Months", FC256&lt;=15, "12 to 15 Months", FC256&lt;=18, "15 to 18 Months", FC256&lt;=24, "18 to 24 Months", FC256&gt;24, "&gt; 24 Months")</f>
        <v>18 to 24 Months</v>
      </c>
      <c r="FM256" s="37" t="str" cm="1">
        <f t="array" ref="FM256">_xlfn.IFS(FD256="", "No Data", FD256&lt;0, "Negative/Future", FD256=0, "Zero Days", FD256&lt;=3, "&lt; 3 Months", FD256&lt;=6, "3 to 6 Months", FD256&lt;=9, "6 to 9 Months", FD256&lt;=12, "9 to 12 Months", FD256&lt;=15, "12 to 15 Months", FD256&lt;=18, "15 to 18 Months", FD256&lt;=24, "18 to 24 Months", FD256&gt;24, "&gt; 24 Months")</f>
        <v>9 to 12 Months</v>
      </c>
      <c r="FN256" s="37" t="str" cm="1">
        <f t="array" ref="FN256">_xlfn.IFS(FE256="", "No Data", FE256&lt;0, "Negative/Future", FE256=0, "Zero Days", FE256&lt;=3, "&lt; 3 Months", FE256&lt;=6, "3 to 6 Months", FE256&lt;=9, "6 to 9 Months", FE256&lt;=12, "9 to 12 Months", FE256&lt;=15, "12 to 15 Months", FE256&lt;=18, "15 to 18 Months", FE256&lt;=24, "18 to 24 Months", FE256&gt;24, "&gt; 24 Months")</f>
        <v>No Data</v>
      </c>
      <c r="FO256" s="37" t="str" cm="1">
        <f t="array" ref="FO256">_xlfn.IFS(FG256="", "No Data", FG256&lt;0, "Negative/Future", FG256=0, "Zero Days", FG256&lt;=3, "&lt; 3 Months", FG256&lt;=6, "3 to 6 Months", FG256&lt;=9, "6 to 9 Months", FG256&lt;=12, "9 to 12 Months", FG256&lt;=15, "12 to 15 Months", FG256&lt;=18, "15 to 18 Months", FG256&lt;=24, "18 to 24 Months", FG256&gt;24, "&gt; 24 Months")</f>
        <v>No Data</v>
      </c>
      <c r="FP256" s="37" t="str" cm="1">
        <f t="array" ref="FP256">_xlfn.IFS(FF256="", "No Data", FF256&lt;0, "Negative/Future", FF256=0, "Zero Days", FF256&lt;=3, "&lt; 3 Months", FF256&lt;=6, "3 to 6 Months", FF256&lt;=9, "6 to 9 Months", FF256&lt;=12, "9 to 12 Months", FF256&lt;=15, "12 to 15 Months", FF256&lt;=18, "15 to 18 Months", FF256&lt;=24, "18 to 24 Months", FF256&gt;24, "&gt; 24 Months")</f>
        <v>No Data</v>
      </c>
      <c r="FQ256" s="29" t="s">
        <v>1344</v>
      </c>
      <c r="FR256" s="29">
        <v>9661549583</v>
      </c>
      <c r="FS256" s="38" t="str">
        <f>VLOOKUP(_xlfn.XLOOKUP(B256,[1]MDA_Assets!D:D,[1]MDA_Assets!I:I,"",0),[1]Validation!$B$1:$C$8,2,0)</f>
        <v>C</v>
      </c>
      <c r="FT256" s="38" t="s">
        <v>202</v>
      </c>
      <c r="FU256" s="31" t="str">
        <f>_xlfn.XLOOKUP(B256,[1]MDA_Assets!D:D,[1]MDA_Assets!X:X,"",0)</f>
        <v>No</v>
      </c>
      <c r="FV256" s="39">
        <v>0</v>
      </c>
      <c r="FW256" s="39">
        <v>2</v>
      </c>
      <c r="FX256" s="39">
        <v>0</v>
      </c>
      <c r="FY256" s="39">
        <v>7</v>
      </c>
      <c r="FZ256" s="40">
        <f t="shared" si="196"/>
        <v>46167</v>
      </c>
      <c r="GA256" s="40">
        <f t="shared" si="196"/>
        <v>46167</v>
      </c>
      <c r="GB256" s="40">
        <f t="shared" si="161"/>
        <v>46352</v>
      </c>
      <c r="GC256" s="40">
        <f t="shared" si="162"/>
        <v>46352</v>
      </c>
      <c r="GD256" s="40">
        <f t="shared" si="163"/>
        <v>46717</v>
      </c>
      <c r="GE256" s="40">
        <f t="shared" si="164"/>
        <v>46352</v>
      </c>
      <c r="GF256" s="40" t="str">
        <f t="shared" si="200"/>
        <v/>
      </c>
      <c r="GG256" s="40" t="str">
        <f t="shared" si="200"/>
        <v/>
      </c>
      <c r="GH256" s="40" t="str">
        <f t="shared" si="200"/>
        <v/>
      </c>
      <c r="GI256" s="39">
        <f t="shared" si="188"/>
        <v>0</v>
      </c>
      <c r="GJ256" s="39">
        <f t="shared" si="189"/>
        <v>0</v>
      </c>
      <c r="GK256" s="39">
        <f t="shared" si="190"/>
        <v>0</v>
      </c>
      <c r="GL256" s="39">
        <f t="shared" si="191"/>
        <v>6</v>
      </c>
    </row>
    <row r="257" spans="1:194" x14ac:dyDescent="0.25">
      <c r="A257" s="19">
        <v>287</v>
      </c>
      <c r="B257" s="43" t="s">
        <v>1345</v>
      </c>
      <c r="C257" s="43" t="s">
        <v>186</v>
      </c>
      <c r="D257" s="43" t="s">
        <v>241</v>
      </c>
      <c r="E257" s="43" t="s">
        <v>463</v>
      </c>
      <c r="F257" s="43" t="s">
        <v>1086</v>
      </c>
      <c r="G257" s="43" t="s">
        <v>243</v>
      </c>
      <c r="H257" s="43" t="s">
        <v>582</v>
      </c>
      <c r="I257" s="43" t="s">
        <v>192</v>
      </c>
      <c r="J257" s="44">
        <f t="shared" si="165"/>
        <v>44029.397222222222</v>
      </c>
      <c r="K257" s="44">
        <v>43665.397222222222</v>
      </c>
      <c r="L257" s="44">
        <v>43524</v>
      </c>
      <c r="M257" s="43" t="s">
        <v>2988</v>
      </c>
      <c r="N257" s="43" t="s">
        <v>2989</v>
      </c>
      <c r="O257" s="44">
        <v>46144.519247685188</v>
      </c>
      <c r="P257" s="43">
        <v>43357</v>
      </c>
      <c r="Q257" s="43">
        <v>26043</v>
      </c>
      <c r="R257" s="43">
        <v>17314</v>
      </c>
      <c r="S257" s="43" t="s">
        <v>206</v>
      </c>
      <c r="T257" s="44">
        <v>46143.770833333336</v>
      </c>
      <c r="U257" s="44">
        <v>45718.770833333336</v>
      </c>
      <c r="V257" s="44">
        <v>45718.770833333336</v>
      </c>
      <c r="W257" s="44">
        <v>45718.770833333336</v>
      </c>
      <c r="X257" s="44">
        <v>45718.770833333336</v>
      </c>
      <c r="Y257" s="44">
        <v>46143.770833333336</v>
      </c>
      <c r="Z257" s="43" t="s">
        <v>195</v>
      </c>
      <c r="AA257" s="43"/>
      <c r="AB257" s="43"/>
      <c r="AC257" s="43"/>
      <c r="AD257" s="43"/>
      <c r="AE257" s="43">
        <v>4</v>
      </c>
      <c r="AF257" s="43" t="s">
        <v>2990</v>
      </c>
      <c r="AG257" s="43" t="s">
        <v>2990</v>
      </c>
      <c r="AH257" s="43" t="s">
        <v>279</v>
      </c>
      <c r="AI257" s="43" t="s">
        <v>2991</v>
      </c>
      <c r="AJ257" s="43" t="s">
        <v>286</v>
      </c>
      <c r="AK257" s="43" t="s">
        <v>2992</v>
      </c>
      <c r="AL257" s="46">
        <v>46083</v>
      </c>
      <c r="AM257" s="46">
        <v>45898</v>
      </c>
      <c r="AN257" s="47">
        <v>46394</v>
      </c>
      <c r="AO257" s="46">
        <v>46083</v>
      </c>
      <c r="AP257" s="47">
        <v>46873</v>
      </c>
      <c r="AQ257" s="46">
        <v>46083</v>
      </c>
      <c r="AR257" s="48"/>
      <c r="AS257" s="48"/>
      <c r="AT257" s="48"/>
      <c r="AU257" s="43">
        <v>1</v>
      </c>
      <c r="AV257" s="43">
        <v>0</v>
      </c>
      <c r="AW257" s="43">
        <v>0</v>
      </c>
      <c r="AX257" s="51" t="s">
        <v>845</v>
      </c>
      <c r="AY257" s="51" t="s">
        <v>211</v>
      </c>
      <c r="AZ257" s="51" t="s">
        <v>198</v>
      </c>
      <c r="BA257" s="20">
        <f t="shared" ca="1" si="195"/>
        <v>1</v>
      </c>
      <c r="BB257" s="20">
        <f t="shared" ca="1" si="195"/>
        <v>1</v>
      </c>
      <c r="BC257" s="20">
        <f t="shared" ca="1" si="195"/>
        <v>0</v>
      </c>
      <c r="BD257" s="20">
        <f t="shared" ca="1" si="194"/>
        <v>1</v>
      </c>
      <c r="BE257" s="20">
        <f t="shared" ca="1" si="194"/>
        <v>0</v>
      </c>
      <c r="BF257" s="20">
        <f t="shared" ca="1" si="194"/>
        <v>1</v>
      </c>
      <c r="BG257" s="21" t="str">
        <f t="shared" ca="1" si="194"/>
        <v/>
      </c>
      <c r="BH257" s="21" t="str">
        <f t="shared" ca="1" si="194"/>
        <v/>
      </c>
      <c r="BI257" s="21" t="str">
        <f t="shared" ca="1" si="194"/>
        <v/>
      </c>
      <c r="BJ257" s="22">
        <f t="shared" ca="1" si="166"/>
        <v>4</v>
      </c>
      <c r="BK257" s="21">
        <f t="shared" si="167"/>
        <v>4</v>
      </c>
      <c r="BL257" s="22">
        <f t="shared" ca="1" si="168"/>
        <v>43483</v>
      </c>
      <c r="BM257" s="22">
        <f t="shared" ca="1" si="169"/>
        <v>26090</v>
      </c>
      <c r="BN257" s="23">
        <f t="shared" ca="1" si="170"/>
        <v>17393</v>
      </c>
      <c r="BO257" s="24">
        <f t="shared" ca="1" si="171"/>
        <v>126</v>
      </c>
      <c r="BP257" s="51" t="str">
        <f>_xlfn.XLOOKUP(E257,[1]Validation!E:E,[1]Validation!F:F,"")</f>
        <v>EG22</v>
      </c>
      <c r="BQ257" s="51" t="str">
        <f>_xlfn.XLOOKUP(BP257,[1]Validation!F:F,[1]Validation!G:G,"")</f>
        <v>EG11 to EG22</v>
      </c>
      <c r="BR257" s="52" t="str">
        <f>VLOOKUP(G257,[1]Validation!$B$1:$C$9,2,0)</f>
        <v>A</v>
      </c>
      <c r="BS257" s="51">
        <f t="shared" ca="1" si="172"/>
        <v>82</v>
      </c>
      <c r="BT257" s="53">
        <f>_xlfn.XLOOKUP(B257,'[2]1. All Calls'!$R:$R,'[2]1. All Calls'!$A:$A,"",0)</f>
        <v>46144.731134259302</v>
      </c>
      <c r="BU257" s="51" t="str">
        <f>_xlfn.XLOOKUP(B257,'[2]1. All Calls'!$R:$R,'[2]1. All Calls'!$F:$F,"",0)</f>
        <v>CC-02066681</v>
      </c>
      <c r="BV257" s="51" t="str">
        <f>_xlfn.XLOOKUP(B257,'[2]1. All Calls'!$R:$R,'[2]1. All Calls'!$J:$J,"",0)</f>
        <v>Schedule Service</v>
      </c>
      <c r="BW257" s="53">
        <f>_xlfn.XLOOKUP(B257,'[2]Sch Calls'!$R:$R,'[2]Sch Calls'!$A:$A,"",0)</f>
        <v>46144.731134259302</v>
      </c>
      <c r="BX257" s="51">
        <f>_xlfn.XLOOKUP(B257,'[2]Sch Calls'!$R:$R,'[2]Sch Calls'!$B:$B,"",0)</f>
        <v>43357</v>
      </c>
      <c r="BY257" s="51" t="str">
        <f t="shared" si="197"/>
        <v>30-Aug-25</v>
      </c>
      <c r="BZ257" s="51" t="str">
        <f t="shared" si="197"/>
        <v>30-Aug-25</v>
      </c>
      <c r="CA257" s="51" t="str">
        <f t="shared" si="173"/>
        <v>01-Feb-27</v>
      </c>
      <c r="CB257" s="51" t="str">
        <f t="shared" si="174"/>
        <v>31-Aug-26</v>
      </c>
      <c r="CC257" s="51" t="str">
        <f t="shared" si="175"/>
        <v>01-May-28</v>
      </c>
      <c r="CD257" s="51" t="str">
        <f t="shared" si="176"/>
        <v>03-Mar-26</v>
      </c>
      <c r="CE257" s="51">
        <f t="shared" ca="1" si="198"/>
        <v>457</v>
      </c>
      <c r="CF257" s="51">
        <f t="shared" ca="1" si="198"/>
        <v>457</v>
      </c>
      <c r="CG257" s="51">
        <f t="shared" ca="1" si="177"/>
        <v>32</v>
      </c>
      <c r="CH257" s="51">
        <f t="shared" ca="1" si="178"/>
        <v>457</v>
      </c>
      <c r="CI257" s="51">
        <f t="shared" ca="1" si="179"/>
        <v>32</v>
      </c>
      <c r="CJ257" s="51">
        <f t="shared" ca="1" si="180"/>
        <v>457</v>
      </c>
      <c r="CK257" s="51">
        <f t="shared" ca="1" si="203"/>
        <v>1828</v>
      </c>
      <c r="CL257" s="51">
        <f t="shared" ca="1" si="203"/>
        <v>1828</v>
      </c>
      <c r="CM257" s="51">
        <f t="shared" ca="1" si="203"/>
        <v>128</v>
      </c>
      <c r="CN257" s="51">
        <f t="shared" ca="1" si="203"/>
        <v>1828</v>
      </c>
      <c r="CO257" s="51">
        <f t="shared" ca="1" si="203"/>
        <v>128</v>
      </c>
      <c r="CP257" s="51">
        <f t="shared" ca="1" si="203"/>
        <v>1828</v>
      </c>
      <c r="CQ257" s="51">
        <f t="shared" ca="1" si="204"/>
        <v>-1751</v>
      </c>
      <c r="CR257" s="51">
        <f t="shared" ca="1" si="204"/>
        <v>-1751</v>
      </c>
      <c r="CS257" s="51">
        <f t="shared" ca="1" si="204"/>
        <v>872</v>
      </c>
      <c r="CT257" s="51">
        <f t="shared" ca="1" si="204"/>
        <v>1418</v>
      </c>
      <c r="CU257" s="51">
        <f t="shared" ca="1" si="204"/>
        <v>7872</v>
      </c>
      <c r="CV257" s="54">
        <f t="shared" ca="1" si="204"/>
        <v>-1817</v>
      </c>
      <c r="CW257" s="25" t="s">
        <v>199</v>
      </c>
      <c r="CX257" s="55">
        <v>0.61</v>
      </c>
      <c r="CY257" s="55"/>
      <c r="CZ257" s="26">
        <v>0</v>
      </c>
      <c r="DA257" s="26">
        <v>0</v>
      </c>
      <c r="DB257" s="26">
        <v>0</v>
      </c>
      <c r="DC257" s="26">
        <v>0</v>
      </c>
      <c r="DD257" s="26">
        <v>0</v>
      </c>
      <c r="DE257" s="26">
        <v>0</v>
      </c>
      <c r="DF257" s="26">
        <v>0</v>
      </c>
      <c r="DG257" s="26">
        <v>0</v>
      </c>
      <c r="DH257" s="26">
        <v>0</v>
      </c>
      <c r="DI257" s="26">
        <v>0</v>
      </c>
      <c r="DJ257" s="26">
        <v>0</v>
      </c>
      <c r="DK257" s="26">
        <v>0</v>
      </c>
      <c r="DL257" s="27">
        <f t="shared" si="181"/>
        <v>46219.731134259302</v>
      </c>
      <c r="DM257" s="28">
        <f t="shared" ca="1" si="182"/>
        <v>0</v>
      </c>
      <c r="DN257" s="56">
        <f>_xlfn.XLOOKUP(B257,'[2]1. All Calls'!$R:$R,'[2]1. All Calls'!$A:$A,"",0)</f>
        <v>46144.731134259302</v>
      </c>
      <c r="DO257" s="57" t="str">
        <f ca="1">VLOOKUP(DM257,[1]Validation!$B$20:$C$25,2,0)</f>
        <v>Within 3 months</v>
      </c>
      <c r="DP257" s="58" t="str">
        <f>_xlfn.XLOOKUP(B257,'[1]Active AMCs- Dealer'!E:E,'[1]Active AMCs- Dealer'!L:L,"Not in AMC",0)</f>
        <v>Expired</v>
      </c>
      <c r="DQ257" s="50" t="s">
        <v>213</v>
      </c>
      <c r="DR257" s="29" t="str">
        <f>_xlfn.XLOOKUP(B257,'[2]1. All Calls'!$R:$R,'[2]1. All Calls'!$F:$F,"",0)</f>
        <v>CC-02066681</v>
      </c>
      <c r="DS257" s="29" t="str">
        <f>_xlfn.XLOOKUP(B257,'[2]1. All Calls'!$R:$R,'[2]1. All Calls'!$AB:$AB,"",0)</f>
        <v>We visited this site and on checking found that the oil had solidified, so I cleaned the entire oil circulation line. After cleaning, I fitted all the parts. I also changed the oil along with the valve kit. After that, I started the machine. The machine is working fine. Due to customers refusal, I replaced the old separator, oil filter and air filter and did not replace it with a new one. On the request of maintenance incharge Pappu Yadav, I did not change the separator and oil filter.</v>
      </c>
      <c r="DT257" s="30">
        <f>_xlfn.XLOOKUP(DR257,'[2]1. All Calls'!$F:$F,'[2]1. All Calls'!$A:$A,"",0)</f>
        <v>46144.731134259302</v>
      </c>
      <c r="DU257" s="31">
        <f>_xlfn.XLOOKUP(DR257,'[2]1. All Calls'!$F:$F,'[2]1. All Calls'!$B:$B,"",0)</f>
        <v>43357</v>
      </c>
      <c r="DV257" s="31">
        <f>_xlfn.XLOOKUP(B257,[1]MDA_Assets!D:D,[1]MDA_Assets!N:N,"",0)</f>
        <v>26043</v>
      </c>
      <c r="DW257" s="31">
        <f>_xlfn.XLOOKUP(B257,[1]MDA_Assets!D:D,[1]MDA_Assets!O:O,"",0)</f>
        <v>17314</v>
      </c>
      <c r="DX257" s="32" t="str">
        <f>_xlfn.XLOOKUP(B257,[1]MDA_Assets!D:D,[1]MDA_Assets!Q:Q,"",0)</f>
        <v>XD</v>
      </c>
      <c r="DY257" s="33">
        <f>_xlfn.XLOOKUP(B257,[1]MDA_Assets!D:D,[1]MDA_Assets!R:R,"",0)</f>
        <v>46144</v>
      </c>
      <c r="DZ257" s="33">
        <f>_xlfn.XLOOKUP(B257,[1]MDA_Assets!D:D,[1]MDA_Assets!S:S,"",0)</f>
        <v>45719</v>
      </c>
      <c r="EA257" s="33">
        <f>_xlfn.XLOOKUP(B257,[1]MDA_Assets!D:D,[1]MDA_Assets!T:T,"",0)</f>
        <v>45719</v>
      </c>
      <c r="EB257" s="33">
        <f>_xlfn.XLOOKUP(B257,[1]MDA_Assets!D:D,[1]MDA_Assets!U:U,"",0)</f>
        <v>45719</v>
      </c>
      <c r="EC257" s="33">
        <f>_xlfn.XLOOKUP(B257,[1]MDA_Assets!D:D,[1]MDA_Assets!V:V,"",0)</f>
        <v>45719</v>
      </c>
      <c r="ED257" s="33">
        <f>_xlfn.XLOOKUP(B257,[1]MDA_Assets!D:D,[1]MDA_Assets!W:W,"",0)</f>
        <v>46144</v>
      </c>
      <c r="EE257" s="32" t="str">
        <f>_xlfn.XLOOKUP(B257,[1]MDA_Assets!D:D,[1]MDA_Assets!X:X,"",0)</f>
        <v>No</v>
      </c>
      <c r="EF257" s="33">
        <f>_xlfn.XLOOKUP(B257,[1]MDA_Assets!D:D,[1]MDA_Assets!Y:Y,"",0)</f>
        <v>0</v>
      </c>
      <c r="EG257" s="33">
        <f>_xlfn.XLOOKUP(B257,[1]MDA_Assets!D:D,[1]MDA_Assets!Z:Z,"",0)</f>
        <v>0</v>
      </c>
      <c r="EH257" s="33">
        <f>_xlfn.XLOOKUP(B257,[1]MDA_Assets!D:D,[1]MDA_Assets!AA:AA,"",0)</f>
        <v>0</v>
      </c>
      <c r="EI257" s="34">
        <f>_xlfn.XLOOKUP(B257,[1]MDA_Assets!D:D,[1]MDA_Assets!P:P,"",0)</f>
        <v>4</v>
      </c>
      <c r="EJ257" s="35" t="str">
        <f>_xlfn.XLOOKUP(B257,[1]MDA_Assets!D:D,[1]MDA_Assets!AB:AB,"",0)</f>
        <v>77</v>
      </c>
      <c r="EK257" s="35" t="str">
        <f>_xlfn.XLOOKUP(B257,[1]MDA_Assets!D:D,[1]MDA_Assets!AC:AC,"",0)</f>
        <v>77</v>
      </c>
      <c r="EL257" s="35" t="str">
        <f>_xlfn.XLOOKUP(B257,[1]MDA_Assets!D:D,[1]MDA_Assets!AD:AD,"",0)</f>
        <v>1000</v>
      </c>
      <c r="EM257" s="35" t="str">
        <f>_xlfn.XLOOKUP(B257,[1]MDA_Assets!D:D,[1]MDA_Assets!AE:AE,"",0)</f>
        <v>3246</v>
      </c>
      <c r="EN257" s="35" t="str">
        <f>_xlfn.XLOOKUP(B257,[1]MDA_Assets!D:D,[1]MDA_Assets!AF:AF,"",0)</f>
        <v>8000</v>
      </c>
      <c r="EO257" s="35" t="str">
        <f>_xlfn.XLOOKUP(B257,[1]MDA_Assets!D:D,[1]MDA_Assets!AG:AG,"",0)</f>
        <v>11</v>
      </c>
      <c r="EP257" s="36">
        <f t="shared" si="199"/>
        <v>365</v>
      </c>
      <c r="EQ257" s="36">
        <f t="shared" si="199"/>
        <v>180</v>
      </c>
      <c r="ER257" s="36">
        <f t="shared" si="183"/>
        <v>251</v>
      </c>
      <c r="ES257" s="36">
        <f t="shared" si="184"/>
        <v>365</v>
      </c>
      <c r="ET257" s="36">
        <f t="shared" si="185"/>
        <v>730</v>
      </c>
      <c r="EU257" s="36">
        <f t="shared" si="186"/>
        <v>365</v>
      </c>
      <c r="EV257" s="36" t="str">
        <f t="shared" si="187"/>
        <v/>
      </c>
      <c r="EW257" s="36" t="str">
        <f t="shared" si="159"/>
        <v/>
      </c>
      <c r="EX257" s="36" t="str">
        <f t="shared" si="160"/>
        <v/>
      </c>
      <c r="EY257" s="36">
        <f t="shared" ref="EY257:FD316" si="206">IFERROR(ROUNDUP(SUM(EP257/31),2),"")</f>
        <v>11.78</v>
      </c>
      <c r="EZ257" s="36">
        <f t="shared" si="206"/>
        <v>5.81</v>
      </c>
      <c r="FA257" s="36">
        <f t="shared" si="206"/>
        <v>8.1</v>
      </c>
      <c r="FB257" s="36">
        <f t="shared" si="205"/>
        <v>11.78</v>
      </c>
      <c r="FC257" s="36">
        <f t="shared" si="205"/>
        <v>23.55</v>
      </c>
      <c r="FD257" s="36">
        <f t="shared" si="205"/>
        <v>11.78</v>
      </c>
      <c r="FE257" s="36" t="str">
        <f t="shared" si="192"/>
        <v/>
      </c>
      <c r="FF257" s="36" t="str">
        <f t="shared" si="192"/>
        <v/>
      </c>
      <c r="FG257" s="36" t="str">
        <f t="shared" si="192"/>
        <v/>
      </c>
      <c r="FH257" s="37" t="str" cm="1">
        <f t="array" ref="FH257">_xlfn.IFS(EY257="", "No Data", EY257&lt;0, "Negative/Future", EY257=0, "Zero Days", EY257&lt;=3, "&lt; 3 Months", EY257&lt;=6, "3 to 6 Months", EY257&lt;=9, "6 to 9 Months", EY257&lt;=12, "9 to 12 Months", EY257&lt;=15, "12 to 15 Months", EY257&lt;=18, "15 to 18 Months", EY257&lt;=24, "18 to 24 Months", EY257&gt;24, "&gt; 24 Months")</f>
        <v>9 to 12 Months</v>
      </c>
      <c r="FI257" s="37" t="str" cm="1">
        <f t="array" ref="FI257">_xlfn.IFS(EZ257="", "No Data", EZ257&lt;0, "Negative/Future", EZ257=0, "Zero Days", EZ257&lt;=3, "&lt; 3 Months", EZ257&lt;=6, "3 to 6 Months", EZ257&lt;=9, "6 to 9 Months", EZ257&lt;=12, "9 to 12 Months", EZ257&lt;=15, "12 to 15 Months", EZ257&lt;=18, "15 to 18 Months", EZ257&lt;=24, "18 to 24 Months", EZ257&gt;24, "&gt; 24 Months")</f>
        <v>3 to 6 Months</v>
      </c>
      <c r="FJ257" s="37" t="str" cm="1">
        <f t="array" ref="FJ257">_xlfn.IFS(FA257="", "No Data", FA257&lt;0, "Negative/Future", FA257=0, "Zero Days", FA257&lt;=3, "&lt; 3 Months", FA257&lt;=6, "3 to 6 Months", FA257&lt;=9, "6 to 9 Months", FA257&lt;=12, "9 to 12 Months", FA257&lt;=15, "12 to 15 Months", FA257&lt;=18, "15 to 18 Months", FA257&lt;=24, "18 to 24 Months", FA257&gt;24, "&gt; 24 Months")</f>
        <v>6 to 9 Months</v>
      </c>
      <c r="FK257" s="37" t="str" cm="1">
        <f t="array" ref="FK257">_xlfn.IFS(FB257="", "No Data", FB257&lt;0, "Negative/Future", FB257=0, "Zero Days", FB257&lt;=3, "&lt; 3 Months", FB257&lt;=6, "3 to 6 Months", FB257&lt;=9, "6 to 9 Months", FB257&lt;=12, "9 to 12 Months", FB257&lt;=15, "12 to 15 Months", FB257&lt;=18, "15 to 18 Months", FB257&lt;=24, "18 to 24 Months", FB257&gt;24, "&gt; 24 Months")</f>
        <v>9 to 12 Months</v>
      </c>
      <c r="FL257" s="37" t="str" cm="1">
        <f t="array" ref="FL257">_xlfn.IFS(FC257="", "No Data", FC257&lt;0, "Negative/Future", FC257=0, "Zero Days", FC257&lt;=3, "&lt; 3 Months", FC257&lt;=6, "3 to 6 Months", FC257&lt;=9, "6 to 9 Months", FC257&lt;=12, "9 to 12 Months", FC257&lt;=15, "12 to 15 Months", FC257&lt;=18, "15 to 18 Months", FC257&lt;=24, "18 to 24 Months", FC257&gt;24, "&gt; 24 Months")</f>
        <v>18 to 24 Months</v>
      </c>
      <c r="FM257" s="37" t="str" cm="1">
        <f t="array" ref="FM257">_xlfn.IFS(FD257="", "No Data", FD257&lt;0, "Negative/Future", FD257=0, "Zero Days", FD257&lt;=3, "&lt; 3 Months", FD257&lt;=6, "3 to 6 Months", FD257&lt;=9, "6 to 9 Months", FD257&lt;=12, "9 to 12 Months", FD257&lt;=15, "12 to 15 Months", FD257&lt;=18, "15 to 18 Months", FD257&lt;=24, "18 to 24 Months", FD257&gt;24, "&gt; 24 Months")</f>
        <v>9 to 12 Months</v>
      </c>
      <c r="FN257" s="37" t="str" cm="1">
        <f t="array" ref="FN257">_xlfn.IFS(FE257="", "No Data", FE257&lt;0, "Negative/Future", FE257=0, "Zero Days", FE257&lt;=3, "&lt; 3 Months", FE257&lt;=6, "3 to 6 Months", FE257&lt;=9, "6 to 9 Months", FE257&lt;=12, "9 to 12 Months", FE257&lt;=15, "12 to 15 Months", FE257&lt;=18, "15 to 18 Months", FE257&lt;=24, "18 to 24 Months", FE257&gt;24, "&gt; 24 Months")</f>
        <v>No Data</v>
      </c>
      <c r="FO257" s="37" t="str" cm="1">
        <f t="array" ref="FO257">_xlfn.IFS(FG257="", "No Data", FG257&lt;0, "Negative/Future", FG257=0, "Zero Days", FG257&lt;=3, "&lt; 3 Months", FG257&lt;=6, "3 to 6 Months", FG257&lt;=9, "6 to 9 Months", FG257&lt;=12, "9 to 12 Months", FG257&lt;=15, "12 to 15 Months", FG257&lt;=18, "15 to 18 Months", FG257&lt;=24, "18 to 24 Months", FG257&gt;24, "&gt; 24 Months")</f>
        <v>No Data</v>
      </c>
      <c r="FP257" s="37" t="str" cm="1">
        <f t="array" ref="FP257">_xlfn.IFS(FF257="", "No Data", FF257&lt;0, "Negative/Future", FF257=0, "Zero Days", FF257&lt;=3, "&lt; 3 Months", FF257&lt;=6, "3 to 6 Months", FF257&lt;=9, "6 to 9 Months", FF257&lt;=12, "9 to 12 Months", FF257&lt;=15, "12 to 15 Months", FF257&lt;=18, "15 to 18 Months", FF257&lt;=24, "18 to 24 Months", FF257&gt;24, "&gt; 24 Months")</f>
        <v>No Data</v>
      </c>
      <c r="FQ257" s="29" t="s">
        <v>1087</v>
      </c>
      <c r="FR257" s="29">
        <v>8077428198</v>
      </c>
      <c r="FS257" s="38" t="str">
        <f>VLOOKUP(_xlfn.XLOOKUP(B257,[1]MDA_Assets!D:D,[1]MDA_Assets!I:I,"",0),[1]Validation!$B$1:$C$8,2,0)</f>
        <v>A</v>
      </c>
      <c r="FT257" s="38" t="s">
        <v>296</v>
      </c>
      <c r="FU257" s="31" t="str">
        <f>_xlfn.XLOOKUP(B257,[1]MDA_Assets!D:D,[1]MDA_Assets!X:X,"",0)</f>
        <v>No</v>
      </c>
      <c r="FV257" s="39">
        <v>4</v>
      </c>
      <c r="FW257" s="39">
        <v>0</v>
      </c>
      <c r="FX257" s="39">
        <v>0</v>
      </c>
      <c r="FY257" s="39">
        <v>5</v>
      </c>
      <c r="FZ257" s="40">
        <f t="shared" si="196"/>
        <v>46084</v>
      </c>
      <c r="GA257" s="40">
        <f t="shared" si="196"/>
        <v>45899</v>
      </c>
      <c r="GB257" s="40">
        <f t="shared" si="161"/>
        <v>46395</v>
      </c>
      <c r="GC257" s="40">
        <f t="shared" si="162"/>
        <v>46084</v>
      </c>
      <c r="GD257" s="40">
        <f t="shared" si="163"/>
        <v>46449</v>
      </c>
      <c r="GE257" s="40">
        <f t="shared" si="164"/>
        <v>46509</v>
      </c>
      <c r="GF257" s="40" t="str">
        <f t="shared" si="200"/>
        <v/>
      </c>
      <c r="GG257" s="40" t="str">
        <f t="shared" si="200"/>
        <v/>
      </c>
      <c r="GH257" s="40" t="str">
        <f t="shared" si="200"/>
        <v/>
      </c>
      <c r="GI257" s="39">
        <f t="shared" si="188"/>
        <v>1</v>
      </c>
      <c r="GJ257" s="39">
        <f t="shared" si="189"/>
        <v>0</v>
      </c>
      <c r="GK257" s="39">
        <f t="shared" si="190"/>
        <v>0</v>
      </c>
      <c r="GL257" s="39">
        <f t="shared" si="191"/>
        <v>5</v>
      </c>
    </row>
    <row r="258" spans="1:194" x14ac:dyDescent="0.25">
      <c r="A258" s="19">
        <v>288</v>
      </c>
      <c r="B258" s="43" t="s">
        <v>1347</v>
      </c>
      <c r="C258" s="43" t="s">
        <v>254</v>
      </c>
      <c r="D258" s="43" t="s">
        <v>241</v>
      </c>
      <c r="E258" s="43" t="s">
        <v>255</v>
      </c>
      <c r="F258" s="43" t="s">
        <v>1348</v>
      </c>
      <c r="G258" s="43" t="s">
        <v>190</v>
      </c>
      <c r="H258" s="43" t="s">
        <v>498</v>
      </c>
      <c r="I258" s="43" t="s">
        <v>192</v>
      </c>
      <c r="J258" s="44">
        <f t="shared" si="165"/>
        <v>44002.459027777775</v>
      </c>
      <c r="K258" s="44">
        <v>43638.459027777775</v>
      </c>
      <c r="L258" s="44">
        <v>43605</v>
      </c>
      <c r="M258" s="43" t="s">
        <v>1349</v>
      </c>
      <c r="N258" s="43" t="s">
        <v>1350</v>
      </c>
      <c r="O258" s="44">
        <v>46021.410555555558</v>
      </c>
      <c r="P258" s="43">
        <v>22607</v>
      </c>
      <c r="Q258" s="43">
        <v>15147</v>
      </c>
      <c r="R258" s="43">
        <v>7460</v>
      </c>
      <c r="S258" s="43" t="s">
        <v>206</v>
      </c>
      <c r="T258" s="44">
        <v>45837.770833333336</v>
      </c>
      <c r="U258" s="44">
        <v>45837.770833333336</v>
      </c>
      <c r="V258" s="44">
        <v>45837.770833333336</v>
      </c>
      <c r="W258" s="44">
        <v>45837.770833333336</v>
      </c>
      <c r="X258" s="44">
        <v>45837.770833333336</v>
      </c>
      <c r="Y258" s="44">
        <v>45874.770833333336</v>
      </c>
      <c r="Z258" s="43"/>
      <c r="AA258" s="43"/>
      <c r="AB258" s="43"/>
      <c r="AC258" s="43"/>
      <c r="AD258" s="43"/>
      <c r="AE258" s="43">
        <v>2</v>
      </c>
      <c r="AF258" s="43" t="s">
        <v>1351</v>
      </c>
      <c r="AG258" s="43" t="s">
        <v>1351</v>
      </c>
      <c r="AH258" s="43" t="s">
        <v>1352</v>
      </c>
      <c r="AI258" s="43" t="s">
        <v>1352</v>
      </c>
      <c r="AJ258" s="43" t="s">
        <v>1353</v>
      </c>
      <c r="AK258" s="43" t="s">
        <v>1352</v>
      </c>
      <c r="AL258" s="46">
        <v>46017</v>
      </c>
      <c r="AM258" s="46">
        <v>46017</v>
      </c>
      <c r="AN258" s="49">
        <v>46202</v>
      </c>
      <c r="AO258" s="49">
        <v>46202</v>
      </c>
      <c r="AP258" s="47">
        <v>46604</v>
      </c>
      <c r="AQ258" s="49">
        <v>46202</v>
      </c>
      <c r="AR258" s="48"/>
      <c r="AS258" s="48"/>
      <c r="AT258" s="48"/>
      <c r="AU258" s="43">
        <v>1</v>
      </c>
      <c r="AV258" s="43">
        <v>0</v>
      </c>
      <c r="AW258" s="43">
        <v>1</v>
      </c>
      <c r="AX258" s="51" t="s">
        <v>309</v>
      </c>
      <c r="AY258" s="51" t="s">
        <v>3527</v>
      </c>
      <c r="AZ258" s="51" t="s">
        <v>198</v>
      </c>
      <c r="BA258" s="20">
        <f t="shared" ca="1" si="195"/>
        <v>1</v>
      </c>
      <c r="BB258" s="20">
        <f t="shared" ca="1" si="195"/>
        <v>1</v>
      </c>
      <c r="BC258" s="20">
        <f t="shared" ca="1" si="195"/>
        <v>1</v>
      </c>
      <c r="BD258" s="20">
        <f t="shared" ca="1" si="194"/>
        <v>1</v>
      </c>
      <c r="BE258" s="20">
        <f t="shared" ca="1" si="194"/>
        <v>0</v>
      </c>
      <c r="BF258" s="20">
        <f t="shared" ca="1" si="194"/>
        <v>1</v>
      </c>
      <c r="BG258" s="21" t="str">
        <f t="shared" ca="1" si="194"/>
        <v/>
      </c>
      <c r="BH258" s="21" t="str">
        <f t="shared" ca="1" si="194"/>
        <v/>
      </c>
      <c r="BI258" s="21" t="str">
        <f t="shared" ca="1" si="194"/>
        <v/>
      </c>
      <c r="BJ258" s="22">
        <f t="shared" ca="1" si="166"/>
        <v>5</v>
      </c>
      <c r="BK258" s="21">
        <f t="shared" si="167"/>
        <v>2</v>
      </c>
      <c r="BL258" s="22">
        <f t="shared" ca="1" si="168"/>
        <v>22916</v>
      </c>
      <c r="BM258" s="22">
        <f t="shared" ca="1" si="169"/>
        <v>15354</v>
      </c>
      <c r="BN258" s="23">
        <f t="shared" ca="1" si="170"/>
        <v>7562</v>
      </c>
      <c r="BO258" s="24">
        <f t="shared" ca="1" si="171"/>
        <v>309</v>
      </c>
      <c r="BP258" s="51" t="str">
        <f>_xlfn.XLOOKUP(E258,[1]Validation!E:E,[1]Validation!F:F,"")</f>
        <v>EN5</v>
      </c>
      <c r="BQ258" s="51" t="str">
        <f>_xlfn.XLOOKUP(BP258,[1]Validation!F:F,[1]Validation!G:G,"")</f>
        <v>EN4 to EN7</v>
      </c>
      <c r="BR258" s="52" t="str">
        <f>VLOOKUP(G258,[1]Validation!$B$1:$C$9,2,0)</f>
        <v>B</v>
      </c>
      <c r="BS258" s="51">
        <f t="shared" ca="1" si="172"/>
        <v>83</v>
      </c>
      <c r="BT258" s="53">
        <f>_xlfn.XLOOKUP(B258,'[2]1. All Calls'!$R:$R,'[2]1. All Calls'!$A:$A,"",0)</f>
        <v>46153.272199074097</v>
      </c>
      <c r="BU258" s="51" t="str">
        <f>_xlfn.XLOOKUP(B258,'[2]1. All Calls'!$R:$R,'[2]1. All Calls'!$F:$F,"",0)</f>
        <v>CC-02075265</v>
      </c>
      <c r="BV258" s="51" t="str">
        <f>_xlfn.XLOOKUP(B258,'[2]1. All Calls'!$R:$R,'[2]1. All Calls'!$J:$J,"",0)</f>
        <v>Schedule Service - AMC</v>
      </c>
      <c r="BW258" s="53">
        <f>_xlfn.XLOOKUP(B258,'[2]Sch Calls'!$R:$R,'[2]Sch Calls'!$A:$A,"",0)</f>
        <v>45875.484722222223</v>
      </c>
      <c r="BX258" s="51">
        <f>_xlfn.XLOOKUP(B258,'[2]Sch Calls'!$R:$R,'[2]Sch Calls'!$B:$B,"",0)</f>
        <v>22317</v>
      </c>
      <c r="BY258" s="51" t="str">
        <f t="shared" si="197"/>
        <v>27-Dec-25</v>
      </c>
      <c r="BZ258" s="51" t="str">
        <f t="shared" si="197"/>
        <v>27-Dec-25</v>
      </c>
      <c r="CA258" s="51" t="str">
        <f t="shared" si="173"/>
        <v>01-Apr-26</v>
      </c>
      <c r="CB258" s="51" t="str">
        <f t="shared" si="174"/>
        <v>28-Dec-26</v>
      </c>
      <c r="CC258" s="51" t="str">
        <f t="shared" si="175"/>
        <v>06-Aug-27</v>
      </c>
      <c r="CD258" s="51" t="str">
        <f t="shared" si="176"/>
        <v>30-Jun-26</v>
      </c>
      <c r="CE258" s="51">
        <f t="shared" ca="1" si="198"/>
        <v>338</v>
      </c>
      <c r="CF258" s="51">
        <f t="shared" ca="1" si="198"/>
        <v>338</v>
      </c>
      <c r="CG258" s="51">
        <f t="shared" ca="1" si="177"/>
        <v>338</v>
      </c>
      <c r="CH258" s="51">
        <f t="shared" ca="1" si="178"/>
        <v>338</v>
      </c>
      <c r="CI258" s="51">
        <f t="shared" ca="1" si="179"/>
        <v>301</v>
      </c>
      <c r="CJ258" s="51">
        <f t="shared" ca="1" si="180"/>
        <v>338</v>
      </c>
      <c r="CK258" s="51">
        <f t="shared" ca="1" si="203"/>
        <v>676</v>
      </c>
      <c r="CL258" s="51">
        <f t="shared" ca="1" si="203"/>
        <v>676</v>
      </c>
      <c r="CM258" s="51">
        <f t="shared" ca="1" si="203"/>
        <v>676</v>
      </c>
      <c r="CN258" s="51">
        <f t="shared" ca="1" si="203"/>
        <v>676</v>
      </c>
      <c r="CO258" s="51">
        <f t="shared" ca="1" si="203"/>
        <v>602</v>
      </c>
      <c r="CP258" s="51">
        <f t="shared" ca="1" si="203"/>
        <v>676</v>
      </c>
      <c r="CQ258" s="51">
        <f t="shared" ca="1" si="204"/>
        <v>847</v>
      </c>
      <c r="CR258" s="51">
        <f t="shared" ca="1" si="204"/>
        <v>847</v>
      </c>
      <c r="CS258" s="51">
        <f t="shared" ca="1" si="204"/>
        <v>2847</v>
      </c>
      <c r="CT258" s="51">
        <f t="shared" ca="1" si="204"/>
        <v>2847</v>
      </c>
      <c r="CU258" s="51">
        <f t="shared" ca="1" si="204"/>
        <v>7108</v>
      </c>
      <c r="CV258" s="54">
        <f t="shared" ca="1" si="204"/>
        <v>2847</v>
      </c>
      <c r="CW258" s="25" t="s">
        <v>195</v>
      </c>
      <c r="CX258" s="55">
        <v>0.67</v>
      </c>
      <c r="CY258" s="55"/>
      <c r="CZ258" s="26" t="s">
        <v>227</v>
      </c>
      <c r="DA258" s="26" t="s">
        <v>227</v>
      </c>
      <c r="DB258" s="26" t="s">
        <v>227</v>
      </c>
      <c r="DC258" s="26" t="s">
        <v>227</v>
      </c>
      <c r="DD258" s="26" t="s">
        <v>227</v>
      </c>
      <c r="DE258" s="26" t="s">
        <v>227</v>
      </c>
      <c r="DF258" s="26" t="s">
        <v>227</v>
      </c>
      <c r="DG258" s="26" t="s">
        <v>227</v>
      </c>
      <c r="DH258" s="26" t="s">
        <v>227</v>
      </c>
      <c r="DI258" s="26" t="s">
        <v>227</v>
      </c>
      <c r="DJ258" s="26" t="s">
        <v>227</v>
      </c>
      <c r="DK258" s="26" t="s">
        <v>227</v>
      </c>
      <c r="DL258" s="27">
        <f t="shared" si="181"/>
        <v>46228.272199074097</v>
      </c>
      <c r="DM258" s="28">
        <f t="shared" ca="1" si="182"/>
        <v>0</v>
      </c>
      <c r="DN258" s="56">
        <f>_xlfn.XLOOKUP(B258,'[2]1. All Calls'!$R:$R,'[2]1. All Calls'!$A:$A,"",0)</f>
        <v>46153.272199074097</v>
      </c>
      <c r="DO258" s="57" t="str">
        <f ca="1">VLOOKUP(DM258,[1]Validation!$B$20:$C$25,2,0)</f>
        <v>Within 3 months</v>
      </c>
      <c r="DP258" s="58" t="str">
        <f>_xlfn.XLOOKUP(B258,'[1]Active AMCs- Dealer'!E:E,'[1]Active AMCs- Dealer'!L:L,"Not in AMC",0)</f>
        <v>AMC</v>
      </c>
      <c r="DQ258" s="58"/>
      <c r="DR258" s="29" t="str">
        <f>_xlfn.XLOOKUP(B258,'[2]1. All Calls'!$R:$R,'[2]1. All Calls'!$F:$F,"",0)</f>
        <v>CC-02075265</v>
      </c>
      <c r="DS258" s="29" t="str">
        <f>_xlfn.XLOOKUP(B258,'[2]1. All Calls'!$R:$R,'[2]1. All Calls'!$AB:$AB,"",0)</f>
        <v>AMC visit carried out</v>
      </c>
      <c r="DT258" s="30">
        <f>_xlfn.XLOOKUP(DR258,'[2]1. All Calls'!$F:$F,'[2]1. All Calls'!$A:$A,"",0)</f>
        <v>46153.272199074097</v>
      </c>
      <c r="DU258" s="31">
        <f>_xlfn.XLOOKUP(DR258,'[2]1. All Calls'!$F:$F,'[2]1. All Calls'!$B:$B,"",0)</f>
        <v>22876</v>
      </c>
      <c r="DV258" s="31">
        <f>_xlfn.XLOOKUP(B258,[1]MDA_Assets!D:D,[1]MDA_Assets!N:N,"",0)</f>
        <v>15327</v>
      </c>
      <c r="DW258" s="31">
        <f>_xlfn.XLOOKUP(B258,[1]MDA_Assets!D:D,[1]MDA_Assets!O:O,"",0)</f>
        <v>7549</v>
      </c>
      <c r="DX258" s="32" t="str">
        <f>_xlfn.XLOOKUP(B258,[1]MDA_Assets!D:D,[1]MDA_Assets!Q:Q,"",0)</f>
        <v>XD</v>
      </c>
      <c r="DY258" s="33">
        <f>_xlfn.XLOOKUP(B258,[1]MDA_Assets!D:D,[1]MDA_Assets!R:R,"",0)</f>
        <v>45838</v>
      </c>
      <c r="DZ258" s="33">
        <f>_xlfn.XLOOKUP(B258,[1]MDA_Assets!D:D,[1]MDA_Assets!S:S,"",0)</f>
        <v>45838</v>
      </c>
      <c r="EA258" s="33">
        <f>_xlfn.XLOOKUP(B258,[1]MDA_Assets!D:D,[1]MDA_Assets!T:T,"",0)</f>
        <v>45838</v>
      </c>
      <c r="EB258" s="33">
        <f>_xlfn.XLOOKUP(B258,[1]MDA_Assets!D:D,[1]MDA_Assets!U:U,"",0)</f>
        <v>45838</v>
      </c>
      <c r="EC258" s="33">
        <f>_xlfn.XLOOKUP(B258,[1]MDA_Assets!D:D,[1]MDA_Assets!V:V,"",0)</f>
        <v>45838</v>
      </c>
      <c r="ED258" s="33">
        <f>_xlfn.XLOOKUP(B258,[1]MDA_Assets!D:D,[1]MDA_Assets!W:W,"",0)</f>
        <v>45875</v>
      </c>
      <c r="EE258" s="32">
        <f>_xlfn.XLOOKUP(B258,[1]MDA_Assets!D:D,[1]MDA_Assets!X:X,"",0)</f>
        <v>0</v>
      </c>
      <c r="EF258" s="33">
        <f>_xlfn.XLOOKUP(B258,[1]MDA_Assets!D:D,[1]MDA_Assets!Y:Y,"",0)</f>
        <v>0</v>
      </c>
      <c r="EG258" s="33">
        <f>_xlfn.XLOOKUP(B258,[1]MDA_Assets!D:D,[1]MDA_Assets!Z:Z,"",0)</f>
        <v>0</v>
      </c>
      <c r="EH258" s="33">
        <f>_xlfn.XLOOKUP(B258,[1]MDA_Assets!D:D,[1]MDA_Assets!AA:AA,"",0)</f>
        <v>0</v>
      </c>
      <c r="EI258" s="34">
        <f>_xlfn.XLOOKUP(B258,[1]MDA_Assets!D:D,[1]MDA_Assets!P:P,"",0)</f>
        <v>2</v>
      </c>
      <c r="EJ258" s="35" t="str">
        <f>_xlfn.XLOOKUP(B258,[1]MDA_Assets!D:D,[1]MDA_Assets!AB:AB,"",0)</f>
        <v>887</v>
      </c>
      <c r="EK258" s="35" t="str">
        <f>_xlfn.XLOOKUP(B258,[1]MDA_Assets!D:D,[1]MDA_Assets!AC:AC,"",0)</f>
        <v>887</v>
      </c>
      <c r="EL258" s="35" t="str">
        <f>_xlfn.XLOOKUP(B258,[1]MDA_Assets!D:D,[1]MDA_Assets!AD:AD,"",0)</f>
        <v>2887</v>
      </c>
      <c r="EM258" s="35" t="str">
        <f>_xlfn.XLOOKUP(B258,[1]MDA_Assets!D:D,[1]MDA_Assets!AE:AE,"",0)</f>
        <v>2887</v>
      </c>
      <c r="EN258" s="35" t="str">
        <f>_xlfn.XLOOKUP(B258,[1]MDA_Assets!D:D,[1]MDA_Assets!AF:AF,"",0)</f>
        <v>7148</v>
      </c>
      <c r="EO258" s="35" t="str">
        <f>_xlfn.XLOOKUP(B258,[1]MDA_Assets!D:D,[1]MDA_Assets!AG:AG,"",0)</f>
        <v>2887</v>
      </c>
      <c r="EP258" s="36">
        <f t="shared" si="199"/>
        <v>180</v>
      </c>
      <c r="EQ258" s="36">
        <f t="shared" si="199"/>
        <v>180</v>
      </c>
      <c r="ER258" s="36">
        <f t="shared" si="183"/>
        <v>365</v>
      </c>
      <c r="ES258" s="36">
        <f t="shared" si="184"/>
        <v>365</v>
      </c>
      <c r="ET258" s="36">
        <f t="shared" si="185"/>
        <v>730</v>
      </c>
      <c r="EU258" s="36">
        <f t="shared" si="186"/>
        <v>365</v>
      </c>
      <c r="EV258" s="36" t="str">
        <f t="shared" si="187"/>
        <v/>
      </c>
      <c r="EW258" s="36" t="str">
        <f t="shared" ref="EW258:EW321" si="207">IF(AT258&gt;1,ROUNDUP(SUM(AT258-AD258),0),"")</f>
        <v/>
      </c>
      <c r="EX258" s="36" t="str">
        <f t="shared" ref="EX258:EX321" si="208">IF(AS258&gt;1,ROUNDUP(SUM(AS258-AC258),0),"")</f>
        <v/>
      </c>
      <c r="EY258" s="36">
        <f t="shared" si="206"/>
        <v>5.81</v>
      </c>
      <c r="EZ258" s="36">
        <f t="shared" si="206"/>
        <v>5.81</v>
      </c>
      <c r="FA258" s="36">
        <f t="shared" si="206"/>
        <v>11.78</v>
      </c>
      <c r="FB258" s="36">
        <f t="shared" si="205"/>
        <v>11.78</v>
      </c>
      <c r="FC258" s="36">
        <f t="shared" si="205"/>
        <v>23.55</v>
      </c>
      <c r="FD258" s="36">
        <f t="shared" si="205"/>
        <v>11.78</v>
      </c>
      <c r="FE258" s="36" t="str">
        <f t="shared" si="205"/>
        <v/>
      </c>
      <c r="FF258" s="36" t="str">
        <f t="shared" si="205"/>
        <v/>
      </c>
      <c r="FG258" s="36" t="str">
        <f t="shared" si="205"/>
        <v/>
      </c>
      <c r="FH258" s="37" t="str" cm="1">
        <f t="array" ref="FH258">_xlfn.IFS(EY258="", "No Data", EY258&lt;0, "Negative/Future", EY258=0, "Zero Days", EY258&lt;=3, "&lt; 3 Months", EY258&lt;=6, "3 to 6 Months", EY258&lt;=9, "6 to 9 Months", EY258&lt;=12, "9 to 12 Months", EY258&lt;=15, "12 to 15 Months", EY258&lt;=18, "15 to 18 Months", EY258&lt;=24, "18 to 24 Months", EY258&gt;24, "&gt; 24 Months")</f>
        <v>3 to 6 Months</v>
      </c>
      <c r="FI258" s="37" t="str" cm="1">
        <f t="array" ref="FI258">_xlfn.IFS(EZ258="", "No Data", EZ258&lt;0, "Negative/Future", EZ258=0, "Zero Days", EZ258&lt;=3, "&lt; 3 Months", EZ258&lt;=6, "3 to 6 Months", EZ258&lt;=9, "6 to 9 Months", EZ258&lt;=12, "9 to 12 Months", EZ258&lt;=15, "12 to 15 Months", EZ258&lt;=18, "15 to 18 Months", EZ258&lt;=24, "18 to 24 Months", EZ258&gt;24, "&gt; 24 Months")</f>
        <v>3 to 6 Months</v>
      </c>
      <c r="FJ258" s="37" t="str" cm="1">
        <f t="array" ref="FJ258">_xlfn.IFS(FA258="", "No Data", FA258&lt;0, "Negative/Future", FA258=0, "Zero Days", FA258&lt;=3, "&lt; 3 Months", FA258&lt;=6, "3 to 6 Months", FA258&lt;=9, "6 to 9 Months", FA258&lt;=12, "9 to 12 Months", FA258&lt;=15, "12 to 15 Months", FA258&lt;=18, "15 to 18 Months", FA258&lt;=24, "18 to 24 Months", FA258&gt;24, "&gt; 24 Months")</f>
        <v>9 to 12 Months</v>
      </c>
      <c r="FK258" s="37" t="str" cm="1">
        <f t="array" ref="FK258">_xlfn.IFS(FB258="", "No Data", FB258&lt;0, "Negative/Future", FB258=0, "Zero Days", FB258&lt;=3, "&lt; 3 Months", FB258&lt;=6, "3 to 6 Months", FB258&lt;=9, "6 to 9 Months", FB258&lt;=12, "9 to 12 Months", FB258&lt;=15, "12 to 15 Months", FB258&lt;=18, "15 to 18 Months", FB258&lt;=24, "18 to 24 Months", FB258&gt;24, "&gt; 24 Months")</f>
        <v>9 to 12 Months</v>
      </c>
      <c r="FL258" s="37" t="str" cm="1">
        <f t="array" ref="FL258">_xlfn.IFS(FC258="", "No Data", FC258&lt;0, "Negative/Future", FC258=0, "Zero Days", FC258&lt;=3, "&lt; 3 Months", FC258&lt;=6, "3 to 6 Months", FC258&lt;=9, "6 to 9 Months", FC258&lt;=12, "9 to 12 Months", FC258&lt;=15, "12 to 15 Months", FC258&lt;=18, "15 to 18 Months", FC258&lt;=24, "18 to 24 Months", FC258&gt;24, "&gt; 24 Months")</f>
        <v>18 to 24 Months</v>
      </c>
      <c r="FM258" s="37" t="str" cm="1">
        <f t="array" ref="FM258">_xlfn.IFS(FD258="", "No Data", FD258&lt;0, "Negative/Future", FD258=0, "Zero Days", FD258&lt;=3, "&lt; 3 Months", FD258&lt;=6, "3 to 6 Months", FD258&lt;=9, "6 to 9 Months", FD258&lt;=12, "9 to 12 Months", FD258&lt;=15, "12 to 15 Months", FD258&lt;=18, "15 to 18 Months", FD258&lt;=24, "18 to 24 Months", FD258&gt;24, "&gt; 24 Months")</f>
        <v>9 to 12 Months</v>
      </c>
      <c r="FN258" s="37" t="str" cm="1">
        <f t="array" ref="FN258">_xlfn.IFS(FE258="", "No Data", FE258&lt;0, "Negative/Future", FE258=0, "Zero Days", FE258&lt;=3, "&lt; 3 Months", FE258&lt;=6, "3 to 6 Months", FE258&lt;=9, "6 to 9 Months", FE258&lt;=12, "9 to 12 Months", FE258&lt;=15, "12 to 15 Months", FE258&lt;=18, "15 to 18 Months", FE258&lt;=24, "18 to 24 Months", FE258&gt;24, "&gt; 24 Months")</f>
        <v>No Data</v>
      </c>
      <c r="FO258" s="37" t="str" cm="1">
        <f t="array" ref="FO258">_xlfn.IFS(FG258="", "No Data", FG258&lt;0, "Negative/Future", FG258=0, "Zero Days", FG258&lt;=3, "&lt; 3 Months", FG258&lt;=6, "3 to 6 Months", FG258&lt;=9, "6 to 9 Months", FG258&lt;=12, "9 to 12 Months", FG258&lt;=15, "12 to 15 Months", FG258&lt;=18, "15 to 18 Months", FG258&lt;=24, "18 to 24 Months", FG258&gt;24, "&gt; 24 Months")</f>
        <v>No Data</v>
      </c>
      <c r="FP258" s="37" t="str" cm="1">
        <f t="array" ref="FP258">_xlfn.IFS(FF258="", "No Data", FF258&lt;0, "Negative/Future", FF258=0, "Zero Days", FF258&lt;=3, "&lt; 3 Months", FF258&lt;=6, "3 to 6 Months", FF258&lt;=9, "6 to 9 Months", FF258&lt;=12, "9 to 12 Months", FF258&lt;=15, "12 to 15 Months", FF258&lt;=18, "15 to 18 Months", FF258&lt;=24, "18 to 24 Months", FF258&gt;24, "&gt; 24 Months")</f>
        <v>No Data</v>
      </c>
      <c r="FQ258" s="29" t="s">
        <v>417</v>
      </c>
      <c r="FR258" s="29">
        <v>7753025487</v>
      </c>
      <c r="FS258" s="38" t="str">
        <f>VLOOKUP(_xlfn.XLOOKUP(B258,[1]MDA_Assets!D:D,[1]MDA_Assets!I:I,"",0),[1]Validation!$B$1:$C$8,2,0)</f>
        <v>B</v>
      </c>
      <c r="FT258" s="38" t="s">
        <v>202</v>
      </c>
      <c r="FU258" s="31">
        <f>_xlfn.XLOOKUP(B258,[1]MDA_Assets!D:D,[1]MDA_Assets!X:X,"",0)</f>
        <v>0</v>
      </c>
      <c r="FV258" s="39">
        <v>2</v>
      </c>
      <c r="FW258" s="39">
        <v>0</v>
      </c>
      <c r="FX258" s="39">
        <v>3</v>
      </c>
      <c r="FY258" s="39">
        <v>4</v>
      </c>
      <c r="FZ258" s="40">
        <f t="shared" si="196"/>
        <v>46018</v>
      </c>
      <c r="GA258" s="40">
        <f t="shared" si="196"/>
        <v>46018</v>
      </c>
      <c r="GB258" s="40">
        <f t="shared" ref="GB258:GB321" si="209">IFERROR(IF(DY258&lt;&gt;"",SUM(DY258+ER258),SUM(DY258+365)),"")</f>
        <v>46203</v>
      </c>
      <c r="GC258" s="40">
        <f t="shared" ref="GC258:GC321" si="210">IFERROR(IF(EB258&lt;&gt;"",SUM(EB258+ES258),SUM(EB258+365)),"")</f>
        <v>46203</v>
      </c>
      <c r="GD258" s="40">
        <f t="shared" ref="GD258:GD321" si="211">IFERROR(IF(EC258&lt;&gt;"",SUM(EC258+ET258),SUM(EC258+730)),"")</f>
        <v>46568</v>
      </c>
      <c r="GE258" s="40">
        <f t="shared" ref="GE258:GE321" si="212">IFERROR(IF(ED258&lt;&gt;"",SUM(ED258+EU258),SUM(ED258+365)),"")</f>
        <v>46240</v>
      </c>
      <c r="GF258" s="40" t="str">
        <f t="shared" si="200"/>
        <v/>
      </c>
      <c r="GG258" s="40" t="str">
        <f t="shared" si="200"/>
        <v/>
      </c>
      <c r="GH258" s="40" t="str">
        <f t="shared" si="200"/>
        <v/>
      </c>
      <c r="GI258" s="39">
        <f t="shared" si="188"/>
        <v>2</v>
      </c>
      <c r="GJ258" s="39">
        <f t="shared" si="189"/>
        <v>0</v>
      </c>
      <c r="GK258" s="39">
        <f t="shared" si="190"/>
        <v>0</v>
      </c>
      <c r="GL258" s="39">
        <f t="shared" si="191"/>
        <v>4</v>
      </c>
    </row>
    <row r="259" spans="1:194" x14ac:dyDescent="0.25">
      <c r="A259" s="19">
        <v>289</v>
      </c>
      <c r="B259" s="43" t="s">
        <v>1354</v>
      </c>
      <c r="C259" s="43" t="s">
        <v>254</v>
      </c>
      <c r="D259" s="43" t="s">
        <v>241</v>
      </c>
      <c r="E259" s="43" t="s">
        <v>255</v>
      </c>
      <c r="F259" s="43" t="s">
        <v>1355</v>
      </c>
      <c r="G259" s="43" t="s">
        <v>190</v>
      </c>
      <c r="H259" s="43" t="s">
        <v>277</v>
      </c>
      <c r="I259" s="43" t="s">
        <v>192</v>
      </c>
      <c r="J259" s="44">
        <f t="shared" ref="J259:J322" si="213">IF(K259&lt;&gt;"",SUM(K259+365)-1,"")</f>
        <v>44452.770833333336</v>
      </c>
      <c r="K259" s="44">
        <v>44088.770833333336</v>
      </c>
      <c r="L259" s="44">
        <v>43654</v>
      </c>
      <c r="M259" s="43" t="s">
        <v>2360</v>
      </c>
      <c r="N259" s="43" t="s">
        <v>193</v>
      </c>
      <c r="O259" s="44">
        <v>46052.761782407404</v>
      </c>
      <c r="P259" s="43">
        <v>11266</v>
      </c>
      <c r="Q259" s="43">
        <v>2704</v>
      </c>
      <c r="R259" s="43">
        <v>8562</v>
      </c>
      <c r="S259" s="43" t="s">
        <v>206</v>
      </c>
      <c r="T259" s="44">
        <v>45965.770833333336</v>
      </c>
      <c r="U259" s="44">
        <v>45965.770833333336</v>
      </c>
      <c r="V259" s="44">
        <v>42312.770833333336</v>
      </c>
      <c r="W259" s="44">
        <v>45965.770833333336</v>
      </c>
      <c r="X259" s="44">
        <v>45965.770833333336</v>
      </c>
      <c r="Y259" s="44">
        <v>45280.770833333336</v>
      </c>
      <c r="Z259" s="43" t="s">
        <v>195</v>
      </c>
      <c r="AA259" s="43"/>
      <c r="AB259" s="43"/>
      <c r="AC259" s="43"/>
      <c r="AD259" s="43"/>
      <c r="AE259" s="43">
        <v>5</v>
      </c>
      <c r="AF259" s="43" t="s">
        <v>2361</v>
      </c>
      <c r="AG259" s="43" t="s">
        <v>2361</v>
      </c>
      <c r="AH259" s="43" t="s">
        <v>2362</v>
      </c>
      <c r="AI259" s="43" t="s">
        <v>2362</v>
      </c>
      <c r="AJ259" s="43" t="s">
        <v>1356</v>
      </c>
      <c r="AK259" s="43" t="s">
        <v>2362</v>
      </c>
      <c r="AL259" s="45">
        <v>46145</v>
      </c>
      <c r="AM259" s="46">
        <v>42492</v>
      </c>
      <c r="AN259" s="47">
        <v>46330</v>
      </c>
      <c r="AO259" s="47">
        <v>46330</v>
      </c>
      <c r="AP259" s="46">
        <v>46010</v>
      </c>
      <c r="AQ259" s="47">
        <v>46330</v>
      </c>
      <c r="AR259" s="48"/>
      <c r="AS259" s="48"/>
      <c r="AT259" s="48"/>
      <c r="AU259" s="43">
        <v>1</v>
      </c>
      <c r="AV259" s="43">
        <v>1</v>
      </c>
      <c r="AW259" s="43">
        <v>0</v>
      </c>
      <c r="AX259" s="51" t="s">
        <v>583</v>
      </c>
      <c r="AY259" s="51" t="s">
        <v>211</v>
      </c>
      <c r="AZ259" s="51" t="s">
        <v>198</v>
      </c>
      <c r="BA259" s="20">
        <f t="shared" ca="1" si="195"/>
        <v>1</v>
      </c>
      <c r="BB259" s="20">
        <f t="shared" ca="1" si="195"/>
        <v>1</v>
      </c>
      <c r="BC259" s="20">
        <f t="shared" ca="1" si="195"/>
        <v>0</v>
      </c>
      <c r="BD259" s="20">
        <f t="shared" ca="1" si="194"/>
        <v>0</v>
      </c>
      <c r="BE259" s="20">
        <f t="shared" ca="1" si="194"/>
        <v>1</v>
      </c>
      <c r="BF259" s="20">
        <f t="shared" ca="1" si="194"/>
        <v>0</v>
      </c>
      <c r="BG259" s="21" t="str">
        <f t="shared" ca="1" si="194"/>
        <v/>
      </c>
      <c r="BH259" s="21" t="str">
        <f t="shared" ca="1" si="194"/>
        <v/>
      </c>
      <c r="BI259" s="21" t="str">
        <f t="shared" ca="1" si="194"/>
        <v/>
      </c>
      <c r="BJ259" s="22">
        <f t="shared" ref="BJ259:BJ322" ca="1" si="214">COUNTIF(BA259:BI259,1)</f>
        <v>3</v>
      </c>
      <c r="BK259" s="21">
        <f t="shared" ref="BK259:BK322" si="215">EI259</f>
        <v>5</v>
      </c>
      <c r="BL259" s="22">
        <f t="shared" ref="BL259:BL322" ca="1" si="216">IFERROR(IF(O259&gt;0,ROUND(SUM(SUM(SUM(TODAY()-O259)*BK259)+P259),0),""),"")</f>
        <v>11882</v>
      </c>
      <c r="BM259" s="22">
        <f t="shared" ref="BM259:BM322" ca="1" si="217">IFERROR(ROUND(SUM(BL259*ROUND(SUM(Q259/P259)*100,0)%),0),"")</f>
        <v>2852</v>
      </c>
      <c r="BN259" s="23">
        <f t="shared" ref="BN259:BN322" ca="1" si="218">IFERROR(ROUND(SUM(BL259-BM259),0),"")</f>
        <v>9030</v>
      </c>
      <c r="BO259" s="24">
        <f t="shared" ref="BO259:BO322" ca="1" si="219">IFERROR(SUM(BL259-P259),"")</f>
        <v>616</v>
      </c>
      <c r="BP259" s="51" t="str">
        <f>_xlfn.XLOOKUP(E259,[1]Validation!E:E,[1]Validation!F:F,"")</f>
        <v>EN5</v>
      </c>
      <c r="BQ259" s="51" t="str">
        <f>_xlfn.XLOOKUP(BP259,[1]Validation!F:F,[1]Validation!G:G,"")</f>
        <v>EN4 to EN7</v>
      </c>
      <c r="BR259" s="52" t="str">
        <f>VLOOKUP(G259,[1]Validation!$B$1:$C$9,2,0)</f>
        <v>B</v>
      </c>
      <c r="BS259" s="51">
        <f t="shared" ref="BS259:BS322" ca="1" si="220">IFERROR(ROUND(YEARFRAC(K259,TODAY())*12,0),"")</f>
        <v>69</v>
      </c>
      <c r="BT259" s="53">
        <f>_xlfn.XLOOKUP(B259,'[2]1. All Calls'!$R:$R,'[2]1. All Calls'!$A:$A,"",0)</f>
        <v>46052.990138888897</v>
      </c>
      <c r="BU259" s="51" t="str">
        <f>_xlfn.XLOOKUP(B259,'[2]1. All Calls'!$R:$R,'[2]1. All Calls'!$F:$F,"",0)</f>
        <v>CC-01959430</v>
      </c>
      <c r="BV259" s="51" t="str">
        <f>_xlfn.XLOOKUP(B259,'[2]1. All Calls'!$R:$R,'[2]1. All Calls'!$J:$J,"",0)</f>
        <v>Sales Call</v>
      </c>
      <c r="BW259" s="53">
        <f>_xlfn.XLOOKUP(B259,'[2]Sch Calls'!$R:$R,'[2]Sch Calls'!$A:$A,"",0)</f>
        <v>45966.400000000001</v>
      </c>
      <c r="BX259" s="51">
        <f>_xlfn.XLOOKUP(B259,'[2]Sch Calls'!$R:$R,'[2]Sch Calls'!$B:$B,"",0)</f>
        <v>10836</v>
      </c>
      <c r="BY259" s="51" t="str">
        <f t="shared" si="197"/>
        <v>04-May-26</v>
      </c>
      <c r="BZ259" s="51" t="str">
        <f t="shared" si="197"/>
        <v>03-May-16</v>
      </c>
      <c r="CA259" s="51" t="str">
        <f t="shared" ref="CA259:CA322" si="221">IFERROR(TEXT(IF(T259&gt;1,SUM(T259+276),""),"dd-mmm-yy"),"")</f>
        <v>07-Aug-26</v>
      </c>
      <c r="CB259" s="51" t="str">
        <f t="shared" ref="CB259:CB322" si="222">IFERROR(TEXT(IF(W259&gt;1,SUM(W259+547),""),"dd-mmm-yy"),"")</f>
        <v>05-May-27</v>
      </c>
      <c r="CC259" s="51" t="str">
        <f t="shared" ref="CC259:CC322" si="223">IFERROR(TEXT(IF(Y259&gt;1,SUM(Y259+731),""),"dd-mmm-yy"),"")</f>
        <v>20-Dec-25</v>
      </c>
      <c r="CD259" s="51" t="str">
        <f t="shared" ref="CD259:CD322" si="224">IFERROR(TEXT(IF(X259&gt;1,SUM(X259+366),""),"dd-mmm-yy"),"")</f>
        <v>05-Nov-26</v>
      </c>
      <c r="CE259" s="51">
        <f t="shared" ca="1" si="198"/>
        <v>210</v>
      </c>
      <c r="CF259" s="51">
        <f t="shared" ca="1" si="198"/>
        <v>3863</v>
      </c>
      <c r="CG259" s="51">
        <f t="shared" ref="CG259:CG322" ca="1" si="225">IFERROR(IF(T259&gt;0,ROUND(SUM(TODAY()-T259),0),""),"")</f>
        <v>210</v>
      </c>
      <c r="CH259" s="51">
        <f t="shared" ref="CH259:CH322" ca="1" si="226">IFERROR(IF(W259&gt;0,ROUND(SUM(TODAY()-W259),0),""),"")</f>
        <v>210</v>
      </c>
      <c r="CI259" s="51">
        <f t="shared" ref="CI259:CI322" ca="1" si="227">IFERROR(IF(Y259&gt;0,ROUND(SUM(TODAY()-Y259),0),""),"")</f>
        <v>895</v>
      </c>
      <c r="CJ259" s="51">
        <f t="shared" ref="CJ259:CJ322" ca="1" si="228">IFERROR(IF(X259&gt;0,ROUND(SUM(TODAY()-X259),0),""),"")</f>
        <v>210</v>
      </c>
      <c r="CK259" s="51">
        <f t="shared" ca="1" si="203"/>
        <v>1050</v>
      </c>
      <c r="CL259" s="51">
        <f t="shared" ca="1" si="203"/>
        <v>19315</v>
      </c>
      <c r="CM259" s="51">
        <f t="shared" ca="1" si="203"/>
        <v>1050</v>
      </c>
      <c r="CN259" s="51">
        <f t="shared" ca="1" si="203"/>
        <v>1050</v>
      </c>
      <c r="CO259" s="51">
        <f t="shared" ca="1" si="203"/>
        <v>4475</v>
      </c>
      <c r="CP259" s="51">
        <f t="shared" ca="1" si="203"/>
        <v>1050</v>
      </c>
      <c r="CQ259" s="51">
        <f t="shared" ca="1" si="204"/>
        <v>520</v>
      </c>
      <c r="CR259" s="51">
        <f t="shared" ca="1" si="204"/>
        <v>-17745</v>
      </c>
      <c r="CS259" s="51">
        <f t="shared" ca="1" si="204"/>
        <v>2520</v>
      </c>
      <c r="CT259" s="51">
        <f t="shared" ca="1" si="204"/>
        <v>2520</v>
      </c>
      <c r="CU259" s="51">
        <f t="shared" ca="1" si="204"/>
        <v>-4353</v>
      </c>
      <c r="CV259" s="54">
        <f t="shared" ca="1" si="204"/>
        <v>2520</v>
      </c>
      <c r="CW259" s="25" t="s">
        <v>195</v>
      </c>
      <c r="CX259" s="55">
        <v>0.24</v>
      </c>
      <c r="CY259" s="55"/>
      <c r="CZ259" s="26">
        <v>0</v>
      </c>
      <c r="DA259" s="26">
        <v>0</v>
      </c>
      <c r="DB259" s="26">
        <v>0</v>
      </c>
      <c r="DC259" s="26">
        <v>0</v>
      </c>
      <c r="DD259" s="26">
        <v>0</v>
      </c>
      <c r="DE259" s="26">
        <v>0</v>
      </c>
      <c r="DF259" s="26">
        <v>0</v>
      </c>
      <c r="DG259" s="26">
        <v>0</v>
      </c>
      <c r="DH259" s="26">
        <v>0</v>
      </c>
      <c r="DI259" s="26">
        <v>0</v>
      </c>
      <c r="DJ259" s="26">
        <v>0</v>
      </c>
      <c r="DK259" s="26">
        <v>0</v>
      </c>
      <c r="DL259" s="27">
        <f t="shared" ref="DL259:DL322" si="229">IF(G259="P1 - Asset will get commissioned within one year","P1",IFERROR(SUM(DN259+75),"Blank"))</f>
        <v>46127.990138888897</v>
      </c>
      <c r="DM259" s="28">
        <f t="shared" ref="DM259:DM322" ca="1" si="230">IF(G259="D (Compressor scrapped/ Company shut)","D",IF(DL259="P1","P1",IF(DL259="Blank","Blank",IF(DL259&gt;TODAY(),0,1))))</f>
        <v>1</v>
      </c>
      <c r="DN259" s="56">
        <f>_xlfn.XLOOKUP(B259,'[2]1. All Calls'!$R:$R,'[2]1. All Calls'!$A:$A,"",0)</f>
        <v>46052.990138888897</v>
      </c>
      <c r="DO259" s="57" t="str">
        <f ca="1">VLOOKUP(DM259,[1]Validation!$B$20:$C$25,2,0)</f>
        <v>Above 3 months</v>
      </c>
      <c r="DP259" s="58" t="str">
        <f>_xlfn.XLOOKUP(B259,'[1]Active AMCs- Dealer'!E:E,'[1]Active AMCs- Dealer'!L:L,"Not in AMC",0)</f>
        <v>Not in AMC</v>
      </c>
      <c r="DQ259" s="50" t="s">
        <v>238</v>
      </c>
      <c r="DR259" s="29" t="str">
        <f>_xlfn.XLOOKUP(B259,'[2]1. All Calls'!$R:$R,'[2]1. All Calls'!$F:$F,"",0)</f>
        <v>CC-01959430</v>
      </c>
      <c r="DS259" s="29" t="str">
        <f>_xlfn.XLOOKUP(B259,'[2]1. All Calls'!$R:$R,'[2]1. All Calls'!$AB:$AB,"",0)</f>
        <v>Sales call carried out for HMR update</v>
      </c>
      <c r="DT259" s="30">
        <f>_xlfn.XLOOKUP(DR259,'[2]1. All Calls'!$F:$F,'[2]1. All Calls'!$A:$A,"",0)</f>
        <v>46052.990138888897</v>
      </c>
      <c r="DU259" s="31">
        <f>_xlfn.XLOOKUP(DR259,'[2]1. All Calls'!$F:$F,'[2]1. All Calls'!$B:$B,"",0)</f>
        <v>11266</v>
      </c>
      <c r="DV259" s="31">
        <f>_xlfn.XLOOKUP(B259,[1]MDA_Assets!D:D,[1]MDA_Assets!N:N,"",0)</f>
        <v>2704</v>
      </c>
      <c r="DW259" s="31">
        <f>_xlfn.XLOOKUP(B259,[1]MDA_Assets!D:D,[1]MDA_Assets!O:O,"",0)</f>
        <v>8562</v>
      </c>
      <c r="DX259" s="32" t="str">
        <f>_xlfn.XLOOKUP(B259,[1]MDA_Assets!D:D,[1]MDA_Assets!Q:Q,"",0)</f>
        <v>XD</v>
      </c>
      <c r="DY259" s="33">
        <f>_xlfn.XLOOKUP(B259,[1]MDA_Assets!D:D,[1]MDA_Assets!R:R,"",0)</f>
        <v>45966</v>
      </c>
      <c r="DZ259" s="33">
        <f>_xlfn.XLOOKUP(B259,[1]MDA_Assets!D:D,[1]MDA_Assets!S:S,"",0)</f>
        <v>45966</v>
      </c>
      <c r="EA259" s="33">
        <f>_xlfn.XLOOKUP(B259,[1]MDA_Assets!D:D,[1]MDA_Assets!T:T,"",0)</f>
        <v>42313</v>
      </c>
      <c r="EB259" s="33">
        <f>_xlfn.XLOOKUP(B259,[1]MDA_Assets!D:D,[1]MDA_Assets!U:U,"",0)</f>
        <v>45966</v>
      </c>
      <c r="EC259" s="33">
        <f>_xlfn.XLOOKUP(B259,[1]MDA_Assets!D:D,[1]MDA_Assets!V:V,"",0)</f>
        <v>45966</v>
      </c>
      <c r="ED259" s="33">
        <f>_xlfn.XLOOKUP(B259,[1]MDA_Assets!D:D,[1]MDA_Assets!W:W,"",0)</f>
        <v>45281</v>
      </c>
      <c r="EE259" s="32" t="str">
        <f>_xlfn.XLOOKUP(B259,[1]MDA_Assets!D:D,[1]MDA_Assets!X:X,"",0)</f>
        <v>No</v>
      </c>
      <c r="EF259" s="33">
        <f>_xlfn.XLOOKUP(B259,[1]MDA_Assets!D:D,[1]MDA_Assets!Y:Y,"",0)</f>
        <v>0</v>
      </c>
      <c r="EG259" s="33">
        <f>_xlfn.XLOOKUP(B259,[1]MDA_Assets!D:D,[1]MDA_Assets!Z:Z,"",0)</f>
        <v>0</v>
      </c>
      <c r="EH259" s="33">
        <f>_xlfn.XLOOKUP(B259,[1]MDA_Assets!D:D,[1]MDA_Assets!AA:AA,"",0)</f>
        <v>0</v>
      </c>
      <c r="EI259" s="34">
        <f>_xlfn.XLOOKUP(B259,[1]MDA_Assets!D:D,[1]MDA_Assets!P:P,"",0)</f>
        <v>5</v>
      </c>
      <c r="EJ259" s="35" t="str">
        <f>_xlfn.XLOOKUP(B259,[1]MDA_Assets!D:D,[1]MDA_Assets!AB:AB,"",0)</f>
        <v>1570</v>
      </c>
      <c r="EK259" s="35" t="str">
        <f>_xlfn.XLOOKUP(B259,[1]MDA_Assets!D:D,[1]MDA_Assets!AC:AC,"",0)</f>
        <v>1570</v>
      </c>
      <c r="EL259" s="35" t="str">
        <f>_xlfn.XLOOKUP(B259,[1]MDA_Assets!D:D,[1]MDA_Assets!AD:AD,"",0)</f>
        <v>3570</v>
      </c>
      <c r="EM259" s="35" t="str">
        <f>_xlfn.XLOOKUP(B259,[1]MDA_Assets!D:D,[1]MDA_Assets!AE:AE,"",0)</f>
        <v>3570</v>
      </c>
      <c r="EN259" s="35" t="str">
        <f>_xlfn.XLOOKUP(B259,[1]MDA_Assets!D:D,[1]MDA_Assets!AF:AF,"",0)</f>
        <v>122</v>
      </c>
      <c r="EO259" s="35" t="str">
        <f>_xlfn.XLOOKUP(B259,[1]MDA_Assets!D:D,[1]MDA_Assets!AG:AG,"",0)</f>
        <v>3570</v>
      </c>
      <c r="EP259" s="36">
        <f t="shared" si="199"/>
        <v>180</v>
      </c>
      <c r="EQ259" s="36">
        <f t="shared" si="199"/>
        <v>180</v>
      </c>
      <c r="ER259" s="36">
        <f t="shared" ref="ER259:ER322" si="231">IF(AN259&gt;1,ROUNDUP(SUM(AN259-T259),0),"")</f>
        <v>365</v>
      </c>
      <c r="ES259" s="36">
        <f t="shared" ref="ES259:ES322" si="232">IF(AO259&gt;1,ROUNDUP(SUM(AO259-W259),0),"")</f>
        <v>365</v>
      </c>
      <c r="ET259" s="36">
        <f t="shared" ref="ET259:ET322" si="233">IF(AP259&gt;1,ROUNDUP(SUM(AP259-Y259),0),"")</f>
        <v>730</v>
      </c>
      <c r="EU259" s="36">
        <f t="shared" ref="EU259:EU322" si="234">IF(AQ259&gt;1,ROUNDUP(SUM(AQ259-X259),0),"")</f>
        <v>365</v>
      </c>
      <c r="EV259" s="36" t="str">
        <f t="shared" ref="EV259:EV322" si="235">IF(AR259&gt;1,ROUNDUP(SUM(AR259-AB259),0),"")</f>
        <v/>
      </c>
      <c r="EW259" s="36" t="str">
        <f t="shared" si="207"/>
        <v/>
      </c>
      <c r="EX259" s="36" t="str">
        <f t="shared" si="208"/>
        <v/>
      </c>
      <c r="EY259" s="36">
        <f t="shared" si="206"/>
        <v>5.81</v>
      </c>
      <c r="EZ259" s="36">
        <f t="shared" si="206"/>
        <v>5.81</v>
      </c>
      <c r="FA259" s="36">
        <f t="shared" si="206"/>
        <v>11.78</v>
      </c>
      <c r="FB259" s="36">
        <f t="shared" si="205"/>
        <v>11.78</v>
      </c>
      <c r="FC259" s="36">
        <f t="shared" si="205"/>
        <v>23.55</v>
      </c>
      <c r="FD259" s="36">
        <f t="shared" si="205"/>
        <v>11.78</v>
      </c>
      <c r="FE259" s="36" t="str">
        <f t="shared" si="205"/>
        <v/>
      </c>
      <c r="FF259" s="36" t="str">
        <f t="shared" si="205"/>
        <v/>
      </c>
      <c r="FG259" s="36" t="str">
        <f t="shared" si="205"/>
        <v/>
      </c>
      <c r="FH259" s="37" t="str" cm="1">
        <f t="array" ref="FH259">_xlfn.IFS(EY259="", "No Data", EY259&lt;0, "Negative/Future", EY259=0, "Zero Days", EY259&lt;=3, "&lt; 3 Months", EY259&lt;=6, "3 to 6 Months", EY259&lt;=9, "6 to 9 Months", EY259&lt;=12, "9 to 12 Months", EY259&lt;=15, "12 to 15 Months", EY259&lt;=18, "15 to 18 Months", EY259&lt;=24, "18 to 24 Months", EY259&gt;24, "&gt; 24 Months")</f>
        <v>3 to 6 Months</v>
      </c>
      <c r="FI259" s="37" t="str" cm="1">
        <f t="array" ref="FI259">_xlfn.IFS(EZ259="", "No Data", EZ259&lt;0, "Negative/Future", EZ259=0, "Zero Days", EZ259&lt;=3, "&lt; 3 Months", EZ259&lt;=6, "3 to 6 Months", EZ259&lt;=9, "6 to 9 Months", EZ259&lt;=12, "9 to 12 Months", EZ259&lt;=15, "12 to 15 Months", EZ259&lt;=18, "15 to 18 Months", EZ259&lt;=24, "18 to 24 Months", EZ259&gt;24, "&gt; 24 Months")</f>
        <v>3 to 6 Months</v>
      </c>
      <c r="FJ259" s="37" t="str" cm="1">
        <f t="array" ref="FJ259">_xlfn.IFS(FA259="", "No Data", FA259&lt;0, "Negative/Future", FA259=0, "Zero Days", FA259&lt;=3, "&lt; 3 Months", FA259&lt;=6, "3 to 6 Months", FA259&lt;=9, "6 to 9 Months", FA259&lt;=12, "9 to 12 Months", FA259&lt;=15, "12 to 15 Months", FA259&lt;=18, "15 to 18 Months", FA259&lt;=24, "18 to 24 Months", FA259&gt;24, "&gt; 24 Months")</f>
        <v>9 to 12 Months</v>
      </c>
      <c r="FK259" s="37" t="str" cm="1">
        <f t="array" ref="FK259">_xlfn.IFS(FB259="", "No Data", FB259&lt;0, "Negative/Future", FB259=0, "Zero Days", FB259&lt;=3, "&lt; 3 Months", FB259&lt;=6, "3 to 6 Months", FB259&lt;=9, "6 to 9 Months", FB259&lt;=12, "9 to 12 Months", FB259&lt;=15, "12 to 15 Months", FB259&lt;=18, "15 to 18 Months", FB259&lt;=24, "18 to 24 Months", FB259&gt;24, "&gt; 24 Months")</f>
        <v>9 to 12 Months</v>
      </c>
      <c r="FL259" s="37" t="str" cm="1">
        <f t="array" ref="FL259">_xlfn.IFS(FC259="", "No Data", FC259&lt;0, "Negative/Future", FC259=0, "Zero Days", FC259&lt;=3, "&lt; 3 Months", FC259&lt;=6, "3 to 6 Months", FC259&lt;=9, "6 to 9 Months", FC259&lt;=12, "9 to 12 Months", FC259&lt;=15, "12 to 15 Months", FC259&lt;=18, "15 to 18 Months", FC259&lt;=24, "18 to 24 Months", FC259&gt;24, "&gt; 24 Months")</f>
        <v>18 to 24 Months</v>
      </c>
      <c r="FM259" s="37" t="str" cm="1">
        <f t="array" ref="FM259">_xlfn.IFS(FD259="", "No Data", FD259&lt;0, "Negative/Future", FD259=0, "Zero Days", FD259&lt;=3, "&lt; 3 Months", FD259&lt;=6, "3 to 6 Months", FD259&lt;=9, "6 to 9 Months", FD259&lt;=12, "9 to 12 Months", FD259&lt;=15, "12 to 15 Months", FD259&lt;=18, "15 to 18 Months", FD259&lt;=24, "18 to 24 Months", FD259&gt;24, "&gt; 24 Months")</f>
        <v>9 to 12 Months</v>
      </c>
      <c r="FN259" s="37" t="str" cm="1">
        <f t="array" ref="FN259">_xlfn.IFS(FE259="", "No Data", FE259&lt;0, "Negative/Future", FE259=0, "Zero Days", FE259&lt;=3, "&lt; 3 Months", FE259&lt;=6, "3 to 6 Months", FE259&lt;=9, "6 to 9 Months", FE259&lt;=12, "9 to 12 Months", FE259&lt;=15, "12 to 15 Months", FE259&lt;=18, "15 to 18 Months", FE259&lt;=24, "18 to 24 Months", FE259&gt;24, "&gt; 24 Months")</f>
        <v>No Data</v>
      </c>
      <c r="FO259" s="37" t="str" cm="1">
        <f t="array" ref="FO259">_xlfn.IFS(FG259="", "No Data", FG259&lt;0, "Negative/Future", FG259=0, "Zero Days", FG259&lt;=3, "&lt; 3 Months", FG259&lt;=6, "3 to 6 Months", FG259&lt;=9, "6 to 9 Months", FG259&lt;=12, "9 to 12 Months", FG259&lt;=15, "12 to 15 Months", FG259&lt;=18, "15 to 18 Months", FG259&lt;=24, "18 to 24 Months", FG259&gt;24, "&gt; 24 Months")</f>
        <v>No Data</v>
      </c>
      <c r="FP259" s="37" t="str" cm="1">
        <f t="array" ref="FP259">_xlfn.IFS(FF259="", "No Data", FF259&lt;0, "Negative/Future", FF259=0, "Zero Days", FF259&lt;=3, "&lt; 3 Months", FF259&lt;=6, "3 to 6 Months", FF259&lt;=9, "6 to 9 Months", FF259&lt;=12, "9 to 12 Months", FF259&lt;=15, "12 to 15 Months", FF259&lt;=18, "15 to 18 Months", FF259&lt;=24, "18 to 24 Months", FF259&gt;24, "&gt; 24 Months")</f>
        <v>No Data</v>
      </c>
      <c r="FQ259" s="29" t="s">
        <v>1357</v>
      </c>
      <c r="FR259" s="29">
        <v>9297888990</v>
      </c>
      <c r="FS259" s="38" t="str">
        <f>VLOOKUP(_xlfn.XLOOKUP(B259,[1]MDA_Assets!D:D,[1]MDA_Assets!I:I,"",0),[1]Validation!$B$1:$C$8,2,0)</f>
        <v>B</v>
      </c>
      <c r="FT259" s="38" t="s">
        <v>202</v>
      </c>
      <c r="FU259" s="31" t="str">
        <f>_xlfn.XLOOKUP(B259,[1]MDA_Assets!D:D,[1]MDA_Assets!X:X,"",0)</f>
        <v>No</v>
      </c>
      <c r="FV259" s="39">
        <v>2</v>
      </c>
      <c r="FW259" s="39">
        <v>1</v>
      </c>
      <c r="FX259" s="39">
        <v>0</v>
      </c>
      <c r="FY259" s="39">
        <v>6</v>
      </c>
      <c r="FZ259" s="40">
        <f t="shared" si="196"/>
        <v>46146</v>
      </c>
      <c r="GA259" s="40">
        <f t="shared" si="196"/>
        <v>42493</v>
      </c>
      <c r="GB259" s="40">
        <f t="shared" si="209"/>
        <v>46331</v>
      </c>
      <c r="GC259" s="40">
        <f t="shared" si="210"/>
        <v>46331</v>
      </c>
      <c r="GD259" s="40">
        <f t="shared" si="211"/>
        <v>46696</v>
      </c>
      <c r="GE259" s="40">
        <f t="shared" si="212"/>
        <v>45646</v>
      </c>
      <c r="GF259" s="40" t="str">
        <f t="shared" si="200"/>
        <v/>
      </c>
      <c r="GG259" s="40" t="str">
        <f t="shared" si="200"/>
        <v/>
      </c>
      <c r="GH259" s="40" t="str">
        <f t="shared" si="200"/>
        <v/>
      </c>
      <c r="GI259" s="39">
        <f t="shared" ref="GI259:GI322" si="236">COUNTIFS(FZ259:GH259, "&gt;1910-01-01",FZ259:GH259, "&lt;2026-01-01")</f>
        <v>2</v>
      </c>
      <c r="GJ259" s="39">
        <f t="shared" ref="GJ259:GJ322" si="237">COUNTIFS(FZ259:GH259, "&gt;=2026-01-01",FZ259:GH259, "&lt;=2026-01-31")</f>
        <v>0</v>
      </c>
      <c r="GK259" s="39">
        <f t="shared" ref="GK259:GK322" si="238">COUNTIFS(FZ259:GH259,"&gt;2026-01-31",FZ259:GH259,"&lt;2026-02-28")</f>
        <v>0</v>
      </c>
      <c r="GL259" s="39">
        <f t="shared" ref="GL259:GL322" si="239">COUNTIFS(FZ259:GH259,"&gt;2026-02-28")</f>
        <v>4</v>
      </c>
    </row>
    <row r="260" spans="1:194" x14ac:dyDescent="0.25">
      <c r="A260" s="19">
        <v>290</v>
      </c>
      <c r="B260" s="43" t="s">
        <v>1358</v>
      </c>
      <c r="C260" s="43" t="s">
        <v>186</v>
      </c>
      <c r="D260" s="43" t="s">
        <v>241</v>
      </c>
      <c r="E260" s="43" t="s">
        <v>668</v>
      </c>
      <c r="F260" s="43" t="s">
        <v>1359</v>
      </c>
      <c r="G260" s="43" t="s">
        <v>225</v>
      </c>
      <c r="H260" s="43" t="s">
        <v>1136</v>
      </c>
      <c r="I260" s="43" t="s">
        <v>192</v>
      </c>
      <c r="J260" s="44">
        <f t="shared" si="213"/>
        <v>44858.469444444447</v>
      </c>
      <c r="K260" s="44">
        <v>44494.469444444447</v>
      </c>
      <c r="L260" s="44">
        <v>44438</v>
      </c>
      <c r="M260" s="43" t="s">
        <v>2363</v>
      </c>
      <c r="N260" s="43" t="s">
        <v>193</v>
      </c>
      <c r="O260" s="44">
        <v>46053.643449074072</v>
      </c>
      <c r="P260" s="43">
        <v>2526</v>
      </c>
      <c r="Q260" s="43"/>
      <c r="R260" s="43">
        <v>2526</v>
      </c>
      <c r="S260" s="43" t="s">
        <v>194</v>
      </c>
      <c r="T260" s="44">
        <v>45954.770833333336</v>
      </c>
      <c r="U260" s="44">
        <v>45944.770833333336</v>
      </c>
      <c r="V260" s="44">
        <v>45944.770833333336</v>
      </c>
      <c r="W260" s="44">
        <v>45944.770833333336</v>
      </c>
      <c r="X260" s="44">
        <v>45944.770833333336</v>
      </c>
      <c r="Y260" s="44">
        <v>45944.770833333336</v>
      </c>
      <c r="Z260" s="43" t="s">
        <v>195</v>
      </c>
      <c r="AA260" s="43"/>
      <c r="AB260" s="43"/>
      <c r="AC260" s="43"/>
      <c r="AD260" s="43"/>
      <c r="AE260" s="43">
        <v>2</v>
      </c>
      <c r="AF260" s="43" t="s">
        <v>1360</v>
      </c>
      <c r="AG260" s="43" t="s">
        <v>2364</v>
      </c>
      <c r="AH260" s="43" t="s">
        <v>1361</v>
      </c>
      <c r="AI260" s="43" t="s">
        <v>1362</v>
      </c>
      <c r="AJ260" s="43" t="s">
        <v>1363</v>
      </c>
      <c r="AK260" s="43" t="s">
        <v>1360</v>
      </c>
      <c r="AL260" s="47">
        <v>46309</v>
      </c>
      <c r="AM260" s="46">
        <v>46124</v>
      </c>
      <c r="AN260" s="47">
        <v>46684</v>
      </c>
      <c r="AO260" s="47">
        <v>46674</v>
      </c>
      <c r="AP260" s="47">
        <v>46674</v>
      </c>
      <c r="AQ260" s="47">
        <v>46309</v>
      </c>
      <c r="AR260" s="48"/>
      <c r="AS260" s="48"/>
      <c r="AT260" s="48"/>
      <c r="AU260" s="43">
        <v>1</v>
      </c>
      <c r="AV260" s="43">
        <v>0</v>
      </c>
      <c r="AW260" s="43">
        <v>0</v>
      </c>
      <c r="AX260" s="51" t="s">
        <v>237</v>
      </c>
      <c r="AY260" s="51" t="s">
        <v>237</v>
      </c>
      <c r="AZ260" s="51" t="s">
        <v>198</v>
      </c>
      <c r="BA260" s="20">
        <f t="shared" ca="1" si="195"/>
        <v>0</v>
      </c>
      <c r="BB260" s="20">
        <f t="shared" ca="1" si="195"/>
        <v>1</v>
      </c>
      <c r="BC260" s="20">
        <f t="shared" ca="1" si="195"/>
        <v>0</v>
      </c>
      <c r="BD260" s="20">
        <f t="shared" ca="1" si="194"/>
        <v>0</v>
      </c>
      <c r="BE260" s="20">
        <f t="shared" ca="1" si="194"/>
        <v>0</v>
      </c>
      <c r="BF260" s="20">
        <f t="shared" ca="1" si="194"/>
        <v>0</v>
      </c>
      <c r="BG260" s="21" t="str">
        <f t="shared" ref="BG260:BI318" ca="1" si="240">IF(AR260&gt;1,IF(AR260&lt;EOMONTH(TODAY(),0),1,0),"")</f>
        <v/>
      </c>
      <c r="BH260" s="21" t="str">
        <f t="shared" ca="1" si="240"/>
        <v/>
      </c>
      <c r="BI260" s="21" t="str">
        <f t="shared" ca="1" si="240"/>
        <v/>
      </c>
      <c r="BJ260" s="22">
        <f t="shared" ca="1" si="214"/>
        <v>1</v>
      </c>
      <c r="BK260" s="21">
        <f t="shared" si="215"/>
        <v>2</v>
      </c>
      <c r="BL260" s="22">
        <f t="shared" ca="1" si="216"/>
        <v>2771</v>
      </c>
      <c r="BM260" s="22">
        <f t="shared" ca="1" si="217"/>
        <v>0</v>
      </c>
      <c r="BN260" s="23">
        <f t="shared" ca="1" si="218"/>
        <v>2771</v>
      </c>
      <c r="BO260" s="24">
        <f t="shared" ca="1" si="219"/>
        <v>245</v>
      </c>
      <c r="BP260" s="51" t="str">
        <f>_xlfn.XLOOKUP(E260,[1]Validation!E:E,[1]Validation!F:F,"")</f>
        <v>EG55</v>
      </c>
      <c r="BQ260" s="51" t="str">
        <f>_xlfn.XLOOKUP(BP260,[1]Validation!F:F,[1]Validation!G:G,"")</f>
        <v>EG55 to EG75</v>
      </c>
      <c r="BR260" s="52" t="str">
        <f>VLOOKUP(G260,[1]Validation!$B$1:$C$9,2,0)</f>
        <v>C</v>
      </c>
      <c r="BS260" s="51">
        <f t="shared" ca="1" si="220"/>
        <v>55</v>
      </c>
      <c r="BT260" s="53">
        <f>_xlfn.XLOOKUP(B260,'[2]1. All Calls'!$R:$R,'[2]1. All Calls'!$A:$A,"",0)</f>
        <v>46053.871759259302</v>
      </c>
      <c r="BU260" s="51" t="str">
        <f>_xlfn.XLOOKUP(B260,'[2]1. All Calls'!$R:$R,'[2]1. All Calls'!$F:$F,"",0)</f>
        <v>CC-01960695</v>
      </c>
      <c r="BV260" s="51" t="str">
        <f>_xlfn.XLOOKUP(B260,'[2]1. All Calls'!$R:$R,'[2]1. All Calls'!$J:$J,"",0)</f>
        <v>Sales Call</v>
      </c>
      <c r="BW260" s="53" t="str">
        <f>_xlfn.XLOOKUP(B260,'[2]Sch Calls'!$R:$R,'[2]Sch Calls'!$A:$A,"",0)</f>
        <v/>
      </c>
      <c r="BX260" s="51" t="str">
        <f>_xlfn.XLOOKUP(B260,'[2]Sch Calls'!$R:$R,'[2]Sch Calls'!$B:$B,"",0)</f>
        <v/>
      </c>
      <c r="BY260" s="51" t="str">
        <f t="shared" si="197"/>
        <v>13-Apr-26</v>
      </c>
      <c r="BZ260" s="51" t="str">
        <f t="shared" si="197"/>
        <v>13-Apr-26</v>
      </c>
      <c r="CA260" s="51" t="str">
        <f t="shared" si="221"/>
        <v>27-Jul-26</v>
      </c>
      <c r="CB260" s="51" t="str">
        <f t="shared" si="222"/>
        <v>14-Apr-27</v>
      </c>
      <c r="CC260" s="51" t="str">
        <f t="shared" si="223"/>
        <v>15-Oct-27</v>
      </c>
      <c r="CD260" s="51" t="str">
        <f t="shared" si="224"/>
        <v>15-Oct-26</v>
      </c>
      <c r="CE260" s="51">
        <f t="shared" ca="1" si="198"/>
        <v>231</v>
      </c>
      <c r="CF260" s="51">
        <f t="shared" ca="1" si="198"/>
        <v>231</v>
      </c>
      <c r="CG260" s="51">
        <f t="shared" ca="1" si="225"/>
        <v>221</v>
      </c>
      <c r="CH260" s="51">
        <f t="shared" ca="1" si="226"/>
        <v>231</v>
      </c>
      <c r="CI260" s="51">
        <f t="shared" ca="1" si="227"/>
        <v>231</v>
      </c>
      <c r="CJ260" s="51">
        <f t="shared" ca="1" si="228"/>
        <v>231</v>
      </c>
      <c r="CK260" s="51">
        <f t="shared" ca="1" si="203"/>
        <v>462</v>
      </c>
      <c r="CL260" s="51">
        <f t="shared" ca="1" si="203"/>
        <v>462</v>
      </c>
      <c r="CM260" s="51">
        <f t="shared" ca="1" si="203"/>
        <v>442</v>
      </c>
      <c r="CN260" s="51">
        <f t="shared" ca="1" si="203"/>
        <v>462</v>
      </c>
      <c r="CO260" s="51">
        <f t="shared" ca="1" si="203"/>
        <v>462</v>
      </c>
      <c r="CP260" s="51">
        <f t="shared" ca="1" si="203"/>
        <v>462</v>
      </c>
      <c r="CQ260" s="51">
        <f t="shared" ca="1" si="204"/>
        <v>1490</v>
      </c>
      <c r="CR260" s="51">
        <f t="shared" ca="1" si="204"/>
        <v>590</v>
      </c>
      <c r="CS260" s="51">
        <f t="shared" ca="1" si="204"/>
        <v>4510</v>
      </c>
      <c r="CT260" s="51">
        <f t="shared" ca="1" si="204"/>
        <v>3490</v>
      </c>
      <c r="CU260" s="51">
        <f t="shared" ca="1" si="204"/>
        <v>5490</v>
      </c>
      <c r="CV260" s="54">
        <f t="shared" ca="1" si="204"/>
        <v>1490</v>
      </c>
      <c r="CW260" s="25" t="s">
        <v>212</v>
      </c>
      <c r="CX260" s="55">
        <v>0</v>
      </c>
      <c r="CY260" s="55"/>
      <c r="CZ260" s="26">
        <v>0</v>
      </c>
      <c r="DA260" s="26">
        <v>0</v>
      </c>
      <c r="DB260" s="26">
        <v>0</v>
      </c>
      <c r="DC260" s="26">
        <v>0</v>
      </c>
      <c r="DD260" s="26">
        <v>0</v>
      </c>
      <c r="DE260" s="26">
        <v>0</v>
      </c>
      <c r="DF260" s="26">
        <v>0</v>
      </c>
      <c r="DG260" s="26">
        <v>0</v>
      </c>
      <c r="DH260" s="26">
        <v>0</v>
      </c>
      <c r="DI260" s="26">
        <v>0</v>
      </c>
      <c r="DJ260" s="26">
        <v>0</v>
      </c>
      <c r="DK260" s="26">
        <v>0</v>
      </c>
      <c r="DL260" s="27">
        <f t="shared" si="229"/>
        <v>46128.871759259302</v>
      </c>
      <c r="DM260" s="28">
        <f t="shared" ca="1" si="230"/>
        <v>1</v>
      </c>
      <c r="DN260" s="56">
        <f>_xlfn.XLOOKUP(B260,'[2]1. All Calls'!$R:$R,'[2]1. All Calls'!$A:$A,"",0)</f>
        <v>46053.871759259302</v>
      </c>
      <c r="DO260" s="57" t="str">
        <f ca="1">VLOOKUP(DM260,[1]Validation!$B$20:$C$25,2,0)</f>
        <v>Above 3 months</v>
      </c>
      <c r="DP260" s="58" t="str">
        <f>_xlfn.XLOOKUP(B260,'[1]Active AMCs- Dealer'!E:E,'[1]Active AMCs- Dealer'!L:L,"Not in AMC",0)</f>
        <v>Not in AMC</v>
      </c>
      <c r="DQ260" s="50" t="s">
        <v>238</v>
      </c>
      <c r="DR260" s="29" t="str">
        <f>_xlfn.XLOOKUP(B260,'[2]1. All Calls'!$R:$R,'[2]1. All Calls'!$F:$F,"",0)</f>
        <v>CC-01960695</v>
      </c>
      <c r="DS260" s="29" t="str">
        <f>_xlfn.XLOOKUP(B260,'[2]1. All Calls'!$R:$R,'[2]1. All Calls'!$AB:$AB,"",0)</f>
        <v>Sales call carried out for HMR update</v>
      </c>
      <c r="DT260" s="30">
        <f>_xlfn.XLOOKUP(DR260,'[2]1. All Calls'!$F:$F,'[2]1. All Calls'!$A:$A,"",0)</f>
        <v>46053.871759259302</v>
      </c>
      <c r="DU260" s="31">
        <f>_xlfn.XLOOKUP(DR260,'[2]1. All Calls'!$F:$F,'[2]1. All Calls'!$B:$B,"",0)</f>
        <v>2526</v>
      </c>
      <c r="DV260" s="31">
        <f>_xlfn.XLOOKUP(B260,[1]MDA_Assets!D:D,[1]MDA_Assets!N:N,"",0)</f>
        <v>0</v>
      </c>
      <c r="DW260" s="31">
        <f>_xlfn.XLOOKUP(B260,[1]MDA_Assets!D:D,[1]MDA_Assets!O:O,"",0)</f>
        <v>2526</v>
      </c>
      <c r="DX260" s="32" t="str">
        <f>_xlfn.XLOOKUP(B260,[1]MDA_Assets!D:D,[1]MDA_Assets!Q:Q,"",0)</f>
        <v>Synthetic</v>
      </c>
      <c r="DY260" s="33">
        <f>_xlfn.XLOOKUP(B260,[1]MDA_Assets!D:D,[1]MDA_Assets!R:R,"",0)</f>
        <v>45955</v>
      </c>
      <c r="DZ260" s="33">
        <f>_xlfn.XLOOKUP(B260,[1]MDA_Assets!D:D,[1]MDA_Assets!S:S,"",0)</f>
        <v>45945</v>
      </c>
      <c r="EA260" s="33">
        <f>_xlfn.XLOOKUP(B260,[1]MDA_Assets!D:D,[1]MDA_Assets!T:T,"",0)</f>
        <v>45945</v>
      </c>
      <c r="EB260" s="33">
        <f>_xlfn.XLOOKUP(B260,[1]MDA_Assets!D:D,[1]MDA_Assets!U:U,"",0)</f>
        <v>45945</v>
      </c>
      <c r="EC260" s="33">
        <f>_xlfn.XLOOKUP(B260,[1]MDA_Assets!D:D,[1]MDA_Assets!V:V,"",0)</f>
        <v>45945</v>
      </c>
      <c r="ED260" s="33">
        <f>_xlfn.XLOOKUP(B260,[1]MDA_Assets!D:D,[1]MDA_Assets!W:W,"",0)</f>
        <v>45945</v>
      </c>
      <c r="EE260" s="32" t="str">
        <f>_xlfn.XLOOKUP(B260,[1]MDA_Assets!D:D,[1]MDA_Assets!X:X,"",0)</f>
        <v>No</v>
      </c>
      <c r="EF260" s="33">
        <f>_xlfn.XLOOKUP(B260,[1]MDA_Assets!D:D,[1]MDA_Assets!Y:Y,"",0)</f>
        <v>0</v>
      </c>
      <c r="EG260" s="33">
        <f>_xlfn.XLOOKUP(B260,[1]MDA_Assets!D:D,[1]MDA_Assets!Z:Z,"",0)</f>
        <v>0</v>
      </c>
      <c r="EH260" s="33">
        <f>_xlfn.XLOOKUP(B260,[1]MDA_Assets!D:D,[1]MDA_Assets!AA:AA,"",0)</f>
        <v>0</v>
      </c>
      <c r="EI260" s="34">
        <f>_xlfn.XLOOKUP(B260,[1]MDA_Assets!D:D,[1]MDA_Assets!P:P,"",0)</f>
        <v>2</v>
      </c>
      <c r="EJ260" s="35" t="str">
        <f>_xlfn.XLOOKUP(B260,[1]MDA_Assets!D:D,[1]MDA_Assets!AB:AB,"",0)</f>
        <v>1952</v>
      </c>
      <c r="EK260" s="35" t="str">
        <f>_xlfn.XLOOKUP(B260,[1]MDA_Assets!D:D,[1]MDA_Assets!AC:AC,"",0)</f>
        <v>1052</v>
      </c>
      <c r="EL260" s="35" t="str">
        <f>_xlfn.XLOOKUP(B260,[1]MDA_Assets!D:D,[1]MDA_Assets!AD:AD,"",0)</f>
        <v>4952</v>
      </c>
      <c r="EM260" s="35" t="str">
        <f>_xlfn.XLOOKUP(B260,[1]MDA_Assets!D:D,[1]MDA_Assets!AE:AE,"",0)</f>
        <v>3952</v>
      </c>
      <c r="EN260" s="35" t="str">
        <f>_xlfn.XLOOKUP(B260,[1]MDA_Assets!D:D,[1]MDA_Assets!AF:AF,"",0)</f>
        <v>5952</v>
      </c>
      <c r="EO260" s="35" t="str">
        <f>_xlfn.XLOOKUP(B260,[1]MDA_Assets!D:D,[1]MDA_Assets!AG:AG,"",0)</f>
        <v>1952</v>
      </c>
      <c r="EP260" s="36">
        <f t="shared" si="199"/>
        <v>365</v>
      </c>
      <c r="EQ260" s="36">
        <f t="shared" si="199"/>
        <v>180</v>
      </c>
      <c r="ER260" s="36">
        <f t="shared" si="231"/>
        <v>730</v>
      </c>
      <c r="ES260" s="36">
        <f t="shared" si="232"/>
        <v>730</v>
      </c>
      <c r="ET260" s="36">
        <f t="shared" si="233"/>
        <v>730</v>
      </c>
      <c r="EU260" s="36">
        <f t="shared" si="234"/>
        <v>365</v>
      </c>
      <c r="EV260" s="36" t="str">
        <f t="shared" si="235"/>
        <v/>
      </c>
      <c r="EW260" s="36" t="str">
        <f t="shared" si="207"/>
        <v/>
      </c>
      <c r="EX260" s="36" t="str">
        <f t="shared" si="208"/>
        <v/>
      </c>
      <c r="EY260" s="36">
        <f t="shared" si="206"/>
        <v>11.78</v>
      </c>
      <c r="EZ260" s="36">
        <f t="shared" si="206"/>
        <v>5.81</v>
      </c>
      <c r="FA260" s="36">
        <f t="shared" si="206"/>
        <v>23.55</v>
      </c>
      <c r="FB260" s="36">
        <f t="shared" si="205"/>
        <v>23.55</v>
      </c>
      <c r="FC260" s="36">
        <f t="shared" si="205"/>
        <v>23.55</v>
      </c>
      <c r="FD260" s="36">
        <f t="shared" si="205"/>
        <v>11.78</v>
      </c>
      <c r="FE260" s="36" t="str">
        <f t="shared" si="205"/>
        <v/>
      </c>
      <c r="FF260" s="36" t="str">
        <f t="shared" si="205"/>
        <v/>
      </c>
      <c r="FG260" s="36" t="str">
        <f t="shared" si="205"/>
        <v/>
      </c>
      <c r="FH260" s="37" t="str" cm="1">
        <f t="array" ref="FH260">_xlfn.IFS(EY260="", "No Data", EY260&lt;0, "Negative/Future", EY260=0, "Zero Days", EY260&lt;=3, "&lt; 3 Months", EY260&lt;=6, "3 to 6 Months", EY260&lt;=9, "6 to 9 Months", EY260&lt;=12, "9 to 12 Months", EY260&lt;=15, "12 to 15 Months", EY260&lt;=18, "15 to 18 Months", EY260&lt;=24, "18 to 24 Months", EY260&gt;24, "&gt; 24 Months")</f>
        <v>9 to 12 Months</v>
      </c>
      <c r="FI260" s="37" t="str" cm="1">
        <f t="array" ref="FI260">_xlfn.IFS(EZ260="", "No Data", EZ260&lt;0, "Negative/Future", EZ260=0, "Zero Days", EZ260&lt;=3, "&lt; 3 Months", EZ260&lt;=6, "3 to 6 Months", EZ260&lt;=9, "6 to 9 Months", EZ260&lt;=12, "9 to 12 Months", EZ260&lt;=15, "12 to 15 Months", EZ260&lt;=18, "15 to 18 Months", EZ260&lt;=24, "18 to 24 Months", EZ260&gt;24, "&gt; 24 Months")</f>
        <v>3 to 6 Months</v>
      </c>
      <c r="FJ260" s="37" t="str" cm="1">
        <f t="array" ref="FJ260">_xlfn.IFS(FA260="", "No Data", FA260&lt;0, "Negative/Future", FA260=0, "Zero Days", FA260&lt;=3, "&lt; 3 Months", FA260&lt;=6, "3 to 6 Months", FA260&lt;=9, "6 to 9 Months", FA260&lt;=12, "9 to 12 Months", FA260&lt;=15, "12 to 15 Months", FA260&lt;=18, "15 to 18 Months", FA260&lt;=24, "18 to 24 Months", FA260&gt;24, "&gt; 24 Months")</f>
        <v>18 to 24 Months</v>
      </c>
      <c r="FK260" s="37" t="str" cm="1">
        <f t="array" ref="FK260">_xlfn.IFS(FB260="", "No Data", FB260&lt;0, "Negative/Future", FB260=0, "Zero Days", FB260&lt;=3, "&lt; 3 Months", FB260&lt;=6, "3 to 6 Months", FB260&lt;=9, "6 to 9 Months", FB260&lt;=12, "9 to 12 Months", FB260&lt;=15, "12 to 15 Months", FB260&lt;=18, "15 to 18 Months", FB260&lt;=24, "18 to 24 Months", FB260&gt;24, "&gt; 24 Months")</f>
        <v>18 to 24 Months</v>
      </c>
      <c r="FL260" s="37" t="str" cm="1">
        <f t="array" ref="FL260">_xlfn.IFS(FC260="", "No Data", FC260&lt;0, "Negative/Future", FC260=0, "Zero Days", FC260&lt;=3, "&lt; 3 Months", FC260&lt;=6, "3 to 6 Months", FC260&lt;=9, "6 to 9 Months", FC260&lt;=12, "9 to 12 Months", FC260&lt;=15, "12 to 15 Months", FC260&lt;=18, "15 to 18 Months", FC260&lt;=24, "18 to 24 Months", FC260&gt;24, "&gt; 24 Months")</f>
        <v>18 to 24 Months</v>
      </c>
      <c r="FM260" s="37" t="str" cm="1">
        <f t="array" ref="FM260">_xlfn.IFS(FD260="", "No Data", FD260&lt;0, "Negative/Future", FD260=0, "Zero Days", FD260&lt;=3, "&lt; 3 Months", FD260&lt;=6, "3 to 6 Months", FD260&lt;=9, "6 to 9 Months", FD260&lt;=12, "9 to 12 Months", FD260&lt;=15, "12 to 15 Months", FD260&lt;=18, "15 to 18 Months", FD260&lt;=24, "18 to 24 Months", FD260&gt;24, "&gt; 24 Months")</f>
        <v>9 to 12 Months</v>
      </c>
      <c r="FN260" s="37" t="str" cm="1">
        <f t="array" ref="FN260">_xlfn.IFS(FE260="", "No Data", FE260&lt;0, "Negative/Future", FE260=0, "Zero Days", FE260&lt;=3, "&lt; 3 Months", FE260&lt;=6, "3 to 6 Months", FE260&lt;=9, "6 to 9 Months", FE260&lt;=12, "9 to 12 Months", FE260&lt;=15, "12 to 15 Months", FE260&lt;=18, "15 to 18 Months", FE260&lt;=24, "18 to 24 Months", FE260&gt;24, "&gt; 24 Months")</f>
        <v>No Data</v>
      </c>
      <c r="FO260" s="37" t="str" cm="1">
        <f t="array" ref="FO260">_xlfn.IFS(FG260="", "No Data", FG260&lt;0, "Negative/Future", FG260=0, "Zero Days", FG260&lt;=3, "&lt; 3 Months", FG260&lt;=6, "3 to 6 Months", FG260&lt;=9, "6 to 9 Months", FG260&lt;=12, "9 to 12 Months", FG260&lt;=15, "12 to 15 Months", FG260&lt;=18, "15 to 18 Months", FG260&lt;=24, "18 to 24 Months", FG260&gt;24, "&gt; 24 Months")</f>
        <v>No Data</v>
      </c>
      <c r="FP260" s="37" t="str" cm="1">
        <f t="array" ref="FP260">_xlfn.IFS(FF260="", "No Data", FF260&lt;0, "Negative/Future", FF260=0, "Zero Days", FF260&lt;=3, "&lt; 3 Months", FF260&lt;=6, "3 to 6 Months", FF260&lt;=9, "6 to 9 Months", FF260&lt;=12, "9 to 12 Months", FF260&lt;=15, "12 to 15 Months", FF260&lt;=18, "15 to 18 Months", FF260&lt;=24, "18 to 24 Months", FF260&gt;24, "&gt; 24 Months")</f>
        <v>No Data</v>
      </c>
      <c r="FQ260" s="29" t="s">
        <v>1364</v>
      </c>
      <c r="FR260" s="29">
        <v>9771445146</v>
      </c>
      <c r="FS260" s="38" t="str">
        <f>VLOOKUP(_xlfn.XLOOKUP(B260,[1]MDA_Assets!D:D,[1]MDA_Assets!I:I,"",0),[1]Validation!$B$1:$C$8,2,0)</f>
        <v>C</v>
      </c>
      <c r="FT260" s="38" t="s">
        <v>202</v>
      </c>
      <c r="FU260" s="31" t="str">
        <f>_xlfn.XLOOKUP(B260,[1]MDA_Assets!D:D,[1]MDA_Assets!X:X,"",0)</f>
        <v>No</v>
      </c>
      <c r="FV260" s="39">
        <v>1</v>
      </c>
      <c r="FW260" s="39">
        <v>0</v>
      </c>
      <c r="FX260" s="39">
        <v>0</v>
      </c>
      <c r="FY260" s="39">
        <v>8</v>
      </c>
      <c r="FZ260" s="40">
        <f t="shared" si="196"/>
        <v>46310</v>
      </c>
      <c r="GA260" s="40">
        <f t="shared" si="196"/>
        <v>46125</v>
      </c>
      <c r="GB260" s="40">
        <f t="shared" si="209"/>
        <v>46685</v>
      </c>
      <c r="GC260" s="40">
        <f t="shared" si="210"/>
        <v>46675</v>
      </c>
      <c r="GD260" s="40">
        <f t="shared" si="211"/>
        <v>46675</v>
      </c>
      <c r="GE260" s="40">
        <f t="shared" si="212"/>
        <v>46310</v>
      </c>
      <c r="GF260" s="40" t="str">
        <f t="shared" si="200"/>
        <v/>
      </c>
      <c r="GG260" s="40" t="str">
        <f t="shared" si="200"/>
        <v/>
      </c>
      <c r="GH260" s="40" t="str">
        <f t="shared" si="200"/>
        <v/>
      </c>
      <c r="GI260" s="39">
        <f t="shared" si="236"/>
        <v>0</v>
      </c>
      <c r="GJ260" s="39">
        <f t="shared" si="237"/>
        <v>0</v>
      </c>
      <c r="GK260" s="39">
        <f t="shared" si="238"/>
        <v>0</v>
      </c>
      <c r="GL260" s="39">
        <f t="shared" si="239"/>
        <v>6</v>
      </c>
    </row>
    <row r="261" spans="1:194" x14ac:dyDescent="0.25">
      <c r="A261" s="19">
        <v>291</v>
      </c>
      <c r="B261" s="43" t="s">
        <v>1365</v>
      </c>
      <c r="C261" s="43" t="s">
        <v>186</v>
      </c>
      <c r="D261" s="43" t="s">
        <v>241</v>
      </c>
      <c r="E261" s="43" t="s">
        <v>800</v>
      </c>
      <c r="F261" s="43" t="s">
        <v>1243</v>
      </c>
      <c r="G261" s="43" t="s">
        <v>190</v>
      </c>
      <c r="H261" s="43" t="s">
        <v>498</v>
      </c>
      <c r="I261" s="43" t="s">
        <v>192</v>
      </c>
      <c r="J261" s="44">
        <f t="shared" si="213"/>
        <v>43981.545138888891</v>
      </c>
      <c r="K261" s="44">
        <v>43617.545138888891</v>
      </c>
      <c r="L261" s="44">
        <v>43580</v>
      </c>
      <c r="M261" s="43" t="s">
        <v>2993</v>
      </c>
      <c r="N261" s="43" t="s">
        <v>2994</v>
      </c>
      <c r="O261" s="44">
        <v>46134.225995370369</v>
      </c>
      <c r="P261" s="43">
        <v>25259</v>
      </c>
      <c r="Q261" s="43">
        <v>13592</v>
      </c>
      <c r="R261" s="43">
        <v>11666</v>
      </c>
      <c r="S261" s="43" t="s">
        <v>206</v>
      </c>
      <c r="T261" s="44">
        <v>46132.770833333336</v>
      </c>
      <c r="U261" s="44">
        <v>46132.770833333336</v>
      </c>
      <c r="V261" s="44">
        <v>46132.770833333336</v>
      </c>
      <c r="W261" s="44">
        <v>46132.770833333336</v>
      </c>
      <c r="X261" s="44">
        <v>46132.770833333336</v>
      </c>
      <c r="Y261" s="44">
        <v>46132.770833333336</v>
      </c>
      <c r="Z261" s="43" t="s">
        <v>199</v>
      </c>
      <c r="AA261" s="43"/>
      <c r="AB261" s="44">
        <v>45503.770833333336</v>
      </c>
      <c r="AC261" s="43"/>
      <c r="AD261" s="43"/>
      <c r="AE261" s="43">
        <v>8</v>
      </c>
      <c r="AF261" s="43" t="s">
        <v>2343</v>
      </c>
      <c r="AG261" s="43" t="s">
        <v>2343</v>
      </c>
      <c r="AH261" s="43" t="s">
        <v>2995</v>
      </c>
      <c r="AI261" s="43" t="s">
        <v>2995</v>
      </c>
      <c r="AJ261" s="43" t="s">
        <v>2108</v>
      </c>
      <c r="AK261" s="43" t="s">
        <v>2141</v>
      </c>
      <c r="AL261" s="47">
        <v>46321</v>
      </c>
      <c r="AM261" s="47">
        <v>46312</v>
      </c>
      <c r="AN261" s="47">
        <v>46497</v>
      </c>
      <c r="AO261" s="47">
        <v>46497</v>
      </c>
      <c r="AP261" s="47">
        <v>46862</v>
      </c>
      <c r="AQ261" s="47">
        <v>46383</v>
      </c>
      <c r="AR261" s="46">
        <v>45868</v>
      </c>
      <c r="AS261" s="48"/>
      <c r="AT261" s="48"/>
      <c r="AU261" s="43">
        <v>1</v>
      </c>
      <c r="AV261" s="43">
        <v>0</v>
      </c>
      <c r="AW261" s="43">
        <v>0</v>
      </c>
      <c r="AX261" s="51" t="s">
        <v>211</v>
      </c>
      <c r="AY261" s="51" t="s">
        <v>211</v>
      </c>
      <c r="AZ261" s="51" t="s">
        <v>198</v>
      </c>
      <c r="BA261" s="20">
        <f t="shared" ca="1" si="195"/>
        <v>0</v>
      </c>
      <c r="BB261" s="20">
        <f t="shared" ca="1" si="195"/>
        <v>0</v>
      </c>
      <c r="BC261" s="20">
        <f t="shared" ca="1" si="195"/>
        <v>0</v>
      </c>
      <c r="BD261" s="20">
        <f t="shared" ca="1" si="195"/>
        <v>0</v>
      </c>
      <c r="BE261" s="20">
        <f t="shared" ca="1" si="195"/>
        <v>0</v>
      </c>
      <c r="BF261" s="20">
        <f t="shared" ca="1" si="195"/>
        <v>0</v>
      </c>
      <c r="BG261" s="21">
        <f t="shared" ca="1" si="195"/>
        <v>1</v>
      </c>
      <c r="BH261" s="21" t="str">
        <f t="shared" ca="1" si="195"/>
        <v/>
      </c>
      <c r="BI261" s="21" t="str">
        <f t="shared" ca="1" si="195"/>
        <v/>
      </c>
      <c r="BJ261" s="22">
        <f t="shared" ca="1" si="214"/>
        <v>1</v>
      </c>
      <c r="BK261" s="21">
        <f t="shared" si="215"/>
        <v>18</v>
      </c>
      <c r="BL261" s="22">
        <f t="shared" ca="1" si="216"/>
        <v>26011</v>
      </c>
      <c r="BM261" s="22">
        <f t="shared" ca="1" si="217"/>
        <v>14046</v>
      </c>
      <c r="BN261" s="23">
        <f t="shared" ca="1" si="218"/>
        <v>11965</v>
      </c>
      <c r="BO261" s="24">
        <f t="shared" ca="1" si="219"/>
        <v>752</v>
      </c>
      <c r="BP261" s="51" t="str">
        <f>_xlfn.XLOOKUP(E261,[1]Validation!E:E,[1]Validation!F:F,"")</f>
        <v>EG18</v>
      </c>
      <c r="BQ261" s="51" t="str">
        <f>_xlfn.XLOOKUP(BP261,[1]Validation!F:F,[1]Validation!G:G,"")</f>
        <v>EG11 to EG22</v>
      </c>
      <c r="BR261" s="52" t="str">
        <f>VLOOKUP(G261,[1]Validation!$B$1:$C$9,2,0)</f>
        <v>B</v>
      </c>
      <c r="BS261" s="51">
        <f t="shared" ca="1" si="220"/>
        <v>84</v>
      </c>
      <c r="BT261" s="53">
        <f>_xlfn.XLOOKUP(B261,'[2]1. All Calls'!$R:$R,'[2]1. All Calls'!$A:$A,"",0)</f>
        <v>46133.464386574102</v>
      </c>
      <c r="BU261" s="51" t="str">
        <f>_xlfn.XLOOKUP(B261,'[2]1. All Calls'!$R:$R,'[2]1. All Calls'!$F:$F,"",0)</f>
        <v>CC-02054325</v>
      </c>
      <c r="BV261" s="51" t="str">
        <f>_xlfn.XLOOKUP(B261,'[2]1. All Calls'!$R:$R,'[2]1. All Calls'!$J:$J,"",0)</f>
        <v>Schedule Service</v>
      </c>
      <c r="BW261" s="53">
        <f>_xlfn.XLOOKUP(B261,'[2]Sch Calls'!$R:$R,'[2]Sch Calls'!$A:$A,"",0)</f>
        <v>46133.464386574102</v>
      </c>
      <c r="BX261" s="51">
        <f>_xlfn.XLOOKUP(B261,'[2]Sch Calls'!$R:$R,'[2]Sch Calls'!$B:$B,"",0)</f>
        <v>25259</v>
      </c>
      <c r="BY261" s="51" t="str">
        <f t="shared" si="197"/>
        <v>18-Oct-26</v>
      </c>
      <c r="BZ261" s="51" t="str">
        <f t="shared" si="197"/>
        <v>18-Oct-26</v>
      </c>
      <c r="CA261" s="51" t="str">
        <f t="shared" si="221"/>
        <v>21-Jan-27</v>
      </c>
      <c r="CB261" s="51" t="str">
        <f t="shared" si="222"/>
        <v>19-Oct-27</v>
      </c>
      <c r="CC261" s="51" t="str">
        <f t="shared" si="223"/>
        <v>20-Apr-28</v>
      </c>
      <c r="CD261" s="51" t="str">
        <f t="shared" si="224"/>
        <v>21-Apr-27</v>
      </c>
      <c r="CE261" s="51">
        <f t="shared" ca="1" si="198"/>
        <v>43</v>
      </c>
      <c r="CF261" s="51">
        <f t="shared" ca="1" si="198"/>
        <v>43</v>
      </c>
      <c r="CG261" s="51">
        <f t="shared" ca="1" si="225"/>
        <v>43</v>
      </c>
      <c r="CH261" s="51">
        <f t="shared" ca="1" si="226"/>
        <v>43</v>
      </c>
      <c r="CI261" s="51">
        <f t="shared" ca="1" si="227"/>
        <v>43</v>
      </c>
      <c r="CJ261" s="51">
        <f t="shared" ca="1" si="228"/>
        <v>43</v>
      </c>
      <c r="CK261" s="51">
        <f t="shared" ca="1" si="203"/>
        <v>774</v>
      </c>
      <c r="CL261" s="51">
        <f t="shared" ca="1" si="203"/>
        <v>774</v>
      </c>
      <c r="CM261" s="51">
        <f t="shared" ca="1" si="203"/>
        <v>774</v>
      </c>
      <c r="CN261" s="51">
        <f t="shared" ca="1" si="203"/>
        <v>774</v>
      </c>
      <c r="CO261" s="51">
        <f t="shared" ca="1" si="203"/>
        <v>774</v>
      </c>
      <c r="CP261" s="51">
        <f t="shared" ca="1" si="203"/>
        <v>774</v>
      </c>
      <c r="CQ261" s="51">
        <f t="shared" ca="1" si="204"/>
        <v>724</v>
      </c>
      <c r="CR261" s="51">
        <f t="shared" ca="1" si="204"/>
        <v>724</v>
      </c>
      <c r="CS261" s="51">
        <f t="shared" ca="1" si="204"/>
        <v>2224</v>
      </c>
      <c r="CT261" s="51">
        <f t="shared" ca="1" si="204"/>
        <v>2224</v>
      </c>
      <c r="CU261" s="51">
        <f t="shared" ca="1" si="204"/>
        <v>7224</v>
      </c>
      <c r="CV261" s="54">
        <f t="shared" ca="1" si="204"/>
        <v>1224</v>
      </c>
      <c r="CW261" s="25" t="s">
        <v>195</v>
      </c>
      <c r="CX261" s="55">
        <v>0.5</v>
      </c>
      <c r="CY261" s="55"/>
      <c r="CZ261" s="26">
        <v>0</v>
      </c>
      <c r="DA261" s="26">
        <v>0</v>
      </c>
      <c r="DB261" s="26">
        <v>0</v>
      </c>
      <c r="DC261" s="26">
        <v>0</v>
      </c>
      <c r="DD261" s="26">
        <v>0</v>
      </c>
      <c r="DE261" s="26">
        <v>0</v>
      </c>
      <c r="DF261" s="26">
        <v>0</v>
      </c>
      <c r="DG261" s="26">
        <v>0</v>
      </c>
      <c r="DH261" s="26">
        <v>0</v>
      </c>
      <c r="DI261" s="26">
        <v>0</v>
      </c>
      <c r="DJ261" s="26">
        <v>0</v>
      </c>
      <c r="DK261" s="26">
        <v>0</v>
      </c>
      <c r="DL261" s="27">
        <f t="shared" si="229"/>
        <v>46208.464386574102</v>
      </c>
      <c r="DM261" s="28">
        <f t="shared" ca="1" si="230"/>
        <v>0</v>
      </c>
      <c r="DN261" s="56">
        <f>_xlfn.XLOOKUP(B261,'[2]1. All Calls'!$R:$R,'[2]1. All Calls'!$A:$A,"",0)</f>
        <v>46133.464386574102</v>
      </c>
      <c r="DO261" s="57" t="str">
        <f ca="1">VLOOKUP(DM261,[1]Validation!$B$20:$C$25,2,0)</f>
        <v>Within 3 months</v>
      </c>
      <c r="DP261" s="58" t="str">
        <f>_xlfn.XLOOKUP(B261,'[1]Active AMCs- Dealer'!E:E,'[1]Active AMCs- Dealer'!L:L,"Not in AMC",0)</f>
        <v>Not in AMC</v>
      </c>
      <c r="DQ261" s="50" t="s">
        <v>238</v>
      </c>
      <c r="DR261" s="29" t="str">
        <f>_xlfn.XLOOKUP(B261,'[2]1. All Calls'!$R:$R,'[2]1. All Calls'!$F:$F,"",0)</f>
        <v>CC-02054325</v>
      </c>
      <c r="DS261" s="29" t="str">
        <f>_xlfn.XLOOKUP(B261,'[2]1. All Calls'!$R:$R,'[2]1. All Calls'!$AB:$AB,"",0)</f>
        <v>We visited site and changed air filter, Separator, Oil filter, Oil, valve kit and motor regressing done today after than start and check unit running well condition at the present time.</v>
      </c>
      <c r="DT261" s="30">
        <f>_xlfn.XLOOKUP(DR261,'[2]1. All Calls'!$F:$F,'[2]1. All Calls'!$A:$A,"",0)</f>
        <v>46133.464386574102</v>
      </c>
      <c r="DU261" s="31">
        <f>_xlfn.XLOOKUP(DR261,'[2]1. All Calls'!$F:$F,'[2]1. All Calls'!$B:$B,"",0)</f>
        <v>25259</v>
      </c>
      <c r="DV261" s="31">
        <f>_xlfn.XLOOKUP(B261,[1]MDA_Assets!D:D,[1]MDA_Assets!N:N,"",0)</f>
        <v>13592</v>
      </c>
      <c r="DW261" s="31">
        <f>_xlfn.XLOOKUP(B261,[1]MDA_Assets!D:D,[1]MDA_Assets!O:O,"",0)</f>
        <v>11666</v>
      </c>
      <c r="DX261" s="32" t="str">
        <f>_xlfn.XLOOKUP(B261,[1]MDA_Assets!D:D,[1]MDA_Assets!Q:Q,"",0)</f>
        <v>XD</v>
      </c>
      <c r="DY261" s="33">
        <f>_xlfn.XLOOKUP(B261,[1]MDA_Assets!D:D,[1]MDA_Assets!R:R,"",0)</f>
        <v>46133</v>
      </c>
      <c r="DZ261" s="33">
        <f>_xlfn.XLOOKUP(B261,[1]MDA_Assets!D:D,[1]MDA_Assets!S:S,"",0)</f>
        <v>46133</v>
      </c>
      <c r="EA261" s="33">
        <f>_xlfn.XLOOKUP(B261,[1]MDA_Assets!D:D,[1]MDA_Assets!T:T,"",0)</f>
        <v>46133</v>
      </c>
      <c r="EB261" s="33">
        <f>_xlfn.XLOOKUP(B261,[1]MDA_Assets!D:D,[1]MDA_Assets!U:U,"",0)</f>
        <v>46133</v>
      </c>
      <c r="EC261" s="33">
        <f>_xlfn.XLOOKUP(B261,[1]MDA_Assets!D:D,[1]MDA_Assets!V:V,"",0)</f>
        <v>46133</v>
      </c>
      <c r="ED261" s="33">
        <f>_xlfn.XLOOKUP(B261,[1]MDA_Assets!D:D,[1]MDA_Assets!W:W,"",0)</f>
        <v>46133</v>
      </c>
      <c r="EE261" s="32" t="str">
        <f>_xlfn.XLOOKUP(B261,[1]MDA_Assets!D:D,[1]MDA_Assets!X:X,"",0)</f>
        <v>Yes</v>
      </c>
      <c r="EF261" s="33">
        <f>_xlfn.XLOOKUP(B261,[1]MDA_Assets!D:D,[1]MDA_Assets!Y:Y,"",0)</f>
        <v>45504</v>
      </c>
      <c r="EG261" s="33">
        <f>_xlfn.XLOOKUP(B261,[1]MDA_Assets!D:D,[1]MDA_Assets!Z:Z,"",0)</f>
        <v>0</v>
      </c>
      <c r="EH261" s="33">
        <f>_xlfn.XLOOKUP(B261,[1]MDA_Assets!D:D,[1]MDA_Assets!AA:AA,"",0)</f>
        <v>0</v>
      </c>
      <c r="EI261" s="34">
        <v>18</v>
      </c>
      <c r="EJ261" s="35" t="str">
        <f>_xlfn.XLOOKUP(B261,[1]MDA_Assets!D:D,[1]MDA_Assets!AB:AB,"",0)</f>
        <v>1498</v>
      </c>
      <c r="EK261" s="35" t="str">
        <f>_xlfn.XLOOKUP(B261,[1]MDA_Assets!D:D,[1]MDA_Assets!AC:AC,"",0)</f>
        <v>1498</v>
      </c>
      <c r="EL261" s="35" t="str">
        <f>_xlfn.XLOOKUP(B261,[1]MDA_Assets!D:D,[1]MDA_Assets!AD:AD,"",0)</f>
        <v>2998</v>
      </c>
      <c r="EM261" s="35" t="str">
        <f>_xlfn.XLOOKUP(B261,[1]MDA_Assets!D:D,[1]MDA_Assets!AE:AE,"",0)</f>
        <v>2998</v>
      </c>
      <c r="EN261" s="35" t="str">
        <f>_xlfn.XLOOKUP(B261,[1]MDA_Assets!D:D,[1]MDA_Assets!AF:AF,"",0)</f>
        <v>7998</v>
      </c>
      <c r="EO261" s="35" t="str">
        <f>_xlfn.XLOOKUP(B261,[1]MDA_Assets!D:D,[1]MDA_Assets!AG:AG,"",0)</f>
        <v>1998</v>
      </c>
      <c r="EP261" s="36">
        <f t="shared" si="199"/>
        <v>189</v>
      </c>
      <c r="EQ261" s="36">
        <f t="shared" si="199"/>
        <v>180</v>
      </c>
      <c r="ER261" s="36">
        <f t="shared" si="231"/>
        <v>365</v>
      </c>
      <c r="ES261" s="36">
        <f t="shared" si="232"/>
        <v>365</v>
      </c>
      <c r="ET261" s="36">
        <f t="shared" si="233"/>
        <v>730</v>
      </c>
      <c r="EU261" s="36">
        <f t="shared" si="234"/>
        <v>251</v>
      </c>
      <c r="EV261" s="36">
        <f t="shared" si="235"/>
        <v>365</v>
      </c>
      <c r="EW261" s="36" t="str">
        <f t="shared" si="207"/>
        <v/>
      </c>
      <c r="EX261" s="36" t="str">
        <f t="shared" si="208"/>
        <v/>
      </c>
      <c r="EY261" s="36">
        <f t="shared" si="206"/>
        <v>6.1</v>
      </c>
      <c r="EZ261" s="36">
        <f t="shared" si="206"/>
        <v>5.81</v>
      </c>
      <c r="FA261" s="36">
        <f t="shared" si="206"/>
        <v>11.78</v>
      </c>
      <c r="FB261" s="36">
        <f t="shared" si="205"/>
        <v>11.78</v>
      </c>
      <c r="FC261" s="36">
        <f t="shared" si="205"/>
        <v>23.55</v>
      </c>
      <c r="FD261" s="36">
        <f t="shared" si="205"/>
        <v>8.1</v>
      </c>
      <c r="FE261" s="36">
        <f t="shared" si="205"/>
        <v>11.78</v>
      </c>
      <c r="FF261" s="36" t="str">
        <f t="shared" si="205"/>
        <v/>
      </c>
      <c r="FG261" s="36" t="str">
        <f t="shared" si="205"/>
        <v/>
      </c>
      <c r="FH261" s="37" t="str" cm="1">
        <f t="array" ref="FH261">_xlfn.IFS(EY261="", "No Data", EY261&lt;0, "Negative/Future", EY261=0, "Zero Days", EY261&lt;=3, "&lt; 3 Months", EY261&lt;=6, "3 to 6 Months", EY261&lt;=9, "6 to 9 Months", EY261&lt;=12, "9 to 12 Months", EY261&lt;=15, "12 to 15 Months", EY261&lt;=18, "15 to 18 Months", EY261&lt;=24, "18 to 24 Months", EY261&gt;24, "&gt; 24 Months")</f>
        <v>6 to 9 Months</v>
      </c>
      <c r="FI261" s="37" t="str" cm="1">
        <f t="array" ref="FI261">_xlfn.IFS(EZ261="", "No Data", EZ261&lt;0, "Negative/Future", EZ261=0, "Zero Days", EZ261&lt;=3, "&lt; 3 Months", EZ261&lt;=6, "3 to 6 Months", EZ261&lt;=9, "6 to 9 Months", EZ261&lt;=12, "9 to 12 Months", EZ261&lt;=15, "12 to 15 Months", EZ261&lt;=18, "15 to 18 Months", EZ261&lt;=24, "18 to 24 Months", EZ261&gt;24, "&gt; 24 Months")</f>
        <v>3 to 6 Months</v>
      </c>
      <c r="FJ261" s="37" t="str" cm="1">
        <f t="array" ref="FJ261">_xlfn.IFS(FA261="", "No Data", FA261&lt;0, "Negative/Future", FA261=0, "Zero Days", FA261&lt;=3, "&lt; 3 Months", FA261&lt;=6, "3 to 6 Months", FA261&lt;=9, "6 to 9 Months", FA261&lt;=12, "9 to 12 Months", FA261&lt;=15, "12 to 15 Months", FA261&lt;=18, "15 to 18 Months", FA261&lt;=24, "18 to 24 Months", FA261&gt;24, "&gt; 24 Months")</f>
        <v>9 to 12 Months</v>
      </c>
      <c r="FK261" s="37" t="str" cm="1">
        <f t="array" ref="FK261">_xlfn.IFS(FB261="", "No Data", FB261&lt;0, "Negative/Future", FB261=0, "Zero Days", FB261&lt;=3, "&lt; 3 Months", FB261&lt;=6, "3 to 6 Months", FB261&lt;=9, "6 to 9 Months", FB261&lt;=12, "9 to 12 Months", FB261&lt;=15, "12 to 15 Months", FB261&lt;=18, "15 to 18 Months", FB261&lt;=24, "18 to 24 Months", FB261&gt;24, "&gt; 24 Months")</f>
        <v>9 to 12 Months</v>
      </c>
      <c r="FL261" s="37" t="str" cm="1">
        <f t="array" ref="FL261">_xlfn.IFS(FC261="", "No Data", FC261&lt;0, "Negative/Future", FC261=0, "Zero Days", FC261&lt;=3, "&lt; 3 Months", FC261&lt;=6, "3 to 6 Months", FC261&lt;=9, "6 to 9 Months", FC261&lt;=12, "9 to 12 Months", FC261&lt;=15, "12 to 15 Months", FC261&lt;=18, "15 to 18 Months", FC261&lt;=24, "18 to 24 Months", FC261&gt;24, "&gt; 24 Months")</f>
        <v>18 to 24 Months</v>
      </c>
      <c r="FM261" s="37" t="str" cm="1">
        <f t="array" ref="FM261">_xlfn.IFS(FD261="", "No Data", FD261&lt;0, "Negative/Future", FD261=0, "Zero Days", FD261&lt;=3, "&lt; 3 Months", FD261&lt;=6, "3 to 6 Months", FD261&lt;=9, "6 to 9 Months", FD261&lt;=12, "9 to 12 Months", FD261&lt;=15, "12 to 15 Months", FD261&lt;=18, "15 to 18 Months", FD261&lt;=24, "18 to 24 Months", FD261&gt;24, "&gt; 24 Months")</f>
        <v>6 to 9 Months</v>
      </c>
      <c r="FN261" s="37" t="str" cm="1">
        <f t="array" ref="FN261">_xlfn.IFS(FE261="", "No Data", FE261&lt;0, "Negative/Future", FE261=0, "Zero Days", FE261&lt;=3, "&lt; 3 Months", FE261&lt;=6, "3 to 6 Months", FE261&lt;=9, "6 to 9 Months", FE261&lt;=12, "9 to 12 Months", FE261&lt;=15, "12 to 15 Months", FE261&lt;=18, "15 to 18 Months", FE261&lt;=24, "18 to 24 Months", FE261&gt;24, "&gt; 24 Months")</f>
        <v>9 to 12 Months</v>
      </c>
      <c r="FO261" s="37" t="str" cm="1">
        <f t="array" ref="FO261">_xlfn.IFS(FG261="", "No Data", FG261&lt;0, "Negative/Future", FG261=0, "Zero Days", FG261&lt;=3, "&lt; 3 Months", FG261&lt;=6, "3 to 6 Months", FG261&lt;=9, "6 to 9 Months", FG261&lt;=12, "9 to 12 Months", FG261&lt;=15, "12 to 15 Months", FG261&lt;=18, "15 to 18 Months", FG261&lt;=24, "18 to 24 Months", FG261&gt;24, "&gt; 24 Months")</f>
        <v>No Data</v>
      </c>
      <c r="FP261" s="37" t="str" cm="1">
        <f t="array" ref="FP261">_xlfn.IFS(FF261="", "No Data", FF261&lt;0, "Negative/Future", FF261=0, "Zero Days", FF261&lt;=3, "&lt; 3 Months", FF261&lt;=6, "3 to 6 Months", FF261&lt;=9, "6 to 9 Months", FF261&lt;=12, "9 to 12 Months", FF261&lt;=15, "12 to 15 Months", FF261&lt;=18, "15 to 18 Months", FF261&lt;=24, "18 to 24 Months", FF261&gt;24, "&gt; 24 Months")</f>
        <v>No Data</v>
      </c>
      <c r="FQ261" s="29" t="s">
        <v>364</v>
      </c>
      <c r="FR261" s="29">
        <v>1488690694</v>
      </c>
      <c r="FS261" s="38" t="str">
        <f>VLOOKUP(_xlfn.XLOOKUP(B261,[1]MDA_Assets!D:D,[1]MDA_Assets!I:I,"",0),[1]Validation!$B$1:$C$8,2,0)</f>
        <v>B</v>
      </c>
      <c r="FT261" s="38" t="s">
        <v>202</v>
      </c>
      <c r="FU261" s="31" t="str">
        <f>_xlfn.XLOOKUP(B261,[1]MDA_Assets!D:D,[1]MDA_Assets!X:X,"",0)</f>
        <v>Yes</v>
      </c>
      <c r="FV261" s="39">
        <v>1</v>
      </c>
      <c r="FW261" s="39">
        <v>0</v>
      </c>
      <c r="FX261" s="39">
        <v>0</v>
      </c>
      <c r="FY261" s="39">
        <v>8</v>
      </c>
      <c r="FZ261" s="40">
        <f t="shared" si="196"/>
        <v>46322</v>
      </c>
      <c r="GA261" s="40">
        <f t="shared" si="196"/>
        <v>46313</v>
      </c>
      <c r="GB261" s="40">
        <f t="shared" si="209"/>
        <v>46498</v>
      </c>
      <c r="GC261" s="40">
        <f t="shared" si="210"/>
        <v>46498</v>
      </c>
      <c r="GD261" s="40">
        <f t="shared" si="211"/>
        <v>46863</v>
      </c>
      <c r="GE261" s="40">
        <f t="shared" si="212"/>
        <v>46384</v>
      </c>
      <c r="GF261" s="40">
        <f t="shared" si="200"/>
        <v>45869</v>
      </c>
      <c r="GG261" s="40" t="str">
        <f t="shared" si="200"/>
        <v/>
      </c>
      <c r="GH261" s="40" t="str">
        <f t="shared" si="200"/>
        <v/>
      </c>
      <c r="GI261" s="39">
        <f t="shared" si="236"/>
        <v>1</v>
      </c>
      <c r="GJ261" s="39">
        <f t="shared" si="237"/>
        <v>0</v>
      </c>
      <c r="GK261" s="39">
        <f t="shared" si="238"/>
        <v>0</v>
      </c>
      <c r="GL261" s="39">
        <f t="shared" si="239"/>
        <v>6</v>
      </c>
    </row>
    <row r="262" spans="1:194" x14ac:dyDescent="0.25">
      <c r="A262" s="19">
        <v>292</v>
      </c>
      <c r="B262" s="43" t="s">
        <v>1366</v>
      </c>
      <c r="C262" s="43" t="s">
        <v>186</v>
      </c>
      <c r="D262" s="43" t="s">
        <v>187</v>
      </c>
      <c r="E262" s="43" t="s">
        <v>2034</v>
      </c>
      <c r="F262" s="43" t="s">
        <v>574</v>
      </c>
      <c r="G262" s="43" t="s">
        <v>243</v>
      </c>
      <c r="H262" s="43" t="s">
        <v>387</v>
      </c>
      <c r="I262" s="43" t="s">
        <v>192</v>
      </c>
      <c r="J262" s="44">
        <f t="shared" si="213"/>
        <v>44493.770833333336</v>
      </c>
      <c r="K262" s="44">
        <v>44129.770833333336</v>
      </c>
      <c r="L262" s="44">
        <v>44063</v>
      </c>
      <c r="M262" s="43" t="s">
        <v>2996</v>
      </c>
      <c r="N262" s="43" t="s">
        <v>226</v>
      </c>
      <c r="O262" s="44">
        <v>46128.357407407406</v>
      </c>
      <c r="P262" s="43">
        <v>119355</v>
      </c>
      <c r="Q262" s="43">
        <v>10742</v>
      </c>
      <c r="R262" s="43">
        <v>108613</v>
      </c>
      <c r="S262" s="43" t="s">
        <v>194</v>
      </c>
      <c r="T262" s="44">
        <v>46058.770833333336</v>
      </c>
      <c r="U262" s="44">
        <v>46058.770833333336</v>
      </c>
      <c r="V262" s="44">
        <v>46058.770833333336</v>
      </c>
      <c r="W262" s="44">
        <v>46058.770833333336</v>
      </c>
      <c r="X262" s="44">
        <v>46058.770833333336</v>
      </c>
      <c r="Y262" s="44">
        <v>45959.770833333336</v>
      </c>
      <c r="Z262" s="43" t="s">
        <v>199</v>
      </c>
      <c r="AA262" s="43"/>
      <c r="AB262" s="43"/>
      <c r="AC262" s="43"/>
      <c r="AD262" s="43"/>
      <c r="AE262" s="43">
        <v>8</v>
      </c>
      <c r="AF262" s="43" t="s">
        <v>2997</v>
      </c>
      <c r="AG262" s="43" t="s">
        <v>2997</v>
      </c>
      <c r="AH262" s="43" t="s">
        <v>2998</v>
      </c>
      <c r="AI262" s="43" t="s">
        <v>2998</v>
      </c>
      <c r="AJ262" s="43" t="s">
        <v>2999</v>
      </c>
      <c r="AK262" s="43" t="s">
        <v>1127</v>
      </c>
      <c r="AL262" s="47">
        <v>46275</v>
      </c>
      <c r="AM262" s="47">
        <v>46238</v>
      </c>
      <c r="AN262" s="47">
        <v>46775</v>
      </c>
      <c r="AO262" s="47">
        <v>46775</v>
      </c>
      <c r="AP262" s="45">
        <v>46150</v>
      </c>
      <c r="AQ262" s="47">
        <v>46423</v>
      </c>
      <c r="AR262" s="48"/>
      <c r="AS262" s="48"/>
      <c r="AT262" s="48"/>
      <c r="AU262" s="43">
        <v>0</v>
      </c>
      <c r="AV262" s="43">
        <v>1</v>
      </c>
      <c r="AW262" s="43">
        <v>0</v>
      </c>
      <c r="AX262" s="51" t="s">
        <v>259</v>
      </c>
      <c r="AY262" s="51" t="s">
        <v>211</v>
      </c>
      <c r="AZ262" s="51" t="s">
        <v>198</v>
      </c>
      <c r="BA262" s="20">
        <f t="shared" ca="1" si="195"/>
        <v>0</v>
      </c>
      <c r="BB262" s="20">
        <f t="shared" ca="1" si="195"/>
        <v>0</v>
      </c>
      <c r="BC262" s="20">
        <f t="shared" ca="1" si="195"/>
        <v>0</v>
      </c>
      <c r="BD262" s="20">
        <f t="shared" ca="1" si="195"/>
        <v>0</v>
      </c>
      <c r="BE262" s="20">
        <f t="shared" ca="1" si="195"/>
        <v>1</v>
      </c>
      <c r="BF262" s="20">
        <f t="shared" ca="1" si="195"/>
        <v>0</v>
      </c>
      <c r="BG262" s="21" t="str">
        <f t="shared" ca="1" si="195"/>
        <v/>
      </c>
      <c r="BH262" s="21" t="str">
        <f t="shared" ca="1" si="195"/>
        <v/>
      </c>
      <c r="BI262" s="21" t="str">
        <f t="shared" ca="1" si="195"/>
        <v/>
      </c>
      <c r="BJ262" s="22">
        <f t="shared" ca="1" si="214"/>
        <v>1</v>
      </c>
      <c r="BK262" s="21">
        <f t="shared" si="215"/>
        <v>8</v>
      </c>
      <c r="BL262" s="22">
        <f t="shared" ca="1" si="216"/>
        <v>119736</v>
      </c>
      <c r="BM262" s="22">
        <f t="shared" ca="1" si="217"/>
        <v>10776</v>
      </c>
      <c r="BN262" s="23">
        <f t="shared" ca="1" si="218"/>
        <v>108960</v>
      </c>
      <c r="BO262" s="24">
        <f t="shared" ca="1" si="219"/>
        <v>381</v>
      </c>
      <c r="BP262" s="51" t="str">
        <f>_xlfn.XLOOKUP(E262,[1]Validation!E:E,[1]Validation!F:F,"")</f>
        <v>EG30</v>
      </c>
      <c r="BQ262" s="51" t="str">
        <f>_xlfn.XLOOKUP(BP262,[1]Validation!F:F,[1]Validation!G:G,"")</f>
        <v>EG30 to EG45</v>
      </c>
      <c r="BR262" s="52" t="str">
        <f>VLOOKUP(G262,[1]Validation!$B$1:$C$9,2,0)</f>
        <v>A</v>
      </c>
      <c r="BS262" s="51">
        <f t="shared" ca="1" si="220"/>
        <v>67</v>
      </c>
      <c r="BT262" s="53">
        <f>_xlfn.XLOOKUP(B262,'[2]1. All Calls'!$R:$R,'[2]1. All Calls'!$A:$A,"",0)</f>
        <v>46118.274768518502</v>
      </c>
      <c r="BU262" s="51" t="str">
        <f>_xlfn.XLOOKUP(B262,'[2]1. All Calls'!$R:$R,'[2]1. All Calls'!$F:$F,"",0)</f>
        <v>CC-02036698</v>
      </c>
      <c r="BV262" s="51" t="str">
        <f>_xlfn.XLOOKUP(B262,'[2]1. All Calls'!$R:$R,'[2]1. All Calls'!$J:$J,"",0)</f>
        <v>Schedule Service - AMC</v>
      </c>
      <c r="BW262" s="53">
        <f>_xlfn.XLOOKUP(B262,'[2]Sch Calls'!$R:$R,'[2]Sch Calls'!$A:$A,"",0)</f>
        <v>46059.586273148103</v>
      </c>
      <c r="BX262" s="51">
        <f>_xlfn.XLOOKUP(B262,'[2]Sch Calls'!$R:$R,'[2]Sch Calls'!$B:$B,"",0)</f>
        <v>118531</v>
      </c>
      <c r="BY262" s="51" t="str">
        <f t="shared" si="197"/>
        <v>05-Aug-26</v>
      </c>
      <c r="BZ262" s="51" t="str">
        <f t="shared" si="197"/>
        <v>05-Aug-26</v>
      </c>
      <c r="CA262" s="51" t="str">
        <f t="shared" si="221"/>
        <v>08-Nov-26</v>
      </c>
      <c r="CB262" s="51" t="str">
        <f t="shared" si="222"/>
        <v>06-Aug-27</v>
      </c>
      <c r="CC262" s="51" t="str">
        <f t="shared" si="223"/>
        <v>30-Oct-27</v>
      </c>
      <c r="CD262" s="51" t="str">
        <f t="shared" si="224"/>
        <v>06-Feb-27</v>
      </c>
      <c r="CE262" s="51">
        <f t="shared" ca="1" si="198"/>
        <v>117</v>
      </c>
      <c r="CF262" s="51">
        <f t="shared" ca="1" si="198"/>
        <v>117</v>
      </c>
      <c r="CG262" s="51">
        <f t="shared" ca="1" si="225"/>
        <v>117</v>
      </c>
      <c r="CH262" s="51">
        <f t="shared" ca="1" si="226"/>
        <v>117</v>
      </c>
      <c r="CI262" s="51">
        <f t="shared" ca="1" si="227"/>
        <v>216</v>
      </c>
      <c r="CJ262" s="51">
        <f t="shared" ca="1" si="228"/>
        <v>117</v>
      </c>
      <c r="CK262" s="51">
        <f t="shared" ca="1" si="203"/>
        <v>936</v>
      </c>
      <c r="CL262" s="51">
        <f t="shared" ca="1" si="203"/>
        <v>936</v>
      </c>
      <c r="CM262" s="51">
        <f t="shared" ca="1" si="203"/>
        <v>936</v>
      </c>
      <c r="CN262" s="51">
        <f t="shared" ca="1" si="203"/>
        <v>936</v>
      </c>
      <c r="CO262" s="51">
        <f t="shared" ca="1" si="203"/>
        <v>1728</v>
      </c>
      <c r="CP262" s="51">
        <f t="shared" ca="1" si="203"/>
        <v>936</v>
      </c>
      <c r="CQ262" s="51">
        <f t="shared" ca="1" si="204"/>
        <v>240</v>
      </c>
      <c r="CR262" s="51">
        <f t="shared" ca="1" si="204"/>
        <v>240</v>
      </c>
      <c r="CS262" s="51">
        <f t="shared" ca="1" si="204"/>
        <v>4240</v>
      </c>
      <c r="CT262" s="51">
        <f t="shared" ca="1" si="204"/>
        <v>4240</v>
      </c>
      <c r="CU262" s="51">
        <f t="shared" ca="1" si="204"/>
        <v>-1552</v>
      </c>
      <c r="CV262" s="54">
        <f t="shared" ca="1" si="204"/>
        <v>2240</v>
      </c>
      <c r="CW262" s="25" t="s">
        <v>212</v>
      </c>
      <c r="CX262" s="55">
        <v>0.05</v>
      </c>
      <c r="CY262" s="55"/>
      <c r="CZ262" s="26">
        <v>0</v>
      </c>
      <c r="DA262" s="26">
        <v>0</v>
      </c>
      <c r="DB262" s="26">
        <v>0</v>
      </c>
      <c r="DC262" s="26">
        <v>0</v>
      </c>
      <c r="DD262" s="26">
        <v>0</v>
      </c>
      <c r="DE262" s="26">
        <v>0</v>
      </c>
      <c r="DF262" s="26">
        <v>0</v>
      </c>
      <c r="DG262" s="26">
        <v>0</v>
      </c>
      <c r="DH262" s="26">
        <v>0</v>
      </c>
      <c r="DI262" s="26">
        <v>0</v>
      </c>
      <c r="DJ262" s="26">
        <v>0</v>
      </c>
      <c r="DK262" s="26">
        <v>0</v>
      </c>
      <c r="DL262" s="27">
        <f t="shared" si="229"/>
        <v>46193.274768518502</v>
      </c>
      <c r="DM262" s="28">
        <f t="shared" ca="1" si="230"/>
        <v>0</v>
      </c>
      <c r="DN262" s="56">
        <f>_xlfn.XLOOKUP(B262,'[2]1. All Calls'!$R:$R,'[2]1. All Calls'!$A:$A,"",0)</f>
        <v>46118.274768518502</v>
      </c>
      <c r="DO262" s="57" t="str">
        <f ca="1">VLOOKUP(DM262,[1]Validation!$B$20:$C$25,2,0)</f>
        <v>Within 3 months</v>
      </c>
      <c r="DP262" s="58" t="str">
        <f>_xlfn.XLOOKUP(B262,'[1]Active AMCs- Dealer'!E:E,'[1]Active AMCs- Dealer'!L:L,"Not in AMC",0)</f>
        <v>AMC</v>
      </c>
      <c r="DQ262" s="58"/>
      <c r="DR262" s="29" t="str">
        <f>_xlfn.XLOOKUP(B262,'[2]1. All Calls'!$R:$R,'[2]1. All Calls'!$F:$F,"",0)</f>
        <v>CC-02036698</v>
      </c>
      <c r="DS262" s="29" t="str">
        <f>_xlfn.XLOOKUP(B262,'[2]1. All Calls'!$R:$R,'[2]1. All Calls'!$AB:$AB,"",0)</f>
        <v>AMC visit carried out</v>
      </c>
      <c r="DT262" s="30">
        <f>_xlfn.XLOOKUP(DR262,'[2]1. All Calls'!$F:$F,'[2]1. All Calls'!$A:$A,"",0)</f>
        <v>46118.274768518502</v>
      </c>
      <c r="DU262" s="31">
        <f>_xlfn.XLOOKUP(DR262,'[2]1. All Calls'!$F:$F,'[2]1. All Calls'!$B:$B,"",0)</f>
        <v>119355</v>
      </c>
      <c r="DV262" s="31">
        <f>_xlfn.XLOOKUP(B262,[1]MDA_Assets!D:D,[1]MDA_Assets!N:N,"",0)</f>
        <v>10742</v>
      </c>
      <c r="DW262" s="31">
        <f>_xlfn.XLOOKUP(B262,[1]MDA_Assets!D:D,[1]MDA_Assets!O:O,"",0)</f>
        <v>108613</v>
      </c>
      <c r="DX262" s="32" t="str">
        <f>_xlfn.XLOOKUP(B262,[1]MDA_Assets!D:D,[1]MDA_Assets!Q:Q,"",0)</f>
        <v>Synthetic</v>
      </c>
      <c r="DY262" s="33">
        <f>_xlfn.XLOOKUP(B262,[1]MDA_Assets!D:D,[1]MDA_Assets!R:R,"",0)</f>
        <v>46059</v>
      </c>
      <c r="DZ262" s="33">
        <f>_xlfn.XLOOKUP(B262,[1]MDA_Assets!D:D,[1]MDA_Assets!S:S,"",0)</f>
        <v>46059</v>
      </c>
      <c r="EA262" s="33">
        <f>_xlfn.XLOOKUP(B262,[1]MDA_Assets!D:D,[1]MDA_Assets!T:T,"",0)</f>
        <v>46059</v>
      </c>
      <c r="EB262" s="33">
        <f>_xlfn.XLOOKUP(B262,[1]MDA_Assets!D:D,[1]MDA_Assets!U:U,"",0)</f>
        <v>46059</v>
      </c>
      <c r="EC262" s="33">
        <f>_xlfn.XLOOKUP(B262,[1]MDA_Assets!D:D,[1]MDA_Assets!V:V,"",0)</f>
        <v>46059</v>
      </c>
      <c r="ED262" s="33">
        <f>_xlfn.XLOOKUP(B262,[1]MDA_Assets!D:D,[1]MDA_Assets!W:W,"",0)</f>
        <v>45960</v>
      </c>
      <c r="EE262" s="32" t="str">
        <f>_xlfn.XLOOKUP(B262,[1]MDA_Assets!D:D,[1]MDA_Assets!X:X,"",0)</f>
        <v>Yes</v>
      </c>
      <c r="EF262" s="33">
        <f>_xlfn.XLOOKUP(B262,[1]MDA_Assets!D:D,[1]MDA_Assets!Y:Y,"",0)</f>
        <v>0</v>
      </c>
      <c r="EG262" s="33">
        <f>_xlfn.XLOOKUP(B262,[1]MDA_Assets!D:D,[1]MDA_Assets!Z:Z,"",0)</f>
        <v>0</v>
      </c>
      <c r="EH262" s="33">
        <f>_xlfn.XLOOKUP(B262,[1]MDA_Assets!D:D,[1]MDA_Assets!AA:AA,"",0)</f>
        <v>0</v>
      </c>
      <c r="EI262" s="34">
        <f>_xlfn.XLOOKUP(B262,[1]MDA_Assets!D:D,[1]MDA_Assets!P:P,"",0)</f>
        <v>8</v>
      </c>
      <c r="EJ262" s="35" t="str">
        <f>_xlfn.XLOOKUP(B262,[1]MDA_Assets!D:D,[1]MDA_Assets!AB:AB,"",0)</f>
        <v>1176</v>
      </c>
      <c r="EK262" s="35" t="str">
        <f>_xlfn.XLOOKUP(B262,[1]MDA_Assets!D:D,[1]MDA_Assets!AC:AC,"",0)</f>
        <v>1176</v>
      </c>
      <c r="EL262" s="35" t="str">
        <f>_xlfn.XLOOKUP(B262,[1]MDA_Assets!D:D,[1]MDA_Assets!AD:AD,"",0)</f>
        <v>5176</v>
      </c>
      <c r="EM262" s="35" t="str">
        <f>_xlfn.XLOOKUP(B262,[1]MDA_Assets!D:D,[1]MDA_Assets!AE:AE,"",0)</f>
        <v>5176</v>
      </c>
      <c r="EN262" s="35" t="str">
        <f>_xlfn.XLOOKUP(B262,[1]MDA_Assets!D:D,[1]MDA_Assets!AF:AF,"",0)</f>
        <v>176</v>
      </c>
      <c r="EO262" s="35" t="str">
        <f>_xlfn.XLOOKUP(B262,[1]MDA_Assets!D:D,[1]MDA_Assets!AG:AG,"",0)</f>
        <v>3176</v>
      </c>
      <c r="EP262" s="36">
        <f t="shared" si="199"/>
        <v>217</v>
      </c>
      <c r="EQ262" s="36">
        <f t="shared" si="199"/>
        <v>180</v>
      </c>
      <c r="ER262" s="36">
        <f t="shared" si="231"/>
        <v>717</v>
      </c>
      <c r="ES262" s="36">
        <f t="shared" si="232"/>
        <v>717</v>
      </c>
      <c r="ET262" s="36">
        <f t="shared" si="233"/>
        <v>191</v>
      </c>
      <c r="EU262" s="36">
        <f t="shared" si="234"/>
        <v>365</v>
      </c>
      <c r="EV262" s="36" t="str">
        <f t="shared" si="235"/>
        <v/>
      </c>
      <c r="EW262" s="36" t="str">
        <f t="shared" si="207"/>
        <v/>
      </c>
      <c r="EX262" s="36" t="str">
        <f t="shared" si="208"/>
        <v/>
      </c>
      <c r="EY262" s="36">
        <f t="shared" si="206"/>
        <v>7</v>
      </c>
      <c r="EZ262" s="36">
        <f t="shared" si="206"/>
        <v>5.81</v>
      </c>
      <c r="FA262" s="36">
        <f t="shared" si="206"/>
        <v>23.130000000000003</v>
      </c>
      <c r="FB262" s="36">
        <f t="shared" si="205"/>
        <v>23.130000000000003</v>
      </c>
      <c r="FC262" s="36">
        <f t="shared" si="205"/>
        <v>6.17</v>
      </c>
      <c r="FD262" s="36">
        <f t="shared" si="205"/>
        <v>11.78</v>
      </c>
      <c r="FE262" s="36" t="str">
        <f t="shared" si="205"/>
        <v/>
      </c>
      <c r="FF262" s="36" t="str">
        <f t="shared" si="205"/>
        <v/>
      </c>
      <c r="FG262" s="36" t="str">
        <f t="shared" si="205"/>
        <v/>
      </c>
      <c r="FH262" s="37" t="str" cm="1">
        <f t="array" ref="FH262">_xlfn.IFS(EY262="", "No Data", EY262&lt;0, "Negative/Future", EY262=0, "Zero Days", EY262&lt;=3, "&lt; 3 Months", EY262&lt;=6, "3 to 6 Months", EY262&lt;=9, "6 to 9 Months", EY262&lt;=12, "9 to 12 Months", EY262&lt;=15, "12 to 15 Months", EY262&lt;=18, "15 to 18 Months", EY262&lt;=24, "18 to 24 Months", EY262&gt;24, "&gt; 24 Months")</f>
        <v>6 to 9 Months</v>
      </c>
      <c r="FI262" s="37" t="str" cm="1">
        <f t="array" ref="FI262">_xlfn.IFS(EZ262="", "No Data", EZ262&lt;0, "Negative/Future", EZ262=0, "Zero Days", EZ262&lt;=3, "&lt; 3 Months", EZ262&lt;=6, "3 to 6 Months", EZ262&lt;=9, "6 to 9 Months", EZ262&lt;=12, "9 to 12 Months", EZ262&lt;=15, "12 to 15 Months", EZ262&lt;=18, "15 to 18 Months", EZ262&lt;=24, "18 to 24 Months", EZ262&gt;24, "&gt; 24 Months")</f>
        <v>3 to 6 Months</v>
      </c>
      <c r="FJ262" s="37" t="str" cm="1">
        <f t="array" ref="FJ262">_xlfn.IFS(FA262="", "No Data", FA262&lt;0, "Negative/Future", FA262=0, "Zero Days", FA262&lt;=3, "&lt; 3 Months", FA262&lt;=6, "3 to 6 Months", FA262&lt;=9, "6 to 9 Months", FA262&lt;=12, "9 to 12 Months", FA262&lt;=15, "12 to 15 Months", FA262&lt;=18, "15 to 18 Months", FA262&lt;=24, "18 to 24 Months", FA262&gt;24, "&gt; 24 Months")</f>
        <v>18 to 24 Months</v>
      </c>
      <c r="FK262" s="37" t="str" cm="1">
        <f t="array" ref="FK262">_xlfn.IFS(FB262="", "No Data", FB262&lt;0, "Negative/Future", FB262=0, "Zero Days", FB262&lt;=3, "&lt; 3 Months", FB262&lt;=6, "3 to 6 Months", FB262&lt;=9, "6 to 9 Months", FB262&lt;=12, "9 to 12 Months", FB262&lt;=15, "12 to 15 Months", FB262&lt;=18, "15 to 18 Months", FB262&lt;=24, "18 to 24 Months", FB262&gt;24, "&gt; 24 Months")</f>
        <v>18 to 24 Months</v>
      </c>
      <c r="FL262" s="37" t="str" cm="1">
        <f t="array" ref="FL262">_xlfn.IFS(FC262="", "No Data", FC262&lt;0, "Negative/Future", FC262=0, "Zero Days", FC262&lt;=3, "&lt; 3 Months", FC262&lt;=6, "3 to 6 Months", FC262&lt;=9, "6 to 9 Months", FC262&lt;=12, "9 to 12 Months", FC262&lt;=15, "12 to 15 Months", FC262&lt;=18, "15 to 18 Months", FC262&lt;=24, "18 to 24 Months", FC262&gt;24, "&gt; 24 Months")</f>
        <v>6 to 9 Months</v>
      </c>
      <c r="FM262" s="37" t="str" cm="1">
        <f t="array" ref="FM262">_xlfn.IFS(FD262="", "No Data", FD262&lt;0, "Negative/Future", FD262=0, "Zero Days", FD262&lt;=3, "&lt; 3 Months", FD262&lt;=6, "3 to 6 Months", FD262&lt;=9, "6 to 9 Months", FD262&lt;=12, "9 to 12 Months", FD262&lt;=15, "12 to 15 Months", FD262&lt;=18, "15 to 18 Months", FD262&lt;=24, "18 to 24 Months", FD262&gt;24, "&gt; 24 Months")</f>
        <v>9 to 12 Months</v>
      </c>
      <c r="FN262" s="37" t="str" cm="1">
        <f t="array" ref="FN262">_xlfn.IFS(FE262="", "No Data", FE262&lt;0, "Negative/Future", FE262=0, "Zero Days", FE262&lt;=3, "&lt; 3 Months", FE262&lt;=6, "3 to 6 Months", FE262&lt;=9, "6 to 9 Months", FE262&lt;=12, "9 to 12 Months", FE262&lt;=15, "12 to 15 Months", FE262&lt;=18, "15 to 18 Months", FE262&lt;=24, "18 to 24 Months", FE262&gt;24, "&gt; 24 Months")</f>
        <v>No Data</v>
      </c>
      <c r="FO262" s="37" t="str" cm="1">
        <f t="array" ref="FO262">_xlfn.IFS(FG262="", "No Data", FG262&lt;0, "Negative/Future", FG262=0, "Zero Days", FG262&lt;=3, "&lt; 3 Months", FG262&lt;=6, "3 to 6 Months", FG262&lt;=9, "6 to 9 Months", FG262&lt;=12, "9 to 12 Months", FG262&lt;=15, "12 to 15 Months", FG262&lt;=18, "15 to 18 Months", FG262&lt;=24, "18 to 24 Months", FG262&gt;24, "&gt; 24 Months")</f>
        <v>No Data</v>
      </c>
      <c r="FP262" s="37" t="str" cm="1">
        <f t="array" ref="FP262">_xlfn.IFS(FF262="", "No Data", FF262&lt;0, "Negative/Future", FF262=0, "Zero Days", FF262&lt;=3, "&lt; 3 Months", FF262&lt;=6, "3 to 6 Months", FF262&lt;=9, "6 to 9 Months", FF262&lt;=12, "9 to 12 Months", FF262&lt;=15, "12 to 15 Months", FF262&lt;=18, "15 to 18 Months", FF262&lt;=24, "18 to 24 Months", FF262&gt;24, "&gt; 24 Months")</f>
        <v>No Data</v>
      </c>
      <c r="FQ262" s="29" t="s">
        <v>579</v>
      </c>
      <c r="FR262" s="29">
        <v>9431043630</v>
      </c>
      <c r="FS262" s="38" t="str">
        <f>VLOOKUP(_xlfn.XLOOKUP(B262,[1]MDA_Assets!D:D,[1]MDA_Assets!I:I,"",0),[1]Validation!$B$1:$C$8,2,0)</f>
        <v>A</v>
      </c>
      <c r="FT262" s="38" t="s">
        <v>296</v>
      </c>
      <c r="FU262" s="31" t="str">
        <f>_xlfn.XLOOKUP(B262,[1]MDA_Assets!D:D,[1]MDA_Assets!X:X,"",0)</f>
        <v>Yes</v>
      </c>
      <c r="FV262" s="39">
        <v>0</v>
      </c>
      <c r="FW262" s="39">
        <v>1</v>
      </c>
      <c r="FX262" s="39">
        <v>0</v>
      </c>
      <c r="FY262" s="39">
        <v>8</v>
      </c>
      <c r="FZ262" s="40">
        <f t="shared" si="196"/>
        <v>46276</v>
      </c>
      <c r="GA262" s="40">
        <f t="shared" si="196"/>
        <v>46239</v>
      </c>
      <c r="GB262" s="40">
        <f t="shared" si="209"/>
        <v>46776</v>
      </c>
      <c r="GC262" s="40">
        <f t="shared" si="210"/>
        <v>46776</v>
      </c>
      <c r="GD262" s="40">
        <f t="shared" si="211"/>
        <v>46250</v>
      </c>
      <c r="GE262" s="40">
        <f t="shared" si="212"/>
        <v>46325</v>
      </c>
      <c r="GF262" s="40" t="str">
        <f t="shared" si="200"/>
        <v/>
      </c>
      <c r="GG262" s="40" t="str">
        <f t="shared" si="200"/>
        <v/>
      </c>
      <c r="GH262" s="40" t="str">
        <f t="shared" si="200"/>
        <v/>
      </c>
      <c r="GI262" s="39">
        <f t="shared" si="236"/>
        <v>0</v>
      </c>
      <c r="GJ262" s="39">
        <f t="shared" si="237"/>
        <v>0</v>
      </c>
      <c r="GK262" s="39">
        <f t="shared" si="238"/>
        <v>0</v>
      </c>
      <c r="GL262" s="39">
        <f t="shared" si="239"/>
        <v>6</v>
      </c>
    </row>
    <row r="263" spans="1:194" x14ac:dyDescent="0.25">
      <c r="A263" s="19">
        <v>293</v>
      </c>
      <c r="B263" s="43" t="s">
        <v>1367</v>
      </c>
      <c r="C263" s="43" t="s">
        <v>254</v>
      </c>
      <c r="D263" s="43" t="s">
        <v>241</v>
      </c>
      <c r="E263" s="43" t="s">
        <v>255</v>
      </c>
      <c r="F263" s="43" t="s">
        <v>2720</v>
      </c>
      <c r="G263" s="43" t="s">
        <v>190</v>
      </c>
      <c r="H263" s="43" t="s">
        <v>191</v>
      </c>
      <c r="I263" s="43" t="s">
        <v>192</v>
      </c>
      <c r="J263" s="44">
        <f t="shared" si="213"/>
        <v>44617.770833333336</v>
      </c>
      <c r="K263" s="44">
        <v>44253.770833333336</v>
      </c>
      <c r="L263" s="44">
        <v>44160</v>
      </c>
      <c r="M263" s="43" t="s">
        <v>3000</v>
      </c>
      <c r="N263" s="43" t="s">
        <v>563</v>
      </c>
      <c r="O263" s="44">
        <v>46115.444618055553</v>
      </c>
      <c r="P263" s="43">
        <v>21261</v>
      </c>
      <c r="Q263" s="43">
        <v>10570</v>
      </c>
      <c r="R263" s="43">
        <v>10691</v>
      </c>
      <c r="S263" s="43" t="s">
        <v>206</v>
      </c>
      <c r="T263" s="44">
        <v>46043.770833333336</v>
      </c>
      <c r="U263" s="44">
        <v>46043.770833333336</v>
      </c>
      <c r="V263" s="44">
        <v>46043.770833333336</v>
      </c>
      <c r="W263" s="44">
        <v>46043.770833333336</v>
      </c>
      <c r="X263" s="44">
        <v>46043.770833333336</v>
      </c>
      <c r="Y263" s="44">
        <v>46032.770833333336</v>
      </c>
      <c r="Z263" s="43" t="s">
        <v>195</v>
      </c>
      <c r="AA263" s="43"/>
      <c r="AB263" s="43"/>
      <c r="AC263" s="43"/>
      <c r="AD263" s="43"/>
      <c r="AE263" s="43">
        <v>3</v>
      </c>
      <c r="AF263" s="43" t="s">
        <v>3001</v>
      </c>
      <c r="AG263" s="43" t="s">
        <v>3001</v>
      </c>
      <c r="AH263" s="43" t="s">
        <v>1890</v>
      </c>
      <c r="AI263" s="43" t="s">
        <v>3002</v>
      </c>
      <c r="AJ263" s="43" t="s">
        <v>3003</v>
      </c>
      <c r="AK263" s="43" t="s">
        <v>3004</v>
      </c>
      <c r="AL263" s="45">
        <v>46159</v>
      </c>
      <c r="AM263" s="45">
        <v>46159</v>
      </c>
      <c r="AN263" s="47">
        <v>46408</v>
      </c>
      <c r="AO263" s="46">
        <v>45790</v>
      </c>
      <c r="AP263" s="47">
        <v>46762</v>
      </c>
      <c r="AQ263" s="47">
        <v>46408</v>
      </c>
      <c r="AR263" s="48"/>
      <c r="AS263" s="48"/>
      <c r="AT263" s="48"/>
      <c r="AU263" s="43">
        <v>1</v>
      </c>
      <c r="AV263" s="43">
        <v>1</v>
      </c>
      <c r="AW263" s="43">
        <v>0</v>
      </c>
      <c r="AX263" s="51" t="s">
        <v>316</v>
      </c>
      <c r="AY263" s="51" t="s">
        <v>316</v>
      </c>
      <c r="AZ263" s="51" t="s">
        <v>198</v>
      </c>
      <c r="BA263" s="20">
        <f t="shared" ca="1" si="195"/>
        <v>1</v>
      </c>
      <c r="BB263" s="20">
        <f t="shared" ca="1" si="195"/>
        <v>1</v>
      </c>
      <c r="BC263" s="20">
        <f t="shared" ca="1" si="195"/>
        <v>0</v>
      </c>
      <c r="BD263" s="20">
        <f t="shared" ca="1" si="195"/>
        <v>1</v>
      </c>
      <c r="BE263" s="20">
        <f t="shared" ca="1" si="195"/>
        <v>0</v>
      </c>
      <c r="BF263" s="20">
        <f t="shared" ca="1" si="195"/>
        <v>0</v>
      </c>
      <c r="BG263" s="21" t="str">
        <f t="shared" ca="1" si="195"/>
        <v/>
      </c>
      <c r="BH263" s="21" t="str">
        <f t="shared" ca="1" si="195"/>
        <v/>
      </c>
      <c r="BI263" s="21" t="str">
        <f t="shared" ca="1" si="195"/>
        <v/>
      </c>
      <c r="BJ263" s="22">
        <f t="shared" ca="1" si="214"/>
        <v>3</v>
      </c>
      <c r="BK263" s="21">
        <f t="shared" si="215"/>
        <v>3</v>
      </c>
      <c r="BL263" s="22">
        <f t="shared" ca="1" si="216"/>
        <v>21443</v>
      </c>
      <c r="BM263" s="22">
        <f t="shared" ca="1" si="217"/>
        <v>10722</v>
      </c>
      <c r="BN263" s="23">
        <f t="shared" ca="1" si="218"/>
        <v>10721</v>
      </c>
      <c r="BO263" s="24">
        <f t="shared" ca="1" si="219"/>
        <v>182</v>
      </c>
      <c r="BP263" s="51" t="str">
        <f>_xlfn.XLOOKUP(E263,[1]Validation!E:E,[1]Validation!F:F,"")</f>
        <v>EN5</v>
      </c>
      <c r="BQ263" s="51" t="str">
        <f>_xlfn.XLOOKUP(BP263,[1]Validation!F:F,[1]Validation!G:G,"")</f>
        <v>EN4 to EN7</v>
      </c>
      <c r="BR263" s="52" t="str">
        <f>VLOOKUP(G263,[1]Validation!$B$1:$C$9,2,0)</f>
        <v>B</v>
      </c>
      <c r="BS263" s="51">
        <f t="shared" ca="1" si="220"/>
        <v>63</v>
      </c>
      <c r="BT263" s="53">
        <f>_xlfn.XLOOKUP(B263,'[2]1. All Calls'!$R:$R,'[2]1. All Calls'!$A:$A,"",0)</f>
        <v>46115.663368055597</v>
      </c>
      <c r="BU263" s="51" t="str">
        <f>_xlfn.XLOOKUP(B263,'[2]1. All Calls'!$R:$R,'[2]1. All Calls'!$F:$F,"",0)</f>
        <v>CC-02034855</v>
      </c>
      <c r="BV263" s="51" t="str">
        <f>_xlfn.XLOOKUP(B263,'[2]1. All Calls'!$R:$R,'[2]1. All Calls'!$J:$J,"",0)</f>
        <v>General Service</v>
      </c>
      <c r="BW263" s="53">
        <f>_xlfn.XLOOKUP(B263,'[2]Sch Calls'!$R:$R,'[2]Sch Calls'!$A:$A,"",0)</f>
        <v>44369.433159722197</v>
      </c>
      <c r="BX263" s="51">
        <f>_xlfn.XLOOKUP(B263,'[2]Sch Calls'!$R:$R,'[2]Sch Calls'!$B:$B,"",0)</f>
        <v>2164</v>
      </c>
      <c r="BY263" s="51" t="str">
        <f t="shared" si="197"/>
        <v>21-Jul-26</v>
      </c>
      <c r="BZ263" s="51" t="str">
        <f t="shared" si="197"/>
        <v>21-Jul-26</v>
      </c>
      <c r="CA263" s="51" t="str">
        <f t="shared" si="221"/>
        <v>24-Oct-26</v>
      </c>
      <c r="CB263" s="51" t="str">
        <f t="shared" si="222"/>
        <v>22-Jul-27</v>
      </c>
      <c r="CC263" s="51" t="str">
        <f t="shared" si="223"/>
        <v>11-Jan-28</v>
      </c>
      <c r="CD263" s="51" t="str">
        <f t="shared" si="224"/>
        <v>22-Jan-27</v>
      </c>
      <c r="CE263" s="51">
        <f t="shared" ca="1" si="198"/>
        <v>132</v>
      </c>
      <c r="CF263" s="51">
        <f t="shared" ca="1" si="198"/>
        <v>132</v>
      </c>
      <c r="CG263" s="51">
        <f t="shared" ca="1" si="225"/>
        <v>132</v>
      </c>
      <c r="CH263" s="51">
        <f t="shared" ca="1" si="226"/>
        <v>132</v>
      </c>
      <c r="CI263" s="51">
        <f t="shared" ca="1" si="227"/>
        <v>143</v>
      </c>
      <c r="CJ263" s="51">
        <f t="shared" ca="1" si="228"/>
        <v>132</v>
      </c>
      <c r="CK263" s="51">
        <f t="shared" ca="1" si="203"/>
        <v>396</v>
      </c>
      <c r="CL263" s="51">
        <f t="shared" ca="1" si="203"/>
        <v>396</v>
      </c>
      <c r="CM263" s="51">
        <f t="shared" ca="1" si="203"/>
        <v>396</v>
      </c>
      <c r="CN263" s="51">
        <f t="shared" ca="1" si="203"/>
        <v>396</v>
      </c>
      <c r="CO263" s="51">
        <f t="shared" ca="1" si="203"/>
        <v>429</v>
      </c>
      <c r="CP263" s="51">
        <f t="shared" ca="1" si="203"/>
        <v>396</v>
      </c>
      <c r="CQ263" s="51">
        <f t="shared" ca="1" si="204"/>
        <v>-264</v>
      </c>
      <c r="CR263" s="51">
        <f t="shared" ca="1" si="204"/>
        <v>-264</v>
      </c>
      <c r="CS263" s="51">
        <f t="shared" ca="1" si="204"/>
        <v>737</v>
      </c>
      <c r="CT263" s="51">
        <f t="shared" ca="1" si="204"/>
        <v>-1372</v>
      </c>
      <c r="CU263" s="51">
        <f t="shared" ca="1" si="204"/>
        <v>2595</v>
      </c>
      <c r="CV263" s="54">
        <f t="shared" ca="1" si="204"/>
        <v>1736</v>
      </c>
      <c r="CW263" s="25" t="s">
        <v>212</v>
      </c>
      <c r="CX263" s="55">
        <v>0.33</v>
      </c>
      <c r="CY263" s="55"/>
      <c r="CZ263" s="26">
        <v>0</v>
      </c>
      <c r="DA263" s="26">
        <v>0</v>
      </c>
      <c r="DB263" s="26">
        <v>0</v>
      </c>
      <c r="DC263" s="26">
        <v>0</v>
      </c>
      <c r="DD263" s="26">
        <v>0</v>
      </c>
      <c r="DE263" s="26">
        <v>0</v>
      </c>
      <c r="DF263" s="26">
        <v>0</v>
      </c>
      <c r="DG263" s="26">
        <v>0</v>
      </c>
      <c r="DH263" s="26">
        <v>0</v>
      </c>
      <c r="DI263" s="26">
        <v>0</v>
      </c>
      <c r="DJ263" s="26">
        <v>0</v>
      </c>
      <c r="DK263" s="26">
        <v>0</v>
      </c>
      <c r="DL263" s="27">
        <f t="shared" si="229"/>
        <v>46190.663368055597</v>
      </c>
      <c r="DM263" s="28">
        <f t="shared" ca="1" si="230"/>
        <v>0</v>
      </c>
      <c r="DN263" s="56">
        <f>_xlfn.XLOOKUP(B263,'[2]1. All Calls'!$R:$R,'[2]1. All Calls'!$A:$A,"",0)</f>
        <v>46115.663368055597</v>
      </c>
      <c r="DO263" s="57" t="str">
        <f ca="1">VLOOKUP(DM263,[1]Validation!$B$20:$C$25,2,0)</f>
        <v>Within 3 months</v>
      </c>
      <c r="DP263" s="58" t="str">
        <f>_xlfn.XLOOKUP(B263,'[1]Active AMCs- Dealer'!E:E,'[1]Active AMCs- Dealer'!L:L,"Not in AMC",0)</f>
        <v>Not in AMC</v>
      </c>
      <c r="DQ263" s="50" t="s">
        <v>238</v>
      </c>
      <c r="DR263" s="29" t="str">
        <f>_xlfn.XLOOKUP(B263,'[2]1. All Calls'!$R:$R,'[2]1. All Calls'!$F:$F,"",0)</f>
        <v>CC-02034855</v>
      </c>
      <c r="DS263" s="29" t="str">
        <f>_xlfn.XLOOKUP(B263,'[2]1. All Calls'!$R:$R,'[2]1. All Calls'!$AB:$AB,"",0)</f>
        <v>Courtesy visit carried out</v>
      </c>
      <c r="DT263" s="30">
        <f>_xlfn.XLOOKUP(DR263,'[2]1. All Calls'!$F:$F,'[2]1. All Calls'!$A:$A,"",0)</f>
        <v>46115.663368055597</v>
      </c>
      <c r="DU263" s="31">
        <f>_xlfn.XLOOKUP(DR263,'[2]1. All Calls'!$F:$F,'[2]1. All Calls'!$B:$B,"",0)</f>
        <v>21261</v>
      </c>
      <c r="DV263" s="31">
        <f>_xlfn.XLOOKUP(B263,[1]MDA_Assets!D:D,[1]MDA_Assets!N:N,"",0)</f>
        <v>10570</v>
      </c>
      <c r="DW263" s="31">
        <f>_xlfn.XLOOKUP(B263,[1]MDA_Assets!D:D,[1]MDA_Assets!O:O,"",0)</f>
        <v>10691</v>
      </c>
      <c r="DX263" s="32" t="str">
        <f>_xlfn.XLOOKUP(B263,[1]MDA_Assets!D:D,[1]MDA_Assets!Q:Q,"",0)</f>
        <v>XD</v>
      </c>
      <c r="DY263" s="33">
        <f>_xlfn.XLOOKUP(B263,[1]MDA_Assets!D:D,[1]MDA_Assets!R:R,"",0)</f>
        <v>46044</v>
      </c>
      <c r="DZ263" s="33">
        <f>_xlfn.XLOOKUP(B263,[1]MDA_Assets!D:D,[1]MDA_Assets!S:S,"",0)</f>
        <v>46044</v>
      </c>
      <c r="EA263" s="33">
        <f>_xlfn.XLOOKUP(B263,[1]MDA_Assets!D:D,[1]MDA_Assets!T:T,"",0)</f>
        <v>46044</v>
      </c>
      <c r="EB263" s="33">
        <f>_xlfn.XLOOKUP(B263,[1]MDA_Assets!D:D,[1]MDA_Assets!U:U,"",0)</f>
        <v>46044</v>
      </c>
      <c r="EC263" s="33">
        <f>_xlfn.XLOOKUP(B263,[1]MDA_Assets!D:D,[1]MDA_Assets!V:V,"",0)</f>
        <v>46044</v>
      </c>
      <c r="ED263" s="33">
        <f>_xlfn.XLOOKUP(B263,[1]MDA_Assets!D:D,[1]MDA_Assets!W:W,"",0)</f>
        <v>46033</v>
      </c>
      <c r="EE263" s="32" t="str">
        <f>_xlfn.XLOOKUP(B263,[1]MDA_Assets!D:D,[1]MDA_Assets!X:X,"",0)</f>
        <v>No</v>
      </c>
      <c r="EF263" s="33">
        <f>_xlfn.XLOOKUP(B263,[1]MDA_Assets!D:D,[1]MDA_Assets!Y:Y,"",0)</f>
        <v>0</v>
      </c>
      <c r="EG263" s="33">
        <f>_xlfn.XLOOKUP(B263,[1]MDA_Assets!D:D,[1]MDA_Assets!Z:Z,"",0)</f>
        <v>0</v>
      </c>
      <c r="EH263" s="33">
        <f>_xlfn.XLOOKUP(B263,[1]MDA_Assets!D:D,[1]MDA_Assets!AA:AA,"",0)</f>
        <v>0</v>
      </c>
      <c r="EI263" s="34">
        <f>_xlfn.XLOOKUP(B263,[1]MDA_Assets!D:D,[1]MDA_Assets!P:P,"",0)</f>
        <v>3</v>
      </c>
      <c r="EJ263" s="35" t="str">
        <f>_xlfn.XLOOKUP(B263,[1]MDA_Assets!D:D,[1]MDA_Assets!AB:AB,"",0)</f>
        <v>132</v>
      </c>
      <c r="EK263" s="35" t="str">
        <f>_xlfn.XLOOKUP(B263,[1]MDA_Assets!D:D,[1]MDA_Assets!AC:AC,"",0)</f>
        <v>132</v>
      </c>
      <c r="EL263" s="35" t="str">
        <f>_xlfn.XLOOKUP(B263,[1]MDA_Assets!D:D,[1]MDA_Assets!AD:AD,"",0)</f>
        <v>1133</v>
      </c>
      <c r="EM263" s="35" t="str">
        <f>_xlfn.XLOOKUP(B263,[1]MDA_Assets!D:D,[1]MDA_Assets!AE:AE,"",0)</f>
        <v>-976</v>
      </c>
      <c r="EN263" s="35" t="str">
        <f>_xlfn.XLOOKUP(B263,[1]MDA_Assets!D:D,[1]MDA_Assets!AF:AF,"",0)</f>
        <v>3024</v>
      </c>
      <c r="EO263" s="35" t="str">
        <f>_xlfn.XLOOKUP(B263,[1]MDA_Assets!D:D,[1]MDA_Assets!AG:AG,"",0)</f>
        <v>2132</v>
      </c>
      <c r="EP263" s="36">
        <f t="shared" si="199"/>
        <v>116</v>
      </c>
      <c r="EQ263" s="36">
        <f t="shared" si="199"/>
        <v>116</v>
      </c>
      <c r="ER263" s="36">
        <f t="shared" si="231"/>
        <v>365</v>
      </c>
      <c r="ES263" s="36">
        <f t="shared" si="232"/>
        <v>-254</v>
      </c>
      <c r="ET263" s="36">
        <f t="shared" si="233"/>
        <v>730</v>
      </c>
      <c r="EU263" s="36">
        <f t="shared" si="234"/>
        <v>365</v>
      </c>
      <c r="EV263" s="36" t="str">
        <f t="shared" si="235"/>
        <v/>
      </c>
      <c r="EW263" s="36" t="str">
        <f t="shared" si="207"/>
        <v/>
      </c>
      <c r="EX263" s="36" t="str">
        <f t="shared" si="208"/>
        <v/>
      </c>
      <c r="EY263" s="36">
        <f t="shared" si="206"/>
        <v>3.75</v>
      </c>
      <c r="EZ263" s="36">
        <f t="shared" si="206"/>
        <v>3.75</v>
      </c>
      <c r="FA263" s="36">
        <f t="shared" si="206"/>
        <v>11.78</v>
      </c>
      <c r="FB263" s="36">
        <f t="shared" si="205"/>
        <v>-8.1999999999999993</v>
      </c>
      <c r="FC263" s="36">
        <f t="shared" si="205"/>
        <v>23.55</v>
      </c>
      <c r="FD263" s="36">
        <f t="shared" si="205"/>
        <v>11.78</v>
      </c>
      <c r="FE263" s="36" t="str">
        <f t="shared" si="205"/>
        <v/>
      </c>
      <c r="FF263" s="36" t="str">
        <f t="shared" si="205"/>
        <v/>
      </c>
      <c r="FG263" s="36" t="str">
        <f t="shared" si="205"/>
        <v/>
      </c>
      <c r="FH263" s="37" t="str" cm="1">
        <f t="array" ref="FH263">_xlfn.IFS(EY263="", "No Data", EY263&lt;0, "Negative/Future", EY263=0, "Zero Days", EY263&lt;=3, "&lt; 3 Months", EY263&lt;=6, "3 to 6 Months", EY263&lt;=9, "6 to 9 Months", EY263&lt;=12, "9 to 12 Months", EY263&lt;=15, "12 to 15 Months", EY263&lt;=18, "15 to 18 Months", EY263&lt;=24, "18 to 24 Months", EY263&gt;24, "&gt; 24 Months")</f>
        <v>3 to 6 Months</v>
      </c>
      <c r="FI263" s="37" t="str" cm="1">
        <f t="array" ref="FI263">_xlfn.IFS(EZ263="", "No Data", EZ263&lt;0, "Negative/Future", EZ263=0, "Zero Days", EZ263&lt;=3, "&lt; 3 Months", EZ263&lt;=6, "3 to 6 Months", EZ263&lt;=9, "6 to 9 Months", EZ263&lt;=12, "9 to 12 Months", EZ263&lt;=15, "12 to 15 Months", EZ263&lt;=18, "15 to 18 Months", EZ263&lt;=24, "18 to 24 Months", EZ263&gt;24, "&gt; 24 Months")</f>
        <v>3 to 6 Months</v>
      </c>
      <c r="FJ263" s="37" t="str" cm="1">
        <f t="array" ref="FJ263">_xlfn.IFS(FA263="", "No Data", FA263&lt;0, "Negative/Future", FA263=0, "Zero Days", FA263&lt;=3, "&lt; 3 Months", FA263&lt;=6, "3 to 6 Months", FA263&lt;=9, "6 to 9 Months", FA263&lt;=12, "9 to 12 Months", FA263&lt;=15, "12 to 15 Months", FA263&lt;=18, "15 to 18 Months", FA263&lt;=24, "18 to 24 Months", FA263&gt;24, "&gt; 24 Months")</f>
        <v>9 to 12 Months</v>
      </c>
      <c r="FK263" s="37" t="str" cm="1">
        <f t="array" ref="FK263">_xlfn.IFS(FB263="", "No Data", FB263&lt;0, "Negative/Future", FB263=0, "Zero Days", FB263&lt;=3, "&lt; 3 Months", FB263&lt;=6, "3 to 6 Months", FB263&lt;=9, "6 to 9 Months", FB263&lt;=12, "9 to 12 Months", FB263&lt;=15, "12 to 15 Months", FB263&lt;=18, "15 to 18 Months", FB263&lt;=24, "18 to 24 Months", FB263&gt;24, "&gt; 24 Months")</f>
        <v>Negative/Future</v>
      </c>
      <c r="FL263" s="37" t="str" cm="1">
        <f t="array" ref="FL263">_xlfn.IFS(FC263="", "No Data", FC263&lt;0, "Negative/Future", FC263=0, "Zero Days", FC263&lt;=3, "&lt; 3 Months", FC263&lt;=6, "3 to 6 Months", FC263&lt;=9, "6 to 9 Months", FC263&lt;=12, "9 to 12 Months", FC263&lt;=15, "12 to 15 Months", FC263&lt;=18, "15 to 18 Months", FC263&lt;=24, "18 to 24 Months", FC263&gt;24, "&gt; 24 Months")</f>
        <v>18 to 24 Months</v>
      </c>
      <c r="FM263" s="37" t="str" cm="1">
        <f t="array" ref="FM263">_xlfn.IFS(FD263="", "No Data", FD263&lt;0, "Negative/Future", FD263=0, "Zero Days", FD263&lt;=3, "&lt; 3 Months", FD263&lt;=6, "3 to 6 Months", FD263&lt;=9, "6 to 9 Months", FD263&lt;=12, "9 to 12 Months", FD263&lt;=15, "12 to 15 Months", FD263&lt;=18, "15 to 18 Months", FD263&lt;=24, "18 to 24 Months", FD263&gt;24, "&gt; 24 Months")</f>
        <v>9 to 12 Months</v>
      </c>
      <c r="FN263" s="37" t="str" cm="1">
        <f t="array" ref="FN263">_xlfn.IFS(FE263="", "No Data", FE263&lt;0, "Negative/Future", FE263=0, "Zero Days", FE263&lt;=3, "&lt; 3 Months", FE263&lt;=6, "3 to 6 Months", FE263&lt;=9, "6 to 9 Months", FE263&lt;=12, "9 to 12 Months", FE263&lt;=15, "12 to 15 Months", FE263&lt;=18, "15 to 18 Months", FE263&lt;=24, "18 to 24 Months", FE263&gt;24, "&gt; 24 Months")</f>
        <v>No Data</v>
      </c>
      <c r="FO263" s="37" t="str" cm="1">
        <f t="array" ref="FO263">_xlfn.IFS(FG263="", "No Data", FG263&lt;0, "Negative/Future", FG263=0, "Zero Days", FG263&lt;=3, "&lt; 3 Months", FG263&lt;=6, "3 to 6 Months", FG263&lt;=9, "6 to 9 Months", FG263&lt;=12, "9 to 12 Months", FG263&lt;=15, "12 to 15 Months", FG263&lt;=18, "15 to 18 Months", FG263&lt;=24, "18 to 24 Months", FG263&gt;24, "&gt; 24 Months")</f>
        <v>No Data</v>
      </c>
      <c r="FP263" s="37" t="str" cm="1">
        <f t="array" ref="FP263">_xlfn.IFS(FF263="", "No Data", FF263&lt;0, "Negative/Future", FF263=0, "Zero Days", FF263&lt;=3, "&lt; 3 Months", FF263&lt;=6, "3 to 6 Months", FF263&lt;=9, "6 to 9 Months", FF263&lt;=12, "9 to 12 Months", FF263&lt;=15, "12 to 15 Months", FF263&lt;=18, "15 to 18 Months", FF263&lt;=24, "18 to 24 Months", FF263&gt;24, "&gt; 24 Months")</f>
        <v>No Data</v>
      </c>
      <c r="FQ263" s="29" t="s">
        <v>510</v>
      </c>
      <c r="FR263" s="29">
        <v>8797080880</v>
      </c>
      <c r="FS263" s="38" t="str">
        <f>VLOOKUP(_xlfn.XLOOKUP(B263,[1]MDA_Assets!D:D,[1]MDA_Assets!I:I,"",0),[1]Validation!$B$1:$C$8,2,0)</f>
        <v>B</v>
      </c>
      <c r="FT263" s="38" t="s">
        <v>202</v>
      </c>
      <c r="FU263" s="31" t="str">
        <f>_xlfn.XLOOKUP(B263,[1]MDA_Assets!D:D,[1]MDA_Assets!X:X,"",0)</f>
        <v>No</v>
      </c>
      <c r="FV263" s="39">
        <v>1</v>
      </c>
      <c r="FW263" s="39">
        <v>2</v>
      </c>
      <c r="FX263" s="39">
        <v>0</v>
      </c>
      <c r="FY263" s="39">
        <v>6</v>
      </c>
      <c r="FZ263" s="40">
        <f t="shared" si="196"/>
        <v>46160</v>
      </c>
      <c r="GA263" s="40">
        <f t="shared" si="196"/>
        <v>46160</v>
      </c>
      <c r="GB263" s="40">
        <f t="shared" si="209"/>
        <v>46409</v>
      </c>
      <c r="GC263" s="40">
        <f t="shared" si="210"/>
        <v>45790</v>
      </c>
      <c r="GD263" s="40">
        <f t="shared" si="211"/>
        <v>46774</v>
      </c>
      <c r="GE263" s="40">
        <f t="shared" si="212"/>
        <v>46398</v>
      </c>
      <c r="GF263" s="40" t="str">
        <f t="shared" si="200"/>
        <v/>
      </c>
      <c r="GG263" s="40" t="str">
        <f t="shared" si="200"/>
        <v/>
      </c>
      <c r="GH263" s="40" t="str">
        <f t="shared" si="200"/>
        <v/>
      </c>
      <c r="GI263" s="39">
        <f t="shared" si="236"/>
        <v>1</v>
      </c>
      <c r="GJ263" s="39">
        <f t="shared" si="237"/>
        <v>0</v>
      </c>
      <c r="GK263" s="39">
        <f t="shared" si="238"/>
        <v>0</v>
      </c>
      <c r="GL263" s="39">
        <f t="shared" si="239"/>
        <v>5</v>
      </c>
    </row>
    <row r="264" spans="1:194" x14ac:dyDescent="0.25">
      <c r="A264" s="19">
        <v>294</v>
      </c>
      <c r="B264" s="43" t="s">
        <v>1368</v>
      </c>
      <c r="C264" s="43" t="s">
        <v>254</v>
      </c>
      <c r="D264" s="43" t="s">
        <v>241</v>
      </c>
      <c r="E264" s="43" t="s">
        <v>255</v>
      </c>
      <c r="F264" s="43" t="s">
        <v>840</v>
      </c>
      <c r="G264" s="43" t="s">
        <v>190</v>
      </c>
      <c r="H264" s="43" t="s">
        <v>498</v>
      </c>
      <c r="I264" s="43" t="s">
        <v>192</v>
      </c>
      <c r="J264" s="44">
        <f t="shared" si="213"/>
        <v>44565.625</v>
      </c>
      <c r="K264" s="44">
        <v>44201.625</v>
      </c>
      <c r="L264" s="44">
        <v>44125</v>
      </c>
      <c r="M264" s="43" t="s">
        <v>3005</v>
      </c>
      <c r="N264" s="43" t="s">
        <v>2827</v>
      </c>
      <c r="O264" s="44">
        <v>46115.475636574076</v>
      </c>
      <c r="P264" s="43">
        <v>14319</v>
      </c>
      <c r="Q264" s="43">
        <v>13248</v>
      </c>
      <c r="R264" s="43">
        <v>1070</v>
      </c>
      <c r="S264" s="43" t="s">
        <v>206</v>
      </c>
      <c r="T264" s="44">
        <v>45348.770833333336</v>
      </c>
      <c r="U264" s="44">
        <v>45775.770833333336</v>
      </c>
      <c r="V264" s="44">
        <v>45775.770833333336</v>
      </c>
      <c r="W264" s="44">
        <v>45348.770833333336</v>
      </c>
      <c r="X264" s="44">
        <v>45348.770833333336</v>
      </c>
      <c r="Y264" s="44">
        <v>45348.770833333336</v>
      </c>
      <c r="Z264" s="43" t="s">
        <v>199</v>
      </c>
      <c r="AA264" s="43"/>
      <c r="AB264" s="44">
        <v>45348.770833333336</v>
      </c>
      <c r="AC264" s="44">
        <v>45348.770833333336</v>
      </c>
      <c r="AD264" s="44">
        <v>45348.770833333336</v>
      </c>
      <c r="AE264" s="43">
        <v>5</v>
      </c>
      <c r="AF264" s="43" t="s">
        <v>3006</v>
      </c>
      <c r="AG264" s="43" t="s">
        <v>3006</v>
      </c>
      <c r="AH264" s="43" t="s">
        <v>3007</v>
      </c>
      <c r="AI264" s="43" t="s">
        <v>3008</v>
      </c>
      <c r="AJ264" s="43" t="s">
        <v>3009</v>
      </c>
      <c r="AK264" s="43" t="s">
        <v>3007</v>
      </c>
      <c r="AL264" s="46">
        <v>45854</v>
      </c>
      <c r="AM264" s="46">
        <v>45854</v>
      </c>
      <c r="AN264" s="46">
        <v>45713</v>
      </c>
      <c r="AO264" s="46">
        <v>45713</v>
      </c>
      <c r="AP264" s="46">
        <v>46078</v>
      </c>
      <c r="AQ264" s="46">
        <v>45713</v>
      </c>
      <c r="AR264" s="46">
        <v>45713</v>
      </c>
      <c r="AS264" s="46">
        <v>45713</v>
      </c>
      <c r="AT264" s="46">
        <v>45713</v>
      </c>
      <c r="AU264" s="43">
        <v>1</v>
      </c>
      <c r="AV264" s="43">
        <v>0</v>
      </c>
      <c r="AW264" s="43">
        <v>0</v>
      </c>
      <c r="AX264" s="51" t="s">
        <v>237</v>
      </c>
      <c r="AY264" s="51" t="s">
        <v>237</v>
      </c>
      <c r="AZ264" s="51" t="s">
        <v>198</v>
      </c>
      <c r="BA264" s="20">
        <f t="shared" ca="1" si="195"/>
        <v>1</v>
      </c>
      <c r="BB264" s="20">
        <f t="shared" ca="1" si="195"/>
        <v>1</v>
      </c>
      <c r="BC264" s="20">
        <f t="shared" ca="1" si="195"/>
        <v>1</v>
      </c>
      <c r="BD264" s="20">
        <f t="shared" ca="1" si="195"/>
        <v>1</v>
      </c>
      <c r="BE264" s="20">
        <f t="shared" ca="1" si="195"/>
        <v>1</v>
      </c>
      <c r="BF264" s="20">
        <f t="shared" ca="1" si="195"/>
        <v>1</v>
      </c>
      <c r="BG264" s="21">
        <f t="shared" ca="1" si="195"/>
        <v>1</v>
      </c>
      <c r="BH264" s="21">
        <f t="shared" ca="1" si="195"/>
        <v>1</v>
      </c>
      <c r="BI264" s="21">
        <f t="shared" ca="1" si="195"/>
        <v>1</v>
      </c>
      <c r="BJ264" s="22">
        <f t="shared" ca="1" si="214"/>
        <v>9</v>
      </c>
      <c r="BK264" s="21">
        <f t="shared" si="215"/>
        <v>5</v>
      </c>
      <c r="BL264" s="22">
        <f t="shared" ca="1" si="216"/>
        <v>14622</v>
      </c>
      <c r="BM264" s="22">
        <f t="shared" ca="1" si="217"/>
        <v>13598</v>
      </c>
      <c r="BN264" s="23">
        <f t="shared" ca="1" si="218"/>
        <v>1024</v>
      </c>
      <c r="BO264" s="24">
        <f t="shared" ca="1" si="219"/>
        <v>303</v>
      </c>
      <c r="BP264" s="51" t="str">
        <f>_xlfn.XLOOKUP(E264,[1]Validation!E:E,[1]Validation!F:F,"")</f>
        <v>EN5</v>
      </c>
      <c r="BQ264" s="51" t="str">
        <f>_xlfn.XLOOKUP(BP264,[1]Validation!F:F,[1]Validation!G:G,"")</f>
        <v>EN4 to EN7</v>
      </c>
      <c r="BR264" s="52" t="str">
        <f>VLOOKUP(G264,[1]Validation!$B$1:$C$9,2,0)</f>
        <v>B</v>
      </c>
      <c r="BS264" s="51">
        <f t="shared" ca="1" si="220"/>
        <v>65</v>
      </c>
      <c r="BT264" s="53">
        <f>_xlfn.XLOOKUP(B264,'[2]1. All Calls'!$R:$R,'[2]1. All Calls'!$A:$A,"",0)</f>
        <v>46115.693854166697</v>
      </c>
      <c r="BU264" s="51" t="str">
        <f>_xlfn.XLOOKUP(B264,'[2]1. All Calls'!$R:$R,'[2]1. All Calls'!$F:$F,"",0)</f>
        <v>CC-02034970</v>
      </c>
      <c r="BV264" s="51" t="str">
        <f>_xlfn.XLOOKUP(B264,'[2]1. All Calls'!$R:$R,'[2]1. All Calls'!$J:$J,"",0)</f>
        <v>General Service</v>
      </c>
      <c r="BW264" s="53">
        <f>_xlfn.XLOOKUP(B264,'[2]Sch Calls'!$R:$R,'[2]Sch Calls'!$A:$A,"",0)</f>
        <v>45349.523923611101</v>
      </c>
      <c r="BX264" s="51">
        <f>_xlfn.XLOOKUP(B264,'[2]Sch Calls'!$R:$R,'[2]Sch Calls'!$B:$B,"",0)</f>
        <v>8746</v>
      </c>
      <c r="BY264" s="51" t="str">
        <f t="shared" si="197"/>
        <v>26-Oct-25</v>
      </c>
      <c r="BZ264" s="51" t="str">
        <f t="shared" si="197"/>
        <v>26-Oct-25</v>
      </c>
      <c r="CA264" s="51" t="str">
        <f t="shared" si="221"/>
        <v>28-Nov-24</v>
      </c>
      <c r="CB264" s="51" t="str">
        <f t="shared" si="222"/>
        <v>26-Aug-25</v>
      </c>
      <c r="CC264" s="51" t="str">
        <f t="shared" si="223"/>
        <v>26-Feb-26</v>
      </c>
      <c r="CD264" s="51" t="str">
        <f t="shared" si="224"/>
        <v>26-Feb-25</v>
      </c>
      <c r="CE264" s="51">
        <f t="shared" ca="1" si="198"/>
        <v>400</v>
      </c>
      <c r="CF264" s="51">
        <f t="shared" ca="1" si="198"/>
        <v>400</v>
      </c>
      <c r="CG264" s="51">
        <f t="shared" ca="1" si="225"/>
        <v>827</v>
      </c>
      <c r="CH264" s="51">
        <f t="shared" ca="1" si="226"/>
        <v>827</v>
      </c>
      <c r="CI264" s="51">
        <f t="shared" ca="1" si="227"/>
        <v>827</v>
      </c>
      <c r="CJ264" s="51">
        <f t="shared" ca="1" si="228"/>
        <v>827</v>
      </c>
      <c r="CK264" s="51">
        <f t="shared" ca="1" si="203"/>
        <v>2000</v>
      </c>
      <c r="CL264" s="51">
        <f t="shared" ca="1" si="203"/>
        <v>2000</v>
      </c>
      <c r="CM264" s="51">
        <f t="shared" ca="1" si="203"/>
        <v>4135</v>
      </c>
      <c r="CN264" s="51">
        <f t="shared" ca="1" si="203"/>
        <v>4135</v>
      </c>
      <c r="CO264" s="51">
        <f t="shared" ca="1" si="203"/>
        <v>4135</v>
      </c>
      <c r="CP264" s="51">
        <f t="shared" ca="1" si="203"/>
        <v>4135</v>
      </c>
      <c r="CQ264" s="51">
        <f t="shared" ca="1" si="204"/>
        <v>-3306</v>
      </c>
      <c r="CR264" s="51">
        <f t="shared" ca="1" si="204"/>
        <v>-3306</v>
      </c>
      <c r="CS264" s="51">
        <f t="shared" ca="1" si="204"/>
        <v>-4437</v>
      </c>
      <c r="CT264" s="51">
        <f t="shared" ca="1" si="204"/>
        <v>-3437</v>
      </c>
      <c r="CU264" s="51">
        <f t="shared" ca="1" si="204"/>
        <v>-2399</v>
      </c>
      <c r="CV264" s="54">
        <f t="shared" ca="1" si="204"/>
        <v>-4437</v>
      </c>
      <c r="CW264" s="25" t="s">
        <v>212</v>
      </c>
      <c r="CX264" s="55">
        <v>0.88</v>
      </c>
      <c r="CY264" s="55"/>
      <c r="CZ264" s="26">
        <v>20</v>
      </c>
      <c r="DA264" s="26">
        <v>62</v>
      </c>
      <c r="DB264" s="26">
        <v>28</v>
      </c>
      <c r="DC264" s="26">
        <v>19</v>
      </c>
      <c r="DD264" s="26">
        <v>56</v>
      </c>
      <c r="DE264" s="26">
        <v>21</v>
      </c>
      <c r="DF264" s="26">
        <v>17</v>
      </c>
      <c r="DG264" s="26">
        <v>59</v>
      </c>
      <c r="DH264" s="26">
        <v>28</v>
      </c>
      <c r="DI264" s="26">
        <v>16</v>
      </c>
      <c r="DJ264" s="26">
        <v>51</v>
      </c>
      <c r="DK264" s="26">
        <v>28</v>
      </c>
      <c r="DL264" s="27">
        <f t="shared" si="229"/>
        <v>46190.693854166697</v>
      </c>
      <c r="DM264" s="28">
        <f t="shared" ca="1" si="230"/>
        <v>0</v>
      </c>
      <c r="DN264" s="56">
        <f>_xlfn.XLOOKUP(B264,'[2]1. All Calls'!$R:$R,'[2]1. All Calls'!$A:$A,"",0)</f>
        <v>46115.693854166697</v>
      </c>
      <c r="DO264" s="57" t="str">
        <f ca="1">VLOOKUP(DM264,[1]Validation!$B$20:$C$25,2,0)</f>
        <v>Within 3 months</v>
      </c>
      <c r="DP264" s="58" t="str">
        <f>_xlfn.XLOOKUP(B264,'[1]Active AMCs- Dealer'!E:E,'[1]Active AMCs- Dealer'!L:L,"Not in AMC",0)</f>
        <v>Not in AMC</v>
      </c>
      <c r="DQ264" s="50" t="s">
        <v>213</v>
      </c>
      <c r="DR264" s="29" t="str">
        <f>_xlfn.XLOOKUP(B264,'[2]1. All Calls'!$R:$R,'[2]1. All Calls'!$F:$F,"",0)</f>
        <v>CC-02034970</v>
      </c>
      <c r="DS264" s="29" t="str">
        <f>_xlfn.XLOOKUP(B264,'[2]1. All Calls'!$R:$R,'[2]1. All Calls'!$AB:$AB,"",0)</f>
        <v>Today We attend the customer site for general visit so we check and found that compressor running good condition but service due</v>
      </c>
      <c r="DT264" s="30">
        <f>_xlfn.XLOOKUP(DR264,'[2]1. All Calls'!$F:$F,'[2]1. All Calls'!$A:$A,"",0)</f>
        <v>46115.693854166697</v>
      </c>
      <c r="DU264" s="31">
        <f>_xlfn.XLOOKUP(DR264,'[2]1. All Calls'!$F:$F,'[2]1. All Calls'!$B:$B,"",0)</f>
        <v>14319</v>
      </c>
      <c r="DV264" s="31">
        <f>_xlfn.XLOOKUP(B264,[1]MDA_Assets!D:D,[1]MDA_Assets!N:N,"",0)</f>
        <v>13248</v>
      </c>
      <c r="DW264" s="31">
        <f>_xlfn.XLOOKUP(B264,[1]MDA_Assets!D:D,[1]MDA_Assets!O:O,"",0)</f>
        <v>1070</v>
      </c>
      <c r="DX264" s="32" t="str">
        <f>_xlfn.XLOOKUP(B264,[1]MDA_Assets!D:D,[1]MDA_Assets!Q:Q,"",0)</f>
        <v>XD</v>
      </c>
      <c r="DY264" s="33">
        <f>_xlfn.XLOOKUP(B264,[1]MDA_Assets!D:D,[1]MDA_Assets!R:R,"",0)</f>
        <v>45349</v>
      </c>
      <c r="DZ264" s="33">
        <f>_xlfn.XLOOKUP(B264,[1]MDA_Assets!D:D,[1]MDA_Assets!S:S,"",0)</f>
        <v>45776</v>
      </c>
      <c r="EA264" s="33">
        <f>_xlfn.XLOOKUP(B264,[1]MDA_Assets!D:D,[1]MDA_Assets!T:T,"",0)</f>
        <v>45776</v>
      </c>
      <c r="EB264" s="33">
        <f>_xlfn.XLOOKUP(B264,[1]MDA_Assets!D:D,[1]MDA_Assets!U:U,"",0)</f>
        <v>45349</v>
      </c>
      <c r="EC264" s="33">
        <f>_xlfn.XLOOKUP(B264,[1]MDA_Assets!D:D,[1]MDA_Assets!V:V,"",0)</f>
        <v>45349</v>
      </c>
      <c r="ED264" s="33">
        <f>_xlfn.XLOOKUP(B264,[1]MDA_Assets!D:D,[1]MDA_Assets!W:W,"",0)</f>
        <v>45349</v>
      </c>
      <c r="EE264" s="32" t="str">
        <f>_xlfn.XLOOKUP(B264,[1]MDA_Assets!D:D,[1]MDA_Assets!X:X,"",0)</f>
        <v>Yes</v>
      </c>
      <c r="EF264" s="33">
        <f>_xlfn.XLOOKUP(B264,[1]MDA_Assets!D:D,[1]MDA_Assets!Y:Y,"",0)</f>
        <v>45349</v>
      </c>
      <c r="EG264" s="33">
        <f>_xlfn.XLOOKUP(B264,[1]MDA_Assets!D:D,[1]MDA_Assets!Z:Z,"",0)</f>
        <v>45349</v>
      </c>
      <c r="EH264" s="33">
        <f>_xlfn.XLOOKUP(B264,[1]MDA_Assets!D:D,[1]MDA_Assets!AA:AA,"",0)</f>
        <v>45349</v>
      </c>
      <c r="EI264" s="34">
        <f>_xlfn.XLOOKUP(B264,[1]MDA_Assets!D:D,[1]MDA_Assets!P:P,"",0)</f>
        <v>5</v>
      </c>
      <c r="EJ264" s="35" t="str">
        <f>_xlfn.XLOOKUP(B264,[1]MDA_Assets!D:D,[1]MDA_Assets!AB:AB,"",0)</f>
        <v>-1306</v>
      </c>
      <c r="EK264" s="35" t="str">
        <f>_xlfn.XLOOKUP(B264,[1]MDA_Assets!D:D,[1]MDA_Assets!AC:AC,"",0)</f>
        <v>-1306</v>
      </c>
      <c r="EL264" s="35" t="str">
        <f>_xlfn.XLOOKUP(B264,[1]MDA_Assets!D:D,[1]MDA_Assets!AD:AD,"",0)</f>
        <v>-302</v>
      </c>
      <c r="EM264" s="35" t="str">
        <f>_xlfn.XLOOKUP(B264,[1]MDA_Assets!D:D,[1]MDA_Assets!AE:AE,"",0)</f>
        <v>698</v>
      </c>
      <c r="EN264" s="35" t="str">
        <f>_xlfn.XLOOKUP(B264,[1]MDA_Assets!D:D,[1]MDA_Assets!AF:AF,"",0)</f>
        <v>1736</v>
      </c>
      <c r="EO264" s="35" t="str">
        <f>_xlfn.XLOOKUP(B264,[1]MDA_Assets!D:D,[1]MDA_Assets!AG:AG,"",0)</f>
        <v>-302</v>
      </c>
      <c r="EP264" s="36">
        <f t="shared" si="199"/>
        <v>79</v>
      </c>
      <c r="EQ264" s="36">
        <f t="shared" si="199"/>
        <v>79</v>
      </c>
      <c r="ER264" s="36">
        <f t="shared" si="231"/>
        <v>365</v>
      </c>
      <c r="ES264" s="36">
        <f t="shared" si="232"/>
        <v>365</v>
      </c>
      <c r="ET264" s="36">
        <f t="shared" si="233"/>
        <v>730</v>
      </c>
      <c r="EU264" s="36">
        <f t="shared" si="234"/>
        <v>365</v>
      </c>
      <c r="EV264" s="36">
        <f t="shared" si="235"/>
        <v>365</v>
      </c>
      <c r="EW264" s="36">
        <f t="shared" si="207"/>
        <v>365</v>
      </c>
      <c r="EX264" s="36">
        <f t="shared" si="208"/>
        <v>365</v>
      </c>
      <c r="EY264" s="36">
        <f t="shared" si="206"/>
        <v>2.5499999999999998</v>
      </c>
      <c r="EZ264" s="36">
        <f t="shared" si="206"/>
        <v>2.5499999999999998</v>
      </c>
      <c r="FA264" s="36">
        <f t="shared" si="206"/>
        <v>11.78</v>
      </c>
      <c r="FB264" s="36">
        <f t="shared" si="205"/>
        <v>11.78</v>
      </c>
      <c r="FC264" s="36">
        <f t="shared" si="205"/>
        <v>23.55</v>
      </c>
      <c r="FD264" s="36">
        <f t="shared" si="205"/>
        <v>11.78</v>
      </c>
      <c r="FE264" s="36">
        <f t="shared" si="205"/>
        <v>11.78</v>
      </c>
      <c r="FF264" s="36">
        <f t="shared" si="205"/>
        <v>11.78</v>
      </c>
      <c r="FG264" s="36">
        <f t="shared" si="205"/>
        <v>11.78</v>
      </c>
      <c r="FH264" s="37" t="str" cm="1">
        <f t="array" ref="FH264">_xlfn.IFS(EY264="", "No Data", EY264&lt;0, "Negative/Future", EY264=0, "Zero Days", EY264&lt;=3, "&lt; 3 Months", EY264&lt;=6, "3 to 6 Months", EY264&lt;=9, "6 to 9 Months", EY264&lt;=12, "9 to 12 Months", EY264&lt;=15, "12 to 15 Months", EY264&lt;=18, "15 to 18 Months", EY264&lt;=24, "18 to 24 Months", EY264&gt;24, "&gt; 24 Months")</f>
        <v>&lt; 3 Months</v>
      </c>
      <c r="FI264" s="37" t="str" cm="1">
        <f t="array" ref="FI264">_xlfn.IFS(EZ264="", "No Data", EZ264&lt;0, "Negative/Future", EZ264=0, "Zero Days", EZ264&lt;=3, "&lt; 3 Months", EZ264&lt;=6, "3 to 6 Months", EZ264&lt;=9, "6 to 9 Months", EZ264&lt;=12, "9 to 12 Months", EZ264&lt;=15, "12 to 15 Months", EZ264&lt;=18, "15 to 18 Months", EZ264&lt;=24, "18 to 24 Months", EZ264&gt;24, "&gt; 24 Months")</f>
        <v>&lt; 3 Months</v>
      </c>
      <c r="FJ264" s="37" t="str" cm="1">
        <f t="array" ref="FJ264">_xlfn.IFS(FA264="", "No Data", FA264&lt;0, "Negative/Future", FA264=0, "Zero Days", FA264&lt;=3, "&lt; 3 Months", FA264&lt;=6, "3 to 6 Months", FA264&lt;=9, "6 to 9 Months", FA264&lt;=12, "9 to 12 Months", FA264&lt;=15, "12 to 15 Months", FA264&lt;=18, "15 to 18 Months", FA264&lt;=24, "18 to 24 Months", FA264&gt;24, "&gt; 24 Months")</f>
        <v>9 to 12 Months</v>
      </c>
      <c r="FK264" s="37" t="str" cm="1">
        <f t="array" ref="FK264">_xlfn.IFS(FB264="", "No Data", FB264&lt;0, "Negative/Future", FB264=0, "Zero Days", FB264&lt;=3, "&lt; 3 Months", FB264&lt;=6, "3 to 6 Months", FB264&lt;=9, "6 to 9 Months", FB264&lt;=12, "9 to 12 Months", FB264&lt;=15, "12 to 15 Months", FB264&lt;=18, "15 to 18 Months", FB264&lt;=24, "18 to 24 Months", FB264&gt;24, "&gt; 24 Months")</f>
        <v>9 to 12 Months</v>
      </c>
      <c r="FL264" s="37" t="str" cm="1">
        <f t="array" ref="FL264">_xlfn.IFS(FC264="", "No Data", FC264&lt;0, "Negative/Future", FC264=0, "Zero Days", FC264&lt;=3, "&lt; 3 Months", FC264&lt;=6, "3 to 6 Months", FC264&lt;=9, "6 to 9 Months", FC264&lt;=12, "9 to 12 Months", FC264&lt;=15, "12 to 15 Months", FC264&lt;=18, "15 to 18 Months", FC264&lt;=24, "18 to 24 Months", FC264&gt;24, "&gt; 24 Months")</f>
        <v>18 to 24 Months</v>
      </c>
      <c r="FM264" s="37" t="str" cm="1">
        <f t="array" ref="FM264">_xlfn.IFS(FD264="", "No Data", FD264&lt;0, "Negative/Future", FD264=0, "Zero Days", FD264&lt;=3, "&lt; 3 Months", FD264&lt;=6, "3 to 6 Months", FD264&lt;=9, "6 to 9 Months", FD264&lt;=12, "9 to 12 Months", FD264&lt;=15, "12 to 15 Months", FD264&lt;=18, "15 to 18 Months", FD264&lt;=24, "18 to 24 Months", FD264&gt;24, "&gt; 24 Months")</f>
        <v>9 to 12 Months</v>
      </c>
      <c r="FN264" s="37" t="str" cm="1">
        <f t="array" ref="FN264">_xlfn.IFS(FE264="", "No Data", FE264&lt;0, "Negative/Future", FE264=0, "Zero Days", FE264&lt;=3, "&lt; 3 Months", FE264&lt;=6, "3 to 6 Months", FE264&lt;=9, "6 to 9 Months", FE264&lt;=12, "9 to 12 Months", FE264&lt;=15, "12 to 15 Months", FE264&lt;=18, "15 to 18 Months", FE264&lt;=24, "18 to 24 Months", FE264&gt;24, "&gt; 24 Months")</f>
        <v>9 to 12 Months</v>
      </c>
      <c r="FO264" s="37" t="str" cm="1">
        <f t="array" ref="FO264">_xlfn.IFS(FG264="", "No Data", FG264&lt;0, "Negative/Future", FG264=0, "Zero Days", FG264&lt;=3, "&lt; 3 Months", FG264&lt;=6, "3 to 6 Months", FG264&lt;=9, "6 to 9 Months", FG264&lt;=12, "9 to 12 Months", FG264&lt;=15, "12 to 15 Months", FG264&lt;=18, "15 to 18 Months", FG264&lt;=24, "18 to 24 Months", FG264&gt;24, "&gt; 24 Months")</f>
        <v>9 to 12 Months</v>
      </c>
      <c r="FP264" s="37" t="str" cm="1">
        <f t="array" ref="FP264">_xlfn.IFS(FF264="", "No Data", FF264&lt;0, "Negative/Future", FF264=0, "Zero Days", FF264&lt;=3, "&lt; 3 Months", FF264&lt;=6, "3 to 6 Months", FF264&lt;=9, "6 to 9 Months", FF264&lt;=12, "9 to 12 Months", FF264&lt;=15, "12 to 15 Months", FF264&lt;=18, "15 to 18 Months", FF264&lt;=24, "18 to 24 Months", FF264&gt;24, "&gt; 24 Months")</f>
        <v>9 to 12 Months</v>
      </c>
      <c r="FQ264" s="29" t="s">
        <v>841</v>
      </c>
      <c r="FR264" s="29">
        <v>9801381719</v>
      </c>
      <c r="FS264" s="38" t="str">
        <f>VLOOKUP(_xlfn.XLOOKUP(B264,[1]MDA_Assets!D:D,[1]MDA_Assets!I:I,"",0),[1]Validation!$B$1:$C$8,2,0)</f>
        <v>B</v>
      </c>
      <c r="FT264" s="38" t="s">
        <v>202</v>
      </c>
      <c r="FU264" s="31" t="str">
        <f>_xlfn.XLOOKUP(B264,[1]MDA_Assets!D:D,[1]MDA_Assets!X:X,"",0)</f>
        <v>Yes</v>
      </c>
      <c r="FV264" s="39">
        <v>9</v>
      </c>
      <c r="FW264" s="39">
        <v>0</v>
      </c>
      <c r="FX264" s="39">
        <v>0</v>
      </c>
      <c r="FY264" s="39">
        <v>0</v>
      </c>
      <c r="FZ264" s="40">
        <f t="shared" si="196"/>
        <v>45855</v>
      </c>
      <c r="GA264" s="40">
        <f t="shared" si="196"/>
        <v>45855</v>
      </c>
      <c r="GB264" s="40">
        <f t="shared" si="209"/>
        <v>45714</v>
      </c>
      <c r="GC264" s="40">
        <f t="shared" si="210"/>
        <v>45714</v>
      </c>
      <c r="GD264" s="40">
        <f t="shared" si="211"/>
        <v>46079</v>
      </c>
      <c r="GE264" s="40">
        <f t="shared" si="212"/>
        <v>45714</v>
      </c>
      <c r="GF264" s="40">
        <f t="shared" si="200"/>
        <v>45714</v>
      </c>
      <c r="GG264" s="40">
        <f t="shared" si="200"/>
        <v>45714</v>
      </c>
      <c r="GH264" s="40">
        <f t="shared" si="200"/>
        <v>45714</v>
      </c>
      <c r="GI264" s="39">
        <f t="shared" si="236"/>
        <v>8</v>
      </c>
      <c r="GJ264" s="39">
        <f t="shared" si="237"/>
        <v>0</v>
      </c>
      <c r="GK264" s="39">
        <f t="shared" si="238"/>
        <v>1</v>
      </c>
      <c r="GL264" s="39">
        <f t="shared" si="239"/>
        <v>0</v>
      </c>
    </row>
    <row r="265" spans="1:194" x14ac:dyDescent="0.25">
      <c r="A265" s="19">
        <v>295</v>
      </c>
      <c r="B265" s="43" t="s">
        <v>1370</v>
      </c>
      <c r="C265" s="43" t="s">
        <v>254</v>
      </c>
      <c r="D265" s="43" t="s">
        <v>241</v>
      </c>
      <c r="E265" s="43" t="s">
        <v>502</v>
      </c>
      <c r="F265" s="43" t="s">
        <v>1371</v>
      </c>
      <c r="G265" s="43" t="s">
        <v>190</v>
      </c>
      <c r="H265" s="43" t="s">
        <v>277</v>
      </c>
      <c r="I265" s="43" t="s">
        <v>192</v>
      </c>
      <c r="J265" s="44">
        <f t="shared" si="213"/>
        <v>44971.708333333336</v>
      </c>
      <c r="K265" s="44">
        <v>44607.708333333336</v>
      </c>
      <c r="L265" s="44">
        <v>44466</v>
      </c>
      <c r="M265" s="43" t="s">
        <v>2365</v>
      </c>
      <c r="N265" s="43" t="s">
        <v>193</v>
      </c>
      <c r="O265" s="44">
        <v>46053.647233796299</v>
      </c>
      <c r="P265" s="43">
        <v>4136</v>
      </c>
      <c r="Q265" s="43"/>
      <c r="R265" s="43"/>
      <c r="S265" s="43" t="s">
        <v>206</v>
      </c>
      <c r="T265" s="44">
        <v>45917.770833333336</v>
      </c>
      <c r="U265" s="44">
        <v>45917.770833333336</v>
      </c>
      <c r="V265" s="44">
        <v>45917.770833333336</v>
      </c>
      <c r="W265" s="44">
        <v>45917.770833333336</v>
      </c>
      <c r="X265" s="44">
        <v>45917.770833333336</v>
      </c>
      <c r="Y265" s="44">
        <v>45917.770833333336</v>
      </c>
      <c r="Z265" s="43" t="s">
        <v>195</v>
      </c>
      <c r="AA265" s="43"/>
      <c r="AB265" s="43"/>
      <c r="AC265" s="43"/>
      <c r="AD265" s="43"/>
      <c r="AE265" s="43">
        <v>0</v>
      </c>
      <c r="AF265" s="43" t="s">
        <v>1372</v>
      </c>
      <c r="AG265" s="43" t="s">
        <v>1372</v>
      </c>
      <c r="AH265" s="43" t="s">
        <v>1373</v>
      </c>
      <c r="AI265" s="43" t="s">
        <v>1374</v>
      </c>
      <c r="AJ265" s="43" t="s">
        <v>1131</v>
      </c>
      <c r="AK265" s="43" t="s">
        <v>1374</v>
      </c>
      <c r="AL265" s="48"/>
      <c r="AM265" s="48"/>
      <c r="AN265" s="48"/>
      <c r="AO265" s="48"/>
      <c r="AP265" s="48"/>
      <c r="AQ265" s="48"/>
      <c r="AR265" s="48"/>
      <c r="AS265" s="48"/>
      <c r="AT265" s="48"/>
      <c r="AU265" s="43">
        <v>0</v>
      </c>
      <c r="AV265" s="43">
        <v>0</v>
      </c>
      <c r="AW265" s="43">
        <v>0</v>
      </c>
      <c r="AX265" s="51" t="s">
        <v>259</v>
      </c>
      <c r="AY265" s="51" t="s">
        <v>211</v>
      </c>
      <c r="AZ265" s="51" t="s">
        <v>198</v>
      </c>
      <c r="BA265" s="20" t="str">
        <f t="shared" ca="1" si="195"/>
        <v/>
      </c>
      <c r="BB265" s="20" t="str">
        <f t="shared" ca="1" si="195"/>
        <v/>
      </c>
      <c r="BC265" s="20" t="str">
        <f t="shared" ca="1" si="195"/>
        <v/>
      </c>
      <c r="BD265" s="20" t="str">
        <f t="shared" ca="1" si="195"/>
        <v/>
      </c>
      <c r="BE265" s="20" t="str">
        <f t="shared" ca="1" si="195"/>
        <v/>
      </c>
      <c r="BF265" s="20" t="str">
        <f t="shared" ca="1" si="195"/>
        <v/>
      </c>
      <c r="BG265" s="21" t="str">
        <f t="shared" ca="1" si="195"/>
        <v/>
      </c>
      <c r="BH265" s="21" t="str">
        <f t="shared" ca="1" si="195"/>
        <v/>
      </c>
      <c r="BI265" s="21" t="str">
        <f t="shared" ca="1" si="195"/>
        <v/>
      </c>
      <c r="BJ265" s="22">
        <f t="shared" ca="1" si="214"/>
        <v>0</v>
      </c>
      <c r="BK265" s="21">
        <f t="shared" si="215"/>
        <v>0</v>
      </c>
      <c r="BL265" s="22">
        <f t="shared" ca="1" si="216"/>
        <v>4136</v>
      </c>
      <c r="BM265" s="22">
        <f t="shared" ca="1" si="217"/>
        <v>0</v>
      </c>
      <c r="BN265" s="23">
        <f t="shared" ca="1" si="218"/>
        <v>4136</v>
      </c>
      <c r="BO265" s="24">
        <f t="shared" ca="1" si="219"/>
        <v>0</v>
      </c>
      <c r="BP265" s="51" t="str">
        <f>_xlfn.XLOOKUP(E265,[1]Validation!E:E,[1]Validation!F:F,"")</f>
        <v>EN7</v>
      </c>
      <c r="BQ265" s="51" t="str">
        <f>_xlfn.XLOOKUP(BP265,[1]Validation!F:F,[1]Validation!G:G,"")</f>
        <v>EN4 to EN7</v>
      </c>
      <c r="BR265" s="52" t="str">
        <f>VLOOKUP(G265,[1]Validation!$B$1:$C$9,2,0)</f>
        <v>B</v>
      </c>
      <c r="BS265" s="51">
        <f t="shared" ca="1" si="220"/>
        <v>52</v>
      </c>
      <c r="BT265" s="53">
        <f>_xlfn.XLOOKUP(B265,'[2]1. All Calls'!$R:$R,'[2]1. All Calls'!$A:$A,"",0)</f>
        <v>46053.875787037003</v>
      </c>
      <c r="BU265" s="51" t="str">
        <f>_xlfn.XLOOKUP(B265,'[2]1. All Calls'!$R:$R,'[2]1. All Calls'!$F:$F,"",0)</f>
        <v>CC-01960698</v>
      </c>
      <c r="BV265" s="51" t="str">
        <f>_xlfn.XLOOKUP(B265,'[2]1. All Calls'!$R:$R,'[2]1. All Calls'!$J:$J,"",0)</f>
        <v>Sales Call</v>
      </c>
      <c r="BW265" s="53" t="str">
        <f>_xlfn.XLOOKUP(B265,'[2]Sch Calls'!$R:$R,'[2]Sch Calls'!$A:$A,"",0)</f>
        <v/>
      </c>
      <c r="BX265" s="51" t="str">
        <f>_xlfn.XLOOKUP(B265,'[2]Sch Calls'!$R:$R,'[2]Sch Calls'!$B:$B,"",0)</f>
        <v/>
      </c>
      <c r="BY265" s="51" t="str">
        <f t="shared" si="197"/>
        <v>17-Mar-26</v>
      </c>
      <c r="BZ265" s="51" t="str">
        <f t="shared" si="197"/>
        <v>17-Mar-26</v>
      </c>
      <c r="CA265" s="51" t="str">
        <f t="shared" si="221"/>
        <v>20-Jun-26</v>
      </c>
      <c r="CB265" s="51" t="str">
        <f t="shared" si="222"/>
        <v>18-Mar-27</v>
      </c>
      <c r="CC265" s="51" t="str">
        <f t="shared" si="223"/>
        <v>18-Sep-27</v>
      </c>
      <c r="CD265" s="51" t="str">
        <f t="shared" si="224"/>
        <v>18-Sep-26</v>
      </c>
      <c r="CE265" s="51">
        <f t="shared" ca="1" si="198"/>
        <v>258</v>
      </c>
      <c r="CF265" s="51">
        <f t="shared" ca="1" si="198"/>
        <v>258</v>
      </c>
      <c r="CG265" s="51">
        <f t="shared" ca="1" si="225"/>
        <v>258</v>
      </c>
      <c r="CH265" s="51">
        <f t="shared" ca="1" si="226"/>
        <v>258</v>
      </c>
      <c r="CI265" s="51">
        <f t="shared" ca="1" si="227"/>
        <v>258</v>
      </c>
      <c r="CJ265" s="51">
        <f t="shared" ca="1" si="228"/>
        <v>258</v>
      </c>
      <c r="CK265" s="51">
        <f t="shared" ca="1" si="203"/>
        <v>0</v>
      </c>
      <c r="CL265" s="51">
        <f t="shared" ca="1" si="203"/>
        <v>0</v>
      </c>
      <c r="CM265" s="51">
        <f t="shared" ca="1" si="203"/>
        <v>0</v>
      </c>
      <c r="CN265" s="51">
        <f t="shared" ca="1" si="203"/>
        <v>0</v>
      </c>
      <c r="CO265" s="51">
        <f t="shared" ca="1" si="203"/>
        <v>0</v>
      </c>
      <c r="CP265" s="51">
        <f t="shared" ca="1" si="203"/>
        <v>0</v>
      </c>
      <c r="CQ265" s="51">
        <f t="shared" ca="1" si="204"/>
        <v>288</v>
      </c>
      <c r="CR265" s="51">
        <f t="shared" ca="1" si="204"/>
        <v>288</v>
      </c>
      <c r="CS265" s="51">
        <f t="shared" ca="1" si="204"/>
        <v>1967</v>
      </c>
      <c r="CT265" s="51">
        <f t="shared" ca="1" si="204"/>
        <v>133</v>
      </c>
      <c r="CU265" s="51">
        <f t="shared" ca="1" si="204"/>
        <v>3867</v>
      </c>
      <c r="CV265" s="54">
        <f t="shared" ca="1" si="204"/>
        <v>133</v>
      </c>
      <c r="CW265" s="25" t="s">
        <v>212</v>
      </c>
      <c r="CX265" s="55">
        <v>0</v>
      </c>
      <c r="CY265" s="55"/>
      <c r="CZ265" s="26">
        <v>0</v>
      </c>
      <c r="DA265" s="26">
        <v>0</v>
      </c>
      <c r="DB265" s="26">
        <v>0</v>
      </c>
      <c r="DC265" s="26">
        <v>0</v>
      </c>
      <c r="DD265" s="26">
        <v>0</v>
      </c>
      <c r="DE265" s="26">
        <v>0</v>
      </c>
      <c r="DF265" s="26">
        <v>0</v>
      </c>
      <c r="DG265" s="26">
        <v>0</v>
      </c>
      <c r="DH265" s="26">
        <v>0</v>
      </c>
      <c r="DI265" s="26">
        <v>0</v>
      </c>
      <c r="DJ265" s="26">
        <v>0</v>
      </c>
      <c r="DK265" s="26">
        <v>0</v>
      </c>
      <c r="DL265" s="27">
        <f t="shared" si="229"/>
        <v>46128.875787037003</v>
      </c>
      <c r="DM265" s="28">
        <f t="shared" ca="1" si="230"/>
        <v>1</v>
      </c>
      <c r="DN265" s="56">
        <f>_xlfn.XLOOKUP(B265,'[2]1. All Calls'!$R:$R,'[2]1. All Calls'!$A:$A,"",0)</f>
        <v>46053.875787037003</v>
      </c>
      <c r="DO265" s="57" t="str">
        <f ca="1">VLOOKUP(DM265,[1]Validation!$B$20:$C$25,2,0)</f>
        <v>Above 3 months</v>
      </c>
      <c r="DP265" s="58" t="str">
        <f>_xlfn.XLOOKUP(B265,'[1]Active AMCs- Dealer'!E:E,'[1]Active AMCs- Dealer'!L:L,"Not in AMC",0)</f>
        <v>Not in AMC</v>
      </c>
      <c r="DQ265" s="50" t="s">
        <v>238</v>
      </c>
      <c r="DR265" s="29" t="str">
        <f>_xlfn.XLOOKUP(B265,'[2]1. All Calls'!$R:$R,'[2]1. All Calls'!$F:$F,"",0)</f>
        <v>CC-01960698</v>
      </c>
      <c r="DS265" s="29" t="str">
        <f>_xlfn.XLOOKUP(B265,'[2]1. All Calls'!$R:$R,'[2]1. All Calls'!$AB:$AB,"",0)</f>
        <v>Sales call carried out for HMR update</v>
      </c>
      <c r="DT265" s="30">
        <f>_xlfn.XLOOKUP(DR265,'[2]1. All Calls'!$F:$F,'[2]1. All Calls'!$A:$A,"",0)</f>
        <v>46053.875787037003</v>
      </c>
      <c r="DU265" s="31">
        <f>_xlfn.XLOOKUP(DR265,'[2]1. All Calls'!$F:$F,'[2]1. All Calls'!$B:$B,"",0)</f>
        <v>4136</v>
      </c>
      <c r="DV265" s="31">
        <f>_xlfn.XLOOKUP(B265,[1]MDA_Assets!D:D,[1]MDA_Assets!N:N,"",0)</f>
        <v>0</v>
      </c>
      <c r="DW265" s="31">
        <f>_xlfn.XLOOKUP(B265,[1]MDA_Assets!D:D,[1]MDA_Assets!O:O,"",0)</f>
        <v>0</v>
      </c>
      <c r="DX265" s="32" t="str">
        <f>_xlfn.XLOOKUP(B265,[1]MDA_Assets!D:D,[1]MDA_Assets!Q:Q,"",0)</f>
        <v>XD</v>
      </c>
      <c r="DY265" s="33">
        <f>_xlfn.XLOOKUP(B265,[1]MDA_Assets!D:D,[1]MDA_Assets!R:R,"",0)</f>
        <v>45918</v>
      </c>
      <c r="DZ265" s="33">
        <f>_xlfn.XLOOKUP(B265,[1]MDA_Assets!D:D,[1]MDA_Assets!S:S,"",0)</f>
        <v>45918</v>
      </c>
      <c r="EA265" s="33">
        <f>_xlfn.XLOOKUP(B265,[1]MDA_Assets!D:D,[1]MDA_Assets!T:T,"",0)</f>
        <v>45918</v>
      </c>
      <c r="EB265" s="33">
        <f>_xlfn.XLOOKUP(B265,[1]MDA_Assets!D:D,[1]MDA_Assets!U:U,"",0)</f>
        <v>45918</v>
      </c>
      <c r="EC265" s="33">
        <f>_xlfn.XLOOKUP(B265,[1]MDA_Assets!D:D,[1]MDA_Assets!V:V,"",0)</f>
        <v>45918</v>
      </c>
      <c r="ED265" s="33">
        <f>_xlfn.XLOOKUP(B265,[1]MDA_Assets!D:D,[1]MDA_Assets!W:W,"",0)</f>
        <v>45918</v>
      </c>
      <c r="EE265" s="32" t="str">
        <f>_xlfn.XLOOKUP(B265,[1]MDA_Assets!D:D,[1]MDA_Assets!X:X,"",0)</f>
        <v>No</v>
      </c>
      <c r="EF265" s="33">
        <f>_xlfn.XLOOKUP(B265,[1]MDA_Assets!D:D,[1]MDA_Assets!Y:Y,"",0)</f>
        <v>0</v>
      </c>
      <c r="EG265" s="33">
        <f>_xlfn.XLOOKUP(B265,[1]MDA_Assets!D:D,[1]MDA_Assets!Z:Z,"",0)</f>
        <v>0</v>
      </c>
      <c r="EH265" s="33">
        <f>_xlfn.XLOOKUP(B265,[1]MDA_Assets!D:D,[1]MDA_Assets!AA:AA,"",0)</f>
        <v>0</v>
      </c>
      <c r="EI265" s="34">
        <f>_xlfn.XLOOKUP(B265,[1]MDA_Assets!D:D,[1]MDA_Assets!P:P,"",0)</f>
        <v>0</v>
      </c>
      <c r="EJ265" s="35" t="str">
        <f>_xlfn.XLOOKUP(B265,[1]MDA_Assets!D:D,[1]MDA_Assets!AB:AB,"",0)</f>
        <v>288</v>
      </c>
      <c r="EK265" s="35" t="str">
        <f>_xlfn.XLOOKUP(B265,[1]MDA_Assets!D:D,[1]MDA_Assets!AC:AC,"",0)</f>
        <v>288</v>
      </c>
      <c r="EL265" s="35" t="str">
        <f>_xlfn.XLOOKUP(B265,[1]MDA_Assets!D:D,[1]MDA_Assets!AD:AD,"",0)</f>
        <v>1967</v>
      </c>
      <c r="EM265" s="35" t="str">
        <f>_xlfn.XLOOKUP(B265,[1]MDA_Assets!D:D,[1]MDA_Assets!AE:AE,"",0)</f>
        <v>133</v>
      </c>
      <c r="EN265" s="35" t="str">
        <f>_xlfn.XLOOKUP(B265,[1]MDA_Assets!D:D,[1]MDA_Assets!AF:AF,"",0)</f>
        <v>3867</v>
      </c>
      <c r="EO265" s="35" t="str">
        <f>_xlfn.XLOOKUP(B265,[1]MDA_Assets!D:D,[1]MDA_Assets!AG:AG,"",0)</f>
        <v>133</v>
      </c>
      <c r="EP265" s="36" t="str">
        <f t="shared" si="199"/>
        <v/>
      </c>
      <c r="EQ265" s="36" t="str">
        <f t="shared" si="199"/>
        <v/>
      </c>
      <c r="ER265" s="36" t="str">
        <f t="shared" si="231"/>
        <v/>
      </c>
      <c r="ES265" s="36" t="str">
        <f t="shared" si="232"/>
        <v/>
      </c>
      <c r="ET265" s="36" t="str">
        <f t="shared" si="233"/>
        <v/>
      </c>
      <c r="EU265" s="36" t="str">
        <f t="shared" si="234"/>
        <v/>
      </c>
      <c r="EV265" s="36" t="str">
        <f t="shared" si="235"/>
        <v/>
      </c>
      <c r="EW265" s="36" t="str">
        <f t="shared" si="207"/>
        <v/>
      </c>
      <c r="EX265" s="36" t="str">
        <f t="shared" si="208"/>
        <v/>
      </c>
      <c r="EY265" s="36" t="str">
        <f t="shared" si="206"/>
        <v/>
      </c>
      <c r="EZ265" s="36" t="str">
        <f t="shared" si="206"/>
        <v/>
      </c>
      <c r="FA265" s="36" t="str">
        <f t="shared" si="206"/>
        <v/>
      </c>
      <c r="FB265" s="36" t="str">
        <f t="shared" si="205"/>
        <v/>
      </c>
      <c r="FC265" s="36" t="str">
        <f t="shared" si="205"/>
        <v/>
      </c>
      <c r="FD265" s="36" t="str">
        <f t="shared" si="205"/>
        <v/>
      </c>
      <c r="FE265" s="36" t="str">
        <f t="shared" si="205"/>
        <v/>
      </c>
      <c r="FF265" s="36" t="str">
        <f t="shared" si="205"/>
        <v/>
      </c>
      <c r="FG265" s="36" t="str">
        <f t="shared" si="205"/>
        <v/>
      </c>
      <c r="FH265" s="37" t="str" cm="1">
        <f t="array" ref="FH265">_xlfn.IFS(EY265="", "No Data", EY265&lt;0, "Negative/Future", EY265=0, "Zero Days", EY265&lt;=3, "&lt; 3 Months", EY265&lt;=6, "3 to 6 Months", EY265&lt;=9, "6 to 9 Months", EY265&lt;=12, "9 to 12 Months", EY265&lt;=15, "12 to 15 Months", EY265&lt;=18, "15 to 18 Months", EY265&lt;=24, "18 to 24 Months", EY265&gt;24, "&gt; 24 Months")</f>
        <v>No Data</v>
      </c>
      <c r="FI265" s="37" t="str" cm="1">
        <f t="array" ref="FI265">_xlfn.IFS(EZ265="", "No Data", EZ265&lt;0, "Negative/Future", EZ265=0, "Zero Days", EZ265&lt;=3, "&lt; 3 Months", EZ265&lt;=6, "3 to 6 Months", EZ265&lt;=9, "6 to 9 Months", EZ265&lt;=12, "9 to 12 Months", EZ265&lt;=15, "12 to 15 Months", EZ265&lt;=18, "15 to 18 Months", EZ265&lt;=24, "18 to 24 Months", EZ265&gt;24, "&gt; 24 Months")</f>
        <v>No Data</v>
      </c>
      <c r="FJ265" s="37" t="str" cm="1">
        <f t="array" ref="FJ265">_xlfn.IFS(FA265="", "No Data", FA265&lt;0, "Negative/Future", FA265=0, "Zero Days", FA265&lt;=3, "&lt; 3 Months", FA265&lt;=6, "3 to 6 Months", FA265&lt;=9, "6 to 9 Months", FA265&lt;=12, "9 to 12 Months", FA265&lt;=15, "12 to 15 Months", FA265&lt;=18, "15 to 18 Months", FA265&lt;=24, "18 to 24 Months", FA265&gt;24, "&gt; 24 Months")</f>
        <v>No Data</v>
      </c>
      <c r="FK265" s="37" t="str" cm="1">
        <f t="array" ref="FK265">_xlfn.IFS(FB265="", "No Data", FB265&lt;0, "Negative/Future", FB265=0, "Zero Days", FB265&lt;=3, "&lt; 3 Months", FB265&lt;=6, "3 to 6 Months", FB265&lt;=9, "6 to 9 Months", FB265&lt;=12, "9 to 12 Months", FB265&lt;=15, "12 to 15 Months", FB265&lt;=18, "15 to 18 Months", FB265&lt;=24, "18 to 24 Months", FB265&gt;24, "&gt; 24 Months")</f>
        <v>No Data</v>
      </c>
      <c r="FL265" s="37" t="str" cm="1">
        <f t="array" ref="FL265">_xlfn.IFS(FC265="", "No Data", FC265&lt;0, "Negative/Future", FC265=0, "Zero Days", FC265&lt;=3, "&lt; 3 Months", FC265&lt;=6, "3 to 6 Months", FC265&lt;=9, "6 to 9 Months", FC265&lt;=12, "9 to 12 Months", FC265&lt;=15, "12 to 15 Months", FC265&lt;=18, "15 to 18 Months", FC265&lt;=24, "18 to 24 Months", FC265&gt;24, "&gt; 24 Months")</f>
        <v>No Data</v>
      </c>
      <c r="FM265" s="37" t="str" cm="1">
        <f t="array" ref="FM265">_xlfn.IFS(FD265="", "No Data", FD265&lt;0, "Negative/Future", FD265=0, "Zero Days", FD265&lt;=3, "&lt; 3 Months", FD265&lt;=6, "3 to 6 Months", FD265&lt;=9, "6 to 9 Months", FD265&lt;=12, "9 to 12 Months", FD265&lt;=15, "12 to 15 Months", FD265&lt;=18, "15 to 18 Months", FD265&lt;=24, "18 to 24 Months", FD265&gt;24, "&gt; 24 Months")</f>
        <v>No Data</v>
      </c>
      <c r="FN265" s="37" t="str" cm="1">
        <f t="array" ref="FN265">_xlfn.IFS(FE265="", "No Data", FE265&lt;0, "Negative/Future", FE265=0, "Zero Days", FE265&lt;=3, "&lt; 3 Months", FE265&lt;=6, "3 to 6 Months", FE265&lt;=9, "6 to 9 Months", FE265&lt;=12, "9 to 12 Months", FE265&lt;=15, "12 to 15 Months", FE265&lt;=18, "15 to 18 Months", FE265&lt;=24, "18 to 24 Months", FE265&gt;24, "&gt; 24 Months")</f>
        <v>No Data</v>
      </c>
      <c r="FO265" s="37" t="str" cm="1">
        <f t="array" ref="FO265">_xlfn.IFS(FG265="", "No Data", FG265&lt;0, "Negative/Future", FG265=0, "Zero Days", FG265&lt;=3, "&lt; 3 Months", FG265&lt;=6, "3 to 6 Months", FG265&lt;=9, "6 to 9 Months", FG265&lt;=12, "9 to 12 Months", FG265&lt;=15, "12 to 15 Months", FG265&lt;=18, "15 to 18 Months", FG265&lt;=24, "18 to 24 Months", FG265&gt;24, "&gt; 24 Months")</f>
        <v>No Data</v>
      </c>
      <c r="FP265" s="37" t="str" cm="1">
        <f t="array" ref="FP265">_xlfn.IFS(FF265="", "No Data", FF265&lt;0, "Negative/Future", FF265=0, "Zero Days", FF265&lt;=3, "&lt; 3 Months", FF265&lt;=6, "3 to 6 Months", FF265&lt;=9, "6 to 9 Months", FF265&lt;=12, "9 to 12 Months", FF265&lt;=15, "12 to 15 Months", FF265&lt;=18, "15 to 18 Months", FF265&lt;=24, "18 to 24 Months", FF265&gt;24, "&gt; 24 Months")</f>
        <v>No Data</v>
      </c>
      <c r="FQ265" s="29" t="s">
        <v>1375</v>
      </c>
      <c r="FR265" s="29">
        <v>7979099330</v>
      </c>
      <c r="FS265" s="38" t="str">
        <f>VLOOKUP(_xlfn.XLOOKUP(B265,[1]MDA_Assets!D:D,[1]MDA_Assets!I:I,"",0),[1]Validation!$B$1:$C$8,2,0)</f>
        <v>B</v>
      </c>
      <c r="FT265" s="38" t="s">
        <v>296</v>
      </c>
      <c r="FU265" s="31" t="str">
        <f>_xlfn.XLOOKUP(B265,[1]MDA_Assets!D:D,[1]MDA_Assets!X:X,"",0)</f>
        <v>No</v>
      </c>
      <c r="FV265" s="39">
        <v>0</v>
      </c>
      <c r="FW265" s="39">
        <v>0</v>
      </c>
      <c r="FX265" s="39">
        <v>0</v>
      </c>
      <c r="FY265" s="39">
        <v>9</v>
      </c>
      <c r="FZ265" s="40" t="str">
        <f t="shared" si="196"/>
        <v/>
      </c>
      <c r="GA265" s="40" t="str">
        <f t="shared" si="196"/>
        <v/>
      </c>
      <c r="GB265" s="40" t="str">
        <f t="shared" si="209"/>
        <v/>
      </c>
      <c r="GC265" s="40" t="str">
        <f t="shared" si="210"/>
        <v/>
      </c>
      <c r="GD265" s="40" t="str">
        <f t="shared" si="211"/>
        <v/>
      </c>
      <c r="GE265" s="40" t="str">
        <f t="shared" si="212"/>
        <v/>
      </c>
      <c r="GF265" s="40" t="str">
        <f t="shared" si="200"/>
        <v/>
      </c>
      <c r="GG265" s="40" t="str">
        <f t="shared" si="200"/>
        <v/>
      </c>
      <c r="GH265" s="40" t="str">
        <f t="shared" si="200"/>
        <v/>
      </c>
      <c r="GI265" s="39">
        <f t="shared" si="236"/>
        <v>0</v>
      </c>
      <c r="GJ265" s="39">
        <f t="shared" si="237"/>
        <v>0</v>
      </c>
      <c r="GK265" s="39">
        <f t="shared" si="238"/>
        <v>0</v>
      </c>
      <c r="GL265" s="39">
        <f t="shared" si="239"/>
        <v>0</v>
      </c>
    </row>
    <row r="266" spans="1:194" x14ac:dyDescent="0.25">
      <c r="A266" s="19">
        <v>296</v>
      </c>
      <c r="B266" s="43" t="s">
        <v>1376</v>
      </c>
      <c r="C266" s="43" t="s">
        <v>254</v>
      </c>
      <c r="D266" s="43" t="s">
        <v>241</v>
      </c>
      <c r="E266" s="43" t="s">
        <v>255</v>
      </c>
      <c r="F266" s="43" t="s">
        <v>3010</v>
      </c>
      <c r="G266" s="43" t="s">
        <v>190</v>
      </c>
      <c r="H266" s="43" t="s">
        <v>498</v>
      </c>
      <c r="I266" s="43" t="s">
        <v>192</v>
      </c>
      <c r="J266" s="44">
        <f t="shared" si="213"/>
        <v>44904.708333333336</v>
      </c>
      <c r="K266" s="44">
        <v>44540.708333333336</v>
      </c>
      <c r="L266" s="44">
        <v>44466</v>
      </c>
      <c r="M266" s="43" t="s">
        <v>3011</v>
      </c>
      <c r="N266" s="43" t="s">
        <v>434</v>
      </c>
      <c r="O266" s="44">
        <v>46151.339884259258</v>
      </c>
      <c r="P266" s="43">
        <v>9896</v>
      </c>
      <c r="Q266" s="43">
        <v>8037</v>
      </c>
      <c r="R266" s="43">
        <v>1859</v>
      </c>
      <c r="S266" s="43" t="s">
        <v>206</v>
      </c>
      <c r="T266" s="44">
        <v>46150.770833333336</v>
      </c>
      <c r="U266" s="44">
        <v>46150.770833333336</v>
      </c>
      <c r="V266" s="44">
        <v>46150.770833333336</v>
      </c>
      <c r="W266" s="44">
        <v>46150.770833333336</v>
      </c>
      <c r="X266" s="44">
        <v>46150.770833333336</v>
      </c>
      <c r="Y266" s="44">
        <v>45887.770833333336</v>
      </c>
      <c r="Z266" s="43" t="s">
        <v>195</v>
      </c>
      <c r="AA266" s="43"/>
      <c r="AB266" s="43"/>
      <c r="AC266" s="43"/>
      <c r="AD266" s="43"/>
      <c r="AE266" s="43">
        <v>9</v>
      </c>
      <c r="AF266" s="43" t="s">
        <v>281</v>
      </c>
      <c r="AG266" s="43" t="s">
        <v>281</v>
      </c>
      <c r="AH266" s="43" t="s">
        <v>285</v>
      </c>
      <c r="AI266" s="43" t="s">
        <v>285</v>
      </c>
      <c r="AJ266" s="43" t="s">
        <v>3012</v>
      </c>
      <c r="AK266" s="43" t="s">
        <v>285</v>
      </c>
      <c r="AL266" s="47">
        <v>46330</v>
      </c>
      <c r="AM266" s="47">
        <v>46330</v>
      </c>
      <c r="AN266" s="47">
        <v>46515</v>
      </c>
      <c r="AO266" s="47">
        <v>46515</v>
      </c>
      <c r="AP266" s="47">
        <v>46617</v>
      </c>
      <c r="AQ266" s="47">
        <v>46515</v>
      </c>
      <c r="AR266" s="48"/>
      <c r="AS266" s="48"/>
      <c r="AT266" s="48"/>
      <c r="AU266" s="43">
        <v>0</v>
      </c>
      <c r="AV266" s="43">
        <v>0</v>
      </c>
      <c r="AW266" s="43">
        <v>0</v>
      </c>
      <c r="AX266" s="51" t="s">
        <v>583</v>
      </c>
      <c r="AY266" s="51" t="s">
        <v>211</v>
      </c>
      <c r="AZ266" s="51" t="s">
        <v>198</v>
      </c>
      <c r="BA266" s="20">
        <f t="shared" ca="1" si="195"/>
        <v>0</v>
      </c>
      <c r="BB266" s="20">
        <f t="shared" ca="1" si="195"/>
        <v>0</v>
      </c>
      <c r="BC266" s="20">
        <f t="shared" ca="1" si="195"/>
        <v>0</v>
      </c>
      <c r="BD266" s="20">
        <f t="shared" ca="1" si="195"/>
        <v>0</v>
      </c>
      <c r="BE266" s="20">
        <f t="shared" ca="1" si="195"/>
        <v>0</v>
      </c>
      <c r="BF266" s="20">
        <f t="shared" ca="1" si="195"/>
        <v>0</v>
      </c>
      <c r="BG266" s="21" t="str">
        <f t="shared" ca="1" si="195"/>
        <v/>
      </c>
      <c r="BH266" s="21" t="str">
        <f t="shared" ca="1" si="195"/>
        <v/>
      </c>
      <c r="BI266" s="21" t="str">
        <f t="shared" ca="1" si="195"/>
        <v/>
      </c>
      <c r="BJ266" s="22">
        <f t="shared" ca="1" si="214"/>
        <v>0</v>
      </c>
      <c r="BK266" s="21">
        <f t="shared" si="215"/>
        <v>9</v>
      </c>
      <c r="BL266" s="22">
        <f t="shared" ca="1" si="216"/>
        <v>10118</v>
      </c>
      <c r="BM266" s="22">
        <f t="shared" ca="1" si="217"/>
        <v>8196</v>
      </c>
      <c r="BN266" s="23">
        <f t="shared" ca="1" si="218"/>
        <v>1922</v>
      </c>
      <c r="BO266" s="24">
        <f t="shared" ca="1" si="219"/>
        <v>222</v>
      </c>
      <c r="BP266" s="51" t="str">
        <f>_xlfn.XLOOKUP(E266,[1]Validation!E:E,[1]Validation!F:F,"")</f>
        <v>EN5</v>
      </c>
      <c r="BQ266" s="51" t="str">
        <f>_xlfn.XLOOKUP(BP266,[1]Validation!F:F,[1]Validation!G:G,"")</f>
        <v>EN4 to EN7</v>
      </c>
      <c r="BR266" s="52" t="str">
        <f>VLOOKUP(G266,[1]Validation!$B$1:$C$9,2,0)</f>
        <v>B</v>
      </c>
      <c r="BS266" s="51">
        <f t="shared" ca="1" si="220"/>
        <v>54</v>
      </c>
      <c r="BT266" s="53">
        <f>_xlfn.XLOOKUP(B266,'[2]1. All Calls'!$R:$R,'[2]1. All Calls'!$A:$A,"",0)</f>
        <v>46151.427928240701</v>
      </c>
      <c r="BU266" s="51" t="str">
        <f>_xlfn.XLOOKUP(B266,'[2]1. All Calls'!$R:$R,'[2]1. All Calls'!$F:$F,"",0)</f>
        <v>CC-02074054</v>
      </c>
      <c r="BV266" s="51" t="str">
        <f>_xlfn.XLOOKUP(B266,'[2]1. All Calls'!$R:$R,'[2]1. All Calls'!$J:$J,"",0)</f>
        <v>Schedule Service</v>
      </c>
      <c r="BW266" s="53">
        <f>_xlfn.XLOOKUP(B266,'[2]Sch Calls'!$R:$R,'[2]Sch Calls'!$A:$A,"",0)</f>
        <v>46151.427928240701</v>
      </c>
      <c r="BX266" s="51">
        <f>_xlfn.XLOOKUP(B266,'[2]Sch Calls'!$R:$R,'[2]Sch Calls'!$B:$B,"",0)</f>
        <v>9896</v>
      </c>
      <c r="BY266" s="51" t="str">
        <f t="shared" si="197"/>
        <v>05-Nov-26</v>
      </c>
      <c r="BZ266" s="51" t="str">
        <f t="shared" si="197"/>
        <v>05-Nov-26</v>
      </c>
      <c r="CA266" s="51" t="str">
        <f t="shared" si="221"/>
        <v>08-Feb-27</v>
      </c>
      <c r="CB266" s="51" t="str">
        <f t="shared" si="222"/>
        <v>06-Nov-27</v>
      </c>
      <c r="CC266" s="51" t="str">
        <f t="shared" si="223"/>
        <v>19-Aug-27</v>
      </c>
      <c r="CD266" s="51" t="str">
        <f t="shared" si="224"/>
        <v>09-May-27</v>
      </c>
      <c r="CE266" s="51">
        <f t="shared" ca="1" si="198"/>
        <v>25</v>
      </c>
      <c r="CF266" s="51">
        <f t="shared" ca="1" si="198"/>
        <v>25</v>
      </c>
      <c r="CG266" s="51">
        <f t="shared" ca="1" si="225"/>
        <v>25</v>
      </c>
      <c r="CH266" s="51">
        <f t="shared" ca="1" si="226"/>
        <v>25</v>
      </c>
      <c r="CI266" s="51">
        <f t="shared" ca="1" si="227"/>
        <v>288</v>
      </c>
      <c r="CJ266" s="51">
        <f t="shared" ca="1" si="228"/>
        <v>25</v>
      </c>
      <c r="CK266" s="51">
        <f t="shared" ca="1" si="203"/>
        <v>225</v>
      </c>
      <c r="CL266" s="51">
        <f t="shared" ca="1" si="203"/>
        <v>225</v>
      </c>
      <c r="CM266" s="51">
        <f t="shared" ca="1" si="203"/>
        <v>225</v>
      </c>
      <c r="CN266" s="51">
        <f t="shared" ca="1" si="203"/>
        <v>225</v>
      </c>
      <c r="CO266" s="51">
        <f t="shared" ca="1" si="203"/>
        <v>2592</v>
      </c>
      <c r="CP266" s="51">
        <f t="shared" ca="1" si="203"/>
        <v>225</v>
      </c>
      <c r="CQ266" s="51">
        <f t="shared" ca="1" si="204"/>
        <v>1775</v>
      </c>
      <c r="CR266" s="51">
        <f t="shared" ca="1" si="204"/>
        <v>1775</v>
      </c>
      <c r="CS266" s="51">
        <f t="shared" ca="1" si="204"/>
        <v>3775</v>
      </c>
      <c r="CT266" s="51">
        <f t="shared" ca="1" si="204"/>
        <v>3775</v>
      </c>
      <c r="CU266" s="51">
        <f t="shared" ca="1" si="204"/>
        <v>3818</v>
      </c>
      <c r="CV266" s="54">
        <f t="shared" ca="1" si="204"/>
        <v>3775</v>
      </c>
      <c r="CW266" s="25" t="s">
        <v>212</v>
      </c>
      <c r="CX266" s="55">
        <v>0.82</v>
      </c>
      <c r="CY266" s="55"/>
      <c r="CZ266" s="26">
        <v>0</v>
      </c>
      <c r="DA266" s="26">
        <v>0</v>
      </c>
      <c r="DB266" s="26">
        <v>0</v>
      </c>
      <c r="DC266" s="26">
        <v>0</v>
      </c>
      <c r="DD266" s="26">
        <v>0</v>
      </c>
      <c r="DE266" s="26">
        <v>0</v>
      </c>
      <c r="DF266" s="26">
        <v>0</v>
      </c>
      <c r="DG266" s="26">
        <v>0</v>
      </c>
      <c r="DH266" s="26">
        <v>0</v>
      </c>
      <c r="DI266" s="26">
        <v>0</v>
      </c>
      <c r="DJ266" s="26">
        <v>0</v>
      </c>
      <c r="DK266" s="26">
        <v>0</v>
      </c>
      <c r="DL266" s="27">
        <f t="shared" si="229"/>
        <v>46226.427928240701</v>
      </c>
      <c r="DM266" s="28">
        <f t="shared" ca="1" si="230"/>
        <v>0</v>
      </c>
      <c r="DN266" s="56">
        <f>_xlfn.XLOOKUP(B266,'[2]1. All Calls'!$R:$R,'[2]1. All Calls'!$A:$A,"",0)</f>
        <v>46151.427928240701</v>
      </c>
      <c r="DO266" s="57" t="str">
        <f ca="1">VLOOKUP(DM266,[1]Validation!$B$20:$C$25,2,0)</f>
        <v>Within 3 months</v>
      </c>
      <c r="DP266" s="58" t="str">
        <f>_xlfn.XLOOKUP(B266,'[1]Active AMCs- Dealer'!E:E,'[1]Active AMCs- Dealer'!L:L,"Not in AMC",0)</f>
        <v>Not in AMC</v>
      </c>
      <c r="DQ266" s="50" t="s">
        <v>238</v>
      </c>
      <c r="DR266" s="29" t="str">
        <f>_xlfn.XLOOKUP(B266,'[2]1. All Calls'!$R:$R,'[2]1. All Calls'!$F:$F,"",0)</f>
        <v>CC-02074054</v>
      </c>
      <c r="DS266" s="29" t="str">
        <f>_xlfn.XLOOKUP(B266,'[2]1. All Calls'!$R:$R,'[2]1. All Calls'!$AB:$AB,"",0)</f>
        <v>Attend the site for scheduled service so change air filter, oil filter, air oil separator, motor greasing and oil. Then start the unit found running ok.</v>
      </c>
      <c r="DT266" s="30">
        <f>_xlfn.XLOOKUP(DR266,'[2]1. All Calls'!$F:$F,'[2]1. All Calls'!$A:$A,"",0)</f>
        <v>46151.427928240701</v>
      </c>
      <c r="DU266" s="31">
        <f>_xlfn.XLOOKUP(DR266,'[2]1. All Calls'!$F:$F,'[2]1. All Calls'!$B:$B,"",0)</f>
        <v>9896</v>
      </c>
      <c r="DV266" s="31">
        <f>_xlfn.XLOOKUP(B266,[1]MDA_Assets!D:D,[1]MDA_Assets!N:N,"",0)</f>
        <v>8037</v>
      </c>
      <c r="DW266" s="31">
        <f>_xlfn.XLOOKUP(B266,[1]MDA_Assets!D:D,[1]MDA_Assets!O:O,"",0)</f>
        <v>1859</v>
      </c>
      <c r="DX266" s="32" t="str">
        <f>_xlfn.XLOOKUP(B266,[1]MDA_Assets!D:D,[1]MDA_Assets!Q:Q,"",0)</f>
        <v>XD</v>
      </c>
      <c r="DY266" s="33">
        <f>_xlfn.XLOOKUP(B266,[1]MDA_Assets!D:D,[1]MDA_Assets!R:R,"",0)</f>
        <v>46151</v>
      </c>
      <c r="DZ266" s="33">
        <f>_xlfn.XLOOKUP(B266,[1]MDA_Assets!D:D,[1]MDA_Assets!S:S,"",0)</f>
        <v>46151</v>
      </c>
      <c r="EA266" s="33">
        <f>_xlfn.XLOOKUP(B266,[1]MDA_Assets!D:D,[1]MDA_Assets!T:T,"",0)</f>
        <v>46151</v>
      </c>
      <c r="EB266" s="33">
        <f>_xlfn.XLOOKUP(B266,[1]MDA_Assets!D:D,[1]MDA_Assets!U:U,"",0)</f>
        <v>46151</v>
      </c>
      <c r="EC266" s="33">
        <f>_xlfn.XLOOKUP(B266,[1]MDA_Assets!D:D,[1]MDA_Assets!V:V,"",0)</f>
        <v>46151</v>
      </c>
      <c r="ED266" s="33">
        <f>_xlfn.XLOOKUP(B266,[1]MDA_Assets!D:D,[1]MDA_Assets!W:W,"",0)</f>
        <v>45888</v>
      </c>
      <c r="EE266" s="32" t="str">
        <f>_xlfn.XLOOKUP(B266,[1]MDA_Assets!D:D,[1]MDA_Assets!X:X,"",0)</f>
        <v>No</v>
      </c>
      <c r="EF266" s="33">
        <f>_xlfn.XLOOKUP(B266,[1]MDA_Assets!D:D,[1]MDA_Assets!Y:Y,"",0)</f>
        <v>0</v>
      </c>
      <c r="EG266" s="33">
        <f>_xlfn.XLOOKUP(B266,[1]MDA_Assets!D:D,[1]MDA_Assets!Z:Z,"",0)</f>
        <v>0</v>
      </c>
      <c r="EH266" s="33">
        <f>_xlfn.XLOOKUP(B266,[1]MDA_Assets!D:D,[1]MDA_Assets!AA:AA,"",0)</f>
        <v>0</v>
      </c>
      <c r="EI266" s="34">
        <f>_xlfn.XLOOKUP(B266,[1]MDA_Assets!D:D,[1]MDA_Assets!P:P,"",0)</f>
        <v>9</v>
      </c>
      <c r="EJ266" s="35" t="str">
        <f>_xlfn.XLOOKUP(B266,[1]MDA_Assets!D:D,[1]MDA_Assets!AB:AB,"",0)</f>
        <v>2000</v>
      </c>
      <c r="EK266" s="35" t="str">
        <f>_xlfn.XLOOKUP(B266,[1]MDA_Assets!D:D,[1]MDA_Assets!AC:AC,"",0)</f>
        <v>2000</v>
      </c>
      <c r="EL266" s="35" t="str">
        <f>_xlfn.XLOOKUP(B266,[1]MDA_Assets!D:D,[1]MDA_Assets!AD:AD,"",0)</f>
        <v>4000</v>
      </c>
      <c r="EM266" s="35" t="str">
        <f>_xlfn.XLOOKUP(B266,[1]MDA_Assets!D:D,[1]MDA_Assets!AE:AE,"",0)</f>
        <v>4000</v>
      </c>
      <c r="EN266" s="35" t="str">
        <f>_xlfn.XLOOKUP(B266,[1]MDA_Assets!D:D,[1]MDA_Assets!AF:AF,"",0)</f>
        <v>6410</v>
      </c>
      <c r="EO266" s="35" t="str">
        <f>_xlfn.XLOOKUP(B266,[1]MDA_Assets!D:D,[1]MDA_Assets!AG:AG,"",0)</f>
        <v>4000</v>
      </c>
      <c r="EP266" s="36">
        <f t="shared" si="199"/>
        <v>180</v>
      </c>
      <c r="EQ266" s="36">
        <f t="shared" si="199"/>
        <v>180</v>
      </c>
      <c r="ER266" s="36">
        <f t="shared" si="231"/>
        <v>365</v>
      </c>
      <c r="ES266" s="36">
        <f t="shared" si="232"/>
        <v>365</v>
      </c>
      <c r="ET266" s="36">
        <f t="shared" si="233"/>
        <v>730</v>
      </c>
      <c r="EU266" s="36">
        <f t="shared" si="234"/>
        <v>365</v>
      </c>
      <c r="EV266" s="36" t="str">
        <f t="shared" si="235"/>
        <v/>
      </c>
      <c r="EW266" s="36" t="str">
        <f t="shared" si="207"/>
        <v/>
      </c>
      <c r="EX266" s="36" t="str">
        <f t="shared" si="208"/>
        <v/>
      </c>
      <c r="EY266" s="36">
        <f t="shared" si="206"/>
        <v>5.81</v>
      </c>
      <c r="EZ266" s="36">
        <f t="shared" si="206"/>
        <v>5.81</v>
      </c>
      <c r="FA266" s="36">
        <f t="shared" si="206"/>
        <v>11.78</v>
      </c>
      <c r="FB266" s="36">
        <f t="shared" si="205"/>
        <v>11.78</v>
      </c>
      <c r="FC266" s="36">
        <f t="shared" si="205"/>
        <v>23.55</v>
      </c>
      <c r="FD266" s="36">
        <f t="shared" si="205"/>
        <v>11.78</v>
      </c>
      <c r="FE266" s="36" t="str">
        <f t="shared" si="205"/>
        <v/>
      </c>
      <c r="FF266" s="36" t="str">
        <f t="shared" si="205"/>
        <v/>
      </c>
      <c r="FG266" s="36" t="str">
        <f t="shared" si="205"/>
        <v/>
      </c>
      <c r="FH266" s="37" t="str" cm="1">
        <f t="array" ref="FH266">_xlfn.IFS(EY266="", "No Data", EY266&lt;0, "Negative/Future", EY266=0, "Zero Days", EY266&lt;=3, "&lt; 3 Months", EY266&lt;=6, "3 to 6 Months", EY266&lt;=9, "6 to 9 Months", EY266&lt;=12, "9 to 12 Months", EY266&lt;=15, "12 to 15 Months", EY266&lt;=18, "15 to 18 Months", EY266&lt;=24, "18 to 24 Months", EY266&gt;24, "&gt; 24 Months")</f>
        <v>3 to 6 Months</v>
      </c>
      <c r="FI266" s="37" t="str" cm="1">
        <f t="array" ref="FI266">_xlfn.IFS(EZ266="", "No Data", EZ266&lt;0, "Negative/Future", EZ266=0, "Zero Days", EZ266&lt;=3, "&lt; 3 Months", EZ266&lt;=6, "3 to 6 Months", EZ266&lt;=9, "6 to 9 Months", EZ266&lt;=12, "9 to 12 Months", EZ266&lt;=15, "12 to 15 Months", EZ266&lt;=18, "15 to 18 Months", EZ266&lt;=24, "18 to 24 Months", EZ266&gt;24, "&gt; 24 Months")</f>
        <v>3 to 6 Months</v>
      </c>
      <c r="FJ266" s="37" t="str" cm="1">
        <f t="array" ref="FJ266">_xlfn.IFS(FA266="", "No Data", FA266&lt;0, "Negative/Future", FA266=0, "Zero Days", FA266&lt;=3, "&lt; 3 Months", FA266&lt;=6, "3 to 6 Months", FA266&lt;=9, "6 to 9 Months", FA266&lt;=12, "9 to 12 Months", FA266&lt;=15, "12 to 15 Months", FA266&lt;=18, "15 to 18 Months", FA266&lt;=24, "18 to 24 Months", FA266&gt;24, "&gt; 24 Months")</f>
        <v>9 to 12 Months</v>
      </c>
      <c r="FK266" s="37" t="str" cm="1">
        <f t="array" ref="FK266">_xlfn.IFS(FB266="", "No Data", FB266&lt;0, "Negative/Future", FB266=0, "Zero Days", FB266&lt;=3, "&lt; 3 Months", FB266&lt;=6, "3 to 6 Months", FB266&lt;=9, "6 to 9 Months", FB266&lt;=12, "9 to 12 Months", FB266&lt;=15, "12 to 15 Months", FB266&lt;=18, "15 to 18 Months", FB266&lt;=24, "18 to 24 Months", FB266&gt;24, "&gt; 24 Months")</f>
        <v>9 to 12 Months</v>
      </c>
      <c r="FL266" s="37" t="str" cm="1">
        <f t="array" ref="FL266">_xlfn.IFS(FC266="", "No Data", FC266&lt;0, "Negative/Future", FC266=0, "Zero Days", FC266&lt;=3, "&lt; 3 Months", FC266&lt;=6, "3 to 6 Months", FC266&lt;=9, "6 to 9 Months", FC266&lt;=12, "9 to 12 Months", FC266&lt;=15, "12 to 15 Months", FC266&lt;=18, "15 to 18 Months", FC266&lt;=24, "18 to 24 Months", FC266&gt;24, "&gt; 24 Months")</f>
        <v>18 to 24 Months</v>
      </c>
      <c r="FM266" s="37" t="str" cm="1">
        <f t="array" ref="FM266">_xlfn.IFS(FD266="", "No Data", FD266&lt;0, "Negative/Future", FD266=0, "Zero Days", FD266&lt;=3, "&lt; 3 Months", FD266&lt;=6, "3 to 6 Months", FD266&lt;=9, "6 to 9 Months", FD266&lt;=12, "9 to 12 Months", FD266&lt;=15, "12 to 15 Months", FD266&lt;=18, "15 to 18 Months", FD266&lt;=24, "18 to 24 Months", FD266&gt;24, "&gt; 24 Months")</f>
        <v>9 to 12 Months</v>
      </c>
      <c r="FN266" s="37" t="str" cm="1">
        <f t="array" ref="FN266">_xlfn.IFS(FE266="", "No Data", FE266&lt;0, "Negative/Future", FE266=0, "Zero Days", FE266&lt;=3, "&lt; 3 Months", FE266&lt;=6, "3 to 6 Months", FE266&lt;=9, "6 to 9 Months", FE266&lt;=12, "9 to 12 Months", FE266&lt;=15, "12 to 15 Months", FE266&lt;=18, "15 to 18 Months", FE266&lt;=24, "18 to 24 Months", FE266&gt;24, "&gt; 24 Months")</f>
        <v>No Data</v>
      </c>
      <c r="FO266" s="37" t="str" cm="1">
        <f t="array" ref="FO266">_xlfn.IFS(FG266="", "No Data", FG266&lt;0, "Negative/Future", FG266=0, "Zero Days", FG266&lt;=3, "&lt; 3 Months", FG266&lt;=6, "3 to 6 Months", FG266&lt;=9, "6 to 9 Months", FG266&lt;=12, "9 to 12 Months", FG266&lt;=15, "12 to 15 Months", FG266&lt;=18, "15 to 18 Months", FG266&lt;=24, "18 to 24 Months", FG266&gt;24, "&gt; 24 Months")</f>
        <v>No Data</v>
      </c>
      <c r="FP266" s="37" t="str" cm="1">
        <f t="array" ref="FP266">_xlfn.IFS(FF266="", "No Data", FF266&lt;0, "Negative/Future", FF266=0, "Zero Days", FF266&lt;=3, "&lt; 3 Months", FF266&lt;=6, "3 to 6 Months", FF266&lt;=9, "6 to 9 Months", FF266&lt;=12, "9 to 12 Months", FF266&lt;=15, "12 to 15 Months", FF266&lt;=18, "15 to 18 Months", FF266&lt;=24, "18 to 24 Months", FF266&gt;24, "&gt; 24 Months")</f>
        <v>No Data</v>
      </c>
      <c r="FQ266" s="29" t="s">
        <v>1377</v>
      </c>
      <c r="FR266" s="29">
        <v>9334826499</v>
      </c>
      <c r="FS266" s="38" t="str">
        <f>VLOOKUP(_xlfn.XLOOKUP(B266,[1]MDA_Assets!D:D,[1]MDA_Assets!I:I,"",0),[1]Validation!$B$1:$C$8,2,0)</f>
        <v>B</v>
      </c>
      <c r="FT266" s="38" t="s">
        <v>202</v>
      </c>
      <c r="FU266" s="31" t="str">
        <f>_xlfn.XLOOKUP(B266,[1]MDA_Assets!D:D,[1]MDA_Assets!X:X,"",0)</f>
        <v>No</v>
      </c>
      <c r="FV266" s="39">
        <v>0</v>
      </c>
      <c r="FW266" s="39">
        <v>0</v>
      </c>
      <c r="FX266" s="39">
        <v>0</v>
      </c>
      <c r="FY266" s="39">
        <v>9</v>
      </c>
      <c r="FZ266" s="40">
        <f t="shared" si="196"/>
        <v>46331</v>
      </c>
      <c r="GA266" s="40">
        <f t="shared" si="196"/>
        <v>46331</v>
      </c>
      <c r="GB266" s="40">
        <f t="shared" si="209"/>
        <v>46516</v>
      </c>
      <c r="GC266" s="40">
        <f t="shared" si="210"/>
        <v>46516</v>
      </c>
      <c r="GD266" s="40">
        <f t="shared" si="211"/>
        <v>46881</v>
      </c>
      <c r="GE266" s="40">
        <f t="shared" si="212"/>
        <v>46253</v>
      </c>
      <c r="GF266" s="40" t="str">
        <f t="shared" si="200"/>
        <v/>
      </c>
      <c r="GG266" s="40" t="str">
        <f t="shared" si="200"/>
        <v/>
      </c>
      <c r="GH266" s="40" t="str">
        <f t="shared" si="200"/>
        <v/>
      </c>
      <c r="GI266" s="39">
        <f t="shared" si="236"/>
        <v>0</v>
      </c>
      <c r="GJ266" s="39">
        <f t="shared" si="237"/>
        <v>0</v>
      </c>
      <c r="GK266" s="39">
        <f t="shared" si="238"/>
        <v>0</v>
      </c>
      <c r="GL266" s="39">
        <f t="shared" si="239"/>
        <v>6</v>
      </c>
    </row>
    <row r="267" spans="1:194" x14ac:dyDescent="0.25">
      <c r="A267" s="19">
        <v>297</v>
      </c>
      <c r="B267" s="43" t="s">
        <v>1378</v>
      </c>
      <c r="C267" s="43" t="s">
        <v>254</v>
      </c>
      <c r="D267" s="43" t="s">
        <v>241</v>
      </c>
      <c r="E267" s="43" t="s">
        <v>346</v>
      </c>
      <c r="F267" s="43" t="s">
        <v>1379</v>
      </c>
      <c r="G267" s="43" t="s">
        <v>225</v>
      </c>
      <c r="H267" s="43" t="s">
        <v>1380</v>
      </c>
      <c r="I267" s="43" t="s">
        <v>192</v>
      </c>
      <c r="J267" s="44">
        <f t="shared" si="213"/>
        <v>45076.343055555553</v>
      </c>
      <c r="K267" s="44">
        <v>44712.343055555553</v>
      </c>
      <c r="L267" s="44">
        <v>44468</v>
      </c>
      <c r="M267" s="43" t="s">
        <v>2366</v>
      </c>
      <c r="N267" s="43" t="s">
        <v>193</v>
      </c>
      <c r="O267" s="44">
        <v>46053.650925925926</v>
      </c>
      <c r="P267" s="43">
        <v>4348</v>
      </c>
      <c r="Q267" s="43"/>
      <c r="R267" s="43"/>
      <c r="S267" s="43" t="s">
        <v>206</v>
      </c>
      <c r="T267" s="44">
        <v>45938.770833333336</v>
      </c>
      <c r="U267" s="44">
        <v>45937.770833333336</v>
      </c>
      <c r="V267" s="44">
        <v>45937.770833333336</v>
      </c>
      <c r="W267" s="44">
        <v>45937.770833333336</v>
      </c>
      <c r="X267" s="44">
        <v>45937.770833333336</v>
      </c>
      <c r="Y267" s="44">
        <v>45937.770833333336</v>
      </c>
      <c r="Z267" s="43" t="s">
        <v>195</v>
      </c>
      <c r="AA267" s="43"/>
      <c r="AB267" s="43"/>
      <c r="AC267" s="43"/>
      <c r="AD267" s="43"/>
      <c r="AE267" s="43">
        <v>1</v>
      </c>
      <c r="AF267" s="43" t="s">
        <v>1381</v>
      </c>
      <c r="AG267" s="43" t="s">
        <v>1381</v>
      </c>
      <c r="AH267" s="43" t="s">
        <v>996</v>
      </c>
      <c r="AI267" s="43" t="s">
        <v>1382</v>
      </c>
      <c r="AJ267" s="43" t="s">
        <v>1383</v>
      </c>
      <c r="AK267" s="43" t="s">
        <v>1382</v>
      </c>
      <c r="AL267" s="46">
        <v>46117</v>
      </c>
      <c r="AM267" s="46">
        <v>46117</v>
      </c>
      <c r="AN267" s="47">
        <v>46303</v>
      </c>
      <c r="AO267" s="47">
        <v>46302</v>
      </c>
      <c r="AP267" s="47">
        <v>46667</v>
      </c>
      <c r="AQ267" s="47">
        <v>46302</v>
      </c>
      <c r="AR267" s="48"/>
      <c r="AS267" s="48"/>
      <c r="AT267" s="48"/>
      <c r="AU267" s="43">
        <v>1</v>
      </c>
      <c r="AV267" s="43">
        <v>0</v>
      </c>
      <c r="AW267" s="43">
        <v>0</v>
      </c>
      <c r="AX267" s="51" t="s">
        <v>1006</v>
      </c>
      <c r="AY267" s="51" t="s">
        <v>1006</v>
      </c>
      <c r="AZ267" s="51" t="s">
        <v>198</v>
      </c>
      <c r="BA267" s="20">
        <f t="shared" ca="1" si="195"/>
        <v>1</v>
      </c>
      <c r="BB267" s="20">
        <f t="shared" ca="1" si="195"/>
        <v>1</v>
      </c>
      <c r="BC267" s="20">
        <f t="shared" ca="1" si="195"/>
        <v>0</v>
      </c>
      <c r="BD267" s="20">
        <f t="shared" ca="1" si="195"/>
        <v>0</v>
      </c>
      <c r="BE267" s="20">
        <f t="shared" ca="1" si="195"/>
        <v>0</v>
      </c>
      <c r="BF267" s="20">
        <f t="shared" ca="1" si="195"/>
        <v>0</v>
      </c>
      <c r="BG267" s="21" t="str">
        <f t="shared" ca="1" si="195"/>
        <v/>
      </c>
      <c r="BH267" s="21" t="str">
        <f t="shared" ca="1" si="195"/>
        <v/>
      </c>
      <c r="BI267" s="21" t="str">
        <f t="shared" ca="1" si="195"/>
        <v/>
      </c>
      <c r="BJ267" s="22">
        <f t="shared" ca="1" si="214"/>
        <v>2</v>
      </c>
      <c r="BK267" s="21">
        <f t="shared" si="215"/>
        <v>1</v>
      </c>
      <c r="BL267" s="22">
        <f t="shared" ca="1" si="216"/>
        <v>4470</v>
      </c>
      <c r="BM267" s="22">
        <f t="shared" ca="1" si="217"/>
        <v>0</v>
      </c>
      <c r="BN267" s="23">
        <f t="shared" ca="1" si="218"/>
        <v>4470</v>
      </c>
      <c r="BO267" s="24">
        <f t="shared" ca="1" si="219"/>
        <v>122</v>
      </c>
      <c r="BP267" s="51" t="str">
        <f>_xlfn.XLOOKUP(E267,[1]Validation!E:E,[1]Validation!F:F,"")</f>
        <v>EN11</v>
      </c>
      <c r="BQ267" s="51" t="str">
        <f>_xlfn.XLOOKUP(BP267,[1]Validation!F:F,[1]Validation!G:G,"")</f>
        <v>EN11 to EN22</v>
      </c>
      <c r="BR267" s="52" t="str">
        <f>VLOOKUP(G267,[1]Validation!$B$1:$C$9,2,0)</f>
        <v>C</v>
      </c>
      <c r="BS267" s="51">
        <f t="shared" ca="1" si="220"/>
        <v>48</v>
      </c>
      <c r="BT267" s="53">
        <f>_xlfn.XLOOKUP(B267,'[2]1. All Calls'!$R:$R,'[2]1. All Calls'!$A:$A,"",0)</f>
        <v>46053.879374999997</v>
      </c>
      <c r="BU267" s="51" t="str">
        <f>_xlfn.XLOOKUP(B267,'[2]1. All Calls'!$R:$R,'[2]1. All Calls'!$F:$F,"",0)</f>
        <v>CC-01960702</v>
      </c>
      <c r="BV267" s="51" t="str">
        <f>_xlfn.XLOOKUP(B267,'[2]1. All Calls'!$R:$R,'[2]1. All Calls'!$J:$J,"",0)</f>
        <v>Sales Call</v>
      </c>
      <c r="BW267" s="53" t="str">
        <f>_xlfn.XLOOKUP(B267,'[2]Sch Calls'!$R:$R,'[2]Sch Calls'!$A:$A,"",0)</f>
        <v/>
      </c>
      <c r="BX267" s="51" t="str">
        <f>_xlfn.XLOOKUP(B267,'[2]Sch Calls'!$R:$R,'[2]Sch Calls'!$B:$B,"",0)</f>
        <v/>
      </c>
      <c r="BY267" s="51" t="str">
        <f t="shared" si="197"/>
        <v>06-Apr-26</v>
      </c>
      <c r="BZ267" s="51" t="str">
        <f t="shared" si="197"/>
        <v>06-Apr-26</v>
      </c>
      <c r="CA267" s="51" t="str">
        <f t="shared" si="221"/>
        <v>11-Jul-26</v>
      </c>
      <c r="CB267" s="51" t="str">
        <f t="shared" si="222"/>
        <v>07-Apr-27</v>
      </c>
      <c r="CC267" s="51" t="str">
        <f t="shared" si="223"/>
        <v>08-Oct-27</v>
      </c>
      <c r="CD267" s="51" t="str">
        <f t="shared" si="224"/>
        <v>08-Oct-26</v>
      </c>
      <c r="CE267" s="51">
        <f t="shared" ca="1" si="198"/>
        <v>238</v>
      </c>
      <c r="CF267" s="51">
        <f t="shared" ca="1" si="198"/>
        <v>238</v>
      </c>
      <c r="CG267" s="51">
        <f t="shared" ca="1" si="225"/>
        <v>237</v>
      </c>
      <c r="CH267" s="51">
        <f t="shared" ca="1" si="226"/>
        <v>238</v>
      </c>
      <c r="CI267" s="51">
        <f t="shared" ca="1" si="227"/>
        <v>238</v>
      </c>
      <c r="CJ267" s="51">
        <f t="shared" ca="1" si="228"/>
        <v>238</v>
      </c>
      <c r="CK267" s="51">
        <f t="shared" ca="1" si="203"/>
        <v>238</v>
      </c>
      <c r="CL267" s="51">
        <f t="shared" ca="1" si="203"/>
        <v>238</v>
      </c>
      <c r="CM267" s="51">
        <f t="shared" ca="1" si="203"/>
        <v>237</v>
      </c>
      <c r="CN267" s="51">
        <f t="shared" ca="1" si="203"/>
        <v>238</v>
      </c>
      <c r="CO267" s="51">
        <f t="shared" ca="1" si="203"/>
        <v>238</v>
      </c>
      <c r="CP267" s="51">
        <f t="shared" ca="1" si="203"/>
        <v>238</v>
      </c>
      <c r="CQ267" s="51">
        <f t="shared" ca="1" si="204"/>
        <v>402</v>
      </c>
      <c r="CR267" s="51">
        <f t="shared" ca="1" si="204"/>
        <v>402</v>
      </c>
      <c r="CS267" s="51">
        <f t="shared" ca="1" si="204"/>
        <v>903</v>
      </c>
      <c r="CT267" s="51">
        <f t="shared" ca="1" si="204"/>
        <v>1402</v>
      </c>
      <c r="CU267" s="51">
        <f t="shared" ca="1" si="204"/>
        <v>5402</v>
      </c>
      <c r="CV267" s="54">
        <f t="shared" ca="1" si="204"/>
        <v>1402</v>
      </c>
      <c r="CW267" s="25" t="s">
        <v>212</v>
      </c>
      <c r="CX267" s="55">
        <v>0</v>
      </c>
      <c r="CY267" s="55"/>
      <c r="CZ267" s="26">
        <v>0</v>
      </c>
      <c r="DA267" s="26">
        <v>0</v>
      </c>
      <c r="DB267" s="26">
        <v>0</v>
      </c>
      <c r="DC267" s="26">
        <v>0</v>
      </c>
      <c r="DD267" s="26">
        <v>0</v>
      </c>
      <c r="DE267" s="26">
        <v>0</v>
      </c>
      <c r="DF267" s="26">
        <v>0</v>
      </c>
      <c r="DG267" s="26">
        <v>0</v>
      </c>
      <c r="DH267" s="26">
        <v>0</v>
      </c>
      <c r="DI267" s="26">
        <v>0</v>
      </c>
      <c r="DJ267" s="26">
        <v>0</v>
      </c>
      <c r="DK267" s="26">
        <v>0</v>
      </c>
      <c r="DL267" s="27">
        <f t="shared" si="229"/>
        <v>46128.879374999997</v>
      </c>
      <c r="DM267" s="28">
        <f t="shared" ca="1" si="230"/>
        <v>1</v>
      </c>
      <c r="DN267" s="56">
        <f>_xlfn.XLOOKUP(B267,'[2]1. All Calls'!$R:$R,'[2]1. All Calls'!$A:$A,"",0)</f>
        <v>46053.879374999997</v>
      </c>
      <c r="DO267" s="57" t="str">
        <f ca="1">VLOOKUP(DM267,[1]Validation!$B$20:$C$25,2,0)</f>
        <v>Above 3 months</v>
      </c>
      <c r="DP267" s="58" t="str">
        <f>_xlfn.XLOOKUP(B267,'[1]Active AMCs- Dealer'!E:E,'[1]Active AMCs- Dealer'!L:L,"Not in AMC",0)</f>
        <v>Not in AMC</v>
      </c>
      <c r="DQ267" s="50" t="s">
        <v>238</v>
      </c>
      <c r="DR267" s="29" t="str">
        <f>_xlfn.XLOOKUP(B267,'[2]1. All Calls'!$R:$R,'[2]1. All Calls'!$F:$F,"",0)</f>
        <v>CC-01960702</v>
      </c>
      <c r="DS267" s="29" t="str">
        <f>_xlfn.XLOOKUP(B267,'[2]1. All Calls'!$R:$R,'[2]1. All Calls'!$AB:$AB,"",0)</f>
        <v>Sales call carried out for HMR update</v>
      </c>
      <c r="DT267" s="30">
        <f>_xlfn.XLOOKUP(DR267,'[2]1. All Calls'!$F:$F,'[2]1. All Calls'!$A:$A,"",0)</f>
        <v>46053.879374999997</v>
      </c>
      <c r="DU267" s="31">
        <f>_xlfn.XLOOKUP(DR267,'[2]1. All Calls'!$F:$F,'[2]1. All Calls'!$B:$B,"",0)</f>
        <v>4348</v>
      </c>
      <c r="DV267" s="31">
        <f>_xlfn.XLOOKUP(B267,[1]MDA_Assets!D:D,[1]MDA_Assets!N:N,"",0)</f>
        <v>0</v>
      </c>
      <c r="DW267" s="31">
        <f>_xlfn.XLOOKUP(B267,[1]MDA_Assets!D:D,[1]MDA_Assets!O:O,"",0)</f>
        <v>0</v>
      </c>
      <c r="DX267" s="32" t="str">
        <f>_xlfn.XLOOKUP(B267,[1]MDA_Assets!D:D,[1]MDA_Assets!Q:Q,"",0)</f>
        <v>XD</v>
      </c>
      <c r="DY267" s="33">
        <f>_xlfn.XLOOKUP(B267,[1]MDA_Assets!D:D,[1]MDA_Assets!R:R,"",0)</f>
        <v>45939</v>
      </c>
      <c r="DZ267" s="33">
        <f>_xlfn.XLOOKUP(B267,[1]MDA_Assets!D:D,[1]MDA_Assets!S:S,"",0)</f>
        <v>45938</v>
      </c>
      <c r="EA267" s="33">
        <f>_xlfn.XLOOKUP(B267,[1]MDA_Assets!D:D,[1]MDA_Assets!T:T,"",0)</f>
        <v>45938</v>
      </c>
      <c r="EB267" s="33">
        <f>_xlfn.XLOOKUP(B267,[1]MDA_Assets!D:D,[1]MDA_Assets!U:U,"",0)</f>
        <v>45938</v>
      </c>
      <c r="EC267" s="33">
        <f>_xlfn.XLOOKUP(B267,[1]MDA_Assets!D:D,[1]MDA_Assets!V:V,"",0)</f>
        <v>45938</v>
      </c>
      <c r="ED267" s="33">
        <f>_xlfn.XLOOKUP(B267,[1]MDA_Assets!D:D,[1]MDA_Assets!W:W,"",0)</f>
        <v>45938</v>
      </c>
      <c r="EE267" s="32" t="str">
        <f>_xlfn.XLOOKUP(B267,[1]MDA_Assets!D:D,[1]MDA_Assets!X:X,"",0)</f>
        <v>No</v>
      </c>
      <c r="EF267" s="33">
        <f>_xlfn.XLOOKUP(B267,[1]MDA_Assets!D:D,[1]MDA_Assets!Y:Y,"",0)</f>
        <v>0</v>
      </c>
      <c r="EG267" s="33">
        <f>_xlfn.XLOOKUP(B267,[1]MDA_Assets!D:D,[1]MDA_Assets!Z:Z,"",0)</f>
        <v>0</v>
      </c>
      <c r="EH267" s="33">
        <f>_xlfn.XLOOKUP(B267,[1]MDA_Assets!D:D,[1]MDA_Assets!AA:AA,"",0)</f>
        <v>0</v>
      </c>
      <c r="EI267" s="34">
        <f>_xlfn.XLOOKUP(B267,[1]MDA_Assets!D:D,[1]MDA_Assets!P:P,"",0)</f>
        <v>1</v>
      </c>
      <c r="EJ267" s="35" t="str">
        <f>_xlfn.XLOOKUP(B267,[1]MDA_Assets!D:D,[1]MDA_Assets!AB:AB,"",0)</f>
        <v>640</v>
      </c>
      <c r="EK267" s="35" t="str">
        <f>_xlfn.XLOOKUP(B267,[1]MDA_Assets!D:D,[1]MDA_Assets!AC:AC,"",0)</f>
        <v>640</v>
      </c>
      <c r="EL267" s="35" t="str">
        <f>_xlfn.XLOOKUP(B267,[1]MDA_Assets!D:D,[1]MDA_Assets!AD:AD,"",0)</f>
        <v>1140</v>
      </c>
      <c r="EM267" s="35" t="str">
        <f>_xlfn.XLOOKUP(B267,[1]MDA_Assets!D:D,[1]MDA_Assets!AE:AE,"",0)</f>
        <v>1640</v>
      </c>
      <c r="EN267" s="35" t="str">
        <f>_xlfn.XLOOKUP(B267,[1]MDA_Assets!D:D,[1]MDA_Assets!AF:AF,"",0)</f>
        <v>5640</v>
      </c>
      <c r="EO267" s="35" t="str">
        <f>_xlfn.XLOOKUP(B267,[1]MDA_Assets!D:D,[1]MDA_Assets!AG:AG,"",0)</f>
        <v>1640</v>
      </c>
      <c r="EP267" s="36">
        <f t="shared" si="199"/>
        <v>180</v>
      </c>
      <c r="EQ267" s="36">
        <f t="shared" si="199"/>
        <v>180</v>
      </c>
      <c r="ER267" s="36">
        <f t="shared" si="231"/>
        <v>365</v>
      </c>
      <c r="ES267" s="36">
        <f t="shared" si="232"/>
        <v>365</v>
      </c>
      <c r="ET267" s="36">
        <f t="shared" si="233"/>
        <v>730</v>
      </c>
      <c r="EU267" s="36">
        <f t="shared" si="234"/>
        <v>365</v>
      </c>
      <c r="EV267" s="36" t="str">
        <f t="shared" si="235"/>
        <v/>
      </c>
      <c r="EW267" s="36" t="str">
        <f t="shared" si="207"/>
        <v/>
      </c>
      <c r="EX267" s="36" t="str">
        <f t="shared" si="208"/>
        <v/>
      </c>
      <c r="EY267" s="36">
        <f t="shared" si="206"/>
        <v>5.81</v>
      </c>
      <c r="EZ267" s="36">
        <f t="shared" si="206"/>
        <v>5.81</v>
      </c>
      <c r="FA267" s="36">
        <f t="shared" si="206"/>
        <v>11.78</v>
      </c>
      <c r="FB267" s="36">
        <f t="shared" si="205"/>
        <v>11.78</v>
      </c>
      <c r="FC267" s="36">
        <f t="shared" si="205"/>
        <v>23.55</v>
      </c>
      <c r="FD267" s="36">
        <f t="shared" si="205"/>
        <v>11.78</v>
      </c>
      <c r="FE267" s="36" t="str">
        <f t="shared" si="205"/>
        <v/>
      </c>
      <c r="FF267" s="36" t="str">
        <f t="shared" si="205"/>
        <v/>
      </c>
      <c r="FG267" s="36" t="str">
        <f t="shared" si="205"/>
        <v/>
      </c>
      <c r="FH267" s="37" t="str" cm="1">
        <f t="array" ref="FH267">_xlfn.IFS(EY267="", "No Data", EY267&lt;0, "Negative/Future", EY267=0, "Zero Days", EY267&lt;=3, "&lt; 3 Months", EY267&lt;=6, "3 to 6 Months", EY267&lt;=9, "6 to 9 Months", EY267&lt;=12, "9 to 12 Months", EY267&lt;=15, "12 to 15 Months", EY267&lt;=18, "15 to 18 Months", EY267&lt;=24, "18 to 24 Months", EY267&gt;24, "&gt; 24 Months")</f>
        <v>3 to 6 Months</v>
      </c>
      <c r="FI267" s="37" t="str" cm="1">
        <f t="array" ref="FI267">_xlfn.IFS(EZ267="", "No Data", EZ267&lt;0, "Negative/Future", EZ267=0, "Zero Days", EZ267&lt;=3, "&lt; 3 Months", EZ267&lt;=6, "3 to 6 Months", EZ267&lt;=9, "6 to 9 Months", EZ267&lt;=12, "9 to 12 Months", EZ267&lt;=15, "12 to 15 Months", EZ267&lt;=18, "15 to 18 Months", EZ267&lt;=24, "18 to 24 Months", EZ267&gt;24, "&gt; 24 Months")</f>
        <v>3 to 6 Months</v>
      </c>
      <c r="FJ267" s="37" t="str" cm="1">
        <f t="array" ref="FJ267">_xlfn.IFS(FA267="", "No Data", FA267&lt;0, "Negative/Future", FA267=0, "Zero Days", FA267&lt;=3, "&lt; 3 Months", FA267&lt;=6, "3 to 6 Months", FA267&lt;=9, "6 to 9 Months", FA267&lt;=12, "9 to 12 Months", FA267&lt;=15, "12 to 15 Months", FA267&lt;=18, "15 to 18 Months", FA267&lt;=24, "18 to 24 Months", FA267&gt;24, "&gt; 24 Months")</f>
        <v>9 to 12 Months</v>
      </c>
      <c r="FK267" s="37" t="str" cm="1">
        <f t="array" ref="FK267">_xlfn.IFS(FB267="", "No Data", FB267&lt;0, "Negative/Future", FB267=0, "Zero Days", FB267&lt;=3, "&lt; 3 Months", FB267&lt;=6, "3 to 6 Months", FB267&lt;=9, "6 to 9 Months", FB267&lt;=12, "9 to 12 Months", FB267&lt;=15, "12 to 15 Months", FB267&lt;=18, "15 to 18 Months", FB267&lt;=24, "18 to 24 Months", FB267&gt;24, "&gt; 24 Months")</f>
        <v>9 to 12 Months</v>
      </c>
      <c r="FL267" s="37" t="str" cm="1">
        <f t="array" ref="FL267">_xlfn.IFS(FC267="", "No Data", FC267&lt;0, "Negative/Future", FC267=0, "Zero Days", FC267&lt;=3, "&lt; 3 Months", FC267&lt;=6, "3 to 6 Months", FC267&lt;=9, "6 to 9 Months", FC267&lt;=12, "9 to 12 Months", FC267&lt;=15, "12 to 15 Months", FC267&lt;=18, "15 to 18 Months", FC267&lt;=24, "18 to 24 Months", FC267&gt;24, "&gt; 24 Months")</f>
        <v>18 to 24 Months</v>
      </c>
      <c r="FM267" s="37" t="str" cm="1">
        <f t="array" ref="FM267">_xlfn.IFS(FD267="", "No Data", FD267&lt;0, "Negative/Future", FD267=0, "Zero Days", FD267&lt;=3, "&lt; 3 Months", FD267&lt;=6, "3 to 6 Months", FD267&lt;=9, "6 to 9 Months", FD267&lt;=12, "9 to 12 Months", FD267&lt;=15, "12 to 15 Months", FD267&lt;=18, "15 to 18 Months", FD267&lt;=24, "18 to 24 Months", FD267&gt;24, "&gt; 24 Months")</f>
        <v>9 to 12 Months</v>
      </c>
      <c r="FN267" s="37" t="str" cm="1">
        <f t="array" ref="FN267">_xlfn.IFS(FE267="", "No Data", FE267&lt;0, "Negative/Future", FE267=0, "Zero Days", FE267&lt;=3, "&lt; 3 Months", FE267&lt;=6, "3 to 6 Months", FE267&lt;=9, "6 to 9 Months", FE267&lt;=12, "9 to 12 Months", FE267&lt;=15, "12 to 15 Months", FE267&lt;=18, "15 to 18 Months", FE267&lt;=24, "18 to 24 Months", FE267&gt;24, "&gt; 24 Months")</f>
        <v>No Data</v>
      </c>
      <c r="FO267" s="37" t="str" cm="1">
        <f t="array" ref="FO267">_xlfn.IFS(FG267="", "No Data", FG267&lt;0, "Negative/Future", FG267=0, "Zero Days", FG267&lt;=3, "&lt; 3 Months", FG267&lt;=6, "3 to 6 Months", FG267&lt;=9, "6 to 9 Months", FG267&lt;=12, "9 to 12 Months", FG267&lt;=15, "12 to 15 Months", FG267&lt;=18, "15 to 18 Months", FG267&lt;=24, "18 to 24 Months", FG267&gt;24, "&gt; 24 Months")</f>
        <v>No Data</v>
      </c>
      <c r="FP267" s="37" t="str" cm="1">
        <f t="array" ref="FP267">_xlfn.IFS(FF267="", "No Data", FF267&lt;0, "Negative/Future", FF267=0, "Zero Days", FF267&lt;=3, "&lt; 3 Months", FF267&lt;=6, "3 to 6 Months", FF267&lt;=9, "6 to 9 Months", FF267&lt;=12, "9 to 12 Months", FF267&lt;=15, "12 to 15 Months", FF267&lt;=18, "15 to 18 Months", FF267&lt;=24, "18 to 24 Months", FF267&gt;24, "&gt; 24 Months")</f>
        <v>No Data</v>
      </c>
      <c r="FQ267" s="29" t="s">
        <v>1384</v>
      </c>
      <c r="FR267" s="29">
        <v>9523233640</v>
      </c>
      <c r="FS267" s="38" t="str">
        <f>VLOOKUP(_xlfn.XLOOKUP(B267,[1]MDA_Assets!D:D,[1]MDA_Assets!I:I,"",0),[1]Validation!$B$1:$C$8,2,0)</f>
        <v>C</v>
      </c>
      <c r="FT267" s="38" t="s">
        <v>296</v>
      </c>
      <c r="FU267" s="31" t="str">
        <f>_xlfn.XLOOKUP(B267,[1]MDA_Assets!D:D,[1]MDA_Assets!X:X,"",0)</f>
        <v>No</v>
      </c>
      <c r="FV267" s="39">
        <v>2</v>
      </c>
      <c r="FW267" s="39">
        <v>0</v>
      </c>
      <c r="FX267" s="39">
        <v>0</v>
      </c>
      <c r="FY267" s="39">
        <v>7</v>
      </c>
      <c r="FZ267" s="40">
        <f t="shared" si="196"/>
        <v>46118</v>
      </c>
      <c r="GA267" s="40">
        <f t="shared" si="196"/>
        <v>46118</v>
      </c>
      <c r="GB267" s="40">
        <f t="shared" si="209"/>
        <v>46304</v>
      </c>
      <c r="GC267" s="40">
        <f t="shared" si="210"/>
        <v>46303</v>
      </c>
      <c r="GD267" s="40">
        <f t="shared" si="211"/>
        <v>46668</v>
      </c>
      <c r="GE267" s="40">
        <f t="shared" si="212"/>
        <v>46303</v>
      </c>
      <c r="GF267" s="40" t="str">
        <f t="shared" si="200"/>
        <v/>
      </c>
      <c r="GG267" s="40" t="str">
        <f t="shared" si="200"/>
        <v/>
      </c>
      <c r="GH267" s="40" t="str">
        <f t="shared" si="200"/>
        <v/>
      </c>
      <c r="GI267" s="39">
        <f t="shared" si="236"/>
        <v>0</v>
      </c>
      <c r="GJ267" s="39">
        <f t="shared" si="237"/>
        <v>0</v>
      </c>
      <c r="GK267" s="39">
        <f t="shared" si="238"/>
        <v>0</v>
      </c>
      <c r="GL267" s="39">
        <f t="shared" si="239"/>
        <v>6</v>
      </c>
    </row>
    <row r="268" spans="1:194" x14ac:dyDescent="0.25">
      <c r="A268" s="19">
        <v>298</v>
      </c>
      <c r="B268" s="43" t="s">
        <v>1385</v>
      </c>
      <c r="C268" s="43" t="s">
        <v>186</v>
      </c>
      <c r="D268" s="43" t="s">
        <v>187</v>
      </c>
      <c r="E268" s="43" t="s">
        <v>1386</v>
      </c>
      <c r="F268" s="43" t="s">
        <v>3013</v>
      </c>
      <c r="G268" s="43" t="s">
        <v>243</v>
      </c>
      <c r="H268" s="43" t="s">
        <v>329</v>
      </c>
      <c r="I268" s="43" t="s">
        <v>192</v>
      </c>
      <c r="J268" s="44">
        <f t="shared" si="213"/>
        <v>44919.286805555559</v>
      </c>
      <c r="K268" s="44">
        <v>44555.286805555559</v>
      </c>
      <c r="L268" s="44">
        <v>44446</v>
      </c>
      <c r="M268" s="43" t="s">
        <v>2367</v>
      </c>
      <c r="N268" s="43" t="s">
        <v>2368</v>
      </c>
      <c r="O268" s="44">
        <v>46072.410937499997</v>
      </c>
      <c r="P268" s="43">
        <v>20737</v>
      </c>
      <c r="Q268" s="43">
        <v>11082</v>
      </c>
      <c r="R268" s="43">
        <v>9654</v>
      </c>
      <c r="S268" s="43" t="s">
        <v>194</v>
      </c>
      <c r="T268" s="44">
        <v>45762.770833333336</v>
      </c>
      <c r="U268" s="44">
        <v>46071.770833333336</v>
      </c>
      <c r="V268" s="44">
        <v>46071.770833333336</v>
      </c>
      <c r="W268" s="44">
        <v>45762.770833333336</v>
      </c>
      <c r="X268" s="44">
        <v>46071.770833333336</v>
      </c>
      <c r="Y268" s="44">
        <v>45762.770833333336</v>
      </c>
      <c r="Z268" s="43" t="s">
        <v>195</v>
      </c>
      <c r="AA268" s="43"/>
      <c r="AB268" s="44">
        <v>45762.770833333336</v>
      </c>
      <c r="AC268" s="43"/>
      <c r="AD268" s="43"/>
      <c r="AE268" s="43">
        <v>12</v>
      </c>
      <c r="AF268" s="43" t="s">
        <v>281</v>
      </c>
      <c r="AG268" s="43" t="s">
        <v>281</v>
      </c>
      <c r="AH268" s="43" t="s">
        <v>2369</v>
      </c>
      <c r="AI268" s="43" t="s">
        <v>2369</v>
      </c>
      <c r="AJ268" s="43" t="s">
        <v>2370</v>
      </c>
      <c r="AK268" s="43" t="s">
        <v>285</v>
      </c>
      <c r="AL268" s="47">
        <v>46238</v>
      </c>
      <c r="AM268" s="47">
        <v>46238</v>
      </c>
      <c r="AN268" s="47">
        <v>46298</v>
      </c>
      <c r="AO268" s="47">
        <v>46298</v>
      </c>
      <c r="AP268" s="47">
        <v>46465</v>
      </c>
      <c r="AQ268" s="47">
        <v>46405</v>
      </c>
      <c r="AR268" s="46">
        <v>46127</v>
      </c>
      <c r="AS268" s="48"/>
      <c r="AT268" s="48"/>
      <c r="AU268" s="43">
        <v>1</v>
      </c>
      <c r="AV268" s="43">
        <v>0</v>
      </c>
      <c r="AW268" s="43">
        <v>0</v>
      </c>
      <c r="AX268" s="51" t="s">
        <v>1132</v>
      </c>
      <c r="AY268" s="51" t="s">
        <v>1132</v>
      </c>
      <c r="AZ268" s="51" t="s">
        <v>198</v>
      </c>
      <c r="BA268" s="20">
        <f t="shared" ca="1" si="195"/>
        <v>0</v>
      </c>
      <c r="BB268" s="20">
        <f t="shared" ca="1" si="195"/>
        <v>0</v>
      </c>
      <c r="BC268" s="20">
        <f t="shared" ca="1" si="195"/>
        <v>0</v>
      </c>
      <c r="BD268" s="20">
        <f t="shared" ca="1" si="195"/>
        <v>0</v>
      </c>
      <c r="BE268" s="20">
        <f t="shared" ca="1" si="195"/>
        <v>0</v>
      </c>
      <c r="BF268" s="20">
        <f t="shared" ca="1" si="195"/>
        <v>0</v>
      </c>
      <c r="BG268" s="21">
        <f t="shared" ca="1" si="195"/>
        <v>1</v>
      </c>
      <c r="BH268" s="21" t="str">
        <f t="shared" ca="1" si="195"/>
        <v/>
      </c>
      <c r="BI268" s="21" t="str">
        <f t="shared" ca="1" si="195"/>
        <v/>
      </c>
      <c r="BJ268" s="22">
        <f t="shared" ca="1" si="214"/>
        <v>1</v>
      </c>
      <c r="BK268" s="21">
        <f t="shared" si="215"/>
        <v>12</v>
      </c>
      <c r="BL268" s="22">
        <f t="shared" ca="1" si="216"/>
        <v>21980</v>
      </c>
      <c r="BM268" s="22">
        <f t="shared" ca="1" si="217"/>
        <v>11649</v>
      </c>
      <c r="BN268" s="23">
        <f t="shared" ca="1" si="218"/>
        <v>10331</v>
      </c>
      <c r="BO268" s="24">
        <f t="shared" ca="1" si="219"/>
        <v>1243</v>
      </c>
      <c r="BP268" s="51" t="str">
        <f>_xlfn.XLOOKUP(E268,[1]Validation!E:E,[1]Validation!F:F,"")</f>
        <v>EG37</v>
      </c>
      <c r="BQ268" s="51" t="str">
        <f>_xlfn.XLOOKUP(BP268,[1]Validation!F:F,[1]Validation!G:G,"")</f>
        <v>EG30 to EG45</v>
      </c>
      <c r="BR268" s="52" t="str">
        <f>VLOOKUP(G268,[1]Validation!$B$1:$C$9,2,0)</f>
        <v>A</v>
      </c>
      <c r="BS268" s="51">
        <f t="shared" ca="1" si="220"/>
        <v>53</v>
      </c>
      <c r="BT268" s="53">
        <f>_xlfn.XLOOKUP(B268,'[2]1. All Calls'!$R:$R,'[2]1. All Calls'!$A:$A,"",0)</f>
        <v>46072.615902777798</v>
      </c>
      <c r="BU268" s="51" t="str">
        <f>_xlfn.XLOOKUP(B268,'[2]1. All Calls'!$R:$R,'[2]1. All Calls'!$F:$F,"",0)</f>
        <v>CC-01983951</v>
      </c>
      <c r="BV268" s="51" t="str">
        <f>_xlfn.XLOOKUP(B268,'[2]1. All Calls'!$R:$R,'[2]1. All Calls'!$J:$J,"",0)</f>
        <v>Schedule Service</v>
      </c>
      <c r="BW268" s="53">
        <f>_xlfn.XLOOKUP(B268,'[2]Sch Calls'!$R:$R,'[2]Sch Calls'!$A:$A,"",0)</f>
        <v>46072.615902777798</v>
      </c>
      <c r="BX268" s="51">
        <f>_xlfn.XLOOKUP(B268,'[2]Sch Calls'!$R:$R,'[2]Sch Calls'!$B:$B,"",0)</f>
        <v>20737</v>
      </c>
      <c r="BY268" s="51" t="str">
        <f t="shared" si="197"/>
        <v>18-Aug-26</v>
      </c>
      <c r="BZ268" s="51" t="str">
        <f t="shared" si="197"/>
        <v>18-Aug-26</v>
      </c>
      <c r="CA268" s="51" t="str">
        <f t="shared" si="221"/>
        <v>16-Jan-26</v>
      </c>
      <c r="CB268" s="51" t="str">
        <f t="shared" si="222"/>
        <v>14-Oct-26</v>
      </c>
      <c r="CC268" s="51" t="str">
        <f t="shared" si="223"/>
        <v>16-Apr-27</v>
      </c>
      <c r="CD268" s="51" t="str">
        <f t="shared" si="224"/>
        <v>19-Feb-27</v>
      </c>
      <c r="CE268" s="51">
        <f t="shared" ca="1" si="198"/>
        <v>104</v>
      </c>
      <c r="CF268" s="51">
        <f t="shared" ca="1" si="198"/>
        <v>104</v>
      </c>
      <c r="CG268" s="51">
        <f t="shared" ca="1" si="225"/>
        <v>413</v>
      </c>
      <c r="CH268" s="51">
        <f t="shared" ca="1" si="226"/>
        <v>413</v>
      </c>
      <c r="CI268" s="51">
        <f t="shared" ca="1" si="227"/>
        <v>413</v>
      </c>
      <c r="CJ268" s="51">
        <f t="shared" ca="1" si="228"/>
        <v>104</v>
      </c>
      <c r="CK268" s="51">
        <f t="shared" ca="1" si="203"/>
        <v>1248</v>
      </c>
      <c r="CL268" s="51">
        <f t="shared" ca="1" si="203"/>
        <v>1248</v>
      </c>
      <c r="CM268" s="51">
        <f t="shared" ca="1" si="203"/>
        <v>4956</v>
      </c>
      <c r="CN268" s="51">
        <f t="shared" ca="1" si="203"/>
        <v>4956</v>
      </c>
      <c r="CO268" s="51">
        <f t="shared" ca="1" si="203"/>
        <v>4956</v>
      </c>
      <c r="CP268" s="51">
        <f t="shared" ca="1" si="203"/>
        <v>1248</v>
      </c>
      <c r="CQ268" s="51">
        <f t="shared" ca="1" si="204"/>
        <v>752</v>
      </c>
      <c r="CR268" s="51">
        <f t="shared" ca="1" si="204"/>
        <v>752</v>
      </c>
      <c r="CS268" s="51">
        <f t="shared" ca="1" si="204"/>
        <v>-2242</v>
      </c>
      <c r="CT268" s="51">
        <f t="shared" ca="1" si="204"/>
        <v>-2242</v>
      </c>
      <c r="CU268" s="51">
        <f t="shared" ca="1" si="204"/>
        <v>-242</v>
      </c>
      <c r="CV268" s="54">
        <f t="shared" ca="1" si="204"/>
        <v>2752</v>
      </c>
      <c r="CW268" s="25" t="s">
        <v>212</v>
      </c>
      <c r="CX268" s="55">
        <v>0.54</v>
      </c>
      <c r="CY268" s="55"/>
      <c r="CZ268" s="26">
        <v>0</v>
      </c>
      <c r="DA268" s="26">
        <v>0</v>
      </c>
      <c r="DB268" s="26">
        <v>0</v>
      </c>
      <c r="DC268" s="26">
        <v>0</v>
      </c>
      <c r="DD268" s="26">
        <v>0</v>
      </c>
      <c r="DE268" s="26">
        <v>0</v>
      </c>
      <c r="DF268" s="26">
        <v>0</v>
      </c>
      <c r="DG268" s="26">
        <v>0</v>
      </c>
      <c r="DH268" s="26">
        <v>0</v>
      </c>
      <c r="DI268" s="26">
        <v>0</v>
      </c>
      <c r="DJ268" s="26">
        <v>0</v>
      </c>
      <c r="DK268" s="26">
        <v>0</v>
      </c>
      <c r="DL268" s="27">
        <f t="shared" si="229"/>
        <v>46147.615902777798</v>
      </c>
      <c r="DM268" s="28">
        <f t="shared" ca="1" si="230"/>
        <v>1</v>
      </c>
      <c r="DN268" s="56">
        <f>_xlfn.XLOOKUP(B268,'[2]1. All Calls'!$R:$R,'[2]1. All Calls'!$A:$A,"",0)</f>
        <v>46072.615902777798</v>
      </c>
      <c r="DO268" s="57" t="str">
        <f ca="1">VLOOKUP(DM268,[1]Validation!$B$20:$C$25,2,0)</f>
        <v>Above 3 months</v>
      </c>
      <c r="DP268" s="58" t="str">
        <f>_xlfn.XLOOKUP(B268,'[1]Active AMCs- Dealer'!E:E,'[1]Active AMCs- Dealer'!L:L,"Not in AMC",0)</f>
        <v>Not in AMC</v>
      </c>
      <c r="DQ268" s="50" t="s">
        <v>238</v>
      </c>
      <c r="DR268" s="29" t="str">
        <f>_xlfn.XLOOKUP(B268,'[2]1. All Calls'!$R:$R,'[2]1. All Calls'!$F:$F,"",0)</f>
        <v>CC-01983951</v>
      </c>
      <c r="DS268" s="29" t="str">
        <f>_xlfn.XLOOKUP(B268,'[2]1. All Calls'!$R:$R,'[2]1. All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DT268" s="30">
        <f>_xlfn.XLOOKUP(DR268,'[2]1. All Calls'!$F:$F,'[2]1. All Calls'!$A:$A,"",0)</f>
        <v>46072.615902777798</v>
      </c>
      <c r="DU268" s="31">
        <f>_xlfn.XLOOKUP(DR268,'[2]1. All Calls'!$F:$F,'[2]1. All Calls'!$B:$B,"",0)</f>
        <v>20737</v>
      </c>
      <c r="DV268" s="31">
        <f>_xlfn.XLOOKUP(B268,[1]MDA_Assets!D:D,[1]MDA_Assets!N:N,"",0)</f>
        <v>11082</v>
      </c>
      <c r="DW268" s="31">
        <f>_xlfn.XLOOKUP(B268,[1]MDA_Assets!D:D,[1]MDA_Assets!O:O,"",0)</f>
        <v>9654</v>
      </c>
      <c r="DX268" s="32" t="str">
        <f>_xlfn.XLOOKUP(B268,[1]MDA_Assets!D:D,[1]MDA_Assets!Q:Q,"",0)</f>
        <v>Synthetic</v>
      </c>
      <c r="DY268" s="33">
        <f>_xlfn.XLOOKUP(B268,[1]MDA_Assets!D:D,[1]MDA_Assets!R:R,"",0)</f>
        <v>45763</v>
      </c>
      <c r="DZ268" s="33">
        <f>_xlfn.XLOOKUP(B268,[1]MDA_Assets!D:D,[1]MDA_Assets!S:S,"",0)</f>
        <v>46072</v>
      </c>
      <c r="EA268" s="33">
        <f>_xlfn.XLOOKUP(B268,[1]MDA_Assets!D:D,[1]MDA_Assets!T:T,"",0)</f>
        <v>46072</v>
      </c>
      <c r="EB268" s="33">
        <f>_xlfn.XLOOKUP(B268,[1]MDA_Assets!D:D,[1]MDA_Assets!U:U,"",0)</f>
        <v>45763</v>
      </c>
      <c r="EC268" s="33">
        <f>_xlfn.XLOOKUP(B268,[1]MDA_Assets!D:D,[1]MDA_Assets!V:V,"",0)</f>
        <v>46072</v>
      </c>
      <c r="ED268" s="33">
        <f>_xlfn.XLOOKUP(B268,[1]MDA_Assets!D:D,[1]MDA_Assets!W:W,"",0)</f>
        <v>45763</v>
      </c>
      <c r="EE268" s="32" t="str">
        <f>_xlfn.XLOOKUP(B268,[1]MDA_Assets!D:D,[1]MDA_Assets!X:X,"",0)</f>
        <v>No</v>
      </c>
      <c r="EF268" s="33">
        <f>_xlfn.XLOOKUP(B268,[1]MDA_Assets!D:D,[1]MDA_Assets!Y:Y,"",0)</f>
        <v>45763</v>
      </c>
      <c r="EG268" s="33">
        <f>_xlfn.XLOOKUP(B268,[1]MDA_Assets!D:D,[1]MDA_Assets!Z:Z,"",0)</f>
        <v>0</v>
      </c>
      <c r="EH268" s="33">
        <f>_xlfn.XLOOKUP(B268,[1]MDA_Assets!D:D,[1]MDA_Assets!AA:AA,"",0)</f>
        <v>0</v>
      </c>
      <c r="EI268" s="34">
        <f>_xlfn.XLOOKUP(B268,[1]MDA_Assets!D:D,[1]MDA_Assets!P:P,"",0)</f>
        <v>12</v>
      </c>
      <c r="EJ268" s="35" t="str">
        <f>_xlfn.XLOOKUP(B268,[1]MDA_Assets!D:D,[1]MDA_Assets!AB:AB,"",0)</f>
        <v>2000</v>
      </c>
      <c r="EK268" s="35" t="str">
        <f>_xlfn.XLOOKUP(B268,[1]MDA_Assets!D:D,[1]MDA_Assets!AC:AC,"",0)</f>
        <v>2000</v>
      </c>
      <c r="EL268" s="35" t="str">
        <f>_xlfn.XLOOKUP(B268,[1]MDA_Assets!D:D,[1]MDA_Assets!AD:AD,"",0)</f>
        <v>2714</v>
      </c>
      <c r="EM268" s="35" t="str">
        <f>_xlfn.XLOOKUP(B268,[1]MDA_Assets!D:D,[1]MDA_Assets!AE:AE,"",0)</f>
        <v>2714</v>
      </c>
      <c r="EN268" s="35" t="str">
        <f>_xlfn.XLOOKUP(B268,[1]MDA_Assets!D:D,[1]MDA_Assets!AF:AF,"",0)</f>
        <v>4714</v>
      </c>
      <c r="EO268" s="35" t="str">
        <f>_xlfn.XLOOKUP(B268,[1]MDA_Assets!D:D,[1]MDA_Assets!AG:AG,"",0)</f>
        <v>4000</v>
      </c>
      <c r="EP268" s="36">
        <f t="shared" si="199"/>
        <v>167</v>
      </c>
      <c r="EQ268" s="36">
        <f t="shared" si="199"/>
        <v>167</v>
      </c>
      <c r="ER268" s="36">
        <f t="shared" si="231"/>
        <v>536</v>
      </c>
      <c r="ES268" s="36">
        <f t="shared" si="232"/>
        <v>536</v>
      </c>
      <c r="ET268" s="36">
        <f t="shared" si="233"/>
        <v>703</v>
      </c>
      <c r="EU268" s="36">
        <f t="shared" si="234"/>
        <v>334</v>
      </c>
      <c r="EV268" s="36">
        <f t="shared" si="235"/>
        <v>365</v>
      </c>
      <c r="EW268" s="36" t="str">
        <f t="shared" si="207"/>
        <v/>
      </c>
      <c r="EX268" s="36" t="str">
        <f t="shared" si="208"/>
        <v/>
      </c>
      <c r="EY268" s="36">
        <f t="shared" si="206"/>
        <v>5.39</v>
      </c>
      <c r="EZ268" s="36">
        <f t="shared" si="206"/>
        <v>5.39</v>
      </c>
      <c r="FA268" s="36">
        <f t="shared" si="206"/>
        <v>17.3</v>
      </c>
      <c r="FB268" s="36">
        <f t="shared" si="205"/>
        <v>17.3</v>
      </c>
      <c r="FC268" s="36">
        <f t="shared" si="205"/>
        <v>22.680000000000003</v>
      </c>
      <c r="FD268" s="36">
        <f t="shared" si="205"/>
        <v>10.78</v>
      </c>
      <c r="FE268" s="36">
        <f t="shared" si="205"/>
        <v>11.78</v>
      </c>
      <c r="FF268" s="36" t="str">
        <f t="shared" si="205"/>
        <v/>
      </c>
      <c r="FG268" s="36" t="str">
        <f t="shared" si="205"/>
        <v/>
      </c>
      <c r="FH268" s="37" t="str" cm="1">
        <f t="array" ref="FH268">_xlfn.IFS(EY268="", "No Data", EY268&lt;0, "Negative/Future", EY268=0, "Zero Days", EY268&lt;=3, "&lt; 3 Months", EY268&lt;=6, "3 to 6 Months", EY268&lt;=9, "6 to 9 Months", EY268&lt;=12, "9 to 12 Months", EY268&lt;=15, "12 to 15 Months", EY268&lt;=18, "15 to 18 Months", EY268&lt;=24, "18 to 24 Months", EY268&gt;24, "&gt; 24 Months")</f>
        <v>3 to 6 Months</v>
      </c>
      <c r="FI268" s="37" t="str" cm="1">
        <f t="array" ref="FI268">_xlfn.IFS(EZ268="", "No Data", EZ268&lt;0, "Negative/Future", EZ268=0, "Zero Days", EZ268&lt;=3, "&lt; 3 Months", EZ268&lt;=6, "3 to 6 Months", EZ268&lt;=9, "6 to 9 Months", EZ268&lt;=12, "9 to 12 Months", EZ268&lt;=15, "12 to 15 Months", EZ268&lt;=18, "15 to 18 Months", EZ268&lt;=24, "18 to 24 Months", EZ268&gt;24, "&gt; 24 Months")</f>
        <v>3 to 6 Months</v>
      </c>
      <c r="FJ268" s="37" t="str" cm="1">
        <f t="array" ref="FJ268">_xlfn.IFS(FA268="", "No Data", FA268&lt;0, "Negative/Future", FA268=0, "Zero Days", FA268&lt;=3, "&lt; 3 Months", FA268&lt;=6, "3 to 6 Months", FA268&lt;=9, "6 to 9 Months", FA268&lt;=12, "9 to 12 Months", FA268&lt;=15, "12 to 15 Months", FA268&lt;=18, "15 to 18 Months", FA268&lt;=24, "18 to 24 Months", FA268&gt;24, "&gt; 24 Months")</f>
        <v>15 to 18 Months</v>
      </c>
      <c r="FK268" s="37" t="str" cm="1">
        <f t="array" ref="FK268">_xlfn.IFS(FB268="", "No Data", FB268&lt;0, "Negative/Future", FB268=0, "Zero Days", FB268&lt;=3, "&lt; 3 Months", FB268&lt;=6, "3 to 6 Months", FB268&lt;=9, "6 to 9 Months", FB268&lt;=12, "9 to 12 Months", FB268&lt;=15, "12 to 15 Months", FB268&lt;=18, "15 to 18 Months", FB268&lt;=24, "18 to 24 Months", FB268&gt;24, "&gt; 24 Months")</f>
        <v>15 to 18 Months</v>
      </c>
      <c r="FL268" s="37" t="str" cm="1">
        <f t="array" ref="FL268">_xlfn.IFS(FC268="", "No Data", FC268&lt;0, "Negative/Future", FC268=0, "Zero Days", FC268&lt;=3, "&lt; 3 Months", FC268&lt;=6, "3 to 6 Months", FC268&lt;=9, "6 to 9 Months", FC268&lt;=12, "9 to 12 Months", FC268&lt;=15, "12 to 15 Months", FC268&lt;=18, "15 to 18 Months", FC268&lt;=24, "18 to 24 Months", FC268&gt;24, "&gt; 24 Months")</f>
        <v>18 to 24 Months</v>
      </c>
      <c r="FM268" s="37" t="str" cm="1">
        <f t="array" ref="FM268">_xlfn.IFS(FD268="", "No Data", FD268&lt;0, "Negative/Future", FD268=0, "Zero Days", FD268&lt;=3, "&lt; 3 Months", FD268&lt;=6, "3 to 6 Months", FD268&lt;=9, "6 to 9 Months", FD268&lt;=12, "9 to 12 Months", FD268&lt;=15, "12 to 15 Months", FD268&lt;=18, "15 to 18 Months", FD268&lt;=24, "18 to 24 Months", FD268&gt;24, "&gt; 24 Months")</f>
        <v>9 to 12 Months</v>
      </c>
      <c r="FN268" s="37" t="str" cm="1">
        <f t="array" ref="FN268">_xlfn.IFS(FE268="", "No Data", FE268&lt;0, "Negative/Future", FE268=0, "Zero Days", FE268&lt;=3, "&lt; 3 Months", FE268&lt;=6, "3 to 6 Months", FE268&lt;=9, "6 to 9 Months", FE268&lt;=12, "9 to 12 Months", FE268&lt;=15, "12 to 15 Months", FE268&lt;=18, "15 to 18 Months", FE268&lt;=24, "18 to 24 Months", FE268&gt;24, "&gt; 24 Months")</f>
        <v>9 to 12 Months</v>
      </c>
      <c r="FO268" s="37" t="str" cm="1">
        <f t="array" ref="FO268">_xlfn.IFS(FG268="", "No Data", FG268&lt;0, "Negative/Future", FG268=0, "Zero Days", FG268&lt;=3, "&lt; 3 Months", FG268&lt;=6, "3 to 6 Months", FG268&lt;=9, "6 to 9 Months", FG268&lt;=12, "9 to 12 Months", FG268&lt;=15, "12 to 15 Months", FG268&lt;=18, "15 to 18 Months", FG268&lt;=24, "18 to 24 Months", FG268&gt;24, "&gt; 24 Months")</f>
        <v>No Data</v>
      </c>
      <c r="FP268" s="37" t="str" cm="1">
        <f t="array" ref="FP268">_xlfn.IFS(FF268="", "No Data", FF268&lt;0, "Negative/Future", FF268=0, "Zero Days", FF268&lt;=3, "&lt; 3 Months", FF268&lt;=6, "3 to 6 Months", FF268&lt;=9, "6 to 9 Months", FF268&lt;=12, "9 to 12 Months", FF268&lt;=15, "12 to 15 Months", FF268&lt;=18, "15 to 18 Months", FF268&lt;=24, "18 to 24 Months", FF268&gt;24, "&gt; 24 Months")</f>
        <v>No Data</v>
      </c>
      <c r="FQ268" s="29" t="s">
        <v>1388</v>
      </c>
      <c r="FR268" s="29">
        <v>8406939642</v>
      </c>
      <c r="FS268" s="38" t="str">
        <f>VLOOKUP(_xlfn.XLOOKUP(B268,[1]MDA_Assets!D:D,[1]MDA_Assets!I:I,"",0),[1]Validation!$B$1:$C$8,2,0)</f>
        <v>A</v>
      </c>
      <c r="FT268" s="38" t="s">
        <v>296</v>
      </c>
      <c r="FU268" s="31" t="str">
        <f>_xlfn.XLOOKUP(B268,[1]MDA_Assets!D:D,[1]MDA_Assets!X:X,"",0)</f>
        <v>No</v>
      </c>
      <c r="FV268" s="39">
        <v>1</v>
      </c>
      <c r="FW268" s="39">
        <v>0</v>
      </c>
      <c r="FX268" s="39">
        <v>0</v>
      </c>
      <c r="FY268" s="39">
        <v>8</v>
      </c>
      <c r="FZ268" s="40">
        <f t="shared" si="196"/>
        <v>46239</v>
      </c>
      <c r="GA268" s="40">
        <f t="shared" si="196"/>
        <v>46239</v>
      </c>
      <c r="GB268" s="40">
        <f t="shared" si="209"/>
        <v>46299</v>
      </c>
      <c r="GC268" s="40">
        <f t="shared" si="210"/>
        <v>46299</v>
      </c>
      <c r="GD268" s="40">
        <f t="shared" si="211"/>
        <v>46775</v>
      </c>
      <c r="GE268" s="40">
        <f t="shared" si="212"/>
        <v>46097</v>
      </c>
      <c r="GF268" s="40">
        <f t="shared" si="200"/>
        <v>46128</v>
      </c>
      <c r="GG268" s="40" t="str">
        <f t="shared" si="200"/>
        <v/>
      </c>
      <c r="GH268" s="40" t="str">
        <f t="shared" si="200"/>
        <v/>
      </c>
      <c r="GI268" s="39">
        <f t="shared" si="236"/>
        <v>0</v>
      </c>
      <c r="GJ268" s="39">
        <f t="shared" si="237"/>
        <v>0</v>
      </c>
      <c r="GK268" s="39">
        <f t="shared" si="238"/>
        <v>0</v>
      </c>
      <c r="GL268" s="39">
        <f t="shared" si="239"/>
        <v>7</v>
      </c>
    </row>
    <row r="269" spans="1:194" x14ac:dyDescent="0.25">
      <c r="A269" s="19">
        <v>299</v>
      </c>
      <c r="B269" s="43" t="s">
        <v>1389</v>
      </c>
      <c r="C269" s="43" t="s">
        <v>186</v>
      </c>
      <c r="D269" s="43" t="s">
        <v>241</v>
      </c>
      <c r="E269" s="43" t="s">
        <v>1390</v>
      </c>
      <c r="F269" s="43" t="s">
        <v>2904</v>
      </c>
      <c r="G269" s="43" t="s">
        <v>243</v>
      </c>
      <c r="H269" s="43" t="s">
        <v>329</v>
      </c>
      <c r="I269" s="43" t="s">
        <v>192</v>
      </c>
      <c r="J269" s="44">
        <f t="shared" si="213"/>
        <v>45009.770833333336</v>
      </c>
      <c r="K269" s="44">
        <v>44645.770833333336</v>
      </c>
      <c r="L269" s="44">
        <v>44446</v>
      </c>
      <c r="M269" s="43" t="s">
        <v>3014</v>
      </c>
      <c r="N269" s="43" t="s">
        <v>3015</v>
      </c>
      <c r="O269" s="44">
        <v>46093.431261574071</v>
      </c>
      <c r="P269" s="43">
        <v>15661</v>
      </c>
      <c r="Q269" s="43">
        <v>8192</v>
      </c>
      <c r="R269" s="43">
        <v>7469</v>
      </c>
      <c r="S269" s="43" t="s">
        <v>206</v>
      </c>
      <c r="T269" s="44">
        <v>46092.770833333336</v>
      </c>
      <c r="U269" s="44">
        <v>46092.770833333336</v>
      </c>
      <c r="V269" s="44">
        <v>46092.770833333336</v>
      </c>
      <c r="W269" s="44">
        <v>45891.770833333336</v>
      </c>
      <c r="X269" s="44">
        <v>45891.770833333336</v>
      </c>
      <c r="Y269" s="44">
        <v>46092.770833333336</v>
      </c>
      <c r="Z269" s="43" t="s">
        <v>195</v>
      </c>
      <c r="AA269" s="43"/>
      <c r="AB269" s="44">
        <v>46092.770833333336</v>
      </c>
      <c r="AC269" s="44">
        <v>46092.770833333336</v>
      </c>
      <c r="AD269" s="44">
        <v>46092.770833333336</v>
      </c>
      <c r="AE269" s="43">
        <v>8</v>
      </c>
      <c r="AF269" s="43" t="s">
        <v>281</v>
      </c>
      <c r="AG269" s="43" t="s">
        <v>281</v>
      </c>
      <c r="AH269" s="43" t="s">
        <v>285</v>
      </c>
      <c r="AI269" s="43" t="s">
        <v>314</v>
      </c>
      <c r="AJ269" s="43" t="s">
        <v>286</v>
      </c>
      <c r="AK269" s="43" t="s">
        <v>314</v>
      </c>
      <c r="AL269" s="47">
        <v>46343</v>
      </c>
      <c r="AM269" s="47">
        <v>46272</v>
      </c>
      <c r="AN269" s="47">
        <v>46457</v>
      </c>
      <c r="AO269" s="47">
        <v>46256</v>
      </c>
      <c r="AP269" s="47">
        <v>46822</v>
      </c>
      <c r="AQ269" s="47">
        <v>46256</v>
      </c>
      <c r="AR269" s="47">
        <v>46457</v>
      </c>
      <c r="AS269" s="47">
        <v>46457</v>
      </c>
      <c r="AT269" s="47">
        <v>46457</v>
      </c>
      <c r="AU269" s="43">
        <v>0</v>
      </c>
      <c r="AV269" s="43">
        <v>0</v>
      </c>
      <c r="AW269" s="43">
        <v>0</v>
      </c>
      <c r="AX269" s="51" t="s">
        <v>992</v>
      </c>
      <c r="AY269" s="51" t="s">
        <v>211</v>
      </c>
      <c r="AZ269" s="51" t="s">
        <v>198</v>
      </c>
      <c r="BA269" s="20">
        <f t="shared" ca="1" si="195"/>
        <v>0</v>
      </c>
      <c r="BB269" s="20">
        <f t="shared" ca="1" si="195"/>
        <v>0</v>
      </c>
      <c r="BC269" s="20">
        <f t="shared" ca="1" si="195"/>
        <v>0</v>
      </c>
      <c r="BD269" s="20">
        <f t="shared" ca="1" si="195"/>
        <v>0</v>
      </c>
      <c r="BE269" s="20">
        <f t="shared" ca="1" si="195"/>
        <v>0</v>
      </c>
      <c r="BF269" s="20">
        <f t="shared" ca="1" si="195"/>
        <v>0</v>
      </c>
      <c r="BG269" s="21">
        <f t="shared" ca="1" si="195"/>
        <v>0</v>
      </c>
      <c r="BH269" s="21">
        <f t="shared" ca="1" si="195"/>
        <v>0</v>
      </c>
      <c r="BI269" s="21">
        <f t="shared" ca="1" si="195"/>
        <v>0</v>
      </c>
      <c r="BJ269" s="22">
        <f t="shared" ca="1" si="214"/>
        <v>0</v>
      </c>
      <c r="BK269" s="21">
        <f t="shared" si="215"/>
        <v>6</v>
      </c>
      <c r="BL269" s="22">
        <f t="shared" ca="1" si="216"/>
        <v>16156</v>
      </c>
      <c r="BM269" s="22">
        <f t="shared" ca="1" si="217"/>
        <v>8401</v>
      </c>
      <c r="BN269" s="23">
        <f t="shared" ca="1" si="218"/>
        <v>7755</v>
      </c>
      <c r="BO269" s="24">
        <f t="shared" ca="1" si="219"/>
        <v>495</v>
      </c>
      <c r="BP269" s="51" t="str">
        <f>_xlfn.XLOOKUP(E269,[1]Validation!E:E,[1]Validation!F:F,"")</f>
        <v>EV D30</v>
      </c>
      <c r="BQ269" s="51" t="str">
        <f>_xlfn.XLOOKUP(BP269,[1]Validation!F:F,[1]Validation!G:G,"")</f>
        <v>EV15 to EV30</v>
      </c>
      <c r="BR269" s="52" t="str">
        <f>VLOOKUP(G269,[1]Validation!$B$1:$C$9,2,0)</f>
        <v>A</v>
      </c>
      <c r="BS269" s="51">
        <f t="shared" ca="1" si="220"/>
        <v>50</v>
      </c>
      <c r="BT269" s="53">
        <f>_xlfn.XLOOKUP(B269,'[2]1. All Calls'!$R:$R,'[2]1. All Calls'!$A:$A,"",0)</f>
        <v>46157.2799884259</v>
      </c>
      <c r="BU269" s="51" t="str">
        <f>_xlfn.XLOOKUP(B269,'[2]1. All Calls'!$R:$R,'[2]1. All Calls'!$F:$F,"",0)</f>
        <v>CC-02081105</v>
      </c>
      <c r="BV269" s="51" t="str">
        <f>_xlfn.XLOOKUP(B269,'[2]1. All Calls'!$R:$R,'[2]1. All Calls'!$J:$J,"",0)</f>
        <v>Schedule Service - AMC</v>
      </c>
      <c r="BW269" s="53">
        <f>_xlfn.XLOOKUP(B269,'[2]Sch Calls'!$R:$R,'[2]Sch Calls'!$A:$A,"",0)</f>
        <v>46093.642060185201</v>
      </c>
      <c r="BX269" s="51">
        <f>_xlfn.XLOOKUP(B269,'[2]Sch Calls'!$R:$R,'[2]Sch Calls'!$B:$B,"",0)</f>
        <v>15661</v>
      </c>
      <c r="BY269" s="51" t="str">
        <f t="shared" si="197"/>
        <v>08-Sep-26</v>
      </c>
      <c r="BZ269" s="51" t="str">
        <f t="shared" si="197"/>
        <v>08-Sep-26</v>
      </c>
      <c r="CA269" s="51" t="str">
        <f t="shared" si="221"/>
        <v>12-Dec-26</v>
      </c>
      <c r="CB269" s="51" t="str">
        <f t="shared" si="222"/>
        <v>20-Feb-27</v>
      </c>
      <c r="CC269" s="51" t="str">
        <f t="shared" si="223"/>
        <v>11-Mar-28</v>
      </c>
      <c r="CD269" s="51" t="str">
        <f t="shared" si="224"/>
        <v>23-Aug-26</v>
      </c>
      <c r="CE269" s="51">
        <f t="shared" ca="1" si="198"/>
        <v>83</v>
      </c>
      <c r="CF269" s="51">
        <f t="shared" ca="1" si="198"/>
        <v>83</v>
      </c>
      <c r="CG269" s="51">
        <f t="shared" ca="1" si="225"/>
        <v>83</v>
      </c>
      <c r="CH269" s="51">
        <f t="shared" ca="1" si="226"/>
        <v>284</v>
      </c>
      <c r="CI269" s="51">
        <f t="shared" ca="1" si="227"/>
        <v>83</v>
      </c>
      <c r="CJ269" s="51">
        <f t="shared" ca="1" si="228"/>
        <v>284</v>
      </c>
      <c r="CK269" s="51">
        <f t="shared" ca="1" si="203"/>
        <v>498</v>
      </c>
      <c r="CL269" s="51">
        <f t="shared" ca="1" si="203"/>
        <v>498</v>
      </c>
      <c r="CM269" s="51">
        <f t="shared" ca="1" si="203"/>
        <v>498</v>
      </c>
      <c r="CN269" s="51">
        <f t="shared" ca="1" si="203"/>
        <v>1704</v>
      </c>
      <c r="CO269" s="51">
        <f t="shared" ca="1" si="203"/>
        <v>498</v>
      </c>
      <c r="CP269" s="51">
        <f t="shared" ca="1" si="203"/>
        <v>1704</v>
      </c>
      <c r="CQ269" s="51">
        <f t="shared" ca="1" si="204"/>
        <v>1502</v>
      </c>
      <c r="CR269" s="51">
        <f t="shared" ca="1" si="204"/>
        <v>1502</v>
      </c>
      <c r="CS269" s="51">
        <f t="shared" ca="1" si="204"/>
        <v>3502</v>
      </c>
      <c r="CT269" s="51">
        <f t="shared" ca="1" si="204"/>
        <v>-204</v>
      </c>
      <c r="CU269" s="51">
        <f t="shared" ca="1" si="204"/>
        <v>7502</v>
      </c>
      <c r="CV269" s="54">
        <f t="shared" ca="1" si="204"/>
        <v>-204</v>
      </c>
      <c r="CW269" s="25" t="s">
        <v>195</v>
      </c>
      <c r="CX269" s="55">
        <v>0.52</v>
      </c>
      <c r="CY269" s="55"/>
      <c r="CZ269" s="26">
        <v>0</v>
      </c>
      <c r="DA269" s="26">
        <v>0</v>
      </c>
      <c r="DB269" s="26">
        <v>0</v>
      </c>
      <c r="DC269" s="26">
        <v>0</v>
      </c>
      <c r="DD269" s="26">
        <v>0</v>
      </c>
      <c r="DE269" s="26">
        <v>0</v>
      </c>
      <c r="DF269" s="26">
        <v>0</v>
      </c>
      <c r="DG269" s="26">
        <v>0</v>
      </c>
      <c r="DH269" s="26">
        <v>0</v>
      </c>
      <c r="DI269" s="26">
        <v>0</v>
      </c>
      <c r="DJ269" s="26">
        <v>0</v>
      </c>
      <c r="DK269" s="26">
        <v>0</v>
      </c>
      <c r="DL269" s="27">
        <f t="shared" si="229"/>
        <v>46232.2799884259</v>
      </c>
      <c r="DM269" s="28">
        <f t="shared" ca="1" si="230"/>
        <v>0</v>
      </c>
      <c r="DN269" s="56">
        <f>_xlfn.XLOOKUP(B269,'[2]1. All Calls'!$R:$R,'[2]1. All Calls'!$A:$A,"",0)</f>
        <v>46157.2799884259</v>
      </c>
      <c r="DO269" s="57" t="str">
        <f ca="1">VLOOKUP(DM269,[1]Validation!$B$20:$C$25,2,0)</f>
        <v>Within 3 months</v>
      </c>
      <c r="DP269" s="58" t="str">
        <f>_xlfn.XLOOKUP(B269,'[1]Active AMCs- Dealer'!E:E,'[1]Active AMCs- Dealer'!L:L,"Not in AMC",0)</f>
        <v>AMC</v>
      </c>
      <c r="DQ269" s="58"/>
      <c r="DR269" s="29" t="str">
        <f>_xlfn.XLOOKUP(B269,'[2]1. All Calls'!$R:$R,'[2]1. All Calls'!$F:$F,"",0)</f>
        <v>CC-02081105</v>
      </c>
      <c r="DS269" s="29" t="str">
        <f>_xlfn.XLOOKUP(B269,'[2]1. All Calls'!$R:$R,'[2]1. All Calls'!$AB:$AB,"",0)</f>
        <v>AMC visit carried out</v>
      </c>
      <c r="DT269" s="30">
        <f>_xlfn.XLOOKUP(DR269,'[2]1. All Calls'!$F:$F,'[2]1. All Calls'!$A:$A,"",0)</f>
        <v>46157.2799884259</v>
      </c>
      <c r="DU269" s="31">
        <v>15661</v>
      </c>
      <c r="DV269" s="31">
        <f>_xlfn.XLOOKUP(B269,[1]MDA_Assets!D:D,[1]MDA_Assets!N:N,"",0)</f>
        <v>8277</v>
      </c>
      <c r="DW269" s="31">
        <f>_xlfn.XLOOKUP(B269,[1]MDA_Assets!D:D,[1]MDA_Assets!O:O,"",0)</f>
        <v>7640</v>
      </c>
      <c r="DX269" s="32" t="str">
        <f>_xlfn.XLOOKUP(B269,[1]MDA_Assets!D:D,[1]MDA_Assets!Q:Q,"",0)</f>
        <v>XD</v>
      </c>
      <c r="DY269" s="33">
        <f>_xlfn.XLOOKUP(B269,[1]MDA_Assets!D:D,[1]MDA_Assets!R:R,"",0)</f>
        <v>46093</v>
      </c>
      <c r="DZ269" s="33">
        <f>_xlfn.XLOOKUP(B269,[1]MDA_Assets!D:D,[1]MDA_Assets!S:S,"",0)</f>
        <v>46093</v>
      </c>
      <c r="EA269" s="33">
        <f>_xlfn.XLOOKUP(B269,[1]MDA_Assets!D:D,[1]MDA_Assets!T:T,"",0)</f>
        <v>46093</v>
      </c>
      <c r="EB269" s="33">
        <f>_xlfn.XLOOKUP(B269,[1]MDA_Assets!D:D,[1]MDA_Assets!U:U,"",0)</f>
        <v>45892</v>
      </c>
      <c r="EC269" s="33">
        <f>_xlfn.XLOOKUP(B269,[1]MDA_Assets!D:D,[1]MDA_Assets!V:V,"",0)</f>
        <v>45892</v>
      </c>
      <c r="ED269" s="33">
        <f>_xlfn.XLOOKUP(B269,[1]MDA_Assets!D:D,[1]MDA_Assets!W:W,"",0)</f>
        <v>46093</v>
      </c>
      <c r="EE269" s="32" t="str">
        <f>_xlfn.XLOOKUP(B269,[1]MDA_Assets!D:D,[1]MDA_Assets!X:X,"",0)</f>
        <v>No</v>
      </c>
      <c r="EF269" s="33">
        <f>_xlfn.XLOOKUP(B269,[1]MDA_Assets!D:D,[1]MDA_Assets!Y:Y,"",0)</f>
        <v>46093</v>
      </c>
      <c r="EG269" s="33">
        <f>_xlfn.XLOOKUP(B269,[1]MDA_Assets!D:D,[1]MDA_Assets!Z:Z,"",0)</f>
        <v>46093</v>
      </c>
      <c r="EH269" s="33">
        <f>_xlfn.XLOOKUP(B269,[1]MDA_Assets!D:D,[1]MDA_Assets!AA:AA,"",0)</f>
        <v>46093</v>
      </c>
      <c r="EI269" s="34">
        <f>_xlfn.XLOOKUP(B269,[1]MDA_Assets!D:D,[1]MDA_Assets!P:P,"",0)</f>
        <v>6</v>
      </c>
      <c r="EJ269" s="35" t="str">
        <f>_xlfn.XLOOKUP(B269,[1]MDA_Assets!D:D,[1]MDA_Assets!AB:AB,"",0)</f>
        <v>1744</v>
      </c>
      <c r="EK269" s="35" t="str">
        <f>_xlfn.XLOOKUP(B269,[1]MDA_Assets!D:D,[1]MDA_Assets!AC:AC,"",0)</f>
        <v>1744</v>
      </c>
      <c r="EL269" s="35" t="str">
        <f>_xlfn.XLOOKUP(B269,[1]MDA_Assets!D:D,[1]MDA_Assets!AD:AD,"",0)</f>
        <v>3744</v>
      </c>
      <c r="EM269" s="35" t="str">
        <f>_xlfn.XLOOKUP(B269,[1]MDA_Assets!D:D,[1]MDA_Assets!AE:AE,"",0)</f>
        <v>1244</v>
      </c>
      <c r="EN269" s="35" t="str">
        <f>_xlfn.XLOOKUP(B269,[1]MDA_Assets!D:D,[1]MDA_Assets!AF:AF,"",0)</f>
        <v>7744</v>
      </c>
      <c r="EO269" s="35" t="str">
        <f>_xlfn.XLOOKUP(B269,[1]MDA_Assets!D:D,[1]MDA_Assets!AG:AG,"",0)</f>
        <v>1244</v>
      </c>
      <c r="EP269" s="36">
        <f t="shared" si="199"/>
        <v>251</v>
      </c>
      <c r="EQ269" s="36">
        <f t="shared" si="199"/>
        <v>180</v>
      </c>
      <c r="ER269" s="36">
        <f t="shared" si="231"/>
        <v>365</v>
      </c>
      <c r="ES269" s="36">
        <f t="shared" si="232"/>
        <v>365</v>
      </c>
      <c r="ET269" s="36">
        <f t="shared" si="233"/>
        <v>730</v>
      </c>
      <c r="EU269" s="36">
        <f t="shared" si="234"/>
        <v>365</v>
      </c>
      <c r="EV269" s="36">
        <f t="shared" si="235"/>
        <v>365</v>
      </c>
      <c r="EW269" s="36">
        <f t="shared" si="207"/>
        <v>365</v>
      </c>
      <c r="EX269" s="36">
        <f t="shared" si="208"/>
        <v>365</v>
      </c>
      <c r="EY269" s="36">
        <f t="shared" si="206"/>
        <v>8.1</v>
      </c>
      <c r="EZ269" s="36">
        <f t="shared" si="206"/>
        <v>5.81</v>
      </c>
      <c r="FA269" s="36">
        <f t="shared" si="206"/>
        <v>11.78</v>
      </c>
      <c r="FB269" s="36">
        <f t="shared" si="205"/>
        <v>11.78</v>
      </c>
      <c r="FC269" s="36">
        <f t="shared" si="205"/>
        <v>23.55</v>
      </c>
      <c r="FD269" s="36">
        <f t="shared" si="205"/>
        <v>11.78</v>
      </c>
      <c r="FE269" s="36">
        <f t="shared" si="205"/>
        <v>11.78</v>
      </c>
      <c r="FF269" s="36">
        <f t="shared" si="205"/>
        <v>11.78</v>
      </c>
      <c r="FG269" s="36">
        <f t="shared" si="205"/>
        <v>11.78</v>
      </c>
      <c r="FH269" s="37" t="str" cm="1">
        <f t="array" ref="FH269">_xlfn.IFS(EY269="", "No Data", EY269&lt;0, "Negative/Future", EY269=0, "Zero Days", EY269&lt;=3, "&lt; 3 Months", EY269&lt;=6, "3 to 6 Months", EY269&lt;=9, "6 to 9 Months", EY269&lt;=12, "9 to 12 Months", EY269&lt;=15, "12 to 15 Months", EY269&lt;=18, "15 to 18 Months", EY269&lt;=24, "18 to 24 Months", EY269&gt;24, "&gt; 24 Months")</f>
        <v>6 to 9 Months</v>
      </c>
      <c r="FI269" s="37" t="str" cm="1">
        <f t="array" ref="FI269">_xlfn.IFS(EZ269="", "No Data", EZ269&lt;0, "Negative/Future", EZ269=0, "Zero Days", EZ269&lt;=3, "&lt; 3 Months", EZ269&lt;=6, "3 to 6 Months", EZ269&lt;=9, "6 to 9 Months", EZ269&lt;=12, "9 to 12 Months", EZ269&lt;=15, "12 to 15 Months", EZ269&lt;=18, "15 to 18 Months", EZ269&lt;=24, "18 to 24 Months", EZ269&gt;24, "&gt; 24 Months")</f>
        <v>3 to 6 Months</v>
      </c>
      <c r="FJ269" s="37" t="str" cm="1">
        <f t="array" ref="FJ269">_xlfn.IFS(FA269="", "No Data", FA269&lt;0, "Negative/Future", FA269=0, "Zero Days", FA269&lt;=3, "&lt; 3 Months", FA269&lt;=6, "3 to 6 Months", FA269&lt;=9, "6 to 9 Months", FA269&lt;=12, "9 to 12 Months", FA269&lt;=15, "12 to 15 Months", FA269&lt;=18, "15 to 18 Months", FA269&lt;=24, "18 to 24 Months", FA269&gt;24, "&gt; 24 Months")</f>
        <v>9 to 12 Months</v>
      </c>
      <c r="FK269" s="37" t="str" cm="1">
        <f t="array" ref="FK269">_xlfn.IFS(FB269="", "No Data", FB269&lt;0, "Negative/Future", FB269=0, "Zero Days", FB269&lt;=3, "&lt; 3 Months", FB269&lt;=6, "3 to 6 Months", FB269&lt;=9, "6 to 9 Months", FB269&lt;=12, "9 to 12 Months", FB269&lt;=15, "12 to 15 Months", FB269&lt;=18, "15 to 18 Months", FB269&lt;=24, "18 to 24 Months", FB269&gt;24, "&gt; 24 Months")</f>
        <v>9 to 12 Months</v>
      </c>
      <c r="FL269" s="37" t="str" cm="1">
        <f t="array" ref="FL269">_xlfn.IFS(FC269="", "No Data", FC269&lt;0, "Negative/Future", FC269=0, "Zero Days", FC269&lt;=3, "&lt; 3 Months", FC269&lt;=6, "3 to 6 Months", FC269&lt;=9, "6 to 9 Months", FC269&lt;=12, "9 to 12 Months", FC269&lt;=15, "12 to 15 Months", FC269&lt;=18, "15 to 18 Months", FC269&lt;=24, "18 to 24 Months", FC269&gt;24, "&gt; 24 Months")</f>
        <v>18 to 24 Months</v>
      </c>
      <c r="FM269" s="37" t="str" cm="1">
        <f t="array" ref="FM269">_xlfn.IFS(FD269="", "No Data", FD269&lt;0, "Negative/Future", FD269=0, "Zero Days", FD269&lt;=3, "&lt; 3 Months", FD269&lt;=6, "3 to 6 Months", FD269&lt;=9, "6 to 9 Months", FD269&lt;=12, "9 to 12 Months", FD269&lt;=15, "12 to 15 Months", FD269&lt;=18, "15 to 18 Months", FD269&lt;=24, "18 to 24 Months", FD269&gt;24, "&gt; 24 Months")</f>
        <v>9 to 12 Months</v>
      </c>
      <c r="FN269" s="37" t="str" cm="1">
        <f t="array" ref="FN269">_xlfn.IFS(FE269="", "No Data", FE269&lt;0, "Negative/Future", FE269=0, "Zero Days", FE269&lt;=3, "&lt; 3 Months", FE269&lt;=6, "3 to 6 Months", FE269&lt;=9, "6 to 9 Months", FE269&lt;=12, "9 to 12 Months", FE269&lt;=15, "12 to 15 Months", FE269&lt;=18, "15 to 18 Months", FE269&lt;=24, "18 to 24 Months", FE269&gt;24, "&gt; 24 Months")</f>
        <v>9 to 12 Months</v>
      </c>
      <c r="FO269" s="37" t="str" cm="1">
        <f t="array" ref="FO269">_xlfn.IFS(FG269="", "No Data", FG269&lt;0, "Negative/Future", FG269=0, "Zero Days", FG269&lt;=3, "&lt; 3 Months", FG269&lt;=6, "3 to 6 Months", FG269&lt;=9, "6 to 9 Months", FG269&lt;=12, "9 to 12 Months", FG269&lt;=15, "12 to 15 Months", FG269&lt;=18, "15 to 18 Months", FG269&lt;=24, "18 to 24 Months", FG269&gt;24, "&gt; 24 Months")</f>
        <v>9 to 12 Months</v>
      </c>
      <c r="FP269" s="37" t="str" cm="1">
        <f t="array" ref="FP269">_xlfn.IFS(FF269="", "No Data", FF269&lt;0, "Negative/Future", FF269=0, "Zero Days", FF269&lt;=3, "&lt; 3 Months", FF269&lt;=6, "3 to 6 Months", FF269&lt;=9, "6 to 9 Months", FF269&lt;=12, "9 to 12 Months", FF269&lt;=15, "12 to 15 Months", FF269&lt;=18, "15 to 18 Months", FF269&lt;=24, "18 to 24 Months", FF269&gt;24, "&gt; 24 Months")</f>
        <v>9 to 12 Months</v>
      </c>
      <c r="FQ269" s="29" t="s">
        <v>337</v>
      </c>
      <c r="FR269" s="29">
        <v>6201457979</v>
      </c>
      <c r="FS269" s="38" t="str">
        <f>VLOOKUP(_xlfn.XLOOKUP(B269,[1]MDA_Assets!D:D,[1]MDA_Assets!I:I,"",0),[1]Validation!$B$1:$C$8,2,0)</f>
        <v>A</v>
      </c>
      <c r="FT269" s="38" t="s">
        <v>296</v>
      </c>
      <c r="FU269" s="31" t="str">
        <f>_xlfn.XLOOKUP(B269,[1]MDA_Assets!D:D,[1]MDA_Assets!X:X,"",0)</f>
        <v>No</v>
      </c>
      <c r="FV269" s="39">
        <v>0</v>
      </c>
      <c r="FW269" s="39">
        <v>0</v>
      </c>
      <c r="FX269" s="39">
        <v>0</v>
      </c>
      <c r="FY269" s="39">
        <v>9</v>
      </c>
      <c r="FZ269" s="40">
        <f t="shared" si="196"/>
        <v>46344</v>
      </c>
      <c r="GA269" s="40">
        <f t="shared" si="196"/>
        <v>46273</v>
      </c>
      <c r="GB269" s="40">
        <f t="shared" si="209"/>
        <v>46458</v>
      </c>
      <c r="GC269" s="40">
        <f t="shared" si="210"/>
        <v>46257</v>
      </c>
      <c r="GD269" s="40">
        <f t="shared" si="211"/>
        <v>46622</v>
      </c>
      <c r="GE269" s="40">
        <f t="shared" si="212"/>
        <v>46458</v>
      </c>
      <c r="GF269" s="40">
        <f t="shared" si="200"/>
        <v>46458</v>
      </c>
      <c r="GG269" s="40">
        <f t="shared" si="200"/>
        <v>46458</v>
      </c>
      <c r="GH269" s="40">
        <f t="shared" si="200"/>
        <v>46458</v>
      </c>
      <c r="GI269" s="39">
        <f t="shared" si="236"/>
        <v>0</v>
      </c>
      <c r="GJ269" s="39">
        <f t="shared" si="237"/>
        <v>0</v>
      </c>
      <c r="GK269" s="39">
        <f t="shared" si="238"/>
        <v>0</v>
      </c>
      <c r="GL269" s="39">
        <f t="shared" si="239"/>
        <v>9</v>
      </c>
    </row>
    <row r="270" spans="1:194" x14ac:dyDescent="0.25">
      <c r="A270" s="19">
        <v>300</v>
      </c>
      <c r="B270" s="43" t="s">
        <v>1391</v>
      </c>
      <c r="C270" s="43" t="s">
        <v>254</v>
      </c>
      <c r="D270" s="43" t="s">
        <v>241</v>
      </c>
      <c r="E270" s="43" t="s">
        <v>255</v>
      </c>
      <c r="F270" s="43" t="s">
        <v>1392</v>
      </c>
      <c r="G270" s="43" t="s">
        <v>225</v>
      </c>
      <c r="H270" s="43" t="s">
        <v>277</v>
      </c>
      <c r="I270" s="43" t="s">
        <v>192</v>
      </c>
      <c r="J270" s="44">
        <f t="shared" si="213"/>
        <v>44958.4375</v>
      </c>
      <c r="K270" s="44">
        <v>44594.4375</v>
      </c>
      <c r="L270" s="44">
        <v>44565</v>
      </c>
      <c r="M270" s="43" t="s">
        <v>2371</v>
      </c>
      <c r="N270" s="43" t="s">
        <v>193</v>
      </c>
      <c r="O270" s="44">
        <v>46050.454814814817</v>
      </c>
      <c r="P270" s="43">
        <v>2782</v>
      </c>
      <c r="Q270" s="43"/>
      <c r="R270" s="43">
        <v>2782</v>
      </c>
      <c r="S270" s="43" t="s">
        <v>206</v>
      </c>
      <c r="T270" s="44">
        <v>45543.770833333336</v>
      </c>
      <c r="U270" s="44">
        <v>45742.770833333336</v>
      </c>
      <c r="V270" s="44">
        <v>45742.770833333336</v>
      </c>
      <c r="W270" s="44">
        <v>45543.770833333336</v>
      </c>
      <c r="X270" s="44">
        <v>45543.770833333336</v>
      </c>
      <c r="Y270" s="44">
        <v>45543.770833333336</v>
      </c>
      <c r="Z270" s="43" t="s">
        <v>195</v>
      </c>
      <c r="AA270" s="43"/>
      <c r="AB270" s="43"/>
      <c r="AC270" s="43"/>
      <c r="AD270" s="43"/>
      <c r="AE270" s="43">
        <v>0</v>
      </c>
      <c r="AF270" s="43" t="s">
        <v>1393</v>
      </c>
      <c r="AG270" s="43" t="s">
        <v>1393</v>
      </c>
      <c r="AH270" s="43" t="s">
        <v>1394</v>
      </c>
      <c r="AI270" s="43" t="s">
        <v>1394</v>
      </c>
      <c r="AJ270" s="43" t="s">
        <v>1395</v>
      </c>
      <c r="AK270" s="43" t="s">
        <v>1394</v>
      </c>
      <c r="AL270" s="48"/>
      <c r="AM270" s="48"/>
      <c r="AN270" s="48"/>
      <c r="AO270" s="48"/>
      <c r="AP270" s="48"/>
      <c r="AQ270" s="48"/>
      <c r="AR270" s="48"/>
      <c r="AS270" s="48"/>
      <c r="AT270" s="48"/>
      <c r="AU270" s="43">
        <v>0</v>
      </c>
      <c r="AV270" s="43">
        <v>0</v>
      </c>
      <c r="AW270" s="43">
        <v>0</v>
      </c>
      <c r="AX270" s="51" t="s">
        <v>1396</v>
      </c>
      <c r="AY270" s="51" t="s">
        <v>1396</v>
      </c>
      <c r="AZ270" s="51" t="s">
        <v>3248</v>
      </c>
      <c r="BA270" s="20" t="str">
        <f t="shared" ca="1" si="195"/>
        <v/>
      </c>
      <c r="BB270" s="20" t="str">
        <f t="shared" ca="1" si="195"/>
        <v/>
      </c>
      <c r="BC270" s="20" t="str">
        <f t="shared" ca="1" si="195"/>
        <v/>
      </c>
      <c r="BD270" s="20" t="str">
        <f t="shared" ca="1" si="195"/>
        <v/>
      </c>
      <c r="BE270" s="20" t="str">
        <f t="shared" ca="1" si="195"/>
        <v/>
      </c>
      <c r="BF270" s="20" t="str">
        <f t="shared" ca="1" si="195"/>
        <v/>
      </c>
      <c r="BG270" s="21" t="str">
        <f t="shared" ca="1" si="195"/>
        <v/>
      </c>
      <c r="BH270" s="21" t="str">
        <f t="shared" ca="1" si="195"/>
        <v/>
      </c>
      <c r="BI270" s="21" t="str">
        <f t="shared" ca="1" si="195"/>
        <v/>
      </c>
      <c r="BJ270" s="22">
        <f t="shared" ca="1" si="214"/>
        <v>0</v>
      </c>
      <c r="BK270" s="21">
        <f t="shared" si="215"/>
        <v>0</v>
      </c>
      <c r="BL270" s="22">
        <f t="shared" ca="1" si="216"/>
        <v>2782</v>
      </c>
      <c r="BM270" s="22">
        <f t="shared" ca="1" si="217"/>
        <v>0</v>
      </c>
      <c r="BN270" s="23">
        <f t="shared" ca="1" si="218"/>
        <v>2782</v>
      </c>
      <c r="BO270" s="24">
        <f t="shared" ca="1" si="219"/>
        <v>0</v>
      </c>
      <c r="BP270" s="51" t="str">
        <f>_xlfn.XLOOKUP(E270,[1]Validation!E:E,[1]Validation!F:F,"")</f>
        <v>EN5</v>
      </c>
      <c r="BQ270" s="51" t="str">
        <f>_xlfn.XLOOKUP(BP270,[1]Validation!F:F,[1]Validation!G:G,"")</f>
        <v>EN4 to EN7</v>
      </c>
      <c r="BR270" s="52" t="str">
        <f>VLOOKUP(G270,[1]Validation!$B$1:$C$9,2,0)</f>
        <v>C</v>
      </c>
      <c r="BS270" s="51">
        <f t="shared" ca="1" si="220"/>
        <v>52</v>
      </c>
      <c r="BT270" s="53">
        <f>_xlfn.XLOOKUP(B270,'[2]1. All Calls'!$R:$R,'[2]1. All Calls'!$A:$A,"",0)</f>
        <v>46050.683425925898</v>
      </c>
      <c r="BU270" s="51" t="str">
        <f>_xlfn.XLOOKUP(B270,'[2]1. All Calls'!$R:$R,'[2]1. All Calls'!$F:$F,"",0)</f>
        <v>CC-01956143</v>
      </c>
      <c r="BV270" s="51" t="str">
        <f>_xlfn.XLOOKUP(B270,'[2]1. All Calls'!$R:$R,'[2]1. All Calls'!$J:$J,"",0)</f>
        <v>Sales Call</v>
      </c>
      <c r="BW270" s="53">
        <f>_xlfn.XLOOKUP(B270,'[2]Sch Calls'!$R:$R,'[2]Sch Calls'!$A:$A,"",0)</f>
        <v>45544.587847222203</v>
      </c>
      <c r="BX270" s="51">
        <f>_xlfn.XLOOKUP(B270,'[2]Sch Calls'!$R:$R,'[2]Sch Calls'!$B:$B,"",0)</f>
        <v>1796</v>
      </c>
      <c r="BY270" s="51" t="str">
        <f t="shared" si="197"/>
        <v>23-Sep-25</v>
      </c>
      <c r="BZ270" s="51" t="str">
        <f t="shared" si="197"/>
        <v>23-Sep-25</v>
      </c>
      <c r="CA270" s="51" t="str">
        <f t="shared" si="221"/>
        <v>11-Jun-25</v>
      </c>
      <c r="CB270" s="51" t="str">
        <f t="shared" si="222"/>
        <v>09-Mar-26</v>
      </c>
      <c r="CC270" s="51" t="str">
        <f t="shared" si="223"/>
        <v>09-Sep-26</v>
      </c>
      <c r="CD270" s="51" t="str">
        <f t="shared" si="224"/>
        <v>09-Sep-25</v>
      </c>
      <c r="CE270" s="51">
        <f t="shared" ca="1" si="198"/>
        <v>433</v>
      </c>
      <c r="CF270" s="51">
        <f t="shared" ca="1" si="198"/>
        <v>433</v>
      </c>
      <c r="CG270" s="51">
        <f t="shared" ca="1" si="225"/>
        <v>632</v>
      </c>
      <c r="CH270" s="51">
        <f t="shared" ca="1" si="226"/>
        <v>632</v>
      </c>
      <c r="CI270" s="51">
        <f t="shared" ca="1" si="227"/>
        <v>632</v>
      </c>
      <c r="CJ270" s="51">
        <f t="shared" ca="1" si="228"/>
        <v>632</v>
      </c>
      <c r="CK270" s="51">
        <f t="shared" ca="1" si="203"/>
        <v>0</v>
      </c>
      <c r="CL270" s="51">
        <f t="shared" ca="1" si="203"/>
        <v>0</v>
      </c>
      <c r="CM270" s="51">
        <f t="shared" ca="1" si="203"/>
        <v>0</v>
      </c>
      <c r="CN270" s="51">
        <f t="shared" ca="1" si="203"/>
        <v>0</v>
      </c>
      <c r="CO270" s="51">
        <f t="shared" ca="1" si="203"/>
        <v>0</v>
      </c>
      <c r="CP270" s="51">
        <f t="shared" ca="1" si="203"/>
        <v>0</v>
      </c>
      <c r="CQ270" s="51">
        <f t="shared" ca="1" si="204"/>
        <v>1874</v>
      </c>
      <c r="CR270" s="51">
        <f t="shared" ca="1" si="204"/>
        <v>1874</v>
      </c>
      <c r="CS270" s="51">
        <f t="shared" ca="1" si="204"/>
        <v>3014</v>
      </c>
      <c r="CT270" s="51">
        <f t="shared" ca="1" si="204"/>
        <v>3014</v>
      </c>
      <c r="CU270" s="51">
        <f t="shared" ca="1" si="204"/>
        <v>6014</v>
      </c>
      <c r="CV270" s="54">
        <f t="shared" ca="1" si="204"/>
        <v>3014</v>
      </c>
      <c r="CW270" s="25" t="s">
        <v>195</v>
      </c>
      <c r="CX270" s="55">
        <v>0</v>
      </c>
      <c r="CY270" s="55"/>
      <c r="CZ270" s="26">
        <v>0</v>
      </c>
      <c r="DA270" s="26">
        <v>0</v>
      </c>
      <c r="DB270" s="26">
        <v>0</v>
      </c>
      <c r="DC270" s="26">
        <v>0</v>
      </c>
      <c r="DD270" s="26">
        <v>0</v>
      </c>
      <c r="DE270" s="26">
        <v>0</v>
      </c>
      <c r="DF270" s="26">
        <v>0</v>
      </c>
      <c r="DG270" s="26">
        <v>0</v>
      </c>
      <c r="DH270" s="26">
        <v>0</v>
      </c>
      <c r="DI270" s="26">
        <v>0</v>
      </c>
      <c r="DJ270" s="26">
        <v>0</v>
      </c>
      <c r="DK270" s="26">
        <v>0</v>
      </c>
      <c r="DL270" s="27">
        <f t="shared" si="229"/>
        <v>46125.683425925898</v>
      </c>
      <c r="DM270" s="28">
        <f t="shared" ca="1" si="230"/>
        <v>1</v>
      </c>
      <c r="DN270" s="56">
        <f>_xlfn.XLOOKUP(B270,'[2]1. All Calls'!$R:$R,'[2]1. All Calls'!$A:$A,"",0)</f>
        <v>46050.683425925898</v>
      </c>
      <c r="DO270" s="57" t="str">
        <f ca="1">VLOOKUP(DM270,[1]Validation!$B$20:$C$25,2,0)</f>
        <v>Above 3 months</v>
      </c>
      <c r="DP270" s="58" t="str">
        <f>_xlfn.XLOOKUP(B270,'[1]Active AMCs- Dealer'!E:E,'[1]Active AMCs- Dealer'!L:L,"Not in AMC",0)</f>
        <v>Not in AMC</v>
      </c>
      <c r="DQ270" s="50" t="s">
        <v>238</v>
      </c>
      <c r="DR270" s="29" t="str">
        <f>_xlfn.XLOOKUP(B270,'[2]1. All Calls'!$R:$R,'[2]1. All Calls'!$F:$F,"",0)</f>
        <v>CC-01956143</v>
      </c>
      <c r="DS270" s="29" t="str">
        <f>_xlfn.XLOOKUP(B270,'[2]1. All Calls'!$R:$R,'[2]1. All Calls'!$AB:$AB,"",0)</f>
        <v>Sales call carried out for HMR update</v>
      </c>
      <c r="DT270" s="30">
        <f>_xlfn.XLOOKUP(DR270,'[2]1. All Calls'!$F:$F,'[2]1. All Calls'!$A:$A,"",0)</f>
        <v>46050.683425925898</v>
      </c>
      <c r="DU270" s="31">
        <f>_xlfn.XLOOKUP(DR270,'[2]1. All Calls'!$F:$F,'[2]1. All Calls'!$B:$B,"",0)</f>
        <v>2782</v>
      </c>
      <c r="DV270" s="31">
        <f>_xlfn.XLOOKUP(B270,[1]MDA_Assets!D:D,[1]MDA_Assets!N:N,"",0)</f>
        <v>0</v>
      </c>
      <c r="DW270" s="31">
        <f>_xlfn.XLOOKUP(B270,[1]MDA_Assets!D:D,[1]MDA_Assets!O:O,"",0)</f>
        <v>2782</v>
      </c>
      <c r="DX270" s="32" t="str">
        <f>_xlfn.XLOOKUP(B270,[1]MDA_Assets!D:D,[1]MDA_Assets!Q:Q,"",0)</f>
        <v>XD</v>
      </c>
      <c r="DY270" s="33">
        <f>_xlfn.XLOOKUP(B270,[1]MDA_Assets!D:D,[1]MDA_Assets!R:R,"",0)</f>
        <v>45544</v>
      </c>
      <c r="DZ270" s="33">
        <f>_xlfn.XLOOKUP(B270,[1]MDA_Assets!D:D,[1]MDA_Assets!S:S,"",0)</f>
        <v>45743</v>
      </c>
      <c r="EA270" s="33">
        <f>_xlfn.XLOOKUP(B270,[1]MDA_Assets!D:D,[1]MDA_Assets!T:T,"",0)</f>
        <v>45743</v>
      </c>
      <c r="EB270" s="33">
        <f>_xlfn.XLOOKUP(B270,[1]MDA_Assets!D:D,[1]MDA_Assets!U:U,"",0)</f>
        <v>45544</v>
      </c>
      <c r="EC270" s="33">
        <f>_xlfn.XLOOKUP(B270,[1]MDA_Assets!D:D,[1]MDA_Assets!V:V,"",0)</f>
        <v>45544</v>
      </c>
      <c r="ED270" s="33">
        <f>_xlfn.XLOOKUP(B270,[1]MDA_Assets!D:D,[1]MDA_Assets!W:W,"",0)</f>
        <v>45544</v>
      </c>
      <c r="EE270" s="32" t="str">
        <f>_xlfn.XLOOKUP(B270,[1]MDA_Assets!D:D,[1]MDA_Assets!X:X,"",0)</f>
        <v>No</v>
      </c>
      <c r="EF270" s="33">
        <f>_xlfn.XLOOKUP(B270,[1]MDA_Assets!D:D,[1]MDA_Assets!Y:Y,"",0)</f>
        <v>0</v>
      </c>
      <c r="EG270" s="33">
        <f>_xlfn.XLOOKUP(B270,[1]MDA_Assets!D:D,[1]MDA_Assets!Z:Z,"",0)</f>
        <v>0</v>
      </c>
      <c r="EH270" s="33">
        <f>_xlfn.XLOOKUP(B270,[1]MDA_Assets!D:D,[1]MDA_Assets!AA:AA,"",0)</f>
        <v>0</v>
      </c>
      <c r="EI270" s="34">
        <f>_xlfn.XLOOKUP(B270,[1]MDA_Assets!D:D,[1]MDA_Assets!P:P,"",0)</f>
        <v>0</v>
      </c>
      <c r="EJ270" s="35" t="str">
        <f>_xlfn.XLOOKUP(B270,[1]MDA_Assets!D:D,[1]MDA_Assets!AB:AB,"",0)</f>
        <v>1874</v>
      </c>
      <c r="EK270" s="35" t="str">
        <f>_xlfn.XLOOKUP(B270,[1]MDA_Assets!D:D,[1]MDA_Assets!AC:AC,"",0)</f>
        <v>1874</v>
      </c>
      <c r="EL270" s="35" t="str">
        <f>_xlfn.XLOOKUP(B270,[1]MDA_Assets!D:D,[1]MDA_Assets!AD:AD,"",0)</f>
        <v>3014</v>
      </c>
      <c r="EM270" s="35" t="str">
        <f>_xlfn.XLOOKUP(B270,[1]MDA_Assets!D:D,[1]MDA_Assets!AE:AE,"",0)</f>
        <v>3014</v>
      </c>
      <c r="EN270" s="35" t="str">
        <f>_xlfn.XLOOKUP(B270,[1]MDA_Assets!D:D,[1]MDA_Assets!AF:AF,"",0)</f>
        <v>6014</v>
      </c>
      <c r="EO270" s="35" t="str">
        <f>_xlfn.XLOOKUP(B270,[1]MDA_Assets!D:D,[1]MDA_Assets!AG:AG,"",0)</f>
        <v>3014</v>
      </c>
      <c r="EP270" s="36" t="str">
        <f t="shared" si="199"/>
        <v/>
      </c>
      <c r="EQ270" s="36" t="str">
        <f t="shared" si="199"/>
        <v/>
      </c>
      <c r="ER270" s="36" t="str">
        <f t="shared" si="231"/>
        <v/>
      </c>
      <c r="ES270" s="36" t="str">
        <f t="shared" si="232"/>
        <v/>
      </c>
      <c r="ET270" s="36" t="str">
        <f t="shared" si="233"/>
        <v/>
      </c>
      <c r="EU270" s="36" t="str">
        <f t="shared" si="234"/>
        <v/>
      </c>
      <c r="EV270" s="36" t="str">
        <f t="shared" si="235"/>
        <v/>
      </c>
      <c r="EW270" s="36" t="str">
        <f t="shared" si="207"/>
        <v/>
      </c>
      <c r="EX270" s="36" t="str">
        <f t="shared" si="208"/>
        <v/>
      </c>
      <c r="EY270" s="36" t="str">
        <f t="shared" si="206"/>
        <v/>
      </c>
      <c r="EZ270" s="36" t="str">
        <f t="shared" si="206"/>
        <v/>
      </c>
      <c r="FA270" s="36" t="str">
        <f t="shared" si="206"/>
        <v/>
      </c>
      <c r="FB270" s="36" t="str">
        <f t="shared" si="205"/>
        <v/>
      </c>
      <c r="FC270" s="36" t="str">
        <f t="shared" si="205"/>
        <v/>
      </c>
      <c r="FD270" s="36" t="str">
        <f t="shared" si="205"/>
        <v/>
      </c>
      <c r="FE270" s="36" t="str">
        <f t="shared" si="205"/>
        <v/>
      </c>
      <c r="FF270" s="36" t="str">
        <f t="shared" si="205"/>
        <v/>
      </c>
      <c r="FG270" s="36" t="str">
        <f t="shared" si="205"/>
        <v/>
      </c>
      <c r="FH270" s="37" t="str" cm="1">
        <f t="array" ref="FH270">_xlfn.IFS(EY270="", "No Data", EY270&lt;0, "Negative/Future", EY270=0, "Zero Days", EY270&lt;=3, "&lt; 3 Months", EY270&lt;=6, "3 to 6 Months", EY270&lt;=9, "6 to 9 Months", EY270&lt;=12, "9 to 12 Months", EY270&lt;=15, "12 to 15 Months", EY270&lt;=18, "15 to 18 Months", EY270&lt;=24, "18 to 24 Months", EY270&gt;24, "&gt; 24 Months")</f>
        <v>No Data</v>
      </c>
      <c r="FI270" s="37" t="str" cm="1">
        <f t="array" ref="FI270">_xlfn.IFS(EZ270="", "No Data", EZ270&lt;0, "Negative/Future", EZ270=0, "Zero Days", EZ270&lt;=3, "&lt; 3 Months", EZ270&lt;=6, "3 to 6 Months", EZ270&lt;=9, "6 to 9 Months", EZ270&lt;=12, "9 to 12 Months", EZ270&lt;=15, "12 to 15 Months", EZ270&lt;=18, "15 to 18 Months", EZ270&lt;=24, "18 to 24 Months", EZ270&gt;24, "&gt; 24 Months")</f>
        <v>No Data</v>
      </c>
      <c r="FJ270" s="37" t="str" cm="1">
        <f t="array" ref="FJ270">_xlfn.IFS(FA270="", "No Data", FA270&lt;0, "Negative/Future", FA270=0, "Zero Days", FA270&lt;=3, "&lt; 3 Months", FA270&lt;=6, "3 to 6 Months", FA270&lt;=9, "6 to 9 Months", FA270&lt;=12, "9 to 12 Months", FA270&lt;=15, "12 to 15 Months", FA270&lt;=18, "15 to 18 Months", FA270&lt;=24, "18 to 24 Months", FA270&gt;24, "&gt; 24 Months")</f>
        <v>No Data</v>
      </c>
      <c r="FK270" s="37" t="str" cm="1">
        <f t="array" ref="FK270">_xlfn.IFS(FB270="", "No Data", FB270&lt;0, "Negative/Future", FB270=0, "Zero Days", FB270&lt;=3, "&lt; 3 Months", FB270&lt;=6, "3 to 6 Months", FB270&lt;=9, "6 to 9 Months", FB270&lt;=12, "9 to 12 Months", FB270&lt;=15, "12 to 15 Months", FB270&lt;=18, "15 to 18 Months", FB270&lt;=24, "18 to 24 Months", FB270&gt;24, "&gt; 24 Months")</f>
        <v>No Data</v>
      </c>
      <c r="FL270" s="37" t="str" cm="1">
        <f t="array" ref="FL270">_xlfn.IFS(FC270="", "No Data", FC270&lt;0, "Negative/Future", FC270=0, "Zero Days", FC270&lt;=3, "&lt; 3 Months", FC270&lt;=6, "3 to 6 Months", FC270&lt;=9, "6 to 9 Months", FC270&lt;=12, "9 to 12 Months", FC270&lt;=15, "12 to 15 Months", FC270&lt;=18, "15 to 18 Months", FC270&lt;=24, "18 to 24 Months", FC270&gt;24, "&gt; 24 Months")</f>
        <v>No Data</v>
      </c>
      <c r="FM270" s="37" t="str" cm="1">
        <f t="array" ref="FM270">_xlfn.IFS(FD270="", "No Data", FD270&lt;0, "Negative/Future", FD270=0, "Zero Days", FD270&lt;=3, "&lt; 3 Months", FD270&lt;=6, "3 to 6 Months", FD270&lt;=9, "6 to 9 Months", FD270&lt;=12, "9 to 12 Months", FD270&lt;=15, "12 to 15 Months", FD270&lt;=18, "15 to 18 Months", FD270&lt;=24, "18 to 24 Months", FD270&gt;24, "&gt; 24 Months")</f>
        <v>No Data</v>
      </c>
      <c r="FN270" s="37" t="str" cm="1">
        <f t="array" ref="FN270">_xlfn.IFS(FE270="", "No Data", FE270&lt;0, "Negative/Future", FE270=0, "Zero Days", FE270&lt;=3, "&lt; 3 Months", FE270&lt;=6, "3 to 6 Months", FE270&lt;=9, "6 to 9 Months", FE270&lt;=12, "9 to 12 Months", FE270&lt;=15, "12 to 15 Months", FE270&lt;=18, "15 to 18 Months", FE270&lt;=24, "18 to 24 Months", FE270&gt;24, "&gt; 24 Months")</f>
        <v>No Data</v>
      </c>
      <c r="FO270" s="37" t="str" cm="1">
        <f t="array" ref="FO270">_xlfn.IFS(FG270="", "No Data", FG270&lt;0, "Negative/Future", FG270=0, "Zero Days", FG270&lt;=3, "&lt; 3 Months", FG270&lt;=6, "3 to 6 Months", FG270&lt;=9, "6 to 9 Months", FG270&lt;=12, "9 to 12 Months", FG270&lt;=15, "12 to 15 Months", FG270&lt;=18, "15 to 18 Months", FG270&lt;=24, "18 to 24 Months", FG270&gt;24, "&gt; 24 Months")</f>
        <v>No Data</v>
      </c>
      <c r="FP270" s="37" t="str" cm="1">
        <f t="array" ref="FP270">_xlfn.IFS(FF270="", "No Data", FF270&lt;0, "Negative/Future", FF270=0, "Zero Days", FF270&lt;=3, "&lt; 3 Months", FF270&lt;=6, "3 to 6 Months", FF270&lt;=9, "6 to 9 Months", FF270&lt;=12, "9 to 12 Months", FF270&lt;=15, "12 to 15 Months", FF270&lt;=18, "15 to 18 Months", FF270&lt;=24, "18 to 24 Months", FF270&gt;24, "&gt; 24 Months")</f>
        <v>No Data</v>
      </c>
      <c r="FQ270" s="29" t="s">
        <v>1315</v>
      </c>
      <c r="FR270" s="29">
        <v>7908615163</v>
      </c>
      <c r="FS270" s="38" t="str">
        <f>VLOOKUP(_xlfn.XLOOKUP(B270,[1]MDA_Assets!D:D,[1]MDA_Assets!I:I,"",0),[1]Validation!$B$1:$C$8,2,0)</f>
        <v>C</v>
      </c>
      <c r="FT270" s="38" t="s">
        <v>202</v>
      </c>
      <c r="FU270" s="31" t="str">
        <f>_xlfn.XLOOKUP(B270,[1]MDA_Assets!D:D,[1]MDA_Assets!X:X,"",0)</f>
        <v>No</v>
      </c>
      <c r="FV270" s="39">
        <v>0</v>
      </c>
      <c r="FW270" s="39">
        <v>0</v>
      </c>
      <c r="FX270" s="39">
        <v>0</v>
      </c>
      <c r="FY270" s="39">
        <v>9</v>
      </c>
      <c r="FZ270" s="40" t="str">
        <f t="shared" si="196"/>
        <v/>
      </c>
      <c r="GA270" s="40" t="str">
        <f t="shared" si="196"/>
        <v/>
      </c>
      <c r="GB270" s="40" t="str">
        <f t="shared" si="209"/>
        <v/>
      </c>
      <c r="GC270" s="40" t="str">
        <f t="shared" si="210"/>
        <v/>
      </c>
      <c r="GD270" s="40" t="str">
        <f t="shared" si="211"/>
        <v/>
      </c>
      <c r="GE270" s="40" t="str">
        <f t="shared" si="212"/>
        <v/>
      </c>
      <c r="GF270" s="40" t="str">
        <f t="shared" si="200"/>
        <v/>
      </c>
      <c r="GG270" s="40" t="str">
        <f t="shared" si="200"/>
        <v/>
      </c>
      <c r="GH270" s="40" t="str">
        <f t="shared" si="200"/>
        <v/>
      </c>
      <c r="GI270" s="39">
        <f t="shared" si="236"/>
        <v>0</v>
      </c>
      <c r="GJ270" s="39">
        <f t="shared" si="237"/>
        <v>0</v>
      </c>
      <c r="GK270" s="39">
        <f t="shared" si="238"/>
        <v>0</v>
      </c>
      <c r="GL270" s="39">
        <f t="shared" si="239"/>
        <v>0</v>
      </c>
    </row>
    <row r="271" spans="1:194" x14ac:dyDescent="0.25">
      <c r="A271" s="19">
        <v>301</v>
      </c>
      <c r="B271" s="43" t="s">
        <v>1397</v>
      </c>
      <c r="C271" s="43" t="s">
        <v>254</v>
      </c>
      <c r="D271" s="43" t="s">
        <v>241</v>
      </c>
      <c r="E271" s="43" t="s">
        <v>346</v>
      </c>
      <c r="F271" s="43" t="s">
        <v>1032</v>
      </c>
      <c r="G271" s="43" t="s">
        <v>190</v>
      </c>
      <c r="H271" s="43" t="s">
        <v>277</v>
      </c>
      <c r="I271" s="43" t="s">
        <v>192</v>
      </c>
      <c r="J271" s="44">
        <f t="shared" si="213"/>
        <v>45047.604166666664</v>
      </c>
      <c r="K271" s="44">
        <v>44683.604166666664</v>
      </c>
      <c r="L271" s="44">
        <v>44607</v>
      </c>
      <c r="M271" s="43" t="s">
        <v>3016</v>
      </c>
      <c r="N271" s="43" t="s">
        <v>1994</v>
      </c>
      <c r="O271" s="44">
        <v>46107.481539351851</v>
      </c>
      <c r="P271" s="43">
        <v>9601</v>
      </c>
      <c r="Q271" s="43">
        <v>8449</v>
      </c>
      <c r="R271" s="43">
        <v>1152</v>
      </c>
      <c r="S271" s="43" t="s">
        <v>206</v>
      </c>
      <c r="T271" s="44">
        <v>45562.770833333336</v>
      </c>
      <c r="U271" s="44">
        <v>45927.770833333336</v>
      </c>
      <c r="V271" s="44">
        <v>45927.770833333336</v>
      </c>
      <c r="W271" s="44">
        <v>45927.770833333336</v>
      </c>
      <c r="X271" s="44">
        <v>45927.770833333336</v>
      </c>
      <c r="Y271" s="44">
        <v>45927.770833333336</v>
      </c>
      <c r="Z271" s="43" t="s">
        <v>195</v>
      </c>
      <c r="AA271" s="43"/>
      <c r="AB271" s="43"/>
      <c r="AC271" s="43"/>
      <c r="AD271" s="43"/>
      <c r="AE271" s="43">
        <v>2</v>
      </c>
      <c r="AF271" s="43" t="s">
        <v>3017</v>
      </c>
      <c r="AG271" s="43" t="s">
        <v>3017</v>
      </c>
      <c r="AH271" s="43" t="s">
        <v>3018</v>
      </c>
      <c r="AI271" s="43" t="s">
        <v>3019</v>
      </c>
      <c r="AJ271" s="43" t="s">
        <v>2894</v>
      </c>
      <c r="AK271" s="43" t="s">
        <v>2894</v>
      </c>
      <c r="AL271" s="46">
        <v>46107</v>
      </c>
      <c r="AM271" s="46">
        <v>46107</v>
      </c>
      <c r="AN271" s="46">
        <v>45927</v>
      </c>
      <c r="AO271" s="47">
        <v>46292</v>
      </c>
      <c r="AP271" s="47">
        <v>46657</v>
      </c>
      <c r="AQ271" s="47">
        <v>46292</v>
      </c>
      <c r="AR271" s="48"/>
      <c r="AS271" s="48"/>
      <c r="AT271" s="48"/>
      <c r="AU271" s="43">
        <v>1</v>
      </c>
      <c r="AV271" s="43">
        <v>0</v>
      </c>
      <c r="AW271" s="43">
        <v>0</v>
      </c>
      <c r="AX271" s="51" t="s">
        <v>583</v>
      </c>
      <c r="AY271" s="51" t="s">
        <v>211</v>
      </c>
      <c r="AZ271" s="51" t="s">
        <v>198</v>
      </c>
      <c r="BA271" s="20">
        <f t="shared" ca="1" si="195"/>
        <v>1</v>
      </c>
      <c r="BB271" s="20">
        <f t="shared" ca="1" si="195"/>
        <v>1</v>
      </c>
      <c r="BC271" s="20">
        <f t="shared" ca="1" si="195"/>
        <v>1</v>
      </c>
      <c r="BD271" s="20">
        <f t="shared" ca="1" si="195"/>
        <v>0</v>
      </c>
      <c r="BE271" s="20">
        <f t="shared" ca="1" si="195"/>
        <v>0</v>
      </c>
      <c r="BF271" s="20">
        <f t="shared" ca="1" si="195"/>
        <v>0</v>
      </c>
      <c r="BG271" s="21" t="str">
        <f t="shared" ca="1" si="195"/>
        <v/>
      </c>
      <c r="BH271" s="21" t="str">
        <f t="shared" ca="1" si="195"/>
        <v/>
      </c>
      <c r="BI271" s="21" t="str">
        <f t="shared" ca="1" si="195"/>
        <v/>
      </c>
      <c r="BJ271" s="22">
        <f t="shared" ca="1" si="214"/>
        <v>3</v>
      </c>
      <c r="BK271" s="21">
        <f t="shared" si="215"/>
        <v>2</v>
      </c>
      <c r="BL271" s="22">
        <f t="shared" ca="1" si="216"/>
        <v>9738</v>
      </c>
      <c r="BM271" s="22">
        <f t="shared" ca="1" si="217"/>
        <v>8569</v>
      </c>
      <c r="BN271" s="23">
        <f t="shared" ca="1" si="218"/>
        <v>1169</v>
      </c>
      <c r="BO271" s="24">
        <f t="shared" ca="1" si="219"/>
        <v>137</v>
      </c>
      <c r="BP271" s="51" t="str">
        <f>_xlfn.XLOOKUP(E271,[1]Validation!E:E,[1]Validation!F:F,"")</f>
        <v>EN11</v>
      </c>
      <c r="BQ271" s="51" t="str">
        <f>_xlfn.XLOOKUP(BP271,[1]Validation!F:F,[1]Validation!G:G,"")</f>
        <v>EN11 to EN22</v>
      </c>
      <c r="BR271" s="52" t="str">
        <f>VLOOKUP(G271,[1]Validation!$B$1:$C$9,2,0)</f>
        <v>B</v>
      </c>
      <c r="BS271" s="51">
        <f t="shared" ca="1" si="220"/>
        <v>49</v>
      </c>
      <c r="BT271" s="53">
        <f>_xlfn.XLOOKUP(B271,'[2]1. All Calls'!$R:$R,'[2]1. All Calls'!$A:$A,"",0)</f>
        <v>46106.276458333297</v>
      </c>
      <c r="BU271" s="51" t="str">
        <f>_xlfn.XLOOKUP(B271,'[2]1. All Calls'!$R:$R,'[2]1. All Calls'!$F:$F,"",0)</f>
        <v>CC-02022466</v>
      </c>
      <c r="BV271" s="51" t="str">
        <f>_xlfn.XLOOKUP(B271,'[2]1. All Calls'!$R:$R,'[2]1. All Calls'!$J:$J,"",0)</f>
        <v>Schedule Service - AMC</v>
      </c>
      <c r="BW271" s="53">
        <f>_xlfn.XLOOKUP(B271,'[2]Sch Calls'!$R:$R,'[2]Sch Calls'!$A:$A,"",0)</f>
        <v>45562.527719907397</v>
      </c>
      <c r="BX271" s="51">
        <f>_xlfn.XLOOKUP(B271,'[2]Sch Calls'!$R:$R,'[2]Sch Calls'!$B:$B,"",0)</f>
        <v>8150</v>
      </c>
      <c r="BY271" s="51" t="str">
        <f t="shared" si="197"/>
        <v>27-Mar-26</v>
      </c>
      <c r="BZ271" s="51" t="str">
        <f t="shared" si="197"/>
        <v>27-Mar-26</v>
      </c>
      <c r="CA271" s="51" t="str">
        <f t="shared" si="221"/>
        <v>30-Jun-25</v>
      </c>
      <c r="CB271" s="51" t="str">
        <f t="shared" si="222"/>
        <v>28-Mar-27</v>
      </c>
      <c r="CC271" s="51" t="str">
        <f t="shared" si="223"/>
        <v>28-Sep-27</v>
      </c>
      <c r="CD271" s="51" t="str">
        <f t="shared" si="224"/>
        <v>28-Sep-26</v>
      </c>
      <c r="CE271" s="51">
        <f t="shared" ca="1" si="198"/>
        <v>248</v>
      </c>
      <c r="CF271" s="51">
        <f t="shared" ca="1" si="198"/>
        <v>248</v>
      </c>
      <c r="CG271" s="51">
        <f t="shared" ca="1" si="225"/>
        <v>613</v>
      </c>
      <c r="CH271" s="51">
        <f t="shared" ca="1" si="226"/>
        <v>248</v>
      </c>
      <c r="CI271" s="51">
        <f t="shared" ca="1" si="227"/>
        <v>248</v>
      </c>
      <c r="CJ271" s="51">
        <f t="shared" ca="1" si="228"/>
        <v>248</v>
      </c>
      <c r="CK271" s="51">
        <f t="shared" ca="1" si="203"/>
        <v>496</v>
      </c>
      <c r="CL271" s="51">
        <f t="shared" ca="1" si="203"/>
        <v>496</v>
      </c>
      <c r="CM271" s="51">
        <f t="shared" ca="1" si="203"/>
        <v>1226</v>
      </c>
      <c r="CN271" s="51">
        <f t="shared" ca="1" si="203"/>
        <v>496</v>
      </c>
      <c r="CO271" s="51">
        <f t="shared" ca="1" si="203"/>
        <v>496</v>
      </c>
      <c r="CP271" s="51">
        <f t="shared" ca="1" si="203"/>
        <v>496</v>
      </c>
      <c r="CQ271" s="51">
        <f t="shared" ca="1" si="204"/>
        <v>105</v>
      </c>
      <c r="CR271" s="51">
        <f t="shared" ca="1" si="204"/>
        <v>105</v>
      </c>
      <c r="CS271" s="51">
        <f t="shared" ca="1" si="204"/>
        <v>-214</v>
      </c>
      <c r="CT271" s="51">
        <f t="shared" ca="1" si="204"/>
        <v>1605</v>
      </c>
      <c r="CU271" s="51">
        <f t="shared" ca="1" si="204"/>
        <v>605</v>
      </c>
      <c r="CV271" s="54">
        <f t="shared" ca="1" si="204"/>
        <v>605</v>
      </c>
      <c r="CW271" s="25" t="s">
        <v>212</v>
      </c>
      <c r="CX271" s="55">
        <v>0.88</v>
      </c>
      <c r="CY271" s="55"/>
      <c r="CZ271" s="26">
        <v>0</v>
      </c>
      <c r="DA271" s="26">
        <v>0</v>
      </c>
      <c r="DB271" s="26">
        <v>0</v>
      </c>
      <c r="DC271" s="26">
        <v>0</v>
      </c>
      <c r="DD271" s="26">
        <v>0</v>
      </c>
      <c r="DE271" s="26">
        <v>0</v>
      </c>
      <c r="DF271" s="26">
        <v>0</v>
      </c>
      <c r="DG271" s="26">
        <v>0</v>
      </c>
      <c r="DH271" s="26">
        <v>0</v>
      </c>
      <c r="DI271" s="26">
        <v>0</v>
      </c>
      <c r="DJ271" s="26">
        <v>0</v>
      </c>
      <c r="DK271" s="26">
        <v>0</v>
      </c>
      <c r="DL271" s="27">
        <f t="shared" si="229"/>
        <v>46181.276458333297</v>
      </c>
      <c r="DM271" s="28">
        <f t="shared" ca="1" si="230"/>
        <v>0</v>
      </c>
      <c r="DN271" s="56">
        <f>_xlfn.XLOOKUP(B271,'[2]1. All Calls'!$R:$R,'[2]1. All Calls'!$A:$A,"",0)</f>
        <v>46106.276458333297</v>
      </c>
      <c r="DO271" s="57" t="str">
        <f ca="1">VLOOKUP(DM271,[1]Validation!$B$20:$C$25,2,0)</f>
        <v>Within 3 months</v>
      </c>
      <c r="DP271" s="58" t="str">
        <f>_xlfn.XLOOKUP(B271,'[1]Active AMCs- Dealer'!E:E,'[1]Active AMCs- Dealer'!L:L,"Not in AMC",0)</f>
        <v>AMC</v>
      </c>
      <c r="DQ271" s="58"/>
      <c r="DR271" s="29" t="str">
        <f>_xlfn.XLOOKUP(B271,'[2]1. All Calls'!$R:$R,'[2]1. All Calls'!$F:$F,"",0)</f>
        <v>CC-02022466</v>
      </c>
      <c r="DS271" s="29" t="str">
        <f>_xlfn.XLOOKUP(B271,'[2]1. All Calls'!$R:$R,'[2]1. All Calls'!$AB:$AB,"",0)</f>
        <v>AMC Visit carried out</v>
      </c>
      <c r="DT271" s="30">
        <f>_xlfn.XLOOKUP(DR271,'[2]1. All Calls'!$F:$F,'[2]1. All Calls'!$A:$A,"",0)</f>
        <v>46106.276458333297</v>
      </c>
      <c r="DU271" s="31">
        <f>_xlfn.XLOOKUP(DR271,'[2]1. All Calls'!$F:$F,'[2]1. All Calls'!$B:$B,"",0)</f>
        <v>9601</v>
      </c>
      <c r="DV271" s="31">
        <f>_xlfn.XLOOKUP(B271,[1]MDA_Assets!D:D,[1]MDA_Assets!N:N,"",0)</f>
        <v>8449</v>
      </c>
      <c r="DW271" s="31">
        <f>_xlfn.XLOOKUP(B271,[1]MDA_Assets!D:D,[1]MDA_Assets!O:O,"",0)</f>
        <v>1152</v>
      </c>
      <c r="DX271" s="32" t="str">
        <f>_xlfn.XLOOKUP(B271,[1]MDA_Assets!D:D,[1]MDA_Assets!Q:Q,"",0)</f>
        <v>XD</v>
      </c>
      <c r="DY271" s="33">
        <f>_xlfn.XLOOKUP(B271,[1]MDA_Assets!D:D,[1]MDA_Assets!R:R,"",0)</f>
        <v>45563</v>
      </c>
      <c r="DZ271" s="33">
        <f>_xlfn.XLOOKUP(B271,[1]MDA_Assets!D:D,[1]MDA_Assets!S:S,"",0)</f>
        <v>45928</v>
      </c>
      <c r="EA271" s="33">
        <f>_xlfn.XLOOKUP(B271,[1]MDA_Assets!D:D,[1]MDA_Assets!T:T,"",0)</f>
        <v>45928</v>
      </c>
      <c r="EB271" s="33">
        <f>_xlfn.XLOOKUP(B271,[1]MDA_Assets!D:D,[1]MDA_Assets!U:U,"",0)</f>
        <v>45928</v>
      </c>
      <c r="EC271" s="33">
        <f>_xlfn.XLOOKUP(B271,[1]MDA_Assets!D:D,[1]MDA_Assets!V:V,"",0)</f>
        <v>45928</v>
      </c>
      <c r="ED271" s="33">
        <f>_xlfn.XLOOKUP(B271,[1]MDA_Assets!D:D,[1]MDA_Assets!W:W,"",0)</f>
        <v>45928</v>
      </c>
      <c r="EE271" s="32" t="str">
        <f>_xlfn.XLOOKUP(B271,[1]MDA_Assets!D:D,[1]MDA_Assets!X:X,"",0)</f>
        <v>No</v>
      </c>
      <c r="EF271" s="33">
        <f>_xlfn.XLOOKUP(B271,[1]MDA_Assets!D:D,[1]MDA_Assets!Y:Y,"",0)</f>
        <v>0</v>
      </c>
      <c r="EG271" s="33">
        <f>_xlfn.XLOOKUP(B271,[1]MDA_Assets!D:D,[1]MDA_Assets!Z:Z,"",0)</f>
        <v>0</v>
      </c>
      <c r="EH271" s="33">
        <f>_xlfn.XLOOKUP(B271,[1]MDA_Assets!D:D,[1]MDA_Assets!AA:AA,"",0)</f>
        <v>0</v>
      </c>
      <c r="EI271" s="34">
        <f>_xlfn.XLOOKUP(B271,[1]MDA_Assets!D:D,[1]MDA_Assets!P:P,"",0)</f>
        <v>2</v>
      </c>
      <c r="EJ271" s="35" t="str">
        <f>_xlfn.XLOOKUP(B271,[1]MDA_Assets!D:D,[1]MDA_Assets!AB:AB,"",0)</f>
        <v>601</v>
      </c>
      <c r="EK271" s="35" t="str">
        <f>_xlfn.XLOOKUP(B271,[1]MDA_Assets!D:D,[1]MDA_Assets!AC:AC,"",0)</f>
        <v>601</v>
      </c>
      <c r="EL271" s="35" t="str">
        <f>_xlfn.XLOOKUP(B271,[1]MDA_Assets!D:D,[1]MDA_Assets!AD:AD,"",0)</f>
        <v>1012</v>
      </c>
      <c r="EM271" s="35" t="str">
        <f>_xlfn.XLOOKUP(B271,[1]MDA_Assets!D:D,[1]MDA_Assets!AE:AE,"",0)</f>
        <v>2101</v>
      </c>
      <c r="EN271" s="35" t="str">
        <f>_xlfn.XLOOKUP(B271,[1]MDA_Assets!D:D,[1]MDA_Assets!AF:AF,"",0)</f>
        <v>1101</v>
      </c>
      <c r="EO271" s="35" t="str">
        <f>_xlfn.XLOOKUP(B271,[1]MDA_Assets!D:D,[1]MDA_Assets!AG:AG,"",0)</f>
        <v>1101</v>
      </c>
      <c r="EP271" s="36">
        <f t="shared" si="199"/>
        <v>180</v>
      </c>
      <c r="EQ271" s="36">
        <f t="shared" si="199"/>
        <v>180</v>
      </c>
      <c r="ER271" s="36">
        <f t="shared" si="231"/>
        <v>365</v>
      </c>
      <c r="ES271" s="36">
        <f t="shared" si="232"/>
        <v>365</v>
      </c>
      <c r="ET271" s="36">
        <f t="shared" si="233"/>
        <v>730</v>
      </c>
      <c r="EU271" s="36">
        <f t="shared" si="234"/>
        <v>365</v>
      </c>
      <c r="EV271" s="36" t="str">
        <f t="shared" si="235"/>
        <v/>
      </c>
      <c r="EW271" s="36" t="str">
        <f t="shared" si="207"/>
        <v/>
      </c>
      <c r="EX271" s="36" t="str">
        <f t="shared" si="208"/>
        <v/>
      </c>
      <c r="EY271" s="36">
        <f t="shared" si="206"/>
        <v>5.81</v>
      </c>
      <c r="EZ271" s="36">
        <f t="shared" si="206"/>
        <v>5.81</v>
      </c>
      <c r="FA271" s="36">
        <f t="shared" si="206"/>
        <v>11.78</v>
      </c>
      <c r="FB271" s="36">
        <f t="shared" si="205"/>
        <v>11.78</v>
      </c>
      <c r="FC271" s="36">
        <f t="shared" si="205"/>
        <v>23.55</v>
      </c>
      <c r="FD271" s="36">
        <f t="shared" si="205"/>
        <v>11.78</v>
      </c>
      <c r="FE271" s="36" t="str">
        <f t="shared" si="205"/>
        <v/>
      </c>
      <c r="FF271" s="36" t="str">
        <f t="shared" si="205"/>
        <v/>
      </c>
      <c r="FG271" s="36" t="str">
        <f t="shared" si="205"/>
        <v/>
      </c>
      <c r="FH271" s="37" t="str" cm="1">
        <f t="array" ref="FH271">_xlfn.IFS(EY271="", "No Data", EY271&lt;0, "Negative/Future", EY271=0, "Zero Days", EY271&lt;=3, "&lt; 3 Months", EY271&lt;=6, "3 to 6 Months", EY271&lt;=9, "6 to 9 Months", EY271&lt;=12, "9 to 12 Months", EY271&lt;=15, "12 to 15 Months", EY271&lt;=18, "15 to 18 Months", EY271&lt;=24, "18 to 24 Months", EY271&gt;24, "&gt; 24 Months")</f>
        <v>3 to 6 Months</v>
      </c>
      <c r="FI271" s="37" t="str" cm="1">
        <f t="array" ref="FI271">_xlfn.IFS(EZ271="", "No Data", EZ271&lt;0, "Negative/Future", EZ271=0, "Zero Days", EZ271&lt;=3, "&lt; 3 Months", EZ271&lt;=6, "3 to 6 Months", EZ271&lt;=9, "6 to 9 Months", EZ271&lt;=12, "9 to 12 Months", EZ271&lt;=15, "12 to 15 Months", EZ271&lt;=18, "15 to 18 Months", EZ271&lt;=24, "18 to 24 Months", EZ271&gt;24, "&gt; 24 Months")</f>
        <v>3 to 6 Months</v>
      </c>
      <c r="FJ271" s="37" t="str" cm="1">
        <f t="array" ref="FJ271">_xlfn.IFS(FA271="", "No Data", FA271&lt;0, "Negative/Future", FA271=0, "Zero Days", FA271&lt;=3, "&lt; 3 Months", FA271&lt;=6, "3 to 6 Months", FA271&lt;=9, "6 to 9 Months", FA271&lt;=12, "9 to 12 Months", FA271&lt;=15, "12 to 15 Months", FA271&lt;=18, "15 to 18 Months", FA271&lt;=24, "18 to 24 Months", FA271&gt;24, "&gt; 24 Months")</f>
        <v>9 to 12 Months</v>
      </c>
      <c r="FK271" s="37" t="str" cm="1">
        <f t="array" ref="FK271">_xlfn.IFS(FB271="", "No Data", FB271&lt;0, "Negative/Future", FB271=0, "Zero Days", FB271&lt;=3, "&lt; 3 Months", FB271&lt;=6, "3 to 6 Months", FB271&lt;=9, "6 to 9 Months", FB271&lt;=12, "9 to 12 Months", FB271&lt;=15, "12 to 15 Months", FB271&lt;=18, "15 to 18 Months", FB271&lt;=24, "18 to 24 Months", FB271&gt;24, "&gt; 24 Months")</f>
        <v>9 to 12 Months</v>
      </c>
      <c r="FL271" s="37" t="str" cm="1">
        <f t="array" ref="FL271">_xlfn.IFS(FC271="", "No Data", FC271&lt;0, "Negative/Future", FC271=0, "Zero Days", FC271&lt;=3, "&lt; 3 Months", FC271&lt;=6, "3 to 6 Months", FC271&lt;=9, "6 to 9 Months", FC271&lt;=12, "9 to 12 Months", FC271&lt;=15, "12 to 15 Months", FC271&lt;=18, "15 to 18 Months", FC271&lt;=24, "18 to 24 Months", FC271&gt;24, "&gt; 24 Months")</f>
        <v>18 to 24 Months</v>
      </c>
      <c r="FM271" s="37" t="str" cm="1">
        <f t="array" ref="FM271">_xlfn.IFS(FD271="", "No Data", FD271&lt;0, "Negative/Future", FD271=0, "Zero Days", FD271&lt;=3, "&lt; 3 Months", FD271&lt;=6, "3 to 6 Months", FD271&lt;=9, "6 to 9 Months", FD271&lt;=12, "9 to 12 Months", FD271&lt;=15, "12 to 15 Months", FD271&lt;=18, "15 to 18 Months", FD271&lt;=24, "18 to 24 Months", FD271&gt;24, "&gt; 24 Months")</f>
        <v>9 to 12 Months</v>
      </c>
      <c r="FN271" s="37" t="str" cm="1">
        <f t="array" ref="FN271">_xlfn.IFS(FE271="", "No Data", FE271&lt;0, "Negative/Future", FE271=0, "Zero Days", FE271&lt;=3, "&lt; 3 Months", FE271&lt;=6, "3 to 6 Months", FE271&lt;=9, "6 to 9 Months", FE271&lt;=12, "9 to 12 Months", FE271&lt;=15, "12 to 15 Months", FE271&lt;=18, "15 to 18 Months", FE271&lt;=24, "18 to 24 Months", FE271&gt;24, "&gt; 24 Months")</f>
        <v>No Data</v>
      </c>
      <c r="FO271" s="37" t="str" cm="1">
        <f t="array" ref="FO271">_xlfn.IFS(FG271="", "No Data", FG271&lt;0, "Negative/Future", FG271=0, "Zero Days", FG271&lt;=3, "&lt; 3 Months", FG271&lt;=6, "3 to 6 Months", FG271&lt;=9, "6 to 9 Months", FG271&lt;=12, "9 to 12 Months", FG271&lt;=15, "12 to 15 Months", FG271&lt;=18, "15 to 18 Months", FG271&lt;=24, "18 to 24 Months", FG271&gt;24, "&gt; 24 Months")</f>
        <v>No Data</v>
      </c>
      <c r="FP271" s="37" t="str" cm="1">
        <f t="array" ref="FP271">_xlfn.IFS(FF271="", "No Data", FF271&lt;0, "Negative/Future", FF271=0, "Zero Days", FF271&lt;=3, "&lt; 3 Months", FF271&lt;=6, "3 to 6 Months", FF271&lt;=9, "6 to 9 Months", FF271&lt;=12, "9 to 12 Months", FF271&lt;=15, "12 to 15 Months", FF271&lt;=18, "15 to 18 Months", FF271&lt;=24, "18 to 24 Months", FF271&gt;24, "&gt; 24 Months")</f>
        <v>No Data</v>
      </c>
      <c r="FQ271" s="29" t="s">
        <v>1398</v>
      </c>
      <c r="FR271" s="29">
        <v>9304336887</v>
      </c>
      <c r="FS271" s="38" t="str">
        <f>VLOOKUP(_xlfn.XLOOKUP(B271,[1]MDA_Assets!D:D,[1]MDA_Assets!I:I,"",0),[1]Validation!$B$1:$C$8,2,0)</f>
        <v>B</v>
      </c>
      <c r="FT271" s="38" t="s">
        <v>202</v>
      </c>
      <c r="FU271" s="31" t="str">
        <f>_xlfn.XLOOKUP(B271,[1]MDA_Assets!D:D,[1]MDA_Assets!X:X,"",0)</f>
        <v>No</v>
      </c>
      <c r="FV271" s="39">
        <v>3</v>
      </c>
      <c r="FW271" s="39">
        <v>0</v>
      </c>
      <c r="FX271" s="39">
        <v>0</v>
      </c>
      <c r="FY271" s="39">
        <v>6</v>
      </c>
      <c r="FZ271" s="40">
        <f t="shared" si="196"/>
        <v>46108</v>
      </c>
      <c r="GA271" s="40">
        <f t="shared" si="196"/>
        <v>46108</v>
      </c>
      <c r="GB271" s="40">
        <f t="shared" si="209"/>
        <v>45928</v>
      </c>
      <c r="GC271" s="40">
        <f t="shared" si="210"/>
        <v>46293</v>
      </c>
      <c r="GD271" s="40">
        <f t="shared" si="211"/>
        <v>46658</v>
      </c>
      <c r="GE271" s="40">
        <f t="shared" si="212"/>
        <v>46293</v>
      </c>
      <c r="GF271" s="40" t="str">
        <f t="shared" si="200"/>
        <v/>
      </c>
      <c r="GG271" s="40" t="str">
        <f t="shared" si="200"/>
        <v/>
      </c>
      <c r="GH271" s="40" t="str">
        <f t="shared" si="200"/>
        <v/>
      </c>
      <c r="GI271" s="39">
        <f t="shared" si="236"/>
        <v>1</v>
      </c>
      <c r="GJ271" s="39">
        <f t="shared" si="237"/>
        <v>0</v>
      </c>
      <c r="GK271" s="39">
        <f t="shared" si="238"/>
        <v>0</v>
      </c>
      <c r="GL271" s="39">
        <f t="shared" si="239"/>
        <v>5</v>
      </c>
    </row>
    <row r="272" spans="1:194" x14ac:dyDescent="0.25">
      <c r="A272" s="19">
        <v>302</v>
      </c>
      <c r="B272" s="43" t="s">
        <v>1399</v>
      </c>
      <c r="C272" s="43" t="s">
        <v>254</v>
      </c>
      <c r="D272" s="43" t="s">
        <v>241</v>
      </c>
      <c r="E272" s="43" t="s">
        <v>255</v>
      </c>
      <c r="F272" s="43" t="s">
        <v>1400</v>
      </c>
      <c r="G272" s="43" t="s">
        <v>225</v>
      </c>
      <c r="H272" s="43" t="s">
        <v>277</v>
      </c>
      <c r="I272" s="43" t="s">
        <v>192</v>
      </c>
      <c r="J272" s="44">
        <f t="shared" si="213"/>
        <v>45126.770833333336</v>
      </c>
      <c r="K272" s="44">
        <v>44762.770833333336</v>
      </c>
      <c r="L272" s="44">
        <v>44560</v>
      </c>
      <c r="M272" s="43" t="s">
        <v>3020</v>
      </c>
      <c r="N272" s="43" t="s">
        <v>3021</v>
      </c>
      <c r="O272" s="44">
        <v>46139.306203703702</v>
      </c>
      <c r="P272" s="43">
        <v>5678</v>
      </c>
      <c r="Q272" s="43">
        <v>1104</v>
      </c>
      <c r="R272" s="43">
        <v>4574</v>
      </c>
      <c r="S272" s="43" t="s">
        <v>206</v>
      </c>
      <c r="T272" s="44">
        <v>46138.770833333336</v>
      </c>
      <c r="U272" s="44">
        <v>46138.770833333336</v>
      </c>
      <c r="V272" s="44">
        <v>46138.770833333336</v>
      </c>
      <c r="W272" s="44">
        <v>46138.770833333336</v>
      </c>
      <c r="X272" s="44">
        <v>46138.770833333336</v>
      </c>
      <c r="Y272" s="44">
        <v>46030.770833333336</v>
      </c>
      <c r="Z272" s="43" t="s">
        <v>199</v>
      </c>
      <c r="AA272" s="43"/>
      <c r="AB272" s="43"/>
      <c r="AC272" s="43"/>
      <c r="AD272" s="43"/>
      <c r="AE272" s="43">
        <v>4</v>
      </c>
      <c r="AF272" s="43" t="s">
        <v>314</v>
      </c>
      <c r="AG272" s="43" t="s">
        <v>314</v>
      </c>
      <c r="AH272" s="43" t="s">
        <v>280</v>
      </c>
      <c r="AI272" s="43" t="s">
        <v>280</v>
      </c>
      <c r="AJ272" s="43" t="s">
        <v>3022</v>
      </c>
      <c r="AK272" s="43" t="s">
        <v>281</v>
      </c>
      <c r="AL272" s="47">
        <v>46318</v>
      </c>
      <c r="AM272" s="47">
        <v>46318</v>
      </c>
      <c r="AN272" s="47">
        <v>46503</v>
      </c>
      <c r="AO272" s="47">
        <v>46503</v>
      </c>
      <c r="AP272" s="47">
        <v>46719</v>
      </c>
      <c r="AQ272" s="47">
        <v>46503</v>
      </c>
      <c r="AR272" s="48"/>
      <c r="AS272" s="48"/>
      <c r="AT272" s="48"/>
      <c r="AU272" s="43">
        <v>0</v>
      </c>
      <c r="AV272" s="43">
        <v>0</v>
      </c>
      <c r="AW272" s="43">
        <v>0</v>
      </c>
      <c r="AX272" s="51" t="s">
        <v>211</v>
      </c>
      <c r="AY272" s="51" t="s">
        <v>211</v>
      </c>
      <c r="AZ272" s="51" t="s">
        <v>198</v>
      </c>
      <c r="BA272" s="20">
        <f t="shared" ca="1" si="195"/>
        <v>0</v>
      </c>
      <c r="BB272" s="20">
        <f t="shared" ca="1" si="195"/>
        <v>0</v>
      </c>
      <c r="BC272" s="20">
        <f t="shared" ca="1" si="195"/>
        <v>0</v>
      </c>
      <c r="BD272" s="20">
        <f t="shared" ca="1" si="195"/>
        <v>0</v>
      </c>
      <c r="BE272" s="20">
        <f t="shared" ca="1" si="195"/>
        <v>0</v>
      </c>
      <c r="BF272" s="20">
        <f t="shared" ca="1" si="195"/>
        <v>0</v>
      </c>
      <c r="BG272" s="21" t="str">
        <f t="shared" ca="1" si="195"/>
        <v/>
      </c>
      <c r="BH272" s="21" t="str">
        <f t="shared" ca="1" si="195"/>
        <v/>
      </c>
      <c r="BI272" s="21" t="str">
        <f t="shared" ca="1" si="195"/>
        <v/>
      </c>
      <c r="BJ272" s="22">
        <f t="shared" ca="1" si="214"/>
        <v>0</v>
      </c>
      <c r="BK272" s="21">
        <f t="shared" si="215"/>
        <v>4</v>
      </c>
      <c r="BL272" s="22">
        <f t="shared" ca="1" si="216"/>
        <v>5825</v>
      </c>
      <c r="BM272" s="22">
        <f t="shared" ca="1" si="217"/>
        <v>1107</v>
      </c>
      <c r="BN272" s="23">
        <f t="shared" ca="1" si="218"/>
        <v>4718</v>
      </c>
      <c r="BO272" s="24">
        <f t="shared" ca="1" si="219"/>
        <v>147</v>
      </c>
      <c r="BP272" s="51" t="str">
        <f>_xlfn.XLOOKUP(E272,[1]Validation!E:E,[1]Validation!F:F,"")</f>
        <v>EN5</v>
      </c>
      <c r="BQ272" s="51" t="str">
        <f>_xlfn.XLOOKUP(BP272,[1]Validation!F:F,[1]Validation!G:G,"")</f>
        <v>EN4 to EN7</v>
      </c>
      <c r="BR272" s="52" t="str">
        <f>VLOOKUP(G272,[1]Validation!$B$1:$C$9,2,0)</f>
        <v>C</v>
      </c>
      <c r="BS272" s="51">
        <f t="shared" ca="1" si="220"/>
        <v>46</v>
      </c>
      <c r="BT272" s="53">
        <f>_xlfn.XLOOKUP(B272,'[2]1. All Calls'!$R:$R,'[2]1. All Calls'!$A:$A,"",0)</f>
        <v>46139.522743055597</v>
      </c>
      <c r="BU272" s="51" t="str">
        <f>_xlfn.XLOOKUP(B272,'[2]1. All Calls'!$R:$R,'[2]1. All Calls'!$F:$F,"",0)</f>
        <v>CC-02060475</v>
      </c>
      <c r="BV272" s="51" t="str">
        <f>_xlfn.XLOOKUP(B272,'[2]1. All Calls'!$R:$R,'[2]1. All Calls'!$J:$J,"",0)</f>
        <v>Schedule Service</v>
      </c>
      <c r="BW272" s="53">
        <f>_xlfn.XLOOKUP(B272,'[2]Sch Calls'!$R:$R,'[2]Sch Calls'!$A:$A,"",0)</f>
        <v>46139.522743055597</v>
      </c>
      <c r="BX272" s="51">
        <f>_xlfn.XLOOKUP(B272,'[2]Sch Calls'!$R:$R,'[2]Sch Calls'!$B:$B,"",0)</f>
        <v>5678</v>
      </c>
      <c r="BY272" s="51" t="str">
        <f t="shared" si="197"/>
        <v>24-Oct-26</v>
      </c>
      <c r="BZ272" s="51" t="str">
        <f t="shared" si="197"/>
        <v>24-Oct-26</v>
      </c>
      <c r="CA272" s="51" t="str">
        <f t="shared" si="221"/>
        <v>27-Jan-27</v>
      </c>
      <c r="CB272" s="51" t="str">
        <f t="shared" si="222"/>
        <v>25-Oct-27</v>
      </c>
      <c r="CC272" s="51" t="str">
        <f t="shared" si="223"/>
        <v>09-Jan-28</v>
      </c>
      <c r="CD272" s="51" t="str">
        <f t="shared" si="224"/>
        <v>27-Apr-27</v>
      </c>
      <c r="CE272" s="51">
        <f t="shared" ca="1" si="198"/>
        <v>37</v>
      </c>
      <c r="CF272" s="51">
        <f t="shared" ca="1" si="198"/>
        <v>37</v>
      </c>
      <c r="CG272" s="51">
        <f t="shared" ca="1" si="225"/>
        <v>37</v>
      </c>
      <c r="CH272" s="51">
        <f t="shared" ca="1" si="226"/>
        <v>37</v>
      </c>
      <c r="CI272" s="51">
        <f t="shared" ca="1" si="227"/>
        <v>145</v>
      </c>
      <c r="CJ272" s="51">
        <f t="shared" ca="1" si="228"/>
        <v>37</v>
      </c>
      <c r="CK272" s="51">
        <f t="shared" ca="1" si="203"/>
        <v>148</v>
      </c>
      <c r="CL272" s="51">
        <f t="shared" ca="1" si="203"/>
        <v>148</v>
      </c>
      <c r="CM272" s="51">
        <f t="shared" ca="1" si="203"/>
        <v>148</v>
      </c>
      <c r="CN272" s="51">
        <f t="shared" ca="1" si="203"/>
        <v>148</v>
      </c>
      <c r="CO272" s="51">
        <f t="shared" ca="1" si="203"/>
        <v>580</v>
      </c>
      <c r="CP272" s="51">
        <f t="shared" ca="1" si="203"/>
        <v>148</v>
      </c>
      <c r="CQ272" s="51">
        <f t="shared" ca="1" si="204"/>
        <v>1352</v>
      </c>
      <c r="CR272" s="51">
        <f t="shared" ca="1" si="204"/>
        <v>1352</v>
      </c>
      <c r="CS272" s="51">
        <f t="shared" ca="1" si="204"/>
        <v>2852</v>
      </c>
      <c r="CT272" s="51">
        <f t="shared" ca="1" si="204"/>
        <v>2852</v>
      </c>
      <c r="CU272" s="51">
        <f t="shared" ca="1" si="204"/>
        <v>1741</v>
      </c>
      <c r="CV272" s="54">
        <f t="shared" ca="1" si="204"/>
        <v>1852</v>
      </c>
      <c r="CW272" s="25" t="s">
        <v>212</v>
      </c>
      <c r="CX272" s="55">
        <v>0.11</v>
      </c>
      <c r="CY272" s="55"/>
      <c r="CZ272" s="26">
        <v>0</v>
      </c>
      <c r="DA272" s="26">
        <v>0</v>
      </c>
      <c r="DB272" s="26">
        <v>0</v>
      </c>
      <c r="DC272" s="26">
        <v>0</v>
      </c>
      <c r="DD272" s="26">
        <v>0</v>
      </c>
      <c r="DE272" s="26">
        <v>0</v>
      </c>
      <c r="DF272" s="26">
        <v>0</v>
      </c>
      <c r="DG272" s="26">
        <v>0</v>
      </c>
      <c r="DH272" s="26">
        <v>0</v>
      </c>
      <c r="DI272" s="26">
        <v>0</v>
      </c>
      <c r="DJ272" s="26">
        <v>0</v>
      </c>
      <c r="DK272" s="26">
        <v>0</v>
      </c>
      <c r="DL272" s="27">
        <f t="shared" si="229"/>
        <v>46214.522743055597</v>
      </c>
      <c r="DM272" s="28">
        <f t="shared" ca="1" si="230"/>
        <v>0</v>
      </c>
      <c r="DN272" s="56">
        <f>_xlfn.XLOOKUP(B272,'[2]1. All Calls'!$R:$R,'[2]1. All Calls'!$A:$A,"",0)</f>
        <v>46139.522743055597</v>
      </c>
      <c r="DO272" s="57" t="str">
        <f ca="1">VLOOKUP(DM272,[1]Validation!$B$20:$C$25,2,0)</f>
        <v>Within 3 months</v>
      </c>
      <c r="DP272" s="58" t="str">
        <f>_xlfn.XLOOKUP(B272,'[1]Active AMCs- Dealer'!E:E,'[1]Active AMCs- Dealer'!L:L,"Not in AMC",0)</f>
        <v>Not in AMC</v>
      </c>
      <c r="DQ272" s="50" t="s">
        <v>238</v>
      </c>
      <c r="DR272" s="29" t="str">
        <f>_xlfn.XLOOKUP(B272,'[2]1. All Calls'!$R:$R,'[2]1. All Calls'!$F:$F,"",0)</f>
        <v>CC-02060475</v>
      </c>
      <c r="DS272" s="29" t="str">
        <f>_xlfn.XLOOKUP(B272,'[2]1. All Calls'!$R:$R,'[2]1. All Calls'!$AB:$AB,"",0)</f>
        <v>Today We attend the customer site for shedule service so we change part during service:- Air filter, oil filter, oil and separator then start machine running ok</v>
      </c>
      <c r="DT272" s="30">
        <f>_xlfn.XLOOKUP(DR272,'[2]1. All Calls'!$F:$F,'[2]1. All Calls'!$A:$A,"",0)</f>
        <v>46139.522743055597</v>
      </c>
      <c r="DU272" s="31">
        <f>_xlfn.XLOOKUP(DR272,'[2]1. All Calls'!$F:$F,'[2]1. All Calls'!$B:$B,"",0)</f>
        <v>5678</v>
      </c>
      <c r="DV272" s="31">
        <f>_xlfn.XLOOKUP(B272,[1]MDA_Assets!D:D,[1]MDA_Assets!N:N,"",0)</f>
        <v>1104</v>
      </c>
      <c r="DW272" s="31">
        <f>_xlfn.XLOOKUP(B272,[1]MDA_Assets!D:D,[1]MDA_Assets!O:O,"",0)</f>
        <v>4574</v>
      </c>
      <c r="DX272" s="32" t="str">
        <f>_xlfn.XLOOKUP(B272,[1]MDA_Assets!D:D,[1]MDA_Assets!Q:Q,"",0)</f>
        <v>XD</v>
      </c>
      <c r="DY272" s="33">
        <f>_xlfn.XLOOKUP(B272,[1]MDA_Assets!D:D,[1]MDA_Assets!R:R,"",0)</f>
        <v>46139</v>
      </c>
      <c r="DZ272" s="33">
        <f>_xlfn.XLOOKUP(B272,[1]MDA_Assets!D:D,[1]MDA_Assets!S:S,"",0)</f>
        <v>46139</v>
      </c>
      <c r="EA272" s="33">
        <f>_xlfn.XLOOKUP(B272,[1]MDA_Assets!D:D,[1]MDA_Assets!T:T,"",0)</f>
        <v>46139</v>
      </c>
      <c r="EB272" s="33">
        <f>_xlfn.XLOOKUP(B272,[1]MDA_Assets!D:D,[1]MDA_Assets!U:U,"",0)</f>
        <v>46139</v>
      </c>
      <c r="EC272" s="33">
        <f>_xlfn.XLOOKUP(B272,[1]MDA_Assets!D:D,[1]MDA_Assets!V:V,"",0)</f>
        <v>46139</v>
      </c>
      <c r="ED272" s="33">
        <f>_xlfn.XLOOKUP(B272,[1]MDA_Assets!D:D,[1]MDA_Assets!W:W,"",0)</f>
        <v>46031</v>
      </c>
      <c r="EE272" s="32" t="str">
        <f>_xlfn.XLOOKUP(B272,[1]MDA_Assets!D:D,[1]MDA_Assets!X:X,"",0)</f>
        <v>Yes</v>
      </c>
      <c r="EF272" s="33">
        <f>_xlfn.XLOOKUP(B272,[1]MDA_Assets!D:D,[1]MDA_Assets!Y:Y,"",0)</f>
        <v>0</v>
      </c>
      <c r="EG272" s="33">
        <f>_xlfn.XLOOKUP(B272,[1]MDA_Assets!D:D,[1]MDA_Assets!Z:Z,"",0)</f>
        <v>0</v>
      </c>
      <c r="EH272" s="33">
        <f>_xlfn.XLOOKUP(B272,[1]MDA_Assets!D:D,[1]MDA_Assets!AA:AA,"",0)</f>
        <v>0</v>
      </c>
      <c r="EI272" s="34">
        <f>_xlfn.XLOOKUP(B272,[1]MDA_Assets!D:D,[1]MDA_Assets!P:P,"",0)</f>
        <v>4</v>
      </c>
      <c r="EJ272" s="35" t="str">
        <f>_xlfn.XLOOKUP(B272,[1]MDA_Assets!D:D,[1]MDA_Assets!AB:AB,"",0)</f>
        <v>1500</v>
      </c>
      <c r="EK272" s="35" t="str">
        <f>_xlfn.XLOOKUP(B272,[1]MDA_Assets!D:D,[1]MDA_Assets!AC:AC,"",0)</f>
        <v>1500</v>
      </c>
      <c r="EL272" s="35" t="str">
        <f>_xlfn.XLOOKUP(B272,[1]MDA_Assets!D:D,[1]MDA_Assets!AD:AD,"",0)</f>
        <v>3000</v>
      </c>
      <c r="EM272" s="35" t="str">
        <f>_xlfn.XLOOKUP(B272,[1]MDA_Assets!D:D,[1]MDA_Assets!AE:AE,"",0)</f>
        <v>3000</v>
      </c>
      <c r="EN272" s="35" t="str">
        <f>_xlfn.XLOOKUP(B272,[1]MDA_Assets!D:D,[1]MDA_Assets!AF:AF,"",0)</f>
        <v>2321</v>
      </c>
      <c r="EO272" s="35" t="str">
        <f>_xlfn.XLOOKUP(B272,[1]MDA_Assets!D:D,[1]MDA_Assets!AG:AG,"",0)</f>
        <v>2000</v>
      </c>
      <c r="EP272" s="36">
        <f t="shared" si="199"/>
        <v>180</v>
      </c>
      <c r="EQ272" s="36">
        <f t="shared" si="199"/>
        <v>180</v>
      </c>
      <c r="ER272" s="36">
        <f t="shared" si="231"/>
        <v>365</v>
      </c>
      <c r="ES272" s="36">
        <f t="shared" si="232"/>
        <v>365</v>
      </c>
      <c r="ET272" s="36">
        <f t="shared" si="233"/>
        <v>689</v>
      </c>
      <c r="EU272" s="36">
        <f t="shared" si="234"/>
        <v>365</v>
      </c>
      <c r="EV272" s="36" t="str">
        <f t="shared" si="235"/>
        <v/>
      </c>
      <c r="EW272" s="36" t="str">
        <f t="shared" si="207"/>
        <v/>
      </c>
      <c r="EX272" s="36" t="str">
        <f t="shared" si="208"/>
        <v/>
      </c>
      <c r="EY272" s="36">
        <f t="shared" si="206"/>
        <v>5.81</v>
      </c>
      <c r="EZ272" s="36">
        <f t="shared" si="206"/>
        <v>5.81</v>
      </c>
      <c r="FA272" s="36">
        <f t="shared" si="206"/>
        <v>11.78</v>
      </c>
      <c r="FB272" s="36">
        <f t="shared" si="205"/>
        <v>11.78</v>
      </c>
      <c r="FC272" s="36">
        <f t="shared" si="205"/>
        <v>22.23</v>
      </c>
      <c r="FD272" s="36">
        <f t="shared" si="205"/>
        <v>11.78</v>
      </c>
      <c r="FE272" s="36" t="str">
        <f t="shared" si="205"/>
        <v/>
      </c>
      <c r="FF272" s="36" t="str">
        <f t="shared" si="205"/>
        <v/>
      </c>
      <c r="FG272" s="36" t="str">
        <f t="shared" si="205"/>
        <v/>
      </c>
      <c r="FH272" s="37" t="str" cm="1">
        <f t="array" ref="FH272">_xlfn.IFS(EY272="", "No Data", EY272&lt;0, "Negative/Future", EY272=0, "Zero Days", EY272&lt;=3, "&lt; 3 Months", EY272&lt;=6, "3 to 6 Months", EY272&lt;=9, "6 to 9 Months", EY272&lt;=12, "9 to 12 Months", EY272&lt;=15, "12 to 15 Months", EY272&lt;=18, "15 to 18 Months", EY272&lt;=24, "18 to 24 Months", EY272&gt;24, "&gt; 24 Months")</f>
        <v>3 to 6 Months</v>
      </c>
      <c r="FI272" s="37" t="str" cm="1">
        <f t="array" ref="FI272">_xlfn.IFS(EZ272="", "No Data", EZ272&lt;0, "Negative/Future", EZ272=0, "Zero Days", EZ272&lt;=3, "&lt; 3 Months", EZ272&lt;=6, "3 to 6 Months", EZ272&lt;=9, "6 to 9 Months", EZ272&lt;=12, "9 to 12 Months", EZ272&lt;=15, "12 to 15 Months", EZ272&lt;=18, "15 to 18 Months", EZ272&lt;=24, "18 to 24 Months", EZ272&gt;24, "&gt; 24 Months")</f>
        <v>3 to 6 Months</v>
      </c>
      <c r="FJ272" s="37" t="str" cm="1">
        <f t="array" ref="FJ272">_xlfn.IFS(FA272="", "No Data", FA272&lt;0, "Negative/Future", FA272=0, "Zero Days", FA272&lt;=3, "&lt; 3 Months", FA272&lt;=6, "3 to 6 Months", FA272&lt;=9, "6 to 9 Months", FA272&lt;=12, "9 to 12 Months", FA272&lt;=15, "12 to 15 Months", FA272&lt;=18, "15 to 18 Months", FA272&lt;=24, "18 to 24 Months", FA272&gt;24, "&gt; 24 Months")</f>
        <v>9 to 12 Months</v>
      </c>
      <c r="FK272" s="37" t="str" cm="1">
        <f t="array" ref="FK272">_xlfn.IFS(FB272="", "No Data", FB272&lt;0, "Negative/Future", FB272=0, "Zero Days", FB272&lt;=3, "&lt; 3 Months", FB272&lt;=6, "3 to 6 Months", FB272&lt;=9, "6 to 9 Months", FB272&lt;=12, "9 to 12 Months", FB272&lt;=15, "12 to 15 Months", FB272&lt;=18, "15 to 18 Months", FB272&lt;=24, "18 to 24 Months", FB272&gt;24, "&gt; 24 Months")</f>
        <v>9 to 12 Months</v>
      </c>
      <c r="FL272" s="37" t="str" cm="1">
        <f t="array" ref="FL272">_xlfn.IFS(FC272="", "No Data", FC272&lt;0, "Negative/Future", FC272=0, "Zero Days", FC272&lt;=3, "&lt; 3 Months", FC272&lt;=6, "3 to 6 Months", FC272&lt;=9, "6 to 9 Months", FC272&lt;=12, "9 to 12 Months", FC272&lt;=15, "12 to 15 Months", FC272&lt;=18, "15 to 18 Months", FC272&lt;=24, "18 to 24 Months", FC272&gt;24, "&gt; 24 Months")</f>
        <v>18 to 24 Months</v>
      </c>
      <c r="FM272" s="37" t="str" cm="1">
        <f t="array" ref="FM272">_xlfn.IFS(FD272="", "No Data", FD272&lt;0, "Negative/Future", FD272=0, "Zero Days", FD272&lt;=3, "&lt; 3 Months", FD272&lt;=6, "3 to 6 Months", FD272&lt;=9, "6 to 9 Months", FD272&lt;=12, "9 to 12 Months", FD272&lt;=15, "12 to 15 Months", FD272&lt;=18, "15 to 18 Months", FD272&lt;=24, "18 to 24 Months", FD272&gt;24, "&gt; 24 Months")</f>
        <v>9 to 12 Months</v>
      </c>
      <c r="FN272" s="37" t="str" cm="1">
        <f t="array" ref="FN272">_xlfn.IFS(FE272="", "No Data", FE272&lt;0, "Negative/Future", FE272=0, "Zero Days", FE272&lt;=3, "&lt; 3 Months", FE272&lt;=6, "3 to 6 Months", FE272&lt;=9, "6 to 9 Months", FE272&lt;=12, "9 to 12 Months", FE272&lt;=15, "12 to 15 Months", FE272&lt;=18, "15 to 18 Months", FE272&lt;=24, "18 to 24 Months", FE272&gt;24, "&gt; 24 Months")</f>
        <v>No Data</v>
      </c>
      <c r="FO272" s="37" t="str" cm="1">
        <f t="array" ref="FO272">_xlfn.IFS(FG272="", "No Data", FG272&lt;0, "Negative/Future", FG272=0, "Zero Days", FG272&lt;=3, "&lt; 3 Months", FG272&lt;=6, "3 to 6 Months", FG272&lt;=9, "6 to 9 Months", FG272&lt;=12, "9 to 12 Months", FG272&lt;=15, "12 to 15 Months", FG272&lt;=18, "15 to 18 Months", FG272&lt;=24, "18 to 24 Months", FG272&gt;24, "&gt; 24 Months")</f>
        <v>No Data</v>
      </c>
      <c r="FP272" s="37" t="str" cm="1">
        <f t="array" ref="FP272">_xlfn.IFS(FF272="", "No Data", FF272&lt;0, "Negative/Future", FF272=0, "Zero Days", FF272&lt;=3, "&lt; 3 Months", FF272&lt;=6, "3 to 6 Months", FF272&lt;=9, "6 to 9 Months", FF272&lt;=12, "9 to 12 Months", FF272&lt;=15, "12 to 15 Months", FF272&lt;=18, "15 to 18 Months", FF272&lt;=24, "18 to 24 Months", FF272&gt;24, "&gt; 24 Months")</f>
        <v>No Data</v>
      </c>
      <c r="FQ272" s="29" t="s">
        <v>1402</v>
      </c>
      <c r="FR272" s="29">
        <v>8252009370</v>
      </c>
      <c r="FS272" s="38" t="str">
        <f>VLOOKUP(_xlfn.XLOOKUP(B272,[1]MDA_Assets!D:D,[1]MDA_Assets!I:I,"",0),[1]Validation!$B$1:$C$8,2,0)</f>
        <v>C</v>
      </c>
      <c r="FT272" s="38" t="s">
        <v>202</v>
      </c>
      <c r="FU272" s="31" t="str">
        <f>_xlfn.XLOOKUP(B272,[1]MDA_Assets!D:D,[1]MDA_Assets!X:X,"",0)</f>
        <v>Yes</v>
      </c>
      <c r="FV272" s="39">
        <v>0</v>
      </c>
      <c r="FW272" s="39">
        <v>0</v>
      </c>
      <c r="FX272" s="39">
        <v>0</v>
      </c>
      <c r="FY272" s="39">
        <v>9</v>
      </c>
      <c r="FZ272" s="40">
        <f t="shared" si="196"/>
        <v>46319</v>
      </c>
      <c r="GA272" s="40">
        <f t="shared" si="196"/>
        <v>46319</v>
      </c>
      <c r="GB272" s="40">
        <f t="shared" si="209"/>
        <v>46504</v>
      </c>
      <c r="GC272" s="40">
        <f t="shared" si="210"/>
        <v>46504</v>
      </c>
      <c r="GD272" s="40">
        <f t="shared" si="211"/>
        <v>46828</v>
      </c>
      <c r="GE272" s="40">
        <f t="shared" si="212"/>
        <v>46396</v>
      </c>
      <c r="GF272" s="40" t="str">
        <f t="shared" si="200"/>
        <v/>
      </c>
      <c r="GG272" s="40" t="str">
        <f t="shared" si="200"/>
        <v/>
      </c>
      <c r="GH272" s="40" t="str">
        <f t="shared" si="200"/>
        <v/>
      </c>
      <c r="GI272" s="39">
        <f t="shared" si="236"/>
        <v>0</v>
      </c>
      <c r="GJ272" s="39">
        <f t="shared" si="237"/>
        <v>0</v>
      </c>
      <c r="GK272" s="39">
        <f t="shared" si="238"/>
        <v>0</v>
      </c>
      <c r="GL272" s="39">
        <f t="shared" si="239"/>
        <v>6</v>
      </c>
    </row>
    <row r="273" spans="1:194" x14ac:dyDescent="0.25">
      <c r="A273" s="19">
        <v>303</v>
      </c>
      <c r="B273" s="43" t="s">
        <v>1403</v>
      </c>
      <c r="C273" s="43" t="s">
        <v>254</v>
      </c>
      <c r="D273" s="43" t="s">
        <v>241</v>
      </c>
      <c r="E273" s="43" t="s">
        <v>346</v>
      </c>
      <c r="F273" s="43" t="s">
        <v>1404</v>
      </c>
      <c r="G273" s="43" t="s">
        <v>190</v>
      </c>
      <c r="H273" s="43" t="s">
        <v>857</v>
      </c>
      <c r="I273" s="43" t="s">
        <v>192</v>
      </c>
      <c r="J273" s="44">
        <f t="shared" si="213"/>
        <v>45070.520833333336</v>
      </c>
      <c r="K273" s="44">
        <v>44706.520833333336</v>
      </c>
      <c r="L273" s="44">
        <v>44607</v>
      </c>
      <c r="M273" s="43" t="s">
        <v>3023</v>
      </c>
      <c r="N273" s="43" t="s">
        <v>193</v>
      </c>
      <c r="O273" s="44">
        <v>46148.247708333336</v>
      </c>
      <c r="P273" s="43">
        <v>17838</v>
      </c>
      <c r="Q273" s="43">
        <v>5641</v>
      </c>
      <c r="R273" s="43">
        <v>12971</v>
      </c>
      <c r="S273" s="43" t="s">
        <v>206</v>
      </c>
      <c r="T273" s="44">
        <v>45858.770833333336</v>
      </c>
      <c r="U273" s="44">
        <v>45858.770833333336</v>
      </c>
      <c r="V273" s="44">
        <v>45858.770833333336</v>
      </c>
      <c r="W273" s="44">
        <v>46021.770833333336</v>
      </c>
      <c r="X273" s="44">
        <v>46021.770833333336</v>
      </c>
      <c r="Y273" s="44">
        <v>45358.770833333336</v>
      </c>
      <c r="Z273" s="43" t="s">
        <v>195</v>
      </c>
      <c r="AA273" s="43"/>
      <c r="AB273" s="43"/>
      <c r="AC273" s="43"/>
      <c r="AD273" s="43"/>
      <c r="AE273" s="43">
        <v>8</v>
      </c>
      <c r="AF273" s="43" t="s">
        <v>3024</v>
      </c>
      <c r="AG273" s="43" t="s">
        <v>3024</v>
      </c>
      <c r="AH273" s="43" t="s">
        <v>3024</v>
      </c>
      <c r="AI273" s="43" t="s">
        <v>1168</v>
      </c>
      <c r="AJ273" s="43" t="s">
        <v>3024</v>
      </c>
      <c r="AK273" s="43" t="s">
        <v>1168</v>
      </c>
      <c r="AL273" s="46">
        <v>46038</v>
      </c>
      <c r="AM273" s="46">
        <v>46038</v>
      </c>
      <c r="AN273" s="45">
        <v>46155</v>
      </c>
      <c r="AO273" s="47">
        <v>46217</v>
      </c>
      <c r="AP273" s="46">
        <v>46088</v>
      </c>
      <c r="AQ273" s="47">
        <v>46217</v>
      </c>
      <c r="AR273" s="48"/>
      <c r="AS273" s="48"/>
      <c r="AT273" s="48"/>
      <c r="AU273" s="43">
        <v>1</v>
      </c>
      <c r="AV273" s="43">
        <v>1</v>
      </c>
      <c r="AW273" s="43">
        <v>0</v>
      </c>
      <c r="AX273" s="51" t="s">
        <v>211</v>
      </c>
      <c r="AY273" s="51" t="s">
        <v>211</v>
      </c>
      <c r="AZ273" s="51" t="s">
        <v>198</v>
      </c>
      <c r="BA273" s="20">
        <f t="shared" ca="1" si="195"/>
        <v>1</v>
      </c>
      <c r="BB273" s="20">
        <f t="shared" ca="1" si="195"/>
        <v>1</v>
      </c>
      <c r="BC273" s="20">
        <f t="shared" ca="1" si="195"/>
        <v>1</v>
      </c>
      <c r="BD273" s="20">
        <f t="shared" ca="1" si="195"/>
        <v>0</v>
      </c>
      <c r="BE273" s="20">
        <f t="shared" ca="1" si="195"/>
        <v>1</v>
      </c>
      <c r="BF273" s="20">
        <f t="shared" ca="1" si="195"/>
        <v>0</v>
      </c>
      <c r="BG273" s="21" t="str">
        <f t="shared" ca="1" si="195"/>
        <v/>
      </c>
      <c r="BH273" s="21" t="str">
        <f t="shared" ca="1" si="195"/>
        <v/>
      </c>
      <c r="BI273" s="21" t="str">
        <f t="shared" ca="1" si="195"/>
        <v/>
      </c>
      <c r="BJ273" s="22">
        <f t="shared" ca="1" si="214"/>
        <v>4</v>
      </c>
      <c r="BK273" s="21">
        <f t="shared" si="215"/>
        <v>3</v>
      </c>
      <c r="BL273" s="22">
        <f t="shared" ca="1" si="216"/>
        <v>17921</v>
      </c>
      <c r="BM273" s="22">
        <f t="shared" ca="1" si="217"/>
        <v>5735</v>
      </c>
      <c r="BN273" s="23">
        <f t="shared" ca="1" si="218"/>
        <v>12186</v>
      </c>
      <c r="BO273" s="24">
        <f t="shared" ca="1" si="219"/>
        <v>83</v>
      </c>
      <c r="BP273" s="51" t="str">
        <f>_xlfn.XLOOKUP(E273,[1]Validation!E:E,[1]Validation!F:F,"")</f>
        <v>EN11</v>
      </c>
      <c r="BQ273" s="51" t="str">
        <f>_xlfn.XLOOKUP(BP273,[1]Validation!F:F,[1]Validation!G:G,"")</f>
        <v>EN11 to EN22</v>
      </c>
      <c r="BR273" s="52" t="str">
        <f>VLOOKUP(G273,[1]Validation!$B$1:$C$9,2,0)</f>
        <v>B</v>
      </c>
      <c r="BS273" s="51">
        <f t="shared" ca="1" si="220"/>
        <v>48</v>
      </c>
      <c r="BT273" s="53">
        <f>_xlfn.XLOOKUP(B273,'[2]1. All Calls'!$R:$R,'[2]1. All Calls'!$A:$A,"",0)</f>
        <v>46173.272488425901</v>
      </c>
      <c r="BU273" s="51" t="str">
        <f>_xlfn.XLOOKUP(B273,'[2]1. All Calls'!$R:$R,'[2]1. All Calls'!$F:$F,"",0)</f>
        <v>CC-02100327</v>
      </c>
      <c r="BV273" s="51" t="str">
        <f>_xlfn.XLOOKUP(B273,'[2]1. All Calls'!$R:$R,'[2]1. All Calls'!$J:$J,"",0)</f>
        <v>Schedule Service - AMC</v>
      </c>
      <c r="BW273" s="53">
        <f>_xlfn.XLOOKUP(B273,'[2]Sch Calls'!$R:$R,'[2]Sch Calls'!$A:$A,"",0)</f>
        <v>45859.519247685203</v>
      </c>
      <c r="BX273" s="51">
        <f>_xlfn.XLOOKUP(B273,'[2]Sch Calls'!$R:$R,'[2]Sch Calls'!$B:$B,"",0)</f>
        <v>13415</v>
      </c>
      <c r="BY273" s="51" t="str">
        <f t="shared" si="197"/>
        <v>17-Jan-26</v>
      </c>
      <c r="BZ273" s="51" t="str">
        <f t="shared" si="197"/>
        <v>17-Jan-26</v>
      </c>
      <c r="CA273" s="51" t="str">
        <f t="shared" si="221"/>
        <v>22-Apr-26</v>
      </c>
      <c r="CB273" s="51" t="str">
        <f t="shared" si="222"/>
        <v>30-Jun-27</v>
      </c>
      <c r="CC273" s="51" t="str">
        <f t="shared" si="223"/>
        <v>08-Mar-26</v>
      </c>
      <c r="CD273" s="51" t="str">
        <f t="shared" si="224"/>
        <v>31-Dec-26</v>
      </c>
      <c r="CE273" s="51">
        <f t="shared" ca="1" si="198"/>
        <v>317</v>
      </c>
      <c r="CF273" s="51">
        <f t="shared" ca="1" si="198"/>
        <v>317</v>
      </c>
      <c r="CG273" s="51">
        <f t="shared" ca="1" si="225"/>
        <v>317</v>
      </c>
      <c r="CH273" s="51">
        <f t="shared" ca="1" si="226"/>
        <v>154</v>
      </c>
      <c r="CI273" s="51">
        <f t="shared" ca="1" si="227"/>
        <v>817</v>
      </c>
      <c r="CJ273" s="51">
        <f t="shared" ca="1" si="228"/>
        <v>154</v>
      </c>
      <c r="CK273" s="51">
        <f t="shared" ca="1" si="203"/>
        <v>951</v>
      </c>
      <c r="CL273" s="51">
        <f t="shared" ca="1" si="203"/>
        <v>951</v>
      </c>
      <c r="CM273" s="51">
        <f t="shared" ca="1" si="203"/>
        <v>951</v>
      </c>
      <c r="CN273" s="51">
        <f t="shared" ca="1" si="203"/>
        <v>462</v>
      </c>
      <c r="CO273" s="51">
        <f t="shared" ca="1" si="203"/>
        <v>2451</v>
      </c>
      <c r="CP273" s="51">
        <f t="shared" ca="1" si="203"/>
        <v>462</v>
      </c>
      <c r="CQ273" s="51">
        <f t="shared" ca="1" si="204"/>
        <v>-894</v>
      </c>
      <c r="CR273" s="51">
        <f t="shared" ca="1" si="204"/>
        <v>-894</v>
      </c>
      <c r="CS273" s="51">
        <f t="shared" ca="1" si="204"/>
        <v>-894</v>
      </c>
      <c r="CT273" s="51">
        <f t="shared" ca="1" si="204"/>
        <v>95</v>
      </c>
      <c r="CU273" s="51">
        <f t="shared" ca="1" si="204"/>
        <v>-2394</v>
      </c>
      <c r="CV273" s="54">
        <f t="shared" ca="1" si="204"/>
        <v>95</v>
      </c>
      <c r="CW273" s="25" t="s">
        <v>212</v>
      </c>
      <c r="CX273" s="55">
        <v>0.3</v>
      </c>
      <c r="CY273" s="55"/>
      <c r="CZ273" s="26">
        <v>0</v>
      </c>
      <c r="DA273" s="26">
        <v>0</v>
      </c>
      <c r="DB273" s="26">
        <v>0</v>
      </c>
      <c r="DC273" s="26">
        <v>0</v>
      </c>
      <c r="DD273" s="26">
        <v>0</v>
      </c>
      <c r="DE273" s="26">
        <v>0</v>
      </c>
      <c r="DF273" s="26">
        <v>0</v>
      </c>
      <c r="DG273" s="26">
        <v>0</v>
      </c>
      <c r="DH273" s="26">
        <v>0</v>
      </c>
      <c r="DI273" s="26">
        <v>0</v>
      </c>
      <c r="DJ273" s="26">
        <v>0</v>
      </c>
      <c r="DK273" s="26">
        <v>0</v>
      </c>
      <c r="DL273" s="27">
        <f t="shared" si="229"/>
        <v>46248.272488425901</v>
      </c>
      <c r="DM273" s="28">
        <f t="shared" ca="1" si="230"/>
        <v>0</v>
      </c>
      <c r="DN273" s="56">
        <f>_xlfn.XLOOKUP(B273,'[2]1. All Calls'!$R:$R,'[2]1. All Calls'!$A:$A,"",0)</f>
        <v>46173.272488425901</v>
      </c>
      <c r="DO273" s="57" t="str">
        <f ca="1">VLOOKUP(DM273,[1]Validation!$B$20:$C$25,2,0)</f>
        <v>Within 3 months</v>
      </c>
      <c r="DP273" s="58" t="str">
        <f>_xlfn.XLOOKUP(B273,'[1]Active AMCs- Dealer'!E:E,'[1]Active AMCs- Dealer'!L:L,"Not in AMC",0)</f>
        <v>Expired</v>
      </c>
      <c r="DQ273" s="50" t="s">
        <v>238</v>
      </c>
      <c r="DR273" s="29" t="str">
        <f>_xlfn.XLOOKUP(B273,'[2]1. All Calls'!$R:$R,'[2]1. All Calls'!$F:$F,"",0)</f>
        <v>CC-02100327</v>
      </c>
      <c r="DS273" s="29" t="str">
        <f>_xlfn.XLOOKUP(B273,'[2]1. All Calls'!$R:$R,'[2]1. All Calls'!$AB:$AB,"",0)</f>
        <v>AMC visit carried out</v>
      </c>
      <c r="DT273" s="30">
        <f>_xlfn.XLOOKUP(DR273,'[2]1. All Calls'!$F:$F,'[2]1. All Calls'!$A:$A,"",0)</f>
        <v>46173.272488425901</v>
      </c>
      <c r="DU273" s="31">
        <f>_xlfn.XLOOKUP(DR273,'[2]1. All Calls'!$F:$F,'[2]1. All Calls'!$B:$B,"",0)</f>
        <v>18052</v>
      </c>
      <c r="DV273" s="31">
        <f>_xlfn.XLOOKUP(B273,[1]MDA_Assets!D:D,[1]MDA_Assets!N:N,"",0)</f>
        <v>5777</v>
      </c>
      <c r="DW273" s="31">
        <f>_xlfn.XLOOKUP(B273,[1]MDA_Assets!D:D,[1]MDA_Assets!O:O,"",0)</f>
        <v>12275</v>
      </c>
      <c r="DX273" s="32" t="str">
        <f>_xlfn.XLOOKUP(B273,[1]MDA_Assets!D:D,[1]MDA_Assets!Q:Q,"",0)</f>
        <v>XD</v>
      </c>
      <c r="DY273" s="33">
        <f>_xlfn.XLOOKUP(B273,[1]MDA_Assets!D:D,[1]MDA_Assets!R:R,"",0)</f>
        <v>45859</v>
      </c>
      <c r="DZ273" s="33">
        <f>_xlfn.XLOOKUP(B273,[1]MDA_Assets!D:D,[1]MDA_Assets!S:S,"",0)</f>
        <v>45359</v>
      </c>
      <c r="EA273" s="33">
        <f>_xlfn.XLOOKUP(B273,[1]MDA_Assets!D:D,[1]MDA_Assets!T:T,"",0)</f>
        <v>45359</v>
      </c>
      <c r="EB273" s="33">
        <f>_xlfn.XLOOKUP(B273,[1]MDA_Assets!D:D,[1]MDA_Assets!U:U,"",0)</f>
        <v>45359</v>
      </c>
      <c r="EC273" s="33">
        <f>_xlfn.XLOOKUP(B273,[1]MDA_Assets!D:D,[1]MDA_Assets!V:V,"",0)</f>
        <v>45359</v>
      </c>
      <c r="ED273" s="33">
        <f>_xlfn.XLOOKUP(B273,[1]MDA_Assets!D:D,[1]MDA_Assets!W:W,"",0)</f>
        <v>45359</v>
      </c>
      <c r="EE273" s="32" t="str">
        <f>_xlfn.XLOOKUP(B273,[1]MDA_Assets!D:D,[1]MDA_Assets!X:X,"",0)</f>
        <v>No</v>
      </c>
      <c r="EF273" s="33">
        <f>_xlfn.XLOOKUP(B273,[1]MDA_Assets!D:D,[1]MDA_Assets!Y:Y,"",0)</f>
        <v>0</v>
      </c>
      <c r="EG273" s="33">
        <f>_xlfn.XLOOKUP(B273,[1]MDA_Assets!D:D,[1]MDA_Assets!Z:Z,"",0)</f>
        <v>0</v>
      </c>
      <c r="EH273" s="33">
        <f>_xlfn.XLOOKUP(B273,[1]MDA_Assets!D:D,[1]MDA_Assets!AA:AA,"",0)</f>
        <v>0</v>
      </c>
      <c r="EI273" s="34">
        <f>_xlfn.XLOOKUP(B273,[1]MDA_Assets!D:D,[1]MDA_Assets!P:P,"",0)</f>
        <v>3</v>
      </c>
      <c r="EJ273" s="35" t="str">
        <f>_xlfn.XLOOKUP(B273,[1]MDA_Assets!D:D,[1]MDA_Assets!AB:AB,"",0)</f>
        <v>60</v>
      </c>
      <c r="EK273" s="35" t="str">
        <f>_xlfn.XLOOKUP(B273,[1]MDA_Assets!D:D,[1]MDA_Assets!AC:AC,"",0)</f>
        <v>60</v>
      </c>
      <c r="EL273" s="35" t="str">
        <f>_xlfn.XLOOKUP(B273,[1]MDA_Assets!D:D,[1]MDA_Assets!AD:AD,"",0)</f>
        <v>80</v>
      </c>
      <c r="EM273" s="35" t="str">
        <f>_xlfn.XLOOKUP(B273,[1]MDA_Assets!D:D,[1]MDA_Assets!AE:AE,"",0)</f>
        <v>80</v>
      </c>
      <c r="EN273" s="35" t="str">
        <f>_xlfn.XLOOKUP(B273,[1]MDA_Assets!D:D,[1]MDA_Assets!AF:AF,"",0)</f>
        <v>580</v>
      </c>
      <c r="EO273" s="35" t="str">
        <f>_xlfn.XLOOKUP(B273,[1]MDA_Assets!D:D,[1]MDA_Assets!AG:AG,"",0)</f>
        <v>80</v>
      </c>
      <c r="EP273" s="36">
        <f t="shared" si="199"/>
        <v>180</v>
      </c>
      <c r="EQ273" s="36">
        <f t="shared" si="199"/>
        <v>180</v>
      </c>
      <c r="ER273" s="36">
        <f t="shared" si="231"/>
        <v>297</v>
      </c>
      <c r="ES273" s="36">
        <f t="shared" si="232"/>
        <v>196</v>
      </c>
      <c r="ET273" s="36">
        <f t="shared" si="233"/>
        <v>730</v>
      </c>
      <c r="EU273" s="36">
        <f t="shared" si="234"/>
        <v>196</v>
      </c>
      <c r="EV273" s="36" t="str">
        <f t="shared" si="235"/>
        <v/>
      </c>
      <c r="EW273" s="36" t="str">
        <f t="shared" si="207"/>
        <v/>
      </c>
      <c r="EX273" s="36" t="str">
        <f t="shared" si="208"/>
        <v/>
      </c>
      <c r="EY273" s="36">
        <f t="shared" si="206"/>
        <v>5.81</v>
      </c>
      <c r="EZ273" s="36">
        <f t="shared" si="206"/>
        <v>5.81</v>
      </c>
      <c r="FA273" s="36">
        <f t="shared" si="206"/>
        <v>9.59</v>
      </c>
      <c r="FB273" s="36">
        <f t="shared" si="205"/>
        <v>6.33</v>
      </c>
      <c r="FC273" s="36">
        <f t="shared" si="205"/>
        <v>23.55</v>
      </c>
      <c r="FD273" s="36">
        <f t="shared" si="205"/>
        <v>6.33</v>
      </c>
      <c r="FE273" s="36" t="str">
        <f t="shared" si="205"/>
        <v/>
      </c>
      <c r="FF273" s="36" t="str">
        <f t="shared" si="205"/>
        <v/>
      </c>
      <c r="FG273" s="36" t="str">
        <f t="shared" si="205"/>
        <v/>
      </c>
      <c r="FH273" s="37" t="str" cm="1">
        <f t="array" ref="FH273">_xlfn.IFS(EY273="", "No Data", EY273&lt;0, "Negative/Future", EY273=0, "Zero Days", EY273&lt;=3, "&lt; 3 Months", EY273&lt;=6, "3 to 6 Months", EY273&lt;=9, "6 to 9 Months", EY273&lt;=12, "9 to 12 Months", EY273&lt;=15, "12 to 15 Months", EY273&lt;=18, "15 to 18 Months", EY273&lt;=24, "18 to 24 Months", EY273&gt;24, "&gt; 24 Months")</f>
        <v>3 to 6 Months</v>
      </c>
      <c r="FI273" s="37" t="str" cm="1">
        <f t="array" ref="FI273">_xlfn.IFS(EZ273="", "No Data", EZ273&lt;0, "Negative/Future", EZ273=0, "Zero Days", EZ273&lt;=3, "&lt; 3 Months", EZ273&lt;=6, "3 to 6 Months", EZ273&lt;=9, "6 to 9 Months", EZ273&lt;=12, "9 to 12 Months", EZ273&lt;=15, "12 to 15 Months", EZ273&lt;=18, "15 to 18 Months", EZ273&lt;=24, "18 to 24 Months", EZ273&gt;24, "&gt; 24 Months")</f>
        <v>3 to 6 Months</v>
      </c>
      <c r="FJ273" s="37" t="str" cm="1">
        <f t="array" ref="FJ273">_xlfn.IFS(FA273="", "No Data", FA273&lt;0, "Negative/Future", FA273=0, "Zero Days", FA273&lt;=3, "&lt; 3 Months", FA273&lt;=6, "3 to 6 Months", FA273&lt;=9, "6 to 9 Months", FA273&lt;=12, "9 to 12 Months", FA273&lt;=15, "12 to 15 Months", FA273&lt;=18, "15 to 18 Months", FA273&lt;=24, "18 to 24 Months", FA273&gt;24, "&gt; 24 Months")</f>
        <v>9 to 12 Months</v>
      </c>
      <c r="FK273" s="37" t="str" cm="1">
        <f t="array" ref="FK273">_xlfn.IFS(FB273="", "No Data", FB273&lt;0, "Negative/Future", FB273=0, "Zero Days", FB273&lt;=3, "&lt; 3 Months", FB273&lt;=6, "3 to 6 Months", FB273&lt;=9, "6 to 9 Months", FB273&lt;=12, "9 to 12 Months", FB273&lt;=15, "12 to 15 Months", FB273&lt;=18, "15 to 18 Months", FB273&lt;=24, "18 to 24 Months", FB273&gt;24, "&gt; 24 Months")</f>
        <v>6 to 9 Months</v>
      </c>
      <c r="FL273" s="37" t="str" cm="1">
        <f t="array" ref="FL273">_xlfn.IFS(FC273="", "No Data", FC273&lt;0, "Negative/Future", FC273=0, "Zero Days", FC273&lt;=3, "&lt; 3 Months", FC273&lt;=6, "3 to 6 Months", FC273&lt;=9, "6 to 9 Months", FC273&lt;=12, "9 to 12 Months", FC273&lt;=15, "12 to 15 Months", FC273&lt;=18, "15 to 18 Months", FC273&lt;=24, "18 to 24 Months", FC273&gt;24, "&gt; 24 Months")</f>
        <v>18 to 24 Months</v>
      </c>
      <c r="FM273" s="37" t="str" cm="1">
        <f t="array" ref="FM273">_xlfn.IFS(FD273="", "No Data", FD273&lt;0, "Negative/Future", FD273=0, "Zero Days", FD273&lt;=3, "&lt; 3 Months", FD273&lt;=6, "3 to 6 Months", FD273&lt;=9, "6 to 9 Months", FD273&lt;=12, "9 to 12 Months", FD273&lt;=15, "12 to 15 Months", FD273&lt;=18, "15 to 18 Months", FD273&lt;=24, "18 to 24 Months", FD273&gt;24, "&gt; 24 Months")</f>
        <v>6 to 9 Months</v>
      </c>
      <c r="FN273" s="37" t="str" cm="1">
        <f t="array" ref="FN273">_xlfn.IFS(FE273="", "No Data", FE273&lt;0, "Negative/Future", FE273=0, "Zero Days", FE273&lt;=3, "&lt; 3 Months", FE273&lt;=6, "3 to 6 Months", FE273&lt;=9, "6 to 9 Months", FE273&lt;=12, "9 to 12 Months", FE273&lt;=15, "12 to 15 Months", FE273&lt;=18, "15 to 18 Months", FE273&lt;=24, "18 to 24 Months", FE273&gt;24, "&gt; 24 Months")</f>
        <v>No Data</v>
      </c>
      <c r="FO273" s="37" t="str" cm="1">
        <f t="array" ref="FO273">_xlfn.IFS(FG273="", "No Data", FG273&lt;0, "Negative/Future", FG273=0, "Zero Days", FG273&lt;=3, "&lt; 3 Months", FG273&lt;=6, "3 to 6 Months", FG273&lt;=9, "6 to 9 Months", FG273&lt;=12, "9 to 12 Months", FG273&lt;=15, "12 to 15 Months", FG273&lt;=18, "15 to 18 Months", FG273&lt;=24, "18 to 24 Months", FG273&gt;24, "&gt; 24 Months")</f>
        <v>No Data</v>
      </c>
      <c r="FP273" s="37" t="str" cm="1">
        <f t="array" ref="FP273">_xlfn.IFS(FF273="", "No Data", FF273&lt;0, "Negative/Future", FF273=0, "Zero Days", FF273&lt;=3, "&lt; 3 Months", FF273&lt;=6, "3 to 6 Months", FF273&lt;=9, "6 to 9 Months", FF273&lt;=12, "9 to 12 Months", FF273&lt;=15, "12 to 15 Months", FF273&lt;=18, "15 to 18 Months", FF273&lt;=24, "18 to 24 Months", FF273&gt;24, "&gt; 24 Months")</f>
        <v>No Data</v>
      </c>
      <c r="FQ273" s="29" t="s">
        <v>866</v>
      </c>
      <c r="FR273" s="29">
        <v>8292766229</v>
      </c>
      <c r="FS273" s="38" t="str">
        <f>VLOOKUP(_xlfn.XLOOKUP(B273,[1]MDA_Assets!D:D,[1]MDA_Assets!I:I,"",0),[1]Validation!$B$1:$C$8,2,0)</f>
        <v>B</v>
      </c>
      <c r="FT273" s="38" t="s">
        <v>202</v>
      </c>
      <c r="FU273" s="31" t="str">
        <f>_xlfn.XLOOKUP(B273,[1]MDA_Assets!D:D,[1]MDA_Assets!X:X,"",0)</f>
        <v>No</v>
      </c>
      <c r="FV273" s="39">
        <v>3</v>
      </c>
      <c r="FW273" s="39">
        <v>1</v>
      </c>
      <c r="FX273" s="39">
        <v>0</v>
      </c>
      <c r="FY273" s="39">
        <v>5</v>
      </c>
      <c r="FZ273" s="40">
        <f t="shared" si="196"/>
        <v>45539</v>
      </c>
      <c r="GA273" s="40">
        <f t="shared" si="196"/>
        <v>45539</v>
      </c>
      <c r="GB273" s="40">
        <f t="shared" si="209"/>
        <v>46156</v>
      </c>
      <c r="GC273" s="40">
        <f t="shared" si="210"/>
        <v>45555</v>
      </c>
      <c r="GD273" s="40">
        <f t="shared" si="211"/>
        <v>46089</v>
      </c>
      <c r="GE273" s="40">
        <f t="shared" si="212"/>
        <v>45555</v>
      </c>
      <c r="GF273" s="40" t="str">
        <f t="shared" si="200"/>
        <v/>
      </c>
      <c r="GG273" s="40" t="str">
        <f t="shared" si="200"/>
        <v/>
      </c>
      <c r="GH273" s="40" t="str">
        <f t="shared" si="200"/>
        <v/>
      </c>
      <c r="GI273" s="39">
        <f t="shared" si="236"/>
        <v>4</v>
      </c>
      <c r="GJ273" s="39">
        <f t="shared" si="237"/>
        <v>0</v>
      </c>
      <c r="GK273" s="39">
        <f t="shared" si="238"/>
        <v>0</v>
      </c>
      <c r="GL273" s="39">
        <f t="shared" si="239"/>
        <v>2</v>
      </c>
    </row>
    <row r="274" spans="1:194" x14ac:dyDescent="0.25">
      <c r="A274" s="19">
        <v>304</v>
      </c>
      <c r="B274" s="43" t="s">
        <v>1406</v>
      </c>
      <c r="C274" s="43" t="s">
        <v>186</v>
      </c>
      <c r="D274" s="43" t="s">
        <v>187</v>
      </c>
      <c r="E274" s="43" t="s">
        <v>1970</v>
      </c>
      <c r="F274" s="43" t="s">
        <v>1407</v>
      </c>
      <c r="G274" s="43" t="s">
        <v>225</v>
      </c>
      <c r="H274" s="43" t="s">
        <v>244</v>
      </c>
      <c r="I274" s="43" t="s">
        <v>192</v>
      </c>
      <c r="J274" s="44">
        <f t="shared" si="213"/>
        <v>45017.583333333336</v>
      </c>
      <c r="K274" s="44">
        <v>44653.583333333336</v>
      </c>
      <c r="L274" s="44">
        <v>44567</v>
      </c>
      <c r="M274" s="43" t="s">
        <v>1408</v>
      </c>
      <c r="N274" s="43" t="s">
        <v>193</v>
      </c>
      <c r="O274" s="44">
        <v>45812.288043981483</v>
      </c>
      <c r="P274" s="43">
        <v>3123</v>
      </c>
      <c r="Q274" s="43">
        <v>2655</v>
      </c>
      <c r="R274" s="43">
        <v>468</v>
      </c>
      <c r="S274" s="43" t="s">
        <v>206</v>
      </c>
      <c r="T274" s="44">
        <v>45243.770833333336</v>
      </c>
      <c r="U274" s="44">
        <v>45242.770833333336</v>
      </c>
      <c r="V274" s="44">
        <v>45242.770833333336</v>
      </c>
      <c r="W274" s="44">
        <v>45242.770833333336</v>
      </c>
      <c r="X274" s="44">
        <v>45242.770833333336</v>
      </c>
      <c r="Y274" s="44">
        <v>45242.770833333336</v>
      </c>
      <c r="Z274" s="43" t="s">
        <v>195</v>
      </c>
      <c r="AA274" s="43"/>
      <c r="AB274" s="43"/>
      <c r="AC274" s="43"/>
      <c r="AD274" s="43"/>
      <c r="AE274" s="43">
        <v>6</v>
      </c>
      <c r="AF274" s="43" t="s">
        <v>1409</v>
      </c>
      <c r="AG274" s="43" t="s">
        <v>1409</v>
      </c>
      <c r="AH274" s="43" t="s">
        <v>1410</v>
      </c>
      <c r="AI274" s="43" t="s">
        <v>1410</v>
      </c>
      <c r="AJ274" s="43" t="s">
        <v>1411</v>
      </c>
      <c r="AK274" s="43" t="s">
        <v>1410</v>
      </c>
      <c r="AL274" s="46">
        <v>45607</v>
      </c>
      <c r="AM274" s="46">
        <v>45422</v>
      </c>
      <c r="AN274" s="46">
        <v>45608</v>
      </c>
      <c r="AO274" s="46">
        <v>45607</v>
      </c>
      <c r="AP274" s="46">
        <v>45972</v>
      </c>
      <c r="AQ274" s="46">
        <v>45607</v>
      </c>
      <c r="AR274" s="48"/>
      <c r="AS274" s="48"/>
      <c r="AT274" s="48"/>
      <c r="AU274" s="43">
        <v>1</v>
      </c>
      <c r="AV274" s="43">
        <v>0</v>
      </c>
      <c r="AW274" s="43">
        <v>0</v>
      </c>
      <c r="AX274" s="51" t="s">
        <v>384</v>
      </c>
      <c r="AY274" s="51" t="s">
        <v>384</v>
      </c>
      <c r="AZ274" s="51" t="s">
        <v>198</v>
      </c>
      <c r="BA274" s="20">
        <f t="shared" ca="1" si="195"/>
        <v>1</v>
      </c>
      <c r="BB274" s="20">
        <f t="shared" ca="1" si="195"/>
        <v>1</v>
      </c>
      <c r="BC274" s="20">
        <f t="shared" ca="1" si="195"/>
        <v>1</v>
      </c>
      <c r="BD274" s="20">
        <f t="shared" ca="1" si="195"/>
        <v>1</v>
      </c>
      <c r="BE274" s="20">
        <f t="shared" ca="1" si="195"/>
        <v>1</v>
      </c>
      <c r="BF274" s="20">
        <f t="shared" ca="1" si="195"/>
        <v>1</v>
      </c>
      <c r="BG274" s="21" t="str">
        <f t="shared" ca="1" si="195"/>
        <v/>
      </c>
      <c r="BH274" s="21" t="str">
        <f t="shared" ca="1" si="195"/>
        <v/>
      </c>
      <c r="BI274" s="21" t="str">
        <f t="shared" ca="1" si="195"/>
        <v/>
      </c>
      <c r="BJ274" s="22">
        <f t="shared" ca="1" si="214"/>
        <v>6</v>
      </c>
      <c r="BK274" s="21">
        <f t="shared" si="215"/>
        <v>6</v>
      </c>
      <c r="BL274" s="22">
        <f t="shared" ca="1" si="216"/>
        <v>5305</v>
      </c>
      <c r="BM274" s="22">
        <f t="shared" ca="1" si="217"/>
        <v>4509</v>
      </c>
      <c r="BN274" s="23">
        <f t="shared" ca="1" si="218"/>
        <v>796</v>
      </c>
      <c r="BO274" s="24">
        <f t="shared" ca="1" si="219"/>
        <v>2182</v>
      </c>
      <c r="BP274" s="51" t="str">
        <f>_xlfn.XLOOKUP(E274,[1]Validation!E:E,[1]Validation!F:F,"")</f>
        <v>EG22</v>
      </c>
      <c r="BQ274" s="51" t="str">
        <f>_xlfn.XLOOKUP(BP274,[1]Validation!F:F,[1]Validation!G:G,"")</f>
        <v>EG11 to EG22</v>
      </c>
      <c r="BR274" s="52" t="str">
        <f>VLOOKUP(G274,[1]Validation!$B$1:$C$9,2,0)</f>
        <v>C</v>
      </c>
      <c r="BS274" s="51">
        <f t="shared" ca="1" si="220"/>
        <v>50</v>
      </c>
      <c r="BT274" s="53">
        <f>_xlfn.XLOOKUP(B274,'[2]1. All Calls'!$R:$R,'[2]1. All Calls'!$A:$A,"",0)</f>
        <v>45812.515972222223</v>
      </c>
      <c r="BU274" s="51" t="str">
        <f>_xlfn.XLOOKUP(B274,'[2]1. All Calls'!$R:$R,'[2]1. All Calls'!$F:$F,"",0)</f>
        <v>CC-01682335</v>
      </c>
      <c r="BV274" s="51" t="str">
        <f>_xlfn.XLOOKUP(B274,'[2]1. All Calls'!$R:$R,'[2]1. All Calls'!$J:$J,"",0)</f>
        <v>Sales Call</v>
      </c>
      <c r="BW274" s="53" t="str">
        <f>_xlfn.XLOOKUP(B274,'[2]Sch Calls'!$R:$R,'[2]Sch Calls'!$A:$A,"",0)</f>
        <v/>
      </c>
      <c r="BX274" s="51" t="str">
        <f>_xlfn.XLOOKUP(B274,'[2]Sch Calls'!$R:$R,'[2]Sch Calls'!$B:$B,"",0)</f>
        <v/>
      </c>
      <c r="BY274" s="51" t="str">
        <f t="shared" si="197"/>
        <v>11-May-24</v>
      </c>
      <c r="BZ274" s="51" t="str">
        <f t="shared" si="197"/>
        <v>11-May-24</v>
      </c>
      <c r="CA274" s="51" t="str">
        <f t="shared" si="221"/>
        <v>15-Aug-24</v>
      </c>
      <c r="CB274" s="51" t="str">
        <f t="shared" si="222"/>
        <v>12-May-25</v>
      </c>
      <c r="CC274" s="51" t="str">
        <f t="shared" si="223"/>
        <v>12-Nov-25</v>
      </c>
      <c r="CD274" s="51" t="str">
        <f t="shared" si="224"/>
        <v>12-Nov-24</v>
      </c>
      <c r="CE274" s="51">
        <f t="shared" ca="1" si="198"/>
        <v>933</v>
      </c>
      <c r="CF274" s="51">
        <f t="shared" ca="1" si="198"/>
        <v>933</v>
      </c>
      <c r="CG274" s="51">
        <f t="shared" ca="1" si="225"/>
        <v>932</v>
      </c>
      <c r="CH274" s="51">
        <f t="shared" ca="1" si="226"/>
        <v>933</v>
      </c>
      <c r="CI274" s="51">
        <f t="shared" ca="1" si="227"/>
        <v>933</v>
      </c>
      <c r="CJ274" s="51">
        <f t="shared" ca="1" si="228"/>
        <v>933</v>
      </c>
      <c r="CK274" s="51">
        <f t="shared" ca="1" si="203"/>
        <v>5598</v>
      </c>
      <c r="CL274" s="51">
        <f t="shared" ca="1" si="203"/>
        <v>5598</v>
      </c>
      <c r="CM274" s="51">
        <f t="shared" ca="1" si="203"/>
        <v>5592</v>
      </c>
      <c r="CN274" s="51">
        <f t="shared" ca="1" si="203"/>
        <v>5598</v>
      </c>
      <c r="CO274" s="51">
        <f t="shared" ca="1" si="203"/>
        <v>5598</v>
      </c>
      <c r="CP274" s="51">
        <f t="shared" ca="1" si="203"/>
        <v>5598</v>
      </c>
      <c r="CQ274" s="51">
        <f t="shared" ca="1" si="204"/>
        <v>-5552</v>
      </c>
      <c r="CR274" s="51">
        <f t="shared" ca="1" si="204"/>
        <v>-5552</v>
      </c>
      <c r="CS274" s="51">
        <f t="shared" ca="1" si="204"/>
        <v>-3638</v>
      </c>
      <c r="CT274" s="51">
        <f t="shared" ca="1" si="204"/>
        <v>-3644</v>
      </c>
      <c r="CU274" s="51">
        <f t="shared" ca="1" si="204"/>
        <v>-3544</v>
      </c>
      <c r="CV274" s="54">
        <f t="shared" ca="1" si="204"/>
        <v>-3644</v>
      </c>
      <c r="CW274" s="25" t="s">
        <v>212</v>
      </c>
      <c r="CX274" s="55">
        <v>0.85</v>
      </c>
      <c r="CY274" s="55"/>
      <c r="CZ274" s="26">
        <v>0</v>
      </c>
      <c r="DA274" s="26">
        <v>0</v>
      </c>
      <c r="DB274" s="26">
        <v>0</v>
      </c>
      <c r="DC274" s="26">
        <v>0</v>
      </c>
      <c r="DD274" s="26">
        <v>0</v>
      </c>
      <c r="DE274" s="26">
        <v>0</v>
      </c>
      <c r="DF274" s="26">
        <v>0</v>
      </c>
      <c r="DG274" s="26">
        <v>0</v>
      </c>
      <c r="DH274" s="26">
        <v>0</v>
      </c>
      <c r="DI274" s="26">
        <v>0</v>
      </c>
      <c r="DJ274" s="26">
        <v>0</v>
      </c>
      <c r="DK274" s="26">
        <v>0</v>
      </c>
      <c r="DL274" s="27">
        <f t="shared" si="229"/>
        <v>45887.515972222223</v>
      </c>
      <c r="DM274" s="28">
        <f t="shared" ca="1" si="230"/>
        <v>1</v>
      </c>
      <c r="DN274" s="56">
        <f>_xlfn.XLOOKUP(B274,'[2]1. All Calls'!$R:$R,'[2]1. All Calls'!$A:$A,"",0)</f>
        <v>45812.515972222223</v>
      </c>
      <c r="DO274" s="57" t="str">
        <f ca="1">VLOOKUP(DM274,[1]Validation!$B$20:$C$25,2,0)</f>
        <v>Above 3 months</v>
      </c>
      <c r="DP274" s="58" t="str">
        <f>_xlfn.XLOOKUP(B274,'[1]Active AMCs- Dealer'!E:E,'[1]Active AMCs- Dealer'!L:L,"Not in AMC",0)</f>
        <v>Not in AMC</v>
      </c>
      <c r="DQ274" s="50" t="s">
        <v>213</v>
      </c>
      <c r="DR274" s="29" t="str">
        <f>_xlfn.XLOOKUP(B274,'[2]1. All Calls'!$R:$R,'[2]1. All Calls'!$F:$F,"",0)</f>
        <v>CC-01682335</v>
      </c>
      <c r="DS274" s="29" t="str">
        <f>_xlfn.XLOOKUP(B274,'[2]1. All Calls'!$R:$R,'[2]1. All Calls'!$AB:$AB,"",0)</f>
        <v>Sales call carried out for HMR update</v>
      </c>
      <c r="DT274" s="30">
        <f>_xlfn.XLOOKUP(DR274,'[2]1. All Calls'!$F:$F,'[2]1. All Calls'!$A:$A,"",0)</f>
        <v>45812.515972222223</v>
      </c>
      <c r="DU274" s="31">
        <f>_xlfn.XLOOKUP(DR274,'[2]1. All Calls'!$F:$F,'[2]1. All Calls'!$B:$B,"",0)</f>
        <v>3123</v>
      </c>
      <c r="DV274" s="31">
        <f>_xlfn.XLOOKUP(B274,[1]MDA_Assets!D:D,[1]MDA_Assets!N:N,"",0)</f>
        <v>2655</v>
      </c>
      <c r="DW274" s="31">
        <f>_xlfn.XLOOKUP(B274,[1]MDA_Assets!D:D,[1]MDA_Assets!O:O,"",0)</f>
        <v>468</v>
      </c>
      <c r="DX274" s="32" t="str">
        <f>_xlfn.XLOOKUP(B274,[1]MDA_Assets!D:D,[1]MDA_Assets!Q:Q,"",0)</f>
        <v>XD</v>
      </c>
      <c r="DY274" s="33">
        <f>_xlfn.XLOOKUP(B274,[1]MDA_Assets!D:D,[1]MDA_Assets!R:R,"",0)</f>
        <v>45244</v>
      </c>
      <c r="DZ274" s="33">
        <f>_xlfn.XLOOKUP(B274,[1]MDA_Assets!D:D,[1]MDA_Assets!S:S,"",0)</f>
        <v>45243</v>
      </c>
      <c r="EA274" s="33">
        <f>_xlfn.XLOOKUP(B274,[1]MDA_Assets!D:D,[1]MDA_Assets!T:T,"",0)</f>
        <v>45243</v>
      </c>
      <c r="EB274" s="33">
        <f>_xlfn.XLOOKUP(B274,[1]MDA_Assets!D:D,[1]MDA_Assets!U:U,"",0)</f>
        <v>45243</v>
      </c>
      <c r="EC274" s="33">
        <f>_xlfn.XLOOKUP(B274,[1]MDA_Assets!D:D,[1]MDA_Assets!V:V,"",0)</f>
        <v>45243</v>
      </c>
      <c r="ED274" s="33">
        <f>_xlfn.XLOOKUP(B274,[1]MDA_Assets!D:D,[1]MDA_Assets!W:W,"",0)</f>
        <v>45243</v>
      </c>
      <c r="EE274" s="32" t="str">
        <f>_xlfn.XLOOKUP(B274,[1]MDA_Assets!D:D,[1]MDA_Assets!X:X,"",0)</f>
        <v>No</v>
      </c>
      <c r="EF274" s="33">
        <f>_xlfn.XLOOKUP(B274,[1]MDA_Assets!D:D,[1]MDA_Assets!Y:Y,"",0)</f>
        <v>0</v>
      </c>
      <c r="EG274" s="33">
        <f>_xlfn.XLOOKUP(B274,[1]MDA_Assets!D:D,[1]MDA_Assets!Z:Z,"",0)</f>
        <v>0</v>
      </c>
      <c r="EH274" s="33">
        <f>_xlfn.XLOOKUP(B274,[1]MDA_Assets!D:D,[1]MDA_Assets!AA:AA,"",0)</f>
        <v>0</v>
      </c>
      <c r="EI274" s="34">
        <f>_xlfn.XLOOKUP(B274,[1]MDA_Assets!D:D,[1]MDA_Assets!P:P,"",0)</f>
        <v>6</v>
      </c>
      <c r="EJ274" s="35" t="str">
        <f>_xlfn.XLOOKUP(B274,[1]MDA_Assets!D:D,[1]MDA_Assets!AB:AB,"",0)</f>
        <v>46</v>
      </c>
      <c r="EK274" s="35" t="str">
        <f>_xlfn.XLOOKUP(B274,[1]MDA_Assets!D:D,[1]MDA_Assets!AC:AC,"",0)</f>
        <v>46</v>
      </c>
      <c r="EL274" s="35" t="str">
        <f>_xlfn.XLOOKUP(B274,[1]MDA_Assets!D:D,[1]MDA_Assets!AD:AD,"",0)</f>
        <v>1954</v>
      </c>
      <c r="EM274" s="35" t="str">
        <f>_xlfn.XLOOKUP(B274,[1]MDA_Assets!D:D,[1]MDA_Assets!AE:AE,"",0)</f>
        <v>1954</v>
      </c>
      <c r="EN274" s="35" t="str">
        <f>_xlfn.XLOOKUP(B274,[1]MDA_Assets!D:D,[1]MDA_Assets!AF:AF,"",0)</f>
        <v>2054</v>
      </c>
      <c r="EO274" s="35" t="str">
        <f>_xlfn.XLOOKUP(B274,[1]MDA_Assets!D:D,[1]MDA_Assets!AG:AG,"",0)</f>
        <v>1954</v>
      </c>
      <c r="EP274" s="36">
        <f t="shared" si="199"/>
        <v>365</v>
      </c>
      <c r="EQ274" s="36">
        <f t="shared" si="199"/>
        <v>180</v>
      </c>
      <c r="ER274" s="36">
        <f t="shared" si="231"/>
        <v>365</v>
      </c>
      <c r="ES274" s="36">
        <f t="shared" si="232"/>
        <v>365</v>
      </c>
      <c r="ET274" s="36">
        <f t="shared" si="233"/>
        <v>730</v>
      </c>
      <c r="EU274" s="36">
        <f t="shared" si="234"/>
        <v>365</v>
      </c>
      <c r="EV274" s="36" t="str">
        <f t="shared" si="235"/>
        <v/>
      </c>
      <c r="EW274" s="36" t="str">
        <f t="shared" si="207"/>
        <v/>
      </c>
      <c r="EX274" s="36" t="str">
        <f t="shared" si="208"/>
        <v/>
      </c>
      <c r="EY274" s="36">
        <f t="shared" si="206"/>
        <v>11.78</v>
      </c>
      <c r="EZ274" s="36">
        <f t="shared" si="206"/>
        <v>5.81</v>
      </c>
      <c r="FA274" s="36">
        <f t="shared" si="206"/>
        <v>11.78</v>
      </c>
      <c r="FB274" s="36">
        <f t="shared" si="205"/>
        <v>11.78</v>
      </c>
      <c r="FC274" s="36">
        <f t="shared" si="205"/>
        <v>23.55</v>
      </c>
      <c r="FD274" s="36">
        <f t="shared" si="205"/>
        <v>11.78</v>
      </c>
      <c r="FE274" s="36" t="str">
        <f t="shared" si="205"/>
        <v/>
      </c>
      <c r="FF274" s="36" t="str">
        <f t="shared" si="205"/>
        <v/>
      </c>
      <c r="FG274" s="36" t="str">
        <f t="shared" si="205"/>
        <v/>
      </c>
      <c r="FH274" s="37" t="str" cm="1">
        <f t="array" ref="FH274">_xlfn.IFS(EY274="", "No Data", EY274&lt;0, "Negative/Future", EY274=0, "Zero Days", EY274&lt;=3, "&lt; 3 Months", EY274&lt;=6, "3 to 6 Months", EY274&lt;=9, "6 to 9 Months", EY274&lt;=12, "9 to 12 Months", EY274&lt;=15, "12 to 15 Months", EY274&lt;=18, "15 to 18 Months", EY274&lt;=24, "18 to 24 Months", EY274&gt;24, "&gt; 24 Months")</f>
        <v>9 to 12 Months</v>
      </c>
      <c r="FI274" s="37" t="str" cm="1">
        <f t="array" ref="FI274">_xlfn.IFS(EZ274="", "No Data", EZ274&lt;0, "Negative/Future", EZ274=0, "Zero Days", EZ274&lt;=3, "&lt; 3 Months", EZ274&lt;=6, "3 to 6 Months", EZ274&lt;=9, "6 to 9 Months", EZ274&lt;=12, "9 to 12 Months", EZ274&lt;=15, "12 to 15 Months", EZ274&lt;=18, "15 to 18 Months", EZ274&lt;=24, "18 to 24 Months", EZ274&gt;24, "&gt; 24 Months")</f>
        <v>3 to 6 Months</v>
      </c>
      <c r="FJ274" s="37" t="str" cm="1">
        <f t="array" ref="FJ274">_xlfn.IFS(FA274="", "No Data", FA274&lt;0, "Negative/Future", FA274=0, "Zero Days", FA274&lt;=3, "&lt; 3 Months", FA274&lt;=6, "3 to 6 Months", FA274&lt;=9, "6 to 9 Months", FA274&lt;=12, "9 to 12 Months", FA274&lt;=15, "12 to 15 Months", FA274&lt;=18, "15 to 18 Months", FA274&lt;=24, "18 to 24 Months", FA274&gt;24, "&gt; 24 Months")</f>
        <v>9 to 12 Months</v>
      </c>
      <c r="FK274" s="37" t="str" cm="1">
        <f t="array" ref="FK274">_xlfn.IFS(FB274="", "No Data", FB274&lt;0, "Negative/Future", FB274=0, "Zero Days", FB274&lt;=3, "&lt; 3 Months", FB274&lt;=6, "3 to 6 Months", FB274&lt;=9, "6 to 9 Months", FB274&lt;=12, "9 to 12 Months", FB274&lt;=15, "12 to 15 Months", FB274&lt;=18, "15 to 18 Months", FB274&lt;=24, "18 to 24 Months", FB274&gt;24, "&gt; 24 Months")</f>
        <v>9 to 12 Months</v>
      </c>
      <c r="FL274" s="37" t="str" cm="1">
        <f t="array" ref="FL274">_xlfn.IFS(FC274="", "No Data", FC274&lt;0, "Negative/Future", FC274=0, "Zero Days", FC274&lt;=3, "&lt; 3 Months", FC274&lt;=6, "3 to 6 Months", FC274&lt;=9, "6 to 9 Months", FC274&lt;=12, "9 to 12 Months", FC274&lt;=15, "12 to 15 Months", FC274&lt;=18, "15 to 18 Months", FC274&lt;=24, "18 to 24 Months", FC274&gt;24, "&gt; 24 Months")</f>
        <v>18 to 24 Months</v>
      </c>
      <c r="FM274" s="37" t="str" cm="1">
        <f t="array" ref="FM274">_xlfn.IFS(FD274="", "No Data", FD274&lt;0, "Negative/Future", FD274=0, "Zero Days", FD274&lt;=3, "&lt; 3 Months", FD274&lt;=6, "3 to 6 Months", FD274&lt;=9, "6 to 9 Months", FD274&lt;=12, "9 to 12 Months", FD274&lt;=15, "12 to 15 Months", FD274&lt;=18, "15 to 18 Months", FD274&lt;=24, "18 to 24 Months", FD274&gt;24, "&gt; 24 Months")</f>
        <v>9 to 12 Months</v>
      </c>
      <c r="FN274" s="37" t="str" cm="1">
        <f t="array" ref="FN274">_xlfn.IFS(FE274="", "No Data", FE274&lt;0, "Negative/Future", FE274=0, "Zero Days", FE274&lt;=3, "&lt; 3 Months", FE274&lt;=6, "3 to 6 Months", FE274&lt;=9, "6 to 9 Months", FE274&lt;=12, "9 to 12 Months", FE274&lt;=15, "12 to 15 Months", FE274&lt;=18, "15 to 18 Months", FE274&lt;=24, "18 to 24 Months", FE274&gt;24, "&gt; 24 Months")</f>
        <v>No Data</v>
      </c>
      <c r="FO274" s="37" t="str" cm="1">
        <f t="array" ref="FO274">_xlfn.IFS(FG274="", "No Data", FG274&lt;0, "Negative/Future", FG274=0, "Zero Days", FG274&lt;=3, "&lt; 3 Months", FG274&lt;=6, "3 to 6 Months", FG274&lt;=9, "6 to 9 Months", FG274&lt;=12, "9 to 12 Months", FG274&lt;=15, "12 to 15 Months", FG274&lt;=18, "15 to 18 Months", FG274&lt;=24, "18 to 24 Months", FG274&gt;24, "&gt; 24 Months")</f>
        <v>No Data</v>
      </c>
      <c r="FP274" s="37" t="str" cm="1">
        <f t="array" ref="FP274">_xlfn.IFS(FF274="", "No Data", FF274&lt;0, "Negative/Future", FF274=0, "Zero Days", FF274&lt;=3, "&lt; 3 Months", FF274&lt;=6, "3 to 6 Months", FF274&lt;=9, "6 to 9 Months", FF274&lt;=12, "9 to 12 Months", FF274&lt;=15, "12 to 15 Months", FF274&lt;=18, "15 to 18 Months", FF274&lt;=24, "18 to 24 Months", FF274&gt;24, "&gt; 24 Months")</f>
        <v>No Data</v>
      </c>
      <c r="FQ274" s="29" t="s">
        <v>1412</v>
      </c>
      <c r="FR274" s="29">
        <v>9431358185</v>
      </c>
      <c r="FS274" s="38" t="str">
        <f>VLOOKUP(_xlfn.XLOOKUP(B274,[1]MDA_Assets!D:D,[1]MDA_Assets!I:I,"",0),[1]Validation!$B$1:$C$8,2,0)</f>
        <v>C</v>
      </c>
      <c r="FT274" s="41" t="s">
        <v>252</v>
      </c>
      <c r="FU274" s="31" t="str">
        <f>_xlfn.XLOOKUP(B274,[1]MDA_Assets!D:D,[1]MDA_Assets!X:X,"",0)</f>
        <v>No</v>
      </c>
      <c r="FV274" s="39">
        <v>6</v>
      </c>
      <c r="FW274" s="39">
        <v>0</v>
      </c>
      <c r="FX274" s="39">
        <v>0</v>
      </c>
      <c r="FY274" s="39">
        <v>3</v>
      </c>
      <c r="FZ274" s="40">
        <f t="shared" si="196"/>
        <v>45608</v>
      </c>
      <c r="GA274" s="40">
        <f t="shared" si="196"/>
        <v>45423</v>
      </c>
      <c r="GB274" s="40">
        <f t="shared" si="209"/>
        <v>45609</v>
      </c>
      <c r="GC274" s="40">
        <f t="shared" si="210"/>
        <v>45608</v>
      </c>
      <c r="GD274" s="40">
        <f t="shared" si="211"/>
        <v>45973</v>
      </c>
      <c r="GE274" s="40">
        <f t="shared" si="212"/>
        <v>45608</v>
      </c>
      <c r="GF274" s="40" t="str">
        <f t="shared" si="200"/>
        <v/>
      </c>
      <c r="GG274" s="40" t="str">
        <f t="shared" si="200"/>
        <v/>
      </c>
      <c r="GH274" s="40" t="str">
        <f t="shared" si="200"/>
        <v/>
      </c>
      <c r="GI274" s="39">
        <f t="shared" si="236"/>
        <v>6</v>
      </c>
      <c r="GJ274" s="39">
        <f t="shared" si="237"/>
        <v>0</v>
      </c>
      <c r="GK274" s="39">
        <f t="shared" si="238"/>
        <v>0</v>
      </c>
      <c r="GL274" s="39">
        <f t="shared" si="239"/>
        <v>0</v>
      </c>
    </row>
    <row r="275" spans="1:194" x14ac:dyDescent="0.25">
      <c r="A275" s="19">
        <v>305</v>
      </c>
      <c r="B275" s="43" t="s">
        <v>1413</v>
      </c>
      <c r="C275" s="43" t="s">
        <v>186</v>
      </c>
      <c r="D275" s="43" t="s">
        <v>187</v>
      </c>
      <c r="E275" s="43" t="s">
        <v>353</v>
      </c>
      <c r="F275" s="43" t="s">
        <v>271</v>
      </c>
      <c r="G275" s="43" t="s">
        <v>190</v>
      </c>
      <c r="H275" s="43" t="s">
        <v>272</v>
      </c>
      <c r="I275" s="43" t="s">
        <v>192</v>
      </c>
      <c r="J275" s="44">
        <f t="shared" si="213"/>
        <v>44928.770833333336</v>
      </c>
      <c r="K275" s="44">
        <v>44564.770833333336</v>
      </c>
      <c r="L275" s="44">
        <v>44193</v>
      </c>
      <c r="M275" s="43" t="s">
        <v>2374</v>
      </c>
      <c r="N275" s="43" t="s">
        <v>193</v>
      </c>
      <c r="O275" s="44">
        <v>46053.358587962961</v>
      </c>
      <c r="P275" s="43">
        <v>16361</v>
      </c>
      <c r="Q275" s="43">
        <v>10471</v>
      </c>
      <c r="R275" s="43">
        <v>5890</v>
      </c>
      <c r="S275" s="43" t="s">
        <v>194</v>
      </c>
      <c r="T275" s="44">
        <v>45547.770833333336</v>
      </c>
      <c r="U275" s="44">
        <v>45972.770833333336</v>
      </c>
      <c r="V275" s="44">
        <v>45972.770833333336</v>
      </c>
      <c r="W275" s="44">
        <v>45972.770833333336</v>
      </c>
      <c r="X275" s="44">
        <v>45972.770833333336</v>
      </c>
      <c r="Y275" s="44">
        <v>45546.770833333336</v>
      </c>
      <c r="Z275" s="43" t="s">
        <v>195</v>
      </c>
      <c r="AA275" s="43" t="s">
        <v>1414</v>
      </c>
      <c r="AB275" s="44">
        <v>45972.770833333336</v>
      </c>
      <c r="AC275" s="44">
        <v>45972.770833333336</v>
      </c>
      <c r="AD275" s="44">
        <v>45972.770833333336</v>
      </c>
      <c r="AE275" s="43">
        <v>4</v>
      </c>
      <c r="AF275" s="43" t="s">
        <v>2375</v>
      </c>
      <c r="AG275" s="43" t="s">
        <v>2375</v>
      </c>
      <c r="AH275" s="43" t="s">
        <v>2376</v>
      </c>
      <c r="AI275" s="43" t="s">
        <v>2377</v>
      </c>
      <c r="AJ275" s="43" t="s">
        <v>2378</v>
      </c>
      <c r="AK275" s="43" t="s">
        <v>2375</v>
      </c>
      <c r="AL275" s="47">
        <v>46337</v>
      </c>
      <c r="AM275" s="45">
        <v>46152</v>
      </c>
      <c r="AN275" s="47">
        <v>46277</v>
      </c>
      <c r="AO275" s="47">
        <v>46702</v>
      </c>
      <c r="AP275" s="47">
        <v>46276</v>
      </c>
      <c r="AQ275" s="47">
        <v>46337</v>
      </c>
      <c r="AR275" s="47">
        <v>46337</v>
      </c>
      <c r="AS275" s="47">
        <v>46337</v>
      </c>
      <c r="AT275" s="47">
        <v>46337</v>
      </c>
      <c r="AU275" s="43">
        <v>0</v>
      </c>
      <c r="AV275" s="43">
        <v>1</v>
      </c>
      <c r="AW275" s="43">
        <v>0</v>
      </c>
      <c r="AX275" s="51" t="s">
        <v>273</v>
      </c>
      <c r="AY275" s="51" t="s">
        <v>211</v>
      </c>
      <c r="AZ275" s="51" t="s">
        <v>198</v>
      </c>
      <c r="BA275" s="20">
        <f t="shared" ca="1" si="195"/>
        <v>0</v>
      </c>
      <c r="BB275" s="20">
        <f t="shared" ca="1" si="195"/>
        <v>1</v>
      </c>
      <c r="BC275" s="20">
        <f t="shared" ca="1" si="195"/>
        <v>0</v>
      </c>
      <c r="BD275" s="20">
        <f t="shared" ref="BD275:BI333" ca="1" si="241">IF(AO275&gt;1,IF(AO275&lt;EOMONTH(TODAY(),0),1,0),"")</f>
        <v>0</v>
      </c>
      <c r="BE275" s="20">
        <f t="shared" ca="1" si="241"/>
        <v>0</v>
      </c>
      <c r="BF275" s="20">
        <f t="shared" ca="1" si="241"/>
        <v>0</v>
      </c>
      <c r="BG275" s="21">
        <f t="shared" ca="1" si="241"/>
        <v>0</v>
      </c>
      <c r="BH275" s="21">
        <f t="shared" ca="1" si="241"/>
        <v>0</v>
      </c>
      <c r="BI275" s="21">
        <f t="shared" ca="1" si="241"/>
        <v>0</v>
      </c>
      <c r="BJ275" s="22">
        <f t="shared" ca="1" si="214"/>
        <v>1</v>
      </c>
      <c r="BK275" s="21">
        <f t="shared" si="215"/>
        <v>4</v>
      </c>
      <c r="BL275" s="22">
        <f t="shared" ca="1" si="216"/>
        <v>16852</v>
      </c>
      <c r="BM275" s="22">
        <f t="shared" ca="1" si="217"/>
        <v>10785</v>
      </c>
      <c r="BN275" s="23">
        <f t="shared" ca="1" si="218"/>
        <v>6067</v>
      </c>
      <c r="BO275" s="24">
        <f t="shared" ca="1" si="219"/>
        <v>491</v>
      </c>
      <c r="BP275" s="51" t="str">
        <f>_xlfn.XLOOKUP(E275,[1]Validation!E:E,[1]Validation!F:F,"")</f>
        <v>EG45</v>
      </c>
      <c r="BQ275" s="51" t="str">
        <f>_xlfn.XLOOKUP(BP275,[1]Validation!F:F,[1]Validation!G:G,"")</f>
        <v>EG30 to EG45</v>
      </c>
      <c r="BR275" s="52" t="str">
        <f>VLOOKUP(G275,[1]Validation!$B$1:$C$9,2,0)</f>
        <v>B</v>
      </c>
      <c r="BS275" s="51">
        <f t="shared" ca="1" si="220"/>
        <v>53</v>
      </c>
      <c r="BT275" s="53">
        <f>_xlfn.XLOOKUP(B275,'[2]1. All Calls'!$R:$R,'[2]1. All Calls'!$A:$A,"",0)</f>
        <v>46053.5872453704</v>
      </c>
      <c r="BU275" s="51" t="str">
        <f>_xlfn.XLOOKUP(B275,'[2]1. All Calls'!$R:$R,'[2]1. All Calls'!$F:$F,"",0)</f>
        <v>CC-01960293</v>
      </c>
      <c r="BV275" s="51" t="str">
        <f>_xlfn.XLOOKUP(B275,'[2]1. All Calls'!$R:$R,'[2]1. All Calls'!$J:$J,"",0)</f>
        <v>Sales Call</v>
      </c>
      <c r="BW275" s="53">
        <f>_xlfn.XLOOKUP(B275,'[2]Sch Calls'!$R:$R,'[2]Sch Calls'!$A:$A,"",0)</f>
        <v>45547.7257060185</v>
      </c>
      <c r="BX275" s="51">
        <f>_xlfn.XLOOKUP(B275,'[2]Sch Calls'!$R:$R,'[2]Sch Calls'!$B:$B,"",0)</f>
        <v>13726</v>
      </c>
      <c r="BY275" s="51" t="str">
        <f t="shared" si="197"/>
        <v>11-May-26</v>
      </c>
      <c r="BZ275" s="51" t="str">
        <f t="shared" si="197"/>
        <v>11-May-26</v>
      </c>
      <c r="CA275" s="51" t="str">
        <f t="shared" si="221"/>
        <v>15-Jun-25</v>
      </c>
      <c r="CB275" s="51" t="str">
        <f t="shared" si="222"/>
        <v>12-May-27</v>
      </c>
      <c r="CC275" s="51" t="str">
        <f t="shared" si="223"/>
        <v>12-Sep-26</v>
      </c>
      <c r="CD275" s="51" t="str">
        <f t="shared" si="224"/>
        <v>12-Nov-26</v>
      </c>
      <c r="CE275" s="51">
        <f t="shared" ca="1" si="198"/>
        <v>203</v>
      </c>
      <c r="CF275" s="51">
        <f t="shared" ca="1" si="198"/>
        <v>203</v>
      </c>
      <c r="CG275" s="51">
        <f t="shared" ca="1" si="225"/>
        <v>628</v>
      </c>
      <c r="CH275" s="51">
        <f t="shared" ca="1" si="226"/>
        <v>203</v>
      </c>
      <c r="CI275" s="51">
        <f t="shared" ca="1" si="227"/>
        <v>629</v>
      </c>
      <c r="CJ275" s="51">
        <f t="shared" ca="1" si="228"/>
        <v>203</v>
      </c>
      <c r="CK275" s="51">
        <f t="shared" ca="1" si="203"/>
        <v>812</v>
      </c>
      <c r="CL275" s="51">
        <f t="shared" ca="1" si="203"/>
        <v>812</v>
      </c>
      <c r="CM275" s="51">
        <f t="shared" ca="1" si="203"/>
        <v>2512</v>
      </c>
      <c r="CN275" s="51">
        <f t="shared" ref="CN275:CP323" ca="1" si="242">IFERROR(SUM(CH275*$BK275),"")</f>
        <v>812</v>
      </c>
      <c r="CO275" s="51">
        <f t="shared" ca="1" si="242"/>
        <v>2516</v>
      </c>
      <c r="CP275" s="51">
        <f t="shared" ca="1" si="242"/>
        <v>812</v>
      </c>
      <c r="CQ275" s="51">
        <f t="shared" ca="1" si="204"/>
        <v>2535</v>
      </c>
      <c r="CR275" s="51">
        <f t="shared" ca="1" si="204"/>
        <v>2535</v>
      </c>
      <c r="CS275" s="51">
        <f t="shared" ca="1" si="204"/>
        <v>856</v>
      </c>
      <c r="CT275" s="51">
        <f t="shared" ref="CT275:CV323" ca="1" si="243">IFERROR(IF(AI275&gt;0,SUM(AI275-CN275),""),"")</f>
        <v>4535</v>
      </c>
      <c r="CU275" s="51">
        <f t="shared" ca="1" si="243"/>
        <v>2851</v>
      </c>
      <c r="CV275" s="54">
        <f t="shared" ca="1" si="243"/>
        <v>2535</v>
      </c>
      <c r="CW275" s="25" t="s">
        <v>212</v>
      </c>
      <c r="CX275" s="55">
        <v>0.64</v>
      </c>
      <c r="CY275" s="55"/>
      <c r="CZ275" s="26">
        <v>0</v>
      </c>
      <c r="DA275" s="26">
        <v>0</v>
      </c>
      <c r="DB275" s="26">
        <v>0</v>
      </c>
      <c r="DC275" s="26">
        <v>0</v>
      </c>
      <c r="DD275" s="26">
        <v>0</v>
      </c>
      <c r="DE275" s="26">
        <v>0</v>
      </c>
      <c r="DF275" s="26">
        <v>0</v>
      </c>
      <c r="DG275" s="26">
        <v>0</v>
      </c>
      <c r="DH275" s="26">
        <v>0</v>
      </c>
      <c r="DI275" s="26">
        <v>0</v>
      </c>
      <c r="DJ275" s="26">
        <v>0</v>
      </c>
      <c r="DK275" s="26">
        <v>0</v>
      </c>
      <c r="DL275" s="27">
        <f t="shared" si="229"/>
        <v>46128.5872453704</v>
      </c>
      <c r="DM275" s="28">
        <f t="shared" ca="1" si="230"/>
        <v>1</v>
      </c>
      <c r="DN275" s="56">
        <f>_xlfn.XLOOKUP(B275,'[2]1. All Calls'!$R:$R,'[2]1. All Calls'!$A:$A,"",0)</f>
        <v>46053.5872453704</v>
      </c>
      <c r="DO275" s="57" t="str">
        <f ca="1">VLOOKUP(DM275,[1]Validation!$B$20:$C$25,2,0)</f>
        <v>Above 3 months</v>
      </c>
      <c r="DP275" s="58" t="str">
        <f>_xlfn.XLOOKUP(B275,'[1]Active AMCs- Dealer'!E:E,'[1]Active AMCs- Dealer'!L:L,"Not in AMC",0)</f>
        <v>Not in AMC</v>
      </c>
      <c r="DQ275" s="50" t="s">
        <v>238</v>
      </c>
      <c r="DR275" s="29" t="str">
        <f>_xlfn.XLOOKUP(B275,'[2]1. All Calls'!$R:$R,'[2]1. All Calls'!$F:$F,"",0)</f>
        <v>CC-01960293</v>
      </c>
      <c r="DS275" s="29" t="str">
        <f>_xlfn.XLOOKUP(B275,'[2]1. All Calls'!$R:$R,'[2]1. All Calls'!$AB:$AB,"",0)</f>
        <v>Sales call carried out for HMR update</v>
      </c>
      <c r="DT275" s="30">
        <f>_xlfn.XLOOKUP(DR275,'[2]1. All Calls'!$F:$F,'[2]1. All Calls'!$A:$A,"",0)</f>
        <v>46053.5872453704</v>
      </c>
      <c r="DU275" s="31">
        <f>_xlfn.XLOOKUP(DR275,'[2]1. All Calls'!$F:$F,'[2]1. All Calls'!$B:$B,"",0)</f>
        <v>16361</v>
      </c>
      <c r="DV275" s="31">
        <f>_xlfn.XLOOKUP(B275,[1]MDA_Assets!D:D,[1]MDA_Assets!N:N,"",0)</f>
        <v>10471</v>
      </c>
      <c r="DW275" s="31">
        <f>_xlfn.XLOOKUP(B275,[1]MDA_Assets!D:D,[1]MDA_Assets!O:O,"",0)</f>
        <v>5890</v>
      </c>
      <c r="DX275" s="32" t="str">
        <f>_xlfn.XLOOKUP(B275,[1]MDA_Assets!D:D,[1]MDA_Assets!Q:Q,"",0)</f>
        <v>Synthetic</v>
      </c>
      <c r="DY275" s="33">
        <f>_xlfn.XLOOKUP(B275,[1]MDA_Assets!D:D,[1]MDA_Assets!R:R,"",0)</f>
        <v>45548</v>
      </c>
      <c r="DZ275" s="33">
        <f>_xlfn.XLOOKUP(B275,[1]MDA_Assets!D:D,[1]MDA_Assets!S:S,"",0)</f>
        <v>45973</v>
      </c>
      <c r="EA275" s="33">
        <f>_xlfn.XLOOKUP(B275,[1]MDA_Assets!D:D,[1]MDA_Assets!T:T,"",0)</f>
        <v>45973</v>
      </c>
      <c r="EB275" s="33">
        <f>_xlfn.XLOOKUP(B275,[1]MDA_Assets!D:D,[1]MDA_Assets!U:U,"",0)</f>
        <v>45973</v>
      </c>
      <c r="EC275" s="33">
        <f>_xlfn.XLOOKUP(B275,[1]MDA_Assets!D:D,[1]MDA_Assets!V:V,"",0)</f>
        <v>45973</v>
      </c>
      <c r="ED275" s="33">
        <f>_xlfn.XLOOKUP(B275,[1]MDA_Assets!D:D,[1]MDA_Assets!W:W,"",0)</f>
        <v>45547</v>
      </c>
      <c r="EE275" s="32" t="str">
        <f>_xlfn.XLOOKUP(B275,[1]MDA_Assets!D:D,[1]MDA_Assets!X:X,"",0)</f>
        <v>No</v>
      </c>
      <c r="EF275" s="33">
        <f>_xlfn.XLOOKUP(B275,[1]MDA_Assets!D:D,[1]MDA_Assets!Y:Y,"",0)</f>
        <v>45973</v>
      </c>
      <c r="EG275" s="33">
        <f>_xlfn.XLOOKUP(B275,[1]MDA_Assets!D:D,[1]MDA_Assets!Z:Z,"",0)</f>
        <v>45973</v>
      </c>
      <c r="EH275" s="33">
        <f>_xlfn.XLOOKUP(B275,[1]MDA_Assets!D:D,[1]MDA_Assets!AA:AA,"",0)</f>
        <v>45973</v>
      </c>
      <c r="EI275" s="34">
        <f>_xlfn.XLOOKUP(B275,[1]MDA_Assets!D:D,[1]MDA_Assets!P:P,"",0)</f>
        <v>4</v>
      </c>
      <c r="EJ275" s="35" t="str">
        <f>_xlfn.XLOOKUP(B275,[1]MDA_Assets!D:D,[1]MDA_Assets!AB:AB,"",0)</f>
        <v>3347</v>
      </c>
      <c r="EK275" s="35" t="str">
        <f>_xlfn.XLOOKUP(B275,[1]MDA_Assets!D:D,[1]MDA_Assets!AC:AC,"",0)</f>
        <v>3347</v>
      </c>
      <c r="EL275" s="35" t="str">
        <f>_xlfn.XLOOKUP(B275,[1]MDA_Assets!D:D,[1]MDA_Assets!AD:AD,"",0)</f>
        <v>3368</v>
      </c>
      <c r="EM275" s="35" t="str">
        <f>_xlfn.XLOOKUP(B275,[1]MDA_Assets!D:D,[1]MDA_Assets!AE:AE,"",0)</f>
        <v>5347</v>
      </c>
      <c r="EN275" s="35" t="str">
        <f>_xlfn.XLOOKUP(B275,[1]MDA_Assets!D:D,[1]MDA_Assets!AF:AF,"",0)</f>
        <v>5367</v>
      </c>
      <c r="EO275" s="35" t="str">
        <f>_xlfn.XLOOKUP(B275,[1]MDA_Assets!D:D,[1]MDA_Assets!AG:AG,"",0)</f>
        <v>3347</v>
      </c>
      <c r="EP275" s="36">
        <f t="shared" si="199"/>
        <v>365</v>
      </c>
      <c r="EQ275" s="36">
        <f t="shared" si="199"/>
        <v>180</v>
      </c>
      <c r="ER275" s="36">
        <f t="shared" si="231"/>
        <v>730</v>
      </c>
      <c r="ES275" s="36">
        <f t="shared" si="232"/>
        <v>730</v>
      </c>
      <c r="ET275" s="36">
        <f t="shared" si="233"/>
        <v>730</v>
      </c>
      <c r="EU275" s="36">
        <f t="shared" si="234"/>
        <v>365</v>
      </c>
      <c r="EV275" s="36">
        <f t="shared" si="235"/>
        <v>365</v>
      </c>
      <c r="EW275" s="36">
        <f t="shared" si="207"/>
        <v>365</v>
      </c>
      <c r="EX275" s="36">
        <f t="shared" si="208"/>
        <v>365</v>
      </c>
      <c r="EY275" s="36">
        <f t="shared" si="206"/>
        <v>11.78</v>
      </c>
      <c r="EZ275" s="36">
        <f t="shared" si="206"/>
        <v>5.81</v>
      </c>
      <c r="FA275" s="36">
        <f t="shared" si="206"/>
        <v>23.55</v>
      </c>
      <c r="FB275" s="36">
        <f t="shared" si="205"/>
        <v>23.55</v>
      </c>
      <c r="FC275" s="36">
        <f t="shared" si="205"/>
        <v>23.55</v>
      </c>
      <c r="FD275" s="36">
        <f t="shared" si="205"/>
        <v>11.78</v>
      </c>
      <c r="FE275" s="36">
        <f t="shared" si="205"/>
        <v>11.78</v>
      </c>
      <c r="FF275" s="36">
        <f t="shared" si="205"/>
        <v>11.78</v>
      </c>
      <c r="FG275" s="36">
        <f t="shared" si="205"/>
        <v>11.78</v>
      </c>
      <c r="FH275" s="37" t="str" cm="1">
        <f t="array" ref="FH275">_xlfn.IFS(EY275="", "No Data", EY275&lt;0, "Negative/Future", EY275=0, "Zero Days", EY275&lt;=3, "&lt; 3 Months", EY275&lt;=6, "3 to 6 Months", EY275&lt;=9, "6 to 9 Months", EY275&lt;=12, "9 to 12 Months", EY275&lt;=15, "12 to 15 Months", EY275&lt;=18, "15 to 18 Months", EY275&lt;=24, "18 to 24 Months", EY275&gt;24, "&gt; 24 Months")</f>
        <v>9 to 12 Months</v>
      </c>
      <c r="FI275" s="37" t="str" cm="1">
        <f t="array" ref="FI275">_xlfn.IFS(EZ275="", "No Data", EZ275&lt;0, "Negative/Future", EZ275=0, "Zero Days", EZ275&lt;=3, "&lt; 3 Months", EZ275&lt;=6, "3 to 6 Months", EZ275&lt;=9, "6 to 9 Months", EZ275&lt;=12, "9 to 12 Months", EZ275&lt;=15, "12 to 15 Months", EZ275&lt;=18, "15 to 18 Months", EZ275&lt;=24, "18 to 24 Months", EZ275&gt;24, "&gt; 24 Months")</f>
        <v>3 to 6 Months</v>
      </c>
      <c r="FJ275" s="37" t="str" cm="1">
        <f t="array" ref="FJ275">_xlfn.IFS(FA275="", "No Data", FA275&lt;0, "Negative/Future", FA275=0, "Zero Days", FA275&lt;=3, "&lt; 3 Months", FA275&lt;=6, "3 to 6 Months", FA275&lt;=9, "6 to 9 Months", FA275&lt;=12, "9 to 12 Months", FA275&lt;=15, "12 to 15 Months", FA275&lt;=18, "15 to 18 Months", FA275&lt;=24, "18 to 24 Months", FA275&gt;24, "&gt; 24 Months")</f>
        <v>18 to 24 Months</v>
      </c>
      <c r="FK275" s="37" t="str" cm="1">
        <f t="array" ref="FK275">_xlfn.IFS(FB275="", "No Data", FB275&lt;0, "Negative/Future", FB275=0, "Zero Days", FB275&lt;=3, "&lt; 3 Months", FB275&lt;=6, "3 to 6 Months", FB275&lt;=9, "6 to 9 Months", FB275&lt;=12, "9 to 12 Months", FB275&lt;=15, "12 to 15 Months", FB275&lt;=18, "15 to 18 Months", FB275&lt;=24, "18 to 24 Months", FB275&gt;24, "&gt; 24 Months")</f>
        <v>18 to 24 Months</v>
      </c>
      <c r="FL275" s="37" t="str" cm="1">
        <f t="array" ref="FL275">_xlfn.IFS(FC275="", "No Data", FC275&lt;0, "Negative/Future", FC275=0, "Zero Days", FC275&lt;=3, "&lt; 3 Months", FC275&lt;=6, "3 to 6 Months", FC275&lt;=9, "6 to 9 Months", FC275&lt;=12, "9 to 12 Months", FC275&lt;=15, "12 to 15 Months", FC275&lt;=18, "15 to 18 Months", FC275&lt;=24, "18 to 24 Months", FC275&gt;24, "&gt; 24 Months")</f>
        <v>18 to 24 Months</v>
      </c>
      <c r="FM275" s="37" t="str" cm="1">
        <f t="array" ref="FM275">_xlfn.IFS(FD275="", "No Data", FD275&lt;0, "Negative/Future", FD275=0, "Zero Days", FD275&lt;=3, "&lt; 3 Months", FD275&lt;=6, "3 to 6 Months", FD275&lt;=9, "6 to 9 Months", FD275&lt;=12, "9 to 12 Months", FD275&lt;=15, "12 to 15 Months", FD275&lt;=18, "15 to 18 Months", FD275&lt;=24, "18 to 24 Months", FD275&gt;24, "&gt; 24 Months")</f>
        <v>9 to 12 Months</v>
      </c>
      <c r="FN275" s="37" t="str" cm="1">
        <f t="array" ref="FN275">_xlfn.IFS(FE275="", "No Data", FE275&lt;0, "Negative/Future", FE275=0, "Zero Days", FE275&lt;=3, "&lt; 3 Months", FE275&lt;=6, "3 to 6 Months", FE275&lt;=9, "6 to 9 Months", FE275&lt;=12, "9 to 12 Months", FE275&lt;=15, "12 to 15 Months", FE275&lt;=18, "15 to 18 Months", FE275&lt;=24, "18 to 24 Months", FE275&gt;24, "&gt; 24 Months")</f>
        <v>9 to 12 Months</v>
      </c>
      <c r="FO275" s="37" t="str" cm="1">
        <f t="array" ref="FO275">_xlfn.IFS(FG275="", "No Data", FG275&lt;0, "Negative/Future", FG275=0, "Zero Days", FG275&lt;=3, "&lt; 3 Months", FG275&lt;=6, "3 to 6 Months", FG275&lt;=9, "6 to 9 Months", FG275&lt;=12, "9 to 12 Months", FG275&lt;=15, "12 to 15 Months", FG275&lt;=18, "15 to 18 Months", FG275&lt;=24, "18 to 24 Months", FG275&gt;24, "&gt; 24 Months")</f>
        <v>9 to 12 Months</v>
      </c>
      <c r="FP275" s="37" t="str" cm="1">
        <f t="array" ref="FP275">_xlfn.IFS(FF275="", "No Data", FF275&lt;0, "Negative/Future", FF275=0, "Zero Days", FF275&lt;=3, "&lt; 3 Months", FF275&lt;=6, "3 to 6 Months", FF275&lt;=9, "6 to 9 Months", FF275&lt;=12, "9 to 12 Months", FF275&lt;=15, "12 to 15 Months", FF275&lt;=18, "15 to 18 Months", FF275&lt;=24, "18 to 24 Months", FF275&gt;24, "&gt; 24 Months")</f>
        <v>9 to 12 Months</v>
      </c>
      <c r="FQ275" s="29" t="s">
        <v>274</v>
      </c>
      <c r="FR275" s="29">
        <v>7633813349</v>
      </c>
      <c r="FS275" s="38" t="str">
        <f>VLOOKUP(_xlfn.XLOOKUP(B275,[1]MDA_Assets!D:D,[1]MDA_Assets!I:I,"",0),[1]Validation!$B$1:$C$8,2,0)</f>
        <v>B</v>
      </c>
      <c r="FT275" s="38" t="s">
        <v>228</v>
      </c>
      <c r="FU275" s="31" t="str">
        <f>_xlfn.XLOOKUP(B275,[1]MDA_Assets!D:D,[1]MDA_Assets!X:X,"",0)</f>
        <v>No</v>
      </c>
      <c r="FV275" s="39">
        <v>0</v>
      </c>
      <c r="FW275" s="39">
        <v>1</v>
      </c>
      <c r="FX275" s="39">
        <v>0</v>
      </c>
      <c r="FY275" s="39">
        <v>8</v>
      </c>
      <c r="FZ275" s="40">
        <f t="shared" si="196"/>
        <v>46338</v>
      </c>
      <c r="GA275" s="40">
        <f t="shared" si="196"/>
        <v>46153</v>
      </c>
      <c r="GB275" s="40">
        <f t="shared" si="209"/>
        <v>46278</v>
      </c>
      <c r="GC275" s="40">
        <f t="shared" si="210"/>
        <v>46703</v>
      </c>
      <c r="GD275" s="40">
        <f t="shared" si="211"/>
        <v>46703</v>
      </c>
      <c r="GE275" s="40">
        <f t="shared" si="212"/>
        <v>45912</v>
      </c>
      <c r="GF275" s="40">
        <f t="shared" si="200"/>
        <v>46338</v>
      </c>
      <c r="GG275" s="40">
        <f t="shared" si="200"/>
        <v>46338</v>
      </c>
      <c r="GH275" s="40">
        <f t="shared" si="200"/>
        <v>46338</v>
      </c>
      <c r="GI275" s="39">
        <f t="shared" si="236"/>
        <v>1</v>
      </c>
      <c r="GJ275" s="39">
        <f t="shared" si="237"/>
        <v>0</v>
      </c>
      <c r="GK275" s="39">
        <f t="shared" si="238"/>
        <v>0</v>
      </c>
      <c r="GL275" s="39">
        <f t="shared" si="239"/>
        <v>8</v>
      </c>
    </row>
    <row r="276" spans="1:194" x14ac:dyDescent="0.25">
      <c r="A276" s="19">
        <v>306</v>
      </c>
      <c r="B276" s="43" t="s">
        <v>1415</v>
      </c>
      <c r="C276" s="43" t="s">
        <v>186</v>
      </c>
      <c r="D276" s="43" t="s">
        <v>187</v>
      </c>
      <c r="E276" s="43" t="s">
        <v>497</v>
      </c>
      <c r="F276" s="43" t="s">
        <v>814</v>
      </c>
      <c r="G276" s="43" t="s">
        <v>243</v>
      </c>
      <c r="H276" s="43" t="s">
        <v>205</v>
      </c>
      <c r="I276" s="43" t="s">
        <v>192</v>
      </c>
      <c r="J276" s="44">
        <f t="shared" si="213"/>
        <v>44782.770833333336</v>
      </c>
      <c r="K276" s="44">
        <v>44418.770833333336</v>
      </c>
      <c r="L276" s="44">
        <v>44186</v>
      </c>
      <c r="M276" s="43" t="s">
        <v>3025</v>
      </c>
      <c r="N276" s="43"/>
      <c r="O276" s="44">
        <v>46015.471550925926</v>
      </c>
      <c r="P276" s="43">
        <v>19260</v>
      </c>
      <c r="Q276" s="43">
        <v>18548</v>
      </c>
      <c r="R276" s="43">
        <v>8712</v>
      </c>
      <c r="S276" s="43" t="s">
        <v>206</v>
      </c>
      <c r="T276" s="44">
        <v>45865.770833333336</v>
      </c>
      <c r="U276" s="44">
        <v>45896.770833333336</v>
      </c>
      <c r="V276" s="44">
        <v>45865.770833333336</v>
      </c>
      <c r="W276" s="44">
        <v>45865.770833333336</v>
      </c>
      <c r="X276" s="44">
        <v>45865.770833333336</v>
      </c>
      <c r="Y276" s="44">
        <v>45865.770833333336</v>
      </c>
      <c r="Z276" s="43" t="s">
        <v>195</v>
      </c>
      <c r="AA276" s="43"/>
      <c r="AB276" s="44">
        <v>45865.770833333336</v>
      </c>
      <c r="AC276" s="44">
        <v>45865.770833333336</v>
      </c>
      <c r="AD276" s="44">
        <v>45865.770833333336</v>
      </c>
      <c r="AE276" s="43">
        <v>2</v>
      </c>
      <c r="AF276" s="43" t="s">
        <v>1416</v>
      </c>
      <c r="AG276" s="43" t="s">
        <v>1416</v>
      </c>
      <c r="AH276" s="43" t="s">
        <v>1416</v>
      </c>
      <c r="AI276" s="43" t="s">
        <v>1417</v>
      </c>
      <c r="AJ276" s="43" t="s">
        <v>1418</v>
      </c>
      <c r="AK276" s="43" t="s">
        <v>1419</v>
      </c>
      <c r="AL276" s="47">
        <v>46261</v>
      </c>
      <c r="AM276" s="46">
        <v>46045</v>
      </c>
      <c r="AN276" s="47">
        <v>46230</v>
      </c>
      <c r="AO276" s="47">
        <v>46230</v>
      </c>
      <c r="AP276" s="47">
        <v>46595</v>
      </c>
      <c r="AQ276" s="47">
        <v>46230</v>
      </c>
      <c r="AR276" s="47">
        <v>46230</v>
      </c>
      <c r="AS276" s="47">
        <v>46230</v>
      </c>
      <c r="AT276" s="47">
        <v>46230</v>
      </c>
      <c r="AU276" s="43">
        <v>1</v>
      </c>
      <c r="AV276" s="43">
        <v>0</v>
      </c>
      <c r="AW276" s="43">
        <v>0</v>
      </c>
      <c r="AX276" s="51" t="s">
        <v>815</v>
      </c>
      <c r="AY276" s="51" t="s">
        <v>211</v>
      </c>
      <c r="AZ276" s="51" t="s">
        <v>198</v>
      </c>
      <c r="BA276" s="20">
        <f t="shared" ref="BA276:BF334" ca="1" si="244">IF(AL276&gt;1,IF(AL276&lt;EOMONTH(TODAY(),0),1,0),"")</f>
        <v>0</v>
      </c>
      <c r="BB276" s="20">
        <f t="shared" ca="1" si="244"/>
        <v>1</v>
      </c>
      <c r="BC276" s="20">
        <f t="shared" ca="1" si="244"/>
        <v>0</v>
      </c>
      <c r="BD276" s="20">
        <f t="shared" ca="1" si="244"/>
        <v>0</v>
      </c>
      <c r="BE276" s="20">
        <f t="shared" ca="1" si="244"/>
        <v>0</v>
      </c>
      <c r="BF276" s="20">
        <f t="shared" ca="1" si="244"/>
        <v>0</v>
      </c>
      <c r="BG276" s="21">
        <f t="shared" ca="1" si="241"/>
        <v>0</v>
      </c>
      <c r="BH276" s="21">
        <f t="shared" ca="1" si="241"/>
        <v>0</v>
      </c>
      <c r="BI276" s="21">
        <f t="shared" ca="1" si="241"/>
        <v>0</v>
      </c>
      <c r="BJ276" s="22">
        <f t="shared" ca="1" si="214"/>
        <v>1</v>
      </c>
      <c r="BK276" s="21">
        <f t="shared" si="215"/>
        <v>8</v>
      </c>
      <c r="BL276" s="22">
        <f t="shared" ca="1" si="216"/>
        <v>20544</v>
      </c>
      <c r="BM276" s="22">
        <f t="shared" ca="1" si="217"/>
        <v>19722</v>
      </c>
      <c r="BN276" s="23">
        <f t="shared" ca="1" si="218"/>
        <v>822</v>
      </c>
      <c r="BO276" s="24">
        <f t="shared" ca="1" si="219"/>
        <v>1284</v>
      </c>
      <c r="BP276" s="51" t="str">
        <f>_xlfn.XLOOKUP(E276,[1]Validation!E:E,[1]Validation!F:F,"")</f>
        <v>EG22</v>
      </c>
      <c r="BQ276" s="51" t="str">
        <f>_xlfn.XLOOKUP(BP276,[1]Validation!F:F,[1]Validation!G:G,"")</f>
        <v>EG11 to EG22</v>
      </c>
      <c r="BR276" s="52" t="str">
        <f>VLOOKUP(G276,[1]Validation!$B$1:$C$9,2,0)</f>
        <v>A</v>
      </c>
      <c r="BS276" s="51">
        <f t="shared" ca="1" si="220"/>
        <v>58</v>
      </c>
      <c r="BT276" s="53">
        <f>_xlfn.XLOOKUP(B276,'[2]1. All Calls'!$R:$R,'[2]1. All Calls'!$A:$A,"",0)</f>
        <v>46163.683831018498</v>
      </c>
      <c r="BU276" s="51" t="str">
        <f>_xlfn.XLOOKUP(B276,'[2]1. All Calls'!$R:$R,'[2]1. All Calls'!$F:$F,"",0)</f>
        <v>CC-02089030</v>
      </c>
      <c r="BV276" s="51" t="str">
        <f>_xlfn.XLOOKUP(B276,'[2]1. All Calls'!$R:$R,'[2]1. All Calls'!$J:$J,"",0)</f>
        <v>General Service</v>
      </c>
      <c r="BW276" s="53">
        <f>_xlfn.XLOOKUP(B276,'[2]Sch Calls'!$R:$R,'[2]Sch Calls'!$A:$A,"",0)</f>
        <v>45866.523946759298</v>
      </c>
      <c r="BX276" s="51">
        <f>_xlfn.XLOOKUP(B276,'[2]Sch Calls'!$R:$R,'[2]Sch Calls'!$B:$B,"",0)</f>
        <v>18630</v>
      </c>
      <c r="BY276" s="51" t="str">
        <f t="shared" si="197"/>
        <v>24-Feb-26</v>
      </c>
      <c r="BZ276" s="51" t="str">
        <f t="shared" si="197"/>
        <v>24-Jan-26</v>
      </c>
      <c r="CA276" s="51" t="str">
        <f t="shared" si="221"/>
        <v>29-Apr-26</v>
      </c>
      <c r="CB276" s="51" t="str">
        <f t="shared" si="222"/>
        <v>25-Jan-27</v>
      </c>
      <c r="CC276" s="51" t="str">
        <f t="shared" si="223"/>
        <v>28-Jul-27</v>
      </c>
      <c r="CD276" s="51" t="str">
        <f t="shared" si="224"/>
        <v>28-Jul-26</v>
      </c>
      <c r="CE276" s="51">
        <f t="shared" ca="1" si="198"/>
        <v>279</v>
      </c>
      <c r="CF276" s="51">
        <f t="shared" ca="1" si="198"/>
        <v>310</v>
      </c>
      <c r="CG276" s="51">
        <f t="shared" ca="1" si="225"/>
        <v>310</v>
      </c>
      <c r="CH276" s="51">
        <f t="shared" ca="1" si="226"/>
        <v>310</v>
      </c>
      <c r="CI276" s="51">
        <f t="shared" ca="1" si="227"/>
        <v>310</v>
      </c>
      <c r="CJ276" s="51">
        <f t="shared" ca="1" si="228"/>
        <v>310</v>
      </c>
      <c r="CK276" s="51">
        <f t="shared" ref="CK276:CP335" ca="1" si="245">IFERROR(SUM(CE276*$BK276),"")</f>
        <v>2232</v>
      </c>
      <c r="CL276" s="51">
        <f t="shared" ca="1" si="245"/>
        <v>2480</v>
      </c>
      <c r="CM276" s="51">
        <f t="shared" ca="1" si="245"/>
        <v>2480</v>
      </c>
      <c r="CN276" s="51">
        <f t="shared" ca="1" si="245"/>
        <v>2480</v>
      </c>
      <c r="CO276" s="51">
        <f t="shared" ca="1" si="245"/>
        <v>2480</v>
      </c>
      <c r="CP276" s="51">
        <f t="shared" ca="1" si="245"/>
        <v>2480</v>
      </c>
      <c r="CQ276" s="51">
        <f t="shared" ref="CQ276:CV335" ca="1" si="246">IFERROR(IF(AF276&gt;0,SUM(AF276-CK276),""),"")</f>
        <v>-1362</v>
      </c>
      <c r="CR276" s="51">
        <f t="shared" ca="1" si="246"/>
        <v>-1610</v>
      </c>
      <c r="CS276" s="51">
        <f t="shared" ca="1" si="246"/>
        <v>-1610</v>
      </c>
      <c r="CT276" s="51">
        <f t="shared" ca="1" si="246"/>
        <v>-110</v>
      </c>
      <c r="CU276" s="51">
        <f t="shared" ca="1" si="246"/>
        <v>4890</v>
      </c>
      <c r="CV276" s="54">
        <f t="shared" ca="1" si="246"/>
        <v>890</v>
      </c>
      <c r="CW276" s="25" t="s">
        <v>195</v>
      </c>
      <c r="CX276" s="55">
        <v>0.55000000000000004</v>
      </c>
      <c r="CY276" s="55"/>
      <c r="CZ276" s="26">
        <v>0</v>
      </c>
      <c r="DA276" s="26">
        <v>0</v>
      </c>
      <c r="DB276" s="26">
        <v>0</v>
      </c>
      <c r="DC276" s="26">
        <v>0</v>
      </c>
      <c r="DD276" s="26">
        <v>0</v>
      </c>
      <c r="DE276" s="26">
        <v>0</v>
      </c>
      <c r="DF276" s="26">
        <v>0</v>
      </c>
      <c r="DG276" s="26">
        <v>0</v>
      </c>
      <c r="DH276" s="26">
        <v>0</v>
      </c>
      <c r="DI276" s="26">
        <v>0</v>
      </c>
      <c r="DJ276" s="26">
        <v>0</v>
      </c>
      <c r="DK276" s="26">
        <v>0</v>
      </c>
      <c r="DL276" s="27">
        <f t="shared" si="229"/>
        <v>46238.683831018498</v>
      </c>
      <c r="DM276" s="28">
        <f t="shared" ca="1" si="230"/>
        <v>0</v>
      </c>
      <c r="DN276" s="56">
        <f>_xlfn.XLOOKUP(B276,'[2]1. All Calls'!$R:$R,'[2]1. All Calls'!$A:$A,"",0)</f>
        <v>46163.683831018498</v>
      </c>
      <c r="DO276" s="57" t="str">
        <f ca="1">VLOOKUP(DM276,[1]Validation!$B$20:$C$25,2,0)</f>
        <v>Within 3 months</v>
      </c>
      <c r="DP276" s="58" t="str">
        <f>_xlfn.XLOOKUP(B276,'[1]Active AMCs- Dealer'!E:E,'[1]Active AMCs- Dealer'!L:L,"Not in AMC",0)</f>
        <v>AMC</v>
      </c>
      <c r="DQ276" s="58"/>
      <c r="DR276" s="29" t="str">
        <f>_xlfn.XLOOKUP(B276,'[2]1. All Calls'!$R:$R,'[2]1. All Calls'!$F:$F,"",0)</f>
        <v>CC-02089030</v>
      </c>
      <c r="DS276" s="29" t="str">
        <f>_xlfn.XLOOKUP(B276,'[2]1. All Calls'!$R:$R,'[2]1. All Calls'!$AB:$AB,"",0)</f>
        <v>Today We attend the customer site for shedule service so we change:- valve kit during service now machine running good condition</v>
      </c>
      <c r="DT276" s="30">
        <f>_xlfn.XLOOKUP(DR276,'[2]1. All Calls'!$F:$F,'[2]1. All Calls'!$A:$A,"",0)</f>
        <v>46163.683831018498</v>
      </c>
      <c r="DU276" s="31">
        <f>_xlfn.XLOOKUP(DR276,'[2]1. All Calls'!$F:$F,'[2]1. All Calls'!$B:$B,"",0)</f>
        <v>20674</v>
      </c>
      <c r="DV276" s="31">
        <f>_xlfn.XLOOKUP(B276,[1]MDA_Assets!D:D,[1]MDA_Assets!N:N,"",0)</f>
        <v>11276</v>
      </c>
      <c r="DW276" s="31">
        <f>_xlfn.XLOOKUP(B276,[1]MDA_Assets!D:D,[1]MDA_Assets!O:O,"",0)</f>
        <v>9398</v>
      </c>
      <c r="DX276" s="32" t="str">
        <f>_xlfn.XLOOKUP(B276,[1]MDA_Assets!D:D,[1]MDA_Assets!Q:Q,"",0)</f>
        <v>XD</v>
      </c>
      <c r="DY276" s="33">
        <f>_xlfn.XLOOKUP(B276,[1]MDA_Assets!D:D,[1]MDA_Assets!R:R,"",0)</f>
        <v>45866</v>
      </c>
      <c r="DZ276" s="33">
        <f>_xlfn.XLOOKUP(B276,[1]MDA_Assets!D:D,[1]MDA_Assets!S:S,"",0)</f>
        <v>45866</v>
      </c>
      <c r="EA276" s="33">
        <f>_xlfn.XLOOKUP(B276,[1]MDA_Assets!D:D,[1]MDA_Assets!T:T,"",0)</f>
        <v>45866</v>
      </c>
      <c r="EB276" s="33">
        <f>_xlfn.XLOOKUP(B276,[1]MDA_Assets!D:D,[1]MDA_Assets!U:U,"",0)</f>
        <v>45866</v>
      </c>
      <c r="EC276" s="33">
        <f>_xlfn.XLOOKUP(B276,[1]MDA_Assets!D:D,[1]MDA_Assets!V:V,"",0)</f>
        <v>45866</v>
      </c>
      <c r="ED276" s="33">
        <f>_xlfn.XLOOKUP(B276,[1]MDA_Assets!D:D,[1]MDA_Assets!W:W,"",0)</f>
        <v>45866</v>
      </c>
      <c r="EE276" s="32" t="str">
        <f>_xlfn.XLOOKUP(B276,[1]MDA_Assets!D:D,[1]MDA_Assets!X:X,"",0)</f>
        <v>No</v>
      </c>
      <c r="EF276" s="33">
        <f>_xlfn.XLOOKUP(B276,[1]MDA_Assets!D:D,[1]MDA_Assets!Y:Y,"",0)</f>
        <v>45866</v>
      </c>
      <c r="EG276" s="33">
        <f>_xlfn.XLOOKUP(B276,[1]MDA_Assets!D:D,[1]MDA_Assets!Z:Z,"",0)</f>
        <v>45866</v>
      </c>
      <c r="EH276" s="33">
        <f>_xlfn.XLOOKUP(B276,[1]MDA_Assets!D:D,[1]MDA_Assets!AA:AA,"",0)</f>
        <v>45866</v>
      </c>
      <c r="EI276" s="34">
        <f>_xlfn.XLOOKUP(B276,[1]MDA_Assets!D:D,[1]MDA_Assets!P:P,"",0)</f>
        <v>8</v>
      </c>
      <c r="EJ276" s="35" t="str">
        <f>_xlfn.XLOOKUP(B276,[1]MDA_Assets!D:D,[1]MDA_Assets!AB:AB,"",0)</f>
        <v>-544</v>
      </c>
      <c r="EK276" s="35" t="str">
        <f>_xlfn.XLOOKUP(B276,[1]MDA_Assets!D:D,[1]MDA_Assets!AC:AC,"",0)</f>
        <v>-544</v>
      </c>
      <c r="EL276" s="35" t="str">
        <f>_xlfn.XLOOKUP(B276,[1]MDA_Assets!D:D,[1]MDA_Assets!AD:AD,"",0)</f>
        <v>-544</v>
      </c>
      <c r="EM276" s="35" t="str">
        <f>_xlfn.XLOOKUP(B276,[1]MDA_Assets!D:D,[1]MDA_Assets!AE:AE,"",0)</f>
        <v>956</v>
      </c>
      <c r="EN276" s="35" t="str">
        <f>_xlfn.XLOOKUP(B276,[1]MDA_Assets!D:D,[1]MDA_Assets!AF:AF,"",0)</f>
        <v>5956</v>
      </c>
      <c r="EO276" s="35" t="str">
        <f>_xlfn.XLOOKUP(B276,[1]MDA_Assets!D:D,[1]MDA_Assets!AG:AG,"",0)</f>
        <v>1956</v>
      </c>
      <c r="EP276" s="36">
        <f t="shared" si="199"/>
        <v>365</v>
      </c>
      <c r="EQ276" s="36">
        <f t="shared" si="199"/>
        <v>180</v>
      </c>
      <c r="ER276" s="36">
        <f t="shared" si="231"/>
        <v>365</v>
      </c>
      <c r="ES276" s="36">
        <f t="shared" si="232"/>
        <v>365</v>
      </c>
      <c r="ET276" s="36">
        <f t="shared" si="233"/>
        <v>730</v>
      </c>
      <c r="EU276" s="36">
        <f t="shared" si="234"/>
        <v>365</v>
      </c>
      <c r="EV276" s="36">
        <f t="shared" si="235"/>
        <v>365</v>
      </c>
      <c r="EW276" s="36">
        <f t="shared" si="207"/>
        <v>365</v>
      </c>
      <c r="EX276" s="36">
        <f t="shared" si="208"/>
        <v>365</v>
      </c>
      <c r="EY276" s="36">
        <f t="shared" si="206"/>
        <v>11.78</v>
      </c>
      <c r="EZ276" s="36">
        <f t="shared" si="206"/>
        <v>5.81</v>
      </c>
      <c r="FA276" s="36">
        <f t="shared" si="206"/>
        <v>11.78</v>
      </c>
      <c r="FB276" s="36">
        <f t="shared" si="205"/>
        <v>11.78</v>
      </c>
      <c r="FC276" s="36">
        <f t="shared" si="205"/>
        <v>23.55</v>
      </c>
      <c r="FD276" s="36">
        <f t="shared" si="205"/>
        <v>11.78</v>
      </c>
      <c r="FE276" s="36">
        <f t="shared" si="205"/>
        <v>11.78</v>
      </c>
      <c r="FF276" s="36">
        <f t="shared" si="205"/>
        <v>11.78</v>
      </c>
      <c r="FG276" s="36">
        <f t="shared" si="205"/>
        <v>11.78</v>
      </c>
      <c r="FH276" s="37" t="str" cm="1">
        <f t="array" ref="FH276">_xlfn.IFS(EY276="", "No Data", EY276&lt;0, "Negative/Future", EY276=0, "Zero Days", EY276&lt;=3, "&lt; 3 Months", EY276&lt;=6, "3 to 6 Months", EY276&lt;=9, "6 to 9 Months", EY276&lt;=12, "9 to 12 Months", EY276&lt;=15, "12 to 15 Months", EY276&lt;=18, "15 to 18 Months", EY276&lt;=24, "18 to 24 Months", EY276&gt;24, "&gt; 24 Months")</f>
        <v>9 to 12 Months</v>
      </c>
      <c r="FI276" s="37" t="str" cm="1">
        <f t="array" ref="FI276">_xlfn.IFS(EZ276="", "No Data", EZ276&lt;0, "Negative/Future", EZ276=0, "Zero Days", EZ276&lt;=3, "&lt; 3 Months", EZ276&lt;=6, "3 to 6 Months", EZ276&lt;=9, "6 to 9 Months", EZ276&lt;=12, "9 to 12 Months", EZ276&lt;=15, "12 to 15 Months", EZ276&lt;=18, "15 to 18 Months", EZ276&lt;=24, "18 to 24 Months", EZ276&gt;24, "&gt; 24 Months")</f>
        <v>3 to 6 Months</v>
      </c>
      <c r="FJ276" s="37" t="str" cm="1">
        <f t="array" ref="FJ276">_xlfn.IFS(FA276="", "No Data", FA276&lt;0, "Negative/Future", FA276=0, "Zero Days", FA276&lt;=3, "&lt; 3 Months", FA276&lt;=6, "3 to 6 Months", FA276&lt;=9, "6 to 9 Months", FA276&lt;=12, "9 to 12 Months", FA276&lt;=15, "12 to 15 Months", FA276&lt;=18, "15 to 18 Months", FA276&lt;=24, "18 to 24 Months", FA276&gt;24, "&gt; 24 Months")</f>
        <v>9 to 12 Months</v>
      </c>
      <c r="FK276" s="37" t="str" cm="1">
        <f t="array" ref="FK276">_xlfn.IFS(FB276="", "No Data", FB276&lt;0, "Negative/Future", FB276=0, "Zero Days", FB276&lt;=3, "&lt; 3 Months", FB276&lt;=6, "3 to 6 Months", FB276&lt;=9, "6 to 9 Months", FB276&lt;=12, "9 to 12 Months", FB276&lt;=15, "12 to 15 Months", FB276&lt;=18, "15 to 18 Months", FB276&lt;=24, "18 to 24 Months", FB276&gt;24, "&gt; 24 Months")</f>
        <v>9 to 12 Months</v>
      </c>
      <c r="FL276" s="37" t="str" cm="1">
        <f t="array" ref="FL276">_xlfn.IFS(FC276="", "No Data", FC276&lt;0, "Negative/Future", FC276=0, "Zero Days", FC276&lt;=3, "&lt; 3 Months", FC276&lt;=6, "3 to 6 Months", FC276&lt;=9, "6 to 9 Months", FC276&lt;=12, "9 to 12 Months", FC276&lt;=15, "12 to 15 Months", FC276&lt;=18, "15 to 18 Months", FC276&lt;=24, "18 to 24 Months", FC276&gt;24, "&gt; 24 Months")</f>
        <v>18 to 24 Months</v>
      </c>
      <c r="FM276" s="37" t="str" cm="1">
        <f t="array" ref="FM276">_xlfn.IFS(FD276="", "No Data", FD276&lt;0, "Negative/Future", FD276=0, "Zero Days", FD276&lt;=3, "&lt; 3 Months", FD276&lt;=6, "3 to 6 Months", FD276&lt;=9, "6 to 9 Months", FD276&lt;=12, "9 to 12 Months", FD276&lt;=15, "12 to 15 Months", FD276&lt;=18, "15 to 18 Months", FD276&lt;=24, "18 to 24 Months", FD276&gt;24, "&gt; 24 Months")</f>
        <v>9 to 12 Months</v>
      </c>
      <c r="FN276" s="37" t="str" cm="1">
        <f t="array" ref="FN276">_xlfn.IFS(FE276="", "No Data", FE276&lt;0, "Negative/Future", FE276=0, "Zero Days", FE276&lt;=3, "&lt; 3 Months", FE276&lt;=6, "3 to 6 Months", FE276&lt;=9, "6 to 9 Months", FE276&lt;=12, "9 to 12 Months", FE276&lt;=15, "12 to 15 Months", FE276&lt;=18, "15 to 18 Months", FE276&lt;=24, "18 to 24 Months", FE276&gt;24, "&gt; 24 Months")</f>
        <v>9 to 12 Months</v>
      </c>
      <c r="FO276" s="37" t="str" cm="1">
        <f t="array" ref="FO276">_xlfn.IFS(FG276="", "No Data", FG276&lt;0, "Negative/Future", FG276=0, "Zero Days", FG276&lt;=3, "&lt; 3 Months", FG276&lt;=6, "3 to 6 Months", FG276&lt;=9, "6 to 9 Months", FG276&lt;=12, "9 to 12 Months", FG276&lt;=15, "12 to 15 Months", FG276&lt;=18, "15 to 18 Months", FG276&lt;=24, "18 to 24 Months", FG276&gt;24, "&gt; 24 Months")</f>
        <v>9 to 12 Months</v>
      </c>
      <c r="FP276" s="37" t="str" cm="1">
        <f t="array" ref="FP276">_xlfn.IFS(FF276="", "No Data", FF276&lt;0, "Negative/Future", FF276=0, "Zero Days", FF276&lt;=3, "&lt; 3 Months", FF276&lt;=6, "3 to 6 Months", FF276&lt;=9, "6 to 9 Months", FF276&lt;=12, "9 to 12 Months", FF276&lt;=15, "12 to 15 Months", FF276&lt;=18, "15 to 18 Months", FF276&lt;=24, "18 to 24 Months", FF276&gt;24, "&gt; 24 Months")</f>
        <v>9 to 12 Months</v>
      </c>
      <c r="FQ276" s="29" t="s">
        <v>816</v>
      </c>
      <c r="FR276" s="29">
        <v>9540167108</v>
      </c>
      <c r="FS276" s="38" t="str">
        <f>VLOOKUP(_xlfn.XLOOKUP(B276,[1]MDA_Assets!D:D,[1]MDA_Assets!I:I,"",0),[1]Validation!$B$1:$C$8,2,0)</f>
        <v>A</v>
      </c>
      <c r="FT276" s="38" t="s">
        <v>296</v>
      </c>
      <c r="FU276" s="31" t="str">
        <f>_xlfn.XLOOKUP(B276,[1]MDA_Assets!D:D,[1]MDA_Assets!X:X,"",0)</f>
        <v>No</v>
      </c>
      <c r="FV276" s="39">
        <v>1</v>
      </c>
      <c r="FW276" s="39">
        <v>0</v>
      </c>
      <c r="FX276" s="39">
        <v>0</v>
      </c>
      <c r="FY276" s="39">
        <v>8</v>
      </c>
      <c r="FZ276" s="40">
        <f t="shared" si="196"/>
        <v>46231</v>
      </c>
      <c r="GA276" s="40">
        <f t="shared" si="196"/>
        <v>46046</v>
      </c>
      <c r="GB276" s="40">
        <f t="shared" si="209"/>
        <v>46231</v>
      </c>
      <c r="GC276" s="40">
        <f t="shared" si="210"/>
        <v>46231</v>
      </c>
      <c r="GD276" s="40">
        <f t="shared" si="211"/>
        <v>46596</v>
      </c>
      <c r="GE276" s="40">
        <f t="shared" si="212"/>
        <v>46231</v>
      </c>
      <c r="GF276" s="40">
        <f t="shared" si="200"/>
        <v>46231</v>
      </c>
      <c r="GG276" s="40">
        <f t="shared" si="200"/>
        <v>46231</v>
      </c>
      <c r="GH276" s="40">
        <f t="shared" si="200"/>
        <v>46231</v>
      </c>
      <c r="GI276" s="39">
        <f t="shared" si="236"/>
        <v>0</v>
      </c>
      <c r="GJ276" s="39">
        <f t="shared" si="237"/>
        <v>1</v>
      </c>
      <c r="GK276" s="39">
        <f t="shared" si="238"/>
        <v>0</v>
      </c>
      <c r="GL276" s="39">
        <f t="shared" si="239"/>
        <v>8</v>
      </c>
    </row>
    <row r="277" spans="1:194" x14ac:dyDescent="0.25">
      <c r="A277" s="19">
        <v>307</v>
      </c>
      <c r="B277" s="43" t="s">
        <v>1420</v>
      </c>
      <c r="C277" s="43" t="s">
        <v>254</v>
      </c>
      <c r="D277" s="43" t="s">
        <v>241</v>
      </c>
      <c r="E277" s="43" t="s">
        <v>1082</v>
      </c>
      <c r="F277" s="43" t="s">
        <v>1421</v>
      </c>
      <c r="G277" s="43" t="s">
        <v>190</v>
      </c>
      <c r="H277" s="43" t="s">
        <v>1422</v>
      </c>
      <c r="I277" s="43" t="s">
        <v>192</v>
      </c>
      <c r="J277" s="44">
        <f t="shared" si="213"/>
        <v>44502.770833333336</v>
      </c>
      <c r="K277" s="44">
        <v>44138.770833333336</v>
      </c>
      <c r="L277" s="44">
        <v>44043</v>
      </c>
      <c r="M277" s="43" t="s">
        <v>2379</v>
      </c>
      <c r="N277" s="43" t="s">
        <v>193</v>
      </c>
      <c r="O277" s="44">
        <v>46052.776134259257</v>
      </c>
      <c r="P277" s="43">
        <v>7112</v>
      </c>
      <c r="Q277" s="43"/>
      <c r="R277" s="43">
        <v>7112</v>
      </c>
      <c r="S277" s="43" t="s">
        <v>206</v>
      </c>
      <c r="T277" s="44">
        <v>45782.770833333336</v>
      </c>
      <c r="U277" s="44">
        <v>45782.770833333336</v>
      </c>
      <c r="V277" s="44">
        <v>45782.770833333336</v>
      </c>
      <c r="W277" s="44">
        <v>45782.770833333336</v>
      </c>
      <c r="X277" s="44">
        <v>45782.770833333336</v>
      </c>
      <c r="Y277" s="44">
        <v>45782.770833333336</v>
      </c>
      <c r="Z277" s="43" t="s">
        <v>195</v>
      </c>
      <c r="AA277" s="43"/>
      <c r="AB277" s="43"/>
      <c r="AC277" s="43"/>
      <c r="AD277" s="43"/>
      <c r="AE277" s="43">
        <v>4</v>
      </c>
      <c r="AF277" s="43" t="s">
        <v>2380</v>
      </c>
      <c r="AG277" s="43" t="s">
        <v>2380</v>
      </c>
      <c r="AH277" s="43" t="s">
        <v>2381</v>
      </c>
      <c r="AI277" s="43" t="s">
        <v>2381</v>
      </c>
      <c r="AJ277" s="43" t="s">
        <v>2382</v>
      </c>
      <c r="AK277" s="43" t="s">
        <v>2381</v>
      </c>
      <c r="AL277" s="46">
        <v>45962</v>
      </c>
      <c r="AM277" s="46">
        <v>45962</v>
      </c>
      <c r="AN277" s="45">
        <v>46147</v>
      </c>
      <c r="AO277" s="45">
        <v>46147</v>
      </c>
      <c r="AP277" s="47">
        <v>46512</v>
      </c>
      <c r="AQ277" s="45">
        <v>46147</v>
      </c>
      <c r="AR277" s="48"/>
      <c r="AS277" s="48"/>
      <c r="AT277" s="48"/>
      <c r="AU277" s="43">
        <v>1</v>
      </c>
      <c r="AV277" s="43">
        <v>1</v>
      </c>
      <c r="AW277" s="43">
        <v>0</v>
      </c>
      <c r="AX277" s="51" t="s">
        <v>211</v>
      </c>
      <c r="AY277" s="51" t="s">
        <v>211</v>
      </c>
      <c r="AZ277" s="51" t="s">
        <v>198</v>
      </c>
      <c r="BA277" s="20">
        <f t="shared" ca="1" si="244"/>
        <v>1</v>
      </c>
      <c r="BB277" s="20">
        <f t="shared" ca="1" si="244"/>
        <v>1</v>
      </c>
      <c r="BC277" s="20">
        <f t="shared" ca="1" si="244"/>
        <v>1</v>
      </c>
      <c r="BD277" s="20">
        <f t="shared" ca="1" si="244"/>
        <v>1</v>
      </c>
      <c r="BE277" s="20">
        <f t="shared" ca="1" si="244"/>
        <v>0</v>
      </c>
      <c r="BF277" s="20">
        <f t="shared" ca="1" si="244"/>
        <v>1</v>
      </c>
      <c r="BG277" s="21" t="str">
        <f t="shared" ca="1" si="241"/>
        <v/>
      </c>
      <c r="BH277" s="21" t="str">
        <f t="shared" ca="1" si="241"/>
        <v/>
      </c>
      <c r="BI277" s="21" t="str">
        <f t="shared" ca="1" si="241"/>
        <v/>
      </c>
      <c r="BJ277" s="22">
        <f t="shared" ca="1" si="214"/>
        <v>5</v>
      </c>
      <c r="BK277" s="21">
        <f t="shared" si="215"/>
        <v>4</v>
      </c>
      <c r="BL277" s="22">
        <f t="shared" ca="1" si="216"/>
        <v>7605</v>
      </c>
      <c r="BM277" s="22">
        <f t="shared" ca="1" si="217"/>
        <v>0</v>
      </c>
      <c r="BN277" s="23">
        <f t="shared" ca="1" si="218"/>
        <v>7605</v>
      </c>
      <c r="BO277" s="24">
        <f t="shared" ca="1" si="219"/>
        <v>493</v>
      </c>
      <c r="BP277" s="51" t="str">
        <f>_xlfn.XLOOKUP(E277,[1]Validation!E:E,[1]Validation!F:F,"")</f>
        <v>EN7</v>
      </c>
      <c r="BQ277" s="51" t="str">
        <f>_xlfn.XLOOKUP(BP277,[1]Validation!F:F,[1]Validation!G:G,"")</f>
        <v>EN4 to EN7</v>
      </c>
      <c r="BR277" s="52" t="str">
        <f>VLOOKUP(G277,[1]Validation!$B$1:$C$9,2,0)</f>
        <v>B</v>
      </c>
      <c r="BS277" s="51">
        <f t="shared" ca="1" si="220"/>
        <v>67</v>
      </c>
      <c r="BT277" s="53">
        <f>_xlfn.XLOOKUP(B277,'[2]1. All Calls'!$R:$R,'[2]1. All Calls'!$A:$A,"",0)</f>
        <v>46053.004444444399</v>
      </c>
      <c r="BU277" s="51" t="str">
        <f>_xlfn.XLOOKUP(B277,'[2]1. All Calls'!$R:$R,'[2]1. All Calls'!$F:$F,"",0)</f>
        <v>CC-01959433</v>
      </c>
      <c r="BV277" s="51" t="str">
        <f>_xlfn.XLOOKUP(B277,'[2]1. All Calls'!$R:$R,'[2]1. All Calls'!$J:$J,"",0)</f>
        <v>Sales Call</v>
      </c>
      <c r="BW277" s="53">
        <f>_xlfn.XLOOKUP(B277,'[2]Sch Calls'!$R:$R,'[2]Sch Calls'!$A:$A,"",0)</f>
        <v>45045.474918981497</v>
      </c>
      <c r="BX277" s="51">
        <f>_xlfn.XLOOKUP(B277,'[2]Sch Calls'!$R:$R,'[2]Sch Calls'!$B:$B,"",0)</f>
        <v>4528</v>
      </c>
      <c r="BY277" s="51" t="str">
        <f t="shared" si="197"/>
        <v>02-Nov-25</v>
      </c>
      <c r="BZ277" s="51" t="str">
        <f t="shared" si="197"/>
        <v>02-Nov-25</v>
      </c>
      <c r="CA277" s="51" t="str">
        <f t="shared" si="221"/>
        <v>05-Feb-26</v>
      </c>
      <c r="CB277" s="51" t="str">
        <f t="shared" si="222"/>
        <v>03-Nov-26</v>
      </c>
      <c r="CC277" s="51" t="str">
        <f t="shared" si="223"/>
        <v>06-May-27</v>
      </c>
      <c r="CD277" s="51" t="str">
        <f t="shared" si="224"/>
        <v>06-May-26</v>
      </c>
      <c r="CE277" s="51">
        <f t="shared" ca="1" si="198"/>
        <v>393</v>
      </c>
      <c r="CF277" s="51">
        <f t="shared" ca="1" si="198"/>
        <v>393</v>
      </c>
      <c r="CG277" s="51">
        <f t="shared" ca="1" si="225"/>
        <v>393</v>
      </c>
      <c r="CH277" s="51">
        <f t="shared" ca="1" si="226"/>
        <v>393</v>
      </c>
      <c r="CI277" s="51">
        <f t="shared" ca="1" si="227"/>
        <v>393</v>
      </c>
      <c r="CJ277" s="51">
        <f t="shared" ca="1" si="228"/>
        <v>393</v>
      </c>
      <c r="CK277" s="51">
        <f t="shared" ca="1" si="245"/>
        <v>1572</v>
      </c>
      <c r="CL277" s="51">
        <f t="shared" ca="1" si="245"/>
        <v>1572</v>
      </c>
      <c r="CM277" s="51">
        <f t="shared" ca="1" si="245"/>
        <v>1572</v>
      </c>
      <c r="CN277" s="51">
        <f t="shared" ca="1" si="245"/>
        <v>1572</v>
      </c>
      <c r="CO277" s="51">
        <f t="shared" ca="1" si="245"/>
        <v>1572</v>
      </c>
      <c r="CP277" s="51">
        <f t="shared" ca="1" si="245"/>
        <v>1572</v>
      </c>
      <c r="CQ277" s="51">
        <f t="shared" ca="1" si="246"/>
        <v>-656</v>
      </c>
      <c r="CR277" s="51">
        <f t="shared" ca="1" si="246"/>
        <v>-656</v>
      </c>
      <c r="CS277" s="51">
        <f t="shared" ca="1" si="246"/>
        <v>1344</v>
      </c>
      <c r="CT277" s="51">
        <f t="shared" ca="1" si="246"/>
        <v>1344</v>
      </c>
      <c r="CU277" s="51">
        <f t="shared" ca="1" si="246"/>
        <v>5344</v>
      </c>
      <c r="CV277" s="54">
        <f t="shared" ca="1" si="246"/>
        <v>1344</v>
      </c>
      <c r="CW277" s="25" t="s">
        <v>199</v>
      </c>
      <c r="CX277" s="55">
        <v>0</v>
      </c>
      <c r="CY277" s="55"/>
      <c r="CZ277" s="26">
        <v>0</v>
      </c>
      <c r="DA277" s="26">
        <v>0</v>
      </c>
      <c r="DB277" s="26">
        <v>0</v>
      </c>
      <c r="DC277" s="26">
        <v>0</v>
      </c>
      <c r="DD277" s="26">
        <v>0</v>
      </c>
      <c r="DE277" s="26">
        <v>0</v>
      </c>
      <c r="DF277" s="26">
        <v>0</v>
      </c>
      <c r="DG277" s="26">
        <v>0</v>
      </c>
      <c r="DH277" s="26">
        <v>0</v>
      </c>
      <c r="DI277" s="26">
        <v>0</v>
      </c>
      <c r="DJ277" s="26">
        <v>0</v>
      </c>
      <c r="DK277" s="26">
        <v>0</v>
      </c>
      <c r="DL277" s="27">
        <f t="shared" si="229"/>
        <v>46128.004444444399</v>
      </c>
      <c r="DM277" s="28">
        <f t="shared" ca="1" si="230"/>
        <v>1</v>
      </c>
      <c r="DN277" s="56">
        <f>_xlfn.XLOOKUP(B277,'[2]1. All Calls'!$R:$R,'[2]1. All Calls'!$A:$A,"",0)</f>
        <v>46053.004444444399</v>
      </c>
      <c r="DO277" s="57" t="str">
        <f ca="1">VLOOKUP(DM277,[1]Validation!$B$20:$C$25,2,0)</f>
        <v>Above 3 months</v>
      </c>
      <c r="DP277" s="58" t="str">
        <f>_xlfn.XLOOKUP(B277,'[1]Active AMCs- Dealer'!E:E,'[1]Active AMCs- Dealer'!L:L,"Not in AMC",0)</f>
        <v>Not in AMC</v>
      </c>
      <c r="DQ277" s="50" t="s">
        <v>238</v>
      </c>
      <c r="DR277" s="29" t="str">
        <f>_xlfn.XLOOKUP(B277,'[2]1. All Calls'!$R:$R,'[2]1. All Calls'!$F:$F,"",0)</f>
        <v>CC-01959433</v>
      </c>
      <c r="DS277" s="29" t="str">
        <f>_xlfn.XLOOKUP(B277,'[2]1. All Calls'!$R:$R,'[2]1. All Calls'!$AB:$AB,"",0)</f>
        <v>Sales call carried out for HMR update</v>
      </c>
      <c r="DT277" s="30">
        <f>_xlfn.XLOOKUP(DR277,'[2]1. All Calls'!$F:$F,'[2]1. All Calls'!$A:$A,"",0)</f>
        <v>46053.004444444399</v>
      </c>
      <c r="DU277" s="31">
        <f>_xlfn.XLOOKUP(DR277,'[2]1. All Calls'!$F:$F,'[2]1. All Calls'!$B:$B,"",0)</f>
        <v>7112</v>
      </c>
      <c r="DV277" s="31">
        <f>_xlfn.XLOOKUP(B277,[1]MDA_Assets!D:D,[1]MDA_Assets!N:N,"",0)</f>
        <v>0</v>
      </c>
      <c r="DW277" s="31">
        <f>_xlfn.XLOOKUP(B277,[1]MDA_Assets!D:D,[1]MDA_Assets!O:O,"",0)</f>
        <v>7112</v>
      </c>
      <c r="DX277" s="32" t="str">
        <f>_xlfn.XLOOKUP(B277,[1]MDA_Assets!D:D,[1]MDA_Assets!Q:Q,"",0)</f>
        <v>XD</v>
      </c>
      <c r="DY277" s="33">
        <f>_xlfn.XLOOKUP(B277,[1]MDA_Assets!D:D,[1]MDA_Assets!R:R,"",0)</f>
        <v>45783</v>
      </c>
      <c r="DZ277" s="33">
        <f>_xlfn.XLOOKUP(B277,[1]MDA_Assets!D:D,[1]MDA_Assets!S:S,"",0)</f>
        <v>45783</v>
      </c>
      <c r="EA277" s="33">
        <f>_xlfn.XLOOKUP(B277,[1]MDA_Assets!D:D,[1]MDA_Assets!T:T,"",0)</f>
        <v>45783</v>
      </c>
      <c r="EB277" s="33">
        <f>_xlfn.XLOOKUP(B277,[1]MDA_Assets!D:D,[1]MDA_Assets!U:U,"",0)</f>
        <v>45783</v>
      </c>
      <c r="EC277" s="33">
        <f>_xlfn.XLOOKUP(B277,[1]MDA_Assets!D:D,[1]MDA_Assets!V:V,"",0)</f>
        <v>45783</v>
      </c>
      <c r="ED277" s="33">
        <f>_xlfn.XLOOKUP(B277,[1]MDA_Assets!D:D,[1]MDA_Assets!W:W,"",0)</f>
        <v>45783</v>
      </c>
      <c r="EE277" s="32" t="str">
        <f>_xlfn.XLOOKUP(B277,[1]MDA_Assets!D:D,[1]MDA_Assets!X:X,"",0)</f>
        <v>No</v>
      </c>
      <c r="EF277" s="33">
        <f>_xlfn.XLOOKUP(B277,[1]MDA_Assets!D:D,[1]MDA_Assets!Y:Y,"",0)</f>
        <v>0</v>
      </c>
      <c r="EG277" s="33">
        <f>_xlfn.XLOOKUP(B277,[1]MDA_Assets!D:D,[1]MDA_Assets!Z:Z,"",0)</f>
        <v>0</v>
      </c>
      <c r="EH277" s="33">
        <f>_xlfn.XLOOKUP(B277,[1]MDA_Assets!D:D,[1]MDA_Assets!AA:AA,"",0)</f>
        <v>0</v>
      </c>
      <c r="EI277" s="34">
        <f>_xlfn.XLOOKUP(B277,[1]MDA_Assets!D:D,[1]MDA_Assets!P:P,"",0)</f>
        <v>4</v>
      </c>
      <c r="EJ277" s="35" t="str">
        <f>_xlfn.XLOOKUP(B277,[1]MDA_Assets!D:D,[1]MDA_Assets!AB:AB,"",0)</f>
        <v>916</v>
      </c>
      <c r="EK277" s="35" t="str">
        <f>_xlfn.XLOOKUP(B277,[1]MDA_Assets!D:D,[1]MDA_Assets!AC:AC,"",0)</f>
        <v>916</v>
      </c>
      <c r="EL277" s="35" t="str">
        <f>_xlfn.XLOOKUP(B277,[1]MDA_Assets!D:D,[1]MDA_Assets!AD:AD,"",0)</f>
        <v>2916</v>
      </c>
      <c r="EM277" s="35" t="str">
        <f>_xlfn.XLOOKUP(B277,[1]MDA_Assets!D:D,[1]MDA_Assets!AE:AE,"",0)</f>
        <v>2916</v>
      </c>
      <c r="EN277" s="35" t="str">
        <f>_xlfn.XLOOKUP(B277,[1]MDA_Assets!D:D,[1]MDA_Assets!AF:AF,"",0)</f>
        <v>6916</v>
      </c>
      <c r="EO277" s="35" t="str">
        <f>_xlfn.XLOOKUP(B277,[1]MDA_Assets!D:D,[1]MDA_Assets!AG:AG,"",0)</f>
        <v>2916</v>
      </c>
      <c r="EP277" s="36">
        <f t="shared" si="199"/>
        <v>180</v>
      </c>
      <c r="EQ277" s="36">
        <f t="shared" si="199"/>
        <v>180</v>
      </c>
      <c r="ER277" s="36">
        <f t="shared" si="231"/>
        <v>365</v>
      </c>
      <c r="ES277" s="36">
        <f t="shared" si="232"/>
        <v>365</v>
      </c>
      <c r="ET277" s="36">
        <f t="shared" si="233"/>
        <v>730</v>
      </c>
      <c r="EU277" s="36">
        <f t="shared" si="234"/>
        <v>365</v>
      </c>
      <c r="EV277" s="36" t="str">
        <f t="shared" si="235"/>
        <v/>
      </c>
      <c r="EW277" s="36" t="str">
        <f t="shared" si="207"/>
        <v/>
      </c>
      <c r="EX277" s="36" t="str">
        <f t="shared" si="208"/>
        <v/>
      </c>
      <c r="EY277" s="36">
        <f t="shared" si="206"/>
        <v>5.81</v>
      </c>
      <c r="EZ277" s="36">
        <f t="shared" si="206"/>
        <v>5.81</v>
      </c>
      <c r="FA277" s="36">
        <f t="shared" si="206"/>
        <v>11.78</v>
      </c>
      <c r="FB277" s="36">
        <f t="shared" si="205"/>
        <v>11.78</v>
      </c>
      <c r="FC277" s="36">
        <f t="shared" si="205"/>
        <v>23.55</v>
      </c>
      <c r="FD277" s="36">
        <f t="shared" si="205"/>
        <v>11.78</v>
      </c>
      <c r="FE277" s="36" t="str">
        <f t="shared" si="205"/>
        <v/>
      </c>
      <c r="FF277" s="36" t="str">
        <f t="shared" si="205"/>
        <v/>
      </c>
      <c r="FG277" s="36" t="str">
        <f t="shared" si="205"/>
        <v/>
      </c>
      <c r="FH277" s="37" t="str" cm="1">
        <f t="array" ref="FH277">_xlfn.IFS(EY277="", "No Data", EY277&lt;0, "Negative/Future", EY277=0, "Zero Days", EY277&lt;=3, "&lt; 3 Months", EY277&lt;=6, "3 to 6 Months", EY277&lt;=9, "6 to 9 Months", EY277&lt;=12, "9 to 12 Months", EY277&lt;=15, "12 to 15 Months", EY277&lt;=18, "15 to 18 Months", EY277&lt;=24, "18 to 24 Months", EY277&gt;24, "&gt; 24 Months")</f>
        <v>3 to 6 Months</v>
      </c>
      <c r="FI277" s="37" t="str" cm="1">
        <f t="array" ref="FI277">_xlfn.IFS(EZ277="", "No Data", EZ277&lt;0, "Negative/Future", EZ277=0, "Zero Days", EZ277&lt;=3, "&lt; 3 Months", EZ277&lt;=6, "3 to 6 Months", EZ277&lt;=9, "6 to 9 Months", EZ277&lt;=12, "9 to 12 Months", EZ277&lt;=15, "12 to 15 Months", EZ277&lt;=18, "15 to 18 Months", EZ277&lt;=24, "18 to 24 Months", EZ277&gt;24, "&gt; 24 Months")</f>
        <v>3 to 6 Months</v>
      </c>
      <c r="FJ277" s="37" t="str" cm="1">
        <f t="array" ref="FJ277">_xlfn.IFS(FA277="", "No Data", FA277&lt;0, "Negative/Future", FA277=0, "Zero Days", FA277&lt;=3, "&lt; 3 Months", FA277&lt;=6, "3 to 6 Months", FA277&lt;=9, "6 to 9 Months", FA277&lt;=12, "9 to 12 Months", FA277&lt;=15, "12 to 15 Months", FA277&lt;=18, "15 to 18 Months", FA277&lt;=24, "18 to 24 Months", FA277&gt;24, "&gt; 24 Months")</f>
        <v>9 to 12 Months</v>
      </c>
      <c r="FK277" s="37" t="str" cm="1">
        <f t="array" ref="FK277">_xlfn.IFS(FB277="", "No Data", FB277&lt;0, "Negative/Future", FB277=0, "Zero Days", FB277&lt;=3, "&lt; 3 Months", FB277&lt;=6, "3 to 6 Months", FB277&lt;=9, "6 to 9 Months", FB277&lt;=12, "9 to 12 Months", FB277&lt;=15, "12 to 15 Months", FB277&lt;=18, "15 to 18 Months", FB277&lt;=24, "18 to 24 Months", FB277&gt;24, "&gt; 24 Months")</f>
        <v>9 to 12 Months</v>
      </c>
      <c r="FL277" s="37" t="str" cm="1">
        <f t="array" ref="FL277">_xlfn.IFS(FC277="", "No Data", FC277&lt;0, "Negative/Future", FC277=0, "Zero Days", FC277&lt;=3, "&lt; 3 Months", FC277&lt;=6, "3 to 6 Months", FC277&lt;=9, "6 to 9 Months", FC277&lt;=12, "9 to 12 Months", FC277&lt;=15, "12 to 15 Months", FC277&lt;=18, "15 to 18 Months", FC277&lt;=24, "18 to 24 Months", FC277&gt;24, "&gt; 24 Months")</f>
        <v>18 to 24 Months</v>
      </c>
      <c r="FM277" s="37" t="str" cm="1">
        <f t="array" ref="FM277">_xlfn.IFS(FD277="", "No Data", FD277&lt;0, "Negative/Future", FD277=0, "Zero Days", FD277&lt;=3, "&lt; 3 Months", FD277&lt;=6, "3 to 6 Months", FD277&lt;=9, "6 to 9 Months", FD277&lt;=12, "9 to 12 Months", FD277&lt;=15, "12 to 15 Months", FD277&lt;=18, "15 to 18 Months", FD277&lt;=24, "18 to 24 Months", FD277&gt;24, "&gt; 24 Months")</f>
        <v>9 to 12 Months</v>
      </c>
      <c r="FN277" s="37" t="str" cm="1">
        <f t="array" ref="FN277">_xlfn.IFS(FE277="", "No Data", FE277&lt;0, "Negative/Future", FE277=0, "Zero Days", FE277&lt;=3, "&lt; 3 Months", FE277&lt;=6, "3 to 6 Months", FE277&lt;=9, "6 to 9 Months", FE277&lt;=12, "9 to 12 Months", FE277&lt;=15, "12 to 15 Months", FE277&lt;=18, "15 to 18 Months", FE277&lt;=24, "18 to 24 Months", FE277&gt;24, "&gt; 24 Months")</f>
        <v>No Data</v>
      </c>
      <c r="FO277" s="37" t="str" cm="1">
        <f t="array" ref="FO277">_xlfn.IFS(FG277="", "No Data", FG277&lt;0, "Negative/Future", FG277=0, "Zero Days", FG277&lt;=3, "&lt; 3 Months", FG277&lt;=6, "3 to 6 Months", FG277&lt;=9, "6 to 9 Months", FG277&lt;=12, "9 to 12 Months", FG277&lt;=15, "12 to 15 Months", FG277&lt;=18, "15 to 18 Months", FG277&lt;=24, "18 to 24 Months", FG277&gt;24, "&gt; 24 Months")</f>
        <v>No Data</v>
      </c>
      <c r="FP277" s="37" t="str" cm="1">
        <f t="array" ref="FP277">_xlfn.IFS(FF277="", "No Data", FF277&lt;0, "Negative/Future", FF277=0, "Zero Days", FF277&lt;=3, "&lt; 3 Months", FF277&lt;=6, "3 to 6 Months", FF277&lt;=9, "6 to 9 Months", FF277&lt;=12, "9 to 12 Months", FF277&lt;=15, "12 to 15 Months", FF277&lt;=18, "15 to 18 Months", FF277&lt;=24, "18 to 24 Months", FF277&gt;24, "&gt; 24 Months")</f>
        <v>No Data</v>
      </c>
      <c r="FQ277" s="29" t="s">
        <v>1423</v>
      </c>
      <c r="FR277" s="29">
        <v>9431104338</v>
      </c>
      <c r="FS277" s="38" t="str">
        <f>VLOOKUP(_xlfn.XLOOKUP(B277,[1]MDA_Assets!D:D,[1]MDA_Assets!I:I,"",0),[1]Validation!$B$1:$C$8,2,0)</f>
        <v>B</v>
      </c>
      <c r="FT277" s="38" t="s">
        <v>202</v>
      </c>
      <c r="FU277" s="31" t="str">
        <f>_xlfn.XLOOKUP(B277,[1]MDA_Assets!D:D,[1]MDA_Assets!X:X,"",0)</f>
        <v>No</v>
      </c>
      <c r="FV277" s="39">
        <v>2</v>
      </c>
      <c r="FW277" s="39">
        <v>3</v>
      </c>
      <c r="FX277" s="39">
        <v>0</v>
      </c>
      <c r="FY277" s="39">
        <v>4</v>
      </c>
      <c r="FZ277" s="40">
        <f t="shared" si="196"/>
        <v>45963</v>
      </c>
      <c r="GA277" s="40">
        <f t="shared" si="196"/>
        <v>45963</v>
      </c>
      <c r="GB277" s="40">
        <f t="shared" si="209"/>
        <v>46148</v>
      </c>
      <c r="GC277" s="40">
        <f t="shared" si="210"/>
        <v>46148</v>
      </c>
      <c r="GD277" s="40">
        <f t="shared" si="211"/>
        <v>46513</v>
      </c>
      <c r="GE277" s="40">
        <f t="shared" si="212"/>
        <v>46148</v>
      </c>
      <c r="GF277" s="40" t="str">
        <f t="shared" si="200"/>
        <v/>
      </c>
      <c r="GG277" s="40" t="str">
        <f t="shared" si="200"/>
        <v/>
      </c>
      <c r="GH277" s="40" t="str">
        <f t="shared" si="200"/>
        <v/>
      </c>
      <c r="GI277" s="39">
        <f t="shared" si="236"/>
        <v>2</v>
      </c>
      <c r="GJ277" s="39">
        <f t="shared" si="237"/>
        <v>0</v>
      </c>
      <c r="GK277" s="39">
        <f t="shared" si="238"/>
        <v>0</v>
      </c>
      <c r="GL277" s="39">
        <f t="shared" si="239"/>
        <v>4</v>
      </c>
    </row>
    <row r="278" spans="1:194" x14ac:dyDescent="0.25">
      <c r="A278" s="19">
        <v>308</v>
      </c>
      <c r="B278" s="43" t="s">
        <v>1424</v>
      </c>
      <c r="C278" s="43" t="s">
        <v>186</v>
      </c>
      <c r="D278" s="43" t="s">
        <v>187</v>
      </c>
      <c r="E278" s="43" t="s">
        <v>289</v>
      </c>
      <c r="F278" s="43" t="s">
        <v>1046</v>
      </c>
      <c r="G278" s="43" t="s">
        <v>190</v>
      </c>
      <c r="H278" s="43" t="s">
        <v>471</v>
      </c>
      <c r="I278" s="43" t="s">
        <v>192</v>
      </c>
      <c r="J278" s="44">
        <f t="shared" si="213"/>
        <v>44432.104166666664</v>
      </c>
      <c r="K278" s="44">
        <v>44068.104166666664</v>
      </c>
      <c r="L278" s="44">
        <v>44027</v>
      </c>
      <c r="M278" s="43" t="s">
        <v>3026</v>
      </c>
      <c r="N278" s="43" t="s">
        <v>434</v>
      </c>
      <c r="O278" s="44">
        <v>46102.371759259258</v>
      </c>
      <c r="P278" s="43">
        <v>24405</v>
      </c>
      <c r="Q278" s="43">
        <v>15679</v>
      </c>
      <c r="R278" s="43">
        <v>8725</v>
      </c>
      <c r="S278" s="43" t="s">
        <v>194</v>
      </c>
      <c r="T278" s="44">
        <v>46101.770833333336</v>
      </c>
      <c r="U278" s="44">
        <v>46101.770833333336</v>
      </c>
      <c r="V278" s="44">
        <v>46101.770833333336</v>
      </c>
      <c r="W278" s="44">
        <v>46101.770833333336</v>
      </c>
      <c r="X278" s="44">
        <v>46101.770833333336</v>
      </c>
      <c r="Y278" s="44">
        <v>45457.770833333336</v>
      </c>
      <c r="Z278" s="43" t="s">
        <v>199</v>
      </c>
      <c r="AA278" s="43"/>
      <c r="AB278" s="44">
        <v>45802.770833333336</v>
      </c>
      <c r="AC278" s="44">
        <v>45802.770833333336</v>
      </c>
      <c r="AD278" s="44">
        <v>45802.770833333336</v>
      </c>
      <c r="AE278" s="43">
        <v>6</v>
      </c>
      <c r="AF278" s="43" t="s">
        <v>285</v>
      </c>
      <c r="AG278" s="43" t="s">
        <v>285</v>
      </c>
      <c r="AH278" s="43" t="s">
        <v>287</v>
      </c>
      <c r="AI278" s="43" t="s">
        <v>287</v>
      </c>
      <c r="AJ278" s="43" t="s">
        <v>3027</v>
      </c>
      <c r="AK278" s="43" t="s">
        <v>285</v>
      </c>
      <c r="AL278" s="47">
        <v>46466</v>
      </c>
      <c r="AM278" s="47">
        <v>46281</v>
      </c>
      <c r="AN278" s="47">
        <v>46831</v>
      </c>
      <c r="AO278" s="47">
        <v>46831</v>
      </c>
      <c r="AP278" s="49">
        <v>46187</v>
      </c>
      <c r="AQ278" s="47">
        <v>46466</v>
      </c>
      <c r="AR278" s="45">
        <v>46167</v>
      </c>
      <c r="AS278" s="45">
        <v>46167</v>
      </c>
      <c r="AT278" s="45">
        <v>46167</v>
      </c>
      <c r="AU278" s="43">
        <v>0</v>
      </c>
      <c r="AV278" s="43">
        <v>1</v>
      </c>
      <c r="AW278" s="43">
        <v>1</v>
      </c>
      <c r="AX278" s="51" t="s">
        <v>409</v>
      </c>
      <c r="AY278" s="51" t="s">
        <v>409</v>
      </c>
      <c r="AZ278" s="51" t="s">
        <v>198</v>
      </c>
      <c r="BA278" s="20">
        <f t="shared" ca="1" si="244"/>
        <v>0</v>
      </c>
      <c r="BB278" s="20">
        <f t="shared" ca="1" si="244"/>
        <v>0</v>
      </c>
      <c r="BC278" s="20">
        <f t="shared" ca="1" si="244"/>
        <v>0</v>
      </c>
      <c r="BD278" s="20">
        <f t="shared" ca="1" si="244"/>
        <v>0</v>
      </c>
      <c r="BE278" s="20">
        <f t="shared" ca="1" si="244"/>
        <v>1</v>
      </c>
      <c r="BF278" s="20">
        <f t="shared" ca="1" si="244"/>
        <v>0</v>
      </c>
      <c r="BG278" s="21">
        <f t="shared" ca="1" si="241"/>
        <v>1</v>
      </c>
      <c r="BH278" s="21">
        <f t="shared" ca="1" si="241"/>
        <v>1</v>
      </c>
      <c r="BI278" s="21">
        <f t="shared" ca="1" si="241"/>
        <v>1</v>
      </c>
      <c r="BJ278" s="22">
        <f t="shared" ca="1" si="214"/>
        <v>4</v>
      </c>
      <c r="BK278" s="21">
        <f t="shared" si="215"/>
        <v>6</v>
      </c>
      <c r="BL278" s="22">
        <f t="shared" ca="1" si="216"/>
        <v>24847</v>
      </c>
      <c r="BM278" s="22">
        <f t="shared" ca="1" si="217"/>
        <v>15902</v>
      </c>
      <c r="BN278" s="23">
        <f t="shared" ca="1" si="218"/>
        <v>8945</v>
      </c>
      <c r="BO278" s="24">
        <f t="shared" ca="1" si="219"/>
        <v>442</v>
      </c>
      <c r="BP278" s="51" t="str">
        <f>_xlfn.XLOOKUP(E278,[1]Validation!E:E,[1]Validation!F:F,"")</f>
        <v>EG37</v>
      </c>
      <c r="BQ278" s="51" t="str">
        <f>_xlfn.XLOOKUP(BP278,[1]Validation!F:F,[1]Validation!G:G,"")</f>
        <v>EG30 to EG45</v>
      </c>
      <c r="BR278" s="52" t="str">
        <f>VLOOKUP(G278,[1]Validation!$B$1:$C$9,2,0)</f>
        <v>B</v>
      </c>
      <c r="BS278" s="51">
        <f t="shared" ca="1" si="220"/>
        <v>69</v>
      </c>
      <c r="BT278" s="53">
        <f>_xlfn.XLOOKUP(B278,'[2]1. All Calls'!$R:$R,'[2]1. All Calls'!$A:$A,"",0)</f>
        <v>46090.2803935185</v>
      </c>
      <c r="BU278" s="51" t="str">
        <f>_xlfn.XLOOKUP(B278,'[2]1. All Calls'!$R:$R,'[2]1. All Calls'!$F:$F,"",0)</f>
        <v>CC-02003488</v>
      </c>
      <c r="BV278" s="51" t="str">
        <f>_xlfn.XLOOKUP(B278,'[2]1. All Calls'!$R:$R,'[2]1. All Calls'!$J:$J,"",0)</f>
        <v>Schedule Service - AMC</v>
      </c>
      <c r="BW278" s="53">
        <f>_xlfn.XLOOKUP(B278,'[2]Sch Calls'!$R:$R,'[2]Sch Calls'!$A:$A,"",0)</f>
        <v>45803.473993055602</v>
      </c>
      <c r="BX278" s="51">
        <f>_xlfn.XLOOKUP(B278,'[2]Sch Calls'!$R:$R,'[2]Sch Calls'!$B:$B,"",0)</f>
        <v>21026</v>
      </c>
      <c r="BY278" s="51" t="str">
        <f t="shared" si="197"/>
        <v>17-Sep-26</v>
      </c>
      <c r="BZ278" s="51" t="str">
        <f t="shared" si="197"/>
        <v>17-Sep-26</v>
      </c>
      <c r="CA278" s="51" t="str">
        <f t="shared" si="221"/>
        <v>21-Dec-26</v>
      </c>
      <c r="CB278" s="51" t="str">
        <f t="shared" si="222"/>
        <v>18-Sep-27</v>
      </c>
      <c r="CC278" s="51" t="str">
        <f t="shared" si="223"/>
        <v>15-Jun-26</v>
      </c>
      <c r="CD278" s="51" t="str">
        <f t="shared" si="224"/>
        <v>21-Mar-27</v>
      </c>
      <c r="CE278" s="51">
        <f t="shared" ca="1" si="198"/>
        <v>74</v>
      </c>
      <c r="CF278" s="51">
        <f t="shared" ca="1" si="198"/>
        <v>74</v>
      </c>
      <c r="CG278" s="51">
        <f t="shared" ca="1" si="225"/>
        <v>74</v>
      </c>
      <c r="CH278" s="51">
        <f t="shared" ca="1" si="226"/>
        <v>74</v>
      </c>
      <c r="CI278" s="51">
        <f t="shared" ca="1" si="227"/>
        <v>718</v>
      </c>
      <c r="CJ278" s="51">
        <f t="shared" ca="1" si="228"/>
        <v>74</v>
      </c>
      <c r="CK278" s="51">
        <f t="shared" ca="1" si="245"/>
        <v>444</v>
      </c>
      <c r="CL278" s="51">
        <f t="shared" ca="1" si="245"/>
        <v>444</v>
      </c>
      <c r="CM278" s="51">
        <f t="shared" ca="1" si="245"/>
        <v>444</v>
      </c>
      <c r="CN278" s="51">
        <f t="shared" ca="1" si="245"/>
        <v>444</v>
      </c>
      <c r="CO278" s="51">
        <f t="shared" ca="1" si="245"/>
        <v>4308</v>
      </c>
      <c r="CP278" s="51">
        <f t="shared" ca="1" si="245"/>
        <v>444</v>
      </c>
      <c r="CQ278" s="51">
        <f t="shared" ca="1" si="246"/>
        <v>3556</v>
      </c>
      <c r="CR278" s="51">
        <f t="shared" ca="1" si="246"/>
        <v>3556</v>
      </c>
      <c r="CS278" s="51">
        <f t="shared" ca="1" si="246"/>
        <v>5556</v>
      </c>
      <c r="CT278" s="51">
        <f t="shared" ca="1" si="246"/>
        <v>5556</v>
      </c>
      <c r="CU278" s="51">
        <f t="shared" ca="1" si="246"/>
        <v>-1957</v>
      </c>
      <c r="CV278" s="54">
        <f t="shared" ca="1" si="246"/>
        <v>3556</v>
      </c>
      <c r="CW278" s="25" t="s">
        <v>195</v>
      </c>
      <c r="CX278" s="55">
        <v>0.64</v>
      </c>
      <c r="CY278" s="55"/>
      <c r="CZ278" s="26">
        <v>0</v>
      </c>
      <c r="DA278" s="26">
        <v>0</v>
      </c>
      <c r="DB278" s="26">
        <v>0</v>
      </c>
      <c r="DC278" s="26">
        <v>0</v>
      </c>
      <c r="DD278" s="26">
        <v>0</v>
      </c>
      <c r="DE278" s="26">
        <v>0</v>
      </c>
      <c r="DF278" s="26">
        <v>0</v>
      </c>
      <c r="DG278" s="26">
        <v>0</v>
      </c>
      <c r="DH278" s="26">
        <v>0</v>
      </c>
      <c r="DI278" s="26">
        <v>0</v>
      </c>
      <c r="DJ278" s="26">
        <v>0</v>
      </c>
      <c r="DK278" s="26">
        <v>0</v>
      </c>
      <c r="DL278" s="27">
        <f t="shared" si="229"/>
        <v>46165.2803935185</v>
      </c>
      <c r="DM278" s="28">
        <f t="shared" ca="1" si="230"/>
        <v>1</v>
      </c>
      <c r="DN278" s="56">
        <f>_xlfn.XLOOKUP(B278,'[2]1. All Calls'!$R:$R,'[2]1. All Calls'!$A:$A,"",0)</f>
        <v>46090.2803935185</v>
      </c>
      <c r="DO278" s="57" t="str">
        <f ca="1">VLOOKUP(DM278,[1]Validation!$B$20:$C$25,2,0)</f>
        <v>Above 3 months</v>
      </c>
      <c r="DP278" s="58" t="str">
        <f>_xlfn.XLOOKUP(B278,'[1]Active AMCs- Dealer'!E:E,'[1]Active AMCs- Dealer'!L:L,"Not in AMC",0)</f>
        <v>AMC</v>
      </c>
      <c r="DQ278" s="58"/>
      <c r="DR278" s="29" t="str">
        <f>_xlfn.XLOOKUP(B278,'[2]1. All Calls'!$R:$R,'[2]1. All Calls'!$F:$F,"",0)</f>
        <v>CC-02003488</v>
      </c>
      <c r="DS278" s="29" t="str">
        <f>_xlfn.XLOOKUP(B278,'[2]1. All Calls'!$R:$R,'[2]1. All Calls'!$AB:$AB,"",0)</f>
        <v>Attend the site for scheduled service so change air filter, oil filter, air oil separator, motor greasing and oil. Then start the unit found running ok.</v>
      </c>
      <c r="DT278" s="30">
        <f>_xlfn.XLOOKUP(DR278,'[2]1. All Calls'!$F:$F,'[2]1. All Calls'!$A:$A,"",0)</f>
        <v>46090.2803935185</v>
      </c>
      <c r="DU278" s="31">
        <f>_xlfn.XLOOKUP(DR278,'[2]1. All Calls'!$F:$F,'[2]1. All Calls'!$B:$B,"",0)</f>
        <v>24405</v>
      </c>
      <c r="DV278" s="31">
        <f>_xlfn.XLOOKUP(B278,[1]MDA_Assets!D:D,[1]MDA_Assets!N:N,"",0)</f>
        <v>15679</v>
      </c>
      <c r="DW278" s="31">
        <f>_xlfn.XLOOKUP(B278,[1]MDA_Assets!D:D,[1]MDA_Assets!O:O,"",0)</f>
        <v>8725</v>
      </c>
      <c r="DX278" s="32" t="str">
        <f>_xlfn.XLOOKUP(B278,[1]MDA_Assets!D:D,[1]MDA_Assets!Q:Q,"",0)</f>
        <v>Synthetic</v>
      </c>
      <c r="DY278" s="33">
        <f>_xlfn.XLOOKUP(B278,[1]MDA_Assets!D:D,[1]MDA_Assets!R:R,"",0)</f>
        <v>46102</v>
      </c>
      <c r="DZ278" s="33">
        <f>_xlfn.XLOOKUP(B278,[1]MDA_Assets!D:D,[1]MDA_Assets!S:S,"",0)</f>
        <v>46102</v>
      </c>
      <c r="EA278" s="33">
        <f>_xlfn.XLOOKUP(B278,[1]MDA_Assets!D:D,[1]MDA_Assets!T:T,"",0)</f>
        <v>46102</v>
      </c>
      <c r="EB278" s="33">
        <f>_xlfn.XLOOKUP(B278,[1]MDA_Assets!D:D,[1]MDA_Assets!U:U,"",0)</f>
        <v>46102</v>
      </c>
      <c r="EC278" s="33">
        <f>_xlfn.XLOOKUP(B278,[1]MDA_Assets!D:D,[1]MDA_Assets!V:V,"",0)</f>
        <v>46102</v>
      </c>
      <c r="ED278" s="33">
        <f>_xlfn.XLOOKUP(B278,[1]MDA_Assets!D:D,[1]MDA_Assets!W:W,"",0)</f>
        <v>45458</v>
      </c>
      <c r="EE278" s="32" t="str">
        <f>_xlfn.XLOOKUP(B278,[1]MDA_Assets!D:D,[1]MDA_Assets!X:X,"",0)</f>
        <v>Yes</v>
      </c>
      <c r="EF278" s="33">
        <f>_xlfn.XLOOKUP(B278,[1]MDA_Assets!D:D,[1]MDA_Assets!Y:Y,"",0)</f>
        <v>45803</v>
      </c>
      <c r="EG278" s="33">
        <f>_xlfn.XLOOKUP(B278,[1]MDA_Assets!D:D,[1]MDA_Assets!Z:Z,"",0)</f>
        <v>45803</v>
      </c>
      <c r="EH278" s="33">
        <f>_xlfn.XLOOKUP(B278,[1]MDA_Assets!D:D,[1]MDA_Assets!AA:AA,"",0)</f>
        <v>45803</v>
      </c>
      <c r="EI278" s="34">
        <f>_xlfn.XLOOKUP(B278,[1]MDA_Assets!D:D,[1]MDA_Assets!P:P,"",0)</f>
        <v>6</v>
      </c>
      <c r="EJ278" s="35" t="str">
        <f>_xlfn.XLOOKUP(B278,[1]MDA_Assets!D:D,[1]MDA_Assets!AB:AB,"",0)</f>
        <v>4000</v>
      </c>
      <c r="EK278" s="35" t="str">
        <f>_xlfn.XLOOKUP(B278,[1]MDA_Assets!D:D,[1]MDA_Assets!AC:AC,"",0)</f>
        <v>4000</v>
      </c>
      <c r="EL278" s="35" t="str">
        <f>_xlfn.XLOOKUP(B278,[1]MDA_Assets!D:D,[1]MDA_Assets!AD:AD,"",0)</f>
        <v>6000</v>
      </c>
      <c r="EM278" s="35" t="str">
        <f>_xlfn.XLOOKUP(B278,[1]MDA_Assets!D:D,[1]MDA_Assets!AE:AE,"",0)</f>
        <v>6000</v>
      </c>
      <c r="EN278" s="35" t="str">
        <f>_xlfn.XLOOKUP(B278,[1]MDA_Assets!D:D,[1]MDA_Assets!AF:AF,"",0)</f>
        <v>2351</v>
      </c>
      <c r="EO278" s="35" t="str">
        <f>_xlfn.XLOOKUP(B278,[1]MDA_Assets!D:D,[1]MDA_Assets!AG:AG,"",0)</f>
        <v>4000</v>
      </c>
      <c r="EP278" s="36">
        <f t="shared" si="199"/>
        <v>365</v>
      </c>
      <c r="EQ278" s="36">
        <f t="shared" si="199"/>
        <v>180</v>
      </c>
      <c r="ER278" s="36">
        <f t="shared" si="231"/>
        <v>730</v>
      </c>
      <c r="ES278" s="36">
        <f t="shared" si="232"/>
        <v>730</v>
      </c>
      <c r="ET278" s="36">
        <f t="shared" si="233"/>
        <v>730</v>
      </c>
      <c r="EU278" s="36">
        <f t="shared" si="234"/>
        <v>365</v>
      </c>
      <c r="EV278" s="36">
        <f t="shared" si="235"/>
        <v>365</v>
      </c>
      <c r="EW278" s="36">
        <f t="shared" si="207"/>
        <v>365</v>
      </c>
      <c r="EX278" s="36">
        <f t="shared" si="208"/>
        <v>365</v>
      </c>
      <c r="EY278" s="36">
        <f t="shared" si="206"/>
        <v>11.78</v>
      </c>
      <c r="EZ278" s="36">
        <f t="shared" si="206"/>
        <v>5.81</v>
      </c>
      <c r="FA278" s="36">
        <f t="shared" si="206"/>
        <v>23.55</v>
      </c>
      <c r="FB278" s="36">
        <f t="shared" si="205"/>
        <v>23.55</v>
      </c>
      <c r="FC278" s="36">
        <f t="shared" si="205"/>
        <v>23.55</v>
      </c>
      <c r="FD278" s="36">
        <f t="shared" si="205"/>
        <v>11.78</v>
      </c>
      <c r="FE278" s="36">
        <f t="shared" si="205"/>
        <v>11.78</v>
      </c>
      <c r="FF278" s="36">
        <f t="shared" si="205"/>
        <v>11.78</v>
      </c>
      <c r="FG278" s="36">
        <f t="shared" si="205"/>
        <v>11.78</v>
      </c>
      <c r="FH278" s="37" t="str" cm="1">
        <f t="array" ref="FH278">_xlfn.IFS(EY278="", "No Data", EY278&lt;0, "Negative/Future", EY278=0, "Zero Days", EY278&lt;=3, "&lt; 3 Months", EY278&lt;=6, "3 to 6 Months", EY278&lt;=9, "6 to 9 Months", EY278&lt;=12, "9 to 12 Months", EY278&lt;=15, "12 to 15 Months", EY278&lt;=18, "15 to 18 Months", EY278&lt;=24, "18 to 24 Months", EY278&gt;24, "&gt; 24 Months")</f>
        <v>9 to 12 Months</v>
      </c>
      <c r="FI278" s="37" t="str" cm="1">
        <f t="array" ref="FI278">_xlfn.IFS(EZ278="", "No Data", EZ278&lt;0, "Negative/Future", EZ278=0, "Zero Days", EZ278&lt;=3, "&lt; 3 Months", EZ278&lt;=6, "3 to 6 Months", EZ278&lt;=9, "6 to 9 Months", EZ278&lt;=12, "9 to 12 Months", EZ278&lt;=15, "12 to 15 Months", EZ278&lt;=18, "15 to 18 Months", EZ278&lt;=24, "18 to 24 Months", EZ278&gt;24, "&gt; 24 Months")</f>
        <v>3 to 6 Months</v>
      </c>
      <c r="FJ278" s="37" t="str" cm="1">
        <f t="array" ref="FJ278">_xlfn.IFS(FA278="", "No Data", FA278&lt;0, "Negative/Future", FA278=0, "Zero Days", FA278&lt;=3, "&lt; 3 Months", FA278&lt;=6, "3 to 6 Months", FA278&lt;=9, "6 to 9 Months", FA278&lt;=12, "9 to 12 Months", FA278&lt;=15, "12 to 15 Months", FA278&lt;=18, "15 to 18 Months", FA278&lt;=24, "18 to 24 Months", FA278&gt;24, "&gt; 24 Months")</f>
        <v>18 to 24 Months</v>
      </c>
      <c r="FK278" s="37" t="str" cm="1">
        <f t="array" ref="FK278">_xlfn.IFS(FB278="", "No Data", FB278&lt;0, "Negative/Future", FB278=0, "Zero Days", FB278&lt;=3, "&lt; 3 Months", FB278&lt;=6, "3 to 6 Months", FB278&lt;=9, "6 to 9 Months", FB278&lt;=12, "9 to 12 Months", FB278&lt;=15, "12 to 15 Months", FB278&lt;=18, "15 to 18 Months", FB278&lt;=24, "18 to 24 Months", FB278&gt;24, "&gt; 24 Months")</f>
        <v>18 to 24 Months</v>
      </c>
      <c r="FL278" s="37" t="str" cm="1">
        <f t="array" ref="FL278">_xlfn.IFS(FC278="", "No Data", FC278&lt;0, "Negative/Future", FC278=0, "Zero Days", FC278&lt;=3, "&lt; 3 Months", FC278&lt;=6, "3 to 6 Months", FC278&lt;=9, "6 to 9 Months", FC278&lt;=12, "9 to 12 Months", FC278&lt;=15, "12 to 15 Months", FC278&lt;=18, "15 to 18 Months", FC278&lt;=24, "18 to 24 Months", FC278&gt;24, "&gt; 24 Months")</f>
        <v>18 to 24 Months</v>
      </c>
      <c r="FM278" s="37" t="str" cm="1">
        <f t="array" ref="FM278">_xlfn.IFS(FD278="", "No Data", FD278&lt;0, "Negative/Future", FD278=0, "Zero Days", FD278&lt;=3, "&lt; 3 Months", FD278&lt;=6, "3 to 6 Months", FD278&lt;=9, "6 to 9 Months", FD278&lt;=12, "9 to 12 Months", FD278&lt;=15, "12 to 15 Months", FD278&lt;=18, "15 to 18 Months", FD278&lt;=24, "18 to 24 Months", FD278&gt;24, "&gt; 24 Months")</f>
        <v>9 to 12 Months</v>
      </c>
      <c r="FN278" s="37" t="str" cm="1">
        <f t="array" ref="FN278">_xlfn.IFS(FE278="", "No Data", FE278&lt;0, "Negative/Future", FE278=0, "Zero Days", FE278&lt;=3, "&lt; 3 Months", FE278&lt;=6, "3 to 6 Months", FE278&lt;=9, "6 to 9 Months", FE278&lt;=12, "9 to 12 Months", FE278&lt;=15, "12 to 15 Months", FE278&lt;=18, "15 to 18 Months", FE278&lt;=24, "18 to 24 Months", FE278&gt;24, "&gt; 24 Months")</f>
        <v>9 to 12 Months</v>
      </c>
      <c r="FO278" s="37" t="str" cm="1">
        <f t="array" ref="FO278">_xlfn.IFS(FG278="", "No Data", FG278&lt;0, "Negative/Future", FG278=0, "Zero Days", FG278&lt;=3, "&lt; 3 Months", FG278&lt;=6, "3 to 6 Months", FG278&lt;=9, "6 to 9 Months", FG278&lt;=12, "9 to 12 Months", FG278&lt;=15, "12 to 15 Months", FG278&lt;=18, "15 to 18 Months", FG278&lt;=24, "18 to 24 Months", FG278&gt;24, "&gt; 24 Months")</f>
        <v>9 to 12 Months</v>
      </c>
      <c r="FP278" s="37" t="str" cm="1">
        <f t="array" ref="FP278">_xlfn.IFS(FF278="", "No Data", FF278&lt;0, "Negative/Future", FF278=0, "Zero Days", FF278&lt;=3, "&lt; 3 Months", FF278&lt;=6, "3 to 6 Months", FF278&lt;=9, "6 to 9 Months", FF278&lt;=12, "9 to 12 Months", FF278&lt;=15, "12 to 15 Months", FF278&lt;=18, "15 to 18 Months", FF278&lt;=24, "18 to 24 Months", FF278&gt;24, "&gt; 24 Months")</f>
        <v>9 to 12 Months</v>
      </c>
      <c r="FQ278" s="29" t="s">
        <v>1047</v>
      </c>
      <c r="FR278" s="29">
        <v>8100184482</v>
      </c>
      <c r="FS278" s="38" t="str">
        <f>VLOOKUP(_xlfn.XLOOKUP(B278,[1]MDA_Assets!D:D,[1]MDA_Assets!I:I,"",0),[1]Validation!$B$1:$C$8,2,0)</f>
        <v>B</v>
      </c>
      <c r="FT278" s="38" t="s">
        <v>202</v>
      </c>
      <c r="FU278" s="31" t="str">
        <f>_xlfn.XLOOKUP(B278,[1]MDA_Assets!D:D,[1]MDA_Assets!X:X,"",0)</f>
        <v>Yes</v>
      </c>
      <c r="FV278" s="39">
        <v>0</v>
      </c>
      <c r="FW278" s="39">
        <v>3</v>
      </c>
      <c r="FX278" s="39">
        <v>1</v>
      </c>
      <c r="FY278" s="39">
        <v>5</v>
      </c>
      <c r="FZ278" s="40">
        <f t="shared" si="196"/>
        <v>46467</v>
      </c>
      <c r="GA278" s="40">
        <f t="shared" si="196"/>
        <v>46282</v>
      </c>
      <c r="GB278" s="40">
        <f t="shared" si="209"/>
        <v>46832</v>
      </c>
      <c r="GC278" s="40">
        <f t="shared" si="210"/>
        <v>46832</v>
      </c>
      <c r="GD278" s="40">
        <f t="shared" si="211"/>
        <v>46832</v>
      </c>
      <c r="GE278" s="40">
        <f t="shared" si="212"/>
        <v>45823</v>
      </c>
      <c r="GF278" s="40">
        <f t="shared" si="200"/>
        <v>46168</v>
      </c>
      <c r="GG278" s="40">
        <f t="shared" si="200"/>
        <v>46168</v>
      </c>
      <c r="GH278" s="40">
        <f t="shared" si="200"/>
        <v>46168</v>
      </c>
      <c r="GI278" s="39">
        <f t="shared" si="236"/>
        <v>1</v>
      </c>
      <c r="GJ278" s="39">
        <f t="shared" si="237"/>
        <v>0</v>
      </c>
      <c r="GK278" s="39">
        <f t="shared" si="238"/>
        <v>0</v>
      </c>
      <c r="GL278" s="39">
        <f t="shared" si="239"/>
        <v>8</v>
      </c>
    </row>
    <row r="279" spans="1:194" x14ac:dyDescent="0.25">
      <c r="A279" s="19">
        <v>309</v>
      </c>
      <c r="B279" s="43" t="s">
        <v>1425</v>
      </c>
      <c r="C279" s="43" t="s">
        <v>254</v>
      </c>
      <c r="D279" s="43" t="s">
        <v>241</v>
      </c>
      <c r="E279" s="43" t="s">
        <v>305</v>
      </c>
      <c r="F279" s="43" t="s">
        <v>1426</v>
      </c>
      <c r="G279" s="43" t="s">
        <v>243</v>
      </c>
      <c r="H279" s="43" t="s">
        <v>205</v>
      </c>
      <c r="I279" s="43" t="s">
        <v>192</v>
      </c>
      <c r="J279" s="44">
        <f t="shared" si="213"/>
        <v>44597.645833333336</v>
      </c>
      <c r="K279" s="44">
        <v>44233.645833333336</v>
      </c>
      <c r="L279" s="44">
        <v>44100</v>
      </c>
      <c r="M279" s="43" t="s">
        <v>2383</v>
      </c>
      <c r="N279" s="43" t="s">
        <v>2384</v>
      </c>
      <c r="O279" s="44">
        <v>46052.197881944441</v>
      </c>
      <c r="P279" s="43">
        <v>5234</v>
      </c>
      <c r="Q279" s="43">
        <v>680</v>
      </c>
      <c r="R279" s="43">
        <v>4554</v>
      </c>
      <c r="S279" s="43" t="s">
        <v>206</v>
      </c>
      <c r="T279" s="44">
        <v>46050.770833333336</v>
      </c>
      <c r="U279" s="44">
        <v>46051.770833333336</v>
      </c>
      <c r="V279" s="44">
        <v>46051.770833333336</v>
      </c>
      <c r="W279" s="44">
        <v>45774.770833333336</v>
      </c>
      <c r="X279" s="44">
        <v>46051.770833333336</v>
      </c>
      <c r="Y279" s="44">
        <v>45407.770833333336</v>
      </c>
      <c r="Z279" s="43" t="s">
        <v>195</v>
      </c>
      <c r="AA279" s="43"/>
      <c r="AB279" s="43"/>
      <c r="AC279" s="43"/>
      <c r="AD279" s="43"/>
      <c r="AE279" s="43">
        <v>4</v>
      </c>
      <c r="AF279" s="43" t="s">
        <v>281</v>
      </c>
      <c r="AG279" s="43" t="s">
        <v>281</v>
      </c>
      <c r="AH279" s="43" t="s">
        <v>285</v>
      </c>
      <c r="AI279" s="43" t="s">
        <v>1995</v>
      </c>
      <c r="AJ279" s="43" t="s">
        <v>1995</v>
      </c>
      <c r="AK279" s="43" t="s">
        <v>285</v>
      </c>
      <c r="AL279" s="47">
        <v>46231</v>
      </c>
      <c r="AM279" s="47">
        <v>46231</v>
      </c>
      <c r="AN279" s="47">
        <v>46415</v>
      </c>
      <c r="AO279" s="46">
        <v>46139</v>
      </c>
      <c r="AP279" s="46">
        <v>46137</v>
      </c>
      <c r="AQ279" s="47">
        <v>46416</v>
      </c>
      <c r="AR279" s="48"/>
      <c r="AS279" s="48"/>
      <c r="AT279" s="48"/>
      <c r="AU279" s="43">
        <v>1</v>
      </c>
      <c r="AV279" s="43">
        <v>0</v>
      </c>
      <c r="AW279" s="43">
        <v>0</v>
      </c>
      <c r="AX279" s="51" t="s">
        <v>484</v>
      </c>
      <c r="AY279" s="51" t="s">
        <v>211</v>
      </c>
      <c r="AZ279" s="51" t="s">
        <v>198</v>
      </c>
      <c r="BA279" s="20">
        <f t="shared" ca="1" si="244"/>
        <v>0</v>
      </c>
      <c r="BB279" s="20">
        <f t="shared" ca="1" si="244"/>
        <v>0</v>
      </c>
      <c r="BC279" s="20">
        <f t="shared" ca="1" si="244"/>
        <v>0</v>
      </c>
      <c r="BD279" s="20">
        <f t="shared" ca="1" si="244"/>
        <v>1</v>
      </c>
      <c r="BE279" s="20">
        <f t="shared" ca="1" si="244"/>
        <v>1</v>
      </c>
      <c r="BF279" s="20">
        <f t="shared" ca="1" si="244"/>
        <v>0</v>
      </c>
      <c r="BG279" s="21" t="str">
        <f t="shared" ca="1" si="241"/>
        <v/>
      </c>
      <c r="BH279" s="21" t="str">
        <f t="shared" ca="1" si="241"/>
        <v/>
      </c>
      <c r="BI279" s="21" t="str">
        <f t="shared" ca="1" si="241"/>
        <v/>
      </c>
      <c r="BJ279" s="22">
        <f t="shared" ca="1" si="214"/>
        <v>2</v>
      </c>
      <c r="BK279" s="21">
        <f t="shared" si="215"/>
        <v>4</v>
      </c>
      <c r="BL279" s="22">
        <f t="shared" ca="1" si="216"/>
        <v>5729</v>
      </c>
      <c r="BM279" s="22">
        <f t="shared" ca="1" si="217"/>
        <v>745</v>
      </c>
      <c r="BN279" s="23">
        <f t="shared" ca="1" si="218"/>
        <v>4984</v>
      </c>
      <c r="BO279" s="24">
        <f t="shared" ca="1" si="219"/>
        <v>495</v>
      </c>
      <c r="BP279" s="51" t="str">
        <f>_xlfn.XLOOKUP(E279,[1]Validation!E:E,[1]Validation!F:F,"")</f>
        <v>EN15</v>
      </c>
      <c r="BQ279" s="51" t="str">
        <f>_xlfn.XLOOKUP(BP279,[1]Validation!F:F,[1]Validation!G:G,"")</f>
        <v>EN11 to EN22</v>
      </c>
      <c r="BR279" s="52" t="str">
        <f>VLOOKUP(G279,[1]Validation!$B$1:$C$9,2,0)</f>
        <v>A</v>
      </c>
      <c r="BS279" s="51">
        <f t="shared" ca="1" si="220"/>
        <v>64</v>
      </c>
      <c r="BT279" s="53">
        <f>_xlfn.XLOOKUP(B279,'[2]1. All Calls'!$R:$R,'[2]1. All Calls'!$A:$A,"",0)</f>
        <v>46051.440081018503</v>
      </c>
      <c r="BU279" s="51" t="str">
        <f>_xlfn.XLOOKUP(B279,'[2]1. All Calls'!$R:$R,'[2]1. All Calls'!$F:$F,"",0)</f>
        <v>CC-01956905</v>
      </c>
      <c r="BV279" s="51" t="str">
        <f>_xlfn.XLOOKUP(B279,'[2]1. All Calls'!$R:$R,'[2]1. All Calls'!$J:$J,"",0)</f>
        <v>Schedule Service</v>
      </c>
      <c r="BW279" s="53">
        <f>_xlfn.XLOOKUP(B279,'[2]Sch Calls'!$R:$R,'[2]Sch Calls'!$A:$A,"",0)</f>
        <v>46051.440081018503</v>
      </c>
      <c r="BX279" s="51">
        <f>_xlfn.XLOOKUP(B279,'[2]Sch Calls'!$R:$R,'[2]Sch Calls'!$B:$B,"",0)</f>
        <v>5234</v>
      </c>
      <c r="BY279" s="51" t="str">
        <f t="shared" si="197"/>
        <v>29-Jul-26</v>
      </c>
      <c r="BZ279" s="51" t="str">
        <f t="shared" si="197"/>
        <v>29-Jul-26</v>
      </c>
      <c r="CA279" s="51" t="str">
        <f t="shared" si="221"/>
        <v>31-Oct-26</v>
      </c>
      <c r="CB279" s="51" t="str">
        <f t="shared" si="222"/>
        <v>26-Oct-26</v>
      </c>
      <c r="CC279" s="51" t="str">
        <f t="shared" si="223"/>
        <v>26-Apr-26</v>
      </c>
      <c r="CD279" s="51" t="str">
        <f t="shared" si="224"/>
        <v>30-Jan-27</v>
      </c>
      <c r="CE279" s="51">
        <f t="shared" ca="1" si="198"/>
        <v>124</v>
      </c>
      <c r="CF279" s="51">
        <f t="shared" ca="1" si="198"/>
        <v>124</v>
      </c>
      <c r="CG279" s="51">
        <f t="shared" ca="1" si="225"/>
        <v>125</v>
      </c>
      <c r="CH279" s="51">
        <f t="shared" ca="1" si="226"/>
        <v>401</v>
      </c>
      <c r="CI279" s="51">
        <f t="shared" ca="1" si="227"/>
        <v>768</v>
      </c>
      <c r="CJ279" s="51">
        <f t="shared" ca="1" si="228"/>
        <v>124</v>
      </c>
      <c r="CK279" s="51">
        <f t="shared" ca="1" si="245"/>
        <v>496</v>
      </c>
      <c r="CL279" s="51">
        <f t="shared" ca="1" si="245"/>
        <v>496</v>
      </c>
      <c r="CM279" s="51">
        <f t="shared" ca="1" si="245"/>
        <v>500</v>
      </c>
      <c r="CN279" s="51">
        <f t="shared" ca="1" si="245"/>
        <v>1604</v>
      </c>
      <c r="CO279" s="51">
        <f t="shared" ca="1" si="245"/>
        <v>3072</v>
      </c>
      <c r="CP279" s="51">
        <f t="shared" ca="1" si="245"/>
        <v>496</v>
      </c>
      <c r="CQ279" s="51">
        <f t="shared" ca="1" si="246"/>
        <v>1504</v>
      </c>
      <c r="CR279" s="51">
        <f t="shared" ca="1" si="246"/>
        <v>1504</v>
      </c>
      <c r="CS279" s="51">
        <f t="shared" ca="1" si="246"/>
        <v>3500</v>
      </c>
      <c r="CT279" s="51">
        <f t="shared" ca="1" si="246"/>
        <v>-205</v>
      </c>
      <c r="CU279" s="51">
        <f t="shared" ca="1" si="246"/>
        <v>-1673</v>
      </c>
      <c r="CV279" s="54">
        <f t="shared" ca="1" si="246"/>
        <v>3504</v>
      </c>
      <c r="CW279" s="25" t="s">
        <v>212</v>
      </c>
      <c r="CX279" s="55">
        <v>0.13</v>
      </c>
      <c r="CY279" s="55"/>
      <c r="CZ279" s="26">
        <v>0</v>
      </c>
      <c r="DA279" s="26">
        <v>0</v>
      </c>
      <c r="DB279" s="26">
        <v>0</v>
      </c>
      <c r="DC279" s="26">
        <v>0</v>
      </c>
      <c r="DD279" s="26">
        <v>0</v>
      </c>
      <c r="DE279" s="26">
        <v>0</v>
      </c>
      <c r="DF279" s="26">
        <v>0</v>
      </c>
      <c r="DG279" s="26">
        <v>0</v>
      </c>
      <c r="DH279" s="26">
        <v>0</v>
      </c>
      <c r="DI279" s="26">
        <v>0</v>
      </c>
      <c r="DJ279" s="26">
        <v>0</v>
      </c>
      <c r="DK279" s="26">
        <v>0</v>
      </c>
      <c r="DL279" s="27">
        <f t="shared" si="229"/>
        <v>46126.440081018503</v>
      </c>
      <c r="DM279" s="28">
        <f t="shared" ca="1" si="230"/>
        <v>1</v>
      </c>
      <c r="DN279" s="56">
        <f>_xlfn.XLOOKUP(B279,'[2]1. All Calls'!$R:$R,'[2]1. All Calls'!$A:$A,"",0)</f>
        <v>46051.440081018503</v>
      </c>
      <c r="DO279" s="57" t="str">
        <f ca="1">VLOOKUP(DM279,[1]Validation!$B$20:$C$25,2,0)</f>
        <v>Above 3 months</v>
      </c>
      <c r="DP279" s="58" t="str">
        <f>_xlfn.XLOOKUP(B279,'[1]Active AMCs- Dealer'!E:E,'[1]Active AMCs- Dealer'!L:L,"Not in AMC",0)</f>
        <v>Not in AMC</v>
      </c>
      <c r="DQ279" s="50" t="s">
        <v>213</v>
      </c>
      <c r="DR279" s="29" t="str">
        <f>_xlfn.XLOOKUP(B279,'[2]1. All Calls'!$R:$R,'[2]1. All Calls'!$F:$F,"",0)</f>
        <v>CC-01956905</v>
      </c>
      <c r="DS279" s="29" t="str">
        <f>_xlfn.XLOOKUP(B279,'[2]1. All Calls'!$R:$R,'[2]1. All Calls'!$AB:$AB,"",0)</f>
        <v>Attend the site for scheduled service so change air filter, oil filter, motor greasing and oil. Then start the unit found running ok.</v>
      </c>
      <c r="DT279" s="30">
        <f>_xlfn.XLOOKUP(DR279,'[2]1. All Calls'!$F:$F,'[2]1. All Calls'!$A:$A,"",0)</f>
        <v>46051.440081018503</v>
      </c>
      <c r="DU279" s="31">
        <f>_xlfn.XLOOKUP(DR279,'[2]1. All Calls'!$F:$F,'[2]1. All Calls'!$B:$B,"",0)</f>
        <v>5234</v>
      </c>
      <c r="DV279" s="31">
        <f>_xlfn.XLOOKUP(B279,[1]MDA_Assets!D:D,[1]MDA_Assets!N:N,"",0)</f>
        <v>680</v>
      </c>
      <c r="DW279" s="31">
        <f>_xlfn.XLOOKUP(B279,[1]MDA_Assets!D:D,[1]MDA_Assets!O:O,"",0)</f>
        <v>4554</v>
      </c>
      <c r="DX279" s="32" t="str">
        <f>_xlfn.XLOOKUP(B279,[1]MDA_Assets!D:D,[1]MDA_Assets!Q:Q,"",0)</f>
        <v>XD</v>
      </c>
      <c r="DY279" s="33">
        <f>_xlfn.XLOOKUP(B279,[1]MDA_Assets!D:D,[1]MDA_Assets!R:R,"",0)</f>
        <v>46051</v>
      </c>
      <c r="DZ279" s="33">
        <f>_xlfn.XLOOKUP(B279,[1]MDA_Assets!D:D,[1]MDA_Assets!S:S,"",0)</f>
        <v>46052</v>
      </c>
      <c r="EA279" s="33">
        <f>_xlfn.XLOOKUP(B279,[1]MDA_Assets!D:D,[1]MDA_Assets!T:T,"",0)</f>
        <v>46052</v>
      </c>
      <c r="EB279" s="33">
        <f>_xlfn.XLOOKUP(B279,[1]MDA_Assets!D:D,[1]MDA_Assets!U:U,"",0)</f>
        <v>45775</v>
      </c>
      <c r="EC279" s="33">
        <f>_xlfn.XLOOKUP(B279,[1]MDA_Assets!D:D,[1]MDA_Assets!V:V,"",0)</f>
        <v>46052</v>
      </c>
      <c r="ED279" s="33">
        <f>_xlfn.XLOOKUP(B279,[1]MDA_Assets!D:D,[1]MDA_Assets!W:W,"",0)</f>
        <v>45408</v>
      </c>
      <c r="EE279" s="32" t="str">
        <f>_xlfn.XLOOKUP(B279,[1]MDA_Assets!D:D,[1]MDA_Assets!X:X,"",0)</f>
        <v>No</v>
      </c>
      <c r="EF279" s="33">
        <f>_xlfn.XLOOKUP(B279,[1]MDA_Assets!D:D,[1]MDA_Assets!Y:Y,"",0)</f>
        <v>0</v>
      </c>
      <c r="EG279" s="33">
        <f>_xlfn.XLOOKUP(B279,[1]MDA_Assets!D:D,[1]MDA_Assets!Z:Z,"",0)</f>
        <v>0</v>
      </c>
      <c r="EH279" s="33">
        <f>_xlfn.XLOOKUP(B279,[1]MDA_Assets!D:D,[1]MDA_Assets!AA:AA,"",0)</f>
        <v>0</v>
      </c>
      <c r="EI279" s="34">
        <f>_xlfn.XLOOKUP(B279,[1]MDA_Assets!D:D,[1]MDA_Assets!P:P,"",0)</f>
        <v>4</v>
      </c>
      <c r="EJ279" s="35" t="str">
        <f>_xlfn.XLOOKUP(B279,[1]MDA_Assets!D:D,[1]MDA_Assets!AB:AB,"",0)</f>
        <v>2000</v>
      </c>
      <c r="EK279" s="35" t="str">
        <f>_xlfn.XLOOKUP(B279,[1]MDA_Assets!D:D,[1]MDA_Assets!AC:AC,"",0)</f>
        <v>2000</v>
      </c>
      <c r="EL279" s="35" t="str">
        <f>_xlfn.XLOOKUP(B279,[1]MDA_Assets!D:D,[1]MDA_Assets!AD:AD,"",0)</f>
        <v>4000</v>
      </c>
      <c r="EM279" s="35" t="str">
        <f>_xlfn.XLOOKUP(B279,[1]MDA_Assets!D:D,[1]MDA_Assets!AE:AE,"",0)</f>
        <v>1399</v>
      </c>
      <c r="EN279" s="35" t="str">
        <f>_xlfn.XLOOKUP(B279,[1]MDA_Assets!D:D,[1]MDA_Assets!AF:AF,"",0)</f>
        <v>1399</v>
      </c>
      <c r="EO279" s="35" t="str">
        <f>_xlfn.XLOOKUP(B279,[1]MDA_Assets!D:D,[1]MDA_Assets!AG:AG,"",0)</f>
        <v>4000</v>
      </c>
      <c r="EP279" s="36">
        <f t="shared" si="199"/>
        <v>180</v>
      </c>
      <c r="EQ279" s="36">
        <f t="shared" si="199"/>
        <v>180</v>
      </c>
      <c r="ER279" s="36">
        <f t="shared" si="231"/>
        <v>365</v>
      </c>
      <c r="ES279" s="36">
        <f t="shared" si="232"/>
        <v>365</v>
      </c>
      <c r="ET279" s="36">
        <f t="shared" si="233"/>
        <v>730</v>
      </c>
      <c r="EU279" s="36">
        <f t="shared" si="234"/>
        <v>365</v>
      </c>
      <c r="EV279" s="36" t="str">
        <f t="shared" si="235"/>
        <v/>
      </c>
      <c r="EW279" s="36" t="str">
        <f t="shared" si="207"/>
        <v/>
      </c>
      <c r="EX279" s="36" t="str">
        <f t="shared" si="208"/>
        <v/>
      </c>
      <c r="EY279" s="36">
        <f t="shared" si="206"/>
        <v>5.81</v>
      </c>
      <c r="EZ279" s="36">
        <f t="shared" si="206"/>
        <v>5.81</v>
      </c>
      <c r="FA279" s="36">
        <f t="shared" si="206"/>
        <v>11.78</v>
      </c>
      <c r="FB279" s="36">
        <f t="shared" si="205"/>
        <v>11.78</v>
      </c>
      <c r="FC279" s="36">
        <f t="shared" si="205"/>
        <v>23.55</v>
      </c>
      <c r="FD279" s="36">
        <f t="shared" si="205"/>
        <v>11.78</v>
      </c>
      <c r="FE279" s="36" t="str">
        <f t="shared" si="205"/>
        <v/>
      </c>
      <c r="FF279" s="36" t="str">
        <f t="shared" si="205"/>
        <v/>
      </c>
      <c r="FG279" s="36" t="str">
        <f t="shared" si="205"/>
        <v/>
      </c>
      <c r="FH279" s="37" t="str" cm="1">
        <f t="array" ref="FH279">_xlfn.IFS(EY279="", "No Data", EY279&lt;0, "Negative/Future", EY279=0, "Zero Days", EY279&lt;=3, "&lt; 3 Months", EY279&lt;=6, "3 to 6 Months", EY279&lt;=9, "6 to 9 Months", EY279&lt;=12, "9 to 12 Months", EY279&lt;=15, "12 to 15 Months", EY279&lt;=18, "15 to 18 Months", EY279&lt;=24, "18 to 24 Months", EY279&gt;24, "&gt; 24 Months")</f>
        <v>3 to 6 Months</v>
      </c>
      <c r="FI279" s="37" t="str" cm="1">
        <f t="array" ref="FI279">_xlfn.IFS(EZ279="", "No Data", EZ279&lt;0, "Negative/Future", EZ279=0, "Zero Days", EZ279&lt;=3, "&lt; 3 Months", EZ279&lt;=6, "3 to 6 Months", EZ279&lt;=9, "6 to 9 Months", EZ279&lt;=12, "9 to 12 Months", EZ279&lt;=15, "12 to 15 Months", EZ279&lt;=18, "15 to 18 Months", EZ279&lt;=24, "18 to 24 Months", EZ279&gt;24, "&gt; 24 Months")</f>
        <v>3 to 6 Months</v>
      </c>
      <c r="FJ279" s="37" t="str" cm="1">
        <f t="array" ref="FJ279">_xlfn.IFS(FA279="", "No Data", FA279&lt;0, "Negative/Future", FA279=0, "Zero Days", FA279&lt;=3, "&lt; 3 Months", FA279&lt;=6, "3 to 6 Months", FA279&lt;=9, "6 to 9 Months", FA279&lt;=12, "9 to 12 Months", FA279&lt;=15, "12 to 15 Months", FA279&lt;=18, "15 to 18 Months", FA279&lt;=24, "18 to 24 Months", FA279&gt;24, "&gt; 24 Months")</f>
        <v>9 to 12 Months</v>
      </c>
      <c r="FK279" s="37" t="str" cm="1">
        <f t="array" ref="FK279">_xlfn.IFS(FB279="", "No Data", FB279&lt;0, "Negative/Future", FB279=0, "Zero Days", FB279&lt;=3, "&lt; 3 Months", FB279&lt;=6, "3 to 6 Months", FB279&lt;=9, "6 to 9 Months", FB279&lt;=12, "9 to 12 Months", FB279&lt;=15, "12 to 15 Months", FB279&lt;=18, "15 to 18 Months", FB279&lt;=24, "18 to 24 Months", FB279&gt;24, "&gt; 24 Months")</f>
        <v>9 to 12 Months</v>
      </c>
      <c r="FL279" s="37" t="str" cm="1">
        <f t="array" ref="FL279">_xlfn.IFS(FC279="", "No Data", FC279&lt;0, "Negative/Future", FC279=0, "Zero Days", FC279&lt;=3, "&lt; 3 Months", FC279&lt;=6, "3 to 6 Months", FC279&lt;=9, "6 to 9 Months", FC279&lt;=12, "9 to 12 Months", FC279&lt;=15, "12 to 15 Months", FC279&lt;=18, "15 to 18 Months", FC279&lt;=24, "18 to 24 Months", FC279&gt;24, "&gt; 24 Months")</f>
        <v>18 to 24 Months</v>
      </c>
      <c r="FM279" s="37" t="str" cm="1">
        <f t="array" ref="FM279">_xlfn.IFS(FD279="", "No Data", FD279&lt;0, "Negative/Future", FD279=0, "Zero Days", FD279&lt;=3, "&lt; 3 Months", FD279&lt;=6, "3 to 6 Months", FD279&lt;=9, "6 to 9 Months", FD279&lt;=12, "9 to 12 Months", FD279&lt;=15, "12 to 15 Months", FD279&lt;=18, "15 to 18 Months", FD279&lt;=24, "18 to 24 Months", FD279&gt;24, "&gt; 24 Months")</f>
        <v>9 to 12 Months</v>
      </c>
      <c r="FN279" s="37" t="str" cm="1">
        <f t="array" ref="FN279">_xlfn.IFS(FE279="", "No Data", FE279&lt;0, "Negative/Future", FE279=0, "Zero Days", FE279&lt;=3, "&lt; 3 Months", FE279&lt;=6, "3 to 6 Months", FE279&lt;=9, "6 to 9 Months", FE279&lt;=12, "9 to 12 Months", FE279&lt;=15, "12 to 15 Months", FE279&lt;=18, "15 to 18 Months", FE279&lt;=24, "18 to 24 Months", FE279&gt;24, "&gt; 24 Months")</f>
        <v>No Data</v>
      </c>
      <c r="FO279" s="37" t="str" cm="1">
        <f t="array" ref="FO279">_xlfn.IFS(FG279="", "No Data", FG279&lt;0, "Negative/Future", FG279=0, "Zero Days", FG279&lt;=3, "&lt; 3 Months", FG279&lt;=6, "3 to 6 Months", FG279&lt;=9, "6 to 9 Months", FG279&lt;=12, "9 to 12 Months", FG279&lt;=15, "12 to 15 Months", FG279&lt;=18, "15 to 18 Months", FG279&lt;=24, "18 to 24 Months", FG279&gt;24, "&gt; 24 Months")</f>
        <v>No Data</v>
      </c>
      <c r="FP279" s="37" t="str" cm="1">
        <f t="array" ref="FP279">_xlfn.IFS(FF279="", "No Data", FF279&lt;0, "Negative/Future", FF279=0, "Zero Days", FF279&lt;=3, "&lt; 3 Months", FF279&lt;=6, "3 to 6 Months", FF279&lt;=9, "6 to 9 Months", FF279&lt;=12, "9 to 12 Months", FF279&lt;=15, "12 to 15 Months", FF279&lt;=18, "15 to 18 Months", FF279&lt;=24, "18 to 24 Months", FF279&gt;24, "&gt; 24 Months")</f>
        <v>No Data</v>
      </c>
      <c r="FQ279" s="29" t="s">
        <v>1427</v>
      </c>
      <c r="FR279" s="29">
        <v>9934104449</v>
      </c>
      <c r="FS279" s="38" t="str">
        <f>VLOOKUP(_xlfn.XLOOKUP(B279,[1]MDA_Assets!D:D,[1]MDA_Assets!I:I,"",0),[1]Validation!$B$1:$C$8,2,0)</f>
        <v>A</v>
      </c>
      <c r="FT279" s="38" t="s">
        <v>296</v>
      </c>
      <c r="FU279" s="31" t="str">
        <f>_xlfn.XLOOKUP(B279,[1]MDA_Assets!D:D,[1]MDA_Assets!X:X,"",0)</f>
        <v>No</v>
      </c>
      <c r="FV279" s="39">
        <v>2</v>
      </c>
      <c r="FW279" s="39">
        <v>0</v>
      </c>
      <c r="FX279" s="39">
        <v>0</v>
      </c>
      <c r="FY279" s="39">
        <v>7</v>
      </c>
      <c r="FZ279" s="40">
        <f t="shared" si="196"/>
        <v>46232</v>
      </c>
      <c r="GA279" s="40">
        <f t="shared" si="196"/>
        <v>46232</v>
      </c>
      <c r="GB279" s="40">
        <f t="shared" si="209"/>
        <v>46416</v>
      </c>
      <c r="GC279" s="40">
        <f t="shared" si="210"/>
        <v>46140</v>
      </c>
      <c r="GD279" s="40">
        <f t="shared" si="211"/>
        <v>46782</v>
      </c>
      <c r="GE279" s="40">
        <f t="shared" si="212"/>
        <v>45773</v>
      </c>
      <c r="GF279" s="40" t="str">
        <f t="shared" si="200"/>
        <v/>
      </c>
      <c r="GG279" s="40" t="str">
        <f t="shared" si="200"/>
        <v/>
      </c>
      <c r="GH279" s="40" t="str">
        <f t="shared" si="200"/>
        <v/>
      </c>
      <c r="GI279" s="39">
        <f t="shared" si="236"/>
        <v>1</v>
      </c>
      <c r="GJ279" s="39">
        <f t="shared" si="237"/>
        <v>0</v>
      </c>
      <c r="GK279" s="39">
        <f t="shared" si="238"/>
        <v>0</v>
      </c>
      <c r="GL279" s="39">
        <f t="shared" si="239"/>
        <v>5</v>
      </c>
    </row>
    <row r="280" spans="1:194" x14ac:dyDescent="0.25">
      <c r="A280" s="19">
        <v>310</v>
      </c>
      <c r="B280" s="43" t="s">
        <v>1428</v>
      </c>
      <c r="C280" s="43" t="s">
        <v>254</v>
      </c>
      <c r="D280" s="43" t="s">
        <v>241</v>
      </c>
      <c r="E280" s="43" t="s">
        <v>346</v>
      </c>
      <c r="F280" s="43" t="s">
        <v>1429</v>
      </c>
      <c r="G280" s="43" t="s">
        <v>243</v>
      </c>
      <c r="H280" s="43" t="s">
        <v>205</v>
      </c>
      <c r="I280" s="43" t="s">
        <v>192</v>
      </c>
      <c r="J280" s="44">
        <f t="shared" si="213"/>
        <v>44637.770833333336</v>
      </c>
      <c r="K280" s="44">
        <v>44273.770833333336</v>
      </c>
      <c r="L280" s="44">
        <v>44104</v>
      </c>
      <c r="M280" s="43" t="s">
        <v>2385</v>
      </c>
      <c r="N280" s="43" t="s">
        <v>193</v>
      </c>
      <c r="O280" s="44">
        <v>46052.780787037038</v>
      </c>
      <c r="P280" s="43">
        <v>3913</v>
      </c>
      <c r="Q280" s="43">
        <v>587</v>
      </c>
      <c r="R280" s="43">
        <v>3326</v>
      </c>
      <c r="S280" s="43" t="s">
        <v>206</v>
      </c>
      <c r="T280" s="44">
        <v>45762.770833333336</v>
      </c>
      <c r="U280" s="44">
        <v>45762.770833333336</v>
      </c>
      <c r="V280" s="44">
        <v>45762.770833333336</v>
      </c>
      <c r="W280" s="44">
        <v>45762.770833333336</v>
      </c>
      <c r="X280" s="44">
        <v>45762.770833333336</v>
      </c>
      <c r="Y280" s="44">
        <v>45762.770833333336</v>
      </c>
      <c r="Z280" s="43" t="s">
        <v>195</v>
      </c>
      <c r="AA280" s="43"/>
      <c r="AB280" s="43"/>
      <c r="AC280" s="43"/>
      <c r="AD280" s="43"/>
      <c r="AE280" s="43">
        <v>2</v>
      </c>
      <c r="AF280" s="43" t="s">
        <v>2386</v>
      </c>
      <c r="AG280" s="43" t="s">
        <v>2386</v>
      </c>
      <c r="AH280" s="43" t="s">
        <v>2387</v>
      </c>
      <c r="AI280" s="43" t="s">
        <v>2387</v>
      </c>
      <c r="AJ280" s="43" t="s">
        <v>2388</v>
      </c>
      <c r="AK280" s="43" t="s">
        <v>2387</v>
      </c>
      <c r="AL280" s="46">
        <v>45942</v>
      </c>
      <c r="AM280" s="46">
        <v>45942</v>
      </c>
      <c r="AN280" s="46">
        <v>46127</v>
      </c>
      <c r="AO280" s="46">
        <v>46127</v>
      </c>
      <c r="AP280" s="47">
        <v>46492</v>
      </c>
      <c r="AQ280" s="46">
        <v>46127</v>
      </c>
      <c r="AR280" s="48"/>
      <c r="AS280" s="48"/>
      <c r="AT280" s="48"/>
      <c r="AU280" s="43">
        <v>1</v>
      </c>
      <c r="AV280" s="43">
        <v>0</v>
      </c>
      <c r="AW280" s="43">
        <v>0</v>
      </c>
      <c r="AX280" s="51" t="s">
        <v>1430</v>
      </c>
      <c r="AY280" s="51" t="s">
        <v>237</v>
      </c>
      <c r="AZ280" s="51" t="s">
        <v>198</v>
      </c>
      <c r="BA280" s="20">
        <f t="shared" ca="1" si="244"/>
        <v>1</v>
      </c>
      <c r="BB280" s="20">
        <f t="shared" ca="1" si="244"/>
        <v>1</v>
      </c>
      <c r="BC280" s="20">
        <f t="shared" ca="1" si="244"/>
        <v>1</v>
      </c>
      <c r="BD280" s="20">
        <f t="shared" ca="1" si="244"/>
        <v>1</v>
      </c>
      <c r="BE280" s="20">
        <f t="shared" ca="1" si="244"/>
        <v>0</v>
      </c>
      <c r="BF280" s="20">
        <f t="shared" ca="1" si="244"/>
        <v>1</v>
      </c>
      <c r="BG280" s="21" t="str">
        <f t="shared" ca="1" si="241"/>
        <v/>
      </c>
      <c r="BH280" s="21" t="str">
        <f t="shared" ca="1" si="241"/>
        <v/>
      </c>
      <c r="BI280" s="21" t="str">
        <f t="shared" ca="1" si="241"/>
        <v/>
      </c>
      <c r="BJ280" s="22">
        <f t="shared" ca="1" si="214"/>
        <v>5</v>
      </c>
      <c r="BK280" s="21">
        <f t="shared" si="215"/>
        <v>2</v>
      </c>
      <c r="BL280" s="22">
        <f t="shared" ca="1" si="216"/>
        <v>4159</v>
      </c>
      <c r="BM280" s="22">
        <f t="shared" ca="1" si="217"/>
        <v>624</v>
      </c>
      <c r="BN280" s="23">
        <f t="shared" ca="1" si="218"/>
        <v>3535</v>
      </c>
      <c r="BO280" s="24">
        <f t="shared" ca="1" si="219"/>
        <v>246</v>
      </c>
      <c r="BP280" s="51" t="str">
        <f>_xlfn.XLOOKUP(E280,[1]Validation!E:E,[1]Validation!F:F,"")</f>
        <v>EN11</v>
      </c>
      <c r="BQ280" s="51" t="str">
        <f>_xlfn.XLOOKUP(BP280,[1]Validation!F:F,[1]Validation!G:G,"")</f>
        <v>EN11 to EN22</v>
      </c>
      <c r="BR280" s="52" t="str">
        <f>VLOOKUP(G280,[1]Validation!$B$1:$C$9,2,0)</f>
        <v>A</v>
      </c>
      <c r="BS280" s="51">
        <f t="shared" ca="1" si="220"/>
        <v>63</v>
      </c>
      <c r="BT280" s="53">
        <f>_xlfn.XLOOKUP(B280,'[2]1. All Calls'!$R:$R,'[2]1. All Calls'!$A:$A,"",0)</f>
        <v>46053.0093402778</v>
      </c>
      <c r="BU280" s="51" t="str">
        <f>_xlfn.XLOOKUP(B280,'[2]1. All Calls'!$R:$R,'[2]1. All Calls'!$F:$F,"",0)</f>
        <v>CC-01959435</v>
      </c>
      <c r="BV280" s="51" t="str">
        <f>_xlfn.XLOOKUP(B280,'[2]1. All Calls'!$R:$R,'[2]1. All Calls'!$J:$J,"",0)</f>
        <v>Sales Call</v>
      </c>
      <c r="BW280" s="53">
        <f>_xlfn.XLOOKUP(B280,'[2]Sch Calls'!$R:$R,'[2]Sch Calls'!$A:$A,"",0)</f>
        <v>45337.742847222202</v>
      </c>
      <c r="BX280" s="51">
        <f>_xlfn.XLOOKUP(B280,'[2]Sch Calls'!$R:$R,'[2]Sch Calls'!$B:$B,"",0)</f>
        <v>2130</v>
      </c>
      <c r="BY280" s="51" t="str">
        <f t="shared" si="197"/>
        <v>13-Oct-25</v>
      </c>
      <c r="BZ280" s="51" t="str">
        <f t="shared" si="197"/>
        <v>13-Oct-25</v>
      </c>
      <c r="CA280" s="51" t="str">
        <f t="shared" si="221"/>
        <v>16-Jan-26</v>
      </c>
      <c r="CB280" s="51" t="str">
        <f t="shared" si="222"/>
        <v>14-Oct-26</v>
      </c>
      <c r="CC280" s="51" t="str">
        <f t="shared" si="223"/>
        <v>16-Apr-27</v>
      </c>
      <c r="CD280" s="51" t="str">
        <f t="shared" si="224"/>
        <v>16-Apr-26</v>
      </c>
      <c r="CE280" s="51">
        <f t="shared" ca="1" si="198"/>
        <v>413</v>
      </c>
      <c r="CF280" s="51">
        <f t="shared" ca="1" si="198"/>
        <v>413</v>
      </c>
      <c r="CG280" s="51">
        <f t="shared" ca="1" si="225"/>
        <v>413</v>
      </c>
      <c r="CH280" s="51">
        <f t="shared" ca="1" si="226"/>
        <v>413</v>
      </c>
      <c r="CI280" s="51">
        <f t="shared" ca="1" si="227"/>
        <v>413</v>
      </c>
      <c r="CJ280" s="51">
        <f t="shared" ca="1" si="228"/>
        <v>413</v>
      </c>
      <c r="CK280" s="51">
        <f t="shared" ca="1" si="245"/>
        <v>826</v>
      </c>
      <c r="CL280" s="51">
        <f t="shared" ca="1" si="245"/>
        <v>826</v>
      </c>
      <c r="CM280" s="51">
        <f t="shared" ca="1" si="245"/>
        <v>826</v>
      </c>
      <c r="CN280" s="51">
        <f t="shared" ca="1" si="245"/>
        <v>826</v>
      </c>
      <c r="CO280" s="51">
        <f t="shared" ca="1" si="245"/>
        <v>826</v>
      </c>
      <c r="CP280" s="51">
        <f t="shared" ca="1" si="245"/>
        <v>826</v>
      </c>
      <c r="CQ280" s="51">
        <f t="shared" ca="1" si="246"/>
        <v>661</v>
      </c>
      <c r="CR280" s="51">
        <f t="shared" ca="1" si="246"/>
        <v>661</v>
      </c>
      <c r="CS280" s="51">
        <f t="shared" ca="1" si="246"/>
        <v>2661</v>
      </c>
      <c r="CT280" s="51">
        <f t="shared" ca="1" si="246"/>
        <v>2661</v>
      </c>
      <c r="CU280" s="51">
        <f t="shared" ca="1" si="246"/>
        <v>6661</v>
      </c>
      <c r="CV280" s="54">
        <f t="shared" ca="1" si="246"/>
        <v>2661</v>
      </c>
      <c r="CW280" s="25" t="s">
        <v>212</v>
      </c>
      <c r="CX280" s="55">
        <v>0.15</v>
      </c>
      <c r="CY280" s="55"/>
      <c r="CZ280" s="26">
        <v>0</v>
      </c>
      <c r="DA280" s="26">
        <v>0</v>
      </c>
      <c r="DB280" s="26">
        <v>0</v>
      </c>
      <c r="DC280" s="26">
        <v>0</v>
      </c>
      <c r="DD280" s="26">
        <v>0</v>
      </c>
      <c r="DE280" s="26">
        <v>0</v>
      </c>
      <c r="DF280" s="26">
        <v>0</v>
      </c>
      <c r="DG280" s="26">
        <v>0</v>
      </c>
      <c r="DH280" s="26">
        <v>0</v>
      </c>
      <c r="DI280" s="26">
        <v>0</v>
      </c>
      <c r="DJ280" s="26">
        <v>0</v>
      </c>
      <c r="DK280" s="26">
        <v>0</v>
      </c>
      <c r="DL280" s="27">
        <f t="shared" si="229"/>
        <v>46128.0093402778</v>
      </c>
      <c r="DM280" s="28">
        <f t="shared" ca="1" si="230"/>
        <v>1</v>
      </c>
      <c r="DN280" s="56">
        <f>_xlfn.XLOOKUP(B280,'[2]1. All Calls'!$R:$R,'[2]1. All Calls'!$A:$A,"",0)</f>
        <v>46053.0093402778</v>
      </c>
      <c r="DO280" s="57" t="str">
        <f ca="1">VLOOKUP(DM280,[1]Validation!$B$20:$C$25,2,0)</f>
        <v>Above 3 months</v>
      </c>
      <c r="DP280" s="58" t="str">
        <f>_xlfn.XLOOKUP(B280,'[1]Active AMCs- Dealer'!E:E,'[1]Active AMCs- Dealer'!L:L,"Not in AMC",0)</f>
        <v>Not in AMC</v>
      </c>
      <c r="DQ280" s="50" t="s">
        <v>213</v>
      </c>
      <c r="DR280" s="29" t="str">
        <f>_xlfn.XLOOKUP(B280,'[2]1. All Calls'!$R:$R,'[2]1. All Calls'!$F:$F,"",0)</f>
        <v>CC-01959435</v>
      </c>
      <c r="DS280" s="29" t="str">
        <f>_xlfn.XLOOKUP(B280,'[2]1. All Calls'!$R:$R,'[2]1. All Calls'!$AB:$AB,"",0)</f>
        <v>Sales call carried out for HMR update</v>
      </c>
      <c r="DT280" s="30">
        <f>_xlfn.XLOOKUP(DR280,'[2]1. All Calls'!$F:$F,'[2]1. All Calls'!$A:$A,"",0)</f>
        <v>46053.0093402778</v>
      </c>
      <c r="DU280" s="31">
        <f>_xlfn.XLOOKUP(DR280,'[2]1. All Calls'!$F:$F,'[2]1. All Calls'!$B:$B,"",0)</f>
        <v>3913</v>
      </c>
      <c r="DV280" s="31">
        <f>_xlfn.XLOOKUP(B280,[1]MDA_Assets!D:D,[1]MDA_Assets!N:N,"",0)</f>
        <v>587</v>
      </c>
      <c r="DW280" s="31">
        <f>_xlfn.XLOOKUP(B280,[1]MDA_Assets!D:D,[1]MDA_Assets!O:O,"",0)</f>
        <v>3326</v>
      </c>
      <c r="DX280" s="32" t="str">
        <f>_xlfn.XLOOKUP(B280,[1]MDA_Assets!D:D,[1]MDA_Assets!Q:Q,"",0)</f>
        <v>XD</v>
      </c>
      <c r="DY280" s="33">
        <f>_xlfn.XLOOKUP(B280,[1]MDA_Assets!D:D,[1]MDA_Assets!R:R,"",0)</f>
        <v>45763</v>
      </c>
      <c r="DZ280" s="33">
        <f>_xlfn.XLOOKUP(B280,[1]MDA_Assets!D:D,[1]MDA_Assets!S:S,"",0)</f>
        <v>45763</v>
      </c>
      <c r="EA280" s="33">
        <f>_xlfn.XLOOKUP(B280,[1]MDA_Assets!D:D,[1]MDA_Assets!T:T,"",0)</f>
        <v>45763</v>
      </c>
      <c r="EB280" s="33">
        <f>_xlfn.XLOOKUP(B280,[1]MDA_Assets!D:D,[1]MDA_Assets!U:U,"",0)</f>
        <v>45763</v>
      </c>
      <c r="EC280" s="33">
        <f>_xlfn.XLOOKUP(B280,[1]MDA_Assets!D:D,[1]MDA_Assets!V:V,"",0)</f>
        <v>45763</v>
      </c>
      <c r="ED280" s="33">
        <f>_xlfn.XLOOKUP(B280,[1]MDA_Assets!D:D,[1]MDA_Assets!W:W,"",0)</f>
        <v>45763</v>
      </c>
      <c r="EE280" s="32" t="str">
        <f>_xlfn.XLOOKUP(B280,[1]MDA_Assets!D:D,[1]MDA_Assets!X:X,"",0)</f>
        <v>No</v>
      </c>
      <c r="EF280" s="33">
        <f>_xlfn.XLOOKUP(B280,[1]MDA_Assets!D:D,[1]MDA_Assets!Y:Y,"",0)</f>
        <v>0</v>
      </c>
      <c r="EG280" s="33">
        <f>_xlfn.XLOOKUP(B280,[1]MDA_Assets!D:D,[1]MDA_Assets!Z:Z,"",0)</f>
        <v>0</v>
      </c>
      <c r="EH280" s="33">
        <f>_xlfn.XLOOKUP(B280,[1]MDA_Assets!D:D,[1]MDA_Assets!AA:AA,"",0)</f>
        <v>0</v>
      </c>
      <c r="EI280" s="34">
        <f>_xlfn.XLOOKUP(B280,[1]MDA_Assets!D:D,[1]MDA_Assets!P:P,"",0)</f>
        <v>2</v>
      </c>
      <c r="EJ280" s="35" t="str">
        <f>_xlfn.XLOOKUP(B280,[1]MDA_Assets!D:D,[1]MDA_Assets!AB:AB,"",0)</f>
        <v>1487</v>
      </c>
      <c r="EK280" s="35" t="str">
        <f>_xlfn.XLOOKUP(B280,[1]MDA_Assets!D:D,[1]MDA_Assets!AC:AC,"",0)</f>
        <v>1487</v>
      </c>
      <c r="EL280" s="35" t="str">
        <f>_xlfn.XLOOKUP(B280,[1]MDA_Assets!D:D,[1]MDA_Assets!AD:AD,"",0)</f>
        <v>3487</v>
      </c>
      <c r="EM280" s="35" t="str">
        <f>_xlfn.XLOOKUP(B280,[1]MDA_Assets!D:D,[1]MDA_Assets!AE:AE,"",0)</f>
        <v>3487</v>
      </c>
      <c r="EN280" s="35" t="str">
        <f>_xlfn.XLOOKUP(B280,[1]MDA_Assets!D:D,[1]MDA_Assets!AF:AF,"",0)</f>
        <v>7487</v>
      </c>
      <c r="EO280" s="35" t="str">
        <f>_xlfn.XLOOKUP(B280,[1]MDA_Assets!D:D,[1]MDA_Assets!AG:AG,"",0)</f>
        <v>3487</v>
      </c>
      <c r="EP280" s="36">
        <f t="shared" si="199"/>
        <v>180</v>
      </c>
      <c r="EQ280" s="36">
        <f t="shared" si="199"/>
        <v>180</v>
      </c>
      <c r="ER280" s="36">
        <f t="shared" si="231"/>
        <v>365</v>
      </c>
      <c r="ES280" s="36">
        <f t="shared" si="232"/>
        <v>365</v>
      </c>
      <c r="ET280" s="36">
        <f t="shared" si="233"/>
        <v>730</v>
      </c>
      <c r="EU280" s="36">
        <f t="shared" si="234"/>
        <v>365</v>
      </c>
      <c r="EV280" s="36" t="str">
        <f t="shared" si="235"/>
        <v/>
      </c>
      <c r="EW280" s="36" t="str">
        <f t="shared" si="207"/>
        <v/>
      </c>
      <c r="EX280" s="36" t="str">
        <f t="shared" si="208"/>
        <v/>
      </c>
      <c r="EY280" s="36">
        <f t="shared" si="206"/>
        <v>5.81</v>
      </c>
      <c r="EZ280" s="36">
        <f t="shared" si="206"/>
        <v>5.81</v>
      </c>
      <c r="FA280" s="36">
        <f t="shared" si="206"/>
        <v>11.78</v>
      </c>
      <c r="FB280" s="36">
        <f t="shared" si="205"/>
        <v>11.78</v>
      </c>
      <c r="FC280" s="36">
        <f t="shared" si="205"/>
        <v>23.55</v>
      </c>
      <c r="FD280" s="36">
        <f t="shared" si="205"/>
        <v>11.78</v>
      </c>
      <c r="FE280" s="36" t="str">
        <f t="shared" si="205"/>
        <v/>
      </c>
      <c r="FF280" s="36" t="str">
        <f t="shared" si="205"/>
        <v/>
      </c>
      <c r="FG280" s="36" t="str">
        <f t="shared" si="205"/>
        <v/>
      </c>
      <c r="FH280" s="37" t="str" cm="1">
        <f t="array" ref="FH280">_xlfn.IFS(EY280="", "No Data", EY280&lt;0, "Negative/Future", EY280=0, "Zero Days", EY280&lt;=3, "&lt; 3 Months", EY280&lt;=6, "3 to 6 Months", EY280&lt;=9, "6 to 9 Months", EY280&lt;=12, "9 to 12 Months", EY280&lt;=15, "12 to 15 Months", EY280&lt;=18, "15 to 18 Months", EY280&lt;=24, "18 to 24 Months", EY280&gt;24, "&gt; 24 Months")</f>
        <v>3 to 6 Months</v>
      </c>
      <c r="FI280" s="37" t="str" cm="1">
        <f t="array" ref="FI280">_xlfn.IFS(EZ280="", "No Data", EZ280&lt;0, "Negative/Future", EZ280=0, "Zero Days", EZ280&lt;=3, "&lt; 3 Months", EZ280&lt;=6, "3 to 6 Months", EZ280&lt;=9, "6 to 9 Months", EZ280&lt;=12, "9 to 12 Months", EZ280&lt;=15, "12 to 15 Months", EZ280&lt;=18, "15 to 18 Months", EZ280&lt;=24, "18 to 24 Months", EZ280&gt;24, "&gt; 24 Months")</f>
        <v>3 to 6 Months</v>
      </c>
      <c r="FJ280" s="37" t="str" cm="1">
        <f t="array" ref="FJ280">_xlfn.IFS(FA280="", "No Data", FA280&lt;0, "Negative/Future", FA280=0, "Zero Days", FA280&lt;=3, "&lt; 3 Months", FA280&lt;=6, "3 to 6 Months", FA280&lt;=9, "6 to 9 Months", FA280&lt;=12, "9 to 12 Months", FA280&lt;=15, "12 to 15 Months", FA280&lt;=18, "15 to 18 Months", FA280&lt;=24, "18 to 24 Months", FA280&gt;24, "&gt; 24 Months")</f>
        <v>9 to 12 Months</v>
      </c>
      <c r="FK280" s="37" t="str" cm="1">
        <f t="array" ref="FK280">_xlfn.IFS(FB280="", "No Data", FB280&lt;0, "Negative/Future", FB280=0, "Zero Days", FB280&lt;=3, "&lt; 3 Months", FB280&lt;=6, "3 to 6 Months", FB280&lt;=9, "6 to 9 Months", FB280&lt;=12, "9 to 12 Months", FB280&lt;=15, "12 to 15 Months", FB280&lt;=18, "15 to 18 Months", FB280&lt;=24, "18 to 24 Months", FB280&gt;24, "&gt; 24 Months")</f>
        <v>9 to 12 Months</v>
      </c>
      <c r="FL280" s="37" t="str" cm="1">
        <f t="array" ref="FL280">_xlfn.IFS(FC280="", "No Data", FC280&lt;0, "Negative/Future", FC280=0, "Zero Days", FC280&lt;=3, "&lt; 3 Months", FC280&lt;=6, "3 to 6 Months", FC280&lt;=9, "6 to 9 Months", FC280&lt;=12, "9 to 12 Months", FC280&lt;=15, "12 to 15 Months", FC280&lt;=18, "15 to 18 Months", FC280&lt;=24, "18 to 24 Months", FC280&gt;24, "&gt; 24 Months")</f>
        <v>18 to 24 Months</v>
      </c>
      <c r="FM280" s="37" t="str" cm="1">
        <f t="array" ref="FM280">_xlfn.IFS(FD280="", "No Data", FD280&lt;0, "Negative/Future", FD280=0, "Zero Days", FD280&lt;=3, "&lt; 3 Months", FD280&lt;=6, "3 to 6 Months", FD280&lt;=9, "6 to 9 Months", FD280&lt;=12, "9 to 12 Months", FD280&lt;=15, "12 to 15 Months", FD280&lt;=18, "15 to 18 Months", FD280&lt;=24, "18 to 24 Months", FD280&gt;24, "&gt; 24 Months")</f>
        <v>9 to 12 Months</v>
      </c>
      <c r="FN280" s="37" t="str" cm="1">
        <f t="array" ref="FN280">_xlfn.IFS(FE280="", "No Data", FE280&lt;0, "Negative/Future", FE280=0, "Zero Days", FE280&lt;=3, "&lt; 3 Months", FE280&lt;=6, "3 to 6 Months", FE280&lt;=9, "6 to 9 Months", FE280&lt;=12, "9 to 12 Months", FE280&lt;=15, "12 to 15 Months", FE280&lt;=18, "15 to 18 Months", FE280&lt;=24, "18 to 24 Months", FE280&gt;24, "&gt; 24 Months")</f>
        <v>No Data</v>
      </c>
      <c r="FO280" s="37" t="str" cm="1">
        <f t="array" ref="FO280">_xlfn.IFS(FG280="", "No Data", FG280&lt;0, "Negative/Future", FG280=0, "Zero Days", FG280&lt;=3, "&lt; 3 Months", FG280&lt;=6, "3 to 6 Months", FG280&lt;=9, "6 to 9 Months", FG280&lt;=12, "9 to 12 Months", FG280&lt;=15, "12 to 15 Months", FG280&lt;=18, "15 to 18 Months", FG280&lt;=24, "18 to 24 Months", FG280&gt;24, "&gt; 24 Months")</f>
        <v>No Data</v>
      </c>
      <c r="FP280" s="37" t="str" cm="1">
        <f t="array" ref="FP280">_xlfn.IFS(FF280="", "No Data", FF280&lt;0, "Negative/Future", FF280=0, "Zero Days", FF280&lt;=3, "&lt; 3 Months", FF280&lt;=6, "3 to 6 Months", FF280&lt;=9, "6 to 9 Months", FF280&lt;=12, "9 to 12 Months", FF280&lt;=15, "12 to 15 Months", FF280&lt;=18, "15 to 18 Months", FF280&lt;=24, "18 to 24 Months", FF280&gt;24, "&gt; 24 Months")</f>
        <v>No Data</v>
      </c>
      <c r="FQ280" s="29" t="s">
        <v>1431</v>
      </c>
      <c r="FR280" s="29">
        <v>7070090067</v>
      </c>
      <c r="FS280" s="38" t="str">
        <f>VLOOKUP(_xlfn.XLOOKUP(B280,[1]MDA_Assets!D:D,[1]MDA_Assets!I:I,"",0),[1]Validation!$B$1:$C$8,2,0)</f>
        <v>A</v>
      </c>
      <c r="FT280" s="38" t="s">
        <v>202</v>
      </c>
      <c r="FU280" s="31" t="str">
        <f>_xlfn.XLOOKUP(B280,[1]MDA_Assets!D:D,[1]MDA_Assets!X:X,"",0)</f>
        <v>No</v>
      </c>
      <c r="FV280" s="39">
        <v>5</v>
      </c>
      <c r="FW280" s="39">
        <v>0</v>
      </c>
      <c r="FX280" s="39">
        <v>0</v>
      </c>
      <c r="FY280" s="39">
        <v>4</v>
      </c>
      <c r="FZ280" s="40">
        <f t="shared" si="196"/>
        <v>45943</v>
      </c>
      <c r="GA280" s="40">
        <f t="shared" si="196"/>
        <v>45943</v>
      </c>
      <c r="GB280" s="40">
        <f t="shared" si="209"/>
        <v>46128</v>
      </c>
      <c r="GC280" s="40">
        <f t="shared" si="210"/>
        <v>46128</v>
      </c>
      <c r="GD280" s="40">
        <f t="shared" si="211"/>
        <v>46493</v>
      </c>
      <c r="GE280" s="40">
        <f t="shared" si="212"/>
        <v>46128</v>
      </c>
      <c r="GF280" s="40" t="str">
        <f t="shared" si="200"/>
        <v/>
      </c>
      <c r="GG280" s="40" t="str">
        <f t="shared" si="200"/>
        <v/>
      </c>
      <c r="GH280" s="40" t="str">
        <f t="shared" si="200"/>
        <v/>
      </c>
      <c r="GI280" s="39">
        <f t="shared" si="236"/>
        <v>2</v>
      </c>
      <c r="GJ280" s="39">
        <f t="shared" si="237"/>
        <v>0</v>
      </c>
      <c r="GK280" s="39">
        <f t="shared" si="238"/>
        <v>0</v>
      </c>
      <c r="GL280" s="39">
        <f t="shared" si="239"/>
        <v>4</v>
      </c>
    </row>
    <row r="281" spans="1:194" x14ac:dyDescent="0.25">
      <c r="A281" s="19">
        <v>311</v>
      </c>
      <c r="B281" s="43" t="s">
        <v>1432</v>
      </c>
      <c r="C281" s="43" t="s">
        <v>254</v>
      </c>
      <c r="D281" s="43" t="s">
        <v>241</v>
      </c>
      <c r="E281" s="43" t="s">
        <v>1433</v>
      </c>
      <c r="F281" s="43" t="s">
        <v>1434</v>
      </c>
      <c r="G281" s="43" t="s">
        <v>225</v>
      </c>
      <c r="H281" s="43" t="s">
        <v>277</v>
      </c>
      <c r="I281" s="43" t="s">
        <v>192</v>
      </c>
      <c r="J281" s="44">
        <f t="shared" si="213"/>
        <v>44567.770833333336</v>
      </c>
      <c r="K281" s="44">
        <v>44203.770833333336</v>
      </c>
      <c r="L281" s="44">
        <v>44165</v>
      </c>
      <c r="M281" s="43" t="s">
        <v>2389</v>
      </c>
      <c r="N281" s="43" t="s">
        <v>193</v>
      </c>
      <c r="O281" s="44">
        <v>46050.468344907407</v>
      </c>
      <c r="P281" s="43">
        <v>5172</v>
      </c>
      <c r="Q281" s="43"/>
      <c r="R281" s="43">
        <v>5172</v>
      </c>
      <c r="S281" s="43" t="s">
        <v>206</v>
      </c>
      <c r="T281" s="44">
        <v>46023.770833333336</v>
      </c>
      <c r="U281" s="44">
        <v>46023.770833333336</v>
      </c>
      <c r="V281" s="44">
        <v>46023.770833333336</v>
      </c>
      <c r="W281" s="44">
        <v>46023.770833333336</v>
      </c>
      <c r="X281" s="44">
        <v>46023.770833333336</v>
      </c>
      <c r="Y281" s="44">
        <v>46023.770833333336</v>
      </c>
      <c r="Z281" s="43" t="s">
        <v>195</v>
      </c>
      <c r="AA281" s="43"/>
      <c r="AB281" s="43"/>
      <c r="AC281" s="43"/>
      <c r="AD281" s="43"/>
      <c r="AE281" s="43">
        <v>3</v>
      </c>
      <c r="AF281" s="43" t="s">
        <v>2281</v>
      </c>
      <c r="AG281" s="43" t="s">
        <v>2281</v>
      </c>
      <c r="AH281" s="43" t="s">
        <v>2279</v>
      </c>
      <c r="AI281" s="43" t="s">
        <v>2279</v>
      </c>
      <c r="AJ281" s="43" t="s">
        <v>2322</v>
      </c>
      <c r="AK281" s="43" t="s">
        <v>2279</v>
      </c>
      <c r="AL281" s="49">
        <v>46203</v>
      </c>
      <c r="AM281" s="49">
        <v>46203</v>
      </c>
      <c r="AN281" s="47">
        <v>46388</v>
      </c>
      <c r="AO281" s="47">
        <v>46388</v>
      </c>
      <c r="AP281" s="47">
        <v>46753</v>
      </c>
      <c r="AQ281" s="47">
        <v>46388</v>
      </c>
      <c r="AR281" s="48"/>
      <c r="AS281" s="48"/>
      <c r="AT281" s="48"/>
      <c r="AU281" s="43">
        <v>0</v>
      </c>
      <c r="AV281" s="43">
        <v>0</v>
      </c>
      <c r="AW281" s="43">
        <v>1</v>
      </c>
      <c r="AX281" s="51" t="s">
        <v>211</v>
      </c>
      <c r="AY281" s="51" t="s">
        <v>211</v>
      </c>
      <c r="AZ281" s="51" t="s">
        <v>198</v>
      </c>
      <c r="BA281" s="20">
        <f t="shared" ca="1" si="244"/>
        <v>0</v>
      </c>
      <c r="BB281" s="20">
        <f t="shared" ca="1" si="244"/>
        <v>0</v>
      </c>
      <c r="BC281" s="20">
        <f t="shared" ca="1" si="244"/>
        <v>0</v>
      </c>
      <c r="BD281" s="20">
        <f t="shared" ca="1" si="244"/>
        <v>0</v>
      </c>
      <c r="BE281" s="20">
        <f t="shared" ca="1" si="244"/>
        <v>0</v>
      </c>
      <c r="BF281" s="20">
        <f t="shared" ca="1" si="244"/>
        <v>0</v>
      </c>
      <c r="BG281" s="21" t="str">
        <f t="shared" ca="1" si="241"/>
        <v/>
      </c>
      <c r="BH281" s="21" t="str">
        <f t="shared" ca="1" si="241"/>
        <v/>
      </c>
      <c r="BI281" s="21" t="str">
        <f t="shared" ca="1" si="241"/>
        <v/>
      </c>
      <c r="BJ281" s="22">
        <f t="shared" ca="1" si="214"/>
        <v>0</v>
      </c>
      <c r="BK281" s="21">
        <f t="shared" si="215"/>
        <v>3</v>
      </c>
      <c r="BL281" s="22">
        <f t="shared" ca="1" si="216"/>
        <v>5549</v>
      </c>
      <c r="BM281" s="22">
        <f t="shared" ca="1" si="217"/>
        <v>0</v>
      </c>
      <c r="BN281" s="23">
        <f t="shared" ca="1" si="218"/>
        <v>5549</v>
      </c>
      <c r="BO281" s="24">
        <f t="shared" ca="1" si="219"/>
        <v>377</v>
      </c>
      <c r="BP281" s="51" t="str">
        <f>_xlfn.XLOOKUP(E281,[1]Validation!E:E,[1]Validation!F:F,"")</f>
        <v>EN5</v>
      </c>
      <c r="BQ281" s="51" t="str">
        <f>_xlfn.XLOOKUP(BP281,[1]Validation!F:F,[1]Validation!G:G,"")</f>
        <v>EN4 to EN7</v>
      </c>
      <c r="BR281" s="52" t="str">
        <f>VLOOKUP(G281,[1]Validation!$B$1:$C$9,2,0)</f>
        <v>C</v>
      </c>
      <c r="BS281" s="51">
        <f t="shared" ca="1" si="220"/>
        <v>65</v>
      </c>
      <c r="BT281" s="53">
        <f>_xlfn.XLOOKUP(B281,'[2]1. All Calls'!$R:$R,'[2]1. All Calls'!$A:$A,"",0)</f>
        <v>46050.6969791667</v>
      </c>
      <c r="BU281" s="51" t="str">
        <f>_xlfn.XLOOKUP(B281,'[2]1. All Calls'!$R:$R,'[2]1. All Calls'!$F:$F,"",0)</f>
        <v>CC-01956204</v>
      </c>
      <c r="BV281" s="51" t="str">
        <f>_xlfn.XLOOKUP(B281,'[2]1. All Calls'!$R:$R,'[2]1. All Calls'!$J:$J,"",0)</f>
        <v>Sales Call</v>
      </c>
      <c r="BW281" s="53">
        <f>_xlfn.XLOOKUP(B281,'[2]Sch Calls'!$R:$R,'[2]Sch Calls'!$A:$A,"",0)</f>
        <v>45485.60833333333</v>
      </c>
      <c r="BX281" s="51">
        <f>_xlfn.XLOOKUP(B281,'[2]Sch Calls'!$R:$R,'[2]Sch Calls'!$B:$B,"",0)</f>
        <v>2167</v>
      </c>
      <c r="BY281" s="51" t="str">
        <f t="shared" si="197"/>
        <v>01-Jul-26</v>
      </c>
      <c r="BZ281" s="51" t="str">
        <f t="shared" si="197"/>
        <v>01-Jul-26</v>
      </c>
      <c r="CA281" s="51" t="str">
        <f t="shared" si="221"/>
        <v>04-Oct-26</v>
      </c>
      <c r="CB281" s="51" t="str">
        <f t="shared" si="222"/>
        <v>02-Jul-27</v>
      </c>
      <c r="CC281" s="51" t="str">
        <f t="shared" si="223"/>
        <v>02-Jan-28</v>
      </c>
      <c r="CD281" s="51" t="str">
        <f t="shared" si="224"/>
        <v>02-Jan-27</v>
      </c>
      <c r="CE281" s="51">
        <f t="shared" ca="1" si="198"/>
        <v>152</v>
      </c>
      <c r="CF281" s="51">
        <f t="shared" ca="1" si="198"/>
        <v>152</v>
      </c>
      <c r="CG281" s="51">
        <f t="shared" ca="1" si="225"/>
        <v>152</v>
      </c>
      <c r="CH281" s="51">
        <f t="shared" ca="1" si="226"/>
        <v>152</v>
      </c>
      <c r="CI281" s="51">
        <f t="shared" ca="1" si="227"/>
        <v>152</v>
      </c>
      <c r="CJ281" s="51">
        <f t="shared" ca="1" si="228"/>
        <v>152</v>
      </c>
      <c r="CK281" s="51">
        <f t="shared" ca="1" si="245"/>
        <v>456</v>
      </c>
      <c r="CL281" s="51">
        <f t="shared" ca="1" si="245"/>
        <v>456</v>
      </c>
      <c r="CM281" s="51">
        <f t="shared" ca="1" si="245"/>
        <v>456</v>
      </c>
      <c r="CN281" s="51">
        <f t="shared" ca="1" si="245"/>
        <v>456</v>
      </c>
      <c r="CO281" s="51">
        <f t="shared" ca="1" si="245"/>
        <v>456</v>
      </c>
      <c r="CP281" s="51">
        <f t="shared" ca="1" si="245"/>
        <v>456</v>
      </c>
      <c r="CQ281" s="51">
        <f t="shared" ca="1" si="246"/>
        <v>1288</v>
      </c>
      <c r="CR281" s="51">
        <f t="shared" ca="1" si="246"/>
        <v>1288</v>
      </c>
      <c r="CS281" s="51">
        <f t="shared" ca="1" si="246"/>
        <v>3288</v>
      </c>
      <c r="CT281" s="51">
        <f t="shared" ca="1" si="246"/>
        <v>3288</v>
      </c>
      <c r="CU281" s="51">
        <f t="shared" ca="1" si="246"/>
        <v>7288</v>
      </c>
      <c r="CV281" s="54">
        <f t="shared" ca="1" si="246"/>
        <v>3288</v>
      </c>
      <c r="CW281" s="25" t="s">
        <v>212</v>
      </c>
      <c r="CX281" s="55">
        <v>0</v>
      </c>
      <c r="CY281" s="55"/>
      <c r="CZ281" s="26">
        <v>0</v>
      </c>
      <c r="DA281" s="26">
        <v>0</v>
      </c>
      <c r="DB281" s="26">
        <v>0</v>
      </c>
      <c r="DC281" s="26">
        <v>0</v>
      </c>
      <c r="DD281" s="26">
        <v>0</v>
      </c>
      <c r="DE281" s="26">
        <v>0</v>
      </c>
      <c r="DF281" s="26">
        <v>0</v>
      </c>
      <c r="DG281" s="26">
        <v>0</v>
      </c>
      <c r="DH281" s="26">
        <v>0</v>
      </c>
      <c r="DI281" s="26">
        <v>0</v>
      </c>
      <c r="DJ281" s="26">
        <v>0</v>
      </c>
      <c r="DK281" s="26">
        <v>0</v>
      </c>
      <c r="DL281" s="27">
        <f t="shared" si="229"/>
        <v>46125.6969791667</v>
      </c>
      <c r="DM281" s="28">
        <f t="shared" ca="1" si="230"/>
        <v>1</v>
      </c>
      <c r="DN281" s="56">
        <f>_xlfn.XLOOKUP(B281,'[2]1. All Calls'!$R:$R,'[2]1. All Calls'!$A:$A,"",0)</f>
        <v>46050.6969791667</v>
      </c>
      <c r="DO281" s="57" t="str">
        <f ca="1">VLOOKUP(DM281,[1]Validation!$B$20:$C$25,2,0)</f>
        <v>Above 3 months</v>
      </c>
      <c r="DP281" s="58" t="str">
        <f>_xlfn.XLOOKUP(B281,'[1]Active AMCs- Dealer'!E:E,'[1]Active AMCs- Dealer'!L:L,"Not in AMC",0)</f>
        <v>Not in AMC</v>
      </c>
      <c r="DQ281" s="50" t="s">
        <v>238</v>
      </c>
      <c r="DR281" s="29" t="str">
        <f>_xlfn.XLOOKUP(B281,'[2]1. All Calls'!$R:$R,'[2]1. All Calls'!$F:$F,"",0)</f>
        <v>CC-01956204</v>
      </c>
      <c r="DS281" s="29" t="str">
        <f>_xlfn.XLOOKUP(B281,'[2]1. All Calls'!$R:$R,'[2]1. All Calls'!$AB:$AB,"",0)</f>
        <v>Sales call carried out for HMR update</v>
      </c>
      <c r="DT281" s="30">
        <f>_xlfn.XLOOKUP(DR281,'[2]1. All Calls'!$F:$F,'[2]1. All Calls'!$A:$A,"",0)</f>
        <v>46050.6969791667</v>
      </c>
      <c r="DU281" s="31">
        <f>_xlfn.XLOOKUP(DR281,'[2]1. All Calls'!$F:$F,'[2]1. All Calls'!$B:$B,"",0)</f>
        <v>5172</v>
      </c>
      <c r="DV281" s="31">
        <f>_xlfn.XLOOKUP(B281,[1]MDA_Assets!D:D,[1]MDA_Assets!N:N,"",0)</f>
        <v>0</v>
      </c>
      <c r="DW281" s="31">
        <f>_xlfn.XLOOKUP(B281,[1]MDA_Assets!D:D,[1]MDA_Assets!O:O,"",0)</f>
        <v>5172</v>
      </c>
      <c r="DX281" s="32" t="str">
        <f>_xlfn.XLOOKUP(B281,[1]MDA_Assets!D:D,[1]MDA_Assets!Q:Q,"",0)</f>
        <v>XD</v>
      </c>
      <c r="DY281" s="33">
        <f>_xlfn.XLOOKUP(B281,[1]MDA_Assets!D:D,[1]MDA_Assets!R:R,"",0)</f>
        <v>46024</v>
      </c>
      <c r="DZ281" s="33">
        <f>_xlfn.XLOOKUP(B281,[1]MDA_Assets!D:D,[1]MDA_Assets!S:S,"",0)</f>
        <v>46024</v>
      </c>
      <c r="EA281" s="33">
        <f>_xlfn.XLOOKUP(B281,[1]MDA_Assets!D:D,[1]MDA_Assets!T:T,"",0)</f>
        <v>46024</v>
      </c>
      <c r="EB281" s="33">
        <f>_xlfn.XLOOKUP(B281,[1]MDA_Assets!D:D,[1]MDA_Assets!U:U,"",0)</f>
        <v>46024</v>
      </c>
      <c r="EC281" s="33">
        <f>_xlfn.XLOOKUP(B281,[1]MDA_Assets!D:D,[1]MDA_Assets!V:V,"",0)</f>
        <v>46024</v>
      </c>
      <c r="ED281" s="33">
        <f>_xlfn.XLOOKUP(B281,[1]MDA_Assets!D:D,[1]MDA_Assets!W:W,"",0)</f>
        <v>46024</v>
      </c>
      <c r="EE281" s="32" t="str">
        <f>_xlfn.XLOOKUP(B281,[1]MDA_Assets!D:D,[1]MDA_Assets!X:X,"",0)</f>
        <v>No</v>
      </c>
      <c r="EF281" s="33">
        <f>_xlfn.XLOOKUP(B281,[1]MDA_Assets!D:D,[1]MDA_Assets!Y:Y,"",0)</f>
        <v>0</v>
      </c>
      <c r="EG281" s="33">
        <f>_xlfn.XLOOKUP(B281,[1]MDA_Assets!D:D,[1]MDA_Assets!Z:Z,"",0)</f>
        <v>0</v>
      </c>
      <c r="EH281" s="33">
        <f>_xlfn.XLOOKUP(B281,[1]MDA_Assets!D:D,[1]MDA_Assets!AA:AA,"",0)</f>
        <v>0</v>
      </c>
      <c r="EI281" s="34">
        <f>_xlfn.XLOOKUP(B281,[1]MDA_Assets!D:D,[1]MDA_Assets!P:P,"",0)</f>
        <v>3</v>
      </c>
      <c r="EJ281" s="35" t="str">
        <f>_xlfn.XLOOKUP(B281,[1]MDA_Assets!D:D,[1]MDA_Assets!AB:AB,"",0)</f>
        <v>1744</v>
      </c>
      <c r="EK281" s="35" t="str">
        <f>_xlfn.XLOOKUP(B281,[1]MDA_Assets!D:D,[1]MDA_Assets!AC:AC,"",0)</f>
        <v>1744</v>
      </c>
      <c r="EL281" s="35" t="str">
        <f>_xlfn.XLOOKUP(B281,[1]MDA_Assets!D:D,[1]MDA_Assets!AD:AD,"",0)</f>
        <v>3744</v>
      </c>
      <c r="EM281" s="35" t="str">
        <f>_xlfn.XLOOKUP(B281,[1]MDA_Assets!D:D,[1]MDA_Assets!AE:AE,"",0)</f>
        <v>3744</v>
      </c>
      <c r="EN281" s="35" t="str">
        <f>_xlfn.XLOOKUP(B281,[1]MDA_Assets!D:D,[1]MDA_Assets!AF:AF,"",0)</f>
        <v>7744</v>
      </c>
      <c r="EO281" s="35" t="str">
        <f>_xlfn.XLOOKUP(B281,[1]MDA_Assets!D:D,[1]MDA_Assets!AG:AG,"",0)</f>
        <v>3744</v>
      </c>
      <c r="EP281" s="36">
        <f t="shared" si="199"/>
        <v>180</v>
      </c>
      <c r="EQ281" s="36">
        <f t="shared" si="199"/>
        <v>180</v>
      </c>
      <c r="ER281" s="36">
        <f t="shared" si="231"/>
        <v>365</v>
      </c>
      <c r="ES281" s="36">
        <f t="shared" si="232"/>
        <v>365</v>
      </c>
      <c r="ET281" s="36">
        <f t="shared" si="233"/>
        <v>730</v>
      </c>
      <c r="EU281" s="36">
        <f t="shared" si="234"/>
        <v>365</v>
      </c>
      <c r="EV281" s="36" t="str">
        <f t="shared" si="235"/>
        <v/>
      </c>
      <c r="EW281" s="36" t="str">
        <f t="shared" si="207"/>
        <v/>
      </c>
      <c r="EX281" s="36" t="str">
        <f t="shared" si="208"/>
        <v/>
      </c>
      <c r="EY281" s="36">
        <f t="shared" si="206"/>
        <v>5.81</v>
      </c>
      <c r="EZ281" s="36">
        <f t="shared" si="206"/>
        <v>5.81</v>
      </c>
      <c r="FA281" s="36">
        <f t="shared" si="206"/>
        <v>11.78</v>
      </c>
      <c r="FB281" s="36">
        <f t="shared" si="205"/>
        <v>11.78</v>
      </c>
      <c r="FC281" s="36">
        <f t="shared" si="205"/>
        <v>23.55</v>
      </c>
      <c r="FD281" s="36">
        <f t="shared" si="205"/>
        <v>11.78</v>
      </c>
      <c r="FE281" s="36" t="str">
        <f t="shared" si="205"/>
        <v/>
      </c>
      <c r="FF281" s="36" t="str">
        <f t="shared" si="205"/>
        <v/>
      </c>
      <c r="FG281" s="36" t="str">
        <f t="shared" si="205"/>
        <v/>
      </c>
      <c r="FH281" s="37" t="str" cm="1">
        <f t="array" ref="FH281">_xlfn.IFS(EY281="", "No Data", EY281&lt;0, "Negative/Future", EY281=0, "Zero Days", EY281&lt;=3, "&lt; 3 Months", EY281&lt;=6, "3 to 6 Months", EY281&lt;=9, "6 to 9 Months", EY281&lt;=12, "9 to 12 Months", EY281&lt;=15, "12 to 15 Months", EY281&lt;=18, "15 to 18 Months", EY281&lt;=24, "18 to 24 Months", EY281&gt;24, "&gt; 24 Months")</f>
        <v>3 to 6 Months</v>
      </c>
      <c r="FI281" s="37" t="str" cm="1">
        <f t="array" ref="FI281">_xlfn.IFS(EZ281="", "No Data", EZ281&lt;0, "Negative/Future", EZ281=0, "Zero Days", EZ281&lt;=3, "&lt; 3 Months", EZ281&lt;=6, "3 to 6 Months", EZ281&lt;=9, "6 to 9 Months", EZ281&lt;=12, "9 to 12 Months", EZ281&lt;=15, "12 to 15 Months", EZ281&lt;=18, "15 to 18 Months", EZ281&lt;=24, "18 to 24 Months", EZ281&gt;24, "&gt; 24 Months")</f>
        <v>3 to 6 Months</v>
      </c>
      <c r="FJ281" s="37" t="str" cm="1">
        <f t="array" ref="FJ281">_xlfn.IFS(FA281="", "No Data", FA281&lt;0, "Negative/Future", FA281=0, "Zero Days", FA281&lt;=3, "&lt; 3 Months", FA281&lt;=6, "3 to 6 Months", FA281&lt;=9, "6 to 9 Months", FA281&lt;=12, "9 to 12 Months", FA281&lt;=15, "12 to 15 Months", FA281&lt;=18, "15 to 18 Months", FA281&lt;=24, "18 to 24 Months", FA281&gt;24, "&gt; 24 Months")</f>
        <v>9 to 12 Months</v>
      </c>
      <c r="FK281" s="37" t="str" cm="1">
        <f t="array" ref="FK281">_xlfn.IFS(FB281="", "No Data", FB281&lt;0, "Negative/Future", FB281=0, "Zero Days", FB281&lt;=3, "&lt; 3 Months", FB281&lt;=6, "3 to 6 Months", FB281&lt;=9, "6 to 9 Months", FB281&lt;=12, "9 to 12 Months", FB281&lt;=15, "12 to 15 Months", FB281&lt;=18, "15 to 18 Months", FB281&lt;=24, "18 to 24 Months", FB281&gt;24, "&gt; 24 Months")</f>
        <v>9 to 12 Months</v>
      </c>
      <c r="FL281" s="37" t="str" cm="1">
        <f t="array" ref="FL281">_xlfn.IFS(FC281="", "No Data", FC281&lt;0, "Negative/Future", FC281=0, "Zero Days", FC281&lt;=3, "&lt; 3 Months", FC281&lt;=6, "3 to 6 Months", FC281&lt;=9, "6 to 9 Months", FC281&lt;=12, "9 to 12 Months", FC281&lt;=15, "12 to 15 Months", FC281&lt;=18, "15 to 18 Months", FC281&lt;=24, "18 to 24 Months", FC281&gt;24, "&gt; 24 Months")</f>
        <v>18 to 24 Months</v>
      </c>
      <c r="FM281" s="37" t="str" cm="1">
        <f t="array" ref="FM281">_xlfn.IFS(FD281="", "No Data", FD281&lt;0, "Negative/Future", FD281=0, "Zero Days", FD281&lt;=3, "&lt; 3 Months", FD281&lt;=6, "3 to 6 Months", FD281&lt;=9, "6 to 9 Months", FD281&lt;=12, "9 to 12 Months", FD281&lt;=15, "12 to 15 Months", FD281&lt;=18, "15 to 18 Months", FD281&lt;=24, "18 to 24 Months", FD281&gt;24, "&gt; 24 Months")</f>
        <v>9 to 12 Months</v>
      </c>
      <c r="FN281" s="37" t="str" cm="1">
        <f t="array" ref="FN281">_xlfn.IFS(FE281="", "No Data", FE281&lt;0, "Negative/Future", FE281=0, "Zero Days", FE281&lt;=3, "&lt; 3 Months", FE281&lt;=6, "3 to 6 Months", FE281&lt;=9, "6 to 9 Months", FE281&lt;=12, "9 to 12 Months", FE281&lt;=15, "12 to 15 Months", FE281&lt;=18, "15 to 18 Months", FE281&lt;=24, "18 to 24 Months", FE281&gt;24, "&gt; 24 Months")</f>
        <v>No Data</v>
      </c>
      <c r="FO281" s="37" t="str" cm="1">
        <f t="array" ref="FO281">_xlfn.IFS(FG281="", "No Data", FG281&lt;0, "Negative/Future", FG281=0, "Zero Days", FG281&lt;=3, "&lt; 3 Months", FG281&lt;=6, "3 to 6 Months", FG281&lt;=9, "6 to 9 Months", FG281&lt;=12, "9 to 12 Months", FG281&lt;=15, "12 to 15 Months", FG281&lt;=18, "15 to 18 Months", FG281&lt;=24, "18 to 24 Months", FG281&gt;24, "&gt; 24 Months")</f>
        <v>No Data</v>
      </c>
      <c r="FP281" s="37" t="str" cm="1">
        <f t="array" ref="FP281">_xlfn.IFS(FF281="", "No Data", FF281&lt;0, "Negative/Future", FF281=0, "Zero Days", FF281&lt;=3, "&lt; 3 Months", FF281&lt;=6, "3 to 6 Months", FF281&lt;=9, "6 to 9 Months", FF281&lt;=12, "9 to 12 Months", FF281&lt;=15, "12 to 15 Months", FF281&lt;=18, "15 to 18 Months", FF281&lt;=24, "18 to 24 Months", FF281&gt;24, "&gt; 24 Months")</f>
        <v>No Data</v>
      </c>
      <c r="FQ281" s="29" t="s">
        <v>1435</v>
      </c>
      <c r="FR281" s="29">
        <v>7992447853</v>
      </c>
      <c r="FS281" s="38" t="str">
        <f>VLOOKUP(_xlfn.XLOOKUP(B281,[1]MDA_Assets!D:D,[1]MDA_Assets!I:I,"",0),[1]Validation!$B$1:$C$8,2,0)</f>
        <v>C</v>
      </c>
      <c r="FT281" s="38" t="s">
        <v>202</v>
      </c>
      <c r="FU281" s="31" t="str">
        <f>_xlfn.XLOOKUP(B281,[1]MDA_Assets!D:D,[1]MDA_Assets!X:X,"",0)</f>
        <v>No</v>
      </c>
      <c r="FV281" s="39">
        <v>0</v>
      </c>
      <c r="FW281" s="39">
        <v>0</v>
      </c>
      <c r="FX281" s="39">
        <v>2</v>
      </c>
      <c r="FY281" s="39">
        <v>7</v>
      </c>
      <c r="FZ281" s="40">
        <f t="shared" si="196"/>
        <v>46204</v>
      </c>
      <c r="GA281" s="40">
        <f t="shared" si="196"/>
        <v>46204</v>
      </c>
      <c r="GB281" s="40">
        <f t="shared" si="209"/>
        <v>46389</v>
      </c>
      <c r="GC281" s="40">
        <f t="shared" si="210"/>
        <v>46389</v>
      </c>
      <c r="GD281" s="40">
        <f t="shared" si="211"/>
        <v>46754</v>
      </c>
      <c r="GE281" s="40">
        <f t="shared" si="212"/>
        <v>46389</v>
      </c>
      <c r="GF281" s="40" t="str">
        <f t="shared" si="200"/>
        <v/>
      </c>
      <c r="GG281" s="40" t="str">
        <f t="shared" si="200"/>
        <v/>
      </c>
      <c r="GH281" s="40" t="str">
        <f t="shared" si="200"/>
        <v/>
      </c>
      <c r="GI281" s="39">
        <f t="shared" si="236"/>
        <v>0</v>
      </c>
      <c r="GJ281" s="39">
        <f t="shared" si="237"/>
        <v>0</v>
      </c>
      <c r="GK281" s="39">
        <f t="shared" si="238"/>
        <v>0</v>
      </c>
      <c r="GL281" s="39">
        <f t="shared" si="239"/>
        <v>6</v>
      </c>
    </row>
    <row r="282" spans="1:194" x14ac:dyDescent="0.25">
      <c r="A282" s="19">
        <v>312</v>
      </c>
      <c r="B282" s="43" t="s">
        <v>1436</v>
      </c>
      <c r="C282" s="43" t="s">
        <v>186</v>
      </c>
      <c r="D282" s="43" t="s">
        <v>187</v>
      </c>
      <c r="E282" s="43" t="s">
        <v>1437</v>
      </c>
      <c r="F282" s="43" t="s">
        <v>1438</v>
      </c>
      <c r="G282" s="43" t="s">
        <v>190</v>
      </c>
      <c r="H282" s="43" t="s">
        <v>549</v>
      </c>
      <c r="I282" s="43" t="s">
        <v>192</v>
      </c>
      <c r="J282" s="44">
        <f t="shared" si="213"/>
        <v>44935.104166666664</v>
      </c>
      <c r="K282" s="44">
        <v>44571.104166666664</v>
      </c>
      <c r="L282" s="44">
        <v>44118</v>
      </c>
      <c r="M282" s="43" t="s">
        <v>3028</v>
      </c>
      <c r="N282" s="43" t="s">
        <v>226</v>
      </c>
      <c r="O282" s="44">
        <v>46112.433680555558</v>
      </c>
      <c r="P282" s="43">
        <v>39140</v>
      </c>
      <c r="Q282" s="43">
        <v>36009</v>
      </c>
      <c r="R282" s="43">
        <v>3131</v>
      </c>
      <c r="S282" s="43" t="s">
        <v>206</v>
      </c>
      <c r="T282" s="44">
        <v>46080.770833333336</v>
      </c>
      <c r="U282" s="44">
        <v>46080.770833333336</v>
      </c>
      <c r="V282" s="44">
        <v>46080.770833333336</v>
      </c>
      <c r="W282" s="44">
        <v>46080.770833333336</v>
      </c>
      <c r="X282" s="44">
        <v>46080.770833333336</v>
      </c>
      <c r="Y282" s="44">
        <v>45932.770833333336</v>
      </c>
      <c r="Z282" s="43" t="s">
        <v>195</v>
      </c>
      <c r="AA282" s="43"/>
      <c r="AB282" s="43"/>
      <c r="AC282" s="43"/>
      <c r="AD282" s="43"/>
      <c r="AE282" s="43">
        <v>8</v>
      </c>
      <c r="AF282" s="43" t="s">
        <v>1585</v>
      </c>
      <c r="AG282" s="43" t="s">
        <v>1585</v>
      </c>
      <c r="AH282" s="43" t="s">
        <v>3029</v>
      </c>
      <c r="AI282" s="43" t="s">
        <v>3030</v>
      </c>
      <c r="AJ282" s="43" t="s">
        <v>3031</v>
      </c>
      <c r="AK282" s="43" t="s">
        <v>3032</v>
      </c>
      <c r="AL282" s="47">
        <v>46259</v>
      </c>
      <c r="AM282" s="47">
        <v>46259</v>
      </c>
      <c r="AN282" s="47">
        <v>46445</v>
      </c>
      <c r="AO282" s="47">
        <v>46445</v>
      </c>
      <c r="AP282" s="47">
        <v>46637</v>
      </c>
      <c r="AQ282" s="47">
        <v>46445</v>
      </c>
      <c r="AR282" s="48"/>
      <c r="AS282" s="48"/>
      <c r="AT282" s="48"/>
      <c r="AU282" s="43">
        <v>0</v>
      </c>
      <c r="AV282" s="43">
        <v>0</v>
      </c>
      <c r="AW282" s="43">
        <v>0</v>
      </c>
      <c r="AX282" s="51" t="s">
        <v>583</v>
      </c>
      <c r="AY282" s="51" t="s">
        <v>211</v>
      </c>
      <c r="AZ282" s="51" t="s">
        <v>198</v>
      </c>
      <c r="BA282" s="20">
        <f t="shared" ca="1" si="244"/>
        <v>0</v>
      </c>
      <c r="BB282" s="20">
        <f t="shared" ca="1" si="244"/>
        <v>0</v>
      </c>
      <c r="BC282" s="20">
        <f t="shared" ca="1" si="244"/>
        <v>0</v>
      </c>
      <c r="BD282" s="20">
        <f t="shared" ca="1" si="244"/>
        <v>0</v>
      </c>
      <c r="BE282" s="20">
        <f t="shared" ca="1" si="244"/>
        <v>0</v>
      </c>
      <c r="BF282" s="20">
        <f t="shared" ca="1" si="244"/>
        <v>0</v>
      </c>
      <c r="BG282" s="21" t="str">
        <f t="shared" ca="1" si="241"/>
        <v/>
      </c>
      <c r="BH282" s="21" t="str">
        <f t="shared" ca="1" si="241"/>
        <v/>
      </c>
      <c r="BI282" s="21" t="str">
        <f t="shared" ca="1" si="241"/>
        <v/>
      </c>
      <c r="BJ282" s="22">
        <f t="shared" ca="1" si="214"/>
        <v>0</v>
      </c>
      <c r="BK282" s="21">
        <f t="shared" si="215"/>
        <v>18</v>
      </c>
      <c r="BL282" s="22">
        <f t="shared" ca="1" si="216"/>
        <v>40284</v>
      </c>
      <c r="BM282" s="22">
        <f t="shared" ca="1" si="217"/>
        <v>37061</v>
      </c>
      <c r="BN282" s="23">
        <f t="shared" ca="1" si="218"/>
        <v>3223</v>
      </c>
      <c r="BO282" s="24">
        <f t="shared" ca="1" si="219"/>
        <v>1144</v>
      </c>
      <c r="BP282" s="51" t="str">
        <f>_xlfn.XLOOKUP(E282,[1]Validation!E:E,[1]Validation!F:F,"")</f>
        <v>EG15</v>
      </c>
      <c r="BQ282" s="51" t="str">
        <f>_xlfn.XLOOKUP(BP282,[1]Validation!F:F,[1]Validation!G:G,"")</f>
        <v>EG11 to EG22</v>
      </c>
      <c r="BR282" s="52" t="str">
        <f>VLOOKUP(G282,[1]Validation!$B$1:$C$9,2,0)</f>
        <v>B</v>
      </c>
      <c r="BS282" s="51">
        <f t="shared" ca="1" si="220"/>
        <v>53</v>
      </c>
      <c r="BT282" s="53">
        <f>_xlfn.XLOOKUP(B282,'[2]1. All Calls'!$R:$R,'[2]1. All Calls'!$A:$A,"",0)</f>
        <v>46112.294085648202</v>
      </c>
      <c r="BU282" s="51" t="str">
        <f>_xlfn.XLOOKUP(B282,'[2]1. All Calls'!$R:$R,'[2]1. All Calls'!$F:$F,"",0)</f>
        <v>CC-02029720</v>
      </c>
      <c r="BV282" s="51" t="str">
        <f>_xlfn.XLOOKUP(B282,'[2]1. All Calls'!$R:$R,'[2]1. All Calls'!$J:$J,"",0)</f>
        <v>Schedule Service - AMC</v>
      </c>
      <c r="BW282" s="53">
        <f>_xlfn.XLOOKUP(B282,'[2]Sch Calls'!$R:$R,'[2]Sch Calls'!$A:$A,"",0)</f>
        <v>46081.624027777798</v>
      </c>
      <c r="BX282" s="51">
        <f>_xlfn.XLOOKUP(B282,'[2]Sch Calls'!$R:$R,'[2]Sch Calls'!$B:$B,"",0)</f>
        <v>38817</v>
      </c>
      <c r="BY282" s="51" t="str">
        <f t="shared" si="197"/>
        <v>27-Aug-26</v>
      </c>
      <c r="BZ282" s="51" t="str">
        <f t="shared" si="197"/>
        <v>27-Aug-26</v>
      </c>
      <c r="CA282" s="51" t="str">
        <f t="shared" si="221"/>
        <v>30-Nov-26</v>
      </c>
      <c r="CB282" s="51" t="str">
        <f t="shared" si="222"/>
        <v>28-Aug-27</v>
      </c>
      <c r="CC282" s="51" t="str">
        <f t="shared" si="223"/>
        <v>03-Oct-27</v>
      </c>
      <c r="CD282" s="51" t="str">
        <f t="shared" si="224"/>
        <v>28-Feb-27</v>
      </c>
      <c r="CE282" s="51">
        <f t="shared" ca="1" si="198"/>
        <v>95</v>
      </c>
      <c r="CF282" s="51">
        <f t="shared" ca="1" si="198"/>
        <v>95</v>
      </c>
      <c r="CG282" s="51">
        <f t="shared" ca="1" si="225"/>
        <v>95</v>
      </c>
      <c r="CH282" s="51">
        <f t="shared" ca="1" si="226"/>
        <v>95</v>
      </c>
      <c r="CI282" s="51">
        <f t="shared" ca="1" si="227"/>
        <v>243</v>
      </c>
      <c r="CJ282" s="51">
        <f t="shared" ca="1" si="228"/>
        <v>95</v>
      </c>
      <c r="CK282" s="51">
        <f t="shared" ca="1" si="245"/>
        <v>1710</v>
      </c>
      <c r="CL282" s="51">
        <f t="shared" ca="1" si="245"/>
        <v>1710</v>
      </c>
      <c r="CM282" s="51">
        <f t="shared" ca="1" si="245"/>
        <v>1710</v>
      </c>
      <c r="CN282" s="51">
        <f t="shared" ca="1" si="245"/>
        <v>1710</v>
      </c>
      <c r="CO282" s="51">
        <f t="shared" ca="1" si="245"/>
        <v>4374</v>
      </c>
      <c r="CP282" s="51">
        <f t="shared" ca="1" si="245"/>
        <v>1710</v>
      </c>
      <c r="CQ282" s="51">
        <f t="shared" ca="1" si="246"/>
        <v>-533</v>
      </c>
      <c r="CR282" s="51">
        <f t="shared" ca="1" si="246"/>
        <v>-533</v>
      </c>
      <c r="CS282" s="51">
        <f t="shared" ca="1" si="246"/>
        <v>1973</v>
      </c>
      <c r="CT282" s="51">
        <f t="shared" ca="1" si="246"/>
        <v>967</v>
      </c>
      <c r="CU282" s="51">
        <f t="shared" ca="1" si="246"/>
        <v>-178</v>
      </c>
      <c r="CV282" s="54">
        <f t="shared" ca="1" si="246"/>
        <v>1967</v>
      </c>
      <c r="CW282" s="25" t="s">
        <v>195</v>
      </c>
      <c r="CX282" s="55">
        <v>0.92</v>
      </c>
      <c r="CY282" s="55"/>
      <c r="CZ282" s="26">
        <v>0</v>
      </c>
      <c r="DA282" s="26">
        <v>0</v>
      </c>
      <c r="DB282" s="26">
        <v>0</v>
      </c>
      <c r="DC282" s="26">
        <v>0</v>
      </c>
      <c r="DD282" s="26">
        <v>0</v>
      </c>
      <c r="DE282" s="26">
        <v>0</v>
      </c>
      <c r="DF282" s="26">
        <v>0</v>
      </c>
      <c r="DG282" s="26">
        <v>0</v>
      </c>
      <c r="DH282" s="26">
        <v>0</v>
      </c>
      <c r="DI282" s="26">
        <v>0</v>
      </c>
      <c r="DJ282" s="26">
        <v>0</v>
      </c>
      <c r="DK282" s="26">
        <v>0</v>
      </c>
      <c r="DL282" s="27">
        <f t="shared" si="229"/>
        <v>46187.294085648202</v>
      </c>
      <c r="DM282" s="28">
        <f t="shared" ca="1" si="230"/>
        <v>0</v>
      </c>
      <c r="DN282" s="56">
        <f>_xlfn.XLOOKUP(B282,'[2]1. All Calls'!$R:$R,'[2]1. All Calls'!$A:$A,"",0)</f>
        <v>46112.294085648202</v>
      </c>
      <c r="DO282" s="57" t="str">
        <f ca="1">VLOOKUP(DM282,[1]Validation!$B$20:$C$25,2,0)</f>
        <v>Within 3 months</v>
      </c>
      <c r="DP282" s="58" t="str">
        <f>_xlfn.XLOOKUP(B282,'[1]Active AMCs- Dealer'!E:E,'[1]Active AMCs- Dealer'!L:L,"Not in AMC",0)</f>
        <v>AMC</v>
      </c>
      <c r="DQ282" s="58"/>
      <c r="DR282" s="29" t="str">
        <f>_xlfn.XLOOKUP(B282,'[2]1. All Calls'!$R:$R,'[2]1. All Calls'!$F:$F,"",0)</f>
        <v>CC-02029720</v>
      </c>
      <c r="DS282" s="29" t="str">
        <f>_xlfn.XLOOKUP(B282,'[2]1. All Calls'!$R:$R,'[2]1. All Calls'!$AB:$AB,"",0)</f>
        <v>AMC visit carried out</v>
      </c>
      <c r="DT282" s="30">
        <f>_xlfn.XLOOKUP(DR282,'[2]1. All Calls'!$F:$F,'[2]1. All Calls'!$A:$A,"",0)</f>
        <v>46112.294085648202</v>
      </c>
      <c r="DU282" s="31">
        <f>_xlfn.XLOOKUP(DR282,'[2]1. All Calls'!$F:$F,'[2]1. All Calls'!$B:$B,"",0)</f>
        <v>39140</v>
      </c>
      <c r="DV282" s="31">
        <f>_xlfn.XLOOKUP(B282,[1]MDA_Assets!D:D,[1]MDA_Assets!N:N,"",0)</f>
        <v>36009</v>
      </c>
      <c r="DW282" s="31">
        <f>_xlfn.XLOOKUP(B282,[1]MDA_Assets!D:D,[1]MDA_Assets!O:O,"",0)</f>
        <v>3131</v>
      </c>
      <c r="DX282" s="32" t="str">
        <f>_xlfn.XLOOKUP(B282,[1]MDA_Assets!D:D,[1]MDA_Assets!Q:Q,"",0)</f>
        <v>XD</v>
      </c>
      <c r="DY282" s="33">
        <f>_xlfn.XLOOKUP(B282,[1]MDA_Assets!D:D,[1]MDA_Assets!R:R,"",0)</f>
        <v>46081</v>
      </c>
      <c r="DZ282" s="33">
        <f>_xlfn.XLOOKUP(B282,[1]MDA_Assets!D:D,[1]MDA_Assets!S:S,"",0)</f>
        <v>46081</v>
      </c>
      <c r="EA282" s="33">
        <f>_xlfn.XLOOKUP(B282,[1]MDA_Assets!D:D,[1]MDA_Assets!T:T,"",0)</f>
        <v>46081</v>
      </c>
      <c r="EB282" s="33">
        <f>_xlfn.XLOOKUP(B282,[1]MDA_Assets!D:D,[1]MDA_Assets!U:U,"",0)</f>
        <v>46081</v>
      </c>
      <c r="EC282" s="33">
        <f>_xlfn.XLOOKUP(B282,[1]MDA_Assets!D:D,[1]MDA_Assets!V:V,"",0)</f>
        <v>46081</v>
      </c>
      <c r="ED282" s="33">
        <f>_xlfn.XLOOKUP(B282,[1]MDA_Assets!D:D,[1]MDA_Assets!W:W,"",0)</f>
        <v>45933</v>
      </c>
      <c r="EE282" s="32" t="str">
        <f>_xlfn.XLOOKUP(B282,[1]MDA_Assets!D:D,[1]MDA_Assets!X:X,"",0)</f>
        <v>No</v>
      </c>
      <c r="EF282" s="33">
        <f>_xlfn.XLOOKUP(B282,[1]MDA_Assets!D:D,[1]MDA_Assets!Y:Y,"",0)</f>
        <v>0</v>
      </c>
      <c r="EG282" s="33">
        <f>_xlfn.XLOOKUP(B282,[1]MDA_Assets!D:D,[1]MDA_Assets!Z:Z,"",0)</f>
        <v>0</v>
      </c>
      <c r="EH282" s="33">
        <f>_xlfn.XLOOKUP(B282,[1]MDA_Assets!D:D,[1]MDA_Assets!AA:AA,"",0)</f>
        <v>0</v>
      </c>
      <c r="EI282" s="34">
        <v>18</v>
      </c>
      <c r="EJ282" s="35" t="str">
        <f>_xlfn.XLOOKUP(B282,[1]MDA_Assets!D:D,[1]MDA_Assets!AB:AB,"",0)</f>
        <v>1177</v>
      </c>
      <c r="EK282" s="35" t="str">
        <f>_xlfn.XLOOKUP(B282,[1]MDA_Assets!D:D,[1]MDA_Assets!AC:AC,"",0)</f>
        <v>1177</v>
      </c>
      <c r="EL282" s="35" t="str">
        <f>_xlfn.XLOOKUP(B282,[1]MDA_Assets!D:D,[1]MDA_Assets!AD:AD,"",0)</f>
        <v>3683</v>
      </c>
      <c r="EM282" s="35" t="str">
        <f>_xlfn.XLOOKUP(B282,[1]MDA_Assets!D:D,[1]MDA_Assets!AE:AE,"",0)</f>
        <v>2677</v>
      </c>
      <c r="EN282" s="35" t="str">
        <f>_xlfn.XLOOKUP(B282,[1]MDA_Assets!D:D,[1]MDA_Assets!AF:AF,"",0)</f>
        <v>4196</v>
      </c>
      <c r="EO282" s="35" t="str">
        <f>_xlfn.XLOOKUP(B282,[1]MDA_Assets!D:D,[1]MDA_Assets!AG:AG,"",0)</f>
        <v>3677</v>
      </c>
      <c r="EP282" s="36">
        <f t="shared" si="199"/>
        <v>179</v>
      </c>
      <c r="EQ282" s="36">
        <f t="shared" si="199"/>
        <v>179</v>
      </c>
      <c r="ER282" s="36">
        <f t="shared" si="231"/>
        <v>365</v>
      </c>
      <c r="ES282" s="36">
        <f t="shared" si="232"/>
        <v>365</v>
      </c>
      <c r="ET282" s="36">
        <f t="shared" si="233"/>
        <v>705</v>
      </c>
      <c r="EU282" s="36">
        <f t="shared" si="234"/>
        <v>365</v>
      </c>
      <c r="EV282" s="36" t="str">
        <f t="shared" si="235"/>
        <v/>
      </c>
      <c r="EW282" s="36" t="str">
        <f t="shared" si="207"/>
        <v/>
      </c>
      <c r="EX282" s="36" t="str">
        <f t="shared" si="208"/>
        <v/>
      </c>
      <c r="EY282" s="36">
        <f t="shared" si="206"/>
        <v>5.7799999999999994</v>
      </c>
      <c r="EZ282" s="36">
        <f t="shared" si="206"/>
        <v>5.7799999999999994</v>
      </c>
      <c r="FA282" s="36">
        <f t="shared" si="206"/>
        <v>11.78</v>
      </c>
      <c r="FB282" s="36">
        <f t="shared" si="205"/>
        <v>11.78</v>
      </c>
      <c r="FC282" s="36">
        <f t="shared" si="205"/>
        <v>22.75</v>
      </c>
      <c r="FD282" s="36">
        <f t="shared" si="205"/>
        <v>11.78</v>
      </c>
      <c r="FE282" s="36" t="str">
        <f t="shared" si="205"/>
        <v/>
      </c>
      <c r="FF282" s="36" t="str">
        <f t="shared" si="205"/>
        <v/>
      </c>
      <c r="FG282" s="36" t="str">
        <f t="shared" si="205"/>
        <v/>
      </c>
      <c r="FH282" s="37" t="str" cm="1">
        <f t="array" ref="FH282">_xlfn.IFS(EY282="", "No Data", EY282&lt;0, "Negative/Future", EY282=0, "Zero Days", EY282&lt;=3, "&lt; 3 Months", EY282&lt;=6, "3 to 6 Months", EY282&lt;=9, "6 to 9 Months", EY282&lt;=12, "9 to 12 Months", EY282&lt;=15, "12 to 15 Months", EY282&lt;=18, "15 to 18 Months", EY282&lt;=24, "18 to 24 Months", EY282&gt;24, "&gt; 24 Months")</f>
        <v>3 to 6 Months</v>
      </c>
      <c r="FI282" s="37" t="str" cm="1">
        <f t="array" ref="FI282">_xlfn.IFS(EZ282="", "No Data", EZ282&lt;0, "Negative/Future", EZ282=0, "Zero Days", EZ282&lt;=3, "&lt; 3 Months", EZ282&lt;=6, "3 to 6 Months", EZ282&lt;=9, "6 to 9 Months", EZ282&lt;=12, "9 to 12 Months", EZ282&lt;=15, "12 to 15 Months", EZ282&lt;=18, "15 to 18 Months", EZ282&lt;=24, "18 to 24 Months", EZ282&gt;24, "&gt; 24 Months")</f>
        <v>3 to 6 Months</v>
      </c>
      <c r="FJ282" s="37" t="str" cm="1">
        <f t="array" ref="FJ282">_xlfn.IFS(FA282="", "No Data", FA282&lt;0, "Negative/Future", FA282=0, "Zero Days", FA282&lt;=3, "&lt; 3 Months", FA282&lt;=6, "3 to 6 Months", FA282&lt;=9, "6 to 9 Months", FA282&lt;=12, "9 to 12 Months", FA282&lt;=15, "12 to 15 Months", FA282&lt;=18, "15 to 18 Months", FA282&lt;=24, "18 to 24 Months", FA282&gt;24, "&gt; 24 Months")</f>
        <v>9 to 12 Months</v>
      </c>
      <c r="FK282" s="37" t="str" cm="1">
        <f t="array" ref="FK282">_xlfn.IFS(FB282="", "No Data", FB282&lt;0, "Negative/Future", FB282=0, "Zero Days", FB282&lt;=3, "&lt; 3 Months", FB282&lt;=6, "3 to 6 Months", FB282&lt;=9, "6 to 9 Months", FB282&lt;=12, "9 to 12 Months", FB282&lt;=15, "12 to 15 Months", FB282&lt;=18, "15 to 18 Months", FB282&lt;=24, "18 to 24 Months", FB282&gt;24, "&gt; 24 Months")</f>
        <v>9 to 12 Months</v>
      </c>
      <c r="FL282" s="37" t="str" cm="1">
        <f t="array" ref="FL282">_xlfn.IFS(FC282="", "No Data", FC282&lt;0, "Negative/Future", FC282=0, "Zero Days", FC282&lt;=3, "&lt; 3 Months", FC282&lt;=6, "3 to 6 Months", FC282&lt;=9, "6 to 9 Months", FC282&lt;=12, "9 to 12 Months", FC282&lt;=15, "12 to 15 Months", FC282&lt;=18, "15 to 18 Months", FC282&lt;=24, "18 to 24 Months", FC282&gt;24, "&gt; 24 Months")</f>
        <v>18 to 24 Months</v>
      </c>
      <c r="FM282" s="37" t="str" cm="1">
        <f t="array" ref="FM282">_xlfn.IFS(FD282="", "No Data", FD282&lt;0, "Negative/Future", FD282=0, "Zero Days", FD282&lt;=3, "&lt; 3 Months", FD282&lt;=6, "3 to 6 Months", FD282&lt;=9, "6 to 9 Months", FD282&lt;=12, "9 to 12 Months", FD282&lt;=15, "12 to 15 Months", FD282&lt;=18, "15 to 18 Months", FD282&lt;=24, "18 to 24 Months", FD282&gt;24, "&gt; 24 Months")</f>
        <v>9 to 12 Months</v>
      </c>
      <c r="FN282" s="37" t="str" cm="1">
        <f t="array" ref="FN282">_xlfn.IFS(FE282="", "No Data", FE282&lt;0, "Negative/Future", FE282=0, "Zero Days", FE282&lt;=3, "&lt; 3 Months", FE282&lt;=6, "3 to 6 Months", FE282&lt;=9, "6 to 9 Months", FE282&lt;=12, "9 to 12 Months", FE282&lt;=15, "12 to 15 Months", FE282&lt;=18, "15 to 18 Months", FE282&lt;=24, "18 to 24 Months", FE282&gt;24, "&gt; 24 Months")</f>
        <v>No Data</v>
      </c>
      <c r="FO282" s="37" t="str" cm="1">
        <f t="array" ref="FO282">_xlfn.IFS(FG282="", "No Data", FG282&lt;0, "Negative/Future", FG282=0, "Zero Days", FG282&lt;=3, "&lt; 3 Months", FG282&lt;=6, "3 to 6 Months", FG282&lt;=9, "6 to 9 Months", FG282&lt;=12, "9 to 12 Months", FG282&lt;=15, "12 to 15 Months", FG282&lt;=18, "15 to 18 Months", FG282&lt;=24, "18 to 24 Months", FG282&gt;24, "&gt; 24 Months")</f>
        <v>No Data</v>
      </c>
      <c r="FP282" s="37" t="str" cm="1">
        <f t="array" ref="FP282">_xlfn.IFS(FF282="", "No Data", FF282&lt;0, "Negative/Future", FF282=0, "Zero Days", FF282&lt;=3, "&lt; 3 Months", FF282&lt;=6, "3 to 6 Months", FF282&lt;=9, "6 to 9 Months", FF282&lt;=12, "9 to 12 Months", FF282&lt;=15, "12 to 15 Months", FF282&lt;=18, "15 to 18 Months", FF282&lt;=24, "18 to 24 Months", FF282&gt;24, "&gt; 24 Months")</f>
        <v>No Data</v>
      </c>
      <c r="FQ282" s="29" t="s">
        <v>689</v>
      </c>
      <c r="FR282" s="29">
        <v>9572079313</v>
      </c>
      <c r="FS282" s="38" t="str">
        <f>VLOOKUP(_xlfn.XLOOKUP(B282,[1]MDA_Assets!D:D,[1]MDA_Assets!I:I,"",0),[1]Validation!$B$1:$C$8,2,0)</f>
        <v>B</v>
      </c>
      <c r="FT282" s="38" t="s">
        <v>202</v>
      </c>
      <c r="FU282" s="31" t="str">
        <f>_xlfn.XLOOKUP(B282,[1]MDA_Assets!D:D,[1]MDA_Assets!X:X,"",0)</f>
        <v>No</v>
      </c>
      <c r="FV282" s="39">
        <v>0</v>
      </c>
      <c r="FW282" s="39">
        <v>0</v>
      </c>
      <c r="FX282" s="39">
        <v>0</v>
      </c>
      <c r="FY282" s="39">
        <v>9</v>
      </c>
      <c r="FZ282" s="40">
        <f t="shared" si="196"/>
        <v>46260</v>
      </c>
      <c r="GA282" s="40">
        <f t="shared" si="196"/>
        <v>46260</v>
      </c>
      <c r="GB282" s="40">
        <f t="shared" si="209"/>
        <v>46446</v>
      </c>
      <c r="GC282" s="40">
        <f t="shared" si="210"/>
        <v>46446</v>
      </c>
      <c r="GD282" s="40">
        <f t="shared" si="211"/>
        <v>46786</v>
      </c>
      <c r="GE282" s="40">
        <f t="shared" si="212"/>
        <v>46298</v>
      </c>
      <c r="GF282" s="40" t="str">
        <f t="shared" si="200"/>
        <v/>
      </c>
      <c r="GG282" s="40" t="str">
        <f t="shared" si="200"/>
        <v/>
      </c>
      <c r="GH282" s="40" t="str">
        <f t="shared" si="200"/>
        <v/>
      </c>
      <c r="GI282" s="39">
        <f t="shared" si="236"/>
        <v>0</v>
      </c>
      <c r="GJ282" s="39">
        <f t="shared" si="237"/>
        <v>0</v>
      </c>
      <c r="GK282" s="39">
        <f t="shared" si="238"/>
        <v>0</v>
      </c>
      <c r="GL282" s="39">
        <f t="shared" si="239"/>
        <v>6</v>
      </c>
    </row>
    <row r="283" spans="1:194" x14ac:dyDescent="0.25">
      <c r="A283" s="19">
        <v>313</v>
      </c>
      <c r="B283" s="43" t="s">
        <v>1439</v>
      </c>
      <c r="C283" s="43" t="s">
        <v>254</v>
      </c>
      <c r="D283" s="43" t="s">
        <v>241</v>
      </c>
      <c r="E283" s="43" t="s">
        <v>255</v>
      </c>
      <c r="F283" s="43" t="s">
        <v>1392</v>
      </c>
      <c r="G283" s="43" t="s">
        <v>225</v>
      </c>
      <c r="H283" s="43" t="s">
        <v>277</v>
      </c>
      <c r="I283" s="43" t="s">
        <v>192</v>
      </c>
      <c r="J283" s="44">
        <f t="shared" si="213"/>
        <v>44503.770833333336</v>
      </c>
      <c r="K283" s="44">
        <v>44139.770833333336</v>
      </c>
      <c r="L283" s="44">
        <v>44055</v>
      </c>
      <c r="M283" s="43" t="s">
        <v>2390</v>
      </c>
      <c r="N283" s="43" t="s">
        <v>193</v>
      </c>
      <c r="O283" s="44">
        <v>46052.78564814815</v>
      </c>
      <c r="P283" s="43">
        <v>6324</v>
      </c>
      <c r="Q283" s="43">
        <v>0</v>
      </c>
      <c r="R283" s="43">
        <v>6324</v>
      </c>
      <c r="S283" s="43" t="s">
        <v>206</v>
      </c>
      <c r="T283" s="44">
        <v>45782.770833333336</v>
      </c>
      <c r="U283" s="44">
        <v>45782.770833333336</v>
      </c>
      <c r="V283" s="44">
        <v>45782.770833333336</v>
      </c>
      <c r="W283" s="44">
        <v>45782.770833333336</v>
      </c>
      <c r="X283" s="44">
        <v>45782.770833333336</v>
      </c>
      <c r="Y283" s="44">
        <v>46023.770833333336</v>
      </c>
      <c r="Z283" s="43" t="s">
        <v>195</v>
      </c>
      <c r="AA283" s="43"/>
      <c r="AB283" s="43"/>
      <c r="AC283" s="43"/>
      <c r="AD283" s="43"/>
      <c r="AE283" s="43">
        <v>3</v>
      </c>
      <c r="AF283" s="43" t="s">
        <v>2391</v>
      </c>
      <c r="AG283" s="43" t="s">
        <v>2391</v>
      </c>
      <c r="AH283" s="43" t="s">
        <v>2392</v>
      </c>
      <c r="AI283" s="43" t="s">
        <v>2392</v>
      </c>
      <c r="AJ283" s="43" t="s">
        <v>2393</v>
      </c>
      <c r="AK283" s="43" t="s">
        <v>2392</v>
      </c>
      <c r="AL283" s="46">
        <v>45962</v>
      </c>
      <c r="AM283" s="46">
        <v>45962</v>
      </c>
      <c r="AN283" s="45">
        <v>46147</v>
      </c>
      <c r="AO283" s="45">
        <v>46147</v>
      </c>
      <c r="AP283" s="47">
        <v>46753</v>
      </c>
      <c r="AQ283" s="45">
        <v>46147</v>
      </c>
      <c r="AR283" s="48"/>
      <c r="AS283" s="48"/>
      <c r="AT283" s="48"/>
      <c r="AU283" s="43">
        <v>1</v>
      </c>
      <c r="AV283" s="43">
        <v>1</v>
      </c>
      <c r="AW283" s="43">
        <v>0</v>
      </c>
      <c r="AX283" s="51" t="s">
        <v>1396</v>
      </c>
      <c r="AY283" s="51" t="s">
        <v>1396</v>
      </c>
      <c r="AZ283" s="51" t="s">
        <v>3248</v>
      </c>
      <c r="BA283" s="20">
        <f t="shared" ca="1" si="244"/>
        <v>1</v>
      </c>
      <c r="BB283" s="20">
        <f t="shared" ca="1" si="244"/>
        <v>1</v>
      </c>
      <c r="BC283" s="20">
        <f t="shared" ca="1" si="244"/>
        <v>1</v>
      </c>
      <c r="BD283" s="20">
        <f t="shared" ca="1" si="244"/>
        <v>1</v>
      </c>
      <c r="BE283" s="20">
        <f t="shared" ca="1" si="244"/>
        <v>0</v>
      </c>
      <c r="BF283" s="20">
        <f t="shared" ca="1" si="244"/>
        <v>1</v>
      </c>
      <c r="BG283" s="21" t="str">
        <f t="shared" ca="1" si="241"/>
        <v/>
      </c>
      <c r="BH283" s="21" t="str">
        <f t="shared" ca="1" si="241"/>
        <v/>
      </c>
      <c r="BI283" s="21" t="str">
        <f t="shared" ca="1" si="241"/>
        <v/>
      </c>
      <c r="BJ283" s="22">
        <f t="shared" ca="1" si="214"/>
        <v>5</v>
      </c>
      <c r="BK283" s="21">
        <f t="shared" si="215"/>
        <v>3</v>
      </c>
      <c r="BL283" s="22">
        <f t="shared" ca="1" si="216"/>
        <v>6694</v>
      </c>
      <c r="BM283" s="22">
        <f t="shared" ca="1" si="217"/>
        <v>0</v>
      </c>
      <c r="BN283" s="23">
        <f t="shared" ca="1" si="218"/>
        <v>6694</v>
      </c>
      <c r="BO283" s="24">
        <f t="shared" ca="1" si="219"/>
        <v>370</v>
      </c>
      <c r="BP283" s="51" t="str">
        <f>_xlfn.XLOOKUP(E283,[1]Validation!E:E,[1]Validation!F:F,"")</f>
        <v>EN5</v>
      </c>
      <c r="BQ283" s="51" t="str">
        <f>_xlfn.XLOOKUP(BP283,[1]Validation!F:F,[1]Validation!G:G,"")</f>
        <v>EN4 to EN7</v>
      </c>
      <c r="BR283" s="52" t="str">
        <f>VLOOKUP(G283,[1]Validation!$B$1:$C$9,2,0)</f>
        <v>C</v>
      </c>
      <c r="BS283" s="51">
        <f t="shared" ca="1" si="220"/>
        <v>67</v>
      </c>
      <c r="BT283" s="53">
        <f>_xlfn.XLOOKUP(B283,'[2]1. All Calls'!$R:$R,'[2]1. All Calls'!$A:$A,"",0)</f>
        <v>46053.013935185198</v>
      </c>
      <c r="BU283" s="51" t="str">
        <f>_xlfn.XLOOKUP(B283,'[2]1. All Calls'!$R:$R,'[2]1. All Calls'!$F:$F,"",0)</f>
        <v>CC-01959436</v>
      </c>
      <c r="BV283" s="51" t="str">
        <f>_xlfn.XLOOKUP(B283,'[2]1. All Calls'!$R:$R,'[2]1. All Calls'!$J:$J,"",0)</f>
        <v>Sales Call</v>
      </c>
      <c r="BW283" s="53" t="str">
        <f>_xlfn.XLOOKUP(B283,'[2]Sch Calls'!$R:$R,'[2]Sch Calls'!$A:$A,"",0)</f>
        <v/>
      </c>
      <c r="BX283" s="51" t="str">
        <f>_xlfn.XLOOKUP(B283,'[2]Sch Calls'!$R:$R,'[2]Sch Calls'!$B:$B,"",0)</f>
        <v/>
      </c>
      <c r="BY283" s="51" t="str">
        <f t="shared" si="197"/>
        <v>02-Nov-25</v>
      </c>
      <c r="BZ283" s="51" t="str">
        <f t="shared" si="197"/>
        <v>02-Nov-25</v>
      </c>
      <c r="CA283" s="51" t="str">
        <f t="shared" si="221"/>
        <v>05-Feb-26</v>
      </c>
      <c r="CB283" s="51" t="str">
        <f t="shared" si="222"/>
        <v>03-Nov-26</v>
      </c>
      <c r="CC283" s="51" t="str">
        <f t="shared" si="223"/>
        <v>02-Jan-28</v>
      </c>
      <c r="CD283" s="51" t="str">
        <f t="shared" si="224"/>
        <v>06-May-26</v>
      </c>
      <c r="CE283" s="51">
        <f t="shared" ca="1" si="198"/>
        <v>393</v>
      </c>
      <c r="CF283" s="51">
        <f t="shared" ca="1" si="198"/>
        <v>393</v>
      </c>
      <c r="CG283" s="51">
        <f t="shared" ca="1" si="225"/>
        <v>393</v>
      </c>
      <c r="CH283" s="51">
        <f t="shared" ca="1" si="226"/>
        <v>393</v>
      </c>
      <c r="CI283" s="51">
        <f t="shared" ca="1" si="227"/>
        <v>152</v>
      </c>
      <c r="CJ283" s="51">
        <f t="shared" ca="1" si="228"/>
        <v>393</v>
      </c>
      <c r="CK283" s="51">
        <f t="shared" ca="1" si="245"/>
        <v>1179</v>
      </c>
      <c r="CL283" s="51">
        <f t="shared" ca="1" si="245"/>
        <v>1179</v>
      </c>
      <c r="CM283" s="51">
        <f t="shared" ca="1" si="245"/>
        <v>1179</v>
      </c>
      <c r="CN283" s="51">
        <f t="shared" ca="1" si="245"/>
        <v>1179</v>
      </c>
      <c r="CO283" s="51">
        <f t="shared" ca="1" si="245"/>
        <v>456</v>
      </c>
      <c r="CP283" s="51">
        <f t="shared" ca="1" si="245"/>
        <v>1179</v>
      </c>
      <c r="CQ283" s="51">
        <f t="shared" ca="1" si="246"/>
        <v>-4</v>
      </c>
      <c r="CR283" s="51">
        <f t="shared" ca="1" si="246"/>
        <v>-4</v>
      </c>
      <c r="CS283" s="51">
        <f t="shared" ca="1" si="246"/>
        <v>1996</v>
      </c>
      <c r="CT283" s="51">
        <f t="shared" ca="1" si="246"/>
        <v>1996</v>
      </c>
      <c r="CU283" s="51">
        <f t="shared" ca="1" si="246"/>
        <v>3655</v>
      </c>
      <c r="CV283" s="54">
        <f t="shared" ca="1" si="246"/>
        <v>1996</v>
      </c>
      <c r="CW283" s="25" t="s">
        <v>212</v>
      </c>
      <c r="CX283" s="55">
        <v>0</v>
      </c>
      <c r="CY283" s="55"/>
      <c r="CZ283" s="26">
        <v>0</v>
      </c>
      <c r="DA283" s="26">
        <v>0</v>
      </c>
      <c r="DB283" s="26">
        <v>0</v>
      </c>
      <c r="DC283" s="26">
        <v>0</v>
      </c>
      <c r="DD283" s="26">
        <v>0</v>
      </c>
      <c r="DE283" s="26">
        <v>0</v>
      </c>
      <c r="DF283" s="26">
        <v>0</v>
      </c>
      <c r="DG283" s="26">
        <v>0</v>
      </c>
      <c r="DH283" s="26">
        <v>0</v>
      </c>
      <c r="DI283" s="26">
        <v>0</v>
      </c>
      <c r="DJ283" s="26">
        <v>0</v>
      </c>
      <c r="DK283" s="26">
        <v>0</v>
      </c>
      <c r="DL283" s="27">
        <f t="shared" si="229"/>
        <v>46128.013935185198</v>
      </c>
      <c r="DM283" s="28">
        <f t="shared" ca="1" si="230"/>
        <v>1</v>
      </c>
      <c r="DN283" s="56">
        <f>_xlfn.XLOOKUP(B283,'[2]1. All Calls'!$R:$R,'[2]1. All Calls'!$A:$A,"",0)</f>
        <v>46053.013935185198</v>
      </c>
      <c r="DO283" s="57" t="str">
        <f ca="1">VLOOKUP(DM283,[1]Validation!$B$20:$C$25,2,0)</f>
        <v>Above 3 months</v>
      </c>
      <c r="DP283" s="58" t="str">
        <f>_xlfn.XLOOKUP(B283,'[1]Active AMCs- Dealer'!E:E,'[1]Active AMCs- Dealer'!L:L,"Not in AMC",0)</f>
        <v>Not in AMC</v>
      </c>
      <c r="DQ283" s="50" t="s">
        <v>238</v>
      </c>
      <c r="DR283" s="29" t="str">
        <f>_xlfn.XLOOKUP(B283,'[2]1. All Calls'!$R:$R,'[2]1. All Calls'!$F:$F,"",0)</f>
        <v>CC-01959436</v>
      </c>
      <c r="DS283" s="29" t="str">
        <f>_xlfn.XLOOKUP(B283,'[2]1. All Calls'!$R:$R,'[2]1. All Calls'!$AB:$AB,"",0)</f>
        <v>Sales call carried out for HMR update</v>
      </c>
      <c r="DT283" s="30">
        <f>_xlfn.XLOOKUP(DR283,'[2]1. All Calls'!$F:$F,'[2]1. All Calls'!$A:$A,"",0)</f>
        <v>46053.013935185198</v>
      </c>
      <c r="DU283" s="31">
        <f>_xlfn.XLOOKUP(DR283,'[2]1. All Calls'!$F:$F,'[2]1. All Calls'!$B:$B,"",0)</f>
        <v>6324</v>
      </c>
      <c r="DV283" s="31">
        <f>_xlfn.XLOOKUP(B283,[1]MDA_Assets!D:D,[1]MDA_Assets!N:N,"",0)</f>
        <v>0</v>
      </c>
      <c r="DW283" s="31">
        <f>_xlfn.XLOOKUP(B283,[1]MDA_Assets!D:D,[1]MDA_Assets!O:O,"",0)</f>
        <v>6324</v>
      </c>
      <c r="DX283" s="32" t="str">
        <f>_xlfn.XLOOKUP(B283,[1]MDA_Assets!D:D,[1]MDA_Assets!Q:Q,"",0)</f>
        <v>XD</v>
      </c>
      <c r="DY283" s="33">
        <f>_xlfn.XLOOKUP(B283,[1]MDA_Assets!D:D,[1]MDA_Assets!R:R,"",0)</f>
        <v>45783</v>
      </c>
      <c r="DZ283" s="33">
        <f>_xlfn.XLOOKUP(B283,[1]MDA_Assets!D:D,[1]MDA_Assets!S:S,"",0)</f>
        <v>45783</v>
      </c>
      <c r="EA283" s="33">
        <f>_xlfn.XLOOKUP(B283,[1]MDA_Assets!D:D,[1]MDA_Assets!T:T,"",0)</f>
        <v>45783</v>
      </c>
      <c r="EB283" s="33">
        <f>_xlfn.XLOOKUP(B283,[1]MDA_Assets!D:D,[1]MDA_Assets!U:U,"",0)</f>
        <v>45783</v>
      </c>
      <c r="EC283" s="33">
        <f>_xlfn.XLOOKUP(B283,[1]MDA_Assets!D:D,[1]MDA_Assets!V:V,"",0)</f>
        <v>45783</v>
      </c>
      <c r="ED283" s="33">
        <f>_xlfn.XLOOKUP(B283,[1]MDA_Assets!D:D,[1]MDA_Assets!W:W,"",0)</f>
        <v>46024</v>
      </c>
      <c r="EE283" s="32" t="str">
        <f>_xlfn.XLOOKUP(B283,[1]MDA_Assets!D:D,[1]MDA_Assets!X:X,"",0)</f>
        <v>No</v>
      </c>
      <c r="EF283" s="33">
        <f>_xlfn.XLOOKUP(B283,[1]MDA_Assets!D:D,[1]MDA_Assets!Y:Y,"",0)</f>
        <v>0</v>
      </c>
      <c r="EG283" s="33">
        <f>_xlfn.XLOOKUP(B283,[1]MDA_Assets!D:D,[1]MDA_Assets!Z:Z,"",0)</f>
        <v>0</v>
      </c>
      <c r="EH283" s="33">
        <f>_xlfn.XLOOKUP(B283,[1]MDA_Assets!D:D,[1]MDA_Assets!AA:AA,"",0)</f>
        <v>0</v>
      </c>
      <c r="EI283" s="34">
        <f>_xlfn.XLOOKUP(B283,[1]MDA_Assets!D:D,[1]MDA_Assets!P:P,"",0)</f>
        <v>3</v>
      </c>
      <c r="EJ283" s="35" t="str">
        <f>_xlfn.XLOOKUP(B283,[1]MDA_Assets!D:D,[1]MDA_Assets!AB:AB,"",0)</f>
        <v>1175</v>
      </c>
      <c r="EK283" s="35" t="str">
        <f>_xlfn.XLOOKUP(B283,[1]MDA_Assets!D:D,[1]MDA_Assets!AC:AC,"",0)</f>
        <v>1175</v>
      </c>
      <c r="EL283" s="35" t="str">
        <f>_xlfn.XLOOKUP(B283,[1]MDA_Assets!D:D,[1]MDA_Assets!AD:AD,"",0)</f>
        <v>3175</v>
      </c>
      <c r="EM283" s="35" t="str">
        <f>_xlfn.XLOOKUP(B283,[1]MDA_Assets!D:D,[1]MDA_Assets!AE:AE,"",0)</f>
        <v>3175</v>
      </c>
      <c r="EN283" s="35" t="str">
        <f>_xlfn.XLOOKUP(B283,[1]MDA_Assets!D:D,[1]MDA_Assets!AF:AF,"",0)</f>
        <v>4111</v>
      </c>
      <c r="EO283" s="35" t="str">
        <f>_xlfn.XLOOKUP(B283,[1]MDA_Assets!D:D,[1]MDA_Assets!AG:AG,"",0)</f>
        <v>3175</v>
      </c>
      <c r="EP283" s="36">
        <f t="shared" si="199"/>
        <v>180</v>
      </c>
      <c r="EQ283" s="36">
        <f t="shared" si="199"/>
        <v>180</v>
      </c>
      <c r="ER283" s="36">
        <f t="shared" si="231"/>
        <v>365</v>
      </c>
      <c r="ES283" s="36">
        <f t="shared" si="232"/>
        <v>365</v>
      </c>
      <c r="ET283" s="36">
        <f t="shared" si="233"/>
        <v>730</v>
      </c>
      <c r="EU283" s="36">
        <f t="shared" si="234"/>
        <v>365</v>
      </c>
      <c r="EV283" s="36" t="str">
        <f t="shared" si="235"/>
        <v/>
      </c>
      <c r="EW283" s="36" t="str">
        <f t="shared" si="207"/>
        <v/>
      </c>
      <c r="EX283" s="36" t="str">
        <f t="shared" si="208"/>
        <v/>
      </c>
      <c r="EY283" s="36">
        <f t="shared" si="206"/>
        <v>5.81</v>
      </c>
      <c r="EZ283" s="36">
        <f t="shared" si="206"/>
        <v>5.81</v>
      </c>
      <c r="FA283" s="36">
        <f t="shared" si="206"/>
        <v>11.78</v>
      </c>
      <c r="FB283" s="36">
        <f t="shared" si="205"/>
        <v>11.78</v>
      </c>
      <c r="FC283" s="36">
        <f t="shared" si="205"/>
        <v>23.55</v>
      </c>
      <c r="FD283" s="36">
        <f t="shared" si="205"/>
        <v>11.78</v>
      </c>
      <c r="FE283" s="36" t="str">
        <f t="shared" si="205"/>
        <v/>
      </c>
      <c r="FF283" s="36" t="str">
        <f t="shared" si="205"/>
        <v/>
      </c>
      <c r="FG283" s="36" t="str">
        <f t="shared" si="205"/>
        <v/>
      </c>
      <c r="FH283" s="37" t="str" cm="1">
        <f t="array" ref="FH283">_xlfn.IFS(EY283="", "No Data", EY283&lt;0, "Negative/Future", EY283=0, "Zero Days", EY283&lt;=3, "&lt; 3 Months", EY283&lt;=6, "3 to 6 Months", EY283&lt;=9, "6 to 9 Months", EY283&lt;=12, "9 to 12 Months", EY283&lt;=15, "12 to 15 Months", EY283&lt;=18, "15 to 18 Months", EY283&lt;=24, "18 to 24 Months", EY283&gt;24, "&gt; 24 Months")</f>
        <v>3 to 6 Months</v>
      </c>
      <c r="FI283" s="37" t="str" cm="1">
        <f t="array" ref="FI283">_xlfn.IFS(EZ283="", "No Data", EZ283&lt;0, "Negative/Future", EZ283=0, "Zero Days", EZ283&lt;=3, "&lt; 3 Months", EZ283&lt;=6, "3 to 6 Months", EZ283&lt;=9, "6 to 9 Months", EZ283&lt;=12, "9 to 12 Months", EZ283&lt;=15, "12 to 15 Months", EZ283&lt;=18, "15 to 18 Months", EZ283&lt;=24, "18 to 24 Months", EZ283&gt;24, "&gt; 24 Months")</f>
        <v>3 to 6 Months</v>
      </c>
      <c r="FJ283" s="37" t="str" cm="1">
        <f t="array" ref="FJ283">_xlfn.IFS(FA283="", "No Data", FA283&lt;0, "Negative/Future", FA283=0, "Zero Days", FA283&lt;=3, "&lt; 3 Months", FA283&lt;=6, "3 to 6 Months", FA283&lt;=9, "6 to 9 Months", FA283&lt;=12, "9 to 12 Months", FA283&lt;=15, "12 to 15 Months", FA283&lt;=18, "15 to 18 Months", FA283&lt;=24, "18 to 24 Months", FA283&gt;24, "&gt; 24 Months")</f>
        <v>9 to 12 Months</v>
      </c>
      <c r="FK283" s="37" t="str" cm="1">
        <f t="array" ref="FK283">_xlfn.IFS(FB283="", "No Data", FB283&lt;0, "Negative/Future", FB283=0, "Zero Days", FB283&lt;=3, "&lt; 3 Months", FB283&lt;=6, "3 to 6 Months", FB283&lt;=9, "6 to 9 Months", FB283&lt;=12, "9 to 12 Months", FB283&lt;=15, "12 to 15 Months", FB283&lt;=18, "15 to 18 Months", FB283&lt;=24, "18 to 24 Months", FB283&gt;24, "&gt; 24 Months")</f>
        <v>9 to 12 Months</v>
      </c>
      <c r="FL283" s="37" t="str" cm="1">
        <f t="array" ref="FL283">_xlfn.IFS(FC283="", "No Data", FC283&lt;0, "Negative/Future", FC283=0, "Zero Days", FC283&lt;=3, "&lt; 3 Months", FC283&lt;=6, "3 to 6 Months", FC283&lt;=9, "6 to 9 Months", FC283&lt;=12, "9 to 12 Months", FC283&lt;=15, "12 to 15 Months", FC283&lt;=18, "15 to 18 Months", FC283&lt;=24, "18 to 24 Months", FC283&gt;24, "&gt; 24 Months")</f>
        <v>18 to 24 Months</v>
      </c>
      <c r="FM283" s="37" t="str" cm="1">
        <f t="array" ref="FM283">_xlfn.IFS(FD283="", "No Data", FD283&lt;0, "Negative/Future", FD283=0, "Zero Days", FD283&lt;=3, "&lt; 3 Months", FD283&lt;=6, "3 to 6 Months", FD283&lt;=9, "6 to 9 Months", FD283&lt;=12, "9 to 12 Months", FD283&lt;=15, "12 to 15 Months", FD283&lt;=18, "15 to 18 Months", FD283&lt;=24, "18 to 24 Months", FD283&gt;24, "&gt; 24 Months")</f>
        <v>9 to 12 Months</v>
      </c>
      <c r="FN283" s="37" t="str" cm="1">
        <f t="array" ref="FN283">_xlfn.IFS(FE283="", "No Data", FE283&lt;0, "Negative/Future", FE283=0, "Zero Days", FE283&lt;=3, "&lt; 3 Months", FE283&lt;=6, "3 to 6 Months", FE283&lt;=9, "6 to 9 Months", FE283&lt;=12, "9 to 12 Months", FE283&lt;=15, "12 to 15 Months", FE283&lt;=18, "15 to 18 Months", FE283&lt;=24, "18 to 24 Months", FE283&gt;24, "&gt; 24 Months")</f>
        <v>No Data</v>
      </c>
      <c r="FO283" s="37" t="str" cm="1">
        <f t="array" ref="FO283">_xlfn.IFS(FG283="", "No Data", FG283&lt;0, "Negative/Future", FG283=0, "Zero Days", FG283&lt;=3, "&lt; 3 Months", FG283&lt;=6, "3 to 6 Months", FG283&lt;=9, "6 to 9 Months", FG283&lt;=12, "9 to 12 Months", FG283&lt;=15, "12 to 15 Months", FG283&lt;=18, "15 to 18 Months", FG283&lt;=24, "18 to 24 Months", FG283&gt;24, "&gt; 24 Months")</f>
        <v>No Data</v>
      </c>
      <c r="FP283" s="37" t="str" cm="1">
        <f t="array" ref="FP283">_xlfn.IFS(FF283="", "No Data", FF283&lt;0, "Negative/Future", FF283=0, "Zero Days", FF283&lt;=3, "&lt; 3 Months", FF283&lt;=6, "3 to 6 Months", FF283&lt;=9, "6 to 9 Months", FF283&lt;=12, "9 to 12 Months", FF283&lt;=15, "12 to 15 Months", FF283&lt;=18, "15 to 18 Months", FF283&lt;=24, "18 to 24 Months", FF283&gt;24, "&gt; 24 Months")</f>
        <v>No Data</v>
      </c>
      <c r="FQ283" s="29" t="s">
        <v>1315</v>
      </c>
      <c r="FR283" s="29">
        <v>7908615163</v>
      </c>
      <c r="FS283" s="38" t="str">
        <f>VLOOKUP(_xlfn.XLOOKUP(B283,[1]MDA_Assets!D:D,[1]MDA_Assets!I:I,"",0),[1]Validation!$B$1:$C$8,2,0)</f>
        <v>C</v>
      </c>
      <c r="FT283" s="38" t="s">
        <v>202</v>
      </c>
      <c r="FU283" s="31" t="str">
        <f>_xlfn.XLOOKUP(B283,[1]MDA_Assets!D:D,[1]MDA_Assets!X:X,"",0)</f>
        <v>No</v>
      </c>
      <c r="FV283" s="39">
        <v>2</v>
      </c>
      <c r="FW283" s="39">
        <v>3</v>
      </c>
      <c r="FX283" s="39">
        <v>0</v>
      </c>
      <c r="FY283" s="39">
        <v>4</v>
      </c>
      <c r="FZ283" s="40">
        <f t="shared" si="196"/>
        <v>45963</v>
      </c>
      <c r="GA283" s="40">
        <f t="shared" si="196"/>
        <v>45963</v>
      </c>
      <c r="GB283" s="40">
        <f t="shared" si="209"/>
        <v>46148</v>
      </c>
      <c r="GC283" s="40">
        <f t="shared" si="210"/>
        <v>46148</v>
      </c>
      <c r="GD283" s="40">
        <f t="shared" si="211"/>
        <v>46513</v>
      </c>
      <c r="GE283" s="40">
        <f t="shared" si="212"/>
        <v>46389</v>
      </c>
      <c r="GF283" s="40" t="str">
        <f t="shared" si="200"/>
        <v/>
      </c>
      <c r="GG283" s="40" t="str">
        <f t="shared" si="200"/>
        <v/>
      </c>
      <c r="GH283" s="40" t="str">
        <f t="shared" si="200"/>
        <v/>
      </c>
      <c r="GI283" s="39">
        <f t="shared" si="236"/>
        <v>2</v>
      </c>
      <c r="GJ283" s="39">
        <f t="shared" si="237"/>
        <v>0</v>
      </c>
      <c r="GK283" s="39">
        <f t="shared" si="238"/>
        <v>0</v>
      </c>
      <c r="GL283" s="39">
        <f t="shared" si="239"/>
        <v>4</v>
      </c>
    </row>
    <row r="284" spans="1:194" x14ac:dyDescent="0.25">
      <c r="A284" s="19">
        <v>314</v>
      </c>
      <c r="B284" s="43" t="s">
        <v>1442</v>
      </c>
      <c r="C284" s="43" t="s">
        <v>186</v>
      </c>
      <c r="D284" s="43" t="s">
        <v>187</v>
      </c>
      <c r="E284" s="43" t="s">
        <v>497</v>
      </c>
      <c r="F284" s="43" t="s">
        <v>612</v>
      </c>
      <c r="G284" s="43" t="s">
        <v>190</v>
      </c>
      <c r="H284" s="43" t="s">
        <v>291</v>
      </c>
      <c r="I284" s="43" t="s">
        <v>192</v>
      </c>
      <c r="J284" s="44">
        <f t="shared" si="213"/>
        <v>44544.770833333336</v>
      </c>
      <c r="K284" s="44">
        <v>44180.770833333336</v>
      </c>
      <c r="L284" s="44">
        <v>44141</v>
      </c>
      <c r="M284" s="43" t="s">
        <v>2394</v>
      </c>
      <c r="N284" s="43" t="s">
        <v>193</v>
      </c>
      <c r="O284" s="44">
        <v>46050.472418981481</v>
      </c>
      <c r="P284" s="43">
        <v>32318</v>
      </c>
      <c r="Q284" s="43">
        <v>20684</v>
      </c>
      <c r="R284" s="43">
        <v>11634</v>
      </c>
      <c r="S284" s="43" t="s">
        <v>206</v>
      </c>
      <c r="T284" s="44">
        <v>45797.770833333336</v>
      </c>
      <c r="U284" s="44">
        <v>45797.770833333336</v>
      </c>
      <c r="V284" s="44">
        <v>45797.770833333336</v>
      </c>
      <c r="W284" s="44">
        <v>45271.770833333336</v>
      </c>
      <c r="X284" s="44">
        <v>45271.770833333336</v>
      </c>
      <c r="Y284" s="44">
        <v>45271.770833333336</v>
      </c>
      <c r="Z284" s="43" t="s">
        <v>195</v>
      </c>
      <c r="AA284" s="43"/>
      <c r="AB284" s="43"/>
      <c r="AC284" s="43"/>
      <c r="AD284" s="43"/>
      <c r="AE284" s="43">
        <v>3</v>
      </c>
      <c r="AF284" s="43" t="s">
        <v>314</v>
      </c>
      <c r="AG284" s="43" t="s">
        <v>314</v>
      </c>
      <c r="AH284" s="43" t="s">
        <v>2395</v>
      </c>
      <c r="AI284" s="43" t="s">
        <v>2396</v>
      </c>
      <c r="AJ284" s="43" t="s">
        <v>2397</v>
      </c>
      <c r="AK284" s="43" t="s">
        <v>2398</v>
      </c>
      <c r="AL284" s="45">
        <v>46162</v>
      </c>
      <c r="AM284" s="46">
        <v>45977</v>
      </c>
      <c r="AN284" s="45">
        <v>46162</v>
      </c>
      <c r="AO284" s="46">
        <v>45636</v>
      </c>
      <c r="AP284" s="46">
        <v>46001</v>
      </c>
      <c r="AQ284" s="46">
        <v>45636</v>
      </c>
      <c r="AR284" s="48"/>
      <c r="AS284" s="48"/>
      <c r="AT284" s="48"/>
      <c r="AU284" s="43">
        <v>1</v>
      </c>
      <c r="AV284" s="43">
        <v>1</v>
      </c>
      <c r="AW284" s="43">
        <v>0</v>
      </c>
      <c r="AX284" s="51" t="s">
        <v>613</v>
      </c>
      <c r="AY284" s="51" t="s">
        <v>409</v>
      </c>
      <c r="AZ284" s="51" t="s">
        <v>198</v>
      </c>
      <c r="BA284" s="20">
        <f t="shared" ca="1" si="244"/>
        <v>1</v>
      </c>
      <c r="BB284" s="20">
        <f t="shared" ca="1" si="244"/>
        <v>1</v>
      </c>
      <c r="BC284" s="20">
        <f t="shared" ca="1" si="244"/>
        <v>1</v>
      </c>
      <c r="BD284" s="20">
        <f t="shared" ca="1" si="244"/>
        <v>1</v>
      </c>
      <c r="BE284" s="20">
        <f t="shared" ca="1" si="244"/>
        <v>1</v>
      </c>
      <c r="BF284" s="20">
        <f t="shared" ca="1" si="244"/>
        <v>1</v>
      </c>
      <c r="BG284" s="21" t="str">
        <f t="shared" ca="1" si="241"/>
        <v/>
      </c>
      <c r="BH284" s="21" t="str">
        <f t="shared" ca="1" si="241"/>
        <v/>
      </c>
      <c r="BI284" s="21" t="str">
        <f t="shared" ca="1" si="241"/>
        <v/>
      </c>
      <c r="BJ284" s="22">
        <f t="shared" ca="1" si="214"/>
        <v>6</v>
      </c>
      <c r="BK284" s="21">
        <f t="shared" si="215"/>
        <v>3</v>
      </c>
      <c r="BL284" s="22">
        <f t="shared" ca="1" si="216"/>
        <v>32695</v>
      </c>
      <c r="BM284" s="22">
        <f t="shared" ca="1" si="217"/>
        <v>20925</v>
      </c>
      <c r="BN284" s="23">
        <f t="shared" ca="1" si="218"/>
        <v>11770</v>
      </c>
      <c r="BO284" s="24">
        <f t="shared" ca="1" si="219"/>
        <v>377</v>
      </c>
      <c r="BP284" s="51" t="str">
        <f>_xlfn.XLOOKUP(E284,[1]Validation!E:E,[1]Validation!F:F,"")</f>
        <v>EG22</v>
      </c>
      <c r="BQ284" s="51" t="str">
        <f>_xlfn.XLOOKUP(BP284,[1]Validation!F:F,[1]Validation!G:G,"")</f>
        <v>EG11 to EG22</v>
      </c>
      <c r="BR284" s="52" t="str">
        <f>VLOOKUP(G284,[1]Validation!$B$1:$C$9,2,0)</f>
        <v>B</v>
      </c>
      <c r="BS284" s="51">
        <f t="shared" ca="1" si="220"/>
        <v>66</v>
      </c>
      <c r="BT284" s="53">
        <f>_xlfn.XLOOKUP(B284,'[2]1. All Calls'!$R:$R,'[2]1. All Calls'!$A:$A,"",0)</f>
        <v>46050.701041666704</v>
      </c>
      <c r="BU284" s="51" t="str">
        <f>_xlfn.XLOOKUP(B284,'[2]1. All Calls'!$R:$R,'[2]1. All Calls'!$F:$F,"",0)</f>
        <v>CC-01956227</v>
      </c>
      <c r="BV284" s="51" t="str">
        <f>_xlfn.XLOOKUP(B284,'[2]1. All Calls'!$R:$R,'[2]1. All Calls'!$J:$J,"",0)</f>
        <v>Sales Call</v>
      </c>
      <c r="BW284" s="53">
        <f>_xlfn.XLOOKUP(B284,'[2]Sch Calls'!$R:$R,'[2]Sch Calls'!$A:$A,"",0)</f>
        <v>45798.575289351902</v>
      </c>
      <c r="BX284" s="51">
        <f>_xlfn.XLOOKUP(B284,'[2]Sch Calls'!$R:$R,'[2]Sch Calls'!$B:$B,"",0)</f>
        <v>31818</v>
      </c>
      <c r="BY284" s="51" t="str">
        <f t="shared" si="197"/>
        <v>17-Nov-25</v>
      </c>
      <c r="BZ284" s="51" t="str">
        <f t="shared" si="197"/>
        <v>17-Nov-25</v>
      </c>
      <c r="CA284" s="51" t="str">
        <f t="shared" si="221"/>
        <v>20-Feb-26</v>
      </c>
      <c r="CB284" s="51" t="str">
        <f t="shared" si="222"/>
        <v>10-Jun-25</v>
      </c>
      <c r="CC284" s="51" t="str">
        <f t="shared" si="223"/>
        <v>11-Dec-25</v>
      </c>
      <c r="CD284" s="51" t="str">
        <f t="shared" si="224"/>
        <v>11-Dec-24</v>
      </c>
      <c r="CE284" s="51">
        <f t="shared" ca="1" si="198"/>
        <v>378</v>
      </c>
      <c r="CF284" s="51">
        <f t="shared" ca="1" si="198"/>
        <v>378</v>
      </c>
      <c r="CG284" s="51">
        <f t="shared" ca="1" si="225"/>
        <v>378</v>
      </c>
      <c r="CH284" s="51">
        <f t="shared" ca="1" si="226"/>
        <v>904</v>
      </c>
      <c r="CI284" s="51">
        <f t="shared" ca="1" si="227"/>
        <v>904</v>
      </c>
      <c r="CJ284" s="51">
        <f t="shared" ca="1" si="228"/>
        <v>904</v>
      </c>
      <c r="CK284" s="51">
        <f t="shared" ca="1" si="245"/>
        <v>1134</v>
      </c>
      <c r="CL284" s="51">
        <f t="shared" ca="1" si="245"/>
        <v>1134</v>
      </c>
      <c r="CM284" s="51">
        <f t="shared" ca="1" si="245"/>
        <v>1134</v>
      </c>
      <c r="CN284" s="51">
        <f t="shared" ca="1" si="245"/>
        <v>2712</v>
      </c>
      <c r="CO284" s="51">
        <f t="shared" ca="1" si="245"/>
        <v>2712</v>
      </c>
      <c r="CP284" s="51">
        <f t="shared" ca="1" si="245"/>
        <v>2712</v>
      </c>
      <c r="CQ284" s="51">
        <f t="shared" ca="1" si="246"/>
        <v>366</v>
      </c>
      <c r="CR284" s="51">
        <f t="shared" ca="1" si="246"/>
        <v>366</v>
      </c>
      <c r="CS284" s="51">
        <f t="shared" ca="1" si="246"/>
        <v>2173</v>
      </c>
      <c r="CT284" s="51">
        <f t="shared" ca="1" si="246"/>
        <v>-1755</v>
      </c>
      <c r="CU284" s="51">
        <f t="shared" ca="1" si="246"/>
        <v>-1258</v>
      </c>
      <c r="CV284" s="54">
        <f t="shared" ca="1" si="246"/>
        <v>742</v>
      </c>
      <c r="CW284" s="25" t="s">
        <v>212</v>
      </c>
      <c r="CX284" s="55">
        <v>0.64</v>
      </c>
      <c r="CY284" s="55"/>
      <c r="CZ284" s="26">
        <v>0</v>
      </c>
      <c r="DA284" s="26">
        <v>0</v>
      </c>
      <c r="DB284" s="26">
        <v>0</v>
      </c>
      <c r="DC284" s="26">
        <v>0</v>
      </c>
      <c r="DD284" s="26">
        <v>0</v>
      </c>
      <c r="DE284" s="26">
        <v>0</v>
      </c>
      <c r="DF284" s="26">
        <v>0</v>
      </c>
      <c r="DG284" s="26">
        <v>0</v>
      </c>
      <c r="DH284" s="26">
        <v>0</v>
      </c>
      <c r="DI284" s="26">
        <v>0</v>
      </c>
      <c r="DJ284" s="26">
        <v>0</v>
      </c>
      <c r="DK284" s="26">
        <v>0</v>
      </c>
      <c r="DL284" s="27">
        <f t="shared" si="229"/>
        <v>46125.701041666704</v>
      </c>
      <c r="DM284" s="28">
        <f t="shared" ca="1" si="230"/>
        <v>1</v>
      </c>
      <c r="DN284" s="56">
        <f>_xlfn.XLOOKUP(B284,'[2]1. All Calls'!$R:$R,'[2]1. All Calls'!$A:$A,"",0)</f>
        <v>46050.701041666704</v>
      </c>
      <c r="DO284" s="57" t="str">
        <f ca="1">VLOOKUP(DM284,[1]Validation!$B$20:$C$25,2,0)</f>
        <v>Above 3 months</v>
      </c>
      <c r="DP284" s="58" t="str">
        <f>_xlfn.XLOOKUP(B284,'[1]Active AMCs- Dealer'!E:E,'[1]Active AMCs- Dealer'!L:L,"Not in AMC",0)</f>
        <v>Not in AMC</v>
      </c>
      <c r="DQ284" s="50" t="s">
        <v>213</v>
      </c>
      <c r="DR284" s="29" t="str">
        <f>_xlfn.XLOOKUP(B284,'[2]1. All Calls'!$R:$R,'[2]1. All Calls'!$F:$F,"",0)</f>
        <v>CC-01956227</v>
      </c>
      <c r="DS284" s="29" t="str">
        <f>_xlfn.XLOOKUP(B284,'[2]1. All Calls'!$R:$R,'[2]1. All Calls'!$AB:$AB,"",0)</f>
        <v>Sales call carried out for HMR update</v>
      </c>
      <c r="DT284" s="30">
        <f>_xlfn.XLOOKUP(DR284,'[2]1. All Calls'!$F:$F,'[2]1. All Calls'!$A:$A,"",0)</f>
        <v>46050.701041666704</v>
      </c>
      <c r="DU284" s="31">
        <f>_xlfn.XLOOKUP(DR284,'[2]1. All Calls'!$F:$F,'[2]1. All Calls'!$B:$B,"",0)</f>
        <v>32318</v>
      </c>
      <c r="DV284" s="31">
        <f>_xlfn.XLOOKUP(B284,[1]MDA_Assets!D:D,[1]MDA_Assets!N:N,"",0)</f>
        <v>20684</v>
      </c>
      <c r="DW284" s="31">
        <f>_xlfn.XLOOKUP(B284,[1]MDA_Assets!D:D,[1]MDA_Assets!O:O,"",0)</f>
        <v>11634</v>
      </c>
      <c r="DX284" s="32" t="str">
        <f>_xlfn.XLOOKUP(B284,[1]MDA_Assets!D:D,[1]MDA_Assets!Q:Q,"",0)</f>
        <v>XD</v>
      </c>
      <c r="DY284" s="33">
        <f>_xlfn.XLOOKUP(B284,[1]MDA_Assets!D:D,[1]MDA_Assets!R:R,"",0)</f>
        <v>45798</v>
      </c>
      <c r="DZ284" s="33">
        <f>_xlfn.XLOOKUP(B284,[1]MDA_Assets!D:D,[1]MDA_Assets!S:S,"",0)</f>
        <v>45798</v>
      </c>
      <c r="EA284" s="33">
        <f>_xlfn.XLOOKUP(B284,[1]MDA_Assets!D:D,[1]MDA_Assets!T:T,"",0)</f>
        <v>45798</v>
      </c>
      <c r="EB284" s="33">
        <f>_xlfn.XLOOKUP(B284,[1]MDA_Assets!D:D,[1]MDA_Assets!U:U,"",0)</f>
        <v>45272</v>
      </c>
      <c r="EC284" s="33">
        <f>_xlfn.XLOOKUP(B284,[1]MDA_Assets!D:D,[1]MDA_Assets!V:V,"",0)</f>
        <v>45272</v>
      </c>
      <c r="ED284" s="33">
        <f>_xlfn.XLOOKUP(B284,[1]MDA_Assets!D:D,[1]MDA_Assets!W:W,"",0)</f>
        <v>45272</v>
      </c>
      <c r="EE284" s="32" t="str">
        <f>_xlfn.XLOOKUP(B284,[1]MDA_Assets!D:D,[1]MDA_Assets!X:X,"",0)</f>
        <v>No</v>
      </c>
      <c r="EF284" s="33">
        <f>_xlfn.XLOOKUP(B284,[1]MDA_Assets!D:D,[1]MDA_Assets!Y:Y,"",0)</f>
        <v>0</v>
      </c>
      <c r="EG284" s="33">
        <f>_xlfn.XLOOKUP(B284,[1]MDA_Assets!D:D,[1]MDA_Assets!Z:Z,"",0)</f>
        <v>0</v>
      </c>
      <c r="EH284" s="33">
        <f>_xlfn.XLOOKUP(B284,[1]MDA_Assets!D:D,[1]MDA_Assets!AA:AA,"",0)</f>
        <v>0</v>
      </c>
      <c r="EI284" s="34">
        <f>_xlfn.XLOOKUP(B284,[1]MDA_Assets!D:D,[1]MDA_Assets!P:P,"",0)</f>
        <v>3</v>
      </c>
      <c r="EJ284" s="35" t="str">
        <f>_xlfn.XLOOKUP(B284,[1]MDA_Assets!D:D,[1]MDA_Assets!AB:AB,"",0)</f>
        <v>1500</v>
      </c>
      <c r="EK284" s="35" t="str">
        <f>_xlfn.XLOOKUP(B284,[1]MDA_Assets!D:D,[1]MDA_Assets!AC:AC,"",0)</f>
        <v>1500</v>
      </c>
      <c r="EL284" s="35" t="str">
        <f>_xlfn.XLOOKUP(B284,[1]MDA_Assets!D:D,[1]MDA_Assets!AD:AD,"",0)</f>
        <v>3307</v>
      </c>
      <c r="EM284" s="35" t="str">
        <f>_xlfn.XLOOKUP(B284,[1]MDA_Assets!D:D,[1]MDA_Assets!AE:AE,"",0)</f>
        <v>957</v>
      </c>
      <c r="EN284" s="35" t="str">
        <f>_xlfn.XLOOKUP(B284,[1]MDA_Assets!D:D,[1]MDA_Assets!AF:AF,"",0)</f>
        <v>1454</v>
      </c>
      <c r="EO284" s="35" t="str">
        <f>_xlfn.XLOOKUP(B284,[1]MDA_Assets!D:D,[1]MDA_Assets!AG:AG,"",0)</f>
        <v>3454</v>
      </c>
      <c r="EP284" s="36">
        <f t="shared" si="199"/>
        <v>365</v>
      </c>
      <c r="EQ284" s="36">
        <f t="shared" si="199"/>
        <v>180</v>
      </c>
      <c r="ER284" s="36">
        <f t="shared" si="231"/>
        <v>365</v>
      </c>
      <c r="ES284" s="36">
        <f t="shared" si="232"/>
        <v>365</v>
      </c>
      <c r="ET284" s="36">
        <f t="shared" si="233"/>
        <v>730</v>
      </c>
      <c r="EU284" s="36">
        <f t="shared" si="234"/>
        <v>365</v>
      </c>
      <c r="EV284" s="36" t="str">
        <f t="shared" si="235"/>
        <v/>
      </c>
      <c r="EW284" s="36" t="str">
        <f t="shared" si="207"/>
        <v/>
      </c>
      <c r="EX284" s="36" t="str">
        <f t="shared" si="208"/>
        <v/>
      </c>
      <c r="EY284" s="36">
        <f t="shared" si="206"/>
        <v>11.78</v>
      </c>
      <c r="EZ284" s="36">
        <f t="shared" si="206"/>
        <v>5.81</v>
      </c>
      <c r="FA284" s="36">
        <f t="shared" si="206"/>
        <v>11.78</v>
      </c>
      <c r="FB284" s="36">
        <f t="shared" si="205"/>
        <v>11.78</v>
      </c>
      <c r="FC284" s="36">
        <f t="shared" si="205"/>
        <v>23.55</v>
      </c>
      <c r="FD284" s="36">
        <f t="shared" si="205"/>
        <v>11.78</v>
      </c>
      <c r="FE284" s="36" t="str">
        <f t="shared" si="205"/>
        <v/>
      </c>
      <c r="FF284" s="36" t="str">
        <f t="shared" si="205"/>
        <v/>
      </c>
      <c r="FG284" s="36" t="str">
        <f t="shared" si="205"/>
        <v/>
      </c>
      <c r="FH284" s="37" t="str" cm="1">
        <f t="array" ref="FH284">_xlfn.IFS(EY284="", "No Data", EY284&lt;0, "Negative/Future", EY284=0, "Zero Days", EY284&lt;=3, "&lt; 3 Months", EY284&lt;=6, "3 to 6 Months", EY284&lt;=9, "6 to 9 Months", EY284&lt;=12, "9 to 12 Months", EY284&lt;=15, "12 to 15 Months", EY284&lt;=18, "15 to 18 Months", EY284&lt;=24, "18 to 24 Months", EY284&gt;24, "&gt; 24 Months")</f>
        <v>9 to 12 Months</v>
      </c>
      <c r="FI284" s="37" t="str" cm="1">
        <f t="array" ref="FI284">_xlfn.IFS(EZ284="", "No Data", EZ284&lt;0, "Negative/Future", EZ284=0, "Zero Days", EZ284&lt;=3, "&lt; 3 Months", EZ284&lt;=6, "3 to 6 Months", EZ284&lt;=9, "6 to 9 Months", EZ284&lt;=12, "9 to 12 Months", EZ284&lt;=15, "12 to 15 Months", EZ284&lt;=18, "15 to 18 Months", EZ284&lt;=24, "18 to 24 Months", EZ284&gt;24, "&gt; 24 Months")</f>
        <v>3 to 6 Months</v>
      </c>
      <c r="FJ284" s="37" t="str" cm="1">
        <f t="array" ref="FJ284">_xlfn.IFS(FA284="", "No Data", FA284&lt;0, "Negative/Future", FA284=0, "Zero Days", FA284&lt;=3, "&lt; 3 Months", FA284&lt;=6, "3 to 6 Months", FA284&lt;=9, "6 to 9 Months", FA284&lt;=12, "9 to 12 Months", FA284&lt;=15, "12 to 15 Months", FA284&lt;=18, "15 to 18 Months", FA284&lt;=24, "18 to 24 Months", FA284&gt;24, "&gt; 24 Months")</f>
        <v>9 to 12 Months</v>
      </c>
      <c r="FK284" s="37" t="str" cm="1">
        <f t="array" ref="FK284">_xlfn.IFS(FB284="", "No Data", FB284&lt;0, "Negative/Future", FB284=0, "Zero Days", FB284&lt;=3, "&lt; 3 Months", FB284&lt;=6, "3 to 6 Months", FB284&lt;=9, "6 to 9 Months", FB284&lt;=12, "9 to 12 Months", FB284&lt;=15, "12 to 15 Months", FB284&lt;=18, "15 to 18 Months", FB284&lt;=24, "18 to 24 Months", FB284&gt;24, "&gt; 24 Months")</f>
        <v>9 to 12 Months</v>
      </c>
      <c r="FL284" s="37" t="str" cm="1">
        <f t="array" ref="FL284">_xlfn.IFS(FC284="", "No Data", FC284&lt;0, "Negative/Future", FC284=0, "Zero Days", FC284&lt;=3, "&lt; 3 Months", FC284&lt;=6, "3 to 6 Months", FC284&lt;=9, "6 to 9 Months", FC284&lt;=12, "9 to 12 Months", FC284&lt;=15, "12 to 15 Months", FC284&lt;=18, "15 to 18 Months", FC284&lt;=24, "18 to 24 Months", FC284&gt;24, "&gt; 24 Months")</f>
        <v>18 to 24 Months</v>
      </c>
      <c r="FM284" s="37" t="str" cm="1">
        <f t="array" ref="FM284">_xlfn.IFS(FD284="", "No Data", FD284&lt;0, "Negative/Future", FD284=0, "Zero Days", FD284&lt;=3, "&lt; 3 Months", FD284&lt;=6, "3 to 6 Months", FD284&lt;=9, "6 to 9 Months", FD284&lt;=12, "9 to 12 Months", FD284&lt;=15, "12 to 15 Months", FD284&lt;=18, "15 to 18 Months", FD284&lt;=24, "18 to 24 Months", FD284&gt;24, "&gt; 24 Months")</f>
        <v>9 to 12 Months</v>
      </c>
      <c r="FN284" s="37" t="str" cm="1">
        <f t="array" ref="FN284">_xlfn.IFS(FE284="", "No Data", FE284&lt;0, "Negative/Future", FE284=0, "Zero Days", FE284&lt;=3, "&lt; 3 Months", FE284&lt;=6, "3 to 6 Months", FE284&lt;=9, "6 to 9 Months", FE284&lt;=12, "9 to 12 Months", FE284&lt;=15, "12 to 15 Months", FE284&lt;=18, "15 to 18 Months", FE284&lt;=24, "18 to 24 Months", FE284&gt;24, "&gt; 24 Months")</f>
        <v>No Data</v>
      </c>
      <c r="FO284" s="37" t="str" cm="1">
        <f t="array" ref="FO284">_xlfn.IFS(FG284="", "No Data", FG284&lt;0, "Negative/Future", FG284=0, "Zero Days", FG284&lt;=3, "&lt; 3 Months", FG284&lt;=6, "3 to 6 Months", FG284&lt;=9, "6 to 9 Months", FG284&lt;=12, "9 to 12 Months", FG284&lt;=15, "12 to 15 Months", FG284&lt;=18, "15 to 18 Months", FG284&lt;=24, "18 to 24 Months", FG284&gt;24, "&gt; 24 Months")</f>
        <v>No Data</v>
      </c>
      <c r="FP284" s="37" t="str" cm="1">
        <f t="array" ref="FP284">_xlfn.IFS(FF284="", "No Data", FF284&lt;0, "Negative/Future", FF284=0, "Zero Days", FF284&lt;=3, "&lt; 3 Months", FF284&lt;=6, "3 to 6 Months", FF284&lt;=9, "6 to 9 Months", FF284&lt;=12, "9 to 12 Months", FF284&lt;=15, "12 to 15 Months", FF284&lt;=18, "15 to 18 Months", FF284&lt;=24, "18 to 24 Months", FF284&gt;24, "&gt; 24 Months")</f>
        <v>No Data</v>
      </c>
      <c r="FQ284" s="29" t="s">
        <v>614</v>
      </c>
      <c r="FR284" s="29">
        <v>9064833872</v>
      </c>
      <c r="FS284" s="38" t="str">
        <f>VLOOKUP(_xlfn.XLOOKUP(B284,[1]MDA_Assets!D:D,[1]MDA_Assets!I:I,"",0),[1]Validation!$B$1:$C$8,2,0)</f>
        <v>B</v>
      </c>
      <c r="FT284" s="38" t="s">
        <v>202</v>
      </c>
      <c r="FU284" s="31" t="str">
        <f>_xlfn.XLOOKUP(B284,[1]MDA_Assets!D:D,[1]MDA_Assets!X:X,"",0)</f>
        <v>No</v>
      </c>
      <c r="FV284" s="39">
        <v>4</v>
      </c>
      <c r="FW284" s="39">
        <v>2</v>
      </c>
      <c r="FX284" s="39">
        <v>0</v>
      </c>
      <c r="FY284" s="39">
        <v>3</v>
      </c>
      <c r="FZ284" s="40">
        <f t="shared" si="196"/>
        <v>46163</v>
      </c>
      <c r="GA284" s="40">
        <f t="shared" si="196"/>
        <v>45978</v>
      </c>
      <c r="GB284" s="40">
        <f t="shared" si="209"/>
        <v>46163</v>
      </c>
      <c r="GC284" s="40">
        <f t="shared" si="210"/>
        <v>45637</v>
      </c>
      <c r="GD284" s="40">
        <f t="shared" si="211"/>
        <v>46002</v>
      </c>
      <c r="GE284" s="40">
        <f t="shared" si="212"/>
        <v>45637</v>
      </c>
      <c r="GF284" s="40" t="str">
        <f t="shared" si="200"/>
        <v/>
      </c>
      <c r="GG284" s="40" t="str">
        <f t="shared" si="200"/>
        <v/>
      </c>
      <c r="GH284" s="40" t="str">
        <f t="shared" si="200"/>
        <v/>
      </c>
      <c r="GI284" s="39">
        <f t="shared" si="236"/>
        <v>4</v>
      </c>
      <c r="GJ284" s="39">
        <f t="shared" si="237"/>
        <v>0</v>
      </c>
      <c r="GK284" s="39">
        <f t="shared" si="238"/>
        <v>0</v>
      </c>
      <c r="GL284" s="39">
        <f t="shared" si="239"/>
        <v>2</v>
      </c>
    </row>
    <row r="285" spans="1:194" x14ac:dyDescent="0.25">
      <c r="A285" s="19">
        <v>315</v>
      </c>
      <c r="B285" s="43" t="s">
        <v>1443</v>
      </c>
      <c r="C285" s="43" t="s">
        <v>254</v>
      </c>
      <c r="D285" s="43" t="s">
        <v>241</v>
      </c>
      <c r="E285" s="43" t="s">
        <v>502</v>
      </c>
      <c r="F285" s="43" t="s">
        <v>745</v>
      </c>
      <c r="G285" s="43" t="s">
        <v>190</v>
      </c>
      <c r="H285" s="43" t="s">
        <v>549</v>
      </c>
      <c r="I285" s="43" t="s">
        <v>192</v>
      </c>
      <c r="J285" s="44">
        <f t="shared" si="213"/>
        <v>45035.520833333336</v>
      </c>
      <c r="K285" s="44">
        <v>44671.520833333336</v>
      </c>
      <c r="L285" s="44">
        <v>44146</v>
      </c>
      <c r="M285" s="43" t="s">
        <v>1444</v>
      </c>
      <c r="N285" s="43" t="s">
        <v>1445</v>
      </c>
      <c r="O285" s="44">
        <v>45939.486157407409</v>
      </c>
      <c r="P285" s="43">
        <v>6744</v>
      </c>
      <c r="Q285" s="43">
        <v>291</v>
      </c>
      <c r="R285" s="43">
        <v>1153</v>
      </c>
      <c r="S285" s="43" t="s">
        <v>206</v>
      </c>
      <c r="T285" s="44">
        <v>45938.770833333336</v>
      </c>
      <c r="U285" s="44">
        <v>45938.770833333336</v>
      </c>
      <c r="V285" s="44">
        <v>45938.770833333336</v>
      </c>
      <c r="W285" s="44">
        <v>45938.770833333336</v>
      </c>
      <c r="X285" s="44">
        <v>45938.770833333336</v>
      </c>
      <c r="Y285" s="44">
        <v>45938.770833333336</v>
      </c>
      <c r="Z285" s="43" t="s">
        <v>195</v>
      </c>
      <c r="AA285" s="43"/>
      <c r="AB285" s="43"/>
      <c r="AC285" s="43"/>
      <c r="AD285" s="43"/>
      <c r="AE285" s="43">
        <v>8</v>
      </c>
      <c r="AF285" s="43" t="s">
        <v>281</v>
      </c>
      <c r="AG285" s="43" t="s">
        <v>281</v>
      </c>
      <c r="AH285" s="43" t="s">
        <v>285</v>
      </c>
      <c r="AI285" s="43" t="s">
        <v>285</v>
      </c>
      <c r="AJ285" s="43" t="s">
        <v>286</v>
      </c>
      <c r="AK285" s="43" t="s">
        <v>285</v>
      </c>
      <c r="AL285" s="46">
        <v>46118</v>
      </c>
      <c r="AM285" s="46">
        <v>46118</v>
      </c>
      <c r="AN285" s="47">
        <v>46303</v>
      </c>
      <c r="AO285" s="47">
        <v>46303</v>
      </c>
      <c r="AP285" s="47">
        <v>46668</v>
      </c>
      <c r="AQ285" s="47">
        <v>46303</v>
      </c>
      <c r="AR285" s="48"/>
      <c r="AS285" s="48"/>
      <c r="AT285" s="48"/>
      <c r="AU285" s="43">
        <v>1</v>
      </c>
      <c r="AV285" s="43">
        <v>0</v>
      </c>
      <c r="AW285" s="43">
        <v>0</v>
      </c>
      <c r="AX285" s="51" t="s">
        <v>484</v>
      </c>
      <c r="AY285" s="51" t="s">
        <v>211</v>
      </c>
      <c r="AZ285" s="51" t="s">
        <v>198</v>
      </c>
      <c r="BA285" s="20">
        <f t="shared" ca="1" si="244"/>
        <v>1</v>
      </c>
      <c r="BB285" s="20">
        <f t="shared" ca="1" si="244"/>
        <v>1</v>
      </c>
      <c r="BC285" s="20">
        <f t="shared" ca="1" si="244"/>
        <v>0</v>
      </c>
      <c r="BD285" s="20">
        <f t="shared" ca="1" si="244"/>
        <v>0</v>
      </c>
      <c r="BE285" s="20">
        <f t="shared" ca="1" si="244"/>
        <v>0</v>
      </c>
      <c r="BF285" s="20">
        <f t="shared" ca="1" si="244"/>
        <v>0</v>
      </c>
      <c r="BG285" s="21" t="str">
        <f t="shared" ca="1" si="241"/>
        <v/>
      </c>
      <c r="BH285" s="21" t="str">
        <f t="shared" ca="1" si="241"/>
        <v/>
      </c>
      <c r="BI285" s="21" t="str">
        <f t="shared" ca="1" si="241"/>
        <v/>
      </c>
      <c r="BJ285" s="22">
        <f t="shared" ca="1" si="214"/>
        <v>2</v>
      </c>
      <c r="BK285" s="21">
        <f t="shared" si="215"/>
        <v>8</v>
      </c>
      <c r="BL285" s="22">
        <f t="shared" ca="1" si="216"/>
        <v>8636</v>
      </c>
      <c r="BM285" s="22">
        <f t="shared" ca="1" si="217"/>
        <v>345</v>
      </c>
      <c r="BN285" s="23">
        <f t="shared" ca="1" si="218"/>
        <v>8291</v>
      </c>
      <c r="BO285" s="24">
        <f t="shared" ca="1" si="219"/>
        <v>1892</v>
      </c>
      <c r="BP285" s="51" t="str">
        <f>_xlfn.XLOOKUP(E285,[1]Validation!E:E,[1]Validation!F:F,"")</f>
        <v>EN7</v>
      </c>
      <c r="BQ285" s="51" t="str">
        <f>_xlfn.XLOOKUP(BP285,[1]Validation!F:F,[1]Validation!G:G,"")</f>
        <v>EN4 to EN7</v>
      </c>
      <c r="BR285" s="52" t="str">
        <f>VLOOKUP(G285,[1]Validation!$B$1:$C$9,2,0)</f>
        <v>B</v>
      </c>
      <c r="BS285" s="51">
        <f t="shared" ca="1" si="220"/>
        <v>49</v>
      </c>
      <c r="BT285" s="53">
        <f>_xlfn.XLOOKUP(B285,'[2]1. All Calls'!$R:$R,'[2]1. All Calls'!$A:$A,"",0)</f>
        <v>45939.434027777781</v>
      </c>
      <c r="BU285" s="51" t="str">
        <f>_xlfn.XLOOKUP(B285,'[2]1. All Calls'!$R:$R,'[2]1. All Calls'!$F:$F,"",0)</f>
        <v>CC-01828150</v>
      </c>
      <c r="BV285" s="51" t="str">
        <f>_xlfn.XLOOKUP(B285,'[2]1. All Calls'!$R:$R,'[2]1. All Calls'!$J:$J,"",0)</f>
        <v>Schedule Service</v>
      </c>
      <c r="BW285" s="53">
        <f>_xlfn.XLOOKUP(B285,'[2]Sch Calls'!$R:$R,'[2]Sch Calls'!$A:$A,"",0)</f>
        <v>45939.434027777781</v>
      </c>
      <c r="BX285" s="51">
        <f>_xlfn.XLOOKUP(B285,'[2]Sch Calls'!$R:$R,'[2]Sch Calls'!$B:$B,"",0)</f>
        <v>6744</v>
      </c>
      <c r="BY285" s="51" t="str">
        <f t="shared" si="197"/>
        <v>07-Apr-26</v>
      </c>
      <c r="BZ285" s="51" t="str">
        <f t="shared" si="197"/>
        <v>07-Apr-26</v>
      </c>
      <c r="CA285" s="51" t="str">
        <f t="shared" si="221"/>
        <v>11-Jul-26</v>
      </c>
      <c r="CB285" s="51" t="str">
        <f t="shared" si="222"/>
        <v>08-Apr-27</v>
      </c>
      <c r="CC285" s="51" t="str">
        <f t="shared" si="223"/>
        <v>09-Oct-27</v>
      </c>
      <c r="CD285" s="51" t="str">
        <f t="shared" si="224"/>
        <v>09-Oct-26</v>
      </c>
      <c r="CE285" s="51">
        <f t="shared" ca="1" si="198"/>
        <v>237</v>
      </c>
      <c r="CF285" s="51">
        <f t="shared" ca="1" si="198"/>
        <v>237</v>
      </c>
      <c r="CG285" s="51">
        <f t="shared" ca="1" si="225"/>
        <v>237</v>
      </c>
      <c r="CH285" s="51">
        <f t="shared" ca="1" si="226"/>
        <v>237</v>
      </c>
      <c r="CI285" s="51">
        <f t="shared" ca="1" si="227"/>
        <v>237</v>
      </c>
      <c r="CJ285" s="51">
        <f t="shared" ca="1" si="228"/>
        <v>237</v>
      </c>
      <c r="CK285" s="51">
        <f t="shared" ca="1" si="245"/>
        <v>1896</v>
      </c>
      <c r="CL285" s="51">
        <f t="shared" ca="1" si="245"/>
        <v>1896</v>
      </c>
      <c r="CM285" s="51">
        <f t="shared" ca="1" si="245"/>
        <v>1896</v>
      </c>
      <c r="CN285" s="51">
        <f t="shared" ca="1" si="245"/>
        <v>1896</v>
      </c>
      <c r="CO285" s="51">
        <f t="shared" ca="1" si="245"/>
        <v>1896</v>
      </c>
      <c r="CP285" s="51">
        <f t="shared" ca="1" si="245"/>
        <v>1896</v>
      </c>
      <c r="CQ285" s="51">
        <f t="shared" ca="1" si="246"/>
        <v>104</v>
      </c>
      <c r="CR285" s="51">
        <f t="shared" ca="1" si="246"/>
        <v>104</v>
      </c>
      <c r="CS285" s="51">
        <f t="shared" ca="1" si="246"/>
        <v>2104</v>
      </c>
      <c r="CT285" s="51">
        <f t="shared" ca="1" si="246"/>
        <v>2104</v>
      </c>
      <c r="CU285" s="51">
        <f t="shared" ca="1" si="246"/>
        <v>6104</v>
      </c>
      <c r="CV285" s="54">
        <f t="shared" ca="1" si="246"/>
        <v>2104</v>
      </c>
      <c r="CW285" s="25" t="s">
        <v>212</v>
      </c>
      <c r="CX285" s="55">
        <v>0.04</v>
      </c>
      <c r="CY285" s="55"/>
      <c r="CZ285" s="26">
        <v>0</v>
      </c>
      <c r="DA285" s="26">
        <v>0</v>
      </c>
      <c r="DB285" s="26">
        <v>0</v>
      </c>
      <c r="DC285" s="26">
        <v>0</v>
      </c>
      <c r="DD285" s="26">
        <v>0</v>
      </c>
      <c r="DE285" s="26">
        <v>0</v>
      </c>
      <c r="DF285" s="26">
        <v>0</v>
      </c>
      <c r="DG285" s="26">
        <v>0</v>
      </c>
      <c r="DH285" s="26">
        <v>0</v>
      </c>
      <c r="DI285" s="26">
        <v>0</v>
      </c>
      <c r="DJ285" s="26">
        <v>0</v>
      </c>
      <c r="DK285" s="26">
        <v>0</v>
      </c>
      <c r="DL285" s="27">
        <f t="shared" si="229"/>
        <v>46014.434027777781</v>
      </c>
      <c r="DM285" s="28">
        <f t="shared" ca="1" si="230"/>
        <v>1</v>
      </c>
      <c r="DN285" s="56">
        <f>_xlfn.XLOOKUP(B285,'[2]1. All Calls'!$R:$R,'[2]1. All Calls'!$A:$A,"",0)</f>
        <v>45939.434027777781</v>
      </c>
      <c r="DO285" s="57" t="str">
        <f ca="1">VLOOKUP(DM285,[1]Validation!$B$20:$C$25,2,0)</f>
        <v>Above 3 months</v>
      </c>
      <c r="DP285" s="58" t="str">
        <f>_xlfn.XLOOKUP(B285,'[1]Active AMCs- Dealer'!E:E,'[1]Active AMCs- Dealer'!L:L,"Not in AMC",0)</f>
        <v>Not in AMC</v>
      </c>
      <c r="DQ285" s="50" t="s">
        <v>238</v>
      </c>
      <c r="DR285" s="29" t="str">
        <f>_xlfn.XLOOKUP(B285,'[2]1. All Calls'!$R:$R,'[2]1. All Calls'!$F:$F,"",0)</f>
        <v>CC-01828150</v>
      </c>
      <c r="DS285" s="29" t="str">
        <f>_xlfn.XLOOKUP(B285,'[2]1. All Calls'!$R:$R,'[2]1. All Calls'!$AB:$AB,"",0)</f>
        <v>Attend the site for scheduled service so change air filter, oil filter, air oil separator, motor greasing, and thermal valve kit, intake valve kit, solenoid valve kit, MPV kit and oil. Then start the unit found running ok.</v>
      </c>
      <c r="DT285" s="30">
        <f>_xlfn.XLOOKUP(DR285,'[2]1. All Calls'!$F:$F,'[2]1. All Calls'!$A:$A,"",0)</f>
        <v>45939.434027777781</v>
      </c>
      <c r="DU285" s="31">
        <f>_xlfn.XLOOKUP(DR285,'[2]1. All Calls'!$F:$F,'[2]1. All Calls'!$B:$B,"",0)</f>
        <v>6744</v>
      </c>
      <c r="DV285" s="31">
        <f>_xlfn.XLOOKUP(B285,[1]MDA_Assets!D:D,[1]MDA_Assets!N:N,"",0)</f>
        <v>291</v>
      </c>
      <c r="DW285" s="31">
        <f>_xlfn.XLOOKUP(B285,[1]MDA_Assets!D:D,[1]MDA_Assets!O:O,"",0)</f>
        <v>1153</v>
      </c>
      <c r="DX285" s="32" t="str">
        <f>_xlfn.XLOOKUP(B285,[1]MDA_Assets!D:D,[1]MDA_Assets!Q:Q,"",0)</f>
        <v>XD</v>
      </c>
      <c r="DY285" s="33">
        <f>_xlfn.XLOOKUP(B285,[1]MDA_Assets!D:D,[1]MDA_Assets!R:R,"",0)</f>
        <v>45939</v>
      </c>
      <c r="DZ285" s="33">
        <f>_xlfn.XLOOKUP(B285,[1]MDA_Assets!D:D,[1]MDA_Assets!S:S,"",0)</f>
        <v>45939</v>
      </c>
      <c r="EA285" s="33">
        <f>_xlfn.XLOOKUP(B285,[1]MDA_Assets!D:D,[1]MDA_Assets!T:T,"",0)</f>
        <v>45939</v>
      </c>
      <c r="EB285" s="33">
        <f>_xlfn.XLOOKUP(B285,[1]MDA_Assets!D:D,[1]MDA_Assets!U:U,"",0)</f>
        <v>45939</v>
      </c>
      <c r="EC285" s="33">
        <f>_xlfn.XLOOKUP(B285,[1]MDA_Assets!D:D,[1]MDA_Assets!V:V,"",0)</f>
        <v>45939</v>
      </c>
      <c r="ED285" s="33">
        <f>_xlfn.XLOOKUP(B285,[1]MDA_Assets!D:D,[1]MDA_Assets!W:W,"",0)</f>
        <v>45939</v>
      </c>
      <c r="EE285" s="32" t="str">
        <f>_xlfn.XLOOKUP(B285,[1]MDA_Assets!D:D,[1]MDA_Assets!X:X,"",0)</f>
        <v>No</v>
      </c>
      <c r="EF285" s="33">
        <f>_xlfn.XLOOKUP(B285,[1]MDA_Assets!D:D,[1]MDA_Assets!Y:Y,"",0)</f>
        <v>0</v>
      </c>
      <c r="EG285" s="33">
        <f>_xlfn.XLOOKUP(B285,[1]MDA_Assets!D:D,[1]MDA_Assets!Z:Z,"",0)</f>
        <v>0</v>
      </c>
      <c r="EH285" s="33">
        <f>_xlfn.XLOOKUP(B285,[1]MDA_Assets!D:D,[1]MDA_Assets!AA:AA,"",0)</f>
        <v>0</v>
      </c>
      <c r="EI285" s="34">
        <f>_xlfn.XLOOKUP(B285,[1]MDA_Assets!D:D,[1]MDA_Assets!P:P,"",0)</f>
        <v>8</v>
      </c>
      <c r="EJ285" s="35" t="str">
        <f>_xlfn.XLOOKUP(B285,[1]MDA_Assets!D:D,[1]MDA_Assets!AB:AB,"",0)</f>
        <v>2000</v>
      </c>
      <c r="EK285" s="35" t="str">
        <f>_xlfn.XLOOKUP(B285,[1]MDA_Assets!D:D,[1]MDA_Assets!AC:AC,"",0)</f>
        <v>2000</v>
      </c>
      <c r="EL285" s="35" t="str">
        <f>_xlfn.XLOOKUP(B285,[1]MDA_Assets!D:D,[1]MDA_Assets!AD:AD,"",0)</f>
        <v>4000</v>
      </c>
      <c r="EM285" s="35" t="str">
        <f>_xlfn.XLOOKUP(B285,[1]MDA_Assets!D:D,[1]MDA_Assets!AE:AE,"",0)</f>
        <v>4000</v>
      </c>
      <c r="EN285" s="35" t="str">
        <f>_xlfn.XLOOKUP(B285,[1]MDA_Assets!D:D,[1]MDA_Assets!AF:AF,"",0)</f>
        <v>8000</v>
      </c>
      <c r="EO285" s="35" t="str">
        <f>_xlfn.XLOOKUP(B285,[1]MDA_Assets!D:D,[1]MDA_Assets!AG:AG,"",0)</f>
        <v>4000</v>
      </c>
      <c r="EP285" s="36">
        <f t="shared" si="199"/>
        <v>180</v>
      </c>
      <c r="EQ285" s="36">
        <f t="shared" si="199"/>
        <v>180</v>
      </c>
      <c r="ER285" s="36">
        <f t="shared" si="231"/>
        <v>365</v>
      </c>
      <c r="ES285" s="36">
        <f t="shared" si="232"/>
        <v>365</v>
      </c>
      <c r="ET285" s="36">
        <f t="shared" si="233"/>
        <v>730</v>
      </c>
      <c r="EU285" s="36">
        <f t="shared" si="234"/>
        <v>365</v>
      </c>
      <c r="EV285" s="36" t="str">
        <f t="shared" si="235"/>
        <v/>
      </c>
      <c r="EW285" s="36" t="str">
        <f t="shared" si="207"/>
        <v/>
      </c>
      <c r="EX285" s="36" t="str">
        <f t="shared" si="208"/>
        <v/>
      </c>
      <c r="EY285" s="36">
        <f t="shared" si="206"/>
        <v>5.81</v>
      </c>
      <c r="EZ285" s="36">
        <f t="shared" si="206"/>
        <v>5.81</v>
      </c>
      <c r="FA285" s="36">
        <f t="shared" si="206"/>
        <v>11.78</v>
      </c>
      <c r="FB285" s="36">
        <f t="shared" si="205"/>
        <v>11.78</v>
      </c>
      <c r="FC285" s="36">
        <f t="shared" si="205"/>
        <v>23.55</v>
      </c>
      <c r="FD285" s="36">
        <f t="shared" si="205"/>
        <v>11.78</v>
      </c>
      <c r="FE285" s="36" t="str">
        <f t="shared" si="205"/>
        <v/>
      </c>
      <c r="FF285" s="36" t="str">
        <f t="shared" si="205"/>
        <v/>
      </c>
      <c r="FG285" s="36" t="str">
        <f t="shared" si="205"/>
        <v/>
      </c>
      <c r="FH285" s="37" t="str" cm="1">
        <f t="array" ref="FH285">_xlfn.IFS(EY285="", "No Data", EY285&lt;0, "Negative/Future", EY285=0, "Zero Days", EY285&lt;=3, "&lt; 3 Months", EY285&lt;=6, "3 to 6 Months", EY285&lt;=9, "6 to 9 Months", EY285&lt;=12, "9 to 12 Months", EY285&lt;=15, "12 to 15 Months", EY285&lt;=18, "15 to 18 Months", EY285&lt;=24, "18 to 24 Months", EY285&gt;24, "&gt; 24 Months")</f>
        <v>3 to 6 Months</v>
      </c>
      <c r="FI285" s="37" t="str" cm="1">
        <f t="array" ref="FI285">_xlfn.IFS(EZ285="", "No Data", EZ285&lt;0, "Negative/Future", EZ285=0, "Zero Days", EZ285&lt;=3, "&lt; 3 Months", EZ285&lt;=6, "3 to 6 Months", EZ285&lt;=9, "6 to 9 Months", EZ285&lt;=12, "9 to 12 Months", EZ285&lt;=15, "12 to 15 Months", EZ285&lt;=18, "15 to 18 Months", EZ285&lt;=24, "18 to 24 Months", EZ285&gt;24, "&gt; 24 Months")</f>
        <v>3 to 6 Months</v>
      </c>
      <c r="FJ285" s="37" t="str" cm="1">
        <f t="array" ref="FJ285">_xlfn.IFS(FA285="", "No Data", FA285&lt;0, "Negative/Future", FA285=0, "Zero Days", FA285&lt;=3, "&lt; 3 Months", FA285&lt;=6, "3 to 6 Months", FA285&lt;=9, "6 to 9 Months", FA285&lt;=12, "9 to 12 Months", FA285&lt;=15, "12 to 15 Months", FA285&lt;=18, "15 to 18 Months", FA285&lt;=24, "18 to 24 Months", FA285&gt;24, "&gt; 24 Months")</f>
        <v>9 to 12 Months</v>
      </c>
      <c r="FK285" s="37" t="str" cm="1">
        <f t="array" ref="FK285">_xlfn.IFS(FB285="", "No Data", FB285&lt;0, "Negative/Future", FB285=0, "Zero Days", FB285&lt;=3, "&lt; 3 Months", FB285&lt;=6, "3 to 6 Months", FB285&lt;=9, "6 to 9 Months", FB285&lt;=12, "9 to 12 Months", FB285&lt;=15, "12 to 15 Months", FB285&lt;=18, "15 to 18 Months", FB285&lt;=24, "18 to 24 Months", FB285&gt;24, "&gt; 24 Months")</f>
        <v>9 to 12 Months</v>
      </c>
      <c r="FL285" s="37" t="str" cm="1">
        <f t="array" ref="FL285">_xlfn.IFS(FC285="", "No Data", FC285&lt;0, "Negative/Future", FC285=0, "Zero Days", FC285&lt;=3, "&lt; 3 Months", FC285&lt;=6, "3 to 6 Months", FC285&lt;=9, "6 to 9 Months", FC285&lt;=12, "9 to 12 Months", FC285&lt;=15, "12 to 15 Months", FC285&lt;=18, "15 to 18 Months", FC285&lt;=24, "18 to 24 Months", FC285&gt;24, "&gt; 24 Months")</f>
        <v>18 to 24 Months</v>
      </c>
      <c r="FM285" s="37" t="str" cm="1">
        <f t="array" ref="FM285">_xlfn.IFS(FD285="", "No Data", FD285&lt;0, "Negative/Future", FD285=0, "Zero Days", FD285&lt;=3, "&lt; 3 Months", FD285&lt;=6, "3 to 6 Months", FD285&lt;=9, "6 to 9 Months", FD285&lt;=12, "9 to 12 Months", FD285&lt;=15, "12 to 15 Months", FD285&lt;=18, "15 to 18 Months", FD285&lt;=24, "18 to 24 Months", FD285&gt;24, "&gt; 24 Months")</f>
        <v>9 to 12 Months</v>
      </c>
      <c r="FN285" s="37" t="str" cm="1">
        <f t="array" ref="FN285">_xlfn.IFS(FE285="", "No Data", FE285&lt;0, "Negative/Future", FE285=0, "Zero Days", FE285&lt;=3, "&lt; 3 Months", FE285&lt;=6, "3 to 6 Months", FE285&lt;=9, "6 to 9 Months", FE285&lt;=12, "9 to 12 Months", FE285&lt;=15, "12 to 15 Months", FE285&lt;=18, "15 to 18 Months", FE285&lt;=24, "18 to 24 Months", FE285&gt;24, "&gt; 24 Months")</f>
        <v>No Data</v>
      </c>
      <c r="FO285" s="37" t="str" cm="1">
        <f t="array" ref="FO285">_xlfn.IFS(FG285="", "No Data", FG285&lt;0, "Negative/Future", FG285=0, "Zero Days", FG285&lt;=3, "&lt; 3 Months", FG285&lt;=6, "3 to 6 Months", FG285&lt;=9, "6 to 9 Months", FG285&lt;=12, "9 to 12 Months", FG285&lt;=15, "12 to 15 Months", FG285&lt;=18, "15 to 18 Months", FG285&lt;=24, "18 to 24 Months", FG285&gt;24, "&gt; 24 Months")</f>
        <v>No Data</v>
      </c>
      <c r="FP285" s="37" t="str" cm="1">
        <f t="array" ref="FP285">_xlfn.IFS(FF285="", "No Data", FF285&lt;0, "Negative/Future", FF285=0, "Zero Days", FF285&lt;=3, "&lt; 3 Months", FF285&lt;=6, "3 to 6 Months", FF285&lt;=9, "6 to 9 Months", FF285&lt;=12, "9 to 12 Months", FF285&lt;=15, "12 to 15 Months", FF285&lt;=18, "15 to 18 Months", FF285&lt;=24, "18 to 24 Months", FF285&gt;24, "&gt; 24 Months")</f>
        <v>No Data</v>
      </c>
      <c r="FQ285" s="29" t="s">
        <v>1446</v>
      </c>
      <c r="FR285" s="29">
        <v>9264474896</v>
      </c>
      <c r="FS285" s="38" t="str">
        <f>VLOOKUP(_xlfn.XLOOKUP(B285,[1]MDA_Assets!D:D,[1]MDA_Assets!I:I,"",0),[1]Validation!$B$1:$C$8,2,0)</f>
        <v>B</v>
      </c>
      <c r="FT285" s="38" t="s">
        <v>202</v>
      </c>
      <c r="FU285" s="31" t="str">
        <f>_xlfn.XLOOKUP(B285,[1]MDA_Assets!D:D,[1]MDA_Assets!X:X,"",0)</f>
        <v>No</v>
      </c>
      <c r="FV285" s="39">
        <v>2</v>
      </c>
      <c r="FW285" s="39">
        <v>0</v>
      </c>
      <c r="FX285" s="39">
        <v>0</v>
      </c>
      <c r="FY285" s="39">
        <v>7</v>
      </c>
      <c r="FZ285" s="40">
        <f t="shared" si="196"/>
        <v>46119</v>
      </c>
      <c r="GA285" s="40">
        <f t="shared" si="196"/>
        <v>46119</v>
      </c>
      <c r="GB285" s="40">
        <f t="shared" si="209"/>
        <v>46304</v>
      </c>
      <c r="GC285" s="40">
        <f t="shared" si="210"/>
        <v>46304</v>
      </c>
      <c r="GD285" s="40">
        <f t="shared" si="211"/>
        <v>46669</v>
      </c>
      <c r="GE285" s="40">
        <f t="shared" si="212"/>
        <v>46304</v>
      </c>
      <c r="GF285" s="40" t="str">
        <f t="shared" si="200"/>
        <v/>
      </c>
      <c r="GG285" s="40" t="str">
        <f t="shared" si="200"/>
        <v/>
      </c>
      <c r="GH285" s="40" t="str">
        <f t="shared" si="200"/>
        <v/>
      </c>
      <c r="GI285" s="39">
        <f t="shared" si="236"/>
        <v>0</v>
      </c>
      <c r="GJ285" s="39">
        <f t="shared" si="237"/>
        <v>0</v>
      </c>
      <c r="GK285" s="39">
        <f t="shared" si="238"/>
        <v>0</v>
      </c>
      <c r="GL285" s="39">
        <f t="shared" si="239"/>
        <v>6</v>
      </c>
    </row>
    <row r="286" spans="1:194" x14ac:dyDescent="0.25">
      <c r="A286" s="19">
        <v>317</v>
      </c>
      <c r="B286" s="43" t="s">
        <v>1447</v>
      </c>
      <c r="C286" s="43" t="s">
        <v>254</v>
      </c>
      <c r="D286" s="43" t="s">
        <v>241</v>
      </c>
      <c r="E286" s="43" t="s">
        <v>502</v>
      </c>
      <c r="F286" s="43" t="s">
        <v>1448</v>
      </c>
      <c r="G286" s="43" t="s">
        <v>243</v>
      </c>
      <c r="H286" s="43" t="s">
        <v>498</v>
      </c>
      <c r="I286" s="43" t="s">
        <v>192</v>
      </c>
      <c r="J286" s="44">
        <f t="shared" si="213"/>
        <v>44858.354166666664</v>
      </c>
      <c r="K286" s="44">
        <v>44494.354166666664</v>
      </c>
      <c r="L286" s="44">
        <v>44070</v>
      </c>
      <c r="M286" s="43" t="s">
        <v>1449</v>
      </c>
      <c r="N286" s="43" t="s">
        <v>1029</v>
      </c>
      <c r="O286" s="44">
        <v>45904.43677083333</v>
      </c>
      <c r="P286" s="43">
        <v>6650</v>
      </c>
      <c r="Q286" s="43">
        <v>1302</v>
      </c>
      <c r="R286" s="43">
        <v>5348</v>
      </c>
      <c r="S286" s="43" t="s">
        <v>206</v>
      </c>
      <c r="T286" s="44">
        <v>45903.770833333336</v>
      </c>
      <c r="U286" s="44">
        <v>45903.770833333336</v>
      </c>
      <c r="V286" s="44">
        <v>45903.770833333336</v>
      </c>
      <c r="W286" s="44">
        <v>45903.770833333336</v>
      </c>
      <c r="X286" s="44">
        <v>45903.770833333336</v>
      </c>
      <c r="Y286" s="44">
        <v>45903.770833333336</v>
      </c>
      <c r="Z286" s="43" t="s">
        <v>195</v>
      </c>
      <c r="AA286" s="43"/>
      <c r="AB286" s="43"/>
      <c r="AC286" s="43"/>
      <c r="AD286" s="43"/>
      <c r="AE286" s="43">
        <v>4</v>
      </c>
      <c r="AF286" s="43" t="s">
        <v>281</v>
      </c>
      <c r="AG286" s="43" t="s">
        <v>281</v>
      </c>
      <c r="AH286" s="43" t="s">
        <v>285</v>
      </c>
      <c r="AI286" s="43" t="s">
        <v>285</v>
      </c>
      <c r="AJ286" s="43" t="s">
        <v>286</v>
      </c>
      <c r="AK286" s="43" t="s">
        <v>285</v>
      </c>
      <c r="AL286" s="46">
        <v>46083</v>
      </c>
      <c r="AM286" s="46">
        <v>46083</v>
      </c>
      <c r="AN286" s="47">
        <v>46268</v>
      </c>
      <c r="AO286" s="47">
        <v>46268</v>
      </c>
      <c r="AP286" s="47">
        <v>46633</v>
      </c>
      <c r="AQ286" s="47">
        <v>46268</v>
      </c>
      <c r="AR286" s="48"/>
      <c r="AS286" s="48"/>
      <c r="AT286" s="48"/>
      <c r="AU286" s="43">
        <v>1</v>
      </c>
      <c r="AV286" s="43">
        <v>0</v>
      </c>
      <c r="AW286" s="43">
        <v>0</v>
      </c>
      <c r="AX286" s="51" t="s">
        <v>1450</v>
      </c>
      <c r="AY286" s="51" t="s">
        <v>221</v>
      </c>
      <c r="AZ286" s="51" t="s">
        <v>198</v>
      </c>
      <c r="BA286" s="20">
        <f t="shared" ca="1" si="244"/>
        <v>1</v>
      </c>
      <c r="BB286" s="20">
        <f t="shared" ca="1" si="244"/>
        <v>1</v>
      </c>
      <c r="BC286" s="20">
        <f t="shared" ca="1" si="244"/>
        <v>0</v>
      </c>
      <c r="BD286" s="20">
        <f t="shared" ca="1" si="244"/>
        <v>0</v>
      </c>
      <c r="BE286" s="20">
        <f t="shared" ca="1" si="244"/>
        <v>0</v>
      </c>
      <c r="BF286" s="20">
        <f t="shared" ca="1" si="244"/>
        <v>0</v>
      </c>
      <c r="BG286" s="21" t="str">
        <f t="shared" ca="1" si="241"/>
        <v/>
      </c>
      <c r="BH286" s="21" t="str">
        <f t="shared" ca="1" si="241"/>
        <v/>
      </c>
      <c r="BI286" s="21" t="str">
        <f t="shared" ca="1" si="241"/>
        <v/>
      </c>
      <c r="BJ286" s="22">
        <f t="shared" ca="1" si="214"/>
        <v>2</v>
      </c>
      <c r="BK286" s="21">
        <f t="shared" si="215"/>
        <v>4</v>
      </c>
      <c r="BL286" s="22">
        <f t="shared" ca="1" si="216"/>
        <v>7736</v>
      </c>
      <c r="BM286" s="22">
        <f t="shared" ca="1" si="217"/>
        <v>1547</v>
      </c>
      <c r="BN286" s="23">
        <f t="shared" ca="1" si="218"/>
        <v>6189</v>
      </c>
      <c r="BO286" s="24">
        <f t="shared" ca="1" si="219"/>
        <v>1086</v>
      </c>
      <c r="BP286" s="51" t="str">
        <f>_xlfn.XLOOKUP(E286,[1]Validation!E:E,[1]Validation!F:F,"")</f>
        <v>EN7</v>
      </c>
      <c r="BQ286" s="51" t="str">
        <f>_xlfn.XLOOKUP(BP286,[1]Validation!F:F,[1]Validation!G:G,"")</f>
        <v>EN4 to EN7</v>
      </c>
      <c r="BR286" s="52" t="str">
        <f>VLOOKUP(G286,[1]Validation!$B$1:$C$9,2,0)</f>
        <v>A</v>
      </c>
      <c r="BS286" s="51">
        <f t="shared" ca="1" si="220"/>
        <v>55</v>
      </c>
      <c r="BT286" s="53">
        <f>_xlfn.XLOOKUP(B286,'[2]1. All Calls'!$R:$R,'[2]1. All Calls'!$A:$A,"",0)</f>
        <v>45904.359027777777</v>
      </c>
      <c r="BU286" s="51" t="str">
        <f>_xlfn.XLOOKUP(B286,'[2]1. All Calls'!$R:$R,'[2]1. All Calls'!$F:$F,"",0)</f>
        <v>CC-01787102</v>
      </c>
      <c r="BV286" s="51" t="str">
        <f>_xlfn.XLOOKUP(B286,'[2]1. All Calls'!$R:$R,'[2]1. All Calls'!$J:$J,"",0)</f>
        <v>Schedule Service</v>
      </c>
      <c r="BW286" s="53">
        <f>_xlfn.XLOOKUP(B286,'[2]Sch Calls'!$R:$R,'[2]Sch Calls'!$A:$A,"",0)</f>
        <v>45904.359305555598</v>
      </c>
      <c r="BX286" s="51">
        <f>_xlfn.XLOOKUP(B286,'[2]Sch Calls'!$R:$R,'[2]Sch Calls'!$B:$B,"",0)</f>
        <v>6650</v>
      </c>
      <c r="BY286" s="51" t="str">
        <f t="shared" si="197"/>
        <v>03-Mar-26</v>
      </c>
      <c r="BZ286" s="51" t="str">
        <f t="shared" si="197"/>
        <v>03-Mar-26</v>
      </c>
      <c r="CA286" s="51" t="str">
        <f t="shared" si="221"/>
        <v>06-Jun-26</v>
      </c>
      <c r="CB286" s="51" t="str">
        <f t="shared" si="222"/>
        <v>04-Mar-27</v>
      </c>
      <c r="CC286" s="51" t="str">
        <f t="shared" si="223"/>
        <v>04-Sep-27</v>
      </c>
      <c r="CD286" s="51" t="str">
        <f t="shared" si="224"/>
        <v>04-Sep-26</v>
      </c>
      <c r="CE286" s="51">
        <f t="shared" ca="1" si="198"/>
        <v>272</v>
      </c>
      <c r="CF286" s="51">
        <f t="shared" ca="1" si="198"/>
        <v>272</v>
      </c>
      <c r="CG286" s="51">
        <f t="shared" ca="1" si="225"/>
        <v>272</v>
      </c>
      <c r="CH286" s="51">
        <f t="shared" ca="1" si="226"/>
        <v>272</v>
      </c>
      <c r="CI286" s="51">
        <f t="shared" ca="1" si="227"/>
        <v>272</v>
      </c>
      <c r="CJ286" s="51">
        <f t="shared" ca="1" si="228"/>
        <v>272</v>
      </c>
      <c r="CK286" s="51">
        <f t="shared" ca="1" si="245"/>
        <v>1088</v>
      </c>
      <c r="CL286" s="51">
        <f t="shared" ca="1" si="245"/>
        <v>1088</v>
      </c>
      <c r="CM286" s="51">
        <f t="shared" ca="1" si="245"/>
        <v>1088</v>
      </c>
      <c r="CN286" s="51">
        <f t="shared" ca="1" si="245"/>
        <v>1088</v>
      </c>
      <c r="CO286" s="51">
        <f t="shared" ca="1" si="245"/>
        <v>1088</v>
      </c>
      <c r="CP286" s="51">
        <f t="shared" ca="1" si="245"/>
        <v>1088</v>
      </c>
      <c r="CQ286" s="51">
        <f t="shared" ca="1" si="246"/>
        <v>912</v>
      </c>
      <c r="CR286" s="51">
        <f t="shared" ca="1" si="246"/>
        <v>912</v>
      </c>
      <c r="CS286" s="51">
        <f t="shared" ca="1" si="246"/>
        <v>2912</v>
      </c>
      <c r="CT286" s="51">
        <f t="shared" ca="1" si="246"/>
        <v>2912</v>
      </c>
      <c r="CU286" s="51">
        <f t="shared" ca="1" si="246"/>
        <v>6912</v>
      </c>
      <c r="CV286" s="54">
        <f t="shared" ca="1" si="246"/>
        <v>2912</v>
      </c>
      <c r="CW286" s="25" t="s">
        <v>195</v>
      </c>
      <c r="CX286" s="55">
        <v>0.2</v>
      </c>
      <c r="CY286" s="55"/>
      <c r="CZ286" s="26">
        <v>0</v>
      </c>
      <c r="DA286" s="26">
        <v>0</v>
      </c>
      <c r="DB286" s="26">
        <v>0</v>
      </c>
      <c r="DC286" s="26">
        <v>0</v>
      </c>
      <c r="DD286" s="26">
        <v>0</v>
      </c>
      <c r="DE286" s="26">
        <v>0</v>
      </c>
      <c r="DF286" s="26">
        <v>0</v>
      </c>
      <c r="DG286" s="26">
        <v>0</v>
      </c>
      <c r="DH286" s="26">
        <v>0</v>
      </c>
      <c r="DI286" s="26">
        <v>0</v>
      </c>
      <c r="DJ286" s="26">
        <v>0</v>
      </c>
      <c r="DK286" s="26">
        <v>0</v>
      </c>
      <c r="DL286" s="27">
        <f t="shared" si="229"/>
        <v>45979.359027777777</v>
      </c>
      <c r="DM286" s="28">
        <f t="shared" ca="1" si="230"/>
        <v>1</v>
      </c>
      <c r="DN286" s="56">
        <f>_xlfn.XLOOKUP(B286,'[2]1. All Calls'!$R:$R,'[2]1. All Calls'!$A:$A,"",0)</f>
        <v>45904.359027777777</v>
      </c>
      <c r="DO286" s="57" t="str">
        <f ca="1">VLOOKUP(DM286,[1]Validation!$B$20:$C$25,2,0)</f>
        <v>Above 3 months</v>
      </c>
      <c r="DP286" s="58" t="str">
        <f>_xlfn.XLOOKUP(B286,'[1]Active AMCs- Dealer'!E:E,'[1]Active AMCs- Dealer'!L:L,"Not in AMC",0)</f>
        <v>Not in AMC</v>
      </c>
      <c r="DQ286" s="50" t="s">
        <v>238</v>
      </c>
      <c r="DR286" s="29" t="str">
        <f>_xlfn.XLOOKUP(B286,'[2]1. All Calls'!$R:$R,'[2]1. All Calls'!$F:$F,"",0)</f>
        <v>CC-01787102</v>
      </c>
      <c r="DS286" s="29" t="str">
        <f>_xlfn.XLOOKUP(B286,'[2]1. All Calls'!$R:$R,'[2]1. All Calls'!$AB:$AB,"",0)</f>
        <v>Attend the site for scheduled service so change air filter, oil filter, air oil separator, motor greasing, all valve kit and oil. Then start the unit found running ok.</v>
      </c>
      <c r="DT286" s="30">
        <f>_xlfn.XLOOKUP(DR286,'[2]1. All Calls'!$F:$F,'[2]1. All Calls'!$A:$A,"",0)</f>
        <v>45904.359027777777</v>
      </c>
      <c r="DU286" s="31">
        <f>_xlfn.XLOOKUP(DR286,'[2]1. All Calls'!$F:$F,'[2]1. All Calls'!$B:$B,"",0)</f>
        <v>6650</v>
      </c>
      <c r="DV286" s="31">
        <f>_xlfn.XLOOKUP(B286,[1]MDA_Assets!D:D,[1]MDA_Assets!N:N,"",0)</f>
        <v>1302</v>
      </c>
      <c r="DW286" s="31">
        <f>_xlfn.XLOOKUP(B286,[1]MDA_Assets!D:D,[1]MDA_Assets!O:O,"",0)</f>
        <v>5348</v>
      </c>
      <c r="DX286" s="32" t="str">
        <f>_xlfn.XLOOKUP(B286,[1]MDA_Assets!D:D,[1]MDA_Assets!Q:Q,"",0)</f>
        <v>XD</v>
      </c>
      <c r="DY286" s="33">
        <f>_xlfn.XLOOKUP(B286,[1]MDA_Assets!D:D,[1]MDA_Assets!R:R,"",0)</f>
        <v>45904</v>
      </c>
      <c r="DZ286" s="33">
        <f>_xlfn.XLOOKUP(B286,[1]MDA_Assets!D:D,[1]MDA_Assets!S:S,"",0)</f>
        <v>45904</v>
      </c>
      <c r="EA286" s="33">
        <f>_xlfn.XLOOKUP(B286,[1]MDA_Assets!D:D,[1]MDA_Assets!T:T,"",0)</f>
        <v>45904</v>
      </c>
      <c r="EB286" s="33">
        <f>_xlfn.XLOOKUP(B286,[1]MDA_Assets!D:D,[1]MDA_Assets!U:U,"",0)</f>
        <v>45904</v>
      </c>
      <c r="EC286" s="33">
        <f>_xlfn.XLOOKUP(B286,[1]MDA_Assets!D:D,[1]MDA_Assets!V:V,"",0)</f>
        <v>45904</v>
      </c>
      <c r="ED286" s="33">
        <f>_xlfn.XLOOKUP(B286,[1]MDA_Assets!D:D,[1]MDA_Assets!W:W,"",0)</f>
        <v>45904</v>
      </c>
      <c r="EE286" s="32" t="str">
        <f>_xlfn.XLOOKUP(B286,[1]MDA_Assets!D:D,[1]MDA_Assets!X:X,"",0)</f>
        <v>No</v>
      </c>
      <c r="EF286" s="33">
        <f>_xlfn.XLOOKUP(B286,[1]MDA_Assets!D:D,[1]MDA_Assets!Y:Y,"",0)</f>
        <v>0</v>
      </c>
      <c r="EG286" s="33">
        <f>_xlfn.XLOOKUP(B286,[1]MDA_Assets!D:D,[1]MDA_Assets!Z:Z,"",0)</f>
        <v>0</v>
      </c>
      <c r="EH286" s="33">
        <f>_xlfn.XLOOKUP(B286,[1]MDA_Assets!D:D,[1]MDA_Assets!AA:AA,"",0)</f>
        <v>0</v>
      </c>
      <c r="EI286" s="34">
        <f>_xlfn.XLOOKUP(B286,[1]MDA_Assets!D:D,[1]MDA_Assets!P:P,"",0)</f>
        <v>4</v>
      </c>
      <c r="EJ286" s="35" t="str">
        <f>_xlfn.XLOOKUP(B286,[1]MDA_Assets!D:D,[1]MDA_Assets!AB:AB,"",0)</f>
        <v>2000</v>
      </c>
      <c r="EK286" s="35" t="str">
        <f>_xlfn.XLOOKUP(B286,[1]MDA_Assets!D:D,[1]MDA_Assets!AC:AC,"",0)</f>
        <v>2000</v>
      </c>
      <c r="EL286" s="35" t="str">
        <f>_xlfn.XLOOKUP(B286,[1]MDA_Assets!D:D,[1]MDA_Assets!AD:AD,"",0)</f>
        <v>4000</v>
      </c>
      <c r="EM286" s="35" t="str">
        <f>_xlfn.XLOOKUP(B286,[1]MDA_Assets!D:D,[1]MDA_Assets!AE:AE,"",0)</f>
        <v>4000</v>
      </c>
      <c r="EN286" s="35" t="str">
        <f>_xlfn.XLOOKUP(B286,[1]MDA_Assets!D:D,[1]MDA_Assets!AF:AF,"",0)</f>
        <v>8000</v>
      </c>
      <c r="EO286" s="35" t="str">
        <f>_xlfn.XLOOKUP(B286,[1]MDA_Assets!D:D,[1]MDA_Assets!AG:AG,"",0)</f>
        <v>4000</v>
      </c>
      <c r="EP286" s="36">
        <f t="shared" si="199"/>
        <v>180</v>
      </c>
      <c r="EQ286" s="36">
        <f t="shared" si="199"/>
        <v>180</v>
      </c>
      <c r="ER286" s="36">
        <f t="shared" si="231"/>
        <v>365</v>
      </c>
      <c r="ES286" s="36">
        <f t="shared" si="232"/>
        <v>365</v>
      </c>
      <c r="ET286" s="36">
        <f t="shared" si="233"/>
        <v>730</v>
      </c>
      <c r="EU286" s="36">
        <f t="shared" si="234"/>
        <v>365</v>
      </c>
      <c r="EV286" s="36" t="str">
        <f t="shared" si="235"/>
        <v/>
      </c>
      <c r="EW286" s="36" t="str">
        <f t="shared" si="207"/>
        <v/>
      </c>
      <c r="EX286" s="36" t="str">
        <f t="shared" si="208"/>
        <v/>
      </c>
      <c r="EY286" s="36">
        <f t="shared" si="206"/>
        <v>5.81</v>
      </c>
      <c r="EZ286" s="36">
        <f t="shared" si="206"/>
        <v>5.81</v>
      </c>
      <c r="FA286" s="36">
        <f t="shared" si="206"/>
        <v>11.78</v>
      </c>
      <c r="FB286" s="36">
        <f t="shared" si="205"/>
        <v>11.78</v>
      </c>
      <c r="FC286" s="36">
        <f t="shared" si="205"/>
        <v>23.55</v>
      </c>
      <c r="FD286" s="36">
        <f t="shared" si="205"/>
        <v>11.78</v>
      </c>
      <c r="FE286" s="36" t="str">
        <f t="shared" si="205"/>
        <v/>
      </c>
      <c r="FF286" s="36" t="str">
        <f t="shared" si="205"/>
        <v/>
      </c>
      <c r="FG286" s="36" t="str">
        <f t="shared" si="205"/>
        <v/>
      </c>
      <c r="FH286" s="37" t="str" cm="1">
        <f t="array" ref="FH286">_xlfn.IFS(EY286="", "No Data", EY286&lt;0, "Negative/Future", EY286=0, "Zero Days", EY286&lt;=3, "&lt; 3 Months", EY286&lt;=6, "3 to 6 Months", EY286&lt;=9, "6 to 9 Months", EY286&lt;=12, "9 to 12 Months", EY286&lt;=15, "12 to 15 Months", EY286&lt;=18, "15 to 18 Months", EY286&lt;=24, "18 to 24 Months", EY286&gt;24, "&gt; 24 Months")</f>
        <v>3 to 6 Months</v>
      </c>
      <c r="FI286" s="37" t="str" cm="1">
        <f t="array" ref="FI286">_xlfn.IFS(EZ286="", "No Data", EZ286&lt;0, "Negative/Future", EZ286=0, "Zero Days", EZ286&lt;=3, "&lt; 3 Months", EZ286&lt;=6, "3 to 6 Months", EZ286&lt;=9, "6 to 9 Months", EZ286&lt;=12, "9 to 12 Months", EZ286&lt;=15, "12 to 15 Months", EZ286&lt;=18, "15 to 18 Months", EZ286&lt;=24, "18 to 24 Months", EZ286&gt;24, "&gt; 24 Months")</f>
        <v>3 to 6 Months</v>
      </c>
      <c r="FJ286" s="37" t="str" cm="1">
        <f t="array" ref="FJ286">_xlfn.IFS(FA286="", "No Data", FA286&lt;0, "Negative/Future", FA286=0, "Zero Days", FA286&lt;=3, "&lt; 3 Months", FA286&lt;=6, "3 to 6 Months", FA286&lt;=9, "6 to 9 Months", FA286&lt;=12, "9 to 12 Months", FA286&lt;=15, "12 to 15 Months", FA286&lt;=18, "15 to 18 Months", FA286&lt;=24, "18 to 24 Months", FA286&gt;24, "&gt; 24 Months")</f>
        <v>9 to 12 Months</v>
      </c>
      <c r="FK286" s="37" t="str" cm="1">
        <f t="array" ref="FK286">_xlfn.IFS(FB286="", "No Data", FB286&lt;0, "Negative/Future", FB286=0, "Zero Days", FB286&lt;=3, "&lt; 3 Months", FB286&lt;=6, "3 to 6 Months", FB286&lt;=9, "6 to 9 Months", FB286&lt;=12, "9 to 12 Months", FB286&lt;=15, "12 to 15 Months", FB286&lt;=18, "15 to 18 Months", FB286&lt;=24, "18 to 24 Months", FB286&gt;24, "&gt; 24 Months")</f>
        <v>9 to 12 Months</v>
      </c>
      <c r="FL286" s="37" t="str" cm="1">
        <f t="array" ref="FL286">_xlfn.IFS(FC286="", "No Data", FC286&lt;0, "Negative/Future", FC286=0, "Zero Days", FC286&lt;=3, "&lt; 3 Months", FC286&lt;=6, "3 to 6 Months", FC286&lt;=9, "6 to 9 Months", FC286&lt;=12, "9 to 12 Months", FC286&lt;=15, "12 to 15 Months", FC286&lt;=18, "15 to 18 Months", FC286&lt;=24, "18 to 24 Months", FC286&gt;24, "&gt; 24 Months")</f>
        <v>18 to 24 Months</v>
      </c>
      <c r="FM286" s="37" t="str" cm="1">
        <f t="array" ref="FM286">_xlfn.IFS(FD286="", "No Data", FD286&lt;0, "Negative/Future", FD286=0, "Zero Days", FD286&lt;=3, "&lt; 3 Months", FD286&lt;=6, "3 to 6 Months", FD286&lt;=9, "6 to 9 Months", FD286&lt;=12, "9 to 12 Months", FD286&lt;=15, "12 to 15 Months", FD286&lt;=18, "15 to 18 Months", FD286&lt;=24, "18 to 24 Months", FD286&gt;24, "&gt; 24 Months")</f>
        <v>9 to 12 Months</v>
      </c>
      <c r="FN286" s="37" t="str" cm="1">
        <f t="array" ref="FN286">_xlfn.IFS(FE286="", "No Data", FE286&lt;0, "Negative/Future", FE286=0, "Zero Days", FE286&lt;=3, "&lt; 3 Months", FE286&lt;=6, "3 to 6 Months", FE286&lt;=9, "6 to 9 Months", FE286&lt;=12, "9 to 12 Months", FE286&lt;=15, "12 to 15 Months", FE286&lt;=18, "15 to 18 Months", FE286&lt;=24, "18 to 24 Months", FE286&gt;24, "&gt; 24 Months")</f>
        <v>No Data</v>
      </c>
      <c r="FO286" s="37" t="str" cm="1">
        <f t="array" ref="FO286">_xlfn.IFS(FG286="", "No Data", FG286&lt;0, "Negative/Future", FG286=0, "Zero Days", FG286&lt;=3, "&lt; 3 Months", FG286&lt;=6, "3 to 6 Months", FG286&lt;=9, "6 to 9 Months", FG286&lt;=12, "9 to 12 Months", FG286&lt;=15, "12 to 15 Months", FG286&lt;=18, "15 to 18 Months", FG286&lt;=24, "18 to 24 Months", FG286&gt;24, "&gt; 24 Months")</f>
        <v>No Data</v>
      </c>
      <c r="FP286" s="37" t="str" cm="1">
        <f t="array" ref="FP286">_xlfn.IFS(FF286="", "No Data", FF286&lt;0, "Negative/Future", FF286=0, "Zero Days", FF286&lt;=3, "&lt; 3 Months", FF286&lt;=6, "3 to 6 Months", FF286&lt;=9, "6 to 9 Months", FF286&lt;=12, "9 to 12 Months", FF286&lt;=15, "12 to 15 Months", FF286&lt;=18, "15 to 18 Months", FF286&lt;=24, "18 to 24 Months", FF286&gt;24, "&gt; 24 Months")</f>
        <v>No Data</v>
      </c>
      <c r="FQ286" s="29" t="s">
        <v>1451</v>
      </c>
      <c r="FR286" s="29">
        <v>6201062824</v>
      </c>
      <c r="FS286" s="38" t="str">
        <f>VLOOKUP(_xlfn.XLOOKUP(B286,[1]MDA_Assets!D:D,[1]MDA_Assets!I:I,"",0),[1]Validation!$B$1:$C$8,2,0)</f>
        <v>A</v>
      </c>
      <c r="FT286" s="38" t="s">
        <v>296</v>
      </c>
      <c r="FU286" s="31" t="str">
        <f>_xlfn.XLOOKUP(B286,[1]MDA_Assets!D:D,[1]MDA_Assets!X:X,"",0)</f>
        <v>No</v>
      </c>
      <c r="FV286" s="39">
        <v>2</v>
      </c>
      <c r="FW286" s="39">
        <v>0</v>
      </c>
      <c r="FX286" s="39">
        <v>0</v>
      </c>
      <c r="FY286" s="39">
        <v>7</v>
      </c>
      <c r="FZ286" s="40">
        <f t="shared" si="196"/>
        <v>46084</v>
      </c>
      <c r="GA286" s="40">
        <f t="shared" si="196"/>
        <v>46084</v>
      </c>
      <c r="GB286" s="40">
        <f t="shared" si="209"/>
        <v>46269</v>
      </c>
      <c r="GC286" s="40">
        <f t="shared" si="210"/>
        <v>46269</v>
      </c>
      <c r="GD286" s="40">
        <f t="shared" si="211"/>
        <v>46634</v>
      </c>
      <c r="GE286" s="40">
        <f t="shared" si="212"/>
        <v>46269</v>
      </c>
      <c r="GF286" s="40" t="str">
        <f t="shared" si="200"/>
        <v/>
      </c>
      <c r="GG286" s="40" t="str">
        <f t="shared" si="200"/>
        <v/>
      </c>
      <c r="GH286" s="40" t="str">
        <f t="shared" si="200"/>
        <v/>
      </c>
      <c r="GI286" s="39">
        <f t="shared" si="236"/>
        <v>0</v>
      </c>
      <c r="GJ286" s="39">
        <f t="shared" si="237"/>
        <v>0</v>
      </c>
      <c r="GK286" s="39">
        <f t="shared" si="238"/>
        <v>0</v>
      </c>
      <c r="GL286" s="39">
        <f t="shared" si="239"/>
        <v>6</v>
      </c>
    </row>
    <row r="287" spans="1:194" x14ac:dyDescent="0.25">
      <c r="A287" s="19">
        <v>319</v>
      </c>
      <c r="B287" s="43" t="s">
        <v>1453</v>
      </c>
      <c r="C287" s="43" t="s">
        <v>254</v>
      </c>
      <c r="D287" s="43" t="s">
        <v>241</v>
      </c>
      <c r="E287" s="43" t="s">
        <v>1454</v>
      </c>
      <c r="F287" s="43" t="s">
        <v>1455</v>
      </c>
      <c r="G287" s="43" t="s">
        <v>190</v>
      </c>
      <c r="H287" s="43" t="s">
        <v>494</v>
      </c>
      <c r="I287" s="43" t="s">
        <v>192</v>
      </c>
      <c r="J287" s="44">
        <f t="shared" si="213"/>
        <v>44535.770833333336</v>
      </c>
      <c r="K287" s="44">
        <v>44171.770833333336</v>
      </c>
      <c r="L287" s="44">
        <v>44104</v>
      </c>
      <c r="M287" s="43" t="s">
        <v>2399</v>
      </c>
      <c r="N287" s="43" t="s">
        <v>193</v>
      </c>
      <c r="O287" s="44">
        <v>46052.790844907409</v>
      </c>
      <c r="P287" s="43">
        <v>11548</v>
      </c>
      <c r="Q287" s="43">
        <v>2772</v>
      </c>
      <c r="R287" s="43">
        <v>8776</v>
      </c>
      <c r="S287" s="43" t="s">
        <v>206</v>
      </c>
      <c r="T287" s="44">
        <v>45742.770833333336</v>
      </c>
      <c r="U287" s="44">
        <v>45742.770833333336</v>
      </c>
      <c r="V287" s="44">
        <v>45742.770833333336</v>
      </c>
      <c r="W287" s="44">
        <v>45742.770833333336</v>
      </c>
      <c r="X287" s="44">
        <v>45742.770833333336</v>
      </c>
      <c r="Y287" s="44">
        <v>45792.770833333336</v>
      </c>
      <c r="Z287" s="43" t="s">
        <v>195</v>
      </c>
      <c r="AA287" s="43"/>
      <c r="AB287" s="43"/>
      <c r="AC287" s="43"/>
      <c r="AD287" s="43"/>
      <c r="AE287" s="43">
        <v>8</v>
      </c>
      <c r="AF287" s="43" t="s">
        <v>2400</v>
      </c>
      <c r="AG287" s="43" t="s">
        <v>2400</v>
      </c>
      <c r="AH287" s="43" t="s">
        <v>2400</v>
      </c>
      <c r="AI287" s="43" t="s">
        <v>2400</v>
      </c>
      <c r="AJ287" s="43" t="s">
        <v>1456</v>
      </c>
      <c r="AK287" s="43" t="s">
        <v>2400</v>
      </c>
      <c r="AL287" s="46">
        <v>45922</v>
      </c>
      <c r="AM287" s="46">
        <v>45922</v>
      </c>
      <c r="AN287" s="46">
        <v>46107</v>
      </c>
      <c r="AO287" s="46">
        <v>46107</v>
      </c>
      <c r="AP287" s="46">
        <v>46136</v>
      </c>
      <c r="AQ287" s="46">
        <v>46107</v>
      </c>
      <c r="AR287" s="48"/>
      <c r="AS287" s="48"/>
      <c r="AT287" s="48"/>
      <c r="AU287" s="43">
        <v>1</v>
      </c>
      <c r="AV287" s="43">
        <v>0</v>
      </c>
      <c r="AW287" s="43">
        <v>0</v>
      </c>
      <c r="AX287" s="51" t="s">
        <v>1457</v>
      </c>
      <c r="AY287" s="51" t="s">
        <v>221</v>
      </c>
      <c r="AZ287" s="51" t="s">
        <v>198</v>
      </c>
      <c r="BA287" s="20">
        <f t="shared" ca="1" si="244"/>
        <v>1</v>
      </c>
      <c r="BB287" s="20">
        <f t="shared" ca="1" si="244"/>
        <v>1</v>
      </c>
      <c r="BC287" s="20">
        <f t="shared" ca="1" si="244"/>
        <v>1</v>
      </c>
      <c r="BD287" s="20">
        <f t="shared" ca="1" si="244"/>
        <v>1</v>
      </c>
      <c r="BE287" s="20">
        <f t="shared" ca="1" si="244"/>
        <v>1</v>
      </c>
      <c r="BF287" s="20">
        <f t="shared" ca="1" si="244"/>
        <v>1</v>
      </c>
      <c r="BG287" s="21" t="str">
        <f t="shared" ca="1" si="241"/>
        <v/>
      </c>
      <c r="BH287" s="21" t="str">
        <f t="shared" ca="1" si="241"/>
        <v/>
      </c>
      <c r="BI287" s="21" t="str">
        <f t="shared" ca="1" si="241"/>
        <v/>
      </c>
      <c r="BJ287" s="22">
        <f t="shared" ca="1" si="214"/>
        <v>6</v>
      </c>
      <c r="BK287" s="21">
        <f t="shared" si="215"/>
        <v>8</v>
      </c>
      <c r="BL287" s="22">
        <f t="shared" ca="1" si="216"/>
        <v>12534</v>
      </c>
      <c r="BM287" s="22">
        <f t="shared" ca="1" si="217"/>
        <v>3008</v>
      </c>
      <c r="BN287" s="23">
        <f t="shared" ca="1" si="218"/>
        <v>9526</v>
      </c>
      <c r="BO287" s="24">
        <f t="shared" ca="1" si="219"/>
        <v>986</v>
      </c>
      <c r="BP287" s="51" t="str">
        <f>_xlfn.XLOOKUP(E287,[1]Validation!E:E,[1]Validation!F:F,"")</f>
        <v>EN18</v>
      </c>
      <c r="BQ287" s="51" t="str">
        <f>_xlfn.XLOOKUP(BP287,[1]Validation!F:F,[1]Validation!G:G,"")</f>
        <v>EN11 to EN22</v>
      </c>
      <c r="BR287" s="52" t="str">
        <f>VLOOKUP(G287,[1]Validation!$B$1:$C$9,2,0)</f>
        <v>B</v>
      </c>
      <c r="BS287" s="51">
        <f t="shared" ca="1" si="220"/>
        <v>66</v>
      </c>
      <c r="BT287" s="53">
        <f>_xlfn.XLOOKUP(B287,'[2]1. All Calls'!$R:$R,'[2]1. All Calls'!$A:$A,"",0)</f>
        <v>46053.019293981502</v>
      </c>
      <c r="BU287" s="51" t="str">
        <f>_xlfn.XLOOKUP(B287,'[2]1. All Calls'!$R:$R,'[2]1. All Calls'!$F:$F,"",0)</f>
        <v>CC-01959437</v>
      </c>
      <c r="BV287" s="51" t="str">
        <f>_xlfn.XLOOKUP(B287,'[2]1. All Calls'!$R:$R,'[2]1. All Calls'!$J:$J,"",0)</f>
        <v>Sales Call</v>
      </c>
      <c r="BW287" s="53">
        <f>_xlfn.XLOOKUP(B287,'[2]Sch Calls'!$R:$R,'[2]Sch Calls'!$A:$A,"",0)</f>
        <v>45743.567013888904</v>
      </c>
      <c r="BX287" s="51">
        <f>_xlfn.XLOOKUP(B287,'[2]Sch Calls'!$R:$R,'[2]Sch Calls'!$B:$B,"",0)</f>
        <v>9072</v>
      </c>
      <c r="BY287" s="51" t="str">
        <f t="shared" si="197"/>
        <v>23-Sep-25</v>
      </c>
      <c r="BZ287" s="51" t="str">
        <f t="shared" si="197"/>
        <v>23-Sep-25</v>
      </c>
      <c r="CA287" s="51" t="str">
        <f t="shared" si="221"/>
        <v>27-Dec-25</v>
      </c>
      <c r="CB287" s="51" t="str">
        <f t="shared" si="222"/>
        <v>24-Sep-26</v>
      </c>
      <c r="CC287" s="51" t="str">
        <f t="shared" si="223"/>
        <v>16-May-27</v>
      </c>
      <c r="CD287" s="51" t="str">
        <f t="shared" si="224"/>
        <v>27-Mar-26</v>
      </c>
      <c r="CE287" s="51">
        <f t="shared" ca="1" si="198"/>
        <v>433</v>
      </c>
      <c r="CF287" s="51">
        <f t="shared" ca="1" si="198"/>
        <v>433</v>
      </c>
      <c r="CG287" s="51">
        <f t="shared" ca="1" si="225"/>
        <v>433</v>
      </c>
      <c r="CH287" s="51">
        <f t="shared" ca="1" si="226"/>
        <v>433</v>
      </c>
      <c r="CI287" s="51">
        <f t="shared" ca="1" si="227"/>
        <v>383</v>
      </c>
      <c r="CJ287" s="51">
        <f t="shared" ca="1" si="228"/>
        <v>433</v>
      </c>
      <c r="CK287" s="51">
        <f t="shared" ca="1" si="245"/>
        <v>3464</v>
      </c>
      <c r="CL287" s="51">
        <f t="shared" ca="1" si="245"/>
        <v>3464</v>
      </c>
      <c r="CM287" s="51">
        <f t="shared" ca="1" si="245"/>
        <v>3464</v>
      </c>
      <c r="CN287" s="51">
        <f t="shared" ca="1" si="245"/>
        <v>3464</v>
      </c>
      <c r="CO287" s="51">
        <f t="shared" ca="1" si="245"/>
        <v>3064</v>
      </c>
      <c r="CP287" s="51">
        <f t="shared" ca="1" si="245"/>
        <v>3464</v>
      </c>
      <c r="CQ287" s="51">
        <f t="shared" ca="1" si="246"/>
        <v>-1940</v>
      </c>
      <c r="CR287" s="51">
        <f t="shared" ca="1" si="246"/>
        <v>-1940</v>
      </c>
      <c r="CS287" s="51">
        <f t="shared" ca="1" si="246"/>
        <v>-1940</v>
      </c>
      <c r="CT287" s="51">
        <f t="shared" ca="1" si="246"/>
        <v>-1940</v>
      </c>
      <c r="CU287" s="51">
        <f t="shared" ca="1" si="246"/>
        <v>-2396</v>
      </c>
      <c r="CV287" s="54">
        <f t="shared" ca="1" si="246"/>
        <v>-1940</v>
      </c>
      <c r="CW287" s="25" t="s">
        <v>195</v>
      </c>
      <c r="CX287" s="55">
        <v>0.24</v>
      </c>
      <c r="CY287" s="55"/>
      <c r="CZ287" s="26">
        <v>0</v>
      </c>
      <c r="DA287" s="26">
        <v>0</v>
      </c>
      <c r="DB287" s="26">
        <v>0</v>
      </c>
      <c r="DC287" s="26">
        <v>0</v>
      </c>
      <c r="DD287" s="26">
        <v>0</v>
      </c>
      <c r="DE287" s="26">
        <v>0</v>
      </c>
      <c r="DF287" s="26">
        <v>0</v>
      </c>
      <c r="DG287" s="26">
        <v>0</v>
      </c>
      <c r="DH287" s="26">
        <v>0</v>
      </c>
      <c r="DI287" s="26">
        <v>0</v>
      </c>
      <c r="DJ287" s="26">
        <v>0</v>
      </c>
      <c r="DK287" s="26">
        <v>0</v>
      </c>
      <c r="DL287" s="27">
        <f t="shared" si="229"/>
        <v>46128.019293981502</v>
      </c>
      <c r="DM287" s="28">
        <f t="shared" ca="1" si="230"/>
        <v>1</v>
      </c>
      <c r="DN287" s="56">
        <f>_xlfn.XLOOKUP(B287,'[2]1. All Calls'!$R:$R,'[2]1. All Calls'!$A:$A,"",0)</f>
        <v>46053.019293981502</v>
      </c>
      <c r="DO287" s="57" t="str">
        <f ca="1">VLOOKUP(DM287,[1]Validation!$B$20:$C$25,2,0)</f>
        <v>Above 3 months</v>
      </c>
      <c r="DP287" s="58" t="str">
        <f>_xlfn.XLOOKUP(B287,'[1]Active AMCs- Dealer'!E:E,'[1]Active AMCs- Dealer'!L:L,"Not in AMC",0)</f>
        <v>Not in AMC</v>
      </c>
      <c r="DQ287" s="50" t="s">
        <v>213</v>
      </c>
      <c r="DR287" s="29" t="str">
        <f>_xlfn.XLOOKUP(B287,'[2]1. All Calls'!$R:$R,'[2]1. All Calls'!$F:$F,"",0)</f>
        <v>CC-01959437</v>
      </c>
      <c r="DS287" s="29" t="str">
        <f>_xlfn.XLOOKUP(B287,'[2]1. All Calls'!$R:$R,'[2]1. All Calls'!$AB:$AB,"",0)</f>
        <v>Sales call carried out for HMR update</v>
      </c>
      <c r="DT287" s="30">
        <f>_xlfn.XLOOKUP(DR287,'[2]1. All Calls'!$F:$F,'[2]1. All Calls'!$A:$A,"",0)</f>
        <v>46053.019293981502</v>
      </c>
      <c r="DU287" s="31">
        <f>_xlfn.XLOOKUP(DR287,'[2]1. All Calls'!$F:$F,'[2]1. All Calls'!$B:$B,"",0)</f>
        <v>11548</v>
      </c>
      <c r="DV287" s="31">
        <f>_xlfn.XLOOKUP(B287,[1]MDA_Assets!D:D,[1]MDA_Assets!N:N,"",0)</f>
        <v>2772</v>
      </c>
      <c r="DW287" s="31">
        <f>_xlfn.XLOOKUP(B287,[1]MDA_Assets!D:D,[1]MDA_Assets!O:O,"",0)</f>
        <v>8776</v>
      </c>
      <c r="DX287" s="32" t="str">
        <f>_xlfn.XLOOKUP(B287,[1]MDA_Assets!D:D,[1]MDA_Assets!Q:Q,"",0)</f>
        <v>XD</v>
      </c>
      <c r="DY287" s="33">
        <f>_xlfn.XLOOKUP(B287,[1]MDA_Assets!D:D,[1]MDA_Assets!R:R,"",0)</f>
        <v>45743</v>
      </c>
      <c r="DZ287" s="33">
        <f>_xlfn.XLOOKUP(B287,[1]MDA_Assets!D:D,[1]MDA_Assets!S:S,"",0)</f>
        <v>45743</v>
      </c>
      <c r="EA287" s="33">
        <f>_xlfn.XLOOKUP(B287,[1]MDA_Assets!D:D,[1]MDA_Assets!T:T,"",0)</f>
        <v>45743</v>
      </c>
      <c r="EB287" s="33">
        <f>_xlfn.XLOOKUP(B287,[1]MDA_Assets!D:D,[1]MDA_Assets!U:U,"",0)</f>
        <v>45743</v>
      </c>
      <c r="EC287" s="33">
        <f>_xlfn.XLOOKUP(B287,[1]MDA_Assets!D:D,[1]MDA_Assets!V:V,"",0)</f>
        <v>45743</v>
      </c>
      <c r="ED287" s="33">
        <f>_xlfn.XLOOKUP(B287,[1]MDA_Assets!D:D,[1]MDA_Assets!W:W,"",0)</f>
        <v>45793</v>
      </c>
      <c r="EE287" s="32" t="str">
        <f>_xlfn.XLOOKUP(B287,[1]MDA_Assets!D:D,[1]MDA_Assets!X:X,"",0)</f>
        <v>No</v>
      </c>
      <c r="EF287" s="33">
        <f>_xlfn.XLOOKUP(B287,[1]MDA_Assets!D:D,[1]MDA_Assets!Y:Y,"",0)</f>
        <v>0</v>
      </c>
      <c r="EG287" s="33">
        <f>_xlfn.XLOOKUP(B287,[1]MDA_Assets!D:D,[1]MDA_Assets!Z:Z,"",0)</f>
        <v>0</v>
      </c>
      <c r="EH287" s="33">
        <f>_xlfn.XLOOKUP(B287,[1]MDA_Assets!D:D,[1]MDA_Assets!AA:AA,"",0)</f>
        <v>0</v>
      </c>
      <c r="EI287" s="34">
        <f>_xlfn.XLOOKUP(B287,[1]MDA_Assets!D:D,[1]MDA_Assets!P:P,"",0)</f>
        <v>8</v>
      </c>
      <c r="EJ287" s="35" t="str">
        <f>_xlfn.XLOOKUP(B287,[1]MDA_Assets!D:D,[1]MDA_Assets!AB:AB,"",0)</f>
        <v>1524</v>
      </c>
      <c r="EK287" s="35" t="str">
        <f>_xlfn.XLOOKUP(B287,[1]MDA_Assets!D:D,[1]MDA_Assets!AC:AC,"",0)</f>
        <v>1524</v>
      </c>
      <c r="EL287" s="35" t="str">
        <f>_xlfn.XLOOKUP(B287,[1]MDA_Assets!D:D,[1]MDA_Assets!AD:AD,"",0)</f>
        <v>1524</v>
      </c>
      <c r="EM287" s="35" t="str">
        <f>_xlfn.XLOOKUP(B287,[1]MDA_Assets!D:D,[1]MDA_Assets!AE:AE,"",0)</f>
        <v>1524</v>
      </c>
      <c r="EN287" s="35" t="str">
        <f>_xlfn.XLOOKUP(B287,[1]MDA_Assets!D:D,[1]MDA_Assets!AF:AF,"",0)</f>
        <v>668</v>
      </c>
      <c r="EO287" s="35" t="str">
        <f>_xlfn.XLOOKUP(B287,[1]MDA_Assets!D:D,[1]MDA_Assets!AG:AG,"",0)</f>
        <v>1524</v>
      </c>
      <c r="EP287" s="36">
        <f t="shared" si="199"/>
        <v>180</v>
      </c>
      <c r="EQ287" s="36">
        <f t="shared" si="199"/>
        <v>180</v>
      </c>
      <c r="ER287" s="36">
        <f t="shared" si="231"/>
        <v>365</v>
      </c>
      <c r="ES287" s="36">
        <f t="shared" si="232"/>
        <v>365</v>
      </c>
      <c r="ET287" s="36">
        <f t="shared" si="233"/>
        <v>344</v>
      </c>
      <c r="EU287" s="36">
        <f t="shared" si="234"/>
        <v>365</v>
      </c>
      <c r="EV287" s="36" t="str">
        <f t="shared" si="235"/>
        <v/>
      </c>
      <c r="EW287" s="36" t="str">
        <f t="shared" si="207"/>
        <v/>
      </c>
      <c r="EX287" s="36" t="str">
        <f t="shared" si="208"/>
        <v/>
      </c>
      <c r="EY287" s="36">
        <f t="shared" si="206"/>
        <v>5.81</v>
      </c>
      <c r="EZ287" s="36">
        <f t="shared" si="206"/>
        <v>5.81</v>
      </c>
      <c r="FA287" s="36">
        <f t="shared" si="206"/>
        <v>11.78</v>
      </c>
      <c r="FB287" s="36">
        <f t="shared" si="205"/>
        <v>11.78</v>
      </c>
      <c r="FC287" s="36">
        <f t="shared" si="205"/>
        <v>11.1</v>
      </c>
      <c r="FD287" s="36">
        <f t="shared" si="205"/>
        <v>11.78</v>
      </c>
      <c r="FE287" s="36" t="str">
        <f t="shared" si="205"/>
        <v/>
      </c>
      <c r="FF287" s="36" t="str">
        <f t="shared" si="205"/>
        <v/>
      </c>
      <c r="FG287" s="36" t="str">
        <f t="shared" si="205"/>
        <v/>
      </c>
      <c r="FH287" s="37" t="str" cm="1">
        <f t="array" ref="FH287">_xlfn.IFS(EY287="", "No Data", EY287&lt;0, "Negative/Future", EY287=0, "Zero Days", EY287&lt;=3, "&lt; 3 Months", EY287&lt;=6, "3 to 6 Months", EY287&lt;=9, "6 to 9 Months", EY287&lt;=12, "9 to 12 Months", EY287&lt;=15, "12 to 15 Months", EY287&lt;=18, "15 to 18 Months", EY287&lt;=24, "18 to 24 Months", EY287&gt;24, "&gt; 24 Months")</f>
        <v>3 to 6 Months</v>
      </c>
      <c r="FI287" s="37" t="str" cm="1">
        <f t="array" ref="FI287">_xlfn.IFS(EZ287="", "No Data", EZ287&lt;0, "Negative/Future", EZ287=0, "Zero Days", EZ287&lt;=3, "&lt; 3 Months", EZ287&lt;=6, "3 to 6 Months", EZ287&lt;=9, "6 to 9 Months", EZ287&lt;=12, "9 to 12 Months", EZ287&lt;=15, "12 to 15 Months", EZ287&lt;=18, "15 to 18 Months", EZ287&lt;=24, "18 to 24 Months", EZ287&gt;24, "&gt; 24 Months")</f>
        <v>3 to 6 Months</v>
      </c>
      <c r="FJ287" s="37" t="str" cm="1">
        <f t="array" ref="FJ287">_xlfn.IFS(FA287="", "No Data", FA287&lt;0, "Negative/Future", FA287=0, "Zero Days", FA287&lt;=3, "&lt; 3 Months", FA287&lt;=6, "3 to 6 Months", FA287&lt;=9, "6 to 9 Months", FA287&lt;=12, "9 to 12 Months", FA287&lt;=15, "12 to 15 Months", FA287&lt;=18, "15 to 18 Months", FA287&lt;=24, "18 to 24 Months", FA287&gt;24, "&gt; 24 Months")</f>
        <v>9 to 12 Months</v>
      </c>
      <c r="FK287" s="37" t="str" cm="1">
        <f t="array" ref="FK287">_xlfn.IFS(FB287="", "No Data", FB287&lt;0, "Negative/Future", FB287=0, "Zero Days", FB287&lt;=3, "&lt; 3 Months", FB287&lt;=6, "3 to 6 Months", FB287&lt;=9, "6 to 9 Months", FB287&lt;=12, "9 to 12 Months", FB287&lt;=15, "12 to 15 Months", FB287&lt;=18, "15 to 18 Months", FB287&lt;=24, "18 to 24 Months", FB287&gt;24, "&gt; 24 Months")</f>
        <v>9 to 12 Months</v>
      </c>
      <c r="FL287" s="37" t="str" cm="1">
        <f t="array" ref="FL287">_xlfn.IFS(FC287="", "No Data", FC287&lt;0, "Negative/Future", FC287=0, "Zero Days", FC287&lt;=3, "&lt; 3 Months", FC287&lt;=6, "3 to 6 Months", FC287&lt;=9, "6 to 9 Months", FC287&lt;=12, "9 to 12 Months", FC287&lt;=15, "12 to 15 Months", FC287&lt;=18, "15 to 18 Months", FC287&lt;=24, "18 to 24 Months", FC287&gt;24, "&gt; 24 Months")</f>
        <v>9 to 12 Months</v>
      </c>
      <c r="FM287" s="37" t="str" cm="1">
        <f t="array" ref="FM287">_xlfn.IFS(FD287="", "No Data", FD287&lt;0, "Negative/Future", FD287=0, "Zero Days", FD287&lt;=3, "&lt; 3 Months", FD287&lt;=6, "3 to 6 Months", FD287&lt;=9, "6 to 9 Months", FD287&lt;=12, "9 to 12 Months", FD287&lt;=15, "12 to 15 Months", FD287&lt;=18, "15 to 18 Months", FD287&lt;=24, "18 to 24 Months", FD287&gt;24, "&gt; 24 Months")</f>
        <v>9 to 12 Months</v>
      </c>
      <c r="FN287" s="37" t="str" cm="1">
        <f t="array" ref="FN287">_xlfn.IFS(FE287="", "No Data", FE287&lt;0, "Negative/Future", FE287=0, "Zero Days", FE287&lt;=3, "&lt; 3 Months", FE287&lt;=6, "3 to 6 Months", FE287&lt;=9, "6 to 9 Months", FE287&lt;=12, "9 to 12 Months", FE287&lt;=15, "12 to 15 Months", FE287&lt;=18, "15 to 18 Months", FE287&lt;=24, "18 to 24 Months", FE287&gt;24, "&gt; 24 Months")</f>
        <v>No Data</v>
      </c>
      <c r="FO287" s="37" t="str" cm="1">
        <f t="array" ref="FO287">_xlfn.IFS(FG287="", "No Data", FG287&lt;0, "Negative/Future", FG287=0, "Zero Days", FG287&lt;=3, "&lt; 3 Months", FG287&lt;=6, "3 to 6 Months", FG287&lt;=9, "6 to 9 Months", FG287&lt;=12, "9 to 12 Months", FG287&lt;=15, "12 to 15 Months", FG287&lt;=18, "15 to 18 Months", FG287&lt;=24, "18 to 24 Months", FG287&gt;24, "&gt; 24 Months")</f>
        <v>No Data</v>
      </c>
      <c r="FP287" s="37" t="str" cm="1">
        <f t="array" ref="FP287">_xlfn.IFS(FF287="", "No Data", FF287&lt;0, "Negative/Future", FF287=0, "Zero Days", FF287&lt;=3, "&lt; 3 Months", FF287&lt;=6, "3 to 6 Months", FF287&lt;=9, "6 to 9 Months", FF287&lt;=12, "9 to 12 Months", FF287&lt;=15, "12 to 15 Months", FF287&lt;=18, "15 to 18 Months", FF287&lt;=24, "18 to 24 Months", FF287&gt;24, "&gt; 24 Months")</f>
        <v>No Data</v>
      </c>
      <c r="FQ287" s="29" t="s">
        <v>1458</v>
      </c>
      <c r="FR287" s="29">
        <v>8092594282</v>
      </c>
      <c r="FS287" s="38" t="str">
        <f>VLOOKUP(_xlfn.XLOOKUP(B287,[1]MDA_Assets!D:D,[1]MDA_Assets!I:I,"",0),[1]Validation!$B$1:$C$8,2,0)</f>
        <v>B</v>
      </c>
      <c r="FT287" s="38" t="s">
        <v>202</v>
      </c>
      <c r="FU287" s="31" t="str">
        <f>_xlfn.XLOOKUP(B287,[1]MDA_Assets!D:D,[1]MDA_Assets!X:X,"",0)</f>
        <v>No</v>
      </c>
      <c r="FV287" s="39">
        <v>6</v>
      </c>
      <c r="FW287" s="39">
        <v>0</v>
      </c>
      <c r="FX287" s="39">
        <v>0</v>
      </c>
      <c r="FY287" s="39">
        <v>3</v>
      </c>
      <c r="FZ287" s="40">
        <f t="shared" si="196"/>
        <v>45923</v>
      </c>
      <c r="GA287" s="40">
        <f t="shared" si="196"/>
        <v>45923</v>
      </c>
      <c r="GB287" s="40">
        <f t="shared" si="209"/>
        <v>46108</v>
      </c>
      <c r="GC287" s="40">
        <f t="shared" si="210"/>
        <v>46108</v>
      </c>
      <c r="GD287" s="40">
        <f t="shared" si="211"/>
        <v>46087</v>
      </c>
      <c r="GE287" s="40">
        <f t="shared" si="212"/>
        <v>46158</v>
      </c>
      <c r="GF287" s="40" t="str">
        <f t="shared" si="200"/>
        <v/>
      </c>
      <c r="GG287" s="40" t="str">
        <f t="shared" si="200"/>
        <v/>
      </c>
      <c r="GH287" s="40" t="str">
        <f t="shared" si="200"/>
        <v/>
      </c>
      <c r="GI287" s="39">
        <f t="shared" si="236"/>
        <v>2</v>
      </c>
      <c r="GJ287" s="39">
        <f t="shared" si="237"/>
        <v>0</v>
      </c>
      <c r="GK287" s="39">
        <f t="shared" si="238"/>
        <v>0</v>
      </c>
      <c r="GL287" s="39">
        <f t="shared" si="239"/>
        <v>4</v>
      </c>
    </row>
    <row r="288" spans="1:194" x14ac:dyDescent="0.25">
      <c r="A288" s="19">
        <v>320</v>
      </c>
      <c r="B288" s="43" t="s">
        <v>1459</v>
      </c>
      <c r="C288" s="43" t="s">
        <v>186</v>
      </c>
      <c r="D288" s="43" t="s">
        <v>187</v>
      </c>
      <c r="E288" s="43" t="s">
        <v>497</v>
      </c>
      <c r="F288" s="43" t="s">
        <v>814</v>
      </c>
      <c r="G288" s="43" t="s">
        <v>190</v>
      </c>
      <c r="H288" s="43" t="s">
        <v>205</v>
      </c>
      <c r="I288" s="43" t="s">
        <v>192</v>
      </c>
      <c r="J288" s="44">
        <f t="shared" si="213"/>
        <v>44787.104166666664</v>
      </c>
      <c r="K288" s="44">
        <v>44423.104166666664</v>
      </c>
      <c r="L288" s="44">
        <v>44186</v>
      </c>
      <c r="M288" s="43" t="s">
        <v>3033</v>
      </c>
      <c r="N288" s="43"/>
      <c r="O288" s="44">
        <v>46034.56795138889</v>
      </c>
      <c r="P288" s="43">
        <v>20190</v>
      </c>
      <c r="Q288" s="43">
        <v>11120</v>
      </c>
      <c r="R288" s="43">
        <v>9069</v>
      </c>
      <c r="S288" s="43" t="s">
        <v>206</v>
      </c>
      <c r="T288" s="44">
        <v>46033.770833333336</v>
      </c>
      <c r="U288" s="44">
        <v>46033.770833333336</v>
      </c>
      <c r="V288" s="44">
        <v>46033.770833333336</v>
      </c>
      <c r="W288" s="44">
        <v>46033.770833333336</v>
      </c>
      <c r="X288" s="44">
        <v>46033.770833333336</v>
      </c>
      <c r="Y288" s="44">
        <v>45865.770833333336</v>
      </c>
      <c r="Z288" s="43" t="s">
        <v>195</v>
      </c>
      <c r="AA288" s="43"/>
      <c r="AB288" s="44">
        <v>45865.770833333336</v>
      </c>
      <c r="AC288" s="44">
        <v>45865.770833333336</v>
      </c>
      <c r="AD288" s="44">
        <v>45865.770833333336</v>
      </c>
      <c r="AE288" s="43">
        <v>1</v>
      </c>
      <c r="AF288" s="43" t="s">
        <v>314</v>
      </c>
      <c r="AG288" s="43" t="s">
        <v>314</v>
      </c>
      <c r="AH288" s="43" t="s">
        <v>280</v>
      </c>
      <c r="AI288" s="43" t="s">
        <v>280</v>
      </c>
      <c r="AJ288" s="43" t="s">
        <v>2401</v>
      </c>
      <c r="AK288" s="43" t="s">
        <v>281</v>
      </c>
      <c r="AL288" s="47">
        <v>46398</v>
      </c>
      <c r="AM288" s="47">
        <v>46213</v>
      </c>
      <c r="AN288" s="47">
        <v>46398</v>
      </c>
      <c r="AO288" s="47">
        <v>46398</v>
      </c>
      <c r="AP288" s="47">
        <v>46595</v>
      </c>
      <c r="AQ288" s="47">
        <v>46398</v>
      </c>
      <c r="AR288" s="47">
        <v>46230</v>
      </c>
      <c r="AS288" s="47">
        <v>46230</v>
      </c>
      <c r="AT288" s="47">
        <v>46230</v>
      </c>
      <c r="AU288" s="43">
        <v>0</v>
      </c>
      <c r="AV288" s="43">
        <v>0</v>
      </c>
      <c r="AW288" s="43">
        <v>0</v>
      </c>
      <c r="AX288" s="51" t="s">
        <v>815</v>
      </c>
      <c r="AY288" s="51" t="s">
        <v>211</v>
      </c>
      <c r="AZ288" s="51" t="s">
        <v>198</v>
      </c>
      <c r="BA288" s="20">
        <f t="shared" ca="1" si="244"/>
        <v>0</v>
      </c>
      <c r="BB288" s="20">
        <f t="shared" ca="1" si="244"/>
        <v>0</v>
      </c>
      <c r="BC288" s="20">
        <f t="shared" ca="1" si="244"/>
        <v>0</v>
      </c>
      <c r="BD288" s="20">
        <f t="shared" ca="1" si="244"/>
        <v>0</v>
      </c>
      <c r="BE288" s="20">
        <f t="shared" ca="1" si="244"/>
        <v>0</v>
      </c>
      <c r="BF288" s="20">
        <f t="shared" ca="1" si="244"/>
        <v>0</v>
      </c>
      <c r="BG288" s="21">
        <f t="shared" ca="1" si="241"/>
        <v>0</v>
      </c>
      <c r="BH288" s="21">
        <f t="shared" ca="1" si="241"/>
        <v>0</v>
      </c>
      <c r="BI288" s="21">
        <f t="shared" ca="1" si="241"/>
        <v>0</v>
      </c>
      <c r="BJ288" s="22">
        <f t="shared" ca="1" si="214"/>
        <v>0</v>
      </c>
      <c r="BK288" s="21">
        <f t="shared" si="215"/>
        <v>9</v>
      </c>
      <c r="BL288" s="22">
        <f t="shared" ca="1" si="216"/>
        <v>21463</v>
      </c>
      <c r="BM288" s="22">
        <f t="shared" ca="1" si="217"/>
        <v>11805</v>
      </c>
      <c r="BN288" s="23">
        <f t="shared" ca="1" si="218"/>
        <v>9658</v>
      </c>
      <c r="BO288" s="24">
        <f t="shared" ca="1" si="219"/>
        <v>1273</v>
      </c>
      <c r="BP288" s="51" t="str">
        <f>_xlfn.XLOOKUP(E288,[1]Validation!E:E,[1]Validation!F:F,"")</f>
        <v>EG22</v>
      </c>
      <c r="BQ288" s="51" t="str">
        <f>_xlfn.XLOOKUP(BP288,[1]Validation!F:F,[1]Validation!G:G,"")</f>
        <v>EG11 to EG22</v>
      </c>
      <c r="BR288" s="52" t="str">
        <f>VLOOKUP(G288,[1]Validation!$B$1:$C$9,2,0)</f>
        <v>B</v>
      </c>
      <c r="BS288" s="51">
        <f t="shared" ca="1" si="220"/>
        <v>58</v>
      </c>
      <c r="BT288" s="53">
        <f>_xlfn.XLOOKUP(B288,'[2]1. All Calls'!$R:$R,'[2]1. All Calls'!$A:$A,"",0)</f>
        <v>46163.682604166701</v>
      </c>
      <c r="BU288" s="51" t="str">
        <f>_xlfn.XLOOKUP(B288,'[2]1. All Calls'!$R:$R,'[2]1. All Calls'!$F:$F,"",0)</f>
        <v>CC-02089023</v>
      </c>
      <c r="BV288" s="51" t="str">
        <f>_xlfn.XLOOKUP(B288,'[2]1. All Calls'!$R:$R,'[2]1. All Calls'!$J:$J,"",0)</f>
        <v>General Service</v>
      </c>
      <c r="BW288" s="53">
        <f>_xlfn.XLOOKUP(B288,'[2]Sch Calls'!$R:$R,'[2]Sch Calls'!$A:$A,"",0)</f>
        <v>46034.745092592602</v>
      </c>
      <c r="BX288" s="51">
        <f>_xlfn.XLOOKUP(B288,'[2]Sch Calls'!$R:$R,'[2]Sch Calls'!$B:$B,"",0)</f>
        <v>20190</v>
      </c>
      <c r="BY288" s="51" t="str">
        <f t="shared" si="197"/>
        <v>11-Jul-26</v>
      </c>
      <c r="BZ288" s="51" t="str">
        <f t="shared" si="197"/>
        <v>11-Jul-26</v>
      </c>
      <c r="CA288" s="51" t="str">
        <f t="shared" si="221"/>
        <v>14-Oct-26</v>
      </c>
      <c r="CB288" s="51" t="str">
        <f t="shared" si="222"/>
        <v>12-Jul-27</v>
      </c>
      <c r="CC288" s="51" t="str">
        <f t="shared" si="223"/>
        <v>28-Jul-27</v>
      </c>
      <c r="CD288" s="51" t="str">
        <f t="shared" si="224"/>
        <v>12-Jan-27</v>
      </c>
      <c r="CE288" s="51">
        <f t="shared" ca="1" si="198"/>
        <v>142</v>
      </c>
      <c r="CF288" s="51">
        <f t="shared" ca="1" si="198"/>
        <v>142</v>
      </c>
      <c r="CG288" s="51">
        <f t="shared" ca="1" si="225"/>
        <v>142</v>
      </c>
      <c r="CH288" s="51">
        <f t="shared" ca="1" si="226"/>
        <v>142</v>
      </c>
      <c r="CI288" s="51">
        <f t="shared" ca="1" si="227"/>
        <v>310</v>
      </c>
      <c r="CJ288" s="51">
        <f t="shared" ca="1" si="228"/>
        <v>142</v>
      </c>
      <c r="CK288" s="51">
        <f t="shared" ca="1" si="245"/>
        <v>1278</v>
      </c>
      <c r="CL288" s="51">
        <f t="shared" ca="1" si="245"/>
        <v>1278</v>
      </c>
      <c r="CM288" s="51">
        <f t="shared" ca="1" si="245"/>
        <v>1278</v>
      </c>
      <c r="CN288" s="51">
        <f t="shared" ca="1" si="245"/>
        <v>1278</v>
      </c>
      <c r="CO288" s="51">
        <f t="shared" ca="1" si="245"/>
        <v>2790</v>
      </c>
      <c r="CP288" s="51">
        <f t="shared" ca="1" si="245"/>
        <v>1278</v>
      </c>
      <c r="CQ288" s="51">
        <f t="shared" ca="1" si="246"/>
        <v>222</v>
      </c>
      <c r="CR288" s="51">
        <f t="shared" ca="1" si="246"/>
        <v>222</v>
      </c>
      <c r="CS288" s="51">
        <f t="shared" ca="1" si="246"/>
        <v>1722</v>
      </c>
      <c r="CT288" s="51">
        <f t="shared" ca="1" si="246"/>
        <v>1722</v>
      </c>
      <c r="CU288" s="51">
        <f t="shared" ca="1" si="246"/>
        <v>3826</v>
      </c>
      <c r="CV288" s="54">
        <f t="shared" ca="1" si="246"/>
        <v>722</v>
      </c>
      <c r="CW288" s="25" t="s">
        <v>212</v>
      </c>
      <c r="CX288" s="55">
        <v>0.55000000000000004</v>
      </c>
      <c r="CY288" s="55"/>
      <c r="CZ288" s="26">
        <v>0</v>
      </c>
      <c r="DA288" s="26">
        <v>0</v>
      </c>
      <c r="DB288" s="26">
        <v>0</v>
      </c>
      <c r="DC288" s="26">
        <v>0</v>
      </c>
      <c r="DD288" s="26">
        <v>0</v>
      </c>
      <c r="DE288" s="26">
        <v>0</v>
      </c>
      <c r="DF288" s="26">
        <v>0</v>
      </c>
      <c r="DG288" s="26">
        <v>0</v>
      </c>
      <c r="DH288" s="26">
        <v>0</v>
      </c>
      <c r="DI288" s="26">
        <v>0</v>
      </c>
      <c r="DJ288" s="26">
        <v>0</v>
      </c>
      <c r="DK288" s="26">
        <v>0</v>
      </c>
      <c r="DL288" s="27">
        <f t="shared" si="229"/>
        <v>46238.682604166701</v>
      </c>
      <c r="DM288" s="28">
        <f t="shared" ca="1" si="230"/>
        <v>0</v>
      </c>
      <c r="DN288" s="56">
        <f>_xlfn.XLOOKUP(B288,'[2]1. All Calls'!$R:$R,'[2]1. All Calls'!$A:$A,"",0)</f>
        <v>46163.682604166701</v>
      </c>
      <c r="DO288" s="57" t="str">
        <f ca="1">VLOOKUP(DM288,[1]Validation!$B$20:$C$25,2,0)</f>
        <v>Within 3 months</v>
      </c>
      <c r="DP288" s="58" t="str">
        <f>_xlfn.XLOOKUP(B288,'[1]Active AMCs- Dealer'!E:E,'[1]Active AMCs- Dealer'!L:L,"Not in AMC",0)</f>
        <v>AMC</v>
      </c>
      <c r="DQ288" s="58"/>
      <c r="DR288" s="29" t="str">
        <f>_xlfn.XLOOKUP(B288,'[2]1. All Calls'!$R:$R,'[2]1. All Calls'!$F:$F,"",0)</f>
        <v>CC-02089023</v>
      </c>
      <c r="DS288" s="29" t="str">
        <f>_xlfn.XLOOKUP(B288,'[2]1. All Calls'!$R:$R,'[2]1. All Calls'!$AB:$AB,"",0)</f>
        <v>Today We attend the customer site for shedule service so we change:- valve kit during service now machine running good condition</v>
      </c>
      <c r="DT288" s="30">
        <f>_xlfn.XLOOKUP(DR288,'[2]1. All Calls'!$F:$F,'[2]1. All Calls'!$A:$A,"",0)</f>
        <v>46163.682604166701</v>
      </c>
      <c r="DU288" s="31">
        <f>_xlfn.XLOOKUP(DR288,'[2]1. All Calls'!$F:$F,'[2]1. All Calls'!$B:$B,"",0)</f>
        <v>21723</v>
      </c>
      <c r="DV288" s="31">
        <f>_xlfn.XLOOKUP(B288,[1]MDA_Assets!D:D,[1]MDA_Assets!N:N,"",0)</f>
        <v>12004</v>
      </c>
      <c r="DW288" s="31">
        <f>_xlfn.XLOOKUP(B288,[1]MDA_Assets!D:D,[1]MDA_Assets!O:O,"",0)</f>
        <v>9719</v>
      </c>
      <c r="DX288" s="32" t="str">
        <f>_xlfn.XLOOKUP(B288,[1]MDA_Assets!D:D,[1]MDA_Assets!Q:Q,"",0)</f>
        <v>XD</v>
      </c>
      <c r="DY288" s="33">
        <f>_xlfn.XLOOKUP(B288,[1]MDA_Assets!D:D,[1]MDA_Assets!R:R,"",0)</f>
        <v>46034</v>
      </c>
      <c r="DZ288" s="33">
        <f>_xlfn.XLOOKUP(B288,[1]MDA_Assets!D:D,[1]MDA_Assets!S:S,"",0)</f>
        <v>46034</v>
      </c>
      <c r="EA288" s="33">
        <f>_xlfn.XLOOKUP(B288,[1]MDA_Assets!D:D,[1]MDA_Assets!T:T,"",0)</f>
        <v>46034</v>
      </c>
      <c r="EB288" s="33">
        <f>_xlfn.XLOOKUP(B288,[1]MDA_Assets!D:D,[1]MDA_Assets!U:U,"",0)</f>
        <v>46034</v>
      </c>
      <c r="EC288" s="33">
        <f>_xlfn.XLOOKUP(B288,[1]MDA_Assets!D:D,[1]MDA_Assets!V:V,"",0)</f>
        <v>46034</v>
      </c>
      <c r="ED288" s="33">
        <f>_xlfn.XLOOKUP(B288,[1]MDA_Assets!D:D,[1]MDA_Assets!W:W,"",0)</f>
        <v>46034</v>
      </c>
      <c r="EE288" s="32" t="str">
        <f>_xlfn.XLOOKUP(B288,[1]MDA_Assets!D:D,[1]MDA_Assets!X:X,"",0)</f>
        <v>No</v>
      </c>
      <c r="EF288" s="33">
        <f>_xlfn.XLOOKUP(B288,[1]MDA_Assets!D:D,[1]MDA_Assets!Y:Y,"",0)</f>
        <v>45866</v>
      </c>
      <c r="EG288" s="33">
        <f>_xlfn.XLOOKUP(B288,[1]MDA_Assets!D:D,[1]MDA_Assets!Z:Z,"",0)</f>
        <v>45866</v>
      </c>
      <c r="EH288" s="33">
        <f>_xlfn.XLOOKUP(B288,[1]MDA_Assets!D:D,[1]MDA_Assets!AA:AA,"",0)</f>
        <v>45866</v>
      </c>
      <c r="EI288" s="34">
        <f>_xlfn.XLOOKUP(B288,[1]MDA_Assets!D:D,[1]MDA_Assets!P:P,"",0)</f>
        <v>9</v>
      </c>
      <c r="EJ288" s="35" t="str">
        <f>_xlfn.XLOOKUP(B288,[1]MDA_Assets!D:D,[1]MDA_Assets!AB:AB,"",0)</f>
        <v>-33</v>
      </c>
      <c r="EK288" s="35" t="str">
        <f>_xlfn.XLOOKUP(B288,[1]MDA_Assets!D:D,[1]MDA_Assets!AC:AC,"",0)</f>
        <v>-33</v>
      </c>
      <c r="EL288" s="35" t="str">
        <f>_xlfn.XLOOKUP(B288,[1]MDA_Assets!D:D,[1]MDA_Assets!AD:AD,"",0)</f>
        <v>1467</v>
      </c>
      <c r="EM288" s="35" t="str">
        <f>_xlfn.XLOOKUP(B288,[1]MDA_Assets!D:D,[1]MDA_Assets!AE:AE,"",0)</f>
        <v>1467</v>
      </c>
      <c r="EN288" s="35" t="str">
        <f>_xlfn.XLOOKUP(B288,[1]MDA_Assets!D:D,[1]MDA_Assets!AF:AF,"",0)</f>
        <v>5083</v>
      </c>
      <c r="EO288" s="35" t="str">
        <f>_xlfn.XLOOKUP(B288,[1]MDA_Assets!D:D,[1]MDA_Assets!AG:AG,"",0)</f>
        <v>2467</v>
      </c>
      <c r="EP288" s="36">
        <f t="shared" si="199"/>
        <v>365</v>
      </c>
      <c r="EQ288" s="36">
        <f t="shared" si="199"/>
        <v>180</v>
      </c>
      <c r="ER288" s="36">
        <f t="shared" si="231"/>
        <v>365</v>
      </c>
      <c r="ES288" s="36">
        <f t="shared" si="232"/>
        <v>365</v>
      </c>
      <c r="ET288" s="36">
        <f t="shared" si="233"/>
        <v>730</v>
      </c>
      <c r="EU288" s="36">
        <f t="shared" si="234"/>
        <v>365</v>
      </c>
      <c r="EV288" s="36">
        <f t="shared" si="235"/>
        <v>365</v>
      </c>
      <c r="EW288" s="36">
        <f t="shared" si="207"/>
        <v>365</v>
      </c>
      <c r="EX288" s="36">
        <f t="shared" si="208"/>
        <v>365</v>
      </c>
      <c r="EY288" s="36">
        <f t="shared" si="206"/>
        <v>11.78</v>
      </c>
      <c r="EZ288" s="36">
        <f t="shared" si="206"/>
        <v>5.81</v>
      </c>
      <c r="FA288" s="36">
        <f t="shared" si="206"/>
        <v>11.78</v>
      </c>
      <c r="FB288" s="36">
        <f t="shared" si="205"/>
        <v>11.78</v>
      </c>
      <c r="FC288" s="36">
        <f t="shared" si="205"/>
        <v>23.55</v>
      </c>
      <c r="FD288" s="36">
        <f t="shared" si="205"/>
        <v>11.78</v>
      </c>
      <c r="FE288" s="36">
        <f t="shared" si="205"/>
        <v>11.78</v>
      </c>
      <c r="FF288" s="36">
        <f t="shared" si="205"/>
        <v>11.78</v>
      </c>
      <c r="FG288" s="36">
        <f t="shared" si="205"/>
        <v>11.78</v>
      </c>
      <c r="FH288" s="37" t="str" cm="1">
        <f t="array" ref="FH288">_xlfn.IFS(EY288="", "No Data", EY288&lt;0, "Negative/Future", EY288=0, "Zero Days", EY288&lt;=3, "&lt; 3 Months", EY288&lt;=6, "3 to 6 Months", EY288&lt;=9, "6 to 9 Months", EY288&lt;=12, "9 to 12 Months", EY288&lt;=15, "12 to 15 Months", EY288&lt;=18, "15 to 18 Months", EY288&lt;=24, "18 to 24 Months", EY288&gt;24, "&gt; 24 Months")</f>
        <v>9 to 12 Months</v>
      </c>
      <c r="FI288" s="37" t="str" cm="1">
        <f t="array" ref="FI288">_xlfn.IFS(EZ288="", "No Data", EZ288&lt;0, "Negative/Future", EZ288=0, "Zero Days", EZ288&lt;=3, "&lt; 3 Months", EZ288&lt;=6, "3 to 6 Months", EZ288&lt;=9, "6 to 9 Months", EZ288&lt;=12, "9 to 12 Months", EZ288&lt;=15, "12 to 15 Months", EZ288&lt;=18, "15 to 18 Months", EZ288&lt;=24, "18 to 24 Months", EZ288&gt;24, "&gt; 24 Months")</f>
        <v>3 to 6 Months</v>
      </c>
      <c r="FJ288" s="37" t="str" cm="1">
        <f t="array" ref="FJ288">_xlfn.IFS(FA288="", "No Data", FA288&lt;0, "Negative/Future", FA288=0, "Zero Days", FA288&lt;=3, "&lt; 3 Months", FA288&lt;=6, "3 to 6 Months", FA288&lt;=9, "6 to 9 Months", FA288&lt;=12, "9 to 12 Months", FA288&lt;=15, "12 to 15 Months", FA288&lt;=18, "15 to 18 Months", FA288&lt;=24, "18 to 24 Months", FA288&gt;24, "&gt; 24 Months")</f>
        <v>9 to 12 Months</v>
      </c>
      <c r="FK288" s="37" t="str" cm="1">
        <f t="array" ref="FK288">_xlfn.IFS(FB288="", "No Data", FB288&lt;0, "Negative/Future", FB288=0, "Zero Days", FB288&lt;=3, "&lt; 3 Months", FB288&lt;=6, "3 to 6 Months", FB288&lt;=9, "6 to 9 Months", FB288&lt;=12, "9 to 12 Months", FB288&lt;=15, "12 to 15 Months", FB288&lt;=18, "15 to 18 Months", FB288&lt;=24, "18 to 24 Months", FB288&gt;24, "&gt; 24 Months")</f>
        <v>9 to 12 Months</v>
      </c>
      <c r="FL288" s="37" t="str" cm="1">
        <f t="array" ref="FL288">_xlfn.IFS(FC288="", "No Data", FC288&lt;0, "Negative/Future", FC288=0, "Zero Days", FC288&lt;=3, "&lt; 3 Months", FC288&lt;=6, "3 to 6 Months", FC288&lt;=9, "6 to 9 Months", FC288&lt;=12, "9 to 12 Months", FC288&lt;=15, "12 to 15 Months", FC288&lt;=18, "15 to 18 Months", FC288&lt;=24, "18 to 24 Months", FC288&gt;24, "&gt; 24 Months")</f>
        <v>18 to 24 Months</v>
      </c>
      <c r="FM288" s="37" t="str" cm="1">
        <f t="array" ref="FM288">_xlfn.IFS(FD288="", "No Data", FD288&lt;0, "Negative/Future", FD288=0, "Zero Days", FD288&lt;=3, "&lt; 3 Months", FD288&lt;=6, "3 to 6 Months", FD288&lt;=9, "6 to 9 Months", FD288&lt;=12, "9 to 12 Months", FD288&lt;=15, "12 to 15 Months", FD288&lt;=18, "15 to 18 Months", FD288&lt;=24, "18 to 24 Months", FD288&gt;24, "&gt; 24 Months")</f>
        <v>9 to 12 Months</v>
      </c>
      <c r="FN288" s="37" t="str" cm="1">
        <f t="array" ref="FN288">_xlfn.IFS(FE288="", "No Data", FE288&lt;0, "Negative/Future", FE288=0, "Zero Days", FE288&lt;=3, "&lt; 3 Months", FE288&lt;=6, "3 to 6 Months", FE288&lt;=9, "6 to 9 Months", FE288&lt;=12, "9 to 12 Months", FE288&lt;=15, "12 to 15 Months", FE288&lt;=18, "15 to 18 Months", FE288&lt;=24, "18 to 24 Months", FE288&gt;24, "&gt; 24 Months")</f>
        <v>9 to 12 Months</v>
      </c>
      <c r="FO288" s="37" t="str" cm="1">
        <f t="array" ref="FO288">_xlfn.IFS(FG288="", "No Data", FG288&lt;0, "Negative/Future", FG288=0, "Zero Days", FG288&lt;=3, "&lt; 3 Months", FG288&lt;=6, "3 to 6 Months", FG288&lt;=9, "6 to 9 Months", FG288&lt;=12, "9 to 12 Months", FG288&lt;=15, "12 to 15 Months", FG288&lt;=18, "15 to 18 Months", FG288&lt;=24, "18 to 24 Months", FG288&gt;24, "&gt; 24 Months")</f>
        <v>9 to 12 Months</v>
      </c>
      <c r="FP288" s="37" t="str" cm="1">
        <f t="array" ref="FP288">_xlfn.IFS(FF288="", "No Data", FF288&lt;0, "Negative/Future", FF288=0, "Zero Days", FF288&lt;=3, "&lt; 3 Months", FF288&lt;=6, "3 to 6 Months", FF288&lt;=9, "6 to 9 Months", FF288&lt;=12, "9 to 12 Months", FF288&lt;=15, "12 to 15 Months", FF288&lt;=18, "15 to 18 Months", FF288&lt;=24, "18 to 24 Months", FF288&gt;24, "&gt; 24 Months")</f>
        <v>9 to 12 Months</v>
      </c>
      <c r="FQ288" s="29" t="s">
        <v>816</v>
      </c>
      <c r="FR288" s="29">
        <v>9540167108</v>
      </c>
      <c r="FS288" s="38" t="str">
        <f>VLOOKUP(_xlfn.XLOOKUP(B288,[1]MDA_Assets!D:D,[1]MDA_Assets!I:I,"",0),[1]Validation!$B$1:$C$8,2,0)</f>
        <v>B</v>
      </c>
      <c r="FT288" s="38" t="s">
        <v>202</v>
      </c>
      <c r="FU288" s="31" t="str">
        <f>_xlfn.XLOOKUP(B288,[1]MDA_Assets!D:D,[1]MDA_Assets!X:X,"",0)</f>
        <v>No</v>
      </c>
      <c r="FV288" s="39">
        <v>0</v>
      </c>
      <c r="FW288" s="39">
        <v>0</v>
      </c>
      <c r="FX288" s="39">
        <v>0</v>
      </c>
      <c r="FY288" s="39">
        <v>9</v>
      </c>
      <c r="FZ288" s="40">
        <f t="shared" si="196"/>
        <v>46399</v>
      </c>
      <c r="GA288" s="40">
        <f t="shared" si="196"/>
        <v>46214</v>
      </c>
      <c r="GB288" s="40">
        <f t="shared" si="209"/>
        <v>46399</v>
      </c>
      <c r="GC288" s="40">
        <f t="shared" si="210"/>
        <v>46399</v>
      </c>
      <c r="GD288" s="40">
        <f t="shared" si="211"/>
        <v>46764</v>
      </c>
      <c r="GE288" s="40">
        <f t="shared" si="212"/>
        <v>46399</v>
      </c>
      <c r="GF288" s="40">
        <f t="shared" si="200"/>
        <v>46231</v>
      </c>
      <c r="GG288" s="40">
        <f t="shared" si="200"/>
        <v>46231</v>
      </c>
      <c r="GH288" s="40">
        <f t="shared" si="200"/>
        <v>46231</v>
      </c>
      <c r="GI288" s="39">
        <f t="shared" si="236"/>
        <v>0</v>
      </c>
      <c r="GJ288" s="39">
        <f t="shared" si="237"/>
        <v>0</v>
      </c>
      <c r="GK288" s="39">
        <f t="shared" si="238"/>
        <v>0</v>
      </c>
      <c r="GL288" s="39">
        <f t="shared" si="239"/>
        <v>9</v>
      </c>
    </row>
    <row r="289" spans="1:194" x14ac:dyDescent="0.25">
      <c r="A289" s="19">
        <v>323</v>
      </c>
      <c r="B289" s="43" t="s">
        <v>1461</v>
      </c>
      <c r="C289" s="43" t="s">
        <v>254</v>
      </c>
      <c r="D289" s="43" t="s">
        <v>241</v>
      </c>
      <c r="E289" s="43" t="s">
        <v>305</v>
      </c>
      <c r="F289" s="43" t="s">
        <v>1462</v>
      </c>
      <c r="G289" s="43" t="s">
        <v>190</v>
      </c>
      <c r="H289" s="43" t="s">
        <v>498</v>
      </c>
      <c r="I289" s="43" t="s">
        <v>192</v>
      </c>
      <c r="J289" s="44">
        <f t="shared" si="213"/>
        <v>44425.770833333336</v>
      </c>
      <c r="K289" s="44">
        <v>44061.770833333336</v>
      </c>
      <c r="L289" s="44">
        <v>44004</v>
      </c>
      <c r="M289" s="43" t="s">
        <v>2402</v>
      </c>
      <c r="N289" s="43" t="s">
        <v>193</v>
      </c>
      <c r="O289" s="44">
        <v>46050.481307870374</v>
      </c>
      <c r="P289" s="43">
        <v>12848</v>
      </c>
      <c r="Q289" s="43">
        <v>9764</v>
      </c>
      <c r="R289" s="43">
        <v>3084</v>
      </c>
      <c r="S289" s="43" t="s">
        <v>206</v>
      </c>
      <c r="T289" s="44">
        <v>45995.770833333336</v>
      </c>
      <c r="U289" s="44">
        <v>45995.770833333336</v>
      </c>
      <c r="V289" s="44">
        <v>45995.770833333336</v>
      </c>
      <c r="W289" s="44">
        <v>45995.770833333336</v>
      </c>
      <c r="X289" s="44">
        <v>45995.770833333336</v>
      </c>
      <c r="Y289" s="44">
        <v>45995.770833333336</v>
      </c>
      <c r="Z289" s="43" t="s">
        <v>195</v>
      </c>
      <c r="AA289" s="43"/>
      <c r="AB289" s="43"/>
      <c r="AC289" s="43"/>
      <c r="AD289" s="43"/>
      <c r="AE289" s="43">
        <v>8</v>
      </c>
      <c r="AF289" s="43" t="s">
        <v>850</v>
      </c>
      <c r="AG289" s="43" t="s">
        <v>850</v>
      </c>
      <c r="AH289" s="43" t="s">
        <v>2229</v>
      </c>
      <c r="AI289" s="43" t="s">
        <v>2229</v>
      </c>
      <c r="AJ289" s="43" t="s">
        <v>2230</v>
      </c>
      <c r="AK289" s="43" t="s">
        <v>2229</v>
      </c>
      <c r="AL289" s="49">
        <v>46175</v>
      </c>
      <c r="AM289" s="49">
        <v>46175</v>
      </c>
      <c r="AN289" s="47">
        <v>46360</v>
      </c>
      <c r="AO289" s="47">
        <v>46360</v>
      </c>
      <c r="AP289" s="47">
        <v>46725</v>
      </c>
      <c r="AQ289" s="47">
        <v>46360</v>
      </c>
      <c r="AR289" s="48"/>
      <c r="AS289" s="48"/>
      <c r="AT289" s="48"/>
      <c r="AU289" s="43">
        <v>0</v>
      </c>
      <c r="AV289" s="43">
        <v>0</v>
      </c>
      <c r="AW289" s="43">
        <v>1</v>
      </c>
      <c r="AX289" s="51" t="s">
        <v>484</v>
      </c>
      <c r="AY289" s="51" t="s">
        <v>211</v>
      </c>
      <c r="AZ289" s="51" t="s">
        <v>198</v>
      </c>
      <c r="BA289" s="20">
        <f t="shared" ca="1" si="244"/>
        <v>1</v>
      </c>
      <c r="BB289" s="20">
        <f t="shared" ca="1" si="244"/>
        <v>1</v>
      </c>
      <c r="BC289" s="20">
        <f t="shared" ca="1" si="244"/>
        <v>0</v>
      </c>
      <c r="BD289" s="20">
        <f t="shared" ca="1" si="244"/>
        <v>0</v>
      </c>
      <c r="BE289" s="20">
        <f t="shared" ca="1" si="244"/>
        <v>0</v>
      </c>
      <c r="BF289" s="20">
        <f t="shared" ca="1" si="244"/>
        <v>0</v>
      </c>
      <c r="BG289" s="21" t="str">
        <f t="shared" ca="1" si="241"/>
        <v/>
      </c>
      <c r="BH289" s="21" t="str">
        <f t="shared" ca="1" si="241"/>
        <v/>
      </c>
      <c r="BI289" s="21" t="str">
        <f t="shared" ca="1" si="241"/>
        <v/>
      </c>
      <c r="BJ289" s="22">
        <f t="shared" ca="1" si="214"/>
        <v>2</v>
      </c>
      <c r="BK289" s="21">
        <f t="shared" si="215"/>
        <v>8</v>
      </c>
      <c r="BL289" s="22">
        <f t="shared" ca="1" si="216"/>
        <v>13852</v>
      </c>
      <c r="BM289" s="22">
        <f t="shared" ca="1" si="217"/>
        <v>10528</v>
      </c>
      <c r="BN289" s="23">
        <f t="shared" ca="1" si="218"/>
        <v>3324</v>
      </c>
      <c r="BO289" s="24">
        <f t="shared" ca="1" si="219"/>
        <v>1004</v>
      </c>
      <c r="BP289" s="51" t="str">
        <f>_xlfn.XLOOKUP(E289,[1]Validation!E:E,[1]Validation!F:F,"")</f>
        <v>EN15</v>
      </c>
      <c r="BQ289" s="51" t="str">
        <f>_xlfn.XLOOKUP(BP289,[1]Validation!F:F,[1]Validation!G:G,"")</f>
        <v>EN11 to EN22</v>
      </c>
      <c r="BR289" s="52" t="str">
        <f>VLOOKUP(G289,[1]Validation!$B$1:$C$9,2,0)</f>
        <v>B</v>
      </c>
      <c r="BS289" s="51">
        <f t="shared" ca="1" si="220"/>
        <v>70</v>
      </c>
      <c r="BT289" s="53">
        <f>_xlfn.XLOOKUP(B289,'[2]1. All Calls'!$R:$R,'[2]1. All Calls'!$A:$A,"",0)</f>
        <v>46050.709560185198</v>
      </c>
      <c r="BU289" s="51" t="str">
        <f>_xlfn.XLOOKUP(B289,'[2]1. All Calls'!$R:$R,'[2]1. All Calls'!$F:$F,"",0)</f>
        <v>CC-01956250</v>
      </c>
      <c r="BV289" s="51" t="str">
        <f>_xlfn.XLOOKUP(B289,'[2]1. All Calls'!$R:$R,'[2]1. All Calls'!$J:$J,"",0)</f>
        <v>Sales Call</v>
      </c>
      <c r="BW289" s="53">
        <f>_xlfn.XLOOKUP(B289,'[2]Sch Calls'!$R:$R,'[2]Sch Calls'!$A:$A,"",0)</f>
        <v>45318.568263888897</v>
      </c>
      <c r="BX289" s="51">
        <f>_xlfn.XLOOKUP(B289,'[2]Sch Calls'!$R:$R,'[2]Sch Calls'!$B:$B,"",0)</f>
        <v>8432</v>
      </c>
      <c r="BY289" s="51" t="str">
        <f t="shared" ref="BY289:BZ350" si="247">IFERROR(TEXT(IF(U289&gt;1,SUM(U289+181),""),"dd-mmm-yy"),"")</f>
        <v>03-Jun-26</v>
      </c>
      <c r="BZ289" s="51" t="str">
        <f t="shared" si="247"/>
        <v>03-Jun-26</v>
      </c>
      <c r="CA289" s="51" t="str">
        <f t="shared" si="221"/>
        <v>06-Sep-26</v>
      </c>
      <c r="CB289" s="51" t="str">
        <f t="shared" si="222"/>
        <v>04-Jun-27</v>
      </c>
      <c r="CC289" s="51" t="str">
        <f t="shared" si="223"/>
        <v>05-Dec-27</v>
      </c>
      <c r="CD289" s="51" t="str">
        <f t="shared" si="224"/>
        <v>05-Dec-26</v>
      </c>
      <c r="CE289" s="51">
        <f t="shared" ref="CE289:CF350" ca="1" si="248">IFERROR(IF(U289&gt;0,ROUND(SUM(TODAY()-U289),0),""),"")</f>
        <v>180</v>
      </c>
      <c r="CF289" s="51">
        <f t="shared" ca="1" si="248"/>
        <v>180</v>
      </c>
      <c r="CG289" s="51">
        <f t="shared" ca="1" si="225"/>
        <v>180</v>
      </c>
      <c r="CH289" s="51">
        <f t="shared" ca="1" si="226"/>
        <v>180</v>
      </c>
      <c r="CI289" s="51">
        <f t="shared" ca="1" si="227"/>
        <v>180</v>
      </c>
      <c r="CJ289" s="51">
        <f t="shared" ca="1" si="228"/>
        <v>180</v>
      </c>
      <c r="CK289" s="51">
        <f t="shared" ca="1" si="245"/>
        <v>1440</v>
      </c>
      <c r="CL289" s="51">
        <f t="shared" ca="1" si="245"/>
        <v>1440</v>
      </c>
      <c r="CM289" s="51">
        <f t="shared" ca="1" si="245"/>
        <v>1440</v>
      </c>
      <c r="CN289" s="51">
        <f t="shared" ca="1" si="245"/>
        <v>1440</v>
      </c>
      <c r="CO289" s="51">
        <f t="shared" ca="1" si="245"/>
        <v>1440</v>
      </c>
      <c r="CP289" s="51">
        <f t="shared" ca="1" si="245"/>
        <v>1440</v>
      </c>
      <c r="CQ289" s="51">
        <f t="shared" ca="1" si="246"/>
        <v>347</v>
      </c>
      <c r="CR289" s="51">
        <f t="shared" ca="1" si="246"/>
        <v>347</v>
      </c>
      <c r="CS289" s="51">
        <f t="shared" ca="1" si="246"/>
        <v>2347</v>
      </c>
      <c r="CT289" s="51">
        <f t="shared" ca="1" si="246"/>
        <v>2347</v>
      </c>
      <c r="CU289" s="51">
        <f t="shared" ca="1" si="246"/>
        <v>6347</v>
      </c>
      <c r="CV289" s="54">
        <f t="shared" ca="1" si="246"/>
        <v>2347</v>
      </c>
      <c r="CW289" s="25" t="s">
        <v>195</v>
      </c>
      <c r="CX289" s="55">
        <v>0.76</v>
      </c>
      <c r="CY289" s="55"/>
      <c r="CZ289" s="26" t="s">
        <v>227</v>
      </c>
      <c r="DA289" s="26" t="s">
        <v>227</v>
      </c>
      <c r="DB289" s="26" t="s">
        <v>227</v>
      </c>
      <c r="DC289" s="26" t="s">
        <v>227</v>
      </c>
      <c r="DD289" s="26" t="s">
        <v>227</v>
      </c>
      <c r="DE289" s="26" t="s">
        <v>227</v>
      </c>
      <c r="DF289" s="26" t="s">
        <v>227</v>
      </c>
      <c r="DG289" s="26" t="s">
        <v>227</v>
      </c>
      <c r="DH289" s="26" t="s">
        <v>227</v>
      </c>
      <c r="DI289" s="26" t="s">
        <v>227</v>
      </c>
      <c r="DJ289" s="26" t="s">
        <v>227</v>
      </c>
      <c r="DK289" s="26" t="s">
        <v>227</v>
      </c>
      <c r="DL289" s="27">
        <f t="shared" si="229"/>
        <v>46125.709560185198</v>
      </c>
      <c r="DM289" s="28">
        <f t="shared" ca="1" si="230"/>
        <v>1</v>
      </c>
      <c r="DN289" s="56">
        <f>_xlfn.XLOOKUP(B289,'[2]1. All Calls'!$R:$R,'[2]1. All Calls'!$A:$A,"",0)</f>
        <v>46050.709560185198</v>
      </c>
      <c r="DO289" s="57" t="str">
        <f ca="1">VLOOKUP(DM289,[1]Validation!$B$20:$C$25,2,0)</f>
        <v>Above 3 months</v>
      </c>
      <c r="DP289" s="58" t="str">
        <f>_xlfn.XLOOKUP(B289,'[1]Active AMCs- Dealer'!E:E,'[1]Active AMCs- Dealer'!L:L,"Not in AMC",0)</f>
        <v>Not in AMC</v>
      </c>
      <c r="DQ289" s="50" t="s">
        <v>238</v>
      </c>
      <c r="DR289" s="29" t="str">
        <f>_xlfn.XLOOKUP(B289,'[2]1. All Calls'!$R:$R,'[2]1. All Calls'!$F:$F,"",0)</f>
        <v>CC-01956250</v>
      </c>
      <c r="DS289" s="29" t="str">
        <f>_xlfn.XLOOKUP(B289,'[2]1. All Calls'!$R:$R,'[2]1. All Calls'!$AB:$AB,"",0)</f>
        <v>Sales call carried out for HMR update</v>
      </c>
      <c r="DT289" s="30">
        <f>_xlfn.XLOOKUP(DR289,'[2]1. All Calls'!$F:$F,'[2]1. All Calls'!$A:$A,"",0)</f>
        <v>46050.709560185198</v>
      </c>
      <c r="DU289" s="31">
        <f>_xlfn.XLOOKUP(DR289,'[2]1. All Calls'!$F:$F,'[2]1. All Calls'!$B:$B,"",0)</f>
        <v>12848</v>
      </c>
      <c r="DV289" s="31">
        <f>_xlfn.XLOOKUP(B289,[1]MDA_Assets!D:D,[1]MDA_Assets!N:N,"",0)</f>
        <v>9764</v>
      </c>
      <c r="DW289" s="31">
        <f>_xlfn.XLOOKUP(B289,[1]MDA_Assets!D:D,[1]MDA_Assets!O:O,"",0)</f>
        <v>3084</v>
      </c>
      <c r="DX289" s="32" t="str">
        <f>_xlfn.XLOOKUP(B289,[1]MDA_Assets!D:D,[1]MDA_Assets!Q:Q,"",0)</f>
        <v>XD</v>
      </c>
      <c r="DY289" s="33">
        <f>_xlfn.XLOOKUP(B289,[1]MDA_Assets!D:D,[1]MDA_Assets!R:R,"",0)</f>
        <v>45996</v>
      </c>
      <c r="DZ289" s="33">
        <f>_xlfn.XLOOKUP(B289,[1]MDA_Assets!D:D,[1]MDA_Assets!S:S,"",0)</f>
        <v>45996</v>
      </c>
      <c r="EA289" s="33">
        <f>_xlfn.XLOOKUP(B289,[1]MDA_Assets!D:D,[1]MDA_Assets!T:T,"",0)</f>
        <v>45996</v>
      </c>
      <c r="EB289" s="33">
        <f>_xlfn.XLOOKUP(B289,[1]MDA_Assets!D:D,[1]MDA_Assets!U:U,"",0)</f>
        <v>45996</v>
      </c>
      <c r="EC289" s="33">
        <f>_xlfn.XLOOKUP(B289,[1]MDA_Assets!D:D,[1]MDA_Assets!V:V,"",0)</f>
        <v>45996</v>
      </c>
      <c r="ED289" s="33">
        <f>_xlfn.XLOOKUP(B289,[1]MDA_Assets!D:D,[1]MDA_Assets!W:W,"",0)</f>
        <v>45996</v>
      </c>
      <c r="EE289" s="32" t="str">
        <f>_xlfn.XLOOKUP(B289,[1]MDA_Assets!D:D,[1]MDA_Assets!X:X,"",0)</f>
        <v>No</v>
      </c>
      <c r="EF289" s="33">
        <f>_xlfn.XLOOKUP(B289,[1]MDA_Assets!D:D,[1]MDA_Assets!Y:Y,"",0)</f>
        <v>0</v>
      </c>
      <c r="EG289" s="33">
        <f>_xlfn.XLOOKUP(B289,[1]MDA_Assets!D:D,[1]MDA_Assets!Z:Z,"",0)</f>
        <v>0</v>
      </c>
      <c r="EH289" s="33">
        <f>_xlfn.XLOOKUP(B289,[1]MDA_Assets!D:D,[1]MDA_Assets!AA:AA,"",0)</f>
        <v>0</v>
      </c>
      <c r="EI289" s="34">
        <f>_xlfn.XLOOKUP(B289,[1]MDA_Assets!D:D,[1]MDA_Assets!P:P,"",0)</f>
        <v>8</v>
      </c>
      <c r="EJ289" s="35" t="str">
        <f>_xlfn.XLOOKUP(B289,[1]MDA_Assets!D:D,[1]MDA_Assets!AB:AB,"",0)</f>
        <v>1787</v>
      </c>
      <c r="EK289" s="35" t="str">
        <f>_xlfn.XLOOKUP(B289,[1]MDA_Assets!D:D,[1]MDA_Assets!AC:AC,"",0)</f>
        <v>1787</v>
      </c>
      <c r="EL289" s="35" t="str">
        <f>_xlfn.XLOOKUP(B289,[1]MDA_Assets!D:D,[1]MDA_Assets!AD:AD,"",0)</f>
        <v>3787</v>
      </c>
      <c r="EM289" s="35" t="str">
        <f>_xlfn.XLOOKUP(B289,[1]MDA_Assets!D:D,[1]MDA_Assets!AE:AE,"",0)</f>
        <v>3787</v>
      </c>
      <c r="EN289" s="35" t="str">
        <f>_xlfn.XLOOKUP(B289,[1]MDA_Assets!D:D,[1]MDA_Assets!AF:AF,"",0)</f>
        <v>7787</v>
      </c>
      <c r="EO289" s="35" t="str">
        <f>_xlfn.XLOOKUP(B289,[1]MDA_Assets!D:D,[1]MDA_Assets!AG:AG,"",0)</f>
        <v>3787</v>
      </c>
      <c r="EP289" s="36">
        <f t="shared" ref="EP289:EQ350" si="249">IF(AL289&gt;1,ROUNDUP(SUM(AL289-U289),0),"")</f>
        <v>180</v>
      </c>
      <c r="EQ289" s="36">
        <f t="shared" si="249"/>
        <v>180</v>
      </c>
      <c r="ER289" s="36">
        <f t="shared" si="231"/>
        <v>365</v>
      </c>
      <c r="ES289" s="36">
        <f t="shared" si="232"/>
        <v>365</v>
      </c>
      <c r="ET289" s="36">
        <f t="shared" si="233"/>
        <v>730</v>
      </c>
      <c r="EU289" s="36">
        <f t="shared" si="234"/>
        <v>365</v>
      </c>
      <c r="EV289" s="36" t="str">
        <f t="shared" si="235"/>
        <v/>
      </c>
      <c r="EW289" s="36" t="str">
        <f t="shared" si="207"/>
        <v/>
      </c>
      <c r="EX289" s="36" t="str">
        <f t="shared" si="208"/>
        <v/>
      </c>
      <c r="EY289" s="36">
        <f t="shared" si="206"/>
        <v>5.81</v>
      </c>
      <c r="EZ289" s="36">
        <f t="shared" si="206"/>
        <v>5.81</v>
      </c>
      <c r="FA289" s="36">
        <f t="shared" si="206"/>
        <v>11.78</v>
      </c>
      <c r="FB289" s="36">
        <f t="shared" si="205"/>
        <v>11.78</v>
      </c>
      <c r="FC289" s="36">
        <f t="shared" si="205"/>
        <v>23.55</v>
      </c>
      <c r="FD289" s="36">
        <f t="shared" si="205"/>
        <v>11.78</v>
      </c>
      <c r="FE289" s="36" t="str">
        <f t="shared" si="205"/>
        <v/>
      </c>
      <c r="FF289" s="36" t="str">
        <f t="shared" si="205"/>
        <v/>
      </c>
      <c r="FG289" s="36" t="str">
        <f t="shared" si="205"/>
        <v/>
      </c>
      <c r="FH289" s="37" t="str" cm="1">
        <f t="array" ref="FH289">_xlfn.IFS(EY289="", "No Data", EY289&lt;0, "Negative/Future", EY289=0, "Zero Days", EY289&lt;=3, "&lt; 3 Months", EY289&lt;=6, "3 to 6 Months", EY289&lt;=9, "6 to 9 Months", EY289&lt;=12, "9 to 12 Months", EY289&lt;=15, "12 to 15 Months", EY289&lt;=18, "15 to 18 Months", EY289&lt;=24, "18 to 24 Months", EY289&gt;24, "&gt; 24 Months")</f>
        <v>3 to 6 Months</v>
      </c>
      <c r="FI289" s="37" t="str" cm="1">
        <f t="array" ref="FI289">_xlfn.IFS(EZ289="", "No Data", EZ289&lt;0, "Negative/Future", EZ289=0, "Zero Days", EZ289&lt;=3, "&lt; 3 Months", EZ289&lt;=6, "3 to 6 Months", EZ289&lt;=9, "6 to 9 Months", EZ289&lt;=12, "9 to 12 Months", EZ289&lt;=15, "12 to 15 Months", EZ289&lt;=18, "15 to 18 Months", EZ289&lt;=24, "18 to 24 Months", EZ289&gt;24, "&gt; 24 Months")</f>
        <v>3 to 6 Months</v>
      </c>
      <c r="FJ289" s="37" t="str" cm="1">
        <f t="array" ref="FJ289">_xlfn.IFS(FA289="", "No Data", FA289&lt;0, "Negative/Future", FA289=0, "Zero Days", FA289&lt;=3, "&lt; 3 Months", FA289&lt;=6, "3 to 6 Months", FA289&lt;=9, "6 to 9 Months", FA289&lt;=12, "9 to 12 Months", FA289&lt;=15, "12 to 15 Months", FA289&lt;=18, "15 to 18 Months", FA289&lt;=24, "18 to 24 Months", FA289&gt;24, "&gt; 24 Months")</f>
        <v>9 to 12 Months</v>
      </c>
      <c r="FK289" s="37" t="str" cm="1">
        <f t="array" ref="FK289">_xlfn.IFS(FB289="", "No Data", FB289&lt;0, "Negative/Future", FB289=0, "Zero Days", FB289&lt;=3, "&lt; 3 Months", FB289&lt;=6, "3 to 6 Months", FB289&lt;=9, "6 to 9 Months", FB289&lt;=12, "9 to 12 Months", FB289&lt;=15, "12 to 15 Months", FB289&lt;=18, "15 to 18 Months", FB289&lt;=24, "18 to 24 Months", FB289&gt;24, "&gt; 24 Months")</f>
        <v>9 to 12 Months</v>
      </c>
      <c r="FL289" s="37" t="str" cm="1">
        <f t="array" ref="FL289">_xlfn.IFS(FC289="", "No Data", FC289&lt;0, "Negative/Future", FC289=0, "Zero Days", FC289&lt;=3, "&lt; 3 Months", FC289&lt;=6, "3 to 6 Months", FC289&lt;=9, "6 to 9 Months", FC289&lt;=12, "9 to 12 Months", FC289&lt;=15, "12 to 15 Months", FC289&lt;=18, "15 to 18 Months", FC289&lt;=24, "18 to 24 Months", FC289&gt;24, "&gt; 24 Months")</f>
        <v>18 to 24 Months</v>
      </c>
      <c r="FM289" s="37" t="str" cm="1">
        <f t="array" ref="FM289">_xlfn.IFS(FD289="", "No Data", FD289&lt;0, "Negative/Future", FD289=0, "Zero Days", FD289&lt;=3, "&lt; 3 Months", FD289&lt;=6, "3 to 6 Months", FD289&lt;=9, "6 to 9 Months", FD289&lt;=12, "9 to 12 Months", FD289&lt;=15, "12 to 15 Months", FD289&lt;=18, "15 to 18 Months", FD289&lt;=24, "18 to 24 Months", FD289&gt;24, "&gt; 24 Months")</f>
        <v>9 to 12 Months</v>
      </c>
      <c r="FN289" s="37" t="str" cm="1">
        <f t="array" ref="FN289">_xlfn.IFS(FE289="", "No Data", FE289&lt;0, "Negative/Future", FE289=0, "Zero Days", FE289&lt;=3, "&lt; 3 Months", FE289&lt;=6, "3 to 6 Months", FE289&lt;=9, "6 to 9 Months", FE289&lt;=12, "9 to 12 Months", FE289&lt;=15, "12 to 15 Months", FE289&lt;=18, "15 to 18 Months", FE289&lt;=24, "18 to 24 Months", FE289&gt;24, "&gt; 24 Months")</f>
        <v>No Data</v>
      </c>
      <c r="FO289" s="37" t="str" cm="1">
        <f t="array" ref="FO289">_xlfn.IFS(FG289="", "No Data", FG289&lt;0, "Negative/Future", FG289=0, "Zero Days", FG289&lt;=3, "&lt; 3 Months", FG289&lt;=6, "3 to 6 Months", FG289&lt;=9, "6 to 9 Months", FG289&lt;=12, "9 to 12 Months", FG289&lt;=15, "12 to 15 Months", FG289&lt;=18, "15 to 18 Months", FG289&lt;=24, "18 to 24 Months", FG289&gt;24, "&gt; 24 Months")</f>
        <v>No Data</v>
      </c>
      <c r="FP289" s="37" t="str" cm="1">
        <f t="array" ref="FP289">_xlfn.IFS(FF289="", "No Data", FF289&lt;0, "Negative/Future", FF289=0, "Zero Days", FF289&lt;=3, "&lt; 3 Months", FF289&lt;=6, "3 to 6 Months", FF289&lt;=9, "6 to 9 Months", FF289&lt;=12, "9 to 12 Months", FF289&lt;=15, "12 to 15 Months", FF289&lt;=18, "15 to 18 Months", FF289&lt;=24, "18 to 24 Months", FF289&gt;24, "&gt; 24 Months")</f>
        <v>No Data</v>
      </c>
      <c r="FQ289" s="29" t="s">
        <v>1463</v>
      </c>
      <c r="FR289" s="29">
        <v>7541898135</v>
      </c>
      <c r="FS289" s="38" t="str">
        <f>VLOOKUP(_xlfn.XLOOKUP(B289,[1]MDA_Assets!D:D,[1]MDA_Assets!I:I,"",0),[1]Validation!$B$1:$C$8,2,0)</f>
        <v>B</v>
      </c>
      <c r="FT289" s="38" t="s">
        <v>296</v>
      </c>
      <c r="FU289" s="31" t="str">
        <f>_xlfn.XLOOKUP(B289,[1]MDA_Assets!D:D,[1]MDA_Assets!X:X,"",0)</f>
        <v>No</v>
      </c>
      <c r="FV289" s="39">
        <v>0</v>
      </c>
      <c r="FW289" s="39">
        <v>0</v>
      </c>
      <c r="FX289" s="39">
        <v>2</v>
      </c>
      <c r="FY289" s="39">
        <v>7</v>
      </c>
      <c r="FZ289" s="40">
        <f t="shared" ref="FZ289:GA349" si="250">IFERROR(IF(DZ289&lt;&gt;"",SUM(DZ289+EP289),SUM(DZ289+180)),"")</f>
        <v>46176</v>
      </c>
      <c r="GA289" s="40">
        <f t="shared" si="250"/>
        <v>46176</v>
      </c>
      <c r="GB289" s="40">
        <f t="shared" si="209"/>
        <v>46361</v>
      </c>
      <c r="GC289" s="40">
        <f t="shared" si="210"/>
        <v>46361</v>
      </c>
      <c r="GD289" s="40">
        <f t="shared" si="211"/>
        <v>46726</v>
      </c>
      <c r="GE289" s="40">
        <f t="shared" si="212"/>
        <v>46361</v>
      </c>
      <c r="GF289" s="40" t="str">
        <f t="shared" ref="GF289:GH350" si="251">IF(EF289&gt;1,SUM(EF289+EV289),"")</f>
        <v/>
      </c>
      <c r="GG289" s="40" t="str">
        <f t="shared" si="251"/>
        <v/>
      </c>
      <c r="GH289" s="40" t="str">
        <f t="shared" si="251"/>
        <v/>
      </c>
      <c r="GI289" s="39">
        <f t="shared" si="236"/>
        <v>0</v>
      </c>
      <c r="GJ289" s="39">
        <f t="shared" si="237"/>
        <v>0</v>
      </c>
      <c r="GK289" s="39">
        <f t="shared" si="238"/>
        <v>0</v>
      </c>
      <c r="GL289" s="39">
        <f t="shared" si="239"/>
        <v>6</v>
      </c>
    </row>
    <row r="290" spans="1:194" x14ac:dyDescent="0.25">
      <c r="A290" s="19">
        <v>324</v>
      </c>
      <c r="B290" s="43" t="s">
        <v>1464</v>
      </c>
      <c r="C290" s="43" t="s">
        <v>186</v>
      </c>
      <c r="D290" s="43" t="s">
        <v>241</v>
      </c>
      <c r="E290" s="43" t="s">
        <v>569</v>
      </c>
      <c r="F290" s="43" t="s">
        <v>1465</v>
      </c>
      <c r="G290" s="43" t="s">
        <v>190</v>
      </c>
      <c r="H290" s="43" t="s">
        <v>205</v>
      </c>
      <c r="I290" s="43" t="s">
        <v>192</v>
      </c>
      <c r="J290" s="44">
        <f t="shared" si="213"/>
        <v>44862.4375</v>
      </c>
      <c r="K290" s="44">
        <v>44498.4375</v>
      </c>
      <c r="L290" s="44">
        <v>44203</v>
      </c>
      <c r="M290" s="43" t="s">
        <v>2403</v>
      </c>
      <c r="N290" s="43" t="s">
        <v>193</v>
      </c>
      <c r="O290" s="44">
        <v>46050.485486111109</v>
      </c>
      <c r="P290" s="43">
        <v>4255</v>
      </c>
      <c r="Q290" s="43">
        <v>2526</v>
      </c>
      <c r="R290" s="43">
        <v>1829</v>
      </c>
      <c r="S290" s="43" t="s">
        <v>206</v>
      </c>
      <c r="T290" s="44">
        <v>46006.770833333336</v>
      </c>
      <c r="U290" s="44">
        <v>46006.770833333336</v>
      </c>
      <c r="V290" s="44">
        <v>45996.770833333336</v>
      </c>
      <c r="W290" s="44">
        <v>46006.770833333336</v>
      </c>
      <c r="X290" s="44">
        <v>46006.770833333336</v>
      </c>
      <c r="Y290" s="44">
        <v>46006.770833333336</v>
      </c>
      <c r="Z290" s="43" t="s">
        <v>195</v>
      </c>
      <c r="AA290" s="43"/>
      <c r="AB290" s="43"/>
      <c r="AC290" s="43"/>
      <c r="AD290" s="43"/>
      <c r="AE290" s="43">
        <v>4</v>
      </c>
      <c r="AF290" s="43" t="s">
        <v>2404</v>
      </c>
      <c r="AG290" s="43" t="s">
        <v>2404</v>
      </c>
      <c r="AH290" s="43" t="s">
        <v>2405</v>
      </c>
      <c r="AI290" s="43" t="s">
        <v>2405</v>
      </c>
      <c r="AJ290" s="43" t="s">
        <v>2406</v>
      </c>
      <c r="AK290" s="43" t="s">
        <v>2405</v>
      </c>
      <c r="AL290" s="47">
        <v>46371</v>
      </c>
      <c r="AM290" s="49">
        <v>46176</v>
      </c>
      <c r="AN290" s="47">
        <v>46371</v>
      </c>
      <c r="AO290" s="47">
        <v>46371</v>
      </c>
      <c r="AP290" s="47">
        <v>46736</v>
      </c>
      <c r="AQ290" s="47">
        <v>46371</v>
      </c>
      <c r="AR290" s="48"/>
      <c r="AS290" s="48"/>
      <c r="AT290" s="48"/>
      <c r="AU290" s="43">
        <v>0</v>
      </c>
      <c r="AV290" s="43">
        <v>0</v>
      </c>
      <c r="AW290" s="43">
        <v>1</v>
      </c>
      <c r="AX290" s="51" t="s">
        <v>1292</v>
      </c>
      <c r="AY290" s="51" t="s">
        <v>211</v>
      </c>
      <c r="AZ290" s="51" t="s">
        <v>198</v>
      </c>
      <c r="BA290" s="20">
        <f t="shared" ca="1" si="244"/>
        <v>0</v>
      </c>
      <c r="BB290" s="20">
        <f t="shared" ca="1" si="244"/>
        <v>1</v>
      </c>
      <c r="BC290" s="20">
        <f t="shared" ca="1" si="244"/>
        <v>0</v>
      </c>
      <c r="BD290" s="20">
        <f t="shared" ca="1" si="244"/>
        <v>0</v>
      </c>
      <c r="BE290" s="20">
        <f t="shared" ca="1" si="244"/>
        <v>0</v>
      </c>
      <c r="BF290" s="20">
        <f t="shared" ca="1" si="244"/>
        <v>0</v>
      </c>
      <c r="BG290" s="21" t="str">
        <f t="shared" ca="1" si="241"/>
        <v/>
      </c>
      <c r="BH290" s="21" t="str">
        <f t="shared" ca="1" si="241"/>
        <v/>
      </c>
      <c r="BI290" s="21" t="str">
        <f t="shared" ca="1" si="241"/>
        <v/>
      </c>
      <c r="BJ290" s="22">
        <f t="shared" ca="1" si="214"/>
        <v>1</v>
      </c>
      <c r="BK290" s="21">
        <f t="shared" si="215"/>
        <v>4</v>
      </c>
      <c r="BL290" s="22">
        <f t="shared" ca="1" si="216"/>
        <v>4757</v>
      </c>
      <c r="BM290" s="22">
        <f t="shared" ca="1" si="217"/>
        <v>2807</v>
      </c>
      <c r="BN290" s="23">
        <f t="shared" ca="1" si="218"/>
        <v>1950</v>
      </c>
      <c r="BO290" s="24">
        <f t="shared" ca="1" si="219"/>
        <v>502</v>
      </c>
      <c r="BP290" s="51" t="str">
        <f>_xlfn.XLOOKUP(E290,[1]Validation!E:E,[1]Validation!F:F,"")</f>
        <v>EG15</v>
      </c>
      <c r="BQ290" s="51" t="str">
        <f>_xlfn.XLOOKUP(BP290,[1]Validation!F:F,[1]Validation!G:G,"")</f>
        <v>EG11 to EG22</v>
      </c>
      <c r="BR290" s="52" t="str">
        <f>VLOOKUP(G290,[1]Validation!$B$1:$C$9,2,0)</f>
        <v>B</v>
      </c>
      <c r="BS290" s="51">
        <f t="shared" ca="1" si="220"/>
        <v>55</v>
      </c>
      <c r="BT290" s="53">
        <f>_xlfn.XLOOKUP(B290,'[2]1. All Calls'!$R:$R,'[2]1. All Calls'!$A:$A,"",0)</f>
        <v>46050.714108796303</v>
      </c>
      <c r="BU290" s="51" t="str">
        <f>_xlfn.XLOOKUP(B290,'[2]1. All Calls'!$R:$R,'[2]1. All Calls'!$F:$F,"",0)</f>
        <v>CC-01956259</v>
      </c>
      <c r="BV290" s="51" t="str">
        <f>_xlfn.XLOOKUP(B290,'[2]1. All Calls'!$R:$R,'[2]1. All Calls'!$J:$J,"",0)</f>
        <v>Sales Call</v>
      </c>
      <c r="BW290" s="53" t="str">
        <f>_xlfn.XLOOKUP(B290,'[2]Sch Calls'!$R:$R,'[2]Sch Calls'!$A:$A,"",0)</f>
        <v/>
      </c>
      <c r="BX290" s="51" t="str">
        <f>_xlfn.XLOOKUP(B290,'[2]Sch Calls'!$R:$R,'[2]Sch Calls'!$B:$B,"",0)</f>
        <v/>
      </c>
      <c r="BY290" s="51" t="str">
        <f t="shared" si="247"/>
        <v>14-Jun-26</v>
      </c>
      <c r="BZ290" s="51" t="str">
        <f t="shared" si="247"/>
        <v>04-Jun-26</v>
      </c>
      <c r="CA290" s="51" t="str">
        <f t="shared" si="221"/>
        <v>17-Sep-26</v>
      </c>
      <c r="CB290" s="51" t="str">
        <f t="shared" si="222"/>
        <v>15-Jun-27</v>
      </c>
      <c r="CC290" s="51" t="str">
        <f t="shared" si="223"/>
        <v>16-Dec-27</v>
      </c>
      <c r="CD290" s="51" t="str">
        <f t="shared" si="224"/>
        <v>16-Dec-26</v>
      </c>
      <c r="CE290" s="51">
        <f t="shared" ca="1" si="248"/>
        <v>169</v>
      </c>
      <c r="CF290" s="51">
        <f t="shared" ca="1" si="248"/>
        <v>179</v>
      </c>
      <c r="CG290" s="51">
        <f t="shared" ca="1" si="225"/>
        <v>169</v>
      </c>
      <c r="CH290" s="51">
        <f t="shared" ca="1" si="226"/>
        <v>169</v>
      </c>
      <c r="CI290" s="51">
        <f t="shared" ca="1" si="227"/>
        <v>169</v>
      </c>
      <c r="CJ290" s="51">
        <f t="shared" ca="1" si="228"/>
        <v>169</v>
      </c>
      <c r="CK290" s="51">
        <f t="shared" ca="1" si="245"/>
        <v>676</v>
      </c>
      <c r="CL290" s="51">
        <f t="shared" ca="1" si="245"/>
        <v>716</v>
      </c>
      <c r="CM290" s="51">
        <f t="shared" ca="1" si="245"/>
        <v>676</v>
      </c>
      <c r="CN290" s="51">
        <f t="shared" ca="1" si="245"/>
        <v>676</v>
      </c>
      <c r="CO290" s="51">
        <f t="shared" ca="1" si="245"/>
        <v>676</v>
      </c>
      <c r="CP290" s="51">
        <f t="shared" ca="1" si="245"/>
        <v>676</v>
      </c>
      <c r="CQ290" s="51">
        <f t="shared" ca="1" si="246"/>
        <v>931</v>
      </c>
      <c r="CR290" s="51">
        <f t="shared" ca="1" si="246"/>
        <v>891</v>
      </c>
      <c r="CS290" s="51">
        <f t="shared" ca="1" si="246"/>
        <v>2931</v>
      </c>
      <c r="CT290" s="51">
        <f t="shared" ca="1" si="246"/>
        <v>2931</v>
      </c>
      <c r="CU290" s="51">
        <f t="shared" ca="1" si="246"/>
        <v>6931</v>
      </c>
      <c r="CV290" s="54">
        <f t="shared" ca="1" si="246"/>
        <v>2931</v>
      </c>
      <c r="CW290" s="25" t="s">
        <v>212</v>
      </c>
      <c r="CX290" s="55">
        <v>0.57999999999999996</v>
      </c>
      <c r="CY290" s="55"/>
      <c r="CZ290" s="26" t="s">
        <v>227</v>
      </c>
      <c r="DA290" s="26" t="s">
        <v>227</v>
      </c>
      <c r="DB290" s="26" t="s">
        <v>227</v>
      </c>
      <c r="DC290" s="26" t="s">
        <v>227</v>
      </c>
      <c r="DD290" s="26" t="s">
        <v>227</v>
      </c>
      <c r="DE290" s="26" t="s">
        <v>227</v>
      </c>
      <c r="DF290" s="26" t="s">
        <v>227</v>
      </c>
      <c r="DG290" s="26" t="s">
        <v>227</v>
      </c>
      <c r="DH290" s="26" t="s">
        <v>227</v>
      </c>
      <c r="DI290" s="26" t="s">
        <v>227</v>
      </c>
      <c r="DJ290" s="26" t="s">
        <v>227</v>
      </c>
      <c r="DK290" s="26" t="s">
        <v>227</v>
      </c>
      <c r="DL290" s="27">
        <f t="shared" si="229"/>
        <v>46125.714108796303</v>
      </c>
      <c r="DM290" s="28">
        <f t="shared" ca="1" si="230"/>
        <v>1</v>
      </c>
      <c r="DN290" s="56">
        <f>_xlfn.XLOOKUP(B290,'[2]1. All Calls'!$R:$R,'[2]1. All Calls'!$A:$A,"",0)</f>
        <v>46050.714108796303</v>
      </c>
      <c r="DO290" s="57" t="str">
        <f ca="1">VLOOKUP(DM290,[1]Validation!$B$20:$C$25,2,0)</f>
        <v>Above 3 months</v>
      </c>
      <c r="DP290" s="58" t="str">
        <f>_xlfn.XLOOKUP(B290,'[1]Active AMCs- Dealer'!E:E,'[1]Active AMCs- Dealer'!L:L,"Not in AMC",0)</f>
        <v>Not in AMC</v>
      </c>
      <c r="DQ290" s="50" t="s">
        <v>238</v>
      </c>
      <c r="DR290" s="29" t="str">
        <f>_xlfn.XLOOKUP(B290,'[2]1. All Calls'!$R:$R,'[2]1. All Calls'!$F:$F,"",0)</f>
        <v>CC-01956259</v>
      </c>
      <c r="DS290" s="29" t="str">
        <f>_xlfn.XLOOKUP(B290,'[2]1. All Calls'!$R:$R,'[2]1. All Calls'!$AB:$AB,"",0)</f>
        <v>Sales call carried out for HMR update</v>
      </c>
      <c r="DT290" s="30">
        <f>_xlfn.XLOOKUP(DR290,'[2]1. All Calls'!$F:$F,'[2]1. All Calls'!$A:$A,"",0)</f>
        <v>46050.714108796303</v>
      </c>
      <c r="DU290" s="31">
        <f>_xlfn.XLOOKUP(DR290,'[2]1. All Calls'!$F:$F,'[2]1. All Calls'!$B:$B,"",0)</f>
        <v>4255</v>
      </c>
      <c r="DV290" s="31">
        <f>_xlfn.XLOOKUP(B290,[1]MDA_Assets!D:D,[1]MDA_Assets!N:N,"",0)</f>
        <v>2526</v>
      </c>
      <c r="DW290" s="31">
        <f>_xlfn.XLOOKUP(B290,[1]MDA_Assets!D:D,[1]MDA_Assets!O:O,"",0)</f>
        <v>1829</v>
      </c>
      <c r="DX290" s="32" t="str">
        <f>_xlfn.XLOOKUP(B290,[1]MDA_Assets!D:D,[1]MDA_Assets!Q:Q,"",0)</f>
        <v>XD</v>
      </c>
      <c r="DY290" s="33">
        <f>_xlfn.XLOOKUP(B290,[1]MDA_Assets!D:D,[1]MDA_Assets!R:R,"",0)</f>
        <v>46007</v>
      </c>
      <c r="DZ290" s="33">
        <f>_xlfn.XLOOKUP(B290,[1]MDA_Assets!D:D,[1]MDA_Assets!S:S,"",0)</f>
        <v>46007</v>
      </c>
      <c r="EA290" s="33">
        <f>_xlfn.XLOOKUP(B290,[1]MDA_Assets!D:D,[1]MDA_Assets!T:T,"",0)</f>
        <v>45997</v>
      </c>
      <c r="EB290" s="33">
        <f>_xlfn.XLOOKUP(B290,[1]MDA_Assets!D:D,[1]MDA_Assets!U:U,"",0)</f>
        <v>46007</v>
      </c>
      <c r="EC290" s="33">
        <f>_xlfn.XLOOKUP(B290,[1]MDA_Assets!D:D,[1]MDA_Assets!V:V,"",0)</f>
        <v>46007</v>
      </c>
      <c r="ED290" s="33">
        <f>_xlfn.XLOOKUP(B290,[1]MDA_Assets!D:D,[1]MDA_Assets!W:W,"",0)</f>
        <v>46007</v>
      </c>
      <c r="EE290" s="32" t="str">
        <f>_xlfn.XLOOKUP(B290,[1]MDA_Assets!D:D,[1]MDA_Assets!X:X,"",0)</f>
        <v>No</v>
      </c>
      <c r="EF290" s="33">
        <f>_xlfn.XLOOKUP(B290,[1]MDA_Assets!D:D,[1]MDA_Assets!Y:Y,"",0)</f>
        <v>0</v>
      </c>
      <c r="EG290" s="33">
        <f>_xlfn.XLOOKUP(B290,[1]MDA_Assets!D:D,[1]MDA_Assets!Z:Z,"",0)</f>
        <v>0</v>
      </c>
      <c r="EH290" s="33">
        <f>_xlfn.XLOOKUP(B290,[1]MDA_Assets!D:D,[1]MDA_Assets!AA:AA,"",0)</f>
        <v>0</v>
      </c>
      <c r="EI290" s="34">
        <f>_xlfn.XLOOKUP(B290,[1]MDA_Assets!D:D,[1]MDA_Assets!P:P,"",0)</f>
        <v>4</v>
      </c>
      <c r="EJ290" s="35" t="str">
        <f>_xlfn.XLOOKUP(B290,[1]MDA_Assets!D:D,[1]MDA_Assets!AB:AB,"",0)</f>
        <v>1607</v>
      </c>
      <c r="EK290" s="35" t="str">
        <f>_xlfn.XLOOKUP(B290,[1]MDA_Assets!D:D,[1]MDA_Assets!AC:AC,"",0)</f>
        <v>1607</v>
      </c>
      <c r="EL290" s="35" t="str">
        <f>_xlfn.XLOOKUP(B290,[1]MDA_Assets!D:D,[1]MDA_Assets!AD:AD,"",0)</f>
        <v>3607</v>
      </c>
      <c r="EM290" s="35" t="str">
        <f>_xlfn.XLOOKUP(B290,[1]MDA_Assets!D:D,[1]MDA_Assets!AE:AE,"",0)</f>
        <v>3607</v>
      </c>
      <c r="EN290" s="35" t="str">
        <f>_xlfn.XLOOKUP(B290,[1]MDA_Assets!D:D,[1]MDA_Assets!AF:AF,"",0)</f>
        <v>7607</v>
      </c>
      <c r="EO290" s="35" t="str">
        <f>_xlfn.XLOOKUP(B290,[1]MDA_Assets!D:D,[1]MDA_Assets!AG:AG,"",0)</f>
        <v>3607</v>
      </c>
      <c r="EP290" s="36">
        <f t="shared" si="249"/>
        <v>365</v>
      </c>
      <c r="EQ290" s="36">
        <f t="shared" si="249"/>
        <v>180</v>
      </c>
      <c r="ER290" s="36">
        <f t="shared" si="231"/>
        <v>365</v>
      </c>
      <c r="ES290" s="36">
        <f t="shared" si="232"/>
        <v>365</v>
      </c>
      <c r="ET290" s="36">
        <f t="shared" si="233"/>
        <v>730</v>
      </c>
      <c r="EU290" s="36">
        <f t="shared" si="234"/>
        <v>365</v>
      </c>
      <c r="EV290" s="36" t="str">
        <f t="shared" si="235"/>
        <v/>
      </c>
      <c r="EW290" s="36" t="str">
        <f t="shared" si="207"/>
        <v/>
      </c>
      <c r="EX290" s="36" t="str">
        <f t="shared" si="208"/>
        <v/>
      </c>
      <c r="EY290" s="36">
        <f t="shared" si="206"/>
        <v>11.78</v>
      </c>
      <c r="EZ290" s="36">
        <f t="shared" si="206"/>
        <v>5.81</v>
      </c>
      <c r="FA290" s="36">
        <f t="shared" si="206"/>
        <v>11.78</v>
      </c>
      <c r="FB290" s="36">
        <f t="shared" si="205"/>
        <v>11.78</v>
      </c>
      <c r="FC290" s="36">
        <f t="shared" si="205"/>
        <v>23.55</v>
      </c>
      <c r="FD290" s="36">
        <f t="shared" si="205"/>
        <v>11.78</v>
      </c>
      <c r="FE290" s="36" t="str">
        <f t="shared" si="205"/>
        <v/>
      </c>
      <c r="FF290" s="36" t="str">
        <f t="shared" si="205"/>
        <v/>
      </c>
      <c r="FG290" s="36" t="str">
        <f t="shared" si="205"/>
        <v/>
      </c>
      <c r="FH290" s="37" t="str" cm="1">
        <f t="array" ref="FH290">_xlfn.IFS(EY290="", "No Data", EY290&lt;0, "Negative/Future", EY290=0, "Zero Days", EY290&lt;=3, "&lt; 3 Months", EY290&lt;=6, "3 to 6 Months", EY290&lt;=9, "6 to 9 Months", EY290&lt;=12, "9 to 12 Months", EY290&lt;=15, "12 to 15 Months", EY290&lt;=18, "15 to 18 Months", EY290&lt;=24, "18 to 24 Months", EY290&gt;24, "&gt; 24 Months")</f>
        <v>9 to 12 Months</v>
      </c>
      <c r="FI290" s="37" t="str" cm="1">
        <f t="array" ref="FI290">_xlfn.IFS(EZ290="", "No Data", EZ290&lt;0, "Negative/Future", EZ290=0, "Zero Days", EZ290&lt;=3, "&lt; 3 Months", EZ290&lt;=6, "3 to 6 Months", EZ290&lt;=9, "6 to 9 Months", EZ290&lt;=12, "9 to 12 Months", EZ290&lt;=15, "12 to 15 Months", EZ290&lt;=18, "15 to 18 Months", EZ290&lt;=24, "18 to 24 Months", EZ290&gt;24, "&gt; 24 Months")</f>
        <v>3 to 6 Months</v>
      </c>
      <c r="FJ290" s="37" t="str" cm="1">
        <f t="array" ref="FJ290">_xlfn.IFS(FA290="", "No Data", FA290&lt;0, "Negative/Future", FA290=0, "Zero Days", FA290&lt;=3, "&lt; 3 Months", FA290&lt;=6, "3 to 6 Months", FA290&lt;=9, "6 to 9 Months", FA290&lt;=12, "9 to 12 Months", FA290&lt;=15, "12 to 15 Months", FA290&lt;=18, "15 to 18 Months", FA290&lt;=24, "18 to 24 Months", FA290&gt;24, "&gt; 24 Months")</f>
        <v>9 to 12 Months</v>
      </c>
      <c r="FK290" s="37" t="str" cm="1">
        <f t="array" ref="FK290">_xlfn.IFS(FB290="", "No Data", FB290&lt;0, "Negative/Future", FB290=0, "Zero Days", FB290&lt;=3, "&lt; 3 Months", FB290&lt;=6, "3 to 6 Months", FB290&lt;=9, "6 to 9 Months", FB290&lt;=12, "9 to 12 Months", FB290&lt;=15, "12 to 15 Months", FB290&lt;=18, "15 to 18 Months", FB290&lt;=24, "18 to 24 Months", FB290&gt;24, "&gt; 24 Months")</f>
        <v>9 to 12 Months</v>
      </c>
      <c r="FL290" s="37" t="str" cm="1">
        <f t="array" ref="FL290">_xlfn.IFS(FC290="", "No Data", FC290&lt;0, "Negative/Future", FC290=0, "Zero Days", FC290&lt;=3, "&lt; 3 Months", FC290&lt;=6, "3 to 6 Months", FC290&lt;=9, "6 to 9 Months", FC290&lt;=12, "9 to 12 Months", FC290&lt;=15, "12 to 15 Months", FC290&lt;=18, "15 to 18 Months", FC290&lt;=24, "18 to 24 Months", FC290&gt;24, "&gt; 24 Months")</f>
        <v>18 to 24 Months</v>
      </c>
      <c r="FM290" s="37" t="str" cm="1">
        <f t="array" ref="FM290">_xlfn.IFS(FD290="", "No Data", FD290&lt;0, "Negative/Future", FD290=0, "Zero Days", FD290&lt;=3, "&lt; 3 Months", FD290&lt;=6, "3 to 6 Months", FD290&lt;=9, "6 to 9 Months", FD290&lt;=12, "9 to 12 Months", FD290&lt;=15, "12 to 15 Months", FD290&lt;=18, "15 to 18 Months", FD290&lt;=24, "18 to 24 Months", FD290&gt;24, "&gt; 24 Months")</f>
        <v>9 to 12 Months</v>
      </c>
      <c r="FN290" s="37" t="str" cm="1">
        <f t="array" ref="FN290">_xlfn.IFS(FE290="", "No Data", FE290&lt;0, "Negative/Future", FE290=0, "Zero Days", FE290&lt;=3, "&lt; 3 Months", FE290&lt;=6, "3 to 6 Months", FE290&lt;=9, "6 to 9 Months", FE290&lt;=12, "9 to 12 Months", FE290&lt;=15, "12 to 15 Months", FE290&lt;=18, "15 to 18 Months", FE290&lt;=24, "18 to 24 Months", FE290&gt;24, "&gt; 24 Months")</f>
        <v>No Data</v>
      </c>
      <c r="FO290" s="37" t="str" cm="1">
        <f t="array" ref="FO290">_xlfn.IFS(FG290="", "No Data", FG290&lt;0, "Negative/Future", FG290=0, "Zero Days", FG290&lt;=3, "&lt; 3 Months", FG290&lt;=6, "3 to 6 Months", FG290&lt;=9, "6 to 9 Months", FG290&lt;=12, "9 to 12 Months", FG290&lt;=15, "12 to 15 Months", FG290&lt;=18, "15 to 18 Months", FG290&lt;=24, "18 to 24 Months", FG290&gt;24, "&gt; 24 Months")</f>
        <v>No Data</v>
      </c>
      <c r="FP290" s="37" t="str" cm="1">
        <f t="array" ref="FP290">_xlfn.IFS(FF290="", "No Data", FF290&lt;0, "Negative/Future", FF290=0, "Zero Days", FF290&lt;=3, "&lt; 3 Months", FF290&lt;=6, "3 to 6 Months", FF290&lt;=9, "6 to 9 Months", FF290&lt;=12, "9 to 12 Months", FF290&lt;=15, "12 to 15 Months", FF290&lt;=18, "15 to 18 Months", FF290&lt;=24, "18 to 24 Months", FF290&gt;24, "&gt; 24 Months")</f>
        <v>No Data</v>
      </c>
      <c r="FQ290" s="29" t="s">
        <v>1467</v>
      </c>
      <c r="FR290" s="29">
        <v>8051502055</v>
      </c>
      <c r="FS290" s="38" t="str">
        <f>VLOOKUP(_xlfn.XLOOKUP(B290,[1]MDA_Assets!D:D,[1]MDA_Assets!I:I,"",0),[1]Validation!$B$1:$C$8,2,0)</f>
        <v>B</v>
      </c>
      <c r="FT290" s="38" t="s">
        <v>202</v>
      </c>
      <c r="FU290" s="31" t="str">
        <f>_xlfn.XLOOKUP(B290,[1]MDA_Assets!D:D,[1]MDA_Assets!X:X,"",0)</f>
        <v>No</v>
      </c>
      <c r="FV290" s="39">
        <v>0</v>
      </c>
      <c r="FW290" s="39">
        <v>0</v>
      </c>
      <c r="FX290" s="39">
        <v>1</v>
      </c>
      <c r="FY290" s="39">
        <v>8</v>
      </c>
      <c r="FZ290" s="40">
        <f t="shared" si="250"/>
        <v>46372</v>
      </c>
      <c r="GA290" s="40">
        <f t="shared" si="250"/>
        <v>46177</v>
      </c>
      <c r="GB290" s="40">
        <f t="shared" si="209"/>
        <v>46372</v>
      </c>
      <c r="GC290" s="40">
        <f t="shared" si="210"/>
        <v>46372</v>
      </c>
      <c r="GD290" s="40">
        <f t="shared" si="211"/>
        <v>46737</v>
      </c>
      <c r="GE290" s="40">
        <f t="shared" si="212"/>
        <v>46372</v>
      </c>
      <c r="GF290" s="40" t="str">
        <f t="shared" si="251"/>
        <v/>
      </c>
      <c r="GG290" s="40" t="str">
        <f t="shared" si="251"/>
        <v/>
      </c>
      <c r="GH290" s="40" t="str">
        <f t="shared" si="251"/>
        <v/>
      </c>
      <c r="GI290" s="39">
        <f t="shared" si="236"/>
        <v>0</v>
      </c>
      <c r="GJ290" s="39">
        <f t="shared" si="237"/>
        <v>0</v>
      </c>
      <c r="GK290" s="39">
        <f t="shared" si="238"/>
        <v>0</v>
      </c>
      <c r="GL290" s="39">
        <f t="shared" si="239"/>
        <v>6</v>
      </c>
    </row>
    <row r="291" spans="1:194" x14ac:dyDescent="0.25">
      <c r="A291" s="19">
        <v>325</v>
      </c>
      <c r="B291" s="43" t="s">
        <v>1468</v>
      </c>
      <c r="C291" s="43" t="s">
        <v>254</v>
      </c>
      <c r="D291" s="43" t="s">
        <v>636</v>
      </c>
      <c r="E291" s="43" t="s">
        <v>1469</v>
      </c>
      <c r="F291" s="43" t="s">
        <v>1470</v>
      </c>
      <c r="G291" s="43" t="s">
        <v>190</v>
      </c>
      <c r="H291" s="43" t="s">
        <v>857</v>
      </c>
      <c r="I291" s="43" t="s">
        <v>192</v>
      </c>
      <c r="J291" s="44">
        <f t="shared" si="213"/>
        <v>46219.6875</v>
      </c>
      <c r="K291" s="44">
        <v>45855.6875</v>
      </c>
      <c r="L291" s="44">
        <v>45714</v>
      </c>
      <c r="M291" s="43" t="s">
        <v>2407</v>
      </c>
      <c r="N291" s="43" t="s">
        <v>1049</v>
      </c>
      <c r="O291" s="44">
        <v>46044.297256944446</v>
      </c>
      <c r="P291" s="43">
        <v>283</v>
      </c>
      <c r="Q291" s="43">
        <v>74</v>
      </c>
      <c r="R291" s="43">
        <v>209</v>
      </c>
      <c r="S291" s="43" t="s">
        <v>206</v>
      </c>
      <c r="T291" s="44">
        <v>46043.770833333336</v>
      </c>
      <c r="U291" s="44">
        <v>46043.770833333336</v>
      </c>
      <c r="V291" s="44">
        <v>46043.770833333336</v>
      </c>
      <c r="W291" s="44">
        <v>46043.770833333336</v>
      </c>
      <c r="X291" s="44">
        <v>45854.770833333336</v>
      </c>
      <c r="Y291" s="44">
        <v>45854.770833333336</v>
      </c>
      <c r="Z291" s="43" t="s">
        <v>199</v>
      </c>
      <c r="AA291" s="43"/>
      <c r="AB291" s="43"/>
      <c r="AC291" s="43"/>
      <c r="AD291" s="43"/>
      <c r="AE291" s="43">
        <v>2</v>
      </c>
      <c r="AF291" s="43" t="s">
        <v>314</v>
      </c>
      <c r="AG291" s="43" t="s">
        <v>314</v>
      </c>
      <c r="AH291" s="43" t="s">
        <v>280</v>
      </c>
      <c r="AI291" s="43" t="s">
        <v>280</v>
      </c>
      <c r="AJ291" s="43" t="s">
        <v>2408</v>
      </c>
      <c r="AK291" s="43" t="s">
        <v>281</v>
      </c>
      <c r="AL291" s="47">
        <v>46223</v>
      </c>
      <c r="AM291" s="47">
        <v>46223</v>
      </c>
      <c r="AN291" s="47">
        <v>46408</v>
      </c>
      <c r="AO291" s="47">
        <v>46408</v>
      </c>
      <c r="AP291" s="47">
        <v>46584</v>
      </c>
      <c r="AQ291" s="47">
        <v>46219</v>
      </c>
      <c r="AR291" s="48"/>
      <c r="AS291" s="48"/>
      <c r="AT291" s="48"/>
      <c r="AU291" s="43">
        <v>0</v>
      </c>
      <c r="AV291" s="43">
        <v>0</v>
      </c>
      <c r="AW291" s="43">
        <v>0</v>
      </c>
      <c r="AX291" s="51" t="s">
        <v>211</v>
      </c>
      <c r="AY291" s="51" t="s">
        <v>211</v>
      </c>
      <c r="AZ291" s="51" t="s">
        <v>198</v>
      </c>
      <c r="BA291" s="20">
        <f t="shared" ca="1" si="244"/>
        <v>0</v>
      </c>
      <c r="BB291" s="20">
        <f t="shared" ca="1" si="244"/>
        <v>0</v>
      </c>
      <c r="BC291" s="20">
        <f t="shared" ca="1" si="244"/>
        <v>0</v>
      </c>
      <c r="BD291" s="20">
        <f t="shared" ca="1" si="244"/>
        <v>0</v>
      </c>
      <c r="BE291" s="20">
        <f t="shared" ca="1" si="244"/>
        <v>0</v>
      </c>
      <c r="BF291" s="20">
        <f t="shared" ca="1" si="244"/>
        <v>0</v>
      </c>
      <c r="BG291" s="21" t="str">
        <f t="shared" ca="1" si="241"/>
        <v/>
      </c>
      <c r="BH291" s="21" t="str">
        <f t="shared" ca="1" si="241"/>
        <v/>
      </c>
      <c r="BI291" s="21" t="str">
        <f t="shared" ca="1" si="241"/>
        <v/>
      </c>
      <c r="BJ291" s="22">
        <f t="shared" ca="1" si="214"/>
        <v>0</v>
      </c>
      <c r="BK291" s="21">
        <f t="shared" si="215"/>
        <v>2</v>
      </c>
      <c r="BL291" s="22">
        <f t="shared" ca="1" si="216"/>
        <v>546</v>
      </c>
      <c r="BM291" s="22">
        <f t="shared" ca="1" si="217"/>
        <v>142</v>
      </c>
      <c r="BN291" s="23">
        <f t="shared" ca="1" si="218"/>
        <v>404</v>
      </c>
      <c r="BO291" s="24">
        <f t="shared" ca="1" si="219"/>
        <v>263</v>
      </c>
      <c r="BP291" s="51" t="str">
        <f>_xlfn.XLOOKUP(E291,[1]Validation!E:E,[1]Validation!F:F,"")</f>
        <v>EQ2</v>
      </c>
      <c r="BQ291" s="51" t="str">
        <f>_xlfn.XLOOKUP(BP291,[1]Validation!F:F,[1]Validation!G:G,"")</f>
        <v>EQ2 to EQ7</v>
      </c>
      <c r="BR291" s="52" t="str">
        <f>VLOOKUP(G291,[1]Validation!$B$1:$C$9,2,0)</f>
        <v>B</v>
      </c>
      <c r="BS291" s="51">
        <f t="shared" ca="1" si="220"/>
        <v>11</v>
      </c>
      <c r="BT291" s="53">
        <f>_xlfn.XLOOKUP(B291,'[2]1. All Calls'!$R:$R,'[2]1. All Calls'!$A:$A,"",0)</f>
        <v>46044.520127314798</v>
      </c>
      <c r="BU291" s="51" t="str">
        <f>_xlfn.XLOOKUP(B291,'[2]1. All Calls'!$R:$R,'[2]1. All Calls'!$F:$F,"",0)</f>
        <v>CC-01949563</v>
      </c>
      <c r="BV291" s="51" t="str">
        <f>_xlfn.XLOOKUP(B291,'[2]1. All Calls'!$R:$R,'[2]1. All Calls'!$J:$J,"",0)</f>
        <v>Schedule Service</v>
      </c>
      <c r="BW291" s="53">
        <f>_xlfn.XLOOKUP(B291,'[2]Sch Calls'!$R:$R,'[2]Sch Calls'!$A:$A,"",0)</f>
        <v>46044.520127314798</v>
      </c>
      <c r="BX291" s="51">
        <f>_xlfn.XLOOKUP(B291,'[2]Sch Calls'!$R:$R,'[2]Sch Calls'!$B:$B,"",0)</f>
        <v>283</v>
      </c>
      <c r="BY291" s="51" t="str">
        <f t="shared" si="247"/>
        <v>21-Jul-26</v>
      </c>
      <c r="BZ291" s="51" t="str">
        <f t="shared" si="247"/>
        <v>21-Jul-26</v>
      </c>
      <c r="CA291" s="51" t="str">
        <f t="shared" si="221"/>
        <v>24-Oct-26</v>
      </c>
      <c r="CB291" s="51" t="str">
        <f t="shared" si="222"/>
        <v>22-Jul-27</v>
      </c>
      <c r="CC291" s="51" t="str">
        <f t="shared" si="223"/>
        <v>17-Jul-27</v>
      </c>
      <c r="CD291" s="51" t="str">
        <f t="shared" si="224"/>
        <v>17-Jul-26</v>
      </c>
      <c r="CE291" s="51">
        <f t="shared" ca="1" si="248"/>
        <v>132</v>
      </c>
      <c r="CF291" s="51">
        <f t="shared" ca="1" si="248"/>
        <v>132</v>
      </c>
      <c r="CG291" s="51">
        <f t="shared" ca="1" si="225"/>
        <v>132</v>
      </c>
      <c r="CH291" s="51">
        <f t="shared" ca="1" si="226"/>
        <v>132</v>
      </c>
      <c r="CI291" s="51">
        <f t="shared" ca="1" si="227"/>
        <v>321</v>
      </c>
      <c r="CJ291" s="51">
        <f t="shared" ca="1" si="228"/>
        <v>321</v>
      </c>
      <c r="CK291" s="51">
        <f t="shared" ca="1" si="245"/>
        <v>264</v>
      </c>
      <c r="CL291" s="51">
        <f t="shared" ca="1" si="245"/>
        <v>264</v>
      </c>
      <c r="CM291" s="51">
        <f t="shared" ca="1" si="245"/>
        <v>264</v>
      </c>
      <c r="CN291" s="51">
        <f t="shared" ca="1" si="245"/>
        <v>264</v>
      </c>
      <c r="CO291" s="51">
        <f t="shared" ca="1" si="245"/>
        <v>642</v>
      </c>
      <c r="CP291" s="51">
        <f t="shared" ca="1" si="245"/>
        <v>642</v>
      </c>
      <c r="CQ291" s="51">
        <f t="shared" ca="1" si="246"/>
        <v>1236</v>
      </c>
      <c r="CR291" s="51">
        <f t="shared" ca="1" si="246"/>
        <v>1236</v>
      </c>
      <c r="CS291" s="51">
        <f t="shared" ca="1" si="246"/>
        <v>2736</v>
      </c>
      <c r="CT291" s="51">
        <f t="shared" ca="1" si="246"/>
        <v>2736</v>
      </c>
      <c r="CU291" s="51">
        <f t="shared" ca="1" si="246"/>
        <v>7074</v>
      </c>
      <c r="CV291" s="54">
        <f t="shared" ca="1" si="246"/>
        <v>1358</v>
      </c>
      <c r="CW291" s="25" t="s">
        <v>212</v>
      </c>
      <c r="CX291" s="55">
        <v>0.27</v>
      </c>
      <c r="CY291" s="55"/>
      <c r="CZ291" s="26">
        <v>0</v>
      </c>
      <c r="DA291" s="26">
        <v>0</v>
      </c>
      <c r="DB291" s="26">
        <v>0</v>
      </c>
      <c r="DC291" s="26">
        <v>0</v>
      </c>
      <c r="DD291" s="26">
        <v>0</v>
      </c>
      <c r="DE291" s="26">
        <v>0</v>
      </c>
      <c r="DF291" s="26">
        <v>0</v>
      </c>
      <c r="DG291" s="26">
        <v>0</v>
      </c>
      <c r="DH291" s="26">
        <v>0</v>
      </c>
      <c r="DI291" s="26">
        <v>0</v>
      </c>
      <c r="DJ291" s="26">
        <v>0</v>
      </c>
      <c r="DK291" s="26">
        <v>0</v>
      </c>
      <c r="DL291" s="27">
        <f t="shared" si="229"/>
        <v>46119.520127314798</v>
      </c>
      <c r="DM291" s="28">
        <f t="shared" ca="1" si="230"/>
        <v>1</v>
      </c>
      <c r="DN291" s="56">
        <f>_xlfn.XLOOKUP(B291,'[2]1. All Calls'!$R:$R,'[2]1. All Calls'!$A:$A,"",0)</f>
        <v>46044.520127314798</v>
      </c>
      <c r="DO291" s="57" t="str">
        <f ca="1">VLOOKUP(DM291,[1]Validation!$B$20:$C$25,2,0)</f>
        <v>Above 3 months</v>
      </c>
      <c r="DP291" s="58" t="str">
        <f>_xlfn.XLOOKUP(B291,'[1]Active AMCs- Dealer'!E:E,'[1]Active AMCs- Dealer'!L:L,"Not in AMC",0)</f>
        <v>Not in AMC</v>
      </c>
      <c r="DQ291" s="50" t="s">
        <v>250</v>
      </c>
      <c r="DR291" s="29" t="str">
        <f>_xlfn.XLOOKUP(B291,'[2]1. All Calls'!$R:$R,'[2]1. All Calls'!$F:$F,"",0)</f>
        <v>CC-01949563</v>
      </c>
      <c r="DS291" s="29" t="str">
        <f>_xlfn.XLOOKUP(B291,'[2]1. All Calls'!$R:$R,'[2]1. All Calls'!$AB:$AB,"",0)</f>
        <v>Today we attend the customer site for sheudle service so we change parts during service:- air filter, oil filter, oil and separator then start machine running ok</v>
      </c>
      <c r="DT291" s="30">
        <f>_xlfn.XLOOKUP(DR291,'[2]1. All Calls'!$F:$F,'[2]1. All Calls'!$A:$A,"",0)</f>
        <v>46044.520127314798</v>
      </c>
      <c r="DU291" s="31">
        <f>_xlfn.XLOOKUP(DR291,'[2]1. All Calls'!$F:$F,'[2]1. All Calls'!$B:$B,"",0)</f>
        <v>283</v>
      </c>
      <c r="DV291" s="31">
        <f>_xlfn.XLOOKUP(B291,[1]MDA_Assets!D:D,[1]MDA_Assets!N:N,"",0)</f>
        <v>74</v>
      </c>
      <c r="DW291" s="31">
        <f>_xlfn.XLOOKUP(B291,[1]MDA_Assets!D:D,[1]MDA_Assets!O:O,"",0)</f>
        <v>209</v>
      </c>
      <c r="DX291" s="32" t="str">
        <f>_xlfn.XLOOKUP(B291,[1]MDA_Assets!D:D,[1]MDA_Assets!Q:Q,"",0)</f>
        <v>XD</v>
      </c>
      <c r="DY291" s="33">
        <f>_xlfn.XLOOKUP(B291,[1]MDA_Assets!D:D,[1]MDA_Assets!R:R,"",0)</f>
        <v>46044</v>
      </c>
      <c r="DZ291" s="33">
        <f>_xlfn.XLOOKUP(B291,[1]MDA_Assets!D:D,[1]MDA_Assets!S:S,"",0)</f>
        <v>46044</v>
      </c>
      <c r="EA291" s="33">
        <f>_xlfn.XLOOKUP(B291,[1]MDA_Assets!D:D,[1]MDA_Assets!T:T,"",0)</f>
        <v>46044</v>
      </c>
      <c r="EB291" s="33">
        <f>_xlfn.XLOOKUP(B291,[1]MDA_Assets!D:D,[1]MDA_Assets!U:U,"",0)</f>
        <v>46044</v>
      </c>
      <c r="EC291" s="33">
        <f>_xlfn.XLOOKUP(B291,[1]MDA_Assets!D:D,[1]MDA_Assets!V:V,"",0)</f>
        <v>45855</v>
      </c>
      <c r="ED291" s="33">
        <f>_xlfn.XLOOKUP(B291,[1]MDA_Assets!D:D,[1]MDA_Assets!W:W,"",0)</f>
        <v>45855</v>
      </c>
      <c r="EE291" s="32" t="str">
        <f>_xlfn.XLOOKUP(B291,[1]MDA_Assets!D:D,[1]MDA_Assets!X:X,"",0)</f>
        <v>Yes</v>
      </c>
      <c r="EF291" s="33">
        <f>_xlfn.XLOOKUP(B291,[1]MDA_Assets!D:D,[1]MDA_Assets!Y:Y,"",0)</f>
        <v>0</v>
      </c>
      <c r="EG291" s="33">
        <f>_xlfn.XLOOKUP(B291,[1]MDA_Assets!D:D,[1]MDA_Assets!Z:Z,"",0)</f>
        <v>0</v>
      </c>
      <c r="EH291" s="33">
        <f>_xlfn.XLOOKUP(B291,[1]MDA_Assets!D:D,[1]MDA_Assets!AA:AA,"",0)</f>
        <v>0</v>
      </c>
      <c r="EI291" s="34">
        <f>_xlfn.XLOOKUP(B291,[1]MDA_Assets!D:D,[1]MDA_Assets!P:P,"",0)</f>
        <v>2</v>
      </c>
      <c r="EJ291" s="35" t="str">
        <f>_xlfn.XLOOKUP(B291,[1]MDA_Assets!D:D,[1]MDA_Assets!AB:AB,"",0)</f>
        <v>1500</v>
      </c>
      <c r="EK291" s="35" t="str">
        <f>_xlfn.XLOOKUP(B291,[1]MDA_Assets!D:D,[1]MDA_Assets!AC:AC,"",0)</f>
        <v>1500</v>
      </c>
      <c r="EL291" s="35" t="str">
        <f>_xlfn.XLOOKUP(B291,[1]MDA_Assets!D:D,[1]MDA_Assets!AD:AD,"",0)</f>
        <v>3000</v>
      </c>
      <c r="EM291" s="35" t="str">
        <f>_xlfn.XLOOKUP(B291,[1]MDA_Assets!D:D,[1]MDA_Assets!AE:AE,"",0)</f>
        <v>3000</v>
      </c>
      <c r="EN291" s="35" t="str">
        <f>_xlfn.XLOOKUP(B291,[1]MDA_Assets!D:D,[1]MDA_Assets!AF:AF,"",0)</f>
        <v>7716</v>
      </c>
      <c r="EO291" s="35" t="str">
        <f>_xlfn.XLOOKUP(B291,[1]MDA_Assets!D:D,[1]MDA_Assets!AG:AG,"",0)</f>
        <v>2000</v>
      </c>
      <c r="EP291" s="36">
        <f t="shared" si="249"/>
        <v>180</v>
      </c>
      <c r="EQ291" s="36">
        <f t="shared" si="249"/>
        <v>180</v>
      </c>
      <c r="ER291" s="36">
        <f t="shared" si="231"/>
        <v>365</v>
      </c>
      <c r="ES291" s="36">
        <f t="shared" si="232"/>
        <v>365</v>
      </c>
      <c r="ET291" s="36">
        <f t="shared" si="233"/>
        <v>730</v>
      </c>
      <c r="EU291" s="36">
        <f t="shared" si="234"/>
        <v>365</v>
      </c>
      <c r="EV291" s="36" t="str">
        <f t="shared" si="235"/>
        <v/>
      </c>
      <c r="EW291" s="36" t="str">
        <f t="shared" si="207"/>
        <v/>
      </c>
      <c r="EX291" s="36" t="str">
        <f t="shared" si="208"/>
        <v/>
      </c>
      <c r="EY291" s="36">
        <f t="shared" si="206"/>
        <v>5.81</v>
      </c>
      <c r="EZ291" s="36">
        <f t="shared" si="206"/>
        <v>5.81</v>
      </c>
      <c r="FA291" s="36">
        <f t="shared" si="206"/>
        <v>11.78</v>
      </c>
      <c r="FB291" s="36">
        <f t="shared" si="205"/>
        <v>11.78</v>
      </c>
      <c r="FC291" s="36">
        <f t="shared" si="205"/>
        <v>23.55</v>
      </c>
      <c r="FD291" s="36">
        <f t="shared" si="205"/>
        <v>11.78</v>
      </c>
      <c r="FE291" s="36" t="str">
        <f t="shared" si="205"/>
        <v/>
      </c>
      <c r="FF291" s="36" t="str">
        <f t="shared" si="205"/>
        <v/>
      </c>
      <c r="FG291" s="36" t="str">
        <f t="shared" si="205"/>
        <v/>
      </c>
      <c r="FH291" s="37" t="str" cm="1">
        <f t="array" ref="FH291">_xlfn.IFS(EY291="", "No Data", EY291&lt;0, "Negative/Future", EY291=0, "Zero Days", EY291&lt;=3, "&lt; 3 Months", EY291&lt;=6, "3 to 6 Months", EY291&lt;=9, "6 to 9 Months", EY291&lt;=12, "9 to 12 Months", EY291&lt;=15, "12 to 15 Months", EY291&lt;=18, "15 to 18 Months", EY291&lt;=24, "18 to 24 Months", EY291&gt;24, "&gt; 24 Months")</f>
        <v>3 to 6 Months</v>
      </c>
      <c r="FI291" s="37" t="str" cm="1">
        <f t="array" ref="FI291">_xlfn.IFS(EZ291="", "No Data", EZ291&lt;0, "Negative/Future", EZ291=0, "Zero Days", EZ291&lt;=3, "&lt; 3 Months", EZ291&lt;=6, "3 to 6 Months", EZ291&lt;=9, "6 to 9 Months", EZ291&lt;=12, "9 to 12 Months", EZ291&lt;=15, "12 to 15 Months", EZ291&lt;=18, "15 to 18 Months", EZ291&lt;=24, "18 to 24 Months", EZ291&gt;24, "&gt; 24 Months")</f>
        <v>3 to 6 Months</v>
      </c>
      <c r="FJ291" s="37" t="str" cm="1">
        <f t="array" ref="FJ291">_xlfn.IFS(FA291="", "No Data", FA291&lt;0, "Negative/Future", FA291=0, "Zero Days", FA291&lt;=3, "&lt; 3 Months", FA291&lt;=6, "3 to 6 Months", FA291&lt;=9, "6 to 9 Months", FA291&lt;=12, "9 to 12 Months", FA291&lt;=15, "12 to 15 Months", FA291&lt;=18, "15 to 18 Months", FA291&lt;=24, "18 to 24 Months", FA291&gt;24, "&gt; 24 Months")</f>
        <v>9 to 12 Months</v>
      </c>
      <c r="FK291" s="37" t="str" cm="1">
        <f t="array" ref="FK291">_xlfn.IFS(FB291="", "No Data", FB291&lt;0, "Negative/Future", FB291=0, "Zero Days", FB291&lt;=3, "&lt; 3 Months", FB291&lt;=6, "3 to 6 Months", FB291&lt;=9, "6 to 9 Months", FB291&lt;=12, "9 to 12 Months", FB291&lt;=15, "12 to 15 Months", FB291&lt;=18, "15 to 18 Months", FB291&lt;=24, "18 to 24 Months", FB291&gt;24, "&gt; 24 Months")</f>
        <v>9 to 12 Months</v>
      </c>
      <c r="FL291" s="37" t="str" cm="1">
        <f t="array" ref="FL291">_xlfn.IFS(FC291="", "No Data", FC291&lt;0, "Negative/Future", FC291=0, "Zero Days", FC291&lt;=3, "&lt; 3 Months", FC291&lt;=6, "3 to 6 Months", FC291&lt;=9, "6 to 9 Months", FC291&lt;=12, "9 to 12 Months", FC291&lt;=15, "12 to 15 Months", FC291&lt;=18, "15 to 18 Months", FC291&lt;=24, "18 to 24 Months", FC291&gt;24, "&gt; 24 Months")</f>
        <v>18 to 24 Months</v>
      </c>
      <c r="FM291" s="37" t="str" cm="1">
        <f t="array" ref="FM291">_xlfn.IFS(FD291="", "No Data", FD291&lt;0, "Negative/Future", FD291=0, "Zero Days", FD291&lt;=3, "&lt; 3 Months", FD291&lt;=6, "3 to 6 Months", FD291&lt;=9, "6 to 9 Months", FD291&lt;=12, "9 to 12 Months", FD291&lt;=15, "12 to 15 Months", FD291&lt;=18, "15 to 18 Months", FD291&lt;=24, "18 to 24 Months", FD291&gt;24, "&gt; 24 Months")</f>
        <v>9 to 12 Months</v>
      </c>
      <c r="FN291" s="37" t="str" cm="1">
        <f t="array" ref="FN291">_xlfn.IFS(FE291="", "No Data", FE291&lt;0, "Negative/Future", FE291=0, "Zero Days", FE291&lt;=3, "&lt; 3 Months", FE291&lt;=6, "3 to 6 Months", FE291&lt;=9, "6 to 9 Months", FE291&lt;=12, "9 to 12 Months", FE291&lt;=15, "12 to 15 Months", FE291&lt;=18, "15 to 18 Months", FE291&lt;=24, "18 to 24 Months", FE291&gt;24, "&gt; 24 Months")</f>
        <v>No Data</v>
      </c>
      <c r="FO291" s="37" t="str" cm="1">
        <f t="array" ref="FO291">_xlfn.IFS(FG291="", "No Data", FG291&lt;0, "Negative/Future", FG291=0, "Zero Days", FG291&lt;=3, "&lt; 3 Months", FG291&lt;=6, "3 to 6 Months", FG291&lt;=9, "6 to 9 Months", FG291&lt;=12, "9 to 12 Months", FG291&lt;=15, "12 to 15 Months", FG291&lt;=18, "15 to 18 Months", FG291&lt;=24, "18 to 24 Months", FG291&gt;24, "&gt; 24 Months")</f>
        <v>No Data</v>
      </c>
      <c r="FP291" s="37" t="str" cm="1">
        <f t="array" ref="FP291">_xlfn.IFS(FF291="", "No Data", FF291&lt;0, "Negative/Future", FF291=0, "Zero Days", FF291&lt;=3, "&lt; 3 Months", FF291&lt;=6, "3 to 6 Months", FF291&lt;=9, "6 to 9 Months", FF291&lt;=12, "9 to 12 Months", FF291&lt;=15, "12 to 15 Months", FF291&lt;=18, "15 to 18 Months", FF291&lt;=24, "18 to 24 Months", FF291&gt;24, "&gt; 24 Months")</f>
        <v>No Data</v>
      </c>
      <c r="FQ291" s="29" t="s">
        <v>1471</v>
      </c>
      <c r="FR291" s="29">
        <v>9431175315</v>
      </c>
      <c r="FS291" s="38" t="str">
        <f>VLOOKUP(_xlfn.XLOOKUP(B291,[1]MDA_Assets!D:D,[1]MDA_Assets!I:I,"",0),[1]Validation!$B$1:$C$8,2,0)</f>
        <v>B</v>
      </c>
      <c r="FT291" s="38" t="s">
        <v>202</v>
      </c>
      <c r="FU291" s="31" t="str">
        <f>_xlfn.XLOOKUP(B291,[1]MDA_Assets!D:D,[1]MDA_Assets!X:X,"",0)</f>
        <v>Yes</v>
      </c>
      <c r="FV291" s="39">
        <v>0</v>
      </c>
      <c r="FW291" s="39">
        <v>0</v>
      </c>
      <c r="FX291" s="39">
        <v>0</v>
      </c>
      <c r="FY291" s="39">
        <v>9</v>
      </c>
      <c r="FZ291" s="40">
        <f t="shared" si="250"/>
        <v>46224</v>
      </c>
      <c r="GA291" s="40">
        <f t="shared" si="250"/>
        <v>46224</v>
      </c>
      <c r="GB291" s="40">
        <f t="shared" si="209"/>
        <v>46409</v>
      </c>
      <c r="GC291" s="40">
        <f t="shared" si="210"/>
        <v>46409</v>
      </c>
      <c r="GD291" s="40">
        <f t="shared" si="211"/>
        <v>46585</v>
      </c>
      <c r="GE291" s="40">
        <f t="shared" si="212"/>
        <v>46220</v>
      </c>
      <c r="GF291" s="40" t="str">
        <f t="shared" si="251"/>
        <v/>
      </c>
      <c r="GG291" s="40" t="str">
        <f t="shared" si="251"/>
        <v/>
      </c>
      <c r="GH291" s="40" t="str">
        <f t="shared" si="251"/>
        <v/>
      </c>
      <c r="GI291" s="39">
        <f t="shared" si="236"/>
        <v>0</v>
      </c>
      <c r="GJ291" s="39">
        <f t="shared" si="237"/>
        <v>0</v>
      </c>
      <c r="GK291" s="39">
        <f t="shared" si="238"/>
        <v>0</v>
      </c>
      <c r="GL291" s="39">
        <f t="shared" si="239"/>
        <v>6</v>
      </c>
    </row>
    <row r="292" spans="1:194" x14ac:dyDescent="0.25">
      <c r="A292" s="19">
        <v>326</v>
      </c>
      <c r="B292" s="43" t="s">
        <v>1472</v>
      </c>
      <c r="C292" s="43" t="s">
        <v>254</v>
      </c>
      <c r="D292" s="43" t="s">
        <v>636</v>
      </c>
      <c r="E292" s="43" t="s">
        <v>1473</v>
      </c>
      <c r="F292" s="43" t="s">
        <v>1474</v>
      </c>
      <c r="G292" s="43" t="s">
        <v>190</v>
      </c>
      <c r="H292" s="43" t="s">
        <v>1496</v>
      </c>
      <c r="I292" s="43" t="s">
        <v>192</v>
      </c>
      <c r="J292" s="44">
        <f t="shared" si="213"/>
        <v>46199.104166666664</v>
      </c>
      <c r="K292" s="44">
        <v>45835.104166666664</v>
      </c>
      <c r="L292" s="44">
        <v>45637</v>
      </c>
      <c r="M292" s="43" t="s">
        <v>2409</v>
      </c>
      <c r="N292" s="43" t="s">
        <v>2140</v>
      </c>
      <c r="O292" s="44">
        <v>46051.239942129629</v>
      </c>
      <c r="P292" s="43">
        <v>15</v>
      </c>
      <c r="Q292" s="43"/>
      <c r="R292" s="43"/>
      <c r="S292" s="43" t="s">
        <v>206</v>
      </c>
      <c r="T292" s="44">
        <v>45833.770833333336</v>
      </c>
      <c r="U292" s="44">
        <v>45833.770833333336</v>
      </c>
      <c r="V292" s="44">
        <v>45833.770833333336</v>
      </c>
      <c r="W292" s="44">
        <v>45833.770833333336</v>
      </c>
      <c r="X292" s="44">
        <v>45833.770833333336</v>
      </c>
      <c r="Y292" s="44">
        <v>45833.770833333336</v>
      </c>
      <c r="Z292" s="43" t="s">
        <v>199</v>
      </c>
      <c r="AA292" s="43"/>
      <c r="AB292" s="43"/>
      <c r="AC292" s="43"/>
      <c r="AD292" s="43"/>
      <c r="AE292" s="43">
        <v>1</v>
      </c>
      <c r="AF292" s="43" t="s">
        <v>759</v>
      </c>
      <c r="AG292" s="43" t="s">
        <v>759</v>
      </c>
      <c r="AH292" s="43" t="s">
        <v>2094</v>
      </c>
      <c r="AI292" s="43" t="s">
        <v>2094</v>
      </c>
      <c r="AJ292" s="43" t="s">
        <v>2097</v>
      </c>
      <c r="AK292" s="43" t="s">
        <v>2094</v>
      </c>
      <c r="AL292" s="46">
        <v>46013</v>
      </c>
      <c r="AM292" s="46">
        <v>46013</v>
      </c>
      <c r="AN292" s="49">
        <v>46198</v>
      </c>
      <c r="AO292" s="49">
        <v>46198</v>
      </c>
      <c r="AP292" s="47">
        <v>46563</v>
      </c>
      <c r="AQ292" s="49">
        <v>46198</v>
      </c>
      <c r="AR292" s="48"/>
      <c r="AS292" s="48"/>
      <c r="AT292" s="48"/>
      <c r="AU292" s="43">
        <v>1</v>
      </c>
      <c r="AV292" s="43">
        <v>0</v>
      </c>
      <c r="AW292" s="43">
        <v>1</v>
      </c>
      <c r="AX292" s="51" t="s">
        <v>1475</v>
      </c>
      <c r="AY292" s="51" t="s">
        <v>1476</v>
      </c>
      <c r="AZ292" s="51" t="s">
        <v>198</v>
      </c>
      <c r="BA292" s="20">
        <f t="shared" ca="1" si="244"/>
        <v>1</v>
      </c>
      <c r="BB292" s="20">
        <f t="shared" ca="1" si="244"/>
        <v>1</v>
      </c>
      <c r="BC292" s="20">
        <f t="shared" ca="1" si="244"/>
        <v>1</v>
      </c>
      <c r="BD292" s="20">
        <f t="shared" ca="1" si="244"/>
        <v>1</v>
      </c>
      <c r="BE292" s="20">
        <f t="shared" ca="1" si="244"/>
        <v>0</v>
      </c>
      <c r="BF292" s="20">
        <f t="shared" ca="1" si="244"/>
        <v>1</v>
      </c>
      <c r="BG292" s="21" t="str">
        <f t="shared" ca="1" si="241"/>
        <v/>
      </c>
      <c r="BH292" s="21" t="str">
        <f t="shared" ca="1" si="241"/>
        <v/>
      </c>
      <c r="BI292" s="21" t="str">
        <f t="shared" ca="1" si="241"/>
        <v/>
      </c>
      <c r="BJ292" s="22">
        <f t="shared" ca="1" si="214"/>
        <v>5</v>
      </c>
      <c r="BK292" s="21">
        <f t="shared" si="215"/>
        <v>1</v>
      </c>
      <c r="BL292" s="22">
        <f t="shared" ca="1" si="216"/>
        <v>140</v>
      </c>
      <c r="BM292" s="22">
        <f t="shared" ca="1" si="217"/>
        <v>0</v>
      </c>
      <c r="BN292" s="23">
        <f t="shared" ca="1" si="218"/>
        <v>140</v>
      </c>
      <c r="BO292" s="24">
        <f t="shared" ca="1" si="219"/>
        <v>125</v>
      </c>
      <c r="BP292" s="51" t="str">
        <f>_xlfn.XLOOKUP(E292,[1]Validation!E:E,[1]Validation!F:F,"")</f>
        <v>EQ5</v>
      </c>
      <c r="BQ292" s="51" t="str">
        <f>_xlfn.XLOOKUP(BP292,[1]Validation!F:F,[1]Validation!G:G,"")</f>
        <v>EQ2 to EQ7</v>
      </c>
      <c r="BR292" s="52" t="str">
        <f>VLOOKUP(G292,[1]Validation!$B$1:$C$9,2,0)</f>
        <v>B</v>
      </c>
      <c r="BS292" s="51">
        <f t="shared" ca="1" si="220"/>
        <v>11</v>
      </c>
      <c r="BT292" s="53">
        <f>_xlfn.XLOOKUP(B292,'[2]1. All Calls'!$R:$R,'[2]1. All Calls'!$A:$A,"",0)</f>
        <v>46051.468541666698</v>
      </c>
      <c r="BU292" s="51" t="str">
        <f>_xlfn.XLOOKUP(B292,'[2]1. All Calls'!$R:$R,'[2]1. All Calls'!$F:$F,"",0)</f>
        <v>CC-01956973</v>
      </c>
      <c r="BV292" s="51" t="str">
        <f>_xlfn.XLOOKUP(B292,'[2]1. All Calls'!$R:$R,'[2]1. All Calls'!$J:$J,"",0)</f>
        <v>Sales Call</v>
      </c>
      <c r="BW292" s="53" t="str">
        <f>_xlfn.XLOOKUP(B292,'[2]Sch Calls'!$R:$R,'[2]Sch Calls'!$A:$A,"",0)</f>
        <v/>
      </c>
      <c r="BX292" s="51" t="str">
        <f>_xlfn.XLOOKUP(B292,'[2]Sch Calls'!$R:$R,'[2]Sch Calls'!$B:$B,"",0)</f>
        <v/>
      </c>
      <c r="BY292" s="51" t="str">
        <f t="shared" si="247"/>
        <v>23-Dec-25</v>
      </c>
      <c r="BZ292" s="51" t="str">
        <f t="shared" si="247"/>
        <v>23-Dec-25</v>
      </c>
      <c r="CA292" s="51" t="str">
        <f t="shared" si="221"/>
        <v>28-Mar-26</v>
      </c>
      <c r="CB292" s="51" t="str">
        <f t="shared" si="222"/>
        <v>24-Dec-26</v>
      </c>
      <c r="CC292" s="51" t="str">
        <f t="shared" si="223"/>
        <v>26-Jun-27</v>
      </c>
      <c r="CD292" s="51" t="str">
        <f t="shared" si="224"/>
        <v>26-Jun-26</v>
      </c>
      <c r="CE292" s="51">
        <f t="shared" ca="1" si="248"/>
        <v>342</v>
      </c>
      <c r="CF292" s="51">
        <f t="shared" ca="1" si="248"/>
        <v>342</v>
      </c>
      <c r="CG292" s="51">
        <f t="shared" ca="1" si="225"/>
        <v>342</v>
      </c>
      <c r="CH292" s="51">
        <f t="shared" ca="1" si="226"/>
        <v>342</v>
      </c>
      <c r="CI292" s="51">
        <f t="shared" ca="1" si="227"/>
        <v>342</v>
      </c>
      <c r="CJ292" s="51">
        <f t="shared" ca="1" si="228"/>
        <v>342</v>
      </c>
      <c r="CK292" s="51">
        <f t="shared" ca="1" si="245"/>
        <v>342</v>
      </c>
      <c r="CL292" s="51">
        <f t="shared" ca="1" si="245"/>
        <v>342</v>
      </c>
      <c r="CM292" s="51">
        <f t="shared" ca="1" si="245"/>
        <v>342</v>
      </c>
      <c r="CN292" s="51">
        <f t="shared" ca="1" si="245"/>
        <v>342</v>
      </c>
      <c r="CO292" s="51">
        <f t="shared" ca="1" si="245"/>
        <v>342</v>
      </c>
      <c r="CP292" s="51">
        <f t="shared" ca="1" si="245"/>
        <v>342</v>
      </c>
      <c r="CQ292" s="51">
        <f t="shared" ca="1" si="246"/>
        <v>1643</v>
      </c>
      <c r="CR292" s="51">
        <f t="shared" ca="1" si="246"/>
        <v>1643</v>
      </c>
      <c r="CS292" s="51">
        <f t="shared" ca="1" si="246"/>
        <v>3643</v>
      </c>
      <c r="CT292" s="51">
        <f t="shared" ca="1" si="246"/>
        <v>3643</v>
      </c>
      <c r="CU292" s="51">
        <f t="shared" ca="1" si="246"/>
        <v>7643</v>
      </c>
      <c r="CV292" s="54">
        <f t="shared" ca="1" si="246"/>
        <v>3643</v>
      </c>
      <c r="CW292" s="25" t="s">
        <v>195</v>
      </c>
      <c r="CX292" s="55">
        <v>0</v>
      </c>
      <c r="CY292" s="55"/>
      <c r="CZ292" s="26">
        <v>0</v>
      </c>
      <c r="DA292" s="26">
        <v>0</v>
      </c>
      <c r="DB292" s="26">
        <v>0</v>
      </c>
      <c r="DC292" s="26">
        <v>0</v>
      </c>
      <c r="DD292" s="26">
        <v>0</v>
      </c>
      <c r="DE292" s="26">
        <v>0</v>
      </c>
      <c r="DF292" s="26">
        <v>0</v>
      </c>
      <c r="DG292" s="26">
        <v>0</v>
      </c>
      <c r="DH292" s="26">
        <v>0</v>
      </c>
      <c r="DI292" s="26">
        <v>0</v>
      </c>
      <c r="DJ292" s="26">
        <v>0</v>
      </c>
      <c r="DK292" s="26">
        <v>0</v>
      </c>
      <c r="DL292" s="27">
        <f t="shared" si="229"/>
        <v>46126.468541666698</v>
      </c>
      <c r="DM292" s="28">
        <f t="shared" ca="1" si="230"/>
        <v>1</v>
      </c>
      <c r="DN292" s="56">
        <f>_xlfn.XLOOKUP(B292,'[2]1. All Calls'!$R:$R,'[2]1. All Calls'!$A:$A,"",0)</f>
        <v>46051.468541666698</v>
      </c>
      <c r="DO292" s="57" t="str">
        <f ca="1">VLOOKUP(DM292,[1]Validation!$B$20:$C$25,2,0)</f>
        <v>Above 3 months</v>
      </c>
      <c r="DP292" s="58" t="str">
        <f>_xlfn.XLOOKUP(B292,'[1]Active AMCs- Dealer'!E:E,'[1]Active AMCs- Dealer'!L:L,"Not in AMC",0)</f>
        <v>Not in AMC</v>
      </c>
      <c r="DQ292" s="50" t="s">
        <v>638</v>
      </c>
      <c r="DR292" s="29" t="str">
        <f>_xlfn.XLOOKUP(B292,'[2]1. All Calls'!$R:$R,'[2]1. All Calls'!$F:$F,"",0)</f>
        <v>CC-01956973</v>
      </c>
      <c r="DS292" s="29" t="str">
        <f>_xlfn.XLOOKUP(B292,'[2]1. All Calls'!$R:$R,'[2]1. All Calls'!$AB:$AB,"",0)</f>
        <v>Sales call carried out for HMR update not in use</v>
      </c>
      <c r="DT292" s="30">
        <f>_xlfn.XLOOKUP(DR292,'[2]1. All Calls'!$F:$F,'[2]1. All Calls'!$A:$A,"",0)</f>
        <v>46051.468541666698</v>
      </c>
      <c r="DU292" s="31">
        <f>_xlfn.XLOOKUP(DR292,'[2]1. All Calls'!$F:$F,'[2]1. All Calls'!$B:$B,"",0)</f>
        <v>15</v>
      </c>
      <c r="DV292" s="31">
        <f>_xlfn.XLOOKUP(B292,[1]MDA_Assets!D:D,[1]MDA_Assets!N:N,"",0)</f>
        <v>0</v>
      </c>
      <c r="DW292" s="31">
        <f>_xlfn.XLOOKUP(B292,[1]MDA_Assets!D:D,[1]MDA_Assets!O:O,"",0)</f>
        <v>0</v>
      </c>
      <c r="DX292" s="32" t="str">
        <f>_xlfn.XLOOKUP(B292,[1]MDA_Assets!D:D,[1]MDA_Assets!Q:Q,"",0)</f>
        <v>XD</v>
      </c>
      <c r="DY292" s="33">
        <f>_xlfn.XLOOKUP(B292,[1]MDA_Assets!D:D,[1]MDA_Assets!R:R,"",0)</f>
        <v>45834</v>
      </c>
      <c r="DZ292" s="33">
        <f>_xlfn.XLOOKUP(B292,[1]MDA_Assets!D:D,[1]MDA_Assets!S:S,"",0)</f>
        <v>45834</v>
      </c>
      <c r="EA292" s="33">
        <f>_xlfn.XLOOKUP(B292,[1]MDA_Assets!D:D,[1]MDA_Assets!T:T,"",0)</f>
        <v>45834</v>
      </c>
      <c r="EB292" s="33">
        <f>_xlfn.XLOOKUP(B292,[1]MDA_Assets!D:D,[1]MDA_Assets!U:U,"",0)</f>
        <v>45834</v>
      </c>
      <c r="EC292" s="33">
        <f>_xlfn.XLOOKUP(B292,[1]MDA_Assets!D:D,[1]MDA_Assets!V:V,"",0)</f>
        <v>45834</v>
      </c>
      <c r="ED292" s="33">
        <f>_xlfn.XLOOKUP(B292,[1]MDA_Assets!D:D,[1]MDA_Assets!W:W,"",0)</f>
        <v>45834</v>
      </c>
      <c r="EE292" s="32" t="str">
        <f>_xlfn.XLOOKUP(B292,[1]MDA_Assets!D:D,[1]MDA_Assets!X:X,"",0)</f>
        <v>Yes</v>
      </c>
      <c r="EF292" s="33">
        <f>_xlfn.XLOOKUP(B292,[1]MDA_Assets!D:D,[1]MDA_Assets!Y:Y,"",0)</f>
        <v>0</v>
      </c>
      <c r="EG292" s="33">
        <f>_xlfn.XLOOKUP(B292,[1]MDA_Assets!D:D,[1]MDA_Assets!Z:Z,"",0)</f>
        <v>0</v>
      </c>
      <c r="EH292" s="33">
        <f>_xlfn.XLOOKUP(B292,[1]MDA_Assets!D:D,[1]MDA_Assets!AA:AA,"",0)</f>
        <v>0</v>
      </c>
      <c r="EI292" s="34">
        <f>_xlfn.XLOOKUP(B292,[1]MDA_Assets!D:D,[1]MDA_Assets!P:P,"",0)</f>
        <v>1</v>
      </c>
      <c r="EJ292" s="35" t="str">
        <f>_xlfn.XLOOKUP(B292,[1]MDA_Assets!D:D,[1]MDA_Assets!AB:AB,"",0)</f>
        <v>1985</v>
      </c>
      <c r="EK292" s="35" t="str">
        <f>_xlfn.XLOOKUP(B292,[1]MDA_Assets!D:D,[1]MDA_Assets!AC:AC,"",0)</f>
        <v>1985</v>
      </c>
      <c r="EL292" s="35" t="str">
        <f>_xlfn.XLOOKUP(B292,[1]MDA_Assets!D:D,[1]MDA_Assets!AD:AD,"",0)</f>
        <v>3985</v>
      </c>
      <c r="EM292" s="35" t="str">
        <f>_xlfn.XLOOKUP(B292,[1]MDA_Assets!D:D,[1]MDA_Assets!AE:AE,"",0)</f>
        <v>3985</v>
      </c>
      <c r="EN292" s="35" t="str">
        <f>_xlfn.XLOOKUP(B292,[1]MDA_Assets!D:D,[1]MDA_Assets!AF:AF,"",0)</f>
        <v>7985</v>
      </c>
      <c r="EO292" s="35" t="str">
        <f>_xlfn.XLOOKUP(B292,[1]MDA_Assets!D:D,[1]MDA_Assets!AG:AG,"",0)</f>
        <v>3985</v>
      </c>
      <c r="EP292" s="36">
        <f t="shared" si="249"/>
        <v>180</v>
      </c>
      <c r="EQ292" s="36">
        <f t="shared" si="249"/>
        <v>180</v>
      </c>
      <c r="ER292" s="36">
        <f t="shared" si="231"/>
        <v>365</v>
      </c>
      <c r="ES292" s="36">
        <f t="shared" si="232"/>
        <v>365</v>
      </c>
      <c r="ET292" s="36">
        <f t="shared" si="233"/>
        <v>730</v>
      </c>
      <c r="EU292" s="36">
        <f t="shared" si="234"/>
        <v>365</v>
      </c>
      <c r="EV292" s="36" t="str">
        <f t="shared" si="235"/>
        <v/>
      </c>
      <c r="EW292" s="36" t="str">
        <f t="shared" si="207"/>
        <v/>
      </c>
      <c r="EX292" s="36" t="str">
        <f t="shared" si="208"/>
        <v/>
      </c>
      <c r="EY292" s="36">
        <f t="shared" si="206"/>
        <v>5.81</v>
      </c>
      <c r="EZ292" s="36">
        <f t="shared" si="206"/>
        <v>5.81</v>
      </c>
      <c r="FA292" s="36">
        <f t="shared" si="206"/>
        <v>11.78</v>
      </c>
      <c r="FB292" s="36">
        <f t="shared" si="205"/>
        <v>11.78</v>
      </c>
      <c r="FC292" s="36">
        <f t="shared" si="205"/>
        <v>23.55</v>
      </c>
      <c r="FD292" s="36">
        <f t="shared" si="205"/>
        <v>11.78</v>
      </c>
      <c r="FE292" s="36" t="str">
        <f t="shared" si="205"/>
        <v/>
      </c>
      <c r="FF292" s="36" t="str">
        <f t="shared" si="205"/>
        <v/>
      </c>
      <c r="FG292" s="36" t="str">
        <f t="shared" si="205"/>
        <v/>
      </c>
      <c r="FH292" s="37" t="str" cm="1">
        <f t="array" ref="FH292">_xlfn.IFS(EY292="", "No Data", EY292&lt;0, "Negative/Future", EY292=0, "Zero Days", EY292&lt;=3, "&lt; 3 Months", EY292&lt;=6, "3 to 6 Months", EY292&lt;=9, "6 to 9 Months", EY292&lt;=12, "9 to 12 Months", EY292&lt;=15, "12 to 15 Months", EY292&lt;=18, "15 to 18 Months", EY292&lt;=24, "18 to 24 Months", EY292&gt;24, "&gt; 24 Months")</f>
        <v>3 to 6 Months</v>
      </c>
      <c r="FI292" s="37" t="str" cm="1">
        <f t="array" ref="FI292">_xlfn.IFS(EZ292="", "No Data", EZ292&lt;0, "Negative/Future", EZ292=0, "Zero Days", EZ292&lt;=3, "&lt; 3 Months", EZ292&lt;=6, "3 to 6 Months", EZ292&lt;=9, "6 to 9 Months", EZ292&lt;=12, "9 to 12 Months", EZ292&lt;=15, "12 to 15 Months", EZ292&lt;=18, "15 to 18 Months", EZ292&lt;=24, "18 to 24 Months", EZ292&gt;24, "&gt; 24 Months")</f>
        <v>3 to 6 Months</v>
      </c>
      <c r="FJ292" s="37" t="str" cm="1">
        <f t="array" ref="FJ292">_xlfn.IFS(FA292="", "No Data", FA292&lt;0, "Negative/Future", FA292=0, "Zero Days", FA292&lt;=3, "&lt; 3 Months", FA292&lt;=6, "3 to 6 Months", FA292&lt;=9, "6 to 9 Months", FA292&lt;=12, "9 to 12 Months", FA292&lt;=15, "12 to 15 Months", FA292&lt;=18, "15 to 18 Months", FA292&lt;=24, "18 to 24 Months", FA292&gt;24, "&gt; 24 Months")</f>
        <v>9 to 12 Months</v>
      </c>
      <c r="FK292" s="37" t="str" cm="1">
        <f t="array" ref="FK292">_xlfn.IFS(FB292="", "No Data", FB292&lt;0, "Negative/Future", FB292=0, "Zero Days", FB292&lt;=3, "&lt; 3 Months", FB292&lt;=6, "3 to 6 Months", FB292&lt;=9, "6 to 9 Months", FB292&lt;=12, "9 to 12 Months", FB292&lt;=15, "12 to 15 Months", FB292&lt;=18, "15 to 18 Months", FB292&lt;=24, "18 to 24 Months", FB292&gt;24, "&gt; 24 Months")</f>
        <v>9 to 12 Months</v>
      </c>
      <c r="FL292" s="37" t="str" cm="1">
        <f t="array" ref="FL292">_xlfn.IFS(FC292="", "No Data", FC292&lt;0, "Negative/Future", FC292=0, "Zero Days", FC292&lt;=3, "&lt; 3 Months", FC292&lt;=6, "3 to 6 Months", FC292&lt;=9, "6 to 9 Months", FC292&lt;=12, "9 to 12 Months", FC292&lt;=15, "12 to 15 Months", FC292&lt;=18, "15 to 18 Months", FC292&lt;=24, "18 to 24 Months", FC292&gt;24, "&gt; 24 Months")</f>
        <v>18 to 24 Months</v>
      </c>
      <c r="FM292" s="37" t="str" cm="1">
        <f t="array" ref="FM292">_xlfn.IFS(FD292="", "No Data", FD292&lt;0, "Negative/Future", FD292=0, "Zero Days", FD292&lt;=3, "&lt; 3 Months", FD292&lt;=6, "3 to 6 Months", FD292&lt;=9, "6 to 9 Months", FD292&lt;=12, "9 to 12 Months", FD292&lt;=15, "12 to 15 Months", FD292&lt;=18, "15 to 18 Months", FD292&lt;=24, "18 to 24 Months", FD292&gt;24, "&gt; 24 Months")</f>
        <v>9 to 12 Months</v>
      </c>
      <c r="FN292" s="37" t="str" cm="1">
        <f t="array" ref="FN292">_xlfn.IFS(FE292="", "No Data", FE292&lt;0, "Negative/Future", FE292=0, "Zero Days", FE292&lt;=3, "&lt; 3 Months", FE292&lt;=6, "3 to 6 Months", FE292&lt;=9, "6 to 9 Months", FE292&lt;=12, "9 to 12 Months", FE292&lt;=15, "12 to 15 Months", FE292&lt;=18, "15 to 18 Months", FE292&lt;=24, "18 to 24 Months", FE292&gt;24, "&gt; 24 Months")</f>
        <v>No Data</v>
      </c>
      <c r="FO292" s="37" t="str" cm="1">
        <f t="array" ref="FO292">_xlfn.IFS(FG292="", "No Data", FG292&lt;0, "Negative/Future", FG292=0, "Zero Days", FG292&lt;=3, "&lt; 3 Months", FG292&lt;=6, "3 to 6 Months", FG292&lt;=9, "6 to 9 Months", FG292&lt;=12, "9 to 12 Months", FG292&lt;=15, "12 to 15 Months", FG292&lt;=18, "15 to 18 Months", FG292&lt;=24, "18 to 24 Months", FG292&gt;24, "&gt; 24 Months")</f>
        <v>No Data</v>
      </c>
      <c r="FP292" s="37" t="str" cm="1">
        <f t="array" ref="FP292">_xlfn.IFS(FF292="", "No Data", FF292&lt;0, "Negative/Future", FF292=0, "Zero Days", FF292&lt;=3, "&lt; 3 Months", FF292&lt;=6, "3 to 6 Months", FF292&lt;=9, "6 to 9 Months", FF292&lt;=12, "9 to 12 Months", FF292&lt;=15, "12 to 15 Months", FF292&lt;=18, "15 to 18 Months", FF292&lt;=24, "18 to 24 Months", FF292&gt;24, "&gt; 24 Months")</f>
        <v>No Data</v>
      </c>
      <c r="FQ292" s="29" t="s">
        <v>1477</v>
      </c>
      <c r="FR292" s="29">
        <v>8685008320</v>
      </c>
      <c r="FS292" s="38" t="str">
        <f>VLOOKUP(_xlfn.XLOOKUP(B292,[1]MDA_Assets!D:D,[1]MDA_Assets!I:I,"",0),[1]Validation!$B$1:$C$8,2,0)</f>
        <v>B</v>
      </c>
      <c r="FT292" s="38" t="s">
        <v>202</v>
      </c>
      <c r="FU292" s="31" t="str">
        <f>_xlfn.XLOOKUP(B292,[1]MDA_Assets!D:D,[1]MDA_Assets!X:X,"",0)</f>
        <v>Yes</v>
      </c>
      <c r="FV292" s="39">
        <v>2</v>
      </c>
      <c r="FW292" s="39">
        <v>0</v>
      </c>
      <c r="FX292" s="39">
        <v>3</v>
      </c>
      <c r="FY292" s="39">
        <v>4</v>
      </c>
      <c r="FZ292" s="40">
        <f t="shared" si="250"/>
        <v>46014</v>
      </c>
      <c r="GA292" s="40">
        <f t="shared" si="250"/>
        <v>46014</v>
      </c>
      <c r="GB292" s="40">
        <f t="shared" si="209"/>
        <v>46199</v>
      </c>
      <c r="GC292" s="40">
        <f t="shared" si="210"/>
        <v>46199</v>
      </c>
      <c r="GD292" s="40">
        <f t="shared" si="211"/>
        <v>46564</v>
      </c>
      <c r="GE292" s="40">
        <f t="shared" si="212"/>
        <v>46199</v>
      </c>
      <c r="GF292" s="40" t="str">
        <f t="shared" si="251"/>
        <v/>
      </c>
      <c r="GG292" s="40" t="str">
        <f t="shared" si="251"/>
        <v/>
      </c>
      <c r="GH292" s="40" t="str">
        <f t="shared" si="251"/>
        <v/>
      </c>
      <c r="GI292" s="39">
        <f t="shared" si="236"/>
        <v>2</v>
      </c>
      <c r="GJ292" s="39">
        <f t="shared" si="237"/>
        <v>0</v>
      </c>
      <c r="GK292" s="39">
        <f t="shared" si="238"/>
        <v>0</v>
      </c>
      <c r="GL292" s="39">
        <f t="shared" si="239"/>
        <v>4</v>
      </c>
    </row>
    <row r="293" spans="1:194" x14ac:dyDescent="0.25">
      <c r="A293" s="19">
        <v>327</v>
      </c>
      <c r="B293" s="43" t="s">
        <v>1478</v>
      </c>
      <c r="C293" s="43" t="s">
        <v>254</v>
      </c>
      <c r="D293" s="43" t="s">
        <v>241</v>
      </c>
      <c r="E293" s="43" t="s">
        <v>346</v>
      </c>
      <c r="F293" s="43" t="s">
        <v>1479</v>
      </c>
      <c r="G293" s="43" t="s">
        <v>190</v>
      </c>
      <c r="H293" s="43" t="s">
        <v>291</v>
      </c>
      <c r="I293" s="43" t="s">
        <v>192</v>
      </c>
      <c r="J293" s="44">
        <f t="shared" si="213"/>
        <v>46121.583333333336</v>
      </c>
      <c r="K293" s="44">
        <v>45757.583333333336</v>
      </c>
      <c r="L293" s="44">
        <v>45673</v>
      </c>
      <c r="M293" s="43" t="s">
        <v>3034</v>
      </c>
      <c r="N293" s="43" t="s">
        <v>434</v>
      </c>
      <c r="O293" s="44">
        <v>46141.497511574074</v>
      </c>
      <c r="P293" s="43">
        <v>7263</v>
      </c>
      <c r="Q293" s="43">
        <v>4075</v>
      </c>
      <c r="R293" s="43">
        <v>3188</v>
      </c>
      <c r="S293" s="43" t="s">
        <v>206</v>
      </c>
      <c r="T293" s="44">
        <v>46140.770833333336</v>
      </c>
      <c r="U293" s="44">
        <v>46140.770833333336</v>
      </c>
      <c r="V293" s="44">
        <v>46140.770833333336</v>
      </c>
      <c r="W293" s="44">
        <v>46140.770833333336</v>
      </c>
      <c r="X293" s="44">
        <v>46140.770833333336</v>
      </c>
      <c r="Y293" s="44">
        <v>45756.770833333336</v>
      </c>
      <c r="Z293" s="43" t="s">
        <v>199</v>
      </c>
      <c r="AA293" s="43"/>
      <c r="AB293" s="43"/>
      <c r="AC293" s="43"/>
      <c r="AD293" s="43"/>
      <c r="AE293" s="43">
        <v>5</v>
      </c>
      <c r="AF293" s="43" t="s">
        <v>281</v>
      </c>
      <c r="AG293" s="43" t="s">
        <v>281</v>
      </c>
      <c r="AH293" s="43" t="s">
        <v>285</v>
      </c>
      <c r="AI293" s="43" t="s">
        <v>285</v>
      </c>
      <c r="AJ293" s="43" t="s">
        <v>3035</v>
      </c>
      <c r="AK293" s="43" t="s">
        <v>285</v>
      </c>
      <c r="AL293" s="47">
        <v>46320</v>
      </c>
      <c r="AM293" s="47">
        <v>46320</v>
      </c>
      <c r="AN293" s="47">
        <v>46505</v>
      </c>
      <c r="AO293" s="47">
        <v>46505</v>
      </c>
      <c r="AP293" s="47">
        <v>46288</v>
      </c>
      <c r="AQ293" s="47">
        <v>46505</v>
      </c>
      <c r="AR293" s="48"/>
      <c r="AS293" s="48"/>
      <c r="AT293" s="48"/>
      <c r="AU293" s="43">
        <v>0</v>
      </c>
      <c r="AV293" s="43">
        <v>0</v>
      </c>
      <c r="AW293" s="43">
        <v>0</v>
      </c>
      <c r="AX293" s="51" t="s">
        <v>316</v>
      </c>
      <c r="AY293" s="51" t="s">
        <v>316</v>
      </c>
      <c r="AZ293" s="51" t="s">
        <v>198</v>
      </c>
      <c r="BA293" s="20">
        <f t="shared" ca="1" si="244"/>
        <v>0</v>
      </c>
      <c r="BB293" s="20">
        <f t="shared" ca="1" si="244"/>
        <v>0</v>
      </c>
      <c r="BC293" s="20">
        <f t="shared" ca="1" si="244"/>
        <v>0</v>
      </c>
      <c r="BD293" s="20">
        <f t="shared" ca="1" si="244"/>
        <v>0</v>
      </c>
      <c r="BE293" s="20">
        <f t="shared" ca="1" si="244"/>
        <v>0</v>
      </c>
      <c r="BF293" s="20">
        <f t="shared" ca="1" si="244"/>
        <v>0</v>
      </c>
      <c r="BG293" s="21" t="str">
        <f t="shared" ca="1" si="241"/>
        <v/>
      </c>
      <c r="BH293" s="21" t="str">
        <f t="shared" ca="1" si="241"/>
        <v/>
      </c>
      <c r="BI293" s="21" t="str">
        <f t="shared" ca="1" si="241"/>
        <v/>
      </c>
      <c r="BJ293" s="22">
        <f t="shared" ca="1" si="214"/>
        <v>0</v>
      </c>
      <c r="BK293" s="21">
        <f t="shared" si="215"/>
        <v>5</v>
      </c>
      <c r="BL293" s="22">
        <f t="shared" ca="1" si="216"/>
        <v>7436</v>
      </c>
      <c r="BM293" s="22">
        <f t="shared" ca="1" si="217"/>
        <v>4164</v>
      </c>
      <c r="BN293" s="23">
        <f t="shared" ca="1" si="218"/>
        <v>3272</v>
      </c>
      <c r="BO293" s="24">
        <f t="shared" ca="1" si="219"/>
        <v>173</v>
      </c>
      <c r="BP293" s="51" t="str">
        <f>_xlfn.XLOOKUP(E293,[1]Validation!E:E,[1]Validation!F:F,"")</f>
        <v>EN11</v>
      </c>
      <c r="BQ293" s="51" t="str">
        <f>_xlfn.XLOOKUP(BP293,[1]Validation!F:F,[1]Validation!G:G,"")</f>
        <v>EN11 to EN22</v>
      </c>
      <c r="BR293" s="52" t="str">
        <f>VLOOKUP(G293,[1]Validation!$B$1:$C$9,2,0)</f>
        <v>B</v>
      </c>
      <c r="BS293" s="51">
        <f t="shared" ca="1" si="220"/>
        <v>14</v>
      </c>
      <c r="BT293" s="53">
        <f>_xlfn.XLOOKUP(B293,'[2]1. All Calls'!$R:$R,'[2]1. All Calls'!$A:$A,"",0)</f>
        <v>46141.557719907403</v>
      </c>
      <c r="BU293" s="51" t="str">
        <f>_xlfn.XLOOKUP(B293,'[2]1. All Calls'!$R:$R,'[2]1. All Calls'!$F:$F,"",0)</f>
        <v>CC-02063081</v>
      </c>
      <c r="BV293" s="51" t="str">
        <f>_xlfn.XLOOKUP(B293,'[2]1. All Calls'!$R:$R,'[2]1. All Calls'!$J:$J,"",0)</f>
        <v>Schedule Service</v>
      </c>
      <c r="BW293" s="53">
        <f>_xlfn.XLOOKUP(B293,'[2]Sch Calls'!$R:$R,'[2]Sch Calls'!$A:$A,"",0)</f>
        <v>46141.557719907403</v>
      </c>
      <c r="BX293" s="51">
        <f>_xlfn.XLOOKUP(B293,'[2]Sch Calls'!$R:$R,'[2]Sch Calls'!$B:$B,"",0)</f>
        <v>7263</v>
      </c>
      <c r="BY293" s="51" t="str">
        <f t="shared" si="247"/>
        <v>26-Oct-26</v>
      </c>
      <c r="BZ293" s="51" t="str">
        <f t="shared" si="247"/>
        <v>26-Oct-26</v>
      </c>
      <c r="CA293" s="51" t="str">
        <f t="shared" si="221"/>
        <v>29-Jan-27</v>
      </c>
      <c r="CB293" s="51" t="str">
        <f t="shared" si="222"/>
        <v>27-Oct-27</v>
      </c>
      <c r="CC293" s="51" t="str">
        <f t="shared" si="223"/>
        <v>10-Apr-27</v>
      </c>
      <c r="CD293" s="51" t="str">
        <f t="shared" si="224"/>
        <v>29-Apr-27</v>
      </c>
      <c r="CE293" s="51">
        <f t="shared" ca="1" si="248"/>
        <v>35</v>
      </c>
      <c r="CF293" s="51">
        <f t="shared" ca="1" si="248"/>
        <v>35</v>
      </c>
      <c r="CG293" s="51">
        <f t="shared" ca="1" si="225"/>
        <v>35</v>
      </c>
      <c r="CH293" s="51">
        <f t="shared" ca="1" si="226"/>
        <v>35</v>
      </c>
      <c r="CI293" s="51">
        <f t="shared" ca="1" si="227"/>
        <v>419</v>
      </c>
      <c r="CJ293" s="51">
        <f t="shared" ca="1" si="228"/>
        <v>35</v>
      </c>
      <c r="CK293" s="51">
        <f t="shared" ca="1" si="245"/>
        <v>175</v>
      </c>
      <c r="CL293" s="51">
        <f t="shared" ca="1" si="245"/>
        <v>175</v>
      </c>
      <c r="CM293" s="51">
        <f t="shared" ca="1" si="245"/>
        <v>175</v>
      </c>
      <c r="CN293" s="51">
        <f t="shared" ca="1" si="245"/>
        <v>175</v>
      </c>
      <c r="CO293" s="51">
        <f t="shared" ca="1" si="245"/>
        <v>2095</v>
      </c>
      <c r="CP293" s="51">
        <f t="shared" ca="1" si="245"/>
        <v>175</v>
      </c>
      <c r="CQ293" s="51">
        <f t="shared" ca="1" si="246"/>
        <v>1825</v>
      </c>
      <c r="CR293" s="51">
        <f t="shared" ca="1" si="246"/>
        <v>1825</v>
      </c>
      <c r="CS293" s="51">
        <f t="shared" ca="1" si="246"/>
        <v>3825</v>
      </c>
      <c r="CT293" s="51">
        <f t="shared" ca="1" si="246"/>
        <v>3825</v>
      </c>
      <c r="CU293" s="51">
        <f t="shared" ca="1" si="246"/>
        <v>-1358</v>
      </c>
      <c r="CV293" s="54">
        <f t="shared" ca="1" si="246"/>
        <v>3825</v>
      </c>
      <c r="CW293" s="25" t="s">
        <v>195</v>
      </c>
      <c r="CX293" s="55">
        <v>0.46</v>
      </c>
      <c r="CY293" s="55"/>
      <c r="CZ293" s="26">
        <v>0</v>
      </c>
      <c r="DA293" s="26">
        <v>0</v>
      </c>
      <c r="DB293" s="26">
        <v>0</v>
      </c>
      <c r="DC293" s="26">
        <v>0</v>
      </c>
      <c r="DD293" s="26">
        <v>0</v>
      </c>
      <c r="DE293" s="26">
        <v>0</v>
      </c>
      <c r="DF293" s="26">
        <v>0</v>
      </c>
      <c r="DG293" s="26">
        <v>0</v>
      </c>
      <c r="DH293" s="26">
        <v>0</v>
      </c>
      <c r="DI293" s="26">
        <v>0</v>
      </c>
      <c r="DJ293" s="26">
        <v>0</v>
      </c>
      <c r="DK293" s="26">
        <v>0</v>
      </c>
      <c r="DL293" s="27">
        <f t="shared" si="229"/>
        <v>46216.557719907403</v>
      </c>
      <c r="DM293" s="28">
        <f t="shared" ca="1" si="230"/>
        <v>0</v>
      </c>
      <c r="DN293" s="56">
        <f>_xlfn.XLOOKUP(B293,'[2]1. All Calls'!$R:$R,'[2]1. All Calls'!$A:$A,"",0)</f>
        <v>46141.557719907403</v>
      </c>
      <c r="DO293" s="57" t="str">
        <f ca="1">VLOOKUP(DM293,[1]Validation!$B$20:$C$25,2,0)</f>
        <v>Within 3 months</v>
      </c>
      <c r="DP293" s="58" t="str">
        <f>_xlfn.XLOOKUP(B293,'[1]Active AMCs- Dealer'!E:E,'[1]Active AMCs- Dealer'!L:L,"Not in AMC",0)</f>
        <v>Not in AMC</v>
      </c>
      <c r="DQ293" s="50" t="s">
        <v>238</v>
      </c>
      <c r="DR293" s="29" t="str">
        <f>_xlfn.XLOOKUP(B293,'[2]1. All Calls'!$R:$R,'[2]1. All Calls'!$F:$F,"",0)</f>
        <v>CC-02063081</v>
      </c>
      <c r="DS293" s="29" t="str">
        <f>_xlfn.XLOOKUP(B293,'[2]1. All Calls'!$R:$R,'[2]1. All Calls'!$AB:$AB,"",0)</f>
        <v>Attend the site for scheduled service so change air filter, oil filter, air oil separator, motor greasing and oil. Then start the unit found running ok.</v>
      </c>
      <c r="DT293" s="30">
        <f>_xlfn.XLOOKUP(DR293,'[2]1. All Calls'!$F:$F,'[2]1. All Calls'!$A:$A,"",0)</f>
        <v>46141.557719907403</v>
      </c>
      <c r="DU293" s="31">
        <f>_xlfn.XLOOKUP(DR293,'[2]1. All Calls'!$F:$F,'[2]1. All Calls'!$B:$B,"",0)</f>
        <v>7263</v>
      </c>
      <c r="DV293" s="31">
        <f>_xlfn.XLOOKUP(B293,[1]MDA_Assets!D:D,[1]MDA_Assets!N:N,"",0)</f>
        <v>4075</v>
      </c>
      <c r="DW293" s="31">
        <f>_xlfn.XLOOKUP(B293,[1]MDA_Assets!D:D,[1]MDA_Assets!O:O,"",0)</f>
        <v>3188</v>
      </c>
      <c r="DX293" s="32" t="str">
        <f>_xlfn.XLOOKUP(B293,[1]MDA_Assets!D:D,[1]MDA_Assets!Q:Q,"",0)</f>
        <v>XD</v>
      </c>
      <c r="DY293" s="33">
        <f>_xlfn.XLOOKUP(B293,[1]MDA_Assets!D:D,[1]MDA_Assets!R:R,"",0)</f>
        <v>46141</v>
      </c>
      <c r="DZ293" s="33">
        <f>_xlfn.XLOOKUP(B293,[1]MDA_Assets!D:D,[1]MDA_Assets!S:S,"",0)</f>
        <v>46141</v>
      </c>
      <c r="EA293" s="33">
        <f>_xlfn.XLOOKUP(B293,[1]MDA_Assets!D:D,[1]MDA_Assets!T:T,"",0)</f>
        <v>46141</v>
      </c>
      <c r="EB293" s="33">
        <f>_xlfn.XLOOKUP(B293,[1]MDA_Assets!D:D,[1]MDA_Assets!U:U,"",0)</f>
        <v>46141</v>
      </c>
      <c r="EC293" s="33">
        <f>_xlfn.XLOOKUP(B293,[1]MDA_Assets!D:D,[1]MDA_Assets!V:V,"",0)</f>
        <v>46141</v>
      </c>
      <c r="ED293" s="33">
        <f>_xlfn.XLOOKUP(B293,[1]MDA_Assets!D:D,[1]MDA_Assets!W:W,"",0)</f>
        <v>45757</v>
      </c>
      <c r="EE293" s="32" t="str">
        <f>_xlfn.XLOOKUP(B293,[1]MDA_Assets!D:D,[1]MDA_Assets!X:X,"",0)</f>
        <v>Yes</v>
      </c>
      <c r="EF293" s="33">
        <f>_xlfn.XLOOKUP(B293,[1]MDA_Assets!D:D,[1]MDA_Assets!Y:Y,"",0)</f>
        <v>0</v>
      </c>
      <c r="EG293" s="33">
        <f>_xlfn.XLOOKUP(B293,[1]MDA_Assets!D:D,[1]MDA_Assets!Z:Z,"",0)</f>
        <v>0</v>
      </c>
      <c r="EH293" s="33">
        <f>_xlfn.XLOOKUP(B293,[1]MDA_Assets!D:D,[1]MDA_Assets!AA:AA,"",0)</f>
        <v>0</v>
      </c>
      <c r="EI293" s="34">
        <f>_xlfn.XLOOKUP(B293,[1]MDA_Assets!D:D,[1]MDA_Assets!P:P,"",0)</f>
        <v>5</v>
      </c>
      <c r="EJ293" s="35" t="str">
        <f>_xlfn.XLOOKUP(B293,[1]MDA_Assets!D:D,[1]MDA_Assets!AB:AB,"",0)</f>
        <v>2000</v>
      </c>
      <c r="EK293" s="35" t="str">
        <f>_xlfn.XLOOKUP(B293,[1]MDA_Assets!D:D,[1]MDA_Assets!AC:AC,"",0)</f>
        <v>2000</v>
      </c>
      <c r="EL293" s="35" t="str">
        <f>_xlfn.XLOOKUP(B293,[1]MDA_Assets!D:D,[1]MDA_Assets!AD:AD,"",0)</f>
        <v>4000</v>
      </c>
      <c r="EM293" s="35" t="str">
        <f>_xlfn.XLOOKUP(B293,[1]MDA_Assets!D:D,[1]MDA_Assets!AE:AE,"",0)</f>
        <v>4000</v>
      </c>
      <c r="EN293" s="35" t="str">
        <f>_xlfn.XLOOKUP(B293,[1]MDA_Assets!D:D,[1]MDA_Assets!AF:AF,"",0)</f>
        <v>737</v>
      </c>
      <c r="EO293" s="35" t="str">
        <f>_xlfn.XLOOKUP(B293,[1]MDA_Assets!D:D,[1]MDA_Assets!AG:AG,"",0)</f>
        <v>4000</v>
      </c>
      <c r="EP293" s="36">
        <f t="shared" si="249"/>
        <v>180</v>
      </c>
      <c r="EQ293" s="36">
        <f t="shared" si="249"/>
        <v>180</v>
      </c>
      <c r="ER293" s="36">
        <f t="shared" si="231"/>
        <v>365</v>
      </c>
      <c r="ES293" s="36">
        <f t="shared" si="232"/>
        <v>365</v>
      </c>
      <c r="ET293" s="36">
        <f t="shared" si="233"/>
        <v>532</v>
      </c>
      <c r="EU293" s="36">
        <f t="shared" si="234"/>
        <v>365</v>
      </c>
      <c r="EV293" s="36" t="str">
        <f t="shared" si="235"/>
        <v/>
      </c>
      <c r="EW293" s="36" t="str">
        <f t="shared" si="207"/>
        <v/>
      </c>
      <c r="EX293" s="36" t="str">
        <f t="shared" si="208"/>
        <v/>
      </c>
      <c r="EY293" s="36">
        <f t="shared" si="206"/>
        <v>5.81</v>
      </c>
      <c r="EZ293" s="36">
        <f t="shared" si="206"/>
        <v>5.81</v>
      </c>
      <c r="FA293" s="36">
        <f t="shared" si="206"/>
        <v>11.78</v>
      </c>
      <c r="FB293" s="36">
        <f t="shared" si="205"/>
        <v>11.78</v>
      </c>
      <c r="FC293" s="36">
        <f t="shared" si="205"/>
        <v>17.170000000000002</v>
      </c>
      <c r="FD293" s="36">
        <f t="shared" si="205"/>
        <v>11.78</v>
      </c>
      <c r="FE293" s="36" t="str">
        <f t="shared" si="205"/>
        <v/>
      </c>
      <c r="FF293" s="36" t="str">
        <f t="shared" si="205"/>
        <v/>
      </c>
      <c r="FG293" s="36" t="str">
        <f t="shared" si="205"/>
        <v/>
      </c>
      <c r="FH293" s="37" t="str" cm="1">
        <f t="array" ref="FH293">_xlfn.IFS(EY293="", "No Data", EY293&lt;0, "Negative/Future", EY293=0, "Zero Days", EY293&lt;=3, "&lt; 3 Months", EY293&lt;=6, "3 to 6 Months", EY293&lt;=9, "6 to 9 Months", EY293&lt;=12, "9 to 12 Months", EY293&lt;=15, "12 to 15 Months", EY293&lt;=18, "15 to 18 Months", EY293&lt;=24, "18 to 24 Months", EY293&gt;24, "&gt; 24 Months")</f>
        <v>3 to 6 Months</v>
      </c>
      <c r="FI293" s="37" t="str" cm="1">
        <f t="array" ref="FI293">_xlfn.IFS(EZ293="", "No Data", EZ293&lt;0, "Negative/Future", EZ293=0, "Zero Days", EZ293&lt;=3, "&lt; 3 Months", EZ293&lt;=6, "3 to 6 Months", EZ293&lt;=9, "6 to 9 Months", EZ293&lt;=12, "9 to 12 Months", EZ293&lt;=15, "12 to 15 Months", EZ293&lt;=18, "15 to 18 Months", EZ293&lt;=24, "18 to 24 Months", EZ293&gt;24, "&gt; 24 Months")</f>
        <v>3 to 6 Months</v>
      </c>
      <c r="FJ293" s="37" t="str" cm="1">
        <f t="array" ref="FJ293">_xlfn.IFS(FA293="", "No Data", FA293&lt;0, "Negative/Future", FA293=0, "Zero Days", FA293&lt;=3, "&lt; 3 Months", FA293&lt;=6, "3 to 6 Months", FA293&lt;=9, "6 to 9 Months", FA293&lt;=12, "9 to 12 Months", FA293&lt;=15, "12 to 15 Months", FA293&lt;=18, "15 to 18 Months", FA293&lt;=24, "18 to 24 Months", FA293&gt;24, "&gt; 24 Months")</f>
        <v>9 to 12 Months</v>
      </c>
      <c r="FK293" s="37" t="str" cm="1">
        <f t="array" ref="FK293">_xlfn.IFS(FB293="", "No Data", FB293&lt;0, "Negative/Future", FB293=0, "Zero Days", FB293&lt;=3, "&lt; 3 Months", FB293&lt;=6, "3 to 6 Months", FB293&lt;=9, "6 to 9 Months", FB293&lt;=12, "9 to 12 Months", FB293&lt;=15, "12 to 15 Months", FB293&lt;=18, "15 to 18 Months", FB293&lt;=24, "18 to 24 Months", FB293&gt;24, "&gt; 24 Months")</f>
        <v>9 to 12 Months</v>
      </c>
      <c r="FL293" s="37" t="str" cm="1">
        <f t="array" ref="FL293">_xlfn.IFS(FC293="", "No Data", FC293&lt;0, "Negative/Future", FC293=0, "Zero Days", FC293&lt;=3, "&lt; 3 Months", FC293&lt;=6, "3 to 6 Months", FC293&lt;=9, "6 to 9 Months", FC293&lt;=12, "9 to 12 Months", FC293&lt;=15, "12 to 15 Months", FC293&lt;=18, "15 to 18 Months", FC293&lt;=24, "18 to 24 Months", FC293&gt;24, "&gt; 24 Months")</f>
        <v>15 to 18 Months</v>
      </c>
      <c r="FM293" s="37" t="str" cm="1">
        <f t="array" ref="FM293">_xlfn.IFS(FD293="", "No Data", FD293&lt;0, "Negative/Future", FD293=0, "Zero Days", FD293&lt;=3, "&lt; 3 Months", FD293&lt;=6, "3 to 6 Months", FD293&lt;=9, "6 to 9 Months", FD293&lt;=12, "9 to 12 Months", FD293&lt;=15, "12 to 15 Months", FD293&lt;=18, "15 to 18 Months", FD293&lt;=24, "18 to 24 Months", FD293&gt;24, "&gt; 24 Months")</f>
        <v>9 to 12 Months</v>
      </c>
      <c r="FN293" s="37" t="str" cm="1">
        <f t="array" ref="FN293">_xlfn.IFS(FE293="", "No Data", FE293&lt;0, "Negative/Future", FE293=0, "Zero Days", FE293&lt;=3, "&lt; 3 Months", FE293&lt;=6, "3 to 6 Months", FE293&lt;=9, "6 to 9 Months", FE293&lt;=12, "9 to 12 Months", FE293&lt;=15, "12 to 15 Months", FE293&lt;=18, "15 to 18 Months", FE293&lt;=24, "18 to 24 Months", FE293&gt;24, "&gt; 24 Months")</f>
        <v>No Data</v>
      </c>
      <c r="FO293" s="37" t="str" cm="1">
        <f t="array" ref="FO293">_xlfn.IFS(FG293="", "No Data", FG293&lt;0, "Negative/Future", FG293=0, "Zero Days", FG293&lt;=3, "&lt; 3 Months", FG293&lt;=6, "3 to 6 Months", FG293&lt;=9, "6 to 9 Months", FG293&lt;=12, "9 to 12 Months", FG293&lt;=15, "12 to 15 Months", FG293&lt;=18, "15 to 18 Months", FG293&lt;=24, "18 to 24 Months", FG293&gt;24, "&gt; 24 Months")</f>
        <v>No Data</v>
      </c>
      <c r="FP293" s="37" t="str" cm="1">
        <f t="array" ref="FP293">_xlfn.IFS(FF293="", "No Data", FF293&lt;0, "Negative/Future", FF293=0, "Zero Days", FF293&lt;=3, "&lt; 3 Months", FF293&lt;=6, "3 to 6 Months", FF293&lt;=9, "6 to 9 Months", FF293&lt;=12, "9 to 12 Months", FF293&lt;=15, "12 to 15 Months", FF293&lt;=18, "15 to 18 Months", FF293&lt;=24, "18 to 24 Months", FF293&gt;24, "&gt; 24 Months")</f>
        <v>No Data</v>
      </c>
      <c r="FQ293" s="29" t="s">
        <v>1480</v>
      </c>
      <c r="FR293" s="29">
        <v>6362114355</v>
      </c>
      <c r="FS293" s="38" t="str">
        <f>VLOOKUP(_xlfn.XLOOKUP(B293,[1]MDA_Assets!D:D,[1]MDA_Assets!I:I,"",0),[1]Validation!$B$1:$C$8,2,0)</f>
        <v>B</v>
      </c>
      <c r="FT293" s="38" t="s">
        <v>202</v>
      </c>
      <c r="FU293" s="31" t="str">
        <f>_xlfn.XLOOKUP(B293,[1]MDA_Assets!D:D,[1]MDA_Assets!X:X,"",0)</f>
        <v>Yes</v>
      </c>
      <c r="FV293" s="39">
        <v>0</v>
      </c>
      <c r="FW293" s="39">
        <v>0</v>
      </c>
      <c r="FX293" s="39">
        <v>0</v>
      </c>
      <c r="FY293" s="39">
        <v>9</v>
      </c>
      <c r="FZ293" s="40">
        <f t="shared" si="250"/>
        <v>46321</v>
      </c>
      <c r="GA293" s="40">
        <f t="shared" si="250"/>
        <v>46321</v>
      </c>
      <c r="GB293" s="40">
        <f t="shared" si="209"/>
        <v>46506</v>
      </c>
      <c r="GC293" s="40">
        <f t="shared" si="210"/>
        <v>46506</v>
      </c>
      <c r="GD293" s="40">
        <f t="shared" si="211"/>
        <v>46673</v>
      </c>
      <c r="GE293" s="40">
        <f t="shared" si="212"/>
        <v>46122</v>
      </c>
      <c r="GF293" s="40" t="str">
        <f t="shared" si="251"/>
        <v/>
      </c>
      <c r="GG293" s="40" t="str">
        <f t="shared" si="251"/>
        <v/>
      </c>
      <c r="GH293" s="40" t="str">
        <f t="shared" si="251"/>
        <v/>
      </c>
      <c r="GI293" s="39">
        <f t="shared" si="236"/>
        <v>0</v>
      </c>
      <c r="GJ293" s="39">
        <f t="shared" si="237"/>
        <v>0</v>
      </c>
      <c r="GK293" s="39">
        <f t="shared" si="238"/>
        <v>0</v>
      </c>
      <c r="GL293" s="39">
        <f t="shared" si="239"/>
        <v>6</v>
      </c>
    </row>
    <row r="294" spans="1:194" x14ac:dyDescent="0.25">
      <c r="A294" s="19">
        <v>328</v>
      </c>
      <c r="B294" s="43" t="s">
        <v>1481</v>
      </c>
      <c r="C294" s="43" t="s">
        <v>254</v>
      </c>
      <c r="D294" s="43" t="s">
        <v>241</v>
      </c>
      <c r="E294" s="43" t="s">
        <v>1473</v>
      </c>
      <c r="F294" s="43" t="s">
        <v>1474</v>
      </c>
      <c r="G294" s="43" t="s">
        <v>190</v>
      </c>
      <c r="H294" s="43" t="s">
        <v>1496</v>
      </c>
      <c r="I294" s="43" t="s">
        <v>192</v>
      </c>
      <c r="J294" s="44">
        <f t="shared" si="213"/>
        <v>46198.5</v>
      </c>
      <c r="K294" s="44">
        <v>45834.5</v>
      </c>
      <c r="L294" s="44">
        <v>45589</v>
      </c>
      <c r="M294" s="43" t="s">
        <v>2410</v>
      </c>
      <c r="N294" s="43" t="s">
        <v>2140</v>
      </c>
      <c r="O294" s="44">
        <v>46051.243587962963</v>
      </c>
      <c r="P294" s="43">
        <v>10</v>
      </c>
      <c r="Q294" s="43"/>
      <c r="R294" s="43"/>
      <c r="S294" s="43" t="s">
        <v>206</v>
      </c>
      <c r="T294" s="44">
        <v>45833.770833333336</v>
      </c>
      <c r="U294" s="44">
        <v>46016.770833333336</v>
      </c>
      <c r="V294" s="44">
        <v>46016.770833333336</v>
      </c>
      <c r="W294" s="44">
        <v>46016.770833333336</v>
      </c>
      <c r="X294" s="44">
        <v>46016.770833333336</v>
      </c>
      <c r="Y294" s="44">
        <v>46016.770833333336</v>
      </c>
      <c r="Z294" s="43" t="s">
        <v>199</v>
      </c>
      <c r="AA294" s="43"/>
      <c r="AB294" s="43"/>
      <c r="AC294" s="43"/>
      <c r="AD294" s="43"/>
      <c r="AE294" s="43">
        <v>0</v>
      </c>
      <c r="AF294" s="43" t="s">
        <v>481</v>
      </c>
      <c r="AG294" s="43" t="s">
        <v>481</v>
      </c>
      <c r="AH294" s="43" t="s">
        <v>482</v>
      </c>
      <c r="AI294" s="43" t="s">
        <v>482</v>
      </c>
      <c r="AJ294" s="43" t="s">
        <v>483</v>
      </c>
      <c r="AK294" s="43" t="s">
        <v>482</v>
      </c>
      <c r="AL294" s="48"/>
      <c r="AM294" s="48"/>
      <c r="AN294" s="48"/>
      <c r="AO294" s="48"/>
      <c r="AP294" s="48"/>
      <c r="AQ294" s="48"/>
      <c r="AR294" s="48"/>
      <c r="AS294" s="48"/>
      <c r="AT294" s="48"/>
      <c r="AU294" s="43">
        <v>0</v>
      </c>
      <c r="AV294" s="43">
        <v>0</v>
      </c>
      <c r="AW294" s="43">
        <v>0</v>
      </c>
      <c r="AX294" s="51" t="s">
        <v>1475</v>
      </c>
      <c r="AY294" s="51" t="s">
        <v>1476</v>
      </c>
      <c r="AZ294" s="51" t="s">
        <v>198</v>
      </c>
      <c r="BA294" s="20" t="str">
        <f t="shared" ca="1" si="244"/>
        <v/>
      </c>
      <c r="BB294" s="20" t="str">
        <f t="shared" ca="1" si="244"/>
        <v/>
      </c>
      <c r="BC294" s="20" t="str">
        <f t="shared" ca="1" si="244"/>
        <v/>
      </c>
      <c r="BD294" s="20" t="str">
        <f t="shared" ca="1" si="244"/>
        <v/>
      </c>
      <c r="BE294" s="20" t="str">
        <f t="shared" ca="1" si="244"/>
        <v/>
      </c>
      <c r="BF294" s="20" t="str">
        <f t="shared" ca="1" si="244"/>
        <v/>
      </c>
      <c r="BG294" s="21" t="str">
        <f t="shared" ca="1" si="241"/>
        <v/>
      </c>
      <c r="BH294" s="21" t="str">
        <f t="shared" ca="1" si="241"/>
        <v/>
      </c>
      <c r="BI294" s="21" t="str">
        <f t="shared" ca="1" si="241"/>
        <v/>
      </c>
      <c r="BJ294" s="22">
        <f t="shared" ca="1" si="214"/>
        <v>0</v>
      </c>
      <c r="BK294" s="21">
        <f t="shared" si="215"/>
        <v>0</v>
      </c>
      <c r="BL294" s="22">
        <f t="shared" ca="1" si="216"/>
        <v>10</v>
      </c>
      <c r="BM294" s="22">
        <f t="shared" ca="1" si="217"/>
        <v>0</v>
      </c>
      <c r="BN294" s="23">
        <f t="shared" ca="1" si="218"/>
        <v>10</v>
      </c>
      <c r="BO294" s="24">
        <f t="shared" ca="1" si="219"/>
        <v>0</v>
      </c>
      <c r="BP294" s="51" t="str">
        <f>_xlfn.XLOOKUP(E294,[1]Validation!E:E,[1]Validation!F:F,"")</f>
        <v>EQ5</v>
      </c>
      <c r="BQ294" s="51" t="str">
        <f>_xlfn.XLOOKUP(BP294,[1]Validation!F:F,[1]Validation!G:G,"")</f>
        <v>EQ2 to EQ7</v>
      </c>
      <c r="BR294" s="52" t="str">
        <f>VLOOKUP(G294,[1]Validation!$B$1:$C$9,2,0)</f>
        <v>B</v>
      </c>
      <c r="BS294" s="51">
        <f t="shared" ca="1" si="220"/>
        <v>11</v>
      </c>
      <c r="BT294" s="53">
        <f>_xlfn.XLOOKUP(B294,'[2]1. All Calls'!$R:$R,'[2]1. All Calls'!$A:$A,"",0)</f>
        <v>46051.472048611096</v>
      </c>
      <c r="BU294" s="51" t="str">
        <f>_xlfn.XLOOKUP(B294,'[2]1. All Calls'!$R:$R,'[2]1. All Calls'!$F:$F,"",0)</f>
        <v>CC-01956986</v>
      </c>
      <c r="BV294" s="51" t="str">
        <f>_xlfn.XLOOKUP(B294,'[2]1. All Calls'!$R:$R,'[2]1. All Calls'!$J:$J,"",0)</f>
        <v>Sales Call</v>
      </c>
      <c r="BW294" s="53" t="str">
        <f>_xlfn.XLOOKUP(B294,'[2]Sch Calls'!$R:$R,'[2]Sch Calls'!$A:$A,"",0)</f>
        <v/>
      </c>
      <c r="BX294" s="51" t="str">
        <f>_xlfn.XLOOKUP(B294,'[2]Sch Calls'!$R:$R,'[2]Sch Calls'!$B:$B,"",0)</f>
        <v/>
      </c>
      <c r="BY294" s="51" t="str">
        <f t="shared" si="247"/>
        <v>24-Jun-26</v>
      </c>
      <c r="BZ294" s="51" t="str">
        <f t="shared" si="247"/>
        <v>24-Jun-26</v>
      </c>
      <c r="CA294" s="51" t="str">
        <f t="shared" si="221"/>
        <v>28-Mar-26</v>
      </c>
      <c r="CB294" s="51" t="str">
        <f t="shared" si="222"/>
        <v>25-Jun-27</v>
      </c>
      <c r="CC294" s="51" t="str">
        <f t="shared" si="223"/>
        <v>26-Dec-27</v>
      </c>
      <c r="CD294" s="51" t="str">
        <f t="shared" si="224"/>
        <v>26-Dec-26</v>
      </c>
      <c r="CE294" s="51">
        <f t="shared" ca="1" si="248"/>
        <v>159</v>
      </c>
      <c r="CF294" s="51">
        <f t="shared" ca="1" si="248"/>
        <v>159</v>
      </c>
      <c r="CG294" s="51">
        <f t="shared" ca="1" si="225"/>
        <v>342</v>
      </c>
      <c r="CH294" s="51">
        <f t="shared" ca="1" si="226"/>
        <v>159</v>
      </c>
      <c r="CI294" s="51">
        <f t="shared" ca="1" si="227"/>
        <v>159</v>
      </c>
      <c r="CJ294" s="51">
        <f t="shared" ca="1" si="228"/>
        <v>159</v>
      </c>
      <c r="CK294" s="51">
        <f t="shared" ca="1" si="245"/>
        <v>0</v>
      </c>
      <c r="CL294" s="51">
        <f t="shared" ca="1" si="245"/>
        <v>0</v>
      </c>
      <c r="CM294" s="51">
        <f t="shared" ca="1" si="245"/>
        <v>0</v>
      </c>
      <c r="CN294" s="51">
        <f t="shared" ca="1" si="245"/>
        <v>0</v>
      </c>
      <c r="CO294" s="51">
        <f t="shared" ca="1" si="245"/>
        <v>0</v>
      </c>
      <c r="CP294" s="51">
        <f t="shared" ca="1" si="245"/>
        <v>0</v>
      </c>
      <c r="CQ294" s="51">
        <f t="shared" ca="1" si="246"/>
        <v>1990</v>
      </c>
      <c r="CR294" s="51">
        <f t="shared" ca="1" si="246"/>
        <v>1990</v>
      </c>
      <c r="CS294" s="51">
        <f t="shared" ca="1" si="246"/>
        <v>3990</v>
      </c>
      <c r="CT294" s="51">
        <f t="shared" ca="1" si="246"/>
        <v>3990</v>
      </c>
      <c r="CU294" s="51">
        <f t="shared" ca="1" si="246"/>
        <v>7990</v>
      </c>
      <c r="CV294" s="54">
        <f t="shared" ca="1" si="246"/>
        <v>3990</v>
      </c>
      <c r="CW294" s="25" t="s">
        <v>212</v>
      </c>
      <c r="CX294" s="55">
        <v>0</v>
      </c>
      <c r="CY294" s="55"/>
      <c r="CZ294" s="26">
        <v>0</v>
      </c>
      <c r="DA294" s="26">
        <v>0</v>
      </c>
      <c r="DB294" s="26">
        <v>0</v>
      </c>
      <c r="DC294" s="26">
        <v>0</v>
      </c>
      <c r="DD294" s="26">
        <v>0</v>
      </c>
      <c r="DE294" s="26">
        <v>0</v>
      </c>
      <c r="DF294" s="26">
        <v>0</v>
      </c>
      <c r="DG294" s="26">
        <v>0</v>
      </c>
      <c r="DH294" s="26">
        <v>0</v>
      </c>
      <c r="DI294" s="26">
        <v>0</v>
      </c>
      <c r="DJ294" s="26">
        <v>0</v>
      </c>
      <c r="DK294" s="26">
        <v>0</v>
      </c>
      <c r="DL294" s="27">
        <f t="shared" si="229"/>
        <v>46126.472048611096</v>
      </c>
      <c r="DM294" s="28">
        <f t="shared" ca="1" si="230"/>
        <v>1</v>
      </c>
      <c r="DN294" s="56">
        <f>_xlfn.XLOOKUP(B294,'[2]1. All Calls'!$R:$R,'[2]1. All Calls'!$A:$A,"",0)</f>
        <v>46051.472048611096</v>
      </c>
      <c r="DO294" s="57" t="str">
        <f ca="1">VLOOKUP(DM294,[1]Validation!$B$20:$C$25,2,0)</f>
        <v>Above 3 months</v>
      </c>
      <c r="DP294" s="58" t="str">
        <f>_xlfn.XLOOKUP(B294,'[1]Active AMCs- Dealer'!E:E,'[1]Active AMCs- Dealer'!L:L,"Not in AMC",0)</f>
        <v>Not in AMC</v>
      </c>
      <c r="DQ294" s="50" t="s">
        <v>250</v>
      </c>
      <c r="DR294" s="29" t="str">
        <f>_xlfn.XLOOKUP(B294,'[2]1. All Calls'!$R:$R,'[2]1. All Calls'!$F:$F,"",0)</f>
        <v>CC-01956986</v>
      </c>
      <c r="DS294" s="29" t="str">
        <f>_xlfn.XLOOKUP(B294,'[2]1. All Calls'!$R:$R,'[2]1. All Calls'!$AB:$AB,"",0)</f>
        <v>Sales call carried out for HMR update not in use</v>
      </c>
      <c r="DT294" s="30">
        <f>_xlfn.XLOOKUP(DR294,'[2]1. All Calls'!$F:$F,'[2]1. All Calls'!$A:$A,"",0)</f>
        <v>46051.472048611096</v>
      </c>
      <c r="DU294" s="31">
        <f>_xlfn.XLOOKUP(DR294,'[2]1. All Calls'!$F:$F,'[2]1. All Calls'!$B:$B,"",0)</f>
        <v>10</v>
      </c>
      <c r="DV294" s="31">
        <f>_xlfn.XLOOKUP(B294,[1]MDA_Assets!D:D,[1]MDA_Assets!N:N,"",0)</f>
        <v>0</v>
      </c>
      <c r="DW294" s="31">
        <f>_xlfn.XLOOKUP(B294,[1]MDA_Assets!D:D,[1]MDA_Assets!O:O,"",0)</f>
        <v>0</v>
      </c>
      <c r="DX294" s="32" t="str">
        <f>_xlfn.XLOOKUP(B294,[1]MDA_Assets!D:D,[1]MDA_Assets!Q:Q,"",0)</f>
        <v>XD</v>
      </c>
      <c r="DY294" s="33">
        <f>_xlfn.XLOOKUP(B294,[1]MDA_Assets!D:D,[1]MDA_Assets!R:R,"",0)</f>
        <v>45834</v>
      </c>
      <c r="DZ294" s="33">
        <f>_xlfn.XLOOKUP(B294,[1]MDA_Assets!D:D,[1]MDA_Assets!S:S,"",0)</f>
        <v>46017</v>
      </c>
      <c r="EA294" s="33">
        <f>_xlfn.XLOOKUP(B294,[1]MDA_Assets!D:D,[1]MDA_Assets!T:T,"",0)</f>
        <v>46017</v>
      </c>
      <c r="EB294" s="33">
        <f>_xlfn.XLOOKUP(B294,[1]MDA_Assets!D:D,[1]MDA_Assets!U:U,"",0)</f>
        <v>46017</v>
      </c>
      <c r="EC294" s="33">
        <f>_xlfn.XLOOKUP(B294,[1]MDA_Assets!D:D,[1]MDA_Assets!V:V,"",0)</f>
        <v>46017</v>
      </c>
      <c r="ED294" s="33">
        <f>_xlfn.XLOOKUP(B294,[1]MDA_Assets!D:D,[1]MDA_Assets!W:W,"",0)</f>
        <v>46017</v>
      </c>
      <c r="EE294" s="32" t="str">
        <f>_xlfn.XLOOKUP(B294,[1]MDA_Assets!D:D,[1]MDA_Assets!X:X,"",0)</f>
        <v>Yes</v>
      </c>
      <c r="EF294" s="33">
        <f>_xlfn.XLOOKUP(B294,[1]MDA_Assets!D:D,[1]MDA_Assets!Y:Y,"",0)</f>
        <v>0</v>
      </c>
      <c r="EG294" s="33">
        <f>_xlfn.XLOOKUP(B294,[1]MDA_Assets!D:D,[1]MDA_Assets!Z:Z,"",0)</f>
        <v>0</v>
      </c>
      <c r="EH294" s="33">
        <f>_xlfn.XLOOKUP(B294,[1]MDA_Assets!D:D,[1]MDA_Assets!AA:AA,"",0)</f>
        <v>0</v>
      </c>
      <c r="EI294" s="34">
        <f>_xlfn.XLOOKUP(B294,[1]MDA_Assets!D:D,[1]MDA_Assets!P:P,"",0)</f>
        <v>0</v>
      </c>
      <c r="EJ294" s="35" t="str">
        <f>_xlfn.XLOOKUP(B294,[1]MDA_Assets!D:D,[1]MDA_Assets!AB:AB,"",0)</f>
        <v>1990</v>
      </c>
      <c r="EK294" s="35" t="str">
        <f>_xlfn.XLOOKUP(B294,[1]MDA_Assets!D:D,[1]MDA_Assets!AC:AC,"",0)</f>
        <v>1990</v>
      </c>
      <c r="EL294" s="35" t="str">
        <f>_xlfn.XLOOKUP(B294,[1]MDA_Assets!D:D,[1]MDA_Assets!AD:AD,"",0)</f>
        <v>3990</v>
      </c>
      <c r="EM294" s="35" t="str">
        <f>_xlfn.XLOOKUP(B294,[1]MDA_Assets!D:D,[1]MDA_Assets!AE:AE,"",0)</f>
        <v>3990</v>
      </c>
      <c r="EN294" s="35" t="str">
        <f>_xlfn.XLOOKUP(B294,[1]MDA_Assets!D:D,[1]MDA_Assets!AF:AF,"",0)</f>
        <v>7990</v>
      </c>
      <c r="EO294" s="35" t="str">
        <f>_xlfn.XLOOKUP(B294,[1]MDA_Assets!D:D,[1]MDA_Assets!AG:AG,"",0)</f>
        <v>3990</v>
      </c>
      <c r="EP294" s="36" t="str">
        <f t="shared" si="249"/>
        <v/>
      </c>
      <c r="EQ294" s="36" t="str">
        <f t="shared" si="249"/>
        <v/>
      </c>
      <c r="ER294" s="36" t="str">
        <f t="shared" si="231"/>
        <v/>
      </c>
      <c r="ES294" s="36" t="str">
        <f t="shared" si="232"/>
        <v/>
      </c>
      <c r="ET294" s="36" t="str">
        <f t="shared" si="233"/>
        <v/>
      </c>
      <c r="EU294" s="36" t="str">
        <f t="shared" si="234"/>
        <v/>
      </c>
      <c r="EV294" s="36" t="str">
        <f t="shared" si="235"/>
        <v/>
      </c>
      <c r="EW294" s="36" t="str">
        <f t="shared" si="207"/>
        <v/>
      </c>
      <c r="EX294" s="36" t="str">
        <f t="shared" si="208"/>
        <v/>
      </c>
      <c r="EY294" s="36" t="str">
        <f t="shared" si="206"/>
        <v/>
      </c>
      <c r="EZ294" s="36" t="str">
        <f t="shared" si="206"/>
        <v/>
      </c>
      <c r="FA294" s="36" t="str">
        <f t="shared" si="206"/>
        <v/>
      </c>
      <c r="FB294" s="36" t="str">
        <f t="shared" si="205"/>
        <v/>
      </c>
      <c r="FC294" s="36" t="str">
        <f t="shared" si="205"/>
        <v/>
      </c>
      <c r="FD294" s="36" t="str">
        <f t="shared" si="205"/>
        <v/>
      </c>
      <c r="FE294" s="36" t="str">
        <f t="shared" si="205"/>
        <v/>
      </c>
      <c r="FF294" s="36" t="str">
        <f t="shared" si="205"/>
        <v/>
      </c>
      <c r="FG294" s="36" t="str">
        <f t="shared" si="205"/>
        <v/>
      </c>
      <c r="FH294" s="37" t="str" cm="1">
        <f t="array" ref="FH294">_xlfn.IFS(EY294="", "No Data", EY294&lt;0, "Negative/Future", EY294=0, "Zero Days", EY294&lt;=3, "&lt; 3 Months", EY294&lt;=6, "3 to 6 Months", EY294&lt;=9, "6 to 9 Months", EY294&lt;=12, "9 to 12 Months", EY294&lt;=15, "12 to 15 Months", EY294&lt;=18, "15 to 18 Months", EY294&lt;=24, "18 to 24 Months", EY294&gt;24, "&gt; 24 Months")</f>
        <v>No Data</v>
      </c>
      <c r="FI294" s="37" t="str" cm="1">
        <f t="array" ref="FI294">_xlfn.IFS(EZ294="", "No Data", EZ294&lt;0, "Negative/Future", EZ294=0, "Zero Days", EZ294&lt;=3, "&lt; 3 Months", EZ294&lt;=6, "3 to 6 Months", EZ294&lt;=9, "6 to 9 Months", EZ294&lt;=12, "9 to 12 Months", EZ294&lt;=15, "12 to 15 Months", EZ294&lt;=18, "15 to 18 Months", EZ294&lt;=24, "18 to 24 Months", EZ294&gt;24, "&gt; 24 Months")</f>
        <v>No Data</v>
      </c>
      <c r="FJ294" s="37" t="str" cm="1">
        <f t="array" ref="FJ294">_xlfn.IFS(FA294="", "No Data", FA294&lt;0, "Negative/Future", FA294=0, "Zero Days", FA294&lt;=3, "&lt; 3 Months", FA294&lt;=6, "3 to 6 Months", FA294&lt;=9, "6 to 9 Months", FA294&lt;=12, "9 to 12 Months", FA294&lt;=15, "12 to 15 Months", FA294&lt;=18, "15 to 18 Months", FA294&lt;=24, "18 to 24 Months", FA294&gt;24, "&gt; 24 Months")</f>
        <v>No Data</v>
      </c>
      <c r="FK294" s="37" t="str" cm="1">
        <f t="array" ref="FK294">_xlfn.IFS(FB294="", "No Data", FB294&lt;0, "Negative/Future", FB294=0, "Zero Days", FB294&lt;=3, "&lt; 3 Months", FB294&lt;=6, "3 to 6 Months", FB294&lt;=9, "6 to 9 Months", FB294&lt;=12, "9 to 12 Months", FB294&lt;=15, "12 to 15 Months", FB294&lt;=18, "15 to 18 Months", FB294&lt;=24, "18 to 24 Months", FB294&gt;24, "&gt; 24 Months")</f>
        <v>No Data</v>
      </c>
      <c r="FL294" s="37" t="str" cm="1">
        <f t="array" ref="FL294">_xlfn.IFS(FC294="", "No Data", FC294&lt;0, "Negative/Future", FC294=0, "Zero Days", FC294&lt;=3, "&lt; 3 Months", FC294&lt;=6, "3 to 6 Months", FC294&lt;=9, "6 to 9 Months", FC294&lt;=12, "9 to 12 Months", FC294&lt;=15, "12 to 15 Months", FC294&lt;=18, "15 to 18 Months", FC294&lt;=24, "18 to 24 Months", FC294&gt;24, "&gt; 24 Months")</f>
        <v>No Data</v>
      </c>
      <c r="FM294" s="37" t="str" cm="1">
        <f t="array" ref="FM294">_xlfn.IFS(FD294="", "No Data", FD294&lt;0, "Negative/Future", FD294=0, "Zero Days", FD294&lt;=3, "&lt; 3 Months", FD294&lt;=6, "3 to 6 Months", FD294&lt;=9, "6 to 9 Months", FD294&lt;=12, "9 to 12 Months", FD294&lt;=15, "12 to 15 Months", FD294&lt;=18, "15 to 18 Months", FD294&lt;=24, "18 to 24 Months", FD294&gt;24, "&gt; 24 Months")</f>
        <v>No Data</v>
      </c>
      <c r="FN294" s="37" t="str" cm="1">
        <f t="array" ref="FN294">_xlfn.IFS(FE294="", "No Data", FE294&lt;0, "Negative/Future", FE294=0, "Zero Days", FE294&lt;=3, "&lt; 3 Months", FE294&lt;=6, "3 to 6 Months", FE294&lt;=9, "6 to 9 Months", FE294&lt;=12, "9 to 12 Months", FE294&lt;=15, "12 to 15 Months", FE294&lt;=18, "15 to 18 Months", FE294&lt;=24, "18 to 24 Months", FE294&gt;24, "&gt; 24 Months")</f>
        <v>No Data</v>
      </c>
      <c r="FO294" s="37" t="str" cm="1">
        <f t="array" ref="FO294">_xlfn.IFS(FG294="", "No Data", FG294&lt;0, "Negative/Future", FG294=0, "Zero Days", FG294&lt;=3, "&lt; 3 Months", FG294&lt;=6, "3 to 6 Months", FG294&lt;=9, "6 to 9 Months", FG294&lt;=12, "9 to 12 Months", FG294&lt;=15, "12 to 15 Months", FG294&lt;=18, "15 to 18 Months", FG294&lt;=24, "18 to 24 Months", FG294&gt;24, "&gt; 24 Months")</f>
        <v>No Data</v>
      </c>
      <c r="FP294" s="37" t="str" cm="1">
        <f t="array" ref="FP294">_xlfn.IFS(FF294="", "No Data", FF294&lt;0, "Negative/Future", FF294=0, "Zero Days", FF294&lt;=3, "&lt; 3 Months", FF294&lt;=6, "3 to 6 Months", FF294&lt;=9, "6 to 9 Months", FF294&lt;=12, "9 to 12 Months", FF294&lt;=15, "12 to 15 Months", FF294&lt;=18, "15 to 18 Months", FF294&lt;=24, "18 to 24 Months", FF294&gt;24, "&gt; 24 Months")</f>
        <v>No Data</v>
      </c>
      <c r="FQ294" s="29" t="s">
        <v>1482</v>
      </c>
      <c r="FR294" s="29">
        <v>9030821928</v>
      </c>
      <c r="FS294" s="38" t="str">
        <f>VLOOKUP(_xlfn.XLOOKUP(B294,[1]MDA_Assets!D:D,[1]MDA_Assets!I:I,"",0),[1]Validation!$B$1:$C$8,2,0)</f>
        <v>B</v>
      </c>
      <c r="FT294" s="38" t="s">
        <v>202</v>
      </c>
      <c r="FU294" s="31" t="str">
        <f>_xlfn.XLOOKUP(B294,[1]MDA_Assets!D:D,[1]MDA_Assets!X:X,"",0)</f>
        <v>Yes</v>
      </c>
      <c r="FV294" s="39">
        <v>0</v>
      </c>
      <c r="FW294" s="39">
        <v>0</v>
      </c>
      <c r="FX294" s="39">
        <v>0</v>
      </c>
      <c r="FY294" s="39">
        <v>9</v>
      </c>
      <c r="FZ294" s="40" t="str">
        <f t="shared" si="250"/>
        <v/>
      </c>
      <c r="GA294" s="40" t="str">
        <f t="shared" si="250"/>
        <v/>
      </c>
      <c r="GB294" s="40" t="str">
        <f t="shared" si="209"/>
        <v/>
      </c>
      <c r="GC294" s="40" t="str">
        <f t="shared" si="210"/>
        <v/>
      </c>
      <c r="GD294" s="40" t="str">
        <f t="shared" si="211"/>
        <v/>
      </c>
      <c r="GE294" s="40" t="str">
        <f t="shared" si="212"/>
        <v/>
      </c>
      <c r="GF294" s="40" t="str">
        <f t="shared" si="251"/>
        <v/>
      </c>
      <c r="GG294" s="40" t="str">
        <f t="shared" si="251"/>
        <v/>
      </c>
      <c r="GH294" s="40" t="str">
        <f t="shared" si="251"/>
        <v/>
      </c>
      <c r="GI294" s="39">
        <f t="shared" si="236"/>
        <v>0</v>
      </c>
      <c r="GJ294" s="39">
        <f t="shared" si="237"/>
        <v>0</v>
      </c>
      <c r="GK294" s="39">
        <f t="shared" si="238"/>
        <v>0</v>
      </c>
      <c r="GL294" s="39">
        <f t="shared" si="239"/>
        <v>0</v>
      </c>
    </row>
    <row r="295" spans="1:194" x14ac:dyDescent="0.25">
      <c r="A295" s="19">
        <v>329</v>
      </c>
      <c r="B295" s="43" t="s">
        <v>3260</v>
      </c>
      <c r="C295" s="43" t="s">
        <v>254</v>
      </c>
      <c r="D295" s="43" t="s">
        <v>241</v>
      </c>
      <c r="E295" s="43" t="s">
        <v>346</v>
      </c>
      <c r="F295" s="43" t="s">
        <v>429</v>
      </c>
      <c r="G295" s="43" t="s">
        <v>3251</v>
      </c>
      <c r="H295" s="43" t="s">
        <v>216</v>
      </c>
      <c r="I295" s="43" t="s">
        <v>192</v>
      </c>
      <c r="J295" s="44" t="str">
        <f t="shared" si="213"/>
        <v/>
      </c>
      <c r="K295" s="43"/>
      <c r="L295" s="44">
        <v>45545</v>
      </c>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8"/>
      <c r="AM295" s="48"/>
      <c r="AN295" s="48"/>
      <c r="AO295" s="48"/>
      <c r="AP295" s="48"/>
      <c r="AQ295" s="48"/>
      <c r="AR295" s="48"/>
      <c r="AS295" s="48"/>
      <c r="AT295" s="48"/>
      <c r="AU295" s="43">
        <v>0</v>
      </c>
      <c r="AV295" s="43">
        <v>0</v>
      </c>
      <c r="AW295" s="43">
        <v>0</v>
      </c>
      <c r="AX295" s="51" t="s">
        <v>430</v>
      </c>
      <c r="AY295" s="51" t="s">
        <v>211</v>
      </c>
      <c r="AZ295" s="51" t="s">
        <v>198</v>
      </c>
      <c r="BA295" s="20" t="str">
        <f t="shared" ca="1" si="244"/>
        <v/>
      </c>
      <c r="BB295" s="20" t="str">
        <f t="shared" ca="1" si="244"/>
        <v/>
      </c>
      <c r="BC295" s="20" t="str">
        <f t="shared" ca="1" si="244"/>
        <v/>
      </c>
      <c r="BD295" s="20" t="str">
        <f t="shared" ca="1" si="244"/>
        <v/>
      </c>
      <c r="BE295" s="20" t="str">
        <f t="shared" ca="1" si="244"/>
        <v/>
      </c>
      <c r="BF295" s="20" t="str">
        <f t="shared" ca="1" si="244"/>
        <v/>
      </c>
      <c r="BG295" s="21" t="str">
        <f t="shared" ca="1" si="241"/>
        <v/>
      </c>
      <c r="BH295" s="21" t="str">
        <f t="shared" ca="1" si="241"/>
        <v/>
      </c>
      <c r="BI295" s="21" t="str">
        <f t="shared" ca="1" si="241"/>
        <v/>
      </c>
      <c r="BJ295" s="22">
        <f t="shared" ca="1" si="214"/>
        <v>0</v>
      </c>
      <c r="BK295" s="21">
        <f t="shared" si="215"/>
        <v>0</v>
      </c>
      <c r="BL295" s="22" t="str">
        <f t="shared" ca="1" si="216"/>
        <v/>
      </c>
      <c r="BM295" s="22" t="str">
        <f t="shared" ca="1" si="217"/>
        <v/>
      </c>
      <c r="BN295" s="23" t="str">
        <f t="shared" ca="1" si="218"/>
        <v/>
      </c>
      <c r="BO295" s="24" t="str">
        <f t="shared" ca="1" si="219"/>
        <v/>
      </c>
      <c r="BP295" s="51" t="str">
        <f>_xlfn.XLOOKUP(E295,[1]Validation!E:E,[1]Validation!F:F,"")</f>
        <v>EN11</v>
      </c>
      <c r="BQ295" s="51" t="str">
        <f>_xlfn.XLOOKUP(BP295,[1]Validation!F:F,[1]Validation!G:G,"")</f>
        <v>EN11 to EN22</v>
      </c>
      <c r="BR295" s="52" t="str">
        <f>VLOOKUP(G295,[1]Validation!$B$1:$C$9,2,0)</f>
        <v>P</v>
      </c>
      <c r="BS295" s="51">
        <f t="shared" ca="1" si="220"/>
        <v>1517</v>
      </c>
      <c r="BT295" s="53" t="str">
        <f>_xlfn.XLOOKUP(B295,'[2]1. All Calls'!$R:$R,'[2]1. All Calls'!$A:$A,"",0)</f>
        <v/>
      </c>
      <c r="BU295" s="51" t="str">
        <f>_xlfn.XLOOKUP(B295,'[2]1. All Calls'!$R:$R,'[2]1. All Calls'!$F:$F,"",0)</f>
        <v/>
      </c>
      <c r="BV295" s="51" t="str">
        <f>_xlfn.XLOOKUP(B295,'[2]1. All Calls'!$R:$R,'[2]1. All Calls'!$J:$J,"",0)</f>
        <v/>
      </c>
      <c r="BW295" s="53" t="str">
        <f>_xlfn.XLOOKUP(B295,'[2]Sch Calls'!$R:$R,'[2]Sch Calls'!$A:$A,"",0)</f>
        <v/>
      </c>
      <c r="BX295" s="51" t="str">
        <f>_xlfn.XLOOKUP(B295,'[2]Sch Calls'!$R:$R,'[2]Sch Calls'!$B:$B,"",0)</f>
        <v/>
      </c>
      <c r="BY295" s="51" t="str">
        <f t="shared" si="247"/>
        <v/>
      </c>
      <c r="BZ295" s="51" t="str">
        <f t="shared" si="247"/>
        <v/>
      </c>
      <c r="CA295" s="51" t="str">
        <f t="shared" si="221"/>
        <v/>
      </c>
      <c r="CB295" s="51" t="str">
        <f t="shared" si="222"/>
        <v/>
      </c>
      <c r="CC295" s="51" t="str">
        <f t="shared" si="223"/>
        <v/>
      </c>
      <c r="CD295" s="51" t="str">
        <f t="shared" si="224"/>
        <v/>
      </c>
      <c r="CE295" s="51" t="str">
        <f t="shared" ca="1" si="248"/>
        <v/>
      </c>
      <c r="CF295" s="51" t="str">
        <f t="shared" ca="1" si="248"/>
        <v/>
      </c>
      <c r="CG295" s="51" t="str">
        <f t="shared" ca="1" si="225"/>
        <v/>
      </c>
      <c r="CH295" s="51" t="str">
        <f t="shared" ca="1" si="226"/>
        <v/>
      </c>
      <c r="CI295" s="51" t="str">
        <f t="shared" ca="1" si="227"/>
        <v/>
      </c>
      <c r="CJ295" s="51" t="str">
        <f t="shared" ca="1" si="228"/>
        <v/>
      </c>
      <c r="CK295" s="51" t="str">
        <f t="shared" ca="1" si="245"/>
        <v/>
      </c>
      <c r="CL295" s="51" t="str">
        <f t="shared" ca="1" si="245"/>
        <v/>
      </c>
      <c r="CM295" s="51" t="str">
        <f t="shared" ca="1" si="245"/>
        <v/>
      </c>
      <c r="CN295" s="51" t="str">
        <f t="shared" ca="1" si="245"/>
        <v/>
      </c>
      <c r="CO295" s="51" t="str">
        <f t="shared" ca="1" si="245"/>
        <v/>
      </c>
      <c r="CP295" s="51" t="str">
        <f t="shared" ca="1" si="245"/>
        <v/>
      </c>
      <c r="CQ295" s="51" t="str">
        <f t="shared" si="246"/>
        <v/>
      </c>
      <c r="CR295" s="51" t="str">
        <f t="shared" si="246"/>
        <v/>
      </c>
      <c r="CS295" s="51" t="str">
        <f t="shared" si="246"/>
        <v/>
      </c>
      <c r="CT295" s="51" t="str">
        <f t="shared" si="246"/>
        <v/>
      </c>
      <c r="CU295" s="51" t="str">
        <f t="shared" si="246"/>
        <v/>
      </c>
      <c r="CV295" s="54" t="str">
        <f t="shared" si="246"/>
        <v/>
      </c>
      <c r="CW295" s="25" t="s">
        <v>212</v>
      </c>
      <c r="CX295" s="55" t="s">
        <v>227</v>
      </c>
      <c r="CY295" s="55"/>
      <c r="CZ295" s="26" t="s">
        <v>227</v>
      </c>
      <c r="DA295" s="26" t="s">
        <v>227</v>
      </c>
      <c r="DB295" s="26" t="s">
        <v>227</v>
      </c>
      <c r="DC295" s="26" t="s">
        <v>227</v>
      </c>
      <c r="DD295" s="26" t="s">
        <v>227</v>
      </c>
      <c r="DE295" s="26" t="s">
        <v>227</v>
      </c>
      <c r="DF295" s="26" t="s">
        <v>227</v>
      </c>
      <c r="DG295" s="26" t="s">
        <v>227</v>
      </c>
      <c r="DH295" s="26" t="s">
        <v>227</v>
      </c>
      <c r="DI295" s="26" t="s">
        <v>227</v>
      </c>
      <c r="DJ295" s="26" t="s">
        <v>227</v>
      </c>
      <c r="DK295" s="26" t="s">
        <v>227</v>
      </c>
      <c r="DL295" s="27" t="str">
        <f t="shared" si="229"/>
        <v>P1</v>
      </c>
      <c r="DM295" s="28" t="str">
        <f t="shared" ca="1" si="230"/>
        <v>P1</v>
      </c>
      <c r="DN295" s="56" t="str">
        <f>_xlfn.XLOOKUP(B295,'[2]1. All Calls'!$R:$R,'[2]1. All Calls'!$A:$A,"",0)</f>
        <v/>
      </c>
      <c r="DO295" s="57" t="str">
        <f ca="1">VLOOKUP(DM295,[1]Validation!$B$20:$C$25,2,0)</f>
        <v>P1</v>
      </c>
      <c r="DP295" s="58" t="str">
        <f>_xlfn.XLOOKUP(B295,'[1]Active AMCs- Dealer'!E:E,'[1]Active AMCs- Dealer'!L:L,"Not in AMC",0)</f>
        <v>Not in AMC</v>
      </c>
      <c r="DQ295" s="58"/>
      <c r="DR295" s="29" t="str">
        <f>_xlfn.XLOOKUP(B295,'[2]1. All Calls'!$R:$R,'[2]1. All Calls'!$F:$F,"",0)</f>
        <v/>
      </c>
      <c r="DS295" s="29" t="str">
        <f>_xlfn.XLOOKUP(B295,'[2]1. All Calls'!$R:$R,'[2]1. All Calls'!$AB:$AB,"",0)</f>
        <v/>
      </c>
      <c r="DT295" s="30" t="str">
        <f>_xlfn.XLOOKUP(DR295,'[2]1. All Calls'!$F:$F,'[2]1. All Calls'!$A:$A,"",0)</f>
        <v/>
      </c>
      <c r="DU295" s="31" t="str">
        <f>_xlfn.XLOOKUP(DR295,'[2]1. All Calls'!$F:$F,'[2]1. All Calls'!$B:$B,"",0)</f>
        <v/>
      </c>
      <c r="DV295" s="31">
        <f>_xlfn.XLOOKUP(B295,[1]MDA_Assets!D:D,[1]MDA_Assets!N:N,"",0)</f>
        <v>0</v>
      </c>
      <c r="DW295" s="31">
        <f>_xlfn.XLOOKUP(B295,[1]MDA_Assets!D:D,[1]MDA_Assets!O:O,"",0)</f>
        <v>0</v>
      </c>
      <c r="DX295" s="32">
        <f>_xlfn.XLOOKUP(B295,[1]MDA_Assets!D:D,[1]MDA_Assets!Q:Q,"",0)</f>
        <v>0</v>
      </c>
      <c r="DY295" s="33">
        <f>_xlfn.XLOOKUP(B295,[1]MDA_Assets!D:D,[1]MDA_Assets!R:R,"",0)</f>
        <v>0</v>
      </c>
      <c r="DZ295" s="33">
        <f>_xlfn.XLOOKUP(B295,[1]MDA_Assets!D:D,[1]MDA_Assets!S:S,"",0)</f>
        <v>0</v>
      </c>
      <c r="EA295" s="33">
        <f>_xlfn.XLOOKUP(B295,[1]MDA_Assets!D:D,[1]MDA_Assets!T:T,"",0)</f>
        <v>0</v>
      </c>
      <c r="EB295" s="33">
        <f>_xlfn.XLOOKUP(B295,[1]MDA_Assets!D:D,[1]MDA_Assets!U:U,"",0)</f>
        <v>0</v>
      </c>
      <c r="EC295" s="33">
        <f>_xlfn.XLOOKUP(B295,[1]MDA_Assets!D:D,[1]MDA_Assets!V:V,"",0)</f>
        <v>0</v>
      </c>
      <c r="ED295" s="33">
        <f>_xlfn.XLOOKUP(B295,[1]MDA_Assets!D:D,[1]MDA_Assets!W:W,"",0)</f>
        <v>0</v>
      </c>
      <c r="EE295" s="32">
        <f>_xlfn.XLOOKUP(B295,[1]MDA_Assets!D:D,[1]MDA_Assets!X:X,"",0)</f>
        <v>0</v>
      </c>
      <c r="EF295" s="33">
        <f>_xlfn.XLOOKUP(B295,[1]MDA_Assets!D:D,[1]MDA_Assets!Y:Y,"",0)</f>
        <v>0</v>
      </c>
      <c r="EG295" s="33">
        <f>_xlfn.XLOOKUP(B295,[1]MDA_Assets!D:D,[1]MDA_Assets!Z:Z,"",0)</f>
        <v>0</v>
      </c>
      <c r="EH295" s="33">
        <f>_xlfn.XLOOKUP(B295,[1]MDA_Assets!D:D,[1]MDA_Assets!AA:AA,"",0)</f>
        <v>0</v>
      </c>
      <c r="EI295" s="34">
        <f>_xlfn.XLOOKUP(B295,[1]MDA_Assets!D:D,[1]MDA_Assets!P:P,"",0)</f>
        <v>0</v>
      </c>
      <c r="EJ295" s="35">
        <f>_xlfn.XLOOKUP(B295,[1]MDA_Assets!D:D,[1]MDA_Assets!AB:AB,"",0)</f>
        <v>0</v>
      </c>
      <c r="EK295" s="35">
        <f>_xlfn.XLOOKUP(B295,[1]MDA_Assets!D:D,[1]MDA_Assets!AC:AC,"",0)</f>
        <v>0</v>
      </c>
      <c r="EL295" s="35">
        <f>_xlfn.XLOOKUP(B295,[1]MDA_Assets!D:D,[1]MDA_Assets!AD:AD,"",0)</f>
        <v>0</v>
      </c>
      <c r="EM295" s="35">
        <f>_xlfn.XLOOKUP(B295,[1]MDA_Assets!D:D,[1]MDA_Assets!AE:AE,"",0)</f>
        <v>0</v>
      </c>
      <c r="EN295" s="35">
        <f>_xlfn.XLOOKUP(B295,[1]MDA_Assets!D:D,[1]MDA_Assets!AF:AF,"",0)</f>
        <v>0</v>
      </c>
      <c r="EO295" s="35">
        <f>_xlfn.XLOOKUP(B295,[1]MDA_Assets!D:D,[1]MDA_Assets!AG:AG,"",0)</f>
        <v>0</v>
      </c>
      <c r="EP295" s="36" t="str">
        <f t="shared" si="249"/>
        <v/>
      </c>
      <c r="EQ295" s="36" t="str">
        <f t="shared" si="249"/>
        <v/>
      </c>
      <c r="ER295" s="36" t="str">
        <f t="shared" si="231"/>
        <v/>
      </c>
      <c r="ES295" s="36" t="str">
        <f t="shared" si="232"/>
        <v/>
      </c>
      <c r="ET295" s="36" t="str">
        <f t="shared" si="233"/>
        <v/>
      </c>
      <c r="EU295" s="36" t="str">
        <f t="shared" si="234"/>
        <v/>
      </c>
      <c r="EV295" s="36" t="str">
        <f t="shared" si="235"/>
        <v/>
      </c>
      <c r="EW295" s="36" t="str">
        <f t="shared" si="207"/>
        <v/>
      </c>
      <c r="EX295" s="36" t="str">
        <f t="shared" si="208"/>
        <v/>
      </c>
      <c r="EY295" s="36" t="str">
        <f t="shared" si="206"/>
        <v/>
      </c>
      <c r="EZ295" s="36" t="str">
        <f t="shared" si="206"/>
        <v/>
      </c>
      <c r="FA295" s="36" t="str">
        <f t="shared" si="206"/>
        <v/>
      </c>
      <c r="FB295" s="36" t="str">
        <f t="shared" si="205"/>
        <v/>
      </c>
      <c r="FC295" s="36" t="str">
        <f t="shared" si="205"/>
        <v/>
      </c>
      <c r="FD295" s="36" t="str">
        <f t="shared" si="205"/>
        <v/>
      </c>
      <c r="FE295" s="36" t="str">
        <f t="shared" si="205"/>
        <v/>
      </c>
      <c r="FF295" s="36" t="str">
        <f t="shared" si="205"/>
        <v/>
      </c>
      <c r="FG295" s="36" t="str">
        <f t="shared" si="205"/>
        <v/>
      </c>
      <c r="FH295" s="37" t="str" cm="1">
        <f t="array" ref="FH295">_xlfn.IFS(EY295="", "No Data", EY295&lt;0, "Negative/Future", EY295=0, "Zero Days", EY295&lt;=3, "&lt; 3 Months", EY295&lt;=6, "3 to 6 Months", EY295&lt;=9, "6 to 9 Months", EY295&lt;=12, "9 to 12 Months", EY295&lt;=15, "12 to 15 Months", EY295&lt;=18, "15 to 18 Months", EY295&lt;=24, "18 to 24 Months", EY295&gt;24, "&gt; 24 Months")</f>
        <v>No Data</v>
      </c>
      <c r="FI295" s="37" t="str" cm="1">
        <f t="array" ref="FI295">_xlfn.IFS(EZ295="", "No Data", EZ295&lt;0, "Negative/Future", EZ295=0, "Zero Days", EZ295&lt;=3, "&lt; 3 Months", EZ295&lt;=6, "3 to 6 Months", EZ295&lt;=9, "6 to 9 Months", EZ295&lt;=12, "9 to 12 Months", EZ295&lt;=15, "12 to 15 Months", EZ295&lt;=18, "15 to 18 Months", EZ295&lt;=24, "18 to 24 Months", EZ295&gt;24, "&gt; 24 Months")</f>
        <v>No Data</v>
      </c>
      <c r="FJ295" s="37" t="str" cm="1">
        <f t="array" ref="FJ295">_xlfn.IFS(FA295="", "No Data", FA295&lt;0, "Negative/Future", FA295=0, "Zero Days", FA295&lt;=3, "&lt; 3 Months", FA295&lt;=6, "3 to 6 Months", FA295&lt;=9, "6 to 9 Months", FA295&lt;=12, "9 to 12 Months", FA295&lt;=15, "12 to 15 Months", FA295&lt;=18, "15 to 18 Months", FA295&lt;=24, "18 to 24 Months", FA295&gt;24, "&gt; 24 Months")</f>
        <v>No Data</v>
      </c>
      <c r="FK295" s="37" t="str" cm="1">
        <f t="array" ref="FK295">_xlfn.IFS(FB295="", "No Data", FB295&lt;0, "Negative/Future", FB295=0, "Zero Days", FB295&lt;=3, "&lt; 3 Months", FB295&lt;=6, "3 to 6 Months", FB295&lt;=9, "6 to 9 Months", FB295&lt;=12, "9 to 12 Months", FB295&lt;=15, "12 to 15 Months", FB295&lt;=18, "15 to 18 Months", FB295&lt;=24, "18 to 24 Months", FB295&gt;24, "&gt; 24 Months")</f>
        <v>No Data</v>
      </c>
      <c r="FL295" s="37" t="str" cm="1">
        <f t="array" ref="FL295">_xlfn.IFS(FC295="", "No Data", FC295&lt;0, "Negative/Future", FC295=0, "Zero Days", FC295&lt;=3, "&lt; 3 Months", FC295&lt;=6, "3 to 6 Months", FC295&lt;=9, "6 to 9 Months", FC295&lt;=12, "9 to 12 Months", FC295&lt;=15, "12 to 15 Months", FC295&lt;=18, "15 to 18 Months", FC295&lt;=24, "18 to 24 Months", FC295&gt;24, "&gt; 24 Months")</f>
        <v>No Data</v>
      </c>
      <c r="FM295" s="37" t="str" cm="1">
        <f t="array" ref="FM295">_xlfn.IFS(FD295="", "No Data", FD295&lt;0, "Negative/Future", FD295=0, "Zero Days", FD295&lt;=3, "&lt; 3 Months", FD295&lt;=6, "3 to 6 Months", FD295&lt;=9, "6 to 9 Months", FD295&lt;=12, "9 to 12 Months", FD295&lt;=15, "12 to 15 Months", FD295&lt;=18, "15 to 18 Months", FD295&lt;=24, "18 to 24 Months", FD295&gt;24, "&gt; 24 Months")</f>
        <v>No Data</v>
      </c>
      <c r="FN295" s="37" t="str" cm="1">
        <f t="array" ref="FN295">_xlfn.IFS(FE295="", "No Data", FE295&lt;0, "Negative/Future", FE295=0, "Zero Days", FE295&lt;=3, "&lt; 3 Months", FE295&lt;=6, "3 to 6 Months", FE295&lt;=9, "6 to 9 Months", FE295&lt;=12, "9 to 12 Months", FE295&lt;=15, "12 to 15 Months", FE295&lt;=18, "15 to 18 Months", FE295&lt;=24, "18 to 24 Months", FE295&gt;24, "&gt; 24 Months")</f>
        <v>No Data</v>
      </c>
      <c r="FO295" s="37" t="str" cm="1">
        <f t="array" ref="FO295">_xlfn.IFS(FG295="", "No Data", FG295&lt;0, "Negative/Future", FG295=0, "Zero Days", FG295&lt;=3, "&lt; 3 Months", FG295&lt;=6, "3 to 6 Months", FG295&lt;=9, "6 to 9 Months", FG295&lt;=12, "9 to 12 Months", FG295&lt;=15, "12 to 15 Months", FG295&lt;=18, "15 to 18 Months", FG295&lt;=24, "18 to 24 Months", FG295&gt;24, "&gt; 24 Months")</f>
        <v>No Data</v>
      </c>
      <c r="FP295" s="37" t="str" cm="1">
        <f t="array" ref="FP295">_xlfn.IFS(FF295="", "No Data", FF295&lt;0, "Negative/Future", FF295=0, "Zero Days", FF295&lt;=3, "&lt; 3 Months", FF295&lt;=6, "3 to 6 Months", FF295&lt;=9, "6 to 9 Months", FF295&lt;=12, "9 to 12 Months", FF295&lt;=15, "12 to 15 Months", FF295&lt;=18, "15 to 18 Months", FF295&lt;=24, "18 to 24 Months", FF295&gt;24, "&gt; 24 Months")</f>
        <v>No Data</v>
      </c>
      <c r="FQ295" s="29" t="s">
        <v>227</v>
      </c>
      <c r="FR295" s="29" t="s">
        <v>227</v>
      </c>
      <c r="FS295" s="38" t="str">
        <f>VLOOKUP(_xlfn.XLOOKUP(B295,[1]MDA_Assets!D:D,[1]MDA_Assets!I:I,"",0),[1]Validation!$B$1:$C$8,2,0)</f>
        <v>P</v>
      </c>
      <c r="FT295" s="38" t="s">
        <v>428</v>
      </c>
      <c r="FU295" s="31">
        <f>_xlfn.XLOOKUP(B295,[1]MDA_Assets!D:D,[1]MDA_Assets!X:X,"",0)</f>
        <v>0</v>
      </c>
      <c r="FV295" s="39">
        <v>0</v>
      </c>
      <c r="FW295" s="39">
        <v>0</v>
      </c>
      <c r="FX295" s="39">
        <v>0</v>
      </c>
      <c r="FY295" s="39">
        <v>9</v>
      </c>
      <c r="FZ295" s="40" t="str">
        <f t="shared" si="250"/>
        <v/>
      </c>
      <c r="GA295" s="40" t="str">
        <f t="shared" si="250"/>
        <v/>
      </c>
      <c r="GB295" s="40" t="str">
        <f t="shared" si="209"/>
        <v/>
      </c>
      <c r="GC295" s="40" t="str">
        <f t="shared" si="210"/>
        <v/>
      </c>
      <c r="GD295" s="40" t="str">
        <f t="shared" si="211"/>
        <v/>
      </c>
      <c r="GE295" s="40" t="str">
        <f t="shared" si="212"/>
        <v/>
      </c>
      <c r="GF295" s="40" t="str">
        <f t="shared" si="251"/>
        <v/>
      </c>
      <c r="GG295" s="40" t="str">
        <f t="shared" si="251"/>
        <v/>
      </c>
      <c r="GH295" s="40" t="str">
        <f t="shared" si="251"/>
        <v/>
      </c>
      <c r="GI295" s="39">
        <f t="shared" si="236"/>
        <v>0</v>
      </c>
      <c r="GJ295" s="39">
        <f t="shared" si="237"/>
        <v>0</v>
      </c>
      <c r="GK295" s="39">
        <f t="shared" si="238"/>
        <v>0</v>
      </c>
      <c r="GL295" s="39">
        <f t="shared" si="239"/>
        <v>0</v>
      </c>
    </row>
    <row r="296" spans="1:194" x14ac:dyDescent="0.25">
      <c r="A296" s="19">
        <v>330</v>
      </c>
      <c r="B296" s="43" t="s">
        <v>1483</v>
      </c>
      <c r="C296" s="43" t="s">
        <v>254</v>
      </c>
      <c r="D296" s="43" t="s">
        <v>241</v>
      </c>
      <c r="E296" s="43" t="s">
        <v>1433</v>
      </c>
      <c r="F296" s="43" t="s">
        <v>1484</v>
      </c>
      <c r="G296" s="43" t="s">
        <v>190</v>
      </c>
      <c r="H296" s="43" t="s">
        <v>216</v>
      </c>
      <c r="I296" s="43" t="s">
        <v>192</v>
      </c>
      <c r="J296" s="44">
        <f t="shared" si="213"/>
        <v>46090.645833333336</v>
      </c>
      <c r="K296" s="44">
        <v>45726.645833333336</v>
      </c>
      <c r="L296" s="44">
        <v>45468</v>
      </c>
      <c r="M296" s="43" t="s">
        <v>2411</v>
      </c>
      <c r="N296" s="43" t="s">
        <v>226</v>
      </c>
      <c r="O296" s="44">
        <v>46054.4374537037</v>
      </c>
      <c r="P296" s="43">
        <v>2765</v>
      </c>
      <c r="Q296" s="43">
        <v>1217</v>
      </c>
      <c r="R296" s="43">
        <v>1548</v>
      </c>
      <c r="S296" s="43" t="s">
        <v>206</v>
      </c>
      <c r="T296" s="44">
        <v>45991.770833333336</v>
      </c>
      <c r="U296" s="44">
        <v>46053.770833333336</v>
      </c>
      <c r="V296" s="44">
        <v>45991.770833333336</v>
      </c>
      <c r="W296" s="44">
        <v>45991.770833333336</v>
      </c>
      <c r="X296" s="44">
        <v>45991.770833333336</v>
      </c>
      <c r="Y296" s="44">
        <v>45991.770833333336</v>
      </c>
      <c r="Z296" s="43" t="s">
        <v>199</v>
      </c>
      <c r="AA296" s="43"/>
      <c r="AB296" s="43"/>
      <c r="AC296" s="43"/>
      <c r="AD296" s="43"/>
      <c r="AE296" s="43">
        <v>4</v>
      </c>
      <c r="AF296" s="43" t="s">
        <v>2412</v>
      </c>
      <c r="AG296" s="43" t="s">
        <v>2412</v>
      </c>
      <c r="AH296" s="43" t="s">
        <v>2413</v>
      </c>
      <c r="AI296" s="43" t="s">
        <v>2413</v>
      </c>
      <c r="AJ296" s="43" t="s">
        <v>2414</v>
      </c>
      <c r="AK296" s="43" t="s">
        <v>2413</v>
      </c>
      <c r="AL296" s="47">
        <v>46233</v>
      </c>
      <c r="AM296" s="45">
        <v>46171</v>
      </c>
      <c r="AN296" s="47">
        <v>46356</v>
      </c>
      <c r="AO296" s="47">
        <v>46356</v>
      </c>
      <c r="AP296" s="47">
        <v>46721</v>
      </c>
      <c r="AQ296" s="47">
        <v>46356</v>
      </c>
      <c r="AR296" s="48"/>
      <c r="AS296" s="48"/>
      <c r="AT296" s="48"/>
      <c r="AU296" s="43">
        <v>0</v>
      </c>
      <c r="AV296" s="43">
        <v>1</v>
      </c>
      <c r="AW296" s="43">
        <v>0</v>
      </c>
      <c r="AX296" s="51" t="s">
        <v>1450</v>
      </c>
      <c r="AY296" s="51" t="s">
        <v>221</v>
      </c>
      <c r="AZ296" s="51" t="s">
        <v>198</v>
      </c>
      <c r="BA296" s="20">
        <f t="shared" ca="1" si="244"/>
        <v>0</v>
      </c>
      <c r="BB296" s="20">
        <f t="shared" ca="1" si="244"/>
        <v>1</v>
      </c>
      <c r="BC296" s="20">
        <f t="shared" ca="1" si="244"/>
        <v>0</v>
      </c>
      <c r="BD296" s="20">
        <f t="shared" ca="1" si="244"/>
        <v>0</v>
      </c>
      <c r="BE296" s="20">
        <f t="shared" ca="1" si="244"/>
        <v>0</v>
      </c>
      <c r="BF296" s="20">
        <f t="shared" ca="1" si="244"/>
        <v>0</v>
      </c>
      <c r="BG296" s="21" t="str">
        <f t="shared" ca="1" si="241"/>
        <v/>
      </c>
      <c r="BH296" s="21" t="str">
        <f t="shared" ca="1" si="241"/>
        <v/>
      </c>
      <c r="BI296" s="21" t="str">
        <f t="shared" ca="1" si="241"/>
        <v/>
      </c>
      <c r="BJ296" s="22">
        <f t="shared" ca="1" si="214"/>
        <v>1</v>
      </c>
      <c r="BK296" s="21">
        <f t="shared" si="215"/>
        <v>4</v>
      </c>
      <c r="BL296" s="22">
        <f t="shared" ca="1" si="216"/>
        <v>3251</v>
      </c>
      <c r="BM296" s="22">
        <f t="shared" ca="1" si="217"/>
        <v>1430</v>
      </c>
      <c r="BN296" s="23">
        <f t="shared" ca="1" si="218"/>
        <v>1821</v>
      </c>
      <c r="BO296" s="24">
        <f t="shared" ca="1" si="219"/>
        <v>486</v>
      </c>
      <c r="BP296" s="51" t="str">
        <f>_xlfn.XLOOKUP(E296,[1]Validation!E:E,[1]Validation!F:F,"")</f>
        <v>EN5</v>
      </c>
      <c r="BQ296" s="51" t="str">
        <f>_xlfn.XLOOKUP(BP296,[1]Validation!F:F,[1]Validation!G:G,"")</f>
        <v>EN4 to EN7</v>
      </c>
      <c r="BR296" s="52" t="str">
        <f>VLOOKUP(G296,[1]Validation!$B$1:$C$9,2,0)</f>
        <v>B</v>
      </c>
      <c r="BS296" s="51">
        <f t="shared" ca="1" si="220"/>
        <v>15</v>
      </c>
      <c r="BT296" s="53">
        <f>_xlfn.XLOOKUP(B296,'[2]1. All Calls'!$R:$R,'[2]1. All Calls'!$A:$A,"",0)</f>
        <v>46048.271990740701</v>
      </c>
      <c r="BU296" s="51" t="str">
        <f>_xlfn.XLOOKUP(B296,'[2]1. All Calls'!$R:$R,'[2]1. All Calls'!$F:$F,"",0)</f>
        <v>CC-01953224</v>
      </c>
      <c r="BV296" s="51" t="str">
        <f>_xlfn.XLOOKUP(B296,'[2]1. All Calls'!$R:$R,'[2]1. All Calls'!$J:$J,"",0)</f>
        <v>Schedule Service - AMC</v>
      </c>
      <c r="BW296" s="53">
        <f>_xlfn.XLOOKUP(B296,'[2]Sch Calls'!$R:$R,'[2]Sch Calls'!$A:$A,"",0)</f>
        <v>45992.623634259297</v>
      </c>
      <c r="BX296" s="51">
        <f>_xlfn.XLOOKUP(B296,'[2]Sch Calls'!$R:$R,'[2]Sch Calls'!$B:$B,"",0)</f>
        <v>2517</v>
      </c>
      <c r="BY296" s="51" t="str">
        <f t="shared" si="247"/>
        <v>31-Jul-26</v>
      </c>
      <c r="BZ296" s="51" t="str">
        <f t="shared" si="247"/>
        <v>30-May-26</v>
      </c>
      <c r="CA296" s="51" t="str">
        <f t="shared" si="221"/>
        <v>02-Sep-26</v>
      </c>
      <c r="CB296" s="51" t="str">
        <f t="shared" si="222"/>
        <v>31-May-27</v>
      </c>
      <c r="CC296" s="51" t="str">
        <f t="shared" si="223"/>
        <v>01-Dec-27</v>
      </c>
      <c r="CD296" s="51" t="str">
        <f t="shared" si="224"/>
        <v>01-Dec-26</v>
      </c>
      <c r="CE296" s="51">
        <f t="shared" ca="1" si="248"/>
        <v>122</v>
      </c>
      <c r="CF296" s="51">
        <f t="shared" ca="1" si="248"/>
        <v>184</v>
      </c>
      <c r="CG296" s="51">
        <f t="shared" ca="1" si="225"/>
        <v>184</v>
      </c>
      <c r="CH296" s="51">
        <f t="shared" ca="1" si="226"/>
        <v>184</v>
      </c>
      <c r="CI296" s="51">
        <f t="shared" ca="1" si="227"/>
        <v>184</v>
      </c>
      <c r="CJ296" s="51">
        <f t="shared" ca="1" si="228"/>
        <v>184</v>
      </c>
      <c r="CK296" s="51">
        <f t="shared" ca="1" si="245"/>
        <v>488</v>
      </c>
      <c r="CL296" s="51">
        <f t="shared" ca="1" si="245"/>
        <v>736</v>
      </c>
      <c r="CM296" s="51">
        <f t="shared" ca="1" si="245"/>
        <v>736</v>
      </c>
      <c r="CN296" s="51">
        <f t="shared" ca="1" si="245"/>
        <v>736</v>
      </c>
      <c r="CO296" s="51">
        <f t="shared" ca="1" si="245"/>
        <v>736</v>
      </c>
      <c r="CP296" s="51">
        <f t="shared" ca="1" si="245"/>
        <v>736</v>
      </c>
      <c r="CQ296" s="51">
        <f t="shared" ca="1" si="246"/>
        <v>1264</v>
      </c>
      <c r="CR296" s="51">
        <f t="shared" ca="1" si="246"/>
        <v>1016</v>
      </c>
      <c r="CS296" s="51">
        <f t="shared" ca="1" si="246"/>
        <v>3016</v>
      </c>
      <c r="CT296" s="51">
        <f t="shared" ca="1" si="246"/>
        <v>3016</v>
      </c>
      <c r="CU296" s="51">
        <f t="shared" ca="1" si="246"/>
        <v>4499</v>
      </c>
      <c r="CV296" s="54">
        <f t="shared" ca="1" si="246"/>
        <v>3016</v>
      </c>
      <c r="CW296" s="25" t="s">
        <v>212</v>
      </c>
      <c r="CX296" s="55">
        <v>0.44</v>
      </c>
      <c r="CY296" s="55"/>
      <c r="CZ296" s="26">
        <v>0</v>
      </c>
      <c r="DA296" s="26">
        <v>0</v>
      </c>
      <c r="DB296" s="26">
        <v>0</v>
      </c>
      <c r="DC296" s="26">
        <v>0</v>
      </c>
      <c r="DD296" s="26">
        <v>0</v>
      </c>
      <c r="DE296" s="26">
        <v>0</v>
      </c>
      <c r="DF296" s="26">
        <v>0</v>
      </c>
      <c r="DG296" s="26">
        <v>0</v>
      </c>
      <c r="DH296" s="26">
        <v>0</v>
      </c>
      <c r="DI296" s="26">
        <v>0</v>
      </c>
      <c r="DJ296" s="26">
        <v>0</v>
      </c>
      <c r="DK296" s="26">
        <v>0</v>
      </c>
      <c r="DL296" s="27">
        <f t="shared" si="229"/>
        <v>46123.271990740701</v>
      </c>
      <c r="DM296" s="28">
        <f t="shared" ca="1" si="230"/>
        <v>1</v>
      </c>
      <c r="DN296" s="56">
        <f>_xlfn.XLOOKUP(B296,'[2]1. All Calls'!$R:$R,'[2]1. All Calls'!$A:$A,"",0)</f>
        <v>46048.271990740701</v>
      </c>
      <c r="DO296" s="57" t="str">
        <f ca="1">VLOOKUP(DM296,[1]Validation!$B$20:$C$25,2,0)</f>
        <v>Above 3 months</v>
      </c>
      <c r="DP296" s="58" t="str">
        <f>_xlfn.XLOOKUP(B296,'[1]Active AMCs- Dealer'!E:E,'[1]Active AMCs- Dealer'!L:L,"Not in AMC",0)</f>
        <v>AMC</v>
      </c>
      <c r="DQ296" s="58"/>
      <c r="DR296" s="29" t="str">
        <f>_xlfn.XLOOKUP(B296,'[2]1. All Calls'!$R:$R,'[2]1. All Calls'!$F:$F,"",0)</f>
        <v>CC-01953224</v>
      </c>
      <c r="DS296" s="29" t="str">
        <f>_xlfn.XLOOKUP(B296,'[2]1. All Calls'!$R:$R,'[2]1. All Calls'!$AB:$AB,"",0)</f>
        <v>AMC visit carried out</v>
      </c>
      <c r="DT296" s="30">
        <f>_xlfn.XLOOKUP(DR296,'[2]1. All Calls'!$F:$F,'[2]1. All Calls'!$A:$A,"",0)</f>
        <v>46048.271990740701</v>
      </c>
      <c r="DU296" s="31">
        <f>_xlfn.XLOOKUP(DR296,'[2]1. All Calls'!$F:$F,'[2]1. All Calls'!$B:$B,"",0)</f>
        <v>2765</v>
      </c>
      <c r="DV296" s="31">
        <f>_xlfn.XLOOKUP(B296,[1]MDA_Assets!D:D,[1]MDA_Assets!N:N,"",0)</f>
        <v>1217</v>
      </c>
      <c r="DW296" s="31">
        <f>_xlfn.XLOOKUP(B296,[1]MDA_Assets!D:D,[1]MDA_Assets!O:O,"",0)</f>
        <v>1548</v>
      </c>
      <c r="DX296" s="32" t="str">
        <f>_xlfn.XLOOKUP(B296,[1]MDA_Assets!D:D,[1]MDA_Assets!Q:Q,"",0)</f>
        <v>XD</v>
      </c>
      <c r="DY296" s="33">
        <f>_xlfn.XLOOKUP(B296,[1]MDA_Assets!D:D,[1]MDA_Assets!R:R,"",0)</f>
        <v>45992</v>
      </c>
      <c r="DZ296" s="33">
        <f>_xlfn.XLOOKUP(B296,[1]MDA_Assets!D:D,[1]MDA_Assets!S:S,"",0)</f>
        <v>46054</v>
      </c>
      <c r="EA296" s="33">
        <f>_xlfn.XLOOKUP(B296,[1]MDA_Assets!D:D,[1]MDA_Assets!T:T,"",0)</f>
        <v>45992</v>
      </c>
      <c r="EB296" s="33">
        <f>_xlfn.XLOOKUP(B296,[1]MDA_Assets!D:D,[1]MDA_Assets!U:U,"",0)</f>
        <v>45992</v>
      </c>
      <c r="EC296" s="33">
        <f>_xlfn.XLOOKUP(B296,[1]MDA_Assets!D:D,[1]MDA_Assets!V:V,"",0)</f>
        <v>45992</v>
      </c>
      <c r="ED296" s="33">
        <f>_xlfn.XLOOKUP(B296,[1]MDA_Assets!D:D,[1]MDA_Assets!W:W,"",0)</f>
        <v>45992</v>
      </c>
      <c r="EE296" s="32" t="str">
        <f>_xlfn.XLOOKUP(B296,[1]MDA_Assets!D:D,[1]MDA_Assets!X:X,"",0)</f>
        <v>Yes</v>
      </c>
      <c r="EF296" s="33">
        <f>_xlfn.XLOOKUP(B296,[1]MDA_Assets!D:D,[1]MDA_Assets!Y:Y,"",0)</f>
        <v>0</v>
      </c>
      <c r="EG296" s="33">
        <f>_xlfn.XLOOKUP(B296,[1]MDA_Assets!D:D,[1]MDA_Assets!Z:Z,"",0)</f>
        <v>0</v>
      </c>
      <c r="EH296" s="33">
        <f>_xlfn.XLOOKUP(B296,[1]MDA_Assets!D:D,[1]MDA_Assets!AA:AA,"",0)</f>
        <v>0</v>
      </c>
      <c r="EI296" s="34">
        <f>_xlfn.XLOOKUP(B296,[1]MDA_Assets!D:D,[1]MDA_Assets!P:P,"",0)</f>
        <v>4</v>
      </c>
      <c r="EJ296" s="35" t="str">
        <f>_xlfn.XLOOKUP(B296,[1]MDA_Assets!D:D,[1]MDA_Assets!AB:AB,"",0)</f>
        <v>1752</v>
      </c>
      <c r="EK296" s="35" t="str">
        <f>_xlfn.XLOOKUP(B296,[1]MDA_Assets!D:D,[1]MDA_Assets!AC:AC,"",0)</f>
        <v>1752</v>
      </c>
      <c r="EL296" s="35" t="str">
        <f>_xlfn.XLOOKUP(B296,[1]MDA_Assets!D:D,[1]MDA_Assets!AD:AD,"",0)</f>
        <v>3752</v>
      </c>
      <c r="EM296" s="35" t="str">
        <f>_xlfn.XLOOKUP(B296,[1]MDA_Assets!D:D,[1]MDA_Assets!AE:AE,"",0)</f>
        <v>3752</v>
      </c>
      <c r="EN296" s="35" t="str">
        <f>_xlfn.XLOOKUP(B296,[1]MDA_Assets!D:D,[1]MDA_Assets!AF:AF,"",0)</f>
        <v>5235</v>
      </c>
      <c r="EO296" s="35" t="str">
        <f>_xlfn.XLOOKUP(B296,[1]MDA_Assets!D:D,[1]MDA_Assets!AG:AG,"",0)</f>
        <v>3752</v>
      </c>
      <c r="EP296" s="36">
        <f t="shared" si="249"/>
        <v>180</v>
      </c>
      <c r="EQ296" s="36">
        <f t="shared" si="249"/>
        <v>180</v>
      </c>
      <c r="ER296" s="36">
        <f t="shared" si="231"/>
        <v>365</v>
      </c>
      <c r="ES296" s="36">
        <f t="shared" si="232"/>
        <v>365</v>
      </c>
      <c r="ET296" s="36">
        <f t="shared" si="233"/>
        <v>730</v>
      </c>
      <c r="EU296" s="36">
        <f t="shared" si="234"/>
        <v>365</v>
      </c>
      <c r="EV296" s="36" t="str">
        <f t="shared" si="235"/>
        <v/>
      </c>
      <c r="EW296" s="36" t="str">
        <f t="shared" si="207"/>
        <v/>
      </c>
      <c r="EX296" s="36" t="str">
        <f t="shared" si="208"/>
        <v/>
      </c>
      <c r="EY296" s="36">
        <f t="shared" si="206"/>
        <v>5.81</v>
      </c>
      <c r="EZ296" s="36">
        <f t="shared" si="206"/>
        <v>5.81</v>
      </c>
      <c r="FA296" s="36">
        <f t="shared" si="206"/>
        <v>11.78</v>
      </c>
      <c r="FB296" s="36">
        <f t="shared" si="205"/>
        <v>11.78</v>
      </c>
      <c r="FC296" s="36">
        <f t="shared" si="205"/>
        <v>23.55</v>
      </c>
      <c r="FD296" s="36">
        <f t="shared" si="205"/>
        <v>11.78</v>
      </c>
      <c r="FE296" s="36" t="str">
        <f t="shared" si="205"/>
        <v/>
      </c>
      <c r="FF296" s="36" t="str">
        <f t="shared" si="205"/>
        <v/>
      </c>
      <c r="FG296" s="36" t="str">
        <f t="shared" si="205"/>
        <v/>
      </c>
      <c r="FH296" s="37" t="str" cm="1">
        <f t="array" ref="FH296">_xlfn.IFS(EY296="", "No Data", EY296&lt;0, "Negative/Future", EY296=0, "Zero Days", EY296&lt;=3, "&lt; 3 Months", EY296&lt;=6, "3 to 6 Months", EY296&lt;=9, "6 to 9 Months", EY296&lt;=12, "9 to 12 Months", EY296&lt;=15, "12 to 15 Months", EY296&lt;=18, "15 to 18 Months", EY296&lt;=24, "18 to 24 Months", EY296&gt;24, "&gt; 24 Months")</f>
        <v>3 to 6 Months</v>
      </c>
      <c r="FI296" s="37" t="str" cm="1">
        <f t="array" ref="FI296">_xlfn.IFS(EZ296="", "No Data", EZ296&lt;0, "Negative/Future", EZ296=0, "Zero Days", EZ296&lt;=3, "&lt; 3 Months", EZ296&lt;=6, "3 to 6 Months", EZ296&lt;=9, "6 to 9 Months", EZ296&lt;=12, "9 to 12 Months", EZ296&lt;=15, "12 to 15 Months", EZ296&lt;=18, "15 to 18 Months", EZ296&lt;=24, "18 to 24 Months", EZ296&gt;24, "&gt; 24 Months")</f>
        <v>3 to 6 Months</v>
      </c>
      <c r="FJ296" s="37" t="str" cm="1">
        <f t="array" ref="FJ296">_xlfn.IFS(FA296="", "No Data", FA296&lt;0, "Negative/Future", FA296=0, "Zero Days", FA296&lt;=3, "&lt; 3 Months", FA296&lt;=6, "3 to 6 Months", FA296&lt;=9, "6 to 9 Months", FA296&lt;=12, "9 to 12 Months", FA296&lt;=15, "12 to 15 Months", FA296&lt;=18, "15 to 18 Months", FA296&lt;=24, "18 to 24 Months", FA296&gt;24, "&gt; 24 Months")</f>
        <v>9 to 12 Months</v>
      </c>
      <c r="FK296" s="37" t="str" cm="1">
        <f t="array" ref="FK296">_xlfn.IFS(FB296="", "No Data", FB296&lt;0, "Negative/Future", FB296=0, "Zero Days", FB296&lt;=3, "&lt; 3 Months", FB296&lt;=6, "3 to 6 Months", FB296&lt;=9, "6 to 9 Months", FB296&lt;=12, "9 to 12 Months", FB296&lt;=15, "12 to 15 Months", FB296&lt;=18, "15 to 18 Months", FB296&lt;=24, "18 to 24 Months", FB296&gt;24, "&gt; 24 Months")</f>
        <v>9 to 12 Months</v>
      </c>
      <c r="FL296" s="37" t="str" cm="1">
        <f t="array" ref="FL296">_xlfn.IFS(FC296="", "No Data", FC296&lt;0, "Negative/Future", FC296=0, "Zero Days", FC296&lt;=3, "&lt; 3 Months", FC296&lt;=6, "3 to 6 Months", FC296&lt;=9, "6 to 9 Months", FC296&lt;=12, "9 to 12 Months", FC296&lt;=15, "12 to 15 Months", FC296&lt;=18, "15 to 18 Months", FC296&lt;=24, "18 to 24 Months", FC296&gt;24, "&gt; 24 Months")</f>
        <v>18 to 24 Months</v>
      </c>
      <c r="FM296" s="37" t="str" cm="1">
        <f t="array" ref="FM296">_xlfn.IFS(FD296="", "No Data", FD296&lt;0, "Negative/Future", FD296=0, "Zero Days", FD296&lt;=3, "&lt; 3 Months", FD296&lt;=6, "3 to 6 Months", FD296&lt;=9, "6 to 9 Months", FD296&lt;=12, "9 to 12 Months", FD296&lt;=15, "12 to 15 Months", FD296&lt;=18, "15 to 18 Months", FD296&lt;=24, "18 to 24 Months", FD296&gt;24, "&gt; 24 Months")</f>
        <v>9 to 12 Months</v>
      </c>
      <c r="FN296" s="37" t="str" cm="1">
        <f t="array" ref="FN296">_xlfn.IFS(FE296="", "No Data", FE296&lt;0, "Negative/Future", FE296=0, "Zero Days", FE296&lt;=3, "&lt; 3 Months", FE296&lt;=6, "3 to 6 Months", FE296&lt;=9, "6 to 9 Months", FE296&lt;=12, "9 to 12 Months", FE296&lt;=15, "12 to 15 Months", FE296&lt;=18, "15 to 18 Months", FE296&lt;=24, "18 to 24 Months", FE296&gt;24, "&gt; 24 Months")</f>
        <v>No Data</v>
      </c>
      <c r="FO296" s="37" t="str" cm="1">
        <f t="array" ref="FO296">_xlfn.IFS(FG296="", "No Data", FG296&lt;0, "Negative/Future", FG296=0, "Zero Days", FG296&lt;=3, "&lt; 3 Months", FG296&lt;=6, "3 to 6 Months", FG296&lt;=9, "6 to 9 Months", FG296&lt;=12, "9 to 12 Months", FG296&lt;=15, "12 to 15 Months", FG296&lt;=18, "15 to 18 Months", FG296&lt;=24, "18 to 24 Months", FG296&gt;24, "&gt; 24 Months")</f>
        <v>No Data</v>
      </c>
      <c r="FP296" s="37" t="str" cm="1">
        <f t="array" ref="FP296">_xlfn.IFS(FF296="", "No Data", FF296&lt;0, "Negative/Future", FF296=0, "Zero Days", FF296&lt;=3, "&lt; 3 Months", FF296&lt;=6, "3 to 6 Months", FF296&lt;=9, "6 to 9 Months", FF296&lt;=12, "9 to 12 Months", FF296&lt;=15, "12 to 15 Months", FF296&lt;=18, "15 to 18 Months", FF296&lt;=24, "18 to 24 Months", FF296&gt;24, "&gt; 24 Months")</f>
        <v>No Data</v>
      </c>
      <c r="FQ296" s="29" t="s">
        <v>736</v>
      </c>
      <c r="FR296" s="29">
        <v>9955009511</v>
      </c>
      <c r="FS296" s="38" t="str">
        <f>VLOOKUP(_xlfn.XLOOKUP(B296,[1]MDA_Assets!D:D,[1]MDA_Assets!I:I,"",0),[1]Validation!$B$1:$C$8,2,0)</f>
        <v>B</v>
      </c>
      <c r="FT296" s="38" t="s">
        <v>202</v>
      </c>
      <c r="FU296" s="31" t="str">
        <f>_xlfn.XLOOKUP(B296,[1]MDA_Assets!D:D,[1]MDA_Assets!X:X,"",0)</f>
        <v>Yes</v>
      </c>
      <c r="FV296" s="39">
        <v>0</v>
      </c>
      <c r="FW296" s="39">
        <v>1</v>
      </c>
      <c r="FX296" s="39">
        <v>0</v>
      </c>
      <c r="FY296" s="39">
        <v>8</v>
      </c>
      <c r="FZ296" s="40">
        <f t="shared" si="250"/>
        <v>46234</v>
      </c>
      <c r="GA296" s="40">
        <f t="shared" si="250"/>
        <v>46172</v>
      </c>
      <c r="GB296" s="40">
        <f t="shared" si="209"/>
        <v>46357</v>
      </c>
      <c r="GC296" s="40">
        <f t="shared" si="210"/>
        <v>46357</v>
      </c>
      <c r="GD296" s="40">
        <f t="shared" si="211"/>
        <v>46722</v>
      </c>
      <c r="GE296" s="40">
        <f t="shared" si="212"/>
        <v>46357</v>
      </c>
      <c r="GF296" s="40" t="str">
        <f t="shared" si="251"/>
        <v/>
      </c>
      <c r="GG296" s="40" t="str">
        <f t="shared" si="251"/>
        <v/>
      </c>
      <c r="GH296" s="40" t="str">
        <f t="shared" si="251"/>
        <v/>
      </c>
      <c r="GI296" s="39">
        <f t="shared" si="236"/>
        <v>0</v>
      </c>
      <c r="GJ296" s="39">
        <f t="shared" si="237"/>
        <v>0</v>
      </c>
      <c r="GK296" s="39">
        <f t="shared" si="238"/>
        <v>0</v>
      </c>
      <c r="GL296" s="39">
        <f t="shared" si="239"/>
        <v>6</v>
      </c>
    </row>
    <row r="297" spans="1:194" x14ac:dyDescent="0.25">
      <c r="A297" s="19">
        <v>331</v>
      </c>
      <c r="B297" s="43" t="s">
        <v>1486</v>
      </c>
      <c r="C297" s="43" t="s">
        <v>186</v>
      </c>
      <c r="D297" s="43" t="s">
        <v>241</v>
      </c>
      <c r="E297" s="43" t="s">
        <v>1487</v>
      </c>
      <c r="F297" s="43" t="s">
        <v>1309</v>
      </c>
      <c r="G297" s="43" t="s">
        <v>243</v>
      </c>
      <c r="H297" s="43" t="s">
        <v>336</v>
      </c>
      <c r="I297" s="43" t="s">
        <v>192</v>
      </c>
      <c r="J297" s="44">
        <f t="shared" si="213"/>
        <v>45477.604166666664</v>
      </c>
      <c r="K297" s="44">
        <v>45113.604166666664</v>
      </c>
      <c r="L297" s="44">
        <v>44782</v>
      </c>
      <c r="M297" s="43" t="s">
        <v>2415</v>
      </c>
      <c r="N297" s="43" t="s">
        <v>193</v>
      </c>
      <c r="O297" s="44">
        <v>46052.795451388891</v>
      </c>
      <c r="P297" s="43">
        <v>8118</v>
      </c>
      <c r="Q297" s="43"/>
      <c r="R297" s="43">
        <v>8118</v>
      </c>
      <c r="S297" s="43" t="s">
        <v>206</v>
      </c>
      <c r="T297" s="44">
        <v>45748.770833333336</v>
      </c>
      <c r="U297" s="44">
        <v>45748.770833333336</v>
      </c>
      <c r="V297" s="44">
        <v>45748.770833333336</v>
      </c>
      <c r="W297" s="44">
        <v>45748.770833333336</v>
      </c>
      <c r="X297" s="44">
        <v>45748.770833333336</v>
      </c>
      <c r="Y297" s="44">
        <v>45748.770833333336</v>
      </c>
      <c r="Z297" s="43" t="s">
        <v>199</v>
      </c>
      <c r="AA297" s="43"/>
      <c r="AB297" s="43"/>
      <c r="AC297" s="43"/>
      <c r="AD297" s="43"/>
      <c r="AE297" s="43">
        <v>2</v>
      </c>
      <c r="AF297" s="43" t="s">
        <v>2005</v>
      </c>
      <c r="AG297" s="43" t="s">
        <v>2005</v>
      </c>
      <c r="AH297" s="43" t="s">
        <v>2416</v>
      </c>
      <c r="AI297" s="43" t="s">
        <v>2417</v>
      </c>
      <c r="AJ297" s="43" t="s">
        <v>1654</v>
      </c>
      <c r="AK297" s="43" t="s">
        <v>1580</v>
      </c>
      <c r="AL297" s="46">
        <v>46113</v>
      </c>
      <c r="AM297" s="46">
        <v>45928</v>
      </c>
      <c r="AN297" s="46">
        <v>46113</v>
      </c>
      <c r="AO297" s="46">
        <v>46113</v>
      </c>
      <c r="AP297" s="47">
        <v>46478</v>
      </c>
      <c r="AQ297" s="46">
        <v>46113</v>
      </c>
      <c r="AR297" s="48"/>
      <c r="AS297" s="48"/>
      <c r="AT297" s="48"/>
      <c r="AU297" s="43">
        <v>1</v>
      </c>
      <c r="AV297" s="43">
        <v>0</v>
      </c>
      <c r="AW297" s="43">
        <v>0</v>
      </c>
      <c r="AX297" s="51" t="s">
        <v>211</v>
      </c>
      <c r="AY297" s="51" t="s">
        <v>211</v>
      </c>
      <c r="AZ297" s="51" t="s">
        <v>198</v>
      </c>
      <c r="BA297" s="20">
        <f t="shared" ca="1" si="244"/>
        <v>1</v>
      </c>
      <c r="BB297" s="20">
        <f t="shared" ca="1" si="244"/>
        <v>1</v>
      </c>
      <c r="BC297" s="20">
        <f t="shared" ca="1" si="244"/>
        <v>1</v>
      </c>
      <c r="BD297" s="20">
        <f t="shared" ca="1" si="244"/>
        <v>1</v>
      </c>
      <c r="BE297" s="20">
        <f t="shared" ca="1" si="244"/>
        <v>0</v>
      </c>
      <c r="BF297" s="20">
        <f t="shared" ca="1" si="244"/>
        <v>1</v>
      </c>
      <c r="BG297" s="21" t="str">
        <f t="shared" ca="1" si="241"/>
        <v/>
      </c>
      <c r="BH297" s="21" t="str">
        <f t="shared" ca="1" si="241"/>
        <v/>
      </c>
      <c r="BI297" s="21" t="str">
        <f t="shared" ca="1" si="241"/>
        <v/>
      </c>
      <c r="BJ297" s="22">
        <f t="shared" ca="1" si="214"/>
        <v>5</v>
      </c>
      <c r="BK297" s="21">
        <f t="shared" si="215"/>
        <v>5</v>
      </c>
      <c r="BL297" s="22">
        <f t="shared" ca="1" si="216"/>
        <v>8734</v>
      </c>
      <c r="BM297" s="22">
        <f t="shared" ca="1" si="217"/>
        <v>0</v>
      </c>
      <c r="BN297" s="23">
        <f t="shared" ca="1" si="218"/>
        <v>8734</v>
      </c>
      <c r="BO297" s="24">
        <f t="shared" ca="1" si="219"/>
        <v>616</v>
      </c>
      <c r="BP297" s="51" t="str">
        <f>_xlfn.XLOOKUP(E297,[1]Validation!E:E,[1]Validation!F:F,"")</f>
        <v>EG22</v>
      </c>
      <c r="BQ297" s="51" t="str">
        <f>_xlfn.XLOOKUP(BP297,[1]Validation!F:F,[1]Validation!G:G,"")</f>
        <v>EG11 to EG22</v>
      </c>
      <c r="BR297" s="52" t="str">
        <f>VLOOKUP(G297,[1]Validation!$B$1:$C$9,2,0)</f>
        <v>A</v>
      </c>
      <c r="BS297" s="51">
        <f t="shared" ca="1" si="220"/>
        <v>35</v>
      </c>
      <c r="BT297" s="53">
        <f>_xlfn.XLOOKUP(B297,'[2]1. All Calls'!$R:$R,'[2]1. All Calls'!$A:$A,"",0)</f>
        <v>46156.634108796301</v>
      </c>
      <c r="BU297" s="51" t="str">
        <f>_xlfn.XLOOKUP(B297,'[2]1. All Calls'!$R:$R,'[2]1. All Calls'!$F:$F,"",0)</f>
        <v>CC-02080702</v>
      </c>
      <c r="BV297" s="51" t="str">
        <f>_xlfn.XLOOKUP(B297,'[2]1. All Calls'!$R:$R,'[2]1. All Calls'!$J:$J,"",0)</f>
        <v>Schedule Service</v>
      </c>
      <c r="BW297" s="53">
        <f>_xlfn.XLOOKUP(B297,'[2]Sch Calls'!$R:$R,'[2]Sch Calls'!$A:$A,"",0)</f>
        <v>46156.634108796301</v>
      </c>
      <c r="BX297" s="51">
        <f>_xlfn.XLOOKUP(B297,'[2]Sch Calls'!$R:$R,'[2]Sch Calls'!$B:$B,"",0)</f>
        <v>11745</v>
      </c>
      <c r="BY297" s="51" t="str">
        <f t="shared" si="247"/>
        <v>29-Sep-25</v>
      </c>
      <c r="BZ297" s="51" t="str">
        <f t="shared" si="247"/>
        <v>29-Sep-25</v>
      </c>
      <c r="CA297" s="51" t="str">
        <f t="shared" si="221"/>
        <v>02-Jan-26</v>
      </c>
      <c r="CB297" s="51" t="str">
        <f t="shared" si="222"/>
        <v>30-Sep-26</v>
      </c>
      <c r="CC297" s="51" t="str">
        <f t="shared" si="223"/>
        <v>02-Apr-27</v>
      </c>
      <c r="CD297" s="51" t="str">
        <f t="shared" si="224"/>
        <v>02-Apr-26</v>
      </c>
      <c r="CE297" s="51">
        <f t="shared" ca="1" si="248"/>
        <v>427</v>
      </c>
      <c r="CF297" s="51">
        <f t="shared" ca="1" si="248"/>
        <v>427</v>
      </c>
      <c r="CG297" s="51">
        <f t="shared" ca="1" si="225"/>
        <v>427</v>
      </c>
      <c r="CH297" s="51">
        <f t="shared" ca="1" si="226"/>
        <v>427</v>
      </c>
      <c r="CI297" s="51">
        <f t="shared" ca="1" si="227"/>
        <v>427</v>
      </c>
      <c r="CJ297" s="51">
        <f t="shared" ca="1" si="228"/>
        <v>427</v>
      </c>
      <c r="CK297" s="51">
        <f t="shared" ca="1" si="245"/>
        <v>2135</v>
      </c>
      <c r="CL297" s="51">
        <f t="shared" ca="1" si="245"/>
        <v>2135</v>
      </c>
      <c r="CM297" s="51">
        <f t="shared" ca="1" si="245"/>
        <v>2135</v>
      </c>
      <c r="CN297" s="51">
        <f t="shared" ca="1" si="245"/>
        <v>2135</v>
      </c>
      <c r="CO297" s="51">
        <f t="shared" ca="1" si="245"/>
        <v>2135</v>
      </c>
      <c r="CP297" s="51">
        <f t="shared" ca="1" si="245"/>
        <v>2135</v>
      </c>
      <c r="CQ297" s="51">
        <f t="shared" ca="1" si="246"/>
        <v>-1152</v>
      </c>
      <c r="CR297" s="51">
        <f t="shared" ca="1" si="246"/>
        <v>-1152</v>
      </c>
      <c r="CS297" s="51">
        <f t="shared" ca="1" si="246"/>
        <v>348</v>
      </c>
      <c r="CT297" s="51">
        <f t="shared" ca="1" si="246"/>
        <v>248</v>
      </c>
      <c r="CU297" s="51">
        <f t="shared" ca="1" si="246"/>
        <v>5348</v>
      </c>
      <c r="CV297" s="54">
        <f t="shared" ca="1" si="246"/>
        <v>1248</v>
      </c>
      <c r="CW297" s="25" t="s">
        <v>195</v>
      </c>
      <c r="CX297" s="55">
        <v>0</v>
      </c>
      <c r="CY297" s="55"/>
      <c r="CZ297" s="26" t="s">
        <v>227</v>
      </c>
      <c r="DA297" s="26" t="s">
        <v>227</v>
      </c>
      <c r="DB297" s="26" t="s">
        <v>227</v>
      </c>
      <c r="DC297" s="26" t="s">
        <v>227</v>
      </c>
      <c r="DD297" s="26" t="s">
        <v>227</v>
      </c>
      <c r="DE297" s="26" t="s">
        <v>227</v>
      </c>
      <c r="DF297" s="26" t="s">
        <v>227</v>
      </c>
      <c r="DG297" s="26" t="s">
        <v>227</v>
      </c>
      <c r="DH297" s="26" t="s">
        <v>227</v>
      </c>
      <c r="DI297" s="26" t="s">
        <v>227</v>
      </c>
      <c r="DJ297" s="26" t="s">
        <v>227</v>
      </c>
      <c r="DK297" s="26" t="s">
        <v>227</v>
      </c>
      <c r="DL297" s="27">
        <f t="shared" si="229"/>
        <v>46231.634108796301</v>
      </c>
      <c r="DM297" s="28">
        <f t="shared" ca="1" si="230"/>
        <v>0</v>
      </c>
      <c r="DN297" s="56">
        <f>_xlfn.XLOOKUP(B297,'[2]1. All Calls'!$R:$R,'[2]1. All Calls'!$A:$A,"",0)</f>
        <v>46156.634108796301</v>
      </c>
      <c r="DO297" s="57" t="str">
        <f ca="1">VLOOKUP(DM297,[1]Validation!$B$20:$C$25,2,0)</f>
        <v>Within 3 months</v>
      </c>
      <c r="DP297" s="58" t="str">
        <f>_xlfn.XLOOKUP(B297,'[1]Active AMCs- Dealer'!E:E,'[1]Active AMCs- Dealer'!L:L,"Not in AMC",0)</f>
        <v>Not in AMC</v>
      </c>
      <c r="DQ297" s="50" t="s">
        <v>213</v>
      </c>
      <c r="DR297" s="29" t="str">
        <f>_xlfn.XLOOKUP(B297,'[2]1. All Calls'!$R:$R,'[2]1. All Calls'!$F:$F,"",0)</f>
        <v>CC-02080702</v>
      </c>
      <c r="DS297" s="29" t="str">
        <f>_xlfn.XLOOKUP(B297,'[2]1. All Calls'!$R:$R,'[2]1. All Calls'!$AB:$AB,"",0)</f>
        <v>We visited the site and after checking we found that there was solidification of oil, so we dismantled all the parts and after washing them with thinner and caustic soda, we fitted them again. After fitting, we changed the air filter oil, filter separator oil and started the machine. The machine is currently running fine</v>
      </c>
      <c r="DT297" s="30">
        <f>_xlfn.XLOOKUP(DR297,'[2]1. All Calls'!$F:$F,'[2]1. All Calls'!$A:$A,"",0)</f>
        <v>46156.634108796301</v>
      </c>
      <c r="DU297" s="31">
        <f>_xlfn.XLOOKUP(DR297,'[2]1. All Calls'!$F:$F,'[2]1. All Calls'!$B:$B,"",0)</f>
        <v>11745</v>
      </c>
      <c r="DV297" s="31">
        <f>_xlfn.XLOOKUP(B297,[1]MDA_Assets!D:D,[1]MDA_Assets!N:N,"",0)</f>
        <v>6287</v>
      </c>
      <c r="DW297" s="31">
        <f>_xlfn.XLOOKUP(B297,[1]MDA_Assets!D:D,[1]MDA_Assets!O:O,"",0)</f>
        <v>5458</v>
      </c>
      <c r="DX297" s="32" t="str">
        <f>_xlfn.XLOOKUP(B297,[1]MDA_Assets!D:D,[1]MDA_Assets!Q:Q,"",0)</f>
        <v>XD</v>
      </c>
      <c r="DY297" s="33">
        <f>_xlfn.XLOOKUP(B297,[1]MDA_Assets!D:D,[1]MDA_Assets!R:R,"",0)</f>
        <v>46156</v>
      </c>
      <c r="DZ297" s="33">
        <f>_xlfn.XLOOKUP(B297,[1]MDA_Assets!D:D,[1]MDA_Assets!S:S,"",0)</f>
        <v>46156</v>
      </c>
      <c r="EA297" s="33">
        <f>_xlfn.XLOOKUP(B297,[1]MDA_Assets!D:D,[1]MDA_Assets!T:T,"",0)</f>
        <v>46156</v>
      </c>
      <c r="EB297" s="33">
        <f>_xlfn.XLOOKUP(B297,[1]MDA_Assets!D:D,[1]MDA_Assets!U:U,"",0)</f>
        <v>46156</v>
      </c>
      <c r="EC297" s="33">
        <f>_xlfn.XLOOKUP(B297,[1]MDA_Assets!D:D,[1]MDA_Assets!V:V,"",0)</f>
        <v>46156</v>
      </c>
      <c r="ED297" s="33">
        <f>_xlfn.XLOOKUP(B297,[1]MDA_Assets!D:D,[1]MDA_Assets!W:W,"",0)</f>
        <v>45749</v>
      </c>
      <c r="EE297" s="32" t="str">
        <f>_xlfn.XLOOKUP(B297,[1]MDA_Assets!D:D,[1]MDA_Assets!X:X,"",0)</f>
        <v>Yes</v>
      </c>
      <c r="EF297" s="33">
        <f>_xlfn.XLOOKUP(B297,[1]MDA_Assets!D:D,[1]MDA_Assets!Y:Y,"",0)</f>
        <v>0</v>
      </c>
      <c r="EG297" s="33">
        <f>_xlfn.XLOOKUP(B297,[1]MDA_Assets!D:D,[1]MDA_Assets!Z:Z,"",0)</f>
        <v>0</v>
      </c>
      <c r="EH297" s="33">
        <f>_xlfn.XLOOKUP(B297,[1]MDA_Assets!D:D,[1]MDA_Assets!AA:AA,"",0)</f>
        <v>0</v>
      </c>
      <c r="EI297" s="34">
        <f>_xlfn.XLOOKUP(B297,[1]MDA_Assets!D:D,[1]MDA_Assets!P:P,"",0)</f>
        <v>5</v>
      </c>
      <c r="EJ297" s="35" t="str">
        <f>_xlfn.XLOOKUP(B297,[1]MDA_Assets!D:D,[1]MDA_Assets!AB:AB,"",0)</f>
        <v>1500</v>
      </c>
      <c r="EK297" s="35" t="str">
        <f>_xlfn.XLOOKUP(B297,[1]MDA_Assets!D:D,[1]MDA_Assets!AC:AC,"",0)</f>
        <v>500</v>
      </c>
      <c r="EL297" s="35" t="str">
        <f>_xlfn.XLOOKUP(B297,[1]MDA_Assets!D:D,[1]MDA_Assets!AD:AD,"",0)</f>
        <v>500</v>
      </c>
      <c r="EM297" s="35" t="str">
        <f>_xlfn.XLOOKUP(B297,[1]MDA_Assets!D:D,[1]MDA_Assets!AE:AE,"",0)</f>
        <v>3000</v>
      </c>
      <c r="EN297" s="35" t="str">
        <f>_xlfn.XLOOKUP(B297,[1]MDA_Assets!D:D,[1]MDA_Assets!AF:AF,"",0)</f>
        <v>3775</v>
      </c>
      <c r="EO297" s="35" t="str">
        <f>_xlfn.XLOOKUP(B297,[1]MDA_Assets!D:D,[1]MDA_Assets!AG:AG,"",0)</f>
        <v>2000</v>
      </c>
      <c r="EP297" s="36">
        <f t="shared" si="249"/>
        <v>365</v>
      </c>
      <c r="EQ297" s="36">
        <f t="shared" si="249"/>
        <v>180</v>
      </c>
      <c r="ER297" s="36">
        <f t="shared" si="231"/>
        <v>365</v>
      </c>
      <c r="ES297" s="36">
        <f t="shared" si="232"/>
        <v>365</v>
      </c>
      <c r="ET297" s="36">
        <f t="shared" si="233"/>
        <v>730</v>
      </c>
      <c r="EU297" s="36">
        <f t="shared" si="234"/>
        <v>365</v>
      </c>
      <c r="EV297" s="36" t="str">
        <f t="shared" si="235"/>
        <v/>
      </c>
      <c r="EW297" s="36" t="str">
        <f t="shared" si="207"/>
        <v/>
      </c>
      <c r="EX297" s="36" t="str">
        <f t="shared" si="208"/>
        <v/>
      </c>
      <c r="EY297" s="36">
        <f t="shared" si="206"/>
        <v>11.78</v>
      </c>
      <c r="EZ297" s="36">
        <f t="shared" si="206"/>
        <v>5.81</v>
      </c>
      <c r="FA297" s="36">
        <f t="shared" si="206"/>
        <v>11.78</v>
      </c>
      <c r="FB297" s="36">
        <f t="shared" si="205"/>
        <v>11.78</v>
      </c>
      <c r="FC297" s="36">
        <f t="shared" si="205"/>
        <v>23.55</v>
      </c>
      <c r="FD297" s="36">
        <f t="shared" si="205"/>
        <v>11.78</v>
      </c>
      <c r="FE297" s="36" t="str">
        <f t="shared" si="205"/>
        <v/>
      </c>
      <c r="FF297" s="36" t="str">
        <f t="shared" si="205"/>
        <v/>
      </c>
      <c r="FG297" s="36" t="str">
        <f t="shared" si="205"/>
        <v/>
      </c>
      <c r="FH297" s="37" t="str" cm="1">
        <f t="array" ref="FH297">_xlfn.IFS(EY297="", "No Data", EY297&lt;0, "Negative/Future", EY297=0, "Zero Days", EY297&lt;=3, "&lt; 3 Months", EY297&lt;=6, "3 to 6 Months", EY297&lt;=9, "6 to 9 Months", EY297&lt;=12, "9 to 12 Months", EY297&lt;=15, "12 to 15 Months", EY297&lt;=18, "15 to 18 Months", EY297&lt;=24, "18 to 24 Months", EY297&gt;24, "&gt; 24 Months")</f>
        <v>9 to 12 Months</v>
      </c>
      <c r="FI297" s="37" t="str" cm="1">
        <f t="array" ref="FI297">_xlfn.IFS(EZ297="", "No Data", EZ297&lt;0, "Negative/Future", EZ297=0, "Zero Days", EZ297&lt;=3, "&lt; 3 Months", EZ297&lt;=6, "3 to 6 Months", EZ297&lt;=9, "6 to 9 Months", EZ297&lt;=12, "9 to 12 Months", EZ297&lt;=15, "12 to 15 Months", EZ297&lt;=18, "15 to 18 Months", EZ297&lt;=24, "18 to 24 Months", EZ297&gt;24, "&gt; 24 Months")</f>
        <v>3 to 6 Months</v>
      </c>
      <c r="FJ297" s="37" t="str" cm="1">
        <f t="array" ref="FJ297">_xlfn.IFS(FA297="", "No Data", FA297&lt;0, "Negative/Future", FA297=0, "Zero Days", FA297&lt;=3, "&lt; 3 Months", FA297&lt;=6, "3 to 6 Months", FA297&lt;=9, "6 to 9 Months", FA297&lt;=12, "9 to 12 Months", FA297&lt;=15, "12 to 15 Months", FA297&lt;=18, "15 to 18 Months", FA297&lt;=24, "18 to 24 Months", FA297&gt;24, "&gt; 24 Months")</f>
        <v>9 to 12 Months</v>
      </c>
      <c r="FK297" s="37" t="str" cm="1">
        <f t="array" ref="FK297">_xlfn.IFS(FB297="", "No Data", FB297&lt;0, "Negative/Future", FB297=0, "Zero Days", FB297&lt;=3, "&lt; 3 Months", FB297&lt;=6, "3 to 6 Months", FB297&lt;=9, "6 to 9 Months", FB297&lt;=12, "9 to 12 Months", FB297&lt;=15, "12 to 15 Months", FB297&lt;=18, "15 to 18 Months", FB297&lt;=24, "18 to 24 Months", FB297&gt;24, "&gt; 24 Months")</f>
        <v>9 to 12 Months</v>
      </c>
      <c r="FL297" s="37" t="str" cm="1">
        <f t="array" ref="FL297">_xlfn.IFS(FC297="", "No Data", FC297&lt;0, "Negative/Future", FC297=0, "Zero Days", FC297&lt;=3, "&lt; 3 Months", FC297&lt;=6, "3 to 6 Months", FC297&lt;=9, "6 to 9 Months", FC297&lt;=12, "9 to 12 Months", FC297&lt;=15, "12 to 15 Months", FC297&lt;=18, "15 to 18 Months", FC297&lt;=24, "18 to 24 Months", FC297&gt;24, "&gt; 24 Months")</f>
        <v>18 to 24 Months</v>
      </c>
      <c r="FM297" s="37" t="str" cm="1">
        <f t="array" ref="FM297">_xlfn.IFS(FD297="", "No Data", FD297&lt;0, "Negative/Future", FD297=0, "Zero Days", FD297&lt;=3, "&lt; 3 Months", FD297&lt;=6, "3 to 6 Months", FD297&lt;=9, "6 to 9 Months", FD297&lt;=12, "9 to 12 Months", FD297&lt;=15, "12 to 15 Months", FD297&lt;=18, "15 to 18 Months", FD297&lt;=24, "18 to 24 Months", FD297&gt;24, "&gt; 24 Months")</f>
        <v>9 to 12 Months</v>
      </c>
      <c r="FN297" s="37" t="str" cm="1">
        <f t="array" ref="FN297">_xlfn.IFS(FE297="", "No Data", FE297&lt;0, "Negative/Future", FE297=0, "Zero Days", FE297&lt;=3, "&lt; 3 Months", FE297&lt;=6, "3 to 6 Months", FE297&lt;=9, "6 to 9 Months", FE297&lt;=12, "9 to 12 Months", FE297&lt;=15, "12 to 15 Months", FE297&lt;=18, "15 to 18 Months", FE297&lt;=24, "18 to 24 Months", FE297&gt;24, "&gt; 24 Months")</f>
        <v>No Data</v>
      </c>
      <c r="FO297" s="37" t="str" cm="1">
        <f t="array" ref="FO297">_xlfn.IFS(FG297="", "No Data", FG297&lt;0, "Negative/Future", FG297=0, "Zero Days", FG297&lt;=3, "&lt; 3 Months", FG297&lt;=6, "3 to 6 Months", FG297&lt;=9, "6 to 9 Months", FG297&lt;=12, "9 to 12 Months", FG297&lt;=15, "12 to 15 Months", FG297&lt;=18, "15 to 18 Months", FG297&lt;=24, "18 to 24 Months", FG297&gt;24, "&gt; 24 Months")</f>
        <v>No Data</v>
      </c>
      <c r="FP297" s="37" t="str" cm="1">
        <f t="array" ref="FP297">_xlfn.IFS(FF297="", "No Data", FF297&lt;0, "Negative/Future", FF297=0, "Zero Days", FF297&lt;=3, "&lt; 3 Months", FF297&lt;=6, "3 to 6 Months", FF297&lt;=9, "6 to 9 Months", FF297&lt;=12, "9 to 12 Months", FF297&lt;=15, "12 to 15 Months", FF297&lt;=18, "15 to 18 Months", FF297&lt;=24, "18 to 24 Months", FF297&gt;24, "&gt; 24 Months")</f>
        <v>No Data</v>
      </c>
      <c r="FQ297" s="29" t="s">
        <v>1310</v>
      </c>
      <c r="FR297" s="29">
        <v>8003055884</v>
      </c>
      <c r="FS297" s="38" t="str">
        <f>VLOOKUP(_xlfn.XLOOKUP(B297,[1]MDA_Assets!D:D,[1]MDA_Assets!I:I,"",0),[1]Validation!$B$1:$C$8,2,0)</f>
        <v>A</v>
      </c>
      <c r="FT297" s="38" t="s">
        <v>296</v>
      </c>
      <c r="FU297" s="31" t="str">
        <f>_xlfn.XLOOKUP(B297,[1]MDA_Assets!D:D,[1]MDA_Assets!X:X,"",0)</f>
        <v>Yes</v>
      </c>
      <c r="FV297" s="39">
        <v>5</v>
      </c>
      <c r="FW297" s="39">
        <v>0</v>
      </c>
      <c r="FX297" s="39">
        <v>0</v>
      </c>
      <c r="FY297" s="39">
        <v>4</v>
      </c>
      <c r="FZ297" s="40">
        <f t="shared" si="250"/>
        <v>46521</v>
      </c>
      <c r="GA297" s="40">
        <f t="shared" si="250"/>
        <v>46336</v>
      </c>
      <c r="GB297" s="40">
        <f t="shared" si="209"/>
        <v>46521</v>
      </c>
      <c r="GC297" s="40">
        <f t="shared" si="210"/>
        <v>46521</v>
      </c>
      <c r="GD297" s="40">
        <f t="shared" si="211"/>
        <v>46886</v>
      </c>
      <c r="GE297" s="40">
        <f t="shared" si="212"/>
        <v>46114</v>
      </c>
      <c r="GF297" s="40" t="str">
        <f t="shared" si="251"/>
        <v/>
      </c>
      <c r="GG297" s="40" t="str">
        <f t="shared" si="251"/>
        <v/>
      </c>
      <c r="GH297" s="40" t="str">
        <f t="shared" si="251"/>
        <v/>
      </c>
      <c r="GI297" s="39">
        <f t="shared" si="236"/>
        <v>0</v>
      </c>
      <c r="GJ297" s="39">
        <f t="shared" si="237"/>
        <v>0</v>
      </c>
      <c r="GK297" s="39">
        <f t="shared" si="238"/>
        <v>0</v>
      </c>
      <c r="GL297" s="39">
        <f t="shared" si="239"/>
        <v>6</v>
      </c>
    </row>
    <row r="298" spans="1:194" x14ac:dyDescent="0.25">
      <c r="A298" s="19">
        <v>332</v>
      </c>
      <c r="B298" s="43" t="s">
        <v>1488</v>
      </c>
      <c r="C298" s="43" t="s">
        <v>254</v>
      </c>
      <c r="D298" s="43" t="s">
        <v>241</v>
      </c>
      <c r="E298" s="43" t="s">
        <v>255</v>
      </c>
      <c r="F298" s="43" t="s">
        <v>1489</v>
      </c>
      <c r="G298" s="43" t="s">
        <v>225</v>
      </c>
      <c r="H298" s="43" t="s">
        <v>277</v>
      </c>
      <c r="I298" s="43" t="s">
        <v>192</v>
      </c>
      <c r="J298" s="44">
        <f t="shared" si="213"/>
        <v>45282.458333333336</v>
      </c>
      <c r="K298" s="44">
        <v>44918.458333333336</v>
      </c>
      <c r="L298" s="44">
        <v>44772</v>
      </c>
      <c r="M298" s="43" t="s">
        <v>2418</v>
      </c>
      <c r="N298" s="43" t="s">
        <v>193</v>
      </c>
      <c r="O298" s="44">
        <v>46050.489085648151</v>
      </c>
      <c r="P298" s="43">
        <v>2184</v>
      </c>
      <c r="Q298" s="43"/>
      <c r="R298" s="43">
        <v>2184</v>
      </c>
      <c r="S298" s="43" t="s">
        <v>206</v>
      </c>
      <c r="T298" s="44">
        <v>45511.770833333336</v>
      </c>
      <c r="U298" s="44">
        <v>45511.770833333336</v>
      </c>
      <c r="V298" s="44">
        <v>45511.770833333336</v>
      </c>
      <c r="W298" s="44">
        <v>45511.770833333336</v>
      </c>
      <c r="X298" s="44">
        <v>45511.770833333336</v>
      </c>
      <c r="Y298" s="44">
        <v>44917.770833333336</v>
      </c>
      <c r="Z298" s="43" t="s">
        <v>199</v>
      </c>
      <c r="AA298" s="43"/>
      <c r="AB298" s="43"/>
      <c r="AC298" s="43"/>
      <c r="AD298" s="43"/>
      <c r="AE298" s="43">
        <v>0</v>
      </c>
      <c r="AF298" s="43" t="s">
        <v>724</v>
      </c>
      <c r="AG298" s="43" t="s">
        <v>724</v>
      </c>
      <c r="AH298" s="43" t="s">
        <v>1490</v>
      </c>
      <c r="AI298" s="43" t="s">
        <v>1491</v>
      </c>
      <c r="AJ298" s="43" t="s">
        <v>1492</v>
      </c>
      <c r="AK298" s="43" t="s">
        <v>1490</v>
      </c>
      <c r="AL298" s="48"/>
      <c r="AM298" s="48"/>
      <c r="AN298" s="48"/>
      <c r="AO298" s="48"/>
      <c r="AP298" s="48"/>
      <c r="AQ298" s="48"/>
      <c r="AR298" s="48"/>
      <c r="AS298" s="48"/>
      <c r="AT298" s="48"/>
      <c r="AU298" s="43">
        <v>0</v>
      </c>
      <c r="AV298" s="43">
        <v>0</v>
      </c>
      <c r="AW298" s="43">
        <v>0</v>
      </c>
      <c r="AX298" s="51" t="s">
        <v>3249</v>
      </c>
      <c r="AY298" s="51" t="s">
        <v>3530</v>
      </c>
      <c r="AZ298" s="51" t="s">
        <v>198</v>
      </c>
      <c r="BA298" s="20" t="str">
        <f t="shared" ca="1" si="244"/>
        <v/>
      </c>
      <c r="BB298" s="20" t="str">
        <f t="shared" ca="1" si="244"/>
        <v/>
      </c>
      <c r="BC298" s="20" t="str">
        <f t="shared" ca="1" si="244"/>
        <v/>
      </c>
      <c r="BD298" s="20" t="str">
        <f t="shared" ca="1" si="244"/>
        <v/>
      </c>
      <c r="BE298" s="20" t="str">
        <f t="shared" ca="1" si="244"/>
        <v/>
      </c>
      <c r="BF298" s="20" t="str">
        <f t="shared" ca="1" si="244"/>
        <v/>
      </c>
      <c r="BG298" s="21" t="str">
        <f t="shared" ca="1" si="241"/>
        <v/>
      </c>
      <c r="BH298" s="21" t="str">
        <f t="shared" ca="1" si="241"/>
        <v/>
      </c>
      <c r="BI298" s="21" t="str">
        <f t="shared" ca="1" si="241"/>
        <v/>
      </c>
      <c r="BJ298" s="22">
        <f t="shared" ca="1" si="214"/>
        <v>0</v>
      </c>
      <c r="BK298" s="21">
        <f t="shared" si="215"/>
        <v>3</v>
      </c>
      <c r="BL298" s="22">
        <f t="shared" ca="1" si="216"/>
        <v>2561</v>
      </c>
      <c r="BM298" s="22">
        <f t="shared" ca="1" si="217"/>
        <v>0</v>
      </c>
      <c r="BN298" s="23">
        <f t="shared" ca="1" si="218"/>
        <v>2561</v>
      </c>
      <c r="BO298" s="24">
        <f t="shared" ca="1" si="219"/>
        <v>377</v>
      </c>
      <c r="BP298" s="51" t="str">
        <f>_xlfn.XLOOKUP(E298,[1]Validation!E:E,[1]Validation!F:F,"")</f>
        <v>EN5</v>
      </c>
      <c r="BQ298" s="51" t="str">
        <f>_xlfn.XLOOKUP(BP298,[1]Validation!F:F,[1]Validation!G:G,"")</f>
        <v>EN4 to EN7</v>
      </c>
      <c r="BR298" s="52" t="str">
        <f>VLOOKUP(G298,[1]Validation!$B$1:$C$9,2,0)</f>
        <v>C</v>
      </c>
      <c r="BS298" s="51">
        <f t="shared" ca="1" si="220"/>
        <v>41</v>
      </c>
      <c r="BT298" s="53">
        <f>_xlfn.XLOOKUP(B298,'[2]1. All Calls'!$R:$R,'[2]1. All Calls'!$A:$A,"",0)</f>
        <v>46158.5714814815</v>
      </c>
      <c r="BU298" s="51" t="str">
        <f>_xlfn.XLOOKUP(B298,'[2]1. All Calls'!$R:$R,'[2]1. All Calls'!$F:$F,"",0)</f>
        <v>CC-02082844</v>
      </c>
      <c r="BV298" s="51" t="str">
        <f>_xlfn.XLOOKUP(B298,'[2]1. All Calls'!$R:$R,'[2]1. All Calls'!$J:$J,"",0)</f>
        <v>Schedule Service</v>
      </c>
      <c r="BW298" s="53">
        <f>_xlfn.XLOOKUP(B298,'[2]Sch Calls'!$R:$R,'[2]Sch Calls'!$A:$A,"",0)</f>
        <v>46158.5714814815</v>
      </c>
      <c r="BX298" s="51">
        <f>_xlfn.XLOOKUP(B298,'[2]Sch Calls'!$R:$R,'[2]Sch Calls'!$B:$B,"",0)</f>
        <v>3729</v>
      </c>
      <c r="BY298" s="51" t="str">
        <f t="shared" si="247"/>
        <v>04-Feb-25</v>
      </c>
      <c r="BZ298" s="51" t="str">
        <f t="shared" si="247"/>
        <v>04-Feb-25</v>
      </c>
      <c r="CA298" s="51" t="str">
        <f t="shared" si="221"/>
        <v>10-May-25</v>
      </c>
      <c r="CB298" s="51" t="str">
        <f t="shared" si="222"/>
        <v>05-Feb-26</v>
      </c>
      <c r="CC298" s="51" t="str">
        <f t="shared" si="223"/>
        <v>22-Dec-24</v>
      </c>
      <c r="CD298" s="51" t="str">
        <f t="shared" si="224"/>
        <v>08-Aug-25</v>
      </c>
      <c r="CE298" s="51">
        <f t="shared" ca="1" si="248"/>
        <v>664</v>
      </c>
      <c r="CF298" s="51">
        <f t="shared" ca="1" si="248"/>
        <v>664</v>
      </c>
      <c r="CG298" s="51">
        <f t="shared" ca="1" si="225"/>
        <v>664</v>
      </c>
      <c r="CH298" s="51">
        <f t="shared" ca="1" si="226"/>
        <v>664</v>
      </c>
      <c r="CI298" s="51">
        <f t="shared" ca="1" si="227"/>
        <v>1258</v>
      </c>
      <c r="CJ298" s="51">
        <f t="shared" ca="1" si="228"/>
        <v>664</v>
      </c>
      <c r="CK298" s="51">
        <f t="shared" ca="1" si="245"/>
        <v>1992</v>
      </c>
      <c r="CL298" s="51">
        <f t="shared" ca="1" si="245"/>
        <v>1992</v>
      </c>
      <c r="CM298" s="51">
        <f t="shared" ca="1" si="245"/>
        <v>1992</v>
      </c>
      <c r="CN298" s="51">
        <f t="shared" ca="1" si="245"/>
        <v>1992</v>
      </c>
      <c r="CO298" s="51">
        <f t="shared" ca="1" si="245"/>
        <v>3774</v>
      </c>
      <c r="CP298" s="51">
        <f t="shared" ca="1" si="245"/>
        <v>1992</v>
      </c>
      <c r="CQ298" s="51">
        <f t="shared" ca="1" si="246"/>
        <v>-600</v>
      </c>
      <c r="CR298" s="51">
        <f t="shared" ca="1" si="246"/>
        <v>-600</v>
      </c>
      <c r="CS298" s="51">
        <f t="shared" ca="1" si="246"/>
        <v>610</v>
      </c>
      <c r="CT298" s="51">
        <f t="shared" ca="1" si="246"/>
        <v>1400</v>
      </c>
      <c r="CU298" s="51">
        <f t="shared" ca="1" si="246"/>
        <v>1828</v>
      </c>
      <c r="CV298" s="54">
        <f t="shared" ca="1" si="246"/>
        <v>610</v>
      </c>
      <c r="CW298" s="25" t="s">
        <v>195</v>
      </c>
      <c r="CX298" s="55">
        <v>0</v>
      </c>
      <c r="CY298" s="55"/>
      <c r="CZ298" s="26" t="s">
        <v>227</v>
      </c>
      <c r="DA298" s="26" t="s">
        <v>227</v>
      </c>
      <c r="DB298" s="26" t="s">
        <v>227</v>
      </c>
      <c r="DC298" s="26" t="s">
        <v>227</v>
      </c>
      <c r="DD298" s="26" t="s">
        <v>227</v>
      </c>
      <c r="DE298" s="26" t="s">
        <v>227</v>
      </c>
      <c r="DF298" s="26" t="s">
        <v>227</v>
      </c>
      <c r="DG298" s="26" t="s">
        <v>227</v>
      </c>
      <c r="DH298" s="26" t="s">
        <v>227</v>
      </c>
      <c r="DI298" s="26" t="s">
        <v>227</v>
      </c>
      <c r="DJ298" s="26" t="s">
        <v>227</v>
      </c>
      <c r="DK298" s="26" t="s">
        <v>227</v>
      </c>
      <c r="DL298" s="27">
        <f t="shared" si="229"/>
        <v>46233.5714814815</v>
      </c>
      <c r="DM298" s="28">
        <f t="shared" ca="1" si="230"/>
        <v>0</v>
      </c>
      <c r="DN298" s="56">
        <f>_xlfn.XLOOKUP(B298,'[2]1. All Calls'!$R:$R,'[2]1. All Calls'!$A:$A,"",0)</f>
        <v>46158.5714814815</v>
      </c>
      <c r="DO298" s="57" t="str">
        <f ca="1">VLOOKUP(DM298,[1]Validation!$B$20:$C$25,2,0)</f>
        <v>Within 3 months</v>
      </c>
      <c r="DP298" s="58" t="str">
        <f>_xlfn.XLOOKUP(B298,'[1]Active AMCs- Dealer'!E:E,'[1]Active AMCs- Dealer'!L:L,"Not in AMC",0)</f>
        <v>Not in AMC</v>
      </c>
      <c r="DQ298" s="50" t="s">
        <v>238</v>
      </c>
      <c r="DR298" s="29" t="str">
        <f>_xlfn.XLOOKUP(B298,'[2]1. All Calls'!$R:$R,'[2]1. All Calls'!$F:$F,"",0)</f>
        <v>CC-02082844</v>
      </c>
      <c r="DS298" s="29" t="str">
        <f>_xlfn.XLOOKUP(B298,'[2]1. All Calls'!$R:$R,'[2]1. All Calls'!$AB:$AB,"",0)</f>
        <v>Attend the site for scheduled service so change air filter, oil filter, air oil separator, motor greasing and oil. Then start the unit found running ok.</v>
      </c>
      <c r="DT298" s="30">
        <f>_xlfn.XLOOKUP(DR298,'[2]1. All Calls'!$F:$F,'[2]1. All Calls'!$A:$A,"",0)</f>
        <v>46158.5714814815</v>
      </c>
      <c r="DU298" s="31">
        <f>_xlfn.XLOOKUP(DR298,'[2]1. All Calls'!$F:$F,'[2]1. All Calls'!$B:$B,"",0)</f>
        <v>3729</v>
      </c>
      <c r="DV298" s="31">
        <f>_xlfn.XLOOKUP(B298,[1]MDA_Assets!D:D,[1]MDA_Assets!N:N,"",0)</f>
        <v>1166</v>
      </c>
      <c r="DW298" s="31">
        <f>_xlfn.XLOOKUP(B298,[1]MDA_Assets!D:D,[1]MDA_Assets!O:O,"",0)</f>
        <v>1926</v>
      </c>
      <c r="DX298" s="32" t="str">
        <f>_xlfn.XLOOKUP(B298,[1]MDA_Assets!D:D,[1]MDA_Assets!Q:Q,"",0)</f>
        <v>XD</v>
      </c>
      <c r="DY298" s="33">
        <f>_xlfn.XLOOKUP(B298,[1]MDA_Assets!D:D,[1]MDA_Assets!R:R,"",0)</f>
        <v>46158</v>
      </c>
      <c r="DZ298" s="33">
        <f>_xlfn.XLOOKUP(B298,[1]MDA_Assets!D:D,[1]MDA_Assets!S:S,"",0)</f>
        <v>46158</v>
      </c>
      <c r="EA298" s="33">
        <f>_xlfn.XLOOKUP(B298,[1]MDA_Assets!D:D,[1]MDA_Assets!T:T,"",0)</f>
        <v>46158</v>
      </c>
      <c r="EB298" s="33">
        <f>_xlfn.XLOOKUP(B298,[1]MDA_Assets!D:D,[1]MDA_Assets!U:U,"",0)</f>
        <v>46158</v>
      </c>
      <c r="EC298" s="33">
        <f>_xlfn.XLOOKUP(B298,[1]MDA_Assets!D:D,[1]MDA_Assets!V:V,"",0)</f>
        <v>46158</v>
      </c>
      <c r="ED298" s="33">
        <f>_xlfn.XLOOKUP(B298,[1]MDA_Assets!D:D,[1]MDA_Assets!W:W,"",0)</f>
        <v>44918</v>
      </c>
      <c r="EE298" s="32" t="str">
        <f>_xlfn.XLOOKUP(B298,[1]MDA_Assets!D:D,[1]MDA_Assets!X:X,"",0)</f>
        <v>Yes</v>
      </c>
      <c r="EF298" s="33">
        <f>_xlfn.XLOOKUP(B298,[1]MDA_Assets!D:D,[1]MDA_Assets!Y:Y,"",0)</f>
        <v>0</v>
      </c>
      <c r="EG298" s="33">
        <f>_xlfn.XLOOKUP(B298,[1]MDA_Assets!D:D,[1]MDA_Assets!Z:Z,"",0)</f>
        <v>0</v>
      </c>
      <c r="EH298" s="33">
        <f>_xlfn.XLOOKUP(B298,[1]MDA_Assets!D:D,[1]MDA_Assets!AA:AA,"",0)</f>
        <v>0</v>
      </c>
      <c r="EI298" s="34">
        <f>_xlfn.XLOOKUP(B298,[1]MDA_Assets!D:D,[1]MDA_Assets!P:P,"",0)</f>
        <v>3</v>
      </c>
      <c r="EJ298" s="35" t="str">
        <f>_xlfn.XLOOKUP(B298,[1]MDA_Assets!D:D,[1]MDA_Assets!AB:AB,"",0)</f>
        <v>2000</v>
      </c>
      <c r="EK298" s="35" t="str">
        <f>_xlfn.XLOOKUP(B298,[1]MDA_Assets!D:D,[1]MDA_Assets!AC:AC,"",0)</f>
        <v>2000</v>
      </c>
      <c r="EL298" s="35" t="str">
        <f>_xlfn.XLOOKUP(B298,[1]MDA_Assets!D:D,[1]MDA_Assets!AD:AD,"",0)</f>
        <v>4000</v>
      </c>
      <c r="EM298" s="35" t="str">
        <f>_xlfn.XLOOKUP(B298,[1]MDA_Assets!D:D,[1]MDA_Assets!AE:AE,"",0)</f>
        <v>4000</v>
      </c>
      <c r="EN298" s="35" t="str">
        <f>_xlfn.XLOOKUP(B298,[1]MDA_Assets!D:D,[1]MDA_Assets!AF:AF,"",0)</f>
        <v>4271</v>
      </c>
      <c r="EO298" s="35" t="str">
        <f>_xlfn.XLOOKUP(B298,[1]MDA_Assets!D:D,[1]MDA_Assets!AG:AG,"",0)</f>
        <v>4000</v>
      </c>
      <c r="EP298" s="36" t="str">
        <f t="shared" si="249"/>
        <v/>
      </c>
      <c r="EQ298" s="36" t="str">
        <f t="shared" si="249"/>
        <v/>
      </c>
      <c r="ER298" s="36" t="str">
        <f t="shared" si="231"/>
        <v/>
      </c>
      <c r="ES298" s="36" t="str">
        <f t="shared" si="232"/>
        <v/>
      </c>
      <c r="ET298" s="36" t="str">
        <f t="shared" si="233"/>
        <v/>
      </c>
      <c r="EU298" s="36" t="str">
        <f t="shared" si="234"/>
        <v/>
      </c>
      <c r="EV298" s="36" t="str">
        <f t="shared" si="235"/>
        <v/>
      </c>
      <c r="EW298" s="36" t="str">
        <f t="shared" si="207"/>
        <v/>
      </c>
      <c r="EX298" s="36" t="str">
        <f t="shared" si="208"/>
        <v/>
      </c>
      <c r="EY298" s="36" t="str">
        <f t="shared" si="206"/>
        <v/>
      </c>
      <c r="EZ298" s="36" t="str">
        <f t="shared" si="206"/>
        <v/>
      </c>
      <c r="FA298" s="36" t="str">
        <f t="shared" si="206"/>
        <v/>
      </c>
      <c r="FB298" s="36" t="str">
        <f t="shared" si="205"/>
        <v/>
      </c>
      <c r="FC298" s="36" t="str">
        <f t="shared" si="205"/>
        <v/>
      </c>
      <c r="FD298" s="36" t="str">
        <f t="shared" si="205"/>
        <v/>
      </c>
      <c r="FE298" s="36" t="str">
        <f t="shared" si="205"/>
        <v/>
      </c>
      <c r="FF298" s="36" t="str">
        <f t="shared" si="205"/>
        <v/>
      </c>
      <c r="FG298" s="36" t="str">
        <f t="shared" si="205"/>
        <v/>
      </c>
      <c r="FH298" s="37" t="str" cm="1">
        <f t="array" ref="FH298">_xlfn.IFS(EY298="", "No Data", EY298&lt;0, "Negative/Future", EY298=0, "Zero Days", EY298&lt;=3, "&lt; 3 Months", EY298&lt;=6, "3 to 6 Months", EY298&lt;=9, "6 to 9 Months", EY298&lt;=12, "9 to 12 Months", EY298&lt;=15, "12 to 15 Months", EY298&lt;=18, "15 to 18 Months", EY298&lt;=24, "18 to 24 Months", EY298&gt;24, "&gt; 24 Months")</f>
        <v>No Data</v>
      </c>
      <c r="FI298" s="37" t="str" cm="1">
        <f t="array" ref="FI298">_xlfn.IFS(EZ298="", "No Data", EZ298&lt;0, "Negative/Future", EZ298=0, "Zero Days", EZ298&lt;=3, "&lt; 3 Months", EZ298&lt;=6, "3 to 6 Months", EZ298&lt;=9, "6 to 9 Months", EZ298&lt;=12, "9 to 12 Months", EZ298&lt;=15, "12 to 15 Months", EZ298&lt;=18, "15 to 18 Months", EZ298&lt;=24, "18 to 24 Months", EZ298&gt;24, "&gt; 24 Months")</f>
        <v>No Data</v>
      </c>
      <c r="FJ298" s="37" t="str" cm="1">
        <f t="array" ref="FJ298">_xlfn.IFS(FA298="", "No Data", FA298&lt;0, "Negative/Future", FA298=0, "Zero Days", FA298&lt;=3, "&lt; 3 Months", FA298&lt;=6, "3 to 6 Months", FA298&lt;=9, "6 to 9 Months", FA298&lt;=12, "9 to 12 Months", FA298&lt;=15, "12 to 15 Months", FA298&lt;=18, "15 to 18 Months", FA298&lt;=24, "18 to 24 Months", FA298&gt;24, "&gt; 24 Months")</f>
        <v>No Data</v>
      </c>
      <c r="FK298" s="37" t="str" cm="1">
        <f t="array" ref="FK298">_xlfn.IFS(FB298="", "No Data", FB298&lt;0, "Negative/Future", FB298=0, "Zero Days", FB298&lt;=3, "&lt; 3 Months", FB298&lt;=6, "3 to 6 Months", FB298&lt;=9, "6 to 9 Months", FB298&lt;=12, "9 to 12 Months", FB298&lt;=15, "12 to 15 Months", FB298&lt;=18, "15 to 18 Months", FB298&lt;=24, "18 to 24 Months", FB298&gt;24, "&gt; 24 Months")</f>
        <v>No Data</v>
      </c>
      <c r="FL298" s="37" t="str" cm="1">
        <f t="array" ref="FL298">_xlfn.IFS(FC298="", "No Data", FC298&lt;0, "Negative/Future", FC298=0, "Zero Days", FC298&lt;=3, "&lt; 3 Months", FC298&lt;=6, "3 to 6 Months", FC298&lt;=9, "6 to 9 Months", FC298&lt;=12, "9 to 12 Months", FC298&lt;=15, "12 to 15 Months", FC298&lt;=18, "15 to 18 Months", FC298&lt;=24, "18 to 24 Months", FC298&gt;24, "&gt; 24 Months")</f>
        <v>No Data</v>
      </c>
      <c r="FM298" s="37" t="str" cm="1">
        <f t="array" ref="FM298">_xlfn.IFS(FD298="", "No Data", FD298&lt;0, "Negative/Future", FD298=0, "Zero Days", FD298&lt;=3, "&lt; 3 Months", FD298&lt;=6, "3 to 6 Months", FD298&lt;=9, "6 to 9 Months", FD298&lt;=12, "9 to 12 Months", FD298&lt;=15, "12 to 15 Months", FD298&lt;=18, "15 to 18 Months", FD298&lt;=24, "18 to 24 Months", FD298&gt;24, "&gt; 24 Months")</f>
        <v>No Data</v>
      </c>
      <c r="FN298" s="37" t="str" cm="1">
        <f t="array" ref="FN298">_xlfn.IFS(FE298="", "No Data", FE298&lt;0, "Negative/Future", FE298=0, "Zero Days", FE298&lt;=3, "&lt; 3 Months", FE298&lt;=6, "3 to 6 Months", FE298&lt;=9, "6 to 9 Months", FE298&lt;=12, "9 to 12 Months", FE298&lt;=15, "12 to 15 Months", FE298&lt;=18, "15 to 18 Months", FE298&lt;=24, "18 to 24 Months", FE298&gt;24, "&gt; 24 Months")</f>
        <v>No Data</v>
      </c>
      <c r="FO298" s="37" t="str" cm="1">
        <f t="array" ref="FO298">_xlfn.IFS(FG298="", "No Data", FG298&lt;0, "Negative/Future", FG298=0, "Zero Days", FG298&lt;=3, "&lt; 3 Months", FG298&lt;=6, "3 to 6 Months", FG298&lt;=9, "6 to 9 Months", FG298&lt;=12, "9 to 12 Months", FG298&lt;=15, "12 to 15 Months", FG298&lt;=18, "15 to 18 Months", FG298&lt;=24, "18 to 24 Months", FG298&gt;24, "&gt; 24 Months")</f>
        <v>No Data</v>
      </c>
      <c r="FP298" s="37" t="str" cm="1">
        <f t="array" ref="FP298">_xlfn.IFS(FF298="", "No Data", FF298&lt;0, "Negative/Future", FF298=0, "Zero Days", FF298&lt;=3, "&lt; 3 Months", FF298&lt;=6, "3 to 6 Months", FF298&lt;=9, "6 to 9 Months", FF298&lt;=12, "9 to 12 Months", FF298&lt;=15, "12 to 15 Months", FF298&lt;=18, "15 to 18 Months", FF298&lt;=24, "18 to 24 Months", FF298&gt;24, "&gt; 24 Months")</f>
        <v>No Data</v>
      </c>
      <c r="FQ298" s="29" t="s">
        <v>1493</v>
      </c>
      <c r="FR298" s="29">
        <v>9939628069</v>
      </c>
      <c r="FS298" s="38" t="str">
        <f>VLOOKUP(_xlfn.XLOOKUP(B298,[1]MDA_Assets!D:D,[1]MDA_Assets!I:I,"",0),[1]Validation!$B$1:$C$8,2,0)</f>
        <v>C</v>
      </c>
      <c r="FT298" s="38" t="s">
        <v>202</v>
      </c>
      <c r="FU298" s="31" t="str">
        <f>_xlfn.XLOOKUP(B298,[1]MDA_Assets!D:D,[1]MDA_Assets!X:X,"",0)</f>
        <v>Yes</v>
      </c>
      <c r="FV298" s="39">
        <v>0</v>
      </c>
      <c r="FW298" s="39">
        <v>0</v>
      </c>
      <c r="FX298" s="39">
        <v>0</v>
      </c>
      <c r="FY298" s="39">
        <v>9</v>
      </c>
      <c r="FZ298" s="40" t="str">
        <f t="shared" si="250"/>
        <v/>
      </c>
      <c r="GA298" s="40" t="str">
        <f t="shared" si="250"/>
        <v/>
      </c>
      <c r="GB298" s="40" t="str">
        <f t="shared" si="209"/>
        <v/>
      </c>
      <c r="GC298" s="40" t="str">
        <f t="shared" si="210"/>
        <v/>
      </c>
      <c r="GD298" s="40" t="str">
        <f t="shared" si="211"/>
        <v/>
      </c>
      <c r="GE298" s="40" t="str">
        <f t="shared" si="212"/>
        <v/>
      </c>
      <c r="GF298" s="40" t="str">
        <f t="shared" si="251"/>
        <v/>
      </c>
      <c r="GG298" s="40" t="str">
        <f t="shared" si="251"/>
        <v/>
      </c>
      <c r="GH298" s="40" t="str">
        <f t="shared" si="251"/>
        <v/>
      </c>
      <c r="GI298" s="39">
        <f t="shared" si="236"/>
        <v>0</v>
      </c>
      <c r="GJ298" s="39">
        <f t="shared" si="237"/>
        <v>0</v>
      </c>
      <c r="GK298" s="39">
        <f t="shared" si="238"/>
        <v>0</v>
      </c>
      <c r="GL298" s="39">
        <f t="shared" si="239"/>
        <v>0</v>
      </c>
    </row>
    <row r="299" spans="1:194" x14ac:dyDescent="0.25">
      <c r="A299" s="19">
        <v>333</v>
      </c>
      <c r="B299" s="43" t="s">
        <v>1494</v>
      </c>
      <c r="C299" s="43" t="s">
        <v>186</v>
      </c>
      <c r="D299" s="43" t="s">
        <v>187</v>
      </c>
      <c r="E299" s="43" t="s">
        <v>855</v>
      </c>
      <c r="F299" s="43" t="s">
        <v>1495</v>
      </c>
      <c r="G299" s="43" t="s">
        <v>190</v>
      </c>
      <c r="H299" s="43" t="s">
        <v>1496</v>
      </c>
      <c r="I299" s="43" t="s">
        <v>192</v>
      </c>
      <c r="J299" s="44">
        <f t="shared" si="213"/>
        <v>45221.145833333336</v>
      </c>
      <c r="K299" s="44">
        <v>44857.145833333336</v>
      </c>
      <c r="L299" s="44">
        <v>44777</v>
      </c>
      <c r="M299" s="43" t="s">
        <v>3036</v>
      </c>
      <c r="N299" s="43" t="s">
        <v>1113</v>
      </c>
      <c r="O299" s="44">
        <v>46113.474421296298</v>
      </c>
      <c r="P299" s="43">
        <v>10576</v>
      </c>
      <c r="Q299" s="43">
        <v>3447</v>
      </c>
      <c r="R299" s="43">
        <v>7129</v>
      </c>
      <c r="S299" s="43" t="s">
        <v>206</v>
      </c>
      <c r="T299" s="44">
        <v>46112.770833333336</v>
      </c>
      <c r="U299" s="44">
        <v>46112.770833333336</v>
      </c>
      <c r="V299" s="44">
        <v>46112.770833333336</v>
      </c>
      <c r="W299" s="44">
        <v>45903.770833333336</v>
      </c>
      <c r="X299" s="44">
        <v>45903.770833333336</v>
      </c>
      <c r="Y299" s="44">
        <v>45903.770833333336</v>
      </c>
      <c r="Z299" s="43" t="s">
        <v>199</v>
      </c>
      <c r="AA299" s="43"/>
      <c r="AB299" s="43"/>
      <c r="AC299" s="43"/>
      <c r="AD299" s="43"/>
      <c r="AE299" s="43">
        <v>9</v>
      </c>
      <c r="AF299" s="43" t="s">
        <v>281</v>
      </c>
      <c r="AG299" s="43" t="s">
        <v>3037</v>
      </c>
      <c r="AH299" s="43" t="s">
        <v>285</v>
      </c>
      <c r="AI299" s="43" t="s">
        <v>3038</v>
      </c>
      <c r="AJ299" s="43" t="s">
        <v>3039</v>
      </c>
      <c r="AK299" s="43" t="s">
        <v>3038</v>
      </c>
      <c r="AL299" s="47">
        <v>46335</v>
      </c>
      <c r="AM299" s="47">
        <v>46292</v>
      </c>
      <c r="AN299" s="47">
        <v>46477</v>
      </c>
      <c r="AO299" s="47">
        <v>46268</v>
      </c>
      <c r="AP299" s="47">
        <v>46633</v>
      </c>
      <c r="AQ299" s="47">
        <v>46268</v>
      </c>
      <c r="AR299" s="48"/>
      <c r="AS299" s="48"/>
      <c r="AT299" s="48"/>
      <c r="AU299" s="43">
        <v>0</v>
      </c>
      <c r="AV299" s="43">
        <v>0</v>
      </c>
      <c r="AW299" s="43">
        <v>0</v>
      </c>
      <c r="AX299" s="51" t="s">
        <v>559</v>
      </c>
      <c r="AY299" s="51" t="s">
        <v>221</v>
      </c>
      <c r="AZ299" s="51" t="s">
        <v>198</v>
      </c>
      <c r="BA299" s="20">
        <f t="shared" ca="1" si="244"/>
        <v>0</v>
      </c>
      <c r="BB299" s="20">
        <f t="shared" ca="1" si="244"/>
        <v>0</v>
      </c>
      <c r="BC299" s="20">
        <f t="shared" ca="1" si="244"/>
        <v>0</v>
      </c>
      <c r="BD299" s="20">
        <f t="shared" ca="1" si="244"/>
        <v>0</v>
      </c>
      <c r="BE299" s="20">
        <f t="shared" ca="1" si="244"/>
        <v>0</v>
      </c>
      <c r="BF299" s="20">
        <f t="shared" ca="1" si="244"/>
        <v>0</v>
      </c>
      <c r="BG299" s="21" t="str">
        <f t="shared" ca="1" si="241"/>
        <v/>
      </c>
      <c r="BH299" s="21" t="str">
        <f t="shared" ca="1" si="241"/>
        <v/>
      </c>
      <c r="BI299" s="21" t="str">
        <f t="shared" ca="1" si="241"/>
        <v/>
      </c>
      <c r="BJ299" s="22">
        <f t="shared" ca="1" si="214"/>
        <v>0</v>
      </c>
      <c r="BK299" s="21">
        <f t="shared" si="215"/>
        <v>9</v>
      </c>
      <c r="BL299" s="22">
        <f t="shared" ca="1" si="216"/>
        <v>11139</v>
      </c>
      <c r="BM299" s="22">
        <f t="shared" ca="1" si="217"/>
        <v>3676</v>
      </c>
      <c r="BN299" s="23">
        <f t="shared" ca="1" si="218"/>
        <v>7463</v>
      </c>
      <c r="BO299" s="24">
        <f t="shared" ca="1" si="219"/>
        <v>563</v>
      </c>
      <c r="BP299" s="51" t="str">
        <f>_xlfn.XLOOKUP(E299,[1]Validation!E:E,[1]Validation!F:F,"")</f>
        <v>EG15</v>
      </c>
      <c r="BQ299" s="51" t="str">
        <f>_xlfn.XLOOKUP(BP299,[1]Validation!F:F,[1]Validation!G:G,"")</f>
        <v>EG11 to EG22</v>
      </c>
      <c r="BR299" s="52" t="str">
        <f>VLOOKUP(G299,[1]Validation!$B$1:$C$9,2,0)</f>
        <v>B</v>
      </c>
      <c r="BS299" s="51">
        <f t="shared" ca="1" si="220"/>
        <v>43</v>
      </c>
      <c r="BT299" s="53">
        <f>_xlfn.XLOOKUP(B299,'[2]1. All Calls'!$R:$R,'[2]1. All Calls'!$A:$A,"",0)</f>
        <v>46113.692418981504</v>
      </c>
      <c r="BU299" s="51" t="str">
        <f>_xlfn.XLOOKUP(B299,'[2]1. All Calls'!$R:$R,'[2]1. All Calls'!$F:$F,"",0)</f>
        <v>CC-02032153</v>
      </c>
      <c r="BV299" s="51" t="str">
        <f>_xlfn.XLOOKUP(B299,'[2]1. All Calls'!$R:$R,'[2]1. All Calls'!$J:$J,"",0)</f>
        <v>Schedule Service</v>
      </c>
      <c r="BW299" s="53">
        <f>_xlfn.XLOOKUP(B299,'[2]Sch Calls'!$R:$R,'[2]Sch Calls'!$A:$A,"",0)</f>
        <v>46113.692418981504</v>
      </c>
      <c r="BX299" s="51">
        <f>_xlfn.XLOOKUP(B299,'[2]Sch Calls'!$R:$R,'[2]Sch Calls'!$B:$B,"",0)</f>
        <v>10576</v>
      </c>
      <c r="BY299" s="51" t="str">
        <f t="shared" si="247"/>
        <v>28-Sep-26</v>
      </c>
      <c r="BZ299" s="51" t="str">
        <f t="shared" si="247"/>
        <v>28-Sep-26</v>
      </c>
      <c r="CA299" s="51" t="str">
        <f t="shared" si="221"/>
        <v>01-Jan-27</v>
      </c>
      <c r="CB299" s="51" t="str">
        <f t="shared" si="222"/>
        <v>04-Mar-27</v>
      </c>
      <c r="CC299" s="51" t="str">
        <f t="shared" si="223"/>
        <v>04-Sep-27</v>
      </c>
      <c r="CD299" s="51" t="str">
        <f t="shared" si="224"/>
        <v>04-Sep-26</v>
      </c>
      <c r="CE299" s="51">
        <f t="shared" ca="1" si="248"/>
        <v>63</v>
      </c>
      <c r="CF299" s="51">
        <f t="shared" ca="1" si="248"/>
        <v>63</v>
      </c>
      <c r="CG299" s="51">
        <f t="shared" ca="1" si="225"/>
        <v>63</v>
      </c>
      <c r="CH299" s="51">
        <f t="shared" ca="1" si="226"/>
        <v>272</v>
      </c>
      <c r="CI299" s="51">
        <f t="shared" ca="1" si="227"/>
        <v>272</v>
      </c>
      <c r="CJ299" s="51">
        <f t="shared" ca="1" si="228"/>
        <v>272</v>
      </c>
      <c r="CK299" s="51">
        <f t="shared" ca="1" si="245"/>
        <v>567</v>
      </c>
      <c r="CL299" s="51">
        <f t="shared" ca="1" si="245"/>
        <v>567</v>
      </c>
      <c r="CM299" s="51">
        <f t="shared" ca="1" si="245"/>
        <v>567</v>
      </c>
      <c r="CN299" s="51">
        <f t="shared" ca="1" si="245"/>
        <v>2448</v>
      </c>
      <c r="CO299" s="51">
        <f t="shared" ca="1" si="245"/>
        <v>2448</v>
      </c>
      <c r="CP299" s="51">
        <f t="shared" ca="1" si="245"/>
        <v>2448</v>
      </c>
      <c r="CQ299" s="51">
        <f t="shared" ca="1" si="246"/>
        <v>1433</v>
      </c>
      <c r="CR299" s="51">
        <f t="shared" ca="1" si="246"/>
        <v>1442</v>
      </c>
      <c r="CS299" s="51">
        <f t="shared" ca="1" si="246"/>
        <v>3433</v>
      </c>
      <c r="CT299" s="51">
        <f t="shared" ca="1" si="246"/>
        <v>-189</v>
      </c>
      <c r="CU299" s="51">
        <f t="shared" ca="1" si="246"/>
        <v>3755</v>
      </c>
      <c r="CV299" s="54">
        <f t="shared" ca="1" si="246"/>
        <v>-189</v>
      </c>
      <c r="CW299" s="25" t="s">
        <v>212</v>
      </c>
      <c r="CX299" s="55">
        <v>0.35</v>
      </c>
      <c r="CY299" s="55"/>
      <c r="CZ299" s="26" t="s">
        <v>227</v>
      </c>
      <c r="DA299" s="26" t="s">
        <v>227</v>
      </c>
      <c r="DB299" s="26" t="s">
        <v>227</v>
      </c>
      <c r="DC299" s="26" t="s">
        <v>227</v>
      </c>
      <c r="DD299" s="26" t="s">
        <v>227</v>
      </c>
      <c r="DE299" s="26" t="s">
        <v>227</v>
      </c>
      <c r="DF299" s="26" t="s">
        <v>227</v>
      </c>
      <c r="DG299" s="26" t="s">
        <v>227</v>
      </c>
      <c r="DH299" s="26" t="s">
        <v>227</v>
      </c>
      <c r="DI299" s="26" t="s">
        <v>227</v>
      </c>
      <c r="DJ299" s="26" t="s">
        <v>227</v>
      </c>
      <c r="DK299" s="26" t="s">
        <v>227</v>
      </c>
      <c r="DL299" s="27">
        <f t="shared" si="229"/>
        <v>46188.692418981504</v>
      </c>
      <c r="DM299" s="28">
        <f t="shared" ca="1" si="230"/>
        <v>0</v>
      </c>
      <c r="DN299" s="56">
        <f>_xlfn.XLOOKUP(B299,'[2]1. All Calls'!$R:$R,'[2]1. All Calls'!$A:$A,"",0)</f>
        <v>46113.692418981504</v>
      </c>
      <c r="DO299" s="57" t="str">
        <f ca="1">VLOOKUP(DM299,[1]Validation!$B$20:$C$25,2,0)</f>
        <v>Within 3 months</v>
      </c>
      <c r="DP299" s="58" t="str">
        <f>_xlfn.XLOOKUP(B299,'[1]Active AMCs- Dealer'!E:E,'[1]Active AMCs- Dealer'!L:L,"Not in AMC",0)</f>
        <v>Not in AMC</v>
      </c>
      <c r="DQ299" s="50" t="s">
        <v>238</v>
      </c>
      <c r="DR299" s="29" t="str">
        <f>_xlfn.XLOOKUP(B299,'[2]1. All Calls'!$R:$R,'[2]1. All Calls'!$F:$F,"",0)</f>
        <v>CC-02032153</v>
      </c>
      <c r="DS299" s="29" t="str">
        <f>_xlfn.XLOOKUP(B299,'[2]1. All Calls'!$R:$R,'[2]1. All Calls'!$AB:$AB,"",0)</f>
        <v>Attend the site for scheduled service so change air filter, oil filter and oil. Then start the unit found running ok.</v>
      </c>
      <c r="DT299" s="30">
        <f>_xlfn.XLOOKUP(DR299,'[2]1. All Calls'!$F:$F,'[2]1. All Calls'!$A:$A,"",0)</f>
        <v>46113.692418981504</v>
      </c>
      <c r="DU299" s="31">
        <f>_xlfn.XLOOKUP(DR299,'[2]1. All Calls'!$F:$F,'[2]1. All Calls'!$B:$B,"",0)</f>
        <v>10576</v>
      </c>
      <c r="DV299" s="31">
        <f>_xlfn.XLOOKUP(B299,[1]MDA_Assets!D:D,[1]MDA_Assets!N:N,"",0)</f>
        <v>3447</v>
      </c>
      <c r="DW299" s="31">
        <f>_xlfn.XLOOKUP(B299,[1]MDA_Assets!D:D,[1]MDA_Assets!O:O,"",0)</f>
        <v>7129</v>
      </c>
      <c r="DX299" s="32" t="str">
        <f>_xlfn.XLOOKUP(B299,[1]MDA_Assets!D:D,[1]MDA_Assets!Q:Q,"",0)</f>
        <v>XD</v>
      </c>
      <c r="DY299" s="33">
        <f>_xlfn.XLOOKUP(B299,[1]MDA_Assets!D:D,[1]MDA_Assets!R:R,"",0)</f>
        <v>46113</v>
      </c>
      <c r="DZ299" s="33">
        <f>_xlfn.XLOOKUP(B299,[1]MDA_Assets!D:D,[1]MDA_Assets!S:S,"",0)</f>
        <v>46113</v>
      </c>
      <c r="EA299" s="33">
        <f>_xlfn.XLOOKUP(B299,[1]MDA_Assets!D:D,[1]MDA_Assets!T:T,"",0)</f>
        <v>46113</v>
      </c>
      <c r="EB299" s="33">
        <f>_xlfn.XLOOKUP(B299,[1]MDA_Assets!D:D,[1]MDA_Assets!U:U,"",0)</f>
        <v>45904</v>
      </c>
      <c r="EC299" s="33">
        <f>_xlfn.XLOOKUP(B299,[1]MDA_Assets!D:D,[1]MDA_Assets!V:V,"",0)</f>
        <v>45904</v>
      </c>
      <c r="ED299" s="33">
        <f>_xlfn.XLOOKUP(B299,[1]MDA_Assets!D:D,[1]MDA_Assets!W:W,"",0)</f>
        <v>45904</v>
      </c>
      <c r="EE299" s="32" t="str">
        <f>_xlfn.XLOOKUP(B299,[1]MDA_Assets!D:D,[1]MDA_Assets!X:X,"",0)</f>
        <v>Yes</v>
      </c>
      <c r="EF299" s="33">
        <f>_xlfn.XLOOKUP(B299,[1]MDA_Assets!D:D,[1]MDA_Assets!Y:Y,"",0)</f>
        <v>0</v>
      </c>
      <c r="EG299" s="33">
        <f>_xlfn.XLOOKUP(B299,[1]MDA_Assets!D:D,[1]MDA_Assets!Z:Z,"",0)</f>
        <v>0</v>
      </c>
      <c r="EH299" s="33">
        <f>_xlfn.XLOOKUP(B299,[1]MDA_Assets!D:D,[1]MDA_Assets!AA:AA,"",0)</f>
        <v>0</v>
      </c>
      <c r="EI299" s="34">
        <f>_xlfn.XLOOKUP(B299,[1]MDA_Assets!D:D,[1]MDA_Assets!P:P,"",0)</f>
        <v>9</v>
      </c>
      <c r="EJ299" s="35" t="str">
        <f>_xlfn.XLOOKUP(B299,[1]MDA_Assets!D:D,[1]MDA_Assets!AB:AB,"",0)</f>
        <v>2000</v>
      </c>
      <c r="EK299" s="35" t="str">
        <f>_xlfn.XLOOKUP(B299,[1]MDA_Assets!D:D,[1]MDA_Assets!AC:AC,"",0)</f>
        <v>2009</v>
      </c>
      <c r="EL299" s="35" t="str">
        <f>_xlfn.XLOOKUP(B299,[1]MDA_Assets!D:D,[1]MDA_Assets!AD:AD,"",0)</f>
        <v>4000</v>
      </c>
      <c r="EM299" s="35" t="str">
        <f>_xlfn.XLOOKUP(B299,[1]MDA_Assets!D:D,[1]MDA_Assets!AE:AE,"",0)</f>
        <v>2259</v>
      </c>
      <c r="EN299" s="35" t="str">
        <f>_xlfn.XLOOKUP(B299,[1]MDA_Assets!D:D,[1]MDA_Assets!AF:AF,"",0)</f>
        <v>6203</v>
      </c>
      <c r="EO299" s="35" t="str">
        <f>_xlfn.XLOOKUP(B299,[1]MDA_Assets!D:D,[1]MDA_Assets!AG:AG,"",0)</f>
        <v>2259</v>
      </c>
      <c r="EP299" s="36">
        <f t="shared" si="249"/>
        <v>223</v>
      </c>
      <c r="EQ299" s="36">
        <f t="shared" si="249"/>
        <v>180</v>
      </c>
      <c r="ER299" s="36">
        <f t="shared" si="231"/>
        <v>365</v>
      </c>
      <c r="ES299" s="36">
        <f t="shared" si="232"/>
        <v>365</v>
      </c>
      <c r="ET299" s="36">
        <f t="shared" si="233"/>
        <v>730</v>
      </c>
      <c r="EU299" s="36">
        <f t="shared" si="234"/>
        <v>365</v>
      </c>
      <c r="EV299" s="36" t="str">
        <f t="shared" si="235"/>
        <v/>
      </c>
      <c r="EW299" s="36" t="str">
        <f t="shared" si="207"/>
        <v/>
      </c>
      <c r="EX299" s="36" t="str">
        <f t="shared" si="208"/>
        <v/>
      </c>
      <c r="EY299" s="36">
        <f t="shared" si="206"/>
        <v>7.2</v>
      </c>
      <c r="EZ299" s="36">
        <f t="shared" si="206"/>
        <v>5.81</v>
      </c>
      <c r="FA299" s="36">
        <f t="shared" si="206"/>
        <v>11.78</v>
      </c>
      <c r="FB299" s="36">
        <f t="shared" si="205"/>
        <v>11.78</v>
      </c>
      <c r="FC299" s="36">
        <f t="shared" si="205"/>
        <v>23.55</v>
      </c>
      <c r="FD299" s="36">
        <f t="shared" si="205"/>
        <v>11.78</v>
      </c>
      <c r="FE299" s="36" t="str">
        <f t="shared" ref="FE299:FG359" si="252">IFERROR(ROUNDUP(SUM(EV299/31),2),"")</f>
        <v/>
      </c>
      <c r="FF299" s="36" t="str">
        <f t="shared" si="252"/>
        <v/>
      </c>
      <c r="FG299" s="36" t="str">
        <f t="shared" si="252"/>
        <v/>
      </c>
      <c r="FH299" s="37" t="str" cm="1">
        <f t="array" ref="FH299">_xlfn.IFS(EY299="", "No Data", EY299&lt;0, "Negative/Future", EY299=0, "Zero Days", EY299&lt;=3, "&lt; 3 Months", EY299&lt;=6, "3 to 6 Months", EY299&lt;=9, "6 to 9 Months", EY299&lt;=12, "9 to 12 Months", EY299&lt;=15, "12 to 15 Months", EY299&lt;=18, "15 to 18 Months", EY299&lt;=24, "18 to 24 Months", EY299&gt;24, "&gt; 24 Months")</f>
        <v>6 to 9 Months</v>
      </c>
      <c r="FI299" s="37" t="str" cm="1">
        <f t="array" ref="FI299">_xlfn.IFS(EZ299="", "No Data", EZ299&lt;0, "Negative/Future", EZ299=0, "Zero Days", EZ299&lt;=3, "&lt; 3 Months", EZ299&lt;=6, "3 to 6 Months", EZ299&lt;=9, "6 to 9 Months", EZ299&lt;=12, "9 to 12 Months", EZ299&lt;=15, "12 to 15 Months", EZ299&lt;=18, "15 to 18 Months", EZ299&lt;=24, "18 to 24 Months", EZ299&gt;24, "&gt; 24 Months")</f>
        <v>3 to 6 Months</v>
      </c>
      <c r="FJ299" s="37" t="str" cm="1">
        <f t="array" ref="FJ299">_xlfn.IFS(FA299="", "No Data", FA299&lt;0, "Negative/Future", FA299=0, "Zero Days", FA299&lt;=3, "&lt; 3 Months", FA299&lt;=6, "3 to 6 Months", FA299&lt;=9, "6 to 9 Months", FA299&lt;=12, "9 to 12 Months", FA299&lt;=15, "12 to 15 Months", FA299&lt;=18, "15 to 18 Months", FA299&lt;=24, "18 to 24 Months", FA299&gt;24, "&gt; 24 Months")</f>
        <v>9 to 12 Months</v>
      </c>
      <c r="FK299" s="37" t="str" cm="1">
        <f t="array" ref="FK299">_xlfn.IFS(FB299="", "No Data", FB299&lt;0, "Negative/Future", FB299=0, "Zero Days", FB299&lt;=3, "&lt; 3 Months", FB299&lt;=6, "3 to 6 Months", FB299&lt;=9, "6 to 9 Months", FB299&lt;=12, "9 to 12 Months", FB299&lt;=15, "12 to 15 Months", FB299&lt;=18, "15 to 18 Months", FB299&lt;=24, "18 to 24 Months", FB299&gt;24, "&gt; 24 Months")</f>
        <v>9 to 12 Months</v>
      </c>
      <c r="FL299" s="37" t="str" cm="1">
        <f t="array" ref="FL299">_xlfn.IFS(FC299="", "No Data", FC299&lt;0, "Negative/Future", FC299=0, "Zero Days", FC299&lt;=3, "&lt; 3 Months", FC299&lt;=6, "3 to 6 Months", FC299&lt;=9, "6 to 9 Months", FC299&lt;=12, "9 to 12 Months", FC299&lt;=15, "12 to 15 Months", FC299&lt;=18, "15 to 18 Months", FC299&lt;=24, "18 to 24 Months", FC299&gt;24, "&gt; 24 Months")</f>
        <v>18 to 24 Months</v>
      </c>
      <c r="FM299" s="37" t="str" cm="1">
        <f t="array" ref="FM299">_xlfn.IFS(FD299="", "No Data", FD299&lt;0, "Negative/Future", FD299=0, "Zero Days", FD299&lt;=3, "&lt; 3 Months", FD299&lt;=6, "3 to 6 Months", FD299&lt;=9, "6 to 9 Months", FD299&lt;=12, "9 to 12 Months", FD299&lt;=15, "12 to 15 Months", FD299&lt;=18, "15 to 18 Months", FD299&lt;=24, "18 to 24 Months", FD299&gt;24, "&gt; 24 Months")</f>
        <v>9 to 12 Months</v>
      </c>
      <c r="FN299" s="37" t="str" cm="1">
        <f t="array" ref="FN299">_xlfn.IFS(FE299="", "No Data", FE299&lt;0, "Negative/Future", FE299=0, "Zero Days", FE299&lt;=3, "&lt; 3 Months", FE299&lt;=6, "3 to 6 Months", FE299&lt;=9, "6 to 9 Months", FE299&lt;=12, "9 to 12 Months", FE299&lt;=15, "12 to 15 Months", FE299&lt;=18, "15 to 18 Months", FE299&lt;=24, "18 to 24 Months", FE299&gt;24, "&gt; 24 Months")</f>
        <v>No Data</v>
      </c>
      <c r="FO299" s="37" t="str" cm="1">
        <f t="array" ref="FO299">_xlfn.IFS(FG299="", "No Data", FG299&lt;0, "Negative/Future", FG299=0, "Zero Days", FG299&lt;=3, "&lt; 3 Months", FG299&lt;=6, "3 to 6 Months", FG299&lt;=9, "6 to 9 Months", FG299&lt;=12, "9 to 12 Months", FG299&lt;=15, "12 to 15 Months", FG299&lt;=18, "15 to 18 Months", FG299&lt;=24, "18 to 24 Months", FG299&gt;24, "&gt; 24 Months")</f>
        <v>No Data</v>
      </c>
      <c r="FP299" s="37" t="str" cm="1">
        <f t="array" ref="FP299">_xlfn.IFS(FF299="", "No Data", FF299&lt;0, "Negative/Future", FF299=0, "Zero Days", FF299&lt;=3, "&lt; 3 Months", FF299&lt;=6, "3 to 6 Months", FF299&lt;=9, "6 to 9 Months", FF299&lt;=12, "9 to 12 Months", FF299&lt;=15, "12 to 15 Months", FF299&lt;=18, "15 to 18 Months", FF299&lt;=24, "18 to 24 Months", FF299&gt;24, "&gt; 24 Months")</f>
        <v>No Data</v>
      </c>
      <c r="FQ299" s="29" t="s">
        <v>1497</v>
      </c>
      <c r="FR299" s="29">
        <v>7354622131</v>
      </c>
      <c r="FS299" s="38" t="str">
        <f>VLOOKUP(_xlfn.XLOOKUP(B299,[1]MDA_Assets!D:D,[1]MDA_Assets!I:I,"",0),[1]Validation!$B$1:$C$8,2,0)</f>
        <v>B</v>
      </c>
      <c r="FT299" s="38" t="s">
        <v>202</v>
      </c>
      <c r="FU299" s="31" t="str">
        <f>_xlfn.XLOOKUP(B299,[1]MDA_Assets!D:D,[1]MDA_Assets!X:X,"",0)</f>
        <v>Yes</v>
      </c>
      <c r="FV299" s="39">
        <v>0</v>
      </c>
      <c r="FW299" s="39">
        <v>0</v>
      </c>
      <c r="FX299" s="39">
        <v>0</v>
      </c>
      <c r="FY299" s="39">
        <v>9</v>
      </c>
      <c r="FZ299" s="40">
        <f t="shared" si="250"/>
        <v>46336</v>
      </c>
      <c r="GA299" s="40">
        <f t="shared" si="250"/>
        <v>46293</v>
      </c>
      <c r="GB299" s="40">
        <f t="shared" si="209"/>
        <v>46478</v>
      </c>
      <c r="GC299" s="40">
        <f t="shared" si="210"/>
        <v>46269</v>
      </c>
      <c r="GD299" s="40">
        <f t="shared" si="211"/>
        <v>46634</v>
      </c>
      <c r="GE299" s="40">
        <f t="shared" si="212"/>
        <v>46269</v>
      </c>
      <c r="GF299" s="40" t="str">
        <f t="shared" si="251"/>
        <v/>
      </c>
      <c r="GG299" s="40" t="str">
        <f t="shared" si="251"/>
        <v/>
      </c>
      <c r="GH299" s="40" t="str">
        <f t="shared" si="251"/>
        <v/>
      </c>
      <c r="GI299" s="39">
        <f t="shared" si="236"/>
        <v>0</v>
      </c>
      <c r="GJ299" s="39">
        <f t="shared" si="237"/>
        <v>0</v>
      </c>
      <c r="GK299" s="39">
        <f t="shared" si="238"/>
        <v>0</v>
      </c>
      <c r="GL299" s="39">
        <f t="shared" si="239"/>
        <v>6</v>
      </c>
    </row>
    <row r="300" spans="1:194" x14ac:dyDescent="0.25">
      <c r="A300" s="19">
        <v>334</v>
      </c>
      <c r="B300" s="43" t="s">
        <v>1498</v>
      </c>
      <c r="C300" s="43" t="s">
        <v>254</v>
      </c>
      <c r="D300" s="43" t="s">
        <v>241</v>
      </c>
      <c r="E300" s="43" t="s">
        <v>255</v>
      </c>
      <c r="F300" s="43" t="s">
        <v>3040</v>
      </c>
      <c r="G300" s="43" t="s">
        <v>190</v>
      </c>
      <c r="H300" s="43" t="s">
        <v>336</v>
      </c>
      <c r="I300" s="43" t="s">
        <v>192</v>
      </c>
      <c r="J300" s="44">
        <f t="shared" si="213"/>
        <v>45288.770833333336</v>
      </c>
      <c r="K300" s="44">
        <v>44924.770833333336</v>
      </c>
      <c r="L300" s="44">
        <v>44778</v>
      </c>
      <c r="M300" s="43" t="s">
        <v>2419</v>
      </c>
      <c r="N300" s="43" t="s">
        <v>193</v>
      </c>
      <c r="O300" s="44">
        <v>46050.492071759261</v>
      </c>
      <c r="P300" s="43">
        <v>14651</v>
      </c>
      <c r="Q300" s="43">
        <v>8205</v>
      </c>
      <c r="R300" s="43">
        <v>6446</v>
      </c>
      <c r="S300" s="43" t="s">
        <v>206</v>
      </c>
      <c r="T300" s="44">
        <v>45982.770833333336</v>
      </c>
      <c r="U300" s="44">
        <v>45982.770833333336</v>
      </c>
      <c r="V300" s="44">
        <v>45982.770833333336</v>
      </c>
      <c r="W300" s="44">
        <v>45982.770833333336</v>
      </c>
      <c r="X300" s="44">
        <v>45982.770833333336</v>
      </c>
      <c r="Y300" s="44">
        <v>45982.770833333336</v>
      </c>
      <c r="Z300" s="43" t="s">
        <v>199</v>
      </c>
      <c r="AA300" s="43"/>
      <c r="AB300" s="43"/>
      <c r="AC300" s="43"/>
      <c r="AD300" s="43"/>
      <c r="AE300" s="43">
        <v>4</v>
      </c>
      <c r="AF300" s="43" t="s">
        <v>2420</v>
      </c>
      <c r="AG300" s="43" t="s">
        <v>2420</v>
      </c>
      <c r="AH300" s="43" t="s">
        <v>2421</v>
      </c>
      <c r="AI300" s="43" t="s">
        <v>2421</v>
      </c>
      <c r="AJ300" s="43" t="s">
        <v>2422</v>
      </c>
      <c r="AK300" s="43" t="s">
        <v>2421</v>
      </c>
      <c r="AL300" s="45">
        <v>46162</v>
      </c>
      <c r="AM300" s="45">
        <v>46162</v>
      </c>
      <c r="AN300" s="47">
        <v>46347</v>
      </c>
      <c r="AO300" s="47">
        <v>46347</v>
      </c>
      <c r="AP300" s="47">
        <v>46712</v>
      </c>
      <c r="AQ300" s="47">
        <v>46347</v>
      </c>
      <c r="AR300" s="48"/>
      <c r="AS300" s="48"/>
      <c r="AT300" s="48"/>
      <c r="AU300" s="43">
        <v>0</v>
      </c>
      <c r="AV300" s="43">
        <v>1</v>
      </c>
      <c r="AW300" s="43">
        <v>0</v>
      </c>
      <c r="AX300" s="51" t="s">
        <v>259</v>
      </c>
      <c r="AY300" s="51" t="s">
        <v>211</v>
      </c>
      <c r="AZ300" s="51" t="s">
        <v>198</v>
      </c>
      <c r="BA300" s="20">
        <f t="shared" ca="1" si="244"/>
        <v>1</v>
      </c>
      <c r="BB300" s="20">
        <f t="shared" ca="1" si="244"/>
        <v>1</v>
      </c>
      <c r="BC300" s="20">
        <f t="shared" ca="1" si="244"/>
        <v>0</v>
      </c>
      <c r="BD300" s="20">
        <f t="shared" ca="1" si="244"/>
        <v>0</v>
      </c>
      <c r="BE300" s="20">
        <f t="shared" ca="1" si="244"/>
        <v>0</v>
      </c>
      <c r="BF300" s="20">
        <f t="shared" ca="1" si="244"/>
        <v>0</v>
      </c>
      <c r="BG300" s="21" t="str">
        <f t="shared" ca="1" si="241"/>
        <v/>
      </c>
      <c r="BH300" s="21" t="str">
        <f t="shared" ca="1" si="241"/>
        <v/>
      </c>
      <c r="BI300" s="21" t="str">
        <f t="shared" ca="1" si="241"/>
        <v/>
      </c>
      <c r="BJ300" s="22">
        <f t="shared" ca="1" si="214"/>
        <v>2</v>
      </c>
      <c r="BK300" s="21">
        <f t="shared" si="215"/>
        <v>4</v>
      </c>
      <c r="BL300" s="22">
        <f t="shared" ca="1" si="216"/>
        <v>15153</v>
      </c>
      <c r="BM300" s="22">
        <f t="shared" ca="1" si="217"/>
        <v>8486</v>
      </c>
      <c r="BN300" s="23">
        <f t="shared" ca="1" si="218"/>
        <v>6667</v>
      </c>
      <c r="BO300" s="24">
        <f t="shared" ca="1" si="219"/>
        <v>502</v>
      </c>
      <c r="BP300" s="51" t="str">
        <f>_xlfn.XLOOKUP(E300,[1]Validation!E:E,[1]Validation!F:F,"")</f>
        <v>EN5</v>
      </c>
      <c r="BQ300" s="51" t="str">
        <f>_xlfn.XLOOKUP(BP300,[1]Validation!F:F,[1]Validation!G:G,"")</f>
        <v>EN4 to EN7</v>
      </c>
      <c r="BR300" s="52" t="str">
        <f>VLOOKUP(G300,[1]Validation!$B$1:$C$9,2,0)</f>
        <v>B</v>
      </c>
      <c r="BS300" s="51">
        <f t="shared" ca="1" si="220"/>
        <v>41</v>
      </c>
      <c r="BT300" s="53">
        <f>_xlfn.XLOOKUP(B300,'[2]1. All Calls'!$R:$R,'[2]1. All Calls'!$A:$A,"",0)</f>
        <v>46050.720763888901</v>
      </c>
      <c r="BU300" s="51" t="str">
        <f>_xlfn.XLOOKUP(B300,'[2]1. All Calls'!$R:$R,'[2]1. All Calls'!$F:$F,"",0)</f>
        <v>CC-01956285</v>
      </c>
      <c r="BV300" s="51" t="str">
        <f>_xlfn.XLOOKUP(B300,'[2]1. All Calls'!$R:$R,'[2]1. All Calls'!$J:$J,"",0)</f>
        <v>Sales Call</v>
      </c>
      <c r="BW300" s="53">
        <f>_xlfn.XLOOKUP(B300,'[2]Sch Calls'!$R:$R,'[2]Sch Calls'!$A:$A,"",0)</f>
        <v>45481.430555555555</v>
      </c>
      <c r="BX300" s="51">
        <f>_xlfn.XLOOKUP(B300,'[2]Sch Calls'!$R:$R,'[2]Sch Calls'!$B:$B,"",0)</f>
        <v>7362</v>
      </c>
      <c r="BY300" s="51" t="str">
        <f t="shared" si="247"/>
        <v>21-May-26</v>
      </c>
      <c r="BZ300" s="51" t="str">
        <f t="shared" si="247"/>
        <v>21-May-26</v>
      </c>
      <c r="CA300" s="51" t="str">
        <f t="shared" si="221"/>
        <v>24-Aug-26</v>
      </c>
      <c r="CB300" s="51" t="str">
        <f t="shared" si="222"/>
        <v>22-May-27</v>
      </c>
      <c r="CC300" s="51" t="str">
        <f t="shared" si="223"/>
        <v>22-Nov-27</v>
      </c>
      <c r="CD300" s="51" t="str">
        <f t="shared" si="224"/>
        <v>22-Nov-26</v>
      </c>
      <c r="CE300" s="51">
        <f t="shared" ca="1" si="248"/>
        <v>193</v>
      </c>
      <c r="CF300" s="51">
        <f t="shared" ca="1" si="248"/>
        <v>193</v>
      </c>
      <c r="CG300" s="51">
        <f t="shared" ca="1" si="225"/>
        <v>193</v>
      </c>
      <c r="CH300" s="51">
        <f t="shared" ca="1" si="226"/>
        <v>193</v>
      </c>
      <c r="CI300" s="51">
        <f t="shared" ca="1" si="227"/>
        <v>193</v>
      </c>
      <c r="CJ300" s="51">
        <f t="shared" ca="1" si="228"/>
        <v>193</v>
      </c>
      <c r="CK300" s="51">
        <f t="shared" ca="1" si="245"/>
        <v>772</v>
      </c>
      <c r="CL300" s="51">
        <f t="shared" ca="1" si="245"/>
        <v>772</v>
      </c>
      <c r="CM300" s="51">
        <f t="shared" ca="1" si="245"/>
        <v>772</v>
      </c>
      <c r="CN300" s="51">
        <f t="shared" ca="1" si="245"/>
        <v>772</v>
      </c>
      <c r="CO300" s="51">
        <f t="shared" ca="1" si="245"/>
        <v>772</v>
      </c>
      <c r="CP300" s="51">
        <f t="shared" ca="1" si="245"/>
        <v>772</v>
      </c>
      <c r="CQ300" s="51">
        <f t="shared" ca="1" si="246"/>
        <v>858</v>
      </c>
      <c r="CR300" s="51">
        <f t="shared" ca="1" si="246"/>
        <v>858</v>
      </c>
      <c r="CS300" s="51">
        <f t="shared" ca="1" si="246"/>
        <v>2858</v>
      </c>
      <c r="CT300" s="51">
        <f t="shared" ca="1" si="246"/>
        <v>2858</v>
      </c>
      <c r="CU300" s="51">
        <f t="shared" ca="1" si="246"/>
        <v>6858</v>
      </c>
      <c r="CV300" s="54">
        <f t="shared" ca="1" si="246"/>
        <v>2858</v>
      </c>
      <c r="CW300" s="25" t="s">
        <v>212</v>
      </c>
      <c r="CX300" s="55">
        <v>0.56000000000000005</v>
      </c>
      <c r="CY300" s="55"/>
      <c r="CZ300" s="26">
        <v>0</v>
      </c>
      <c r="DA300" s="26">
        <v>0</v>
      </c>
      <c r="DB300" s="26">
        <v>0</v>
      </c>
      <c r="DC300" s="26">
        <v>0</v>
      </c>
      <c r="DD300" s="26">
        <v>0</v>
      </c>
      <c r="DE300" s="26">
        <v>0</v>
      </c>
      <c r="DF300" s="26">
        <v>0</v>
      </c>
      <c r="DG300" s="26">
        <v>0</v>
      </c>
      <c r="DH300" s="26">
        <v>0</v>
      </c>
      <c r="DI300" s="26">
        <v>0</v>
      </c>
      <c r="DJ300" s="26">
        <v>0</v>
      </c>
      <c r="DK300" s="26">
        <v>0</v>
      </c>
      <c r="DL300" s="27">
        <f t="shared" si="229"/>
        <v>46125.720763888901</v>
      </c>
      <c r="DM300" s="28">
        <f t="shared" ca="1" si="230"/>
        <v>1</v>
      </c>
      <c r="DN300" s="56">
        <f>_xlfn.XLOOKUP(B300,'[2]1. All Calls'!$R:$R,'[2]1. All Calls'!$A:$A,"",0)</f>
        <v>46050.720763888901</v>
      </c>
      <c r="DO300" s="57" t="str">
        <f ca="1">VLOOKUP(DM300,[1]Validation!$B$20:$C$25,2,0)</f>
        <v>Above 3 months</v>
      </c>
      <c r="DP300" s="58" t="str">
        <f>_xlfn.XLOOKUP(B300,'[1]Active AMCs- Dealer'!E:E,'[1]Active AMCs- Dealer'!L:L,"Not in AMC",0)</f>
        <v>Not in AMC</v>
      </c>
      <c r="DQ300" s="50" t="s">
        <v>238</v>
      </c>
      <c r="DR300" s="29" t="str">
        <f>_xlfn.XLOOKUP(B300,'[2]1. All Calls'!$R:$R,'[2]1. All Calls'!$F:$F,"",0)</f>
        <v>CC-01956285</v>
      </c>
      <c r="DS300" s="29" t="str">
        <f>_xlfn.XLOOKUP(B300,'[2]1. All Calls'!$R:$R,'[2]1. All Calls'!$AB:$AB,"",0)</f>
        <v>Sales call carried out for HMR update</v>
      </c>
      <c r="DT300" s="30">
        <f>_xlfn.XLOOKUP(DR300,'[2]1. All Calls'!$F:$F,'[2]1. All Calls'!$A:$A,"",0)</f>
        <v>46050.720763888901</v>
      </c>
      <c r="DU300" s="31">
        <f>_xlfn.XLOOKUP(DR300,'[2]1. All Calls'!$F:$F,'[2]1. All Calls'!$B:$B,"",0)</f>
        <v>14651</v>
      </c>
      <c r="DV300" s="31">
        <f>_xlfn.XLOOKUP(B300,[1]MDA_Assets!D:D,[1]MDA_Assets!N:N,"",0)</f>
        <v>8205</v>
      </c>
      <c r="DW300" s="31">
        <f>_xlfn.XLOOKUP(B300,[1]MDA_Assets!D:D,[1]MDA_Assets!O:O,"",0)</f>
        <v>6446</v>
      </c>
      <c r="DX300" s="32" t="str">
        <f>_xlfn.XLOOKUP(B300,[1]MDA_Assets!D:D,[1]MDA_Assets!Q:Q,"",0)</f>
        <v>XD</v>
      </c>
      <c r="DY300" s="33">
        <f>_xlfn.XLOOKUP(B300,[1]MDA_Assets!D:D,[1]MDA_Assets!R:R,"",0)</f>
        <v>45983</v>
      </c>
      <c r="DZ300" s="33">
        <f>_xlfn.XLOOKUP(B300,[1]MDA_Assets!D:D,[1]MDA_Assets!S:S,"",0)</f>
        <v>45983</v>
      </c>
      <c r="EA300" s="33">
        <f>_xlfn.XLOOKUP(B300,[1]MDA_Assets!D:D,[1]MDA_Assets!T:T,"",0)</f>
        <v>45983</v>
      </c>
      <c r="EB300" s="33">
        <f>_xlfn.XLOOKUP(B300,[1]MDA_Assets!D:D,[1]MDA_Assets!U:U,"",0)</f>
        <v>45983</v>
      </c>
      <c r="EC300" s="33">
        <f>_xlfn.XLOOKUP(B300,[1]MDA_Assets!D:D,[1]MDA_Assets!V:V,"",0)</f>
        <v>45983</v>
      </c>
      <c r="ED300" s="33">
        <f>_xlfn.XLOOKUP(B300,[1]MDA_Assets!D:D,[1]MDA_Assets!W:W,"",0)</f>
        <v>45983</v>
      </c>
      <c r="EE300" s="32" t="str">
        <f>_xlfn.XLOOKUP(B300,[1]MDA_Assets!D:D,[1]MDA_Assets!X:X,"",0)</f>
        <v>Yes</v>
      </c>
      <c r="EF300" s="33">
        <f>_xlfn.XLOOKUP(B300,[1]MDA_Assets!D:D,[1]MDA_Assets!Y:Y,"",0)</f>
        <v>0</v>
      </c>
      <c r="EG300" s="33">
        <f>_xlfn.XLOOKUP(B300,[1]MDA_Assets!D:D,[1]MDA_Assets!Z:Z,"",0)</f>
        <v>0</v>
      </c>
      <c r="EH300" s="33">
        <f>_xlfn.XLOOKUP(B300,[1]MDA_Assets!D:D,[1]MDA_Assets!AA:AA,"",0)</f>
        <v>0</v>
      </c>
      <c r="EI300" s="34">
        <f>_xlfn.XLOOKUP(B300,[1]MDA_Assets!D:D,[1]MDA_Assets!P:P,"",0)</f>
        <v>4</v>
      </c>
      <c r="EJ300" s="35" t="str">
        <f>_xlfn.XLOOKUP(B300,[1]MDA_Assets!D:D,[1]MDA_Assets!AB:AB,"",0)</f>
        <v>1630</v>
      </c>
      <c r="EK300" s="35" t="str">
        <f>_xlfn.XLOOKUP(B300,[1]MDA_Assets!D:D,[1]MDA_Assets!AC:AC,"",0)</f>
        <v>1630</v>
      </c>
      <c r="EL300" s="35" t="str">
        <f>_xlfn.XLOOKUP(B300,[1]MDA_Assets!D:D,[1]MDA_Assets!AD:AD,"",0)</f>
        <v>3630</v>
      </c>
      <c r="EM300" s="35" t="str">
        <f>_xlfn.XLOOKUP(B300,[1]MDA_Assets!D:D,[1]MDA_Assets!AE:AE,"",0)</f>
        <v>3630</v>
      </c>
      <c r="EN300" s="35" t="str">
        <f>_xlfn.XLOOKUP(B300,[1]MDA_Assets!D:D,[1]MDA_Assets!AF:AF,"",0)</f>
        <v>7630</v>
      </c>
      <c r="EO300" s="35" t="str">
        <f>_xlfn.XLOOKUP(B300,[1]MDA_Assets!D:D,[1]MDA_Assets!AG:AG,"",0)</f>
        <v>3630</v>
      </c>
      <c r="EP300" s="36">
        <f t="shared" si="249"/>
        <v>180</v>
      </c>
      <c r="EQ300" s="36">
        <f t="shared" si="249"/>
        <v>180</v>
      </c>
      <c r="ER300" s="36">
        <f t="shared" si="231"/>
        <v>365</v>
      </c>
      <c r="ES300" s="36">
        <f t="shared" si="232"/>
        <v>365</v>
      </c>
      <c r="ET300" s="36">
        <f t="shared" si="233"/>
        <v>730</v>
      </c>
      <c r="EU300" s="36">
        <f t="shared" si="234"/>
        <v>365</v>
      </c>
      <c r="EV300" s="36" t="str">
        <f t="shared" si="235"/>
        <v/>
      </c>
      <c r="EW300" s="36" t="str">
        <f t="shared" si="207"/>
        <v/>
      </c>
      <c r="EX300" s="36" t="str">
        <f t="shared" si="208"/>
        <v/>
      </c>
      <c r="EY300" s="36">
        <f t="shared" si="206"/>
        <v>5.81</v>
      </c>
      <c r="EZ300" s="36">
        <f t="shared" si="206"/>
        <v>5.81</v>
      </c>
      <c r="FA300" s="36">
        <f t="shared" si="206"/>
        <v>11.78</v>
      </c>
      <c r="FB300" s="36">
        <f t="shared" si="206"/>
        <v>11.78</v>
      </c>
      <c r="FC300" s="36">
        <f t="shared" si="206"/>
        <v>23.55</v>
      </c>
      <c r="FD300" s="36">
        <f t="shared" si="206"/>
        <v>11.78</v>
      </c>
      <c r="FE300" s="36" t="str">
        <f t="shared" si="252"/>
        <v/>
      </c>
      <c r="FF300" s="36" t="str">
        <f t="shared" si="252"/>
        <v/>
      </c>
      <c r="FG300" s="36" t="str">
        <f t="shared" si="252"/>
        <v/>
      </c>
      <c r="FH300" s="37" t="str" cm="1">
        <f t="array" ref="FH300">_xlfn.IFS(EY300="", "No Data", EY300&lt;0, "Negative/Future", EY300=0, "Zero Days", EY300&lt;=3, "&lt; 3 Months", EY300&lt;=6, "3 to 6 Months", EY300&lt;=9, "6 to 9 Months", EY300&lt;=12, "9 to 12 Months", EY300&lt;=15, "12 to 15 Months", EY300&lt;=18, "15 to 18 Months", EY300&lt;=24, "18 to 24 Months", EY300&gt;24, "&gt; 24 Months")</f>
        <v>3 to 6 Months</v>
      </c>
      <c r="FI300" s="37" t="str" cm="1">
        <f t="array" ref="FI300">_xlfn.IFS(EZ300="", "No Data", EZ300&lt;0, "Negative/Future", EZ300=0, "Zero Days", EZ300&lt;=3, "&lt; 3 Months", EZ300&lt;=6, "3 to 6 Months", EZ300&lt;=9, "6 to 9 Months", EZ300&lt;=12, "9 to 12 Months", EZ300&lt;=15, "12 to 15 Months", EZ300&lt;=18, "15 to 18 Months", EZ300&lt;=24, "18 to 24 Months", EZ300&gt;24, "&gt; 24 Months")</f>
        <v>3 to 6 Months</v>
      </c>
      <c r="FJ300" s="37" t="str" cm="1">
        <f t="array" ref="FJ300">_xlfn.IFS(FA300="", "No Data", FA300&lt;0, "Negative/Future", FA300=0, "Zero Days", FA300&lt;=3, "&lt; 3 Months", FA300&lt;=6, "3 to 6 Months", FA300&lt;=9, "6 to 9 Months", FA300&lt;=12, "9 to 12 Months", FA300&lt;=15, "12 to 15 Months", FA300&lt;=18, "15 to 18 Months", FA300&lt;=24, "18 to 24 Months", FA300&gt;24, "&gt; 24 Months")</f>
        <v>9 to 12 Months</v>
      </c>
      <c r="FK300" s="37" t="str" cm="1">
        <f t="array" ref="FK300">_xlfn.IFS(FB300="", "No Data", FB300&lt;0, "Negative/Future", FB300=0, "Zero Days", FB300&lt;=3, "&lt; 3 Months", FB300&lt;=6, "3 to 6 Months", FB300&lt;=9, "6 to 9 Months", FB300&lt;=12, "9 to 12 Months", FB300&lt;=15, "12 to 15 Months", FB300&lt;=18, "15 to 18 Months", FB300&lt;=24, "18 to 24 Months", FB300&gt;24, "&gt; 24 Months")</f>
        <v>9 to 12 Months</v>
      </c>
      <c r="FL300" s="37" t="str" cm="1">
        <f t="array" ref="FL300">_xlfn.IFS(FC300="", "No Data", FC300&lt;0, "Negative/Future", FC300=0, "Zero Days", FC300&lt;=3, "&lt; 3 Months", FC300&lt;=6, "3 to 6 Months", FC300&lt;=9, "6 to 9 Months", FC300&lt;=12, "9 to 12 Months", FC300&lt;=15, "12 to 15 Months", FC300&lt;=18, "15 to 18 Months", FC300&lt;=24, "18 to 24 Months", FC300&gt;24, "&gt; 24 Months")</f>
        <v>18 to 24 Months</v>
      </c>
      <c r="FM300" s="37" t="str" cm="1">
        <f t="array" ref="FM300">_xlfn.IFS(FD300="", "No Data", FD300&lt;0, "Negative/Future", FD300=0, "Zero Days", FD300&lt;=3, "&lt; 3 Months", FD300&lt;=6, "3 to 6 Months", FD300&lt;=9, "6 to 9 Months", FD300&lt;=12, "9 to 12 Months", FD300&lt;=15, "12 to 15 Months", FD300&lt;=18, "15 to 18 Months", FD300&lt;=24, "18 to 24 Months", FD300&gt;24, "&gt; 24 Months")</f>
        <v>9 to 12 Months</v>
      </c>
      <c r="FN300" s="37" t="str" cm="1">
        <f t="array" ref="FN300">_xlfn.IFS(FE300="", "No Data", FE300&lt;0, "Negative/Future", FE300=0, "Zero Days", FE300&lt;=3, "&lt; 3 Months", FE300&lt;=6, "3 to 6 Months", FE300&lt;=9, "6 to 9 Months", FE300&lt;=12, "9 to 12 Months", FE300&lt;=15, "12 to 15 Months", FE300&lt;=18, "15 to 18 Months", FE300&lt;=24, "18 to 24 Months", FE300&gt;24, "&gt; 24 Months")</f>
        <v>No Data</v>
      </c>
      <c r="FO300" s="37" t="str" cm="1">
        <f t="array" ref="FO300">_xlfn.IFS(FG300="", "No Data", FG300&lt;0, "Negative/Future", FG300=0, "Zero Days", FG300&lt;=3, "&lt; 3 Months", FG300&lt;=6, "3 to 6 Months", FG300&lt;=9, "6 to 9 Months", FG300&lt;=12, "9 to 12 Months", FG300&lt;=15, "12 to 15 Months", FG300&lt;=18, "15 to 18 Months", FG300&lt;=24, "18 to 24 Months", FG300&gt;24, "&gt; 24 Months")</f>
        <v>No Data</v>
      </c>
      <c r="FP300" s="37" t="str" cm="1">
        <f t="array" ref="FP300">_xlfn.IFS(FF300="", "No Data", FF300&lt;0, "Negative/Future", FF300=0, "Zero Days", FF300&lt;=3, "&lt; 3 Months", FF300&lt;=6, "3 to 6 Months", FF300&lt;=9, "6 to 9 Months", FF300&lt;=12, "9 to 12 Months", FF300&lt;=15, "12 to 15 Months", FF300&lt;=18, "15 to 18 Months", FF300&lt;=24, "18 to 24 Months", FF300&gt;24, "&gt; 24 Months")</f>
        <v>No Data</v>
      </c>
      <c r="FQ300" s="29" t="s">
        <v>1500</v>
      </c>
      <c r="FR300" s="29">
        <v>9835390276</v>
      </c>
      <c r="FS300" s="38" t="str">
        <f>VLOOKUP(_xlfn.XLOOKUP(B300,[1]MDA_Assets!D:D,[1]MDA_Assets!I:I,"",0),[1]Validation!$B$1:$C$8,2,0)</f>
        <v>B</v>
      </c>
      <c r="FT300" s="38" t="s">
        <v>202</v>
      </c>
      <c r="FU300" s="31" t="str">
        <f>_xlfn.XLOOKUP(B300,[1]MDA_Assets!D:D,[1]MDA_Assets!X:X,"",0)</f>
        <v>Yes</v>
      </c>
      <c r="FV300" s="39">
        <v>0</v>
      </c>
      <c r="FW300" s="39">
        <v>2</v>
      </c>
      <c r="FX300" s="39">
        <v>0</v>
      </c>
      <c r="FY300" s="39">
        <v>7</v>
      </c>
      <c r="FZ300" s="40">
        <f t="shared" si="250"/>
        <v>46163</v>
      </c>
      <c r="GA300" s="40">
        <f t="shared" si="250"/>
        <v>46163</v>
      </c>
      <c r="GB300" s="40">
        <f t="shared" si="209"/>
        <v>46348</v>
      </c>
      <c r="GC300" s="40">
        <f t="shared" si="210"/>
        <v>46348</v>
      </c>
      <c r="GD300" s="40">
        <f t="shared" si="211"/>
        <v>46713</v>
      </c>
      <c r="GE300" s="40">
        <f t="shared" si="212"/>
        <v>46348</v>
      </c>
      <c r="GF300" s="40" t="str">
        <f t="shared" si="251"/>
        <v/>
      </c>
      <c r="GG300" s="40" t="str">
        <f t="shared" si="251"/>
        <v/>
      </c>
      <c r="GH300" s="40" t="str">
        <f t="shared" si="251"/>
        <v/>
      </c>
      <c r="GI300" s="39">
        <f t="shared" si="236"/>
        <v>0</v>
      </c>
      <c r="GJ300" s="39">
        <f t="shared" si="237"/>
        <v>0</v>
      </c>
      <c r="GK300" s="39">
        <f t="shared" si="238"/>
        <v>0</v>
      </c>
      <c r="GL300" s="39">
        <f t="shared" si="239"/>
        <v>6</v>
      </c>
    </row>
    <row r="301" spans="1:194" x14ac:dyDescent="0.25">
      <c r="A301" s="19">
        <v>335</v>
      </c>
      <c r="B301" s="43" t="s">
        <v>1501</v>
      </c>
      <c r="C301" s="43" t="s">
        <v>254</v>
      </c>
      <c r="D301" s="43" t="s">
        <v>241</v>
      </c>
      <c r="E301" s="43" t="s">
        <v>346</v>
      </c>
      <c r="F301" s="43" t="s">
        <v>3041</v>
      </c>
      <c r="G301" s="43" t="s">
        <v>190</v>
      </c>
      <c r="H301" s="43" t="s">
        <v>336</v>
      </c>
      <c r="I301" s="43" t="s">
        <v>192</v>
      </c>
      <c r="J301" s="44">
        <f t="shared" si="213"/>
        <v>45216.5</v>
      </c>
      <c r="K301" s="44">
        <v>44852.5</v>
      </c>
      <c r="L301" s="44">
        <v>44782</v>
      </c>
      <c r="M301" s="43" t="s">
        <v>2423</v>
      </c>
      <c r="N301" s="43" t="s">
        <v>193</v>
      </c>
      <c r="O301" s="44">
        <v>46050.495949074073</v>
      </c>
      <c r="P301" s="43">
        <v>8386</v>
      </c>
      <c r="Q301" s="43">
        <v>2600</v>
      </c>
      <c r="R301" s="43">
        <v>5786</v>
      </c>
      <c r="S301" s="43" t="s">
        <v>206</v>
      </c>
      <c r="T301" s="44">
        <v>46006.770833333336</v>
      </c>
      <c r="U301" s="44">
        <v>46006.770833333336</v>
      </c>
      <c r="V301" s="44">
        <v>46006.770833333336</v>
      </c>
      <c r="W301" s="44">
        <v>46006.770833333336</v>
      </c>
      <c r="X301" s="44">
        <v>46006.770833333336</v>
      </c>
      <c r="Y301" s="44">
        <v>46006.770833333336</v>
      </c>
      <c r="Z301" s="43" t="s">
        <v>199</v>
      </c>
      <c r="AA301" s="43"/>
      <c r="AB301" s="43"/>
      <c r="AC301" s="43"/>
      <c r="AD301" s="43"/>
      <c r="AE301" s="43">
        <v>6</v>
      </c>
      <c r="AF301" s="43" t="s">
        <v>2207</v>
      </c>
      <c r="AG301" s="43" t="s">
        <v>2207</v>
      </c>
      <c r="AH301" s="43" t="s">
        <v>2208</v>
      </c>
      <c r="AI301" s="43" t="s">
        <v>2208</v>
      </c>
      <c r="AJ301" s="43" t="s">
        <v>2209</v>
      </c>
      <c r="AK301" s="43" t="s">
        <v>2208</v>
      </c>
      <c r="AL301" s="49">
        <v>46186</v>
      </c>
      <c r="AM301" s="49">
        <v>46186</v>
      </c>
      <c r="AN301" s="47">
        <v>46371</v>
      </c>
      <c r="AO301" s="47">
        <v>46371</v>
      </c>
      <c r="AP301" s="47">
        <v>46736</v>
      </c>
      <c r="AQ301" s="47">
        <v>46371</v>
      </c>
      <c r="AR301" s="48"/>
      <c r="AS301" s="48"/>
      <c r="AT301" s="48"/>
      <c r="AU301" s="43">
        <v>0</v>
      </c>
      <c r="AV301" s="43">
        <v>0</v>
      </c>
      <c r="AW301" s="43">
        <v>1</v>
      </c>
      <c r="AX301" s="51" t="s">
        <v>1502</v>
      </c>
      <c r="AY301" s="51" t="s">
        <v>211</v>
      </c>
      <c r="AZ301" s="51" t="s">
        <v>198</v>
      </c>
      <c r="BA301" s="20">
        <f t="shared" ca="1" si="244"/>
        <v>1</v>
      </c>
      <c r="BB301" s="20">
        <f t="shared" ca="1" si="244"/>
        <v>1</v>
      </c>
      <c r="BC301" s="20">
        <f t="shared" ca="1" si="244"/>
        <v>0</v>
      </c>
      <c r="BD301" s="20">
        <f t="shared" ca="1" si="244"/>
        <v>0</v>
      </c>
      <c r="BE301" s="20">
        <f t="shared" ca="1" si="244"/>
        <v>0</v>
      </c>
      <c r="BF301" s="20">
        <f t="shared" ca="1" si="244"/>
        <v>0</v>
      </c>
      <c r="BG301" s="21" t="str">
        <f t="shared" ca="1" si="241"/>
        <v/>
      </c>
      <c r="BH301" s="21" t="str">
        <f t="shared" ca="1" si="241"/>
        <v/>
      </c>
      <c r="BI301" s="21" t="str">
        <f t="shared" ca="1" si="241"/>
        <v/>
      </c>
      <c r="BJ301" s="22">
        <f t="shared" ca="1" si="214"/>
        <v>2</v>
      </c>
      <c r="BK301" s="21">
        <f t="shared" si="215"/>
        <v>6</v>
      </c>
      <c r="BL301" s="22">
        <f t="shared" ca="1" si="216"/>
        <v>9139</v>
      </c>
      <c r="BM301" s="22">
        <f t="shared" ca="1" si="217"/>
        <v>2833</v>
      </c>
      <c r="BN301" s="23">
        <f t="shared" ca="1" si="218"/>
        <v>6306</v>
      </c>
      <c r="BO301" s="24">
        <f t="shared" ca="1" si="219"/>
        <v>753</v>
      </c>
      <c r="BP301" s="51" t="str">
        <f>_xlfn.XLOOKUP(E301,[1]Validation!E:E,[1]Validation!F:F,"")</f>
        <v>EN11</v>
      </c>
      <c r="BQ301" s="51" t="str">
        <f>_xlfn.XLOOKUP(BP301,[1]Validation!F:F,[1]Validation!G:G,"")</f>
        <v>EN11 to EN22</v>
      </c>
      <c r="BR301" s="52" t="str">
        <f>VLOOKUP(G301,[1]Validation!$B$1:$C$9,2,0)</f>
        <v>B</v>
      </c>
      <c r="BS301" s="51">
        <f t="shared" ca="1" si="220"/>
        <v>44</v>
      </c>
      <c r="BT301" s="53">
        <f>_xlfn.XLOOKUP(B301,'[2]1. All Calls'!$R:$R,'[2]1. All Calls'!$A:$A,"",0)</f>
        <v>46050.724548611099</v>
      </c>
      <c r="BU301" s="51" t="str">
        <f>_xlfn.XLOOKUP(B301,'[2]1. All Calls'!$R:$R,'[2]1. All Calls'!$F:$F,"",0)</f>
        <v>CC-01956292</v>
      </c>
      <c r="BV301" s="51" t="str">
        <f>_xlfn.XLOOKUP(B301,'[2]1. All Calls'!$R:$R,'[2]1. All Calls'!$J:$J,"",0)</f>
        <v>Sales Call</v>
      </c>
      <c r="BW301" s="53">
        <f>_xlfn.XLOOKUP(B301,'[2]Sch Calls'!$R:$R,'[2]Sch Calls'!$A:$A,"",0)</f>
        <v>45131.565474536997</v>
      </c>
      <c r="BX301" s="51">
        <f>_xlfn.XLOOKUP(B301,'[2]Sch Calls'!$R:$R,'[2]Sch Calls'!$B:$B,"",0)</f>
        <v>4928</v>
      </c>
      <c r="BY301" s="51" t="str">
        <f t="shared" si="247"/>
        <v>14-Jun-26</v>
      </c>
      <c r="BZ301" s="51" t="str">
        <f t="shared" si="247"/>
        <v>14-Jun-26</v>
      </c>
      <c r="CA301" s="51" t="str">
        <f t="shared" si="221"/>
        <v>17-Sep-26</v>
      </c>
      <c r="CB301" s="51" t="str">
        <f t="shared" si="222"/>
        <v>15-Jun-27</v>
      </c>
      <c r="CC301" s="51" t="str">
        <f t="shared" si="223"/>
        <v>16-Dec-27</v>
      </c>
      <c r="CD301" s="51" t="str">
        <f t="shared" si="224"/>
        <v>16-Dec-26</v>
      </c>
      <c r="CE301" s="51">
        <f t="shared" ca="1" si="248"/>
        <v>169</v>
      </c>
      <c r="CF301" s="51">
        <f t="shared" ca="1" si="248"/>
        <v>169</v>
      </c>
      <c r="CG301" s="51">
        <f t="shared" ca="1" si="225"/>
        <v>169</v>
      </c>
      <c r="CH301" s="51">
        <f t="shared" ca="1" si="226"/>
        <v>169</v>
      </c>
      <c r="CI301" s="51">
        <f t="shared" ca="1" si="227"/>
        <v>169</v>
      </c>
      <c r="CJ301" s="51">
        <f t="shared" ca="1" si="228"/>
        <v>169</v>
      </c>
      <c r="CK301" s="51">
        <f t="shared" ca="1" si="245"/>
        <v>1014</v>
      </c>
      <c r="CL301" s="51">
        <f t="shared" ca="1" si="245"/>
        <v>1014</v>
      </c>
      <c r="CM301" s="51">
        <f t="shared" ca="1" si="245"/>
        <v>1014</v>
      </c>
      <c r="CN301" s="51">
        <f t="shared" ca="1" si="245"/>
        <v>1014</v>
      </c>
      <c r="CO301" s="51">
        <f t="shared" ca="1" si="245"/>
        <v>1014</v>
      </c>
      <c r="CP301" s="51">
        <f t="shared" ca="1" si="245"/>
        <v>1014</v>
      </c>
      <c r="CQ301" s="51">
        <f t="shared" ca="1" si="246"/>
        <v>695</v>
      </c>
      <c r="CR301" s="51">
        <f t="shared" ca="1" si="246"/>
        <v>695</v>
      </c>
      <c r="CS301" s="51">
        <f t="shared" ca="1" si="246"/>
        <v>2695</v>
      </c>
      <c r="CT301" s="51">
        <f t="shared" ca="1" si="246"/>
        <v>2695</v>
      </c>
      <c r="CU301" s="51">
        <f t="shared" ca="1" si="246"/>
        <v>6695</v>
      </c>
      <c r="CV301" s="54">
        <f t="shared" ca="1" si="246"/>
        <v>2695</v>
      </c>
      <c r="CW301" s="25" t="s">
        <v>195</v>
      </c>
      <c r="CX301" s="55">
        <v>0.31</v>
      </c>
      <c r="CY301" s="55"/>
      <c r="CZ301" s="26" t="s">
        <v>227</v>
      </c>
      <c r="DA301" s="26" t="s">
        <v>227</v>
      </c>
      <c r="DB301" s="26" t="s">
        <v>227</v>
      </c>
      <c r="DC301" s="26" t="s">
        <v>227</v>
      </c>
      <c r="DD301" s="26" t="s">
        <v>227</v>
      </c>
      <c r="DE301" s="26" t="s">
        <v>227</v>
      </c>
      <c r="DF301" s="26" t="s">
        <v>227</v>
      </c>
      <c r="DG301" s="26" t="s">
        <v>227</v>
      </c>
      <c r="DH301" s="26" t="s">
        <v>227</v>
      </c>
      <c r="DI301" s="26" t="s">
        <v>227</v>
      </c>
      <c r="DJ301" s="26" t="s">
        <v>227</v>
      </c>
      <c r="DK301" s="26" t="s">
        <v>227</v>
      </c>
      <c r="DL301" s="27">
        <f t="shared" si="229"/>
        <v>46125.724548611099</v>
      </c>
      <c r="DM301" s="28">
        <f t="shared" ca="1" si="230"/>
        <v>1</v>
      </c>
      <c r="DN301" s="56">
        <f>_xlfn.XLOOKUP(B301,'[2]1. All Calls'!$R:$R,'[2]1. All Calls'!$A:$A,"",0)</f>
        <v>46050.724548611099</v>
      </c>
      <c r="DO301" s="57" t="str">
        <f ca="1">VLOOKUP(DM301,[1]Validation!$B$20:$C$25,2,0)</f>
        <v>Above 3 months</v>
      </c>
      <c r="DP301" s="58" t="str">
        <f>_xlfn.XLOOKUP(B301,'[1]Active AMCs- Dealer'!E:E,'[1]Active AMCs- Dealer'!L:L,"Not in AMC",0)</f>
        <v>Not in AMC</v>
      </c>
      <c r="DQ301" s="50" t="s">
        <v>238</v>
      </c>
      <c r="DR301" s="29" t="str">
        <f>_xlfn.XLOOKUP(B301,'[2]1. All Calls'!$R:$R,'[2]1. All Calls'!$F:$F,"",0)</f>
        <v>CC-01956292</v>
      </c>
      <c r="DS301" s="29" t="str">
        <f>_xlfn.XLOOKUP(B301,'[2]1. All Calls'!$R:$R,'[2]1. All Calls'!$AB:$AB,"",0)</f>
        <v>Sales call carried out for HMR update</v>
      </c>
      <c r="DT301" s="30">
        <f>_xlfn.XLOOKUP(DR301,'[2]1. All Calls'!$F:$F,'[2]1. All Calls'!$A:$A,"",0)</f>
        <v>46050.724548611099</v>
      </c>
      <c r="DU301" s="31">
        <f>_xlfn.XLOOKUP(DR301,'[2]1. All Calls'!$F:$F,'[2]1. All Calls'!$B:$B,"",0)</f>
        <v>8386</v>
      </c>
      <c r="DV301" s="31">
        <f>_xlfn.XLOOKUP(B301,[1]MDA_Assets!D:D,[1]MDA_Assets!N:N,"",0)</f>
        <v>2600</v>
      </c>
      <c r="DW301" s="31">
        <f>_xlfn.XLOOKUP(B301,[1]MDA_Assets!D:D,[1]MDA_Assets!O:O,"",0)</f>
        <v>5786</v>
      </c>
      <c r="DX301" s="32" t="str">
        <f>_xlfn.XLOOKUP(B301,[1]MDA_Assets!D:D,[1]MDA_Assets!Q:Q,"",0)</f>
        <v>XD</v>
      </c>
      <c r="DY301" s="33">
        <f>_xlfn.XLOOKUP(B301,[1]MDA_Assets!D:D,[1]MDA_Assets!R:R,"",0)</f>
        <v>46007</v>
      </c>
      <c r="DZ301" s="33">
        <f>_xlfn.XLOOKUP(B301,[1]MDA_Assets!D:D,[1]MDA_Assets!S:S,"",0)</f>
        <v>46007</v>
      </c>
      <c r="EA301" s="33">
        <f>_xlfn.XLOOKUP(B301,[1]MDA_Assets!D:D,[1]MDA_Assets!T:T,"",0)</f>
        <v>46007</v>
      </c>
      <c r="EB301" s="33">
        <f>_xlfn.XLOOKUP(B301,[1]MDA_Assets!D:D,[1]MDA_Assets!U:U,"",0)</f>
        <v>46007</v>
      </c>
      <c r="EC301" s="33">
        <f>_xlfn.XLOOKUP(B301,[1]MDA_Assets!D:D,[1]MDA_Assets!V:V,"",0)</f>
        <v>46007</v>
      </c>
      <c r="ED301" s="33">
        <f>_xlfn.XLOOKUP(B301,[1]MDA_Assets!D:D,[1]MDA_Assets!W:W,"",0)</f>
        <v>46007</v>
      </c>
      <c r="EE301" s="32" t="str">
        <f>_xlfn.XLOOKUP(B301,[1]MDA_Assets!D:D,[1]MDA_Assets!X:X,"",0)</f>
        <v>Yes</v>
      </c>
      <c r="EF301" s="33">
        <f>_xlfn.XLOOKUP(B301,[1]MDA_Assets!D:D,[1]MDA_Assets!Y:Y,"",0)</f>
        <v>0</v>
      </c>
      <c r="EG301" s="33">
        <f>_xlfn.XLOOKUP(B301,[1]MDA_Assets!D:D,[1]MDA_Assets!Z:Z,"",0)</f>
        <v>0</v>
      </c>
      <c r="EH301" s="33">
        <f>_xlfn.XLOOKUP(B301,[1]MDA_Assets!D:D,[1]MDA_Assets!AA:AA,"",0)</f>
        <v>0</v>
      </c>
      <c r="EI301" s="34">
        <f>_xlfn.XLOOKUP(B301,[1]MDA_Assets!D:D,[1]MDA_Assets!P:P,"",0)</f>
        <v>6</v>
      </c>
      <c r="EJ301" s="35" t="str">
        <f>_xlfn.XLOOKUP(B301,[1]MDA_Assets!D:D,[1]MDA_Assets!AB:AB,"",0)</f>
        <v>1709</v>
      </c>
      <c r="EK301" s="35" t="str">
        <f>_xlfn.XLOOKUP(B301,[1]MDA_Assets!D:D,[1]MDA_Assets!AC:AC,"",0)</f>
        <v>1709</v>
      </c>
      <c r="EL301" s="35" t="str">
        <f>_xlfn.XLOOKUP(B301,[1]MDA_Assets!D:D,[1]MDA_Assets!AD:AD,"",0)</f>
        <v>3709</v>
      </c>
      <c r="EM301" s="35" t="str">
        <f>_xlfn.XLOOKUP(B301,[1]MDA_Assets!D:D,[1]MDA_Assets!AE:AE,"",0)</f>
        <v>3709</v>
      </c>
      <c r="EN301" s="35" t="str">
        <f>_xlfn.XLOOKUP(B301,[1]MDA_Assets!D:D,[1]MDA_Assets!AF:AF,"",0)</f>
        <v>7709</v>
      </c>
      <c r="EO301" s="35" t="str">
        <f>_xlfn.XLOOKUP(B301,[1]MDA_Assets!D:D,[1]MDA_Assets!AG:AG,"",0)</f>
        <v>3709</v>
      </c>
      <c r="EP301" s="36">
        <f t="shared" si="249"/>
        <v>180</v>
      </c>
      <c r="EQ301" s="36">
        <f t="shared" si="249"/>
        <v>180</v>
      </c>
      <c r="ER301" s="36">
        <f t="shared" si="231"/>
        <v>365</v>
      </c>
      <c r="ES301" s="36">
        <f t="shared" si="232"/>
        <v>365</v>
      </c>
      <c r="ET301" s="36">
        <f t="shared" si="233"/>
        <v>730</v>
      </c>
      <c r="EU301" s="36">
        <f t="shared" si="234"/>
        <v>365</v>
      </c>
      <c r="EV301" s="36" t="str">
        <f t="shared" si="235"/>
        <v/>
      </c>
      <c r="EW301" s="36" t="str">
        <f t="shared" si="207"/>
        <v/>
      </c>
      <c r="EX301" s="36" t="str">
        <f t="shared" si="208"/>
        <v/>
      </c>
      <c r="EY301" s="36">
        <f t="shared" si="206"/>
        <v>5.81</v>
      </c>
      <c r="EZ301" s="36">
        <f t="shared" si="206"/>
        <v>5.81</v>
      </c>
      <c r="FA301" s="36">
        <f t="shared" si="206"/>
        <v>11.78</v>
      </c>
      <c r="FB301" s="36">
        <f t="shared" si="206"/>
        <v>11.78</v>
      </c>
      <c r="FC301" s="36">
        <f t="shared" si="206"/>
        <v>23.55</v>
      </c>
      <c r="FD301" s="36">
        <f t="shared" si="206"/>
        <v>11.78</v>
      </c>
      <c r="FE301" s="36" t="str">
        <f t="shared" si="252"/>
        <v/>
      </c>
      <c r="FF301" s="36" t="str">
        <f t="shared" si="252"/>
        <v/>
      </c>
      <c r="FG301" s="36" t="str">
        <f t="shared" si="252"/>
        <v/>
      </c>
      <c r="FH301" s="37" t="str" cm="1">
        <f t="array" ref="FH301">_xlfn.IFS(EY301="", "No Data", EY301&lt;0, "Negative/Future", EY301=0, "Zero Days", EY301&lt;=3, "&lt; 3 Months", EY301&lt;=6, "3 to 6 Months", EY301&lt;=9, "6 to 9 Months", EY301&lt;=12, "9 to 12 Months", EY301&lt;=15, "12 to 15 Months", EY301&lt;=18, "15 to 18 Months", EY301&lt;=24, "18 to 24 Months", EY301&gt;24, "&gt; 24 Months")</f>
        <v>3 to 6 Months</v>
      </c>
      <c r="FI301" s="37" t="str" cm="1">
        <f t="array" ref="FI301">_xlfn.IFS(EZ301="", "No Data", EZ301&lt;0, "Negative/Future", EZ301=0, "Zero Days", EZ301&lt;=3, "&lt; 3 Months", EZ301&lt;=6, "3 to 6 Months", EZ301&lt;=9, "6 to 9 Months", EZ301&lt;=12, "9 to 12 Months", EZ301&lt;=15, "12 to 15 Months", EZ301&lt;=18, "15 to 18 Months", EZ301&lt;=24, "18 to 24 Months", EZ301&gt;24, "&gt; 24 Months")</f>
        <v>3 to 6 Months</v>
      </c>
      <c r="FJ301" s="37" t="str" cm="1">
        <f t="array" ref="FJ301">_xlfn.IFS(FA301="", "No Data", FA301&lt;0, "Negative/Future", FA301=0, "Zero Days", FA301&lt;=3, "&lt; 3 Months", FA301&lt;=6, "3 to 6 Months", FA301&lt;=9, "6 to 9 Months", FA301&lt;=12, "9 to 12 Months", FA301&lt;=15, "12 to 15 Months", FA301&lt;=18, "15 to 18 Months", FA301&lt;=24, "18 to 24 Months", FA301&gt;24, "&gt; 24 Months")</f>
        <v>9 to 12 Months</v>
      </c>
      <c r="FK301" s="37" t="str" cm="1">
        <f t="array" ref="FK301">_xlfn.IFS(FB301="", "No Data", FB301&lt;0, "Negative/Future", FB301=0, "Zero Days", FB301&lt;=3, "&lt; 3 Months", FB301&lt;=6, "3 to 6 Months", FB301&lt;=9, "6 to 9 Months", FB301&lt;=12, "9 to 12 Months", FB301&lt;=15, "12 to 15 Months", FB301&lt;=18, "15 to 18 Months", FB301&lt;=24, "18 to 24 Months", FB301&gt;24, "&gt; 24 Months")</f>
        <v>9 to 12 Months</v>
      </c>
      <c r="FL301" s="37" t="str" cm="1">
        <f t="array" ref="FL301">_xlfn.IFS(FC301="", "No Data", FC301&lt;0, "Negative/Future", FC301=0, "Zero Days", FC301&lt;=3, "&lt; 3 Months", FC301&lt;=6, "3 to 6 Months", FC301&lt;=9, "6 to 9 Months", FC301&lt;=12, "9 to 12 Months", FC301&lt;=15, "12 to 15 Months", FC301&lt;=18, "15 to 18 Months", FC301&lt;=24, "18 to 24 Months", FC301&gt;24, "&gt; 24 Months")</f>
        <v>18 to 24 Months</v>
      </c>
      <c r="FM301" s="37" t="str" cm="1">
        <f t="array" ref="FM301">_xlfn.IFS(FD301="", "No Data", FD301&lt;0, "Negative/Future", FD301=0, "Zero Days", FD301&lt;=3, "&lt; 3 Months", FD301&lt;=6, "3 to 6 Months", FD301&lt;=9, "6 to 9 Months", FD301&lt;=12, "9 to 12 Months", FD301&lt;=15, "12 to 15 Months", FD301&lt;=18, "15 to 18 Months", FD301&lt;=24, "18 to 24 Months", FD301&gt;24, "&gt; 24 Months")</f>
        <v>9 to 12 Months</v>
      </c>
      <c r="FN301" s="37" t="str" cm="1">
        <f t="array" ref="FN301">_xlfn.IFS(FE301="", "No Data", FE301&lt;0, "Negative/Future", FE301=0, "Zero Days", FE301&lt;=3, "&lt; 3 Months", FE301&lt;=6, "3 to 6 Months", FE301&lt;=9, "6 to 9 Months", FE301&lt;=12, "9 to 12 Months", FE301&lt;=15, "12 to 15 Months", FE301&lt;=18, "15 to 18 Months", FE301&lt;=24, "18 to 24 Months", FE301&gt;24, "&gt; 24 Months")</f>
        <v>No Data</v>
      </c>
      <c r="FO301" s="37" t="str" cm="1">
        <f t="array" ref="FO301">_xlfn.IFS(FG301="", "No Data", FG301&lt;0, "Negative/Future", FG301=0, "Zero Days", FG301&lt;=3, "&lt; 3 Months", FG301&lt;=6, "3 to 6 Months", FG301&lt;=9, "6 to 9 Months", FG301&lt;=12, "9 to 12 Months", FG301&lt;=15, "12 to 15 Months", FG301&lt;=18, "15 to 18 Months", FG301&lt;=24, "18 to 24 Months", FG301&gt;24, "&gt; 24 Months")</f>
        <v>No Data</v>
      </c>
      <c r="FP301" s="37" t="str" cm="1">
        <f t="array" ref="FP301">_xlfn.IFS(FF301="", "No Data", FF301&lt;0, "Negative/Future", FF301=0, "Zero Days", FF301&lt;=3, "&lt; 3 Months", FF301&lt;=6, "3 to 6 Months", FF301&lt;=9, "6 to 9 Months", FF301&lt;=12, "9 to 12 Months", FF301&lt;=15, "12 to 15 Months", FF301&lt;=18, "15 to 18 Months", FF301&lt;=24, "18 to 24 Months", FF301&gt;24, "&gt; 24 Months")</f>
        <v>No Data</v>
      </c>
      <c r="FQ301" s="29" t="s">
        <v>1503</v>
      </c>
      <c r="FR301" s="29">
        <v>8168068360</v>
      </c>
      <c r="FS301" s="38" t="str">
        <f>VLOOKUP(_xlfn.XLOOKUP(B301,[1]MDA_Assets!D:D,[1]MDA_Assets!I:I,"",0),[1]Validation!$B$1:$C$8,2,0)</f>
        <v>B</v>
      </c>
      <c r="FT301" s="38" t="s">
        <v>202</v>
      </c>
      <c r="FU301" s="31" t="str">
        <f>_xlfn.XLOOKUP(B301,[1]MDA_Assets!D:D,[1]MDA_Assets!X:X,"",0)</f>
        <v>Yes</v>
      </c>
      <c r="FV301" s="39">
        <v>0</v>
      </c>
      <c r="FW301" s="39">
        <v>0</v>
      </c>
      <c r="FX301" s="39">
        <v>2</v>
      </c>
      <c r="FY301" s="39">
        <v>7</v>
      </c>
      <c r="FZ301" s="40">
        <f t="shared" si="250"/>
        <v>46187</v>
      </c>
      <c r="GA301" s="40">
        <f t="shared" si="250"/>
        <v>46187</v>
      </c>
      <c r="GB301" s="40">
        <f t="shared" si="209"/>
        <v>46372</v>
      </c>
      <c r="GC301" s="40">
        <f t="shared" si="210"/>
        <v>46372</v>
      </c>
      <c r="GD301" s="40">
        <f t="shared" si="211"/>
        <v>46737</v>
      </c>
      <c r="GE301" s="40">
        <f t="shared" si="212"/>
        <v>46372</v>
      </c>
      <c r="GF301" s="40" t="str">
        <f t="shared" si="251"/>
        <v/>
      </c>
      <c r="GG301" s="40" t="str">
        <f t="shared" si="251"/>
        <v/>
      </c>
      <c r="GH301" s="40" t="str">
        <f t="shared" si="251"/>
        <v/>
      </c>
      <c r="GI301" s="39">
        <f t="shared" si="236"/>
        <v>0</v>
      </c>
      <c r="GJ301" s="39">
        <f t="shared" si="237"/>
        <v>0</v>
      </c>
      <c r="GK301" s="39">
        <f t="shared" si="238"/>
        <v>0</v>
      </c>
      <c r="GL301" s="39">
        <f t="shared" si="239"/>
        <v>6</v>
      </c>
    </row>
    <row r="302" spans="1:194" x14ac:dyDescent="0.25">
      <c r="A302" s="19">
        <v>336</v>
      </c>
      <c r="B302" s="43" t="s">
        <v>1504</v>
      </c>
      <c r="C302" s="43" t="s">
        <v>254</v>
      </c>
      <c r="D302" s="43" t="s">
        <v>241</v>
      </c>
      <c r="E302" s="43" t="s">
        <v>1433</v>
      </c>
      <c r="F302" s="43" t="s">
        <v>3042</v>
      </c>
      <c r="G302" s="43" t="s">
        <v>190</v>
      </c>
      <c r="H302" s="43" t="s">
        <v>277</v>
      </c>
      <c r="I302" s="43" t="s">
        <v>192</v>
      </c>
      <c r="J302" s="44">
        <f t="shared" si="213"/>
        <v>45234.5</v>
      </c>
      <c r="K302" s="44">
        <v>44870.5</v>
      </c>
      <c r="L302" s="44">
        <v>44784</v>
      </c>
      <c r="M302" s="43" t="s">
        <v>2424</v>
      </c>
      <c r="N302" s="43" t="s">
        <v>193</v>
      </c>
      <c r="O302" s="44">
        <v>46050.499560185184</v>
      </c>
      <c r="P302" s="43">
        <v>4067</v>
      </c>
      <c r="Q302" s="43">
        <v>1301</v>
      </c>
      <c r="R302" s="43">
        <v>2766</v>
      </c>
      <c r="S302" s="43" t="s">
        <v>206</v>
      </c>
      <c r="T302" s="44">
        <v>45978.770833333336</v>
      </c>
      <c r="U302" s="44">
        <v>45978.770833333336</v>
      </c>
      <c r="V302" s="44">
        <v>45978.770833333336</v>
      </c>
      <c r="W302" s="44">
        <v>45978.770833333336</v>
      </c>
      <c r="X302" s="44">
        <v>45978.770833333336</v>
      </c>
      <c r="Y302" s="44">
        <v>45233.770833333336</v>
      </c>
      <c r="Z302" s="43" t="s">
        <v>199</v>
      </c>
      <c r="AA302" s="43"/>
      <c r="AB302" s="43"/>
      <c r="AC302" s="43"/>
      <c r="AD302" s="43"/>
      <c r="AE302" s="43">
        <v>2</v>
      </c>
      <c r="AF302" s="43" t="s">
        <v>1895</v>
      </c>
      <c r="AG302" s="43" t="s">
        <v>1895</v>
      </c>
      <c r="AH302" s="43" t="s">
        <v>2275</v>
      </c>
      <c r="AI302" s="43" t="s">
        <v>2275</v>
      </c>
      <c r="AJ302" s="43" t="s">
        <v>2425</v>
      </c>
      <c r="AK302" s="43" t="s">
        <v>2275</v>
      </c>
      <c r="AL302" s="45">
        <v>46158</v>
      </c>
      <c r="AM302" s="45">
        <v>46158</v>
      </c>
      <c r="AN302" s="47">
        <v>46343</v>
      </c>
      <c r="AO302" s="47">
        <v>46343</v>
      </c>
      <c r="AP302" s="46">
        <v>45963</v>
      </c>
      <c r="AQ302" s="47">
        <v>46343</v>
      </c>
      <c r="AR302" s="48"/>
      <c r="AS302" s="48"/>
      <c r="AT302" s="48"/>
      <c r="AU302" s="43">
        <v>1</v>
      </c>
      <c r="AV302" s="43">
        <v>1</v>
      </c>
      <c r="AW302" s="43">
        <v>0</v>
      </c>
      <c r="AX302" s="51" t="s">
        <v>408</v>
      </c>
      <c r="AY302" s="51" t="s">
        <v>409</v>
      </c>
      <c r="AZ302" s="51" t="s">
        <v>198</v>
      </c>
      <c r="BA302" s="20">
        <f t="shared" ca="1" si="244"/>
        <v>1</v>
      </c>
      <c r="BB302" s="20">
        <f t="shared" ca="1" si="244"/>
        <v>1</v>
      </c>
      <c r="BC302" s="20">
        <f t="shared" ca="1" si="244"/>
        <v>0</v>
      </c>
      <c r="BD302" s="20">
        <f t="shared" ca="1" si="244"/>
        <v>0</v>
      </c>
      <c r="BE302" s="20">
        <f t="shared" ca="1" si="244"/>
        <v>1</v>
      </c>
      <c r="BF302" s="20">
        <f t="shared" ca="1" si="244"/>
        <v>0</v>
      </c>
      <c r="BG302" s="21" t="str">
        <f t="shared" ca="1" si="241"/>
        <v/>
      </c>
      <c r="BH302" s="21" t="str">
        <f t="shared" ca="1" si="241"/>
        <v/>
      </c>
      <c r="BI302" s="21" t="str">
        <f t="shared" ca="1" si="241"/>
        <v/>
      </c>
      <c r="BJ302" s="22">
        <f t="shared" ca="1" si="214"/>
        <v>3</v>
      </c>
      <c r="BK302" s="21">
        <f t="shared" si="215"/>
        <v>2</v>
      </c>
      <c r="BL302" s="22">
        <f t="shared" ca="1" si="216"/>
        <v>4318</v>
      </c>
      <c r="BM302" s="22">
        <f t="shared" ca="1" si="217"/>
        <v>1382</v>
      </c>
      <c r="BN302" s="23">
        <f t="shared" ca="1" si="218"/>
        <v>2936</v>
      </c>
      <c r="BO302" s="24">
        <f t="shared" ca="1" si="219"/>
        <v>251</v>
      </c>
      <c r="BP302" s="51" t="str">
        <f>_xlfn.XLOOKUP(E302,[1]Validation!E:E,[1]Validation!F:F,"")</f>
        <v>EN5</v>
      </c>
      <c r="BQ302" s="51" t="str">
        <f>_xlfn.XLOOKUP(BP302,[1]Validation!F:F,[1]Validation!G:G,"")</f>
        <v>EN4 to EN7</v>
      </c>
      <c r="BR302" s="52" t="str">
        <f>VLOOKUP(G302,[1]Validation!$B$1:$C$9,2,0)</f>
        <v>B</v>
      </c>
      <c r="BS302" s="51">
        <f t="shared" ca="1" si="220"/>
        <v>43</v>
      </c>
      <c r="BT302" s="53">
        <f>_xlfn.XLOOKUP(B302,'[2]1. All Calls'!$R:$R,'[2]1. All Calls'!$A:$A,"",0)</f>
        <v>46050.728113425903</v>
      </c>
      <c r="BU302" s="51" t="str">
        <f>_xlfn.XLOOKUP(B302,'[2]1. All Calls'!$R:$R,'[2]1. All Calls'!$F:$F,"",0)</f>
        <v>CC-01956304</v>
      </c>
      <c r="BV302" s="51" t="str">
        <f>_xlfn.XLOOKUP(B302,'[2]1. All Calls'!$R:$R,'[2]1. All Calls'!$J:$J,"",0)</f>
        <v>Sales Call</v>
      </c>
      <c r="BW302" s="53" t="str">
        <f>_xlfn.XLOOKUP(B302,'[2]Sch Calls'!$R:$R,'[2]Sch Calls'!$A:$A,"",0)</f>
        <v/>
      </c>
      <c r="BX302" s="51" t="str">
        <f>_xlfn.XLOOKUP(B302,'[2]Sch Calls'!$R:$R,'[2]Sch Calls'!$B:$B,"",0)</f>
        <v/>
      </c>
      <c r="BY302" s="51" t="str">
        <f t="shared" si="247"/>
        <v>17-May-26</v>
      </c>
      <c r="BZ302" s="51" t="str">
        <f t="shared" si="247"/>
        <v>17-May-26</v>
      </c>
      <c r="CA302" s="51" t="str">
        <f t="shared" si="221"/>
        <v>20-Aug-26</v>
      </c>
      <c r="CB302" s="51" t="str">
        <f t="shared" si="222"/>
        <v>18-May-27</v>
      </c>
      <c r="CC302" s="51" t="str">
        <f t="shared" si="223"/>
        <v>03-Nov-25</v>
      </c>
      <c r="CD302" s="51" t="str">
        <f t="shared" si="224"/>
        <v>18-Nov-26</v>
      </c>
      <c r="CE302" s="51">
        <f t="shared" ca="1" si="248"/>
        <v>197</v>
      </c>
      <c r="CF302" s="51">
        <f t="shared" ca="1" si="248"/>
        <v>197</v>
      </c>
      <c r="CG302" s="51">
        <f t="shared" ca="1" si="225"/>
        <v>197</v>
      </c>
      <c r="CH302" s="51">
        <f t="shared" ca="1" si="226"/>
        <v>197</v>
      </c>
      <c r="CI302" s="51">
        <f t="shared" ca="1" si="227"/>
        <v>942</v>
      </c>
      <c r="CJ302" s="51">
        <f t="shared" ca="1" si="228"/>
        <v>197</v>
      </c>
      <c r="CK302" s="51">
        <f t="shared" ca="1" si="245"/>
        <v>394</v>
      </c>
      <c r="CL302" s="51">
        <f t="shared" ca="1" si="245"/>
        <v>394</v>
      </c>
      <c r="CM302" s="51">
        <f t="shared" ca="1" si="245"/>
        <v>394</v>
      </c>
      <c r="CN302" s="51">
        <f t="shared" ca="1" si="245"/>
        <v>394</v>
      </c>
      <c r="CO302" s="51">
        <f t="shared" ca="1" si="245"/>
        <v>1884</v>
      </c>
      <c r="CP302" s="51">
        <f t="shared" ca="1" si="245"/>
        <v>394</v>
      </c>
      <c r="CQ302" s="51">
        <f t="shared" ca="1" si="246"/>
        <v>1311</v>
      </c>
      <c r="CR302" s="51">
        <f t="shared" ca="1" si="246"/>
        <v>1311</v>
      </c>
      <c r="CS302" s="51">
        <f t="shared" ca="1" si="246"/>
        <v>3311</v>
      </c>
      <c r="CT302" s="51">
        <f t="shared" ca="1" si="246"/>
        <v>3311</v>
      </c>
      <c r="CU302" s="51">
        <f t="shared" ca="1" si="246"/>
        <v>3527</v>
      </c>
      <c r="CV302" s="54">
        <f t="shared" ca="1" si="246"/>
        <v>3311</v>
      </c>
      <c r="CW302" s="25" t="s">
        <v>212</v>
      </c>
      <c r="CX302" s="55">
        <v>0.32</v>
      </c>
      <c r="CY302" s="55"/>
      <c r="CZ302" s="26">
        <v>0</v>
      </c>
      <c r="DA302" s="26">
        <v>0</v>
      </c>
      <c r="DB302" s="26">
        <v>0</v>
      </c>
      <c r="DC302" s="26">
        <v>0</v>
      </c>
      <c r="DD302" s="26">
        <v>0</v>
      </c>
      <c r="DE302" s="26">
        <v>0</v>
      </c>
      <c r="DF302" s="26">
        <v>0</v>
      </c>
      <c r="DG302" s="26">
        <v>0</v>
      </c>
      <c r="DH302" s="26">
        <v>0</v>
      </c>
      <c r="DI302" s="26">
        <v>0</v>
      </c>
      <c r="DJ302" s="26">
        <v>0</v>
      </c>
      <c r="DK302" s="26">
        <v>0</v>
      </c>
      <c r="DL302" s="27">
        <f t="shared" si="229"/>
        <v>46125.728113425903</v>
      </c>
      <c r="DM302" s="28">
        <f t="shared" ca="1" si="230"/>
        <v>1</v>
      </c>
      <c r="DN302" s="56">
        <f>_xlfn.XLOOKUP(B302,'[2]1. All Calls'!$R:$R,'[2]1. All Calls'!$A:$A,"",0)</f>
        <v>46050.728113425903</v>
      </c>
      <c r="DO302" s="57" t="str">
        <f ca="1">VLOOKUP(DM302,[1]Validation!$B$20:$C$25,2,0)</f>
        <v>Above 3 months</v>
      </c>
      <c r="DP302" s="58" t="str">
        <f>_xlfn.XLOOKUP(B302,'[1]Active AMCs- Dealer'!E:E,'[1]Active AMCs- Dealer'!L:L,"Not in AMC",0)</f>
        <v>Not in AMC</v>
      </c>
      <c r="DQ302" s="50" t="s">
        <v>238</v>
      </c>
      <c r="DR302" s="29" t="str">
        <f>_xlfn.XLOOKUP(B302,'[2]1. All Calls'!$R:$R,'[2]1. All Calls'!$F:$F,"",0)</f>
        <v>CC-01956304</v>
      </c>
      <c r="DS302" s="29" t="str">
        <f>_xlfn.XLOOKUP(B302,'[2]1. All Calls'!$R:$R,'[2]1. All Calls'!$AB:$AB,"",0)</f>
        <v>Sales call carried out for HMR update</v>
      </c>
      <c r="DT302" s="30">
        <f>_xlfn.XLOOKUP(DR302,'[2]1. All Calls'!$F:$F,'[2]1. All Calls'!$A:$A,"",0)</f>
        <v>46050.728113425903</v>
      </c>
      <c r="DU302" s="31">
        <f>_xlfn.XLOOKUP(DR302,'[2]1. All Calls'!$F:$F,'[2]1. All Calls'!$B:$B,"",0)</f>
        <v>4067</v>
      </c>
      <c r="DV302" s="31">
        <f>_xlfn.XLOOKUP(B302,[1]MDA_Assets!D:D,[1]MDA_Assets!N:N,"",0)</f>
        <v>1301</v>
      </c>
      <c r="DW302" s="31">
        <f>_xlfn.XLOOKUP(B302,[1]MDA_Assets!D:D,[1]MDA_Assets!O:O,"",0)</f>
        <v>2766</v>
      </c>
      <c r="DX302" s="32" t="str">
        <f>_xlfn.XLOOKUP(B302,[1]MDA_Assets!D:D,[1]MDA_Assets!Q:Q,"",0)</f>
        <v>XD</v>
      </c>
      <c r="DY302" s="33">
        <f>_xlfn.XLOOKUP(B302,[1]MDA_Assets!D:D,[1]MDA_Assets!R:R,"",0)</f>
        <v>45979</v>
      </c>
      <c r="DZ302" s="33">
        <f>_xlfn.XLOOKUP(B302,[1]MDA_Assets!D:D,[1]MDA_Assets!S:S,"",0)</f>
        <v>45979</v>
      </c>
      <c r="EA302" s="33">
        <f>_xlfn.XLOOKUP(B302,[1]MDA_Assets!D:D,[1]MDA_Assets!T:T,"",0)</f>
        <v>45979</v>
      </c>
      <c r="EB302" s="33">
        <f>_xlfn.XLOOKUP(B302,[1]MDA_Assets!D:D,[1]MDA_Assets!U:U,"",0)</f>
        <v>45979</v>
      </c>
      <c r="EC302" s="33">
        <f>_xlfn.XLOOKUP(B302,[1]MDA_Assets!D:D,[1]MDA_Assets!V:V,"",0)</f>
        <v>45979</v>
      </c>
      <c r="ED302" s="33">
        <f>_xlfn.XLOOKUP(B302,[1]MDA_Assets!D:D,[1]MDA_Assets!W:W,"",0)</f>
        <v>45234</v>
      </c>
      <c r="EE302" s="32" t="str">
        <f>_xlfn.XLOOKUP(B302,[1]MDA_Assets!D:D,[1]MDA_Assets!X:X,"",0)</f>
        <v>Yes</v>
      </c>
      <c r="EF302" s="33">
        <f>_xlfn.XLOOKUP(B302,[1]MDA_Assets!D:D,[1]MDA_Assets!Y:Y,"",0)</f>
        <v>0</v>
      </c>
      <c r="EG302" s="33">
        <f>_xlfn.XLOOKUP(B302,[1]MDA_Assets!D:D,[1]MDA_Assets!Z:Z,"",0)</f>
        <v>0</v>
      </c>
      <c r="EH302" s="33">
        <f>_xlfn.XLOOKUP(B302,[1]MDA_Assets!D:D,[1]MDA_Assets!AA:AA,"",0)</f>
        <v>0</v>
      </c>
      <c r="EI302" s="34">
        <f>_xlfn.XLOOKUP(B302,[1]MDA_Assets!D:D,[1]MDA_Assets!P:P,"",0)</f>
        <v>2</v>
      </c>
      <c r="EJ302" s="35" t="str">
        <f>_xlfn.XLOOKUP(B302,[1]MDA_Assets!D:D,[1]MDA_Assets!AB:AB,"",0)</f>
        <v>1705</v>
      </c>
      <c r="EK302" s="35" t="str">
        <f>_xlfn.XLOOKUP(B302,[1]MDA_Assets!D:D,[1]MDA_Assets!AC:AC,"",0)</f>
        <v>1705</v>
      </c>
      <c r="EL302" s="35" t="str">
        <f>_xlfn.XLOOKUP(B302,[1]MDA_Assets!D:D,[1]MDA_Assets!AD:AD,"",0)</f>
        <v>3705</v>
      </c>
      <c r="EM302" s="35" t="str">
        <f>_xlfn.XLOOKUP(B302,[1]MDA_Assets!D:D,[1]MDA_Assets!AE:AE,"",0)</f>
        <v>3705</v>
      </c>
      <c r="EN302" s="35" t="str">
        <f>_xlfn.XLOOKUP(B302,[1]MDA_Assets!D:D,[1]MDA_Assets!AF:AF,"",0)</f>
        <v>5411</v>
      </c>
      <c r="EO302" s="35" t="str">
        <f>_xlfn.XLOOKUP(B302,[1]MDA_Assets!D:D,[1]MDA_Assets!AG:AG,"",0)</f>
        <v>3705</v>
      </c>
      <c r="EP302" s="36">
        <f t="shared" si="249"/>
        <v>180</v>
      </c>
      <c r="EQ302" s="36">
        <f t="shared" si="249"/>
        <v>180</v>
      </c>
      <c r="ER302" s="36">
        <f t="shared" si="231"/>
        <v>365</v>
      </c>
      <c r="ES302" s="36">
        <f t="shared" si="232"/>
        <v>365</v>
      </c>
      <c r="ET302" s="36">
        <f t="shared" si="233"/>
        <v>730</v>
      </c>
      <c r="EU302" s="36">
        <f t="shared" si="234"/>
        <v>365</v>
      </c>
      <c r="EV302" s="36" t="str">
        <f t="shared" si="235"/>
        <v/>
      </c>
      <c r="EW302" s="36" t="str">
        <f t="shared" si="207"/>
        <v/>
      </c>
      <c r="EX302" s="36" t="str">
        <f t="shared" si="208"/>
        <v/>
      </c>
      <c r="EY302" s="36">
        <f t="shared" si="206"/>
        <v>5.81</v>
      </c>
      <c r="EZ302" s="36">
        <f t="shared" si="206"/>
        <v>5.81</v>
      </c>
      <c r="FA302" s="36">
        <f t="shared" si="206"/>
        <v>11.78</v>
      </c>
      <c r="FB302" s="36">
        <f t="shared" si="206"/>
        <v>11.78</v>
      </c>
      <c r="FC302" s="36">
        <f t="shared" si="206"/>
        <v>23.55</v>
      </c>
      <c r="FD302" s="36">
        <f t="shared" si="206"/>
        <v>11.78</v>
      </c>
      <c r="FE302" s="36" t="str">
        <f t="shared" si="252"/>
        <v/>
      </c>
      <c r="FF302" s="36" t="str">
        <f t="shared" si="252"/>
        <v/>
      </c>
      <c r="FG302" s="36" t="str">
        <f t="shared" si="252"/>
        <v/>
      </c>
      <c r="FH302" s="37" t="str" cm="1">
        <f t="array" ref="FH302">_xlfn.IFS(EY302="", "No Data", EY302&lt;0, "Negative/Future", EY302=0, "Zero Days", EY302&lt;=3, "&lt; 3 Months", EY302&lt;=6, "3 to 6 Months", EY302&lt;=9, "6 to 9 Months", EY302&lt;=12, "9 to 12 Months", EY302&lt;=15, "12 to 15 Months", EY302&lt;=18, "15 to 18 Months", EY302&lt;=24, "18 to 24 Months", EY302&gt;24, "&gt; 24 Months")</f>
        <v>3 to 6 Months</v>
      </c>
      <c r="FI302" s="37" t="str" cm="1">
        <f t="array" ref="FI302">_xlfn.IFS(EZ302="", "No Data", EZ302&lt;0, "Negative/Future", EZ302=0, "Zero Days", EZ302&lt;=3, "&lt; 3 Months", EZ302&lt;=6, "3 to 6 Months", EZ302&lt;=9, "6 to 9 Months", EZ302&lt;=12, "9 to 12 Months", EZ302&lt;=15, "12 to 15 Months", EZ302&lt;=18, "15 to 18 Months", EZ302&lt;=24, "18 to 24 Months", EZ302&gt;24, "&gt; 24 Months")</f>
        <v>3 to 6 Months</v>
      </c>
      <c r="FJ302" s="37" t="str" cm="1">
        <f t="array" ref="FJ302">_xlfn.IFS(FA302="", "No Data", FA302&lt;0, "Negative/Future", FA302=0, "Zero Days", FA302&lt;=3, "&lt; 3 Months", FA302&lt;=6, "3 to 6 Months", FA302&lt;=9, "6 to 9 Months", FA302&lt;=12, "9 to 12 Months", FA302&lt;=15, "12 to 15 Months", FA302&lt;=18, "15 to 18 Months", FA302&lt;=24, "18 to 24 Months", FA302&gt;24, "&gt; 24 Months")</f>
        <v>9 to 12 Months</v>
      </c>
      <c r="FK302" s="37" t="str" cm="1">
        <f t="array" ref="FK302">_xlfn.IFS(FB302="", "No Data", FB302&lt;0, "Negative/Future", FB302=0, "Zero Days", FB302&lt;=3, "&lt; 3 Months", FB302&lt;=6, "3 to 6 Months", FB302&lt;=9, "6 to 9 Months", FB302&lt;=12, "9 to 12 Months", FB302&lt;=15, "12 to 15 Months", FB302&lt;=18, "15 to 18 Months", FB302&lt;=24, "18 to 24 Months", FB302&gt;24, "&gt; 24 Months")</f>
        <v>9 to 12 Months</v>
      </c>
      <c r="FL302" s="37" t="str" cm="1">
        <f t="array" ref="FL302">_xlfn.IFS(FC302="", "No Data", FC302&lt;0, "Negative/Future", FC302=0, "Zero Days", FC302&lt;=3, "&lt; 3 Months", FC302&lt;=6, "3 to 6 Months", FC302&lt;=9, "6 to 9 Months", FC302&lt;=12, "9 to 12 Months", FC302&lt;=15, "12 to 15 Months", FC302&lt;=18, "15 to 18 Months", FC302&lt;=24, "18 to 24 Months", FC302&gt;24, "&gt; 24 Months")</f>
        <v>18 to 24 Months</v>
      </c>
      <c r="FM302" s="37" t="str" cm="1">
        <f t="array" ref="FM302">_xlfn.IFS(FD302="", "No Data", FD302&lt;0, "Negative/Future", FD302=0, "Zero Days", FD302&lt;=3, "&lt; 3 Months", FD302&lt;=6, "3 to 6 Months", FD302&lt;=9, "6 to 9 Months", FD302&lt;=12, "9 to 12 Months", FD302&lt;=15, "12 to 15 Months", FD302&lt;=18, "15 to 18 Months", FD302&lt;=24, "18 to 24 Months", FD302&gt;24, "&gt; 24 Months")</f>
        <v>9 to 12 Months</v>
      </c>
      <c r="FN302" s="37" t="str" cm="1">
        <f t="array" ref="FN302">_xlfn.IFS(FE302="", "No Data", FE302&lt;0, "Negative/Future", FE302=0, "Zero Days", FE302&lt;=3, "&lt; 3 Months", FE302&lt;=6, "3 to 6 Months", FE302&lt;=9, "6 to 9 Months", FE302&lt;=12, "9 to 12 Months", FE302&lt;=15, "12 to 15 Months", FE302&lt;=18, "15 to 18 Months", FE302&lt;=24, "18 to 24 Months", FE302&gt;24, "&gt; 24 Months")</f>
        <v>No Data</v>
      </c>
      <c r="FO302" s="37" t="str" cm="1">
        <f t="array" ref="FO302">_xlfn.IFS(FG302="", "No Data", FG302&lt;0, "Negative/Future", FG302=0, "Zero Days", FG302&lt;=3, "&lt; 3 Months", FG302&lt;=6, "3 to 6 Months", FG302&lt;=9, "6 to 9 Months", FG302&lt;=12, "9 to 12 Months", FG302&lt;=15, "12 to 15 Months", FG302&lt;=18, "15 to 18 Months", FG302&lt;=24, "18 to 24 Months", FG302&gt;24, "&gt; 24 Months")</f>
        <v>No Data</v>
      </c>
      <c r="FP302" s="37" t="str" cm="1">
        <f t="array" ref="FP302">_xlfn.IFS(FF302="", "No Data", FF302&lt;0, "Negative/Future", FF302=0, "Zero Days", FF302&lt;=3, "&lt; 3 Months", FF302&lt;=6, "3 to 6 Months", FF302&lt;=9, "6 to 9 Months", FF302&lt;=12, "9 to 12 Months", FF302&lt;=15, "12 to 15 Months", FF302&lt;=18, "15 to 18 Months", FF302&lt;=24, "18 to 24 Months", FF302&gt;24, "&gt; 24 Months")</f>
        <v>No Data</v>
      </c>
      <c r="FQ302" s="29" t="s">
        <v>1505</v>
      </c>
      <c r="FR302" s="29">
        <v>9835175913</v>
      </c>
      <c r="FS302" s="38" t="str">
        <f>VLOOKUP(_xlfn.XLOOKUP(B302,[1]MDA_Assets!D:D,[1]MDA_Assets!I:I,"",0),[1]Validation!$B$1:$C$8,2,0)</f>
        <v>B</v>
      </c>
      <c r="FT302" s="38" t="s">
        <v>202</v>
      </c>
      <c r="FU302" s="31" t="str">
        <f>_xlfn.XLOOKUP(B302,[1]MDA_Assets!D:D,[1]MDA_Assets!X:X,"",0)</f>
        <v>Yes</v>
      </c>
      <c r="FV302" s="39">
        <v>1</v>
      </c>
      <c r="FW302" s="39">
        <v>2</v>
      </c>
      <c r="FX302" s="39">
        <v>0</v>
      </c>
      <c r="FY302" s="39">
        <v>6</v>
      </c>
      <c r="FZ302" s="40">
        <f t="shared" si="250"/>
        <v>46159</v>
      </c>
      <c r="GA302" s="40">
        <f t="shared" si="250"/>
        <v>46159</v>
      </c>
      <c r="GB302" s="40">
        <f t="shared" si="209"/>
        <v>46344</v>
      </c>
      <c r="GC302" s="40">
        <f t="shared" si="210"/>
        <v>46344</v>
      </c>
      <c r="GD302" s="40">
        <f t="shared" si="211"/>
        <v>46709</v>
      </c>
      <c r="GE302" s="40">
        <f t="shared" si="212"/>
        <v>45599</v>
      </c>
      <c r="GF302" s="40" t="str">
        <f t="shared" si="251"/>
        <v/>
      </c>
      <c r="GG302" s="40" t="str">
        <f t="shared" si="251"/>
        <v/>
      </c>
      <c r="GH302" s="40" t="str">
        <f t="shared" si="251"/>
        <v/>
      </c>
      <c r="GI302" s="39">
        <f t="shared" si="236"/>
        <v>1</v>
      </c>
      <c r="GJ302" s="39">
        <f t="shared" si="237"/>
        <v>0</v>
      </c>
      <c r="GK302" s="39">
        <f t="shared" si="238"/>
        <v>0</v>
      </c>
      <c r="GL302" s="39">
        <f t="shared" si="239"/>
        <v>5</v>
      </c>
    </row>
    <row r="303" spans="1:194" x14ac:dyDescent="0.25">
      <c r="A303" s="19">
        <v>337</v>
      </c>
      <c r="B303" s="43" t="s">
        <v>1506</v>
      </c>
      <c r="C303" s="43" t="s">
        <v>186</v>
      </c>
      <c r="D303" s="43" t="s">
        <v>241</v>
      </c>
      <c r="E303" s="43" t="s">
        <v>419</v>
      </c>
      <c r="F303" s="43" t="s">
        <v>420</v>
      </c>
      <c r="G303" s="43" t="s">
        <v>190</v>
      </c>
      <c r="H303" s="43" t="s">
        <v>291</v>
      </c>
      <c r="I303" s="43" t="s">
        <v>192</v>
      </c>
      <c r="J303" s="44">
        <f t="shared" si="213"/>
        <v>45983.395833333336</v>
      </c>
      <c r="K303" s="44">
        <v>45619.395833333336</v>
      </c>
      <c r="L303" s="44">
        <v>44782</v>
      </c>
      <c r="M303" s="43" t="s">
        <v>3043</v>
      </c>
      <c r="N303" s="43" t="s">
        <v>3044</v>
      </c>
      <c r="O303" s="44">
        <v>46121.510081018518</v>
      </c>
      <c r="P303" s="43">
        <v>5573</v>
      </c>
      <c r="Q303" s="43">
        <v>3607</v>
      </c>
      <c r="R303" s="43">
        <v>1966</v>
      </c>
      <c r="S303" s="43" t="s">
        <v>206</v>
      </c>
      <c r="T303" s="44">
        <v>46120.770833333336</v>
      </c>
      <c r="U303" s="44">
        <v>46120.770833333336</v>
      </c>
      <c r="V303" s="44">
        <v>46120.770833333336</v>
      </c>
      <c r="W303" s="44">
        <v>46120.770833333336</v>
      </c>
      <c r="X303" s="44">
        <v>46120.770833333336</v>
      </c>
      <c r="Y303" s="44">
        <v>45617.770833333336</v>
      </c>
      <c r="Z303" s="43" t="s">
        <v>199</v>
      </c>
      <c r="AA303" s="43"/>
      <c r="AB303" s="43"/>
      <c r="AC303" s="43"/>
      <c r="AD303" s="43"/>
      <c r="AE303" s="43">
        <v>8</v>
      </c>
      <c r="AF303" s="43" t="s">
        <v>314</v>
      </c>
      <c r="AG303" s="43" t="s">
        <v>314</v>
      </c>
      <c r="AH303" s="43" t="s">
        <v>280</v>
      </c>
      <c r="AI303" s="43" t="s">
        <v>280</v>
      </c>
      <c r="AJ303" s="43" t="s">
        <v>3045</v>
      </c>
      <c r="AK303" s="43" t="s">
        <v>285</v>
      </c>
      <c r="AL303" s="47">
        <v>46308</v>
      </c>
      <c r="AM303" s="47">
        <v>46300</v>
      </c>
      <c r="AN303" s="47">
        <v>46485</v>
      </c>
      <c r="AO303" s="47">
        <v>46485</v>
      </c>
      <c r="AP303" s="47">
        <v>46347</v>
      </c>
      <c r="AQ303" s="47">
        <v>46485</v>
      </c>
      <c r="AR303" s="48"/>
      <c r="AS303" s="48"/>
      <c r="AT303" s="48"/>
      <c r="AU303" s="43">
        <v>0</v>
      </c>
      <c r="AV303" s="43">
        <v>0</v>
      </c>
      <c r="AW303" s="43">
        <v>0</v>
      </c>
      <c r="AX303" s="51" t="s">
        <v>421</v>
      </c>
      <c r="AY303" s="51" t="s">
        <v>237</v>
      </c>
      <c r="AZ303" s="51" t="s">
        <v>198</v>
      </c>
      <c r="BA303" s="20">
        <f t="shared" ca="1" si="244"/>
        <v>0</v>
      </c>
      <c r="BB303" s="20">
        <f t="shared" ca="1" si="244"/>
        <v>0</v>
      </c>
      <c r="BC303" s="20">
        <f t="shared" ca="1" si="244"/>
        <v>0</v>
      </c>
      <c r="BD303" s="20">
        <f t="shared" ca="1" si="244"/>
        <v>0</v>
      </c>
      <c r="BE303" s="20">
        <f t="shared" ca="1" si="244"/>
        <v>0</v>
      </c>
      <c r="BF303" s="20">
        <f t="shared" ca="1" si="244"/>
        <v>0</v>
      </c>
      <c r="BG303" s="21" t="str">
        <f t="shared" ca="1" si="241"/>
        <v/>
      </c>
      <c r="BH303" s="21" t="str">
        <f t="shared" ca="1" si="241"/>
        <v/>
      </c>
      <c r="BI303" s="21" t="str">
        <f t="shared" ca="1" si="241"/>
        <v/>
      </c>
      <c r="BJ303" s="22">
        <f t="shared" ca="1" si="214"/>
        <v>0</v>
      </c>
      <c r="BK303" s="21">
        <f t="shared" si="215"/>
        <v>7</v>
      </c>
      <c r="BL303" s="22">
        <f t="shared" ca="1" si="216"/>
        <v>5954</v>
      </c>
      <c r="BM303" s="22">
        <f t="shared" ca="1" si="217"/>
        <v>3870</v>
      </c>
      <c r="BN303" s="23">
        <f t="shared" ca="1" si="218"/>
        <v>2084</v>
      </c>
      <c r="BO303" s="24">
        <f t="shared" ca="1" si="219"/>
        <v>381</v>
      </c>
      <c r="BP303" s="51" t="str">
        <f>_xlfn.XLOOKUP(E303,[1]Validation!E:E,[1]Validation!F:F,"")</f>
        <v>EV37</v>
      </c>
      <c r="BQ303" s="51" t="str">
        <f>_xlfn.XLOOKUP(BP303,[1]Validation!F:F,[1]Validation!G:G,"")</f>
        <v>EV30 to EV45</v>
      </c>
      <c r="BR303" s="52" t="str">
        <f>VLOOKUP(G303,[1]Validation!$B$1:$C$9,2,0)</f>
        <v>B</v>
      </c>
      <c r="BS303" s="51">
        <f t="shared" ca="1" si="220"/>
        <v>18</v>
      </c>
      <c r="BT303" s="53">
        <f>_xlfn.XLOOKUP(B303,'[2]1. All Calls'!$R:$R,'[2]1. All Calls'!$A:$A,"",0)</f>
        <v>46155.632627314801</v>
      </c>
      <c r="BU303" s="51" t="str">
        <f>_xlfn.XLOOKUP(B303,'[2]1. All Calls'!$R:$R,'[2]1. All Calls'!$F:$F,"",0)</f>
        <v>CC-02079385</v>
      </c>
      <c r="BV303" s="51" t="str">
        <f>_xlfn.XLOOKUP(B303,'[2]1. All Calls'!$R:$R,'[2]1. All Calls'!$J:$J,"",0)</f>
        <v>General Service</v>
      </c>
      <c r="BW303" s="53">
        <f>_xlfn.XLOOKUP(B303,'[2]Sch Calls'!$R:$R,'[2]Sch Calls'!$A:$A,"",0)</f>
        <v>46121.720844907402</v>
      </c>
      <c r="BX303" s="51">
        <f>_xlfn.XLOOKUP(B303,'[2]Sch Calls'!$R:$R,'[2]Sch Calls'!$B:$B,"",0)</f>
        <v>5573</v>
      </c>
      <c r="BY303" s="51" t="str">
        <f t="shared" si="247"/>
        <v>06-Oct-26</v>
      </c>
      <c r="BZ303" s="51" t="str">
        <f t="shared" si="247"/>
        <v>06-Oct-26</v>
      </c>
      <c r="CA303" s="51" t="str">
        <f t="shared" si="221"/>
        <v>09-Jan-27</v>
      </c>
      <c r="CB303" s="51" t="str">
        <f t="shared" si="222"/>
        <v>07-Oct-27</v>
      </c>
      <c r="CC303" s="51" t="str">
        <f t="shared" si="223"/>
        <v>22-Nov-26</v>
      </c>
      <c r="CD303" s="51" t="str">
        <f t="shared" si="224"/>
        <v>09-Apr-27</v>
      </c>
      <c r="CE303" s="51">
        <f t="shared" ca="1" si="248"/>
        <v>55</v>
      </c>
      <c r="CF303" s="51">
        <f t="shared" ca="1" si="248"/>
        <v>55</v>
      </c>
      <c r="CG303" s="51">
        <f t="shared" ca="1" si="225"/>
        <v>55</v>
      </c>
      <c r="CH303" s="51">
        <f t="shared" ca="1" si="226"/>
        <v>55</v>
      </c>
      <c r="CI303" s="51">
        <f t="shared" ca="1" si="227"/>
        <v>558</v>
      </c>
      <c r="CJ303" s="51">
        <f t="shared" ca="1" si="228"/>
        <v>55</v>
      </c>
      <c r="CK303" s="51">
        <f t="shared" ca="1" si="245"/>
        <v>385</v>
      </c>
      <c r="CL303" s="51">
        <f t="shared" ca="1" si="245"/>
        <v>385</v>
      </c>
      <c r="CM303" s="51">
        <f t="shared" ca="1" si="245"/>
        <v>385</v>
      </c>
      <c r="CN303" s="51">
        <f t="shared" ca="1" si="245"/>
        <v>385</v>
      </c>
      <c r="CO303" s="51">
        <f t="shared" ca="1" si="245"/>
        <v>3906</v>
      </c>
      <c r="CP303" s="51">
        <f t="shared" ca="1" si="245"/>
        <v>385</v>
      </c>
      <c r="CQ303" s="51">
        <f t="shared" ca="1" si="246"/>
        <v>1115</v>
      </c>
      <c r="CR303" s="51">
        <f t="shared" ca="1" si="246"/>
        <v>1115</v>
      </c>
      <c r="CS303" s="51">
        <f t="shared" ca="1" si="246"/>
        <v>2615</v>
      </c>
      <c r="CT303" s="51">
        <f t="shared" ca="1" si="246"/>
        <v>2615</v>
      </c>
      <c r="CU303" s="51">
        <f t="shared" ca="1" si="246"/>
        <v>-1478</v>
      </c>
      <c r="CV303" s="54">
        <f t="shared" ca="1" si="246"/>
        <v>3615</v>
      </c>
      <c r="CW303" s="25" t="s">
        <v>212</v>
      </c>
      <c r="CX303" s="55">
        <v>0.65</v>
      </c>
      <c r="CY303" s="55"/>
      <c r="CZ303" s="26">
        <v>0</v>
      </c>
      <c r="DA303" s="26">
        <v>0</v>
      </c>
      <c r="DB303" s="26">
        <v>0</v>
      </c>
      <c r="DC303" s="26">
        <v>0</v>
      </c>
      <c r="DD303" s="26">
        <v>0</v>
      </c>
      <c r="DE303" s="26">
        <v>0</v>
      </c>
      <c r="DF303" s="26">
        <v>0</v>
      </c>
      <c r="DG303" s="26">
        <v>0</v>
      </c>
      <c r="DH303" s="26">
        <v>0</v>
      </c>
      <c r="DI303" s="26">
        <v>0</v>
      </c>
      <c r="DJ303" s="26">
        <v>0</v>
      </c>
      <c r="DK303" s="26">
        <v>0</v>
      </c>
      <c r="DL303" s="27">
        <f t="shared" si="229"/>
        <v>46230.632627314801</v>
      </c>
      <c r="DM303" s="28">
        <f t="shared" ca="1" si="230"/>
        <v>0</v>
      </c>
      <c r="DN303" s="56">
        <f>_xlfn.XLOOKUP(B303,'[2]1. All Calls'!$R:$R,'[2]1. All Calls'!$A:$A,"",0)</f>
        <v>46155.632627314801</v>
      </c>
      <c r="DO303" s="57" t="str">
        <f ca="1">VLOOKUP(DM303,[1]Validation!$B$20:$C$25,2,0)</f>
        <v>Within 3 months</v>
      </c>
      <c r="DP303" s="58" t="str">
        <f>_xlfn.XLOOKUP(B303,'[1]Active AMCs- Dealer'!E:E,'[1]Active AMCs- Dealer'!L:L,"Not in AMC",0)</f>
        <v>Not in AMC</v>
      </c>
      <c r="DQ303" s="50" t="s">
        <v>238</v>
      </c>
      <c r="DR303" s="29" t="str">
        <f>_xlfn.XLOOKUP(B303,'[2]1. All Calls'!$R:$R,'[2]1. All Calls'!$F:$F,"",0)</f>
        <v>CC-02079385</v>
      </c>
      <c r="DS303" s="29" t="str">
        <f>_xlfn.XLOOKUP(B303,'[2]1. All Calls'!$R:$R,'[2]1. All Calls'!$AB:$AB,"",0)</f>
        <v>Today We attend the customer site for general visit so we check and found that compressor running good condition</v>
      </c>
      <c r="DT303" s="30">
        <f>_xlfn.XLOOKUP(DR303,'[2]1. All Calls'!$F:$F,'[2]1. All Calls'!$A:$A,"",0)</f>
        <v>46155.632627314801</v>
      </c>
      <c r="DU303" s="31">
        <f>_xlfn.XLOOKUP(DR303,'[2]1. All Calls'!$F:$F,'[2]1. All Calls'!$B:$B,"",0)</f>
        <v>6067</v>
      </c>
      <c r="DV303" s="31">
        <f>_xlfn.XLOOKUP(B303,[1]MDA_Assets!D:D,[1]MDA_Assets!N:N,"",0)</f>
        <v>3990</v>
      </c>
      <c r="DW303" s="31">
        <f>_xlfn.XLOOKUP(B303,[1]MDA_Assets!D:D,[1]MDA_Assets!O:O,"",0)</f>
        <v>2076</v>
      </c>
      <c r="DX303" s="32" t="str">
        <f>_xlfn.XLOOKUP(B303,[1]MDA_Assets!D:D,[1]MDA_Assets!Q:Q,"",0)</f>
        <v>XD</v>
      </c>
      <c r="DY303" s="33">
        <f>_xlfn.XLOOKUP(B303,[1]MDA_Assets!D:D,[1]MDA_Assets!R:R,"",0)</f>
        <v>46121</v>
      </c>
      <c r="DZ303" s="33">
        <f>_xlfn.XLOOKUP(B303,[1]MDA_Assets!D:D,[1]MDA_Assets!S:S,"",0)</f>
        <v>46121</v>
      </c>
      <c r="EA303" s="33">
        <f>_xlfn.XLOOKUP(B303,[1]MDA_Assets!D:D,[1]MDA_Assets!T:T,"",0)</f>
        <v>46121</v>
      </c>
      <c r="EB303" s="33">
        <f>_xlfn.XLOOKUP(B303,[1]MDA_Assets!D:D,[1]MDA_Assets!U:U,"",0)</f>
        <v>46121</v>
      </c>
      <c r="EC303" s="33">
        <f>_xlfn.XLOOKUP(B303,[1]MDA_Assets!D:D,[1]MDA_Assets!V:V,"",0)</f>
        <v>46121</v>
      </c>
      <c r="ED303" s="33">
        <f>_xlfn.XLOOKUP(B303,[1]MDA_Assets!D:D,[1]MDA_Assets!W:W,"",0)</f>
        <v>45618</v>
      </c>
      <c r="EE303" s="32" t="str">
        <f>_xlfn.XLOOKUP(B303,[1]MDA_Assets!D:D,[1]MDA_Assets!X:X,"",0)</f>
        <v>Yes</v>
      </c>
      <c r="EF303" s="33">
        <f>_xlfn.XLOOKUP(B303,[1]MDA_Assets!D:D,[1]MDA_Assets!Y:Y,"",0)</f>
        <v>0</v>
      </c>
      <c r="EG303" s="33">
        <f>_xlfn.XLOOKUP(B303,[1]MDA_Assets!D:D,[1]MDA_Assets!Z:Z,"",0)</f>
        <v>0</v>
      </c>
      <c r="EH303" s="33">
        <f>_xlfn.XLOOKUP(B303,[1]MDA_Assets!D:D,[1]MDA_Assets!AA:AA,"",0)</f>
        <v>0</v>
      </c>
      <c r="EI303" s="34">
        <f>_xlfn.XLOOKUP(B303,[1]MDA_Assets!D:D,[1]MDA_Assets!P:P,"",0)</f>
        <v>7</v>
      </c>
      <c r="EJ303" s="35" t="str">
        <f>_xlfn.XLOOKUP(B303,[1]MDA_Assets!D:D,[1]MDA_Assets!AB:AB,"",0)</f>
        <v>1005</v>
      </c>
      <c r="EK303" s="35" t="str">
        <f>_xlfn.XLOOKUP(B303,[1]MDA_Assets!D:D,[1]MDA_Assets!AC:AC,"",0)</f>
        <v>1005</v>
      </c>
      <c r="EL303" s="35" t="str">
        <f>_xlfn.XLOOKUP(B303,[1]MDA_Assets!D:D,[1]MDA_Assets!AD:AD,"",0)</f>
        <v>2505</v>
      </c>
      <c r="EM303" s="35" t="str">
        <f>_xlfn.XLOOKUP(B303,[1]MDA_Assets!D:D,[1]MDA_Assets!AE:AE,"",0)</f>
        <v>2505</v>
      </c>
      <c r="EN303" s="35" t="str">
        <f>_xlfn.XLOOKUP(B303,[1]MDA_Assets!D:D,[1]MDA_Assets!AF:AF,"",0)</f>
        <v>1934</v>
      </c>
      <c r="EO303" s="35" t="str">
        <f>_xlfn.XLOOKUP(B303,[1]MDA_Assets!D:D,[1]MDA_Assets!AG:AG,"",0)</f>
        <v>3505</v>
      </c>
      <c r="EP303" s="36">
        <f t="shared" si="249"/>
        <v>188</v>
      </c>
      <c r="EQ303" s="36">
        <f t="shared" si="249"/>
        <v>180</v>
      </c>
      <c r="ER303" s="36">
        <f t="shared" si="231"/>
        <v>365</v>
      </c>
      <c r="ES303" s="36">
        <f t="shared" si="232"/>
        <v>365</v>
      </c>
      <c r="ET303" s="36">
        <f t="shared" si="233"/>
        <v>730</v>
      </c>
      <c r="EU303" s="36">
        <f t="shared" si="234"/>
        <v>365</v>
      </c>
      <c r="EV303" s="36" t="str">
        <f t="shared" si="235"/>
        <v/>
      </c>
      <c r="EW303" s="36" t="str">
        <f t="shared" si="207"/>
        <v/>
      </c>
      <c r="EX303" s="36" t="str">
        <f t="shared" si="208"/>
        <v/>
      </c>
      <c r="EY303" s="36">
        <f t="shared" si="206"/>
        <v>6.0699999999999994</v>
      </c>
      <c r="EZ303" s="36">
        <f t="shared" si="206"/>
        <v>5.81</v>
      </c>
      <c r="FA303" s="36">
        <f t="shared" si="206"/>
        <v>11.78</v>
      </c>
      <c r="FB303" s="36">
        <f t="shared" si="206"/>
        <v>11.78</v>
      </c>
      <c r="FC303" s="36">
        <f t="shared" si="206"/>
        <v>23.55</v>
      </c>
      <c r="FD303" s="36">
        <f t="shared" si="206"/>
        <v>11.78</v>
      </c>
      <c r="FE303" s="36" t="str">
        <f t="shared" si="252"/>
        <v/>
      </c>
      <c r="FF303" s="36" t="str">
        <f t="shared" si="252"/>
        <v/>
      </c>
      <c r="FG303" s="36" t="str">
        <f t="shared" si="252"/>
        <v/>
      </c>
      <c r="FH303" s="37" t="str" cm="1">
        <f t="array" ref="FH303">_xlfn.IFS(EY303="", "No Data", EY303&lt;0, "Negative/Future", EY303=0, "Zero Days", EY303&lt;=3, "&lt; 3 Months", EY303&lt;=6, "3 to 6 Months", EY303&lt;=9, "6 to 9 Months", EY303&lt;=12, "9 to 12 Months", EY303&lt;=15, "12 to 15 Months", EY303&lt;=18, "15 to 18 Months", EY303&lt;=24, "18 to 24 Months", EY303&gt;24, "&gt; 24 Months")</f>
        <v>6 to 9 Months</v>
      </c>
      <c r="FI303" s="37" t="str" cm="1">
        <f t="array" ref="FI303">_xlfn.IFS(EZ303="", "No Data", EZ303&lt;0, "Negative/Future", EZ303=0, "Zero Days", EZ303&lt;=3, "&lt; 3 Months", EZ303&lt;=6, "3 to 6 Months", EZ303&lt;=9, "6 to 9 Months", EZ303&lt;=12, "9 to 12 Months", EZ303&lt;=15, "12 to 15 Months", EZ303&lt;=18, "15 to 18 Months", EZ303&lt;=24, "18 to 24 Months", EZ303&gt;24, "&gt; 24 Months")</f>
        <v>3 to 6 Months</v>
      </c>
      <c r="FJ303" s="37" t="str" cm="1">
        <f t="array" ref="FJ303">_xlfn.IFS(FA303="", "No Data", FA303&lt;0, "Negative/Future", FA303=0, "Zero Days", FA303&lt;=3, "&lt; 3 Months", FA303&lt;=6, "3 to 6 Months", FA303&lt;=9, "6 to 9 Months", FA303&lt;=12, "9 to 12 Months", FA303&lt;=15, "12 to 15 Months", FA303&lt;=18, "15 to 18 Months", FA303&lt;=24, "18 to 24 Months", FA303&gt;24, "&gt; 24 Months")</f>
        <v>9 to 12 Months</v>
      </c>
      <c r="FK303" s="37" t="str" cm="1">
        <f t="array" ref="FK303">_xlfn.IFS(FB303="", "No Data", FB303&lt;0, "Negative/Future", FB303=0, "Zero Days", FB303&lt;=3, "&lt; 3 Months", FB303&lt;=6, "3 to 6 Months", FB303&lt;=9, "6 to 9 Months", FB303&lt;=12, "9 to 12 Months", FB303&lt;=15, "12 to 15 Months", FB303&lt;=18, "15 to 18 Months", FB303&lt;=24, "18 to 24 Months", FB303&gt;24, "&gt; 24 Months")</f>
        <v>9 to 12 Months</v>
      </c>
      <c r="FL303" s="37" t="str" cm="1">
        <f t="array" ref="FL303">_xlfn.IFS(FC303="", "No Data", FC303&lt;0, "Negative/Future", FC303=0, "Zero Days", FC303&lt;=3, "&lt; 3 Months", FC303&lt;=6, "3 to 6 Months", FC303&lt;=9, "6 to 9 Months", FC303&lt;=12, "9 to 12 Months", FC303&lt;=15, "12 to 15 Months", FC303&lt;=18, "15 to 18 Months", FC303&lt;=24, "18 to 24 Months", FC303&gt;24, "&gt; 24 Months")</f>
        <v>18 to 24 Months</v>
      </c>
      <c r="FM303" s="37" t="str" cm="1">
        <f t="array" ref="FM303">_xlfn.IFS(FD303="", "No Data", FD303&lt;0, "Negative/Future", FD303=0, "Zero Days", FD303&lt;=3, "&lt; 3 Months", FD303&lt;=6, "3 to 6 Months", FD303&lt;=9, "6 to 9 Months", FD303&lt;=12, "9 to 12 Months", FD303&lt;=15, "12 to 15 Months", FD303&lt;=18, "15 to 18 Months", FD303&lt;=24, "18 to 24 Months", FD303&gt;24, "&gt; 24 Months")</f>
        <v>9 to 12 Months</v>
      </c>
      <c r="FN303" s="37" t="str" cm="1">
        <f t="array" ref="FN303">_xlfn.IFS(FE303="", "No Data", FE303&lt;0, "Negative/Future", FE303=0, "Zero Days", FE303&lt;=3, "&lt; 3 Months", FE303&lt;=6, "3 to 6 Months", FE303&lt;=9, "6 to 9 Months", FE303&lt;=12, "9 to 12 Months", FE303&lt;=15, "12 to 15 Months", FE303&lt;=18, "15 to 18 Months", FE303&lt;=24, "18 to 24 Months", FE303&gt;24, "&gt; 24 Months")</f>
        <v>No Data</v>
      </c>
      <c r="FO303" s="37" t="str" cm="1">
        <f t="array" ref="FO303">_xlfn.IFS(FG303="", "No Data", FG303&lt;0, "Negative/Future", FG303=0, "Zero Days", FG303&lt;=3, "&lt; 3 Months", FG303&lt;=6, "3 to 6 Months", FG303&lt;=9, "6 to 9 Months", FG303&lt;=12, "9 to 12 Months", FG303&lt;=15, "12 to 15 Months", FG303&lt;=18, "15 to 18 Months", FG303&lt;=24, "18 to 24 Months", FG303&gt;24, "&gt; 24 Months")</f>
        <v>No Data</v>
      </c>
      <c r="FP303" s="37" t="str" cm="1">
        <f t="array" ref="FP303">_xlfn.IFS(FF303="", "No Data", FF303&lt;0, "Negative/Future", FF303=0, "Zero Days", FF303&lt;=3, "&lt; 3 Months", FF303&lt;=6, "3 to 6 Months", FF303&lt;=9, "6 to 9 Months", FF303&lt;=12, "9 to 12 Months", FF303&lt;=15, "12 to 15 Months", FF303&lt;=18, "15 to 18 Months", FF303&lt;=24, "18 to 24 Months", FF303&gt;24, "&gt; 24 Months")</f>
        <v>No Data</v>
      </c>
      <c r="FQ303" s="29" t="s">
        <v>1507</v>
      </c>
      <c r="FR303" s="29">
        <v>9982793174</v>
      </c>
      <c r="FS303" s="38" t="str">
        <f>VLOOKUP(_xlfn.XLOOKUP(B303,[1]MDA_Assets!D:D,[1]MDA_Assets!I:I,"",0),[1]Validation!$B$1:$C$8,2,0)</f>
        <v>B</v>
      </c>
      <c r="FT303" s="38" t="s">
        <v>202</v>
      </c>
      <c r="FU303" s="31" t="str">
        <f>_xlfn.XLOOKUP(B303,[1]MDA_Assets!D:D,[1]MDA_Assets!X:X,"",0)</f>
        <v>Yes</v>
      </c>
      <c r="FV303" s="39">
        <v>0</v>
      </c>
      <c r="FW303" s="39">
        <v>0</v>
      </c>
      <c r="FX303" s="39">
        <v>0</v>
      </c>
      <c r="FY303" s="39">
        <v>9</v>
      </c>
      <c r="FZ303" s="40">
        <f t="shared" si="250"/>
        <v>46309</v>
      </c>
      <c r="GA303" s="40">
        <f t="shared" si="250"/>
        <v>46301</v>
      </c>
      <c r="GB303" s="40">
        <f t="shared" si="209"/>
        <v>46486</v>
      </c>
      <c r="GC303" s="40">
        <f t="shared" si="210"/>
        <v>46486</v>
      </c>
      <c r="GD303" s="40">
        <f t="shared" si="211"/>
        <v>46851</v>
      </c>
      <c r="GE303" s="40">
        <f t="shared" si="212"/>
        <v>45983</v>
      </c>
      <c r="GF303" s="40" t="str">
        <f t="shared" si="251"/>
        <v/>
      </c>
      <c r="GG303" s="40" t="str">
        <f t="shared" si="251"/>
        <v/>
      </c>
      <c r="GH303" s="40" t="str">
        <f t="shared" si="251"/>
        <v/>
      </c>
      <c r="GI303" s="39">
        <f t="shared" si="236"/>
        <v>1</v>
      </c>
      <c r="GJ303" s="39">
        <f t="shared" si="237"/>
        <v>0</v>
      </c>
      <c r="GK303" s="39">
        <f t="shared" si="238"/>
        <v>0</v>
      </c>
      <c r="GL303" s="39">
        <f t="shared" si="239"/>
        <v>5</v>
      </c>
    </row>
    <row r="304" spans="1:194" x14ac:dyDescent="0.25">
      <c r="A304" s="19">
        <v>338</v>
      </c>
      <c r="B304" s="43" t="s">
        <v>1508</v>
      </c>
      <c r="C304" s="43" t="s">
        <v>254</v>
      </c>
      <c r="D304" s="43" t="s">
        <v>241</v>
      </c>
      <c r="E304" s="43" t="s">
        <v>346</v>
      </c>
      <c r="F304" s="43" t="s">
        <v>1509</v>
      </c>
      <c r="G304" s="43" t="s">
        <v>190</v>
      </c>
      <c r="H304" s="43" t="s">
        <v>498</v>
      </c>
      <c r="I304" s="43" t="s">
        <v>192</v>
      </c>
      <c r="J304" s="44">
        <f t="shared" si="213"/>
        <v>45148.770833333336</v>
      </c>
      <c r="K304" s="44">
        <v>44784.770833333336</v>
      </c>
      <c r="L304" s="44">
        <v>44740</v>
      </c>
      <c r="M304" s="43" t="s">
        <v>2426</v>
      </c>
      <c r="N304" s="43" t="s">
        <v>193</v>
      </c>
      <c r="O304" s="44">
        <v>46052.799733796295</v>
      </c>
      <c r="P304" s="43">
        <v>6680</v>
      </c>
      <c r="Q304" s="43">
        <v>3874</v>
      </c>
      <c r="R304" s="43">
        <v>2806</v>
      </c>
      <c r="S304" s="43" t="s">
        <v>206</v>
      </c>
      <c r="T304" s="44">
        <v>45691.770833333336</v>
      </c>
      <c r="U304" s="44">
        <v>45816.770833333336</v>
      </c>
      <c r="V304" s="44">
        <v>45816.770833333336</v>
      </c>
      <c r="W304" s="44">
        <v>45689.770833333336</v>
      </c>
      <c r="X304" s="44">
        <v>45689.770833333336</v>
      </c>
      <c r="Y304" s="44">
        <v>45668.770833333336</v>
      </c>
      <c r="Z304" s="43" t="s">
        <v>199</v>
      </c>
      <c r="AA304" s="43"/>
      <c r="AB304" s="43"/>
      <c r="AC304" s="43"/>
      <c r="AD304" s="43"/>
      <c r="AE304" s="43">
        <v>2</v>
      </c>
      <c r="AF304" s="43" t="s">
        <v>2427</v>
      </c>
      <c r="AG304" s="43" t="s">
        <v>2427</v>
      </c>
      <c r="AH304" s="43" t="s">
        <v>2428</v>
      </c>
      <c r="AI304" s="43" t="s">
        <v>2428</v>
      </c>
      <c r="AJ304" s="43" t="s">
        <v>2429</v>
      </c>
      <c r="AK304" s="43" t="s">
        <v>2430</v>
      </c>
      <c r="AL304" s="46">
        <v>45996</v>
      </c>
      <c r="AM304" s="46">
        <v>45996</v>
      </c>
      <c r="AN304" s="46">
        <v>46056</v>
      </c>
      <c r="AO304" s="46">
        <v>46054</v>
      </c>
      <c r="AP304" s="47">
        <v>46398</v>
      </c>
      <c r="AQ304" s="46">
        <v>46054</v>
      </c>
      <c r="AR304" s="48"/>
      <c r="AS304" s="48"/>
      <c r="AT304" s="48"/>
      <c r="AU304" s="43">
        <v>1</v>
      </c>
      <c r="AV304" s="43">
        <v>0</v>
      </c>
      <c r="AW304" s="43">
        <v>0</v>
      </c>
      <c r="AX304" s="51" t="s">
        <v>1502</v>
      </c>
      <c r="AY304" s="51" t="s">
        <v>211</v>
      </c>
      <c r="AZ304" s="51" t="s">
        <v>198</v>
      </c>
      <c r="BA304" s="20">
        <f t="shared" ca="1" si="244"/>
        <v>1</v>
      </c>
      <c r="BB304" s="20">
        <f t="shared" ca="1" si="244"/>
        <v>1</v>
      </c>
      <c r="BC304" s="20">
        <f t="shared" ca="1" si="244"/>
        <v>1</v>
      </c>
      <c r="BD304" s="20">
        <f t="shared" ca="1" si="244"/>
        <v>1</v>
      </c>
      <c r="BE304" s="20">
        <f t="shared" ca="1" si="244"/>
        <v>0</v>
      </c>
      <c r="BF304" s="20">
        <f t="shared" ca="1" si="244"/>
        <v>1</v>
      </c>
      <c r="BG304" s="21" t="str">
        <f t="shared" ca="1" si="241"/>
        <v/>
      </c>
      <c r="BH304" s="21" t="str">
        <f t="shared" ca="1" si="241"/>
        <v/>
      </c>
      <c r="BI304" s="21" t="str">
        <f t="shared" ca="1" si="241"/>
        <v/>
      </c>
      <c r="BJ304" s="22">
        <f t="shared" ca="1" si="214"/>
        <v>5</v>
      </c>
      <c r="BK304" s="21">
        <f t="shared" si="215"/>
        <v>2</v>
      </c>
      <c r="BL304" s="22">
        <f t="shared" ca="1" si="216"/>
        <v>6926</v>
      </c>
      <c r="BM304" s="22">
        <f t="shared" ca="1" si="217"/>
        <v>4017</v>
      </c>
      <c r="BN304" s="23">
        <f t="shared" ca="1" si="218"/>
        <v>2909</v>
      </c>
      <c r="BO304" s="24">
        <f t="shared" ca="1" si="219"/>
        <v>246</v>
      </c>
      <c r="BP304" s="51" t="str">
        <f>_xlfn.XLOOKUP(E304,[1]Validation!E:E,[1]Validation!F:F,"")</f>
        <v>EN11</v>
      </c>
      <c r="BQ304" s="51" t="str">
        <f>_xlfn.XLOOKUP(BP304,[1]Validation!F:F,[1]Validation!G:G,"")</f>
        <v>EN11 to EN22</v>
      </c>
      <c r="BR304" s="52" t="str">
        <f>VLOOKUP(G304,[1]Validation!$B$1:$C$9,2,0)</f>
        <v>B</v>
      </c>
      <c r="BS304" s="51">
        <f t="shared" ca="1" si="220"/>
        <v>46</v>
      </c>
      <c r="BT304" s="53">
        <f>_xlfn.XLOOKUP(B304,'[2]1. All Calls'!$R:$R,'[2]1. All Calls'!$A:$A,"",0)</f>
        <v>46053.028217592597</v>
      </c>
      <c r="BU304" s="51" t="str">
        <f>_xlfn.XLOOKUP(B304,'[2]1. All Calls'!$R:$R,'[2]1. All Calls'!$F:$F,"",0)</f>
        <v>CC-01959439</v>
      </c>
      <c r="BV304" s="51" t="str">
        <f>_xlfn.XLOOKUP(B304,'[2]1. All Calls'!$R:$R,'[2]1. All Calls'!$J:$J,"",0)</f>
        <v>Sales Call</v>
      </c>
      <c r="BW304" s="53">
        <f>_xlfn.XLOOKUP(B304,'[2]Sch Calls'!$R:$R,'[2]Sch Calls'!$A:$A,"",0)</f>
        <v>45692.513321759303</v>
      </c>
      <c r="BX304" s="51">
        <f>_xlfn.XLOOKUP(B304,'[2]Sch Calls'!$R:$R,'[2]Sch Calls'!$B:$B,"",0)</f>
        <v>5786</v>
      </c>
      <c r="BY304" s="51" t="str">
        <f t="shared" si="247"/>
        <v>06-Dec-25</v>
      </c>
      <c r="BZ304" s="51" t="str">
        <f t="shared" si="247"/>
        <v>06-Dec-25</v>
      </c>
      <c r="CA304" s="51" t="str">
        <f t="shared" si="221"/>
        <v>06-Nov-25</v>
      </c>
      <c r="CB304" s="51" t="str">
        <f t="shared" si="222"/>
        <v>02-Aug-26</v>
      </c>
      <c r="CC304" s="51" t="str">
        <f t="shared" si="223"/>
        <v>12-Jan-27</v>
      </c>
      <c r="CD304" s="51" t="str">
        <f t="shared" si="224"/>
        <v>02-Feb-26</v>
      </c>
      <c r="CE304" s="51">
        <f t="shared" ca="1" si="248"/>
        <v>359</v>
      </c>
      <c r="CF304" s="51">
        <f t="shared" ca="1" si="248"/>
        <v>359</v>
      </c>
      <c r="CG304" s="51">
        <f t="shared" ca="1" si="225"/>
        <v>484</v>
      </c>
      <c r="CH304" s="51">
        <f t="shared" ca="1" si="226"/>
        <v>486</v>
      </c>
      <c r="CI304" s="51">
        <f t="shared" ca="1" si="227"/>
        <v>507</v>
      </c>
      <c r="CJ304" s="51">
        <f t="shared" ca="1" si="228"/>
        <v>486</v>
      </c>
      <c r="CK304" s="51">
        <f t="shared" ca="1" si="245"/>
        <v>718</v>
      </c>
      <c r="CL304" s="51">
        <f t="shared" ca="1" si="245"/>
        <v>718</v>
      </c>
      <c r="CM304" s="51">
        <f t="shared" ca="1" si="245"/>
        <v>968</v>
      </c>
      <c r="CN304" s="51">
        <f t="shared" ca="1" si="245"/>
        <v>972</v>
      </c>
      <c r="CO304" s="51">
        <f t="shared" ca="1" si="245"/>
        <v>1014</v>
      </c>
      <c r="CP304" s="51">
        <f t="shared" ca="1" si="245"/>
        <v>972</v>
      </c>
      <c r="CQ304" s="51">
        <f t="shared" ca="1" si="246"/>
        <v>810</v>
      </c>
      <c r="CR304" s="51">
        <f t="shared" ca="1" si="246"/>
        <v>810</v>
      </c>
      <c r="CS304" s="51">
        <f t="shared" ca="1" si="246"/>
        <v>1915</v>
      </c>
      <c r="CT304" s="51">
        <f t="shared" ca="1" si="246"/>
        <v>1911</v>
      </c>
      <c r="CU304" s="51">
        <f t="shared" ca="1" si="246"/>
        <v>683</v>
      </c>
      <c r="CV304" s="54">
        <f t="shared" ca="1" si="246"/>
        <v>-89</v>
      </c>
      <c r="CW304" s="25" t="s">
        <v>212</v>
      </c>
      <c r="CX304" s="55">
        <v>0.57999999999999996</v>
      </c>
      <c r="CY304" s="55"/>
      <c r="CZ304" s="26">
        <v>0</v>
      </c>
      <c r="DA304" s="26">
        <v>0</v>
      </c>
      <c r="DB304" s="26">
        <v>0</v>
      </c>
      <c r="DC304" s="26">
        <v>0</v>
      </c>
      <c r="DD304" s="26">
        <v>0</v>
      </c>
      <c r="DE304" s="26">
        <v>0</v>
      </c>
      <c r="DF304" s="26">
        <v>0</v>
      </c>
      <c r="DG304" s="26">
        <v>0</v>
      </c>
      <c r="DH304" s="26">
        <v>0</v>
      </c>
      <c r="DI304" s="26">
        <v>0</v>
      </c>
      <c r="DJ304" s="26">
        <v>0</v>
      </c>
      <c r="DK304" s="26">
        <v>0</v>
      </c>
      <c r="DL304" s="27">
        <f t="shared" si="229"/>
        <v>46128.028217592597</v>
      </c>
      <c r="DM304" s="28">
        <f t="shared" ca="1" si="230"/>
        <v>1</v>
      </c>
      <c r="DN304" s="56">
        <f>_xlfn.XLOOKUP(B304,'[2]1. All Calls'!$R:$R,'[2]1. All Calls'!$A:$A,"",0)</f>
        <v>46053.028217592597</v>
      </c>
      <c r="DO304" s="57" t="str">
        <f ca="1">VLOOKUP(DM304,[1]Validation!$B$20:$C$25,2,0)</f>
        <v>Above 3 months</v>
      </c>
      <c r="DP304" s="58" t="str">
        <f>_xlfn.XLOOKUP(B304,'[1]Active AMCs- Dealer'!E:E,'[1]Active AMCs- Dealer'!L:L,"Not in AMC",0)</f>
        <v>Not in AMC</v>
      </c>
      <c r="DQ304" s="50" t="s">
        <v>213</v>
      </c>
      <c r="DR304" s="29" t="str">
        <f>_xlfn.XLOOKUP(B304,'[2]1. All Calls'!$R:$R,'[2]1. All Calls'!$F:$F,"",0)</f>
        <v>CC-01959439</v>
      </c>
      <c r="DS304" s="29" t="str">
        <f>_xlfn.XLOOKUP(B304,'[2]1. All Calls'!$R:$R,'[2]1. All Calls'!$AB:$AB,"",0)</f>
        <v>Sales call carried out for HMR update</v>
      </c>
      <c r="DT304" s="30">
        <f>_xlfn.XLOOKUP(DR304,'[2]1. All Calls'!$F:$F,'[2]1. All Calls'!$A:$A,"",0)</f>
        <v>46053.028217592597</v>
      </c>
      <c r="DU304" s="31">
        <f>_xlfn.XLOOKUP(DR304,'[2]1. All Calls'!$F:$F,'[2]1. All Calls'!$B:$B,"",0)</f>
        <v>6680</v>
      </c>
      <c r="DV304" s="31">
        <f>_xlfn.XLOOKUP(B304,[1]MDA_Assets!D:D,[1]MDA_Assets!N:N,"",0)</f>
        <v>3874</v>
      </c>
      <c r="DW304" s="31">
        <f>_xlfn.XLOOKUP(B304,[1]MDA_Assets!D:D,[1]MDA_Assets!O:O,"",0)</f>
        <v>2806</v>
      </c>
      <c r="DX304" s="32" t="str">
        <f>_xlfn.XLOOKUP(B304,[1]MDA_Assets!D:D,[1]MDA_Assets!Q:Q,"",0)</f>
        <v>XD</v>
      </c>
      <c r="DY304" s="33">
        <f>_xlfn.XLOOKUP(B304,[1]MDA_Assets!D:D,[1]MDA_Assets!R:R,"",0)</f>
        <v>45692</v>
      </c>
      <c r="DZ304" s="33">
        <f>_xlfn.XLOOKUP(B304,[1]MDA_Assets!D:D,[1]MDA_Assets!S:S,"",0)</f>
        <v>45817</v>
      </c>
      <c r="EA304" s="33">
        <f>_xlfn.XLOOKUP(B304,[1]MDA_Assets!D:D,[1]MDA_Assets!T:T,"",0)</f>
        <v>45817</v>
      </c>
      <c r="EB304" s="33">
        <f>_xlfn.XLOOKUP(B304,[1]MDA_Assets!D:D,[1]MDA_Assets!U:U,"",0)</f>
        <v>45690</v>
      </c>
      <c r="EC304" s="33">
        <f>_xlfn.XLOOKUP(B304,[1]MDA_Assets!D:D,[1]MDA_Assets!V:V,"",0)</f>
        <v>45690</v>
      </c>
      <c r="ED304" s="33">
        <f>_xlfn.XLOOKUP(B304,[1]MDA_Assets!D:D,[1]MDA_Assets!W:W,"",0)</f>
        <v>45669</v>
      </c>
      <c r="EE304" s="32" t="str">
        <f>_xlfn.XLOOKUP(B304,[1]MDA_Assets!D:D,[1]MDA_Assets!X:X,"",0)</f>
        <v>Yes</v>
      </c>
      <c r="EF304" s="33">
        <f>_xlfn.XLOOKUP(B304,[1]MDA_Assets!D:D,[1]MDA_Assets!Y:Y,"",0)</f>
        <v>0</v>
      </c>
      <c r="EG304" s="33">
        <f>_xlfn.XLOOKUP(B304,[1]MDA_Assets!D:D,[1]MDA_Assets!Z:Z,"",0)</f>
        <v>0</v>
      </c>
      <c r="EH304" s="33">
        <f>_xlfn.XLOOKUP(B304,[1]MDA_Assets!D:D,[1]MDA_Assets!AA:AA,"",0)</f>
        <v>0</v>
      </c>
      <c r="EI304" s="34">
        <f>_xlfn.XLOOKUP(B304,[1]MDA_Assets!D:D,[1]MDA_Assets!P:P,"",0)</f>
        <v>2</v>
      </c>
      <c r="EJ304" s="35" t="str">
        <f>_xlfn.XLOOKUP(B304,[1]MDA_Assets!D:D,[1]MDA_Assets!AB:AB,"",0)</f>
        <v>1528</v>
      </c>
      <c r="EK304" s="35" t="str">
        <f>_xlfn.XLOOKUP(B304,[1]MDA_Assets!D:D,[1]MDA_Assets!AC:AC,"",0)</f>
        <v>1528</v>
      </c>
      <c r="EL304" s="35" t="str">
        <f>_xlfn.XLOOKUP(B304,[1]MDA_Assets!D:D,[1]MDA_Assets!AD:AD,"",0)</f>
        <v>2883</v>
      </c>
      <c r="EM304" s="35" t="str">
        <f>_xlfn.XLOOKUP(B304,[1]MDA_Assets!D:D,[1]MDA_Assets!AE:AE,"",0)</f>
        <v>2883</v>
      </c>
      <c r="EN304" s="35" t="str">
        <f>_xlfn.XLOOKUP(B304,[1]MDA_Assets!D:D,[1]MDA_Assets!AF:AF,"",0)</f>
        <v>1697</v>
      </c>
      <c r="EO304" s="35" t="str">
        <f>_xlfn.XLOOKUP(B304,[1]MDA_Assets!D:D,[1]MDA_Assets!AG:AG,"",0)</f>
        <v>883</v>
      </c>
      <c r="EP304" s="36">
        <f t="shared" si="249"/>
        <v>180</v>
      </c>
      <c r="EQ304" s="36">
        <f t="shared" si="249"/>
        <v>180</v>
      </c>
      <c r="ER304" s="36">
        <f t="shared" si="231"/>
        <v>365</v>
      </c>
      <c r="ES304" s="36">
        <f t="shared" si="232"/>
        <v>365</v>
      </c>
      <c r="ET304" s="36">
        <f t="shared" si="233"/>
        <v>730</v>
      </c>
      <c r="EU304" s="36">
        <f t="shared" si="234"/>
        <v>365</v>
      </c>
      <c r="EV304" s="36" t="str">
        <f t="shared" si="235"/>
        <v/>
      </c>
      <c r="EW304" s="36" t="str">
        <f t="shared" si="207"/>
        <v/>
      </c>
      <c r="EX304" s="36" t="str">
        <f t="shared" si="208"/>
        <v/>
      </c>
      <c r="EY304" s="36">
        <f t="shared" si="206"/>
        <v>5.81</v>
      </c>
      <c r="EZ304" s="36">
        <f t="shared" si="206"/>
        <v>5.81</v>
      </c>
      <c r="FA304" s="36">
        <f t="shared" si="206"/>
        <v>11.78</v>
      </c>
      <c r="FB304" s="36">
        <f t="shared" si="206"/>
        <v>11.78</v>
      </c>
      <c r="FC304" s="36">
        <f t="shared" si="206"/>
        <v>23.55</v>
      </c>
      <c r="FD304" s="36">
        <f t="shared" si="206"/>
        <v>11.78</v>
      </c>
      <c r="FE304" s="36" t="str">
        <f t="shared" si="252"/>
        <v/>
      </c>
      <c r="FF304" s="36" t="str">
        <f t="shared" si="252"/>
        <v/>
      </c>
      <c r="FG304" s="36" t="str">
        <f t="shared" si="252"/>
        <v/>
      </c>
      <c r="FH304" s="37" t="str" cm="1">
        <f t="array" ref="FH304">_xlfn.IFS(EY304="", "No Data", EY304&lt;0, "Negative/Future", EY304=0, "Zero Days", EY304&lt;=3, "&lt; 3 Months", EY304&lt;=6, "3 to 6 Months", EY304&lt;=9, "6 to 9 Months", EY304&lt;=12, "9 to 12 Months", EY304&lt;=15, "12 to 15 Months", EY304&lt;=18, "15 to 18 Months", EY304&lt;=24, "18 to 24 Months", EY304&gt;24, "&gt; 24 Months")</f>
        <v>3 to 6 Months</v>
      </c>
      <c r="FI304" s="37" t="str" cm="1">
        <f t="array" ref="FI304">_xlfn.IFS(EZ304="", "No Data", EZ304&lt;0, "Negative/Future", EZ304=0, "Zero Days", EZ304&lt;=3, "&lt; 3 Months", EZ304&lt;=6, "3 to 6 Months", EZ304&lt;=9, "6 to 9 Months", EZ304&lt;=12, "9 to 12 Months", EZ304&lt;=15, "12 to 15 Months", EZ304&lt;=18, "15 to 18 Months", EZ304&lt;=24, "18 to 24 Months", EZ304&gt;24, "&gt; 24 Months")</f>
        <v>3 to 6 Months</v>
      </c>
      <c r="FJ304" s="37" t="str" cm="1">
        <f t="array" ref="FJ304">_xlfn.IFS(FA304="", "No Data", FA304&lt;0, "Negative/Future", FA304=0, "Zero Days", FA304&lt;=3, "&lt; 3 Months", FA304&lt;=6, "3 to 6 Months", FA304&lt;=9, "6 to 9 Months", FA304&lt;=12, "9 to 12 Months", FA304&lt;=15, "12 to 15 Months", FA304&lt;=18, "15 to 18 Months", FA304&lt;=24, "18 to 24 Months", FA304&gt;24, "&gt; 24 Months")</f>
        <v>9 to 12 Months</v>
      </c>
      <c r="FK304" s="37" t="str" cm="1">
        <f t="array" ref="FK304">_xlfn.IFS(FB304="", "No Data", FB304&lt;0, "Negative/Future", FB304=0, "Zero Days", FB304&lt;=3, "&lt; 3 Months", FB304&lt;=6, "3 to 6 Months", FB304&lt;=9, "6 to 9 Months", FB304&lt;=12, "9 to 12 Months", FB304&lt;=15, "12 to 15 Months", FB304&lt;=18, "15 to 18 Months", FB304&lt;=24, "18 to 24 Months", FB304&gt;24, "&gt; 24 Months")</f>
        <v>9 to 12 Months</v>
      </c>
      <c r="FL304" s="37" t="str" cm="1">
        <f t="array" ref="FL304">_xlfn.IFS(FC304="", "No Data", FC304&lt;0, "Negative/Future", FC304=0, "Zero Days", FC304&lt;=3, "&lt; 3 Months", FC304&lt;=6, "3 to 6 Months", FC304&lt;=9, "6 to 9 Months", FC304&lt;=12, "9 to 12 Months", FC304&lt;=15, "12 to 15 Months", FC304&lt;=18, "15 to 18 Months", FC304&lt;=24, "18 to 24 Months", FC304&gt;24, "&gt; 24 Months")</f>
        <v>18 to 24 Months</v>
      </c>
      <c r="FM304" s="37" t="str" cm="1">
        <f t="array" ref="FM304">_xlfn.IFS(FD304="", "No Data", FD304&lt;0, "Negative/Future", FD304=0, "Zero Days", FD304&lt;=3, "&lt; 3 Months", FD304&lt;=6, "3 to 6 Months", FD304&lt;=9, "6 to 9 Months", FD304&lt;=12, "9 to 12 Months", FD304&lt;=15, "12 to 15 Months", FD304&lt;=18, "15 to 18 Months", FD304&lt;=24, "18 to 24 Months", FD304&gt;24, "&gt; 24 Months")</f>
        <v>9 to 12 Months</v>
      </c>
      <c r="FN304" s="37" t="str" cm="1">
        <f t="array" ref="FN304">_xlfn.IFS(FE304="", "No Data", FE304&lt;0, "Negative/Future", FE304=0, "Zero Days", FE304&lt;=3, "&lt; 3 Months", FE304&lt;=6, "3 to 6 Months", FE304&lt;=9, "6 to 9 Months", FE304&lt;=12, "9 to 12 Months", FE304&lt;=15, "12 to 15 Months", FE304&lt;=18, "15 to 18 Months", FE304&lt;=24, "18 to 24 Months", FE304&gt;24, "&gt; 24 Months")</f>
        <v>No Data</v>
      </c>
      <c r="FO304" s="37" t="str" cm="1">
        <f t="array" ref="FO304">_xlfn.IFS(FG304="", "No Data", FG304&lt;0, "Negative/Future", FG304=0, "Zero Days", FG304&lt;=3, "&lt; 3 Months", FG304&lt;=6, "3 to 6 Months", FG304&lt;=9, "6 to 9 Months", FG304&lt;=12, "9 to 12 Months", FG304&lt;=15, "12 to 15 Months", FG304&lt;=18, "15 to 18 Months", FG304&lt;=24, "18 to 24 Months", FG304&gt;24, "&gt; 24 Months")</f>
        <v>No Data</v>
      </c>
      <c r="FP304" s="37" t="str" cm="1">
        <f t="array" ref="FP304">_xlfn.IFS(FF304="", "No Data", FF304&lt;0, "Negative/Future", FF304=0, "Zero Days", FF304&lt;=3, "&lt; 3 Months", FF304&lt;=6, "3 to 6 Months", FF304&lt;=9, "6 to 9 Months", FF304&lt;=12, "9 to 12 Months", FF304&lt;=15, "12 to 15 Months", FF304&lt;=18, "15 to 18 Months", FF304&lt;=24, "18 to 24 Months", FF304&gt;24, "&gt; 24 Months")</f>
        <v>No Data</v>
      </c>
      <c r="FQ304" s="29" t="s">
        <v>364</v>
      </c>
      <c r="FR304" s="29">
        <v>8709240350</v>
      </c>
      <c r="FS304" s="38" t="str">
        <f>VLOOKUP(_xlfn.XLOOKUP(B304,[1]MDA_Assets!D:D,[1]MDA_Assets!I:I,"",0),[1]Validation!$B$1:$C$8,2,0)</f>
        <v>B</v>
      </c>
      <c r="FT304" s="38" t="s">
        <v>202</v>
      </c>
      <c r="FU304" s="31" t="str">
        <f>_xlfn.XLOOKUP(B304,[1]MDA_Assets!D:D,[1]MDA_Assets!X:X,"",0)</f>
        <v>Yes</v>
      </c>
      <c r="FV304" s="39">
        <v>5</v>
      </c>
      <c r="FW304" s="39">
        <v>0</v>
      </c>
      <c r="FX304" s="39">
        <v>0</v>
      </c>
      <c r="FY304" s="39">
        <v>4</v>
      </c>
      <c r="FZ304" s="40">
        <f t="shared" si="250"/>
        <v>45997</v>
      </c>
      <c r="GA304" s="40">
        <f t="shared" si="250"/>
        <v>45997</v>
      </c>
      <c r="GB304" s="40">
        <f t="shared" si="209"/>
        <v>46057</v>
      </c>
      <c r="GC304" s="40">
        <f t="shared" si="210"/>
        <v>46055</v>
      </c>
      <c r="GD304" s="40">
        <f t="shared" si="211"/>
        <v>46420</v>
      </c>
      <c r="GE304" s="40">
        <f t="shared" si="212"/>
        <v>46034</v>
      </c>
      <c r="GF304" s="40" t="str">
        <f t="shared" si="251"/>
        <v/>
      </c>
      <c r="GG304" s="40" t="str">
        <f t="shared" si="251"/>
        <v/>
      </c>
      <c r="GH304" s="40" t="str">
        <f t="shared" si="251"/>
        <v/>
      </c>
      <c r="GI304" s="39">
        <f t="shared" si="236"/>
        <v>2</v>
      </c>
      <c r="GJ304" s="39">
        <f t="shared" si="237"/>
        <v>1</v>
      </c>
      <c r="GK304" s="39">
        <f t="shared" si="238"/>
        <v>2</v>
      </c>
      <c r="GL304" s="39">
        <f t="shared" si="239"/>
        <v>1</v>
      </c>
    </row>
    <row r="305" spans="1:194" x14ac:dyDescent="0.25">
      <c r="A305" s="19">
        <v>339</v>
      </c>
      <c r="B305" s="43" t="s">
        <v>1511</v>
      </c>
      <c r="C305" s="43" t="s">
        <v>186</v>
      </c>
      <c r="D305" s="43" t="s">
        <v>241</v>
      </c>
      <c r="E305" s="43" t="s">
        <v>2001</v>
      </c>
      <c r="F305" s="43" t="s">
        <v>1188</v>
      </c>
      <c r="G305" s="43" t="s">
        <v>190</v>
      </c>
      <c r="H305" s="43" t="s">
        <v>191</v>
      </c>
      <c r="I305" s="43" t="s">
        <v>192</v>
      </c>
      <c r="J305" s="44">
        <f t="shared" si="213"/>
        <v>45728.5625</v>
      </c>
      <c r="K305" s="44">
        <v>45364.5625</v>
      </c>
      <c r="L305" s="44">
        <v>44681</v>
      </c>
      <c r="M305" s="43" t="s">
        <v>1512</v>
      </c>
      <c r="N305" s="43" t="s">
        <v>278</v>
      </c>
      <c r="O305" s="44">
        <v>45971.412222222221</v>
      </c>
      <c r="P305" s="43">
        <v>5342</v>
      </c>
      <c r="Q305" s="43">
        <v>5340</v>
      </c>
      <c r="R305" s="43">
        <v>1</v>
      </c>
      <c r="S305" s="43" t="s">
        <v>206</v>
      </c>
      <c r="T305" s="44">
        <v>45970.770833333336</v>
      </c>
      <c r="U305" s="44">
        <v>45970.770833333336</v>
      </c>
      <c r="V305" s="44">
        <v>45970.770833333336</v>
      </c>
      <c r="W305" s="44">
        <v>45970.770833333336</v>
      </c>
      <c r="X305" s="44">
        <v>45782.770833333336</v>
      </c>
      <c r="Y305" s="44">
        <v>45363.770833333336</v>
      </c>
      <c r="Z305" s="43" t="s">
        <v>199</v>
      </c>
      <c r="AA305" s="43"/>
      <c r="AB305" s="43"/>
      <c r="AC305" s="43"/>
      <c r="AD305" s="43"/>
      <c r="AE305" s="43">
        <v>5</v>
      </c>
      <c r="AF305" s="43" t="s">
        <v>314</v>
      </c>
      <c r="AG305" s="43" t="s">
        <v>314</v>
      </c>
      <c r="AH305" s="43" t="s">
        <v>280</v>
      </c>
      <c r="AI305" s="43" t="s">
        <v>280</v>
      </c>
      <c r="AJ305" s="43" t="s">
        <v>1513</v>
      </c>
      <c r="AK305" s="43" t="s">
        <v>1514</v>
      </c>
      <c r="AL305" s="47">
        <v>46271</v>
      </c>
      <c r="AM305" s="45">
        <v>46150</v>
      </c>
      <c r="AN305" s="47">
        <v>46335</v>
      </c>
      <c r="AO305" s="47">
        <v>46335</v>
      </c>
      <c r="AP305" s="46">
        <v>46093</v>
      </c>
      <c r="AQ305" s="45">
        <v>46147</v>
      </c>
      <c r="AR305" s="48"/>
      <c r="AS305" s="48"/>
      <c r="AT305" s="48"/>
      <c r="AU305" s="43">
        <v>1</v>
      </c>
      <c r="AV305" s="43">
        <v>1</v>
      </c>
      <c r="AW305" s="43">
        <v>0</v>
      </c>
      <c r="AX305" s="51" t="s">
        <v>302</v>
      </c>
      <c r="AY305" s="51" t="s">
        <v>302</v>
      </c>
      <c r="AZ305" s="51" t="s">
        <v>198</v>
      </c>
      <c r="BA305" s="20">
        <f t="shared" ca="1" si="244"/>
        <v>0</v>
      </c>
      <c r="BB305" s="20">
        <f t="shared" ca="1" si="244"/>
        <v>1</v>
      </c>
      <c r="BC305" s="20">
        <f t="shared" ca="1" si="244"/>
        <v>0</v>
      </c>
      <c r="BD305" s="20">
        <f t="shared" ca="1" si="244"/>
        <v>0</v>
      </c>
      <c r="BE305" s="20">
        <f t="shared" ca="1" si="244"/>
        <v>1</v>
      </c>
      <c r="BF305" s="20">
        <f t="shared" ca="1" si="244"/>
        <v>1</v>
      </c>
      <c r="BG305" s="21" t="str">
        <f t="shared" ca="1" si="241"/>
        <v/>
      </c>
      <c r="BH305" s="21" t="str">
        <f t="shared" ca="1" si="241"/>
        <v/>
      </c>
      <c r="BI305" s="21" t="str">
        <f t="shared" ca="1" si="241"/>
        <v/>
      </c>
      <c r="BJ305" s="22">
        <f t="shared" ca="1" si="214"/>
        <v>3</v>
      </c>
      <c r="BK305" s="21">
        <f t="shared" si="215"/>
        <v>3</v>
      </c>
      <c r="BL305" s="22">
        <f t="shared" ca="1" si="216"/>
        <v>5956</v>
      </c>
      <c r="BM305" s="22">
        <f t="shared" ca="1" si="217"/>
        <v>5956</v>
      </c>
      <c r="BN305" s="23">
        <f t="shared" ca="1" si="218"/>
        <v>0</v>
      </c>
      <c r="BO305" s="24">
        <f t="shared" ca="1" si="219"/>
        <v>614</v>
      </c>
      <c r="BP305" s="51" t="str">
        <f>_xlfn.XLOOKUP(E305,[1]Validation!E:E,[1]Validation!F:F,"")</f>
        <v>EG18</v>
      </c>
      <c r="BQ305" s="51" t="str">
        <f>_xlfn.XLOOKUP(BP305,[1]Validation!F:F,[1]Validation!G:G,"")</f>
        <v>EG11 to EG22</v>
      </c>
      <c r="BR305" s="52" t="str">
        <f>VLOOKUP(G305,[1]Validation!$B$1:$C$9,2,0)</f>
        <v>B</v>
      </c>
      <c r="BS305" s="51">
        <f t="shared" ca="1" si="220"/>
        <v>27</v>
      </c>
      <c r="BT305" s="53">
        <f>_xlfn.XLOOKUP(B305,'[2]1. All Calls'!$R:$R,'[2]1. All Calls'!$A:$A,"",0)</f>
        <v>46164.764675925901</v>
      </c>
      <c r="BU305" s="51" t="str">
        <f>_xlfn.XLOOKUP(B305,'[2]1. All Calls'!$R:$R,'[2]1. All Calls'!$F:$F,"",0)</f>
        <v>CC-02090507</v>
      </c>
      <c r="BV305" s="51" t="str">
        <f>_xlfn.XLOOKUP(B305,'[2]1. All Calls'!$R:$R,'[2]1. All Calls'!$J:$J,"",0)</f>
        <v>Schedule Service</v>
      </c>
      <c r="BW305" s="53">
        <f>_xlfn.XLOOKUP(B305,'[2]Sch Calls'!$R:$R,'[2]Sch Calls'!$A:$A,"",0)</f>
        <v>46164.764675925901</v>
      </c>
      <c r="BX305" s="51">
        <f>_xlfn.XLOOKUP(B305,'[2]Sch Calls'!$R:$R,'[2]Sch Calls'!$B:$B,"",0)</f>
        <v>7269</v>
      </c>
      <c r="BY305" s="51" t="str">
        <f t="shared" si="247"/>
        <v>09-May-26</v>
      </c>
      <c r="BZ305" s="51" t="str">
        <f t="shared" si="247"/>
        <v>09-May-26</v>
      </c>
      <c r="CA305" s="51" t="str">
        <f t="shared" si="221"/>
        <v>12-Aug-26</v>
      </c>
      <c r="CB305" s="51" t="str">
        <f t="shared" si="222"/>
        <v>10-May-27</v>
      </c>
      <c r="CC305" s="51" t="str">
        <f t="shared" si="223"/>
        <v>13-Mar-26</v>
      </c>
      <c r="CD305" s="51" t="str">
        <f t="shared" si="224"/>
        <v>06-May-26</v>
      </c>
      <c r="CE305" s="51">
        <f t="shared" ca="1" si="248"/>
        <v>205</v>
      </c>
      <c r="CF305" s="51">
        <f t="shared" ca="1" si="248"/>
        <v>205</v>
      </c>
      <c r="CG305" s="51">
        <f t="shared" ca="1" si="225"/>
        <v>205</v>
      </c>
      <c r="CH305" s="51">
        <f t="shared" ca="1" si="226"/>
        <v>205</v>
      </c>
      <c r="CI305" s="51">
        <f t="shared" ca="1" si="227"/>
        <v>812</v>
      </c>
      <c r="CJ305" s="51">
        <f t="shared" ca="1" si="228"/>
        <v>393</v>
      </c>
      <c r="CK305" s="51">
        <f t="shared" ca="1" si="245"/>
        <v>615</v>
      </c>
      <c r="CL305" s="51">
        <f t="shared" ca="1" si="245"/>
        <v>615</v>
      </c>
      <c r="CM305" s="51">
        <f t="shared" ca="1" si="245"/>
        <v>615</v>
      </c>
      <c r="CN305" s="51">
        <f t="shared" ca="1" si="245"/>
        <v>615</v>
      </c>
      <c r="CO305" s="51">
        <f t="shared" ca="1" si="245"/>
        <v>2436</v>
      </c>
      <c r="CP305" s="51">
        <f t="shared" ca="1" si="245"/>
        <v>1179</v>
      </c>
      <c r="CQ305" s="51">
        <f t="shared" ca="1" si="246"/>
        <v>885</v>
      </c>
      <c r="CR305" s="51">
        <f t="shared" ca="1" si="246"/>
        <v>885</v>
      </c>
      <c r="CS305" s="51">
        <f t="shared" ca="1" si="246"/>
        <v>2385</v>
      </c>
      <c r="CT305" s="51">
        <f t="shared" ca="1" si="246"/>
        <v>2385</v>
      </c>
      <c r="CU305" s="51">
        <f t="shared" ca="1" si="246"/>
        <v>222</v>
      </c>
      <c r="CV305" s="54">
        <f t="shared" ca="1" si="246"/>
        <v>1364</v>
      </c>
      <c r="CW305" s="25" t="s">
        <v>212</v>
      </c>
      <c r="CX305" s="55">
        <v>1</v>
      </c>
      <c r="CY305" s="55"/>
      <c r="CZ305" s="26">
        <v>0</v>
      </c>
      <c r="DA305" s="26">
        <v>0</v>
      </c>
      <c r="DB305" s="26">
        <v>0</v>
      </c>
      <c r="DC305" s="26">
        <v>0</v>
      </c>
      <c r="DD305" s="26">
        <v>0</v>
      </c>
      <c r="DE305" s="26">
        <v>0</v>
      </c>
      <c r="DF305" s="26">
        <v>0</v>
      </c>
      <c r="DG305" s="26">
        <v>0</v>
      </c>
      <c r="DH305" s="26">
        <v>0</v>
      </c>
      <c r="DI305" s="26">
        <v>0</v>
      </c>
      <c r="DJ305" s="26">
        <v>0</v>
      </c>
      <c r="DK305" s="26">
        <v>0</v>
      </c>
      <c r="DL305" s="27">
        <f t="shared" si="229"/>
        <v>46239.764675925901</v>
      </c>
      <c r="DM305" s="28">
        <f t="shared" ca="1" si="230"/>
        <v>0</v>
      </c>
      <c r="DN305" s="56">
        <f>_xlfn.XLOOKUP(B305,'[2]1. All Calls'!$R:$R,'[2]1. All Calls'!$A:$A,"",0)</f>
        <v>46164.764675925901</v>
      </c>
      <c r="DO305" s="57" t="str">
        <f ca="1">VLOOKUP(DM305,[1]Validation!$B$20:$C$25,2,0)</f>
        <v>Within 3 months</v>
      </c>
      <c r="DP305" s="58" t="str">
        <f>_xlfn.XLOOKUP(B305,'[1]Active AMCs- Dealer'!E:E,'[1]Active AMCs- Dealer'!L:L,"Not in AMC",0)</f>
        <v>Not in AMC</v>
      </c>
      <c r="DQ305" s="50" t="s">
        <v>238</v>
      </c>
      <c r="DR305" s="29" t="str">
        <f>_xlfn.XLOOKUP(B305,'[2]1. All Calls'!$R:$R,'[2]1. All Calls'!$F:$F,"",0)</f>
        <v>CC-02090507</v>
      </c>
      <c r="DS305" s="29" t="str">
        <f>_xlfn.XLOOKUP(B305,'[2]1. All Calls'!$R:$R,'[2]1. All Calls'!$AB:$AB,"",0)</f>
        <v>We visited site and changed air filter and oil filter after than start and check unit running well condition at the present time.</v>
      </c>
      <c r="DT305" s="30">
        <f>_xlfn.XLOOKUP(DR305,'[2]1. All Calls'!$F:$F,'[2]1. All Calls'!$A:$A,"",0)</f>
        <v>46164.764675925901</v>
      </c>
      <c r="DU305" s="31">
        <f>_xlfn.XLOOKUP(DR305,'[2]1. All Calls'!$F:$F,'[2]1. All Calls'!$B:$B,"",0)</f>
        <v>7269</v>
      </c>
      <c r="DV305" s="31">
        <f>_xlfn.XLOOKUP(B305,[1]MDA_Assets!D:D,[1]MDA_Assets!N:N,"",0)</f>
        <v>7266</v>
      </c>
      <c r="DW305" s="31">
        <f>_xlfn.XLOOKUP(B305,[1]MDA_Assets!D:D,[1]MDA_Assets!O:O,"",0)</f>
        <v>3</v>
      </c>
      <c r="DX305" s="32" t="str">
        <f>_xlfn.XLOOKUP(B305,[1]MDA_Assets!D:D,[1]MDA_Assets!Q:Q,"",0)</f>
        <v>XD</v>
      </c>
      <c r="DY305" s="33">
        <f>_xlfn.XLOOKUP(B305,[1]MDA_Assets!D:D,[1]MDA_Assets!R:R,"",0)</f>
        <v>45971</v>
      </c>
      <c r="DZ305" s="33">
        <f>_xlfn.XLOOKUP(B305,[1]MDA_Assets!D:D,[1]MDA_Assets!S:S,"",0)</f>
        <v>46164</v>
      </c>
      <c r="EA305" s="33">
        <f>_xlfn.XLOOKUP(B305,[1]MDA_Assets!D:D,[1]MDA_Assets!T:T,"",0)</f>
        <v>46164</v>
      </c>
      <c r="EB305" s="33">
        <f>_xlfn.XLOOKUP(B305,[1]MDA_Assets!D:D,[1]MDA_Assets!U:U,"",0)</f>
        <v>45971</v>
      </c>
      <c r="EC305" s="33">
        <f>_xlfn.XLOOKUP(B305,[1]MDA_Assets!D:D,[1]MDA_Assets!V:V,"",0)</f>
        <v>45783</v>
      </c>
      <c r="ED305" s="33">
        <f>_xlfn.XLOOKUP(B305,[1]MDA_Assets!D:D,[1]MDA_Assets!W:W,"",0)</f>
        <v>45364</v>
      </c>
      <c r="EE305" s="32" t="str">
        <f>_xlfn.XLOOKUP(B305,[1]MDA_Assets!D:D,[1]MDA_Assets!X:X,"",0)</f>
        <v>Yes</v>
      </c>
      <c r="EF305" s="33">
        <f>_xlfn.XLOOKUP(B305,[1]MDA_Assets!D:D,[1]MDA_Assets!Y:Y,"",0)</f>
        <v>0</v>
      </c>
      <c r="EG305" s="33">
        <f>_xlfn.XLOOKUP(B305,[1]MDA_Assets!D:D,[1]MDA_Assets!Z:Z,"",0)</f>
        <v>0</v>
      </c>
      <c r="EH305" s="33">
        <f>_xlfn.XLOOKUP(B305,[1]MDA_Assets!D:D,[1]MDA_Assets!AA:AA,"",0)</f>
        <v>0</v>
      </c>
      <c r="EI305" s="34">
        <f>_xlfn.XLOOKUP(B305,[1]MDA_Assets!D:D,[1]MDA_Assets!P:P,"",0)</f>
        <v>3</v>
      </c>
      <c r="EJ305" s="35" t="str">
        <f>_xlfn.XLOOKUP(B305,[1]MDA_Assets!D:D,[1]MDA_Assets!AB:AB,"",0)</f>
        <v>1500</v>
      </c>
      <c r="EK305" s="35" t="str">
        <f>_xlfn.XLOOKUP(B305,[1]MDA_Assets!D:D,[1]MDA_Assets!AC:AC,"",0)</f>
        <v>1500</v>
      </c>
      <c r="EL305" s="35" t="str">
        <f>_xlfn.XLOOKUP(B305,[1]MDA_Assets!D:D,[1]MDA_Assets!AD:AD,"",0)</f>
        <v>1073</v>
      </c>
      <c r="EM305" s="35" t="str">
        <f>_xlfn.XLOOKUP(B305,[1]MDA_Assets!D:D,[1]MDA_Assets!AE:AE,"",0)</f>
        <v>1073</v>
      </c>
      <c r="EN305" s="35" t="str">
        <f>_xlfn.XLOOKUP(B305,[1]MDA_Assets!D:D,[1]MDA_Assets!AF:AF,"",0)</f>
        <v>731</v>
      </c>
      <c r="EO305" s="35" t="str">
        <f>_xlfn.XLOOKUP(B305,[1]MDA_Assets!D:D,[1]MDA_Assets!AG:AG,"",0)</f>
        <v>616</v>
      </c>
      <c r="EP305" s="36">
        <f t="shared" si="249"/>
        <v>301</v>
      </c>
      <c r="EQ305" s="36">
        <f t="shared" si="249"/>
        <v>180</v>
      </c>
      <c r="ER305" s="36">
        <f t="shared" si="231"/>
        <v>365</v>
      </c>
      <c r="ES305" s="36">
        <f t="shared" si="232"/>
        <v>365</v>
      </c>
      <c r="ET305" s="36">
        <f t="shared" si="233"/>
        <v>730</v>
      </c>
      <c r="EU305" s="36">
        <f t="shared" si="234"/>
        <v>365</v>
      </c>
      <c r="EV305" s="36" t="str">
        <f t="shared" si="235"/>
        <v/>
      </c>
      <c r="EW305" s="36" t="str">
        <f t="shared" si="207"/>
        <v/>
      </c>
      <c r="EX305" s="36" t="str">
        <f t="shared" si="208"/>
        <v/>
      </c>
      <c r="EY305" s="36">
        <f t="shared" si="206"/>
        <v>9.7099999999999991</v>
      </c>
      <c r="EZ305" s="36">
        <f t="shared" si="206"/>
        <v>5.81</v>
      </c>
      <c r="FA305" s="36">
        <f t="shared" si="206"/>
        <v>11.78</v>
      </c>
      <c r="FB305" s="36">
        <f t="shared" si="206"/>
        <v>11.78</v>
      </c>
      <c r="FC305" s="36">
        <f t="shared" si="206"/>
        <v>23.55</v>
      </c>
      <c r="FD305" s="36">
        <f t="shared" si="206"/>
        <v>11.78</v>
      </c>
      <c r="FE305" s="36" t="str">
        <f t="shared" si="252"/>
        <v/>
      </c>
      <c r="FF305" s="36" t="str">
        <f t="shared" si="252"/>
        <v/>
      </c>
      <c r="FG305" s="36" t="str">
        <f t="shared" si="252"/>
        <v/>
      </c>
      <c r="FH305" s="37" t="str" cm="1">
        <f t="array" ref="FH305">_xlfn.IFS(EY305="", "No Data", EY305&lt;0, "Negative/Future", EY305=0, "Zero Days", EY305&lt;=3, "&lt; 3 Months", EY305&lt;=6, "3 to 6 Months", EY305&lt;=9, "6 to 9 Months", EY305&lt;=12, "9 to 12 Months", EY305&lt;=15, "12 to 15 Months", EY305&lt;=18, "15 to 18 Months", EY305&lt;=24, "18 to 24 Months", EY305&gt;24, "&gt; 24 Months")</f>
        <v>9 to 12 Months</v>
      </c>
      <c r="FI305" s="37" t="str" cm="1">
        <f t="array" ref="FI305">_xlfn.IFS(EZ305="", "No Data", EZ305&lt;0, "Negative/Future", EZ305=0, "Zero Days", EZ305&lt;=3, "&lt; 3 Months", EZ305&lt;=6, "3 to 6 Months", EZ305&lt;=9, "6 to 9 Months", EZ305&lt;=12, "9 to 12 Months", EZ305&lt;=15, "12 to 15 Months", EZ305&lt;=18, "15 to 18 Months", EZ305&lt;=24, "18 to 24 Months", EZ305&gt;24, "&gt; 24 Months")</f>
        <v>3 to 6 Months</v>
      </c>
      <c r="FJ305" s="37" t="str" cm="1">
        <f t="array" ref="FJ305">_xlfn.IFS(FA305="", "No Data", FA305&lt;0, "Negative/Future", FA305=0, "Zero Days", FA305&lt;=3, "&lt; 3 Months", FA305&lt;=6, "3 to 6 Months", FA305&lt;=9, "6 to 9 Months", FA305&lt;=12, "9 to 12 Months", FA305&lt;=15, "12 to 15 Months", FA305&lt;=18, "15 to 18 Months", FA305&lt;=24, "18 to 24 Months", FA305&gt;24, "&gt; 24 Months")</f>
        <v>9 to 12 Months</v>
      </c>
      <c r="FK305" s="37" t="str" cm="1">
        <f t="array" ref="FK305">_xlfn.IFS(FB305="", "No Data", FB305&lt;0, "Negative/Future", FB305=0, "Zero Days", FB305&lt;=3, "&lt; 3 Months", FB305&lt;=6, "3 to 6 Months", FB305&lt;=9, "6 to 9 Months", FB305&lt;=12, "9 to 12 Months", FB305&lt;=15, "12 to 15 Months", FB305&lt;=18, "15 to 18 Months", FB305&lt;=24, "18 to 24 Months", FB305&gt;24, "&gt; 24 Months")</f>
        <v>9 to 12 Months</v>
      </c>
      <c r="FL305" s="37" t="str" cm="1">
        <f t="array" ref="FL305">_xlfn.IFS(FC305="", "No Data", FC305&lt;0, "Negative/Future", FC305=0, "Zero Days", FC305&lt;=3, "&lt; 3 Months", FC305&lt;=6, "3 to 6 Months", FC305&lt;=9, "6 to 9 Months", FC305&lt;=12, "9 to 12 Months", FC305&lt;=15, "12 to 15 Months", FC305&lt;=18, "15 to 18 Months", FC305&lt;=24, "18 to 24 Months", FC305&gt;24, "&gt; 24 Months")</f>
        <v>18 to 24 Months</v>
      </c>
      <c r="FM305" s="37" t="str" cm="1">
        <f t="array" ref="FM305">_xlfn.IFS(FD305="", "No Data", FD305&lt;0, "Negative/Future", FD305=0, "Zero Days", FD305&lt;=3, "&lt; 3 Months", FD305&lt;=6, "3 to 6 Months", FD305&lt;=9, "6 to 9 Months", FD305&lt;=12, "9 to 12 Months", FD305&lt;=15, "12 to 15 Months", FD305&lt;=18, "15 to 18 Months", FD305&lt;=24, "18 to 24 Months", FD305&gt;24, "&gt; 24 Months")</f>
        <v>9 to 12 Months</v>
      </c>
      <c r="FN305" s="37" t="str" cm="1">
        <f t="array" ref="FN305">_xlfn.IFS(FE305="", "No Data", FE305&lt;0, "Negative/Future", FE305=0, "Zero Days", FE305&lt;=3, "&lt; 3 Months", FE305&lt;=6, "3 to 6 Months", FE305&lt;=9, "6 to 9 Months", FE305&lt;=12, "9 to 12 Months", FE305&lt;=15, "12 to 15 Months", FE305&lt;=18, "15 to 18 Months", FE305&lt;=24, "18 to 24 Months", FE305&gt;24, "&gt; 24 Months")</f>
        <v>No Data</v>
      </c>
      <c r="FO305" s="37" t="str" cm="1">
        <f t="array" ref="FO305">_xlfn.IFS(FG305="", "No Data", FG305&lt;0, "Negative/Future", FG305=0, "Zero Days", FG305&lt;=3, "&lt; 3 Months", FG305&lt;=6, "3 to 6 Months", FG305&lt;=9, "6 to 9 Months", FG305&lt;=12, "9 to 12 Months", FG305&lt;=15, "12 to 15 Months", FG305&lt;=18, "15 to 18 Months", FG305&lt;=24, "18 to 24 Months", FG305&gt;24, "&gt; 24 Months")</f>
        <v>No Data</v>
      </c>
      <c r="FP305" s="37" t="str" cm="1">
        <f t="array" ref="FP305">_xlfn.IFS(FF305="", "No Data", FF305&lt;0, "Negative/Future", FF305=0, "Zero Days", FF305&lt;=3, "&lt; 3 Months", FF305&lt;=6, "3 to 6 Months", FF305&lt;=9, "6 to 9 Months", FF305&lt;=12, "9 to 12 Months", FF305&lt;=15, "12 to 15 Months", FF305&lt;=18, "15 to 18 Months", FF305&lt;=24, "18 to 24 Months", FF305&gt;24, "&gt; 24 Months")</f>
        <v>No Data</v>
      </c>
      <c r="FQ305" s="29" t="s">
        <v>921</v>
      </c>
      <c r="FR305" s="29">
        <v>9973686006</v>
      </c>
      <c r="FS305" s="38" t="str">
        <f>VLOOKUP(_xlfn.XLOOKUP(B305,[1]MDA_Assets!D:D,[1]MDA_Assets!I:I,"",0),[1]Validation!$B$1:$C$8,2,0)</f>
        <v>B</v>
      </c>
      <c r="FT305" s="38" t="s">
        <v>202</v>
      </c>
      <c r="FU305" s="31" t="str">
        <f>_xlfn.XLOOKUP(B305,[1]MDA_Assets!D:D,[1]MDA_Assets!X:X,"",0)</f>
        <v>Yes</v>
      </c>
      <c r="FV305" s="39">
        <v>1</v>
      </c>
      <c r="FW305" s="39">
        <v>2</v>
      </c>
      <c r="FX305" s="39">
        <v>0</v>
      </c>
      <c r="FY305" s="39">
        <v>6</v>
      </c>
      <c r="FZ305" s="40">
        <f t="shared" si="250"/>
        <v>46465</v>
      </c>
      <c r="GA305" s="40">
        <f t="shared" si="250"/>
        <v>46344</v>
      </c>
      <c r="GB305" s="40">
        <f t="shared" si="209"/>
        <v>46336</v>
      </c>
      <c r="GC305" s="40">
        <f t="shared" si="210"/>
        <v>46336</v>
      </c>
      <c r="GD305" s="40">
        <f t="shared" si="211"/>
        <v>46513</v>
      </c>
      <c r="GE305" s="40">
        <f t="shared" si="212"/>
        <v>45729</v>
      </c>
      <c r="GF305" s="40" t="str">
        <f t="shared" si="251"/>
        <v/>
      </c>
      <c r="GG305" s="40" t="str">
        <f t="shared" si="251"/>
        <v/>
      </c>
      <c r="GH305" s="40" t="str">
        <f t="shared" si="251"/>
        <v/>
      </c>
      <c r="GI305" s="39">
        <f t="shared" si="236"/>
        <v>1</v>
      </c>
      <c r="GJ305" s="39">
        <f t="shared" si="237"/>
        <v>0</v>
      </c>
      <c r="GK305" s="39">
        <f t="shared" si="238"/>
        <v>0</v>
      </c>
      <c r="GL305" s="39">
        <f t="shared" si="239"/>
        <v>5</v>
      </c>
    </row>
    <row r="306" spans="1:194" x14ac:dyDescent="0.25">
      <c r="A306" s="19">
        <v>340</v>
      </c>
      <c r="B306" s="43" t="s">
        <v>1515</v>
      </c>
      <c r="C306" s="43" t="s">
        <v>254</v>
      </c>
      <c r="D306" s="43" t="s">
        <v>241</v>
      </c>
      <c r="E306" s="43" t="s">
        <v>346</v>
      </c>
      <c r="F306" s="43" t="s">
        <v>1516</v>
      </c>
      <c r="G306" s="43" t="s">
        <v>190</v>
      </c>
      <c r="H306" s="43" t="s">
        <v>205</v>
      </c>
      <c r="I306" s="43" t="s">
        <v>192</v>
      </c>
      <c r="J306" s="44">
        <f t="shared" si="213"/>
        <v>45194.770833333336</v>
      </c>
      <c r="K306" s="44">
        <v>44830.770833333336</v>
      </c>
      <c r="L306" s="44">
        <v>44678</v>
      </c>
      <c r="M306" s="43" t="s">
        <v>2431</v>
      </c>
      <c r="N306" s="43" t="s">
        <v>193</v>
      </c>
      <c r="O306" s="44">
        <v>46050.504629629628</v>
      </c>
      <c r="P306" s="43">
        <v>6740</v>
      </c>
      <c r="Q306" s="43">
        <v>2966</v>
      </c>
      <c r="R306" s="43">
        <v>3774</v>
      </c>
      <c r="S306" s="43" t="s">
        <v>206</v>
      </c>
      <c r="T306" s="44">
        <v>45929.770833333336</v>
      </c>
      <c r="U306" s="44">
        <v>45929.770833333336</v>
      </c>
      <c r="V306" s="44">
        <v>45929.770833333336</v>
      </c>
      <c r="W306" s="44">
        <v>45929.770833333336</v>
      </c>
      <c r="X306" s="44">
        <v>45929.770833333336</v>
      </c>
      <c r="Y306" s="44">
        <v>45929.770833333336</v>
      </c>
      <c r="Z306" s="43" t="s">
        <v>199</v>
      </c>
      <c r="AA306" s="43"/>
      <c r="AB306" s="43"/>
      <c r="AC306" s="43"/>
      <c r="AD306" s="43"/>
      <c r="AE306" s="43">
        <v>2</v>
      </c>
      <c r="AF306" s="43" t="s">
        <v>2432</v>
      </c>
      <c r="AG306" s="43" t="s">
        <v>2432</v>
      </c>
      <c r="AH306" s="43" t="s">
        <v>2432</v>
      </c>
      <c r="AI306" s="43" t="s">
        <v>2433</v>
      </c>
      <c r="AJ306" s="43" t="s">
        <v>2434</v>
      </c>
      <c r="AK306" s="43" t="s">
        <v>2433</v>
      </c>
      <c r="AL306" s="46">
        <v>46109</v>
      </c>
      <c r="AM306" s="46">
        <v>46109</v>
      </c>
      <c r="AN306" s="47">
        <v>46294</v>
      </c>
      <c r="AO306" s="47">
        <v>46294</v>
      </c>
      <c r="AP306" s="47">
        <v>46659</v>
      </c>
      <c r="AQ306" s="47">
        <v>46294</v>
      </c>
      <c r="AR306" s="48"/>
      <c r="AS306" s="48"/>
      <c r="AT306" s="48"/>
      <c r="AU306" s="43">
        <v>1</v>
      </c>
      <c r="AV306" s="43">
        <v>0</v>
      </c>
      <c r="AW306" s="43">
        <v>0</v>
      </c>
      <c r="AX306" s="51" t="s">
        <v>237</v>
      </c>
      <c r="AY306" s="51" t="s">
        <v>237</v>
      </c>
      <c r="AZ306" s="51" t="s">
        <v>198</v>
      </c>
      <c r="BA306" s="20">
        <f t="shared" ca="1" si="244"/>
        <v>1</v>
      </c>
      <c r="BB306" s="20">
        <f t="shared" ca="1" si="244"/>
        <v>1</v>
      </c>
      <c r="BC306" s="20">
        <f t="shared" ca="1" si="244"/>
        <v>0</v>
      </c>
      <c r="BD306" s="20">
        <f t="shared" ca="1" si="244"/>
        <v>0</v>
      </c>
      <c r="BE306" s="20">
        <f t="shared" ca="1" si="244"/>
        <v>0</v>
      </c>
      <c r="BF306" s="20">
        <f t="shared" ca="1" si="244"/>
        <v>0</v>
      </c>
      <c r="BG306" s="21" t="str">
        <f t="shared" ca="1" si="241"/>
        <v/>
      </c>
      <c r="BH306" s="21" t="str">
        <f t="shared" ca="1" si="241"/>
        <v/>
      </c>
      <c r="BI306" s="21" t="str">
        <f t="shared" ca="1" si="241"/>
        <v/>
      </c>
      <c r="BJ306" s="22">
        <f t="shared" ca="1" si="214"/>
        <v>2</v>
      </c>
      <c r="BK306" s="21">
        <f t="shared" si="215"/>
        <v>2</v>
      </c>
      <c r="BL306" s="22">
        <f t="shared" ca="1" si="216"/>
        <v>6991</v>
      </c>
      <c r="BM306" s="22">
        <f t="shared" ca="1" si="217"/>
        <v>3076</v>
      </c>
      <c r="BN306" s="23">
        <f t="shared" ca="1" si="218"/>
        <v>3915</v>
      </c>
      <c r="BO306" s="24">
        <f t="shared" ca="1" si="219"/>
        <v>251</v>
      </c>
      <c r="BP306" s="51" t="str">
        <f>_xlfn.XLOOKUP(E306,[1]Validation!E:E,[1]Validation!F:F,"")</f>
        <v>EN11</v>
      </c>
      <c r="BQ306" s="51" t="str">
        <f>_xlfn.XLOOKUP(BP306,[1]Validation!F:F,[1]Validation!G:G,"")</f>
        <v>EN11 to EN22</v>
      </c>
      <c r="BR306" s="52" t="str">
        <f>VLOOKUP(G306,[1]Validation!$B$1:$C$9,2,0)</f>
        <v>B</v>
      </c>
      <c r="BS306" s="51">
        <f t="shared" ca="1" si="220"/>
        <v>44</v>
      </c>
      <c r="BT306" s="53">
        <f>_xlfn.XLOOKUP(B306,'[2]1. All Calls'!$R:$R,'[2]1. All Calls'!$A:$A,"",0)</f>
        <v>46050.732881944401</v>
      </c>
      <c r="BU306" s="51" t="str">
        <f>_xlfn.XLOOKUP(B306,'[2]1. All Calls'!$R:$R,'[2]1. All Calls'!$F:$F,"",0)</f>
        <v>CC-01956318</v>
      </c>
      <c r="BV306" s="51" t="str">
        <f>_xlfn.XLOOKUP(B306,'[2]1. All Calls'!$R:$R,'[2]1. All Calls'!$J:$J,"",0)</f>
        <v>Sales Call</v>
      </c>
      <c r="BW306" s="53">
        <f>_xlfn.XLOOKUP(B306,'[2]Sch Calls'!$R:$R,'[2]Sch Calls'!$A:$A,"",0)</f>
        <v>45406.568564814799</v>
      </c>
      <c r="BX306" s="51">
        <f>_xlfn.XLOOKUP(B306,'[2]Sch Calls'!$R:$R,'[2]Sch Calls'!$B:$B,"",0)</f>
        <v>5018</v>
      </c>
      <c r="BY306" s="51" t="str">
        <f t="shared" si="247"/>
        <v>29-Mar-26</v>
      </c>
      <c r="BZ306" s="51" t="str">
        <f t="shared" si="247"/>
        <v>29-Mar-26</v>
      </c>
      <c r="CA306" s="51" t="str">
        <f t="shared" si="221"/>
        <v>02-Jul-26</v>
      </c>
      <c r="CB306" s="51" t="str">
        <f t="shared" si="222"/>
        <v>30-Mar-27</v>
      </c>
      <c r="CC306" s="51" t="str">
        <f t="shared" si="223"/>
        <v>30-Sep-27</v>
      </c>
      <c r="CD306" s="51" t="str">
        <f t="shared" si="224"/>
        <v>30-Sep-26</v>
      </c>
      <c r="CE306" s="51">
        <f t="shared" ca="1" si="248"/>
        <v>246</v>
      </c>
      <c r="CF306" s="51">
        <f t="shared" ca="1" si="248"/>
        <v>246</v>
      </c>
      <c r="CG306" s="51">
        <f t="shared" ca="1" si="225"/>
        <v>246</v>
      </c>
      <c r="CH306" s="51">
        <f t="shared" ca="1" si="226"/>
        <v>246</v>
      </c>
      <c r="CI306" s="51">
        <f t="shared" ca="1" si="227"/>
        <v>246</v>
      </c>
      <c r="CJ306" s="51">
        <f t="shared" ca="1" si="228"/>
        <v>246</v>
      </c>
      <c r="CK306" s="51">
        <f t="shared" ca="1" si="245"/>
        <v>492</v>
      </c>
      <c r="CL306" s="51">
        <f t="shared" ca="1" si="245"/>
        <v>492</v>
      </c>
      <c r="CM306" s="51">
        <f t="shared" ca="1" si="245"/>
        <v>492</v>
      </c>
      <c r="CN306" s="51">
        <f t="shared" ca="1" si="245"/>
        <v>492</v>
      </c>
      <c r="CO306" s="51">
        <f t="shared" ca="1" si="245"/>
        <v>492</v>
      </c>
      <c r="CP306" s="51">
        <f t="shared" ca="1" si="245"/>
        <v>492</v>
      </c>
      <c r="CQ306" s="51">
        <f t="shared" ca="1" si="246"/>
        <v>1376</v>
      </c>
      <c r="CR306" s="51">
        <f t="shared" ca="1" si="246"/>
        <v>1376</v>
      </c>
      <c r="CS306" s="51">
        <f t="shared" ca="1" si="246"/>
        <v>1376</v>
      </c>
      <c r="CT306" s="51">
        <f t="shared" ca="1" si="246"/>
        <v>3376</v>
      </c>
      <c r="CU306" s="51">
        <f t="shared" ca="1" si="246"/>
        <v>7376</v>
      </c>
      <c r="CV306" s="54">
        <f t="shared" ca="1" si="246"/>
        <v>3376</v>
      </c>
      <c r="CW306" s="25" t="s">
        <v>195</v>
      </c>
      <c r="CX306" s="55">
        <v>0.44</v>
      </c>
      <c r="CY306" s="55"/>
      <c r="CZ306" s="26" t="s">
        <v>227</v>
      </c>
      <c r="DA306" s="26" t="s">
        <v>227</v>
      </c>
      <c r="DB306" s="26" t="s">
        <v>227</v>
      </c>
      <c r="DC306" s="26" t="s">
        <v>227</v>
      </c>
      <c r="DD306" s="26" t="s">
        <v>227</v>
      </c>
      <c r="DE306" s="26" t="s">
        <v>227</v>
      </c>
      <c r="DF306" s="26" t="s">
        <v>227</v>
      </c>
      <c r="DG306" s="26" t="s">
        <v>227</v>
      </c>
      <c r="DH306" s="26" t="s">
        <v>227</v>
      </c>
      <c r="DI306" s="26" t="s">
        <v>227</v>
      </c>
      <c r="DJ306" s="26" t="s">
        <v>227</v>
      </c>
      <c r="DK306" s="26" t="s">
        <v>227</v>
      </c>
      <c r="DL306" s="27">
        <f t="shared" si="229"/>
        <v>46125.732881944401</v>
      </c>
      <c r="DM306" s="28">
        <f t="shared" ca="1" si="230"/>
        <v>1</v>
      </c>
      <c r="DN306" s="56">
        <f>_xlfn.XLOOKUP(B306,'[2]1. All Calls'!$R:$R,'[2]1. All Calls'!$A:$A,"",0)</f>
        <v>46050.732881944401</v>
      </c>
      <c r="DO306" s="57" t="str">
        <f ca="1">VLOOKUP(DM306,[1]Validation!$B$20:$C$25,2,0)</f>
        <v>Above 3 months</v>
      </c>
      <c r="DP306" s="58" t="str">
        <f>_xlfn.XLOOKUP(B306,'[1]Active AMCs- Dealer'!E:E,'[1]Active AMCs- Dealer'!L:L,"Not in AMC",0)</f>
        <v>Not in AMC</v>
      </c>
      <c r="DQ306" s="50" t="s">
        <v>238</v>
      </c>
      <c r="DR306" s="29" t="str">
        <f>_xlfn.XLOOKUP(B306,'[2]1. All Calls'!$R:$R,'[2]1. All Calls'!$F:$F,"",0)</f>
        <v>CC-01956318</v>
      </c>
      <c r="DS306" s="29" t="str">
        <f>_xlfn.XLOOKUP(B306,'[2]1. All Calls'!$R:$R,'[2]1. All Calls'!$AB:$AB,"",0)</f>
        <v>Sales call carried out for HMR update</v>
      </c>
      <c r="DT306" s="30">
        <f>_xlfn.XLOOKUP(DR306,'[2]1. All Calls'!$F:$F,'[2]1. All Calls'!$A:$A,"",0)</f>
        <v>46050.732881944401</v>
      </c>
      <c r="DU306" s="31">
        <f>_xlfn.XLOOKUP(DR306,'[2]1. All Calls'!$F:$F,'[2]1. All Calls'!$B:$B,"",0)</f>
        <v>6740</v>
      </c>
      <c r="DV306" s="31">
        <f>_xlfn.XLOOKUP(B306,[1]MDA_Assets!D:D,[1]MDA_Assets!N:N,"",0)</f>
        <v>2966</v>
      </c>
      <c r="DW306" s="31">
        <f>_xlfn.XLOOKUP(B306,[1]MDA_Assets!D:D,[1]MDA_Assets!O:O,"",0)</f>
        <v>3774</v>
      </c>
      <c r="DX306" s="32" t="str">
        <f>_xlfn.XLOOKUP(B306,[1]MDA_Assets!D:D,[1]MDA_Assets!Q:Q,"",0)</f>
        <v>XD</v>
      </c>
      <c r="DY306" s="33">
        <f>_xlfn.XLOOKUP(B306,[1]MDA_Assets!D:D,[1]MDA_Assets!R:R,"",0)</f>
        <v>45930</v>
      </c>
      <c r="DZ306" s="33">
        <f>_xlfn.XLOOKUP(B306,[1]MDA_Assets!D:D,[1]MDA_Assets!S:S,"",0)</f>
        <v>45930</v>
      </c>
      <c r="EA306" s="33">
        <f>_xlfn.XLOOKUP(B306,[1]MDA_Assets!D:D,[1]MDA_Assets!T:T,"",0)</f>
        <v>45930</v>
      </c>
      <c r="EB306" s="33">
        <f>_xlfn.XLOOKUP(B306,[1]MDA_Assets!D:D,[1]MDA_Assets!U:U,"",0)</f>
        <v>45930</v>
      </c>
      <c r="EC306" s="33">
        <f>_xlfn.XLOOKUP(B306,[1]MDA_Assets!D:D,[1]MDA_Assets!V:V,"",0)</f>
        <v>45930</v>
      </c>
      <c r="ED306" s="33">
        <f>_xlfn.XLOOKUP(B306,[1]MDA_Assets!D:D,[1]MDA_Assets!W:W,"",0)</f>
        <v>45930</v>
      </c>
      <c r="EE306" s="32" t="str">
        <f>_xlfn.XLOOKUP(B306,[1]MDA_Assets!D:D,[1]MDA_Assets!X:X,"",0)</f>
        <v>Yes</v>
      </c>
      <c r="EF306" s="33">
        <f>_xlfn.XLOOKUP(B306,[1]MDA_Assets!D:D,[1]MDA_Assets!Y:Y,"",0)</f>
        <v>0</v>
      </c>
      <c r="EG306" s="33">
        <f>_xlfn.XLOOKUP(B306,[1]MDA_Assets!D:D,[1]MDA_Assets!Z:Z,"",0)</f>
        <v>0</v>
      </c>
      <c r="EH306" s="33">
        <f>_xlfn.XLOOKUP(B306,[1]MDA_Assets!D:D,[1]MDA_Assets!AA:AA,"",0)</f>
        <v>0</v>
      </c>
      <c r="EI306" s="34">
        <f>_xlfn.XLOOKUP(B306,[1]MDA_Assets!D:D,[1]MDA_Assets!P:P,"",0)</f>
        <v>2</v>
      </c>
      <c r="EJ306" s="35" t="str">
        <f>_xlfn.XLOOKUP(B306,[1]MDA_Assets!D:D,[1]MDA_Assets!AB:AB,"",0)</f>
        <v>1868</v>
      </c>
      <c r="EK306" s="35" t="str">
        <f>_xlfn.XLOOKUP(B306,[1]MDA_Assets!D:D,[1]MDA_Assets!AC:AC,"",0)</f>
        <v>1868</v>
      </c>
      <c r="EL306" s="35" t="str">
        <f>_xlfn.XLOOKUP(B306,[1]MDA_Assets!D:D,[1]MDA_Assets!AD:AD,"",0)</f>
        <v>1868</v>
      </c>
      <c r="EM306" s="35" t="str">
        <f>_xlfn.XLOOKUP(B306,[1]MDA_Assets!D:D,[1]MDA_Assets!AE:AE,"",0)</f>
        <v>3868</v>
      </c>
      <c r="EN306" s="35" t="str">
        <f>_xlfn.XLOOKUP(B306,[1]MDA_Assets!D:D,[1]MDA_Assets!AF:AF,"",0)</f>
        <v>7868</v>
      </c>
      <c r="EO306" s="35" t="str">
        <f>_xlfn.XLOOKUP(B306,[1]MDA_Assets!D:D,[1]MDA_Assets!AG:AG,"",0)</f>
        <v>3868</v>
      </c>
      <c r="EP306" s="36">
        <f t="shared" si="249"/>
        <v>180</v>
      </c>
      <c r="EQ306" s="36">
        <f t="shared" si="249"/>
        <v>180</v>
      </c>
      <c r="ER306" s="36">
        <f t="shared" si="231"/>
        <v>365</v>
      </c>
      <c r="ES306" s="36">
        <f t="shared" si="232"/>
        <v>365</v>
      </c>
      <c r="ET306" s="36">
        <f t="shared" si="233"/>
        <v>730</v>
      </c>
      <c r="EU306" s="36">
        <f t="shared" si="234"/>
        <v>365</v>
      </c>
      <c r="EV306" s="36" t="str">
        <f t="shared" si="235"/>
        <v/>
      </c>
      <c r="EW306" s="36" t="str">
        <f t="shared" si="207"/>
        <v/>
      </c>
      <c r="EX306" s="36" t="str">
        <f t="shared" si="208"/>
        <v/>
      </c>
      <c r="EY306" s="36">
        <f t="shared" si="206"/>
        <v>5.81</v>
      </c>
      <c r="EZ306" s="36">
        <f t="shared" si="206"/>
        <v>5.81</v>
      </c>
      <c r="FA306" s="36">
        <f t="shared" si="206"/>
        <v>11.78</v>
      </c>
      <c r="FB306" s="36">
        <f t="shared" si="206"/>
        <v>11.78</v>
      </c>
      <c r="FC306" s="36">
        <f t="shared" si="206"/>
        <v>23.55</v>
      </c>
      <c r="FD306" s="36">
        <f t="shared" si="206"/>
        <v>11.78</v>
      </c>
      <c r="FE306" s="36" t="str">
        <f t="shared" si="252"/>
        <v/>
      </c>
      <c r="FF306" s="36" t="str">
        <f t="shared" si="252"/>
        <v/>
      </c>
      <c r="FG306" s="36" t="str">
        <f t="shared" si="252"/>
        <v/>
      </c>
      <c r="FH306" s="37" t="str" cm="1">
        <f t="array" ref="FH306">_xlfn.IFS(EY306="", "No Data", EY306&lt;0, "Negative/Future", EY306=0, "Zero Days", EY306&lt;=3, "&lt; 3 Months", EY306&lt;=6, "3 to 6 Months", EY306&lt;=9, "6 to 9 Months", EY306&lt;=12, "9 to 12 Months", EY306&lt;=15, "12 to 15 Months", EY306&lt;=18, "15 to 18 Months", EY306&lt;=24, "18 to 24 Months", EY306&gt;24, "&gt; 24 Months")</f>
        <v>3 to 6 Months</v>
      </c>
      <c r="FI306" s="37" t="str" cm="1">
        <f t="array" ref="FI306">_xlfn.IFS(EZ306="", "No Data", EZ306&lt;0, "Negative/Future", EZ306=0, "Zero Days", EZ306&lt;=3, "&lt; 3 Months", EZ306&lt;=6, "3 to 6 Months", EZ306&lt;=9, "6 to 9 Months", EZ306&lt;=12, "9 to 12 Months", EZ306&lt;=15, "12 to 15 Months", EZ306&lt;=18, "15 to 18 Months", EZ306&lt;=24, "18 to 24 Months", EZ306&gt;24, "&gt; 24 Months")</f>
        <v>3 to 6 Months</v>
      </c>
      <c r="FJ306" s="37" t="str" cm="1">
        <f t="array" ref="FJ306">_xlfn.IFS(FA306="", "No Data", FA306&lt;0, "Negative/Future", FA306=0, "Zero Days", FA306&lt;=3, "&lt; 3 Months", FA306&lt;=6, "3 to 6 Months", FA306&lt;=9, "6 to 9 Months", FA306&lt;=12, "9 to 12 Months", FA306&lt;=15, "12 to 15 Months", FA306&lt;=18, "15 to 18 Months", FA306&lt;=24, "18 to 24 Months", FA306&gt;24, "&gt; 24 Months")</f>
        <v>9 to 12 Months</v>
      </c>
      <c r="FK306" s="37" t="str" cm="1">
        <f t="array" ref="FK306">_xlfn.IFS(FB306="", "No Data", FB306&lt;0, "Negative/Future", FB306=0, "Zero Days", FB306&lt;=3, "&lt; 3 Months", FB306&lt;=6, "3 to 6 Months", FB306&lt;=9, "6 to 9 Months", FB306&lt;=12, "9 to 12 Months", FB306&lt;=15, "12 to 15 Months", FB306&lt;=18, "15 to 18 Months", FB306&lt;=24, "18 to 24 Months", FB306&gt;24, "&gt; 24 Months")</f>
        <v>9 to 12 Months</v>
      </c>
      <c r="FL306" s="37" t="str" cm="1">
        <f t="array" ref="FL306">_xlfn.IFS(FC306="", "No Data", FC306&lt;0, "Negative/Future", FC306=0, "Zero Days", FC306&lt;=3, "&lt; 3 Months", FC306&lt;=6, "3 to 6 Months", FC306&lt;=9, "6 to 9 Months", FC306&lt;=12, "9 to 12 Months", FC306&lt;=15, "12 to 15 Months", FC306&lt;=18, "15 to 18 Months", FC306&lt;=24, "18 to 24 Months", FC306&gt;24, "&gt; 24 Months")</f>
        <v>18 to 24 Months</v>
      </c>
      <c r="FM306" s="37" t="str" cm="1">
        <f t="array" ref="FM306">_xlfn.IFS(FD306="", "No Data", FD306&lt;0, "Negative/Future", FD306=0, "Zero Days", FD306&lt;=3, "&lt; 3 Months", FD306&lt;=6, "3 to 6 Months", FD306&lt;=9, "6 to 9 Months", FD306&lt;=12, "9 to 12 Months", FD306&lt;=15, "12 to 15 Months", FD306&lt;=18, "15 to 18 Months", FD306&lt;=24, "18 to 24 Months", FD306&gt;24, "&gt; 24 Months")</f>
        <v>9 to 12 Months</v>
      </c>
      <c r="FN306" s="37" t="str" cm="1">
        <f t="array" ref="FN306">_xlfn.IFS(FE306="", "No Data", FE306&lt;0, "Negative/Future", FE306=0, "Zero Days", FE306&lt;=3, "&lt; 3 Months", FE306&lt;=6, "3 to 6 Months", FE306&lt;=9, "6 to 9 Months", FE306&lt;=12, "9 to 12 Months", FE306&lt;=15, "12 to 15 Months", FE306&lt;=18, "15 to 18 Months", FE306&lt;=24, "18 to 24 Months", FE306&gt;24, "&gt; 24 Months")</f>
        <v>No Data</v>
      </c>
      <c r="FO306" s="37" t="str" cm="1">
        <f t="array" ref="FO306">_xlfn.IFS(FG306="", "No Data", FG306&lt;0, "Negative/Future", FG306=0, "Zero Days", FG306&lt;=3, "&lt; 3 Months", FG306&lt;=6, "3 to 6 Months", FG306&lt;=9, "6 to 9 Months", FG306&lt;=12, "9 to 12 Months", FG306&lt;=15, "12 to 15 Months", FG306&lt;=18, "15 to 18 Months", FG306&lt;=24, "18 to 24 Months", FG306&gt;24, "&gt; 24 Months")</f>
        <v>No Data</v>
      </c>
      <c r="FP306" s="37" t="str" cm="1">
        <f t="array" ref="FP306">_xlfn.IFS(FF306="", "No Data", FF306&lt;0, "Negative/Future", FF306=0, "Zero Days", FF306&lt;=3, "&lt; 3 Months", FF306&lt;=6, "3 to 6 Months", FF306&lt;=9, "6 to 9 Months", FF306&lt;=12, "9 to 12 Months", FF306&lt;=15, "12 to 15 Months", FF306&lt;=18, "15 to 18 Months", FF306&lt;=24, "18 to 24 Months", FF306&gt;24, "&gt; 24 Months")</f>
        <v>No Data</v>
      </c>
      <c r="FQ306" s="29" t="s">
        <v>1517</v>
      </c>
      <c r="FR306" s="29">
        <v>8789164318</v>
      </c>
      <c r="FS306" s="38" t="str">
        <f>VLOOKUP(_xlfn.XLOOKUP(B306,[1]MDA_Assets!D:D,[1]MDA_Assets!I:I,"",0),[1]Validation!$B$1:$C$8,2,0)</f>
        <v>B</v>
      </c>
      <c r="FT306" s="38" t="s">
        <v>202</v>
      </c>
      <c r="FU306" s="31" t="str">
        <f>_xlfn.XLOOKUP(B306,[1]MDA_Assets!D:D,[1]MDA_Assets!X:X,"",0)</f>
        <v>Yes</v>
      </c>
      <c r="FV306" s="39">
        <v>2</v>
      </c>
      <c r="FW306" s="39">
        <v>0</v>
      </c>
      <c r="FX306" s="39">
        <v>0</v>
      </c>
      <c r="FY306" s="39">
        <v>7</v>
      </c>
      <c r="FZ306" s="40">
        <f t="shared" si="250"/>
        <v>46110</v>
      </c>
      <c r="GA306" s="40">
        <f t="shared" si="250"/>
        <v>46110</v>
      </c>
      <c r="GB306" s="40">
        <f t="shared" si="209"/>
        <v>46295</v>
      </c>
      <c r="GC306" s="40">
        <f t="shared" si="210"/>
        <v>46295</v>
      </c>
      <c r="GD306" s="40">
        <f t="shared" si="211"/>
        <v>46660</v>
      </c>
      <c r="GE306" s="40">
        <f t="shared" si="212"/>
        <v>46295</v>
      </c>
      <c r="GF306" s="40" t="str">
        <f t="shared" si="251"/>
        <v/>
      </c>
      <c r="GG306" s="40" t="str">
        <f t="shared" si="251"/>
        <v/>
      </c>
      <c r="GH306" s="40" t="str">
        <f t="shared" si="251"/>
        <v/>
      </c>
      <c r="GI306" s="39">
        <f t="shared" si="236"/>
        <v>0</v>
      </c>
      <c r="GJ306" s="39">
        <f t="shared" si="237"/>
        <v>0</v>
      </c>
      <c r="GK306" s="39">
        <f t="shared" si="238"/>
        <v>0</v>
      </c>
      <c r="GL306" s="39">
        <f t="shared" si="239"/>
        <v>6</v>
      </c>
    </row>
    <row r="307" spans="1:194" x14ac:dyDescent="0.25">
      <c r="A307" s="19">
        <v>341</v>
      </c>
      <c r="B307" s="43" t="s">
        <v>1518</v>
      </c>
      <c r="C307" s="43" t="s">
        <v>254</v>
      </c>
      <c r="D307" s="43" t="s">
        <v>241</v>
      </c>
      <c r="E307" s="43" t="s">
        <v>346</v>
      </c>
      <c r="F307" s="43" t="s">
        <v>363</v>
      </c>
      <c r="G307" s="43" t="s">
        <v>190</v>
      </c>
      <c r="H307" s="43" t="s">
        <v>277</v>
      </c>
      <c r="I307" s="43" t="s">
        <v>192</v>
      </c>
      <c r="J307" s="44">
        <f t="shared" si="213"/>
        <v>45146.541666666664</v>
      </c>
      <c r="K307" s="44">
        <v>44782.541666666664</v>
      </c>
      <c r="L307" s="44">
        <v>44678</v>
      </c>
      <c r="M307" s="43" t="s">
        <v>3046</v>
      </c>
      <c r="N307" s="43" t="s">
        <v>3047</v>
      </c>
      <c r="O307" s="44">
        <v>46093.411874999998</v>
      </c>
      <c r="P307" s="43">
        <v>5527</v>
      </c>
      <c r="Q307" s="43">
        <v>2414</v>
      </c>
      <c r="R307" s="43">
        <v>3112</v>
      </c>
      <c r="S307" s="43" t="s">
        <v>206</v>
      </c>
      <c r="T307" s="44">
        <v>46091.770833333336</v>
      </c>
      <c r="U307" s="44">
        <v>45953.770833333336</v>
      </c>
      <c r="V307" s="44">
        <v>45953.770833333336</v>
      </c>
      <c r="W307" s="44">
        <v>45953.770833333336</v>
      </c>
      <c r="X307" s="44">
        <v>45953.770833333336</v>
      </c>
      <c r="Y307" s="44">
        <v>44811.770833333336</v>
      </c>
      <c r="Z307" s="43" t="s">
        <v>199</v>
      </c>
      <c r="AA307" s="43"/>
      <c r="AB307" s="43"/>
      <c r="AC307" s="43"/>
      <c r="AD307" s="43"/>
      <c r="AE307" s="43">
        <v>4</v>
      </c>
      <c r="AF307" s="43" t="s">
        <v>3048</v>
      </c>
      <c r="AG307" s="43" t="s">
        <v>3048</v>
      </c>
      <c r="AH307" s="43" t="s">
        <v>285</v>
      </c>
      <c r="AI307" s="43" t="s">
        <v>3049</v>
      </c>
      <c r="AJ307" s="43" t="s">
        <v>3049</v>
      </c>
      <c r="AK307" s="43" t="s">
        <v>3049</v>
      </c>
      <c r="AL307" s="46">
        <v>46133</v>
      </c>
      <c r="AM307" s="46">
        <v>46133</v>
      </c>
      <c r="AN307" s="47">
        <v>46456</v>
      </c>
      <c r="AO307" s="47">
        <v>46318</v>
      </c>
      <c r="AP307" s="46">
        <v>45541</v>
      </c>
      <c r="AQ307" s="47">
        <v>46318</v>
      </c>
      <c r="AR307" s="48"/>
      <c r="AS307" s="48"/>
      <c r="AT307" s="48"/>
      <c r="AU307" s="43">
        <v>1</v>
      </c>
      <c r="AV307" s="43">
        <v>0</v>
      </c>
      <c r="AW307" s="43">
        <v>0</v>
      </c>
      <c r="AX307" s="51" t="s">
        <v>302</v>
      </c>
      <c r="AY307" s="51" t="s">
        <v>302</v>
      </c>
      <c r="AZ307" s="51" t="s">
        <v>198</v>
      </c>
      <c r="BA307" s="20">
        <f t="shared" ca="1" si="244"/>
        <v>1</v>
      </c>
      <c r="BB307" s="20">
        <f t="shared" ca="1" si="244"/>
        <v>1</v>
      </c>
      <c r="BC307" s="20">
        <f t="shared" ca="1" si="244"/>
        <v>0</v>
      </c>
      <c r="BD307" s="20">
        <f t="shared" ca="1" si="244"/>
        <v>0</v>
      </c>
      <c r="BE307" s="20">
        <f t="shared" ca="1" si="244"/>
        <v>1</v>
      </c>
      <c r="BF307" s="20">
        <f t="shared" ca="1" si="244"/>
        <v>0</v>
      </c>
      <c r="BG307" s="21" t="str">
        <f t="shared" ca="1" si="241"/>
        <v/>
      </c>
      <c r="BH307" s="21" t="str">
        <f t="shared" ca="1" si="241"/>
        <v/>
      </c>
      <c r="BI307" s="21" t="str">
        <f t="shared" ca="1" si="241"/>
        <v/>
      </c>
      <c r="BJ307" s="22">
        <f t="shared" ca="1" si="214"/>
        <v>3</v>
      </c>
      <c r="BK307" s="21">
        <f t="shared" si="215"/>
        <v>4</v>
      </c>
      <c r="BL307" s="22">
        <f t="shared" ca="1" si="216"/>
        <v>5857</v>
      </c>
      <c r="BM307" s="22">
        <f t="shared" ca="1" si="217"/>
        <v>2577</v>
      </c>
      <c r="BN307" s="23">
        <f t="shared" ca="1" si="218"/>
        <v>3280</v>
      </c>
      <c r="BO307" s="24">
        <f t="shared" ca="1" si="219"/>
        <v>330</v>
      </c>
      <c r="BP307" s="51" t="str">
        <f>_xlfn.XLOOKUP(E307,[1]Validation!E:E,[1]Validation!F:F,"")</f>
        <v>EN11</v>
      </c>
      <c r="BQ307" s="51" t="str">
        <f>_xlfn.XLOOKUP(BP307,[1]Validation!F:F,[1]Validation!G:G,"")</f>
        <v>EN11 to EN22</v>
      </c>
      <c r="BR307" s="52" t="str">
        <f>VLOOKUP(G307,[1]Validation!$B$1:$C$9,2,0)</f>
        <v>B</v>
      </c>
      <c r="BS307" s="51">
        <f t="shared" ca="1" si="220"/>
        <v>46</v>
      </c>
      <c r="BT307" s="53">
        <f>_xlfn.XLOOKUP(B307,'[2]1. All Calls'!$R:$R,'[2]1. All Calls'!$A:$A,"",0)</f>
        <v>46092.651932870402</v>
      </c>
      <c r="BU307" s="51" t="str">
        <f>_xlfn.XLOOKUP(B307,'[2]1. All Calls'!$R:$R,'[2]1. All Calls'!$F:$F,"",0)</f>
        <v>CC-02007170</v>
      </c>
      <c r="BV307" s="51" t="str">
        <f>_xlfn.XLOOKUP(B307,'[2]1. All Calls'!$R:$R,'[2]1. All Calls'!$J:$J,"",0)</f>
        <v>Field Campaign</v>
      </c>
      <c r="BW307" s="53">
        <f>_xlfn.XLOOKUP(B307,'[2]Sch Calls'!$R:$R,'[2]Sch Calls'!$A:$A,"",0)</f>
        <v>45954.750694444447</v>
      </c>
      <c r="BX307" s="51">
        <f>_xlfn.XLOOKUP(B307,'[2]Sch Calls'!$R:$R,'[2]Sch Calls'!$B:$B,"",0)</f>
        <v>4801</v>
      </c>
      <c r="BY307" s="51" t="str">
        <f t="shared" si="247"/>
        <v>22-Apr-26</v>
      </c>
      <c r="BZ307" s="51" t="str">
        <f t="shared" si="247"/>
        <v>22-Apr-26</v>
      </c>
      <c r="CA307" s="51" t="str">
        <f t="shared" si="221"/>
        <v>11-Dec-26</v>
      </c>
      <c r="CB307" s="51" t="str">
        <f t="shared" si="222"/>
        <v>23-Apr-27</v>
      </c>
      <c r="CC307" s="51" t="str">
        <f t="shared" si="223"/>
        <v>07-Sep-24</v>
      </c>
      <c r="CD307" s="51" t="str">
        <f t="shared" si="224"/>
        <v>24-Oct-26</v>
      </c>
      <c r="CE307" s="51">
        <f t="shared" ca="1" si="248"/>
        <v>222</v>
      </c>
      <c r="CF307" s="51">
        <f t="shared" ca="1" si="248"/>
        <v>222</v>
      </c>
      <c r="CG307" s="51">
        <f t="shared" ca="1" si="225"/>
        <v>84</v>
      </c>
      <c r="CH307" s="51">
        <f t="shared" ca="1" si="226"/>
        <v>222</v>
      </c>
      <c r="CI307" s="51">
        <f t="shared" ca="1" si="227"/>
        <v>1364</v>
      </c>
      <c r="CJ307" s="51">
        <f t="shared" ca="1" si="228"/>
        <v>222</v>
      </c>
      <c r="CK307" s="51">
        <f t="shared" ca="1" si="245"/>
        <v>888</v>
      </c>
      <c r="CL307" s="51">
        <f t="shared" ca="1" si="245"/>
        <v>888</v>
      </c>
      <c r="CM307" s="51">
        <f t="shared" ca="1" si="245"/>
        <v>336</v>
      </c>
      <c r="CN307" s="51">
        <f t="shared" ca="1" si="245"/>
        <v>888</v>
      </c>
      <c r="CO307" s="51">
        <f t="shared" ca="1" si="245"/>
        <v>5456</v>
      </c>
      <c r="CP307" s="51">
        <f t="shared" ca="1" si="245"/>
        <v>888</v>
      </c>
      <c r="CQ307" s="51">
        <f t="shared" ca="1" si="246"/>
        <v>-152</v>
      </c>
      <c r="CR307" s="51">
        <f t="shared" ca="1" si="246"/>
        <v>-152</v>
      </c>
      <c r="CS307" s="51">
        <f t="shared" ca="1" si="246"/>
        <v>3664</v>
      </c>
      <c r="CT307" s="51">
        <f t="shared" ca="1" si="246"/>
        <v>1848</v>
      </c>
      <c r="CU307" s="51">
        <f t="shared" ca="1" si="246"/>
        <v>-2720</v>
      </c>
      <c r="CV307" s="54">
        <f t="shared" ca="1" si="246"/>
        <v>1848</v>
      </c>
      <c r="CW307" s="25" t="s">
        <v>212</v>
      </c>
      <c r="CX307" s="55">
        <v>0.43</v>
      </c>
      <c r="CY307" s="55"/>
      <c r="CZ307" s="26" t="s">
        <v>227</v>
      </c>
      <c r="DA307" s="26" t="s">
        <v>227</v>
      </c>
      <c r="DB307" s="26" t="s">
        <v>227</v>
      </c>
      <c r="DC307" s="26" t="s">
        <v>227</v>
      </c>
      <c r="DD307" s="26" t="s">
        <v>227</v>
      </c>
      <c r="DE307" s="26" t="s">
        <v>227</v>
      </c>
      <c r="DF307" s="26" t="s">
        <v>227</v>
      </c>
      <c r="DG307" s="26" t="s">
        <v>227</v>
      </c>
      <c r="DH307" s="26" t="s">
        <v>227</v>
      </c>
      <c r="DI307" s="26" t="s">
        <v>227</v>
      </c>
      <c r="DJ307" s="26" t="s">
        <v>227</v>
      </c>
      <c r="DK307" s="26" t="s">
        <v>227</v>
      </c>
      <c r="DL307" s="27">
        <f t="shared" si="229"/>
        <v>46167.651932870402</v>
      </c>
      <c r="DM307" s="28">
        <f t="shared" ca="1" si="230"/>
        <v>1</v>
      </c>
      <c r="DN307" s="56">
        <f>_xlfn.XLOOKUP(B307,'[2]1. All Calls'!$R:$R,'[2]1. All Calls'!$A:$A,"",0)</f>
        <v>46092.651932870402</v>
      </c>
      <c r="DO307" s="57" t="str">
        <f ca="1">VLOOKUP(DM307,[1]Validation!$B$20:$C$25,2,0)</f>
        <v>Above 3 months</v>
      </c>
      <c r="DP307" s="58" t="str">
        <f>_xlfn.XLOOKUP(B307,'[1]Active AMCs- Dealer'!E:E,'[1]Active AMCs- Dealer'!L:L,"Not in AMC",0)</f>
        <v>Not in AMC</v>
      </c>
      <c r="DQ307" s="50" t="s">
        <v>238</v>
      </c>
      <c r="DR307" s="29" t="str">
        <f>_xlfn.XLOOKUP(B307,'[2]1. All Calls'!$R:$R,'[2]1. All Calls'!$F:$F,"",0)</f>
        <v>CC-02007170</v>
      </c>
      <c r="DS307" s="29" t="str">
        <f>_xlfn.XLOOKUP(B307,'[2]1. All Calls'!$R:$R,'[2]1. All Calls'!$AB:$AB,"",0)</f>
        <v>Attend the site for complaints of oil leakage from AOS so check and found oil leakage from the AOS bottom area. So as per SOP we change old AOS under FOC basis. With new AOS. Old AOS batch no. 256529 T and new AOS batch no. 256926 T.</v>
      </c>
      <c r="DT307" s="30">
        <f>_xlfn.XLOOKUP(DR307,'[2]1. All Calls'!$F:$F,'[2]1. All Calls'!$A:$A,"",0)</f>
        <v>46092.651932870402</v>
      </c>
      <c r="DU307" s="31">
        <f>_xlfn.XLOOKUP(DR307,'[2]1. All Calls'!$F:$F,'[2]1. All Calls'!$B:$B,"",0)</f>
        <v>5527</v>
      </c>
      <c r="DV307" s="31">
        <f>_xlfn.XLOOKUP(B307,[1]MDA_Assets!D:D,[1]MDA_Assets!N:N,"",0)</f>
        <v>2414</v>
      </c>
      <c r="DW307" s="31">
        <f>_xlfn.XLOOKUP(B307,[1]MDA_Assets!D:D,[1]MDA_Assets!O:O,"",0)</f>
        <v>3112</v>
      </c>
      <c r="DX307" s="32" t="str">
        <f>_xlfn.XLOOKUP(B307,[1]MDA_Assets!D:D,[1]MDA_Assets!Q:Q,"",0)</f>
        <v>XD</v>
      </c>
      <c r="DY307" s="33">
        <f>_xlfn.XLOOKUP(B307,[1]MDA_Assets!D:D,[1]MDA_Assets!R:R,"",0)</f>
        <v>46092</v>
      </c>
      <c r="DZ307" s="33">
        <f>_xlfn.XLOOKUP(B307,[1]MDA_Assets!D:D,[1]MDA_Assets!S:S,"",0)</f>
        <v>45954</v>
      </c>
      <c r="EA307" s="33">
        <f>_xlfn.XLOOKUP(B307,[1]MDA_Assets!D:D,[1]MDA_Assets!T:T,"",0)</f>
        <v>45954</v>
      </c>
      <c r="EB307" s="33">
        <f>_xlfn.XLOOKUP(B307,[1]MDA_Assets!D:D,[1]MDA_Assets!U:U,"",0)</f>
        <v>45954</v>
      </c>
      <c r="EC307" s="33">
        <f>_xlfn.XLOOKUP(B307,[1]MDA_Assets!D:D,[1]MDA_Assets!V:V,"",0)</f>
        <v>45954</v>
      </c>
      <c r="ED307" s="33">
        <f>_xlfn.XLOOKUP(B307,[1]MDA_Assets!D:D,[1]MDA_Assets!W:W,"",0)</f>
        <v>44812</v>
      </c>
      <c r="EE307" s="32" t="str">
        <f>_xlfn.XLOOKUP(B307,[1]MDA_Assets!D:D,[1]MDA_Assets!X:X,"",0)</f>
        <v>Yes</v>
      </c>
      <c r="EF307" s="33">
        <f>_xlfn.XLOOKUP(B307,[1]MDA_Assets!D:D,[1]MDA_Assets!Y:Y,"",0)</f>
        <v>0</v>
      </c>
      <c r="EG307" s="33">
        <f>_xlfn.XLOOKUP(B307,[1]MDA_Assets!D:D,[1]MDA_Assets!Z:Z,"",0)</f>
        <v>0</v>
      </c>
      <c r="EH307" s="33">
        <f>_xlfn.XLOOKUP(B307,[1]MDA_Assets!D:D,[1]MDA_Assets!AA:AA,"",0)</f>
        <v>0</v>
      </c>
      <c r="EI307" s="34">
        <f>_xlfn.XLOOKUP(B307,[1]MDA_Assets!D:D,[1]MDA_Assets!P:P,"",0)</f>
        <v>4</v>
      </c>
      <c r="EJ307" s="35" t="str">
        <f>_xlfn.XLOOKUP(B307,[1]MDA_Assets!D:D,[1]MDA_Assets!AB:AB,"",0)</f>
        <v>736</v>
      </c>
      <c r="EK307" s="35" t="str">
        <f>_xlfn.XLOOKUP(B307,[1]MDA_Assets!D:D,[1]MDA_Assets!AC:AC,"",0)</f>
        <v>736</v>
      </c>
      <c r="EL307" s="35" t="str">
        <f>_xlfn.XLOOKUP(B307,[1]MDA_Assets!D:D,[1]MDA_Assets!AD:AD,"",0)</f>
        <v>4000</v>
      </c>
      <c r="EM307" s="35" t="str">
        <f>_xlfn.XLOOKUP(B307,[1]MDA_Assets!D:D,[1]MDA_Assets!AE:AE,"",0)</f>
        <v>2736</v>
      </c>
      <c r="EN307" s="35" t="str">
        <f>_xlfn.XLOOKUP(B307,[1]MDA_Assets!D:D,[1]MDA_Assets!AF:AF,"",0)</f>
        <v>2736</v>
      </c>
      <c r="EO307" s="35" t="str">
        <f>_xlfn.XLOOKUP(B307,[1]MDA_Assets!D:D,[1]MDA_Assets!AG:AG,"",0)</f>
        <v>2736</v>
      </c>
      <c r="EP307" s="36">
        <f t="shared" si="249"/>
        <v>180</v>
      </c>
      <c r="EQ307" s="36">
        <f t="shared" si="249"/>
        <v>180</v>
      </c>
      <c r="ER307" s="36">
        <f t="shared" si="231"/>
        <v>365</v>
      </c>
      <c r="ES307" s="36">
        <f t="shared" si="232"/>
        <v>365</v>
      </c>
      <c r="ET307" s="36">
        <f t="shared" si="233"/>
        <v>730</v>
      </c>
      <c r="EU307" s="36">
        <f t="shared" si="234"/>
        <v>365</v>
      </c>
      <c r="EV307" s="36" t="str">
        <f t="shared" si="235"/>
        <v/>
      </c>
      <c r="EW307" s="36" t="str">
        <f t="shared" si="207"/>
        <v/>
      </c>
      <c r="EX307" s="36" t="str">
        <f t="shared" si="208"/>
        <v/>
      </c>
      <c r="EY307" s="36">
        <f t="shared" si="206"/>
        <v>5.81</v>
      </c>
      <c r="EZ307" s="36">
        <f t="shared" si="206"/>
        <v>5.81</v>
      </c>
      <c r="FA307" s="36">
        <f t="shared" si="206"/>
        <v>11.78</v>
      </c>
      <c r="FB307" s="36">
        <f t="shared" si="206"/>
        <v>11.78</v>
      </c>
      <c r="FC307" s="36">
        <f t="shared" si="206"/>
        <v>23.55</v>
      </c>
      <c r="FD307" s="36">
        <f t="shared" si="206"/>
        <v>11.78</v>
      </c>
      <c r="FE307" s="36" t="str">
        <f t="shared" si="252"/>
        <v/>
      </c>
      <c r="FF307" s="36" t="str">
        <f t="shared" si="252"/>
        <v/>
      </c>
      <c r="FG307" s="36" t="str">
        <f t="shared" si="252"/>
        <v/>
      </c>
      <c r="FH307" s="37" t="str" cm="1">
        <f t="array" ref="FH307">_xlfn.IFS(EY307="", "No Data", EY307&lt;0, "Negative/Future", EY307=0, "Zero Days", EY307&lt;=3, "&lt; 3 Months", EY307&lt;=6, "3 to 6 Months", EY307&lt;=9, "6 to 9 Months", EY307&lt;=12, "9 to 12 Months", EY307&lt;=15, "12 to 15 Months", EY307&lt;=18, "15 to 18 Months", EY307&lt;=24, "18 to 24 Months", EY307&gt;24, "&gt; 24 Months")</f>
        <v>3 to 6 Months</v>
      </c>
      <c r="FI307" s="37" t="str" cm="1">
        <f t="array" ref="FI307">_xlfn.IFS(EZ307="", "No Data", EZ307&lt;0, "Negative/Future", EZ307=0, "Zero Days", EZ307&lt;=3, "&lt; 3 Months", EZ307&lt;=6, "3 to 6 Months", EZ307&lt;=9, "6 to 9 Months", EZ307&lt;=12, "9 to 12 Months", EZ307&lt;=15, "12 to 15 Months", EZ307&lt;=18, "15 to 18 Months", EZ307&lt;=24, "18 to 24 Months", EZ307&gt;24, "&gt; 24 Months")</f>
        <v>3 to 6 Months</v>
      </c>
      <c r="FJ307" s="37" t="str" cm="1">
        <f t="array" ref="FJ307">_xlfn.IFS(FA307="", "No Data", FA307&lt;0, "Negative/Future", FA307=0, "Zero Days", FA307&lt;=3, "&lt; 3 Months", FA307&lt;=6, "3 to 6 Months", FA307&lt;=9, "6 to 9 Months", FA307&lt;=12, "9 to 12 Months", FA307&lt;=15, "12 to 15 Months", FA307&lt;=18, "15 to 18 Months", FA307&lt;=24, "18 to 24 Months", FA307&gt;24, "&gt; 24 Months")</f>
        <v>9 to 12 Months</v>
      </c>
      <c r="FK307" s="37" t="str" cm="1">
        <f t="array" ref="FK307">_xlfn.IFS(FB307="", "No Data", FB307&lt;0, "Negative/Future", FB307=0, "Zero Days", FB307&lt;=3, "&lt; 3 Months", FB307&lt;=6, "3 to 6 Months", FB307&lt;=9, "6 to 9 Months", FB307&lt;=12, "9 to 12 Months", FB307&lt;=15, "12 to 15 Months", FB307&lt;=18, "15 to 18 Months", FB307&lt;=24, "18 to 24 Months", FB307&gt;24, "&gt; 24 Months")</f>
        <v>9 to 12 Months</v>
      </c>
      <c r="FL307" s="37" t="str" cm="1">
        <f t="array" ref="FL307">_xlfn.IFS(FC307="", "No Data", FC307&lt;0, "Negative/Future", FC307=0, "Zero Days", FC307&lt;=3, "&lt; 3 Months", FC307&lt;=6, "3 to 6 Months", FC307&lt;=9, "6 to 9 Months", FC307&lt;=12, "9 to 12 Months", FC307&lt;=15, "12 to 15 Months", FC307&lt;=18, "15 to 18 Months", FC307&lt;=24, "18 to 24 Months", FC307&gt;24, "&gt; 24 Months")</f>
        <v>18 to 24 Months</v>
      </c>
      <c r="FM307" s="37" t="str" cm="1">
        <f t="array" ref="FM307">_xlfn.IFS(FD307="", "No Data", FD307&lt;0, "Negative/Future", FD307=0, "Zero Days", FD307&lt;=3, "&lt; 3 Months", FD307&lt;=6, "3 to 6 Months", FD307&lt;=9, "6 to 9 Months", FD307&lt;=12, "9 to 12 Months", FD307&lt;=15, "12 to 15 Months", FD307&lt;=18, "15 to 18 Months", FD307&lt;=24, "18 to 24 Months", FD307&gt;24, "&gt; 24 Months")</f>
        <v>9 to 12 Months</v>
      </c>
      <c r="FN307" s="37" t="str" cm="1">
        <f t="array" ref="FN307">_xlfn.IFS(FE307="", "No Data", FE307&lt;0, "Negative/Future", FE307=0, "Zero Days", FE307&lt;=3, "&lt; 3 Months", FE307&lt;=6, "3 to 6 Months", FE307&lt;=9, "6 to 9 Months", FE307&lt;=12, "9 to 12 Months", FE307&lt;=15, "12 to 15 Months", FE307&lt;=18, "15 to 18 Months", FE307&lt;=24, "18 to 24 Months", FE307&gt;24, "&gt; 24 Months")</f>
        <v>No Data</v>
      </c>
      <c r="FO307" s="37" t="str" cm="1">
        <f t="array" ref="FO307">_xlfn.IFS(FG307="", "No Data", FG307&lt;0, "Negative/Future", FG307=0, "Zero Days", FG307&lt;=3, "&lt; 3 Months", FG307&lt;=6, "3 to 6 Months", FG307&lt;=9, "6 to 9 Months", FG307&lt;=12, "9 to 12 Months", FG307&lt;=15, "12 to 15 Months", FG307&lt;=18, "15 to 18 Months", FG307&lt;=24, "18 to 24 Months", FG307&gt;24, "&gt; 24 Months")</f>
        <v>No Data</v>
      </c>
      <c r="FP307" s="37" t="str" cm="1">
        <f t="array" ref="FP307">_xlfn.IFS(FF307="", "No Data", FF307&lt;0, "Negative/Future", FF307=0, "Zero Days", FF307&lt;=3, "&lt; 3 Months", FF307&lt;=6, "3 to 6 Months", FF307&lt;=9, "6 to 9 Months", FF307&lt;=12, "9 to 12 Months", FF307&lt;=15, "12 to 15 Months", FF307&lt;=18, "15 to 18 Months", FF307&lt;=24, "18 to 24 Months", FF307&gt;24, "&gt; 24 Months")</f>
        <v>No Data</v>
      </c>
      <c r="FQ307" s="29" t="s">
        <v>1519</v>
      </c>
      <c r="FR307" s="29">
        <v>9153994622</v>
      </c>
      <c r="FS307" s="38" t="str">
        <f>VLOOKUP(_xlfn.XLOOKUP(B307,[1]MDA_Assets!D:D,[1]MDA_Assets!I:I,"",0),[1]Validation!$B$1:$C$8,2,0)</f>
        <v>B</v>
      </c>
      <c r="FT307" s="38" t="s">
        <v>202</v>
      </c>
      <c r="FU307" s="31" t="str">
        <f>_xlfn.XLOOKUP(B307,[1]MDA_Assets!D:D,[1]MDA_Assets!X:X,"",0)</f>
        <v>Yes</v>
      </c>
      <c r="FV307" s="39">
        <v>3</v>
      </c>
      <c r="FW307" s="39">
        <v>0</v>
      </c>
      <c r="FX307" s="39">
        <v>0</v>
      </c>
      <c r="FY307" s="39">
        <v>6</v>
      </c>
      <c r="FZ307" s="40">
        <f t="shared" si="250"/>
        <v>46134</v>
      </c>
      <c r="GA307" s="40">
        <f t="shared" si="250"/>
        <v>46134</v>
      </c>
      <c r="GB307" s="40">
        <f t="shared" si="209"/>
        <v>46457</v>
      </c>
      <c r="GC307" s="40">
        <f t="shared" si="210"/>
        <v>46319</v>
      </c>
      <c r="GD307" s="40">
        <f t="shared" si="211"/>
        <v>46684</v>
      </c>
      <c r="GE307" s="40">
        <f t="shared" si="212"/>
        <v>45177</v>
      </c>
      <c r="GF307" s="40" t="str">
        <f t="shared" si="251"/>
        <v/>
      </c>
      <c r="GG307" s="40" t="str">
        <f t="shared" si="251"/>
        <v/>
      </c>
      <c r="GH307" s="40" t="str">
        <f t="shared" si="251"/>
        <v/>
      </c>
      <c r="GI307" s="39">
        <f t="shared" si="236"/>
        <v>1</v>
      </c>
      <c r="GJ307" s="39">
        <f t="shared" si="237"/>
        <v>0</v>
      </c>
      <c r="GK307" s="39">
        <f t="shared" si="238"/>
        <v>0</v>
      </c>
      <c r="GL307" s="39">
        <f t="shared" si="239"/>
        <v>5</v>
      </c>
    </row>
    <row r="308" spans="1:194" x14ac:dyDescent="0.25">
      <c r="A308" s="19">
        <v>342</v>
      </c>
      <c r="B308" s="43" t="s">
        <v>1520</v>
      </c>
      <c r="C308" s="43" t="s">
        <v>254</v>
      </c>
      <c r="D308" s="43" t="s">
        <v>241</v>
      </c>
      <c r="E308" s="43" t="s">
        <v>346</v>
      </c>
      <c r="F308" s="43" t="s">
        <v>1521</v>
      </c>
      <c r="G308" s="43" t="s">
        <v>190</v>
      </c>
      <c r="H308" s="43" t="s">
        <v>498</v>
      </c>
      <c r="I308" s="43" t="s">
        <v>192</v>
      </c>
      <c r="J308" s="44">
        <f t="shared" si="213"/>
        <v>45502.5</v>
      </c>
      <c r="K308" s="44">
        <v>45138.5</v>
      </c>
      <c r="L308" s="44">
        <v>44750</v>
      </c>
      <c r="M308" s="43" t="s">
        <v>3050</v>
      </c>
      <c r="N308" s="43" t="s">
        <v>226</v>
      </c>
      <c r="O308" s="44">
        <v>46128.350347222222</v>
      </c>
      <c r="P308" s="43">
        <v>7969</v>
      </c>
      <c r="Q308" s="43">
        <v>2709</v>
      </c>
      <c r="R308" s="43">
        <v>5260</v>
      </c>
      <c r="S308" s="43" t="s">
        <v>206</v>
      </c>
      <c r="T308" s="44">
        <v>46019.770833333336</v>
      </c>
      <c r="U308" s="44">
        <v>46019.770833333336</v>
      </c>
      <c r="V308" s="44">
        <v>46019.770833333336</v>
      </c>
      <c r="W308" s="44">
        <v>46019.770833333336</v>
      </c>
      <c r="X308" s="44">
        <v>46019.770833333336</v>
      </c>
      <c r="Y308" s="44">
        <v>46019.770833333336</v>
      </c>
      <c r="Z308" s="43" t="s">
        <v>199</v>
      </c>
      <c r="AA308" s="43"/>
      <c r="AB308" s="43"/>
      <c r="AC308" s="43"/>
      <c r="AD308" s="43"/>
      <c r="AE308" s="43">
        <v>2</v>
      </c>
      <c r="AF308" s="43" t="s">
        <v>3051</v>
      </c>
      <c r="AG308" s="43" t="s">
        <v>3051</v>
      </c>
      <c r="AH308" s="43" t="s">
        <v>3052</v>
      </c>
      <c r="AI308" s="43" t="s">
        <v>3052</v>
      </c>
      <c r="AJ308" s="43" t="s">
        <v>2227</v>
      </c>
      <c r="AK308" s="43" t="s">
        <v>2226</v>
      </c>
      <c r="AL308" s="49">
        <v>46199</v>
      </c>
      <c r="AM308" s="49">
        <v>46199</v>
      </c>
      <c r="AN308" s="47">
        <v>46384</v>
      </c>
      <c r="AO308" s="47">
        <v>46384</v>
      </c>
      <c r="AP308" s="47">
        <v>46749</v>
      </c>
      <c r="AQ308" s="47">
        <v>46384</v>
      </c>
      <c r="AR308" s="48"/>
      <c r="AS308" s="48"/>
      <c r="AT308" s="48"/>
      <c r="AU308" s="43">
        <v>0</v>
      </c>
      <c r="AV308" s="43">
        <v>0</v>
      </c>
      <c r="AW308" s="43">
        <v>1</v>
      </c>
      <c r="AX308" s="51" t="s">
        <v>211</v>
      </c>
      <c r="AY308" s="51" t="s">
        <v>211</v>
      </c>
      <c r="AZ308" s="51" t="s">
        <v>198</v>
      </c>
      <c r="BA308" s="20">
        <f t="shared" ca="1" si="244"/>
        <v>1</v>
      </c>
      <c r="BB308" s="20">
        <f t="shared" ca="1" si="244"/>
        <v>1</v>
      </c>
      <c r="BC308" s="20">
        <f t="shared" ca="1" si="244"/>
        <v>0</v>
      </c>
      <c r="BD308" s="20">
        <f t="shared" ca="1" si="244"/>
        <v>0</v>
      </c>
      <c r="BE308" s="20">
        <f t="shared" ca="1" si="244"/>
        <v>0</v>
      </c>
      <c r="BF308" s="20">
        <f t="shared" ca="1" si="244"/>
        <v>0</v>
      </c>
      <c r="BG308" s="21" t="str">
        <f t="shared" ca="1" si="241"/>
        <v/>
      </c>
      <c r="BH308" s="21" t="str">
        <f t="shared" ca="1" si="241"/>
        <v/>
      </c>
      <c r="BI308" s="21" t="str">
        <f t="shared" ca="1" si="241"/>
        <v/>
      </c>
      <c r="BJ308" s="22">
        <f t="shared" ca="1" si="214"/>
        <v>2</v>
      </c>
      <c r="BK308" s="21">
        <f t="shared" si="215"/>
        <v>4</v>
      </c>
      <c r="BL308" s="22">
        <f t="shared" ca="1" si="216"/>
        <v>8160</v>
      </c>
      <c r="BM308" s="22">
        <f t="shared" ca="1" si="217"/>
        <v>2774</v>
      </c>
      <c r="BN308" s="23">
        <f t="shared" ca="1" si="218"/>
        <v>5386</v>
      </c>
      <c r="BO308" s="24">
        <f t="shared" ca="1" si="219"/>
        <v>191</v>
      </c>
      <c r="BP308" s="51" t="str">
        <f>_xlfn.XLOOKUP(E308,[1]Validation!E:E,[1]Validation!F:F,"")</f>
        <v>EN11</v>
      </c>
      <c r="BQ308" s="51" t="str">
        <f>_xlfn.XLOOKUP(BP308,[1]Validation!F:F,[1]Validation!G:G,"")</f>
        <v>EN11 to EN22</v>
      </c>
      <c r="BR308" s="52" t="str">
        <f>VLOOKUP(G308,[1]Validation!$B$1:$C$9,2,0)</f>
        <v>B</v>
      </c>
      <c r="BS308" s="51">
        <f t="shared" ca="1" si="220"/>
        <v>34</v>
      </c>
      <c r="BT308" s="53">
        <f>_xlfn.XLOOKUP(B308,'[2]1. All Calls'!$R:$R,'[2]1. All Calls'!$A:$A,"",0)</f>
        <v>46172.714537036998</v>
      </c>
      <c r="BU308" s="51" t="str">
        <f>_xlfn.XLOOKUP(B308,'[2]1. All Calls'!$R:$R,'[2]1. All Calls'!$F:$F,"",0)</f>
        <v>CC-02100155</v>
      </c>
      <c r="BV308" s="51" t="str">
        <f>_xlfn.XLOOKUP(B308,'[2]1. All Calls'!$R:$R,'[2]1. All Calls'!$J:$J,"",0)</f>
        <v>General Service</v>
      </c>
      <c r="BW308" s="53">
        <f>_xlfn.XLOOKUP(B308,'[2]Sch Calls'!$R:$R,'[2]Sch Calls'!$A:$A,"",0)</f>
        <v>46020.5852199074</v>
      </c>
      <c r="BX308" s="51">
        <f>_xlfn.XLOOKUP(B308,'[2]Sch Calls'!$R:$R,'[2]Sch Calls'!$B:$B,"",0)</f>
        <v>7754</v>
      </c>
      <c r="BY308" s="51" t="str">
        <f t="shared" si="247"/>
        <v>27-Jun-26</v>
      </c>
      <c r="BZ308" s="51" t="str">
        <f t="shared" si="247"/>
        <v>27-Jun-26</v>
      </c>
      <c r="CA308" s="51" t="str">
        <f t="shared" si="221"/>
        <v>30-Sep-26</v>
      </c>
      <c r="CB308" s="51" t="str">
        <f t="shared" si="222"/>
        <v>28-Jun-27</v>
      </c>
      <c r="CC308" s="51" t="str">
        <f t="shared" si="223"/>
        <v>29-Dec-27</v>
      </c>
      <c r="CD308" s="51" t="str">
        <f t="shared" si="224"/>
        <v>29-Dec-26</v>
      </c>
      <c r="CE308" s="51">
        <f t="shared" ca="1" si="248"/>
        <v>156</v>
      </c>
      <c r="CF308" s="51">
        <f t="shared" ca="1" si="248"/>
        <v>156</v>
      </c>
      <c r="CG308" s="51">
        <f t="shared" ca="1" si="225"/>
        <v>156</v>
      </c>
      <c r="CH308" s="51">
        <f t="shared" ca="1" si="226"/>
        <v>156</v>
      </c>
      <c r="CI308" s="51">
        <f t="shared" ca="1" si="227"/>
        <v>156</v>
      </c>
      <c r="CJ308" s="51">
        <f t="shared" ca="1" si="228"/>
        <v>156</v>
      </c>
      <c r="CK308" s="51">
        <f t="shared" ca="1" si="245"/>
        <v>624</v>
      </c>
      <c r="CL308" s="51">
        <f t="shared" ca="1" si="245"/>
        <v>624</v>
      </c>
      <c r="CM308" s="51">
        <f t="shared" ca="1" si="245"/>
        <v>624</v>
      </c>
      <c r="CN308" s="51">
        <f t="shared" ca="1" si="245"/>
        <v>624</v>
      </c>
      <c r="CO308" s="51">
        <f t="shared" ca="1" si="245"/>
        <v>624</v>
      </c>
      <c r="CP308" s="51">
        <f t="shared" ca="1" si="245"/>
        <v>624</v>
      </c>
      <c r="CQ308" s="51">
        <f t="shared" ca="1" si="246"/>
        <v>660</v>
      </c>
      <c r="CR308" s="51">
        <f t="shared" ca="1" si="246"/>
        <v>660</v>
      </c>
      <c r="CS308" s="51">
        <f t="shared" ca="1" si="246"/>
        <v>2161</v>
      </c>
      <c r="CT308" s="51">
        <f t="shared" ca="1" si="246"/>
        <v>2161</v>
      </c>
      <c r="CU308" s="51">
        <f t="shared" ca="1" si="246"/>
        <v>7161</v>
      </c>
      <c r="CV308" s="54">
        <f t="shared" ca="1" si="246"/>
        <v>1161</v>
      </c>
      <c r="CW308" s="25" t="s">
        <v>195</v>
      </c>
      <c r="CX308" s="55">
        <v>0.23</v>
      </c>
      <c r="CY308" s="55"/>
      <c r="CZ308" s="26">
        <v>0</v>
      </c>
      <c r="DA308" s="26">
        <v>0</v>
      </c>
      <c r="DB308" s="26">
        <v>0</v>
      </c>
      <c r="DC308" s="26">
        <v>0</v>
      </c>
      <c r="DD308" s="26">
        <v>0</v>
      </c>
      <c r="DE308" s="26">
        <v>0</v>
      </c>
      <c r="DF308" s="26">
        <v>0</v>
      </c>
      <c r="DG308" s="26">
        <v>0</v>
      </c>
      <c r="DH308" s="26">
        <v>0</v>
      </c>
      <c r="DI308" s="26">
        <v>0</v>
      </c>
      <c r="DJ308" s="26">
        <v>0</v>
      </c>
      <c r="DK308" s="26">
        <v>0</v>
      </c>
      <c r="DL308" s="27">
        <f t="shared" si="229"/>
        <v>46247.714537036998</v>
      </c>
      <c r="DM308" s="28">
        <f t="shared" ca="1" si="230"/>
        <v>0</v>
      </c>
      <c r="DN308" s="56">
        <f>_xlfn.XLOOKUP(B308,'[2]1. All Calls'!$R:$R,'[2]1. All Calls'!$A:$A,"",0)</f>
        <v>46172.714537036998</v>
      </c>
      <c r="DO308" s="57" t="str">
        <f ca="1">VLOOKUP(DM308,[1]Validation!$B$20:$C$25,2,0)</f>
        <v>Within 3 months</v>
      </c>
      <c r="DP308" s="58" t="str">
        <f>_xlfn.XLOOKUP(B308,'[1]Active AMCs- Dealer'!E:E,'[1]Active AMCs- Dealer'!L:L,"Not in AMC",0)</f>
        <v>AMC</v>
      </c>
      <c r="DQ308" s="58"/>
      <c r="DR308" s="29" t="str">
        <f>_xlfn.XLOOKUP(B308,'[2]1. All Calls'!$R:$R,'[2]1. All Calls'!$F:$F,"",0)</f>
        <v>CC-02100155</v>
      </c>
      <c r="DS308" s="29" t="str">
        <f>_xlfn.XLOOKUP(B308,'[2]1. All Calls'!$R:$R,'[2]1. All Calls'!$AB:$AB,"",0)</f>
        <v>We visited site check and found unit running well condition at the present time.</v>
      </c>
      <c r="DT308" s="30">
        <f>_xlfn.XLOOKUP(DR308,'[2]1. All Calls'!$F:$F,'[2]1. All Calls'!$A:$A,"",0)</f>
        <v>46172.714537036998</v>
      </c>
      <c r="DU308" s="31">
        <f>_xlfn.XLOOKUP(DR308,'[2]1. All Calls'!$F:$F,'[2]1. All Calls'!$B:$B,"",0)</f>
        <v>9063</v>
      </c>
      <c r="DV308" s="31">
        <f>_xlfn.XLOOKUP(B308,[1]MDA_Assets!D:D,[1]MDA_Assets!N:N,"",0)</f>
        <v>3251</v>
      </c>
      <c r="DW308" s="31">
        <f>_xlfn.XLOOKUP(B308,[1]MDA_Assets!D:D,[1]MDA_Assets!O:O,"",0)</f>
        <v>5812</v>
      </c>
      <c r="DX308" s="32" t="str">
        <f>_xlfn.XLOOKUP(B308,[1]MDA_Assets!D:D,[1]MDA_Assets!Q:Q,"",0)</f>
        <v>XD</v>
      </c>
      <c r="DY308" s="33">
        <f>_xlfn.XLOOKUP(B308,[1]MDA_Assets!D:D,[1]MDA_Assets!R:R,"",0)</f>
        <v>46020</v>
      </c>
      <c r="DZ308" s="33">
        <f>_xlfn.XLOOKUP(B308,[1]MDA_Assets!D:D,[1]MDA_Assets!S:S,"",0)</f>
        <v>46020</v>
      </c>
      <c r="EA308" s="33">
        <f>_xlfn.XLOOKUP(B308,[1]MDA_Assets!D:D,[1]MDA_Assets!T:T,"",0)</f>
        <v>46020</v>
      </c>
      <c r="EB308" s="33">
        <f>_xlfn.XLOOKUP(B308,[1]MDA_Assets!D:D,[1]MDA_Assets!U:U,"",0)</f>
        <v>46020</v>
      </c>
      <c r="EC308" s="33">
        <f>_xlfn.XLOOKUP(B308,[1]MDA_Assets!D:D,[1]MDA_Assets!V:V,"",0)</f>
        <v>46020</v>
      </c>
      <c r="ED308" s="33">
        <f>_xlfn.XLOOKUP(B308,[1]MDA_Assets!D:D,[1]MDA_Assets!W:W,"",0)</f>
        <v>46020</v>
      </c>
      <c r="EE308" s="32" t="str">
        <f>_xlfn.XLOOKUP(B308,[1]MDA_Assets!D:D,[1]MDA_Assets!X:X,"",0)</f>
        <v>Yes</v>
      </c>
      <c r="EF308" s="33">
        <f>_xlfn.XLOOKUP(B308,[1]MDA_Assets!D:D,[1]MDA_Assets!Y:Y,"",0)</f>
        <v>0</v>
      </c>
      <c r="EG308" s="33">
        <f>_xlfn.XLOOKUP(B308,[1]MDA_Assets!D:D,[1]MDA_Assets!Z:Z,"",0)</f>
        <v>0</v>
      </c>
      <c r="EH308" s="33">
        <f>_xlfn.XLOOKUP(B308,[1]MDA_Assets!D:D,[1]MDA_Assets!AA:AA,"",0)</f>
        <v>0</v>
      </c>
      <c r="EI308" s="34">
        <f>_xlfn.XLOOKUP(B308,[1]MDA_Assets!D:D,[1]MDA_Assets!P:P,"",0)</f>
        <v>4</v>
      </c>
      <c r="EJ308" s="35" t="str">
        <f>_xlfn.XLOOKUP(B308,[1]MDA_Assets!D:D,[1]MDA_Assets!AB:AB,"",0)</f>
        <v>190</v>
      </c>
      <c r="EK308" s="35" t="str">
        <f>_xlfn.XLOOKUP(B308,[1]MDA_Assets!D:D,[1]MDA_Assets!AC:AC,"",0)</f>
        <v>190</v>
      </c>
      <c r="EL308" s="35" t="str">
        <f>_xlfn.XLOOKUP(B308,[1]MDA_Assets!D:D,[1]MDA_Assets!AD:AD,"",0)</f>
        <v>1690</v>
      </c>
      <c r="EM308" s="35" t="str">
        <f>_xlfn.XLOOKUP(B308,[1]MDA_Assets!D:D,[1]MDA_Assets!AE:AE,"",0)</f>
        <v>1690</v>
      </c>
      <c r="EN308" s="35" t="str">
        <f>_xlfn.XLOOKUP(B308,[1]MDA_Assets!D:D,[1]MDA_Assets!AF:AF,"",0)</f>
        <v>6690</v>
      </c>
      <c r="EO308" s="35" t="str">
        <f>_xlfn.XLOOKUP(B308,[1]MDA_Assets!D:D,[1]MDA_Assets!AG:AG,"",0)</f>
        <v>690</v>
      </c>
      <c r="EP308" s="36">
        <f t="shared" si="249"/>
        <v>180</v>
      </c>
      <c r="EQ308" s="36">
        <f t="shared" si="249"/>
        <v>180</v>
      </c>
      <c r="ER308" s="36">
        <f t="shared" si="231"/>
        <v>365</v>
      </c>
      <c r="ES308" s="36">
        <f t="shared" si="232"/>
        <v>365</v>
      </c>
      <c r="ET308" s="36">
        <f t="shared" si="233"/>
        <v>730</v>
      </c>
      <c r="EU308" s="36">
        <f t="shared" si="234"/>
        <v>365</v>
      </c>
      <c r="EV308" s="36" t="str">
        <f t="shared" si="235"/>
        <v/>
      </c>
      <c r="EW308" s="36" t="str">
        <f t="shared" si="207"/>
        <v/>
      </c>
      <c r="EX308" s="36" t="str">
        <f t="shared" si="208"/>
        <v/>
      </c>
      <c r="EY308" s="36">
        <f t="shared" si="206"/>
        <v>5.81</v>
      </c>
      <c r="EZ308" s="36">
        <f t="shared" si="206"/>
        <v>5.81</v>
      </c>
      <c r="FA308" s="36">
        <f t="shared" si="206"/>
        <v>11.78</v>
      </c>
      <c r="FB308" s="36">
        <f t="shared" si="206"/>
        <v>11.78</v>
      </c>
      <c r="FC308" s="36">
        <f t="shared" si="206"/>
        <v>23.55</v>
      </c>
      <c r="FD308" s="36">
        <f t="shared" si="206"/>
        <v>11.78</v>
      </c>
      <c r="FE308" s="36" t="str">
        <f t="shared" si="252"/>
        <v/>
      </c>
      <c r="FF308" s="36" t="str">
        <f t="shared" si="252"/>
        <v/>
      </c>
      <c r="FG308" s="36" t="str">
        <f t="shared" si="252"/>
        <v/>
      </c>
      <c r="FH308" s="37" t="str" cm="1">
        <f t="array" ref="FH308">_xlfn.IFS(EY308="", "No Data", EY308&lt;0, "Negative/Future", EY308=0, "Zero Days", EY308&lt;=3, "&lt; 3 Months", EY308&lt;=6, "3 to 6 Months", EY308&lt;=9, "6 to 9 Months", EY308&lt;=12, "9 to 12 Months", EY308&lt;=15, "12 to 15 Months", EY308&lt;=18, "15 to 18 Months", EY308&lt;=24, "18 to 24 Months", EY308&gt;24, "&gt; 24 Months")</f>
        <v>3 to 6 Months</v>
      </c>
      <c r="FI308" s="37" t="str" cm="1">
        <f t="array" ref="FI308">_xlfn.IFS(EZ308="", "No Data", EZ308&lt;0, "Negative/Future", EZ308=0, "Zero Days", EZ308&lt;=3, "&lt; 3 Months", EZ308&lt;=6, "3 to 6 Months", EZ308&lt;=9, "6 to 9 Months", EZ308&lt;=12, "9 to 12 Months", EZ308&lt;=15, "12 to 15 Months", EZ308&lt;=18, "15 to 18 Months", EZ308&lt;=24, "18 to 24 Months", EZ308&gt;24, "&gt; 24 Months")</f>
        <v>3 to 6 Months</v>
      </c>
      <c r="FJ308" s="37" t="str" cm="1">
        <f t="array" ref="FJ308">_xlfn.IFS(FA308="", "No Data", FA308&lt;0, "Negative/Future", FA308=0, "Zero Days", FA308&lt;=3, "&lt; 3 Months", FA308&lt;=6, "3 to 6 Months", FA308&lt;=9, "6 to 9 Months", FA308&lt;=12, "9 to 12 Months", FA308&lt;=15, "12 to 15 Months", FA308&lt;=18, "15 to 18 Months", FA308&lt;=24, "18 to 24 Months", FA308&gt;24, "&gt; 24 Months")</f>
        <v>9 to 12 Months</v>
      </c>
      <c r="FK308" s="37" t="str" cm="1">
        <f t="array" ref="FK308">_xlfn.IFS(FB308="", "No Data", FB308&lt;0, "Negative/Future", FB308=0, "Zero Days", FB308&lt;=3, "&lt; 3 Months", FB308&lt;=6, "3 to 6 Months", FB308&lt;=9, "6 to 9 Months", FB308&lt;=12, "9 to 12 Months", FB308&lt;=15, "12 to 15 Months", FB308&lt;=18, "15 to 18 Months", FB308&lt;=24, "18 to 24 Months", FB308&gt;24, "&gt; 24 Months")</f>
        <v>9 to 12 Months</v>
      </c>
      <c r="FL308" s="37" t="str" cm="1">
        <f t="array" ref="FL308">_xlfn.IFS(FC308="", "No Data", FC308&lt;0, "Negative/Future", FC308=0, "Zero Days", FC308&lt;=3, "&lt; 3 Months", FC308&lt;=6, "3 to 6 Months", FC308&lt;=9, "6 to 9 Months", FC308&lt;=12, "9 to 12 Months", FC308&lt;=15, "12 to 15 Months", FC308&lt;=18, "15 to 18 Months", FC308&lt;=24, "18 to 24 Months", FC308&gt;24, "&gt; 24 Months")</f>
        <v>18 to 24 Months</v>
      </c>
      <c r="FM308" s="37" t="str" cm="1">
        <f t="array" ref="FM308">_xlfn.IFS(FD308="", "No Data", FD308&lt;0, "Negative/Future", FD308=0, "Zero Days", FD308&lt;=3, "&lt; 3 Months", FD308&lt;=6, "3 to 6 Months", FD308&lt;=9, "6 to 9 Months", FD308&lt;=12, "9 to 12 Months", FD308&lt;=15, "12 to 15 Months", FD308&lt;=18, "15 to 18 Months", FD308&lt;=24, "18 to 24 Months", FD308&gt;24, "&gt; 24 Months")</f>
        <v>9 to 12 Months</v>
      </c>
      <c r="FN308" s="37" t="str" cm="1">
        <f t="array" ref="FN308">_xlfn.IFS(FE308="", "No Data", FE308&lt;0, "Negative/Future", FE308=0, "Zero Days", FE308&lt;=3, "&lt; 3 Months", FE308&lt;=6, "3 to 6 Months", FE308&lt;=9, "6 to 9 Months", FE308&lt;=12, "9 to 12 Months", FE308&lt;=15, "12 to 15 Months", FE308&lt;=18, "15 to 18 Months", FE308&lt;=24, "18 to 24 Months", FE308&gt;24, "&gt; 24 Months")</f>
        <v>No Data</v>
      </c>
      <c r="FO308" s="37" t="str" cm="1">
        <f t="array" ref="FO308">_xlfn.IFS(FG308="", "No Data", FG308&lt;0, "Negative/Future", FG308=0, "Zero Days", FG308&lt;=3, "&lt; 3 Months", FG308&lt;=6, "3 to 6 Months", FG308&lt;=9, "6 to 9 Months", FG308&lt;=12, "9 to 12 Months", FG308&lt;=15, "12 to 15 Months", FG308&lt;=18, "15 to 18 Months", FG308&lt;=24, "18 to 24 Months", FG308&gt;24, "&gt; 24 Months")</f>
        <v>No Data</v>
      </c>
      <c r="FP308" s="37" t="str" cm="1">
        <f t="array" ref="FP308">_xlfn.IFS(FF308="", "No Data", FF308&lt;0, "Negative/Future", FF308=0, "Zero Days", FF308&lt;=3, "&lt; 3 Months", FF308&lt;=6, "3 to 6 Months", FF308&lt;=9, "6 to 9 Months", FF308&lt;=12, "9 to 12 Months", FF308&lt;=15, "12 to 15 Months", FF308&lt;=18, "15 to 18 Months", FF308&lt;=24, "18 to 24 Months", FF308&gt;24, "&gt; 24 Months")</f>
        <v>No Data</v>
      </c>
      <c r="FQ308" s="29" t="s">
        <v>1522</v>
      </c>
      <c r="FR308" s="29">
        <v>7717705813</v>
      </c>
      <c r="FS308" s="38" t="str">
        <f>VLOOKUP(_xlfn.XLOOKUP(B308,[1]MDA_Assets!D:D,[1]MDA_Assets!I:I,"",0),[1]Validation!$B$1:$C$8,2,0)</f>
        <v>B</v>
      </c>
      <c r="FT308" s="38" t="s">
        <v>202</v>
      </c>
      <c r="FU308" s="31" t="str">
        <f>_xlfn.XLOOKUP(B308,[1]MDA_Assets!D:D,[1]MDA_Assets!X:X,"",0)</f>
        <v>Yes</v>
      </c>
      <c r="FV308" s="39">
        <v>0</v>
      </c>
      <c r="FW308" s="39">
        <v>0</v>
      </c>
      <c r="FX308" s="39">
        <v>2</v>
      </c>
      <c r="FY308" s="39">
        <v>7</v>
      </c>
      <c r="FZ308" s="40">
        <f t="shared" si="250"/>
        <v>46200</v>
      </c>
      <c r="GA308" s="40">
        <f t="shared" si="250"/>
        <v>46200</v>
      </c>
      <c r="GB308" s="40">
        <f t="shared" si="209"/>
        <v>46385</v>
      </c>
      <c r="GC308" s="40">
        <f t="shared" si="210"/>
        <v>46385</v>
      </c>
      <c r="GD308" s="40">
        <f t="shared" si="211"/>
        <v>46750</v>
      </c>
      <c r="GE308" s="40">
        <f t="shared" si="212"/>
        <v>46385</v>
      </c>
      <c r="GF308" s="40" t="str">
        <f t="shared" si="251"/>
        <v/>
      </c>
      <c r="GG308" s="40" t="str">
        <f t="shared" si="251"/>
        <v/>
      </c>
      <c r="GH308" s="40" t="str">
        <f t="shared" si="251"/>
        <v/>
      </c>
      <c r="GI308" s="39">
        <f t="shared" si="236"/>
        <v>0</v>
      </c>
      <c r="GJ308" s="39">
        <f t="shared" si="237"/>
        <v>0</v>
      </c>
      <c r="GK308" s="39">
        <f t="shared" si="238"/>
        <v>0</v>
      </c>
      <c r="GL308" s="39">
        <f t="shared" si="239"/>
        <v>6</v>
      </c>
    </row>
    <row r="309" spans="1:194" x14ac:dyDescent="0.25">
      <c r="A309" s="19">
        <v>343</v>
      </c>
      <c r="B309" s="43" t="s">
        <v>1523</v>
      </c>
      <c r="C309" s="43" t="s">
        <v>186</v>
      </c>
      <c r="D309" s="43" t="s">
        <v>241</v>
      </c>
      <c r="E309" s="43" t="s">
        <v>1524</v>
      </c>
      <c r="F309" s="43" t="s">
        <v>1335</v>
      </c>
      <c r="G309" s="43" t="s">
        <v>190</v>
      </c>
      <c r="H309" s="43" t="s">
        <v>272</v>
      </c>
      <c r="I309" s="43" t="s">
        <v>192</v>
      </c>
      <c r="J309" s="44">
        <f t="shared" si="213"/>
        <v>46330.770833333336</v>
      </c>
      <c r="K309" s="44">
        <v>45966.770833333336</v>
      </c>
      <c r="L309" s="44">
        <v>45289</v>
      </c>
      <c r="M309" s="43" t="s">
        <v>1525</v>
      </c>
      <c r="N309" s="43" t="s">
        <v>1526</v>
      </c>
      <c r="O309" s="44">
        <v>45967.411307870374</v>
      </c>
      <c r="P309" s="43">
        <v>1</v>
      </c>
      <c r="Q309" s="43">
        <v>1</v>
      </c>
      <c r="R309" s="43">
        <v>0</v>
      </c>
      <c r="S309" s="43" t="s">
        <v>194</v>
      </c>
      <c r="T309" s="44">
        <v>45965.770833333336</v>
      </c>
      <c r="U309" s="44">
        <v>45965.770833333336</v>
      </c>
      <c r="V309" s="44">
        <v>45965.770833333336</v>
      </c>
      <c r="W309" s="44">
        <v>45965.770833333336</v>
      </c>
      <c r="X309" s="44">
        <v>45965.770833333336</v>
      </c>
      <c r="Y309" s="44">
        <v>45965.770833333336</v>
      </c>
      <c r="Z309" s="43" t="s">
        <v>199</v>
      </c>
      <c r="AA309" s="43"/>
      <c r="AB309" s="44">
        <v>45965.770833333336</v>
      </c>
      <c r="AC309" s="44">
        <v>45965.770833333336</v>
      </c>
      <c r="AD309" s="43"/>
      <c r="AE309" s="43">
        <v>8</v>
      </c>
      <c r="AF309" s="43" t="s">
        <v>285</v>
      </c>
      <c r="AG309" s="43" t="s">
        <v>285</v>
      </c>
      <c r="AH309" s="43" t="s">
        <v>287</v>
      </c>
      <c r="AI309" s="43" t="s">
        <v>287</v>
      </c>
      <c r="AJ309" s="43" t="s">
        <v>286</v>
      </c>
      <c r="AK309" s="43" t="s">
        <v>285</v>
      </c>
      <c r="AL309" s="47">
        <v>46330</v>
      </c>
      <c r="AM309" s="45">
        <v>46145</v>
      </c>
      <c r="AN309" s="47">
        <v>46695</v>
      </c>
      <c r="AO309" s="47">
        <v>46695</v>
      </c>
      <c r="AP309" s="47">
        <v>46695</v>
      </c>
      <c r="AQ309" s="47">
        <v>46330</v>
      </c>
      <c r="AR309" s="47">
        <v>46330</v>
      </c>
      <c r="AS309" s="47">
        <v>46330</v>
      </c>
      <c r="AT309" s="48"/>
      <c r="AU309" s="43">
        <v>0</v>
      </c>
      <c r="AV309" s="43">
        <v>1</v>
      </c>
      <c r="AW309" s="43">
        <v>0</v>
      </c>
      <c r="AX309" s="51" t="s">
        <v>430</v>
      </c>
      <c r="AY309" s="51" t="s">
        <v>211</v>
      </c>
      <c r="AZ309" s="51" t="s">
        <v>198</v>
      </c>
      <c r="BA309" s="20">
        <f t="shared" ca="1" si="244"/>
        <v>0</v>
      </c>
      <c r="BB309" s="20">
        <f t="shared" ca="1" si="244"/>
        <v>1</v>
      </c>
      <c r="BC309" s="20">
        <f t="shared" ca="1" si="244"/>
        <v>0</v>
      </c>
      <c r="BD309" s="20">
        <f t="shared" ca="1" si="244"/>
        <v>0</v>
      </c>
      <c r="BE309" s="20">
        <f t="shared" ca="1" si="244"/>
        <v>0</v>
      </c>
      <c r="BF309" s="20">
        <f t="shared" ca="1" si="244"/>
        <v>0</v>
      </c>
      <c r="BG309" s="21">
        <f t="shared" ca="1" si="241"/>
        <v>0</v>
      </c>
      <c r="BH309" s="21">
        <f t="shared" ca="1" si="241"/>
        <v>0</v>
      </c>
      <c r="BI309" s="21" t="str">
        <f t="shared" ca="1" si="241"/>
        <v/>
      </c>
      <c r="BJ309" s="22">
        <f t="shared" ca="1" si="214"/>
        <v>1</v>
      </c>
      <c r="BK309" s="21">
        <f t="shared" si="215"/>
        <v>8</v>
      </c>
      <c r="BL309" s="22">
        <f t="shared" ca="1" si="216"/>
        <v>1670</v>
      </c>
      <c r="BM309" s="22">
        <f t="shared" ca="1" si="217"/>
        <v>1670</v>
      </c>
      <c r="BN309" s="23">
        <f t="shared" ca="1" si="218"/>
        <v>0</v>
      </c>
      <c r="BO309" s="24">
        <f t="shared" ca="1" si="219"/>
        <v>1669</v>
      </c>
      <c r="BP309" s="51" t="str">
        <f>_xlfn.XLOOKUP(E309,[1]Validation!E:E,[1]Validation!F:F,"")</f>
        <v>EV37</v>
      </c>
      <c r="BQ309" s="51" t="str">
        <f>_xlfn.XLOOKUP(BP309,[1]Validation!F:F,[1]Validation!G:G,"")</f>
        <v>EV30 to EV45</v>
      </c>
      <c r="BR309" s="52" t="str">
        <f>VLOOKUP(G309,[1]Validation!$B$1:$C$9,2,0)</f>
        <v>B</v>
      </c>
      <c r="BS309" s="51">
        <f t="shared" ca="1" si="220"/>
        <v>7</v>
      </c>
      <c r="BT309" s="53">
        <f>_xlfn.XLOOKUP(B309,'[2]1. All Calls'!$R:$R,'[2]1. All Calls'!$A:$A,"",0)</f>
        <v>45966.424548611103</v>
      </c>
      <c r="BU309" s="51" t="str">
        <f>_xlfn.XLOOKUP(B309,'[2]1. All Calls'!$R:$R,'[2]1. All Calls'!$F:$F,"",0)</f>
        <v>CC-01856233</v>
      </c>
      <c r="BV309" s="51" t="str">
        <f>_xlfn.XLOOKUP(B309,'[2]1. All Calls'!$R:$R,'[2]1. All Calls'!$J:$J,"",0)</f>
        <v>Commissioning</v>
      </c>
      <c r="BW309" s="53" t="str">
        <f>_xlfn.XLOOKUP(B309,'[2]Sch Calls'!$R:$R,'[2]Sch Calls'!$A:$A,"",0)</f>
        <v/>
      </c>
      <c r="BX309" s="51" t="str">
        <f>_xlfn.XLOOKUP(B309,'[2]Sch Calls'!$R:$R,'[2]Sch Calls'!$B:$B,"",0)</f>
        <v/>
      </c>
      <c r="BY309" s="51" t="str">
        <f t="shared" si="247"/>
        <v>04-May-26</v>
      </c>
      <c r="BZ309" s="51" t="str">
        <f t="shared" si="247"/>
        <v>04-May-26</v>
      </c>
      <c r="CA309" s="51" t="str">
        <f t="shared" si="221"/>
        <v>07-Aug-26</v>
      </c>
      <c r="CB309" s="51" t="str">
        <f t="shared" si="222"/>
        <v>05-May-27</v>
      </c>
      <c r="CC309" s="51" t="str">
        <f t="shared" si="223"/>
        <v>05-Nov-27</v>
      </c>
      <c r="CD309" s="51" t="str">
        <f t="shared" si="224"/>
        <v>05-Nov-26</v>
      </c>
      <c r="CE309" s="51">
        <f t="shared" ca="1" si="248"/>
        <v>210</v>
      </c>
      <c r="CF309" s="51">
        <f t="shared" ca="1" si="248"/>
        <v>210</v>
      </c>
      <c r="CG309" s="51">
        <f t="shared" ca="1" si="225"/>
        <v>210</v>
      </c>
      <c r="CH309" s="51">
        <f t="shared" ca="1" si="226"/>
        <v>210</v>
      </c>
      <c r="CI309" s="51">
        <f t="shared" ca="1" si="227"/>
        <v>210</v>
      </c>
      <c r="CJ309" s="51">
        <f t="shared" ca="1" si="228"/>
        <v>210</v>
      </c>
      <c r="CK309" s="51">
        <f t="shared" ca="1" si="245"/>
        <v>1680</v>
      </c>
      <c r="CL309" s="51">
        <f t="shared" ca="1" si="245"/>
        <v>1680</v>
      </c>
      <c r="CM309" s="51">
        <f t="shared" ca="1" si="245"/>
        <v>1680</v>
      </c>
      <c r="CN309" s="51">
        <f t="shared" ca="1" si="245"/>
        <v>1680</v>
      </c>
      <c r="CO309" s="51">
        <f t="shared" ca="1" si="245"/>
        <v>1680</v>
      </c>
      <c r="CP309" s="51">
        <f t="shared" ca="1" si="245"/>
        <v>1680</v>
      </c>
      <c r="CQ309" s="51">
        <f t="shared" ca="1" si="246"/>
        <v>2320</v>
      </c>
      <c r="CR309" s="51">
        <f t="shared" ca="1" si="246"/>
        <v>2320</v>
      </c>
      <c r="CS309" s="51">
        <f t="shared" ca="1" si="246"/>
        <v>4320</v>
      </c>
      <c r="CT309" s="51">
        <f t="shared" ca="1" si="246"/>
        <v>4320</v>
      </c>
      <c r="CU309" s="51">
        <f t="shared" ca="1" si="246"/>
        <v>6320</v>
      </c>
      <c r="CV309" s="54">
        <f t="shared" ca="1" si="246"/>
        <v>2320</v>
      </c>
      <c r="CW309" s="25" t="s">
        <v>212</v>
      </c>
      <c r="CX309" s="55">
        <v>1</v>
      </c>
      <c r="CY309" s="55"/>
      <c r="CZ309" s="26" t="s">
        <v>227</v>
      </c>
      <c r="DA309" s="26" t="s">
        <v>227</v>
      </c>
      <c r="DB309" s="26" t="s">
        <v>227</v>
      </c>
      <c r="DC309" s="26" t="s">
        <v>227</v>
      </c>
      <c r="DD309" s="26" t="s">
        <v>227</v>
      </c>
      <c r="DE309" s="26" t="s">
        <v>227</v>
      </c>
      <c r="DF309" s="26" t="s">
        <v>227</v>
      </c>
      <c r="DG309" s="26" t="s">
        <v>227</v>
      </c>
      <c r="DH309" s="26" t="s">
        <v>227</v>
      </c>
      <c r="DI309" s="26" t="s">
        <v>227</v>
      </c>
      <c r="DJ309" s="26" t="s">
        <v>227</v>
      </c>
      <c r="DK309" s="26" t="s">
        <v>227</v>
      </c>
      <c r="DL309" s="27">
        <f t="shared" si="229"/>
        <v>46041.424548611103</v>
      </c>
      <c r="DM309" s="28">
        <f t="shared" ca="1" si="230"/>
        <v>1</v>
      </c>
      <c r="DN309" s="56">
        <f>_xlfn.XLOOKUP(B309,'[2]1. All Calls'!$R:$R,'[2]1. All Calls'!$A:$A,"",0)</f>
        <v>45966.424548611103</v>
      </c>
      <c r="DO309" s="57" t="str">
        <f ca="1">VLOOKUP(DM309,[1]Validation!$B$20:$C$25,2,0)</f>
        <v>Above 3 months</v>
      </c>
      <c r="DP309" s="58" t="str">
        <f>_xlfn.XLOOKUP(B309,'[1]Active AMCs- Dealer'!E:E,'[1]Active AMCs- Dealer'!L:L,"Not in AMC",0)</f>
        <v>Not in AMC</v>
      </c>
      <c r="DQ309" s="50" t="s">
        <v>250</v>
      </c>
      <c r="DR309" s="29" t="str">
        <f>_xlfn.XLOOKUP(B309,'[2]1. All Calls'!$R:$R,'[2]1. All Calls'!$F:$F,"",0)</f>
        <v>CC-01856233</v>
      </c>
      <c r="DS309" s="29" t="str">
        <f>_xlfn.XLOOKUP(B309,'[2]1. All Calls'!$R:$R,'[2]1. All Calls'!$AB:$AB,"",0)</f>
        <v>Commissioning done on dated 05-11-2025......Comm date-05-11-2025</v>
      </c>
      <c r="DT309" s="30">
        <f>_xlfn.XLOOKUP(DR309,'[2]1. All Calls'!$F:$F,'[2]1. All Calls'!$A:$A,"",0)</f>
        <v>45966.424548611103</v>
      </c>
      <c r="DU309" s="31">
        <f>_xlfn.XLOOKUP(DR309,'[2]1. All Calls'!$F:$F,'[2]1. All Calls'!$B:$B,"",0)</f>
        <v>1</v>
      </c>
      <c r="DV309" s="31">
        <f>_xlfn.XLOOKUP(B309,[1]MDA_Assets!D:D,[1]MDA_Assets!N:N,"",0)</f>
        <v>1</v>
      </c>
      <c r="DW309" s="31">
        <f>_xlfn.XLOOKUP(B309,[1]MDA_Assets!D:D,[1]MDA_Assets!O:O,"",0)</f>
        <v>0</v>
      </c>
      <c r="DX309" s="32" t="str">
        <f>_xlfn.XLOOKUP(B309,[1]MDA_Assets!D:D,[1]MDA_Assets!Q:Q,"",0)</f>
        <v>Synthetic</v>
      </c>
      <c r="DY309" s="33">
        <f>_xlfn.XLOOKUP(B309,[1]MDA_Assets!D:D,[1]MDA_Assets!R:R,"",0)</f>
        <v>45966</v>
      </c>
      <c r="DZ309" s="33">
        <f>_xlfn.XLOOKUP(B309,[1]MDA_Assets!D:D,[1]MDA_Assets!S:S,"",0)</f>
        <v>45966</v>
      </c>
      <c r="EA309" s="33">
        <f>_xlfn.XLOOKUP(B309,[1]MDA_Assets!D:D,[1]MDA_Assets!T:T,"",0)</f>
        <v>45966</v>
      </c>
      <c r="EB309" s="33">
        <f>_xlfn.XLOOKUP(B309,[1]MDA_Assets!D:D,[1]MDA_Assets!U:U,"",0)</f>
        <v>45966</v>
      </c>
      <c r="EC309" s="33">
        <f>_xlfn.XLOOKUP(B309,[1]MDA_Assets!D:D,[1]MDA_Assets!V:V,"",0)</f>
        <v>45966</v>
      </c>
      <c r="ED309" s="33">
        <f>_xlfn.XLOOKUP(B309,[1]MDA_Assets!D:D,[1]MDA_Assets!W:W,"",0)</f>
        <v>45966</v>
      </c>
      <c r="EE309" s="32" t="str">
        <f>_xlfn.XLOOKUP(B309,[1]MDA_Assets!D:D,[1]MDA_Assets!X:X,"",0)</f>
        <v>Yes</v>
      </c>
      <c r="EF309" s="33">
        <f>_xlfn.XLOOKUP(B309,[1]MDA_Assets!D:D,[1]MDA_Assets!Y:Y,"",0)</f>
        <v>45966</v>
      </c>
      <c r="EG309" s="33">
        <f>_xlfn.XLOOKUP(B309,[1]MDA_Assets!D:D,[1]MDA_Assets!Z:Z,"",0)</f>
        <v>0</v>
      </c>
      <c r="EH309" s="33">
        <f>_xlfn.XLOOKUP(B309,[1]MDA_Assets!D:D,[1]MDA_Assets!AA:AA,"",0)</f>
        <v>45966</v>
      </c>
      <c r="EI309" s="34">
        <f>_xlfn.XLOOKUP(B309,[1]MDA_Assets!D:D,[1]MDA_Assets!P:P,"",0)</f>
        <v>8</v>
      </c>
      <c r="EJ309" s="35" t="str">
        <f>_xlfn.XLOOKUP(B309,[1]MDA_Assets!D:D,[1]MDA_Assets!AB:AB,"",0)</f>
        <v>4000</v>
      </c>
      <c r="EK309" s="35" t="str">
        <f>_xlfn.XLOOKUP(B309,[1]MDA_Assets!D:D,[1]MDA_Assets!AC:AC,"",0)</f>
        <v>4000</v>
      </c>
      <c r="EL309" s="35" t="str">
        <f>_xlfn.XLOOKUP(B309,[1]MDA_Assets!D:D,[1]MDA_Assets!AD:AD,"",0)</f>
        <v>6000</v>
      </c>
      <c r="EM309" s="35" t="str">
        <f>_xlfn.XLOOKUP(B309,[1]MDA_Assets!D:D,[1]MDA_Assets!AE:AE,"",0)</f>
        <v>6000</v>
      </c>
      <c r="EN309" s="35" t="str">
        <f>_xlfn.XLOOKUP(B309,[1]MDA_Assets!D:D,[1]MDA_Assets!AF:AF,"",0)</f>
        <v>8000</v>
      </c>
      <c r="EO309" s="35" t="str">
        <f>_xlfn.XLOOKUP(B309,[1]MDA_Assets!D:D,[1]MDA_Assets!AG:AG,"",0)</f>
        <v>4000</v>
      </c>
      <c r="EP309" s="36">
        <f t="shared" si="249"/>
        <v>365</v>
      </c>
      <c r="EQ309" s="36">
        <f t="shared" si="249"/>
        <v>180</v>
      </c>
      <c r="ER309" s="36">
        <f t="shared" si="231"/>
        <v>730</v>
      </c>
      <c r="ES309" s="36">
        <f t="shared" si="232"/>
        <v>730</v>
      </c>
      <c r="ET309" s="36">
        <f t="shared" si="233"/>
        <v>730</v>
      </c>
      <c r="EU309" s="36">
        <f t="shared" si="234"/>
        <v>365</v>
      </c>
      <c r="EV309" s="36">
        <f t="shared" si="235"/>
        <v>365</v>
      </c>
      <c r="EW309" s="36" t="str">
        <f t="shared" si="207"/>
        <v/>
      </c>
      <c r="EX309" s="36">
        <f t="shared" si="208"/>
        <v>365</v>
      </c>
      <c r="EY309" s="36">
        <f t="shared" si="206"/>
        <v>11.78</v>
      </c>
      <c r="EZ309" s="36">
        <f t="shared" si="206"/>
        <v>5.81</v>
      </c>
      <c r="FA309" s="36">
        <f t="shared" si="206"/>
        <v>23.55</v>
      </c>
      <c r="FB309" s="36">
        <f t="shared" si="206"/>
        <v>23.55</v>
      </c>
      <c r="FC309" s="36">
        <f t="shared" si="206"/>
        <v>23.55</v>
      </c>
      <c r="FD309" s="36">
        <f t="shared" si="206"/>
        <v>11.78</v>
      </c>
      <c r="FE309" s="36">
        <f t="shared" si="252"/>
        <v>11.78</v>
      </c>
      <c r="FF309" s="36" t="str">
        <f t="shared" si="252"/>
        <v/>
      </c>
      <c r="FG309" s="36">
        <f t="shared" si="252"/>
        <v>11.78</v>
      </c>
      <c r="FH309" s="37" t="str" cm="1">
        <f t="array" ref="FH309">_xlfn.IFS(EY309="", "No Data", EY309&lt;0, "Negative/Future", EY309=0, "Zero Days", EY309&lt;=3, "&lt; 3 Months", EY309&lt;=6, "3 to 6 Months", EY309&lt;=9, "6 to 9 Months", EY309&lt;=12, "9 to 12 Months", EY309&lt;=15, "12 to 15 Months", EY309&lt;=18, "15 to 18 Months", EY309&lt;=24, "18 to 24 Months", EY309&gt;24, "&gt; 24 Months")</f>
        <v>9 to 12 Months</v>
      </c>
      <c r="FI309" s="37" t="str" cm="1">
        <f t="array" ref="FI309">_xlfn.IFS(EZ309="", "No Data", EZ309&lt;0, "Negative/Future", EZ309=0, "Zero Days", EZ309&lt;=3, "&lt; 3 Months", EZ309&lt;=6, "3 to 6 Months", EZ309&lt;=9, "6 to 9 Months", EZ309&lt;=12, "9 to 12 Months", EZ309&lt;=15, "12 to 15 Months", EZ309&lt;=18, "15 to 18 Months", EZ309&lt;=24, "18 to 24 Months", EZ309&gt;24, "&gt; 24 Months")</f>
        <v>3 to 6 Months</v>
      </c>
      <c r="FJ309" s="37" t="str" cm="1">
        <f t="array" ref="FJ309">_xlfn.IFS(FA309="", "No Data", FA309&lt;0, "Negative/Future", FA309=0, "Zero Days", FA309&lt;=3, "&lt; 3 Months", FA309&lt;=6, "3 to 6 Months", FA309&lt;=9, "6 to 9 Months", FA309&lt;=12, "9 to 12 Months", FA309&lt;=15, "12 to 15 Months", FA309&lt;=18, "15 to 18 Months", FA309&lt;=24, "18 to 24 Months", FA309&gt;24, "&gt; 24 Months")</f>
        <v>18 to 24 Months</v>
      </c>
      <c r="FK309" s="37" t="str" cm="1">
        <f t="array" ref="FK309">_xlfn.IFS(FB309="", "No Data", FB309&lt;0, "Negative/Future", FB309=0, "Zero Days", FB309&lt;=3, "&lt; 3 Months", FB309&lt;=6, "3 to 6 Months", FB309&lt;=9, "6 to 9 Months", FB309&lt;=12, "9 to 12 Months", FB309&lt;=15, "12 to 15 Months", FB309&lt;=18, "15 to 18 Months", FB309&lt;=24, "18 to 24 Months", FB309&gt;24, "&gt; 24 Months")</f>
        <v>18 to 24 Months</v>
      </c>
      <c r="FL309" s="37" t="str" cm="1">
        <f t="array" ref="FL309">_xlfn.IFS(FC309="", "No Data", FC309&lt;0, "Negative/Future", FC309=0, "Zero Days", FC309&lt;=3, "&lt; 3 Months", FC309&lt;=6, "3 to 6 Months", FC309&lt;=9, "6 to 9 Months", FC309&lt;=12, "9 to 12 Months", FC309&lt;=15, "12 to 15 Months", FC309&lt;=18, "15 to 18 Months", FC309&lt;=24, "18 to 24 Months", FC309&gt;24, "&gt; 24 Months")</f>
        <v>18 to 24 Months</v>
      </c>
      <c r="FM309" s="37" t="str" cm="1">
        <f t="array" ref="FM309">_xlfn.IFS(FD309="", "No Data", FD309&lt;0, "Negative/Future", FD309=0, "Zero Days", FD309&lt;=3, "&lt; 3 Months", FD309&lt;=6, "3 to 6 Months", FD309&lt;=9, "6 to 9 Months", FD309&lt;=12, "9 to 12 Months", FD309&lt;=15, "12 to 15 Months", FD309&lt;=18, "15 to 18 Months", FD309&lt;=24, "18 to 24 Months", FD309&gt;24, "&gt; 24 Months")</f>
        <v>9 to 12 Months</v>
      </c>
      <c r="FN309" s="37" t="str" cm="1">
        <f t="array" ref="FN309">_xlfn.IFS(FE309="", "No Data", FE309&lt;0, "Negative/Future", FE309=0, "Zero Days", FE309&lt;=3, "&lt; 3 Months", FE309&lt;=6, "3 to 6 Months", FE309&lt;=9, "6 to 9 Months", FE309&lt;=12, "9 to 12 Months", FE309&lt;=15, "12 to 15 Months", FE309&lt;=18, "15 to 18 Months", FE309&lt;=24, "18 to 24 Months", FE309&gt;24, "&gt; 24 Months")</f>
        <v>9 to 12 Months</v>
      </c>
      <c r="FO309" s="37" t="str" cm="1">
        <f t="array" ref="FO309">_xlfn.IFS(FG309="", "No Data", FG309&lt;0, "Negative/Future", FG309=0, "Zero Days", FG309&lt;=3, "&lt; 3 Months", FG309&lt;=6, "3 to 6 Months", FG309&lt;=9, "6 to 9 Months", FG309&lt;=12, "9 to 12 Months", FG309&lt;=15, "12 to 15 Months", FG309&lt;=18, "15 to 18 Months", FG309&lt;=24, "18 to 24 Months", FG309&gt;24, "&gt; 24 Months")</f>
        <v>9 to 12 Months</v>
      </c>
      <c r="FP309" s="37" t="str" cm="1">
        <f t="array" ref="FP309">_xlfn.IFS(FF309="", "No Data", FF309&lt;0, "Negative/Future", FF309=0, "Zero Days", FF309&lt;=3, "&lt; 3 Months", FF309&lt;=6, "3 to 6 Months", FF309&lt;=9, "6 to 9 Months", FF309&lt;=12, "9 to 12 Months", FF309&lt;=15, "12 to 15 Months", FF309&lt;=18, "15 to 18 Months", FF309&lt;=24, "18 to 24 Months", FF309&gt;24, "&gt; 24 Months")</f>
        <v>No Data</v>
      </c>
      <c r="FQ309" s="29" t="s">
        <v>1336</v>
      </c>
      <c r="FR309" s="29">
        <v>9708039203</v>
      </c>
      <c r="FS309" s="38" t="str">
        <f>VLOOKUP(_xlfn.XLOOKUP(B309,[1]MDA_Assets!D:D,[1]MDA_Assets!I:I,"",0),[1]Validation!$B$1:$C$8,2,0)</f>
        <v>B</v>
      </c>
      <c r="FT309" s="38" t="s">
        <v>202</v>
      </c>
      <c r="FU309" s="31" t="str">
        <f>_xlfn.XLOOKUP(B309,[1]MDA_Assets!D:D,[1]MDA_Assets!X:X,"",0)</f>
        <v>Yes</v>
      </c>
      <c r="FV309" s="39">
        <v>0</v>
      </c>
      <c r="FW309" s="39">
        <v>1</v>
      </c>
      <c r="FX309" s="39">
        <v>0</v>
      </c>
      <c r="FY309" s="39">
        <v>8</v>
      </c>
      <c r="FZ309" s="40">
        <f t="shared" si="250"/>
        <v>46331</v>
      </c>
      <c r="GA309" s="40">
        <f t="shared" si="250"/>
        <v>46146</v>
      </c>
      <c r="GB309" s="40">
        <f t="shared" si="209"/>
        <v>46696</v>
      </c>
      <c r="GC309" s="40">
        <f t="shared" si="210"/>
        <v>46696</v>
      </c>
      <c r="GD309" s="40">
        <f t="shared" si="211"/>
        <v>46696</v>
      </c>
      <c r="GE309" s="40">
        <f t="shared" si="212"/>
        <v>46331</v>
      </c>
      <c r="GF309" s="40">
        <f t="shared" si="251"/>
        <v>46331</v>
      </c>
      <c r="GG309" s="40" t="str">
        <f t="shared" si="251"/>
        <v/>
      </c>
      <c r="GH309" s="40">
        <f t="shared" si="251"/>
        <v>46331</v>
      </c>
      <c r="GI309" s="39">
        <f t="shared" si="236"/>
        <v>0</v>
      </c>
      <c r="GJ309" s="39">
        <f t="shared" si="237"/>
        <v>0</v>
      </c>
      <c r="GK309" s="39">
        <f t="shared" si="238"/>
        <v>0</v>
      </c>
      <c r="GL309" s="39">
        <f t="shared" si="239"/>
        <v>8</v>
      </c>
    </row>
    <row r="310" spans="1:194" x14ac:dyDescent="0.25">
      <c r="A310" s="19">
        <v>344</v>
      </c>
      <c r="B310" s="43" t="s">
        <v>1527</v>
      </c>
      <c r="C310" s="43" t="s">
        <v>254</v>
      </c>
      <c r="D310" s="43" t="s">
        <v>241</v>
      </c>
      <c r="E310" s="43" t="s">
        <v>346</v>
      </c>
      <c r="F310" s="43" t="s">
        <v>1335</v>
      </c>
      <c r="G310" s="43" t="s">
        <v>190</v>
      </c>
      <c r="H310" s="43" t="s">
        <v>272</v>
      </c>
      <c r="I310" s="43" t="s">
        <v>192</v>
      </c>
      <c r="J310" s="44">
        <f t="shared" si="213"/>
        <v>45672.5625</v>
      </c>
      <c r="K310" s="44">
        <v>45308.5625</v>
      </c>
      <c r="L310" s="44">
        <v>45142</v>
      </c>
      <c r="M310" s="43" t="s">
        <v>3053</v>
      </c>
      <c r="N310" s="43" t="s">
        <v>434</v>
      </c>
      <c r="O310" s="44">
        <v>46101.500324074077</v>
      </c>
      <c r="P310" s="43">
        <v>14807</v>
      </c>
      <c r="Q310" s="43">
        <v>8995</v>
      </c>
      <c r="R310" s="43">
        <v>5811</v>
      </c>
      <c r="S310" s="43" t="s">
        <v>206</v>
      </c>
      <c r="T310" s="44">
        <v>46100.770833333336</v>
      </c>
      <c r="U310" s="44">
        <v>46100.770833333336</v>
      </c>
      <c r="V310" s="44">
        <v>46100.770833333336</v>
      </c>
      <c r="W310" s="44">
        <v>46100.770833333336</v>
      </c>
      <c r="X310" s="44">
        <v>46100.770833333336</v>
      </c>
      <c r="Y310" s="44">
        <v>45912.770833333336</v>
      </c>
      <c r="Z310" s="43" t="s">
        <v>199</v>
      </c>
      <c r="AA310" s="43"/>
      <c r="AB310" s="43"/>
      <c r="AC310" s="43"/>
      <c r="AD310" s="43"/>
      <c r="AE310" s="43">
        <v>10</v>
      </c>
      <c r="AF310" s="43" t="s">
        <v>281</v>
      </c>
      <c r="AG310" s="43" t="s">
        <v>281</v>
      </c>
      <c r="AH310" s="43" t="s">
        <v>285</v>
      </c>
      <c r="AI310" s="43" t="s">
        <v>285</v>
      </c>
      <c r="AJ310" s="43" t="s">
        <v>3054</v>
      </c>
      <c r="AK310" s="43" t="s">
        <v>285</v>
      </c>
      <c r="AL310" s="47">
        <v>46280</v>
      </c>
      <c r="AM310" s="47">
        <v>46280</v>
      </c>
      <c r="AN310" s="47">
        <v>46465</v>
      </c>
      <c r="AO310" s="47">
        <v>46465</v>
      </c>
      <c r="AP310" s="47">
        <v>46504</v>
      </c>
      <c r="AQ310" s="47">
        <v>46465</v>
      </c>
      <c r="AR310" s="48"/>
      <c r="AS310" s="48"/>
      <c r="AT310" s="48"/>
      <c r="AU310" s="43">
        <v>0</v>
      </c>
      <c r="AV310" s="43">
        <v>0</v>
      </c>
      <c r="AW310" s="43">
        <v>0</v>
      </c>
      <c r="AX310" s="51" t="s">
        <v>211</v>
      </c>
      <c r="AY310" s="51" t="s">
        <v>211</v>
      </c>
      <c r="AZ310" s="51" t="s">
        <v>198</v>
      </c>
      <c r="BA310" s="20">
        <f t="shared" ca="1" si="244"/>
        <v>0</v>
      </c>
      <c r="BB310" s="20">
        <f t="shared" ca="1" si="244"/>
        <v>0</v>
      </c>
      <c r="BC310" s="20">
        <f t="shared" ca="1" si="244"/>
        <v>0</v>
      </c>
      <c r="BD310" s="20">
        <f t="shared" ca="1" si="244"/>
        <v>0</v>
      </c>
      <c r="BE310" s="20">
        <f t="shared" ca="1" si="244"/>
        <v>0</v>
      </c>
      <c r="BF310" s="20">
        <f t="shared" ca="1" si="244"/>
        <v>0</v>
      </c>
      <c r="BG310" s="21" t="str">
        <f t="shared" ca="1" si="241"/>
        <v/>
      </c>
      <c r="BH310" s="21" t="str">
        <f t="shared" ca="1" si="241"/>
        <v/>
      </c>
      <c r="BI310" s="21" t="str">
        <f t="shared" ca="1" si="241"/>
        <v/>
      </c>
      <c r="BJ310" s="22">
        <f t="shared" ca="1" si="214"/>
        <v>0</v>
      </c>
      <c r="BK310" s="21">
        <f t="shared" si="215"/>
        <v>10</v>
      </c>
      <c r="BL310" s="22">
        <f t="shared" ca="1" si="216"/>
        <v>15552</v>
      </c>
      <c r="BM310" s="22">
        <f t="shared" ca="1" si="217"/>
        <v>9487</v>
      </c>
      <c r="BN310" s="23">
        <f t="shared" ca="1" si="218"/>
        <v>6065</v>
      </c>
      <c r="BO310" s="24">
        <f t="shared" ca="1" si="219"/>
        <v>745</v>
      </c>
      <c r="BP310" s="51" t="str">
        <f>_xlfn.XLOOKUP(E310,[1]Validation!E:E,[1]Validation!F:F,"")</f>
        <v>EN11</v>
      </c>
      <c r="BQ310" s="51" t="str">
        <f>_xlfn.XLOOKUP(BP310,[1]Validation!F:F,[1]Validation!G:G,"")</f>
        <v>EN11 to EN22</v>
      </c>
      <c r="BR310" s="52" t="str">
        <f>VLOOKUP(G310,[1]Validation!$B$1:$C$9,2,0)</f>
        <v>B</v>
      </c>
      <c r="BS310" s="51">
        <f t="shared" ca="1" si="220"/>
        <v>29</v>
      </c>
      <c r="BT310" s="53">
        <f>_xlfn.XLOOKUP(B310,'[2]1. All Calls'!$R:$R,'[2]1. All Calls'!$A:$A,"",0)</f>
        <v>46101.466122685197</v>
      </c>
      <c r="BU310" s="51" t="str">
        <f>_xlfn.XLOOKUP(B310,'[2]1. All Calls'!$R:$R,'[2]1. All Calls'!$F:$F,"",0)</f>
        <v>CC-02017224</v>
      </c>
      <c r="BV310" s="51" t="str">
        <f>_xlfn.XLOOKUP(B310,'[2]1. All Calls'!$R:$R,'[2]1. All Calls'!$J:$J,"",0)</f>
        <v>Schedule Service</v>
      </c>
      <c r="BW310" s="53">
        <f>_xlfn.XLOOKUP(B310,'[2]Sch Calls'!$R:$R,'[2]Sch Calls'!$A:$A,"",0)</f>
        <v>46101.466122685197</v>
      </c>
      <c r="BX310" s="51">
        <f>_xlfn.XLOOKUP(B310,'[2]Sch Calls'!$R:$R,'[2]Sch Calls'!$B:$B,"",0)</f>
        <v>14807</v>
      </c>
      <c r="BY310" s="51" t="str">
        <f t="shared" si="247"/>
        <v>16-Sep-26</v>
      </c>
      <c r="BZ310" s="51" t="str">
        <f t="shared" si="247"/>
        <v>16-Sep-26</v>
      </c>
      <c r="CA310" s="51" t="str">
        <f t="shared" si="221"/>
        <v>20-Dec-26</v>
      </c>
      <c r="CB310" s="51" t="str">
        <f t="shared" si="222"/>
        <v>17-Sep-27</v>
      </c>
      <c r="CC310" s="51" t="str">
        <f t="shared" si="223"/>
        <v>13-Sep-27</v>
      </c>
      <c r="CD310" s="51" t="str">
        <f t="shared" si="224"/>
        <v>20-Mar-27</v>
      </c>
      <c r="CE310" s="51">
        <f t="shared" ca="1" si="248"/>
        <v>75</v>
      </c>
      <c r="CF310" s="51">
        <f t="shared" ca="1" si="248"/>
        <v>75</v>
      </c>
      <c r="CG310" s="51">
        <f t="shared" ca="1" si="225"/>
        <v>75</v>
      </c>
      <c r="CH310" s="51">
        <f t="shared" ca="1" si="226"/>
        <v>75</v>
      </c>
      <c r="CI310" s="51">
        <f t="shared" ca="1" si="227"/>
        <v>263</v>
      </c>
      <c r="CJ310" s="51">
        <f t="shared" ca="1" si="228"/>
        <v>75</v>
      </c>
      <c r="CK310" s="51">
        <f t="shared" ca="1" si="245"/>
        <v>750</v>
      </c>
      <c r="CL310" s="51">
        <f t="shared" ca="1" si="245"/>
        <v>750</v>
      </c>
      <c r="CM310" s="51">
        <f t="shared" ca="1" si="245"/>
        <v>750</v>
      </c>
      <c r="CN310" s="51">
        <f t="shared" ca="1" si="245"/>
        <v>750</v>
      </c>
      <c r="CO310" s="51">
        <f t="shared" ca="1" si="245"/>
        <v>2630</v>
      </c>
      <c r="CP310" s="51">
        <f t="shared" ca="1" si="245"/>
        <v>750</v>
      </c>
      <c r="CQ310" s="51">
        <f t="shared" ca="1" si="246"/>
        <v>1250</v>
      </c>
      <c r="CR310" s="51">
        <f t="shared" ca="1" si="246"/>
        <v>1250</v>
      </c>
      <c r="CS310" s="51">
        <f t="shared" ca="1" si="246"/>
        <v>3250</v>
      </c>
      <c r="CT310" s="51">
        <f t="shared" ca="1" si="246"/>
        <v>3250</v>
      </c>
      <c r="CU310" s="51">
        <f t="shared" ca="1" si="246"/>
        <v>1396</v>
      </c>
      <c r="CV310" s="54">
        <f t="shared" ca="1" si="246"/>
        <v>3250</v>
      </c>
      <c r="CW310" s="25" t="s">
        <v>195</v>
      </c>
      <c r="CX310" s="55">
        <v>0.56999999999999995</v>
      </c>
      <c r="CY310" s="55"/>
      <c r="CZ310" s="26">
        <v>0</v>
      </c>
      <c r="DA310" s="26">
        <v>0</v>
      </c>
      <c r="DB310" s="26">
        <v>0</v>
      </c>
      <c r="DC310" s="26">
        <v>0</v>
      </c>
      <c r="DD310" s="26">
        <v>0</v>
      </c>
      <c r="DE310" s="26">
        <v>0</v>
      </c>
      <c r="DF310" s="26">
        <v>0</v>
      </c>
      <c r="DG310" s="26">
        <v>0</v>
      </c>
      <c r="DH310" s="26">
        <v>0</v>
      </c>
      <c r="DI310" s="26">
        <v>0</v>
      </c>
      <c r="DJ310" s="26">
        <v>0</v>
      </c>
      <c r="DK310" s="26">
        <v>0</v>
      </c>
      <c r="DL310" s="27">
        <f t="shared" si="229"/>
        <v>46176.466122685197</v>
      </c>
      <c r="DM310" s="28">
        <f t="shared" ca="1" si="230"/>
        <v>0</v>
      </c>
      <c r="DN310" s="56">
        <f>_xlfn.XLOOKUP(B310,'[2]1. All Calls'!$R:$R,'[2]1. All Calls'!$A:$A,"",0)</f>
        <v>46101.466122685197</v>
      </c>
      <c r="DO310" s="57" t="str">
        <f ca="1">VLOOKUP(DM310,[1]Validation!$B$20:$C$25,2,0)</f>
        <v>Within 3 months</v>
      </c>
      <c r="DP310" s="58" t="str">
        <f>_xlfn.XLOOKUP(B310,'[1]Active AMCs- Dealer'!E:E,'[1]Active AMCs- Dealer'!L:L,"Not in AMC",0)</f>
        <v>Expired</v>
      </c>
      <c r="DQ310" s="50" t="s">
        <v>238</v>
      </c>
      <c r="DR310" s="29" t="str">
        <f>_xlfn.XLOOKUP(B310,'[2]1. All Calls'!$R:$R,'[2]1. All Calls'!$F:$F,"",0)</f>
        <v>CC-02017224</v>
      </c>
      <c r="DS310" s="29" t="str">
        <f>_xlfn.XLOOKUP(B310,'[2]1. All Calls'!$R:$R,'[2]1. All Calls'!$AB:$AB,"",0)</f>
        <v>Attend the site for scheduled service so change air filter, oil filter, air oil separator, motor greasing and oil. Then start the unit found running ok.</v>
      </c>
      <c r="DT310" s="30">
        <f>_xlfn.XLOOKUP(DR310,'[2]1. All Calls'!$F:$F,'[2]1. All Calls'!$A:$A,"",0)</f>
        <v>46101.466122685197</v>
      </c>
      <c r="DU310" s="31">
        <f>_xlfn.XLOOKUP(DR310,'[2]1. All Calls'!$F:$F,'[2]1. All Calls'!$B:$B,"",0)</f>
        <v>14807</v>
      </c>
      <c r="DV310" s="31">
        <f>_xlfn.XLOOKUP(B310,[1]MDA_Assets!D:D,[1]MDA_Assets!N:N,"",0)</f>
        <v>8995</v>
      </c>
      <c r="DW310" s="31">
        <f>_xlfn.XLOOKUP(B310,[1]MDA_Assets!D:D,[1]MDA_Assets!O:O,"",0)</f>
        <v>5811</v>
      </c>
      <c r="DX310" s="32" t="str">
        <f>_xlfn.XLOOKUP(B310,[1]MDA_Assets!D:D,[1]MDA_Assets!Q:Q,"",0)</f>
        <v>XD</v>
      </c>
      <c r="DY310" s="33">
        <f>_xlfn.XLOOKUP(B310,[1]MDA_Assets!D:D,[1]MDA_Assets!R:R,"",0)</f>
        <v>46101</v>
      </c>
      <c r="DZ310" s="33">
        <f>_xlfn.XLOOKUP(B310,[1]MDA_Assets!D:D,[1]MDA_Assets!S:S,"",0)</f>
        <v>46101</v>
      </c>
      <c r="EA310" s="33">
        <f>_xlfn.XLOOKUP(B310,[1]MDA_Assets!D:D,[1]MDA_Assets!T:T,"",0)</f>
        <v>46101</v>
      </c>
      <c r="EB310" s="33">
        <f>_xlfn.XLOOKUP(B310,[1]MDA_Assets!D:D,[1]MDA_Assets!U:U,"",0)</f>
        <v>46101</v>
      </c>
      <c r="EC310" s="33">
        <f>_xlfn.XLOOKUP(B310,[1]MDA_Assets!D:D,[1]MDA_Assets!V:V,"",0)</f>
        <v>46101</v>
      </c>
      <c r="ED310" s="33">
        <f>_xlfn.XLOOKUP(B310,[1]MDA_Assets!D:D,[1]MDA_Assets!W:W,"",0)</f>
        <v>45913</v>
      </c>
      <c r="EE310" s="32" t="str">
        <f>_xlfn.XLOOKUP(B310,[1]MDA_Assets!D:D,[1]MDA_Assets!X:X,"",0)</f>
        <v>Yes</v>
      </c>
      <c r="EF310" s="33">
        <f>_xlfn.XLOOKUP(B310,[1]MDA_Assets!D:D,[1]MDA_Assets!Y:Y,"",0)</f>
        <v>0</v>
      </c>
      <c r="EG310" s="33">
        <f>_xlfn.XLOOKUP(B310,[1]MDA_Assets!D:D,[1]MDA_Assets!Z:Z,"",0)</f>
        <v>0</v>
      </c>
      <c r="EH310" s="33">
        <f>_xlfn.XLOOKUP(B310,[1]MDA_Assets!D:D,[1]MDA_Assets!AA:AA,"",0)</f>
        <v>0</v>
      </c>
      <c r="EI310" s="34">
        <f>_xlfn.XLOOKUP(B310,[1]MDA_Assets!D:D,[1]MDA_Assets!P:P,"",0)</f>
        <v>10</v>
      </c>
      <c r="EJ310" s="35" t="str">
        <f>_xlfn.XLOOKUP(B310,[1]MDA_Assets!D:D,[1]MDA_Assets!AB:AB,"",0)</f>
        <v>2000</v>
      </c>
      <c r="EK310" s="35" t="str">
        <f>_xlfn.XLOOKUP(B310,[1]MDA_Assets!D:D,[1]MDA_Assets!AC:AC,"",0)</f>
        <v>2000</v>
      </c>
      <c r="EL310" s="35" t="str">
        <f>_xlfn.XLOOKUP(B310,[1]MDA_Assets!D:D,[1]MDA_Assets!AD:AD,"",0)</f>
        <v>4000</v>
      </c>
      <c r="EM310" s="35" t="str">
        <f>_xlfn.XLOOKUP(B310,[1]MDA_Assets!D:D,[1]MDA_Assets!AE:AE,"",0)</f>
        <v>4000</v>
      </c>
      <c r="EN310" s="35" t="str">
        <f>_xlfn.XLOOKUP(B310,[1]MDA_Assets!D:D,[1]MDA_Assets!AF:AF,"",0)</f>
        <v>4026</v>
      </c>
      <c r="EO310" s="35" t="str">
        <f>_xlfn.XLOOKUP(B310,[1]MDA_Assets!D:D,[1]MDA_Assets!AG:AG,"",0)</f>
        <v>4000</v>
      </c>
      <c r="EP310" s="36">
        <f t="shared" si="249"/>
        <v>180</v>
      </c>
      <c r="EQ310" s="36">
        <f t="shared" si="249"/>
        <v>180</v>
      </c>
      <c r="ER310" s="36">
        <f t="shared" si="231"/>
        <v>365</v>
      </c>
      <c r="ES310" s="36">
        <f t="shared" si="232"/>
        <v>365</v>
      </c>
      <c r="ET310" s="36">
        <f t="shared" si="233"/>
        <v>592</v>
      </c>
      <c r="EU310" s="36">
        <f t="shared" si="234"/>
        <v>365</v>
      </c>
      <c r="EV310" s="36" t="str">
        <f t="shared" si="235"/>
        <v/>
      </c>
      <c r="EW310" s="36" t="str">
        <f t="shared" si="207"/>
        <v/>
      </c>
      <c r="EX310" s="36" t="str">
        <f t="shared" si="208"/>
        <v/>
      </c>
      <c r="EY310" s="36">
        <f t="shared" si="206"/>
        <v>5.81</v>
      </c>
      <c r="EZ310" s="36">
        <f t="shared" si="206"/>
        <v>5.81</v>
      </c>
      <c r="FA310" s="36">
        <f t="shared" si="206"/>
        <v>11.78</v>
      </c>
      <c r="FB310" s="36">
        <f t="shared" si="206"/>
        <v>11.78</v>
      </c>
      <c r="FC310" s="36">
        <f t="shared" si="206"/>
        <v>19.100000000000001</v>
      </c>
      <c r="FD310" s="36">
        <f t="shared" si="206"/>
        <v>11.78</v>
      </c>
      <c r="FE310" s="36" t="str">
        <f t="shared" si="252"/>
        <v/>
      </c>
      <c r="FF310" s="36" t="str">
        <f t="shared" si="252"/>
        <v/>
      </c>
      <c r="FG310" s="36" t="str">
        <f t="shared" si="252"/>
        <v/>
      </c>
      <c r="FH310" s="37" t="str" cm="1">
        <f t="array" ref="FH310">_xlfn.IFS(EY310="", "No Data", EY310&lt;0, "Negative/Future", EY310=0, "Zero Days", EY310&lt;=3, "&lt; 3 Months", EY310&lt;=6, "3 to 6 Months", EY310&lt;=9, "6 to 9 Months", EY310&lt;=12, "9 to 12 Months", EY310&lt;=15, "12 to 15 Months", EY310&lt;=18, "15 to 18 Months", EY310&lt;=24, "18 to 24 Months", EY310&gt;24, "&gt; 24 Months")</f>
        <v>3 to 6 Months</v>
      </c>
      <c r="FI310" s="37" t="str" cm="1">
        <f t="array" ref="FI310">_xlfn.IFS(EZ310="", "No Data", EZ310&lt;0, "Negative/Future", EZ310=0, "Zero Days", EZ310&lt;=3, "&lt; 3 Months", EZ310&lt;=6, "3 to 6 Months", EZ310&lt;=9, "6 to 9 Months", EZ310&lt;=12, "9 to 12 Months", EZ310&lt;=15, "12 to 15 Months", EZ310&lt;=18, "15 to 18 Months", EZ310&lt;=24, "18 to 24 Months", EZ310&gt;24, "&gt; 24 Months")</f>
        <v>3 to 6 Months</v>
      </c>
      <c r="FJ310" s="37" t="str" cm="1">
        <f t="array" ref="FJ310">_xlfn.IFS(FA310="", "No Data", FA310&lt;0, "Negative/Future", FA310=0, "Zero Days", FA310&lt;=3, "&lt; 3 Months", FA310&lt;=6, "3 to 6 Months", FA310&lt;=9, "6 to 9 Months", FA310&lt;=12, "9 to 12 Months", FA310&lt;=15, "12 to 15 Months", FA310&lt;=18, "15 to 18 Months", FA310&lt;=24, "18 to 24 Months", FA310&gt;24, "&gt; 24 Months")</f>
        <v>9 to 12 Months</v>
      </c>
      <c r="FK310" s="37" t="str" cm="1">
        <f t="array" ref="FK310">_xlfn.IFS(FB310="", "No Data", FB310&lt;0, "Negative/Future", FB310=0, "Zero Days", FB310&lt;=3, "&lt; 3 Months", FB310&lt;=6, "3 to 6 Months", FB310&lt;=9, "6 to 9 Months", FB310&lt;=12, "9 to 12 Months", FB310&lt;=15, "12 to 15 Months", FB310&lt;=18, "15 to 18 Months", FB310&lt;=24, "18 to 24 Months", FB310&gt;24, "&gt; 24 Months")</f>
        <v>9 to 12 Months</v>
      </c>
      <c r="FL310" s="37" t="str" cm="1">
        <f t="array" ref="FL310">_xlfn.IFS(FC310="", "No Data", FC310&lt;0, "Negative/Future", FC310=0, "Zero Days", FC310&lt;=3, "&lt; 3 Months", FC310&lt;=6, "3 to 6 Months", FC310&lt;=9, "6 to 9 Months", FC310&lt;=12, "9 to 12 Months", FC310&lt;=15, "12 to 15 Months", FC310&lt;=18, "15 to 18 Months", FC310&lt;=24, "18 to 24 Months", FC310&gt;24, "&gt; 24 Months")</f>
        <v>18 to 24 Months</v>
      </c>
      <c r="FM310" s="37" t="str" cm="1">
        <f t="array" ref="FM310">_xlfn.IFS(FD310="", "No Data", FD310&lt;0, "Negative/Future", FD310=0, "Zero Days", FD310&lt;=3, "&lt; 3 Months", FD310&lt;=6, "3 to 6 Months", FD310&lt;=9, "6 to 9 Months", FD310&lt;=12, "9 to 12 Months", FD310&lt;=15, "12 to 15 Months", FD310&lt;=18, "15 to 18 Months", FD310&lt;=24, "18 to 24 Months", FD310&gt;24, "&gt; 24 Months")</f>
        <v>9 to 12 Months</v>
      </c>
      <c r="FN310" s="37" t="str" cm="1">
        <f t="array" ref="FN310">_xlfn.IFS(FE310="", "No Data", FE310&lt;0, "Negative/Future", FE310=0, "Zero Days", FE310&lt;=3, "&lt; 3 Months", FE310&lt;=6, "3 to 6 Months", FE310&lt;=9, "6 to 9 Months", FE310&lt;=12, "9 to 12 Months", FE310&lt;=15, "12 to 15 Months", FE310&lt;=18, "15 to 18 Months", FE310&lt;=24, "18 to 24 Months", FE310&gt;24, "&gt; 24 Months")</f>
        <v>No Data</v>
      </c>
      <c r="FO310" s="37" t="str" cm="1">
        <f t="array" ref="FO310">_xlfn.IFS(FG310="", "No Data", FG310&lt;0, "Negative/Future", FG310=0, "Zero Days", FG310&lt;=3, "&lt; 3 Months", FG310&lt;=6, "3 to 6 Months", FG310&lt;=9, "6 to 9 Months", FG310&lt;=12, "9 to 12 Months", FG310&lt;=15, "12 to 15 Months", FG310&lt;=18, "15 to 18 Months", FG310&lt;=24, "18 to 24 Months", FG310&gt;24, "&gt; 24 Months")</f>
        <v>No Data</v>
      </c>
      <c r="FP310" s="37" t="str" cm="1">
        <f t="array" ref="FP310">_xlfn.IFS(FF310="", "No Data", FF310&lt;0, "Negative/Future", FF310=0, "Zero Days", FF310&lt;=3, "&lt; 3 Months", FF310&lt;=6, "3 to 6 Months", FF310&lt;=9, "6 to 9 Months", FF310&lt;=12, "9 to 12 Months", FF310&lt;=15, "12 to 15 Months", FF310&lt;=18, "15 to 18 Months", FF310&lt;=24, "18 to 24 Months", FF310&gt;24, "&gt; 24 Months")</f>
        <v>No Data</v>
      </c>
      <c r="FQ310" s="29" t="s">
        <v>1336</v>
      </c>
      <c r="FR310" s="29">
        <v>9708039203</v>
      </c>
      <c r="FS310" s="38" t="str">
        <f>VLOOKUP(_xlfn.XLOOKUP(B310,[1]MDA_Assets!D:D,[1]MDA_Assets!I:I,"",0),[1]Validation!$B$1:$C$8,2,0)</f>
        <v>B</v>
      </c>
      <c r="FT310" s="38" t="s">
        <v>202</v>
      </c>
      <c r="FU310" s="31" t="str">
        <f>_xlfn.XLOOKUP(B310,[1]MDA_Assets!D:D,[1]MDA_Assets!X:X,"",0)</f>
        <v>Yes</v>
      </c>
      <c r="FV310" s="39">
        <v>0</v>
      </c>
      <c r="FW310" s="39">
        <v>0</v>
      </c>
      <c r="FX310" s="39">
        <v>0</v>
      </c>
      <c r="FY310" s="39">
        <v>9</v>
      </c>
      <c r="FZ310" s="40">
        <f t="shared" si="250"/>
        <v>46281</v>
      </c>
      <c r="GA310" s="40">
        <f t="shared" si="250"/>
        <v>46281</v>
      </c>
      <c r="GB310" s="40">
        <f t="shared" si="209"/>
        <v>46466</v>
      </c>
      <c r="GC310" s="40">
        <f t="shared" si="210"/>
        <v>46466</v>
      </c>
      <c r="GD310" s="40">
        <f t="shared" si="211"/>
        <v>46693</v>
      </c>
      <c r="GE310" s="40">
        <f t="shared" si="212"/>
        <v>46278</v>
      </c>
      <c r="GF310" s="40" t="str">
        <f t="shared" si="251"/>
        <v/>
      </c>
      <c r="GG310" s="40" t="str">
        <f t="shared" si="251"/>
        <v/>
      </c>
      <c r="GH310" s="40" t="str">
        <f t="shared" si="251"/>
        <v/>
      </c>
      <c r="GI310" s="39">
        <f t="shared" si="236"/>
        <v>0</v>
      </c>
      <c r="GJ310" s="39">
        <f t="shared" si="237"/>
        <v>0</v>
      </c>
      <c r="GK310" s="39">
        <f t="shared" si="238"/>
        <v>0</v>
      </c>
      <c r="GL310" s="39">
        <f t="shared" si="239"/>
        <v>6</v>
      </c>
    </row>
    <row r="311" spans="1:194" x14ac:dyDescent="0.25">
      <c r="A311" s="19">
        <v>345</v>
      </c>
      <c r="B311" s="43" t="s">
        <v>1528</v>
      </c>
      <c r="C311" s="43" t="s">
        <v>254</v>
      </c>
      <c r="D311" s="43" t="s">
        <v>241</v>
      </c>
      <c r="E311" s="43" t="s">
        <v>2073</v>
      </c>
      <c r="F311" s="43" t="s">
        <v>1529</v>
      </c>
      <c r="G311" s="43" t="s">
        <v>225</v>
      </c>
      <c r="H311" s="43" t="s">
        <v>396</v>
      </c>
      <c r="I311" s="43" t="s">
        <v>192</v>
      </c>
      <c r="J311" s="44">
        <f t="shared" si="213"/>
        <v>45650.541666666664</v>
      </c>
      <c r="K311" s="44">
        <v>45286.541666666664</v>
      </c>
      <c r="L311" s="44">
        <v>44844</v>
      </c>
      <c r="M311" s="43" t="s">
        <v>2435</v>
      </c>
      <c r="N311" s="43" t="s">
        <v>193</v>
      </c>
      <c r="O311" s="44">
        <v>46050.515092592592</v>
      </c>
      <c r="P311" s="43">
        <v>1757</v>
      </c>
      <c r="Q311" s="43"/>
      <c r="R311" s="43">
        <v>1757</v>
      </c>
      <c r="S311" s="43" t="s">
        <v>206</v>
      </c>
      <c r="T311" s="44">
        <v>45285.770833333336</v>
      </c>
      <c r="U311" s="44">
        <v>45285.770833333336</v>
      </c>
      <c r="V311" s="44">
        <v>45285.770833333336</v>
      </c>
      <c r="W311" s="44">
        <v>45285.770833333336</v>
      </c>
      <c r="X311" s="44">
        <v>45285.770833333336</v>
      </c>
      <c r="Y311" s="44">
        <v>45285.770833333336</v>
      </c>
      <c r="Z311" s="43" t="s">
        <v>199</v>
      </c>
      <c r="AA311" s="43"/>
      <c r="AB311" s="44">
        <v>45285.770833333336</v>
      </c>
      <c r="AC311" s="44">
        <v>45285.770833333336</v>
      </c>
      <c r="AD311" s="43"/>
      <c r="AE311" s="43">
        <v>0</v>
      </c>
      <c r="AF311" s="43" t="s">
        <v>1530</v>
      </c>
      <c r="AG311" s="43" t="s">
        <v>1530</v>
      </c>
      <c r="AH311" s="43" t="s">
        <v>508</v>
      </c>
      <c r="AI311" s="43" t="s">
        <v>508</v>
      </c>
      <c r="AJ311" s="43" t="s">
        <v>1531</v>
      </c>
      <c r="AK311" s="43" t="s">
        <v>508</v>
      </c>
      <c r="AL311" s="48"/>
      <c r="AM311" s="48"/>
      <c r="AN311" s="48"/>
      <c r="AO311" s="48"/>
      <c r="AP311" s="48"/>
      <c r="AQ311" s="48"/>
      <c r="AR311" s="46">
        <v>45650</v>
      </c>
      <c r="AS311" s="46">
        <v>45650</v>
      </c>
      <c r="AT311" s="48"/>
      <c r="AU311" s="43">
        <v>1</v>
      </c>
      <c r="AV311" s="43">
        <v>0</v>
      </c>
      <c r="AW311" s="43">
        <v>0</v>
      </c>
      <c r="AX311" s="51" t="s">
        <v>1532</v>
      </c>
      <c r="AY311" s="51" t="s">
        <v>211</v>
      </c>
      <c r="AZ311" s="51" t="s">
        <v>198</v>
      </c>
      <c r="BA311" s="20" t="str">
        <f t="shared" ca="1" si="244"/>
        <v/>
      </c>
      <c r="BB311" s="20" t="str">
        <f t="shared" ca="1" si="244"/>
        <v/>
      </c>
      <c r="BC311" s="20" t="str">
        <f t="shared" ca="1" si="244"/>
        <v/>
      </c>
      <c r="BD311" s="20" t="str">
        <f t="shared" ca="1" si="244"/>
        <v/>
      </c>
      <c r="BE311" s="20" t="str">
        <f t="shared" ca="1" si="244"/>
        <v/>
      </c>
      <c r="BF311" s="20" t="str">
        <f t="shared" ca="1" si="244"/>
        <v/>
      </c>
      <c r="BG311" s="21">
        <f t="shared" ca="1" si="241"/>
        <v>1</v>
      </c>
      <c r="BH311" s="21">
        <f t="shared" ca="1" si="241"/>
        <v>1</v>
      </c>
      <c r="BI311" s="21" t="str">
        <f t="shared" ca="1" si="241"/>
        <v/>
      </c>
      <c r="BJ311" s="22">
        <f t="shared" ca="1" si="214"/>
        <v>2</v>
      </c>
      <c r="BK311" s="21">
        <f t="shared" si="215"/>
        <v>0</v>
      </c>
      <c r="BL311" s="22">
        <f t="shared" ca="1" si="216"/>
        <v>1757</v>
      </c>
      <c r="BM311" s="22">
        <f t="shared" ca="1" si="217"/>
        <v>0</v>
      </c>
      <c r="BN311" s="23">
        <f t="shared" ca="1" si="218"/>
        <v>1757</v>
      </c>
      <c r="BO311" s="24">
        <f t="shared" ca="1" si="219"/>
        <v>0</v>
      </c>
      <c r="BP311" s="51" t="str">
        <f>_xlfn.XLOOKUP(E311,[1]Validation!E:E,[1]Validation!F:F,"")</f>
        <v>EN11</v>
      </c>
      <c r="BQ311" s="51" t="str">
        <f>_xlfn.XLOOKUP(BP311,[1]Validation!F:F,[1]Validation!G:G,"")</f>
        <v>EN11 to EN22</v>
      </c>
      <c r="BR311" s="52" t="str">
        <f>VLOOKUP(G311,[1]Validation!$B$1:$C$9,2,0)</f>
        <v>C</v>
      </c>
      <c r="BS311" s="51">
        <f t="shared" ca="1" si="220"/>
        <v>29</v>
      </c>
      <c r="BT311" s="53">
        <f>_xlfn.XLOOKUP(B311,'[2]1. All Calls'!$R:$R,'[2]1. All Calls'!$A:$A,"",0)</f>
        <v>46050.742696759298</v>
      </c>
      <c r="BU311" s="51" t="str">
        <f>_xlfn.XLOOKUP(B311,'[2]1. All Calls'!$R:$R,'[2]1. All Calls'!$F:$F,"",0)</f>
        <v>CC-01956328</v>
      </c>
      <c r="BV311" s="51" t="str">
        <f>_xlfn.XLOOKUP(B311,'[2]1. All Calls'!$R:$R,'[2]1. All Calls'!$J:$J,"",0)</f>
        <v>Sales Call</v>
      </c>
      <c r="BW311" s="53" t="str">
        <f>_xlfn.XLOOKUP(B311,'[2]Sch Calls'!$R:$R,'[2]Sch Calls'!$A:$A,"",0)</f>
        <v/>
      </c>
      <c r="BX311" s="51" t="str">
        <f>_xlfn.XLOOKUP(B311,'[2]Sch Calls'!$R:$R,'[2]Sch Calls'!$B:$B,"",0)</f>
        <v/>
      </c>
      <c r="BY311" s="51" t="str">
        <f t="shared" si="247"/>
        <v>23-Jun-24</v>
      </c>
      <c r="BZ311" s="51" t="str">
        <f t="shared" si="247"/>
        <v>23-Jun-24</v>
      </c>
      <c r="CA311" s="51" t="str">
        <f t="shared" si="221"/>
        <v>26-Sep-24</v>
      </c>
      <c r="CB311" s="51" t="str">
        <f t="shared" si="222"/>
        <v>24-Jun-25</v>
      </c>
      <c r="CC311" s="51" t="str">
        <f t="shared" si="223"/>
        <v>25-Dec-25</v>
      </c>
      <c r="CD311" s="51" t="str">
        <f t="shared" si="224"/>
        <v>25-Dec-24</v>
      </c>
      <c r="CE311" s="51">
        <f t="shared" ca="1" si="248"/>
        <v>890</v>
      </c>
      <c r="CF311" s="51">
        <f t="shared" ca="1" si="248"/>
        <v>890</v>
      </c>
      <c r="CG311" s="51">
        <f t="shared" ca="1" si="225"/>
        <v>890</v>
      </c>
      <c r="CH311" s="51">
        <f t="shared" ca="1" si="226"/>
        <v>890</v>
      </c>
      <c r="CI311" s="51">
        <f t="shared" ca="1" si="227"/>
        <v>890</v>
      </c>
      <c r="CJ311" s="51">
        <f t="shared" ca="1" si="228"/>
        <v>890</v>
      </c>
      <c r="CK311" s="51">
        <f t="shared" ca="1" si="245"/>
        <v>0</v>
      </c>
      <c r="CL311" s="51">
        <f t="shared" ca="1" si="245"/>
        <v>0</v>
      </c>
      <c r="CM311" s="51">
        <f t="shared" ca="1" si="245"/>
        <v>0</v>
      </c>
      <c r="CN311" s="51">
        <f t="shared" ca="1" si="245"/>
        <v>0</v>
      </c>
      <c r="CO311" s="51">
        <f t="shared" ca="1" si="245"/>
        <v>0</v>
      </c>
      <c r="CP311" s="51">
        <f t="shared" ca="1" si="245"/>
        <v>0</v>
      </c>
      <c r="CQ311" s="51">
        <f t="shared" ca="1" si="246"/>
        <v>243</v>
      </c>
      <c r="CR311" s="51">
        <f t="shared" ca="1" si="246"/>
        <v>243</v>
      </c>
      <c r="CS311" s="51">
        <f t="shared" ca="1" si="246"/>
        <v>2243</v>
      </c>
      <c r="CT311" s="51">
        <f t="shared" ca="1" si="246"/>
        <v>2243</v>
      </c>
      <c r="CU311" s="51">
        <f t="shared" ca="1" si="246"/>
        <v>6243</v>
      </c>
      <c r="CV311" s="54">
        <f t="shared" ca="1" si="246"/>
        <v>2243</v>
      </c>
      <c r="CW311" s="25" t="s">
        <v>195</v>
      </c>
      <c r="CX311" s="55">
        <v>0</v>
      </c>
      <c r="CY311" s="55"/>
      <c r="CZ311" s="26" t="s">
        <v>227</v>
      </c>
      <c r="DA311" s="26" t="s">
        <v>227</v>
      </c>
      <c r="DB311" s="26" t="s">
        <v>227</v>
      </c>
      <c r="DC311" s="26" t="s">
        <v>227</v>
      </c>
      <c r="DD311" s="26" t="s">
        <v>227</v>
      </c>
      <c r="DE311" s="26" t="s">
        <v>227</v>
      </c>
      <c r="DF311" s="26" t="s">
        <v>227</v>
      </c>
      <c r="DG311" s="26" t="s">
        <v>227</v>
      </c>
      <c r="DH311" s="26" t="s">
        <v>227</v>
      </c>
      <c r="DI311" s="26" t="s">
        <v>227</v>
      </c>
      <c r="DJ311" s="26" t="s">
        <v>227</v>
      </c>
      <c r="DK311" s="26" t="s">
        <v>227</v>
      </c>
      <c r="DL311" s="27">
        <f t="shared" si="229"/>
        <v>46125.742696759298</v>
      </c>
      <c r="DM311" s="28">
        <f t="shared" ca="1" si="230"/>
        <v>1</v>
      </c>
      <c r="DN311" s="56">
        <f>_xlfn.XLOOKUP(B311,'[2]1. All Calls'!$R:$R,'[2]1. All Calls'!$A:$A,"",0)</f>
        <v>46050.742696759298</v>
      </c>
      <c r="DO311" s="57" t="str">
        <f ca="1">VLOOKUP(DM311,[1]Validation!$B$20:$C$25,2,0)</f>
        <v>Above 3 months</v>
      </c>
      <c r="DP311" s="58" t="str">
        <f>_xlfn.XLOOKUP(B311,'[1]Active AMCs- Dealer'!E:E,'[1]Active AMCs- Dealer'!L:L,"Not in AMC",0)</f>
        <v>Not in AMC</v>
      </c>
      <c r="DQ311" s="50" t="s">
        <v>238</v>
      </c>
      <c r="DR311" s="29" t="str">
        <f>_xlfn.XLOOKUP(B311,'[2]1. All Calls'!$R:$R,'[2]1. All Calls'!$F:$F,"",0)</f>
        <v>CC-01956328</v>
      </c>
      <c r="DS311" s="29" t="str">
        <f>_xlfn.XLOOKUP(B311,'[2]1. All Calls'!$R:$R,'[2]1. All Calls'!$AB:$AB,"",0)</f>
        <v>Sales call carried out for HMR update</v>
      </c>
      <c r="DT311" s="30">
        <f>_xlfn.XLOOKUP(DR311,'[2]1. All Calls'!$F:$F,'[2]1. All Calls'!$A:$A,"",0)</f>
        <v>46050.742696759298</v>
      </c>
      <c r="DU311" s="31">
        <f>_xlfn.XLOOKUP(DR311,'[2]1. All Calls'!$F:$F,'[2]1. All Calls'!$B:$B,"",0)</f>
        <v>1757</v>
      </c>
      <c r="DV311" s="31">
        <f>_xlfn.XLOOKUP(B311,[1]MDA_Assets!D:D,[1]MDA_Assets!N:N,"",0)</f>
        <v>0</v>
      </c>
      <c r="DW311" s="31">
        <f>_xlfn.XLOOKUP(B311,[1]MDA_Assets!D:D,[1]MDA_Assets!O:O,"",0)</f>
        <v>1757</v>
      </c>
      <c r="DX311" s="32" t="str">
        <f>_xlfn.XLOOKUP(B311,[1]MDA_Assets!D:D,[1]MDA_Assets!Q:Q,"",0)</f>
        <v>XD</v>
      </c>
      <c r="DY311" s="33">
        <f>_xlfn.XLOOKUP(B311,[1]MDA_Assets!D:D,[1]MDA_Assets!R:R,"",0)</f>
        <v>45286</v>
      </c>
      <c r="DZ311" s="33">
        <f>_xlfn.XLOOKUP(B311,[1]MDA_Assets!D:D,[1]MDA_Assets!S:S,"",0)</f>
        <v>45286</v>
      </c>
      <c r="EA311" s="33">
        <f>_xlfn.XLOOKUP(B311,[1]MDA_Assets!D:D,[1]MDA_Assets!T:T,"",0)</f>
        <v>45286</v>
      </c>
      <c r="EB311" s="33">
        <f>_xlfn.XLOOKUP(B311,[1]MDA_Assets!D:D,[1]MDA_Assets!U:U,"",0)</f>
        <v>45286</v>
      </c>
      <c r="EC311" s="33">
        <f>_xlfn.XLOOKUP(B311,[1]MDA_Assets!D:D,[1]MDA_Assets!V:V,"",0)</f>
        <v>45286</v>
      </c>
      <c r="ED311" s="33">
        <f>_xlfn.XLOOKUP(B311,[1]MDA_Assets!D:D,[1]MDA_Assets!W:W,"",0)</f>
        <v>45286</v>
      </c>
      <c r="EE311" s="32" t="str">
        <f>_xlfn.XLOOKUP(B311,[1]MDA_Assets!D:D,[1]MDA_Assets!X:X,"",0)</f>
        <v>Yes</v>
      </c>
      <c r="EF311" s="33">
        <f>_xlfn.XLOOKUP(B311,[1]MDA_Assets!D:D,[1]MDA_Assets!Y:Y,"",0)</f>
        <v>45286</v>
      </c>
      <c r="EG311" s="33">
        <f>_xlfn.XLOOKUP(B311,[1]MDA_Assets!D:D,[1]MDA_Assets!Z:Z,"",0)</f>
        <v>0</v>
      </c>
      <c r="EH311" s="33">
        <f>_xlfn.XLOOKUP(B311,[1]MDA_Assets!D:D,[1]MDA_Assets!AA:AA,"",0)</f>
        <v>45286</v>
      </c>
      <c r="EI311" s="34">
        <f>_xlfn.XLOOKUP(B311,[1]MDA_Assets!D:D,[1]MDA_Assets!P:P,"",0)</f>
        <v>0</v>
      </c>
      <c r="EJ311" s="35" t="str">
        <f>_xlfn.XLOOKUP(B311,[1]MDA_Assets!D:D,[1]MDA_Assets!AB:AB,"",0)</f>
        <v>243</v>
      </c>
      <c r="EK311" s="35" t="str">
        <f>_xlfn.XLOOKUP(B311,[1]MDA_Assets!D:D,[1]MDA_Assets!AC:AC,"",0)</f>
        <v>243</v>
      </c>
      <c r="EL311" s="35" t="str">
        <f>_xlfn.XLOOKUP(B311,[1]MDA_Assets!D:D,[1]MDA_Assets!AD:AD,"",0)</f>
        <v>2243</v>
      </c>
      <c r="EM311" s="35" t="str">
        <f>_xlfn.XLOOKUP(B311,[1]MDA_Assets!D:D,[1]MDA_Assets!AE:AE,"",0)</f>
        <v>2243</v>
      </c>
      <c r="EN311" s="35" t="str">
        <f>_xlfn.XLOOKUP(B311,[1]MDA_Assets!D:D,[1]MDA_Assets!AF:AF,"",0)</f>
        <v>6243</v>
      </c>
      <c r="EO311" s="35" t="str">
        <f>_xlfn.XLOOKUP(B311,[1]MDA_Assets!D:D,[1]MDA_Assets!AG:AG,"",0)</f>
        <v>2243</v>
      </c>
      <c r="EP311" s="36" t="str">
        <f t="shared" si="249"/>
        <v/>
      </c>
      <c r="EQ311" s="36" t="str">
        <f t="shared" si="249"/>
        <v/>
      </c>
      <c r="ER311" s="36" t="str">
        <f t="shared" si="231"/>
        <v/>
      </c>
      <c r="ES311" s="36" t="str">
        <f t="shared" si="232"/>
        <v/>
      </c>
      <c r="ET311" s="36" t="str">
        <f t="shared" si="233"/>
        <v/>
      </c>
      <c r="EU311" s="36" t="str">
        <f t="shared" si="234"/>
        <v/>
      </c>
      <c r="EV311" s="36">
        <f t="shared" si="235"/>
        <v>365</v>
      </c>
      <c r="EW311" s="36" t="str">
        <f t="shared" si="207"/>
        <v/>
      </c>
      <c r="EX311" s="36">
        <f t="shared" si="208"/>
        <v>365</v>
      </c>
      <c r="EY311" s="36" t="str">
        <f t="shared" si="206"/>
        <v/>
      </c>
      <c r="EZ311" s="36" t="str">
        <f t="shared" si="206"/>
        <v/>
      </c>
      <c r="FA311" s="36" t="str">
        <f t="shared" si="206"/>
        <v/>
      </c>
      <c r="FB311" s="36" t="str">
        <f t="shared" si="206"/>
        <v/>
      </c>
      <c r="FC311" s="36" t="str">
        <f t="shared" si="206"/>
        <v/>
      </c>
      <c r="FD311" s="36" t="str">
        <f t="shared" si="206"/>
        <v/>
      </c>
      <c r="FE311" s="36">
        <f t="shared" si="252"/>
        <v>11.78</v>
      </c>
      <c r="FF311" s="36" t="str">
        <f t="shared" si="252"/>
        <v/>
      </c>
      <c r="FG311" s="36">
        <f t="shared" si="252"/>
        <v>11.78</v>
      </c>
      <c r="FH311" s="37" t="str" cm="1">
        <f t="array" ref="FH311">_xlfn.IFS(EY311="", "No Data", EY311&lt;0, "Negative/Future", EY311=0, "Zero Days", EY311&lt;=3, "&lt; 3 Months", EY311&lt;=6, "3 to 6 Months", EY311&lt;=9, "6 to 9 Months", EY311&lt;=12, "9 to 12 Months", EY311&lt;=15, "12 to 15 Months", EY311&lt;=18, "15 to 18 Months", EY311&lt;=24, "18 to 24 Months", EY311&gt;24, "&gt; 24 Months")</f>
        <v>No Data</v>
      </c>
      <c r="FI311" s="37" t="str" cm="1">
        <f t="array" ref="FI311">_xlfn.IFS(EZ311="", "No Data", EZ311&lt;0, "Negative/Future", EZ311=0, "Zero Days", EZ311&lt;=3, "&lt; 3 Months", EZ311&lt;=6, "3 to 6 Months", EZ311&lt;=9, "6 to 9 Months", EZ311&lt;=12, "9 to 12 Months", EZ311&lt;=15, "12 to 15 Months", EZ311&lt;=18, "15 to 18 Months", EZ311&lt;=24, "18 to 24 Months", EZ311&gt;24, "&gt; 24 Months")</f>
        <v>No Data</v>
      </c>
      <c r="FJ311" s="37" t="str" cm="1">
        <f t="array" ref="FJ311">_xlfn.IFS(FA311="", "No Data", FA311&lt;0, "Negative/Future", FA311=0, "Zero Days", FA311&lt;=3, "&lt; 3 Months", FA311&lt;=6, "3 to 6 Months", FA311&lt;=9, "6 to 9 Months", FA311&lt;=12, "9 to 12 Months", FA311&lt;=15, "12 to 15 Months", FA311&lt;=18, "15 to 18 Months", FA311&lt;=24, "18 to 24 Months", FA311&gt;24, "&gt; 24 Months")</f>
        <v>No Data</v>
      </c>
      <c r="FK311" s="37" t="str" cm="1">
        <f t="array" ref="FK311">_xlfn.IFS(FB311="", "No Data", FB311&lt;0, "Negative/Future", FB311=0, "Zero Days", FB311&lt;=3, "&lt; 3 Months", FB311&lt;=6, "3 to 6 Months", FB311&lt;=9, "6 to 9 Months", FB311&lt;=12, "9 to 12 Months", FB311&lt;=15, "12 to 15 Months", FB311&lt;=18, "15 to 18 Months", FB311&lt;=24, "18 to 24 Months", FB311&gt;24, "&gt; 24 Months")</f>
        <v>No Data</v>
      </c>
      <c r="FL311" s="37" t="str" cm="1">
        <f t="array" ref="FL311">_xlfn.IFS(FC311="", "No Data", FC311&lt;0, "Negative/Future", FC311=0, "Zero Days", FC311&lt;=3, "&lt; 3 Months", FC311&lt;=6, "3 to 6 Months", FC311&lt;=9, "6 to 9 Months", FC311&lt;=12, "9 to 12 Months", FC311&lt;=15, "12 to 15 Months", FC311&lt;=18, "15 to 18 Months", FC311&lt;=24, "18 to 24 Months", FC311&gt;24, "&gt; 24 Months")</f>
        <v>No Data</v>
      </c>
      <c r="FM311" s="37" t="str" cm="1">
        <f t="array" ref="FM311">_xlfn.IFS(FD311="", "No Data", FD311&lt;0, "Negative/Future", FD311=0, "Zero Days", FD311&lt;=3, "&lt; 3 Months", FD311&lt;=6, "3 to 6 Months", FD311&lt;=9, "6 to 9 Months", FD311&lt;=12, "9 to 12 Months", FD311&lt;=15, "12 to 15 Months", FD311&lt;=18, "15 to 18 Months", FD311&lt;=24, "18 to 24 Months", FD311&gt;24, "&gt; 24 Months")</f>
        <v>No Data</v>
      </c>
      <c r="FN311" s="37" t="str" cm="1">
        <f t="array" ref="FN311">_xlfn.IFS(FE311="", "No Data", FE311&lt;0, "Negative/Future", FE311=0, "Zero Days", FE311&lt;=3, "&lt; 3 Months", FE311&lt;=6, "3 to 6 Months", FE311&lt;=9, "6 to 9 Months", FE311&lt;=12, "9 to 12 Months", FE311&lt;=15, "12 to 15 Months", FE311&lt;=18, "15 to 18 Months", FE311&lt;=24, "18 to 24 Months", FE311&gt;24, "&gt; 24 Months")</f>
        <v>9 to 12 Months</v>
      </c>
      <c r="FO311" s="37" t="str" cm="1">
        <f t="array" ref="FO311">_xlfn.IFS(FG311="", "No Data", FG311&lt;0, "Negative/Future", FG311=0, "Zero Days", FG311&lt;=3, "&lt; 3 Months", FG311&lt;=6, "3 to 6 Months", FG311&lt;=9, "6 to 9 Months", FG311&lt;=12, "9 to 12 Months", FG311&lt;=15, "12 to 15 Months", FG311&lt;=18, "15 to 18 Months", FG311&lt;=24, "18 to 24 Months", FG311&gt;24, "&gt; 24 Months")</f>
        <v>9 to 12 Months</v>
      </c>
      <c r="FP311" s="37" t="str" cm="1">
        <f t="array" ref="FP311">_xlfn.IFS(FF311="", "No Data", FF311&lt;0, "Negative/Future", FF311=0, "Zero Days", FF311&lt;=3, "&lt; 3 Months", FF311&lt;=6, "3 to 6 Months", FF311&lt;=9, "6 to 9 Months", FF311&lt;=12, "9 to 12 Months", FF311&lt;=15, "12 to 15 Months", FF311&lt;=18, "15 to 18 Months", FF311&lt;=24, "18 to 24 Months", FF311&gt;24, "&gt; 24 Months")</f>
        <v>No Data</v>
      </c>
      <c r="FQ311" s="29" t="s">
        <v>1344</v>
      </c>
      <c r="FR311" s="29">
        <v>7004542540</v>
      </c>
      <c r="FS311" s="38" t="str">
        <f>VLOOKUP(_xlfn.XLOOKUP(B311,[1]MDA_Assets!D:D,[1]MDA_Assets!I:I,"",0),[1]Validation!$B$1:$C$8,2,0)</f>
        <v>C</v>
      </c>
      <c r="FT311" s="38" t="s">
        <v>202</v>
      </c>
      <c r="FU311" s="31" t="str">
        <f>_xlfn.XLOOKUP(B311,[1]MDA_Assets!D:D,[1]MDA_Assets!X:X,"",0)</f>
        <v>Yes</v>
      </c>
      <c r="FV311" s="39">
        <v>2</v>
      </c>
      <c r="FW311" s="39">
        <v>0</v>
      </c>
      <c r="FX311" s="39">
        <v>0</v>
      </c>
      <c r="FY311" s="39">
        <v>7</v>
      </c>
      <c r="FZ311" s="40" t="str">
        <f t="shared" si="250"/>
        <v/>
      </c>
      <c r="GA311" s="40" t="str">
        <f t="shared" si="250"/>
        <v/>
      </c>
      <c r="GB311" s="40" t="str">
        <f t="shared" si="209"/>
        <v/>
      </c>
      <c r="GC311" s="40" t="str">
        <f t="shared" si="210"/>
        <v/>
      </c>
      <c r="GD311" s="40" t="str">
        <f t="shared" si="211"/>
        <v/>
      </c>
      <c r="GE311" s="40" t="str">
        <f t="shared" si="212"/>
        <v/>
      </c>
      <c r="GF311" s="40">
        <f t="shared" si="251"/>
        <v>45651</v>
      </c>
      <c r="GG311" s="40" t="str">
        <f t="shared" si="251"/>
        <v/>
      </c>
      <c r="GH311" s="40">
        <f t="shared" si="251"/>
        <v>45651</v>
      </c>
      <c r="GI311" s="39">
        <f t="shared" si="236"/>
        <v>2</v>
      </c>
      <c r="GJ311" s="39">
        <f t="shared" si="237"/>
        <v>0</v>
      </c>
      <c r="GK311" s="39">
        <f t="shared" si="238"/>
        <v>0</v>
      </c>
      <c r="GL311" s="39">
        <f t="shared" si="239"/>
        <v>0</v>
      </c>
    </row>
    <row r="312" spans="1:194" x14ac:dyDescent="0.25">
      <c r="A312" s="19">
        <v>346</v>
      </c>
      <c r="B312" s="43" t="s">
        <v>1533</v>
      </c>
      <c r="C312" s="43" t="s">
        <v>186</v>
      </c>
      <c r="D312" s="43" t="s">
        <v>187</v>
      </c>
      <c r="E312" s="43" t="s">
        <v>1534</v>
      </c>
      <c r="F312" s="43" t="s">
        <v>1279</v>
      </c>
      <c r="G312" s="43" t="s">
        <v>190</v>
      </c>
      <c r="H312" s="43" t="s">
        <v>471</v>
      </c>
      <c r="I312" s="43" t="s">
        <v>192</v>
      </c>
      <c r="J312" s="44">
        <f t="shared" si="213"/>
        <v>45425.5</v>
      </c>
      <c r="K312" s="44">
        <v>45061.5</v>
      </c>
      <c r="L312" s="44">
        <v>44974</v>
      </c>
      <c r="M312" s="43" t="s">
        <v>2436</v>
      </c>
      <c r="N312" s="43" t="s">
        <v>193</v>
      </c>
      <c r="O312" s="44">
        <v>46052.808611111112</v>
      </c>
      <c r="P312" s="43">
        <v>9096</v>
      </c>
      <c r="Q312" s="43">
        <v>7368</v>
      </c>
      <c r="R312" s="43">
        <v>1728</v>
      </c>
      <c r="S312" s="43" t="s">
        <v>206</v>
      </c>
      <c r="T312" s="44">
        <v>45725.770833333336</v>
      </c>
      <c r="U312" s="44">
        <v>45725.770833333336</v>
      </c>
      <c r="V312" s="44">
        <v>45725.770833333336</v>
      </c>
      <c r="W312" s="44">
        <v>45725.770833333336</v>
      </c>
      <c r="X312" s="44">
        <v>45725.770833333336</v>
      </c>
      <c r="Y312" s="44">
        <v>45735.770833333336</v>
      </c>
      <c r="Z312" s="43" t="s">
        <v>199</v>
      </c>
      <c r="AA312" s="43"/>
      <c r="AB312" s="43"/>
      <c r="AC312" s="43"/>
      <c r="AD312" s="43"/>
      <c r="AE312" s="43">
        <v>4</v>
      </c>
      <c r="AF312" s="43" t="s">
        <v>2437</v>
      </c>
      <c r="AG312" s="43" t="s">
        <v>2437</v>
      </c>
      <c r="AH312" s="43" t="s">
        <v>2438</v>
      </c>
      <c r="AI312" s="43" t="s">
        <v>2438</v>
      </c>
      <c r="AJ312" s="43" t="s">
        <v>2439</v>
      </c>
      <c r="AK312" s="43" t="s">
        <v>2438</v>
      </c>
      <c r="AL312" s="46">
        <v>46090</v>
      </c>
      <c r="AM312" s="46">
        <v>45905</v>
      </c>
      <c r="AN312" s="46">
        <v>46090</v>
      </c>
      <c r="AO312" s="46">
        <v>46090</v>
      </c>
      <c r="AP312" s="47">
        <v>46465</v>
      </c>
      <c r="AQ312" s="46">
        <v>46090</v>
      </c>
      <c r="AR312" s="48"/>
      <c r="AS312" s="48"/>
      <c r="AT312" s="48"/>
      <c r="AU312" s="43">
        <v>1</v>
      </c>
      <c r="AV312" s="43">
        <v>0</v>
      </c>
      <c r="AW312" s="43">
        <v>0</v>
      </c>
      <c r="AX312" s="51" t="s">
        <v>550</v>
      </c>
      <c r="AY312" s="51" t="s">
        <v>211</v>
      </c>
      <c r="AZ312" s="51" t="s">
        <v>198</v>
      </c>
      <c r="BA312" s="20">
        <f t="shared" ca="1" si="244"/>
        <v>1</v>
      </c>
      <c r="BB312" s="20">
        <f t="shared" ca="1" si="244"/>
        <v>1</v>
      </c>
      <c r="BC312" s="20">
        <f t="shared" ca="1" si="244"/>
        <v>1</v>
      </c>
      <c r="BD312" s="20">
        <f t="shared" ca="1" si="244"/>
        <v>1</v>
      </c>
      <c r="BE312" s="20">
        <f t="shared" ca="1" si="244"/>
        <v>0</v>
      </c>
      <c r="BF312" s="20">
        <f t="shared" ca="1" si="244"/>
        <v>1</v>
      </c>
      <c r="BG312" s="21" t="str">
        <f t="shared" ca="1" si="241"/>
        <v/>
      </c>
      <c r="BH312" s="21" t="str">
        <f t="shared" ca="1" si="241"/>
        <v/>
      </c>
      <c r="BI312" s="21" t="str">
        <f t="shared" ca="1" si="241"/>
        <v/>
      </c>
      <c r="BJ312" s="22">
        <f t="shared" ca="1" si="214"/>
        <v>5</v>
      </c>
      <c r="BK312" s="21">
        <f t="shared" si="215"/>
        <v>4</v>
      </c>
      <c r="BL312" s="22">
        <f t="shared" ca="1" si="216"/>
        <v>9589</v>
      </c>
      <c r="BM312" s="22">
        <f t="shared" ca="1" si="217"/>
        <v>7767</v>
      </c>
      <c r="BN312" s="23">
        <f t="shared" ca="1" si="218"/>
        <v>1822</v>
      </c>
      <c r="BO312" s="24">
        <f t="shared" ca="1" si="219"/>
        <v>493</v>
      </c>
      <c r="BP312" s="51" t="str">
        <f>_xlfn.XLOOKUP(E312,[1]Validation!E:E,[1]Validation!F:F,"")</f>
        <v>EG30</v>
      </c>
      <c r="BQ312" s="51" t="str">
        <f>_xlfn.XLOOKUP(BP312,[1]Validation!F:F,[1]Validation!G:G,"")</f>
        <v>EG30 to EG45</v>
      </c>
      <c r="BR312" s="52" t="str">
        <f>VLOOKUP(G312,[1]Validation!$B$1:$C$9,2,0)</f>
        <v>B</v>
      </c>
      <c r="BS312" s="51">
        <f t="shared" ca="1" si="220"/>
        <v>37</v>
      </c>
      <c r="BT312" s="53">
        <f>_xlfn.XLOOKUP(B312,'[2]1. All Calls'!$R:$R,'[2]1. All Calls'!$A:$A,"",0)</f>
        <v>46053.036909722199</v>
      </c>
      <c r="BU312" s="51" t="str">
        <f>_xlfn.XLOOKUP(B312,'[2]1. All Calls'!$R:$R,'[2]1. All Calls'!$F:$F,"",0)</f>
        <v>CC-01959442</v>
      </c>
      <c r="BV312" s="51" t="str">
        <f>_xlfn.XLOOKUP(B312,'[2]1. All Calls'!$R:$R,'[2]1. All Calls'!$J:$J,"",0)</f>
        <v>Sales Call</v>
      </c>
      <c r="BW312" s="53">
        <f>_xlfn.XLOOKUP(B312,'[2]Sch Calls'!$R:$R,'[2]Sch Calls'!$A:$A,"",0)</f>
        <v>45493.680555555555</v>
      </c>
      <c r="BX312" s="51">
        <f>_xlfn.XLOOKUP(B312,'[2]Sch Calls'!$R:$R,'[2]Sch Calls'!$B:$B,"",0)</f>
        <v>4011</v>
      </c>
      <c r="BY312" s="51" t="str">
        <f t="shared" si="247"/>
        <v>06-Sep-25</v>
      </c>
      <c r="BZ312" s="51" t="str">
        <f t="shared" si="247"/>
        <v>06-Sep-25</v>
      </c>
      <c r="CA312" s="51" t="str">
        <f t="shared" si="221"/>
        <v>10-Dec-25</v>
      </c>
      <c r="CB312" s="51" t="str">
        <f t="shared" si="222"/>
        <v>07-Sep-26</v>
      </c>
      <c r="CC312" s="51" t="str">
        <f t="shared" si="223"/>
        <v>20-Mar-27</v>
      </c>
      <c r="CD312" s="51" t="str">
        <f t="shared" si="224"/>
        <v>10-Mar-26</v>
      </c>
      <c r="CE312" s="51">
        <f t="shared" ca="1" si="248"/>
        <v>450</v>
      </c>
      <c r="CF312" s="51">
        <f t="shared" ca="1" si="248"/>
        <v>450</v>
      </c>
      <c r="CG312" s="51">
        <f t="shared" ca="1" si="225"/>
        <v>450</v>
      </c>
      <c r="CH312" s="51">
        <f t="shared" ca="1" si="226"/>
        <v>450</v>
      </c>
      <c r="CI312" s="51">
        <f t="shared" ca="1" si="227"/>
        <v>440</v>
      </c>
      <c r="CJ312" s="51">
        <f t="shared" ca="1" si="228"/>
        <v>450</v>
      </c>
      <c r="CK312" s="51">
        <f t="shared" ca="1" si="245"/>
        <v>1800</v>
      </c>
      <c r="CL312" s="51">
        <f t="shared" ca="1" si="245"/>
        <v>1800</v>
      </c>
      <c r="CM312" s="51">
        <f t="shared" ca="1" si="245"/>
        <v>1800</v>
      </c>
      <c r="CN312" s="51">
        <f t="shared" ca="1" si="245"/>
        <v>1800</v>
      </c>
      <c r="CO312" s="51">
        <f t="shared" ca="1" si="245"/>
        <v>1760</v>
      </c>
      <c r="CP312" s="51">
        <f t="shared" ca="1" si="245"/>
        <v>1800</v>
      </c>
      <c r="CQ312" s="51">
        <f t="shared" ca="1" si="246"/>
        <v>-724</v>
      </c>
      <c r="CR312" s="51">
        <f t="shared" ca="1" si="246"/>
        <v>-724</v>
      </c>
      <c r="CS312" s="51">
        <f t="shared" ca="1" si="246"/>
        <v>1276</v>
      </c>
      <c r="CT312" s="51">
        <f t="shared" ca="1" si="246"/>
        <v>1276</v>
      </c>
      <c r="CU312" s="51">
        <f t="shared" ca="1" si="246"/>
        <v>5316</v>
      </c>
      <c r="CV312" s="54">
        <f t="shared" ca="1" si="246"/>
        <v>1276</v>
      </c>
      <c r="CW312" s="25" t="s">
        <v>195</v>
      </c>
      <c r="CX312" s="55">
        <v>0.81</v>
      </c>
      <c r="CY312" s="55"/>
      <c r="CZ312" s="26">
        <v>0</v>
      </c>
      <c r="DA312" s="26">
        <v>0</v>
      </c>
      <c r="DB312" s="26">
        <v>0</v>
      </c>
      <c r="DC312" s="26">
        <v>0</v>
      </c>
      <c r="DD312" s="26">
        <v>0</v>
      </c>
      <c r="DE312" s="26">
        <v>0</v>
      </c>
      <c r="DF312" s="26">
        <v>0</v>
      </c>
      <c r="DG312" s="26">
        <v>0</v>
      </c>
      <c r="DH312" s="26">
        <v>0</v>
      </c>
      <c r="DI312" s="26">
        <v>0</v>
      </c>
      <c r="DJ312" s="26">
        <v>0</v>
      </c>
      <c r="DK312" s="26">
        <v>0</v>
      </c>
      <c r="DL312" s="27">
        <f t="shared" si="229"/>
        <v>46128.036909722199</v>
      </c>
      <c r="DM312" s="28">
        <f t="shared" ca="1" si="230"/>
        <v>1</v>
      </c>
      <c r="DN312" s="56">
        <f>_xlfn.XLOOKUP(B312,'[2]1. All Calls'!$R:$R,'[2]1. All Calls'!$A:$A,"",0)</f>
        <v>46053.036909722199</v>
      </c>
      <c r="DO312" s="57" t="str">
        <f ca="1">VLOOKUP(DM312,[1]Validation!$B$20:$C$25,2,0)</f>
        <v>Above 3 months</v>
      </c>
      <c r="DP312" s="58" t="str">
        <f>_xlfn.XLOOKUP(B312,'[1]Active AMCs- Dealer'!E:E,'[1]Active AMCs- Dealer'!L:L,"Not in AMC",0)</f>
        <v>Not in AMC</v>
      </c>
      <c r="DQ312" s="50" t="s">
        <v>213</v>
      </c>
      <c r="DR312" s="29" t="str">
        <f>_xlfn.XLOOKUP(B312,'[2]1. All Calls'!$R:$R,'[2]1. All Calls'!$F:$F,"",0)</f>
        <v>CC-01959442</v>
      </c>
      <c r="DS312" s="29" t="str">
        <f>_xlfn.XLOOKUP(B312,'[2]1. All Calls'!$R:$R,'[2]1. All Calls'!$AB:$AB,"",0)</f>
        <v>Sales call carried out for HMR update</v>
      </c>
      <c r="DT312" s="30">
        <f>_xlfn.XLOOKUP(DR312,'[2]1. All Calls'!$F:$F,'[2]1. All Calls'!$A:$A,"",0)</f>
        <v>46053.036909722199</v>
      </c>
      <c r="DU312" s="31">
        <f>_xlfn.XLOOKUP(DR312,'[2]1. All Calls'!$F:$F,'[2]1. All Calls'!$B:$B,"",0)</f>
        <v>9096</v>
      </c>
      <c r="DV312" s="31">
        <f>_xlfn.XLOOKUP(B312,[1]MDA_Assets!D:D,[1]MDA_Assets!N:N,"",0)</f>
        <v>7368</v>
      </c>
      <c r="DW312" s="31">
        <f>_xlfn.XLOOKUP(B312,[1]MDA_Assets!D:D,[1]MDA_Assets!O:O,"",0)</f>
        <v>1728</v>
      </c>
      <c r="DX312" s="32" t="str">
        <f>_xlfn.XLOOKUP(B312,[1]MDA_Assets!D:D,[1]MDA_Assets!Q:Q,"",0)</f>
        <v>XD</v>
      </c>
      <c r="DY312" s="33">
        <f>_xlfn.XLOOKUP(B312,[1]MDA_Assets!D:D,[1]MDA_Assets!R:R,"",0)</f>
        <v>45726</v>
      </c>
      <c r="DZ312" s="33">
        <f>_xlfn.XLOOKUP(B312,[1]MDA_Assets!D:D,[1]MDA_Assets!S:S,"",0)</f>
        <v>45726</v>
      </c>
      <c r="EA312" s="33">
        <f>_xlfn.XLOOKUP(B312,[1]MDA_Assets!D:D,[1]MDA_Assets!T:T,"",0)</f>
        <v>45726</v>
      </c>
      <c r="EB312" s="33">
        <f>_xlfn.XLOOKUP(B312,[1]MDA_Assets!D:D,[1]MDA_Assets!U:U,"",0)</f>
        <v>45726</v>
      </c>
      <c r="EC312" s="33">
        <f>_xlfn.XLOOKUP(B312,[1]MDA_Assets!D:D,[1]MDA_Assets!V:V,"",0)</f>
        <v>45726</v>
      </c>
      <c r="ED312" s="33">
        <f>_xlfn.XLOOKUP(B312,[1]MDA_Assets!D:D,[1]MDA_Assets!W:W,"",0)</f>
        <v>45736</v>
      </c>
      <c r="EE312" s="32" t="str">
        <f>_xlfn.XLOOKUP(B312,[1]MDA_Assets!D:D,[1]MDA_Assets!X:X,"",0)</f>
        <v>Yes</v>
      </c>
      <c r="EF312" s="33">
        <f>_xlfn.XLOOKUP(B312,[1]MDA_Assets!D:D,[1]MDA_Assets!Y:Y,"",0)</f>
        <v>0</v>
      </c>
      <c r="EG312" s="33">
        <f>_xlfn.XLOOKUP(B312,[1]MDA_Assets!D:D,[1]MDA_Assets!Z:Z,"",0)</f>
        <v>0</v>
      </c>
      <c r="EH312" s="33">
        <f>_xlfn.XLOOKUP(B312,[1]MDA_Assets!D:D,[1]MDA_Assets!AA:AA,"",0)</f>
        <v>0</v>
      </c>
      <c r="EI312" s="34">
        <f>_xlfn.XLOOKUP(B312,[1]MDA_Assets!D:D,[1]MDA_Assets!P:P,"",0)</f>
        <v>4</v>
      </c>
      <c r="EJ312" s="35" t="str">
        <f>_xlfn.XLOOKUP(B312,[1]MDA_Assets!D:D,[1]MDA_Assets!AB:AB,"",0)</f>
        <v>1076</v>
      </c>
      <c r="EK312" s="35" t="str">
        <f>_xlfn.XLOOKUP(B312,[1]MDA_Assets!D:D,[1]MDA_Assets!AC:AC,"",0)</f>
        <v>1076</v>
      </c>
      <c r="EL312" s="35" t="str">
        <f>_xlfn.XLOOKUP(B312,[1]MDA_Assets!D:D,[1]MDA_Assets!AD:AD,"",0)</f>
        <v>3076</v>
      </c>
      <c r="EM312" s="35" t="str">
        <f>_xlfn.XLOOKUP(B312,[1]MDA_Assets!D:D,[1]MDA_Assets!AE:AE,"",0)</f>
        <v>3076</v>
      </c>
      <c r="EN312" s="35" t="str">
        <f>_xlfn.XLOOKUP(B312,[1]MDA_Assets!D:D,[1]MDA_Assets!AF:AF,"",0)</f>
        <v>7076</v>
      </c>
      <c r="EO312" s="35" t="str">
        <f>_xlfn.XLOOKUP(B312,[1]MDA_Assets!D:D,[1]MDA_Assets!AG:AG,"",0)</f>
        <v>3076</v>
      </c>
      <c r="EP312" s="36">
        <f t="shared" si="249"/>
        <v>365</v>
      </c>
      <c r="EQ312" s="36">
        <f t="shared" si="249"/>
        <v>180</v>
      </c>
      <c r="ER312" s="36">
        <f t="shared" si="231"/>
        <v>365</v>
      </c>
      <c r="ES312" s="36">
        <f t="shared" si="232"/>
        <v>365</v>
      </c>
      <c r="ET312" s="36">
        <f t="shared" si="233"/>
        <v>730</v>
      </c>
      <c r="EU312" s="36">
        <f t="shared" si="234"/>
        <v>365</v>
      </c>
      <c r="EV312" s="36" t="str">
        <f t="shared" si="235"/>
        <v/>
      </c>
      <c r="EW312" s="36" t="str">
        <f t="shared" si="207"/>
        <v/>
      </c>
      <c r="EX312" s="36" t="str">
        <f t="shared" si="208"/>
        <v/>
      </c>
      <c r="EY312" s="36">
        <f t="shared" si="206"/>
        <v>11.78</v>
      </c>
      <c r="EZ312" s="36">
        <f t="shared" si="206"/>
        <v>5.81</v>
      </c>
      <c r="FA312" s="36">
        <f t="shared" si="206"/>
        <v>11.78</v>
      </c>
      <c r="FB312" s="36">
        <f t="shared" si="206"/>
        <v>11.78</v>
      </c>
      <c r="FC312" s="36">
        <f t="shared" si="206"/>
        <v>23.55</v>
      </c>
      <c r="FD312" s="36">
        <f t="shared" si="206"/>
        <v>11.78</v>
      </c>
      <c r="FE312" s="36" t="str">
        <f t="shared" si="252"/>
        <v/>
      </c>
      <c r="FF312" s="36" t="str">
        <f t="shared" si="252"/>
        <v/>
      </c>
      <c r="FG312" s="36" t="str">
        <f t="shared" si="252"/>
        <v/>
      </c>
      <c r="FH312" s="37" t="str" cm="1">
        <f t="array" ref="FH312">_xlfn.IFS(EY312="", "No Data", EY312&lt;0, "Negative/Future", EY312=0, "Zero Days", EY312&lt;=3, "&lt; 3 Months", EY312&lt;=6, "3 to 6 Months", EY312&lt;=9, "6 to 9 Months", EY312&lt;=12, "9 to 12 Months", EY312&lt;=15, "12 to 15 Months", EY312&lt;=18, "15 to 18 Months", EY312&lt;=24, "18 to 24 Months", EY312&gt;24, "&gt; 24 Months")</f>
        <v>9 to 12 Months</v>
      </c>
      <c r="FI312" s="37" t="str" cm="1">
        <f t="array" ref="FI312">_xlfn.IFS(EZ312="", "No Data", EZ312&lt;0, "Negative/Future", EZ312=0, "Zero Days", EZ312&lt;=3, "&lt; 3 Months", EZ312&lt;=6, "3 to 6 Months", EZ312&lt;=9, "6 to 9 Months", EZ312&lt;=12, "9 to 12 Months", EZ312&lt;=15, "12 to 15 Months", EZ312&lt;=18, "15 to 18 Months", EZ312&lt;=24, "18 to 24 Months", EZ312&gt;24, "&gt; 24 Months")</f>
        <v>3 to 6 Months</v>
      </c>
      <c r="FJ312" s="37" t="str" cm="1">
        <f t="array" ref="FJ312">_xlfn.IFS(FA312="", "No Data", FA312&lt;0, "Negative/Future", FA312=0, "Zero Days", FA312&lt;=3, "&lt; 3 Months", FA312&lt;=6, "3 to 6 Months", FA312&lt;=9, "6 to 9 Months", FA312&lt;=12, "9 to 12 Months", FA312&lt;=15, "12 to 15 Months", FA312&lt;=18, "15 to 18 Months", FA312&lt;=24, "18 to 24 Months", FA312&gt;24, "&gt; 24 Months")</f>
        <v>9 to 12 Months</v>
      </c>
      <c r="FK312" s="37" t="str" cm="1">
        <f t="array" ref="FK312">_xlfn.IFS(FB312="", "No Data", FB312&lt;0, "Negative/Future", FB312=0, "Zero Days", FB312&lt;=3, "&lt; 3 Months", FB312&lt;=6, "3 to 6 Months", FB312&lt;=9, "6 to 9 Months", FB312&lt;=12, "9 to 12 Months", FB312&lt;=15, "12 to 15 Months", FB312&lt;=18, "15 to 18 Months", FB312&lt;=24, "18 to 24 Months", FB312&gt;24, "&gt; 24 Months")</f>
        <v>9 to 12 Months</v>
      </c>
      <c r="FL312" s="37" t="str" cm="1">
        <f t="array" ref="FL312">_xlfn.IFS(FC312="", "No Data", FC312&lt;0, "Negative/Future", FC312=0, "Zero Days", FC312&lt;=3, "&lt; 3 Months", FC312&lt;=6, "3 to 6 Months", FC312&lt;=9, "6 to 9 Months", FC312&lt;=12, "9 to 12 Months", FC312&lt;=15, "12 to 15 Months", FC312&lt;=18, "15 to 18 Months", FC312&lt;=24, "18 to 24 Months", FC312&gt;24, "&gt; 24 Months")</f>
        <v>18 to 24 Months</v>
      </c>
      <c r="FM312" s="37" t="str" cm="1">
        <f t="array" ref="FM312">_xlfn.IFS(FD312="", "No Data", FD312&lt;0, "Negative/Future", FD312=0, "Zero Days", FD312&lt;=3, "&lt; 3 Months", FD312&lt;=6, "3 to 6 Months", FD312&lt;=9, "6 to 9 Months", FD312&lt;=12, "9 to 12 Months", FD312&lt;=15, "12 to 15 Months", FD312&lt;=18, "15 to 18 Months", FD312&lt;=24, "18 to 24 Months", FD312&gt;24, "&gt; 24 Months")</f>
        <v>9 to 12 Months</v>
      </c>
      <c r="FN312" s="37" t="str" cm="1">
        <f t="array" ref="FN312">_xlfn.IFS(FE312="", "No Data", FE312&lt;0, "Negative/Future", FE312=0, "Zero Days", FE312&lt;=3, "&lt; 3 Months", FE312&lt;=6, "3 to 6 Months", FE312&lt;=9, "6 to 9 Months", FE312&lt;=12, "9 to 12 Months", FE312&lt;=15, "12 to 15 Months", FE312&lt;=18, "15 to 18 Months", FE312&lt;=24, "18 to 24 Months", FE312&gt;24, "&gt; 24 Months")</f>
        <v>No Data</v>
      </c>
      <c r="FO312" s="37" t="str" cm="1">
        <f t="array" ref="FO312">_xlfn.IFS(FG312="", "No Data", FG312&lt;0, "Negative/Future", FG312=0, "Zero Days", FG312&lt;=3, "&lt; 3 Months", FG312&lt;=6, "3 to 6 Months", FG312&lt;=9, "6 to 9 Months", FG312&lt;=12, "9 to 12 Months", FG312&lt;=15, "12 to 15 Months", FG312&lt;=18, "15 to 18 Months", FG312&lt;=24, "18 to 24 Months", FG312&gt;24, "&gt; 24 Months")</f>
        <v>No Data</v>
      </c>
      <c r="FP312" s="37" t="str" cm="1">
        <f t="array" ref="FP312">_xlfn.IFS(FF312="", "No Data", FF312&lt;0, "Negative/Future", FF312=0, "Zero Days", FF312&lt;=3, "&lt; 3 Months", FF312&lt;=6, "3 to 6 Months", FF312&lt;=9, "6 to 9 Months", FF312&lt;=12, "9 to 12 Months", FF312&lt;=15, "12 to 15 Months", FF312&lt;=18, "15 to 18 Months", FF312&lt;=24, "18 to 24 Months", FF312&gt;24, "&gt; 24 Months")</f>
        <v>No Data</v>
      </c>
      <c r="FQ312" s="29" t="s">
        <v>1280</v>
      </c>
      <c r="FR312" s="29">
        <v>9693768894</v>
      </c>
      <c r="FS312" s="38" t="str">
        <f>VLOOKUP(_xlfn.XLOOKUP(B312,[1]MDA_Assets!D:D,[1]MDA_Assets!I:I,"",0),[1]Validation!$B$1:$C$8,2,0)</f>
        <v>B</v>
      </c>
      <c r="FT312" s="38" t="s">
        <v>202</v>
      </c>
      <c r="FU312" s="31" t="str">
        <f>_xlfn.XLOOKUP(B312,[1]MDA_Assets!D:D,[1]MDA_Assets!X:X,"",0)</f>
        <v>Yes</v>
      </c>
      <c r="FV312" s="39">
        <v>5</v>
      </c>
      <c r="FW312" s="39">
        <v>0</v>
      </c>
      <c r="FX312" s="39">
        <v>0</v>
      </c>
      <c r="FY312" s="39">
        <v>4</v>
      </c>
      <c r="FZ312" s="40">
        <f t="shared" si="250"/>
        <v>46091</v>
      </c>
      <c r="GA312" s="40">
        <f t="shared" si="250"/>
        <v>45906</v>
      </c>
      <c r="GB312" s="40">
        <f t="shared" si="209"/>
        <v>46091</v>
      </c>
      <c r="GC312" s="40">
        <f t="shared" si="210"/>
        <v>46091</v>
      </c>
      <c r="GD312" s="40">
        <f t="shared" si="211"/>
        <v>46456</v>
      </c>
      <c r="GE312" s="40">
        <f t="shared" si="212"/>
        <v>46101</v>
      </c>
      <c r="GF312" s="40" t="str">
        <f t="shared" si="251"/>
        <v/>
      </c>
      <c r="GG312" s="40" t="str">
        <f t="shared" si="251"/>
        <v/>
      </c>
      <c r="GH312" s="40" t="str">
        <f t="shared" si="251"/>
        <v/>
      </c>
      <c r="GI312" s="39">
        <f t="shared" si="236"/>
        <v>1</v>
      </c>
      <c r="GJ312" s="39">
        <f t="shared" si="237"/>
        <v>0</v>
      </c>
      <c r="GK312" s="39">
        <f t="shared" si="238"/>
        <v>0</v>
      </c>
      <c r="GL312" s="39">
        <f t="shared" si="239"/>
        <v>5</v>
      </c>
    </row>
    <row r="313" spans="1:194" x14ac:dyDescent="0.25">
      <c r="A313" s="19">
        <v>347</v>
      </c>
      <c r="B313" s="43" t="s">
        <v>1535</v>
      </c>
      <c r="C313" s="43" t="s">
        <v>186</v>
      </c>
      <c r="D313" s="43" t="s">
        <v>241</v>
      </c>
      <c r="E313" s="43" t="s">
        <v>1536</v>
      </c>
      <c r="F313" s="43" t="s">
        <v>879</v>
      </c>
      <c r="G313" s="43" t="s">
        <v>190</v>
      </c>
      <c r="H313" s="43" t="s">
        <v>880</v>
      </c>
      <c r="I313" s="43" t="s">
        <v>192</v>
      </c>
      <c r="J313" s="44">
        <f t="shared" si="213"/>
        <v>45714.520833333336</v>
      </c>
      <c r="K313" s="44">
        <v>45350.520833333336</v>
      </c>
      <c r="L313" s="44">
        <v>45314</v>
      </c>
      <c r="M313" s="43" t="s">
        <v>3055</v>
      </c>
      <c r="N313" s="43" t="s">
        <v>434</v>
      </c>
      <c r="O313" s="44">
        <v>46120.427037037036</v>
      </c>
      <c r="P313" s="43">
        <v>11084</v>
      </c>
      <c r="Q313" s="43">
        <v>8164</v>
      </c>
      <c r="R313" s="43">
        <v>2920</v>
      </c>
      <c r="S313" s="43" t="s">
        <v>206</v>
      </c>
      <c r="T313" s="44">
        <v>46119.770833333336</v>
      </c>
      <c r="U313" s="44">
        <v>46119.770833333336</v>
      </c>
      <c r="V313" s="44">
        <v>46119.770833333336</v>
      </c>
      <c r="W313" s="44">
        <v>46119.770833333336</v>
      </c>
      <c r="X313" s="44">
        <v>46119.770833333336</v>
      </c>
      <c r="Y313" s="44">
        <v>45895.770833333336</v>
      </c>
      <c r="Z313" s="43" t="s">
        <v>199</v>
      </c>
      <c r="AA313" s="43"/>
      <c r="AB313" s="43"/>
      <c r="AC313" s="43"/>
      <c r="AD313" s="43"/>
      <c r="AE313" s="43">
        <v>5</v>
      </c>
      <c r="AF313" s="43" t="s">
        <v>281</v>
      </c>
      <c r="AG313" s="43" t="s">
        <v>281</v>
      </c>
      <c r="AH313" s="43" t="s">
        <v>285</v>
      </c>
      <c r="AI313" s="43" t="s">
        <v>285</v>
      </c>
      <c r="AJ313" s="43" t="s">
        <v>1395</v>
      </c>
      <c r="AK313" s="43" t="s">
        <v>285</v>
      </c>
      <c r="AL313" s="47">
        <v>46484</v>
      </c>
      <c r="AM313" s="47">
        <v>46299</v>
      </c>
      <c r="AN313" s="47">
        <v>46484</v>
      </c>
      <c r="AO313" s="47">
        <v>46484</v>
      </c>
      <c r="AP313" s="47">
        <v>46625</v>
      </c>
      <c r="AQ313" s="47">
        <v>46484</v>
      </c>
      <c r="AR313" s="48"/>
      <c r="AS313" s="48"/>
      <c r="AT313" s="48"/>
      <c r="AU313" s="43">
        <v>0</v>
      </c>
      <c r="AV313" s="43">
        <v>0</v>
      </c>
      <c r="AW313" s="43">
        <v>0</v>
      </c>
      <c r="AX313" s="51" t="s">
        <v>3242</v>
      </c>
      <c r="AY313" s="51" t="s">
        <v>3242</v>
      </c>
      <c r="AZ313" s="51" t="s">
        <v>268</v>
      </c>
      <c r="BA313" s="20">
        <f t="shared" ca="1" si="244"/>
        <v>0</v>
      </c>
      <c r="BB313" s="20">
        <f t="shared" ca="1" si="244"/>
        <v>0</v>
      </c>
      <c r="BC313" s="20">
        <f t="shared" ca="1" si="244"/>
        <v>0</v>
      </c>
      <c r="BD313" s="20">
        <f t="shared" ca="1" si="244"/>
        <v>0</v>
      </c>
      <c r="BE313" s="20">
        <f t="shared" ca="1" si="244"/>
        <v>0</v>
      </c>
      <c r="BF313" s="20">
        <f t="shared" ca="1" si="244"/>
        <v>0</v>
      </c>
      <c r="BG313" s="21" t="str">
        <f t="shared" ca="1" si="241"/>
        <v/>
      </c>
      <c r="BH313" s="21" t="str">
        <f t="shared" ca="1" si="241"/>
        <v/>
      </c>
      <c r="BI313" s="21" t="str">
        <f t="shared" ca="1" si="241"/>
        <v/>
      </c>
      <c r="BJ313" s="22">
        <f t="shared" ca="1" si="214"/>
        <v>0</v>
      </c>
      <c r="BK313" s="21">
        <f t="shared" si="215"/>
        <v>5</v>
      </c>
      <c r="BL313" s="22">
        <f t="shared" ca="1" si="216"/>
        <v>11362</v>
      </c>
      <c r="BM313" s="22">
        <f t="shared" ca="1" si="217"/>
        <v>8408</v>
      </c>
      <c r="BN313" s="23">
        <f t="shared" ca="1" si="218"/>
        <v>2954</v>
      </c>
      <c r="BO313" s="24">
        <f t="shared" ca="1" si="219"/>
        <v>278</v>
      </c>
      <c r="BP313" s="51" t="str">
        <f>_xlfn.XLOOKUP(E313,[1]Validation!E:E,[1]Validation!F:F,"")</f>
        <v>EQ15</v>
      </c>
      <c r="BQ313" s="51" t="str">
        <f>_xlfn.XLOOKUP(BP313,[1]Validation!F:F,[1]Validation!G:G,"")</f>
        <v>EQ11 to EQ22</v>
      </c>
      <c r="BR313" s="52" t="str">
        <f>VLOOKUP(G313,[1]Validation!$B$1:$C$9,2,0)</f>
        <v>B</v>
      </c>
      <c r="BS313" s="51">
        <f t="shared" ca="1" si="220"/>
        <v>27</v>
      </c>
      <c r="BT313" s="53">
        <f>_xlfn.XLOOKUP(B313,'[2]1. All Calls'!$R:$R,'[2]1. All Calls'!$A:$A,"",0)</f>
        <v>46120.459421296298</v>
      </c>
      <c r="BU313" s="51" t="str">
        <f>_xlfn.XLOOKUP(B313,'[2]1. All Calls'!$R:$R,'[2]1. All Calls'!$F:$F,"",0)</f>
        <v>CC-02039834</v>
      </c>
      <c r="BV313" s="51" t="str">
        <f>_xlfn.XLOOKUP(B313,'[2]1. All Calls'!$R:$R,'[2]1. All Calls'!$J:$J,"",0)</f>
        <v>Schedule Service</v>
      </c>
      <c r="BW313" s="53">
        <f>_xlfn.XLOOKUP(B313,'[2]Sch Calls'!$R:$R,'[2]Sch Calls'!$A:$A,"",0)</f>
        <v>46120.459421296298</v>
      </c>
      <c r="BX313" s="51">
        <f>_xlfn.XLOOKUP(B313,'[2]Sch Calls'!$R:$R,'[2]Sch Calls'!$B:$B,"",0)</f>
        <v>11084</v>
      </c>
      <c r="BY313" s="51" t="str">
        <f t="shared" si="247"/>
        <v>05-Oct-26</v>
      </c>
      <c r="BZ313" s="51" t="str">
        <f t="shared" si="247"/>
        <v>05-Oct-26</v>
      </c>
      <c r="CA313" s="51" t="str">
        <f t="shared" si="221"/>
        <v>08-Jan-27</v>
      </c>
      <c r="CB313" s="51" t="str">
        <f t="shared" si="222"/>
        <v>06-Oct-27</v>
      </c>
      <c r="CC313" s="51" t="str">
        <f t="shared" si="223"/>
        <v>27-Aug-27</v>
      </c>
      <c r="CD313" s="51" t="str">
        <f t="shared" si="224"/>
        <v>08-Apr-27</v>
      </c>
      <c r="CE313" s="51">
        <f t="shared" ca="1" si="248"/>
        <v>56</v>
      </c>
      <c r="CF313" s="51">
        <f t="shared" ca="1" si="248"/>
        <v>56</v>
      </c>
      <c r="CG313" s="51">
        <f t="shared" ca="1" si="225"/>
        <v>56</v>
      </c>
      <c r="CH313" s="51">
        <f t="shared" ca="1" si="226"/>
        <v>56</v>
      </c>
      <c r="CI313" s="51">
        <f t="shared" ca="1" si="227"/>
        <v>280</v>
      </c>
      <c r="CJ313" s="51">
        <f t="shared" ca="1" si="228"/>
        <v>56</v>
      </c>
      <c r="CK313" s="51">
        <f t="shared" ca="1" si="245"/>
        <v>280</v>
      </c>
      <c r="CL313" s="51">
        <f t="shared" ca="1" si="245"/>
        <v>280</v>
      </c>
      <c r="CM313" s="51">
        <f t="shared" ca="1" si="245"/>
        <v>280</v>
      </c>
      <c r="CN313" s="51">
        <f t="shared" ca="1" si="245"/>
        <v>280</v>
      </c>
      <c r="CO313" s="51">
        <f t="shared" ca="1" si="245"/>
        <v>1400</v>
      </c>
      <c r="CP313" s="51">
        <f t="shared" ca="1" si="245"/>
        <v>280</v>
      </c>
      <c r="CQ313" s="51">
        <f t="shared" ca="1" si="246"/>
        <v>1720</v>
      </c>
      <c r="CR313" s="51">
        <f t="shared" ca="1" si="246"/>
        <v>1720</v>
      </c>
      <c r="CS313" s="51">
        <f t="shared" ca="1" si="246"/>
        <v>3720</v>
      </c>
      <c r="CT313" s="51">
        <f t="shared" ca="1" si="246"/>
        <v>3720</v>
      </c>
      <c r="CU313" s="51">
        <f t="shared" ca="1" si="246"/>
        <v>4614</v>
      </c>
      <c r="CV313" s="54">
        <f t="shared" ca="1" si="246"/>
        <v>3720</v>
      </c>
      <c r="CW313" s="25" t="s">
        <v>212</v>
      </c>
      <c r="CX313" s="55">
        <v>0.79</v>
      </c>
      <c r="CY313" s="55"/>
      <c r="CZ313" s="26" t="s">
        <v>227</v>
      </c>
      <c r="DA313" s="26" t="s">
        <v>227</v>
      </c>
      <c r="DB313" s="26" t="s">
        <v>227</v>
      </c>
      <c r="DC313" s="26" t="s">
        <v>227</v>
      </c>
      <c r="DD313" s="26" t="s">
        <v>227</v>
      </c>
      <c r="DE313" s="26" t="s">
        <v>227</v>
      </c>
      <c r="DF313" s="26" t="s">
        <v>227</v>
      </c>
      <c r="DG313" s="26" t="s">
        <v>227</v>
      </c>
      <c r="DH313" s="26" t="s">
        <v>227</v>
      </c>
      <c r="DI313" s="26" t="s">
        <v>227</v>
      </c>
      <c r="DJ313" s="26" t="s">
        <v>227</v>
      </c>
      <c r="DK313" s="26" t="s">
        <v>227</v>
      </c>
      <c r="DL313" s="27">
        <f t="shared" si="229"/>
        <v>46195.459421296298</v>
      </c>
      <c r="DM313" s="28">
        <f t="shared" ca="1" si="230"/>
        <v>0</v>
      </c>
      <c r="DN313" s="56">
        <f>_xlfn.XLOOKUP(B313,'[2]1. All Calls'!$R:$R,'[2]1. All Calls'!$A:$A,"",0)</f>
        <v>46120.459421296298</v>
      </c>
      <c r="DO313" s="57" t="str">
        <f ca="1">VLOOKUP(DM313,[1]Validation!$B$20:$C$25,2,0)</f>
        <v>Within 3 months</v>
      </c>
      <c r="DP313" s="58" t="str">
        <f>_xlfn.XLOOKUP(B313,'[1]Active AMCs- Dealer'!E:E,'[1]Active AMCs- Dealer'!L:L,"Not in AMC",0)</f>
        <v>AMC</v>
      </c>
      <c r="DQ313" s="58"/>
      <c r="DR313" s="29" t="str">
        <f>_xlfn.XLOOKUP(B313,'[2]1. All Calls'!$R:$R,'[2]1. All Calls'!$F:$F,"",0)</f>
        <v>CC-02039834</v>
      </c>
      <c r="DS313" s="29" t="str">
        <f>_xlfn.XLOOKUP(B313,'[2]1. All Calls'!$R:$R,'[2]1. All Calls'!$AB:$AB,"",0)</f>
        <v>Attend the site for scheduled service so change air filter, oil filter, air oil separator, motor greasing and oil. Then start the unit found running ok.</v>
      </c>
      <c r="DT313" s="30">
        <f>_xlfn.XLOOKUP(DR313,'[2]1. All Calls'!$F:$F,'[2]1. All Calls'!$A:$A,"",0)</f>
        <v>46120.459421296298</v>
      </c>
      <c r="DU313" s="31">
        <f>_xlfn.XLOOKUP(DR313,'[2]1. All Calls'!$F:$F,'[2]1. All Calls'!$B:$B,"",0)</f>
        <v>11084</v>
      </c>
      <c r="DV313" s="31">
        <f>_xlfn.XLOOKUP(B313,[1]MDA_Assets!D:D,[1]MDA_Assets!N:N,"",0)</f>
        <v>8164</v>
      </c>
      <c r="DW313" s="31">
        <f>_xlfn.XLOOKUP(B313,[1]MDA_Assets!D:D,[1]MDA_Assets!O:O,"",0)</f>
        <v>2920</v>
      </c>
      <c r="DX313" s="32" t="str">
        <f>_xlfn.XLOOKUP(B313,[1]MDA_Assets!D:D,[1]MDA_Assets!Q:Q,"",0)</f>
        <v>XD</v>
      </c>
      <c r="DY313" s="33">
        <f>_xlfn.XLOOKUP(B313,[1]MDA_Assets!D:D,[1]MDA_Assets!R:R,"",0)</f>
        <v>46120</v>
      </c>
      <c r="DZ313" s="33">
        <f>_xlfn.XLOOKUP(B313,[1]MDA_Assets!D:D,[1]MDA_Assets!S:S,"",0)</f>
        <v>46120</v>
      </c>
      <c r="EA313" s="33">
        <f>_xlfn.XLOOKUP(B313,[1]MDA_Assets!D:D,[1]MDA_Assets!T:T,"",0)</f>
        <v>46120</v>
      </c>
      <c r="EB313" s="33">
        <f>_xlfn.XLOOKUP(B313,[1]MDA_Assets!D:D,[1]MDA_Assets!U:U,"",0)</f>
        <v>46120</v>
      </c>
      <c r="EC313" s="33">
        <f>_xlfn.XLOOKUP(B313,[1]MDA_Assets!D:D,[1]MDA_Assets!V:V,"",0)</f>
        <v>46120</v>
      </c>
      <c r="ED313" s="33">
        <f>_xlfn.XLOOKUP(B313,[1]MDA_Assets!D:D,[1]MDA_Assets!W:W,"",0)</f>
        <v>45896</v>
      </c>
      <c r="EE313" s="32" t="str">
        <f>_xlfn.XLOOKUP(B313,[1]MDA_Assets!D:D,[1]MDA_Assets!X:X,"",0)</f>
        <v>Yes</v>
      </c>
      <c r="EF313" s="33">
        <f>_xlfn.XLOOKUP(B313,[1]MDA_Assets!D:D,[1]MDA_Assets!Y:Y,"",0)</f>
        <v>0</v>
      </c>
      <c r="EG313" s="33">
        <f>_xlfn.XLOOKUP(B313,[1]MDA_Assets!D:D,[1]MDA_Assets!Z:Z,"",0)</f>
        <v>0</v>
      </c>
      <c r="EH313" s="33">
        <f>_xlfn.XLOOKUP(B313,[1]MDA_Assets!D:D,[1]MDA_Assets!AA:AA,"",0)</f>
        <v>0</v>
      </c>
      <c r="EI313" s="34">
        <f>_xlfn.XLOOKUP(B313,[1]MDA_Assets!D:D,[1]MDA_Assets!P:P,"",0)</f>
        <v>5</v>
      </c>
      <c r="EJ313" s="35" t="str">
        <f>_xlfn.XLOOKUP(B313,[1]MDA_Assets!D:D,[1]MDA_Assets!AB:AB,"",0)</f>
        <v>2000</v>
      </c>
      <c r="EK313" s="35" t="str">
        <f>_xlfn.XLOOKUP(B313,[1]MDA_Assets!D:D,[1]MDA_Assets!AC:AC,"",0)</f>
        <v>2000</v>
      </c>
      <c r="EL313" s="35" t="str">
        <f>_xlfn.XLOOKUP(B313,[1]MDA_Assets!D:D,[1]MDA_Assets!AD:AD,"",0)</f>
        <v>4000</v>
      </c>
      <c r="EM313" s="35" t="str">
        <f>_xlfn.XLOOKUP(B313,[1]MDA_Assets!D:D,[1]MDA_Assets!AE:AE,"",0)</f>
        <v>4000</v>
      </c>
      <c r="EN313" s="35" t="str">
        <f>_xlfn.XLOOKUP(B313,[1]MDA_Assets!D:D,[1]MDA_Assets!AF:AF,"",0)</f>
        <v>6014</v>
      </c>
      <c r="EO313" s="35" t="str">
        <f>_xlfn.XLOOKUP(B313,[1]MDA_Assets!D:D,[1]MDA_Assets!AG:AG,"",0)</f>
        <v>4000</v>
      </c>
      <c r="EP313" s="36">
        <f t="shared" si="249"/>
        <v>365</v>
      </c>
      <c r="EQ313" s="36">
        <f t="shared" si="249"/>
        <v>180</v>
      </c>
      <c r="ER313" s="36">
        <f t="shared" si="231"/>
        <v>365</v>
      </c>
      <c r="ES313" s="36">
        <f t="shared" si="232"/>
        <v>365</v>
      </c>
      <c r="ET313" s="36">
        <f t="shared" si="233"/>
        <v>730</v>
      </c>
      <c r="EU313" s="36">
        <f t="shared" si="234"/>
        <v>365</v>
      </c>
      <c r="EV313" s="36" t="str">
        <f t="shared" si="235"/>
        <v/>
      </c>
      <c r="EW313" s="36" t="str">
        <f t="shared" si="207"/>
        <v/>
      </c>
      <c r="EX313" s="36" t="str">
        <f t="shared" si="208"/>
        <v/>
      </c>
      <c r="EY313" s="36">
        <f t="shared" si="206"/>
        <v>11.78</v>
      </c>
      <c r="EZ313" s="36">
        <f t="shared" si="206"/>
        <v>5.81</v>
      </c>
      <c r="FA313" s="36">
        <f t="shared" si="206"/>
        <v>11.78</v>
      </c>
      <c r="FB313" s="36">
        <f t="shared" si="206"/>
        <v>11.78</v>
      </c>
      <c r="FC313" s="36">
        <f t="shared" si="206"/>
        <v>23.55</v>
      </c>
      <c r="FD313" s="36">
        <f t="shared" si="206"/>
        <v>11.78</v>
      </c>
      <c r="FE313" s="36" t="str">
        <f t="shared" si="252"/>
        <v/>
      </c>
      <c r="FF313" s="36" t="str">
        <f t="shared" si="252"/>
        <v/>
      </c>
      <c r="FG313" s="36" t="str">
        <f t="shared" si="252"/>
        <v/>
      </c>
      <c r="FH313" s="37" t="str" cm="1">
        <f t="array" ref="FH313">_xlfn.IFS(EY313="", "No Data", EY313&lt;0, "Negative/Future", EY313=0, "Zero Days", EY313&lt;=3, "&lt; 3 Months", EY313&lt;=6, "3 to 6 Months", EY313&lt;=9, "6 to 9 Months", EY313&lt;=12, "9 to 12 Months", EY313&lt;=15, "12 to 15 Months", EY313&lt;=18, "15 to 18 Months", EY313&lt;=24, "18 to 24 Months", EY313&gt;24, "&gt; 24 Months")</f>
        <v>9 to 12 Months</v>
      </c>
      <c r="FI313" s="37" t="str" cm="1">
        <f t="array" ref="FI313">_xlfn.IFS(EZ313="", "No Data", EZ313&lt;0, "Negative/Future", EZ313=0, "Zero Days", EZ313&lt;=3, "&lt; 3 Months", EZ313&lt;=6, "3 to 6 Months", EZ313&lt;=9, "6 to 9 Months", EZ313&lt;=12, "9 to 12 Months", EZ313&lt;=15, "12 to 15 Months", EZ313&lt;=18, "15 to 18 Months", EZ313&lt;=24, "18 to 24 Months", EZ313&gt;24, "&gt; 24 Months")</f>
        <v>3 to 6 Months</v>
      </c>
      <c r="FJ313" s="37" t="str" cm="1">
        <f t="array" ref="FJ313">_xlfn.IFS(FA313="", "No Data", FA313&lt;0, "Negative/Future", FA313=0, "Zero Days", FA313&lt;=3, "&lt; 3 Months", FA313&lt;=6, "3 to 6 Months", FA313&lt;=9, "6 to 9 Months", FA313&lt;=12, "9 to 12 Months", FA313&lt;=15, "12 to 15 Months", FA313&lt;=18, "15 to 18 Months", FA313&lt;=24, "18 to 24 Months", FA313&gt;24, "&gt; 24 Months")</f>
        <v>9 to 12 Months</v>
      </c>
      <c r="FK313" s="37" t="str" cm="1">
        <f t="array" ref="FK313">_xlfn.IFS(FB313="", "No Data", FB313&lt;0, "Negative/Future", FB313=0, "Zero Days", FB313&lt;=3, "&lt; 3 Months", FB313&lt;=6, "3 to 6 Months", FB313&lt;=9, "6 to 9 Months", FB313&lt;=12, "9 to 12 Months", FB313&lt;=15, "12 to 15 Months", FB313&lt;=18, "15 to 18 Months", FB313&lt;=24, "18 to 24 Months", FB313&gt;24, "&gt; 24 Months")</f>
        <v>9 to 12 Months</v>
      </c>
      <c r="FL313" s="37" t="str" cm="1">
        <f t="array" ref="FL313">_xlfn.IFS(FC313="", "No Data", FC313&lt;0, "Negative/Future", FC313=0, "Zero Days", FC313&lt;=3, "&lt; 3 Months", FC313&lt;=6, "3 to 6 Months", FC313&lt;=9, "6 to 9 Months", FC313&lt;=12, "9 to 12 Months", FC313&lt;=15, "12 to 15 Months", FC313&lt;=18, "15 to 18 Months", FC313&lt;=24, "18 to 24 Months", FC313&gt;24, "&gt; 24 Months")</f>
        <v>18 to 24 Months</v>
      </c>
      <c r="FM313" s="37" t="str" cm="1">
        <f t="array" ref="FM313">_xlfn.IFS(FD313="", "No Data", FD313&lt;0, "Negative/Future", FD313=0, "Zero Days", FD313&lt;=3, "&lt; 3 Months", FD313&lt;=6, "3 to 6 Months", FD313&lt;=9, "6 to 9 Months", FD313&lt;=12, "9 to 12 Months", FD313&lt;=15, "12 to 15 Months", FD313&lt;=18, "15 to 18 Months", FD313&lt;=24, "18 to 24 Months", FD313&gt;24, "&gt; 24 Months")</f>
        <v>9 to 12 Months</v>
      </c>
      <c r="FN313" s="37" t="str" cm="1">
        <f t="array" ref="FN313">_xlfn.IFS(FE313="", "No Data", FE313&lt;0, "Negative/Future", FE313=0, "Zero Days", FE313&lt;=3, "&lt; 3 Months", FE313&lt;=6, "3 to 6 Months", FE313&lt;=9, "6 to 9 Months", FE313&lt;=12, "9 to 12 Months", FE313&lt;=15, "12 to 15 Months", FE313&lt;=18, "15 to 18 Months", FE313&lt;=24, "18 to 24 Months", FE313&gt;24, "&gt; 24 Months")</f>
        <v>No Data</v>
      </c>
      <c r="FO313" s="37" t="str" cm="1">
        <f t="array" ref="FO313">_xlfn.IFS(FG313="", "No Data", FG313&lt;0, "Negative/Future", FG313=0, "Zero Days", FG313&lt;=3, "&lt; 3 Months", FG313&lt;=6, "3 to 6 Months", FG313&lt;=9, "6 to 9 Months", FG313&lt;=12, "9 to 12 Months", FG313&lt;=15, "12 to 15 Months", FG313&lt;=18, "15 to 18 Months", FG313&lt;=24, "18 to 24 Months", FG313&gt;24, "&gt; 24 Months")</f>
        <v>No Data</v>
      </c>
      <c r="FP313" s="37" t="str" cm="1">
        <f t="array" ref="FP313">_xlfn.IFS(FF313="", "No Data", FF313&lt;0, "Negative/Future", FF313=0, "Zero Days", FF313&lt;=3, "&lt; 3 Months", FF313&lt;=6, "3 to 6 Months", FF313&lt;=9, "6 to 9 Months", FF313&lt;=12, "9 to 12 Months", FF313&lt;=15, "12 to 15 Months", FF313&lt;=18, "15 to 18 Months", FF313&lt;=24, "18 to 24 Months", FF313&gt;24, "&gt; 24 Months")</f>
        <v>No Data</v>
      </c>
      <c r="FQ313" s="29" t="s">
        <v>1143</v>
      </c>
      <c r="FR313" s="29">
        <v>9431101890</v>
      </c>
      <c r="FS313" s="38" t="str">
        <f>VLOOKUP(_xlfn.XLOOKUP(B313,[1]MDA_Assets!D:D,[1]MDA_Assets!I:I,"",0),[1]Validation!$B$1:$C$8,2,0)</f>
        <v>B</v>
      </c>
      <c r="FT313" s="38" t="s">
        <v>202</v>
      </c>
      <c r="FU313" s="31" t="str">
        <f>_xlfn.XLOOKUP(B313,[1]MDA_Assets!D:D,[1]MDA_Assets!X:X,"",0)</f>
        <v>Yes</v>
      </c>
      <c r="FV313" s="39">
        <v>0</v>
      </c>
      <c r="FW313" s="39">
        <v>0</v>
      </c>
      <c r="FX313" s="39">
        <v>0</v>
      </c>
      <c r="FY313" s="39">
        <v>9</v>
      </c>
      <c r="FZ313" s="40">
        <f t="shared" si="250"/>
        <v>46485</v>
      </c>
      <c r="GA313" s="40">
        <f t="shared" si="250"/>
        <v>46300</v>
      </c>
      <c r="GB313" s="40">
        <f t="shared" si="209"/>
        <v>46485</v>
      </c>
      <c r="GC313" s="40">
        <f t="shared" si="210"/>
        <v>46485</v>
      </c>
      <c r="GD313" s="40">
        <f t="shared" si="211"/>
        <v>46850</v>
      </c>
      <c r="GE313" s="40">
        <f t="shared" si="212"/>
        <v>46261</v>
      </c>
      <c r="GF313" s="40" t="str">
        <f t="shared" si="251"/>
        <v/>
      </c>
      <c r="GG313" s="40" t="str">
        <f t="shared" si="251"/>
        <v/>
      </c>
      <c r="GH313" s="40" t="str">
        <f t="shared" si="251"/>
        <v/>
      </c>
      <c r="GI313" s="39">
        <f t="shared" si="236"/>
        <v>0</v>
      </c>
      <c r="GJ313" s="39">
        <f t="shared" si="237"/>
        <v>0</v>
      </c>
      <c r="GK313" s="39">
        <f t="shared" si="238"/>
        <v>0</v>
      </c>
      <c r="GL313" s="39">
        <f t="shared" si="239"/>
        <v>6</v>
      </c>
    </row>
    <row r="314" spans="1:194" x14ac:dyDescent="0.25">
      <c r="A314" s="19">
        <v>348</v>
      </c>
      <c r="B314" s="43" t="s">
        <v>1538</v>
      </c>
      <c r="C314" s="43" t="s">
        <v>254</v>
      </c>
      <c r="D314" s="43" t="s">
        <v>241</v>
      </c>
      <c r="E314" s="43" t="s">
        <v>346</v>
      </c>
      <c r="F314" s="43" t="s">
        <v>1539</v>
      </c>
      <c r="G314" s="43" t="s">
        <v>190</v>
      </c>
      <c r="H314" s="43"/>
      <c r="I314" s="43" t="s">
        <v>192</v>
      </c>
      <c r="J314" s="44">
        <f t="shared" si="213"/>
        <v>45796.520833333336</v>
      </c>
      <c r="K314" s="44">
        <v>45432.520833333336</v>
      </c>
      <c r="L314" s="44">
        <v>45315</v>
      </c>
      <c r="M314" s="43" t="s">
        <v>1540</v>
      </c>
      <c r="N314" s="43" t="s">
        <v>1541</v>
      </c>
      <c r="O314" s="44">
        <v>45995.375497685185</v>
      </c>
      <c r="P314" s="43">
        <v>10803</v>
      </c>
      <c r="Q314" s="43">
        <v>10330</v>
      </c>
      <c r="R314" s="43">
        <v>476</v>
      </c>
      <c r="S314" s="43" t="s">
        <v>206</v>
      </c>
      <c r="T314" s="44">
        <v>45994.770833333336</v>
      </c>
      <c r="U314" s="44">
        <v>45994.770833333336</v>
      </c>
      <c r="V314" s="44">
        <v>45994.770833333336</v>
      </c>
      <c r="W314" s="44">
        <v>45994.770833333336</v>
      </c>
      <c r="X314" s="44">
        <v>45831.770833333336</v>
      </c>
      <c r="Y314" s="44">
        <v>45831.770833333336</v>
      </c>
      <c r="Z314" s="43" t="s">
        <v>199</v>
      </c>
      <c r="AA314" s="43"/>
      <c r="AB314" s="43"/>
      <c r="AC314" s="43"/>
      <c r="AD314" s="43"/>
      <c r="AE314" s="43">
        <v>9</v>
      </c>
      <c r="AF314" s="43" t="s">
        <v>314</v>
      </c>
      <c r="AG314" s="43" t="s">
        <v>314</v>
      </c>
      <c r="AH314" s="43" t="s">
        <v>280</v>
      </c>
      <c r="AI314" s="43" t="s">
        <v>280</v>
      </c>
      <c r="AJ314" s="43" t="s">
        <v>1542</v>
      </c>
      <c r="AK314" s="43" t="s">
        <v>281</v>
      </c>
      <c r="AL314" s="45">
        <v>46161</v>
      </c>
      <c r="AM314" s="45">
        <v>46161</v>
      </c>
      <c r="AN314" s="47">
        <v>46328</v>
      </c>
      <c r="AO314" s="47">
        <v>46328</v>
      </c>
      <c r="AP314" s="47">
        <v>46536</v>
      </c>
      <c r="AQ314" s="49">
        <v>46196</v>
      </c>
      <c r="AR314" s="48"/>
      <c r="AS314" s="48"/>
      <c r="AT314" s="48"/>
      <c r="AU314" s="43">
        <v>0</v>
      </c>
      <c r="AV314" s="43">
        <v>1</v>
      </c>
      <c r="AW314" s="43">
        <v>1</v>
      </c>
      <c r="AX314" s="51" t="s">
        <v>237</v>
      </c>
      <c r="AY314" s="51" t="s">
        <v>237</v>
      </c>
      <c r="AZ314" s="51" t="s">
        <v>198</v>
      </c>
      <c r="BA314" s="20">
        <f t="shared" ca="1" si="244"/>
        <v>1</v>
      </c>
      <c r="BB314" s="20">
        <f t="shared" ca="1" si="244"/>
        <v>1</v>
      </c>
      <c r="BC314" s="20">
        <f t="shared" ca="1" si="244"/>
        <v>0</v>
      </c>
      <c r="BD314" s="20">
        <f t="shared" ca="1" si="244"/>
        <v>0</v>
      </c>
      <c r="BE314" s="20">
        <f t="shared" ca="1" si="244"/>
        <v>0</v>
      </c>
      <c r="BF314" s="20">
        <f t="shared" ca="1" si="244"/>
        <v>1</v>
      </c>
      <c r="BG314" s="21" t="str">
        <f t="shared" ca="1" si="241"/>
        <v/>
      </c>
      <c r="BH314" s="21" t="str">
        <f t="shared" ca="1" si="241"/>
        <v/>
      </c>
      <c r="BI314" s="21" t="str">
        <f t="shared" ca="1" si="241"/>
        <v/>
      </c>
      <c r="BJ314" s="22">
        <f t="shared" ca="1" si="214"/>
        <v>3</v>
      </c>
      <c r="BK314" s="21">
        <f t="shared" si="215"/>
        <v>9</v>
      </c>
      <c r="BL314" s="22">
        <f t="shared" ca="1" si="216"/>
        <v>12429</v>
      </c>
      <c r="BM314" s="22">
        <f t="shared" ca="1" si="217"/>
        <v>11932</v>
      </c>
      <c r="BN314" s="23">
        <f t="shared" ca="1" si="218"/>
        <v>497</v>
      </c>
      <c r="BO314" s="24">
        <f t="shared" ca="1" si="219"/>
        <v>1626</v>
      </c>
      <c r="BP314" s="51" t="str">
        <f>_xlfn.XLOOKUP(E314,[1]Validation!E:E,[1]Validation!F:F,"")</f>
        <v>EN11</v>
      </c>
      <c r="BQ314" s="51" t="str">
        <f>_xlfn.XLOOKUP(BP314,[1]Validation!F:F,[1]Validation!G:G,"")</f>
        <v>EN11 to EN22</v>
      </c>
      <c r="BR314" s="52" t="str">
        <f>VLOOKUP(G314,[1]Validation!$B$1:$C$9,2,0)</f>
        <v>B</v>
      </c>
      <c r="BS314" s="51">
        <f t="shared" ca="1" si="220"/>
        <v>24</v>
      </c>
      <c r="BT314" s="53">
        <f>_xlfn.XLOOKUP(B314,'[2]1. All Calls'!$R:$R,'[2]1. All Calls'!$A:$A,"",0)</f>
        <v>45995.566076388903</v>
      </c>
      <c r="BU314" s="51" t="str">
        <f>_xlfn.XLOOKUP(B314,'[2]1. All Calls'!$R:$R,'[2]1. All Calls'!$F:$F,"",0)</f>
        <v>CC-01892105</v>
      </c>
      <c r="BV314" s="51" t="str">
        <f>_xlfn.XLOOKUP(B314,'[2]1. All Calls'!$R:$R,'[2]1. All Calls'!$J:$J,"",0)</f>
        <v>Schedule Service</v>
      </c>
      <c r="BW314" s="53">
        <f>_xlfn.XLOOKUP(B314,'[2]Sch Calls'!$R:$R,'[2]Sch Calls'!$A:$A,"",0)</f>
        <v>45995.566076388903</v>
      </c>
      <c r="BX314" s="51">
        <f>_xlfn.XLOOKUP(B314,'[2]Sch Calls'!$R:$R,'[2]Sch Calls'!$B:$B,"",0)</f>
        <v>10803</v>
      </c>
      <c r="BY314" s="51" t="str">
        <f t="shared" si="247"/>
        <v>02-Jun-26</v>
      </c>
      <c r="BZ314" s="51" t="str">
        <f t="shared" si="247"/>
        <v>02-Jun-26</v>
      </c>
      <c r="CA314" s="51" t="str">
        <f t="shared" si="221"/>
        <v>05-Sep-26</v>
      </c>
      <c r="CB314" s="51" t="str">
        <f t="shared" si="222"/>
        <v>03-Jun-27</v>
      </c>
      <c r="CC314" s="51" t="str">
        <f t="shared" si="223"/>
        <v>24-Jun-27</v>
      </c>
      <c r="CD314" s="51" t="str">
        <f t="shared" si="224"/>
        <v>24-Jun-26</v>
      </c>
      <c r="CE314" s="51">
        <f t="shared" ca="1" si="248"/>
        <v>181</v>
      </c>
      <c r="CF314" s="51">
        <f t="shared" ca="1" si="248"/>
        <v>181</v>
      </c>
      <c r="CG314" s="51">
        <f t="shared" ca="1" si="225"/>
        <v>181</v>
      </c>
      <c r="CH314" s="51">
        <f t="shared" ca="1" si="226"/>
        <v>181</v>
      </c>
      <c r="CI314" s="51">
        <f t="shared" ca="1" si="227"/>
        <v>344</v>
      </c>
      <c r="CJ314" s="51">
        <f t="shared" ca="1" si="228"/>
        <v>344</v>
      </c>
      <c r="CK314" s="51">
        <f t="shared" ca="1" si="245"/>
        <v>1629</v>
      </c>
      <c r="CL314" s="51">
        <f t="shared" ca="1" si="245"/>
        <v>1629</v>
      </c>
      <c r="CM314" s="51">
        <f t="shared" ca="1" si="245"/>
        <v>1629</v>
      </c>
      <c r="CN314" s="51">
        <f t="shared" ca="1" si="245"/>
        <v>1629</v>
      </c>
      <c r="CO314" s="51">
        <f t="shared" ca="1" si="245"/>
        <v>3096</v>
      </c>
      <c r="CP314" s="51">
        <f t="shared" ca="1" si="245"/>
        <v>3096</v>
      </c>
      <c r="CQ314" s="51">
        <f t="shared" ca="1" si="246"/>
        <v>-129</v>
      </c>
      <c r="CR314" s="51">
        <f t="shared" ca="1" si="246"/>
        <v>-129</v>
      </c>
      <c r="CS314" s="51">
        <f t="shared" ca="1" si="246"/>
        <v>1371</v>
      </c>
      <c r="CT314" s="51">
        <f t="shared" ca="1" si="246"/>
        <v>1371</v>
      </c>
      <c r="CU314" s="51">
        <f t="shared" ca="1" si="246"/>
        <v>1772</v>
      </c>
      <c r="CV314" s="54">
        <f t="shared" ca="1" si="246"/>
        <v>-1096</v>
      </c>
      <c r="CW314" s="25" t="s">
        <v>195</v>
      </c>
      <c r="CX314" s="55">
        <v>0.97</v>
      </c>
      <c r="CY314" s="55"/>
      <c r="CZ314" s="26" t="s">
        <v>227</v>
      </c>
      <c r="DA314" s="26" t="s">
        <v>227</v>
      </c>
      <c r="DB314" s="26" t="s">
        <v>227</v>
      </c>
      <c r="DC314" s="26" t="s">
        <v>227</v>
      </c>
      <c r="DD314" s="26" t="s">
        <v>227</v>
      </c>
      <c r="DE314" s="26" t="s">
        <v>227</v>
      </c>
      <c r="DF314" s="26" t="s">
        <v>227</v>
      </c>
      <c r="DG314" s="26" t="s">
        <v>227</v>
      </c>
      <c r="DH314" s="26" t="s">
        <v>227</v>
      </c>
      <c r="DI314" s="26" t="s">
        <v>227</v>
      </c>
      <c r="DJ314" s="26" t="s">
        <v>227</v>
      </c>
      <c r="DK314" s="26" t="s">
        <v>227</v>
      </c>
      <c r="DL314" s="27">
        <f t="shared" si="229"/>
        <v>46070.566076388903</v>
      </c>
      <c r="DM314" s="28">
        <f t="shared" ca="1" si="230"/>
        <v>1</v>
      </c>
      <c r="DN314" s="56">
        <f>_xlfn.XLOOKUP(B314,'[2]1. All Calls'!$R:$R,'[2]1. All Calls'!$A:$A,"",0)</f>
        <v>45995.566076388903</v>
      </c>
      <c r="DO314" s="57" t="str">
        <f ca="1">VLOOKUP(DM314,[1]Validation!$B$20:$C$25,2,0)</f>
        <v>Above 3 months</v>
      </c>
      <c r="DP314" s="58" t="str">
        <f>_xlfn.XLOOKUP(B314,'[1]Active AMCs- Dealer'!E:E,'[1]Active AMCs- Dealer'!L:L,"Not in AMC",0)</f>
        <v>Not in AMC</v>
      </c>
      <c r="DQ314" s="50" t="s">
        <v>238</v>
      </c>
      <c r="DR314" s="29" t="str">
        <f>_xlfn.XLOOKUP(B314,'[2]1. All Calls'!$R:$R,'[2]1. All Calls'!$F:$F,"",0)</f>
        <v>CC-01892105</v>
      </c>
      <c r="DS314" s="29" t="str">
        <f>_xlfn.XLOOKUP(B314,'[2]1. All Calls'!$R:$R,'[2]1. All Calls'!$AB:$AB,"",0)</f>
        <v>Today we attend the customer site for sheudle service so we change parts during service:- air filter, oil filter, oil, separator,mpv kit and thermal valve then start machine running ok</v>
      </c>
      <c r="DT314" s="30">
        <f>_xlfn.XLOOKUP(DR314,'[2]1. All Calls'!$F:$F,'[2]1. All Calls'!$A:$A,"",0)</f>
        <v>45995.566076388903</v>
      </c>
      <c r="DU314" s="31">
        <f>_xlfn.XLOOKUP(DR314,'[2]1. All Calls'!$F:$F,'[2]1. All Calls'!$B:$B,"",0)</f>
        <v>10803</v>
      </c>
      <c r="DV314" s="31">
        <f>_xlfn.XLOOKUP(B314,[1]MDA_Assets!D:D,[1]MDA_Assets!N:N,"",0)</f>
        <v>10330</v>
      </c>
      <c r="DW314" s="31">
        <f>_xlfn.XLOOKUP(B314,[1]MDA_Assets!D:D,[1]MDA_Assets!O:O,"",0)</f>
        <v>476</v>
      </c>
      <c r="DX314" s="32" t="str">
        <f>_xlfn.XLOOKUP(B314,[1]MDA_Assets!D:D,[1]MDA_Assets!Q:Q,"",0)</f>
        <v>XD</v>
      </c>
      <c r="DY314" s="33">
        <f>_xlfn.XLOOKUP(B314,[1]MDA_Assets!D:D,[1]MDA_Assets!R:R,"",0)</f>
        <v>45995</v>
      </c>
      <c r="DZ314" s="33">
        <f>_xlfn.XLOOKUP(B314,[1]MDA_Assets!D:D,[1]MDA_Assets!S:S,"",0)</f>
        <v>45995</v>
      </c>
      <c r="EA314" s="33">
        <f>_xlfn.XLOOKUP(B314,[1]MDA_Assets!D:D,[1]MDA_Assets!T:T,"",0)</f>
        <v>45995</v>
      </c>
      <c r="EB314" s="33">
        <f>_xlfn.XLOOKUP(B314,[1]MDA_Assets!D:D,[1]MDA_Assets!U:U,"",0)</f>
        <v>45995</v>
      </c>
      <c r="EC314" s="33">
        <f>_xlfn.XLOOKUP(B314,[1]MDA_Assets!D:D,[1]MDA_Assets!V:V,"",0)</f>
        <v>45832</v>
      </c>
      <c r="ED314" s="33">
        <f>_xlfn.XLOOKUP(B314,[1]MDA_Assets!D:D,[1]MDA_Assets!W:W,"",0)</f>
        <v>45832</v>
      </c>
      <c r="EE314" s="32" t="str">
        <f>_xlfn.XLOOKUP(B314,[1]MDA_Assets!D:D,[1]MDA_Assets!X:X,"",0)</f>
        <v>Yes</v>
      </c>
      <c r="EF314" s="33">
        <f>_xlfn.XLOOKUP(B314,[1]MDA_Assets!D:D,[1]MDA_Assets!Y:Y,"",0)</f>
        <v>0</v>
      </c>
      <c r="EG314" s="33">
        <f>_xlfn.XLOOKUP(B314,[1]MDA_Assets!D:D,[1]MDA_Assets!Z:Z,"",0)</f>
        <v>0</v>
      </c>
      <c r="EH314" s="33">
        <f>_xlfn.XLOOKUP(B314,[1]MDA_Assets!D:D,[1]MDA_Assets!AA:AA,"",0)</f>
        <v>0</v>
      </c>
      <c r="EI314" s="34">
        <f>_xlfn.XLOOKUP(B314,[1]MDA_Assets!D:D,[1]MDA_Assets!P:P,"",0)</f>
        <v>9</v>
      </c>
      <c r="EJ314" s="35" t="str">
        <f>_xlfn.XLOOKUP(B314,[1]MDA_Assets!D:D,[1]MDA_Assets!AB:AB,"",0)</f>
        <v>1500</v>
      </c>
      <c r="EK314" s="35" t="str">
        <f>_xlfn.XLOOKUP(B314,[1]MDA_Assets!D:D,[1]MDA_Assets!AC:AC,"",0)</f>
        <v>1500</v>
      </c>
      <c r="EL314" s="35" t="str">
        <f>_xlfn.XLOOKUP(B314,[1]MDA_Assets!D:D,[1]MDA_Assets!AD:AD,"",0)</f>
        <v>3000</v>
      </c>
      <c r="EM314" s="35" t="str">
        <f>_xlfn.XLOOKUP(B314,[1]MDA_Assets!D:D,[1]MDA_Assets!AE:AE,"",0)</f>
        <v>3000</v>
      </c>
      <c r="EN314" s="35" t="str">
        <f>_xlfn.XLOOKUP(B314,[1]MDA_Assets!D:D,[1]MDA_Assets!AF:AF,"",0)</f>
        <v>4868</v>
      </c>
      <c r="EO314" s="35" t="str">
        <f>_xlfn.XLOOKUP(B314,[1]MDA_Assets!D:D,[1]MDA_Assets!AG:AG,"",0)</f>
        <v>2000</v>
      </c>
      <c r="EP314" s="36">
        <f t="shared" si="249"/>
        <v>167</v>
      </c>
      <c r="EQ314" s="36">
        <f t="shared" si="249"/>
        <v>167</v>
      </c>
      <c r="ER314" s="36">
        <f t="shared" si="231"/>
        <v>334</v>
      </c>
      <c r="ES314" s="36">
        <f t="shared" si="232"/>
        <v>334</v>
      </c>
      <c r="ET314" s="36">
        <f t="shared" si="233"/>
        <v>705</v>
      </c>
      <c r="EU314" s="36">
        <f t="shared" si="234"/>
        <v>365</v>
      </c>
      <c r="EV314" s="36" t="str">
        <f t="shared" si="235"/>
        <v/>
      </c>
      <c r="EW314" s="36" t="str">
        <f t="shared" si="207"/>
        <v/>
      </c>
      <c r="EX314" s="36" t="str">
        <f t="shared" si="208"/>
        <v/>
      </c>
      <c r="EY314" s="36">
        <f t="shared" si="206"/>
        <v>5.39</v>
      </c>
      <c r="EZ314" s="36">
        <f t="shared" si="206"/>
        <v>5.39</v>
      </c>
      <c r="FA314" s="36">
        <f t="shared" si="206"/>
        <v>10.78</v>
      </c>
      <c r="FB314" s="36">
        <f t="shared" si="206"/>
        <v>10.78</v>
      </c>
      <c r="FC314" s="36">
        <f t="shared" si="206"/>
        <v>22.75</v>
      </c>
      <c r="FD314" s="36">
        <f t="shared" si="206"/>
        <v>11.78</v>
      </c>
      <c r="FE314" s="36" t="str">
        <f t="shared" si="252"/>
        <v/>
      </c>
      <c r="FF314" s="36" t="str">
        <f t="shared" si="252"/>
        <v/>
      </c>
      <c r="FG314" s="36" t="str">
        <f t="shared" si="252"/>
        <v/>
      </c>
      <c r="FH314" s="37" t="str" cm="1">
        <f t="array" ref="FH314">_xlfn.IFS(EY314="", "No Data", EY314&lt;0, "Negative/Future", EY314=0, "Zero Days", EY314&lt;=3, "&lt; 3 Months", EY314&lt;=6, "3 to 6 Months", EY314&lt;=9, "6 to 9 Months", EY314&lt;=12, "9 to 12 Months", EY314&lt;=15, "12 to 15 Months", EY314&lt;=18, "15 to 18 Months", EY314&lt;=24, "18 to 24 Months", EY314&gt;24, "&gt; 24 Months")</f>
        <v>3 to 6 Months</v>
      </c>
      <c r="FI314" s="37" t="str" cm="1">
        <f t="array" ref="FI314">_xlfn.IFS(EZ314="", "No Data", EZ314&lt;0, "Negative/Future", EZ314=0, "Zero Days", EZ314&lt;=3, "&lt; 3 Months", EZ314&lt;=6, "3 to 6 Months", EZ314&lt;=9, "6 to 9 Months", EZ314&lt;=12, "9 to 12 Months", EZ314&lt;=15, "12 to 15 Months", EZ314&lt;=18, "15 to 18 Months", EZ314&lt;=24, "18 to 24 Months", EZ314&gt;24, "&gt; 24 Months")</f>
        <v>3 to 6 Months</v>
      </c>
      <c r="FJ314" s="37" t="str" cm="1">
        <f t="array" ref="FJ314">_xlfn.IFS(FA314="", "No Data", FA314&lt;0, "Negative/Future", FA314=0, "Zero Days", FA314&lt;=3, "&lt; 3 Months", FA314&lt;=6, "3 to 6 Months", FA314&lt;=9, "6 to 9 Months", FA314&lt;=12, "9 to 12 Months", FA314&lt;=15, "12 to 15 Months", FA314&lt;=18, "15 to 18 Months", FA314&lt;=24, "18 to 24 Months", FA314&gt;24, "&gt; 24 Months")</f>
        <v>9 to 12 Months</v>
      </c>
      <c r="FK314" s="37" t="str" cm="1">
        <f t="array" ref="FK314">_xlfn.IFS(FB314="", "No Data", FB314&lt;0, "Negative/Future", FB314=0, "Zero Days", FB314&lt;=3, "&lt; 3 Months", FB314&lt;=6, "3 to 6 Months", FB314&lt;=9, "6 to 9 Months", FB314&lt;=12, "9 to 12 Months", FB314&lt;=15, "12 to 15 Months", FB314&lt;=18, "15 to 18 Months", FB314&lt;=24, "18 to 24 Months", FB314&gt;24, "&gt; 24 Months")</f>
        <v>9 to 12 Months</v>
      </c>
      <c r="FL314" s="37" t="str" cm="1">
        <f t="array" ref="FL314">_xlfn.IFS(FC314="", "No Data", FC314&lt;0, "Negative/Future", FC314=0, "Zero Days", FC314&lt;=3, "&lt; 3 Months", FC314&lt;=6, "3 to 6 Months", FC314&lt;=9, "6 to 9 Months", FC314&lt;=12, "9 to 12 Months", FC314&lt;=15, "12 to 15 Months", FC314&lt;=18, "15 to 18 Months", FC314&lt;=24, "18 to 24 Months", FC314&gt;24, "&gt; 24 Months")</f>
        <v>18 to 24 Months</v>
      </c>
      <c r="FM314" s="37" t="str" cm="1">
        <f t="array" ref="FM314">_xlfn.IFS(FD314="", "No Data", FD314&lt;0, "Negative/Future", FD314=0, "Zero Days", FD314&lt;=3, "&lt; 3 Months", FD314&lt;=6, "3 to 6 Months", FD314&lt;=9, "6 to 9 Months", FD314&lt;=12, "9 to 12 Months", FD314&lt;=15, "12 to 15 Months", FD314&lt;=18, "15 to 18 Months", FD314&lt;=24, "18 to 24 Months", FD314&gt;24, "&gt; 24 Months")</f>
        <v>9 to 12 Months</v>
      </c>
      <c r="FN314" s="37" t="str" cm="1">
        <f t="array" ref="FN314">_xlfn.IFS(FE314="", "No Data", FE314&lt;0, "Negative/Future", FE314=0, "Zero Days", FE314&lt;=3, "&lt; 3 Months", FE314&lt;=6, "3 to 6 Months", FE314&lt;=9, "6 to 9 Months", FE314&lt;=12, "9 to 12 Months", FE314&lt;=15, "12 to 15 Months", FE314&lt;=18, "15 to 18 Months", FE314&lt;=24, "18 to 24 Months", FE314&gt;24, "&gt; 24 Months")</f>
        <v>No Data</v>
      </c>
      <c r="FO314" s="37" t="str" cm="1">
        <f t="array" ref="FO314">_xlfn.IFS(FG314="", "No Data", FG314&lt;0, "Negative/Future", FG314=0, "Zero Days", FG314&lt;=3, "&lt; 3 Months", FG314&lt;=6, "3 to 6 Months", FG314&lt;=9, "6 to 9 Months", FG314&lt;=12, "9 to 12 Months", FG314&lt;=15, "12 to 15 Months", FG314&lt;=18, "15 to 18 Months", FG314&lt;=24, "18 to 24 Months", FG314&gt;24, "&gt; 24 Months")</f>
        <v>No Data</v>
      </c>
      <c r="FP314" s="37" t="str" cm="1">
        <f t="array" ref="FP314">_xlfn.IFS(FF314="", "No Data", FF314&lt;0, "Negative/Future", FF314=0, "Zero Days", FF314&lt;=3, "&lt; 3 Months", FF314&lt;=6, "3 to 6 Months", FF314&lt;=9, "6 to 9 Months", FF314&lt;=12, "9 to 12 Months", FF314&lt;=15, "12 to 15 Months", FF314&lt;=18, "15 to 18 Months", FF314&lt;=24, "18 to 24 Months", FF314&gt;24, "&gt; 24 Months")</f>
        <v>No Data</v>
      </c>
      <c r="FQ314" s="29" t="s">
        <v>1543</v>
      </c>
      <c r="FR314" s="29">
        <v>6306351211</v>
      </c>
      <c r="FS314" s="38" t="str">
        <f>VLOOKUP(_xlfn.XLOOKUP(B314,[1]MDA_Assets!D:D,[1]MDA_Assets!I:I,"",0),[1]Validation!$B$1:$C$8,2,0)</f>
        <v>B</v>
      </c>
      <c r="FT314" s="38" t="s">
        <v>202</v>
      </c>
      <c r="FU314" s="31" t="str">
        <f>_xlfn.XLOOKUP(B314,[1]MDA_Assets!D:D,[1]MDA_Assets!X:X,"",0)</f>
        <v>Yes</v>
      </c>
      <c r="FV314" s="39">
        <v>0</v>
      </c>
      <c r="FW314" s="39">
        <v>2</v>
      </c>
      <c r="FX314" s="39">
        <v>1</v>
      </c>
      <c r="FY314" s="39">
        <v>6</v>
      </c>
      <c r="FZ314" s="40">
        <f t="shared" si="250"/>
        <v>46162</v>
      </c>
      <c r="GA314" s="40">
        <f t="shared" si="250"/>
        <v>46162</v>
      </c>
      <c r="GB314" s="40">
        <f t="shared" si="209"/>
        <v>46329</v>
      </c>
      <c r="GC314" s="40">
        <f t="shared" si="210"/>
        <v>46329</v>
      </c>
      <c r="GD314" s="40">
        <f t="shared" si="211"/>
        <v>46537</v>
      </c>
      <c r="GE314" s="40">
        <f t="shared" si="212"/>
        <v>46197</v>
      </c>
      <c r="GF314" s="40" t="str">
        <f t="shared" si="251"/>
        <v/>
      </c>
      <c r="GG314" s="40" t="str">
        <f t="shared" si="251"/>
        <v/>
      </c>
      <c r="GH314" s="40" t="str">
        <f t="shared" si="251"/>
        <v/>
      </c>
      <c r="GI314" s="39">
        <f t="shared" si="236"/>
        <v>0</v>
      </c>
      <c r="GJ314" s="39">
        <f t="shared" si="237"/>
        <v>0</v>
      </c>
      <c r="GK314" s="39">
        <f t="shared" si="238"/>
        <v>0</v>
      </c>
      <c r="GL314" s="39">
        <f t="shared" si="239"/>
        <v>6</v>
      </c>
    </row>
    <row r="315" spans="1:194" x14ac:dyDescent="0.25">
      <c r="A315" s="19">
        <v>349</v>
      </c>
      <c r="B315" s="43" t="s">
        <v>1544</v>
      </c>
      <c r="C315" s="43" t="s">
        <v>186</v>
      </c>
      <c r="D315" s="43" t="s">
        <v>187</v>
      </c>
      <c r="E315" s="43" t="s">
        <v>487</v>
      </c>
      <c r="F315" s="43" t="s">
        <v>493</v>
      </c>
      <c r="G315" s="43" t="s">
        <v>190</v>
      </c>
      <c r="H315" s="43" t="s">
        <v>494</v>
      </c>
      <c r="I315" s="43" t="s">
        <v>192</v>
      </c>
      <c r="J315" s="44">
        <f t="shared" si="213"/>
        <v>45480.104166666664</v>
      </c>
      <c r="K315" s="44">
        <v>45116.104166666664</v>
      </c>
      <c r="L315" s="44">
        <v>45016</v>
      </c>
      <c r="M315" s="43" t="s">
        <v>2440</v>
      </c>
      <c r="N315" s="43" t="s">
        <v>193</v>
      </c>
      <c r="O315" s="44">
        <v>46052.44259259259</v>
      </c>
      <c r="P315" s="43">
        <v>13569</v>
      </c>
      <c r="Q315" s="43">
        <v>5970</v>
      </c>
      <c r="R315" s="43">
        <v>7599</v>
      </c>
      <c r="S315" s="43" t="s">
        <v>194</v>
      </c>
      <c r="T315" s="44">
        <v>46024.770833333336</v>
      </c>
      <c r="U315" s="44">
        <v>46024.770833333336</v>
      </c>
      <c r="V315" s="44">
        <v>46024.770833333336</v>
      </c>
      <c r="W315" s="44">
        <v>46024.770833333336</v>
      </c>
      <c r="X315" s="44">
        <v>46024.770833333336</v>
      </c>
      <c r="Y315" s="44">
        <v>46024.770833333336</v>
      </c>
      <c r="Z315" s="43" t="s">
        <v>199</v>
      </c>
      <c r="AA315" s="43"/>
      <c r="AB315" s="43"/>
      <c r="AC315" s="43"/>
      <c r="AD315" s="43"/>
      <c r="AE315" s="43">
        <v>2</v>
      </c>
      <c r="AF315" s="43" t="s">
        <v>1712</v>
      </c>
      <c r="AG315" s="43" t="s">
        <v>1712</v>
      </c>
      <c r="AH315" s="43" t="s">
        <v>2441</v>
      </c>
      <c r="AI315" s="43" t="s">
        <v>2441</v>
      </c>
      <c r="AJ315" s="43" t="s">
        <v>1998</v>
      </c>
      <c r="AK315" s="43" t="s">
        <v>1712</v>
      </c>
      <c r="AL315" s="47">
        <v>46389</v>
      </c>
      <c r="AM315" s="47">
        <v>46204</v>
      </c>
      <c r="AN315" s="47">
        <v>46754</v>
      </c>
      <c r="AO315" s="47">
        <v>46754</v>
      </c>
      <c r="AP315" s="47">
        <v>46754</v>
      </c>
      <c r="AQ315" s="47">
        <v>46389</v>
      </c>
      <c r="AR315" s="48"/>
      <c r="AS315" s="48"/>
      <c r="AT315" s="48"/>
      <c r="AU315" s="43">
        <v>0</v>
      </c>
      <c r="AV315" s="43">
        <v>0</v>
      </c>
      <c r="AW315" s="43">
        <v>0</v>
      </c>
      <c r="AX315" s="51" t="s">
        <v>421</v>
      </c>
      <c r="AY315" s="51" t="s">
        <v>237</v>
      </c>
      <c r="AZ315" s="51" t="s">
        <v>198</v>
      </c>
      <c r="BA315" s="20">
        <f t="shared" ca="1" si="244"/>
        <v>0</v>
      </c>
      <c r="BB315" s="20">
        <f t="shared" ca="1" si="244"/>
        <v>0</v>
      </c>
      <c r="BC315" s="20">
        <f t="shared" ca="1" si="244"/>
        <v>0</v>
      </c>
      <c r="BD315" s="20">
        <f t="shared" ca="1" si="244"/>
        <v>0</v>
      </c>
      <c r="BE315" s="20">
        <f t="shared" ca="1" si="244"/>
        <v>0</v>
      </c>
      <c r="BF315" s="20">
        <f t="shared" ca="1" si="244"/>
        <v>0</v>
      </c>
      <c r="BG315" s="21" t="str">
        <f t="shared" ca="1" si="241"/>
        <v/>
      </c>
      <c r="BH315" s="21" t="str">
        <f t="shared" ca="1" si="241"/>
        <v/>
      </c>
      <c r="BI315" s="21" t="str">
        <f t="shared" ca="1" si="241"/>
        <v/>
      </c>
      <c r="BJ315" s="22">
        <f t="shared" ca="1" si="214"/>
        <v>0</v>
      </c>
      <c r="BK315" s="21">
        <f t="shared" si="215"/>
        <v>2</v>
      </c>
      <c r="BL315" s="22">
        <f t="shared" ca="1" si="216"/>
        <v>13816</v>
      </c>
      <c r="BM315" s="22">
        <f t="shared" ca="1" si="217"/>
        <v>6079</v>
      </c>
      <c r="BN315" s="23">
        <f t="shared" ca="1" si="218"/>
        <v>7737</v>
      </c>
      <c r="BO315" s="24">
        <f t="shared" ca="1" si="219"/>
        <v>247</v>
      </c>
      <c r="BP315" s="51" t="str">
        <f>_xlfn.XLOOKUP(E315,[1]Validation!E:E,[1]Validation!F:F,"")</f>
        <v>EG75</v>
      </c>
      <c r="BQ315" s="51" t="str">
        <f>_xlfn.XLOOKUP(BP315,[1]Validation!F:F,[1]Validation!G:G,"")</f>
        <v>EG55 to EG75</v>
      </c>
      <c r="BR315" s="52" t="str">
        <f>VLOOKUP(G315,[1]Validation!$B$1:$C$9,2,0)</f>
        <v>B</v>
      </c>
      <c r="BS315" s="51">
        <f t="shared" ca="1" si="220"/>
        <v>35</v>
      </c>
      <c r="BT315" s="53">
        <f>_xlfn.XLOOKUP(B315,'[2]1. All Calls'!$R:$R,'[2]1. All Calls'!$A:$A,"",0)</f>
        <v>46052.671180555597</v>
      </c>
      <c r="BU315" s="51" t="str">
        <f>_xlfn.XLOOKUP(B315,'[2]1. All Calls'!$R:$R,'[2]1. All Calls'!$F:$F,"",0)</f>
        <v>CC-01959107</v>
      </c>
      <c r="BV315" s="51" t="str">
        <f>_xlfn.XLOOKUP(B315,'[2]1. All Calls'!$R:$R,'[2]1. All Calls'!$J:$J,"",0)</f>
        <v>Sales Call</v>
      </c>
      <c r="BW315" s="53">
        <f>_xlfn.XLOOKUP(B315,'[2]Sch Calls'!$R:$R,'[2]Sch Calls'!$A:$A,"",0)</f>
        <v>45923.636874999997</v>
      </c>
      <c r="BX315" s="51">
        <f>_xlfn.XLOOKUP(B315,'[2]Sch Calls'!$R:$R,'[2]Sch Calls'!$B:$B,"",0)</f>
        <v>13311</v>
      </c>
      <c r="BY315" s="51" t="str">
        <f t="shared" si="247"/>
        <v>02-Jul-26</v>
      </c>
      <c r="BZ315" s="51" t="str">
        <f t="shared" si="247"/>
        <v>02-Jul-26</v>
      </c>
      <c r="CA315" s="51" t="str">
        <f t="shared" si="221"/>
        <v>05-Oct-26</v>
      </c>
      <c r="CB315" s="51" t="str">
        <f t="shared" si="222"/>
        <v>03-Jul-27</v>
      </c>
      <c r="CC315" s="51" t="str">
        <f t="shared" si="223"/>
        <v>03-Jan-28</v>
      </c>
      <c r="CD315" s="51" t="str">
        <f t="shared" si="224"/>
        <v>03-Jan-27</v>
      </c>
      <c r="CE315" s="51">
        <f t="shared" ca="1" si="248"/>
        <v>151</v>
      </c>
      <c r="CF315" s="51">
        <f t="shared" ca="1" si="248"/>
        <v>151</v>
      </c>
      <c r="CG315" s="51">
        <f t="shared" ca="1" si="225"/>
        <v>151</v>
      </c>
      <c r="CH315" s="51">
        <f t="shared" ca="1" si="226"/>
        <v>151</v>
      </c>
      <c r="CI315" s="51">
        <f t="shared" ca="1" si="227"/>
        <v>151</v>
      </c>
      <c r="CJ315" s="51">
        <f t="shared" ca="1" si="228"/>
        <v>151</v>
      </c>
      <c r="CK315" s="51">
        <f t="shared" ca="1" si="245"/>
        <v>302</v>
      </c>
      <c r="CL315" s="51">
        <f t="shared" ca="1" si="245"/>
        <v>302</v>
      </c>
      <c r="CM315" s="51">
        <f t="shared" ca="1" si="245"/>
        <v>302</v>
      </c>
      <c r="CN315" s="51">
        <f t="shared" ca="1" si="245"/>
        <v>302</v>
      </c>
      <c r="CO315" s="51">
        <f t="shared" ca="1" si="245"/>
        <v>302</v>
      </c>
      <c r="CP315" s="51">
        <f t="shared" ca="1" si="245"/>
        <v>302</v>
      </c>
      <c r="CQ315" s="51">
        <f t="shared" ca="1" si="246"/>
        <v>3597</v>
      </c>
      <c r="CR315" s="51">
        <f t="shared" ca="1" si="246"/>
        <v>3597</v>
      </c>
      <c r="CS315" s="51">
        <f t="shared" ca="1" si="246"/>
        <v>5597</v>
      </c>
      <c r="CT315" s="51">
        <f t="shared" ca="1" si="246"/>
        <v>5597</v>
      </c>
      <c r="CU315" s="51">
        <f t="shared" ca="1" si="246"/>
        <v>7597</v>
      </c>
      <c r="CV315" s="54">
        <f t="shared" ca="1" si="246"/>
        <v>3597</v>
      </c>
      <c r="CW315" s="25" t="s">
        <v>199</v>
      </c>
      <c r="CX315" s="55">
        <v>0.44</v>
      </c>
      <c r="CY315" s="55"/>
      <c r="CZ315" s="26">
        <v>0</v>
      </c>
      <c r="DA315" s="26">
        <v>0</v>
      </c>
      <c r="DB315" s="26">
        <v>0</v>
      </c>
      <c r="DC315" s="26">
        <v>0</v>
      </c>
      <c r="DD315" s="26">
        <v>0</v>
      </c>
      <c r="DE315" s="26">
        <v>0</v>
      </c>
      <c r="DF315" s="26">
        <v>0</v>
      </c>
      <c r="DG315" s="26">
        <v>0</v>
      </c>
      <c r="DH315" s="26">
        <v>0</v>
      </c>
      <c r="DI315" s="26">
        <v>0</v>
      </c>
      <c r="DJ315" s="26">
        <v>0</v>
      </c>
      <c r="DK315" s="26">
        <v>0</v>
      </c>
      <c r="DL315" s="27">
        <f t="shared" si="229"/>
        <v>46127.671180555597</v>
      </c>
      <c r="DM315" s="28">
        <f t="shared" ca="1" si="230"/>
        <v>1</v>
      </c>
      <c r="DN315" s="56">
        <f>_xlfn.XLOOKUP(B315,'[2]1. All Calls'!$R:$R,'[2]1. All Calls'!$A:$A,"",0)</f>
        <v>46052.671180555597</v>
      </c>
      <c r="DO315" s="57" t="str">
        <f ca="1">VLOOKUP(DM315,[1]Validation!$B$20:$C$25,2,0)</f>
        <v>Above 3 months</v>
      </c>
      <c r="DP315" s="58" t="str">
        <f>_xlfn.XLOOKUP(B315,'[1]Active AMCs- Dealer'!E:E,'[1]Active AMCs- Dealer'!L:L,"Not in AMC",0)</f>
        <v>Not in AMC</v>
      </c>
      <c r="DQ315" s="50" t="s">
        <v>238</v>
      </c>
      <c r="DR315" s="29" t="str">
        <f>_xlfn.XLOOKUP(B315,'[2]1. All Calls'!$R:$R,'[2]1. All Calls'!$F:$F,"",0)</f>
        <v>CC-01959107</v>
      </c>
      <c r="DS315" s="29" t="str">
        <f>_xlfn.XLOOKUP(B315,'[2]1. All Calls'!$R:$R,'[2]1. All Calls'!$AB:$AB,"",0)</f>
        <v>Sales call carried out for HMR update</v>
      </c>
      <c r="DT315" s="30">
        <f>_xlfn.XLOOKUP(DR315,'[2]1. All Calls'!$F:$F,'[2]1. All Calls'!$A:$A,"",0)</f>
        <v>46052.671180555597</v>
      </c>
      <c r="DU315" s="31">
        <f>_xlfn.XLOOKUP(DR315,'[2]1. All Calls'!$F:$F,'[2]1. All Calls'!$B:$B,"",0)</f>
        <v>13569</v>
      </c>
      <c r="DV315" s="31">
        <f>_xlfn.XLOOKUP(B315,[1]MDA_Assets!D:D,[1]MDA_Assets!N:N,"",0)</f>
        <v>5970</v>
      </c>
      <c r="DW315" s="31">
        <f>_xlfn.XLOOKUP(B315,[1]MDA_Assets!D:D,[1]MDA_Assets!O:O,"",0)</f>
        <v>7599</v>
      </c>
      <c r="DX315" s="32" t="str">
        <f>_xlfn.XLOOKUP(B315,[1]MDA_Assets!D:D,[1]MDA_Assets!Q:Q,"",0)</f>
        <v>Synthetic</v>
      </c>
      <c r="DY315" s="33">
        <f>_xlfn.XLOOKUP(B315,[1]MDA_Assets!D:D,[1]MDA_Assets!R:R,"",0)</f>
        <v>46025</v>
      </c>
      <c r="DZ315" s="33">
        <f>_xlfn.XLOOKUP(B315,[1]MDA_Assets!D:D,[1]MDA_Assets!S:S,"",0)</f>
        <v>46025</v>
      </c>
      <c r="EA315" s="33">
        <f>_xlfn.XLOOKUP(B315,[1]MDA_Assets!D:D,[1]MDA_Assets!T:T,"",0)</f>
        <v>46025</v>
      </c>
      <c r="EB315" s="33">
        <f>_xlfn.XLOOKUP(B315,[1]MDA_Assets!D:D,[1]MDA_Assets!U:U,"",0)</f>
        <v>46025</v>
      </c>
      <c r="EC315" s="33">
        <f>_xlfn.XLOOKUP(B315,[1]MDA_Assets!D:D,[1]MDA_Assets!V:V,"",0)</f>
        <v>46025</v>
      </c>
      <c r="ED315" s="33">
        <f>_xlfn.XLOOKUP(B315,[1]MDA_Assets!D:D,[1]MDA_Assets!W:W,"",0)</f>
        <v>46025</v>
      </c>
      <c r="EE315" s="32" t="str">
        <f>_xlfn.XLOOKUP(B315,[1]MDA_Assets!D:D,[1]MDA_Assets!X:X,"",0)</f>
        <v>Yes</v>
      </c>
      <c r="EF315" s="33">
        <f>_xlfn.XLOOKUP(B315,[1]MDA_Assets!D:D,[1]MDA_Assets!Y:Y,"",0)</f>
        <v>0</v>
      </c>
      <c r="EG315" s="33">
        <f>_xlfn.XLOOKUP(B315,[1]MDA_Assets!D:D,[1]MDA_Assets!Z:Z,"",0)</f>
        <v>0</v>
      </c>
      <c r="EH315" s="33">
        <f>_xlfn.XLOOKUP(B315,[1]MDA_Assets!D:D,[1]MDA_Assets!AA:AA,"",0)</f>
        <v>0</v>
      </c>
      <c r="EI315" s="34">
        <f>_xlfn.XLOOKUP(B315,[1]MDA_Assets!D:D,[1]MDA_Assets!P:P,"",0)</f>
        <v>2</v>
      </c>
      <c r="EJ315" s="35" t="str">
        <f>_xlfn.XLOOKUP(B315,[1]MDA_Assets!D:D,[1]MDA_Assets!AB:AB,"",0)</f>
        <v>3899</v>
      </c>
      <c r="EK315" s="35" t="str">
        <f>_xlfn.XLOOKUP(B315,[1]MDA_Assets!D:D,[1]MDA_Assets!AC:AC,"",0)</f>
        <v>3899</v>
      </c>
      <c r="EL315" s="35" t="str">
        <f>_xlfn.XLOOKUP(B315,[1]MDA_Assets!D:D,[1]MDA_Assets!AD:AD,"",0)</f>
        <v>5899</v>
      </c>
      <c r="EM315" s="35" t="str">
        <f>_xlfn.XLOOKUP(B315,[1]MDA_Assets!D:D,[1]MDA_Assets!AE:AE,"",0)</f>
        <v>5899</v>
      </c>
      <c r="EN315" s="35" t="str">
        <f>_xlfn.XLOOKUP(B315,[1]MDA_Assets!D:D,[1]MDA_Assets!AF:AF,"",0)</f>
        <v>7899</v>
      </c>
      <c r="EO315" s="35" t="str">
        <f>_xlfn.XLOOKUP(B315,[1]MDA_Assets!D:D,[1]MDA_Assets!AG:AG,"",0)</f>
        <v>3899</v>
      </c>
      <c r="EP315" s="36">
        <f t="shared" si="249"/>
        <v>365</v>
      </c>
      <c r="EQ315" s="36">
        <f t="shared" si="249"/>
        <v>180</v>
      </c>
      <c r="ER315" s="36">
        <f t="shared" si="231"/>
        <v>730</v>
      </c>
      <c r="ES315" s="36">
        <f t="shared" si="232"/>
        <v>730</v>
      </c>
      <c r="ET315" s="36">
        <f t="shared" si="233"/>
        <v>730</v>
      </c>
      <c r="EU315" s="36">
        <f t="shared" si="234"/>
        <v>365</v>
      </c>
      <c r="EV315" s="36" t="str">
        <f t="shared" si="235"/>
        <v/>
      </c>
      <c r="EW315" s="36" t="str">
        <f t="shared" si="207"/>
        <v/>
      </c>
      <c r="EX315" s="36" t="str">
        <f t="shared" si="208"/>
        <v/>
      </c>
      <c r="EY315" s="36">
        <f t="shared" si="206"/>
        <v>11.78</v>
      </c>
      <c r="EZ315" s="36">
        <f t="shared" si="206"/>
        <v>5.81</v>
      </c>
      <c r="FA315" s="36">
        <f t="shared" si="206"/>
        <v>23.55</v>
      </c>
      <c r="FB315" s="36">
        <f t="shared" si="206"/>
        <v>23.55</v>
      </c>
      <c r="FC315" s="36">
        <f t="shared" si="206"/>
        <v>23.55</v>
      </c>
      <c r="FD315" s="36">
        <f t="shared" si="206"/>
        <v>11.78</v>
      </c>
      <c r="FE315" s="36" t="str">
        <f t="shared" si="252"/>
        <v/>
      </c>
      <c r="FF315" s="36" t="str">
        <f t="shared" si="252"/>
        <v/>
      </c>
      <c r="FG315" s="36" t="str">
        <f t="shared" si="252"/>
        <v/>
      </c>
      <c r="FH315" s="37" t="str" cm="1">
        <f t="array" ref="FH315">_xlfn.IFS(EY315="", "No Data", EY315&lt;0, "Negative/Future", EY315=0, "Zero Days", EY315&lt;=3, "&lt; 3 Months", EY315&lt;=6, "3 to 6 Months", EY315&lt;=9, "6 to 9 Months", EY315&lt;=12, "9 to 12 Months", EY315&lt;=15, "12 to 15 Months", EY315&lt;=18, "15 to 18 Months", EY315&lt;=24, "18 to 24 Months", EY315&gt;24, "&gt; 24 Months")</f>
        <v>9 to 12 Months</v>
      </c>
      <c r="FI315" s="37" t="str" cm="1">
        <f t="array" ref="FI315">_xlfn.IFS(EZ315="", "No Data", EZ315&lt;0, "Negative/Future", EZ315=0, "Zero Days", EZ315&lt;=3, "&lt; 3 Months", EZ315&lt;=6, "3 to 6 Months", EZ315&lt;=9, "6 to 9 Months", EZ315&lt;=12, "9 to 12 Months", EZ315&lt;=15, "12 to 15 Months", EZ315&lt;=18, "15 to 18 Months", EZ315&lt;=24, "18 to 24 Months", EZ315&gt;24, "&gt; 24 Months")</f>
        <v>3 to 6 Months</v>
      </c>
      <c r="FJ315" s="37" t="str" cm="1">
        <f t="array" ref="FJ315">_xlfn.IFS(FA315="", "No Data", FA315&lt;0, "Negative/Future", FA315=0, "Zero Days", FA315&lt;=3, "&lt; 3 Months", FA315&lt;=6, "3 to 6 Months", FA315&lt;=9, "6 to 9 Months", FA315&lt;=12, "9 to 12 Months", FA315&lt;=15, "12 to 15 Months", FA315&lt;=18, "15 to 18 Months", FA315&lt;=24, "18 to 24 Months", FA315&gt;24, "&gt; 24 Months")</f>
        <v>18 to 24 Months</v>
      </c>
      <c r="FK315" s="37" t="str" cm="1">
        <f t="array" ref="FK315">_xlfn.IFS(FB315="", "No Data", FB315&lt;0, "Negative/Future", FB315=0, "Zero Days", FB315&lt;=3, "&lt; 3 Months", FB315&lt;=6, "3 to 6 Months", FB315&lt;=9, "6 to 9 Months", FB315&lt;=12, "9 to 12 Months", FB315&lt;=15, "12 to 15 Months", FB315&lt;=18, "15 to 18 Months", FB315&lt;=24, "18 to 24 Months", FB315&gt;24, "&gt; 24 Months")</f>
        <v>18 to 24 Months</v>
      </c>
      <c r="FL315" s="37" t="str" cm="1">
        <f t="array" ref="FL315">_xlfn.IFS(FC315="", "No Data", FC315&lt;0, "Negative/Future", FC315=0, "Zero Days", FC315&lt;=3, "&lt; 3 Months", FC315&lt;=6, "3 to 6 Months", FC315&lt;=9, "6 to 9 Months", FC315&lt;=12, "9 to 12 Months", FC315&lt;=15, "12 to 15 Months", FC315&lt;=18, "15 to 18 Months", FC315&lt;=24, "18 to 24 Months", FC315&gt;24, "&gt; 24 Months")</f>
        <v>18 to 24 Months</v>
      </c>
      <c r="FM315" s="37" t="str" cm="1">
        <f t="array" ref="FM315">_xlfn.IFS(FD315="", "No Data", FD315&lt;0, "Negative/Future", FD315=0, "Zero Days", FD315&lt;=3, "&lt; 3 Months", FD315&lt;=6, "3 to 6 Months", FD315&lt;=9, "6 to 9 Months", FD315&lt;=12, "9 to 12 Months", FD315&lt;=15, "12 to 15 Months", FD315&lt;=18, "15 to 18 Months", FD315&lt;=24, "18 to 24 Months", FD315&gt;24, "&gt; 24 Months")</f>
        <v>9 to 12 Months</v>
      </c>
      <c r="FN315" s="37" t="str" cm="1">
        <f t="array" ref="FN315">_xlfn.IFS(FE315="", "No Data", FE315&lt;0, "Negative/Future", FE315=0, "Zero Days", FE315&lt;=3, "&lt; 3 Months", FE315&lt;=6, "3 to 6 Months", FE315&lt;=9, "6 to 9 Months", FE315&lt;=12, "9 to 12 Months", FE315&lt;=15, "12 to 15 Months", FE315&lt;=18, "15 to 18 Months", FE315&lt;=24, "18 to 24 Months", FE315&gt;24, "&gt; 24 Months")</f>
        <v>No Data</v>
      </c>
      <c r="FO315" s="37" t="str" cm="1">
        <f t="array" ref="FO315">_xlfn.IFS(FG315="", "No Data", FG315&lt;0, "Negative/Future", FG315=0, "Zero Days", FG315&lt;=3, "&lt; 3 Months", FG315&lt;=6, "3 to 6 Months", FG315&lt;=9, "6 to 9 Months", FG315&lt;=12, "9 to 12 Months", FG315&lt;=15, "12 to 15 Months", FG315&lt;=18, "15 to 18 Months", FG315&lt;=24, "18 to 24 Months", FG315&gt;24, "&gt; 24 Months")</f>
        <v>No Data</v>
      </c>
      <c r="FP315" s="37" t="str" cm="1">
        <f t="array" ref="FP315">_xlfn.IFS(FF315="", "No Data", FF315&lt;0, "Negative/Future", FF315=0, "Zero Days", FF315&lt;=3, "&lt; 3 Months", FF315&lt;=6, "3 to 6 Months", FF315&lt;=9, "6 to 9 Months", FF315&lt;=12, "9 to 12 Months", FF315&lt;=15, "12 to 15 Months", FF315&lt;=18, "15 to 18 Months", FF315&lt;=24, "18 to 24 Months", FF315&gt;24, "&gt; 24 Months")</f>
        <v>No Data</v>
      </c>
      <c r="FQ315" s="29" t="s">
        <v>689</v>
      </c>
      <c r="FR315" s="29">
        <v>7654107064</v>
      </c>
      <c r="FS315" s="38" t="str">
        <f>VLOOKUP(_xlfn.XLOOKUP(B315,[1]MDA_Assets!D:D,[1]MDA_Assets!I:I,"",0),[1]Validation!$B$1:$C$8,2,0)</f>
        <v>B</v>
      </c>
      <c r="FT315" s="38" t="s">
        <v>202</v>
      </c>
      <c r="FU315" s="31" t="str">
        <f>_xlfn.XLOOKUP(B315,[1]MDA_Assets!D:D,[1]MDA_Assets!X:X,"",0)</f>
        <v>Yes</v>
      </c>
      <c r="FV315" s="39">
        <v>0</v>
      </c>
      <c r="FW315" s="39">
        <v>0</v>
      </c>
      <c r="FX315" s="39">
        <v>0</v>
      </c>
      <c r="FY315" s="39">
        <v>9</v>
      </c>
      <c r="FZ315" s="40">
        <f t="shared" si="250"/>
        <v>46390</v>
      </c>
      <c r="GA315" s="40">
        <f t="shared" si="250"/>
        <v>46205</v>
      </c>
      <c r="GB315" s="40">
        <f t="shared" si="209"/>
        <v>46755</v>
      </c>
      <c r="GC315" s="40">
        <f t="shared" si="210"/>
        <v>46755</v>
      </c>
      <c r="GD315" s="40">
        <f t="shared" si="211"/>
        <v>46755</v>
      </c>
      <c r="GE315" s="40">
        <f t="shared" si="212"/>
        <v>46390</v>
      </c>
      <c r="GF315" s="40" t="str">
        <f t="shared" si="251"/>
        <v/>
      </c>
      <c r="GG315" s="40" t="str">
        <f t="shared" si="251"/>
        <v/>
      </c>
      <c r="GH315" s="40" t="str">
        <f t="shared" si="251"/>
        <v/>
      </c>
      <c r="GI315" s="39">
        <f t="shared" si="236"/>
        <v>0</v>
      </c>
      <c r="GJ315" s="39">
        <f t="shared" si="237"/>
        <v>0</v>
      </c>
      <c r="GK315" s="39">
        <f t="shared" si="238"/>
        <v>0</v>
      </c>
      <c r="GL315" s="39">
        <f t="shared" si="239"/>
        <v>6</v>
      </c>
    </row>
    <row r="316" spans="1:194" x14ac:dyDescent="0.25">
      <c r="A316" s="19">
        <v>350</v>
      </c>
      <c r="B316" s="43" t="s">
        <v>1545</v>
      </c>
      <c r="C316" s="43" t="s">
        <v>186</v>
      </c>
      <c r="D316" s="43" t="s">
        <v>241</v>
      </c>
      <c r="E316" s="43" t="s">
        <v>1972</v>
      </c>
      <c r="F316" s="43" t="s">
        <v>1546</v>
      </c>
      <c r="G316" s="43" t="s">
        <v>190</v>
      </c>
      <c r="H316" s="43" t="s">
        <v>336</v>
      </c>
      <c r="I316" s="43" t="s">
        <v>192</v>
      </c>
      <c r="J316" s="44">
        <f t="shared" si="213"/>
        <v>45638.604166666664</v>
      </c>
      <c r="K316" s="44">
        <v>45274.604166666664</v>
      </c>
      <c r="L316" s="44">
        <v>44945</v>
      </c>
      <c r="M316" s="43" t="s">
        <v>3056</v>
      </c>
      <c r="N316" s="43" t="s">
        <v>2697</v>
      </c>
      <c r="O316" s="44">
        <v>46121.507037037038</v>
      </c>
      <c r="P316" s="43">
        <v>11892</v>
      </c>
      <c r="Q316" s="43">
        <v>7434</v>
      </c>
      <c r="R316" s="43">
        <v>4437</v>
      </c>
      <c r="S316" s="43" t="s">
        <v>206</v>
      </c>
      <c r="T316" s="44">
        <v>45897.770833333336</v>
      </c>
      <c r="U316" s="44">
        <v>45897.770833333336</v>
      </c>
      <c r="V316" s="44">
        <v>45897.770833333336</v>
      </c>
      <c r="W316" s="44">
        <v>45897.770833333336</v>
      </c>
      <c r="X316" s="44">
        <v>45897.770833333336</v>
      </c>
      <c r="Y316" s="44">
        <v>45897.770833333336</v>
      </c>
      <c r="Z316" s="43" t="s">
        <v>199</v>
      </c>
      <c r="AA316" s="43"/>
      <c r="AB316" s="44">
        <v>45897.770833333336</v>
      </c>
      <c r="AC316" s="44">
        <v>45897.770833333336</v>
      </c>
      <c r="AD316" s="43"/>
      <c r="AE316" s="43">
        <v>5</v>
      </c>
      <c r="AF316" s="43" t="s">
        <v>402</v>
      </c>
      <c r="AG316" s="43" t="s">
        <v>402</v>
      </c>
      <c r="AH316" s="43" t="s">
        <v>403</v>
      </c>
      <c r="AI316" s="43" t="s">
        <v>403</v>
      </c>
      <c r="AJ316" s="43" t="s">
        <v>3057</v>
      </c>
      <c r="AK316" s="43" t="s">
        <v>3058</v>
      </c>
      <c r="AL316" s="47">
        <v>46262</v>
      </c>
      <c r="AM316" s="46">
        <v>46077</v>
      </c>
      <c r="AN316" s="47">
        <v>46262</v>
      </c>
      <c r="AO316" s="47">
        <v>46262</v>
      </c>
      <c r="AP316" s="47">
        <v>46627</v>
      </c>
      <c r="AQ316" s="47">
        <v>46262</v>
      </c>
      <c r="AR316" s="47">
        <v>46262</v>
      </c>
      <c r="AS316" s="47">
        <v>46262</v>
      </c>
      <c r="AT316" s="48"/>
      <c r="AU316" s="43">
        <v>1</v>
      </c>
      <c r="AV316" s="43">
        <v>0</v>
      </c>
      <c r="AW316" s="43">
        <v>0</v>
      </c>
      <c r="AX316" s="51" t="s">
        <v>211</v>
      </c>
      <c r="AY316" s="51" t="s">
        <v>211</v>
      </c>
      <c r="AZ316" s="51" t="s">
        <v>198</v>
      </c>
      <c r="BA316" s="20">
        <f t="shared" ca="1" si="244"/>
        <v>0</v>
      </c>
      <c r="BB316" s="20">
        <f t="shared" ca="1" si="244"/>
        <v>1</v>
      </c>
      <c r="BC316" s="20">
        <f t="shared" ca="1" si="244"/>
        <v>0</v>
      </c>
      <c r="BD316" s="20">
        <f t="shared" ca="1" si="244"/>
        <v>0</v>
      </c>
      <c r="BE316" s="20">
        <f t="shared" ca="1" si="244"/>
        <v>0</v>
      </c>
      <c r="BF316" s="20">
        <f t="shared" ca="1" si="244"/>
        <v>0</v>
      </c>
      <c r="BG316" s="21">
        <f t="shared" ca="1" si="241"/>
        <v>0</v>
      </c>
      <c r="BH316" s="21">
        <f t="shared" ca="1" si="241"/>
        <v>0</v>
      </c>
      <c r="BI316" s="21" t="str">
        <f t="shared" ca="1" si="241"/>
        <v/>
      </c>
      <c r="BJ316" s="22">
        <f t="shared" ca="1" si="214"/>
        <v>1</v>
      </c>
      <c r="BK316" s="21">
        <f t="shared" si="215"/>
        <v>5</v>
      </c>
      <c r="BL316" s="22">
        <f t="shared" ca="1" si="216"/>
        <v>12164</v>
      </c>
      <c r="BM316" s="22">
        <f t="shared" ca="1" si="217"/>
        <v>7663</v>
      </c>
      <c r="BN316" s="23">
        <f t="shared" ca="1" si="218"/>
        <v>4501</v>
      </c>
      <c r="BO316" s="24">
        <f t="shared" ca="1" si="219"/>
        <v>272</v>
      </c>
      <c r="BP316" s="51" t="str">
        <f>_xlfn.XLOOKUP(E316,[1]Validation!E:E,[1]Validation!F:F,"")</f>
        <v>EG22</v>
      </c>
      <c r="BQ316" s="51" t="str">
        <f>_xlfn.XLOOKUP(BP316,[1]Validation!F:F,[1]Validation!G:G,"")</f>
        <v>EG11 to EG22</v>
      </c>
      <c r="BR316" s="52" t="str">
        <f>VLOOKUP(G316,[1]Validation!$B$1:$C$9,2,0)</f>
        <v>B</v>
      </c>
      <c r="BS316" s="51">
        <f t="shared" ca="1" si="220"/>
        <v>30</v>
      </c>
      <c r="BT316" s="53">
        <f>_xlfn.XLOOKUP(B316,'[2]1. All Calls'!$R:$R,'[2]1. All Calls'!$A:$A,"",0)</f>
        <v>46121.6398611111</v>
      </c>
      <c r="BU316" s="51" t="str">
        <f>_xlfn.XLOOKUP(B316,'[2]1. All Calls'!$R:$R,'[2]1. All Calls'!$F:$F,"",0)</f>
        <v>CC-02041703</v>
      </c>
      <c r="BV316" s="51" t="str">
        <f>_xlfn.XLOOKUP(B316,'[2]1. All Calls'!$R:$R,'[2]1. All Calls'!$J:$J,"",0)</f>
        <v>General Service</v>
      </c>
      <c r="BW316" s="53">
        <f>_xlfn.XLOOKUP(B316,'[2]Sch Calls'!$R:$R,'[2]Sch Calls'!$A:$A,"",0)</f>
        <v>45898.708437499998</v>
      </c>
      <c r="BX316" s="51">
        <f>_xlfn.XLOOKUP(B316,'[2]Sch Calls'!$R:$R,'[2]Sch Calls'!$B:$B,"",0)</f>
        <v>8627</v>
      </c>
      <c r="BY316" s="51" t="str">
        <f t="shared" si="247"/>
        <v>25-Feb-26</v>
      </c>
      <c r="BZ316" s="51" t="str">
        <f t="shared" si="247"/>
        <v>25-Feb-26</v>
      </c>
      <c r="CA316" s="51" t="str">
        <f t="shared" si="221"/>
        <v>31-May-26</v>
      </c>
      <c r="CB316" s="51" t="str">
        <f t="shared" si="222"/>
        <v>26-Feb-27</v>
      </c>
      <c r="CC316" s="51" t="str">
        <f t="shared" si="223"/>
        <v>29-Aug-27</v>
      </c>
      <c r="CD316" s="51" t="str">
        <f t="shared" si="224"/>
        <v>29-Aug-26</v>
      </c>
      <c r="CE316" s="51">
        <f t="shared" ca="1" si="248"/>
        <v>278</v>
      </c>
      <c r="CF316" s="51">
        <f t="shared" ca="1" si="248"/>
        <v>278</v>
      </c>
      <c r="CG316" s="51">
        <f t="shared" ca="1" si="225"/>
        <v>278</v>
      </c>
      <c r="CH316" s="51">
        <f t="shared" ca="1" si="226"/>
        <v>278</v>
      </c>
      <c r="CI316" s="51">
        <f t="shared" ca="1" si="227"/>
        <v>278</v>
      </c>
      <c r="CJ316" s="51">
        <f t="shared" ca="1" si="228"/>
        <v>278</v>
      </c>
      <c r="CK316" s="51">
        <f t="shared" ca="1" si="245"/>
        <v>1390</v>
      </c>
      <c r="CL316" s="51">
        <f t="shared" ca="1" si="245"/>
        <v>1390</v>
      </c>
      <c r="CM316" s="51">
        <f t="shared" ca="1" si="245"/>
        <v>1390</v>
      </c>
      <c r="CN316" s="51">
        <f t="shared" ca="1" si="245"/>
        <v>1390</v>
      </c>
      <c r="CO316" s="51">
        <f t="shared" ca="1" si="245"/>
        <v>1390</v>
      </c>
      <c r="CP316" s="51">
        <f t="shared" ca="1" si="245"/>
        <v>1390</v>
      </c>
      <c r="CQ316" s="51">
        <f t="shared" ca="1" si="246"/>
        <v>-537</v>
      </c>
      <c r="CR316" s="51">
        <f t="shared" ca="1" si="246"/>
        <v>-537</v>
      </c>
      <c r="CS316" s="51">
        <f t="shared" ca="1" si="246"/>
        <v>1463</v>
      </c>
      <c r="CT316" s="51">
        <f t="shared" ca="1" si="246"/>
        <v>1463</v>
      </c>
      <c r="CU316" s="51">
        <f t="shared" ca="1" si="246"/>
        <v>3345</v>
      </c>
      <c r="CV316" s="54">
        <f t="shared" ca="1" si="246"/>
        <v>-655</v>
      </c>
      <c r="CW316" s="25" t="s">
        <v>195</v>
      </c>
      <c r="CX316" s="55">
        <v>0.64</v>
      </c>
      <c r="CY316" s="55"/>
      <c r="CZ316" s="26">
        <v>0</v>
      </c>
      <c r="DA316" s="26">
        <v>0</v>
      </c>
      <c r="DB316" s="26">
        <v>0</v>
      </c>
      <c r="DC316" s="26">
        <v>0</v>
      </c>
      <c r="DD316" s="26">
        <v>0</v>
      </c>
      <c r="DE316" s="26">
        <v>0</v>
      </c>
      <c r="DF316" s="26">
        <v>0</v>
      </c>
      <c r="DG316" s="26">
        <v>0</v>
      </c>
      <c r="DH316" s="26">
        <v>0</v>
      </c>
      <c r="DI316" s="26">
        <v>0</v>
      </c>
      <c r="DJ316" s="26">
        <v>0</v>
      </c>
      <c r="DK316" s="26">
        <v>0</v>
      </c>
      <c r="DL316" s="27">
        <f t="shared" si="229"/>
        <v>46196.6398611111</v>
      </c>
      <c r="DM316" s="28">
        <f t="shared" ca="1" si="230"/>
        <v>0</v>
      </c>
      <c r="DN316" s="56">
        <f>_xlfn.XLOOKUP(B316,'[2]1. All Calls'!$R:$R,'[2]1. All Calls'!$A:$A,"",0)</f>
        <v>46121.6398611111</v>
      </c>
      <c r="DO316" s="57" t="str">
        <f ca="1">VLOOKUP(DM316,[1]Validation!$B$20:$C$25,2,0)</f>
        <v>Within 3 months</v>
      </c>
      <c r="DP316" s="58" t="str">
        <f>_xlfn.XLOOKUP(B316,'[1]Active AMCs- Dealer'!E:E,'[1]Active AMCs- Dealer'!L:L,"Not in AMC",0)</f>
        <v>Not in AMC</v>
      </c>
      <c r="DQ316" s="50" t="s">
        <v>238</v>
      </c>
      <c r="DR316" s="29" t="str">
        <f>_xlfn.XLOOKUP(B316,'[2]1. All Calls'!$R:$R,'[2]1. All Calls'!$F:$F,"",0)</f>
        <v>CC-02041703</v>
      </c>
      <c r="DS316" s="29" t="str">
        <f>_xlfn.XLOOKUP(B316,'[2]1. All Calls'!$R:$R,'[2]1. All Calls'!$AB:$AB,"",0)</f>
        <v>Courtney visit carried out</v>
      </c>
      <c r="DT316" s="30">
        <f>_xlfn.XLOOKUP(DR316,'[2]1. All Calls'!$F:$F,'[2]1. All Calls'!$A:$A,"",0)</f>
        <v>46121.6398611111</v>
      </c>
      <c r="DU316" s="31">
        <f>_xlfn.XLOOKUP(DR316,'[2]1. All Calls'!$F:$F,'[2]1. All Calls'!$B:$B,"",0)</f>
        <v>11892</v>
      </c>
      <c r="DV316" s="31">
        <f>_xlfn.XLOOKUP(B316,[1]MDA_Assets!D:D,[1]MDA_Assets!N:N,"",0)</f>
        <v>7434</v>
      </c>
      <c r="DW316" s="31">
        <f>_xlfn.XLOOKUP(B316,[1]MDA_Assets!D:D,[1]MDA_Assets!O:O,"",0)</f>
        <v>4437</v>
      </c>
      <c r="DX316" s="32" t="str">
        <f>_xlfn.XLOOKUP(B316,[1]MDA_Assets!D:D,[1]MDA_Assets!Q:Q,"",0)</f>
        <v>XD</v>
      </c>
      <c r="DY316" s="33">
        <f>_xlfn.XLOOKUP(B316,[1]MDA_Assets!D:D,[1]MDA_Assets!R:R,"",0)</f>
        <v>45898</v>
      </c>
      <c r="DZ316" s="33">
        <f>_xlfn.XLOOKUP(B316,[1]MDA_Assets!D:D,[1]MDA_Assets!S:S,"",0)</f>
        <v>45898</v>
      </c>
      <c r="EA316" s="33">
        <f>_xlfn.XLOOKUP(B316,[1]MDA_Assets!D:D,[1]MDA_Assets!T:T,"",0)</f>
        <v>45898</v>
      </c>
      <c r="EB316" s="33">
        <f>_xlfn.XLOOKUP(B316,[1]MDA_Assets!D:D,[1]MDA_Assets!U:U,"",0)</f>
        <v>45898</v>
      </c>
      <c r="EC316" s="33">
        <f>_xlfn.XLOOKUP(B316,[1]MDA_Assets!D:D,[1]MDA_Assets!V:V,"",0)</f>
        <v>45898</v>
      </c>
      <c r="ED316" s="33">
        <f>_xlfn.XLOOKUP(B316,[1]MDA_Assets!D:D,[1]MDA_Assets!W:W,"",0)</f>
        <v>45898</v>
      </c>
      <c r="EE316" s="32" t="str">
        <f>_xlfn.XLOOKUP(B316,[1]MDA_Assets!D:D,[1]MDA_Assets!X:X,"",0)</f>
        <v>Yes</v>
      </c>
      <c r="EF316" s="33">
        <f>_xlfn.XLOOKUP(B316,[1]MDA_Assets!D:D,[1]MDA_Assets!Y:Y,"",0)</f>
        <v>45898</v>
      </c>
      <c r="EG316" s="33">
        <f>_xlfn.XLOOKUP(B316,[1]MDA_Assets!D:D,[1]MDA_Assets!Z:Z,"",0)</f>
        <v>0</v>
      </c>
      <c r="EH316" s="33">
        <f>_xlfn.XLOOKUP(B316,[1]MDA_Assets!D:D,[1]MDA_Assets!AA:AA,"",0)</f>
        <v>45898</v>
      </c>
      <c r="EI316" s="34">
        <f>_xlfn.XLOOKUP(B316,[1]MDA_Assets!D:D,[1]MDA_Assets!P:P,"",0)</f>
        <v>5</v>
      </c>
      <c r="EJ316" s="35" t="str">
        <f>_xlfn.XLOOKUP(B316,[1]MDA_Assets!D:D,[1]MDA_Assets!AB:AB,"",0)</f>
        <v>853</v>
      </c>
      <c r="EK316" s="35" t="str">
        <f>_xlfn.XLOOKUP(B316,[1]MDA_Assets!D:D,[1]MDA_Assets!AC:AC,"",0)</f>
        <v>853</v>
      </c>
      <c r="EL316" s="35" t="str">
        <f>_xlfn.XLOOKUP(B316,[1]MDA_Assets!D:D,[1]MDA_Assets!AD:AD,"",0)</f>
        <v>2853</v>
      </c>
      <c r="EM316" s="35" t="str">
        <f>_xlfn.XLOOKUP(B316,[1]MDA_Assets!D:D,[1]MDA_Assets!AE:AE,"",0)</f>
        <v>2853</v>
      </c>
      <c r="EN316" s="35" t="str">
        <f>_xlfn.XLOOKUP(B316,[1]MDA_Assets!D:D,[1]MDA_Assets!AF:AF,"",0)</f>
        <v>4735</v>
      </c>
      <c r="EO316" s="35" t="str">
        <f>_xlfn.XLOOKUP(B316,[1]MDA_Assets!D:D,[1]MDA_Assets!AG:AG,"",0)</f>
        <v>735</v>
      </c>
      <c r="EP316" s="36">
        <f t="shared" si="249"/>
        <v>365</v>
      </c>
      <c r="EQ316" s="36">
        <f t="shared" si="249"/>
        <v>180</v>
      </c>
      <c r="ER316" s="36">
        <f t="shared" si="231"/>
        <v>365</v>
      </c>
      <c r="ES316" s="36">
        <f t="shared" si="232"/>
        <v>365</v>
      </c>
      <c r="ET316" s="36">
        <f t="shared" si="233"/>
        <v>730</v>
      </c>
      <c r="EU316" s="36">
        <f t="shared" si="234"/>
        <v>365</v>
      </c>
      <c r="EV316" s="36">
        <f t="shared" si="235"/>
        <v>365</v>
      </c>
      <c r="EW316" s="36" t="str">
        <f t="shared" si="207"/>
        <v/>
      </c>
      <c r="EX316" s="36">
        <f t="shared" si="208"/>
        <v>365</v>
      </c>
      <c r="EY316" s="36">
        <f t="shared" si="206"/>
        <v>11.78</v>
      </c>
      <c r="EZ316" s="36">
        <f t="shared" si="206"/>
        <v>5.81</v>
      </c>
      <c r="FA316" s="36">
        <f t="shared" si="206"/>
        <v>11.78</v>
      </c>
      <c r="FB316" s="36">
        <f t="shared" si="206"/>
        <v>11.78</v>
      </c>
      <c r="FC316" s="36">
        <f t="shared" si="206"/>
        <v>23.55</v>
      </c>
      <c r="FD316" s="36">
        <f t="shared" si="206"/>
        <v>11.78</v>
      </c>
      <c r="FE316" s="36">
        <f t="shared" si="252"/>
        <v>11.78</v>
      </c>
      <c r="FF316" s="36" t="str">
        <f t="shared" si="252"/>
        <v/>
      </c>
      <c r="FG316" s="36">
        <f t="shared" si="252"/>
        <v>11.78</v>
      </c>
      <c r="FH316" s="37" t="str" cm="1">
        <f t="array" ref="FH316">_xlfn.IFS(EY316="", "No Data", EY316&lt;0, "Negative/Future", EY316=0, "Zero Days", EY316&lt;=3, "&lt; 3 Months", EY316&lt;=6, "3 to 6 Months", EY316&lt;=9, "6 to 9 Months", EY316&lt;=12, "9 to 12 Months", EY316&lt;=15, "12 to 15 Months", EY316&lt;=18, "15 to 18 Months", EY316&lt;=24, "18 to 24 Months", EY316&gt;24, "&gt; 24 Months")</f>
        <v>9 to 12 Months</v>
      </c>
      <c r="FI316" s="37" t="str" cm="1">
        <f t="array" ref="FI316">_xlfn.IFS(EZ316="", "No Data", EZ316&lt;0, "Negative/Future", EZ316=0, "Zero Days", EZ316&lt;=3, "&lt; 3 Months", EZ316&lt;=6, "3 to 6 Months", EZ316&lt;=9, "6 to 9 Months", EZ316&lt;=12, "9 to 12 Months", EZ316&lt;=15, "12 to 15 Months", EZ316&lt;=18, "15 to 18 Months", EZ316&lt;=24, "18 to 24 Months", EZ316&gt;24, "&gt; 24 Months")</f>
        <v>3 to 6 Months</v>
      </c>
      <c r="FJ316" s="37" t="str" cm="1">
        <f t="array" ref="FJ316">_xlfn.IFS(FA316="", "No Data", FA316&lt;0, "Negative/Future", FA316=0, "Zero Days", FA316&lt;=3, "&lt; 3 Months", FA316&lt;=6, "3 to 6 Months", FA316&lt;=9, "6 to 9 Months", FA316&lt;=12, "9 to 12 Months", FA316&lt;=15, "12 to 15 Months", FA316&lt;=18, "15 to 18 Months", FA316&lt;=24, "18 to 24 Months", FA316&gt;24, "&gt; 24 Months")</f>
        <v>9 to 12 Months</v>
      </c>
      <c r="FK316" s="37" t="str" cm="1">
        <f t="array" ref="FK316">_xlfn.IFS(FB316="", "No Data", FB316&lt;0, "Negative/Future", FB316=0, "Zero Days", FB316&lt;=3, "&lt; 3 Months", FB316&lt;=6, "3 to 6 Months", FB316&lt;=9, "6 to 9 Months", FB316&lt;=12, "9 to 12 Months", FB316&lt;=15, "12 to 15 Months", FB316&lt;=18, "15 to 18 Months", FB316&lt;=24, "18 to 24 Months", FB316&gt;24, "&gt; 24 Months")</f>
        <v>9 to 12 Months</v>
      </c>
      <c r="FL316" s="37" t="str" cm="1">
        <f t="array" ref="FL316">_xlfn.IFS(FC316="", "No Data", FC316&lt;0, "Negative/Future", FC316=0, "Zero Days", FC316&lt;=3, "&lt; 3 Months", FC316&lt;=6, "3 to 6 Months", FC316&lt;=9, "6 to 9 Months", FC316&lt;=12, "9 to 12 Months", FC316&lt;=15, "12 to 15 Months", FC316&lt;=18, "15 to 18 Months", FC316&lt;=24, "18 to 24 Months", FC316&gt;24, "&gt; 24 Months")</f>
        <v>18 to 24 Months</v>
      </c>
      <c r="FM316" s="37" t="str" cm="1">
        <f t="array" ref="FM316">_xlfn.IFS(FD316="", "No Data", FD316&lt;0, "Negative/Future", FD316=0, "Zero Days", FD316&lt;=3, "&lt; 3 Months", FD316&lt;=6, "3 to 6 Months", FD316&lt;=9, "6 to 9 Months", FD316&lt;=12, "9 to 12 Months", FD316&lt;=15, "12 to 15 Months", FD316&lt;=18, "15 to 18 Months", FD316&lt;=24, "18 to 24 Months", FD316&gt;24, "&gt; 24 Months")</f>
        <v>9 to 12 Months</v>
      </c>
      <c r="FN316" s="37" t="str" cm="1">
        <f t="array" ref="FN316">_xlfn.IFS(FE316="", "No Data", FE316&lt;0, "Negative/Future", FE316=0, "Zero Days", FE316&lt;=3, "&lt; 3 Months", FE316&lt;=6, "3 to 6 Months", FE316&lt;=9, "6 to 9 Months", FE316&lt;=12, "9 to 12 Months", FE316&lt;=15, "12 to 15 Months", FE316&lt;=18, "15 to 18 Months", FE316&lt;=24, "18 to 24 Months", FE316&gt;24, "&gt; 24 Months")</f>
        <v>9 to 12 Months</v>
      </c>
      <c r="FO316" s="37" t="str" cm="1">
        <f t="array" ref="FO316">_xlfn.IFS(FG316="", "No Data", FG316&lt;0, "Negative/Future", FG316=0, "Zero Days", FG316&lt;=3, "&lt; 3 Months", FG316&lt;=6, "3 to 6 Months", FG316&lt;=9, "6 to 9 Months", FG316&lt;=12, "9 to 12 Months", FG316&lt;=15, "12 to 15 Months", FG316&lt;=18, "15 to 18 Months", FG316&lt;=24, "18 to 24 Months", FG316&gt;24, "&gt; 24 Months")</f>
        <v>9 to 12 Months</v>
      </c>
      <c r="FP316" s="37" t="str" cm="1">
        <f t="array" ref="FP316">_xlfn.IFS(FF316="", "No Data", FF316&lt;0, "Negative/Future", FF316=0, "Zero Days", FF316&lt;=3, "&lt; 3 Months", FF316&lt;=6, "3 to 6 Months", FF316&lt;=9, "6 to 9 Months", FF316&lt;=12, "9 to 12 Months", FF316&lt;=15, "12 to 15 Months", FF316&lt;=18, "15 to 18 Months", FF316&lt;=24, "18 to 24 Months", FF316&gt;24, "&gt; 24 Months")</f>
        <v>No Data</v>
      </c>
      <c r="FQ316" s="29" t="s">
        <v>1547</v>
      </c>
      <c r="FR316" s="29">
        <v>9791019799</v>
      </c>
      <c r="FS316" s="38" t="str">
        <f>VLOOKUP(_xlfn.XLOOKUP(B316,[1]MDA_Assets!D:D,[1]MDA_Assets!I:I,"",0),[1]Validation!$B$1:$C$8,2,0)</f>
        <v>B</v>
      </c>
      <c r="FT316" s="38" t="s">
        <v>202</v>
      </c>
      <c r="FU316" s="31" t="str">
        <f>_xlfn.XLOOKUP(B316,[1]MDA_Assets!D:D,[1]MDA_Assets!X:X,"",0)</f>
        <v>Yes</v>
      </c>
      <c r="FV316" s="39">
        <v>1</v>
      </c>
      <c r="FW316" s="39">
        <v>0</v>
      </c>
      <c r="FX316" s="39">
        <v>0</v>
      </c>
      <c r="FY316" s="39">
        <v>8</v>
      </c>
      <c r="FZ316" s="40">
        <f t="shared" si="250"/>
        <v>46263</v>
      </c>
      <c r="GA316" s="40">
        <f t="shared" si="250"/>
        <v>46078</v>
      </c>
      <c r="GB316" s="40">
        <f t="shared" si="209"/>
        <v>46263</v>
      </c>
      <c r="GC316" s="40">
        <f t="shared" si="210"/>
        <v>46263</v>
      </c>
      <c r="GD316" s="40">
        <f t="shared" si="211"/>
        <v>46628</v>
      </c>
      <c r="GE316" s="40">
        <f t="shared" si="212"/>
        <v>46263</v>
      </c>
      <c r="GF316" s="40">
        <f t="shared" si="251"/>
        <v>46263</v>
      </c>
      <c r="GG316" s="40" t="str">
        <f t="shared" si="251"/>
        <v/>
      </c>
      <c r="GH316" s="40">
        <f t="shared" si="251"/>
        <v>46263</v>
      </c>
      <c r="GI316" s="39">
        <f t="shared" si="236"/>
        <v>0</v>
      </c>
      <c r="GJ316" s="39">
        <f t="shared" si="237"/>
        <v>0</v>
      </c>
      <c r="GK316" s="39">
        <f t="shared" si="238"/>
        <v>1</v>
      </c>
      <c r="GL316" s="39">
        <f t="shared" si="239"/>
        <v>7</v>
      </c>
    </row>
    <row r="317" spans="1:194" x14ac:dyDescent="0.25">
      <c r="A317" s="19">
        <v>351</v>
      </c>
      <c r="B317" s="43" t="s">
        <v>1548</v>
      </c>
      <c r="C317" s="43" t="s">
        <v>254</v>
      </c>
      <c r="D317" s="43" t="s">
        <v>187</v>
      </c>
      <c r="E317" s="43" t="s">
        <v>346</v>
      </c>
      <c r="F317" s="43" t="s">
        <v>3059</v>
      </c>
      <c r="G317" s="43" t="s">
        <v>190</v>
      </c>
      <c r="H317" s="43" t="s">
        <v>205</v>
      </c>
      <c r="I317" s="43" t="s">
        <v>192</v>
      </c>
      <c r="J317" s="44">
        <f t="shared" si="213"/>
        <v>45426.770833333336</v>
      </c>
      <c r="K317" s="44">
        <v>45062.770833333336</v>
      </c>
      <c r="L317" s="44">
        <v>44985</v>
      </c>
      <c r="M317" s="43" t="s">
        <v>2442</v>
      </c>
      <c r="N317" s="43" t="s">
        <v>193</v>
      </c>
      <c r="O317" s="44">
        <v>46052.821087962962</v>
      </c>
      <c r="P317" s="43">
        <v>3560</v>
      </c>
      <c r="Q317" s="43"/>
      <c r="R317" s="43">
        <v>3560</v>
      </c>
      <c r="S317" s="43" t="s">
        <v>206</v>
      </c>
      <c r="T317" s="44">
        <v>45812.770833333336</v>
      </c>
      <c r="U317" s="44">
        <v>45812.770833333336</v>
      </c>
      <c r="V317" s="44">
        <v>45812.770833333336</v>
      </c>
      <c r="W317" s="44">
        <v>45812.770833333336</v>
      </c>
      <c r="X317" s="44">
        <v>45812.770833333336</v>
      </c>
      <c r="Y317" s="44">
        <v>45813.770833333336</v>
      </c>
      <c r="Z317" s="43" t="s">
        <v>195</v>
      </c>
      <c r="AA317" s="43"/>
      <c r="AB317" s="44">
        <v>45812.770833333336</v>
      </c>
      <c r="AC317" s="44">
        <v>45812.770833333336</v>
      </c>
      <c r="AD317" s="44">
        <v>45812.770833333336</v>
      </c>
      <c r="AE317" s="43">
        <v>3</v>
      </c>
      <c r="AF317" s="43" t="s">
        <v>2443</v>
      </c>
      <c r="AG317" s="43" t="s">
        <v>2444</v>
      </c>
      <c r="AH317" s="43" t="s">
        <v>765</v>
      </c>
      <c r="AI317" s="43" t="s">
        <v>765</v>
      </c>
      <c r="AJ317" s="43" t="s">
        <v>2445</v>
      </c>
      <c r="AK317" s="43" t="s">
        <v>2446</v>
      </c>
      <c r="AL317" s="46">
        <v>45992</v>
      </c>
      <c r="AM317" s="46">
        <v>45992</v>
      </c>
      <c r="AN317" s="49">
        <v>46177</v>
      </c>
      <c r="AO317" s="49">
        <v>46177</v>
      </c>
      <c r="AP317" s="47">
        <v>46543</v>
      </c>
      <c r="AQ317" s="49">
        <v>46177</v>
      </c>
      <c r="AR317" s="49">
        <v>46177</v>
      </c>
      <c r="AS317" s="49">
        <v>46177</v>
      </c>
      <c r="AT317" s="49">
        <v>46177</v>
      </c>
      <c r="AU317" s="43">
        <v>1</v>
      </c>
      <c r="AV317" s="43">
        <v>0</v>
      </c>
      <c r="AW317" s="43">
        <v>1</v>
      </c>
      <c r="AX317" s="51" t="s">
        <v>712</v>
      </c>
      <c r="AY317" s="51" t="s">
        <v>211</v>
      </c>
      <c r="AZ317" s="51" t="s">
        <v>198</v>
      </c>
      <c r="BA317" s="20">
        <f t="shared" ca="1" si="244"/>
        <v>1</v>
      </c>
      <c r="BB317" s="20">
        <f t="shared" ca="1" si="244"/>
        <v>1</v>
      </c>
      <c r="BC317" s="20">
        <f t="shared" ca="1" si="244"/>
        <v>1</v>
      </c>
      <c r="BD317" s="20">
        <f t="shared" ca="1" si="244"/>
        <v>1</v>
      </c>
      <c r="BE317" s="20">
        <f t="shared" ca="1" si="244"/>
        <v>0</v>
      </c>
      <c r="BF317" s="20">
        <f t="shared" ca="1" si="244"/>
        <v>1</v>
      </c>
      <c r="BG317" s="21">
        <f t="shared" ca="1" si="241"/>
        <v>1</v>
      </c>
      <c r="BH317" s="21">
        <f t="shared" ca="1" si="241"/>
        <v>1</v>
      </c>
      <c r="BI317" s="21">
        <f t="shared" ca="1" si="241"/>
        <v>1</v>
      </c>
      <c r="BJ317" s="22">
        <f t="shared" ca="1" si="214"/>
        <v>8</v>
      </c>
      <c r="BK317" s="21">
        <f t="shared" si="215"/>
        <v>3</v>
      </c>
      <c r="BL317" s="22">
        <f t="shared" ca="1" si="216"/>
        <v>3930</v>
      </c>
      <c r="BM317" s="22">
        <f t="shared" ca="1" si="217"/>
        <v>0</v>
      </c>
      <c r="BN317" s="23">
        <f t="shared" ca="1" si="218"/>
        <v>3930</v>
      </c>
      <c r="BO317" s="24">
        <f t="shared" ca="1" si="219"/>
        <v>370</v>
      </c>
      <c r="BP317" s="51" t="str">
        <f>_xlfn.XLOOKUP(E317,[1]Validation!E:E,[1]Validation!F:F,"")</f>
        <v>EN11</v>
      </c>
      <c r="BQ317" s="51" t="str">
        <f>_xlfn.XLOOKUP(BP317,[1]Validation!F:F,[1]Validation!G:G,"")</f>
        <v>EN11 to EN22</v>
      </c>
      <c r="BR317" s="52" t="str">
        <f>VLOOKUP(G317,[1]Validation!$B$1:$C$9,2,0)</f>
        <v>B</v>
      </c>
      <c r="BS317" s="51">
        <f t="shared" ca="1" si="220"/>
        <v>37</v>
      </c>
      <c r="BT317" s="53">
        <f>_xlfn.XLOOKUP(B317,'[2]1. All Calls'!$R:$R,'[2]1. All Calls'!$A:$A,"",0)</f>
        <v>46053.048715277801</v>
      </c>
      <c r="BU317" s="51" t="str">
        <f>_xlfn.XLOOKUP(B317,'[2]1. All Calls'!$R:$R,'[2]1. All Calls'!$F:$F,"",0)</f>
        <v>CC-01959444</v>
      </c>
      <c r="BV317" s="51" t="str">
        <f>_xlfn.XLOOKUP(B317,'[2]1. All Calls'!$R:$R,'[2]1. All Calls'!$J:$J,"",0)</f>
        <v>Sales Call</v>
      </c>
      <c r="BW317" s="53">
        <f>_xlfn.XLOOKUP(B317,'[2]Sch Calls'!$R:$R,'[2]Sch Calls'!$A:$A,"",0)</f>
        <v>45813.575694444444</v>
      </c>
      <c r="BX317" s="51">
        <f>_xlfn.XLOOKUP(B317,'[2]Sch Calls'!$R:$R,'[2]Sch Calls'!$B:$B,"",0)</f>
        <v>2840</v>
      </c>
      <c r="BY317" s="51" t="str">
        <f t="shared" si="247"/>
        <v>02-Dec-25</v>
      </c>
      <c r="BZ317" s="51" t="str">
        <f t="shared" si="247"/>
        <v>02-Dec-25</v>
      </c>
      <c r="CA317" s="51" t="str">
        <f t="shared" si="221"/>
        <v>07-Mar-26</v>
      </c>
      <c r="CB317" s="51" t="str">
        <f t="shared" si="222"/>
        <v>03-Dec-26</v>
      </c>
      <c r="CC317" s="51" t="str">
        <f t="shared" si="223"/>
        <v>06-Jun-27</v>
      </c>
      <c r="CD317" s="51" t="str">
        <f t="shared" si="224"/>
        <v>05-Jun-26</v>
      </c>
      <c r="CE317" s="51">
        <f t="shared" ca="1" si="248"/>
        <v>363</v>
      </c>
      <c r="CF317" s="51">
        <f t="shared" ca="1" si="248"/>
        <v>363</v>
      </c>
      <c r="CG317" s="51">
        <f t="shared" ca="1" si="225"/>
        <v>363</v>
      </c>
      <c r="CH317" s="51">
        <f t="shared" ca="1" si="226"/>
        <v>363</v>
      </c>
      <c r="CI317" s="51">
        <f t="shared" ca="1" si="227"/>
        <v>362</v>
      </c>
      <c r="CJ317" s="51">
        <f t="shared" ca="1" si="228"/>
        <v>363</v>
      </c>
      <c r="CK317" s="51">
        <f t="shared" ca="1" si="245"/>
        <v>1089</v>
      </c>
      <c r="CL317" s="51">
        <f t="shared" ca="1" si="245"/>
        <v>1089</v>
      </c>
      <c r="CM317" s="51">
        <f t="shared" ca="1" si="245"/>
        <v>1089</v>
      </c>
      <c r="CN317" s="51">
        <f t="shared" ca="1" si="245"/>
        <v>1089</v>
      </c>
      <c r="CO317" s="51">
        <f t="shared" ca="1" si="245"/>
        <v>1086</v>
      </c>
      <c r="CP317" s="51">
        <f t="shared" ca="1" si="245"/>
        <v>1089</v>
      </c>
      <c r="CQ317" s="51">
        <f t="shared" ca="1" si="246"/>
        <v>-309</v>
      </c>
      <c r="CR317" s="51">
        <f t="shared" ca="1" si="246"/>
        <v>-1009</v>
      </c>
      <c r="CS317" s="51">
        <f t="shared" ca="1" si="246"/>
        <v>1191</v>
      </c>
      <c r="CT317" s="51">
        <f t="shared" ca="1" si="246"/>
        <v>1191</v>
      </c>
      <c r="CU317" s="51">
        <f t="shared" ca="1" si="246"/>
        <v>5226</v>
      </c>
      <c r="CV317" s="54">
        <f t="shared" ca="1" si="246"/>
        <v>1223</v>
      </c>
      <c r="CW317" s="25" t="s">
        <v>195</v>
      </c>
      <c r="CX317" s="55">
        <v>0</v>
      </c>
      <c r="CY317" s="55"/>
      <c r="CZ317" s="26">
        <v>0</v>
      </c>
      <c r="DA317" s="26">
        <v>0</v>
      </c>
      <c r="DB317" s="26">
        <v>0</v>
      </c>
      <c r="DC317" s="26">
        <v>0</v>
      </c>
      <c r="DD317" s="26">
        <v>0</v>
      </c>
      <c r="DE317" s="26">
        <v>0</v>
      </c>
      <c r="DF317" s="26">
        <v>0</v>
      </c>
      <c r="DG317" s="26">
        <v>0</v>
      </c>
      <c r="DH317" s="26">
        <v>0</v>
      </c>
      <c r="DI317" s="26">
        <v>0</v>
      </c>
      <c r="DJ317" s="26">
        <v>0</v>
      </c>
      <c r="DK317" s="26">
        <v>0</v>
      </c>
      <c r="DL317" s="27">
        <f t="shared" si="229"/>
        <v>46128.048715277801</v>
      </c>
      <c r="DM317" s="28">
        <f t="shared" ca="1" si="230"/>
        <v>1</v>
      </c>
      <c r="DN317" s="56">
        <f>_xlfn.XLOOKUP(B317,'[2]1. All Calls'!$R:$R,'[2]1. All Calls'!$A:$A,"",0)</f>
        <v>46053.048715277801</v>
      </c>
      <c r="DO317" s="57" t="str">
        <f ca="1">VLOOKUP(DM317,[1]Validation!$B$20:$C$25,2,0)</f>
        <v>Above 3 months</v>
      </c>
      <c r="DP317" s="58" t="str">
        <f>_xlfn.XLOOKUP(B317,'[1]Active AMCs- Dealer'!E:E,'[1]Active AMCs- Dealer'!L:L,"Not in AMC",0)</f>
        <v>Not in AMC</v>
      </c>
      <c r="DQ317" s="50" t="s">
        <v>238</v>
      </c>
      <c r="DR317" s="29" t="str">
        <f>_xlfn.XLOOKUP(B317,'[2]1. All Calls'!$R:$R,'[2]1. All Calls'!$F:$F,"",0)</f>
        <v>CC-01959444</v>
      </c>
      <c r="DS317" s="29" t="str">
        <f>_xlfn.XLOOKUP(B317,'[2]1. All Calls'!$R:$R,'[2]1. All Calls'!$AB:$AB,"",0)</f>
        <v>Sales call carried out for HMR update</v>
      </c>
      <c r="DT317" s="30">
        <f>_xlfn.XLOOKUP(DR317,'[2]1. All Calls'!$F:$F,'[2]1. All Calls'!$A:$A,"",0)</f>
        <v>46053.048715277801</v>
      </c>
      <c r="DU317" s="31">
        <f>_xlfn.XLOOKUP(DR317,'[2]1. All Calls'!$F:$F,'[2]1. All Calls'!$B:$B,"",0)</f>
        <v>3560</v>
      </c>
      <c r="DV317" s="31">
        <f>_xlfn.XLOOKUP(B317,[1]MDA_Assets!D:D,[1]MDA_Assets!N:N,"",0)</f>
        <v>0</v>
      </c>
      <c r="DW317" s="31">
        <f>_xlfn.XLOOKUP(B317,[1]MDA_Assets!D:D,[1]MDA_Assets!O:O,"",0)</f>
        <v>3560</v>
      </c>
      <c r="DX317" s="32" t="str">
        <f>_xlfn.XLOOKUP(B317,[1]MDA_Assets!D:D,[1]MDA_Assets!Q:Q,"",0)</f>
        <v>XD</v>
      </c>
      <c r="DY317" s="33">
        <f>_xlfn.XLOOKUP(B317,[1]MDA_Assets!D:D,[1]MDA_Assets!R:R,"",0)</f>
        <v>45813</v>
      </c>
      <c r="DZ317" s="33">
        <f>_xlfn.XLOOKUP(B317,[1]MDA_Assets!D:D,[1]MDA_Assets!S:S,"",0)</f>
        <v>45813</v>
      </c>
      <c r="EA317" s="33">
        <f>_xlfn.XLOOKUP(B317,[1]MDA_Assets!D:D,[1]MDA_Assets!T:T,"",0)</f>
        <v>45813</v>
      </c>
      <c r="EB317" s="33">
        <f>_xlfn.XLOOKUP(B317,[1]MDA_Assets!D:D,[1]MDA_Assets!U:U,"",0)</f>
        <v>45813</v>
      </c>
      <c r="EC317" s="33">
        <f>_xlfn.XLOOKUP(B317,[1]MDA_Assets!D:D,[1]MDA_Assets!V:V,"",0)</f>
        <v>45813</v>
      </c>
      <c r="ED317" s="33">
        <f>_xlfn.XLOOKUP(B317,[1]MDA_Assets!D:D,[1]MDA_Assets!W:W,"",0)</f>
        <v>45814</v>
      </c>
      <c r="EE317" s="32" t="str">
        <f>_xlfn.XLOOKUP(B317,[1]MDA_Assets!D:D,[1]MDA_Assets!X:X,"",0)</f>
        <v>No</v>
      </c>
      <c r="EF317" s="33">
        <f>_xlfn.XLOOKUP(B317,[1]MDA_Assets!D:D,[1]MDA_Assets!Y:Y,"",0)</f>
        <v>45813</v>
      </c>
      <c r="EG317" s="33">
        <f>_xlfn.XLOOKUP(B317,[1]MDA_Assets!D:D,[1]MDA_Assets!Z:Z,"",0)</f>
        <v>45813</v>
      </c>
      <c r="EH317" s="33">
        <f>_xlfn.XLOOKUP(B317,[1]MDA_Assets!D:D,[1]MDA_Assets!AA:AA,"",0)</f>
        <v>45813</v>
      </c>
      <c r="EI317" s="34">
        <f>_xlfn.XLOOKUP(B317,[1]MDA_Assets!D:D,[1]MDA_Assets!P:P,"",0)</f>
        <v>3</v>
      </c>
      <c r="EJ317" s="35" t="str">
        <f>_xlfn.XLOOKUP(B317,[1]MDA_Assets!D:D,[1]MDA_Assets!AB:AB,"",0)</f>
        <v>780</v>
      </c>
      <c r="EK317" s="35" t="str">
        <f>_xlfn.XLOOKUP(B317,[1]MDA_Assets!D:D,[1]MDA_Assets!AC:AC,"",0)</f>
        <v>80</v>
      </c>
      <c r="EL317" s="35" t="str">
        <f>_xlfn.XLOOKUP(B317,[1]MDA_Assets!D:D,[1]MDA_Assets!AD:AD,"",0)</f>
        <v>2280</v>
      </c>
      <c r="EM317" s="35" t="str">
        <f>_xlfn.XLOOKUP(B317,[1]MDA_Assets!D:D,[1]MDA_Assets!AE:AE,"",0)</f>
        <v>2280</v>
      </c>
      <c r="EN317" s="35" t="str">
        <f>_xlfn.XLOOKUP(B317,[1]MDA_Assets!D:D,[1]MDA_Assets!AF:AF,"",0)</f>
        <v>6312</v>
      </c>
      <c r="EO317" s="35" t="str">
        <f>_xlfn.XLOOKUP(B317,[1]MDA_Assets!D:D,[1]MDA_Assets!AG:AG,"",0)</f>
        <v>2312</v>
      </c>
      <c r="EP317" s="36">
        <f t="shared" si="249"/>
        <v>180</v>
      </c>
      <c r="EQ317" s="36">
        <f t="shared" si="249"/>
        <v>180</v>
      </c>
      <c r="ER317" s="36">
        <f t="shared" si="231"/>
        <v>365</v>
      </c>
      <c r="ES317" s="36">
        <f t="shared" si="232"/>
        <v>365</v>
      </c>
      <c r="ET317" s="36">
        <f t="shared" si="233"/>
        <v>730</v>
      </c>
      <c r="EU317" s="36">
        <f t="shared" si="234"/>
        <v>365</v>
      </c>
      <c r="EV317" s="36">
        <f t="shared" si="235"/>
        <v>365</v>
      </c>
      <c r="EW317" s="36">
        <f t="shared" si="207"/>
        <v>365</v>
      </c>
      <c r="EX317" s="36">
        <f t="shared" si="208"/>
        <v>365</v>
      </c>
      <c r="EY317" s="36">
        <f t="shared" ref="EY317:FD377" si="253">IFERROR(ROUNDUP(SUM(EP317/31),2),"")</f>
        <v>5.81</v>
      </c>
      <c r="EZ317" s="36">
        <f t="shared" si="253"/>
        <v>5.81</v>
      </c>
      <c r="FA317" s="36">
        <f t="shared" si="253"/>
        <v>11.78</v>
      </c>
      <c r="FB317" s="36">
        <f t="shared" si="253"/>
        <v>11.78</v>
      </c>
      <c r="FC317" s="36">
        <f t="shared" si="253"/>
        <v>23.55</v>
      </c>
      <c r="FD317" s="36">
        <f t="shared" si="253"/>
        <v>11.78</v>
      </c>
      <c r="FE317" s="36">
        <f t="shared" si="252"/>
        <v>11.78</v>
      </c>
      <c r="FF317" s="36">
        <f t="shared" si="252"/>
        <v>11.78</v>
      </c>
      <c r="FG317" s="36">
        <f t="shared" si="252"/>
        <v>11.78</v>
      </c>
      <c r="FH317" s="37" t="str" cm="1">
        <f t="array" ref="FH317">_xlfn.IFS(EY317="", "No Data", EY317&lt;0, "Negative/Future", EY317=0, "Zero Days", EY317&lt;=3, "&lt; 3 Months", EY317&lt;=6, "3 to 6 Months", EY317&lt;=9, "6 to 9 Months", EY317&lt;=12, "9 to 12 Months", EY317&lt;=15, "12 to 15 Months", EY317&lt;=18, "15 to 18 Months", EY317&lt;=24, "18 to 24 Months", EY317&gt;24, "&gt; 24 Months")</f>
        <v>3 to 6 Months</v>
      </c>
      <c r="FI317" s="37" t="str" cm="1">
        <f t="array" ref="FI317">_xlfn.IFS(EZ317="", "No Data", EZ317&lt;0, "Negative/Future", EZ317=0, "Zero Days", EZ317&lt;=3, "&lt; 3 Months", EZ317&lt;=6, "3 to 6 Months", EZ317&lt;=9, "6 to 9 Months", EZ317&lt;=12, "9 to 12 Months", EZ317&lt;=15, "12 to 15 Months", EZ317&lt;=18, "15 to 18 Months", EZ317&lt;=24, "18 to 24 Months", EZ317&gt;24, "&gt; 24 Months")</f>
        <v>3 to 6 Months</v>
      </c>
      <c r="FJ317" s="37" t="str" cm="1">
        <f t="array" ref="FJ317">_xlfn.IFS(FA317="", "No Data", FA317&lt;0, "Negative/Future", FA317=0, "Zero Days", FA317&lt;=3, "&lt; 3 Months", FA317&lt;=6, "3 to 6 Months", FA317&lt;=9, "6 to 9 Months", FA317&lt;=12, "9 to 12 Months", FA317&lt;=15, "12 to 15 Months", FA317&lt;=18, "15 to 18 Months", FA317&lt;=24, "18 to 24 Months", FA317&gt;24, "&gt; 24 Months")</f>
        <v>9 to 12 Months</v>
      </c>
      <c r="FK317" s="37" t="str" cm="1">
        <f t="array" ref="FK317">_xlfn.IFS(FB317="", "No Data", FB317&lt;0, "Negative/Future", FB317=0, "Zero Days", FB317&lt;=3, "&lt; 3 Months", FB317&lt;=6, "3 to 6 Months", FB317&lt;=9, "6 to 9 Months", FB317&lt;=12, "9 to 12 Months", FB317&lt;=15, "12 to 15 Months", FB317&lt;=18, "15 to 18 Months", FB317&lt;=24, "18 to 24 Months", FB317&gt;24, "&gt; 24 Months")</f>
        <v>9 to 12 Months</v>
      </c>
      <c r="FL317" s="37" t="str" cm="1">
        <f t="array" ref="FL317">_xlfn.IFS(FC317="", "No Data", FC317&lt;0, "Negative/Future", FC317=0, "Zero Days", FC317&lt;=3, "&lt; 3 Months", FC317&lt;=6, "3 to 6 Months", FC317&lt;=9, "6 to 9 Months", FC317&lt;=12, "9 to 12 Months", FC317&lt;=15, "12 to 15 Months", FC317&lt;=18, "15 to 18 Months", FC317&lt;=24, "18 to 24 Months", FC317&gt;24, "&gt; 24 Months")</f>
        <v>18 to 24 Months</v>
      </c>
      <c r="FM317" s="37" t="str" cm="1">
        <f t="array" ref="FM317">_xlfn.IFS(FD317="", "No Data", FD317&lt;0, "Negative/Future", FD317=0, "Zero Days", FD317&lt;=3, "&lt; 3 Months", FD317&lt;=6, "3 to 6 Months", FD317&lt;=9, "6 to 9 Months", FD317&lt;=12, "9 to 12 Months", FD317&lt;=15, "12 to 15 Months", FD317&lt;=18, "15 to 18 Months", FD317&lt;=24, "18 to 24 Months", FD317&gt;24, "&gt; 24 Months")</f>
        <v>9 to 12 Months</v>
      </c>
      <c r="FN317" s="37" t="str" cm="1">
        <f t="array" ref="FN317">_xlfn.IFS(FE317="", "No Data", FE317&lt;0, "Negative/Future", FE317=0, "Zero Days", FE317&lt;=3, "&lt; 3 Months", FE317&lt;=6, "3 to 6 Months", FE317&lt;=9, "6 to 9 Months", FE317&lt;=12, "9 to 12 Months", FE317&lt;=15, "12 to 15 Months", FE317&lt;=18, "15 to 18 Months", FE317&lt;=24, "18 to 24 Months", FE317&gt;24, "&gt; 24 Months")</f>
        <v>9 to 12 Months</v>
      </c>
      <c r="FO317" s="37" t="str" cm="1">
        <f t="array" ref="FO317">_xlfn.IFS(FG317="", "No Data", FG317&lt;0, "Negative/Future", FG317=0, "Zero Days", FG317&lt;=3, "&lt; 3 Months", FG317&lt;=6, "3 to 6 Months", FG317&lt;=9, "6 to 9 Months", FG317&lt;=12, "9 to 12 Months", FG317&lt;=15, "12 to 15 Months", FG317&lt;=18, "15 to 18 Months", FG317&lt;=24, "18 to 24 Months", FG317&gt;24, "&gt; 24 Months")</f>
        <v>9 to 12 Months</v>
      </c>
      <c r="FP317" s="37" t="str" cm="1">
        <f t="array" ref="FP317">_xlfn.IFS(FF317="", "No Data", FF317&lt;0, "Negative/Future", FF317=0, "Zero Days", FF317&lt;=3, "&lt; 3 Months", FF317&lt;=6, "3 to 6 Months", FF317&lt;=9, "6 to 9 Months", FF317&lt;=12, "9 to 12 Months", FF317&lt;=15, "12 to 15 Months", FF317&lt;=18, "15 to 18 Months", FF317&lt;=24, "18 to 24 Months", FF317&gt;24, "&gt; 24 Months")</f>
        <v>9 to 12 Months</v>
      </c>
      <c r="FQ317" s="29" t="s">
        <v>1549</v>
      </c>
      <c r="FR317" s="29">
        <v>6204579583</v>
      </c>
      <c r="FS317" s="38" t="str">
        <f>VLOOKUP(_xlfn.XLOOKUP(B317,[1]MDA_Assets!D:D,[1]MDA_Assets!I:I,"",0),[1]Validation!$B$1:$C$8,2,0)</f>
        <v>B</v>
      </c>
      <c r="FT317" s="38" t="s">
        <v>202</v>
      </c>
      <c r="FU317" s="31" t="str">
        <f>_xlfn.XLOOKUP(B317,[1]MDA_Assets!D:D,[1]MDA_Assets!X:X,"",0)</f>
        <v>No</v>
      </c>
      <c r="FV317" s="39">
        <v>2</v>
      </c>
      <c r="FW317" s="39">
        <v>0</v>
      </c>
      <c r="FX317" s="39">
        <v>6</v>
      </c>
      <c r="FY317" s="39">
        <v>1</v>
      </c>
      <c r="FZ317" s="40">
        <f t="shared" si="250"/>
        <v>45993</v>
      </c>
      <c r="GA317" s="40">
        <f t="shared" si="250"/>
        <v>45993</v>
      </c>
      <c r="GB317" s="40">
        <f t="shared" si="209"/>
        <v>46178</v>
      </c>
      <c r="GC317" s="40">
        <f t="shared" si="210"/>
        <v>46178</v>
      </c>
      <c r="GD317" s="40">
        <f t="shared" si="211"/>
        <v>46543</v>
      </c>
      <c r="GE317" s="40">
        <f t="shared" si="212"/>
        <v>46179</v>
      </c>
      <c r="GF317" s="40">
        <f t="shared" si="251"/>
        <v>46178</v>
      </c>
      <c r="GG317" s="40">
        <f t="shared" si="251"/>
        <v>46178</v>
      </c>
      <c r="GH317" s="40">
        <f t="shared" si="251"/>
        <v>46178</v>
      </c>
      <c r="GI317" s="39">
        <f t="shared" si="236"/>
        <v>2</v>
      </c>
      <c r="GJ317" s="39">
        <f t="shared" si="237"/>
        <v>0</v>
      </c>
      <c r="GK317" s="39">
        <f t="shared" si="238"/>
        <v>0</v>
      </c>
      <c r="GL317" s="39">
        <f t="shared" si="239"/>
        <v>7</v>
      </c>
    </row>
    <row r="318" spans="1:194" x14ac:dyDescent="0.25">
      <c r="A318" s="19">
        <v>352</v>
      </c>
      <c r="B318" s="43" t="s">
        <v>1550</v>
      </c>
      <c r="C318" s="43" t="s">
        <v>186</v>
      </c>
      <c r="D318" s="43" t="s">
        <v>241</v>
      </c>
      <c r="E318" s="43" t="s">
        <v>1487</v>
      </c>
      <c r="F318" s="43" t="s">
        <v>375</v>
      </c>
      <c r="G318" s="43" t="s">
        <v>190</v>
      </c>
      <c r="H318" s="43" t="s">
        <v>291</v>
      </c>
      <c r="I318" s="43" t="s">
        <v>192</v>
      </c>
      <c r="J318" s="44">
        <f t="shared" si="213"/>
        <v>45590.770833333336</v>
      </c>
      <c r="K318" s="44">
        <v>45226.770833333336</v>
      </c>
      <c r="L318" s="44">
        <v>45227</v>
      </c>
      <c r="M318" s="43" t="s">
        <v>3060</v>
      </c>
      <c r="N318" s="43" t="s">
        <v>2697</v>
      </c>
      <c r="O318" s="44">
        <v>46116.392569444448</v>
      </c>
      <c r="P318" s="43">
        <v>18645</v>
      </c>
      <c r="Q318" s="43">
        <v>13346</v>
      </c>
      <c r="R318" s="43">
        <v>5299</v>
      </c>
      <c r="S318" s="43" t="s">
        <v>206</v>
      </c>
      <c r="T318" s="44">
        <v>46055.770833333336</v>
      </c>
      <c r="U318" s="44">
        <v>46055.770833333336</v>
      </c>
      <c r="V318" s="44">
        <v>46055.770833333336</v>
      </c>
      <c r="W318" s="44">
        <v>46055.770833333336</v>
      </c>
      <c r="X318" s="44">
        <v>46055.770833333336</v>
      </c>
      <c r="Y318" s="44">
        <v>45944.770833333336</v>
      </c>
      <c r="Z318" s="43"/>
      <c r="AA318" s="43"/>
      <c r="AB318" s="43"/>
      <c r="AC318" s="43"/>
      <c r="AD318" s="43"/>
      <c r="AE318" s="43">
        <v>10</v>
      </c>
      <c r="AF318" s="43" t="s">
        <v>3061</v>
      </c>
      <c r="AG318" s="43" t="s">
        <v>3061</v>
      </c>
      <c r="AH318" s="43" t="s">
        <v>3062</v>
      </c>
      <c r="AI318" s="43" t="s">
        <v>3062</v>
      </c>
      <c r="AJ318" s="43" t="s">
        <v>3062</v>
      </c>
      <c r="AK318" s="43" t="s">
        <v>3063</v>
      </c>
      <c r="AL318" s="47">
        <v>46309</v>
      </c>
      <c r="AM318" s="47">
        <v>46235</v>
      </c>
      <c r="AN318" s="49">
        <v>46196</v>
      </c>
      <c r="AO318" s="49">
        <v>46196</v>
      </c>
      <c r="AP318" s="49">
        <v>46196</v>
      </c>
      <c r="AQ318" s="47">
        <v>46420</v>
      </c>
      <c r="AR318" s="48"/>
      <c r="AS318" s="48"/>
      <c r="AT318" s="48"/>
      <c r="AU318" s="43">
        <v>0</v>
      </c>
      <c r="AV318" s="43">
        <v>0</v>
      </c>
      <c r="AW318" s="43">
        <v>1</v>
      </c>
      <c r="AX318" s="51" t="s">
        <v>583</v>
      </c>
      <c r="AY318" s="51" t="s">
        <v>211</v>
      </c>
      <c r="AZ318" s="51" t="s">
        <v>198</v>
      </c>
      <c r="BA318" s="20">
        <f t="shared" ca="1" si="244"/>
        <v>0</v>
      </c>
      <c r="BB318" s="20">
        <f t="shared" ca="1" si="244"/>
        <v>0</v>
      </c>
      <c r="BC318" s="20">
        <f t="shared" ca="1" si="244"/>
        <v>1</v>
      </c>
      <c r="BD318" s="20">
        <f t="shared" ref="BD318:BI369" ca="1" si="254">IF(AO318&gt;1,IF(AO318&lt;EOMONTH(TODAY(),0),1,0),"")</f>
        <v>1</v>
      </c>
      <c r="BE318" s="20">
        <f t="shared" ca="1" si="254"/>
        <v>1</v>
      </c>
      <c r="BF318" s="20">
        <f t="shared" ca="1" si="254"/>
        <v>0</v>
      </c>
      <c r="BG318" s="21" t="str">
        <f t="shared" ca="1" si="241"/>
        <v/>
      </c>
      <c r="BH318" s="21" t="str">
        <f t="shared" ca="1" si="241"/>
        <v/>
      </c>
      <c r="BI318" s="21" t="str">
        <f t="shared" ca="1" si="241"/>
        <v/>
      </c>
      <c r="BJ318" s="22">
        <f t="shared" ca="1" si="214"/>
        <v>3</v>
      </c>
      <c r="BK318" s="21">
        <f t="shared" si="215"/>
        <v>10</v>
      </c>
      <c r="BL318" s="22">
        <f t="shared" ca="1" si="216"/>
        <v>19241</v>
      </c>
      <c r="BM318" s="22">
        <f t="shared" ca="1" si="217"/>
        <v>13854</v>
      </c>
      <c r="BN318" s="23">
        <f t="shared" ca="1" si="218"/>
        <v>5387</v>
      </c>
      <c r="BO318" s="24">
        <f t="shared" ca="1" si="219"/>
        <v>596</v>
      </c>
      <c r="BP318" s="51" t="str">
        <f>_xlfn.XLOOKUP(E318,[1]Validation!E:E,[1]Validation!F:F,"")</f>
        <v>EG22</v>
      </c>
      <c r="BQ318" s="51" t="str">
        <f>_xlfn.XLOOKUP(BP318,[1]Validation!F:F,[1]Validation!G:G,"")</f>
        <v>EG11 to EG22</v>
      </c>
      <c r="BR318" s="52" t="str">
        <f>VLOOKUP(G318,[1]Validation!$B$1:$C$9,2,0)</f>
        <v>B</v>
      </c>
      <c r="BS318" s="51">
        <f t="shared" ca="1" si="220"/>
        <v>31</v>
      </c>
      <c r="BT318" s="53">
        <f>_xlfn.XLOOKUP(B318,'[2]1. All Calls'!$R:$R,'[2]1. All Calls'!$A:$A,"",0)</f>
        <v>46116.586134259298</v>
      </c>
      <c r="BU318" s="51" t="str">
        <f>_xlfn.XLOOKUP(B318,'[2]1. All Calls'!$R:$R,'[2]1. All Calls'!$F:$F,"",0)</f>
        <v>CC-02035968</v>
      </c>
      <c r="BV318" s="51" t="str">
        <f>_xlfn.XLOOKUP(B318,'[2]1. All Calls'!$R:$R,'[2]1. All Calls'!$J:$J,"",0)</f>
        <v>General Service</v>
      </c>
      <c r="BW318" s="53" t="str">
        <f>_xlfn.XLOOKUP(B318,'[2]Sch Calls'!$R:$R,'[2]Sch Calls'!$A:$A,"",0)</f>
        <v/>
      </c>
      <c r="BX318" s="51" t="str">
        <f>_xlfn.XLOOKUP(B318,'[2]Sch Calls'!$R:$R,'[2]Sch Calls'!$B:$B,"",0)</f>
        <v/>
      </c>
      <c r="BY318" s="51" t="str">
        <f t="shared" si="247"/>
        <v>02-Aug-26</v>
      </c>
      <c r="BZ318" s="51" t="str">
        <f t="shared" si="247"/>
        <v>02-Aug-26</v>
      </c>
      <c r="CA318" s="51" t="str">
        <f t="shared" si="221"/>
        <v>05-Nov-26</v>
      </c>
      <c r="CB318" s="51" t="str">
        <f t="shared" si="222"/>
        <v>03-Aug-27</v>
      </c>
      <c r="CC318" s="51" t="str">
        <f t="shared" si="223"/>
        <v>15-Oct-27</v>
      </c>
      <c r="CD318" s="51" t="str">
        <f t="shared" si="224"/>
        <v>03-Feb-27</v>
      </c>
      <c r="CE318" s="51">
        <f t="shared" ca="1" si="248"/>
        <v>120</v>
      </c>
      <c r="CF318" s="51">
        <f t="shared" ca="1" si="248"/>
        <v>120</v>
      </c>
      <c r="CG318" s="51">
        <f t="shared" ca="1" si="225"/>
        <v>120</v>
      </c>
      <c r="CH318" s="51">
        <f t="shared" ca="1" si="226"/>
        <v>120</v>
      </c>
      <c r="CI318" s="51">
        <f t="shared" ca="1" si="227"/>
        <v>231</v>
      </c>
      <c r="CJ318" s="51">
        <f t="shared" ca="1" si="228"/>
        <v>120</v>
      </c>
      <c r="CK318" s="51">
        <f t="shared" ca="1" si="245"/>
        <v>1200</v>
      </c>
      <c r="CL318" s="51">
        <f t="shared" ca="1" si="245"/>
        <v>1200</v>
      </c>
      <c r="CM318" s="51">
        <f t="shared" ca="1" si="245"/>
        <v>1200</v>
      </c>
      <c r="CN318" s="51">
        <f t="shared" ref="CN318:CP364" ca="1" si="255">IFERROR(SUM(CH318*$BK318),"")</f>
        <v>1200</v>
      </c>
      <c r="CO318" s="51">
        <f t="shared" ca="1" si="255"/>
        <v>2310</v>
      </c>
      <c r="CP318" s="51">
        <f t="shared" ca="1" si="255"/>
        <v>1200</v>
      </c>
      <c r="CQ318" s="51">
        <f t="shared" ca="1" si="246"/>
        <v>738</v>
      </c>
      <c r="CR318" s="51">
        <f t="shared" ca="1" si="246"/>
        <v>738</v>
      </c>
      <c r="CS318" s="51">
        <f t="shared" ca="1" si="246"/>
        <v>-399</v>
      </c>
      <c r="CT318" s="51">
        <f t="shared" ref="CT318:CV364" ca="1" si="256">IFERROR(IF(AI318&gt;0,SUM(AI318-CN318),""),"")</f>
        <v>-399</v>
      </c>
      <c r="CU318" s="51">
        <f t="shared" ca="1" si="256"/>
        <v>-1509</v>
      </c>
      <c r="CV318" s="54">
        <f t="shared" ca="1" si="256"/>
        <v>2008</v>
      </c>
      <c r="CW318" s="25" t="s">
        <v>195</v>
      </c>
      <c r="CX318" s="55">
        <v>0</v>
      </c>
      <c r="CY318" s="55"/>
      <c r="CZ318" s="26" t="s">
        <v>227</v>
      </c>
      <c r="DA318" s="26" t="s">
        <v>227</v>
      </c>
      <c r="DB318" s="26" t="s">
        <v>227</v>
      </c>
      <c r="DC318" s="26" t="s">
        <v>227</v>
      </c>
      <c r="DD318" s="26" t="s">
        <v>227</v>
      </c>
      <c r="DE318" s="26" t="s">
        <v>227</v>
      </c>
      <c r="DF318" s="26" t="s">
        <v>227</v>
      </c>
      <c r="DG318" s="26" t="s">
        <v>227</v>
      </c>
      <c r="DH318" s="26" t="s">
        <v>227</v>
      </c>
      <c r="DI318" s="26" t="s">
        <v>227</v>
      </c>
      <c r="DJ318" s="26" t="s">
        <v>227</v>
      </c>
      <c r="DK318" s="26" t="s">
        <v>227</v>
      </c>
      <c r="DL318" s="27">
        <f t="shared" si="229"/>
        <v>46191.586134259298</v>
      </c>
      <c r="DM318" s="28">
        <f t="shared" ca="1" si="230"/>
        <v>0</v>
      </c>
      <c r="DN318" s="56">
        <f>_xlfn.XLOOKUP(B318,'[2]1. All Calls'!$R:$R,'[2]1. All Calls'!$A:$A,"",0)</f>
        <v>46116.586134259298</v>
      </c>
      <c r="DO318" s="57" t="str">
        <f ca="1">VLOOKUP(DM318,[1]Validation!$B$20:$C$25,2,0)</f>
        <v>Within 3 months</v>
      </c>
      <c r="DP318" s="58" t="str">
        <f>_xlfn.XLOOKUP(B318,'[1]Active AMCs- Dealer'!E:E,'[1]Active AMCs- Dealer'!L:L,"Not in AMC",0)</f>
        <v>Not in AMC</v>
      </c>
      <c r="DQ318" s="50" t="s">
        <v>238</v>
      </c>
      <c r="DR318" s="29" t="str">
        <f>_xlfn.XLOOKUP(B318,'[2]1. All Calls'!$R:$R,'[2]1. All Calls'!$F:$F,"",0)</f>
        <v>CC-02035968</v>
      </c>
      <c r="DS318" s="29" t="str">
        <f>_xlfn.XLOOKUP(B318,'[2]1. All Calls'!$R:$R,'[2]1. All Calls'!$AB:$AB,"",0)</f>
        <v>Courtney visit carried out</v>
      </c>
      <c r="DT318" s="30">
        <f>_xlfn.XLOOKUP(DR318,'[2]1. All Calls'!$F:$F,'[2]1. All Calls'!$A:$A,"",0)</f>
        <v>46116.586134259298</v>
      </c>
      <c r="DU318" s="31">
        <f>_xlfn.XLOOKUP(DR318,'[2]1. All Calls'!$F:$F,'[2]1. All Calls'!$B:$B,"",0)</f>
        <v>18645</v>
      </c>
      <c r="DV318" s="31">
        <f>_xlfn.XLOOKUP(B318,[1]MDA_Assets!D:D,[1]MDA_Assets!N:N,"",0)</f>
        <v>13346</v>
      </c>
      <c r="DW318" s="31">
        <f>_xlfn.XLOOKUP(B318,[1]MDA_Assets!D:D,[1]MDA_Assets!O:O,"",0)</f>
        <v>5299</v>
      </c>
      <c r="DX318" s="32" t="str">
        <f>_xlfn.XLOOKUP(B318,[1]MDA_Assets!D:D,[1]MDA_Assets!Q:Q,"",0)</f>
        <v>XD</v>
      </c>
      <c r="DY318" s="33">
        <f>_xlfn.XLOOKUP(B318,[1]MDA_Assets!D:D,[1]MDA_Assets!R:R,"",0)</f>
        <v>46056</v>
      </c>
      <c r="DZ318" s="33">
        <f>_xlfn.XLOOKUP(B318,[1]MDA_Assets!D:D,[1]MDA_Assets!S:S,"",0)</f>
        <v>46056</v>
      </c>
      <c r="EA318" s="33">
        <f>_xlfn.XLOOKUP(B318,[1]MDA_Assets!D:D,[1]MDA_Assets!T:T,"",0)</f>
        <v>46056</v>
      </c>
      <c r="EB318" s="33">
        <f>_xlfn.XLOOKUP(B318,[1]MDA_Assets!D:D,[1]MDA_Assets!U:U,"",0)</f>
        <v>46056</v>
      </c>
      <c r="EC318" s="33">
        <f>_xlfn.XLOOKUP(B318,[1]MDA_Assets!D:D,[1]MDA_Assets!V:V,"",0)</f>
        <v>46056</v>
      </c>
      <c r="ED318" s="33">
        <f>_xlfn.XLOOKUP(B318,[1]MDA_Assets!D:D,[1]MDA_Assets!W:W,"",0)</f>
        <v>45945</v>
      </c>
      <c r="EE318" s="32">
        <f>_xlfn.XLOOKUP(B318,[1]MDA_Assets!D:D,[1]MDA_Assets!X:X,"",0)</f>
        <v>0</v>
      </c>
      <c r="EF318" s="33">
        <f>_xlfn.XLOOKUP(B318,[1]MDA_Assets!D:D,[1]MDA_Assets!Y:Y,"",0)</f>
        <v>0</v>
      </c>
      <c r="EG318" s="33">
        <f>_xlfn.XLOOKUP(B318,[1]MDA_Assets!D:D,[1]MDA_Assets!Z:Z,"",0)</f>
        <v>0</v>
      </c>
      <c r="EH318" s="33">
        <f>_xlfn.XLOOKUP(B318,[1]MDA_Assets!D:D,[1]MDA_Assets!AA:AA,"",0)</f>
        <v>0</v>
      </c>
      <c r="EI318" s="34">
        <f>_xlfn.XLOOKUP(B318,[1]MDA_Assets!D:D,[1]MDA_Assets!P:P,"",0)</f>
        <v>10</v>
      </c>
      <c r="EJ318" s="35" t="str">
        <f>_xlfn.XLOOKUP(B318,[1]MDA_Assets!D:D,[1]MDA_Assets!AB:AB,"",0)</f>
        <v>1938</v>
      </c>
      <c r="EK318" s="35" t="str">
        <f>_xlfn.XLOOKUP(B318,[1]MDA_Assets!D:D,[1]MDA_Assets!AC:AC,"",0)</f>
        <v>1938</v>
      </c>
      <c r="EL318" s="35" t="str">
        <f>_xlfn.XLOOKUP(B318,[1]MDA_Assets!D:D,[1]MDA_Assets!AD:AD,"",0)</f>
        <v>801</v>
      </c>
      <c r="EM318" s="35" t="str">
        <f>_xlfn.XLOOKUP(B318,[1]MDA_Assets!D:D,[1]MDA_Assets!AE:AE,"",0)</f>
        <v>801</v>
      </c>
      <c r="EN318" s="35" t="str">
        <f>_xlfn.XLOOKUP(B318,[1]MDA_Assets!D:D,[1]MDA_Assets!AF:AF,"",0)</f>
        <v>801</v>
      </c>
      <c r="EO318" s="35" t="str">
        <f>_xlfn.XLOOKUP(B318,[1]MDA_Assets!D:D,[1]MDA_Assets!AG:AG,"",0)</f>
        <v>3208</v>
      </c>
      <c r="EP318" s="36">
        <f t="shared" si="249"/>
        <v>254</v>
      </c>
      <c r="EQ318" s="36">
        <f t="shared" si="249"/>
        <v>180</v>
      </c>
      <c r="ER318" s="36">
        <f t="shared" si="231"/>
        <v>141</v>
      </c>
      <c r="ES318" s="36">
        <f t="shared" si="232"/>
        <v>141</v>
      </c>
      <c r="ET318" s="36">
        <f t="shared" si="233"/>
        <v>252</v>
      </c>
      <c r="EU318" s="36">
        <f t="shared" si="234"/>
        <v>365</v>
      </c>
      <c r="EV318" s="36" t="str">
        <f t="shared" si="235"/>
        <v/>
      </c>
      <c r="EW318" s="36" t="str">
        <f t="shared" si="207"/>
        <v/>
      </c>
      <c r="EX318" s="36" t="str">
        <f t="shared" si="208"/>
        <v/>
      </c>
      <c r="EY318" s="36">
        <f t="shared" si="253"/>
        <v>8.1999999999999993</v>
      </c>
      <c r="EZ318" s="36">
        <f t="shared" si="253"/>
        <v>5.81</v>
      </c>
      <c r="FA318" s="36">
        <f t="shared" si="253"/>
        <v>4.55</v>
      </c>
      <c r="FB318" s="36">
        <f t="shared" si="253"/>
        <v>4.55</v>
      </c>
      <c r="FC318" s="36">
        <f t="shared" si="253"/>
        <v>8.129999999999999</v>
      </c>
      <c r="FD318" s="36">
        <f t="shared" si="253"/>
        <v>11.78</v>
      </c>
      <c r="FE318" s="36" t="str">
        <f t="shared" si="252"/>
        <v/>
      </c>
      <c r="FF318" s="36" t="str">
        <f t="shared" si="252"/>
        <v/>
      </c>
      <c r="FG318" s="36" t="str">
        <f t="shared" si="252"/>
        <v/>
      </c>
      <c r="FH318" s="37" t="str" cm="1">
        <f t="array" ref="FH318">_xlfn.IFS(EY318="", "No Data", EY318&lt;0, "Negative/Future", EY318=0, "Zero Days", EY318&lt;=3, "&lt; 3 Months", EY318&lt;=6, "3 to 6 Months", EY318&lt;=9, "6 to 9 Months", EY318&lt;=12, "9 to 12 Months", EY318&lt;=15, "12 to 15 Months", EY318&lt;=18, "15 to 18 Months", EY318&lt;=24, "18 to 24 Months", EY318&gt;24, "&gt; 24 Months")</f>
        <v>6 to 9 Months</v>
      </c>
      <c r="FI318" s="37" t="str" cm="1">
        <f t="array" ref="FI318">_xlfn.IFS(EZ318="", "No Data", EZ318&lt;0, "Negative/Future", EZ318=0, "Zero Days", EZ318&lt;=3, "&lt; 3 Months", EZ318&lt;=6, "3 to 6 Months", EZ318&lt;=9, "6 to 9 Months", EZ318&lt;=12, "9 to 12 Months", EZ318&lt;=15, "12 to 15 Months", EZ318&lt;=18, "15 to 18 Months", EZ318&lt;=24, "18 to 24 Months", EZ318&gt;24, "&gt; 24 Months")</f>
        <v>3 to 6 Months</v>
      </c>
      <c r="FJ318" s="37" t="str" cm="1">
        <f t="array" ref="FJ318">_xlfn.IFS(FA318="", "No Data", FA318&lt;0, "Negative/Future", FA318=0, "Zero Days", FA318&lt;=3, "&lt; 3 Months", FA318&lt;=6, "3 to 6 Months", FA318&lt;=9, "6 to 9 Months", FA318&lt;=12, "9 to 12 Months", FA318&lt;=15, "12 to 15 Months", FA318&lt;=18, "15 to 18 Months", FA318&lt;=24, "18 to 24 Months", FA318&gt;24, "&gt; 24 Months")</f>
        <v>3 to 6 Months</v>
      </c>
      <c r="FK318" s="37" t="str" cm="1">
        <f t="array" ref="FK318">_xlfn.IFS(FB318="", "No Data", FB318&lt;0, "Negative/Future", FB318=0, "Zero Days", FB318&lt;=3, "&lt; 3 Months", FB318&lt;=6, "3 to 6 Months", FB318&lt;=9, "6 to 9 Months", FB318&lt;=12, "9 to 12 Months", FB318&lt;=15, "12 to 15 Months", FB318&lt;=18, "15 to 18 Months", FB318&lt;=24, "18 to 24 Months", FB318&gt;24, "&gt; 24 Months")</f>
        <v>3 to 6 Months</v>
      </c>
      <c r="FL318" s="37" t="str" cm="1">
        <f t="array" ref="FL318">_xlfn.IFS(FC318="", "No Data", FC318&lt;0, "Negative/Future", FC318=0, "Zero Days", FC318&lt;=3, "&lt; 3 Months", FC318&lt;=6, "3 to 6 Months", FC318&lt;=9, "6 to 9 Months", FC318&lt;=12, "9 to 12 Months", FC318&lt;=15, "12 to 15 Months", FC318&lt;=18, "15 to 18 Months", FC318&lt;=24, "18 to 24 Months", FC318&gt;24, "&gt; 24 Months")</f>
        <v>6 to 9 Months</v>
      </c>
      <c r="FM318" s="37" t="str" cm="1">
        <f t="array" ref="FM318">_xlfn.IFS(FD318="", "No Data", FD318&lt;0, "Negative/Future", FD318=0, "Zero Days", FD318&lt;=3, "&lt; 3 Months", FD318&lt;=6, "3 to 6 Months", FD318&lt;=9, "6 to 9 Months", FD318&lt;=12, "9 to 12 Months", FD318&lt;=15, "12 to 15 Months", FD318&lt;=18, "15 to 18 Months", FD318&lt;=24, "18 to 24 Months", FD318&gt;24, "&gt; 24 Months")</f>
        <v>9 to 12 Months</v>
      </c>
      <c r="FN318" s="37" t="str" cm="1">
        <f t="array" ref="FN318">_xlfn.IFS(FE318="", "No Data", FE318&lt;0, "Negative/Future", FE318=0, "Zero Days", FE318&lt;=3, "&lt; 3 Months", FE318&lt;=6, "3 to 6 Months", FE318&lt;=9, "6 to 9 Months", FE318&lt;=12, "9 to 12 Months", FE318&lt;=15, "12 to 15 Months", FE318&lt;=18, "15 to 18 Months", FE318&lt;=24, "18 to 24 Months", FE318&gt;24, "&gt; 24 Months")</f>
        <v>No Data</v>
      </c>
      <c r="FO318" s="37" t="str" cm="1">
        <f t="array" ref="FO318">_xlfn.IFS(FG318="", "No Data", FG318&lt;0, "Negative/Future", FG318=0, "Zero Days", FG318&lt;=3, "&lt; 3 Months", FG318&lt;=6, "3 to 6 Months", FG318&lt;=9, "6 to 9 Months", FG318&lt;=12, "9 to 12 Months", FG318&lt;=15, "12 to 15 Months", FG318&lt;=18, "15 to 18 Months", FG318&lt;=24, "18 to 24 Months", FG318&gt;24, "&gt; 24 Months")</f>
        <v>No Data</v>
      </c>
      <c r="FP318" s="37" t="str" cm="1">
        <f t="array" ref="FP318">_xlfn.IFS(FF318="", "No Data", FF318&lt;0, "Negative/Future", FF318=0, "Zero Days", FF318&lt;=3, "&lt; 3 Months", FF318&lt;=6, "3 to 6 Months", FF318&lt;=9, "6 to 9 Months", FF318&lt;=12, "9 to 12 Months", FF318&lt;=15, "12 to 15 Months", FF318&lt;=18, "15 to 18 Months", FF318&lt;=24, "18 to 24 Months", FF318&gt;24, "&gt; 24 Months")</f>
        <v>No Data</v>
      </c>
      <c r="FQ318" s="29" t="s">
        <v>377</v>
      </c>
      <c r="FR318" s="29">
        <v>7620900412</v>
      </c>
      <c r="FS318" s="38" t="str">
        <f>VLOOKUP(_xlfn.XLOOKUP(B318,[1]MDA_Assets!D:D,[1]MDA_Assets!I:I,"",0),[1]Validation!$B$1:$C$8,2,0)</f>
        <v>B</v>
      </c>
      <c r="FT318" s="38" t="s">
        <v>202</v>
      </c>
      <c r="FU318" s="31">
        <f>_xlfn.XLOOKUP(B318,[1]MDA_Assets!D:D,[1]MDA_Assets!X:X,"",0)</f>
        <v>0</v>
      </c>
      <c r="FV318" s="39">
        <v>0</v>
      </c>
      <c r="FW318" s="39">
        <v>0</v>
      </c>
      <c r="FX318" s="39">
        <v>3</v>
      </c>
      <c r="FY318" s="39">
        <v>6</v>
      </c>
      <c r="FZ318" s="40">
        <f t="shared" si="250"/>
        <v>46310</v>
      </c>
      <c r="GA318" s="40">
        <f t="shared" si="250"/>
        <v>46236</v>
      </c>
      <c r="GB318" s="40">
        <f t="shared" si="209"/>
        <v>46197</v>
      </c>
      <c r="GC318" s="40">
        <f t="shared" si="210"/>
        <v>46197</v>
      </c>
      <c r="GD318" s="40">
        <f t="shared" si="211"/>
        <v>46308</v>
      </c>
      <c r="GE318" s="40">
        <f t="shared" si="212"/>
        <v>46310</v>
      </c>
      <c r="GF318" s="40" t="str">
        <f t="shared" si="251"/>
        <v/>
      </c>
      <c r="GG318" s="40" t="str">
        <f t="shared" si="251"/>
        <v/>
      </c>
      <c r="GH318" s="40" t="str">
        <f t="shared" si="251"/>
        <v/>
      </c>
      <c r="GI318" s="39">
        <f t="shared" si="236"/>
        <v>0</v>
      </c>
      <c r="GJ318" s="39">
        <f t="shared" si="237"/>
        <v>0</v>
      </c>
      <c r="GK318" s="39">
        <f t="shared" si="238"/>
        <v>0</v>
      </c>
      <c r="GL318" s="39">
        <f t="shared" si="239"/>
        <v>6</v>
      </c>
    </row>
    <row r="319" spans="1:194" x14ac:dyDescent="0.25">
      <c r="A319" s="19">
        <v>353</v>
      </c>
      <c r="B319" s="43" t="s">
        <v>1551</v>
      </c>
      <c r="C319" s="43" t="s">
        <v>254</v>
      </c>
      <c r="D319" s="43" t="s">
        <v>241</v>
      </c>
      <c r="E319" s="43" t="s">
        <v>255</v>
      </c>
      <c r="F319" s="43" t="s">
        <v>3064</v>
      </c>
      <c r="G319" s="43" t="s">
        <v>190</v>
      </c>
      <c r="H319" s="43" t="s">
        <v>216</v>
      </c>
      <c r="I319" s="43" t="s">
        <v>192</v>
      </c>
      <c r="J319" s="44">
        <f t="shared" si="213"/>
        <v>45782.569444444445</v>
      </c>
      <c r="K319" s="44">
        <v>45418.569444444445</v>
      </c>
      <c r="L319" s="44">
        <v>45198</v>
      </c>
      <c r="M319" s="43" t="s">
        <v>2447</v>
      </c>
      <c r="N319" s="43" t="s">
        <v>193</v>
      </c>
      <c r="O319" s="44">
        <v>46050.525416666664</v>
      </c>
      <c r="P319" s="43">
        <v>2008</v>
      </c>
      <c r="Q319" s="43">
        <v>201</v>
      </c>
      <c r="R319" s="43">
        <v>1807</v>
      </c>
      <c r="S319" s="43" t="s">
        <v>206</v>
      </c>
      <c r="T319" s="44">
        <v>45904.770833333336</v>
      </c>
      <c r="U319" s="44">
        <v>45994.770833333336</v>
      </c>
      <c r="V319" s="44">
        <v>45994.770833333336</v>
      </c>
      <c r="W319" s="44">
        <v>45417.770833333336</v>
      </c>
      <c r="X319" s="44">
        <v>45417.770833333336</v>
      </c>
      <c r="Y319" s="44">
        <v>45417.770833333336</v>
      </c>
      <c r="Z319" s="43" t="s">
        <v>199</v>
      </c>
      <c r="AA319" s="43"/>
      <c r="AB319" s="43"/>
      <c r="AC319" s="43"/>
      <c r="AD319" s="43"/>
      <c r="AE319" s="43">
        <v>4</v>
      </c>
      <c r="AF319" s="43" t="s">
        <v>2448</v>
      </c>
      <c r="AG319" s="43" t="s">
        <v>2448</v>
      </c>
      <c r="AH319" s="43" t="s">
        <v>586</v>
      </c>
      <c r="AI319" s="43" t="s">
        <v>2136</v>
      </c>
      <c r="AJ319" s="43" t="s">
        <v>2449</v>
      </c>
      <c r="AK319" s="43" t="s">
        <v>2136</v>
      </c>
      <c r="AL319" s="49">
        <v>46174</v>
      </c>
      <c r="AM319" s="49">
        <v>46174</v>
      </c>
      <c r="AN319" s="47">
        <v>46269</v>
      </c>
      <c r="AO319" s="46">
        <v>45782</v>
      </c>
      <c r="AP319" s="45">
        <v>46147</v>
      </c>
      <c r="AQ319" s="46">
        <v>45782</v>
      </c>
      <c r="AR319" s="48"/>
      <c r="AS319" s="48"/>
      <c r="AT319" s="48"/>
      <c r="AU319" s="43">
        <v>1</v>
      </c>
      <c r="AV319" s="43">
        <v>1</v>
      </c>
      <c r="AW319" s="43">
        <v>1</v>
      </c>
      <c r="AX319" s="51" t="s">
        <v>1552</v>
      </c>
      <c r="AY319" s="51" t="s">
        <v>1109</v>
      </c>
      <c r="AZ319" s="51" t="s">
        <v>198</v>
      </c>
      <c r="BA319" s="20">
        <f t="shared" ref="BA319:BI381" ca="1" si="257">IF(AL319&gt;1,IF(AL319&lt;EOMONTH(TODAY(),0),1,0),"")</f>
        <v>1</v>
      </c>
      <c r="BB319" s="20">
        <f t="shared" ca="1" si="257"/>
        <v>1</v>
      </c>
      <c r="BC319" s="20">
        <f t="shared" ca="1" si="257"/>
        <v>0</v>
      </c>
      <c r="BD319" s="20">
        <f t="shared" ca="1" si="254"/>
        <v>1</v>
      </c>
      <c r="BE319" s="20">
        <f t="shared" ca="1" si="254"/>
        <v>1</v>
      </c>
      <c r="BF319" s="20">
        <f t="shared" ca="1" si="254"/>
        <v>1</v>
      </c>
      <c r="BG319" s="21" t="str">
        <f t="shared" ca="1" si="241"/>
        <v/>
      </c>
      <c r="BH319" s="21" t="str">
        <f t="shared" ca="1" si="241"/>
        <v/>
      </c>
      <c r="BI319" s="21" t="str">
        <f t="shared" ca="1" si="241"/>
        <v/>
      </c>
      <c r="BJ319" s="22">
        <f t="shared" ca="1" si="214"/>
        <v>5</v>
      </c>
      <c r="BK319" s="21">
        <f t="shared" si="215"/>
        <v>4</v>
      </c>
      <c r="BL319" s="22">
        <f t="shared" ca="1" si="216"/>
        <v>2510</v>
      </c>
      <c r="BM319" s="22">
        <f t="shared" ca="1" si="217"/>
        <v>251</v>
      </c>
      <c r="BN319" s="23">
        <f t="shared" ca="1" si="218"/>
        <v>2259</v>
      </c>
      <c r="BO319" s="24">
        <f t="shared" ca="1" si="219"/>
        <v>502</v>
      </c>
      <c r="BP319" s="51" t="str">
        <f>_xlfn.XLOOKUP(E319,[1]Validation!E:E,[1]Validation!F:F,"")</f>
        <v>EN5</v>
      </c>
      <c r="BQ319" s="51" t="str">
        <f>_xlfn.XLOOKUP(BP319,[1]Validation!F:F,[1]Validation!G:G,"")</f>
        <v>EN4 to EN7</v>
      </c>
      <c r="BR319" s="52" t="str">
        <f>VLOOKUP(G319,[1]Validation!$B$1:$C$9,2,0)</f>
        <v>B</v>
      </c>
      <c r="BS319" s="51">
        <f t="shared" ca="1" si="220"/>
        <v>25</v>
      </c>
      <c r="BT319" s="53">
        <f>_xlfn.XLOOKUP(B319,'[2]1. All Calls'!$R:$R,'[2]1. All Calls'!$A:$A,"",0)</f>
        <v>46050.754108796304</v>
      </c>
      <c r="BU319" s="51" t="str">
        <f>_xlfn.XLOOKUP(B319,'[2]1. All Calls'!$R:$R,'[2]1. All Calls'!$F:$F,"",0)</f>
        <v>CC-01956343</v>
      </c>
      <c r="BV319" s="51" t="str">
        <f>_xlfn.XLOOKUP(B319,'[2]1. All Calls'!$R:$R,'[2]1. All Calls'!$J:$J,"",0)</f>
        <v>Sales Call</v>
      </c>
      <c r="BW319" s="53">
        <f>_xlfn.XLOOKUP(B319,'[2]Sch Calls'!$R:$R,'[2]Sch Calls'!$A:$A,"",0)</f>
        <v>45892.6426967593</v>
      </c>
      <c r="BX319" s="51">
        <f>_xlfn.XLOOKUP(B319,'[2]Sch Calls'!$R:$R,'[2]Sch Calls'!$B:$B,"",0)</f>
        <v>1138</v>
      </c>
      <c r="BY319" s="51" t="str">
        <f t="shared" si="247"/>
        <v>02-Jun-26</v>
      </c>
      <c r="BZ319" s="51" t="str">
        <f t="shared" si="247"/>
        <v>02-Jun-26</v>
      </c>
      <c r="CA319" s="51" t="str">
        <f t="shared" si="221"/>
        <v>07-Jun-26</v>
      </c>
      <c r="CB319" s="51" t="str">
        <f t="shared" si="222"/>
        <v>03-Nov-25</v>
      </c>
      <c r="CC319" s="51" t="str">
        <f t="shared" si="223"/>
        <v>06-May-26</v>
      </c>
      <c r="CD319" s="51" t="str">
        <f t="shared" si="224"/>
        <v>06-May-25</v>
      </c>
      <c r="CE319" s="51">
        <f t="shared" ca="1" si="248"/>
        <v>181</v>
      </c>
      <c r="CF319" s="51">
        <f t="shared" ca="1" si="248"/>
        <v>181</v>
      </c>
      <c r="CG319" s="51">
        <f t="shared" ca="1" si="225"/>
        <v>271</v>
      </c>
      <c r="CH319" s="51">
        <f t="shared" ca="1" si="226"/>
        <v>758</v>
      </c>
      <c r="CI319" s="51">
        <f t="shared" ca="1" si="227"/>
        <v>758</v>
      </c>
      <c r="CJ319" s="51">
        <f t="shared" ca="1" si="228"/>
        <v>758</v>
      </c>
      <c r="CK319" s="51">
        <f t="shared" ref="CK319:CP381" ca="1" si="258">IFERROR(SUM(CE319*$BK319),"")</f>
        <v>724</v>
      </c>
      <c r="CL319" s="51">
        <f t="shared" ca="1" si="258"/>
        <v>724</v>
      </c>
      <c r="CM319" s="51">
        <f t="shared" ca="1" si="258"/>
        <v>1084</v>
      </c>
      <c r="CN319" s="51">
        <f t="shared" ca="1" si="258"/>
        <v>3032</v>
      </c>
      <c r="CO319" s="51">
        <f t="shared" ca="1" si="258"/>
        <v>3032</v>
      </c>
      <c r="CP319" s="51">
        <f t="shared" ca="1" si="258"/>
        <v>3032</v>
      </c>
      <c r="CQ319" s="51">
        <f t="shared" ref="CQ319:CV381" ca="1" si="259">IFERROR(IF(AF319&gt;0,SUM(AF319-CK319),""),"")</f>
        <v>1106</v>
      </c>
      <c r="CR319" s="51">
        <f t="shared" ca="1" si="259"/>
        <v>1106</v>
      </c>
      <c r="CS319" s="51">
        <f t="shared" ca="1" si="259"/>
        <v>2046</v>
      </c>
      <c r="CT319" s="51">
        <f t="shared" ca="1" si="259"/>
        <v>-1605</v>
      </c>
      <c r="CU319" s="51">
        <f t="shared" ca="1" si="259"/>
        <v>3395</v>
      </c>
      <c r="CV319" s="54">
        <f t="shared" ca="1" si="259"/>
        <v>-1605</v>
      </c>
      <c r="CW319" s="25" t="s">
        <v>195</v>
      </c>
      <c r="CX319" s="55">
        <v>0.1</v>
      </c>
      <c r="CY319" s="55"/>
      <c r="CZ319" s="26" t="s">
        <v>227</v>
      </c>
      <c r="DA319" s="26" t="s">
        <v>227</v>
      </c>
      <c r="DB319" s="26" t="s">
        <v>227</v>
      </c>
      <c r="DC319" s="26" t="s">
        <v>227</v>
      </c>
      <c r="DD319" s="26" t="s">
        <v>227</v>
      </c>
      <c r="DE319" s="26" t="s">
        <v>227</v>
      </c>
      <c r="DF319" s="26" t="s">
        <v>227</v>
      </c>
      <c r="DG319" s="26" t="s">
        <v>227</v>
      </c>
      <c r="DH319" s="26" t="s">
        <v>227</v>
      </c>
      <c r="DI319" s="26" t="s">
        <v>227</v>
      </c>
      <c r="DJ319" s="26" t="s">
        <v>227</v>
      </c>
      <c r="DK319" s="26" t="s">
        <v>227</v>
      </c>
      <c r="DL319" s="27">
        <f t="shared" si="229"/>
        <v>46125.754108796304</v>
      </c>
      <c r="DM319" s="28">
        <f t="shared" ca="1" si="230"/>
        <v>1</v>
      </c>
      <c r="DN319" s="56">
        <f>_xlfn.XLOOKUP(B319,'[2]1. All Calls'!$R:$R,'[2]1. All Calls'!$A:$A,"",0)</f>
        <v>46050.754108796304</v>
      </c>
      <c r="DO319" s="57" t="str">
        <f ca="1">VLOOKUP(DM319,[1]Validation!$B$20:$C$25,2,0)</f>
        <v>Above 3 months</v>
      </c>
      <c r="DP319" s="58" t="str">
        <f>_xlfn.XLOOKUP(B319,'[1]Active AMCs- Dealer'!E:E,'[1]Active AMCs- Dealer'!L:L,"Not in AMC",0)</f>
        <v>Not in AMC</v>
      </c>
      <c r="DQ319" s="50" t="s">
        <v>213</v>
      </c>
      <c r="DR319" s="29" t="str">
        <f>_xlfn.XLOOKUP(B319,'[2]1. All Calls'!$R:$R,'[2]1. All Calls'!$F:$F,"",0)</f>
        <v>CC-01956343</v>
      </c>
      <c r="DS319" s="29" t="str">
        <f>_xlfn.XLOOKUP(B319,'[2]1. All Calls'!$R:$R,'[2]1. All Calls'!$AB:$AB,"",0)</f>
        <v>Sales call carried out for HMR update</v>
      </c>
      <c r="DT319" s="30">
        <f>_xlfn.XLOOKUP(DR319,'[2]1. All Calls'!$F:$F,'[2]1. All Calls'!$A:$A,"",0)</f>
        <v>46050.754108796304</v>
      </c>
      <c r="DU319" s="31">
        <f>_xlfn.XLOOKUP(DR319,'[2]1. All Calls'!$F:$F,'[2]1. All Calls'!$B:$B,"",0)</f>
        <v>2008</v>
      </c>
      <c r="DV319" s="31">
        <f>_xlfn.XLOOKUP(B319,[1]MDA_Assets!D:D,[1]MDA_Assets!N:N,"",0)</f>
        <v>201</v>
      </c>
      <c r="DW319" s="31">
        <f>_xlfn.XLOOKUP(B319,[1]MDA_Assets!D:D,[1]MDA_Assets!O:O,"",0)</f>
        <v>1807</v>
      </c>
      <c r="DX319" s="32" t="str">
        <f>_xlfn.XLOOKUP(B319,[1]MDA_Assets!D:D,[1]MDA_Assets!Q:Q,"",0)</f>
        <v>XD</v>
      </c>
      <c r="DY319" s="33">
        <f>_xlfn.XLOOKUP(B319,[1]MDA_Assets!D:D,[1]MDA_Assets!R:R,"",0)</f>
        <v>45905</v>
      </c>
      <c r="DZ319" s="33">
        <f>_xlfn.XLOOKUP(B319,[1]MDA_Assets!D:D,[1]MDA_Assets!S:S,"",0)</f>
        <v>45995</v>
      </c>
      <c r="EA319" s="33">
        <f>_xlfn.XLOOKUP(B319,[1]MDA_Assets!D:D,[1]MDA_Assets!T:T,"",0)</f>
        <v>45995</v>
      </c>
      <c r="EB319" s="33">
        <f>_xlfn.XLOOKUP(B319,[1]MDA_Assets!D:D,[1]MDA_Assets!U:U,"",0)</f>
        <v>45418</v>
      </c>
      <c r="EC319" s="33">
        <f>_xlfn.XLOOKUP(B319,[1]MDA_Assets!D:D,[1]MDA_Assets!V:V,"",0)</f>
        <v>45418</v>
      </c>
      <c r="ED319" s="33">
        <f>_xlfn.XLOOKUP(B319,[1]MDA_Assets!D:D,[1]MDA_Assets!W:W,"",0)</f>
        <v>45418</v>
      </c>
      <c r="EE319" s="32" t="str">
        <f>_xlfn.XLOOKUP(B319,[1]MDA_Assets!D:D,[1]MDA_Assets!X:X,"",0)</f>
        <v>Yes</v>
      </c>
      <c r="EF319" s="33">
        <f>_xlfn.XLOOKUP(B319,[1]MDA_Assets!D:D,[1]MDA_Assets!Y:Y,"",0)</f>
        <v>0</v>
      </c>
      <c r="EG319" s="33">
        <f>_xlfn.XLOOKUP(B319,[1]MDA_Assets!D:D,[1]MDA_Assets!Z:Z,"",0)</f>
        <v>0</v>
      </c>
      <c r="EH319" s="33">
        <f>_xlfn.XLOOKUP(B319,[1]MDA_Assets!D:D,[1]MDA_Assets!AA:AA,"",0)</f>
        <v>0</v>
      </c>
      <c r="EI319" s="34">
        <f>_xlfn.XLOOKUP(B319,[1]MDA_Assets!D:D,[1]MDA_Assets!P:P,"",0)</f>
        <v>4</v>
      </c>
      <c r="EJ319" s="35" t="str">
        <f>_xlfn.XLOOKUP(B319,[1]MDA_Assets!D:D,[1]MDA_Assets!AB:AB,"",0)</f>
        <v>1830</v>
      </c>
      <c r="EK319" s="35" t="str">
        <f>_xlfn.XLOOKUP(B319,[1]MDA_Assets!D:D,[1]MDA_Assets!AC:AC,"",0)</f>
        <v>1830</v>
      </c>
      <c r="EL319" s="35" t="str">
        <f>_xlfn.XLOOKUP(B319,[1]MDA_Assets!D:D,[1]MDA_Assets!AD:AD,"",0)</f>
        <v>3130</v>
      </c>
      <c r="EM319" s="35" t="str">
        <f>_xlfn.XLOOKUP(B319,[1]MDA_Assets!D:D,[1]MDA_Assets!AE:AE,"",0)</f>
        <v>1427</v>
      </c>
      <c r="EN319" s="35" t="str">
        <f>_xlfn.XLOOKUP(B319,[1]MDA_Assets!D:D,[1]MDA_Assets!AF:AF,"",0)</f>
        <v>6427</v>
      </c>
      <c r="EO319" s="35" t="str">
        <f>_xlfn.XLOOKUP(B319,[1]MDA_Assets!D:D,[1]MDA_Assets!AG:AG,"",0)</f>
        <v>1427</v>
      </c>
      <c r="EP319" s="36">
        <f t="shared" si="249"/>
        <v>180</v>
      </c>
      <c r="EQ319" s="36">
        <f t="shared" si="249"/>
        <v>180</v>
      </c>
      <c r="ER319" s="36">
        <f t="shared" si="231"/>
        <v>365</v>
      </c>
      <c r="ES319" s="36">
        <f t="shared" si="232"/>
        <v>365</v>
      </c>
      <c r="ET319" s="36">
        <f t="shared" si="233"/>
        <v>730</v>
      </c>
      <c r="EU319" s="36">
        <f t="shared" si="234"/>
        <v>365</v>
      </c>
      <c r="EV319" s="36" t="str">
        <f t="shared" si="235"/>
        <v/>
      </c>
      <c r="EW319" s="36" t="str">
        <f t="shared" si="207"/>
        <v/>
      </c>
      <c r="EX319" s="36" t="str">
        <f t="shared" si="208"/>
        <v/>
      </c>
      <c r="EY319" s="36">
        <f t="shared" si="253"/>
        <v>5.81</v>
      </c>
      <c r="EZ319" s="36">
        <f t="shared" si="253"/>
        <v>5.81</v>
      </c>
      <c r="FA319" s="36">
        <f t="shared" si="253"/>
        <v>11.78</v>
      </c>
      <c r="FB319" s="36">
        <f t="shared" si="253"/>
        <v>11.78</v>
      </c>
      <c r="FC319" s="36">
        <f t="shared" si="253"/>
        <v>23.55</v>
      </c>
      <c r="FD319" s="36">
        <f t="shared" si="253"/>
        <v>11.78</v>
      </c>
      <c r="FE319" s="36" t="str">
        <f t="shared" si="252"/>
        <v/>
      </c>
      <c r="FF319" s="36" t="str">
        <f t="shared" si="252"/>
        <v/>
      </c>
      <c r="FG319" s="36" t="str">
        <f t="shared" si="252"/>
        <v/>
      </c>
      <c r="FH319" s="37" t="str" cm="1">
        <f t="array" ref="FH319">_xlfn.IFS(EY319="", "No Data", EY319&lt;0, "Negative/Future", EY319=0, "Zero Days", EY319&lt;=3, "&lt; 3 Months", EY319&lt;=6, "3 to 6 Months", EY319&lt;=9, "6 to 9 Months", EY319&lt;=12, "9 to 12 Months", EY319&lt;=15, "12 to 15 Months", EY319&lt;=18, "15 to 18 Months", EY319&lt;=24, "18 to 24 Months", EY319&gt;24, "&gt; 24 Months")</f>
        <v>3 to 6 Months</v>
      </c>
      <c r="FI319" s="37" t="str" cm="1">
        <f t="array" ref="FI319">_xlfn.IFS(EZ319="", "No Data", EZ319&lt;0, "Negative/Future", EZ319=0, "Zero Days", EZ319&lt;=3, "&lt; 3 Months", EZ319&lt;=6, "3 to 6 Months", EZ319&lt;=9, "6 to 9 Months", EZ319&lt;=12, "9 to 12 Months", EZ319&lt;=15, "12 to 15 Months", EZ319&lt;=18, "15 to 18 Months", EZ319&lt;=24, "18 to 24 Months", EZ319&gt;24, "&gt; 24 Months")</f>
        <v>3 to 6 Months</v>
      </c>
      <c r="FJ319" s="37" t="str" cm="1">
        <f t="array" ref="FJ319">_xlfn.IFS(FA319="", "No Data", FA319&lt;0, "Negative/Future", FA319=0, "Zero Days", FA319&lt;=3, "&lt; 3 Months", FA319&lt;=6, "3 to 6 Months", FA319&lt;=9, "6 to 9 Months", FA319&lt;=12, "9 to 12 Months", FA319&lt;=15, "12 to 15 Months", FA319&lt;=18, "15 to 18 Months", FA319&lt;=24, "18 to 24 Months", FA319&gt;24, "&gt; 24 Months")</f>
        <v>9 to 12 Months</v>
      </c>
      <c r="FK319" s="37" t="str" cm="1">
        <f t="array" ref="FK319">_xlfn.IFS(FB319="", "No Data", FB319&lt;0, "Negative/Future", FB319=0, "Zero Days", FB319&lt;=3, "&lt; 3 Months", FB319&lt;=6, "3 to 6 Months", FB319&lt;=9, "6 to 9 Months", FB319&lt;=12, "9 to 12 Months", FB319&lt;=15, "12 to 15 Months", FB319&lt;=18, "15 to 18 Months", FB319&lt;=24, "18 to 24 Months", FB319&gt;24, "&gt; 24 Months")</f>
        <v>9 to 12 Months</v>
      </c>
      <c r="FL319" s="37" t="str" cm="1">
        <f t="array" ref="FL319">_xlfn.IFS(FC319="", "No Data", FC319&lt;0, "Negative/Future", FC319=0, "Zero Days", FC319&lt;=3, "&lt; 3 Months", FC319&lt;=6, "3 to 6 Months", FC319&lt;=9, "6 to 9 Months", FC319&lt;=12, "9 to 12 Months", FC319&lt;=15, "12 to 15 Months", FC319&lt;=18, "15 to 18 Months", FC319&lt;=24, "18 to 24 Months", FC319&gt;24, "&gt; 24 Months")</f>
        <v>18 to 24 Months</v>
      </c>
      <c r="FM319" s="37" t="str" cm="1">
        <f t="array" ref="FM319">_xlfn.IFS(FD319="", "No Data", FD319&lt;0, "Negative/Future", FD319=0, "Zero Days", FD319&lt;=3, "&lt; 3 Months", FD319&lt;=6, "3 to 6 Months", FD319&lt;=9, "6 to 9 Months", FD319&lt;=12, "9 to 12 Months", FD319&lt;=15, "12 to 15 Months", FD319&lt;=18, "15 to 18 Months", FD319&lt;=24, "18 to 24 Months", FD319&gt;24, "&gt; 24 Months")</f>
        <v>9 to 12 Months</v>
      </c>
      <c r="FN319" s="37" t="str" cm="1">
        <f t="array" ref="FN319">_xlfn.IFS(FE319="", "No Data", FE319&lt;0, "Negative/Future", FE319=0, "Zero Days", FE319&lt;=3, "&lt; 3 Months", FE319&lt;=6, "3 to 6 Months", FE319&lt;=9, "6 to 9 Months", FE319&lt;=12, "9 to 12 Months", FE319&lt;=15, "12 to 15 Months", FE319&lt;=18, "15 to 18 Months", FE319&lt;=24, "18 to 24 Months", FE319&gt;24, "&gt; 24 Months")</f>
        <v>No Data</v>
      </c>
      <c r="FO319" s="37" t="str" cm="1">
        <f t="array" ref="FO319">_xlfn.IFS(FG319="", "No Data", FG319&lt;0, "Negative/Future", FG319=0, "Zero Days", FG319&lt;=3, "&lt; 3 Months", FG319&lt;=6, "3 to 6 Months", FG319&lt;=9, "6 to 9 Months", FG319&lt;=12, "9 to 12 Months", FG319&lt;=15, "12 to 15 Months", FG319&lt;=18, "15 to 18 Months", FG319&lt;=24, "18 to 24 Months", FG319&gt;24, "&gt; 24 Months")</f>
        <v>No Data</v>
      </c>
      <c r="FP319" s="37" t="str" cm="1">
        <f t="array" ref="FP319">_xlfn.IFS(FF319="", "No Data", FF319&lt;0, "Negative/Future", FF319=0, "Zero Days", FF319&lt;=3, "&lt; 3 Months", FF319&lt;=6, "3 to 6 Months", FF319&lt;=9, "6 to 9 Months", FF319&lt;=12, "9 to 12 Months", FF319&lt;=15, "12 to 15 Months", FF319&lt;=18, "15 to 18 Months", FF319&lt;=24, "18 to 24 Months", FF319&gt;24, "&gt; 24 Months")</f>
        <v>No Data</v>
      </c>
      <c r="FQ319" s="29" t="s">
        <v>1553</v>
      </c>
      <c r="FR319" s="29">
        <v>9695125903</v>
      </c>
      <c r="FS319" s="38" t="str">
        <f>VLOOKUP(_xlfn.XLOOKUP(B319,[1]MDA_Assets!D:D,[1]MDA_Assets!I:I,"",0),[1]Validation!$B$1:$C$8,2,0)</f>
        <v>B</v>
      </c>
      <c r="FT319" s="38" t="s">
        <v>202</v>
      </c>
      <c r="FU319" s="31" t="str">
        <f>_xlfn.XLOOKUP(B319,[1]MDA_Assets!D:D,[1]MDA_Assets!X:X,"",0)</f>
        <v>Yes</v>
      </c>
      <c r="FV319" s="39">
        <v>2</v>
      </c>
      <c r="FW319" s="39">
        <v>1</v>
      </c>
      <c r="FX319" s="39">
        <v>2</v>
      </c>
      <c r="FY319" s="39">
        <v>4</v>
      </c>
      <c r="FZ319" s="40">
        <f t="shared" si="250"/>
        <v>46175</v>
      </c>
      <c r="GA319" s="40">
        <f t="shared" si="250"/>
        <v>46175</v>
      </c>
      <c r="GB319" s="40">
        <f t="shared" si="209"/>
        <v>46270</v>
      </c>
      <c r="GC319" s="40">
        <f t="shared" si="210"/>
        <v>45783</v>
      </c>
      <c r="GD319" s="40">
        <f t="shared" si="211"/>
        <v>46148</v>
      </c>
      <c r="GE319" s="40">
        <f t="shared" si="212"/>
        <v>45783</v>
      </c>
      <c r="GF319" s="40" t="str">
        <f t="shared" si="251"/>
        <v/>
      </c>
      <c r="GG319" s="40" t="str">
        <f t="shared" si="251"/>
        <v/>
      </c>
      <c r="GH319" s="40" t="str">
        <f t="shared" si="251"/>
        <v/>
      </c>
      <c r="GI319" s="39">
        <f t="shared" si="236"/>
        <v>2</v>
      </c>
      <c r="GJ319" s="39">
        <f t="shared" si="237"/>
        <v>0</v>
      </c>
      <c r="GK319" s="39">
        <f t="shared" si="238"/>
        <v>0</v>
      </c>
      <c r="GL319" s="39">
        <f t="shared" si="239"/>
        <v>4</v>
      </c>
    </row>
    <row r="320" spans="1:194" x14ac:dyDescent="0.25">
      <c r="A320" s="19">
        <v>354</v>
      </c>
      <c r="B320" s="43" t="s">
        <v>1554</v>
      </c>
      <c r="C320" s="43" t="s">
        <v>254</v>
      </c>
      <c r="D320" s="43" t="s">
        <v>241</v>
      </c>
      <c r="E320" s="43" t="s">
        <v>346</v>
      </c>
      <c r="F320" s="43" t="s">
        <v>3065</v>
      </c>
      <c r="G320" s="43" t="s">
        <v>190</v>
      </c>
      <c r="H320" s="43" t="s">
        <v>336</v>
      </c>
      <c r="I320" s="43" t="s">
        <v>192</v>
      </c>
      <c r="J320" s="44">
        <f t="shared" si="213"/>
        <v>45374.395833333336</v>
      </c>
      <c r="K320" s="44">
        <v>45010.395833333336</v>
      </c>
      <c r="L320" s="44">
        <v>44925</v>
      </c>
      <c r="M320" s="43" t="s">
        <v>2450</v>
      </c>
      <c r="N320" s="43" t="s">
        <v>193</v>
      </c>
      <c r="O320" s="44">
        <v>46050.529120370367</v>
      </c>
      <c r="P320" s="43">
        <v>17572</v>
      </c>
      <c r="Q320" s="43">
        <v>5272</v>
      </c>
      <c r="R320" s="43">
        <v>12300</v>
      </c>
      <c r="S320" s="43" t="s">
        <v>206</v>
      </c>
      <c r="T320" s="44">
        <v>46041.770833333336</v>
      </c>
      <c r="U320" s="44">
        <v>46041.770833333336</v>
      </c>
      <c r="V320" s="44">
        <v>46041.770833333336</v>
      </c>
      <c r="W320" s="44">
        <v>46041.770833333336</v>
      </c>
      <c r="X320" s="44">
        <v>46041.770833333336</v>
      </c>
      <c r="Y320" s="44">
        <v>46043.770833333336</v>
      </c>
      <c r="Z320" s="43" t="s">
        <v>199</v>
      </c>
      <c r="AA320" s="43"/>
      <c r="AB320" s="44">
        <v>45296.770833333336</v>
      </c>
      <c r="AC320" s="43"/>
      <c r="AD320" s="43"/>
      <c r="AE320" s="43">
        <v>2</v>
      </c>
      <c r="AF320" s="43" t="s">
        <v>2242</v>
      </c>
      <c r="AG320" s="43" t="s">
        <v>2242</v>
      </c>
      <c r="AH320" s="43" t="s">
        <v>2099</v>
      </c>
      <c r="AI320" s="43" t="s">
        <v>2099</v>
      </c>
      <c r="AJ320" s="43" t="s">
        <v>1673</v>
      </c>
      <c r="AK320" s="43" t="s">
        <v>2099</v>
      </c>
      <c r="AL320" s="47">
        <v>46221</v>
      </c>
      <c r="AM320" s="47">
        <v>46221</v>
      </c>
      <c r="AN320" s="47">
        <v>46406</v>
      </c>
      <c r="AO320" s="47">
        <v>46406</v>
      </c>
      <c r="AP320" s="47">
        <v>46773</v>
      </c>
      <c r="AQ320" s="47">
        <v>46406</v>
      </c>
      <c r="AR320" s="46">
        <v>45661</v>
      </c>
      <c r="AS320" s="48"/>
      <c r="AT320" s="48"/>
      <c r="AU320" s="43">
        <v>1</v>
      </c>
      <c r="AV320" s="43">
        <v>0</v>
      </c>
      <c r="AW320" s="43">
        <v>0</v>
      </c>
      <c r="AX320" s="51" t="s">
        <v>1555</v>
      </c>
      <c r="AY320" s="51" t="s">
        <v>211</v>
      </c>
      <c r="AZ320" s="51" t="s">
        <v>198</v>
      </c>
      <c r="BA320" s="20">
        <f t="shared" ca="1" si="257"/>
        <v>0</v>
      </c>
      <c r="BB320" s="20">
        <f t="shared" ca="1" si="257"/>
        <v>0</v>
      </c>
      <c r="BC320" s="20">
        <f t="shared" ca="1" si="257"/>
        <v>0</v>
      </c>
      <c r="BD320" s="20">
        <f t="shared" ca="1" si="254"/>
        <v>0</v>
      </c>
      <c r="BE320" s="20">
        <f t="shared" ca="1" si="254"/>
        <v>0</v>
      </c>
      <c r="BF320" s="20">
        <f t="shared" ca="1" si="254"/>
        <v>0</v>
      </c>
      <c r="BG320" s="21">
        <f t="shared" ca="1" si="241"/>
        <v>1</v>
      </c>
      <c r="BH320" s="21" t="str">
        <f t="shared" ca="1" si="241"/>
        <v/>
      </c>
      <c r="BI320" s="21" t="str">
        <f t="shared" ca="1" si="241"/>
        <v/>
      </c>
      <c r="BJ320" s="22">
        <f t="shared" ca="1" si="214"/>
        <v>1</v>
      </c>
      <c r="BK320" s="21">
        <f t="shared" si="215"/>
        <v>2</v>
      </c>
      <c r="BL320" s="22">
        <f t="shared" ca="1" si="216"/>
        <v>17823</v>
      </c>
      <c r="BM320" s="22">
        <f t="shared" ca="1" si="217"/>
        <v>5347</v>
      </c>
      <c r="BN320" s="23">
        <f t="shared" ca="1" si="218"/>
        <v>12476</v>
      </c>
      <c r="BO320" s="24">
        <f t="shared" ca="1" si="219"/>
        <v>251</v>
      </c>
      <c r="BP320" s="51" t="str">
        <f>_xlfn.XLOOKUP(E320,[1]Validation!E:E,[1]Validation!F:F,"")</f>
        <v>EN11</v>
      </c>
      <c r="BQ320" s="51" t="str">
        <f>_xlfn.XLOOKUP(BP320,[1]Validation!F:F,[1]Validation!G:G,"")</f>
        <v>EN11 to EN22</v>
      </c>
      <c r="BR320" s="52" t="str">
        <f>VLOOKUP(G320,[1]Validation!$B$1:$C$9,2,0)</f>
        <v>B</v>
      </c>
      <c r="BS320" s="51">
        <f t="shared" ca="1" si="220"/>
        <v>38</v>
      </c>
      <c r="BT320" s="53">
        <f>_xlfn.XLOOKUP(B320,'[2]1. All Calls'!$R:$R,'[2]1. All Calls'!$A:$A,"",0)</f>
        <v>46050.757743055598</v>
      </c>
      <c r="BU320" s="51" t="str">
        <f>_xlfn.XLOOKUP(B320,'[2]1. All Calls'!$R:$R,'[2]1. All Calls'!$F:$F,"",0)</f>
        <v>CC-01956345</v>
      </c>
      <c r="BV320" s="51" t="str">
        <f>_xlfn.XLOOKUP(B320,'[2]1. All Calls'!$R:$R,'[2]1. All Calls'!$J:$J,"",0)</f>
        <v>Sales Call</v>
      </c>
      <c r="BW320" s="53">
        <f>_xlfn.XLOOKUP(B320,'[2]Sch Calls'!$R:$R,'[2]Sch Calls'!$A:$A,"",0)</f>
        <v>45297.511111111111</v>
      </c>
      <c r="BX320" s="51">
        <f>_xlfn.XLOOKUP(B320,'[2]Sch Calls'!$R:$R,'[2]Sch Calls'!$B:$B,"",0)</f>
        <v>5584</v>
      </c>
      <c r="BY320" s="51" t="str">
        <f t="shared" si="247"/>
        <v>19-Jul-26</v>
      </c>
      <c r="BZ320" s="51" t="str">
        <f t="shared" si="247"/>
        <v>19-Jul-26</v>
      </c>
      <c r="CA320" s="51" t="str">
        <f t="shared" si="221"/>
        <v>22-Oct-26</v>
      </c>
      <c r="CB320" s="51" t="str">
        <f t="shared" si="222"/>
        <v>20-Jul-27</v>
      </c>
      <c r="CC320" s="51" t="str">
        <f t="shared" si="223"/>
        <v>22-Jan-28</v>
      </c>
      <c r="CD320" s="51" t="str">
        <f t="shared" si="224"/>
        <v>20-Jan-27</v>
      </c>
      <c r="CE320" s="51">
        <f t="shared" ca="1" si="248"/>
        <v>134</v>
      </c>
      <c r="CF320" s="51">
        <f t="shared" ca="1" si="248"/>
        <v>134</v>
      </c>
      <c r="CG320" s="51">
        <f t="shared" ca="1" si="225"/>
        <v>134</v>
      </c>
      <c r="CH320" s="51">
        <f t="shared" ca="1" si="226"/>
        <v>134</v>
      </c>
      <c r="CI320" s="51">
        <f t="shared" ca="1" si="227"/>
        <v>132</v>
      </c>
      <c r="CJ320" s="51">
        <f t="shared" ca="1" si="228"/>
        <v>134</v>
      </c>
      <c r="CK320" s="51">
        <f t="shared" ca="1" si="258"/>
        <v>268</v>
      </c>
      <c r="CL320" s="51">
        <f t="shared" ca="1" si="258"/>
        <v>268</v>
      </c>
      <c r="CM320" s="51">
        <f t="shared" ca="1" si="258"/>
        <v>268</v>
      </c>
      <c r="CN320" s="51">
        <f t="shared" ca="1" si="258"/>
        <v>268</v>
      </c>
      <c r="CO320" s="51">
        <f t="shared" ca="1" si="258"/>
        <v>264</v>
      </c>
      <c r="CP320" s="51">
        <f t="shared" ca="1" si="258"/>
        <v>268</v>
      </c>
      <c r="CQ320" s="51">
        <f t="shared" ca="1" si="259"/>
        <v>1652</v>
      </c>
      <c r="CR320" s="51">
        <f t="shared" ca="1" si="259"/>
        <v>1652</v>
      </c>
      <c r="CS320" s="51">
        <f t="shared" ca="1" si="259"/>
        <v>3652</v>
      </c>
      <c r="CT320" s="51">
        <f t="shared" ca="1" si="259"/>
        <v>3652</v>
      </c>
      <c r="CU320" s="51">
        <f t="shared" ca="1" si="259"/>
        <v>7666</v>
      </c>
      <c r="CV320" s="54">
        <f t="shared" ca="1" si="259"/>
        <v>3652</v>
      </c>
      <c r="CW320" s="25" t="s">
        <v>212</v>
      </c>
      <c r="CX320" s="55">
        <v>0.3</v>
      </c>
      <c r="CY320" s="55"/>
      <c r="CZ320" s="26">
        <v>0</v>
      </c>
      <c r="DA320" s="26">
        <v>0</v>
      </c>
      <c r="DB320" s="26">
        <v>0</v>
      </c>
      <c r="DC320" s="26">
        <v>0</v>
      </c>
      <c r="DD320" s="26">
        <v>0</v>
      </c>
      <c r="DE320" s="26">
        <v>0</v>
      </c>
      <c r="DF320" s="26">
        <v>0</v>
      </c>
      <c r="DG320" s="26">
        <v>0</v>
      </c>
      <c r="DH320" s="26">
        <v>0</v>
      </c>
      <c r="DI320" s="26">
        <v>0</v>
      </c>
      <c r="DJ320" s="26">
        <v>0</v>
      </c>
      <c r="DK320" s="26">
        <v>0</v>
      </c>
      <c r="DL320" s="27">
        <f t="shared" si="229"/>
        <v>46125.757743055598</v>
      </c>
      <c r="DM320" s="28">
        <f t="shared" ca="1" si="230"/>
        <v>1</v>
      </c>
      <c r="DN320" s="56">
        <f>_xlfn.XLOOKUP(B320,'[2]1. All Calls'!$R:$R,'[2]1. All Calls'!$A:$A,"",0)</f>
        <v>46050.757743055598</v>
      </c>
      <c r="DO320" s="57" t="str">
        <f ca="1">VLOOKUP(DM320,[1]Validation!$B$20:$C$25,2,0)</f>
        <v>Above 3 months</v>
      </c>
      <c r="DP320" s="58" t="str">
        <f>_xlfn.XLOOKUP(B320,'[1]Active AMCs- Dealer'!E:E,'[1]Active AMCs- Dealer'!L:L,"Not in AMC",0)</f>
        <v>Not in AMC</v>
      </c>
      <c r="DQ320" s="50" t="s">
        <v>238</v>
      </c>
      <c r="DR320" s="29" t="str">
        <f>_xlfn.XLOOKUP(B320,'[2]1. All Calls'!$R:$R,'[2]1. All Calls'!$F:$F,"",0)</f>
        <v>CC-01956345</v>
      </c>
      <c r="DS320" s="29" t="str">
        <f>_xlfn.XLOOKUP(B320,'[2]1. All Calls'!$R:$R,'[2]1. All Calls'!$AB:$AB,"",0)</f>
        <v>Sales call carried out for HMR update</v>
      </c>
      <c r="DT320" s="30">
        <f>_xlfn.XLOOKUP(DR320,'[2]1. All Calls'!$F:$F,'[2]1. All Calls'!$A:$A,"",0)</f>
        <v>46050.757743055598</v>
      </c>
      <c r="DU320" s="31">
        <f>_xlfn.XLOOKUP(DR320,'[2]1. All Calls'!$F:$F,'[2]1. All Calls'!$B:$B,"",0)</f>
        <v>17572</v>
      </c>
      <c r="DV320" s="31">
        <f>_xlfn.XLOOKUP(B320,[1]MDA_Assets!D:D,[1]MDA_Assets!N:N,"",0)</f>
        <v>5272</v>
      </c>
      <c r="DW320" s="31">
        <f>_xlfn.XLOOKUP(B320,[1]MDA_Assets!D:D,[1]MDA_Assets!O:O,"",0)</f>
        <v>12300</v>
      </c>
      <c r="DX320" s="32" t="str">
        <f>_xlfn.XLOOKUP(B320,[1]MDA_Assets!D:D,[1]MDA_Assets!Q:Q,"",0)</f>
        <v>XD</v>
      </c>
      <c r="DY320" s="33">
        <f>_xlfn.XLOOKUP(B320,[1]MDA_Assets!D:D,[1]MDA_Assets!R:R,"",0)</f>
        <v>46042</v>
      </c>
      <c r="DZ320" s="33">
        <f>_xlfn.XLOOKUP(B320,[1]MDA_Assets!D:D,[1]MDA_Assets!S:S,"",0)</f>
        <v>46042</v>
      </c>
      <c r="EA320" s="33">
        <f>_xlfn.XLOOKUP(B320,[1]MDA_Assets!D:D,[1]MDA_Assets!T:T,"",0)</f>
        <v>46042</v>
      </c>
      <c r="EB320" s="33">
        <f>_xlfn.XLOOKUP(B320,[1]MDA_Assets!D:D,[1]MDA_Assets!U:U,"",0)</f>
        <v>46042</v>
      </c>
      <c r="EC320" s="33">
        <f>_xlfn.XLOOKUP(B320,[1]MDA_Assets!D:D,[1]MDA_Assets!V:V,"",0)</f>
        <v>46042</v>
      </c>
      <c r="ED320" s="33">
        <f>_xlfn.XLOOKUP(B320,[1]MDA_Assets!D:D,[1]MDA_Assets!W:W,"",0)</f>
        <v>46044</v>
      </c>
      <c r="EE320" s="32" t="str">
        <f>_xlfn.XLOOKUP(B320,[1]MDA_Assets!D:D,[1]MDA_Assets!X:X,"",0)</f>
        <v>Yes</v>
      </c>
      <c r="EF320" s="33">
        <f>_xlfn.XLOOKUP(B320,[1]MDA_Assets!D:D,[1]MDA_Assets!Y:Y,"",0)</f>
        <v>45297</v>
      </c>
      <c r="EG320" s="33">
        <f>_xlfn.XLOOKUP(B320,[1]MDA_Assets!D:D,[1]MDA_Assets!Z:Z,"",0)</f>
        <v>0</v>
      </c>
      <c r="EH320" s="33">
        <f>_xlfn.XLOOKUP(B320,[1]MDA_Assets!D:D,[1]MDA_Assets!AA:AA,"",0)</f>
        <v>0</v>
      </c>
      <c r="EI320" s="34">
        <f>_xlfn.XLOOKUP(B320,[1]MDA_Assets!D:D,[1]MDA_Assets!P:P,"",0)</f>
        <v>2</v>
      </c>
      <c r="EJ320" s="35" t="str">
        <f>_xlfn.XLOOKUP(B320,[1]MDA_Assets!D:D,[1]MDA_Assets!AB:AB,"",0)</f>
        <v>1920</v>
      </c>
      <c r="EK320" s="35" t="str">
        <f>_xlfn.XLOOKUP(B320,[1]MDA_Assets!D:D,[1]MDA_Assets!AC:AC,"",0)</f>
        <v>1920</v>
      </c>
      <c r="EL320" s="35" t="str">
        <f>_xlfn.XLOOKUP(B320,[1]MDA_Assets!D:D,[1]MDA_Assets!AD:AD,"",0)</f>
        <v>3920</v>
      </c>
      <c r="EM320" s="35" t="str">
        <f>_xlfn.XLOOKUP(B320,[1]MDA_Assets!D:D,[1]MDA_Assets!AE:AE,"",0)</f>
        <v>3920</v>
      </c>
      <c r="EN320" s="35" t="str">
        <f>_xlfn.XLOOKUP(B320,[1]MDA_Assets!D:D,[1]MDA_Assets!AF:AF,"",0)</f>
        <v>7930</v>
      </c>
      <c r="EO320" s="35" t="str">
        <f>_xlfn.XLOOKUP(B320,[1]MDA_Assets!D:D,[1]MDA_Assets!AG:AG,"",0)</f>
        <v>3920</v>
      </c>
      <c r="EP320" s="36">
        <f t="shared" si="249"/>
        <v>180</v>
      </c>
      <c r="EQ320" s="36">
        <f t="shared" si="249"/>
        <v>180</v>
      </c>
      <c r="ER320" s="36">
        <f t="shared" si="231"/>
        <v>365</v>
      </c>
      <c r="ES320" s="36">
        <f t="shared" si="232"/>
        <v>365</v>
      </c>
      <c r="ET320" s="36">
        <f t="shared" si="233"/>
        <v>730</v>
      </c>
      <c r="EU320" s="36">
        <f t="shared" si="234"/>
        <v>365</v>
      </c>
      <c r="EV320" s="36">
        <f t="shared" si="235"/>
        <v>365</v>
      </c>
      <c r="EW320" s="36" t="str">
        <f t="shared" si="207"/>
        <v/>
      </c>
      <c r="EX320" s="36" t="str">
        <f t="shared" si="208"/>
        <v/>
      </c>
      <c r="EY320" s="36">
        <f t="shared" si="253"/>
        <v>5.81</v>
      </c>
      <c r="EZ320" s="36">
        <f t="shared" si="253"/>
        <v>5.81</v>
      </c>
      <c r="FA320" s="36">
        <f t="shared" si="253"/>
        <v>11.78</v>
      </c>
      <c r="FB320" s="36">
        <f t="shared" si="253"/>
        <v>11.78</v>
      </c>
      <c r="FC320" s="36">
        <f t="shared" si="253"/>
        <v>23.55</v>
      </c>
      <c r="FD320" s="36">
        <f t="shared" si="253"/>
        <v>11.78</v>
      </c>
      <c r="FE320" s="36">
        <f t="shared" si="252"/>
        <v>11.78</v>
      </c>
      <c r="FF320" s="36" t="str">
        <f t="shared" si="252"/>
        <v/>
      </c>
      <c r="FG320" s="36" t="str">
        <f t="shared" si="252"/>
        <v/>
      </c>
      <c r="FH320" s="37" t="str" cm="1">
        <f t="array" ref="FH320">_xlfn.IFS(EY320="", "No Data", EY320&lt;0, "Negative/Future", EY320=0, "Zero Days", EY320&lt;=3, "&lt; 3 Months", EY320&lt;=6, "3 to 6 Months", EY320&lt;=9, "6 to 9 Months", EY320&lt;=12, "9 to 12 Months", EY320&lt;=15, "12 to 15 Months", EY320&lt;=18, "15 to 18 Months", EY320&lt;=24, "18 to 24 Months", EY320&gt;24, "&gt; 24 Months")</f>
        <v>3 to 6 Months</v>
      </c>
      <c r="FI320" s="37" t="str" cm="1">
        <f t="array" ref="FI320">_xlfn.IFS(EZ320="", "No Data", EZ320&lt;0, "Negative/Future", EZ320=0, "Zero Days", EZ320&lt;=3, "&lt; 3 Months", EZ320&lt;=6, "3 to 6 Months", EZ320&lt;=9, "6 to 9 Months", EZ320&lt;=12, "9 to 12 Months", EZ320&lt;=15, "12 to 15 Months", EZ320&lt;=18, "15 to 18 Months", EZ320&lt;=24, "18 to 24 Months", EZ320&gt;24, "&gt; 24 Months")</f>
        <v>3 to 6 Months</v>
      </c>
      <c r="FJ320" s="37" t="str" cm="1">
        <f t="array" ref="FJ320">_xlfn.IFS(FA320="", "No Data", FA320&lt;0, "Negative/Future", FA320=0, "Zero Days", FA320&lt;=3, "&lt; 3 Months", FA320&lt;=6, "3 to 6 Months", FA320&lt;=9, "6 to 9 Months", FA320&lt;=12, "9 to 12 Months", FA320&lt;=15, "12 to 15 Months", FA320&lt;=18, "15 to 18 Months", FA320&lt;=24, "18 to 24 Months", FA320&gt;24, "&gt; 24 Months")</f>
        <v>9 to 12 Months</v>
      </c>
      <c r="FK320" s="37" t="str" cm="1">
        <f t="array" ref="FK320">_xlfn.IFS(FB320="", "No Data", FB320&lt;0, "Negative/Future", FB320=0, "Zero Days", FB320&lt;=3, "&lt; 3 Months", FB320&lt;=6, "3 to 6 Months", FB320&lt;=9, "6 to 9 Months", FB320&lt;=12, "9 to 12 Months", FB320&lt;=15, "12 to 15 Months", FB320&lt;=18, "15 to 18 Months", FB320&lt;=24, "18 to 24 Months", FB320&gt;24, "&gt; 24 Months")</f>
        <v>9 to 12 Months</v>
      </c>
      <c r="FL320" s="37" t="str" cm="1">
        <f t="array" ref="FL320">_xlfn.IFS(FC320="", "No Data", FC320&lt;0, "Negative/Future", FC320=0, "Zero Days", FC320&lt;=3, "&lt; 3 Months", FC320&lt;=6, "3 to 6 Months", FC320&lt;=9, "6 to 9 Months", FC320&lt;=12, "9 to 12 Months", FC320&lt;=15, "12 to 15 Months", FC320&lt;=18, "15 to 18 Months", FC320&lt;=24, "18 to 24 Months", FC320&gt;24, "&gt; 24 Months")</f>
        <v>18 to 24 Months</v>
      </c>
      <c r="FM320" s="37" t="str" cm="1">
        <f t="array" ref="FM320">_xlfn.IFS(FD320="", "No Data", FD320&lt;0, "Negative/Future", FD320=0, "Zero Days", FD320&lt;=3, "&lt; 3 Months", FD320&lt;=6, "3 to 6 Months", FD320&lt;=9, "6 to 9 Months", FD320&lt;=12, "9 to 12 Months", FD320&lt;=15, "12 to 15 Months", FD320&lt;=18, "15 to 18 Months", FD320&lt;=24, "18 to 24 Months", FD320&gt;24, "&gt; 24 Months")</f>
        <v>9 to 12 Months</v>
      </c>
      <c r="FN320" s="37" t="str" cm="1">
        <f t="array" ref="FN320">_xlfn.IFS(FE320="", "No Data", FE320&lt;0, "Negative/Future", FE320=0, "Zero Days", FE320&lt;=3, "&lt; 3 Months", FE320&lt;=6, "3 to 6 Months", FE320&lt;=9, "6 to 9 Months", FE320&lt;=12, "9 to 12 Months", FE320&lt;=15, "12 to 15 Months", FE320&lt;=18, "15 to 18 Months", FE320&lt;=24, "18 to 24 Months", FE320&gt;24, "&gt; 24 Months")</f>
        <v>9 to 12 Months</v>
      </c>
      <c r="FO320" s="37" t="str" cm="1">
        <f t="array" ref="FO320">_xlfn.IFS(FG320="", "No Data", FG320&lt;0, "Negative/Future", FG320=0, "Zero Days", FG320&lt;=3, "&lt; 3 Months", FG320&lt;=6, "3 to 6 Months", FG320&lt;=9, "6 to 9 Months", FG320&lt;=12, "9 to 12 Months", FG320&lt;=15, "12 to 15 Months", FG320&lt;=18, "15 to 18 Months", FG320&lt;=24, "18 to 24 Months", FG320&gt;24, "&gt; 24 Months")</f>
        <v>No Data</v>
      </c>
      <c r="FP320" s="37" t="str" cm="1">
        <f t="array" ref="FP320">_xlfn.IFS(FF320="", "No Data", FF320&lt;0, "Negative/Future", FF320=0, "Zero Days", FF320&lt;=3, "&lt; 3 Months", FF320&lt;=6, "3 to 6 Months", FF320&lt;=9, "6 to 9 Months", FF320&lt;=12, "9 to 12 Months", FF320&lt;=15, "12 to 15 Months", FF320&lt;=18, "15 to 18 Months", FF320&lt;=24, "18 to 24 Months", FF320&gt;24, "&gt; 24 Months")</f>
        <v>No Data</v>
      </c>
      <c r="FQ320" s="29" t="s">
        <v>1556</v>
      </c>
      <c r="FR320" s="29">
        <v>6204753010</v>
      </c>
      <c r="FS320" s="38" t="str">
        <f>VLOOKUP(_xlfn.XLOOKUP(B320,[1]MDA_Assets!D:D,[1]MDA_Assets!I:I,"",0),[1]Validation!$B$1:$C$8,2,0)</f>
        <v>B</v>
      </c>
      <c r="FT320" s="38" t="s">
        <v>202</v>
      </c>
      <c r="FU320" s="31" t="str">
        <f>_xlfn.XLOOKUP(B320,[1]MDA_Assets!D:D,[1]MDA_Assets!X:X,"",0)</f>
        <v>Yes</v>
      </c>
      <c r="FV320" s="39">
        <v>1</v>
      </c>
      <c r="FW320" s="39">
        <v>0</v>
      </c>
      <c r="FX320" s="39">
        <v>0</v>
      </c>
      <c r="FY320" s="39">
        <v>8</v>
      </c>
      <c r="FZ320" s="40">
        <f t="shared" si="250"/>
        <v>46222</v>
      </c>
      <c r="GA320" s="40">
        <f t="shared" si="250"/>
        <v>46222</v>
      </c>
      <c r="GB320" s="40">
        <f t="shared" si="209"/>
        <v>46407</v>
      </c>
      <c r="GC320" s="40">
        <f t="shared" si="210"/>
        <v>46407</v>
      </c>
      <c r="GD320" s="40">
        <f t="shared" si="211"/>
        <v>46772</v>
      </c>
      <c r="GE320" s="40">
        <f t="shared" si="212"/>
        <v>46409</v>
      </c>
      <c r="GF320" s="40">
        <f t="shared" si="251"/>
        <v>45662</v>
      </c>
      <c r="GG320" s="40" t="str">
        <f t="shared" si="251"/>
        <v/>
      </c>
      <c r="GH320" s="40" t="str">
        <f t="shared" si="251"/>
        <v/>
      </c>
      <c r="GI320" s="39">
        <f t="shared" si="236"/>
        <v>1</v>
      </c>
      <c r="GJ320" s="39">
        <f t="shared" si="237"/>
        <v>0</v>
      </c>
      <c r="GK320" s="39">
        <f t="shared" si="238"/>
        <v>0</v>
      </c>
      <c r="GL320" s="39">
        <f t="shared" si="239"/>
        <v>6</v>
      </c>
    </row>
    <row r="321" spans="1:194" x14ac:dyDescent="0.25">
      <c r="A321" s="19">
        <v>355</v>
      </c>
      <c r="B321" s="43" t="s">
        <v>1557</v>
      </c>
      <c r="C321" s="43" t="s">
        <v>186</v>
      </c>
      <c r="D321" s="43" t="s">
        <v>241</v>
      </c>
      <c r="E321" s="43" t="s">
        <v>327</v>
      </c>
      <c r="F321" s="43" t="s">
        <v>464</v>
      </c>
      <c r="G321" s="43" t="s">
        <v>190</v>
      </c>
      <c r="H321" s="43" t="s">
        <v>291</v>
      </c>
      <c r="I321" s="43" t="s">
        <v>192</v>
      </c>
      <c r="J321" s="44">
        <f t="shared" si="213"/>
        <v>45631.5625</v>
      </c>
      <c r="K321" s="44">
        <v>45267.5625</v>
      </c>
      <c r="L321" s="44">
        <v>45015</v>
      </c>
      <c r="M321" s="43" t="s">
        <v>3066</v>
      </c>
      <c r="N321" s="43" t="s">
        <v>2787</v>
      </c>
      <c r="O321" s="44">
        <v>46130.445081018515</v>
      </c>
      <c r="P321" s="43">
        <v>11590</v>
      </c>
      <c r="Q321" s="43">
        <v>3643</v>
      </c>
      <c r="R321" s="43">
        <v>7946</v>
      </c>
      <c r="S321" s="43" t="s">
        <v>206</v>
      </c>
      <c r="T321" s="44">
        <v>45743.770833333336</v>
      </c>
      <c r="U321" s="44">
        <v>45743.770833333336</v>
      </c>
      <c r="V321" s="44">
        <v>45743.770833333336</v>
      </c>
      <c r="W321" s="44">
        <v>45743.770833333336</v>
      </c>
      <c r="X321" s="44">
        <v>45743.770833333336</v>
      </c>
      <c r="Y321" s="44">
        <v>45265.770833333336</v>
      </c>
      <c r="Z321" s="43" t="s">
        <v>199</v>
      </c>
      <c r="AA321" s="43"/>
      <c r="AB321" s="43"/>
      <c r="AC321" s="43"/>
      <c r="AD321" s="43"/>
      <c r="AE321" s="43">
        <v>4</v>
      </c>
      <c r="AF321" s="43" t="s">
        <v>3067</v>
      </c>
      <c r="AG321" s="43" t="s">
        <v>3067</v>
      </c>
      <c r="AH321" s="43" t="s">
        <v>3068</v>
      </c>
      <c r="AI321" s="43" t="s">
        <v>3068</v>
      </c>
      <c r="AJ321" s="43" t="s">
        <v>3069</v>
      </c>
      <c r="AK321" s="43" t="s">
        <v>3068</v>
      </c>
      <c r="AL321" s="46">
        <v>45783</v>
      </c>
      <c r="AM321" s="46">
        <v>45783</v>
      </c>
      <c r="AN321" s="46">
        <v>46033</v>
      </c>
      <c r="AO321" s="46">
        <v>46033</v>
      </c>
      <c r="AP321" s="46">
        <v>45283</v>
      </c>
      <c r="AQ321" s="46">
        <v>46033</v>
      </c>
      <c r="AR321" s="48"/>
      <c r="AS321" s="48"/>
      <c r="AT321" s="48"/>
      <c r="AU321" s="43">
        <v>1</v>
      </c>
      <c r="AV321" s="43">
        <v>0</v>
      </c>
      <c r="AW321" s="43">
        <v>0</v>
      </c>
      <c r="AX321" s="51" t="s">
        <v>197</v>
      </c>
      <c r="AY321" s="51" t="s">
        <v>3240</v>
      </c>
      <c r="AZ321" s="51" t="s">
        <v>198</v>
      </c>
      <c r="BA321" s="20">
        <f t="shared" ca="1" si="257"/>
        <v>1</v>
      </c>
      <c r="BB321" s="20">
        <f t="shared" ca="1" si="257"/>
        <v>1</v>
      </c>
      <c r="BC321" s="20">
        <f t="shared" ca="1" si="257"/>
        <v>1</v>
      </c>
      <c r="BD321" s="20">
        <f t="shared" ca="1" si="254"/>
        <v>1</v>
      </c>
      <c r="BE321" s="20">
        <f t="shared" ca="1" si="254"/>
        <v>1</v>
      </c>
      <c r="BF321" s="20">
        <f t="shared" ca="1" si="254"/>
        <v>1</v>
      </c>
      <c r="BG321" s="21" t="str">
        <f t="shared" ca="1" si="241"/>
        <v/>
      </c>
      <c r="BH321" s="21" t="str">
        <f t="shared" ca="1" si="241"/>
        <v/>
      </c>
      <c r="BI321" s="21" t="str">
        <f t="shared" ca="1" si="241"/>
        <v/>
      </c>
      <c r="BJ321" s="22">
        <f t="shared" ca="1" si="214"/>
        <v>6</v>
      </c>
      <c r="BK321" s="21">
        <f t="shared" si="215"/>
        <v>4</v>
      </c>
      <c r="BL321" s="22">
        <f t="shared" ca="1" si="216"/>
        <v>11772</v>
      </c>
      <c r="BM321" s="22">
        <f t="shared" ca="1" si="217"/>
        <v>3649</v>
      </c>
      <c r="BN321" s="23">
        <f t="shared" ca="1" si="218"/>
        <v>8123</v>
      </c>
      <c r="BO321" s="24">
        <f t="shared" ca="1" si="219"/>
        <v>182</v>
      </c>
      <c r="BP321" s="51" t="str">
        <f>_xlfn.XLOOKUP(E321,[1]Validation!E:E,[1]Validation!F:F,"")</f>
        <v>EV D22</v>
      </c>
      <c r="BQ321" s="51" t="str">
        <f>_xlfn.XLOOKUP(BP321,[1]Validation!F:F,[1]Validation!G:G,"")</f>
        <v>EV15 to EV30</v>
      </c>
      <c r="BR321" s="52" t="str">
        <f>VLOOKUP(G321,[1]Validation!$B$1:$C$9,2,0)</f>
        <v>B</v>
      </c>
      <c r="BS321" s="51">
        <f t="shared" ca="1" si="220"/>
        <v>30</v>
      </c>
      <c r="BT321" s="53">
        <f>_xlfn.XLOOKUP(B321,'[2]1. All Calls'!$R:$R,'[2]1. All Calls'!$A:$A,"",0)</f>
        <v>46130.6407175926</v>
      </c>
      <c r="BU321" s="51" t="str">
        <f>_xlfn.XLOOKUP(B321,'[2]1. All Calls'!$R:$R,'[2]1. All Calls'!$F:$F,"",0)</f>
        <v>CC-02052215</v>
      </c>
      <c r="BV321" s="51" t="str">
        <f>_xlfn.XLOOKUP(B321,'[2]1. All Calls'!$R:$R,'[2]1. All Calls'!$J:$J,"",0)</f>
        <v>General Service</v>
      </c>
      <c r="BW321" s="53">
        <f>_xlfn.XLOOKUP(B321,'[2]Sch Calls'!$R:$R,'[2]Sch Calls'!$A:$A,"",0)</f>
        <v>45744.542662036998</v>
      </c>
      <c r="BX321" s="51">
        <f>_xlfn.XLOOKUP(B321,'[2]Sch Calls'!$R:$R,'[2]Sch Calls'!$B:$B,"",0)</f>
        <v>7201</v>
      </c>
      <c r="BY321" s="51" t="str">
        <f t="shared" si="247"/>
        <v>24-Sep-25</v>
      </c>
      <c r="BZ321" s="51" t="str">
        <f t="shared" si="247"/>
        <v>24-Sep-25</v>
      </c>
      <c r="CA321" s="51" t="str">
        <f t="shared" si="221"/>
        <v>28-Dec-25</v>
      </c>
      <c r="CB321" s="51" t="str">
        <f t="shared" si="222"/>
        <v>25-Sep-26</v>
      </c>
      <c r="CC321" s="51" t="str">
        <f t="shared" si="223"/>
        <v>05-Dec-25</v>
      </c>
      <c r="CD321" s="51" t="str">
        <f t="shared" si="224"/>
        <v>28-Mar-26</v>
      </c>
      <c r="CE321" s="51">
        <f t="shared" ca="1" si="248"/>
        <v>432</v>
      </c>
      <c r="CF321" s="51">
        <f t="shared" ca="1" si="248"/>
        <v>432</v>
      </c>
      <c r="CG321" s="51">
        <f t="shared" ca="1" si="225"/>
        <v>432</v>
      </c>
      <c r="CH321" s="51">
        <f t="shared" ca="1" si="226"/>
        <v>432</v>
      </c>
      <c r="CI321" s="51">
        <f t="shared" ca="1" si="227"/>
        <v>910</v>
      </c>
      <c r="CJ321" s="51">
        <f t="shared" ca="1" si="228"/>
        <v>432</v>
      </c>
      <c r="CK321" s="51">
        <f t="shared" ca="1" si="258"/>
        <v>1728</v>
      </c>
      <c r="CL321" s="51">
        <f t="shared" ca="1" si="258"/>
        <v>1728</v>
      </c>
      <c r="CM321" s="51">
        <f t="shared" ca="1" si="258"/>
        <v>1728</v>
      </c>
      <c r="CN321" s="51">
        <f t="shared" ca="1" si="258"/>
        <v>1728</v>
      </c>
      <c r="CO321" s="51">
        <f t="shared" ca="1" si="258"/>
        <v>3640</v>
      </c>
      <c r="CP321" s="51">
        <f t="shared" ca="1" si="258"/>
        <v>1728</v>
      </c>
      <c r="CQ321" s="51">
        <f t="shared" ca="1" si="259"/>
        <v>-3116</v>
      </c>
      <c r="CR321" s="51">
        <f t="shared" ca="1" si="259"/>
        <v>-3116</v>
      </c>
      <c r="CS321" s="51">
        <f t="shared" ca="1" si="259"/>
        <v>-2116</v>
      </c>
      <c r="CT321" s="51">
        <f t="shared" ca="1" si="259"/>
        <v>-2116</v>
      </c>
      <c r="CU321" s="51">
        <f t="shared" ca="1" si="259"/>
        <v>-7028</v>
      </c>
      <c r="CV321" s="54">
        <f t="shared" ca="1" si="259"/>
        <v>-2116</v>
      </c>
      <c r="CW321" s="25" t="s">
        <v>195</v>
      </c>
      <c r="CX321" s="55">
        <v>0.28000000000000003</v>
      </c>
      <c r="CY321" s="55"/>
      <c r="CZ321" s="26" t="s">
        <v>227</v>
      </c>
      <c r="DA321" s="26" t="s">
        <v>227</v>
      </c>
      <c r="DB321" s="26" t="s">
        <v>227</v>
      </c>
      <c r="DC321" s="26" t="s">
        <v>227</v>
      </c>
      <c r="DD321" s="26" t="s">
        <v>227</v>
      </c>
      <c r="DE321" s="26" t="s">
        <v>227</v>
      </c>
      <c r="DF321" s="26" t="s">
        <v>227</v>
      </c>
      <c r="DG321" s="26" t="s">
        <v>227</v>
      </c>
      <c r="DH321" s="26" t="s">
        <v>227</v>
      </c>
      <c r="DI321" s="26" t="s">
        <v>227</v>
      </c>
      <c r="DJ321" s="26" t="s">
        <v>227</v>
      </c>
      <c r="DK321" s="26" t="s">
        <v>227</v>
      </c>
      <c r="DL321" s="27">
        <f t="shared" si="229"/>
        <v>46205.6407175926</v>
      </c>
      <c r="DM321" s="28">
        <f t="shared" ca="1" si="230"/>
        <v>0</v>
      </c>
      <c r="DN321" s="56">
        <f>_xlfn.XLOOKUP(B321,'[2]1. All Calls'!$R:$R,'[2]1. All Calls'!$A:$A,"",0)</f>
        <v>46130.6407175926</v>
      </c>
      <c r="DO321" s="57" t="str">
        <f ca="1">VLOOKUP(DM321,[1]Validation!$B$20:$C$25,2,0)</f>
        <v>Within 3 months</v>
      </c>
      <c r="DP321" s="58" t="str">
        <f>_xlfn.XLOOKUP(B321,'[1]Active AMCs- Dealer'!E:E,'[1]Active AMCs- Dealer'!L:L,"Not in AMC",0)</f>
        <v>Expired</v>
      </c>
      <c r="DQ321" s="50" t="s">
        <v>213</v>
      </c>
      <c r="DR321" s="29" t="str">
        <f>_xlfn.XLOOKUP(B321,'[2]1. All Calls'!$R:$R,'[2]1. All Calls'!$F:$F,"",0)</f>
        <v>CC-02052215</v>
      </c>
      <c r="DS321" s="29" t="str">
        <f>_xlfn.XLOOKUP(B321,'[2]1. All Calls'!$R:$R,'[2]1. All Calls'!$AB:$AB,"",0)</f>
        <v>We visited site check and found unit service due Get the servicing done as soon as possible because it will not be good for the machine if the servicing is done so early.</v>
      </c>
      <c r="DT321" s="30">
        <f>_xlfn.XLOOKUP(DR321,'[2]1. All Calls'!$F:$F,'[2]1. All Calls'!$A:$A,"",0)</f>
        <v>46130.6407175926</v>
      </c>
      <c r="DU321" s="31">
        <f>_xlfn.XLOOKUP(DR321,'[2]1. All Calls'!$F:$F,'[2]1. All Calls'!$B:$B,"",0)</f>
        <v>11590</v>
      </c>
      <c r="DV321" s="31">
        <f>_xlfn.XLOOKUP(B321,[1]MDA_Assets!D:D,[1]MDA_Assets!N:N,"",0)</f>
        <v>3643</v>
      </c>
      <c r="DW321" s="31">
        <f>_xlfn.XLOOKUP(B321,[1]MDA_Assets!D:D,[1]MDA_Assets!O:O,"",0)</f>
        <v>7946</v>
      </c>
      <c r="DX321" s="32" t="str">
        <f>_xlfn.XLOOKUP(B321,[1]MDA_Assets!D:D,[1]MDA_Assets!Q:Q,"",0)</f>
        <v>XD</v>
      </c>
      <c r="DY321" s="33">
        <f>_xlfn.XLOOKUP(B321,[1]MDA_Assets!D:D,[1]MDA_Assets!R:R,"",0)</f>
        <v>45744</v>
      </c>
      <c r="DZ321" s="33">
        <f>_xlfn.XLOOKUP(B321,[1]MDA_Assets!D:D,[1]MDA_Assets!S:S,"",0)</f>
        <v>45744</v>
      </c>
      <c r="EA321" s="33">
        <f>_xlfn.XLOOKUP(B321,[1]MDA_Assets!D:D,[1]MDA_Assets!T:T,"",0)</f>
        <v>45744</v>
      </c>
      <c r="EB321" s="33">
        <f>_xlfn.XLOOKUP(B321,[1]MDA_Assets!D:D,[1]MDA_Assets!U:U,"",0)</f>
        <v>45744</v>
      </c>
      <c r="EC321" s="33">
        <f>_xlfn.XLOOKUP(B321,[1]MDA_Assets!D:D,[1]MDA_Assets!V:V,"",0)</f>
        <v>45744</v>
      </c>
      <c r="ED321" s="33">
        <f>_xlfn.XLOOKUP(B321,[1]MDA_Assets!D:D,[1]MDA_Assets!W:W,"",0)</f>
        <v>45266</v>
      </c>
      <c r="EE321" s="32" t="str">
        <f>_xlfn.XLOOKUP(B321,[1]MDA_Assets!D:D,[1]MDA_Assets!X:X,"",0)</f>
        <v>Yes</v>
      </c>
      <c r="EF321" s="33">
        <f>_xlfn.XLOOKUP(B321,[1]MDA_Assets!D:D,[1]MDA_Assets!Y:Y,"",0)</f>
        <v>0</v>
      </c>
      <c r="EG321" s="33">
        <f>_xlfn.XLOOKUP(B321,[1]MDA_Assets!D:D,[1]MDA_Assets!Z:Z,"",0)</f>
        <v>0</v>
      </c>
      <c r="EH321" s="33">
        <f>_xlfn.XLOOKUP(B321,[1]MDA_Assets!D:D,[1]MDA_Assets!AA:AA,"",0)</f>
        <v>0</v>
      </c>
      <c r="EI321" s="34">
        <f>_xlfn.XLOOKUP(B321,[1]MDA_Assets!D:D,[1]MDA_Assets!P:P,"",0)</f>
        <v>4</v>
      </c>
      <c r="EJ321" s="35" t="str">
        <f>_xlfn.XLOOKUP(B321,[1]MDA_Assets!D:D,[1]MDA_Assets!AB:AB,"",0)</f>
        <v>-1388</v>
      </c>
      <c r="EK321" s="35" t="str">
        <f>_xlfn.XLOOKUP(B321,[1]MDA_Assets!D:D,[1]MDA_Assets!AC:AC,"",0)</f>
        <v>-1388</v>
      </c>
      <c r="EL321" s="35" t="str">
        <f>_xlfn.XLOOKUP(B321,[1]MDA_Assets!D:D,[1]MDA_Assets!AD:AD,"",0)</f>
        <v>-388</v>
      </c>
      <c r="EM321" s="35" t="str">
        <f>_xlfn.XLOOKUP(B321,[1]MDA_Assets!D:D,[1]MDA_Assets!AE:AE,"",0)</f>
        <v>-388</v>
      </c>
      <c r="EN321" s="35" t="str">
        <f>_xlfn.XLOOKUP(B321,[1]MDA_Assets!D:D,[1]MDA_Assets!AF:AF,"",0)</f>
        <v>-3388</v>
      </c>
      <c r="EO321" s="35" t="str">
        <f>_xlfn.XLOOKUP(B321,[1]MDA_Assets!D:D,[1]MDA_Assets!AG:AG,"",0)</f>
        <v>-388</v>
      </c>
      <c r="EP321" s="36">
        <f t="shared" si="249"/>
        <v>40</v>
      </c>
      <c r="EQ321" s="36">
        <f t="shared" si="249"/>
        <v>40</v>
      </c>
      <c r="ER321" s="36">
        <f t="shared" si="231"/>
        <v>290</v>
      </c>
      <c r="ES321" s="36">
        <f t="shared" si="232"/>
        <v>290</v>
      </c>
      <c r="ET321" s="36">
        <f t="shared" si="233"/>
        <v>18</v>
      </c>
      <c r="EU321" s="36">
        <f t="shared" si="234"/>
        <v>290</v>
      </c>
      <c r="EV321" s="36" t="str">
        <f t="shared" si="235"/>
        <v/>
      </c>
      <c r="EW321" s="36" t="str">
        <f t="shared" si="207"/>
        <v/>
      </c>
      <c r="EX321" s="36" t="str">
        <f t="shared" si="208"/>
        <v/>
      </c>
      <c r="EY321" s="36">
        <f t="shared" si="253"/>
        <v>1.3</v>
      </c>
      <c r="EZ321" s="36">
        <f t="shared" si="253"/>
        <v>1.3</v>
      </c>
      <c r="FA321" s="36">
        <f t="shared" si="253"/>
        <v>9.36</v>
      </c>
      <c r="FB321" s="36">
        <f t="shared" si="253"/>
        <v>9.36</v>
      </c>
      <c r="FC321" s="36">
        <f t="shared" si="253"/>
        <v>0.59</v>
      </c>
      <c r="FD321" s="36">
        <f t="shared" si="253"/>
        <v>9.36</v>
      </c>
      <c r="FE321" s="36" t="str">
        <f t="shared" si="252"/>
        <v/>
      </c>
      <c r="FF321" s="36" t="str">
        <f t="shared" si="252"/>
        <v/>
      </c>
      <c r="FG321" s="36" t="str">
        <f t="shared" si="252"/>
        <v/>
      </c>
      <c r="FH321" s="37" t="str" cm="1">
        <f t="array" ref="FH321">_xlfn.IFS(EY321="", "No Data", EY321&lt;0, "Negative/Future", EY321=0, "Zero Days", EY321&lt;=3, "&lt; 3 Months", EY321&lt;=6, "3 to 6 Months", EY321&lt;=9, "6 to 9 Months", EY321&lt;=12, "9 to 12 Months", EY321&lt;=15, "12 to 15 Months", EY321&lt;=18, "15 to 18 Months", EY321&lt;=24, "18 to 24 Months", EY321&gt;24, "&gt; 24 Months")</f>
        <v>&lt; 3 Months</v>
      </c>
      <c r="FI321" s="37" t="str" cm="1">
        <f t="array" ref="FI321">_xlfn.IFS(EZ321="", "No Data", EZ321&lt;0, "Negative/Future", EZ321=0, "Zero Days", EZ321&lt;=3, "&lt; 3 Months", EZ321&lt;=6, "3 to 6 Months", EZ321&lt;=9, "6 to 9 Months", EZ321&lt;=12, "9 to 12 Months", EZ321&lt;=15, "12 to 15 Months", EZ321&lt;=18, "15 to 18 Months", EZ321&lt;=24, "18 to 24 Months", EZ321&gt;24, "&gt; 24 Months")</f>
        <v>&lt; 3 Months</v>
      </c>
      <c r="FJ321" s="37" t="str" cm="1">
        <f t="array" ref="FJ321">_xlfn.IFS(FA321="", "No Data", FA321&lt;0, "Negative/Future", FA321=0, "Zero Days", FA321&lt;=3, "&lt; 3 Months", FA321&lt;=6, "3 to 6 Months", FA321&lt;=9, "6 to 9 Months", FA321&lt;=12, "9 to 12 Months", FA321&lt;=15, "12 to 15 Months", FA321&lt;=18, "15 to 18 Months", FA321&lt;=24, "18 to 24 Months", FA321&gt;24, "&gt; 24 Months")</f>
        <v>9 to 12 Months</v>
      </c>
      <c r="FK321" s="37" t="str" cm="1">
        <f t="array" ref="FK321">_xlfn.IFS(FB321="", "No Data", FB321&lt;0, "Negative/Future", FB321=0, "Zero Days", FB321&lt;=3, "&lt; 3 Months", FB321&lt;=6, "3 to 6 Months", FB321&lt;=9, "6 to 9 Months", FB321&lt;=12, "9 to 12 Months", FB321&lt;=15, "12 to 15 Months", FB321&lt;=18, "15 to 18 Months", FB321&lt;=24, "18 to 24 Months", FB321&gt;24, "&gt; 24 Months")</f>
        <v>9 to 12 Months</v>
      </c>
      <c r="FL321" s="37" t="str" cm="1">
        <f t="array" ref="FL321">_xlfn.IFS(FC321="", "No Data", FC321&lt;0, "Negative/Future", FC321=0, "Zero Days", FC321&lt;=3, "&lt; 3 Months", FC321&lt;=6, "3 to 6 Months", FC321&lt;=9, "6 to 9 Months", FC321&lt;=12, "9 to 12 Months", FC321&lt;=15, "12 to 15 Months", FC321&lt;=18, "15 to 18 Months", FC321&lt;=24, "18 to 24 Months", FC321&gt;24, "&gt; 24 Months")</f>
        <v>&lt; 3 Months</v>
      </c>
      <c r="FM321" s="37" t="str" cm="1">
        <f t="array" ref="FM321">_xlfn.IFS(FD321="", "No Data", FD321&lt;0, "Negative/Future", FD321=0, "Zero Days", FD321&lt;=3, "&lt; 3 Months", FD321&lt;=6, "3 to 6 Months", FD321&lt;=9, "6 to 9 Months", FD321&lt;=12, "9 to 12 Months", FD321&lt;=15, "12 to 15 Months", FD321&lt;=18, "15 to 18 Months", FD321&lt;=24, "18 to 24 Months", FD321&gt;24, "&gt; 24 Months")</f>
        <v>9 to 12 Months</v>
      </c>
      <c r="FN321" s="37" t="str" cm="1">
        <f t="array" ref="FN321">_xlfn.IFS(FE321="", "No Data", FE321&lt;0, "Negative/Future", FE321=0, "Zero Days", FE321&lt;=3, "&lt; 3 Months", FE321&lt;=6, "3 to 6 Months", FE321&lt;=9, "6 to 9 Months", FE321&lt;=12, "9 to 12 Months", FE321&lt;=15, "12 to 15 Months", FE321&lt;=18, "15 to 18 Months", FE321&lt;=24, "18 to 24 Months", FE321&gt;24, "&gt; 24 Months")</f>
        <v>No Data</v>
      </c>
      <c r="FO321" s="37" t="str" cm="1">
        <f t="array" ref="FO321">_xlfn.IFS(FG321="", "No Data", FG321&lt;0, "Negative/Future", FG321=0, "Zero Days", FG321&lt;=3, "&lt; 3 Months", FG321&lt;=6, "3 to 6 Months", FG321&lt;=9, "6 to 9 Months", FG321&lt;=12, "9 to 12 Months", FG321&lt;=15, "12 to 15 Months", FG321&lt;=18, "15 to 18 Months", FG321&lt;=24, "18 to 24 Months", FG321&gt;24, "&gt; 24 Months")</f>
        <v>No Data</v>
      </c>
      <c r="FP321" s="37" t="str" cm="1">
        <f t="array" ref="FP321">_xlfn.IFS(FF321="", "No Data", FF321&lt;0, "Negative/Future", FF321=0, "Zero Days", FF321&lt;=3, "&lt; 3 Months", FF321&lt;=6, "3 to 6 Months", FF321&lt;=9, "6 to 9 Months", FF321&lt;=12, "9 to 12 Months", FF321&lt;=15, "12 to 15 Months", FF321&lt;=18, "15 to 18 Months", FF321&lt;=24, "18 to 24 Months", FF321&gt;24, "&gt; 24 Months")</f>
        <v>No Data</v>
      </c>
      <c r="FQ321" s="29" t="s">
        <v>706</v>
      </c>
      <c r="FR321" s="29">
        <v>9565731345</v>
      </c>
      <c r="FS321" s="38" t="str">
        <f>VLOOKUP(_xlfn.XLOOKUP(B321,[1]MDA_Assets!D:D,[1]MDA_Assets!I:I,"",0),[1]Validation!$B$1:$C$8,2,0)</f>
        <v>B</v>
      </c>
      <c r="FT321" s="38" t="s">
        <v>202</v>
      </c>
      <c r="FU321" s="31" t="str">
        <f>_xlfn.XLOOKUP(B321,[1]MDA_Assets!D:D,[1]MDA_Assets!X:X,"",0)</f>
        <v>Yes</v>
      </c>
      <c r="FV321" s="39">
        <v>6</v>
      </c>
      <c r="FW321" s="39">
        <v>0</v>
      </c>
      <c r="FX321" s="39">
        <v>0</v>
      </c>
      <c r="FY321" s="39">
        <v>3</v>
      </c>
      <c r="FZ321" s="40">
        <f t="shared" si="250"/>
        <v>45784</v>
      </c>
      <c r="GA321" s="40">
        <f t="shared" si="250"/>
        <v>45784</v>
      </c>
      <c r="GB321" s="40">
        <f t="shared" si="209"/>
        <v>46034</v>
      </c>
      <c r="GC321" s="40">
        <f t="shared" si="210"/>
        <v>46034</v>
      </c>
      <c r="GD321" s="40">
        <f t="shared" si="211"/>
        <v>45762</v>
      </c>
      <c r="GE321" s="40">
        <f t="shared" si="212"/>
        <v>45556</v>
      </c>
      <c r="GF321" s="40" t="str">
        <f t="shared" si="251"/>
        <v/>
      </c>
      <c r="GG321" s="40" t="str">
        <f t="shared" si="251"/>
        <v/>
      </c>
      <c r="GH321" s="40" t="str">
        <f t="shared" si="251"/>
        <v/>
      </c>
      <c r="GI321" s="39">
        <f t="shared" si="236"/>
        <v>4</v>
      </c>
      <c r="GJ321" s="39">
        <f t="shared" si="237"/>
        <v>2</v>
      </c>
      <c r="GK321" s="39">
        <f t="shared" si="238"/>
        <v>0</v>
      </c>
      <c r="GL321" s="39">
        <f t="shared" si="239"/>
        <v>0</v>
      </c>
    </row>
    <row r="322" spans="1:194" x14ac:dyDescent="0.25">
      <c r="A322" s="19">
        <v>356</v>
      </c>
      <c r="B322" s="43" t="s">
        <v>1559</v>
      </c>
      <c r="C322" s="43" t="s">
        <v>254</v>
      </c>
      <c r="D322" s="43" t="s">
        <v>241</v>
      </c>
      <c r="E322" s="43" t="s">
        <v>346</v>
      </c>
      <c r="F322" s="43" t="s">
        <v>2720</v>
      </c>
      <c r="G322" s="43" t="s">
        <v>190</v>
      </c>
      <c r="H322" s="43" t="s">
        <v>191</v>
      </c>
      <c r="I322" s="43" t="s">
        <v>192</v>
      </c>
      <c r="J322" s="44">
        <f t="shared" si="213"/>
        <v>45417.161111111112</v>
      </c>
      <c r="K322" s="44">
        <v>45053.161111111112</v>
      </c>
      <c r="L322" s="44">
        <v>44985</v>
      </c>
      <c r="M322" s="43" t="s">
        <v>3070</v>
      </c>
      <c r="N322" s="43" t="s">
        <v>563</v>
      </c>
      <c r="O322" s="44">
        <v>46115.444490740738</v>
      </c>
      <c r="P322" s="43">
        <v>16047</v>
      </c>
      <c r="Q322" s="43">
        <v>8033</v>
      </c>
      <c r="R322" s="43">
        <v>8013</v>
      </c>
      <c r="S322" s="43" t="s">
        <v>206</v>
      </c>
      <c r="T322" s="44">
        <v>45761.770833333336</v>
      </c>
      <c r="U322" s="44">
        <v>45761.770833333336</v>
      </c>
      <c r="V322" s="44">
        <v>45760.770833333336</v>
      </c>
      <c r="W322" s="44">
        <v>45580.770833333336</v>
      </c>
      <c r="X322" s="44">
        <v>45761.770833333336</v>
      </c>
      <c r="Y322" s="44">
        <v>45580.770833333336</v>
      </c>
      <c r="Z322" s="43" t="s">
        <v>199</v>
      </c>
      <c r="AA322" s="43"/>
      <c r="AB322" s="43"/>
      <c r="AC322" s="43"/>
      <c r="AD322" s="43"/>
      <c r="AE322" s="43">
        <v>4</v>
      </c>
      <c r="AF322" s="43" t="s">
        <v>3071</v>
      </c>
      <c r="AG322" s="43" t="s">
        <v>3072</v>
      </c>
      <c r="AH322" s="43" t="s">
        <v>3072</v>
      </c>
      <c r="AI322" s="43" t="s">
        <v>3072</v>
      </c>
      <c r="AJ322" s="43" t="s">
        <v>3073</v>
      </c>
      <c r="AK322" s="43" t="s">
        <v>3072</v>
      </c>
      <c r="AL322" s="46">
        <v>45941</v>
      </c>
      <c r="AM322" s="46">
        <v>45940</v>
      </c>
      <c r="AN322" s="46">
        <v>46126</v>
      </c>
      <c r="AO322" s="46">
        <v>45945</v>
      </c>
      <c r="AP322" s="47">
        <v>46310</v>
      </c>
      <c r="AQ322" s="46">
        <v>46126</v>
      </c>
      <c r="AR322" s="48"/>
      <c r="AS322" s="48"/>
      <c r="AT322" s="48"/>
      <c r="AU322" s="43">
        <v>1</v>
      </c>
      <c r="AV322" s="43">
        <v>0</v>
      </c>
      <c r="AW322" s="43">
        <v>0</v>
      </c>
      <c r="AX322" s="51" t="s">
        <v>316</v>
      </c>
      <c r="AY322" s="51" t="s">
        <v>316</v>
      </c>
      <c r="AZ322" s="51" t="s">
        <v>198</v>
      </c>
      <c r="BA322" s="20">
        <f t="shared" ca="1" si="257"/>
        <v>1</v>
      </c>
      <c r="BB322" s="20">
        <f t="shared" ca="1" si="257"/>
        <v>1</v>
      </c>
      <c r="BC322" s="20">
        <f t="shared" ca="1" si="257"/>
        <v>1</v>
      </c>
      <c r="BD322" s="20">
        <f t="shared" ca="1" si="254"/>
        <v>1</v>
      </c>
      <c r="BE322" s="20">
        <f t="shared" ca="1" si="254"/>
        <v>0</v>
      </c>
      <c r="BF322" s="20">
        <f t="shared" ca="1" si="254"/>
        <v>1</v>
      </c>
      <c r="BG322" s="21" t="str">
        <f t="shared" ca="1" si="241"/>
        <v/>
      </c>
      <c r="BH322" s="21" t="str">
        <f t="shared" ca="1" si="241"/>
        <v/>
      </c>
      <c r="BI322" s="21" t="str">
        <f t="shared" ca="1" si="241"/>
        <v/>
      </c>
      <c r="BJ322" s="22">
        <f t="shared" ca="1" si="214"/>
        <v>5</v>
      </c>
      <c r="BK322" s="21">
        <f t="shared" si="215"/>
        <v>4</v>
      </c>
      <c r="BL322" s="22">
        <f t="shared" ca="1" si="216"/>
        <v>16289</v>
      </c>
      <c r="BM322" s="22">
        <f t="shared" ca="1" si="217"/>
        <v>8145</v>
      </c>
      <c r="BN322" s="23">
        <f t="shared" ca="1" si="218"/>
        <v>8144</v>
      </c>
      <c r="BO322" s="24">
        <f t="shared" ca="1" si="219"/>
        <v>242</v>
      </c>
      <c r="BP322" s="51" t="str">
        <f>_xlfn.XLOOKUP(E322,[1]Validation!E:E,[1]Validation!F:F,"")</f>
        <v>EN11</v>
      </c>
      <c r="BQ322" s="51" t="str">
        <f>_xlfn.XLOOKUP(BP322,[1]Validation!F:F,[1]Validation!G:G,"")</f>
        <v>EN11 to EN22</v>
      </c>
      <c r="BR322" s="52" t="str">
        <f>VLOOKUP(G322,[1]Validation!$B$1:$C$9,2,0)</f>
        <v>B</v>
      </c>
      <c r="BS322" s="51">
        <f t="shared" ca="1" si="220"/>
        <v>37</v>
      </c>
      <c r="BT322" s="53">
        <f>_xlfn.XLOOKUP(B322,'[2]1. All Calls'!$R:$R,'[2]1. All Calls'!$A:$A,"",0)</f>
        <v>46115.662418981497</v>
      </c>
      <c r="BU322" s="51" t="str">
        <f>_xlfn.XLOOKUP(B322,'[2]1. All Calls'!$R:$R,'[2]1. All Calls'!$F:$F,"",0)</f>
        <v>CC-02034853</v>
      </c>
      <c r="BV322" s="51" t="str">
        <f>_xlfn.XLOOKUP(B322,'[2]1. All Calls'!$R:$R,'[2]1. All Calls'!$J:$J,"",0)</f>
        <v>General Service</v>
      </c>
      <c r="BW322" s="53" t="str">
        <f>_xlfn.XLOOKUP(B322,'[2]Sch Calls'!$R:$R,'[2]Sch Calls'!$A:$A,"",0)</f>
        <v/>
      </c>
      <c r="BX322" s="51" t="str">
        <f>_xlfn.XLOOKUP(B322,'[2]Sch Calls'!$R:$R,'[2]Sch Calls'!$B:$B,"",0)</f>
        <v/>
      </c>
      <c r="BY322" s="51" t="str">
        <f t="shared" si="247"/>
        <v>12-Oct-25</v>
      </c>
      <c r="BZ322" s="51" t="str">
        <f t="shared" si="247"/>
        <v>11-Oct-25</v>
      </c>
      <c r="CA322" s="51" t="str">
        <f t="shared" si="221"/>
        <v>15-Jan-26</v>
      </c>
      <c r="CB322" s="51" t="str">
        <f t="shared" si="222"/>
        <v>15-Apr-26</v>
      </c>
      <c r="CC322" s="51" t="str">
        <f t="shared" si="223"/>
        <v>16-Oct-26</v>
      </c>
      <c r="CD322" s="51" t="str">
        <f t="shared" si="224"/>
        <v>15-Apr-26</v>
      </c>
      <c r="CE322" s="51">
        <f t="shared" ca="1" si="248"/>
        <v>414</v>
      </c>
      <c r="CF322" s="51">
        <f t="shared" ca="1" si="248"/>
        <v>415</v>
      </c>
      <c r="CG322" s="51">
        <f t="shared" ca="1" si="225"/>
        <v>414</v>
      </c>
      <c r="CH322" s="51">
        <f t="shared" ca="1" si="226"/>
        <v>595</v>
      </c>
      <c r="CI322" s="51">
        <f t="shared" ca="1" si="227"/>
        <v>595</v>
      </c>
      <c r="CJ322" s="51">
        <f t="shared" ca="1" si="228"/>
        <v>414</v>
      </c>
      <c r="CK322" s="51">
        <f t="shared" ca="1" si="258"/>
        <v>1656</v>
      </c>
      <c r="CL322" s="51">
        <f t="shared" ca="1" si="258"/>
        <v>1660</v>
      </c>
      <c r="CM322" s="51">
        <f t="shared" ca="1" si="258"/>
        <v>1656</v>
      </c>
      <c r="CN322" s="51">
        <f t="shared" ca="1" si="258"/>
        <v>2380</v>
      </c>
      <c r="CO322" s="51">
        <f t="shared" ca="1" si="258"/>
        <v>2380</v>
      </c>
      <c r="CP322" s="51">
        <f t="shared" ca="1" si="258"/>
        <v>1656</v>
      </c>
      <c r="CQ322" s="51">
        <f t="shared" ca="1" si="259"/>
        <v>-1498</v>
      </c>
      <c r="CR322" s="51">
        <f t="shared" ca="1" si="259"/>
        <v>-202</v>
      </c>
      <c r="CS322" s="51">
        <f t="shared" ca="1" si="259"/>
        <v>-198</v>
      </c>
      <c r="CT322" s="51">
        <f t="shared" ca="1" si="259"/>
        <v>-922</v>
      </c>
      <c r="CU322" s="51">
        <f t="shared" ca="1" si="259"/>
        <v>-1154</v>
      </c>
      <c r="CV322" s="54">
        <f t="shared" ca="1" si="259"/>
        <v>-198</v>
      </c>
      <c r="CW322" s="25" t="s">
        <v>212</v>
      </c>
      <c r="CX322" s="55">
        <v>0</v>
      </c>
      <c r="CY322" s="55"/>
      <c r="CZ322" s="26">
        <v>0</v>
      </c>
      <c r="DA322" s="26">
        <v>0</v>
      </c>
      <c r="DB322" s="26">
        <v>0</v>
      </c>
      <c r="DC322" s="26">
        <v>0</v>
      </c>
      <c r="DD322" s="26">
        <v>0</v>
      </c>
      <c r="DE322" s="26">
        <v>0</v>
      </c>
      <c r="DF322" s="26">
        <v>0</v>
      </c>
      <c r="DG322" s="26">
        <v>0</v>
      </c>
      <c r="DH322" s="26">
        <v>0</v>
      </c>
      <c r="DI322" s="26">
        <v>0</v>
      </c>
      <c r="DJ322" s="26">
        <v>0</v>
      </c>
      <c r="DK322" s="26">
        <v>0</v>
      </c>
      <c r="DL322" s="27">
        <f t="shared" si="229"/>
        <v>46190.662418981497</v>
      </c>
      <c r="DM322" s="28">
        <f t="shared" ca="1" si="230"/>
        <v>0</v>
      </c>
      <c r="DN322" s="56">
        <f>_xlfn.XLOOKUP(B322,'[2]1. All Calls'!$R:$R,'[2]1. All Calls'!$A:$A,"",0)</f>
        <v>46115.662418981497</v>
      </c>
      <c r="DO322" s="57" t="str">
        <f ca="1">VLOOKUP(DM322,[1]Validation!$B$20:$C$25,2,0)</f>
        <v>Within 3 months</v>
      </c>
      <c r="DP322" s="58" t="str">
        <f>_xlfn.XLOOKUP(B322,'[1]Active AMCs- Dealer'!E:E,'[1]Active AMCs- Dealer'!L:L,"Not in AMC",0)</f>
        <v>Not in AMC</v>
      </c>
      <c r="DQ322" s="50" t="s">
        <v>238</v>
      </c>
      <c r="DR322" s="29" t="str">
        <f>_xlfn.XLOOKUP(B322,'[2]1. All Calls'!$R:$R,'[2]1. All Calls'!$F:$F,"",0)</f>
        <v>CC-02034853</v>
      </c>
      <c r="DS322" s="29" t="str">
        <f>_xlfn.XLOOKUP(B322,'[2]1. All Calls'!$R:$R,'[2]1. All Calls'!$AB:$AB,"",0)</f>
        <v>Courtesy visit carried out</v>
      </c>
      <c r="DT322" s="30">
        <f>_xlfn.XLOOKUP(DR322,'[2]1. All Calls'!$F:$F,'[2]1. All Calls'!$A:$A,"",0)</f>
        <v>46115.662418981497</v>
      </c>
      <c r="DU322" s="31">
        <f>_xlfn.XLOOKUP(DR322,'[2]1. All Calls'!$F:$F,'[2]1. All Calls'!$B:$B,"",0)</f>
        <v>16047</v>
      </c>
      <c r="DV322" s="31">
        <f>_xlfn.XLOOKUP(B322,[1]MDA_Assets!D:D,[1]MDA_Assets!N:N,"",0)</f>
        <v>8033</v>
      </c>
      <c r="DW322" s="31">
        <f>_xlfn.XLOOKUP(B322,[1]MDA_Assets!D:D,[1]MDA_Assets!O:O,"",0)</f>
        <v>8013</v>
      </c>
      <c r="DX322" s="32" t="str">
        <f>_xlfn.XLOOKUP(B322,[1]MDA_Assets!D:D,[1]MDA_Assets!Q:Q,"",0)</f>
        <v>XD</v>
      </c>
      <c r="DY322" s="33">
        <f>_xlfn.XLOOKUP(B322,[1]MDA_Assets!D:D,[1]MDA_Assets!R:R,"",0)</f>
        <v>45762</v>
      </c>
      <c r="DZ322" s="33">
        <f>_xlfn.XLOOKUP(B322,[1]MDA_Assets!D:D,[1]MDA_Assets!S:S,"",0)</f>
        <v>45762</v>
      </c>
      <c r="EA322" s="33">
        <f>_xlfn.XLOOKUP(B322,[1]MDA_Assets!D:D,[1]MDA_Assets!T:T,"",0)</f>
        <v>45761</v>
      </c>
      <c r="EB322" s="33">
        <f>_xlfn.XLOOKUP(B322,[1]MDA_Assets!D:D,[1]MDA_Assets!U:U,"",0)</f>
        <v>45581</v>
      </c>
      <c r="EC322" s="33">
        <f>_xlfn.XLOOKUP(B322,[1]MDA_Assets!D:D,[1]MDA_Assets!V:V,"",0)</f>
        <v>45762</v>
      </c>
      <c r="ED322" s="33">
        <f>_xlfn.XLOOKUP(B322,[1]MDA_Assets!D:D,[1]MDA_Assets!W:W,"",0)</f>
        <v>45581</v>
      </c>
      <c r="EE322" s="32" t="str">
        <f>_xlfn.XLOOKUP(B322,[1]MDA_Assets!D:D,[1]MDA_Assets!X:X,"",0)</f>
        <v>Yes</v>
      </c>
      <c r="EF322" s="33">
        <f>_xlfn.XLOOKUP(B322,[1]MDA_Assets!D:D,[1]MDA_Assets!Y:Y,"",0)</f>
        <v>0</v>
      </c>
      <c r="EG322" s="33">
        <f>_xlfn.XLOOKUP(B322,[1]MDA_Assets!D:D,[1]MDA_Assets!Z:Z,"",0)</f>
        <v>0</v>
      </c>
      <c r="EH322" s="33">
        <f>_xlfn.XLOOKUP(B322,[1]MDA_Assets!D:D,[1]MDA_Assets!AA:AA,"",0)</f>
        <v>0</v>
      </c>
      <c r="EI322" s="34">
        <f>_xlfn.XLOOKUP(B322,[1]MDA_Assets!D:D,[1]MDA_Assets!P:P,"",0)</f>
        <v>4</v>
      </c>
      <c r="EJ322" s="35" t="str">
        <f>_xlfn.XLOOKUP(B322,[1]MDA_Assets!D:D,[1]MDA_Assets!AB:AB,"",0)</f>
        <v>158</v>
      </c>
      <c r="EK322" s="35" t="str">
        <f>_xlfn.XLOOKUP(B322,[1]MDA_Assets!D:D,[1]MDA_Assets!AC:AC,"",0)</f>
        <v>1458</v>
      </c>
      <c r="EL322" s="35" t="str">
        <f>_xlfn.XLOOKUP(B322,[1]MDA_Assets!D:D,[1]MDA_Assets!AD:AD,"",0)</f>
        <v>1458</v>
      </c>
      <c r="EM322" s="35" t="str">
        <f>_xlfn.XLOOKUP(B322,[1]MDA_Assets!D:D,[1]MDA_Assets!AE:AE,"",0)</f>
        <v>1458</v>
      </c>
      <c r="EN322" s="35" t="str">
        <f>_xlfn.XLOOKUP(B322,[1]MDA_Assets!D:D,[1]MDA_Assets!AF:AF,"",0)</f>
        <v>1226</v>
      </c>
      <c r="EO322" s="35" t="str">
        <f>_xlfn.XLOOKUP(B322,[1]MDA_Assets!D:D,[1]MDA_Assets!AG:AG,"",0)</f>
        <v>1458</v>
      </c>
      <c r="EP322" s="36">
        <f t="shared" si="249"/>
        <v>180</v>
      </c>
      <c r="EQ322" s="36">
        <f t="shared" si="249"/>
        <v>180</v>
      </c>
      <c r="ER322" s="36">
        <f t="shared" si="231"/>
        <v>365</v>
      </c>
      <c r="ES322" s="36">
        <f t="shared" si="232"/>
        <v>365</v>
      </c>
      <c r="ET322" s="36">
        <f t="shared" si="233"/>
        <v>730</v>
      </c>
      <c r="EU322" s="36">
        <f t="shared" si="234"/>
        <v>365</v>
      </c>
      <c r="EV322" s="36" t="str">
        <f t="shared" si="235"/>
        <v/>
      </c>
      <c r="EW322" s="36" t="str">
        <f t="shared" ref="EW322:EW385" si="260">IF(AT322&gt;1,ROUNDUP(SUM(AT322-AD322),0),"")</f>
        <v/>
      </c>
      <c r="EX322" s="36" t="str">
        <f t="shared" ref="EX322:EX385" si="261">IF(AS322&gt;1,ROUNDUP(SUM(AS322-AC322),0),"")</f>
        <v/>
      </c>
      <c r="EY322" s="36">
        <f t="shared" si="253"/>
        <v>5.81</v>
      </c>
      <c r="EZ322" s="36">
        <f t="shared" si="253"/>
        <v>5.81</v>
      </c>
      <c r="FA322" s="36">
        <f t="shared" si="253"/>
        <v>11.78</v>
      </c>
      <c r="FB322" s="36">
        <f t="shared" si="253"/>
        <v>11.78</v>
      </c>
      <c r="FC322" s="36">
        <f t="shared" si="253"/>
        <v>23.55</v>
      </c>
      <c r="FD322" s="36">
        <f t="shared" si="253"/>
        <v>11.78</v>
      </c>
      <c r="FE322" s="36" t="str">
        <f t="shared" si="252"/>
        <v/>
      </c>
      <c r="FF322" s="36" t="str">
        <f t="shared" si="252"/>
        <v/>
      </c>
      <c r="FG322" s="36" t="str">
        <f t="shared" si="252"/>
        <v/>
      </c>
      <c r="FH322" s="37" t="str" cm="1">
        <f t="array" ref="FH322">_xlfn.IFS(EY322="", "No Data", EY322&lt;0, "Negative/Future", EY322=0, "Zero Days", EY322&lt;=3, "&lt; 3 Months", EY322&lt;=6, "3 to 6 Months", EY322&lt;=9, "6 to 9 Months", EY322&lt;=12, "9 to 12 Months", EY322&lt;=15, "12 to 15 Months", EY322&lt;=18, "15 to 18 Months", EY322&lt;=24, "18 to 24 Months", EY322&gt;24, "&gt; 24 Months")</f>
        <v>3 to 6 Months</v>
      </c>
      <c r="FI322" s="37" t="str" cm="1">
        <f t="array" ref="FI322">_xlfn.IFS(EZ322="", "No Data", EZ322&lt;0, "Negative/Future", EZ322=0, "Zero Days", EZ322&lt;=3, "&lt; 3 Months", EZ322&lt;=6, "3 to 6 Months", EZ322&lt;=9, "6 to 9 Months", EZ322&lt;=12, "9 to 12 Months", EZ322&lt;=15, "12 to 15 Months", EZ322&lt;=18, "15 to 18 Months", EZ322&lt;=24, "18 to 24 Months", EZ322&gt;24, "&gt; 24 Months")</f>
        <v>3 to 6 Months</v>
      </c>
      <c r="FJ322" s="37" t="str" cm="1">
        <f t="array" ref="FJ322">_xlfn.IFS(FA322="", "No Data", FA322&lt;0, "Negative/Future", FA322=0, "Zero Days", FA322&lt;=3, "&lt; 3 Months", FA322&lt;=6, "3 to 6 Months", FA322&lt;=9, "6 to 9 Months", FA322&lt;=12, "9 to 12 Months", FA322&lt;=15, "12 to 15 Months", FA322&lt;=18, "15 to 18 Months", FA322&lt;=24, "18 to 24 Months", FA322&gt;24, "&gt; 24 Months")</f>
        <v>9 to 12 Months</v>
      </c>
      <c r="FK322" s="37" t="str" cm="1">
        <f t="array" ref="FK322">_xlfn.IFS(FB322="", "No Data", FB322&lt;0, "Negative/Future", FB322=0, "Zero Days", FB322&lt;=3, "&lt; 3 Months", FB322&lt;=6, "3 to 6 Months", FB322&lt;=9, "6 to 9 Months", FB322&lt;=12, "9 to 12 Months", FB322&lt;=15, "12 to 15 Months", FB322&lt;=18, "15 to 18 Months", FB322&lt;=24, "18 to 24 Months", FB322&gt;24, "&gt; 24 Months")</f>
        <v>9 to 12 Months</v>
      </c>
      <c r="FL322" s="37" t="str" cm="1">
        <f t="array" ref="FL322">_xlfn.IFS(FC322="", "No Data", FC322&lt;0, "Negative/Future", FC322=0, "Zero Days", FC322&lt;=3, "&lt; 3 Months", FC322&lt;=6, "3 to 6 Months", FC322&lt;=9, "6 to 9 Months", FC322&lt;=12, "9 to 12 Months", FC322&lt;=15, "12 to 15 Months", FC322&lt;=18, "15 to 18 Months", FC322&lt;=24, "18 to 24 Months", FC322&gt;24, "&gt; 24 Months")</f>
        <v>18 to 24 Months</v>
      </c>
      <c r="FM322" s="37" t="str" cm="1">
        <f t="array" ref="FM322">_xlfn.IFS(FD322="", "No Data", FD322&lt;0, "Negative/Future", FD322=0, "Zero Days", FD322&lt;=3, "&lt; 3 Months", FD322&lt;=6, "3 to 6 Months", FD322&lt;=9, "6 to 9 Months", FD322&lt;=12, "9 to 12 Months", FD322&lt;=15, "12 to 15 Months", FD322&lt;=18, "15 to 18 Months", FD322&lt;=24, "18 to 24 Months", FD322&gt;24, "&gt; 24 Months")</f>
        <v>9 to 12 Months</v>
      </c>
      <c r="FN322" s="37" t="str" cm="1">
        <f t="array" ref="FN322">_xlfn.IFS(FE322="", "No Data", FE322&lt;0, "Negative/Future", FE322=0, "Zero Days", FE322&lt;=3, "&lt; 3 Months", FE322&lt;=6, "3 to 6 Months", FE322&lt;=9, "6 to 9 Months", FE322&lt;=12, "9 to 12 Months", FE322&lt;=15, "12 to 15 Months", FE322&lt;=18, "15 to 18 Months", FE322&lt;=24, "18 to 24 Months", FE322&gt;24, "&gt; 24 Months")</f>
        <v>No Data</v>
      </c>
      <c r="FO322" s="37" t="str" cm="1">
        <f t="array" ref="FO322">_xlfn.IFS(FG322="", "No Data", FG322&lt;0, "Negative/Future", FG322=0, "Zero Days", FG322&lt;=3, "&lt; 3 Months", FG322&lt;=6, "3 to 6 Months", FG322&lt;=9, "6 to 9 Months", FG322&lt;=12, "9 to 12 Months", FG322&lt;=15, "12 to 15 Months", FG322&lt;=18, "15 to 18 Months", FG322&lt;=24, "18 to 24 Months", FG322&gt;24, "&gt; 24 Months")</f>
        <v>No Data</v>
      </c>
      <c r="FP322" s="37" t="str" cm="1">
        <f t="array" ref="FP322">_xlfn.IFS(FF322="", "No Data", FF322&lt;0, "Negative/Future", FF322=0, "Zero Days", FF322&lt;=3, "&lt; 3 Months", FF322&lt;=6, "3 to 6 Months", FF322&lt;=9, "6 to 9 Months", FF322&lt;=12, "9 to 12 Months", FF322&lt;=15, "12 to 15 Months", FF322&lt;=18, "15 to 18 Months", FF322&lt;=24, "18 to 24 Months", FF322&gt;24, "&gt; 24 Months")</f>
        <v>No Data</v>
      </c>
      <c r="FQ322" s="29" t="s">
        <v>510</v>
      </c>
      <c r="FR322" s="29">
        <v>8797080880</v>
      </c>
      <c r="FS322" s="38" t="str">
        <f>VLOOKUP(_xlfn.XLOOKUP(B322,[1]MDA_Assets!D:D,[1]MDA_Assets!I:I,"",0),[1]Validation!$B$1:$C$8,2,0)</f>
        <v>B</v>
      </c>
      <c r="FT322" s="38" t="s">
        <v>202</v>
      </c>
      <c r="FU322" s="31" t="str">
        <f>_xlfn.XLOOKUP(B322,[1]MDA_Assets!D:D,[1]MDA_Assets!X:X,"",0)</f>
        <v>Yes</v>
      </c>
      <c r="FV322" s="39">
        <v>5</v>
      </c>
      <c r="FW322" s="39">
        <v>0</v>
      </c>
      <c r="FX322" s="39">
        <v>0</v>
      </c>
      <c r="FY322" s="39">
        <v>4</v>
      </c>
      <c r="FZ322" s="40">
        <f t="shared" si="250"/>
        <v>45942</v>
      </c>
      <c r="GA322" s="40">
        <f t="shared" si="250"/>
        <v>45941</v>
      </c>
      <c r="GB322" s="40">
        <f t="shared" ref="GB322:GB385" si="262">IFERROR(IF(DY322&lt;&gt;"",SUM(DY322+ER322),SUM(DY322+365)),"")</f>
        <v>46127</v>
      </c>
      <c r="GC322" s="40">
        <f t="shared" ref="GC322:GC385" si="263">IFERROR(IF(EB322&lt;&gt;"",SUM(EB322+ES322),SUM(EB322+365)),"")</f>
        <v>45946</v>
      </c>
      <c r="GD322" s="40">
        <f t="shared" ref="GD322:GD385" si="264">IFERROR(IF(EC322&lt;&gt;"",SUM(EC322+ET322),SUM(EC322+730)),"")</f>
        <v>46492</v>
      </c>
      <c r="GE322" s="40">
        <f t="shared" ref="GE322:GE385" si="265">IFERROR(IF(ED322&lt;&gt;"",SUM(ED322+EU322),SUM(ED322+365)),"")</f>
        <v>45946</v>
      </c>
      <c r="GF322" s="40" t="str">
        <f t="shared" si="251"/>
        <v/>
      </c>
      <c r="GG322" s="40" t="str">
        <f t="shared" si="251"/>
        <v/>
      </c>
      <c r="GH322" s="40" t="str">
        <f t="shared" si="251"/>
        <v/>
      </c>
      <c r="GI322" s="39">
        <f t="shared" si="236"/>
        <v>4</v>
      </c>
      <c r="GJ322" s="39">
        <f t="shared" si="237"/>
        <v>0</v>
      </c>
      <c r="GK322" s="39">
        <f t="shared" si="238"/>
        <v>0</v>
      </c>
      <c r="GL322" s="39">
        <f t="shared" si="239"/>
        <v>2</v>
      </c>
    </row>
    <row r="323" spans="1:194" x14ac:dyDescent="0.25">
      <c r="A323" s="19">
        <v>357</v>
      </c>
      <c r="B323" s="43" t="s">
        <v>1560</v>
      </c>
      <c r="C323" s="43" t="s">
        <v>186</v>
      </c>
      <c r="D323" s="43" t="s">
        <v>241</v>
      </c>
      <c r="E323" s="43" t="s">
        <v>2451</v>
      </c>
      <c r="F323" s="43" t="s">
        <v>1561</v>
      </c>
      <c r="G323" s="43" t="s">
        <v>190</v>
      </c>
      <c r="H323" s="43" t="s">
        <v>257</v>
      </c>
      <c r="I323" s="43" t="s">
        <v>192</v>
      </c>
      <c r="J323" s="44">
        <f t="shared" ref="J323:J386" si="266">IF(K323&lt;&gt;"",SUM(K323+365)-1,"")</f>
        <v>45598.520833333336</v>
      </c>
      <c r="K323" s="44">
        <v>45234.520833333336</v>
      </c>
      <c r="L323" s="44">
        <v>45005</v>
      </c>
      <c r="M323" s="43" t="s">
        <v>3074</v>
      </c>
      <c r="N323" s="43" t="s">
        <v>3075</v>
      </c>
      <c r="O323" s="44">
        <v>46140.486157407409</v>
      </c>
      <c r="P323" s="43">
        <v>9973</v>
      </c>
      <c r="Q323" s="43">
        <v>5668</v>
      </c>
      <c r="R323" s="43">
        <v>4305</v>
      </c>
      <c r="S323" s="43" t="s">
        <v>206</v>
      </c>
      <c r="T323" s="44">
        <v>45939.770833333336</v>
      </c>
      <c r="U323" s="44">
        <v>46139.770833333336</v>
      </c>
      <c r="V323" s="44">
        <v>46139.770833333336</v>
      </c>
      <c r="W323" s="44">
        <v>45939.770833333336</v>
      </c>
      <c r="X323" s="44">
        <v>45939.770833333336</v>
      </c>
      <c r="Y323" s="44">
        <v>45939.770833333336</v>
      </c>
      <c r="Z323" s="43" t="s">
        <v>199</v>
      </c>
      <c r="AA323" s="43"/>
      <c r="AB323" s="43"/>
      <c r="AC323" s="43"/>
      <c r="AD323" s="43"/>
      <c r="AE323" s="43">
        <v>6</v>
      </c>
      <c r="AF323" s="43" t="s">
        <v>314</v>
      </c>
      <c r="AG323" s="43" t="s">
        <v>314</v>
      </c>
      <c r="AH323" s="43" t="s">
        <v>3076</v>
      </c>
      <c r="AI323" s="43" t="s">
        <v>3076</v>
      </c>
      <c r="AJ323" s="43" t="s">
        <v>3077</v>
      </c>
      <c r="AK323" s="43" t="s">
        <v>3076</v>
      </c>
      <c r="AL323" s="47">
        <v>46390</v>
      </c>
      <c r="AM323" s="47">
        <v>46319</v>
      </c>
      <c r="AN323" s="47">
        <v>46304</v>
      </c>
      <c r="AO323" s="47">
        <v>46304</v>
      </c>
      <c r="AP323" s="47">
        <v>46669</v>
      </c>
      <c r="AQ323" s="47">
        <v>46304</v>
      </c>
      <c r="AR323" s="48"/>
      <c r="AS323" s="48"/>
      <c r="AT323" s="48"/>
      <c r="AU323" s="43">
        <v>0</v>
      </c>
      <c r="AV323" s="43">
        <v>0</v>
      </c>
      <c r="AW323" s="43">
        <v>0</v>
      </c>
      <c r="AX323" s="51" t="s">
        <v>211</v>
      </c>
      <c r="AY323" s="51" t="s">
        <v>211</v>
      </c>
      <c r="AZ323" s="51" t="s">
        <v>198</v>
      </c>
      <c r="BA323" s="20">
        <f t="shared" ca="1" si="257"/>
        <v>0</v>
      </c>
      <c r="BB323" s="20">
        <f t="shared" ca="1" si="257"/>
        <v>0</v>
      </c>
      <c r="BC323" s="20">
        <f t="shared" ca="1" si="257"/>
        <v>0</v>
      </c>
      <c r="BD323" s="20">
        <f t="shared" ca="1" si="254"/>
        <v>0</v>
      </c>
      <c r="BE323" s="20">
        <f t="shared" ca="1" si="254"/>
        <v>0</v>
      </c>
      <c r="BF323" s="20">
        <f t="shared" ca="1" si="254"/>
        <v>0</v>
      </c>
      <c r="BG323" s="21" t="str">
        <f t="shared" ca="1" si="241"/>
        <v/>
      </c>
      <c r="BH323" s="21" t="str">
        <f t="shared" ca="1" si="241"/>
        <v/>
      </c>
      <c r="BI323" s="21" t="str">
        <f t="shared" ca="1" si="241"/>
        <v/>
      </c>
      <c r="BJ323" s="22">
        <f t="shared" ref="BJ323:BJ386" ca="1" si="267">COUNTIF(BA323:BI323,1)</f>
        <v>0</v>
      </c>
      <c r="BK323" s="21">
        <f t="shared" ref="BK323:BK386" si="268">EI323</f>
        <v>6</v>
      </c>
      <c r="BL323" s="22">
        <f t="shared" ref="BL323:BL386" ca="1" si="269">IFERROR(IF(O323&gt;0,ROUND(SUM(SUM(SUM(TODAY()-O323)*BK323)+P323),0),""),"")</f>
        <v>10186</v>
      </c>
      <c r="BM323" s="22">
        <f t="shared" ref="BM323:BM386" ca="1" si="270">IFERROR(ROUND(SUM(BL323*ROUND(SUM(Q323/P323)*100,0)%),0),"")</f>
        <v>5806</v>
      </c>
      <c r="BN323" s="23">
        <f t="shared" ref="BN323:BN386" ca="1" si="271">IFERROR(ROUND(SUM(BL323-BM323),0),"")</f>
        <v>4380</v>
      </c>
      <c r="BO323" s="24">
        <f t="shared" ref="BO323:BO386" ca="1" si="272">IFERROR(SUM(BL323-P323),"")</f>
        <v>213</v>
      </c>
      <c r="BP323" s="51" t="str">
        <f>_xlfn.XLOOKUP(E323,[1]Validation!E:E,[1]Validation!F:F,"")</f>
        <v>EG15</v>
      </c>
      <c r="BQ323" s="51" t="str">
        <f>_xlfn.XLOOKUP(BP323,[1]Validation!F:F,[1]Validation!G:G,"")</f>
        <v>EG11 to EG22</v>
      </c>
      <c r="BR323" s="52" t="str">
        <f>VLOOKUP(G323,[1]Validation!$B$1:$C$9,2,0)</f>
        <v>B</v>
      </c>
      <c r="BS323" s="51">
        <f t="shared" ref="BS323:BS386" ca="1" si="273">IFERROR(ROUND(YEARFRAC(K323,TODAY())*12,0),"")</f>
        <v>31</v>
      </c>
      <c r="BT323" s="53">
        <f>_xlfn.XLOOKUP(B323,'[2]1. All Calls'!$R:$R,'[2]1. All Calls'!$A:$A,"",0)</f>
        <v>46140.687118055597</v>
      </c>
      <c r="BU323" s="51" t="str">
        <f>_xlfn.XLOOKUP(B323,'[2]1. All Calls'!$R:$R,'[2]1. All Calls'!$F:$F,"",0)</f>
        <v>CC-02062155</v>
      </c>
      <c r="BV323" s="51" t="str">
        <f>_xlfn.XLOOKUP(B323,'[2]1. All Calls'!$R:$R,'[2]1. All Calls'!$J:$J,"",0)</f>
        <v>Schedule Service</v>
      </c>
      <c r="BW323" s="53">
        <f>_xlfn.XLOOKUP(B323,'[2]Sch Calls'!$R:$R,'[2]Sch Calls'!$A:$A,"",0)</f>
        <v>46140.687118055597</v>
      </c>
      <c r="BX323" s="51">
        <f>_xlfn.XLOOKUP(B323,'[2]Sch Calls'!$R:$R,'[2]Sch Calls'!$B:$B,"",0)</f>
        <v>9973</v>
      </c>
      <c r="BY323" s="51" t="str">
        <f t="shared" si="247"/>
        <v>25-Oct-26</v>
      </c>
      <c r="BZ323" s="51" t="str">
        <f t="shared" si="247"/>
        <v>25-Oct-26</v>
      </c>
      <c r="CA323" s="51" t="str">
        <f t="shared" ref="CA323:CA386" si="274">IFERROR(TEXT(IF(T323&gt;1,SUM(T323+276),""),"dd-mmm-yy"),"")</f>
        <v>12-Jul-26</v>
      </c>
      <c r="CB323" s="51" t="str">
        <f t="shared" ref="CB323:CB386" si="275">IFERROR(TEXT(IF(W323&gt;1,SUM(W323+547),""),"dd-mmm-yy"),"")</f>
        <v>09-Apr-27</v>
      </c>
      <c r="CC323" s="51" t="str">
        <f t="shared" ref="CC323:CC386" si="276">IFERROR(TEXT(IF(Y323&gt;1,SUM(Y323+731),""),"dd-mmm-yy"),"")</f>
        <v>10-Oct-27</v>
      </c>
      <c r="CD323" s="51" t="str">
        <f t="shared" ref="CD323:CD386" si="277">IFERROR(TEXT(IF(X323&gt;1,SUM(X323+366),""),"dd-mmm-yy"),"")</f>
        <v>10-Oct-26</v>
      </c>
      <c r="CE323" s="51">
        <f t="shared" ca="1" si="248"/>
        <v>36</v>
      </c>
      <c r="CF323" s="51">
        <f t="shared" ca="1" si="248"/>
        <v>36</v>
      </c>
      <c r="CG323" s="51">
        <f t="shared" ref="CG323:CG386" ca="1" si="278">IFERROR(IF(T323&gt;0,ROUND(SUM(TODAY()-T323),0),""),"")</f>
        <v>236</v>
      </c>
      <c r="CH323" s="51">
        <f t="shared" ref="CH323:CH386" ca="1" si="279">IFERROR(IF(W323&gt;0,ROUND(SUM(TODAY()-W323),0),""),"")</f>
        <v>236</v>
      </c>
      <c r="CI323" s="51">
        <f t="shared" ref="CI323:CI386" ca="1" si="280">IFERROR(IF(Y323&gt;0,ROUND(SUM(TODAY()-Y323),0),""),"")</f>
        <v>236</v>
      </c>
      <c r="CJ323" s="51">
        <f t="shared" ref="CJ323:CJ386" ca="1" si="281">IFERROR(IF(X323&gt;0,ROUND(SUM(TODAY()-X323),0),""),"")</f>
        <v>236</v>
      </c>
      <c r="CK323" s="51">
        <f t="shared" ca="1" si="258"/>
        <v>216</v>
      </c>
      <c r="CL323" s="51">
        <f t="shared" ca="1" si="258"/>
        <v>216</v>
      </c>
      <c r="CM323" s="51">
        <f t="shared" ca="1" si="258"/>
        <v>1416</v>
      </c>
      <c r="CN323" s="51">
        <f t="shared" ca="1" si="258"/>
        <v>1416</v>
      </c>
      <c r="CO323" s="51">
        <f t="shared" ca="1" si="258"/>
        <v>1416</v>
      </c>
      <c r="CP323" s="51">
        <f t="shared" ca="1" si="258"/>
        <v>1416</v>
      </c>
      <c r="CQ323" s="51">
        <f t="shared" ca="1" si="259"/>
        <v>1284</v>
      </c>
      <c r="CR323" s="51">
        <f t="shared" ca="1" si="259"/>
        <v>1284</v>
      </c>
      <c r="CS323" s="51">
        <f t="shared" ca="1" si="259"/>
        <v>-78</v>
      </c>
      <c r="CT323" s="51">
        <f t="shared" ca="1" si="259"/>
        <v>-78</v>
      </c>
      <c r="CU323" s="51">
        <f t="shared" ca="1" si="259"/>
        <v>4922</v>
      </c>
      <c r="CV323" s="54">
        <f t="shared" ca="1" si="259"/>
        <v>-78</v>
      </c>
      <c r="CW323" s="25" t="s">
        <v>195</v>
      </c>
      <c r="CX323" s="55">
        <v>0.56000000000000005</v>
      </c>
      <c r="CY323" s="55"/>
      <c r="CZ323" s="26" t="s">
        <v>227</v>
      </c>
      <c r="DA323" s="26" t="s">
        <v>227</v>
      </c>
      <c r="DB323" s="26" t="s">
        <v>227</v>
      </c>
      <c r="DC323" s="26" t="s">
        <v>227</v>
      </c>
      <c r="DD323" s="26" t="s">
        <v>227</v>
      </c>
      <c r="DE323" s="26" t="s">
        <v>227</v>
      </c>
      <c r="DF323" s="26" t="s">
        <v>227</v>
      </c>
      <c r="DG323" s="26" t="s">
        <v>227</v>
      </c>
      <c r="DH323" s="26" t="s">
        <v>227</v>
      </c>
      <c r="DI323" s="26" t="s">
        <v>227</v>
      </c>
      <c r="DJ323" s="26" t="s">
        <v>227</v>
      </c>
      <c r="DK323" s="26" t="s">
        <v>227</v>
      </c>
      <c r="DL323" s="27">
        <f t="shared" ref="DL323:DL386" si="282">IF(G323="P1 - Asset will get commissioned within one year","P1",IFERROR(SUM(DN323+75),"Blank"))</f>
        <v>46215.687118055597</v>
      </c>
      <c r="DM323" s="28">
        <f t="shared" ref="DM323:DM386" ca="1" si="283">IF(G323="D (Compressor scrapped/ Company shut)","D",IF(DL323="P1","P1",IF(DL323="Blank","Blank",IF(DL323&gt;TODAY(),0,1))))</f>
        <v>0</v>
      </c>
      <c r="DN323" s="56">
        <f>_xlfn.XLOOKUP(B323,'[2]1. All Calls'!$R:$R,'[2]1. All Calls'!$A:$A,"",0)</f>
        <v>46140.687118055597</v>
      </c>
      <c r="DO323" s="57" t="str">
        <f ca="1">VLOOKUP(DM323,[1]Validation!$B$20:$C$25,2,0)</f>
        <v>Within 3 months</v>
      </c>
      <c r="DP323" s="58" t="str">
        <f>_xlfn.XLOOKUP(B323,'[1]Active AMCs- Dealer'!E:E,'[1]Active AMCs- Dealer'!L:L,"Not in AMC",0)</f>
        <v>Not in AMC</v>
      </c>
      <c r="DQ323" s="50" t="s">
        <v>238</v>
      </c>
      <c r="DR323" s="29" t="str">
        <f>_xlfn.XLOOKUP(B323,'[2]1. All Calls'!$R:$R,'[2]1. All Calls'!$F:$F,"",0)</f>
        <v>CC-02062155</v>
      </c>
      <c r="DS323" s="29" t="str">
        <f>_xlfn.XLOOKUP(B323,'[2]1. All Calls'!$R:$R,'[2]1. All Calls'!$AB:$AB,"",0)</f>
        <v>Today We attend the customer site for shedule service so we change part during service:- Air filter and oil filter then start machine running ok</v>
      </c>
      <c r="DT323" s="30">
        <f>_xlfn.XLOOKUP(DR323,'[2]1. All Calls'!$F:$F,'[2]1. All Calls'!$A:$A,"",0)</f>
        <v>46140.687118055597</v>
      </c>
      <c r="DU323" s="31">
        <f>_xlfn.XLOOKUP(DR323,'[2]1. All Calls'!$F:$F,'[2]1. All Calls'!$B:$B,"",0)</f>
        <v>9973</v>
      </c>
      <c r="DV323" s="31">
        <f>_xlfn.XLOOKUP(B323,[1]MDA_Assets!D:D,[1]MDA_Assets!N:N,"",0)</f>
        <v>5668</v>
      </c>
      <c r="DW323" s="31">
        <f>_xlfn.XLOOKUP(B323,[1]MDA_Assets!D:D,[1]MDA_Assets!O:O,"",0)</f>
        <v>4305</v>
      </c>
      <c r="DX323" s="32" t="str">
        <f>_xlfn.XLOOKUP(B323,[1]MDA_Assets!D:D,[1]MDA_Assets!Q:Q,"",0)</f>
        <v>XD</v>
      </c>
      <c r="DY323" s="33">
        <f>_xlfn.XLOOKUP(B323,[1]MDA_Assets!D:D,[1]MDA_Assets!R:R,"",0)</f>
        <v>45940</v>
      </c>
      <c r="DZ323" s="33">
        <f>_xlfn.XLOOKUP(B323,[1]MDA_Assets!D:D,[1]MDA_Assets!S:S,"",0)</f>
        <v>46140</v>
      </c>
      <c r="EA323" s="33">
        <f>_xlfn.XLOOKUP(B323,[1]MDA_Assets!D:D,[1]MDA_Assets!T:T,"",0)</f>
        <v>46140</v>
      </c>
      <c r="EB323" s="33">
        <f>_xlfn.XLOOKUP(B323,[1]MDA_Assets!D:D,[1]MDA_Assets!U:U,"",0)</f>
        <v>45940</v>
      </c>
      <c r="EC323" s="33">
        <f>_xlfn.XLOOKUP(B323,[1]MDA_Assets!D:D,[1]MDA_Assets!V:V,"",0)</f>
        <v>45940</v>
      </c>
      <c r="ED323" s="33">
        <f>_xlfn.XLOOKUP(B323,[1]MDA_Assets!D:D,[1]MDA_Assets!W:W,"",0)</f>
        <v>45940</v>
      </c>
      <c r="EE323" s="32" t="str">
        <f>_xlfn.XLOOKUP(B323,[1]MDA_Assets!D:D,[1]MDA_Assets!X:X,"",0)</f>
        <v>Yes</v>
      </c>
      <c r="EF323" s="33">
        <f>_xlfn.XLOOKUP(B323,[1]MDA_Assets!D:D,[1]MDA_Assets!Y:Y,"",0)</f>
        <v>0</v>
      </c>
      <c r="EG323" s="33">
        <f>_xlfn.XLOOKUP(B323,[1]MDA_Assets!D:D,[1]MDA_Assets!Z:Z,"",0)</f>
        <v>0</v>
      </c>
      <c r="EH323" s="33">
        <f>_xlfn.XLOOKUP(B323,[1]MDA_Assets!D:D,[1]MDA_Assets!AA:AA,"",0)</f>
        <v>0</v>
      </c>
      <c r="EI323" s="34">
        <f>_xlfn.XLOOKUP(B323,[1]MDA_Assets!D:D,[1]MDA_Assets!P:P,"",0)</f>
        <v>6</v>
      </c>
      <c r="EJ323" s="35" t="str">
        <f>_xlfn.XLOOKUP(B323,[1]MDA_Assets!D:D,[1]MDA_Assets!AB:AB,"",0)</f>
        <v>1500</v>
      </c>
      <c r="EK323" s="35" t="str">
        <f>_xlfn.XLOOKUP(B323,[1]MDA_Assets!D:D,[1]MDA_Assets!AC:AC,"",0)</f>
        <v>1500</v>
      </c>
      <c r="EL323" s="35" t="str">
        <f>_xlfn.XLOOKUP(B323,[1]MDA_Assets!D:D,[1]MDA_Assets!AD:AD,"",0)</f>
        <v>1338</v>
      </c>
      <c r="EM323" s="35" t="str">
        <f>_xlfn.XLOOKUP(B323,[1]MDA_Assets!D:D,[1]MDA_Assets!AE:AE,"",0)</f>
        <v>1338</v>
      </c>
      <c r="EN323" s="35" t="str">
        <f>_xlfn.XLOOKUP(B323,[1]MDA_Assets!D:D,[1]MDA_Assets!AF:AF,"",0)</f>
        <v>6338</v>
      </c>
      <c r="EO323" s="35" t="str">
        <f>_xlfn.XLOOKUP(B323,[1]MDA_Assets!D:D,[1]MDA_Assets!AG:AG,"",0)</f>
        <v>1338</v>
      </c>
      <c r="EP323" s="36">
        <f t="shared" si="249"/>
        <v>251</v>
      </c>
      <c r="EQ323" s="36">
        <f t="shared" si="249"/>
        <v>180</v>
      </c>
      <c r="ER323" s="36">
        <f t="shared" ref="ER323:ER386" si="284">IF(AN323&gt;1,ROUNDUP(SUM(AN323-T323),0),"")</f>
        <v>365</v>
      </c>
      <c r="ES323" s="36">
        <f t="shared" ref="ES323:ES386" si="285">IF(AO323&gt;1,ROUNDUP(SUM(AO323-W323),0),"")</f>
        <v>365</v>
      </c>
      <c r="ET323" s="36">
        <f t="shared" ref="ET323:ET386" si="286">IF(AP323&gt;1,ROUNDUP(SUM(AP323-Y323),0),"")</f>
        <v>730</v>
      </c>
      <c r="EU323" s="36">
        <f t="shared" ref="EU323:EU386" si="287">IF(AQ323&gt;1,ROUNDUP(SUM(AQ323-X323),0),"")</f>
        <v>365</v>
      </c>
      <c r="EV323" s="36" t="str">
        <f t="shared" ref="EV323:EV386" si="288">IF(AR323&gt;1,ROUNDUP(SUM(AR323-AB323),0),"")</f>
        <v/>
      </c>
      <c r="EW323" s="36" t="str">
        <f t="shared" si="260"/>
        <v/>
      </c>
      <c r="EX323" s="36" t="str">
        <f t="shared" si="261"/>
        <v/>
      </c>
      <c r="EY323" s="36">
        <f t="shared" si="253"/>
        <v>8.1</v>
      </c>
      <c r="EZ323" s="36">
        <f t="shared" si="253"/>
        <v>5.81</v>
      </c>
      <c r="FA323" s="36">
        <f t="shared" si="253"/>
        <v>11.78</v>
      </c>
      <c r="FB323" s="36">
        <f t="shared" si="253"/>
        <v>11.78</v>
      </c>
      <c r="FC323" s="36">
        <f t="shared" si="253"/>
        <v>23.55</v>
      </c>
      <c r="FD323" s="36">
        <f t="shared" si="253"/>
        <v>11.78</v>
      </c>
      <c r="FE323" s="36" t="str">
        <f t="shared" si="252"/>
        <v/>
      </c>
      <c r="FF323" s="36" t="str">
        <f t="shared" si="252"/>
        <v/>
      </c>
      <c r="FG323" s="36" t="str">
        <f t="shared" si="252"/>
        <v/>
      </c>
      <c r="FH323" s="37" t="str" cm="1">
        <f t="array" ref="FH323">_xlfn.IFS(EY323="", "No Data", EY323&lt;0, "Negative/Future", EY323=0, "Zero Days", EY323&lt;=3, "&lt; 3 Months", EY323&lt;=6, "3 to 6 Months", EY323&lt;=9, "6 to 9 Months", EY323&lt;=12, "9 to 12 Months", EY323&lt;=15, "12 to 15 Months", EY323&lt;=18, "15 to 18 Months", EY323&lt;=24, "18 to 24 Months", EY323&gt;24, "&gt; 24 Months")</f>
        <v>6 to 9 Months</v>
      </c>
      <c r="FI323" s="37" t="str" cm="1">
        <f t="array" ref="FI323">_xlfn.IFS(EZ323="", "No Data", EZ323&lt;0, "Negative/Future", EZ323=0, "Zero Days", EZ323&lt;=3, "&lt; 3 Months", EZ323&lt;=6, "3 to 6 Months", EZ323&lt;=9, "6 to 9 Months", EZ323&lt;=12, "9 to 12 Months", EZ323&lt;=15, "12 to 15 Months", EZ323&lt;=18, "15 to 18 Months", EZ323&lt;=24, "18 to 24 Months", EZ323&gt;24, "&gt; 24 Months")</f>
        <v>3 to 6 Months</v>
      </c>
      <c r="FJ323" s="37" t="str" cm="1">
        <f t="array" ref="FJ323">_xlfn.IFS(FA323="", "No Data", FA323&lt;0, "Negative/Future", FA323=0, "Zero Days", FA323&lt;=3, "&lt; 3 Months", FA323&lt;=6, "3 to 6 Months", FA323&lt;=9, "6 to 9 Months", FA323&lt;=12, "9 to 12 Months", FA323&lt;=15, "12 to 15 Months", FA323&lt;=18, "15 to 18 Months", FA323&lt;=24, "18 to 24 Months", FA323&gt;24, "&gt; 24 Months")</f>
        <v>9 to 12 Months</v>
      </c>
      <c r="FK323" s="37" t="str" cm="1">
        <f t="array" ref="FK323">_xlfn.IFS(FB323="", "No Data", FB323&lt;0, "Negative/Future", FB323=0, "Zero Days", FB323&lt;=3, "&lt; 3 Months", FB323&lt;=6, "3 to 6 Months", FB323&lt;=9, "6 to 9 Months", FB323&lt;=12, "9 to 12 Months", FB323&lt;=15, "12 to 15 Months", FB323&lt;=18, "15 to 18 Months", FB323&lt;=24, "18 to 24 Months", FB323&gt;24, "&gt; 24 Months")</f>
        <v>9 to 12 Months</v>
      </c>
      <c r="FL323" s="37" t="str" cm="1">
        <f t="array" ref="FL323">_xlfn.IFS(FC323="", "No Data", FC323&lt;0, "Negative/Future", FC323=0, "Zero Days", FC323&lt;=3, "&lt; 3 Months", FC323&lt;=6, "3 to 6 Months", FC323&lt;=9, "6 to 9 Months", FC323&lt;=12, "9 to 12 Months", FC323&lt;=15, "12 to 15 Months", FC323&lt;=18, "15 to 18 Months", FC323&lt;=24, "18 to 24 Months", FC323&gt;24, "&gt; 24 Months")</f>
        <v>18 to 24 Months</v>
      </c>
      <c r="FM323" s="37" t="str" cm="1">
        <f t="array" ref="FM323">_xlfn.IFS(FD323="", "No Data", FD323&lt;0, "Negative/Future", FD323=0, "Zero Days", FD323&lt;=3, "&lt; 3 Months", FD323&lt;=6, "3 to 6 Months", FD323&lt;=9, "6 to 9 Months", FD323&lt;=12, "9 to 12 Months", FD323&lt;=15, "12 to 15 Months", FD323&lt;=18, "15 to 18 Months", FD323&lt;=24, "18 to 24 Months", FD323&gt;24, "&gt; 24 Months")</f>
        <v>9 to 12 Months</v>
      </c>
      <c r="FN323" s="37" t="str" cm="1">
        <f t="array" ref="FN323">_xlfn.IFS(FE323="", "No Data", FE323&lt;0, "Negative/Future", FE323=0, "Zero Days", FE323&lt;=3, "&lt; 3 Months", FE323&lt;=6, "3 to 6 Months", FE323&lt;=9, "6 to 9 Months", FE323&lt;=12, "9 to 12 Months", FE323&lt;=15, "12 to 15 Months", FE323&lt;=18, "15 to 18 Months", FE323&lt;=24, "18 to 24 Months", FE323&gt;24, "&gt; 24 Months")</f>
        <v>No Data</v>
      </c>
      <c r="FO323" s="37" t="str" cm="1">
        <f t="array" ref="FO323">_xlfn.IFS(FG323="", "No Data", FG323&lt;0, "Negative/Future", FG323=0, "Zero Days", FG323&lt;=3, "&lt; 3 Months", FG323&lt;=6, "3 to 6 Months", FG323&lt;=9, "6 to 9 Months", FG323&lt;=12, "9 to 12 Months", FG323&lt;=15, "12 to 15 Months", FG323&lt;=18, "15 to 18 Months", FG323&lt;=24, "18 to 24 Months", FG323&gt;24, "&gt; 24 Months")</f>
        <v>No Data</v>
      </c>
      <c r="FP323" s="37" t="str" cm="1">
        <f t="array" ref="FP323">_xlfn.IFS(FF323="", "No Data", FF323&lt;0, "Negative/Future", FF323=0, "Zero Days", FF323&lt;=3, "&lt; 3 Months", FF323&lt;=6, "3 to 6 Months", FF323&lt;=9, "6 to 9 Months", FF323&lt;=12, "9 to 12 Months", FF323&lt;=15, "12 to 15 Months", FF323&lt;=18, "15 to 18 Months", FF323&lt;=24, "18 to 24 Months", FF323&gt;24, "&gt; 24 Months")</f>
        <v>No Data</v>
      </c>
      <c r="FQ323" s="29" t="s">
        <v>1522</v>
      </c>
      <c r="FR323" s="29">
        <v>7461022572</v>
      </c>
      <c r="FS323" s="38" t="str">
        <f>VLOOKUP(_xlfn.XLOOKUP(B323,[1]MDA_Assets!D:D,[1]MDA_Assets!I:I,"",0),[1]Validation!$B$1:$C$8,2,0)</f>
        <v>B</v>
      </c>
      <c r="FT323" s="38" t="s">
        <v>202</v>
      </c>
      <c r="FU323" s="31" t="str">
        <f>_xlfn.XLOOKUP(B323,[1]MDA_Assets!D:D,[1]MDA_Assets!X:X,"",0)</f>
        <v>Yes</v>
      </c>
      <c r="FV323" s="39">
        <v>0</v>
      </c>
      <c r="FW323" s="39">
        <v>0</v>
      </c>
      <c r="FX323" s="39">
        <v>0</v>
      </c>
      <c r="FY323" s="39">
        <v>9</v>
      </c>
      <c r="FZ323" s="40">
        <f t="shared" si="250"/>
        <v>46391</v>
      </c>
      <c r="GA323" s="40">
        <f t="shared" si="250"/>
        <v>46320</v>
      </c>
      <c r="GB323" s="40">
        <f t="shared" si="262"/>
        <v>46305</v>
      </c>
      <c r="GC323" s="40">
        <f t="shared" si="263"/>
        <v>46305</v>
      </c>
      <c r="GD323" s="40">
        <f t="shared" si="264"/>
        <v>46670</v>
      </c>
      <c r="GE323" s="40">
        <f t="shared" si="265"/>
        <v>46305</v>
      </c>
      <c r="GF323" s="40" t="str">
        <f t="shared" si="251"/>
        <v/>
      </c>
      <c r="GG323" s="40" t="str">
        <f t="shared" si="251"/>
        <v/>
      </c>
      <c r="GH323" s="40" t="str">
        <f t="shared" si="251"/>
        <v/>
      </c>
      <c r="GI323" s="39">
        <f t="shared" ref="GI323:GI386" si="289">COUNTIFS(FZ323:GH323, "&gt;1910-01-01",FZ323:GH323, "&lt;2026-01-01")</f>
        <v>0</v>
      </c>
      <c r="GJ323" s="39">
        <f t="shared" ref="GJ323:GJ386" si="290">COUNTIFS(FZ323:GH323, "&gt;=2026-01-01",FZ323:GH323, "&lt;=2026-01-31")</f>
        <v>0</v>
      </c>
      <c r="GK323" s="39">
        <f t="shared" ref="GK323:GK386" si="291">COUNTIFS(FZ323:GH323,"&gt;2026-01-31",FZ323:GH323,"&lt;2026-02-28")</f>
        <v>0</v>
      </c>
      <c r="GL323" s="39">
        <f t="shared" ref="GL323:GL386" si="292">COUNTIFS(FZ323:GH323,"&gt;2026-02-28")</f>
        <v>6</v>
      </c>
    </row>
    <row r="324" spans="1:194" x14ac:dyDescent="0.25">
      <c r="A324" s="19">
        <v>358</v>
      </c>
      <c r="B324" s="43" t="s">
        <v>1562</v>
      </c>
      <c r="C324" s="43" t="s">
        <v>254</v>
      </c>
      <c r="D324" s="43" t="s">
        <v>241</v>
      </c>
      <c r="E324" s="43" t="s">
        <v>255</v>
      </c>
      <c r="F324" s="43" t="s">
        <v>1563</v>
      </c>
      <c r="G324" s="43" t="s">
        <v>190</v>
      </c>
      <c r="H324" s="43" t="s">
        <v>277</v>
      </c>
      <c r="I324" s="43" t="s">
        <v>192</v>
      </c>
      <c r="J324" s="44">
        <f t="shared" si="266"/>
        <v>45639.625</v>
      </c>
      <c r="K324" s="44">
        <v>45275.625</v>
      </c>
      <c r="L324" s="44">
        <v>45197</v>
      </c>
      <c r="M324" s="43" t="s">
        <v>2452</v>
      </c>
      <c r="N324" s="43" t="s">
        <v>193</v>
      </c>
      <c r="O324" s="44">
        <v>46050.53292824074</v>
      </c>
      <c r="P324" s="43">
        <v>2400</v>
      </c>
      <c r="Q324" s="43">
        <v>2280</v>
      </c>
      <c r="R324" s="43">
        <v>120</v>
      </c>
      <c r="S324" s="43" t="s">
        <v>206</v>
      </c>
      <c r="T324" s="44">
        <v>45274.770833333336</v>
      </c>
      <c r="U324" s="44">
        <v>45447.770833333336</v>
      </c>
      <c r="V324" s="44">
        <v>45447.770833333336</v>
      </c>
      <c r="W324" s="44">
        <v>45274.770833333336</v>
      </c>
      <c r="X324" s="44">
        <v>45274.770833333336</v>
      </c>
      <c r="Y324" s="44">
        <v>45274.770833333336</v>
      </c>
      <c r="Z324" s="43" t="s">
        <v>199</v>
      </c>
      <c r="AA324" s="43"/>
      <c r="AB324" s="43"/>
      <c r="AC324" s="43"/>
      <c r="AD324" s="43"/>
      <c r="AE324" s="43">
        <v>0</v>
      </c>
      <c r="AF324" s="43" t="s">
        <v>1466</v>
      </c>
      <c r="AG324" s="43" t="s">
        <v>1466</v>
      </c>
      <c r="AH324" s="43" t="s">
        <v>1040</v>
      </c>
      <c r="AI324" s="43" t="s">
        <v>1564</v>
      </c>
      <c r="AJ324" s="43" t="s">
        <v>1565</v>
      </c>
      <c r="AK324" s="43" t="s">
        <v>1564</v>
      </c>
      <c r="AL324" s="48"/>
      <c r="AM324" s="48"/>
      <c r="AN324" s="48"/>
      <c r="AO324" s="48"/>
      <c r="AP324" s="48"/>
      <c r="AQ324" s="48"/>
      <c r="AR324" s="48"/>
      <c r="AS324" s="48"/>
      <c r="AT324" s="48"/>
      <c r="AU324" s="43">
        <v>0</v>
      </c>
      <c r="AV324" s="43">
        <v>0</v>
      </c>
      <c r="AW324" s="43">
        <v>0</v>
      </c>
      <c r="AX324" s="51" t="s">
        <v>954</v>
      </c>
      <c r="AY324" s="51" t="s">
        <v>954</v>
      </c>
      <c r="AZ324" s="51" t="s">
        <v>198</v>
      </c>
      <c r="BA324" s="20" t="str">
        <f t="shared" ca="1" si="257"/>
        <v/>
      </c>
      <c r="BB324" s="20" t="str">
        <f t="shared" ca="1" si="257"/>
        <v/>
      </c>
      <c r="BC324" s="20" t="str">
        <f t="shared" ca="1" si="257"/>
        <v/>
      </c>
      <c r="BD324" s="20" t="str">
        <f t="shared" ca="1" si="254"/>
        <v/>
      </c>
      <c r="BE324" s="20" t="str">
        <f t="shared" ca="1" si="254"/>
        <v/>
      </c>
      <c r="BF324" s="20" t="str">
        <f t="shared" ca="1" si="254"/>
        <v/>
      </c>
      <c r="BG324" s="21" t="str">
        <f t="shared" ca="1" si="241"/>
        <v/>
      </c>
      <c r="BH324" s="21" t="str">
        <f t="shared" ca="1" si="241"/>
        <v/>
      </c>
      <c r="BI324" s="21" t="str">
        <f t="shared" ca="1" si="241"/>
        <v/>
      </c>
      <c r="BJ324" s="22">
        <f t="shared" ca="1" si="267"/>
        <v>0</v>
      </c>
      <c r="BK324" s="21">
        <f t="shared" si="268"/>
        <v>0</v>
      </c>
      <c r="BL324" s="22">
        <f t="shared" ca="1" si="269"/>
        <v>2400</v>
      </c>
      <c r="BM324" s="22">
        <f t="shared" ca="1" si="270"/>
        <v>2280</v>
      </c>
      <c r="BN324" s="23">
        <f t="shared" ca="1" si="271"/>
        <v>120</v>
      </c>
      <c r="BO324" s="24">
        <f t="shared" ca="1" si="272"/>
        <v>0</v>
      </c>
      <c r="BP324" s="51" t="str">
        <f>_xlfn.XLOOKUP(E324,[1]Validation!E:E,[1]Validation!F:F,"")</f>
        <v>EN5</v>
      </c>
      <c r="BQ324" s="51" t="str">
        <f>_xlfn.XLOOKUP(BP324,[1]Validation!F:F,[1]Validation!G:G,"")</f>
        <v>EN4 to EN7</v>
      </c>
      <c r="BR324" s="52" t="str">
        <f>VLOOKUP(G324,[1]Validation!$B$1:$C$9,2,0)</f>
        <v>B</v>
      </c>
      <c r="BS324" s="51">
        <f t="shared" ca="1" si="273"/>
        <v>30</v>
      </c>
      <c r="BT324" s="53">
        <f>_xlfn.XLOOKUP(B324,'[2]1. All Calls'!$R:$R,'[2]1. All Calls'!$A:$A,"",0)</f>
        <v>46050.761608796303</v>
      </c>
      <c r="BU324" s="51" t="str">
        <f>_xlfn.XLOOKUP(B324,'[2]1. All Calls'!$R:$R,'[2]1. All Calls'!$F:$F,"",0)</f>
        <v>CC-01956346</v>
      </c>
      <c r="BV324" s="51" t="str">
        <f>_xlfn.XLOOKUP(B324,'[2]1. All Calls'!$R:$R,'[2]1. All Calls'!$J:$J,"",0)</f>
        <v>Sales Call</v>
      </c>
      <c r="BW324" s="53" t="str">
        <f>_xlfn.XLOOKUP(B324,'[2]Sch Calls'!$R:$R,'[2]Sch Calls'!$A:$A,"",0)</f>
        <v/>
      </c>
      <c r="BX324" s="51" t="str">
        <f>_xlfn.XLOOKUP(B324,'[2]Sch Calls'!$R:$R,'[2]Sch Calls'!$B:$B,"",0)</f>
        <v/>
      </c>
      <c r="BY324" s="51" t="str">
        <f t="shared" si="247"/>
        <v>02-Dec-24</v>
      </c>
      <c r="BZ324" s="51" t="str">
        <f t="shared" si="247"/>
        <v>02-Dec-24</v>
      </c>
      <c r="CA324" s="51" t="str">
        <f t="shared" si="274"/>
        <v>15-Sep-24</v>
      </c>
      <c r="CB324" s="51" t="str">
        <f t="shared" si="275"/>
        <v>13-Jun-25</v>
      </c>
      <c r="CC324" s="51" t="str">
        <f t="shared" si="276"/>
        <v>14-Dec-25</v>
      </c>
      <c r="CD324" s="51" t="str">
        <f t="shared" si="277"/>
        <v>14-Dec-24</v>
      </c>
      <c r="CE324" s="51">
        <f t="shared" ca="1" si="248"/>
        <v>728</v>
      </c>
      <c r="CF324" s="51">
        <f t="shared" ca="1" si="248"/>
        <v>728</v>
      </c>
      <c r="CG324" s="51">
        <f t="shared" ca="1" si="278"/>
        <v>901</v>
      </c>
      <c r="CH324" s="51">
        <f t="shared" ca="1" si="279"/>
        <v>901</v>
      </c>
      <c r="CI324" s="51">
        <f t="shared" ca="1" si="280"/>
        <v>901</v>
      </c>
      <c r="CJ324" s="51">
        <f t="shared" ca="1" si="281"/>
        <v>901</v>
      </c>
      <c r="CK324" s="51">
        <f t="shared" ca="1" si="258"/>
        <v>0</v>
      </c>
      <c r="CL324" s="51">
        <f t="shared" ca="1" si="258"/>
        <v>0</v>
      </c>
      <c r="CM324" s="51">
        <f t="shared" ca="1" si="258"/>
        <v>0</v>
      </c>
      <c r="CN324" s="51">
        <f t="shared" ca="1" si="258"/>
        <v>0</v>
      </c>
      <c r="CO324" s="51">
        <f t="shared" ca="1" si="258"/>
        <v>0</v>
      </c>
      <c r="CP324" s="51">
        <f t="shared" ca="1" si="258"/>
        <v>0</v>
      </c>
      <c r="CQ324" s="51">
        <f t="shared" ca="1" si="259"/>
        <v>607</v>
      </c>
      <c r="CR324" s="51">
        <f t="shared" ca="1" si="259"/>
        <v>607</v>
      </c>
      <c r="CS324" s="51">
        <f t="shared" ca="1" si="259"/>
        <v>2200</v>
      </c>
      <c r="CT324" s="51">
        <f t="shared" ca="1" si="259"/>
        <v>1600</v>
      </c>
      <c r="CU324" s="51">
        <f t="shared" ca="1" si="259"/>
        <v>5600</v>
      </c>
      <c r="CV324" s="54">
        <f t="shared" ca="1" si="259"/>
        <v>1600</v>
      </c>
      <c r="CW324" s="25" t="s">
        <v>195</v>
      </c>
      <c r="CX324" s="55">
        <v>0.95</v>
      </c>
      <c r="CY324" s="60">
        <v>45678</v>
      </c>
      <c r="CZ324" s="26">
        <v>20</v>
      </c>
      <c r="DA324" s="26">
        <v>45</v>
      </c>
      <c r="DB324" s="26">
        <v>28</v>
      </c>
      <c r="DC324" s="26">
        <v>19</v>
      </c>
      <c r="DD324" s="26">
        <v>35</v>
      </c>
      <c r="DE324" s="26">
        <v>21</v>
      </c>
      <c r="DF324" s="26">
        <v>17</v>
      </c>
      <c r="DG324" s="26">
        <v>33</v>
      </c>
      <c r="DH324" s="26">
        <v>17</v>
      </c>
      <c r="DI324" s="26">
        <v>16</v>
      </c>
      <c r="DJ324" s="26">
        <v>37</v>
      </c>
      <c r="DK324" s="26">
        <v>23</v>
      </c>
      <c r="DL324" s="27">
        <f t="shared" si="282"/>
        <v>46125.761608796303</v>
      </c>
      <c r="DM324" s="28">
        <f t="shared" ca="1" si="283"/>
        <v>1</v>
      </c>
      <c r="DN324" s="56">
        <f>_xlfn.XLOOKUP(B324,'[2]1. All Calls'!$R:$R,'[2]1. All Calls'!$A:$A,"",0)</f>
        <v>46050.761608796303</v>
      </c>
      <c r="DO324" s="57" t="str">
        <f ca="1">VLOOKUP(DM324,[1]Validation!$B$20:$C$25,2,0)</f>
        <v>Above 3 months</v>
      </c>
      <c r="DP324" s="58" t="str">
        <f>_xlfn.XLOOKUP(B324,'[1]Active AMCs- Dealer'!E:E,'[1]Active AMCs- Dealer'!L:L,"Not in AMC",0)</f>
        <v>Not in AMC</v>
      </c>
      <c r="DQ324" s="50" t="s">
        <v>238</v>
      </c>
      <c r="DR324" s="29" t="str">
        <f>_xlfn.XLOOKUP(B324,'[2]1. All Calls'!$R:$R,'[2]1. All Calls'!$F:$F,"",0)</f>
        <v>CC-01956346</v>
      </c>
      <c r="DS324" s="29" t="str">
        <f>_xlfn.XLOOKUP(B324,'[2]1. All Calls'!$R:$R,'[2]1. All Calls'!$AB:$AB,"",0)</f>
        <v>Sales call carried out for HMR update</v>
      </c>
      <c r="DT324" s="30">
        <f>_xlfn.XLOOKUP(DR324,'[2]1. All Calls'!$F:$F,'[2]1. All Calls'!$A:$A,"",0)</f>
        <v>46050.761608796303</v>
      </c>
      <c r="DU324" s="31">
        <f>_xlfn.XLOOKUP(DR324,'[2]1. All Calls'!$F:$F,'[2]1. All Calls'!$B:$B,"",0)</f>
        <v>2400</v>
      </c>
      <c r="DV324" s="31">
        <f>_xlfn.XLOOKUP(B324,[1]MDA_Assets!D:D,[1]MDA_Assets!N:N,"",0)</f>
        <v>2280</v>
      </c>
      <c r="DW324" s="31">
        <f>_xlfn.XLOOKUP(B324,[1]MDA_Assets!D:D,[1]MDA_Assets!O:O,"",0)</f>
        <v>120</v>
      </c>
      <c r="DX324" s="32" t="str">
        <f>_xlfn.XLOOKUP(B324,[1]MDA_Assets!D:D,[1]MDA_Assets!Q:Q,"",0)</f>
        <v>XD</v>
      </c>
      <c r="DY324" s="33">
        <f>_xlfn.XLOOKUP(B324,[1]MDA_Assets!D:D,[1]MDA_Assets!R:R,"",0)</f>
        <v>45275</v>
      </c>
      <c r="DZ324" s="33">
        <f>_xlfn.XLOOKUP(B324,[1]MDA_Assets!D:D,[1]MDA_Assets!S:S,"",0)</f>
        <v>45448</v>
      </c>
      <c r="EA324" s="33">
        <f>_xlfn.XLOOKUP(B324,[1]MDA_Assets!D:D,[1]MDA_Assets!T:T,"",0)</f>
        <v>45448</v>
      </c>
      <c r="EB324" s="33">
        <f>_xlfn.XLOOKUP(B324,[1]MDA_Assets!D:D,[1]MDA_Assets!U:U,"",0)</f>
        <v>45275</v>
      </c>
      <c r="EC324" s="33">
        <f>_xlfn.XLOOKUP(B324,[1]MDA_Assets!D:D,[1]MDA_Assets!V:V,"",0)</f>
        <v>45275</v>
      </c>
      <c r="ED324" s="33">
        <f>_xlfn.XLOOKUP(B324,[1]MDA_Assets!D:D,[1]MDA_Assets!W:W,"",0)</f>
        <v>45275</v>
      </c>
      <c r="EE324" s="32" t="str">
        <f>_xlfn.XLOOKUP(B324,[1]MDA_Assets!D:D,[1]MDA_Assets!X:X,"",0)</f>
        <v>Yes</v>
      </c>
      <c r="EF324" s="33">
        <f>_xlfn.XLOOKUP(B324,[1]MDA_Assets!D:D,[1]MDA_Assets!Y:Y,"",0)</f>
        <v>0</v>
      </c>
      <c r="EG324" s="33">
        <f>_xlfn.XLOOKUP(B324,[1]MDA_Assets!D:D,[1]MDA_Assets!Z:Z,"",0)</f>
        <v>0</v>
      </c>
      <c r="EH324" s="33">
        <f>_xlfn.XLOOKUP(B324,[1]MDA_Assets!D:D,[1]MDA_Assets!AA:AA,"",0)</f>
        <v>0</v>
      </c>
      <c r="EI324" s="34">
        <f>_xlfn.XLOOKUP(B324,[1]MDA_Assets!D:D,[1]MDA_Assets!P:P,"",0)</f>
        <v>0</v>
      </c>
      <c r="EJ324" s="35" t="str">
        <f>_xlfn.XLOOKUP(B324,[1]MDA_Assets!D:D,[1]MDA_Assets!AB:AB,"",0)</f>
        <v>607</v>
      </c>
      <c r="EK324" s="35" t="str">
        <f>_xlfn.XLOOKUP(B324,[1]MDA_Assets!D:D,[1]MDA_Assets!AC:AC,"",0)</f>
        <v>607</v>
      </c>
      <c r="EL324" s="35" t="str">
        <f>_xlfn.XLOOKUP(B324,[1]MDA_Assets!D:D,[1]MDA_Assets!AD:AD,"",0)</f>
        <v>2200</v>
      </c>
      <c r="EM324" s="35" t="str">
        <f>_xlfn.XLOOKUP(B324,[1]MDA_Assets!D:D,[1]MDA_Assets!AE:AE,"",0)</f>
        <v>1600</v>
      </c>
      <c r="EN324" s="35" t="str">
        <f>_xlfn.XLOOKUP(B324,[1]MDA_Assets!D:D,[1]MDA_Assets!AF:AF,"",0)</f>
        <v>5600</v>
      </c>
      <c r="EO324" s="35" t="str">
        <f>_xlfn.XLOOKUP(B324,[1]MDA_Assets!D:D,[1]MDA_Assets!AG:AG,"",0)</f>
        <v>1600</v>
      </c>
      <c r="EP324" s="36" t="str">
        <f t="shared" si="249"/>
        <v/>
      </c>
      <c r="EQ324" s="36" t="str">
        <f t="shared" si="249"/>
        <v/>
      </c>
      <c r="ER324" s="36" t="str">
        <f t="shared" si="284"/>
        <v/>
      </c>
      <c r="ES324" s="36" t="str">
        <f t="shared" si="285"/>
        <v/>
      </c>
      <c r="ET324" s="36" t="str">
        <f t="shared" si="286"/>
        <v/>
      </c>
      <c r="EU324" s="36" t="str">
        <f t="shared" si="287"/>
        <v/>
      </c>
      <c r="EV324" s="36" t="str">
        <f t="shared" si="288"/>
        <v/>
      </c>
      <c r="EW324" s="36" t="str">
        <f t="shared" si="260"/>
        <v/>
      </c>
      <c r="EX324" s="36" t="str">
        <f t="shared" si="261"/>
        <v/>
      </c>
      <c r="EY324" s="36" t="str">
        <f t="shared" si="253"/>
        <v/>
      </c>
      <c r="EZ324" s="36" t="str">
        <f t="shared" si="253"/>
        <v/>
      </c>
      <c r="FA324" s="36" t="str">
        <f t="shared" si="253"/>
        <v/>
      </c>
      <c r="FB324" s="36" t="str">
        <f t="shared" si="253"/>
        <v/>
      </c>
      <c r="FC324" s="36" t="str">
        <f t="shared" si="253"/>
        <v/>
      </c>
      <c r="FD324" s="36" t="str">
        <f t="shared" si="253"/>
        <v/>
      </c>
      <c r="FE324" s="36" t="str">
        <f t="shared" si="252"/>
        <v/>
      </c>
      <c r="FF324" s="36" t="str">
        <f t="shared" si="252"/>
        <v/>
      </c>
      <c r="FG324" s="36" t="str">
        <f t="shared" si="252"/>
        <v/>
      </c>
      <c r="FH324" s="37" t="str" cm="1">
        <f t="array" ref="FH324">_xlfn.IFS(EY324="", "No Data", EY324&lt;0, "Negative/Future", EY324=0, "Zero Days", EY324&lt;=3, "&lt; 3 Months", EY324&lt;=6, "3 to 6 Months", EY324&lt;=9, "6 to 9 Months", EY324&lt;=12, "9 to 12 Months", EY324&lt;=15, "12 to 15 Months", EY324&lt;=18, "15 to 18 Months", EY324&lt;=24, "18 to 24 Months", EY324&gt;24, "&gt; 24 Months")</f>
        <v>No Data</v>
      </c>
      <c r="FI324" s="37" t="str" cm="1">
        <f t="array" ref="FI324">_xlfn.IFS(EZ324="", "No Data", EZ324&lt;0, "Negative/Future", EZ324=0, "Zero Days", EZ324&lt;=3, "&lt; 3 Months", EZ324&lt;=6, "3 to 6 Months", EZ324&lt;=9, "6 to 9 Months", EZ324&lt;=12, "9 to 12 Months", EZ324&lt;=15, "12 to 15 Months", EZ324&lt;=18, "15 to 18 Months", EZ324&lt;=24, "18 to 24 Months", EZ324&gt;24, "&gt; 24 Months")</f>
        <v>No Data</v>
      </c>
      <c r="FJ324" s="37" t="str" cm="1">
        <f t="array" ref="FJ324">_xlfn.IFS(FA324="", "No Data", FA324&lt;0, "Negative/Future", FA324=0, "Zero Days", FA324&lt;=3, "&lt; 3 Months", FA324&lt;=6, "3 to 6 Months", FA324&lt;=9, "6 to 9 Months", FA324&lt;=12, "9 to 12 Months", FA324&lt;=15, "12 to 15 Months", FA324&lt;=18, "15 to 18 Months", FA324&lt;=24, "18 to 24 Months", FA324&gt;24, "&gt; 24 Months")</f>
        <v>No Data</v>
      </c>
      <c r="FK324" s="37" t="str" cm="1">
        <f t="array" ref="FK324">_xlfn.IFS(FB324="", "No Data", FB324&lt;0, "Negative/Future", FB324=0, "Zero Days", FB324&lt;=3, "&lt; 3 Months", FB324&lt;=6, "3 to 6 Months", FB324&lt;=9, "6 to 9 Months", FB324&lt;=12, "9 to 12 Months", FB324&lt;=15, "12 to 15 Months", FB324&lt;=18, "15 to 18 Months", FB324&lt;=24, "18 to 24 Months", FB324&gt;24, "&gt; 24 Months")</f>
        <v>No Data</v>
      </c>
      <c r="FL324" s="37" t="str" cm="1">
        <f t="array" ref="FL324">_xlfn.IFS(FC324="", "No Data", FC324&lt;0, "Negative/Future", FC324=0, "Zero Days", FC324&lt;=3, "&lt; 3 Months", FC324&lt;=6, "3 to 6 Months", FC324&lt;=9, "6 to 9 Months", FC324&lt;=12, "9 to 12 Months", FC324&lt;=15, "12 to 15 Months", FC324&lt;=18, "15 to 18 Months", FC324&lt;=24, "18 to 24 Months", FC324&gt;24, "&gt; 24 Months")</f>
        <v>No Data</v>
      </c>
      <c r="FM324" s="37" t="str" cm="1">
        <f t="array" ref="FM324">_xlfn.IFS(FD324="", "No Data", FD324&lt;0, "Negative/Future", FD324=0, "Zero Days", FD324&lt;=3, "&lt; 3 Months", FD324&lt;=6, "3 to 6 Months", FD324&lt;=9, "6 to 9 Months", FD324&lt;=12, "9 to 12 Months", FD324&lt;=15, "12 to 15 Months", FD324&lt;=18, "15 to 18 Months", FD324&lt;=24, "18 to 24 Months", FD324&gt;24, "&gt; 24 Months")</f>
        <v>No Data</v>
      </c>
      <c r="FN324" s="37" t="str" cm="1">
        <f t="array" ref="FN324">_xlfn.IFS(FE324="", "No Data", FE324&lt;0, "Negative/Future", FE324=0, "Zero Days", FE324&lt;=3, "&lt; 3 Months", FE324&lt;=6, "3 to 6 Months", FE324&lt;=9, "6 to 9 Months", FE324&lt;=12, "9 to 12 Months", FE324&lt;=15, "12 to 15 Months", FE324&lt;=18, "15 to 18 Months", FE324&lt;=24, "18 to 24 Months", FE324&gt;24, "&gt; 24 Months")</f>
        <v>No Data</v>
      </c>
      <c r="FO324" s="37" t="str" cm="1">
        <f t="array" ref="FO324">_xlfn.IFS(FG324="", "No Data", FG324&lt;0, "Negative/Future", FG324=0, "Zero Days", FG324&lt;=3, "&lt; 3 Months", FG324&lt;=6, "3 to 6 Months", FG324&lt;=9, "6 to 9 Months", FG324&lt;=12, "9 to 12 Months", FG324&lt;=15, "12 to 15 Months", FG324&lt;=18, "15 to 18 Months", FG324&lt;=24, "18 to 24 Months", FG324&gt;24, "&gt; 24 Months")</f>
        <v>No Data</v>
      </c>
      <c r="FP324" s="37" t="str" cm="1">
        <f t="array" ref="FP324">_xlfn.IFS(FF324="", "No Data", FF324&lt;0, "Negative/Future", FF324=0, "Zero Days", FF324&lt;=3, "&lt; 3 Months", FF324&lt;=6, "3 to 6 Months", FF324&lt;=9, "6 to 9 Months", FF324&lt;=12, "9 to 12 Months", FF324&lt;=15, "12 to 15 Months", FF324&lt;=18, "15 to 18 Months", FF324&lt;=24, "18 to 24 Months", FF324&gt;24, "&gt; 24 Months")</f>
        <v>No Data</v>
      </c>
      <c r="FQ324" s="29" t="s">
        <v>1566</v>
      </c>
      <c r="FR324" s="29">
        <v>9709218735</v>
      </c>
      <c r="FS324" s="38" t="str">
        <f>VLOOKUP(_xlfn.XLOOKUP(B324,[1]MDA_Assets!D:D,[1]MDA_Assets!I:I,"",0),[1]Validation!$B$1:$C$8,2,0)</f>
        <v>B</v>
      </c>
      <c r="FT324" s="38" t="s">
        <v>202</v>
      </c>
      <c r="FU324" s="31" t="str">
        <f>_xlfn.XLOOKUP(B324,[1]MDA_Assets!D:D,[1]MDA_Assets!X:X,"",0)</f>
        <v>Yes</v>
      </c>
      <c r="FV324" s="39">
        <v>0</v>
      </c>
      <c r="FW324" s="39">
        <v>0</v>
      </c>
      <c r="FX324" s="39">
        <v>0</v>
      </c>
      <c r="FY324" s="39">
        <v>9</v>
      </c>
      <c r="FZ324" s="40" t="str">
        <f t="shared" si="250"/>
        <v/>
      </c>
      <c r="GA324" s="40" t="str">
        <f t="shared" si="250"/>
        <v/>
      </c>
      <c r="GB324" s="40" t="str">
        <f t="shared" si="262"/>
        <v/>
      </c>
      <c r="GC324" s="40" t="str">
        <f t="shared" si="263"/>
        <v/>
      </c>
      <c r="GD324" s="40" t="str">
        <f t="shared" si="264"/>
        <v/>
      </c>
      <c r="GE324" s="40" t="str">
        <f t="shared" si="265"/>
        <v/>
      </c>
      <c r="GF324" s="40" t="str">
        <f t="shared" si="251"/>
        <v/>
      </c>
      <c r="GG324" s="40" t="str">
        <f t="shared" si="251"/>
        <v/>
      </c>
      <c r="GH324" s="40" t="str">
        <f t="shared" si="251"/>
        <v/>
      </c>
      <c r="GI324" s="39">
        <f t="shared" si="289"/>
        <v>0</v>
      </c>
      <c r="GJ324" s="39">
        <f t="shared" si="290"/>
        <v>0</v>
      </c>
      <c r="GK324" s="39">
        <f t="shared" si="291"/>
        <v>0</v>
      </c>
      <c r="GL324" s="39">
        <f t="shared" si="292"/>
        <v>0</v>
      </c>
    </row>
    <row r="325" spans="1:194" x14ac:dyDescent="0.25">
      <c r="A325" s="19">
        <v>359</v>
      </c>
      <c r="B325" s="43" t="s">
        <v>1567</v>
      </c>
      <c r="C325" s="43" t="s">
        <v>186</v>
      </c>
      <c r="D325" s="43" t="s">
        <v>241</v>
      </c>
      <c r="E325" s="43" t="s">
        <v>1568</v>
      </c>
      <c r="F325" s="43" t="s">
        <v>1569</v>
      </c>
      <c r="G325" s="43" t="s">
        <v>190</v>
      </c>
      <c r="H325" s="43" t="s">
        <v>498</v>
      </c>
      <c r="I325" s="43" t="s">
        <v>192</v>
      </c>
      <c r="J325" s="44">
        <f t="shared" si="266"/>
        <v>45632.458333333336</v>
      </c>
      <c r="K325" s="44">
        <v>45268.458333333336</v>
      </c>
      <c r="L325" s="44">
        <v>45208</v>
      </c>
      <c r="M325" s="43" t="s">
        <v>2453</v>
      </c>
      <c r="N325" s="43" t="s">
        <v>2454</v>
      </c>
      <c r="O325" s="44">
        <v>46045.370706018519</v>
      </c>
      <c r="P325" s="43">
        <v>5786</v>
      </c>
      <c r="Q325" s="43">
        <v>4907</v>
      </c>
      <c r="R325" s="43">
        <v>879</v>
      </c>
      <c r="S325" s="43" t="s">
        <v>206</v>
      </c>
      <c r="T325" s="44">
        <v>46044.770833333336</v>
      </c>
      <c r="U325" s="44">
        <v>46044.770833333336</v>
      </c>
      <c r="V325" s="44">
        <v>46044.770833333336</v>
      </c>
      <c r="W325" s="44">
        <v>46044.770833333336</v>
      </c>
      <c r="X325" s="44">
        <v>46044.770833333336</v>
      </c>
      <c r="Y325" s="44">
        <v>46044.770833333336</v>
      </c>
      <c r="Z325" s="43" t="s">
        <v>199</v>
      </c>
      <c r="AA325" s="43"/>
      <c r="AB325" s="43"/>
      <c r="AC325" s="43"/>
      <c r="AD325" s="43"/>
      <c r="AE325" s="43">
        <v>8</v>
      </c>
      <c r="AF325" s="43" t="s">
        <v>314</v>
      </c>
      <c r="AG325" s="43" t="s">
        <v>314</v>
      </c>
      <c r="AH325" s="43" t="s">
        <v>280</v>
      </c>
      <c r="AI325" s="43" t="s">
        <v>280</v>
      </c>
      <c r="AJ325" s="43" t="s">
        <v>2455</v>
      </c>
      <c r="AK325" s="43" t="s">
        <v>285</v>
      </c>
      <c r="AL325" s="47">
        <v>46232</v>
      </c>
      <c r="AM325" s="47">
        <v>46224</v>
      </c>
      <c r="AN325" s="47">
        <v>46409</v>
      </c>
      <c r="AO325" s="47">
        <v>46409</v>
      </c>
      <c r="AP325" s="47">
        <v>46322</v>
      </c>
      <c r="AQ325" s="47">
        <v>46409</v>
      </c>
      <c r="AR325" s="48"/>
      <c r="AS325" s="48"/>
      <c r="AT325" s="48"/>
      <c r="AU325" s="43">
        <v>0</v>
      </c>
      <c r="AV325" s="43">
        <v>0</v>
      </c>
      <c r="AW325" s="43">
        <v>0</v>
      </c>
      <c r="AX325" s="51" t="s">
        <v>237</v>
      </c>
      <c r="AY325" s="51" t="s">
        <v>237</v>
      </c>
      <c r="AZ325" s="51" t="s">
        <v>198</v>
      </c>
      <c r="BA325" s="20">
        <f t="shared" ca="1" si="257"/>
        <v>0</v>
      </c>
      <c r="BB325" s="20">
        <f t="shared" ca="1" si="257"/>
        <v>0</v>
      </c>
      <c r="BC325" s="20">
        <f t="shared" ca="1" si="257"/>
        <v>0</v>
      </c>
      <c r="BD325" s="20">
        <f t="shared" ca="1" si="254"/>
        <v>0</v>
      </c>
      <c r="BE325" s="20">
        <f t="shared" ca="1" si="254"/>
        <v>0</v>
      </c>
      <c r="BF325" s="20">
        <f t="shared" ca="1" si="254"/>
        <v>0</v>
      </c>
      <c r="BG325" s="21" t="str">
        <f t="shared" ca="1" si="241"/>
        <v/>
      </c>
      <c r="BH325" s="21" t="str">
        <f t="shared" ca="1" si="241"/>
        <v/>
      </c>
      <c r="BI325" s="21" t="str">
        <f t="shared" ca="1" si="241"/>
        <v/>
      </c>
      <c r="BJ325" s="22">
        <f t="shared" ca="1" si="267"/>
        <v>0</v>
      </c>
      <c r="BK325" s="21">
        <f t="shared" si="268"/>
        <v>8</v>
      </c>
      <c r="BL325" s="22">
        <f t="shared" ca="1" si="269"/>
        <v>6831</v>
      </c>
      <c r="BM325" s="22">
        <f t="shared" ca="1" si="270"/>
        <v>5806</v>
      </c>
      <c r="BN325" s="23">
        <f t="shared" ca="1" si="271"/>
        <v>1025</v>
      </c>
      <c r="BO325" s="24">
        <f t="shared" ca="1" si="272"/>
        <v>1045</v>
      </c>
      <c r="BP325" s="51" t="str">
        <f>_xlfn.XLOOKUP(E325,[1]Validation!E:E,[1]Validation!F:F,"")</f>
        <v>EQ22</v>
      </c>
      <c r="BQ325" s="51" t="str">
        <f>_xlfn.XLOOKUP(BP325,[1]Validation!F:F,[1]Validation!G:G,"")</f>
        <v>EQ11 to EQ22</v>
      </c>
      <c r="BR325" s="52" t="str">
        <f>VLOOKUP(G325,[1]Validation!$B$1:$C$9,2,0)</f>
        <v>B</v>
      </c>
      <c r="BS325" s="51">
        <f t="shared" ca="1" si="273"/>
        <v>30</v>
      </c>
      <c r="BT325" s="53">
        <f>_xlfn.XLOOKUP(B325,'[2]1. All Calls'!$R:$R,'[2]1. All Calls'!$A:$A,"",0)</f>
        <v>46045.590868055602</v>
      </c>
      <c r="BU325" s="51" t="str">
        <f>_xlfn.XLOOKUP(B325,'[2]1. All Calls'!$R:$R,'[2]1. All Calls'!$F:$F,"",0)</f>
        <v>CC-01951166</v>
      </c>
      <c r="BV325" s="51" t="str">
        <f>_xlfn.XLOOKUP(B325,'[2]1. All Calls'!$R:$R,'[2]1. All Calls'!$J:$J,"",0)</f>
        <v>Schedule Service</v>
      </c>
      <c r="BW325" s="53">
        <f>_xlfn.XLOOKUP(B325,'[2]Sch Calls'!$R:$R,'[2]Sch Calls'!$A:$A,"",0)</f>
        <v>46045.590868055602</v>
      </c>
      <c r="BX325" s="51">
        <f>_xlfn.XLOOKUP(B325,'[2]Sch Calls'!$R:$R,'[2]Sch Calls'!$B:$B,"",0)</f>
        <v>5786</v>
      </c>
      <c r="BY325" s="51" t="str">
        <f t="shared" si="247"/>
        <v>22-Jul-26</v>
      </c>
      <c r="BZ325" s="51" t="str">
        <f t="shared" si="247"/>
        <v>22-Jul-26</v>
      </c>
      <c r="CA325" s="51" t="str">
        <f t="shared" si="274"/>
        <v>25-Oct-26</v>
      </c>
      <c r="CB325" s="51" t="str">
        <f t="shared" si="275"/>
        <v>23-Jul-27</v>
      </c>
      <c r="CC325" s="51" t="str">
        <f t="shared" si="276"/>
        <v>23-Jan-28</v>
      </c>
      <c r="CD325" s="51" t="str">
        <f t="shared" si="277"/>
        <v>23-Jan-27</v>
      </c>
      <c r="CE325" s="51">
        <f t="shared" ca="1" si="248"/>
        <v>131</v>
      </c>
      <c r="CF325" s="51">
        <f t="shared" ca="1" si="248"/>
        <v>131</v>
      </c>
      <c r="CG325" s="51">
        <f t="shared" ca="1" si="278"/>
        <v>131</v>
      </c>
      <c r="CH325" s="51">
        <f t="shared" ca="1" si="279"/>
        <v>131</v>
      </c>
      <c r="CI325" s="51">
        <f t="shared" ca="1" si="280"/>
        <v>131</v>
      </c>
      <c r="CJ325" s="51">
        <f t="shared" ca="1" si="281"/>
        <v>131</v>
      </c>
      <c r="CK325" s="51">
        <f t="shared" ca="1" si="258"/>
        <v>1048</v>
      </c>
      <c r="CL325" s="51">
        <f t="shared" ca="1" si="258"/>
        <v>1048</v>
      </c>
      <c r="CM325" s="51">
        <f t="shared" ca="1" si="258"/>
        <v>1048</v>
      </c>
      <c r="CN325" s="51">
        <f t="shared" ca="1" si="258"/>
        <v>1048</v>
      </c>
      <c r="CO325" s="51">
        <f t="shared" ca="1" si="258"/>
        <v>1048</v>
      </c>
      <c r="CP325" s="51">
        <f t="shared" ca="1" si="258"/>
        <v>1048</v>
      </c>
      <c r="CQ325" s="51">
        <f t="shared" ca="1" si="259"/>
        <v>452</v>
      </c>
      <c r="CR325" s="51">
        <f t="shared" ca="1" si="259"/>
        <v>452</v>
      </c>
      <c r="CS325" s="51">
        <f t="shared" ca="1" si="259"/>
        <v>1952</v>
      </c>
      <c r="CT325" s="51">
        <f t="shared" ca="1" si="259"/>
        <v>1952</v>
      </c>
      <c r="CU325" s="51">
        <f t="shared" ca="1" si="259"/>
        <v>1166</v>
      </c>
      <c r="CV325" s="54">
        <f t="shared" ca="1" si="259"/>
        <v>2952</v>
      </c>
      <c r="CW325" s="25" t="s">
        <v>195</v>
      </c>
      <c r="CX325" s="55">
        <v>0.66</v>
      </c>
      <c r="CY325" s="55"/>
      <c r="CZ325" s="26" t="s">
        <v>227</v>
      </c>
      <c r="DA325" s="26" t="s">
        <v>227</v>
      </c>
      <c r="DB325" s="26" t="s">
        <v>227</v>
      </c>
      <c r="DC325" s="26" t="s">
        <v>227</v>
      </c>
      <c r="DD325" s="26" t="s">
        <v>227</v>
      </c>
      <c r="DE325" s="26" t="s">
        <v>227</v>
      </c>
      <c r="DF325" s="26" t="s">
        <v>227</v>
      </c>
      <c r="DG325" s="26" t="s">
        <v>227</v>
      </c>
      <c r="DH325" s="26" t="s">
        <v>227</v>
      </c>
      <c r="DI325" s="26" t="s">
        <v>227</v>
      </c>
      <c r="DJ325" s="26" t="s">
        <v>227</v>
      </c>
      <c r="DK325" s="26" t="s">
        <v>227</v>
      </c>
      <c r="DL325" s="27">
        <f t="shared" si="282"/>
        <v>46120.590868055602</v>
      </c>
      <c r="DM325" s="28">
        <f t="shared" ca="1" si="283"/>
        <v>1</v>
      </c>
      <c r="DN325" s="56">
        <f>_xlfn.XLOOKUP(B325,'[2]1. All Calls'!$R:$R,'[2]1. All Calls'!$A:$A,"",0)</f>
        <v>46045.590868055602</v>
      </c>
      <c r="DO325" s="57" t="str">
        <f ca="1">VLOOKUP(DM325,[1]Validation!$B$20:$C$25,2,0)</f>
        <v>Above 3 months</v>
      </c>
      <c r="DP325" s="58" t="str">
        <f>_xlfn.XLOOKUP(B325,'[1]Active AMCs- Dealer'!E:E,'[1]Active AMCs- Dealer'!L:L,"Not in AMC",0)</f>
        <v>Not in AMC</v>
      </c>
      <c r="DQ325" s="50" t="s">
        <v>238</v>
      </c>
      <c r="DR325" s="29" t="str">
        <f>_xlfn.XLOOKUP(B325,'[2]1. All Calls'!$R:$R,'[2]1. All Calls'!$F:$F,"",0)</f>
        <v>CC-01951166</v>
      </c>
      <c r="DS325" s="29" t="str">
        <f>_xlfn.XLOOKUP(B325,'[2]1. All Calls'!$R:$R,'[2]1. All Calls'!$AB:$AB,"",0)</f>
        <v>Attend the site for shedule service so following Job are done oil drain form tank oil drain form cooler after cranking tow time again drain oil from tank and cooler total drain oil is 38liter replaced oil filter 2nos air filter 2nos engine and compressor both side oil topped in tank with one dead crack after shedule service done than start the unit running good condition at present unit running satisfaction</v>
      </c>
      <c r="DT325" s="30">
        <f>_xlfn.XLOOKUP(DR325,'[2]1. All Calls'!$F:$F,'[2]1. All Calls'!$A:$A,"",0)</f>
        <v>46045.590868055602</v>
      </c>
      <c r="DU325" s="31">
        <f>_xlfn.XLOOKUP(DR325,'[2]1. All Calls'!$F:$F,'[2]1. All Calls'!$B:$B,"",0)</f>
        <v>5786</v>
      </c>
      <c r="DV325" s="31">
        <f>_xlfn.XLOOKUP(B325,[1]MDA_Assets!D:D,[1]MDA_Assets!N:N,"",0)</f>
        <v>4907</v>
      </c>
      <c r="DW325" s="31">
        <f>_xlfn.XLOOKUP(B325,[1]MDA_Assets!D:D,[1]MDA_Assets!O:O,"",0)</f>
        <v>879</v>
      </c>
      <c r="DX325" s="32" t="str">
        <f>_xlfn.XLOOKUP(B325,[1]MDA_Assets!D:D,[1]MDA_Assets!Q:Q,"",0)</f>
        <v>XD</v>
      </c>
      <c r="DY325" s="33">
        <f>_xlfn.XLOOKUP(B325,[1]MDA_Assets!D:D,[1]MDA_Assets!R:R,"",0)</f>
        <v>46045</v>
      </c>
      <c r="DZ325" s="33">
        <f>_xlfn.XLOOKUP(B325,[1]MDA_Assets!D:D,[1]MDA_Assets!S:S,"",0)</f>
        <v>46045</v>
      </c>
      <c r="EA325" s="33">
        <f>_xlfn.XLOOKUP(B325,[1]MDA_Assets!D:D,[1]MDA_Assets!T:T,"",0)</f>
        <v>46045</v>
      </c>
      <c r="EB325" s="33">
        <f>_xlfn.XLOOKUP(B325,[1]MDA_Assets!D:D,[1]MDA_Assets!U:U,"",0)</f>
        <v>46045</v>
      </c>
      <c r="EC325" s="33">
        <f>_xlfn.XLOOKUP(B325,[1]MDA_Assets!D:D,[1]MDA_Assets!V:V,"",0)</f>
        <v>46045</v>
      </c>
      <c r="ED325" s="33">
        <f>_xlfn.XLOOKUP(B325,[1]MDA_Assets!D:D,[1]MDA_Assets!W:W,"",0)</f>
        <v>46045</v>
      </c>
      <c r="EE325" s="32" t="str">
        <f>_xlfn.XLOOKUP(B325,[1]MDA_Assets!D:D,[1]MDA_Assets!X:X,"",0)</f>
        <v>Yes</v>
      </c>
      <c r="EF325" s="33">
        <f>_xlfn.XLOOKUP(B325,[1]MDA_Assets!D:D,[1]MDA_Assets!Y:Y,"",0)</f>
        <v>0</v>
      </c>
      <c r="EG325" s="33">
        <f>_xlfn.XLOOKUP(B325,[1]MDA_Assets!D:D,[1]MDA_Assets!Z:Z,"",0)</f>
        <v>0</v>
      </c>
      <c r="EH325" s="33">
        <f>_xlfn.XLOOKUP(B325,[1]MDA_Assets!D:D,[1]MDA_Assets!AA:AA,"",0)</f>
        <v>0</v>
      </c>
      <c r="EI325" s="34">
        <f>_xlfn.XLOOKUP(B325,[1]MDA_Assets!D:D,[1]MDA_Assets!P:P,"",0)</f>
        <v>8</v>
      </c>
      <c r="EJ325" s="35" t="str">
        <f>_xlfn.XLOOKUP(B325,[1]MDA_Assets!D:D,[1]MDA_Assets!AB:AB,"",0)</f>
        <v>1500</v>
      </c>
      <c r="EK325" s="35" t="str">
        <f>_xlfn.XLOOKUP(B325,[1]MDA_Assets!D:D,[1]MDA_Assets!AC:AC,"",0)</f>
        <v>1500</v>
      </c>
      <c r="EL325" s="35" t="str">
        <f>_xlfn.XLOOKUP(B325,[1]MDA_Assets!D:D,[1]MDA_Assets!AD:AD,"",0)</f>
        <v>3000</v>
      </c>
      <c r="EM325" s="35" t="str">
        <f>_xlfn.XLOOKUP(B325,[1]MDA_Assets!D:D,[1]MDA_Assets!AE:AE,"",0)</f>
        <v>3000</v>
      </c>
      <c r="EN325" s="35" t="str">
        <f>_xlfn.XLOOKUP(B325,[1]MDA_Assets!D:D,[1]MDA_Assets!AF:AF,"",0)</f>
        <v>2214</v>
      </c>
      <c r="EO325" s="35" t="str">
        <f>_xlfn.XLOOKUP(B325,[1]MDA_Assets!D:D,[1]MDA_Assets!AG:AG,"",0)</f>
        <v>4000</v>
      </c>
      <c r="EP325" s="36">
        <f t="shared" si="249"/>
        <v>188</v>
      </c>
      <c r="EQ325" s="36">
        <f t="shared" si="249"/>
        <v>180</v>
      </c>
      <c r="ER325" s="36">
        <f t="shared" si="284"/>
        <v>365</v>
      </c>
      <c r="ES325" s="36">
        <f t="shared" si="285"/>
        <v>365</v>
      </c>
      <c r="ET325" s="36">
        <f t="shared" si="286"/>
        <v>278</v>
      </c>
      <c r="EU325" s="36">
        <f t="shared" si="287"/>
        <v>365</v>
      </c>
      <c r="EV325" s="36" t="str">
        <f t="shared" si="288"/>
        <v/>
      </c>
      <c r="EW325" s="36" t="str">
        <f t="shared" si="260"/>
        <v/>
      </c>
      <c r="EX325" s="36" t="str">
        <f t="shared" si="261"/>
        <v/>
      </c>
      <c r="EY325" s="36">
        <f t="shared" si="253"/>
        <v>6.0699999999999994</v>
      </c>
      <c r="EZ325" s="36">
        <f t="shared" si="253"/>
        <v>5.81</v>
      </c>
      <c r="FA325" s="36">
        <f t="shared" si="253"/>
        <v>11.78</v>
      </c>
      <c r="FB325" s="36">
        <f t="shared" si="253"/>
        <v>11.78</v>
      </c>
      <c r="FC325" s="36">
        <f t="shared" si="253"/>
        <v>8.9700000000000006</v>
      </c>
      <c r="FD325" s="36">
        <f t="shared" si="253"/>
        <v>11.78</v>
      </c>
      <c r="FE325" s="36" t="str">
        <f t="shared" si="252"/>
        <v/>
      </c>
      <c r="FF325" s="36" t="str">
        <f t="shared" si="252"/>
        <v/>
      </c>
      <c r="FG325" s="36" t="str">
        <f t="shared" si="252"/>
        <v/>
      </c>
      <c r="FH325" s="37" t="str" cm="1">
        <f t="array" ref="FH325">_xlfn.IFS(EY325="", "No Data", EY325&lt;0, "Negative/Future", EY325=0, "Zero Days", EY325&lt;=3, "&lt; 3 Months", EY325&lt;=6, "3 to 6 Months", EY325&lt;=9, "6 to 9 Months", EY325&lt;=12, "9 to 12 Months", EY325&lt;=15, "12 to 15 Months", EY325&lt;=18, "15 to 18 Months", EY325&lt;=24, "18 to 24 Months", EY325&gt;24, "&gt; 24 Months")</f>
        <v>6 to 9 Months</v>
      </c>
      <c r="FI325" s="37" t="str" cm="1">
        <f t="array" ref="FI325">_xlfn.IFS(EZ325="", "No Data", EZ325&lt;0, "Negative/Future", EZ325=0, "Zero Days", EZ325&lt;=3, "&lt; 3 Months", EZ325&lt;=6, "3 to 6 Months", EZ325&lt;=9, "6 to 9 Months", EZ325&lt;=12, "9 to 12 Months", EZ325&lt;=15, "12 to 15 Months", EZ325&lt;=18, "15 to 18 Months", EZ325&lt;=24, "18 to 24 Months", EZ325&gt;24, "&gt; 24 Months")</f>
        <v>3 to 6 Months</v>
      </c>
      <c r="FJ325" s="37" t="str" cm="1">
        <f t="array" ref="FJ325">_xlfn.IFS(FA325="", "No Data", FA325&lt;0, "Negative/Future", FA325=0, "Zero Days", FA325&lt;=3, "&lt; 3 Months", FA325&lt;=6, "3 to 6 Months", FA325&lt;=9, "6 to 9 Months", FA325&lt;=12, "9 to 12 Months", FA325&lt;=15, "12 to 15 Months", FA325&lt;=18, "15 to 18 Months", FA325&lt;=24, "18 to 24 Months", FA325&gt;24, "&gt; 24 Months")</f>
        <v>9 to 12 Months</v>
      </c>
      <c r="FK325" s="37" t="str" cm="1">
        <f t="array" ref="FK325">_xlfn.IFS(FB325="", "No Data", FB325&lt;0, "Negative/Future", FB325=0, "Zero Days", FB325&lt;=3, "&lt; 3 Months", FB325&lt;=6, "3 to 6 Months", FB325&lt;=9, "6 to 9 Months", FB325&lt;=12, "9 to 12 Months", FB325&lt;=15, "12 to 15 Months", FB325&lt;=18, "15 to 18 Months", FB325&lt;=24, "18 to 24 Months", FB325&gt;24, "&gt; 24 Months")</f>
        <v>9 to 12 Months</v>
      </c>
      <c r="FL325" s="37" t="str" cm="1">
        <f t="array" ref="FL325">_xlfn.IFS(FC325="", "No Data", FC325&lt;0, "Negative/Future", FC325=0, "Zero Days", FC325&lt;=3, "&lt; 3 Months", FC325&lt;=6, "3 to 6 Months", FC325&lt;=9, "6 to 9 Months", FC325&lt;=12, "9 to 12 Months", FC325&lt;=15, "12 to 15 Months", FC325&lt;=18, "15 to 18 Months", FC325&lt;=24, "18 to 24 Months", FC325&gt;24, "&gt; 24 Months")</f>
        <v>6 to 9 Months</v>
      </c>
      <c r="FM325" s="37" t="str" cm="1">
        <f t="array" ref="FM325">_xlfn.IFS(FD325="", "No Data", FD325&lt;0, "Negative/Future", FD325=0, "Zero Days", FD325&lt;=3, "&lt; 3 Months", FD325&lt;=6, "3 to 6 Months", FD325&lt;=9, "6 to 9 Months", FD325&lt;=12, "9 to 12 Months", FD325&lt;=15, "12 to 15 Months", FD325&lt;=18, "15 to 18 Months", FD325&lt;=24, "18 to 24 Months", FD325&gt;24, "&gt; 24 Months")</f>
        <v>9 to 12 Months</v>
      </c>
      <c r="FN325" s="37" t="str" cm="1">
        <f t="array" ref="FN325">_xlfn.IFS(FE325="", "No Data", FE325&lt;0, "Negative/Future", FE325=0, "Zero Days", FE325&lt;=3, "&lt; 3 Months", FE325&lt;=6, "3 to 6 Months", FE325&lt;=9, "6 to 9 Months", FE325&lt;=12, "9 to 12 Months", FE325&lt;=15, "12 to 15 Months", FE325&lt;=18, "15 to 18 Months", FE325&lt;=24, "18 to 24 Months", FE325&gt;24, "&gt; 24 Months")</f>
        <v>No Data</v>
      </c>
      <c r="FO325" s="37" t="str" cm="1">
        <f t="array" ref="FO325">_xlfn.IFS(FG325="", "No Data", FG325&lt;0, "Negative/Future", FG325=0, "Zero Days", FG325&lt;=3, "&lt; 3 Months", FG325&lt;=6, "3 to 6 Months", FG325&lt;=9, "6 to 9 Months", FG325&lt;=12, "9 to 12 Months", FG325&lt;=15, "12 to 15 Months", FG325&lt;=18, "15 to 18 Months", FG325&lt;=24, "18 to 24 Months", FG325&gt;24, "&gt; 24 Months")</f>
        <v>No Data</v>
      </c>
      <c r="FP325" s="37" t="str" cm="1">
        <f t="array" ref="FP325">_xlfn.IFS(FF325="", "No Data", FF325&lt;0, "Negative/Future", FF325=0, "Zero Days", FF325&lt;=3, "&lt; 3 Months", FF325&lt;=6, "3 to 6 Months", FF325&lt;=9, "6 to 9 Months", FF325&lt;=12, "9 to 12 Months", FF325&lt;=15, "12 to 15 Months", FF325&lt;=18, "15 to 18 Months", FF325&lt;=24, "18 to 24 Months", FF325&gt;24, "&gt; 24 Months")</f>
        <v>No Data</v>
      </c>
      <c r="FQ325" s="29" t="s">
        <v>1570</v>
      </c>
      <c r="FR325" s="29">
        <v>9102975843</v>
      </c>
      <c r="FS325" s="38" t="str">
        <f>VLOOKUP(_xlfn.XLOOKUP(B325,[1]MDA_Assets!D:D,[1]MDA_Assets!I:I,"",0),[1]Validation!$B$1:$C$8,2,0)</f>
        <v>B</v>
      </c>
      <c r="FT325" s="38" t="s">
        <v>202</v>
      </c>
      <c r="FU325" s="31" t="str">
        <f>_xlfn.XLOOKUP(B325,[1]MDA_Assets!D:D,[1]MDA_Assets!X:X,"",0)</f>
        <v>Yes</v>
      </c>
      <c r="FV325" s="39">
        <v>0</v>
      </c>
      <c r="FW325" s="39">
        <v>0</v>
      </c>
      <c r="FX325" s="39">
        <v>0</v>
      </c>
      <c r="FY325" s="39">
        <v>9</v>
      </c>
      <c r="FZ325" s="40">
        <f t="shared" si="250"/>
        <v>46233</v>
      </c>
      <c r="GA325" s="40">
        <f t="shared" si="250"/>
        <v>46225</v>
      </c>
      <c r="GB325" s="40">
        <f t="shared" si="262"/>
        <v>46410</v>
      </c>
      <c r="GC325" s="40">
        <f t="shared" si="263"/>
        <v>46410</v>
      </c>
      <c r="GD325" s="40">
        <f t="shared" si="264"/>
        <v>46323</v>
      </c>
      <c r="GE325" s="40">
        <f t="shared" si="265"/>
        <v>46410</v>
      </c>
      <c r="GF325" s="40" t="str">
        <f t="shared" si="251"/>
        <v/>
      </c>
      <c r="GG325" s="40" t="str">
        <f t="shared" si="251"/>
        <v/>
      </c>
      <c r="GH325" s="40" t="str">
        <f t="shared" si="251"/>
        <v/>
      </c>
      <c r="GI325" s="39">
        <f t="shared" si="289"/>
        <v>0</v>
      </c>
      <c r="GJ325" s="39">
        <f t="shared" si="290"/>
        <v>0</v>
      </c>
      <c r="GK325" s="39">
        <f t="shared" si="291"/>
        <v>0</v>
      </c>
      <c r="GL325" s="39">
        <f t="shared" si="292"/>
        <v>6</v>
      </c>
    </row>
    <row r="326" spans="1:194" x14ac:dyDescent="0.25">
      <c r="A326" s="19">
        <v>360</v>
      </c>
      <c r="B326" s="43" t="s">
        <v>1571</v>
      </c>
      <c r="C326" s="43" t="s">
        <v>254</v>
      </c>
      <c r="D326" s="43" t="s">
        <v>241</v>
      </c>
      <c r="E326" s="43" t="s">
        <v>346</v>
      </c>
      <c r="F326" s="43" t="s">
        <v>1089</v>
      </c>
      <c r="G326" s="43" t="s">
        <v>190</v>
      </c>
      <c r="H326" s="43" t="s">
        <v>498</v>
      </c>
      <c r="I326" s="43" t="s">
        <v>192</v>
      </c>
      <c r="J326" s="44">
        <f t="shared" si="266"/>
        <v>45489.5625</v>
      </c>
      <c r="K326" s="44">
        <v>45125.5625</v>
      </c>
      <c r="L326" s="44">
        <v>45079</v>
      </c>
      <c r="M326" s="43" t="s">
        <v>2456</v>
      </c>
      <c r="N326" s="43" t="s">
        <v>193</v>
      </c>
      <c r="O326" s="44">
        <v>46052.841979166667</v>
      </c>
      <c r="P326" s="43">
        <v>6863</v>
      </c>
      <c r="Q326" s="43">
        <v>4461</v>
      </c>
      <c r="R326" s="43">
        <v>2402</v>
      </c>
      <c r="S326" s="43" t="s">
        <v>206</v>
      </c>
      <c r="T326" s="44">
        <v>45965.770833333336</v>
      </c>
      <c r="U326" s="44">
        <v>45965.770833333336</v>
      </c>
      <c r="V326" s="44">
        <v>45965.770833333336</v>
      </c>
      <c r="W326" s="44">
        <v>45853.770833333336</v>
      </c>
      <c r="X326" s="44">
        <v>45853.770833333336</v>
      </c>
      <c r="Y326" s="44">
        <v>44943.770833333336</v>
      </c>
      <c r="Z326" s="43" t="s">
        <v>199</v>
      </c>
      <c r="AA326" s="43"/>
      <c r="AB326" s="43"/>
      <c r="AC326" s="43"/>
      <c r="AD326" s="43"/>
      <c r="AE326" s="43">
        <v>8</v>
      </c>
      <c r="AF326" s="43" t="s">
        <v>1769</v>
      </c>
      <c r="AG326" s="43" t="s">
        <v>1769</v>
      </c>
      <c r="AH326" s="43" t="s">
        <v>1770</v>
      </c>
      <c r="AI326" s="43" t="s">
        <v>2457</v>
      </c>
      <c r="AJ326" s="43" t="s">
        <v>1231</v>
      </c>
      <c r="AK326" s="43" t="s">
        <v>2457</v>
      </c>
      <c r="AL326" s="45">
        <v>46145</v>
      </c>
      <c r="AM326" s="45">
        <v>46145</v>
      </c>
      <c r="AN326" s="47">
        <v>46330</v>
      </c>
      <c r="AO326" s="47">
        <v>46218</v>
      </c>
      <c r="AP326" s="46">
        <v>45673</v>
      </c>
      <c r="AQ326" s="47">
        <v>46218</v>
      </c>
      <c r="AR326" s="48"/>
      <c r="AS326" s="48"/>
      <c r="AT326" s="48"/>
      <c r="AU326" s="43">
        <v>1</v>
      </c>
      <c r="AV326" s="43">
        <v>1</v>
      </c>
      <c r="AW326" s="43">
        <v>0</v>
      </c>
      <c r="AX326" s="51" t="s">
        <v>237</v>
      </c>
      <c r="AY326" s="51" t="s">
        <v>237</v>
      </c>
      <c r="AZ326" s="51" t="s">
        <v>198</v>
      </c>
      <c r="BA326" s="20">
        <f t="shared" ca="1" si="257"/>
        <v>1</v>
      </c>
      <c r="BB326" s="20">
        <f t="shared" ca="1" si="257"/>
        <v>1</v>
      </c>
      <c r="BC326" s="20">
        <f t="shared" ca="1" si="257"/>
        <v>0</v>
      </c>
      <c r="BD326" s="20">
        <f t="shared" ca="1" si="254"/>
        <v>0</v>
      </c>
      <c r="BE326" s="20">
        <f t="shared" ca="1" si="254"/>
        <v>1</v>
      </c>
      <c r="BF326" s="20">
        <f t="shared" ca="1" si="254"/>
        <v>0</v>
      </c>
      <c r="BG326" s="21" t="str">
        <f t="shared" ca="1" si="241"/>
        <v/>
      </c>
      <c r="BH326" s="21" t="str">
        <f t="shared" ca="1" si="241"/>
        <v/>
      </c>
      <c r="BI326" s="21" t="str">
        <f t="shared" ca="1" si="241"/>
        <v/>
      </c>
      <c r="BJ326" s="22">
        <f t="shared" ca="1" si="267"/>
        <v>3</v>
      </c>
      <c r="BK326" s="21">
        <f t="shared" si="268"/>
        <v>8</v>
      </c>
      <c r="BL326" s="22">
        <f t="shared" ca="1" si="269"/>
        <v>7848</v>
      </c>
      <c r="BM326" s="22">
        <f t="shared" ca="1" si="270"/>
        <v>5101</v>
      </c>
      <c r="BN326" s="23">
        <f t="shared" ca="1" si="271"/>
        <v>2747</v>
      </c>
      <c r="BO326" s="24">
        <f t="shared" ca="1" si="272"/>
        <v>985</v>
      </c>
      <c r="BP326" s="51" t="str">
        <f>_xlfn.XLOOKUP(E326,[1]Validation!E:E,[1]Validation!F:F,"")</f>
        <v>EN11</v>
      </c>
      <c r="BQ326" s="51" t="str">
        <f>_xlfn.XLOOKUP(BP326,[1]Validation!F:F,[1]Validation!G:G,"")</f>
        <v>EN11 to EN22</v>
      </c>
      <c r="BR326" s="52" t="str">
        <f>VLOOKUP(G326,[1]Validation!$B$1:$C$9,2,0)</f>
        <v>B</v>
      </c>
      <c r="BS326" s="51">
        <f t="shared" ca="1" si="273"/>
        <v>35</v>
      </c>
      <c r="BT326" s="53">
        <f>_xlfn.XLOOKUP(B326,'[2]1. All Calls'!$R:$R,'[2]1. All Calls'!$A:$A,"",0)</f>
        <v>46053.070520833302</v>
      </c>
      <c r="BU326" s="51" t="str">
        <f>_xlfn.XLOOKUP(B326,'[2]1. All Calls'!$R:$R,'[2]1. All Calls'!$F:$F,"",0)</f>
        <v>CC-01959447</v>
      </c>
      <c r="BV326" s="51" t="str">
        <f>_xlfn.XLOOKUP(B326,'[2]1. All Calls'!$R:$R,'[2]1. All Calls'!$J:$J,"",0)</f>
        <v>Sales Call</v>
      </c>
      <c r="BW326" s="53">
        <f>_xlfn.XLOOKUP(B326,'[2]Sch Calls'!$R:$R,'[2]Sch Calls'!$A:$A,"",0)</f>
        <v>45966.399305555555</v>
      </c>
      <c r="BX326" s="51">
        <f>_xlfn.XLOOKUP(B326,'[2]Sch Calls'!$R:$R,'[2]Sch Calls'!$B:$B,"",0)</f>
        <v>6167</v>
      </c>
      <c r="BY326" s="51" t="str">
        <f t="shared" si="247"/>
        <v>04-May-26</v>
      </c>
      <c r="BZ326" s="51" t="str">
        <f t="shared" si="247"/>
        <v>04-May-26</v>
      </c>
      <c r="CA326" s="51" t="str">
        <f t="shared" si="274"/>
        <v>07-Aug-26</v>
      </c>
      <c r="CB326" s="51" t="str">
        <f t="shared" si="275"/>
        <v>13-Jan-27</v>
      </c>
      <c r="CC326" s="51" t="str">
        <f t="shared" si="276"/>
        <v>17-Jan-25</v>
      </c>
      <c r="CD326" s="51" t="str">
        <f t="shared" si="277"/>
        <v>16-Jul-26</v>
      </c>
      <c r="CE326" s="51">
        <f t="shared" ca="1" si="248"/>
        <v>210</v>
      </c>
      <c r="CF326" s="51">
        <f t="shared" ca="1" si="248"/>
        <v>210</v>
      </c>
      <c r="CG326" s="51">
        <f t="shared" ca="1" si="278"/>
        <v>210</v>
      </c>
      <c r="CH326" s="51">
        <f t="shared" ca="1" si="279"/>
        <v>322</v>
      </c>
      <c r="CI326" s="51">
        <f t="shared" ca="1" si="280"/>
        <v>1232</v>
      </c>
      <c r="CJ326" s="51">
        <f t="shared" ca="1" si="281"/>
        <v>322</v>
      </c>
      <c r="CK326" s="51">
        <f t="shared" ca="1" si="258"/>
        <v>1680</v>
      </c>
      <c r="CL326" s="51">
        <f t="shared" ca="1" si="258"/>
        <v>1680</v>
      </c>
      <c r="CM326" s="51">
        <f t="shared" ca="1" si="258"/>
        <v>1680</v>
      </c>
      <c r="CN326" s="51">
        <f t="shared" ca="1" si="258"/>
        <v>2576</v>
      </c>
      <c r="CO326" s="51">
        <f t="shared" ca="1" si="258"/>
        <v>9856</v>
      </c>
      <c r="CP326" s="51">
        <f t="shared" ca="1" si="258"/>
        <v>2576</v>
      </c>
      <c r="CQ326" s="51">
        <f t="shared" ca="1" si="259"/>
        <v>-376</v>
      </c>
      <c r="CR326" s="51">
        <f t="shared" ca="1" si="259"/>
        <v>-376</v>
      </c>
      <c r="CS326" s="51">
        <f t="shared" ca="1" si="259"/>
        <v>1624</v>
      </c>
      <c r="CT326" s="51">
        <f t="shared" ca="1" si="259"/>
        <v>-166</v>
      </c>
      <c r="CU326" s="51">
        <f t="shared" ca="1" si="259"/>
        <v>-8719</v>
      </c>
      <c r="CV326" s="54">
        <f t="shared" ca="1" si="259"/>
        <v>-166</v>
      </c>
      <c r="CW326" s="25" t="s">
        <v>195</v>
      </c>
      <c r="CX326" s="55">
        <v>0.65</v>
      </c>
      <c r="CY326" s="55"/>
      <c r="CZ326" s="26" t="s">
        <v>227</v>
      </c>
      <c r="DA326" s="26" t="s">
        <v>227</v>
      </c>
      <c r="DB326" s="26" t="s">
        <v>227</v>
      </c>
      <c r="DC326" s="26" t="s">
        <v>227</v>
      </c>
      <c r="DD326" s="26" t="s">
        <v>227</v>
      </c>
      <c r="DE326" s="26" t="s">
        <v>227</v>
      </c>
      <c r="DF326" s="26" t="s">
        <v>227</v>
      </c>
      <c r="DG326" s="26" t="s">
        <v>227</v>
      </c>
      <c r="DH326" s="26" t="s">
        <v>227</v>
      </c>
      <c r="DI326" s="26" t="s">
        <v>227</v>
      </c>
      <c r="DJ326" s="26" t="s">
        <v>227</v>
      </c>
      <c r="DK326" s="26" t="s">
        <v>227</v>
      </c>
      <c r="DL326" s="27">
        <f t="shared" si="282"/>
        <v>46128.070520833302</v>
      </c>
      <c r="DM326" s="28">
        <f t="shared" ca="1" si="283"/>
        <v>1</v>
      </c>
      <c r="DN326" s="56">
        <f>_xlfn.XLOOKUP(B326,'[2]1. All Calls'!$R:$R,'[2]1. All Calls'!$A:$A,"",0)</f>
        <v>46053.070520833302</v>
      </c>
      <c r="DO326" s="57" t="str">
        <f ca="1">VLOOKUP(DM326,[1]Validation!$B$20:$C$25,2,0)</f>
        <v>Above 3 months</v>
      </c>
      <c r="DP326" s="58" t="str">
        <f>_xlfn.XLOOKUP(B326,'[1]Active AMCs- Dealer'!E:E,'[1]Active AMCs- Dealer'!L:L,"Not in AMC",0)</f>
        <v>Not in AMC</v>
      </c>
      <c r="DQ326" s="50" t="s">
        <v>238</v>
      </c>
      <c r="DR326" s="29" t="str">
        <f>_xlfn.XLOOKUP(B326,'[2]1. All Calls'!$R:$R,'[2]1. All Calls'!$F:$F,"",0)</f>
        <v>CC-01959447</v>
      </c>
      <c r="DS326" s="29" t="str">
        <f>_xlfn.XLOOKUP(B326,'[2]1. All Calls'!$R:$R,'[2]1. All Calls'!$AB:$AB,"",0)</f>
        <v>Sales call carried out for HMR update</v>
      </c>
      <c r="DT326" s="30">
        <f>_xlfn.XLOOKUP(DR326,'[2]1. All Calls'!$F:$F,'[2]1. All Calls'!$A:$A,"",0)</f>
        <v>46053.070520833302</v>
      </c>
      <c r="DU326" s="31">
        <f>_xlfn.XLOOKUP(DR326,'[2]1. All Calls'!$F:$F,'[2]1. All Calls'!$B:$B,"",0)</f>
        <v>6863</v>
      </c>
      <c r="DV326" s="31">
        <f>_xlfn.XLOOKUP(B326,[1]MDA_Assets!D:D,[1]MDA_Assets!N:N,"",0)</f>
        <v>4461</v>
      </c>
      <c r="DW326" s="31">
        <f>_xlfn.XLOOKUP(B326,[1]MDA_Assets!D:D,[1]MDA_Assets!O:O,"",0)</f>
        <v>2402</v>
      </c>
      <c r="DX326" s="32" t="str">
        <f>_xlfn.XLOOKUP(B326,[1]MDA_Assets!D:D,[1]MDA_Assets!Q:Q,"",0)</f>
        <v>XD</v>
      </c>
      <c r="DY326" s="33">
        <f>_xlfn.XLOOKUP(B326,[1]MDA_Assets!D:D,[1]MDA_Assets!R:R,"",0)</f>
        <v>45966</v>
      </c>
      <c r="DZ326" s="33">
        <f>_xlfn.XLOOKUP(B326,[1]MDA_Assets!D:D,[1]MDA_Assets!S:S,"",0)</f>
        <v>45966</v>
      </c>
      <c r="EA326" s="33">
        <f>_xlfn.XLOOKUP(B326,[1]MDA_Assets!D:D,[1]MDA_Assets!T:T,"",0)</f>
        <v>45966</v>
      </c>
      <c r="EB326" s="33">
        <f>_xlfn.XLOOKUP(B326,[1]MDA_Assets!D:D,[1]MDA_Assets!U:U,"",0)</f>
        <v>45854</v>
      </c>
      <c r="EC326" s="33">
        <f>_xlfn.XLOOKUP(B326,[1]MDA_Assets!D:D,[1]MDA_Assets!V:V,"",0)</f>
        <v>45854</v>
      </c>
      <c r="ED326" s="33">
        <f>_xlfn.XLOOKUP(B326,[1]MDA_Assets!D:D,[1]MDA_Assets!W:W,"",0)</f>
        <v>44944</v>
      </c>
      <c r="EE326" s="32" t="str">
        <f>_xlfn.XLOOKUP(B326,[1]MDA_Assets!D:D,[1]MDA_Assets!X:X,"",0)</f>
        <v>Yes</v>
      </c>
      <c r="EF326" s="33">
        <f>_xlfn.XLOOKUP(B326,[1]MDA_Assets!D:D,[1]MDA_Assets!Y:Y,"",0)</f>
        <v>0</v>
      </c>
      <c r="EG326" s="33">
        <f>_xlfn.XLOOKUP(B326,[1]MDA_Assets!D:D,[1]MDA_Assets!Z:Z,"",0)</f>
        <v>0</v>
      </c>
      <c r="EH326" s="33">
        <f>_xlfn.XLOOKUP(B326,[1]MDA_Assets!D:D,[1]MDA_Assets!AA:AA,"",0)</f>
        <v>0</v>
      </c>
      <c r="EI326" s="34">
        <f>_xlfn.XLOOKUP(B326,[1]MDA_Assets!D:D,[1]MDA_Assets!P:P,"",0)</f>
        <v>8</v>
      </c>
      <c r="EJ326" s="35" t="str">
        <f>_xlfn.XLOOKUP(B326,[1]MDA_Assets!D:D,[1]MDA_Assets!AB:AB,"",0)</f>
        <v>1304</v>
      </c>
      <c r="EK326" s="35" t="str">
        <f>_xlfn.XLOOKUP(B326,[1]MDA_Assets!D:D,[1]MDA_Assets!AC:AC,"",0)</f>
        <v>1304</v>
      </c>
      <c r="EL326" s="35" t="str">
        <f>_xlfn.XLOOKUP(B326,[1]MDA_Assets!D:D,[1]MDA_Assets!AD:AD,"",0)</f>
        <v>3304</v>
      </c>
      <c r="EM326" s="35" t="str">
        <f>_xlfn.XLOOKUP(B326,[1]MDA_Assets!D:D,[1]MDA_Assets!AE:AE,"",0)</f>
        <v>2410</v>
      </c>
      <c r="EN326" s="35" t="str">
        <f>_xlfn.XLOOKUP(B326,[1]MDA_Assets!D:D,[1]MDA_Assets!AF:AF,"",0)</f>
        <v>1137</v>
      </c>
      <c r="EO326" s="35" t="str">
        <f>_xlfn.XLOOKUP(B326,[1]MDA_Assets!D:D,[1]MDA_Assets!AG:AG,"",0)</f>
        <v>2410</v>
      </c>
      <c r="EP326" s="36">
        <f t="shared" si="249"/>
        <v>180</v>
      </c>
      <c r="EQ326" s="36">
        <f t="shared" si="249"/>
        <v>180</v>
      </c>
      <c r="ER326" s="36">
        <f t="shared" si="284"/>
        <v>365</v>
      </c>
      <c r="ES326" s="36">
        <f t="shared" si="285"/>
        <v>365</v>
      </c>
      <c r="ET326" s="36">
        <f t="shared" si="286"/>
        <v>730</v>
      </c>
      <c r="EU326" s="36">
        <f t="shared" si="287"/>
        <v>365</v>
      </c>
      <c r="EV326" s="36" t="str">
        <f t="shared" si="288"/>
        <v/>
      </c>
      <c r="EW326" s="36" t="str">
        <f t="shared" si="260"/>
        <v/>
      </c>
      <c r="EX326" s="36" t="str">
        <f t="shared" si="261"/>
        <v/>
      </c>
      <c r="EY326" s="36">
        <f t="shared" si="253"/>
        <v>5.81</v>
      </c>
      <c r="EZ326" s="36">
        <f t="shared" si="253"/>
        <v>5.81</v>
      </c>
      <c r="FA326" s="36">
        <f t="shared" si="253"/>
        <v>11.78</v>
      </c>
      <c r="FB326" s="36">
        <f t="shared" si="253"/>
        <v>11.78</v>
      </c>
      <c r="FC326" s="36">
        <f t="shared" si="253"/>
        <v>23.55</v>
      </c>
      <c r="FD326" s="36">
        <f t="shared" si="253"/>
        <v>11.78</v>
      </c>
      <c r="FE326" s="36" t="str">
        <f t="shared" si="252"/>
        <v/>
      </c>
      <c r="FF326" s="36" t="str">
        <f t="shared" si="252"/>
        <v/>
      </c>
      <c r="FG326" s="36" t="str">
        <f t="shared" si="252"/>
        <v/>
      </c>
      <c r="FH326" s="37" t="str" cm="1">
        <f t="array" ref="FH326">_xlfn.IFS(EY326="", "No Data", EY326&lt;0, "Negative/Future", EY326=0, "Zero Days", EY326&lt;=3, "&lt; 3 Months", EY326&lt;=6, "3 to 6 Months", EY326&lt;=9, "6 to 9 Months", EY326&lt;=12, "9 to 12 Months", EY326&lt;=15, "12 to 15 Months", EY326&lt;=18, "15 to 18 Months", EY326&lt;=24, "18 to 24 Months", EY326&gt;24, "&gt; 24 Months")</f>
        <v>3 to 6 Months</v>
      </c>
      <c r="FI326" s="37" t="str" cm="1">
        <f t="array" ref="FI326">_xlfn.IFS(EZ326="", "No Data", EZ326&lt;0, "Negative/Future", EZ326=0, "Zero Days", EZ326&lt;=3, "&lt; 3 Months", EZ326&lt;=6, "3 to 6 Months", EZ326&lt;=9, "6 to 9 Months", EZ326&lt;=12, "9 to 12 Months", EZ326&lt;=15, "12 to 15 Months", EZ326&lt;=18, "15 to 18 Months", EZ326&lt;=24, "18 to 24 Months", EZ326&gt;24, "&gt; 24 Months")</f>
        <v>3 to 6 Months</v>
      </c>
      <c r="FJ326" s="37" t="str" cm="1">
        <f t="array" ref="FJ326">_xlfn.IFS(FA326="", "No Data", FA326&lt;0, "Negative/Future", FA326=0, "Zero Days", FA326&lt;=3, "&lt; 3 Months", FA326&lt;=6, "3 to 6 Months", FA326&lt;=9, "6 to 9 Months", FA326&lt;=12, "9 to 12 Months", FA326&lt;=15, "12 to 15 Months", FA326&lt;=18, "15 to 18 Months", FA326&lt;=24, "18 to 24 Months", FA326&gt;24, "&gt; 24 Months")</f>
        <v>9 to 12 Months</v>
      </c>
      <c r="FK326" s="37" t="str" cm="1">
        <f t="array" ref="FK326">_xlfn.IFS(FB326="", "No Data", FB326&lt;0, "Negative/Future", FB326=0, "Zero Days", FB326&lt;=3, "&lt; 3 Months", FB326&lt;=6, "3 to 6 Months", FB326&lt;=9, "6 to 9 Months", FB326&lt;=12, "9 to 12 Months", FB326&lt;=15, "12 to 15 Months", FB326&lt;=18, "15 to 18 Months", FB326&lt;=24, "18 to 24 Months", FB326&gt;24, "&gt; 24 Months")</f>
        <v>9 to 12 Months</v>
      </c>
      <c r="FL326" s="37" t="str" cm="1">
        <f t="array" ref="FL326">_xlfn.IFS(FC326="", "No Data", FC326&lt;0, "Negative/Future", FC326=0, "Zero Days", FC326&lt;=3, "&lt; 3 Months", FC326&lt;=6, "3 to 6 Months", FC326&lt;=9, "6 to 9 Months", FC326&lt;=12, "9 to 12 Months", FC326&lt;=15, "12 to 15 Months", FC326&lt;=18, "15 to 18 Months", FC326&lt;=24, "18 to 24 Months", FC326&gt;24, "&gt; 24 Months")</f>
        <v>18 to 24 Months</v>
      </c>
      <c r="FM326" s="37" t="str" cm="1">
        <f t="array" ref="FM326">_xlfn.IFS(FD326="", "No Data", FD326&lt;0, "Negative/Future", FD326=0, "Zero Days", FD326&lt;=3, "&lt; 3 Months", FD326&lt;=6, "3 to 6 Months", FD326&lt;=9, "6 to 9 Months", FD326&lt;=12, "9 to 12 Months", FD326&lt;=15, "12 to 15 Months", FD326&lt;=18, "15 to 18 Months", FD326&lt;=24, "18 to 24 Months", FD326&gt;24, "&gt; 24 Months")</f>
        <v>9 to 12 Months</v>
      </c>
      <c r="FN326" s="37" t="str" cm="1">
        <f t="array" ref="FN326">_xlfn.IFS(FE326="", "No Data", FE326&lt;0, "Negative/Future", FE326=0, "Zero Days", FE326&lt;=3, "&lt; 3 Months", FE326&lt;=6, "3 to 6 Months", FE326&lt;=9, "6 to 9 Months", FE326&lt;=12, "9 to 12 Months", FE326&lt;=15, "12 to 15 Months", FE326&lt;=18, "15 to 18 Months", FE326&lt;=24, "18 to 24 Months", FE326&gt;24, "&gt; 24 Months")</f>
        <v>No Data</v>
      </c>
      <c r="FO326" s="37" t="str" cm="1">
        <f t="array" ref="FO326">_xlfn.IFS(FG326="", "No Data", FG326&lt;0, "Negative/Future", FG326=0, "Zero Days", FG326&lt;=3, "&lt; 3 Months", FG326&lt;=6, "3 to 6 Months", FG326&lt;=9, "6 to 9 Months", FG326&lt;=12, "9 to 12 Months", FG326&lt;=15, "12 to 15 Months", FG326&lt;=18, "15 to 18 Months", FG326&lt;=24, "18 to 24 Months", FG326&gt;24, "&gt; 24 Months")</f>
        <v>No Data</v>
      </c>
      <c r="FP326" s="37" t="str" cm="1">
        <f t="array" ref="FP326">_xlfn.IFS(FF326="", "No Data", FF326&lt;0, "Negative/Future", FF326=0, "Zero Days", FF326&lt;=3, "&lt; 3 Months", FF326&lt;=6, "3 to 6 Months", FF326&lt;=9, "6 to 9 Months", FF326&lt;=12, "9 to 12 Months", FF326&lt;=15, "12 to 15 Months", FF326&lt;=18, "15 to 18 Months", FF326&lt;=24, "18 to 24 Months", FF326&gt;24, "&gt; 24 Months")</f>
        <v>No Data</v>
      </c>
      <c r="FQ326" s="29" t="s">
        <v>1572</v>
      </c>
      <c r="FR326" s="29">
        <v>6201883447</v>
      </c>
      <c r="FS326" s="38" t="str">
        <f>VLOOKUP(_xlfn.XLOOKUP(B326,[1]MDA_Assets!D:D,[1]MDA_Assets!I:I,"",0),[1]Validation!$B$1:$C$8,2,0)</f>
        <v>B</v>
      </c>
      <c r="FT326" s="38" t="s">
        <v>202</v>
      </c>
      <c r="FU326" s="31" t="str">
        <f>_xlfn.XLOOKUP(B326,[1]MDA_Assets!D:D,[1]MDA_Assets!X:X,"",0)</f>
        <v>Yes</v>
      </c>
      <c r="FV326" s="39">
        <v>1</v>
      </c>
      <c r="FW326" s="39">
        <v>2</v>
      </c>
      <c r="FX326" s="39">
        <v>0</v>
      </c>
      <c r="FY326" s="39">
        <v>6</v>
      </c>
      <c r="FZ326" s="40">
        <f t="shared" si="250"/>
        <v>46146</v>
      </c>
      <c r="GA326" s="40">
        <f t="shared" si="250"/>
        <v>46146</v>
      </c>
      <c r="GB326" s="40">
        <f t="shared" si="262"/>
        <v>46331</v>
      </c>
      <c r="GC326" s="40">
        <f t="shared" si="263"/>
        <v>46219</v>
      </c>
      <c r="GD326" s="40">
        <f t="shared" si="264"/>
        <v>46584</v>
      </c>
      <c r="GE326" s="40">
        <f t="shared" si="265"/>
        <v>45309</v>
      </c>
      <c r="GF326" s="40" t="str">
        <f t="shared" si="251"/>
        <v/>
      </c>
      <c r="GG326" s="40" t="str">
        <f t="shared" si="251"/>
        <v/>
      </c>
      <c r="GH326" s="40" t="str">
        <f t="shared" si="251"/>
        <v/>
      </c>
      <c r="GI326" s="39">
        <f t="shared" si="289"/>
        <v>1</v>
      </c>
      <c r="GJ326" s="39">
        <f t="shared" si="290"/>
        <v>0</v>
      </c>
      <c r="GK326" s="39">
        <f t="shared" si="291"/>
        <v>0</v>
      </c>
      <c r="GL326" s="39">
        <f t="shared" si="292"/>
        <v>5</v>
      </c>
    </row>
    <row r="327" spans="1:194" x14ac:dyDescent="0.25">
      <c r="A327" s="19">
        <v>361</v>
      </c>
      <c r="B327" s="43" t="s">
        <v>1573</v>
      </c>
      <c r="C327" s="43" t="s">
        <v>186</v>
      </c>
      <c r="D327" s="43" t="s">
        <v>187</v>
      </c>
      <c r="E327" s="43" t="s">
        <v>339</v>
      </c>
      <c r="F327" s="43" t="s">
        <v>488</v>
      </c>
      <c r="G327" s="43" t="s">
        <v>243</v>
      </c>
      <c r="H327" s="43" t="s">
        <v>291</v>
      </c>
      <c r="I327" s="43" t="s">
        <v>192</v>
      </c>
      <c r="J327" s="44">
        <f t="shared" si="266"/>
        <v>45495.520833333336</v>
      </c>
      <c r="K327" s="44">
        <v>45131.520833333336</v>
      </c>
      <c r="L327" s="44">
        <v>45084</v>
      </c>
      <c r="M327" s="43" t="s">
        <v>2458</v>
      </c>
      <c r="N327" s="43" t="s">
        <v>193</v>
      </c>
      <c r="O327" s="44">
        <v>46052.308055555557</v>
      </c>
      <c r="P327" s="43">
        <v>15395</v>
      </c>
      <c r="Q327" s="43">
        <v>7544</v>
      </c>
      <c r="R327" s="43">
        <v>7851</v>
      </c>
      <c r="S327" s="43" t="s">
        <v>194</v>
      </c>
      <c r="T327" s="44">
        <v>45774.770833333336</v>
      </c>
      <c r="U327" s="44">
        <v>46033.770833333336</v>
      </c>
      <c r="V327" s="44">
        <v>46033.770833333336</v>
      </c>
      <c r="W327" s="44">
        <v>45771.770833333336</v>
      </c>
      <c r="X327" s="44">
        <v>45774.770833333336</v>
      </c>
      <c r="Y327" s="44">
        <v>45561.770833333336</v>
      </c>
      <c r="Z327" s="43" t="s">
        <v>199</v>
      </c>
      <c r="AA327" s="43"/>
      <c r="AB327" s="43"/>
      <c r="AC327" s="43"/>
      <c r="AD327" s="43"/>
      <c r="AE327" s="43">
        <v>8</v>
      </c>
      <c r="AF327" s="43" t="s">
        <v>2459</v>
      </c>
      <c r="AG327" s="43" t="s">
        <v>2459</v>
      </c>
      <c r="AH327" s="43" t="s">
        <v>2460</v>
      </c>
      <c r="AI327" s="43" t="s">
        <v>2460</v>
      </c>
      <c r="AJ327" s="43" t="s">
        <v>2461</v>
      </c>
      <c r="AK327" s="43" t="s">
        <v>2460</v>
      </c>
      <c r="AL327" s="47">
        <v>46398</v>
      </c>
      <c r="AM327" s="47">
        <v>46213</v>
      </c>
      <c r="AN327" s="47">
        <v>46409</v>
      </c>
      <c r="AO327" s="47">
        <v>46409</v>
      </c>
      <c r="AP327" s="49">
        <v>46195</v>
      </c>
      <c r="AQ327" s="46">
        <v>46139</v>
      </c>
      <c r="AR327" s="48"/>
      <c r="AS327" s="48"/>
      <c r="AT327" s="48"/>
      <c r="AU327" s="43">
        <v>1</v>
      </c>
      <c r="AV327" s="43">
        <v>0</v>
      </c>
      <c r="AW327" s="43">
        <v>1</v>
      </c>
      <c r="AX327" s="51" t="s">
        <v>237</v>
      </c>
      <c r="AY327" s="51" t="s">
        <v>237</v>
      </c>
      <c r="AZ327" s="51" t="s">
        <v>198</v>
      </c>
      <c r="BA327" s="20">
        <f t="shared" ca="1" si="257"/>
        <v>0</v>
      </c>
      <c r="BB327" s="20">
        <f t="shared" ca="1" si="257"/>
        <v>0</v>
      </c>
      <c r="BC327" s="20">
        <f t="shared" ca="1" si="257"/>
        <v>0</v>
      </c>
      <c r="BD327" s="20">
        <f t="shared" ca="1" si="254"/>
        <v>0</v>
      </c>
      <c r="BE327" s="20">
        <f t="shared" ca="1" si="254"/>
        <v>1</v>
      </c>
      <c r="BF327" s="20">
        <f t="shared" ca="1" si="254"/>
        <v>1</v>
      </c>
      <c r="BG327" s="21" t="str">
        <f t="shared" ca="1" si="241"/>
        <v/>
      </c>
      <c r="BH327" s="21" t="str">
        <f t="shared" ca="1" si="241"/>
        <v/>
      </c>
      <c r="BI327" s="21" t="str">
        <f t="shared" ca="1" si="241"/>
        <v/>
      </c>
      <c r="BJ327" s="22">
        <f t="shared" ca="1" si="267"/>
        <v>2</v>
      </c>
      <c r="BK327" s="21">
        <f t="shared" si="268"/>
        <v>8</v>
      </c>
      <c r="BL327" s="22">
        <f t="shared" ca="1" si="269"/>
        <v>16385</v>
      </c>
      <c r="BM327" s="22">
        <f t="shared" ca="1" si="270"/>
        <v>8029</v>
      </c>
      <c r="BN327" s="23">
        <f t="shared" ca="1" si="271"/>
        <v>8356</v>
      </c>
      <c r="BO327" s="24">
        <f t="shared" ca="1" si="272"/>
        <v>990</v>
      </c>
      <c r="BP327" s="51" t="str">
        <f>_xlfn.XLOOKUP(E327,[1]Validation!E:E,[1]Validation!F:F,"")</f>
        <v>EG55</v>
      </c>
      <c r="BQ327" s="51" t="str">
        <f>_xlfn.XLOOKUP(BP327,[1]Validation!F:F,[1]Validation!G:G,"")</f>
        <v>EG55 to EG75</v>
      </c>
      <c r="BR327" s="52" t="str">
        <f>VLOOKUP(G327,[1]Validation!$B$1:$C$9,2,0)</f>
        <v>A</v>
      </c>
      <c r="BS327" s="51">
        <f t="shared" ca="1" si="273"/>
        <v>34</v>
      </c>
      <c r="BT327" s="53">
        <f>_xlfn.XLOOKUP(B327,'[2]1. All Calls'!$R:$R,'[2]1. All Calls'!$A:$A,"",0)</f>
        <v>46052.5367708333</v>
      </c>
      <c r="BU327" s="51" t="str">
        <f>_xlfn.XLOOKUP(B327,'[2]1. All Calls'!$R:$R,'[2]1. All Calls'!$F:$F,"",0)</f>
        <v>CC-01958657</v>
      </c>
      <c r="BV327" s="51" t="str">
        <f>_xlfn.XLOOKUP(B327,'[2]1. All Calls'!$R:$R,'[2]1. All Calls'!$J:$J,"",0)</f>
        <v>Sales Call</v>
      </c>
      <c r="BW327" s="53">
        <f>_xlfn.XLOOKUP(B327,'[2]Sch Calls'!$R:$R,'[2]Sch Calls'!$A:$A,"",0)</f>
        <v>45775.499259259297</v>
      </c>
      <c r="BX327" s="51">
        <f>_xlfn.XLOOKUP(B327,'[2]Sch Calls'!$R:$R,'[2]Sch Calls'!$B:$B,"",0)</f>
        <v>12256</v>
      </c>
      <c r="BY327" s="51" t="str">
        <f t="shared" si="247"/>
        <v>11-Jul-26</v>
      </c>
      <c r="BZ327" s="51" t="str">
        <f t="shared" si="247"/>
        <v>11-Jul-26</v>
      </c>
      <c r="CA327" s="51" t="str">
        <f t="shared" si="274"/>
        <v>28-Jan-26</v>
      </c>
      <c r="CB327" s="51" t="str">
        <f t="shared" si="275"/>
        <v>23-Oct-26</v>
      </c>
      <c r="CC327" s="51" t="str">
        <f t="shared" si="276"/>
        <v>27-Sep-26</v>
      </c>
      <c r="CD327" s="51" t="str">
        <f t="shared" si="277"/>
        <v>28-Apr-26</v>
      </c>
      <c r="CE327" s="51">
        <f t="shared" ca="1" si="248"/>
        <v>142</v>
      </c>
      <c r="CF327" s="51">
        <f t="shared" ca="1" si="248"/>
        <v>142</v>
      </c>
      <c r="CG327" s="51">
        <f t="shared" ca="1" si="278"/>
        <v>401</v>
      </c>
      <c r="CH327" s="51">
        <f t="shared" ca="1" si="279"/>
        <v>404</v>
      </c>
      <c r="CI327" s="51">
        <f t="shared" ca="1" si="280"/>
        <v>614</v>
      </c>
      <c r="CJ327" s="51">
        <f t="shared" ca="1" si="281"/>
        <v>401</v>
      </c>
      <c r="CK327" s="51">
        <f t="shared" ca="1" si="258"/>
        <v>1136</v>
      </c>
      <c r="CL327" s="51">
        <f t="shared" ca="1" si="258"/>
        <v>1136</v>
      </c>
      <c r="CM327" s="51">
        <f t="shared" ca="1" si="258"/>
        <v>3208</v>
      </c>
      <c r="CN327" s="51">
        <f t="shared" ca="1" si="258"/>
        <v>3232</v>
      </c>
      <c r="CO327" s="51">
        <f t="shared" ca="1" si="258"/>
        <v>4912</v>
      </c>
      <c r="CP327" s="51">
        <f t="shared" ca="1" si="258"/>
        <v>3208</v>
      </c>
      <c r="CQ327" s="51">
        <f t="shared" ca="1" si="259"/>
        <v>2833</v>
      </c>
      <c r="CR327" s="51">
        <f t="shared" ca="1" si="259"/>
        <v>2833</v>
      </c>
      <c r="CS327" s="51">
        <f t="shared" ca="1" si="259"/>
        <v>-347</v>
      </c>
      <c r="CT327" s="51">
        <f t="shared" ca="1" si="259"/>
        <v>-371</v>
      </c>
      <c r="CU327" s="51">
        <f t="shared" ca="1" si="259"/>
        <v>-3765</v>
      </c>
      <c r="CV327" s="54">
        <f t="shared" ca="1" si="259"/>
        <v>-347</v>
      </c>
      <c r="CW327" s="25" t="s">
        <v>195</v>
      </c>
      <c r="CX327" s="55">
        <v>0.49</v>
      </c>
      <c r="CY327" s="55"/>
      <c r="CZ327" s="26" t="s">
        <v>227</v>
      </c>
      <c r="DA327" s="26" t="s">
        <v>227</v>
      </c>
      <c r="DB327" s="26" t="s">
        <v>227</v>
      </c>
      <c r="DC327" s="26" t="s">
        <v>227</v>
      </c>
      <c r="DD327" s="26" t="s">
        <v>227</v>
      </c>
      <c r="DE327" s="26" t="s">
        <v>227</v>
      </c>
      <c r="DF327" s="26" t="s">
        <v>227</v>
      </c>
      <c r="DG327" s="26" t="s">
        <v>227</v>
      </c>
      <c r="DH327" s="26" t="s">
        <v>227</v>
      </c>
      <c r="DI327" s="26" t="s">
        <v>227</v>
      </c>
      <c r="DJ327" s="26" t="s">
        <v>227</v>
      </c>
      <c r="DK327" s="26" t="s">
        <v>227</v>
      </c>
      <c r="DL327" s="27">
        <f t="shared" si="282"/>
        <v>46127.5367708333</v>
      </c>
      <c r="DM327" s="28">
        <f t="shared" ca="1" si="283"/>
        <v>1</v>
      </c>
      <c r="DN327" s="56">
        <f>_xlfn.XLOOKUP(B327,'[2]1. All Calls'!$R:$R,'[2]1. All Calls'!$A:$A,"",0)</f>
        <v>46052.5367708333</v>
      </c>
      <c r="DO327" s="57" t="str">
        <f ca="1">VLOOKUP(DM327,[1]Validation!$B$20:$C$25,2,0)</f>
        <v>Above 3 months</v>
      </c>
      <c r="DP327" s="58" t="str">
        <f>_xlfn.XLOOKUP(B327,'[1]Active AMCs- Dealer'!E:E,'[1]Active AMCs- Dealer'!L:L,"Not in AMC",0)</f>
        <v>Not in AMC</v>
      </c>
      <c r="DQ327" s="50" t="s">
        <v>238</v>
      </c>
      <c r="DR327" s="29" t="str">
        <f>_xlfn.XLOOKUP(B327,'[2]1. All Calls'!$R:$R,'[2]1. All Calls'!$F:$F,"",0)</f>
        <v>CC-01958657</v>
      </c>
      <c r="DS327" s="29" t="str">
        <f>_xlfn.XLOOKUP(B327,'[2]1. All Calls'!$R:$R,'[2]1. All Calls'!$AB:$AB,"",0)</f>
        <v>Sales call carried out for HMR update</v>
      </c>
      <c r="DT327" s="30">
        <f>_xlfn.XLOOKUP(DR327,'[2]1. All Calls'!$F:$F,'[2]1. All Calls'!$A:$A,"",0)</f>
        <v>46052.5367708333</v>
      </c>
      <c r="DU327" s="31">
        <f>_xlfn.XLOOKUP(DR327,'[2]1. All Calls'!$F:$F,'[2]1. All Calls'!$B:$B,"",0)</f>
        <v>15395</v>
      </c>
      <c r="DV327" s="31">
        <f>_xlfn.XLOOKUP(B327,[1]MDA_Assets!D:D,[1]MDA_Assets!N:N,"",0)</f>
        <v>7544</v>
      </c>
      <c r="DW327" s="31">
        <f>_xlfn.XLOOKUP(B327,[1]MDA_Assets!D:D,[1]MDA_Assets!O:O,"",0)</f>
        <v>7851</v>
      </c>
      <c r="DX327" s="32" t="str">
        <f>_xlfn.XLOOKUP(B327,[1]MDA_Assets!D:D,[1]MDA_Assets!Q:Q,"",0)</f>
        <v>Synthetic</v>
      </c>
      <c r="DY327" s="33">
        <f>_xlfn.XLOOKUP(B327,[1]MDA_Assets!D:D,[1]MDA_Assets!R:R,"",0)</f>
        <v>45775</v>
      </c>
      <c r="DZ327" s="33">
        <f>_xlfn.XLOOKUP(B327,[1]MDA_Assets!D:D,[1]MDA_Assets!S:S,"",0)</f>
        <v>46034</v>
      </c>
      <c r="EA327" s="33">
        <f>_xlfn.XLOOKUP(B327,[1]MDA_Assets!D:D,[1]MDA_Assets!T:T,"",0)</f>
        <v>46034</v>
      </c>
      <c r="EB327" s="33">
        <f>_xlfn.XLOOKUP(B327,[1]MDA_Assets!D:D,[1]MDA_Assets!U:U,"",0)</f>
        <v>45772</v>
      </c>
      <c r="EC327" s="33">
        <f>_xlfn.XLOOKUP(B327,[1]MDA_Assets!D:D,[1]MDA_Assets!V:V,"",0)</f>
        <v>45775</v>
      </c>
      <c r="ED327" s="33">
        <f>_xlfn.XLOOKUP(B327,[1]MDA_Assets!D:D,[1]MDA_Assets!W:W,"",0)</f>
        <v>45562</v>
      </c>
      <c r="EE327" s="32" t="str">
        <f>_xlfn.XLOOKUP(B327,[1]MDA_Assets!D:D,[1]MDA_Assets!X:X,"",0)</f>
        <v>Yes</v>
      </c>
      <c r="EF327" s="33">
        <f>_xlfn.XLOOKUP(B327,[1]MDA_Assets!D:D,[1]MDA_Assets!Y:Y,"",0)</f>
        <v>0</v>
      </c>
      <c r="EG327" s="33">
        <f>_xlfn.XLOOKUP(B327,[1]MDA_Assets!D:D,[1]MDA_Assets!Z:Z,"",0)</f>
        <v>0</v>
      </c>
      <c r="EH327" s="33">
        <f>_xlfn.XLOOKUP(B327,[1]MDA_Assets!D:D,[1]MDA_Assets!AA:AA,"",0)</f>
        <v>0</v>
      </c>
      <c r="EI327" s="34">
        <f>_xlfn.XLOOKUP(B327,[1]MDA_Assets!D:D,[1]MDA_Assets!P:P,"",0)</f>
        <v>8</v>
      </c>
      <c r="EJ327" s="35" t="str">
        <f>_xlfn.XLOOKUP(B327,[1]MDA_Assets!D:D,[1]MDA_Assets!AB:AB,"",0)</f>
        <v>3969</v>
      </c>
      <c r="EK327" s="35" t="str">
        <f>_xlfn.XLOOKUP(B327,[1]MDA_Assets!D:D,[1]MDA_Assets!AC:AC,"",0)</f>
        <v>3969</v>
      </c>
      <c r="EL327" s="35" t="str">
        <f>_xlfn.XLOOKUP(B327,[1]MDA_Assets!D:D,[1]MDA_Assets!AD:AD,"",0)</f>
        <v>2861</v>
      </c>
      <c r="EM327" s="35" t="str">
        <f>_xlfn.XLOOKUP(B327,[1]MDA_Assets!D:D,[1]MDA_Assets!AE:AE,"",0)</f>
        <v>2861</v>
      </c>
      <c r="EN327" s="35" t="str">
        <f>_xlfn.XLOOKUP(B327,[1]MDA_Assets!D:D,[1]MDA_Assets!AF:AF,"",0)</f>
        <v>1147</v>
      </c>
      <c r="EO327" s="35" t="str">
        <f>_xlfn.XLOOKUP(B327,[1]MDA_Assets!D:D,[1]MDA_Assets!AG:AG,"",0)</f>
        <v>2861</v>
      </c>
      <c r="EP327" s="36">
        <f t="shared" si="249"/>
        <v>365</v>
      </c>
      <c r="EQ327" s="36">
        <f t="shared" si="249"/>
        <v>180</v>
      </c>
      <c r="ER327" s="36">
        <f t="shared" si="284"/>
        <v>635</v>
      </c>
      <c r="ES327" s="36">
        <f t="shared" si="285"/>
        <v>638</v>
      </c>
      <c r="ET327" s="36">
        <f t="shared" si="286"/>
        <v>634</v>
      </c>
      <c r="EU327" s="36">
        <f t="shared" si="287"/>
        <v>365</v>
      </c>
      <c r="EV327" s="36" t="str">
        <f t="shared" si="288"/>
        <v/>
      </c>
      <c r="EW327" s="36" t="str">
        <f t="shared" si="260"/>
        <v/>
      </c>
      <c r="EX327" s="36" t="str">
        <f t="shared" si="261"/>
        <v/>
      </c>
      <c r="EY327" s="36">
        <f t="shared" si="253"/>
        <v>11.78</v>
      </c>
      <c r="EZ327" s="36">
        <f t="shared" si="253"/>
        <v>5.81</v>
      </c>
      <c r="FA327" s="36">
        <f t="shared" si="253"/>
        <v>20.490000000000002</v>
      </c>
      <c r="FB327" s="36">
        <f t="shared" si="253"/>
        <v>20.59</v>
      </c>
      <c r="FC327" s="36">
        <f t="shared" si="253"/>
        <v>20.46</v>
      </c>
      <c r="FD327" s="36">
        <f t="shared" si="253"/>
        <v>11.78</v>
      </c>
      <c r="FE327" s="36" t="str">
        <f t="shared" si="252"/>
        <v/>
      </c>
      <c r="FF327" s="36" t="str">
        <f t="shared" si="252"/>
        <v/>
      </c>
      <c r="FG327" s="36" t="str">
        <f t="shared" si="252"/>
        <v/>
      </c>
      <c r="FH327" s="37" t="str" cm="1">
        <f t="array" ref="FH327">_xlfn.IFS(EY327="", "No Data", EY327&lt;0, "Negative/Future", EY327=0, "Zero Days", EY327&lt;=3, "&lt; 3 Months", EY327&lt;=6, "3 to 6 Months", EY327&lt;=9, "6 to 9 Months", EY327&lt;=12, "9 to 12 Months", EY327&lt;=15, "12 to 15 Months", EY327&lt;=18, "15 to 18 Months", EY327&lt;=24, "18 to 24 Months", EY327&gt;24, "&gt; 24 Months")</f>
        <v>9 to 12 Months</v>
      </c>
      <c r="FI327" s="37" t="str" cm="1">
        <f t="array" ref="FI327">_xlfn.IFS(EZ327="", "No Data", EZ327&lt;0, "Negative/Future", EZ327=0, "Zero Days", EZ327&lt;=3, "&lt; 3 Months", EZ327&lt;=6, "3 to 6 Months", EZ327&lt;=9, "6 to 9 Months", EZ327&lt;=12, "9 to 12 Months", EZ327&lt;=15, "12 to 15 Months", EZ327&lt;=18, "15 to 18 Months", EZ327&lt;=24, "18 to 24 Months", EZ327&gt;24, "&gt; 24 Months")</f>
        <v>3 to 6 Months</v>
      </c>
      <c r="FJ327" s="37" t="str" cm="1">
        <f t="array" ref="FJ327">_xlfn.IFS(FA327="", "No Data", FA327&lt;0, "Negative/Future", FA327=0, "Zero Days", FA327&lt;=3, "&lt; 3 Months", FA327&lt;=6, "3 to 6 Months", FA327&lt;=9, "6 to 9 Months", FA327&lt;=12, "9 to 12 Months", FA327&lt;=15, "12 to 15 Months", FA327&lt;=18, "15 to 18 Months", FA327&lt;=24, "18 to 24 Months", FA327&gt;24, "&gt; 24 Months")</f>
        <v>18 to 24 Months</v>
      </c>
      <c r="FK327" s="37" t="str" cm="1">
        <f t="array" ref="FK327">_xlfn.IFS(FB327="", "No Data", FB327&lt;0, "Negative/Future", FB327=0, "Zero Days", FB327&lt;=3, "&lt; 3 Months", FB327&lt;=6, "3 to 6 Months", FB327&lt;=9, "6 to 9 Months", FB327&lt;=12, "9 to 12 Months", FB327&lt;=15, "12 to 15 Months", FB327&lt;=18, "15 to 18 Months", FB327&lt;=24, "18 to 24 Months", FB327&gt;24, "&gt; 24 Months")</f>
        <v>18 to 24 Months</v>
      </c>
      <c r="FL327" s="37" t="str" cm="1">
        <f t="array" ref="FL327">_xlfn.IFS(FC327="", "No Data", FC327&lt;0, "Negative/Future", FC327=0, "Zero Days", FC327&lt;=3, "&lt; 3 Months", FC327&lt;=6, "3 to 6 Months", FC327&lt;=9, "6 to 9 Months", FC327&lt;=12, "9 to 12 Months", FC327&lt;=15, "12 to 15 Months", FC327&lt;=18, "15 to 18 Months", FC327&lt;=24, "18 to 24 Months", FC327&gt;24, "&gt; 24 Months")</f>
        <v>18 to 24 Months</v>
      </c>
      <c r="FM327" s="37" t="str" cm="1">
        <f t="array" ref="FM327">_xlfn.IFS(FD327="", "No Data", FD327&lt;0, "Negative/Future", FD327=0, "Zero Days", FD327&lt;=3, "&lt; 3 Months", FD327&lt;=6, "3 to 6 Months", FD327&lt;=9, "6 to 9 Months", FD327&lt;=12, "9 to 12 Months", FD327&lt;=15, "12 to 15 Months", FD327&lt;=18, "15 to 18 Months", FD327&lt;=24, "18 to 24 Months", FD327&gt;24, "&gt; 24 Months")</f>
        <v>9 to 12 Months</v>
      </c>
      <c r="FN327" s="37" t="str" cm="1">
        <f t="array" ref="FN327">_xlfn.IFS(FE327="", "No Data", FE327&lt;0, "Negative/Future", FE327=0, "Zero Days", FE327&lt;=3, "&lt; 3 Months", FE327&lt;=6, "3 to 6 Months", FE327&lt;=9, "6 to 9 Months", FE327&lt;=12, "9 to 12 Months", FE327&lt;=15, "12 to 15 Months", FE327&lt;=18, "15 to 18 Months", FE327&lt;=24, "18 to 24 Months", FE327&gt;24, "&gt; 24 Months")</f>
        <v>No Data</v>
      </c>
      <c r="FO327" s="37" t="str" cm="1">
        <f t="array" ref="FO327">_xlfn.IFS(FG327="", "No Data", FG327&lt;0, "Negative/Future", FG327=0, "Zero Days", FG327&lt;=3, "&lt; 3 Months", FG327&lt;=6, "3 to 6 Months", FG327&lt;=9, "6 to 9 Months", FG327&lt;=12, "9 to 12 Months", FG327&lt;=15, "12 to 15 Months", FG327&lt;=18, "15 to 18 Months", FG327&lt;=24, "18 to 24 Months", FG327&gt;24, "&gt; 24 Months")</f>
        <v>No Data</v>
      </c>
      <c r="FP327" s="37" t="str" cm="1">
        <f t="array" ref="FP327">_xlfn.IFS(FF327="", "No Data", FF327&lt;0, "Negative/Future", FF327=0, "Zero Days", FF327&lt;=3, "&lt; 3 Months", FF327&lt;=6, "3 to 6 Months", FF327&lt;=9, "6 to 9 Months", FF327&lt;=12, "9 to 12 Months", FF327&lt;=15, "12 to 15 Months", FF327&lt;=18, "15 to 18 Months", FF327&lt;=24, "18 to 24 Months", FF327&gt;24, "&gt; 24 Months")</f>
        <v>No Data</v>
      </c>
      <c r="FQ327" s="29" t="s">
        <v>1041</v>
      </c>
      <c r="FR327" s="29">
        <v>8797891051</v>
      </c>
      <c r="FS327" s="38" t="str">
        <f>VLOOKUP(_xlfn.XLOOKUP(B327,[1]MDA_Assets!D:D,[1]MDA_Assets!I:I,"",0),[1]Validation!$B$1:$C$8,2,0)</f>
        <v>A</v>
      </c>
      <c r="FT327" s="38" t="s">
        <v>296</v>
      </c>
      <c r="FU327" s="31" t="str">
        <f>_xlfn.XLOOKUP(B327,[1]MDA_Assets!D:D,[1]MDA_Assets!X:X,"",0)</f>
        <v>Yes</v>
      </c>
      <c r="FV327" s="39">
        <v>1</v>
      </c>
      <c r="FW327" s="39">
        <v>0</v>
      </c>
      <c r="FX327" s="39">
        <v>1</v>
      </c>
      <c r="FY327" s="39">
        <v>7</v>
      </c>
      <c r="FZ327" s="40">
        <f t="shared" si="250"/>
        <v>46399</v>
      </c>
      <c r="GA327" s="40">
        <f t="shared" si="250"/>
        <v>46214</v>
      </c>
      <c r="GB327" s="40">
        <f t="shared" si="262"/>
        <v>46410</v>
      </c>
      <c r="GC327" s="40">
        <f t="shared" si="263"/>
        <v>46410</v>
      </c>
      <c r="GD327" s="40">
        <f t="shared" si="264"/>
        <v>46409</v>
      </c>
      <c r="GE327" s="40">
        <f t="shared" si="265"/>
        <v>45927</v>
      </c>
      <c r="GF327" s="40" t="str">
        <f t="shared" si="251"/>
        <v/>
      </c>
      <c r="GG327" s="40" t="str">
        <f t="shared" si="251"/>
        <v/>
      </c>
      <c r="GH327" s="40" t="str">
        <f t="shared" si="251"/>
        <v/>
      </c>
      <c r="GI327" s="39">
        <f t="shared" si="289"/>
        <v>1</v>
      </c>
      <c r="GJ327" s="39">
        <f t="shared" si="290"/>
        <v>0</v>
      </c>
      <c r="GK327" s="39">
        <f t="shared" si="291"/>
        <v>0</v>
      </c>
      <c r="GL327" s="39">
        <f t="shared" si="292"/>
        <v>5</v>
      </c>
    </row>
    <row r="328" spans="1:194" x14ac:dyDescent="0.25">
      <c r="A328" s="19">
        <v>362</v>
      </c>
      <c r="B328" s="43" t="s">
        <v>1575</v>
      </c>
      <c r="C328" s="43" t="s">
        <v>254</v>
      </c>
      <c r="D328" s="43" t="s">
        <v>241</v>
      </c>
      <c r="E328" s="43" t="s">
        <v>346</v>
      </c>
      <c r="F328" s="43" t="s">
        <v>313</v>
      </c>
      <c r="G328" s="43" t="s">
        <v>190</v>
      </c>
      <c r="H328" s="43" t="s">
        <v>277</v>
      </c>
      <c r="I328" s="43" t="s">
        <v>192</v>
      </c>
      <c r="J328" s="44">
        <f t="shared" si="266"/>
        <v>45719.583333333336</v>
      </c>
      <c r="K328" s="44">
        <v>45355.583333333336</v>
      </c>
      <c r="L328" s="44">
        <v>45093</v>
      </c>
      <c r="M328" s="43" t="s">
        <v>2462</v>
      </c>
      <c r="N328" s="43" t="s">
        <v>193</v>
      </c>
      <c r="O328" s="44">
        <v>46052.392118055555</v>
      </c>
      <c r="P328" s="43">
        <v>3410</v>
      </c>
      <c r="Q328" s="43">
        <v>2796</v>
      </c>
      <c r="R328" s="43">
        <v>614</v>
      </c>
      <c r="S328" s="43" t="s">
        <v>206</v>
      </c>
      <c r="T328" s="44">
        <v>45803.770833333336</v>
      </c>
      <c r="U328" s="44">
        <v>45803.770833333336</v>
      </c>
      <c r="V328" s="44">
        <v>45803.770833333336</v>
      </c>
      <c r="W328" s="44">
        <v>45803.770833333336</v>
      </c>
      <c r="X328" s="44">
        <v>46031.770833333336</v>
      </c>
      <c r="Y328" s="44">
        <v>45803.770833333336</v>
      </c>
      <c r="Z328" s="43" t="s">
        <v>199</v>
      </c>
      <c r="AA328" s="43"/>
      <c r="AB328" s="43"/>
      <c r="AC328" s="43"/>
      <c r="AD328" s="43"/>
      <c r="AE328" s="43">
        <v>6</v>
      </c>
      <c r="AF328" s="43" t="s">
        <v>1167</v>
      </c>
      <c r="AG328" s="43" t="s">
        <v>1167</v>
      </c>
      <c r="AH328" s="43" t="s">
        <v>2463</v>
      </c>
      <c r="AI328" s="43" t="s">
        <v>2463</v>
      </c>
      <c r="AJ328" s="43" t="s">
        <v>2464</v>
      </c>
      <c r="AK328" s="43" t="s">
        <v>1362</v>
      </c>
      <c r="AL328" s="46">
        <v>45983</v>
      </c>
      <c r="AM328" s="46">
        <v>45983</v>
      </c>
      <c r="AN328" s="45">
        <v>46168</v>
      </c>
      <c r="AO328" s="45">
        <v>46168</v>
      </c>
      <c r="AP328" s="47">
        <v>46533</v>
      </c>
      <c r="AQ328" s="47">
        <v>46396</v>
      </c>
      <c r="AR328" s="48"/>
      <c r="AS328" s="48"/>
      <c r="AT328" s="48"/>
      <c r="AU328" s="43">
        <v>1</v>
      </c>
      <c r="AV328" s="43">
        <v>1</v>
      </c>
      <c r="AW328" s="43">
        <v>0</v>
      </c>
      <c r="AX328" s="51" t="s">
        <v>3243</v>
      </c>
      <c r="AY328" s="51" t="s">
        <v>3529</v>
      </c>
      <c r="AZ328" s="51" t="s">
        <v>198</v>
      </c>
      <c r="BA328" s="20">
        <f t="shared" ca="1" si="257"/>
        <v>1</v>
      </c>
      <c r="BB328" s="20">
        <f t="shared" ca="1" si="257"/>
        <v>1</v>
      </c>
      <c r="BC328" s="20">
        <f t="shared" ca="1" si="257"/>
        <v>1</v>
      </c>
      <c r="BD328" s="20">
        <f t="shared" ca="1" si="254"/>
        <v>1</v>
      </c>
      <c r="BE328" s="20">
        <f t="shared" ca="1" si="254"/>
        <v>0</v>
      </c>
      <c r="BF328" s="20">
        <f t="shared" ca="1" si="254"/>
        <v>0</v>
      </c>
      <c r="BG328" s="21" t="str">
        <f t="shared" ca="1" si="241"/>
        <v/>
      </c>
      <c r="BH328" s="21" t="str">
        <f t="shared" ca="1" si="241"/>
        <v/>
      </c>
      <c r="BI328" s="21" t="str">
        <f t="shared" ca="1" si="241"/>
        <v/>
      </c>
      <c r="BJ328" s="22">
        <f t="shared" ca="1" si="267"/>
        <v>4</v>
      </c>
      <c r="BK328" s="21">
        <f t="shared" si="268"/>
        <v>6</v>
      </c>
      <c r="BL328" s="22">
        <f t="shared" ca="1" si="269"/>
        <v>4152</v>
      </c>
      <c r="BM328" s="22">
        <f t="shared" ca="1" si="270"/>
        <v>3405</v>
      </c>
      <c r="BN328" s="23">
        <f t="shared" ca="1" si="271"/>
        <v>747</v>
      </c>
      <c r="BO328" s="24">
        <f t="shared" ca="1" si="272"/>
        <v>742</v>
      </c>
      <c r="BP328" s="51" t="str">
        <f>_xlfn.XLOOKUP(E328,[1]Validation!E:E,[1]Validation!F:F,"")</f>
        <v>EN11</v>
      </c>
      <c r="BQ328" s="51" t="str">
        <f>_xlfn.XLOOKUP(BP328,[1]Validation!F:F,[1]Validation!G:G,"")</f>
        <v>EN11 to EN22</v>
      </c>
      <c r="BR328" s="52" t="str">
        <f>VLOOKUP(G328,[1]Validation!$B$1:$C$9,2,0)</f>
        <v>B</v>
      </c>
      <c r="BS328" s="51">
        <f t="shared" ca="1" si="273"/>
        <v>27</v>
      </c>
      <c r="BT328" s="53">
        <f>_xlfn.XLOOKUP(B328,'[2]1. All Calls'!$R:$R,'[2]1. All Calls'!$A:$A,"",0)</f>
        <v>46052.620439814797</v>
      </c>
      <c r="BU328" s="51" t="str">
        <f>_xlfn.XLOOKUP(B328,'[2]1. All Calls'!$R:$R,'[2]1. All Calls'!$F:$F,"",0)</f>
        <v>CC-01958936</v>
      </c>
      <c r="BV328" s="51" t="str">
        <f>_xlfn.XLOOKUP(B328,'[2]1. All Calls'!$R:$R,'[2]1. All Calls'!$J:$J,"",0)</f>
        <v>Sales Call</v>
      </c>
      <c r="BW328" s="53" t="str">
        <f>_xlfn.XLOOKUP(B328,'[2]Sch Calls'!$R:$R,'[2]Sch Calls'!$A:$A,"",0)</f>
        <v/>
      </c>
      <c r="BX328" s="51" t="str">
        <f>_xlfn.XLOOKUP(B328,'[2]Sch Calls'!$R:$R,'[2]Sch Calls'!$B:$B,"",0)</f>
        <v/>
      </c>
      <c r="BY328" s="51" t="str">
        <f t="shared" si="247"/>
        <v>23-Nov-25</v>
      </c>
      <c r="BZ328" s="51" t="str">
        <f t="shared" si="247"/>
        <v>23-Nov-25</v>
      </c>
      <c r="CA328" s="51" t="str">
        <f t="shared" si="274"/>
        <v>26-Feb-26</v>
      </c>
      <c r="CB328" s="51" t="str">
        <f t="shared" si="275"/>
        <v>24-Nov-26</v>
      </c>
      <c r="CC328" s="51" t="str">
        <f t="shared" si="276"/>
        <v>27-May-27</v>
      </c>
      <c r="CD328" s="51" t="str">
        <f t="shared" si="277"/>
        <v>10-Jan-27</v>
      </c>
      <c r="CE328" s="51">
        <f t="shared" ca="1" si="248"/>
        <v>372</v>
      </c>
      <c r="CF328" s="51">
        <f t="shared" ca="1" si="248"/>
        <v>372</v>
      </c>
      <c r="CG328" s="51">
        <f t="shared" ca="1" si="278"/>
        <v>372</v>
      </c>
      <c r="CH328" s="51">
        <f t="shared" ca="1" si="279"/>
        <v>372</v>
      </c>
      <c r="CI328" s="51">
        <f t="shared" ca="1" si="280"/>
        <v>372</v>
      </c>
      <c r="CJ328" s="51">
        <f t="shared" ca="1" si="281"/>
        <v>144</v>
      </c>
      <c r="CK328" s="51">
        <f t="shared" ca="1" si="258"/>
        <v>2232</v>
      </c>
      <c r="CL328" s="51">
        <f t="shared" ca="1" si="258"/>
        <v>2232</v>
      </c>
      <c r="CM328" s="51">
        <f t="shared" ca="1" si="258"/>
        <v>2232</v>
      </c>
      <c r="CN328" s="51">
        <f t="shared" ca="1" si="258"/>
        <v>2232</v>
      </c>
      <c r="CO328" s="51">
        <f t="shared" ca="1" si="258"/>
        <v>2232</v>
      </c>
      <c r="CP328" s="51">
        <f t="shared" ca="1" si="258"/>
        <v>864</v>
      </c>
      <c r="CQ328" s="51">
        <f t="shared" ca="1" si="259"/>
        <v>-1720</v>
      </c>
      <c r="CR328" s="51">
        <f t="shared" ca="1" si="259"/>
        <v>-1720</v>
      </c>
      <c r="CS328" s="51">
        <f t="shared" ca="1" si="259"/>
        <v>280</v>
      </c>
      <c r="CT328" s="51">
        <f t="shared" ca="1" si="259"/>
        <v>280</v>
      </c>
      <c r="CU328" s="51">
        <f t="shared" ca="1" si="259"/>
        <v>2620</v>
      </c>
      <c r="CV328" s="54">
        <f t="shared" ca="1" si="259"/>
        <v>3088</v>
      </c>
      <c r="CW328" s="25" t="s">
        <v>195</v>
      </c>
      <c r="CX328" s="55">
        <v>0.82</v>
      </c>
      <c r="CY328" s="55"/>
      <c r="CZ328" s="26">
        <v>0</v>
      </c>
      <c r="DA328" s="26">
        <v>0</v>
      </c>
      <c r="DB328" s="26">
        <v>0</v>
      </c>
      <c r="DC328" s="26">
        <v>0</v>
      </c>
      <c r="DD328" s="26">
        <v>0</v>
      </c>
      <c r="DE328" s="26">
        <v>0</v>
      </c>
      <c r="DF328" s="26">
        <v>0</v>
      </c>
      <c r="DG328" s="26">
        <v>0</v>
      </c>
      <c r="DH328" s="26">
        <v>0</v>
      </c>
      <c r="DI328" s="26">
        <v>0</v>
      </c>
      <c r="DJ328" s="26">
        <v>0</v>
      </c>
      <c r="DK328" s="26">
        <v>0</v>
      </c>
      <c r="DL328" s="27">
        <f t="shared" si="282"/>
        <v>46127.620439814797</v>
      </c>
      <c r="DM328" s="28">
        <f t="shared" ca="1" si="283"/>
        <v>1</v>
      </c>
      <c r="DN328" s="56">
        <f>_xlfn.XLOOKUP(B328,'[2]1. All Calls'!$R:$R,'[2]1. All Calls'!$A:$A,"",0)</f>
        <v>46052.620439814797</v>
      </c>
      <c r="DO328" s="57" t="str">
        <f ca="1">VLOOKUP(DM328,[1]Validation!$B$20:$C$25,2,0)</f>
        <v>Above 3 months</v>
      </c>
      <c r="DP328" s="58" t="str">
        <f>_xlfn.XLOOKUP(B328,'[1]Active AMCs- Dealer'!E:E,'[1]Active AMCs- Dealer'!L:L,"Not in AMC",0)</f>
        <v>Not in AMC</v>
      </c>
      <c r="DQ328" s="50" t="s">
        <v>238</v>
      </c>
      <c r="DR328" s="29" t="str">
        <f>_xlfn.XLOOKUP(B328,'[2]1. All Calls'!$R:$R,'[2]1. All Calls'!$F:$F,"",0)</f>
        <v>CC-01958936</v>
      </c>
      <c r="DS328" s="29" t="str">
        <f>_xlfn.XLOOKUP(B328,'[2]1. All Calls'!$R:$R,'[2]1. All Calls'!$AB:$AB,"",0)</f>
        <v>Sales call carried out for HMR update</v>
      </c>
      <c r="DT328" s="30">
        <f>_xlfn.XLOOKUP(DR328,'[2]1. All Calls'!$F:$F,'[2]1. All Calls'!$A:$A,"",0)</f>
        <v>46052.620439814797</v>
      </c>
      <c r="DU328" s="31">
        <f>_xlfn.XLOOKUP(DR328,'[2]1. All Calls'!$F:$F,'[2]1. All Calls'!$B:$B,"",0)</f>
        <v>3410</v>
      </c>
      <c r="DV328" s="31">
        <f>_xlfn.XLOOKUP(B328,[1]MDA_Assets!D:D,[1]MDA_Assets!N:N,"",0)</f>
        <v>2796</v>
      </c>
      <c r="DW328" s="31">
        <f>_xlfn.XLOOKUP(B328,[1]MDA_Assets!D:D,[1]MDA_Assets!O:O,"",0)</f>
        <v>614</v>
      </c>
      <c r="DX328" s="32" t="str">
        <f>_xlfn.XLOOKUP(B328,[1]MDA_Assets!D:D,[1]MDA_Assets!Q:Q,"",0)</f>
        <v>XD</v>
      </c>
      <c r="DY328" s="33">
        <f>_xlfn.XLOOKUP(B328,[1]MDA_Assets!D:D,[1]MDA_Assets!R:R,"",0)</f>
        <v>45804</v>
      </c>
      <c r="DZ328" s="33">
        <f>_xlfn.XLOOKUP(B328,[1]MDA_Assets!D:D,[1]MDA_Assets!S:S,"",0)</f>
        <v>45804</v>
      </c>
      <c r="EA328" s="33">
        <f>_xlfn.XLOOKUP(B328,[1]MDA_Assets!D:D,[1]MDA_Assets!T:T,"",0)</f>
        <v>45804</v>
      </c>
      <c r="EB328" s="33">
        <f>_xlfn.XLOOKUP(B328,[1]MDA_Assets!D:D,[1]MDA_Assets!U:U,"",0)</f>
        <v>45804</v>
      </c>
      <c r="EC328" s="33">
        <f>_xlfn.XLOOKUP(B328,[1]MDA_Assets!D:D,[1]MDA_Assets!V:V,"",0)</f>
        <v>46032</v>
      </c>
      <c r="ED328" s="33">
        <f>_xlfn.XLOOKUP(B328,[1]MDA_Assets!D:D,[1]MDA_Assets!W:W,"",0)</f>
        <v>45804</v>
      </c>
      <c r="EE328" s="32" t="str">
        <f>_xlfn.XLOOKUP(B328,[1]MDA_Assets!D:D,[1]MDA_Assets!X:X,"",0)</f>
        <v>Yes</v>
      </c>
      <c r="EF328" s="33">
        <f>_xlfn.XLOOKUP(B328,[1]MDA_Assets!D:D,[1]MDA_Assets!Y:Y,"",0)</f>
        <v>0</v>
      </c>
      <c r="EG328" s="33">
        <f>_xlfn.XLOOKUP(B328,[1]MDA_Assets!D:D,[1]MDA_Assets!Z:Z,"",0)</f>
        <v>0</v>
      </c>
      <c r="EH328" s="33">
        <f>_xlfn.XLOOKUP(B328,[1]MDA_Assets!D:D,[1]MDA_Assets!AA:AA,"",0)</f>
        <v>0</v>
      </c>
      <c r="EI328" s="34">
        <f>_xlfn.XLOOKUP(B328,[1]MDA_Assets!D:D,[1]MDA_Assets!P:P,"",0)</f>
        <v>6</v>
      </c>
      <c r="EJ328" s="35" t="str">
        <f>_xlfn.XLOOKUP(B328,[1]MDA_Assets!D:D,[1]MDA_Assets!AB:AB,"",0)</f>
        <v>512</v>
      </c>
      <c r="EK328" s="35" t="str">
        <f>_xlfn.XLOOKUP(B328,[1]MDA_Assets!D:D,[1]MDA_Assets!AC:AC,"",0)</f>
        <v>512</v>
      </c>
      <c r="EL328" s="35" t="str">
        <f>_xlfn.XLOOKUP(B328,[1]MDA_Assets!D:D,[1]MDA_Assets!AD:AD,"",0)</f>
        <v>2512</v>
      </c>
      <c r="EM328" s="35" t="str">
        <f>_xlfn.XLOOKUP(B328,[1]MDA_Assets!D:D,[1]MDA_Assets!AE:AE,"",0)</f>
        <v>2512</v>
      </c>
      <c r="EN328" s="35" t="str">
        <f>_xlfn.XLOOKUP(B328,[1]MDA_Assets!D:D,[1]MDA_Assets!AF:AF,"",0)</f>
        <v>4852</v>
      </c>
      <c r="EO328" s="35" t="str">
        <f>_xlfn.XLOOKUP(B328,[1]MDA_Assets!D:D,[1]MDA_Assets!AG:AG,"",0)</f>
        <v>3952</v>
      </c>
      <c r="EP328" s="36">
        <f t="shared" si="249"/>
        <v>180</v>
      </c>
      <c r="EQ328" s="36">
        <f t="shared" si="249"/>
        <v>180</v>
      </c>
      <c r="ER328" s="36">
        <f t="shared" si="284"/>
        <v>365</v>
      </c>
      <c r="ES328" s="36">
        <f t="shared" si="285"/>
        <v>365</v>
      </c>
      <c r="ET328" s="36">
        <f t="shared" si="286"/>
        <v>730</v>
      </c>
      <c r="EU328" s="36">
        <f t="shared" si="287"/>
        <v>365</v>
      </c>
      <c r="EV328" s="36" t="str">
        <f t="shared" si="288"/>
        <v/>
      </c>
      <c r="EW328" s="36" t="str">
        <f t="shared" si="260"/>
        <v/>
      </c>
      <c r="EX328" s="36" t="str">
        <f t="shared" si="261"/>
        <v/>
      </c>
      <c r="EY328" s="36">
        <f t="shared" si="253"/>
        <v>5.81</v>
      </c>
      <c r="EZ328" s="36">
        <f t="shared" si="253"/>
        <v>5.81</v>
      </c>
      <c r="FA328" s="36">
        <f t="shared" si="253"/>
        <v>11.78</v>
      </c>
      <c r="FB328" s="36">
        <f t="shared" si="253"/>
        <v>11.78</v>
      </c>
      <c r="FC328" s="36">
        <f t="shared" si="253"/>
        <v>23.55</v>
      </c>
      <c r="FD328" s="36">
        <f t="shared" si="253"/>
        <v>11.78</v>
      </c>
      <c r="FE328" s="36" t="str">
        <f t="shared" si="252"/>
        <v/>
      </c>
      <c r="FF328" s="36" t="str">
        <f t="shared" si="252"/>
        <v/>
      </c>
      <c r="FG328" s="36" t="str">
        <f t="shared" si="252"/>
        <v/>
      </c>
      <c r="FH328" s="37" t="str" cm="1">
        <f t="array" ref="FH328">_xlfn.IFS(EY328="", "No Data", EY328&lt;0, "Negative/Future", EY328=0, "Zero Days", EY328&lt;=3, "&lt; 3 Months", EY328&lt;=6, "3 to 6 Months", EY328&lt;=9, "6 to 9 Months", EY328&lt;=12, "9 to 12 Months", EY328&lt;=15, "12 to 15 Months", EY328&lt;=18, "15 to 18 Months", EY328&lt;=24, "18 to 24 Months", EY328&gt;24, "&gt; 24 Months")</f>
        <v>3 to 6 Months</v>
      </c>
      <c r="FI328" s="37" t="str" cm="1">
        <f t="array" ref="FI328">_xlfn.IFS(EZ328="", "No Data", EZ328&lt;0, "Negative/Future", EZ328=0, "Zero Days", EZ328&lt;=3, "&lt; 3 Months", EZ328&lt;=6, "3 to 6 Months", EZ328&lt;=9, "6 to 9 Months", EZ328&lt;=12, "9 to 12 Months", EZ328&lt;=15, "12 to 15 Months", EZ328&lt;=18, "15 to 18 Months", EZ328&lt;=24, "18 to 24 Months", EZ328&gt;24, "&gt; 24 Months")</f>
        <v>3 to 6 Months</v>
      </c>
      <c r="FJ328" s="37" t="str" cm="1">
        <f t="array" ref="FJ328">_xlfn.IFS(FA328="", "No Data", FA328&lt;0, "Negative/Future", FA328=0, "Zero Days", FA328&lt;=3, "&lt; 3 Months", FA328&lt;=6, "3 to 6 Months", FA328&lt;=9, "6 to 9 Months", FA328&lt;=12, "9 to 12 Months", FA328&lt;=15, "12 to 15 Months", FA328&lt;=18, "15 to 18 Months", FA328&lt;=24, "18 to 24 Months", FA328&gt;24, "&gt; 24 Months")</f>
        <v>9 to 12 Months</v>
      </c>
      <c r="FK328" s="37" t="str" cm="1">
        <f t="array" ref="FK328">_xlfn.IFS(FB328="", "No Data", FB328&lt;0, "Negative/Future", FB328=0, "Zero Days", FB328&lt;=3, "&lt; 3 Months", FB328&lt;=6, "3 to 6 Months", FB328&lt;=9, "6 to 9 Months", FB328&lt;=12, "9 to 12 Months", FB328&lt;=15, "12 to 15 Months", FB328&lt;=18, "15 to 18 Months", FB328&lt;=24, "18 to 24 Months", FB328&gt;24, "&gt; 24 Months")</f>
        <v>9 to 12 Months</v>
      </c>
      <c r="FL328" s="37" t="str" cm="1">
        <f t="array" ref="FL328">_xlfn.IFS(FC328="", "No Data", FC328&lt;0, "Negative/Future", FC328=0, "Zero Days", FC328&lt;=3, "&lt; 3 Months", FC328&lt;=6, "3 to 6 Months", FC328&lt;=9, "6 to 9 Months", FC328&lt;=12, "9 to 12 Months", FC328&lt;=15, "12 to 15 Months", FC328&lt;=18, "15 to 18 Months", FC328&lt;=24, "18 to 24 Months", FC328&gt;24, "&gt; 24 Months")</f>
        <v>18 to 24 Months</v>
      </c>
      <c r="FM328" s="37" t="str" cm="1">
        <f t="array" ref="FM328">_xlfn.IFS(FD328="", "No Data", FD328&lt;0, "Negative/Future", FD328=0, "Zero Days", FD328&lt;=3, "&lt; 3 Months", FD328&lt;=6, "3 to 6 Months", FD328&lt;=9, "6 to 9 Months", FD328&lt;=12, "9 to 12 Months", FD328&lt;=15, "12 to 15 Months", FD328&lt;=18, "15 to 18 Months", FD328&lt;=24, "18 to 24 Months", FD328&gt;24, "&gt; 24 Months")</f>
        <v>9 to 12 Months</v>
      </c>
      <c r="FN328" s="37" t="str" cm="1">
        <f t="array" ref="FN328">_xlfn.IFS(FE328="", "No Data", FE328&lt;0, "Negative/Future", FE328=0, "Zero Days", FE328&lt;=3, "&lt; 3 Months", FE328&lt;=6, "3 to 6 Months", FE328&lt;=9, "6 to 9 Months", FE328&lt;=12, "9 to 12 Months", FE328&lt;=15, "12 to 15 Months", FE328&lt;=18, "15 to 18 Months", FE328&lt;=24, "18 to 24 Months", FE328&gt;24, "&gt; 24 Months")</f>
        <v>No Data</v>
      </c>
      <c r="FO328" s="37" t="str" cm="1">
        <f t="array" ref="FO328">_xlfn.IFS(FG328="", "No Data", FG328&lt;0, "Negative/Future", FG328=0, "Zero Days", FG328&lt;=3, "&lt; 3 Months", FG328&lt;=6, "3 to 6 Months", FG328&lt;=9, "6 to 9 Months", FG328&lt;=12, "9 to 12 Months", FG328&lt;=15, "12 to 15 Months", FG328&lt;=18, "15 to 18 Months", FG328&lt;=24, "18 to 24 Months", FG328&gt;24, "&gt; 24 Months")</f>
        <v>No Data</v>
      </c>
      <c r="FP328" s="37" t="str" cm="1">
        <f t="array" ref="FP328">_xlfn.IFS(FF328="", "No Data", FF328&lt;0, "Negative/Future", FF328=0, "Zero Days", FF328&lt;=3, "&lt; 3 Months", FF328&lt;=6, "3 to 6 Months", FF328&lt;=9, "6 to 9 Months", FF328&lt;=12, "9 to 12 Months", FF328&lt;=15, "12 to 15 Months", FF328&lt;=18, "15 to 18 Months", FF328&lt;=24, "18 to 24 Months", FF328&gt;24, "&gt; 24 Months")</f>
        <v>No Data</v>
      </c>
      <c r="FQ328" s="29" t="s">
        <v>1576</v>
      </c>
      <c r="FR328" s="29">
        <v>9065522796</v>
      </c>
      <c r="FS328" s="38" t="str">
        <f>VLOOKUP(_xlfn.XLOOKUP(B328,[1]MDA_Assets!D:D,[1]MDA_Assets!I:I,"",0),[1]Validation!$B$1:$C$8,2,0)</f>
        <v>B</v>
      </c>
      <c r="FT328" s="38" t="s">
        <v>202</v>
      </c>
      <c r="FU328" s="31" t="str">
        <f>_xlfn.XLOOKUP(B328,[1]MDA_Assets!D:D,[1]MDA_Assets!X:X,"",0)</f>
        <v>Yes</v>
      </c>
      <c r="FV328" s="39">
        <v>2</v>
      </c>
      <c r="FW328" s="39">
        <v>2</v>
      </c>
      <c r="FX328" s="39">
        <v>0</v>
      </c>
      <c r="FY328" s="39">
        <v>5</v>
      </c>
      <c r="FZ328" s="40">
        <f t="shared" si="250"/>
        <v>45984</v>
      </c>
      <c r="GA328" s="40">
        <f t="shared" si="250"/>
        <v>45984</v>
      </c>
      <c r="GB328" s="40">
        <f t="shared" si="262"/>
        <v>46169</v>
      </c>
      <c r="GC328" s="40">
        <f t="shared" si="263"/>
        <v>46169</v>
      </c>
      <c r="GD328" s="40">
        <f t="shared" si="264"/>
        <v>46762</v>
      </c>
      <c r="GE328" s="40">
        <f t="shared" si="265"/>
        <v>46169</v>
      </c>
      <c r="GF328" s="40" t="str">
        <f t="shared" si="251"/>
        <v/>
      </c>
      <c r="GG328" s="40" t="str">
        <f t="shared" si="251"/>
        <v/>
      </c>
      <c r="GH328" s="40" t="str">
        <f t="shared" si="251"/>
        <v/>
      </c>
      <c r="GI328" s="39">
        <f t="shared" si="289"/>
        <v>2</v>
      </c>
      <c r="GJ328" s="39">
        <f t="shared" si="290"/>
        <v>0</v>
      </c>
      <c r="GK328" s="39">
        <f t="shared" si="291"/>
        <v>0</v>
      </c>
      <c r="GL328" s="39">
        <f t="shared" si="292"/>
        <v>4</v>
      </c>
    </row>
    <row r="329" spans="1:194" x14ac:dyDescent="0.25">
      <c r="A329" s="19">
        <v>363</v>
      </c>
      <c r="B329" s="43" t="s">
        <v>1577</v>
      </c>
      <c r="C329" s="43" t="s">
        <v>186</v>
      </c>
      <c r="D329" s="43" t="s">
        <v>187</v>
      </c>
      <c r="E329" s="43" t="s">
        <v>1578</v>
      </c>
      <c r="F329" s="43" t="s">
        <v>2863</v>
      </c>
      <c r="G329" s="43" t="s">
        <v>190</v>
      </c>
      <c r="H329" s="43" t="s">
        <v>498</v>
      </c>
      <c r="I329" s="43" t="s">
        <v>192</v>
      </c>
      <c r="J329" s="44">
        <f t="shared" si="266"/>
        <v>45254.770833333336</v>
      </c>
      <c r="K329" s="44">
        <v>44890.770833333336</v>
      </c>
      <c r="L329" s="44">
        <v>44855</v>
      </c>
      <c r="M329" s="43" t="s">
        <v>3078</v>
      </c>
      <c r="N329" s="43" t="s">
        <v>3079</v>
      </c>
      <c r="O329" s="44">
        <v>46150.447442129633</v>
      </c>
      <c r="P329" s="43">
        <v>24803</v>
      </c>
      <c r="Q329" s="43">
        <v>22804</v>
      </c>
      <c r="R329" s="43">
        <v>1999</v>
      </c>
      <c r="S329" s="43" t="s">
        <v>206</v>
      </c>
      <c r="T329" s="44">
        <v>46057.770833333336</v>
      </c>
      <c r="U329" s="44">
        <v>46057.770833333336</v>
      </c>
      <c r="V329" s="44">
        <v>46057.770833333336</v>
      </c>
      <c r="W329" s="44">
        <v>45712.770833333336</v>
      </c>
      <c r="X329" s="44">
        <v>45828.770833333336</v>
      </c>
      <c r="Y329" s="44">
        <v>46100.770833333336</v>
      </c>
      <c r="Z329" s="43" t="s">
        <v>199</v>
      </c>
      <c r="AA329" s="43"/>
      <c r="AB329" s="44">
        <v>45828.770833333336</v>
      </c>
      <c r="AC329" s="44">
        <v>45828.770833333336</v>
      </c>
      <c r="AD329" s="44">
        <v>45828.770833333336</v>
      </c>
      <c r="AE329" s="43">
        <v>8</v>
      </c>
      <c r="AF329" s="43" t="s">
        <v>3080</v>
      </c>
      <c r="AG329" s="43" t="s">
        <v>3080</v>
      </c>
      <c r="AH329" s="43" t="s">
        <v>3081</v>
      </c>
      <c r="AI329" s="43" t="s">
        <v>3081</v>
      </c>
      <c r="AJ329" s="43" t="s">
        <v>3082</v>
      </c>
      <c r="AK329" s="43" t="s">
        <v>3083</v>
      </c>
      <c r="AL329" s="46">
        <v>46127</v>
      </c>
      <c r="AM329" s="46">
        <v>46127</v>
      </c>
      <c r="AN329" s="46">
        <v>46125</v>
      </c>
      <c r="AO329" s="46">
        <v>46077</v>
      </c>
      <c r="AP329" s="47">
        <v>46830</v>
      </c>
      <c r="AQ329" s="49">
        <v>46190</v>
      </c>
      <c r="AR329" s="49">
        <v>46193</v>
      </c>
      <c r="AS329" s="49">
        <v>46193</v>
      </c>
      <c r="AT329" s="49">
        <v>46193</v>
      </c>
      <c r="AU329" s="43">
        <v>1</v>
      </c>
      <c r="AV329" s="43">
        <v>0</v>
      </c>
      <c r="AW329" s="43">
        <v>1</v>
      </c>
      <c r="AX329" s="51" t="s">
        <v>815</v>
      </c>
      <c r="AY329" s="51" t="s">
        <v>211</v>
      </c>
      <c r="AZ329" s="51" t="s">
        <v>198</v>
      </c>
      <c r="BA329" s="20">
        <f t="shared" ca="1" si="257"/>
        <v>1</v>
      </c>
      <c r="BB329" s="20">
        <f t="shared" ca="1" si="257"/>
        <v>1</v>
      </c>
      <c r="BC329" s="20">
        <f t="shared" ca="1" si="257"/>
        <v>1</v>
      </c>
      <c r="BD329" s="20">
        <f t="shared" ca="1" si="254"/>
        <v>1</v>
      </c>
      <c r="BE329" s="20">
        <f t="shared" ca="1" si="254"/>
        <v>0</v>
      </c>
      <c r="BF329" s="20">
        <f t="shared" ca="1" si="254"/>
        <v>1</v>
      </c>
      <c r="BG329" s="21">
        <f t="shared" ca="1" si="241"/>
        <v>1</v>
      </c>
      <c r="BH329" s="21">
        <f t="shared" ca="1" si="241"/>
        <v>1</v>
      </c>
      <c r="BI329" s="21">
        <f t="shared" ca="1" si="241"/>
        <v>1</v>
      </c>
      <c r="BJ329" s="22">
        <f t="shared" ca="1" si="267"/>
        <v>8</v>
      </c>
      <c r="BK329" s="21">
        <f t="shared" si="268"/>
        <v>5</v>
      </c>
      <c r="BL329" s="22">
        <f t="shared" ca="1" si="269"/>
        <v>24931</v>
      </c>
      <c r="BM329" s="22">
        <f t="shared" ca="1" si="270"/>
        <v>22937</v>
      </c>
      <c r="BN329" s="23">
        <f t="shared" ca="1" si="271"/>
        <v>1994</v>
      </c>
      <c r="BO329" s="24">
        <f t="shared" ca="1" si="272"/>
        <v>128</v>
      </c>
      <c r="BP329" s="51" t="str">
        <f>_xlfn.XLOOKUP(E329,[1]Validation!E:E,[1]Validation!F:F,"")</f>
        <v>EG11</v>
      </c>
      <c r="BQ329" s="51" t="str">
        <f>_xlfn.XLOOKUP(BP329,[1]Validation!F:F,[1]Validation!G:G,"")</f>
        <v>EG11 to EG22</v>
      </c>
      <c r="BR329" s="52" t="str">
        <f>VLOOKUP(G329,[1]Validation!$B$1:$C$9,2,0)</f>
        <v>B</v>
      </c>
      <c r="BS329" s="51">
        <f t="shared" ca="1" si="273"/>
        <v>42</v>
      </c>
      <c r="BT329" s="53">
        <f>_xlfn.XLOOKUP(B329,'[2]1. All Calls'!$R:$R,'[2]1. All Calls'!$A:$A,"",0)</f>
        <v>46153.275775463</v>
      </c>
      <c r="BU329" s="51" t="str">
        <f>_xlfn.XLOOKUP(B329,'[2]1. All Calls'!$R:$R,'[2]1. All Calls'!$F:$F,"",0)</f>
        <v>CC-02075292</v>
      </c>
      <c r="BV329" s="51" t="str">
        <f>_xlfn.XLOOKUP(B329,'[2]1. All Calls'!$R:$R,'[2]1. All Calls'!$J:$J,"",0)</f>
        <v>Schedule Service - AMC</v>
      </c>
      <c r="BW329" s="53">
        <f>_xlfn.XLOOKUP(B329,'[2]Sch Calls'!$R:$R,'[2]Sch Calls'!$A:$A,"",0)</f>
        <v>46101.469571759299</v>
      </c>
      <c r="BX329" s="51">
        <f>_xlfn.XLOOKUP(B329,'[2]Sch Calls'!$R:$R,'[2]Sch Calls'!$B:$B,"",0)</f>
        <v>23912</v>
      </c>
      <c r="BY329" s="51" t="str">
        <f t="shared" si="247"/>
        <v>04-Aug-26</v>
      </c>
      <c r="BZ329" s="51" t="str">
        <f t="shared" si="247"/>
        <v>04-Aug-26</v>
      </c>
      <c r="CA329" s="51" t="str">
        <f t="shared" si="274"/>
        <v>07-Nov-26</v>
      </c>
      <c r="CB329" s="51" t="str">
        <f t="shared" si="275"/>
        <v>25-Aug-26</v>
      </c>
      <c r="CC329" s="51" t="str">
        <f t="shared" si="276"/>
        <v>19-Mar-28</v>
      </c>
      <c r="CD329" s="51" t="str">
        <f t="shared" si="277"/>
        <v>21-Jun-26</v>
      </c>
      <c r="CE329" s="51">
        <f t="shared" ca="1" si="248"/>
        <v>118</v>
      </c>
      <c r="CF329" s="51">
        <f t="shared" ca="1" si="248"/>
        <v>118</v>
      </c>
      <c r="CG329" s="51">
        <f t="shared" ca="1" si="278"/>
        <v>118</v>
      </c>
      <c r="CH329" s="51">
        <f t="shared" ca="1" si="279"/>
        <v>463</v>
      </c>
      <c r="CI329" s="51">
        <f t="shared" ca="1" si="280"/>
        <v>75</v>
      </c>
      <c r="CJ329" s="51">
        <f t="shared" ca="1" si="281"/>
        <v>347</v>
      </c>
      <c r="CK329" s="51">
        <f t="shared" ca="1" si="258"/>
        <v>590</v>
      </c>
      <c r="CL329" s="51">
        <f t="shared" ca="1" si="258"/>
        <v>590</v>
      </c>
      <c r="CM329" s="51">
        <f t="shared" ca="1" si="258"/>
        <v>590</v>
      </c>
      <c r="CN329" s="51">
        <f t="shared" ca="1" si="258"/>
        <v>2315</v>
      </c>
      <c r="CO329" s="51">
        <f t="shared" ca="1" si="258"/>
        <v>375</v>
      </c>
      <c r="CP329" s="51">
        <f t="shared" ca="1" si="258"/>
        <v>1735</v>
      </c>
      <c r="CQ329" s="51">
        <f t="shared" ca="1" si="259"/>
        <v>-777</v>
      </c>
      <c r="CR329" s="51">
        <f t="shared" ca="1" si="259"/>
        <v>-777</v>
      </c>
      <c r="CS329" s="51">
        <f t="shared" ca="1" si="259"/>
        <v>-790</v>
      </c>
      <c r="CT329" s="51">
        <f t="shared" ca="1" si="259"/>
        <v>-2515</v>
      </c>
      <c r="CU329" s="51">
        <f t="shared" ca="1" si="259"/>
        <v>6734</v>
      </c>
      <c r="CV329" s="54">
        <f t="shared" ca="1" si="259"/>
        <v>-1414</v>
      </c>
      <c r="CW329" s="25" t="s">
        <v>195</v>
      </c>
      <c r="CX329" s="55">
        <v>0.93</v>
      </c>
      <c r="CY329" s="55"/>
      <c r="CZ329" s="26">
        <v>0</v>
      </c>
      <c r="DA329" s="26">
        <v>0</v>
      </c>
      <c r="DB329" s="26">
        <v>0</v>
      </c>
      <c r="DC329" s="26">
        <v>0</v>
      </c>
      <c r="DD329" s="26">
        <v>0</v>
      </c>
      <c r="DE329" s="26">
        <v>0</v>
      </c>
      <c r="DF329" s="26">
        <v>0</v>
      </c>
      <c r="DG329" s="26">
        <v>0</v>
      </c>
      <c r="DH329" s="26">
        <v>0</v>
      </c>
      <c r="DI329" s="26">
        <v>0</v>
      </c>
      <c r="DJ329" s="26">
        <v>0</v>
      </c>
      <c r="DK329" s="26">
        <v>0</v>
      </c>
      <c r="DL329" s="27">
        <f t="shared" si="282"/>
        <v>46228.275775463</v>
      </c>
      <c r="DM329" s="28">
        <f t="shared" ca="1" si="283"/>
        <v>0</v>
      </c>
      <c r="DN329" s="56">
        <f>_xlfn.XLOOKUP(B329,'[2]1. All Calls'!$R:$R,'[2]1. All Calls'!$A:$A,"",0)</f>
        <v>46153.275775463</v>
      </c>
      <c r="DO329" s="57" t="str">
        <f ca="1">VLOOKUP(DM329,[1]Validation!$B$20:$C$25,2,0)</f>
        <v>Within 3 months</v>
      </c>
      <c r="DP329" s="58" t="str">
        <f>_xlfn.XLOOKUP(B329,'[1]Active AMCs- Dealer'!E:E,'[1]Active AMCs- Dealer'!L:L,"Not in AMC",0)</f>
        <v>AMC</v>
      </c>
      <c r="DQ329" s="50" t="s">
        <v>200</v>
      </c>
      <c r="DR329" s="29" t="str">
        <f>_xlfn.XLOOKUP(B329,'[2]1. All Calls'!$R:$R,'[2]1. All Calls'!$F:$F,"",0)</f>
        <v>CC-02075292</v>
      </c>
      <c r="DS329" s="29" t="str">
        <f>_xlfn.XLOOKUP(B329,'[2]1. All Calls'!$R:$R,'[2]1. All Calls'!$AB:$AB,"",0)</f>
        <v>AMC visit carried out</v>
      </c>
      <c r="DT329" s="30">
        <f>_xlfn.XLOOKUP(DR329,'[2]1. All Calls'!$F:$F,'[2]1. All Calls'!$A:$A,"",0)</f>
        <v>46153.275775463</v>
      </c>
      <c r="DU329" s="31">
        <f>_xlfn.XLOOKUP(DR329,'[2]1. All Calls'!$F:$F,'[2]1. All Calls'!$B:$B,"",0)</f>
        <v>24803</v>
      </c>
      <c r="DV329" s="31">
        <f>_xlfn.XLOOKUP(B329,[1]MDA_Assets!D:D,[1]MDA_Assets!N:N,"",0)</f>
        <v>22804</v>
      </c>
      <c r="DW329" s="31">
        <f>_xlfn.XLOOKUP(B329,[1]MDA_Assets!D:D,[1]MDA_Assets!O:O,"",0)</f>
        <v>1999</v>
      </c>
      <c r="DX329" s="32" t="str">
        <f>_xlfn.XLOOKUP(B329,[1]MDA_Assets!D:D,[1]MDA_Assets!Q:Q,"",0)</f>
        <v>XD</v>
      </c>
      <c r="DY329" s="33">
        <f>_xlfn.XLOOKUP(B329,[1]MDA_Assets!D:D,[1]MDA_Assets!R:R,"",0)</f>
        <v>46058</v>
      </c>
      <c r="DZ329" s="33">
        <f>_xlfn.XLOOKUP(B329,[1]MDA_Assets!D:D,[1]MDA_Assets!S:S,"",0)</f>
        <v>46058</v>
      </c>
      <c r="EA329" s="33">
        <f>_xlfn.XLOOKUP(B329,[1]MDA_Assets!D:D,[1]MDA_Assets!T:T,"",0)</f>
        <v>46058</v>
      </c>
      <c r="EB329" s="33">
        <f>_xlfn.XLOOKUP(B329,[1]MDA_Assets!D:D,[1]MDA_Assets!U:U,"",0)</f>
        <v>45713</v>
      </c>
      <c r="EC329" s="33">
        <f>_xlfn.XLOOKUP(B329,[1]MDA_Assets!D:D,[1]MDA_Assets!V:V,"",0)</f>
        <v>45829</v>
      </c>
      <c r="ED329" s="33">
        <f>_xlfn.XLOOKUP(B329,[1]MDA_Assets!D:D,[1]MDA_Assets!W:W,"",0)</f>
        <v>46101</v>
      </c>
      <c r="EE329" s="32" t="str">
        <f>_xlfn.XLOOKUP(B329,[1]MDA_Assets!D:D,[1]MDA_Assets!X:X,"",0)</f>
        <v>Yes</v>
      </c>
      <c r="EF329" s="33">
        <f>_xlfn.XLOOKUP(B329,[1]MDA_Assets!D:D,[1]MDA_Assets!Y:Y,"",0)</f>
        <v>45829</v>
      </c>
      <c r="EG329" s="33">
        <f>_xlfn.XLOOKUP(B329,[1]MDA_Assets!D:D,[1]MDA_Assets!Z:Z,"",0)</f>
        <v>45829</v>
      </c>
      <c r="EH329" s="33">
        <f>_xlfn.XLOOKUP(B329,[1]MDA_Assets!D:D,[1]MDA_Assets!AA:AA,"",0)</f>
        <v>45829</v>
      </c>
      <c r="EI329" s="34">
        <v>5</v>
      </c>
      <c r="EJ329" s="35" t="str">
        <f>_xlfn.XLOOKUP(B329,[1]MDA_Assets!D:D,[1]MDA_Assets!AB:AB,"",0)</f>
        <v>1014</v>
      </c>
      <c r="EK329" s="35" t="str">
        <f>_xlfn.XLOOKUP(B329,[1]MDA_Assets!D:D,[1]MDA_Assets!AC:AC,"",0)</f>
        <v>1013</v>
      </c>
      <c r="EL329" s="35" t="str">
        <f>_xlfn.XLOOKUP(B329,[1]MDA_Assets!D:D,[1]MDA_Assets!AD:AD,"",0)</f>
        <v>1000</v>
      </c>
      <c r="EM329" s="35" t="str">
        <f>_xlfn.XLOOKUP(B329,[1]MDA_Assets!D:D,[1]MDA_Assets!AE:AE,"",0)</f>
        <v>1000</v>
      </c>
      <c r="EN329" s="35" t="str">
        <f>_xlfn.XLOOKUP(B329,[1]MDA_Assets!D:D,[1]MDA_Assets!AF:AF,"",0)</f>
        <v>7109</v>
      </c>
      <c r="EO329" s="35" t="str">
        <f>_xlfn.XLOOKUP(B329,[1]MDA_Assets!D:D,[1]MDA_Assets!AG:AG,"",0)</f>
        <v>1531</v>
      </c>
      <c r="EP329" s="36">
        <f t="shared" si="249"/>
        <v>70</v>
      </c>
      <c r="EQ329" s="36">
        <f t="shared" si="249"/>
        <v>70</v>
      </c>
      <c r="ER329" s="36">
        <f t="shared" si="284"/>
        <v>68</v>
      </c>
      <c r="ES329" s="36">
        <f t="shared" si="285"/>
        <v>365</v>
      </c>
      <c r="ET329" s="36">
        <f t="shared" si="286"/>
        <v>730</v>
      </c>
      <c r="EU329" s="36">
        <f t="shared" si="287"/>
        <v>362</v>
      </c>
      <c r="EV329" s="36">
        <f t="shared" si="288"/>
        <v>365</v>
      </c>
      <c r="EW329" s="36">
        <f t="shared" si="260"/>
        <v>365</v>
      </c>
      <c r="EX329" s="36">
        <f t="shared" si="261"/>
        <v>365</v>
      </c>
      <c r="EY329" s="36">
        <f t="shared" si="253"/>
        <v>2.2599999999999998</v>
      </c>
      <c r="EZ329" s="36">
        <f t="shared" si="253"/>
        <v>2.2599999999999998</v>
      </c>
      <c r="FA329" s="36">
        <f t="shared" si="253"/>
        <v>2.1999999999999997</v>
      </c>
      <c r="FB329" s="36">
        <f t="shared" si="253"/>
        <v>11.78</v>
      </c>
      <c r="FC329" s="36">
        <f t="shared" si="253"/>
        <v>23.55</v>
      </c>
      <c r="FD329" s="36">
        <f t="shared" si="253"/>
        <v>11.68</v>
      </c>
      <c r="FE329" s="36">
        <f t="shared" si="252"/>
        <v>11.78</v>
      </c>
      <c r="FF329" s="36">
        <f t="shared" si="252"/>
        <v>11.78</v>
      </c>
      <c r="FG329" s="36">
        <f t="shared" si="252"/>
        <v>11.78</v>
      </c>
      <c r="FH329" s="37" t="str" cm="1">
        <f t="array" ref="FH329">_xlfn.IFS(EY329="", "No Data", EY329&lt;0, "Negative/Future", EY329=0, "Zero Days", EY329&lt;=3, "&lt; 3 Months", EY329&lt;=6, "3 to 6 Months", EY329&lt;=9, "6 to 9 Months", EY329&lt;=12, "9 to 12 Months", EY329&lt;=15, "12 to 15 Months", EY329&lt;=18, "15 to 18 Months", EY329&lt;=24, "18 to 24 Months", EY329&gt;24, "&gt; 24 Months")</f>
        <v>&lt; 3 Months</v>
      </c>
      <c r="FI329" s="37" t="str" cm="1">
        <f t="array" ref="FI329">_xlfn.IFS(EZ329="", "No Data", EZ329&lt;0, "Negative/Future", EZ329=0, "Zero Days", EZ329&lt;=3, "&lt; 3 Months", EZ329&lt;=6, "3 to 6 Months", EZ329&lt;=9, "6 to 9 Months", EZ329&lt;=12, "9 to 12 Months", EZ329&lt;=15, "12 to 15 Months", EZ329&lt;=18, "15 to 18 Months", EZ329&lt;=24, "18 to 24 Months", EZ329&gt;24, "&gt; 24 Months")</f>
        <v>&lt; 3 Months</v>
      </c>
      <c r="FJ329" s="37" t="str" cm="1">
        <f t="array" ref="FJ329">_xlfn.IFS(FA329="", "No Data", FA329&lt;0, "Negative/Future", FA329=0, "Zero Days", FA329&lt;=3, "&lt; 3 Months", FA329&lt;=6, "3 to 6 Months", FA329&lt;=9, "6 to 9 Months", FA329&lt;=12, "9 to 12 Months", FA329&lt;=15, "12 to 15 Months", FA329&lt;=18, "15 to 18 Months", FA329&lt;=24, "18 to 24 Months", FA329&gt;24, "&gt; 24 Months")</f>
        <v>&lt; 3 Months</v>
      </c>
      <c r="FK329" s="37" t="str" cm="1">
        <f t="array" ref="FK329">_xlfn.IFS(FB329="", "No Data", FB329&lt;0, "Negative/Future", FB329=0, "Zero Days", FB329&lt;=3, "&lt; 3 Months", FB329&lt;=6, "3 to 6 Months", FB329&lt;=9, "6 to 9 Months", FB329&lt;=12, "9 to 12 Months", FB329&lt;=15, "12 to 15 Months", FB329&lt;=18, "15 to 18 Months", FB329&lt;=24, "18 to 24 Months", FB329&gt;24, "&gt; 24 Months")</f>
        <v>9 to 12 Months</v>
      </c>
      <c r="FL329" s="37" t="str" cm="1">
        <f t="array" ref="FL329">_xlfn.IFS(FC329="", "No Data", FC329&lt;0, "Negative/Future", FC329=0, "Zero Days", FC329&lt;=3, "&lt; 3 Months", FC329&lt;=6, "3 to 6 Months", FC329&lt;=9, "6 to 9 Months", FC329&lt;=12, "9 to 12 Months", FC329&lt;=15, "12 to 15 Months", FC329&lt;=18, "15 to 18 Months", FC329&lt;=24, "18 to 24 Months", FC329&gt;24, "&gt; 24 Months")</f>
        <v>18 to 24 Months</v>
      </c>
      <c r="FM329" s="37" t="str" cm="1">
        <f t="array" ref="FM329">_xlfn.IFS(FD329="", "No Data", FD329&lt;0, "Negative/Future", FD329=0, "Zero Days", FD329&lt;=3, "&lt; 3 Months", FD329&lt;=6, "3 to 6 Months", FD329&lt;=9, "6 to 9 Months", FD329&lt;=12, "9 to 12 Months", FD329&lt;=15, "12 to 15 Months", FD329&lt;=18, "15 to 18 Months", FD329&lt;=24, "18 to 24 Months", FD329&gt;24, "&gt; 24 Months")</f>
        <v>9 to 12 Months</v>
      </c>
      <c r="FN329" s="37" t="str" cm="1">
        <f t="array" ref="FN329">_xlfn.IFS(FE329="", "No Data", FE329&lt;0, "Negative/Future", FE329=0, "Zero Days", FE329&lt;=3, "&lt; 3 Months", FE329&lt;=6, "3 to 6 Months", FE329&lt;=9, "6 to 9 Months", FE329&lt;=12, "9 to 12 Months", FE329&lt;=15, "12 to 15 Months", FE329&lt;=18, "15 to 18 Months", FE329&lt;=24, "18 to 24 Months", FE329&gt;24, "&gt; 24 Months")</f>
        <v>9 to 12 Months</v>
      </c>
      <c r="FO329" s="37" t="str" cm="1">
        <f t="array" ref="FO329">_xlfn.IFS(FG329="", "No Data", FG329&lt;0, "Negative/Future", FG329=0, "Zero Days", FG329&lt;=3, "&lt; 3 Months", FG329&lt;=6, "3 to 6 Months", FG329&lt;=9, "6 to 9 Months", FG329&lt;=12, "9 to 12 Months", FG329&lt;=15, "12 to 15 Months", FG329&lt;=18, "15 to 18 Months", FG329&lt;=24, "18 to 24 Months", FG329&gt;24, "&gt; 24 Months")</f>
        <v>9 to 12 Months</v>
      </c>
      <c r="FP329" s="37" t="str" cm="1">
        <f t="array" ref="FP329">_xlfn.IFS(FF329="", "No Data", FF329&lt;0, "Negative/Future", FF329=0, "Zero Days", FF329&lt;=3, "&lt; 3 Months", FF329&lt;=6, "3 to 6 Months", FF329&lt;=9, "6 to 9 Months", FF329&lt;=12, "9 to 12 Months", FF329&lt;=15, "12 to 15 Months", FF329&lt;=18, "15 to 18 Months", FF329&lt;=24, "18 to 24 Months", FF329&gt;24, "&gt; 24 Months")</f>
        <v>9 to 12 Months</v>
      </c>
      <c r="FQ329" s="29" t="s">
        <v>1298</v>
      </c>
      <c r="FR329" s="29">
        <v>9110012919</v>
      </c>
      <c r="FS329" s="38" t="str">
        <f>VLOOKUP(_xlfn.XLOOKUP(B329,[1]MDA_Assets!D:D,[1]MDA_Assets!I:I,"",0),[1]Validation!$B$1:$C$8,2,0)</f>
        <v>B</v>
      </c>
      <c r="FT329" s="38" t="s">
        <v>202</v>
      </c>
      <c r="FU329" s="31" t="str">
        <f>_xlfn.XLOOKUP(B329,[1]MDA_Assets!D:D,[1]MDA_Assets!X:X,"",0)</f>
        <v>Yes</v>
      </c>
      <c r="FV329" s="39">
        <v>4</v>
      </c>
      <c r="FW329" s="39">
        <v>0</v>
      </c>
      <c r="FX329" s="39">
        <v>4</v>
      </c>
      <c r="FY329" s="39">
        <v>1</v>
      </c>
      <c r="FZ329" s="40">
        <f t="shared" si="250"/>
        <v>46128</v>
      </c>
      <c r="GA329" s="40">
        <f t="shared" si="250"/>
        <v>46128</v>
      </c>
      <c r="GB329" s="40">
        <f t="shared" si="262"/>
        <v>46126</v>
      </c>
      <c r="GC329" s="40">
        <f t="shared" si="263"/>
        <v>46078</v>
      </c>
      <c r="GD329" s="40">
        <f t="shared" si="264"/>
        <v>46559</v>
      </c>
      <c r="GE329" s="40">
        <f t="shared" si="265"/>
        <v>46463</v>
      </c>
      <c r="GF329" s="40">
        <f t="shared" si="251"/>
        <v>46194</v>
      </c>
      <c r="GG329" s="40">
        <f t="shared" si="251"/>
        <v>46194</v>
      </c>
      <c r="GH329" s="40">
        <f t="shared" si="251"/>
        <v>46194</v>
      </c>
      <c r="GI329" s="39">
        <f t="shared" si="289"/>
        <v>0</v>
      </c>
      <c r="GJ329" s="39">
        <f t="shared" si="290"/>
        <v>0</v>
      </c>
      <c r="GK329" s="39">
        <f t="shared" si="291"/>
        <v>1</v>
      </c>
      <c r="GL329" s="39">
        <f t="shared" si="292"/>
        <v>8</v>
      </c>
    </row>
    <row r="330" spans="1:194" x14ac:dyDescent="0.25">
      <c r="A330" s="19">
        <v>365</v>
      </c>
      <c r="B330" s="43" t="s">
        <v>1581</v>
      </c>
      <c r="C330" s="43" t="s">
        <v>186</v>
      </c>
      <c r="D330" s="43" t="s">
        <v>187</v>
      </c>
      <c r="E330" s="43" t="s">
        <v>2092</v>
      </c>
      <c r="F330" s="43" t="s">
        <v>1582</v>
      </c>
      <c r="G330" s="43" t="s">
        <v>243</v>
      </c>
      <c r="H330" s="43" t="s">
        <v>291</v>
      </c>
      <c r="I330" s="43" t="s">
        <v>192</v>
      </c>
      <c r="J330" s="44">
        <f t="shared" si="266"/>
        <v>45363.770833333336</v>
      </c>
      <c r="K330" s="44">
        <v>44999.770833333336</v>
      </c>
      <c r="L330" s="44">
        <v>44830</v>
      </c>
      <c r="M330" s="43" t="s">
        <v>1583</v>
      </c>
      <c r="N330" s="43" t="s">
        <v>1584</v>
      </c>
      <c r="O330" s="44">
        <v>45980.382349537038</v>
      </c>
      <c r="P330" s="43">
        <v>14653</v>
      </c>
      <c r="Q330" s="43">
        <v>13921</v>
      </c>
      <c r="R330" s="43">
        <v>715</v>
      </c>
      <c r="S330" s="43" t="s">
        <v>194</v>
      </c>
      <c r="T330" s="44">
        <v>45979.770833333336</v>
      </c>
      <c r="U330" s="44">
        <v>45979.770833333336</v>
      </c>
      <c r="V330" s="44">
        <v>45979.770833333336</v>
      </c>
      <c r="W330" s="44">
        <v>45979.770833333336</v>
      </c>
      <c r="X330" s="44">
        <v>45979.770833333336</v>
      </c>
      <c r="Y330" s="44">
        <v>45446.770833333336</v>
      </c>
      <c r="Z330" s="43" t="s">
        <v>199</v>
      </c>
      <c r="AA330" s="43"/>
      <c r="AB330" s="43"/>
      <c r="AC330" s="43"/>
      <c r="AD330" s="43"/>
      <c r="AE330" s="43">
        <v>5</v>
      </c>
      <c r="AF330" s="43" t="s">
        <v>285</v>
      </c>
      <c r="AG330" s="43" t="s">
        <v>285</v>
      </c>
      <c r="AH330" s="43" t="s">
        <v>287</v>
      </c>
      <c r="AI330" s="43" t="s">
        <v>287</v>
      </c>
      <c r="AJ330" s="43" t="s">
        <v>1585</v>
      </c>
      <c r="AK330" s="43" t="s">
        <v>285</v>
      </c>
      <c r="AL330" s="47">
        <v>46344</v>
      </c>
      <c r="AM330" s="45">
        <v>46159</v>
      </c>
      <c r="AN330" s="47">
        <v>46709</v>
      </c>
      <c r="AO330" s="47">
        <v>46709</v>
      </c>
      <c r="AP330" s="49">
        <v>46176</v>
      </c>
      <c r="AQ330" s="47">
        <v>46344</v>
      </c>
      <c r="AR330" s="48"/>
      <c r="AS330" s="48"/>
      <c r="AT330" s="48"/>
      <c r="AU330" s="43">
        <v>0</v>
      </c>
      <c r="AV330" s="43">
        <v>1</v>
      </c>
      <c r="AW330" s="43">
        <v>1</v>
      </c>
      <c r="AX330" s="51" t="s">
        <v>309</v>
      </c>
      <c r="AY330" s="51" t="s">
        <v>3527</v>
      </c>
      <c r="AZ330" s="51" t="s">
        <v>198</v>
      </c>
      <c r="BA330" s="20">
        <f t="shared" ca="1" si="257"/>
        <v>0</v>
      </c>
      <c r="BB330" s="20">
        <f t="shared" ca="1" si="257"/>
        <v>1</v>
      </c>
      <c r="BC330" s="20">
        <f t="shared" ca="1" si="257"/>
        <v>0</v>
      </c>
      <c r="BD330" s="20">
        <f t="shared" ca="1" si="254"/>
        <v>0</v>
      </c>
      <c r="BE330" s="20">
        <f t="shared" ca="1" si="254"/>
        <v>1</v>
      </c>
      <c r="BF330" s="20">
        <f t="shared" ca="1" si="254"/>
        <v>0</v>
      </c>
      <c r="BG330" s="21" t="str">
        <f t="shared" ca="1" si="241"/>
        <v/>
      </c>
      <c r="BH330" s="21" t="str">
        <f t="shared" ca="1" si="241"/>
        <v/>
      </c>
      <c r="BI330" s="21" t="str">
        <f t="shared" ca="1" si="241"/>
        <v/>
      </c>
      <c r="BJ330" s="22">
        <f t="shared" ca="1" si="267"/>
        <v>2</v>
      </c>
      <c r="BK330" s="21">
        <f t="shared" si="268"/>
        <v>5</v>
      </c>
      <c r="BL330" s="22">
        <f t="shared" ca="1" si="269"/>
        <v>15631</v>
      </c>
      <c r="BM330" s="22">
        <f t="shared" ca="1" si="270"/>
        <v>14849</v>
      </c>
      <c r="BN330" s="23">
        <f t="shared" ca="1" si="271"/>
        <v>782</v>
      </c>
      <c r="BO330" s="24">
        <f t="shared" ca="1" si="272"/>
        <v>978</v>
      </c>
      <c r="BP330" s="51" t="str">
        <f>_xlfn.XLOOKUP(E330,[1]Validation!E:E,[1]Validation!F:F,"")</f>
        <v>EG37</v>
      </c>
      <c r="BQ330" s="51" t="str">
        <f>_xlfn.XLOOKUP(BP330,[1]Validation!F:F,[1]Validation!G:G,"")</f>
        <v>EG30 to EG45</v>
      </c>
      <c r="BR330" s="52" t="str">
        <f>VLOOKUP(G330,[1]Validation!$B$1:$C$9,2,0)</f>
        <v>A</v>
      </c>
      <c r="BS330" s="51">
        <f t="shared" ca="1" si="273"/>
        <v>39</v>
      </c>
      <c r="BT330" s="53">
        <f>_xlfn.XLOOKUP(B330,'[2]1. All Calls'!$R:$R,'[2]1. All Calls'!$A:$A,"",0)</f>
        <v>45980.5555902778</v>
      </c>
      <c r="BU330" s="51" t="str">
        <f>_xlfn.XLOOKUP(B330,'[2]1. All Calls'!$R:$R,'[2]1. All Calls'!$F:$F,"",0)</f>
        <v>CC-01874332</v>
      </c>
      <c r="BV330" s="51" t="str">
        <f>_xlfn.XLOOKUP(B330,'[2]1. All Calls'!$R:$R,'[2]1. All Calls'!$J:$J,"",0)</f>
        <v>Schedule Service</v>
      </c>
      <c r="BW330" s="53">
        <f>_xlfn.XLOOKUP(B330,'[2]Sch Calls'!$R:$R,'[2]Sch Calls'!$A:$A,"",0)</f>
        <v>45980.5555902778</v>
      </c>
      <c r="BX330" s="51">
        <f>_xlfn.XLOOKUP(B330,'[2]Sch Calls'!$R:$R,'[2]Sch Calls'!$B:$B,"",0)</f>
        <v>146353</v>
      </c>
      <c r="BY330" s="51" t="str">
        <f t="shared" si="247"/>
        <v>18-May-26</v>
      </c>
      <c r="BZ330" s="51" t="str">
        <f t="shared" si="247"/>
        <v>18-May-26</v>
      </c>
      <c r="CA330" s="51" t="str">
        <f t="shared" si="274"/>
        <v>21-Aug-26</v>
      </c>
      <c r="CB330" s="51" t="str">
        <f t="shared" si="275"/>
        <v>19-May-27</v>
      </c>
      <c r="CC330" s="51" t="str">
        <f t="shared" si="276"/>
        <v>04-Jun-26</v>
      </c>
      <c r="CD330" s="51" t="str">
        <f t="shared" si="277"/>
        <v>19-Nov-26</v>
      </c>
      <c r="CE330" s="51">
        <f t="shared" ca="1" si="248"/>
        <v>196</v>
      </c>
      <c r="CF330" s="51">
        <f t="shared" ca="1" si="248"/>
        <v>196</v>
      </c>
      <c r="CG330" s="51">
        <f t="shared" ca="1" si="278"/>
        <v>196</v>
      </c>
      <c r="CH330" s="51">
        <f t="shared" ca="1" si="279"/>
        <v>196</v>
      </c>
      <c r="CI330" s="51">
        <f t="shared" ca="1" si="280"/>
        <v>729</v>
      </c>
      <c r="CJ330" s="51">
        <f t="shared" ca="1" si="281"/>
        <v>196</v>
      </c>
      <c r="CK330" s="51">
        <f t="shared" ca="1" si="258"/>
        <v>980</v>
      </c>
      <c r="CL330" s="51">
        <f t="shared" ca="1" si="258"/>
        <v>980</v>
      </c>
      <c r="CM330" s="51">
        <f t="shared" ca="1" si="258"/>
        <v>980</v>
      </c>
      <c r="CN330" s="51">
        <f t="shared" ca="1" si="258"/>
        <v>980</v>
      </c>
      <c r="CO330" s="51">
        <f t="shared" ca="1" si="258"/>
        <v>3645</v>
      </c>
      <c r="CP330" s="51">
        <f t="shared" ca="1" si="258"/>
        <v>980</v>
      </c>
      <c r="CQ330" s="51">
        <f t="shared" ca="1" si="259"/>
        <v>3020</v>
      </c>
      <c r="CR330" s="51">
        <f t="shared" ca="1" si="259"/>
        <v>3020</v>
      </c>
      <c r="CS330" s="51">
        <f t="shared" ca="1" si="259"/>
        <v>5020</v>
      </c>
      <c r="CT330" s="51">
        <f t="shared" ca="1" si="259"/>
        <v>5020</v>
      </c>
      <c r="CU330" s="51">
        <f t="shared" ca="1" si="259"/>
        <v>-2468</v>
      </c>
      <c r="CV330" s="54">
        <f t="shared" ca="1" si="259"/>
        <v>3020</v>
      </c>
      <c r="CW330" s="25" t="s">
        <v>195</v>
      </c>
      <c r="CX330" s="55">
        <v>0.95</v>
      </c>
      <c r="CY330" s="55"/>
      <c r="CZ330" s="26" t="s">
        <v>227</v>
      </c>
      <c r="DA330" s="26" t="s">
        <v>227</v>
      </c>
      <c r="DB330" s="26" t="s">
        <v>227</v>
      </c>
      <c r="DC330" s="26" t="s">
        <v>227</v>
      </c>
      <c r="DD330" s="26" t="s">
        <v>227</v>
      </c>
      <c r="DE330" s="26" t="s">
        <v>227</v>
      </c>
      <c r="DF330" s="26" t="s">
        <v>227</v>
      </c>
      <c r="DG330" s="26" t="s">
        <v>227</v>
      </c>
      <c r="DH330" s="26" t="s">
        <v>227</v>
      </c>
      <c r="DI330" s="26" t="s">
        <v>227</v>
      </c>
      <c r="DJ330" s="26" t="s">
        <v>227</v>
      </c>
      <c r="DK330" s="26" t="s">
        <v>227</v>
      </c>
      <c r="DL330" s="27">
        <f t="shared" si="282"/>
        <v>46055.5555902778</v>
      </c>
      <c r="DM330" s="28">
        <f t="shared" ca="1" si="283"/>
        <v>1</v>
      </c>
      <c r="DN330" s="56">
        <f>_xlfn.XLOOKUP(B330,'[2]1. All Calls'!$R:$R,'[2]1. All Calls'!$A:$A,"",0)</f>
        <v>45980.5555902778</v>
      </c>
      <c r="DO330" s="57" t="str">
        <f ca="1">VLOOKUP(DM330,[1]Validation!$B$20:$C$25,2,0)</f>
        <v>Above 3 months</v>
      </c>
      <c r="DP330" s="58" t="str">
        <f>_xlfn.XLOOKUP(B330,'[1]Active AMCs- Dealer'!E:E,'[1]Active AMCs- Dealer'!L:L,"Not in AMC",0)</f>
        <v>AMC</v>
      </c>
      <c r="DQ330" s="58"/>
      <c r="DR330" s="29" t="str">
        <f>_xlfn.XLOOKUP(B330,'[2]1. All Calls'!$R:$R,'[2]1. All Calls'!$F:$F,"",0)</f>
        <v>CC-01874332</v>
      </c>
      <c r="DS330" s="29" t="str">
        <f>_xlfn.XLOOKUP(B330,'[2]1. All Calls'!$R:$R,'[2]1. All Calls'!$AB:$AB,"",0)</f>
        <v>We visited site and change Air filter Oil filter Separator and oil after than start and check unit running well condition at the present time.</v>
      </c>
      <c r="DT330" s="30">
        <f>_xlfn.XLOOKUP(DR330,'[2]1. All Calls'!$F:$F,'[2]1. All Calls'!$A:$A,"",0)</f>
        <v>45980.5555902778</v>
      </c>
      <c r="DU330" s="31">
        <f>_xlfn.XLOOKUP(DR330,'[2]1. All Calls'!$F:$F,'[2]1. All Calls'!$B:$B,"",0)</f>
        <v>14635</v>
      </c>
      <c r="DV330" s="31">
        <f>_xlfn.XLOOKUP(B330,[1]MDA_Assets!D:D,[1]MDA_Assets!N:N,"",0)</f>
        <v>13921</v>
      </c>
      <c r="DW330" s="31">
        <f>_xlfn.XLOOKUP(B330,[1]MDA_Assets!D:D,[1]MDA_Assets!O:O,"",0)</f>
        <v>715</v>
      </c>
      <c r="DX330" s="32" t="str">
        <f>_xlfn.XLOOKUP(B330,[1]MDA_Assets!D:D,[1]MDA_Assets!Q:Q,"",0)</f>
        <v>Synthetic</v>
      </c>
      <c r="DY330" s="33">
        <f>_xlfn.XLOOKUP(B330,[1]MDA_Assets!D:D,[1]MDA_Assets!R:R,"",0)</f>
        <v>45980</v>
      </c>
      <c r="DZ330" s="33">
        <f>_xlfn.XLOOKUP(B330,[1]MDA_Assets!D:D,[1]MDA_Assets!S:S,"",0)</f>
        <v>45980</v>
      </c>
      <c r="EA330" s="33">
        <f>_xlfn.XLOOKUP(B330,[1]MDA_Assets!D:D,[1]MDA_Assets!T:T,"",0)</f>
        <v>45980</v>
      </c>
      <c r="EB330" s="33">
        <f>_xlfn.XLOOKUP(B330,[1]MDA_Assets!D:D,[1]MDA_Assets!U:U,"",0)</f>
        <v>45980</v>
      </c>
      <c r="EC330" s="33">
        <f>_xlfn.XLOOKUP(B330,[1]MDA_Assets!D:D,[1]MDA_Assets!V:V,"",0)</f>
        <v>45980</v>
      </c>
      <c r="ED330" s="33">
        <f>_xlfn.XLOOKUP(B330,[1]MDA_Assets!D:D,[1]MDA_Assets!W:W,"",0)</f>
        <v>45447</v>
      </c>
      <c r="EE330" s="32" t="str">
        <f>_xlfn.XLOOKUP(B330,[1]MDA_Assets!D:D,[1]MDA_Assets!X:X,"",0)</f>
        <v>Yes</v>
      </c>
      <c r="EF330" s="33">
        <f>_xlfn.XLOOKUP(B330,[1]MDA_Assets!D:D,[1]MDA_Assets!Y:Y,"",0)</f>
        <v>0</v>
      </c>
      <c r="EG330" s="33">
        <f>_xlfn.XLOOKUP(B330,[1]MDA_Assets!D:D,[1]MDA_Assets!Z:Z,"",0)</f>
        <v>0</v>
      </c>
      <c r="EH330" s="33">
        <f>_xlfn.XLOOKUP(B330,[1]MDA_Assets!D:D,[1]MDA_Assets!AA:AA,"",0)</f>
        <v>0</v>
      </c>
      <c r="EI330" s="34">
        <f>_xlfn.XLOOKUP(B330,[1]MDA_Assets!D:D,[1]MDA_Assets!P:P,"",0)</f>
        <v>5</v>
      </c>
      <c r="EJ330" s="35" t="str">
        <f>_xlfn.XLOOKUP(B330,[1]MDA_Assets!D:D,[1]MDA_Assets!AB:AB,"",0)</f>
        <v>4000</v>
      </c>
      <c r="EK330" s="35" t="str">
        <f>_xlfn.XLOOKUP(B330,[1]MDA_Assets!D:D,[1]MDA_Assets!AC:AC,"",0)</f>
        <v>4000</v>
      </c>
      <c r="EL330" s="35" t="str">
        <f>_xlfn.XLOOKUP(B330,[1]MDA_Assets!D:D,[1]MDA_Assets!AD:AD,"",0)</f>
        <v>6000</v>
      </c>
      <c r="EM330" s="35" t="str">
        <f>_xlfn.XLOOKUP(B330,[1]MDA_Assets!D:D,[1]MDA_Assets!AE:AE,"",0)</f>
        <v>6000</v>
      </c>
      <c r="EN330" s="35" t="str">
        <f>_xlfn.XLOOKUP(B330,[1]MDA_Assets!D:D,[1]MDA_Assets!AF:AF,"",0)</f>
        <v>1177</v>
      </c>
      <c r="EO330" s="35" t="str">
        <f>_xlfn.XLOOKUP(B330,[1]MDA_Assets!D:D,[1]MDA_Assets!AG:AG,"",0)</f>
        <v>4000</v>
      </c>
      <c r="EP330" s="36">
        <f t="shared" si="249"/>
        <v>365</v>
      </c>
      <c r="EQ330" s="36">
        <f t="shared" si="249"/>
        <v>180</v>
      </c>
      <c r="ER330" s="36">
        <f t="shared" si="284"/>
        <v>730</v>
      </c>
      <c r="ES330" s="36">
        <f t="shared" si="285"/>
        <v>730</v>
      </c>
      <c r="ET330" s="36">
        <f t="shared" si="286"/>
        <v>730</v>
      </c>
      <c r="EU330" s="36">
        <f t="shared" si="287"/>
        <v>365</v>
      </c>
      <c r="EV330" s="36" t="str">
        <f t="shared" si="288"/>
        <v/>
      </c>
      <c r="EW330" s="36" t="str">
        <f t="shared" si="260"/>
        <v/>
      </c>
      <c r="EX330" s="36" t="str">
        <f t="shared" si="261"/>
        <v/>
      </c>
      <c r="EY330" s="36">
        <f t="shared" si="253"/>
        <v>11.78</v>
      </c>
      <c r="EZ330" s="36">
        <f t="shared" si="253"/>
        <v>5.81</v>
      </c>
      <c r="FA330" s="36">
        <f t="shared" si="253"/>
        <v>23.55</v>
      </c>
      <c r="FB330" s="36">
        <f t="shared" si="253"/>
        <v>23.55</v>
      </c>
      <c r="FC330" s="36">
        <f t="shared" si="253"/>
        <v>23.55</v>
      </c>
      <c r="FD330" s="36">
        <f t="shared" si="253"/>
        <v>11.78</v>
      </c>
      <c r="FE330" s="36" t="str">
        <f t="shared" si="252"/>
        <v/>
      </c>
      <c r="FF330" s="36" t="str">
        <f t="shared" si="252"/>
        <v/>
      </c>
      <c r="FG330" s="36" t="str">
        <f t="shared" si="252"/>
        <v/>
      </c>
      <c r="FH330" s="37" t="str" cm="1">
        <f t="array" ref="FH330">_xlfn.IFS(EY330="", "No Data", EY330&lt;0, "Negative/Future", EY330=0, "Zero Days", EY330&lt;=3, "&lt; 3 Months", EY330&lt;=6, "3 to 6 Months", EY330&lt;=9, "6 to 9 Months", EY330&lt;=12, "9 to 12 Months", EY330&lt;=15, "12 to 15 Months", EY330&lt;=18, "15 to 18 Months", EY330&lt;=24, "18 to 24 Months", EY330&gt;24, "&gt; 24 Months")</f>
        <v>9 to 12 Months</v>
      </c>
      <c r="FI330" s="37" t="str" cm="1">
        <f t="array" ref="FI330">_xlfn.IFS(EZ330="", "No Data", EZ330&lt;0, "Negative/Future", EZ330=0, "Zero Days", EZ330&lt;=3, "&lt; 3 Months", EZ330&lt;=6, "3 to 6 Months", EZ330&lt;=9, "6 to 9 Months", EZ330&lt;=12, "9 to 12 Months", EZ330&lt;=15, "12 to 15 Months", EZ330&lt;=18, "15 to 18 Months", EZ330&lt;=24, "18 to 24 Months", EZ330&gt;24, "&gt; 24 Months")</f>
        <v>3 to 6 Months</v>
      </c>
      <c r="FJ330" s="37" t="str" cm="1">
        <f t="array" ref="FJ330">_xlfn.IFS(FA330="", "No Data", FA330&lt;0, "Negative/Future", FA330=0, "Zero Days", FA330&lt;=3, "&lt; 3 Months", FA330&lt;=6, "3 to 6 Months", FA330&lt;=9, "6 to 9 Months", FA330&lt;=12, "9 to 12 Months", FA330&lt;=15, "12 to 15 Months", FA330&lt;=18, "15 to 18 Months", FA330&lt;=24, "18 to 24 Months", FA330&gt;24, "&gt; 24 Months")</f>
        <v>18 to 24 Months</v>
      </c>
      <c r="FK330" s="37" t="str" cm="1">
        <f t="array" ref="FK330">_xlfn.IFS(FB330="", "No Data", FB330&lt;0, "Negative/Future", FB330=0, "Zero Days", FB330&lt;=3, "&lt; 3 Months", FB330&lt;=6, "3 to 6 Months", FB330&lt;=9, "6 to 9 Months", FB330&lt;=12, "9 to 12 Months", FB330&lt;=15, "12 to 15 Months", FB330&lt;=18, "15 to 18 Months", FB330&lt;=24, "18 to 24 Months", FB330&gt;24, "&gt; 24 Months")</f>
        <v>18 to 24 Months</v>
      </c>
      <c r="FL330" s="37" t="str" cm="1">
        <f t="array" ref="FL330">_xlfn.IFS(FC330="", "No Data", FC330&lt;0, "Negative/Future", FC330=0, "Zero Days", FC330&lt;=3, "&lt; 3 Months", FC330&lt;=6, "3 to 6 Months", FC330&lt;=9, "6 to 9 Months", FC330&lt;=12, "9 to 12 Months", FC330&lt;=15, "12 to 15 Months", FC330&lt;=18, "15 to 18 Months", FC330&lt;=24, "18 to 24 Months", FC330&gt;24, "&gt; 24 Months")</f>
        <v>18 to 24 Months</v>
      </c>
      <c r="FM330" s="37" t="str" cm="1">
        <f t="array" ref="FM330">_xlfn.IFS(FD330="", "No Data", FD330&lt;0, "Negative/Future", FD330=0, "Zero Days", FD330&lt;=3, "&lt; 3 Months", FD330&lt;=6, "3 to 6 Months", FD330&lt;=9, "6 to 9 Months", FD330&lt;=12, "9 to 12 Months", FD330&lt;=15, "12 to 15 Months", FD330&lt;=18, "15 to 18 Months", FD330&lt;=24, "18 to 24 Months", FD330&gt;24, "&gt; 24 Months")</f>
        <v>9 to 12 Months</v>
      </c>
      <c r="FN330" s="37" t="str" cm="1">
        <f t="array" ref="FN330">_xlfn.IFS(FE330="", "No Data", FE330&lt;0, "Negative/Future", FE330=0, "Zero Days", FE330&lt;=3, "&lt; 3 Months", FE330&lt;=6, "3 to 6 Months", FE330&lt;=9, "6 to 9 Months", FE330&lt;=12, "9 to 12 Months", FE330&lt;=15, "12 to 15 Months", FE330&lt;=18, "15 to 18 Months", FE330&lt;=24, "18 to 24 Months", FE330&gt;24, "&gt; 24 Months")</f>
        <v>No Data</v>
      </c>
      <c r="FO330" s="37" t="str" cm="1">
        <f t="array" ref="FO330">_xlfn.IFS(FG330="", "No Data", FG330&lt;0, "Negative/Future", FG330=0, "Zero Days", FG330&lt;=3, "&lt; 3 Months", FG330&lt;=6, "3 to 6 Months", FG330&lt;=9, "6 to 9 Months", FG330&lt;=12, "9 to 12 Months", FG330&lt;=15, "12 to 15 Months", FG330&lt;=18, "15 to 18 Months", FG330&lt;=24, "18 to 24 Months", FG330&gt;24, "&gt; 24 Months")</f>
        <v>No Data</v>
      </c>
      <c r="FP330" s="37" t="str" cm="1">
        <f t="array" ref="FP330">_xlfn.IFS(FF330="", "No Data", FF330&lt;0, "Negative/Future", FF330=0, "Zero Days", FF330&lt;=3, "&lt; 3 Months", FF330&lt;=6, "3 to 6 Months", FF330&lt;=9, "6 to 9 Months", FF330&lt;=12, "9 to 12 Months", FF330&lt;=15, "12 to 15 Months", FF330&lt;=18, "15 to 18 Months", FF330&lt;=24, "18 to 24 Months", FF330&gt;24, "&gt; 24 Months")</f>
        <v>No Data</v>
      </c>
      <c r="FQ330" s="29" t="s">
        <v>1586</v>
      </c>
      <c r="FR330" s="29">
        <v>8210413459</v>
      </c>
      <c r="FS330" s="38" t="str">
        <f>VLOOKUP(_xlfn.XLOOKUP(B330,[1]MDA_Assets!D:D,[1]MDA_Assets!I:I,"",0),[1]Validation!$B$1:$C$8,2,0)</f>
        <v>A</v>
      </c>
      <c r="FT330" s="38" t="s">
        <v>296</v>
      </c>
      <c r="FU330" s="31" t="str">
        <f>_xlfn.XLOOKUP(B330,[1]MDA_Assets!D:D,[1]MDA_Assets!X:X,"",0)</f>
        <v>Yes</v>
      </c>
      <c r="FV330" s="39">
        <v>0</v>
      </c>
      <c r="FW330" s="39">
        <v>1</v>
      </c>
      <c r="FX330" s="39">
        <v>1</v>
      </c>
      <c r="FY330" s="39">
        <v>7</v>
      </c>
      <c r="FZ330" s="40">
        <f t="shared" si="250"/>
        <v>46345</v>
      </c>
      <c r="GA330" s="40">
        <f t="shared" si="250"/>
        <v>46160</v>
      </c>
      <c r="GB330" s="40">
        <f t="shared" si="262"/>
        <v>46710</v>
      </c>
      <c r="GC330" s="40">
        <f t="shared" si="263"/>
        <v>46710</v>
      </c>
      <c r="GD330" s="40">
        <f t="shared" si="264"/>
        <v>46710</v>
      </c>
      <c r="GE330" s="40">
        <f t="shared" si="265"/>
        <v>45812</v>
      </c>
      <c r="GF330" s="40" t="str">
        <f t="shared" si="251"/>
        <v/>
      </c>
      <c r="GG330" s="40" t="str">
        <f t="shared" si="251"/>
        <v/>
      </c>
      <c r="GH330" s="40" t="str">
        <f t="shared" si="251"/>
        <v/>
      </c>
      <c r="GI330" s="39">
        <f t="shared" si="289"/>
        <v>1</v>
      </c>
      <c r="GJ330" s="39">
        <f t="shared" si="290"/>
        <v>0</v>
      </c>
      <c r="GK330" s="39">
        <f t="shared" si="291"/>
        <v>0</v>
      </c>
      <c r="GL330" s="39">
        <f t="shared" si="292"/>
        <v>5</v>
      </c>
    </row>
    <row r="331" spans="1:194" x14ac:dyDescent="0.25">
      <c r="A331" s="19">
        <v>366</v>
      </c>
      <c r="B331" s="43" t="s">
        <v>1587</v>
      </c>
      <c r="C331" s="43" t="s">
        <v>254</v>
      </c>
      <c r="D331" s="43" t="s">
        <v>241</v>
      </c>
      <c r="E331" s="43" t="s">
        <v>2465</v>
      </c>
      <c r="F331" s="43" t="s">
        <v>1588</v>
      </c>
      <c r="G331" s="43" t="s">
        <v>190</v>
      </c>
      <c r="H331" s="43" t="s">
        <v>1249</v>
      </c>
      <c r="I331" s="43" t="s">
        <v>192</v>
      </c>
      <c r="J331" s="44">
        <f t="shared" si="266"/>
        <v>45465.541666666664</v>
      </c>
      <c r="K331" s="44">
        <v>45101.541666666664</v>
      </c>
      <c r="L331" s="44">
        <v>44889</v>
      </c>
      <c r="M331" s="43" t="s">
        <v>2466</v>
      </c>
      <c r="N331" s="43" t="s">
        <v>1113</v>
      </c>
      <c r="O331" s="44">
        <v>46043.537916666668</v>
      </c>
      <c r="P331" s="43">
        <v>2756</v>
      </c>
      <c r="Q331" s="43">
        <v>789</v>
      </c>
      <c r="R331" s="43">
        <v>1966</v>
      </c>
      <c r="S331" s="43" t="s">
        <v>206</v>
      </c>
      <c r="T331" s="44">
        <v>46042.770833333336</v>
      </c>
      <c r="U331" s="44">
        <v>46042.770833333336</v>
      </c>
      <c r="V331" s="44">
        <v>46042.770833333336</v>
      </c>
      <c r="W331" s="44">
        <v>46042.770833333336</v>
      </c>
      <c r="X331" s="44">
        <v>46042.770833333336</v>
      </c>
      <c r="Y331" s="44">
        <v>46042.770833333336</v>
      </c>
      <c r="Z331" s="43" t="s">
        <v>199</v>
      </c>
      <c r="AA331" s="43"/>
      <c r="AB331" s="43"/>
      <c r="AC331" s="43"/>
      <c r="AD331" s="43"/>
      <c r="AE331" s="43">
        <v>3</v>
      </c>
      <c r="AF331" s="43" t="s">
        <v>281</v>
      </c>
      <c r="AG331" s="43" t="s">
        <v>281</v>
      </c>
      <c r="AH331" s="43" t="s">
        <v>285</v>
      </c>
      <c r="AI331" s="43" t="s">
        <v>280</v>
      </c>
      <c r="AJ331" s="43" t="s">
        <v>285</v>
      </c>
      <c r="AK331" s="43" t="s">
        <v>280</v>
      </c>
      <c r="AL331" s="47">
        <v>46222</v>
      </c>
      <c r="AM331" s="47">
        <v>46222</v>
      </c>
      <c r="AN331" s="47">
        <v>46407</v>
      </c>
      <c r="AO331" s="47">
        <v>46407</v>
      </c>
      <c r="AP331" s="47">
        <v>46772</v>
      </c>
      <c r="AQ331" s="47">
        <v>46407</v>
      </c>
      <c r="AR331" s="48"/>
      <c r="AS331" s="48"/>
      <c r="AT331" s="48"/>
      <c r="AU331" s="43">
        <v>0</v>
      </c>
      <c r="AV331" s="43">
        <v>0</v>
      </c>
      <c r="AW331" s="43">
        <v>0</v>
      </c>
      <c r="AX331" s="51" t="s">
        <v>360</v>
      </c>
      <c r="AY331" s="51" t="s">
        <v>221</v>
      </c>
      <c r="AZ331" s="51" t="s">
        <v>198</v>
      </c>
      <c r="BA331" s="20">
        <f t="shared" ca="1" si="257"/>
        <v>0</v>
      </c>
      <c r="BB331" s="20">
        <f t="shared" ca="1" si="257"/>
        <v>0</v>
      </c>
      <c r="BC331" s="20">
        <f t="shared" ca="1" si="257"/>
        <v>0</v>
      </c>
      <c r="BD331" s="20">
        <f t="shared" ca="1" si="254"/>
        <v>0</v>
      </c>
      <c r="BE331" s="20">
        <f t="shared" ca="1" si="254"/>
        <v>0</v>
      </c>
      <c r="BF331" s="20">
        <f t="shared" ca="1" si="254"/>
        <v>0</v>
      </c>
      <c r="BG331" s="21" t="str">
        <f t="shared" ca="1" si="241"/>
        <v/>
      </c>
      <c r="BH331" s="21" t="str">
        <f t="shared" ca="1" si="241"/>
        <v/>
      </c>
      <c r="BI331" s="21" t="str">
        <f t="shared" ca="1" si="241"/>
        <v/>
      </c>
      <c r="BJ331" s="22">
        <f t="shared" ca="1" si="267"/>
        <v>0</v>
      </c>
      <c r="BK331" s="21">
        <f t="shared" si="268"/>
        <v>3</v>
      </c>
      <c r="BL331" s="22">
        <f t="shared" ca="1" si="269"/>
        <v>3153</v>
      </c>
      <c r="BM331" s="22">
        <f t="shared" ca="1" si="270"/>
        <v>914</v>
      </c>
      <c r="BN331" s="23">
        <f t="shared" ca="1" si="271"/>
        <v>2239</v>
      </c>
      <c r="BO331" s="24">
        <f t="shared" ca="1" si="272"/>
        <v>397</v>
      </c>
      <c r="BP331" s="51" t="str">
        <f>_xlfn.XLOOKUP(E331,[1]Validation!E:E,[1]Validation!F:F,"")</f>
        <v>EN11</v>
      </c>
      <c r="BQ331" s="51" t="str">
        <f>_xlfn.XLOOKUP(BP331,[1]Validation!F:F,[1]Validation!G:G,"")</f>
        <v>EN11 to EN22</v>
      </c>
      <c r="BR331" s="52" t="str">
        <f>VLOOKUP(G331,[1]Validation!$B$1:$C$9,2,0)</f>
        <v>B</v>
      </c>
      <c r="BS331" s="51">
        <f t="shared" ca="1" si="273"/>
        <v>35</v>
      </c>
      <c r="BT331" s="53">
        <f>_xlfn.XLOOKUP(B331,'[2]1. All Calls'!$R:$R,'[2]1. All Calls'!$A:$A,"",0)</f>
        <v>46043.523275462998</v>
      </c>
      <c r="BU331" s="51" t="str">
        <f>_xlfn.XLOOKUP(B331,'[2]1. All Calls'!$R:$R,'[2]1. All Calls'!$F:$F,"",0)</f>
        <v>CC-01948057</v>
      </c>
      <c r="BV331" s="51" t="str">
        <f>_xlfn.XLOOKUP(B331,'[2]1. All Calls'!$R:$R,'[2]1. All Calls'!$J:$J,"",0)</f>
        <v>Schedule Service</v>
      </c>
      <c r="BW331" s="53">
        <f>_xlfn.XLOOKUP(B331,'[2]Sch Calls'!$R:$R,'[2]Sch Calls'!$A:$A,"",0)</f>
        <v>46043.523275462998</v>
      </c>
      <c r="BX331" s="51">
        <f>_xlfn.XLOOKUP(B331,'[2]Sch Calls'!$R:$R,'[2]Sch Calls'!$B:$B,"",0)</f>
        <v>2756</v>
      </c>
      <c r="BY331" s="51" t="str">
        <f t="shared" si="247"/>
        <v>20-Jul-26</v>
      </c>
      <c r="BZ331" s="51" t="str">
        <f t="shared" si="247"/>
        <v>20-Jul-26</v>
      </c>
      <c r="CA331" s="51" t="str">
        <f t="shared" si="274"/>
        <v>23-Oct-26</v>
      </c>
      <c r="CB331" s="51" t="str">
        <f t="shared" si="275"/>
        <v>21-Jul-27</v>
      </c>
      <c r="CC331" s="51" t="str">
        <f t="shared" si="276"/>
        <v>21-Jan-28</v>
      </c>
      <c r="CD331" s="51" t="str">
        <f t="shared" si="277"/>
        <v>21-Jan-27</v>
      </c>
      <c r="CE331" s="51">
        <f t="shared" ca="1" si="248"/>
        <v>133</v>
      </c>
      <c r="CF331" s="51">
        <f t="shared" ca="1" si="248"/>
        <v>133</v>
      </c>
      <c r="CG331" s="51">
        <f t="shared" ca="1" si="278"/>
        <v>133</v>
      </c>
      <c r="CH331" s="51">
        <f t="shared" ca="1" si="279"/>
        <v>133</v>
      </c>
      <c r="CI331" s="51">
        <f t="shared" ca="1" si="280"/>
        <v>133</v>
      </c>
      <c r="CJ331" s="51">
        <f t="shared" ca="1" si="281"/>
        <v>133</v>
      </c>
      <c r="CK331" s="51">
        <f t="shared" ca="1" si="258"/>
        <v>399</v>
      </c>
      <c r="CL331" s="51">
        <f t="shared" ca="1" si="258"/>
        <v>399</v>
      </c>
      <c r="CM331" s="51">
        <f t="shared" ca="1" si="258"/>
        <v>399</v>
      </c>
      <c r="CN331" s="51">
        <f t="shared" ca="1" si="258"/>
        <v>399</v>
      </c>
      <c r="CO331" s="51">
        <f t="shared" ca="1" si="258"/>
        <v>399</v>
      </c>
      <c r="CP331" s="51">
        <f t="shared" ca="1" si="258"/>
        <v>399</v>
      </c>
      <c r="CQ331" s="51">
        <f t="shared" ca="1" si="259"/>
        <v>1601</v>
      </c>
      <c r="CR331" s="51">
        <f t="shared" ca="1" si="259"/>
        <v>1601</v>
      </c>
      <c r="CS331" s="51">
        <f t="shared" ca="1" si="259"/>
        <v>3601</v>
      </c>
      <c r="CT331" s="51">
        <f t="shared" ca="1" si="259"/>
        <v>2601</v>
      </c>
      <c r="CU331" s="51">
        <f t="shared" ca="1" si="259"/>
        <v>3601</v>
      </c>
      <c r="CV331" s="54">
        <f t="shared" ca="1" si="259"/>
        <v>2601</v>
      </c>
      <c r="CW331" s="25" t="s">
        <v>195</v>
      </c>
      <c r="CX331" s="55">
        <v>0.28999999999999998</v>
      </c>
      <c r="CY331" s="55"/>
      <c r="CZ331" s="26" t="s">
        <v>227</v>
      </c>
      <c r="DA331" s="26" t="s">
        <v>227</v>
      </c>
      <c r="DB331" s="26" t="s">
        <v>227</v>
      </c>
      <c r="DC331" s="26" t="s">
        <v>227</v>
      </c>
      <c r="DD331" s="26" t="s">
        <v>227</v>
      </c>
      <c r="DE331" s="26" t="s">
        <v>227</v>
      </c>
      <c r="DF331" s="26" t="s">
        <v>227</v>
      </c>
      <c r="DG331" s="26" t="s">
        <v>227</v>
      </c>
      <c r="DH331" s="26" t="s">
        <v>227</v>
      </c>
      <c r="DI331" s="26" t="s">
        <v>227</v>
      </c>
      <c r="DJ331" s="26" t="s">
        <v>227</v>
      </c>
      <c r="DK331" s="26" t="s">
        <v>227</v>
      </c>
      <c r="DL331" s="27">
        <f t="shared" si="282"/>
        <v>46118.523275462998</v>
      </c>
      <c r="DM331" s="28">
        <f t="shared" ca="1" si="283"/>
        <v>1</v>
      </c>
      <c r="DN331" s="56">
        <f>_xlfn.XLOOKUP(B331,'[2]1. All Calls'!$R:$R,'[2]1. All Calls'!$A:$A,"",0)</f>
        <v>46043.523275462998</v>
      </c>
      <c r="DO331" s="57" t="str">
        <f ca="1">VLOOKUP(DM331,[1]Validation!$B$20:$C$25,2,0)</f>
        <v>Above 3 months</v>
      </c>
      <c r="DP331" s="58" t="str">
        <f>_xlfn.XLOOKUP(B331,'[1]Active AMCs- Dealer'!E:E,'[1]Active AMCs- Dealer'!L:L,"Not in AMC",0)</f>
        <v>Not in AMC</v>
      </c>
      <c r="DQ331" s="50" t="s">
        <v>238</v>
      </c>
      <c r="DR331" s="29" t="str">
        <f>_xlfn.XLOOKUP(B331,'[2]1. All Calls'!$R:$R,'[2]1. All Calls'!$F:$F,"",0)</f>
        <v>CC-01948057</v>
      </c>
      <c r="DS331" s="29" t="str">
        <f>_xlfn.XLOOKUP(B331,'[2]1. All Calls'!$R:$R,'[2]1. All Calls'!$AB:$AB,"",0)</f>
        <v>Attend the site for scheduled service so change air filter, oil filter and oil. Then start the unit found running ok.</v>
      </c>
      <c r="DT331" s="30">
        <f>_xlfn.XLOOKUP(DR331,'[2]1. All Calls'!$F:$F,'[2]1. All Calls'!$A:$A,"",0)</f>
        <v>46043.523275462998</v>
      </c>
      <c r="DU331" s="31">
        <f>_xlfn.XLOOKUP(DR331,'[2]1. All Calls'!$F:$F,'[2]1. All Calls'!$B:$B,"",0)</f>
        <v>2756</v>
      </c>
      <c r="DV331" s="31">
        <f>_xlfn.XLOOKUP(B331,[1]MDA_Assets!D:D,[1]MDA_Assets!N:N,"",0)</f>
        <v>789</v>
      </c>
      <c r="DW331" s="31">
        <f>_xlfn.XLOOKUP(B331,[1]MDA_Assets!D:D,[1]MDA_Assets!O:O,"",0)</f>
        <v>1966</v>
      </c>
      <c r="DX331" s="32" t="str">
        <f>_xlfn.XLOOKUP(B331,[1]MDA_Assets!D:D,[1]MDA_Assets!Q:Q,"",0)</f>
        <v>XD</v>
      </c>
      <c r="DY331" s="33">
        <f>_xlfn.XLOOKUP(B331,[1]MDA_Assets!D:D,[1]MDA_Assets!R:R,"",0)</f>
        <v>46043</v>
      </c>
      <c r="DZ331" s="33">
        <f>_xlfn.XLOOKUP(B331,[1]MDA_Assets!D:D,[1]MDA_Assets!S:S,"",0)</f>
        <v>46043</v>
      </c>
      <c r="EA331" s="33">
        <f>_xlfn.XLOOKUP(B331,[1]MDA_Assets!D:D,[1]MDA_Assets!T:T,"",0)</f>
        <v>46043</v>
      </c>
      <c r="EB331" s="33">
        <f>_xlfn.XLOOKUP(B331,[1]MDA_Assets!D:D,[1]MDA_Assets!U:U,"",0)</f>
        <v>46043</v>
      </c>
      <c r="EC331" s="33">
        <f>_xlfn.XLOOKUP(B331,[1]MDA_Assets!D:D,[1]MDA_Assets!V:V,"",0)</f>
        <v>46043</v>
      </c>
      <c r="ED331" s="33">
        <f>_xlfn.XLOOKUP(B331,[1]MDA_Assets!D:D,[1]MDA_Assets!W:W,"",0)</f>
        <v>46043</v>
      </c>
      <c r="EE331" s="32" t="str">
        <f>_xlfn.XLOOKUP(B331,[1]MDA_Assets!D:D,[1]MDA_Assets!X:X,"",0)</f>
        <v>Yes</v>
      </c>
      <c r="EF331" s="33">
        <f>_xlfn.XLOOKUP(B331,[1]MDA_Assets!D:D,[1]MDA_Assets!Y:Y,"",0)</f>
        <v>0</v>
      </c>
      <c r="EG331" s="33">
        <f>_xlfn.XLOOKUP(B331,[1]MDA_Assets!D:D,[1]MDA_Assets!Z:Z,"",0)</f>
        <v>0</v>
      </c>
      <c r="EH331" s="33">
        <f>_xlfn.XLOOKUP(B331,[1]MDA_Assets!D:D,[1]MDA_Assets!AA:AA,"",0)</f>
        <v>0</v>
      </c>
      <c r="EI331" s="34">
        <f>_xlfn.XLOOKUP(B331,[1]MDA_Assets!D:D,[1]MDA_Assets!P:P,"",0)</f>
        <v>3</v>
      </c>
      <c r="EJ331" s="35" t="str">
        <f>_xlfn.XLOOKUP(B331,[1]MDA_Assets!D:D,[1]MDA_Assets!AB:AB,"",0)</f>
        <v>2000</v>
      </c>
      <c r="EK331" s="35" t="str">
        <f>_xlfn.XLOOKUP(B331,[1]MDA_Assets!D:D,[1]MDA_Assets!AC:AC,"",0)</f>
        <v>2000</v>
      </c>
      <c r="EL331" s="35" t="str">
        <f>_xlfn.XLOOKUP(B331,[1]MDA_Assets!D:D,[1]MDA_Assets!AD:AD,"",0)</f>
        <v>4000</v>
      </c>
      <c r="EM331" s="35" t="str">
        <f>_xlfn.XLOOKUP(B331,[1]MDA_Assets!D:D,[1]MDA_Assets!AE:AE,"",0)</f>
        <v>3000</v>
      </c>
      <c r="EN331" s="35" t="str">
        <f>_xlfn.XLOOKUP(B331,[1]MDA_Assets!D:D,[1]MDA_Assets!AF:AF,"",0)</f>
        <v>4000</v>
      </c>
      <c r="EO331" s="35" t="str">
        <f>_xlfn.XLOOKUP(B331,[1]MDA_Assets!D:D,[1]MDA_Assets!AG:AG,"",0)</f>
        <v>3000</v>
      </c>
      <c r="EP331" s="36">
        <f t="shared" si="249"/>
        <v>180</v>
      </c>
      <c r="EQ331" s="36">
        <f t="shared" si="249"/>
        <v>180</v>
      </c>
      <c r="ER331" s="36">
        <f t="shared" si="284"/>
        <v>365</v>
      </c>
      <c r="ES331" s="36">
        <f t="shared" si="285"/>
        <v>365</v>
      </c>
      <c r="ET331" s="36">
        <f t="shared" si="286"/>
        <v>730</v>
      </c>
      <c r="EU331" s="36">
        <f t="shared" si="287"/>
        <v>365</v>
      </c>
      <c r="EV331" s="36" t="str">
        <f t="shared" si="288"/>
        <v/>
      </c>
      <c r="EW331" s="36" t="str">
        <f t="shared" si="260"/>
        <v/>
      </c>
      <c r="EX331" s="36" t="str">
        <f t="shared" si="261"/>
        <v/>
      </c>
      <c r="EY331" s="36">
        <f t="shared" si="253"/>
        <v>5.81</v>
      </c>
      <c r="EZ331" s="36">
        <f t="shared" si="253"/>
        <v>5.81</v>
      </c>
      <c r="FA331" s="36">
        <f t="shared" si="253"/>
        <v>11.78</v>
      </c>
      <c r="FB331" s="36">
        <f t="shared" si="253"/>
        <v>11.78</v>
      </c>
      <c r="FC331" s="36">
        <f t="shared" si="253"/>
        <v>23.55</v>
      </c>
      <c r="FD331" s="36">
        <f t="shared" si="253"/>
        <v>11.78</v>
      </c>
      <c r="FE331" s="36" t="str">
        <f t="shared" si="252"/>
        <v/>
      </c>
      <c r="FF331" s="36" t="str">
        <f t="shared" si="252"/>
        <v/>
      </c>
      <c r="FG331" s="36" t="str">
        <f t="shared" si="252"/>
        <v/>
      </c>
      <c r="FH331" s="37" t="str" cm="1">
        <f t="array" ref="FH331">_xlfn.IFS(EY331="", "No Data", EY331&lt;0, "Negative/Future", EY331=0, "Zero Days", EY331&lt;=3, "&lt; 3 Months", EY331&lt;=6, "3 to 6 Months", EY331&lt;=9, "6 to 9 Months", EY331&lt;=12, "9 to 12 Months", EY331&lt;=15, "12 to 15 Months", EY331&lt;=18, "15 to 18 Months", EY331&lt;=24, "18 to 24 Months", EY331&gt;24, "&gt; 24 Months")</f>
        <v>3 to 6 Months</v>
      </c>
      <c r="FI331" s="37" t="str" cm="1">
        <f t="array" ref="FI331">_xlfn.IFS(EZ331="", "No Data", EZ331&lt;0, "Negative/Future", EZ331=0, "Zero Days", EZ331&lt;=3, "&lt; 3 Months", EZ331&lt;=6, "3 to 6 Months", EZ331&lt;=9, "6 to 9 Months", EZ331&lt;=12, "9 to 12 Months", EZ331&lt;=15, "12 to 15 Months", EZ331&lt;=18, "15 to 18 Months", EZ331&lt;=24, "18 to 24 Months", EZ331&gt;24, "&gt; 24 Months")</f>
        <v>3 to 6 Months</v>
      </c>
      <c r="FJ331" s="37" t="str" cm="1">
        <f t="array" ref="FJ331">_xlfn.IFS(FA331="", "No Data", FA331&lt;0, "Negative/Future", FA331=0, "Zero Days", FA331&lt;=3, "&lt; 3 Months", FA331&lt;=6, "3 to 6 Months", FA331&lt;=9, "6 to 9 Months", FA331&lt;=12, "9 to 12 Months", FA331&lt;=15, "12 to 15 Months", FA331&lt;=18, "15 to 18 Months", FA331&lt;=24, "18 to 24 Months", FA331&gt;24, "&gt; 24 Months")</f>
        <v>9 to 12 Months</v>
      </c>
      <c r="FK331" s="37" t="str" cm="1">
        <f t="array" ref="FK331">_xlfn.IFS(FB331="", "No Data", FB331&lt;0, "Negative/Future", FB331=0, "Zero Days", FB331&lt;=3, "&lt; 3 Months", FB331&lt;=6, "3 to 6 Months", FB331&lt;=9, "6 to 9 Months", FB331&lt;=12, "9 to 12 Months", FB331&lt;=15, "12 to 15 Months", FB331&lt;=18, "15 to 18 Months", FB331&lt;=24, "18 to 24 Months", FB331&gt;24, "&gt; 24 Months")</f>
        <v>9 to 12 Months</v>
      </c>
      <c r="FL331" s="37" t="str" cm="1">
        <f t="array" ref="FL331">_xlfn.IFS(FC331="", "No Data", FC331&lt;0, "Negative/Future", FC331=0, "Zero Days", FC331&lt;=3, "&lt; 3 Months", FC331&lt;=6, "3 to 6 Months", FC331&lt;=9, "6 to 9 Months", FC331&lt;=12, "9 to 12 Months", FC331&lt;=15, "12 to 15 Months", FC331&lt;=18, "15 to 18 Months", FC331&lt;=24, "18 to 24 Months", FC331&gt;24, "&gt; 24 Months")</f>
        <v>18 to 24 Months</v>
      </c>
      <c r="FM331" s="37" t="str" cm="1">
        <f t="array" ref="FM331">_xlfn.IFS(FD331="", "No Data", FD331&lt;0, "Negative/Future", FD331=0, "Zero Days", FD331&lt;=3, "&lt; 3 Months", FD331&lt;=6, "3 to 6 Months", FD331&lt;=9, "6 to 9 Months", FD331&lt;=12, "9 to 12 Months", FD331&lt;=15, "12 to 15 Months", FD331&lt;=18, "15 to 18 Months", FD331&lt;=24, "18 to 24 Months", FD331&gt;24, "&gt; 24 Months")</f>
        <v>9 to 12 Months</v>
      </c>
      <c r="FN331" s="37" t="str" cm="1">
        <f t="array" ref="FN331">_xlfn.IFS(FE331="", "No Data", FE331&lt;0, "Negative/Future", FE331=0, "Zero Days", FE331&lt;=3, "&lt; 3 Months", FE331&lt;=6, "3 to 6 Months", FE331&lt;=9, "6 to 9 Months", FE331&lt;=12, "9 to 12 Months", FE331&lt;=15, "12 to 15 Months", FE331&lt;=18, "15 to 18 Months", FE331&lt;=24, "18 to 24 Months", FE331&gt;24, "&gt; 24 Months")</f>
        <v>No Data</v>
      </c>
      <c r="FO331" s="37" t="str" cm="1">
        <f t="array" ref="FO331">_xlfn.IFS(FG331="", "No Data", FG331&lt;0, "Negative/Future", FG331=0, "Zero Days", FG331&lt;=3, "&lt; 3 Months", FG331&lt;=6, "3 to 6 Months", FG331&lt;=9, "6 to 9 Months", FG331&lt;=12, "9 to 12 Months", FG331&lt;=15, "12 to 15 Months", FG331&lt;=18, "15 to 18 Months", FG331&lt;=24, "18 to 24 Months", FG331&gt;24, "&gt; 24 Months")</f>
        <v>No Data</v>
      </c>
      <c r="FP331" s="37" t="str" cm="1">
        <f t="array" ref="FP331">_xlfn.IFS(FF331="", "No Data", FF331&lt;0, "Negative/Future", FF331=0, "Zero Days", FF331&lt;=3, "&lt; 3 Months", FF331&lt;=6, "3 to 6 Months", FF331&lt;=9, "6 to 9 Months", FF331&lt;=12, "9 to 12 Months", FF331&lt;=15, "12 to 15 Months", FF331&lt;=18, "15 to 18 Months", FF331&lt;=24, "18 to 24 Months", FF331&gt;24, "&gt; 24 Months")</f>
        <v>No Data</v>
      </c>
      <c r="FQ331" s="29" t="s">
        <v>1589</v>
      </c>
      <c r="FR331" s="29">
        <v>9155682795</v>
      </c>
      <c r="FS331" s="38" t="str">
        <f>VLOOKUP(_xlfn.XLOOKUP(B331,[1]MDA_Assets!D:D,[1]MDA_Assets!I:I,"",0),[1]Validation!$B$1:$C$8,2,0)</f>
        <v>B</v>
      </c>
      <c r="FT331" s="38" t="s">
        <v>202</v>
      </c>
      <c r="FU331" s="31" t="str">
        <f>_xlfn.XLOOKUP(B331,[1]MDA_Assets!D:D,[1]MDA_Assets!X:X,"",0)</f>
        <v>Yes</v>
      </c>
      <c r="FV331" s="39">
        <v>0</v>
      </c>
      <c r="FW331" s="39">
        <v>0</v>
      </c>
      <c r="FX331" s="39">
        <v>0</v>
      </c>
      <c r="FY331" s="39">
        <v>9</v>
      </c>
      <c r="FZ331" s="40">
        <f t="shared" si="250"/>
        <v>46223</v>
      </c>
      <c r="GA331" s="40">
        <f t="shared" si="250"/>
        <v>46223</v>
      </c>
      <c r="GB331" s="40">
        <f t="shared" si="262"/>
        <v>46408</v>
      </c>
      <c r="GC331" s="40">
        <f t="shared" si="263"/>
        <v>46408</v>
      </c>
      <c r="GD331" s="40">
        <f t="shared" si="264"/>
        <v>46773</v>
      </c>
      <c r="GE331" s="40">
        <f t="shared" si="265"/>
        <v>46408</v>
      </c>
      <c r="GF331" s="40" t="str">
        <f t="shared" si="251"/>
        <v/>
      </c>
      <c r="GG331" s="40" t="str">
        <f t="shared" si="251"/>
        <v/>
      </c>
      <c r="GH331" s="40" t="str">
        <f t="shared" si="251"/>
        <v/>
      </c>
      <c r="GI331" s="39">
        <f t="shared" si="289"/>
        <v>0</v>
      </c>
      <c r="GJ331" s="39">
        <f t="shared" si="290"/>
        <v>0</v>
      </c>
      <c r="GK331" s="39">
        <f t="shared" si="291"/>
        <v>0</v>
      </c>
      <c r="GL331" s="39">
        <f t="shared" si="292"/>
        <v>6</v>
      </c>
    </row>
    <row r="332" spans="1:194" x14ac:dyDescent="0.25">
      <c r="A332" s="19">
        <v>367</v>
      </c>
      <c r="B332" s="43" t="s">
        <v>1590</v>
      </c>
      <c r="C332" s="43" t="s">
        <v>186</v>
      </c>
      <c r="D332" s="43" t="s">
        <v>187</v>
      </c>
      <c r="E332" s="43" t="s">
        <v>1591</v>
      </c>
      <c r="F332" s="43" t="s">
        <v>1592</v>
      </c>
      <c r="G332" s="43" t="s">
        <v>190</v>
      </c>
      <c r="H332" s="43" t="s">
        <v>230</v>
      </c>
      <c r="I332" s="43" t="s">
        <v>192</v>
      </c>
      <c r="J332" s="44">
        <f t="shared" si="266"/>
        <v>45258.770833333336</v>
      </c>
      <c r="K332" s="44">
        <v>44894.770833333336</v>
      </c>
      <c r="L332" s="44">
        <v>44833</v>
      </c>
      <c r="M332" s="43" t="s">
        <v>2467</v>
      </c>
      <c r="N332" s="43" t="s">
        <v>193</v>
      </c>
      <c r="O332" s="44">
        <v>46050.594826388886</v>
      </c>
      <c r="P332" s="43">
        <v>2958</v>
      </c>
      <c r="Q332" s="43"/>
      <c r="R332" s="43"/>
      <c r="S332" s="43" t="s">
        <v>194</v>
      </c>
      <c r="T332" s="44">
        <v>44894.770833333336</v>
      </c>
      <c r="U332" s="44">
        <v>45625.770833333336</v>
      </c>
      <c r="V332" s="44">
        <v>45625.770833333336</v>
      </c>
      <c r="W332" s="44">
        <v>45625.770833333336</v>
      </c>
      <c r="X332" s="44">
        <v>45625.770833333336</v>
      </c>
      <c r="Y332" s="44">
        <v>45625.770833333336</v>
      </c>
      <c r="Z332" s="43" t="s">
        <v>199</v>
      </c>
      <c r="AA332" s="43"/>
      <c r="AB332" s="43"/>
      <c r="AC332" s="43"/>
      <c r="AD332" s="43"/>
      <c r="AE332" s="43">
        <v>0</v>
      </c>
      <c r="AF332" s="43" t="s">
        <v>1593</v>
      </c>
      <c r="AG332" s="43" t="s">
        <v>1593</v>
      </c>
      <c r="AH332" s="43" t="s">
        <v>1594</v>
      </c>
      <c r="AI332" s="43" t="s">
        <v>1594</v>
      </c>
      <c r="AJ332" s="43" t="s">
        <v>2468</v>
      </c>
      <c r="AK332" s="43" t="s">
        <v>1594</v>
      </c>
      <c r="AL332" s="48"/>
      <c r="AM332" s="48"/>
      <c r="AN332" s="48"/>
      <c r="AO332" s="48"/>
      <c r="AP332" s="48"/>
      <c r="AQ332" s="48"/>
      <c r="AR332" s="48"/>
      <c r="AS332" s="48"/>
      <c r="AT332" s="48"/>
      <c r="AU332" s="43">
        <v>0</v>
      </c>
      <c r="AV332" s="43">
        <v>0</v>
      </c>
      <c r="AW332" s="43">
        <v>0</v>
      </c>
      <c r="AX332" s="51" t="s">
        <v>409</v>
      </c>
      <c r="AY332" s="51" t="s">
        <v>409</v>
      </c>
      <c r="AZ332" s="51" t="s">
        <v>198</v>
      </c>
      <c r="BA332" s="20" t="str">
        <f t="shared" ca="1" si="257"/>
        <v/>
      </c>
      <c r="BB332" s="20" t="str">
        <f t="shared" ca="1" si="257"/>
        <v/>
      </c>
      <c r="BC332" s="20" t="str">
        <f t="shared" ca="1" si="257"/>
        <v/>
      </c>
      <c r="BD332" s="20" t="str">
        <f t="shared" ca="1" si="254"/>
        <v/>
      </c>
      <c r="BE332" s="20" t="str">
        <f t="shared" ca="1" si="254"/>
        <v/>
      </c>
      <c r="BF332" s="20" t="str">
        <f t="shared" ca="1" si="254"/>
        <v/>
      </c>
      <c r="BG332" s="21" t="str">
        <f t="shared" ca="1" si="241"/>
        <v/>
      </c>
      <c r="BH332" s="21" t="str">
        <f t="shared" ca="1" si="241"/>
        <v/>
      </c>
      <c r="BI332" s="21" t="str">
        <f t="shared" ca="1" si="241"/>
        <v/>
      </c>
      <c r="BJ332" s="22">
        <f t="shared" ca="1" si="267"/>
        <v>0</v>
      </c>
      <c r="BK332" s="21">
        <f t="shared" si="268"/>
        <v>0</v>
      </c>
      <c r="BL332" s="22">
        <f t="shared" ca="1" si="269"/>
        <v>2958</v>
      </c>
      <c r="BM332" s="22">
        <f t="shared" ca="1" si="270"/>
        <v>0</v>
      </c>
      <c r="BN332" s="23">
        <f t="shared" ca="1" si="271"/>
        <v>2958</v>
      </c>
      <c r="BO332" s="24">
        <f t="shared" ca="1" si="272"/>
        <v>0</v>
      </c>
      <c r="BP332" s="51" t="str">
        <f>_xlfn.XLOOKUP(E332,[1]Validation!E:E,[1]Validation!F:F,"")</f>
        <v>EG37</v>
      </c>
      <c r="BQ332" s="51" t="str">
        <f>_xlfn.XLOOKUP(BP332,[1]Validation!F:F,[1]Validation!G:G,"")</f>
        <v>EG30 to EG45</v>
      </c>
      <c r="BR332" s="52" t="str">
        <f>VLOOKUP(G332,[1]Validation!$B$1:$C$9,2,0)</f>
        <v>B</v>
      </c>
      <c r="BS332" s="51">
        <f t="shared" ca="1" si="273"/>
        <v>42</v>
      </c>
      <c r="BT332" s="53">
        <f>_xlfn.XLOOKUP(B332,'[2]1. All Calls'!$R:$R,'[2]1. All Calls'!$A:$A,"",0)</f>
        <v>46050.823333333297</v>
      </c>
      <c r="BU332" s="51" t="str">
        <f>_xlfn.XLOOKUP(B332,'[2]1. All Calls'!$R:$R,'[2]1. All Calls'!$F:$F,"",0)</f>
        <v>CC-01956388</v>
      </c>
      <c r="BV332" s="51" t="str">
        <f>_xlfn.XLOOKUP(B332,'[2]1. All Calls'!$R:$R,'[2]1. All Calls'!$J:$J,"",0)</f>
        <v>Sales Call</v>
      </c>
      <c r="BW332" s="53" t="str">
        <f>_xlfn.XLOOKUP(B332,'[2]Sch Calls'!$R:$R,'[2]Sch Calls'!$A:$A,"",0)</f>
        <v/>
      </c>
      <c r="BX332" s="51" t="str">
        <f>_xlfn.XLOOKUP(B332,'[2]Sch Calls'!$R:$R,'[2]Sch Calls'!$B:$B,"",0)</f>
        <v/>
      </c>
      <c r="BY332" s="51" t="str">
        <f t="shared" si="247"/>
        <v>29-May-25</v>
      </c>
      <c r="BZ332" s="51" t="str">
        <f t="shared" si="247"/>
        <v>29-May-25</v>
      </c>
      <c r="CA332" s="51" t="str">
        <f t="shared" si="274"/>
        <v>01-Sep-23</v>
      </c>
      <c r="CB332" s="51" t="str">
        <f t="shared" si="275"/>
        <v>30-May-26</v>
      </c>
      <c r="CC332" s="51" t="str">
        <f t="shared" si="276"/>
        <v>30-Nov-26</v>
      </c>
      <c r="CD332" s="51" t="str">
        <f t="shared" si="277"/>
        <v>30-Nov-25</v>
      </c>
      <c r="CE332" s="51">
        <f t="shared" ca="1" si="248"/>
        <v>550</v>
      </c>
      <c r="CF332" s="51">
        <f t="shared" ca="1" si="248"/>
        <v>550</v>
      </c>
      <c r="CG332" s="51">
        <f t="shared" ca="1" si="278"/>
        <v>1281</v>
      </c>
      <c r="CH332" s="51">
        <f t="shared" ca="1" si="279"/>
        <v>550</v>
      </c>
      <c r="CI332" s="51">
        <f t="shared" ca="1" si="280"/>
        <v>550</v>
      </c>
      <c r="CJ332" s="51">
        <f t="shared" ca="1" si="281"/>
        <v>550</v>
      </c>
      <c r="CK332" s="51">
        <f t="shared" ca="1" si="258"/>
        <v>0</v>
      </c>
      <c r="CL332" s="51">
        <f t="shared" ca="1" si="258"/>
        <v>0</v>
      </c>
      <c r="CM332" s="51">
        <f t="shared" ca="1" si="258"/>
        <v>0</v>
      </c>
      <c r="CN332" s="51">
        <f t="shared" ca="1" si="258"/>
        <v>0</v>
      </c>
      <c r="CO332" s="51">
        <f t="shared" ca="1" si="258"/>
        <v>0</v>
      </c>
      <c r="CP332" s="51">
        <f t="shared" ca="1" si="258"/>
        <v>0</v>
      </c>
      <c r="CQ332" s="51">
        <f t="shared" ca="1" si="259"/>
        <v>1172</v>
      </c>
      <c r="CR332" s="51">
        <f t="shared" ca="1" si="259"/>
        <v>1172</v>
      </c>
      <c r="CS332" s="51">
        <f t="shared" ca="1" si="259"/>
        <v>2172</v>
      </c>
      <c r="CT332" s="51">
        <f t="shared" ca="1" si="259"/>
        <v>2172</v>
      </c>
      <c r="CU332" s="51">
        <f t="shared" ca="1" si="259"/>
        <v>612</v>
      </c>
      <c r="CV332" s="54">
        <f t="shared" ca="1" si="259"/>
        <v>2172</v>
      </c>
      <c r="CW332" s="25" t="s">
        <v>195</v>
      </c>
      <c r="CX332" s="55">
        <v>0</v>
      </c>
      <c r="CY332" s="55"/>
      <c r="CZ332" s="26" t="s">
        <v>227</v>
      </c>
      <c r="DA332" s="26" t="s">
        <v>227</v>
      </c>
      <c r="DB332" s="26" t="s">
        <v>227</v>
      </c>
      <c r="DC332" s="26" t="s">
        <v>227</v>
      </c>
      <c r="DD332" s="26" t="s">
        <v>227</v>
      </c>
      <c r="DE332" s="26" t="s">
        <v>227</v>
      </c>
      <c r="DF332" s="26" t="s">
        <v>227</v>
      </c>
      <c r="DG332" s="26" t="s">
        <v>227</v>
      </c>
      <c r="DH332" s="26" t="s">
        <v>227</v>
      </c>
      <c r="DI332" s="26" t="s">
        <v>227</v>
      </c>
      <c r="DJ332" s="26" t="s">
        <v>227</v>
      </c>
      <c r="DK332" s="26" t="s">
        <v>227</v>
      </c>
      <c r="DL332" s="27">
        <f t="shared" si="282"/>
        <v>46125.823333333297</v>
      </c>
      <c r="DM332" s="28">
        <f t="shared" ca="1" si="283"/>
        <v>1</v>
      </c>
      <c r="DN332" s="56">
        <f>_xlfn.XLOOKUP(B332,'[2]1. All Calls'!$R:$R,'[2]1. All Calls'!$A:$A,"",0)</f>
        <v>46050.823333333297</v>
      </c>
      <c r="DO332" s="57" t="str">
        <f ca="1">VLOOKUP(DM332,[1]Validation!$B$20:$C$25,2,0)</f>
        <v>Above 3 months</v>
      </c>
      <c r="DP332" s="58" t="str">
        <f>_xlfn.XLOOKUP(B332,'[1]Active AMCs- Dealer'!E:E,'[1]Active AMCs- Dealer'!L:L,"Not in AMC",0)</f>
        <v>Not in AMC</v>
      </c>
      <c r="DQ332" s="50" t="s">
        <v>238</v>
      </c>
      <c r="DR332" s="29" t="str">
        <f>_xlfn.XLOOKUP(B332,'[2]1. All Calls'!$R:$R,'[2]1. All Calls'!$F:$F,"",0)</f>
        <v>CC-01956388</v>
      </c>
      <c r="DS332" s="29" t="str">
        <f>_xlfn.XLOOKUP(B332,'[2]1. All Calls'!$R:$R,'[2]1. All Calls'!$AB:$AB,"",0)</f>
        <v>Sales call carried out for HMR update</v>
      </c>
      <c r="DT332" s="30">
        <f>_xlfn.XLOOKUP(DR332,'[2]1. All Calls'!$F:$F,'[2]1. All Calls'!$A:$A,"",0)</f>
        <v>46050.823333333297</v>
      </c>
      <c r="DU332" s="31">
        <f>_xlfn.XLOOKUP(DR332,'[2]1. All Calls'!$F:$F,'[2]1. All Calls'!$B:$B,"",0)</f>
        <v>2958</v>
      </c>
      <c r="DV332" s="31">
        <f>_xlfn.XLOOKUP(B332,[1]MDA_Assets!D:D,[1]MDA_Assets!N:N,"",0)</f>
        <v>0</v>
      </c>
      <c r="DW332" s="31">
        <f>_xlfn.XLOOKUP(B332,[1]MDA_Assets!D:D,[1]MDA_Assets!O:O,"",0)</f>
        <v>0</v>
      </c>
      <c r="DX332" s="32" t="str">
        <f>_xlfn.XLOOKUP(B332,[1]MDA_Assets!D:D,[1]MDA_Assets!Q:Q,"",0)</f>
        <v>Synthetic</v>
      </c>
      <c r="DY332" s="33">
        <f>_xlfn.XLOOKUP(B332,[1]MDA_Assets!D:D,[1]MDA_Assets!R:R,"",0)</f>
        <v>44895</v>
      </c>
      <c r="DZ332" s="33">
        <f>_xlfn.XLOOKUP(B332,[1]MDA_Assets!D:D,[1]MDA_Assets!S:S,"",0)</f>
        <v>45626</v>
      </c>
      <c r="EA332" s="33">
        <f>_xlfn.XLOOKUP(B332,[1]MDA_Assets!D:D,[1]MDA_Assets!T:T,"",0)</f>
        <v>45626</v>
      </c>
      <c r="EB332" s="33">
        <f>_xlfn.XLOOKUP(B332,[1]MDA_Assets!D:D,[1]MDA_Assets!U:U,"",0)</f>
        <v>45626</v>
      </c>
      <c r="EC332" s="33">
        <f>_xlfn.XLOOKUP(B332,[1]MDA_Assets!D:D,[1]MDA_Assets!V:V,"",0)</f>
        <v>45626</v>
      </c>
      <c r="ED332" s="33">
        <f>_xlfn.XLOOKUP(B332,[1]MDA_Assets!D:D,[1]MDA_Assets!W:W,"",0)</f>
        <v>45626</v>
      </c>
      <c r="EE332" s="32" t="str">
        <f>_xlfn.XLOOKUP(B332,[1]MDA_Assets!D:D,[1]MDA_Assets!X:X,"",0)</f>
        <v>Yes</v>
      </c>
      <c r="EF332" s="33">
        <f>_xlfn.XLOOKUP(B332,[1]MDA_Assets!D:D,[1]MDA_Assets!Y:Y,"",0)</f>
        <v>0</v>
      </c>
      <c r="EG332" s="33">
        <f>_xlfn.XLOOKUP(B332,[1]MDA_Assets!D:D,[1]MDA_Assets!Z:Z,"",0)</f>
        <v>0</v>
      </c>
      <c r="EH332" s="33">
        <f>_xlfn.XLOOKUP(B332,[1]MDA_Assets!D:D,[1]MDA_Assets!AA:AA,"",0)</f>
        <v>0</v>
      </c>
      <c r="EI332" s="34">
        <f>_xlfn.XLOOKUP(B332,[1]MDA_Assets!D:D,[1]MDA_Assets!P:P,"",0)</f>
        <v>0</v>
      </c>
      <c r="EJ332" s="35" t="str">
        <f>_xlfn.XLOOKUP(B332,[1]MDA_Assets!D:D,[1]MDA_Assets!AB:AB,"",0)</f>
        <v>1172</v>
      </c>
      <c r="EK332" s="35" t="str">
        <f>_xlfn.XLOOKUP(B332,[1]MDA_Assets!D:D,[1]MDA_Assets!AC:AC,"",0)</f>
        <v>1172</v>
      </c>
      <c r="EL332" s="35" t="str">
        <f>_xlfn.XLOOKUP(B332,[1]MDA_Assets!D:D,[1]MDA_Assets!AD:AD,"",0)</f>
        <v>2172</v>
      </c>
      <c r="EM332" s="35" t="str">
        <f>_xlfn.XLOOKUP(B332,[1]MDA_Assets!D:D,[1]MDA_Assets!AE:AE,"",0)</f>
        <v>2172</v>
      </c>
      <c r="EN332" s="35" t="str">
        <f>_xlfn.XLOOKUP(B332,[1]MDA_Assets!D:D,[1]MDA_Assets!AF:AF,"",0)</f>
        <v>612</v>
      </c>
      <c r="EO332" s="35" t="str">
        <f>_xlfn.XLOOKUP(B332,[1]MDA_Assets!D:D,[1]MDA_Assets!AG:AG,"",0)</f>
        <v>2172</v>
      </c>
      <c r="EP332" s="36" t="str">
        <f t="shared" si="249"/>
        <v/>
      </c>
      <c r="EQ332" s="36" t="str">
        <f t="shared" si="249"/>
        <v/>
      </c>
      <c r="ER332" s="36" t="str">
        <f t="shared" si="284"/>
        <v/>
      </c>
      <c r="ES332" s="36" t="str">
        <f t="shared" si="285"/>
        <v/>
      </c>
      <c r="ET332" s="36" t="str">
        <f t="shared" si="286"/>
        <v/>
      </c>
      <c r="EU332" s="36" t="str">
        <f t="shared" si="287"/>
        <v/>
      </c>
      <c r="EV332" s="36" t="str">
        <f t="shared" si="288"/>
        <v/>
      </c>
      <c r="EW332" s="36" t="str">
        <f t="shared" si="260"/>
        <v/>
      </c>
      <c r="EX332" s="36" t="str">
        <f t="shared" si="261"/>
        <v/>
      </c>
      <c r="EY332" s="36" t="str">
        <f t="shared" si="253"/>
        <v/>
      </c>
      <c r="EZ332" s="36" t="str">
        <f t="shared" si="253"/>
        <v/>
      </c>
      <c r="FA332" s="36" t="str">
        <f t="shared" si="253"/>
        <v/>
      </c>
      <c r="FB332" s="36" t="str">
        <f t="shared" si="253"/>
        <v/>
      </c>
      <c r="FC332" s="36" t="str">
        <f t="shared" si="253"/>
        <v/>
      </c>
      <c r="FD332" s="36" t="str">
        <f t="shared" si="253"/>
        <v/>
      </c>
      <c r="FE332" s="36" t="str">
        <f t="shared" si="252"/>
        <v/>
      </c>
      <c r="FF332" s="36" t="str">
        <f t="shared" si="252"/>
        <v/>
      </c>
      <c r="FG332" s="36" t="str">
        <f t="shared" si="252"/>
        <v/>
      </c>
      <c r="FH332" s="37" t="str" cm="1">
        <f t="array" ref="FH332">_xlfn.IFS(EY332="", "No Data", EY332&lt;0, "Negative/Future", EY332=0, "Zero Days", EY332&lt;=3, "&lt; 3 Months", EY332&lt;=6, "3 to 6 Months", EY332&lt;=9, "6 to 9 Months", EY332&lt;=12, "9 to 12 Months", EY332&lt;=15, "12 to 15 Months", EY332&lt;=18, "15 to 18 Months", EY332&lt;=24, "18 to 24 Months", EY332&gt;24, "&gt; 24 Months")</f>
        <v>No Data</v>
      </c>
      <c r="FI332" s="37" t="str" cm="1">
        <f t="array" ref="FI332">_xlfn.IFS(EZ332="", "No Data", EZ332&lt;0, "Negative/Future", EZ332=0, "Zero Days", EZ332&lt;=3, "&lt; 3 Months", EZ332&lt;=6, "3 to 6 Months", EZ332&lt;=9, "6 to 9 Months", EZ332&lt;=12, "9 to 12 Months", EZ332&lt;=15, "12 to 15 Months", EZ332&lt;=18, "15 to 18 Months", EZ332&lt;=24, "18 to 24 Months", EZ332&gt;24, "&gt; 24 Months")</f>
        <v>No Data</v>
      </c>
      <c r="FJ332" s="37" t="str" cm="1">
        <f t="array" ref="FJ332">_xlfn.IFS(FA332="", "No Data", FA332&lt;0, "Negative/Future", FA332=0, "Zero Days", FA332&lt;=3, "&lt; 3 Months", FA332&lt;=6, "3 to 6 Months", FA332&lt;=9, "6 to 9 Months", FA332&lt;=12, "9 to 12 Months", FA332&lt;=15, "12 to 15 Months", FA332&lt;=18, "15 to 18 Months", FA332&lt;=24, "18 to 24 Months", FA332&gt;24, "&gt; 24 Months")</f>
        <v>No Data</v>
      </c>
      <c r="FK332" s="37" t="str" cm="1">
        <f t="array" ref="FK332">_xlfn.IFS(FB332="", "No Data", FB332&lt;0, "Negative/Future", FB332=0, "Zero Days", FB332&lt;=3, "&lt; 3 Months", FB332&lt;=6, "3 to 6 Months", FB332&lt;=9, "6 to 9 Months", FB332&lt;=12, "9 to 12 Months", FB332&lt;=15, "12 to 15 Months", FB332&lt;=18, "15 to 18 Months", FB332&lt;=24, "18 to 24 Months", FB332&gt;24, "&gt; 24 Months")</f>
        <v>No Data</v>
      </c>
      <c r="FL332" s="37" t="str" cm="1">
        <f t="array" ref="FL332">_xlfn.IFS(FC332="", "No Data", FC332&lt;0, "Negative/Future", FC332=0, "Zero Days", FC332&lt;=3, "&lt; 3 Months", FC332&lt;=6, "3 to 6 Months", FC332&lt;=9, "6 to 9 Months", FC332&lt;=12, "9 to 12 Months", FC332&lt;=15, "12 to 15 Months", FC332&lt;=18, "15 to 18 Months", FC332&lt;=24, "18 to 24 Months", FC332&gt;24, "&gt; 24 Months")</f>
        <v>No Data</v>
      </c>
      <c r="FM332" s="37" t="str" cm="1">
        <f t="array" ref="FM332">_xlfn.IFS(FD332="", "No Data", FD332&lt;0, "Negative/Future", FD332=0, "Zero Days", FD332&lt;=3, "&lt; 3 Months", FD332&lt;=6, "3 to 6 Months", FD332&lt;=9, "6 to 9 Months", FD332&lt;=12, "9 to 12 Months", FD332&lt;=15, "12 to 15 Months", FD332&lt;=18, "15 to 18 Months", FD332&lt;=24, "18 to 24 Months", FD332&gt;24, "&gt; 24 Months")</f>
        <v>No Data</v>
      </c>
      <c r="FN332" s="37" t="str" cm="1">
        <f t="array" ref="FN332">_xlfn.IFS(FE332="", "No Data", FE332&lt;0, "Negative/Future", FE332=0, "Zero Days", FE332&lt;=3, "&lt; 3 Months", FE332&lt;=6, "3 to 6 Months", FE332&lt;=9, "6 to 9 Months", FE332&lt;=12, "9 to 12 Months", FE332&lt;=15, "12 to 15 Months", FE332&lt;=18, "15 to 18 Months", FE332&lt;=24, "18 to 24 Months", FE332&gt;24, "&gt; 24 Months")</f>
        <v>No Data</v>
      </c>
      <c r="FO332" s="37" t="str" cm="1">
        <f t="array" ref="FO332">_xlfn.IFS(FG332="", "No Data", FG332&lt;0, "Negative/Future", FG332=0, "Zero Days", FG332&lt;=3, "&lt; 3 Months", FG332&lt;=6, "3 to 6 Months", FG332&lt;=9, "6 to 9 Months", FG332&lt;=12, "9 to 12 Months", FG332&lt;=15, "12 to 15 Months", FG332&lt;=18, "15 to 18 Months", FG332&lt;=24, "18 to 24 Months", FG332&gt;24, "&gt; 24 Months")</f>
        <v>No Data</v>
      </c>
      <c r="FP332" s="37" t="str" cm="1">
        <f t="array" ref="FP332">_xlfn.IFS(FF332="", "No Data", FF332&lt;0, "Negative/Future", FF332=0, "Zero Days", FF332&lt;=3, "&lt; 3 Months", FF332&lt;=6, "3 to 6 Months", FF332&lt;=9, "6 to 9 Months", FF332&lt;=12, "9 to 12 Months", FF332&lt;=15, "12 to 15 Months", FF332&lt;=18, "15 to 18 Months", FF332&lt;=24, "18 to 24 Months", FF332&gt;24, "&gt; 24 Months")</f>
        <v>No Data</v>
      </c>
      <c r="FQ332" s="29" t="s">
        <v>510</v>
      </c>
      <c r="FR332" s="29">
        <v>8118095065</v>
      </c>
      <c r="FS332" s="38" t="str">
        <f>VLOOKUP(_xlfn.XLOOKUP(B332,[1]MDA_Assets!D:D,[1]MDA_Assets!I:I,"",0),[1]Validation!$B$1:$C$8,2,0)</f>
        <v>B</v>
      </c>
      <c r="FT332" s="38" t="s">
        <v>202</v>
      </c>
      <c r="FU332" s="31" t="str">
        <f>_xlfn.XLOOKUP(B332,[1]MDA_Assets!D:D,[1]MDA_Assets!X:X,"",0)</f>
        <v>Yes</v>
      </c>
      <c r="FV332" s="39">
        <v>0</v>
      </c>
      <c r="FW332" s="39">
        <v>0</v>
      </c>
      <c r="FX332" s="39">
        <v>0</v>
      </c>
      <c r="FY332" s="39">
        <v>9</v>
      </c>
      <c r="FZ332" s="40" t="str">
        <f t="shared" si="250"/>
        <v/>
      </c>
      <c r="GA332" s="40" t="str">
        <f t="shared" si="250"/>
        <v/>
      </c>
      <c r="GB332" s="40" t="str">
        <f t="shared" si="262"/>
        <v/>
      </c>
      <c r="GC332" s="40" t="str">
        <f t="shared" si="263"/>
        <v/>
      </c>
      <c r="GD332" s="40" t="str">
        <f t="shared" si="264"/>
        <v/>
      </c>
      <c r="GE332" s="40" t="str">
        <f t="shared" si="265"/>
        <v/>
      </c>
      <c r="GF332" s="40" t="str">
        <f t="shared" si="251"/>
        <v/>
      </c>
      <c r="GG332" s="40" t="str">
        <f t="shared" si="251"/>
        <v/>
      </c>
      <c r="GH332" s="40" t="str">
        <f t="shared" si="251"/>
        <v/>
      </c>
      <c r="GI332" s="39">
        <f t="shared" si="289"/>
        <v>0</v>
      </c>
      <c r="GJ332" s="39">
        <f t="shared" si="290"/>
        <v>0</v>
      </c>
      <c r="GK332" s="39">
        <f t="shared" si="291"/>
        <v>0</v>
      </c>
      <c r="GL332" s="39">
        <f t="shared" si="292"/>
        <v>0</v>
      </c>
    </row>
    <row r="333" spans="1:194" x14ac:dyDescent="0.25">
      <c r="A333" s="19">
        <v>368</v>
      </c>
      <c r="B333" s="43" t="s">
        <v>1595</v>
      </c>
      <c r="C333" s="43" t="s">
        <v>186</v>
      </c>
      <c r="D333" s="43" t="s">
        <v>187</v>
      </c>
      <c r="E333" s="43" t="s">
        <v>1591</v>
      </c>
      <c r="F333" s="43" t="s">
        <v>1592</v>
      </c>
      <c r="G333" s="43" t="s">
        <v>190</v>
      </c>
      <c r="H333" s="43" t="s">
        <v>230</v>
      </c>
      <c r="I333" s="43" t="s">
        <v>192</v>
      </c>
      <c r="J333" s="44">
        <f t="shared" si="266"/>
        <v>45258.770833333336</v>
      </c>
      <c r="K333" s="44">
        <v>44894.770833333336</v>
      </c>
      <c r="L333" s="44">
        <v>44833</v>
      </c>
      <c r="M333" s="43" t="s">
        <v>2469</v>
      </c>
      <c r="N333" s="43" t="s">
        <v>193</v>
      </c>
      <c r="O333" s="44">
        <v>46050.603171296294</v>
      </c>
      <c r="P333" s="43">
        <v>11200</v>
      </c>
      <c r="Q333" s="43"/>
      <c r="R333" s="43">
        <v>11200</v>
      </c>
      <c r="S333" s="43" t="s">
        <v>194</v>
      </c>
      <c r="T333" s="44">
        <v>45625.770833333336</v>
      </c>
      <c r="U333" s="44">
        <v>45625.770833333336</v>
      </c>
      <c r="V333" s="44">
        <v>45625.770833333336</v>
      </c>
      <c r="W333" s="44">
        <v>45625.770833333336</v>
      </c>
      <c r="X333" s="44">
        <v>45625.770833333336</v>
      </c>
      <c r="Y333" s="44">
        <v>45625.770833333336</v>
      </c>
      <c r="Z333" s="43" t="s">
        <v>199</v>
      </c>
      <c r="AA333" s="43"/>
      <c r="AB333" s="43"/>
      <c r="AC333" s="43"/>
      <c r="AD333" s="43"/>
      <c r="AE333" s="43">
        <v>2</v>
      </c>
      <c r="AF333" s="43" t="s">
        <v>2179</v>
      </c>
      <c r="AG333" s="43" t="s">
        <v>2179</v>
      </c>
      <c r="AH333" s="43" t="s">
        <v>349</v>
      </c>
      <c r="AI333" s="43" t="s">
        <v>2470</v>
      </c>
      <c r="AJ333" s="43" t="s">
        <v>2471</v>
      </c>
      <c r="AK333" s="43" t="s">
        <v>2470</v>
      </c>
      <c r="AL333" s="46">
        <v>45990</v>
      </c>
      <c r="AM333" s="46">
        <v>45805</v>
      </c>
      <c r="AN333" s="47">
        <v>46355</v>
      </c>
      <c r="AO333" s="47">
        <v>46355</v>
      </c>
      <c r="AP333" s="47">
        <v>46355</v>
      </c>
      <c r="AQ333" s="46">
        <v>45990</v>
      </c>
      <c r="AR333" s="48"/>
      <c r="AS333" s="48"/>
      <c r="AT333" s="48"/>
      <c r="AU333" s="43">
        <v>1</v>
      </c>
      <c r="AV333" s="43">
        <v>0</v>
      </c>
      <c r="AW333" s="43">
        <v>0</v>
      </c>
      <c r="AX333" s="51" t="s">
        <v>409</v>
      </c>
      <c r="AY333" s="51" t="s">
        <v>409</v>
      </c>
      <c r="AZ333" s="51" t="s">
        <v>198</v>
      </c>
      <c r="BA333" s="20">
        <f t="shared" ca="1" si="257"/>
        <v>1</v>
      </c>
      <c r="BB333" s="20">
        <f t="shared" ca="1" si="257"/>
        <v>1</v>
      </c>
      <c r="BC333" s="20">
        <f t="shared" ca="1" si="257"/>
        <v>0</v>
      </c>
      <c r="BD333" s="20">
        <f t="shared" ca="1" si="254"/>
        <v>0</v>
      </c>
      <c r="BE333" s="20">
        <f t="shared" ca="1" si="254"/>
        <v>0</v>
      </c>
      <c r="BF333" s="20">
        <f t="shared" ca="1" si="254"/>
        <v>1</v>
      </c>
      <c r="BG333" s="21" t="str">
        <f t="shared" ca="1" si="241"/>
        <v/>
      </c>
      <c r="BH333" s="21" t="str">
        <f t="shared" ca="1" si="241"/>
        <v/>
      </c>
      <c r="BI333" s="21" t="str">
        <f t="shared" ca="1" si="241"/>
        <v/>
      </c>
      <c r="BJ333" s="22">
        <f t="shared" ca="1" si="267"/>
        <v>3</v>
      </c>
      <c r="BK333" s="21">
        <f t="shared" si="268"/>
        <v>2</v>
      </c>
      <c r="BL333" s="22">
        <f t="shared" ca="1" si="269"/>
        <v>11451</v>
      </c>
      <c r="BM333" s="22">
        <f t="shared" ca="1" si="270"/>
        <v>0</v>
      </c>
      <c r="BN333" s="23">
        <f t="shared" ca="1" si="271"/>
        <v>11451</v>
      </c>
      <c r="BO333" s="24">
        <f t="shared" ca="1" si="272"/>
        <v>251</v>
      </c>
      <c r="BP333" s="51" t="str">
        <f>_xlfn.XLOOKUP(E333,[1]Validation!E:E,[1]Validation!F:F,"")</f>
        <v>EG37</v>
      </c>
      <c r="BQ333" s="51" t="str">
        <f>_xlfn.XLOOKUP(BP333,[1]Validation!F:F,[1]Validation!G:G,"")</f>
        <v>EG30 to EG45</v>
      </c>
      <c r="BR333" s="52" t="str">
        <f>VLOOKUP(G333,[1]Validation!$B$1:$C$9,2,0)</f>
        <v>B</v>
      </c>
      <c r="BS333" s="51">
        <f t="shared" ca="1" si="273"/>
        <v>42</v>
      </c>
      <c r="BT333" s="53">
        <f>_xlfn.XLOOKUP(B333,'[2]1. All Calls'!$R:$R,'[2]1. All Calls'!$A:$A,"",0)</f>
        <v>46050.831689814797</v>
      </c>
      <c r="BU333" s="51" t="str">
        <f>_xlfn.XLOOKUP(B333,'[2]1. All Calls'!$R:$R,'[2]1. All Calls'!$F:$F,"",0)</f>
        <v>CC-01956391</v>
      </c>
      <c r="BV333" s="51" t="str">
        <f>_xlfn.XLOOKUP(B333,'[2]1. All Calls'!$R:$R,'[2]1. All Calls'!$J:$J,"",0)</f>
        <v>Sales Call</v>
      </c>
      <c r="BW333" s="53" t="str">
        <f>_xlfn.XLOOKUP(B333,'[2]Sch Calls'!$R:$R,'[2]Sch Calls'!$A:$A,"",0)</f>
        <v/>
      </c>
      <c r="BX333" s="51" t="str">
        <f>_xlfn.XLOOKUP(B333,'[2]Sch Calls'!$R:$R,'[2]Sch Calls'!$B:$B,"",0)</f>
        <v/>
      </c>
      <c r="BY333" s="51" t="str">
        <f t="shared" si="247"/>
        <v>29-May-25</v>
      </c>
      <c r="BZ333" s="51" t="str">
        <f t="shared" si="247"/>
        <v>29-May-25</v>
      </c>
      <c r="CA333" s="51" t="str">
        <f t="shared" si="274"/>
        <v>01-Sep-25</v>
      </c>
      <c r="CB333" s="51" t="str">
        <f t="shared" si="275"/>
        <v>30-May-26</v>
      </c>
      <c r="CC333" s="51" t="str">
        <f t="shared" si="276"/>
        <v>30-Nov-26</v>
      </c>
      <c r="CD333" s="51" t="str">
        <f t="shared" si="277"/>
        <v>30-Nov-25</v>
      </c>
      <c r="CE333" s="51">
        <f t="shared" ca="1" si="248"/>
        <v>550</v>
      </c>
      <c r="CF333" s="51">
        <f t="shared" ca="1" si="248"/>
        <v>550</v>
      </c>
      <c r="CG333" s="51">
        <f t="shared" ca="1" si="278"/>
        <v>550</v>
      </c>
      <c r="CH333" s="51">
        <f t="shared" ca="1" si="279"/>
        <v>550</v>
      </c>
      <c r="CI333" s="51">
        <f t="shared" ca="1" si="280"/>
        <v>550</v>
      </c>
      <c r="CJ333" s="51">
        <f t="shared" ca="1" si="281"/>
        <v>550</v>
      </c>
      <c r="CK333" s="51">
        <f t="shared" ca="1" si="258"/>
        <v>1100</v>
      </c>
      <c r="CL333" s="51">
        <f t="shared" ca="1" si="258"/>
        <v>1100</v>
      </c>
      <c r="CM333" s="51">
        <f t="shared" ca="1" si="258"/>
        <v>1100</v>
      </c>
      <c r="CN333" s="51">
        <f t="shared" ca="1" si="258"/>
        <v>1100</v>
      </c>
      <c r="CO333" s="51">
        <f t="shared" ca="1" si="258"/>
        <v>1100</v>
      </c>
      <c r="CP333" s="51">
        <f t="shared" ca="1" si="258"/>
        <v>1100</v>
      </c>
      <c r="CQ333" s="51">
        <f t="shared" ca="1" si="259"/>
        <v>38</v>
      </c>
      <c r="CR333" s="51">
        <f t="shared" ca="1" si="259"/>
        <v>38</v>
      </c>
      <c r="CS333" s="51">
        <f t="shared" ca="1" si="259"/>
        <v>2024</v>
      </c>
      <c r="CT333" s="51">
        <f t="shared" ca="1" si="259"/>
        <v>2038</v>
      </c>
      <c r="CU333" s="51">
        <f t="shared" ca="1" si="259"/>
        <v>4038</v>
      </c>
      <c r="CV333" s="54">
        <f t="shared" ca="1" si="259"/>
        <v>2038</v>
      </c>
      <c r="CW333" s="25" t="s">
        <v>195</v>
      </c>
      <c r="CX333" s="55">
        <v>0</v>
      </c>
      <c r="CY333" s="55"/>
      <c r="CZ333" s="26">
        <v>0</v>
      </c>
      <c r="DA333" s="26">
        <v>0</v>
      </c>
      <c r="DB333" s="26">
        <v>0</v>
      </c>
      <c r="DC333" s="26">
        <v>0</v>
      </c>
      <c r="DD333" s="26">
        <v>0</v>
      </c>
      <c r="DE333" s="26">
        <v>0</v>
      </c>
      <c r="DF333" s="26">
        <v>0</v>
      </c>
      <c r="DG333" s="26">
        <v>0</v>
      </c>
      <c r="DH333" s="26">
        <v>0</v>
      </c>
      <c r="DI333" s="26">
        <v>0</v>
      </c>
      <c r="DJ333" s="26">
        <v>0</v>
      </c>
      <c r="DK333" s="26">
        <v>0</v>
      </c>
      <c r="DL333" s="27">
        <f t="shared" si="282"/>
        <v>46125.831689814797</v>
      </c>
      <c r="DM333" s="28">
        <f t="shared" ca="1" si="283"/>
        <v>1</v>
      </c>
      <c r="DN333" s="56">
        <f>_xlfn.XLOOKUP(B333,'[2]1. All Calls'!$R:$R,'[2]1. All Calls'!$A:$A,"",0)</f>
        <v>46050.831689814797</v>
      </c>
      <c r="DO333" s="57" t="str">
        <f ca="1">VLOOKUP(DM333,[1]Validation!$B$20:$C$25,2,0)</f>
        <v>Above 3 months</v>
      </c>
      <c r="DP333" s="58" t="str">
        <f>_xlfn.XLOOKUP(B333,'[1]Active AMCs- Dealer'!E:E,'[1]Active AMCs- Dealer'!L:L,"Not in AMC",0)</f>
        <v>Not in AMC</v>
      </c>
      <c r="DQ333" s="50" t="s">
        <v>238</v>
      </c>
      <c r="DR333" s="29" t="str">
        <f>_xlfn.XLOOKUP(B333,'[2]1. All Calls'!$R:$R,'[2]1. All Calls'!$F:$F,"",0)</f>
        <v>CC-01956391</v>
      </c>
      <c r="DS333" s="29" t="str">
        <f>_xlfn.XLOOKUP(B333,'[2]1. All Calls'!$R:$R,'[2]1. All Calls'!$AB:$AB,"",0)</f>
        <v>Sales call carried out for HMR update</v>
      </c>
      <c r="DT333" s="30">
        <f>_xlfn.XLOOKUP(DR333,'[2]1. All Calls'!$F:$F,'[2]1. All Calls'!$A:$A,"",0)</f>
        <v>46050.831689814797</v>
      </c>
      <c r="DU333" s="31">
        <f>_xlfn.XLOOKUP(DR333,'[2]1. All Calls'!$F:$F,'[2]1. All Calls'!$B:$B,"",0)</f>
        <v>11200</v>
      </c>
      <c r="DV333" s="31">
        <f>_xlfn.XLOOKUP(B333,[1]MDA_Assets!D:D,[1]MDA_Assets!N:N,"",0)</f>
        <v>0</v>
      </c>
      <c r="DW333" s="31">
        <f>_xlfn.XLOOKUP(B333,[1]MDA_Assets!D:D,[1]MDA_Assets!O:O,"",0)</f>
        <v>11200</v>
      </c>
      <c r="DX333" s="32" t="str">
        <f>_xlfn.XLOOKUP(B333,[1]MDA_Assets!D:D,[1]MDA_Assets!Q:Q,"",0)</f>
        <v>Synthetic</v>
      </c>
      <c r="DY333" s="33">
        <f>_xlfn.XLOOKUP(B333,[1]MDA_Assets!D:D,[1]MDA_Assets!R:R,"",0)</f>
        <v>45626</v>
      </c>
      <c r="DZ333" s="33">
        <f>_xlfn.XLOOKUP(B333,[1]MDA_Assets!D:D,[1]MDA_Assets!S:S,"",0)</f>
        <v>45626</v>
      </c>
      <c r="EA333" s="33">
        <f>_xlfn.XLOOKUP(B333,[1]MDA_Assets!D:D,[1]MDA_Assets!T:T,"",0)</f>
        <v>45626</v>
      </c>
      <c r="EB333" s="33">
        <f>_xlfn.XLOOKUP(B333,[1]MDA_Assets!D:D,[1]MDA_Assets!U:U,"",0)</f>
        <v>45626</v>
      </c>
      <c r="EC333" s="33">
        <f>_xlfn.XLOOKUP(B333,[1]MDA_Assets!D:D,[1]MDA_Assets!V:V,"",0)</f>
        <v>45626</v>
      </c>
      <c r="ED333" s="33">
        <f>_xlfn.XLOOKUP(B333,[1]MDA_Assets!D:D,[1]MDA_Assets!W:W,"",0)</f>
        <v>45626</v>
      </c>
      <c r="EE333" s="32" t="str">
        <f>_xlfn.XLOOKUP(B333,[1]MDA_Assets!D:D,[1]MDA_Assets!X:X,"",0)</f>
        <v>Yes</v>
      </c>
      <c r="EF333" s="33">
        <f>_xlfn.XLOOKUP(B333,[1]MDA_Assets!D:D,[1]MDA_Assets!Y:Y,"",0)</f>
        <v>0</v>
      </c>
      <c r="EG333" s="33">
        <f>_xlfn.XLOOKUP(B333,[1]MDA_Assets!D:D,[1]MDA_Assets!Z:Z,"",0)</f>
        <v>0</v>
      </c>
      <c r="EH333" s="33">
        <f>_xlfn.XLOOKUP(B333,[1]MDA_Assets!D:D,[1]MDA_Assets!AA:AA,"",0)</f>
        <v>0</v>
      </c>
      <c r="EI333" s="34">
        <f>_xlfn.XLOOKUP(B333,[1]MDA_Assets!D:D,[1]MDA_Assets!P:P,"",0)</f>
        <v>2</v>
      </c>
      <c r="EJ333" s="35" t="str">
        <f>_xlfn.XLOOKUP(B333,[1]MDA_Assets!D:D,[1]MDA_Assets!AB:AB,"",0)</f>
        <v>1138</v>
      </c>
      <c r="EK333" s="35" t="str">
        <f>_xlfn.XLOOKUP(B333,[1]MDA_Assets!D:D,[1]MDA_Assets!AC:AC,"",0)</f>
        <v>1138</v>
      </c>
      <c r="EL333" s="35" t="str">
        <f>_xlfn.XLOOKUP(B333,[1]MDA_Assets!D:D,[1]MDA_Assets!AD:AD,"",0)</f>
        <v>3124</v>
      </c>
      <c r="EM333" s="35" t="str">
        <f>_xlfn.XLOOKUP(B333,[1]MDA_Assets!D:D,[1]MDA_Assets!AE:AE,"",0)</f>
        <v>3138</v>
      </c>
      <c r="EN333" s="35" t="str">
        <f>_xlfn.XLOOKUP(B333,[1]MDA_Assets!D:D,[1]MDA_Assets!AF:AF,"",0)</f>
        <v>5138</v>
      </c>
      <c r="EO333" s="35" t="str">
        <f>_xlfn.XLOOKUP(B333,[1]MDA_Assets!D:D,[1]MDA_Assets!AG:AG,"",0)</f>
        <v>3138</v>
      </c>
      <c r="EP333" s="36">
        <f t="shared" si="249"/>
        <v>365</v>
      </c>
      <c r="EQ333" s="36">
        <f t="shared" si="249"/>
        <v>180</v>
      </c>
      <c r="ER333" s="36">
        <f t="shared" si="284"/>
        <v>730</v>
      </c>
      <c r="ES333" s="36">
        <f t="shared" si="285"/>
        <v>730</v>
      </c>
      <c r="ET333" s="36">
        <f t="shared" si="286"/>
        <v>730</v>
      </c>
      <c r="EU333" s="36">
        <f t="shared" si="287"/>
        <v>365</v>
      </c>
      <c r="EV333" s="36" t="str">
        <f t="shared" si="288"/>
        <v/>
      </c>
      <c r="EW333" s="36" t="str">
        <f t="shared" si="260"/>
        <v/>
      </c>
      <c r="EX333" s="36" t="str">
        <f t="shared" si="261"/>
        <v/>
      </c>
      <c r="EY333" s="36">
        <f t="shared" si="253"/>
        <v>11.78</v>
      </c>
      <c r="EZ333" s="36">
        <f t="shared" si="253"/>
        <v>5.81</v>
      </c>
      <c r="FA333" s="36">
        <f t="shared" si="253"/>
        <v>23.55</v>
      </c>
      <c r="FB333" s="36">
        <f t="shared" si="253"/>
        <v>23.55</v>
      </c>
      <c r="FC333" s="36">
        <f t="shared" si="253"/>
        <v>23.55</v>
      </c>
      <c r="FD333" s="36">
        <f t="shared" si="253"/>
        <v>11.78</v>
      </c>
      <c r="FE333" s="36" t="str">
        <f t="shared" si="252"/>
        <v/>
      </c>
      <c r="FF333" s="36" t="str">
        <f t="shared" si="252"/>
        <v/>
      </c>
      <c r="FG333" s="36" t="str">
        <f t="shared" si="252"/>
        <v/>
      </c>
      <c r="FH333" s="37" t="str" cm="1">
        <f t="array" ref="FH333">_xlfn.IFS(EY333="", "No Data", EY333&lt;0, "Negative/Future", EY333=0, "Zero Days", EY333&lt;=3, "&lt; 3 Months", EY333&lt;=6, "3 to 6 Months", EY333&lt;=9, "6 to 9 Months", EY333&lt;=12, "9 to 12 Months", EY333&lt;=15, "12 to 15 Months", EY333&lt;=18, "15 to 18 Months", EY333&lt;=24, "18 to 24 Months", EY333&gt;24, "&gt; 24 Months")</f>
        <v>9 to 12 Months</v>
      </c>
      <c r="FI333" s="37" t="str" cm="1">
        <f t="array" ref="FI333">_xlfn.IFS(EZ333="", "No Data", EZ333&lt;0, "Negative/Future", EZ333=0, "Zero Days", EZ333&lt;=3, "&lt; 3 Months", EZ333&lt;=6, "3 to 6 Months", EZ333&lt;=9, "6 to 9 Months", EZ333&lt;=12, "9 to 12 Months", EZ333&lt;=15, "12 to 15 Months", EZ333&lt;=18, "15 to 18 Months", EZ333&lt;=24, "18 to 24 Months", EZ333&gt;24, "&gt; 24 Months")</f>
        <v>3 to 6 Months</v>
      </c>
      <c r="FJ333" s="37" t="str" cm="1">
        <f t="array" ref="FJ333">_xlfn.IFS(FA333="", "No Data", FA333&lt;0, "Negative/Future", FA333=0, "Zero Days", FA333&lt;=3, "&lt; 3 Months", FA333&lt;=6, "3 to 6 Months", FA333&lt;=9, "6 to 9 Months", FA333&lt;=12, "9 to 12 Months", FA333&lt;=15, "12 to 15 Months", FA333&lt;=18, "15 to 18 Months", FA333&lt;=24, "18 to 24 Months", FA333&gt;24, "&gt; 24 Months")</f>
        <v>18 to 24 Months</v>
      </c>
      <c r="FK333" s="37" t="str" cm="1">
        <f t="array" ref="FK333">_xlfn.IFS(FB333="", "No Data", FB333&lt;0, "Negative/Future", FB333=0, "Zero Days", FB333&lt;=3, "&lt; 3 Months", FB333&lt;=6, "3 to 6 Months", FB333&lt;=9, "6 to 9 Months", FB333&lt;=12, "9 to 12 Months", FB333&lt;=15, "12 to 15 Months", FB333&lt;=18, "15 to 18 Months", FB333&lt;=24, "18 to 24 Months", FB333&gt;24, "&gt; 24 Months")</f>
        <v>18 to 24 Months</v>
      </c>
      <c r="FL333" s="37" t="str" cm="1">
        <f t="array" ref="FL333">_xlfn.IFS(FC333="", "No Data", FC333&lt;0, "Negative/Future", FC333=0, "Zero Days", FC333&lt;=3, "&lt; 3 Months", FC333&lt;=6, "3 to 6 Months", FC333&lt;=9, "6 to 9 Months", FC333&lt;=12, "9 to 12 Months", FC333&lt;=15, "12 to 15 Months", FC333&lt;=18, "15 to 18 Months", FC333&lt;=24, "18 to 24 Months", FC333&gt;24, "&gt; 24 Months")</f>
        <v>18 to 24 Months</v>
      </c>
      <c r="FM333" s="37" t="str" cm="1">
        <f t="array" ref="FM333">_xlfn.IFS(FD333="", "No Data", FD333&lt;0, "Negative/Future", FD333=0, "Zero Days", FD333&lt;=3, "&lt; 3 Months", FD333&lt;=6, "3 to 6 Months", FD333&lt;=9, "6 to 9 Months", FD333&lt;=12, "9 to 12 Months", FD333&lt;=15, "12 to 15 Months", FD333&lt;=18, "15 to 18 Months", FD333&lt;=24, "18 to 24 Months", FD333&gt;24, "&gt; 24 Months")</f>
        <v>9 to 12 Months</v>
      </c>
      <c r="FN333" s="37" t="str" cm="1">
        <f t="array" ref="FN333">_xlfn.IFS(FE333="", "No Data", FE333&lt;0, "Negative/Future", FE333=0, "Zero Days", FE333&lt;=3, "&lt; 3 Months", FE333&lt;=6, "3 to 6 Months", FE333&lt;=9, "6 to 9 Months", FE333&lt;=12, "9 to 12 Months", FE333&lt;=15, "12 to 15 Months", FE333&lt;=18, "15 to 18 Months", FE333&lt;=24, "18 to 24 Months", FE333&gt;24, "&gt; 24 Months")</f>
        <v>No Data</v>
      </c>
      <c r="FO333" s="37" t="str" cm="1">
        <f t="array" ref="FO333">_xlfn.IFS(FG333="", "No Data", FG333&lt;0, "Negative/Future", FG333=0, "Zero Days", FG333&lt;=3, "&lt; 3 Months", FG333&lt;=6, "3 to 6 Months", FG333&lt;=9, "6 to 9 Months", FG333&lt;=12, "9 to 12 Months", FG333&lt;=15, "12 to 15 Months", FG333&lt;=18, "15 to 18 Months", FG333&lt;=24, "18 to 24 Months", FG333&gt;24, "&gt; 24 Months")</f>
        <v>No Data</v>
      </c>
      <c r="FP333" s="37" t="str" cm="1">
        <f t="array" ref="FP333">_xlfn.IFS(FF333="", "No Data", FF333&lt;0, "Negative/Future", FF333=0, "Zero Days", FF333&lt;=3, "&lt; 3 Months", FF333&lt;=6, "3 to 6 Months", FF333&lt;=9, "6 to 9 Months", FF333&lt;=12, "9 to 12 Months", FF333&lt;=15, "12 to 15 Months", FF333&lt;=18, "15 to 18 Months", FF333&lt;=24, "18 to 24 Months", FF333&gt;24, "&gt; 24 Months")</f>
        <v>No Data</v>
      </c>
      <c r="FQ333" s="29" t="s">
        <v>510</v>
      </c>
      <c r="FR333" s="29">
        <v>8118095065</v>
      </c>
      <c r="FS333" s="38" t="str">
        <f>VLOOKUP(_xlfn.XLOOKUP(B333,[1]MDA_Assets!D:D,[1]MDA_Assets!I:I,"",0),[1]Validation!$B$1:$C$8,2,0)</f>
        <v>B</v>
      </c>
      <c r="FT333" s="38" t="s">
        <v>202</v>
      </c>
      <c r="FU333" s="31" t="str">
        <f>_xlfn.XLOOKUP(B333,[1]MDA_Assets!D:D,[1]MDA_Assets!X:X,"",0)</f>
        <v>Yes</v>
      </c>
      <c r="FV333" s="39">
        <v>3</v>
      </c>
      <c r="FW333" s="39">
        <v>0</v>
      </c>
      <c r="FX333" s="39">
        <v>0</v>
      </c>
      <c r="FY333" s="39">
        <v>6</v>
      </c>
      <c r="FZ333" s="40">
        <f t="shared" si="250"/>
        <v>45991</v>
      </c>
      <c r="GA333" s="40">
        <f t="shared" si="250"/>
        <v>45806</v>
      </c>
      <c r="GB333" s="40">
        <f t="shared" si="262"/>
        <v>46356</v>
      </c>
      <c r="GC333" s="40">
        <f t="shared" si="263"/>
        <v>46356</v>
      </c>
      <c r="GD333" s="40">
        <f t="shared" si="264"/>
        <v>46356</v>
      </c>
      <c r="GE333" s="40">
        <f t="shared" si="265"/>
        <v>45991</v>
      </c>
      <c r="GF333" s="40" t="str">
        <f t="shared" si="251"/>
        <v/>
      </c>
      <c r="GG333" s="40" t="str">
        <f t="shared" si="251"/>
        <v/>
      </c>
      <c r="GH333" s="40" t="str">
        <f t="shared" si="251"/>
        <v/>
      </c>
      <c r="GI333" s="39">
        <f t="shared" si="289"/>
        <v>3</v>
      </c>
      <c r="GJ333" s="39">
        <f t="shared" si="290"/>
        <v>0</v>
      </c>
      <c r="GK333" s="39">
        <f t="shared" si="291"/>
        <v>0</v>
      </c>
      <c r="GL333" s="39">
        <f t="shared" si="292"/>
        <v>3</v>
      </c>
    </row>
    <row r="334" spans="1:194" x14ac:dyDescent="0.25">
      <c r="A334" s="19">
        <v>369</v>
      </c>
      <c r="B334" s="43" t="s">
        <v>1598</v>
      </c>
      <c r="C334" s="43" t="s">
        <v>186</v>
      </c>
      <c r="D334" s="43" t="s">
        <v>187</v>
      </c>
      <c r="E334" s="43" t="s">
        <v>540</v>
      </c>
      <c r="F334" s="43" t="s">
        <v>3084</v>
      </c>
      <c r="G334" s="43" t="s">
        <v>225</v>
      </c>
      <c r="H334" s="43" t="s">
        <v>291</v>
      </c>
      <c r="I334" s="43" t="s">
        <v>192</v>
      </c>
      <c r="J334" s="44">
        <f t="shared" si="266"/>
        <v>45308.526388888888</v>
      </c>
      <c r="K334" s="44">
        <v>44944.526388888888</v>
      </c>
      <c r="L334" s="44">
        <v>44923</v>
      </c>
      <c r="M334" s="43" t="s">
        <v>3085</v>
      </c>
      <c r="N334" s="43" t="s">
        <v>3086</v>
      </c>
      <c r="O334" s="44">
        <v>46113.403067129628</v>
      </c>
      <c r="P334" s="43">
        <v>14291</v>
      </c>
      <c r="Q334" s="43">
        <v>5692</v>
      </c>
      <c r="R334" s="43">
        <v>8599</v>
      </c>
      <c r="S334" s="43" t="s">
        <v>194</v>
      </c>
      <c r="T334" s="44">
        <v>46112.770833333336</v>
      </c>
      <c r="U334" s="44">
        <v>46112.770833333336</v>
      </c>
      <c r="V334" s="44">
        <v>46112.770833333336</v>
      </c>
      <c r="W334" s="44">
        <v>46112.770833333336</v>
      </c>
      <c r="X334" s="44">
        <v>46112.770833333336</v>
      </c>
      <c r="Y334" s="44">
        <v>46112.770833333336</v>
      </c>
      <c r="Z334" s="43" t="s">
        <v>199</v>
      </c>
      <c r="AA334" s="43"/>
      <c r="AB334" s="43"/>
      <c r="AC334" s="43"/>
      <c r="AD334" s="43"/>
      <c r="AE334" s="43">
        <v>8</v>
      </c>
      <c r="AF334" s="43" t="s">
        <v>280</v>
      </c>
      <c r="AG334" s="43" t="s">
        <v>280</v>
      </c>
      <c r="AH334" s="43" t="s">
        <v>287</v>
      </c>
      <c r="AI334" s="43" t="s">
        <v>287</v>
      </c>
      <c r="AJ334" s="43" t="s">
        <v>286</v>
      </c>
      <c r="AK334" s="43" t="s">
        <v>285</v>
      </c>
      <c r="AL334" s="47">
        <v>46477</v>
      </c>
      <c r="AM334" s="47">
        <v>46292</v>
      </c>
      <c r="AN334" s="47">
        <v>46842</v>
      </c>
      <c r="AO334" s="47">
        <v>46842</v>
      </c>
      <c r="AP334" s="47">
        <v>46842</v>
      </c>
      <c r="AQ334" s="47">
        <v>46477</v>
      </c>
      <c r="AR334" s="48"/>
      <c r="AS334" s="48"/>
      <c r="AT334" s="48"/>
      <c r="AU334" s="43">
        <v>0</v>
      </c>
      <c r="AV334" s="43">
        <v>0</v>
      </c>
      <c r="AW334" s="43">
        <v>0</v>
      </c>
      <c r="AX334" s="51" t="s">
        <v>1599</v>
      </c>
      <c r="AY334" s="51" t="s">
        <v>316</v>
      </c>
      <c r="AZ334" s="51" t="s">
        <v>198</v>
      </c>
      <c r="BA334" s="20">
        <f t="shared" ca="1" si="257"/>
        <v>0</v>
      </c>
      <c r="BB334" s="20">
        <f t="shared" ca="1" si="257"/>
        <v>0</v>
      </c>
      <c r="BC334" s="20">
        <f t="shared" ca="1" si="257"/>
        <v>0</v>
      </c>
      <c r="BD334" s="20">
        <f t="shared" ca="1" si="254"/>
        <v>0</v>
      </c>
      <c r="BE334" s="20">
        <f t="shared" ca="1" si="254"/>
        <v>0</v>
      </c>
      <c r="BF334" s="20">
        <f t="shared" ca="1" si="254"/>
        <v>0</v>
      </c>
      <c r="BG334" s="21" t="str">
        <f t="shared" ca="1" si="254"/>
        <v/>
      </c>
      <c r="BH334" s="21" t="str">
        <f t="shared" ca="1" si="254"/>
        <v/>
      </c>
      <c r="BI334" s="21" t="str">
        <f t="shared" ca="1" si="254"/>
        <v/>
      </c>
      <c r="BJ334" s="22">
        <f t="shared" ca="1" si="267"/>
        <v>0</v>
      </c>
      <c r="BK334" s="21">
        <f t="shared" si="268"/>
        <v>4</v>
      </c>
      <c r="BL334" s="22">
        <f t="shared" ca="1" si="269"/>
        <v>14541</v>
      </c>
      <c r="BM334" s="22">
        <f t="shared" ca="1" si="270"/>
        <v>5816</v>
      </c>
      <c r="BN334" s="23">
        <f t="shared" ca="1" si="271"/>
        <v>8725</v>
      </c>
      <c r="BO334" s="24">
        <f t="shared" ca="1" si="272"/>
        <v>250</v>
      </c>
      <c r="BP334" s="51" t="str">
        <f>_xlfn.XLOOKUP(E334,[1]Validation!E:E,[1]Validation!F:F,"")</f>
        <v>EG45</v>
      </c>
      <c r="BQ334" s="51" t="str">
        <f>_xlfn.XLOOKUP(BP334,[1]Validation!F:F,[1]Validation!G:G,"")</f>
        <v>EG30 to EG45</v>
      </c>
      <c r="BR334" s="52" t="str">
        <f>VLOOKUP(G334,[1]Validation!$B$1:$C$9,2,0)</f>
        <v>C</v>
      </c>
      <c r="BS334" s="51">
        <f t="shared" ca="1" si="273"/>
        <v>41</v>
      </c>
      <c r="BT334" s="53">
        <f>_xlfn.XLOOKUP(B334,'[2]1. All Calls'!$R:$R,'[2]1. All Calls'!$A:$A,"",0)</f>
        <v>46113.684537036999</v>
      </c>
      <c r="BU334" s="51" t="str">
        <f>_xlfn.XLOOKUP(B334,'[2]1. All Calls'!$R:$R,'[2]1. All Calls'!$F:$F,"",0)</f>
        <v>CC-02032128</v>
      </c>
      <c r="BV334" s="51" t="str">
        <f>_xlfn.XLOOKUP(B334,'[2]1. All Calls'!$R:$R,'[2]1. All Calls'!$J:$J,"",0)</f>
        <v>Complaint - Running With Problem</v>
      </c>
      <c r="BW334" s="53">
        <f>_xlfn.XLOOKUP(B334,'[2]Sch Calls'!$R:$R,'[2]Sch Calls'!$A:$A,"",0)</f>
        <v>46113.432638888902</v>
      </c>
      <c r="BX334" s="51">
        <f>_xlfn.XLOOKUP(B334,'[2]Sch Calls'!$R:$R,'[2]Sch Calls'!$B:$B,"",0)</f>
        <v>14291</v>
      </c>
      <c r="BY334" s="51" t="str">
        <f t="shared" si="247"/>
        <v>28-Sep-26</v>
      </c>
      <c r="BZ334" s="51" t="str">
        <f t="shared" si="247"/>
        <v>28-Sep-26</v>
      </c>
      <c r="CA334" s="51" t="str">
        <f t="shared" si="274"/>
        <v>01-Jan-27</v>
      </c>
      <c r="CB334" s="51" t="str">
        <f t="shared" si="275"/>
        <v>29-Sep-27</v>
      </c>
      <c r="CC334" s="51" t="str">
        <f t="shared" si="276"/>
        <v>31-Mar-28</v>
      </c>
      <c r="CD334" s="51" t="str">
        <f t="shared" si="277"/>
        <v>01-Apr-27</v>
      </c>
      <c r="CE334" s="51">
        <f t="shared" ca="1" si="248"/>
        <v>63</v>
      </c>
      <c r="CF334" s="51">
        <f t="shared" ca="1" si="248"/>
        <v>63</v>
      </c>
      <c r="CG334" s="51">
        <f t="shared" ca="1" si="278"/>
        <v>63</v>
      </c>
      <c r="CH334" s="51">
        <f t="shared" ca="1" si="279"/>
        <v>63</v>
      </c>
      <c r="CI334" s="51">
        <f t="shared" ca="1" si="280"/>
        <v>63</v>
      </c>
      <c r="CJ334" s="51">
        <f t="shared" ca="1" si="281"/>
        <v>63</v>
      </c>
      <c r="CK334" s="51">
        <f t="shared" ca="1" si="258"/>
        <v>252</v>
      </c>
      <c r="CL334" s="51">
        <f t="shared" ca="1" si="258"/>
        <v>252</v>
      </c>
      <c r="CM334" s="51">
        <f t="shared" ca="1" si="258"/>
        <v>252</v>
      </c>
      <c r="CN334" s="51">
        <f t="shared" ca="1" si="258"/>
        <v>252</v>
      </c>
      <c r="CO334" s="51">
        <f t="shared" ca="1" si="258"/>
        <v>252</v>
      </c>
      <c r="CP334" s="51">
        <f t="shared" ca="1" si="258"/>
        <v>252</v>
      </c>
      <c r="CQ334" s="51">
        <f t="shared" ca="1" si="259"/>
        <v>2748</v>
      </c>
      <c r="CR334" s="51">
        <f t="shared" ca="1" si="259"/>
        <v>2748</v>
      </c>
      <c r="CS334" s="51">
        <f t="shared" ca="1" si="259"/>
        <v>5748</v>
      </c>
      <c r="CT334" s="51">
        <f t="shared" ca="1" si="259"/>
        <v>5748</v>
      </c>
      <c r="CU334" s="51">
        <f t="shared" ca="1" si="259"/>
        <v>7748</v>
      </c>
      <c r="CV334" s="54">
        <f t="shared" ca="1" si="259"/>
        <v>3748</v>
      </c>
      <c r="CW334" s="25" t="s">
        <v>212</v>
      </c>
      <c r="CX334" s="55">
        <v>0.36</v>
      </c>
      <c r="CY334" s="55"/>
      <c r="CZ334" s="26" t="s">
        <v>227</v>
      </c>
      <c r="DA334" s="26" t="s">
        <v>227</v>
      </c>
      <c r="DB334" s="26" t="s">
        <v>227</v>
      </c>
      <c r="DC334" s="26" t="s">
        <v>227</v>
      </c>
      <c r="DD334" s="26" t="s">
        <v>227</v>
      </c>
      <c r="DE334" s="26" t="s">
        <v>227</v>
      </c>
      <c r="DF334" s="26" t="s">
        <v>227</v>
      </c>
      <c r="DG334" s="26" t="s">
        <v>227</v>
      </c>
      <c r="DH334" s="26" t="s">
        <v>227</v>
      </c>
      <c r="DI334" s="26" t="s">
        <v>227</v>
      </c>
      <c r="DJ334" s="26" t="s">
        <v>227</v>
      </c>
      <c r="DK334" s="26" t="s">
        <v>227</v>
      </c>
      <c r="DL334" s="27">
        <f t="shared" si="282"/>
        <v>46188.684537036999</v>
      </c>
      <c r="DM334" s="28">
        <f t="shared" ca="1" si="283"/>
        <v>0</v>
      </c>
      <c r="DN334" s="56">
        <f>_xlfn.XLOOKUP(B334,'[2]1. All Calls'!$R:$R,'[2]1. All Calls'!$A:$A,"",0)</f>
        <v>46113.684537036999</v>
      </c>
      <c r="DO334" s="57" t="str">
        <f ca="1">VLOOKUP(DM334,[1]Validation!$B$20:$C$25,2,0)</f>
        <v>Within 3 months</v>
      </c>
      <c r="DP334" s="58" t="str">
        <f>_xlfn.XLOOKUP(B334,'[1]Active AMCs- Dealer'!E:E,'[1]Active AMCs- Dealer'!L:L,"Not in AMC",0)</f>
        <v>Not in AMC</v>
      </c>
      <c r="DQ334" s="50" t="s">
        <v>238</v>
      </c>
      <c r="DR334" s="29" t="str">
        <f>_xlfn.XLOOKUP(B334,'[2]1. All Calls'!$R:$R,'[2]1. All Calls'!$F:$F,"",0)</f>
        <v>CC-02032128</v>
      </c>
      <c r="DS334" s="29" t="str">
        <f>_xlfn.XLOOKUP(B334,'[2]1. All Calls'!$R:$R,'[2]1. All Calls'!$AB:$AB,"",0)</f>
        <v>Quotation for airend repair shared with customer waiting for approval 01-04-2026.... unit under uptime warranty , hence ask to customer provide service history.....Pramod-03-04-2026  ................... 04-04-2026 ....................................... 10-04-2026  ........................ 18-04-2026 ..................... 24-04-2026; Informed Customer for dispatch the AE at our Service center, Customer have stand by unit...(Rajat-27.04.26)... Waiting for dispatched details.....Pramod-28-04-2026 ............ 02-05-2026, customer dispatch the air end by Wednesday (06-05/2026) ................... 09-05-2026... Till date not get dispatched details from customer site, hence advice dealer team to close the call with proper documents.......Pramod-15-05-2026. Customer dispatch the airend by next Monday (18-05-2026)  ........... 16-05-2026 Attend the sir complaint of abnormal noise so chack the unit found air end need to be repair. So we take approval from product team to repair airend under warranty and we get the approval. We advice customer to send air end ti Air Engineeing for air end repairing, but coustomer not agree to repair the air end they asking to change the air end with new one under warranty. So now are going to close the call. Waiting for product team approval 19-05-2026.....today send mail to PM to close the call...Pramod-22-05-2026   .............. 22-05-2026 Product team approval email attached in call.</v>
      </c>
      <c r="DT334" s="30">
        <f>_xlfn.XLOOKUP(DR334,'[2]1. All Calls'!$F:$F,'[2]1. All Calls'!$A:$A,"",0)</f>
        <v>46113.684537036999</v>
      </c>
      <c r="DU334" s="31">
        <f>_xlfn.XLOOKUP(DR334,'[2]1. All Calls'!$F:$F,'[2]1. All Calls'!$B:$B,"",0)</f>
        <v>15156</v>
      </c>
      <c r="DV334" s="31">
        <f>_xlfn.XLOOKUP(B334,[1]MDA_Assets!D:D,[1]MDA_Assets!N:N,"",0)</f>
        <v>6062</v>
      </c>
      <c r="DW334" s="31">
        <f>_xlfn.XLOOKUP(B334,[1]MDA_Assets!D:D,[1]MDA_Assets!O:O,"",0)</f>
        <v>9094</v>
      </c>
      <c r="DX334" s="32" t="str">
        <f>_xlfn.XLOOKUP(B334,[1]MDA_Assets!D:D,[1]MDA_Assets!Q:Q,"",0)</f>
        <v>Synthetic</v>
      </c>
      <c r="DY334" s="33">
        <f>_xlfn.XLOOKUP(B334,[1]MDA_Assets!D:D,[1]MDA_Assets!R:R,"",0)</f>
        <v>46113</v>
      </c>
      <c r="DZ334" s="33">
        <f>_xlfn.XLOOKUP(B334,[1]MDA_Assets!D:D,[1]MDA_Assets!S:S,"",0)</f>
        <v>46113</v>
      </c>
      <c r="EA334" s="33">
        <f>_xlfn.XLOOKUP(B334,[1]MDA_Assets!D:D,[1]MDA_Assets!T:T,"",0)</f>
        <v>46113</v>
      </c>
      <c r="EB334" s="33">
        <f>_xlfn.XLOOKUP(B334,[1]MDA_Assets!D:D,[1]MDA_Assets!U:U,"",0)</f>
        <v>46113</v>
      </c>
      <c r="EC334" s="33">
        <f>_xlfn.XLOOKUP(B334,[1]MDA_Assets!D:D,[1]MDA_Assets!V:V,"",0)</f>
        <v>46113</v>
      </c>
      <c r="ED334" s="33">
        <f>_xlfn.XLOOKUP(B334,[1]MDA_Assets!D:D,[1]MDA_Assets!W:W,"",0)</f>
        <v>46113</v>
      </c>
      <c r="EE334" s="32" t="str">
        <f>_xlfn.XLOOKUP(B334,[1]MDA_Assets!D:D,[1]MDA_Assets!X:X,"",0)</f>
        <v>Yes</v>
      </c>
      <c r="EF334" s="33">
        <f>_xlfn.XLOOKUP(B334,[1]MDA_Assets!D:D,[1]MDA_Assets!Y:Y,"",0)</f>
        <v>0</v>
      </c>
      <c r="EG334" s="33">
        <f>_xlfn.XLOOKUP(B334,[1]MDA_Assets!D:D,[1]MDA_Assets!Z:Z,"",0)</f>
        <v>0</v>
      </c>
      <c r="EH334" s="33">
        <f>_xlfn.XLOOKUP(B334,[1]MDA_Assets!D:D,[1]MDA_Assets!AA:AA,"",0)</f>
        <v>0</v>
      </c>
      <c r="EI334" s="34">
        <f>_xlfn.XLOOKUP(B334,[1]MDA_Assets!D:D,[1]MDA_Assets!P:P,"",0)</f>
        <v>4</v>
      </c>
      <c r="EJ334" s="35" t="str">
        <f>_xlfn.XLOOKUP(B334,[1]MDA_Assets!D:D,[1]MDA_Assets!AB:AB,"",0)</f>
        <v>2135</v>
      </c>
      <c r="EK334" s="35" t="str">
        <f>_xlfn.XLOOKUP(B334,[1]MDA_Assets!D:D,[1]MDA_Assets!AC:AC,"",0)</f>
        <v>2135</v>
      </c>
      <c r="EL334" s="35" t="str">
        <f>_xlfn.XLOOKUP(B334,[1]MDA_Assets!D:D,[1]MDA_Assets!AD:AD,"",0)</f>
        <v>5135</v>
      </c>
      <c r="EM334" s="35" t="str">
        <f>_xlfn.XLOOKUP(B334,[1]MDA_Assets!D:D,[1]MDA_Assets!AE:AE,"",0)</f>
        <v>3135</v>
      </c>
      <c r="EN334" s="35" t="str">
        <f>_xlfn.XLOOKUP(B334,[1]MDA_Assets!D:D,[1]MDA_Assets!AF:AF,"",0)</f>
        <v>7135</v>
      </c>
      <c r="EO334" s="35" t="str">
        <f>_xlfn.XLOOKUP(B334,[1]MDA_Assets!D:D,[1]MDA_Assets!AG:AG,"",0)</f>
        <v>3135</v>
      </c>
      <c r="EP334" s="36">
        <f t="shared" si="249"/>
        <v>365</v>
      </c>
      <c r="EQ334" s="36">
        <f t="shared" si="249"/>
        <v>180</v>
      </c>
      <c r="ER334" s="36">
        <f t="shared" si="284"/>
        <v>730</v>
      </c>
      <c r="ES334" s="36">
        <f t="shared" si="285"/>
        <v>730</v>
      </c>
      <c r="ET334" s="36">
        <f t="shared" si="286"/>
        <v>730</v>
      </c>
      <c r="EU334" s="36">
        <f t="shared" si="287"/>
        <v>365</v>
      </c>
      <c r="EV334" s="36" t="str">
        <f t="shared" si="288"/>
        <v/>
      </c>
      <c r="EW334" s="36" t="str">
        <f t="shared" si="260"/>
        <v/>
      </c>
      <c r="EX334" s="36" t="str">
        <f t="shared" si="261"/>
        <v/>
      </c>
      <c r="EY334" s="36">
        <f t="shared" si="253"/>
        <v>11.78</v>
      </c>
      <c r="EZ334" s="36">
        <f t="shared" si="253"/>
        <v>5.81</v>
      </c>
      <c r="FA334" s="36">
        <f t="shared" si="253"/>
        <v>23.55</v>
      </c>
      <c r="FB334" s="36">
        <f t="shared" si="253"/>
        <v>23.55</v>
      </c>
      <c r="FC334" s="36">
        <f t="shared" si="253"/>
        <v>23.55</v>
      </c>
      <c r="FD334" s="36">
        <f t="shared" si="253"/>
        <v>11.78</v>
      </c>
      <c r="FE334" s="36" t="str">
        <f t="shared" si="252"/>
        <v/>
      </c>
      <c r="FF334" s="36" t="str">
        <f t="shared" si="252"/>
        <v/>
      </c>
      <c r="FG334" s="36" t="str">
        <f t="shared" si="252"/>
        <v/>
      </c>
      <c r="FH334" s="37" t="str" cm="1">
        <f t="array" ref="FH334">_xlfn.IFS(EY334="", "No Data", EY334&lt;0, "Negative/Future", EY334=0, "Zero Days", EY334&lt;=3, "&lt; 3 Months", EY334&lt;=6, "3 to 6 Months", EY334&lt;=9, "6 to 9 Months", EY334&lt;=12, "9 to 12 Months", EY334&lt;=15, "12 to 15 Months", EY334&lt;=18, "15 to 18 Months", EY334&lt;=24, "18 to 24 Months", EY334&gt;24, "&gt; 24 Months")</f>
        <v>9 to 12 Months</v>
      </c>
      <c r="FI334" s="37" t="str" cm="1">
        <f t="array" ref="FI334">_xlfn.IFS(EZ334="", "No Data", EZ334&lt;0, "Negative/Future", EZ334=0, "Zero Days", EZ334&lt;=3, "&lt; 3 Months", EZ334&lt;=6, "3 to 6 Months", EZ334&lt;=9, "6 to 9 Months", EZ334&lt;=12, "9 to 12 Months", EZ334&lt;=15, "12 to 15 Months", EZ334&lt;=18, "15 to 18 Months", EZ334&lt;=24, "18 to 24 Months", EZ334&gt;24, "&gt; 24 Months")</f>
        <v>3 to 6 Months</v>
      </c>
      <c r="FJ334" s="37" t="str" cm="1">
        <f t="array" ref="FJ334">_xlfn.IFS(FA334="", "No Data", FA334&lt;0, "Negative/Future", FA334=0, "Zero Days", FA334&lt;=3, "&lt; 3 Months", FA334&lt;=6, "3 to 6 Months", FA334&lt;=9, "6 to 9 Months", FA334&lt;=12, "9 to 12 Months", FA334&lt;=15, "12 to 15 Months", FA334&lt;=18, "15 to 18 Months", FA334&lt;=24, "18 to 24 Months", FA334&gt;24, "&gt; 24 Months")</f>
        <v>18 to 24 Months</v>
      </c>
      <c r="FK334" s="37" t="str" cm="1">
        <f t="array" ref="FK334">_xlfn.IFS(FB334="", "No Data", FB334&lt;0, "Negative/Future", FB334=0, "Zero Days", FB334&lt;=3, "&lt; 3 Months", FB334&lt;=6, "3 to 6 Months", FB334&lt;=9, "6 to 9 Months", FB334&lt;=12, "9 to 12 Months", FB334&lt;=15, "12 to 15 Months", FB334&lt;=18, "15 to 18 Months", FB334&lt;=24, "18 to 24 Months", FB334&gt;24, "&gt; 24 Months")</f>
        <v>18 to 24 Months</v>
      </c>
      <c r="FL334" s="37" t="str" cm="1">
        <f t="array" ref="FL334">_xlfn.IFS(FC334="", "No Data", FC334&lt;0, "Negative/Future", FC334=0, "Zero Days", FC334&lt;=3, "&lt; 3 Months", FC334&lt;=6, "3 to 6 Months", FC334&lt;=9, "6 to 9 Months", FC334&lt;=12, "9 to 12 Months", FC334&lt;=15, "12 to 15 Months", FC334&lt;=18, "15 to 18 Months", FC334&lt;=24, "18 to 24 Months", FC334&gt;24, "&gt; 24 Months")</f>
        <v>18 to 24 Months</v>
      </c>
      <c r="FM334" s="37" t="str" cm="1">
        <f t="array" ref="FM334">_xlfn.IFS(FD334="", "No Data", FD334&lt;0, "Negative/Future", FD334=0, "Zero Days", FD334&lt;=3, "&lt; 3 Months", FD334&lt;=6, "3 to 6 Months", FD334&lt;=9, "6 to 9 Months", FD334&lt;=12, "9 to 12 Months", FD334&lt;=15, "12 to 15 Months", FD334&lt;=18, "15 to 18 Months", FD334&lt;=24, "18 to 24 Months", FD334&gt;24, "&gt; 24 Months")</f>
        <v>9 to 12 Months</v>
      </c>
      <c r="FN334" s="37" t="str" cm="1">
        <f t="array" ref="FN334">_xlfn.IFS(FE334="", "No Data", FE334&lt;0, "Negative/Future", FE334=0, "Zero Days", FE334&lt;=3, "&lt; 3 Months", FE334&lt;=6, "3 to 6 Months", FE334&lt;=9, "6 to 9 Months", FE334&lt;=12, "9 to 12 Months", FE334&lt;=15, "12 to 15 Months", FE334&lt;=18, "15 to 18 Months", FE334&lt;=24, "18 to 24 Months", FE334&gt;24, "&gt; 24 Months")</f>
        <v>No Data</v>
      </c>
      <c r="FO334" s="37" t="str" cm="1">
        <f t="array" ref="FO334">_xlfn.IFS(FG334="", "No Data", FG334&lt;0, "Negative/Future", FG334=0, "Zero Days", FG334&lt;=3, "&lt; 3 Months", FG334&lt;=6, "3 to 6 Months", FG334&lt;=9, "6 to 9 Months", FG334&lt;=12, "9 to 12 Months", FG334&lt;=15, "12 to 15 Months", FG334&lt;=18, "15 to 18 Months", FG334&lt;=24, "18 to 24 Months", FG334&gt;24, "&gt; 24 Months")</f>
        <v>No Data</v>
      </c>
      <c r="FP334" s="37" t="str" cm="1">
        <f t="array" ref="FP334">_xlfn.IFS(FF334="", "No Data", FF334&lt;0, "Negative/Future", FF334=0, "Zero Days", FF334&lt;=3, "&lt; 3 Months", FF334&lt;=6, "3 to 6 Months", FF334&lt;=9, "6 to 9 Months", FF334&lt;=12, "9 to 12 Months", FF334&lt;=15, "12 to 15 Months", FF334&lt;=18, "15 to 18 Months", FF334&lt;=24, "18 to 24 Months", FF334&gt;24, "&gt; 24 Months")</f>
        <v>No Data</v>
      </c>
      <c r="FQ334" s="29" t="s">
        <v>1600</v>
      </c>
      <c r="FR334" s="29">
        <v>9199526001</v>
      </c>
      <c r="FS334" s="38" t="str">
        <f>VLOOKUP(_xlfn.XLOOKUP(B334,[1]MDA_Assets!D:D,[1]MDA_Assets!I:I,"",0),[1]Validation!$B$1:$C$8,2,0)</f>
        <v>C</v>
      </c>
      <c r="FT334" s="38" t="s">
        <v>202</v>
      </c>
      <c r="FU334" s="31" t="str">
        <f>_xlfn.XLOOKUP(B334,[1]MDA_Assets!D:D,[1]MDA_Assets!X:X,"",0)</f>
        <v>Yes</v>
      </c>
      <c r="FV334" s="39">
        <v>0</v>
      </c>
      <c r="FW334" s="39">
        <v>0</v>
      </c>
      <c r="FX334" s="39">
        <v>0</v>
      </c>
      <c r="FY334" s="39">
        <v>9</v>
      </c>
      <c r="FZ334" s="40">
        <f t="shared" si="250"/>
        <v>46478</v>
      </c>
      <c r="GA334" s="40">
        <f t="shared" si="250"/>
        <v>46293</v>
      </c>
      <c r="GB334" s="40">
        <f t="shared" si="262"/>
        <v>46843</v>
      </c>
      <c r="GC334" s="40">
        <f t="shared" si="263"/>
        <v>46843</v>
      </c>
      <c r="GD334" s="40">
        <f t="shared" si="264"/>
        <v>46843</v>
      </c>
      <c r="GE334" s="40">
        <f t="shared" si="265"/>
        <v>46478</v>
      </c>
      <c r="GF334" s="40" t="str">
        <f t="shared" si="251"/>
        <v/>
      </c>
      <c r="GG334" s="40" t="str">
        <f t="shared" si="251"/>
        <v/>
      </c>
      <c r="GH334" s="40" t="str">
        <f t="shared" si="251"/>
        <v/>
      </c>
      <c r="GI334" s="39">
        <f t="shared" si="289"/>
        <v>0</v>
      </c>
      <c r="GJ334" s="39">
        <f t="shared" si="290"/>
        <v>0</v>
      </c>
      <c r="GK334" s="39">
        <f t="shared" si="291"/>
        <v>0</v>
      </c>
      <c r="GL334" s="39">
        <f t="shared" si="292"/>
        <v>6</v>
      </c>
    </row>
    <row r="335" spans="1:194" x14ac:dyDescent="0.25">
      <c r="A335" s="19">
        <v>370</v>
      </c>
      <c r="B335" s="43" t="s">
        <v>1601</v>
      </c>
      <c r="C335" s="43" t="s">
        <v>254</v>
      </c>
      <c r="D335" s="43" t="s">
        <v>241</v>
      </c>
      <c r="E335" s="43" t="s">
        <v>346</v>
      </c>
      <c r="F335" s="43" t="s">
        <v>987</v>
      </c>
      <c r="G335" s="43" t="s">
        <v>190</v>
      </c>
      <c r="H335" s="43" t="s">
        <v>205</v>
      </c>
      <c r="I335" s="43" t="s">
        <v>192</v>
      </c>
      <c r="J335" s="44">
        <f t="shared" si="266"/>
        <v>45931.520833333336</v>
      </c>
      <c r="K335" s="44">
        <v>45567.520833333336</v>
      </c>
      <c r="L335" s="44">
        <v>45142</v>
      </c>
      <c r="M335" s="43" t="s">
        <v>3087</v>
      </c>
      <c r="N335" s="43" t="s">
        <v>2697</v>
      </c>
      <c r="O335" s="44">
        <v>46118.284953703704</v>
      </c>
      <c r="P335" s="43">
        <v>3060</v>
      </c>
      <c r="Q335" s="43">
        <v>1865</v>
      </c>
      <c r="R335" s="43">
        <v>1195</v>
      </c>
      <c r="S335" s="43" t="s">
        <v>206</v>
      </c>
      <c r="T335" s="44">
        <v>46007.770833333336</v>
      </c>
      <c r="U335" s="44">
        <v>46007.770833333336</v>
      </c>
      <c r="V335" s="44">
        <v>46007.770833333336</v>
      </c>
      <c r="W335" s="44">
        <v>45505.770833333336</v>
      </c>
      <c r="X335" s="44">
        <v>46007.770833333336</v>
      </c>
      <c r="Y335" s="44">
        <v>45566.770833333336</v>
      </c>
      <c r="Z335" s="43" t="s">
        <v>199</v>
      </c>
      <c r="AA335" s="43"/>
      <c r="AB335" s="43"/>
      <c r="AC335" s="43"/>
      <c r="AD335" s="43"/>
      <c r="AE335" s="43">
        <v>4</v>
      </c>
      <c r="AF335" s="43" t="s">
        <v>3088</v>
      </c>
      <c r="AG335" s="43" t="s">
        <v>3089</v>
      </c>
      <c r="AH335" s="43" t="s">
        <v>3089</v>
      </c>
      <c r="AI335" s="43" t="s">
        <v>3089</v>
      </c>
      <c r="AJ335" s="43" t="s">
        <v>3090</v>
      </c>
      <c r="AK335" s="43" t="s">
        <v>3091</v>
      </c>
      <c r="AL335" s="49">
        <v>46187</v>
      </c>
      <c r="AM335" s="49">
        <v>46187</v>
      </c>
      <c r="AN335" s="47">
        <v>46372</v>
      </c>
      <c r="AO335" s="46">
        <v>45870</v>
      </c>
      <c r="AP335" s="47">
        <v>46296</v>
      </c>
      <c r="AQ335" s="47">
        <v>46372</v>
      </c>
      <c r="AR335" s="48"/>
      <c r="AS335" s="48"/>
      <c r="AT335" s="48"/>
      <c r="AU335" s="43">
        <v>1</v>
      </c>
      <c r="AV335" s="43">
        <v>0</v>
      </c>
      <c r="AW335" s="43">
        <v>1</v>
      </c>
      <c r="AX335" s="51" t="s">
        <v>211</v>
      </c>
      <c r="AY335" s="51" t="s">
        <v>211</v>
      </c>
      <c r="AZ335" s="51" t="s">
        <v>198</v>
      </c>
      <c r="BA335" s="20">
        <f t="shared" ca="1" si="257"/>
        <v>1</v>
      </c>
      <c r="BB335" s="20">
        <f t="shared" ca="1" si="257"/>
        <v>1</v>
      </c>
      <c r="BC335" s="20">
        <f t="shared" ca="1" si="257"/>
        <v>0</v>
      </c>
      <c r="BD335" s="20">
        <f t="shared" ca="1" si="254"/>
        <v>1</v>
      </c>
      <c r="BE335" s="20">
        <f t="shared" ca="1" si="254"/>
        <v>0</v>
      </c>
      <c r="BF335" s="20">
        <f t="shared" ca="1" si="254"/>
        <v>0</v>
      </c>
      <c r="BG335" s="21" t="str">
        <f t="shared" ca="1" si="254"/>
        <v/>
      </c>
      <c r="BH335" s="21" t="str">
        <f t="shared" ca="1" si="254"/>
        <v/>
      </c>
      <c r="BI335" s="21" t="str">
        <f t="shared" ca="1" si="254"/>
        <v/>
      </c>
      <c r="BJ335" s="22">
        <f t="shared" ca="1" si="267"/>
        <v>3</v>
      </c>
      <c r="BK335" s="21">
        <f t="shared" si="268"/>
        <v>4</v>
      </c>
      <c r="BL335" s="22">
        <f t="shared" ca="1" si="269"/>
        <v>3291</v>
      </c>
      <c r="BM335" s="22">
        <f t="shared" ca="1" si="270"/>
        <v>2008</v>
      </c>
      <c r="BN335" s="23">
        <f t="shared" ca="1" si="271"/>
        <v>1283</v>
      </c>
      <c r="BO335" s="24">
        <f t="shared" ca="1" si="272"/>
        <v>231</v>
      </c>
      <c r="BP335" s="51" t="str">
        <f>_xlfn.XLOOKUP(E335,[1]Validation!E:E,[1]Validation!F:F,"")</f>
        <v>EN11</v>
      </c>
      <c r="BQ335" s="51" t="str">
        <f>_xlfn.XLOOKUP(BP335,[1]Validation!F:F,[1]Validation!G:G,"")</f>
        <v>EN11 to EN22</v>
      </c>
      <c r="BR335" s="52" t="str">
        <f>VLOOKUP(G335,[1]Validation!$B$1:$C$9,2,0)</f>
        <v>B</v>
      </c>
      <c r="BS335" s="51">
        <f t="shared" ca="1" si="273"/>
        <v>20</v>
      </c>
      <c r="BT335" s="53">
        <f>_xlfn.XLOOKUP(B335,'[2]1. All Calls'!$R:$R,'[2]1. All Calls'!$A:$A,"",0)</f>
        <v>46118.436435185198</v>
      </c>
      <c r="BU335" s="51" t="str">
        <f>_xlfn.XLOOKUP(B335,'[2]1. All Calls'!$R:$R,'[2]1. All Calls'!$F:$F,"",0)</f>
        <v>CC-02036944</v>
      </c>
      <c r="BV335" s="51" t="str">
        <f>_xlfn.XLOOKUP(B335,'[2]1. All Calls'!$R:$R,'[2]1. All Calls'!$J:$J,"",0)</f>
        <v>General Service</v>
      </c>
      <c r="BW335" s="53">
        <f>_xlfn.XLOOKUP(B335,'[2]Sch Calls'!$R:$R,'[2]Sch Calls'!$A:$A,"",0)</f>
        <v>46007.702210648102</v>
      </c>
      <c r="BX335" s="51">
        <f>_xlfn.XLOOKUP(B335,'[2]Sch Calls'!$R:$R,'[2]Sch Calls'!$B:$B,"",0)</f>
        <v>2464</v>
      </c>
      <c r="BY335" s="51" t="str">
        <f t="shared" si="247"/>
        <v>15-Jun-26</v>
      </c>
      <c r="BZ335" s="51" t="str">
        <f t="shared" si="247"/>
        <v>15-Jun-26</v>
      </c>
      <c r="CA335" s="51" t="str">
        <f t="shared" si="274"/>
        <v>18-Sep-26</v>
      </c>
      <c r="CB335" s="51" t="str">
        <f t="shared" si="275"/>
        <v>30-Jan-26</v>
      </c>
      <c r="CC335" s="51" t="str">
        <f t="shared" si="276"/>
        <v>02-Oct-26</v>
      </c>
      <c r="CD335" s="51" t="str">
        <f t="shared" si="277"/>
        <v>17-Dec-26</v>
      </c>
      <c r="CE335" s="51">
        <f t="shared" ca="1" si="248"/>
        <v>168</v>
      </c>
      <c r="CF335" s="51">
        <f t="shared" ca="1" si="248"/>
        <v>168</v>
      </c>
      <c r="CG335" s="51">
        <f t="shared" ca="1" si="278"/>
        <v>168</v>
      </c>
      <c r="CH335" s="51">
        <f t="shared" ca="1" si="279"/>
        <v>670</v>
      </c>
      <c r="CI335" s="51">
        <f t="shared" ca="1" si="280"/>
        <v>609</v>
      </c>
      <c r="CJ335" s="51">
        <f t="shared" ca="1" si="281"/>
        <v>168</v>
      </c>
      <c r="CK335" s="51">
        <f t="shared" ca="1" si="258"/>
        <v>672</v>
      </c>
      <c r="CL335" s="51">
        <f t="shared" ca="1" si="258"/>
        <v>672</v>
      </c>
      <c r="CM335" s="51">
        <f t="shared" ca="1" si="258"/>
        <v>672</v>
      </c>
      <c r="CN335" s="51">
        <f t="shared" ca="1" si="258"/>
        <v>2680</v>
      </c>
      <c r="CO335" s="51">
        <f t="shared" ca="1" si="258"/>
        <v>2436</v>
      </c>
      <c r="CP335" s="51">
        <f t="shared" ca="1" si="258"/>
        <v>672</v>
      </c>
      <c r="CQ335" s="51">
        <f t="shared" ca="1" si="259"/>
        <v>233</v>
      </c>
      <c r="CR335" s="51">
        <f t="shared" ca="1" si="259"/>
        <v>1733</v>
      </c>
      <c r="CS335" s="51">
        <f t="shared" ca="1" si="259"/>
        <v>1733</v>
      </c>
      <c r="CT335" s="51">
        <f t="shared" ca="1" si="259"/>
        <v>-275</v>
      </c>
      <c r="CU335" s="51">
        <f t="shared" ca="1" si="259"/>
        <v>2504</v>
      </c>
      <c r="CV335" s="54">
        <f t="shared" ca="1" si="259"/>
        <v>733</v>
      </c>
      <c r="CW335" s="25" t="s">
        <v>195</v>
      </c>
      <c r="CX335" s="55">
        <v>0.83</v>
      </c>
      <c r="CY335" s="55"/>
      <c r="CZ335" s="26" t="s">
        <v>227</v>
      </c>
      <c r="DA335" s="26" t="s">
        <v>227</v>
      </c>
      <c r="DB335" s="26" t="s">
        <v>227</v>
      </c>
      <c r="DC335" s="26" t="s">
        <v>227</v>
      </c>
      <c r="DD335" s="26" t="s">
        <v>227</v>
      </c>
      <c r="DE335" s="26" t="s">
        <v>227</v>
      </c>
      <c r="DF335" s="26" t="s">
        <v>227</v>
      </c>
      <c r="DG335" s="26" t="s">
        <v>227</v>
      </c>
      <c r="DH335" s="26" t="s">
        <v>227</v>
      </c>
      <c r="DI335" s="26" t="s">
        <v>227</v>
      </c>
      <c r="DJ335" s="26" t="s">
        <v>227</v>
      </c>
      <c r="DK335" s="26" t="s">
        <v>227</v>
      </c>
      <c r="DL335" s="27">
        <f t="shared" si="282"/>
        <v>46193.436435185198</v>
      </c>
      <c r="DM335" s="28">
        <f t="shared" ca="1" si="283"/>
        <v>0</v>
      </c>
      <c r="DN335" s="56">
        <f>_xlfn.XLOOKUP(B335,'[2]1. All Calls'!$R:$R,'[2]1. All Calls'!$A:$A,"",0)</f>
        <v>46118.436435185198</v>
      </c>
      <c r="DO335" s="57" t="str">
        <f ca="1">VLOOKUP(DM335,[1]Validation!$B$20:$C$25,2,0)</f>
        <v>Within 3 months</v>
      </c>
      <c r="DP335" s="58" t="str">
        <f>_xlfn.XLOOKUP(B335,'[1]Active AMCs- Dealer'!E:E,'[1]Active AMCs- Dealer'!L:L,"Not in AMC",0)</f>
        <v>Not in AMC</v>
      </c>
      <c r="DQ335" s="50" t="s">
        <v>213</v>
      </c>
      <c r="DR335" s="29" t="str">
        <f>_xlfn.XLOOKUP(B335,'[2]1. All Calls'!$R:$R,'[2]1. All Calls'!$F:$F,"",0)</f>
        <v>CC-02036944</v>
      </c>
      <c r="DS335" s="29" t="str">
        <f>_xlfn.XLOOKUP(B335,'[2]1. All Calls'!$R:$R,'[2]1. All Calls'!$AB:$AB,"",0)</f>
        <v>Courtney visit carried out</v>
      </c>
      <c r="DT335" s="30">
        <f>_xlfn.XLOOKUP(DR335,'[2]1. All Calls'!$F:$F,'[2]1. All Calls'!$A:$A,"",0)</f>
        <v>46118.436435185198</v>
      </c>
      <c r="DU335" s="31">
        <f>_xlfn.XLOOKUP(DR335,'[2]1. All Calls'!$F:$F,'[2]1. All Calls'!$B:$B,"",0)</f>
        <v>3060</v>
      </c>
      <c r="DV335" s="31">
        <f>_xlfn.XLOOKUP(B335,[1]MDA_Assets!D:D,[1]MDA_Assets!N:N,"",0)</f>
        <v>1865</v>
      </c>
      <c r="DW335" s="31">
        <f>_xlfn.XLOOKUP(B335,[1]MDA_Assets!D:D,[1]MDA_Assets!O:O,"",0)</f>
        <v>1195</v>
      </c>
      <c r="DX335" s="32" t="str">
        <f>_xlfn.XLOOKUP(B335,[1]MDA_Assets!D:D,[1]MDA_Assets!Q:Q,"",0)</f>
        <v>XD</v>
      </c>
      <c r="DY335" s="33">
        <f>_xlfn.XLOOKUP(B335,[1]MDA_Assets!D:D,[1]MDA_Assets!R:R,"",0)</f>
        <v>46008</v>
      </c>
      <c r="DZ335" s="33">
        <f>_xlfn.XLOOKUP(B335,[1]MDA_Assets!D:D,[1]MDA_Assets!S:S,"",0)</f>
        <v>46008</v>
      </c>
      <c r="EA335" s="33">
        <f>_xlfn.XLOOKUP(B335,[1]MDA_Assets!D:D,[1]MDA_Assets!T:T,"",0)</f>
        <v>46008</v>
      </c>
      <c r="EB335" s="33">
        <f>_xlfn.XLOOKUP(B335,[1]MDA_Assets!D:D,[1]MDA_Assets!U:U,"",0)</f>
        <v>45506</v>
      </c>
      <c r="EC335" s="33">
        <f>_xlfn.XLOOKUP(B335,[1]MDA_Assets!D:D,[1]MDA_Assets!V:V,"",0)</f>
        <v>46008</v>
      </c>
      <c r="ED335" s="33">
        <f>_xlfn.XLOOKUP(B335,[1]MDA_Assets!D:D,[1]MDA_Assets!W:W,"",0)</f>
        <v>45567</v>
      </c>
      <c r="EE335" s="32" t="str">
        <f>_xlfn.XLOOKUP(B335,[1]MDA_Assets!D:D,[1]MDA_Assets!X:X,"",0)</f>
        <v>Yes</v>
      </c>
      <c r="EF335" s="33">
        <f>_xlfn.XLOOKUP(B335,[1]MDA_Assets!D:D,[1]MDA_Assets!Y:Y,"",0)</f>
        <v>0</v>
      </c>
      <c r="EG335" s="33">
        <f>_xlfn.XLOOKUP(B335,[1]MDA_Assets!D:D,[1]MDA_Assets!Z:Z,"",0)</f>
        <v>0</v>
      </c>
      <c r="EH335" s="33">
        <f>_xlfn.XLOOKUP(B335,[1]MDA_Assets!D:D,[1]MDA_Assets!AA:AA,"",0)</f>
        <v>0</v>
      </c>
      <c r="EI335" s="34">
        <f>_xlfn.XLOOKUP(B335,[1]MDA_Assets!D:D,[1]MDA_Assets!P:P,"",0)</f>
        <v>4</v>
      </c>
      <c r="EJ335" s="35" t="str">
        <f>_xlfn.XLOOKUP(B335,[1]MDA_Assets!D:D,[1]MDA_Assets!AB:AB,"",0)</f>
        <v>905</v>
      </c>
      <c r="EK335" s="35" t="str">
        <f>_xlfn.XLOOKUP(B335,[1]MDA_Assets!D:D,[1]MDA_Assets!AC:AC,"",0)</f>
        <v>2405</v>
      </c>
      <c r="EL335" s="35" t="str">
        <f>_xlfn.XLOOKUP(B335,[1]MDA_Assets!D:D,[1]MDA_Assets!AD:AD,"",0)</f>
        <v>2405</v>
      </c>
      <c r="EM335" s="35" t="str">
        <f>_xlfn.XLOOKUP(B335,[1]MDA_Assets!D:D,[1]MDA_Assets!AE:AE,"",0)</f>
        <v>2405</v>
      </c>
      <c r="EN335" s="35" t="str">
        <f>_xlfn.XLOOKUP(B335,[1]MDA_Assets!D:D,[1]MDA_Assets!AF:AF,"",0)</f>
        <v>4940</v>
      </c>
      <c r="EO335" s="35" t="str">
        <f>_xlfn.XLOOKUP(B335,[1]MDA_Assets!D:D,[1]MDA_Assets!AG:AG,"",0)</f>
        <v>1405</v>
      </c>
      <c r="EP335" s="36">
        <f t="shared" si="249"/>
        <v>180</v>
      </c>
      <c r="EQ335" s="36">
        <f t="shared" si="249"/>
        <v>180</v>
      </c>
      <c r="ER335" s="36">
        <f t="shared" si="284"/>
        <v>365</v>
      </c>
      <c r="ES335" s="36">
        <f t="shared" si="285"/>
        <v>365</v>
      </c>
      <c r="ET335" s="36">
        <f t="shared" si="286"/>
        <v>730</v>
      </c>
      <c r="EU335" s="36">
        <f t="shared" si="287"/>
        <v>365</v>
      </c>
      <c r="EV335" s="36" t="str">
        <f t="shared" si="288"/>
        <v/>
      </c>
      <c r="EW335" s="36" t="str">
        <f t="shared" si="260"/>
        <v/>
      </c>
      <c r="EX335" s="36" t="str">
        <f t="shared" si="261"/>
        <v/>
      </c>
      <c r="EY335" s="36">
        <f t="shared" si="253"/>
        <v>5.81</v>
      </c>
      <c r="EZ335" s="36">
        <f t="shared" si="253"/>
        <v>5.81</v>
      </c>
      <c r="FA335" s="36">
        <f t="shared" si="253"/>
        <v>11.78</v>
      </c>
      <c r="FB335" s="36">
        <f t="shared" si="253"/>
        <v>11.78</v>
      </c>
      <c r="FC335" s="36">
        <f t="shared" si="253"/>
        <v>23.55</v>
      </c>
      <c r="FD335" s="36">
        <f t="shared" si="253"/>
        <v>11.78</v>
      </c>
      <c r="FE335" s="36" t="str">
        <f t="shared" si="252"/>
        <v/>
      </c>
      <c r="FF335" s="36" t="str">
        <f t="shared" si="252"/>
        <v/>
      </c>
      <c r="FG335" s="36" t="str">
        <f t="shared" si="252"/>
        <v/>
      </c>
      <c r="FH335" s="37" t="str" cm="1">
        <f t="array" ref="FH335">_xlfn.IFS(EY335="", "No Data", EY335&lt;0, "Negative/Future", EY335=0, "Zero Days", EY335&lt;=3, "&lt; 3 Months", EY335&lt;=6, "3 to 6 Months", EY335&lt;=9, "6 to 9 Months", EY335&lt;=12, "9 to 12 Months", EY335&lt;=15, "12 to 15 Months", EY335&lt;=18, "15 to 18 Months", EY335&lt;=24, "18 to 24 Months", EY335&gt;24, "&gt; 24 Months")</f>
        <v>3 to 6 Months</v>
      </c>
      <c r="FI335" s="37" t="str" cm="1">
        <f t="array" ref="FI335">_xlfn.IFS(EZ335="", "No Data", EZ335&lt;0, "Negative/Future", EZ335=0, "Zero Days", EZ335&lt;=3, "&lt; 3 Months", EZ335&lt;=6, "3 to 6 Months", EZ335&lt;=9, "6 to 9 Months", EZ335&lt;=12, "9 to 12 Months", EZ335&lt;=15, "12 to 15 Months", EZ335&lt;=18, "15 to 18 Months", EZ335&lt;=24, "18 to 24 Months", EZ335&gt;24, "&gt; 24 Months")</f>
        <v>3 to 6 Months</v>
      </c>
      <c r="FJ335" s="37" t="str" cm="1">
        <f t="array" ref="FJ335">_xlfn.IFS(FA335="", "No Data", FA335&lt;0, "Negative/Future", FA335=0, "Zero Days", FA335&lt;=3, "&lt; 3 Months", FA335&lt;=6, "3 to 6 Months", FA335&lt;=9, "6 to 9 Months", FA335&lt;=12, "9 to 12 Months", FA335&lt;=15, "12 to 15 Months", FA335&lt;=18, "15 to 18 Months", FA335&lt;=24, "18 to 24 Months", FA335&gt;24, "&gt; 24 Months")</f>
        <v>9 to 12 Months</v>
      </c>
      <c r="FK335" s="37" t="str" cm="1">
        <f t="array" ref="FK335">_xlfn.IFS(FB335="", "No Data", FB335&lt;0, "Negative/Future", FB335=0, "Zero Days", FB335&lt;=3, "&lt; 3 Months", FB335&lt;=6, "3 to 6 Months", FB335&lt;=9, "6 to 9 Months", FB335&lt;=12, "9 to 12 Months", FB335&lt;=15, "12 to 15 Months", FB335&lt;=18, "15 to 18 Months", FB335&lt;=24, "18 to 24 Months", FB335&gt;24, "&gt; 24 Months")</f>
        <v>9 to 12 Months</v>
      </c>
      <c r="FL335" s="37" t="str" cm="1">
        <f t="array" ref="FL335">_xlfn.IFS(FC335="", "No Data", FC335&lt;0, "Negative/Future", FC335=0, "Zero Days", FC335&lt;=3, "&lt; 3 Months", FC335&lt;=6, "3 to 6 Months", FC335&lt;=9, "6 to 9 Months", FC335&lt;=12, "9 to 12 Months", FC335&lt;=15, "12 to 15 Months", FC335&lt;=18, "15 to 18 Months", FC335&lt;=24, "18 to 24 Months", FC335&gt;24, "&gt; 24 Months")</f>
        <v>18 to 24 Months</v>
      </c>
      <c r="FM335" s="37" t="str" cm="1">
        <f t="array" ref="FM335">_xlfn.IFS(FD335="", "No Data", FD335&lt;0, "Negative/Future", FD335=0, "Zero Days", FD335&lt;=3, "&lt; 3 Months", FD335&lt;=6, "3 to 6 Months", FD335&lt;=9, "6 to 9 Months", FD335&lt;=12, "9 to 12 Months", FD335&lt;=15, "12 to 15 Months", FD335&lt;=18, "15 to 18 Months", FD335&lt;=24, "18 to 24 Months", FD335&gt;24, "&gt; 24 Months")</f>
        <v>9 to 12 Months</v>
      </c>
      <c r="FN335" s="37" t="str" cm="1">
        <f t="array" ref="FN335">_xlfn.IFS(FE335="", "No Data", FE335&lt;0, "Negative/Future", FE335=0, "Zero Days", FE335&lt;=3, "&lt; 3 Months", FE335&lt;=6, "3 to 6 Months", FE335&lt;=9, "6 to 9 Months", FE335&lt;=12, "9 to 12 Months", FE335&lt;=15, "12 to 15 Months", FE335&lt;=18, "15 to 18 Months", FE335&lt;=24, "18 to 24 Months", FE335&gt;24, "&gt; 24 Months")</f>
        <v>No Data</v>
      </c>
      <c r="FO335" s="37" t="str" cm="1">
        <f t="array" ref="FO335">_xlfn.IFS(FG335="", "No Data", FG335&lt;0, "Negative/Future", FG335=0, "Zero Days", FG335&lt;=3, "&lt; 3 Months", FG335&lt;=6, "3 to 6 Months", FG335&lt;=9, "6 to 9 Months", FG335&lt;=12, "9 to 12 Months", FG335&lt;=15, "12 to 15 Months", FG335&lt;=18, "15 to 18 Months", FG335&lt;=24, "18 to 24 Months", FG335&gt;24, "&gt; 24 Months")</f>
        <v>No Data</v>
      </c>
      <c r="FP335" s="37" t="str" cm="1">
        <f t="array" ref="FP335">_xlfn.IFS(FF335="", "No Data", FF335&lt;0, "Negative/Future", FF335=0, "Zero Days", FF335&lt;=3, "&lt; 3 Months", FF335&lt;=6, "3 to 6 Months", FF335&lt;=9, "6 to 9 Months", FF335&lt;=12, "9 to 12 Months", FF335&lt;=15, "12 to 15 Months", FF335&lt;=18, "15 to 18 Months", FF335&lt;=24, "18 to 24 Months", FF335&gt;24, "&gt; 24 Months")</f>
        <v>No Data</v>
      </c>
      <c r="FQ335" s="29" t="s">
        <v>988</v>
      </c>
      <c r="FR335" s="29">
        <v>7909069824</v>
      </c>
      <c r="FS335" s="38" t="str">
        <f>VLOOKUP(_xlfn.XLOOKUP(B335,[1]MDA_Assets!D:D,[1]MDA_Assets!I:I,"",0),[1]Validation!$B$1:$C$8,2,0)</f>
        <v>B</v>
      </c>
      <c r="FT335" s="38" t="s">
        <v>202</v>
      </c>
      <c r="FU335" s="31" t="str">
        <f>_xlfn.XLOOKUP(B335,[1]MDA_Assets!D:D,[1]MDA_Assets!X:X,"",0)</f>
        <v>Yes</v>
      </c>
      <c r="FV335" s="39">
        <v>1</v>
      </c>
      <c r="FW335" s="39">
        <v>0</v>
      </c>
      <c r="FX335" s="39">
        <v>2</v>
      </c>
      <c r="FY335" s="39">
        <v>6</v>
      </c>
      <c r="FZ335" s="40">
        <f t="shared" si="250"/>
        <v>46188</v>
      </c>
      <c r="GA335" s="40">
        <f t="shared" si="250"/>
        <v>46188</v>
      </c>
      <c r="GB335" s="40">
        <f t="shared" si="262"/>
        <v>46373</v>
      </c>
      <c r="GC335" s="40">
        <f t="shared" si="263"/>
        <v>45871</v>
      </c>
      <c r="GD335" s="40">
        <f t="shared" si="264"/>
        <v>46738</v>
      </c>
      <c r="GE335" s="40">
        <f t="shared" si="265"/>
        <v>45932</v>
      </c>
      <c r="GF335" s="40" t="str">
        <f t="shared" si="251"/>
        <v/>
      </c>
      <c r="GG335" s="40" t="str">
        <f t="shared" si="251"/>
        <v/>
      </c>
      <c r="GH335" s="40" t="str">
        <f t="shared" si="251"/>
        <v/>
      </c>
      <c r="GI335" s="39">
        <f t="shared" si="289"/>
        <v>2</v>
      </c>
      <c r="GJ335" s="39">
        <f t="shared" si="290"/>
        <v>0</v>
      </c>
      <c r="GK335" s="39">
        <f t="shared" si="291"/>
        <v>0</v>
      </c>
      <c r="GL335" s="39">
        <f t="shared" si="292"/>
        <v>4</v>
      </c>
    </row>
    <row r="336" spans="1:194" x14ac:dyDescent="0.25">
      <c r="A336" s="19">
        <v>371</v>
      </c>
      <c r="B336" s="43" t="s">
        <v>1602</v>
      </c>
      <c r="C336" s="43" t="s">
        <v>186</v>
      </c>
      <c r="D336" s="43" t="s">
        <v>241</v>
      </c>
      <c r="E336" s="43" t="s">
        <v>1972</v>
      </c>
      <c r="F336" s="43" t="s">
        <v>1603</v>
      </c>
      <c r="G336" s="43" t="s">
        <v>190</v>
      </c>
      <c r="H336" s="43" t="s">
        <v>216</v>
      </c>
      <c r="I336" s="43" t="s">
        <v>192</v>
      </c>
      <c r="J336" s="44">
        <f t="shared" si="266"/>
        <v>45659.583333333336</v>
      </c>
      <c r="K336" s="44">
        <v>45295.583333333336</v>
      </c>
      <c r="L336" s="44">
        <v>45090</v>
      </c>
      <c r="M336" s="43" t="s">
        <v>1604</v>
      </c>
      <c r="N336" s="43" t="s">
        <v>1330</v>
      </c>
      <c r="O336" s="44">
        <v>46021.332268518519</v>
      </c>
      <c r="P336" s="43">
        <v>12896</v>
      </c>
      <c r="Q336" s="43">
        <v>4255</v>
      </c>
      <c r="R336" s="43">
        <v>8638</v>
      </c>
      <c r="S336" s="43" t="s">
        <v>206</v>
      </c>
      <c r="T336" s="44">
        <v>45964.770833333336</v>
      </c>
      <c r="U336" s="44">
        <v>45964.770833333336</v>
      </c>
      <c r="V336" s="44">
        <v>45964.770833333336</v>
      </c>
      <c r="W336" s="44">
        <v>45964.770833333336</v>
      </c>
      <c r="X336" s="44">
        <v>45918.770833333336</v>
      </c>
      <c r="Y336" s="44">
        <v>45726.770833333336</v>
      </c>
      <c r="Z336" s="43" t="s">
        <v>199</v>
      </c>
      <c r="AA336" s="43"/>
      <c r="AB336" s="43"/>
      <c r="AC336" s="43"/>
      <c r="AD336" s="43"/>
      <c r="AE336" s="43">
        <v>4</v>
      </c>
      <c r="AF336" s="43" t="s">
        <v>1093</v>
      </c>
      <c r="AG336" s="43" t="s">
        <v>1093</v>
      </c>
      <c r="AH336" s="43" t="s">
        <v>1225</v>
      </c>
      <c r="AI336" s="43" t="s">
        <v>1225</v>
      </c>
      <c r="AJ336" s="43" t="s">
        <v>397</v>
      </c>
      <c r="AK336" s="43" t="s">
        <v>1605</v>
      </c>
      <c r="AL336" s="47">
        <v>46329</v>
      </c>
      <c r="AM336" s="45">
        <v>46144</v>
      </c>
      <c r="AN336" s="47">
        <v>46329</v>
      </c>
      <c r="AO336" s="47">
        <v>46329</v>
      </c>
      <c r="AP336" s="47">
        <v>46456</v>
      </c>
      <c r="AQ336" s="47">
        <v>46283</v>
      </c>
      <c r="AR336" s="48"/>
      <c r="AS336" s="48"/>
      <c r="AT336" s="48"/>
      <c r="AU336" s="43">
        <v>0</v>
      </c>
      <c r="AV336" s="43">
        <v>1</v>
      </c>
      <c r="AW336" s="43">
        <v>0</v>
      </c>
      <c r="AX336" s="51" t="s">
        <v>302</v>
      </c>
      <c r="AY336" s="51" t="s">
        <v>302</v>
      </c>
      <c r="AZ336" s="51" t="s">
        <v>198</v>
      </c>
      <c r="BA336" s="20">
        <f t="shared" ca="1" si="257"/>
        <v>0</v>
      </c>
      <c r="BB336" s="20">
        <f t="shared" ca="1" si="257"/>
        <v>1</v>
      </c>
      <c r="BC336" s="20">
        <f t="shared" ca="1" si="257"/>
        <v>0</v>
      </c>
      <c r="BD336" s="20">
        <f t="shared" ca="1" si="254"/>
        <v>0</v>
      </c>
      <c r="BE336" s="20">
        <f t="shared" ca="1" si="254"/>
        <v>0</v>
      </c>
      <c r="BF336" s="20">
        <f t="shared" ca="1" si="254"/>
        <v>0</v>
      </c>
      <c r="BG336" s="21" t="str">
        <f t="shared" ca="1" si="254"/>
        <v/>
      </c>
      <c r="BH336" s="21" t="str">
        <f t="shared" ca="1" si="254"/>
        <v/>
      </c>
      <c r="BI336" s="21" t="str">
        <f t="shared" ca="1" si="254"/>
        <v/>
      </c>
      <c r="BJ336" s="22">
        <f t="shared" ca="1" si="267"/>
        <v>1</v>
      </c>
      <c r="BK336" s="21">
        <f t="shared" si="268"/>
        <v>4</v>
      </c>
      <c r="BL336" s="22">
        <f t="shared" ca="1" si="269"/>
        <v>13515</v>
      </c>
      <c r="BM336" s="22">
        <f t="shared" ca="1" si="270"/>
        <v>4460</v>
      </c>
      <c r="BN336" s="23">
        <f t="shared" ca="1" si="271"/>
        <v>9055</v>
      </c>
      <c r="BO336" s="24">
        <f t="shared" ca="1" si="272"/>
        <v>619</v>
      </c>
      <c r="BP336" s="51" t="str">
        <f>_xlfn.XLOOKUP(E336,[1]Validation!E:E,[1]Validation!F:F,"")</f>
        <v>EG22</v>
      </c>
      <c r="BQ336" s="51" t="str">
        <f>_xlfn.XLOOKUP(BP336,[1]Validation!F:F,[1]Validation!G:G,"")</f>
        <v>EG11 to EG22</v>
      </c>
      <c r="BR336" s="52" t="str">
        <f>VLOOKUP(G336,[1]Validation!$B$1:$C$9,2,0)</f>
        <v>B</v>
      </c>
      <c r="BS336" s="51">
        <f t="shared" ca="1" si="273"/>
        <v>29</v>
      </c>
      <c r="BT336" s="53">
        <f>_xlfn.XLOOKUP(B336,'[2]1. All Calls'!$R:$R,'[2]1. All Calls'!$A:$A,"",0)</f>
        <v>46021.559745370403</v>
      </c>
      <c r="BU336" s="51" t="str">
        <f>_xlfn.XLOOKUP(B336,'[2]1. All Calls'!$R:$R,'[2]1. All Calls'!$F:$F,"",0)</f>
        <v>CC-01922627</v>
      </c>
      <c r="BV336" s="51" t="str">
        <f>_xlfn.XLOOKUP(B336,'[2]1. All Calls'!$R:$R,'[2]1. All Calls'!$J:$J,"",0)</f>
        <v>Sales Call</v>
      </c>
      <c r="BW336" s="53">
        <f>_xlfn.XLOOKUP(B336,'[2]Sch Calls'!$R:$R,'[2]Sch Calls'!$A:$A,"",0)</f>
        <v>45965.643055555556</v>
      </c>
      <c r="BX336" s="51">
        <f>_xlfn.XLOOKUP(B336,'[2]Sch Calls'!$R:$R,'[2]Sch Calls'!$B:$B,"",0)</f>
        <v>12669</v>
      </c>
      <c r="BY336" s="51" t="str">
        <f t="shared" si="247"/>
        <v>03-May-26</v>
      </c>
      <c r="BZ336" s="51" t="str">
        <f t="shared" si="247"/>
        <v>03-May-26</v>
      </c>
      <c r="CA336" s="51" t="str">
        <f t="shared" si="274"/>
        <v>06-Aug-26</v>
      </c>
      <c r="CB336" s="51" t="str">
        <f t="shared" si="275"/>
        <v>04-May-27</v>
      </c>
      <c r="CC336" s="51" t="str">
        <f t="shared" si="276"/>
        <v>11-Mar-27</v>
      </c>
      <c r="CD336" s="51" t="str">
        <f t="shared" si="277"/>
        <v>19-Sep-26</v>
      </c>
      <c r="CE336" s="51">
        <f t="shared" ca="1" si="248"/>
        <v>211</v>
      </c>
      <c r="CF336" s="51">
        <f t="shared" ca="1" si="248"/>
        <v>211</v>
      </c>
      <c r="CG336" s="51">
        <f t="shared" ca="1" si="278"/>
        <v>211</v>
      </c>
      <c r="CH336" s="51">
        <f t="shared" ca="1" si="279"/>
        <v>211</v>
      </c>
      <c r="CI336" s="51">
        <f t="shared" ca="1" si="280"/>
        <v>449</v>
      </c>
      <c r="CJ336" s="51">
        <f t="shared" ca="1" si="281"/>
        <v>257</v>
      </c>
      <c r="CK336" s="51">
        <f t="shared" ca="1" si="258"/>
        <v>844</v>
      </c>
      <c r="CL336" s="51">
        <f t="shared" ca="1" si="258"/>
        <v>844</v>
      </c>
      <c r="CM336" s="51">
        <f t="shared" ca="1" si="258"/>
        <v>844</v>
      </c>
      <c r="CN336" s="51">
        <f t="shared" ca="1" si="258"/>
        <v>844</v>
      </c>
      <c r="CO336" s="51">
        <f t="shared" ca="1" si="258"/>
        <v>1796</v>
      </c>
      <c r="CP336" s="51">
        <f t="shared" ca="1" si="258"/>
        <v>1028</v>
      </c>
      <c r="CQ336" s="51">
        <f t="shared" ca="1" si="259"/>
        <v>932</v>
      </c>
      <c r="CR336" s="51">
        <f t="shared" ca="1" si="259"/>
        <v>932</v>
      </c>
      <c r="CS336" s="51">
        <f t="shared" ca="1" si="259"/>
        <v>2932</v>
      </c>
      <c r="CT336" s="51">
        <f t="shared" ca="1" si="259"/>
        <v>2932</v>
      </c>
      <c r="CU336" s="51">
        <f t="shared" ca="1" si="259"/>
        <v>2626</v>
      </c>
      <c r="CV336" s="54">
        <f t="shared" ca="1" si="259"/>
        <v>1195</v>
      </c>
      <c r="CW336" s="25" t="s">
        <v>195</v>
      </c>
      <c r="CX336" s="55">
        <v>0.33</v>
      </c>
      <c r="CY336" s="55"/>
      <c r="CZ336" s="26" t="s">
        <v>227</v>
      </c>
      <c r="DA336" s="26" t="s">
        <v>227</v>
      </c>
      <c r="DB336" s="26" t="s">
        <v>227</v>
      </c>
      <c r="DC336" s="26" t="s">
        <v>227</v>
      </c>
      <c r="DD336" s="26" t="s">
        <v>227</v>
      </c>
      <c r="DE336" s="26" t="s">
        <v>227</v>
      </c>
      <c r="DF336" s="26" t="s">
        <v>227</v>
      </c>
      <c r="DG336" s="26" t="s">
        <v>227</v>
      </c>
      <c r="DH336" s="26" t="s">
        <v>227</v>
      </c>
      <c r="DI336" s="26" t="s">
        <v>227</v>
      </c>
      <c r="DJ336" s="26" t="s">
        <v>227</v>
      </c>
      <c r="DK336" s="26" t="s">
        <v>227</v>
      </c>
      <c r="DL336" s="27">
        <f t="shared" si="282"/>
        <v>46096.559745370403</v>
      </c>
      <c r="DM336" s="28">
        <f t="shared" ca="1" si="283"/>
        <v>1</v>
      </c>
      <c r="DN336" s="56">
        <f>_xlfn.XLOOKUP(B336,'[2]1. All Calls'!$R:$R,'[2]1. All Calls'!$A:$A,"",0)</f>
        <v>46021.559745370403</v>
      </c>
      <c r="DO336" s="57" t="str">
        <f ca="1">VLOOKUP(DM336,[1]Validation!$B$20:$C$25,2,0)</f>
        <v>Above 3 months</v>
      </c>
      <c r="DP336" s="58" t="str">
        <f>_xlfn.XLOOKUP(B336,'[1]Active AMCs- Dealer'!E:E,'[1]Active AMCs- Dealer'!L:L,"Not in AMC",0)</f>
        <v>Expired</v>
      </c>
      <c r="DQ336" s="50" t="s">
        <v>238</v>
      </c>
      <c r="DR336" s="29" t="str">
        <f>_xlfn.XLOOKUP(B336,'[2]1. All Calls'!$R:$R,'[2]1. All Calls'!$F:$F,"",0)</f>
        <v>CC-01922627</v>
      </c>
      <c r="DS336" s="29" t="str">
        <f>_xlfn.XLOOKUP(B336,'[2]1. All Calls'!$R:$R,'[2]1. All Calls'!$AB:$AB,"",0)</f>
        <v>Sales call carried our for HMR update</v>
      </c>
      <c r="DT336" s="30">
        <f>_xlfn.XLOOKUP(DR336,'[2]1. All Calls'!$F:$F,'[2]1. All Calls'!$A:$A,"",0)</f>
        <v>46021.559745370403</v>
      </c>
      <c r="DU336" s="31">
        <f>_xlfn.XLOOKUP(DR336,'[2]1. All Calls'!$F:$F,'[2]1. All Calls'!$B:$B,"",0)</f>
        <v>12896</v>
      </c>
      <c r="DV336" s="31">
        <f>_xlfn.XLOOKUP(B336,[1]MDA_Assets!D:D,[1]MDA_Assets!N:N,"",0)</f>
        <v>4255</v>
      </c>
      <c r="DW336" s="31">
        <f>_xlfn.XLOOKUP(B336,[1]MDA_Assets!D:D,[1]MDA_Assets!O:O,"",0)</f>
        <v>8638</v>
      </c>
      <c r="DX336" s="32" t="str">
        <f>_xlfn.XLOOKUP(B336,[1]MDA_Assets!D:D,[1]MDA_Assets!Q:Q,"",0)</f>
        <v>XD</v>
      </c>
      <c r="DY336" s="33">
        <f>_xlfn.XLOOKUP(B336,[1]MDA_Assets!D:D,[1]MDA_Assets!R:R,"",0)</f>
        <v>45965</v>
      </c>
      <c r="DZ336" s="33">
        <f>_xlfn.XLOOKUP(B336,[1]MDA_Assets!D:D,[1]MDA_Assets!S:S,"",0)</f>
        <v>45965</v>
      </c>
      <c r="EA336" s="33">
        <f>_xlfn.XLOOKUP(B336,[1]MDA_Assets!D:D,[1]MDA_Assets!T:T,"",0)</f>
        <v>45965</v>
      </c>
      <c r="EB336" s="33">
        <f>_xlfn.XLOOKUP(B336,[1]MDA_Assets!D:D,[1]MDA_Assets!U:U,"",0)</f>
        <v>45965</v>
      </c>
      <c r="EC336" s="33">
        <f>_xlfn.XLOOKUP(B336,[1]MDA_Assets!D:D,[1]MDA_Assets!V:V,"",0)</f>
        <v>45919</v>
      </c>
      <c r="ED336" s="33">
        <f>_xlfn.XLOOKUP(B336,[1]MDA_Assets!D:D,[1]MDA_Assets!W:W,"",0)</f>
        <v>45727</v>
      </c>
      <c r="EE336" s="32" t="str">
        <f>_xlfn.XLOOKUP(B336,[1]MDA_Assets!D:D,[1]MDA_Assets!X:X,"",0)</f>
        <v>Yes</v>
      </c>
      <c r="EF336" s="33">
        <f>_xlfn.XLOOKUP(B336,[1]MDA_Assets!D:D,[1]MDA_Assets!Y:Y,"",0)</f>
        <v>0</v>
      </c>
      <c r="EG336" s="33">
        <f>_xlfn.XLOOKUP(B336,[1]MDA_Assets!D:D,[1]MDA_Assets!Z:Z,"",0)</f>
        <v>0</v>
      </c>
      <c r="EH336" s="33">
        <f>_xlfn.XLOOKUP(B336,[1]MDA_Assets!D:D,[1]MDA_Assets!AA:AA,"",0)</f>
        <v>0</v>
      </c>
      <c r="EI336" s="34">
        <f>_xlfn.XLOOKUP(B336,[1]MDA_Assets!D:D,[1]MDA_Assets!P:P,"",0)</f>
        <v>4</v>
      </c>
      <c r="EJ336" s="35" t="str">
        <f>_xlfn.XLOOKUP(B336,[1]MDA_Assets!D:D,[1]MDA_Assets!AB:AB,"",0)</f>
        <v>1776</v>
      </c>
      <c r="EK336" s="35" t="str">
        <f>_xlfn.XLOOKUP(B336,[1]MDA_Assets!D:D,[1]MDA_Assets!AC:AC,"",0)</f>
        <v>1776</v>
      </c>
      <c r="EL336" s="35" t="str">
        <f>_xlfn.XLOOKUP(B336,[1]MDA_Assets!D:D,[1]MDA_Assets!AD:AD,"",0)</f>
        <v>3776</v>
      </c>
      <c r="EM336" s="35" t="str">
        <f>_xlfn.XLOOKUP(B336,[1]MDA_Assets!D:D,[1]MDA_Assets!AE:AE,"",0)</f>
        <v>3776</v>
      </c>
      <c r="EN336" s="35" t="str">
        <f>_xlfn.XLOOKUP(B336,[1]MDA_Assets!D:D,[1]MDA_Assets!AF:AF,"",0)</f>
        <v>4422</v>
      </c>
      <c r="EO336" s="35" t="str">
        <f>_xlfn.XLOOKUP(B336,[1]MDA_Assets!D:D,[1]MDA_Assets!AG:AG,"",0)</f>
        <v>2223</v>
      </c>
      <c r="EP336" s="36">
        <f t="shared" si="249"/>
        <v>365</v>
      </c>
      <c r="EQ336" s="36">
        <f t="shared" si="249"/>
        <v>180</v>
      </c>
      <c r="ER336" s="36">
        <f t="shared" si="284"/>
        <v>365</v>
      </c>
      <c r="ES336" s="36">
        <f t="shared" si="285"/>
        <v>365</v>
      </c>
      <c r="ET336" s="36">
        <f t="shared" si="286"/>
        <v>730</v>
      </c>
      <c r="EU336" s="36">
        <f t="shared" si="287"/>
        <v>365</v>
      </c>
      <c r="EV336" s="36" t="str">
        <f t="shared" si="288"/>
        <v/>
      </c>
      <c r="EW336" s="36" t="str">
        <f t="shared" si="260"/>
        <v/>
      </c>
      <c r="EX336" s="36" t="str">
        <f t="shared" si="261"/>
        <v/>
      </c>
      <c r="EY336" s="36">
        <f t="shared" si="253"/>
        <v>11.78</v>
      </c>
      <c r="EZ336" s="36">
        <f t="shared" si="253"/>
        <v>5.81</v>
      </c>
      <c r="FA336" s="36">
        <f t="shared" si="253"/>
        <v>11.78</v>
      </c>
      <c r="FB336" s="36">
        <f t="shared" si="253"/>
        <v>11.78</v>
      </c>
      <c r="FC336" s="36">
        <f t="shared" si="253"/>
        <v>23.55</v>
      </c>
      <c r="FD336" s="36">
        <f t="shared" si="253"/>
        <v>11.78</v>
      </c>
      <c r="FE336" s="36" t="str">
        <f t="shared" si="252"/>
        <v/>
      </c>
      <c r="FF336" s="36" t="str">
        <f t="shared" si="252"/>
        <v/>
      </c>
      <c r="FG336" s="36" t="str">
        <f t="shared" si="252"/>
        <v/>
      </c>
      <c r="FH336" s="37" t="str" cm="1">
        <f t="array" ref="FH336">_xlfn.IFS(EY336="", "No Data", EY336&lt;0, "Negative/Future", EY336=0, "Zero Days", EY336&lt;=3, "&lt; 3 Months", EY336&lt;=6, "3 to 6 Months", EY336&lt;=9, "6 to 9 Months", EY336&lt;=12, "9 to 12 Months", EY336&lt;=15, "12 to 15 Months", EY336&lt;=18, "15 to 18 Months", EY336&lt;=24, "18 to 24 Months", EY336&gt;24, "&gt; 24 Months")</f>
        <v>9 to 12 Months</v>
      </c>
      <c r="FI336" s="37" t="str" cm="1">
        <f t="array" ref="FI336">_xlfn.IFS(EZ336="", "No Data", EZ336&lt;0, "Negative/Future", EZ336=0, "Zero Days", EZ336&lt;=3, "&lt; 3 Months", EZ336&lt;=6, "3 to 6 Months", EZ336&lt;=9, "6 to 9 Months", EZ336&lt;=12, "9 to 12 Months", EZ336&lt;=15, "12 to 15 Months", EZ336&lt;=18, "15 to 18 Months", EZ336&lt;=24, "18 to 24 Months", EZ336&gt;24, "&gt; 24 Months")</f>
        <v>3 to 6 Months</v>
      </c>
      <c r="FJ336" s="37" t="str" cm="1">
        <f t="array" ref="FJ336">_xlfn.IFS(FA336="", "No Data", FA336&lt;0, "Negative/Future", FA336=0, "Zero Days", FA336&lt;=3, "&lt; 3 Months", FA336&lt;=6, "3 to 6 Months", FA336&lt;=9, "6 to 9 Months", FA336&lt;=12, "9 to 12 Months", FA336&lt;=15, "12 to 15 Months", FA336&lt;=18, "15 to 18 Months", FA336&lt;=24, "18 to 24 Months", FA336&gt;24, "&gt; 24 Months")</f>
        <v>9 to 12 Months</v>
      </c>
      <c r="FK336" s="37" t="str" cm="1">
        <f t="array" ref="FK336">_xlfn.IFS(FB336="", "No Data", FB336&lt;0, "Negative/Future", FB336=0, "Zero Days", FB336&lt;=3, "&lt; 3 Months", FB336&lt;=6, "3 to 6 Months", FB336&lt;=9, "6 to 9 Months", FB336&lt;=12, "9 to 12 Months", FB336&lt;=15, "12 to 15 Months", FB336&lt;=18, "15 to 18 Months", FB336&lt;=24, "18 to 24 Months", FB336&gt;24, "&gt; 24 Months")</f>
        <v>9 to 12 Months</v>
      </c>
      <c r="FL336" s="37" t="str" cm="1">
        <f t="array" ref="FL336">_xlfn.IFS(FC336="", "No Data", FC336&lt;0, "Negative/Future", FC336=0, "Zero Days", FC336&lt;=3, "&lt; 3 Months", FC336&lt;=6, "3 to 6 Months", FC336&lt;=9, "6 to 9 Months", FC336&lt;=12, "9 to 12 Months", FC336&lt;=15, "12 to 15 Months", FC336&lt;=18, "15 to 18 Months", FC336&lt;=24, "18 to 24 Months", FC336&gt;24, "&gt; 24 Months")</f>
        <v>18 to 24 Months</v>
      </c>
      <c r="FM336" s="37" t="str" cm="1">
        <f t="array" ref="FM336">_xlfn.IFS(FD336="", "No Data", FD336&lt;0, "Negative/Future", FD336=0, "Zero Days", FD336&lt;=3, "&lt; 3 Months", FD336&lt;=6, "3 to 6 Months", FD336&lt;=9, "6 to 9 Months", FD336&lt;=12, "9 to 12 Months", FD336&lt;=15, "12 to 15 Months", FD336&lt;=18, "15 to 18 Months", FD336&lt;=24, "18 to 24 Months", FD336&gt;24, "&gt; 24 Months")</f>
        <v>9 to 12 Months</v>
      </c>
      <c r="FN336" s="37" t="str" cm="1">
        <f t="array" ref="FN336">_xlfn.IFS(FE336="", "No Data", FE336&lt;0, "Negative/Future", FE336=0, "Zero Days", FE336&lt;=3, "&lt; 3 Months", FE336&lt;=6, "3 to 6 Months", FE336&lt;=9, "6 to 9 Months", FE336&lt;=12, "9 to 12 Months", FE336&lt;=15, "12 to 15 Months", FE336&lt;=18, "15 to 18 Months", FE336&lt;=24, "18 to 24 Months", FE336&gt;24, "&gt; 24 Months")</f>
        <v>No Data</v>
      </c>
      <c r="FO336" s="37" t="str" cm="1">
        <f t="array" ref="FO336">_xlfn.IFS(FG336="", "No Data", FG336&lt;0, "Negative/Future", FG336=0, "Zero Days", FG336&lt;=3, "&lt; 3 Months", FG336&lt;=6, "3 to 6 Months", FG336&lt;=9, "6 to 9 Months", FG336&lt;=12, "9 to 12 Months", FG336&lt;=15, "12 to 15 Months", FG336&lt;=18, "15 to 18 Months", FG336&lt;=24, "18 to 24 Months", FG336&gt;24, "&gt; 24 Months")</f>
        <v>No Data</v>
      </c>
      <c r="FP336" s="37" t="str" cm="1">
        <f t="array" ref="FP336">_xlfn.IFS(FF336="", "No Data", FF336&lt;0, "Negative/Future", FF336=0, "Zero Days", FF336&lt;=3, "&lt; 3 Months", FF336&lt;=6, "3 to 6 Months", FF336&lt;=9, "6 to 9 Months", FF336&lt;=12, "9 to 12 Months", FF336&lt;=15, "12 to 15 Months", FF336&lt;=18, "15 to 18 Months", FF336&lt;=24, "18 to 24 Months", FF336&gt;24, "&gt; 24 Months")</f>
        <v>No Data</v>
      </c>
      <c r="FQ336" s="29" t="s">
        <v>958</v>
      </c>
      <c r="FR336" s="29">
        <v>7004623399</v>
      </c>
      <c r="FS336" s="38" t="str">
        <f>VLOOKUP(_xlfn.XLOOKUP(B336,[1]MDA_Assets!D:D,[1]MDA_Assets!I:I,"",0),[1]Validation!$B$1:$C$8,2,0)</f>
        <v>B</v>
      </c>
      <c r="FT336" s="38" t="s">
        <v>202</v>
      </c>
      <c r="FU336" s="31" t="str">
        <f>_xlfn.XLOOKUP(B336,[1]MDA_Assets!D:D,[1]MDA_Assets!X:X,"",0)</f>
        <v>Yes</v>
      </c>
      <c r="FV336" s="39">
        <v>0</v>
      </c>
      <c r="FW336" s="39">
        <v>1</v>
      </c>
      <c r="FX336" s="39">
        <v>0</v>
      </c>
      <c r="FY336" s="39">
        <v>8</v>
      </c>
      <c r="FZ336" s="40">
        <f t="shared" si="250"/>
        <v>46330</v>
      </c>
      <c r="GA336" s="40">
        <f t="shared" si="250"/>
        <v>46145</v>
      </c>
      <c r="GB336" s="40">
        <f t="shared" si="262"/>
        <v>46330</v>
      </c>
      <c r="GC336" s="40">
        <f t="shared" si="263"/>
        <v>46330</v>
      </c>
      <c r="GD336" s="40">
        <f t="shared" si="264"/>
        <v>46649</v>
      </c>
      <c r="GE336" s="40">
        <f t="shared" si="265"/>
        <v>46092</v>
      </c>
      <c r="GF336" s="40" t="str">
        <f t="shared" si="251"/>
        <v/>
      </c>
      <c r="GG336" s="40" t="str">
        <f t="shared" si="251"/>
        <v/>
      </c>
      <c r="GH336" s="40" t="str">
        <f t="shared" si="251"/>
        <v/>
      </c>
      <c r="GI336" s="39">
        <f t="shared" si="289"/>
        <v>0</v>
      </c>
      <c r="GJ336" s="39">
        <f t="shared" si="290"/>
        <v>0</v>
      </c>
      <c r="GK336" s="39">
        <f t="shared" si="291"/>
        <v>0</v>
      </c>
      <c r="GL336" s="39">
        <f t="shared" si="292"/>
        <v>6</v>
      </c>
    </row>
    <row r="337" spans="1:194" x14ac:dyDescent="0.25">
      <c r="A337" s="19">
        <v>372</v>
      </c>
      <c r="B337" s="43" t="s">
        <v>1606</v>
      </c>
      <c r="C337" s="43" t="s">
        <v>186</v>
      </c>
      <c r="D337" s="43" t="s">
        <v>241</v>
      </c>
      <c r="E337" s="43" t="s">
        <v>487</v>
      </c>
      <c r="F337" s="43" t="s">
        <v>1607</v>
      </c>
      <c r="G337" s="43" t="s">
        <v>190</v>
      </c>
      <c r="H337" s="43" t="s">
        <v>291</v>
      </c>
      <c r="I337" s="43" t="s">
        <v>192</v>
      </c>
      <c r="J337" s="44">
        <f t="shared" si="266"/>
        <v>45593.520833333336</v>
      </c>
      <c r="K337" s="44">
        <v>45229.520833333336</v>
      </c>
      <c r="L337" s="44">
        <v>45154</v>
      </c>
      <c r="M337" s="43" t="s">
        <v>2472</v>
      </c>
      <c r="N337" s="43" t="s">
        <v>193</v>
      </c>
      <c r="O337" s="44">
        <v>46052.849108796298</v>
      </c>
      <c r="P337" s="43">
        <v>9905</v>
      </c>
      <c r="Q337" s="43">
        <v>8716</v>
      </c>
      <c r="R337" s="43">
        <v>1189</v>
      </c>
      <c r="S337" s="43" t="s">
        <v>194</v>
      </c>
      <c r="T337" s="44">
        <v>45435.770833333336</v>
      </c>
      <c r="U337" s="44">
        <v>45767.770833333336</v>
      </c>
      <c r="V337" s="44">
        <v>45767.770833333336</v>
      </c>
      <c r="W337" s="44">
        <v>45435.770833333336</v>
      </c>
      <c r="X337" s="44">
        <v>45767.770833333336</v>
      </c>
      <c r="Y337" s="44">
        <v>45767.770833333336</v>
      </c>
      <c r="Z337" s="43" t="s">
        <v>199</v>
      </c>
      <c r="AA337" s="43"/>
      <c r="AB337" s="44">
        <v>45767.770833333336</v>
      </c>
      <c r="AC337" s="44">
        <v>45767.770833333336</v>
      </c>
      <c r="AD337" s="44">
        <v>45767.770833333336</v>
      </c>
      <c r="AE337" s="43">
        <v>4</v>
      </c>
      <c r="AF337" s="43" t="s">
        <v>2473</v>
      </c>
      <c r="AG337" s="43" t="s">
        <v>2473</v>
      </c>
      <c r="AH337" s="43" t="s">
        <v>508</v>
      </c>
      <c r="AI337" s="43" t="s">
        <v>508</v>
      </c>
      <c r="AJ337" s="43" t="s">
        <v>2474</v>
      </c>
      <c r="AK337" s="43" t="s">
        <v>2473</v>
      </c>
      <c r="AL337" s="46">
        <v>46132</v>
      </c>
      <c r="AM337" s="46">
        <v>45947</v>
      </c>
      <c r="AN337" s="45">
        <v>46165</v>
      </c>
      <c r="AO337" s="45">
        <v>46165</v>
      </c>
      <c r="AP337" s="47">
        <v>46497</v>
      </c>
      <c r="AQ337" s="46">
        <v>46132</v>
      </c>
      <c r="AR337" s="46">
        <v>46132</v>
      </c>
      <c r="AS337" s="46">
        <v>46132</v>
      </c>
      <c r="AT337" s="46">
        <v>46132</v>
      </c>
      <c r="AU337" s="43">
        <v>1</v>
      </c>
      <c r="AV337" s="43">
        <v>1</v>
      </c>
      <c r="AW337" s="43">
        <v>0</v>
      </c>
      <c r="AX337" s="51" t="s">
        <v>1608</v>
      </c>
      <c r="AY337" s="51" t="s">
        <v>221</v>
      </c>
      <c r="AZ337" s="51" t="s">
        <v>198</v>
      </c>
      <c r="BA337" s="20">
        <f t="shared" ca="1" si="257"/>
        <v>1</v>
      </c>
      <c r="BB337" s="20">
        <f t="shared" ca="1" si="257"/>
        <v>1</v>
      </c>
      <c r="BC337" s="20">
        <f t="shared" ca="1" si="257"/>
        <v>1</v>
      </c>
      <c r="BD337" s="20">
        <f t="shared" ca="1" si="254"/>
        <v>1</v>
      </c>
      <c r="BE337" s="20">
        <f t="shared" ca="1" si="254"/>
        <v>0</v>
      </c>
      <c r="BF337" s="20">
        <f t="shared" ca="1" si="254"/>
        <v>1</v>
      </c>
      <c r="BG337" s="21">
        <f t="shared" ca="1" si="254"/>
        <v>1</v>
      </c>
      <c r="BH337" s="21">
        <f t="shared" ca="1" si="254"/>
        <v>1</v>
      </c>
      <c r="BI337" s="21">
        <f t="shared" ca="1" si="254"/>
        <v>1</v>
      </c>
      <c r="BJ337" s="22">
        <f t="shared" ca="1" si="267"/>
        <v>8</v>
      </c>
      <c r="BK337" s="21">
        <f t="shared" si="268"/>
        <v>4</v>
      </c>
      <c r="BL337" s="22">
        <f t="shared" ca="1" si="269"/>
        <v>10398</v>
      </c>
      <c r="BM337" s="22">
        <f t="shared" ca="1" si="270"/>
        <v>9150</v>
      </c>
      <c r="BN337" s="23">
        <f t="shared" ca="1" si="271"/>
        <v>1248</v>
      </c>
      <c r="BO337" s="24">
        <f t="shared" ca="1" si="272"/>
        <v>493</v>
      </c>
      <c r="BP337" s="51" t="str">
        <f>_xlfn.XLOOKUP(E337,[1]Validation!E:E,[1]Validation!F:F,"")</f>
        <v>EG75</v>
      </c>
      <c r="BQ337" s="51" t="str">
        <f>_xlfn.XLOOKUP(BP337,[1]Validation!F:F,[1]Validation!G:G,"")</f>
        <v>EG55 to EG75</v>
      </c>
      <c r="BR337" s="52" t="str">
        <f>VLOOKUP(G337,[1]Validation!$B$1:$C$9,2,0)</f>
        <v>B</v>
      </c>
      <c r="BS337" s="51">
        <f t="shared" ca="1" si="273"/>
        <v>31</v>
      </c>
      <c r="BT337" s="53">
        <f>_xlfn.XLOOKUP(B337,'[2]1. All Calls'!$R:$R,'[2]1. All Calls'!$A:$A,"",0)</f>
        <v>46053.077569444402</v>
      </c>
      <c r="BU337" s="51" t="str">
        <f>_xlfn.XLOOKUP(B337,'[2]1. All Calls'!$R:$R,'[2]1. All Calls'!$F:$F,"",0)</f>
        <v>CC-01959449</v>
      </c>
      <c r="BV337" s="51" t="str">
        <f>_xlfn.XLOOKUP(B337,'[2]1. All Calls'!$R:$R,'[2]1. All Calls'!$J:$J,"",0)</f>
        <v>Sales Call</v>
      </c>
      <c r="BW337" s="53">
        <f>_xlfn.XLOOKUP(B337,'[2]Sch Calls'!$R:$R,'[2]Sch Calls'!$A:$A,"",0)</f>
        <v>45765.760358796302</v>
      </c>
      <c r="BX337" s="51">
        <f>_xlfn.XLOOKUP(B337,'[2]Sch Calls'!$R:$R,'[2]Sch Calls'!$B:$B,"",0)</f>
        <v>8816</v>
      </c>
      <c r="BY337" s="51" t="str">
        <f t="shared" si="247"/>
        <v>18-Oct-25</v>
      </c>
      <c r="BZ337" s="51" t="str">
        <f t="shared" si="247"/>
        <v>18-Oct-25</v>
      </c>
      <c r="CA337" s="51" t="str">
        <f t="shared" si="274"/>
        <v>23-Feb-25</v>
      </c>
      <c r="CB337" s="51" t="str">
        <f t="shared" si="275"/>
        <v>21-Nov-25</v>
      </c>
      <c r="CC337" s="51" t="str">
        <f t="shared" si="276"/>
        <v>21-Apr-27</v>
      </c>
      <c r="CD337" s="51" t="str">
        <f t="shared" si="277"/>
        <v>21-Apr-26</v>
      </c>
      <c r="CE337" s="51">
        <f t="shared" ca="1" si="248"/>
        <v>408</v>
      </c>
      <c r="CF337" s="51">
        <f t="shared" ca="1" si="248"/>
        <v>408</v>
      </c>
      <c r="CG337" s="51">
        <f t="shared" ca="1" si="278"/>
        <v>740</v>
      </c>
      <c r="CH337" s="51">
        <f t="shared" ca="1" si="279"/>
        <v>740</v>
      </c>
      <c r="CI337" s="51">
        <f t="shared" ca="1" si="280"/>
        <v>408</v>
      </c>
      <c r="CJ337" s="51">
        <f t="shared" ca="1" si="281"/>
        <v>408</v>
      </c>
      <c r="CK337" s="51">
        <f t="shared" ca="1" si="258"/>
        <v>1632</v>
      </c>
      <c r="CL337" s="51">
        <f t="shared" ca="1" si="258"/>
        <v>1632</v>
      </c>
      <c r="CM337" s="51">
        <f t="shared" ca="1" si="258"/>
        <v>2960</v>
      </c>
      <c r="CN337" s="51">
        <f t="shared" ca="1" si="258"/>
        <v>2960</v>
      </c>
      <c r="CO337" s="51">
        <f t="shared" ca="1" si="258"/>
        <v>1632</v>
      </c>
      <c r="CP337" s="51">
        <f t="shared" ca="1" si="258"/>
        <v>1632</v>
      </c>
      <c r="CQ337" s="51">
        <f t="shared" ca="1" si="259"/>
        <v>1339</v>
      </c>
      <c r="CR337" s="51">
        <f t="shared" ca="1" si="259"/>
        <v>1339</v>
      </c>
      <c r="CS337" s="51">
        <f t="shared" ca="1" si="259"/>
        <v>-717</v>
      </c>
      <c r="CT337" s="51">
        <f t="shared" ca="1" si="259"/>
        <v>-717</v>
      </c>
      <c r="CU337" s="51">
        <f t="shared" ca="1" si="259"/>
        <v>5339</v>
      </c>
      <c r="CV337" s="54">
        <f t="shared" ca="1" si="259"/>
        <v>1339</v>
      </c>
      <c r="CW337" s="25" t="s">
        <v>195</v>
      </c>
      <c r="CX337" s="55">
        <v>0.88</v>
      </c>
      <c r="CY337" s="55"/>
      <c r="CZ337" s="26" t="s">
        <v>227</v>
      </c>
      <c r="DA337" s="26" t="s">
        <v>227</v>
      </c>
      <c r="DB337" s="26" t="s">
        <v>227</v>
      </c>
      <c r="DC337" s="26" t="s">
        <v>227</v>
      </c>
      <c r="DD337" s="26" t="s">
        <v>227</v>
      </c>
      <c r="DE337" s="26" t="s">
        <v>227</v>
      </c>
      <c r="DF337" s="26" t="s">
        <v>227</v>
      </c>
      <c r="DG337" s="26" t="s">
        <v>227</v>
      </c>
      <c r="DH337" s="26" t="s">
        <v>227</v>
      </c>
      <c r="DI337" s="26" t="s">
        <v>227</v>
      </c>
      <c r="DJ337" s="26" t="s">
        <v>227</v>
      </c>
      <c r="DK337" s="26" t="s">
        <v>227</v>
      </c>
      <c r="DL337" s="27">
        <f t="shared" si="282"/>
        <v>46128.077569444402</v>
      </c>
      <c r="DM337" s="28">
        <f t="shared" ca="1" si="283"/>
        <v>1</v>
      </c>
      <c r="DN337" s="56">
        <f>_xlfn.XLOOKUP(B337,'[2]1. All Calls'!$R:$R,'[2]1. All Calls'!$A:$A,"",0)</f>
        <v>46053.077569444402</v>
      </c>
      <c r="DO337" s="57" t="str">
        <f ca="1">VLOOKUP(DM337,[1]Validation!$B$20:$C$25,2,0)</f>
        <v>Above 3 months</v>
      </c>
      <c r="DP337" s="58" t="str">
        <f>_xlfn.XLOOKUP(B337,'[1]Active AMCs- Dealer'!E:E,'[1]Active AMCs- Dealer'!L:L,"Not in AMC",0)</f>
        <v>Expired</v>
      </c>
      <c r="DQ337" s="50" t="s">
        <v>238</v>
      </c>
      <c r="DR337" s="29" t="str">
        <f>_xlfn.XLOOKUP(B337,'[2]1. All Calls'!$R:$R,'[2]1. All Calls'!$F:$F,"",0)</f>
        <v>CC-01959449</v>
      </c>
      <c r="DS337" s="29" t="str">
        <f>_xlfn.XLOOKUP(B337,'[2]1. All Calls'!$R:$R,'[2]1. All Calls'!$AB:$AB,"",0)</f>
        <v>Sales call carried out for HMR update</v>
      </c>
      <c r="DT337" s="30">
        <f>_xlfn.XLOOKUP(DR337,'[2]1. All Calls'!$F:$F,'[2]1. All Calls'!$A:$A,"",0)</f>
        <v>46053.077569444402</v>
      </c>
      <c r="DU337" s="31">
        <f>_xlfn.XLOOKUP(DR337,'[2]1. All Calls'!$F:$F,'[2]1. All Calls'!$B:$B,"",0)</f>
        <v>9905</v>
      </c>
      <c r="DV337" s="31">
        <f>_xlfn.XLOOKUP(B337,[1]MDA_Assets!D:D,[1]MDA_Assets!N:N,"",0)</f>
        <v>8716</v>
      </c>
      <c r="DW337" s="31">
        <f>_xlfn.XLOOKUP(B337,[1]MDA_Assets!D:D,[1]MDA_Assets!O:O,"",0)</f>
        <v>1189</v>
      </c>
      <c r="DX337" s="32" t="str">
        <f>_xlfn.XLOOKUP(B337,[1]MDA_Assets!D:D,[1]MDA_Assets!Q:Q,"",0)</f>
        <v>Synthetic</v>
      </c>
      <c r="DY337" s="33">
        <f>_xlfn.XLOOKUP(B337,[1]MDA_Assets!D:D,[1]MDA_Assets!R:R,"",0)</f>
        <v>45436</v>
      </c>
      <c r="DZ337" s="33">
        <f>_xlfn.XLOOKUP(B337,[1]MDA_Assets!D:D,[1]MDA_Assets!S:S,"",0)</f>
        <v>45768</v>
      </c>
      <c r="EA337" s="33">
        <f>_xlfn.XLOOKUP(B337,[1]MDA_Assets!D:D,[1]MDA_Assets!T:T,"",0)</f>
        <v>45768</v>
      </c>
      <c r="EB337" s="33">
        <f>_xlfn.XLOOKUP(B337,[1]MDA_Assets!D:D,[1]MDA_Assets!U:U,"",0)</f>
        <v>45436</v>
      </c>
      <c r="EC337" s="33">
        <f>_xlfn.XLOOKUP(B337,[1]MDA_Assets!D:D,[1]MDA_Assets!V:V,"",0)</f>
        <v>45768</v>
      </c>
      <c r="ED337" s="33">
        <f>_xlfn.XLOOKUP(B337,[1]MDA_Assets!D:D,[1]MDA_Assets!W:W,"",0)</f>
        <v>45768</v>
      </c>
      <c r="EE337" s="32" t="str">
        <f>_xlfn.XLOOKUP(B337,[1]MDA_Assets!D:D,[1]MDA_Assets!X:X,"",0)</f>
        <v>Yes</v>
      </c>
      <c r="EF337" s="33">
        <f>_xlfn.XLOOKUP(B337,[1]MDA_Assets!D:D,[1]MDA_Assets!Y:Y,"",0)</f>
        <v>45768</v>
      </c>
      <c r="EG337" s="33">
        <f>_xlfn.XLOOKUP(B337,[1]MDA_Assets!D:D,[1]MDA_Assets!Z:Z,"",0)</f>
        <v>45768</v>
      </c>
      <c r="EH337" s="33">
        <f>_xlfn.XLOOKUP(B337,[1]MDA_Assets!D:D,[1]MDA_Assets!AA:AA,"",0)</f>
        <v>45768</v>
      </c>
      <c r="EI337" s="34">
        <f>_xlfn.XLOOKUP(B337,[1]MDA_Assets!D:D,[1]MDA_Assets!P:P,"",0)</f>
        <v>4</v>
      </c>
      <c r="EJ337" s="35" t="str">
        <f>_xlfn.XLOOKUP(B337,[1]MDA_Assets!D:D,[1]MDA_Assets!AB:AB,"",0)</f>
        <v>2971</v>
      </c>
      <c r="EK337" s="35" t="str">
        <f>_xlfn.XLOOKUP(B337,[1]MDA_Assets!D:D,[1]MDA_Assets!AC:AC,"",0)</f>
        <v>2971</v>
      </c>
      <c r="EL337" s="35" t="str">
        <f>_xlfn.XLOOKUP(B337,[1]MDA_Assets!D:D,[1]MDA_Assets!AD:AD,"",0)</f>
        <v>2243</v>
      </c>
      <c r="EM337" s="35" t="str">
        <f>_xlfn.XLOOKUP(B337,[1]MDA_Assets!D:D,[1]MDA_Assets!AE:AE,"",0)</f>
        <v>2243</v>
      </c>
      <c r="EN337" s="35" t="str">
        <f>_xlfn.XLOOKUP(B337,[1]MDA_Assets!D:D,[1]MDA_Assets!AF:AF,"",0)</f>
        <v>6971</v>
      </c>
      <c r="EO337" s="35" t="str">
        <f>_xlfn.XLOOKUP(B337,[1]MDA_Assets!D:D,[1]MDA_Assets!AG:AG,"",0)</f>
        <v>2971</v>
      </c>
      <c r="EP337" s="36">
        <f t="shared" si="249"/>
        <v>365</v>
      </c>
      <c r="EQ337" s="36">
        <f t="shared" si="249"/>
        <v>180</v>
      </c>
      <c r="ER337" s="36">
        <f t="shared" si="284"/>
        <v>730</v>
      </c>
      <c r="ES337" s="36">
        <f t="shared" si="285"/>
        <v>730</v>
      </c>
      <c r="ET337" s="36">
        <f t="shared" si="286"/>
        <v>730</v>
      </c>
      <c r="EU337" s="36">
        <f t="shared" si="287"/>
        <v>365</v>
      </c>
      <c r="EV337" s="36">
        <f t="shared" si="288"/>
        <v>365</v>
      </c>
      <c r="EW337" s="36">
        <f t="shared" si="260"/>
        <v>365</v>
      </c>
      <c r="EX337" s="36">
        <f t="shared" si="261"/>
        <v>365</v>
      </c>
      <c r="EY337" s="36">
        <f t="shared" si="253"/>
        <v>11.78</v>
      </c>
      <c r="EZ337" s="36">
        <f t="shared" si="253"/>
        <v>5.81</v>
      </c>
      <c r="FA337" s="36">
        <f t="shared" si="253"/>
        <v>23.55</v>
      </c>
      <c r="FB337" s="36">
        <f t="shared" si="253"/>
        <v>23.55</v>
      </c>
      <c r="FC337" s="36">
        <f t="shared" si="253"/>
        <v>23.55</v>
      </c>
      <c r="FD337" s="36">
        <f t="shared" si="253"/>
        <v>11.78</v>
      </c>
      <c r="FE337" s="36">
        <f t="shared" si="252"/>
        <v>11.78</v>
      </c>
      <c r="FF337" s="36">
        <f t="shared" si="252"/>
        <v>11.78</v>
      </c>
      <c r="FG337" s="36">
        <f t="shared" si="252"/>
        <v>11.78</v>
      </c>
      <c r="FH337" s="37" t="str" cm="1">
        <f t="array" ref="FH337">_xlfn.IFS(EY337="", "No Data", EY337&lt;0, "Negative/Future", EY337=0, "Zero Days", EY337&lt;=3, "&lt; 3 Months", EY337&lt;=6, "3 to 6 Months", EY337&lt;=9, "6 to 9 Months", EY337&lt;=12, "9 to 12 Months", EY337&lt;=15, "12 to 15 Months", EY337&lt;=18, "15 to 18 Months", EY337&lt;=24, "18 to 24 Months", EY337&gt;24, "&gt; 24 Months")</f>
        <v>9 to 12 Months</v>
      </c>
      <c r="FI337" s="37" t="str" cm="1">
        <f t="array" ref="FI337">_xlfn.IFS(EZ337="", "No Data", EZ337&lt;0, "Negative/Future", EZ337=0, "Zero Days", EZ337&lt;=3, "&lt; 3 Months", EZ337&lt;=6, "3 to 6 Months", EZ337&lt;=9, "6 to 9 Months", EZ337&lt;=12, "9 to 12 Months", EZ337&lt;=15, "12 to 15 Months", EZ337&lt;=18, "15 to 18 Months", EZ337&lt;=24, "18 to 24 Months", EZ337&gt;24, "&gt; 24 Months")</f>
        <v>3 to 6 Months</v>
      </c>
      <c r="FJ337" s="37" t="str" cm="1">
        <f t="array" ref="FJ337">_xlfn.IFS(FA337="", "No Data", FA337&lt;0, "Negative/Future", FA337=0, "Zero Days", FA337&lt;=3, "&lt; 3 Months", FA337&lt;=6, "3 to 6 Months", FA337&lt;=9, "6 to 9 Months", FA337&lt;=12, "9 to 12 Months", FA337&lt;=15, "12 to 15 Months", FA337&lt;=18, "15 to 18 Months", FA337&lt;=24, "18 to 24 Months", FA337&gt;24, "&gt; 24 Months")</f>
        <v>18 to 24 Months</v>
      </c>
      <c r="FK337" s="37" t="str" cm="1">
        <f t="array" ref="FK337">_xlfn.IFS(FB337="", "No Data", FB337&lt;0, "Negative/Future", FB337=0, "Zero Days", FB337&lt;=3, "&lt; 3 Months", FB337&lt;=6, "3 to 6 Months", FB337&lt;=9, "6 to 9 Months", FB337&lt;=12, "9 to 12 Months", FB337&lt;=15, "12 to 15 Months", FB337&lt;=18, "15 to 18 Months", FB337&lt;=24, "18 to 24 Months", FB337&gt;24, "&gt; 24 Months")</f>
        <v>18 to 24 Months</v>
      </c>
      <c r="FL337" s="37" t="str" cm="1">
        <f t="array" ref="FL337">_xlfn.IFS(FC337="", "No Data", FC337&lt;0, "Negative/Future", FC337=0, "Zero Days", FC337&lt;=3, "&lt; 3 Months", FC337&lt;=6, "3 to 6 Months", FC337&lt;=9, "6 to 9 Months", FC337&lt;=12, "9 to 12 Months", FC337&lt;=15, "12 to 15 Months", FC337&lt;=18, "15 to 18 Months", FC337&lt;=24, "18 to 24 Months", FC337&gt;24, "&gt; 24 Months")</f>
        <v>18 to 24 Months</v>
      </c>
      <c r="FM337" s="37" t="str" cm="1">
        <f t="array" ref="FM337">_xlfn.IFS(FD337="", "No Data", FD337&lt;0, "Negative/Future", FD337=0, "Zero Days", FD337&lt;=3, "&lt; 3 Months", FD337&lt;=6, "3 to 6 Months", FD337&lt;=9, "6 to 9 Months", FD337&lt;=12, "9 to 12 Months", FD337&lt;=15, "12 to 15 Months", FD337&lt;=18, "15 to 18 Months", FD337&lt;=24, "18 to 24 Months", FD337&gt;24, "&gt; 24 Months")</f>
        <v>9 to 12 Months</v>
      </c>
      <c r="FN337" s="37" t="str" cm="1">
        <f t="array" ref="FN337">_xlfn.IFS(FE337="", "No Data", FE337&lt;0, "Negative/Future", FE337=0, "Zero Days", FE337&lt;=3, "&lt; 3 Months", FE337&lt;=6, "3 to 6 Months", FE337&lt;=9, "6 to 9 Months", FE337&lt;=12, "9 to 12 Months", FE337&lt;=15, "12 to 15 Months", FE337&lt;=18, "15 to 18 Months", FE337&lt;=24, "18 to 24 Months", FE337&gt;24, "&gt; 24 Months")</f>
        <v>9 to 12 Months</v>
      </c>
      <c r="FO337" s="37" t="str" cm="1">
        <f t="array" ref="FO337">_xlfn.IFS(FG337="", "No Data", FG337&lt;0, "Negative/Future", FG337=0, "Zero Days", FG337&lt;=3, "&lt; 3 Months", FG337&lt;=6, "3 to 6 Months", FG337&lt;=9, "6 to 9 Months", FG337&lt;=12, "9 to 12 Months", FG337&lt;=15, "12 to 15 Months", FG337&lt;=18, "15 to 18 Months", FG337&lt;=24, "18 to 24 Months", FG337&gt;24, "&gt; 24 Months")</f>
        <v>9 to 12 Months</v>
      </c>
      <c r="FP337" s="37" t="str" cm="1">
        <f t="array" ref="FP337">_xlfn.IFS(FF337="", "No Data", FF337&lt;0, "Negative/Future", FF337=0, "Zero Days", FF337&lt;=3, "&lt; 3 Months", FF337&lt;=6, "3 to 6 Months", FF337&lt;=9, "6 to 9 Months", FF337&lt;=12, "9 to 12 Months", FF337&lt;=15, "12 to 15 Months", FF337&lt;=18, "15 to 18 Months", FF337&lt;=24, "18 to 24 Months", FF337&gt;24, "&gt; 24 Months")</f>
        <v>9 to 12 Months</v>
      </c>
      <c r="FQ337" s="29" t="s">
        <v>1609</v>
      </c>
      <c r="FR337" s="29">
        <v>7541046561</v>
      </c>
      <c r="FS337" s="38" t="str">
        <f>VLOOKUP(_xlfn.XLOOKUP(B337,[1]MDA_Assets!D:D,[1]MDA_Assets!I:I,"",0),[1]Validation!$B$1:$C$8,2,0)</f>
        <v>B</v>
      </c>
      <c r="FT337" s="38" t="s">
        <v>202</v>
      </c>
      <c r="FU337" s="31" t="str">
        <f>_xlfn.XLOOKUP(B337,[1]MDA_Assets!D:D,[1]MDA_Assets!X:X,"",0)</f>
        <v>Yes</v>
      </c>
      <c r="FV337" s="39">
        <v>6</v>
      </c>
      <c r="FW337" s="39">
        <v>2</v>
      </c>
      <c r="FX337" s="39">
        <v>0</v>
      </c>
      <c r="FY337" s="39">
        <v>1</v>
      </c>
      <c r="FZ337" s="40">
        <f t="shared" si="250"/>
        <v>46133</v>
      </c>
      <c r="GA337" s="40">
        <f t="shared" si="250"/>
        <v>45948</v>
      </c>
      <c r="GB337" s="40">
        <f t="shared" si="262"/>
        <v>46166</v>
      </c>
      <c r="GC337" s="40">
        <f t="shared" si="263"/>
        <v>46166</v>
      </c>
      <c r="GD337" s="40">
        <f t="shared" si="264"/>
        <v>46498</v>
      </c>
      <c r="GE337" s="40">
        <f t="shared" si="265"/>
        <v>46133</v>
      </c>
      <c r="GF337" s="40">
        <f t="shared" si="251"/>
        <v>46133</v>
      </c>
      <c r="GG337" s="40">
        <f t="shared" si="251"/>
        <v>46133</v>
      </c>
      <c r="GH337" s="40">
        <f t="shared" si="251"/>
        <v>46133</v>
      </c>
      <c r="GI337" s="39">
        <f t="shared" si="289"/>
        <v>1</v>
      </c>
      <c r="GJ337" s="39">
        <f t="shared" si="290"/>
        <v>0</v>
      </c>
      <c r="GK337" s="39">
        <f t="shared" si="291"/>
        <v>0</v>
      </c>
      <c r="GL337" s="39">
        <f t="shared" si="292"/>
        <v>8</v>
      </c>
    </row>
    <row r="338" spans="1:194" x14ac:dyDescent="0.25">
      <c r="A338" s="19">
        <v>373</v>
      </c>
      <c r="B338" s="43" t="s">
        <v>1610</v>
      </c>
      <c r="C338" s="43" t="s">
        <v>254</v>
      </c>
      <c r="D338" s="43" t="s">
        <v>241</v>
      </c>
      <c r="E338" s="43" t="s">
        <v>346</v>
      </c>
      <c r="F338" s="43" t="s">
        <v>1611</v>
      </c>
      <c r="G338" s="43" t="s">
        <v>190</v>
      </c>
      <c r="H338" s="43" t="s">
        <v>498</v>
      </c>
      <c r="I338" s="43" t="s">
        <v>192</v>
      </c>
      <c r="J338" s="44">
        <f t="shared" si="266"/>
        <v>45621.51458333333</v>
      </c>
      <c r="K338" s="44">
        <v>45257.51458333333</v>
      </c>
      <c r="L338" s="44">
        <v>45106</v>
      </c>
      <c r="M338" s="43" t="s">
        <v>2475</v>
      </c>
      <c r="N338" s="43" t="s">
        <v>193</v>
      </c>
      <c r="O338" s="44">
        <v>46052.853368055556</v>
      </c>
      <c r="P338" s="43">
        <v>5402</v>
      </c>
      <c r="Q338" s="43"/>
      <c r="R338" s="43">
        <v>5402</v>
      </c>
      <c r="S338" s="43" t="s">
        <v>206</v>
      </c>
      <c r="T338" s="44">
        <v>45902.770833333336</v>
      </c>
      <c r="U338" s="44">
        <v>45904.770833333336</v>
      </c>
      <c r="V338" s="44">
        <v>45904.770833333336</v>
      </c>
      <c r="W338" s="44">
        <v>45748.770833333336</v>
      </c>
      <c r="X338" s="44">
        <v>45748.770833333336</v>
      </c>
      <c r="Y338" s="44">
        <v>45987.770833333336</v>
      </c>
      <c r="Z338" s="43" t="s">
        <v>199</v>
      </c>
      <c r="AA338" s="43"/>
      <c r="AB338" s="43"/>
      <c r="AC338" s="43"/>
      <c r="AD338" s="43"/>
      <c r="AE338" s="43">
        <v>3</v>
      </c>
      <c r="AF338" s="43" t="s">
        <v>2476</v>
      </c>
      <c r="AG338" s="43" t="s">
        <v>2476</v>
      </c>
      <c r="AH338" s="43" t="s">
        <v>2477</v>
      </c>
      <c r="AI338" s="43" t="s">
        <v>836</v>
      </c>
      <c r="AJ338" s="43" t="s">
        <v>2478</v>
      </c>
      <c r="AK338" s="43" t="s">
        <v>836</v>
      </c>
      <c r="AL338" s="46">
        <v>46084</v>
      </c>
      <c r="AM338" s="46">
        <v>46084</v>
      </c>
      <c r="AN338" s="47">
        <v>46267</v>
      </c>
      <c r="AO338" s="46">
        <v>46113</v>
      </c>
      <c r="AP338" s="47">
        <v>46717</v>
      </c>
      <c r="AQ338" s="46">
        <v>46113</v>
      </c>
      <c r="AR338" s="48"/>
      <c r="AS338" s="48"/>
      <c r="AT338" s="48"/>
      <c r="AU338" s="43">
        <v>1</v>
      </c>
      <c r="AV338" s="43">
        <v>0</v>
      </c>
      <c r="AW338" s="43">
        <v>0</v>
      </c>
      <c r="AX338" s="51" t="s">
        <v>211</v>
      </c>
      <c r="AY338" s="51" t="s">
        <v>211</v>
      </c>
      <c r="AZ338" s="51" t="s">
        <v>198</v>
      </c>
      <c r="BA338" s="20">
        <f t="shared" ca="1" si="257"/>
        <v>1</v>
      </c>
      <c r="BB338" s="20">
        <f t="shared" ca="1" si="257"/>
        <v>1</v>
      </c>
      <c r="BC338" s="20">
        <f t="shared" ca="1" si="257"/>
        <v>0</v>
      </c>
      <c r="BD338" s="20">
        <f t="shared" ca="1" si="254"/>
        <v>1</v>
      </c>
      <c r="BE338" s="20">
        <f t="shared" ca="1" si="254"/>
        <v>0</v>
      </c>
      <c r="BF338" s="20">
        <f t="shared" ca="1" si="254"/>
        <v>1</v>
      </c>
      <c r="BG338" s="21" t="str">
        <f t="shared" ca="1" si="254"/>
        <v/>
      </c>
      <c r="BH338" s="21" t="str">
        <f t="shared" ca="1" si="254"/>
        <v/>
      </c>
      <c r="BI338" s="21" t="str">
        <f t="shared" ca="1" si="254"/>
        <v/>
      </c>
      <c r="BJ338" s="22">
        <f t="shared" ca="1" si="267"/>
        <v>4</v>
      </c>
      <c r="BK338" s="21">
        <f t="shared" si="268"/>
        <v>3</v>
      </c>
      <c r="BL338" s="22">
        <f t="shared" ca="1" si="269"/>
        <v>5771</v>
      </c>
      <c r="BM338" s="22">
        <f t="shared" ca="1" si="270"/>
        <v>0</v>
      </c>
      <c r="BN338" s="23">
        <f t="shared" ca="1" si="271"/>
        <v>5771</v>
      </c>
      <c r="BO338" s="24">
        <f t="shared" ca="1" si="272"/>
        <v>369</v>
      </c>
      <c r="BP338" s="51" t="str">
        <f>_xlfn.XLOOKUP(E338,[1]Validation!E:E,[1]Validation!F:F,"")</f>
        <v>EN11</v>
      </c>
      <c r="BQ338" s="51" t="str">
        <f>_xlfn.XLOOKUP(BP338,[1]Validation!F:F,[1]Validation!G:G,"")</f>
        <v>EN11 to EN22</v>
      </c>
      <c r="BR338" s="52" t="str">
        <f>VLOOKUP(G338,[1]Validation!$B$1:$C$9,2,0)</f>
        <v>B</v>
      </c>
      <c r="BS338" s="51">
        <f t="shared" ca="1" si="273"/>
        <v>30</v>
      </c>
      <c r="BT338" s="53">
        <f>_xlfn.XLOOKUP(B338,'[2]1. All Calls'!$R:$R,'[2]1. All Calls'!$A:$A,"",0)</f>
        <v>46053.082291666702</v>
      </c>
      <c r="BU338" s="51" t="str">
        <f>_xlfn.XLOOKUP(B338,'[2]1. All Calls'!$R:$R,'[2]1. All Calls'!$F:$F,"",0)</f>
        <v>CC-01959450</v>
      </c>
      <c r="BV338" s="51" t="str">
        <f>_xlfn.XLOOKUP(B338,'[2]1. All Calls'!$R:$R,'[2]1. All Calls'!$J:$J,"",0)</f>
        <v>Sales Call</v>
      </c>
      <c r="BW338" s="53">
        <f>_xlfn.XLOOKUP(B338,'[2]Sch Calls'!$R:$R,'[2]Sch Calls'!$A:$A,"",0)</f>
        <v>45903.546886574099</v>
      </c>
      <c r="BX338" s="51">
        <f>_xlfn.XLOOKUP(B338,'[2]Sch Calls'!$R:$R,'[2]Sch Calls'!$B:$B,"",0)</f>
        <v>4952</v>
      </c>
      <c r="BY338" s="51" t="str">
        <f t="shared" si="247"/>
        <v>04-Mar-26</v>
      </c>
      <c r="BZ338" s="51" t="str">
        <f t="shared" si="247"/>
        <v>04-Mar-26</v>
      </c>
      <c r="CA338" s="51" t="str">
        <f t="shared" si="274"/>
        <v>05-Jun-26</v>
      </c>
      <c r="CB338" s="51" t="str">
        <f t="shared" si="275"/>
        <v>30-Sep-26</v>
      </c>
      <c r="CC338" s="51" t="str">
        <f t="shared" si="276"/>
        <v>27-Nov-27</v>
      </c>
      <c r="CD338" s="51" t="str">
        <f t="shared" si="277"/>
        <v>02-Apr-26</v>
      </c>
      <c r="CE338" s="51">
        <f t="shared" ca="1" si="248"/>
        <v>271</v>
      </c>
      <c r="CF338" s="51">
        <f t="shared" ca="1" si="248"/>
        <v>271</v>
      </c>
      <c r="CG338" s="51">
        <f t="shared" ca="1" si="278"/>
        <v>273</v>
      </c>
      <c r="CH338" s="51">
        <f t="shared" ca="1" si="279"/>
        <v>427</v>
      </c>
      <c r="CI338" s="51">
        <f t="shared" ca="1" si="280"/>
        <v>188</v>
      </c>
      <c r="CJ338" s="51">
        <f t="shared" ca="1" si="281"/>
        <v>427</v>
      </c>
      <c r="CK338" s="51">
        <f t="shared" ca="1" si="258"/>
        <v>813</v>
      </c>
      <c r="CL338" s="51">
        <f t="shared" ca="1" si="258"/>
        <v>813</v>
      </c>
      <c r="CM338" s="51">
        <f t="shared" ca="1" si="258"/>
        <v>819</v>
      </c>
      <c r="CN338" s="51">
        <f t="shared" ca="1" si="258"/>
        <v>1281</v>
      </c>
      <c r="CO338" s="51">
        <f t="shared" ca="1" si="258"/>
        <v>564</v>
      </c>
      <c r="CP338" s="51">
        <f t="shared" ca="1" si="258"/>
        <v>1281</v>
      </c>
      <c r="CQ338" s="51">
        <f t="shared" ca="1" si="259"/>
        <v>237</v>
      </c>
      <c r="CR338" s="51">
        <f t="shared" ca="1" si="259"/>
        <v>237</v>
      </c>
      <c r="CS338" s="51">
        <f t="shared" ca="1" si="259"/>
        <v>1731</v>
      </c>
      <c r="CT338" s="51">
        <f t="shared" ca="1" si="259"/>
        <v>693</v>
      </c>
      <c r="CU338" s="51">
        <f t="shared" ca="1" si="259"/>
        <v>3251</v>
      </c>
      <c r="CV338" s="54">
        <f t="shared" ca="1" si="259"/>
        <v>693</v>
      </c>
      <c r="CW338" s="25" t="s">
        <v>195</v>
      </c>
      <c r="CX338" s="55">
        <v>0</v>
      </c>
      <c r="CY338" s="55"/>
      <c r="CZ338" s="26" t="s">
        <v>227</v>
      </c>
      <c r="DA338" s="26" t="s">
        <v>227</v>
      </c>
      <c r="DB338" s="26" t="s">
        <v>227</v>
      </c>
      <c r="DC338" s="26" t="s">
        <v>227</v>
      </c>
      <c r="DD338" s="26" t="s">
        <v>227</v>
      </c>
      <c r="DE338" s="26" t="s">
        <v>227</v>
      </c>
      <c r="DF338" s="26" t="s">
        <v>227</v>
      </c>
      <c r="DG338" s="26" t="s">
        <v>227</v>
      </c>
      <c r="DH338" s="26" t="s">
        <v>227</v>
      </c>
      <c r="DI338" s="26" t="s">
        <v>227</v>
      </c>
      <c r="DJ338" s="26" t="s">
        <v>227</v>
      </c>
      <c r="DK338" s="26" t="s">
        <v>227</v>
      </c>
      <c r="DL338" s="27">
        <f t="shared" si="282"/>
        <v>46128.082291666702</v>
      </c>
      <c r="DM338" s="28">
        <f t="shared" ca="1" si="283"/>
        <v>1</v>
      </c>
      <c r="DN338" s="56">
        <f>_xlfn.XLOOKUP(B338,'[2]1. All Calls'!$R:$R,'[2]1. All Calls'!$A:$A,"",0)</f>
        <v>46053.082291666702</v>
      </c>
      <c r="DO338" s="57" t="str">
        <f ca="1">VLOOKUP(DM338,[1]Validation!$B$20:$C$25,2,0)</f>
        <v>Above 3 months</v>
      </c>
      <c r="DP338" s="58" t="str">
        <f>_xlfn.XLOOKUP(B338,'[1]Active AMCs- Dealer'!E:E,'[1]Active AMCs- Dealer'!L:L,"Not in AMC",0)</f>
        <v>Not in AMC</v>
      </c>
      <c r="DQ338" s="50" t="s">
        <v>213</v>
      </c>
      <c r="DR338" s="29" t="str">
        <f>_xlfn.XLOOKUP(B338,'[2]1. All Calls'!$R:$R,'[2]1. All Calls'!$F:$F,"",0)</f>
        <v>CC-01959450</v>
      </c>
      <c r="DS338" s="29" t="str">
        <f>_xlfn.XLOOKUP(B338,'[2]1. All Calls'!$R:$R,'[2]1. All Calls'!$AB:$AB,"",0)</f>
        <v>Sales call carried out for HMR update</v>
      </c>
      <c r="DT338" s="30">
        <f>_xlfn.XLOOKUP(DR338,'[2]1. All Calls'!$F:$F,'[2]1. All Calls'!$A:$A,"",0)</f>
        <v>46053.082291666702</v>
      </c>
      <c r="DU338" s="31">
        <f>_xlfn.XLOOKUP(DR338,'[2]1. All Calls'!$F:$F,'[2]1. All Calls'!$B:$B,"",0)</f>
        <v>5402</v>
      </c>
      <c r="DV338" s="31">
        <f>_xlfn.XLOOKUP(B338,[1]MDA_Assets!D:D,[1]MDA_Assets!N:N,"",0)</f>
        <v>0</v>
      </c>
      <c r="DW338" s="31">
        <f>_xlfn.XLOOKUP(B338,[1]MDA_Assets!D:D,[1]MDA_Assets!O:O,"",0)</f>
        <v>5402</v>
      </c>
      <c r="DX338" s="32" t="str">
        <f>_xlfn.XLOOKUP(B338,[1]MDA_Assets!D:D,[1]MDA_Assets!Q:Q,"",0)</f>
        <v>XD</v>
      </c>
      <c r="DY338" s="33">
        <f>_xlfn.XLOOKUP(B338,[1]MDA_Assets!D:D,[1]MDA_Assets!R:R,"",0)</f>
        <v>45903</v>
      </c>
      <c r="DZ338" s="33">
        <f>_xlfn.XLOOKUP(B338,[1]MDA_Assets!D:D,[1]MDA_Assets!S:S,"",0)</f>
        <v>45905</v>
      </c>
      <c r="EA338" s="33">
        <f>_xlfn.XLOOKUP(B338,[1]MDA_Assets!D:D,[1]MDA_Assets!T:T,"",0)</f>
        <v>45905</v>
      </c>
      <c r="EB338" s="33">
        <f>_xlfn.XLOOKUP(B338,[1]MDA_Assets!D:D,[1]MDA_Assets!U:U,"",0)</f>
        <v>45749</v>
      </c>
      <c r="EC338" s="33">
        <f>_xlfn.XLOOKUP(B338,[1]MDA_Assets!D:D,[1]MDA_Assets!V:V,"",0)</f>
        <v>45749</v>
      </c>
      <c r="ED338" s="33">
        <f>_xlfn.XLOOKUP(B338,[1]MDA_Assets!D:D,[1]MDA_Assets!W:W,"",0)</f>
        <v>45988</v>
      </c>
      <c r="EE338" s="32" t="str">
        <f>_xlfn.XLOOKUP(B338,[1]MDA_Assets!D:D,[1]MDA_Assets!X:X,"",0)</f>
        <v>Yes</v>
      </c>
      <c r="EF338" s="33">
        <f>_xlfn.XLOOKUP(B338,[1]MDA_Assets!D:D,[1]MDA_Assets!Y:Y,"",0)</f>
        <v>0</v>
      </c>
      <c r="EG338" s="33">
        <f>_xlfn.XLOOKUP(B338,[1]MDA_Assets!D:D,[1]MDA_Assets!Z:Z,"",0)</f>
        <v>0</v>
      </c>
      <c r="EH338" s="33">
        <f>_xlfn.XLOOKUP(B338,[1]MDA_Assets!D:D,[1]MDA_Assets!AA:AA,"",0)</f>
        <v>0</v>
      </c>
      <c r="EI338" s="34">
        <f>_xlfn.XLOOKUP(B338,[1]MDA_Assets!D:D,[1]MDA_Assets!P:P,"",0)</f>
        <v>3</v>
      </c>
      <c r="EJ338" s="35" t="str">
        <f>_xlfn.XLOOKUP(B338,[1]MDA_Assets!D:D,[1]MDA_Assets!AB:AB,"",0)</f>
        <v>1050</v>
      </c>
      <c r="EK338" s="35" t="str">
        <f>_xlfn.XLOOKUP(B338,[1]MDA_Assets!D:D,[1]MDA_Assets!AC:AC,"",0)</f>
        <v>1050</v>
      </c>
      <c r="EL338" s="35" t="str">
        <f>_xlfn.XLOOKUP(B338,[1]MDA_Assets!D:D,[1]MDA_Assets!AD:AD,"",0)</f>
        <v>2550</v>
      </c>
      <c r="EM338" s="35" t="str">
        <f>_xlfn.XLOOKUP(B338,[1]MDA_Assets!D:D,[1]MDA_Assets!AE:AE,"",0)</f>
        <v>1974</v>
      </c>
      <c r="EN338" s="35" t="str">
        <f>_xlfn.XLOOKUP(B338,[1]MDA_Assets!D:D,[1]MDA_Assets!AF:AF,"",0)</f>
        <v>3815</v>
      </c>
      <c r="EO338" s="35" t="str">
        <f>_xlfn.XLOOKUP(B338,[1]MDA_Assets!D:D,[1]MDA_Assets!AG:AG,"",0)</f>
        <v>1974</v>
      </c>
      <c r="EP338" s="36">
        <f t="shared" si="249"/>
        <v>180</v>
      </c>
      <c r="EQ338" s="36">
        <f t="shared" si="249"/>
        <v>180</v>
      </c>
      <c r="ER338" s="36">
        <f t="shared" si="284"/>
        <v>365</v>
      </c>
      <c r="ES338" s="36">
        <f t="shared" si="285"/>
        <v>365</v>
      </c>
      <c r="ET338" s="36">
        <f t="shared" si="286"/>
        <v>730</v>
      </c>
      <c r="EU338" s="36">
        <f t="shared" si="287"/>
        <v>365</v>
      </c>
      <c r="EV338" s="36" t="str">
        <f t="shared" si="288"/>
        <v/>
      </c>
      <c r="EW338" s="36" t="str">
        <f t="shared" si="260"/>
        <v/>
      </c>
      <c r="EX338" s="36" t="str">
        <f t="shared" si="261"/>
        <v/>
      </c>
      <c r="EY338" s="36">
        <f t="shared" si="253"/>
        <v>5.81</v>
      </c>
      <c r="EZ338" s="36">
        <f t="shared" si="253"/>
        <v>5.81</v>
      </c>
      <c r="FA338" s="36">
        <f t="shared" si="253"/>
        <v>11.78</v>
      </c>
      <c r="FB338" s="36">
        <f t="shared" si="253"/>
        <v>11.78</v>
      </c>
      <c r="FC338" s="36">
        <f t="shared" si="253"/>
        <v>23.55</v>
      </c>
      <c r="FD338" s="36">
        <f t="shared" si="253"/>
        <v>11.78</v>
      </c>
      <c r="FE338" s="36" t="str">
        <f t="shared" si="252"/>
        <v/>
      </c>
      <c r="FF338" s="36" t="str">
        <f t="shared" si="252"/>
        <v/>
      </c>
      <c r="FG338" s="36" t="str">
        <f t="shared" si="252"/>
        <v/>
      </c>
      <c r="FH338" s="37" t="str" cm="1">
        <f t="array" ref="FH338">_xlfn.IFS(EY338="", "No Data", EY338&lt;0, "Negative/Future", EY338=0, "Zero Days", EY338&lt;=3, "&lt; 3 Months", EY338&lt;=6, "3 to 6 Months", EY338&lt;=9, "6 to 9 Months", EY338&lt;=12, "9 to 12 Months", EY338&lt;=15, "12 to 15 Months", EY338&lt;=18, "15 to 18 Months", EY338&lt;=24, "18 to 24 Months", EY338&gt;24, "&gt; 24 Months")</f>
        <v>3 to 6 Months</v>
      </c>
      <c r="FI338" s="37" t="str" cm="1">
        <f t="array" ref="FI338">_xlfn.IFS(EZ338="", "No Data", EZ338&lt;0, "Negative/Future", EZ338=0, "Zero Days", EZ338&lt;=3, "&lt; 3 Months", EZ338&lt;=6, "3 to 6 Months", EZ338&lt;=9, "6 to 9 Months", EZ338&lt;=12, "9 to 12 Months", EZ338&lt;=15, "12 to 15 Months", EZ338&lt;=18, "15 to 18 Months", EZ338&lt;=24, "18 to 24 Months", EZ338&gt;24, "&gt; 24 Months")</f>
        <v>3 to 6 Months</v>
      </c>
      <c r="FJ338" s="37" t="str" cm="1">
        <f t="array" ref="FJ338">_xlfn.IFS(FA338="", "No Data", FA338&lt;0, "Negative/Future", FA338=0, "Zero Days", FA338&lt;=3, "&lt; 3 Months", FA338&lt;=6, "3 to 6 Months", FA338&lt;=9, "6 to 9 Months", FA338&lt;=12, "9 to 12 Months", FA338&lt;=15, "12 to 15 Months", FA338&lt;=18, "15 to 18 Months", FA338&lt;=24, "18 to 24 Months", FA338&gt;24, "&gt; 24 Months")</f>
        <v>9 to 12 Months</v>
      </c>
      <c r="FK338" s="37" t="str" cm="1">
        <f t="array" ref="FK338">_xlfn.IFS(FB338="", "No Data", FB338&lt;0, "Negative/Future", FB338=0, "Zero Days", FB338&lt;=3, "&lt; 3 Months", FB338&lt;=6, "3 to 6 Months", FB338&lt;=9, "6 to 9 Months", FB338&lt;=12, "9 to 12 Months", FB338&lt;=15, "12 to 15 Months", FB338&lt;=18, "15 to 18 Months", FB338&lt;=24, "18 to 24 Months", FB338&gt;24, "&gt; 24 Months")</f>
        <v>9 to 12 Months</v>
      </c>
      <c r="FL338" s="37" t="str" cm="1">
        <f t="array" ref="FL338">_xlfn.IFS(FC338="", "No Data", FC338&lt;0, "Negative/Future", FC338=0, "Zero Days", FC338&lt;=3, "&lt; 3 Months", FC338&lt;=6, "3 to 6 Months", FC338&lt;=9, "6 to 9 Months", FC338&lt;=12, "9 to 12 Months", FC338&lt;=15, "12 to 15 Months", FC338&lt;=18, "15 to 18 Months", FC338&lt;=24, "18 to 24 Months", FC338&gt;24, "&gt; 24 Months")</f>
        <v>18 to 24 Months</v>
      </c>
      <c r="FM338" s="37" t="str" cm="1">
        <f t="array" ref="FM338">_xlfn.IFS(FD338="", "No Data", FD338&lt;0, "Negative/Future", FD338=0, "Zero Days", FD338&lt;=3, "&lt; 3 Months", FD338&lt;=6, "3 to 6 Months", FD338&lt;=9, "6 to 9 Months", FD338&lt;=12, "9 to 12 Months", FD338&lt;=15, "12 to 15 Months", FD338&lt;=18, "15 to 18 Months", FD338&lt;=24, "18 to 24 Months", FD338&gt;24, "&gt; 24 Months")</f>
        <v>9 to 12 Months</v>
      </c>
      <c r="FN338" s="37" t="str" cm="1">
        <f t="array" ref="FN338">_xlfn.IFS(FE338="", "No Data", FE338&lt;0, "Negative/Future", FE338=0, "Zero Days", FE338&lt;=3, "&lt; 3 Months", FE338&lt;=6, "3 to 6 Months", FE338&lt;=9, "6 to 9 Months", FE338&lt;=12, "9 to 12 Months", FE338&lt;=15, "12 to 15 Months", FE338&lt;=18, "15 to 18 Months", FE338&lt;=24, "18 to 24 Months", FE338&gt;24, "&gt; 24 Months")</f>
        <v>No Data</v>
      </c>
      <c r="FO338" s="37" t="str" cm="1">
        <f t="array" ref="FO338">_xlfn.IFS(FG338="", "No Data", FG338&lt;0, "Negative/Future", FG338=0, "Zero Days", FG338&lt;=3, "&lt; 3 Months", FG338&lt;=6, "3 to 6 Months", FG338&lt;=9, "6 to 9 Months", FG338&lt;=12, "9 to 12 Months", FG338&lt;=15, "12 to 15 Months", FG338&lt;=18, "15 to 18 Months", FG338&lt;=24, "18 to 24 Months", FG338&gt;24, "&gt; 24 Months")</f>
        <v>No Data</v>
      </c>
      <c r="FP338" s="37" t="str" cm="1">
        <f t="array" ref="FP338">_xlfn.IFS(FF338="", "No Data", FF338&lt;0, "Negative/Future", FF338=0, "Zero Days", FF338&lt;=3, "&lt; 3 Months", FF338&lt;=6, "3 to 6 Months", FF338&lt;=9, "6 to 9 Months", FF338&lt;=12, "9 to 12 Months", FF338&lt;=15, "12 to 15 Months", FF338&lt;=18, "15 to 18 Months", FF338&lt;=24, "18 to 24 Months", FF338&gt;24, "&gt; 24 Months")</f>
        <v>No Data</v>
      </c>
      <c r="FQ338" s="29" t="s">
        <v>866</v>
      </c>
      <c r="FR338" s="29">
        <v>9334678672</v>
      </c>
      <c r="FS338" s="38" t="str">
        <f>VLOOKUP(_xlfn.XLOOKUP(B338,[1]MDA_Assets!D:D,[1]MDA_Assets!I:I,"",0),[1]Validation!$B$1:$C$8,2,0)</f>
        <v>B</v>
      </c>
      <c r="FT338" s="38" t="s">
        <v>202</v>
      </c>
      <c r="FU338" s="31" t="str">
        <f>_xlfn.XLOOKUP(B338,[1]MDA_Assets!D:D,[1]MDA_Assets!X:X,"",0)</f>
        <v>Yes</v>
      </c>
      <c r="FV338" s="39">
        <v>4</v>
      </c>
      <c r="FW338" s="39">
        <v>0</v>
      </c>
      <c r="FX338" s="39">
        <v>0</v>
      </c>
      <c r="FY338" s="39">
        <v>5</v>
      </c>
      <c r="FZ338" s="40">
        <f t="shared" si="250"/>
        <v>46085</v>
      </c>
      <c r="GA338" s="40">
        <f t="shared" si="250"/>
        <v>46085</v>
      </c>
      <c r="GB338" s="40">
        <f t="shared" si="262"/>
        <v>46268</v>
      </c>
      <c r="GC338" s="40">
        <f t="shared" si="263"/>
        <v>46114</v>
      </c>
      <c r="GD338" s="40">
        <f t="shared" si="264"/>
        <v>46479</v>
      </c>
      <c r="GE338" s="40">
        <f t="shared" si="265"/>
        <v>46353</v>
      </c>
      <c r="GF338" s="40" t="str">
        <f t="shared" si="251"/>
        <v/>
      </c>
      <c r="GG338" s="40" t="str">
        <f t="shared" si="251"/>
        <v/>
      </c>
      <c r="GH338" s="40" t="str">
        <f t="shared" si="251"/>
        <v/>
      </c>
      <c r="GI338" s="39">
        <f t="shared" si="289"/>
        <v>0</v>
      </c>
      <c r="GJ338" s="39">
        <f t="shared" si="290"/>
        <v>0</v>
      </c>
      <c r="GK338" s="39">
        <f t="shared" si="291"/>
        <v>0</v>
      </c>
      <c r="GL338" s="39">
        <f t="shared" si="292"/>
        <v>6</v>
      </c>
    </row>
    <row r="339" spans="1:194" x14ac:dyDescent="0.25">
      <c r="A339" s="19">
        <v>374</v>
      </c>
      <c r="B339" s="43" t="s">
        <v>1612</v>
      </c>
      <c r="C339" s="43" t="s">
        <v>186</v>
      </c>
      <c r="D339" s="43" t="s">
        <v>241</v>
      </c>
      <c r="E339" s="43" t="s">
        <v>1578</v>
      </c>
      <c r="F339" s="43" t="s">
        <v>2863</v>
      </c>
      <c r="G339" s="43" t="s">
        <v>190</v>
      </c>
      <c r="H339" s="43" t="s">
        <v>498</v>
      </c>
      <c r="I339" s="43" t="s">
        <v>192</v>
      </c>
      <c r="J339" s="44">
        <f t="shared" si="266"/>
        <v>45254.770833333336</v>
      </c>
      <c r="K339" s="44">
        <v>44890.770833333336</v>
      </c>
      <c r="L339" s="44">
        <v>44855</v>
      </c>
      <c r="M339" s="43" t="s">
        <v>3092</v>
      </c>
      <c r="N339" s="43" t="s">
        <v>3079</v>
      </c>
      <c r="O339" s="44">
        <v>46150.448009259257</v>
      </c>
      <c r="P339" s="43">
        <v>23330</v>
      </c>
      <c r="Q339" s="43">
        <v>22104</v>
      </c>
      <c r="R339" s="43">
        <v>1225</v>
      </c>
      <c r="S339" s="43" t="s">
        <v>206</v>
      </c>
      <c r="T339" s="44">
        <v>46057.770833333336</v>
      </c>
      <c r="U339" s="44">
        <v>46057.770833333336</v>
      </c>
      <c r="V339" s="44">
        <v>46057.770833333336</v>
      </c>
      <c r="W339" s="44">
        <v>46057.770833333336</v>
      </c>
      <c r="X339" s="44">
        <v>45828.770833333336</v>
      </c>
      <c r="Y339" s="44">
        <v>45583.770833333336</v>
      </c>
      <c r="Z339" s="43" t="s">
        <v>199</v>
      </c>
      <c r="AA339" s="43"/>
      <c r="AB339" s="44">
        <v>46057.770833333336</v>
      </c>
      <c r="AC339" s="44">
        <v>46057.770833333336</v>
      </c>
      <c r="AD339" s="43"/>
      <c r="AE339" s="43">
        <v>8</v>
      </c>
      <c r="AF339" s="43" t="s">
        <v>3093</v>
      </c>
      <c r="AG339" s="43" t="s">
        <v>3093</v>
      </c>
      <c r="AH339" s="43" t="s">
        <v>3094</v>
      </c>
      <c r="AI339" s="43" t="s">
        <v>3095</v>
      </c>
      <c r="AJ339" s="43" t="s">
        <v>3096</v>
      </c>
      <c r="AK339" s="43" t="s">
        <v>3097</v>
      </c>
      <c r="AL339" s="45">
        <v>46147</v>
      </c>
      <c r="AM339" s="45">
        <v>46147</v>
      </c>
      <c r="AN339" s="45">
        <v>46150</v>
      </c>
      <c r="AO339" s="45">
        <v>46150</v>
      </c>
      <c r="AP339" s="46">
        <v>46085</v>
      </c>
      <c r="AQ339" s="49">
        <v>46193</v>
      </c>
      <c r="AR339" s="47">
        <v>46422</v>
      </c>
      <c r="AS339" s="47">
        <v>46422</v>
      </c>
      <c r="AT339" s="48"/>
      <c r="AU339" s="43">
        <v>1</v>
      </c>
      <c r="AV339" s="43">
        <v>1</v>
      </c>
      <c r="AW339" s="43">
        <v>1</v>
      </c>
      <c r="AX339" s="51" t="s">
        <v>815</v>
      </c>
      <c r="AY339" s="51" t="s">
        <v>211</v>
      </c>
      <c r="AZ339" s="51" t="s">
        <v>198</v>
      </c>
      <c r="BA339" s="20">
        <f t="shared" ca="1" si="257"/>
        <v>1</v>
      </c>
      <c r="BB339" s="20">
        <f t="shared" ca="1" si="257"/>
        <v>1</v>
      </c>
      <c r="BC339" s="20">
        <f t="shared" ca="1" si="257"/>
        <v>1</v>
      </c>
      <c r="BD339" s="20">
        <f t="shared" ca="1" si="254"/>
        <v>1</v>
      </c>
      <c r="BE339" s="20">
        <f t="shared" ca="1" si="254"/>
        <v>1</v>
      </c>
      <c r="BF339" s="20">
        <f t="shared" ca="1" si="254"/>
        <v>1</v>
      </c>
      <c r="BG339" s="21">
        <f t="shared" ca="1" si="254"/>
        <v>0</v>
      </c>
      <c r="BH339" s="21">
        <f t="shared" ca="1" si="254"/>
        <v>0</v>
      </c>
      <c r="BI339" s="21" t="str">
        <f t="shared" ca="1" si="254"/>
        <v/>
      </c>
      <c r="BJ339" s="22">
        <f t="shared" ca="1" si="267"/>
        <v>6</v>
      </c>
      <c r="BK339" s="21">
        <f t="shared" si="268"/>
        <v>4</v>
      </c>
      <c r="BL339" s="22">
        <f t="shared" ca="1" si="269"/>
        <v>23432</v>
      </c>
      <c r="BM339" s="22">
        <f t="shared" ca="1" si="270"/>
        <v>22260</v>
      </c>
      <c r="BN339" s="23">
        <f t="shared" ca="1" si="271"/>
        <v>1172</v>
      </c>
      <c r="BO339" s="24">
        <f t="shared" ca="1" si="272"/>
        <v>102</v>
      </c>
      <c r="BP339" s="51" t="str">
        <f>_xlfn.XLOOKUP(E339,[1]Validation!E:E,[1]Validation!F:F,"")</f>
        <v>EG11</v>
      </c>
      <c r="BQ339" s="51" t="str">
        <f>_xlfn.XLOOKUP(BP339,[1]Validation!F:F,[1]Validation!G:G,"")</f>
        <v>EG11 to EG22</v>
      </c>
      <c r="BR339" s="52" t="str">
        <f>VLOOKUP(G339,[1]Validation!$B$1:$C$9,2,0)</f>
        <v>B</v>
      </c>
      <c r="BS339" s="51">
        <f t="shared" ca="1" si="273"/>
        <v>42</v>
      </c>
      <c r="BT339" s="53">
        <f>_xlfn.XLOOKUP(B339,'[2]1. All Calls'!$R:$R,'[2]1. All Calls'!$A:$A,"",0)</f>
        <v>46153.273287037002</v>
      </c>
      <c r="BU339" s="51" t="str">
        <f>_xlfn.XLOOKUP(B339,'[2]1. All Calls'!$R:$R,'[2]1. All Calls'!$F:$F,"",0)</f>
        <v>CC-02075272</v>
      </c>
      <c r="BV339" s="51" t="str">
        <f>_xlfn.XLOOKUP(B339,'[2]1. All Calls'!$R:$R,'[2]1. All Calls'!$J:$J,"",0)</f>
        <v>Schedule Service - AMC</v>
      </c>
      <c r="BW339" s="53">
        <f>_xlfn.XLOOKUP(B339,'[2]Sch Calls'!$R:$R,'[2]Sch Calls'!$A:$A,"",0)</f>
        <v>46058.758946759299</v>
      </c>
      <c r="BX339" s="51">
        <f>_xlfn.XLOOKUP(B339,'[2]Sch Calls'!$R:$R,'[2]Sch Calls'!$B:$B,"",0)</f>
        <v>21799</v>
      </c>
      <c r="BY339" s="51" t="str">
        <f t="shared" si="247"/>
        <v>04-Aug-26</v>
      </c>
      <c r="BZ339" s="51" t="str">
        <f t="shared" si="247"/>
        <v>04-Aug-26</v>
      </c>
      <c r="CA339" s="51" t="str">
        <f t="shared" si="274"/>
        <v>07-Nov-26</v>
      </c>
      <c r="CB339" s="51" t="str">
        <f t="shared" si="275"/>
        <v>05-Aug-27</v>
      </c>
      <c r="CC339" s="51" t="str">
        <f t="shared" si="276"/>
        <v>19-Oct-26</v>
      </c>
      <c r="CD339" s="51" t="str">
        <f t="shared" si="277"/>
        <v>21-Jun-26</v>
      </c>
      <c r="CE339" s="51">
        <f t="shared" ca="1" si="248"/>
        <v>118</v>
      </c>
      <c r="CF339" s="51">
        <f t="shared" ca="1" si="248"/>
        <v>118</v>
      </c>
      <c r="CG339" s="51">
        <f t="shared" ca="1" si="278"/>
        <v>118</v>
      </c>
      <c r="CH339" s="51">
        <f t="shared" ca="1" si="279"/>
        <v>118</v>
      </c>
      <c r="CI339" s="51">
        <f t="shared" ca="1" si="280"/>
        <v>592</v>
      </c>
      <c r="CJ339" s="51">
        <f t="shared" ca="1" si="281"/>
        <v>347</v>
      </c>
      <c r="CK339" s="51">
        <f t="shared" ca="1" si="258"/>
        <v>472</v>
      </c>
      <c r="CL339" s="51">
        <f t="shared" ca="1" si="258"/>
        <v>472</v>
      </c>
      <c r="CM339" s="51">
        <f t="shared" ca="1" si="258"/>
        <v>472</v>
      </c>
      <c r="CN339" s="51">
        <f t="shared" ca="1" si="258"/>
        <v>472</v>
      </c>
      <c r="CO339" s="51">
        <f t="shared" ca="1" si="258"/>
        <v>2368</v>
      </c>
      <c r="CP339" s="51">
        <f t="shared" ca="1" si="258"/>
        <v>1388</v>
      </c>
      <c r="CQ339" s="51">
        <f t="shared" ca="1" si="259"/>
        <v>-503</v>
      </c>
      <c r="CR339" s="51">
        <f t="shared" ca="1" si="259"/>
        <v>-503</v>
      </c>
      <c r="CS339" s="51">
        <f t="shared" ca="1" si="259"/>
        <v>-474</v>
      </c>
      <c r="CT339" s="51">
        <f t="shared" ca="1" si="259"/>
        <v>-474</v>
      </c>
      <c r="CU339" s="51">
        <f t="shared" ca="1" si="259"/>
        <v>-2890</v>
      </c>
      <c r="CV339" s="54">
        <f t="shared" ca="1" si="259"/>
        <v>-864</v>
      </c>
      <c r="CW339" s="25" t="s">
        <v>195</v>
      </c>
      <c r="CX339" s="55">
        <v>0.96</v>
      </c>
      <c r="CY339" s="55"/>
      <c r="CZ339" s="26">
        <v>0</v>
      </c>
      <c r="DA339" s="26">
        <v>0</v>
      </c>
      <c r="DB339" s="26">
        <v>0</v>
      </c>
      <c r="DC339" s="26">
        <v>0</v>
      </c>
      <c r="DD339" s="26">
        <v>0</v>
      </c>
      <c r="DE339" s="26">
        <v>0</v>
      </c>
      <c r="DF339" s="26">
        <v>0</v>
      </c>
      <c r="DG339" s="26">
        <v>0</v>
      </c>
      <c r="DH339" s="26">
        <v>0</v>
      </c>
      <c r="DI339" s="26">
        <v>0</v>
      </c>
      <c r="DJ339" s="26">
        <v>0</v>
      </c>
      <c r="DK339" s="26">
        <v>0</v>
      </c>
      <c r="DL339" s="27">
        <f t="shared" si="282"/>
        <v>46228.273287037002</v>
      </c>
      <c r="DM339" s="28">
        <f t="shared" ca="1" si="283"/>
        <v>0</v>
      </c>
      <c r="DN339" s="56">
        <f>_xlfn.XLOOKUP(B339,'[2]1. All Calls'!$R:$R,'[2]1. All Calls'!$A:$A,"",0)</f>
        <v>46153.273287037002</v>
      </c>
      <c r="DO339" s="57" t="str">
        <f ca="1">VLOOKUP(DM339,[1]Validation!$B$20:$C$25,2,0)</f>
        <v>Within 3 months</v>
      </c>
      <c r="DP339" s="58" t="str">
        <f>_xlfn.XLOOKUP(B339,'[1]Active AMCs- Dealer'!E:E,'[1]Active AMCs- Dealer'!L:L,"Not in AMC",0)</f>
        <v>AMC</v>
      </c>
      <c r="DQ339" s="58"/>
      <c r="DR339" s="29" t="str">
        <f>_xlfn.XLOOKUP(B339,'[2]1. All Calls'!$R:$R,'[2]1. All Calls'!$F:$F,"",0)</f>
        <v>CC-02075272</v>
      </c>
      <c r="DS339" s="29" t="str">
        <f>_xlfn.XLOOKUP(B339,'[2]1. All Calls'!$R:$R,'[2]1. All Calls'!$AB:$AB,"",0)</f>
        <v>AMC visit carried out</v>
      </c>
      <c r="DT339" s="30">
        <f>_xlfn.XLOOKUP(DR339,'[2]1. All Calls'!$F:$F,'[2]1. All Calls'!$A:$A,"",0)</f>
        <v>46153.273287037002</v>
      </c>
      <c r="DU339" s="31">
        <f>_xlfn.XLOOKUP(DR339,'[2]1. All Calls'!$F:$F,'[2]1. All Calls'!$B:$B,"",0)</f>
        <v>23330</v>
      </c>
      <c r="DV339" s="31">
        <f>_xlfn.XLOOKUP(B339,[1]MDA_Assets!D:D,[1]MDA_Assets!N:N,"",0)</f>
        <v>22107</v>
      </c>
      <c r="DW339" s="31">
        <f>_xlfn.XLOOKUP(B339,[1]MDA_Assets!D:D,[1]MDA_Assets!O:O,"",0)</f>
        <v>1225</v>
      </c>
      <c r="DX339" s="32" t="str">
        <f>_xlfn.XLOOKUP(B339,[1]MDA_Assets!D:D,[1]MDA_Assets!Q:Q,"",0)</f>
        <v>XD</v>
      </c>
      <c r="DY339" s="33">
        <f>_xlfn.XLOOKUP(B339,[1]MDA_Assets!D:D,[1]MDA_Assets!R:R,"",0)</f>
        <v>46058</v>
      </c>
      <c r="DZ339" s="33">
        <f>_xlfn.XLOOKUP(B339,[1]MDA_Assets!D:D,[1]MDA_Assets!S:S,"",0)</f>
        <v>46058</v>
      </c>
      <c r="EA339" s="33">
        <f>_xlfn.XLOOKUP(B339,[1]MDA_Assets!D:D,[1]MDA_Assets!T:T,"",0)</f>
        <v>46058</v>
      </c>
      <c r="EB339" s="33">
        <f>_xlfn.XLOOKUP(B339,[1]MDA_Assets!D:D,[1]MDA_Assets!U:U,"",0)</f>
        <v>46058</v>
      </c>
      <c r="EC339" s="33">
        <f>_xlfn.XLOOKUP(B339,[1]MDA_Assets!D:D,[1]MDA_Assets!V:V,"",0)</f>
        <v>46058</v>
      </c>
      <c r="ED339" s="33">
        <f>_xlfn.XLOOKUP(B339,[1]MDA_Assets!D:D,[1]MDA_Assets!W:W,"",0)</f>
        <v>46058</v>
      </c>
      <c r="EE339" s="32" t="str">
        <f>_xlfn.XLOOKUP(B339,[1]MDA_Assets!D:D,[1]MDA_Assets!X:X,"",0)</f>
        <v>Yes</v>
      </c>
      <c r="EF339" s="33">
        <f>_xlfn.XLOOKUP(B339,[1]MDA_Assets!D:D,[1]MDA_Assets!Y:Y,"",0)</f>
        <v>46058</v>
      </c>
      <c r="EG339" s="33">
        <f>_xlfn.XLOOKUP(B339,[1]MDA_Assets!D:D,[1]MDA_Assets!Z:Z,"",0)</f>
        <v>46058</v>
      </c>
      <c r="EH339" s="33">
        <f>_xlfn.XLOOKUP(B339,[1]MDA_Assets!D:D,[1]MDA_Assets!AA:AA,"",0)</f>
        <v>46058</v>
      </c>
      <c r="EI339" s="34">
        <v>4</v>
      </c>
      <c r="EJ339" s="35" t="str">
        <f>_xlfn.XLOOKUP(B339,[1]MDA_Assets!D:D,[1]MDA_Assets!AB:AB,"",0)</f>
        <v>1110</v>
      </c>
      <c r="EK339" s="35" t="str">
        <f>_xlfn.XLOOKUP(B339,[1]MDA_Assets!D:D,[1]MDA_Assets!AC:AC,"",0)</f>
        <v>1110</v>
      </c>
      <c r="EL339" s="35" t="str">
        <f>_xlfn.XLOOKUP(B339,[1]MDA_Assets!D:D,[1]MDA_Assets!AD:AD,"",0)</f>
        <v>1139</v>
      </c>
      <c r="EM339" s="35" t="str">
        <f>_xlfn.XLOOKUP(B339,[1]MDA_Assets!D:D,[1]MDA_Assets!AE:AE,"",0)</f>
        <v>1239</v>
      </c>
      <c r="EN339" s="35" t="str">
        <f>_xlfn.XLOOKUP(B339,[1]MDA_Assets!D:D,[1]MDA_Assets!AF:AF,"",0)</f>
        <v>619</v>
      </c>
      <c r="EO339" s="35" t="str">
        <f>_xlfn.XLOOKUP(B339,[1]MDA_Assets!D:D,[1]MDA_Assets!AG:AG,"",0)</f>
        <v>1665</v>
      </c>
      <c r="EP339" s="36">
        <f t="shared" si="249"/>
        <v>90</v>
      </c>
      <c r="EQ339" s="36">
        <f t="shared" si="249"/>
        <v>90</v>
      </c>
      <c r="ER339" s="36">
        <f t="shared" si="284"/>
        <v>93</v>
      </c>
      <c r="ES339" s="36">
        <f t="shared" si="285"/>
        <v>93</v>
      </c>
      <c r="ET339" s="36">
        <f t="shared" si="286"/>
        <v>502</v>
      </c>
      <c r="EU339" s="36">
        <f t="shared" si="287"/>
        <v>365</v>
      </c>
      <c r="EV339" s="36">
        <f t="shared" si="288"/>
        <v>365</v>
      </c>
      <c r="EW339" s="36" t="str">
        <f t="shared" si="260"/>
        <v/>
      </c>
      <c r="EX339" s="36">
        <f t="shared" si="261"/>
        <v>365</v>
      </c>
      <c r="EY339" s="36">
        <f t="shared" si="253"/>
        <v>2.9099999999999997</v>
      </c>
      <c r="EZ339" s="36">
        <f t="shared" si="253"/>
        <v>2.9099999999999997</v>
      </c>
      <c r="FA339" s="36">
        <f t="shared" si="253"/>
        <v>3</v>
      </c>
      <c r="FB339" s="36">
        <f t="shared" si="253"/>
        <v>3</v>
      </c>
      <c r="FC339" s="36">
        <f t="shared" si="253"/>
        <v>16.200000000000003</v>
      </c>
      <c r="FD339" s="36">
        <f t="shared" si="253"/>
        <v>11.78</v>
      </c>
      <c r="FE339" s="36">
        <f t="shared" si="252"/>
        <v>11.78</v>
      </c>
      <c r="FF339" s="36" t="str">
        <f t="shared" si="252"/>
        <v/>
      </c>
      <c r="FG339" s="36">
        <f t="shared" si="252"/>
        <v>11.78</v>
      </c>
      <c r="FH339" s="37" t="str" cm="1">
        <f t="array" ref="FH339">_xlfn.IFS(EY339="", "No Data", EY339&lt;0, "Negative/Future", EY339=0, "Zero Days", EY339&lt;=3, "&lt; 3 Months", EY339&lt;=6, "3 to 6 Months", EY339&lt;=9, "6 to 9 Months", EY339&lt;=12, "9 to 12 Months", EY339&lt;=15, "12 to 15 Months", EY339&lt;=18, "15 to 18 Months", EY339&lt;=24, "18 to 24 Months", EY339&gt;24, "&gt; 24 Months")</f>
        <v>&lt; 3 Months</v>
      </c>
      <c r="FI339" s="37" t="str" cm="1">
        <f t="array" ref="FI339">_xlfn.IFS(EZ339="", "No Data", EZ339&lt;0, "Negative/Future", EZ339=0, "Zero Days", EZ339&lt;=3, "&lt; 3 Months", EZ339&lt;=6, "3 to 6 Months", EZ339&lt;=9, "6 to 9 Months", EZ339&lt;=12, "9 to 12 Months", EZ339&lt;=15, "12 to 15 Months", EZ339&lt;=18, "15 to 18 Months", EZ339&lt;=24, "18 to 24 Months", EZ339&gt;24, "&gt; 24 Months")</f>
        <v>&lt; 3 Months</v>
      </c>
      <c r="FJ339" s="37" t="str" cm="1">
        <f t="array" ref="FJ339">_xlfn.IFS(FA339="", "No Data", FA339&lt;0, "Negative/Future", FA339=0, "Zero Days", FA339&lt;=3, "&lt; 3 Months", FA339&lt;=6, "3 to 6 Months", FA339&lt;=9, "6 to 9 Months", FA339&lt;=12, "9 to 12 Months", FA339&lt;=15, "12 to 15 Months", FA339&lt;=18, "15 to 18 Months", FA339&lt;=24, "18 to 24 Months", FA339&gt;24, "&gt; 24 Months")</f>
        <v>&lt; 3 Months</v>
      </c>
      <c r="FK339" s="37" t="str" cm="1">
        <f t="array" ref="FK339">_xlfn.IFS(FB339="", "No Data", FB339&lt;0, "Negative/Future", FB339=0, "Zero Days", FB339&lt;=3, "&lt; 3 Months", FB339&lt;=6, "3 to 6 Months", FB339&lt;=9, "6 to 9 Months", FB339&lt;=12, "9 to 12 Months", FB339&lt;=15, "12 to 15 Months", FB339&lt;=18, "15 to 18 Months", FB339&lt;=24, "18 to 24 Months", FB339&gt;24, "&gt; 24 Months")</f>
        <v>&lt; 3 Months</v>
      </c>
      <c r="FL339" s="37" t="str" cm="1">
        <f t="array" ref="FL339">_xlfn.IFS(FC339="", "No Data", FC339&lt;0, "Negative/Future", FC339=0, "Zero Days", FC339&lt;=3, "&lt; 3 Months", FC339&lt;=6, "3 to 6 Months", FC339&lt;=9, "6 to 9 Months", FC339&lt;=12, "9 to 12 Months", FC339&lt;=15, "12 to 15 Months", FC339&lt;=18, "15 to 18 Months", FC339&lt;=24, "18 to 24 Months", FC339&gt;24, "&gt; 24 Months")</f>
        <v>15 to 18 Months</v>
      </c>
      <c r="FM339" s="37" t="str" cm="1">
        <f t="array" ref="FM339">_xlfn.IFS(FD339="", "No Data", FD339&lt;0, "Negative/Future", FD339=0, "Zero Days", FD339&lt;=3, "&lt; 3 Months", FD339&lt;=6, "3 to 6 Months", FD339&lt;=9, "6 to 9 Months", FD339&lt;=12, "9 to 12 Months", FD339&lt;=15, "12 to 15 Months", FD339&lt;=18, "15 to 18 Months", FD339&lt;=24, "18 to 24 Months", FD339&gt;24, "&gt; 24 Months")</f>
        <v>9 to 12 Months</v>
      </c>
      <c r="FN339" s="37" t="str" cm="1">
        <f t="array" ref="FN339">_xlfn.IFS(FE339="", "No Data", FE339&lt;0, "Negative/Future", FE339=0, "Zero Days", FE339&lt;=3, "&lt; 3 Months", FE339&lt;=6, "3 to 6 Months", FE339&lt;=9, "6 to 9 Months", FE339&lt;=12, "9 to 12 Months", FE339&lt;=15, "12 to 15 Months", FE339&lt;=18, "15 to 18 Months", FE339&lt;=24, "18 to 24 Months", FE339&gt;24, "&gt; 24 Months")</f>
        <v>9 to 12 Months</v>
      </c>
      <c r="FO339" s="37" t="str" cm="1">
        <f t="array" ref="FO339">_xlfn.IFS(FG339="", "No Data", FG339&lt;0, "Negative/Future", FG339=0, "Zero Days", FG339&lt;=3, "&lt; 3 Months", FG339&lt;=6, "3 to 6 Months", FG339&lt;=9, "6 to 9 Months", FG339&lt;=12, "9 to 12 Months", FG339&lt;=15, "12 to 15 Months", FG339&lt;=18, "15 to 18 Months", FG339&lt;=24, "18 to 24 Months", FG339&gt;24, "&gt; 24 Months")</f>
        <v>9 to 12 Months</v>
      </c>
      <c r="FP339" s="37" t="str" cm="1">
        <f t="array" ref="FP339">_xlfn.IFS(FF339="", "No Data", FF339&lt;0, "Negative/Future", FF339=0, "Zero Days", FF339&lt;=3, "&lt; 3 Months", FF339&lt;=6, "3 to 6 Months", FF339&lt;=9, "6 to 9 Months", FF339&lt;=12, "9 to 12 Months", FF339&lt;=15, "12 to 15 Months", FF339&lt;=18, "15 to 18 Months", FF339&lt;=24, "18 to 24 Months", FF339&gt;24, "&gt; 24 Months")</f>
        <v>No Data</v>
      </c>
      <c r="FQ339" s="29" t="s">
        <v>1298</v>
      </c>
      <c r="FR339" s="29">
        <v>9110012919</v>
      </c>
      <c r="FS339" s="38" t="str">
        <f>VLOOKUP(_xlfn.XLOOKUP(B339,[1]MDA_Assets!D:D,[1]MDA_Assets!I:I,"",0),[1]Validation!$B$1:$C$8,2,0)</f>
        <v>B</v>
      </c>
      <c r="FT339" s="38" t="s">
        <v>202</v>
      </c>
      <c r="FU339" s="31" t="str">
        <f>_xlfn.XLOOKUP(B339,[1]MDA_Assets!D:D,[1]MDA_Assets!X:X,"",0)</f>
        <v>Yes</v>
      </c>
      <c r="FV339" s="39">
        <v>1</v>
      </c>
      <c r="FW339" s="39">
        <v>4</v>
      </c>
      <c r="FX339" s="39">
        <v>1</v>
      </c>
      <c r="FY339" s="39">
        <v>3</v>
      </c>
      <c r="FZ339" s="40">
        <f t="shared" si="250"/>
        <v>46148</v>
      </c>
      <c r="GA339" s="40">
        <f t="shared" si="250"/>
        <v>46148</v>
      </c>
      <c r="GB339" s="40">
        <f t="shared" si="262"/>
        <v>46151</v>
      </c>
      <c r="GC339" s="40">
        <f t="shared" si="263"/>
        <v>46151</v>
      </c>
      <c r="GD339" s="40">
        <f t="shared" si="264"/>
        <v>46560</v>
      </c>
      <c r="GE339" s="40">
        <f t="shared" si="265"/>
        <v>46423</v>
      </c>
      <c r="GF339" s="40">
        <f t="shared" si="251"/>
        <v>46423</v>
      </c>
      <c r="GG339" s="40" t="e">
        <f t="shared" si="251"/>
        <v>#VALUE!</v>
      </c>
      <c r="GH339" s="40">
        <f t="shared" si="251"/>
        <v>46423</v>
      </c>
      <c r="GI339" s="39">
        <f t="shared" si="289"/>
        <v>0</v>
      </c>
      <c r="GJ339" s="39">
        <f t="shared" si="290"/>
        <v>0</v>
      </c>
      <c r="GK339" s="39">
        <f t="shared" si="291"/>
        <v>0</v>
      </c>
      <c r="GL339" s="39">
        <f t="shared" si="292"/>
        <v>8</v>
      </c>
    </row>
    <row r="340" spans="1:194" x14ac:dyDescent="0.25">
      <c r="A340" s="19">
        <v>375</v>
      </c>
      <c r="B340" s="43" t="s">
        <v>1613</v>
      </c>
      <c r="C340" s="43" t="s">
        <v>186</v>
      </c>
      <c r="D340" s="43" t="s">
        <v>187</v>
      </c>
      <c r="E340" s="43" t="s">
        <v>2092</v>
      </c>
      <c r="F340" s="43" t="s">
        <v>1582</v>
      </c>
      <c r="G340" s="43" t="s">
        <v>243</v>
      </c>
      <c r="H340" s="43" t="s">
        <v>291</v>
      </c>
      <c r="I340" s="43" t="s">
        <v>192</v>
      </c>
      <c r="J340" s="44">
        <f t="shared" si="266"/>
        <v>45364.770833333336</v>
      </c>
      <c r="K340" s="44">
        <v>45000.770833333336</v>
      </c>
      <c r="L340" s="44">
        <v>44830</v>
      </c>
      <c r="M340" s="43" t="s">
        <v>2479</v>
      </c>
      <c r="N340" s="43" t="s">
        <v>193</v>
      </c>
      <c r="O340" s="44">
        <v>46052.857939814814</v>
      </c>
      <c r="P340" s="43">
        <v>14226</v>
      </c>
      <c r="Q340" s="43">
        <v>12234</v>
      </c>
      <c r="R340" s="43">
        <v>1992</v>
      </c>
      <c r="S340" s="43" t="s">
        <v>194</v>
      </c>
      <c r="T340" s="44">
        <v>45816.770833333336</v>
      </c>
      <c r="U340" s="44">
        <v>45816.770833333336</v>
      </c>
      <c r="V340" s="44">
        <v>45979.770833333336</v>
      </c>
      <c r="W340" s="44">
        <v>45816.770833333336</v>
      </c>
      <c r="X340" s="44">
        <v>45366.770833333336</v>
      </c>
      <c r="Y340" s="44">
        <v>45509.770833333336</v>
      </c>
      <c r="Z340" s="43" t="s">
        <v>199</v>
      </c>
      <c r="AA340" s="43"/>
      <c r="AB340" s="43"/>
      <c r="AC340" s="43"/>
      <c r="AD340" s="43"/>
      <c r="AE340" s="43">
        <v>2</v>
      </c>
      <c r="AF340" s="43" t="s">
        <v>2480</v>
      </c>
      <c r="AG340" s="43" t="s">
        <v>2481</v>
      </c>
      <c r="AH340" s="43" t="s">
        <v>2482</v>
      </c>
      <c r="AI340" s="43" t="s">
        <v>2482</v>
      </c>
      <c r="AJ340" s="43" t="s">
        <v>599</v>
      </c>
      <c r="AK340" s="43" t="s">
        <v>2483</v>
      </c>
      <c r="AL340" s="49">
        <v>46181</v>
      </c>
      <c r="AM340" s="45">
        <v>46159</v>
      </c>
      <c r="AN340" s="47">
        <v>46546</v>
      </c>
      <c r="AO340" s="47">
        <v>46546</v>
      </c>
      <c r="AP340" s="47">
        <v>46239</v>
      </c>
      <c r="AQ340" s="46">
        <v>45731</v>
      </c>
      <c r="AR340" s="48"/>
      <c r="AS340" s="48"/>
      <c r="AT340" s="48"/>
      <c r="AU340" s="43">
        <v>1</v>
      </c>
      <c r="AV340" s="43">
        <v>1</v>
      </c>
      <c r="AW340" s="43">
        <v>1</v>
      </c>
      <c r="AX340" s="51" t="s">
        <v>309</v>
      </c>
      <c r="AY340" s="51" t="s">
        <v>3527</v>
      </c>
      <c r="AZ340" s="51" t="s">
        <v>198</v>
      </c>
      <c r="BA340" s="20">
        <f t="shared" ca="1" si="257"/>
        <v>1</v>
      </c>
      <c r="BB340" s="20">
        <f t="shared" ca="1" si="257"/>
        <v>1</v>
      </c>
      <c r="BC340" s="20">
        <f t="shared" ca="1" si="257"/>
        <v>0</v>
      </c>
      <c r="BD340" s="20">
        <f t="shared" ca="1" si="254"/>
        <v>0</v>
      </c>
      <c r="BE340" s="20">
        <f t="shared" ca="1" si="254"/>
        <v>0</v>
      </c>
      <c r="BF340" s="20">
        <f t="shared" ca="1" si="254"/>
        <v>1</v>
      </c>
      <c r="BG340" s="21" t="str">
        <f t="shared" ca="1" si="254"/>
        <v/>
      </c>
      <c r="BH340" s="21" t="str">
        <f t="shared" ca="1" si="254"/>
        <v/>
      </c>
      <c r="BI340" s="21" t="str">
        <f t="shared" ca="1" si="254"/>
        <v/>
      </c>
      <c r="BJ340" s="22">
        <f t="shared" ca="1" si="267"/>
        <v>3</v>
      </c>
      <c r="BK340" s="21">
        <f t="shared" si="268"/>
        <v>2</v>
      </c>
      <c r="BL340" s="22">
        <f t="shared" ca="1" si="269"/>
        <v>14472</v>
      </c>
      <c r="BM340" s="22">
        <f t="shared" ca="1" si="270"/>
        <v>12446</v>
      </c>
      <c r="BN340" s="23">
        <f t="shared" ca="1" si="271"/>
        <v>2026</v>
      </c>
      <c r="BO340" s="24">
        <f t="shared" ca="1" si="272"/>
        <v>246</v>
      </c>
      <c r="BP340" s="51" t="str">
        <f>_xlfn.XLOOKUP(E340,[1]Validation!E:E,[1]Validation!F:F,"")</f>
        <v>EG37</v>
      </c>
      <c r="BQ340" s="51" t="str">
        <f>_xlfn.XLOOKUP(BP340,[1]Validation!F:F,[1]Validation!G:G,"")</f>
        <v>EG30 to EG45</v>
      </c>
      <c r="BR340" s="52" t="str">
        <f>VLOOKUP(G340,[1]Validation!$B$1:$C$9,2,0)</f>
        <v>A</v>
      </c>
      <c r="BS340" s="51">
        <f t="shared" ca="1" si="273"/>
        <v>39</v>
      </c>
      <c r="BT340" s="53">
        <f>_xlfn.XLOOKUP(B340,'[2]1. All Calls'!$R:$R,'[2]1. All Calls'!$A:$A,"",0)</f>
        <v>46053.086469907401</v>
      </c>
      <c r="BU340" s="51" t="str">
        <f>_xlfn.XLOOKUP(B340,'[2]1. All Calls'!$R:$R,'[2]1. All Calls'!$F:$F,"",0)</f>
        <v>CC-01959451</v>
      </c>
      <c r="BV340" s="51" t="str">
        <f>_xlfn.XLOOKUP(B340,'[2]1. All Calls'!$R:$R,'[2]1. All Calls'!$J:$J,"",0)</f>
        <v>Sales Call</v>
      </c>
      <c r="BW340" s="53">
        <f>_xlfn.XLOOKUP(B340,'[2]Sch Calls'!$R:$R,'[2]Sch Calls'!$A:$A,"",0)</f>
        <v>45980.559189814798</v>
      </c>
      <c r="BX340" s="51">
        <f>_xlfn.XLOOKUP(B340,'[2]Sch Calls'!$R:$R,'[2]Sch Calls'!$B:$B,"",0)</f>
        <v>14080</v>
      </c>
      <c r="BY340" s="51" t="str">
        <f t="shared" si="247"/>
        <v>06-Dec-25</v>
      </c>
      <c r="BZ340" s="51" t="str">
        <f t="shared" si="247"/>
        <v>18-May-26</v>
      </c>
      <c r="CA340" s="51" t="str">
        <f t="shared" si="274"/>
        <v>11-Mar-26</v>
      </c>
      <c r="CB340" s="51" t="str">
        <f t="shared" si="275"/>
        <v>07-Dec-26</v>
      </c>
      <c r="CC340" s="51" t="str">
        <f t="shared" si="276"/>
        <v>06-Aug-26</v>
      </c>
      <c r="CD340" s="51" t="str">
        <f t="shared" si="277"/>
        <v>16-Mar-25</v>
      </c>
      <c r="CE340" s="51">
        <f t="shared" ca="1" si="248"/>
        <v>359</v>
      </c>
      <c r="CF340" s="51">
        <f t="shared" ca="1" si="248"/>
        <v>196</v>
      </c>
      <c r="CG340" s="51">
        <f t="shared" ca="1" si="278"/>
        <v>359</v>
      </c>
      <c r="CH340" s="51">
        <f t="shared" ca="1" si="279"/>
        <v>359</v>
      </c>
      <c r="CI340" s="51">
        <f t="shared" ca="1" si="280"/>
        <v>666</v>
      </c>
      <c r="CJ340" s="51">
        <f t="shared" ca="1" si="281"/>
        <v>809</v>
      </c>
      <c r="CK340" s="51">
        <f t="shared" ca="1" si="258"/>
        <v>718</v>
      </c>
      <c r="CL340" s="51">
        <f t="shared" ca="1" si="258"/>
        <v>392</v>
      </c>
      <c r="CM340" s="51">
        <f t="shared" ca="1" si="258"/>
        <v>718</v>
      </c>
      <c r="CN340" s="51">
        <f t="shared" ca="1" si="258"/>
        <v>718</v>
      </c>
      <c r="CO340" s="51">
        <f t="shared" ca="1" si="258"/>
        <v>1332</v>
      </c>
      <c r="CP340" s="51">
        <f t="shared" ca="1" si="258"/>
        <v>1618</v>
      </c>
      <c r="CQ340" s="51">
        <f t="shared" ca="1" si="259"/>
        <v>-65</v>
      </c>
      <c r="CR340" s="51">
        <f t="shared" ca="1" si="259"/>
        <v>1462</v>
      </c>
      <c r="CS340" s="51">
        <f t="shared" ca="1" si="259"/>
        <v>3028</v>
      </c>
      <c r="CT340" s="51">
        <f t="shared" ca="1" si="259"/>
        <v>3028</v>
      </c>
      <c r="CU340" s="51">
        <f t="shared" ca="1" si="259"/>
        <v>946</v>
      </c>
      <c r="CV340" s="54">
        <f t="shared" ca="1" si="259"/>
        <v>-1340</v>
      </c>
      <c r="CW340" s="25" t="s">
        <v>212</v>
      </c>
      <c r="CX340" s="55">
        <v>0.86</v>
      </c>
      <c r="CY340" s="55"/>
      <c r="CZ340" s="26">
        <v>0</v>
      </c>
      <c r="DA340" s="26">
        <v>0</v>
      </c>
      <c r="DB340" s="26">
        <v>0</v>
      </c>
      <c r="DC340" s="26">
        <v>0</v>
      </c>
      <c r="DD340" s="26">
        <v>0</v>
      </c>
      <c r="DE340" s="26">
        <v>0</v>
      </c>
      <c r="DF340" s="26">
        <v>0</v>
      </c>
      <c r="DG340" s="26">
        <v>0</v>
      </c>
      <c r="DH340" s="26">
        <v>0</v>
      </c>
      <c r="DI340" s="26">
        <v>0</v>
      </c>
      <c r="DJ340" s="26">
        <v>0</v>
      </c>
      <c r="DK340" s="26">
        <v>0</v>
      </c>
      <c r="DL340" s="27">
        <f t="shared" si="282"/>
        <v>46128.086469907401</v>
      </c>
      <c r="DM340" s="28">
        <f t="shared" ca="1" si="283"/>
        <v>1</v>
      </c>
      <c r="DN340" s="56">
        <f>_xlfn.XLOOKUP(B340,'[2]1. All Calls'!$R:$R,'[2]1. All Calls'!$A:$A,"",0)</f>
        <v>46053.086469907401</v>
      </c>
      <c r="DO340" s="57" t="str">
        <f ca="1">VLOOKUP(DM340,[1]Validation!$B$20:$C$25,2,0)</f>
        <v>Above 3 months</v>
      </c>
      <c r="DP340" s="58" t="str">
        <f>_xlfn.XLOOKUP(B340,'[1]Active AMCs- Dealer'!E:E,'[1]Active AMCs- Dealer'!L:L,"Not in AMC",0)</f>
        <v>Expired</v>
      </c>
      <c r="DQ340" s="50" t="s">
        <v>238</v>
      </c>
      <c r="DR340" s="29" t="str">
        <f>_xlfn.XLOOKUP(B340,'[2]1. All Calls'!$R:$R,'[2]1. All Calls'!$F:$F,"",0)</f>
        <v>CC-01959451</v>
      </c>
      <c r="DS340" s="29" t="str">
        <f>_xlfn.XLOOKUP(B340,'[2]1. All Calls'!$R:$R,'[2]1. All Calls'!$AB:$AB,"",0)</f>
        <v>Sales call carried out for HMR update</v>
      </c>
      <c r="DT340" s="30">
        <f>_xlfn.XLOOKUP(DR340,'[2]1. All Calls'!$F:$F,'[2]1. All Calls'!$A:$A,"",0)</f>
        <v>46053.086469907401</v>
      </c>
      <c r="DU340" s="31">
        <f>_xlfn.XLOOKUP(DR340,'[2]1. All Calls'!$F:$F,'[2]1. All Calls'!$B:$B,"",0)</f>
        <v>14226</v>
      </c>
      <c r="DV340" s="31">
        <f>_xlfn.XLOOKUP(B340,[1]MDA_Assets!D:D,[1]MDA_Assets!N:N,"",0)</f>
        <v>12234</v>
      </c>
      <c r="DW340" s="31">
        <f>_xlfn.XLOOKUP(B340,[1]MDA_Assets!D:D,[1]MDA_Assets!O:O,"",0)</f>
        <v>1992</v>
      </c>
      <c r="DX340" s="32" t="str">
        <f>_xlfn.XLOOKUP(B340,[1]MDA_Assets!D:D,[1]MDA_Assets!Q:Q,"",0)</f>
        <v>Synthetic</v>
      </c>
      <c r="DY340" s="33">
        <f>_xlfn.XLOOKUP(B340,[1]MDA_Assets!D:D,[1]MDA_Assets!R:R,"",0)</f>
        <v>45817</v>
      </c>
      <c r="DZ340" s="33">
        <f>_xlfn.XLOOKUP(B340,[1]MDA_Assets!D:D,[1]MDA_Assets!S:S,"",0)</f>
        <v>45817</v>
      </c>
      <c r="EA340" s="33">
        <f>_xlfn.XLOOKUP(B340,[1]MDA_Assets!D:D,[1]MDA_Assets!T:T,"",0)</f>
        <v>45980</v>
      </c>
      <c r="EB340" s="33">
        <f>_xlfn.XLOOKUP(B340,[1]MDA_Assets!D:D,[1]MDA_Assets!U:U,"",0)</f>
        <v>45817</v>
      </c>
      <c r="EC340" s="33">
        <f>_xlfn.XLOOKUP(B340,[1]MDA_Assets!D:D,[1]MDA_Assets!V:V,"",0)</f>
        <v>45367</v>
      </c>
      <c r="ED340" s="33">
        <f>_xlfn.XLOOKUP(B340,[1]MDA_Assets!D:D,[1]MDA_Assets!W:W,"",0)</f>
        <v>45510</v>
      </c>
      <c r="EE340" s="32" t="str">
        <f>_xlfn.XLOOKUP(B340,[1]MDA_Assets!D:D,[1]MDA_Assets!X:X,"",0)</f>
        <v>Yes</v>
      </c>
      <c r="EF340" s="33">
        <f>_xlfn.XLOOKUP(B340,[1]MDA_Assets!D:D,[1]MDA_Assets!Y:Y,"",0)</f>
        <v>0</v>
      </c>
      <c r="EG340" s="33">
        <f>_xlfn.XLOOKUP(B340,[1]MDA_Assets!D:D,[1]MDA_Assets!Z:Z,"",0)</f>
        <v>0</v>
      </c>
      <c r="EH340" s="33">
        <f>_xlfn.XLOOKUP(B340,[1]MDA_Assets!D:D,[1]MDA_Assets!AA:AA,"",0)</f>
        <v>0</v>
      </c>
      <c r="EI340" s="34">
        <f>_xlfn.XLOOKUP(B340,[1]MDA_Assets!D:D,[1]MDA_Assets!P:P,"",0)</f>
        <v>2</v>
      </c>
      <c r="EJ340" s="35" t="str">
        <f>_xlfn.XLOOKUP(B340,[1]MDA_Assets!D:D,[1]MDA_Assets!AB:AB,"",0)</f>
        <v>653</v>
      </c>
      <c r="EK340" s="35" t="str">
        <f>_xlfn.XLOOKUP(B340,[1]MDA_Assets!D:D,[1]MDA_Assets!AC:AC,"",0)</f>
        <v>1854</v>
      </c>
      <c r="EL340" s="35" t="str">
        <f>_xlfn.XLOOKUP(B340,[1]MDA_Assets!D:D,[1]MDA_Assets!AD:AD,"",0)</f>
        <v>3746</v>
      </c>
      <c r="EM340" s="35" t="str">
        <f>_xlfn.XLOOKUP(B340,[1]MDA_Assets!D:D,[1]MDA_Assets!AE:AE,"",0)</f>
        <v>3746</v>
      </c>
      <c r="EN340" s="35" t="str">
        <f>_xlfn.XLOOKUP(B340,[1]MDA_Assets!D:D,[1]MDA_Assets!AF:AF,"",0)</f>
        <v>2278</v>
      </c>
      <c r="EO340" s="35" t="str">
        <f>_xlfn.XLOOKUP(B340,[1]MDA_Assets!D:D,[1]MDA_Assets!AG:AG,"",0)</f>
        <v>278</v>
      </c>
      <c r="EP340" s="36">
        <f t="shared" si="249"/>
        <v>365</v>
      </c>
      <c r="EQ340" s="36">
        <f t="shared" si="249"/>
        <v>180</v>
      </c>
      <c r="ER340" s="36">
        <f t="shared" si="284"/>
        <v>730</v>
      </c>
      <c r="ES340" s="36">
        <f t="shared" si="285"/>
        <v>730</v>
      </c>
      <c r="ET340" s="36">
        <f t="shared" si="286"/>
        <v>730</v>
      </c>
      <c r="EU340" s="36">
        <f t="shared" si="287"/>
        <v>365</v>
      </c>
      <c r="EV340" s="36" t="str">
        <f t="shared" si="288"/>
        <v/>
      </c>
      <c r="EW340" s="36" t="str">
        <f t="shared" si="260"/>
        <v/>
      </c>
      <c r="EX340" s="36" t="str">
        <f t="shared" si="261"/>
        <v/>
      </c>
      <c r="EY340" s="36">
        <f t="shared" si="253"/>
        <v>11.78</v>
      </c>
      <c r="EZ340" s="36">
        <f t="shared" si="253"/>
        <v>5.81</v>
      </c>
      <c r="FA340" s="36">
        <f t="shared" si="253"/>
        <v>23.55</v>
      </c>
      <c r="FB340" s="36">
        <f t="shared" si="253"/>
        <v>23.55</v>
      </c>
      <c r="FC340" s="36">
        <f t="shared" si="253"/>
        <v>23.55</v>
      </c>
      <c r="FD340" s="36">
        <f t="shared" si="253"/>
        <v>11.78</v>
      </c>
      <c r="FE340" s="36" t="str">
        <f t="shared" si="252"/>
        <v/>
      </c>
      <c r="FF340" s="36" t="str">
        <f t="shared" si="252"/>
        <v/>
      </c>
      <c r="FG340" s="36" t="str">
        <f t="shared" si="252"/>
        <v/>
      </c>
      <c r="FH340" s="37" t="str" cm="1">
        <f t="array" ref="FH340">_xlfn.IFS(EY340="", "No Data", EY340&lt;0, "Negative/Future", EY340=0, "Zero Days", EY340&lt;=3, "&lt; 3 Months", EY340&lt;=6, "3 to 6 Months", EY340&lt;=9, "6 to 9 Months", EY340&lt;=12, "9 to 12 Months", EY340&lt;=15, "12 to 15 Months", EY340&lt;=18, "15 to 18 Months", EY340&lt;=24, "18 to 24 Months", EY340&gt;24, "&gt; 24 Months")</f>
        <v>9 to 12 Months</v>
      </c>
      <c r="FI340" s="37" t="str" cm="1">
        <f t="array" ref="FI340">_xlfn.IFS(EZ340="", "No Data", EZ340&lt;0, "Negative/Future", EZ340=0, "Zero Days", EZ340&lt;=3, "&lt; 3 Months", EZ340&lt;=6, "3 to 6 Months", EZ340&lt;=9, "6 to 9 Months", EZ340&lt;=12, "9 to 12 Months", EZ340&lt;=15, "12 to 15 Months", EZ340&lt;=18, "15 to 18 Months", EZ340&lt;=24, "18 to 24 Months", EZ340&gt;24, "&gt; 24 Months")</f>
        <v>3 to 6 Months</v>
      </c>
      <c r="FJ340" s="37" t="str" cm="1">
        <f t="array" ref="FJ340">_xlfn.IFS(FA340="", "No Data", FA340&lt;0, "Negative/Future", FA340=0, "Zero Days", FA340&lt;=3, "&lt; 3 Months", FA340&lt;=6, "3 to 6 Months", FA340&lt;=9, "6 to 9 Months", FA340&lt;=12, "9 to 12 Months", FA340&lt;=15, "12 to 15 Months", FA340&lt;=18, "15 to 18 Months", FA340&lt;=24, "18 to 24 Months", FA340&gt;24, "&gt; 24 Months")</f>
        <v>18 to 24 Months</v>
      </c>
      <c r="FK340" s="37" t="str" cm="1">
        <f t="array" ref="FK340">_xlfn.IFS(FB340="", "No Data", FB340&lt;0, "Negative/Future", FB340=0, "Zero Days", FB340&lt;=3, "&lt; 3 Months", FB340&lt;=6, "3 to 6 Months", FB340&lt;=9, "6 to 9 Months", FB340&lt;=12, "9 to 12 Months", FB340&lt;=15, "12 to 15 Months", FB340&lt;=18, "15 to 18 Months", FB340&lt;=24, "18 to 24 Months", FB340&gt;24, "&gt; 24 Months")</f>
        <v>18 to 24 Months</v>
      </c>
      <c r="FL340" s="37" t="str" cm="1">
        <f t="array" ref="FL340">_xlfn.IFS(FC340="", "No Data", FC340&lt;0, "Negative/Future", FC340=0, "Zero Days", FC340&lt;=3, "&lt; 3 Months", FC340&lt;=6, "3 to 6 Months", FC340&lt;=9, "6 to 9 Months", FC340&lt;=12, "9 to 12 Months", FC340&lt;=15, "12 to 15 Months", FC340&lt;=18, "15 to 18 Months", FC340&lt;=24, "18 to 24 Months", FC340&gt;24, "&gt; 24 Months")</f>
        <v>18 to 24 Months</v>
      </c>
      <c r="FM340" s="37" t="str" cm="1">
        <f t="array" ref="FM340">_xlfn.IFS(FD340="", "No Data", FD340&lt;0, "Negative/Future", FD340=0, "Zero Days", FD340&lt;=3, "&lt; 3 Months", FD340&lt;=6, "3 to 6 Months", FD340&lt;=9, "6 to 9 Months", FD340&lt;=12, "9 to 12 Months", FD340&lt;=15, "12 to 15 Months", FD340&lt;=18, "15 to 18 Months", FD340&lt;=24, "18 to 24 Months", FD340&gt;24, "&gt; 24 Months")</f>
        <v>9 to 12 Months</v>
      </c>
      <c r="FN340" s="37" t="str" cm="1">
        <f t="array" ref="FN340">_xlfn.IFS(FE340="", "No Data", FE340&lt;0, "Negative/Future", FE340=0, "Zero Days", FE340&lt;=3, "&lt; 3 Months", FE340&lt;=6, "3 to 6 Months", FE340&lt;=9, "6 to 9 Months", FE340&lt;=12, "9 to 12 Months", FE340&lt;=15, "12 to 15 Months", FE340&lt;=18, "15 to 18 Months", FE340&lt;=24, "18 to 24 Months", FE340&gt;24, "&gt; 24 Months")</f>
        <v>No Data</v>
      </c>
      <c r="FO340" s="37" t="str" cm="1">
        <f t="array" ref="FO340">_xlfn.IFS(FG340="", "No Data", FG340&lt;0, "Negative/Future", FG340=0, "Zero Days", FG340&lt;=3, "&lt; 3 Months", FG340&lt;=6, "3 to 6 Months", FG340&lt;=9, "6 to 9 Months", FG340&lt;=12, "9 to 12 Months", FG340&lt;=15, "12 to 15 Months", FG340&lt;=18, "15 to 18 Months", FG340&lt;=24, "18 to 24 Months", FG340&gt;24, "&gt; 24 Months")</f>
        <v>No Data</v>
      </c>
      <c r="FP340" s="37" t="str" cm="1">
        <f t="array" ref="FP340">_xlfn.IFS(FF340="", "No Data", FF340&lt;0, "Negative/Future", FF340=0, "Zero Days", FF340&lt;=3, "&lt; 3 Months", FF340&lt;=6, "3 to 6 Months", FF340&lt;=9, "6 to 9 Months", FF340&lt;=12, "9 to 12 Months", FF340&lt;=15, "12 to 15 Months", FF340&lt;=18, "15 to 18 Months", FF340&lt;=24, "18 to 24 Months", FF340&gt;24, "&gt; 24 Months")</f>
        <v>No Data</v>
      </c>
      <c r="FQ340" s="29" t="s">
        <v>1586</v>
      </c>
      <c r="FR340" s="29">
        <v>8210413459</v>
      </c>
      <c r="FS340" s="38" t="str">
        <f>VLOOKUP(_xlfn.XLOOKUP(B340,[1]MDA_Assets!D:D,[1]MDA_Assets!I:I,"",0),[1]Validation!$B$1:$C$8,2,0)</f>
        <v>A</v>
      </c>
      <c r="FT340" s="38" t="s">
        <v>296</v>
      </c>
      <c r="FU340" s="31" t="str">
        <f>_xlfn.XLOOKUP(B340,[1]MDA_Assets!D:D,[1]MDA_Assets!X:X,"",0)</f>
        <v>Yes</v>
      </c>
      <c r="FV340" s="39">
        <v>1</v>
      </c>
      <c r="FW340" s="39">
        <v>1</v>
      </c>
      <c r="FX340" s="39">
        <v>1</v>
      </c>
      <c r="FY340" s="39">
        <v>6</v>
      </c>
      <c r="FZ340" s="40">
        <f t="shared" si="250"/>
        <v>46182</v>
      </c>
      <c r="GA340" s="40">
        <f t="shared" si="250"/>
        <v>46160</v>
      </c>
      <c r="GB340" s="40">
        <f t="shared" si="262"/>
        <v>46547</v>
      </c>
      <c r="GC340" s="40">
        <f t="shared" si="263"/>
        <v>46547</v>
      </c>
      <c r="GD340" s="40">
        <f t="shared" si="264"/>
        <v>46097</v>
      </c>
      <c r="GE340" s="40">
        <f t="shared" si="265"/>
        <v>45875</v>
      </c>
      <c r="GF340" s="40" t="str">
        <f t="shared" si="251"/>
        <v/>
      </c>
      <c r="GG340" s="40" t="str">
        <f t="shared" si="251"/>
        <v/>
      </c>
      <c r="GH340" s="40" t="str">
        <f t="shared" si="251"/>
        <v/>
      </c>
      <c r="GI340" s="39">
        <f t="shared" si="289"/>
        <v>1</v>
      </c>
      <c r="GJ340" s="39">
        <f t="shared" si="290"/>
        <v>0</v>
      </c>
      <c r="GK340" s="39">
        <f t="shared" si="291"/>
        <v>0</v>
      </c>
      <c r="GL340" s="39">
        <f t="shared" si="292"/>
        <v>5</v>
      </c>
    </row>
    <row r="341" spans="1:194" x14ac:dyDescent="0.25">
      <c r="A341" s="19">
        <v>376</v>
      </c>
      <c r="B341" s="43" t="s">
        <v>1614</v>
      </c>
      <c r="C341" s="43" t="s">
        <v>186</v>
      </c>
      <c r="D341" s="43" t="s">
        <v>187</v>
      </c>
      <c r="E341" s="43" t="s">
        <v>1591</v>
      </c>
      <c r="F341" s="43" t="s">
        <v>1592</v>
      </c>
      <c r="G341" s="43" t="s">
        <v>190</v>
      </c>
      <c r="H341" s="43" t="s">
        <v>230</v>
      </c>
      <c r="I341" s="43" t="s">
        <v>192</v>
      </c>
      <c r="J341" s="44">
        <f t="shared" si="266"/>
        <v>45664.5625</v>
      </c>
      <c r="K341" s="44">
        <v>45300.5625</v>
      </c>
      <c r="L341" s="44">
        <v>44918</v>
      </c>
      <c r="M341" s="43" t="s">
        <v>2484</v>
      </c>
      <c r="N341" s="43" t="s">
        <v>193</v>
      </c>
      <c r="O341" s="44">
        <v>46052.870208333334</v>
      </c>
      <c r="P341" s="43">
        <v>3288</v>
      </c>
      <c r="Q341" s="43"/>
      <c r="R341" s="43">
        <v>3288</v>
      </c>
      <c r="S341" s="43" t="s">
        <v>194</v>
      </c>
      <c r="T341" s="44">
        <v>46041.770833333336</v>
      </c>
      <c r="U341" s="44">
        <v>46041.770833333336</v>
      </c>
      <c r="V341" s="44">
        <v>46041.770833333336</v>
      </c>
      <c r="W341" s="44">
        <v>46041.770833333336</v>
      </c>
      <c r="X341" s="44">
        <v>46041.770833333336</v>
      </c>
      <c r="Y341" s="44">
        <v>46041.770833333336</v>
      </c>
      <c r="Z341" s="43" t="s">
        <v>199</v>
      </c>
      <c r="AA341" s="43"/>
      <c r="AB341" s="44">
        <v>46041.770833333336</v>
      </c>
      <c r="AC341" s="43"/>
      <c r="AD341" s="43"/>
      <c r="AE341" s="43">
        <v>3</v>
      </c>
      <c r="AF341" s="43" t="s">
        <v>2485</v>
      </c>
      <c r="AG341" s="43" t="s">
        <v>2485</v>
      </c>
      <c r="AH341" s="43" t="s">
        <v>2486</v>
      </c>
      <c r="AI341" s="43" t="s">
        <v>2486</v>
      </c>
      <c r="AJ341" s="43" t="s">
        <v>2487</v>
      </c>
      <c r="AK341" s="43" t="s">
        <v>2485</v>
      </c>
      <c r="AL341" s="47">
        <v>46406</v>
      </c>
      <c r="AM341" s="47">
        <v>46221</v>
      </c>
      <c r="AN341" s="47">
        <v>46771</v>
      </c>
      <c r="AO341" s="47">
        <v>46771</v>
      </c>
      <c r="AP341" s="47">
        <v>46771</v>
      </c>
      <c r="AQ341" s="47">
        <v>46406</v>
      </c>
      <c r="AR341" s="47">
        <v>46406</v>
      </c>
      <c r="AS341" s="48"/>
      <c r="AT341" s="48"/>
      <c r="AU341" s="43">
        <v>0</v>
      </c>
      <c r="AV341" s="43">
        <v>0</v>
      </c>
      <c r="AW341" s="43">
        <v>0</v>
      </c>
      <c r="AX341" s="51" t="s">
        <v>409</v>
      </c>
      <c r="AY341" s="51" t="s">
        <v>409</v>
      </c>
      <c r="AZ341" s="51" t="s">
        <v>198</v>
      </c>
      <c r="BA341" s="20">
        <f t="shared" ca="1" si="257"/>
        <v>0</v>
      </c>
      <c r="BB341" s="20">
        <f t="shared" ca="1" si="257"/>
        <v>0</v>
      </c>
      <c r="BC341" s="20">
        <f t="shared" ca="1" si="257"/>
        <v>0</v>
      </c>
      <c r="BD341" s="20">
        <f t="shared" ca="1" si="254"/>
        <v>0</v>
      </c>
      <c r="BE341" s="20">
        <f t="shared" ca="1" si="254"/>
        <v>0</v>
      </c>
      <c r="BF341" s="20">
        <f t="shared" ca="1" si="254"/>
        <v>0</v>
      </c>
      <c r="BG341" s="21">
        <f t="shared" ca="1" si="254"/>
        <v>0</v>
      </c>
      <c r="BH341" s="21" t="str">
        <f t="shared" ca="1" si="254"/>
        <v/>
      </c>
      <c r="BI341" s="21" t="str">
        <f t="shared" ca="1" si="254"/>
        <v/>
      </c>
      <c r="BJ341" s="22">
        <f t="shared" ca="1" si="267"/>
        <v>0</v>
      </c>
      <c r="BK341" s="21">
        <f t="shared" si="268"/>
        <v>3</v>
      </c>
      <c r="BL341" s="22">
        <f t="shared" ca="1" si="269"/>
        <v>3657</v>
      </c>
      <c r="BM341" s="22">
        <f t="shared" ca="1" si="270"/>
        <v>0</v>
      </c>
      <c r="BN341" s="23">
        <f t="shared" ca="1" si="271"/>
        <v>3657</v>
      </c>
      <c r="BO341" s="24">
        <f t="shared" ca="1" si="272"/>
        <v>369</v>
      </c>
      <c r="BP341" s="51" t="str">
        <f>_xlfn.XLOOKUP(E341,[1]Validation!E:E,[1]Validation!F:F,"")</f>
        <v>EG37</v>
      </c>
      <c r="BQ341" s="51" t="str">
        <f>_xlfn.XLOOKUP(BP341,[1]Validation!F:F,[1]Validation!G:G,"")</f>
        <v>EG30 to EG45</v>
      </c>
      <c r="BR341" s="52" t="str">
        <f>VLOOKUP(G341,[1]Validation!$B$1:$C$9,2,0)</f>
        <v>B</v>
      </c>
      <c r="BS341" s="51">
        <f t="shared" ca="1" si="273"/>
        <v>29</v>
      </c>
      <c r="BT341" s="53">
        <f>_xlfn.XLOOKUP(B341,'[2]1. All Calls'!$R:$R,'[2]1. All Calls'!$A:$A,"",0)</f>
        <v>46053.098749999997</v>
      </c>
      <c r="BU341" s="51" t="str">
        <f>_xlfn.XLOOKUP(B341,'[2]1. All Calls'!$R:$R,'[2]1. All Calls'!$F:$F,"",0)</f>
        <v>CC-01959454</v>
      </c>
      <c r="BV341" s="51" t="str">
        <f>_xlfn.XLOOKUP(B341,'[2]1. All Calls'!$R:$R,'[2]1. All Calls'!$J:$J,"",0)</f>
        <v>Sales Call</v>
      </c>
      <c r="BW341" s="53" t="str">
        <f>_xlfn.XLOOKUP(B341,'[2]Sch Calls'!$R:$R,'[2]Sch Calls'!$A:$A,"",0)</f>
        <v/>
      </c>
      <c r="BX341" s="51" t="str">
        <f>_xlfn.XLOOKUP(B341,'[2]Sch Calls'!$R:$R,'[2]Sch Calls'!$B:$B,"",0)</f>
        <v/>
      </c>
      <c r="BY341" s="51" t="str">
        <f t="shared" si="247"/>
        <v>19-Jul-26</v>
      </c>
      <c r="BZ341" s="51" t="str">
        <f t="shared" si="247"/>
        <v>19-Jul-26</v>
      </c>
      <c r="CA341" s="51" t="str">
        <f t="shared" si="274"/>
        <v>22-Oct-26</v>
      </c>
      <c r="CB341" s="51" t="str">
        <f t="shared" si="275"/>
        <v>20-Jul-27</v>
      </c>
      <c r="CC341" s="51" t="str">
        <f t="shared" si="276"/>
        <v>20-Jan-28</v>
      </c>
      <c r="CD341" s="51" t="str">
        <f t="shared" si="277"/>
        <v>20-Jan-27</v>
      </c>
      <c r="CE341" s="51">
        <f t="shared" ca="1" si="248"/>
        <v>134</v>
      </c>
      <c r="CF341" s="51">
        <f t="shared" ca="1" si="248"/>
        <v>134</v>
      </c>
      <c r="CG341" s="51">
        <f t="shared" ca="1" si="278"/>
        <v>134</v>
      </c>
      <c r="CH341" s="51">
        <f t="shared" ca="1" si="279"/>
        <v>134</v>
      </c>
      <c r="CI341" s="51">
        <f t="shared" ca="1" si="280"/>
        <v>134</v>
      </c>
      <c r="CJ341" s="51">
        <f t="shared" ca="1" si="281"/>
        <v>134</v>
      </c>
      <c r="CK341" s="51">
        <f t="shared" ca="1" si="258"/>
        <v>402</v>
      </c>
      <c r="CL341" s="51">
        <f t="shared" ca="1" si="258"/>
        <v>402</v>
      </c>
      <c r="CM341" s="51">
        <f t="shared" ca="1" si="258"/>
        <v>402</v>
      </c>
      <c r="CN341" s="51">
        <f t="shared" ca="1" si="258"/>
        <v>402</v>
      </c>
      <c r="CO341" s="51">
        <f t="shared" ca="1" si="258"/>
        <v>402</v>
      </c>
      <c r="CP341" s="51">
        <f t="shared" ca="1" si="258"/>
        <v>402</v>
      </c>
      <c r="CQ341" s="51">
        <f t="shared" ca="1" si="259"/>
        <v>3470</v>
      </c>
      <c r="CR341" s="51">
        <f t="shared" ca="1" si="259"/>
        <v>3470</v>
      </c>
      <c r="CS341" s="51">
        <f t="shared" ca="1" si="259"/>
        <v>5470</v>
      </c>
      <c r="CT341" s="51">
        <f t="shared" ca="1" si="259"/>
        <v>5470</v>
      </c>
      <c r="CU341" s="51">
        <f t="shared" ca="1" si="259"/>
        <v>7470</v>
      </c>
      <c r="CV341" s="54">
        <f t="shared" ca="1" si="259"/>
        <v>3470</v>
      </c>
      <c r="CW341" s="25" t="s">
        <v>195</v>
      </c>
      <c r="CX341" s="55">
        <v>0</v>
      </c>
      <c r="CY341" s="55"/>
      <c r="CZ341" s="26">
        <v>0</v>
      </c>
      <c r="DA341" s="26">
        <v>0</v>
      </c>
      <c r="DB341" s="26">
        <v>0</v>
      </c>
      <c r="DC341" s="26">
        <v>0</v>
      </c>
      <c r="DD341" s="26">
        <v>0</v>
      </c>
      <c r="DE341" s="26">
        <v>0</v>
      </c>
      <c r="DF341" s="26">
        <v>0</v>
      </c>
      <c r="DG341" s="26">
        <v>0</v>
      </c>
      <c r="DH341" s="26">
        <v>0</v>
      </c>
      <c r="DI341" s="26">
        <v>0</v>
      </c>
      <c r="DJ341" s="26">
        <v>0</v>
      </c>
      <c r="DK341" s="26">
        <v>0</v>
      </c>
      <c r="DL341" s="27">
        <f t="shared" si="282"/>
        <v>46128.098749999997</v>
      </c>
      <c r="DM341" s="28">
        <f t="shared" ca="1" si="283"/>
        <v>1</v>
      </c>
      <c r="DN341" s="56">
        <f>_xlfn.XLOOKUP(B341,'[2]1. All Calls'!$R:$R,'[2]1. All Calls'!$A:$A,"",0)</f>
        <v>46053.098749999997</v>
      </c>
      <c r="DO341" s="57" t="str">
        <f ca="1">VLOOKUP(DM341,[1]Validation!$B$20:$C$25,2,0)</f>
        <v>Above 3 months</v>
      </c>
      <c r="DP341" s="58" t="str">
        <f>_xlfn.XLOOKUP(B341,'[1]Active AMCs- Dealer'!E:E,'[1]Active AMCs- Dealer'!L:L,"Not in AMC",0)</f>
        <v>Not in AMC</v>
      </c>
      <c r="DQ341" s="50" t="s">
        <v>238</v>
      </c>
      <c r="DR341" s="29" t="str">
        <f>_xlfn.XLOOKUP(B341,'[2]1. All Calls'!$R:$R,'[2]1. All Calls'!$F:$F,"",0)</f>
        <v>CC-01959454</v>
      </c>
      <c r="DS341" s="29" t="str">
        <f>_xlfn.XLOOKUP(B341,'[2]1. All Calls'!$R:$R,'[2]1. All Calls'!$AB:$AB,"",0)</f>
        <v>Sales call carried out for HMR update</v>
      </c>
      <c r="DT341" s="30">
        <f>_xlfn.XLOOKUP(DR341,'[2]1. All Calls'!$F:$F,'[2]1. All Calls'!$A:$A,"",0)</f>
        <v>46053.098749999997</v>
      </c>
      <c r="DU341" s="31">
        <f>_xlfn.XLOOKUP(DR341,'[2]1. All Calls'!$F:$F,'[2]1. All Calls'!$B:$B,"",0)</f>
        <v>3288</v>
      </c>
      <c r="DV341" s="31">
        <f>_xlfn.XLOOKUP(B341,[1]MDA_Assets!D:D,[1]MDA_Assets!N:N,"",0)</f>
        <v>0</v>
      </c>
      <c r="DW341" s="31">
        <f>_xlfn.XLOOKUP(B341,[1]MDA_Assets!D:D,[1]MDA_Assets!O:O,"",0)</f>
        <v>3288</v>
      </c>
      <c r="DX341" s="32" t="str">
        <f>_xlfn.XLOOKUP(B341,[1]MDA_Assets!D:D,[1]MDA_Assets!Q:Q,"",0)</f>
        <v>Synthetic</v>
      </c>
      <c r="DY341" s="33">
        <f>_xlfn.XLOOKUP(B341,[1]MDA_Assets!D:D,[1]MDA_Assets!R:R,"",0)</f>
        <v>46042</v>
      </c>
      <c r="DZ341" s="33">
        <f>_xlfn.XLOOKUP(B341,[1]MDA_Assets!D:D,[1]MDA_Assets!S:S,"",0)</f>
        <v>46042</v>
      </c>
      <c r="EA341" s="33">
        <f>_xlfn.XLOOKUP(B341,[1]MDA_Assets!D:D,[1]MDA_Assets!T:T,"",0)</f>
        <v>46042</v>
      </c>
      <c r="EB341" s="33">
        <f>_xlfn.XLOOKUP(B341,[1]MDA_Assets!D:D,[1]MDA_Assets!U:U,"",0)</f>
        <v>46042</v>
      </c>
      <c r="EC341" s="33">
        <f>_xlfn.XLOOKUP(B341,[1]MDA_Assets!D:D,[1]MDA_Assets!V:V,"",0)</f>
        <v>46042</v>
      </c>
      <c r="ED341" s="33">
        <f>_xlfn.XLOOKUP(B341,[1]MDA_Assets!D:D,[1]MDA_Assets!W:W,"",0)</f>
        <v>46042</v>
      </c>
      <c r="EE341" s="32" t="str">
        <f>_xlfn.XLOOKUP(B341,[1]MDA_Assets!D:D,[1]MDA_Assets!X:X,"",0)</f>
        <v>Yes</v>
      </c>
      <c r="EF341" s="33">
        <f>_xlfn.XLOOKUP(B341,[1]MDA_Assets!D:D,[1]MDA_Assets!Y:Y,"",0)</f>
        <v>46042</v>
      </c>
      <c r="EG341" s="33">
        <f>_xlfn.XLOOKUP(B341,[1]MDA_Assets!D:D,[1]MDA_Assets!Z:Z,"",0)</f>
        <v>0</v>
      </c>
      <c r="EH341" s="33">
        <f>_xlfn.XLOOKUP(B341,[1]MDA_Assets!D:D,[1]MDA_Assets!AA:AA,"",0)</f>
        <v>0</v>
      </c>
      <c r="EI341" s="34">
        <f>_xlfn.XLOOKUP(B341,[1]MDA_Assets!D:D,[1]MDA_Assets!P:P,"",0)</f>
        <v>3</v>
      </c>
      <c r="EJ341" s="35" t="str">
        <f>_xlfn.XLOOKUP(B341,[1]MDA_Assets!D:D,[1]MDA_Assets!AB:AB,"",0)</f>
        <v>3872</v>
      </c>
      <c r="EK341" s="35" t="str">
        <f>_xlfn.XLOOKUP(B341,[1]MDA_Assets!D:D,[1]MDA_Assets!AC:AC,"",0)</f>
        <v>3872</v>
      </c>
      <c r="EL341" s="35" t="str">
        <f>_xlfn.XLOOKUP(B341,[1]MDA_Assets!D:D,[1]MDA_Assets!AD:AD,"",0)</f>
        <v>5872</v>
      </c>
      <c r="EM341" s="35" t="str">
        <f>_xlfn.XLOOKUP(B341,[1]MDA_Assets!D:D,[1]MDA_Assets!AE:AE,"",0)</f>
        <v>5872</v>
      </c>
      <c r="EN341" s="35" t="str">
        <f>_xlfn.XLOOKUP(B341,[1]MDA_Assets!D:D,[1]MDA_Assets!AF:AF,"",0)</f>
        <v>7872</v>
      </c>
      <c r="EO341" s="35" t="str">
        <f>_xlfn.XLOOKUP(B341,[1]MDA_Assets!D:D,[1]MDA_Assets!AG:AG,"",0)</f>
        <v>3872</v>
      </c>
      <c r="EP341" s="36">
        <f t="shared" si="249"/>
        <v>365</v>
      </c>
      <c r="EQ341" s="36">
        <f t="shared" si="249"/>
        <v>180</v>
      </c>
      <c r="ER341" s="36">
        <f t="shared" si="284"/>
        <v>730</v>
      </c>
      <c r="ES341" s="36">
        <f t="shared" si="285"/>
        <v>730</v>
      </c>
      <c r="ET341" s="36">
        <f t="shared" si="286"/>
        <v>730</v>
      </c>
      <c r="EU341" s="36">
        <f t="shared" si="287"/>
        <v>365</v>
      </c>
      <c r="EV341" s="36">
        <f t="shared" si="288"/>
        <v>365</v>
      </c>
      <c r="EW341" s="36" t="str">
        <f t="shared" si="260"/>
        <v/>
      </c>
      <c r="EX341" s="36" t="str">
        <f t="shared" si="261"/>
        <v/>
      </c>
      <c r="EY341" s="36">
        <f t="shared" si="253"/>
        <v>11.78</v>
      </c>
      <c r="EZ341" s="36">
        <f t="shared" si="253"/>
        <v>5.81</v>
      </c>
      <c r="FA341" s="36">
        <f t="shared" si="253"/>
        <v>23.55</v>
      </c>
      <c r="FB341" s="36">
        <f t="shared" si="253"/>
        <v>23.55</v>
      </c>
      <c r="FC341" s="36">
        <f t="shared" si="253"/>
        <v>23.55</v>
      </c>
      <c r="FD341" s="36">
        <f t="shared" si="253"/>
        <v>11.78</v>
      </c>
      <c r="FE341" s="36">
        <f t="shared" si="252"/>
        <v>11.78</v>
      </c>
      <c r="FF341" s="36" t="str">
        <f t="shared" si="252"/>
        <v/>
      </c>
      <c r="FG341" s="36" t="str">
        <f t="shared" si="252"/>
        <v/>
      </c>
      <c r="FH341" s="37" t="str" cm="1">
        <f t="array" ref="FH341">_xlfn.IFS(EY341="", "No Data", EY341&lt;0, "Negative/Future", EY341=0, "Zero Days", EY341&lt;=3, "&lt; 3 Months", EY341&lt;=6, "3 to 6 Months", EY341&lt;=9, "6 to 9 Months", EY341&lt;=12, "9 to 12 Months", EY341&lt;=15, "12 to 15 Months", EY341&lt;=18, "15 to 18 Months", EY341&lt;=24, "18 to 24 Months", EY341&gt;24, "&gt; 24 Months")</f>
        <v>9 to 12 Months</v>
      </c>
      <c r="FI341" s="37" t="str" cm="1">
        <f t="array" ref="FI341">_xlfn.IFS(EZ341="", "No Data", EZ341&lt;0, "Negative/Future", EZ341=0, "Zero Days", EZ341&lt;=3, "&lt; 3 Months", EZ341&lt;=6, "3 to 6 Months", EZ341&lt;=9, "6 to 9 Months", EZ341&lt;=12, "9 to 12 Months", EZ341&lt;=15, "12 to 15 Months", EZ341&lt;=18, "15 to 18 Months", EZ341&lt;=24, "18 to 24 Months", EZ341&gt;24, "&gt; 24 Months")</f>
        <v>3 to 6 Months</v>
      </c>
      <c r="FJ341" s="37" t="str" cm="1">
        <f t="array" ref="FJ341">_xlfn.IFS(FA341="", "No Data", FA341&lt;0, "Negative/Future", FA341=0, "Zero Days", FA341&lt;=3, "&lt; 3 Months", FA341&lt;=6, "3 to 6 Months", FA341&lt;=9, "6 to 9 Months", FA341&lt;=12, "9 to 12 Months", FA341&lt;=15, "12 to 15 Months", FA341&lt;=18, "15 to 18 Months", FA341&lt;=24, "18 to 24 Months", FA341&gt;24, "&gt; 24 Months")</f>
        <v>18 to 24 Months</v>
      </c>
      <c r="FK341" s="37" t="str" cm="1">
        <f t="array" ref="FK341">_xlfn.IFS(FB341="", "No Data", FB341&lt;0, "Negative/Future", FB341=0, "Zero Days", FB341&lt;=3, "&lt; 3 Months", FB341&lt;=6, "3 to 6 Months", FB341&lt;=9, "6 to 9 Months", FB341&lt;=12, "9 to 12 Months", FB341&lt;=15, "12 to 15 Months", FB341&lt;=18, "15 to 18 Months", FB341&lt;=24, "18 to 24 Months", FB341&gt;24, "&gt; 24 Months")</f>
        <v>18 to 24 Months</v>
      </c>
      <c r="FL341" s="37" t="str" cm="1">
        <f t="array" ref="FL341">_xlfn.IFS(FC341="", "No Data", FC341&lt;0, "Negative/Future", FC341=0, "Zero Days", FC341&lt;=3, "&lt; 3 Months", FC341&lt;=6, "3 to 6 Months", FC341&lt;=9, "6 to 9 Months", FC341&lt;=12, "9 to 12 Months", FC341&lt;=15, "12 to 15 Months", FC341&lt;=18, "15 to 18 Months", FC341&lt;=24, "18 to 24 Months", FC341&gt;24, "&gt; 24 Months")</f>
        <v>18 to 24 Months</v>
      </c>
      <c r="FM341" s="37" t="str" cm="1">
        <f t="array" ref="FM341">_xlfn.IFS(FD341="", "No Data", FD341&lt;0, "Negative/Future", FD341=0, "Zero Days", FD341&lt;=3, "&lt; 3 Months", FD341&lt;=6, "3 to 6 Months", FD341&lt;=9, "6 to 9 Months", FD341&lt;=12, "9 to 12 Months", FD341&lt;=15, "12 to 15 Months", FD341&lt;=18, "15 to 18 Months", FD341&lt;=24, "18 to 24 Months", FD341&gt;24, "&gt; 24 Months")</f>
        <v>9 to 12 Months</v>
      </c>
      <c r="FN341" s="37" t="str" cm="1">
        <f t="array" ref="FN341">_xlfn.IFS(FE341="", "No Data", FE341&lt;0, "Negative/Future", FE341=0, "Zero Days", FE341&lt;=3, "&lt; 3 Months", FE341&lt;=6, "3 to 6 Months", FE341&lt;=9, "6 to 9 Months", FE341&lt;=12, "9 to 12 Months", FE341&lt;=15, "12 to 15 Months", FE341&lt;=18, "15 to 18 Months", FE341&lt;=24, "18 to 24 Months", FE341&gt;24, "&gt; 24 Months")</f>
        <v>9 to 12 Months</v>
      </c>
      <c r="FO341" s="37" t="str" cm="1">
        <f t="array" ref="FO341">_xlfn.IFS(FG341="", "No Data", FG341&lt;0, "Negative/Future", FG341=0, "Zero Days", FG341&lt;=3, "&lt; 3 Months", FG341&lt;=6, "3 to 6 Months", FG341&lt;=9, "6 to 9 Months", FG341&lt;=12, "9 to 12 Months", FG341&lt;=15, "12 to 15 Months", FG341&lt;=18, "15 to 18 Months", FG341&lt;=24, "18 to 24 Months", FG341&gt;24, "&gt; 24 Months")</f>
        <v>No Data</v>
      </c>
      <c r="FP341" s="37" t="str" cm="1">
        <f t="array" ref="FP341">_xlfn.IFS(FF341="", "No Data", FF341&lt;0, "Negative/Future", FF341=0, "Zero Days", FF341&lt;=3, "&lt; 3 Months", FF341&lt;=6, "3 to 6 Months", FF341&lt;=9, "6 to 9 Months", FF341&lt;=12, "9 to 12 Months", FF341&lt;=15, "12 to 15 Months", FF341&lt;=18, "15 to 18 Months", FF341&lt;=24, "18 to 24 Months", FF341&gt;24, "&gt; 24 Months")</f>
        <v>No Data</v>
      </c>
      <c r="FQ341" s="29" t="s">
        <v>510</v>
      </c>
      <c r="FR341" s="29">
        <v>8118095065</v>
      </c>
      <c r="FS341" s="38" t="str">
        <f>VLOOKUP(_xlfn.XLOOKUP(B341,[1]MDA_Assets!D:D,[1]MDA_Assets!I:I,"",0),[1]Validation!$B$1:$C$8,2,0)</f>
        <v>B</v>
      </c>
      <c r="FT341" s="38" t="s">
        <v>202</v>
      </c>
      <c r="FU341" s="31" t="str">
        <f>_xlfn.XLOOKUP(B341,[1]MDA_Assets!D:D,[1]MDA_Assets!X:X,"",0)</f>
        <v>Yes</v>
      </c>
      <c r="FV341" s="39">
        <v>0</v>
      </c>
      <c r="FW341" s="39">
        <v>0</v>
      </c>
      <c r="FX341" s="39">
        <v>0</v>
      </c>
      <c r="FY341" s="39">
        <v>9</v>
      </c>
      <c r="FZ341" s="40">
        <f t="shared" si="250"/>
        <v>46407</v>
      </c>
      <c r="GA341" s="40">
        <f t="shared" si="250"/>
        <v>46222</v>
      </c>
      <c r="GB341" s="40">
        <f t="shared" si="262"/>
        <v>46772</v>
      </c>
      <c r="GC341" s="40">
        <f t="shared" si="263"/>
        <v>46772</v>
      </c>
      <c r="GD341" s="40">
        <f t="shared" si="264"/>
        <v>46772</v>
      </c>
      <c r="GE341" s="40">
        <f t="shared" si="265"/>
        <v>46407</v>
      </c>
      <c r="GF341" s="40">
        <f t="shared" si="251"/>
        <v>46407</v>
      </c>
      <c r="GG341" s="40" t="str">
        <f t="shared" si="251"/>
        <v/>
      </c>
      <c r="GH341" s="40" t="str">
        <f t="shared" si="251"/>
        <v/>
      </c>
      <c r="GI341" s="39">
        <f t="shared" si="289"/>
        <v>0</v>
      </c>
      <c r="GJ341" s="39">
        <f t="shared" si="290"/>
        <v>0</v>
      </c>
      <c r="GK341" s="39">
        <f t="shared" si="291"/>
        <v>0</v>
      </c>
      <c r="GL341" s="39">
        <f t="shared" si="292"/>
        <v>7</v>
      </c>
    </row>
    <row r="342" spans="1:194" x14ac:dyDescent="0.25">
      <c r="A342" s="19">
        <v>377</v>
      </c>
      <c r="B342" s="43" t="s">
        <v>1615</v>
      </c>
      <c r="C342" s="43" t="s">
        <v>254</v>
      </c>
      <c r="D342" s="43" t="s">
        <v>187</v>
      </c>
      <c r="E342" s="43" t="s">
        <v>255</v>
      </c>
      <c r="F342" s="43" t="s">
        <v>386</v>
      </c>
      <c r="G342" s="43" t="s">
        <v>190</v>
      </c>
      <c r="H342" s="43" t="s">
        <v>387</v>
      </c>
      <c r="I342" s="43" t="s">
        <v>192</v>
      </c>
      <c r="J342" s="44">
        <f t="shared" si="266"/>
        <v>45444.333333333336</v>
      </c>
      <c r="K342" s="44">
        <v>45080.333333333336</v>
      </c>
      <c r="L342" s="44">
        <v>44985</v>
      </c>
      <c r="M342" s="43" t="s">
        <v>2488</v>
      </c>
      <c r="N342" s="43" t="s">
        <v>193</v>
      </c>
      <c r="O342" s="44">
        <v>46050.608888888892</v>
      </c>
      <c r="P342" s="43">
        <v>3689</v>
      </c>
      <c r="Q342" s="43"/>
      <c r="R342" s="43"/>
      <c r="S342" s="43" t="s">
        <v>206</v>
      </c>
      <c r="T342" s="44">
        <v>45078.770833333336</v>
      </c>
      <c r="U342" s="44">
        <v>45078.770833333336</v>
      </c>
      <c r="V342" s="44">
        <v>45078.770833333336</v>
      </c>
      <c r="W342" s="44">
        <v>45078.770833333336</v>
      </c>
      <c r="X342" s="44">
        <v>45078.770833333336</v>
      </c>
      <c r="Y342" s="44">
        <v>45078.770833333336</v>
      </c>
      <c r="Z342" s="43" t="s">
        <v>199</v>
      </c>
      <c r="AA342" s="43"/>
      <c r="AB342" s="43"/>
      <c r="AC342" s="43"/>
      <c r="AD342" s="43"/>
      <c r="AE342" s="43">
        <v>6</v>
      </c>
      <c r="AF342" s="43" t="s">
        <v>1616</v>
      </c>
      <c r="AG342" s="43" t="s">
        <v>1616</v>
      </c>
      <c r="AH342" s="43" t="s">
        <v>2489</v>
      </c>
      <c r="AI342" s="43" t="s">
        <v>1617</v>
      </c>
      <c r="AJ342" s="43" t="s">
        <v>1618</v>
      </c>
      <c r="AK342" s="43" t="s">
        <v>1617</v>
      </c>
      <c r="AL342" s="46">
        <v>45258</v>
      </c>
      <c r="AM342" s="46">
        <v>45258</v>
      </c>
      <c r="AN342" s="46">
        <v>45443</v>
      </c>
      <c r="AO342" s="46">
        <v>45443</v>
      </c>
      <c r="AP342" s="46">
        <v>45808</v>
      </c>
      <c r="AQ342" s="46">
        <v>45443</v>
      </c>
      <c r="AR342" s="48"/>
      <c r="AS342" s="48"/>
      <c r="AT342" s="48"/>
      <c r="AU342" s="43">
        <v>1</v>
      </c>
      <c r="AV342" s="43">
        <v>0</v>
      </c>
      <c r="AW342" s="43">
        <v>0</v>
      </c>
      <c r="AX342" s="51" t="s">
        <v>259</v>
      </c>
      <c r="AY342" s="51" t="s">
        <v>211</v>
      </c>
      <c r="AZ342" s="51" t="s">
        <v>198</v>
      </c>
      <c r="BA342" s="20">
        <f t="shared" ca="1" si="257"/>
        <v>1</v>
      </c>
      <c r="BB342" s="20">
        <f t="shared" ca="1" si="257"/>
        <v>1</v>
      </c>
      <c r="BC342" s="20">
        <f t="shared" ca="1" si="257"/>
        <v>1</v>
      </c>
      <c r="BD342" s="20">
        <f t="shared" ca="1" si="254"/>
        <v>1</v>
      </c>
      <c r="BE342" s="20">
        <f t="shared" ca="1" si="254"/>
        <v>1</v>
      </c>
      <c r="BF342" s="20">
        <f t="shared" ca="1" si="254"/>
        <v>1</v>
      </c>
      <c r="BG342" s="21" t="str">
        <f t="shared" ca="1" si="254"/>
        <v/>
      </c>
      <c r="BH342" s="21" t="str">
        <f t="shared" ca="1" si="254"/>
        <v/>
      </c>
      <c r="BI342" s="21" t="str">
        <f t="shared" ca="1" si="254"/>
        <v/>
      </c>
      <c r="BJ342" s="22">
        <f t="shared" ca="1" si="267"/>
        <v>6</v>
      </c>
      <c r="BK342" s="21">
        <f t="shared" si="268"/>
        <v>6</v>
      </c>
      <c r="BL342" s="22">
        <f t="shared" ca="1" si="269"/>
        <v>4441</v>
      </c>
      <c r="BM342" s="22">
        <f t="shared" ca="1" si="270"/>
        <v>0</v>
      </c>
      <c r="BN342" s="23">
        <f t="shared" ca="1" si="271"/>
        <v>4441</v>
      </c>
      <c r="BO342" s="24">
        <f t="shared" ca="1" si="272"/>
        <v>752</v>
      </c>
      <c r="BP342" s="51" t="str">
        <f>_xlfn.XLOOKUP(E342,[1]Validation!E:E,[1]Validation!F:F,"")</f>
        <v>EN5</v>
      </c>
      <c r="BQ342" s="51" t="str">
        <f>_xlfn.XLOOKUP(BP342,[1]Validation!F:F,[1]Validation!G:G,"")</f>
        <v>EN4 to EN7</v>
      </c>
      <c r="BR342" s="52" t="str">
        <f>VLOOKUP(G342,[1]Validation!$B$1:$C$9,2,0)</f>
        <v>B</v>
      </c>
      <c r="BS342" s="51">
        <f t="shared" ca="1" si="273"/>
        <v>36</v>
      </c>
      <c r="BT342" s="53">
        <f>_xlfn.XLOOKUP(B342,'[2]1. All Calls'!$R:$R,'[2]1. All Calls'!$A:$A,"",0)</f>
        <v>46050.837187500001</v>
      </c>
      <c r="BU342" s="51" t="str">
        <f>_xlfn.XLOOKUP(B342,'[2]1. All Calls'!$R:$R,'[2]1. All Calls'!$F:$F,"",0)</f>
        <v>CC-01956392</v>
      </c>
      <c r="BV342" s="51" t="str">
        <f>_xlfn.XLOOKUP(B342,'[2]1. All Calls'!$R:$R,'[2]1. All Calls'!$J:$J,"",0)</f>
        <v>Sales Call</v>
      </c>
      <c r="BW342" s="53" t="str">
        <f>_xlfn.XLOOKUP(B342,'[2]Sch Calls'!$R:$R,'[2]Sch Calls'!$A:$A,"",0)</f>
        <v/>
      </c>
      <c r="BX342" s="51" t="str">
        <f>_xlfn.XLOOKUP(B342,'[2]Sch Calls'!$R:$R,'[2]Sch Calls'!$B:$B,"",0)</f>
        <v/>
      </c>
      <c r="BY342" s="51" t="str">
        <f t="shared" si="247"/>
        <v>29-Nov-23</v>
      </c>
      <c r="BZ342" s="51" t="str">
        <f t="shared" si="247"/>
        <v>29-Nov-23</v>
      </c>
      <c r="CA342" s="51" t="str">
        <f t="shared" si="274"/>
        <v>03-Mar-24</v>
      </c>
      <c r="CB342" s="51" t="str">
        <f t="shared" si="275"/>
        <v>29-Nov-24</v>
      </c>
      <c r="CC342" s="51" t="str">
        <f t="shared" si="276"/>
        <v>01-Jun-25</v>
      </c>
      <c r="CD342" s="51" t="str">
        <f t="shared" si="277"/>
        <v>01-Jun-24</v>
      </c>
      <c r="CE342" s="51">
        <f t="shared" ca="1" si="248"/>
        <v>1097</v>
      </c>
      <c r="CF342" s="51">
        <f t="shared" ca="1" si="248"/>
        <v>1097</v>
      </c>
      <c r="CG342" s="51">
        <f t="shared" ca="1" si="278"/>
        <v>1097</v>
      </c>
      <c r="CH342" s="51">
        <f t="shared" ca="1" si="279"/>
        <v>1097</v>
      </c>
      <c r="CI342" s="51">
        <f t="shared" ca="1" si="280"/>
        <v>1097</v>
      </c>
      <c r="CJ342" s="51">
        <f t="shared" ca="1" si="281"/>
        <v>1097</v>
      </c>
      <c r="CK342" s="51">
        <f t="shared" ca="1" si="258"/>
        <v>6582</v>
      </c>
      <c r="CL342" s="51">
        <f t="shared" ca="1" si="258"/>
        <v>6582</v>
      </c>
      <c r="CM342" s="51">
        <f t="shared" ca="1" si="258"/>
        <v>6582</v>
      </c>
      <c r="CN342" s="51">
        <f t="shared" ca="1" si="258"/>
        <v>6582</v>
      </c>
      <c r="CO342" s="51">
        <f t="shared" ca="1" si="258"/>
        <v>6582</v>
      </c>
      <c r="CP342" s="51">
        <f t="shared" ca="1" si="258"/>
        <v>6582</v>
      </c>
      <c r="CQ342" s="51">
        <f t="shared" ca="1" si="259"/>
        <v>-6443</v>
      </c>
      <c r="CR342" s="51">
        <f t="shared" ca="1" si="259"/>
        <v>-6443</v>
      </c>
      <c r="CS342" s="51">
        <f t="shared" ca="1" si="259"/>
        <v>-5871</v>
      </c>
      <c r="CT342" s="51">
        <f t="shared" ca="1" si="259"/>
        <v>-4443</v>
      </c>
      <c r="CU342" s="51">
        <f t="shared" ca="1" si="259"/>
        <v>-443</v>
      </c>
      <c r="CV342" s="54">
        <f t="shared" ca="1" si="259"/>
        <v>-4443</v>
      </c>
      <c r="CW342" s="25" t="s">
        <v>195</v>
      </c>
      <c r="CX342" s="55">
        <v>0</v>
      </c>
      <c r="CY342" s="55"/>
      <c r="CZ342" s="26" t="s">
        <v>227</v>
      </c>
      <c r="DA342" s="26" t="s">
        <v>227</v>
      </c>
      <c r="DB342" s="26" t="s">
        <v>227</v>
      </c>
      <c r="DC342" s="26" t="s">
        <v>227</v>
      </c>
      <c r="DD342" s="26" t="s">
        <v>227</v>
      </c>
      <c r="DE342" s="26" t="s">
        <v>227</v>
      </c>
      <c r="DF342" s="26" t="s">
        <v>227</v>
      </c>
      <c r="DG342" s="26" t="s">
        <v>227</v>
      </c>
      <c r="DH342" s="26" t="s">
        <v>227</v>
      </c>
      <c r="DI342" s="26" t="s">
        <v>227</v>
      </c>
      <c r="DJ342" s="26" t="s">
        <v>227</v>
      </c>
      <c r="DK342" s="26" t="s">
        <v>227</v>
      </c>
      <c r="DL342" s="27">
        <f t="shared" si="282"/>
        <v>46125.837187500001</v>
      </c>
      <c r="DM342" s="28">
        <f t="shared" ca="1" si="283"/>
        <v>1</v>
      </c>
      <c r="DN342" s="56">
        <f>_xlfn.XLOOKUP(B342,'[2]1. All Calls'!$R:$R,'[2]1. All Calls'!$A:$A,"",0)</f>
        <v>46050.837187500001</v>
      </c>
      <c r="DO342" s="57" t="str">
        <f ca="1">VLOOKUP(DM342,[1]Validation!$B$20:$C$25,2,0)</f>
        <v>Above 3 months</v>
      </c>
      <c r="DP342" s="58" t="str">
        <f>_xlfn.XLOOKUP(B342,'[1]Active AMCs- Dealer'!E:E,'[1]Active AMCs- Dealer'!L:L,"Not in AMC",0)</f>
        <v>Not in AMC</v>
      </c>
      <c r="DQ342" s="50" t="s">
        <v>213</v>
      </c>
      <c r="DR342" s="29" t="str">
        <f>_xlfn.XLOOKUP(B342,'[2]1. All Calls'!$R:$R,'[2]1. All Calls'!$F:$F,"",0)</f>
        <v>CC-01956392</v>
      </c>
      <c r="DS342" s="29" t="str">
        <f>_xlfn.XLOOKUP(B342,'[2]1. All Calls'!$R:$R,'[2]1. All Calls'!$AB:$AB,"",0)</f>
        <v>Sales call carried out for HMR update</v>
      </c>
      <c r="DT342" s="30">
        <f>_xlfn.XLOOKUP(DR342,'[2]1. All Calls'!$F:$F,'[2]1. All Calls'!$A:$A,"",0)</f>
        <v>46050.837187500001</v>
      </c>
      <c r="DU342" s="31">
        <f>_xlfn.XLOOKUP(DR342,'[2]1. All Calls'!$F:$F,'[2]1. All Calls'!$B:$B,"",0)</f>
        <v>3689</v>
      </c>
      <c r="DV342" s="31">
        <f>_xlfn.XLOOKUP(B342,[1]MDA_Assets!D:D,[1]MDA_Assets!N:N,"",0)</f>
        <v>0</v>
      </c>
      <c r="DW342" s="31">
        <f>_xlfn.XLOOKUP(B342,[1]MDA_Assets!D:D,[1]MDA_Assets!O:O,"",0)</f>
        <v>0</v>
      </c>
      <c r="DX342" s="32" t="str">
        <f>_xlfn.XLOOKUP(B342,[1]MDA_Assets!D:D,[1]MDA_Assets!Q:Q,"",0)</f>
        <v>XD</v>
      </c>
      <c r="DY342" s="33">
        <f>_xlfn.XLOOKUP(B342,[1]MDA_Assets!D:D,[1]MDA_Assets!R:R,"",0)</f>
        <v>45079</v>
      </c>
      <c r="DZ342" s="33">
        <f>_xlfn.XLOOKUP(B342,[1]MDA_Assets!D:D,[1]MDA_Assets!S:S,"",0)</f>
        <v>45079</v>
      </c>
      <c r="EA342" s="33">
        <f>_xlfn.XLOOKUP(B342,[1]MDA_Assets!D:D,[1]MDA_Assets!T:T,"",0)</f>
        <v>45079</v>
      </c>
      <c r="EB342" s="33">
        <f>_xlfn.XLOOKUP(B342,[1]MDA_Assets!D:D,[1]MDA_Assets!U:U,"",0)</f>
        <v>45079</v>
      </c>
      <c r="EC342" s="33">
        <f>_xlfn.XLOOKUP(B342,[1]MDA_Assets!D:D,[1]MDA_Assets!V:V,"",0)</f>
        <v>45079</v>
      </c>
      <c r="ED342" s="33">
        <f>_xlfn.XLOOKUP(B342,[1]MDA_Assets!D:D,[1]MDA_Assets!W:W,"",0)</f>
        <v>45079</v>
      </c>
      <c r="EE342" s="32" t="str">
        <f>_xlfn.XLOOKUP(B342,[1]MDA_Assets!D:D,[1]MDA_Assets!X:X,"",0)</f>
        <v>Yes</v>
      </c>
      <c r="EF342" s="33">
        <f>_xlfn.XLOOKUP(B342,[1]MDA_Assets!D:D,[1]MDA_Assets!Y:Y,"",0)</f>
        <v>0</v>
      </c>
      <c r="EG342" s="33">
        <f>_xlfn.XLOOKUP(B342,[1]MDA_Assets!D:D,[1]MDA_Assets!Z:Z,"",0)</f>
        <v>0</v>
      </c>
      <c r="EH342" s="33">
        <f>_xlfn.XLOOKUP(B342,[1]MDA_Assets!D:D,[1]MDA_Assets!AA:AA,"",0)</f>
        <v>0</v>
      </c>
      <c r="EI342" s="34">
        <f>_xlfn.XLOOKUP(B342,[1]MDA_Assets!D:D,[1]MDA_Assets!P:P,"",0)</f>
        <v>6</v>
      </c>
      <c r="EJ342" s="35" t="str">
        <f>_xlfn.XLOOKUP(B342,[1]MDA_Assets!D:D,[1]MDA_Assets!AB:AB,"",0)</f>
        <v>139</v>
      </c>
      <c r="EK342" s="35" t="str">
        <f>_xlfn.XLOOKUP(B342,[1]MDA_Assets!D:D,[1]MDA_Assets!AC:AC,"",0)</f>
        <v>139</v>
      </c>
      <c r="EL342" s="35" t="str">
        <f>_xlfn.XLOOKUP(B342,[1]MDA_Assets!D:D,[1]MDA_Assets!AD:AD,"",0)</f>
        <v>711</v>
      </c>
      <c r="EM342" s="35" t="str">
        <f>_xlfn.XLOOKUP(B342,[1]MDA_Assets!D:D,[1]MDA_Assets!AE:AE,"",0)</f>
        <v>2139</v>
      </c>
      <c r="EN342" s="35" t="str">
        <f>_xlfn.XLOOKUP(B342,[1]MDA_Assets!D:D,[1]MDA_Assets!AF:AF,"",0)</f>
        <v>6139</v>
      </c>
      <c r="EO342" s="35" t="str">
        <f>_xlfn.XLOOKUP(B342,[1]MDA_Assets!D:D,[1]MDA_Assets!AG:AG,"",0)</f>
        <v>2139</v>
      </c>
      <c r="EP342" s="36">
        <f t="shared" si="249"/>
        <v>180</v>
      </c>
      <c r="EQ342" s="36">
        <f t="shared" si="249"/>
        <v>180</v>
      </c>
      <c r="ER342" s="36">
        <f t="shared" si="284"/>
        <v>365</v>
      </c>
      <c r="ES342" s="36">
        <f t="shared" si="285"/>
        <v>365</v>
      </c>
      <c r="ET342" s="36">
        <f t="shared" si="286"/>
        <v>730</v>
      </c>
      <c r="EU342" s="36">
        <f t="shared" si="287"/>
        <v>365</v>
      </c>
      <c r="EV342" s="36" t="str">
        <f t="shared" si="288"/>
        <v/>
      </c>
      <c r="EW342" s="36" t="str">
        <f t="shared" si="260"/>
        <v/>
      </c>
      <c r="EX342" s="36" t="str">
        <f t="shared" si="261"/>
        <v/>
      </c>
      <c r="EY342" s="36">
        <f t="shared" si="253"/>
        <v>5.81</v>
      </c>
      <c r="EZ342" s="36">
        <f t="shared" si="253"/>
        <v>5.81</v>
      </c>
      <c r="FA342" s="36">
        <f t="shared" si="253"/>
        <v>11.78</v>
      </c>
      <c r="FB342" s="36">
        <f t="shared" si="253"/>
        <v>11.78</v>
      </c>
      <c r="FC342" s="36">
        <f t="shared" si="253"/>
        <v>23.55</v>
      </c>
      <c r="FD342" s="36">
        <f t="shared" si="253"/>
        <v>11.78</v>
      </c>
      <c r="FE342" s="36" t="str">
        <f t="shared" si="252"/>
        <v/>
      </c>
      <c r="FF342" s="36" t="str">
        <f t="shared" si="252"/>
        <v/>
      </c>
      <c r="FG342" s="36" t="str">
        <f t="shared" si="252"/>
        <v/>
      </c>
      <c r="FH342" s="37" t="str" cm="1">
        <f t="array" ref="FH342">_xlfn.IFS(EY342="", "No Data", EY342&lt;0, "Negative/Future", EY342=0, "Zero Days", EY342&lt;=3, "&lt; 3 Months", EY342&lt;=6, "3 to 6 Months", EY342&lt;=9, "6 to 9 Months", EY342&lt;=12, "9 to 12 Months", EY342&lt;=15, "12 to 15 Months", EY342&lt;=18, "15 to 18 Months", EY342&lt;=24, "18 to 24 Months", EY342&gt;24, "&gt; 24 Months")</f>
        <v>3 to 6 Months</v>
      </c>
      <c r="FI342" s="37" t="str" cm="1">
        <f t="array" ref="FI342">_xlfn.IFS(EZ342="", "No Data", EZ342&lt;0, "Negative/Future", EZ342=0, "Zero Days", EZ342&lt;=3, "&lt; 3 Months", EZ342&lt;=6, "3 to 6 Months", EZ342&lt;=9, "6 to 9 Months", EZ342&lt;=12, "9 to 12 Months", EZ342&lt;=15, "12 to 15 Months", EZ342&lt;=18, "15 to 18 Months", EZ342&lt;=24, "18 to 24 Months", EZ342&gt;24, "&gt; 24 Months")</f>
        <v>3 to 6 Months</v>
      </c>
      <c r="FJ342" s="37" t="str" cm="1">
        <f t="array" ref="FJ342">_xlfn.IFS(FA342="", "No Data", FA342&lt;0, "Negative/Future", FA342=0, "Zero Days", FA342&lt;=3, "&lt; 3 Months", FA342&lt;=6, "3 to 6 Months", FA342&lt;=9, "6 to 9 Months", FA342&lt;=12, "9 to 12 Months", FA342&lt;=15, "12 to 15 Months", FA342&lt;=18, "15 to 18 Months", FA342&lt;=24, "18 to 24 Months", FA342&gt;24, "&gt; 24 Months")</f>
        <v>9 to 12 Months</v>
      </c>
      <c r="FK342" s="37" t="str" cm="1">
        <f t="array" ref="FK342">_xlfn.IFS(FB342="", "No Data", FB342&lt;0, "Negative/Future", FB342=0, "Zero Days", FB342&lt;=3, "&lt; 3 Months", FB342&lt;=6, "3 to 6 Months", FB342&lt;=9, "6 to 9 Months", FB342&lt;=12, "9 to 12 Months", FB342&lt;=15, "12 to 15 Months", FB342&lt;=18, "15 to 18 Months", FB342&lt;=24, "18 to 24 Months", FB342&gt;24, "&gt; 24 Months")</f>
        <v>9 to 12 Months</v>
      </c>
      <c r="FL342" s="37" t="str" cm="1">
        <f t="array" ref="FL342">_xlfn.IFS(FC342="", "No Data", FC342&lt;0, "Negative/Future", FC342=0, "Zero Days", FC342&lt;=3, "&lt; 3 Months", FC342&lt;=6, "3 to 6 Months", FC342&lt;=9, "6 to 9 Months", FC342&lt;=12, "9 to 12 Months", FC342&lt;=15, "12 to 15 Months", FC342&lt;=18, "15 to 18 Months", FC342&lt;=24, "18 to 24 Months", FC342&gt;24, "&gt; 24 Months")</f>
        <v>18 to 24 Months</v>
      </c>
      <c r="FM342" s="37" t="str" cm="1">
        <f t="array" ref="FM342">_xlfn.IFS(FD342="", "No Data", FD342&lt;0, "Negative/Future", FD342=0, "Zero Days", FD342&lt;=3, "&lt; 3 Months", FD342&lt;=6, "3 to 6 Months", FD342&lt;=9, "6 to 9 Months", FD342&lt;=12, "9 to 12 Months", FD342&lt;=15, "12 to 15 Months", FD342&lt;=18, "15 to 18 Months", FD342&lt;=24, "18 to 24 Months", FD342&gt;24, "&gt; 24 Months")</f>
        <v>9 to 12 Months</v>
      </c>
      <c r="FN342" s="37" t="str" cm="1">
        <f t="array" ref="FN342">_xlfn.IFS(FE342="", "No Data", FE342&lt;0, "Negative/Future", FE342=0, "Zero Days", FE342&lt;=3, "&lt; 3 Months", FE342&lt;=6, "3 to 6 Months", FE342&lt;=9, "6 to 9 Months", FE342&lt;=12, "9 to 12 Months", FE342&lt;=15, "12 to 15 Months", FE342&lt;=18, "15 to 18 Months", FE342&lt;=24, "18 to 24 Months", FE342&gt;24, "&gt; 24 Months")</f>
        <v>No Data</v>
      </c>
      <c r="FO342" s="37" t="str" cm="1">
        <f t="array" ref="FO342">_xlfn.IFS(FG342="", "No Data", FG342&lt;0, "Negative/Future", FG342=0, "Zero Days", FG342&lt;=3, "&lt; 3 Months", FG342&lt;=6, "3 to 6 Months", FG342&lt;=9, "6 to 9 Months", FG342&lt;=12, "9 to 12 Months", FG342&lt;=15, "12 to 15 Months", FG342&lt;=18, "15 to 18 Months", FG342&lt;=24, "18 to 24 Months", FG342&gt;24, "&gt; 24 Months")</f>
        <v>No Data</v>
      </c>
      <c r="FP342" s="37" t="str" cm="1">
        <f t="array" ref="FP342">_xlfn.IFS(FF342="", "No Data", FF342&lt;0, "Negative/Future", FF342=0, "Zero Days", FF342&lt;=3, "&lt; 3 Months", FF342&lt;=6, "3 to 6 Months", FF342&lt;=9, "6 to 9 Months", FF342&lt;=12, "9 to 12 Months", FF342&lt;=15, "12 to 15 Months", FF342&lt;=18, "15 to 18 Months", FF342&lt;=24, "18 to 24 Months", FF342&gt;24, "&gt; 24 Months")</f>
        <v>No Data</v>
      </c>
      <c r="FQ342" s="29" t="s">
        <v>1619</v>
      </c>
      <c r="FR342" s="29">
        <v>6203876287</v>
      </c>
      <c r="FS342" s="38" t="str">
        <f>VLOOKUP(_xlfn.XLOOKUP(B342,[1]MDA_Assets!D:D,[1]MDA_Assets!I:I,"",0),[1]Validation!$B$1:$C$8,2,0)</f>
        <v>B</v>
      </c>
      <c r="FT342" s="38" t="s">
        <v>202</v>
      </c>
      <c r="FU342" s="31" t="str">
        <f>_xlfn.XLOOKUP(B342,[1]MDA_Assets!D:D,[1]MDA_Assets!X:X,"",0)</f>
        <v>Yes</v>
      </c>
      <c r="FV342" s="39">
        <v>6</v>
      </c>
      <c r="FW342" s="39">
        <v>0</v>
      </c>
      <c r="FX342" s="39">
        <v>0</v>
      </c>
      <c r="FY342" s="39">
        <v>3</v>
      </c>
      <c r="FZ342" s="40">
        <f t="shared" si="250"/>
        <v>45259</v>
      </c>
      <c r="GA342" s="40">
        <f t="shared" si="250"/>
        <v>45259</v>
      </c>
      <c r="GB342" s="40">
        <f t="shared" si="262"/>
        <v>45444</v>
      </c>
      <c r="GC342" s="40">
        <f t="shared" si="263"/>
        <v>45444</v>
      </c>
      <c r="GD342" s="40">
        <f t="shared" si="264"/>
        <v>45809</v>
      </c>
      <c r="GE342" s="40">
        <f t="shared" si="265"/>
        <v>45444</v>
      </c>
      <c r="GF342" s="40" t="str">
        <f t="shared" si="251"/>
        <v/>
      </c>
      <c r="GG342" s="40" t="str">
        <f t="shared" si="251"/>
        <v/>
      </c>
      <c r="GH342" s="40" t="str">
        <f t="shared" si="251"/>
        <v/>
      </c>
      <c r="GI342" s="39">
        <f t="shared" si="289"/>
        <v>6</v>
      </c>
      <c r="GJ342" s="39">
        <f t="shared" si="290"/>
        <v>0</v>
      </c>
      <c r="GK342" s="39">
        <f t="shared" si="291"/>
        <v>0</v>
      </c>
      <c r="GL342" s="39">
        <f t="shared" si="292"/>
        <v>0</v>
      </c>
    </row>
    <row r="343" spans="1:194" x14ac:dyDescent="0.25">
      <c r="A343" s="19">
        <v>378</v>
      </c>
      <c r="B343" s="43" t="s">
        <v>1620</v>
      </c>
      <c r="C343" s="43" t="s">
        <v>186</v>
      </c>
      <c r="D343" s="43" t="s">
        <v>241</v>
      </c>
      <c r="E343" s="43" t="s">
        <v>1621</v>
      </c>
      <c r="F343" s="43" t="s">
        <v>705</v>
      </c>
      <c r="G343" s="43" t="s">
        <v>190</v>
      </c>
      <c r="H343" s="43" t="s">
        <v>291</v>
      </c>
      <c r="I343" s="43" t="s">
        <v>192</v>
      </c>
      <c r="J343" s="44">
        <f t="shared" si="266"/>
        <v>45756.600694444445</v>
      </c>
      <c r="K343" s="44">
        <v>45392.600694444445</v>
      </c>
      <c r="L343" s="44">
        <v>45033</v>
      </c>
      <c r="M343" s="43" t="s">
        <v>3098</v>
      </c>
      <c r="N343" s="43" t="s">
        <v>3099</v>
      </c>
      <c r="O343" s="44">
        <v>46130.445057870369</v>
      </c>
      <c r="P343" s="43">
        <v>11296</v>
      </c>
      <c r="Q343" s="43">
        <v>4812</v>
      </c>
      <c r="R343" s="43">
        <v>6484</v>
      </c>
      <c r="S343" s="43" t="s">
        <v>206</v>
      </c>
      <c r="T343" s="44">
        <v>46018.770833333336</v>
      </c>
      <c r="U343" s="44">
        <v>46018.770833333336</v>
      </c>
      <c r="V343" s="44">
        <v>46018.770833333336</v>
      </c>
      <c r="W343" s="44">
        <v>46018.770833333336</v>
      </c>
      <c r="X343" s="44">
        <v>46018.770833333336</v>
      </c>
      <c r="Y343" s="44">
        <v>45386.770833333336</v>
      </c>
      <c r="Z343" s="43" t="s">
        <v>199</v>
      </c>
      <c r="AA343" s="43"/>
      <c r="AB343" s="43"/>
      <c r="AC343" s="43"/>
      <c r="AD343" s="43"/>
      <c r="AE343" s="43">
        <v>5</v>
      </c>
      <c r="AF343" s="43" t="s">
        <v>3100</v>
      </c>
      <c r="AG343" s="43" t="s">
        <v>3101</v>
      </c>
      <c r="AH343" s="43" t="s">
        <v>3102</v>
      </c>
      <c r="AI343" s="43" t="s">
        <v>3102</v>
      </c>
      <c r="AJ343" s="43" t="s">
        <v>3103</v>
      </c>
      <c r="AK343" s="43" t="s">
        <v>3102</v>
      </c>
      <c r="AL343" s="46">
        <v>44271</v>
      </c>
      <c r="AM343" s="46">
        <v>44271</v>
      </c>
      <c r="AN343" s="46">
        <v>44671</v>
      </c>
      <c r="AO343" s="46">
        <v>44671</v>
      </c>
      <c r="AP343" s="46">
        <v>45471</v>
      </c>
      <c r="AQ343" s="46">
        <v>44671</v>
      </c>
      <c r="AR343" s="48"/>
      <c r="AS343" s="48"/>
      <c r="AT343" s="48"/>
      <c r="AU343" s="43">
        <v>1</v>
      </c>
      <c r="AV343" s="43">
        <v>0</v>
      </c>
      <c r="AW343" s="43">
        <v>0</v>
      </c>
      <c r="AX343" s="51" t="s">
        <v>197</v>
      </c>
      <c r="AY343" s="51" t="s">
        <v>3240</v>
      </c>
      <c r="AZ343" s="51" t="s">
        <v>198</v>
      </c>
      <c r="BA343" s="20">
        <f t="shared" ca="1" si="257"/>
        <v>1</v>
      </c>
      <c r="BB343" s="20">
        <f t="shared" ca="1" si="257"/>
        <v>1</v>
      </c>
      <c r="BC343" s="20">
        <f t="shared" ca="1" si="257"/>
        <v>1</v>
      </c>
      <c r="BD343" s="20">
        <f t="shared" ca="1" si="254"/>
        <v>1</v>
      </c>
      <c r="BE343" s="20">
        <f t="shared" ca="1" si="254"/>
        <v>1</v>
      </c>
      <c r="BF343" s="20">
        <f t="shared" ca="1" si="254"/>
        <v>1</v>
      </c>
      <c r="BG343" s="21" t="str">
        <f t="shared" ca="1" si="254"/>
        <v/>
      </c>
      <c r="BH343" s="21" t="str">
        <f t="shared" ca="1" si="254"/>
        <v/>
      </c>
      <c r="BI343" s="21" t="str">
        <f t="shared" ca="1" si="254"/>
        <v/>
      </c>
      <c r="BJ343" s="22">
        <f t="shared" ca="1" si="267"/>
        <v>6</v>
      </c>
      <c r="BK343" s="21">
        <f t="shared" si="268"/>
        <v>5</v>
      </c>
      <c r="BL343" s="22">
        <f t="shared" ca="1" si="269"/>
        <v>11524</v>
      </c>
      <c r="BM343" s="22">
        <f t="shared" ca="1" si="270"/>
        <v>4955</v>
      </c>
      <c r="BN343" s="23">
        <f t="shared" ca="1" si="271"/>
        <v>6569</v>
      </c>
      <c r="BO343" s="24">
        <f t="shared" ca="1" si="272"/>
        <v>228</v>
      </c>
      <c r="BP343" s="51" t="str">
        <f>_xlfn.XLOOKUP(E343,[1]Validation!E:E,[1]Validation!F:F,"")</f>
        <v>EV18</v>
      </c>
      <c r="BQ343" s="51" t="str">
        <f>_xlfn.XLOOKUP(BP343,[1]Validation!F:F,[1]Validation!G:G,"")</f>
        <v>EV15 to EV30</v>
      </c>
      <c r="BR343" s="52" t="str">
        <f>VLOOKUP(G343,[1]Validation!$B$1:$C$9,2,0)</f>
        <v>B</v>
      </c>
      <c r="BS343" s="51">
        <f t="shared" ca="1" si="273"/>
        <v>26</v>
      </c>
      <c r="BT343" s="53">
        <f>_xlfn.XLOOKUP(B343,'[2]1. All Calls'!$R:$R,'[2]1. All Calls'!$A:$A,"",0)</f>
        <v>46130.6398148148</v>
      </c>
      <c r="BU343" s="51" t="str">
        <f>_xlfn.XLOOKUP(B343,'[2]1. All Calls'!$R:$R,'[2]1. All Calls'!$F:$F,"",0)</f>
        <v>CC-02052210</v>
      </c>
      <c r="BV343" s="51" t="str">
        <f>_xlfn.XLOOKUP(B343,'[2]1. All Calls'!$R:$R,'[2]1. All Calls'!$J:$J,"",0)</f>
        <v>General Service</v>
      </c>
      <c r="BW343" s="53" t="str">
        <f>_xlfn.XLOOKUP(B343,'[2]Sch Calls'!$R:$R,'[2]Sch Calls'!$A:$A,"",0)</f>
        <v/>
      </c>
      <c r="BX343" s="51" t="str">
        <f>_xlfn.XLOOKUP(B343,'[2]Sch Calls'!$R:$R,'[2]Sch Calls'!$B:$B,"",0)</f>
        <v/>
      </c>
      <c r="BY343" s="51" t="str">
        <f t="shared" si="247"/>
        <v>26-Jun-26</v>
      </c>
      <c r="BZ343" s="51" t="str">
        <f t="shared" si="247"/>
        <v>26-Jun-26</v>
      </c>
      <c r="CA343" s="51" t="str">
        <f t="shared" si="274"/>
        <v>29-Sep-26</v>
      </c>
      <c r="CB343" s="51" t="str">
        <f t="shared" si="275"/>
        <v>27-Jun-27</v>
      </c>
      <c r="CC343" s="51" t="str">
        <f t="shared" si="276"/>
        <v>05-Apr-26</v>
      </c>
      <c r="CD343" s="51" t="str">
        <f t="shared" si="277"/>
        <v>28-Dec-26</v>
      </c>
      <c r="CE343" s="51">
        <f t="shared" ca="1" si="248"/>
        <v>157</v>
      </c>
      <c r="CF343" s="51">
        <f t="shared" ca="1" si="248"/>
        <v>157</v>
      </c>
      <c r="CG343" s="51">
        <f t="shared" ca="1" si="278"/>
        <v>157</v>
      </c>
      <c r="CH343" s="51">
        <f t="shared" ca="1" si="279"/>
        <v>157</v>
      </c>
      <c r="CI343" s="51">
        <f t="shared" ca="1" si="280"/>
        <v>789</v>
      </c>
      <c r="CJ343" s="51">
        <f t="shared" ca="1" si="281"/>
        <v>157</v>
      </c>
      <c r="CK343" s="51">
        <f t="shared" ca="1" si="258"/>
        <v>785</v>
      </c>
      <c r="CL343" s="51">
        <f t="shared" ca="1" si="258"/>
        <v>785</v>
      </c>
      <c r="CM343" s="51">
        <f t="shared" ca="1" si="258"/>
        <v>785</v>
      </c>
      <c r="CN343" s="51">
        <f t="shared" ca="1" si="258"/>
        <v>785</v>
      </c>
      <c r="CO343" s="51">
        <f t="shared" ca="1" si="258"/>
        <v>3945</v>
      </c>
      <c r="CP343" s="51">
        <f t="shared" ca="1" si="258"/>
        <v>785</v>
      </c>
      <c r="CQ343" s="51">
        <f t="shared" ca="1" si="259"/>
        <v>-10080</v>
      </c>
      <c r="CR343" s="51">
        <f t="shared" ca="1" si="259"/>
        <v>-10081</v>
      </c>
      <c r="CS343" s="51">
        <f t="shared" ca="1" si="259"/>
        <v>-8081</v>
      </c>
      <c r="CT343" s="51">
        <f t="shared" ca="1" si="259"/>
        <v>-8081</v>
      </c>
      <c r="CU343" s="51">
        <f t="shared" ca="1" si="259"/>
        <v>-7241</v>
      </c>
      <c r="CV343" s="54">
        <f t="shared" ca="1" si="259"/>
        <v>-8081</v>
      </c>
      <c r="CW343" s="25" t="s">
        <v>195</v>
      </c>
      <c r="CX343" s="55">
        <v>0.35</v>
      </c>
      <c r="CY343" s="55"/>
      <c r="CZ343" s="26" t="s">
        <v>227</v>
      </c>
      <c r="DA343" s="26" t="s">
        <v>227</v>
      </c>
      <c r="DB343" s="26" t="s">
        <v>227</v>
      </c>
      <c r="DC343" s="26" t="s">
        <v>227</v>
      </c>
      <c r="DD343" s="26" t="s">
        <v>227</v>
      </c>
      <c r="DE343" s="26" t="s">
        <v>227</v>
      </c>
      <c r="DF343" s="26" t="s">
        <v>227</v>
      </c>
      <c r="DG343" s="26" t="s">
        <v>227</v>
      </c>
      <c r="DH343" s="26" t="s">
        <v>227</v>
      </c>
      <c r="DI343" s="26" t="s">
        <v>227</v>
      </c>
      <c r="DJ343" s="26" t="s">
        <v>227</v>
      </c>
      <c r="DK343" s="26" t="s">
        <v>227</v>
      </c>
      <c r="DL343" s="27">
        <f t="shared" si="282"/>
        <v>46205.6398148148</v>
      </c>
      <c r="DM343" s="28">
        <f t="shared" ca="1" si="283"/>
        <v>0</v>
      </c>
      <c r="DN343" s="56">
        <f>_xlfn.XLOOKUP(B343,'[2]1. All Calls'!$R:$R,'[2]1. All Calls'!$A:$A,"",0)</f>
        <v>46130.6398148148</v>
      </c>
      <c r="DO343" s="57" t="str">
        <f ca="1">VLOOKUP(DM343,[1]Validation!$B$20:$C$25,2,0)</f>
        <v>Within 3 months</v>
      </c>
      <c r="DP343" s="58" t="str">
        <f>_xlfn.XLOOKUP(B343,'[1]Active AMCs- Dealer'!E:E,'[1]Active AMCs- Dealer'!L:L,"Not in AMC",0)</f>
        <v>Expired</v>
      </c>
      <c r="DQ343" s="50" t="s">
        <v>238</v>
      </c>
      <c r="DR343" s="29" t="str">
        <f>_xlfn.XLOOKUP(B343,'[2]1. All Calls'!$R:$R,'[2]1. All Calls'!$F:$F,"",0)</f>
        <v>CC-02052210</v>
      </c>
      <c r="DS343" s="29" t="str">
        <f>_xlfn.XLOOKUP(B343,'[2]1. All Calls'!$R:$R,'[2]1. All Calls'!$AB:$AB,"",0)</f>
        <v>We visited site check and found Service due Get the servicing done as soon as possible because it will not be good for the machine if the servicing is done so early.</v>
      </c>
      <c r="DT343" s="30">
        <f>_xlfn.XLOOKUP(DR343,'[2]1. All Calls'!$F:$F,'[2]1. All Calls'!$A:$A,"",0)</f>
        <v>46130.6398148148</v>
      </c>
      <c r="DU343" s="31">
        <f>_xlfn.XLOOKUP(DR343,'[2]1. All Calls'!$F:$F,'[2]1. All Calls'!$B:$B,"",0)</f>
        <v>11296</v>
      </c>
      <c r="DV343" s="31">
        <f>_xlfn.XLOOKUP(B343,[1]MDA_Assets!D:D,[1]MDA_Assets!N:N,"",0)</f>
        <v>4812</v>
      </c>
      <c r="DW343" s="31">
        <f>_xlfn.XLOOKUP(B343,[1]MDA_Assets!D:D,[1]MDA_Assets!O:O,"",0)</f>
        <v>6484</v>
      </c>
      <c r="DX343" s="32" t="str">
        <f>_xlfn.XLOOKUP(B343,[1]MDA_Assets!D:D,[1]MDA_Assets!Q:Q,"",0)</f>
        <v>XD</v>
      </c>
      <c r="DY343" s="33">
        <f>_xlfn.XLOOKUP(B343,[1]MDA_Assets!D:D,[1]MDA_Assets!R:R,"",0)</f>
        <v>46019</v>
      </c>
      <c r="DZ343" s="33">
        <f>_xlfn.XLOOKUP(B343,[1]MDA_Assets!D:D,[1]MDA_Assets!S:S,"",0)</f>
        <v>46019</v>
      </c>
      <c r="EA343" s="33">
        <f>_xlfn.XLOOKUP(B343,[1]MDA_Assets!D:D,[1]MDA_Assets!T:T,"",0)</f>
        <v>46019</v>
      </c>
      <c r="EB343" s="33">
        <f>_xlfn.XLOOKUP(B343,[1]MDA_Assets!D:D,[1]MDA_Assets!U:U,"",0)</f>
        <v>46019</v>
      </c>
      <c r="EC343" s="33">
        <f>_xlfn.XLOOKUP(B343,[1]MDA_Assets!D:D,[1]MDA_Assets!V:V,"",0)</f>
        <v>46019</v>
      </c>
      <c r="ED343" s="33">
        <f>_xlfn.XLOOKUP(B343,[1]MDA_Assets!D:D,[1]MDA_Assets!W:W,"",0)</f>
        <v>45387</v>
      </c>
      <c r="EE343" s="32" t="str">
        <f>_xlfn.XLOOKUP(B343,[1]MDA_Assets!D:D,[1]MDA_Assets!X:X,"",0)</f>
        <v>Yes</v>
      </c>
      <c r="EF343" s="33">
        <f>_xlfn.XLOOKUP(B343,[1]MDA_Assets!D:D,[1]MDA_Assets!Y:Y,"",0)</f>
        <v>0</v>
      </c>
      <c r="EG343" s="33">
        <f>_xlfn.XLOOKUP(B343,[1]MDA_Assets!D:D,[1]MDA_Assets!Z:Z,"",0)</f>
        <v>0</v>
      </c>
      <c r="EH343" s="33">
        <f>_xlfn.XLOOKUP(B343,[1]MDA_Assets!D:D,[1]MDA_Assets!AA:AA,"",0)</f>
        <v>0</v>
      </c>
      <c r="EI343" s="34">
        <f>_xlfn.XLOOKUP(B343,[1]MDA_Assets!D:D,[1]MDA_Assets!P:P,"",0)</f>
        <v>5</v>
      </c>
      <c r="EJ343" s="35" t="str">
        <f>_xlfn.XLOOKUP(B343,[1]MDA_Assets!D:D,[1]MDA_Assets!AB:AB,"",0)</f>
        <v>-9295</v>
      </c>
      <c r="EK343" s="35" t="str">
        <f>_xlfn.XLOOKUP(B343,[1]MDA_Assets!D:D,[1]MDA_Assets!AC:AC,"",0)</f>
        <v>-9296</v>
      </c>
      <c r="EL343" s="35" t="str">
        <f>_xlfn.XLOOKUP(B343,[1]MDA_Assets!D:D,[1]MDA_Assets!AD:AD,"",0)</f>
        <v>-7296</v>
      </c>
      <c r="EM343" s="35" t="str">
        <f>_xlfn.XLOOKUP(B343,[1]MDA_Assets!D:D,[1]MDA_Assets!AE:AE,"",0)</f>
        <v>-7296</v>
      </c>
      <c r="EN343" s="35" t="str">
        <f>_xlfn.XLOOKUP(B343,[1]MDA_Assets!D:D,[1]MDA_Assets!AF:AF,"",0)</f>
        <v>-3296</v>
      </c>
      <c r="EO343" s="35" t="str">
        <f>_xlfn.XLOOKUP(B343,[1]MDA_Assets!D:D,[1]MDA_Assets!AG:AG,"",0)</f>
        <v>-7296</v>
      </c>
      <c r="EP343" s="36">
        <f t="shared" si="249"/>
        <v>-1748</v>
      </c>
      <c r="EQ343" s="36">
        <f t="shared" si="249"/>
        <v>-1748</v>
      </c>
      <c r="ER343" s="36">
        <f t="shared" si="284"/>
        <v>-1348</v>
      </c>
      <c r="ES343" s="36">
        <f t="shared" si="285"/>
        <v>-1348</v>
      </c>
      <c r="ET343" s="36">
        <f t="shared" si="286"/>
        <v>85</v>
      </c>
      <c r="EU343" s="36">
        <f t="shared" si="287"/>
        <v>-1348</v>
      </c>
      <c r="EV343" s="36" t="str">
        <f t="shared" si="288"/>
        <v/>
      </c>
      <c r="EW343" s="36" t="str">
        <f t="shared" si="260"/>
        <v/>
      </c>
      <c r="EX343" s="36" t="str">
        <f t="shared" si="261"/>
        <v/>
      </c>
      <c r="EY343" s="36">
        <f t="shared" si="253"/>
        <v>-56.39</v>
      </c>
      <c r="EZ343" s="36">
        <f t="shared" si="253"/>
        <v>-56.39</v>
      </c>
      <c r="FA343" s="36">
        <f t="shared" si="253"/>
        <v>-43.489999999999995</v>
      </c>
      <c r="FB343" s="36">
        <f t="shared" si="253"/>
        <v>-43.489999999999995</v>
      </c>
      <c r="FC343" s="36">
        <f t="shared" si="253"/>
        <v>2.75</v>
      </c>
      <c r="FD343" s="36">
        <f t="shared" si="253"/>
        <v>-43.489999999999995</v>
      </c>
      <c r="FE343" s="36" t="str">
        <f t="shared" si="252"/>
        <v/>
      </c>
      <c r="FF343" s="36" t="str">
        <f t="shared" si="252"/>
        <v/>
      </c>
      <c r="FG343" s="36" t="str">
        <f t="shared" si="252"/>
        <v/>
      </c>
      <c r="FH343" s="37" t="str" cm="1">
        <f t="array" ref="FH343">_xlfn.IFS(EY343="", "No Data", EY343&lt;0, "Negative/Future", EY343=0, "Zero Days", EY343&lt;=3, "&lt; 3 Months", EY343&lt;=6, "3 to 6 Months", EY343&lt;=9, "6 to 9 Months", EY343&lt;=12, "9 to 12 Months", EY343&lt;=15, "12 to 15 Months", EY343&lt;=18, "15 to 18 Months", EY343&lt;=24, "18 to 24 Months", EY343&gt;24, "&gt; 24 Months")</f>
        <v>Negative/Future</v>
      </c>
      <c r="FI343" s="37" t="str" cm="1">
        <f t="array" ref="FI343">_xlfn.IFS(EZ343="", "No Data", EZ343&lt;0, "Negative/Future", EZ343=0, "Zero Days", EZ343&lt;=3, "&lt; 3 Months", EZ343&lt;=6, "3 to 6 Months", EZ343&lt;=9, "6 to 9 Months", EZ343&lt;=12, "9 to 12 Months", EZ343&lt;=15, "12 to 15 Months", EZ343&lt;=18, "15 to 18 Months", EZ343&lt;=24, "18 to 24 Months", EZ343&gt;24, "&gt; 24 Months")</f>
        <v>Negative/Future</v>
      </c>
      <c r="FJ343" s="37" t="str" cm="1">
        <f t="array" ref="FJ343">_xlfn.IFS(FA343="", "No Data", FA343&lt;0, "Negative/Future", FA343=0, "Zero Days", FA343&lt;=3, "&lt; 3 Months", FA343&lt;=6, "3 to 6 Months", FA343&lt;=9, "6 to 9 Months", FA343&lt;=12, "9 to 12 Months", FA343&lt;=15, "12 to 15 Months", FA343&lt;=18, "15 to 18 Months", FA343&lt;=24, "18 to 24 Months", FA343&gt;24, "&gt; 24 Months")</f>
        <v>Negative/Future</v>
      </c>
      <c r="FK343" s="37" t="str" cm="1">
        <f t="array" ref="FK343">_xlfn.IFS(FB343="", "No Data", FB343&lt;0, "Negative/Future", FB343=0, "Zero Days", FB343&lt;=3, "&lt; 3 Months", FB343&lt;=6, "3 to 6 Months", FB343&lt;=9, "6 to 9 Months", FB343&lt;=12, "9 to 12 Months", FB343&lt;=15, "12 to 15 Months", FB343&lt;=18, "15 to 18 Months", FB343&lt;=24, "18 to 24 Months", FB343&gt;24, "&gt; 24 Months")</f>
        <v>Negative/Future</v>
      </c>
      <c r="FL343" s="37" t="str" cm="1">
        <f t="array" ref="FL343">_xlfn.IFS(FC343="", "No Data", FC343&lt;0, "Negative/Future", FC343=0, "Zero Days", FC343&lt;=3, "&lt; 3 Months", FC343&lt;=6, "3 to 6 Months", FC343&lt;=9, "6 to 9 Months", FC343&lt;=12, "9 to 12 Months", FC343&lt;=15, "12 to 15 Months", FC343&lt;=18, "15 to 18 Months", FC343&lt;=24, "18 to 24 Months", FC343&gt;24, "&gt; 24 Months")</f>
        <v>&lt; 3 Months</v>
      </c>
      <c r="FM343" s="37" t="str" cm="1">
        <f t="array" ref="FM343">_xlfn.IFS(FD343="", "No Data", FD343&lt;0, "Negative/Future", FD343=0, "Zero Days", FD343&lt;=3, "&lt; 3 Months", FD343&lt;=6, "3 to 6 Months", FD343&lt;=9, "6 to 9 Months", FD343&lt;=12, "9 to 12 Months", FD343&lt;=15, "12 to 15 Months", FD343&lt;=18, "15 to 18 Months", FD343&lt;=24, "18 to 24 Months", FD343&gt;24, "&gt; 24 Months")</f>
        <v>Negative/Future</v>
      </c>
      <c r="FN343" s="37" t="str" cm="1">
        <f t="array" ref="FN343">_xlfn.IFS(FE343="", "No Data", FE343&lt;0, "Negative/Future", FE343=0, "Zero Days", FE343&lt;=3, "&lt; 3 Months", FE343&lt;=6, "3 to 6 Months", FE343&lt;=9, "6 to 9 Months", FE343&lt;=12, "9 to 12 Months", FE343&lt;=15, "12 to 15 Months", FE343&lt;=18, "15 to 18 Months", FE343&lt;=24, "18 to 24 Months", FE343&gt;24, "&gt; 24 Months")</f>
        <v>No Data</v>
      </c>
      <c r="FO343" s="37" t="str" cm="1">
        <f t="array" ref="FO343">_xlfn.IFS(FG343="", "No Data", FG343&lt;0, "Negative/Future", FG343=0, "Zero Days", FG343&lt;=3, "&lt; 3 Months", FG343&lt;=6, "3 to 6 Months", FG343&lt;=9, "6 to 9 Months", FG343&lt;=12, "9 to 12 Months", FG343&lt;=15, "12 to 15 Months", FG343&lt;=18, "15 to 18 Months", FG343&lt;=24, "18 to 24 Months", FG343&gt;24, "&gt; 24 Months")</f>
        <v>No Data</v>
      </c>
      <c r="FP343" s="37" t="str" cm="1">
        <f t="array" ref="FP343">_xlfn.IFS(FF343="", "No Data", FF343&lt;0, "Negative/Future", FF343=0, "Zero Days", FF343&lt;=3, "&lt; 3 Months", FF343&lt;=6, "3 to 6 Months", FF343&lt;=9, "6 to 9 Months", FF343&lt;=12, "9 to 12 Months", FF343&lt;=15, "12 to 15 Months", FF343&lt;=18, "15 to 18 Months", FF343&lt;=24, "18 to 24 Months", FF343&gt;24, "&gt; 24 Months")</f>
        <v>No Data</v>
      </c>
      <c r="FQ343" s="29" t="s">
        <v>706</v>
      </c>
      <c r="FR343" s="29">
        <v>7707017707</v>
      </c>
      <c r="FS343" s="38" t="str">
        <f>VLOOKUP(_xlfn.XLOOKUP(B343,[1]MDA_Assets!D:D,[1]MDA_Assets!I:I,"",0),[1]Validation!$B$1:$C$8,2,0)</f>
        <v>B</v>
      </c>
      <c r="FT343" s="38" t="s">
        <v>202</v>
      </c>
      <c r="FU343" s="31" t="str">
        <f>_xlfn.XLOOKUP(B343,[1]MDA_Assets!D:D,[1]MDA_Assets!X:X,"",0)</f>
        <v>Yes</v>
      </c>
      <c r="FV343" s="39">
        <v>6</v>
      </c>
      <c r="FW343" s="39">
        <v>0</v>
      </c>
      <c r="FX343" s="39">
        <v>0</v>
      </c>
      <c r="FY343" s="39">
        <v>3</v>
      </c>
      <c r="FZ343" s="40">
        <f t="shared" si="250"/>
        <v>44271</v>
      </c>
      <c r="GA343" s="40">
        <f t="shared" si="250"/>
        <v>44271</v>
      </c>
      <c r="GB343" s="40">
        <f t="shared" si="262"/>
        <v>44671</v>
      </c>
      <c r="GC343" s="40">
        <f t="shared" si="263"/>
        <v>44671</v>
      </c>
      <c r="GD343" s="40">
        <f t="shared" si="264"/>
        <v>46104</v>
      </c>
      <c r="GE343" s="40">
        <f t="shared" si="265"/>
        <v>44039</v>
      </c>
      <c r="GF343" s="40" t="str">
        <f t="shared" si="251"/>
        <v/>
      </c>
      <c r="GG343" s="40" t="str">
        <f t="shared" si="251"/>
        <v/>
      </c>
      <c r="GH343" s="40" t="str">
        <f t="shared" si="251"/>
        <v/>
      </c>
      <c r="GI343" s="39">
        <f t="shared" si="289"/>
        <v>5</v>
      </c>
      <c r="GJ343" s="39">
        <f t="shared" si="290"/>
        <v>0</v>
      </c>
      <c r="GK343" s="39">
        <f t="shared" si="291"/>
        <v>0</v>
      </c>
      <c r="GL343" s="39">
        <f t="shared" si="292"/>
        <v>1</v>
      </c>
    </row>
    <row r="344" spans="1:194" x14ac:dyDescent="0.25">
      <c r="A344" s="19">
        <v>379</v>
      </c>
      <c r="B344" s="43" t="s">
        <v>1622</v>
      </c>
      <c r="C344" s="43" t="s">
        <v>186</v>
      </c>
      <c r="D344" s="43" t="s">
        <v>187</v>
      </c>
      <c r="E344" s="43" t="s">
        <v>487</v>
      </c>
      <c r="F344" s="43" t="s">
        <v>1607</v>
      </c>
      <c r="G344" s="43" t="s">
        <v>243</v>
      </c>
      <c r="H344" s="43" t="s">
        <v>291</v>
      </c>
      <c r="I344" s="43" t="s">
        <v>192</v>
      </c>
      <c r="J344" s="44">
        <f t="shared" si="266"/>
        <v>45215.5625</v>
      </c>
      <c r="K344" s="44">
        <v>44851.5625</v>
      </c>
      <c r="L344" s="44">
        <v>44825</v>
      </c>
      <c r="M344" s="43" t="s">
        <v>2490</v>
      </c>
      <c r="N344" s="43" t="s">
        <v>193</v>
      </c>
      <c r="O344" s="44">
        <v>46052.877858796295</v>
      </c>
      <c r="P344" s="43">
        <v>17508</v>
      </c>
      <c r="Q344" s="43">
        <v>10155</v>
      </c>
      <c r="R344" s="43">
        <v>7353</v>
      </c>
      <c r="S344" s="43" t="s">
        <v>194</v>
      </c>
      <c r="T344" s="44">
        <v>45559.770833333336</v>
      </c>
      <c r="U344" s="44">
        <v>45767.770833333336</v>
      </c>
      <c r="V344" s="44">
        <v>45767.770833333336</v>
      </c>
      <c r="W344" s="44">
        <v>45561.770833333336</v>
      </c>
      <c r="X344" s="44">
        <v>45767.770833333336</v>
      </c>
      <c r="Y344" s="44">
        <v>45767.770833333336</v>
      </c>
      <c r="Z344" s="43" t="s">
        <v>199</v>
      </c>
      <c r="AA344" s="43"/>
      <c r="AB344" s="44">
        <v>45767.770833333336</v>
      </c>
      <c r="AC344" s="44">
        <v>45767.770833333336</v>
      </c>
      <c r="AD344" s="44">
        <v>45767.770833333336</v>
      </c>
      <c r="AE344" s="43">
        <v>5</v>
      </c>
      <c r="AF344" s="43" t="s">
        <v>2276</v>
      </c>
      <c r="AG344" s="43" t="s">
        <v>2276</v>
      </c>
      <c r="AH344" s="43" t="s">
        <v>1623</v>
      </c>
      <c r="AI344" s="43" t="s">
        <v>1623</v>
      </c>
      <c r="AJ344" s="43" t="s">
        <v>2491</v>
      </c>
      <c r="AK344" s="43" t="s">
        <v>2276</v>
      </c>
      <c r="AL344" s="46">
        <v>46132</v>
      </c>
      <c r="AM344" s="46">
        <v>45947</v>
      </c>
      <c r="AN344" s="47">
        <v>46289</v>
      </c>
      <c r="AO344" s="47">
        <v>46291</v>
      </c>
      <c r="AP344" s="47">
        <v>46497</v>
      </c>
      <c r="AQ344" s="46">
        <v>46132</v>
      </c>
      <c r="AR344" s="46">
        <v>46132</v>
      </c>
      <c r="AS344" s="46">
        <v>46132</v>
      </c>
      <c r="AT344" s="46">
        <v>46132</v>
      </c>
      <c r="AU344" s="43">
        <v>1</v>
      </c>
      <c r="AV344" s="43">
        <v>0</v>
      </c>
      <c r="AW344" s="43">
        <v>0</v>
      </c>
      <c r="AX344" s="51" t="s">
        <v>1608</v>
      </c>
      <c r="AY344" s="51" t="s">
        <v>221</v>
      </c>
      <c r="AZ344" s="51" t="s">
        <v>198</v>
      </c>
      <c r="BA344" s="20">
        <f t="shared" ca="1" si="257"/>
        <v>1</v>
      </c>
      <c r="BB344" s="20">
        <f t="shared" ca="1" si="257"/>
        <v>1</v>
      </c>
      <c r="BC344" s="20">
        <f t="shared" ca="1" si="257"/>
        <v>0</v>
      </c>
      <c r="BD344" s="20">
        <f t="shared" ca="1" si="254"/>
        <v>0</v>
      </c>
      <c r="BE344" s="20">
        <f t="shared" ca="1" si="254"/>
        <v>0</v>
      </c>
      <c r="BF344" s="20">
        <f t="shared" ca="1" si="254"/>
        <v>1</v>
      </c>
      <c r="BG344" s="21">
        <f t="shared" ca="1" si="254"/>
        <v>1</v>
      </c>
      <c r="BH344" s="21">
        <f t="shared" ca="1" si="254"/>
        <v>1</v>
      </c>
      <c r="BI344" s="21">
        <f t="shared" ca="1" si="254"/>
        <v>1</v>
      </c>
      <c r="BJ344" s="22">
        <f t="shared" ca="1" si="267"/>
        <v>6</v>
      </c>
      <c r="BK344" s="21">
        <f t="shared" si="268"/>
        <v>5</v>
      </c>
      <c r="BL344" s="22">
        <f t="shared" ca="1" si="269"/>
        <v>18124</v>
      </c>
      <c r="BM344" s="22">
        <f t="shared" ca="1" si="270"/>
        <v>10512</v>
      </c>
      <c r="BN344" s="23">
        <f t="shared" ca="1" si="271"/>
        <v>7612</v>
      </c>
      <c r="BO344" s="24">
        <f t="shared" ca="1" si="272"/>
        <v>616</v>
      </c>
      <c r="BP344" s="51" t="str">
        <f>_xlfn.XLOOKUP(E344,[1]Validation!E:E,[1]Validation!F:F,"")</f>
        <v>EG75</v>
      </c>
      <c r="BQ344" s="51" t="str">
        <f>_xlfn.XLOOKUP(BP344,[1]Validation!F:F,[1]Validation!G:G,"")</f>
        <v>EG55 to EG75</v>
      </c>
      <c r="BR344" s="52" t="str">
        <f>VLOOKUP(G344,[1]Validation!$B$1:$C$9,2,0)</f>
        <v>A</v>
      </c>
      <c r="BS344" s="51">
        <f t="shared" ca="1" si="273"/>
        <v>44</v>
      </c>
      <c r="BT344" s="53">
        <f>_xlfn.XLOOKUP(B344,'[2]1. All Calls'!$R:$R,'[2]1. All Calls'!$A:$A,"",0)</f>
        <v>46053.106446759302</v>
      </c>
      <c r="BU344" s="51" t="str">
        <f>_xlfn.XLOOKUP(B344,'[2]1. All Calls'!$R:$R,'[2]1. All Calls'!$F:$F,"",0)</f>
        <v>CC-01959456</v>
      </c>
      <c r="BV344" s="51" t="str">
        <f>_xlfn.XLOOKUP(B344,'[2]1. All Calls'!$R:$R,'[2]1. All Calls'!$J:$J,"",0)</f>
        <v>Sales Call</v>
      </c>
      <c r="BW344" s="53">
        <f>_xlfn.XLOOKUP(B344,'[2]Sch Calls'!$R:$R,'[2]Sch Calls'!$A:$A,"",0)</f>
        <v>45765.762731481504</v>
      </c>
      <c r="BX344" s="51">
        <f>_xlfn.XLOOKUP(B344,'[2]Sch Calls'!$R:$R,'[2]Sch Calls'!$B:$B,"",0)</f>
        <v>14980</v>
      </c>
      <c r="BY344" s="51" t="str">
        <f t="shared" si="247"/>
        <v>18-Oct-25</v>
      </c>
      <c r="BZ344" s="51" t="str">
        <f t="shared" si="247"/>
        <v>18-Oct-25</v>
      </c>
      <c r="CA344" s="51" t="str">
        <f t="shared" si="274"/>
        <v>27-Jun-25</v>
      </c>
      <c r="CB344" s="51" t="str">
        <f t="shared" si="275"/>
        <v>27-Mar-26</v>
      </c>
      <c r="CC344" s="51" t="str">
        <f t="shared" si="276"/>
        <v>21-Apr-27</v>
      </c>
      <c r="CD344" s="51" t="str">
        <f t="shared" si="277"/>
        <v>21-Apr-26</v>
      </c>
      <c r="CE344" s="51">
        <f t="shared" ca="1" si="248"/>
        <v>408</v>
      </c>
      <c r="CF344" s="51">
        <f t="shared" ca="1" si="248"/>
        <v>408</v>
      </c>
      <c r="CG344" s="51">
        <f t="shared" ca="1" si="278"/>
        <v>616</v>
      </c>
      <c r="CH344" s="51">
        <f t="shared" ca="1" si="279"/>
        <v>614</v>
      </c>
      <c r="CI344" s="51">
        <f t="shared" ca="1" si="280"/>
        <v>408</v>
      </c>
      <c r="CJ344" s="51">
        <f t="shared" ca="1" si="281"/>
        <v>408</v>
      </c>
      <c r="CK344" s="51">
        <f t="shared" ca="1" si="258"/>
        <v>2040</v>
      </c>
      <c r="CL344" s="51">
        <f t="shared" ca="1" si="258"/>
        <v>2040</v>
      </c>
      <c r="CM344" s="51">
        <f t="shared" ca="1" si="258"/>
        <v>3080</v>
      </c>
      <c r="CN344" s="51">
        <f t="shared" ca="1" si="258"/>
        <v>3070</v>
      </c>
      <c r="CO344" s="51">
        <f t="shared" ca="1" si="258"/>
        <v>2040</v>
      </c>
      <c r="CP344" s="51">
        <f t="shared" ca="1" si="258"/>
        <v>2040</v>
      </c>
      <c r="CQ344" s="51">
        <f t="shared" ca="1" si="259"/>
        <v>-568</v>
      </c>
      <c r="CR344" s="51">
        <f t="shared" ca="1" si="259"/>
        <v>-568</v>
      </c>
      <c r="CS344" s="51">
        <f t="shared" ca="1" si="259"/>
        <v>-1227</v>
      </c>
      <c r="CT344" s="51">
        <f t="shared" ca="1" si="259"/>
        <v>-1217</v>
      </c>
      <c r="CU344" s="51">
        <f t="shared" ca="1" si="259"/>
        <v>3432</v>
      </c>
      <c r="CV344" s="54">
        <f t="shared" ca="1" si="259"/>
        <v>-568</v>
      </c>
      <c r="CW344" s="25" t="s">
        <v>195</v>
      </c>
      <c r="CX344" s="55">
        <v>0.57999999999999996</v>
      </c>
      <c r="CY344" s="55"/>
      <c r="CZ344" s="26" t="s">
        <v>227</v>
      </c>
      <c r="DA344" s="26" t="s">
        <v>227</v>
      </c>
      <c r="DB344" s="26" t="s">
        <v>227</v>
      </c>
      <c r="DC344" s="26" t="s">
        <v>227</v>
      </c>
      <c r="DD344" s="26" t="s">
        <v>227</v>
      </c>
      <c r="DE344" s="26" t="s">
        <v>227</v>
      </c>
      <c r="DF344" s="26" t="s">
        <v>227</v>
      </c>
      <c r="DG344" s="26" t="s">
        <v>227</v>
      </c>
      <c r="DH344" s="26" t="s">
        <v>227</v>
      </c>
      <c r="DI344" s="26" t="s">
        <v>227</v>
      </c>
      <c r="DJ344" s="26" t="s">
        <v>227</v>
      </c>
      <c r="DK344" s="26" t="s">
        <v>227</v>
      </c>
      <c r="DL344" s="27">
        <f t="shared" si="282"/>
        <v>46128.106446759302</v>
      </c>
      <c r="DM344" s="28">
        <f t="shared" ca="1" si="283"/>
        <v>1</v>
      </c>
      <c r="DN344" s="56">
        <f>_xlfn.XLOOKUP(B344,'[2]1. All Calls'!$R:$R,'[2]1. All Calls'!$A:$A,"",0)</f>
        <v>46053.106446759302</v>
      </c>
      <c r="DO344" s="57" t="str">
        <f ca="1">VLOOKUP(DM344,[1]Validation!$B$20:$C$25,2,0)</f>
        <v>Above 3 months</v>
      </c>
      <c r="DP344" s="58" t="str">
        <f>_xlfn.XLOOKUP(B344,'[1]Active AMCs- Dealer'!E:E,'[1]Active AMCs- Dealer'!L:L,"Not in AMC",0)</f>
        <v>Expired</v>
      </c>
      <c r="DQ344" s="50" t="s">
        <v>238</v>
      </c>
      <c r="DR344" s="29" t="str">
        <f>_xlfn.XLOOKUP(B344,'[2]1. All Calls'!$R:$R,'[2]1. All Calls'!$F:$F,"",0)</f>
        <v>CC-01959456</v>
      </c>
      <c r="DS344" s="29" t="str">
        <f>_xlfn.XLOOKUP(B344,'[2]1. All Calls'!$R:$R,'[2]1. All Calls'!$AB:$AB,"",0)</f>
        <v>Sales call carried out for HMR update</v>
      </c>
      <c r="DT344" s="30">
        <f>_xlfn.XLOOKUP(DR344,'[2]1. All Calls'!$F:$F,'[2]1. All Calls'!$A:$A,"",0)</f>
        <v>46053.106446759302</v>
      </c>
      <c r="DU344" s="31">
        <f>_xlfn.XLOOKUP(DR344,'[2]1. All Calls'!$F:$F,'[2]1. All Calls'!$B:$B,"",0)</f>
        <v>17508</v>
      </c>
      <c r="DV344" s="31">
        <f>_xlfn.XLOOKUP(B344,[1]MDA_Assets!D:D,[1]MDA_Assets!N:N,"",0)</f>
        <v>10155</v>
      </c>
      <c r="DW344" s="31">
        <f>_xlfn.XLOOKUP(B344,[1]MDA_Assets!D:D,[1]MDA_Assets!O:O,"",0)</f>
        <v>7353</v>
      </c>
      <c r="DX344" s="32" t="str">
        <f>_xlfn.XLOOKUP(B344,[1]MDA_Assets!D:D,[1]MDA_Assets!Q:Q,"",0)</f>
        <v>Synthetic</v>
      </c>
      <c r="DY344" s="33">
        <f>_xlfn.XLOOKUP(B344,[1]MDA_Assets!D:D,[1]MDA_Assets!R:R,"",0)</f>
        <v>45560</v>
      </c>
      <c r="DZ344" s="33">
        <f>_xlfn.XLOOKUP(B344,[1]MDA_Assets!D:D,[1]MDA_Assets!S:S,"",0)</f>
        <v>45768</v>
      </c>
      <c r="EA344" s="33">
        <f>_xlfn.XLOOKUP(B344,[1]MDA_Assets!D:D,[1]MDA_Assets!T:T,"",0)</f>
        <v>45768</v>
      </c>
      <c r="EB344" s="33">
        <f>_xlfn.XLOOKUP(B344,[1]MDA_Assets!D:D,[1]MDA_Assets!U:U,"",0)</f>
        <v>45562</v>
      </c>
      <c r="EC344" s="33">
        <f>_xlfn.XLOOKUP(B344,[1]MDA_Assets!D:D,[1]MDA_Assets!V:V,"",0)</f>
        <v>45768</v>
      </c>
      <c r="ED344" s="33">
        <f>_xlfn.XLOOKUP(B344,[1]MDA_Assets!D:D,[1]MDA_Assets!W:W,"",0)</f>
        <v>45768</v>
      </c>
      <c r="EE344" s="32" t="str">
        <f>_xlfn.XLOOKUP(B344,[1]MDA_Assets!D:D,[1]MDA_Assets!X:X,"",0)</f>
        <v>Yes</v>
      </c>
      <c r="EF344" s="33">
        <f>_xlfn.XLOOKUP(B344,[1]MDA_Assets!D:D,[1]MDA_Assets!Y:Y,"",0)</f>
        <v>45768</v>
      </c>
      <c r="EG344" s="33">
        <f>_xlfn.XLOOKUP(B344,[1]MDA_Assets!D:D,[1]MDA_Assets!Z:Z,"",0)</f>
        <v>45768</v>
      </c>
      <c r="EH344" s="33">
        <f>_xlfn.XLOOKUP(B344,[1]MDA_Assets!D:D,[1]MDA_Assets!AA:AA,"",0)</f>
        <v>45768</v>
      </c>
      <c r="EI344" s="34">
        <f>_xlfn.XLOOKUP(B344,[1]MDA_Assets!D:D,[1]MDA_Assets!P:P,"",0)</f>
        <v>5</v>
      </c>
      <c r="EJ344" s="35" t="str">
        <f>_xlfn.XLOOKUP(B344,[1]MDA_Assets!D:D,[1]MDA_Assets!AB:AB,"",0)</f>
        <v>1472</v>
      </c>
      <c r="EK344" s="35" t="str">
        <f>_xlfn.XLOOKUP(B344,[1]MDA_Assets!D:D,[1]MDA_Assets!AC:AC,"",0)</f>
        <v>1472</v>
      </c>
      <c r="EL344" s="35" t="str">
        <f>_xlfn.XLOOKUP(B344,[1]MDA_Assets!D:D,[1]MDA_Assets!AD:AD,"",0)</f>
        <v>1853</v>
      </c>
      <c r="EM344" s="35" t="str">
        <f>_xlfn.XLOOKUP(B344,[1]MDA_Assets!D:D,[1]MDA_Assets!AE:AE,"",0)</f>
        <v>1853</v>
      </c>
      <c r="EN344" s="35" t="str">
        <f>_xlfn.XLOOKUP(B344,[1]MDA_Assets!D:D,[1]MDA_Assets!AF:AF,"",0)</f>
        <v>5472</v>
      </c>
      <c r="EO344" s="35" t="str">
        <f>_xlfn.XLOOKUP(B344,[1]MDA_Assets!D:D,[1]MDA_Assets!AG:AG,"",0)</f>
        <v>1472</v>
      </c>
      <c r="EP344" s="36">
        <f t="shared" si="249"/>
        <v>365</v>
      </c>
      <c r="EQ344" s="36">
        <f t="shared" si="249"/>
        <v>180</v>
      </c>
      <c r="ER344" s="36">
        <f t="shared" si="284"/>
        <v>730</v>
      </c>
      <c r="ES344" s="36">
        <f t="shared" si="285"/>
        <v>730</v>
      </c>
      <c r="ET344" s="36">
        <f t="shared" si="286"/>
        <v>730</v>
      </c>
      <c r="EU344" s="36">
        <f t="shared" si="287"/>
        <v>365</v>
      </c>
      <c r="EV344" s="36">
        <f t="shared" si="288"/>
        <v>365</v>
      </c>
      <c r="EW344" s="36">
        <f t="shared" si="260"/>
        <v>365</v>
      </c>
      <c r="EX344" s="36">
        <f t="shared" si="261"/>
        <v>365</v>
      </c>
      <c r="EY344" s="36">
        <f t="shared" si="253"/>
        <v>11.78</v>
      </c>
      <c r="EZ344" s="36">
        <f t="shared" si="253"/>
        <v>5.81</v>
      </c>
      <c r="FA344" s="36">
        <f t="shared" si="253"/>
        <v>23.55</v>
      </c>
      <c r="FB344" s="36">
        <f t="shared" si="253"/>
        <v>23.55</v>
      </c>
      <c r="FC344" s="36">
        <f t="shared" si="253"/>
        <v>23.55</v>
      </c>
      <c r="FD344" s="36">
        <f t="shared" si="253"/>
        <v>11.78</v>
      </c>
      <c r="FE344" s="36">
        <f t="shared" si="252"/>
        <v>11.78</v>
      </c>
      <c r="FF344" s="36">
        <f t="shared" si="252"/>
        <v>11.78</v>
      </c>
      <c r="FG344" s="36">
        <f t="shared" si="252"/>
        <v>11.78</v>
      </c>
      <c r="FH344" s="37" t="str" cm="1">
        <f t="array" ref="FH344">_xlfn.IFS(EY344="", "No Data", EY344&lt;0, "Negative/Future", EY344=0, "Zero Days", EY344&lt;=3, "&lt; 3 Months", EY344&lt;=6, "3 to 6 Months", EY344&lt;=9, "6 to 9 Months", EY344&lt;=12, "9 to 12 Months", EY344&lt;=15, "12 to 15 Months", EY344&lt;=18, "15 to 18 Months", EY344&lt;=24, "18 to 24 Months", EY344&gt;24, "&gt; 24 Months")</f>
        <v>9 to 12 Months</v>
      </c>
      <c r="FI344" s="37" t="str" cm="1">
        <f t="array" ref="FI344">_xlfn.IFS(EZ344="", "No Data", EZ344&lt;0, "Negative/Future", EZ344=0, "Zero Days", EZ344&lt;=3, "&lt; 3 Months", EZ344&lt;=6, "3 to 6 Months", EZ344&lt;=9, "6 to 9 Months", EZ344&lt;=12, "9 to 12 Months", EZ344&lt;=15, "12 to 15 Months", EZ344&lt;=18, "15 to 18 Months", EZ344&lt;=24, "18 to 24 Months", EZ344&gt;24, "&gt; 24 Months")</f>
        <v>3 to 6 Months</v>
      </c>
      <c r="FJ344" s="37" t="str" cm="1">
        <f t="array" ref="FJ344">_xlfn.IFS(FA344="", "No Data", FA344&lt;0, "Negative/Future", FA344=0, "Zero Days", FA344&lt;=3, "&lt; 3 Months", FA344&lt;=6, "3 to 6 Months", FA344&lt;=9, "6 to 9 Months", FA344&lt;=12, "9 to 12 Months", FA344&lt;=15, "12 to 15 Months", FA344&lt;=18, "15 to 18 Months", FA344&lt;=24, "18 to 24 Months", FA344&gt;24, "&gt; 24 Months")</f>
        <v>18 to 24 Months</v>
      </c>
      <c r="FK344" s="37" t="str" cm="1">
        <f t="array" ref="FK344">_xlfn.IFS(FB344="", "No Data", FB344&lt;0, "Negative/Future", FB344=0, "Zero Days", FB344&lt;=3, "&lt; 3 Months", FB344&lt;=6, "3 to 6 Months", FB344&lt;=9, "6 to 9 Months", FB344&lt;=12, "9 to 12 Months", FB344&lt;=15, "12 to 15 Months", FB344&lt;=18, "15 to 18 Months", FB344&lt;=24, "18 to 24 Months", FB344&gt;24, "&gt; 24 Months")</f>
        <v>18 to 24 Months</v>
      </c>
      <c r="FL344" s="37" t="str" cm="1">
        <f t="array" ref="FL344">_xlfn.IFS(FC344="", "No Data", FC344&lt;0, "Negative/Future", FC344=0, "Zero Days", FC344&lt;=3, "&lt; 3 Months", FC344&lt;=6, "3 to 6 Months", FC344&lt;=9, "6 to 9 Months", FC344&lt;=12, "9 to 12 Months", FC344&lt;=15, "12 to 15 Months", FC344&lt;=18, "15 to 18 Months", FC344&lt;=24, "18 to 24 Months", FC344&gt;24, "&gt; 24 Months")</f>
        <v>18 to 24 Months</v>
      </c>
      <c r="FM344" s="37" t="str" cm="1">
        <f t="array" ref="FM344">_xlfn.IFS(FD344="", "No Data", FD344&lt;0, "Negative/Future", FD344=0, "Zero Days", FD344&lt;=3, "&lt; 3 Months", FD344&lt;=6, "3 to 6 Months", FD344&lt;=9, "6 to 9 Months", FD344&lt;=12, "9 to 12 Months", FD344&lt;=15, "12 to 15 Months", FD344&lt;=18, "15 to 18 Months", FD344&lt;=24, "18 to 24 Months", FD344&gt;24, "&gt; 24 Months")</f>
        <v>9 to 12 Months</v>
      </c>
      <c r="FN344" s="37" t="str" cm="1">
        <f t="array" ref="FN344">_xlfn.IFS(FE344="", "No Data", FE344&lt;0, "Negative/Future", FE344=0, "Zero Days", FE344&lt;=3, "&lt; 3 Months", FE344&lt;=6, "3 to 6 Months", FE344&lt;=9, "6 to 9 Months", FE344&lt;=12, "9 to 12 Months", FE344&lt;=15, "12 to 15 Months", FE344&lt;=18, "15 to 18 Months", FE344&lt;=24, "18 to 24 Months", FE344&gt;24, "&gt; 24 Months")</f>
        <v>9 to 12 Months</v>
      </c>
      <c r="FO344" s="37" t="str" cm="1">
        <f t="array" ref="FO344">_xlfn.IFS(FG344="", "No Data", FG344&lt;0, "Negative/Future", FG344=0, "Zero Days", FG344&lt;=3, "&lt; 3 Months", FG344&lt;=6, "3 to 6 Months", FG344&lt;=9, "6 to 9 Months", FG344&lt;=12, "9 to 12 Months", FG344&lt;=15, "12 to 15 Months", FG344&lt;=18, "15 to 18 Months", FG344&lt;=24, "18 to 24 Months", FG344&gt;24, "&gt; 24 Months")</f>
        <v>9 to 12 Months</v>
      </c>
      <c r="FP344" s="37" t="str" cm="1">
        <f t="array" ref="FP344">_xlfn.IFS(FF344="", "No Data", FF344&lt;0, "Negative/Future", FF344=0, "Zero Days", FF344&lt;=3, "&lt; 3 Months", FF344&lt;=6, "3 to 6 Months", FF344&lt;=9, "6 to 9 Months", FF344&lt;=12, "9 to 12 Months", FF344&lt;=15, "12 to 15 Months", FF344&lt;=18, "15 to 18 Months", FF344&lt;=24, "18 to 24 Months", FF344&gt;24, "&gt; 24 Months")</f>
        <v>9 to 12 Months</v>
      </c>
      <c r="FQ344" s="29" t="s">
        <v>1609</v>
      </c>
      <c r="FR344" s="29">
        <v>7541046561</v>
      </c>
      <c r="FS344" s="38" t="str">
        <f>VLOOKUP(_xlfn.XLOOKUP(B344,[1]MDA_Assets!D:D,[1]MDA_Assets!I:I,"",0),[1]Validation!$B$1:$C$8,2,0)</f>
        <v>A</v>
      </c>
      <c r="FT344" s="38" t="s">
        <v>202</v>
      </c>
      <c r="FU344" s="31" t="str">
        <f>_xlfn.XLOOKUP(B344,[1]MDA_Assets!D:D,[1]MDA_Assets!X:X,"",0)</f>
        <v>Yes</v>
      </c>
      <c r="FV344" s="39">
        <v>6</v>
      </c>
      <c r="FW344" s="39">
        <v>0</v>
      </c>
      <c r="FX344" s="39">
        <v>0</v>
      </c>
      <c r="FY344" s="39">
        <v>3</v>
      </c>
      <c r="FZ344" s="40">
        <f t="shared" si="250"/>
        <v>46133</v>
      </c>
      <c r="GA344" s="40">
        <f t="shared" si="250"/>
        <v>45948</v>
      </c>
      <c r="GB344" s="40">
        <f t="shared" si="262"/>
        <v>46290</v>
      </c>
      <c r="GC344" s="40">
        <f t="shared" si="263"/>
        <v>46292</v>
      </c>
      <c r="GD344" s="40">
        <f t="shared" si="264"/>
        <v>46498</v>
      </c>
      <c r="GE344" s="40">
        <f t="shared" si="265"/>
        <v>46133</v>
      </c>
      <c r="GF344" s="40">
        <f t="shared" si="251"/>
        <v>46133</v>
      </c>
      <c r="GG344" s="40">
        <f t="shared" si="251"/>
        <v>46133</v>
      </c>
      <c r="GH344" s="40">
        <f t="shared" si="251"/>
        <v>46133</v>
      </c>
      <c r="GI344" s="39">
        <f t="shared" si="289"/>
        <v>1</v>
      </c>
      <c r="GJ344" s="39">
        <f t="shared" si="290"/>
        <v>0</v>
      </c>
      <c r="GK344" s="39">
        <f t="shared" si="291"/>
        <v>0</v>
      </c>
      <c r="GL344" s="39">
        <f t="shared" si="292"/>
        <v>8</v>
      </c>
    </row>
    <row r="345" spans="1:194" x14ac:dyDescent="0.25">
      <c r="A345" s="19">
        <v>380</v>
      </c>
      <c r="B345" s="43" t="s">
        <v>1624</v>
      </c>
      <c r="C345" s="43" t="s">
        <v>186</v>
      </c>
      <c r="D345" s="43" t="s">
        <v>187</v>
      </c>
      <c r="E345" s="43" t="s">
        <v>2092</v>
      </c>
      <c r="F345" s="43" t="s">
        <v>1582</v>
      </c>
      <c r="G345" s="43" t="s">
        <v>190</v>
      </c>
      <c r="H345" s="43" t="s">
        <v>291</v>
      </c>
      <c r="I345" s="43" t="s">
        <v>192</v>
      </c>
      <c r="J345" s="44">
        <f t="shared" si="266"/>
        <v>45364.770833333336</v>
      </c>
      <c r="K345" s="44">
        <v>45000.770833333336</v>
      </c>
      <c r="L345" s="44">
        <v>44830</v>
      </c>
      <c r="M345" s="43" t="s">
        <v>2492</v>
      </c>
      <c r="N345" s="43" t="s">
        <v>193</v>
      </c>
      <c r="O345" s="44">
        <v>46052.861956018518</v>
      </c>
      <c r="P345" s="43">
        <v>14677</v>
      </c>
      <c r="Q345" s="43">
        <v>12475</v>
      </c>
      <c r="R345" s="43">
        <v>2202</v>
      </c>
      <c r="S345" s="43" t="s">
        <v>194</v>
      </c>
      <c r="T345" s="44">
        <v>45816.770833333336</v>
      </c>
      <c r="U345" s="44">
        <v>45979.770833333336</v>
      </c>
      <c r="V345" s="44">
        <v>45979.770833333336</v>
      </c>
      <c r="W345" s="44">
        <v>45816.770833333336</v>
      </c>
      <c r="X345" s="44">
        <v>45816.770833333336</v>
      </c>
      <c r="Y345" s="44">
        <v>45509.770833333336</v>
      </c>
      <c r="Z345" s="43" t="s">
        <v>199</v>
      </c>
      <c r="AA345" s="43"/>
      <c r="AB345" s="44">
        <v>45509.770833333336</v>
      </c>
      <c r="AC345" s="43"/>
      <c r="AD345" s="43"/>
      <c r="AE345" s="43">
        <v>2</v>
      </c>
      <c r="AF345" s="43" t="s">
        <v>2481</v>
      </c>
      <c r="AG345" s="43" t="s">
        <v>2481</v>
      </c>
      <c r="AH345" s="43" t="s">
        <v>2493</v>
      </c>
      <c r="AI345" s="43" t="s">
        <v>2493</v>
      </c>
      <c r="AJ345" s="43" t="s">
        <v>2494</v>
      </c>
      <c r="AK345" s="43" t="s">
        <v>2495</v>
      </c>
      <c r="AL345" s="47">
        <v>46344</v>
      </c>
      <c r="AM345" s="45">
        <v>46159</v>
      </c>
      <c r="AN345" s="47">
        <v>46546</v>
      </c>
      <c r="AO345" s="47">
        <v>46546</v>
      </c>
      <c r="AP345" s="47">
        <v>46239</v>
      </c>
      <c r="AQ345" s="49">
        <v>46181</v>
      </c>
      <c r="AR345" s="46">
        <v>45874</v>
      </c>
      <c r="AS345" s="48"/>
      <c r="AT345" s="48"/>
      <c r="AU345" s="43">
        <v>1</v>
      </c>
      <c r="AV345" s="43">
        <v>1</v>
      </c>
      <c r="AW345" s="43">
        <v>1</v>
      </c>
      <c r="AX345" s="51" t="s">
        <v>309</v>
      </c>
      <c r="AY345" s="51" t="s">
        <v>3527</v>
      </c>
      <c r="AZ345" s="51" t="s">
        <v>198</v>
      </c>
      <c r="BA345" s="20">
        <f t="shared" ca="1" si="257"/>
        <v>0</v>
      </c>
      <c r="BB345" s="20">
        <f t="shared" ca="1" si="257"/>
        <v>1</v>
      </c>
      <c r="BC345" s="20">
        <f t="shared" ca="1" si="257"/>
        <v>0</v>
      </c>
      <c r="BD345" s="20">
        <f t="shared" ca="1" si="254"/>
        <v>0</v>
      </c>
      <c r="BE345" s="20">
        <f t="shared" ca="1" si="254"/>
        <v>0</v>
      </c>
      <c r="BF345" s="20">
        <f t="shared" ca="1" si="254"/>
        <v>1</v>
      </c>
      <c r="BG345" s="21">
        <f t="shared" ca="1" si="254"/>
        <v>1</v>
      </c>
      <c r="BH345" s="21" t="str">
        <f t="shared" ca="1" si="254"/>
        <v/>
      </c>
      <c r="BI345" s="21" t="str">
        <f t="shared" ca="1" si="254"/>
        <v/>
      </c>
      <c r="BJ345" s="22">
        <f t="shared" ca="1" si="267"/>
        <v>3</v>
      </c>
      <c r="BK345" s="21">
        <f t="shared" si="268"/>
        <v>2</v>
      </c>
      <c r="BL345" s="22">
        <f t="shared" ca="1" si="269"/>
        <v>14923</v>
      </c>
      <c r="BM345" s="22">
        <f t="shared" ca="1" si="270"/>
        <v>12685</v>
      </c>
      <c r="BN345" s="23">
        <f t="shared" ca="1" si="271"/>
        <v>2238</v>
      </c>
      <c r="BO345" s="24">
        <f t="shared" ca="1" si="272"/>
        <v>246</v>
      </c>
      <c r="BP345" s="51" t="str">
        <f>_xlfn.XLOOKUP(E345,[1]Validation!E:E,[1]Validation!F:F,"")</f>
        <v>EG37</v>
      </c>
      <c r="BQ345" s="51" t="str">
        <f>_xlfn.XLOOKUP(BP345,[1]Validation!F:F,[1]Validation!G:G,"")</f>
        <v>EG30 to EG45</v>
      </c>
      <c r="BR345" s="52" t="str">
        <f>VLOOKUP(G345,[1]Validation!$B$1:$C$9,2,0)</f>
        <v>B</v>
      </c>
      <c r="BS345" s="51">
        <f t="shared" ca="1" si="273"/>
        <v>39</v>
      </c>
      <c r="BT345" s="53">
        <f>_xlfn.XLOOKUP(B345,'[2]1. All Calls'!$R:$R,'[2]1. All Calls'!$A:$A,"",0)</f>
        <v>46053.090312499997</v>
      </c>
      <c r="BU345" s="51" t="str">
        <f>_xlfn.XLOOKUP(B345,'[2]1. All Calls'!$R:$R,'[2]1. All Calls'!$F:$F,"",0)</f>
        <v>CC-01959452</v>
      </c>
      <c r="BV345" s="51" t="str">
        <f>_xlfn.XLOOKUP(B345,'[2]1. All Calls'!$R:$R,'[2]1. All Calls'!$J:$J,"",0)</f>
        <v>Sales Call</v>
      </c>
      <c r="BW345" s="53">
        <f>_xlfn.XLOOKUP(B345,'[2]Sch Calls'!$R:$R,'[2]Sch Calls'!$A:$A,"",0)</f>
        <v>45980.556817129604</v>
      </c>
      <c r="BX345" s="51">
        <f>_xlfn.XLOOKUP(B345,'[2]Sch Calls'!$R:$R,'[2]Sch Calls'!$B:$B,"",0)</f>
        <v>14531</v>
      </c>
      <c r="BY345" s="51" t="str">
        <f t="shared" si="247"/>
        <v>18-May-26</v>
      </c>
      <c r="BZ345" s="51" t="str">
        <f t="shared" si="247"/>
        <v>18-May-26</v>
      </c>
      <c r="CA345" s="51" t="str">
        <f t="shared" si="274"/>
        <v>11-Mar-26</v>
      </c>
      <c r="CB345" s="51" t="str">
        <f t="shared" si="275"/>
        <v>07-Dec-26</v>
      </c>
      <c r="CC345" s="51" t="str">
        <f t="shared" si="276"/>
        <v>06-Aug-26</v>
      </c>
      <c r="CD345" s="51" t="str">
        <f t="shared" si="277"/>
        <v>09-Jun-26</v>
      </c>
      <c r="CE345" s="51">
        <f t="shared" ca="1" si="248"/>
        <v>196</v>
      </c>
      <c r="CF345" s="51">
        <f t="shared" ca="1" si="248"/>
        <v>196</v>
      </c>
      <c r="CG345" s="51">
        <f t="shared" ca="1" si="278"/>
        <v>359</v>
      </c>
      <c r="CH345" s="51">
        <f t="shared" ca="1" si="279"/>
        <v>359</v>
      </c>
      <c r="CI345" s="51">
        <f t="shared" ca="1" si="280"/>
        <v>666</v>
      </c>
      <c r="CJ345" s="51">
        <f t="shared" ca="1" si="281"/>
        <v>359</v>
      </c>
      <c r="CK345" s="51">
        <f t="shared" ca="1" si="258"/>
        <v>392</v>
      </c>
      <c r="CL345" s="51">
        <f t="shared" ca="1" si="258"/>
        <v>392</v>
      </c>
      <c r="CM345" s="51">
        <f t="shared" ca="1" si="258"/>
        <v>718</v>
      </c>
      <c r="CN345" s="51">
        <f t="shared" ca="1" si="258"/>
        <v>718</v>
      </c>
      <c r="CO345" s="51">
        <f t="shared" ca="1" si="258"/>
        <v>1332</v>
      </c>
      <c r="CP345" s="51">
        <f t="shared" ca="1" si="258"/>
        <v>718</v>
      </c>
      <c r="CQ345" s="51">
        <f t="shared" ca="1" si="259"/>
        <v>1462</v>
      </c>
      <c r="CR345" s="51">
        <f t="shared" ca="1" si="259"/>
        <v>1462</v>
      </c>
      <c r="CS345" s="51">
        <f t="shared" ca="1" si="259"/>
        <v>3138</v>
      </c>
      <c r="CT345" s="51">
        <f t="shared" ca="1" si="259"/>
        <v>3138</v>
      </c>
      <c r="CU345" s="51">
        <f t="shared" ca="1" si="259"/>
        <v>619</v>
      </c>
      <c r="CV345" s="54">
        <f t="shared" ca="1" si="259"/>
        <v>1138</v>
      </c>
      <c r="CW345" s="25" t="s">
        <v>195</v>
      </c>
      <c r="CX345" s="55">
        <v>0.85</v>
      </c>
      <c r="CY345" s="55"/>
      <c r="CZ345" s="26" t="s">
        <v>227</v>
      </c>
      <c r="DA345" s="26" t="s">
        <v>227</v>
      </c>
      <c r="DB345" s="26" t="s">
        <v>227</v>
      </c>
      <c r="DC345" s="26" t="s">
        <v>227</v>
      </c>
      <c r="DD345" s="26" t="s">
        <v>227</v>
      </c>
      <c r="DE345" s="26" t="s">
        <v>227</v>
      </c>
      <c r="DF345" s="26" t="s">
        <v>227</v>
      </c>
      <c r="DG345" s="26" t="s">
        <v>227</v>
      </c>
      <c r="DH345" s="26" t="s">
        <v>227</v>
      </c>
      <c r="DI345" s="26" t="s">
        <v>227</v>
      </c>
      <c r="DJ345" s="26" t="s">
        <v>227</v>
      </c>
      <c r="DK345" s="26" t="s">
        <v>227</v>
      </c>
      <c r="DL345" s="27">
        <f t="shared" si="282"/>
        <v>46128.090312499997</v>
      </c>
      <c r="DM345" s="28">
        <f t="shared" ca="1" si="283"/>
        <v>1</v>
      </c>
      <c r="DN345" s="56">
        <f>_xlfn.XLOOKUP(B345,'[2]1. All Calls'!$R:$R,'[2]1. All Calls'!$A:$A,"",0)</f>
        <v>46053.090312499997</v>
      </c>
      <c r="DO345" s="57" t="str">
        <f ca="1">VLOOKUP(DM345,[1]Validation!$B$20:$C$25,2,0)</f>
        <v>Above 3 months</v>
      </c>
      <c r="DP345" s="58" t="str">
        <f>_xlfn.XLOOKUP(B345,'[1]Active AMCs- Dealer'!E:E,'[1]Active AMCs- Dealer'!L:L,"Not in AMC",0)</f>
        <v>Expired</v>
      </c>
      <c r="DQ345" s="50" t="s">
        <v>238</v>
      </c>
      <c r="DR345" s="29" t="str">
        <f>_xlfn.XLOOKUP(B345,'[2]1. All Calls'!$R:$R,'[2]1. All Calls'!$F:$F,"",0)</f>
        <v>CC-01959452</v>
      </c>
      <c r="DS345" s="29" t="str">
        <f>_xlfn.XLOOKUP(B345,'[2]1. All Calls'!$R:$R,'[2]1. All Calls'!$AB:$AB,"",0)</f>
        <v>Sales call carried out for HMR update</v>
      </c>
      <c r="DT345" s="30">
        <f>_xlfn.XLOOKUP(DR345,'[2]1. All Calls'!$F:$F,'[2]1. All Calls'!$A:$A,"",0)</f>
        <v>46053.090312499997</v>
      </c>
      <c r="DU345" s="31">
        <f>_xlfn.XLOOKUP(DR345,'[2]1. All Calls'!$F:$F,'[2]1. All Calls'!$B:$B,"",0)</f>
        <v>14677</v>
      </c>
      <c r="DV345" s="31">
        <f>_xlfn.XLOOKUP(B345,[1]MDA_Assets!D:D,[1]MDA_Assets!N:N,"",0)</f>
        <v>12475</v>
      </c>
      <c r="DW345" s="31">
        <f>_xlfn.XLOOKUP(B345,[1]MDA_Assets!D:D,[1]MDA_Assets!O:O,"",0)</f>
        <v>2202</v>
      </c>
      <c r="DX345" s="32" t="str">
        <f>_xlfn.XLOOKUP(B345,[1]MDA_Assets!D:D,[1]MDA_Assets!Q:Q,"",0)</f>
        <v>Synthetic</v>
      </c>
      <c r="DY345" s="33">
        <f>_xlfn.XLOOKUP(B345,[1]MDA_Assets!D:D,[1]MDA_Assets!R:R,"",0)</f>
        <v>45817</v>
      </c>
      <c r="DZ345" s="33">
        <f>_xlfn.XLOOKUP(B345,[1]MDA_Assets!D:D,[1]MDA_Assets!S:S,"",0)</f>
        <v>45980</v>
      </c>
      <c r="EA345" s="33">
        <f>_xlfn.XLOOKUP(B345,[1]MDA_Assets!D:D,[1]MDA_Assets!T:T,"",0)</f>
        <v>45980</v>
      </c>
      <c r="EB345" s="33">
        <f>_xlfn.XLOOKUP(B345,[1]MDA_Assets!D:D,[1]MDA_Assets!U:U,"",0)</f>
        <v>45817</v>
      </c>
      <c r="EC345" s="33">
        <f>_xlfn.XLOOKUP(B345,[1]MDA_Assets!D:D,[1]MDA_Assets!V:V,"",0)</f>
        <v>45817</v>
      </c>
      <c r="ED345" s="33">
        <f>_xlfn.XLOOKUP(B345,[1]MDA_Assets!D:D,[1]MDA_Assets!W:W,"",0)</f>
        <v>45510</v>
      </c>
      <c r="EE345" s="32" t="str">
        <f>_xlfn.XLOOKUP(B345,[1]MDA_Assets!D:D,[1]MDA_Assets!X:X,"",0)</f>
        <v>Yes</v>
      </c>
      <c r="EF345" s="33">
        <f>_xlfn.XLOOKUP(B345,[1]MDA_Assets!D:D,[1]MDA_Assets!Y:Y,"",0)</f>
        <v>45510</v>
      </c>
      <c r="EG345" s="33">
        <f>_xlfn.XLOOKUP(B345,[1]MDA_Assets!D:D,[1]MDA_Assets!Z:Z,"",0)</f>
        <v>0</v>
      </c>
      <c r="EH345" s="33">
        <f>_xlfn.XLOOKUP(B345,[1]MDA_Assets!D:D,[1]MDA_Assets!AA:AA,"",0)</f>
        <v>0</v>
      </c>
      <c r="EI345" s="34">
        <f>_xlfn.XLOOKUP(B345,[1]MDA_Assets!D:D,[1]MDA_Assets!P:P,"",0)</f>
        <v>2</v>
      </c>
      <c r="EJ345" s="35" t="str">
        <f>_xlfn.XLOOKUP(B345,[1]MDA_Assets!D:D,[1]MDA_Assets!AB:AB,"",0)</f>
        <v>1854</v>
      </c>
      <c r="EK345" s="35" t="str">
        <f>_xlfn.XLOOKUP(B345,[1]MDA_Assets!D:D,[1]MDA_Assets!AC:AC,"",0)</f>
        <v>1854</v>
      </c>
      <c r="EL345" s="35" t="str">
        <f>_xlfn.XLOOKUP(B345,[1]MDA_Assets!D:D,[1]MDA_Assets!AD:AD,"",0)</f>
        <v>3856</v>
      </c>
      <c r="EM345" s="35" t="str">
        <f>_xlfn.XLOOKUP(B345,[1]MDA_Assets!D:D,[1]MDA_Assets!AE:AE,"",0)</f>
        <v>3856</v>
      </c>
      <c r="EN345" s="35" t="str">
        <f>_xlfn.XLOOKUP(B345,[1]MDA_Assets!D:D,[1]MDA_Assets!AF:AF,"",0)</f>
        <v>1951</v>
      </c>
      <c r="EO345" s="35" t="str">
        <f>_xlfn.XLOOKUP(B345,[1]MDA_Assets!D:D,[1]MDA_Assets!AG:AG,"",0)</f>
        <v>1856</v>
      </c>
      <c r="EP345" s="36">
        <f t="shared" si="249"/>
        <v>365</v>
      </c>
      <c r="EQ345" s="36">
        <f t="shared" si="249"/>
        <v>180</v>
      </c>
      <c r="ER345" s="36">
        <f t="shared" si="284"/>
        <v>730</v>
      </c>
      <c r="ES345" s="36">
        <f t="shared" si="285"/>
        <v>730</v>
      </c>
      <c r="ET345" s="36">
        <f t="shared" si="286"/>
        <v>730</v>
      </c>
      <c r="EU345" s="36">
        <f t="shared" si="287"/>
        <v>365</v>
      </c>
      <c r="EV345" s="36">
        <f t="shared" si="288"/>
        <v>365</v>
      </c>
      <c r="EW345" s="36" t="str">
        <f t="shared" si="260"/>
        <v/>
      </c>
      <c r="EX345" s="36" t="str">
        <f t="shared" si="261"/>
        <v/>
      </c>
      <c r="EY345" s="36">
        <f t="shared" si="253"/>
        <v>11.78</v>
      </c>
      <c r="EZ345" s="36">
        <f t="shared" si="253"/>
        <v>5.81</v>
      </c>
      <c r="FA345" s="36">
        <f t="shared" si="253"/>
        <v>23.55</v>
      </c>
      <c r="FB345" s="36">
        <f t="shared" si="253"/>
        <v>23.55</v>
      </c>
      <c r="FC345" s="36">
        <f t="shared" si="253"/>
        <v>23.55</v>
      </c>
      <c r="FD345" s="36">
        <f t="shared" si="253"/>
        <v>11.78</v>
      </c>
      <c r="FE345" s="36">
        <f t="shared" si="252"/>
        <v>11.78</v>
      </c>
      <c r="FF345" s="36" t="str">
        <f t="shared" si="252"/>
        <v/>
      </c>
      <c r="FG345" s="36" t="str">
        <f t="shared" si="252"/>
        <v/>
      </c>
      <c r="FH345" s="37" t="str" cm="1">
        <f t="array" ref="FH345">_xlfn.IFS(EY345="", "No Data", EY345&lt;0, "Negative/Future", EY345=0, "Zero Days", EY345&lt;=3, "&lt; 3 Months", EY345&lt;=6, "3 to 6 Months", EY345&lt;=9, "6 to 9 Months", EY345&lt;=12, "9 to 12 Months", EY345&lt;=15, "12 to 15 Months", EY345&lt;=18, "15 to 18 Months", EY345&lt;=24, "18 to 24 Months", EY345&gt;24, "&gt; 24 Months")</f>
        <v>9 to 12 Months</v>
      </c>
      <c r="FI345" s="37" t="str" cm="1">
        <f t="array" ref="FI345">_xlfn.IFS(EZ345="", "No Data", EZ345&lt;0, "Negative/Future", EZ345=0, "Zero Days", EZ345&lt;=3, "&lt; 3 Months", EZ345&lt;=6, "3 to 6 Months", EZ345&lt;=9, "6 to 9 Months", EZ345&lt;=12, "9 to 12 Months", EZ345&lt;=15, "12 to 15 Months", EZ345&lt;=18, "15 to 18 Months", EZ345&lt;=24, "18 to 24 Months", EZ345&gt;24, "&gt; 24 Months")</f>
        <v>3 to 6 Months</v>
      </c>
      <c r="FJ345" s="37" t="str" cm="1">
        <f t="array" ref="FJ345">_xlfn.IFS(FA345="", "No Data", FA345&lt;0, "Negative/Future", FA345=0, "Zero Days", FA345&lt;=3, "&lt; 3 Months", FA345&lt;=6, "3 to 6 Months", FA345&lt;=9, "6 to 9 Months", FA345&lt;=12, "9 to 12 Months", FA345&lt;=15, "12 to 15 Months", FA345&lt;=18, "15 to 18 Months", FA345&lt;=24, "18 to 24 Months", FA345&gt;24, "&gt; 24 Months")</f>
        <v>18 to 24 Months</v>
      </c>
      <c r="FK345" s="37" t="str" cm="1">
        <f t="array" ref="FK345">_xlfn.IFS(FB345="", "No Data", FB345&lt;0, "Negative/Future", FB345=0, "Zero Days", FB345&lt;=3, "&lt; 3 Months", FB345&lt;=6, "3 to 6 Months", FB345&lt;=9, "6 to 9 Months", FB345&lt;=12, "9 to 12 Months", FB345&lt;=15, "12 to 15 Months", FB345&lt;=18, "15 to 18 Months", FB345&lt;=24, "18 to 24 Months", FB345&gt;24, "&gt; 24 Months")</f>
        <v>18 to 24 Months</v>
      </c>
      <c r="FL345" s="37" t="str" cm="1">
        <f t="array" ref="FL345">_xlfn.IFS(FC345="", "No Data", FC345&lt;0, "Negative/Future", FC345=0, "Zero Days", FC345&lt;=3, "&lt; 3 Months", FC345&lt;=6, "3 to 6 Months", FC345&lt;=9, "6 to 9 Months", FC345&lt;=12, "9 to 12 Months", FC345&lt;=15, "12 to 15 Months", FC345&lt;=18, "15 to 18 Months", FC345&lt;=24, "18 to 24 Months", FC345&gt;24, "&gt; 24 Months")</f>
        <v>18 to 24 Months</v>
      </c>
      <c r="FM345" s="37" t="str" cm="1">
        <f t="array" ref="FM345">_xlfn.IFS(FD345="", "No Data", FD345&lt;0, "Negative/Future", FD345=0, "Zero Days", FD345&lt;=3, "&lt; 3 Months", FD345&lt;=6, "3 to 6 Months", FD345&lt;=9, "6 to 9 Months", FD345&lt;=12, "9 to 12 Months", FD345&lt;=15, "12 to 15 Months", FD345&lt;=18, "15 to 18 Months", FD345&lt;=24, "18 to 24 Months", FD345&gt;24, "&gt; 24 Months")</f>
        <v>9 to 12 Months</v>
      </c>
      <c r="FN345" s="37" t="str" cm="1">
        <f t="array" ref="FN345">_xlfn.IFS(FE345="", "No Data", FE345&lt;0, "Negative/Future", FE345=0, "Zero Days", FE345&lt;=3, "&lt; 3 Months", FE345&lt;=6, "3 to 6 Months", FE345&lt;=9, "6 to 9 Months", FE345&lt;=12, "9 to 12 Months", FE345&lt;=15, "12 to 15 Months", FE345&lt;=18, "15 to 18 Months", FE345&lt;=24, "18 to 24 Months", FE345&gt;24, "&gt; 24 Months")</f>
        <v>9 to 12 Months</v>
      </c>
      <c r="FO345" s="37" t="str" cm="1">
        <f t="array" ref="FO345">_xlfn.IFS(FG345="", "No Data", FG345&lt;0, "Negative/Future", FG345=0, "Zero Days", FG345&lt;=3, "&lt; 3 Months", FG345&lt;=6, "3 to 6 Months", FG345&lt;=9, "6 to 9 Months", FG345&lt;=12, "9 to 12 Months", FG345&lt;=15, "12 to 15 Months", FG345&lt;=18, "15 to 18 Months", FG345&lt;=24, "18 to 24 Months", FG345&gt;24, "&gt; 24 Months")</f>
        <v>No Data</v>
      </c>
      <c r="FP345" s="37" t="str" cm="1">
        <f t="array" ref="FP345">_xlfn.IFS(FF345="", "No Data", FF345&lt;0, "Negative/Future", FF345=0, "Zero Days", FF345&lt;=3, "&lt; 3 Months", FF345&lt;=6, "3 to 6 Months", FF345&lt;=9, "6 to 9 Months", FF345&lt;=12, "9 to 12 Months", FF345&lt;=15, "12 to 15 Months", FF345&lt;=18, "15 to 18 Months", FF345&lt;=24, "18 to 24 Months", FF345&gt;24, "&gt; 24 Months")</f>
        <v>No Data</v>
      </c>
      <c r="FQ345" s="29" t="s">
        <v>1586</v>
      </c>
      <c r="FR345" s="29">
        <v>8210413459</v>
      </c>
      <c r="FS345" s="38" t="str">
        <f>VLOOKUP(_xlfn.XLOOKUP(B345,[1]MDA_Assets!D:D,[1]MDA_Assets!I:I,"",0),[1]Validation!$B$1:$C$8,2,0)</f>
        <v>B</v>
      </c>
      <c r="FT345" s="38" t="s">
        <v>202</v>
      </c>
      <c r="FU345" s="31" t="str">
        <f>_xlfn.XLOOKUP(B345,[1]MDA_Assets!D:D,[1]MDA_Assets!X:X,"",0)</f>
        <v>Yes</v>
      </c>
      <c r="FV345" s="39">
        <v>1</v>
      </c>
      <c r="FW345" s="39">
        <v>1</v>
      </c>
      <c r="FX345" s="39">
        <v>1</v>
      </c>
      <c r="FY345" s="39">
        <v>6</v>
      </c>
      <c r="FZ345" s="40">
        <f t="shared" si="250"/>
        <v>46345</v>
      </c>
      <c r="GA345" s="40">
        <f t="shared" si="250"/>
        <v>46160</v>
      </c>
      <c r="GB345" s="40">
        <f t="shared" si="262"/>
        <v>46547</v>
      </c>
      <c r="GC345" s="40">
        <f t="shared" si="263"/>
        <v>46547</v>
      </c>
      <c r="GD345" s="40">
        <f t="shared" si="264"/>
        <v>46547</v>
      </c>
      <c r="GE345" s="40">
        <f t="shared" si="265"/>
        <v>45875</v>
      </c>
      <c r="GF345" s="40">
        <f t="shared" si="251"/>
        <v>45875</v>
      </c>
      <c r="GG345" s="40" t="str">
        <f t="shared" si="251"/>
        <v/>
      </c>
      <c r="GH345" s="40" t="str">
        <f t="shared" si="251"/>
        <v/>
      </c>
      <c r="GI345" s="39">
        <f t="shared" si="289"/>
        <v>2</v>
      </c>
      <c r="GJ345" s="39">
        <f t="shared" si="290"/>
        <v>0</v>
      </c>
      <c r="GK345" s="39">
        <f t="shared" si="291"/>
        <v>0</v>
      </c>
      <c r="GL345" s="39">
        <f t="shared" si="292"/>
        <v>5</v>
      </c>
    </row>
    <row r="346" spans="1:194" x14ac:dyDescent="0.25">
      <c r="A346" s="19">
        <v>381</v>
      </c>
      <c r="B346" s="43" t="s">
        <v>1625</v>
      </c>
      <c r="C346" s="43" t="s">
        <v>186</v>
      </c>
      <c r="D346" s="43" t="s">
        <v>187</v>
      </c>
      <c r="E346" s="43" t="s">
        <v>540</v>
      </c>
      <c r="F346" s="43" t="s">
        <v>488</v>
      </c>
      <c r="G346" s="43" t="s">
        <v>190</v>
      </c>
      <c r="H346" s="43" t="s">
        <v>291</v>
      </c>
      <c r="I346" s="43" t="s">
        <v>192</v>
      </c>
      <c r="J346" s="44">
        <f t="shared" si="266"/>
        <v>45544.5625</v>
      </c>
      <c r="K346" s="44">
        <v>45180.5625</v>
      </c>
      <c r="L346" s="44">
        <v>44993</v>
      </c>
      <c r="M346" s="43" t="s">
        <v>1626</v>
      </c>
      <c r="N346" s="43" t="s">
        <v>542</v>
      </c>
      <c r="O346" s="44">
        <v>45962.488692129627</v>
      </c>
      <c r="P346" s="43">
        <v>17804</v>
      </c>
      <c r="Q346" s="43">
        <v>8109</v>
      </c>
      <c r="R346" s="43">
        <v>9694</v>
      </c>
      <c r="S346" s="43" t="s">
        <v>194</v>
      </c>
      <c r="T346" s="44">
        <v>45961.770833333336</v>
      </c>
      <c r="U346" s="44">
        <v>45961.770833333336</v>
      </c>
      <c r="V346" s="44">
        <v>45961.770833333336</v>
      </c>
      <c r="W346" s="44">
        <v>45961.770833333336</v>
      </c>
      <c r="X346" s="44">
        <v>45961.770833333336</v>
      </c>
      <c r="Y346" s="44">
        <v>45961.770833333336</v>
      </c>
      <c r="Z346" s="43" t="s">
        <v>199</v>
      </c>
      <c r="AA346" s="43"/>
      <c r="AB346" s="43"/>
      <c r="AC346" s="43"/>
      <c r="AD346" s="43"/>
      <c r="AE346" s="43">
        <v>4</v>
      </c>
      <c r="AF346" s="43" t="s">
        <v>281</v>
      </c>
      <c r="AG346" s="43" t="s">
        <v>281</v>
      </c>
      <c r="AH346" s="43" t="s">
        <v>287</v>
      </c>
      <c r="AI346" s="43" t="s">
        <v>287</v>
      </c>
      <c r="AJ346" s="43" t="s">
        <v>286</v>
      </c>
      <c r="AK346" s="43" t="s">
        <v>285</v>
      </c>
      <c r="AL346" s="47">
        <v>46326</v>
      </c>
      <c r="AM346" s="46">
        <v>46141</v>
      </c>
      <c r="AN346" s="47">
        <v>46691</v>
      </c>
      <c r="AO346" s="47">
        <v>46691</v>
      </c>
      <c r="AP346" s="47">
        <v>46691</v>
      </c>
      <c r="AQ346" s="47">
        <v>46326</v>
      </c>
      <c r="AR346" s="48"/>
      <c r="AS346" s="48"/>
      <c r="AT346" s="48"/>
      <c r="AU346" s="43">
        <v>1</v>
      </c>
      <c r="AV346" s="43">
        <v>0</v>
      </c>
      <c r="AW346" s="43">
        <v>0</v>
      </c>
      <c r="AX346" s="51" t="s">
        <v>237</v>
      </c>
      <c r="AY346" s="51" t="s">
        <v>237</v>
      </c>
      <c r="AZ346" s="51" t="s">
        <v>198</v>
      </c>
      <c r="BA346" s="20">
        <f t="shared" ca="1" si="257"/>
        <v>0</v>
      </c>
      <c r="BB346" s="20">
        <f t="shared" ca="1" si="257"/>
        <v>1</v>
      </c>
      <c r="BC346" s="20">
        <f t="shared" ca="1" si="257"/>
        <v>0</v>
      </c>
      <c r="BD346" s="20">
        <f t="shared" ca="1" si="254"/>
        <v>0</v>
      </c>
      <c r="BE346" s="20">
        <f t="shared" ca="1" si="254"/>
        <v>0</v>
      </c>
      <c r="BF346" s="20">
        <f t="shared" ca="1" si="254"/>
        <v>0</v>
      </c>
      <c r="BG346" s="21" t="str">
        <f t="shared" ca="1" si="254"/>
        <v/>
      </c>
      <c r="BH346" s="21" t="str">
        <f t="shared" ca="1" si="254"/>
        <v/>
      </c>
      <c r="BI346" s="21" t="str">
        <f t="shared" ca="1" si="254"/>
        <v/>
      </c>
      <c r="BJ346" s="22">
        <f t="shared" ca="1" si="267"/>
        <v>1</v>
      </c>
      <c r="BK346" s="21">
        <f t="shared" si="268"/>
        <v>4</v>
      </c>
      <c r="BL346" s="22">
        <f t="shared" ca="1" si="269"/>
        <v>18658</v>
      </c>
      <c r="BM346" s="22">
        <f t="shared" ca="1" si="270"/>
        <v>8583</v>
      </c>
      <c r="BN346" s="23">
        <f t="shared" ca="1" si="271"/>
        <v>10075</v>
      </c>
      <c r="BO346" s="24">
        <f t="shared" ca="1" si="272"/>
        <v>854</v>
      </c>
      <c r="BP346" s="51" t="str">
        <f>_xlfn.XLOOKUP(E346,[1]Validation!E:E,[1]Validation!F:F,"")</f>
        <v>EG45</v>
      </c>
      <c r="BQ346" s="51" t="str">
        <f>_xlfn.XLOOKUP(BP346,[1]Validation!F:F,[1]Validation!G:G,"")</f>
        <v>EG30 to EG45</v>
      </c>
      <c r="BR346" s="52" t="str">
        <f>VLOOKUP(G346,[1]Validation!$B$1:$C$9,2,0)</f>
        <v>B</v>
      </c>
      <c r="BS346" s="51">
        <f t="shared" ca="1" si="273"/>
        <v>33</v>
      </c>
      <c r="BT346" s="53">
        <f>_xlfn.XLOOKUP(B346,'[2]1. All Calls'!$R:$R,'[2]1. All Calls'!$A:$A,"",0)</f>
        <v>45962.677777777775</v>
      </c>
      <c r="BU346" s="51" t="str">
        <f>_xlfn.XLOOKUP(B346,'[2]1. All Calls'!$R:$R,'[2]1. All Calls'!$F:$F,"",0)</f>
        <v>CC-01852606</v>
      </c>
      <c r="BV346" s="51" t="str">
        <f>_xlfn.XLOOKUP(B346,'[2]1. All Calls'!$R:$R,'[2]1. All Calls'!$J:$J,"",0)</f>
        <v>Schedule Service</v>
      </c>
      <c r="BW346" s="53">
        <f>_xlfn.XLOOKUP(B346,'[2]Sch Calls'!$R:$R,'[2]Sch Calls'!$A:$A,"",0)</f>
        <v>45962.677777777775</v>
      </c>
      <c r="BX346" s="51">
        <f>_xlfn.XLOOKUP(B346,'[2]Sch Calls'!$R:$R,'[2]Sch Calls'!$B:$B,"",0)</f>
        <v>17804</v>
      </c>
      <c r="BY346" s="51" t="str">
        <f t="shared" si="247"/>
        <v>30-Apr-26</v>
      </c>
      <c r="BZ346" s="51" t="str">
        <f t="shared" si="247"/>
        <v>30-Apr-26</v>
      </c>
      <c r="CA346" s="51" t="str">
        <f t="shared" si="274"/>
        <v>03-Aug-26</v>
      </c>
      <c r="CB346" s="51" t="str">
        <f t="shared" si="275"/>
        <v>01-May-27</v>
      </c>
      <c r="CC346" s="51" t="str">
        <f t="shared" si="276"/>
        <v>01-Nov-27</v>
      </c>
      <c r="CD346" s="51" t="str">
        <f t="shared" si="277"/>
        <v>01-Nov-26</v>
      </c>
      <c r="CE346" s="51">
        <f t="shared" ca="1" si="248"/>
        <v>214</v>
      </c>
      <c r="CF346" s="51">
        <f t="shared" ca="1" si="248"/>
        <v>214</v>
      </c>
      <c r="CG346" s="51">
        <f t="shared" ca="1" si="278"/>
        <v>214</v>
      </c>
      <c r="CH346" s="51">
        <f t="shared" ca="1" si="279"/>
        <v>214</v>
      </c>
      <c r="CI346" s="51">
        <f t="shared" ca="1" si="280"/>
        <v>214</v>
      </c>
      <c r="CJ346" s="51">
        <f t="shared" ca="1" si="281"/>
        <v>214</v>
      </c>
      <c r="CK346" s="51">
        <f t="shared" ca="1" si="258"/>
        <v>856</v>
      </c>
      <c r="CL346" s="51">
        <f t="shared" ca="1" si="258"/>
        <v>856</v>
      </c>
      <c r="CM346" s="51">
        <f t="shared" ca="1" si="258"/>
        <v>856</v>
      </c>
      <c r="CN346" s="51">
        <f t="shared" ca="1" si="258"/>
        <v>856</v>
      </c>
      <c r="CO346" s="51">
        <f t="shared" ca="1" si="258"/>
        <v>856</v>
      </c>
      <c r="CP346" s="51">
        <f t="shared" ca="1" si="258"/>
        <v>856</v>
      </c>
      <c r="CQ346" s="51">
        <f t="shared" ca="1" si="259"/>
        <v>1144</v>
      </c>
      <c r="CR346" s="51">
        <f t="shared" ca="1" si="259"/>
        <v>1144</v>
      </c>
      <c r="CS346" s="51">
        <f t="shared" ca="1" si="259"/>
        <v>5144</v>
      </c>
      <c r="CT346" s="51">
        <f t="shared" ca="1" si="259"/>
        <v>5144</v>
      </c>
      <c r="CU346" s="51">
        <f t="shared" ca="1" si="259"/>
        <v>7144</v>
      </c>
      <c r="CV346" s="54">
        <f t="shared" ca="1" si="259"/>
        <v>3144</v>
      </c>
      <c r="CW346" s="25" t="s">
        <v>195</v>
      </c>
      <c r="CX346" s="55">
        <v>0.46</v>
      </c>
      <c r="CY346" s="55"/>
      <c r="CZ346" s="26" t="s">
        <v>227</v>
      </c>
      <c r="DA346" s="26" t="s">
        <v>227</v>
      </c>
      <c r="DB346" s="26" t="s">
        <v>227</v>
      </c>
      <c r="DC346" s="26" t="s">
        <v>227</v>
      </c>
      <c r="DD346" s="26" t="s">
        <v>227</v>
      </c>
      <c r="DE346" s="26" t="s">
        <v>227</v>
      </c>
      <c r="DF346" s="26" t="s">
        <v>227</v>
      </c>
      <c r="DG346" s="26" t="s">
        <v>227</v>
      </c>
      <c r="DH346" s="26" t="s">
        <v>227</v>
      </c>
      <c r="DI346" s="26" t="s">
        <v>227</v>
      </c>
      <c r="DJ346" s="26" t="s">
        <v>227</v>
      </c>
      <c r="DK346" s="26" t="s">
        <v>227</v>
      </c>
      <c r="DL346" s="27">
        <f t="shared" si="282"/>
        <v>46037.677777777775</v>
      </c>
      <c r="DM346" s="28">
        <f t="shared" ca="1" si="283"/>
        <v>1</v>
      </c>
      <c r="DN346" s="56">
        <f>_xlfn.XLOOKUP(B346,'[2]1. All Calls'!$R:$R,'[2]1. All Calls'!$A:$A,"",0)</f>
        <v>45962.677777777775</v>
      </c>
      <c r="DO346" s="57" t="str">
        <f ca="1">VLOOKUP(DM346,[1]Validation!$B$20:$C$25,2,0)</f>
        <v>Above 3 months</v>
      </c>
      <c r="DP346" s="58" t="str">
        <f>_xlfn.XLOOKUP(B346,'[1]Active AMCs- Dealer'!E:E,'[1]Active AMCs- Dealer'!L:L,"Not in AMC",0)</f>
        <v>Not in AMC</v>
      </c>
      <c r="DQ346" s="50" t="s">
        <v>238</v>
      </c>
      <c r="DR346" s="29" t="str">
        <f>_xlfn.XLOOKUP(B346,'[2]1. All Calls'!$R:$R,'[2]1. All Calls'!$F:$F,"",0)</f>
        <v>CC-01852606</v>
      </c>
      <c r="DS346" s="29" t="str">
        <f>_xlfn.XLOOKUP(B346,'[2]1. All Calls'!$R:$R,'[2]1. All Calls'!$AB:$AB,"",0)</f>
        <v>Today we attend the customer site for sheudle service so we change parts during service:- air filter, oil filter, oil, separator and valve kit than start machine running ok</v>
      </c>
      <c r="DT346" s="30">
        <f>_xlfn.XLOOKUP(DR346,'[2]1. All Calls'!$F:$F,'[2]1. All Calls'!$A:$A,"",0)</f>
        <v>45962.677777777775</v>
      </c>
      <c r="DU346" s="31">
        <f>_xlfn.XLOOKUP(DR346,'[2]1. All Calls'!$F:$F,'[2]1. All Calls'!$B:$B,"",0)</f>
        <v>17804</v>
      </c>
      <c r="DV346" s="31">
        <f>_xlfn.XLOOKUP(B346,[1]MDA_Assets!D:D,[1]MDA_Assets!N:N,"",0)</f>
        <v>8109</v>
      </c>
      <c r="DW346" s="31">
        <f>_xlfn.XLOOKUP(B346,[1]MDA_Assets!D:D,[1]MDA_Assets!O:O,"",0)</f>
        <v>9694</v>
      </c>
      <c r="DX346" s="32" t="str">
        <f>_xlfn.XLOOKUP(B346,[1]MDA_Assets!D:D,[1]MDA_Assets!Q:Q,"",0)</f>
        <v>Synthetic</v>
      </c>
      <c r="DY346" s="33">
        <f>_xlfn.XLOOKUP(B346,[1]MDA_Assets!D:D,[1]MDA_Assets!R:R,"",0)</f>
        <v>45962</v>
      </c>
      <c r="DZ346" s="33">
        <f>_xlfn.XLOOKUP(B346,[1]MDA_Assets!D:D,[1]MDA_Assets!S:S,"",0)</f>
        <v>45962</v>
      </c>
      <c r="EA346" s="33">
        <f>_xlfn.XLOOKUP(B346,[1]MDA_Assets!D:D,[1]MDA_Assets!T:T,"",0)</f>
        <v>45962</v>
      </c>
      <c r="EB346" s="33">
        <f>_xlfn.XLOOKUP(B346,[1]MDA_Assets!D:D,[1]MDA_Assets!U:U,"",0)</f>
        <v>45962</v>
      </c>
      <c r="EC346" s="33">
        <f>_xlfn.XLOOKUP(B346,[1]MDA_Assets!D:D,[1]MDA_Assets!V:V,"",0)</f>
        <v>45962</v>
      </c>
      <c r="ED346" s="33">
        <f>_xlfn.XLOOKUP(B346,[1]MDA_Assets!D:D,[1]MDA_Assets!W:W,"",0)</f>
        <v>45962</v>
      </c>
      <c r="EE346" s="32" t="str">
        <f>_xlfn.XLOOKUP(B346,[1]MDA_Assets!D:D,[1]MDA_Assets!X:X,"",0)</f>
        <v>Yes</v>
      </c>
      <c r="EF346" s="33">
        <f>_xlfn.XLOOKUP(B346,[1]MDA_Assets!D:D,[1]MDA_Assets!Y:Y,"",0)</f>
        <v>0</v>
      </c>
      <c r="EG346" s="33">
        <f>_xlfn.XLOOKUP(B346,[1]MDA_Assets!D:D,[1]MDA_Assets!Z:Z,"",0)</f>
        <v>0</v>
      </c>
      <c r="EH346" s="33">
        <f>_xlfn.XLOOKUP(B346,[1]MDA_Assets!D:D,[1]MDA_Assets!AA:AA,"",0)</f>
        <v>0</v>
      </c>
      <c r="EI346" s="34">
        <f>_xlfn.XLOOKUP(B346,[1]MDA_Assets!D:D,[1]MDA_Assets!P:P,"",0)</f>
        <v>4</v>
      </c>
      <c r="EJ346" s="35" t="str">
        <f>_xlfn.XLOOKUP(B346,[1]MDA_Assets!D:D,[1]MDA_Assets!AB:AB,"",0)</f>
        <v>2000</v>
      </c>
      <c r="EK346" s="35" t="str">
        <f>_xlfn.XLOOKUP(B346,[1]MDA_Assets!D:D,[1]MDA_Assets!AC:AC,"",0)</f>
        <v>2000</v>
      </c>
      <c r="EL346" s="35" t="str">
        <f>_xlfn.XLOOKUP(B346,[1]MDA_Assets!D:D,[1]MDA_Assets!AD:AD,"",0)</f>
        <v>6000</v>
      </c>
      <c r="EM346" s="35" t="str">
        <f>_xlfn.XLOOKUP(B346,[1]MDA_Assets!D:D,[1]MDA_Assets!AE:AE,"",0)</f>
        <v>6000</v>
      </c>
      <c r="EN346" s="35" t="str">
        <f>_xlfn.XLOOKUP(B346,[1]MDA_Assets!D:D,[1]MDA_Assets!AF:AF,"",0)</f>
        <v>8000</v>
      </c>
      <c r="EO346" s="35" t="str">
        <f>_xlfn.XLOOKUP(B346,[1]MDA_Assets!D:D,[1]MDA_Assets!AG:AG,"",0)</f>
        <v>4000</v>
      </c>
      <c r="EP346" s="36">
        <f t="shared" si="249"/>
        <v>365</v>
      </c>
      <c r="EQ346" s="36">
        <f t="shared" si="249"/>
        <v>180</v>
      </c>
      <c r="ER346" s="36">
        <f t="shared" si="284"/>
        <v>730</v>
      </c>
      <c r="ES346" s="36">
        <f t="shared" si="285"/>
        <v>730</v>
      </c>
      <c r="ET346" s="36">
        <f t="shared" si="286"/>
        <v>730</v>
      </c>
      <c r="EU346" s="36">
        <f t="shared" si="287"/>
        <v>365</v>
      </c>
      <c r="EV346" s="36" t="str">
        <f t="shared" si="288"/>
        <v/>
      </c>
      <c r="EW346" s="36" t="str">
        <f t="shared" si="260"/>
        <v/>
      </c>
      <c r="EX346" s="36" t="str">
        <f t="shared" si="261"/>
        <v/>
      </c>
      <c r="EY346" s="36">
        <f t="shared" si="253"/>
        <v>11.78</v>
      </c>
      <c r="EZ346" s="36">
        <f t="shared" si="253"/>
        <v>5.81</v>
      </c>
      <c r="FA346" s="36">
        <f t="shared" si="253"/>
        <v>23.55</v>
      </c>
      <c r="FB346" s="36">
        <f t="shared" si="253"/>
        <v>23.55</v>
      </c>
      <c r="FC346" s="36">
        <f t="shared" si="253"/>
        <v>23.55</v>
      </c>
      <c r="FD346" s="36">
        <f t="shared" si="253"/>
        <v>11.78</v>
      </c>
      <c r="FE346" s="36" t="str">
        <f t="shared" si="252"/>
        <v/>
      </c>
      <c r="FF346" s="36" t="str">
        <f t="shared" si="252"/>
        <v/>
      </c>
      <c r="FG346" s="36" t="str">
        <f t="shared" si="252"/>
        <v/>
      </c>
      <c r="FH346" s="37" t="str" cm="1">
        <f t="array" ref="FH346">_xlfn.IFS(EY346="", "No Data", EY346&lt;0, "Negative/Future", EY346=0, "Zero Days", EY346&lt;=3, "&lt; 3 Months", EY346&lt;=6, "3 to 6 Months", EY346&lt;=9, "6 to 9 Months", EY346&lt;=12, "9 to 12 Months", EY346&lt;=15, "12 to 15 Months", EY346&lt;=18, "15 to 18 Months", EY346&lt;=24, "18 to 24 Months", EY346&gt;24, "&gt; 24 Months")</f>
        <v>9 to 12 Months</v>
      </c>
      <c r="FI346" s="37" t="str" cm="1">
        <f t="array" ref="FI346">_xlfn.IFS(EZ346="", "No Data", EZ346&lt;0, "Negative/Future", EZ346=0, "Zero Days", EZ346&lt;=3, "&lt; 3 Months", EZ346&lt;=6, "3 to 6 Months", EZ346&lt;=9, "6 to 9 Months", EZ346&lt;=12, "9 to 12 Months", EZ346&lt;=15, "12 to 15 Months", EZ346&lt;=18, "15 to 18 Months", EZ346&lt;=24, "18 to 24 Months", EZ346&gt;24, "&gt; 24 Months")</f>
        <v>3 to 6 Months</v>
      </c>
      <c r="FJ346" s="37" t="str" cm="1">
        <f t="array" ref="FJ346">_xlfn.IFS(FA346="", "No Data", FA346&lt;0, "Negative/Future", FA346=0, "Zero Days", FA346&lt;=3, "&lt; 3 Months", FA346&lt;=6, "3 to 6 Months", FA346&lt;=9, "6 to 9 Months", FA346&lt;=12, "9 to 12 Months", FA346&lt;=15, "12 to 15 Months", FA346&lt;=18, "15 to 18 Months", FA346&lt;=24, "18 to 24 Months", FA346&gt;24, "&gt; 24 Months")</f>
        <v>18 to 24 Months</v>
      </c>
      <c r="FK346" s="37" t="str" cm="1">
        <f t="array" ref="FK346">_xlfn.IFS(FB346="", "No Data", FB346&lt;0, "Negative/Future", FB346=0, "Zero Days", FB346&lt;=3, "&lt; 3 Months", FB346&lt;=6, "3 to 6 Months", FB346&lt;=9, "6 to 9 Months", FB346&lt;=12, "9 to 12 Months", FB346&lt;=15, "12 to 15 Months", FB346&lt;=18, "15 to 18 Months", FB346&lt;=24, "18 to 24 Months", FB346&gt;24, "&gt; 24 Months")</f>
        <v>18 to 24 Months</v>
      </c>
      <c r="FL346" s="37" t="str" cm="1">
        <f t="array" ref="FL346">_xlfn.IFS(FC346="", "No Data", FC346&lt;0, "Negative/Future", FC346=0, "Zero Days", FC346&lt;=3, "&lt; 3 Months", FC346&lt;=6, "3 to 6 Months", FC346&lt;=9, "6 to 9 Months", FC346&lt;=12, "9 to 12 Months", FC346&lt;=15, "12 to 15 Months", FC346&lt;=18, "15 to 18 Months", FC346&lt;=24, "18 to 24 Months", FC346&gt;24, "&gt; 24 Months")</f>
        <v>18 to 24 Months</v>
      </c>
      <c r="FM346" s="37" t="str" cm="1">
        <f t="array" ref="FM346">_xlfn.IFS(FD346="", "No Data", FD346&lt;0, "Negative/Future", FD346=0, "Zero Days", FD346&lt;=3, "&lt; 3 Months", FD346&lt;=6, "3 to 6 Months", FD346&lt;=9, "6 to 9 Months", FD346&lt;=12, "9 to 12 Months", FD346&lt;=15, "12 to 15 Months", FD346&lt;=18, "15 to 18 Months", FD346&lt;=24, "18 to 24 Months", FD346&gt;24, "&gt; 24 Months")</f>
        <v>9 to 12 Months</v>
      </c>
      <c r="FN346" s="37" t="str" cm="1">
        <f t="array" ref="FN346">_xlfn.IFS(FE346="", "No Data", FE346&lt;0, "Negative/Future", FE346=0, "Zero Days", FE346&lt;=3, "&lt; 3 Months", FE346&lt;=6, "3 to 6 Months", FE346&lt;=9, "6 to 9 Months", FE346&lt;=12, "9 to 12 Months", FE346&lt;=15, "12 to 15 Months", FE346&lt;=18, "15 to 18 Months", FE346&lt;=24, "18 to 24 Months", FE346&gt;24, "&gt; 24 Months")</f>
        <v>No Data</v>
      </c>
      <c r="FO346" s="37" t="str" cm="1">
        <f t="array" ref="FO346">_xlfn.IFS(FG346="", "No Data", FG346&lt;0, "Negative/Future", FG346=0, "Zero Days", FG346&lt;=3, "&lt; 3 Months", FG346&lt;=6, "3 to 6 Months", FG346&lt;=9, "6 to 9 Months", FG346&lt;=12, "9 to 12 Months", FG346&lt;=15, "12 to 15 Months", FG346&lt;=18, "15 to 18 Months", FG346&lt;=24, "18 to 24 Months", FG346&gt;24, "&gt; 24 Months")</f>
        <v>No Data</v>
      </c>
      <c r="FP346" s="37" t="str" cm="1">
        <f t="array" ref="FP346">_xlfn.IFS(FF346="", "No Data", FF346&lt;0, "Negative/Future", FF346=0, "Zero Days", FF346&lt;=3, "&lt; 3 Months", FF346&lt;=6, "3 to 6 Months", FF346&lt;=9, "6 to 9 Months", FF346&lt;=12, "9 to 12 Months", FF346&lt;=15, "12 to 15 Months", FF346&lt;=18, "15 to 18 Months", FF346&lt;=24, "18 to 24 Months", FF346&gt;24, "&gt; 24 Months")</f>
        <v>No Data</v>
      </c>
      <c r="FQ346" s="29" t="s">
        <v>543</v>
      </c>
      <c r="FR346" s="29">
        <v>7908864486</v>
      </c>
      <c r="FS346" s="38" t="str">
        <f>VLOOKUP(_xlfn.XLOOKUP(B346,[1]MDA_Assets!D:D,[1]MDA_Assets!I:I,"",0),[1]Validation!$B$1:$C$8,2,0)</f>
        <v>B</v>
      </c>
      <c r="FT346" s="38" t="s">
        <v>202</v>
      </c>
      <c r="FU346" s="31" t="str">
        <f>_xlfn.XLOOKUP(B346,[1]MDA_Assets!D:D,[1]MDA_Assets!X:X,"",0)</f>
        <v>Yes</v>
      </c>
      <c r="FV346" s="39">
        <v>1</v>
      </c>
      <c r="FW346" s="39">
        <v>0</v>
      </c>
      <c r="FX346" s="39">
        <v>0</v>
      </c>
      <c r="FY346" s="39">
        <v>8</v>
      </c>
      <c r="FZ346" s="40">
        <f t="shared" si="250"/>
        <v>46327</v>
      </c>
      <c r="GA346" s="40">
        <f t="shared" si="250"/>
        <v>46142</v>
      </c>
      <c r="GB346" s="40">
        <f t="shared" si="262"/>
        <v>46692</v>
      </c>
      <c r="GC346" s="40">
        <f t="shared" si="263"/>
        <v>46692</v>
      </c>
      <c r="GD346" s="40">
        <f t="shared" si="264"/>
        <v>46692</v>
      </c>
      <c r="GE346" s="40">
        <f t="shared" si="265"/>
        <v>46327</v>
      </c>
      <c r="GF346" s="40" t="str">
        <f t="shared" si="251"/>
        <v/>
      </c>
      <c r="GG346" s="40" t="str">
        <f t="shared" si="251"/>
        <v/>
      </c>
      <c r="GH346" s="40" t="str">
        <f t="shared" si="251"/>
        <v/>
      </c>
      <c r="GI346" s="39">
        <f t="shared" si="289"/>
        <v>0</v>
      </c>
      <c r="GJ346" s="39">
        <f t="shared" si="290"/>
        <v>0</v>
      </c>
      <c r="GK346" s="39">
        <f t="shared" si="291"/>
        <v>0</v>
      </c>
      <c r="GL346" s="39">
        <f t="shared" si="292"/>
        <v>6</v>
      </c>
    </row>
    <row r="347" spans="1:194" x14ac:dyDescent="0.25">
      <c r="A347" s="19">
        <v>382</v>
      </c>
      <c r="B347" s="43" t="s">
        <v>1627</v>
      </c>
      <c r="C347" s="43" t="s">
        <v>254</v>
      </c>
      <c r="D347" s="43" t="s">
        <v>241</v>
      </c>
      <c r="E347" s="43" t="s">
        <v>255</v>
      </c>
      <c r="F347" s="43" t="s">
        <v>1628</v>
      </c>
      <c r="G347" s="43" t="s">
        <v>190</v>
      </c>
      <c r="H347" s="43" t="s">
        <v>857</v>
      </c>
      <c r="I347" s="43" t="s">
        <v>192</v>
      </c>
      <c r="J347" s="44">
        <f t="shared" si="266"/>
        <v>45552.5625</v>
      </c>
      <c r="K347" s="44">
        <v>45188.5625</v>
      </c>
      <c r="L347" s="44">
        <v>44923</v>
      </c>
      <c r="M347" s="43" t="s">
        <v>2496</v>
      </c>
      <c r="N347" s="43" t="s">
        <v>193</v>
      </c>
      <c r="O347" s="44">
        <v>46050.617384259262</v>
      </c>
      <c r="P347" s="43">
        <v>6580</v>
      </c>
      <c r="Q347" s="43">
        <v>2698</v>
      </c>
      <c r="R347" s="43">
        <v>3882</v>
      </c>
      <c r="S347" s="43" t="s">
        <v>206</v>
      </c>
      <c r="T347" s="44">
        <v>45823.770833333336</v>
      </c>
      <c r="U347" s="44">
        <v>45823.770833333336</v>
      </c>
      <c r="V347" s="44">
        <v>45823.770833333336</v>
      </c>
      <c r="W347" s="44">
        <v>45538.770833333336</v>
      </c>
      <c r="X347" s="44">
        <v>45538.770833333336</v>
      </c>
      <c r="Y347" s="44">
        <v>45188.770833333336</v>
      </c>
      <c r="Z347" s="43" t="s">
        <v>199</v>
      </c>
      <c r="AA347" s="43"/>
      <c r="AB347" s="43"/>
      <c r="AC347" s="43"/>
      <c r="AD347" s="43"/>
      <c r="AE347" s="43">
        <v>2</v>
      </c>
      <c r="AF347" s="43" t="s">
        <v>1629</v>
      </c>
      <c r="AG347" s="43" t="s">
        <v>1629</v>
      </c>
      <c r="AH347" s="43" t="s">
        <v>1630</v>
      </c>
      <c r="AI347" s="43" t="s">
        <v>1630</v>
      </c>
      <c r="AJ347" s="43" t="s">
        <v>1631</v>
      </c>
      <c r="AK347" s="43" t="s">
        <v>1632</v>
      </c>
      <c r="AL347" s="46">
        <v>45033</v>
      </c>
      <c r="AM347" s="46">
        <v>45033</v>
      </c>
      <c r="AN347" s="46">
        <v>45783</v>
      </c>
      <c r="AO347" s="46">
        <v>45783</v>
      </c>
      <c r="AP347" s="46">
        <v>45918</v>
      </c>
      <c r="AQ347" s="46">
        <v>45283</v>
      </c>
      <c r="AR347" s="48"/>
      <c r="AS347" s="48"/>
      <c r="AT347" s="48"/>
      <c r="AU347" s="43">
        <v>1</v>
      </c>
      <c r="AV347" s="43">
        <v>0</v>
      </c>
      <c r="AW347" s="43">
        <v>0</v>
      </c>
      <c r="AX347" s="51" t="s">
        <v>211</v>
      </c>
      <c r="AY347" s="51" t="s">
        <v>211</v>
      </c>
      <c r="AZ347" s="51" t="s">
        <v>198</v>
      </c>
      <c r="BA347" s="20">
        <f t="shared" ca="1" si="257"/>
        <v>1</v>
      </c>
      <c r="BB347" s="20">
        <f t="shared" ca="1" si="257"/>
        <v>1</v>
      </c>
      <c r="BC347" s="20">
        <f t="shared" ca="1" si="257"/>
        <v>1</v>
      </c>
      <c r="BD347" s="20">
        <f t="shared" ca="1" si="254"/>
        <v>1</v>
      </c>
      <c r="BE347" s="20">
        <f t="shared" ca="1" si="254"/>
        <v>1</v>
      </c>
      <c r="BF347" s="20">
        <f t="shared" ca="1" si="254"/>
        <v>1</v>
      </c>
      <c r="BG347" s="21" t="str">
        <f t="shared" ca="1" si="254"/>
        <v/>
      </c>
      <c r="BH347" s="21" t="str">
        <f t="shared" ca="1" si="254"/>
        <v/>
      </c>
      <c r="BI347" s="21" t="str">
        <f t="shared" ca="1" si="254"/>
        <v/>
      </c>
      <c r="BJ347" s="22">
        <f t="shared" ca="1" si="267"/>
        <v>6</v>
      </c>
      <c r="BK347" s="21">
        <f t="shared" si="268"/>
        <v>2</v>
      </c>
      <c r="BL347" s="22">
        <f t="shared" ca="1" si="269"/>
        <v>6831</v>
      </c>
      <c r="BM347" s="22">
        <f t="shared" ca="1" si="270"/>
        <v>2801</v>
      </c>
      <c r="BN347" s="23">
        <f t="shared" ca="1" si="271"/>
        <v>4030</v>
      </c>
      <c r="BO347" s="24">
        <f t="shared" ca="1" si="272"/>
        <v>251</v>
      </c>
      <c r="BP347" s="51" t="str">
        <f>_xlfn.XLOOKUP(E347,[1]Validation!E:E,[1]Validation!F:F,"")</f>
        <v>EN5</v>
      </c>
      <c r="BQ347" s="51" t="str">
        <f>_xlfn.XLOOKUP(BP347,[1]Validation!F:F,[1]Validation!G:G,"")</f>
        <v>EN4 to EN7</v>
      </c>
      <c r="BR347" s="52" t="str">
        <f>VLOOKUP(G347,[1]Validation!$B$1:$C$9,2,0)</f>
        <v>B</v>
      </c>
      <c r="BS347" s="51">
        <f t="shared" ca="1" si="273"/>
        <v>32</v>
      </c>
      <c r="BT347" s="53">
        <f>_xlfn.XLOOKUP(B347,'[2]1. All Calls'!$R:$R,'[2]1. All Calls'!$A:$A,"",0)</f>
        <v>46050.8457291667</v>
      </c>
      <c r="BU347" s="51" t="str">
        <f>_xlfn.XLOOKUP(B347,'[2]1. All Calls'!$R:$R,'[2]1. All Calls'!$F:$F,"",0)</f>
        <v>CC-01956394</v>
      </c>
      <c r="BV347" s="51" t="str">
        <f>_xlfn.XLOOKUP(B347,'[2]1. All Calls'!$R:$R,'[2]1. All Calls'!$J:$J,"",0)</f>
        <v>Sales Call</v>
      </c>
      <c r="BW347" s="53" t="str">
        <f>_xlfn.XLOOKUP(B347,'[2]Sch Calls'!$R:$R,'[2]Sch Calls'!$A:$A,"",0)</f>
        <v/>
      </c>
      <c r="BX347" s="51" t="str">
        <f>_xlfn.XLOOKUP(B347,'[2]Sch Calls'!$R:$R,'[2]Sch Calls'!$B:$B,"",0)</f>
        <v/>
      </c>
      <c r="BY347" s="51" t="str">
        <f t="shared" si="247"/>
        <v>13-Dec-25</v>
      </c>
      <c r="BZ347" s="51" t="str">
        <f t="shared" si="247"/>
        <v>13-Dec-25</v>
      </c>
      <c r="CA347" s="51" t="str">
        <f t="shared" si="274"/>
        <v>18-Mar-26</v>
      </c>
      <c r="CB347" s="51" t="str">
        <f t="shared" si="275"/>
        <v>04-Mar-26</v>
      </c>
      <c r="CC347" s="51" t="str">
        <f t="shared" si="276"/>
        <v>19-Sep-25</v>
      </c>
      <c r="CD347" s="51" t="str">
        <f t="shared" si="277"/>
        <v>04-Sep-25</v>
      </c>
      <c r="CE347" s="51">
        <f t="shared" ca="1" si="248"/>
        <v>352</v>
      </c>
      <c r="CF347" s="51">
        <f t="shared" ca="1" si="248"/>
        <v>352</v>
      </c>
      <c r="CG347" s="51">
        <f t="shared" ca="1" si="278"/>
        <v>352</v>
      </c>
      <c r="CH347" s="51">
        <f t="shared" ca="1" si="279"/>
        <v>637</v>
      </c>
      <c r="CI347" s="51">
        <f t="shared" ca="1" si="280"/>
        <v>987</v>
      </c>
      <c r="CJ347" s="51">
        <f t="shared" ca="1" si="281"/>
        <v>637</v>
      </c>
      <c r="CK347" s="51">
        <f t="shared" ca="1" si="258"/>
        <v>704</v>
      </c>
      <c r="CL347" s="51">
        <f t="shared" ca="1" si="258"/>
        <v>704</v>
      </c>
      <c r="CM347" s="51">
        <f t="shared" ca="1" si="258"/>
        <v>704</v>
      </c>
      <c r="CN347" s="51">
        <f t="shared" ca="1" si="258"/>
        <v>1274</v>
      </c>
      <c r="CO347" s="51">
        <f t="shared" ca="1" si="258"/>
        <v>1974</v>
      </c>
      <c r="CP347" s="51">
        <f t="shared" ca="1" si="258"/>
        <v>1274</v>
      </c>
      <c r="CQ347" s="51">
        <f t="shared" ca="1" si="259"/>
        <v>-2739</v>
      </c>
      <c r="CR347" s="51">
        <f t="shared" ca="1" si="259"/>
        <v>-2739</v>
      </c>
      <c r="CS347" s="51">
        <f t="shared" ca="1" si="259"/>
        <v>-1239</v>
      </c>
      <c r="CT347" s="51">
        <f t="shared" ca="1" si="259"/>
        <v>-1809</v>
      </c>
      <c r="CU347" s="51">
        <f t="shared" ca="1" si="259"/>
        <v>-252</v>
      </c>
      <c r="CV347" s="54">
        <f t="shared" ca="1" si="259"/>
        <v>-2809</v>
      </c>
      <c r="CW347" s="25" t="s">
        <v>195</v>
      </c>
      <c r="CX347" s="55">
        <v>0.41</v>
      </c>
      <c r="CY347" s="55"/>
      <c r="CZ347" s="26" t="s">
        <v>227</v>
      </c>
      <c r="DA347" s="26" t="s">
        <v>227</v>
      </c>
      <c r="DB347" s="26" t="s">
        <v>227</v>
      </c>
      <c r="DC347" s="26" t="s">
        <v>227</v>
      </c>
      <c r="DD347" s="26" t="s">
        <v>227</v>
      </c>
      <c r="DE347" s="26" t="s">
        <v>227</v>
      </c>
      <c r="DF347" s="26" t="s">
        <v>227</v>
      </c>
      <c r="DG347" s="26" t="s">
        <v>227</v>
      </c>
      <c r="DH347" s="26" t="s">
        <v>227</v>
      </c>
      <c r="DI347" s="26" t="s">
        <v>227</v>
      </c>
      <c r="DJ347" s="26" t="s">
        <v>227</v>
      </c>
      <c r="DK347" s="26" t="s">
        <v>227</v>
      </c>
      <c r="DL347" s="27">
        <f t="shared" si="282"/>
        <v>46125.8457291667</v>
      </c>
      <c r="DM347" s="28">
        <f t="shared" ca="1" si="283"/>
        <v>1</v>
      </c>
      <c r="DN347" s="56">
        <f>_xlfn.XLOOKUP(B347,'[2]1. All Calls'!$R:$R,'[2]1. All Calls'!$A:$A,"",0)</f>
        <v>46050.8457291667</v>
      </c>
      <c r="DO347" s="57" t="str">
        <f ca="1">VLOOKUP(DM347,[1]Validation!$B$20:$C$25,2,0)</f>
        <v>Above 3 months</v>
      </c>
      <c r="DP347" s="58" t="str">
        <f>_xlfn.XLOOKUP(B347,'[1]Active AMCs- Dealer'!E:E,'[1]Active AMCs- Dealer'!L:L,"Not in AMC",0)</f>
        <v>Not in AMC</v>
      </c>
      <c r="DQ347" s="50" t="s">
        <v>213</v>
      </c>
      <c r="DR347" s="29" t="str">
        <f>_xlfn.XLOOKUP(B347,'[2]1. All Calls'!$R:$R,'[2]1. All Calls'!$F:$F,"",0)</f>
        <v>CC-01956394</v>
      </c>
      <c r="DS347" s="29" t="str">
        <f>_xlfn.XLOOKUP(B347,'[2]1. All Calls'!$R:$R,'[2]1. All Calls'!$AB:$AB,"",0)</f>
        <v>Sales call carried out for HMR update</v>
      </c>
      <c r="DT347" s="30">
        <f>_xlfn.XLOOKUP(DR347,'[2]1. All Calls'!$F:$F,'[2]1. All Calls'!$A:$A,"",0)</f>
        <v>46050.8457291667</v>
      </c>
      <c r="DU347" s="31">
        <f>_xlfn.XLOOKUP(DR347,'[2]1. All Calls'!$F:$F,'[2]1. All Calls'!$B:$B,"",0)</f>
        <v>6580</v>
      </c>
      <c r="DV347" s="31">
        <f>_xlfn.XLOOKUP(B347,[1]MDA_Assets!D:D,[1]MDA_Assets!N:N,"",0)</f>
        <v>2698</v>
      </c>
      <c r="DW347" s="31">
        <f>_xlfn.XLOOKUP(B347,[1]MDA_Assets!D:D,[1]MDA_Assets!O:O,"",0)</f>
        <v>3882</v>
      </c>
      <c r="DX347" s="32" t="str">
        <f>_xlfn.XLOOKUP(B347,[1]MDA_Assets!D:D,[1]MDA_Assets!Q:Q,"",0)</f>
        <v>XD</v>
      </c>
      <c r="DY347" s="33">
        <f>_xlfn.XLOOKUP(B347,[1]MDA_Assets!D:D,[1]MDA_Assets!R:R,"",0)</f>
        <v>45824</v>
      </c>
      <c r="DZ347" s="33">
        <f>_xlfn.XLOOKUP(B347,[1]MDA_Assets!D:D,[1]MDA_Assets!S:S,"",0)</f>
        <v>45824</v>
      </c>
      <c r="EA347" s="33">
        <f>_xlfn.XLOOKUP(B347,[1]MDA_Assets!D:D,[1]MDA_Assets!T:T,"",0)</f>
        <v>45824</v>
      </c>
      <c r="EB347" s="33">
        <f>_xlfn.XLOOKUP(B347,[1]MDA_Assets!D:D,[1]MDA_Assets!U:U,"",0)</f>
        <v>45539</v>
      </c>
      <c r="EC347" s="33">
        <f>_xlfn.XLOOKUP(B347,[1]MDA_Assets!D:D,[1]MDA_Assets!V:V,"",0)</f>
        <v>45539</v>
      </c>
      <c r="ED347" s="33">
        <f>_xlfn.XLOOKUP(B347,[1]MDA_Assets!D:D,[1]MDA_Assets!W:W,"",0)</f>
        <v>45189</v>
      </c>
      <c r="EE347" s="32" t="str">
        <f>_xlfn.XLOOKUP(B347,[1]MDA_Assets!D:D,[1]MDA_Assets!X:X,"",0)</f>
        <v>Yes</v>
      </c>
      <c r="EF347" s="33">
        <f>_xlfn.XLOOKUP(B347,[1]MDA_Assets!D:D,[1]MDA_Assets!Y:Y,"",0)</f>
        <v>0</v>
      </c>
      <c r="EG347" s="33">
        <f>_xlfn.XLOOKUP(B347,[1]MDA_Assets!D:D,[1]MDA_Assets!Z:Z,"",0)</f>
        <v>0</v>
      </c>
      <c r="EH347" s="33">
        <f>_xlfn.XLOOKUP(B347,[1]MDA_Assets!D:D,[1]MDA_Assets!AA:AA,"",0)</f>
        <v>0</v>
      </c>
      <c r="EI347" s="34">
        <f>_xlfn.XLOOKUP(B347,[1]MDA_Assets!D:D,[1]MDA_Assets!P:P,"",0)</f>
        <v>2</v>
      </c>
      <c r="EJ347" s="35" t="str">
        <f>_xlfn.XLOOKUP(B347,[1]MDA_Assets!D:D,[1]MDA_Assets!AB:AB,"",0)</f>
        <v>-2035</v>
      </c>
      <c r="EK347" s="35" t="str">
        <f>_xlfn.XLOOKUP(B347,[1]MDA_Assets!D:D,[1]MDA_Assets!AC:AC,"",0)</f>
        <v>-2035</v>
      </c>
      <c r="EL347" s="35" t="str">
        <f>_xlfn.XLOOKUP(B347,[1]MDA_Assets!D:D,[1]MDA_Assets!AD:AD,"",0)</f>
        <v>-535</v>
      </c>
      <c r="EM347" s="35" t="str">
        <f>_xlfn.XLOOKUP(B347,[1]MDA_Assets!D:D,[1]MDA_Assets!AE:AE,"",0)</f>
        <v>-535</v>
      </c>
      <c r="EN347" s="35" t="str">
        <f>_xlfn.XLOOKUP(B347,[1]MDA_Assets!D:D,[1]MDA_Assets!AF:AF,"",0)</f>
        <v>1722</v>
      </c>
      <c r="EO347" s="35" t="str">
        <f>_xlfn.XLOOKUP(B347,[1]MDA_Assets!D:D,[1]MDA_Assets!AG:AG,"",0)</f>
        <v>-1535</v>
      </c>
      <c r="EP347" s="36">
        <f t="shared" si="249"/>
        <v>-791</v>
      </c>
      <c r="EQ347" s="36">
        <f t="shared" si="249"/>
        <v>-791</v>
      </c>
      <c r="ER347" s="36">
        <f t="shared" si="284"/>
        <v>-41</v>
      </c>
      <c r="ES347" s="36">
        <f t="shared" si="285"/>
        <v>245</v>
      </c>
      <c r="ET347" s="36">
        <f t="shared" si="286"/>
        <v>730</v>
      </c>
      <c r="EU347" s="36">
        <f t="shared" si="287"/>
        <v>-256</v>
      </c>
      <c r="EV347" s="36" t="str">
        <f t="shared" si="288"/>
        <v/>
      </c>
      <c r="EW347" s="36" t="str">
        <f t="shared" si="260"/>
        <v/>
      </c>
      <c r="EX347" s="36" t="str">
        <f t="shared" si="261"/>
        <v/>
      </c>
      <c r="EY347" s="36">
        <f t="shared" si="253"/>
        <v>-25.520000000000003</v>
      </c>
      <c r="EZ347" s="36">
        <f t="shared" si="253"/>
        <v>-25.520000000000003</v>
      </c>
      <c r="FA347" s="36">
        <f t="shared" si="253"/>
        <v>-1.33</v>
      </c>
      <c r="FB347" s="36">
        <f t="shared" si="253"/>
        <v>7.91</v>
      </c>
      <c r="FC347" s="36">
        <f t="shared" si="253"/>
        <v>23.55</v>
      </c>
      <c r="FD347" s="36">
        <f t="shared" si="253"/>
        <v>-8.26</v>
      </c>
      <c r="FE347" s="36" t="str">
        <f t="shared" si="252"/>
        <v/>
      </c>
      <c r="FF347" s="36" t="str">
        <f t="shared" si="252"/>
        <v/>
      </c>
      <c r="FG347" s="36" t="str">
        <f t="shared" si="252"/>
        <v/>
      </c>
      <c r="FH347" s="37" t="str" cm="1">
        <f t="array" ref="FH347">_xlfn.IFS(EY347="", "No Data", EY347&lt;0, "Negative/Future", EY347=0, "Zero Days", EY347&lt;=3, "&lt; 3 Months", EY347&lt;=6, "3 to 6 Months", EY347&lt;=9, "6 to 9 Months", EY347&lt;=12, "9 to 12 Months", EY347&lt;=15, "12 to 15 Months", EY347&lt;=18, "15 to 18 Months", EY347&lt;=24, "18 to 24 Months", EY347&gt;24, "&gt; 24 Months")</f>
        <v>Negative/Future</v>
      </c>
      <c r="FI347" s="37" t="str" cm="1">
        <f t="array" ref="FI347">_xlfn.IFS(EZ347="", "No Data", EZ347&lt;0, "Negative/Future", EZ347=0, "Zero Days", EZ347&lt;=3, "&lt; 3 Months", EZ347&lt;=6, "3 to 6 Months", EZ347&lt;=9, "6 to 9 Months", EZ347&lt;=12, "9 to 12 Months", EZ347&lt;=15, "12 to 15 Months", EZ347&lt;=18, "15 to 18 Months", EZ347&lt;=24, "18 to 24 Months", EZ347&gt;24, "&gt; 24 Months")</f>
        <v>Negative/Future</v>
      </c>
      <c r="FJ347" s="37" t="str" cm="1">
        <f t="array" ref="FJ347">_xlfn.IFS(FA347="", "No Data", FA347&lt;0, "Negative/Future", FA347=0, "Zero Days", FA347&lt;=3, "&lt; 3 Months", FA347&lt;=6, "3 to 6 Months", FA347&lt;=9, "6 to 9 Months", FA347&lt;=12, "9 to 12 Months", FA347&lt;=15, "12 to 15 Months", FA347&lt;=18, "15 to 18 Months", FA347&lt;=24, "18 to 24 Months", FA347&gt;24, "&gt; 24 Months")</f>
        <v>Negative/Future</v>
      </c>
      <c r="FK347" s="37" t="str" cm="1">
        <f t="array" ref="FK347">_xlfn.IFS(FB347="", "No Data", FB347&lt;0, "Negative/Future", FB347=0, "Zero Days", FB347&lt;=3, "&lt; 3 Months", FB347&lt;=6, "3 to 6 Months", FB347&lt;=9, "6 to 9 Months", FB347&lt;=12, "9 to 12 Months", FB347&lt;=15, "12 to 15 Months", FB347&lt;=18, "15 to 18 Months", FB347&lt;=24, "18 to 24 Months", FB347&gt;24, "&gt; 24 Months")</f>
        <v>6 to 9 Months</v>
      </c>
      <c r="FL347" s="37" t="str" cm="1">
        <f t="array" ref="FL347">_xlfn.IFS(FC347="", "No Data", FC347&lt;0, "Negative/Future", FC347=0, "Zero Days", FC347&lt;=3, "&lt; 3 Months", FC347&lt;=6, "3 to 6 Months", FC347&lt;=9, "6 to 9 Months", FC347&lt;=12, "9 to 12 Months", FC347&lt;=15, "12 to 15 Months", FC347&lt;=18, "15 to 18 Months", FC347&lt;=24, "18 to 24 Months", FC347&gt;24, "&gt; 24 Months")</f>
        <v>18 to 24 Months</v>
      </c>
      <c r="FM347" s="37" t="str" cm="1">
        <f t="array" ref="FM347">_xlfn.IFS(FD347="", "No Data", FD347&lt;0, "Negative/Future", FD347=0, "Zero Days", FD347&lt;=3, "&lt; 3 Months", FD347&lt;=6, "3 to 6 Months", FD347&lt;=9, "6 to 9 Months", FD347&lt;=12, "9 to 12 Months", FD347&lt;=15, "12 to 15 Months", FD347&lt;=18, "15 to 18 Months", FD347&lt;=24, "18 to 24 Months", FD347&gt;24, "&gt; 24 Months")</f>
        <v>Negative/Future</v>
      </c>
      <c r="FN347" s="37" t="str" cm="1">
        <f t="array" ref="FN347">_xlfn.IFS(FE347="", "No Data", FE347&lt;0, "Negative/Future", FE347=0, "Zero Days", FE347&lt;=3, "&lt; 3 Months", FE347&lt;=6, "3 to 6 Months", FE347&lt;=9, "6 to 9 Months", FE347&lt;=12, "9 to 12 Months", FE347&lt;=15, "12 to 15 Months", FE347&lt;=18, "15 to 18 Months", FE347&lt;=24, "18 to 24 Months", FE347&gt;24, "&gt; 24 Months")</f>
        <v>No Data</v>
      </c>
      <c r="FO347" s="37" t="str" cm="1">
        <f t="array" ref="FO347">_xlfn.IFS(FG347="", "No Data", FG347&lt;0, "Negative/Future", FG347=0, "Zero Days", FG347&lt;=3, "&lt; 3 Months", FG347&lt;=6, "3 to 6 Months", FG347&lt;=9, "6 to 9 Months", FG347&lt;=12, "9 to 12 Months", FG347&lt;=15, "12 to 15 Months", FG347&lt;=18, "15 to 18 Months", FG347&lt;=24, "18 to 24 Months", FG347&gt;24, "&gt; 24 Months")</f>
        <v>No Data</v>
      </c>
      <c r="FP347" s="37" t="str" cm="1">
        <f t="array" ref="FP347">_xlfn.IFS(FF347="", "No Data", FF347&lt;0, "Negative/Future", FF347=0, "Zero Days", FF347&lt;=3, "&lt; 3 Months", FF347&lt;=6, "3 to 6 Months", FF347&lt;=9, "6 to 9 Months", FF347&lt;=12, "9 to 12 Months", FF347&lt;=15, "12 to 15 Months", FF347&lt;=18, "15 to 18 Months", FF347&lt;=24, "18 to 24 Months", FF347&gt;24, "&gt; 24 Months")</f>
        <v>No Data</v>
      </c>
      <c r="FQ347" s="29" t="s">
        <v>1633</v>
      </c>
      <c r="FR347" s="29">
        <v>9304758120</v>
      </c>
      <c r="FS347" s="38" t="str">
        <f>VLOOKUP(_xlfn.XLOOKUP(B347,[1]MDA_Assets!D:D,[1]MDA_Assets!I:I,"",0),[1]Validation!$B$1:$C$8,2,0)</f>
        <v>B</v>
      </c>
      <c r="FT347" s="38" t="s">
        <v>202</v>
      </c>
      <c r="FU347" s="31" t="str">
        <f>_xlfn.XLOOKUP(B347,[1]MDA_Assets!D:D,[1]MDA_Assets!X:X,"",0)</f>
        <v>Yes</v>
      </c>
      <c r="FV347" s="39">
        <v>6</v>
      </c>
      <c r="FW347" s="39">
        <v>0</v>
      </c>
      <c r="FX347" s="39">
        <v>0</v>
      </c>
      <c r="FY347" s="39">
        <v>3</v>
      </c>
      <c r="FZ347" s="40">
        <f t="shared" si="250"/>
        <v>45033</v>
      </c>
      <c r="GA347" s="40">
        <f t="shared" si="250"/>
        <v>45033</v>
      </c>
      <c r="GB347" s="40">
        <f t="shared" si="262"/>
        <v>45783</v>
      </c>
      <c r="GC347" s="40">
        <f t="shared" si="263"/>
        <v>45784</v>
      </c>
      <c r="GD347" s="40">
        <f t="shared" si="264"/>
        <v>46269</v>
      </c>
      <c r="GE347" s="40">
        <f t="shared" si="265"/>
        <v>44933</v>
      </c>
      <c r="GF347" s="40" t="str">
        <f t="shared" si="251"/>
        <v/>
      </c>
      <c r="GG347" s="40" t="str">
        <f t="shared" si="251"/>
        <v/>
      </c>
      <c r="GH347" s="40" t="str">
        <f t="shared" si="251"/>
        <v/>
      </c>
      <c r="GI347" s="39">
        <f t="shared" si="289"/>
        <v>5</v>
      </c>
      <c r="GJ347" s="39">
        <f t="shared" si="290"/>
        <v>0</v>
      </c>
      <c r="GK347" s="39">
        <f t="shared" si="291"/>
        <v>0</v>
      </c>
      <c r="GL347" s="39">
        <f t="shared" si="292"/>
        <v>1</v>
      </c>
    </row>
    <row r="348" spans="1:194" x14ac:dyDescent="0.25">
      <c r="A348" s="19">
        <v>383</v>
      </c>
      <c r="B348" s="43" t="s">
        <v>1634</v>
      </c>
      <c r="C348" s="43" t="s">
        <v>254</v>
      </c>
      <c r="D348" s="43" t="s">
        <v>187</v>
      </c>
      <c r="E348" s="43" t="s">
        <v>255</v>
      </c>
      <c r="F348" s="43" t="s">
        <v>3104</v>
      </c>
      <c r="G348" s="43" t="s">
        <v>190</v>
      </c>
      <c r="H348" s="43" t="s">
        <v>216</v>
      </c>
      <c r="I348" s="43" t="s">
        <v>192</v>
      </c>
      <c r="J348" s="44">
        <f t="shared" si="266"/>
        <v>45440.395833333336</v>
      </c>
      <c r="K348" s="44">
        <v>45076.395833333336</v>
      </c>
      <c r="L348" s="44">
        <v>44932</v>
      </c>
      <c r="M348" s="43" t="s">
        <v>3105</v>
      </c>
      <c r="N348" s="43" t="s">
        <v>226</v>
      </c>
      <c r="O348" s="44">
        <v>46142.461469907408</v>
      </c>
      <c r="P348" s="43">
        <v>343235</v>
      </c>
      <c r="Q348" s="43">
        <v>549</v>
      </c>
      <c r="R348" s="43">
        <v>2883</v>
      </c>
      <c r="S348" s="43" t="s">
        <v>206</v>
      </c>
      <c r="T348" s="44">
        <v>45988.770833333336</v>
      </c>
      <c r="U348" s="44">
        <v>45988.770833333336</v>
      </c>
      <c r="V348" s="44">
        <v>45988.770833333336</v>
      </c>
      <c r="W348" s="44">
        <v>45988.770833333336</v>
      </c>
      <c r="X348" s="44">
        <v>45988.770833333336</v>
      </c>
      <c r="Y348" s="44">
        <v>45988.770833333336</v>
      </c>
      <c r="Z348" s="43" t="s">
        <v>199</v>
      </c>
      <c r="AA348" s="43"/>
      <c r="AB348" s="43"/>
      <c r="AC348" s="43"/>
      <c r="AD348" s="43"/>
      <c r="AE348" s="43">
        <v>3</v>
      </c>
      <c r="AF348" s="43" t="s">
        <v>3106</v>
      </c>
      <c r="AG348" s="43" t="s">
        <v>3106</v>
      </c>
      <c r="AH348" s="43" t="s">
        <v>3107</v>
      </c>
      <c r="AI348" s="43" t="s">
        <v>3107</v>
      </c>
      <c r="AJ348" s="43" t="s">
        <v>3108</v>
      </c>
      <c r="AK348" s="43" t="s">
        <v>3107</v>
      </c>
      <c r="AL348" s="45">
        <v>46168</v>
      </c>
      <c r="AM348" s="45">
        <v>46168</v>
      </c>
      <c r="AN348" s="47">
        <v>46353</v>
      </c>
      <c r="AO348" s="47">
        <v>46353</v>
      </c>
      <c r="AP348" s="47">
        <v>46718</v>
      </c>
      <c r="AQ348" s="47">
        <v>46353</v>
      </c>
      <c r="AR348" s="48"/>
      <c r="AS348" s="48"/>
      <c r="AT348" s="48"/>
      <c r="AU348" s="43">
        <v>0</v>
      </c>
      <c r="AV348" s="43">
        <v>1</v>
      </c>
      <c r="AW348" s="43">
        <v>0</v>
      </c>
      <c r="AX348" s="51" t="s">
        <v>211</v>
      </c>
      <c r="AY348" s="51" t="s">
        <v>211</v>
      </c>
      <c r="AZ348" s="51" t="s">
        <v>198</v>
      </c>
      <c r="BA348" s="20">
        <f t="shared" ca="1" si="257"/>
        <v>1</v>
      </c>
      <c r="BB348" s="20">
        <f t="shared" ca="1" si="257"/>
        <v>1</v>
      </c>
      <c r="BC348" s="20">
        <f t="shared" ca="1" si="257"/>
        <v>0</v>
      </c>
      <c r="BD348" s="20">
        <f t="shared" ca="1" si="254"/>
        <v>0</v>
      </c>
      <c r="BE348" s="20">
        <f t="shared" ca="1" si="254"/>
        <v>0</v>
      </c>
      <c r="BF348" s="20">
        <f t="shared" ca="1" si="254"/>
        <v>0</v>
      </c>
      <c r="BG348" s="21" t="str">
        <f t="shared" ca="1" si="254"/>
        <v/>
      </c>
      <c r="BH348" s="21" t="str">
        <f t="shared" ca="1" si="254"/>
        <v/>
      </c>
      <c r="BI348" s="21" t="str">
        <f t="shared" ca="1" si="254"/>
        <v/>
      </c>
      <c r="BJ348" s="22">
        <f t="shared" ca="1" si="267"/>
        <v>2</v>
      </c>
      <c r="BK348" s="21">
        <f t="shared" si="268"/>
        <v>3</v>
      </c>
      <c r="BL348" s="22">
        <f t="shared" ca="1" si="269"/>
        <v>343336</v>
      </c>
      <c r="BM348" s="22">
        <f t="shared" ca="1" si="270"/>
        <v>0</v>
      </c>
      <c r="BN348" s="23">
        <f t="shared" ca="1" si="271"/>
        <v>343336</v>
      </c>
      <c r="BO348" s="24">
        <f t="shared" ca="1" si="272"/>
        <v>101</v>
      </c>
      <c r="BP348" s="51" t="str">
        <f>_xlfn.XLOOKUP(E348,[1]Validation!E:E,[1]Validation!F:F,"")</f>
        <v>EN5</v>
      </c>
      <c r="BQ348" s="51" t="str">
        <f>_xlfn.XLOOKUP(BP348,[1]Validation!F:F,[1]Validation!G:G,"")</f>
        <v>EN4 to EN7</v>
      </c>
      <c r="BR348" s="52" t="str">
        <f>VLOOKUP(G348,[1]Validation!$B$1:$C$9,2,0)</f>
        <v>B</v>
      </c>
      <c r="BS348" s="51">
        <f t="shared" ca="1" si="273"/>
        <v>36</v>
      </c>
      <c r="BT348" s="53">
        <f>_xlfn.XLOOKUP(B348,'[2]1. All Calls'!$R:$R,'[2]1. All Calls'!$A:$A,"",0)</f>
        <v>46142.2812962963</v>
      </c>
      <c r="BU348" s="51" t="str">
        <f>_xlfn.XLOOKUP(B348,'[2]1. All Calls'!$R:$R,'[2]1. All Calls'!$F:$F,"",0)</f>
        <v>CC-02063803</v>
      </c>
      <c r="BV348" s="51" t="str">
        <f>_xlfn.XLOOKUP(B348,'[2]1. All Calls'!$R:$R,'[2]1. All Calls'!$J:$J,"",0)</f>
        <v>Schedule Service - AMC</v>
      </c>
      <c r="BW348" s="53">
        <f>_xlfn.XLOOKUP(B348,'[2]Sch Calls'!$R:$R,'[2]Sch Calls'!$A:$A,"",0)</f>
        <v>45989.683668981503</v>
      </c>
      <c r="BX348" s="51">
        <f>_xlfn.XLOOKUP(B348,'[2]Sch Calls'!$R:$R,'[2]Sch Calls'!$B:$B,"",0)</f>
        <v>3015</v>
      </c>
      <c r="BY348" s="51" t="str">
        <f t="shared" si="247"/>
        <v>27-May-26</v>
      </c>
      <c r="BZ348" s="51" t="str">
        <f t="shared" si="247"/>
        <v>27-May-26</v>
      </c>
      <c r="CA348" s="51" t="str">
        <f t="shared" si="274"/>
        <v>30-Aug-26</v>
      </c>
      <c r="CB348" s="51" t="str">
        <f t="shared" si="275"/>
        <v>28-May-27</v>
      </c>
      <c r="CC348" s="51" t="str">
        <f t="shared" si="276"/>
        <v>28-Nov-27</v>
      </c>
      <c r="CD348" s="51" t="str">
        <f t="shared" si="277"/>
        <v>28-Nov-26</v>
      </c>
      <c r="CE348" s="51">
        <f t="shared" ca="1" si="248"/>
        <v>187</v>
      </c>
      <c r="CF348" s="51">
        <f t="shared" ca="1" si="248"/>
        <v>187</v>
      </c>
      <c r="CG348" s="51">
        <f t="shared" ca="1" si="278"/>
        <v>187</v>
      </c>
      <c r="CH348" s="51">
        <f t="shared" ca="1" si="279"/>
        <v>187</v>
      </c>
      <c r="CI348" s="51">
        <f t="shared" ca="1" si="280"/>
        <v>187</v>
      </c>
      <c r="CJ348" s="51">
        <f t="shared" ca="1" si="281"/>
        <v>187</v>
      </c>
      <c r="CK348" s="51">
        <f t="shared" ca="1" si="258"/>
        <v>561</v>
      </c>
      <c r="CL348" s="51">
        <f t="shared" ca="1" si="258"/>
        <v>561</v>
      </c>
      <c r="CM348" s="51">
        <f t="shared" ca="1" si="258"/>
        <v>561</v>
      </c>
      <c r="CN348" s="51">
        <f t="shared" ca="1" si="258"/>
        <v>561</v>
      </c>
      <c r="CO348" s="51">
        <f t="shared" ca="1" si="258"/>
        <v>561</v>
      </c>
      <c r="CP348" s="51">
        <f t="shared" ca="1" si="258"/>
        <v>561</v>
      </c>
      <c r="CQ348" s="51">
        <f t="shared" ca="1" si="259"/>
        <v>1022</v>
      </c>
      <c r="CR348" s="51">
        <f t="shared" ca="1" si="259"/>
        <v>1022</v>
      </c>
      <c r="CS348" s="51">
        <f t="shared" ca="1" si="259"/>
        <v>3022</v>
      </c>
      <c r="CT348" s="51">
        <f t="shared" ca="1" si="259"/>
        <v>3022</v>
      </c>
      <c r="CU348" s="51">
        <f t="shared" ca="1" si="259"/>
        <v>7022</v>
      </c>
      <c r="CV348" s="54">
        <f t="shared" ca="1" si="259"/>
        <v>3022</v>
      </c>
      <c r="CW348" s="25" t="s">
        <v>212</v>
      </c>
      <c r="CX348" s="55">
        <v>0.16</v>
      </c>
      <c r="CY348" s="55"/>
      <c r="CZ348" s="26">
        <v>0</v>
      </c>
      <c r="DA348" s="26">
        <v>0</v>
      </c>
      <c r="DB348" s="26">
        <v>0</v>
      </c>
      <c r="DC348" s="26">
        <v>0</v>
      </c>
      <c r="DD348" s="26">
        <v>0</v>
      </c>
      <c r="DE348" s="26">
        <v>0</v>
      </c>
      <c r="DF348" s="26">
        <v>0</v>
      </c>
      <c r="DG348" s="26">
        <v>0</v>
      </c>
      <c r="DH348" s="26">
        <v>0</v>
      </c>
      <c r="DI348" s="26">
        <v>0</v>
      </c>
      <c r="DJ348" s="26">
        <v>0</v>
      </c>
      <c r="DK348" s="26">
        <v>0</v>
      </c>
      <c r="DL348" s="27">
        <f t="shared" si="282"/>
        <v>46217.2812962963</v>
      </c>
      <c r="DM348" s="28">
        <f t="shared" ca="1" si="283"/>
        <v>0</v>
      </c>
      <c r="DN348" s="56">
        <f>_xlfn.XLOOKUP(B348,'[2]1. All Calls'!$R:$R,'[2]1. All Calls'!$A:$A,"",0)</f>
        <v>46142.2812962963</v>
      </c>
      <c r="DO348" s="57" t="str">
        <f ca="1">VLOOKUP(DM348,[1]Validation!$B$20:$C$25,2,0)</f>
        <v>Within 3 months</v>
      </c>
      <c r="DP348" s="58" t="str">
        <f>_xlfn.XLOOKUP(B348,'[1]Active AMCs- Dealer'!E:E,'[1]Active AMCs- Dealer'!L:L,"Not in AMC",0)</f>
        <v>AMC</v>
      </c>
      <c r="DQ348" s="58"/>
      <c r="DR348" s="29" t="str">
        <f>_xlfn.XLOOKUP(B348,'[2]1. All Calls'!$R:$R,'[2]1. All Calls'!$F:$F,"",0)</f>
        <v>CC-02063803</v>
      </c>
      <c r="DS348" s="29" t="str">
        <f>_xlfn.XLOOKUP(B348,'[2]1. All Calls'!$R:$R,'[2]1. All Calls'!$AB:$AB,"",0)</f>
        <v>AMC visit carried out</v>
      </c>
      <c r="DT348" s="30">
        <f>_xlfn.XLOOKUP(DR348,'[2]1. All Calls'!$F:$F,'[2]1. All Calls'!$A:$A,"",0)</f>
        <v>46142.2812962963</v>
      </c>
      <c r="DU348" s="31">
        <f>_xlfn.XLOOKUP(DR348,'[2]1. All Calls'!$F:$F,'[2]1. All Calls'!$B:$B,"",0)</f>
        <v>343235</v>
      </c>
      <c r="DV348" s="31">
        <f>_xlfn.XLOOKUP(B348,[1]MDA_Assets!D:D,[1]MDA_Assets!N:N,"",0)</f>
        <v>549</v>
      </c>
      <c r="DW348" s="31">
        <f>_xlfn.XLOOKUP(B348,[1]MDA_Assets!D:D,[1]MDA_Assets!O:O,"",0)</f>
        <v>2883</v>
      </c>
      <c r="DX348" s="32" t="str">
        <f>_xlfn.XLOOKUP(B348,[1]MDA_Assets!D:D,[1]MDA_Assets!Q:Q,"",0)</f>
        <v>XD</v>
      </c>
      <c r="DY348" s="33">
        <f>_xlfn.XLOOKUP(B348,[1]MDA_Assets!D:D,[1]MDA_Assets!R:R,"",0)</f>
        <v>45989</v>
      </c>
      <c r="DZ348" s="33">
        <f>_xlfn.XLOOKUP(B348,[1]MDA_Assets!D:D,[1]MDA_Assets!S:S,"",0)</f>
        <v>45989</v>
      </c>
      <c r="EA348" s="33">
        <f>_xlfn.XLOOKUP(B348,[1]MDA_Assets!D:D,[1]MDA_Assets!T:T,"",0)</f>
        <v>45989</v>
      </c>
      <c r="EB348" s="33">
        <f>_xlfn.XLOOKUP(B348,[1]MDA_Assets!D:D,[1]MDA_Assets!U:U,"",0)</f>
        <v>45989</v>
      </c>
      <c r="EC348" s="33">
        <f>_xlfn.XLOOKUP(B348,[1]MDA_Assets!D:D,[1]MDA_Assets!V:V,"",0)</f>
        <v>45989</v>
      </c>
      <c r="ED348" s="33">
        <f>_xlfn.XLOOKUP(B348,[1]MDA_Assets!D:D,[1]MDA_Assets!W:W,"",0)</f>
        <v>45989</v>
      </c>
      <c r="EE348" s="32" t="str">
        <f>_xlfn.XLOOKUP(B348,[1]MDA_Assets!D:D,[1]MDA_Assets!X:X,"",0)</f>
        <v>Yes</v>
      </c>
      <c r="EF348" s="33">
        <f>_xlfn.XLOOKUP(B348,[1]MDA_Assets!D:D,[1]MDA_Assets!Y:Y,"",0)</f>
        <v>0</v>
      </c>
      <c r="EG348" s="33">
        <f>_xlfn.XLOOKUP(B348,[1]MDA_Assets!D:D,[1]MDA_Assets!Z:Z,"",0)</f>
        <v>0</v>
      </c>
      <c r="EH348" s="33">
        <f>_xlfn.XLOOKUP(B348,[1]MDA_Assets!D:D,[1]MDA_Assets!AA:AA,"",0)</f>
        <v>0</v>
      </c>
      <c r="EI348" s="34">
        <f>_xlfn.XLOOKUP(B348,[1]MDA_Assets!D:D,[1]MDA_Assets!P:P,"",0)</f>
        <v>3</v>
      </c>
      <c r="EJ348" s="35" t="str">
        <f>_xlfn.XLOOKUP(B348,[1]MDA_Assets!D:D,[1]MDA_Assets!AB:AB,"",0)</f>
        <v>1583</v>
      </c>
      <c r="EK348" s="35" t="str">
        <f>_xlfn.XLOOKUP(B348,[1]MDA_Assets!D:D,[1]MDA_Assets!AC:AC,"",0)</f>
        <v>1583</v>
      </c>
      <c r="EL348" s="35" t="str">
        <f>_xlfn.XLOOKUP(B348,[1]MDA_Assets!D:D,[1]MDA_Assets!AD:AD,"",0)</f>
        <v>3583</v>
      </c>
      <c r="EM348" s="35" t="str">
        <f>_xlfn.XLOOKUP(B348,[1]MDA_Assets!D:D,[1]MDA_Assets!AE:AE,"",0)</f>
        <v>3583</v>
      </c>
      <c r="EN348" s="35" t="str">
        <f>_xlfn.XLOOKUP(B348,[1]MDA_Assets!D:D,[1]MDA_Assets!AF:AF,"",0)</f>
        <v>7583</v>
      </c>
      <c r="EO348" s="35" t="str">
        <f>_xlfn.XLOOKUP(B348,[1]MDA_Assets!D:D,[1]MDA_Assets!AG:AG,"",0)</f>
        <v>3583</v>
      </c>
      <c r="EP348" s="36">
        <f t="shared" si="249"/>
        <v>180</v>
      </c>
      <c r="EQ348" s="36">
        <f t="shared" si="249"/>
        <v>180</v>
      </c>
      <c r="ER348" s="36">
        <f t="shared" si="284"/>
        <v>365</v>
      </c>
      <c r="ES348" s="36">
        <f t="shared" si="285"/>
        <v>365</v>
      </c>
      <c r="ET348" s="36">
        <f t="shared" si="286"/>
        <v>730</v>
      </c>
      <c r="EU348" s="36">
        <f t="shared" si="287"/>
        <v>365</v>
      </c>
      <c r="EV348" s="36" t="str">
        <f t="shared" si="288"/>
        <v/>
      </c>
      <c r="EW348" s="36" t="str">
        <f t="shared" si="260"/>
        <v/>
      </c>
      <c r="EX348" s="36" t="str">
        <f t="shared" si="261"/>
        <v/>
      </c>
      <c r="EY348" s="36">
        <f t="shared" si="253"/>
        <v>5.81</v>
      </c>
      <c r="EZ348" s="36">
        <f t="shared" si="253"/>
        <v>5.81</v>
      </c>
      <c r="FA348" s="36">
        <f t="shared" si="253"/>
        <v>11.78</v>
      </c>
      <c r="FB348" s="36">
        <f t="shared" si="253"/>
        <v>11.78</v>
      </c>
      <c r="FC348" s="36">
        <f t="shared" si="253"/>
        <v>23.55</v>
      </c>
      <c r="FD348" s="36">
        <f t="shared" si="253"/>
        <v>11.78</v>
      </c>
      <c r="FE348" s="36" t="str">
        <f t="shared" si="252"/>
        <v/>
      </c>
      <c r="FF348" s="36" t="str">
        <f t="shared" si="252"/>
        <v/>
      </c>
      <c r="FG348" s="36" t="str">
        <f t="shared" si="252"/>
        <v/>
      </c>
      <c r="FH348" s="37" t="str" cm="1">
        <f t="array" ref="FH348">_xlfn.IFS(EY348="", "No Data", EY348&lt;0, "Negative/Future", EY348=0, "Zero Days", EY348&lt;=3, "&lt; 3 Months", EY348&lt;=6, "3 to 6 Months", EY348&lt;=9, "6 to 9 Months", EY348&lt;=12, "9 to 12 Months", EY348&lt;=15, "12 to 15 Months", EY348&lt;=18, "15 to 18 Months", EY348&lt;=24, "18 to 24 Months", EY348&gt;24, "&gt; 24 Months")</f>
        <v>3 to 6 Months</v>
      </c>
      <c r="FI348" s="37" t="str" cm="1">
        <f t="array" ref="FI348">_xlfn.IFS(EZ348="", "No Data", EZ348&lt;0, "Negative/Future", EZ348=0, "Zero Days", EZ348&lt;=3, "&lt; 3 Months", EZ348&lt;=6, "3 to 6 Months", EZ348&lt;=9, "6 to 9 Months", EZ348&lt;=12, "9 to 12 Months", EZ348&lt;=15, "12 to 15 Months", EZ348&lt;=18, "15 to 18 Months", EZ348&lt;=24, "18 to 24 Months", EZ348&gt;24, "&gt; 24 Months")</f>
        <v>3 to 6 Months</v>
      </c>
      <c r="FJ348" s="37" t="str" cm="1">
        <f t="array" ref="FJ348">_xlfn.IFS(FA348="", "No Data", FA348&lt;0, "Negative/Future", FA348=0, "Zero Days", FA348&lt;=3, "&lt; 3 Months", FA348&lt;=6, "3 to 6 Months", FA348&lt;=9, "6 to 9 Months", FA348&lt;=12, "9 to 12 Months", FA348&lt;=15, "12 to 15 Months", FA348&lt;=18, "15 to 18 Months", FA348&lt;=24, "18 to 24 Months", FA348&gt;24, "&gt; 24 Months")</f>
        <v>9 to 12 Months</v>
      </c>
      <c r="FK348" s="37" t="str" cm="1">
        <f t="array" ref="FK348">_xlfn.IFS(FB348="", "No Data", FB348&lt;0, "Negative/Future", FB348=0, "Zero Days", FB348&lt;=3, "&lt; 3 Months", FB348&lt;=6, "3 to 6 Months", FB348&lt;=9, "6 to 9 Months", FB348&lt;=12, "9 to 12 Months", FB348&lt;=15, "12 to 15 Months", FB348&lt;=18, "15 to 18 Months", FB348&lt;=24, "18 to 24 Months", FB348&gt;24, "&gt; 24 Months")</f>
        <v>9 to 12 Months</v>
      </c>
      <c r="FL348" s="37" t="str" cm="1">
        <f t="array" ref="FL348">_xlfn.IFS(FC348="", "No Data", FC348&lt;0, "Negative/Future", FC348=0, "Zero Days", FC348&lt;=3, "&lt; 3 Months", FC348&lt;=6, "3 to 6 Months", FC348&lt;=9, "6 to 9 Months", FC348&lt;=12, "9 to 12 Months", FC348&lt;=15, "12 to 15 Months", FC348&lt;=18, "15 to 18 Months", FC348&lt;=24, "18 to 24 Months", FC348&gt;24, "&gt; 24 Months")</f>
        <v>18 to 24 Months</v>
      </c>
      <c r="FM348" s="37" t="str" cm="1">
        <f t="array" ref="FM348">_xlfn.IFS(FD348="", "No Data", FD348&lt;0, "Negative/Future", FD348=0, "Zero Days", FD348&lt;=3, "&lt; 3 Months", FD348&lt;=6, "3 to 6 Months", FD348&lt;=9, "6 to 9 Months", FD348&lt;=12, "9 to 12 Months", FD348&lt;=15, "12 to 15 Months", FD348&lt;=18, "15 to 18 Months", FD348&lt;=24, "18 to 24 Months", FD348&gt;24, "&gt; 24 Months")</f>
        <v>9 to 12 Months</v>
      </c>
      <c r="FN348" s="37" t="str" cm="1">
        <f t="array" ref="FN348">_xlfn.IFS(FE348="", "No Data", FE348&lt;0, "Negative/Future", FE348=0, "Zero Days", FE348&lt;=3, "&lt; 3 Months", FE348&lt;=6, "3 to 6 Months", FE348&lt;=9, "6 to 9 Months", FE348&lt;=12, "9 to 12 Months", FE348&lt;=15, "12 to 15 Months", FE348&lt;=18, "15 to 18 Months", FE348&lt;=24, "18 to 24 Months", FE348&gt;24, "&gt; 24 Months")</f>
        <v>No Data</v>
      </c>
      <c r="FO348" s="37" t="str" cm="1">
        <f t="array" ref="FO348">_xlfn.IFS(FG348="", "No Data", FG348&lt;0, "Negative/Future", FG348=0, "Zero Days", FG348&lt;=3, "&lt; 3 Months", FG348&lt;=6, "3 to 6 Months", FG348&lt;=9, "6 to 9 Months", FG348&lt;=12, "9 to 12 Months", FG348&lt;=15, "12 to 15 Months", FG348&lt;=18, "15 to 18 Months", FG348&lt;=24, "18 to 24 Months", FG348&gt;24, "&gt; 24 Months")</f>
        <v>No Data</v>
      </c>
      <c r="FP348" s="37" t="str" cm="1">
        <f t="array" ref="FP348">_xlfn.IFS(FF348="", "No Data", FF348&lt;0, "Negative/Future", FF348=0, "Zero Days", FF348&lt;=3, "&lt; 3 Months", FF348&lt;=6, "3 to 6 Months", FF348&lt;=9, "6 to 9 Months", FF348&lt;=12, "9 to 12 Months", FF348&lt;=15, "12 to 15 Months", FF348&lt;=18, "15 to 18 Months", FF348&lt;=24, "18 to 24 Months", FF348&gt;24, "&gt; 24 Months")</f>
        <v>No Data</v>
      </c>
      <c r="FQ348" s="29" t="s">
        <v>1635</v>
      </c>
      <c r="FR348" s="29">
        <v>7903558220</v>
      </c>
      <c r="FS348" s="38" t="str">
        <f>VLOOKUP(_xlfn.XLOOKUP(B348,[1]MDA_Assets!D:D,[1]MDA_Assets!I:I,"",0),[1]Validation!$B$1:$C$8,2,0)</f>
        <v>B</v>
      </c>
      <c r="FT348" s="38" t="s">
        <v>202</v>
      </c>
      <c r="FU348" s="31" t="str">
        <f>_xlfn.XLOOKUP(B348,[1]MDA_Assets!D:D,[1]MDA_Assets!X:X,"",0)</f>
        <v>Yes</v>
      </c>
      <c r="FV348" s="39">
        <v>0</v>
      </c>
      <c r="FW348" s="39">
        <v>2</v>
      </c>
      <c r="FX348" s="39">
        <v>0</v>
      </c>
      <c r="FY348" s="39">
        <v>7</v>
      </c>
      <c r="FZ348" s="40">
        <f t="shared" si="250"/>
        <v>46169</v>
      </c>
      <c r="GA348" s="40">
        <f t="shared" si="250"/>
        <v>46169</v>
      </c>
      <c r="GB348" s="40">
        <f t="shared" si="262"/>
        <v>46354</v>
      </c>
      <c r="GC348" s="40">
        <f t="shared" si="263"/>
        <v>46354</v>
      </c>
      <c r="GD348" s="40">
        <f t="shared" si="264"/>
        <v>46719</v>
      </c>
      <c r="GE348" s="40">
        <f t="shared" si="265"/>
        <v>46354</v>
      </c>
      <c r="GF348" s="40" t="str">
        <f t="shared" si="251"/>
        <v/>
      </c>
      <c r="GG348" s="40" t="str">
        <f t="shared" si="251"/>
        <v/>
      </c>
      <c r="GH348" s="40" t="str">
        <f t="shared" si="251"/>
        <v/>
      </c>
      <c r="GI348" s="39">
        <f t="shared" si="289"/>
        <v>0</v>
      </c>
      <c r="GJ348" s="39">
        <f t="shared" si="290"/>
        <v>0</v>
      </c>
      <c r="GK348" s="39">
        <f t="shared" si="291"/>
        <v>0</v>
      </c>
      <c r="GL348" s="39">
        <f t="shared" si="292"/>
        <v>6</v>
      </c>
    </row>
    <row r="349" spans="1:194" x14ac:dyDescent="0.25">
      <c r="A349" s="19">
        <v>384</v>
      </c>
      <c r="B349" s="43" t="s">
        <v>1636</v>
      </c>
      <c r="C349" s="43" t="s">
        <v>254</v>
      </c>
      <c r="D349" s="43" t="s">
        <v>241</v>
      </c>
      <c r="E349" s="43" t="s">
        <v>255</v>
      </c>
      <c r="F349" s="43" t="s">
        <v>1637</v>
      </c>
      <c r="G349" s="43" t="s">
        <v>190</v>
      </c>
      <c r="H349" s="43"/>
      <c r="I349" s="43" t="s">
        <v>192</v>
      </c>
      <c r="J349" s="44">
        <f t="shared" si="266"/>
        <v>46031.541666666664</v>
      </c>
      <c r="K349" s="44">
        <v>45667.541666666664</v>
      </c>
      <c r="L349" s="44">
        <v>45208</v>
      </c>
      <c r="M349" s="43" t="s">
        <v>2497</v>
      </c>
      <c r="N349" s="43" t="s">
        <v>193</v>
      </c>
      <c r="O349" s="44">
        <v>46051.251620370371</v>
      </c>
      <c r="P349" s="43">
        <v>2200</v>
      </c>
      <c r="Q349" s="43"/>
      <c r="R349" s="43"/>
      <c r="S349" s="43" t="s">
        <v>206</v>
      </c>
      <c r="T349" s="44">
        <v>45833.770833333336</v>
      </c>
      <c r="U349" s="44">
        <v>45833.770833333336</v>
      </c>
      <c r="V349" s="44">
        <v>45833.770833333336</v>
      </c>
      <c r="W349" s="44">
        <v>45666.770833333336</v>
      </c>
      <c r="X349" s="44">
        <v>45666.770833333336</v>
      </c>
      <c r="Y349" s="44">
        <v>45666.770833333336</v>
      </c>
      <c r="Z349" s="43" t="s">
        <v>199</v>
      </c>
      <c r="AA349" s="43"/>
      <c r="AB349" s="43"/>
      <c r="AC349" s="43"/>
      <c r="AD349" s="43"/>
      <c r="AE349" s="43">
        <v>1</v>
      </c>
      <c r="AF349" s="43" t="s">
        <v>2498</v>
      </c>
      <c r="AG349" s="43" t="s">
        <v>2498</v>
      </c>
      <c r="AH349" s="43" t="s">
        <v>2499</v>
      </c>
      <c r="AI349" s="43" t="s">
        <v>1905</v>
      </c>
      <c r="AJ349" s="43" t="s">
        <v>2500</v>
      </c>
      <c r="AK349" s="43" t="s">
        <v>1905</v>
      </c>
      <c r="AL349" s="46">
        <v>46013</v>
      </c>
      <c r="AM349" s="46">
        <v>46013</v>
      </c>
      <c r="AN349" s="49">
        <v>46198</v>
      </c>
      <c r="AO349" s="46">
        <v>46031</v>
      </c>
      <c r="AP349" s="47">
        <v>46396</v>
      </c>
      <c r="AQ349" s="46">
        <v>46031</v>
      </c>
      <c r="AR349" s="48"/>
      <c r="AS349" s="48"/>
      <c r="AT349" s="48"/>
      <c r="AU349" s="43">
        <v>1</v>
      </c>
      <c r="AV349" s="43">
        <v>0</v>
      </c>
      <c r="AW349" s="43">
        <v>1</v>
      </c>
      <c r="AX349" s="51" t="s">
        <v>197</v>
      </c>
      <c r="AY349" s="51" t="s">
        <v>3240</v>
      </c>
      <c r="AZ349" s="51" t="s">
        <v>198</v>
      </c>
      <c r="BA349" s="20">
        <f t="shared" ca="1" si="257"/>
        <v>1</v>
      </c>
      <c r="BB349" s="20">
        <f t="shared" ca="1" si="257"/>
        <v>1</v>
      </c>
      <c r="BC349" s="20">
        <f t="shared" ca="1" si="257"/>
        <v>1</v>
      </c>
      <c r="BD349" s="20">
        <f t="shared" ca="1" si="254"/>
        <v>1</v>
      </c>
      <c r="BE349" s="20">
        <f t="shared" ca="1" si="254"/>
        <v>0</v>
      </c>
      <c r="BF349" s="20">
        <f t="shared" ca="1" si="254"/>
        <v>1</v>
      </c>
      <c r="BG349" s="21" t="str">
        <f t="shared" ca="1" si="254"/>
        <v/>
      </c>
      <c r="BH349" s="21" t="str">
        <f t="shared" ca="1" si="254"/>
        <v/>
      </c>
      <c r="BI349" s="21" t="str">
        <f t="shared" ca="1" si="254"/>
        <v/>
      </c>
      <c r="BJ349" s="22">
        <f t="shared" ca="1" si="267"/>
        <v>5</v>
      </c>
      <c r="BK349" s="21">
        <f t="shared" si="268"/>
        <v>1</v>
      </c>
      <c r="BL349" s="22">
        <f t="shared" ca="1" si="269"/>
        <v>2325</v>
      </c>
      <c r="BM349" s="22">
        <f t="shared" ca="1" si="270"/>
        <v>0</v>
      </c>
      <c r="BN349" s="23">
        <f t="shared" ca="1" si="271"/>
        <v>2325</v>
      </c>
      <c r="BO349" s="24">
        <f t="shared" ca="1" si="272"/>
        <v>125</v>
      </c>
      <c r="BP349" s="51" t="str">
        <f>_xlfn.XLOOKUP(E349,[1]Validation!E:E,[1]Validation!F:F,"")</f>
        <v>EN5</v>
      </c>
      <c r="BQ349" s="51" t="str">
        <f>_xlfn.XLOOKUP(BP349,[1]Validation!F:F,[1]Validation!G:G,"")</f>
        <v>EN4 to EN7</v>
      </c>
      <c r="BR349" s="52" t="str">
        <f>VLOOKUP(G349,[1]Validation!$B$1:$C$9,2,0)</f>
        <v>B</v>
      </c>
      <c r="BS349" s="51">
        <f t="shared" ca="1" si="273"/>
        <v>17</v>
      </c>
      <c r="BT349" s="53">
        <f>_xlfn.XLOOKUP(B349,'[2]1. All Calls'!$R:$R,'[2]1. All Calls'!$A:$A,"",0)</f>
        <v>46051.479039351798</v>
      </c>
      <c r="BU349" s="51" t="str">
        <f>_xlfn.XLOOKUP(B349,'[2]1. All Calls'!$R:$R,'[2]1. All Calls'!$F:$F,"",0)</f>
        <v>CC-01957016</v>
      </c>
      <c r="BV349" s="51" t="str">
        <f>_xlfn.XLOOKUP(B349,'[2]1. All Calls'!$R:$R,'[2]1. All Calls'!$J:$J,"",0)</f>
        <v>Sales Call</v>
      </c>
      <c r="BW349" s="53">
        <f>_xlfn.XLOOKUP(B349,'[2]Sch Calls'!$R:$R,'[2]Sch Calls'!$A:$A,"",0)</f>
        <v>45833.625868055598</v>
      </c>
      <c r="BX349" s="51">
        <f>_xlfn.XLOOKUP(B349,'[2]Sch Calls'!$R:$R,'[2]Sch Calls'!$B:$B,"",0)</f>
        <v>1550</v>
      </c>
      <c r="BY349" s="51" t="str">
        <f t="shared" si="247"/>
        <v>23-Dec-25</v>
      </c>
      <c r="BZ349" s="51" t="str">
        <f t="shared" si="247"/>
        <v>23-Dec-25</v>
      </c>
      <c r="CA349" s="51" t="str">
        <f t="shared" si="274"/>
        <v>28-Mar-26</v>
      </c>
      <c r="CB349" s="51" t="str">
        <f t="shared" si="275"/>
        <v>10-Jul-26</v>
      </c>
      <c r="CC349" s="51" t="str">
        <f t="shared" si="276"/>
        <v>10-Jan-27</v>
      </c>
      <c r="CD349" s="51" t="str">
        <f t="shared" si="277"/>
        <v>10-Jan-26</v>
      </c>
      <c r="CE349" s="51">
        <f t="shared" ca="1" si="248"/>
        <v>342</v>
      </c>
      <c r="CF349" s="51">
        <f t="shared" ca="1" si="248"/>
        <v>342</v>
      </c>
      <c r="CG349" s="51">
        <f t="shared" ca="1" si="278"/>
        <v>342</v>
      </c>
      <c r="CH349" s="51">
        <f t="shared" ca="1" si="279"/>
        <v>509</v>
      </c>
      <c r="CI349" s="51">
        <f t="shared" ca="1" si="280"/>
        <v>509</v>
      </c>
      <c r="CJ349" s="51">
        <f t="shared" ca="1" si="281"/>
        <v>509</v>
      </c>
      <c r="CK349" s="51">
        <f t="shared" ca="1" si="258"/>
        <v>342</v>
      </c>
      <c r="CL349" s="51">
        <f t="shared" ca="1" si="258"/>
        <v>342</v>
      </c>
      <c r="CM349" s="51">
        <f t="shared" ca="1" si="258"/>
        <v>342</v>
      </c>
      <c r="CN349" s="51">
        <f t="shared" ca="1" si="258"/>
        <v>509</v>
      </c>
      <c r="CO349" s="51">
        <f t="shared" ca="1" si="258"/>
        <v>509</v>
      </c>
      <c r="CP349" s="51">
        <f t="shared" ca="1" si="258"/>
        <v>509</v>
      </c>
      <c r="CQ349" s="51">
        <f t="shared" ca="1" si="259"/>
        <v>1010</v>
      </c>
      <c r="CR349" s="51">
        <f t="shared" ca="1" si="259"/>
        <v>1010</v>
      </c>
      <c r="CS349" s="51">
        <f t="shared" ca="1" si="259"/>
        <v>3010</v>
      </c>
      <c r="CT349" s="51">
        <f t="shared" ca="1" si="259"/>
        <v>1293</v>
      </c>
      <c r="CU349" s="51">
        <f t="shared" ca="1" si="259"/>
        <v>5303</v>
      </c>
      <c r="CV349" s="54">
        <f t="shared" ca="1" si="259"/>
        <v>1293</v>
      </c>
      <c r="CW349" s="25" t="s">
        <v>199</v>
      </c>
      <c r="CX349" s="55">
        <v>0</v>
      </c>
      <c r="CY349" s="55"/>
      <c r="CZ349" s="26" t="s">
        <v>227</v>
      </c>
      <c r="DA349" s="26" t="s">
        <v>227</v>
      </c>
      <c r="DB349" s="26" t="s">
        <v>227</v>
      </c>
      <c r="DC349" s="26" t="s">
        <v>227</v>
      </c>
      <c r="DD349" s="26" t="s">
        <v>227</v>
      </c>
      <c r="DE349" s="26" t="s">
        <v>227</v>
      </c>
      <c r="DF349" s="26" t="s">
        <v>227</v>
      </c>
      <c r="DG349" s="26" t="s">
        <v>227</v>
      </c>
      <c r="DH349" s="26" t="s">
        <v>227</v>
      </c>
      <c r="DI349" s="26" t="s">
        <v>227</v>
      </c>
      <c r="DJ349" s="26" t="s">
        <v>227</v>
      </c>
      <c r="DK349" s="26" t="s">
        <v>227</v>
      </c>
      <c r="DL349" s="27">
        <f t="shared" si="282"/>
        <v>46126.479039351798</v>
      </c>
      <c r="DM349" s="28">
        <f t="shared" ca="1" si="283"/>
        <v>1</v>
      </c>
      <c r="DN349" s="56">
        <f>_xlfn.XLOOKUP(B349,'[2]1. All Calls'!$R:$R,'[2]1. All Calls'!$A:$A,"",0)</f>
        <v>46051.479039351798</v>
      </c>
      <c r="DO349" s="57" t="str">
        <f ca="1">VLOOKUP(DM349,[1]Validation!$B$20:$C$25,2,0)</f>
        <v>Above 3 months</v>
      </c>
      <c r="DP349" s="58" t="str">
        <f>_xlfn.XLOOKUP(B349,'[1]Active AMCs- Dealer'!E:E,'[1]Active AMCs- Dealer'!L:L,"Not in AMC",0)</f>
        <v>Not in AMC</v>
      </c>
      <c r="DQ349" s="50" t="s">
        <v>213</v>
      </c>
      <c r="DR349" s="29" t="str">
        <f>_xlfn.XLOOKUP(B349,'[2]1. All Calls'!$R:$R,'[2]1. All Calls'!$F:$F,"",0)</f>
        <v>CC-01957016</v>
      </c>
      <c r="DS349" s="29" t="str">
        <f>_xlfn.XLOOKUP(B349,'[2]1. All Calls'!$R:$R,'[2]1. All Calls'!$AB:$AB,"",0)</f>
        <v>Sales call carried out for HMR update</v>
      </c>
      <c r="DT349" s="30">
        <f>_xlfn.XLOOKUP(DR349,'[2]1. All Calls'!$F:$F,'[2]1. All Calls'!$A:$A,"",0)</f>
        <v>46051.479039351798</v>
      </c>
      <c r="DU349" s="31">
        <f>_xlfn.XLOOKUP(DR349,'[2]1. All Calls'!$F:$F,'[2]1. All Calls'!$B:$B,"",0)</f>
        <v>2200</v>
      </c>
      <c r="DV349" s="31">
        <f>_xlfn.XLOOKUP(B349,[1]MDA_Assets!D:D,[1]MDA_Assets!N:N,"",0)</f>
        <v>0</v>
      </c>
      <c r="DW349" s="31">
        <f>_xlfn.XLOOKUP(B349,[1]MDA_Assets!D:D,[1]MDA_Assets!O:O,"",0)</f>
        <v>0</v>
      </c>
      <c r="DX349" s="32" t="str">
        <f>_xlfn.XLOOKUP(B349,[1]MDA_Assets!D:D,[1]MDA_Assets!Q:Q,"",0)</f>
        <v>XD</v>
      </c>
      <c r="DY349" s="33">
        <f>_xlfn.XLOOKUP(B349,[1]MDA_Assets!D:D,[1]MDA_Assets!R:R,"",0)</f>
        <v>45834</v>
      </c>
      <c r="DZ349" s="33">
        <f>_xlfn.XLOOKUP(B349,[1]MDA_Assets!D:D,[1]MDA_Assets!S:S,"",0)</f>
        <v>45834</v>
      </c>
      <c r="EA349" s="33">
        <f>_xlfn.XLOOKUP(B349,[1]MDA_Assets!D:D,[1]MDA_Assets!T:T,"",0)</f>
        <v>45834</v>
      </c>
      <c r="EB349" s="33">
        <f>_xlfn.XLOOKUP(B349,[1]MDA_Assets!D:D,[1]MDA_Assets!U:U,"",0)</f>
        <v>45667</v>
      </c>
      <c r="EC349" s="33">
        <f>_xlfn.XLOOKUP(B349,[1]MDA_Assets!D:D,[1]MDA_Assets!V:V,"",0)</f>
        <v>45667</v>
      </c>
      <c r="ED349" s="33">
        <f>_xlfn.XLOOKUP(B349,[1]MDA_Assets!D:D,[1]MDA_Assets!W:W,"",0)</f>
        <v>45667</v>
      </c>
      <c r="EE349" s="32" t="str">
        <f>_xlfn.XLOOKUP(B349,[1]MDA_Assets!D:D,[1]MDA_Assets!X:X,"",0)</f>
        <v>Yes</v>
      </c>
      <c r="EF349" s="33">
        <f>_xlfn.XLOOKUP(B349,[1]MDA_Assets!D:D,[1]MDA_Assets!Y:Y,"",0)</f>
        <v>0</v>
      </c>
      <c r="EG349" s="33">
        <f>_xlfn.XLOOKUP(B349,[1]MDA_Assets!D:D,[1]MDA_Assets!Z:Z,"",0)</f>
        <v>0</v>
      </c>
      <c r="EH349" s="33">
        <f>_xlfn.XLOOKUP(B349,[1]MDA_Assets!D:D,[1]MDA_Assets!AA:AA,"",0)</f>
        <v>0</v>
      </c>
      <c r="EI349" s="34">
        <f>_xlfn.XLOOKUP(B349,[1]MDA_Assets!D:D,[1]MDA_Assets!P:P,"",0)</f>
        <v>1</v>
      </c>
      <c r="EJ349" s="35" t="str">
        <f>_xlfn.XLOOKUP(B349,[1]MDA_Assets!D:D,[1]MDA_Assets!AB:AB,"",0)</f>
        <v>1352</v>
      </c>
      <c r="EK349" s="35" t="str">
        <f>_xlfn.XLOOKUP(B349,[1]MDA_Assets!D:D,[1]MDA_Assets!AC:AC,"",0)</f>
        <v>1352</v>
      </c>
      <c r="EL349" s="35" t="str">
        <f>_xlfn.XLOOKUP(B349,[1]MDA_Assets!D:D,[1]MDA_Assets!AD:AD,"",0)</f>
        <v>3352</v>
      </c>
      <c r="EM349" s="35" t="str">
        <f>_xlfn.XLOOKUP(B349,[1]MDA_Assets!D:D,[1]MDA_Assets!AE:AE,"",0)</f>
        <v>1802</v>
      </c>
      <c r="EN349" s="35" t="str">
        <f>_xlfn.XLOOKUP(B349,[1]MDA_Assets!D:D,[1]MDA_Assets!AF:AF,"",0)</f>
        <v>5812</v>
      </c>
      <c r="EO349" s="35" t="str">
        <f>_xlfn.XLOOKUP(B349,[1]MDA_Assets!D:D,[1]MDA_Assets!AG:AG,"",0)</f>
        <v>1802</v>
      </c>
      <c r="EP349" s="36">
        <f t="shared" si="249"/>
        <v>180</v>
      </c>
      <c r="EQ349" s="36">
        <f t="shared" si="249"/>
        <v>180</v>
      </c>
      <c r="ER349" s="36">
        <f t="shared" si="284"/>
        <v>365</v>
      </c>
      <c r="ES349" s="36">
        <f t="shared" si="285"/>
        <v>365</v>
      </c>
      <c r="ET349" s="36">
        <f t="shared" si="286"/>
        <v>730</v>
      </c>
      <c r="EU349" s="36">
        <f t="shared" si="287"/>
        <v>365</v>
      </c>
      <c r="EV349" s="36" t="str">
        <f t="shared" si="288"/>
        <v/>
      </c>
      <c r="EW349" s="36" t="str">
        <f t="shared" si="260"/>
        <v/>
      </c>
      <c r="EX349" s="36" t="str">
        <f t="shared" si="261"/>
        <v/>
      </c>
      <c r="EY349" s="36">
        <f t="shared" si="253"/>
        <v>5.81</v>
      </c>
      <c r="EZ349" s="36">
        <f t="shared" si="253"/>
        <v>5.81</v>
      </c>
      <c r="FA349" s="36">
        <f t="shared" si="253"/>
        <v>11.78</v>
      </c>
      <c r="FB349" s="36">
        <f t="shared" si="253"/>
        <v>11.78</v>
      </c>
      <c r="FC349" s="36">
        <f t="shared" si="253"/>
        <v>23.55</v>
      </c>
      <c r="FD349" s="36">
        <f t="shared" si="253"/>
        <v>11.78</v>
      </c>
      <c r="FE349" s="36" t="str">
        <f t="shared" si="252"/>
        <v/>
      </c>
      <c r="FF349" s="36" t="str">
        <f t="shared" si="252"/>
        <v/>
      </c>
      <c r="FG349" s="36" t="str">
        <f t="shared" si="252"/>
        <v/>
      </c>
      <c r="FH349" s="37" t="str" cm="1">
        <f t="array" ref="FH349">_xlfn.IFS(EY349="", "No Data", EY349&lt;0, "Negative/Future", EY349=0, "Zero Days", EY349&lt;=3, "&lt; 3 Months", EY349&lt;=6, "3 to 6 Months", EY349&lt;=9, "6 to 9 Months", EY349&lt;=12, "9 to 12 Months", EY349&lt;=15, "12 to 15 Months", EY349&lt;=18, "15 to 18 Months", EY349&lt;=24, "18 to 24 Months", EY349&gt;24, "&gt; 24 Months")</f>
        <v>3 to 6 Months</v>
      </c>
      <c r="FI349" s="37" t="str" cm="1">
        <f t="array" ref="FI349">_xlfn.IFS(EZ349="", "No Data", EZ349&lt;0, "Negative/Future", EZ349=0, "Zero Days", EZ349&lt;=3, "&lt; 3 Months", EZ349&lt;=6, "3 to 6 Months", EZ349&lt;=9, "6 to 9 Months", EZ349&lt;=12, "9 to 12 Months", EZ349&lt;=15, "12 to 15 Months", EZ349&lt;=18, "15 to 18 Months", EZ349&lt;=24, "18 to 24 Months", EZ349&gt;24, "&gt; 24 Months")</f>
        <v>3 to 6 Months</v>
      </c>
      <c r="FJ349" s="37" t="str" cm="1">
        <f t="array" ref="FJ349">_xlfn.IFS(FA349="", "No Data", FA349&lt;0, "Negative/Future", FA349=0, "Zero Days", FA349&lt;=3, "&lt; 3 Months", FA349&lt;=6, "3 to 6 Months", FA349&lt;=9, "6 to 9 Months", FA349&lt;=12, "9 to 12 Months", FA349&lt;=15, "12 to 15 Months", FA349&lt;=18, "15 to 18 Months", FA349&lt;=24, "18 to 24 Months", FA349&gt;24, "&gt; 24 Months")</f>
        <v>9 to 12 Months</v>
      </c>
      <c r="FK349" s="37" t="str" cm="1">
        <f t="array" ref="FK349">_xlfn.IFS(FB349="", "No Data", FB349&lt;0, "Negative/Future", FB349=0, "Zero Days", FB349&lt;=3, "&lt; 3 Months", FB349&lt;=6, "3 to 6 Months", FB349&lt;=9, "6 to 9 Months", FB349&lt;=12, "9 to 12 Months", FB349&lt;=15, "12 to 15 Months", FB349&lt;=18, "15 to 18 Months", FB349&lt;=24, "18 to 24 Months", FB349&gt;24, "&gt; 24 Months")</f>
        <v>9 to 12 Months</v>
      </c>
      <c r="FL349" s="37" t="str" cm="1">
        <f t="array" ref="FL349">_xlfn.IFS(FC349="", "No Data", FC349&lt;0, "Negative/Future", FC349=0, "Zero Days", FC349&lt;=3, "&lt; 3 Months", FC349&lt;=6, "3 to 6 Months", FC349&lt;=9, "6 to 9 Months", FC349&lt;=12, "9 to 12 Months", FC349&lt;=15, "12 to 15 Months", FC349&lt;=18, "15 to 18 Months", FC349&lt;=24, "18 to 24 Months", FC349&gt;24, "&gt; 24 Months")</f>
        <v>18 to 24 Months</v>
      </c>
      <c r="FM349" s="37" t="str" cm="1">
        <f t="array" ref="FM349">_xlfn.IFS(FD349="", "No Data", FD349&lt;0, "Negative/Future", FD349=0, "Zero Days", FD349&lt;=3, "&lt; 3 Months", FD349&lt;=6, "3 to 6 Months", FD349&lt;=9, "6 to 9 Months", FD349&lt;=12, "9 to 12 Months", FD349&lt;=15, "12 to 15 Months", FD349&lt;=18, "15 to 18 Months", FD349&lt;=24, "18 to 24 Months", FD349&gt;24, "&gt; 24 Months")</f>
        <v>9 to 12 Months</v>
      </c>
      <c r="FN349" s="37" t="str" cm="1">
        <f t="array" ref="FN349">_xlfn.IFS(FE349="", "No Data", FE349&lt;0, "Negative/Future", FE349=0, "Zero Days", FE349&lt;=3, "&lt; 3 Months", FE349&lt;=6, "3 to 6 Months", FE349&lt;=9, "6 to 9 Months", FE349&lt;=12, "9 to 12 Months", FE349&lt;=15, "12 to 15 Months", FE349&lt;=18, "15 to 18 Months", FE349&lt;=24, "18 to 24 Months", FE349&gt;24, "&gt; 24 Months")</f>
        <v>No Data</v>
      </c>
      <c r="FO349" s="37" t="str" cm="1">
        <f t="array" ref="FO349">_xlfn.IFS(FG349="", "No Data", FG349&lt;0, "Negative/Future", FG349=0, "Zero Days", FG349&lt;=3, "&lt; 3 Months", FG349&lt;=6, "3 to 6 Months", FG349&lt;=9, "6 to 9 Months", FG349&lt;=12, "9 to 12 Months", FG349&lt;=15, "12 to 15 Months", FG349&lt;=18, "15 to 18 Months", FG349&lt;=24, "18 to 24 Months", FG349&gt;24, "&gt; 24 Months")</f>
        <v>No Data</v>
      </c>
      <c r="FP349" s="37" t="str" cm="1">
        <f t="array" ref="FP349">_xlfn.IFS(FF349="", "No Data", FF349&lt;0, "Negative/Future", FF349=0, "Zero Days", FF349&lt;=3, "&lt; 3 Months", FF349&lt;=6, "3 to 6 Months", FF349&lt;=9, "6 to 9 Months", FF349&lt;=12, "9 to 12 Months", FF349&lt;=15, "12 to 15 Months", FF349&lt;=18, "15 to 18 Months", FF349&lt;=24, "18 to 24 Months", FF349&gt;24, "&gt; 24 Months")</f>
        <v>No Data</v>
      </c>
      <c r="FQ349" s="29" t="s">
        <v>1638</v>
      </c>
      <c r="FR349" s="29">
        <v>9334110701</v>
      </c>
      <c r="FS349" s="38" t="str">
        <f>VLOOKUP(_xlfn.XLOOKUP(B349,[1]MDA_Assets!D:D,[1]MDA_Assets!I:I,"",0),[1]Validation!$B$1:$C$8,2,0)</f>
        <v>B</v>
      </c>
      <c r="FT349" s="38" t="s">
        <v>202</v>
      </c>
      <c r="FU349" s="31" t="str">
        <f>_xlfn.XLOOKUP(B349,[1]MDA_Assets!D:D,[1]MDA_Assets!X:X,"",0)</f>
        <v>Yes</v>
      </c>
      <c r="FV349" s="39">
        <v>4</v>
      </c>
      <c r="FW349" s="39">
        <v>0</v>
      </c>
      <c r="FX349" s="39">
        <v>1</v>
      </c>
      <c r="FY349" s="39">
        <v>4</v>
      </c>
      <c r="FZ349" s="40">
        <f t="shared" si="250"/>
        <v>46014</v>
      </c>
      <c r="GA349" s="40">
        <f t="shared" si="250"/>
        <v>46014</v>
      </c>
      <c r="GB349" s="40">
        <f t="shared" si="262"/>
        <v>46199</v>
      </c>
      <c r="GC349" s="40">
        <f t="shared" si="263"/>
        <v>46032</v>
      </c>
      <c r="GD349" s="40">
        <f t="shared" si="264"/>
        <v>46397</v>
      </c>
      <c r="GE349" s="40">
        <f t="shared" si="265"/>
        <v>46032</v>
      </c>
      <c r="GF349" s="40" t="str">
        <f t="shared" si="251"/>
        <v/>
      </c>
      <c r="GG349" s="40" t="str">
        <f t="shared" si="251"/>
        <v/>
      </c>
      <c r="GH349" s="40" t="str">
        <f t="shared" si="251"/>
        <v/>
      </c>
      <c r="GI349" s="39">
        <f t="shared" si="289"/>
        <v>2</v>
      </c>
      <c r="GJ349" s="39">
        <f t="shared" si="290"/>
        <v>2</v>
      </c>
      <c r="GK349" s="39">
        <f t="shared" si="291"/>
        <v>0</v>
      </c>
      <c r="GL349" s="39">
        <f t="shared" si="292"/>
        <v>2</v>
      </c>
    </row>
    <row r="350" spans="1:194" x14ac:dyDescent="0.25">
      <c r="A350" s="19">
        <v>385</v>
      </c>
      <c r="B350" s="43" t="s">
        <v>1639</v>
      </c>
      <c r="C350" s="43" t="s">
        <v>254</v>
      </c>
      <c r="D350" s="43" t="s">
        <v>241</v>
      </c>
      <c r="E350" s="43" t="s">
        <v>502</v>
      </c>
      <c r="F350" s="43" t="s">
        <v>1640</v>
      </c>
      <c r="G350" s="43" t="s">
        <v>190</v>
      </c>
      <c r="H350" s="43" t="s">
        <v>191</v>
      </c>
      <c r="I350" s="43" t="s">
        <v>192</v>
      </c>
      <c r="J350" s="44">
        <f t="shared" si="266"/>
        <v>45352.145833333336</v>
      </c>
      <c r="K350" s="44">
        <v>44988.145833333336</v>
      </c>
      <c r="L350" s="44">
        <v>44946</v>
      </c>
      <c r="M350" s="43" t="s">
        <v>2501</v>
      </c>
      <c r="N350" s="43" t="s">
        <v>193</v>
      </c>
      <c r="O350" s="44">
        <v>46053.306388888886</v>
      </c>
      <c r="P350" s="43">
        <v>8276</v>
      </c>
      <c r="Q350" s="43">
        <v>1490</v>
      </c>
      <c r="R350" s="43">
        <v>6786</v>
      </c>
      <c r="S350" s="43" t="s">
        <v>206</v>
      </c>
      <c r="T350" s="44">
        <v>45726.770833333336</v>
      </c>
      <c r="U350" s="44">
        <v>45726.770833333336</v>
      </c>
      <c r="V350" s="44">
        <v>45726.770833333336</v>
      </c>
      <c r="W350" s="44">
        <v>45726.770833333336</v>
      </c>
      <c r="X350" s="44">
        <v>45726.770833333336</v>
      </c>
      <c r="Y350" s="44">
        <v>45169.770833333336</v>
      </c>
      <c r="Z350" s="43" t="s">
        <v>199</v>
      </c>
      <c r="AA350" s="43"/>
      <c r="AB350" s="43"/>
      <c r="AC350" s="43"/>
      <c r="AD350" s="43"/>
      <c r="AE350" s="43">
        <v>2</v>
      </c>
      <c r="AF350" s="43" t="s">
        <v>2502</v>
      </c>
      <c r="AG350" s="43" t="s">
        <v>2502</v>
      </c>
      <c r="AH350" s="43" t="s">
        <v>2503</v>
      </c>
      <c r="AI350" s="43" t="s">
        <v>2503</v>
      </c>
      <c r="AJ350" s="43" t="s">
        <v>1641</v>
      </c>
      <c r="AK350" s="43" t="s">
        <v>2503</v>
      </c>
      <c r="AL350" s="46">
        <v>45906</v>
      </c>
      <c r="AM350" s="46">
        <v>45906</v>
      </c>
      <c r="AN350" s="46">
        <v>46091</v>
      </c>
      <c r="AO350" s="46">
        <v>46091</v>
      </c>
      <c r="AP350" s="46">
        <v>45899</v>
      </c>
      <c r="AQ350" s="46">
        <v>46091</v>
      </c>
      <c r="AR350" s="48"/>
      <c r="AS350" s="48"/>
      <c r="AT350" s="48"/>
      <c r="AU350" s="43">
        <v>1</v>
      </c>
      <c r="AV350" s="43">
        <v>0</v>
      </c>
      <c r="AW350" s="43">
        <v>0</v>
      </c>
      <c r="AX350" s="51" t="s">
        <v>1642</v>
      </c>
      <c r="AY350" s="51" t="s">
        <v>409</v>
      </c>
      <c r="AZ350" s="51" t="s">
        <v>198</v>
      </c>
      <c r="BA350" s="20">
        <f t="shared" ca="1" si="257"/>
        <v>1</v>
      </c>
      <c r="BB350" s="20">
        <f t="shared" ca="1" si="257"/>
        <v>1</v>
      </c>
      <c r="BC350" s="20">
        <f t="shared" ca="1" si="257"/>
        <v>1</v>
      </c>
      <c r="BD350" s="20">
        <f t="shared" ca="1" si="254"/>
        <v>1</v>
      </c>
      <c r="BE350" s="20">
        <f t="shared" ca="1" si="254"/>
        <v>1</v>
      </c>
      <c r="BF350" s="20">
        <f t="shared" ca="1" si="254"/>
        <v>1</v>
      </c>
      <c r="BG350" s="21" t="str">
        <f t="shared" ca="1" si="254"/>
        <v/>
      </c>
      <c r="BH350" s="21" t="str">
        <f t="shared" ca="1" si="254"/>
        <v/>
      </c>
      <c r="BI350" s="21" t="str">
        <f t="shared" ca="1" si="254"/>
        <v/>
      </c>
      <c r="BJ350" s="22">
        <f t="shared" ca="1" si="267"/>
        <v>6</v>
      </c>
      <c r="BK350" s="21">
        <f t="shared" si="268"/>
        <v>2</v>
      </c>
      <c r="BL350" s="22">
        <f t="shared" ca="1" si="269"/>
        <v>8521</v>
      </c>
      <c r="BM350" s="22">
        <f t="shared" ca="1" si="270"/>
        <v>1534</v>
      </c>
      <c r="BN350" s="23">
        <f t="shared" ca="1" si="271"/>
        <v>6987</v>
      </c>
      <c r="BO350" s="24">
        <f t="shared" ca="1" si="272"/>
        <v>245</v>
      </c>
      <c r="BP350" s="51" t="str">
        <f>_xlfn.XLOOKUP(E350,[1]Validation!E:E,[1]Validation!F:F,"")</f>
        <v>EN7</v>
      </c>
      <c r="BQ350" s="51" t="str">
        <f>_xlfn.XLOOKUP(BP350,[1]Validation!F:F,[1]Validation!G:G,"")</f>
        <v>EN4 to EN7</v>
      </c>
      <c r="BR350" s="52" t="str">
        <f>VLOOKUP(G350,[1]Validation!$B$1:$C$9,2,0)</f>
        <v>B</v>
      </c>
      <c r="BS350" s="51">
        <f t="shared" ca="1" si="273"/>
        <v>39</v>
      </c>
      <c r="BT350" s="53">
        <f>_xlfn.XLOOKUP(B350,'[2]1. All Calls'!$R:$R,'[2]1. All Calls'!$A:$A,"",0)</f>
        <v>46053.535046296303</v>
      </c>
      <c r="BU350" s="51" t="str">
        <f>_xlfn.XLOOKUP(B350,'[2]1. All Calls'!$R:$R,'[2]1. All Calls'!$F:$F,"",0)</f>
        <v>CC-01960138</v>
      </c>
      <c r="BV350" s="51" t="str">
        <f>_xlfn.XLOOKUP(B350,'[2]1. All Calls'!$R:$R,'[2]1. All Calls'!$J:$J,"",0)</f>
        <v>Sales Call</v>
      </c>
      <c r="BW350" s="53">
        <f>_xlfn.XLOOKUP(B350,'[2]Sch Calls'!$R:$R,'[2]Sch Calls'!$A:$A,"",0)</f>
        <v>45727.355300925898</v>
      </c>
      <c r="BX350" s="51">
        <f>_xlfn.XLOOKUP(B350,'[2]Sch Calls'!$R:$R,'[2]Sch Calls'!$B:$B,"",0)</f>
        <v>7445</v>
      </c>
      <c r="BY350" s="51" t="str">
        <f t="shared" si="247"/>
        <v>07-Sep-25</v>
      </c>
      <c r="BZ350" s="51" t="str">
        <f t="shared" si="247"/>
        <v>07-Sep-25</v>
      </c>
      <c r="CA350" s="51" t="str">
        <f t="shared" si="274"/>
        <v>11-Dec-25</v>
      </c>
      <c r="CB350" s="51" t="str">
        <f t="shared" si="275"/>
        <v>08-Sep-26</v>
      </c>
      <c r="CC350" s="51" t="str">
        <f t="shared" si="276"/>
        <v>31-Aug-25</v>
      </c>
      <c r="CD350" s="51" t="str">
        <f t="shared" si="277"/>
        <v>11-Mar-26</v>
      </c>
      <c r="CE350" s="51">
        <f t="shared" ca="1" si="248"/>
        <v>449</v>
      </c>
      <c r="CF350" s="51">
        <f t="shared" ca="1" si="248"/>
        <v>449</v>
      </c>
      <c r="CG350" s="51">
        <f t="shared" ca="1" si="278"/>
        <v>449</v>
      </c>
      <c r="CH350" s="51">
        <f t="shared" ca="1" si="279"/>
        <v>449</v>
      </c>
      <c r="CI350" s="51">
        <f t="shared" ca="1" si="280"/>
        <v>1006</v>
      </c>
      <c r="CJ350" s="51">
        <f t="shared" ca="1" si="281"/>
        <v>449</v>
      </c>
      <c r="CK350" s="51">
        <f t="shared" ca="1" si="258"/>
        <v>898</v>
      </c>
      <c r="CL350" s="51">
        <f t="shared" ca="1" si="258"/>
        <v>898</v>
      </c>
      <c r="CM350" s="51">
        <f t="shared" ca="1" si="258"/>
        <v>898</v>
      </c>
      <c r="CN350" s="51">
        <f t="shared" ca="1" si="258"/>
        <v>898</v>
      </c>
      <c r="CO350" s="51">
        <f t="shared" ca="1" si="258"/>
        <v>2012</v>
      </c>
      <c r="CP350" s="51">
        <f t="shared" ca="1" si="258"/>
        <v>898</v>
      </c>
      <c r="CQ350" s="51">
        <f t="shared" ca="1" si="259"/>
        <v>271</v>
      </c>
      <c r="CR350" s="51">
        <f t="shared" ca="1" si="259"/>
        <v>271</v>
      </c>
      <c r="CS350" s="51">
        <f t="shared" ca="1" si="259"/>
        <v>2271</v>
      </c>
      <c r="CT350" s="51">
        <f t="shared" ca="1" si="259"/>
        <v>2271</v>
      </c>
      <c r="CU350" s="51">
        <f t="shared" ca="1" si="259"/>
        <v>-1815</v>
      </c>
      <c r="CV350" s="54">
        <f t="shared" ca="1" si="259"/>
        <v>2271</v>
      </c>
      <c r="CW350" s="25" t="s">
        <v>195</v>
      </c>
      <c r="CX350" s="55">
        <v>0.18</v>
      </c>
      <c r="CY350" s="55"/>
      <c r="CZ350" s="26" t="s">
        <v>227</v>
      </c>
      <c r="DA350" s="26" t="s">
        <v>227</v>
      </c>
      <c r="DB350" s="26" t="s">
        <v>227</v>
      </c>
      <c r="DC350" s="26" t="s">
        <v>227</v>
      </c>
      <c r="DD350" s="26" t="s">
        <v>227</v>
      </c>
      <c r="DE350" s="26" t="s">
        <v>227</v>
      </c>
      <c r="DF350" s="26" t="s">
        <v>227</v>
      </c>
      <c r="DG350" s="26" t="s">
        <v>227</v>
      </c>
      <c r="DH350" s="26" t="s">
        <v>227</v>
      </c>
      <c r="DI350" s="26" t="s">
        <v>227</v>
      </c>
      <c r="DJ350" s="26" t="s">
        <v>227</v>
      </c>
      <c r="DK350" s="26" t="s">
        <v>227</v>
      </c>
      <c r="DL350" s="27">
        <f t="shared" si="282"/>
        <v>46128.535046296303</v>
      </c>
      <c r="DM350" s="28">
        <f t="shared" ca="1" si="283"/>
        <v>1</v>
      </c>
      <c r="DN350" s="56">
        <f>_xlfn.XLOOKUP(B350,'[2]1. All Calls'!$R:$R,'[2]1. All Calls'!$A:$A,"",0)</f>
        <v>46053.535046296303</v>
      </c>
      <c r="DO350" s="57" t="str">
        <f ca="1">VLOOKUP(DM350,[1]Validation!$B$20:$C$25,2,0)</f>
        <v>Above 3 months</v>
      </c>
      <c r="DP350" s="58" t="str">
        <f>_xlfn.XLOOKUP(B350,'[1]Active AMCs- Dealer'!E:E,'[1]Active AMCs- Dealer'!L:L,"Not in AMC",0)</f>
        <v>Not in AMC</v>
      </c>
      <c r="DQ350" s="50" t="s">
        <v>213</v>
      </c>
      <c r="DR350" s="29" t="str">
        <f>_xlfn.XLOOKUP(B350,'[2]1. All Calls'!$R:$R,'[2]1. All Calls'!$F:$F,"",0)</f>
        <v>CC-01960138</v>
      </c>
      <c r="DS350" s="29" t="str">
        <f>_xlfn.XLOOKUP(B350,'[2]1. All Calls'!$R:$R,'[2]1. All Calls'!$AB:$AB,"",0)</f>
        <v>Sales call carried out for HMR update</v>
      </c>
      <c r="DT350" s="30">
        <f>_xlfn.XLOOKUP(DR350,'[2]1. All Calls'!$F:$F,'[2]1. All Calls'!$A:$A,"",0)</f>
        <v>46053.535046296303</v>
      </c>
      <c r="DU350" s="31">
        <f>_xlfn.XLOOKUP(DR350,'[2]1. All Calls'!$F:$F,'[2]1. All Calls'!$B:$B,"",0)</f>
        <v>8276</v>
      </c>
      <c r="DV350" s="31">
        <f>_xlfn.XLOOKUP(B350,[1]MDA_Assets!D:D,[1]MDA_Assets!N:N,"",0)</f>
        <v>1490</v>
      </c>
      <c r="DW350" s="31">
        <f>_xlfn.XLOOKUP(B350,[1]MDA_Assets!D:D,[1]MDA_Assets!O:O,"",0)</f>
        <v>6786</v>
      </c>
      <c r="DX350" s="32" t="str">
        <f>_xlfn.XLOOKUP(B350,[1]MDA_Assets!D:D,[1]MDA_Assets!Q:Q,"",0)</f>
        <v>XD</v>
      </c>
      <c r="DY350" s="33">
        <f>_xlfn.XLOOKUP(B350,[1]MDA_Assets!D:D,[1]MDA_Assets!R:R,"",0)</f>
        <v>45727</v>
      </c>
      <c r="DZ350" s="33">
        <f>_xlfn.XLOOKUP(B350,[1]MDA_Assets!D:D,[1]MDA_Assets!S:S,"",0)</f>
        <v>45727</v>
      </c>
      <c r="EA350" s="33">
        <f>_xlfn.XLOOKUP(B350,[1]MDA_Assets!D:D,[1]MDA_Assets!T:T,"",0)</f>
        <v>45727</v>
      </c>
      <c r="EB350" s="33">
        <f>_xlfn.XLOOKUP(B350,[1]MDA_Assets!D:D,[1]MDA_Assets!U:U,"",0)</f>
        <v>45727</v>
      </c>
      <c r="EC350" s="33">
        <f>_xlfn.XLOOKUP(B350,[1]MDA_Assets!D:D,[1]MDA_Assets!V:V,"",0)</f>
        <v>45727</v>
      </c>
      <c r="ED350" s="33">
        <f>_xlfn.XLOOKUP(B350,[1]MDA_Assets!D:D,[1]MDA_Assets!W:W,"",0)</f>
        <v>45170</v>
      </c>
      <c r="EE350" s="32" t="str">
        <f>_xlfn.XLOOKUP(B350,[1]MDA_Assets!D:D,[1]MDA_Assets!X:X,"",0)</f>
        <v>Yes</v>
      </c>
      <c r="EF350" s="33">
        <f>_xlfn.XLOOKUP(B350,[1]MDA_Assets!D:D,[1]MDA_Assets!Y:Y,"",0)</f>
        <v>0</v>
      </c>
      <c r="EG350" s="33">
        <f>_xlfn.XLOOKUP(B350,[1]MDA_Assets!D:D,[1]MDA_Assets!Z:Z,"",0)</f>
        <v>0</v>
      </c>
      <c r="EH350" s="33">
        <f>_xlfn.XLOOKUP(B350,[1]MDA_Assets!D:D,[1]MDA_Assets!AA:AA,"",0)</f>
        <v>0</v>
      </c>
      <c r="EI350" s="34">
        <f>_xlfn.XLOOKUP(B350,[1]MDA_Assets!D:D,[1]MDA_Assets!P:P,"",0)</f>
        <v>2</v>
      </c>
      <c r="EJ350" s="35" t="str">
        <f>_xlfn.XLOOKUP(B350,[1]MDA_Assets!D:D,[1]MDA_Assets!AB:AB,"",0)</f>
        <v>1169</v>
      </c>
      <c r="EK350" s="35" t="str">
        <f>_xlfn.XLOOKUP(B350,[1]MDA_Assets!D:D,[1]MDA_Assets!AC:AC,"",0)</f>
        <v>1169</v>
      </c>
      <c r="EL350" s="35" t="str">
        <f>_xlfn.XLOOKUP(B350,[1]MDA_Assets!D:D,[1]MDA_Assets!AD:AD,"",0)</f>
        <v>3169</v>
      </c>
      <c r="EM350" s="35" t="str">
        <f>_xlfn.XLOOKUP(B350,[1]MDA_Assets!D:D,[1]MDA_Assets!AE:AE,"",0)</f>
        <v>3169</v>
      </c>
      <c r="EN350" s="35" t="str">
        <f>_xlfn.XLOOKUP(B350,[1]MDA_Assets!D:D,[1]MDA_Assets!AF:AF,"",0)</f>
        <v>197</v>
      </c>
      <c r="EO350" s="35" t="str">
        <f>_xlfn.XLOOKUP(B350,[1]MDA_Assets!D:D,[1]MDA_Assets!AG:AG,"",0)</f>
        <v>3169</v>
      </c>
      <c r="EP350" s="36">
        <f t="shared" si="249"/>
        <v>180</v>
      </c>
      <c r="EQ350" s="36">
        <f t="shared" si="249"/>
        <v>180</v>
      </c>
      <c r="ER350" s="36">
        <f t="shared" si="284"/>
        <v>365</v>
      </c>
      <c r="ES350" s="36">
        <f t="shared" si="285"/>
        <v>365</v>
      </c>
      <c r="ET350" s="36">
        <f t="shared" si="286"/>
        <v>730</v>
      </c>
      <c r="EU350" s="36">
        <f t="shared" si="287"/>
        <v>365</v>
      </c>
      <c r="EV350" s="36" t="str">
        <f t="shared" si="288"/>
        <v/>
      </c>
      <c r="EW350" s="36" t="str">
        <f t="shared" si="260"/>
        <v/>
      </c>
      <c r="EX350" s="36" t="str">
        <f t="shared" si="261"/>
        <v/>
      </c>
      <c r="EY350" s="36">
        <f t="shared" si="253"/>
        <v>5.81</v>
      </c>
      <c r="EZ350" s="36">
        <f t="shared" si="253"/>
        <v>5.81</v>
      </c>
      <c r="FA350" s="36">
        <f t="shared" si="253"/>
        <v>11.78</v>
      </c>
      <c r="FB350" s="36">
        <f t="shared" si="253"/>
        <v>11.78</v>
      </c>
      <c r="FC350" s="36">
        <f t="shared" si="253"/>
        <v>23.55</v>
      </c>
      <c r="FD350" s="36">
        <f t="shared" si="253"/>
        <v>11.78</v>
      </c>
      <c r="FE350" s="36" t="str">
        <f t="shared" si="252"/>
        <v/>
      </c>
      <c r="FF350" s="36" t="str">
        <f t="shared" si="252"/>
        <v/>
      </c>
      <c r="FG350" s="36" t="str">
        <f t="shared" si="252"/>
        <v/>
      </c>
      <c r="FH350" s="37" t="str" cm="1">
        <f t="array" ref="FH350">_xlfn.IFS(EY350="", "No Data", EY350&lt;0, "Negative/Future", EY350=0, "Zero Days", EY350&lt;=3, "&lt; 3 Months", EY350&lt;=6, "3 to 6 Months", EY350&lt;=9, "6 to 9 Months", EY350&lt;=12, "9 to 12 Months", EY350&lt;=15, "12 to 15 Months", EY350&lt;=18, "15 to 18 Months", EY350&lt;=24, "18 to 24 Months", EY350&gt;24, "&gt; 24 Months")</f>
        <v>3 to 6 Months</v>
      </c>
      <c r="FI350" s="37" t="str" cm="1">
        <f t="array" ref="FI350">_xlfn.IFS(EZ350="", "No Data", EZ350&lt;0, "Negative/Future", EZ350=0, "Zero Days", EZ350&lt;=3, "&lt; 3 Months", EZ350&lt;=6, "3 to 6 Months", EZ350&lt;=9, "6 to 9 Months", EZ350&lt;=12, "9 to 12 Months", EZ350&lt;=15, "12 to 15 Months", EZ350&lt;=18, "15 to 18 Months", EZ350&lt;=24, "18 to 24 Months", EZ350&gt;24, "&gt; 24 Months")</f>
        <v>3 to 6 Months</v>
      </c>
      <c r="FJ350" s="37" t="str" cm="1">
        <f t="array" ref="FJ350">_xlfn.IFS(FA350="", "No Data", FA350&lt;0, "Negative/Future", FA350=0, "Zero Days", FA350&lt;=3, "&lt; 3 Months", FA350&lt;=6, "3 to 6 Months", FA350&lt;=9, "6 to 9 Months", FA350&lt;=12, "9 to 12 Months", FA350&lt;=15, "12 to 15 Months", FA350&lt;=18, "15 to 18 Months", FA350&lt;=24, "18 to 24 Months", FA350&gt;24, "&gt; 24 Months")</f>
        <v>9 to 12 Months</v>
      </c>
      <c r="FK350" s="37" t="str" cm="1">
        <f t="array" ref="FK350">_xlfn.IFS(FB350="", "No Data", FB350&lt;0, "Negative/Future", FB350=0, "Zero Days", FB350&lt;=3, "&lt; 3 Months", FB350&lt;=6, "3 to 6 Months", FB350&lt;=9, "6 to 9 Months", FB350&lt;=12, "9 to 12 Months", FB350&lt;=15, "12 to 15 Months", FB350&lt;=18, "15 to 18 Months", FB350&lt;=24, "18 to 24 Months", FB350&gt;24, "&gt; 24 Months")</f>
        <v>9 to 12 Months</v>
      </c>
      <c r="FL350" s="37" t="str" cm="1">
        <f t="array" ref="FL350">_xlfn.IFS(FC350="", "No Data", FC350&lt;0, "Negative/Future", FC350=0, "Zero Days", FC350&lt;=3, "&lt; 3 Months", FC350&lt;=6, "3 to 6 Months", FC350&lt;=9, "6 to 9 Months", FC350&lt;=12, "9 to 12 Months", FC350&lt;=15, "12 to 15 Months", FC350&lt;=18, "15 to 18 Months", FC350&lt;=24, "18 to 24 Months", FC350&gt;24, "&gt; 24 Months")</f>
        <v>18 to 24 Months</v>
      </c>
      <c r="FM350" s="37" t="str" cm="1">
        <f t="array" ref="FM350">_xlfn.IFS(FD350="", "No Data", FD350&lt;0, "Negative/Future", FD350=0, "Zero Days", FD350&lt;=3, "&lt; 3 Months", FD350&lt;=6, "3 to 6 Months", FD350&lt;=9, "6 to 9 Months", FD350&lt;=12, "9 to 12 Months", FD350&lt;=15, "12 to 15 Months", FD350&lt;=18, "15 to 18 Months", FD350&lt;=24, "18 to 24 Months", FD350&gt;24, "&gt; 24 Months")</f>
        <v>9 to 12 Months</v>
      </c>
      <c r="FN350" s="37" t="str" cm="1">
        <f t="array" ref="FN350">_xlfn.IFS(FE350="", "No Data", FE350&lt;0, "Negative/Future", FE350=0, "Zero Days", FE350&lt;=3, "&lt; 3 Months", FE350&lt;=6, "3 to 6 Months", FE350&lt;=9, "6 to 9 Months", FE350&lt;=12, "9 to 12 Months", FE350&lt;=15, "12 to 15 Months", FE350&lt;=18, "15 to 18 Months", FE350&lt;=24, "18 to 24 Months", FE350&gt;24, "&gt; 24 Months")</f>
        <v>No Data</v>
      </c>
      <c r="FO350" s="37" t="str" cm="1">
        <f t="array" ref="FO350">_xlfn.IFS(FG350="", "No Data", FG350&lt;0, "Negative/Future", FG350=0, "Zero Days", FG350&lt;=3, "&lt; 3 Months", FG350&lt;=6, "3 to 6 Months", FG350&lt;=9, "6 to 9 Months", FG350&lt;=12, "9 to 12 Months", FG350&lt;=15, "12 to 15 Months", FG350&lt;=18, "15 to 18 Months", FG350&lt;=24, "18 to 24 Months", FG350&gt;24, "&gt; 24 Months")</f>
        <v>No Data</v>
      </c>
      <c r="FP350" s="37" t="str" cm="1">
        <f t="array" ref="FP350">_xlfn.IFS(FF350="", "No Data", FF350&lt;0, "Negative/Future", FF350=0, "Zero Days", FF350&lt;=3, "&lt; 3 Months", FF350&lt;=6, "3 to 6 Months", FF350&lt;=9, "6 to 9 Months", FF350&lt;=12, "9 to 12 Months", FF350&lt;=15, "12 to 15 Months", FF350&lt;=18, "15 to 18 Months", FF350&lt;=24, "18 to 24 Months", FF350&gt;24, "&gt; 24 Months")</f>
        <v>No Data</v>
      </c>
      <c r="FQ350" s="29" t="s">
        <v>1643</v>
      </c>
      <c r="FR350" s="29">
        <v>8383051462</v>
      </c>
      <c r="FS350" s="38" t="str">
        <f>VLOOKUP(_xlfn.XLOOKUP(B350,[1]MDA_Assets!D:D,[1]MDA_Assets!I:I,"",0),[1]Validation!$B$1:$C$8,2,0)</f>
        <v>B</v>
      </c>
      <c r="FT350" s="38" t="s">
        <v>202</v>
      </c>
      <c r="FU350" s="31" t="str">
        <f>_xlfn.XLOOKUP(B350,[1]MDA_Assets!D:D,[1]MDA_Assets!X:X,"",0)</f>
        <v>Yes</v>
      </c>
      <c r="FV350" s="39">
        <v>6</v>
      </c>
      <c r="FW350" s="39">
        <v>0</v>
      </c>
      <c r="FX350" s="39">
        <v>0</v>
      </c>
      <c r="FY350" s="39">
        <v>3</v>
      </c>
      <c r="FZ350" s="40">
        <f t="shared" ref="FZ350:GA412" si="293">IFERROR(IF(DZ350&lt;&gt;"",SUM(DZ350+EP350),SUM(DZ350+180)),"")</f>
        <v>45907</v>
      </c>
      <c r="GA350" s="40">
        <f t="shared" si="293"/>
        <v>45907</v>
      </c>
      <c r="GB350" s="40">
        <f t="shared" si="262"/>
        <v>46092</v>
      </c>
      <c r="GC350" s="40">
        <f t="shared" si="263"/>
        <v>46092</v>
      </c>
      <c r="GD350" s="40">
        <f t="shared" si="264"/>
        <v>46457</v>
      </c>
      <c r="GE350" s="40">
        <f t="shared" si="265"/>
        <v>45535</v>
      </c>
      <c r="GF350" s="40" t="str">
        <f t="shared" si="251"/>
        <v/>
      </c>
      <c r="GG350" s="40" t="str">
        <f t="shared" si="251"/>
        <v/>
      </c>
      <c r="GH350" s="40" t="str">
        <f t="shared" si="251"/>
        <v/>
      </c>
      <c r="GI350" s="39">
        <f t="shared" si="289"/>
        <v>3</v>
      </c>
      <c r="GJ350" s="39">
        <f t="shared" si="290"/>
        <v>0</v>
      </c>
      <c r="GK350" s="39">
        <f t="shared" si="291"/>
        <v>0</v>
      </c>
      <c r="GL350" s="39">
        <f t="shared" si="292"/>
        <v>3</v>
      </c>
    </row>
    <row r="351" spans="1:194" x14ac:dyDescent="0.25">
      <c r="A351" s="19">
        <v>386</v>
      </c>
      <c r="B351" s="43" t="s">
        <v>1644</v>
      </c>
      <c r="C351" s="43" t="s">
        <v>254</v>
      </c>
      <c r="D351" s="43" t="s">
        <v>241</v>
      </c>
      <c r="E351" s="43" t="s">
        <v>2073</v>
      </c>
      <c r="F351" s="43" t="s">
        <v>1529</v>
      </c>
      <c r="G351" s="43" t="s">
        <v>225</v>
      </c>
      <c r="H351" s="43" t="s">
        <v>396</v>
      </c>
      <c r="I351" s="43" t="s">
        <v>192</v>
      </c>
      <c r="J351" s="44">
        <f t="shared" si="266"/>
        <v>45650.520833333336</v>
      </c>
      <c r="K351" s="44">
        <v>45286.520833333336</v>
      </c>
      <c r="L351" s="44">
        <v>44844</v>
      </c>
      <c r="M351" s="43" t="s">
        <v>2504</v>
      </c>
      <c r="N351" s="43" t="s">
        <v>193</v>
      </c>
      <c r="O351" s="44">
        <v>46050.621701388889</v>
      </c>
      <c r="P351" s="43">
        <v>2736</v>
      </c>
      <c r="Q351" s="43"/>
      <c r="R351" s="43"/>
      <c r="S351" s="43" t="s">
        <v>206</v>
      </c>
      <c r="T351" s="44">
        <v>45285.770833333336</v>
      </c>
      <c r="U351" s="44">
        <v>45285.770833333336</v>
      </c>
      <c r="V351" s="44">
        <v>45285.770833333336</v>
      </c>
      <c r="W351" s="44">
        <v>45285.770833333336</v>
      </c>
      <c r="X351" s="44">
        <v>45285.770833333336</v>
      </c>
      <c r="Y351" s="44">
        <v>45285.770833333336</v>
      </c>
      <c r="Z351" s="43" t="s">
        <v>199</v>
      </c>
      <c r="AA351" s="43"/>
      <c r="AB351" s="44">
        <v>45285.770833333336</v>
      </c>
      <c r="AC351" s="44">
        <v>45285.770833333336</v>
      </c>
      <c r="AD351" s="44">
        <v>45285.770833333336</v>
      </c>
      <c r="AE351" s="43">
        <v>6</v>
      </c>
      <c r="AF351" s="43" t="s">
        <v>1645</v>
      </c>
      <c r="AG351" s="43" t="s">
        <v>1645</v>
      </c>
      <c r="AH351" s="43" t="s">
        <v>1646</v>
      </c>
      <c r="AI351" s="43" t="s">
        <v>1647</v>
      </c>
      <c r="AJ351" s="43" t="s">
        <v>1648</v>
      </c>
      <c r="AK351" s="43" t="s">
        <v>1647</v>
      </c>
      <c r="AL351" s="46">
        <v>45465</v>
      </c>
      <c r="AM351" s="46">
        <v>45465</v>
      </c>
      <c r="AN351" s="46">
        <v>45650</v>
      </c>
      <c r="AO351" s="46">
        <v>45650</v>
      </c>
      <c r="AP351" s="46">
        <v>46015</v>
      </c>
      <c r="AQ351" s="46">
        <v>45650</v>
      </c>
      <c r="AR351" s="46">
        <v>45650</v>
      </c>
      <c r="AS351" s="46">
        <v>45650</v>
      </c>
      <c r="AT351" s="46">
        <v>45650</v>
      </c>
      <c r="AU351" s="43">
        <v>1</v>
      </c>
      <c r="AV351" s="43">
        <v>0</v>
      </c>
      <c r="AW351" s="43">
        <v>0</v>
      </c>
      <c r="AX351" s="51" t="s">
        <v>1532</v>
      </c>
      <c r="AY351" s="51" t="s">
        <v>211</v>
      </c>
      <c r="AZ351" s="51" t="s">
        <v>198</v>
      </c>
      <c r="BA351" s="20">
        <f t="shared" ca="1" si="257"/>
        <v>1</v>
      </c>
      <c r="BB351" s="20">
        <f t="shared" ca="1" si="257"/>
        <v>1</v>
      </c>
      <c r="BC351" s="20">
        <f t="shared" ca="1" si="257"/>
        <v>1</v>
      </c>
      <c r="BD351" s="20">
        <f t="shared" ca="1" si="254"/>
        <v>1</v>
      </c>
      <c r="BE351" s="20">
        <f t="shared" ca="1" si="254"/>
        <v>1</v>
      </c>
      <c r="BF351" s="20">
        <f t="shared" ca="1" si="254"/>
        <v>1</v>
      </c>
      <c r="BG351" s="21">
        <f t="shared" ca="1" si="254"/>
        <v>1</v>
      </c>
      <c r="BH351" s="21">
        <f t="shared" ca="1" si="254"/>
        <v>1</v>
      </c>
      <c r="BI351" s="21">
        <f t="shared" ca="1" si="254"/>
        <v>1</v>
      </c>
      <c r="BJ351" s="22">
        <f t="shared" ca="1" si="267"/>
        <v>9</v>
      </c>
      <c r="BK351" s="21">
        <f t="shared" si="268"/>
        <v>6</v>
      </c>
      <c r="BL351" s="22">
        <f t="shared" ca="1" si="269"/>
        <v>3488</v>
      </c>
      <c r="BM351" s="22">
        <f t="shared" ca="1" si="270"/>
        <v>0</v>
      </c>
      <c r="BN351" s="23">
        <f t="shared" ca="1" si="271"/>
        <v>3488</v>
      </c>
      <c r="BO351" s="24">
        <f t="shared" ca="1" si="272"/>
        <v>752</v>
      </c>
      <c r="BP351" s="51" t="str">
        <f>_xlfn.XLOOKUP(E351,[1]Validation!E:E,[1]Validation!F:F,"")</f>
        <v>EN11</v>
      </c>
      <c r="BQ351" s="51" t="str">
        <f>_xlfn.XLOOKUP(BP351,[1]Validation!F:F,[1]Validation!G:G,"")</f>
        <v>EN11 to EN22</v>
      </c>
      <c r="BR351" s="52" t="str">
        <f>VLOOKUP(G351,[1]Validation!$B$1:$C$9,2,0)</f>
        <v>C</v>
      </c>
      <c r="BS351" s="51">
        <f t="shared" ca="1" si="273"/>
        <v>29</v>
      </c>
      <c r="BT351" s="53">
        <f>_xlfn.XLOOKUP(B351,'[2]1. All Calls'!$R:$R,'[2]1. All Calls'!$A:$A,"",0)</f>
        <v>46050.850277777798</v>
      </c>
      <c r="BU351" s="51" t="str">
        <f>_xlfn.XLOOKUP(B351,'[2]1. All Calls'!$R:$R,'[2]1. All Calls'!$F:$F,"",0)</f>
        <v>CC-01956395</v>
      </c>
      <c r="BV351" s="51" t="str">
        <f>_xlfn.XLOOKUP(B351,'[2]1. All Calls'!$R:$R,'[2]1. All Calls'!$J:$J,"",0)</f>
        <v>Sales Call</v>
      </c>
      <c r="BW351" s="53" t="str">
        <f>_xlfn.XLOOKUP(B351,'[2]Sch Calls'!$R:$R,'[2]Sch Calls'!$A:$A,"",0)</f>
        <v/>
      </c>
      <c r="BX351" s="51" t="str">
        <f>_xlfn.XLOOKUP(B351,'[2]Sch Calls'!$R:$R,'[2]Sch Calls'!$B:$B,"",0)</f>
        <v/>
      </c>
      <c r="BY351" s="51" t="str">
        <f t="shared" ref="BY351:BZ413" si="294">IFERROR(TEXT(IF(U351&gt;1,SUM(U351+181),""),"dd-mmm-yy"),"")</f>
        <v>23-Jun-24</v>
      </c>
      <c r="BZ351" s="51" t="str">
        <f t="shared" si="294"/>
        <v>23-Jun-24</v>
      </c>
      <c r="CA351" s="51" t="str">
        <f t="shared" si="274"/>
        <v>26-Sep-24</v>
      </c>
      <c r="CB351" s="51" t="str">
        <f t="shared" si="275"/>
        <v>24-Jun-25</v>
      </c>
      <c r="CC351" s="51" t="str">
        <f t="shared" si="276"/>
        <v>25-Dec-25</v>
      </c>
      <c r="CD351" s="51" t="str">
        <f t="shared" si="277"/>
        <v>25-Dec-24</v>
      </c>
      <c r="CE351" s="51">
        <f t="shared" ref="CE351:CF413" ca="1" si="295">IFERROR(IF(U351&gt;0,ROUND(SUM(TODAY()-U351),0),""),"")</f>
        <v>890</v>
      </c>
      <c r="CF351" s="51">
        <f t="shared" ca="1" si="295"/>
        <v>890</v>
      </c>
      <c r="CG351" s="51">
        <f t="shared" ca="1" si="278"/>
        <v>890</v>
      </c>
      <c r="CH351" s="51">
        <f t="shared" ca="1" si="279"/>
        <v>890</v>
      </c>
      <c r="CI351" s="51">
        <f t="shared" ca="1" si="280"/>
        <v>890</v>
      </c>
      <c r="CJ351" s="51">
        <f t="shared" ca="1" si="281"/>
        <v>890</v>
      </c>
      <c r="CK351" s="51">
        <f t="shared" ca="1" si="258"/>
        <v>5340</v>
      </c>
      <c r="CL351" s="51">
        <f t="shared" ca="1" si="258"/>
        <v>5340</v>
      </c>
      <c r="CM351" s="51">
        <f t="shared" ca="1" si="258"/>
        <v>5340</v>
      </c>
      <c r="CN351" s="51">
        <f t="shared" ca="1" si="258"/>
        <v>5340</v>
      </c>
      <c r="CO351" s="51">
        <f t="shared" ca="1" si="258"/>
        <v>5340</v>
      </c>
      <c r="CP351" s="51">
        <f t="shared" ca="1" si="258"/>
        <v>5340</v>
      </c>
      <c r="CQ351" s="51">
        <f t="shared" ca="1" si="259"/>
        <v>-4377</v>
      </c>
      <c r="CR351" s="51">
        <f t="shared" ca="1" si="259"/>
        <v>-4377</v>
      </c>
      <c r="CS351" s="51">
        <f t="shared" ca="1" si="259"/>
        <v>-2415</v>
      </c>
      <c r="CT351" s="51">
        <f t="shared" ca="1" si="259"/>
        <v>-2377</v>
      </c>
      <c r="CU351" s="51">
        <f t="shared" ca="1" si="259"/>
        <v>1623</v>
      </c>
      <c r="CV351" s="54">
        <f t="shared" ca="1" si="259"/>
        <v>-2377</v>
      </c>
      <c r="CW351" s="25" t="s">
        <v>195</v>
      </c>
      <c r="CX351" s="55">
        <v>0</v>
      </c>
      <c r="CY351" s="55"/>
      <c r="CZ351" s="26" t="s">
        <v>227</v>
      </c>
      <c r="DA351" s="26" t="s">
        <v>227</v>
      </c>
      <c r="DB351" s="26" t="s">
        <v>227</v>
      </c>
      <c r="DC351" s="26" t="s">
        <v>227</v>
      </c>
      <c r="DD351" s="26" t="s">
        <v>227</v>
      </c>
      <c r="DE351" s="26" t="s">
        <v>227</v>
      </c>
      <c r="DF351" s="26" t="s">
        <v>227</v>
      </c>
      <c r="DG351" s="26" t="s">
        <v>227</v>
      </c>
      <c r="DH351" s="26" t="s">
        <v>227</v>
      </c>
      <c r="DI351" s="26" t="s">
        <v>227</v>
      </c>
      <c r="DJ351" s="26" t="s">
        <v>227</v>
      </c>
      <c r="DK351" s="26" t="s">
        <v>227</v>
      </c>
      <c r="DL351" s="27">
        <f t="shared" si="282"/>
        <v>46125.850277777798</v>
      </c>
      <c r="DM351" s="28">
        <f t="shared" ca="1" si="283"/>
        <v>1</v>
      </c>
      <c r="DN351" s="56">
        <f>_xlfn.XLOOKUP(B351,'[2]1. All Calls'!$R:$R,'[2]1. All Calls'!$A:$A,"",0)</f>
        <v>46050.850277777798</v>
      </c>
      <c r="DO351" s="57" t="str">
        <f ca="1">VLOOKUP(DM351,[1]Validation!$B$20:$C$25,2,0)</f>
        <v>Above 3 months</v>
      </c>
      <c r="DP351" s="58" t="str">
        <f>_xlfn.XLOOKUP(B351,'[1]Active AMCs- Dealer'!E:E,'[1]Active AMCs- Dealer'!L:L,"Not in AMC",0)</f>
        <v>Not in AMC</v>
      </c>
      <c r="DQ351" s="50" t="s">
        <v>213</v>
      </c>
      <c r="DR351" s="29" t="str">
        <f>_xlfn.XLOOKUP(B351,'[2]1. All Calls'!$R:$R,'[2]1. All Calls'!$F:$F,"",0)</f>
        <v>CC-01956395</v>
      </c>
      <c r="DS351" s="29" t="str">
        <f>_xlfn.XLOOKUP(B351,'[2]1. All Calls'!$R:$R,'[2]1. All Calls'!$AB:$AB,"",0)</f>
        <v>Sales call carried out for HMR update</v>
      </c>
      <c r="DT351" s="30">
        <f>_xlfn.XLOOKUP(DR351,'[2]1. All Calls'!$F:$F,'[2]1. All Calls'!$A:$A,"",0)</f>
        <v>46050.850277777798</v>
      </c>
      <c r="DU351" s="31">
        <f>_xlfn.XLOOKUP(DR351,'[2]1. All Calls'!$F:$F,'[2]1. All Calls'!$B:$B,"",0)</f>
        <v>2736</v>
      </c>
      <c r="DV351" s="31">
        <f>_xlfn.XLOOKUP(B351,[1]MDA_Assets!D:D,[1]MDA_Assets!N:N,"",0)</f>
        <v>0</v>
      </c>
      <c r="DW351" s="31">
        <f>_xlfn.XLOOKUP(B351,[1]MDA_Assets!D:D,[1]MDA_Assets!O:O,"",0)</f>
        <v>0</v>
      </c>
      <c r="DX351" s="32" t="str">
        <f>_xlfn.XLOOKUP(B351,[1]MDA_Assets!D:D,[1]MDA_Assets!Q:Q,"",0)</f>
        <v>XD</v>
      </c>
      <c r="DY351" s="33">
        <f>_xlfn.XLOOKUP(B351,[1]MDA_Assets!D:D,[1]MDA_Assets!R:R,"",0)</f>
        <v>45286</v>
      </c>
      <c r="DZ351" s="33">
        <f>_xlfn.XLOOKUP(B351,[1]MDA_Assets!D:D,[1]MDA_Assets!S:S,"",0)</f>
        <v>45286</v>
      </c>
      <c r="EA351" s="33">
        <f>_xlfn.XLOOKUP(B351,[1]MDA_Assets!D:D,[1]MDA_Assets!T:T,"",0)</f>
        <v>45286</v>
      </c>
      <c r="EB351" s="33">
        <f>_xlfn.XLOOKUP(B351,[1]MDA_Assets!D:D,[1]MDA_Assets!U:U,"",0)</f>
        <v>45286</v>
      </c>
      <c r="EC351" s="33">
        <f>_xlfn.XLOOKUP(B351,[1]MDA_Assets!D:D,[1]MDA_Assets!V:V,"",0)</f>
        <v>45286</v>
      </c>
      <c r="ED351" s="33">
        <f>_xlfn.XLOOKUP(B351,[1]MDA_Assets!D:D,[1]MDA_Assets!W:W,"",0)</f>
        <v>45286</v>
      </c>
      <c r="EE351" s="32" t="str">
        <f>_xlfn.XLOOKUP(B351,[1]MDA_Assets!D:D,[1]MDA_Assets!X:X,"",0)</f>
        <v>Yes</v>
      </c>
      <c r="EF351" s="33">
        <f>_xlfn.XLOOKUP(B351,[1]MDA_Assets!D:D,[1]MDA_Assets!Y:Y,"",0)</f>
        <v>45286</v>
      </c>
      <c r="EG351" s="33">
        <f>_xlfn.XLOOKUP(B351,[1]MDA_Assets!D:D,[1]MDA_Assets!Z:Z,"",0)</f>
        <v>45286</v>
      </c>
      <c r="EH351" s="33">
        <f>_xlfn.XLOOKUP(B351,[1]MDA_Assets!D:D,[1]MDA_Assets!AA:AA,"",0)</f>
        <v>45286</v>
      </c>
      <c r="EI351" s="34">
        <f>_xlfn.XLOOKUP(B351,[1]MDA_Assets!D:D,[1]MDA_Assets!P:P,"",0)</f>
        <v>6</v>
      </c>
      <c r="EJ351" s="35" t="str">
        <f>_xlfn.XLOOKUP(B351,[1]MDA_Assets!D:D,[1]MDA_Assets!AB:AB,"",0)</f>
        <v>963</v>
      </c>
      <c r="EK351" s="35" t="str">
        <f>_xlfn.XLOOKUP(B351,[1]MDA_Assets!D:D,[1]MDA_Assets!AC:AC,"",0)</f>
        <v>963</v>
      </c>
      <c r="EL351" s="35" t="str">
        <f>_xlfn.XLOOKUP(B351,[1]MDA_Assets!D:D,[1]MDA_Assets!AD:AD,"",0)</f>
        <v>2925</v>
      </c>
      <c r="EM351" s="35" t="str">
        <f>_xlfn.XLOOKUP(B351,[1]MDA_Assets!D:D,[1]MDA_Assets!AE:AE,"",0)</f>
        <v>2963</v>
      </c>
      <c r="EN351" s="35" t="str">
        <f>_xlfn.XLOOKUP(B351,[1]MDA_Assets!D:D,[1]MDA_Assets!AF:AF,"",0)</f>
        <v>6963</v>
      </c>
      <c r="EO351" s="35" t="str">
        <f>_xlfn.XLOOKUP(B351,[1]MDA_Assets!D:D,[1]MDA_Assets!AG:AG,"",0)</f>
        <v>2963</v>
      </c>
      <c r="EP351" s="36">
        <f t="shared" ref="EP351:EQ413" si="296">IF(AL351&gt;1,ROUNDUP(SUM(AL351-U351),0),"")</f>
        <v>180</v>
      </c>
      <c r="EQ351" s="36">
        <f t="shared" si="296"/>
        <v>180</v>
      </c>
      <c r="ER351" s="36">
        <f t="shared" si="284"/>
        <v>365</v>
      </c>
      <c r="ES351" s="36">
        <f t="shared" si="285"/>
        <v>365</v>
      </c>
      <c r="ET351" s="36">
        <f t="shared" si="286"/>
        <v>730</v>
      </c>
      <c r="EU351" s="36">
        <f t="shared" si="287"/>
        <v>365</v>
      </c>
      <c r="EV351" s="36">
        <f t="shared" si="288"/>
        <v>365</v>
      </c>
      <c r="EW351" s="36">
        <f t="shared" si="260"/>
        <v>365</v>
      </c>
      <c r="EX351" s="36">
        <f t="shared" si="261"/>
        <v>365</v>
      </c>
      <c r="EY351" s="36">
        <f t="shared" si="253"/>
        <v>5.81</v>
      </c>
      <c r="EZ351" s="36">
        <f t="shared" si="253"/>
        <v>5.81</v>
      </c>
      <c r="FA351" s="36">
        <f t="shared" si="253"/>
        <v>11.78</v>
      </c>
      <c r="FB351" s="36">
        <f t="shared" si="253"/>
        <v>11.78</v>
      </c>
      <c r="FC351" s="36">
        <f t="shared" si="253"/>
        <v>23.55</v>
      </c>
      <c r="FD351" s="36">
        <f t="shared" si="253"/>
        <v>11.78</v>
      </c>
      <c r="FE351" s="36">
        <f t="shared" si="252"/>
        <v>11.78</v>
      </c>
      <c r="FF351" s="36">
        <f t="shared" si="252"/>
        <v>11.78</v>
      </c>
      <c r="FG351" s="36">
        <f t="shared" si="252"/>
        <v>11.78</v>
      </c>
      <c r="FH351" s="37" t="str" cm="1">
        <f t="array" ref="FH351">_xlfn.IFS(EY351="", "No Data", EY351&lt;0, "Negative/Future", EY351=0, "Zero Days", EY351&lt;=3, "&lt; 3 Months", EY351&lt;=6, "3 to 6 Months", EY351&lt;=9, "6 to 9 Months", EY351&lt;=12, "9 to 12 Months", EY351&lt;=15, "12 to 15 Months", EY351&lt;=18, "15 to 18 Months", EY351&lt;=24, "18 to 24 Months", EY351&gt;24, "&gt; 24 Months")</f>
        <v>3 to 6 Months</v>
      </c>
      <c r="FI351" s="37" t="str" cm="1">
        <f t="array" ref="FI351">_xlfn.IFS(EZ351="", "No Data", EZ351&lt;0, "Negative/Future", EZ351=0, "Zero Days", EZ351&lt;=3, "&lt; 3 Months", EZ351&lt;=6, "3 to 6 Months", EZ351&lt;=9, "6 to 9 Months", EZ351&lt;=12, "9 to 12 Months", EZ351&lt;=15, "12 to 15 Months", EZ351&lt;=18, "15 to 18 Months", EZ351&lt;=24, "18 to 24 Months", EZ351&gt;24, "&gt; 24 Months")</f>
        <v>3 to 6 Months</v>
      </c>
      <c r="FJ351" s="37" t="str" cm="1">
        <f t="array" ref="FJ351">_xlfn.IFS(FA351="", "No Data", FA351&lt;0, "Negative/Future", FA351=0, "Zero Days", FA351&lt;=3, "&lt; 3 Months", FA351&lt;=6, "3 to 6 Months", FA351&lt;=9, "6 to 9 Months", FA351&lt;=12, "9 to 12 Months", FA351&lt;=15, "12 to 15 Months", FA351&lt;=18, "15 to 18 Months", FA351&lt;=24, "18 to 24 Months", FA351&gt;24, "&gt; 24 Months")</f>
        <v>9 to 12 Months</v>
      </c>
      <c r="FK351" s="37" t="str" cm="1">
        <f t="array" ref="FK351">_xlfn.IFS(FB351="", "No Data", FB351&lt;0, "Negative/Future", FB351=0, "Zero Days", FB351&lt;=3, "&lt; 3 Months", FB351&lt;=6, "3 to 6 Months", FB351&lt;=9, "6 to 9 Months", FB351&lt;=12, "9 to 12 Months", FB351&lt;=15, "12 to 15 Months", FB351&lt;=18, "15 to 18 Months", FB351&lt;=24, "18 to 24 Months", FB351&gt;24, "&gt; 24 Months")</f>
        <v>9 to 12 Months</v>
      </c>
      <c r="FL351" s="37" t="str" cm="1">
        <f t="array" ref="FL351">_xlfn.IFS(FC351="", "No Data", FC351&lt;0, "Negative/Future", FC351=0, "Zero Days", FC351&lt;=3, "&lt; 3 Months", FC351&lt;=6, "3 to 6 Months", FC351&lt;=9, "6 to 9 Months", FC351&lt;=12, "9 to 12 Months", FC351&lt;=15, "12 to 15 Months", FC351&lt;=18, "15 to 18 Months", FC351&lt;=24, "18 to 24 Months", FC351&gt;24, "&gt; 24 Months")</f>
        <v>18 to 24 Months</v>
      </c>
      <c r="FM351" s="37" t="str" cm="1">
        <f t="array" ref="FM351">_xlfn.IFS(FD351="", "No Data", FD351&lt;0, "Negative/Future", FD351=0, "Zero Days", FD351&lt;=3, "&lt; 3 Months", FD351&lt;=6, "3 to 6 Months", FD351&lt;=9, "6 to 9 Months", FD351&lt;=12, "9 to 12 Months", FD351&lt;=15, "12 to 15 Months", FD351&lt;=18, "15 to 18 Months", FD351&lt;=24, "18 to 24 Months", FD351&gt;24, "&gt; 24 Months")</f>
        <v>9 to 12 Months</v>
      </c>
      <c r="FN351" s="37" t="str" cm="1">
        <f t="array" ref="FN351">_xlfn.IFS(FE351="", "No Data", FE351&lt;0, "Negative/Future", FE351=0, "Zero Days", FE351&lt;=3, "&lt; 3 Months", FE351&lt;=6, "3 to 6 Months", FE351&lt;=9, "6 to 9 Months", FE351&lt;=12, "9 to 12 Months", FE351&lt;=15, "12 to 15 Months", FE351&lt;=18, "15 to 18 Months", FE351&lt;=24, "18 to 24 Months", FE351&gt;24, "&gt; 24 Months")</f>
        <v>9 to 12 Months</v>
      </c>
      <c r="FO351" s="37" t="str" cm="1">
        <f t="array" ref="FO351">_xlfn.IFS(FG351="", "No Data", FG351&lt;0, "Negative/Future", FG351=0, "Zero Days", FG351&lt;=3, "&lt; 3 Months", FG351&lt;=6, "3 to 6 Months", FG351&lt;=9, "6 to 9 Months", FG351&lt;=12, "9 to 12 Months", FG351&lt;=15, "12 to 15 Months", FG351&lt;=18, "15 to 18 Months", FG351&lt;=24, "18 to 24 Months", FG351&gt;24, "&gt; 24 Months")</f>
        <v>9 to 12 Months</v>
      </c>
      <c r="FP351" s="37" t="str" cm="1">
        <f t="array" ref="FP351">_xlfn.IFS(FF351="", "No Data", FF351&lt;0, "Negative/Future", FF351=0, "Zero Days", FF351&lt;=3, "&lt; 3 Months", FF351&lt;=6, "3 to 6 Months", FF351&lt;=9, "6 to 9 Months", FF351&lt;=12, "9 to 12 Months", FF351&lt;=15, "12 to 15 Months", FF351&lt;=18, "15 to 18 Months", FF351&lt;=24, "18 to 24 Months", FF351&gt;24, "&gt; 24 Months")</f>
        <v>9 to 12 Months</v>
      </c>
      <c r="FQ351" s="29" t="s">
        <v>1344</v>
      </c>
      <c r="FR351" s="29">
        <v>7004542540</v>
      </c>
      <c r="FS351" s="38" t="str">
        <f>VLOOKUP(_xlfn.XLOOKUP(B351,[1]MDA_Assets!D:D,[1]MDA_Assets!I:I,"",0),[1]Validation!$B$1:$C$8,2,0)</f>
        <v>C</v>
      </c>
      <c r="FT351" s="38" t="s">
        <v>202</v>
      </c>
      <c r="FU351" s="31" t="str">
        <f>_xlfn.XLOOKUP(B351,[1]MDA_Assets!D:D,[1]MDA_Assets!X:X,"",0)</f>
        <v>Yes</v>
      </c>
      <c r="FV351" s="39">
        <v>9</v>
      </c>
      <c r="FW351" s="39">
        <v>0</v>
      </c>
      <c r="FX351" s="39">
        <v>0</v>
      </c>
      <c r="FY351" s="39">
        <v>0</v>
      </c>
      <c r="FZ351" s="40">
        <f t="shared" si="293"/>
        <v>45466</v>
      </c>
      <c r="GA351" s="40">
        <f t="shared" si="293"/>
        <v>45466</v>
      </c>
      <c r="GB351" s="40">
        <f t="shared" si="262"/>
        <v>45651</v>
      </c>
      <c r="GC351" s="40">
        <f t="shared" si="263"/>
        <v>45651</v>
      </c>
      <c r="GD351" s="40">
        <f t="shared" si="264"/>
        <v>46016</v>
      </c>
      <c r="GE351" s="40">
        <f t="shared" si="265"/>
        <v>45651</v>
      </c>
      <c r="GF351" s="40">
        <f t="shared" ref="GF351:GH413" si="297">IF(EF351&gt;1,SUM(EF351+EV351),"")</f>
        <v>45651</v>
      </c>
      <c r="GG351" s="40">
        <f t="shared" si="297"/>
        <v>45651</v>
      </c>
      <c r="GH351" s="40">
        <f t="shared" si="297"/>
        <v>45651</v>
      </c>
      <c r="GI351" s="39">
        <f t="shared" si="289"/>
        <v>9</v>
      </c>
      <c r="GJ351" s="39">
        <f t="shared" si="290"/>
        <v>0</v>
      </c>
      <c r="GK351" s="39">
        <f t="shared" si="291"/>
        <v>0</v>
      </c>
      <c r="GL351" s="39">
        <f t="shared" si="292"/>
        <v>0</v>
      </c>
    </row>
    <row r="352" spans="1:194" x14ac:dyDescent="0.25">
      <c r="A352" s="19">
        <v>387</v>
      </c>
      <c r="B352" s="43" t="s">
        <v>3261</v>
      </c>
      <c r="C352" s="43" t="s">
        <v>254</v>
      </c>
      <c r="D352" s="43" t="s">
        <v>241</v>
      </c>
      <c r="E352" s="43" t="s">
        <v>255</v>
      </c>
      <c r="F352" s="43" t="s">
        <v>429</v>
      </c>
      <c r="G352" s="43" t="s">
        <v>3251</v>
      </c>
      <c r="H352" s="43" t="s">
        <v>216</v>
      </c>
      <c r="I352" s="43" t="s">
        <v>192</v>
      </c>
      <c r="J352" s="44" t="str">
        <f t="shared" si="266"/>
        <v/>
      </c>
      <c r="K352" s="43"/>
      <c r="L352" s="44">
        <v>44903</v>
      </c>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8"/>
      <c r="AM352" s="48"/>
      <c r="AN352" s="48"/>
      <c r="AO352" s="48"/>
      <c r="AP352" s="48"/>
      <c r="AQ352" s="48"/>
      <c r="AR352" s="48"/>
      <c r="AS352" s="48"/>
      <c r="AT352" s="48"/>
      <c r="AU352" s="43">
        <v>0</v>
      </c>
      <c r="AV352" s="43">
        <v>0</v>
      </c>
      <c r="AW352" s="43">
        <v>0</v>
      </c>
      <c r="AX352" s="51" t="s">
        <v>430</v>
      </c>
      <c r="AY352" s="51" t="s">
        <v>211</v>
      </c>
      <c r="AZ352" s="51" t="s">
        <v>198</v>
      </c>
      <c r="BA352" s="20" t="str">
        <f t="shared" ca="1" si="257"/>
        <v/>
      </c>
      <c r="BB352" s="20" t="str">
        <f t="shared" ca="1" si="257"/>
        <v/>
      </c>
      <c r="BC352" s="20" t="str">
        <f t="shared" ca="1" si="257"/>
        <v/>
      </c>
      <c r="BD352" s="20" t="str">
        <f t="shared" ca="1" si="254"/>
        <v/>
      </c>
      <c r="BE352" s="20" t="str">
        <f t="shared" ca="1" si="254"/>
        <v/>
      </c>
      <c r="BF352" s="20" t="str">
        <f t="shared" ca="1" si="254"/>
        <v/>
      </c>
      <c r="BG352" s="21" t="str">
        <f t="shared" ca="1" si="254"/>
        <v/>
      </c>
      <c r="BH352" s="21" t="str">
        <f t="shared" ca="1" si="254"/>
        <v/>
      </c>
      <c r="BI352" s="21" t="str">
        <f t="shared" ca="1" si="254"/>
        <v/>
      </c>
      <c r="BJ352" s="22">
        <f t="shared" ca="1" si="267"/>
        <v>0</v>
      </c>
      <c r="BK352" s="21">
        <f t="shared" si="268"/>
        <v>0</v>
      </c>
      <c r="BL352" s="22" t="str">
        <f t="shared" ca="1" si="269"/>
        <v/>
      </c>
      <c r="BM352" s="22" t="str">
        <f t="shared" ca="1" si="270"/>
        <v/>
      </c>
      <c r="BN352" s="23" t="str">
        <f t="shared" ca="1" si="271"/>
        <v/>
      </c>
      <c r="BO352" s="24" t="str">
        <f t="shared" ca="1" si="272"/>
        <v/>
      </c>
      <c r="BP352" s="51" t="str">
        <f>_xlfn.XLOOKUP(E352,[1]Validation!E:E,[1]Validation!F:F,"")</f>
        <v>EN5</v>
      </c>
      <c r="BQ352" s="51" t="str">
        <f>_xlfn.XLOOKUP(BP352,[1]Validation!F:F,[1]Validation!G:G,"")</f>
        <v>EN4 to EN7</v>
      </c>
      <c r="BR352" s="52" t="str">
        <f>VLOOKUP(G352,[1]Validation!$B$1:$C$9,2,0)</f>
        <v>P</v>
      </c>
      <c r="BS352" s="51">
        <f t="shared" ca="1" si="273"/>
        <v>1517</v>
      </c>
      <c r="BT352" s="53" t="str">
        <f>_xlfn.XLOOKUP(B352,'[2]1. All Calls'!$R:$R,'[2]1. All Calls'!$A:$A,"",0)</f>
        <v/>
      </c>
      <c r="BU352" s="51" t="str">
        <f>_xlfn.XLOOKUP(B352,'[2]1. All Calls'!$R:$R,'[2]1. All Calls'!$F:$F,"",0)</f>
        <v/>
      </c>
      <c r="BV352" s="51" t="str">
        <f>_xlfn.XLOOKUP(B352,'[2]1. All Calls'!$R:$R,'[2]1. All Calls'!$J:$J,"",0)</f>
        <v/>
      </c>
      <c r="BW352" s="53" t="str">
        <f>_xlfn.XLOOKUP(B352,'[2]Sch Calls'!$R:$R,'[2]Sch Calls'!$A:$A,"",0)</f>
        <v/>
      </c>
      <c r="BX352" s="51" t="str">
        <f>_xlfn.XLOOKUP(B352,'[2]Sch Calls'!$R:$R,'[2]Sch Calls'!$B:$B,"",0)</f>
        <v/>
      </c>
      <c r="BY352" s="51" t="str">
        <f t="shared" si="294"/>
        <v/>
      </c>
      <c r="BZ352" s="51" t="str">
        <f t="shared" si="294"/>
        <v/>
      </c>
      <c r="CA352" s="51" t="str">
        <f t="shared" si="274"/>
        <v/>
      </c>
      <c r="CB352" s="51" t="str">
        <f t="shared" si="275"/>
        <v/>
      </c>
      <c r="CC352" s="51" t="str">
        <f t="shared" si="276"/>
        <v/>
      </c>
      <c r="CD352" s="51" t="str">
        <f t="shared" si="277"/>
        <v/>
      </c>
      <c r="CE352" s="51" t="str">
        <f t="shared" ca="1" si="295"/>
        <v/>
      </c>
      <c r="CF352" s="51" t="str">
        <f t="shared" ca="1" si="295"/>
        <v/>
      </c>
      <c r="CG352" s="51" t="str">
        <f t="shared" ca="1" si="278"/>
        <v/>
      </c>
      <c r="CH352" s="51" t="str">
        <f t="shared" ca="1" si="279"/>
        <v/>
      </c>
      <c r="CI352" s="51" t="str">
        <f t="shared" ca="1" si="280"/>
        <v/>
      </c>
      <c r="CJ352" s="51" t="str">
        <f t="shared" ca="1" si="281"/>
        <v/>
      </c>
      <c r="CK352" s="51" t="str">
        <f t="shared" ca="1" si="258"/>
        <v/>
      </c>
      <c r="CL352" s="51" t="str">
        <f t="shared" ca="1" si="258"/>
        <v/>
      </c>
      <c r="CM352" s="51" t="str">
        <f t="shared" ca="1" si="258"/>
        <v/>
      </c>
      <c r="CN352" s="51" t="str">
        <f t="shared" ca="1" si="258"/>
        <v/>
      </c>
      <c r="CO352" s="51" t="str">
        <f t="shared" ca="1" si="258"/>
        <v/>
      </c>
      <c r="CP352" s="51" t="str">
        <f t="shared" ca="1" si="258"/>
        <v/>
      </c>
      <c r="CQ352" s="51" t="str">
        <f t="shared" si="259"/>
        <v/>
      </c>
      <c r="CR352" s="51" t="str">
        <f t="shared" si="259"/>
        <v/>
      </c>
      <c r="CS352" s="51" t="str">
        <f t="shared" si="259"/>
        <v/>
      </c>
      <c r="CT352" s="51" t="str">
        <f t="shared" si="259"/>
        <v/>
      </c>
      <c r="CU352" s="51" t="str">
        <f t="shared" si="259"/>
        <v/>
      </c>
      <c r="CV352" s="54" t="str">
        <f t="shared" si="259"/>
        <v/>
      </c>
      <c r="CW352" s="25" t="s">
        <v>195</v>
      </c>
      <c r="CX352" s="55" t="s">
        <v>227</v>
      </c>
      <c r="CY352" s="55"/>
      <c r="CZ352" s="26" t="s">
        <v>227</v>
      </c>
      <c r="DA352" s="26" t="s">
        <v>227</v>
      </c>
      <c r="DB352" s="26" t="s">
        <v>227</v>
      </c>
      <c r="DC352" s="26" t="s">
        <v>227</v>
      </c>
      <c r="DD352" s="26" t="s">
        <v>227</v>
      </c>
      <c r="DE352" s="26" t="s">
        <v>227</v>
      </c>
      <c r="DF352" s="26" t="s">
        <v>227</v>
      </c>
      <c r="DG352" s="26" t="s">
        <v>227</v>
      </c>
      <c r="DH352" s="26" t="s">
        <v>227</v>
      </c>
      <c r="DI352" s="26" t="s">
        <v>227</v>
      </c>
      <c r="DJ352" s="26" t="s">
        <v>227</v>
      </c>
      <c r="DK352" s="26" t="s">
        <v>227</v>
      </c>
      <c r="DL352" s="27" t="str">
        <f t="shared" si="282"/>
        <v>P1</v>
      </c>
      <c r="DM352" s="28" t="str">
        <f t="shared" ca="1" si="283"/>
        <v>P1</v>
      </c>
      <c r="DN352" s="56" t="str">
        <f>_xlfn.XLOOKUP(B352,'[2]1. All Calls'!$R:$R,'[2]1. All Calls'!$A:$A,"",0)</f>
        <v/>
      </c>
      <c r="DO352" s="57" t="str">
        <f ca="1">VLOOKUP(DM352,[1]Validation!$B$20:$C$25,2,0)</f>
        <v>P1</v>
      </c>
      <c r="DP352" s="58" t="str">
        <f>_xlfn.XLOOKUP(B352,'[1]Active AMCs- Dealer'!E:E,'[1]Active AMCs- Dealer'!L:L,"Not in AMC",0)</f>
        <v>Not in AMC</v>
      </c>
      <c r="DQ352" s="58"/>
      <c r="DR352" s="29" t="str">
        <f>_xlfn.XLOOKUP(B352,'[2]1. All Calls'!$R:$R,'[2]1. All Calls'!$F:$F,"",0)</f>
        <v/>
      </c>
      <c r="DS352" s="29" t="str">
        <f>_xlfn.XLOOKUP(B352,'[2]1. All Calls'!$R:$R,'[2]1. All Calls'!$AB:$AB,"",0)</f>
        <v/>
      </c>
      <c r="DT352" s="30" t="str">
        <f>_xlfn.XLOOKUP(DR352,'[2]1. All Calls'!$F:$F,'[2]1. All Calls'!$A:$A,"",0)</f>
        <v/>
      </c>
      <c r="DU352" s="31" t="str">
        <f>_xlfn.XLOOKUP(DR352,'[2]1. All Calls'!$F:$F,'[2]1. All Calls'!$B:$B,"",0)</f>
        <v/>
      </c>
      <c r="DV352" s="31">
        <f>_xlfn.XLOOKUP(B352,[1]MDA_Assets!D:D,[1]MDA_Assets!N:N,"",0)</f>
        <v>0</v>
      </c>
      <c r="DW352" s="31">
        <f>_xlfn.XLOOKUP(B352,[1]MDA_Assets!D:D,[1]MDA_Assets!O:O,"",0)</f>
        <v>0</v>
      </c>
      <c r="DX352" s="32">
        <f>_xlfn.XLOOKUP(B352,[1]MDA_Assets!D:D,[1]MDA_Assets!Q:Q,"",0)</f>
        <v>0</v>
      </c>
      <c r="DY352" s="33">
        <f>_xlfn.XLOOKUP(B352,[1]MDA_Assets!D:D,[1]MDA_Assets!R:R,"",0)</f>
        <v>0</v>
      </c>
      <c r="DZ352" s="33">
        <f>_xlfn.XLOOKUP(B352,[1]MDA_Assets!D:D,[1]MDA_Assets!S:S,"",0)</f>
        <v>0</v>
      </c>
      <c r="EA352" s="33">
        <f>_xlfn.XLOOKUP(B352,[1]MDA_Assets!D:D,[1]MDA_Assets!T:T,"",0)</f>
        <v>0</v>
      </c>
      <c r="EB352" s="33">
        <f>_xlfn.XLOOKUP(B352,[1]MDA_Assets!D:D,[1]MDA_Assets!U:U,"",0)</f>
        <v>0</v>
      </c>
      <c r="EC352" s="33">
        <f>_xlfn.XLOOKUP(B352,[1]MDA_Assets!D:D,[1]MDA_Assets!V:V,"",0)</f>
        <v>0</v>
      </c>
      <c r="ED352" s="33">
        <f>_xlfn.XLOOKUP(B352,[1]MDA_Assets!D:D,[1]MDA_Assets!W:W,"",0)</f>
        <v>0</v>
      </c>
      <c r="EE352" s="32">
        <f>_xlfn.XLOOKUP(B352,[1]MDA_Assets!D:D,[1]MDA_Assets!X:X,"",0)</f>
        <v>0</v>
      </c>
      <c r="EF352" s="33">
        <f>_xlfn.XLOOKUP(B352,[1]MDA_Assets!D:D,[1]MDA_Assets!Y:Y,"",0)</f>
        <v>0</v>
      </c>
      <c r="EG352" s="33">
        <f>_xlfn.XLOOKUP(B352,[1]MDA_Assets!D:D,[1]MDA_Assets!Z:Z,"",0)</f>
        <v>0</v>
      </c>
      <c r="EH352" s="33">
        <f>_xlfn.XLOOKUP(B352,[1]MDA_Assets!D:D,[1]MDA_Assets!AA:AA,"",0)</f>
        <v>0</v>
      </c>
      <c r="EI352" s="34">
        <f>_xlfn.XLOOKUP(B352,[1]MDA_Assets!D:D,[1]MDA_Assets!P:P,"",0)</f>
        <v>0</v>
      </c>
      <c r="EJ352" s="35">
        <f>_xlfn.XLOOKUP(B352,[1]MDA_Assets!D:D,[1]MDA_Assets!AB:AB,"",0)</f>
        <v>0</v>
      </c>
      <c r="EK352" s="35">
        <f>_xlfn.XLOOKUP(B352,[1]MDA_Assets!D:D,[1]MDA_Assets!AC:AC,"",0)</f>
        <v>0</v>
      </c>
      <c r="EL352" s="35">
        <f>_xlfn.XLOOKUP(B352,[1]MDA_Assets!D:D,[1]MDA_Assets!AD:AD,"",0)</f>
        <v>0</v>
      </c>
      <c r="EM352" s="35">
        <f>_xlfn.XLOOKUP(B352,[1]MDA_Assets!D:D,[1]MDA_Assets!AE:AE,"",0)</f>
        <v>0</v>
      </c>
      <c r="EN352" s="35">
        <f>_xlfn.XLOOKUP(B352,[1]MDA_Assets!D:D,[1]MDA_Assets!AF:AF,"",0)</f>
        <v>0</v>
      </c>
      <c r="EO352" s="35">
        <f>_xlfn.XLOOKUP(B352,[1]MDA_Assets!D:D,[1]MDA_Assets!AG:AG,"",0)</f>
        <v>0</v>
      </c>
      <c r="EP352" s="36" t="str">
        <f t="shared" si="296"/>
        <v/>
      </c>
      <c r="EQ352" s="36" t="str">
        <f t="shared" si="296"/>
        <v/>
      </c>
      <c r="ER352" s="36" t="str">
        <f t="shared" si="284"/>
        <v/>
      </c>
      <c r="ES352" s="36" t="str">
        <f t="shared" si="285"/>
        <v/>
      </c>
      <c r="ET352" s="36" t="str">
        <f t="shared" si="286"/>
        <v/>
      </c>
      <c r="EU352" s="36" t="str">
        <f t="shared" si="287"/>
        <v/>
      </c>
      <c r="EV352" s="36" t="str">
        <f t="shared" si="288"/>
        <v/>
      </c>
      <c r="EW352" s="36" t="str">
        <f t="shared" si="260"/>
        <v/>
      </c>
      <c r="EX352" s="36" t="str">
        <f t="shared" si="261"/>
        <v/>
      </c>
      <c r="EY352" s="36" t="str">
        <f t="shared" si="253"/>
        <v/>
      </c>
      <c r="EZ352" s="36" t="str">
        <f t="shared" si="253"/>
        <v/>
      </c>
      <c r="FA352" s="36" t="str">
        <f t="shared" si="253"/>
        <v/>
      </c>
      <c r="FB352" s="36" t="str">
        <f t="shared" si="253"/>
        <v/>
      </c>
      <c r="FC352" s="36" t="str">
        <f t="shared" si="253"/>
        <v/>
      </c>
      <c r="FD352" s="36" t="str">
        <f t="shared" si="253"/>
        <v/>
      </c>
      <c r="FE352" s="36" t="str">
        <f t="shared" si="252"/>
        <v/>
      </c>
      <c r="FF352" s="36" t="str">
        <f t="shared" si="252"/>
        <v/>
      </c>
      <c r="FG352" s="36" t="str">
        <f t="shared" si="252"/>
        <v/>
      </c>
      <c r="FH352" s="37" t="str" cm="1">
        <f t="array" ref="FH352">_xlfn.IFS(EY352="", "No Data", EY352&lt;0, "Negative/Future", EY352=0, "Zero Days", EY352&lt;=3, "&lt; 3 Months", EY352&lt;=6, "3 to 6 Months", EY352&lt;=9, "6 to 9 Months", EY352&lt;=12, "9 to 12 Months", EY352&lt;=15, "12 to 15 Months", EY352&lt;=18, "15 to 18 Months", EY352&lt;=24, "18 to 24 Months", EY352&gt;24, "&gt; 24 Months")</f>
        <v>No Data</v>
      </c>
      <c r="FI352" s="37" t="str" cm="1">
        <f t="array" ref="FI352">_xlfn.IFS(EZ352="", "No Data", EZ352&lt;0, "Negative/Future", EZ352=0, "Zero Days", EZ352&lt;=3, "&lt; 3 Months", EZ352&lt;=6, "3 to 6 Months", EZ352&lt;=9, "6 to 9 Months", EZ352&lt;=12, "9 to 12 Months", EZ352&lt;=15, "12 to 15 Months", EZ352&lt;=18, "15 to 18 Months", EZ352&lt;=24, "18 to 24 Months", EZ352&gt;24, "&gt; 24 Months")</f>
        <v>No Data</v>
      </c>
      <c r="FJ352" s="37" t="str" cm="1">
        <f t="array" ref="FJ352">_xlfn.IFS(FA352="", "No Data", FA352&lt;0, "Negative/Future", FA352=0, "Zero Days", FA352&lt;=3, "&lt; 3 Months", FA352&lt;=6, "3 to 6 Months", FA352&lt;=9, "6 to 9 Months", FA352&lt;=12, "9 to 12 Months", FA352&lt;=15, "12 to 15 Months", FA352&lt;=18, "15 to 18 Months", FA352&lt;=24, "18 to 24 Months", FA352&gt;24, "&gt; 24 Months")</f>
        <v>No Data</v>
      </c>
      <c r="FK352" s="37" t="str" cm="1">
        <f t="array" ref="FK352">_xlfn.IFS(FB352="", "No Data", FB352&lt;0, "Negative/Future", FB352=0, "Zero Days", FB352&lt;=3, "&lt; 3 Months", FB352&lt;=6, "3 to 6 Months", FB352&lt;=9, "6 to 9 Months", FB352&lt;=12, "9 to 12 Months", FB352&lt;=15, "12 to 15 Months", FB352&lt;=18, "15 to 18 Months", FB352&lt;=24, "18 to 24 Months", FB352&gt;24, "&gt; 24 Months")</f>
        <v>No Data</v>
      </c>
      <c r="FL352" s="37" t="str" cm="1">
        <f t="array" ref="FL352">_xlfn.IFS(FC352="", "No Data", FC352&lt;0, "Negative/Future", FC352=0, "Zero Days", FC352&lt;=3, "&lt; 3 Months", FC352&lt;=6, "3 to 6 Months", FC352&lt;=9, "6 to 9 Months", FC352&lt;=12, "9 to 12 Months", FC352&lt;=15, "12 to 15 Months", FC352&lt;=18, "15 to 18 Months", FC352&lt;=24, "18 to 24 Months", FC352&gt;24, "&gt; 24 Months")</f>
        <v>No Data</v>
      </c>
      <c r="FM352" s="37" t="str" cm="1">
        <f t="array" ref="FM352">_xlfn.IFS(FD352="", "No Data", FD352&lt;0, "Negative/Future", FD352=0, "Zero Days", FD352&lt;=3, "&lt; 3 Months", FD352&lt;=6, "3 to 6 Months", FD352&lt;=9, "6 to 9 Months", FD352&lt;=12, "9 to 12 Months", FD352&lt;=15, "12 to 15 Months", FD352&lt;=18, "15 to 18 Months", FD352&lt;=24, "18 to 24 Months", FD352&gt;24, "&gt; 24 Months")</f>
        <v>No Data</v>
      </c>
      <c r="FN352" s="37" t="str" cm="1">
        <f t="array" ref="FN352">_xlfn.IFS(FE352="", "No Data", FE352&lt;0, "Negative/Future", FE352=0, "Zero Days", FE352&lt;=3, "&lt; 3 Months", FE352&lt;=6, "3 to 6 Months", FE352&lt;=9, "6 to 9 Months", FE352&lt;=12, "9 to 12 Months", FE352&lt;=15, "12 to 15 Months", FE352&lt;=18, "15 to 18 Months", FE352&lt;=24, "18 to 24 Months", FE352&gt;24, "&gt; 24 Months")</f>
        <v>No Data</v>
      </c>
      <c r="FO352" s="37" t="str" cm="1">
        <f t="array" ref="FO352">_xlfn.IFS(FG352="", "No Data", FG352&lt;0, "Negative/Future", FG352=0, "Zero Days", FG352&lt;=3, "&lt; 3 Months", FG352&lt;=6, "3 to 6 Months", FG352&lt;=9, "6 to 9 Months", FG352&lt;=12, "9 to 12 Months", FG352&lt;=15, "12 to 15 Months", FG352&lt;=18, "15 to 18 Months", FG352&lt;=24, "18 to 24 Months", FG352&gt;24, "&gt; 24 Months")</f>
        <v>No Data</v>
      </c>
      <c r="FP352" s="37" t="str" cm="1">
        <f t="array" ref="FP352">_xlfn.IFS(FF352="", "No Data", FF352&lt;0, "Negative/Future", FF352=0, "Zero Days", FF352&lt;=3, "&lt; 3 Months", FF352&lt;=6, "3 to 6 Months", FF352&lt;=9, "6 to 9 Months", FF352&lt;=12, "9 to 12 Months", FF352&lt;=15, "12 to 15 Months", FF352&lt;=18, "15 to 18 Months", FF352&lt;=24, "18 to 24 Months", FF352&gt;24, "&gt; 24 Months")</f>
        <v>No Data</v>
      </c>
      <c r="FQ352" s="29" t="s">
        <v>227</v>
      </c>
      <c r="FR352" s="29" t="s">
        <v>227</v>
      </c>
      <c r="FS352" s="38" t="str">
        <f>VLOOKUP(_xlfn.XLOOKUP(B352,[1]MDA_Assets!D:D,[1]MDA_Assets!I:I,"",0),[1]Validation!$B$1:$C$8,2,0)</f>
        <v>P</v>
      </c>
      <c r="FT352" s="38" t="s">
        <v>428</v>
      </c>
      <c r="FU352" s="31">
        <f>_xlfn.XLOOKUP(B352,[1]MDA_Assets!D:D,[1]MDA_Assets!X:X,"",0)</f>
        <v>0</v>
      </c>
      <c r="FV352" s="39">
        <v>0</v>
      </c>
      <c r="FW352" s="39">
        <v>0</v>
      </c>
      <c r="FX352" s="39">
        <v>0</v>
      </c>
      <c r="FY352" s="39">
        <v>9</v>
      </c>
      <c r="FZ352" s="40" t="str">
        <f t="shared" si="293"/>
        <v/>
      </c>
      <c r="GA352" s="40" t="str">
        <f t="shared" si="293"/>
        <v/>
      </c>
      <c r="GB352" s="40" t="str">
        <f t="shared" si="262"/>
        <v/>
      </c>
      <c r="GC352" s="40" t="str">
        <f t="shared" si="263"/>
        <v/>
      </c>
      <c r="GD352" s="40" t="str">
        <f t="shared" si="264"/>
        <v/>
      </c>
      <c r="GE352" s="40" t="str">
        <f t="shared" si="265"/>
        <v/>
      </c>
      <c r="GF352" s="40" t="str">
        <f t="shared" si="297"/>
        <v/>
      </c>
      <c r="GG352" s="40" t="str">
        <f t="shared" si="297"/>
        <v/>
      </c>
      <c r="GH352" s="40" t="str">
        <f t="shared" si="297"/>
        <v/>
      </c>
      <c r="GI352" s="39">
        <f t="shared" si="289"/>
        <v>0</v>
      </c>
      <c r="GJ352" s="39">
        <f t="shared" si="290"/>
        <v>0</v>
      </c>
      <c r="GK352" s="39">
        <f t="shared" si="291"/>
        <v>0</v>
      </c>
      <c r="GL352" s="39">
        <f t="shared" si="292"/>
        <v>0</v>
      </c>
    </row>
    <row r="353" spans="1:194" x14ac:dyDescent="0.25">
      <c r="A353" s="19">
        <v>388</v>
      </c>
      <c r="B353" s="43" t="s">
        <v>1649</v>
      </c>
      <c r="C353" s="43" t="s">
        <v>254</v>
      </c>
      <c r="D353" s="43" t="s">
        <v>241</v>
      </c>
      <c r="E353" s="43" t="s">
        <v>255</v>
      </c>
      <c r="F353" s="43" t="s">
        <v>1650</v>
      </c>
      <c r="G353" s="43" t="s">
        <v>190</v>
      </c>
      <c r="H353" s="43" t="s">
        <v>1651</v>
      </c>
      <c r="I353" s="43" t="s">
        <v>192</v>
      </c>
      <c r="J353" s="44">
        <f t="shared" si="266"/>
        <v>45720.666666666664</v>
      </c>
      <c r="K353" s="44">
        <v>45356.666666666664</v>
      </c>
      <c r="L353" s="44">
        <v>44924</v>
      </c>
      <c r="M353" s="43" t="s">
        <v>2505</v>
      </c>
      <c r="N353" s="43" t="s">
        <v>193</v>
      </c>
      <c r="O353" s="44">
        <v>46050.627986111111</v>
      </c>
      <c r="P353" s="43">
        <v>725</v>
      </c>
      <c r="Q353" s="43"/>
      <c r="R353" s="43"/>
      <c r="S353" s="43" t="s">
        <v>206</v>
      </c>
      <c r="T353" s="44">
        <v>45355.770833333336</v>
      </c>
      <c r="U353" s="44">
        <v>45355.770833333336</v>
      </c>
      <c r="V353" s="44">
        <v>45355.770833333336</v>
      </c>
      <c r="W353" s="44">
        <v>45355.770833333336</v>
      </c>
      <c r="X353" s="44">
        <v>45355.770833333336</v>
      </c>
      <c r="Y353" s="44">
        <v>45355.770833333336</v>
      </c>
      <c r="Z353" s="43" t="s">
        <v>199</v>
      </c>
      <c r="AA353" s="43"/>
      <c r="AB353" s="43"/>
      <c r="AC353" s="43"/>
      <c r="AD353" s="43"/>
      <c r="AE353" s="43">
        <v>0</v>
      </c>
      <c r="AF353" s="43" t="s">
        <v>1652</v>
      </c>
      <c r="AG353" s="43" t="s">
        <v>1652</v>
      </c>
      <c r="AH353" s="43" t="s">
        <v>1653</v>
      </c>
      <c r="AI353" s="43" t="s">
        <v>1485</v>
      </c>
      <c r="AJ353" s="43" t="s">
        <v>1654</v>
      </c>
      <c r="AK353" s="43" t="s">
        <v>1655</v>
      </c>
      <c r="AL353" s="48"/>
      <c r="AM353" s="48"/>
      <c r="AN353" s="48"/>
      <c r="AO353" s="48"/>
      <c r="AP353" s="48"/>
      <c r="AQ353" s="48"/>
      <c r="AR353" s="48"/>
      <c r="AS353" s="48"/>
      <c r="AT353" s="48"/>
      <c r="AU353" s="43">
        <v>0</v>
      </c>
      <c r="AV353" s="43">
        <v>0</v>
      </c>
      <c r="AW353" s="43">
        <v>0</v>
      </c>
      <c r="AX353" s="51" t="s">
        <v>211</v>
      </c>
      <c r="AY353" s="51" t="s">
        <v>211</v>
      </c>
      <c r="AZ353" s="51" t="s">
        <v>198</v>
      </c>
      <c r="BA353" s="20" t="str">
        <f t="shared" ca="1" si="257"/>
        <v/>
      </c>
      <c r="BB353" s="20" t="str">
        <f t="shared" ca="1" si="257"/>
        <v/>
      </c>
      <c r="BC353" s="20" t="str">
        <f t="shared" ca="1" si="257"/>
        <v/>
      </c>
      <c r="BD353" s="20" t="str">
        <f t="shared" ca="1" si="254"/>
        <v/>
      </c>
      <c r="BE353" s="20" t="str">
        <f t="shared" ca="1" si="254"/>
        <v/>
      </c>
      <c r="BF353" s="20" t="str">
        <f t="shared" ca="1" si="254"/>
        <v/>
      </c>
      <c r="BG353" s="21" t="str">
        <f t="shared" ca="1" si="254"/>
        <v/>
      </c>
      <c r="BH353" s="21" t="str">
        <f t="shared" ca="1" si="254"/>
        <v/>
      </c>
      <c r="BI353" s="21" t="str">
        <f t="shared" ca="1" si="254"/>
        <v/>
      </c>
      <c r="BJ353" s="22">
        <f t="shared" ca="1" si="267"/>
        <v>0</v>
      </c>
      <c r="BK353" s="21">
        <f t="shared" si="268"/>
        <v>0</v>
      </c>
      <c r="BL353" s="22">
        <f t="shared" ca="1" si="269"/>
        <v>725</v>
      </c>
      <c r="BM353" s="22">
        <f t="shared" ca="1" si="270"/>
        <v>0</v>
      </c>
      <c r="BN353" s="23">
        <f t="shared" ca="1" si="271"/>
        <v>725</v>
      </c>
      <c r="BO353" s="24">
        <f t="shared" ca="1" si="272"/>
        <v>0</v>
      </c>
      <c r="BP353" s="51" t="str">
        <f>_xlfn.XLOOKUP(E353,[1]Validation!E:E,[1]Validation!F:F,"")</f>
        <v>EN5</v>
      </c>
      <c r="BQ353" s="51" t="str">
        <f>_xlfn.XLOOKUP(BP353,[1]Validation!F:F,[1]Validation!G:G,"")</f>
        <v>EN4 to EN7</v>
      </c>
      <c r="BR353" s="52" t="str">
        <f>VLOOKUP(G353,[1]Validation!$B$1:$C$9,2,0)</f>
        <v>B</v>
      </c>
      <c r="BS353" s="51">
        <f t="shared" ca="1" si="273"/>
        <v>27</v>
      </c>
      <c r="BT353" s="53">
        <f>_xlfn.XLOOKUP(B353,'[2]1. All Calls'!$R:$R,'[2]1. All Calls'!$A:$A,"",0)</f>
        <v>46050.856435185196</v>
      </c>
      <c r="BU353" s="51" t="str">
        <f>_xlfn.XLOOKUP(B353,'[2]1. All Calls'!$R:$R,'[2]1. All Calls'!$F:$F,"",0)</f>
        <v>CC-01956396</v>
      </c>
      <c r="BV353" s="51" t="str">
        <f>_xlfn.XLOOKUP(B353,'[2]1. All Calls'!$R:$R,'[2]1. All Calls'!$J:$J,"",0)</f>
        <v>Sales Call</v>
      </c>
      <c r="BW353" s="53" t="str">
        <f>_xlfn.XLOOKUP(B353,'[2]Sch Calls'!$R:$R,'[2]Sch Calls'!$A:$A,"",0)</f>
        <v/>
      </c>
      <c r="BX353" s="51" t="str">
        <f>_xlfn.XLOOKUP(B353,'[2]Sch Calls'!$R:$R,'[2]Sch Calls'!$B:$B,"",0)</f>
        <v/>
      </c>
      <c r="BY353" s="51" t="str">
        <f t="shared" si="294"/>
        <v>01-Sep-24</v>
      </c>
      <c r="BZ353" s="51" t="str">
        <f t="shared" si="294"/>
        <v>01-Sep-24</v>
      </c>
      <c r="CA353" s="51" t="str">
        <f t="shared" si="274"/>
        <v>05-Dec-24</v>
      </c>
      <c r="CB353" s="51" t="str">
        <f t="shared" si="275"/>
        <v>02-Sep-25</v>
      </c>
      <c r="CC353" s="51" t="str">
        <f t="shared" si="276"/>
        <v>05-Mar-26</v>
      </c>
      <c r="CD353" s="51" t="str">
        <f t="shared" si="277"/>
        <v>05-Mar-25</v>
      </c>
      <c r="CE353" s="51">
        <f t="shared" ca="1" si="295"/>
        <v>820</v>
      </c>
      <c r="CF353" s="51">
        <f t="shared" ca="1" si="295"/>
        <v>820</v>
      </c>
      <c r="CG353" s="51">
        <f t="shared" ca="1" si="278"/>
        <v>820</v>
      </c>
      <c r="CH353" s="51">
        <f t="shared" ca="1" si="279"/>
        <v>820</v>
      </c>
      <c r="CI353" s="51">
        <f t="shared" ca="1" si="280"/>
        <v>820</v>
      </c>
      <c r="CJ353" s="51">
        <f t="shared" ca="1" si="281"/>
        <v>820</v>
      </c>
      <c r="CK353" s="51">
        <f t="shared" ca="1" si="258"/>
        <v>0</v>
      </c>
      <c r="CL353" s="51">
        <f t="shared" ca="1" si="258"/>
        <v>0</v>
      </c>
      <c r="CM353" s="51">
        <f t="shared" ca="1" si="258"/>
        <v>0</v>
      </c>
      <c r="CN353" s="51">
        <f t="shared" ca="1" si="258"/>
        <v>0</v>
      </c>
      <c r="CO353" s="51">
        <f t="shared" ca="1" si="258"/>
        <v>0</v>
      </c>
      <c r="CP353" s="51">
        <f t="shared" ca="1" si="258"/>
        <v>0</v>
      </c>
      <c r="CQ353" s="51">
        <f t="shared" ca="1" si="259"/>
        <v>1483</v>
      </c>
      <c r="CR353" s="51">
        <f t="shared" ca="1" si="259"/>
        <v>1483</v>
      </c>
      <c r="CS353" s="51">
        <f t="shared" ca="1" si="259"/>
        <v>3272</v>
      </c>
      <c r="CT353" s="51">
        <f t="shared" ca="1" si="259"/>
        <v>5483</v>
      </c>
      <c r="CU353" s="51">
        <f t="shared" ca="1" si="259"/>
        <v>7483</v>
      </c>
      <c r="CV353" s="54">
        <f t="shared" ca="1" si="259"/>
        <v>3483</v>
      </c>
      <c r="CW353" s="25" t="s">
        <v>195</v>
      </c>
      <c r="CX353" s="55">
        <v>0</v>
      </c>
      <c r="CY353" s="55"/>
      <c r="CZ353" s="26">
        <v>0</v>
      </c>
      <c r="DA353" s="26">
        <v>0</v>
      </c>
      <c r="DB353" s="26">
        <v>0</v>
      </c>
      <c r="DC353" s="26">
        <v>0</v>
      </c>
      <c r="DD353" s="26">
        <v>0</v>
      </c>
      <c r="DE353" s="26">
        <v>0</v>
      </c>
      <c r="DF353" s="26">
        <v>0</v>
      </c>
      <c r="DG353" s="26">
        <v>0</v>
      </c>
      <c r="DH353" s="26">
        <v>0</v>
      </c>
      <c r="DI353" s="26">
        <v>0</v>
      </c>
      <c r="DJ353" s="26">
        <v>0</v>
      </c>
      <c r="DK353" s="26">
        <v>0</v>
      </c>
      <c r="DL353" s="27">
        <f t="shared" si="282"/>
        <v>46125.856435185196</v>
      </c>
      <c r="DM353" s="28">
        <f t="shared" ca="1" si="283"/>
        <v>1</v>
      </c>
      <c r="DN353" s="56">
        <f>_xlfn.XLOOKUP(B353,'[2]1. All Calls'!$R:$R,'[2]1. All Calls'!$A:$A,"",0)</f>
        <v>46050.856435185196</v>
      </c>
      <c r="DO353" s="57" t="str">
        <f ca="1">VLOOKUP(DM353,[1]Validation!$B$20:$C$25,2,0)</f>
        <v>Above 3 months</v>
      </c>
      <c r="DP353" s="58" t="str">
        <f>_xlfn.XLOOKUP(B353,'[1]Active AMCs- Dealer'!E:E,'[1]Active AMCs- Dealer'!L:L,"Not in AMC",0)</f>
        <v>Not in AMC</v>
      </c>
      <c r="DQ353" s="50" t="s">
        <v>238</v>
      </c>
      <c r="DR353" s="29" t="str">
        <f>_xlfn.XLOOKUP(B353,'[2]1. All Calls'!$R:$R,'[2]1. All Calls'!$F:$F,"",0)</f>
        <v>CC-01956396</v>
      </c>
      <c r="DS353" s="29" t="str">
        <f>_xlfn.XLOOKUP(B353,'[2]1. All Calls'!$R:$R,'[2]1. All Calls'!$AB:$AB,"",0)</f>
        <v>Sales call carried out for HMR update</v>
      </c>
      <c r="DT353" s="30">
        <f>_xlfn.XLOOKUP(DR353,'[2]1. All Calls'!$F:$F,'[2]1. All Calls'!$A:$A,"",0)</f>
        <v>46050.856435185196</v>
      </c>
      <c r="DU353" s="31">
        <f>_xlfn.XLOOKUP(DR353,'[2]1. All Calls'!$F:$F,'[2]1. All Calls'!$B:$B,"",0)</f>
        <v>725</v>
      </c>
      <c r="DV353" s="31">
        <f>_xlfn.XLOOKUP(B353,[1]MDA_Assets!D:D,[1]MDA_Assets!N:N,"",0)</f>
        <v>0</v>
      </c>
      <c r="DW353" s="31">
        <f>_xlfn.XLOOKUP(B353,[1]MDA_Assets!D:D,[1]MDA_Assets!O:O,"",0)</f>
        <v>0</v>
      </c>
      <c r="DX353" s="32" t="str">
        <f>_xlfn.XLOOKUP(B353,[1]MDA_Assets!D:D,[1]MDA_Assets!Q:Q,"",0)</f>
        <v>XD</v>
      </c>
      <c r="DY353" s="33">
        <f>_xlfn.XLOOKUP(B353,[1]MDA_Assets!D:D,[1]MDA_Assets!R:R,"",0)</f>
        <v>45356</v>
      </c>
      <c r="DZ353" s="33">
        <f>_xlfn.XLOOKUP(B353,[1]MDA_Assets!D:D,[1]MDA_Assets!S:S,"",0)</f>
        <v>45356</v>
      </c>
      <c r="EA353" s="33">
        <f>_xlfn.XLOOKUP(B353,[1]MDA_Assets!D:D,[1]MDA_Assets!T:T,"",0)</f>
        <v>45356</v>
      </c>
      <c r="EB353" s="33">
        <f>_xlfn.XLOOKUP(B353,[1]MDA_Assets!D:D,[1]MDA_Assets!U:U,"",0)</f>
        <v>45356</v>
      </c>
      <c r="EC353" s="33">
        <f>_xlfn.XLOOKUP(B353,[1]MDA_Assets!D:D,[1]MDA_Assets!V:V,"",0)</f>
        <v>45356</v>
      </c>
      <c r="ED353" s="33">
        <f>_xlfn.XLOOKUP(B353,[1]MDA_Assets!D:D,[1]MDA_Assets!W:W,"",0)</f>
        <v>45356</v>
      </c>
      <c r="EE353" s="32" t="str">
        <f>_xlfn.XLOOKUP(B353,[1]MDA_Assets!D:D,[1]MDA_Assets!X:X,"",0)</f>
        <v>Yes</v>
      </c>
      <c r="EF353" s="33">
        <f>_xlfn.XLOOKUP(B353,[1]MDA_Assets!D:D,[1]MDA_Assets!Y:Y,"",0)</f>
        <v>0</v>
      </c>
      <c r="EG353" s="33">
        <f>_xlfn.XLOOKUP(B353,[1]MDA_Assets!D:D,[1]MDA_Assets!Z:Z,"",0)</f>
        <v>0</v>
      </c>
      <c r="EH353" s="33">
        <f>_xlfn.XLOOKUP(B353,[1]MDA_Assets!D:D,[1]MDA_Assets!AA:AA,"",0)</f>
        <v>0</v>
      </c>
      <c r="EI353" s="34">
        <f>_xlfn.XLOOKUP(B353,[1]MDA_Assets!D:D,[1]MDA_Assets!P:P,"",0)</f>
        <v>0</v>
      </c>
      <c r="EJ353" s="35" t="str">
        <f>_xlfn.XLOOKUP(B353,[1]MDA_Assets!D:D,[1]MDA_Assets!AB:AB,"",0)</f>
        <v>1483</v>
      </c>
      <c r="EK353" s="35" t="str">
        <f>_xlfn.XLOOKUP(B353,[1]MDA_Assets!D:D,[1]MDA_Assets!AC:AC,"",0)</f>
        <v>1483</v>
      </c>
      <c r="EL353" s="35" t="str">
        <f>_xlfn.XLOOKUP(B353,[1]MDA_Assets!D:D,[1]MDA_Assets!AD:AD,"",0)</f>
        <v>3272</v>
      </c>
      <c r="EM353" s="35" t="str">
        <f>_xlfn.XLOOKUP(B353,[1]MDA_Assets!D:D,[1]MDA_Assets!AE:AE,"",0)</f>
        <v>5483</v>
      </c>
      <c r="EN353" s="35" t="str">
        <f>_xlfn.XLOOKUP(B353,[1]MDA_Assets!D:D,[1]MDA_Assets!AF:AF,"",0)</f>
        <v>7483</v>
      </c>
      <c r="EO353" s="35" t="str">
        <f>_xlfn.XLOOKUP(B353,[1]MDA_Assets!D:D,[1]MDA_Assets!AG:AG,"",0)</f>
        <v>3483</v>
      </c>
      <c r="EP353" s="36" t="str">
        <f t="shared" si="296"/>
        <v/>
      </c>
      <c r="EQ353" s="36" t="str">
        <f t="shared" si="296"/>
        <v/>
      </c>
      <c r="ER353" s="36" t="str">
        <f t="shared" si="284"/>
        <v/>
      </c>
      <c r="ES353" s="36" t="str">
        <f t="shared" si="285"/>
        <v/>
      </c>
      <c r="ET353" s="36" t="str">
        <f t="shared" si="286"/>
        <v/>
      </c>
      <c r="EU353" s="36" t="str">
        <f t="shared" si="287"/>
        <v/>
      </c>
      <c r="EV353" s="36" t="str">
        <f t="shared" si="288"/>
        <v/>
      </c>
      <c r="EW353" s="36" t="str">
        <f t="shared" si="260"/>
        <v/>
      </c>
      <c r="EX353" s="36" t="str">
        <f t="shared" si="261"/>
        <v/>
      </c>
      <c r="EY353" s="36" t="str">
        <f t="shared" si="253"/>
        <v/>
      </c>
      <c r="EZ353" s="36" t="str">
        <f t="shared" si="253"/>
        <v/>
      </c>
      <c r="FA353" s="36" t="str">
        <f t="shared" si="253"/>
        <v/>
      </c>
      <c r="FB353" s="36" t="str">
        <f t="shared" si="253"/>
        <v/>
      </c>
      <c r="FC353" s="36" t="str">
        <f t="shared" si="253"/>
        <v/>
      </c>
      <c r="FD353" s="36" t="str">
        <f t="shared" si="253"/>
        <v/>
      </c>
      <c r="FE353" s="36" t="str">
        <f t="shared" si="252"/>
        <v/>
      </c>
      <c r="FF353" s="36" t="str">
        <f t="shared" si="252"/>
        <v/>
      </c>
      <c r="FG353" s="36" t="str">
        <f t="shared" si="252"/>
        <v/>
      </c>
      <c r="FH353" s="37" t="str" cm="1">
        <f t="array" ref="FH353">_xlfn.IFS(EY353="", "No Data", EY353&lt;0, "Negative/Future", EY353=0, "Zero Days", EY353&lt;=3, "&lt; 3 Months", EY353&lt;=6, "3 to 6 Months", EY353&lt;=9, "6 to 9 Months", EY353&lt;=12, "9 to 12 Months", EY353&lt;=15, "12 to 15 Months", EY353&lt;=18, "15 to 18 Months", EY353&lt;=24, "18 to 24 Months", EY353&gt;24, "&gt; 24 Months")</f>
        <v>No Data</v>
      </c>
      <c r="FI353" s="37" t="str" cm="1">
        <f t="array" ref="FI353">_xlfn.IFS(EZ353="", "No Data", EZ353&lt;0, "Negative/Future", EZ353=0, "Zero Days", EZ353&lt;=3, "&lt; 3 Months", EZ353&lt;=6, "3 to 6 Months", EZ353&lt;=9, "6 to 9 Months", EZ353&lt;=12, "9 to 12 Months", EZ353&lt;=15, "12 to 15 Months", EZ353&lt;=18, "15 to 18 Months", EZ353&lt;=24, "18 to 24 Months", EZ353&gt;24, "&gt; 24 Months")</f>
        <v>No Data</v>
      </c>
      <c r="FJ353" s="37" t="str" cm="1">
        <f t="array" ref="FJ353">_xlfn.IFS(FA353="", "No Data", FA353&lt;0, "Negative/Future", FA353=0, "Zero Days", FA353&lt;=3, "&lt; 3 Months", FA353&lt;=6, "3 to 6 Months", FA353&lt;=9, "6 to 9 Months", FA353&lt;=12, "9 to 12 Months", FA353&lt;=15, "12 to 15 Months", FA353&lt;=18, "15 to 18 Months", FA353&lt;=24, "18 to 24 Months", FA353&gt;24, "&gt; 24 Months")</f>
        <v>No Data</v>
      </c>
      <c r="FK353" s="37" t="str" cm="1">
        <f t="array" ref="FK353">_xlfn.IFS(FB353="", "No Data", FB353&lt;0, "Negative/Future", FB353=0, "Zero Days", FB353&lt;=3, "&lt; 3 Months", FB353&lt;=6, "3 to 6 Months", FB353&lt;=9, "6 to 9 Months", FB353&lt;=12, "9 to 12 Months", FB353&lt;=15, "12 to 15 Months", FB353&lt;=18, "15 to 18 Months", FB353&lt;=24, "18 to 24 Months", FB353&gt;24, "&gt; 24 Months")</f>
        <v>No Data</v>
      </c>
      <c r="FL353" s="37" t="str" cm="1">
        <f t="array" ref="FL353">_xlfn.IFS(FC353="", "No Data", FC353&lt;0, "Negative/Future", FC353=0, "Zero Days", FC353&lt;=3, "&lt; 3 Months", FC353&lt;=6, "3 to 6 Months", FC353&lt;=9, "6 to 9 Months", FC353&lt;=12, "9 to 12 Months", FC353&lt;=15, "12 to 15 Months", FC353&lt;=18, "15 to 18 Months", FC353&lt;=24, "18 to 24 Months", FC353&gt;24, "&gt; 24 Months")</f>
        <v>No Data</v>
      </c>
      <c r="FM353" s="37" t="str" cm="1">
        <f t="array" ref="FM353">_xlfn.IFS(FD353="", "No Data", FD353&lt;0, "Negative/Future", FD353=0, "Zero Days", FD353&lt;=3, "&lt; 3 Months", FD353&lt;=6, "3 to 6 Months", FD353&lt;=9, "6 to 9 Months", FD353&lt;=12, "9 to 12 Months", FD353&lt;=15, "12 to 15 Months", FD353&lt;=18, "15 to 18 Months", FD353&lt;=24, "18 to 24 Months", FD353&gt;24, "&gt; 24 Months")</f>
        <v>No Data</v>
      </c>
      <c r="FN353" s="37" t="str" cm="1">
        <f t="array" ref="FN353">_xlfn.IFS(FE353="", "No Data", FE353&lt;0, "Negative/Future", FE353=0, "Zero Days", FE353&lt;=3, "&lt; 3 Months", FE353&lt;=6, "3 to 6 Months", FE353&lt;=9, "6 to 9 Months", FE353&lt;=12, "9 to 12 Months", FE353&lt;=15, "12 to 15 Months", FE353&lt;=18, "15 to 18 Months", FE353&lt;=24, "18 to 24 Months", FE353&gt;24, "&gt; 24 Months")</f>
        <v>No Data</v>
      </c>
      <c r="FO353" s="37" t="str" cm="1">
        <f t="array" ref="FO353">_xlfn.IFS(FG353="", "No Data", FG353&lt;0, "Negative/Future", FG353=0, "Zero Days", FG353&lt;=3, "&lt; 3 Months", FG353&lt;=6, "3 to 6 Months", FG353&lt;=9, "6 to 9 Months", FG353&lt;=12, "9 to 12 Months", FG353&lt;=15, "12 to 15 Months", FG353&lt;=18, "15 to 18 Months", FG353&lt;=24, "18 to 24 Months", FG353&gt;24, "&gt; 24 Months")</f>
        <v>No Data</v>
      </c>
      <c r="FP353" s="37" t="str" cm="1">
        <f t="array" ref="FP353">_xlfn.IFS(FF353="", "No Data", FF353&lt;0, "Negative/Future", FF353=0, "Zero Days", FF353&lt;=3, "&lt; 3 Months", FF353&lt;=6, "3 to 6 Months", FF353&lt;=9, "6 to 9 Months", FF353&lt;=12, "9 to 12 Months", FF353&lt;=15, "12 to 15 Months", FF353&lt;=18, "15 to 18 Months", FF353&lt;=24, "18 to 24 Months", FF353&gt;24, "&gt; 24 Months")</f>
        <v>No Data</v>
      </c>
      <c r="FQ353" s="29" t="s">
        <v>1656</v>
      </c>
      <c r="FR353" s="29">
        <v>9263078555</v>
      </c>
      <c r="FS353" s="38" t="str">
        <f>VLOOKUP(_xlfn.XLOOKUP(B353,[1]MDA_Assets!D:D,[1]MDA_Assets!I:I,"",0),[1]Validation!$B$1:$C$8,2,0)</f>
        <v>B</v>
      </c>
      <c r="FT353" s="38" t="s">
        <v>202</v>
      </c>
      <c r="FU353" s="31" t="str">
        <f>_xlfn.XLOOKUP(B353,[1]MDA_Assets!D:D,[1]MDA_Assets!X:X,"",0)</f>
        <v>Yes</v>
      </c>
      <c r="FV353" s="39">
        <v>0</v>
      </c>
      <c r="FW353" s="39">
        <v>0</v>
      </c>
      <c r="FX353" s="39">
        <v>0</v>
      </c>
      <c r="FY353" s="39">
        <v>9</v>
      </c>
      <c r="FZ353" s="40" t="str">
        <f t="shared" si="293"/>
        <v/>
      </c>
      <c r="GA353" s="40" t="str">
        <f t="shared" si="293"/>
        <v/>
      </c>
      <c r="GB353" s="40" t="str">
        <f t="shared" si="262"/>
        <v/>
      </c>
      <c r="GC353" s="40" t="str">
        <f t="shared" si="263"/>
        <v/>
      </c>
      <c r="GD353" s="40" t="str">
        <f t="shared" si="264"/>
        <v/>
      </c>
      <c r="GE353" s="40" t="str">
        <f t="shared" si="265"/>
        <v/>
      </c>
      <c r="GF353" s="40" t="str">
        <f t="shared" si="297"/>
        <v/>
      </c>
      <c r="GG353" s="40" t="str">
        <f t="shared" si="297"/>
        <v/>
      </c>
      <c r="GH353" s="40" t="str">
        <f t="shared" si="297"/>
        <v/>
      </c>
      <c r="GI353" s="39">
        <f t="shared" si="289"/>
        <v>0</v>
      </c>
      <c r="GJ353" s="39">
        <f t="shared" si="290"/>
        <v>0</v>
      </c>
      <c r="GK353" s="39">
        <f t="shared" si="291"/>
        <v>0</v>
      </c>
      <c r="GL353" s="39">
        <f t="shared" si="292"/>
        <v>0</v>
      </c>
    </row>
    <row r="354" spans="1:194" x14ac:dyDescent="0.25">
      <c r="A354" s="19">
        <v>389</v>
      </c>
      <c r="B354" s="43" t="s">
        <v>1657</v>
      </c>
      <c r="C354" s="43" t="s">
        <v>254</v>
      </c>
      <c r="D354" s="43" t="s">
        <v>241</v>
      </c>
      <c r="E354" s="43" t="s">
        <v>2073</v>
      </c>
      <c r="F354" s="43" t="s">
        <v>705</v>
      </c>
      <c r="G354" s="43" t="s">
        <v>190</v>
      </c>
      <c r="H354" s="43" t="s">
        <v>291</v>
      </c>
      <c r="I354" s="43" t="s">
        <v>192</v>
      </c>
      <c r="J354" s="44">
        <f t="shared" si="266"/>
        <v>45631.5625</v>
      </c>
      <c r="K354" s="44">
        <v>45267.5625</v>
      </c>
      <c r="L354" s="44">
        <v>45015</v>
      </c>
      <c r="M354" s="43" t="s">
        <v>3109</v>
      </c>
      <c r="N354" s="43" t="s">
        <v>2779</v>
      </c>
      <c r="O354" s="44">
        <v>46130.444837962961</v>
      </c>
      <c r="P354" s="43">
        <v>6484</v>
      </c>
      <c r="Q354" s="43">
        <v>2093</v>
      </c>
      <c r="R354" s="43">
        <v>4391</v>
      </c>
      <c r="S354" s="43" t="s">
        <v>206</v>
      </c>
      <c r="T354" s="44">
        <v>46129.770833333336</v>
      </c>
      <c r="U354" s="44">
        <v>46129.770833333336</v>
      </c>
      <c r="V354" s="44">
        <v>46129.770833333336</v>
      </c>
      <c r="W354" s="44">
        <v>46129.770833333336</v>
      </c>
      <c r="X354" s="44">
        <v>45266.770833333336</v>
      </c>
      <c r="Y354" s="44">
        <v>45266.770833333336</v>
      </c>
      <c r="Z354" s="43" t="s">
        <v>199</v>
      </c>
      <c r="AA354" s="43"/>
      <c r="AB354" s="43"/>
      <c r="AC354" s="43"/>
      <c r="AD354" s="43"/>
      <c r="AE354" s="43">
        <v>4</v>
      </c>
      <c r="AF354" s="43" t="s">
        <v>281</v>
      </c>
      <c r="AG354" s="43" t="s">
        <v>281</v>
      </c>
      <c r="AH354" s="43" t="s">
        <v>281</v>
      </c>
      <c r="AI354" s="43" t="s">
        <v>281</v>
      </c>
      <c r="AJ354" s="43" t="s">
        <v>3110</v>
      </c>
      <c r="AK354" s="43" t="s">
        <v>281</v>
      </c>
      <c r="AL354" s="47">
        <v>46309</v>
      </c>
      <c r="AM354" s="47">
        <v>46309</v>
      </c>
      <c r="AN354" s="47">
        <v>46494</v>
      </c>
      <c r="AO354" s="47">
        <v>46494</v>
      </c>
      <c r="AP354" s="46">
        <v>45996</v>
      </c>
      <c r="AQ354" s="46">
        <v>45631</v>
      </c>
      <c r="AR354" s="48"/>
      <c r="AS354" s="48"/>
      <c r="AT354" s="48"/>
      <c r="AU354" s="43">
        <v>1</v>
      </c>
      <c r="AV354" s="43">
        <v>0</v>
      </c>
      <c r="AW354" s="43">
        <v>0</v>
      </c>
      <c r="AX354" s="51" t="s">
        <v>197</v>
      </c>
      <c r="AY354" s="51" t="s">
        <v>3240</v>
      </c>
      <c r="AZ354" s="51" t="s">
        <v>198</v>
      </c>
      <c r="BA354" s="20">
        <f t="shared" ca="1" si="257"/>
        <v>0</v>
      </c>
      <c r="BB354" s="20">
        <f t="shared" ca="1" si="257"/>
        <v>0</v>
      </c>
      <c r="BC354" s="20">
        <f t="shared" ca="1" si="257"/>
        <v>0</v>
      </c>
      <c r="BD354" s="20">
        <f t="shared" ca="1" si="254"/>
        <v>0</v>
      </c>
      <c r="BE354" s="20">
        <f t="shared" ca="1" si="254"/>
        <v>1</v>
      </c>
      <c r="BF354" s="20">
        <f t="shared" ca="1" si="254"/>
        <v>1</v>
      </c>
      <c r="BG354" s="21" t="str">
        <f t="shared" ca="1" si="254"/>
        <v/>
      </c>
      <c r="BH354" s="21" t="str">
        <f t="shared" ca="1" si="254"/>
        <v/>
      </c>
      <c r="BI354" s="21" t="str">
        <f t="shared" ca="1" si="254"/>
        <v/>
      </c>
      <c r="BJ354" s="22">
        <f t="shared" ca="1" si="267"/>
        <v>2</v>
      </c>
      <c r="BK354" s="21">
        <f t="shared" si="268"/>
        <v>4</v>
      </c>
      <c r="BL354" s="22">
        <f t="shared" ca="1" si="269"/>
        <v>6666</v>
      </c>
      <c r="BM354" s="22">
        <f t="shared" ca="1" si="270"/>
        <v>2133</v>
      </c>
      <c r="BN354" s="23">
        <f t="shared" ca="1" si="271"/>
        <v>4533</v>
      </c>
      <c r="BO354" s="24">
        <f t="shared" ca="1" si="272"/>
        <v>182</v>
      </c>
      <c r="BP354" s="51" t="str">
        <f>_xlfn.XLOOKUP(E354,[1]Validation!E:E,[1]Validation!F:F,"")</f>
        <v>EN11</v>
      </c>
      <c r="BQ354" s="51" t="str">
        <f>_xlfn.XLOOKUP(BP354,[1]Validation!F:F,[1]Validation!G:G,"")</f>
        <v>EN11 to EN22</v>
      </c>
      <c r="BR354" s="52" t="str">
        <f>VLOOKUP(G354,[1]Validation!$B$1:$C$9,2,0)</f>
        <v>B</v>
      </c>
      <c r="BS354" s="51">
        <f t="shared" ca="1" si="273"/>
        <v>30</v>
      </c>
      <c r="BT354" s="53">
        <f>_xlfn.XLOOKUP(B354,'[2]1. All Calls'!$R:$R,'[2]1. All Calls'!$A:$A,"",0)</f>
        <v>46130.6386921296</v>
      </c>
      <c r="BU354" s="51" t="str">
        <f>_xlfn.XLOOKUP(B354,'[2]1. All Calls'!$R:$R,'[2]1. All Calls'!$F:$F,"",0)</f>
        <v>CC-02052206</v>
      </c>
      <c r="BV354" s="51" t="str">
        <f>_xlfn.XLOOKUP(B354,'[2]1. All Calls'!$R:$R,'[2]1. All Calls'!$J:$J,"",0)</f>
        <v>Schedule Service</v>
      </c>
      <c r="BW354" s="53">
        <f>_xlfn.XLOOKUP(B354,'[2]Sch Calls'!$R:$R,'[2]Sch Calls'!$A:$A,"",0)</f>
        <v>46130.6386921296</v>
      </c>
      <c r="BX354" s="51">
        <f>_xlfn.XLOOKUP(B354,'[2]Sch Calls'!$R:$R,'[2]Sch Calls'!$B:$B,"",0)</f>
        <v>6484</v>
      </c>
      <c r="BY354" s="51" t="str">
        <f t="shared" si="294"/>
        <v>15-Oct-26</v>
      </c>
      <c r="BZ354" s="51" t="str">
        <f t="shared" si="294"/>
        <v>15-Oct-26</v>
      </c>
      <c r="CA354" s="51" t="str">
        <f t="shared" si="274"/>
        <v>18-Jan-27</v>
      </c>
      <c r="CB354" s="51" t="str">
        <f t="shared" si="275"/>
        <v>16-Oct-27</v>
      </c>
      <c r="CC354" s="51" t="str">
        <f t="shared" si="276"/>
        <v>06-Dec-25</v>
      </c>
      <c r="CD354" s="51" t="str">
        <f t="shared" si="277"/>
        <v>06-Dec-24</v>
      </c>
      <c r="CE354" s="51">
        <f t="shared" ca="1" si="295"/>
        <v>46</v>
      </c>
      <c r="CF354" s="51">
        <f t="shared" ca="1" si="295"/>
        <v>46</v>
      </c>
      <c r="CG354" s="51">
        <f t="shared" ca="1" si="278"/>
        <v>46</v>
      </c>
      <c r="CH354" s="51">
        <f t="shared" ca="1" si="279"/>
        <v>46</v>
      </c>
      <c r="CI354" s="51">
        <f t="shared" ca="1" si="280"/>
        <v>909</v>
      </c>
      <c r="CJ354" s="51">
        <f t="shared" ca="1" si="281"/>
        <v>909</v>
      </c>
      <c r="CK354" s="51">
        <f t="shared" ca="1" si="258"/>
        <v>184</v>
      </c>
      <c r="CL354" s="51">
        <f t="shared" ca="1" si="258"/>
        <v>184</v>
      </c>
      <c r="CM354" s="51">
        <f t="shared" ca="1" si="258"/>
        <v>184</v>
      </c>
      <c r="CN354" s="51">
        <f t="shared" ca="1" si="258"/>
        <v>184</v>
      </c>
      <c r="CO354" s="51">
        <f t="shared" ca="1" si="258"/>
        <v>3636</v>
      </c>
      <c r="CP354" s="51">
        <f t="shared" ca="1" si="258"/>
        <v>3636</v>
      </c>
      <c r="CQ354" s="51">
        <f t="shared" ca="1" si="259"/>
        <v>1816</v>
      </c>
      <c r="CR354" s="51">
        <f t="shared" ca="1" si="259"/>
        <v>1816</v>
      </c>
      <c r="CS354" s="51">
        <f t="shared" ca="1" si="259"/>
        <v>1816</v>
      </c>
      <c r="CT354" s="51">
        <f t="shared" ca="1" si="259"/>
        <v>1816</v>
      </c>
      <c r="CU354" s="51">
        <f t="shared" ca="1" si="259"/>
        <v>-2120</v>
      </c>
      <c r="CV354" s="54">
        <f t="shared" ca="1" si="259"/>
        <v>-1636</v>
      </c>
      <c r="CW354" s="25" t="s">
        <v>195</v>
      </c>
      <c r="CX354" s="55">
        <v>0.27</v>
      </c>
      <c r="CY354" s="55"/>
      <c r="CZ354" s="26" t="s">
        <v>227</v>
      </c>
      <c r="DA354" s="26" t="s">
        <v>227</v>
      </c>
      <c r="DB354" s="26" t="s">
        <v>227</v>
      </c>
      <c r="DC354" s="26" t="s">
        <v>227</v>
      </c>
      <c r="DD354" s="26" t="s">
        <v>227</v>
      </c>
      <c r="DE354" s="26" t="s">
        <v>227</v>
      </c>
      <c r="DF354" s="26" t="s">
        <v>227</v>
      </c>
      <c r="DG354" s="26" t="s">
        <v>227</v>
      </c>
      <c r="DH354" s="26" t="s">
        <v>227</v>
      </c>
      <c r="DI354" s="26" t="s">
        <v>227</v>
      </c>
      <c r="DJ354" s="26" t="s">
        <v>227</v>
      </c>
      <c r="DK354" s="26" t="s">
        <v>227</v>
      </c>
      <c r="DL354" s="27">
        <f t="shared" si="282"/>
        <v>46205.6386921296</v>
      </c>
      <c r="DM354" s="28">
        <f t="shared" ca="1" si="283"/>
        <v>0</v>
      </c>
      <c r="DN354" s="56">
        <f>_xlfn.XLOOKUP(B354,'[2]1. All Calls'!$R:$R,'[2]1. All Calls'!$A:$A,"",0)</f>
        <v>46130.6386921296</v>
      </c>
      <c r="DO354" s="57" t="str">
        <f ca="1">VLOOKUP(DM354,[1]Validation!$B$20:$C$25,2,0)</f>
        <v>Within 3 months</v>
      </c>
      <c r="DP354" s="58" t="str">
        <f>_xlfn.XLOOKUP(B354,'[1]Active AMCs- Dealer'!E:E,'[1]Active AMCs- Dealer'!L:L,"Not in AMC",0)</f>
        <v>Expired</v>
      </c>
      <c r="DQ354" s="50" t="s">
        <v>238</v>
      </c>
      <c r="DR354" s="29" t="str">
        <f>_xlfn.XLOOKUP(B354,'[2]1. All Calls'!$R:$R,'[2]1. All Calls'!$F:$F,"",0)</f>
        <v>CC-02052206</v>
      </c>
      <c r="DS354" s="29" t="str">
        <f>_xlfn.XLOOKUP(B354,'[2]1. All Calls'!$R:$R,'[2]1. All Calls'!$AB:$AB,"",0)</f>
        <v>We visited site and changed air filter, Oil filter, Separator and oil after than start and check unit running well condition at the present time.</v>
      </c>
      <c r="DT354" s="30">
        <f>_xlfn.XLOOKUP(DR354,'[2]1. All Calls'!$F:$F,'[2]1. All Calls'!$A:$A,"",0)</f>
        <v>46130.6386921296</v>
      </c>
      <c r="DU354" s="31">
        <f>_xlfn.XLOOKUP(DR354,'[2]1. All Calls'!$F:$F,'[2]1. All Calls'!$B:$B,"",0)</f>
        <v>6484</v>
      </c>
      <c r="DV354" s="31">
        <f>_xlfn.XLOOKUP(B354,[1]MDA_Assets!D:D,[1]MDA_Assets!N:N,"",0)</f>
        <v>2093</v>
      </c>
      <c r="DW354" s="31">
        <f>_xlfn.XLOOKUP(B354,[1]MDA_Assets!D:D,[1]MDA_Assets!O:O,"",0)</f>
        <v>4391</v>
      </c>
      <c r="DX354" s="32" t="str">
        <f>_xlfn.XLOOKUP(B354,[1]MDA_Assets!D:D,[1]MDA_Assets!Q:Q,"",0)</f>
        <v>XD</v>
      </c>
      <c r="DY354" s="33">
        <f>_xlfn.XLOOKUP(B354,[1]MDA_Assets!D:D,[1]MDA_Assets!R:R,"",0)</f>
        <v>46130</v>
      </c>
      <c r="DZ354" s="33">
        <f>_xlfn.XLOOKUP(B354,[1]MDA_Assets!D:D,[1]MDA_Assets!S:S,"",0)</f>
        <v>46130</v>
      </c>
      <c r="EA354" s="33">
        <f>_xlfn.XLOOKUP(B354,[1]MDA_Assets!D:D,[1]MDA_Assets!T:T,"",0)</f>
        <v>46130</v>
      </c>
      <c r="EB354" s="33">
        <f>_xlfn.XLOOKUP(B354,[1]MDA_Assets!D:D,[1]MDA_Assets!U:U,"",0)</f>
        <v>46130</v>
      </c>
      <c r="EC354" s="33">
        <f>_xlfn.XLOOKUP(B354,[1]MDA_Assets!D:D,[1]MDA_Assets!V:V,"",0)</f>
        <v>45267</v>
      </c>
      <c r="ED354" s="33">
        <f>_xlfn.XLOOKUP(B354,[1]MDA_Assets!D:D,[1]MDA_Assets!W:W,"",0)</f>
        <v>45267</v>
      </c>
      <c r="EE354" s="32" t="str">
        <f>_xlfn.XLOOKUP(B354,[1]MDA_Assets!D:D,[1]MDA_Assets!X:X,"",0)</f>
        <v>Yes</v>
      </c>
      <c r="EF354" s="33">
        <f>_xlfn.XLOOKUP(B354,[1]MDA_Assets!D:D,[1]MDA_Assets!Y:Y,"",0)</f>
        <v>0</v>
      </c>
      <c r="EG354" s="33">
        <f>_xlfn.XLOOKUP(B354,[1]MDA_Assets!D:D,[1]MDA_Assets!Z:Z,"",0)</f>
        <v>0</v>
      </c>
      <c r="EH354" s="33">
        <f>_xlfn.XLOOKUP(B354,[1]MDA_Assets!D:D,[1]MDA_Assets!AA:AA,"",0)</f>
        <v>0</v>
      </c>
      <c r="EI354" s="34">
        <f>_xlfn.XLOOKUP(B354,[1]MDA_Assets!D:D,[1]MDA_Assets!P:P,"",0)</f>
        <v>4</v>
      </c>
      <c r="EJ354" s="35" t="str">
        <f>_xlfn.XLOOKUP(B354,[1]MDA_Assets!D:D,[1]MDA_Assets!AB:AB,"",0)</f>
        <v>2000</v>
      </c>
      <c r="EK354" s="35" t="str">
        <f>_xlfn.XLOOKUP(B354,[1]MDA_Assets!D:D,[1]MDA_Assets!AC:AC,"",0)</f>
        <v>2000</v>
      </c>
      <c r="EL354" s="35" t="str">
        <f>_xlfn.XLOOKUP(B354,[1]MDA_Assets!D:D,[1]MDA_Assets!AD:AD,"",0)</f>
        <v>2000</v>
      </c>
      <c r="EM354" s="35" t="str">
        <f>_xlfn.XLOOKUP(B354,[1]MDA_Assets!D:D,[1]MDA_Assets!AE:AE,"",0)</f>
        <v>2000</v>
      </c>
      <c r="EN354" s="35" t="str">
        <f>_xlfn.XLOOKUP(B354,[1]MDA_Assets!D:D,[1]MDA_Assets!AF:AF,"",0)</f>
        <v>1516</v>
      </c>
      <c r="EO354" s="35" t="str">
        <f>_xlfn.XLOOKUP(B354,[1]MDA_Assets!D:D,[1]MDA_Assets!AG:AG,"",0)</f>
        <v>2000</v>
      </c>
      <c r="EP354" s="36">
        <f t="shared" si="296"/>
        <v>180</v>
      </c>
      <c r="EQ354" s="36">
        <f t="shared" si="296"/>
        <v>180</v>
      </c>
      <c r="ER354" s="36">
        <f t="shared" si="284"/>
        <v>365</v>
      </c>
      <c r="ES354" s="36">
        <f t="shared" si="285"/>
        <v>365</v>
      </c>
      <c r="ET354" s="36">
        <f t="shared" si="286"/>
        <v>730</v>
      </c>
      <c r="EU354" s="36">
        <f t="shared" si="287"/>
        <v>365</v>
      </c>
      <c r="EV354" s="36" t="str">
        <f t="shared" si="288"/>
        <v/>
      </c>
      <c r="EW354" s="36" t="str">
        <f t="shared" si="260"/>
        <v/>
      </c>
      <c r="EX354" s="36" t="str">
        <f t="shared" si="261"/>
        <v/>
      </c>
      <c r="EY354" s="36">
        <f t="shared" si="253"/>
        <v>5.81</v>
      </c>
      <c r="EZ354" s="36">
        <f t="shared" si="253"/>
        <v>5.81</v>
      </c>
      <c r="FA354" s="36">
        <f t="shared" si="253"/>
        <v>11.78</v>
      </c>
      <c r="FB354" s="36">
        <f t="shared" si="253"/>
        <v>11.78</v>
      </c>
      <c r="FC354" s="36">
        <f t="shared" si="253"/>
        <v>23.55</v>
      </c>
      <c r="FD354" s="36">
        <f t="shared" si="253"/>
        <v>11.78</v>
      </c>
      <c r="FE354" s="36" t="str">
        <f t="shared" si="252"/>
        <v/>
      </c>
      <c r="FF354" s="36" t="str">
        <f t="shared" si="252"/>
        <v/>
      </c>
      <c r="FG354" s="36" t="str">
        <f t="shared" si="252"/>
        <v/>
      </c>
      <c r="FH354" s="37" t="str" cm="1">
        <f t="array" ref="FH354">_xlfn.IFS(EY354="", "No Data", EY354&lt;0, "Negative/Future", EY354=0, "Zero Days", EY354&lt;=3, "&lt; 3 Months", EY354&lt;=6, "3 to 6 Months", EY354&lt;=9, "6 to 9 Months", EY354&lt;=12, "9 to 12 Months", EY354&lt;=15, "12 to 15 Months", EY354&lt;=18, "15 to 18 Months", EY354&lt;=24, "18 to 24 Months", EY354&gt;24, "&gt; 24 Months")</f>
        <v>3 to 6 Months</v>
      </c>
      <c r="FI354" s="37" t="str" cm="1">
        <f t="array" ref="FI354">_xlfn.IFS(EZ354="", "No Data", EZ354&lt;0, "Negative/Future", EZ354=0, "Zero Days", EZ354&lt;=3, "&lt; 3 Months", EZ354&lt;=6, "3 to 6 Months", EZ354&lt;=9, "6 to 9 Months", EZ354&lt;=12, "9 to 12 Months", EZ354&lt;=15, "12 to 15 Months", EZ354&lt;=18, "15 to 18 Months", EZ354&lt;=24, "18 to 24 Months", EZ354&gt;24, "&gt; 24 Months")</f>
        <v>3 to 6 Months</v>
      </c>
      <c r="FJ354" s="37" t="str" cm="1">
        <f t="array" ref="FJ354">_xlfn.IFS(FA354="", "No Data", FA354&lt;0, "Negative/Future", FA354=0, "Zero Days", FA354&lt;=3, "&lt; 3 Months", FA354&lt;=6, "3 to 6 Months", FA354&lt;=9, "6 to 9 Months", FA354&lt;=12, "9 to 12 Months", FA354&lt;=15, "12 to 15 Months", FA354&lt;=18, "15 to 18 Months", FA354&lt;=24, "18 to 24 Months", FA354&gt;24, "&gt; 24 Months")</f>
        <v>9 to 12 Months</v>
      </c>
      <c r="FK354" s="37" t="str" cm="1">
        <f t="array" ref="FK354">_xlfn.IFS(FB354="", "No Data", FB354&lt;0, "Negative/Future", FB354=0, "Zero Days", FB354&lt;=3, "&lt; 3 Months", FB354&lt;=6, "3 to 6 Months", FB354&lt;=9, "6 to 9 Months", FB354&lt;=12, "9 to 12 Months", FB354&lt;=15, "12 to 15 Months", FB354&lt;=18, "15 to 18 Months", FB354&lt;=24, "18 to 24 Months", FB354&gt;24, "&gt; 24 Months")</f>
        <v>9 to 12 Months</v>
      </c>
      <c r="FL354" s="37" t="str" cm="1">
        <f t="array" ref="FL354">_xlfn.IFS(FC354="", "No Data", FC354&lt;0, "Negative/Future", FC354=0, "Zero Days", FC354&lt;=3, "&lt; 3 Months", FC354&lt;=6, "3 to 6 Months", FC354&lt;=9, "6 to 9 Months", FC354&lt;=12, "9 to 12 Months", FC354&lt;=15, "12 to 15 Months", FC354&lt;=18, "15 to 18 Months", FC354&lt;=24, "18 to 24 Months", FC354&gt;24, "&gt; 24 Months")</f>
        <v>18 to 24 Months</v>
      </c>
      <c r="FM354" s="37" t="str" cm="1">
        <f t="array" ref="FM354">_xlfn.IFS(FD354="", "No Data", FD354&lt;0, "Negative/Future", FD354=0, "Zero Days", FD354&lt;=3, "&lt; 3 Months", FD354&lt;=6, "3 to 6 Months", FD354&lt;=9, "6 to 9 Months", FD354&lt;=12, "9 to 12 Months", FD354&lt;=15, "12 to 15 Months", FD354&lt;=18, "15 to 18 Months", FD354&lt;=24, "18 to 24 Months", FD354&gt;24, "&gt; 24 Months")</f>
        <v>9 to 12 Months</v>
      </c>
      <c r="FN354" s="37" t="str" cm="1">
        <f t="array" ref="FN354">_xlfn.IFS(FE354="", "No Data", FE354&lt;0, "Negative/Future", FE354=0, "Zero Days", FE354&lt;=3, "&lt; 3 Months", FE354&lt;=6, "3 to 6 Months", FE354&lt;=9, "6 to 9 Months", FE354&lt;=12, "9 to 12 Months", FE354&lt;=15, "12 to 15 Months", FE354&lt;=18, "15 to 18 Months", FE354&lt;=24, "18 to 24 Months", FE354&gt;24, "&gt; 24 Months")</f>
        <v>No Data</v>
      </c>
      <c r="FO354" s="37" t="str" cm="1">
        <f t="array" ref="FO354">_xlfn.IFS(FG354="", "No Data", FG354&lt;0, "Negative/Future", FG354=0, "Zero Days", FG354&lt;=3, "&lt; 3 Months", FG354&lt;=6, "3 to 6 Months", FG354&lt;=9, "6 to 9 Months", FG354&lt;=12, "9 to 12 Months", FG354&lt;=15, "12 to 15 Months", FG354&lt;=18, "15 to 18 Months", FG354&lt;=24, "18 to 24 Months", FG354&gt;24, "&gt; 24 Months")</f>
        <v>No Data</v>
      </c>
      <c r="FP354" s="37" t="str" cm="1">
        <f t="array" ref="FP354">_xlfn.IFS(FF354="", "No Data", FF354&lt;0, "Negative/Future", FF354=0, "Zero Days", FF354&lt;=3, "&lt; 3 Months", FF354&lt;=6, "3 to 6 Months", FF354&lt;=9, "6 to 9 Months", FF354&lt;=12, "9 to 12 Months", FF354&lt;=15, "12 to 15 Months", FF354&lt;=18, "15 to 18 Months", FF354&lt;=24, "18 to 24 Months", FF354&gt;24, "&gt; 24 Months")</f>
        <v>No Data</v>
      </c>
      <c r="FQ354" s="29" t="s">
        <v>706</v>
      </c>
      <c r="FR354" s="29">
        <v>7707017707</v>
      </c>
      <c r="FS354" s="38" t="str">
        <f>VLOOKUP(_xlfn.XLOOKUP(B354,[1]MDA_Assets!D:D,[1]MDA_Assets!I:I,"",0),[1]Validation!$B$1:$C$8,2,0)</f>
        <v>B</v>
      </c>
      <c r="FT354" s="38" t="s">
        <v>202</v>
      </c>
      <c r="FU354" s="31" t="str">
        <f>_xlfn.XLOOKUP(B354,[1]MDA_Assets!D:D,[1]MDA_Assets!X:X,"",0)</f>
        <v>Yes</v>
      </c>
      <c r="FV354" s="39">
        <v>2</v>
      </c>
      <c r="FW354" s="39">
        <v>0</v>
      </c>
      <c r="FX354" s="39">
        <v>0</v>
      </c>
      <c r="FY354" s="39">
        <v>7</v>
      </c>
      <c r="FZ354" s="40">
        <f t="shared" si="293"/>
        <v>46310</v>
      </c>
      <c r="GA354" s="40">
        <f t="shared" si="293"/>
        <v>46310</v>
      </c>
      <c r="GB354" s="40">
        <f t="shared" si="262"/>
        <v>46495</v>
      </c>
      <c r="GC354" s="40">
        <f t="shared" si="263"/>
        <v>46495</v>
      </c>
      <c r="GD354" s="40">
        <f t="shared" si="264"/>
        <v>45997</v>
      </c>
      <c r="GE354" s="40">
        <f t="shared" si="265"/>
        <v>45632</v>
      </c>
      <c r="GF354" s="40" t="str">
        <f t="shared" si="297"/>
        <v/>
      </c>
      <c r="GG354" s="40" t="str">
        <f t="shared" si="297"/>
        <v/>
      </c>
      <c r="GH354" s="40" t="str">
        <f t="shared" si="297"/>
        <v/>
      </c>
      <c r="GI354" s="39">
        <f t="shared" si="289"/>
        <v>2</v>
      </c>
      <c r="GJ354" s="39">
        <f t="shared" si="290"/>
        <v>0</v>
      </c>
      <c r="GK354" s="39">
        <f t="shared" si="291"/>
        <v>0</v>
      </c>
      <c r="GL354" s="39">
        <f t="shared" si="292"/>
        <v>4</v>
      </c>
    </row>
    <row r="355" spans="1:194" x14ac:dyDescent="0.25">
      <c r="A355" s="19">
        <v>390</v>
      </c>
      <c r="B355" s="43" t="s">
        <v>1659</v>
      </c>
      <c r="C355" s="43" t="s">
        <v>254</v>
      </c>
      <c r="D355" s="43" t="s">
        <v>241</v>
      </c>
      <c r="E355" s="43" t="s">
        <v>255</v>
      </c>
      <c r="F355" s="43" t="s">
        <v>1660</v>
      </c>
      <c r="G355" s="43" t="s">
        <v>190</v>
      </c>
      <c r="H355" s="43" t="s">
        <v>205</v>
      </c>
      <c r="I355" s="43" t="s">
        <v>192</v>
      </c>
      <c r="J355" s="44">
        <f t="shared" si="266"/>
        <v>45370.5625</v>
      </c>
      <c r="K355" s="44">
        <v>45006.5625</v>
      </c>
      <c r="L355" s="44">
        <v>44903</v>
      </c>
      <c r="M355" s="43" t="s">
        <v>2506</v>
      </c>
      <c r="N355" s="43" t="s">
        <v>193</v>
      </c>
      <c r="O355" s="44">
        <v>46053.310682870368</v>
      </c>
      <c r="P355" s="43">
        <v>4922</v>
      </c>
      <c r="Q355" s="43">
        <v>394</v>
      </c>
      <c r="R355" s="43">
        <v>4528</v>
      </c>
      <c r="S355" s="43" t="s">
        <v>206</v>
      </c>
      <c r="T355" s="44">
        <v>45900.770833333336</v>
      </c>
      <c r="U355" s="44">
        <v>45900.770833333336</v>
      </c>
      <c r="V355" s="44">
        <v>45900.770833333336</v>
      </c>
      <c r="W355" s="44">
        <v>45665.770833333336</v>
      </c>
      <c r="X355" s="44">
        <v>45665.770833333336</v>
      </c>
      <c r="Y355" s="44">
        <v>45613.770833333336</v>
      </c>
      <c r="Z355" s="43" t="s">
        <v>199</v>
      </c>
      <c r="AA355" s="43"/>
      <c r="AB355" s="43"/>
      <c r="AC355" s="43"/>
      <c r="AD355" s="43"/>
      <c r="AE355" s="43">
        <v>2</v>
      </c>
      <c r="AF355" s="43" t="s">
        <v>724</v>
      </c>
      <c r="AG355" s="43" t="s">
        <v>724</v>
      </c>
      <c r="AH355" s="43" t="s">
        <v>2507</v>
      </c>
      <c r="AI355" s="43" t="s">
        <v>1491</v>
      </c>
      <c r="AJ355" s="43" t="s">
        <v>2508</v>
      </c>
      <c r="AK355" s="43" t="s">
        <v>1491</v>
      </c>
      <c r="AL355" s="46">
        <v>46080</v>
      </c>
      <c r="AM355" s="46">
        <v>46080</v>
      </c>
      <c r="AN355" s="47">
        <v>46265</v>
      </c>
      <c r="AO355" s="46">
        <v>46030</v>
      </c>
      <c r="AP355" s="47">
        <v>46343</v>
      </c>
      <c r="AQ355" s="46">
        <v>46030</v>
      </c>
      <c r="AR355" s="48"/>
      <c r="AS355" s="48"/>
      <c r="AT355" s="48"/>
      <c r="AU355" s="43">
        <v>1</v>
      </c>
      <c r="AV355" s="43">
        <v>0</v>
      </c>
      <c r="AW355" s="43">
        <v>0</v>
      </c>
      <c r="AX355" s="51" t="s">
        <v>211</v>
      </c>
      <c r="AY355" s="51" t="s">
        <v>211</v>
      </c>
      <c r="AZ355" s="51" t="s">
        <v>198</v>
      </c>
      <c r="BA355" s="20">
        <f t="shared" ca="1" si="257"/>
        <v>1</v>
      </c>
      <c r="BB355" s="20">
        <f t="shared" ca="1" si="257"/>
        <v>1</v>
      </c>
      <c r="BC355" s="20">
        <f t="shared" ca="1" si="257"/>
        <v>0</v>
      </c>
      <c r="BD355" s="20">
        <f t="shared" ca="1" si="254"/>
        <v>1</v>
      </c>
      <c r="BE355" s="20">
        <f t="shared" ca="1" si="254"/>
        <v>0</v>
      </c>
      <c r="BF355" s="20">
        <f t="shared" ca="1" si="254"/>
        <v>1</v>
      </c>
      <c r="BG355" s="21" t="str">
        <f t="shared" ca="1" si="254"/>
        <v/>
      </c>
      <c r="BH355" s="21" t="str">
        <f t="shared" ca="1" si="254"/>
        <v/>
      </c>
      <c r="BI355" s="21" t="str">
        <f t="shared" ca="1" si="254"/>
        <v/>
      </c>
      <c r="BJ355" s="22">
        <f t="shared" ca="1" si="267"/>
        <v>4</v>
      </c>
      <c r="BK355" s="21">
        <f t="shared" si="268"/>
        <v>2</v>
      </c>
      <c r="BL355" s="22">
        <f t="shared" ca="1" si="269"/>
        <v>5167</v>
      </c>
      <c r="BM355" s="22">
        <f t="shared" ca="1" si="270"/>
        <v>413</v>
      </c>
      <c r="BN355" s="23">
        <f t="shared" ca="1" si="271"/>
        <v>4754</v>
      </c>
      <c r="BO355" s="24">
        <f t="shared" ca="1" si="272"/>
        <v>245</v>
      </c>
      <c r="BP355" s="51" t="str">
        <f>_xlfn.XLOOKUP(E355,[1]Validation!E:E,[1]Validation!F:F,"")</f>
        <v>EN5</v>
      </c>
      <c r="BQ355" s="51" t="str">
        <f>_xlfn.XLOOKUP(BP355,[1]Validation!F:F,[1]Validation!G:G,"")</f>
        <v>EN4 to EN7</v>
      </c>
      <c r="BR355" s="52" t="str">
        <f>VLOOKUP(G355,[1]Validation!$B$1:$C$9,2,0)</f>
        <v>B</v>
      </c>
      <c r="BS355" s="51">
        <f t="shared" ca="1" si="273"/>
        <v>38</v>
      </c>
      <c r="BT355" s="53">
        <f>_xlfn.XLOOKUP(B355,'[2]1. All Calls'!$R:$R,'[2]1. All Calls'!$A:$A,"",0)</f>
        <v>46053.538900462998</v>
      </c>
      <c r="BU355" s="51" t="str">
        <f>_xlfn.XLOOKUP(B355,'[2]1. All Calls'!$R:$R,'[2]1. All Calls'!$F:$F,"",0)</f>
        <v>CC-01960154</v>
      </c>
      <c r="BV355" s="51" t="str">
        <f>_xlfn.XLOOKUP(B355,'[2]1. All Calls'!$R:$R,'[2]1. All Calls'!$J:$J,"",0)</f>
        <v>Sales Call</v>
      </c>
      <c r="BW355" s="53">
        <f>_xlfn.XLOOKUP(B355,'[2]Sch Calls'!$R:$R,'[2]Sch Calls'!$A:$A,"",0)</f>
        <v>45901.555034722202</v>
      </c>
      <c r="BX355" s="51">
        <f>_xlfn.XLOOKUP(B355,'[2]Sch Calls'!$R:$R,'[2]Sch Calls'!$B:$B,"",0)</f>
        <v>4314</v>
      </c>
      <c r="BY355" s="51" t="str">
        <f t="shared" si="294"/>
        <v>28-Feb-26</v>
      </c>
      <c r="BZ355" s="51" t="str">
        <f t="shared" si="294"/>
        <v>28-Feb-26</v>
      </c>
      <c r="CA355" s="51" t="str">
        <f t="shared" si="274"/>
        <v>03-Jun-26</v>
      </c>
      <c r="CB355" s="51" t="str">
        <f t="shared" si="275"/>
        <v>09-Jul-26</v>
      </c>
      <c r="CC355" s="51" t="str">
        <f t="shared" si="276"/>
        <v>18-Nov-26</v>
      </c>
      <c r="CD355" s="51" t="str">
        <f t="shared" si="277"/>
        <v>09-Jan-26</v>
      </c>
      <c r="CE355" s="51">
        <f t="shared" ca="1" si="295"/>
        <v>275</v>
      </c>
      <c r="CF355" s="51">
        <f t="shared" ca="1" si="295"/>
        <v>275</v>
      </c>
      <c r="CG355" s="51">
        <f t="shared" ca="1" si="278"/>
        <v>275</v>
      </c>
      <c r="CH355" s="51">
        <f t="shared" ca="1" si="279"/>
        <v>510</v>
      </c>
      <c r="CI355" s="51">
        <f t="shared" ca="1" si="280"/>
        <v>562</v>
      </c>
      <c r="CJ355" s="51">
        <f t="shared" ca="1" si="281"/>
        <v>510</v>
      </c>
      <c r="CK355" s="51">
        <f t="shared" ca="1" si="258"/>
        <v>550</v>
      </c>
      <c r="CL355" s="51">
        <f t="shared" ca="1" si="258"/>
        <v>550</v>
      </c>
      <c r="CM355" s="51">
        <f t="shared" ca="1" si="258"/>
        <v>550</v>
      </c>
      <c r="CN355" s="51">
        <f t="shared" ca="1" si="258"/>
        <v>1020</v>
      </c>
      <c r="CO355" s="51">
        <f t="shared" ca="1" si="258"/>
        <v>1124</v>
      </c>
      <c r="CP355" s="51">
        <f t="shared" ca="1" si="258"/>
        <v>1020</v>
      </c>
      <c r="CQ355" s="51">
        <f t="shared" ca="1" si="259"/>
        <v>842</v>
      </c>
      <c r="CR355" s="51">
        <f t="shared" ca="1" si="259"/>
        <v>842</v>
      </c>
      <c r="CS355" s="51">
        <f t="shared" ca="1" si="259"/>
        <v>1842</v>
      </c>
      <c r="CT355" s="51">
        <f t="shared" ca="1" si="259"/>
        <v>2372</v>
      </c>
      <c r="CU355" s="51">
        <f t="shared" ca="1" si="259"/>
        <v>4782</v>
      </c>
      <c r="CV355" s="54">
        <f t="shared" ca="1" si="259"/>
        <v>2372</v>
      </c>
      <c r="CW355" s="25" t="s">
        <v>195</v>
      </c>
      <c r="CX355" s="55">
        <v>0.08</v>
      </c>
      <c r="CY355" s="55"/>
      <c r="CZ355" s="26" t="s">
        <v>227</v>
      </c>
      <c r="DA355" s="26" t="s">
        <v>227</v>
      </c>
      <c r="DB355" s="26" t="s">
        <v>227</v>
      </c>
      <c r="DC355" s="26" t="s">
        <v>227</v>
      </c>
      <c r="DD355" s="26" t="s">
        <v>227</v>
      </c>
      <c r="DE355" s="26" t="s">
        <v>227</v>
      </c>
      <c r="DF355" s="26" t="s">
        <v>227</v>
      </c>
      <c r="DG355" s="26" t="s">
        <v>227</v>
      </c>
      <c r="DH355" s="26" t="s">
        <v>227</v>
      </c>
      <c r="DI355" s="26" t="s">
        <v>227</v>
      </c>
      <c r="DJ355" s="26" t="s">
        <v>227</v>
      </c>
      <c r="DK355" s="26" t="s">
        <v>227</v>
      </c>
      <c r="DL355" s="27">
        <f t="shared" si="282"/>
        <v>46128.538900462998</v>
      </c>
      <c r="DM355" s="28">
        <f t="shared" ca="1" si="283"/>
        <v>1</v>
      </c>
      <c r="DN355" s="56">
        <f>_xlfn.XLOOKUP(B355,'[2]1. All Calls'!$R:$R,'[2]1. All Calls'!$A:$A,"",0)</f>
        <v>46053.538900462998</v>
      </c>
      <c r="DO355" s="57" t="str">
        <f ca="1">VLOOKUP(DM355,[1]Validation!$B$20:$C$25,2,0)</f>
        <v>Above 3 months</v>
      </c>
      <c r="DP355" s="58" t="str">
        <f>_xlfn.XLOOKUP(B355,'[1]Active AMCs- Dealer'!E:E,'[1]Active AMCs- Dealer'!L:L,"Not in AMC",0)</f>
        <v>Not in AMC</v>
      </c>
      <c r="DQ355" s="50" t="s">
        <v>213</v>
      </c>
      <c r="DR355" s="29" t="str">
        <f>_xlfn.XLOOKUP(B355,'[2]1. All Calls'!$R:$R,'[2]1. All Calls'!$F:$F,"",0)</f>
        <v>CC-01960154</v>
      </c>
      <c r="DS355" s="29" t="str">
        <f>_xlfn.XLOOKUP(B355,'[2]1. All Calls'!$R:$R,'[2]1. All Calls'!$AB:$AB,"",0)</f>
        <v>Sales call carried out for HMR update</v>
      </c>
      <c r="DT355" s="30">
        <f>_xlfn.XLOOKUP(DR355,'[2]1. All Calls'!$F:$F,'[2]1. All Calls'!$A:$A,"",0)</f>
        <v>46053.538900462998</v>
      </c>
      <c r="DU355" s="31">
        <f>_xlfn.XLOOKUP(DR355,'[2]1. All Calls'!$F:$F,'[2]1. All Calls'!$B:$B,"",0)</f>
        <v>4922</v>
      </c>
      <c r="DV355" s="31">
        <f>_xlfn.XLOOKUP(B355,[1]MDA_Assets!D:D,[1]MDA_Assets!N:N,"",0)</f>
        <v>394</v>
      </c>
      <c r="DW355" s="31">
        <f>_xlfn.XLOOKUP(B355,[1]MDA_Assets!D:D,[1]MDA_Assets!O:O,"",0)</f>
        <v>4528</v>
      </c>
      <c r="DX355" s="32" t="str">
        <f>_xlfn.XLOOKUP(B355,[1]MDA_Assets!D:D,[1]MDA_Assets!Q:Q,"",0)</f>
        <v>XD</v>
      </c>
      <c r="DY355" s="33">
        <f>_xlfn.XLOOKUP(B355,[1]MDA_Assets!D:D,[1]MDA_Assets!R:R,"",0)</f>
        <v>45901</v>
      </c>
      <c r="DZ355" s="33">
        <f>_xlfn.XLOOKUP(B355,[1]MDA_Assets!D:D,[1]MDA_Assets!S:S,"",0)</f>
        <v>45901</v>
      </c>
      <c r="EA355" s="33">
        <f>_xlfn.XLOOKUP(B355,[1]MDA_Assets!D:D,[1]MDA_Assets!T:T,"",0)</f>
        <v>45901</v>
      </c>
      <c r="EB355" s="33">
        <f>_xlfn.XLOOKUP(B355,[1]MDA_Assets!D:D,[1]MDA_Assets!U:U,"",0)</f>
        <v>45666</v>
      </c>
      <c r="EC355" s="33">
        <f>_xlfn.XLOOKUP(B355,[1]MDA_Assets!D:D,[1]MDA_Assets!V:V,"",0)</f>
        <v>45666</v>
      </c>
      <c r="ED355" s="33">
        <f>_xlfn.XLOOKUP(B355,[1]MDA_Assets!D:D,[1]MDA_Assets!W:W,"",0)</f>
        <v>45614</v>
      </c>
      <c r="EE355" s="32" t="str">
        <f>_xlfn.XLOOKUP(B355,[1]MDA_Assets!D:D,[1]MDA_Assets!X:X,"",0)</f>
        <v>Yes</v>
      </c>
      <c r="EF355" s="33">
        <f>_xlfn.XLOOKUP(B355,[1]MDA_Assets!D:D,[1]MDA_Assets!Y:Y,"",0)</f>
        <v>0</v>
      </c>
      <c r="EG355" s="33">
        <f>_xlfn.XLOOKUP(B355,[1]MDA_Assets!D:D,[1]MDA_Assets!Z:Z,"",0)</f>
        <v>0</v>
      </c>
      <c r="EH355" s="33">
        <f>_xlfn.XLOOKUP(B355,[1]MDA_Assets!D:D,[1]MDA_Assets!AA:AA,"",0)</f>
        <v>0</v>
      </c>
      <c r="EI355" s="34">
        <f>_xlfn.XLOOKUP(B355,[1]MDA_Assets!D:D,[1]MDA_Assets!P:P,"",0)</f>
        <v>2</v>
      </c>
      <c r="EJ355" s="35" t="str">
        <f>_xlfn.XLOOKUP(B355,[1]MDA_Assets!D:D,[1]MDA_Assets!AB:AB,"",0)</f>
        <v>1392</v>
      </c>
      <c r="EK355" s="35" t="str">
        <f>_xlfn.XLOOKUP(B355,[1]MDA_Assets!D:D,[1]MDA_Assets!AC:AC,"",0)</f>
        <v>1392</v>
      </c>
      <c r="EL355" s="35" t="str">
        <f>_xlfn.XLOOKUP(B355,[1]MDA_Assets!D:D,[1]MDA_Assets!AD:AD,"",0)</f>
        <v>2392</v>
      </c>
      <c r="EM355" s="35" t="str">
        <f>_xlfn.XLOOKUP(B355,[1]MDA_Assets!D:D,[1]MDA_Assets!AE:AE,"",0)</f>
        <v>3392</v>
      </c>
      <c r="EN355" s="35" t="str">
        <f>_xlfn.XLOOKUP(B355,[1]MDA_Assets!D:D,[1]MDA_Assets!AF:AF,"",0)</f>
        <v>5906</v>
      </c>
      <c r="EO355" s="35" t="str">
        <f>_xlfn.XLOOKUP(B355,[1]MDA_Assets!D:D,[1]MDA_Assets!AG:AG,"",0)</f>
        <v>3392</v>
      </c>
      <c r="EP355" s="36">
        <f t="shared" si="296"/>
        <v>180</v>
      </c>
      <c r="EQ355" s="36">
        <f t="shared" si="296"/>
        <v>180</v>
      </c>
      <c r="ER355" s="36">
        <f t="shared" si="284"/>
        <v>365</v>
      </c>
      <c r="ES355" s="36">
        <f t="shared" si="285"/>
        <v>365</v>
      </c>
      <c r="ET355" s="36">
        <f t="shared" si="286"/>
        <v>730</v>
      </c>
      <c r="EU355" s="36">
        <f t="shared" si="287"/>
        <v>365</v>
      </c>
      <c r="EV355" s="36" t="str">
        <f t="shared" si="288"/>
        <v/>
      </c>
      <c r="EW355" s="36" t="str">
        <f t="shared" si="260"/>
        <v/>
      </c>
      <c r="EX355" s="36" t="str">
        <f t="shared" si="261"/>
        <v/>
      </c>
      <c r="EY355" s="36">
        <f t="shared" si="253"/>
        <v>5.81</v>
      </c>
      <c r="EZ355" s="36">
        <f t="shared" si="253"/>
        <v>5.81</v>
      </c>
      <c r="FA355" s="36">
        <f t="shared" si="253"/>
        <v>11.78</v>
      </c>
      <c r="FB355" s="36">
        <f t="shared" si="253"/>
        <v>11.78</v>
      </c>
      <c r="FC355" s="36">
        <f t="shared" si="253"/>
        <v>23.55</v>
      </c>
      <c r="FD355" s="36">
        <f t="shared" si="253"/>
        <v>11.78</v>
      </c>
      <c r="FE355" s="36" t="str">
        <f t="shared" si="252"/>
        <v/>
      </c>
      <c r="FF355" s="36" t="str">
        <f t="shared" si="252"/>
        <v/>
      </c>
      <c r="FG355" s="36" t="str">
        <f t="shared" si="252"/>
        <v/>
      </c>
      <c r="FH355" s="37" t="str" cm="1">
        <f t="array" ref="FH355">_xlfn.IFS(EY355="", "No Data", EY355&lt;0, "Negative/Future", EY355=0, "Zero Days", EY355&lt;=3, "&lt; 3 Months", EY355&lt;=6, "3 to 6 Months", EY355&lt;=9, "6 to 9 Months", EY355&lt;=12, "9 to 12 Months", EY355&lt;=15, "12 to 15 Months", EY355&lt;=18, "15 to 18 Months", EY355&lt;=24, "18 to 24 Months", EY355&gt;24, "&gt; 24 Months")</f>
        <v>3 to 6 Months</v>
      </c>
      <c r="FI355" s="37" t="str" cm="1">
        <f t="array" ref="FI355">_xlfn.IFS(EZ355="", "No Data", EZ355&lt;0, "Negative/Future", EZ355=0, "Zero Days", EZ355&lt;=3, "&lt; 3 Months", EZ355&lt;=6, "3 to 6 Months", EZ355&lt;=9, "6 to 9 Months", EZ355&lt;=12, "9 to 12 Months", EZ355&lt;=15, "12 to 15 Months", EZ355&lt;=18, "15 to 18 Months", EZ355&lt;=24, "18 to 24 Months", EZ355&gt;24, "&gt; 24 Months")</f>
        <v>3 to 6 Months</v>
      </c>
      <c r="FJ355" s="37" t="str" cm="1">
        <f t="array" ref="FJ355">_xlfn.IFS(FA355="", "No Data", FA355&lt;0, "Negative/Future", FA355=0, "Zero Days", FA355&lt;=3, "&lt; 3 Months", FA355&lt;=6, "3 to 6 Months", FA355&lt;=9, "6 to 9 Months", FA355&lt;=12, "9 to 12 Months", FA355&lt;=15, "12 to 15 Months", FA355&lt;=18, "15 to 18 Months", FA355&lt;=24, "18 to 24 Months", FA355&gt;24, "&gt; 24 Months")</f>
        <v>9 to 12 Months</v>
      </c>
      <c r="FK355" s="37" t="str" cm="1">
        <f t="array" ref="FK355">_xlfn.IFS(FB355="", "No Data", FB355&lt;0, "Negative/Future", FB355=0, "Zero Days", FB355&lt;=3, "&lt; 3 Months", FB355&lt;=6, "3 to 6 Months", FB355&lt;=9, "6 to 9 Months", FB355&lt;=12, "9 to 12 Months", FB355&lt;=15, "12 to 15 Months", FB355&lt;=18, "15 to 18 Months", FB355&lt;=24, "18 to 24 Months", FB355&gt;24, "&gt; 24 Months")</f>
        <v>9 to 12 Months</v>
      </c>
      <c r="FL355" s="37" t="str" cm="1">
        <f t="array" ref="FL355">_xlfn.IFS(FC355="", "No Data", FC355&lt;0, "Negative/Future", FC355=0, "Zero Days", FC355&lt;=3, "&lt; 3 Months", FC355&lt;=6, "3 to 6 Months", FC355&lt;=9, "6 to 9 Months", FC355&lt;=12, "9 to 12 Months", FC355&lt;=15, "12 to 15 Months", FC355&lt;=18, "15 to 18 Months", FC355&lt;=24, "18 to 24 Months", FC355&gt;24, "&gt; 24 Months")</f>
        <v>18 to 24 Months</v>
      </c>
      <c r="FM355" s="37" t="str" cm="1">
        <f t="array" ref="FM355">_xlfn.IFS(FD355="", "No Data", FD355&lt;0, "Negative/Future", FD355=0, "Zero Days", FD355&lt;=3, "&lt; 3 Months", FD355&lt;=6, "3 to 6 Months", FD355&lt;=9, "6 to 9 Months", FD355&lt;=12, "9 to 12 Months", FD355&lt;=15, "12 to 15 Months", FD355&lt;=18, "15 to 18 Months", FD355&lt;=24, "18 to 24 Months", FD355&gt;24, "&gt; 24 Months")</f>
        <v>9 to 12 Months</v>
      </c>
      <c r="FN355" s="37" t="str" cm="1">
        <f t="array" ref="FN355">_xlfn.IFS(FE355="", "No Data", FE355&lt;0, "Negative/Future", FE355=0, "Zero Days", FE355&lt;=3, "&lt; 3 Months", FE355&lt;=6, "3 to 6 Months", FE355&lt;=9, "6 to 9 Months", FE355&lt;=12, "9 to 12 Months", FE355&lt;=15, "12 to 15 Months", FE355&lt;=18, "15 to 18 Months", FE355&lt;=24, "18 to 24 Months", FE355&gt;24, "&gt; 24 Months")</f>
        <v>No Data</v>
      </c>
      <c r="FO355" s="37" t="str" cm="1">
        <f t="array" ref="FO355">_xlfn.IFS(FG355="", "No Data", FG355&lt;0, "Negative/Future", FG355=0, "Zero Days", FG355&lt;=3, "&lt; 3 Months", FG355&lt;=6, "3 to 6 Months", FG355&lt;=9, "6 to 9 Months", FG355&lt;=12, "9 to 12 Months", FG355&lt;=15, "12 to 15 Months", FG355&lt;=18, "15 to 18 Months", FG355&lt;=24, "18 to 24 Months", FG355&gt;24, "&gt; 24 Months")</f>
        <v>No Data</v>
      </c>
      <c r="FP355" s="37" t="str" cm="1">
        <f t="array" ref="FP355">_xlfn.IFS(FF355="", "No Data", FF355&lt;0, "Negative/Future", FF355=0, "Zero Days", FF355&lt;=3, "&lt; 3 Months", FF355&lt;=6, "3 to 6 Months", FF355&lt;=9, "6 to 9 Months", FF355&lt;=12, "9 to 12 Months", FF355&lt;=15, "12 to 15 Months", FF355&lt;=18, "15 to 18 Months", FF355&lt;=24, "18 to 24 Months", FF355&gt;24, "&gt; 24 Months")</f>
        <v>No Data</v>
      </c>
      <c r="FQ355" s="29" t="s">
        <v>1661</v>
      </c>
      <c r="FR355" s="29">
        <v>9546089443</v>
      </c>
      <c r="FS355" s="38" t="str">
        <f>VLOOKUP(_xlfn.XLOOKUP(B355,[1]MDA_Assets!D:D,[1]MDA_Assets!I:I,"",0),[1]Validation!$B$1:$C$8,2,0)</f>
        <v>B</v>
      </c>
      <c r="FT355" s="38" t="s">
        <v>202</v>
      </c>
      <c r="FU355" s="31" t="str">
        <f>_xlfn.XLOOKUP(B355,[1]MDA_Assets!D:D,[1]MDA_Assets!X:X,"",0)</f>
        <v>Yes</v>
      </c>
      <c r="FV355" s="39">
        <v>4</v>
      </c>
      <c r="FW355" s="39">
        <v>0</v>
      </c>
      <c r="FX355" s="39">
        <v>0</v>
      </c>
      <c r="FY355" s="39">
        <v>5</v>
      </c>
      <c r="FZ355" s="40">
        <f t="shared" si="293"/>
        <v>46081</v>
      </c>
      <c r="GA355" s="40">
        <f t="shared" si="293"/>
        <v>46081</v>
      </c>
      <c r="GB355" s="40">
        <f t="shared" si="262"/>
        <v>46266</v>
      </c>
      <c r="GC355" s="40">
        <f t="shared" si="263"/>
        <v>46031</v>
      </c>
      <c r="GD355" s="40">
        <f t="shared" si="264"/>
        <v>46396</v>
      </c>
      <c r="GE355" s="40">
        <f t="shared" si="265"/>
        <v>45979</v>
      </c>
      <c r="GF355" s="40" t="str">
        <f t="shared" si="297"/>
        <v/>
      </c>
      <c r="GG355" s="40" t="str">
        <f t="shared" si="297"/>
        <v/>
      </c>
      <c r="GH355" s="40" t="str">
        <f t="shared" si="297"/>
        <v/>
      </c>
      <c r="GI355" s="39">
        <f t="shared" si="289"/>
        <v>1</v>
      </c>
      <c r="GJ355" s="39">
        <f t="shared" si="290"/>
        <v>1</v>
      </c>
      <c r="GK355" s="39">
        <f t="shared" si="291"/>
        <v>0</v>
      </c>
      <c r="GL355" s="39">
        <f t="shared" si="292"/>
        <v>2</v>
      </c>
    </row>
    <row r="356" spans="1:194" x14ac:dyDescent="0.25">
      <c r="A356" s="19">
        <v>391</v>
      </c>
      <c r="B356" s="43" t="s">
        <v>1662</v>
      </c>
      <c r="C356" s="43" t="s">
        <v>186</v>
      </c>
      <c r="D356" s="43" t="s">
        <v>241</v>
      </c>
      <c r="E356" s="43" t="s">
        <v>1663</v>
      </c>
      <c r="F356" s="43" t="s">
        <v>734</v>
      </c>
      <c r="G356" s="43" t="s">
        <v>190</v>
      </c>
      <c r="H356" s="43" t="s">
        <v>498</v>
      </c>
      <c r="I356" s="43" t="s">
        <v>192</v>
      </c>
      <c r="J356" s="44">
        <f t="shared" si="266"/>
        <v>45571.770833333336</v>
      </c>
      <c r="K356" s="44">
        <v>45207.770833333336</v>
      </c>
      <c r="L356" s="44">
        <v>45191</v>
      </c>
      <c r="M356" s="43" t="s">
        <v>2509</v>
      </c>
      <c r="N356" s="43" t="s">
        <v>193</v>
      </c>
      <c r="O356" s="44">
        <v>46050.63517361111</v>
      </c>
      <c r="P356" s="43">
        <v>1954</v>
      </c>
      <c r="Q356" s="43"/>
      <c r="R356" s="43">
        <v>1954</v>
      </c>
      <c r="S356" s="43" t="s">
        <v>206</v>
      </c>
      <c r="T356" s="44">
        <v>45207.770833333336</v>
      </c>
      <c r="U356" s="44">
        <v>45179.770833333336</v>
      </c>
      <c r="V356" s="44">
        <v>45179.770833333336</v>
      </c>
      <c r="W356" s="44">
        <v>45179.770833333336</v>
      </c>
      <c r="X356" s="44">
        <v>45179.770833333336</v>
      </c>
      <c r="Y356" s="44">
        <v>45179.770833333336</v>
      </c>
      <c r="Z356" s="43" t="s">
        <v>199</v>
      </c>
      <c r="AA356" s="43"/>
      <c r="AB356" s="43"/>
      <c r="AC356" s="43"/>
      <c r="AD356" s="43"/>
      <c r="AE356" s="43">
        <v>0</v>
      </c>
      <c r="AF356" s="43" t="s">
        <v>1664</v>
      </c>
      <c r="AG356" s="43" t="s">
        <v>1664</v>
      </c>
      <c r="AH356" s="43" t="s">
        <v>1665</v>
      </c>
      <c r="AI356" s="43" t="s">
        <v>1666</v>
      </c>
      <c r="AJ356" s="43" t="s">
        <v>1667</v>
      </c>
      <c r="AK356" s="43" t="s">
        <v>1666</v>
      </c>
      <c r="AL356" s="48"/>
      <c r="AM356" s="48"/>
      <c r="AN356" s="48"/>
      <c r="AO356" s="48"/>
      <c r="AP356" s="48"/>
      <c r="AQ356" s="48"/>
      <c r="AR356" s="48"/>
      <c r="AS356" s="48"/>
      <c r="AT356" s="48"/>
      <c r="AU356" s="43">
        <v>0</v>
      </c>
      <c r="AV356" s="43">
        <v>0</v>
      </c>
      <c r="AW356" s="43">
        <v>0</v>
      </c>
      <c r="AX356" s="51" t="s">
        <v>735</v>
      </c>
      <c r="AY356" s="51" t="s">
        <v>409</v>
      </c>
      <c r="AZ356" s="51" t="s">
        <v>198</v>
      </c>
      <c r="BA356" s="20" t="str">
        <f t="shared" ca="1" si="257"/>
        <v/>
      </c>
      <c r="BB356" s="20" t="str">
        <f t="shared" ca="1" si="257"/>
        <v/>
      </c>
      <c r="BC356" s="20" t="str">
        <f t="shared" ca="1" si="257"/>
        <v/>
      </c>
      <c r="BD356" s="20" t="str">
        <f t="shared" ca="1" si="254"/>
        <v/>
      </c>
      <c r="BE356" s="20" t="str">
        <f t="shared" ca="1" si="254"/>
        <v/>
      </c>
      <c r="BF356" s="20" t="str">
        <f t="shared" ca="1" si="254"/>
        <v/>
      </c>
      <c r="BG356" s="21" t="str">
        <f t="shared" ca="1" si="254"/>
        <v/>
      </c>
      <c r="BH356" s="21" t="str">
        <f t="shared" ca="1" si="254"/>
        <v/>
      </c>
      <c r="BI356" s="21" t="str">
        <f t="shared" ca="1" si="254"/>
        <v/>
      </c>
      <c r="BJ356" s="22">
        <f t="shared" ca="1" si="267"/>
        <v>0</v>
      </c>
      <c r="BK356" s="21">
        <f t="shared" si="268"/>
        <v>0</v>
      </c>
      <c r="BL356" s="22">
        <f t="shared" ca="1" si="269"/>
        <v>1954</v>
      </c>
      <c r="BM356" s="22">
        <f t="shared" ca="1" si="270"/>
        <v>0</v>
      </c>
      <c r="BN356" s="23">
        <f t="shared" ca="1" si="271"/>
        <v>1954</v>
      </c>
      <c r="BO356" s="24">
        <f t="shared" ca="1" si="272"/>
        <v>0</v>
      </c>
      <c r="BP356" s="51" t="str">
        <f>_xlfn.XLOOKUP(E356,[1]Validation!E:E,[1]Validation!F:F,"")</f>
        <v>EV D30</v>
      </c>
      <c r="BQ356" s="51" t="str">
        <f>_xlfn.XLOOKUP(BP356,[1]Validation!F:F,[1]Validation!G:G,"")</f>
        <v>EV15 to EV30</v>
      </c>
      <c r="BR356" s="52" t="str">
        <f>VLOOKUP(G356,[1]Validation!$B$1:$C$9,2,0)</f>
        <v>B</v>
      </c>
      <c r="BS356" s="51">
        <f t="shared" ca="1" si="273"/>
        <v>32</v>
      </c>
      <c r="BT356" s="53">
        <f>_xlfn.XLOOKUP(B356,'[2]1. All Calls'!$R:$R,'[2]1. All Calls'!$A:$A,"",0)</f>
        <v>46050.863761574103</v>
      </c>
      <c r="BU356" s="51" t="str">
        <f>_xlfn.XLOOKUP(B356,'[2]1. All Calls'!$R:$R,'[2]1. All Calls'!$F:$F,"",0)</f>
        <v>CC-01956398</v>
      </c>
      <c r="BV356" s="51" t="str">
        <f>_xlfn.XLOOKUP(B356,'[2]1. All Calls'!$R:$R,'[2]1. All Calls'!$J:$J,"",0)</f>
        <v>Sales Call</v>
      </c>
      <c r="BW356" s="53" t="str">
        <f>_xlfn.XLOOKUP(B356,'[2]Sch Calls'!$R:$R,'[2]Sch Calls'!$A:$A,"",0)</f>
        <v/>
      </c>
      <c r="BX356" s="51" t="str">
        <f>_xlfn.XLOOKUP(B356,'[2]Sch Calls'!$R:$R,'[2]Sch Calls'!$B:$B,"",0)</f>
        <v/>
      </c>
      <c r="BY356" s="51" t="str">
        <f t="shared" si="294"/>
        <v>09-Mar-24</v>
      </c>
      <c r="BZ356" s="51" t="str">
        <f t="shared" si="294"/>
        <v>09-Mar-24</v>
      </c>
      <c r="CA356" s="51" t="str">
        <f t="shared" si="274"/>
        <v>10-Jul-24</v>
      </c>
      <c r="CB356" s="51" t="str">
        <f t="shared" si="275"/>
        <v>10-Mar-25</v>
      </c>
      <c r="CC356" s="51" t="str">
        <f t="shared" si="276"/>
        <v>10-Sep-25</v>
      </c>
      <c r="CD356" s="51" t="str">
        <f t="shared" si="277"/>
        <v>10-Sep-24</v>
      </c>
      <c r="CE356" s="51">
        <f t="shared" ca="1" si="295"/>
        <v>996</v>
      </c>
      <c r="CF356" s="51">
        <f t="shared" ca="1" si="295"/>
        <v>996</v>
      </c>
      <c r="CG356" s="51">
        <f t="shared" ca="1" si="278"/>
        <v>968</v>
      </c>
      <c r="CH356" s="51">
        <f t="shared" ca="1" si="279"/>
        <v>996</v>
      </c>
      <c r="CI356" s="51">
        <f t="shared" ca="1" si="280"/>
        <v>996</v>
      </c>
      <c r="CJ356" s="51">
        <f t="shared" ca="1" si="281"/>
        <v>996</v>
      </c>
      <c r="CK356" s="51">
        <f t="shared" ca="1" si="258"/>
        <v>0</v>
      </c>
      <c r="CL356" s="51">
        <f t="shared" ca="1" si="258"/>
        <v>0</v>
      </c>
      <c r="CM356" s="51">
        <f t="shared" ca="1" si="258"/>
        <v>0</v>
      </c>
      <c r="CN356" s="51">
        <f t="shared" ca="1" si="258"/>
        <v>0</v>
      </c>
      <c r="CO356" s="51">
        <f t="shared" ca="1" si="258"/>
        <v>0</v>
      </c>
      <c r="CP356" s="51">
        <f t="shared" ca="1" si="258"/>
        <v>0</v>
      </c>
      <c r="CQ356" s="51">
        <f t="shared" ca="1" si="259"/>
        <v>48</v>
      </c>
      <c r="CR356" s="51">
        <f t="shared" ca="1" si="259"/>
        <v>48</v>
      </c>
      <c r="CS356" s="51">
        <f t="shared" ca="1" si="259"/>
        <v>2046</v>
      </c>
      <c r="CT356" s="51">
        <f t="shared" ca="1" si="259"/>
        <v>2048</v>
      </c>
      <c r="CU356" s="51">
        <f t="shared" ca="1" si="259"/>
        <v>6048</v>
      </c>
      <c r="CV356" s="54">
        <f t="shared" ca="1" si="259"/>
        <v>2048</v>
      </c>
      <c r="CW356" s="25" t="s">
        <v>199</v>
      </c>
      <c r="CX356" s="55">
        <v>0</v>
      </c>
      <c r="CY356" s="55"/>
      <c r="CZ356" s="26">
        <v>0</v>
      </c>
      <c r="DA356" s="26">
        <v>0</v>
      </c>
      <c r="DB356" s="26">
        <v>0</v>
      </c>
      <c r="DC356" s="26">
        <v>0</v>
      </c>
      <c r="DD356" s="26">
        <v>0</v>
      </c>
      <c r="DE356" s="26">
        <v>0</v>
      </c>
      <c r="DF356" s="26">
        <v>0</v>
      </c>
      <c r="DG356" s="26">
        <v>0</v>
      </c>
      <c r="DH356" s="26">
        <v>0</v>
      </c>
      <c r="DI356" s="26">
        <v>0</v>
      </c>
      <c r="DJ356" s="26">
        <v>0</v>
      </c>
      <c r="DK356" s="26">
        <v>0</v>
      </c>
      <c r="DL356" s="27">
        <f t="shared" si="282"/>
        <v>46125.863761574103</v>
      </c>
      <c r="DM356" s="28">
        <f t="shared" ca="1" si="283"/>
        <v>1</v>
      </c>
      <c r="DN356" s="56">
        <f>_xlfn.XLOOKUP(B356,'[2]1. All Calls'!$R:$R,'[2]1. All Calls'!$A:$A,"",0)</f>
        <v>46050.863761574103</v>
      </c>
      <c r="DO356" s="57" t="str">
        <f ca="1">VLOOKUP(DM356,[1]Validation!$B$20:$C$25,2,0)</f>
        <v>Above 3 months</v>
      </c>
      <c r="DP356" s="58" t="str">
        <f>_xlfn.XLOOKUP(B356,'[1]Active AMCs- Dealer'!E:E,'[1]Active AMCs- Dealer'!L:L,"Not in AMC",0)</f>
        <v>Not in AMC</v>
      </c>
      <c r="DQ356" s="50" t="s">
        <v>238</v>
      </c>
      <c r="DR356" s="29" t="str">
        <f>_xlfn.XLOOKUP(B356,'[2]1. All Calls'!$R:$R,'[2]1. All Calls'!$F:$F,"",0)</f>
        <v>CC-01956398</v>
      </c>
      <c r="DS356" s="29" t="str">
        <f>_xlfn.XLOOKUP(B356,'[2]1. All Calls'!$R:$R,'[2]1. All Calls'!$AB:$AB,"",0)</f>
        <v>Sales call carried out for HMR update</v>
      </c>
      <c r="DT356" s="30">
        <f>_xlfn.XLOOKUP(DR356,'[2]1. All Calls'!$F:$F,'[2]1. All Calls'!$A:$A,"",0)</f>
        <v>46050.863761574103</v>
      </c>
      <c r="DU356" s="31">
        <f>_xlfn.XLOOKUP(DR356,'[2]1. All Calls'!$F:$F,'[2]1. All Calls'!$B:$B,"",0)</f>
        <v>1954</v>
      </c>
      <c r="DV356" s="31">
        <f>_xlfn.XLOOKUP(B356,[1]MDA_Assets!D:D,[1]MDA_Assets!N:N,"",0)</f>
        <v>0</v>
      </c>
      <c r="DW356" s="31">
        <f>_xlfn.XLOOKUP(B356,[1]MDA_Assets!D:D,[1]MDA_Assets!O:O,"",0)</f>
        <v>1954</v>
      </c>
      <c r="DX356" s="32" t="str">
        <f>_xlfn.XLOOKUP(B356,[1]MDA_Assets!D:D,[1]MDA_Assets!Q:Q,"",0)</f>
        <v>XD</v>
      </c>
      <c r="DY356" s="33">
        <f>_xlfn.XLOOKUP(B356,[1]MDA_Assets!D:D,[1]MDA_Assets!R:R,"",0)</f>
        <v>45208</v>
      </c>
      <c r="DZ356" s="33">
        <f>_xlfn.XLOOKUP(B356,[1]MDA_Assets!D:D,[1]MDA_Assets!S:S,"",0)</f>
        <v>45180</v>
      </c>
      <c r="EA356" s="33">
        <f>_xlfn.XLOOKUP(B356,[1]MDA_Assets!D:D,[1]MDA_Assets!T:T,"",0)</f>
        <v>45180</v>
      </c>
      <c r="EB356" s="33">
        <f>_xlfn.XLOOKUP(B356,[1]MDA_Assets!D:D,[1]MDA_Assets!U:U,"",0)</f>
        <v>45180</v>
      </c>
      <c r="EC356" s="33">
        <f>_xlfn.XLOOKUP(B356,[1]MDA_Assets!D:D,[1]MDA_Assets!V:V,"",0)</f>
        <v>45180</v>
      </c>
      <c r="ED356" s="33">
        <f>_xlfn.XLOOKUP(B356,[1]MDA_Assets!D:D,[1]MDA_Assets!W:W,"",0)</f>
        <v>45180</v>
      </c>
      <c r="EE356" s="32" t="str">
        <f>_xlfn.XLOOKUP(B356,[1]MDA_Assets!D:D,[1]MDA_Assets!X:X,"",0)</f>
        <v>Yes</v>
      </c>
      <c r="EF356" s="33">
        <f>_xlfn.XLOOKUP(B356,[1]MDA_Assets!D:D,[1]MDA_Assets!Y:Y,"",0)</f>
        <v>0</v>
      </c>
      <c r="EG356" s="33">
        <f>_xlfn.XLOOKUP(B356,[1]MDA_Assets!D:D,[1]MDA_Assets!Z:Z,"",0)</f>
        <v>0</v>
      </c>
      <c r="EH356" s="33">
        <f>_xlfn.XLOOKUP(B356,[1]MDA_Assets!D:D,[1]MDA_Assets!AA:AA,"",0)</f>
        <v>0</v>
      </c>
      <c r="EI356" s="34">
        <f>_xlfn.XLOOKUP(B356,[1]MDA_Assets!D:D,[1]MDA_Assets!P:P,"",0)</f>
        <v>0</v>
      </c>
      <c r="EJ356" s="35" t="str">
        <f>_xlfn.XLOOKUP(B356,[1]MDA_Assets!D:D,[1]MDA_Assets!AB:AB,"",0)</f>
        <v>48</v>
      </c>
      <c r="EK356" s="35" t="str">
        <f>_xlfn.XLOOKUP(B356,[1]MDA_Assets!D:D,[1]MDA_Assets!AC:AC,"",0)</f>
        <v>48</v>
      </c>
      <c r="EL356" s="35" t="str">
        <f>_xlfn.XLOOKUP(B356,[1]MDA_Assets!D:D,[1]MDA_Assets!AD:AD,"",0)</f>
        <v>2046</v>
      </c>
      <c r="EM356" s="35" t="str">
        <f>_xlfn.XLOOKUP(B356,[1]MDA_Assets!D:D,[1]MDA_Assets!AE:AE,"",0)</f>
        <v>2048</v>
      </c>
      <c r="EN356" s="35" t="str">
        <f>_xlfn.XLOOKUP(B356,[1]MDA_Assets!D:D,[1]MDA_Assets!AF:AF,"",0)</f>
        <v>6048</v>
      </c>
      <c r="EO356" s="35" t="str">
        <f>_xlfn.XLOOKUP(B356,[1]MDA_Assets!D:D,[1]MDA_Assets!AG:AG,"",0)</f>
        <v>2048</v>
      </c>
      <c r="EP356" s="36" t="str">
        <f t="shared" si="296"/>
        <v/>
      </c>
      <c r="EQ356" s="36" t="str">
        <f t="shared" si="296"/>
        <v/>
      </c>
      <c r="ER356" s="36" t="str">
        <f t="shared" si="284"/>
        <v/>
      </c>
      <c r="ES356" s="36" t="str">
        <f t="shared" si="285"/>
        <v/>
      </c>
      <c r="ET356" s="36" t="str">
        <f t="shared" si="286"/>
        <v/>
      </c>
      <c r="EU356" s="36" t="str">
        <f t="shared" si="287"/>
        <v/>
      </c>
      <c r="EV356" s="36" t="str">
        <f t="shared" si="288"/>
        <v/>
      </c>
      <c r="EW356" s="36" t="str">
        <f t="shared" si="260"/>
        <v/>
      </c>
      <c r="EX356" s="36" t="str">
        <f t="shared" si="261"/>
        <v/>
      </c>
      <c r="EY356" s="36" t="str">
        <f t="shared" si="253"/>
        <v/>
      </c>
      <c r="EZ356" s="36" t="str">
        <f t="shared" si="253"/>
        <v/>
      </c>
      <c r="FA356" s="36" t="str">
        <f t="shared" si="253"/>
        <v/>
      </c>
      <c r="FB356" s="36" t="str">
        <f t="shared" si="253"/>
        <v/>
      </c>
      <c r="FC356" s="36" t="str">
        <f t="shared" si="253"/>
        <v/>
      </c>
      <c r="FD356" s="36" t="str">
        <f t="shared" si="253"/>
        <v/>
      </c>
      <c r="FE356" s="36" t="str">
        <f t="shared" si="252"/>
        <v/>
      </c>
      <c r="FF356" s="36" t="str">
        <f t="shared" si="252"/>
        <v/>
      </c>
      <c r="FG356" s="36" t="str">
        <f t="shared" si="252"/>
        <v/>
      </c>
      <c r="FH356" s="37" t="str" cm="1">
        <f t="array" ref="FH356">_xlfn.IFS(EY356="", "No Data", EY356&lt;0, "Negative/Future", EY356=0, "Zero Days", EY356&lt;=3, "&lt; 3 Months", EY356&lt;=6, "3 to 6 Months", EY356&lt;=9, "6 to 9 Months", EY356&lt;=12, "9 to 12 Months", EY356&lt;=15, "12 to 15 Months", EY356&lt;=18, "15 to 18 Months", EY356&lt;=24, "18 to 24 Months", EY356&gt;24, "&gt; 24 Months")</f>
        <v>No Data</v>
      </c>
      <c r="FI356" s="37" t="str" cm="1">
        <f t="array" ref="FI356">_xlfn.IFS(EZ356="", "No Data", EZ356&lt;0, "Negative/Future", EZ356=0, "Zero Days", EZ356&lt;=3, "&lt; 3 Months", EZ356&lt;=6, "3 to 6 Months", EZ356&lt;=9, "6 to 9 Months", EZ356&lt;=12, "9 to 12 Months", EZ356&lt;=15, "12 to 15 Months", EZ356&lt;=18, "15 to 18 Months", EZ356&lt;=24, "18 to 24 Months", EZ356&gt;24, "&gt; 24 Months")</f>
        <v>No Data</v>
      </c>
      <c r="FJ356" s="37" t="str" cm="1">
        <f t="array" ref="FJ356">_xlfn.IFS(FA356="", "No Data", FA356&lt;0, "Negative/Future", FA356=0, "Zero Days", FA356&lt;=3, "&lt; 3 Months", FA356&lt;=6, "3 to 6 Months", FA356&lt;=9, "6 to 9 Months", FA356&lt;=12, "9 to 12 Months", FA356&lt;=15, "12 to 15 Months", FA356&lt;=18, "15 to 18 Months", FA356&lt;=24, "18 to 24 Months", FA356&gt;24, "&gt; 24 Months")</f>
        <v>No Data</v>
      </c>
      <c r="FK356" s="37" t="str" cm="1">
        <f t="array" ref="FK356">_xlfn.IFS(FB356="", "No Data", FB356&lt;0, "Negative/Future", FB356=0, "Zero Days", FB356&lt;=3, "&lt; 3 Months", FB356&lt;=6, "3 to 6 Months", FB356&lt;=9, "6 to 9 Months", FB356&lt;=12, "9 to 12 Months", FB356&lt;=15, "12 to 15 Months", FB356&lt;=18, "15 to 18 Months", FB356&lt;=24, "18 to 24 Months", FB356&gt;24, "&gt; 24 Months")</f>
        <v>No Data</v>
      </c>
      <c r="FL356" s="37" t="str" cm="1">
        <f t="array" ref="FL356">_xlfn.IFS(FC356="", "No Data", FC356&lt;0, "Negative/Future", FC356=0, "Zero Days", FC356&lt;=3, "&lt; 3 Months", FC356&lt;=6, "3 to 6 Months", FC356&lt;=9, "6 to 9 Months", FC356&lt;=12, "9 to 12 Months", FC356&lt;=15, "12 to 15 Months", FC356&lt;=18, "15 to 18 Months", FC356&lt;=24, "18 to 24 Months", FC356&gt;24, "&gt; 24 Months")</f>
        <v>No Data</v>
      </c>
      <c r="FM356" s="37" t="str" cm="1">
        <f t="array" ref="FM356">_xlfn.IFS(FD356="", "No Data", FD356&lt;0, "Negative/Future", FD356=0, "Zero Days", FD356&lt;=3, "&lt; 3 Months", FD356&lt;=6, "3 to 6 Months", FD356&lt;=9, "6 to 9 Months", FD356&lt;=12, "9 to 12 Months", FD356&lt;=15, "12 to 15 Months", FD356&lt;=18, "15 to 18 Months", FD356&lt;=24, "18 to 24 Months", FD356&gt;24, "&gt; 24 Months")</f>
        <v>No Data</v>
      </c>
      <c r="FN356" s="37" t="str" cm="1">
        <f t="array" ref="FN356">_xlfn.IFS(FE356="", "No Data", FE356&lt;0, "Negative/Future", FE356=0, "Zero Days", FE356&lt;=3, "&lt; 3 Months", FE356&lt;=6, "3 to 6 Months", FE356&lt;=9, "6 to 9 Months", FE356&lt;=12, "9 to 12 Months", FE356&lt;=15, "12 to 15 Months", FE356&lt;=18, "15 to 18 Months", FE356&lt;=24, "18 to 24 Months", FE356&gt;24, "&gt; 24 Months")</f>
        <v>No Data</v>
      </c>
      <c r="FO356" s="37" t="str" cm="1">
        <f t="array" ref="FO356">_xlfn.IFS(FG356="", "No Data", FG356&lt;0, "Negative/Future", FG356=0, "Zero Days", FG356&lt;=3, "&lt; 3 Months", FG356&lt;=6, "3 to 6 Months", FG356&lt;=9, "6 to 9 Months", FG356&lt;=12, "9 to 12 Months", FG356&lt;=15, "12 to 15 Months", FG356&lt;=18, "15 to 18 Months", FG356&lt;=24, "18 to 24 Months", FG356&gt;24, "&gt; 24 Months")</f>
        <v>No Data</v>
      </c>
      <c r="FP356" s="37" t="str" cm="1">
        <f t="array" ref="FP356">_xlfn.IFS(FF356="", "No Data", FF356&lt;0, "Negative/Future", FF356=0, "Zero Days", FF356&lt;=3, "&lt; 3 Months", FF356&lt;=6, "3 to 6 Months", FF356&lt;=9, "6 to 9 Months", FF356&lt;=12, "9 to 12 Months", FF356&lt;=15, "12 to 15 Months", FF356&lt;=18, "15 to 18 Months", FF356&lt;=24, "18 to 24 Months", FF356&gt;24, "&gt; 24 Months")</f>
        <v>No Data</v>
      </c>
      <c r="FQ356" s="29" t="s">
        <v>736</v>
      </c>
      <c r="FR356" s="29">
        <v>7004263425</v>
      </c>
      <c r="FS356" s="38" t="str">
        <f>VLOOKUP(_xlfn.XLOOKUP(B356,[1]MDA_Assets!D:D,[1]MDA_Assets!I:I,"",0),[1]Validation!$B$1:$C$8,2,0)</f>
        <v>B</v>
      </c>
      <c r="FT356" s="38" t="s">
        <v>202</v>
      </c>
      <c r="FU356" s="31" t="str">
        <f>_xlfn.XLOOKUP(B356,[1]MDA_Assets!D:D,[1]MDA_Assets!X:X,"",0)</f>
        <v>Yes</v>
      </c>
      <c r="FV356" s="39">
        <v>0</v>
      </c>
      <c r="FW356" s="39">
        <v>0</v>
      </c>
      <c r="FX356" s="39">
        <v>0</v>
      </c>
      <c r="FY356" s="39">
        <v>9</v>
      </c>
      <c r="FZ356" s="40" t="str">
        <f t="shared" si="293"/>
        <v/>
      </c>
      <c r="GA356" s="40" t="str">
        <f t="shared" si="293"/>
        <v/>
      </c>
      <c r="GB356" s="40" t="str">
        <f t="shared" si="262"/>
        <v/>
      </c>
      <c r="GC356" s="40" t="str">
        <f t="shared" si="263"/>
        <v/>
      </c>
      <c r="GD356" s="40" t="str">
        <f t="shared" si="264"/>
        <v/>
      </c>
      <c r="GE356" s="40" t="str">
        <f t="shared" si="265"/>
        <v/>
      </c>
      <c r="GF356" s="40" t="str">
        <f t="shared" si="297"/>
        <v/>
      </c>
      <c r="GG356" s="40" t="str">
        <f t="shared" si="297"/>
        <v/>
      </c>
      <c r="GH356" s="40" t="str">
        <f t="shared" si="297"/>
        <v/>
      </c>
      <c r="GI356" s="39">
        <f t="shared" si="289"/>
        <v>0</v>
      </c>
      <c r="GJ356" s="39">
        <f t="shared" si="290"/>
        <v>0</v>
      </c>
      <c r="GK356" s="39">
        <f t="shared" si="291"/>
        <v>0</v>
      </c>
      <c r="GL356" s="39">
        <f t="shared" si="292"/>
        <v>0</v>
      </c>
    </row>
    <row r="357" spans="1:194" x14ac:dyDescent="0.25">
      <c r="A357" s="19">
        <v>392</v>
      </c>
      <c r="B357" s="43" t="s">
        <v>1668</v>
      </c>
      <c r="C357" s="43" t="s">
        <v>254</v>
      </c>
      <c r="D357" s="43" t="s">
        <v>241</v>
      </c>
      <c r="E357" s="43" t="s">
        <v>346</v>
      </c>
      <c r="F357" s="43" t="s">
        <v>3111</v>
      </c>
      <c r="G357" s="43" t="s">
        <v>190</v>
      </c>
      <c r="H357" s="43" t="s">
        <v>216</v>
      </c>
      <c r="I357" s="43" t="s">
        <v>192</v>
      </c>
      <c r="J357" s="44">
        <f t="shared" si="266"/>
        <v>45378.458333333336</v>
      </c>
      <c r="K357" s="44">
        <v>45014.458333333336</v>
      </c>
      <c r="L357" s="44">
        <v>44959</v>
      </c>
      <c r="M357" s="43" t="s">
        <v>2510</v>
      </c>
      <c r="N357" s="43" t="s">
        <v>193</v>
      </c>
      <c r="O357" s="44">
        <v>46050.638831018521</v>
      </c>
      <c r="P357" s="43">
        <v>3800</v>
      </c>
      <c r="Q357" s="43"/>
      <c r="R357" s="43"/>
      <c r="S357" s="43" t="s">
        <v>206</v>
      </c>
      <c r="T357" s="44">
        <v>45244.770833333336</v>
      </c>
      <c r="U357" s="44">
        <v>45244.770833333336</v>
      </c>
      <c r="V357" s="44">
        <v>45244.770833333336</v>
      </c>
      <c r="W357" s="44">
        <v>45244.770833333336</v>
      </c>
      <c r="X357" s="44">
        <v>45244.770833333336</v>
      </c>
      <c r="Y357" s="44">
        <v>45244.770833333336</v>
      </c>
      <c r="Z357" s="43" t="s">
        <v>199</v>
      </c>
      <c r="AA357" s="43"/>
      <c r="AB357" s="43"/>
      <c r="AC357" s="43"/>
      <c r="AD357" s="43"/>
      <c r="AE357" s="43">
        <v>0</v>
      </c>
      <c r="AF357" s="43" t="s">
        <v>1669</v>
      </c>
      <c r="AG357" s="43" t="s">
        <v>1669</v>
      </c>
      <c r="AH357" s="43" t="s">
        <v>1005</v>
      </c>
      <c r="AI357" s="43" t="s">
        <v>1005</v>
      </c>
      <c r="AJ357" s="43" t="s">
        <v>1670</v>
      </c>
      <c r="AK357" s="43" t="s">
        <v>1005</v>
      </c>
      <c r="AL357" s="48"/>
      <c r="AM357" s="48"/>
      <c r="AN357" s="48"/>
      <c r="AO357" s="48"/>
      <c r="AP357" s="48"/>
      <c r="AQ357" s="48"/>
      <c r="AR357" s="48"/>
      <c r="AS357" s="48"/>
      <c r="AT357" s="48"/>
      <c r="AU357" s="43">
        <v>0</v>
      </c>
      <c r="AV357" s="43">
        <v>0</v>
      </c>
      <c r="AW357" s="43">
        <v>0</v>
      </c>
      <c r="AX357" s="51" t="s">
        <v>211</v>
      </c>
      <c r="AY357" s="51" t="s">
        <v>211</v>
      </c>
      <c r="AZ357" s="51" t="s">
        <v>198</v>
      </c>
      <c r="BA357" s="20" t="str">
        <f t="shared" ca="1" si="257"/>
        <v/>
      </c>
      <c r="BB357" s="20" t="str">
        <f t="shared" ca="1" si="257"/>
        <v/>
      </c>
      <c r="BC357" s="20" t="str">
        <f t="shared" ca="1" si="257"/>
        <v/>
      </c>
      <c r="BD357" s="20" t="str">
        <f t="shared" ca="1" si="254"/>
        <v/>
      </c>
      <c r="BE357" s="20" t="str">
        <f t="shared" ca="1" si="254"/>
        <v/>
      </c>
      <c r="BF357" s="20" t="str">
        <f t="shared" ca="1" si="254"/>
        <v/>
      </c>
      <c r="BG357" s="21" t="str">
        <f t="shared" ca="1" si="254"/>
        <v/>
      </c>
      <c r="BH357" s="21" t="str">
        <f t="shared" ca="1" si="254"/>
        <v/>
      </c>
      <c r="BI357" s="21" t="str">
        <f t="shared" ca="1" si="254"/>
        <v/>
      </c>
      <c r="BJ357" s="22">
        <f t="shared" ca="1" si="267"/>
        <v>0</v>
      </c>
      <c r="BK357" s="21">
        <f t="shared" si="268"/>
        <v>0</v>
      </c>
      <c r="BL357" s="22">
        <f t="shared" ca="1" si="269"/>
        <v>3800</v>
      </c>
      <c r="BM357" s="22">
        <f t="shared" ca="1" si="270"/>
        <v>0</v>
      </c>
      <c r="BN357" s="23">
        <f t="shared" ca="1" si="271"/>
        <v>3800</v>
      </c>
      <c r="BO357" s="24">
        <f t="shared" ca="1" si="272"/>
        <v>0</v>
      </c>
      <c r="BP357" s="51" t="str">
        <f>_xlfn.XLOOKUP(E357,[1]Validation!E:E,[1]Validation!F:F,"")</f>
        <v>EN11</v>
      </c>
      <c r="BQ357" s="51" t="str">
        <f>_xlfn.XLOOKUP(BP357,[1]Validation!F:F,[1]Validation!G:G,"")</f>
        <v>EN11 to EN22</v>
      </c>
      <c r="BR357" s="52" t="str">
        <f>VLOOKUP(G357,[1]Validation!$B$1:$C$9,2,0)</f>
        <v>B</v>
      </c>
      <c r="BS357" s="51">
        <f t="shared" ca="1" si="273"/>
        <v>38</v>
      </c>
      <c r="BT357" s="53">
        <f>_xlfn.XLOOKUP(B357,'[2]1. All Calls'!$R:$R,'[2]1. All Calls'!$A:$A,"",0)</f>
        <v>46050.867384259298</v>
      </c>
      <c r="BU357" s="51" t="str">
        <f>_xlfn.XLOOKUP(B357,'[2]1. All Calls'!$R:$R,'[2]1. All Calls'!$F:$F,"",0)</f>
        <v>CC-01956399</v>
      </c>
      <c r="BV357" s="51" t="str">
        <f>_xlfn.XLOOKUP(B357,'[2]1. All Calls'!$R:$R,'[2]1. All Calls'!$J:$J,"",0)</f>
        <v>Sales Call</v>
      </c>
      <c r="BW357" s="53" t="str">
        <f>_xlfn.XLOOKUP(B357,'[2]Sch Calls'!$R:$R,'[2]Sch Calls'!$A:$A,"",0)</f>
        <v/>
      </c>
      <c r="BX357" s="51" t="str">
        <f>_xlfn.XLOOKUP(B357,'[2]Sch Calls'!$R:$R,'[2]Sch Calls'!$B:$B,"",0)</f>
        <v/>
      </c>
      <c r="BY357" s="51" t="str">
        <f t="shared" si="294"/>
        <v>13-May-24</v>
      </c>
      <c r="BZ357" s="51" t="str">
        <f t="shared" si="294"/>
        <v>13-May-24</v>
      </c>
      <c r="CA357" s="51" t="str">
        <f t="shared" si="274"/>
        <v>16-Aug-24</v>
      </c>
      <c r="CB357" s="51" t="str">
        <f t="shared" si="275"/>
        <v>14-May-25</v>
      </c>
      <c r="CC357" s="51" t="str">
        <f t="shared" si="276"/>
        <v>14-Nov-25</v>
      </c>
      <c r="CD357" s="51" t="str">
        <f t="shared" si="277"/>
        <v>14-Nov-24</v>
      </c>
      <c r="CE357" s="51">
        <f t="shared" ca="1" si="295"/>
        <v>931</v>
      </c>
      <c r="CF357" s="51">
        <f t="shared" ca="1" si="295"/>
        <v>931</v>
      </c>
      <c r="CG357" s="51">
        <f t="shared" ca="1" si="278"/>
        <v>931</v>
      </c>
      <c r="CH357" s="51">
        <f t="shared" ca="1" si="279"/>
        <v>931</v>
      </c>
      <c r="CI357" s="51">
        <f t="shared" ca="1" si="280"/>
        <v>931</v>
      </c>
      <c r="CJ357" s="51">
        <f t="shared" ca="1" si="281"/>
        <v>931</v>
      </c>
      <c r="CK357" s="51">
        <f t="shared" ca="1" si="258"/>
        <v>0</v>
      </c>
      <c r="CL357" s="51">
        <f t="shared" ca="1" si="258"/>
        <v>0</v>
      </c>
      <c r="CM357" s="51">
        <f t="shared" ca="1" si="258"/>
        <v>0</v>
      </c>
      <c r="CN357" s="51">
        <f t="shared" ca="1" si="258"/>
        <v>0</v>
      </c>
      <c r="CO357" s="51">
        <f t="shared" ca="1" si="258"/>
        <v>0</v>
      </c>
      <c r="CP357" s="51">
        <f t="shared" ca="1" si="258"/>
        <v>0</v>
      </c>
      <c r="CQ357" s="51">
        <f t="shared" ca="1" si="259"/>
        <v>217</v>
      </c>
      <c r="CR357" s="51">
        <f t="shared" ca="1" si="259"/>
        <v>217</v>
      </c>
      <c r="CS357" s="51">
        <f t="shared" ca="1" si="259"/>
        <v>2217</v>
      </c>
      <c r="CT357" s="51">
        <f t="shared" ca="1" si="259"/>
        <v>2217</v>
      </c>
      <c r="CU357" s="51">
        <f t="shared" ca="1" si="259"/>
        <v>4217</v>
      </c>
      <c r="CV357" s="54">
        <f t="shared" ca="1" si="259"/>
        <v>2217</v>
      </c>
      <c r="CW357" s="25" t="s">
        <v>212</v>
      </c>
      <c r="CX357" s="55">
        <v>0</v>
      </c>
      <c r="CY357" s="55"/>
      <c r="CZ357" s="26">
        <v>0</v>
      </c>
      <c r="DA357" s="26">
        <v>0</v>
      </c>
      <c r="DB357" s="26">
        <v>0</v>
      </c>
      <c r="DC357" s="26">
        <v>0</v>
      </c>
      <c r="DD357" s="26">
        <v>0</v>
      </c>
      <c r="DE357" s="26">
        <v>0</v>
      </c>
      <c r="DF357" s="26">
        <v>0</v>
      </c>
      <c r="DG357" s="26">
        <v>0</v>
      </c>
      <c r="DH357" s="26">
        <v>0</v>
      </c>
      <c r="DI357" s="26">
        <v>0</v>
      </c>
      <c r="DJ357" s="26">
        <v>0</v>
      </c>
      <c r="DK357" s="26">
        <v>0</v>
      </c>
      <c r="DL357" s="27">
        <f t="shared" si="282"/>
        <v>46125.867384259298</v>
      </c>
      <c r="DM357" s="28">
        <f t="shared" ca="1" si="283"/>
        <v>1</v>
      </c>
      <c r="DN357" s="56">
        <f>_xlfn.XLOOKUP(B357,'[2]1. All Calls'!$R:$R,'[2]1. All Calls'!$A:$A,"",0)</f>
        <v>46050.867384259298</v>
      </c>
      <c r="DO357" s="57" t="str">
        <f ca="1">VLOOKUP(DM357,[1]Validation!$B$20:$C$25,2,0)</f>
        <v>Above 3 months</v>
      </c>
      <c r="DP357" s="58" t="str">
        <f>_xlfn.XLOOKUP(B357,'[1]Active AMCs- Dealer'!E:E,'[1]Active AMCs- Dealer'!L:L,"Not in AMC",0)</f>
        <v>Not in AMC</v>
      </c>
      <c r="DQ357" s="50" t="s">
        <v>238</v>
      </c>
      <c r="DR357" s="29" t="str">
        <f>_xlfn.XLOOKUP(B357,'[2]1. All Calls'!$R:$R,'[2]1. All Calls'!$F:$F,"",0)</f>
        <v>CC-01956399</v>
      </c>
      <c r="DS357" s="29" t="str">
        <f>_xlfn.XLOOKUP(B357,'[2]1. All Calls'!$R:$R,'[2]1. All Calls'!$AB:$AB,"",0)</f>
        <v>Sales call carried out for HMR update</v>
      </c>
      <c r="DT357" s="30">
        <f>_xlfn.XLOOKUP(DR357,'[2]1. All Calls'!$F:$F,'[2]1. All Calls'!$A:$A,"",0)</f>
        <v>46050.867384259298</v>
      </c>
      <c r="DU357" s="31">
        <f>_xlfn.XLOOKUP(DR357,'[2]1. All Calls'!$F:$F,'[2]1. All Calls'!$B:$B,"",0)</f>
        <v>3800</v>
      </c>
      <c r="DV357" s="31">
        <f>_xlfn.XLOOKUP(B357,[1]MDA_Assets!D:D,[1]MDA_Assets!N:N,"",0)</f>
        <v>0</v>
      </c>
      <c r="DW357" s="31">
        <f>_xlfn.XLOOKUP(B357,[1]MDA_Assets!D:D,[1]MDA_Assets!O:O,"",0)</f>
        <v>0</v>
      </c>
      <c r="DX357" s="32" t="str">
        <f>_xlfn.XLOOKUP(B357,[1]MDA_Assets!D:D,[1]MDA_Assets!Q:Q,"",0)</f>
        <v>XD</v>
      </c>
      <c r="DY357" s="33">
        <f>_xlfn.XLOOKUP(B357,[1]MDA_Assets!D:D,[1]MDA_Assets!R:R,"",0)</f>
        <v>45245</v>
      </c>
      <c r="DZ357" s="33">
        <f>_xlfn.XLOOKUP(B357,[1]MDA_Assets!D:D,[1]MDA_Assets!S:S,"",0)</f>
        <v>45245</v>
      </c>
      <c r="EA357" s="33">
        <f>_xlfn.XLOOKUP(B357,[1]MDA_Assets!D:D,[1]MDA_Assets!T:T,"",0)</f>
        <v>45245</v>
      </c>
      <c r="EB357" s="33">
        <f>_xlfn.XLOOKUP(B357,[1]MDA_Assets!D:D,[1]MDA_Assets!U:U,"",0)</f>
        <v>45245</v>
      </c>
      <c r="EC357" s="33">
        <f>_xlfn.XLOOKUP(B357,[1]MDA_Assets!D:D,[1]MDA_Assets!V:V,"",0)</f>
        <v>45245</v>
      </c>
      <c r="ED357" s="33">
        <f>_xlfn.XLOOKUP(B357,[1]MDA_Assets!D:D,[1]MDA_Assets!W:W,"",0)</f>
        <v>45245</v>
      </c>
      <c r="EE357" s="32" t="str">
        <f>_xlfn.XLOOKUP(B357,[1]MDA_Assets!D:D,[1]MDA_Assets!X:X,"",0)</f>
        <v>Yes</v>
      </c>
      <c r="EF357" s="33">
        <f>_xlfn.XLOOKUP(B357,[1]MDA_Assets!D:D,[1]MDA_Assets!Y:Y,"",0)</f>
        <v>0</v>
      </c>
      <c r="EG357" s="33">
        <f>_xlfn.XLOOKUP(B357,[1]MDA_Assets!D:D,[1]MDA_Assets!Z:Z,"",0)</f>
        <v>0</v>
      </c>
      <c r="EH357" s="33">
        <f>_xlfn.XLOOKUP(B357,[1]MDA_Assets!D:D,[1]MDA_Assets!AA:AA,"",0)</f>
        <v>0</v>
      </c>
      <c r="EI357" s="34">
        <f>_xlfn.XLOOKUP(B357,[1]MDA_Assets!D:D,[1]MDA_Assets!P:P,"",0)</f>
        <v>0</v>
      </c>
      <c r="EJ357" s="35" t="str">
        <f>_xlfn.XLOOKUP(B357,[1]MDA_Assets!D:D,[1]MDA_Assets!AB:AB,"",0)</f>
        <v>217</v>
      </c>
      <c r="EK357" s="35" t="str">
        <f>_xlfn.XLOOKUP(B357,[1]MDA_Assets!D:D,[1]MDA_Assets!AC:AC,"",0)</f>
        <v>217</v>
      </c>
      <c r="EL357" s="35" t="str">
        <f>_xlfn.XLOOKUP(B357,[1]MDA_Assets!D:D,[1]MDA_Assets!AD:AD,"",0)</f>
        <v>2217</v>
      </c>
      <c r="EM357" s="35" t="str">
        <f>_xlfn.XLOOKUP(B357,[1]MDA_Assets!D:D,[1]MDA_Assets!AE:AE,"",0)</f>
        <v>2217</v>
      </c>
      <c r="EN357" s="35" t="str">
        <f>_xlfn.XLOOKUP(B357,[1]MDA_Assets!D:D,[1]MDA_Assets!AF:AF,"",0)</f>
        <v>4217</v>
      </c>
      <c r="EO357" s="35" t="str">
        <f>_xlfn.XLOOKUP(B357,[1]MDA_Assets!D:D,[1]MDA_Assets!AG:AG,"",0)</f>
        <v>2217</v>
      </c>
      <c r="EP357" s="36" t="str">
        <f t="shared" si="296"/>
        <v/>
      </c>
      <c r="EQ357" s="36" t="str">
        <f t="shared" si="296"/>
        <v/>
      </c>
      <c r="ER357" s="36" t="str">
        <f t="shared" si="284"/>
        <v/>
      </c>
      <c r="ES357" s="36" t="str">
        <f t="shared" si="285"/>
        <v/>
      </c>
      <c r="ET357" s="36" t="str">
        <f t="shared" si="286"/>
        <v/>
      </c>
      <c r="EU357" s="36" t="str">
        <f t="shared" si="287"/>
        <v/>
      </c>
      <c r="EV357" s="36" t="str">
        <f t="shared" si="288"/>
        <v/>
      </c>
      <c r="EW357" s="36" t="str">
        <f t="shared" si="260"/>
        <v/>
      </c>
      <c r="EX357" s="36" t="str">
        <f t="shared" si="261"/>
        <v/>
      </c>
      <c r="EY357" s="36" t="str">
        <f t="shared" si="253"/>
        <v/>
      </c>
      <c r="EZ357" s="36" t="str">
        <f t="shared" si="253"/>
        <v/>
      </c>
      <c r="FA357" s="36" t="str">
        <f t="shared" si="253"/>
        <v/>
      </c>
      <c r="FB357" s="36" t="str">
        <f t="shared" si="253"/>
        <v/>
      </c>
      <c r="FC357" s="36" t="str">
        <f t="shared" si="253"/>
        <v/>
      </c>
      <c r="FD357" s="36" t="str">
        <f t="shared" si="253"/>
        <v/>
      </c>
      <c r="FE357" s="36" t="str">
        <f t="shared" si="252"/>
        <v/>
      </c>
      <c r="FF357" s="36" t="str">
        <f t="shared" si="252"/>
        <v/>
      </c>
      <c r="FG357" s="36" t="str">
        <f t="shared" si="252"/>
        <v/>
      </c>
      <c r="FH357" s="37" t="str" cm="1">
        <f t="array" ref="FH357">_xlfn.IFS(EY357="", "No Data", EY357&lt;0, "Negative/Future", EY357=0, "Zero Days", EY357&lt;=3, "&lt; 3 Months", EY357&lt;=6, "3 to 6 Months", EY357&lt;=9, "6 to 9 Months", EY357&lt;=12, "9 to 12 Months", EY357&lt;=15, "12 to 15 Months", EY357&lt;=18, "15 to 18 Months", EY357&lt;=24, "18 to 24 Months", EY357&gt;24, "&gt; 24 Months")</f>
        <v>No Data</v>
      </c>
      <c r="FI357" s="37" t="str" cm="1">
        <f t="array" ref="FI357">_xlfn.IFS(EZ357="", "No Data", EZ357&lt;0, "Negative/Future", EZ357=0, "Zero Days", EZ357&lt;=3, "&lt; 3 Months", EZ357&lt;=6, "3 to 6 Months", EZ357&lt;=9, "6 to 9 Months", EZ357&lt;=12, "9 to 12 Months", EZ357&lt;=15, "12 to 15 Months", EZ357&lt;=18, "15 to 18 Months", EZ357&lt;=24, "18 to 24 Months", EZ357&gt;24, "&gt; 24 Months")</f>
        <v>No Data</v>
      </c>
      <c r="FJ357" s="37" t="str" cm="1">
        <f t="array" ref="FJ357">_xlfn.IFS(FA357="", "No Data", FA357&lt;0, "Negative/Future", FA357=0, "Zero Days", FA357&lt;=3, "&lt; 3 Months", FA357&lt;=6, "3 to 6 Months", FA357&lt;=9, "6 to 9 Months", FA357&lt;=12, "9 to 12 Months", FA357&lt;=15, "12 to 15 Months", FA357&lt;=18, "15 to 18 Months", FA357&lt;=24, "18 to 24 Months", FA357&gt;24, "&gt; 24 Months")</f>
        <v>No Data</v>
      </c>
      <c r="FK357" s="37" t="str" cm="1">
        <f t="array" ref="FK357">_xlfn.IFS(FB357="", "No Data", FB357&lt;0, "Negative/Future", FB357=0, "Zero Days", FB357&lt;=3, "&lt; 3 Months", FB357&lt;=6, "3 to 6 Months", FB357&lt;=9, "6 to 9 Months", FB357&lt;=12, "9 to 12 Months", FB357&lt;=15, "12 to 15 Months", FB357&lt;=18, "15 to 18 Months", FB357&lt;=24, "18 to 24 Months", FB357&gt;24, "&gt; 24 Months")</f>
        <v>No Data</v>
      </c>
      <c r="FL357" s="37" t="str" cm="1">
        <f t="array" ref="FL357">_xlfn.IFS(FC357="", "No Data", FC357&lt;0, "Negative/Future", FC357=0, "Zero Days", FC357&lt;=3, "&lt; 3 Months", FC357&lt;=6, "3 to 6 Months", FC357&lt;=9, "6 to 9 Months", FC357&lt;=12, "9 to 12 Months", FC357&lt;=15, "12 to 15 Months", FC357&lt;=18, "15 to 18 Months", FC357&lt;=24, "18 to 24 Months", FC357&gt;24, "&gt; 24 Months")</f>
        <v>No Data</v>
      </c>
      <c r="FM357" s="37" t="str" cm="1">
        <f t="array" ref="FM357">_xlfn.IFS(FD357="", "No Data", FD357&lt;0, "Negative/Future", FD357=0, "Zero Days", FD357&lt;=3, "&lt; 3 Months", FD357&lt;=6, "3 to 6 Months", FD357&lt;=9, "6 to 9 Months", FD357&lt;=12, "9 to 12 Months", FD357&lt;=15, "12 to 15 Months", FD357&lt;=18, "15 to 18 Months", FD357&lt;=24, "18 to 24 Months", FD357&gt;24, "&gt; 24 Months")</f>
        <v>No Data</v>
      </c>
      <c r="FN357" s="37" t="str" cm="1">
        <f t="array" ref="FN357">_xlfn.IFS(FE357="", "No Data", FE357&lt;0, "Negative/Future", FE357=0, "Zero Days", FE357&lt;=3, "&lt; 3 Months", FE357&lt;=6, "3 to 6 Months", FE357&lt;=9, "6 to 9 Months", FE357&lt;=12, "9 to 12 Months", FE357&lt;=15, "12 to 15 Months", FE357&lt;=18, "15 to 18 Months", FE357&lt;=24, "18 to 24 Months", FE357&gt;24, "&gt; 24 Months")</f>
        <v>No Data</v>
      </c>
      <c r="FO357" s="37" t="str" cm="1">
        <f t="array" ref="FO357">_xlfn.IFS(FG357="", "No Data", FG357&lt;0, "Negative/Future", FG357=0, "Zero Days", FG357&lt;=3, "&lt; 3 Months", FG357&lt;=6, "3 to 6 Months", FG357&lt;=9, "6 to 9 Months", FG357&lt;=12, "9 to 12 Months", FG357&lt;=15, "12 to 15 Months", FG357&lt;=18, "15 to 18 Months", FG357&lt;=24, "18 to 24 Months", FG357&gt;24, "&gt; 24 Months")</f>
        <v>No Data</v>
      </c>
      <c r="FP357" s="37" t="str" cm="1">
        <f t="array" ref="FP357">_xlfn.IFS(FF357="", "No Data", FF357&lt;0, "Negative/Future", FF357=0, "Zero Days", FF357&lt;=3, "&lt; 3 Months", FF357&lt;=6, "3 to 6 Months", FF357&lt;=9, "6 to 9 Months", FF357&lt;=12, "9 to 12 Months", FF357&lt;=15, "12 to 15 Months", FF357&lt;=18, "15 to 18 Months", FF357&lt;=24, "18 to 24 Months", FF357&gt;24, "&gt; 24 Months")</f>
        <v>No Data</v>
      </c>
      <c r="FQ357" s="29" t="s">
        <v>579</v>
      </c>
      <c r="FR357" s="29">
        <v>9431370655</v>
      </c>
      <c r="FS357" s="38" t="str">
        <f>VLOOKUP(_xlfn.XLOOKUP(B357,[1]MDA_Assets!D:D,[1]MDA_Assets!I:I,"",0),[1]Validation!$B$1:$C$8,2,0)</f>
        <v>B</v>
      </c>
      <c r="FT357" s="38" t="s">
        <v>202</v>
      </c>
      <c r="FU357" s="31" t="str">
        <f>_xlfn.XLOOKUP(B357,[1]MDA_Assets!D:D,[1]MDA_Assets!X:X,"",0)</f>
        <v>Yes</v>
      </c>
      <c r="FV357" s="39">
        <v>0</v>
      </c>
      <c r="FW357" s="39">
        <v>0</v>
      </c>
      <c r="FX357" s="39">
        <v>0</v>
      </c>
      <c r="FY357" s="39">
        <v>9</v>
      </c>
      <c r="FZ357" s="40" t="str">
        <f t="shared" si="293"/>
        <v/>
      </c>
      <c r="GA357" s="40" t="str">
        <f t="shared" si="293"/>
        <v/>
      </c>
      <c r="GB357" s="40" t="str">
        <f t="shared" si="262"/>
        <v/>
      </c>
      <c r="GC357" s="40" t="str">
        <f t="shared" si="263"/>
        <v/>
      </c>
      <c r="GD357" s="40" t="str">
        <f t="shared" si="264"/>
        <v/>
      </c>
      <c r="GE357" s="40" t="str">
        <f t="shared" si="265"/>
        <v/>
      </c>
      <c r="GF357" s="40" t="str">
        <f t="shared" si="297"/>
        <v/>
      </c>
      <c r="GG357" s="40" t="str">
        <f t="shared" si="297"/>
        <v/>
      </c>
      <c r="GH357" s="40" t="str">
        <f t="shared" si="297"/>
        <v/>
      </c>
      <c r="GI357" s="39">
        <f t="shared" si="289"/>
        <v>0</v>
      </c>
      <c r="GJ357" s="39">
        <f t="shared" si="290"/>
        <v>0</v>
      </c>
      <c r="GK357" s="39">
        <f t="shared" si="291"/>
        <v>0</v>
      </c>
      <c r="GL357" s="39">
        <f t="shared" si="292"/>
        <v>0</v>
      </c>
    </row>
    <row r="358" spans="1:194" x14ac:dyDescent="0.25">
      <c r="A358" s="19">
        <v>393</v>
      </c>
      <c r="B358" s="43" t="s">
        <v>1671</v>
      </c>
      <c r="C358" s="43" t="s">
        <v>186</v>
      </c>
      <c r="D358" s="43" t="s">
        <v>187</v>
      </c>
      <c r="E358" s="43" t="s">
        <v>487</v>
      </c>
      <c r="F358" s="43" t="s">
        <v>874</v>
      </c>
      <c r="G358" s="43" t="s">
        <v>190</v>
      </c>
      <c r="H358" s="43" t="s">
        <v>291</v>
      </c>
      <c r="I358" s="43" t="s">
        <v>192</v>
      </c>
      <c r="J358" s="44">
        <f t="shared" si="266"/>
        <v>45541.625</v>
      </c>
      <c r="K358" s="44">
        <v>45177.625</v>
      </c>
      <c r="L358" s="44">
        <v>45145</v>
      </c>
      <c r="M358" s="43" t="s">
        <v>2511</v>
      </c>
      <c r="N358" s="43" t="s">
        <v>193</v>
      </c>
      <c r="O358" s="44">
        <v>46053.654374999998</v>
      </c>
      <c r="P358" s="43">
        <v>12484</v>
      </c>
      <c r="Q358" s="43">
        <v>8489</v>
      </c>
      <c r="R358" s="43">
        <v>3995</v>
      </c>
      <c r="S358" s="43" t="s">
        <v>194</v>
      </c>
      <c r="T358" s="44">
        <v>45795.770833333336</v>
      </c>
      <c r="U358" s="44">
        <v>45795.770833333336</v>
      </c>
      <c r="V358" s="44">
        <v>45795.770833333336</v>
      </c>
      <c r="W358" s="44">
        <v>45795.770833333336</v>
      </c>
      <c r="X358" s="44">
        <v>45795.770833333336</v>
      </c>
      <c r="Y358" s="44">
        <v>45795.770833333336</v>
      </c>
      <c r="Z358" s="43" t="s">
        <v>199</v>
      </c>
      <c r="AA358" s="43"/>
      <c r="AB358" s="43"/>
      <c r="AC358" s="43"/>
      <c r="AD358" s="43"/>
      <c r="AE358" s="43">
        <v>2</v>
      </c>
      <c r="AF358" s="43" t="s">
        <v>651</v>
      </c>
      <c r="AG358" s="43" t="s">
        <v>651</v>
      </c>
      <c r="AH358" s="43" t="s">
        <v>652</v>
      </c>
      <c r="AI358" s="43" t="s">
        <v>651</v>
      </c>
      <c r="AJ358" s="43" t="s">
        <v>2512</v>
      </c>
      <c r="AK358" s="43" t="s">
        <v>651</v>
      </c>
      <c r="AL358" s="45">
        <v>46160</v>
      </c>
      <c r="AM358" s="46">
        <v>45975</v>
      </c>
      <c r="AN358" s="47">
        <v>46525</v>
      </c>
      <c r="AO358" s="47">
        <v>46525</v>
      </c>
      <c r="AP358" s="47">
        <v>46525</v>
      </c>
      <c r="AQ358" s="45">
        <v>46160</v>
      </c>
      <c r="AR358" s="48"/>
      <c r="AS358" s="48"/>
      <c r="AT358" s="48"/>
      <c r="AU358" s="43">
        <v>1</v>
      </c>
      <c r="AV358" s="43">
        <v>1</v>
      </c>
      <c r="AW358" s="43">
        <v>0</v>
      </c>
      <c r="AX358" s="51" t="s">
        <v>875</v>
      </c>
      <c r="AY358" s="51" t="s">
        <v>221</v>
      </c>
      <c r="AZ358" s="51" t="s">
        <v>198</v>
      </c>
      <c r="BA358" s="20">
        <f t="shared" ca="1" si="257"/>
        <v>1</v>
      </c>
      <c r="BB358" s="20">
        <f t="shared" ca="1" si="257"/>
        <v>1</v>
      </c>
      <c r="BC358" s="20">
        <f t="shared" ca="1" si="257"/>
        <v>0</v>
      </c>
      <c r="BD358" s="20">
        <f t="shared" ca="1" si="254"/>
        <v>0</v>
      </c>
      <c r="BE358" s="20">
        <f t="shared" ca="1" si="254"/>
        <v>0</v>
      </c>
      <c r="BF358" s="20">
        <f t="shared" ca="1" si="254"/>
        <v>1</v>
      </c>
      <c r="BG358" s="21" t="str">
        <f t="shared" ca="1" si="254"/>
        <v/>
      </c>
      <c r="BH358" s="21" t="str">
        <f t="shared" ca="1" si="254"/>
        <v/>
      </c>
      <c r="BI358" s="21" t="str">
        <f t="shared" ca="1" si="254"/>
        <v/>
      </c>
      <c r="BJ358" s="22">
        <f t="shared" ca="1" si="267"/>
        <v>3</v>
      </c>
      <c r="BK358" s="21">
        <f t="shared" si="268"/>
        <v>2</v>
      </c>
      <c r="BL358" s="22">
        <f t="shared" ca="1" si="269"/>
        <v>12729</v>
      </c>
      <c r="BM358" s="22">
        <f t="shared" ca="1" si="270"/>
        <v>8656</v>
      </c>
      <c r="BN358" s="23">
        <f t="shared" ca="1" si="271"/>
        <v>4073</v>
      </c>
      <c r="BO358" s="24">
        <f t="shared" ca="1" si="272"/>
        <v>245</v>
      </c>
      <c r="BP358" s="51" t="str">
        <f>_xlfn.XLOOKUP(E358,[1]Validation!E:E,[1]Validation!F:F,"")</f>
        <v>EG75</v>
      </c>
      <c r="BQ358" s="51" t="str">
        <f>_xlfn.XLOOKUP(BP358,[1]Validation!F:F,[1]Validation!G:G,"")</f>
        <v>EG55 to EG75</v>
      </c>
      <c r="BR358" s="52" t="str">
        <f>VLOOKUP(G358,[1]Validation!$B$1:$C$9,2,0)</f>
        <v>B</v>
      </c>
      <c r="BS358" s="51">
        <f t="shared" ca="1" si="273"/>
        <v>33</v>
      </c>
      <c r="BT358" s="53">
        <f>_xlfn.XLOOKUP(B358,'[2]1. All Calls'!$R:$R,'[2]1. All Calls'!$A:$A,"",0)</f>
        <v>46175.463483796302</v>
      </c>
      <c r="BU358" s="51" t="str">
        <f>_xlfn.XLOOKUP(B358,'[2]1. All Calls'!$R:$R,'[2]1. All Calls'!$F:$F,"",0)</f>
        <v>CC-02102533</v>
      </c>
      <c r="BV358" s="51" t="str">
        <f>_xlfn.XLOOKUP(B358,'[2]1. All Calls'!$R:$R,'[2]1. All Calls'!$J:$J,"",0)</f>
        <v>Sales Call</v>
      </c>
      <c r="BW358" s="53">
        <f>_xlfn.XLOOKUP(B358,'[2]Sch Calls'!$R:$R,'[2]Sch Calls'!$A:$A,"",0)</f>
        <v>45796.443564814799</v>
      </c>
      <c r="BX358" s="51">
        <f>_xlfn.XLOOKUP(B358,'[2]Sch Calls'!$R:$R,'[2]Sch Calls'!$B:$B,"",0)</f>
        <v>11514</v>
      </c>
      <c r="BY358" s="51" t="str">
        <f t="shared" si="294"/>
        <v>15-Nov-25</v>
      </c>
      <c r="BZ358" s="51" t="str">
        <f t="shared" si="294"/>
        <v>15-Nov-25</v>
      </c>
      <c r="CA358" s="51" t="str">
        <f t="shared" si="274"/>
        <v>18-Feb-26</v>
      </c>
      <c r="CB358" s="51" t="str">
        <f t="shared" si="275"/>
        <v>16-Nov-26</v>
      </c>
      <c r="CC358" s="51" t="str">
        <f t="shared" si="276"/>
        <v>19-May-27</v>
      </c>
      <c r="CD358" s="51" t="str">
        <f t="shared" si="277"/>
        <v>19-May-26</v>
      </c>
      <c r="CE358" s="51">
        <f t="shared" ca="1" si="295"/>
        <v>380</v>
      </c>
      <c r="CF358" s="51">
        <f t="shared" ca="1" si="295"/>
        <v>380</v>
      </c>
      <c r="CG358" s="51">
        <f t="shared" ca="1" si="278"/>
        <v>380</v>
      </c>
      <c r="CH358" s="51">
        <f t="shared" ca="1" si="279"/>
        <v>380</v>
      </c>
      <c r="CI358" s="51">
        <f t="shared" ca="1" si="280"/>
        <v>380</v>
      </c>
      <c r="CJ358" s="51">
        <f t="shared" ca="1" si="281"/>
        <v>380</v>
      </c>
      <c r="CK358" s="51">
        <f t="shared" ca="1" si="258"/>
        <v>760</v>
      </c>
      <c r="CL358" s="51">
        <f t="shared" ca="1" si="258"/>
        <v>760</v>
      </c>
      <c r="CM358" s="51">
        <f t="shared" ca="1" si="258"/>
        <v>760</v>
      </c>
      <c r="CN358" s="51">
        <f t="shared" ca="1" si="258"/>
        <v>760</v>
      </c>
      <c r="CO358" s="51">
        <f t="shared" ca="1" si="258"/>
        <v>760</v>
      </c>
      <c r="CP358" s="51">
        <f t="shared" ca="1" si="258"/>
        <v>760</v>
      </c>
      <c r="CQ358" s="51">
        <f t="shared" ca="1" si="259"/>
        <v>2270</v>
      </c>
      <c r="CR358" s="51">
        <f t="shared" ca="1" si="259"/>
        <v>2270</v>
      </c>
      <c r="CS358" s="51">
        <f t="shared" ca="1" si="259"/>
        <v>4270</v>
      </c>
      <c r="CT358" s="51">
        <f t="shared" ca="1" si="259"/>
        <v>2270</v>
      </c>
      <c r="CU358" s="51">
        <f t="shared" ca="1" si="259"/>
        <v>6270</v>
      </c>
      <c r="CV358" s="54">
        <f t="shared" ca="1" si="259"/>
        <v>2270</v>
      </c>
      <c r="CW358" s="25" t="s">
        <v>195</v>
      </c>
      <c r="CX358" s="55">
        <v>0.68</v>
      </c>
      <c r="CY358" s="55"/>
      <c r="CZ358" s="26" t="s">
        <v>227</v>
      </c>
      <c r="DA358" s="26" t="s">
        <v>227</v>
      </c>
      <c r="DB358" s="26" t="s">
        <v>227</v>
      </c>
      <c r="DC358" s="26" t="s">
        <v>227</v>
      </c>
      <c r="DD358" s="26" t="s">
        <v>227</v>
      </c>
      <c r="DE358" s="26" t="s">
        <v>227</v>
      </c>
      <c r="DF358" s="26" t="s">
        <v>227</v>
      </c>
      <c r="DG358" s="26" t="s">
        <v>227</v>
      </c>
      <c r="DH358" s="26" t="s">
        <v>227</v>
      </c>
      <c r="DI358" s="26" t="s">
        <v>227</v>
      </c>
      <c r="DJ358" s="26" t="s">
        <v>227</v>
      </c>
      <c r="DK358" s="26" t="s">
        <v>227</v>
      </c>
      <c r="DL358" s="27">
        <f t="shared" si="282"/>
        <v>46250.463483796302</v>
      </c>
      <c r="DM358" s="28">
        <f t="shared" ca="1" si="283"/>
        <v>0</v>
      </c>
      <c r="DN358" s="56">
        <f>_xlfn.XLOOKUP(B358,'[2]1. All Calls'!$R:$R,'[2]1. All Calls'!$A:$A,"",0)</f>
        <v>46175.463483796302</v>
      </c>
      <c r="DO358" s="57" t="str">
        <f ca="1">VLOOKUP(DM358,[1]Validation!$B$20:$C$25,2,0)</f>
        <v>Within 3 months</v>
      </c>
      <c r="DP358" s="58" t="str">
        <f>_xlfn.XLOOKUP(B358,'[1]Active AMCs- Dealer'!E:E,'[1]Active AMCs- Dealer'!L:L,"Not in AMC",0)</f>
        <v>Not in AMC</v>
      </c>
      <c r="DQ358" s="50" t="s">
        <v>238</v>
      </c>
      <c r="DR358" s="29" t="str">
        <f>_xlfn.XLOOKUP(B358,'[2]1. All Calls'!$R:$R,'[2]1. All Calls'!$F:$F,"",0)</f>
        <v>CC-02102533</v>
      </c>
      <c r="DS358" s="29" t="str">
        <f>_xlfn.XLOOKUP(B358,'[2]1. All Calls'!$R:$R,'[2]1. All Calls'!$AB:$AB,"",0)</f>
        <v>Sales call carried out for HMR update</v>
      </c>
      <c r="DT358" s="30">
        <f>_xlfn.XLOOKUP(DR358,'[2]1. All Calls'!$F:$F,'[2]1. All Calls'!$A:$A,"",0)</f>
        <v>46175.463483796302</v>
      </c>
      <c r="DU358" s="31">
        <f>_xlfn.XLOOKUP(DR358,'[2]1. All Calls'!$F:$F,'[2]1. All Calls'!$B:$B,"",0)</f>
        <v>13702</v>
      </c>
      <c r="DV358" s="31">
        <f>_xlfn.XLOOKUP(B358,[1]MDA_Assets!D:D,[1]MDA_Assets!N:N,"",0)</f>
        <v>9888</v>
      </c>
      <c r="DW358" s="31">
        <f>_xlfn.XLOOKUP(B358,[1]MDA_Assets!D:D,[1]MDA_Assets!O:O,"",0)</f>
        <v>3813</v>
      </c>
      <c r="DX358" s="32" t="str">
        <f>_xlfn.XLOOKUP(B358,[1]MDA_Assets!D:D,[1]MDA_Assets!Q:Q,"",0)</f>
        <v>Synthetic</v>
      </c>
      <c r="DY358" s="33">
        <f>_xlfn.XLOOKUP(B358,[1]MDA_Assets!D:D,[1]MDA_Assets!R:R,"",0)</f>
        <v>45796</v>
      </c>
      <c r="DZ358" s="33">
        <f>_xlfn.XLOOKUP(B358,[1]MDA_Assets!D:D,[1]MDA_Assets!S:S,"",0)</f>
        <v>45795</v>
      </c>
      <c r="EA358" s="33">
        <f>_xlfn.XLOOKUP(B358,[1]MDA_Assets!D:D,[1]MDA_Assets!T:T,"",0)</f>
        <v>45795</v>
      </c>
      <c r="EB358" s="33">
        <f>_xlfn.XLOOKUP(B358,[1]MDA_Assets!D:D,[1]MDA_Assets!U:U,"",0)</f>
        <v>45795</v>
      </c>
      <c r="EC358" s="33">
        <f>_xlfn.XLOOKUP(B358,[1]MDA_Assets!D:D,[1]MDA_Assets!V:V,"",0)</f>
        <v>45795</v>
      </c>
      <c r="ED358" s="33">
        <f>_xlfn.XLOOKUP(B358,[1]MDA_Assets!D:D,[1]MDA_Assets!W:W,"",0)</f>
        <v>45795</v>
      </c>
      <c r="EE358" s="32" t="str">
        <f>_xlfn.XLOOKUP(B358,[1]MDA_Assets!D:D,[1]MDA_Assets!X:X,"",0)</f>
        <v>Yes</v>
      </c>
      <c r="EF358" s="33">
        <f>_xlfn.XLOOKUP(B358,[1]MDA_Assets!D:D,[1]MDA_Assets!Y:Y,"",0)</f>
        <v>0</v>
      </c>
      <c r="EG358" s="33">
        <f>_xlfn.XLOOKUP(B358,[1]MDA_Assets!D:D,[1]MDA_Assets!Z:Z,"",0)</f>
        <v>0</v>
      </c>
      <c r="EH358" s="33">
        <f>_xlfn.XLOOKUP(B358,[1]MDA_Assets!D:D,[1]MDA_Assets!AA:AA,"",0)</f>
        <v>0</v>
      </c>
      <c r="EI358" s="34">
        <f>_xlfn.XLOOKUP(B358,[1]MDA_Assets!D:D,[1]MDA_Assets!P:P,"",0)</f>
        <v>2</v>
      </c>
      <c r="EJ358" s="35" t="str">
        <f>_xlfn.XLOOKUP(B358,[1]MDA_Assets!D:D,[1]MDA_Assets!AB:AB,"",0)</f>
        <v>2030</v>
      </c>
      <c r="EK358" s="35" t="str">
        <f>_xlfn.XLOOKUP(B358,[1]MDA_Assets!D:D,[1]MDA_Assets!AC:AC,"",0)</f>
        <v>2030</v>
      </c>
      <c r="EL358" s="35" t="str">
        <f>_xlfn.XLOOKUP(B358,[1]MDA_Assets!D:D,[1]MDA_Assets!AD:AD,"",0)</f>
        <v>4030</v>
      </c>
      <c r="EM358" s="35" t="str">
        <f>_xlfn.XLOOKUP(B358,[1]MDA_Assets!D:D,[1]MDA_Assets!AE:AE,"",0)</f>
        <v>2030</v>
      </c>
      <c r="EN358" s="35" t="str">
        <f>_xlfn.XLOOKUP(B358,[1]MDA_Assets!D:D,[1]MDA_Assets!AF:AF,"",0)</f>
        <v>5296</v>
      </c>
      <c r="EO358" s="35" t="str">
        <f>_xlfn.XLOOKUP(B358,[1]MDA_Assets!D:D,[1]MDA_Assets!AG:AG,"",0)</f>
        <v>2030</v>
      </c>
      <c r="EP358" s="36">
        <f t="shared" si="296"/>
        <v>365</v>
      </c>
      <c r="EQ358" s="36">
        <f t="shared" si="296"/>
        <v>180</v>
      </c>
      <c r="ER358" s="36">
        <f t="shared" si="284"/>
        <v>730</v>
      </c>
      <c r="ES358" s="36">
        <f t="shared" si="285"/>
        <v>730</v>
      </c>
      <c r="ET358" s="36">
        <f t="shared" si="286"/>
        <v>730</v>
      </c>
      <c r="EU358" s="36">
        <f t="shared" si="287"/>
        <v>365</v>
      </c>
      <c r="EV358" s="36" t="str">
        <f t="shared" si="288"/>
        <v/>
      </c>
      <c r="EW358" s="36" t="str">
        <f t="shared" si="260"/>
        <v/>
      </c>
      <c r="EX358" s="36" t="str">
        <f t="shared" si="261"/>
        <v/>
      </c>
      <c r="EY358" s="36">
        <f t="shared" si="253"/>
        <v>11.78</v>
      </c>
      <c r="EZ358" s="36">
        <f t="shared" si="253"/>
        <v>5.81</v>
      </c>
      <c r="FA358" s="36">
        <f t="shared" si="253"/>
        <v>23.55</v>
      </c>
      <c r="FB358" s="36">
        <f t="shared" si="253"/>
        <v>23.55</v>
      </c>
      <c r="FC358" s="36">
        <f t="shared" si="253"/>
        <v>23.55</v>
      </c>
      <c r="FD358" s="36">
        <f t="shared" si="253"/>
        <v>11.78</v>
      </c>
      <c r="FE358" s="36" t="str">
        <f t="shared" si="252"/>
        <v/>
      </c>
      <c r="FF358" s="36" t="str">
        <f t="shared" si="252"/>
        <v/>
      </c>
      <c r="FG358" s="36" t="str">
        <f t="shared" si="252"/>
        <v/>
      </c>
      <c r="FH358" s="37" t="str" cm="1">
        <f t="array" ref="FH358">_xlfn.IFS(EY358="", "No Data", EY358&lt;0, "Negative/Future", EY358=0, "Zero Days", EY358&lt;=3, "&lt; 3 Months", EY358&lt;=6, "3 to 6 Months", EY358&lt;=9, "6 to 9 Months", EY358&lt;=12, "9 to 12 Months", EY358&lt;=15, "12 to 15 Months", EY358&lt;=18, "15 to 18 Months", EY358&lt;=24, "18 to 24 Months", EY358&gt;24, "&gt; 24 Months")</f>
        <v>9 to 12 Months</v>
      </c>
      <c r="FI358" s="37" t="str" cm="1">
        <f t="array" ref="FI358">_xlfn.IFS(EZ358="", "No Data", EZ358&lt;0, "Negative/Future", EZ358=0, "Zero Days", EZ358&lt;=3, "&lt; 3 Months", EZ358&lt;=6, "3 to 6 Months", EZ358&lt;=9, "6 to 9 Months", EZ358&lt;=12, "9 to 12 Months", EZ358&lt;=15, "12 to 15 Months", EZ358&lt;=18, "15 to 18 Months", EZ358&lt;=24, "18 to 24 Months", EZ358&gt;24, "&gt; 24 Months")</f>
        <v>3 to 6 Months</v>
      </c>
      <c r="FJ358" s="37" t="str" cm="1">
        <f t="array" ref="FJ358">_xlfn.IFS(FA358="", "No Data", FA358&lt;0, "Negative/Future", FA358=0, "Zero Days", FA358&lt;=3, "&lt; 3 Months", FA358&lt;=6, "3 to 6 Months", FA358&lt;=9, "6 to 9 Months", FA358&lt;=12, "9 to 12 Months", FA358&lt;=15, "12 to 15 Months", FA358&lt;=18, "15 to 18 Months", FA358&lt;=24, "18 to 24 Months", FA358&gt;24, "&gt; 24 Months")</f>
        <v>18 to 24 Months</v>
      </c>
      <c r="FK358" s="37" t="str" cm="1">
        <f t="array" ref="FK358">_xlfn.IFS(FB358="", "No Data", FB358&lt;0, "Negative/Future", FB358=0, "Zero Days", FB358&lt;=3, "&lt; 3 Months", FB358&lt;=6, "3 to 6 Months", FB358&lt;=9, "6 to 9 Months", FB358&lt;=12, "9 to 12 Months", FB358&lt;=15, "12 to 15 Months", FB358&lt;=18, "15 to 18 Months", FB358&lt;=24, "18 to 24 Months", FB358&gt;24, "&gt; 24 Months")</f>
        <v>18 to 24 Months</v>
      </c>
      <c r="FL358" s="37" t="str" cm="1">
        <f t="array" ref="FL358">_xlfn.IFS(FC358="", "No Data", FC358&lt;0, "Negative/Future", FC358=0, "Zero Days", FC358&lt;=3, "&lt; 3 Months", FC358&lt;=6, "3 to 6 Months", FC358&lt;=9, "6 to 9 Months", FC358&lt;=12, "9 to 12 Months", FC358&lt;=15, "12 to 15 Months", FC358&lt;=18, "15 to 18 Months", FC358&lt;=24, "18 to 24 Months", FC358&gt;24, "&gt; 24 Months")</f>
        <v>18 to 24 Months</v>
      </c>
      <c r="FM358" s="37" t="str" cm="1">
        <f t="array" ref="FM358">_xlfn.IFS(FD358="", "No Data", FD358&lt;0, "Negative/Future", FD358=0, "Zero Days", FD358&lt;=3, "&lt; 3 Months", FD358&lt;=6, "3 to 6 Months", FD358&lt;=9, "6 to 9 Months", FD358&lt;=12, "9 to 12 Months", FD358&lt;=15, "12 to 15 Months", FD358&lt;=18, "15 to 18 Months", FD358&lt;=24, "18 to 24 Months", FD358&gt;24, "&gt; 24 Months")</f>
        <v>9 to 12 Months</v>
      </c>
      <c r="FN358" s="37" t="str" cm="1">
        <f t="array" ref="FN358">_xlfn.IFS(FE358="", "No Data", FE358&lt;0, "Negative/Future", FE358=0, "Zero Days", FE358&lt;=3, "&lt; 3 Months", FE358&lt;=6, "3 to 6 Months", FE358&lt;=9, "6 to 9 Months", FE358&lt;=12, "9 to 12 Months", FE358&lt;=15, "12 to 15 Months", FE358&lt;=18, "15 to 18 Months", FE358&lt;=24, "18 to 24 Months", FE358&gt;24, "&gt; 24 Months")</f>
        <v>No Data</v>
      </c>
      <c r="FO358" s="37" t="str" cm="1">
        <f t="array" ref="FO358">_xlfn.IFS(FG358="", "No Data", FG358&lt;0, "Negative/Future", FG358=0, "Zero Days", FG358&lt;=3, "&lt; 3 Months", FG358&lt;=6, "3 to 6 Months", FG358&lt;=9, "6 to 9 Months", FG358&lt;=12, "9 to 12 Months", FG358&lt;=15, "12 to 15 Months", FG358&lt;=18, "15 to 18 Months", FG358&lt;=24, "18 to 24 Months", FG358&gt;24, "&gt; 24 Months")</f>
        <v>No Data</v>
      </c>
      <c r="FP358" s="37" t="str" cm="1">
        <f t="array" ref="FP358">_xlfn.IFS(FF358="", "No Data", FF358&lt;0, "Negative/Future", FF358=0, "Zero Days", FF358&lt;=3, "&lt; 3 Months", FF358&lt;=6, "3 to 6 Months", FF358&lt;=9, "6 to 9 Months", FF358&lt;=12, "9 to 12 Months", FF358&lt;=15, "12 to 15 Months", FF358&lt;=18, "15 to 18 Months", FF358&lt;=24, "18 to 24 Months", FF358&gt;24, "&gt; 24 Months")</f>
        <v>No Data</v>
      </c>
      <c r="FQ358" s="29" t="s">
        <v>876</v>
      </c>
      <c r="FR358" s="29">
        <v>7489816339</v>
      </c>
      <c r="FS358" s="38" t="str">
        <f>VLOOKUP(_xlfn.XLOOKUP(B358,[1]MDA_Assets!D:D,[1]MDA_Assets!I:I,"",0),[1]Validation!$B$1:$C$8,2,0)</f>
        <v>B</v>
      </c>
      <c r="FT358" s="38" t="s">
        <v>202</v>
      </c>
      <c r="FU358" s="31" t="str">
        <f>_xlfn.XLOOKUP(B358,[1]MDA_Assets!D:D,[1]MDA_Assets!X:X,"",0)</f>
        <v>Yes</v>
      </c>
      <c r="FV358" s="39">
        <v>1</v>
      </c>
      <c r="FW358" s="39">
        <v>2</v>
      </c>
      <c r="FX358" s="39">
        <v>0</v>
      </c>
      <c r="FY358" s="39">
        <v>6</v>
      </c>
      <c r="FZ358" s="40">
        <f t="shared" si="293"/>
        <v>46160</v>
      </c>
      <c r="GA358" s="40">
        <f t="shared" si="293"/>
        <v>45975</v>
      </c>
      <c r="GB358" s="40">
        <f t="shared" si="262"/>
        <v>46526</v>
      </c>
      <c r="GC358" s="40">
        <f t="shared" si="263"/>
        <v>46525</v>
      </c>
      <c r="GD358" s="40">
        <f t="shared" si="264"/>
        <v>46525</v>
      </c>
      <c r="GE358" s="40">
        <f t="shared" si="265"/>
        <v>46160</v>
      </c>
      <c r="GF358" s="40" t="str">
        <f t="shared" si="297"/>
        <v/>
      </c>
      <c r="GG358" s="40" t="str">
        <f t="shared" si="297"/>
        <v/>
      </c>
      <c r="GH358" s="40" t="str">
        <f t="shared" si="297"/>
        <v/>
      </c>
      <c r="GI358" s="39">
        <f t="shared" si="289"/>
        <v>1</v>
      </c>
      <c r="GJ358" s="39">
        <f t="shared" si="290"/>
        <v>0</v>
      </c>
      <c r="GK358" s="39">
        <f t="shared" si="291"/>
        <v>0</v>
      </c>
      <c r="GL358" s="39">
        <f t="shared" si="292"/>
        <v>5</v>
      </c>
    </row>
    <row r="359" spans="1:194" x14ac:dyDescent="0.25">
      <c r="A359" s="19">
        <v>394</v>
      </c>
      <c r="B359" s="43" t="s">
        <v>1674</v>
      </c>
      <c r="C359" s="43" t="s">
        <v>186</v>
      </c>
      <c r="D359" s="43" t="s">
        <v>241</v>
      </c>
      <c r="E359" s="43" t="s">
        <v>1675</v>
      </c>
      <c r="F359" s="43" t="s">
        <v>1676</v>
      </c>
      <c r="G359" s="43" t="s">
        <v>190</v>
      </c>
      <c r="H359" s="43" t="s">
        <v>1651</v>
      </c>
      <c r="I359" s="43" t="s">
        <v>192</v>
      </c>
      <c r="J359" s="44">
        <f t="shared" si="266"/>
        <v>45805.541666666664</v>
      </c>
      <c r="K359" s="44">
        <v>45441.541666666664</v>
      </c>
      <c r="L359" s="44">
        <v>45260</v>
      </c>
      <c r="M359" s="43" t="s">
        <v>1677</v>
      </c>
      <c r="N359" s="43" t="s">
        <v>278</v>
      </c>
      <c r="O359" s="44">
        <v>45980.286469907405</v>
      </c>
      <c r="P359" s="43">
        <v>1258</v>
      </c>
      <c r="Q359" s="43">
        <v>432</v>
      </c>
      <c r="R359" s="43">
        <v>422</v>
      </c>
      <c r="S359" s="43" t="s">
        <v>206</v>
      </c>
      <c r="T359" s="44">
        <v>45979.770833333336</v>
      </c>
      <c r="U359" s="44">
        <v>45979.770833333336</v>
      </c>
      <c r="V359" s="44">
        <v>45979.770833333336</v>
      </c>
      <c r="W359" s="44">
        <v>45979.770833333336</v>
      </c>
      <c r="X359" s="44">
        <v>45439.770833333336</v>
      </c>
      <c r="Y359" s="44">
        <v>45439.770833333336</v>
      </c>
      <c r="Z359" s="43" t="s">
        <v>199</v>
      </c>
      <c r="AA359" s="43"/>
      <c r="AB359" s="43"/>
      <c r="AC359" s="43"/>
      <c r="AD359" s="43"/>
      <c r="AE359" s="43">
        <v>4</v>
      </c>
      <c r="AF359" s="43" t="s">
        <v>314</v>
      </c>
      <c r="AG359" s="43" t="s">
        <v>314</v>
      </c>
      <c r="AH359" s="43" t="s">
        <v>280</v>
      </c>
      <c r="AI359" s="43" t="s">
        <v>280</v>
      </c>
      <c r="AJ359" s="43" t="s">
        <v>1678</v>
      </c>
      <c r="AK359" s="43" t="s">
        <v>285</v>
      </c>
      <c r="AL359" s="47">
        <v>46344</v>
      </c>
      <c r="AM359" s="45">
        <v>46159</v>
      </c>
      <c r="AN359" s="47">
        <v>46344</v>
      </c>
      <c r="AO359" s="47">
        <v>46344</v>
      </c>
      <c r="AP359" s="45">
        <v>46169</v>
      </c>
      <c r="AQ359" s="46">
        <v>45804</v>
      </c>
      <c r="AR359" s="48"/>
      <c r="AS359" s="48"/>
      <c r="AT359" s="48"/>
      <c r="AU359" s="43">
        <v>1</v>
      </c>
      <c r="AV359" s="43">
        <v>1</v>
      </c>
      <c r="AW359" s="43">
        <v>0</v>
      </c>
      <c r="AX359" s="51" t="s">
        <v>302</v>
      </c>
      <c r="AY359" s="51" t="s">
        <v>302</v>
      </c>
      <c r="AZ359" s="51" t="s">
        <v>198</v>
      </c>
      <c r="BA359" s="20">
        <f t="shared" ca="1" si="257"/>
        <v>0</v>
      </c>
      <c r="BB359" s="20">
        <f t="shared" ca="1" si="257"/>
        <v>1</v>
      </c>
      <c r="BC359" s="20">
        <f t="shared" ca="1" si="257"/>
        <v>0</v>
      </c>
      <c r="BD359" s="20">
        <f t="shared" ca="1" si="254"/>
        <v>0</v>
      </c>
      <c r="BE359" s="20">
        <f t="shared" ca="1" si="254"/>
        <v>1</v>
      </c>
      <c r="BF359" s="20">
        <f t="shared" ca="1" si="254"/>
        <v>1</v>
      </c>
      <c r="BG359" s="21" t="str">
        <f t="shared" ca="1" si="254"/>
        <v/>
      </c>
      <c r="BH359" s="21" t="str">
        <f t="shared" ca="1" si="254"/>
        <v/>
      </c>
      <c r="BI359" s="21" t="str">
        <f t="shared" ca="1" si="254"/>
        <v/>
      </c>
      <c r="BJ359" s="22">
        <f t="shared" ca="1" si="267"/>
        <v>3</v>
      </c>
      <c r="BK359" s="21">
        <f t="shared" si="268"/>
        <v>4</v>
      </c>
      <c r="BL359" s="22">
        <f t="shared" ca="1" si="269"/>
        <v>2041</v>
      </c>
      <c r="BM359" s="22">
        <f t="shared" ca="1" si="270"/>
        <v>694</v>
      </c>
      <c r="BN359" s="23">
        <f t="shared" ca="1" si="271"/>
        <v>1347</v>
      </c>
      <c r="BO359" s="24">
        <f t="shared" ca="1" si="272"/>
        <v>783</v>
      </c>
      <c r="BP359" s="51" t="str">
        <f>_xlfn.XLOOKUP(E359,[1]Validation!E:E,[1]Validation!F:F,"")</f>
        <v>EQ15</v>
      </c>
      <c r="BQ359" s="51" t="str">
        <f>_xlfn.XLOOKUP(BP359,[1]Validation!F:F,[1]Validation!G:G,"")</f>
        <v>EQ11 to EQ22</v>
      </c>
      <c r="BR359" s="52" t="str">
        <f>VLOOKUP(G359,[1]Validation!$B$1:$C$9,2,0)</f>
        <v>B</v>
      </c>
      <c r="BS359" s="51">
        <f t="shared" ca="1" si="273"/>
        <v>24</v>
      </c>
      <c r="BT359" s="53">
        <f>_xlfn.XLOOKUP(B359,'[2]1. All Calls'!$R:$R,'[2]1. All Calls'!$A:$A,"",0)</f>
        <v>45980.502476851798</v>
      </c>
      <c r="BU359" s="51" t="str">
        <f>_xlfn.XLOOKUP(B359,'[2]1. All Calls'!$R:$R,'[2]1. All Calls'!$F:$F,"",0)</f>
        <v>CC-01874103</v>
      </c>
      <c r="BV359" s="51" t="str">
        <f>_xlfn.XLOOKUP(B359,'[2]1. All Calls'!$R:$R,'[2]1. All Calls'!$J:$J,"",0)</f>
        <v>Schedule Service</v>
      </c>
      <c r="BW359" s="53">
        <f>_xlfn.XLOOKUP(B359,'[2]Sch Calls'!$R:$R,'[2]Sch Calls'!$A:$A,"",0)</f>
        <v>45980.502476851798</v>
      </c>
      <c r="BX359" s="51">
        <f>_xlfn.XLOOKUP(B359,'[2]Sch Calls'!$R:$R,'[2]Sch Calls'!$B:$B,"",0)</f>
        <v>1258</v>
      </c>
      <c r="BY359" s="51" t="str">
        <f t="shared" si="294"/>
        <v>18-May-26</v>
      </c>
      <c r="BZ359" s="51" t="str">
        <f t="shared" si="294"/>
        <v>18-May-26</v>
      </c>
      <c r="CA359" s="51" t="str">
        <f t="shared" si="274"/>
        <v>21-Aug-26</v>
      </c>
      <c r="CB359" s="51" t="str">
        <f t="shared" si="275"/>
        <v>19-May-27</v>
      </c>
      <c r="CC359" s="51" t="str">
        <f t="shared" si="276"/>
        <v>28-May-26</v>
      </c>
      <c r="CD359" s="51" t="str">
        <f t="shared" si="277"/>
        <v>28-May-25</v>
      </c>
      <c r="CE359" s="51">
        <f t="shared" ca="1" si="295"/>
        <v>196</v>
      </c>
      <c r="CF359" s="51">
        <f t="shared" ca="1" si="295"/>
        <v>196</v>
      </c>
      <c r="CG359" s="51">
        <f t="shared" ca="1" si="278"/>
        <v>196</v>
      </c>
      <c r="CH359" s="51">
        <f t="shared" ca="1" si="279"/>
        <v>196</v>
      </c>
      <c r="CI359" s="51">
        <f t="shared" ca="1" si="280"/>
        <v>736</v>
      </c>
      <c r="CJ359" s="51">
        <f t="shared" ca="1" si="281"/>
        <v>736</v>
      </c>
      <c r="CK359" s="51">
        <f t="shared" ca="1" si="258"/>
        <v>784</v>
      </c>
      <c r="CL359" s="51">
        <f t="shared" ca="1" si="258"/>
        <v>784</v>
      </c>
      <c r="CM359" s="51">
        <f t="shared" ca="1" si="258"/>
        <v>784</v>
      </c>
      <c r="CN359" s="51">
        <f t="shared" ca="1" si="258"/>
        <v>784</v>
      </c>
      <c r="CO359" s="51">
        <f t="shared" ca="1" si="258"/>
        <v>2944</v>
      </c>
      <c r="CP359" s="51">
        <f t="shared" ca="1" si="258"/>
        <v>2944</v>
      </c>
      <c r="CQ359" s="51">
        <f t="shared" ca="1" si="259"/>
        <v>716</v>
      </c>
      <c r="CR359" s="51">
        <f t="shared" ca="1" si="259"/>
        <v>716</v>
      </c>
      <c r="CS359" s="51">
        <f t="shared" ca="1" si="259"/>
        <v>2216</v>
      </c>
      <c r="CT359" s="51">
        <f t="shared" ca="1" si="259"/>
        <v>2216</v>
      </c>
      <c r="CU359" s="51">
        <f t="shared" ca="1" si="259"/>
        <v>4202</v>
      </c>
      <c r="CV359" s="54">
        <f t="shared" ca="1" si="259"/>
        <v>1056</v>
      </c>
      <c r="CW359" s="25" t="s">
        <v>195</v>
      </c>
      <c r="CX359" s="55">
        <v>0.34</v>
      </c>
      <c r="CY359" s="55"/>
      <c r="CZ359" s="26" t="s">
        <v>227</v>
      </c>
      <c r="DA359" s="26" t="s">
        <v>227</v>
      </c>
      <c r="DB359" s="26" t="s">
        <v>227</v>
      </c>
      <c r="DC359" s="26" t="s">
        <v>227</v>
      </c>
      <c r="DD359" s="26" t="s">
        <v>227</v>
      </c>
      <c r="DE359" s="26" t="s">
        <v>227</v>
      </c>
      <c r="DF359" s="26" t="s">
        <v>227</v>
      </c>
      <c r="DG359" s="26" t="s">
        <v>227</v>
      </c>
      <c r="DH359" s="26" t="s">
        <v>227</v>
      </c>
      <c r="DI359" s="26" t="s">
        <v>227</v>
      </c>
      <c r="DJ359" s="26" t="s">
        <v>227</v>
      </c>
      <c r="DK359" s="26" t="s">
        <v>227</v>
      </c>
      <c r="DL359" s="27">
        <f t="shared" si="282"/>
        <v>46055.502476851798</v>
      </c>
      <c r="DM359" s="28">
        <f t="shared" ca="1" si="283"/>
        <v>1</v>
      </c>
      <c r="DN359" s="56">
        <f>_xlfn.XLOOKUP(B359,'[2]1. All Calls'!$R:$R,'[2]1. All Calls'!$A:$A,"",0)</f>
        <v>45980.502476851798</v>
      </c>
      <c r="DO359" s="57" t="str">
        <f ca="1">VLOOKUP(DM359,[1]Validation!$B$20:$C$25,2,0)</f>
        <v>Above 3 months</v>
      </c>
      <c r="DP359" s="58" t="str">
        <f>_xlfn.XLOOKUP(B359,'[1]Active AMCs- Dealer'!E:E,'[1]Active AMCs- Dealer'!L:L,"Not in AMC",0)</f>
        <v>Not in AMC</v>
      </c>
      <c r="DQ359" s="50" t="s">
        <v>238</v>
      </c>
      <c r="DR359" s="29" t="str">
        <f>_xlfn.XLOOKUP(B359,'[2]1. All Calls'!$R:$R,'[2]1. All Calls'!$F:$F,"",0)</f>
        <v>CC-01874103</v>
      </c>
      <c r="DS359" s="29" t="str">
        <f>_xlfn.XLOOKUP(B359,'[2]1. All Calls'!$R:$R,'[2]1. All Calls'!$AB:$AB,"",0)</f>
        <v>Today we attend the customer site for sheudle service so we change parts during service:- air filter, oil filter, oil and separator than start machine running ok</v>
      </c>
      <c r="DT359" s="30">
        <f>_xlfn.XLOOKUP(DR359,'[2]1. All Calls'!$F:$F,'[2]1. All Calls'!$A:$A,"",0)</f>
        <v>45980.502476851798</v>
      </c>
      <c r="DU359" s="31">
        <f>_xlfn.XLOOKUP(DR359,'[2]1. All Calls'!$F:$F,'[2]1. All Calls'!$B:$B,"",0)</f>
        <v>1258</v>
      </c>
      <c r="DV359" s="31">
        <f>_xlfn.XLOOKUP(B359,[1]MDA_Assets!D:D,[1]MDA_Assets!N:N,"",0)</f>
        <v>432</v>
      </c>
      <c r="DW359" s="31">
        <f>_xlfn.XLOOKUP(B359,[1]MDA_Assets!D:D,[1]MDA_Assets!O:O,"",0)</f>
        <v>422</v>
      </c>
      <c r="DX359" s="32" t="str">
        <f>_xlfn.XLOOKUP(B359,[1]MDA_Assets!D:D,[1]MDA_Assets!Q:Q,"",0)</f>
        <v>XD</v>
      </c>
      <c r="DY359" s="33">
        <f>_xlfn.XLOOKUP(B359,[1]MDA_Assets!D:D,[1]MDA_Assets!R:R,"",0)</f>
        <v>45980</v>
      </c>
      <c r="DZ359" s="33">
        <f>_xlfn.XLOOKUP(B359,[1]MDA_Assets!D:D,[1]MDA_Assets!S:S,"",0)</f>
        <v>45980</v>
      </c>
      <c r="EA359" s="33">
        <f>_xlfn.XLOOKUP(B359,[1]MDA_Assets!D:D,[1]MDA_Assets!T:T,"",0)</f>
        <v>45980</v>
      </c>
      <c r="EB359" s="33">
        <f>_xlfn.XLOOKUP(B359,[1]MDA_Assets!D:D,[1]MDA_Assets!U:U,"",0)</f>
        <v>45980</v>
      </c>
      <c r="EC359" s="33">
        <f>_xlfn.XLOOKUP(B359,[1]MDA_Assets!D:D,[1]MDA_Assets!V:V,"",0)</f>
        <v>45440</v>
      </c>
      <c r="ED359" s="33">
        <f>_xlfn.XLOOKUP(B359,[1]MDA_Assets!D:D,[1]MDA_Assets!W:W,"",0)</f>
        <v>45440</v>
      </c>
      <c r="EE359" s="32" t="str">
        <f>_xlfn.XLOOKUP(B359,[1]MDA_Assets!D:D,[1]MDA_Assets!X:X,"",0)</f>
        <v>Yes</v>
      </c>
      <c r="EF359" s="33">
        <f>_xlfn.XLOOKUP(B359,[1]MDA_Assets!D:D,[1]MDA_Assets!Y:Y,"",0)</f>
        <v>0</v>
      </c>
      <c r="EG359" s="33">
        <f>_xlfn.XLOOKUP(B359,[1]MDA_Assets!D:D,[1]MDA_Assets!Z:Z,"",0)</f>
        <v>0</v>
      </c>
      <c r="EH359" s="33">
        <f>_xlfn.XLOOKUP(B359,[1]MDA_Assets!D:D,[1]MDA_Assets!AA:AA,"",0)</f>
        <v>0</v>
      </c>
      <c r="EI359" s="34">
        <f>_xlfn.XLOOKUP(B359,[1]MDA_Assets!D:D,[1]MDA_Assets!P:P,"",0)</f>
        <v>4</v>
      </c>
      <c r="EJ359" s="35" t="str">
        <f>_xlfn.XLOOKUP(B359,[1]MDA_Assets!D:D,[1]MDA_Assets!AB:AB,"",0)</f>
        <v>1500</v>
      </c>
      <c r="EK359" s="35" t="str">
        <f>_xlfn.XLOOKUP(B359,[1]MDA_Assets!D:D,[1]MDA_Assets!AC:AC,"",0)</f>
        <v>1500</v>
      </c>
      <c r="EL359" s="35" t="str">
        <f>_xlfn.XLOOKUP(B359,[1]MDA_Assets!D:D,[1]MDA_Assets!AD:AD,"",0)</f>
        <v>3000</v>
      </c>
      <c r="EM359" s="35" t="str">
        <f>_xlfn.XLOOKUP(B359,[1]MDA_Assets!D:D,[1]MDA_Assets!AE:AE,"",0)</f>
        <v>3000</v>
      </c>
      <c r="EN359" s="35" t="str">
        <f>_xlfn.XLOOKUP(B359,[1]MDA_Assets!D:D,[1]MDA_Assets!AF:AF,"",0)</f>
        <v>7146</v>
      </c>
      <c r="EO359" s="35" t="str">
        <f>_xlfn.XLOOKUP(B359,[1]MDA_Assets!D:D,[1]MDA_Assets!AG:AG,"",0)</f>
        <v>4000</v>
      </c>
      <c r="EP359" s="36">
        <f t="shared" si="296"/>
        <v>365</v>
      </c>
      <c r="EQ359" s="36">
        <f t="shared" si="296"/>
        <v>180</v>
      </c>
      <c r="ER359" s="36">
        <f t="shared" si="284"/>
        <v>365</v>
      </c>
      <c r="ES359" s="36">
        <f t="shared" si="285"/>
        <v>365</v>
      </c>
      <c r="ET359" s="36">
        <f t="shared" si="286"/>
        <v>730</v>
      </c>
      <c r="EU359" s="36">
        <f t="shared" si="287"/>
        <v>365</v>
      </c>
      <c r="EV359" s="36" t="str">
        <f t="shared" si="288"/>
        <v/>
      </c>
      <c r="EW359" s="36" t="str">
        <f t="shared" si="260"/>
        <v/>
      </c>
      <c r="EX359" s="36" t="str">
        <f t="shared" si="261"/>
        <v/>
      </c>
      <c r="EY359" s="36">
        <f t="shared" si="253"/>
        <v>11.78</v>
      </c>
      <c r="EZ359" s="36">
        <f t="shared" si="253"/>
        <v>5.81</v>
      </c>
      <c r="FA359" s="36">
        <f t="shared" si="253"/>
        <v>11.78</v>
      </c>
      <c r="FB359" s="36">
        <f t="shared" ref="FB359:FG421" si="298">IFERROR(ROUNDUP(SUM(ES359/31),2),"")</f>
        <v>11.78</v>
      </c>
      <c r="FC359" s="36">
        <f t="shared" si="298"/>
        <v>23.55</v>
      </c>
      <c r="FD359" s="36">
        <f t="shared" si="298"/>
        <v>11.78</v>
      </c>
      <c r="FE359" s="36" t="str">
        <f t="shared" si="252"/>
        <v/>
      </c>
      <c r="FF359" s="36" t="str">
        <f t="shared" si="252"/>
        <v/>
      </c>
      <c r="FG359" s="36" t="str">
        <f t="shared" si="252"/>
        <v/>
      </c>
      <c r="FH359" s="37" t="str" cm="1">
        <f t="array" ref="FH359">_xlfn.IFS(EY359="", "No Data", EY359&lt;0, "Negative/Future", EY359=0, "Zero Days", EY359&lt;=3, "&lt; 3 Months", EY359&lt;=6, "3 to 6 Months", EY359&lt;=9, "6 to 9 Months", EY359&lt;=12, "9 to 12 Months", EY359&lt;=15, "12 to 15 Months", EY359&lt;=18, "15 to 18 Months", EY359&lt;=24, "18 to 24 Months", EY359&gt;24, "&gt; 24 Months")</f>
        <v>9 to 12 Months</v>
      </c>
      <c r="FI359" s="37" t="str" cm="1">
        <f t="array" ref="FI359">_xlfn.IFS(EZ359="", "No Data", EZ359&lt;0, "Negative/Future", EZ359=0, "Zero Days", EZ359&lt;=3, "&lt; 3 Months", EZ359&lt;=6, "3 to 6 Months", EZ359&lt;=9, "6 to 9 Months", EZ359&lt;=12, "9 to 12 Months", EZ359&lt;=15, "12 to 15 Months", EZ359&lt;=18, "15 to 18 Months", EZ359&lt;=24, "18 to 24 Months", EZ359&gt;24, "&gt; 24 Months")</f>
        <v>3 to 6 Months</v>
      </c>
      <c r="FJ359" s="37" t="str" cm="1">
        <f t="array" ref="FJ359">_xlfn.IFS(FA359="", "No Data", FA359&lt;0, "Negative/Future", FA359=0, "Zero Days", FA359&lt;=3, "&lt; 3 Months", FA359&lt;=6, "3 to 6 Months", FA359&lt;=9, "6 to 9 Months", FA359&lt;=12, "9 to 12 Months", FA359&lt;=15, "12 to 15 Months", FA359&lt;=18, "15 to 18 Months", FA359&lt;=24, "18 to 24 Months", FA359&gt;24, "&gt; 24 Months")</f>
        <v>9 to 12 Months</v>
      </c>
      <c r="FK359" s="37" t="str" cm="1">
        <f t="array" ref="FK359">_xlfn.IFS(FB359="", "No Data", FB359&lt;0, "Negative/Future", FB359=0, "Zero Days", FB359&lt;=3, "&lt; 3 Months", FB359&lt;=6, "3 to 6 Months", FB359&lt;=9, "6 to 9 Months", FB359&lt;=12, "9 to 12 Months", FB359&lt;=15, "12 to 15 Months", FB359&lt;=18, "15 to 18 Months", FB359&lt;=24, "18 to 24 Months", FB359&gt;24, "&gt; 24 Months")</f>
        <v>9 to 12 Months</v>
      </c>
      <c r="FL359" s="37" t="str" cm="1">
        <f t="array" ref="FL359">_xlfn.IFS(FC359="", "No Data", FC359&lt;0, "Negative/Future", FC359=0, "Zero Days", FC359&lt;=3, "&lt; 3 Months", FC359&lt;=6, "3 to 6 Months", FC359&lt;=9, "6 to 9 Months", FC359&lt;=12, "9 to 12 Months", FC359&lt;=15, "12 to 15 Months", FC359&lt;=18, "15 to 18 Months", FC359&lt;=24, "18 to 24 Months", FC359&gt;24, "&gt; 24 Months")</f>
        <v>18 to 24 Months</v>
      </c>
      <c r="FM359" s="37" t="str" cm="1">
        <f t="array" ref="FM359">_xlfn.IFS(FD359="", "No Data", FD359&lt;0, "Negative/Future", FD359=0, "Zero Days", FD359&lt;=3, "&lt; 3 Months", FD359&lt;=6, "3 to 6 Months", FD359&lt;=9, "6 to 9 Months", FD359&lt;=12, "9 to 12 Months", FD359&lt;=15, "12 to 15 Months", FD359&lt;=18, "15 to 18 Months", FD359&lt;=24, "18 to 24 Months", FD359&gt;24, "&gt; 24 Months")</f>
        <v>9 to 12 Months</v>
      </c>
      <c r="FN359" s="37" t="str" cm="1">
        <f t="array" ref="FN359">_xlfn.IFS(FE359="", "No Data", FE359&lt;0, "Negative/Future", FE359=0, "Zero Days", FE359&lt;=3, "&lt; 3 Months", FE359&lt;=6, "3 to 6 Months", FE359&lt;=9, "6 to 9 Months", FE359&lt;=12, "9 to 12 Months", FE359&lt;=15, "12 to 15 Months", FE359&lt;=18, "15 to 18 Months", FE359&lt;=24, "18 to 24 Months", FE359&gt;24, "&gt; 24 Months")</f>
        <v>No Data</v>
      </c>
      <c r="FO359" s="37" t="str" cm="1">
        <f t="array" ref="FO359">_xlfn.IFS(FG359="", "No Data", FG359&lt;0, "Negative/Future", FG359=0, "Zero Days", FG359&lt;=3, "&lt; 3 Months", FG359&lt;=6, "3 to 6 Months", FG359&lt;=9, "6 to 9 Months", FG359&lt;=12, "9 to 12 Months", FG359&lt;=15, "12 to 15 Months", FG359&lt;=18, "15 to 18 Months", FG359&lt;=24, "18 to 24 Months", FG359&gt;24, "&gt; 24 Months")</f>
        <v>No Data</v>
      </c>
      <c r="FP359" s="37" t="str" cm="1">
        <f t="array" ref="FP359">_xlfn.IFS(FF359="", "No Data", FF359&lt;0, "Negative/Future", FF359=0, "Zero Days", FF359&lt;=3, "&lt; 3 Months", FF359&lt;=6, "3 to 6 Months", FF359&lt;=9, "6 to 9 Months", FF359&lt;=12, "9 to 12 Months", FF359&lt;=15, "12 to 15 Months", FF359&lt;=18, "15 to 18 Months", FF359&lt;=24, "18 to 24 Months", FF359&gt;24, "&gt; 24 Months")</f>
        <v>No Data</v>
      </c>
      <c r="FQ359" s="29" t="s">
        <v>1679</v>
      </c>
      <c r="FR359" s="29">
        <v>6205717880</v>
      </c>
      <c r="FS359" s="38" t="str">
        <f>VLOOKUP(_xlfn.XLOOKUP(B359,[1]MDA_Assets!D:D,[1]MDA_Assets!I:I,"",0),[1]Validation!$B$1:$C$8,2,0)</f>
        <v>B</v>
      </c>
      <c r="FT359" s="38" t="s">
        <v>252</v>
      </c>
      <c r="FU359" s="31" t="str">
        <f>_xlfn.XLOOKUP(B359,[1]MDA_Assets!D:D,[1]MDA_Assets!X:X,"",0)</f>
        <v>Yes</v>
      </c>
      <c r="FV359" s="39">
        <v>1</v>
      </c>
      <c r="FW359" s="39">
        <v>2</v>
      </c>
      <c r="FX359" s="39">
        <v>0</v>
      </c>
      <c r="FY359" s="39">
        <v>6</v>
      </c>
      <c r="FZ359" s="40">
        <f t="shared" si="293"/>
        <v>46345</v>
      </c>
      <c r="GA359" s="40">
        <f t="shared" si="293"/>
        <v>46160</v>
      </c>
      <c r="GB359" s="40">
        <f t="shared" si="262"/>
        <v>46345</v>
      </c>
      <c r="GC359" s="40">
        <f t="shared" si="263"/>
        <v>46345</v>
      </c>
      <c r="GD359" s="40">
        <f t="shared" si="264"/>
        <v>46170</v>
      </c>
      <c r="GE359" s="40">
        <f t="shared" si="265"/>
        <v>45805</v>
      </c>
      <c r="GF359" s="40" t="str">
        <f t="shared" si="297"/>
        <v/>
      </c>
      <c r="GG359" s="40" t="str">
        <f t="shared" si="297"/>
        <v/>
      </c>
      <c r="GH359" s="40" t="str">
        <f t="shared" si="297"/>
        <v/>
      </c>
      <c r="GI359" s="39">
        <f t="shared" si="289"/>
        <v>1</v>
      </c>
      <c r="GJ359" s="39">
        <f t="shared" si="290"/>
        <v>0</v>
      </c>
      <c r="GK359" s="39">
        <f t="shared" si="291"/>
        <v>0</v>
      </c>
      <c r="GL359" s="39">
        <f t="shared" si="292"/>
        <v>5</v>
      </c>
    </row>
    <row r="360" spans="1:194" x14ac:dyDescent="0.25">
      <c r="A360" s="19">
        <v>395</v>
      </c>
      <c r="B360" s="43" t="s">
        <v>1680</v>
      </c>
      <c r="C360" s="43" t="s">
        <v>186</v>
      </c>
      <c r="D360" s="43" t="s">
        <v>187</v>
      </c>
      <c r="E360" s="43" t="s">
        <v>1591</v>
      </c>
      <c r="F360" s="43" t="s">
        <v>1592</v>
      </c>
      <c r="G360" s="43" t="s">
        <v>190</v>
      </c>
      <c r="H360" s="43" t="s">
        <v>230</v>
      </c>
      <c r="I360" s="43" t="s">
        <v>192</v>
      </c>
      <c r="J360" s="44">
        <f t="shared" si="266"/>
        <v>45259.464583333334</v>
      </c>
      <c r="K360" s="44">
        <v>44895.464583333334</v>
      </c>
      <c r="L360" s="44">
        <v>44833</v>
      </c>
      <c r="M360" s="43" t="s">
        <v>2513</v>
      </c>
      <c r="N360" s="43" t="s">
        <v>193</v>
      </c>
      <c r="O360" s="44">
        <v>46052.874479166669</v>
      </c>
      <c r="P360" s="43">
        <v>6884</v>
      </c>
      <c r="Q360" s="43">
        <v>4268</v>
      </c>
      <c r="R360" s="43">
        <v>2616</v>
      </c>
      <c r="S360" s="43" t="s">
        <v>194</v>
      </c>
      <c r="T360" s="44">
        <v>46041.770833333336</v>
      </c>
      <c r="U360" s="44">
        <v>46041.770833333336</v>
      </c>
      <c r="V360" s="44">
        <v>46041.770833333336</v>
      </c>
      <c r="W360" s="44">
        <v>46041.770833333336</v>
      </c>
      <c r="X360" s="44">
        <v>46041.770833333336</v>
      </c>
      <c r="Y360" s="44">
        <v>46041.770833333336</v>
      </c>
      <c r="Z360" s="43" t="s">
        <v>199</v>
      </c>
      <c r="AA360" s="43"/>
      <c r="AB360" s="44">
        <v>46041.770833333336</v>
      </c>
      <c r="AC360" s="43"/>
      <c r="AD360" s="43"/>
      <c r="AE360" s="43">
        <v>0</v>
      </c>
      <c r="AF360" s="43" t="s">
        <v>2099</v>
      </c>
      <c r="AG360" s="43" t="s">
        <v>2099</v>
      </c>
      <c r="AH360" s="43" t="s">
        <v>2100</v>
      </c>
      <c r="AI360" s="43" t="s">
        <v>2100</v>
      </c>
      <c r="AJ360" s="43" t="s">
        <v>2101</v>
      </c>
      <c r="AK360" s="43" t="s">
        <v>2099</v>
      </c>
      <c r="AL360" s="48"/>
      <c r="AM360" s="48"/>
      <c r="AN360" s="48"/>
      <c r="AO360" s="48"/>
      <c r="AP360" s="48"/>
      <c r="AQ360" s="48"/>
      <c r="AR360" s="47">
        <v>46406</v>
      </c>
      <c r="AS360" s="48"/>
      <c r="AT360" s="48"/>
      <c r="AU360" s="43">
        <v>0</v>
      </c>
      <c r="AV360" s="43">
        <v>0</v>
      </c>
      <c r="AW360" s="43">
        <v>0</v>
      </c>
      <c r="AX360" s="51" t="s">
        <v>409</v>
      </c>
      <c r="AY360" s="51" t="s">
        <v>409</v>
      </c>
      <c r="AZ360" s="51" t="s">
        <v>198</v>
      </c>
      <c r="BA360" s="20" t="str">
        <f t="shared" ca="1" si="257"/>
        <v/>
      </c>
      <c r="BB360" s="20" t="str">
        <f t="shared" ca="1" si="257"/>
        <v/>
      </c>
      <c r="BC360" s="20" t="str">
        <f t="shared" ca="1" si="257"/>
        <v/>
      </c>
      <c r="BD360" s="20" t="str">
        <f t="shared" ca="1" si="254"/>
        <v/>
      </c>
      <c r="BE360" s="20" t="str">
        <f t="shared" ca="1" si="254"/>
        <v/>
      </c>
      <c r="BF360" s="20" t="str">
        <f t="shared" ca="1" si="254"/>
        <v/>
      </c>
      <c r="BG360" s="21">
        <f t="shared" ca="1" si="254"/>
        <v>0</v>
      </c>
      <c r="BH360" s="21" t="str">
        <f t="shared" ca="1" si="254"/>
        <v/>
      </c>
      <c r="BI360" s="21" t="str">
        <f t="shared" ca="1" si="254"/>
        <v/>
      </c>
      <c r="BJ360" s="22">
        <f t="shared" ca="1" si="267"/>
        <v>0</v>
      </c>
      <c r="BK360" s="21">
        <f t="shared" si="268"/>
        <v>0</v>
      </c>
      <c r="BL360" s="22">
        <f t="shared" ca="1" si="269"/>
        <v>6884</v>
      </c>
      <c r="BM360" s="22">
        <f t="shared" ca="1" si="270"/>
        <v>4268</v>
      </c>
      <c r="BN360" s="23">
        <f t="shared" ca="1" si="271"/>
        <v>2616</v>
      </c>
      <c r="BO360" s="24">
        <f t="shared" ca="1" si="272"/>
        <v>0</v>
      </c>
      <c r="BP360" s="51" t="str">
        <f>_xlfn.XLOOKUP(E360,[1]Validation!E:E,[1]Validation!F:F,"")</f>
        <v>EG37</v>
      </c>
      <c r="BQ360" s="51" t="str">
        <f>_xlfn.XLOOKUP(BP360,[1]Validation!F:F,[1]Validation!G:G,"")</f>
        <v>EG30 to EG45</v>
      </c>
      <c r="BR360" s="52" t="str">
        <f>VLOOKUP(G360,[1]Validation!$B$1:$C$9,2,0)</f>
        <v>B</v>
      </c>
      <c r="BS360" s="51">
        <f t="shared" ca="1" si="273"/>
        <v>42</v>
      </c>
      <c r="BT360" s="53">
        <f>_xlfn.XLOOKUP(B360,'[2]1. All Calls'!$R:$R,'[2]1. All Calls'!$A:$A,"",0)</f>
        <v>46053.102974537003</v>
      </c>
      <c r="BU360" s="51" t="str">
        <f>_xlfn.XLOOKUP(B360,'[2]1. All Calls'!$R:$R,'[2]1. All Calls'!$F:$F,"",0)</f>
        <v>CC-01959455</v>
      </c>
      <c r="BV360" s="51" t="str">
        <f>_xlfn.XLOOKUP(B360,'[2]1. All Calls'!$R:$R,'[2]1. All Calls'!$J:$J,"",0)</f>
        <v>Sales Call</v>
      </c>
      <c r="BW360" s="53">
        <f>_xlfn.XLOOKUP(B360,'[2]Sch Calls'!$R:$R,'[2]Sch Calls'!$A:$A,"",0)</f>
        <v>45113.616493055597</v>
      </c>
      <c r="BX360" s="51">
        <f>_xlfn.XLOOKUP(B360,'[2]Sch Calls'!$R:$R,'[2]Sch Calls'!$B:$B,"",0)</f>
        <v>2230</v>
      </c>
      <c r="BY360" s="51" t="str">
        <f t="shared" si="294"/>
        <v>19-Jul-26</v>
      </c>
      <c r="BZ360" s="51" t="str">
        <f t="shared" si="294"/>
        <v>19-Jul-26</v>
      </c>
      <c r="CA360" s="51" t="str">
        <f t="shared" si="274"/>
        <v>22-Oct-26</v>
      </c>
      <c r="CB360" s="51" t="str">
        <f t="shared" si="275"/>
        <v>20-Jul-27</v>
      </c>
      <c r="CC360" s="51" t="str">
        <f t="shared" si="276"/>
        <v>20-Jan-28</v>
      </c>
      <c r="CD360" s="51" t="str">
        <f t="shared" si="277"/>
        <v>20-Jan-27</v>
      </c>
      <c r="CE360" s="51">
        <f t="shared" ca="1" si="295"/>
        <v>134</v>
      </c>
      <c r="CF360" s="51">
        <f t="shared" ca="1" si="295"/>
        <v>134</v>
      </c>
      <c r="CG360" s="51">
        <f t="shared" ca="1" si="278"/>
        <v>134</v>
      </c>
      <c r="CH360" s="51">
        <f t="shared" ca="1" si="279"/>
        <v>134</v>
      </c>
      <c r="CI360" s="51">
        <f t="shared" ca="1" si="280"/>
        <v>134</v>
      </c>
      <c r="CJ360" s="51">
        <f t="shared" ca="1" si="281"/>
        <v>134</v>
      </c>
      <c r="CK360" s="51">
        <f t="shared" ca="1" si="258"/>
        <v>0</v>
      </c>
      <c r="CL360" s="51">
        <f t="shared" ca="1" si="258"/>
        <v>0</v>
      </c>
      <c r="CM360" s="51">
        <f t="shared" ca="1" si="258"/>
        <v>0</v>
      </c>
      <c r="CN360" s="51">
        <f t="shared" ca="1" si="258"/>
        <v>0</v>
      </c>
      <c r="CO360" s="51">
        <f t="shared" ca="1" si="258"/>
        <v>0</v>
      </c>
      <c r="CP360" s="51">
        <f t="shared" ca="1" si="258"/>
        <v>0</v>
      </c>
      <c r="CQ360" s="51">
        <f t="shared" ca="1" si="259"/>
        <v>3920</v>
      </c>
      <c r="CR360" s="51">
        <f t="shared" ca="1" si="259"/>
        <v>3920</v>
      </c>
      <c r="CS360" s="51">
        <f t="shared" ca="1" si="259"/>
        <v>5920</v>
      </c>
      <c r="CT360" s="51">
        <f t="shared" ca="1" si="259"/>
        <v>5920</v>
      </c>
      <c r="CU360" s="51">
        <f t="shared" ca="1" si="259"/>
        <v>7920</v>
      </c>
      <c r="CV360" s="54">
        <f t="shared" ca="1" si="259"/>
        <v>3920</v>
      </c>
      <c r="CW360" s="25" t="s">
        <v>195</v>
      </c>
      <c r="CX360" s="55">
        <v>0.62</v>
      </c>
      <c r="CY360" s="55"/>
      <c r="CZ360" s="26" t="s">
        <v>227</v>
      </c>
      <c r="DA360" s="26" t="s">
        <v>227</v>
      </c>
      <c r="DB360" s="26" t="s">
        <v>227</v>
      </c>
      <c r="DC360" s="26" t="s">
        <v>227</v>
      </c>
      <c r="DD360" s="26" t="s">
        <v>227</v>
      </c>
      <c r="DE360" s="26" t="s">
        <v>227</v>
      </c>
      <c r="DF360" s="26" t="s">
        <v>227</v>
      </c>
      <c r="DG360" s="26" t="s">
        <v>227</v>
      </c>
      <c r="DH360" s="26" t="s">
        <v>227</v>
      </c>
      <c r="DI360" s="26" t="s">
        <v>227</v>
      </c>
      <c r="DJ360" s="26" t="s">
        <v>227</v>
      </c>
      <c r="DK360" s="26" t="s">
        <v>227</v>
      </c>
      <c r="DL360" s="27">
        <f t="shared" si="282"/>
        <v>46128.102974537003</v>
      </c>
      <c r="DM360" s="28">
        <f t="shared" ca="1" si="283"/>
        <v>1</v>
      </c>
      <c r="DN360" s="56">
        <f>_xlfn.XLOOKUP(B360,'[2]1. All Calls'!$R:$R,'[2]1. All Calls'!$A:$A,"",0)</f>
        <v>46053.102974537003</v>
      </c>
      <c r="DO360" s="57" t="str">
        <f ca="1">VLOOKUP(DM360,[1]Validation!$B$20:$C$25,2,0)</f>
        <v>Above 3 months</v>
      </c>
      <c r="DP360" s="58" t="str">
        <f>_xlfn.XLOOKUP(B360,'[1]Active AMCs- Dealer'!E:E,'[1]Active AMCs- Dealer'!L:L,"Not in AMC",0)</f>
        <v>Not in AMC</v>
      </c>
      <c r="DQ360" s="50" t="s">
        <v>238</v>
      </c>
      <c r="DR360" s="29" t="str">
        <f>_xlfn.XLOOKUP(B360,'[2]1. All Calls'!$R:$R,'[2]1. All Calls'!$F:$F,"",0)</f>
        <v>CC-01959455</v>
      </c>
      <c r="DS360" s="29" t="str">
        <f>_xlfn.XLOOKUP(B360,'[2]1. All Calls'!$R:$R,'[2]1. All Calls'!$AB:$AB,"",0)</f>
        <v>Sales call carried out for HMR update</v>
      </c>
      <c r="DT360" s="30">
        <f>_xlfn.XLOOKUP(DR360,'[2]1. All Calls'!$F:$F,'[2]1. All Calls'!$A:$A,"",0)</f>
        <v>46053.102974537003</v>
      </c>
      <c r="DU360" s="31">
        <f>_xlfn.XLOOKUP(DR360,'[2]1. All Calls'!$F:$F,'[2]1. All Calls'!$B:$B,"",0)</f>
        <v>6884</v>
      </c>
      <c r="DV360" s="31">
        <f>_xlfn.XLOOKUP(B360,[1]MDA_Assets!D:D,[1]MDA_Assets!N:N,"",0)</f>
        <v>4268</v>
      </c>
      <c r="DW360" s="31">
        <f>_xlfn.XLOOKUP(B360,[1]MDA_Assets!D:D,[1]MDA_Assets!O:O,"",0)</f>
        <v>2616</v>
      </c>
      <c r="DX360" s="32" t="str">
        <f>_xlfn.XLOOKUP(B360,[1]MDA_Assets!D:D,[1]MDA_Assets!Q:Q,"",0)</f>
        <v>Synthetic</v>
      </c>
      <c r="DY360" s="33">
        <f>_xlfn.XLOOKUP(B360,[1]MDA_Assets!D:D,[1]MDA_Assets!R:R,"",0)</f>
        <v>46042</v>
      </c>
      <c r="DZ360" s="33">
        <f>_xlfn.XLOOKUP(B360,[1]MDA_Assets!D:D,[1]MDA_Assets!S:S,"",0)</f>
        <v>46042</v>
      </c>
      <c r="EA360" s="33">
        <f>_xlfn.XLOOKUP(B360,[1]MDA_Assets!D:D,[1]MDA_Assets!T:T,"",0)</f>
        <v>46042</v>
      </c>
      <c r="EB360" s="33">
        <f>_xlfn.XLOOKUP(B360,[1]MDA_Assets!D:D,[1]MDA_Assets!U:U,"",0)</f>
        <v>46042</v>
      </c>
      <c r="EC360" s="33">
        <f>_xlfn.XLOOKUP(B360,[1]MDA_Assets!D:D,[1]MDA_Assets!V:V,"",0)</f>
        <v>46042</v>
      </c>
      <c r="ED360" s="33">
        <f>_xlfn.XLOOKUP(B360,[1]MDA_Assets!D:D,[1]MDA_Assets!W:W,"",0)</f>
        <v>46042</v>
      </c>
      <c r="EE360" s="32" t="str">
        <f>_xlfn.XLOOKUP(B360,[1]MDA_Assets!D:D,[1]MDA_Assets!X:X,"",0)</f>
        <v>Yes</v>
      </c>
      <c r="EF360" s="33">
        <f>_xlfn.XLOOKUP(B360,[1]MDA_Assets!D:D,[1]MDA_Assets!Y:Y,"",0)</f>
        <v>46042</v>
      </c>
      <c r="EG360" s="33">
        <f>_xlfn.XLOOKUP(B360,[1]MDA_Assets!D:D,[1]MDA_Assets!Z:Z,"",0)</f>
        <v>0</v>
      </c>
      <c r="EH360" s="33">
        <f>_xlfn.XLOOKUP(B360,[1]MDA_Assets!D:D,[1]MDA_Assets!AA:AA,"",0)</f>
        <v>0</v>
      </c>
      <c r="EI360" s="34">
        <f>_xlfn.XLOOKUP(B360,[1]MDA_Assets!D:D,[1]MDA_Assets!P:P,"",0)</f>
        <v>0</v>
      </c>
      <c r="EJ360" s="35" t="str">
        <f>_xlfn.XLOOKUP(B360,[1]MDA_Assets!D:D,[1]MDA_Assets!AB:AB,"",0)</f>
        <v>3920</v>
      </c>
      <c r="EK360" s="35" t="str">
        <f>_xlfn.XLOOKUP(B360,[1]MDA_Assets!D:D,[1]MDA_Assets!AC:AC,"",0)</f>
        <v>3920</v>
      </c>
      <c r="EL360" s="35" t="str">
        <f>_xlfn.XLOOKUP(B360,[1]MDA_Assets!D:D,[1]MDA_Assets!AD:AD,"",0)</f>
        <v>5920</v>
      </c>
      <c r="EM360" s="35" t="str">
        <f>_xlfn.XLOOKUP(B360,[1]MDA_Assets!D:D,[1]MDA_Assets!AE:AE,"",0)</f>
        <v>5920</v>
      </c>
      <c r="EN360" s="35" t="str">
        <f>_xlfn.XLOOKUP(B360,[1]MDA_Assets!D:D,[1]MDA_Assets!AF:AF,"",0)</f>
        <v>7920</v>
      </c>
      <c r="EO360" s="35" t="str">
        <f>_xlfn.XLOOKUP(B360,[1]MDA_Assets!D:D,[1]MDA_Assets!AG:AG,"",0)</f>
        <v>3920</v>
      </c>
      <c r="EP360" s="36" t="str">
        <f t="shared" si="296"/>
        <v/>
      </c>
      <c r="EQ360" s="36" t="str">
        <f t="shared" si="296"/>
        <v/>
      </c>
      <c r="ER360" s="36" t="str">
        <f t="shared" si="284"/>
        <v/>
      </c>
      <c r="ES360" s="36" t="str">
        <f t="shared" si="285"/>
        <v/>
      </c>
      <c r="ET360" s="36" t="str">
        <f t="shared" si="286"/>
        <v/>
      </c>
      <c r="EU360" s="36" t="str">
        <f t="shared" si="287"/>
        <v/>
      </c>
      <c r="EV360" s="36">
        <f t="shared" si="288"/>
        <v>365</v>
      </c>
      <c r="EW360" s="36" t="str">
        <f t="shared" si="260"/>
        <v/>
      </c>
      <c r="EX360" s="36" t="str">
        <f t="shared" si="261"/>
        <v/>
      </c>
      <c r="EY360" s="36" t="str">
        <f t="shared" ref="EY360:FG422" si="299">IFERROR(ROUNDUP(SUM(EP360/31),2),"")</f>
        <v/>
      </c>
      <c r="EZ360" s="36" t="str">
        <f t="shared" si="299"/>
        <v/>
      </c>
      <c r="FA360" s="36" t="str">
        <f t="shared" si="299"/>
        <v/>
      </c>
      <c r="FB360" s="36" t="str">
        <f t="shared" si="298"/>
        <v/>
      </c>
      <c r="FC360" s="36" t="str">
        <f t="shared" si="298"/>
        <v/>
      </c>
      <c r="FD360" s="36" t="str">
        <f t="shared" si="298"/>
        <v/>
      </c>
      <c r="FE360" s="36">
        <f t="shared" si="298"/>
        <v>11.78</v>
      </c>
      <c r="FF360" s="36" t="str">
        <f t="shared" si="298"/>
        <v/>
      </c>
      <c r="FG360" s="36" t="str">
        <f t="shared" si="298"/>
        <v/>
      </c>
      <c r="FH360" s="37" t="str" cm="1">
        <f t="array" ref="FH360">_xlfn.IFS(EY360="", "No Data", EY360&lt;0, "Negative/Future", EY360=0, "Zero Days", EY360&lt;=3, "&lt; 3 Months", EY360&lt;=6, "3 to 6 Months", EY360&lt;=9, "6 to 9 Months", EY360&lt;=12, "9 to 12 Months", EY360&lt;=15, "12 to 15 Months", EY360&lt;=18, "15 to 18 Months", EY360&lt;=24, "18 to 24 Months", EY360&gt;24, "&gt; 24 Months")</f>
        <v>No Data</v>
      </c>
      <c r="FI360" s="37" t="str" cm="1">
        <f t="array" ref="FI360">_xlfn.IFS(EZ360="", "No Data", EZ360&lt;0, "Negative/Future", EZ360=0, "Zero Days", EZ360&lt;=3, "&lt; 3 Months", EZ360&lt;=6, "3 to 6 Months", EZ360&lt;=9, "6 to 9 Months", EZ360&lt;=12, "9 to 12 Months", EZ360&lt;=15, "12 to 15 Months", EZ360&lt;=18, "15 to 18 Months", EZ360&lt;=24, "18 to 24 Months", EZ360&gt;24, "&gt; 24 Months")</f>
        <v>No Data</v>
      </c>
      <c r="FJ360" s="37" t="str" cm="1">
        <f t="array" ref="FJ360">_xlfn.IFS(FA360="", "No Data", FA360&lt;0, "Negative/Future", FA360=0, "Zero Days", FA360&lt;=3, "&lt; 3 Months", FA360&lt;=6, "3 to 6 Months", FA360&lt;=9, "6 to 9 Months", FA360&lt;=12, "9 to 12 Months", FA360&lt;=15, "12 to 15 Months", FA360&lt;=18, "15 to 18 Months", FA360&lt;=24, "18 to 24 Months", FA360&gt;24, "&gt; 24 Months")</f>
        <v>No Data</v>
      </c>
      <c r="FK360" s="37" t="str" cm="1">
        <f t="array" ref="FK360">_xlfn.IFS(FB360="", "No Data", FB360&lt;0, "Negative/Future", FB360=0, "Zero Days", FB360&lt;=3, "&lt; 3 Months", FB360&lt;=6, "3 to 6 Months", FB360&lt;=9, "6 to 9 Months", FB360&lt;=12, "9 to 12 Months", FB360&lt;=15, "12 to 15 Months", FB360&lt;=18, "15 to 18 Months", FB360&lt;=24, "18 to 24 Months", FB360&gt;24, "&gt; 24 Months")</f>
        <v>No Data</v>
      </c>
      <c r="FL360" s="37" t="str" cm="1">
        <f t="array" ref="FL360">_xlfn.IFS(FC360="", "No Data", FC360&lt;0, "Negative/Future", FC360=0, "Zero Days", FC360&lt;=3, "&lt; 3 Months", FC360&lt;=6, "3 to 6 Months", FC360&lt;=9, "6 to 9 Months", FC360&lt;=12, "9 to 12 Months", FC360&lt;=15, "12 to 15 Months", FC360&lt;=18, "15 to 18 Months", FC360&lt;=24, "18 to 24 Months", FC360&gt;24, "&gt; 24 Months")</f>
        <v>No Data</v>
      </c>
      <c r="FM360" s="37" t="str" cm="1">
        <f t="array" ref="FM360">_xlfn.IFS(FD360="", "No Data", FD360&lt;0, "Negative/Future", FD360=0, "Zero Days", FD360&lt;=3, "&lt; 3 Months", FD360&lt;=6, "3 to 6 Months", FD360&lt;=9, "6 to 9 Months", FD360&lt;=12, "9 to 12 Months", FD360&lt;=15, "12 to 15 Months", FD360&lt;=18, "15 to 18 Months", FD360&lt;=24, "18 to 24 Months", FD360&gt;24, "&gt; 24 Months")</f>
        <v>No Data</v>
      </c>
      <c r="FN360" s="37" t="str" cm="1">
        <f t="array" ref="FN360">_xlfn.IFS(FE360="", "No Data", FE360&lt;0, "Negative/Future", FE360=0, "Zero Days", FE360&lt;=3, "&lt; 3 Months", FE360&lt;=6, "3 to 6 Months", FE360&lt;=9, "6 to 9 Months", FE360&lt;=12, "9 to 12 Months", FE360&lt;=15, "12 to 15 Months", FE360&lt;=18, "15 to 18 Months", FE360&lt;=24, "18 to 24 Months", FE360&gt;24, "&gt; 24 Months")</f>
        <v>9 to 12 Months</v>
      </c>
      <c r="FO360" s="37" t="str" cm="1">
        <f t="array" ref="FO360">_xlfn.IFS(FG360="", "No Data", FG360&lt;0, "Negative/Future", FG360=0, "Zero Days", FG360&lt;=3, "&lt; 3 Months", FG360&lt;=6, "3 to 6 Months", FG360&lt;=9, "6 to 9 Months", FG360&lt;=12, "9 to 12 Months", FG360&lt;=15, "12 to 15 Months", FG360&lt;=18, "15 to 18 Months", FG360&lt;=24, "18 to 24 Months", FG360&gt;24, "&gt; 24 Months")</f>
        <v>No Data</v>
      </c>
      <c r="FP360" s="37" t="str" cm="1">
        <f t="array" ref="FP360">_xlfn.IFS(FF360="", "No Data", FF360&lt;0, "Negative/Future", FF360=0, "Zero Days", FF360&lt;=3, "&lt; 3 Months", FF360&lt;=6, "3 to 6 Months", FF360&lt;=9, "6 to 9 Months", FF360&lt;=12, "9 to 12 Months", FF360&lt;=15, "12 to 15 Months", FF360&lt;=18, "15 to 18 Months", FF360&lt;=24, "18 to 24 Months", FF360&gt;24, "&gt; 24 Months")</f>
        <v>No Data</v>
      </c>
      <c r="FQ360" s="29" t="s">
        <v>510</v>
      </c>
      <c r="FR360" s="29">
        <v>8118095065</v>
      </c>
      <c r="FS360" s="38" t="str">
        <f>VLOOKUP(_xlfn.XLOOKUP(B360,[1]MDA_Assets!D:D,[1]MDA_Assets!I:I,"",0),[1]Validation!$B$1:$C$8,2,0)</f>
        <v>B</v>
      </c>
      <c r="FT360" s="38" t="s">
        <v>202</v>
      </c>
      <c r="FU360" s="31" t="str">
        <f>_xlfn.XLOOKUP(B360,[1]MDA_Assets!D:D,[1]MDA_Assets!X:X,"",0)</f>
        <v>Yes</v>
      </c>
      <c r="FV360" s="39">
        <v>0</v>
      </c>
      <c r="FW360" s="39">
        <v>0</v>
      </c>
      <c r="FX360" s="39">
        <v>0</v>
      </c>
      <c r="FY360" s="39">
        <v>9</v>
      </c>
      <c r="FZ360" s="40" t="str">
        <f t="shared" si="293"/>
        <v/>
      </c>
      <c r="GA360" s="40" t="str">
        <f t="shared" si="293"/>
        <v/>
      </c>
      <c r="GB360" s="40" t="str">
        <f t="shared" si="262"/>
        <v/>
      </c>
      <c r="GC360" s="40" t="str">
        <f t="shared" si="263"/>
        <v/>
      </c>
      <c r="GD360" s="40" t="str">
        <f t="shared" si="264"/>
        <v/>
      </c>
      <c r="GE360" s="40" t="str">
        <f t="shared" si="265"/>
        <v/>
      </c>
      <c r="GF360" s="40">
        <f t="shared" si="297"/>
        <v>46407</v>
      </c>
      <c r="GG360" s="40" t="str">
        <f t="shared" si="297"/>
        <v/>
      </c>
      <c r="GH360" s="40" t="str">
        <f t="shared" si="297"/>
        <v/>
      </c>
      <c r="GI360" s="39">
        <f t="shared" si="289"/>
        <v>0</v>
      </c>
      <c r="GJ360" s="39">
        <f t="shared" si="290"/>
        <v>0</v>
      </c>
      <c r="GK360" s="39">
        <f t="shared" si="291"/>
        <v>0</v>
      </c>
      <c r="GL360" s="39">
        <f t="shared" si="292"/>
        <v>1</v>
      </c>
    </row>
    <row r="361" spans="1:194" x14ac:dyDescent="0.25">
      <c r="A361" s="19">
        <v>396</v>
      </c>
      <c r="B361" s="43" t="s">
        <v>1681</v>
      </c>
      <c r="C361" s="43" t="s">
        <v>254</v>
      </c>
      <c r="D361" s="43" t="s">
        <v>241</v>
      </c>
      <c r="E361" s="43" t="s">
        <v>346</v>
      </c>
      <c r="F361" s="43" t="s">
        <v>3112</v>
      </c>
      <c r="G361" s="43" t="s">
        <v>190</v>
      </c>
      <c r="H361" s="43" t="s">
        <v>1651</v>
      </c>
      <c r="I361" s="43" t="s">
        <v>192</v>
      </c>
      <c r="J361" s="44">
        <f t="shared" si="266"/>
        <v>45659.583333333336</v>
      </c>
      <c r="K361" s="44">
        <v>45295.583333333336</v>
      </c>
      <c r="L361" s="44">
        <v>45208</v>
      </c>
      <c r="M361" s="43" t="s">
        <v>1682</v>
      </c>
      <c r="N361" s="43" t="s">
        <v>1029</v>
      </c>
      <c r="O361" s="44">
        <v>46016.45071759259</v>
      </c>
      <c r="P361" s="43">
        <v>3478</v>
      </c>
      <c r="Q361" s="43">
        <v>1001</v>
      </c>
      <c r="R361" s="43">
        <v>2477</v>
      </c>
      <c r="S361" s="43" t="s">
        <v>206</v>
      </c>
      <c r="T361" s="44">
        <v>46015.770833333336</v>
      </c>
      <c r="U361" s="44">
        <v>46015.770833333336</v>
      </c>
      <c r="V361" s="44">
        <v>46015.770833333336</v>
      </c>
      <c r="W361" s="44">
        <v>46015.770833333336</v>
      </c>
      <c r="X361" s="44">
        <v>46015.770833333336</v>
      </c>
      <c r="Y361" s="44">
        <v>46015.770833333336</v>
      </c>
      <c r="Z361" s="43" t="s">
        <v>199</v>
      </c>
      <c r="AA361" s="43"/>
      <c r="AB361" s="43"/>
      <c r="AC361" s="43"/>
      <c r="AD361" s="43"/>
      <c r="AE361" s="43">
        <v>2</v>
      </c>
      <c r="AF361" s="43" t="s">
        <v>281</v>
      </c>
      <c r="AG361" s="43" t="s">
        <v>281</v>
      </c>
      <c r="AH361" s="43" t="s">
        <v>285</v>
      </c>
      <c r="AI361" s="43" t="s">
        <v>285</v>
      </c>
      <c r="AJ361" s="43" t="s">
        <v>286</v>
      </c>
      <c r="AK361" s="43" t="s">
        <v>285</v>
      </c>
      <c r="AL361" s="49">
        <v>46195</v>
      </c>
      <c r="AM361" s="49">
        <v>46195</v>
      </c>
      <c r="AN361" s="47">
        <v>46380</v>
      </c>
      <c r="AO361" s="47">
        <v>46380</v>
      </c>
      <c r="AP361" s="47">
        <v>46745</v>
      </c>
      <c r="AQ361" s="47">
        <v>46380</v>
      </c>
      <c r="AR361" s="48"/>
      <c r="AS361" s="48"/>
      <c r="AT361" s="48"/>
      <c r="AU361" s="43">
        <v>0</v>
      </c>
      <c r="AV361" s="43">
        <v>0</v>
      </c>
      <c r="AW361" s="43">
        <v>1</v>
      </c>
      <c r="AX361" s="51" t="s">
        <v>683</v>
      </c>
      <c r="AY361" s="51" t="s">
        <v>316</v>
      </c>
      <c r="AZ361" s="51" t="s">
        <v>198</v>
      </c>
      <c r="BA361" s="20">
        <f t="shared" ca="1" si="257"/>
        <v>1</v>
      </c>
      <c r="BB361" s="20">
        <f t="shared" ca="1" si="257"/>
        <v>1</v>
      </c>
      <c r="BC361" s="20">
        <f t="shared" ca="1" si="257"/>
        <v>0</v>
      </c>
      <c r="BD361" s="20">
        <f t="shared" ca="1" si="254"/>
        <v>0</v>
      </c>
      <c r="BE361" s="20">
        <f t="shared" ca="1" si="254"/>
        <v>0</v>
      </c>
      <c r="BF361" s="20">
        <f t="shared" ca="1" si="254"/>
        <v>0</v>
      </c>
      <c r="BG361" s="21" t="str">
        <f t="shared" ca="1" si="254"/>
        <v/>
      </c>
      <c r="BH361" s="21" t="str">
        <f t="shared" ca="1" si="254"/>
        <v/>
      </c>
      <c r="BI361" s="21" t="str">
        <f t="shared" ca="1" si="254"/>
        <v/>
      </c>
      <c r="BJ361" s="22">
        <f t="shared" ca="1" si="267"/>
        <v>2</v>
      </c>
      <c r="BK361" s="21">
        <f t="shared" si="268"/>
        <v>2</v>
      </c>
      <c r="BL361" s="22">
        <f t="shared" ca="1" si="269"/>
        <v>3797</v>
      </c>
      <c r="BM361" s="22">
        <f t="shared" ca="1" si="270"/>
        <v>1101</v>
      </c>
      <c r="BN361" s="23">
        <f t="shared" ca="1" si="271"/>
        <v>2696</v>
      </c>
      <c r="BO361" s="24">
        <f t="shared" ca="1" si="272"/>
        <v>319</v>
      </c>
      <c r="BP361" s="51" t="str">
        <f>_xlfn.XLOOKUP(E361,[1]Validation!E:E,[1]Validation!F:F,"")</f>
        <v>EN11</v>
      </c>
      <c r="BQ361" s="51" t="str">
        <f>_xlfn.XLOOKUP(BP361,[1]Validation!F:F,[1]Validation!G:G,"")</f>
        <v>EN11 to EN22</v>
      </c>
      <c r="BR361" s="52" t="str">
        <f>VLOOKUP(G361,[1]Validation!$B$1:$C$9,2,0)</f>
        <v>B</v>
      </c>
      <c r="BS361" s="51">
        <f t="shared" ca="1" si="273"/>
        <v>29</v>
      </c>
      <c r="BT361" s="53">
        <f>_xlfn.XLOOKUP(B361,'[2]1. All Calls'!$R:$R,'[2]1. All Calls'!$A:$A,"",0)</f>
        <v>46016.448090277801</v>
      </c>
      <c r="BU361" s="51" t="str">
        <f>_xlfn.XLOOKUP(B361,'[2]1. All Calls'!$R:$R,'[2]1. All Calls'!$F:$F,"",0)</f>
        <v>CC-01916863</v>
      </c>
      <c r="BV361" s="51" t="str">
        <f>_xlfn.XLOOKUP(B361,'[2]1. All Calls'!$R:$R,'[2]1. All Calls'!$J:$J,"",0)</f>
        <v>Schedule Service</v>
      </c>
      <c r="BW361" s="53">
        <f>_xlfn.XLOOKUP(B361,'[2]Sch Calls'!$R:$R,'[2]Sch Calls'!$A:$A,"",0)</f>
        <v>46016.448090277801</v>
      </c>
      <c r="BX361" s="51">
        <f>_xlfn.XLOOKUP(B361,'[2]Sch Calls'!$R:$R,'[2]Sch Calls'!$B:$B,"",0)</f>
        <v>3478</v>
      </c>
      <c r="BY361" s="51" t="str">
        <f t="shared" si="294"/>
        <v>23-Jun-26</v>
      </c>
      <c r="BZ361" s="51" t="str">
        <f t="shared" si="294"/>
        <v>23-Jun-26</v>
      </c>
      <c r="CA361" s="51" t="str">
        <f t="shared" si="274"/>
        <v>26-Sep-26</v>
      </c>
      <c r="CB361" s="51" t="str">
        <f t="shared" si="275"/>
        <v>24-Jun-27</v>
      </c>
      <c r="CC361" s="51" t="str">
        <f t="shared" si="276"/>
        <v>25-Dec-27</v>
      </c>
      <c r="CD361" s="51" t="str">
        <f t="shared" si="277"/>
        <v>25-Dec-26</v>
      </c>
      <c r="CE361" s="51">
        <f t="shared" ca="1" si="295"/>
        <v>160</v>
      </c>
      <c r="CF361" s="51">
        <f t="shared" ca="1" si="295"/>
        <v>160</v>
      </c>
      <c r="CG361" s="51">
        <f t="shared" ca="1" si="278"/>
        <v>160</v>
      </c>
      <c r="CH361" s="51">
        <f t="shared" ca="1" si="279"/>
        <v>160</v>
      </c>
      <c r="CI361" s="51">
        <f t="shared" ca="1" si="280"/>
        <v>160</v>
      </c>
      <c r="CJ361" s="51">
        <f t="shared" ca="1" si="281"/>
        <v>160</v>
      </c>
      <c r="CK361" s="51">
        <f t="shared" ca="1" si="258"/>
        <v>320</v>
      </c>
      <c r="CL361" s="51">
        <f t="shared" ca="1" si="258"/>
        <v>320</v>
      </c>
      <c r="CM361" s="51">
        <f t="shared" ca="1" si="258"/>
        <v>320</v>
      </c>
      <c r="CN361" s="51">
        <f t="shared" ref="CN361:CP410" ca="1" si="300">IFERROR(SUM(CH361*$BK361),"")</f>
        <v>320</v>
      </c>
      <c r="CO361" s="51">
        <f t="shared" ca="1" si="300"/>
        <v>320</v>
      </c>
      <c r="CP361" s="51">
        <f t="shared" ca="1" si="300"/>
        <v>320</v>
      </c>
      <c r="CQ361" s="51">
        <f t="shared" ca="1" si="259"/>
        <v>1680</v>
      </c>
      <c r="CR361" s="51">
        <f t="shared" ca="1" si="259"/>
        <v>1680</v>
      </c>
      <c r="CS361" s="51">
        <f t="shared" ca="1" si="259"/>
        <v>3680</v>
      </c>
      <c r="CT361" s="51">
        <f t="shared" ref="CT361:CV410" ca="1" si="301">IFERROR(IF(AI361&gt;0,SUM(AI361-CN361),""),"")</f>
        <v>3680</v>
      </c>
      <c r="CU361" s="51">
        <f t="shared" ca="1" si="301"/>
        <v>7680</v>
      </c>
      <c r="CV361" s="54">
        <f t="shared" ca="1" si="301"/>
        <v>3680</v>
      </c>
      <c r="CW361" s="25" t="s">
        <v>195</v>
      </c>
      <c r="CX361" s="55">
        <v>0.28999999999999998</v>
      </c>
      <c r="CY361" s="55"/>
      <c r="CZ361" s="26" t="s">
        <v>227</v>
      </c>
      <c r="DA361" s="26" t="s">
        <v>227</v>
      </c>
      <c r="DB361" s="26" t="s">
        <v>227</v>
      </c>
      <c r="DC361" s="26" t="s">
        <v>227</v>
      </c>
      <c r="DD361" s="26" t="s">
        <v>227</v>
      </c>
      <c r="DE361" s="26" t="s">
        <v>227</v>
      </c>
      <c r="DF361" s="26" t="s">
        <v>227</v>
      </c>
      <c r="DG361" s="26" t="s">
        <v>227</v>
      </c>
      <c r="DH361" s="26" t="s">
        <v>227</v>
      </c>
      <c r="DI361" s="26" t="s">
        <v>227</v>
      </c>
      <c r="DJ361" s="26" t="s">
        <v>227</v>
      </c>
      <c r="DK361" s="26" t="s">
        <v>227</v>
      </c>
      <c r="DL361" s="27">
        <f t="shared" si="282"/>
        <v>46091.448090277801</v>
      </c>
      <c r="DM361" s="28">
        <f t="shared" ca="1" si="283"/>
        <v>1</v>
      </c>
      <c r="DN361" s="56">
        <f>_xlfn.XLOOKUP(B361,'[2]1. All Calls'!$R:$R,'[2]1. All Calls'!$A:$A,"",0)</f>
        <v>46016.448090277801</v>
      </c>
      <c r="DO361" s="57" t="str">
        <f ca="1">VLOOKUP(DM361,[1]Validation!$B$20:$C$25,2,0)</f>
        <v>Above 3 months</v>
      </c>
      <c r="DP361" s="58" t="str">
        <f>_xlfn.XLOOKUP(B361,'[1]Active AMCs- Dealer'!E:E,'[1]Active AMCs- Dealer'!L:L,"Not in AMC",0)</f>
        <v>Not in AMC</v>
      </c>
      <c r="DQ361" s="50" t="s">
        <v>238</v>
      </c>
      <c r="DR361" s="29" t="str">
        <f>_xlfn.XLOOKUP(B361,'[2]1. All Calls'!$R:$R,'[2]1. All Calls'!$F:$F,"",0)</f>
        <v>CC-01916863</v>
      </c>
      <c r="DS361" s="29" t="str">
        <f>_xlfn.XLOOKUP(B361,'[2]1. All Calls'!$R:$R,'[2]1. All Calls'!$AB:$AB,"",0)</f>
        <v>Attend the site for scheduled service so change air filter, oil filter, air oil separator, motor greasing, all valve kit and oil. Then start the unit found running ok.</v>
      </c>
      <c r="DT361" s="30">
        <f>_xlfn.XLOOKUP(DR361,'[2]1. All Calls'!$F:$F,'[2]1. All Calls'!$A:$A,"",0)</f>
        <v>46016.448090277801</v>
      </c>
      <c r="DU361" s="31">
        <f>_xlfn.XLOOKUP(DR361,'[2]1. All Calls'!$F:$F,'[2]1. All Calls'!$B:$B,"",0)</f>
        <v>3478</v>
      </c>
      <c r="DV361" s="31">
        <f>_xlfn.XLOOKUP(B361,[1]MDA_Assets!D:D,[1]MDA_Assets!N:N,"",0)</f>
        <v>1001</v>
      </c>
      <c r="DW361" s="31">
        <f>_xlfn.XLOOKUP(B361,[1]MDA_Assets!D:D,[1]MDA_Assets!O:O,"",0)</f>
        <v>2477</v>
      </c>
      <c r="DX361" s="32" t="str">
        <f>_xlfn.XLOOKUP(B361,[1]MDA_Assets!D:D,[1]MDA_Assets!Q:Q,"",0)</f>
        <v>XD</v>
      </c>
      <c r="DY361" s="33">
        <f>_xlfn.XLOOKUP(B361,[1]MDA_Assets!D:D,[1]MDA_Assets!R:R,"",0)</f>
        <v>46016</v>
      </c>
      <c r="DZ361" s="33">
        <f>_xlfn.XLOOKUP(B361,[1]MDA_Assets!D:D,[1]MDA_Assets!S:S,"",0)</f>
        <v>46016</v>
      </c>
      <c r="EA361" s="33">
        <f>_xlfn.XLOOKUP(B361,[1]MDA_Assets!D:D,[1]MDA_Assets!T:T,"",0)</f>
        <v>46016</v>
      </c>
      <c r="EB361" s="33">
        <f>_xlfn.XLOOKUP(B361,[1]MDA_Assets!D:D,[1]MDA_Assets!U:U,"",0)</f>
        <v>46016</v>
      </c>
      <c r="EC361" s="33">
        <f>_xlfn.XLOOKUP(B361,[1]MDA_Assets!D:D,[1]MDA_Assets!V:V,"",0)</f>
        <v>46016</v>
      </c>
      <c r="ED361" s="33">
        <f>_xlfn.XLOOKUP(B361,[1]MDA_Assets!D:D,[1]MDA_Assets!W:W,"",0)</f>
        <v>46016</v>
      </c>
      <c r="EE361" s="32" t="str">
        <f>_xlfn.XLOOKUP(B361,[1]MDA_Assets!D:D,[1]MDA_Assets!X:X,"",0)</f>
        <v>Yes</v>
      </c>
      <c r="EF361" s="33">
        <f>_xlfn.XLOOKUP(B361,[1]MDA_Assets!D:D,[1]MDA_Assets!Y:Y,"",0)</f>
        <v>0</v>
      </c>
      <c r="EG361" s="33">
        <f>_xlfn.XLOOKUP(B361,[1]MDA_Assets!D:D,[1]MDA_Assets!Z:Z,"",0)</f>
        <v>0</v>
      </c>
      <c r="EH361" s="33">
        <f>_xlfn.XLOOKUP(B361,[1]MDA_Assets!D:D,[1]MDA_Assets!AA:AA,"",0)</f>
        <v>0</v>
      </c>
      <c r="EI361" s="34">
        <f>_xlfn.XLOOKUP(B361,[1]MDA_Assets!D:D,[1]MDA_Assets!P:P,"",0)</f>
        <v>2</v>
      </c>
      <c r="EJ361" s="35" t="str">
        <f>_xlfn.XLOOKUP(B361,[1]MDA_Assets!D:D,[1]MDA_Assets!AB:AB,"",0)</f>
        <v>2000</v>
      </c>
      <c r="EK361" s="35" t="str">
        <f>_xlfn.XLOOKUP(B361,[1]MDA_Assets!D:D,[1]MDA_Assets!AC:AC,"",0)</f>
        <v>2000</v>
      </c>
      <c r="EL361" s="35" t="str">
        <f>_xlfn.XLOOKUP(B361,[1]MDA_Assets!D:D,[1]MDA_Assets!AD:AD,"",0)</f>
        <v>4000</v>
      </c>
      <c r="EM361" s="35" t="str">
        <f>_xlfn.XLOOKUP(B361,[1]MDA_Assets!D:D,[1]MDA_Assets!AE:AE,"",0)</f>
        <v>4000</v>
      </c>
      <c r="EN361" s="35" t="str">
        <f>_xlfn.XLOOKUP(B361,[1]MDA_Assets!D:D,[1]MDA_Assets!AF:AF,"",0)</f>
        <v>8000</v>
      </c>
      <c r="EO361" s="35" t="str">
        <f>_xlfn.XLOOKUP(B361,[1]MDA_Assets!D:D,[1]MDA_Assets!AG:AG,"",0)</f>
        <v>4000</v>
      </c>
      <c r="EP361" s="36">
        <f t="shared" si="296"/>
        <v>180</v>
      </c>
      <c r="EQ361" s="36">
        <f t="shared" si="296"/>
        <v>180</v>
      </c>
      <c r="ER361" s="36">
        <f t="shared" si="284"/>
        <v>365</v>
      </c>
      <c r="ES361" s="36">
        <f t="shared" si="285"/>
        <v>365</v>
      </c>
      <c r="ET361" s="36">
        <f t="shared" si="286"/>
        <v>730</v>
      </c>
      <c r="EU361" s="36">
        <f t="shared" si="287"/>
        <v>365</v>
      </c>
      <c r="EV361" s="36" t="str">
        <f t="shared" si="288"/>
        <v/>
      </c>
      <c r="EW361" s="36" t="str">
        <f t="shared" si="260"/>
        <v/>
      </c>
      <c r="EX361" s="36" t="str">
        <f t="shared" si="261"/>
        <v/>
      </c>
      <c r="EY361" s="36">
        <f t="shared" si="299"/>
        <v>5.81</v>
      </c>
      <c r="EZ361" s="36">
        <f t="shared" si="299"/>
        <v>5.81</v>
      </c>
      <c r="FA361" s="36">
        <f t="shared" si="299"/>
        <v>11.78</v>
      </c>
      <c r="FB361" s="36">
        <f t="shared" si="298"/>
        <v>11.78</v>
      </c>
      <c r="FC361" s="36">
        <f t="shared" si="298"/>
        <v>23.55</v>
      </c>
      <c r="FD361" s="36">
        <f t="shared" si="298"/>
        <v>11.78</v>
      </c>
      <c r="FE361" s="36" t="str">
        <f t="shared" si="298"/>
        <v/>
      </c>
      <c r="FF361" s="36" t="str">
        <f t="shared" si="298"/>
        <v/>
      </c>
      <c r="FG361" s="36" t="str">
        <f t="shared" si="298"/>
        <v/>
      </c>
      <c r="FH361" s="37" t="str" cm="1">
        <f t="array" ref="FH361">_xlfn.IFS(EY361="", "No Data", EY361&lt;0, "Negative/Future", EY361=0, "Zero Days", EY361&lt;=3, "&lt; 3 Months", EY361&lt;=6, "3 to 6 Months", EY361&lt;=9, "6 to 9 Months", EY361&lt;=12, "9 to 12 Months", EY361&lt;=15, "12 to 15 Months", EY361&lt;=18, "15 to 18 Months", EY361&lt;=24, "18 to 24 Months", EY361&gt;24, "&gt; 24 Months")</f>
        <v>3 to 6 Months</v>
      </c>
      <c r="FI361" s="37" t="str" cm="1">
        <f t="array" ref="FI361">_xlfn.IFS(EZ361="", "No Data", EZ361&lt;0, "Negative/Future", EZ361=0, "Zero Days", EZ361&lt;=3, "&lt; 3 Months", EZ361&lt;=6, "3 to 6 Months", EZ361&lt;=9, "6 to 9 Months", EZ361&lt;=12, "9 to 12 Months", EZ361&lt;=15, "12 to 15 Months", EZ361&lt;=18, "15 to 18 Months", EZ361&lt;=24, "18 to 24 Months", EZ361&gt;24, "&gt; 24 Months")</f>
        <v>3 to 6 Months</v>
      </c>
      <c r="FJ361" s="37" t="str" cm="1">
        <f t="array" ref="FJ361">_xlfn.IFS(FA361="", "No Data", FA361&lt;0, "Negative/Future", FA361=0, "Zero Days", FA361&lt;=3, "&lt; 3 Months", FA361&lt;=6, "3 to 6 Months", FA361&lt;=9, "6 to 9 Months", FA361&lt;=12, "9 to 12 Months", FA361&lt;=15, "12 to 15 Months", FA361&lt;=18, "15 to 18 Months", FA361&lt;=24, "18 to 24 Months", FA361&gt;24, "&gt; 24 Months")</f>
        <v>9 to 12 Months</v>
      </c>
      <c r="FK361" s="37" t="str" cm="1">
        <f t="array" ref="FK361">_xlfn.IFS(FB361="", "No Data", FB361&lt;0, "Negative/Future", FB361=0, "Zero Days", FB361&lt;=3, "&lt; 3 Months", FB361&lt;=6, "3 to 6 Months", FB361&lt;=9, "6 to 9 Months", FB361&lt;=12, "9 to 12 Months", FB361&lt;=15, "12 to 15 Months", FB361&lt;=18, "15 to 18 Months", FB361&lt;=24, "18 to 24 Months", FB361&gt;24, "&gt; 24 Months")</f>
        <v>9 to 12 Months</v>
      </c>
      <c r="FL361" s="37" t="str" cm="1">
        <f t="array" ref="FL361">_xlfn.IFS(FC361="", "No Data", FC361&lt;0, "Negative/Future", FC361=0, "Zero Days", FC361&lt;=3, "&lt; 3 Months", FC361&lt;=6, "3 to 6 Months", FC361&lt;=9, "6 to 9 Months", FC361&lt;=12, "9 to 12 Months", FC361&lt;=15, "12 to 15 Months", FC361&lt;=18, "15 to 18 Months", FC361&lt;=24, "18 to 24 Months", FC361&gt;24, "&gt; 24 Months")</f>
        <v>18 to 24 Months</v>
      </c>
      <c r="FM361" s="37" t="str" cm="1">
        <f t="array" ref="FM361">_xlfn.IFS(FD361="", "No Data", FD361&lt;0, "Negative/Future", FD361=0, "Zero Days", FD361&lt;=3, "&lt; 3 Months", FD361&lt;=6, "3 to 6 Months", FD361&lt;=9, "6 to 9 Months", FD361&lt;=12, "9 to 12 Months", FD361&lt;=15, "12 to 15 Months", FD361&lt;=18, "15 to 18 Months", FD361&lt;=24, "18 to 24 Months", FD361&gt;24, "&gt; 24 Months")</f>
        <v>9 to 12 Months</v>
      </c>
      <c r="FN361" s="37" t="str" cm="1">
        <f t="array" ref="FN361">_xlfn.IFS(FE361="", "No Data", FE361&lt;0, "Negative/Future", FE361=0, "Zero Days", FE361&lt;=3, "&lt; 3 Months", FE361&lt;=6, "3 to 6 Months", FE361&lt;=9, "6 to 9 Months", FE361&lt;=12, "9 to 12 Months", FE361&lt;=15, "12 to 15 Months", FE361&lt;=18, "15 to 18 Months", FE361&lt;=24, "18 to 24 Months", FE361&gt;24, "&gt; 24 Months")</f>
        <v>No Data</v>
      </c>
      <c r="FO361" s="37" t="str" cm="1">
        <f t="array" ref="FO361">_xlfn.IFS(FG361="", "No Data", FG361&lt;0, "Negative/Future", FG361=0, "Zero Days", FG361&lt;=3, "&lt; 3 Months", FG361&lt;=6, "3 to 6 Months", FG361&lt;=9, "6 to 9 Months", FG361&lt;=12, "9 to 12 Months", FG361&lt;=15, "12 to 15 Months", FG361&lt;=18, "15 to 18 Months", FG361&lt;=24, "18 to 24 Months", FG361&gt;24, "&gt; 24 Months")</f>
        <v>No Data</v>
      </c>
      <c r="FP361" s="37" t="str" cm="1">
        <f t="array" ref="FP361">_xlfn.IFS(FF361="", "No Data", FF361&lt;0, "Negative/Future", FF361=0, "Zero Days", FF361&lt;=3, "&lt; 3 Months", FF361&lt;=6, "3 to 6 Months", FF361&lt;=9, "6 to 9 Months", FF361&lt;=12, "9 to 12 Months", FF361&lt;=15, "12 to 15 Months", FF361&lt;=18, "15 to 18 Months", FF361&lt;=24, "18 to 24 Months", FF361&gt;24, "&gt; 24 Months")</f>
        <v>No Data</v>
      </c>
      <c r="FQ361" s="29" t="s">
        <v>1683</v>
      </c>
      <c r="FR361" s="29">
        <v>9905758949</v>
      </c>
      <c r="FS361" s="38" t="str">
        <f>VLOOKUP(_xlfn.XLOOKUP(B361,[1]MDA_Assets!D:D,[1]MDA_Assets!I:I,"",0),[1]Validation!$B$1:$C$8,2,0)</f>
        <v>B</v>
      </c>
      <c r="FT361" s="38" t="s">
        <v>202</v>
      </c>
      <c r="FU361" s="31" t="str">
        <f>_xlfn.XLOOKUP(B361,[1]MDA_Assets!D:D,[1]MDA_Assets!X:X,"",0)</f>
        <v>Yes</v>
      </c>
      <c r="FV361" s="39">
        <v>0</v>
      </c>
      <c r="FW361" s="39">
        <v>0</v>
      </c>
      <c r="FX361" s="39">
        <v>2</v>
      </c>
      <c r="FY361" s="39">
        <v>7</v>
      </c>
      <c r="FZ361" s="40">
        <f t="shared" si="293"/>
        <v>46196</v>
      </c>
      <c r="GA361" s="40">
        <f t="shared" si="293"/>
        <v>46196</v>
      </c>
      <c r="GB361" s="40">
        <f t="shared" si="262"/>
        <v>46381</v>
      </c>
      <c r="GC361" s="40">
        <f t="shared" si="263"/>
        <v>46381</v>
      </c>
      <c r="GD361" s="40">
        <f t="shared" si="264"/>
        <v>46746</v>
      </c>
      <c r="GE361" s="40">
        <f t="shared" si="265"/>
        <v>46381</v>
      </c>
      <c r="GF361" s="40" t="str">
        <f t="shared" si="297"/>
        <v/>
      </c>
      <c r="GG361" s="40" t="str">
        <f t="shared" si="297"/>
        <v/>
      </c>
      <c r="GH361" s="40" t="str">
        <f t="shared" si="297"/>
        <v/>
      </c>
      <c r="GI361" s="39">
        <f t="shared" si="289"/>
        <v>0</v>
      </c>
      <c r="GJ361" s="39">
        <f t="shared" si="290"/>
        <v>0</v>
      </c>
      <c r="GK361" s="39">
        <f t="shared" si="291"/>
        <v>0</v>
      </c>
      <c r="GL361" s="39">
        <f t="shared" si="292"/>
        <v>6</v>
      </c>
    </row>
    <row r="362" spans="1:194" x14ac:dyDescent="0.25">
      <c r="A362" s="19">
        <v>397</v>
      </c>
      <c r="B362" s="43" t="s">
        <v>1684</v>
      </c>
      <c r="C362" s="43" t="s">
        <v>254</v>
      </c>
      <c r="D362" s="43" t="s">
        <v>241</v>
      </c>
      <c r="E362" s="43" t="s">
        <v>346</v>
      </c>
      <c r="F362" s="43" t="s">
        <v>3113</v>
      </c>
      <c r="G362" s="43" t="s">
        <v>190</v>
      </c>
      <c r="H362" s="43" t="s">
        <v>277</v>
      </c>
      <c r="I362" s="43" t="s">
        <v>192</v>
      </c>
      <c r="J362" s="44">
        <f t="shared" si="266"/>
        <v>45384.404861111114</v>
      </c>
      <c r="K362" s="44">
        <v>45020.404861111114</v>
      </c>
      <c r="L362" s="44">
        <v>44809</v>
      </c>
      <c r="M362" s="43" t="s">
        <v>2514</v>
      </c>
      <c r="N362" s="43" t="s">
        <v>193</v>
      </c>
      <c r="O362" s="44">
        <v>46053.314699074072</v>
      </c>
      <c r="P362" s="43">
        <v>8078</v>
      </c>
      <c r="Q362" s="43">
        <v>1777</v>
      </c>
      <c r="R362" s="43">
        <v>6301</v>
      </c>
      <c r="S362" s="43" t="s">
        <v>206</v>
      </c>
      <c r="T362" s="44">
        <v>45754.770833333336</v>
      </c>
      <c r="U362" s="44">
        <v>45754.770833333336</v>
      </c>
      <c r="V362" s="44">
        <v>45754.770833333336</v>
      </c>
      <c r="W362" s="44">
        <v>45754.770833333336</v>
      </c>
      <c r="X362" s="44">
        <v>45754.770833333336</v>
      </c>
      <c r="Y362" s="44">
        <v>45385.770833333336</v>
      </c>
      <c r="Z362" s="43" t="s">
        <v>199</v>
      </c>
      <c r="AA362" s="43"/>
      <c r="AB362" s="43"/>
      <c r="AC362" s="43"/>
      <c r="AD362" s="43"/>
      <c r="AE362" s="43">
        <v>4</v>
      </c>
      <c r="AF362" s="43" t="s">
        <v>2515</v>
      </c>
      <c r="AG362" s="43" t="s">
        <v>2515</v>
      </c>
      <c r="AH362" s="43" t="s">
        <v>2516</v>
      </c>
      <c r="AI362" s="43" t="s">
        <v>504</v>
      </c>
      <c r="AJ362" s="43" t="s">
        <v>2517</v>
      </c>
      <c r="AK362" s="43" t="s">
        <v>504</v>
      </c>
      <c r="AL362" s="46">
        <v>45934</v>
      </c>
      <c r="AM362" s="46">
        <v>45934</v>
      </c>
      <c r="AN362" s="46">
        <v>46119</v>
      </c>
      <c r="AO362" s="46">
        <v>46119</v>
      </c>
      <c r="AP362" s="46">
        <v>46115</v>
      </c>
      <c r="AQ362" s="46">
        <v>46119</v>
      </c>
      <c r="AR362" s="48"/>
      <c r="AS362" s="48"/>
      <c r="AT362" s="48"/>
      <c r="AU362" s="43">
        <v>1</v>
      </c>
      <c r="AV362" s="43">
        <v>0</v>
      </c>
      <c r="AW362" s="43">
        <v>0</v>
      </c>
      <c r="AX362" s="51" t="s">
        <v>259</v>
      </c>
      <c r="AY362" s="51" t="s">
        <v>211</v>
      </c>
      <c r="AZ362" s="51" t="s">
        <v>198</v>
      </c>
      <c r="BA362" s="20">
        <f t="shared" ca="1" si="257"/>
        <v>1</v>
      </c>
      <c r="BB362" s="20">
        <f t="shared" ca="1" si="257"/>
        <v>1</v>
      </c>
      <c r="BC362" s="20">
        <f t="shared" ca="1" si="257"/>
        <v>1</v>
      </c>
      <c r="BD362" s="20">
        <f t="shared" ca="1" si="254"/>
        <v>1</v>
      </c>
      <c r="BE362" s="20">
        <f t="shared" ca="1" si="254"/>
        <v>1</v>
      </c>
      <c r="BF362" s="20">
        <f t="shared" ca="1" si="254"/>
        <v>1</v>
      </c>
      <c r="BG362" s="21" t="str">
        <f t="shared" ca="1" si="254"/>
        <v/>
      </c>
      <c r="BH362" s="21" t="str">
        <f t="shared" ca="1" si="254"/>
        <v/>
      </c>
      <c r="BI362" s="21" t="str">
        <f t="shared" ca="1" si="254"/>
        <v/>
      </c>
      <c r="BJ362" s="22">
        <f t="shared" ca="1" si="267"/>
        <v>6</v>
      </c>
      <c r="BK362" s="21">
        <f t="shared" si="268"/>
        <v>8</v>
      </c>
      <c r="BL362" s="22">
        <f t="shared" ca="1" si="269"/>
        <v>9059</v>
      </c>
      <c r="BM362" s="22">
        <f t="shared" ca="1" si="270"/>
        <v>1993</v>
      </c>
      <c r="BN362" s="23">
        <f t="shared" ca="1" si="271"/>
        <v>7066</v>
      </c>
      <c r="BO362" s="24">
        <f t="shared" ca="1" si="272"/>
        <v>981</v>
      </c>
      <c r="BP362" s="51" t="str">
        <f>_xlfn.XLOOKUP(E362,[1]Validation!E:E,[1]Validation!F:F,"")</f>
        <v>EN11</v>
      </c>
      <c r="BQ362" s="51" t="str">
        <f>_xlfn.XLOOKUP(BP362,[1]Validation!F:F,[1]Validation!G:G,"")</f>
        <v>EN11 to EN22</v>
      </c>
      <c r="BR362" s="52" t="str">
        <f>VLOOKUP(G362,[1]Validation!$B$1:$C$9,2,0)</f>
        <v>B</v>
      </c>
      <c r="BS362" s="51">
        <f t="shared" ca="1" si="273"/>
        <v>38</v>
      </c>
      <c r="BT362" s="53">
        <f>_xlfn.XLOOKUP(B362,'[2]1. All Calls'!$R:$R,'[2]1. All Calls'!$A:$A,"",0)</f>
        <v>46161.698194444398</v>
      </c>
      <c r="BU362" s="51" t="str">
        <f>_xlfn.XLOOKUP(B362,'[2]1. All Calls'!$R:$R,'[2]1. All Calls'!$F:$F,"",0)</f>
        <v>CC-02086223</v>
      </c>
      <c r="BV362" s="51" t="str">
        <f>_xlfn.XLOOKUP(B362,'[2]1. All Calls'!$R:$R,'[2]1. All Calls'!$J:$J,"",0)</f>
        <v>Schedule Service</v>
      </c>
      <c r="BW362" s="53">
        <f>_xlfn.XLOOKUP(B362,'[2]Sch Calls'!$R:$R,'[2]Sch Calls'!$A:$A,"",0)</f>
        <v>46161.698194444398</v>
      </c>
      <c r="BX362" s="51">
        <f>_xlfn.XLOOKUP(B362,'[2]Sch Calls'!$R:$R,'[2]Sch Calls'!$B:$B,"",0)</f>
        <v>8078</v>
      </c>
      <c r="BY362" s="51" t="str">
        <f t="shared" si="294"/>
        <v>05-Oct-25</v>
      </c>
      <c r="BZ362" s="51" t="str">
        <f t="shared" si="294"/>
        <v>05-Oct-25</v>
      </c>
      <c r="CA362" s="51" t="str">
        <f t="shared" si="274"/>
        <v>08-Jan-26</v>
      </c>
      <c r="CB362" s="51" t="str">
        <f t="shared" si="275"/>
        <v>06-Oct-26</v>
      </c>
      <c r="CC362" s="51" t="str">
        <f t="shared" si="276"/>
        <v>04-Apr-26</v>
      </c>
      <c r="CD362" s="51" t="str">
        <f t="shared" si="277"/>
        <v>08-Apr-26</v>
      </c>
      <c r="CE362" s="51">
        <f t="shared" ca="1" si="295"/>
        <v>421</v>
      </c>
      <c r="CF362" s="51">
        <f t="shared" ca="1" si="295"/>
        <v>421</v>
      </c>
      <c r="CG362" s="51">
        <f t="shared" ca="1" si="278"/>
        <v>421</v>
      </c>
      <c r="CH362" s="51">
        <f t="shared" ca="1" si="279"/>
        <v>421</v>
      </c>
      <c r="CI362" s="51">
        <f t="shared" ca="1" si="280"/>
        <v>790</v>
      </c>
      <c r="CJ362" s="51">
        <f t="shared" ca="1" si="281"/>
        <v>421</v>
      </c>
      <c r="CK362" s="51">
        <f t="shared" ref="CK362:CP424" ca="1" si="302">IFERROR(SUM(CE362*$BK362),"")</f>
        <v>3368</v>
      </c>
      <c r="CL362" s="51">
        <f t="shared" ca="1" si="302"/>
        <v>3368</v>
      </c>
      <c r="CM362" s="51">
        <f t="shared" ca="1" si="302"/>
        <v>3368</v>
      </c>
      <c r="CN362" s="51">
        <f t="shared" ca="1" si="302"/>
        <v>3368</v>
      </c>
      <c r="CO362" s="51">
        <f t="shared" ca="1" si="302"/>
        <v>6320</v>
      </c>
      <c r="CP362" s="51">
        <f t="shared" ca="1" si="302"/>
        <v>3368</v>
      </c>
      <c r="CQ362" s="51">
        <f t="shared" ref="CQ362:CV424" ca="1" si="303">IFERROR(IF(AF362&gt;0,SUM(AF362-CK362),""),"")</f>
        <v>-3159</v>
      </c>
      <c r="CR362" s="51">
        <f t="shared" ca="1" si="303"/>
        <v>-3159</v>
      </c>
      <c r="CS362" s="51">
        <f t="shared" ca="1" si="303"/>
        <v>-1132</v>
      </c>
      <c r="CT362" s="51">
        <f t="shared" ca="1" si="303"/>
        <v>-2367</v>
      </c>
      <c r="CU362" s="51">
        <f t="shared" ca="1" si="303"/>
        <v>-3698</v>
      </c>
      <c r="CV362" s="54">
        <f t="shared" ca="1" si="303"/>
        <v>-2367</v>
      </c>
      <c r="CW362" s="25" t="s">
        <v>195</v>
      </c>
      <c r="CX362" s="55">
        <v>0.22</v>
      </c>
      <c r="CY362" s="55"/>
      <c r="CZ362" s="26" t="s">
        <v>227</v>
      </c>
      <c r="DA362" s="26" t="s">
        <v>227</v>
      </c>
      <c r="DB362" s="26" t="s">
        <v>227</v>
      </c>
      <c r="DC362" s="26" t="s">
        <v>227</v>
      </c>
      <c r="DD362" s="26" t="s">
        <v>227</v>
      </c>
      <c r="DE362" s="26" t="s">
        <v>227</v>
      </c>
      <c r="DF362" s="26" t="s">
        <v>227</v>
      </c>
      <c r="DG362" s="26" t="s">
        <v>227</v>
      </c>
      <c r="DH362" s="26" t="s">
        <v>227</v>
      </c>
      <c r="DI362" s="26" t="s">
        <v>227</v>
      </c>
      <c r="DJ362" s="26" t="s">
        <v>227</v>
      </c>
      <c r="DK362" s="26" t="s">
        <v>227</v>
      </c>
      <c r="DL362" s="27">
        <f t="shared" si="282"/>
        <v>46236.698194444398</v>
      </c>
      <c r="DM362" s="28">
        <f t="shared" ca="1" si="283"/>
        <v>0</v>
      </c>
      <c r="DN362" s="56">
        <f>_xlfn.XLOOKUP(B362,'[2]1. All Calls'!$R:$R,'[2]1. All Calls'!$A:$A,"",0)</f>
        <v>46161.698194444398</v>
      </c>
      <c r="DO362" s="57" t="str">
        <f ca="1">VLOOKUP(DM362,[1]Validation!$B$20:$C$25,2,0)</f>
        <v>Within 3 months</v>
      </c>
      <c r="DP362" s="58" t="str">
        <f>_xlfn.XLOOKUP(B362,'[1]Active AMCs- Dealer'!E:E,'[1]Active AMCs- Dealer'!L:L,"Not in AMC",0)</f>
        <v>Not in AMC</v>
      </c>
      <c r="DQ362" s="50" t="s">
        <v>213</v>
      </c>
      <c r="DR362" s="29" t="str">
        <f>_xlfn.XLOOKUP(B362,'[2]1. All Calls'!$R:$R,'[2]1. All Calls'!$F:$F,"",0)</f>
        <v>CC-02086223</v>
      </c>
      <c r="DS362" s="29" t="str">
        <f>_xlfn.XLOOKUP(B362,'[2]1. All Calls'!$R:$R,'[2]1. All Calls'!$AB:$AB,"",0)</f>
        <v>Today We attend the customer site for shedule service so we change part during service:- Air filter oil filter, oil and separator then start machine running good condition</v>
      </c>
      <c r="DT362" s="30">
        <f>_xlfn.XLOOKUP(DR362,'[2]1. All Calls'!$F:$F,'[2]1. All Calls'!$A:$A,"",0)</f>
        <v>46161.698194444398</v>
      </c>
      <c r="DU362" s="31">
        <f>_xlfn.XLOOKUP(DR362,'[2]1. All Calls'!$F:$F,'[2]1. All Calls'!$B:$B,"",0)</f>
        <v>8078</v>
      </c>
      <c r="DV362" s="31">
        <f>_xlfn.XLOOKUP(B362,[1]MDA_Assets!D:D,[1]MDA_Assets!N:N,"",0)</f>
        <v>2691</v>
      </c>
      <c r="DW362" s="31">
        <f>_xlfn.XLOOKUP(B362,[1]MDA_Assets!D:D,[1]MDA_Assets!O:O,"",0)</f>
        <v>3876</v>
      </c>
      <c r="DX362" s="32" t="str">
        <f>_xlfn.XLOOKUP(B362,[1]MDA_Assets!D:D,[1]MDA_Assets!Q:Q,"",0)</f>
        <v>XD</v>
      </c>
      <c r="DY362" s="33">
        <f>_xlfn.XLOOKUP(B362,[1]MDA_Assets!D:D,[1]MDA_Assets!R:R,"",0)</f>
        <v>46161</v>
      </c>
      <c r="DZ362" s="33">
        <f>_xlfn.XLOOKUP(B362,[1]MDA_Assets!D:D,[1]MDA_Assets!S:S,"",0)</f>
        <v>46161</v>
      </c>
      <c r="EA362" s="33">
        <f>_xlfn.XLOOKUP(B362,[1]MDA_Assets!D:D,[1]MDA_Assets!T:T,"",0)</f>
        <v>46161</v>
      </c>
      <c r="EB362" s="33">
        <f>_xlfn.XLOOKUP(B362,[1]MDA_Assets!D:D,[1]MDA_Assets!U:U,"",0)</f>
        <v>46161</v>
      </c>
      <c r="EC362" s="33">
        <f>_xlfn.XLOOKUP(B362,[1]MDA_Assets!D:D,[1]MDA_Assets!V:V,"",0)</f>
        <v>45755</v>
      </c>
      <c r="ED362" s="33">
        <f>_xlfn.XLOOKUP(B362,[1]MDA_Assets!D:D,[1]MDA_Assets!W:W,"",0)</f>
        <v>45386</v>
      </c>
      <c r="EE362" s="32" t="str">
        <f>_xlfn.XLOOKUP(B362,[1]MDA_Assets!D:D,[1]MDA_Assets!X:X,"",0)</f>
        <v>Yes</v>
      </c>
      <c r="EF362" s="33">
        <f>_xlfn.XLOOKUP(B362,[1]MDA_Assets!D:D,[1]MDA_Assets!Y:Y,"",0)</f>
        <v>0</v>
      </c>
      <c r="EG362" s="33">
        <f>_xlfn.XLOOKUP(B362,[1]MDA_Assets!D:D,[1]MDA_Assets!Z:Z,"",0)</f>
        <v>0</v>
      </c>
      <c r="EH362" s="33">
        <f>_xlfn.XLOOKUP(B362,[1]MDA_Assets!D:D,[1]MDA_Assets!AA:AA,"",0)</f>
        <v>0</v>
      </c>
      <c r="EI362" s="34">
        <f>_xlfn.XLOOKUP(B362,[1]MDA_Assets!D:D,[1]MDA_Assets!P:P,"",0)</f>
        <v>8</v>
      </c>
      <c r="EJ362" s="35" t="str">
        <f>_xlfn.XLOOKUP(B362,[1]MDA_Assets!D:D,[1]MDA_Assets!AB:AB,"",0)</f>
        <v>2000</v>
      </c>
      <c r="EK362" s="35" t="str">
        <f>_xlfn.XLOOKUP(B362,[1]MDA_Assets!D:D,[1]MDA_Assets!AC:AC,"",0)</f>
        <v>2000</v>
      </c>
      <c r="EL362" s="35" t="str">
        <f>_xlfn.XLOOKUP(B362,[1]MDA_Assets!D:D,[1]MDA_Assets!AD:AD,"",0)</f>
        <v>4000</v>
      </c>
      <c r="EM362" s="35" t="str">
        <f>_xlfn.XLOOKUP(B362,[1]MDA_Assets!D:D,[1]MDA_Assets!AE:AE,"",0)</f>
        <v>4000</v>
      </c>
      <c r="EN362" s="35" t="str">
        <f>_xlfn.XLOOKUP(B362,[1]MDA_Assets!D:D,[1]MDA_Assets!AF:AF,"",0)</f>
        <v>1432</v>
      </c>
      <c r="EO362" s="35" t="str">
        <f>_xlfn.XLOOKUP(B362,[1]MDA_Assets!D:D,[1]MDA_Assets!AG:AG,"",0)</f>
        <v>2000</v>
      </c>
      <c r="EP362" s="36">
        <f t="shared" si="296"/>
        <v>180</v>
      </c>
      <c r="EQ362" s="36">
        <f t="shared" si="296"/>
        <v>180</v>
      </c>
      <c r="ER362" s="36">
        <f t="shared" si="284"/>
        <v>365</v>
      </c>
      <c r="ES362" s="36">
        <f t="shared" si="285"/>
        <v>365</v>
      </c>
      <c r="ET362" s="36">
        <f t="shared" si="286"/>
        <v>730</v>
      </c>
      <c r="EU362" s="36">
        <f t="shared" si="287"/>
        <v>365</v>
      </c>
      <c r="EV362" s="36" t="str">
        <f t="shared" si="288"/>
        <v/>
      </c>
      <c r="EW362" s="36" t="str">
        <f t="shared" si="260"/>
        <v/>
      </c>
      <c r="EX362" s="36" t="str">
        <f t="shared" si="261"/>
        <v/>
      </c>
      <c r="EY362" s="36">
        <f t="shared" si="299"/>
        <v>5.81</v>
      </c>
      <c r="EZ362" s="36">
        <f t="shared" si="299"/>
        <v>5.81</v>
      </c>
      <c r="FA362" s="36">
        <f t="shared" si="299"/>
        <v>11.78</v>
      </c>
      <c r="FB362" s="36">
        <f t="shared" si="298"/>
        <v>11.78</v>
      </c>
      <c r="FC362" s="36">
        <f t="shared" si="298"/>
        <v>23.55</v>
      </c>
      <c r="FD362" s="36">
        <f t="shared" si="298"/>
        <v>11.78</v>
      </c>
      <c r="FE362" s="36" t="str">
        <f t="shared" si="298"/>
        <v/>
      </c>
      <c r="FF362" s="36" t="str">
        <f t="shared" si="298"/>
        <v/>
      </c>
      <c r="FG362" s="36" t="str">
        <f t="shared" si="298"/>
        <v/>
      </c>
      <c r="FH362" s="37" t="str" cm="1">
        <f t="array" ref="FH362">_xlfn.IFS(EY362="", "No Data", EY362&lt;0, "Negative/Future", EY362=0, "Zero Days", EY362&lt;=3, "&lt; 3 Months", EY362&lt;=6, "3 to 6 Months", EY362&lt;=9, "6 to 9 Months", EY362&lt;=12, "9 to 12 Months", EY362&lt;=15, "12 to 15 Months", EY362&lt;=18, "15 to 18 Months", EY362&lt;=24, "18 to 24 Months", EY362&gt;24, "&gt; 24 Months")</f>
        <v>3 to 6 Months</v>
      </c>
      <c r="FI362" s="37" t="str" cm="1">
        <f t="array" ref="FI362">_xlfn.IFS(EZ362="", "No Data", EZ362&lt;0, "Negative/Future", EZ362=0, "Zero Days", EZ362&lt;=3, "&lt; 3 Months", EZ362&lt;=6, "3 to 6 Months", EZ362&lt;=9, "6 to 9 Months", EZ362&lt;=12, "9 to 12 Months", EZ362&lt;=15, "12 to 15 Months", EZ362&lt;=18, "15 to 18 Months", EZ362&lt;=24, "18 to 24 Months", EZ362&gt;24, "&gt; 24 Months")</f>
        <v>3 to 6 Months</v>
      </c>
      <c r="FJ362" s="37" t="str" cm="1">
        <f t="array" ref="FJ362">_xlfn.IFS(FA362="", "No Data", FA362&lt;0, "Negative/Future", FA362=0, "Zero Days", FA362&lt;=3, "&lt; 3 Months", FA362&lt;=6, "3 to 6 Months", FA362&lt;=9, "6 to 9 Months", FA362&lt;=12, "9 to 12 Months", FA362&lt;=15, "12 to 15 Months", FA362&lt;=18, "15 to 18 Months", FA362&lt;=24, "18 to 24 Months", FA362&gt;24, "&gt; 24 Months")</f>
        <v>9 to 12 Months</v>
      </c>
      <c r="FK362" s="37" t="str" cm="1">
        <f t="array" ref="FK362">_xlfn.IFS(FB362="", "No Data", FB362&lt;0, "Negative/Future", FB362=0, "Zero Days", FB362&lt;=3, "&lt; 3 Months", FB362&lt;=6, "3 to 6 Months", FB362&lt;=9, "6 to 9 Months", FB362&lt;=12, "9 to 12 Months", FB362&lt;=15, "12 to 15 Months", FB362&lt;=18, "15 to 18 Months", FB362&lt;=24, "18 to 24 Months", FB362&gt;24, "&gt; 24 Months")</f>
        <v>9 to 12 Months</v>
      </c>
      <c r="FL362" s="37" t="str" cm="1">
        <f t="array" ref="FL362">_xlfn.IFS(FC362="", "No Data", FC362&lt;0, "Negative/Future", FC362=0, "Zero Days", FC362&lt;=3, "&lt; 3 Months", FC362&lt;=6, "3 to 6 Months", FC362&lt;=9, "6 to 9 Months", FC362&lt;=12, "9 to 12 Months", FC362&lt;=15, "12 to 15 Months", FC362&lt;=18, "15 to 18 Months", FC362&lt;=24, "18 to 24 Months", FC362&gt;24, "&gt; 24 Months")</f>
        <v>18 to 24 Months</v>
      </c>
      <c r="FM362" s="37" t="str" cm="1">
        <f t="array" ref="FM362">_xlfn.IFS(FD362="", "No Data", FD362&lt;0, "Negative/Future", FD362=0, "Zero Days", FD362&lt;=3, "&lt; 3 Months", FD362&lt;=6, "3 to 6 Months", FD362&lt;=9, "6 to 9 Months", FD362&lt;=12, "9 to 12 Months", FD362&lt;=15, "12 to 15 Months", FD362&lt;=18, "15 to 18 Months", FD362&lt;=24, "18 to 24 Months", FD362&gt;24, "&gt; 24 Months")</f>
        <v>9 to 12 Months</v>
      </c>
      <c r="FN362" s="37" t="str" cm="1">
        <f t="array" ref="FN362">_xlfn.IFS(FE362="", "No Data", FE362&lt;0, "Negative/Future", FE362=0, "Zero Days", FE362&lt;=3, "&lt; 3 Months", FE362&lt;=6, "3 to 6 Months", FE362&lt;=9, "6 to 9 Months", FE362&lt;=12, "9 to 12 Months", FE362&lt;=15, "12 to 15 Months", FE362&lt;=18, "15 to 18 Months", FE362&lt;=24, "18 to 24 Months", FE362&gt;24, "&gt; 24 Months")</f>
        <v>No Data</v>
      </c>
      <c r="FO362" s="37" t="str" cm="1">
        <f t="array" ref="FO362">_xlfn.IFS(FG362="", "No Data", FG362&lt;0, "Negative/Future", FG362=0, "Zero Days", FG362&lt;=3, "&lt; 3 Months", FG362&lt;=6, "3 to 6 Months", FG362&lt;=9, "6 to 9 Months", FG362&lt;=12, "9 to 12 Months", FG362&lt;=15, "12 to 15 Months", FG362&lt;=18, "15 to 18 Months", FG362&lt;=24, "18 to 24 Months", FG362&gt;24, "&gt; 24 Months")</f>
        <v>No Data</v>
      </c>
      <c r="FP362" s="37" t="str" cm="1">
        <f t="array" ref="FP362">_xlfn.IFS(FF362="", "No Data", FF362&lt;0, "Negative/Future", FF362=0, "Zero Days", FF362&lt;=3, "&lt; 3 Months", FF362&lt;=6, "3 to 6 Months", FF362&lt;=9, "6 to 9 Months", FF362&lt;=12, "9 to 12 Months", FF362&lt;=15, "12 to 15 Months", FF362&lt;=18, "15 to 18 Months", FF362&lt;=24, "18 to 24 Months", FF362&gt;24, "&gt; 24 Months")</f>
        <v>No Data</v>
      </c>
      <c r="FQ362" s="29" t="s">
        <v>1685</v>
      </c>
      <c r="FR362" s="29">
        <v>9297928081</v>
      </c>
      <c r="FS362" s="38" t="str">
        <f>VLOOKUP(_xlfn.XLOOKUP(B362,[1]MDA_Assets!D:D,[1]MDA_Assets!I:I,"",0),[1]Validation!$B$1:$C$8,2,0)</f>
        <v>B</v>
      </c>
      <c r="FT362" s="38" t="s">
        <v>202</v>
      </c>
      <c r="FU362" s="31" t="str">
        <f>_xlfn.XLOOKUP(B362,[1]MDA_Assets!D:D,[1]MDA_Assets!X:X,"",0)</f>
        <v>Yes</v>
      </c>
      <c r="FV362" s="39">
        <v>6</v>
      </c>
      <c r="FW362" s="39">
        <v>0</v>
      </c>
      <c r="FX362" s="39">
        <v>0</v>
      </c>
      <c r="FY362" s="39">
        <v>3</v>
      </c>
      <c r="FZ362" s="40">
        <f t="shared" si="293"/>
        <v>46341</v>
      </c>
      <c r="GA362" s="40">
        <f t="shared" si="293"/>
        <v>46341</v>
      </c>
      <c r="GB362" s="40">
        <f t="shared" si="262"/>
        <v>46526</v>
      </c>
      <c r="GC362" s="40">
        <f t="shared" si="263"/>
        <v>46526</v>
      </c>
      <c r="GD362" s="40">
        <f t="shared" si="264"/>
        <v>46485</v>
      </c>
      <c r="GE362" s="40">
        <f t="shared" si="265"/>
        <v>45751</v>
      </c>
      <c r="GF362" s="40" t="str">
        <f t="shared" si="297"/>
        <v/>
      </c>
      <c r="GG362" s="40" t="str">
        <f t="shared" si="297"/>
        <v/>
      </c>
      <c r="GH362" s="40" t="str">
        <f t="shared" si="297"/>
        <v/>
      </c>
      <c r="GI362" s="39">
        <f t="shared" si="289"/>
        <v>1</v>
      </c>
      <c r="GJ362" s="39">
        <f t="shared" si="290"/>
        <v>0</v>
      </c>
      <c r="GK362" s="39">
        <f t="shared" si="291"/>
        <v>0</v>
      </c>
      <c r="GL362" s="39">
        <f t="shared" si="292"/>
        <v>5</v>
      </c>
    </row>
    <row r="363" spans="1:194" x14ac:dyDescent="0.25">
      <c r="A363" s="19">
        <v>398</v>
      </c>
      <c r="B363" s="43" t="s">
        <v>1686</v>
      </c>
      <c r="C363" s="43" t="s">
        <v>254</v>
      </c>
      <c r="D363" s="43" t="s">
        <v>241</v>
      </c>
      <c r="E363" s="43" t="s">
        <v>346</v>
      </c>
      <c r="F363" s="43" t="s">
        <v>1335</v>
      </c>
      <c r="G363" s="43" t="s">
        <v>190</v>
      </c>
      <c r="H363" s="43" t="s">
        <v>272</v>
      </c>
      <c r="I363" s="43" t="s">
        <v>192</v>
      </c>
      <c r="J363" s="44">
        <f t="shared" si="266"/>
        <v>45674.583333333336</v>
      </c>
      <c r="K363" s="44">
        <v>45310.583333333336</v>
      </c>
      <c r="L363" s="44">
        <v>45106</v>
      </c>
      <c r="M363" s="43" t="s">
        <v>2518</v>
      </c>
      <c r="N363" s="43" t="s">
        <v>1049</v>
      </c>
      <c r="O363" s="44">
        <v>46031.444594907407</v>
      </c>
      <c r="P363" s="43">
        <v>9226</v>
      </c>
      <c r="Q363" s="43">
        <v>2269</v>
      </c>
      <c r="R363" s="43">
        <v>6956</v>
      </c>
      <c r="S363" s="43" t="s">
        <v>206</v>
      </c>
      <c r="T363" s="44">
        <v>46030.770833333336</v>
      </c>
      <c r="U363" s="44">
        <v>46030.770833333336</v>
      </c>
      <c r="V363" s="44">
        <v>46030.770833333336</v>
      </c>
      <c r="W363" s="44">
        <v>46030.770833333336</v>
      </c>
      <c r="X363" s="44">
        <v>45912.770833333336</v>
      </c>
      <c r="Y363" s="44">
        <v>45912.770833333336</v>
      </c>
      <c r="Z363" s="43" t="s">
        <v>199</v>
      </c>
      <c r="AA363" s="43"/>
      <c r="AB363" s="43"/>
      <c r="AC363" s="43"/>
      <c r="AD363" s="43"/>
      <c r="AE363" s="43">
        <v>8</v>
      </c>
      <c r="AF363" s="43" t="s">
        <v>314</v>
      </c>
      <c r="AG363" s="43" t="s">
        <v>314</v>
      </c>
      <c r="AH363" s="43" t="s">
        <v>280</v>
      </c>
      <c r="AI363" s="43" t="s">
        <v>280</v>
      </c>
      <c r="AJ363" s="43" t="s">
        <v>2519</v>
      </c>
      <c r="AK363" s="43" t="s">
        <v>2520</v>
      </c>
      <c r="AL363" s="47">
        <v>46210</v>
      </c>
      <c r="AM363" s="47">
        <v>46210</v>
      </c>
      <c r="AN363" s="47">
        <v>46395</v>
      </c>
      <c r="AO363" s="47">
        <v>46395</v>
      </c>
      <c r="AP363" s="47">
        <v>46642</v>
      </c>
      <c r="AQ363" s="45">
        <v>46165</v>
      </c>
      <c r="AR363" s="48"/>
      <c r="AS363" s="48"/>
      <c r="AT363" s="48"/>
      <c r="AU363" s="43">
        <v>0</v>
      </c>
      <c r="AV363" s="43">
        <v>1</v>
      </c>
      <c r="AW363" s="43">
        <v>0</v>
      </c>
      <c r="AX363" s="51" t="s">
        <v>211</v>
      </c>
      <c r="AY363" s="51" t="s">
        <v>211</v>
      </c>
      <c r="AZ363" s="51" t="s">
        <v>198</v>
      </c>
      <c r="BA363" s="20">
        <f t="shared" ca="1" si="257"/>
        <v>0</v>
      </c>
      <c r="BB363" s="20">
        <f t="shared" ca="1" si="257"/>
        <v>0</v>
      </c>
      <c r="BC363" s="20">
        <f t="shared" ca="1" si="257"/>
        <v>0</v>
      </c>
      <c r="BD363" s="20">
        <f t="shared" ca="1" si="254"/>
        <v>0</v>
      </c>
      <c r="BE363" s="20">
        <f t="shared" ca="1" si="254"/>
        <v>0</v>
      </c>
      <c r="BF363" s="20">
        <f t="shared" ca="1" si="254"/>
        <v>1</v>
      </c>
      <c r="BG363" s="21" t="str">
        <f t="shared" ca="1" si="254"/>
        <v/>
      </c>
      <c r="BH363" s="21" t="str">
        <f t="shared" ca="1" si="254"/>
        <v/>
      </c>
      <c r="BI363" s="21" t="str">
        <f t="shared" ca="1" si="254"/>
        <v/>
      </c>
      <c r="BJ363" s="22">
        <f t="shared" ca="1" si="267"/>
        <v>1</v>
      </c>
      <c r="BK363" s="21">
        <f t="shared" si="268"/>
        <v>8</v>
      </c>
      <c r="BL363" s="22">
        <f t="shared" ca="1" si="269"/>
        <v>10382</v>
      </c>
      <c r="BM363" s="22">
        <f t="shared" ca="1" si="270"/>
        <v>2596</v>
      </c>
      <c r="BN363" s="23">
        <f t="shared" ca="1" si="271"/>
        <v>7786</v>
      </c>
      <c r="BO363" s="24">
        <f t="shared" ca="1" si="272"/>
        <v>1156</v>
      </c>
      <c r="BP363" s="51" t="str">
        <f>_xlfn.XLOOKUP(E363,[1]Validation!E:E,[1]Validation!F:F,"")</f>
        <v>EN11</v>
      </c>
      <c r="BQ363" s="51" t="str">
        <f>_xlfn.XLOOKUP(BP363,[1]Validation!F:F,[1]Validation!G:G,"")</f>
        <v>EN11 to EN22</v>
      </c>
      <c r="BR363" s="52" t="str">
        <f>VLOOKUP(G363,[1]Validation!$B$1:$C$9,2,0)</f>
        <v>B</v>
      </c>
      <c r="BS363" s="51">
        <f t="shared" ca="1" si="273"/>
        <v>28</v>
      </c>
      <c r="BT363" s="53">
        <f>_xlfn.XLOOKUP(B363,'[2]1. All Calls'!$R:$R,'[2]1. All Calls'!$A:$A,"",0)</f>
        <v>46031.574016203696</v>
      </c>
      <c r="BU363" s="51" t="str">
        <f>_xlfn.XLOOKUP(B363,'[2]1. All Calls'!$R:$R,'[2]1. All Calls'!$F:$F,"",0)</f>
        <v>CC-01935642</v>
      </c>
      <c r="BV363" s="51" t="str">
        <f>_xlfn.XLOOKUP(B363,'[2]1. All Calls'!$R:$R,'[2]1. All Calls'!$J:$J,"",0)</f>
        <v>Schedule Service</v>
      </c>
      <c r="BW363" s="53">
        <f>_xlfn.XLOOKUP(B363,'[2]Sch Calls'!$R:$R,'[2]Sch Calls'!$A:$A,"",0)</f>
        <v>46031.574016203696</v>
      </c>
      <c r="BX363" s="51">
        <f>_xlfn.XLOOKUP(B363,'[2]Sch Calls'!$R:$R,'[2]Sch Calls'!$B:$B,"",0)</f>
        <v>9226</v>
      </c>
      <c r="BY363" s="51" t="str">
        <f t="shared" si="294"/>
        <v>08-Jul-26</v>
      </c>
      <c r="BZ363" s="51" t="str">
        <f t="shared" si="294"/>
        <v>08-Jul-26</v>
      </c>
      <c r="CA363" s="51" t="str">
        <f t="shared" si="274"/>
        <v>11-Oct-26</v>
      </c>
      <c r="CB363" s="51" t="str">
        <f t="shared" si="275"/>
        <v>09-Jul-27</v>
      </c>
      <c r="CC363" s="51" t="str">
        <f t="shared" si="276"/>
        <v>13-Sep-27</v>
      </c>
      <c r="CD363" s="51" t="str">
        <f t="shared" si="277"/>
        <v>13-Sep-26</v>
      </c>
      <c r="CE363" s="51">
        <f t="shared" ca="1" si="295"/>
        <v>145</v>
      </c>
      <c r="CF363" s="51">
        <f t="shared" ca="1" si="295"/>
        <v>145</v>
      </c>
      <c r="CG363" s="51">
        <f t="shared" ca="1" si="278"/>
        <v>145</v>
      </c>
      <c r="CH363" s="51">
        <f t="shared" ca="1" si="279"/>
        <v>145</v>
      </c>
      <c r="CI363" s="51">
        <f t="shared" ca="1" si="280"/>
        <v>263</v>
      </c>
      <c r="CJ363" s="51">
        <f t="shared" ca="1" si="281"/>
        <v>263</v>
      </c>
      <c r="CK363" s="51">
        <f t="shared" ca="1" si="302"/>
        <v>1160</v>
      </c>
      <c r="CL363" s="51">
        <f t="shared" ca="1" si="302"/>
        <v>1160</v>
      </c>
      <c r="CM363" s="51">
        <f t="shared" ca="1" si="302"/>
        <v>1160</v>
      </c>
      <c r="CN363" s="51">
        <f t="shared" ca="1" si="302"/>
        <v>1160</v>
      </c>
      <c r="CO363" s="51">
        <f t="shared" ca="1" si="302"/>
        <v>2104</v>
      </c>
      <c r="CP363" s="51">
        <f t="shared" ca="1" si="302"/>
        <v>2104</v>
      </c>
      <c r="CQ363" s="51">
        <f t="shared" ca="1" si="303"/>
        <v>340</v>
      </c>
      <c r="CR363" s="51">
        <f t="shared" ca="1" si="303"/>
        <v>340</v>
      </c>
      <c r="CS363" s="51">
        <f t="shared" ca="1" si="303"/>
        <v>1840</v>
      </c>
      <c r="CT363" s="51">
        <f t="shared" ca="1" si="303"/>
        <v>1840</v>
      </c>
      <c r="CU363" s="51">
        <f t="shared" ca="1" si="303"/>
        <v>3970</v>
      </c>
      <c r="CV363" s="54">
        <f t="shared" ca="1" si="303"/>
        <v>-1030</v>
      </c>
      <c r="CW363" s="25" t="s">
        <v>195</v>
      </c>
      <c r="CX363" s="55">
        <v>0.17</v>
      </c>
      <c r="CY363" s="55"/>
      <c r="CZ363" s="26" t="s">
        <v>227</v>
      </c>
      <c r="DA363" s="26" t="s">
        <v>227</v>
      </c>
      <c r="DB363" s="26" t="s">
        <v>227</v>
      </c>
      <c r="DC363" s="26" t="s">
        <v>227</v>
      </c>
      <c r="DD363" s="26" t="s">
        <v>227</v>
      </c>
      <c r="DE363" s="26" t="s">
        <v>227</v>
      </c>
      <c r="DF363" s="26" t="s">
        <v>227</v>
      </c>
      <c r="DG363" s="26" t="s">
        <v>227</v>
      </c>
      <c r="DH363" s="26" t="s">
        <v>227</v>
      </c>
      <c r="DI363" s="26" t="s">
        <v>227</v>
      </c>
      <c r="DJ363" s="26" t="s">
        <v>227</v>
      </c>
      <c r="DK363" s="26" t="s">
        <v>227</v>
      </c>
      <c r="DL363" s="27">
        <f t="shared" si="282"/>
        <v>46106.574016203696</v>
      </c>
      <c r="DM363" s="28">
        <f t="shared" ca="1" si="283"/>
        <v>1</v>
      </c>
      <c r="DN363" s="56">
        <f>_xlfn.XLOOKUP(B363,'[2]1. All Calls'!$R:$R,'[2]1. All Calls'!$A:$A,"",0)</f>
        <v>46031.574016203696</v>
      </c>
      <c r="DO363" s="57" t="str">
        <f ca="1">VLOOKUP(DM363,[1]Validation!$B$20:$C$25,2,0)</f>
        <v>Above 3 months</v>
      </c>
      <c r="DP363" s="58" t="str">
        <f>_xlfn.XLOOKUP(B363,'[1]Active AMCs- Dealer'!E:E,'[1]Active AMCs- Dealer'!L:L,"Not in AMC",0)</f>
        <v>Expired</v>
      </c>
      <c r="DQ363" s="50" t="s">
        <v>238</v>
      </c>
      <c r="DR363" s="29" t="str">
        <f>_xlfn.XLOOKUP(B363,'[2]1. All Calls'!$R:$R,'[2]1. All Calls'!$F:$F,"",0)</f>
        <v>CC-01935642</v>
      </c>
      <c r="DS363" s="29" t="str">
        <f>_xlfn.XLOOKUP(B363,'[2]1. All Calls'!$R:$R,'[2]1. All Calls'!$AB:$AB,"",0)</f>
        <v>Today we attend the customer site for sheudle service so we change parts during service:- air filter, oil filter, oil and separator then start machine running ok</v>
      </c>
      <c r="DT363" s="30">
        <f>_xlfn.XLOOKUP(DR363,'[2]1. All Calls'!$F:$F,'[2]1. All Calls'!$A:$A,"",0)</f>
        <v>46031.574016203696</v>
      </c>
      <c r="DU363" s="31">
        <f>_xlfn.XLOOKUP(DR363,'[2]1. All Calls'!$F:$F,'[2]1. All Calls'!$B:$B,"",0)</f>
        <v>9226</v>
      </c>
      <c r="DV363" s="31">
        <f>_xlfn.XLOOKUP(B363,[1]MDA_Assets!D:D,[1]MDA_Assets!N:N,"",0)</f>
        <v>2269</v>
      </c>
      <c r="DW363" s="31">
        <f>_xlfn.XLOOKUP(B363,[1]MDA_Assets!D:D,[1]MDA_Assets!O:O,"",0)</f>
        <v>6956</v>
      </c>
      <c r="DX363" s="32" t="str">
        <f>_xlfn.XLOOKUP(B363,[1]MDA_Assets!D:D,[1]MDA_Assets!Q:Q,"",0)</f>
        <v>XD</v>
      </c>
      <c r="DY363" s="33">
        <f>_xlfn.XLOOKUP(B363,[1]MDA_Assets!D:D,[1]MDA_Assets!R:R,"",0)</f>
        <v>46031</v>
      </c>
      <c r="DZ363" s="33">
        <f>_xlfn.XLOOKUP(B363,[1]MDA_Assets!D:D,[1]MDA_Assets!S:S,"",0)</f>
        <v>46031</v>
      </c>
      <c r="EA363" s="33">
        <f>_xlfn.XLOOKUP(B363,[1]MDA_Assets!D:D,[1]MDA_Assets!T:T,"",0)</f>
        <v>46031</v>
      </c>
      <c r="EB363" s="33">
        <f>_xlfn.XLOOKUP(B363,[1]MDA_Assets!D:D,[1]MDA_Assets!U:U,"",0)</f>
        <v>46031</v>
      </c>
      <c r="EC363" s="33">
        <f>_xlfn.XLOOKUP(B363,[1]MDA_Assets!D:D,[1]MDA_Assets!V:V,"",0)</f>
        <v>45913</v>
      </c>
      <c r="ED363" s="33">
        <f>_xlfn.XLOOKUP(B363,[1]MDA_Assets!D:D,[1]MDA_Assets!W:W,"",0)</f>
        <v>45913</v>
      </c>
      <c r="EE363" s="32" t="str">
        <f>_xlfn.XLOOKUP(B363,[1]MDA_Assets!D:D,[1]MDA_Assets!X:X,"",0)</f>
        <v>Yes</v>
      </c>
      <c r="EF363" s="33">
        <f>_xlfn.XLOOKUP(B363,[1]MDA_Assets!D:D,[1]MDA_Assets!Y:Y,"",0)</f>
        <v>0</v>
      </c>
      <c r="EG363" s="33">
        <f>_xlfn.XLOOKUP(B363,[1]MDA_Assets!D:D,[1]MDA_Assets!Z:Z,"",0)</f>
        <v>0</v>
      </c>
      <c r="EH363" s="33">
        <f>_xlfn.XLOOKUP(B363,[1]MDA_Assets!D:D,[1]MDA_Assets!AA:AA,"",0)</f>
        <v>0</v>
      </c>
      <c r="EI363" s="34">
        <f>_xlfn.XLOOKUP(B363,[1]MDA_Assets!D:D,[1]MDA_Assets!P:P,"",0)</f>
        <v>8</v>
      </c>
      <c r="EJ363" s="35" t="str">
        <f>_xlfn.XLOOKUP(B363,[1]MDA_Assets!D:D,[1]MDA_Assets!AB:AB,"",0)</f>
        <v>1500</v>
      </c>
      <c r="EK363" s="35" t="str">
        <f>_xlfn.XLOOKUP(B363,[1]MDA_Assets!D:D,[1]MDA_Assets!AC:AC,"",0)</f>
        <v>1500</v>
      </c>
      <c r="EL363" s="35" t="str">
        <f>_xlfn.XLOOKUP(B363,[1]MDA_Assets!D:D,[1]MDA_Assets!AD:AD,"",0)</f>
        <v>3000</v>
      </c>
      <c r="EM363" s="35" t="str">
        <f>_xlfn.XLOOKUP(B363,[1]MDA_Assets!D:D,[1]MDA_Assets!AE:AE,"",0)</f>
        <v>3000</v>
      </c>
      <c r="EN363" s="35" t="str">
        <f>_xlfn.XLOOKUP(B363,[1]MDA_Assets!D:D,[1]MDA_Assets!AF:AF,"",0)</f>
        <v>6074</v>
      </c>
      <c r="EO363" s="35" t="str">
        <f>_xlfn.XLOOKUP(B363,[1]MDA_Assets!D:D,[1]MDA_Assets!AG:AG,"",0)</f>
        <v>1074</v>
      </c>
      <c r="EP363" s="36">
        <f t="shared" si="296"/>
        <v>180</v>
      </c>
      <c r="EQ363" s="36">
        <f t="shared" si="296"/>
        <v>180</v>
      </c>
      <c r="ER363" s="36">
        <f t="shared" si="284"/>
        <v>365</v>
      </c>
      <c r="ES363" s="36">
        <f t="shared" si="285"/>
        <v>365</v>
      </c>
      <c r="ET363" s="36">
        <f t="shared" si="286"/>
        <v>730</v>
      </c>
      <c r="EU363" s="36">
        <f t="shared" si="287"/>
        <v>253</v>
      </c>
      <c r="EV363" s="36" t="str">
        <f t="shared" si="288"/>
        <v/>
      </c>
      <c r="EW363" s="36" t="str">
        <f t="shared" si="260"/>
        <v/>
      </c>
      <c r="EX363" s="36" t="str">
        <f t="shared" si="261"/>
        <v/>
      </c>
      <c r="EY363" s="36">
        <f t="shared" si="299"/>
        <v>5.81</v>
      </c>
      <c r="EZ363" s="36">
        <f t="shared" si="299"/>
        <v>5.81</v>
      </c>
      <c r="FA363" s="36">
        <f t="shared" si="299"/>
        <v>11.78</v>
      </c>
      <c r="FB363" s="36">
        <f t="shared" si="298"/>
        <v>11.78</v>
      </c>
      <c r="FC363" s="36">
        <f t="shared" si="298"/>
        <v>23.55</v>
      </c>
      <c r="FD363" s="36">
        <f t="shared" si="298"/>
        <v>8.17</v>
      </c>
      <c r="FE363" s="36" t="str">
        <f t="shared" si="298"/>
        <v/>
      </c>
      <c r="FF363" s="36" t="str">
        <f t="shared" si="298"/>
        <v/>
      </c>
      <c r="FG363" s="36" t="str">
        <f t="shared" si="298"/>
        <v/>
      </c>
      <c r="FH363" s="37" t="str" cm="1">
        <f t="array" ref="FH363">_xlfn.IFS(EY363="", "No Data", EY363&lt;0, "Negative/Future", EY363=0, "Zero Days", EY363&lt;=3, "&lt; 3 Months", EY363&lt;=6, "3 to 6 Months", EY363&lt;=9, "6 to 9 Months", EY363&lt;=12, "9 to 12 Months", EY363&lt;=15, "12 to 15 Months", EY363&lt;=18, "15 to 18 Months", EY363&lt;=24, "18 to 24 Months", EY363&gt;24, "&gt; 24 Months")</f>
        <v>3 to 6 Months</v>
      </c>
      <c r="FI363" s="37" t="str" cm="1">
        <f t="array" ref="FI363">_xlfn.IFS(EZ363="", "No Data", EZ363&lt;0, "Negative/Future", EZ363=0, "Zero Days", EZ363&lt;=3, "&lt; 3 Months", EZ363&lt;=6, "3 to 6 Months", EZ363&lt;=9, "6 to 9 Months", EZ363&lt;=12, "9 to 12 Months", EZ363&lt;=15, "12 to 15 Months", EZ363&lt;=18, "15 to 18 Months", EZ363&lt;=24, "18 to 24 Months", EZ363&gt;24, "&gt; 24 Months")</f>
        <v>3 to 6 Months</v>
      </c>
      <c r="FJ363" s="37" t="str" cm="1">
        <f t="array" ref="FJ363">_xlfn.IFS(FA363="", "No Data", FA363&lt;0, "Negative/Future", FA363=0, "Zero Days", FA363&lt;=3, "&lt; 3 Months", FA363&lt;=6, "3 to 6 Months", FA363&lt;=9, "6 to 9 Months", FA363&lt;=12, "9 to 12 Months", FA363&lt;=15, "12 to 15 Months", FA363&lt;=18, "15 to 18 Months", FA363&lt;=24, "18 to 24 Months", FA363&gt;24, "&gt; 24 Months")</f>
        <v>9 to 12 Months</v>
      </c>
      <c r="FK363" s="37" t="str" cm="1">
        <f t="array" ref="FK363">_xlfn.IFS(FB363="", "No Data", FB363&lt;0, "Negative/Future", FB363=0, "Zero Days", FB363&lt;=3, "&lt; 3 Months", FB363&lt;=6, "3 to 6 Months", FB363&lt;=9, "6 to 9 Months", FB363&lt;=12, "9 to 12 Months", FB363&lt;=15, "12 to 15 Months", FB363&lt;=18, "15 to 18 Months", FB363&lt;=24, "18 to 24 Months", FB363&gt;24, "&gt; 24 Months")</f>
        <v>9 to 12 Months</v>
      </c>
      <c r="FL363" s="37" t="str" cm="1">
        <f t="array" ref="FL363">_xlfn.IFS(FC363="", "No Data", FC363&lt;0, "Negative/Future", FC363=0, "Zero Days", FC363&lt;=3, "&lt; 3 Months", FC363&lt;=6, "3 to 6 Months", FC363&lt;=9, "6 to 9 Months", FC363&lt;=12, "9 to 12 Months", FC363&lt;=15, "12 to 15 Months", FC363&lt;=18, "15 to 18 Months", FC363&lt;=24, "18 to 24 Months", FC363&gt;24, "&gt; 24 Months")</f>
        <v>18 to 24 Months</v>
      </c>
      <c r="FM363" s="37" t="str" cm="1">
        <f t="array" ref="FM363">_xlfn.IFS(FD363="", "No Data", FD363&lt;0, "Negative/Future", FD363=0, "Zero Days", FD363&lt;=3, "&lt; 3 Months", FD363&lt;=6, "3 to 6 Months", FD363&lt;=9, "6 to 9 Months", FD363&lt;=12, "9 to 12 Months", FD363&lt;=15, "12 to 15 Months", FD363&lt;=18, "15 to 18 Months", FD363&lt;=24, "18 to 24 Months", FD363&gt;24, "&gt; 24 Months")</f>
        <v>6 to 9 Months</v>
      </c>
      <c r="FN363" s="37" t="str" cm="1">
        <f t="array" ref="FN363">_xlfn.IFS(FE363="", "No Data", FE363&lt;0, "Negative/Future", FE363=0, "Zero Days", FE363&lt;=3, "&lt; 3 Months", FE363&lt;=6, "3 to 6 Months", FE363&lt;=9, "6 to 9 Months", FE363&lt;=12, "9 to 12 Months", FE363&lt;=15, "12 to 15 Months", FE363&lt;=18, "15 to 18 Months", FE363&lt;=24, "18 to 24 Months", FE363&gt;24, "&gt; 24 Months")</f>
        <v>No Data</v>
      </c>
      <c r="FO363" s="37" t="str" cm="1">
        <f t="array" ref="FO363">_xlfn.IFS(FG363="", "No Data", FG363&lt;0, "Negative/Future", FG363=0, "Zero Days", FG363&lt;=3, "&lt; 3 Months", FG363&lt;=6, "3 to 6 Months", FG363&lt;=9, "6 to 9 Months", FG363&lt;=12, "9 to 12 Months", FG363&lt;=15, "12 to 15 Months", FG363&lt;=18, "15 to 18 Months", FG363&lt;=24, "18 to 24 Months", FG363&gt;24, "&gt; 24 Months")</f>
        <v>No Data</v>
      </c>
      <c r="FP363" s="37" t="str" cm="1">
        <f t="array" ref="FP363">_xlfn.IFS(FF363="", "No Data", FF363&lt;0, "Negative/Future", FF363=0, "Zero Days", FF363&lt;=3, "&lt; 3 Months", FF363&lt;=6, "3 to 6 Months", FF363&lt;=9, "6 to 9 Months", FF363&lt;=12, "9 to 12 Months", FF363&lt;=15, "12 to 15 Months", FF363&lt;=18, "15 to 18 Months", FF363&lt;=24, "18 to 24 Months", FF363&gt;24, "&gt; 24 Months")</f>
        <v>No Data</v>
      </c>
      <c r="FQ363" s="29" t="s">
        <v>1336</v>
      </c>
      <c r="FR363" s="29">
        <v>9708039203</v>
      </c>
      <c r="FS363" s="38" t="str">
        <f>VLOOKUP(_xlfn.XLOOKUP(B363,[1]MDA_Assets!D:D,[1]MDA_Assets!I:I,"",0),[1]Validation!$B$1:$C$8,2,0)</f>
        <v>B</v>
      </c>
      <c r="FT363" s="38" t="s">
        <v>202</v>
      </c>
      <c r="FU363" s="31" t="str">
        <f>_xlfn.XLOOKUP(B363,[1]MDA_Assets!D:D,[1]MDA_Assets!X:X,"",0)</f>
        <v>Yes</v>
      </c>
      <c r="FV363" s="39">
        <v>0</v>
      </c>
      <c r="FW363" s="39">
        <v>1</v>
      </c>
      <c r="FX363" s="39">
        <v>0</v>
      </c>
      <c r="FY363" s="39">
        <v>8</v>
      </c>
      <c r="FZ363" s="40">
        <f t="shared" si="293"/>
        <v>46211</v>
      </c>
      <c r="GA363" s="40">
        <f t="shared" si="293"/>
        <v>46211</v>
      </c>
      <c r="GB363" s="40">
        <f t="shared" si="262"/>
        <v>46396</v>
      </c>
      <c r="GC363" s="40">
        <f t="shared" si="263"/>
        <v>46396</v>
      </c>
      <c r="GD363" s="40">
        <f t="shared" si="264"/>
        <v>46643</v>
      </c>
      <c r="GE363" s="40">
        <f t="shared" si="265"/>
        <v>46166</v>
      </c>
      <c r="GF363" s="40" t="str">
        <f t="shared" si="297"/>
        <v/>
      </c>
      <c r="GG363" s="40" t="str">
        <f t="shared" si="297"/>
        <v/>
      </c>
      <c r="GH363" s="40" t="str">
        <f t="shared" si="297"/>
        <v/>
      </c>
      <c r="GI363" s="39">
        <f t="shared" si="289"/>
        <v>0</v>
      </c>
      <c r="GJ363" s="39">
        <f t="shared" si="290"/>
        <v>0</v>
      </c>
      <c r="GK363" s="39">
        <f t="shared" si="291"/>
        <v>0</v>
      </c>
      <c r="GL363" s="39">
        <f t="shared" si="292"/>
        <v>6</v>
      </c>
    </row>
    <row r="364" spans="1:194" x14ac:dyDescent="0.25">
      <c r="A364" s="19">
        <v>399</v>
      </c>
      <c r="B364" s="43" t="s">
        <v>1687</v>
      </c>
      <c r="C364" s="43" t="s">
        <v>254</v>
      </c>
      <c r="D364" s="43" t="s">
        <v>241</v>
      </c>
      <c r="E364" s="43" t="s">
        <v>255</v>
      </c>
      <c r="F364" s="43" t="s">
        <v>2886</v>
      </c>
      <c r="G364" s="43" t="s">
        <v>190</v>
      </c>
      <c r="H364" s="43" t="s">
        <v>329</v>
      </c>
      <c r="I364" s="43" t="s">
        <v>192</v>
      </c>
      <c r="J364" s="44">
        <f t="shared" si="266"/>
        <v>45650.5625</v>
      </c>
      <c r="K364" s="44">
        <v>45286.5625</v>
      </c>
      <c r="L364" s="44">
        <v>45203</v>
      </c>
      <c r="M364" s="43" t="s">
        <v>3114</v>
      </c>
      <c r="N364" s="43" t="s">
        <v>3115</v>
      </c>
      <c r="O364" s="44">
        <v>46130.414803240739</v>
      </c>
      <c r="P364" s="43">
        <v>11665</v>
      </c>
      <c r="Q364" s="43">
        <v>6236</v>
      </c>
      <c r="R364" s="43">
        <v>5429</v>
      </c>
      <c r="S364" s="43" t="s">
        <v>206</v>
      </c>
      <c r="T364" s="44">
        <v>46129.770833333336</v>
      </c>
      <c r="U364" s="44">
        <v>46129.770833333336</v>
      </c>
      <c r="V364" s="44">
        <v>46129.770833333336</v>
      </c>
      <c r="W364" s="44">
        <v>46129.770833333336</v>
      </c>
      <c r="X364" s="44">
        <v>46129.770833333336</v>
      </c>
      <c r="Y364" s="44">
        <v>45286.770833333336</v>
      </c>
      <c r="Z364" s="43" t="s">
        <v>199</v>
      </c>
      <c r="AA364" s="43"/>
      <c r="AB364" s="43"/>
      <c r="AC364" s="43"/>
      <c r="AD364" s="43"/>
      <c r="AE364" s="43">
        <v>12</v>
      </c>
      <c r="AF364" s="43" t="s">
        <v>314</v>
      </c>
      <c r="AG364" s="43" t="s">
        <v>314</v>
      </c>
      <c r="AH364" s="43" t="s">
        <v>280</v>
      </c>
      <c r="AI364" s="43" t="s">
        <v>280</v>
      </c>
      <c r="AJ364" s="43" t="s">
        <v>3116</v>
      </c>
      <c r="AK364" s="43" t="s">
        <v>281</v>
      </c>
      <c r="AL364" s="47">
        <v>46255</v>
      </c>
      <c r="AM364" s="47">
        <v>46255</v>
      </c>
      <c r="AN364" s="47">
        <v>46380</v>
      </c>
      <c r="AO364" s="47">
        <v>46380</v>
      </c>
      <c r="AP364" s="46">
        <v>45825</v>
      </c>
      <c r="AQ364" s="47">
        <v>46296</v>
      </c>
      <c r="AR364" s="48"/>
      <c r="AS364" s="48"/>
      <c r="AT364" s="48"/>
      <c r="AU364" s="43">
        <v>1</v>
      </c>
      <c r="AV364" s="43">
        <v>0</v>
      </c>
      <c r="AW364" s="43">
        <v>0</v>
      </c>
      <c r="AX364" s="51" t="s">
        <v>992</v>
      </c>
      <c r="AY364" s="51" t="s">
        <v>211</v>
      </c>
      <c r="AZ364" s="51" t="s">
        <v>198</v>
      </c>
      <c r="BA364" s="20">
        <f t="shared" ca="1" si="257"/>
        <v>0</v>
      </c>
      <c r="BB364" s="20">
        <f t="shared" ca="1" si="257"/>
        <v>0</v>
      </c>
      <c r="BC364" s="20">
        <f t="shared" ca="1" si="257"/>
        <v>0</v>
      </c>
      <c r="BD364" s="20">
        <f t="shared" ca="1" si="254"/>
        <v>0</v>
      </c>
      <c r="BE364" s="20">
        <f t="shared" ca="1" si="254"/>
        <v>1</v>
      </c>
      <c r="BF364" s="20">
        <f t="shared" ca="1" si="254"/>
        <v>0</v>
      </c>
      <c r="BG364" s="21" t="str">
        <f t="shared" ca="1" si="254"/>
        <v/>
      </c>
      <c r="BH364" s="21" t="str">
        <f t="shared" ca="1" si="254"/>
        <v/>
      </c>
      <c r="BI364" s="21" t="str">
        <f t="shared" ca="1" si="254"/>
        <v/>
      </c>
      <c r="BJ364" s="22">
        <f t="shared" ca="1" si="267"/>
        <v>1</v>
      </c>
      <c r="BK364" s="21">
        <f t="shared" si="268"/>
        <v>12</v>
      </c>
      <c r="BL364" s="22">
        <f t="shared" ca="1" si="269"/>
        <v>12212</v>
      </c>
      <c r="BM364" s="22">
        <f t="shared" ca="1" si="270"/>
        <v>6472</v>
      </c>
      <c r="BN364" s="23">
        <f t="shared" ca="1" si="271"/>
        <v>5740</v>
      </c>
      <c r="BO364" s="24">
        <f t="shared" ca="1" si="272"/>
        <v>547</v>
      </c>
      <c r="BP364" s="51" t="str">
        <f>_xlfn.XLOOKUP(E364,[1]Validation!E:E,[1]Validation!F:F,"")</f>
        <v>EN5</v>
      </c>
      <c r="BQ364" s="51" t="str">
        <f>_xlfn.XLOOKUP(BP364,[1]Validation!F:F,[1]Validation!G:G,"")</f>
        <v>EN4 to EN7</v>
      </c>
      <c r="BR364" s="52" t="str">
        <f>VLOOKUP(G364,[1]Validation!$B$1:$C$9,2,0)</f>
        <v>B</v>
      </c>
      <c r="BS364" s="51">
        <f t="shared" ca="1" si="273"/>
        <v>29</v>
      </c>
      <c r="BT364" s="53">
        <f>_xlfn.XLOOKUP(B364,'[2]1. All Calls'!$R:$R,'[2]1. All Calls'!$A:$A,"",0)</f>
        <v>46130.637800925899</v>
      </c>
      <c r="BU364" s="51" t="str">
        <f>_xlfn.XLOOKUP(B364,'[2]1. All Calls'!$R:$R,'[2]1. All Calls'!$F:$F,"",0)</f>
        <v>CC-02052203</v>
      </c>
      <c r="BV364" s="51" t="str">
        <f>_xlfn.XLOOKUP(B364,'[2]1. All Calls'!$R:$R,'[2]1. All Calls'!$J:$J,"",0)</f>
        <v>Schedule Service</v>
      </c>
      <c r="BW364" s="53">
        <f>_xlfn.XLOOKUP(B364,'[2]Sch Calls'!$R:$R,'[2]Sch Calls'!$A:$A,"",0)</f>
        <v>46130.637800925899</v>
      </c>
      <c r="BX364" s="51">
        <f>_xlfn.XLOOKUP(B364,'[2]Sch Calls'!$R:$R,'[2]Sch Calls'!$B:$B,"",0)</f>
        <v>11665</v>
      </c>
      <c r="BY364" s="51" t="str">
        <f t="shared" si="294"/>
        <v>15-Oct-26</v>
      </c>
      <c r="BZ364" s="51" t="str">
        <f t="shared" si="294"/>
        <v>15-Oct-26</v>
      </c>
      <c r="CA364" s="51" t="str">
        <f t="shared" si="274"/>
        <v>18-Jan-27</v>
      </c>
      <c r="CB364" s="51" t="str">
        <f t="shared" si="275"/>
        <v>16-Oct-27</v>
      </c>
      <c r="CC364" s="51" t="str">
        <f t="shared" si="276"/>
        <v>26-Dec-25</v>
      </c>
      <c r="CD364" s="51" t="str">
        <f t="shared" si="277"/>
        <v>18-Apr-27</v>
      </c>
      <c r="CE364" s="51">
        <f t="shared" ca="1" si="295"/>
        <v>46</v>
      </c>
      <c r="CF364" s="51">
        <f t="shared" ca="1" si="295"/>
        <v>46</v>
      </c>
      <c r="CG364" s="51">
        <f t="shared" ca="1" si="278"/>
        <v>46</v>
      </c>
      <c r="CH364" s="51">
        <f t="shared" ca="1" si="279"/>
        <v>46</v>
      </c>
      <c r="CI364" s="51">
        <f t="shared" ca="1" si="280"/>
        <v>889</v>
      </c>
      <c r="CJ364" s="51">
        <f t="shared" ca="1" si="281"/>
        <v>46</v>
      </c>
      <c r="CK364" s="51">
        <f t="shared" ca="1" si="302"/>
        <v>552</v>
      </c>
      <c r="CL364" s="51">
        <f t="shared" ca="1" si="302"/>
        <v>552</v>
      </c>
      <c r="CM364" s="51">
        <f t="shared" ca="1" si="302"/>
        <v>552</v>
      </c>
      <c r="CN364" s="51">
        <f t="shared" ca="1" si="302"/>
        <v>552</v>
      </c>
      <c r="CO364" s="51">
        <f t="shared" ca="1" si="302"/>
        <v>10668</v>
      </c>
      <c r="CP364" s="51">
        <f t="shared" ca="1" si="302"/>
        <v>552</v>
      </c>
      <c r="CQ364" s="51">
        <f t="shared" ca="1" si="303"/>
        <v>948</v>
      </c>
      <c r="CR364" s="51">
        <f t="shared" ca="1" si="303"/>
        <v>948</v>
      </c>
      <c r="CS364" s="51">
        <f t="shared" ca="1" si="303"/>
        <v>2448</v>
      </c>
      <c r="CT364" s="51">
        <f t="shared" ca="1" si="303"/>
        <v>2448</v>
      </c>
      <c r="CU364" s="51">
        <f t="shared" ca="1" si="303"/>
        <v>-14332</v>
      </c>
      <c r="CV364" s="54">
        <f t="shared" ca="1" si="303"/>
        <v>1448</v>
      </c>
      <c r="CW364" s="25" t="s">
        <v>199</v>
      </c>
      <c r="CX364" s="55">
        <v>0.52</v>
      </c>
      <c r="CY364" s="55"/>
      <c r="CZ364" s="26" t="s">
        <v>227</v>
      </c>
      <c r="DA364" s="26" t="s">
        <v>227</v>
      </c>
      <c r="DB364" s="26" t="s">
        <v>227</v>
      </c>
      <c r="DC364" s="26" t="s">
        <v>227</v>
      </c>
      <c r="DD364" s="26" t="s">
        <v>227</v>
      </c>
      <c r="DE364" s="26" t="s">
        <v>227</v>
      </c>
      <c r="DF364" s="26" t="s">
        <v>227</v>
      </c>
      <c r="DG364" s="26" t="s">
        <v>227</v>
      </c>
      <c r="DH364" s="26" t="s">
        <v>227</v>
      </c>
      <c r="DI364" s="26" t="s">
        <v>227</v>
      </c>
      <c r="DJ364" s="26" t="s">
        <v>227</v>
      </c>
      <c r="DK364" s="26" t="s">
        <v>227</v>
      </c>
      <c r="DL364" s="27">
        <f t="shared" si="282"/>
        <v>46205.637800925899</v>
      </c>
      <c r="DM364" s="28">
        <f t="shared" ca="1" si="283"/>
        <v>0</v>
      </c>
      <c r="DN364" s="56">
        <f>_xlfn.XLOOKUP(B364,'[2]1. All Calls'!$R:$R,'[2]1. All Calls'!$A:$A,"",0)</f>
        <v>46130.637800925899</v>
      </c>
      <c r="DO364" s="57" t="str">
        <f ca="1">VLOOKUP(DM364,[1]Validation!$B$20:$C$25,2,0)</f>
        <v>Within 3 months</v>
      </c>
      <c r="DP364" s="58" t="str">
        <f>_xlfn.XLOOKUP(B364,'[1]Active AMCs- Dealer'!E:E,'[1]Active AMCs- Dealer'!L:L,"Not in AMC",0)</f>
        <v>Not in AMC</v>
      </c>
      <c r="DQ364" s="50" t="s">
        <v>238</v>
      </c>
      <c r="DR364" s="29" t="str">
        <f>_xlfn.XLOOKUP(B364,'[2]1. All Calls'!$R:$R,'[2]1. All Calls'!$F:$F,"",0)</f>
        <v>CC-02052203</v>
      </c>
      <c r="DS364" s="29" t="str">
        <f>_xlfn.XLOOKUP(B364,'[2]1. All Calls'!$R:$R,'[2]1. All Calls'!$AB:$AB,"",0)</f>
        <v>Today We attend the customer site for shedule service so we change part during service:- Air filter, oil filter, oil and separator then start machine running good condition</v>
      </c>
      <c r="DT364" s="30">
        <f>_xlfn.XLOOKUP(DR364,'[2]1. All Calls'!$F:$F,'[2]1. All Calls'!$A:$A,"",0)</f>
        <v>46130.637800925899</v>
      </c>
      <c r="DU364" s="31">
        <f>_xlfn.XLOOKUP(DR364,'[2]1. All Calls'!$F:$F,'[2]1. All Calls'!$B:$B,"",0)</f>
        <v>11665</v>
      </c>
      <c r="DV364" s="31">
        <f>_xlfn.XLOOKUP(B364,[1]MDA_Assets!D:D,[1]MDA_Assets!N:N,"",0)</f>
        <v>6236</v>
      </c>
      <c r="DW364" s="31">
        <f>_xlfn.XLOOKUP(B364,[1]MDA_Assets!D:D,[1]MDA_Assets!O:O,"",0)</f>
        <v>5429</v>
      </c>
      <c r="DX364" s="32" t="str">
        <f>_xlfn.XLOOKUP(B364,[1]MDA_Assets!D:D,[1]MDA_Assets!Q:Q,"",0)</f>
        <v>XD</v>
      </c>
      <c r="DY364" s="33">
        <f>_xlfn.XLOOKUP(B364,[1]MDA_Assets!D:D,[1]MDA_Assets!R:R,"",0)</f>
        <v>46130</v>
      </c>
      <c r="DZ364" s="33">
        <f>_xlfn.XLOOKUP(B364,[1]MDA_Assets!D:D,[1]MDA_Assets!S:S,"",0)</f>
        <v>46130</v>
      </c>
      <c r="EA364" s="33">
        <f>_xlfn.XLOOKUP(B364,[1]MDA_Assets!D:D,[1]MDA_Assets!T:T,"",0)</f>
        <v>46130</v>
      </c>
      <c r="EB364" s="33">
        <f>_xlfn.XLOOKUP(B364,[1]MDA_Assets!D:D,[1]MDA_Assets!U:U,"",0)</f>
        <v>46130</v>
      </c>
      <c r="EC364" s="33">
        <f>_xlfn.XLOOKUP(B364,[1]MDA_Assets!D:D,[1]MDA_Assets!V:V,"",0)</f>
        <v>46130</v>
      </c>
      <c r="ED364" s="33">
        <f>_xlfn.XLOOKUP(B364,[1]MDA_Assets!D:D,[1]MDA_Assets!W:W,"",0)</f>
        <v>45287</v>
      </c>
      <c r="EE364" s="32" t="str">
        <f>_xlfn.XLOOKUP(B364,[1]MDA_Assets!D:D,[1]MDA_Assets!X:X,"",0)</f>
        <v>Yes</v>
      </c>
      <c r="EF364" s="33">
        <f>_xlfn.XLOOKUP(B364,[1]MDA_Assets!D:D,[1]MDA_Assets!Y:Y,"",0)</f>
        <v>0</v>
      </c>
      <c r="EG364" s="33">
        <f>_xlfn.XLOOKUP(B364,[1]MDA_Assets!D:D,[1]MDA_Assets!Z:Z,"",0)</f>
        <v>0</v>
      </c>
      <c r="EH364" s="33">
        <f>_xlfn.XLOOKUP(B364,[1]MDA_Assets!D:D,[1]MDA_Assets!AA:AA,"",0)</f>
        <v>0</v>
      </c>
      <c r="EI364" s="34">
        <f>_xlfn.XLOOKUP(B364,[1]MDA_Assets!D:D,[1]MDA_Assets!P:P,"",0)</f>
        <v>12</v>
      </c>
      <c r="EJ364" s="35" t="str">
        <f>_xlfn.XLOOKUP(B364,[1]MDA_Assets!D:D,[1]MDA_Assets!AB:AB,"",0)</f>
        <v>1500</v>
      </c>
      <c r="EK364" s="35" t="str">
        <f>_xlfn.XLOOKUP(B364,[1]MDA_Assets!D:D,[1]MDA_Assets!AC:AC,"",0)</f>
        <v>1500</v>
      </c>
      <c r="EL364" s="35" t="str">
        <f>_xlfn.XLOOKUP(B364,[1]MDA_Assets!D:D,[1]MDA_Assets!AD:AD,"",0)</f>
        <v>3000</v>
      </c>
      <c r="EM364" s="35" t="str">
        <f>_xlfn.XLOOKUP(B364,[1]MDA_Assets!D:D,[1]MDA_Assets!AE:AE,"",0)</f>
        <v>3000</v>
      </c>
      <c r="EN364" s="35" t="str">
        <f>_xlfn.XLOOKUP(B364,[1]MDA_Assets!D:D,[1]MDA_Assets!AF:AF,"",0)</f>
        <v>-3664</v>
      </c>
      <c r="EO364" s="35" t="str">
        <f>_xlfn.XLOOKUP(B364,[1]MDA_Assets!D:D,[1]MDA_Assets!AG:AG,"",0)</f>
        <v>2000</v>
      </c>
      <c r="EP364" s="36">
        <f t="shared" si="296"/>
        <v>126</v>
      </c>
      <c r="EQ364" s="36">
        <f t="shared" si="296"/>
        <v>126</v>
      </c>
      <c r="ER364" s="36">
        <f t="shared" si="284"/>
        <v>251</v>
      </c>
      <c r="ES364" s="36">
        <f t="shared" si="285"/>
        <v>251</v>
      </c>
      <c r="ET364" s="36">
        <f t="shared" si="286"/>
        <v>539</v>
      </c>
      <c r="EU364" s="36">
        <f t="shared" si="287"/>
        <v>167</v>
      </c>
      <c r="EV364" s="36" t="str">
        <f t="shared" si="288"/>
        <v/>
      </c>
      <c r="EW364" s="36" t="str">
        <f t="shared" si="260"/>
        <v/>
      </c>
      <c r="EX364" s="36" t="str">
        <f t="shared" si="261"/>
        <v/>
      </c>
      <c r="EY364" s="36">
        <f t="shared" si="299"/>
        <v>4.0699999999999994</v>
      </c>
      <c r="EZ364" s="36">
        <f t="shared" si="299"/>
        <v>4.0699999999999994</v>
      </c>
      <c r="FA364" s="36">
        <f t="shared" si="299"/>
        <v>8.1</v>
      </c>
      <c r="FB364" s="36">
        <f t="shared" si="298"/>
        <v>8.1</v>
      </c>
      <c r="FC364" s="36">
        <f t="shared" si="298"/>
        <v>17.39</v>
      </c>
      <c r="FD364" s="36">
        <f t="shared" si="298"/>
        <v>5.39</v>
      </c>
      <c r="FE364" s="36" t="str">
        <f t="shared" si="298"/>
        <v/>
      </c>
      <c r="FF364" s="36" t="str">
        <f t="shared" si="298"/>
        <v/>
      </c>
      <c r="FG364" s="36" t="str">
        <f t="shared" si="298"/>
        <v/>
      </c>
      <c r="FH364" s="37" t="str" cm="1">
        <f t="array" ref="FH364">_xlfn.IFS(EY364="", "No Data", EY364&lt;0, "Negative/Future", EY364=0, "Zero Days", EY364&lt;=3, "&lt; 3 Months", EY364&lt;=6, "3 to 6 Months", EY364&lt;=9, "6 to 9 Months", EY364&lt;=12, "9 to 12 Months", EY364&lt;=15, "12 to 15 Months", EY364&lt;=18, "15 to 18 Months", EY364&lt;=24, "18 to 24 Months", EY364&gt;24, "&gt; 24 Months")</f>
        <v>3 to 6 Months</v>
      </c>
      <c r="FI364" s="37" t="str" cm="1">
        <f t="array" ref="FI364">_xlfn.IFS(EZ364="", "No Data", EZ364&lt;0, "Negative/Future", EZ364=0, "Zero Days", EZ364&lt;=3, "&lt; 3 Months", EZ364&lt;=6, "3 to 6 Months", EZ364&lt;=9, "6 to 9 Months", EZ364&lt;=12, "9 to 12 Months", EZ364&lt;=15, "12 to 15 Months", EZ364&lt;=18, "15 to 18 Months", EZ364&lt;=24, "18 to 24 Months", EZ364&gt;24, "&gt; 24 Months")</f>
        <v>3 to 6 Months</v>
      </c>
      <c r="FJ364" s="37" t="str" cm="1">
        <f t="array" ref="FJ364">_xlfn.IFS(FA364="", "No Data", FA364&lt;0, "Negative/Future", FA364=0, "Zero Days", FA364&lt;=3, "&lt; 3 Months", FA364&lt;=6, "3 to 6 Months", FA364&lt;=9, "6 to 9 Months", FA364&lt;=12, "9 to 12 Months", FA364&lt;=15, "12 to 15 Months", FA364&lt;=18, "15 to 18 Months", FA364&lt;=24, "18 to 24 Months", FA364&gt;24, "&gt; 24 Months")</f>
        <v>6 to 9 Months</v>
      </c>
      <c r="FK364" s="37" t="str" cm="1">
        <f t="array" ref="FK364">_xlfn.IFS(FB364="", "No Data", FB364&lt;0, "Negative/Future", FB364=0, "Zero Days", FB364&lt;=3, "&lt; 3 Months", FB364&lt;=6, "3 to 6 Months", FB364&lt;=9, "6 to 9 Months", FB364&lt;=12, "9 to 12 Months", FB364&lt;=15, "12 to 15 Months", FB364&lt;=18, "15 to 18 Months", FB364&lt;=24, "18 to 24 Months", FB364&gt;24, "&gt; 24 Months")</f>
        <v>6 to 9 Months</v>
      </c>
      <c r="FL364" s="37" t="str" cm="1">
        <f t="array" ref="FL364">_xlfn.IFS(FC364="", "No Data", FC364&lt;0, "Negative/Future", FC364=0, "Zero Days", FC364&lt;=3, "&lt; 3 Months", FC364&lt;=6, "3 to 6 Months", FC364&lt;=9, "6 to 9 Months", FC364&lt;=12, "9 to 12 Months", FC364&lt;=15, "12 to 15 Months", FC364&lt;=18, "15 to 18 Months", FC364&lt;=24, "18 to 24 Months", FC364&gt;24, "&gt; 24 Months")</f>
        <v>15 to 18 Months</v>
      </c>
      <c r="FM364" s="37" t="str" cm="1">
        <f t="array" ref="FM364">_xlfn.IFS(FD364="", "No Data", FD364&lt;0, "Negative/Future", FD364=0, "Zero Days", FD364&lt;=3, "&lt; 3 Months", FD364&lt;=6, "3 to 6 Months", FD364&lt;=9, "6 to 9 Months", FD364&lt;=12, "9 to 12 Months", FD364&lt;=15, "12 to 15 Months", FD364&lt;=18, "15 to 18 Months", FD364&lt;=24, "18 to 24 Months", FD364&gt;24, "&gt; 24 Months")</f>
        <v>3 to 6 Months</v>
      </c>
      <c r="FN364" s="37" t="str" cm="1">
        <f t="array" ref="FN364">_xlfn.IFS(FE364="", "No Data", FE364&lt;0, "Negative/Future", FE364=0, "Zero Days", FE364&lt;=3, "&lt; 3 Months", FE364&lt;=6, "3 to 6 Months", FE364&lt;=9, "6 to 9 Months", FE364&lt;=12, "9 to 12 Months", FE364&lt;=15, "12 to 15 Months", FE364&lt;=18, "15 to 18 Months", FE364&lt;=24, "18 to 24 Months", FE364&gt;24, "&gt; 24 Months")</f>
        <v>No Data</v>
      </c>
      <c r="FO364" s="37" t="str" cm="1">
        <f t="array" ref="FO364">_xlfn.IFS(FG364="", "No Data", FG364&lt;0, "Negative/Future", FG364=0, "Zero Days", FG364&lt;=3, "&lt; 3 Months", FG364&lt;=6, "3 to 6 Months", FG364&lt;=9, "6 to 9 Months", FG364&lt;=12, "9 to 12 Months", FG364&lt;=15, "12 to 15 Months", FG364&lt;=18, "15 to 18 Months", FG364&lt;=24, "18 to 24 Months", FG364&gt;24, "&gt; 24 Months")</f>
        <v>No Data</v>
      </c>
      <c r="FP364" s="37" t="str" cm="1">
        <f t="array" ref="FP364">_xlfn.IFS(FF364="", "No Data", FF364&lt;0, "Negative/Future", FF364=0, "Zero Days", FF364&lt;=3, "&lt; 3 Months", FF364&lt;=6, "3 to 6 Months", FF364&lt;=9, "6 to 9 Months", FF364&lt;=12, "9 to 12 Months", FF364&lt;=15, "12 to 15 Months", FF364&lt;=18, "15 to 18 Months", FF364&lt;=24, "18 to 24 Months", FF364&gt;24, "&gt; 24 Months")</f>
        <v>No Data</v>
      </c>
      <c r="FQ364" s="29" t="s">
        <v>1239</v>
      </c>
      <c r="FR364" s="29">
        <v>6200327294</v>
      </c>
      <c r="FS364" s="38" t="str">
        <f>VLOOKUP(_xlfn.XLOOKUP(B364,[1]MDA_Assets!D:D,[1]MDA_Assets!I:I,"",0),[1]Validation!$B$1:$C$8,2,0)</f>
        <v>B</v>
      </c>
      <c r="FT364" s="38" t="s">
        <v>202</v>
      </c>
      <c r="FU364" s="31" t="str">
        <f>_xlfn.XLOOKUP(B364,[1]MDA_Assets!D:D,[1]MDA_Assets!X:X,"",0)</f>
        <v>Yes</v>
      </c>
      <c r="FV364" s="39">
        <v>1</v>
      </c>
      <c r="FW364" s="39">
        <v>0</v>
      </c>
      <c r="FX364" s="39">
        <v>0</v>
      </c>
      <c r="FY364" s="39">
        <v>8</v>
      </c>
      <c r="FZ364" s="40">
        <f t="shared" si="293"/>
        <v>46256</v>
      </c>
      <c r="GA364" s="40">
        <f t="shared" si="293"/>
        <v>46256</v>
      </c>
      <c r="GB364" s="40">
        <f t="shared" si="262"/>
        <v>46381</v>
      </c>
      <c r="GC364" s="40">
        <f t="shared" si="263"/>
        <v>46381</v>
      </c>
      <c r="GD364" s="40">
        <f t="shared" si="264"/>
        <v>46669</v>
      </c>
      <c r="GE364" s="40">
        <f t="shared" si="265"/>
        <v>45454</v>
      </c>
      <c r="GF364" s="40" t="str">
        <f t="shared" si="297"/>
        <v/>
      </c>
      <c r="GG364" s="40" t="str">
        <f t="shared" si="297"/>
        <v/>
      </c>
      <c r="GH364" s="40" t="str">
        <f t="shared" si="297"/>
        <v/>
      </c>
      <c r="GI364" s="39">
        <f t="shared" si="289"/>
        <v>1</v>
      </c>
      <c r="GJ364" s="39">
        <f t="shared" si="290"/>
        <v>0</v>
      </c>
      <c r="GK364" s="39">
        <f t="shared" si="291"/>
        <v>0</v>
      </c>
      <c r="GL364" s="39">
        <f t="shared" si="292"/>
        <v>5</v>
      </c>
    </row>
    <row r="365" spans="1:194" x14ac:dyDescent="0.25">
      <c r="A365" s="19">
        <v>400</v>
      </c>
      <c r="B365" s="43" t="s">
        <v>1688</v>
      </c>
      <c r="C365" s="43" t="s">
        <v>186</v>
      </c>
      <c r="D365" s="43" t="s">
        <v>241</v>
      </c>
      <c r="E365" s="43" t="s">
        <v>1689</v>
      </c>
      <c r="F365" s="43" t="s">
        <v>1690</v>
      </c>
      <c r="G365" s="43" t="s">
        <v>190</v>
      </c>
      <c r="H365" s="43" t="s">
        <v>336</v>
      </c>
      <c r="I365" s="43" t="s">
        <v>192</v>
      </c>
      <c r="J365" s="44">
        <f t="shared" si="266"/>
        <v>45385.222916666666</v>
      </c>
      <c r="K365" s="44">
        <v>45021.222916666666</v>
      </c>
      <c r="L365" s="44">
        <v>44994</v>
      </c>
      <c r="M365" s="43" t="s">
        <v>2521</v>
      </c>
      <c r="N365" s="43" t="s">
        <v>193</v>
      </c>
      <c r="O365" s="44">
        <v>46053.323460648149</v>
      </c>
      <c r="P365" s="43">
        <v>14216</v>
      </c>
      <c r="Q365" s="43">
        <v>9240</v>
      </c>
      <c r="R365" s="43">
        <v>4976</v>
      </c>
      <c r="S365" s="43" t="s">
        <v>206</v>
      </c>
      <c r="T365" s="44">
        <v>45789.770833333336</v>
      </c>
      <c r="U365" s="44">
        <v>45727.770833333336</v>
      </c>
      <c r="V365" s="44">
        <v>45727.770833333336</v>
      </c>
      <c r="W365" s="44">
        <v>45727.770833333336</v>
      </c>
      <c r="X365" s="44">
        <v>45667.770833333336</v>
      </c>
      <c r="Y365" s="44">
        <v>45432.770833333336</v>
      </c>
      <c r="Z365" s="43" t="s">
        <v>199</v>
      </c>
      <c r="AA365" s="43"/>
      <c r="AB365" s="43"/>
      <c r="AC365" s="43"/>
      <c r="AD365" s="43"/>
      <c r="AE365" s="43">
        <v>4</v>
      </c>
      <c r="AF365" s="43" t="s">
        <v>567</v>
      </c>
      <c r="AG365" s="43" t="s">
        <v>567</v>
      </c>
      <c r="AH365" s="43" t="s">
        <v>2522</v>
      </c>
      <c r="AI365" s="43" t="s">
        <v>2522</v>
      </c>
      <c r="AJ365" s="43" t="s">
        <v>2240</v>
      </c>
      <c r="AK365" s="43" t="s">
        <v>725</v>
      </c>
      <c r="AL365" s="46">
        <v>46092</v>
      </c>
      <c r="AM365" s="46">
        <v>45907</v>
      </c>
      <c r="AN365" s="45">
        <v>46154</v>
      </c>
      <c r="AO365" s="46">
        <v>46092</v>
      </c>
      <c r="AP365" s="45">
        <v>46162</v>
      </c>
      <c r="AQ365" s="46">
        <v>46032</v>
      </c>
      <c r="AR365" s="48"/>
      <c r="AS365" s="48"/>
      <c r="AT365" s="48"/>
      <c r="AU365" s="43">
        <v>1</v>
      </c>
      <c r="AV365" s="43">
        <v>1</v>
      </c>
      <c r="AW365" s="43">
        <v>0</v>
      </c>
      <c r="AX365" s="51" t="s">
        <v>316</v>
      </c>
      <c r="AY365" s="51" t="s">
        <v>316</v>
      </c>
      <c r="AZ365" s="51" t="s">
        <v>198</v>
      </c>
      <c r="BA365" s="20">
        <f t="shared" ca="1" si="257"/>
        <v>1</v>
      </c>
      <c r="BB365" s="20">
        <f t="shared" ca="1" si="257"/>
        <v>1</v>
      </c>
      <c r="BC365" s="20">
        <f t="shared" ca="1" si="257"/>
        <v>1</v>
      </c>
      <c r="BD365" s="20">
        <f t="shared" ca="1" si="254"/>
        <v>1</v>
      </c>
      <c r="BE365" s="20">
        <f t="shared" ca="1" si="254"/>
        <v>1</v>
      </c>
      <c r="BF365" s="20">
        <f t="shared" ca="1" si="254"/>
        <v>1</v>
      </c>
      <c r="BG365" s="21" t="str">
        <f t="shared" ca="1" si="254"/>
        <v/>
      </c>
      <c r="BH365" s="21" t="str">
        <f t="shared" ca="1" si="254"/>
        <v/>
      </c>
      <c r="BI365" s="21" t="str">
        <f t="shared" ca="1" si="254"/>
        <v/>
      </c>
      <c r="BJ365" s="22">
        <f t="shared" ca="1" si="267"/>
        <v>6</v>
      </c>
      <c r="BK365" s="21">
        <f t="shared" si="268"/>
        <v>4</v>
      </c>
      <c r="BL365" s="22">
        <f t="shared" ca="1" si="269"/>
        <v>14707</v>
      </c>
      <c r="BM365" s="22">
        <f t="shared" ca="1" si="270"/>
        <v>9560</v>
      </c>
      <c r="BN365" s="23">
        <f t="shared" ca="1" si="271"/>
        <v>5147</v>
      </c>
      <c r="BO365" s="24">
        <f t="shared" ca="1" si="272"/>
        <v>491</v>
      </c>
      <c r="BP365" s="51" t="str">
        <f>_xlfn.XLOOKUP(E365,[1]Validation!E:E,[1]Validation!F:F,"")</f>
        <v>EV D18</v>
      </c>
      <c r="BQ365" s="51" t="str">
        <f>_xlfn.XLOOKUP(BP365,[1]Validation!F:F,[1]Validation!G:G,"")</f>
        <v>EV15 to EV30</v>
      </c>
      <c r="BR365" s="52" t="str">
        <f>VLOOKUP(G365,[1]Validation!$B$1:$C$9,2,0)</f>
        <v>B</v>
      </c>
      <c r="BS365" s="51">
        <f t="shared" ca="1" si="273"/>
        <v>38</v>
      </c>
      <c r="BT365" s="53">
        <f>_xlfn.XLOOKUP(B365,'[2]1. All Calls'!$R:$R,'[2]1. All Calls'!$A:$A,"",0)</f>
        <v>46053.552175925899</v>
      </c>
      <c r="BU365" s="51" t="str">
        <f>_xlfn.XLOOKUP(B365,'[2]1. All Calls'!$R:$R,'[2]1. All Calls'!$F:$F,"",0)</f>
        <v>CC-01960208</v>
      </c>
      <c r="BV365" s="51" t="str">
        <f>_xlfn.XLOOKUP(B365,'[2]1. All Calls'!$R:$R,'[2]1. All Calls'!$J:$J,"",0)</f>
        <v>Sales Call</v>
      </c>
      <c r="BW365" s="53">
        <f>_xlfn.XLOOKUP(B365,'[2]Sch Calls'!$R:$R,'[2]Sch Calls'!$A:$A,"",0)</f>
        <v>45790.528032407397</v>
      </c>
      <c r="BX365" s="51">
        <f>_xlfn.XLOOKUP(B365,'[2]Sch Calls'!$R:$R,'[2]Sch Calls'!$B:$B,"",0)</f>
        <v>13320</v>
      </c>
      <c r="BY365" s="51" t="str">
        <f t="shared" si="294"/>
        <v>08-Sep-25</v>
      </c>
      <c r="BZ365" s="51" t="str">
        <f t="shared" si="294"/>
        <v>08-Sep-25</v>
      </c>
      <c r="CA365" s="51" t="str">
        <f t="shared" si="274"/>
        <v>12-Feb-26</v>
      </c>
      <c r="CB365" s="51" t="str">
        <f t="shared" si="275"/>
        <v>09-Sep-26</v>
      </c>
      <c r="CC365" s="51" t="str">
        <f t="shared" si="276"/>
        <v>21-May-26</v>
      </c>
      <c r="CD365" s="51" t="str">
        <f t="shared" si="277"/>
        <v>11-Jan-26</v>
      </c>
      <c r="CE365" s="51">
        <f t="shared" ca="1" si="295"/>
        <v>448</v>
      </c>
      <c r="CF365" s="51">
        <f t="shared" ca="1" si="295"/>
        <v>448</v>
      </c>
      <c r="CG365" s="51">
        <f t="shared" ca="1" si="278"/>
        <v>386</v>
      </c>
      <c r="CH365" s="51">
        <f t="shared" ca="1" si="279"/>
        <v>448</v>
      </c>
      <c r="CI365" s="51">
        <f t="shared" ca="1" si="280"/>
        <v>743</v>
      </c>
      <c r="CJ365" s="51">
        <f t="shared" ca="1" si="281"/>
        <v>508</v>
      </c>
      <c r="CK365" s="51">
        <f t="shared" ca="1" si="302"/>
        <v>1792</v>
      </c>
      <c r="CL365" s="51">
        <f t="shared" ca="1" si="302"/>
        <v>1792</v>
      </c>
      <c r="CM365" s="51">
        <f t="shared" ca="1" si="302"/>
        <v>1544</v>
      </c>
      <c r="CN365" s="51">
        <f t="shared" ca="1" si="302"/>
        <v>1792</v>
      </c>
      <c r="CO365" s="51">
        <f t="shared" ca="1" si="302"/>
        <v>2972</v>
      </c>
      <c r="CP365" s="51">
        <f t="shared" ca="1" si="302"/>
        <v>2032</v>
      </c>
      <c r="CQ365" s="51">
        <f t="shared" ca="1" si="303"/>
        <v>-1188</v>
      </c>
      <c r="CR365" s="51">
        <f t="shared" ca="1" si="303"/>
        <v>-1188</v>
      </c>
      <c r="CS365" s="51">
        <f t="shared" ca="1" si="303"/>
        <v>560</v>
      </c>
      <c r="CT365" s="51">
        <f t="shared" ca="1" si="303"/>
        <v>312</v>
      </c>
      <c r="CU365" s="51">
        <f t="shared" ca="1" si="303"/>
        <v>-466</v>
      </c>
      <c r="CV365" s="54">
        <f t="shared" ca="1" si="303"/>
        <v>-802</v>
      </c>
      <c r="CW365" s="25" t="s">
        <v>195</v>
      </c>
      <c r="CX365" s="55">
        <v>0.65</v>
      </c>
      <c r="CY365" s="55"/>
      <c r="CZ365" s="26" t="s">
        <v>227</v>
      </c>
      <c r="DA365" s="26" t="s">
        <v>227</v>
      </c>
      <c r="DB365" s="26" t="s">
        <v>227</v>
      </c>
      <c r="DC365" s="26" t="s">
        <v>227</v>
      </c>
      <c r="DD365" s="26" t="s">
        <v>227</v>
      </c>
      <c r="DE365" s="26" t="s">
        <v>227</v>
      </c>
      <c r="DF365" s="26" t="s">
        <v>227</v>
      </c>
      <c r="DG365" s="26" t="s">
        <v>227</v>
      </c>
      <c r="DH365" s="26" t="s">
        <v>227</v>
      </c>
      <c r="DI365" s="26" t="s">
        <v>227</v>
      </c>
      <c r="DJ365" s="26" t="s">
        <v>227</v>
      </c>
      <c r="DK365" s="26" t="s">
        <v>227</v>
      </c>
      <c r="DL365" s="27">
        <f t="shared" si="282"/>
        <v>46128.552175925899</v>
      </c>
      <c r="DM365" s="28">
        <f t="shared" ca="1" si="283"/>
        <v>1</v>
      </c>
      <c r="DN365" s="56">
        <f>_xlfn.XLOOKUP(B365,'[2]1. All Calls'!$R:$R,'[2]1. All Calls'!$A:$A,"",0)</f>
        <v>46053.552175925899</v>
      </c>
      <c r="DO365" s="57" t="str">
        <f ca="1">VLOOKUP(DM365,[1]Validation!$B$20:$C$25,2,0)</f>
        <v>Above 3 months</v>
      </c>
      <c r="DP365" s="58" t="str">
        <f>_xlfn.XLOOKUP(B365,'[1]Active AMCs- Dealer'!E:E,'[1]Active AMCs- Dealer'!L:L,"Not in AMC",0)</f>
        <v>Not in AMC</v>
      </c>
      <c r="DQ365" s="50" t="s">
        <v>213</v>
      </c>
      <c r="DR365" s="29" t="str">
        <f>_xlfn.XLOOKUP(B365,'[2]1. All Calls'!$R:$R,'[2]1. All Calls'!$F:$F,"",0)</f>
        <v>CC-01960208</v>
      </c>
      <c r="DS365" s="29" t="str">
        <f>_xlfn.XLOOKUP(B365,'[2]1. All Calls'!$R:$R,'[2]1. All Calls'!$AB:$AB,"",0)</f>
        <v>Sales call carried out for HMR update</v>
      </c>
      <c r="DT365" s="30">
        <f>_xlfn.XLOOKUP(DR365,'[2]1. All Calls'!$F:$F,'[2]1. All Calls'!$A:$A,"",0)</f>
        <v>46053.552175925899</v>
      </c>
      <c r="DU365" s="31">
        <f>_xlfn.XLOOKUP(DR365,'[2]1. All Calls'!$F:$F,'[2]1. All Calls'!$B:$B,"",0)</f>
        <v>14216</v>
      </c>
      <c r="DV365" s="31">
        <f>_xlfn.XLOOKUP(B365,[1]MDA_Assets!D:D,[1]MDA_Assets!N:N,"",0)</f>
        <v>9240</v>
      </c>
      <c r="DW365" s="31">
        <f>_xlfn.XLOOKUP(B365,[1]MDA_Assets!D:D,[1]MDA_Assets!O:O,"",0)</f>
        <v>4976</v>
      </c>
      <c r="DX365" s="32" t="str">
        <f>_xlfn.XLOOKUP(B365,[1]MDA_Assets!D:D,[1]MDA_Assets!Q:Q,"",0)</f>
        <v>XD</v>
      </c>
      <c r="DY365" s="33">
        <f>_xlfn.XLOOKUP(B365,[1]MDA_Assets!D:D,[1]MDA_Assets!R:R,"",0)</f>
        <v>45790</v>
      </c>
      <c r="DZ365" s="33">
        <f>_xlfn.XLOOKUP(B365,[1]MDA_Assets!D:D,[1]MDA_Assets!S:S,"",0)</f>
        <v>45728</v>
      </c>
      <c r="EA365" s="33">
        <f>_xlfn.XLOOKUP(B365,[1]MDA_Assets!D:D,[1]MDA_Assets!T:T,"",0)</f>
        <v>45728</v>
      </c>
      <c r="EB365" s="33">
        <f>_xlfn.XLOOKUP(B365,[1]MDA_Assets!D:D,[1]MDA_Assets!U:U,"",0)</f>
        <v>45728</v>
      </c>
      <c r="EC365" s="33">
        <f>_xlfn.XLOOKUP(B365,[1]MDA_Assets!D:D,[1]MDA_Assets!V:V,"",0)</f>
        <v>45668</v>
      </c>
      <c r="ED365" s="33">
        <f>_xlfn.XLOOKUP(B365,[1]MDA_Assets!D:D,[1]MDA_Assets!W:W,"",0)</f>
        <v>45433</v>
      </c>
      <c r="EE365" s="32" t="str">
        <f>_xlfn.XLOOKUP(B365,[1]MDA_Assets!D:D,[1]MDA_Assets!X:X,"",0)</f>
        <v>Yes</v>
      </c>
      <c r="EF365" s="33">
        <f>_xlfn.XLOOKUP(B365,[1]MDA_Assets!D:D,[1]MDA_Assets!Y:Y,"",0)</f>
        <v>0</v>
      </c>
      <c r="EG365" s="33">
        <f>_xlfn.XLOOKUP(B365,[1]MDA_Assets!D:D,[1]MDA_Assets!Z:Z,"",0)</f>
        <v>0</v>
      </c>
      <c r="EH365" s="33">
        <f>_xlfn.XLOOKUP(B365,[1]MDA_Assets!D:D,[1]MDA_Assets!AA:AA,"",0)</f>
        <v>0</v>
      </c>
      <c r="EI365" s="34">
        <f>_xlfn.XLOOKUP(B365,[1]MDA_Assets!D:D,[1]MDA_Assets!P:P,"",0)</f>
        <v>4</v>
      </c>
      <c r="EJ365" s="35" t="str">
        <f>_xlfn.XLOOKUP(B365,[1]MDA_Assets!D:D,[1]MDA_Assets!AB:AB,"",0)</f>
        <v>604</v>
      </c>
      <c r="EK365" s="35" t="str">
        <f>_xlfn.XLOOKUP(B365,[1]MDA_Assets!D:D,[1]MDA_Assets!AC:AC,"",0)</f>
        <v>604</v>
      </c>
      <c r="EL365" s="35" t="str">
        <f>_xlfn.XLOOKUP(B365,[1]MDA_Assets!D:D,[1]MDA_Assets!AD:AD,"",0)</f>
        <v>2104</v>
      </c>
      <c r="EM365" s="35" t="str">
        <f>_xlfn.XLOOKUP(B365,[1]MDA_Assets!D:D,[1]MDA_Assets!AE:AE,"",0)</f>
        <v>2104</v>
      </c>
      <c r="EN365" s="35" t="str">
        <f>_xlfn.XLOOKUP(B365,[1]MDA_Assets!D:D,[1]MDA_Assets!AF:AF,"",0)</f>
        <v>2506</v>
      </c>
      <c r="EO365" s="35" t="str">
        <f>_xlfn.XLOOKUP(B365,[1]MDA_Assets!D:D,[1]MDA_Assets!AG:AG,"",0)</f>
        <v>1230</v>
      </c>
      <c r="EP365" s="36">
        <f t="shared" si="296"/>
        <v>365</v>
      </c>
      <c r="EQ365" s="36">
        <f t="shared" si="296"/>
        <v>180</v>
      </c>
      <c r="ER365" s="36">
        <f t="shared" si="284"/>
        <v>365</v>
      </c>
      <c r="ES365" s="36">
        <f t="shared" si="285"/>
        <v>365</v>
      </c>
      <c r="ET365" s="36">
        <f t="shared" si="286"/>
        <v>730</v>
      </c>
      <c r="EU365" s="36">
        <f t="shared" si="287"/>
        <v>365</v>
      </c>
      <c r="EV365" s="36" t="str">
        <f t="shared" si="288"/>
        <v/>
      </c>
      <c r="EW365" s="36" t="str">
        <f t="shared" si="260"/>
        <v/>
      </c>
      <c r="EX365" s="36" t="str">
        <f t="shared" si="261"/>
        <v/>
      </c>
      <c r="EY365" s="36">
        <f t="shared" si="299"/>
        <v>11.78</v>
      </c>
      <c r="EZ365" s="36">
        <f t="shared" si="299"/>
        <v>5.81</v>
      </c>
      <c r="FA365" s="36">
        <f t="shared" si="299"/>
        <v>11.78</v>
      </c>
      <c r="FB365" s="36">
        <f t="shared" si="298"/>
        <v>11.78</v>
      </c>
      <c r="FC365" s="36">
        <f t="shared" si="298"/>
        <v>23.55</v>
      </c>
      <c r="FD365" s="36">
        <f t="shared" si="298"/>
        <v>11.78</v>
      </c>
      <c r="FE365" s="36" t="str">
        <f t="shared" si="298"/>
        <v/>
      </c>
      <c r="FF365" s="36" t="str">
        <f t="shared" si="298"/>
        <v/>
      </c>
      <c r="FG365" s="36" t="str">
        <f t="shared" si="298"/>
        <v/>
      </c>
      <c r="FH365" s="37" t="str" cm="1">
        <f t="array" ref="FH365">_xlfn.IFS(EY365="", "No Data", EY365&lt;0, "Negative/Future", EY365=0, "Zero Days", EY365&lt;=3, "&lt; 3 Months", EY365&lt;=6, "3 to 6 Months", EY365&lt;=9, "6 to 9 Months", EY365&lt;=12, "9 to 12 Months", EY365&lt;=15, "12 to 15 Months", EY365&lt;=18, "15 to 18 Months", EY365&lt;=24, "18 to 24 Months", EY365&gt;24, "&gt; 24 Months")</f>
        <v>9 to 12 Months</v>
      </c>
      <c r="FI365" s="37" t="str" cm="1">
        <f t="array" ref="FI365">_xlfn.IFS(EZ365="", "No Data", EZ365&lt;0, "Negative/Future", EZ365=0, "Zero Days", EZ365&lt;=3, "&lt; 3 Months", EZ365&lt;=6, "3 to 6 Months", EZ365&lt;=9, "6 to 9 Months", EZ365&lt;=12, "9 to 12 Months", EZ365&lt;=15, "12 to 15 Months", EZ365&lt;=18, "15 to 18 Months", EZ365&lt;=24, "18 to 24 Months", EZ365&gt;24, "&gt; 24 Months")</f>
        <v>3 to 6 Months</v>
      </c>
      <c r="FJ365" s="37" t="str" cm="1">
        <f t="array" ref="FJ365">_xlfn.IFS(FA365="", "No Data", FA365&lt;0, "Negative/Future", FA365=0, "Zero Days", FA365&lt;=3, "&lt; 3 Months", FA365&lt;=6, "3 to 6 Months", FA365&lt;=9, "6 to 9 Months", FA365&lt;=12, "9 to 12 Months", FA365&lt;=15, "12 to 15 Months", FA365&lt;=18, "15 to 18 Months", FA365&lt;=24, "18 to 24 Months", FA365&gt;24, "&gt; 24 Months")</f>
        <v>9 to 12 Months</v>
      </c>
      <c r="FK365" s="37" t="str" cm="1">
        <f t="array" ref="FK365">_xlfn.IFS(FB365="", "No Data", FB365&lt;0, "Negative/Future", FB365=0, "Zero Days", FB365&lt;=3, "&lt; 3 Months", FB365&lt;=6, "3 to 6 Months", FB365&lt;=9, "6 to 9 Months", FB365&lt;=12, "9 to 12 Months", FB365&lt;=15, "12 to 15 Months", FB365&lt;=18, "15 to 18 Months", FB365&lt;=24, "18 to 24 Months", FB365&gt;24, "&gt; 24 Months")</f>
        <v>9 to 12 Months</v>
      </c>
      <c r="FL365" s="37" t="str" cm="1">
        <f t="array" ref="FL365">_xlfn.IFS(FC365="", "No Data", FC365&lt;0, "Negative/Future", FC365=0, "Zero Days", FC365&lt;=3, "&lt; 3 Months", FC365&lt;=6, "3 to 6 Months", FC365&lt;=9, "6 to 9 Months", FC365&lt;=12, "9 to 12 Months", FC365&lt;=15, "12 to 15 Months", FC365&lt;=18, "15 to 18 Months", FC365&lt;=24, "18 to 24 Months", FC365&gt;24, "&gt; 24 Months")</f>
        <v>18 to 24 Months</v>
      </c>
      <c r="FM365" s="37" t="str" cm="1">
        <f t="array" ref="FM365">_xlfn.IFS(FD365="", "No Data", FD365&lt;0, "Negative/Future", FD365=0, "Zero Days", FD365&lt;=3, "&lt; 3 Months", FD365&lt;=6, "3 to 6 Months", FD365&lt;=9, "6 to 9 Months", FD365&lt;=12, "9 to 12 Months", FD365&lt;=15, "12 to 15 Months", FD365&lt;=18, "15 to 18 Months", FD365&lt;=24, "18 to 24 Months", FD365&gt;24, "&gt; 24 Months")</f>
        <v>9 to 12 Months</v>
      </c>
      <c r="FN365" s="37" t="str" cm="1">
        <f t="array" ref="FN365">_xlfn.IFS(FE365="", "No Data", FE365&lt;0, "Negative/Future", FE365=0, "Zero Days", FE365&lt;=3, "&lt; 3 Months", FE365&lt;=6, "3 to 6 Months", FE365&lt;=9, "6 to 9 Months", FE365&lt;=12, "9 to 12 Months", FE365&lt;=15, "12 to 15 Months", FE365&lt;=18, "15 to 18 Months", FE365&lt;=24, "18 to 24 Months", FE365&gt;24, "&gt; 24 Months")</f>
        <v>No Data</v>
      </c>
      <c r="FO365" s="37" t="str" cm="1">
        <f t="array" ref="FO365">_xlfn.IFS(FG365="", "No Data", FG365&lt;0, "Negative/Future", FG365=0, "Zero Days", FG365&lt;=3, "&lt; 3 Months", FG365&lt;=6, "3 to 6 Months", FG365&lt;=9, "6 to 9 Months", FG365&lt;=12, "9 to 12 Months", FG365&lt;=15, "12 to 15 Months", FG365&lt;=18, "15 to 18 Months", FG365&lt;=24, "18 to 24 Months", FG365&gt;24, "&gt; 24 Months")</f>
        <v>No Data</v>
      </c>
      <c r="FP365" s="37" t="str" cm="1">
        <f t="array" ref="FP365">_xlfn.IFS(FF365="", "No Data", FF365&lt;0, "Negative/Future", FF365=0, "Zero Days", FF365&lt;=3, "&lt; 3 Months", FF365&lt;=6, "3 to 6 Months", FF365&lt;=9, "6 to 9 Months", FF365&lt;=12, "9 to 12 Months", FF365&lt;=15, "12 to 15 Months", FF365&lt;=18, "15 to 18 Months", FF365&lt;=24, "18 to 24 Months", FF365&gt;24, "&gt; 24 Months")</f>
        <v>No Data</v>
      </c>
      <c r="FQ365" s="29" t="s">
        <v>1691</v>
      </c>
      <c r="FR365" s="29">
        <v>8881329899</v>
      </c>
      <c r="FS365" s="38" t="str">
        <f>VLOOKUP(_xlfn.XLOOKUP(B365,[1]MDA_Assets!D:D,[1]MDA_Assets!I:I,"",0),[1]Validation!$B$1:$C$8,2,0)</f>
        <v>B</v>
      </c>
      <c r="FT365" s="38" t="s">
        <v>202</v>
      </c>
      <c r="FU365" s="31" t="str">
        <f>_xlfn.XLOOKUP(B365,[1]MDA_Assets!D:D,[1]MDA_Assets!X:X,"",0)</f>
        <v>Yes</v>
      </c>
      <c r="FV365" s="39">
        <v>4</v>
      </c>
      <c r="FW365" s="39">
        <v>2</v>
      </c>
      <c r="FX365" s="39">
        <v>0</v>
      </c>
      <c r="FY365" s="39">
        <v>3</v>
      </c>
      <c r="FZ365" s="40">
        <f t="shared" si="293"/>
        <v>46093</v>
      </c>
      <c r="GA365" s="40">
        <f t="shared" si="293"/>
        <v>45908</v>
      </c>
      <c r="GB365" s="40">
        <f t="shared" si="262"/>
        <v>46155</v>
      </c>
      <c r="GC365" s="40">
        <f t="shared" si="263"/>
        <v>46093</v>
      </c>
      <c r="GD365" s="40">
        <f t="shared" si="264"/>
        <v>46398</v>
      </c>
      <c r="GE365" s="40">
        <f t="shared" si="265"/>
        <v>45798</v>
      </c>
      <c r="GF365" s="40" t="str">
        <f t="shared" si="297"/>
        <v/>
      </c>
      <c r="GG365" s="40" t="str">
        <f t="shared" si="297"/>
        <v/>
      </c>
      <c r="GH365" s="40" t="str">
        <f t="shared" si="297"/>
        <v/>
      </c>
      <c r="GI365" s="39">
        <f t="shared" si="289"/>
        <v>2</v>
      </c>
      <c r="GJ365" s="39">
        <f t="shared" si="290"/>
        <v>0</v>
      </c>
      <c r="GK365" s="39">
        <f t="shared" si="291"/>
        <v>0</v>
      </c>
      <c r="GL365" s="39">
        <f t="shared" si="292"/>
        <v>4</v>
      </c>
    </row>
    <row r="366" spans="1:194" x14ac:dyDescent="0.25">
      <c r="A366" s="19">
        <v>401</v>
      </c>
      <c r="B366" s="43" t="s">
        <v>1692</v>
      </c>
      <c r="C366" s="43" t="s">
        <v>254</v>
      </c>
      <c r="D366" s="43" t="s">
        <v>241</v>
      </c>
      <c r="E366" s="43" t="s">
        <v>346</v>
      </c>
      <c r="F366" s="43" t="s">
        <v>3117</v>
      </c>
      <c r="G366" s="43" t="s">
        <v>190</v>
      </c>
      <c r="H366" s="43" t="s">
        <v>857</v>
      </c>
      <c r="I366" s="43" t="s">
        <v>192</v>
      </c>
      <c r="J366" s="44">
        <f t="shared" si="266"/>
        <v>45679.520833333336</v>
      </c>
      <c r="K366" s="44">
        <v>45315.520833333336</v>
      </c>
      <c r="L366" s="44">
        <v>45278</v>
      </c>
      <c r="M366" s="43" t="s">
        <v>2523</v>
      </c>
      <c r="N366" s="43" t="s">
        <v>193</v>
      </c>
      <c r="O366" s="44">
        <v>46053.326631944445</v>
      </c>
      <c r="P366" s="43">
        <v>3741</v>
      </c>
      <c r="Q366" s="43">
        <v>1944</v>
      </c>
      <c r="R366" s="43">
        <v>1527</v>
      </c>
      <c r="S366" s="43" t="s">
        <v>206</v>
      </c>
      <c r="T366" s="44">
        <v>45880.770833333336</v>
      </c>
      <c r="U366" s="44">
        <v>45880.770833333336</v>
      </c>
      <c r="V366" s="44">
        <v>45880.770833333336</v>
      </c>
      <c r="W366" s="44">
        <v>45880.770833333336</v>
      </c>
      <c r="X366" s="44">
        <v>45880.770833333336</v>
      </c>
      <c r="Y366" s="44">
        <v>45314.770833333336</v>
      </c>
      <c r="Z366" s="43" t="s">
        <v>199</v>
      </c>
      <c r="AA366" s="43"/>
      <c r="AB366" s="43"/>
      <c r="AC366" s="43"/>
      <c r="AD366" s="43"/>
      <c r="AE366" s="43">
        <v>2</v>
      </c>
      <c r="AF366" s="43" t="s">
        <v>2321</v>
      </c>
      <c r="AG366" s="43" t="s">
        <v>2321</v>
      </c>
      <c r="AH366" s="43" t="s">
        <v>2524</v>
      </c>
      <c r="AI366" s="43" t="s">
        <v>2524</v>
      </c>
      <c r="AJ366" s="43" t="s">
        <v>2525</v>
      </c>
      <c r="AK366" s="43" t="s">
        <v>2524</v>
      </c>
      <c r="AL366" s="46">
        <v>46060</v>
      </c>
      <c r="AM366" s="46">
        <v>46060</v>
      </c>
      <c r="AN366" s="47">
        <v>46245</v>
      </c>
      <c r="AO366" s="47">
        <v>46245</v>
      </c>
      <c r="AP366" s="46">
        <v>46044</v>
      </c>
      <c r="AQ366" s="47">
        <v>46245</v>
      </c>
      <c r="AR366" s="48"/>
      <c r="AS366" s="48"/>
      <c r="AT366" s="48"/>
      <c r="AU366" s="43">
        <v>1</v>
      </c>
      <c r="AV366" s="43">
        <v>0</v>
      </c>
      <c r="AW366" s="43">
        <v>0</v>
      </c>
      <c r="AX366" s="51" t="s">
        <v>583</v>
      </c>
      <c r="AY366" s="51" t="s">
        <v>211</v>
      </c>
      <c r="AZ366" s="51" t="s">
        <v>198</v>
      </c>
      <c r="BA366" s="20">
        <f t="shared" ca="1" si="257"/>
        <v>1</v>
      </c>
      <c r="BB366" s="20">
        <f t="shared" ca="1" si="257"/>
        <v>1</v>
      </c>
      <c r="BC366" s="20">
        <f t="shared" ca="1" si="257"/>
        <v>0</v>
      </c>
      <c r="BD366" s="20">
        <f t="shared" ca="1" si="254"/>
        <v>0</v>
      </c>
      <c r="BE366" s="20">
        <f t="shared" ca="1" si="254"/>
        <v>1</v>
      </c>
      <c r="BF366" s="20">
        <f t="shared" ca="1" si="254"/>
        <v>0</v>
      </c>
      <c r="BG366" s="21" t="str">
        <f t="shared" ca="1" si="254"/>
        <v/>
      </c>
      <c r="BH366" s="21" t="str">
        <f t="shared" ca="1" si="254"/>
        <v/>
      </c>
      <c r="BI366" s="21" t="str">
        <f t="shared" ca="1" si="254"/>
        <v/>
      </c>
      <c r="BJ366" s="22">
        <f t="shared" ca="1" si="267"/>
        <v>3</v>
      </c>
      <c r="BK366" s="21">
        <f t="shared" si="268"/>
        <v>2</v>
      </c>
      <c r="BL366" s="22">
        <f t="shared" ca="1" si="269"/>
        <v>3986</v>
      </c>
      <c r="BM366" s="22">
        <f t="shared" ca="1" si="270"/>
        <v>2073</v>
      </c>
      <c r="BN366" s="23">
        <f t="shared" ca="1" si="271"/>
        <v>1913</v>
      </c>
      <c r="BO366" s="24">
        <f t="shared" ca="1" si="272"/>
        <v>245</v>
      </c>
      <c r="BP366" s="51" t="str">
        <f>_xlfn.XLOOKUP(E366,[1]Validation!E:E,[1]Validation!F:F,"")</f>
        <v>EN11</v>
      </c>
      <c r="BQ366" s="51" t="str">
        <f>_xlfn.XLOOKUP(BP366,[1]Validation!F:F,[1]Validation!G:G,"")</f>
        <v>EN11 to EN22</v>
      </c>
      <c r="BR366" s="52" t="str">
        <f>VLOOKUP(G366,[1]Validation!$B$1:$C$9,2,0)</f>
        <v>B</v>
      </c>
      <c r="BS366" s="51">
        <f t="shared" ca="1" si="273"/>
        <v>28</v>
      </c>
      <c r="BT366" s="53">
        <f>_xlfn.XLOOKUP(B366,'[2]1. All Calls'!$R:$R,'[2]1. All Calls'!$A:$A,"",0)</f>
        <v>46053.5553587963</v>
      </c>
      <c r="BU366" s="51" t="str">
        <f>_xlfn.XLOOKUP(B366,'[2]1. All Calls'!$R:$R,'[2]1. All Calls'!$F:$F,"",0)</f>
        <v>CC-01960218</v>
      </c>
      <c r="BV366" s="51" t="str">
        <f>_xlfn.XLOOKUP(B366,'[2]1. All Calls'!$R:$R,'[2]1. All Calls'!$J:$J,"",0)</f>
        <v>Sales Call</v>
      </c>
      <c r="BW366" s="53">
        <f>_xlfn.XLOOKUP(B366,'[2]Sch Calls'!$R:$R,'[2]Sch Calls'!$A:$A,"",0)</f>
        <v>45881.734722222223</v>
      </c>
      <c r="BX366" s="51">
        <f>_xlfn.XLOOKUP(B366,'[2]Sch Calls'!$R:$R,'[2]Sch Calls'!$B:$B,"",0)</f>
        <v>3129</v>
      </c>
      <c r="BY366" s="51" t="str">
        <f t="shared" si="294"/>
        <v>08-Feb-26</v>
      </c>
      <c r="BZ366" s="51" t="str">
        <f t="shared" si="294"/>
        <v>08-Feb-26</v>
      </c>
      <c r="CA366" s="51" t="str">
        <f t="shared" si="274"/>
        <v>14-May-26</v>
      </c>
      <c r="CB366" s="51" t="str">
        <f t="shared" si="275"/>
        <v>09-Feb-27</v>
      </c>
      <c r="CC366" s="51" t="str">
        <f t="shared" si="276"/>
        <v>23-Jan-26</v>
      </c>
      <c r="CD366" s="51" t="str">
        <f t="shared" si="277"/>
        <v>12-Aug-26</v>
      </c>
      <c r="CE366" s="51">
        <f t="shared" ca="1" si="295"/>
        <v>295</v>
      </c>
      <c r="CF366" s="51">
        <f t="shared" ca="1" si="295"/>
        <v>295</v>
      </c>
      <c r="CG366" s="51">
        <f t="shared" ca="1" si="278"/>
        <v>295</v>
      </c>
      <c r="CH366" s="51">
        <f t="shared" ca="1" si="279"/>
        <v>295</v>
      </c>
      <c r="CI366" s="51">
        <f t="shared" ca="1" si="280"/>
        <v>861</v>
      </c>
      <c r="CJ366" s="51">
        <f t="shared" ca="1" si="281"/>
        <v>295</v>
      </c>
      <c r="CK366" s="51">
        <f t="shared" ca="1" si="302"/>
        <v>590</v>
      </c>
      <c r="CL366" s="51">
        <f t="shared" ca="1" si="302"/>
        <v>590</v>
      </c>
      <c r="CM366" s="51">
        <f t="shared" ca="1" si="302"/>
        <v>590</v>
      </c>
      <c r="CN366" s="51">
        <f t="shared" ca="1" si="302"/>
        <v>590</v>
      </c>
      <c r="CO366" s="51">
        <f t="shared" ca="1" si="302"/>
        <v>1722</v>
      </c>
      <c r="CP366" s="51">
        <f t="shared" ca="1" si="302"/>
        <v>590</v>
      </c>
      <c r="CQ366" s="51">
        <f t="shared" ca="1" si="303"/>
        <v>1068</v>
      </c>
      <c r="CR366" s="51">
        <f t="shared" ca="1" si="303"/>
        <v>1068</v>
      </c>
      <c r="CS366" s="51">
        <f t="shared" ca="1" si="303"/>
        <v>3068</v>
      </c>
      <c r="CT366" s="51">
        <f t="shared" ca="1" si="303"/>
        <v>3068</v>
      </c>
      <c r="CU366" s="51">
        <f t="shared" ca="1" si="303"/>
        <v>2806</v>
      </c>
      <c r="CV366" s="54">
        <f t="shared" ca="1" si="303"/>
        <v>3068</v>
      </c>
      <c r="CW366" s="25" t="s">
        <v>195</v>
      </c>
      <c r="CX366" s="55">
        <v>0.56000000000000005</v>
      </c>
      <c r="CY366" s="55"/>
      <c r="CZ366" s="26" t="s">
        <v>227</v>
      </c>
      <c r="DA366" s="26" t="s">
        <v>227</v>
      </c>
      <c r="DB366" s="26" t="s">
        <v>227</v>
      </c>
      <c r="DC366" s="26" t="s">
        <v>227</v>
      </c>
      <c r="DD366" s="26" t="s">
        <v>227</v>
      </c>
      <c r="DE366" s="26" t="s">
        <v>227</v>
      </c>
      <c r="DF366" s="26" t="s">
        <v>227</v>
      </c>
      <c r="DG366" s="26" t="s">
        <v>227</v>
      </c>
      <c r="DH366" s="26" t="s">
        <v>227</v>
      </c>
      <c r="DI366" s="26" t="s">
        <v>227</v>
      </c>
      <c r="DJ366" s="26" t="s">
        <v>227</v>
      </c>
      <c r="DK366" s="26" t="s">
        <v>227</v>
      </c>
      <c r="DL366" s="27">
        <f t="shared" si="282"/>
        <v>46128.5553587963</v>
      </c>
      <c r="DM366" s="28">
        <f t="shared" ca="1" si="283"/>
        <v>1</v>
      </c>
      <c r="DN366" s="56">
        <f>_xlfn.XLOOKUP(B366,'[2]1. All Calls'!$R:$R,'[2]1. All Calls'!$A:$A,"",0)</f>
        <v>46053.5553587963</v>
      </c>
      <c r="DO366" s="57" t="str">
        <f ca="1">VLOOKUP(DM366,[1]Validation!$B$20:$C$25,2,0)</f>
        <v>Above 3 months</v>
      </c>
      <c r="DP366" s="58" t="str">
        <f>_xlfn.XLOOKUP(B366,'[1]Active AMCs- Dealer'!E:E,'[1]Active AMCs- Dealer'!L:L,"Not in AMC",0)</f>
        <v>Not in AMC</v>
      </c>
      <c r="DQ366" s="50" t="s">
        <v>238</v>
      </c>
      <c r="DR366" s="29" t="str">
        <f>_xlfn.XLOOKUP(B366,'[2]1. All Calls'!$R:$R,'[2]1. All Calls'!$F:$F,"",0)</f>
        <v>CC-01960218</v>
      </c>
      <c r="DS366" s="29" t="str">
        <f>_xlfn.XLOOKUP(B366,'[2]1. All Calls'!$R:$R,'[2]1. All Calls'!$AB:$AB,"",0)</f>
        <v>Sales call carried out for HMR update</v>
      </c>
      <c r="DT366" s="30">
        <f>_xlfn.XLOOKUP(DR366,'[2]1. All Calls'!$F:$F,'[2]1. All Calls'!$A:$A,"",0)</f>
        <v>46053.5553587963</v>
      </c>
      <c r="DU366" s="31">
        <f>_xlfn.XLOOKUP(DR366,'[2]1. All Calls'!$F:$F,'[2]1. All Calls'!$B:$B,"",0)</f>
        <v>3741</v>
      </c>
      <c r="DV366" s="31">
        <f>_xlfn.XLOOKUP(B366,[1]MDA_Assets!D:D,[1]MDA_Assets!N:N,"",0)</f>
        <v>1944</v>
      </c>
      <c r="DW366" s="31">
        <f>_xlfn.XLOOKUP(B366,[1]MDA_Assets!D:D,[1]MDA_Assets!O:O,"",0)</f>
        <v>1527</v>
      </c>
      <c r="DX366" s="32" t="str">
        <f>_xlfn.XLOOKUP(B366,[1]MDA_Assets!D:D,[1]MDA_Assets!Q:Q,"",0)</f>
        <v>XD</v>
      </c>
      <c r="DY366" s="33">
        <f>_xlfn.XLOOKUP(B366,[1]MDA_Assets!D:D,[1]MDA_Assets!R:R,"",0)</f>
        <v>45881</v>
      </c>
      <c r="DZ366" s="33">
        <f>_xlfn.XLOOKUP(B366,[1]MDA_Assets!D:D,[1]MDA_Assets!S:S,"",0)</f>
        <v>45881</v>
      </c>
      <c r="EA366" s="33">
        <f>_xlfn.XLOOKUP(B366,[1]MDA_Assets!D:D,[1]MDA_Assets!T:T,"",0)</f>
        <v>45881</v>
      </c>
      <c r="EB366" s="33">
        <f>_xlfn.XLOOKUP(B366,[1]MDA_Assets!D:D,[1]MDA_Assets!U:U,"",0)</f>
        <v>45881</v>
      </c>
      <c r="EC366" s="33">
        <f>_xlfn.XLOOKUP(B366,[1]MDA_Assets!D:D,[1]MDA_Assets!V:V,"",0)</f>
        <v>45881</v>
      </c>
      <c r="ED366" s="33">
        <f>_xlfn.XLOOKUP(B366,[1]MDA_Assets!D:D,[1]MDA_Assets!W:W,"",0)</f>
        <v>45315</v>
      </c>
      <c r="EE366" s="32" t="str">
        <f>_xlfn.XLOOKUP(B366,[1]MDA_Assets!D:D,[1]MDA_Assets!X:X,"",0)</f>
        <v>Yes</v>
      </c>
      <c r="EF366" s="33">
        <f>_xlfn.XLOOKUP(B366,[1]MDA_Assets!D:D,[1]MDA_Assets!Y:Y,"",0)</f>
        <v>0</v>
      </c>
      <c r="EG366" s="33">
        <f>_xlfn.XLOOKUP(B366,[1]MDA_Assets!D:D,[1]MDA_Assets!Z:Z,"",0)</f>
        <v>0</v>
      </c>
      <c r="EH366" s="33">
        <f>_xlfn.XLOOKUP(B366,[1]MDA_Assets!D:D,[1]MDA_Assets!AA:AA,"",0)</f>
        <v>0</v>
      </c>
      <c r="EI366" s="34">
        <f>_xlfn.XLOOKUP(B366,[1]MDA_Assets!D:D,[1]MDA_Assets!P:P,"",0)</f>
        <v>2</v>
      </c>
      <c r="EJ366" s="35" t="str">
        <f>_xlfn.XLOOKUP(B366,[1]MDA_Assets!D:D,[1]MDA_Assets!AB:AB,"",0)</f>
        <v>1658</v>
      </c>
      <c r="EK366" s="35" t="str">
        <f>_xlfn.XLOOKUP(B366,[1]MDA_Assets!D:D,[1]MDA_Assets!AC:AC,"",0)</f>
        <v>1658</v>
      </c>
      <c r="EL366" s="35" t="str">
        <f>_xlfn.XLOOKUP(B366,[1]MDA_Assets!D:D,[1]MDA_Assets!AD:AD,"",0)</f>
        <v>3658</v>
      </c>
      <c r="EM366" s="35" t="str">
        <f>_xlfn.XLOOKUP(B366,[1]MDA_Assets!D:D,[1]MDA_Assets!AE:AE,"",0)</f>
        <v>3658</v>
      </c>
      <c r="EN366" s="35" t="str">
        <f>_xlfn.XLOOKUP(B366,[1]MDA_Assets!D:D,[1]MDA_Assets!AF:AF,"",0)</f>
        <v>4528</v>
      </c>
      <c r="EO366" s="35" t="str">
        <f>_xlfn.XLOOKUP(B366,[1]MDA_Assets!D:D,[1]MDA_Assets!AG:AG,"",0)</f>
        <v>3658</v>
      </c>
      <c r="EP366" s="36">
        <f t="shared" si="296"/>
        <v>180</v>
      </c>
      <c r="EQ366" s="36">
        <f t="shared" si="296"/>
        <v>180</v>
      </c>
      <c r="ER366" s="36">
        <f t="shared" si="284"/>
        <v>365</v>
      </c>
      <c r="ES366" s="36">
        <f t="shared" si="285"/>
        <v>365</v>
      </c>
      <c r="ET366" s="36">
        <f t="shared" si="286"/>
        <v>730</v>
      </c>
      <c r="EU366" s="36">
        <f t="shared" si="287"/>
        <v>365</v>
      </c>
      <c r="EV366" s="36" t="str">
        <f t="shared" si="288"/>
        <v/>
      </c>
      <c r="EW366" s="36" t="str">
        <f t="shared" si="260"/>
        <v/>
      </c>
      <c r="EX366" s="36" t="str">
        <f t="shared" si="261"/>
        <v/>
      </c>
      <c r="EY366" s="36">
        <f t="shared" si="299"/>
        <v>5.81</v>
      </c>
      <c r="EZ366" s="36">
        <f t="shared" si="299"/>
        <v>5.81</v>
      </c>
      <c r="FA366" s="36">
        <f t="shared" si="299"/>
        <v>11.78</v>
      </c>
      <c r="FB366" s="36">
        <f t="shared" si="298"/>
        <v>11.78</v>
      </c>
      <c r="FC366" s="36">
        <f t="shared" si="298"/>
        <v>23.55</v>
      </c>
      <c r="FD366" s="36">
        <f t="shared" si="298"/>
        <v>11.78</v>
      </c>
      <c r="FE366" s="36" t="str">
        <f t="shared" si="298"/>
        <v/>
      </c>
      <c r="FF366" s="36" t="str">
        <f t="shared" si="298"/>
        <v/>
      </c>
      <c r="FG366" s="36" t="str">
        <f t="shared" si="298"/>
        <v/>
      </c>
      <c r="FH366" s="37" t="str" cm="1">
        <f t="array" ref="FH366">_xlfn.IFS(EY366="", "No Data", EY366&lt;0, "Negative/Future", EY366=0, "Zero Days", EY366&lt;=3, "&lt; 3 Months", EY366&lt;=6, "3 to 6 Months", EY366&lt;=9, "6 to 9 Months", EY366&lt;=12, "9 to 12 Months", EY366&lt;=15, "12 to 15 Months", EY366&lt;=18, "15 to 18 Months", EY366&lt;=24, "18 to 24 Months", EY366&gt;24, "&gt; 24 Months")</f>
        <v>3 to 6 Months</v>
      </c>
      <c r="FI366" s="37" t="str" cm="1">
        <f t="array" ref="FI366">_xlfn.IFS(EZ366="", "No Data", EZ366&lt;0, "Negative/Future", EZ366=0, "Zero Days", EZ366&lt;=3, "&lt; 3 Months", EZ366&lt;=6, "3 to 6 Months", EZ366&lt;=9, "6 to 9 Months", EZ366&lt;=12, "9 to 12 Months", EZ366&lt;=15, "12 to 15 Months", EZ366&lt;=18, "15 to 18 Months", EZ366&lt;=24, "18 to 24 Months", EZ366&gt;24, "&gt; 24 Months")</f>
        <v>3 to 6 Months</v>
      </c>
      <c r="FJ366" s="37" t="str" cm="1">
        <f t="array" ref="FJ366">_xlfn.IFS(FA366="", "No Data", FA366&lt;0, "Negative/Future", FA366=0, "Zero Days", FA366&lt;=3, "&lt; 3 Months", FA366&lt;=6, "3 to 6 Months", FA366&lt;=9, "6 to 9 Months", FA366&lt;=12, "9 to 12 Months", FA366&lt;=15, "12 to 15 Months", FA366&lt;=18, "15 to 18 Months", FA366&lt;=24, "18 to 24 Months", FA366&gt;24, "&gt; 24 Months")</f>
        <v>9 to 12 Months</v>
      </c>
      <c r="FK366" s="37" t="str" cm="1">
        <f t="array" ref="FK366">_xlfn.IFS(FB366="", "No Data", FB366&lt;0, "Negative/Future", FB366=0, "Zero Days", FB366&lt;=3, "&lt; 3 Months", FB366&lt;=6, "3 to 6 Months", FB366&lt;=9, "6 to 9 Months", FB366&lt;=12, "9 to 12 Months", FB366&lt;=15, "12 to 15 Months", FB366&lt;=18, "15 to 18 Months", FB366&lt;=24, "18 to 24 Months", FB366&gt;24, "&gt; 24 Months")</f>
        <v>9 to 12 Months</v>
      </c>
      <c r="FL366" s="37" t="str" cm="1">
        <f t="array" ref="FL366">_xlfn.IFS(FC366="", "No Data", FC366&lt;0, "Negative/Future", FC366=0, "Zero Days", FC366&lt;=3, "&lt; 3 Months", FC366&lt;=6, "3 to 6 Months", FC366&lt;=9, "6 to 9 Months", FC366&lt;=12, "9 to 12 Months", FC366&lt;=15, "12 to 15 Months", FC366&lt;=18, "15 to 18 Months", FC366&lt;=24, "18 to 24 Months", FC366&gt;24, "&gt; 24 Months")</f>
        <v>18 to 24 Months</v>
      </c>
      <c r="FM366" s="37" t="str" cm="1">
        <f t="array" ref="FM366">_xlfn.IFS(FD366="", "No Data", FD366&lt;0, "Negative/Future", FD366=0, "Zero Days", FD366&lt;=3, "&lt; 3 Months", FD366&lt;=6, "3 to 6 Months", FD366&lt;=9, "6 to 9 Months", FD366&lt;=12, "9 to 12 Months", FD366&lt;=15, "12 to 15 Months", FD366&lt;=18, "15 to 18 Months", FD366&lt;=24, "18 to 24 Months", FD366&gt;24, "&gt; 24 Months")</f>
        <v>9 to 12 Months</v>
      </c>
      <c r="FN366" s="37" t="str" cm="1">
        <f t="array" ref="FN366">_xlfn.IFS(FE366="", "No Data", FE366&lt;0, "Negative/Future", FE366=0, "Zero Days", FE366&lt;=3, "&lt; 3 Months", FE366&lt;=6, "3 to 6 Months", FE366&lt;=9, "6 to 9 Months", FE366&lt;=12, "9 to 12 Months", FE366&lt;=15, "12 to 15 Months", FE366&lt;=18, "15 to 18 Months", FE366&lt;=24, "18 to 24 Months", FE366&gt;24, "&gt; 24 Months")</f>
        <v>No Data</v>
      </c>
      <c r="FO366" s="37" t="str" cm="1">
        <f t="array" ref="FO366">_xlfn.IFS(FG366="", "No Data", FG366&lt;0, "Negative/Future", FG366=0, "Zero Days", FG366&lt;=3, "&lt; 3 Months", FG366&lt;=6, "3 to 6 Months", FG366&lt;=9, "6 to 9 Months", FG366&lt;=12, "9 to 12 Months", FG366&lt;=15, "12 to 15 Months", FG366&lt;=18, "15 to 18 Months", FG366&lt;=24, "18 to 24 Months", FG366&gt;24, "&gt; 24 Months")</f>
        <v>No Data</v>
      </c>
      <c r="FP366" s="37" t="str" cm="1">
        <f t="array" ref="FP366">_xlfn.IFS(FF366="", "No Data", FF366&lt;0, "Negative/Future", FF366=0, "Zero Days", FF366&lt;=3, "&lt; 3 Months", FF366&lt;=6, "3 to 6 Months", FF366&lt;=9, "6 to 9 Months", FF366&lt;=12, "9 to 12 Months", FF366&lt;=15, "12 to 15 Months", FF366&lt;=18, "15 to 18 Months", FF366&lt;=24, "18 to 24 Months", FF366&gt;24, "&gt; 24 Months")</f>
        <v>No Data</v>
      </c>
      <c r="FQ366" s="29" t="s">
        <v>1693</v>
      </c>
      <c r="FR366" s="29">
        <v>7488061091</v>
      </c>
      <c r="FS366" s="38" t="str">
        <f>VLOOKUP(_xlfn.XLOOKUP(B366,[1]MDA_Assets!D:D,[1]MDA_Assets!I:I,"",0),[1]Validation!$B$1:$C$8,2,0)</f>
        <v>B</v>
      </c>
      <c r="FT366" s="38" t="s">
        <v>202</v>
      </c>
      <c r="FU366" s="31" t="str">
        <f>_xlfn.XLOOKUP(B366,[1]MDA_Assets!D:D,[1]MDA_Assets!X:X,"",0)</f>
        <v>Yes</v>
      </c>
      <c r="FV366" s="39">
        <v>3</v>
      </c>
      <c r="FW366" s="39">
        <v>0</v>
      </c>
      <c r="FX366" s="39">
        <v>0</v>
      </c>
      <c r="FY366" s="39">
        <v>6</v>
      </c>
      <c r="FZ366" s="40">
        <f t="shared" si="293"/>
        <v>46061</v>
      </c>
      <c r="GA366" s="40">
        <f t="shared" si="293"/>
        <v>46061</v>
      </c>
      <c r="GB366" s="40">
        <f t="shared" si="262"/>
        <v>46246</v>
      </c>
      <c r="GC366" s="40">
        <f t="shared" si="263"/>
        <v>46246</v>
      </c>
      <c r="GD366" s="40">
        <f t="shared" si="264"/>
        <v>46611</v>
      </c>
      <c r="GE366" s="40">
        <f t="shared" si="265"/>
        <v>45680</v>
      </c>
      <c r="GF366" s="40" t="str">
        <f t="shared" si="297"/>
        <v/>
      </c>
      <c r="GG366" s="40" t="str">
        <f t="shared" si="297"/>
        <v/>
      </c>
      <c r="GH366" s="40" t="str">
        <f t="shared" si="297"/>
        <v/>
      </c>
      <c r="GI366" s="39">
        <f t="shared" si="289"/>
        <v>1</v>
      </c>
      <c r="GJ366" s="39">
        <f t="shared" si="290"/>
        <v>0</v>
      </c>
      <c r="GK366" s="39">
        <f t="shared" si="291"/>
        <v>2</v>
      </c>
      <c r="GL366" s="39">
        <f t="shared" si="292"/>
        <v>3</v>
      </c>
    </row>
    <row r="367" spans="1:194" x14ac:dyDescent="0.25">
      <c r="A367" s="19">
        <v>402</v>
      </c>
      <c r="B367" s="43" t="s">
        <v>3262</v>
      </c>
      <c r="C367" s="43" t="s">
        <v>186</v>
      </c>
      <c r="D367" s="43" t="s">
        <v>241</v>
      </c>
      <c r="E367" s="43" t="s">
        <v>3263</v>
      </c>
      <c r="F367" s="43" t="s">
        <v>3264</v>
      </c>
      <c r="G367" s="43" t="s">
        <v>3251</v>
      </c>
      <c r="H367" s="43" t="s">
        <v>291</v>
      </c>
      <c r="I367" s="43" t="s">
        <v>192</v>
      </c>
      <c r="J367" s="44" t="str">
        <f t="shared" si="266"/>
        <v/>
      </c>
      <c r="K367" s="43"/>
      <c r="L367" s="44">
        <v>45279</v>
      </c>
      <c r="M367" s="43" t="s">
        <v>3265</v>
      </c>
      <c r="N367" s="43" t="s">
        <v>3266</v>
      </c>
      <c r="O367" s="44">
        <v>45309.437476851854</v>
      </c>
      <c r="P367" s="43">
        <v>0</v>
      </c>
      <c r="Q367" s="43">
        <v>0</v>
      </c>
      <c r="R367" s="43">
        <v>0</v>
      </c>
      <c r="S367" s="43" t="s">
        <v>206</v>
      </c>
      <c r="T367" s="44">
        <v>45308.770833333336</v>
      </c>
      <c r="U367" s="43"/>
      <c r="V367" s="43"/>
      <c r="W367" s="43"/>
      <c r="X367" s="43"/>
      <c r="Y367" s="43"/>
      <c r="Z367" s="43"/>
      <c r="AA367" s="43"/>
      <c r="AB367" s="43"/>
      <c r="AC367" s="43"/>
      <c r="AD367" s="43"/>
      <c r="AE367" s="43">
        <v>8</v>
      </c>
      <c r="AF367" s="43"/>
      <c r="AG367" s="43"/>
      <c r="AH367" s="43" t="s">
        <v>285</v>
      </c>
      <c r="AI367" s="43"/>
      <c r="AJ367" s="43"/>
      <c r="AK367" s="43"/>
      <c r="AL367" s="46">
        <v>45809</v>
      </c>
      <c r="AM367" s="46">
        <v>45559</v>
      </c>
      <c r="AN367" s="46">
        <v>45673</v>
      </c>
      <c r="AO367" s="46">
        <v>45809</v>
      </c>
      <c r="AP367" s="47">
        <v>46309</v>
      </c>
      <c r="AQ367" s="46">
        <v>45809</v>
      </c>
      <c r="AR367" s="48"/>
      <c r="AS367" s="48"/>
      <c r="AT367" s="48"/>
      <c r="AU367" s="43">
        <v>1</v>
      </c>
      <c r="AV367" s="43">
        <v>0</v>
      </c>
      <c r="AW367" s="43">
        <v>0</v>
      </c>
      <c r="AX367" s="51" t="s">
        <v>237</v>
      </c>
      <c r="AY367" s="51" t="s">
        <v>237</v>
      </c>
      <c r="AZ367" s="51" t="s">
        <v>198</v>
      </c>
      <c r="BA367" s="20">
        <f t="shared" ca="1" si="257"/>
        <v>1</v>
      </c>
      <c r="BB367" s="20">
        <f t="shared" ca="1" si="257"/>
        <v>1</v>
      </c>
      <c r="BC367" s="20">
        <f t="shared" ca="1" si="257"/>
        <v>1</v>
      </c>
      <c r="BD367" s="20">
        <f t="shared" ca="1" si="257"/>
        <v>1</v>
      </c>
      <c r="BE367" s="20">
        <f t="shared" ca="1" si="257"/>
        <v>0</v>
      </c>
      <c r="BF367" s="20">
        <f t="shared" ca="1" si="257"/>
        <v>1</v>
      </c>
      <c r="BG367" s="21" t="str">
        <f t="shared" ca="1" si="254"/>
        <v/>
      </c>
      <c r="BH367" s="21" t="str">
        <f t="shared" ca="1" si="254"/>
        <v/>
      </c>
      <c r="BI367" s="21" t="str">
        <f t="shared" ca="1" si="254"/>
        <v/>
      </c>
      <c r="BJ367" s="22">
        <f t="shared" ca="1" si="267"/>
        <v>5</v>
      </c>
      <c r="BK367" s="21">
        <f t="shared" si="268"/>
        <v>8</v>
      </c>
      <c r="BL367" s="22">
        <f t="shared" ca="1" si="269"/>
        <v>6933</v>
      </c>
      <c r="BM367" s="22" t="str">
        <f t="shared" ca="1" si="270"/>
        <v/>
      </c>
      <c r="BN367" s="23" t="str">
        <f t="shared" ca="1" si="271"/>
        <v/>
      </c>
      <c r="BO367" s="24">
        <f t="shared" ca="1" si="272"/>
        <v>6933</v>
      </c>
      <c r="BP367" s="51" t="str">
        <f>_xlfn.XLOOKUP(E367,[1]Validation!E:E,[1]Validation!F:F,"")</f>
        <v>EV45</v>
      </c>
      <c r="BQ367" s="51" t="str">
        <f>_xlfn.XLOOKUP(BP367,[1]Validation!F:F,[1]Validation!G:G,"")</f>
        <v>EV30 to EV45</v>
      </c>
      <c r="BR367" s="52" t="str">
        <f>VLOOKUP(G367,[1]Validation!$B$1:$C$9,2,0)</f>
        <v>P</v>
      </c>
      <c r="BS367" s="51">
        <f t="shared" ca="1" si="273"/>
        <v>1517</v>
      </c>
      <c r="BT367" s="53">
        <f>_xlfn.XLOOKUP(B367,'[2]1. All Calls'!$R:$R,'[2]1. All Calls'!$A:$A,"",0)</f>
        <v>45309.507523148102</v>
      </c>
      <c r="BU367" s="51" t="str">
        <f>_xlfn.XLOOKUP(B367,'[2]1. All Calls'!$R:$R,'[2]1. All Calls'!$F:$F,"",0)</f>
        <v>CC-01159842</v>
      </c>
      <c r="BV367" s="51" t="str">
        <f>_xlfn.XLOOKUP(B367,'[2]1. All Calls'!$R:$R,'[2]1. All Calls'!$J:$J,"",0)</f>
        <v>Pre Commissioning</v>
      </c>
      <c r="BW367" s="53" t="str">
        <f>_xlfn.XLOOKUP(B367,'[2]Sch Calls'!$R:$R,'[2]Sch Calls'!$A:$A,"",0)</f>
        <v/>
      </c>
      <c r="BX367" s="51" t="str">
        <f>_xlfn.XLOOKUP(B367,'[2]Sch Calls'!$R:$R,'[2]Sch Calls'!$B:$B,"",0)</f>
        <v/>
      </c>
      <c r="BY367" s="51" t="str">
        <f t="shared" si="294"/>
        <v/>
      </c>
      <c r="BZ367" s="51" t="str">
        <f t="shared" si="294"/>
        <v/>
      </c>
      <c r="CA367" s="51" t="str">
        <f t="shared" si="274"/>
        <v>19-Oct-24</v>
      </c>
      <c r="CB367" s="51" t="str">
        <f t="shared" si="275"/>
        <v/>
      </c>
      <c r="CC367" s="51" t="str">
        <f t="shared" si="276"/>
        <v/>
      </c>
      <c r="CD367" s="51" t="str">
        <f t="shared" si="277"/>
        <v/>
      </c>
      <c r="CE367" s="51" t="str">
        <f t="shared" ca="1" si="295"/>
        <v/>
      </c>
      <c r="CF367" s="51" t="str">
        <f t="shared" ca="1" si="295"/>
        <v/>
      </c>
      <c r="CG367" s="51">
        <f t="shared" ca="1" si="278"/>
        <v>867</v>
      </c>
      <c r="CH367" s="51" t="str">
        <f t="shared" ca="1" si="279"/>
        <v/>
      </c>
      <c r="CI367" s="51" t="str">
        <f t="shared" ca="1" si="280"/>
        <v/>
      </c>
      <c r="CJ367" s="51" t="str">
        <f t="shared" ca="1" si="281"/>
        <v/>
      </c>
      <c r="CK367" s="51" t="str">
        <f t="shared" ca="1" si="302"/>
        <v/>
      </c>
      <c r="CL367" s="51" t="str">
        <f t="shared" ca="1" si="302"/>
        <v/>
      </c>
      <c r="CM367" s="51">
        <f t="shared" ca="1" si="302"/>
        <v>6936</v>
      </c>
      <c r="CN367" s="51" t="str">
        <f t="shared" ca="1" si="302"/>
        <v/>
      </c>
      <c r="CO367" s="51" t="str">
        <f t="shared" ca="1" si="302"/>
        <v/>
      </c>
      <c r="CP367" s="51" t="str">
        <f t="shared" ca="1" si="302"/>
        <v/>
      </c>
      <c r="CQ367" s="51" t="str">
        <f t="shared" si="303"/>
        <v/>
      </c>
      <c r="CR367" s="51" t="str">
        <f t="shared" si="303"/>
        <v/>
      </c>
      <c r="CS367" s="51">
        <f t="shared" ca="1" si="303"/>
        <v>-2936</v>
      </c>
      <c r="CT367" s="51" t="str">
        <f t="shared" si="303"/>
        <v/>
      </c>
      <c r="CU367" s="51" t="str">
        <f t="shared" si="303"/>
        <v/>
      </c>
      <c r="CV367" s="54" t="str">
        <f t="shared" si="303"/>
        <v/>
      </c>
      <c r="CW367" s="25" t="s">
        <v>212</v>
      </c>
      <c r="CX367" s="55" t="s">
        <v>227</v>
      </c>
      <c r="CY367" s="55"/>
      <c r="CZ367" s="26">
        <v>0</v>
      </c>
      <c r="DA367" s="26">
        <v>0</v>
      </c>
      <c r="DB367" s="26">
        <v>0</v>
      </c>
      <c r="DC367" s="26">
        <v>0</v>
      </c>
      <c r="DD367" s="26">
        <v>0</v>
      </c>
      <c r="DE367" s="26">
        <v>0</v>
      </c>
      <c r="DF367" s="26">
        <v>0</v>
      </c>
      <c r="DG367" s="26">
        <v>0</v>
      </c>
      <c r="DH367" s="26">
        <v>0</v>
      </c>
      <c r="DI367" s="26">
        <v>0</v>
      </c>
      <c r="DJ367" s="26">
        <v>0</v>
      </c>
      <c r="DK367" s="26">
        <v>0</v>
      </c>
      <c r="DL367" s="27" t="str">
        <f t="shared" si="282"/>
        <v>P1</v>
      </c>
      <c r="DM367" s="28" t="str">
        <f t="shared" ca="1" si="283"/>
        <v>P1</v>
      </c>
      <c r="DN367" s="56">
        <f>_xlfn.XLOOKUP(B367,'[2]1. All Calls'!$R:$R,'[2]1. All Calls'!$A:$A,"",0)</f>
        <v>45309.507523148102</v>
      </c>
      <c r="DO367" s="57" t="str">
        <f ca="1">VLOOKUP(DM367,[1]Validation!$B$20:$C$25,2,0)</f>
        <v>P1</v>
      </c>
      <c r="DP367" s="58" t="str">
        <f>_xlfn.XLOOKUP(B367,'[1]Active AMCs- Dealer'!E:E,'[1]Active AMCs- Dealer'!L:L,"Not in AMC",0)</f>
        <v>Not in AMC</v>
      </c>
      <c r="DQ367" s="50" t="s">
        <v>213</v>
      </c>
      <c r="DR367" s="29" t="str">
        <f>_xlfn.XLOOKUP(B367,'[2]1. All Calls'!$R:$R,'[2]1. All Calls'!$F:$F,"",0)</f>
        <v>CC-01159842</v>
      </c>
      <c r="DS367" s="29" t="str">
        <f>_xlfn.XLOOKUP(B367,'[2]1. All Calls'!$R:$R,'[2]1. All Calls'!$AB:$AB,"",0)</f>
        <v>Pre Commissioning done</v>
      </c>
      <c r="DT367" s="30">
        <f>_xlfn.XLOOKUP(DR367,'[2]1. All Calls'!$F:$F,'[2]1. All Calls'!$A:$A,"",0)</f>
        <v>45309.507523148102</v>
      </c>
      <c r="DU367" s="31">
        <f>_xlfn.XLOOKUP(DR367,'[2]1. All Calls'!$F:$F,'[2]1. All Calls'!$B:$B,"",0)</f>
        <v>0</v>
      </c>
      <c r="DV367" s="31">
        <f>_xlfn.XLOOKUP(B367,[1]MDA_Assets!D:D,[1]MDA_Assets!N:N,"",0)</f>
        <v>0</v>
      </c>
      <c r="DW367" s="31">
        <f>_xlfn.XLOOKUP(B367,[1]MDA_Assets!D:D,[1]MDA_Assets!O:O,"",0)</f>
        <v>0</v>
      </c>
      <c r="DX367" s="32" t="str">
        <f>_xlfn.XLOOKUP(B367,[1]MDA_Assets!D:D,[1]MDA_Assets!Q:Q,"",0)</f>
        <v>XD</v>
      </c>
      <c r="DY367" s="33">
        <f>_xlfn.XLOOKUP(B367,[1]MDA_Assets!D:D,[1]MDA_Assets!R:R,"",0)</f>
        <v>45309</v>
      </c>
      <c r="DZ367" s="33">
        <f>_xlfn.XLOOKUP(B367,[1]MDA_Assets!D:D,[1]MDA_Assets!S:S,"",0)</f>
        <v>0</v>
      </c>
      <c r="EA367" s="33">
        <f>_xlfn.XLOOKUP(B367,[1]MDA_Assets!D:D,[1]MDA_Assets!T:T,"",0)</f>
        <v>0</v>
      </c>
      <c r="EB367" s="33">
        <f>_xlfn.XLOOKUP(B367,[1]MDA_Assets!D:D,[1]MDA_Assets!U:U,"",0)</f>
        <v>0</v>
      </c>
      <c r="EC367" s="33">
        <f>_xlfn.XLOOKUP(B367,[1]MDA_Assets!D:D,[1]MDA_Assets!V:V,"",0)</f>
        <v>0</v>
      </c>
      <c r="ED367" s="33">
        <f>_xlfn.XLOOKUP(B367,[1]MDA_Assets!D:D,[1]MDA_Assets!W:W,"",0)</f>
        <v>0</v>
      </c>
      <c r="EE367" s="32">
        <f>_xlfn.XLOOKUP(B367,[1]MDA_Assets!D:D,[1]MDA_Assets!X:X,"",0)</f>
        <v>0</v>
      </c>
      <c r="EF367" s="33">
        <f>_xlfn.XLOOKUP(B367,[1]MDA_Assets!D:D,[1]MDA_Assets!Y:Y,"",0)</f>
        <v>0</v>
      </c>
      <c r="EG367" s="33">
        <f>_xlfn.XLOOKUP(B367,[1]MDA_Assets!D:D,[1]MDA_Assets!Z:Z,"",0)</f>
        <v>0</v>
      </c>
      <c r="EH367" s="33">
        <f>_xlfn.XLOOKUP(B367,[1]MDA_Assets!D:D,[1]MDA_Assets!AA:AA,"",0)</f>
        <v>0</v>
      </c>
      <c r="EI367" s="34">
        <f>_xlfn.XLOOKUP(B367,[1]MDA_Assets!D:D,[1]MDA_Assets!P:P,"",0)</f>
        <v>8</v>
      </c>
      <c r="EJ367" s="35">
        <f>_xlfn.XLOOKUP(B367,[1]MDA_Assets!D:D,[1]MDA_Assets!AB:AB,"",0)</f>
        <v>0</v>
      </c>
      <c r="EK367" s="35">
        <f>_xlfn.XLOOKUP(B367,[1]MDA_Assets!D:D,[1]MDA_Assets!AC:AC,"",0)</f>
        <v>0</v>
      </c>
      <c r="EL367" s="35" t="str">
        <f>_xlfn.XLOOKUP(B367,[1]MDA_Assets!D:D,[1]MDA_Assets!AD:AD,"",0)</f>
        <v>4000</v>
      </c>
      <c r="EM367" s="35">
        <f>_xlfn.XLOOKUP(B367,[1]MDA_Assets!D:D,[1]MDA_Assets!AE:AE,"",0)</f>
        <v>0</v>
      </c>
      <c r="EN367" s="35">
        <f>_xlfn.XLOOKUP(B367,[1]MDA_Assets!D:D,[1]MDA_Assets!AF:AF,"",0)</f>
        <v>0</v>
      </c>
      <c r="EO367" s="35">
        <f>_xlfn.XLOOKUP(B367,[1]MDA_Assets!D:D,[1]MDA_Assets!AG:AG,"",0)</f>
        <v>0</v>
      </c>
      <c r="EP367" s="36">
        <f t="shared" si="296"/>
        <v>45809</v>
      </c>
      <c r="EQ367" s="36">
        <f t="shared" si="296"/>
        <v>45559</v>
      </c>
      <c r="ER367" s="36">
        <f t="shared" si="284"/>
        <v>365</v>
      </c>
      <c r="ES367" s="36">
        <f t="shared" si="285"/>
        <v>45809</v>
      </c>
      <c r="ET367" s="36">
        <f t="shared" si="286"/>
        <v>46309</v>
      </c>
      <c r="EU367" s="36">
        <f t="shared" si="287"/>
        <v>45809</v>
      </c>
      <c r="EV367" s="36" t="str">
        <f t="shared" si="288"/>
        <v/>
      </c>
      <c r="EW367" s="36" t="str">
        <f t="shared" si="260"/>
        <v/>
      </c>
      <c r="EX367" s="36" t="str">
        <f t="shared" si="261"/>
        <v/>
      </c>
      <c r="EY367" s="36">
        <f t="shared" si="299"/>
        <v>1477.71</v>
      </c>
      <c r="EZ367" s="36">
        <f t="shared" si="299"/>
        <v>1469.65</v>
      </c>
      <c r="FA367" s="36">
        <f t="shared" si="299"/>
        <v>11.78</v>
      </c>
      <c r="FB367" s="36">
        <f t="shared" si="298"/>
        <v>1477.71</v>
      </c>
      <c r="FC367" s="36">
        <f t="shared" si="298"/>
        <v>1493.84</v>
      </c>
      <c r="FD367" s="36">
        <f t="shared" si="298"/>
        <v>1477.71</v>
      </c>
      <c r="FE367" s="36" t="str">
        <f t="shared" si="298"/>
        <v/>
      </c>
      <c r="FF367" s="36" t="str">
        <f t="shared" si="298"/>
        <v/>
      </c>
      <c r="FG367" s="36" t="str">
        <f t="shared" si="298"/>
        <v/>
      </c>
      <c r="FH367" s="37" t="str" cm="1">
        <f t="array" ref="FH367">_xlfn.IFS(EY367="", "No Data", EY367&lt;0, "Negative/Future", EY367=0, "Zero Days", EY367&lt;=3, "&lt; 3 Months", EY367&lt;=6, "3 to 6 Months", EY367&lt;=9, "6 to 9 Months", EY367&lt;=12, "9 to 12 Months", EY367&lt;=15, "12 to 15 Months", EY367&lt;=18, "15 to 18 Months", EY367&lt;=24, "18 to 24 Months", EY367&gt;24, "&gt; 24 Months")</f>
        <v>&gt; 24 Months</v>
      </c>
      <c r="FI367" s="37" t="str" cm="1">
        <f t="array" ref="FI367">_xlfn.IFS(EZ367="", "No Data", EZ367&lt;0, "Negative/Future", EZ367=0, "Zero Days", EZ367&lt;=3, "&lt; 3 Months", EZ367&lt;=6, "3 to 6 Months", EZ367&lt;=9, "6 to 9 Months", EZ367&lt;=12, "9 to 12 Months", EZ367&lt;=15, "12 to 15 Months", EZ367&lt;=18, "15 to 18 Months", EZ367&lt;=24, "18 to 24 Months", EZ367&gt;24, "&gt; 24 Months")</f>
        <v>&gt; 24 Months</v>
      </c>
      <c r="FJ367" s="37" t="str" cm="1">
        <f t="array" ref="FJ367">_xlfn.IFS(FA367="", "No Data", FA367&lt;0, "Negative/Future", FA367=0, "Zero Days", FA367&lt;=3, "&lt; 3 Months", FA367&lt;=6, "3 to 6 Months", FA367&lt;=9, "6 to 9 Months", FA367&lt;=12, "9 to 12 Months", FA367&lt;=15, "12 to 15 Months", FA367&lt;=18, "15 to 18 Months", FA367&lt;=24, "18 to 24 Months", FA367&gt;24, "&gt; 24 Months")</f>
        <v>9 to 12 Months</v>
      </c>
      <c r="FK367" s="37" t="str" cm="1">
        <f t="array" ref="FK367">_xlfn.IFS(FB367="", "No Data", FB367&lt;0, "Negative/Future", FB367=0, "Zero Days", FB367&lt;=3, "&lt; 3 Months", FB367&lt;=6, "3 to 6 Months", FB367&lt;=9, "6 to 9 Months", FB367&lt;=12, "9 to 12 Months", FB367&lt;=15, "12 to 15 Months", FB367&lt;=18, "15 to 18 Months", FB367&lt;=24, "18 to 24 Months", FB367&gt;24, "&gt; 24 Months")</f>
        <v>&gt; 24 Months</v>
      </c>
      <c r="FL367" s="37" t="str" cm="1">
        <f t="array" ref="FL367">_xlfn.IFS(FC367="", "No Data", FC367&lt;0, "Negative/Future", FC367=0, "Zero Days", FC367&lt;=3, "&lt; 3 Months", FC367&lt;=6, "3 to 6 Months", FC367&lt;=9, "6 to 9 Months", FC367&lt;=12, "9 to 12 Months", FC367&lt;=15, "12 to 15 Months", FC367&lt;=18, "15 to 18 Months", FC367&lt;=24, "18 to 24 Months", FC367&gt;24, "&gt; 24 Months")</f>
        <v>&gt; 24 Months</v>
      </c>
      <c r="FM367" s="37" t="str" cm="1">
        <f t="array" ref="FM367">_xlfn.IFS(FD367="", "No Data", FD367&lt;0, "Negative/Future", FD367=0, "Zero Days", FD367&lt;=3, "&lt; 3 Months", FD367&lt;=6, "3 to 6 Months", FD367&lt;=9, "6 to 9 Months", FD367&lt;=12, "9 to 12 Months", FD367&lt;=15, "12 to 15 Months", FD367&lt;=18, "15 to 18 Months", FD367&lt;=24, "18 to 24 Months", FD367&gt;24, "&gt; 24 Months")</f>
        <v>&gt; 24 Months</v>
      </c>
      <c r="FN367" s="37" t="str" cm="1">
        <f t="array" ref="FN367">_xlfn.IFS(FE367="", "No Data", FE367&lt;0, "Negative/Future", FE367=0, "Zero Days", FE367&lt;=3, "&lt; 3 Months", FE367&lt;=6, "3 to 6 Months", FE367&lt;=9, "6 to 9 Months", FE367&lt;=12, "9 to 12 Months", FE367&lt;=15, "12 to 15 Months", FE367&lt;=18, "15 to 18 Months", FE367&lt;=24, "18 to 24 Months", FE367&gt;24, "&gt; 24 Months")</f>
        <v>No Data</v>
      </c>
      <c r="FO367" s="37" t="str" cm="1">
        <f t="array" ref="FO367">_xlfn.IFS(FG367="", "No Data", FG367&lt;0, "Negative/Future", FG367=0, "Zero Days", FG367&lt;=3, "&lt; 3 Months", FG367&lt;=6, "3 to 6 Months", FG367&lt;=9, "6 to 9 Months", FG367&lt;=12, "9 to 12 Months", FG367&lt;=15, "12 to 15 Months", FG367&lt;=18, "15 to 18 Months", FG367&lt;=24, "18 to 24 Months", FG367&gt;24, "&gt; 24 Months")</f>
        <v>No Data</v>
      </c>
      <c r="FP367" s="37" t="str" cm="1">
        <f t="array" ref="FP367">_xlfn.IFS(FF367="", "No Data", FF367&lt;0, "Negative/Future", FF367=0, "Zero Days", FF367&lt;=3, "&lt; 3 Months", FF367&lt;=6, "3 to 6 Months", FF367&lt;=9, "6 to 9 Months", FF367&lt;=12, "9 to 12 Months", FF367&lt;=15, "12 to 15 Months", FF367&lt;=18, "15 to 18 Months", FF367&lt;=24, "18 to 24 Months", FF367&gt;24, "&gt; 24 Months")</f>
        <v>No Data</v>
      </c>
      <c r="FQ367" s="29" t="s">
        <v>227</v>
      </c>
      <c r="FR367" s="29" t="s">
        <v>227</v>
      </c>
      <c r="FS367" s="38" t="str">
        <f>VLOOKUP(_xlfn.XLOOKUP(B367,[1]MDA_Assets!D:D,[1]MDA_Assets!I:I,"",0),[1]Validation!$B$1:$C$8,2,0)</f>
        <v>P</v>
      </c>
      <c r="FT367" s="38" t="s">
        <v>428</v>
      </c>
      <c r="FU367" s="31">
        <f>_xlfn.XLOOKUP(B367,[1]MDA_Assets!D:D,[1]MDA_Assets!X:X,"",0)</f>
        <v>0</v>
      </c>
      <c r="FV367" s="39">
        <v>5</v>
      </c>
      <c r="FW367" s="39">
        <v>0</v>
      </c>
      <c r="FX367" s="39">
        <v>0</v>
      </c>
      <c r="FY367" s="39">
        <v>4</v>
      </c>
      <c r="FZ367" s="40">
        <f t="shared" si="293"/>
        <v>45809</v>
      </c>
      <c r="GA367" s="40">
        <f t="shared" si="293"/>
        <v>45559</v>
      </c>
      <c r="GB367" s="40">
        <f t="shared" si="262"/>
        <v>45674</v>
      </c>
      <c r="GC367" s="40">
        <f t="shared" si="263"/>
        <v>45809</v>
      </c>
      <c r="GD367" s="40">
        <f t="shared" si="264"/>
        <v>46309</v>
      </c>
      <c r="GE367" s="40">
        <f t="shared" si="265"/>
        <v>45809</v>
      </c>
      <c r="GF367" s="40" t="str">
        <f t="shared" si="297"/>
        <v/>
      </c>
      <c r="GG367" s="40" t="str">
        <f t="shared" si="297"/>
        <v/>
      </c>
      <c r="GH367" s="40" t="str">
        <f t="shared" si="297"/>
        <v/>
      </c>
      <c r="GI367" s="39">
        <f t="shared" si="289"/>
        <v>5</v>
      </c>
      <c r="GJ367" s="39">
        <f t="shared" si="290"/>
        <v>0</v>
      </c>
      <c r="GK367" s="39">
        <f t="shared" si="291"/>
        <v>0</v>
      </c>
      <c r="GL367" s="39">
        <f t="shared" si="292"/>
        <v>1</v>
      </c>
    </row>
    <row r="368" spans="1:194" x14ac:dyDescent="0.25">
      <c r="A368" s="19">
        <v>403</v>
      </c>
      <c r="B368" s="43" t="s">
        <v>3267</v>
      </c>
      <c r="C368" s="43" t="s">
        <v>186</v>
      </c>
      <c r="D368" s="43" t="s">
        <v>241</v>
      </c>
      <c r="E368" s="43" t="s">
        <v>3268</v>
      </c>
      <c r="F368" s="43" t="s">
        <v>429</v>
      </c>
      <c r="G368" s="43" t="s">
        <v>3251</v>
      </c>
      <c r="H368" s="43" t="s">
        <v>216</v>
      </c>
      <c r="I368" s="43" t="s">
        <v>192</v>
      </c>
      <c r="J368" s="44" t="str">
        <f t="shared" si="266"/>
        <v/>
      </c>
      <c r="K368" s="43"/>
      <c r="L368" s="44">
        <v>45282</v>
      </c>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8"/>
      <c r="AM368" s="48"/>
      <c r="AN368" s="48"/>
      <c r="AO368" s="48"/>
      <c r="AP368" s="48"/>
      <c r="AQ368" s="48"/>
      <c r="AR368" s="48"/>
      <c r="AS368" s="48"/>
      <c r="AT368" s="48"/>
      <c r="AU368" s="43">
        <v>0</v>
      </c>
      <c r="AV368" s="43">
        <v>0</v>
      </c>
      <c r="AW368" s="43">
        <v>0</v>
      </c>
      <c r="AX368" s="51" t="s">
        <v>430</v>
      </c>
      <c r="AY368" s="51" t="s">
        <v>211</v>
      </c>
      <c r="AZ368" s="51" t="s">
        <v>198</v>
      </c>
      <c r="BA368" s="20" t="str">
        <f t="shared" ca="1" si="257"/>
        <v/>
      </c>
      <c r="BB368" s="20" t="str">
        <f t="shared" ca="1" si="257"/>
        <v/>
      </c>
      <c r="BC368" s="20" t="str">
        <f t="shared" ca="1" si="257"/>
        <v/>
      </c>
      <c r="BD368" s="20" t="str">
        <f t="shared" ca="1" si="257"/>
        <v/>
      </c>
      <c r="BE368" s="20" t="str">
        <f t="shared" ca="1" si="257"/>
        <v/>
      </c>
      <c r="BF368" s="20" t="str">
        <f t="shared" ca="1" si="257"/>
        <v/>
      </c>
      <c r="BG368" s="21" t="str">
        <f t="shared" ca="1" si="254"/>
        <v/>
      </c>
      <c r="BH368" s="21" t="str">
        <f t="shared" ca="1" si="254"/>
        <v/>
      </c>
      <c r="BI368" s="21" t="str">
        <f t="shared" ca="1" si="254"/>
        <v/>
      </c>
      <c r="BJ368" s="22">
        <f t="shared" ca="1" si="267"/>
        <v>0</v>
      </c>
      <c r="BK368" s="21">
        <f t="shared" si="268"/>
        <v>0</v>
      </c>
      <c r="BL368" s="22" t="str">
        <f t="shared" ca="1" si="269"/>
        <v/>
      </c>
      <c r="BM368" s="22" t="str">
        <f t="shared" ca="1" si="270"/>
        <v/>
      </c>
      <c r="BN368" s="23" t="str">
        <f t="shared" ca="1" si="271"/>
        <v/>
      </c>
      <c r="BO368" s="24" t="str">
        <f t="shared" ca="1" si="272"/>
        <v/>
      </c>
      <c r="BP368" s="51" t="str">
        <f>_xlfn.XLOOKUP(E368,[1]Validation!E:E,[1]Validation!F:F,"")</f>
        <v/>
      </c>
      <c r="BQ368" s="51" t="str">
        <f>_xlfn.XLOOKUP(BP368,[1]Validation!F:F,[1]Validation!G:G,"")</f>
        <v/>
      </c>
      <c r="BR368" s="52" t="str">
        <f>VLOOKUP(G368,[1]Validation!$B$1:$C$9,2,0)</f>
        <v>P</v>
      </c>
      <c r="BS368" s="51">
        <f t="shared" ca="1" si="273"/>
        <v>1517</v>
      </c>
      <c r="BT368" s="53" t="str">
        <f>_xlfn.XLOOKUP(B368,'[2]1. All Calls'!$R:$R,'[2]1. All Calls'!$A:$A,"",0)</f>
        <v/>
      </c>
      <c r="BU368" s="51" t="str">
        <f>_xlfn.XLOOKUP(B368,'[2]1. All Calls'!$R:$R,'[2]1. All Calls'!$F:$F,"",0)</f>
        <v/>
      </c>
      <c r="BV368" s="51" t="str">
        <f>_xlfn.XLOOKUP(B368,'[2]1. All Calls'!$R:$R,'[2]1. All Calls'!$J:$J,"",0)</f>
        <v/>
      </c>
      <c r="BW368" s="53" t="str">
        <f>_xlfn.XLOOKUP(B368,'[2]Sch Calls'!$R:$R,'[2]Sch Calls'!$A:$A,"",0)</f>
        <v/>
      </c>
      <c r="BX368" s="51" t="str">
        <f>_xlfn.XLOOKUP(B368,'[2]Sch Calls'!$R:$R,'[2]Sch Calls'!$B:$B,"",0)</f>
        <v/>
      </c>
      <c r="BY368" s="51" t="str">
        <f t="shared" si="294"/>
        <v/>
      </c>
      <c r="BZ368" s="51" t="str">
        <f t="shared" si="294"/>
        <v/>
      </c>
      <c r="CA368" s="51" t="str">
        <f t="shared" si="274"/>
        <v/>
      </c>
      <c r="CB368" s="51" t="str">
        <f t="shared" si="275"/>
        <v/>
      </c>
      <c r="CC368" s="51" t="str">
        <f t="shared" si="276"/>
        <v/>
      </c>
      <c r="CD368" s="51" t="str">
        <f t="shared" si="277"/>
        <v/>
      </c>
      <c r="CE368" s="51" t="str">
        <f t="shared" ca="1" si="295"/>
        <v/>
      </c>
      <c r="CF368" s="51" t="str">
        <f t="shared" ca="1" si="295"/>
        <v/>
      </c>
      <c r="CG368" s="51" t="str">
        <f t="shared" ca="1" si="278"/>
        <v/>
      </c>
      <c r="CH368" s="51" t="str">
        <f t="shared" ca="1" si="279"/>
        <v/>
      </c>
      <c r="CI368" s="51" t="str">
        <f t="shared" ca="1" si="280"/>
        <v/>
      </c>
      <c r="CJ368" s="51" t="str">
        <f t="shared" ca="1" si="281"/>
        <v/>
      </c>
      <c r="CK368" s="51" t="str">
        <f t="shared" ca="1" si="302"/>
        <v/>
      </c>
      <c r="CL368" s="51" t="str">
        <f t="shared" ca="1" si="302"/>
        <v/>
      </c>
      <c r="CM368" s="51" t="str">
        <f t="shared" ca="1" si="302"/>
        <v/>
      </c>
      <c r="CN368" s="51" t="str">
        <f t="shared" ca="1" si="302"/>
        <v/>
      </c>
      <c r="CO368" s="51" t="str">
        <f t="shared" ca="1" si="302"/>
        <v/>
      </c>
      <c r="CP368" s="51" t="str">
        <f t="shared" ca="1" si="302"/>
        <v/>
      </c>
      <c r="CQ368" s="51" t="str">
        <f t="shared" si="303"/>
        <v/>
      </c>
      <c r="CR368" s="51" t="str">
        <f t="shared" si="303"/>
        <v/>
      </c>
      <c r="CS368" s="51" t="str">
        <f t="shared" si="303"/>
        <v/>
      </c>
      <c r="CT368" s="51" t="str">
        <f t="shared" si="303"/>
        <v/>
      </c>
      <c r="CU368" s="51" t="str">
        <f t="shared" si="303"/>
        <v/>
      </c>
      <c r="CV368" s="54" t="str">
        <f t="shared" si="303"/>
        <v/>
      </c>
      <c r="CW368" s="25" t="s">
        <v>212</v>
      </c>
      <c r="CX368" s="55" t="s">
        <v>227</v>
      </c>
      <c r="CY368" s="55"/>
      <c r="CZ368" s="26">
        <v>0</v>
      </c>
      <c r="DA368" s="26">
        <v>0</v>
      </c>
      <c r="DB368" s="26">
        <v>0</v>
      </c>
      <c r="DC368" s="26">
        <v>0</v>
      </c>
      <c r="DD368" s="26">
        <v>0</v>
      </c>
      <c r="DE368" s="26">
        <v>0</v>
      </c>
      <c r="DF368" s="26">
        <v>0</v>
      </c>
      <c r="DG368" s="26">
        <v>0</v>
      </c>
      <c r="DH368" s="26">
        <v>0</v>
      </c>
      <c r="DI368" s="26">
        <v>0</v>
      </c>
      <c r="DJ368" s="26">
        <v>0</v>
      </c>
      <c r="DK368" s="26">
        <v>0</v>
      </c>
      <c r="DL368" s="27" t="str">
        <f t="shared" si="282"/>
        <v>P1</v>
      </c>
      <c r="DM368" s="28" t="str">
        <f t="shared" ca="1" si="283"/>
        <v>P1</v>
      </c>
      <c r="DN368" s="56" t="str">
        <f>_xlfn.XLOOKUP(B368,'[2]1. All Calls'!$R:$R,'[2]1. All Calls'!$A:$A,"",0)</f>
        <v/>
      </c>
      <c r="DO368" s="57" t="str">
        <f ca="1">VLOOKUP(DM368,[1]Validation!$B$20:$C$25,2,0)</f>
        <v>P1</v>
      </c>
      <c r="DP368" s="58" t="str">
        <f>_xlfn.XLOOKUP(B368,'[1]Active AMCs- Dealer'!E:E,'[1]Active AMCs- Dealer'!L:L,"Not in AMC",0)</f>
        <v>Not in AMC</v>
      </c>
      <c r="DQ368" s="58"/>
      <c r="DR368" s="29" t="str">
        <f>_xlfn.XLOOKUP(B368,'[2]1. All Calls'!$R:$R,'[2]1. All Calls'!$F:$F,"",0)</f>
        <v/>
      </c>
      <c r="DS368" s="29" t="str">
        <f>_xlfn.XLOOKUP(B368,'[2]1. All Calls'!$R:$R,'[2]1. All Calls'!$AB:$AB,"",0)</f>
        <v/>
      </c>
      <c r="DT368" s="30" t="str">
        <f>_xlfn.XLOOKUP(DR368,'[2]1. All Calls'!$F:$F,'[2]1. All Calls'!$A:$A,"",0)</f>
        <v/>
      </c>
      <c r="DU368" s="31" t="str">
        <f>_xlfn.XLOOKUP(DR368,'[2]1. All Calls'!$F:$F,'[2]1. All Calls'!$B:$B,"",0)</f>
        <v/>
      </c>
      <c r="DV368" s="31">
        <f>_xlfn.XLOOKUP(B368,[1]MDA_Assets!D:D,[1]MDA_Assets!N:N,"",0)</f>
        <v>0</v>
      </c>
      <c r="DW368" s="31">
        <f>_xlfn.XLOOKUP(B368,[1]MDA_Assets!D:D,[1]MDA_Assets!O:O,"",0)</f>
        <v>0</v>
      </c>
      <c r="DX368" s="32">
        <f>_xlfn.XLOOKUP(B368,[1]MDA_Assets!D:D,[1]MDA_Assets!Q:Q,"",0)</f>
        <v>0</v>
      </c>
      <c r="DY368" s="33">
        <f>_xlfn.XLOOKUP(B368,[1]MDA_Assets!D:D,[1]MDA_Assets!R:R,"",0)</f>
        <v>0</v>
      </c>
      <c r="DZ368" s="33">
        <f>_xlfn.XLOOKUP(B368,[1]MDA_Assets!D:D,[1]MDA_Assets!S:S,"",0)</f>
        <v>0</v>
      </c>
      <c r="EA368" s="33">
        <f>_xlfn.XLOOKUP(B368,[1]MDA_Assets!D:D,[1]MDA_Assets!T:T,"",0)</f>
        <v>0</v>
      </c>
      <c r="EB368" s="33">
        <f>_xlfn.XLOOKUP(B368,[1]MDA_Assets!D:D,[1]MDA_Assets!U:U,"",0)</f>
        <v>0</v>
      </c>
      <c r="EC368" s="33">
        <f>_xlfn.XLOOKUP(B368,[1]MDA_Assets!D:D,[1]MDA_Assets!V:V,"",0)</f>
        <v>0</v>
      </c>
      <c r="ED368" s="33">
        <f>_xlfn.XLOOKUP(B368,[1]MDA_Assets!D:D,[1]MDA_Assets!W:W,"",0)</f>
        <v>0</v>
      </c>
      <c r="EE368" s="32">
        <f>_xlfn.XLOOKUP(B368,[1]MDA_Assets!D:D,[1]MDA_Assets!X:X,"",0)</f>
        <v>0</v>
      </c>
      <c r="EF368" s="33">
        <f>_xlfn.XLOOKUP(B368,[1]MDA_Assets!D:D,[1]MDA_Assets!Y:Y,"",0)</f>
        <v>0</v>
      </c>
      <c r="EG368" s="33">
        <f>_xlfn.XLOOKUP(B368,[1]MDA_Assets!D:D,[1]MDA_Assets!Z:Z,"",0)</f>
        <v>0</v>
      </c>
      <c r="EH368" s="33">
        <f>_xlfn.XLOOKUP(B368,[1]MDA_Assets!D:D,[1]MDA_Assets!AA:AA,"",0)</f>
        <v>0</v>
      </c>
      <c r="EI368" s="34">
        <f>_xlfn.XLOOKUP(B368,[1]MDA_Assets!D:D,[1]MDA_Assets!P:P,"",0)</f>
        <v>0</v>
      </c>
      <c r="EJ368" s="35">
        <f>_xlfn.XLOOKUP(B368,[1]MDA_Assets!D:D,[1]MDA_Assets!AB:AB,"",0)</f>
        <v>0</v>
      </c>
      <c r="EK368" s="35">
        <f>_xlfn.XLOOKUP(B368,[1]MDA_Assets!D:D,[1]MDA_Assets!AC:AC,"",0)</f>
        <v>0</v>
      </c>
      <c r="EL368" s="35">
        <f>_xlfn.XLOOKUP(B368,[1]MDA_Assets!D:D,[1]MDA_Assets!AD:AD,"",0)</f>
        <v>0</v>
      </c>
      <c r="EM368" s="35">
        <f>_xlfn.XLOOKUP(B368,[1]MDA_Assets!D:D,[1]MDA_Assets!AE:AE,"",0)</f>
        <v>0</v>
      </c>
      <c r="EN368" s="35">
        <f>_xlfn.XLOOKUP(B368,[1]MDA_Assets!D:D,[1]MDA_Assets!AF:AF,"",0)</f>
        <v>0</v>
      </c>
      <c r="EO368" s="35">
        <f>_xlfn.XLOOKUP(B368,[1]MDA_Assets!D:D,[1]MDA_Assets!AG:AG,"",0)</f>
        <v>0</v>
      </c>
      <c r="EP368" s="36" t="str">
        <f t="shared" si="296"/>
        <v/>
      </c>
      <c r="EQ368" s="36" t="str">
        <f t="shared" si="296"/>
        <v/>
      </c>
      <c r="ER368" s="36" t="str">
        <f t="shared" si="284"/>
        <v/>
      </c>
      <c r="ES368" s="36" t="str">
        <f t="shared" si="285"/>
        <v/>
      </c>
      <c r="ET368" s="36" t="str">
        <f t="shared" si="286"/>
        <v/>
      </c>
      <c r="EU368" s="36" t="str">
        <f t="shared" si="287"/>
        <v/>
      </c>
      <c r="EV368" s="36" t="str">
        <f t="shared" si="288"/>
        <v/>
      </c>
      <c r="EW368" s="36" t="str">
        <f t="shared" si="260"/>
        <v/>
      </c>
      <c r="EX368" s="36" t="str">
        <f t="shared" si="261"/>
        <v/>
      </c>
      <c r="EY368" s="36" t="str">
        <f t="shared" si="299"/>
        <v/>
      </c>
      <c r="EZ368" s="36" t="str">
        <f t="shared" si="299"/>
        <v/>
      </c>
      <c r="FA368" s="36" t="str">
        <f t="shared" si="299"/>
        <v/>
      </c>
      <c r="FB368" s="36" t="str">
        <f t="shared" si="298"/>
        <v/>
      </c>
      <c r="FC368" s="36" t="str">
        <f t="shared" si="298"/>
        <v/>
      </c>
      <c r="FD368" s="36" t="str">
        <f t="shared" si="298"/>
        <v/>
      </c>
      <c r="FE368" s="36" t="str">
        <f t="shared" si="298"/>
        <v/>
      </c>
      <c r="FF368" s="36" t="str">
        <f t="shared" si="298"/>
        <v/>
      </c>
      <c r="FG368" s="36" t="str">
        <f t="shared" si="298"/>
        <v/>
      </c>
      <c r="FH368" s="37" t="str" cm="1">
        <f t="array" ref="FH368">_xlfn.IFS(EY368="", "No Data", EY368&lt;0, "Negative/Future", EY368=0, "Zero Days", EY368&lt;=3, "&lt; 3 Months", EY368&lt;=6, "3 to 6 Months", EY368&lt;=9, "6 to 9 Months", EY368&lt;=12, "9 to 12 Months", EY368&lt;=15, "12 to 15 Months", EY368&lt;=18, "15 to 18 Months", EY368&lt;=24, "18 to 24 Months", EY368&gt;24, "&gt; 24 Months")</f>
        <v>No Data</v>
      </c>
      <c r="FI368" s="37" t="str" cm="1">
        <f t="array" ref="FI368">_xlfn.IFS(EZ368="", "No Data", EZ368&lt;0, "Negative/Future", EZ368=0, "Zero Days", EZ368&lt;=3, "&lt; 3 Months", EZ368&lt;=6, "3 to 6 Months", EZ368&lt;=9, "6 to 9 Months", EZ368&lt;=12, "9 to 12 Months", EZ368&lt;=15, "12 to 15 Months", EZ368&lt;=18, "15 to 18 Months", EZ368&lt;=24, "18 to 24 Months", EZ368&gt;24, "&gt; 24 Months")</f>
        <v>No Data</v>
      </c>
      <c r="FJ368" s="37" t="str" cm="1">
        <f t="array" ref="FJ368">_xlfn.IFS(FA368="", "No Data", FA368&lt;0, "Negative/Future", FA368=0, "Zero Days", FA368&lt;=3, "&lt; 3 Months", FA368&lt;=6, "3 to 6 Months", FA368&lt;=9, "6 to 9 Months", FA368&lt;=12, "9 to 12 Months", FA368&lt;=15, "12 to 15 Months", FA368&lt;=18, "15 to 18 Months", FA368&lt;=24, "18 to 24 Months", FA368&gt;24, "&gt; 24 Months")</f>
        <v>No Data</v>
      </c>
      <c r="FK368" s="37" t="str" cm="1">
        <f t="array" ref="FK368">_xlfn.IFS(FB368="", "No Data", FB368&lt;0, "Negative/Future", FB368=0, "Zero Days", FB368&lt;=3, "&lt; 3 Months", FB368&lt;=6, "3 to 6 Months", FB368&lt;=9, "6 to 9 Months", FB368&lt;=12, "9 to 12 Months", FB368&lt;=15, "12 to 15 Months", FB368&lt;=18, "15 to 18 Months", FB368&lt;=24, "18 to 24 Months", FB368&gt;24, "&gt; 24 Months")</f>
        <v>No Data</v>
      </c>
      <c r="FL368" s="37" t="str" cm="1">
        <f t="array" ref="FL368">_xlfn.IFS(FC368="", "No Data", FC368&lt;0, "Negative/Future", FC368=0, "Zero Days", FC368&lt;=3, "&lt; 3 Months", FC368&lt;=6, "3 to 6 Months", FC368&lt;=9, "6 to 9 Months", FC368&lt;=12, "9 to 12 Months", FC368&lt;=15, "12 to 15 Months", FC368&lt;=18, "15 to 18 Months", FC368&lt;=24, "18 to 24 Months", FC368&gt;24, "&gt; 24 Months")</f>
        <v>No Data</v>
      </c>
      <c r="FM368" s="37" t="str" cm="1">
        <f t="array" ref="FM368">_xlfn.IFS(FD368="", "No Data", FD368&lt;0, "Negative/Future", FD368=0, "Zero Days", FD368&lt;=3, "&lt; 3 Months", FD368&lt;=6, "3 to 6 Months", FD368&lt;=9, "6 to 9 Months", FD368&lt;=12, "9 to 12 Months", FD368&lt;=15, "12 to 15 Months", FD368&lt;=18, "15 to 18 Months", FD368&lt;=24, "18 to 24 Months", FD368&gt;24, "&gt; 24 Months")</f>
        <v>No Data</v>
      </c>
      <c r="FN368" s="37" t="str" cm="1">
        <f t="array" ref="FN368">_xlfn.IFS(FE368="", "No Data", FE368&lt;0, "Negative/Future", FE368=0, "Zero Days", FE368&lt;=3, "&lt; 3 Months", FE368&lt;=6, "3 to 6 Months", FE368&lt;=9, "6 to 9 Months", FE368&lt;=12, "9 to 12 Months", FE368&lt;=15, "12 to 15 Months", FE368&lt;=18, "15 to 18 Months", FE368&lt;=24, "18 to 24 Months", FE368&gt;24, "&gt; 24 Months")</f>
        <v>No Data</v>
      </c>
      <c r="FO368" s="37" t="str" cm="1">
        <f t="array" ref="FO368">_xlfn.IFS(FG368="", "No Data", FG368&lt;0, "Negative/Future", FG368=0, "Zero Days", FG368&lt;=3, "&lt; 3 Months", FG368&lt;=6, "3 to 6 Months", FG368&lt;=9, "6 to 9 Months", FG368&lt;=12, "9 to 12 Months", FG368&lt;=15, "12 to 15 Months", FG368&lt;=18, "15 to 18 Months", FG368&lt;=24, "18 to 24 Months", FG368&gt;24, "&gt; 24 Months")</f>
        <v>No Data</v>
      </c>
      <c r="FP368" s="37" t="str" cm="1">
        <f t="array" ref="FP368">_xlfn.IFS(FF368="", "No Data", FF368&lt;0, "Negative/Future", FF368=0, "Zero Days", FF368&lt;=3, "&lt; 3 Months", FF368&lt;=6, "3 to 6 Months", FF368&lt;=9, "6 to 9 Months", FF368&lt;=12, "9 to 12 Months", FF368&lt;=15, "12 to 15 Months", FF368&lt;=18, "15 to 18 Months", FF368&lt;=24, "18 to 24 Months", FF368&gt;24, "&gt; 24 Months")</f>
        <v>No Data</v>
      </c>
      <c r="FQ368" s="29" t="s">
        <v>227</v>
      </c>
      <c r="FR368" s="29" t="s">
        <v>227</v>
      </c>
      <c r="FS368" s="38" t="str">
        <f>VLOOKUP(_xlfn.XLOOKUP(B368,[1]MDA_Assets!D:D,[1]MDA_Assets!I:I,"",0),[1]Validation!$B$1:$C$8,2,0)</f>
        <v>P</v>
      </c>
      <c r="FT368" s="38" t="s">
        <v>428</v>
      </c>
      <c r="FU368" s="31">
        <f>_xlfn.XLOOKUP(B368,[1]MDA_Assets!D:D,[1]MDA_Assets!X:X,"",0)</f>
        <v>0</v>
      </c>
      <c r="FV368" s="39">
        <v>0</v>
      </c>
      <c r="FW368" s="39">
        <v>0</v>
      </c>
      <c r="FX368" s="39">
        <v>0</v>
      </c>
      <c r="FY368" s="39">
        <v>9</v>
      </c>
      <c r="FZ368" s="40" t="str">
        <f t="shared" si="293"/>
        <v/>
      </c>
      <c r="GA368" s="40" t="str">
        <f t="shared" si="293"/>
        <v/>
      </c>
      <c r="GB368" s="40" t="str">
        <f t="shared" si="262"/>
        <v/>
      </c>
      <c r="GC368" s="40" t="str">
        <f t="shared" si="263"/>
        <v/>
      </c>
      <c r="GD368" s="40" t="str">
        <f t="shared" si="264"/>
        <v/>
      </c>
      <c r="GE368" s="40" t="str">
        <f t="shared" si="265"/>
        <v/>
      </c>
      <c r="GF368" s="40" t="str">
        <f t="shared" si="297"/>
        <v/>
      </c>
      <c r="GG368" s="40" t="str">
        <f t="shared" si="297"/>
        <v/>
      </c>
      <c r="GH368" s="40" t="str">
        <f t="shared" si="297"/>
        <v/>
      </c>
      <c r="GI368" s="39">
        <f t="shared" si="289"/>
        <v>0</v>
      </c>
      <c r="GJ368" s="39">
        <f t="shared" si="290"/>
        <v>0</v>
      </c>
      <c r="GK368" s="39">
        <f t="shared" si="291"/>
        <v>0</v>
      </c>
      <c r="GL368" s="39">
        <f t="shared" si="292"/>
        <v>0</v>
      </c>
    </row>
    <row r="369" spans="1:194" x14ac:dyDescent="0.25">
      <c r="A369" s="19">
        <v>404</v>
      </c>
      <c r="B369" s="43" t="s">
        <v>1694</v>
      </c>
      <c r="C369" s="43" t="s">
        <v>254</v>
      </c>
      <c r="D369" s="43" t="s">
        <v>241</v>
      </c>
      <c r="E369" s="43" t="s">
        <v>346</v>
      </c>
      <c r="F369" s="43" t="s">
        <v>1455</v>
      </c>
      <c r="G369" s="43" t="s">
        <v>190</v>
      </c>
      <c r="H369" s="43" t="s">
        <v>494</v>
      </c>
      <c r="I369" s="43" t="s">
        <v>192</v>
      </c>
      <c r="J369" s="44">
        <f t="shared" si="266"/>
        <v>45729.520833333336</v>
      </c>
      <c r="K369" s="44">
        <v>45365.520833333336</v>
      </c>
      <c r="L369" s="44">
        <v>45257</v>
      </c>
      <c r="M369" s="43" t="s">
        <v>2526</v>
      </c>
      <c r="N369" s="43" t="s">
        <v>193</v>
      </c>
      <c r="O369" s="44">
        <v>46053.329247685186</v>
      </c>
      <c r="P369" s="43">
        <v>4901</v>
      </c>
      <c r="Q369" s="43">
        <v>2009</v>
      </c>
      <c r="R369" s="43">
        <v>2892</v>
      </c>
      <c r="S369" s="43" t="s">
        <v>206</v>
      </c>
      <c r="T369" s="44">
        <v>45743.770833333336</v>
      </c>
      <c r="U369" s="44">
        <v>45743.770833333336</v>
      </c>
      <c r="V369" s="44">
        <v>45723.770833333336</v>
      </c>
      <c r="W369" s="44">
        <v>45743.770833333336</v>
      </c>
      <c r="X369" s="44">
        <v>45743.770833333336</v>
      </c>
      <c r="Y369" s="44">
        <v>44997.770833333336</v>
      </c>
      <c r="Z369" s="43" t="s">
        <v>199</v>
      </c>
      <c r="AA369" s="43"/>
      <c r="AB369" s="43"/>
      <c r="AC369" s="43"/>
      <c r="AD369" s="43"/>
      <c r="AE369" s="43">
        <v>2</v>
      </c>
      <c r="AF369" s="43" t="s">
        <v>1579</v>
      </c>
      <c r="AG369" s="43" t="s">
        <v>1579</v>
      </c>
      <c r="AH369" s="43" t="s">
        <v>1580</v>
      </c>
      <c r="AI369" s="43" t="s">
        <v>1580</v>
      </c>
      <c r="AJ369" s="43" t="s">
        <v>2527</v>
      </c>
      <c r="AK369" s="43" t="s">
        <v>1580</v>
      </c>
      <c r="AL369" s="46">
        <v>45923</v>
      </c>
      <c r="AM369" s="46">
        <v>45903</v>
      </c>
      <c r="AN369" s="46">
        <v>46108</v>
      </c>
      <c r="AO369" s="46">
        <v>46108</v>
      </c>
      <c r="AP369" s="46">
        <v>45727</v>
      </c>
      <c r="AQ369" s="46">
        <v>46108</v>
      </c>
      <c r="AR369" s="48"/>
      <c r="AS369" s="48"/>
      <c r="AT369" s="48"/>
      <c r="AU369" s="43">
        <v>1</v>
      </c>
      <c r="AV369" s="43">
        <v>0</v>
      </c>
      <c r="AW369" s="43">
        <v>0</v>
      </c>
      <c r="AX369" s="51" t="s">
        <v>1457</v>
      </c>
      <c r="AY369" s="51" t="s">
        <v>221</v>
      </c>
      <c r="AZ369" s="51" t="s">
        <v>198</v>
      </c>
      <c r="BA369" s="20">
        <f t="shared" ca="1" si="257"/>
        <v>1</v>
      </c>
      <c r="BB369" s="20">
        <f t="shared" ca="1" si="257"/>
        <v>1</v>
      </c>
      <c r="BC369" s="20">
        <f t="shared" ca="1" si="257"/>
        <v>1</v>
      </c>
      <c r="BD369" s="20">
        <f t="shared" ca="1" si="257"/>
        <v>1</v>
      </c>
      <c r="BE369" s="20">
        <f t="shared" ca="1" si="257"/>
        <v>1</v>
      </c>
      <c r="BF369" s="20">
        <f t="shared" ca="1" si="257"/>
        <v>1</v>
      </c>
      <c r="BG369" s="21" t="str">
        <f t="shared" ca="1" si="254"/>
        <v/>
      </c>
      <c r="BH369" s="21" t="str">
        <f t="shared" ca="1" si="254"/>
        <v/>
      </c>
      <c r="BI369" s="21" t="str">
        <f t="shared" ca="1" si="254"/>
        <v/>
      </c>
      <c r="BJ369" s="22">
        <f t="shared" ca="1" si="267"/>
        <v>6</v>
      </c>
      <c r="BK369" s="21">
        <f t="shared" si="268"/>
        <v>2</v>
      </c>
      <c r="BL369" s="22">
        <f t="shared" ca="1" si="269"/>
        <v>5146</v>
      </c>
      <c r="BM369" s="22">
        <f t="shared" ca="1" si="270"/>
        <v>2110</v>
      </c>
      <c r="BN369" s="23">
        <f t="shared" ca="1" si="271"/>
        <v>3036</v>
      </c>
      <c r="BO369" s="24">
        <f t="shared" ca="1" si="272"/>
        <v>245</v>
      </c>
      <c r="BP369" s="51" t="str">
        <f>_xlfn.XLOOKUP(E369,[1]Validation!E:E,[1]Validation!F:F,"")</f>
        <v>EN11</v>
      </c>
      <c r="BQ369" s="51" t="str">
        <f>_xlfn.XLOOKUP(BP369,[1]Validation!F:F,[1]Validation!G:G,"")</f>
        <v>EN11 to EN22</v>
      </c>
      <c r="BR369" s="52" t="str">
        <f>VLOOKUP(G369,[1]Validation!$B$1:$C$9,2,0)</f>
        <v>B</v>
      </c>
      <c r="BS369" s="51">
        <f t="shared" ca="1" si="273"/>
        <v>27</v>
      </c>
      <c r="BT369" s="53">
        <f>_xlfn.XLOOKUP(B369,'[2]1. All Calls'!$R:$R,'[2]1. All Calls'!$A:$A,"",0)</f>
        <v>46053.557939814797</v>
      </c>
      <c r="BU369" s="51" t="str">
        <f>_xlfn.XLOOKUP(B369,'[2]1. All Calls'!$R:$R,'[2]1. All Calls'!$F:$F,"",0)</f>
        <v>CC-01960230</v>
      </c>
      <c r="BV369" s="51" t="str">
        <f>_xlfn.XLOOKUP(B369,'[2]1. All Calls'!$R:$R,'[2]1. All Calls'!$J:$J,"",0)</f>
        <v>Sales Call</v>
      </c>
      <c r="BW369" s="53">
        <f>_xlfn.XLOOKUP(B369,'[2]Sch Calls'!$R:$R,'[2]Sch Calls'!$A:$A,"",0)</f>
        <v>45744.539861111101</v>
      </c>
      <c r="BX369" s="51">
        <f>_xlfn.XLOOKUP(B369,'[2]Sch Calls'!$R:$R,'[2]Sch Calls'!$B:$B,"",0)</f>
        <v>4284</v>
      </c>
      <c r="BY369" s="51" t="str">
        <f t="shared" si="294"/>
        <v>24-Sep-25</v>
      </c>
      <c r="BZ369" s="51" t="str">
        <f t="shared" si="294"/>
        <v>04-Sep-25</v>
      </c>
      <c r="CA369" s="51" t="str">
        <f t="shared" si="274"/>
        <v>28-Dec-25</v>
      </c>
      <c r="CB369" s="51" t="str">
        <f t="shared" si="275"/>
        <v>25-Sep-26</v>
      </c>
      <c r="CC369" s="51" t="str">
        <f t="shared" si="276"/>
        <v>12-Mar-25</v>
      </c>
      <c r="CD369" s="51" t="str">
        <f t="shared" si="277"/>
        <v>28-Mar-26</v>
      </c>
      <c r="CE369" s="51">
        <f t="shared" ca="1" si="295"/>
        <v>432</v>
      </c>
      <c r="CF369" s="51">
        <f t="shared" ca="1" si="295"/>
        <v>452</v>
      </c>
      <c r="CG369" s="51">
        <f t="shared" ca="1" si="278"/>
        <v>432</v>
      </c>
      <c r="CH369" s="51">
        <f t="shared" ca="1" si="279"/>
        <v>432</v>
      </c>
      <c r="CI369" s="51">
        <f t="shared" ca="1" si="280"/>
        <v>1178</v>
      </c>
      <c r="CJ369" s="51">
        <f t="shared" ca="1" si="281"/>
        <v>432</v>
      </c>
      <c r="CK369" s="51">
        <f t="shared" ca="1" si="302"/>
        <v>864</v>
      </c>
      <c r="CL369" s="51">
        <f t="shared" ca="1" si="302"/>
        <v>904</v>
      </c>
      <c r="CM369" s="51">
        <f t="shared" ca="1" si="302"/>
        <v>864</v>
      </c>
      <c r="CN369" s="51">
        <f t="shared" ca="1" si="302"/>
        <v>864</v>
      </c>
      <c r="CO369" s="51">
        <f t="shared" ca="1" si="302"/>
        <v>2356</v>
      </c>
      <c r="CP369" s="51">
        <f t="shared" ca="1" si="302"/>
        <v>864</v>
      </c>
      <c r="CQ369" s="51">
        <f t="shared" ca="1" si="303"/>
        <v>519</v>
      </c>
      <c r="CR369" s="51">
        <f t="shared" ca="1" si="303"/>
        <v>479</v>
      </c>
      <c r="CS369" s="51">
        <f t="shared" ca="1" si="303"/>
        <v>2519</v>
      </c>
      <c r="CT369" s="51">
        <f t="shared" ca="1" si="303"/>
        <v>2519</v>
      </c>
      <c r="CU369" s="51">
        <f t="shared" ca="1" si="303"/>
        <v>744</v>
      </c>
      <c r="CV369" s="54">
        <f t="shared" ca="1" si="303"/>
        <v>2519</v>
      </c>
      <c r="CW369" s="25" t="s">
        <v>195</v>
      </c>
      <c r="CX369" s="55">
        <v>0.41</v>
      </c>
      <c r="CY369" s="55"/>
      <c r="CZ369" s="26" t="s">
        <v>227</v>
      </c>
      <c r="DA369" s="26" t="s">
        <v>227</v>
      </c>
      <c r="DB369" s="26" t="s">
        <v>227</v>
      </c>
      <c r="DC369" s="26" t="s">
        <v>227</v>
      </c>
      <c r="DD369" s="26" t="s">
        <v>227</v>
      </c>
      <c r="DE369" s="26" t="s">
        <v>227</v>
      </c>
      <c r="DF369" s="26" t="s">
        <v>227</v>
      </c>
      <c r="DG369" s="26" t="s">
        <v>227</v>
      </c>
      <c r="DH369" s="26" t="s">
        <v>227</v>
      </c>
      <c r="DI369" s="26" t="s">
        <v>227</v>
      </c>
      <c r="DJ369" s="26" t="s">
        <v>227</v>
      </c>
      <c r="DK369" s="26" t="s">
        <v>227</v>
      </c>
      <c r="DL369" s="27">
        <f t="shared" si="282"/>
        <v>46128.557939814797</v>
      </c>
      <c r="DM369" s="28">
        <f t="shared" ca="1" si="283"/>
        <v>1</v>
      </c>
      <c r="DN369" s="56">
        <f>_xlfn.XLOOKUP(B369,'[2]1. All Calls'!$R:$R,'[2]1. All Calls'!$A:$A,"",0)</f>
        <v>46053.557939814797</v>
      </c>
      <c r="DO369" s="57" t="str">
        <f ca="1">VLOOKUP(DM369,[1]Validation!$B$20:$C$25,2,0)</f>
        <v>Above 3 months</v>
      </c>
      <c r="DP369" s="58" t="str">
        <f>_xlfn.XLOOKUP(B369,'[1]Active AMCs- Dealer'!E:E,'[1]Active AMCs- Dealer'!L:L,"Not in AMC",0)</f>
        <v>Not in AMC</v>
      </c>
      <c r="DQ369" s="50" t="s">
        <v>213</v>
      </c>
      <c r="DR369" s="29" t="str">
        <f>_xlfn.XLOOKUP(B369,'[2]1. All Calls'!$R:$R,'[2]1. All Calls'!$F:$F,"",0)</f>
        <v>CC-01960230</v>
      </c>
      <c r="DS369" s="29" t="str">
        <f>_xlfn.XLOOKUP(B369,'[2]1. All Calls'!$R:$R,'[2]1. All Calls'!$AB:$AB,"",0)</f>
        <v>Sales call carried out for HMR update</v>
      </c>
      <c r="DT369" s="30">
        <f>_xlfn.XLOOKUP(DR369,'[2]1. All Calls'!$F:$F,'[2]1. All Calls'!$A:$A,"",0)</f>
        <v>46053.557939814797</v>
      </c>
      <c r="DU369" s="31">
        <f>_xlfn.XLOOKUP(DR369,'[2]1. All Calls'!$F:$F,'[2]1. All Calls'!$B:$B,"",0)</f>
        <v>4901</v>
      </c>
      <c r="DV369" s="31">
        <f>_xlfn.XLOOKUP(B369,[1]MDA_Assets!D:D,[1]MDA_Assets!N:N,"",0)</f>
        <v>2009</v>
      </c>
      <c r="DW369" s="31">
        <f>_xlfn.XLOOKUP(B369,[1]MDA_Assets!D:D,[1]MDA_Assets!O:O,"",0)</f>
        <v>2892</v>
      </c>
      <c r="DX369" s="32" t="str">
        <f>_xlfn.XLOOKUP(B369,[1]MDA_Assets!D:D,[1]MDA_Assets!Q:Q,"",0)</f>
        <v>XD</v>
      </c>
      <c r="DY369" s="33">
        <f>_xlfn.XLOOKUP(B369,[1]MDA_Assets!D:D,[1]MDA_Assets!R:R,"",0)</f>
        <v>45744</v>
      </c>
      <c r="DZ369" s="33">
        <f>_xlfn.XLOOKUP(B369,[1]MDA_Assets!D:D,[1]MDA_Assets!S:S,"",0)</f>
        <v>45744</v>
      </c>
      <c r="EA369" s="33">
        <f>_xlfn.XLOOKUP(B369,[1]MDA_Assets!D:D,[1]MDA_Assets!T:T,"",0)</f>
        <v>45724</v>
      </c>
      <c r="EB369" s="33">
        <f>_xlfn.XLOOKUP(B369,[1]MDA_Assets!D:D,[1]MDA_Assets!U:U,"",0)</f>
        <v>45744</v>
      </c>
      <c r="EC369" s="33">
        <f>_xlfn.XLOOKUP(B369,[1]MDA_Assets!D:D,[1]MDA_Assets!V:V,"",0)</f>
        <v>45744</v>
      </c>
      <c r="ED369" s="33">
        <f>_xlfn.XLOOKUP(B369,[1]MDA_Assets!D:D,[1]MDA_Assets!W:W,"",0)</f>
        <v>44998</v>
      </c>
      <c r="EE369" s="32" t="str">
        <f>_xlfn.XLOOKUP(B369,[1]MDA_Assets!D:D,[1]MDA_Assets!X:X,"",0)</f>
        <v>Yes</v>
      </c>
      <c r="EF369" s="33">
        <f>_xlfn.XLOOKUP(B369,[1]MDA_Assets!D:D,[1]MDA_Assets!Y:Y,"",0)</f>
        <v>0</v>
      </c>
      <c r="EG369" s="33">
        <f>_xlfn.XLOOKUP(B369,[1]MDA_Assets!D:D,[1]MDA_Assets!Z:Z,"",0)</f>
        <v>0</v>
      </c>
      <c r="EH369" s="33">
        <f>_xlfn.XLOOKUP(B369,[1]MDA_Assets!D:D,[1]MDA_Assets!AA:AA,"",0)</f>
        <v>0</v>
      </c>
      <c r="EI369" s="34">
        <f>_xlfn.XLOOKUP(B369,[1]MDA_Assets!D:D,[1]MDA_Assets!P:P,"",0)</f>
        <v>2</v>
      </c>
      <c r="EJ369" s="35" t="str">
        <f>_xlfn.XLOOKUP(B369,[1]MDA_Assets!D:D,[1]MDA_Assets!AB:AB,"",0)</f>
        <v>1383</v>
      </c>
      <c r="EK369" s="35" t="str">
        <f>_xlfn.XLOOKUP(B369,[1]MDA_Assets!D:D,[1]MDA_Assets!AC:AC,"",0)</f>
        <v>1383</v>
      </c>
      <c r="EL369" s="35" t="str">
        <f>_xlfn.XLOOKUP(B369,[1]MDA_Assets!D:D,[1]MDA_Assets!AD:AD,"",0)</f>
        <v>3383</v>
      </c>
      <c r="EM369" s="35" t="str">
        <f>_xlfn.XLOOKUP(B369,[1]MDA_Assets!D:D,[1]MDA_Assets!AE:AE,"",0)</f>
        <v>3383</v>
      </c>
      <c r="EN369" s="35" t="str">
        <f>_xlfn.XLOOKUP(B369,[1]MDA_Assets!D:D,[1]MDA_Assets!AF:AF,"",0)</f>
        <v>3100</v>
      </c>
      <c r="EO369" s="35" t="str">
        <f>_xlfn.XLOOKUP(B369,[1]MDA_Assets!D:D,[1]MDA_Assets!AG:AG,"",0)</f>
        <v>3383</v>
      </c>
      <c r="EP369" s="36">
        <f t="shared" si="296"/>
        <v>180</v>
      </c>
      <c r="EQ369" s="36">
        <f t="shared" si="296"/>
        <v>180</v>
      </c>
      <c r="ER369" s="36">
        <f t="shared" si="284"/>
        <v>365</v>
      </c>
      <c r="ES369" s="36">
        <f t="shared" si="285"/>
        <v>365</v>
      </c>
      <c r="ET369" s="36">
        <f t="shared" si="286"/>
        <v>730</v>
      </c>
      <c r="EU369" s="36">
        <f t="shared" si="287"/>
        <v>365</v>
      </c>
      <c r="EV369" s="36" t="str">
        <f t="shared" si="288"/>
        <v/>
      </c>
      <c r="EW369" s="36" t="str">
        <f t="shared" si="260"/>
        <v/>
      </c>
      <c r="EX369" s="36" t="str">
        <f t="shared" si="261"/>
        <v/>
      </c>
      <c r="EY369" s="36">
        <f t="shared" si="299"/>
        <v>5.81</v>
      </c>
      <c r="EZ369" s="36">
        <f t="shared" si="299"/>
        <v>5.81</v>
      </c>
      <c r="FA369" s="36">
        <f t="shared" si="299"/>
        <v>11.78</v>
      </c>
      <c r="FB369" s="36">
        <f t="shared" si="298"/>
        <v>11.78</v>
      </c>
      <c r="FC369" s="36">
        <f t="shared" si="298"/>
        <v>23.55</v>
      </c>
      <c r="FD369" s="36">
        <f t="shared" si="298"/>
        <v>11.78</v>
      </c>
      <c r="FE369" s="36" t="str">
        <f t="shared" si="298"/>
        <v/>
      </c>
      <c r="FF369" s="36" t="str">
        <f t="shared" si="298"/>
        <v/>
      </c>
      <c r="FG369" s="36" t="str">
        <f t="shared" si="298"/>
        <v/>
      </c>
      <c r="FH369" s="37" t="str" cm="1">
        <f t="array" ref="FH369">_xlfn.IFS(EY369="", "No Data", EY369&lt;0, "Negative/Future", EY369=0, "Zero Days", EY369&lt;=3, "&lt; 3 Months", EY369&lt;=6, "3 to 6 Months", EY369&lt;=9, "6 to 9 Months", EY369&lt;=12, "9 to 12 Months", EY369&lt;=15, "12 to 15 Months", EY369&lt;=18, "15 to 18 Months", EY369&lt;=24, "18 to 24 Months", EY369&gt;24, "&gt; 24 Months")</f>
        <v>3 to 6 Months</v>
      </c>
      <c r="FI369" s="37" t="str" cm="1">
        <f t="array" ref="FI369">_xlfn.IFS(EZ369="", "No Data", EZ369&lt;0, "Negative/Future", EZ369=0, "Zero Days", EZ369&lt;=3, "&lt; 3 Months", EZ369&lt;=6, "3 to 6 Months", EZ369&lt;=9, "6 to 9 Months", EZ369&lt;=12, "9 to 12 Months", EZ369&lt;=15, "12 to 15 Months", EZ369&lt;=18, "15 to 18 Months", EZ369&lt;=24, "18 to 24 Months", EZ369&gt;24, "&gt; 24 Months")</f>
        <v>3 to 6 Months</v>
      </c>
      <c r="FJ369" s="37" t="str" cm="1">
        <f t="array" ref="FJ369">_xlfn.IFS(FA369="", "No Data", FA369&lt;0, "Negative/Future", FA369=0, "Zero Days", FA369&lt;=3, "&lt; 3 Months", FA369&lt;=6, "3 to 6 Months", FA369&lt;=9, "6 to 9 Months", FA369&lt;=12, "9 to 12 Months", FA369&lt;=15, "12 to 15 Months", FA369&lt;=18, "15 to 18 Months", FA369&lt;=24, "18 to 24 Months", FA369&gt;24, "&gt; 24 Months")</f>
        <v>9 to 12 Months</v>
      </c>
      <c r="FK369" s="37" t="str" cm="1">
        <f t="array" ref="FK369">_xlfn.IFS(FB369="", "No Data", FB369&lt;0, "Negative/Future", FB369=0, "Zero Days", FB369&lt;=3, "&lt; 3 Months", FB369&lt;=6, "3 to 6 Months", FB369&lt;=9, "6 to 9 Months", FB369&lt;=12, "9 to 12 Months", FB369&lt;=15, "12 to 15 Months", FB369&lt;=18, "15 to 18 Months", FB369&lt;=24, "18 to 24 Months", FB369&gt;24, "&gt; 24 Months")</f>
        <v>9 to 12 Months</v>
      </c>
      <c r="FL369" s="37" t="str" cm="1">
        <f t="array" ref="FL369">_xlfn.IFS(FC369="", "No Data", FC369&lt;0, "Negative/Future", FC369=0, "Zero Days", FC369&lt;=3, "&lt; 3 Months", FC369&lt;=6, "3 to 6 Months", FC369&lt;=9, "6 to 9 Months", FC369&lt;=12, "9 to 12 Months", FC369&lt;=15, "12 to 15 Months", FC369&lt;=18, "15 to 18 Months", FC369&lt;=24, "18 to 24 Months", FC369&gt;24, "&gt; 24 Months")</f>
        <v>18 to 24 Months</v>
      </c>
      <c r="FM369" s="37" t="str" cm="1">
        <f t="array" ref="FM369">_xlfn.IFS(FD369="", "No Data", FD369&lt;0, "Negative/Future", FD369=0, "Zero Days", FD369&lt;=3, "&lt; 3 Months", FD369&lt;=6, "3 to 6 Months", FD369&lt;=9, "6 to 9 Months", FD369&lt;=12, "9 to 12 Months", FD369&lt;=15, "12 to 15 Months", FD369&lt;=18, "15 to 18 Months", FD369&lt;=24, "18 to 24 Months", FD369&gt;24, "&gt; 24 Months")</f>
        <v>9 to 12 Months</v>
      </c>
      <c r="FN369" s="37" t="str" cm="1">
        <f t="array" ref="FN369">_xlfn.IFS(FE369="", "No Data", FE369&lt;0, "Negative/Future", FE369=0, "Zero Days", FE369&lt;=3, "&lt; 3 Months", FE369&lt;=6, "3 to 6 Months", FE369&lt;=9, "6 to 9 Months", FE369&lt;=12, "9 to 12 Months", FE369&lt;=15, "12 to 15 Months", FE369&lt;=18, "15 to 18 Months", FE369&lt;=24, "18 to 24 Months", FE369&gt;24, "&gt; 24 Months")</f>
        <v>No Data</v>
      </c>
      <c r="FO369" s="37" t="str" cm="1">
        <f t="array" ref="FO369">_xlfn.IFS(FG369="", "No Data", FG369&lt;0, "Negative/Future", FG369=0, "Zero Days", FG369&lt;=3, "&lt; 3 Months", FG369&lt;=6, "3 to 6 Months", FG369&lt;=9, "6 to 9 Months", FG369&lt;=12, "9 to 12 Months", FG369&lt;=15, "12 to 15 Months", FG369&lt;=18, "15 to 18 Months", FG369&lt;=24, "18 to 24 Months", FG369&gt;24, "&gt; 24 Months")</f>
        <v>No Data</v>
      </c>
      <c r="FP369" s="37" t="str" cm="1">
        <f t="array" ref="FP369">_xlfn.IFS(FF369="", "No Data", FF369&lt;0, "Negative/Future", FF369=0, "Zero Days", FF369&lt;=3, "&lt; 3 Months", FF369&lt;=6, "3 to 6 Months", FF369&lt;=9, "6 to 9 Months", FF369&lt;=12, "9 to 12 Months", FF369&lt;=15, "12 to 15 Months", FF369&lt;=18, "15 to 18 Months", FF369&lt;=24, "18 to 24 Months", FF369&gt;24, "&gt; 24 Months")</f>
        <v>No Data</v>
      </c>
      <c r="FQ369" s="29" t="s">
        <v>1110</v>
      </c>
      <c r="FR369" s="29">
        <v>8101005542</v>
      </c>
      <c r="FS369" s="38" t="str">
        <f>VLOOKUP(_xlfn.XLOOKUP(B369,[1]MDA_Assets!D:D,[1]MDA_Assets!I:I,"",0),[1]Validation!$B$1:$C$8,2,0)</f>
        <v>B</v>
      </c>
      <c r="FT369" s="38" t="s">
        <v>202</v>
      </c>
      <c r="FU369" s="31" t="str">
        <f>_xlfn.XLOOKUP(B369,[1]MDA_Assets!D:D,[1]MDA_Assets!X:X,"",0)</f>
        <v>Yes</v>
      </c>
      <c r="FV369" s="39">
        <v>6</v>
      </c>
      <c r="FW369" s="39">
        <v>0</v>
      </c>
      <c r="FX369" s="39">
        <v>0</v>
      </c>
      <c r="FY369" s="39">
        <v>3</v>
      </c>
      <c r="FZ369" s="40">
        <f t="shared" si="293"/>
        <v>45924</v>
      </c>
      <c r="GA369" s="40">
        <f t="shared" si="293"/>
        <v>45904</v>
      </c>
      <c r="GB369" s="40">
        <f t="shared" si="262"/>
        <v>46109</v>
      </c>
      <c r="GC369" s="40">
        <f t="shared" si="263"/>
        <v>46109</v>
      </c>
      <c r="GD369" s="40">
        <f t="shared" si="264"/>
        <v>46474</v>
      </c>
      <c r="GE369" s="40">
        <f t="shared" si="265"/>
        <v>45363</v>
      </c>
      <c r="GF369" s="40" t="str">
        <f t="shared" si="297"/>
        <v/>
      </c>
      <c r="GG369" s="40" t="str">
        <f t="shared" si="297"/>
        <v/>
      </c>
      <c r="GH369" s="40" t="str">
        <f t="shared" si="297"/>
        <v/>
      </c>
      <c r="GI369" s="39">
        <f t="shared" si="289"/>
        <v>3</v>
      </c>
      <c r="GJ369" s="39">
        <f t="shared" si="290"/>
        <v>0</v>
      </c>
      <c r="GK369" s="39">
        <f t="shared" si="291"/>
        <v>0</v>
      </c>
      <c r="GL369" s="39">
        <f t="shared" si="292"/>
        <v>3</v>
      </c>
    </row>
    <row r="370" spans="1:194" x14ac:dyDescent="0.25">
      <c r="A370" s="19">
        <v>405</v>
      </c>
      <c r="B370" s="43" t="s">
        <v>1695</v>
      </c>
      <c r="C370" s="43" t="s">
        <v>254</v>
      </c>
      <c r="D370" s="43" t="s">
        <v>241</v>
      </c>
      <c r="E370" s="43" t="s">
        <v>255</v>
      </c>
      <c r="F370" s="43" t="s">
        <v>3118</v>
      </c>
      <c r="G370" s="43" t="s">
        <v>190</v>
      </c>
      <c r="H370" s="43" t="s">
        <v>291</v>
      </c>
      <c r="I370" s="43" t="s">
        <v>192</v>
      </c>
      <c r="J370" s="44">
        <f t="shared" si="266"/>
        <v>45631.520833333336</v>
      </c>
      <c r="K370" s="44">
        <v>45267.520833333336</v>
      </c>
      <c r="L370" s="44">
        <v>44922</v>
      </c>
      <c r="M370" s="43" t="s">
        <v>1696</v>
      </c>
      <c r="N370" s="43" t="s">
        <v>1330</v>
      </c>
      <c r="O370" s="44">
        <v>46021.339953703704</v>
      </c>
      <c r="P370" s="43">
        <v>1704</v>
      </c>
      <c r="Q370" s="43"/>
      <c r="R370" s="43">
        <v>1704</v>
      </c>
      <c r="S370" s="43" t="s">
        <v>206</v>
      </c>
      <c r="T370" s="44">
        <v>45879.770833333336</v>
      </c>
      <c r="U370" s="44">
        <v>45879.770833333336</v>
      </c>
      <c r="V370" s="44">
        <v>45879.770833333336</v>
      </c>
      <c r="W370" s="44">
        <v>45879.770833333336</v>
      </c>
      <c r="X370" s="44">
        <v>45879.770833333336</v>
      </c>
      <c r="Y370" s="44">
        <v>45266.770833333336</v>
      </c>
      <c r="Z370" s="43" t="s">
        <v>199</v>
      </c>
      <c r="AA370" s="43"/>
      <c r="AB370" s="43"/>
      <c r="AC370" s="43"/>
      <c r="AD370" s="43"/>
      <c r="AE370" s="43">
        <v>4</v>
      </c>
      <c r="AF370" s="43" t="s">
        <v>1697</v>
      </c>
      <c r="AG370" s="43" t="s">
        <v>1697</v>
      </c>
      <c r="AH370" s="43" t="s">
        <v>1698</v>
      </c>
      <c r="AI370" s="43" t="s">
        <v>1698</v>
      </c>
      <c r="AJ370" s="43" t="s">
        <v>622</v>
      </c>
      <c r="AK370" s="43" t="s">
        <v>1698</v>
      </c>
      <c r="AL370" s="46">
        <v>46059</v>
      </c>
      <c r="AM370" s="46">
        <v>46059</v>
      </c>
      <c r="AN370" s="47">
        <v>46244</v>
      </c>
      <c r="AO370" s="47">
        <v>46244</v>
      </c>
      <c r="AP370" s="46">
        <v>45996</v>
      </c>
      <c r="AQ370" s="47">
        <v>46244</v>
      </c>
      <c r="AR370" s="48"/>
      <c r="AS370" s="48"/>
      <c r="AT370" s="48"/>
      <c r="AU370" s="43">
        <v>1</v>
      </c>
      <c r="AV370" s="43">
        <v>0</v>
      </c>
      <c r="AW370" s="43">
        <v>0</v>
      </c>
      <c r="AX370" s="51" t="s">
        <v>211</v>
      </c>
      <c r="AY370" s="51" t="s">
        <v>211</v>
      </c>
      <c r="AZ370" s="51" t="s">
        <v>198</v>
      </c>
      <c r="BA370" s="20">
        <f t="shared" ca="1" si="257"/>
        <v>1</v>
      </c>
      <c r="BB370" s="20">
        <f t="shared" ca="1" si="257"/>
        <v>1</v>
      </c>
      <c r="BC370" s="20">
        <f t="shared" ca="1" si="257"/>
        <v>0</v>
      </c>
      <c r="BD370" s="20">
        <f t="shared" ca="1" si="257"/>
        <v>0</v>
      </c>
      <c r="BE370" s="20">
        <f t="shared" ca="1" si="257"/>
        <v>1</v>
      </c>
      <c r="BF370" s="20">
        <f t="shared" ca="1" si="257"/>
        <v>0</v>
      </c>
      <c r="BG370" s="21" t="str">
        <f t="shared" ca="1" si="257"/>
        <v/>
      </c>
      <c r="BH370" s="21" t="str">
        <f t="shared" ca="1" si="257"/>
        <v/>
      </c>
      <c r="BI370" s="21" t="str">
        <f t="shared" ca="1" si="257"/>
        <v/>
      </c>
      <c r="BJ370" s="22">
        <f t="shared" ca="1" si="267"/>
        <v>3</v>
      </c>
      <c r="BK370" s="21">
        <f t="shared" si="268"/>
        <v>4</v>
      </c>
      <c r="BL370" s="22">
        <f t="shared" ca="1" si="269"/>
        <v>2323</v>
      </c>
      <c r="BM370" s="22">
        <f t="shared" ca="1" si="270"/>
        <v>0</v>
      </c>
      <c r="BN370" s="23">
        <f t="shared" ca="1" si="271"/>
        <v>2323</v>
      </c>
      <c r="BO370" s="24">
        <f t="shared" ca="1" si="272"/>
        <v>619</v>
      </c>
      <c r="BP370" s="51" t="str">
        <f>_xlfn.XLOOKUP(E370,[1]Validation!E:E,[1]Validation!F:F,"")</f>
        <v>EN5</v>
      </c>
      <c r="BQ370" s="51" t="str">
        <f>_xlfn.XLOOKUP(BP370,[1]Validation!F:F,[1]Validation!G:G,"")</f>
        <v>EN4 to EN7</v>
      </c>
      <c r="BR370" s="52" t="str">
        <f>VLOOKUP(G370,[1]Validation!$B$1:$C$9,2,0)</f>
        <v>B</v>
      </c>
      <c r="BS370" s="51">
        <f t="shared" ca="1" si="273"/>
        <v>30</v>
      </c>
      <c r="BT370" s="53">
        <f>_xlfn.XLOOKUP(B370,'[2]1. All Calls'!$R:$R,'[2]1. All Calls'!$A:$A,"",0)</f>
        <v>46021.568518518499</v>
      </c>
      <c r="BU370" s="51" t="str">
        <f>_xlfn.XLOOKUP(B370,'[2]1. All Calls'!$R:$R,'[2]1. All Calls'!$F:$F,"",0)</f>
        <v>CC-01922651</v>
      </c>
      <c r="BV370" s="51" t="str">
        <f>_xlfn.XLOOKUP(B370,'[2]1. All Calls'!$R:$R,'[2]1. All Calls'!$J:$J,"",0)</f>
        <v>Sales Call</v>
      </c>
      <c r="BW370" s="53">
        <f>_xlfn.XLOOKUP(B370,'[2]Sch Calls'!$R:$R,'[2]Sch Calls'!$A:$A,"",0)</f>
        <v>45880.461111111108</v>
      </c>
      <c r="BX370" s="51">
        <f>_xlfn.XLOOKUP(B370,'[2]Sch Calls'!$R:$R,'[2]Sch Calls'!$B:$B,"",0)</f>
        <v>1140</v>
      </c>
      <c r="BY370" s="51" t="str">
        <f t="shared" si="294"/>
        <v>07-Feb-26</v>
      </c>
      <c r="BZ370" s="51" t="str">
        <f t="shared" si="294"/>
        <v>07-Feb-26</v>
      </c>
      <c r="CA370" s="51" t="str">
        <f t="shared" si="274"/>
        <v>13-May-26</v>
      </c>
      <c r="CB370" s="51" t="str">
        <f t="shared" si="275"/>
        <v>08-Feb-27</v>
      </c>
      <c r="CC370" s="51" t="str">
        <f t="shared" si="276"/>
        <v>06-Dec-25</v>
      </c>
      <c r="CD370" s="51" t="str">
        <f t="shared" si="277"/>
        <v>11-Aug-26</v>
      </c>
      <c r="CE370" s="51">
        <f t="shared" ca="1" si="295"/>
        <v>296</v>
      </c>
      <c r="CF370" s="51">
        <f t="shared" ca="1" si="295"/>
        <v>296</v>
      </c>
      <c r="CG370" s="51">
        <f t="shared" ca="1" si="278"/>
        <v>296</v>
      </c>
      <c r="CH370" s="51">
        <f t="shared" ca="1" si="279"/>
        <v>296</v>
      </c>
      <c r="CI370" s="51">
        <f t="shared" ca="1" si="280"/>
        <v>909</v>
      </c>
      <c r="CJ370" s="51">
        <f t="shared" ca="1" si="281"/>
        <v>296</v>
      </c>
      <c r="CK370" s="51">
        <f t="shared" ca="1" si="302"/>
        <v>1184</v>
      </c>
      <c r="CL370" s="51">
        <f t="shared" ca="1" si="302"/>
        <v>1184</v>
      </c>
      <c r="CM370" s="51">
        <f t="shared" ca="1" si="302"/>
        <v>1184</v>
      </c>
      <c r="CN370" s="51">
        <f t="shared" ca="1" si="302"/>
        <v>1184</v>
      </c>
      <c r="CO370" s="51">
        <f t="shared" ca="1" si="302"/>
        <v>3636</v>
      </c>
      <c r="CP370" s="51">
        <f t="shared" ca="1" si="302"/>
        <v>1184</v>
      </c>
      <c r="CQ370" s="51">
        <f t="shared" ca="1" si="303"/>
        <v>252</v>
      </c>
      <c r="CR370" s="51">
        <f t="shared" ca="1" si="303"/>
        <v>252</v>
      </c>
      <c r="CS370" s="51">
        <f t="shared" ca="1" si="303"/>
        <v>2252</v>
      </c>
      <c r="CT370" s="51">
        <f t="shared" ca="1" si="303"/>
        <v>2252</v>
      </c>
      <c r="CU370" s="51">
        <f t="shared" ca="1" si="303"/>
        <v>2460</v>
      </c>
      <c r="CV370" s="54">
        <f t="shared" ca="1" si="303"/>
        <v>2252</v>
      </c>
      <c r="CW370" s="25" t="s">
        <v>195</v>
      </c>
      <c r="CX370" s="55">
        <v>0</v>
      </c>
      <c r="CY370" s="55"/>
      <c r="CZ370" s="26" t="s">
        <v>227</v>
      </c>
      <c r="DA370" s="26" t="s">
        <v>227</v>
      </c>
      <c r="DB370" s="26" t="s">
        <v>227</v>
      </c>
      <c r="DC370" s="26" t="s">
        <v>227</v>
      </c>
      <c r="DD370" s="26" t="s">
        <v>227</v>
      </c>
      <c r="DE370" s="26" t="s">
        <v>227</v>
      </c>
      <c r="DF370" s="26" t="s">
        <v>227</v>
      </c>
      <c r="DG370" s="26" t="s">
        <v>227</v>
      </c>
      <c r="DH370" s="26" t="s">
        <v>227</v>
      </c>
      <c r="DI370" s="26" t="s">
        <v>227</v>
      </c>
      <c r="DJ370" s="26" t="s">
        <v>227</v>
      </c>
      <c r="DK370" s="26" t="s">
        <v>227</v>
      </c>
      <c r="DL370" s="27">
        <f t="shared" si="282"/>
        <v>46096.568518518499</v>
      </c>
      <c r="DM370" s="28">
        <f t="shared" ca="1" si="283"/>
        <v>1</v>
      </c>
      <c r="DN370" s="56">
        <f>_xlfn.XLOOKUP(B370,'[2]1. All Calls'!$R:$R,'[2]1. All Calls'!$A:$A,"",0)</f>
        <v>46021.568518518499</v>
      </c>
      <c r="DO370" s="57" t="str">
        <f ca="1">VLOOKUP(DM370,[1]Validation!$B$20:$C$25,2,0)</f>
        <v>Above 3 months</v>
      </c>
      <c r="DP370" s="58" t="str">
        <f>_xlfn.XLOOKUP(B370,'[1]Active AMCs- Dealer'!E:E,'[1]Active AMCs- Dealer'!L:L,"Not in AMC",0)</f>
        <v>Not in AMC</v>
      </c>
      <c r="DQ370" s="50" t="s">
        <v>238</v>
      </c>
      <c r="DR370" s="29" t="str">
        <f>_xlfn.XLOOKUP(B370,'[2]1. All Calls'!$R:$R,'[2]1. All Calls'!$F:$F,"",0)</f>
        <v>CC-01922651</v>
      </c>
      <c r="DS370" s="29" t="str">
        <f>_xlfn.XLOOKUP(B370,'[2]1. All Calls'!$R:$R,'[2]1. All Calls'!$AB:$AB,"",0)</f>
        <v>Sales call carried our for HMR update</v>
      </c>
      <c r="DT370" s="30">
        <f>_xlfn.XLOOKUP(DR370,'[2]1. All Calls'!$F:$F,'[2]1. All Calls'!$A:$A,"",0)</f>
        <v>46021.568518518499</v>
      </c>
      <c r="DU370" s="31">
        <f>_xlfn.XLOOKUP(DR370,'[2]1. All Calls'!$F:$F,'[2]1. All Calls'!$B:$B,"",0)</f>
        <v>1704</v>
      </c>
      <c r="DV370" s="31">
        <f>_xlfn.XLOOKUP(B370,[1]MDA_Assets!D:D,[1]MDA_Assets!N:N,"",0)</f>
        <v>0</v>
      </c>
      <c r="DW370" s="31">
        <f>_xlfn.XLOOKUP(B370,[1]MDA_Assets!D:D,[1]MDA_Assets!O:O,"",0)</f>
        <v>1704</v>
      </c>
      <c r="DX370" s="32" t="str">
        <f>_xlfn.XLOOKUP(B370,[1]MDA_Assets!D:D,[1]MDA_Assets!Q:Q,"",0)</f>
        <v>XD</v>
      </c>
      <c r="DY370" s="33">
        <f>_xlfn.XLOOKUP(B370,[1]MDA_Assets!D:D,[1]MDA_Assets!R:R,"",0)</f>
        <v>45880</v>
      </c>
      <c r="DZ370" s="33">
        <f>_xlfn.XLOOKUP(B370,[1]MDA_Assets!D:D,[1]MDA_Assets!S:S,"",0)</f>
        <v>45880</v>
      </c>
      <c r="EA370" s="33">
        <f>_xlfn.XLOOKUP(B370,[1]MDA_Assets!D:D,[1]MDA_Assets!T:T,"",0)</f>
        <v>45880</v>
      </c>
      <c r="EB370" s="33">
        <f>_xlfn.XLOOKUP(B370,[1]MDA_Assets!D:D,[1]MDA_Assets!U:U,"",0)</f>
        <v>45880</v>
      </c>
      <c r="EC370" s="33">
        <f>_xlfn.XLOOKUP(B370,[1]MDA_Assets!D:D,[1]MDA_Assets!V:V,"",0)</f>
        <v>45880</v>
      </c>
      <c r="ED370" s="33">
        <f>_xlfn.XLOOKUP(B370,[1]MDA_Assets!D:D,[1]MDA_Assets!W:W,"",0)</f>
        <v>45267</v>
      </c>
      <c r="EE370" s="32" t="str">
        <f>_xlfn.XLOOKUP(B370,[1]MDA_Assets!D:D,[1]MDA_Assets!X:X,"",0)</f>
        <v>Yes</v>
      </c>
      <c r="EF370" s="33">
        <f>_xlfn.XLOOKUP(B370,[1]MDA_Assets!D:D,[1]MDA_Assets!Y:Y,"",0)</f>
        <v>0</v>
      </c>
      <c r="EG370" s="33">
        <f>_xlfn.XLOOKUP(B370,[1]MDA_Assets!D:D,[1]MDA_Assets!Z:Z,"",0)</f>
        <v>0</v>
      </c>
      <c r="EH370" s="33">
        <f>_xlfn.XLOOKUP(B370,[1]MDA_Assets!D:D,[1]MDA_Assets!AA:AA,"",0)</f>
        <v>0</v>
      </c>
      <c r="EI370" s="34">
        <f>_xlfn.XLOOKUP(B370,[1]MDA_Assets!D:D,[1]MDA_Assets!P:P,"",0)</f>
        <v>4</v>
      </c>
      <c r="EJ370" s="35" t="str">
        <f>_xlfn.XLOOKUP(B370,[1]MDA_Assets!D:D,[1]MDA_Assets!AB:AB,"",0)</f>
        <v>1436</v>
      </c>
      <c r="EK370" s="35" t="str">
        <f>_xlfn.XLOOKUP(B370,[1]MDA_Assets!D:D,[1]MDA_Assets!AC:AC,"",0)</f>
        <v>1436</v>
      </c>
      <c r="EL370" s="35" t="str">
        <f>_xlfn.XLOOKUP(B370,[1]MDA_Assets!D:D,[1]MDA_Assets!AD:AD,"",0)</f>
        <v>3436</v>
      </c>
      <c r="EM370" s="35" t="str">
        <f>_xlfn.XLOOKUP(B370,[1]MDA_Assets!D:D,[1]MDA_Assets!AE:AE,"",0)</f>
        <v>3436</v>
      </c>
      <c r="EN370" s="35" t="str">
        <f>_xlfn.XLOOKUP(B370,[1]MDA_Assets!D:D,[1]MDA_Assets!AF:AF,"",0)</f>
        <v>6096</v>
      </c>
      <c r="EO370" s="35" t="str">
        <f>_xlfn.XLOOKUP(B370,[1]MDA_Assets!D:D,[1]MDA_Assets!AG:AG,"",0)</f>
        <v>3436</v>
      </c>
      <c r="EP370" s="36">
        <f t="shared" si="296"/>
        <v>180</v>
      </c>
      <c r="EQ370" s="36">
        <f t="shared" si="296"/>
        <v>180</v>
      </c>
      <c r="ER370" s="36">
        <f t="shared" si="284"/>
        <v>365</v>
      </c>
      <c r="ES370" s="36">
        <f t="shared" si="285"/>
        <v>365</v>
      </c>
      <c r="ET370" s="36">
        <f t="shared" si="286"/>
        <v>730</v>
      </c>
      <c r="EU370" s="36">
        <f t="shared" si="287"/>
        <v>365</v>
      </c>
      <c r="EV370" s="36" t="str">
        <f t="shared" si="288"/>
        <v/>
      </c>
      <c r="EW370" s="36" t="str">
        <f t="shared" si="260"/>
        <v/>
      </c>
      <c r="EX370" s="36" t="str">
        <f t="shared" si="261"/>
        <v/>
      </c>
      <c r="EY370" s="36">
        <f t="shared" si="299"/>
        <v>5.81</v>
      </c>
      <c r="EZ370" s="36">
        <f t="shared" si="299"/>
        <v>5.81</v>
      </c>
      <c r="FA370" s="36">
        <f t="shared" si="299"/>
        <v>11.78</v>
      </c>
      <c r="FB370" s="36">
        <f t="shared" si="298"/>
        <v>11.78</v>
      </c>
      <c r="FC370" s="36">
        <f t="shared" si="298"/>
        <v>23.55</v>
      </c>
      <c r="FD370" s="36">
        <f t="shared" si="298"/>
        <v>11.78</v>
      </c>
      <c r="FE370" s="36" t="str">
        <f t="shared" si="298"/>
        <v/>
      </c>
      <c r="FF370" s="36" t="str">
        <f t="shared" si="298"/>
        <v/>
      </c>
      <c r="FG370" s="36" t="str">
        <f t="shared" si="298"/>
        <v/>
      </c>
      <c r="FH370" s="37" t="str" cm="1">
        <f t="array" ref="FH370">_xlfn.IFS(EY370="", "No Data", EY370&lt;0, "Negative/Future", EY370=0, "Zero Days", EY370&lt;=3, "&lt; 3 Months", EY370&lt;=6, "3 to 6 Months", EY370&lt;=9, "6 to 9 Months", EY370&lt;=12, "9 to 12 Months", EY370&lt;=15, "12 to 15 Months", EY370&lt;=18, "15 to 18 Months", EY370&lt;=24, "18 to 24 Months", EY370&gt;24, "&gt; 24 Months")</f>
        <v>3 to 6 Months</v>
      </c>
      <c r="FI370" s="37" t="str" cm="1">
        <f t="array" ref="FI370">_xlfn.IFS(EZ370="", "No Data", EZ370&lt;0, "Negative/Future", EZ370=0, "Zero Days", EZ370&lt;=3, "&lt; 3 Months", EZ370&lt;=6, "3 to 6 Months", EZ370&lt;=9, "6 to 9 Months", EZ370&lt;=12, "9 to 12 Months", EZ370&lt;=15, "12 to 15 Months", EZ370&lt;=18, "15 to 18 Months", EZ370&lt;=24, "18 to 24 Months", EZ370&gt;24, "&gt; 24 Months")</f>
        <v>3 to 6 Months</v>
      </c>
      <c r="FJ370" s="37" t="str" cm="1">
        <f t="array" ref="FJ370">_xlfn.IFS(FA370="", "No Data", FA370&lt;0, "Negative/Future", FA370=0, "Zero Days", FA370&lt;=3, "&lt; 3 Months", FA370&lt;=6, "3 to 6 Months", FA370&lt;=9, "6 to 9 Months", FA370&lt;=12, "9 to 12 Months", FA370&lt;=15, "12 to 15 Months", FA370&lt;=18, "15 to 18 Months", FA370&lt;=24, "18 to 24 Months", FA370&gt;24, "&gt; 24 Months")</f>
        <v>9 to 12 Months</v>
      </c>
      <c r="FK370" s="37" t="str" cm="1">
        <f t="array" ref="FK370">_xlfn.IFS(FB370="", "No Data", FB370&lt;0, "Negative/Future", FB370=0, "Zero Days", FB370&lt;=3, "&lt; 3 Months", FB370&lt;=6, "3 to 6 Months", FB370&lt;=9, "6 to 9 Months", FB370&lt;=12, "9 to 12 Months", FB370&lt;=15, "12 to 15 Months", FB370&lt;=18, "15 to 18 Months", FB370&lt;=24, "18 to 24 Months", FB370&gt;24, "&gt; 24 Months")</f>
        <v>9 to 12 Months</v>
      </c>
      <c r="FL370" s="37" t="str" cm="1">
        <f t="array" ref="FL370">_xlfn.IFS(FC370="", "No Data", FC370&lt;0, "Negative/Future", FC370=0, "Zero Days", FC370&lt;=3, "&lt; 3 Months", FC370&lt;=6, "3 to 6 Months", FC370&lt;=9, "6 to 9 Months", FC370&lt;=12, "9 to 12 Months", FC370&lt;=15, "12 to 15 Months", FC370&lt;=18, "15 to 18 Months", FC370&lt;=24, "18 to 24 Months", FC370&gt;24, "&gt; 24 Months")</f>
        <v>18 to 24 Months</v>
      </c>
      <c r="FM370" s="37" t="str" cm="1">
        <f t="array" ref="FM370">_xlfn.IFS(FD370="", "No Data", FD370&lt;0, "Negative/Future", FD370=0, "Zero Days", FD370&lt;=3, "&lt; 3 Months", FD370&lt;=6, "3 to 6 Months", FD370&lt;=9, "6 to 9 Months", FD370&lt;=12, "9 to 12 Months", FD370&lt;=15, "12 to 15 Months", FD370&lt;=18, "15 to 18 Months", FD370&lt;=24, "18 to 24 Months", FD370&gt;24, "&gt; 24 Months")</f>
        <v>9 to 12 Months</v>
      </c>
      <c r="FN370" s="37" t="str" cm="1">
        <f t="array" ref="FN370">_xlfn.IFS(FE370="", "No Data", FE370&lt;0, "Negative/Future", FE370=0, "Zero Days", FE370&lt;=3, "&lt; 3 Months", FE370&lt;=6, "3 to 6 Months", FE370&lt;=9, "6 to 9 Months", FE370&lt;=12, "9 to 12 Months", FE370&lt;=15, "12 to 15 Months", FE370&lt;=18, "15 to 18 Months", FE370&lt;=24, "18 to 24 Months", FE370&gt;24, "&gt; 24 Months")</f>
        <v>No Data</v>
      </c>
      <c r="FO370" s="37" t="str" cm="1">
        <f t="array" ref="FO370">_xlfn.IFS(FG370="", "No Data", FG370&lt;0, "Negative/Future", FG370=0, "Zero Days", FG370&lt;=3, "&lt; 3 Months", FG370&lt;=6, "3 to 6 Months", FG370&lt;=9, "6 to 9 Months", FG370&lt;=12, "9 to 12 Months", FG370&lt;=15, "12 to 15 Months", FG370&lt;=18, "15 to 18 Months", FG370&lt;=24, "18 to 24 Months", FG370&gt;24, "&gt; 24 Months")</f>
        <v>No Data</v>
      </c>
      <c r="FP370" s="37" t="str" cm="1">
        <f t="array" ref="FP370">_xlfn.IFS(FF370="", "No Data", FF370&lt;0, "Negative/Future", FF370=0, "Zero Days", FF370&lt;=3, "&lt; 3 Months", FF370&lt;=6, "3 to 6 Months", FF370&lt;=9, "6 to 9 Months", FF370&lt;=12, "9 to 12 Months", FF370&lt;=15, "12 to 15 Months", FF370&lt;=18, "15 to 18 Months", FF370&lt;=24, "18 to 24 Months", FF370&gt;24, "&gt; 24 Months")</f>
        <v>No Data</v>
      </c>
      <c r="FQ370" s="29" t="s">
        <v>1699</v>
      </c>
      <c r="FR370" s="29">
        <v>9252288599</v>
      </c>
      <c r="FS370" s="38" t="str">
        <f>VLOOKUP(_xlfn.XLOOKUP(B370,[1]MDA_Assets!D:D,[1]MDA_Assets!I:I,"",0),[1]Validation!$B$1:$C$8,2,0)</f>
        <v>B</v>
      </c>
      <c r="FT370" s="38" t="s">
        <v>202</v>
      </c>
      <c r="FU370" s="31" t="str">
        <f>_xlfn.XLOOKUP(B370,[1]MDA_Assets!D:D,[1]MDA_Assets!X:X,"",0)</f>
        <v>Yes</v>
      </c>
      <c r="FV370" s="39">
        <v>3</v>
      </c>
      <c r="FW370" s="39">
        <v>0</v>
      </c>
      <c r="FX370" s="39">
        <v>0</v>
      </c>
      <c r="FY370" s="39">
        <v>6</v>
      </c>
      <c r="FZ370" s="40">
        <f t="shared" si="293"/>
        <v>46060</v>
      </c>
      <c r="GA370" s="40">
        <f t="shared" si="293"/>
        <v>46060</v>
      </c>
      <c r="GB370" s="40">
        <f t="shared" si="262"/>
        <v>46245</v>
      </c>
      <c r="GC370" s="40">
        <f t="shared" si="263"/>
        <v>46245</v>
      </c>
      <c r="GD370" s="40">
        <f t="shared" si="264"/>
        <v>46610</v>
      </c>
      <c r="GE370" s="40">
        <f t="shared" si="265"/>
        <v>45632</v>
      </c>
      <c r="GF370" s="40" t="str">
        <f t="shared" si="297"/>
        <v/>
      </c>
      <c r="GG370" s="40" t="str">
        <f t="shared" si="297"/>
        <v/>
      </c>
      <c r="GH370" s="40" t="str">
        <f t="shared" si="297"/>
        <v/>
      </c>
      <c r="GI370" s="39">
        <f t="shared" si="289"/>
        <v>1</v>
      </c>
      <c r="GJ370" s="39">
        <f t="shared" si="290"/>
        <v>0</v>
      </c>
      <c r="GK370" s="39">
        <f t="shared" si="291"/>
        <v>2</v>
      </c>
      <c r="GL370" s="39">
        <f t="shared" si="292"/>
        <v>3</v>
      </c>
    </row>
    <row r="371" spans="1:194" x14ac:dyDescent="0.25">
      <c r="A371" s="19">
        <v>406</v>
      </c>
      <c r="B371" s="43" t="s">
        <v>1700</v>
      </c>
      <c r="C371" s="43" t="s">
        <v>254</v>
      </c>
      <c r="D371" s="43" t="s">
        <v>241</v>
      </c>
      <c r="E371" s="43" t="s">
        <v>346</v>
      </c>
      <c r="F371" s="43" t="s">
        <v>1701</v>
      </c>
      <c r="G371" s="43" t="s">
        <v>190</v>
      </c>
      <c r="H371" s="43" t="s">
        <v>291</v>
      </c>
      <c r="I371" s="43" t="s">
        <v>192</v>
      </c>
      <c r="J371" s="44">
        <f t="shared" si="266"/>
        <v>45925.354166666664</v>
      </c>
      <c r="K371" s="44">
        <v>45561.354166666664</v>
      </c>
      <c r="L371" s="44">
        <v>45274</v>
      </c>
      <c r="M371" s="43" t="s">
        <v>2528</v>
      </c>
      <c r="N371" s="43" t="s">
        <v>193</v>
      </c>
      <c r="O371" s="44">
        <v>46050.642766203702</v>
      </c>
      <c r="P371" s="43">
        <v>2296</v>
      </c>
      <c r="Q371" s="43">
        <v>574</v>
      </c>
      <c r="R371" s="43">
        <v>1722</v>
      </c>
      <c r="S371" s="43" t="s">
        <v>206</v>
      </c>
      <c r="T371" s="44">
        <v>45765.770833333336</v>
      </c>
      <c r="U371" s="44">
        <v>45765.770833333336</v>
      </c>
      <c r="V371" s="44">
        <v>45765.770833333336</v>
      </c>
      <c r="W371" s="44">
        <v>45560.770833333336</v>
      </c>
      <c r="X371" s="44">
        <v>45560.770833333336</v>
      </c>
      <c r="Y371" s="44">
        <v>45560.770833333336</v>
      </c>
      <c r="Z371" s="43" t="s">
        <v>199</v>
      </c>
      <c r="AA371" s="43"/>
      <c r="AB371" s="43"/>
      <c r="AC371" s="43"/>
      <c r="AD371" s="43"/>
      <c r="AE371" s="43">
        <v>3</v>
      </c>
      <c r="AF371" s="43" t="s">
        <v>985</v>
      </c>
      <c r="AG371" s="43" t="s">
        <v>985</v>
      </c>
      <c r="AH371" s="43" t="s">
        <v>2529</v>
      </c>
      <c r="AI371" s="43" t="s">
        <v>2530</v>
      </c>
      <c r="AJ371" s="43" t="s">
        <v>2531</v>
      </c>
      <c r="AK371" s="43" t="s">
        <v>2530</v>
      </c>
      <c r="AL371" s="46">
        <v>45945</v>
      </c>
      <c r="AM371" s="46">
        <v>45945</v>
      </c>
      <c r="AN371" s="46">
        <v>46130</v>
      </c>
      <c r="AO371" s="46">
        <v>45925</v>
      </c>
      <c r="AP371" s="47">
        <v>46290</v>
      </c>
      <c r="AQ371" s="46">
        <v>45925</v>
      </c>
      <c r="AR371" s="48"/>
      <c r="AS371" s="48"/>
      <c r="AT371" s="48"/>
      <c r="AU371" s="43">
        <v>1</v>
      </c>
      <c r="AV371" s="43">
        <v>0</v>
      </c>
      <c r="AW371" s="43">
        <v>0</v>
      </c>
      <c r="AX371" s="51" t="s">
        <v>409</v>
      </c>
      <c r="AY371" s="51" t="s">
        <v>409</v>
      </c>
      <c r="AZ371" s="51" t="s">
        <v>198</v>
      </c>
      <c r="BA371" s="20">
        <f t="shared" ca="1" si="257"/>
        <v>1</v>
      </c>
      <c r="BB371" s="20">
        <f t="shared" ca="1" si="257"/>
        <v>1</v>
      </c>
      <c r="BC371" s="20">
        <f t="shared" ca="1" si="257"/>
        <v>1</v>
      </c>
      <c r="BD371" s="20">
        <f t="shared" ca="1" si="257"/>
        <v>1</v>
      </c>
      <c r="BE371" s="20">
        <f t="shared" ca="1" si="257"/>
        <v>0</v>
      </c>
      <c r="BF371" s="20">
        <f t="shared" ca="1" si="257"/>
        <v>1</v>
      </c>
      <c r="BG371" s="21" t="str">
        <f t="shared" ca="1" si="257"/>
        <v/>
      </c>
      <c r="BH371" s="21" t="str">
        <f t="shared" ca="1" si="257"/>
        <v/>
      </c>
      <c r="BI371" s="21" t="str">
        <f t="shared" ca="1" si="257"/>
        <v/>
      </c>
      <c r="BJ371" s="22">
        <f t="shared" ca="1" si="267"/>
        <v>5</v>
      </c>
      <c r="BK371" s="21">
        <f t="shared" si="268"/>
        <v>3</v>
      </c>
      <c r="BL371" s="22">
        <f t="shared" ca="1" si="269"/>
        <v>2672</v>
      </c>
      <c r="BM371" s="22">
        <f t="shared" ca="1" si="270"/>
        <v>668</v>
      </c>
      <c r="BN371" s="23">
        <f t="shared" ca="1" si="271"/>
        <v>2004</v>
      </c>
      <c r="BO371" s="24">
        <f t="shared" ca="1" si="272"/>
        <v>376</v>
      </c>
      <c r="BP371" s="51" t="str">
        <f>_xlfn.XLOOKUP(E371,[1]Validation!E:E,[1]Validation!F:F,"")</f>
        <v>EN11</v>
      </c>
      <c r="BQ371" s="51" t="str">
        <f>_xlfn.XLOOKUP(BP371,[1]Validation!F:F,[1]Validation!G:G,"")</f>
        <v>EN11 to EN22</v>
      </c>
      <c r="BR371" s="52" t="str">
        <f>VLOOKUP(G371,[1]Validation!$B$1:$C$9,2,0)</f>
        <v>B</v>
      </c>
      <c r="BS371" s="51">
        <f t="shared" ca="1" si="273"/>
        <v>20</v>
      </c>
      <c r="BT371" s="53">
        <f>_xlfn.XLOOKUP(B371,'[2]1. All Calls'!$R:$R,'[2]1. All Calls'!$A:$A,"",0)</f>
        <v>46050.871307870402</v>
      </c>
      <c r="BU371" s="51" t="str">
        <f>_xlfn.XLOOKUP(B371,'[2]1. All Calls'!$R:$R,'[2]1. All Calls'!$F:$F,"",0)</f>
        <v>CC-01956400</v>
      </c>
      <c r="BV371" s="51" t="str">
        <f>_xlfn.XLOOKUP(B371,'[2]1. All Calls'!$R:$R,'[2]1. All Calls'!$J:$J,"",0)</f>
        <v>Sales Call</v>
      </c>
      <c r="BW371" s="53">
        <f>_xlfn.XLOOKUP(B371,'[2]Sch Calls'!$R:$R,'[2]Sch Calls'!$A:$A,"",0)</f>
        <v>45766.487812500003</v>
      </c>
      <c r="BX371" s="51">
        <f>_xlfn.XLOOKUP(B371,'[2]Sch Calls'!$R:$R,'[2]Sch Calls'!$B:$B,"",0)</f>
        <v>1535</v>
      </c>
      <c r="BY371" s="51" t="str">
        <f t="shared" si="294"/>
        <v>16-Oct-25</v>
      </c>
      <c r="BZ371" s="51" t="str">
        <f t="shared" si="294"/>
        <v>16-Oct-25</v>
      </c>
      <c r="CA371" s="51" t="str">
        <f t="shared" si="274"/>
        <v>19-Jan-26</v>
      </c>
      <c r="CB371" s="51" t="str">
        <f t="shared" si="275"/>
        <v>26-Mar-26</v>
      </c>
      <c r="CC371" s="51" t="str">
        <f t="shared" si="276"/>
        <v>26-Sep-26</v>
      </c>
      <c r="CD371" s="51" t="str">
        <f t="shared" si="277"/>
        <v>26-Sep-25</v>
      </c>
      <c r="CE371" s="51">
        <f t="shared" ca="1" si="295"/>
        <v>410</v>
      </c>
      <c r="CF371" s="51">
        <f t="shared" ca="1" si="295"/>
        <v>410</v>
      </c>
      <c r="CG371" s="51">
        <f t="shared" ca="1" si="278"/>
        <v>410</v>
      </c>
      <c r="CH371" s="51">
        <f t="shared" ca="1" si="279"/>
        <v>615</v>
      </c>
      <c r="CI371" s="51">
        <f t="shared" ca="1" si="280"/>
        <v>615</v>
      </c>
      <c r="CJ371" s="51">
        <f t="shared" ca="1" si="281"/>
        <v>615</v>
      </c>
      <c r="CK371" s="51">
        <f t="shared" ca="1" si="302"/>
        <v>1230</v>
      </c>
      <c r="CL371" s="51">
        <f t="shared" ca="1" si="302"/>
        <v>1230</v>
      </c>
      <c r="CM371" s="51">
        <f t="shared" ca="1" si="302"/>
        <v>1230</v>
      </c>
      <c r="CN371" s="51">
        <f t="shared" ca="1" si="302"/>
        <v>1845</v>
      </c>
      <c r="CO371" s="51">
        <f t="shared" ca="1" si="302"/>
        <v>1845</v>
      </c>
      <c r="CP371" s="51">
        <f t="shared" ca="1" si="302"/>
        <v>1845</v>
      </c>
      <c r="CQ371" s="51">
        <f t="shared" ca="1" si="303"/>
        <v>9</v>
      </c>
      <c r="CR371" s="51">
        <f t="shared" ca="1" si="303"/>
        <v>9</v>
      </c>
      <c r="CS371" s="51">
        <f t="shared" ca="1" si="303"/>
        <v>2009</v>
      </c>
      <c r="CT371" s="51">
        <f t="shared" ca="1" si="303"/>
        <v>-141</v>
      </c>
      <c r="CU371" s="51">
        <f t="shared" ca="1" si="303"/>
        <v>3859</v>
      </c>
      <c r="CV371" s="54">
        <f t="shared" ca="1" si="303"/>
        <v>-141</v>
      </c>
      <c r="CW371" s="25" t="s">
        <v>195</v>
      </c>
      <c r="CX371" s="55">
        <v>0.25</v>
      </c>
      <c r="CY371" s="55"/>
      <c r="CZ371" s="26" t="s">
        <v>227</v>
      </c>
      <c r="DA371" s="26" t="s">
        <v>227</v>
      </c>
      <c r="DB371" s="26" t="s">
        <v>227</v>
      </c>
      <c r="DC371" s="26" t="s">
        <v>227</v>
      </c>
      <c r="DD371" s="26" t="s">
        <v>227</v>
      </c>
      <c r="DE371" s="26" t="s">
        <v>227</v>
      </c>
      <c r="DF371" s="26" t="s">
        <v>227</v>
      </c>
      <c r="DG371" s="26" t="s">
        <v>227</v>
      </c>
      <c r="DH371" s="26" t="s">
        <v>227</v>
      </c>
      <c r="DI371" s="26" t="s">
        <v>227</v>
      </c>
      <c r="DJ371" s="26" t="s">
        <v>227</v>
      </c>
      <c r="DK371" s="26" t="s">
        <v>227</v>
      </c>
      <c r="DL371" s="27">
        <f t="shared" si="282"/>
        <v>46125.871307870402</v>
      </c>
      <c r="DM371" s="28">
        <f t="shared" ca="1" si="283"/>
        <v>1</v>
      </c>
      <c r="DN371" s="56">
        <f>_xlfn.XLOOKUP(B371,'[2]1. All Calls'!$R:$R,'[2]1. All Calls'!$A:$A,"",0)</f>
        <v>46050.871307870402</v>
      </c>
      <c r="DO371" s="57" t="str">
        <f ca="1">VLOOKUP(DM371,[1]Validation!$B$20:$C$25,2,0)</f>
        <v>Above 3 months</v>
      </c>
      <c r="DP371" s="58" t="str">
        <f>_xlfn.XLOOKUP(B371,'[1]Active AMCs- Dealer'!E:E,'[1]Active AMCs- Dealer'!L:L,"Not in AMC",0)</f>
        <v>Not in AMC</v>
      </c>
      <c r="DQ371" s="50" t="s">
        <v>213</v>
      </c>
      <c r="DR371" s="29" t="str">
        <f>_xlfn.XLOOKUP(B371,'[2]1. All Calls'!$R:$R,'[2]1. All Calls'!$F:$F,"",0)</f>
        <v>CC-01956400</v>
      </c>
      <c r="DS371" s="29" t="str">
        <f>_xlfn.XLOOKUP(B371,'[2]1. All Calls'!$R:$R,'[2]1. All Calls'!$AB:$AB,"",0)</f>
        <v>Sales call carried out for HMR update</v>
      </c>
      <c r="DT371" s="30">
        <f>_xlfn.XLOOKUP(DR371,'[2]1. All Calls'!$F:$F,'[2]1. All Calls'!$A:$A,"",0)</f>
        <v>46050.871307870402</v>
      </c>
      <c r="DU371" s="31">
        <f>_xlfn.XLOOKUP(DR371,'[2]1. All Calls'!$F:$F,'[2]1. All Calls'!$B:$B,"",0)</f>
        <v>2296</v>
      </c>
      <c r="DV371" s="31">
        <f>_xlfn.XLOOKUP(B371,[1]MDA_Assets!D:D,[1]MDA_Assets!N:N,"",0)</f>
        <v>574</v>
      </c>
      <c r="DW371" s="31">
        <f>_xlfn.XLOOKUP(B371,[1]MDA_Assets!D:D,[1]MDA_Assets!O:O,"",0)</f>
        <v>1722</v>
      </c>
      <c r="DX371" s="32" t="str">
        <f>_xlfn.XLOOKUP(B371,[1]MDA_Assets!D:D,[1]MDA_Assets!Q:Q,"",0)</f>
        <v>XD</v>
      </c>
      <c r="DY371" s="33">
        <f>_xlfn.XLOOKUP(B371,[1]MDA_Assets!D:D,[1]MDA_Assets!R:R,"",0)</f>
        <v>45766</v>
      </c>
      <c r="DZ371" s="33">
        <f>_xlfn.XLOOKUP(B371,[1]MDA_Assets!D:D,[1]MDA_Assets!S:S,"",0)</f>
        <v>45766</v>
      </c>
      <c r="EA371" s="33">
        <f>_xlfn.XLOOKUP(B371,[1]MDA_Assets!D:D,[1]MDA_Assets!T:T,"",0)</f>
        <v>45766</v>
      </c>
      <c r="EB371" s="33">
        <f>_xlfn.XLOOKUP(B371,[1]MDA_Assets!D:D,[1]MDA_Assets!U:U,"",0)</f>
        <v>45561</v>
      </c>
      <c r="EC371" s="33">
        <f>_xlfn.XLOOKUP(B371,[1]MDA_Assets!D:D,[1]MDA_Assets!V:V,"",0)</f>
        <v>45561</v>
      </c>
      <c r="ED371" s="33">
        <f>_xlfn.XLOOKUP(B371,[1]MDA_Assets!D:D,[1]MDA_Assets!W:W,"",0)</f>
        <v>45561</v>
      </c>
      <c r="EE371" s="32" t="str">
        <f>_xlfn.XLOOKUP(B371,[1]MDA_Assets!D:D,[1]MDA_Assets!X:X,"",0)</f>
        <v>Yes</v>
      </c>
      <c r="EF371" s="33">
        <f>_xlfn.XLOOKUP(B371,[1]MDA_Assets!D:D,[1]MDA_Assets!Y:Y,"",0)</f>
        <v>0</v>
      </c>
      <c r="EG371" s="33">
        <f>_xlfn.XLOOKUP(B371,[1]MDA_Assets!D:D,[1]MDA_Assets!Z:Z,"",0)</f>
        <v>0</v>
      </c>
      <c r="EH371" s="33">
        <f>_xlfn.XLOOKUP(B371,[1]MDA_Assets!D:D,[1]MDA_Assets!AA:AA,"",0)</f>
        <v>0</v>
      </c>
      <c r="EI371" s="34">
        <f>_xlfn.XLOOKUP(B371,[1]MDA_Assets!D:D,[1]MDA_Assets!P:P,"",0)</f>
        <v>3</v>
      </c>
      <c r="EJ371" s="35" t="str">
        <f>_xlfn.XLOOKUP(B371,[1]MDA_Assets!D:D,[1]MDA_Assets!AB:AB,"",0)</f>
        <v>1239</v>
      </c>
      <c r="EK371" s="35" t="str">
        <f>_xlfn.XLOOKUP(B371,[1]MDA_Assets!D:D,[1]MDA_Assets!AC:AC,"",0)</f>
        <v>1239</v>
      </c>
      <c r="EL371" s="35" t="str">
        <f>_xlfn.XLOOKUP(B371,[1]MDA_Assets!D:D,[1]MDA_Assets!AD:AD,"",0)</f>
        <v>3239</v>
      </c>
      <c r="EM371" s="35" t="str">
        <f>_xlfn.XLOOKUP(B371,[1]MDA_Assets!D:D,[1]MDA_Assets!AE:AE,"",0)</f>
        <v>1704</v>
      </c>
      <c r="EN371" s="35" t="str">
        <f>_xlfn.XLOOKUP(B371,[1]MDA_Assets!D:D,[1]MDA_Assets!AF:AF,"",0)</f>
        <v>5704</v>
      </c>
      <c r="EO371" s="35" t="str">
        <f>_xlfn.XLOOKUP(B371,[1]MDA_Assets!D:D,[1]MDA_Assets!AG:AG,"",0)</f>
        <v>1704</v>
      </c>
      <c r="EP371" s="36">
        <f t="shared" si="296"/>
        <v>180</v>
      </c>
      <c r="EQ371" s="36">
        <f t="shared" si="296"/>
        <v>180</v>
      </c>
      <c r="ER371" s="36">
        <f t="shared" si="284"/>
        <v>365</v>
      </c>
      <c r="ES371" s="36">
        <f t="shared" si="285"/>
        <v>365</v>
      </c>
      <c r="ET371" s="36">
        <f t="shared" si="286"/>
        <v>730</v>
      </c>
      <c r="EU371" s="36">
        <f t="shared" si="287"/>
        <v>365</v>
      </c>
      <c r="EV371" s="36" t="str">
        <f t="shared" si="288"/>
        <v/>
      </c>
      <c r="EW371" s="36" t="str">
        <f t="shared" si="260"/>
        <v/>
      </c>
      <c r="EX371" s="36" t="str">
        <f t="shared" si="261"/>
        <v/>
      </c>
      <c r="EY371" s="36">
        <f t="shared" si="299"/>
        <v>5.81</v>
      </c>
      <c r="EZ371" s="36">
        <f t="shared" si="299"/>
        <v>5.81</v>
      </c>
      <c r="FA371" s="36">
        <f t="shared" si="299"/>
        <v>11.78</v>
      </c>
      <c r="FB371" s="36">
        <f t="shared" si="298"/>
        <v>11.78</v>
      </c>
      <c r="FC371" s="36">
        <f t="shared" si="298"/>
        <v>23.55</v>
      </c>
      <c r="FD371" s="36">
        <f t="shared" si="298"/>
        <v>11.78</v>
      </c>
      <c r="FE371" s="36" t="str">
        <f t="shared" si="298"/>
        <v/>
      </c>
      <c r="FF371" s="36" t="str">
        <f t="shared" si="298"/>
        <v/>
      </c>
      <c r="FG371" s="36" t="str">
        <f t="shared" si="298"/>
        <v/>
      </c>
      <c r="FH371" s="37" t="str" cm="1">
        <f t="array" ref="FH371">_xlfn.IFS(EY371="", "No Data", EY371&lt;0, "Negative/Future", EY371=0, "Zero Days", EY371&lt;=3, "&lt; 3 Months", EY371&lt;=6, "3 to 6 Months", EY371&lt;=9, "6 to 9 Months", EY371&lt;=12, "9 to 12 Months", EY371&lt;=15, "12 to 15 Months", EY371&lt;=18, "15 to 18 Months", EY371&lt;=24, "18 to 24 Months", EY371&gt;24, "&gt; 24 Months")</f>
        <v>3 to 6 Months</v>
      </c>
      <c r="FI371" s="37" t="str" cm="1">
        <f t="array" ref="FI371">_xlfn.IFS(EZ371="", "No Data", EZ371&lt;0, "Negative/Future", EZ371=0, "Zero Days", EZ371&lt;=3, "&lt; 3 Months", EZ371&lt;=6, "3 to 6 Months", EZ371&lt;=9, "6 to 9 Months", EZ371&lt;=12, "9 to 12 Months", EZ371&lt;=15, "12 to 15 Months", EZ371&lt;=18, "15 to 18 Months", EZ371&lt;=24, "18 to 24 Months", EZ371&gt;24, "&gt; 24 Months")</f>
        <v>3 to 6 Months</v>
      </c>
      <c r="FJ371" s="37" t="str" cm="1">
        <f t="array" ref="FJ371">_xlfn.IFS(FA371="", "No Data", FA371&lt;0, "Negative/Future", FA371=0, "Zero Days", FA371&lt;=3, "&lt; 3 Months", FA371&lt;=6, "3 to 6 Months", FA371&lt;=9, "6 to 9 Months", FA371&lt;=12, "9 to 12 Months", FA371&lt;=15, "12 to 15 Months", FA371&lt;=18, "15 to 18 Months", FA371&lt;=24, "18 to 24 Months", FA371&gt;24, "&gt; 24 Months")</f>
        <v>9 to 12 Months</v>
      </c>
      <c r="FK371" s="37" t="str" cm="1">
        <f t="array" ref="FK371">_xlfn.IFS(FB371="", "No Data", FB371&lt;0, "Negative/Future", FB371=0, "Zero Days", FB371&lt;=3, "&lt; 3 Months", FB371&lt;=6, "3 to 6 Months", FB371&lt;=9, "6 to 9 Months", FB371&lt;=12, "9 to 12 Months", FB371&lt;=15, "12 to 15 Months", FB371&lt;=18, "15 to 18 Months", FB371&lt;=24, "18 to 24 Months", FB371&gt;24, "&gt; 24 Months")</f>
        <v>9 to 12 Months</v>
      </c>
      <c r="FL371" s="37" t="str" cm="1">
        <f t="array" ref="FL371">_xlfn.IFS(FC371="", "No Data", FC371&lt;0, "Negative/Future", FC371=0, "Zero Days", FC371&lt;=3, "&lt; 3 Months", FC371&lt;=6, "3 to 6 Months", FC371&lt;=9, "6 to 9 Months", FC371&lt;=12, "9 to 12 Months", FC371&lt;=15, "12 to 15 Months", FC371&lt;=18, "15 to 18 Months", FC371&lt;=24, "18 to 24 Months", FC371&gt;24, "&gt; 24 Months")</f>
        <v>18 to 24 Months</v>
      </c>
      <c r="FM371" s="37" t="str" cm="1">
        <f t="array" ref="FM371">_xlfn.IFS(FD371="", "No Data", FD371&lt;0, "Negative/Future", FD371=0, "Zero Days", FD371&lt;=3, "&lt; 3 Months", FD371&lt;=6, "3 to 6 Months", FD371&lt;=9, "6 to 9 Months", FD371&lt;=12, "9 to 12 Months", FD371&lt;=15, "12 to 15 Months", FD371&lt;=18, "15 to 18 Months", FD371&lt;=24, "18 to 24 Months", FD371&gt;24, "&gt; 24 Months")</f>
        <v>9 to 12 Months</v>
      </c>
      <c r="FN371" s="37" t="str" cm="1">
        <f t="array" ref="FN371">_xlfn.IFS(FE371="", "No Data", FE371&lt;0, "Negative/Future", FE371=0, "Zero Days", FE371&lt;=3, "&lt; 3 Months", FE371&lt;=6, "3 to 6 Months", FE371&lt;=9, "6 to 9 Months", FE371&lt;=12, "9 to 12 Months", FE371&lt;=15, "12 to 15 Months", FE371&lt;=18, "15 to 18 Months", FE371&lt;=24, "18 to 24 Months", FE371&gt;24, "&gt; 24 Months")</f>
        <v>No Data</v>
      </c>
      <c r="FO371" s="37" t="str" cm="1">
        <f t="array" ref="FO371">_xlfn.IFS(FG371="", "No Data", FG371&lt;0, "Negative/Future", FG371=0, "Zero Days", FG371&lt;=3, "&lt; 3 Months", FG371&lt;=6, "3 to 6 Months", FG371&lt;=9, "6 to 9 Months", FG371&lt;=12, "9 to 12 Months", FG371&lt;=15, "12 to 15 Months", FG371&lt;=18, "15 to 18 Months", FG371&lt;=24, "18 to 24 Months", FG371&gt;24, "&gt; 24 Months")</f>
        <v>No Data</v>
      </c>
      <c r="FP371" s="37" t="str" cm="1">
        <f t="array" ref="FP371">_xlfn.IFS(FF371="", "No Data", FF371&lt;0, "Negative/Future", FF371=0, "Zero Days", FF371&lt;=3, "&lt; 3 Months", FF371&lt;=6, "3 to 6 Months", FF371&lt;=9, "6 to 9 Months", FF371&lt;=12, "9 to 12 Months", FF371&lt;=15, "12 to 15 Months", FF371&lt;=18, "15 to 18 Months", FF371&lt;=24, "18 to 24 Months", FF371&gt;24, "&gt; 24 Months")</f>
        <v>No Data</v>
      </c>
      <c r="FQ371" s="29" t="s">
        <v>1702</v>
      </c>
      <c r="FR371" s="29">
        <v>8298377664</v>
      </c>
      <c r="FS371" s="38" t="str">
        <f>VLOOKUP(_xlfn.XLOOKUP(B371,[1]MDA_Assets!D:D,[1]MDA_Assets!I:I,"",0),[1]Validation!$B$1:$C$8,2,0)</f>
        <v>B</v>
      </c>
      <c r="FT371" s="38" t="s">
        <v>202</v>
      </c>
      <c r="FU371" s="31" t="str">
        <f>_xlfn.XLOOKUP(B371,[1]MDA_Assets!D:D,[1]MDA_Assets!X:X,"",0)</f>
        <v>Yes</v>
      </c>
      <c r="FV371" s="39">
        <v>5</v>
      </c>
      <c r="FW371" s="39">
        <v>0</v>
      </c>
      <c r="FX371" s="39">
        <v>0</v>
      </c>
      <c r="FY371" s="39">
        <v>4</v>
      </c>
      <c r="FZ371" s="40">
        <f t="shared" si="293"/>
        <v>45946</v>
      </c>
      <c r="GA371" s="40">
        <f t="shared" si="293"/>
        <v>45946</v>
      </c>
      <c r="GB371" s="40">
        <f t="shared" si="262"/>
        <v>46131</v>
      </c>
      <c r="GC371" s="40">
        <f t="shared" si="263"/>
        <v>45926</v>
      </c>
      <c r="GD371" s="40">
        <f t="shared" si="264"/>
        <v>46291</v>
      </c>
      <c r="GE371" s="40">
        <f t="shared" si="265"/>
        <v>45926</v>
      </c>
      <c r="GF371" s="40" t="str">
        <f t="shared" si="297"/>
        <v/>
      </c>
      <c r="GG371" s="40" t="str">
        <f t="shared" si="297"/>
        <v/>
      </c>
      <c r="GH371" s="40" t="str">
        <f t="shared" si="297"/>
        <v/>
      </c>
      <c r="GI371" s="39">
        <f t="shared" si="289"/>
        <v>4</v>
      </c>
      <c r="GJ371" s="39">
        <f t="shared" si="290"/>
        <v>0</v>
      </c>
      <c r="GK371" s="39">
        <f t="shared" si="291"/>
        <v>0</v>
      </c>
      <c r="GL371" s="39">
        <f t="shared" si="292"/>
        <v>2</v>
      </c>
    </row>
    <row r="372" spans="1:194" x14ac:dyDescent="0.25">
      <c r="A372" s="19">
        <v>407</v>
      </c>
      <c r="B372" s="43" t="s">
        <v>1703</v>
      </c>
      <c r="C372" s="43" t="s">
        <v>186</v>
      </c>
      <c r="D372" s="43" t="s">
        <v>187</v>
      </c>
      <c r="E372" s="43" t="s">
        <v>351</v>
      </c>
      <c r="F372" s="43" t="s">
        <v>1704</v>
      </c>
      <c r="G372" s="43" t="s">
        <v>190</v>
      </c>
      <c r="H372" s="43" t="s">
        <v>277</v>
      </c>
      <c r="I372" s="43" t="s">
        <v>192</v>
      </c>
      <c r="J372" s="44">
        <f t="shared" si="266"/>
        <v>45377.291666666664</v>
      </c>
      <c r="K372" s="44">
        <v>45013.291666666664</v>
      </c>
      <c r="L372" s="44">
        <v>44985</v>
      </c>
      <c r="M372" s="43" t="s">
        <v>2532</v>
      </c>
      <c r="N372" s="43" t="s">
        <v>434</v>
      </c>
      <c r="O372" s="44">
        <v>46072.291412037041</v>
      </c>
      <c r="P372" s="43">
        <v>13331</v>
      </c>
      <c r="Q372" s="43">
        <v>8799</v>
      </c>
      <c r="R372" s="43">
        <v>4532</v>
      </c>
      <c r="S372" s="43" t="s">
        <v>206</v>
      </c>
      <c r="T372" s="44">
        <v>46071.770833333336</v>
      </c>
      <c r="U372" s="44">
        <v>46071.770833333336</v>
      </c>
      <c r="V372" s="44">
        <v>46071.770833333336</v>
      </c>
      <c r="W372" s="44">
        <v>46071.770833333336</v>
      </c>
      <c r="X372" s="44">
        <v>46071.770833333336</v>
      </c>
      <c r="Y372" s="44">
        <v>45704.770833333336</v>
      </c>
      <c r="Z372" s="43" t="s">
        <v>199</v>
      </c>
      <c r="AA372" s="43"/>
      <c r="AB372" s="44">
        <v>45805.770833333336</v>
      </c>
      <c r="AC372" s="44">
        <v>45805.770833333336</v>
      </c>
      <c r="AD372" s="44">
        <v>45805.770833333336</v>
      </c>
      <c r="AE372" s="43">
        <v>4</v>
      </c>
      <c r="AF372" s="43" t="s">
        <v>281</v>
      </c>
      <c r="AG372" s="43" t="s">
        <v>281</v>
      </c>
      <c r="AH372" s="43" t="s">
        <v>285</v>
      </c>
      <c r="AI372" s="43" t="s">
        <v>285</v>
      </c>
      <c r="AJ372" s="43" t="s">
        <v>287</v>
      </c>
      <c r="AK372" s="43" t="s">
        <v>285</v>
      </c>
      <c r="AL372" s="47">
        <v>46436</v>
      </c>
      <c r="AM372" s="47">
        <v>46251</v>
      </c>
      <c r="AN372" s="47">
        <v>46436</v>
      </c>
      <c r="AO372" s="47">
        <v>46436</v>
      </c>
      <c r="AP372" s="47">
        <v>46434</v>
      </c>
      <c r="AQ372" s="47">
        <v>46436</v>
      </c>
      <c r="AR372" s="45">
        <v>46170</v>
      </c>
      <c r="AS372" s="45">
        <v>46170</v>
      </c>
      <c r="AT372" s="45">
        <v>46170</v>
      </c>
      <c r="AU372" s="43">
        <v>0</v>
      </c>
      <c r="AV372" s="43">
        <v>1</v>
      </c>
      <c r="AW372" s="43">
        <v>0</v>
      </c>
      <c r="AX372" s="51" t="s">
        <v>726</v>
      </c>
      <c r="AY372" s="51" t="s">
        <v>726</v>
      </c>
      <c r="AZ372" s="51" t="s">
        <v>198</v>
      </c>
      <c r="BA372" s="20">
        <f t="shared" ca="1" si="257"/>
        <v>0</v>
      </c>
      <c r="BB372" s="20">
        <f t="shared" ca="1" si="257"/>
        <v>0</v>
      </c>
      <c r="BC372" s="20">
        <f t="shared" ca="1" si="257"/>
        <v>0</v>
      </c>
      <c r="BD372" s="20">
        <f t="shared" ca="1" si="257"/>
        <v>0</v>
      </c>
      <c r="BE372" s="20">
        <f t="shared" ca="1" si="257"/>
        <v>0</v>
      </c>
      <c r="BF372" s="20">
        <f t="shared" ca="1" si="257"/>
        <v>0</v>
      </c>
      <c r="BG372" s="21">
        <f t="shared" ca="1" si="257"/>
        <v>1</v>
      </c>
      <c r="BH372" s="21">
        <f t="shared" ca="1" si="257"/>
        <v>1</v>
      </c>
      <c r="BI372" s="21">
        <f t="shared" ca="1" si="257"/>
        <v>1</v>
      </c>
      <c r="BJ372" s="22">
        <f t="shared" ca="1" si="267"/>
        <v>3</v>
      </c>
      <c r="BK372" s="21">
        <f t="shared" si="268"/>
        <v>11</v>
      </c>
      <c r="BL372" s="22">
        <f t="shared" ca="1" si="269"/>
        <v>14472</v>
      </c>
      <c r="BM372" s="22">
        <f t="shared" ca="1" si="270"/>
        <v>9552</v>
      </c>
      <c r="BN372" s="23">
        <f t="shared" ca="1" si="271"/>
        <v>4920</v>
      </c>
      <c r="BO372" s="24">
        <f t="shared" ca="1" si="272"/>
        <v>1141</v>
      </c>
      <c r="BP372" s="51" t="str">
        <f>_xlfn.XLOOKUP(E372,[1]Validation!E:E,[1]Validation!F:F,"")</f>
        <v>EG22</v>
      </c>
      <c r="BQ372" s="51" t="str">
        <f>_xlfn.XLOOKUP(BP372,[1]Validation!F:F,[1]Validation!G:G,"")</f>
        <v>EG11 to EG22</v>
      </c>
      <c r="BR372" s="52" t="str">
        <f>VLOOKUP(G372,[1]Validation!$B$1:$C$9,2,0)</f>
        <v>B</v>
      </c>
      <c r="BS372" s="51">
        <f t="shared" ca="1" si="273"/>
        <v>38</v>
      </c>
      <c r="BT372" s="53">
        <f>_xlfn.XLOOKUP(B372,'[2]1. All Calls'!$R:$R,'[2]1. All Calls'!$A:$A,"",0)</f>
        <v>46155.590937499997</v>
      </c>
      <c r="BU372" s="51" t="str">
        <f>_xlfn.XLOOKUP(B372,'[2]1. All Calls'!$R:$R,'[2]1. All Calls'!$F:$F,"",0)</f>
        <v>CC-02079246</v>
      </c>
      <c r="BV372" s="51" t="str">
        <f>_xlfn.XLOOKUP(B372,'[2]1. All Calls'!$R:$R,'[2]1. All Calls'!$J:$J,"",0)</f>
        <v>Schedule Service</v>
      </c>
      <c r="BW372" s="53">
        <f>_xlfn.XLOOKUP(B372,'[2]Sch Calls'!$R:$R,'[2]Sch Calls'!$A:$A,"",0)</f>
        <v>46155.590937499997</v>
      </c>
      <c r="BX372" s="51">
        <f>_xlfn.XLOOKUP(B372,'[2]Sch Calls'!$R:$R,'[2]Sch Calls'!$B:$B,"",0)</f>
        <v>14871</v>
      </c>
      <c r="BY372" s="51" t="str">
        <f t="shared" si="294"/>
        <v>18-Aug-26</v>
      </c>
      <c r="BZ372" s="51" t="str">
        <f t="shared" si="294"/>
        <v>18-Aug-26</v>
      </c>
      <c r="CA372" s="51" t="str">
        <f t="shared" si="274"/>
        <v>21-Nov-26</v>
      </c>
      <c r="CB372" s="51" t="str">
        <f t="shared" si="275"/>
        <v>19-Aug-27</v>
      </c>
      <c r="CC372" s="51" t="str">
        <f t="shared" si="276"/>
        <v>17-Feb-27</v>
      </c>
      <c r="CD372" s="51" t="str">
        <f t="shared" si="277"/>
        <v>19-Feb-27</v>
      </c>
      <c r="CE372" s="51">
        <f t="shared" ca="1" si="295"/>
        <v>104</v>
      </c>
      <c r="CF372" s="51">
        <f t="shared" ca="1" si="295"/>
        <v>104</v>
      </c>
      <c r="CG372" s="51">
        <f t="shared" ca="1" si="278"/>
        <v>104</v>
      </c>
      <c r="CH372" s="51">
        <f t="shared" ca="1" si="279"/>
        <v>104</v>
      </c>
      <c r="CI372" s="51">
        <f t="shared" ca="1" si="280"/>
        <v>471</v>
      </c>
      <c r="CJ372" s="51">
        <f t="shared" ca="1" si="281"/>
        <v>104</v>
      </c>
      <c r="CK372" s="51">
        <f t="shared" ca="1" si="302"/>
        <v>1144</v>
      </c>
      <c r="CL372" s="51">
        <f t="shared" ca="1" si="302"/>
        <v>1144</v>
      </c>
      <c r="CM372" s="51">
        <f t="shared" ca="1" si="302"/>
        <v>1144</v>
      </c>
      <c r="CN372" s="51">
        <f t="shared" ca="1" si="302"/>
        <v>1144</v>
      </c>
      <c r="CO372" s="51">
        <f t="shared" ca="1" si="302"/>
        <v>5181</v>
      </c>
      <c r="CP372" s="51">
        <f t="shared" ca="1" si="302"/>
        <v>1144</v>
      </c>
      <c r="CQ372" s="51">
        <f t="shared" ca="1" si="303"/>
        <v>856</v>
      </c>
      <c r="CR372" s="51">
        <f t="shared" ca="1" si="303"/>
        <v>856</v>
      </c>
      <c r="CS372" s="51">
        <f t="shared" ca="1" si="303"/>
        <v>2856</v>
      </c>
      <c r="CT372" s="51">
        <f t="shared" ca="1" si="303"/>
        <v>2856</v>
      </c>
      <c r="CU372" s="51">
        <f t="shared" ca="1" si="303"/>
        <v>819</v>
      </c>
      <c r="CV372" s="54">
        <f t="shared" ca="1" si="303"/>
        <v>2856</v>
      </c>
      <c r="CW372" s="25" t="s">
        <v>212</v>
      </c>
      <c r="CX372" s="55">
        <v>0.67</v>
      </c>
      <c r="CY372" s="55"/>
      <c r="CZ372" s="26">
        <v>20</v>
      </c>
      <c r="DA372" s="26">
        <v>35</v>
      </c>
      <c r="DB372" s="26">
        <v>13</v>
      </c>
      <c r="DC372" s="26">
        <v>19</v>
      </c>
      <c r="DD372" s="26">
        <v>50</v>
      </c>
      <c r="DE372" s="26">
        <v>19</v>
      </c>
      <c r="DF372" s="26">
        <v>17</v>
      </c>
      <c r="DG372" s="26">
        <v>65</v>
      </c>
      <c r="DH372" s="26">
        <v>31</v>
      </c>
      <c r="DI372" s="26">
        <v>16</v>
      </c>
      <c r="DJ372" s="26">
        <v>49</v>
      </c>
      <c r="DK372" s="26">
        <v>25</v>
      </c>
      <c r="DL372" s="27">
        <f t="shared" si="282"/>
        <v>46230.590937499997</v>
      </c>
      <c r="DM372" s="28">
        <f t="shared" ca="1" si="283"/>
        <v>0</v>
      </c>
      <c r="DN372" s="56">
        <f>_xlfn.XLOOKUP(B372,'[2]1. All Calls'!$R:$R,'[2]1. All Calls'!$A:$A,"",0)</f>
        <v>46155.590937499997</v>
      </c>
      <c r="DO372" s="57" t="str">
        <f ca="1">VLOOKUP(DM372,[1]Validation!$B$20:$C$25,2,0)</f>
        <v>Within 3 months</v>
      </c>
      <c r="DP372" s="58" t="str">
        <f>_xlfn.XLOOKUP(B372,'[1]Active AMCs- Dealer'!E:E,'[1]Active AMCs- Dealer'!L:L,"Not in AMC",0)</f>
        <v>Not in AMC</v>
      </c>
      <c r="DQ372" s="50" t="s">
        <v>238</v>
      </c>
      <c r="DR372" s="29" t="str">
        <f>_xlfn.XLOOKUP(B372,'[2]1. All Calls'!$R:$R,'[2]1. All Calls'!$F:$F,"",0)</f>
        <v>CC-02079246</v>
      </c>
      <c r="DS372" s="29" t="str">
        <f>_xlfn.XLOOKUP(B372,'[2]1. All Calls'!$R:$R,'[2]1. All Calls'!$AB:$AB,"",0)</f>
        <v>Attend the site for scheduled service so change air filter, oil filter and oil. Then start the unit found running ok</v>
      </c>
      <c r="DT372" s="30">
        <f>_xlfn.XLOOKUP(DR372,'[2]1. All Calls'!$F:$F,'[2]1. All Calls'!$A:$A,"",0)</f>
        <v>46155.590937499997</v>
      </c>
      <c r="DU372" s="31">
        <f>_xlfn.XLOOKUP(DR372,'[2]1. All Calls'!$F:$F,'[2]1. All Calls'!$B:$B,"",0)</f>
        <v>14871</v>
      </c>
      <c r="DV372" s="31">
        <f>_xlfn.XLOOKUP(B372,[1]MDA_Assets!D:D,[1]MDA_Assets!N:N,"",0)</f>
        <v>9642</v>
      </c>
      <c r="DW372" s="31">
        <f>_xlfn.XLOOKUP(B372,[1]MDA_Assets!D:D,[1]MDA_Assets!O:O,"",0)</f>
        <v>5228</v>
      </c>
      <c r="DX372" s="32" t="str">
        <f>_xlfn.XLOOKUP(B372,[1]MDA_Assets!D:D,[1]MDA_Assets!Q:Q,"",0)</f>
        <v>XD</v>
      </c>
      <c r="DY372" s="33">
        <f>_xlfn.XLOOKUP(B372,[1]MDA_Assets!D:D,[1]MDA_Assets!R:R,"",0)</f>
        <v>46155</v>
      </c>
      <c r="DZ372" s="33">
        <f>_xlfn.XLOOKUP(B372,[1]MDA_Assets!D:D,[1]MDA_Assets!S:S,"",0)</f>
        <v>46155</v>
      </c>
      <c r="EA372" s="33">
        <f>_xlfn.XLOOKUP(B372,[1]MDA_Assets!D:D,[1]MDA_Assets!T:T,"",0)</f>
        <v>46155</v>
      </c>
      <c r="EB372" s="33">
        <f>_xlfn.XLOOKUP(B372,[1]MDA_Assets!D:D,[1]MDA_Assets!U:U,"",0)</f>
        <v>46072</v>
      </c>
      <c r="EC372" s="33">
        <f>_xlfn.XLOOKUP(B372,[1]MDA_Assets!D:D,[1]MDA_Assets!V:V,"",0)</f>
        <v>46072</v>
      </c>
      <c r="ED372" s="33">
        <f>_xlfn.XLOOKUP(B372,[1]MDA_Assets!D:D,[1]MDA_Assets!W:W,"",0)</f>
        <v>45726</v>
      </c>
      <c r="EE372" s="32" t="str">
        <f>_xlfn.XLOOKUP(B372,[1]MDA_Assets!D:D,[1]MDA_Assets!X:X,"",0)</f>
        <v>Yes</v>
      </c>
      <c r="EF372" s="33">
        <f>_xlfn.XLOOKUP(B372,[1]MDA_Assets!D:D,[1]MDA_Assets!Y:Y,"",0)</f>
        <v>45806</v>
      </c>
      <c r="EG372" s="33">
        <f>_xlfn.XLOOKUP(B372,[1]MDA_Assets!D:D,[1]MDA_Assets!Z:Z,"",0)</f>
        <v>45806</v>
      </c>
      <c r="EH372" s="33">
        <f>_xlfn.XLOOKUP(B372,[1]MDA_Assets!D:D,[1]MDA_Assets!AA:AA,"",0)</f>
        <v>45806</v>
      </c>
      <c r="EI372" s="34">
        <f>_xlfn.XLOOKUP(B372,[1]MDA_Assets!D:D,[1]MDA_Assets!P:P,"",0)</f>
        <v>11</v>
      </c>
      <c r="EJ372" s="35" t="str">
        <f>_xlfn.XLOOKUP(B372,[1]MDA_Assets!D:D,[1]MDA_Assets!AB:AB,"",0)</f>
        <v>2000</v>
      </c>
      <c r="EK372" s="35" t="str">
        <f>_xlfn.XLOOKUP(B372,[1]MDA_Assets!D:D,[1]MDA_Assets!AC:AC,"",0)</f>
        <v>2000</v>
      </c>
      <c r="EL372" s="35" t="str">
        <f>_xlfn.XLOOKUP(B372,[1]MDA_Assets!D:D,[1]MDA_Assets!AD:AD,"",0)</f>
        <v>4000</v>
      </c>
      <c r="EM372" s="35" t="str">
        <f>_xlfn.XLOOKUP(B372,[1]MDA_Assets!D:D,[1]MDA_Assets!AE:AE,"",0)</f>
        <v>2539</v>
      </c>
      <c r="EN372" s="35" t="str">
        <f>_xlfn.XLOOKUP(B372,[1]MDA_Assets!D:D,[1]MDA_Assets!AF:AF,"",0)</f>
        <v>4659</v>
      </c>
      <c r="EO372" s="35" t="str">
        <f>_xlfn.XLOOKUP(B372,[1]MDA_Assets!D:D,[1]MDA_Assets!AG:AG,"",0)</f>
        <v>2539</v>
      </c>
      <c r="EP372" s="36">
        <f t="shared" si="296"/>
        <v>365</v>
      </c>
      <c r="EQ372" s="36">
        <f t="shared" si="296"/>
        <v>180</v>
      </c>
      <c r="ER372" s="36">
        <f t="shared" si="284"/>
        <v>365</v>
      </c>
      <c r="ES372" s="36">
        <f t="shared" si="285"/>
        <v>365</v>
      </c>
      <c r="ET372" s="36">
        <f t="shared" si="286"/>
        <v>730</v>
      </c>
      <c r="EU372" s="36">
        <f t="shared" si="287"/>
        <v>365</v>
      </c>
      <c r="EV372" s="36">
        <f t="shared" si="288"/>
        <v>365</v>
      </c>
      <c r="EW372" s="36">
        <f t="shared" si="260"/>
        <v>365</v>
      </c>
      <c r="EX372" s="36">
        <f t="shared" si="261"/>
        <v>365</v>
      </c>
      <c r="EY372" s="36">
        <f t="shared" si="299"/>
        <v>11.78</v>
      </c>
      <c r="EZ372" s="36">
        <f t="shared" si="299"/>
        <v>5.81</v>
      </c>
      <c r="FA372" s="36">
        <f t="shared" si="299"/>
        <v>11.78</v>
      </c>
      <c r="FB372" s="36">
        <f t="shared" si="298"/>
        <v>11.78</v>
      </c>
      <c r="FC372" s="36">
        <f t="shared" si="298"/>
        <v>23.55</v>
      </c>
      <c r="FD372" s="36">
        <f t="shared" si="298"/>
        <v>11.78</v>
      </c>
      <c r="FE372" s="36">
        <f t="shared" si="298"/>
        <v>11.78</v>
      </c>
      <c r="FF372" s="36">
        <f t="shared" si="298"/>
        <v>11.78</v>
      </c>
      <c r="FG372" s="36">
        <f t="shared" si="298"/>
        <v>11.78</v>
      </c>
      <c r="FH372" s="37" t="str" cm="1">
        <f t="array" ref="FH372">_xlfn.IFS(EY372="", "No Data", EY372&lt;0, "Negative/Future", EY372=0, "Zero Days", EY372&lt;=3, "&lt; 3 Months", EY372&lt;=6, "3 to 6 Months", EY372&lt;=9, "6 to 9 Months", EY372&lt;=12, "9 to 12 Months", EY372&lt;=15, "12 to 15 Months", EY372&lt;=18, "15 to 18 Months", EY372&lt;=24, "18 to 24 Months", EY372&gt;24, "&gt; 24 Months")</f>
        <v>9 to 12 Months</v>
      </c>
      <c r="FI372" s="37" t="str" cm="1">
        <f t="array" ref="FI372">_xlfn.IFS(EZ372="", "No Data", EZ372&lt;0, "Negative/Future", EZ372=0, "Zero Days", EZ372&lt;=3, "&lt; 3 Months", EZ372&lt;=6, "3 to 6 Months", EZ372&lt;=9, "6 to 9 Months", EZ372&lt;=12, "9 to 12 Months", EZ372&lt;=15, "12 to 15 Months", EZ372&lt;=18, "15 to 18 Months", EZ372&lt;=24, "18 to 24 Months", EZ372&gt;24, "&gt; 24 Months")</f>
        <v>3 to 6 Months</v>
      </c>
      <c r="FJ372" s="37" t="str" cm="1">
        <f t="array" ref="FJ372">_xlfn.IFS(FA372="", "No Data", FA372&lt;0, "Negative/Future", FA372=0, "Zero Days", FA372&lt;=3, "&lt; 3 Months", FA372&lt;=6, "3 to 6 Months", FA372&lt;=9, "6 to 9 Months", FA372&lt;=12, "9 to 12 Months", FA372&lt;=15, "12 to 15 Months", FA372&lt;=18, "15 to 18 Months", FA372&lt;=24, "18 to 24 Months", FA372&gt;24, "&gt; 24 Months")</f>
        <v>9 to 12 Months</v>
      </c>
      <c r="FK372" s="37" t="str" cm="1">
        <f t="array" ref="FK372">_xlfn.IFS(FB372="", "No Data", FB372&lt;0, "Negative/Future", FB372=0, "Zero Days", FB372&lt;=3, "&lt; 3 Months", FB372&lt;=6, "3 to 6 Months", FB372&lt;=9, "6 to 9 Months", FB372&lt;=12, "9 to 12 Months", FB372&lt;=15, "12 to 15 Months", FB372&lt;=18, "15 to 18 Months", FB372&lt;=24, "18 to 24 Months", FB372&gt;24, "&gt; 24 Months")</f>
        <v>9 to 12 Months</v>
      </c>
      <c r="FL372" s="37" t="str" cm="1">
        <f t="array" ref="FL372">_xlfn.IFS(FC372="", "No Data", FC372&lt;0, "Negative/Future", FC372=0, "Zero Days", FC372&lt;=3, "&lt; 3 Months", FC372&lt;=6, "3 to 6 Months", FC372&lt;=9, "6 to 9 Months", FC372&lt;=12, "9 to 12 Months", FC372&lt;=15, "12 to 15 Months", FC372&lt;=18, "15 to 18 Months", FC372&lt;=24, "18 to 24 Months", FC372&gt;24, "&gt; 24 Months")</f>
        <v>18 to 24 Months</v>
      </c>
      <c r="FM372" s="37" t="str" cm="1">
        <f t="array" ref="FM372">_xlfn.IFS(FD372="", "No Data", FD372&lt;0, "Negative/Future", FD372=0, "Zero Days", FD372&lt;=3, "&lt; 3 Months", FD372&lt;=6, "3 to 6 Months", FD372&lt;=9, "6 to 9 Months", FD372&lt;=12, "9 to 12 Months", FD372&lt;=15, "12 to 15 Months", FD372&lt;=18, "15 to 18 Months", FD372&lt;=24, "18 to 24 Months", FD372&gt;24, "&gt; 24 Months")</f>
        <v>9 to 12 Months</v>
      </c>
      <c r="FN372" s="37" t="str" cm="1">
        <f t="array" ref="FN372">_xlfn.IFS(FE372="", "No Data", FE372&lt;0, "Negative/Future", FE372=0, "Zero Days", FE372&lt;=3, "&lt; 3 Months", FE372&lt;=6, "3 to 6 Months", FE372&lt;=9, "6 to 9 Months", FE372&lt;=12, "9 to 12 Months", FE372&lt;=15, "12 to 15 Months", FE372&lt;=18, "15 to 18 Months", FE372&lt;=24, "18 to 24 Months", FE372&gt;24, "&gt; 24 Months")</f>
        <v>9 to 12 Months</v>
      </c>
      <c r="FO372" s="37" t="str" cm="1">
        <f t="array" ref="FO372">_xlfn.IFS(FG372="", "No Data", FG372&lt;0, "Negative/Future", FG372=0, "Zero Days", FG372&lt;=3, "&lt; 3 Months", FG372&lt;=6, "3 to 6 Months", FG372&lt;=9, "6 to 9 Months", FG372&lt;=12, "9 to 12 Months", FG372&lt;=15, "12 to 15 Months", FG372&lt;=18, "15 to 18 Months", FG372&lt;=24, "18 to 24 Months", FG372&gt;24, "&gt; 24 Months")</f>
        <v>9 to 12 Months</v>
      </c>
      <c r="FP372" s="37" t="str" cm="1">
        <f t="array" ref="FP372">_xlfn.IFS(FF372="", "No Data", FF372&lt;0, "Negative/Future", FF372=0, "Zero Days", FF372&lt;=3, "&lt; 3 Months", FF372&lt;=6, "3 to 6 Months", FF372&lt;=9, "6 to 9 Months", FF372&lt;=12, "9 to 12 Months", FF372&lt;=15, "12 to 15 Months", FF372&lt;=18, "15 to 18 Months", FF372&lt;=24, "18 to 24 Months", FF372&gt;24, "&gt; 24 Months")</f>
        <v>9 to 12 Months</v>
      </c>
      <c r="FQ372" s="29" t="s">
        <v>1705</v>
      </c>
      <c r="FR372" s="29">
        <v>8285869956</v>
      </c>
      <c r="FS372" s="38" t="str">
        <f>VLOOKUP(_xlfn.XLOOKUP(B372,[1]MDA_Assets!D:D,[1]MDA_Assets!I:I,"",0),[1]Validation!$B$1:$C$8,2,0)</f>
        <v>B</v>
      </c>
      <c r="FT372" s="38" t="s">
        <v>202</v>
      </c>
      <c r="FU372" s="31" t="str">
        <f>_xlfn.XLOOKUP(B372,[1]MDA_Assets!D:D,[1]MDA_Assets!X:X,"",0)</f>
        <v>Yes</v>
      </c>
      <c r="FV372" s="39">
        <v>0</v>
      </c>
      <c r="FW372" s="39">
        <v>3</v>
      </c>
      <c r="FX372" s="39">
        <v>0</v>
      </c>
      <c r="FY372" s="39">
        <v>6</v>
      </c>
      <c r="FZ372" s="40">
        <f t="shared" si="293"/>
        <v>46520</v>
      </c>
      <c r="GA372" s="40">
        <f t="shared" si="293"/>
        <v>46335</v>
      </c>
      <c r="GB372" s="40">
        <f t="shared" si="262"/>
        <v>46520</v>
      </c>
      <c r="GC372" s="40">
        <f t="shared" si="263"/>
        <v>46437</v>
      </c>
      <c r="GD372" s="40">
        <f t="shared" si="264"/>
        <v>46802</v>
      </c>
      <c r="GE372" s="40">
        <f t="shared" si="265"/>
        <v>46091</v>
      </c>
      <c r="GF372" s="40">
        <f t="shared" si="297"/>
        <v>46171</v>
      </c>
      <c r="GG372" s="40">
        <f t="shared" si="297"/>
        <v>46171</v>
      </c>
      <c r="GH372" s="40">
        <f t="shared" si="297"/>
        <v>46171</v>
      </c>
      <c r="GI372" s="39">
        <f t="shared" si="289"/>
        <v>0</v>
      </c>
      <c r="GJ372" s="39">
        <f t="shared" si="290"/>
        <v>0</v>
      </c>
      <c r="GK372" s="39">
        <f t="shared" si="291"/>
        <v>0</v>
      </c>
      <c r="GL372" s="39">
        <f t="shared" si="292"/>
        <v>9</v>
      </c>
    </row>
    <row r="373" spans="1:194" x14ac:dyDescent="0.25">
      <c r="A373" s="19">
        <v>408</v>
      </c>
      <c r="B373" s="43" t="s">
        <v>1706</v>
      </c>
      <c r="C373" s="43" t="s">
        <v>254</v>
      </c>
      <c r="D373" s="43" t="s">
        <v>241</v>
      </c>
      <c r="E373" s="43" t="s">
        <v>305</v>
      </c>
      <c r="F373" s="43" t="s">
        <v>3118</v>
      </c>
      <c r="G373" s="43" t="s">
        <v>190</v>
      </c>
      <c r="H373" s="43" t="s">
        <v>291</v>
      </c>
      <c r="I373" s="43" t="s">
        <v>192</v>
      </c>
      <c r="J373" s="44">
        <f t="shared" si="266"/>
        <v>45748.444444444445</v>
      </c>
      <c r="K373" s="44">
        <v>45384.444444444445</v>
      </c>
      <c r="L373" s="44">
        <v>45316</v>
      </c>
      <c r="M373" s="43" t="s">
        <v>1707</v>
      </c>
      <c r="N373" s="43" t="s">
        <v>1401</v>
      </c>
      <c r="O373" s="44">
        <v>46016.436516203707</v>
      </c>
      <c r="P373" s="43">
        <v>9996</v>
      </c>
      <c r="Q373" s="43">
        <v>4296</v>
      </c>
      <c r="R373" s="43">
        <v>5700</v>
      </c>
      <c r="S373" s="43" t="s">
        <v>206</v>
      </c>
      <c r="T373" s="44">
        <v>45977.770833333336</v>
      </c>
      <c r="U373" s="44">
        <v>45977.770833333336</v>
      </c>
      <c r="V373" s="44">
        <v>45977.770833333336</v>
      </c>
      <c r="W373" s="44">
        <v>45977.770833333336</v>
      </c>
      <c r="X373" s="44">
        <v>45977.770833333336</v>
      </c>
      <c r="Y373" s="44">
        <v>45977.770833333336</v>
      </c>
      <c r="Z373" s="43" t="s">
        <v>199</v>
      </c>
      <c r="AA373" s="43"/>
      <c r="AB373" s="43"/>
      <c r="AC373" s="43"/>
      <c r="AD373" s="43"/>
      <c r="AE373" s="43">
        <v>4</v>
      </c>
      <c r="AF373" s="43" t="s">
        <v>1708</v>
      </c>
      <c r="AG373" s="43" t="s">
        <v>1708</v>
      </c>
      <c r="AH373" s="43" t="s">
        <v>1709</v>
      </c>
      <c r="AI373" s="43" t="s">
        <v>1709</v>
      </c>
      <c r="AJ373" s="43" t="s">
        <v>1710</v>
      </c>
      <c r="AK373" s="43" t="s">
        <v>607</v>
      </c>
      <c r="AL373" s="45">
        <v>46157</v>
      </c>
      <c r="AM373" s="45">
        <v>46157</v>
      </c>
      <c r="AN373" s="47">
        <v>46342</v>
      </c>
      <c r="AO373" s="47">
        <v>46342</v>
      </c>
      <c r="AP373" s="47">
        <v>46707</v>
      </c>
      <c r="AQ373" s="47">
        <v>46341</v>
      </c>
      <c r="AR373" s="48"/>
      <c r="AS373" s="48"/>
      <c r="AT373" s="48"/>
      <c r="AU373" s="43">
        <v>0</v>
      </c>
      <c r="AV373" s="43">
        <v>1</v>
      </c>
      <c r="AW373" s="43">
        <v>0</v>
      </c>
      <c r="AX373" s="51" t="s">
        <v>211</v>
      </c>
      <c r="AY373" s="51" t="s">
        <v>211</v>
      </c>
      <c r="AZ373" s="51" t="s">
        <v>198</v>
      </c>
      <c r="BA373" s="20">
        <f t="shared" ca="1" si="257"/>
        <v>1</v>
      </c>
      <c r="BB373" s="20">
        <f t="shared" ca="1" si="257"/>
        <v>1</v>
      </c>
      <c r="BC373" s="20">
        <f t="shared" ca="1" si="257"/>
        <v>0</v>
      </c>
      <c r="BD373" s="20">
        <f t="shared" ca="1" si="257"/>
        <v>0</v>
      </c>
      <c r="BE373" s="20">
        <f t="shared" ca="1" si="257"/>
        <v>0</v>
      </c>
      <c r="BF373" s="20">
        <f t="shared" ca="1" si="257"/>
        <v>0</v>
      </c>
      <c r="BG373" s="21" t="str">
        <f t="shared" ca="1" si="257"/>
        <v/>
      </c>
      <c r="BH373" s="21" t="str">
        <f t="shared" ca="1" si="257"/>
        <v/>
      </c>
      <c r="BI373" s="21" t="str">
        <f t="shared" ca="1" si="257"/>
        <v/>
      </c>
      <c r="BJ373" s="22">
        <f t="shared" ca="1" si="267"/>
        <v>2</v>
      </c>
      <c r="BK373" s="21">
        <f t="shared" si="268"/>
        <v>4</v>
      </c>
      <c r="BL373" s="22">
        <f t="shared" ca="1" si="269"/>
        <v>10634</v>
      </c>
      <c r="BM373" s="22">
        <f t="shared" ca="1" si="270"/>
        <v>4573</v>
      </c>
      <c r="BN373" s="23">
        <f t="shared" ca="1" si="271"/>
        <v>6061</v>
      </c>
      <c r="BO373" s="24">
        <f t="shared" ca="1" si="272"/>
        <v>638</v>
      </c>
      <c r="BP373" s="51" t="str">
        <f>_xlfn.XLOOKUP(E373,[1]Validation!E:E,[1]Validation!F:F,"")</f>
        <v>EN15</v>
      </c>
      <c r="BQ373" s="51" t="str">
        <f>_xlfn.XLOOKUP(BP373,[1]Validation!F:F,[1]Validation!G:G,"")</f>
        <v>EN11 to EN22</v>
      </c>
      <c r="BR373" s="52" t="str">
        <f>VLOOKUP(G373,[1]Validation!$B$1:$C$9,2,0)</f>
        <v>B</v>
      </c>
      <c r="BS373" s="51">
        <f t="shared" ca="1" si="273"/>
        <v>26</v>
      </c>
      <c r="BT373" s="53">
        <f>_xlfn.XLOOKUP(B373,'[2]1. All Calls'!$R:$R,'[2]1. All Calls'!$A:$A,"",0)</f>
        <v>46016.659259259301</v>
      </c>
      <c r="BU373" s="51" t="str">
        <f>_xlfn.XLOOKUP(B373,'[2]1. All Calls'!$R:$R,'[2]1. All Calls'!$F:$F,"",0)</f>
        <v>CC-01917382</v>
      </c>
      <c r="BV373" s="51" t="str">
        <f>_xlfn.XLOOKUP(B373,'[2]1. All Calls'!$R:$R,'[2]1. All Calls'!$J:$J,"",0)</f>
        <v>General Service</v>
      </c>
      <c r="BW373" s="53">
        <f>_xlfn.XLOOKUP(B373,'[2]Sch Calls'!$R:$R,'[2]Sch Calls'!$A:$A,"",0)</f>
        <v>45978.583101851902</v>
      </c>
      <c r="BX373" s="51">
        <f>_xlfn.XLOOKUP(B373,'[2]Sch Calls'!$R:$R,'[2]Sch Calls'!$B:$B,"",0)</f>
        <v>9296</v>
      </c>
      <c r="BY373" s="51" t="str">
        <f t="shared" si="294"/>
        <v>16-May-26</v>
      </c>
      <c r="BZ373" s="51" t="str">
        <f t="shared" si="294"/>
        <v>16-May-26</v>
      </c>
      <c r="CA373" s="51" t="str">
        <f t="shared" si="274"/>
        <v>19-Aug-26</v>
      </c>
      <c r="CB373" s="51" t="str">
        <f t="shared" si="275"/>
        <v>17-May-27</v>
      </c>
      <c r="CC373" s="51" t="str">
        <f t="shared" si="276"/>
        <v>17-Nov-27</v>
      </c>
      <c r="CD373" s="51" t="str">
        <f t="shared" si="277"/>
        <v>17-Nov-26</v>
      </c>
      <c r="CE373" s="51">
        <f t="shared" ca="1" si="295"/>
        <v>198</v>
      </c>
      <c r="CF373" s="51">
        <f t="shared" ca="1" si="295"/>
        <v>198</v>
      </c>
      <c r="CG373" s="51">
        <f t="shared" ca="1" si="278"/>
        <v>198</v>
      </c>
      <c r="CH373" s="51">
        <f t="shared" ca="1" si="279"/>
        <v>198</v>
      </c>
      <c r="CI373" s="51">
        <f t="shared" ca="1" si="280"/>
        <v>198</v>
      </c>
      <c r="CJ373" s="51">
        <f t="shared" ca="1" si="281"/>
        <v>198</v>
      </c>
      <c r="CK373" s="51">
        <f t="shared" ca="1" si="302"/>
        <v>792</v>
      </c>
      <c r="CL373" s="51">
        <f t="shared" ca="1" si="302"/>
        <v>792</v>
      </c>
      <c r="CM373" s="51">
        <f t="shared" ca="1" si="302"/>
        <v>792</v>
      </c>
      <c r="CN373" s="51">
        <f t="shared" ca="1" si="302"/>
        <v>792</v>
      </c>
      <c r="CO373" s="51">
        <f t="shared" ca="1" si="302"/>
        <v>792</v>
      </c>
      <c r="CP373" s="51">
        <f t="shared" ca="1" si="302"/>
        <v>792</v>
      </c>
      <c r="CQ373" s="51">
        <f t="shared" ca="1" si="303"/>
        <v>8</v>
      </c>
      <c r="CR373" s="51">
        <f t="shared" ca="1" si="303"/>
        <v>8</v>
      </c>
      <c r="CS373" s="51">
        <f t="shared" ca="1" si="303"/>
        <v>1508</v>
      </c>
      <c r="CT373" s="51">
        <f t="shared" ca="1" si="303"/>
        <v>1508</v>
      </c>
      <c r="CU373" s="51">
        <f t="shared" ca="1" si="303"/>
        <v>6508</v>
      </c>
      <c r="CV373" s="54">
        <f t="shared" ca="1" si="303"/>
        <v>508</v>
      </c>
      <c r="CW373" s="25" t="s">
        <v>195</v>
      </c>
      <c r="CX373" s="55">
        <v>0.42</v>
      </c>
      <c r="CY373" s="55"/>
      <c r="CZ373" s="26">
        <v>0</v>
      </c>
      <c r="DA373" s="26">
        <v>0</v>
      </c>
      <c r="DB373" s="26">
        <v>0</v>
      </c>
      <c r="DC373" s="26">
        <v>0</v>
      </c>
      <c r="DD373" s="26">
        <v>0</v>
      </c>
      <c r="DE373" s="26">
        <v>0</v>
      </c>
      <c r="DF373" s="26">
        <v>0</v>
      </c>
      <c r="DG373" s="26">
        <v>0</v>
      </c>
      <c r="DH373" s="26">
        <v>0</v>
      </c>
      <c r="DI373" s="26">
        <v>0</v>
      </c>
      <c r="DJ373" s="26">
        <v>0</v>
      </c>
      <c r="DK373" s="26">
        <v>0</v>
      </c>
      <c r="DL373" s="27">
        <f t="shared" si="282"/>
        <v>46091.659259259301</v>
      </c>
      <c r="DM373" s="28">
        <f t="shared" ca="1" si="283"/>
        <v>1</v>
      </c>
      <c r="DN373" s="56">
        <f>_xlfn.XLOOKUP(B373,'[2]1. All Calls'!$R:$R,'[2]1. All Calls'!$A:$A,"",0)</f>
        <v>46016.659259259301</v>
      </c>
      <c r="DO373" s="57" t="str">
        <f ca="1">VLOOKUP(DM373,[1]Validation!$B$20:$C$25,2,0)</f>
        <v>Above 3 months</v>
      </c>
      <c r="DP373" s="58" t="str">
        <f>_xlfn.XLOOKUP(B373,'[1]Active AMCs- Dealer'!E:E,'[1]Active AMCs- Dealer'!L:L,"Not in AMC",0)</f>
        <v>Not in AMC</v>
      </c>
      <c r="DQ373" s="50" t="s">
        <v>238</v>
      </c>
      <c r="DR373" s="29" t="str">
        <f>_xlfn.XLOOKUP(B373,'[2]1. All Calls'!$R:$R,'[2]1. All Calls'!$F:$F,"",0)</f>
        <v>CC-01917382</v>
      </c>
      <c r="DS373" s="29" t="str">
        <f>_xlfn.XLOOKUP(B373,'[2]1. All Calls'!$R:$R,'[2]1. All Calls'!$AB:$AB,"",0)</f>
        <v>We visited site check and found unit running well condition at the present time but service due.</v>
      </c>
      <c r="DT373" s="30">
        <f>_xlfn.XLOOKUP(DR373,'[2]1. All Calls'!$F:$F,'[2]1. All Calls'!$A:$A,"",0)</f>
        <v>46016.659259259301</v>
      </c>
      <c r="DU373" s="31">
        <f>_xlfn.XLOOKUP(DR373,'[2]1. All Calls'!$F:$F,'[2]1. All Calls'!$B:$B,"",0)</f>
        <v>9996</v>
      </c>
      <c r="DV373" s="31">
        <f>_xlfn.XLOOKUP(B373,[1]MDA_Assets!D:D,[1]MDA_Assets!N:N,"",0)</f>
        <v>4296</v>
      </c>
      <c r="DW373" s="31">
        <f>_xlfn.XLOOKUP(B373,[1]MDA_Assets!D:D,[1]MDA_Assets!O:O,"",0)</f>
        <v>5700</v>
      </c>
      <c r="DX373" s="32" t="str">
        <f>_xlfn.XLOOKUP(B373,[1]MDA_Assets!D:D,[1]MDA_Assets!Q:Q,"",0)</f>
        <v>XD</v>
      </c>
      <c r="DY373" s="33">
        <f>_xlfn.XLOOKUP(B373,[1]MDA_Assets!D:D,[1]MDA_Assets!R:R,"",0)</f>
        <v>45978</v>
      </c>
      <c r="DZ373" s="33">
        <f>_xlfn.XLOOKUP(B373,[1]MDA_Assets!D:D,[1]MDA_Assets!S:S,"",0)</f>
        <v>45978</v>
      </c>
      <c r="EA373" s="33">
        <f>_xlfn.XLOOKUP(B373,[1]MDA_Assets!D:D,[1]MDA_Assets!T:T,"",0)</f>
        <v>45978</v>
      </c>
      <c r="EB373" s="33">
        <f>_xlfn.XLOOKUP(B373,[1]MDA_Assets!D:D,[1]MDA_Assets!U:U,"",0)</f>
        <v>45978</v>
      </c>
      <c r="EC373" s="33">
        <f>_xlfn.XLOOKUP(B373,[1]MDA_Assets!D:D,[1]MDA_Assets!V:V,"",0)</f>
        <v>45978</v>
      </c>
      <c r="ED373" s="33">
        <f>_xlfn.XLOOKUP(B373,[1]MDA_Assets!D:D,[1]MDA_Assets!W:W,"",0)</f>
        <v>45978</v>
      </c>
      <c r="EE373" s="32" t="str">
        <f>_xlfn.XLOOKUP(B373,[1]MDA_Assets!D:D,[1]MDA_Assets!X:X,"",0)</f>
        <v>Yes</v>
      </c>
      <c r="EF373" s="33">
        <f>_xlfn.XLOOKUP(B373,[1]MDA_Assets!D:D,[1]MDA_Assets!Y:Y,"",0)</f>
        <v>0</v>
      </c>
      <c r="EG373" s="33">
        <f>_xlfn.XLOOKUP(B373,[1]MDA_Assets!D:D,[1]MDA_Assets!Z:Z,"",0)</f>
        <v>0</v>
      </c>
      <c r="EH373" s="33">
        <f>_xlfn.XLOOKUP(B373,[1]MDA_Assets!D:D,[1]MDA_Assets!AA:AA,"",0)</f>
        <v>0</v>
      </c>
      <c r="EI373" s="34">
        <f>_xlfn.XLOOKUP(B373,[1]MDA_Assets!D:D,[1]MDA_Assets!P:P,"",0)</f>
        <v>4</v>
      </c>
      <c r="EJ373" s="35" t="str">
        <f>_xlfn.XLOOKUP(B373,[1]MDA_Assets!D:D,[1]MDA_Assets!AB:AB,"",0)</f>
        <v>800</v>
      </c>
      <c r="EK373" s="35" t="str">
        <f>_xlfn.XLOOKUP(B373,[1]MDA_Assets!D:D,[1]MDA_Assets!AC:AC,"",0)</f>
        <v>800</v>
      </c>
      <c r="EL373" s="35" t="str">
        <f>_xlfn.XLOOKUP(B373,[1]MDA_Assets!D:D,[1]MDA_Assets!AD:AD,"",0)</f>
        <v>2300</v>
      </c>
      <c r="EM373" s="35" t="str">
        <f>_xlfn.XLOOKUP(B373,[1]MDA_Assets!D:D,[1]MDA_Assets!AE:AE,"",0)</f>
        <v>2300</v>
      </c>
      <c r="EN373" s="35" t="str">
        <f>_xlfn.XLOOKUP(B373,[1]MDA_Assets!D:D,[1]MDA_Assets!AF:AF,"",0)</f>
        <v>7300</v>
      </c>
      <c r="EO373" s="35" t="str">
        <f>_xlfn.XLOOKUP(B373,[1]MDA_Assets!D:D,[1]MDA_Assets!AG:AG,"",0)</f>
        <v>1300</v>
      </c>
      <c r="EP373" s="36">
        <f t="shared" si="296"/>
        <v>180</v>
      </c>
      <c r="EQ373" s="36">
        <f t="shared" si="296"/>
        <v>180</v>
      </c>
      <c r="ER373" s="36">
        <f t="shared" si="284"/>
        <v>365</v>
      </c>
      <c r="ES373" s="36">
        <f t="shared" si="285"/>
        <v>365</v>
      </c>
      <c r="ET373" s="36">
        <f t="shared" si="286"/>
        <v>730</v>
      </c>
      <c r="EU373" s="36">
        <f t="shared" si="287"/>
        <v>364</v>
      </c>
      <c r="EV373" s="36" t="str">
        <f t="shared" si="288"/>
        <v/>
      </c>
      <c r="EW373" s="36" t="str">
        <f t="shared" si="260"/>
        <v/>
      </c>
      <c r="EX373" s="36" t="str">
        <f t="shared" si="261"/>
        <v/>
      </c>
      <c r="EY373" s="36">
        <f t="shared" si="299"/>
        <v>5.81</v>
      </c>
      <c r="EZ373" s="36">
        <f t="shared" si="299"/>
        <v>5.81</v>
      </c>
      <c r="FA373" s="36">
        <f t="shared" si="299"/>
        <v>11.78</v>
      </c>
      <c r="FB373" s="36">
        <f t="shared" si="298"/>
        <v>11.78</v>
      </c>
      <c r="FC373" s="36">
        <f t="shared" si="298"/>
        <v>23.55</v>
      </c>
      <c r="FD373" s="36">
        <f t="shared" si="298"/>
        <v>11.75</v>
      </c>
      <c r="FE373" s="36" t="str">
        <f t="shared" si="298"/>
        <v/>
      </c>
      <c r="FF373" s="36" t="str">
        <f t="shared" si="298"/>
        <v/>
      </c>
      <c r="FG373" s="36" t="str">
        <f t="shared" si="298"/>
        <v/>
      </c>
      <c r="FH373" s="37" t="str" cm="1">
        <f t="array" ref="FH373">_xlfn.IFS(EY373="", "No Data", EY373&lt;0, "Negative/Future", EY373=0, "Zero Days", EY373&lt;=3, "&lt; 3 Months", EY373&lt;=6, "3 to 6 Months", EY373&lt;=9, "6 to 9 Months", EY373&lt;=12, "9 to 12 Months", EY373&lt;=15, "12 to 15 Months", EY373&lt;=18, "15 to 18 Months", EY373&lt;=24, "18 to 24 Months", EY373&gt;24, "&gt; 24 Months")</f>
        <v>3 to 6 Months</v>
      </c>
      <c r="FI373" s="37" t="str" cm="1">
        <f t="array" ref="FI373">_xlfn.IFS(EZ373="", "No Data", EZ373&lt;0, "Negative/Future", EZ373=0, "Zero Days", EZ373&lt;=3, "&lt; 3 Months", EZ373&lt;=6, "3 to 6 Months", EZ373&lt;=9, "6 to 9 Months", EZ373&lt;=12, "9 to 12 Months", EZ373&lt;=15, "12 to 15 Months", EZ373&lt;=18, "15 to 18 Months", EZ373&lt;=24, "18 to 24 Months", EZ373&gt;24, "&gt; 24 Months")</f>
        <v>3 to 6 Months</v>
      </c>
      <c r="FJ373" s="37" t="str" cm="1">
        <f t="array" ref="FJ373">_xlfn.IFS(FA373="", "No Data", FA373&lt;0, "Negative/Future", FA373=0, "Zero Days", FA373&lt;=3, "&lt; 3 Months", FA373&lt;=6, "3 to 6 Months", FA373&lt;=9, "6 to 9 Months", FA373&lt;=12, "9 to 12 Months", FA373&lt;=15, "12 to 15 Months", FA373&lt;=18, "15 to 18 Months", FA373&lt;=24, "18 to 24 Months", FA373&gt;24, "&gt; 24 Months")</f>
        <v>9 to 12 Months</v>
      </c>
      <c r="FK373" s="37" t="str" cm="1">
        <f t="array" ref="FK373">_xlfn.IFS(FB373="", "No Data", FB373&lt;0, "Negative/Future", FB373=0, "Zero Days", FB373&lt;=3, "&lt; 3 Months", FB373&lt;=6, "3 to 6 Months", FB373&lt;=9, "6 to 9 Months", FB373&lt;=12, "9 to 12 Months", FB373&lt;=15, "12 to 15 Months", FB373&lt;=18, "15 to 18 Months", FB373&lt;=24, "18 to 24 Months", FB373&gt;24, "&gt; 24 Months")</f>
        <v>9 to 12 Months</v>
      </c>
      <c r="FL373" s="37" t="str" cm="1">
        <f t="array" ref="FL373">_xlfn.IFS(FC373="", "No Data", FC373&lt;0, "Negative/Future", FC373=0, "Zero Days", FC373&lt;=3, "&lt; 3 Months", FC373&lt;=6, "3 to 6 Months", FC373&lt;=9, "6 to 9 Months", FC373&lt;=12, "9 to 12 Months", FC373&lt;=15, "12 to 15 Months", FC373&lt;=18, "15 to 18 Months", FC373&lt;=24, "18 to 24 Months", FC373&gt;24, "&gt; 24 Months")</f>
        <v>18 to 24 Months</v>
      </c>
      <c r="FM373" s="37" t="str" cm="1">
        <f t="array" ref="FM373">_xlfn.IFS(FD373="", "No Data", FD373&lt;0, "Negative/Future", FD373=0, "Zero Days", FD373&lt;=3, "&lt; 3 Months", FD373&lt;=6, "3 to 6 Months", FD373&lt;=9, "6 to 9 Months", FD373&lt;=12, "9 to 12 Months", FD373&lt;=15, "12 to 15 Months", FD373&lt;=18, "15 to 18 Months", FD373&lt;=24, "18 to 24 Months", FD373&gt;24, "&gt; 24 Months")</f>
        <v>9 to 12 Months</v>
      </c>
      <c r="FN373" s="37" t="str" cm="1">
        <f t="array" ref="FN373">_xlfn.IFS(FE373="", "No Data", FE373&lt;0, "Negative/Future", FE373=0, "Zero Days", FE373&lt;=3, "&lt; 3 Months", FE373&lt;=6, "3 to 6 Months", FE373&lt;=9, "6 to 9 Months", FE373&lt;=12, "9 to 12 Months", FE373&lt;=15, "12 to 15 Months", FE373&lt;=18, "15 to 18 Months", FE373&lt;=24, "18 to 24 Months", FE373&gt;24, "&gt; 24 Months")</f>
        <v>No Data</v>
      </c>
      <c r="FO373" s="37" t="str" cm="1">
        <f t="array" ref="FO373">_xlfn.IFS(FG373="", "No Data", FG373&lt;0, "Negative/Future", FG373=0, "Zero Days", FG373&lt;=3, "&lt; 3 Months", FG373&lt;=6, "3 to 6 Months", FG373&lt;=9, "6 to 9 Months", FG373&lt;=12, "9 to 12 Months", FG373&lt;=15, "12 to 15 Months", FG373&lt;=18, "15 to 18 Months", FG373&lt;=24, "18 to 24 Months", FG373&gt;24, "&gt; 24 Months")</f>
        <v>No Data</v>
      </c>
      <c r="FP373" s="37" t="str" cm="1">
        <f t="array" ref="FP373">_xlfn.IFS(FF373="", "No Data", FF373&lt;0, "Negative/Future", FF373=0, "Zero Days", FF373&lt;=3, "&lt; 3 Months", FF373&lt;=6, "3 to 6 Months", FF373&lt;=9, "6 to 9 Months", FF373&lt;=12, "9 to 12 Months", FF373&lt;=15, "12 to 15 Months", FF373&lt;=18, "15 to 18 Months", FF373&lt;=24, "18 to 24 Months", FF373&gt;24, "&gt; 24 Months")</f>
        <v>No Data</v>
      </c>
      <c r="FQ373" s="29" t="s">
        <v>1030</v>
      </c>
      <c r="FR373" s="29">
        <v>7779980009</v>
      </c>
      <c r="FS373" s="38" t="str">
        <f>VLOOKUP(_xlfn.XLOOKUP(B373,[1]MDA_Assets!D:D,[1]MDA_Assets!I:I,"",0),[1]Validation!$B$1:$C$8,2,0)</f>
        <v>B</v>
      </c>
      <c r="FT373" s="38" t="s">
        <v>202</v>
      </c>
      <c r="FU373" s="31" t="str">
        <f>_xlfn.XLOOKUP(B373,[1]MDA_Assets!D:D,[1]MDA_Assets!X:X,"",0)</f>
        <v>Yes</v>
      </c>
      <c r="FV373" s="39">
        <v>0</v>
      </c>
      <c r="FW373" s="39">
        <v>2</v>
      </c>
      <c r="FX373" s="39">
        <v>0</v>
      </c>
      <c r="FY373" s="39">
        <v>7</v>
      </c>
      <c r="FZ373" s="40">
        <f t="shared" si="293"/>
        <v>46158</v>
      </c>
      <c r="GA373" s="40">
        <f t="shared" si="293"/>
        <v>46158</v>
      </c>
      <c r="GB373" s="40">
        <f t="shared" si="262"/>
        <v>46343</v>
      </c>
      <c r="GC373" s="40">
        <f t="shared" si="263"/>
        <v>46343</v>
      </c>
      <c r="GD373" s="40">
        <f t="shared" si="264"/>
        <v>46708</v>
      </c>
      <c r="GE373" s="40">
        <f t="shared" si="265"/>
        <v>46342</v>
      </c>
      <c r="GF373" s="40" t="str">
        <f t="shared" si="297"/>
        <v/>
      </c>
      <c r="GG373" s="40" t="str">
        <f t="shared" si="297"/>
        <v/>
      </c>
      <c r="GH373" s="40" t="str">
        <f t="shared" si="297"/>
        <v/>
      </c>
      <c r="GI373" s="39">
        <f t="shared" si="289"/>
        <v>0</v>
      </c>
      <c r="GJ373" s="39">
        <f t="shared" si="290"/>
        <v>0</v>
      </c>
      <c r="GK373" s="39">
        <f t="shared" si="291"/>
        <v>0</v>
      </c>
      <c r="GL373" s="39">
        <f t="shared" si="292"/>
        <v>6</v>
      </c>
    </row>
    <row r="374" spans="1:194" x14ac:dyDescent="0.25">
      <c r="A374" s="19">
        <v>409</v>
      </c>
      <c r="B374" s="43" t="s">
        <v>1711</v>
      </c>
      <c r="C374" s="43" t="s">
        <v>186</v>
      </c>
      <c r="D374" s="43" t="s">
        <v>241</v>
      </c>
      <c r="E374" s="43" t="s">
        <v>1014</v>
      </c>
      <c r="F374" s="43" t="s">
        <v>3119</v>
      </c>
      <c r="G374" s="43" t="s">
        <v>190</v>
      </c>
      <c r="H374" s="43" t="s">
        <v>336</v>
      </c>
      <c r="I374" s="43" t="s">
        <v>192</v>
      </c>
      <c r="J374" s="44">
        <f t="shared" si="266"/>
        <v>45831.5</v>
      </c>
      <c r="K374" s="44">
        <v>45467.5</v>
      </c>
      <c r="L374" s="44">
        <v>45342.104166666664</v>
      </c>
      <c r="M374" s="43" t="s">
        <v>3120</v>
      </c>
      <c r="N374" s="43" t="s">
        <v>1994</v>
      </c>
      <c r="O374" s="44">
        <v>46125.242534722223</v>
      </c>
      <c r="P374" s="43">
        <v>11305</v>
      </c>
      <c r="Q374" s="43">
        <v>1922</v>
      </c>
      <c r="R374" s="43">
        <v>9383</v>
      </c>
      <c r="S374" s="43" t="s">
        <v>206</v>
      </c>
      <c r="T374" s="44">
        <v>45938.770833333336</v>
      </c>
      <c r="U374" s="44">
        <v>46050.770833333336</v>
      </c>
      <c r="V374" s="44">
        <v>46050.770833333336</v>
      </c>
      <c r="W374" s="44">
        <v>45938.770833333336</v>
      </c>
      <c r="X374" s="44">
        <v>45909.770833333336</v>
      </c>
      <c r="Y374" s="44">
        <v>46050.770833333336</v>
      </c>
      <c r="Z374" s="43" t="s">
        <v>199</v>
      </c>
      <c r="AA374" s="43"/>
      <c r="AB374" s="43"/>
      <c r="AC374" s="43"/>
      <c r="AD374" s="43"/>
      <c r="AE374" s="43">
        <v>7</v>
      </c>
      <c r="AF374" s="43" t="s">
        <v>2239</v>
      </c>
      <c r="AG374" s="43" t="s">
        <v>2239</v>
      </c>
      <c r="AH374" s="43" t="s">
        <v>3121</v>
      </c>
      <c r="AI374" s="43" t="s">
        <v>3122</v>
      </c>
      <c r="AJ374" s="43" t="s">
        <v>3123</v>
      </c>
      <c r="AK374" s="43" t="s">
        <v>3122</v>
      </c>
      <c r="AL374" s="47">
        <v>46340</v>
      </c>
      <c r="AM374" s="47">
        <v>46230</v>
      </c>
      <c r="AN374" s="49">
        <v>46191</v>
      </c>
      <c r="AO374" s="47">
        <v>46303</v>
      </c>
      <c r="AP374" s="47">
        <v>46780</v>
      </c>
      <c r="AQ374" s="47">
        <v>46274</v>
      </c>
      <c r="AR374" s="48"/>
      <c r="AS374" s="48"/>
      <c r="AT374" s="48"/>
      <c r="AU374" s="43">
        <v>0</v>
      </c>
      <c r="AV374" s="43">
        <v>0</v>
      </c>
      <c r="AW374" s="43">
        <v>1</v>
      </c>
      <c r="AX374" s="51" t="s">
        <v>1555</v>
      </c>
      <c r="AY374" s="51" t="s">
        <v>211</v>
      </c>
      <c r="AZ374" s="51" t="s">
        <v>198</v>
      </c>
      <c r="BA374" s="20">
        <f t="shared" ca="1" si="257"/>
        <v>0</v>
      </c>
      <c r="BB374" s="20">
        <f t="shared" ca="1" si="257"/>
        <v>0</v>
      </c>
      <c r="BC374" s="20">
        <f t="shared" ca="1" si="257"/>
        <v>1</v>
      </c>
      <c r="BD374" s="20">
        <f t="shared" ca="1" si="257"/>
        <v>0</v>
      </c>
      <c r="BE374" s="20">
        <f t="shared" ca="1" si="257"/>
        <v>0</v>
      </c>
      <c r="BF374" s="20">
        <f t="shared" ca="1" si="257"/>
        <v>0</v>
      </c>
      <c r="BG374" s="21" t="str">
        <f t="shared" ca="1" si="257"/>
        <v/>
      </c>
      <c r="BH374" s="21" t="str">
        <f t="shared" ca="1" si="257"/>
        <v/>
      </c>
      <c r="BI374" s="21" t="str">
        <f t="shared" ca="1" si="257"/>
        <v/>
      </c>
      <c r="BJ374" s="22">
        <f t="shared" ca="1" si="267"/>
        <v>1</v>
      </c>
      <c r="BK374" s="21">
        <f t="shared" si="268"/>
        <v>7</v>
      </c>
      <c r="BL374" s="22">
        <f t="shared" ca="1" si="269"/>
        <v>11660</v>
      </c>
      <c r="BM374" s="22">
        <f t="shared" ca="1" si="270"/>
        <v>1982</v>
      </c>
      <c r="BN374" s="23">
        <f t="shared" ca="1" si="271"/>
        <v>9678</v>
      </c>
      <c r="BO374" s="24">
        <f t="shared" ca="1" si="272"/>
        <v>355</v>
      </c>
      <c r="BP374" s="51" t="str">
        <f>_xlfn.XLOOKUP(E374,[1]Validation!E:E,[1]Validation!F:F,"")</f>
        <v>EG11</v>
      </c>
      <c r="BQ374" s="51" t="str">
        <f>_xlfn.XLOOKUP(BP374,[1]Validation!F:F,[1]Validation!G:G,"")</f>
        <v>EG11 to EG22</v>
      </c>
      <c r="BR374" s="52" t="str">
        <f>VLOOKUP(G374,[1]Validation!$B$1:$C$9,2,0)</f>
        <v>B</v>
      </c>
      <c r="BS374" s="51">
        <f t="shared" ca="1" si="273"/>
        <v>23</v>
      </c>
      <c r="BT374" s="53">
        <f>_xlfn.XLOOKUP(B374,'[2]1. All Calls'!$R:$R,'[2]1. All Calls'!$A:$A,"",0)</f>
        <v>46121.293449074103</v>
      </c>
      <c r="BU374" s="51" t="str">
        <f>_xlfn.XLOOKUP(B374,'[2]1. All Calls'!$R:$R,'[2]1. All Calls'!$F:$F,"",0)</f>
        <v>CC-02040936</v>
      </c>
      <c r="BV374" s="51" t="str">
        <f>_xlfn.XLOOKUP(B374,'[2]1. All Calls'!$R:$R,'[2]1. All Calls'!$J:$J,"",0)</f>
        <v>Schedule Service - AMC</v>
      </c>
      <c r="BW374" s="53">
        <f>_xlfn.XLOOKUP(B374,'[2]Sch Calls'!$R:$R,'[2]Sch Calls'!$A:$A,"",0)</f>
        <v>46051.722581018497</v>
      </c>
      <c r="BX374" s="51">
        <f>_xlfn.XLOOKUP(B374,'[2]Sch Calls'!$R:$R,'[2]Sch Calls'!$B:$B,"",0)</f>
        <v>10811</v>
      </c>
      <c r="BY374" s="51" t="str">
        <f t="shared" si="294"/>
        <v>28-Jul-26</v>
      </c>
      <c r="BZ374" s="51" t="str">
        <f t="shared" si="294"/>
        <v>28-Jul-26</v>
      </c>
      <c r="CA374" s="51" t="str">
        <f t="shared" si="274"/>
        <v>11-Jul-26</v>
      </c>
      <c r="CB374" s="51" t="str">
        <f t="shared" si="275"/>
        <v>08-Apr-27</v>
      </c>
      <c r="CC374" s="51" t="str">
        <f t="shared" si="276"/>
        <v>29-Jan-28</v>
      </c>
      <c r="CD374" s="51" t="str">
        <f t="shared" si="277"/>
        <v>10-Sep-26</v>
      </c>
      <c r="CE374" s="51">
        <f t="shared" ca="1" si="295"/>
        <v>125</v>
      </c>
      <c r="CF374" s="51">
        <f t="shared" ca="1" si="295"/>
        <v>125</v>
      </c>
      <c r="CG374" s="51">
        <f t="shared" ca="1" si="278"/>
        <v>237</v>
      </c>
      <c r="CH374" s="51">
        <f t="shared" ca="1" si="279"/>
        <v>237</v>
      </c>
      <c r="CI374" s="51">
        <f t="shared" ca="1" si="280"/>
        <v>125</v>
      </c>
      <c r="CJ374" s="51">
        <f t="shared" ca="1" si="281"/>
        <v>266</v>
      </c>
      <c r="CK374" s="51">
        <f t="shared" ca="1" si="302"/>
        <v>875</v>
      </c>
      <c r="CL374" s="51">
        <f t="shared" ca="1" si="302"/>
        <v>875</v>
      </c>
      <c r="CM374" s="51">
        <f t="shared" ca="1" si="302"/>
        <v>1659</v>
      </c>
      <c r="CN374" s="51">
        <f t="shared" ca="1" si="302"/>
        <v>1659</v>
      </c>
      <c r="CO374" s="51">
        <f t="shared" ca="1" si="302"/>
        <v>875</v>
      </c>
      <c r="CP374" s="51">
        <f t="shared" ca="1" si="302"/>
        <v>1862</v>
      </c>
      <c r="CQ374" s="51">
        <f t="shared" ca="1" si="303"/>
        <v>631</v>
      </c>
      <c r="CR374" s="51">
        <f t="shared" ca="1" si="303"/>
        <v>631</v>
      </c>
      <c r="CS374" s="51">
        <f t="shared" ca="1" si="303"/>
        <v>-1194</v>
      </c>
      <c r="CT374" s="51">
        <f t="shared" ca="1" si="303"/>
        <v>-396</v>
      </c>
      <c r="CU374" s="51">
        <f t="shared" ca="1" si="303"/>
        <v>6607</v>
      </c>
      <c r="CV374" s="54">
        <f t="shared" ca="1" si="303"/>
        <v>-599</v>
      </c>
      <c r="CW374" s="25" t="s">
        <v>195</v>
      </c>
      <c r="CX374" s="55">
        <v>0.17</v>
      </c>
      <c r="CY374" s="55"/>
      <c r="CZ374" s="26" t="s">
        <v>227</v>
      </c>
      <c r="DA374" s="26" t="s">
        <v>227</v>
      </c>
      <c r="DB374" s="26" t="s">
        <v>227</v>
      </c>
      <c r="DC374" s="26" t="s">
        <v>227</v>
      </c>
      <c r="DD374" s="26" t="s">
        <v>227</v>
      </c>
      <c r="DE374" s="26" t="s">
        <v>227</v>
      </c>
      <c r="DF374" s="26" t="s">
        <v>227</v>
      </c>
      <c r="DG374" s="26" t="s">
        <v>227</v>
      </c>
      <c r="DH374" s="26" t="s">
        <v>227</v>
      </c>
      <c r="DI374" s="26" t="s">
        <v>227</v>
      </c>
      <c r="DJ374" s="26" t="s">
        <v>227</v>
      </c>
      <c r="DK374" s="26" t="s">
        <v>227</v>
      </c>
      <c r="DL374" s="27">
        <f t="shared" si="282"/>
        <v>46196.293449074103</v>
      </c>
      <c r="DM374" s="28">
        <f t="shared" ca="1" si="283"/>
        <v>0</v>
      </c>
      <c r="DN374" s="56">
        <f>_xlfn.XLOOKUP(B374,'[2]1. All Calls'!$R:$R,'[2]1. All Calls'!$A:$A,"",0)</f>
        <v>46121.293449074103</v>
      </c>
      <c r="DO374" s="57" t="str">
        <f ca="1">VLOOKUP(DM374,[1]Validation!$B$20:$C$25,2,0)</f>
        <v>Within 3 months</v>
      </c>
      <c r="DP374" s="58" t="str">
        <f>_xlfn.XLOOKUP(B374,'[1]Active AMCs- Dealer'!E:E,'[1]Active AMCs- Dealer'!L:L,"Not in AMC",0)</f>
        <v>AMC</v>
      </c>
      <c r="DQ374" s="58"/>
      <c r="DR374" s="29" t="str">
        <f>_xlfn.XLOOKUP(B374,'[2]1. All Calls'!$R:$R,'[2]1. All Calls'!$F:$F,"",0)</f>
        <v>CC-02040936</v>
      </c>
      <c r="DS374" s="29" t="str">
        <f>_xlfn.XLOOKUP(B374,'[2]1. All Calls'!$R:$R,'[2]1. All Calls'!$AB:$AB,"",0)</f>
        <v>AMC Visit carried out</v>
      </c>
      <c r="DT374" s="30">
        <f>_xlfn.XLOOKUP(DR374,'[2]1. All Calls'!$F:$F,'[2]1. All Calls'!$A:$A,"",0)</f>
        <v>46121.293449074103</v>
      </c>
      <c r="DU374" s="31">
        <f>_xlfn.XLOOKUP(DR374,'[2]1. All Calls'!$F:$F,'[2]1. All Calls'!$B:$B,"",0)</f>
        <v>11305</v>
      </c>
      <c r="DV374" s="31">
        <f>_xlfn.XLOOKUP(B374,[1]MDA_Assets!D:D,[1]MDA_Assets!N:N,"",0)</f>
        <v>1922</v>
      </c>
      <c r="DW374" s="31">
        <f>_xlfn.XLOOKUP(B374,[1]MDA_Assets!D:D,[1]MDA_Assets!O:O,"",0)</f>
        <v>9383</v>
      </c>
      <c r="DX374" s="32" t="str">
        <f>_xlfn.XLOOKUP(B374,[1]MDA_Assets!D:D,[1]MDA_Assets!Q:Q,"",0)</f>
        <v>XD</v>
      </c>
      <c r="DY374" s="33">
        <f>_xlfn.XLOOKUP(B374,[1]MDA_Assets!D:D,[1]MDA_Assets!R:R,"",0)</f>
        <v>45939</v>
      </c>
      <c r="DZ374" s="33">
        <f>_xlfn.XLOOKUP(B374,[1]MDA_Assets!D:D,[1]MDA_Assets!S:S,"",0)</f>
        <v>46051</v>
      </c>
      <c r="EA374" s="33">
        <f>_xlfn.XLOOKUP(B374,[1]MDA_Assets!D:D,[1]MDA_Assets!T:T,"",0)</f>
        <v>46051</v>
      </c>
      <c r="EB374" s="33">
        <f>_xlfn.XLOOKUP(B374,[1]MDA_Assets!D:D,[1]MDA_Assets!U:U,"",0)</f>
        <v>45939</v>
      </c>
      <c r="EC374" s="33">
        <f>_xlfn.XLOOKUP(B374,[1]MDA_Assets!D:D,[1]MDA_Assets!V:V,"",0)</f>
        <v>45910</v>
      </c>
      <c r="ED374" s="33">
        <f>_xlfn.XLOOKUP(B374,[1]MDA_Assets!D:D,[1]MDA_Assets!W:W,"",0)</f>
        <v>46051</v>
      </c>
      <c r="EE374" s="32" t="str">
        <f>_xlfn.XLOOKUP(B374,[1]MDA_Assets!D:D,[1]MDA_Assets!X:X,"",0)</f>
        <v>Yes</v>
      </c>
      <c r="EF374" s="33">
        <f>_xlfn.XLOOKUP(B374,[1]MDA_Assets!D:D,[1]MDA_Assets!Y:Y,"",0)</f>
        <v>0</v>
      </c>
      <c r="EG374" s="33">
        <f>_xlfn.XLOOKUP(B374,[1]MDA_Assets!D:D,[1]MDA_Assets!Z:Z,"",0)</f>
        <v>0</v>
      </c>
      <c r="EH374" s="33">
        <f>_xlfn.XLOOKUP(B374,[1]MDA_Assets!D:D,[1]MDA_Assets!AA:AA,"",0)</f>
        <v>0</v>
      </c>
      <c r="EI374" s="34">
        <f>_xlfn.XLOOKUP(B374,[1]MDA_Assets!D:D,[1]MDA_Assets!P:P,"",0)</f>
        <v>7</v>
      </c>
      <c r="EJ374" s="35" t="str">
        <f>_xlfn.XLOOKUP(B374,[1]MDA_Assets!D:D,[1]MDA_Assets!AB:AB,"",0)</f>
        <v>1506</v>
      </c>
      <c r="EK374" s="35" t="str">
        <f>_xlfn.XLOOKUP(B374,[1]MDA_Assets!D:D,[1]MDA_Assets!AC:AC,"",0)</f>
        <v>1506</v>
      </c>
      <c r="EL374" s="35" t="str">
        <f>_xlfn.XLOOKUP(B374,[1]MDA_Assets!D:D,[1]MDA_Assets!AD:AD,"",0)</f>
        <v>465</v>
      </c>
      <c r="EM374" s="35" t="str">
        <f>_xlfn.XLOOKUP(B374,[1]MDA_Assets!D:D,[1]MDA_Assets!AE:AE,"",0)</f>
        <v>1263</v>
      </c>
      <c r="EN374" s="35" t="str">
        <f>_xlfn.XLOOKUP(B374,[1]MDA_Assets!D:D,[1]MDA_Assets!AF:AF,"",0)</f>
        <v>7482</v>
      </c>
      <c r="EO374" s="35" t="str">
        <f>_xlfn.XLOOKUP(B374,[1]MDA_Assets!D:D,[1]MDA_Assets!AG:AG,"",0)</f>
        <v>1263</v>
      </c>
      <c r="EP374" s="36">
        <f t="shared" si="296"/>
        <v>290</v>
      </c>
      <c r="EQ374" s="36">
        <f t="shared" si="296"/>
        <v>180</v>
      </c>
      <c r="ER374" s="36">
        <f t="shared" si="284"/>
        <v>253</v>
      </c>
      <c r="ES374" s="36">
        <f t="shared" si="285"/>
        <v>365</v>
      </c>
      <c r="ET374" s="36">
        <f t="shared" si="286"/>
        <v>730</v>
      </c>
      <c r="EU374" s="36">
        <f t="shared" si="287"/>
        <v>365</v>
      </c>
      <c r="EV374" s="36" t="str">
        <f t="shared" si="288"/>
        <v/>
      </c>
      <c r="EW374" s="36" t="str">
        <f t="shared" si="260"/>
        <v/>
      </c>
      <c r="EX374" s="36" t="str">
        <f t="shared" si="261"/>
        <v/>
      </c>
      <c r="EY374" s="36">
        <f t="shared" si="299"/>
        <v>9.36</v>
      </c>
      <c r="EZ374" s="36">
        <f t="shared" si="299"/>
        <v>5.81</v>
      </c>
      <c r="FA374" s="36">
        <f t="shared" si="299"/>
        <v>8.17</v>
      </c>
      <c r="FB374" s="36">
        <f t="shared" si="298"/>
        <v>11.78</v>
      </c>
      <c r="FC374" s="36">
        <f t="shared" si="298"/>
        <v>23.55</v>
      </c>
      <c r="FD374" s="36">
        <f t="shared" si="298"/>
        <v>11.78</v>
      </c>
      <c r="FE374" s="36" t="str">
        <f t="shared" si="298"/>
        <v/>
      </c>
      <c r="FF374" s="36" t="str">
        <f t="shared" si="298"/>
        <v/>
      </c>
      <c r="FG374" s="36" t="str">
        <f t="shared" si="298"/>
        <v/>
      </c>
      <c r="FH374" s="37" t="str" cm="1">
        <f t="array" ref="FH374">_xlfn.IFS(EY374="", "No Data", EY374&lt;0, "Negative/Future", EY374=0, "Zero Days", EY374&lt;=3, "&lt; 3 Months", EY374&lt;=6, "3 to 6 Months", EY374&lt;=9, "6 to 9 Months", EY374&lt;=12, "9 to 12 Months", EY374&lt;=15, "12 to 15 Months", EY374&lt;=18, "15 to 18 Months", EY374&lt;=24, "18 to 24 Months", EY374&gt;24, "&gt; 24 Months")</f>
        <v>9 to 12 Months</v>
      </c>
      <c r="FI374" s="37" t="str" cm="1">
        <f t="array" ref="FI374">_xlfn.IFS(EZ374="", "No Data", EZ374&lt;0, "Negative/Future", EZ374=0, "Zero Days", EZ374&lt;=3, "&lt; 3 Months", EZ374&lt;=6, "3 to 6 Months", EZ374&lt;=9, "6 to 9 Months", EZ374&lt;=12, "9 to 12 Months", EZ374&lt;=15, "12 to 15 Months", EZ374&lt;=18, "15 to 18 Months", EZ374&lt;=24, "18 to 24 Months", EZ374&gt;24, "&gt; 24 Months")</f>
        <v>3 to 6 Months</v>
      </c>
      <c r="FJ374" s="37" t="str" cm="1">
        <f t="array" ref="FJ374">_xlfn.IFS(FA374="", "No Data", FA374&lt;0, "Negative/Future", FA374=0, "Zero Days", FA374&lt;=3, "&lt; 3 Months", FA374&lt;=6, "3 to 6 Months", FA374&lt;=9, "6 to 9 Months", FA374&lt;=12, "9 to 12 Months", FA374&lt;=15, "12 to 15 Months", FA374&lt;=18, "15 to 18 Months", FA374&lt;=24, "18 to 24 Months", FA374&gt;24, "&gt; 24 Months")</f>
        <v>6 to 9 Months</v>
      </c>
      <c r="FK374" s="37" t="str" cm="1">
        <f t="array" ref="FK374">_xlfn.IFS(FB374="", "No Data", FB374&lt;0, "Negative/Future", FB374=0, "Zero Days", FB374&lt;=3, "&lt; 3 Months", FB374&lt;=6, "3 to 6 Months", FB374&lt;=9, "6 to 9 Months", FB374&lt;=12, "9 to 12 Months", FB374&lt;=15, "12 to 15 Months", FB374&lt;=18, "15 to 18 Months", FB374&lt;=24, "18 to 24 Months", FB374&gt;24, "&gt; 24 Months")</f>
        <v>9 to 12 Months</v>
      </c>
      <c r="FL374" s="37" t="str" cm="1">
        <f t="array" ref="FL374">_xlfn.IFS(FC374="", "No Data", FC374&lt;0, "Negative/Future", FC374=0, "Zero Days", FC374&lt;=3, "&lt; 3 Months", FC374&lt;=6, "3 to 6 Months", FC374&lt;=9, "6 to 9 Months", FC374&lt;=12, "9 to 12 Months", FC374&lt;=15, "12 to 15 Months", FC374&lt;=18, "15 to 18 Months", FC374&lt;=24, "18 to 24 Months", FC374&gt;24, "&gt; 24 Months")</f>
        <v>18 to 24 Months</v>
      </c>
      <c r="FM374" s="37" t="str" cm="1">
        <f t="array" ref="FM374">_xlfn.IFS(FD374="", "No Data", FD374&lt;0, "Negative/Future", FD374=0, "Zero Days", FD374&lt;=3, "&lt; 3 Months", FD374&lt;=6, "3 to 6 Months", FD374&lt;=9, "6 to 9 Months", FD374&lt;=12, "9 to 12 Months", FD374&lt;=15, "12 to 15 Months", FD374&lt;=18, "15 to 18 Months", FD374&lt;=24, "18 to 24 Months", FD374&gt;24, "&gt; 24 Months")</f>
        <v>9 to 12 Months</v>
      </c>
      <c r="FN374" s="37" t="str" cm="1">
        <f t="array" ref="FN374">_xlfn.IFS(FE374="", "No Data", FE374&lt;0, "Negative/Future", FE374=0, "Zero Days", FE374&lt;=3, "&lt; 3 Months", FE374&lt;=6, "3 to 6 Months", FE374&lt;=9, "6 to 9 Months", FE374&lt;=12, "9 to 12 Months", FE374&lt;=15, "12 to 15 Months", FE374&lt;=18, "15 to 18 Months", FE374&lt;=24, "18 to 24 Months", FE374&gt;24, "&gt; 24 Months")</f>
        <v>No Data</v>
      </c>
      <c r="FO374" s="37" t="str" cm="1">
        <f t="array" ref="FO374">_xlfn.IFS(FG374="", "No Data", FG374&lt;0, "Negative/Future", FG374=0, "Zero Days", FG374&lt;=3, "&lt; 3 Months", FG374&lt;=6, "3 to 6 Months", FG374&lt;=9, "6 to 9 Months", FG374&lt;=12, "9 to 12 Months", FG374&lt;=15, "12 to 15 Months", FG374&lt;=18, "15 to 18 Months", FG374&lt;=24, "18 to 24 Months", FG374&gt;24, "&gt; 24 Months")</f>
        <v>No Data</v>
      </c>
      <c r="FP374" s="37" t="str" cm="1">
        <f t="array" ref="FP374">_xlfn.IFS(FF374="", "No Data", FF374&lt;0, "Negative/Future", FF374=0, "Zero Days", FF374&lt;=3, "&lt; 3 Months", FF374&lt;=6, "3 to 6 Months", FF374&lt;=9, "6 to 9 Months", FF374&lt;=12, "9 to 12 Months", FF374&lt;=15, "12 to 15 Months", FF374&lt;=18, "15 to 18 Months", FF374&lt;=24, "18 to 24 Months", FF374&gt;24, "&gt; 24 Months")</f>
        <v>No Data</v>
      </c>
      <c r="FQ374" s="29" t="s">
        <v>1713</v>
      </c>
      <c r="FR374" s="29">
        <v>9523535955</v>
      </c>
      <c r="FS374" s="38" t="str">
        <f>VLOOKUP(_xlfn.XLOOKUP(B374,[1]MDA_Assets!D:D,[1]MDA_Assets!I:I,"",0),[1]Validation!$B$1:$C$8,2,0)</f>
        <v>B</v>
      </c>
      <c r="FT374" s="38" t="s">
        <v>202</v>
      </c>
      <c r="FU374" s="31" t="str">
        <f>_xlfn.XLOOKUP(B374,[1]MDA_Assets!D:D,[1]MDA_Assets!X:X,"",0)</f>
        <v>Yes</v>
      </c>
      <c r="FV374" s="39">
        <v>0</v>
      </c>
      <c r="FW374" s="39">
        <v>0</v>
      </c>
      <c r="FX374" s="39">
        <v>1</v>
      </c>
      <c r="FY374" s="39">
        <v>8</v>
      </c>
      <c r="FZ374" s="40">
        <f t="shared" si="293"/>
        <v>46341</v>
      </c>
      <c r="GA374" s="40">
        <f t="shared" si="293"/>
        <v>46231</v>
      </c>
      <c r="GB374" s="40">
        <f t="shared" si="262"/>
        <v>46192</v>
      </c>
      <c r="GC374" s="40">
        <f t="shared" si="263"/>
        <v>46304</v>
      </c>
      <c r="GD374" s="40">
        <f t="shared" si="264"/>
        <v>46640</v>
      </c>
      <c r="GE374" s="40">
        <f t="shared" si="265"/>
        <v>46416</v>
      </c>
      <c r="GF374" s="40" t="str">
        <f t="shared" si="297"/>
        <v/>
      </c>
      <c r="GG374" s="40" t="str">
        <f t="shared" si="297"/>
        <v/>
      </c>
      <c r="GH374" s="40" t="str">
        <f t="shared" si="297"/>
        <v/>
      </c>
      <c r="GI374" s="39">
        <f t="shared" si="289"/>
        <v>0</v>
      </c>
      <c r="GJ374" s="39">
        <f t="shared" si="290"/>
        <v>0</v>
      </c>
      <c r="GK374" s="39">
        <f t="shared" si="291"/>
        <v>0</v>
      </c>
      <c r="GL374" s="39">
        <f t="shared" si="292"/>
        <v>6</v>
      </c>
    </row>
    <row r="375" spans="1:194" x14ac:dyDescent="0.25">
      <c r="A375" s="19">
        <v>410</v>
      </c>
      <c r="B375" s="43" t="s">
        <v>1714</v>
      </c>
      <c r="C375" s="43" t="s">
        <v>254</v>
      </c>
      <c r="D375" s="43" t="s">
        <v>241</v>
      </c>
      <c r="E375" s="43" t="s">
        <v>255</v>
      </c>
      <c r="F375" s="43" t="s">
        <v>1715</v>
      </c>
      <c r="G375" s="43" t="s">
        <v>190</v>
      </c>
      <c r="H375" s="43" t="s">
        <v>336</v>
      </c>
      <c r="I375" s="43" t="s">
        <v>192</v>
      </c>
      <c r="J375" s="44">
        <f t="shared" si="266"/>
        <v>45965.625</v>
      </c>
      <c r="K375" s="44">
        <v>45601.625</v>
      </c>
      <c r="L375" s="44">
        <v>45197</v>
      </c>
      <c r="M375" s="43" t="s">
        <v>2533</v>
      </c>
      <c r="N375" s="43" t="s">
        <v>193</v>
      </c>
      <c r="O375" s="44">
        <v>46050.665439814817</v>
      </c>
      <c r="P375" s="43">
        <v>2205</v>
      </c>
      <c r="Q375" s="43">
        <v>375</v>
      </c>
      <c r="R375" s="43">
        <v>1830</v>
      </c>
      <c r="S375" s="43" t="s">
        <v>206</v>
      </c>
      <c r="T375" s="44">
        <v>45600.770833333336</v>
      </c>
      <c r="U375" s="44">
        <v>45837.770833333336</v>
      </c>
      <c r="V375" s="44">
        <v>45837.770833333336</v>
      </c>
      <c r="W375" s="44">
        <v>45600.770833333336</v>
      </c>
      <c r="X375" s="44">
        <v>45600.770833333336</v>
      </c>
      <c r="Y375" s="44">
        <v>45600.770833333336</v>
      </c>
      <c r="Z375" s="43" t="s">
        <v>199</v>
      </c>
      <c r="AA375" s="43"/>
      <c r="AB375" s="43"/>
      <c r="AC375" s="43"/>
      <c r="AD375" s="43"/>
      <c r="AE375" s="43">
        <v>3</v>
      </c>
      <c r="AF375" s="43" t="s">
        <v>196</v>
      </c>
      <c r="AG375" s="43" t="s">
        <v>196</v>
      </c>
      <c r="AH375" s="43" t="s">
        <v>2534</v>
      </c>
      <c r="AI375" s="43" t="s">
        <v>2534</v>
      </c>
      <c r="AJ375" s="43" t="s">
        <v>2535</v>
      </c>
      <c r="AK375" s="43" t="s">
        <v>2534</v>
      </c>
      <c r="AL375" s="46">
        <v>46017</v>
      </c>
      <c r="AM375" s="46">
        <v>46017</v>
      </c>
      <c r="AN375" s="46">
        <v>45965</v>
      </c>
      <c r="AO375" s="46">
        <v>45965</v>
      </c>
      <c r="AP375" s="47">
        <v>46330</v>
      </c>
      <c r="AQ375" s="46">
        <v>45965</v>
      </c>
      <c r="AR375" s="48"/>
      <c r="AS375" s="48"/>
      <c r="AT375" s="48"/>
      <c r="AU375" s="43">
        <v>1</v>
      </c>
      <c r="AV375" s="43">
        <v>0</v>
      </c>
      <c r="AW375" s="43">
        <v>0</v>
      </c>
      <c r="AX375" s="51" t="s">
        <v>484</v>
      </c>
      <c r="AY375" s="51" t="s">
        <v>211</v>
      </c>
      <c r="AZ375" s="51" t="s">
        <v>198</v>
      </c>
      <c r="BA375" s="20">
        <f t="shared" ca="1" si="257"/>
        <v>1</v>
      </c>
      <c r="BB375" s="20">
        <f t="shared" ca="1" si="257"/>
        <v>1</v>
      </c>
      <c r="BC375" s="20">
        <f t="shared" ca="1" si="257"/>
        <v>1</v>
      </c>
      <c r="BD375" s="20">
        <f t="shared" ca="1" si="257"/>
        <v>1</v>
      </c>
      <c r="BE375" s="20">
        <f t="shared" ca="1" si="257"/>
        <v>0</v>
      </c>
      <c r="BF375" s="20">
        <f t="shared" ca="1" si="257"/>
        <v>1</v>
      </c>
      <c r="BG375" s="21" t="str">
        <f t="shared" ca="1" si="257"/>
        <v/>
      </c>
      <c r="BH375" s="21" t="str">
        <f t="shared" ca="1" si="257"/>
        <v/>
      </c>
      <c r="BI375" s="21" t="str">
        <f t="shared" ca="1" si="257"/>
        <v/>
      </c>
      <c r="BJ375" s="22">
        <f t="shared" ca="1" si="267"/>
        <v>5</v>
      </c>
      <c r="BK375" s="21">
        <f t="shared" si="268"/>
        <v>3</v>
      </c>
      <c r="BL375" s="22">
        <f t="shared" ca="1" si="269"/>
        <v>2581</v>
      </c>
      <c r="BM375" s="22">
        <f t="shared" ca="1" si="270"/>
        <v>439</v>
      </c>
      <c r="BN375" s="23">
        <f t="shared" ca="1" si="271"/>
        <v>2142</v>
      </c>
      <c r="BO375" s="24">
        <f t="shared" ca="1" si="272"/>
        <v>376</v>
      </c>
      <c r="BP375" s="51" t="str">
        <f>_xlfn.XLOOKUP(E375,[1]Validation!E:E,[1]Validation!F:F,"")</f>
        <v>EN5</v>
      </c>
      <c r="BQ375" s="51" t="str">
        <f>_xlfn.XLOOKUP(BP375,[1]Validation!F:F,[1]Validation!G:G,"")</f>
        <v>EN4 to EN7</v>
      </c>
      <c r="BR375" s="52" t="str">
        <f>VLOOKUP(G375,[1]Validation!$B$1:$C$9,2,0)</f>
        <v>B</v>
      </c>
      <c r="BS375" s="51">
        <f t="shared" ca="1" si="273"/>
        <v>19</v>
      </c>
      <c r="BT375" s="53">
        <f>_xlfn.XLOOKUP(B375,'[2]1. All Calls'!$R:$R,'[2]1. All Calls'!$A:$A,"",0)</f>
        <v>46050.893981481502</v>
      </c>
      <c r="BU375" s="51" t="str">
        <f>_xlfn.XLOOKUP(B375,'[2]1. All Calls'!$R:$R,'[2]1. All Calls'!$F:$F,"",0)</f>
        <v>CC-01956406</v>
      </c>
      <c r="BV375" s="51" t="str">
        <f>_xlfn.XLOOKUP(B375,'[2]1. All Calls'!$R:$R,'[2]1. All Calls'!$J:$J,"",0)</f>
        <v>Sales Call</v>
      </c>
      <c r="BW375" s="53">
        <f>_xlfn.XLOOKUP(B375,'[2]Sch Calls'!$R:$R,'[2]Sch Calls'!$A:$A,"",0)</f>
        <v>45838.519699074102</v>
      </c>
      <c r="BX375" s="51">
        <f>_xlfn.XLOOKUP(B375,'[2]Sch Calls'!$R:$R,'[2]Sch Calls'!$B:$B,"",0)</f>
        <v>1569</v>
      </c>
      <c r="BY375" s="51" t="str">
        <f t="shared" si="294"/>
        <v>27-Dec-25</v>
      </c>
      <c r="BZ375" s="51" t="str">
        <f t="shared" si="294"/>
        <v>27-Dec-25</v>
      </c>
      <c r="CA375" s="51" t="str">
        <f t="shared" si="274"/>
        <v>07-Aug-25</v>
      </c>
      <c r="CB375" s="51" t="str">
        <f t="shared" si="275"/>
        <v>05-May-26</v>
      </c>
      <c r="CC375" s="51" t="str">
        <f t="shared" si="276"/>
        <v>05-Nov-26</v>
      </c>
      <c r="CD375" s="51" t="str">
        <f t="shared" si="277"/>
        <v>05-Nov-25</v>
      </c>
      <c r="CE375" s="51">
        <f t="shared" ca="1" si="295"/>
        <v>338</v>
      </c>
      <c r="CF375" s="51">
        <f t="shared" ca="1" si="295"/>
        <v>338</v>
      </c>
      <c r="CG375" s="51">
        <f t="shared" ca="1" si="278"/>
        <v>575</v>
      </c>
      <c r="CH375" s="51">
        <f t="shared" ca="1" si="279"/>
        <v>575</v>
      </c>
      <c r="CI375" s="51">
        <f t="shared" ca="1" si="280"/>
        <v>575</v>
      </c>
      <c r="CJ375" s="51">
        <f t="shared" ca="1" si="281"/>
        <v>575</v>
      </c>
      <c r="CK375" s="51">
        <f t="shared" ca="1" si="302"/>
        <v>1014</v>
      </c>
      <c r="CL375" s="51">
        <f t="shared" ca="1" si="302"/>
        <v>1014</v>
      </c>
      <c r="CM375" s="51">
        <f t="shared" ca="1" si="302"/>
        <v>1725</v>
      </c>
      <c r="CN375" s="51">
        <f t="shared" ca="1" si="302"/>
        <v>1725</v>
      </c>
      <c r="CO375" s="51">
        <f t="shared" ca="1" si="302"/>
        <v>1725</v>
      </c>
      <c r="CP375" s="51">
        <f t="shared" ca="1" si="302"/>
        <v>1725</v>
      </c>
      <c r="CQ375" s="51">
        <f t="shared" ca="1" si="303"/>
        <v>-150</v>
      </c>
      <c r="CR375" s="51">
        <f t="shared" ca="1" si="303"/>
        <v>-150</v>
      </c>
      <c r="CS375" s="51">
        <f t="shared" ca="1" si="303"/>
        <v>-929</v>
      </c>
      <c r="CT375" s="51">
        <f t="shared" ca="1" si="303"/>
        <v>-929</v>
      </c>
      <c r="CU375" s="51">
        <f t="shared" ca="1" si="303"/>
        <v>4070</v>
      </c>
      <c r="CV375" s="54">
        <f t="shared" ca="1" si="303"/>
        <v>-929</v>
      </c>
      <c r="CW375" s="25" t="s">
        <v>195</v>
      </c>
      <c r="CX375" s="55">
        <v>0.17</v>
      </c>
      <c r="CY375" s="55"/>
      <c r="CZ375" s="26" t="s">
        <v>227</v>
      </c>
      <c r="DA375" s="26" t="s">
        <v>227</v>
      </c>
      <c r="DB375" s="26" t="s">
        <v>227</v>
      </c>
      <c r="DC375" s="26" t="s">
        <v>227</v>
      </c>
      <c r="DD375" s="26" t="s">
        <v>227</v>
      </c>
      <c r="DE375" s="26" t="s">
        <v>227</v>
      </c>
      <c r="DF375" s="26" t="s">
        <v>227</v>
      </c>
      <c r="DG375" s="26" t="s">
        <v>227</v>
      </c>
      <c r="DH375" s="26" t="s">
        <v>227</v>
      </c>
      <c r="DI375" s="26" t="s">
        <v>227</v>
      </c>
      <c r="DJ375" s="26" t="s">
        <v>227</v>
      </c>
      <c r="DK375" s="26" t="s">
        <v>227</v>
      </c>
      <c r="DL375" s="27">
        <f t="shared" si="282"/>
        <v>46125.893981481502</v>
      </c>
      <c r="DM375" s="28">
        <f t="shared" ca="1" si="283"/>
        <v>1</v>
      </c>
      <c r="DN375" s="56">
        <f>_xlfn.XLOOKUP(B375,'[2]1. All Calls'!$R:$R,'[2]1. All Calls'!$A:$A,"",0)</f>
        <v>46050.893981481502</v>
      </c>
      <c r="DO375" s="57" t="str">
        <f ca="1">VLOOKUP(DM375,[1]Validation!$B$20:$C$25,2,0)</f>
        <v>Above 3 months</v>
      </c>
      <c r="DP375" s="58" t="str">
        <f>_xlfn.XLOOKUP(B375,'[1]Active AMCs- Dealer'!E:E,'[1]Active AMCs- Dealer'!L:L,"Not in AMC",0)</f>
        <v>Not in AMC</v>
      </c>
      <c r="DQ375" s="50" t="s">
        <v>213</v>
      </c>
      <c r="DR375" s="29" t="str">
        <f>_xlfn.XLOOKUP(B375,'[2]1. All Calls'!$R:$R,'[2]1. All Calls'!$F:$F,"",0)</f>
        <v>CC-01956406</v>
      </c>
      <c r="DS375" s="29" t="str">
        <f>_xlfn.XLOOKUP(B375,'[2]1. All Calls'!$R:$R,'[2]1. All Calls'!$AB:$AB,"",0)</f>
        <v>Sales call carried out for HMR update</v>
      </c>
      <c r="DT375" s="30">
        <f>_xlfn.XLOOKUP(DR375,'[2]1. All Calls'!$F:$F,'[2]1. All Calls'!$A:$A,"",0)</f>
        <v>46050.893981481502</v>
      </c>
      <c r="DU375" s="31">
        <f>_xlfn.XLOOKUP(DR375,'[2]1. All Calls'!$F:$F,'[2]1. All Calls'!$B:$B,"",0)</f>
        <v>2205</v>
      </c>
      <c r="DV375" s="31">
        <f>_xlfn.XLOOKUP(B375,[1]MDA_Assets!D:D,[1]MDA_Assets!N:N,"",0)</f>
        <v>375</v>
      </c>
      <c r="DW375" s="31">
        <f>_xlfn.XLOOKUP(B375,[1]MDA_Assets!D:D,[1]MDA_Assets!O:O,"",0)</f>
        <v>1830</v>
      </c>
      <c r="DX375" s="32" t="str">
        <f>_xlfn.XLOOKUP(B375,[1]MDA_Assets!D:D,[1]MDA_Assets!Q:Q,"",0)</f>
        <v>XD</v>
      </c>
      <c r="DY375" s="33">
        <f>_xlfn.XLOOKUP(B375,[1]MDA_Assets!D:D,[1]MDA_Assets!R:R,"",0)</f>
        <v>45601</v>
      </c>
      <c r="DZ375" s="33">
        <f>_xlfn.XLOOKUP(B375,[1]MDA_Assets!D:D,[1]MDA_Assets!S:S,"",0)</f>
        <v>45838</v>
      </c>
      <c r="EA375" s="33">
        <f>_xlfn.XLOOKUP(B375,[1]MDA_Assets!D:D,[1]MDA_Assets!T:T,"",0)</f>
        <v>45838</v>
      </c>
      <c r="EB375" s="33">
        <f>_xlfn.XLOOKUP(B375,[1]MDA_Assets!D:D,[1]MDA_Assets!U:U,"",0)</f>
        <v>45601</v>
      </c>
      <c r="EC375" s="33">
        <f>_xlfn.XLOOKUP(B375,[1]MDA_Assets!D:D,[1]MDA_Assets!V:V,"",0)</f>
        <v>45601</v>
      </c>
      <c r="ED375" s="33">
        <f>_xlfn.XLOOKUP(B375,[1]MDA_Assets!D:D,[1]MDA_Assets!W:W,"",0)</f>
        <v>45601</v>
      </c>
      <c r="EE375" s="32" t="str">
        <f>_xlfn.XLOOKUP(B375,[1]MDA_Assets!D:D,[1]MDA_Assets!X:X,"",0)</f>
        <v>Yes</v>
      </c>
      <c r="EF375" s="33">
        <f>_xlfn.XLOOKUP(B375,[1]MDA_Assets!D:D,[1]MDA_Assets!Y:Y,"",0)</f>
        <v>0</v>
      </c>
      <c r="EG375" s="33">
        <f>_xlfn.XLOOKUP(B375,[1]MDA_Assets!D:D,[1]MDA_Assets!Z:Z,"",0)</f>
        <v>0</v>
      </c>
      <c r="EH375" s="33">
        <f>_xlfn.XLOOKUP(B375,[1]MDA_Assets!D:D,[1]MDA_Assets!AA:AA,"",0)</f>
        <v>0</v>
      </c>
      <c r="EI375" s="34">
        <f>_xlfn.XLOOKUP(B375,[1]MDA_Assets!D:D,[1]MDA_Assets!P:P,"",0)</f>
        <v>3</v>
      </c>
      <c r="EJ375" s="35" t="str">
        <f>_xlfn.XLOOKUP(B375,[1]MDA_Assets!D:D,[1]MDA_Assets!AB:AB,"",0)</f>
        <v>864</v>
      </c>
      <c r="EK375" s="35" t="str">
        <f>_xlfn.XLOOKUP(B375,[1]MDA_Assets!D:D,[1]MDA_Assets!AC:AC,"",0)</f>
        <v>864</v>
      </c>
      <c r="EL375" s="35" t="str">
        <f>_xlfn.XLOOKUP(B375,[1]MDA_Assets!D:D,[1]MDA_Assets!AD:AD,"",0)</f>
        <v>796</v>
      </c>
      <c r="EM375" s="35" t="str">
        <f>_xlfn.XLOOKUP(B375,[1]MDA_Assets!D:D,[1]MDA_Assets!AE:AE,"",0)</f>
        <v>796</v>
      </c>
      <c r="EN375" s="35" t="str">
        <f>_xlfn.XLOOKUP(B375,[1]MDA_Assets!D:D,[1]MDA_Assets!AF:AF,"",0)</f>
        <v>5795</v>
      </c>
      <c r="EO375" s="35" t="str">
        <f>_xlfn.XLOOKUP(B375,[1]MDA_Assets!D:D,[1]MDA_Assets!AG:AG,"",0)</f>
        <v>796</v>
      </c>
      <c r="EP375" s="36">
        <f t="shared" si="296"/>
        <v>180</v>
      </c>
      <c r="EQ375" s="36">
        <f t="shared" si="296"/>
        <v>180</v>
      </c>
      <c r="ER375" s="36">
        <f t="shared" si="284"/>
        <v>365</v>
      </c>
      <c r="ES375" s="36">
        <f t="shared" si="285"/>
        <v>365</v>
      </c>
      <c r="ET375" s="36">
        <f t="shared" si="286"/>
        <v>730</v>
      </c>
      <c r="EU375" s="36">
        <f t="shared" si="287"/>
        <v>365</v>
      </c>
      <c r="EV375" s="36" t="str">
        <f t="shared" si="288"/>
        <v/>
      </c>
      <c r="EW375" s="36" t="str">
        <f t="shared" si="260"/>
        <v/>
      </c>
      <c r="EX375" s="36" t="str">
        <f t="shared" si="261"/>
        <v/>
      </c>
      <c r="EY375" s="36">
        <f t="shared" si="299"/>
        <v>5.81</v>
      </c>
      <c r="EZ375" s="36">
        <f t="shared" si="299"/>
        <v>5.81</v>
      </c>
      <c r="FA375" s="36">
        <f t="shared" si="299"/>
        <v>11.78</v>
      </c>
      <c r="FB375" s="36">
        <f t="shared" si="298"/>
        <v>11.78</v>
      </c>
      <c r="FC375" s="36">
        <f t="shared" si="298"/>
        <v>23.55</v>
      </c>
      <c r="FD375" s="36">
        <f t="shared" si="298"/>
        <v>11.78</v>
      </c>
      <c r="FE375" s="36" t="str">
        <f t="shared" si="298"/>
        <v/>
      </c>
      <c r="FF375" s="36" t="str">
        <f t="shared" si="298"/>
        <v/>
      </c>
      <c r="FG375" s="36" t="str">
        <f t="shared" si="298"/>
        <v/>
      </c>
      <c r="FH375" s="37" t="str" cm="1">
        <f t="array" ref="FH375">_xlfn.IFS(EY375="", "No Data", EY375&lt;0, "Negative/Future", EY375=0, "Zero Days", EY375&lt;=3, "&lt; 3 Months", EY375&lt;=6, "3 to 6 Months", EY375&lt;=9, "6 to 9 Months", EY375&lt;=12, "9 to 12 Months", EY375&lt;=15, "12 to 15 Months", EY375&lt;=18, "15 to 18 Months", EY375&lt;=24, "18 to 24 Months", EY375&gt;24, "&gt; 24 Months")</f>
        <v>3 to 6 Months</v>
      </c>
      <c r="FI375" s="37" t="str" cm="1">
        <f t="array" ref="FI375">_xlfn.IFS(EZ375="", "No Data", EZ375&lt;0, "Negative/Future", EZ375=0, "Zero Days", EZ375&lt;=3, "&lt; 3 Months", EZ375&lt;=6, "3 to 6 Months", EZ375&lt;=9, "6 to 9 Months", EZ375&lt;=12, "9 to 12 Months", EZ375&lt;=15, "12 to 15 Months", EZ375&lt;=18, "15 to 18 Months", EZ375&lt;=24, "18 to 24 Months", EZ375&gt;24, "&gt; 24 Months")</f>
        <v>3 to 6 Months</v>
      </c>
      <c r="FJ375" s="37" t="str" cm="1">
        <f t="array" ref="FJ375">_xlfn.IFS(FA375="", "No Data", FA375&lt;0, "Negative/Future", FA375=0, "Zero Days", FA375&lt;=3, "&lt; 3 Months", FA375&lt;=6, "3 to 6 Months", FA375&lt;=9, "6 to 9 Months", FA375&lt;=12, "9 to 12 Months", FA375&lt;=15, "12 to 15 Months", FA375&lt;=18, "15 to 18 Months", FA375&lt;=24, "18 to 24 Months", FA375&gt;24, "&gt; 24 Months")</f>
        <v>9 to 12 Months</v>
      </c>
      <c r="FK375" s="37" t="str" cm="1">
        <f t="array" ref="FK375">_xlfn.IFS(FB375="", "No Data", FB375&lt;0, "Negative/Future", FB375=0, "Zero Days", FB375&lt;=3, "&lt; 3 Months", FB375&lt;=6, "3 to 6 Months", FB375&lt;=9, "6 to 9 Months", FB375&lt;=12, "9 to 12 Months", FB375&lt;=15, "12 to 15 Months", FB375&lt;=18, "15 to 18 Months", FB375&lt;=24, "18 to 24 Months", FB375&gt;24, "&gt; 24 Months")</f>
        <v>9 to 12 Months</v>
      </c>
      <c r="FL375" s="37" t="str" cm="1">
        <f t="array" ref="FL375">_xlfn.IFS(FC375="", "No Data", FC375&lt;0, "Negative/Future", FC375=0, "Zero Days", FC375&lt;=3, "&lt; 3 Months", FC375&lt;=6, "3 to 6 Months", FC375&lt;=9, "6 to 9 Months", FC375&lt;=12, "9 to 12 Months", FC375&lt;=15, "12 to 15 Months", FC375&lt;=18, "15 to 18 Months", FC375&lt;=24, "18 to 24 Months", FC375&gt;24, "&gt; 24 Months")</f>
        <v>18 to 24 Months</v>
      </c>
      <c r="FM375" s="37" t="str" cm="1">
        <f t="array" ref="FM375">_xlfn.IFS(FD375="", "No Data", FD375&lt;0, "Negative/Future", FD375=0, "Zero Days", FD375&lt;=3, "&lt; 3 Months", FD375&lt;=6, "3 to 6 Months", FD375&lt;=9, "6 to 9 Months", FD375&lt;=12, "9 to 12 Months", FD375&lt;=15, "12 to 15 Months", FD375&lt;=18, "15 to 18 Months", FD375&lt;=24, "18 to 24 Months", FD375&gt;24, "&gt; 24 Months")</f>
        <v>9 to 12 Months</v>
      </c>
      <c r="FN375" s="37" t="str" cm="1">
        <f t="array" ref="FN375">_xlfn.IFS(FE375="", "No Data", FE375&lt;0, "Negative/Future", FE375=0, "Zero Days", FE375&lt;=3, "&lt; 3 Months", FE375&lt;=6, "3 to 6 Months", FE375&lt;=9, "6 to 9 Months", FE375&lt;=12, "9 to 12 Months", FE375&lt;=15, "12 to 15 Months", FE375&lt;=18, "15 to 18 Months", FE375&lt;=24, "18 to 24 Months", FE375&gt;24, "&gt; 24 Months")</f>
        <v>No Data</v>
      </c>
      <c r="FO375" s="37" t="str" cm="1">
        <f t="array" ref="FO375">_xlfn.IFS(FG375="", "No Data", FG375&lt;0, "Negative/Future", FG375=0, "Zero Days", FG375&lt;=3, "&lt; 3 Months", FG375&lt;=6, "3 to 6 Months", FG375&lt;=9, "6 to 9 Months", FG375&lt;=12, "9 to 12 Months", FG375&lt;=15, "12 to 15 Months", FG375&lt;=18, "15 to 18 Months", FG375&lt;=24, "18 to 24 Months", FG375&gt;24, "&gt; 24 Months")</f>
        <v>No Data</v>
      </c>
      <c r="FP375" s="37" t="str" cm="1">
        <f t="array" ref="FP375">_xlfn.IFS(FF375="", "No Data", FF375&lt;0, "Negative/Future", FF375=0, "Zero Days", FF375&lt;=3, "&lt; 3 Months", FF375&lt;=6, "3 to 6 Months", FF375&lt;=9, "6 to 9 Months", FF375&lt;=12, "9 to 12 Months", FF375&lt;=15, "12 to 15 Months", FF375&lt;=18, "15 to 18 Months", FF375&lt;=24, "18 to 24 Months", FF375&gt;24, "&gt; 24 Months")</f>
        <v>No Data</v>
      </c>
      <c r="FQ375" s="29" t="s">
        <v>1716</v>
      </c>
      <c r="FR375" s="29">
        <v>9334948596</v>
      </c>
      <c r="FS375" s="38" t="str">
        <f>VLOOKUP(_xlfn.XLOOKUP(B375,[1]MDA_Assets!D:D,[1]MDA_Assets!I:I,"",0),[1]Validation!$B$1:$C$8,2,0)</f>
        <v>B</v>
      </c>
      <c r="FT375" s="38" t="s">
        <v>202</v>
      </c>
      <c r="FU375" s="31" t="str">
        <f>_xlfn.XLOOKUP(B375,[1]MDA_Assets!D:D,[1]MDA_Assets!X:X,"",0)</f>
        <v>Yes</v>
      </c>
      <c r="FV375" s="39">
        <v>5</v>
      </c>
      <c r="FW375" s="39">
        <v>0</v>
      </c>
      <c r="FX375" s="39">
        <v>0</v>
      </c>
      <c r="FY375" s="39">
        <v>4</v>
      </c>
      <c r="FZ375" s="40">
        <f t="shared" si="293"/>
        <v>46018</v>
      </c>
      <c r="GA375" s="40">
        <f t="shared" si="293"/>
        <v>46018</v>
      </c>
      <c r="GB375" s="40">
        <f t="shared" si="262"/>
        <v>45966</v>
      </c>
      <c r="GC375" s="40">
        <f t="shared" si="263"/>
        <v>45966</v>
      </c>
      <c r="GD375" s="40">
        <f t="shared" si="264"/>
        <v>46331</v>
      </c>
      <c r="GE375" s="40">
        <f t="shared" si="265"/>
        <v>45966</v>
      </c>
      <c r="GF375" s="40" t="str">
        <f t="shared" si="297"/>
        <v/>
      </c>
      <c r="GG375" s="40" t="str">
        <f t="shared" si="297"/>
        <v/>
      </c>
      <c r="GH375" s="40" t="str">
        <f t="shared" si="297"/>
        <v/>
      </c>
      <c r="GI375" s="39">
        <f t="shared" si="289"/>
        <v>5</v>
      </c>
      <c r="GJ375" s="39">
        <f t="shared" si="290"/>
        <v>0</v>
      </c>
      <c r="GK375" s="39">
        <f t="shared" si="291"/>
        <v>0</v>
      </c>
      <c r="GL375" s="39">
        <f t="shared" si="292"/>
        <v>1</v>
      </c>
    </row>
    <row r="376" spans="1:194" x14ac:dyDescent="0.25">
      <c r="A376" s="19">
        <v>411</v>
      </c>
      <c r="B376" s="43" t="s">
        <v>1717</v>
      </c>
      <c r="C376" s="43" t="s">
        <v>254</v>
      </c>
      <c r="D376" s="43" t="s">
        <v>241</v>
      </c>
      <c r="E376" s="43" t="s">
        <v>346</v>
      </c>
      <c r="F376" s="43" t="s">
        <v>1718</v>
      </c>
      <c r="G376" s="43" t="s">
        <v>190</v>
      </c>
      <c r="H376" s="43" t="s">
        <v>277</v>
      </c>
      <c r="I376" s="43" t="s">
        <v>192</v>
      </c>
      <c r="J376" s="44">
        <f t="shared" si="266"/>
        <v>45466.770833333336</v>
      </c>
      <c r="K376" s="44">
        <v>45102.770833333336</v>
      </c>
      <c r="L376" s="44">
        <v>44809</v>
      </c>
      <c r="M376" s="43" t="s">
        <v>2536</v>
      </c>
      <c r="N376" s="43" t="s">
        <v>193</v>
      </c>
      <c r="O376" s="44">
        <v>46053.333240740743</v>
      </c>
      <c r="P376" s="43">
        <v>6092</v>
      </c>
      <c r="Q376" s="43">
        <v>2559</v>
      </c>
      <c r="R376" s="43">
        <v>3533</v>
      </c>
      <c r="S376" s="43" t="s">
        <v>206</v>
      </c>
      <c r="T376" s="44">
        <v>45764.770833333336</v>
      </c>
      <c r="U376" s="44">
        <v>45764.770833333336</v>
      </c>
      <c r="V376" s="44">
        <v>45764.770833333336</v>
      </c>
      <c r="W376" s="44">
        <v>45750.770833333336</v>
      </c>
      <c r="X376" s="44">
        <v>45764.770833333336</v>
      </c>
      <c r="Y376" s="44">
        <v>45100.770833333336</v>
      </c>
      <c r="Z376" s="43" t="s">
        <v>199</v>
      </c>
      <c r="AA376" s="43"/>
      <c r="AB376" s="43"/>
      <c r="AC376" s="43"/>
      <c r="AD376" s="43"/>
      <c r="AE376" s="43">
        <v>2</v>
      </c>
      <c r="AF376" s="43" t="s">
        <v>2537</v>
      </c>
      <c r="AG376" s="43" t="s">
        <v>2537</v>
      </c>
      <c r="AH376" s="43" t="s">
        <v>2538</v>
      </c>
      <c r="AI376" s="43" t="s">
        <v>2538</v>
      </c>
      <c r="AJ376" s="43" t="s">
        <v>2539</v>
      </c>
      <c r="AK376" s="43" t="s">
        <v>2538</v>
      </c>
      <c r="AL376" s="46">
        <v>45944</v>
      </c>
      <c r="AM376" s="46">
        <v>45944</v>
      </c>
      <c r="AN376" s="46">
        <v>46129</v>
      </c>
      <c r="AO376" s="46">
        <v>46115</v>
      </c>
      <c r="AP376" s="46">
        <v>45830</v>
      </c>
      <c r="AQ376" s="46">
        <v>46129</v>
      </c>
      <c r="AR376" s="48"/>
      <c r="AS376" s="48"/>
      <c r="AT376" s="48"/>
      <c r="AU376" s="43">
        <v>1</v>
      </c>
      <c r="AV376" s="43">
        <v>0</v>
      </c>
      <c r="AW376" s="43">
        <v>0</v>
      </c>
      <c r="AX376" s="51" t="s">
        <v>211</v>
      </c>
      <c r="AY376" s="51" t="s">
        <v>211</v>
      </c>
      <c r="AZ376" s="51" t="s">
        <v>198</v>
      </c>
      <c r="BA376" s="20">
        <f t="shared" ca="1" si="257"/>
        <v>1</v>
      </c>
      <c r="BB376" s="20">
        <f t="shared" ca="1" si="257"/>
        <v>1</v>
      </c>
      <c r="BC376" s="20">
        <f t="shared" ca="1" si="257"/>
        <v>1</v>
      </c>
      <c r="BD376" s="20">
        <f t="shared" ca="1" si="257"/>
        <v>1</v>
      </c>
      <c r="BE376" s="20">
        <f t="shared" ca="1" si="257"/>
        <v>1</v>
      </c>
      <c r="BF376" s="20">
        <f t="shared" ca="1" si="257"/>
        <v>1</v>
      </c>
      <c r="BG376" s="21" t="str">
        <f t="shared" ca="1" si="257"/>
        <v/>
      </c>
      <c r="BH376" s="21" t="str">
        <f t="shared" ca="1" si="257"/>
        <v/>
      </c>
      <c r="BI376" s="21" t="str">
        <f t="shared" ca="1" si="257"/>
        <v/>
      </c>
      <c r="BJ376" s="22">
        <f t="shared" ca="1" si="267"/>
        <v>6</v>
      </c>
      <c r="BK376" s="21">
        <f t="shared" si="268"/>
        <v>2</v>
      </c>
      <c r="BL376" s="22">
        <f t="shared" ca="1" si="269"/>
        <v>6337</v>
      </c>
      <c r="BM376" s="22">
        <f t="shared" ca="1" si="270"/>
        <v>2662</v>
      </c>
      <c r="BN376" s="23">
        <f t="shared" ca="1" si="271"/>
        <v>3675</v>
      </c>
      <c r="BO376" s="24">
        <f t="shared" ca="1" si="272"/>
        <v>245</v>
      </c>
      <c r="BP376" s="51" t="str">
        <f>_xlfn.XLOOKUP(E376,[1]Validation!E:E,[1]Validation!F:F,"")</f>
        <v>EN11</v>
      </c>
      <c r="BQ376" s="51" t="str">
        <f>_xlfn.XLOOKUP(BP376,[1]Validation!F:F,[1]Validation!G:G,"")</f>
        <v>EN11 to EN22</v>
      </c>
      <c r="BR376" s="52" t="str">
        <f>VLOOKUP(G376,[1]Validation!$B$1:$C$9,2,0)</f>
        <v>B</v>
      </c>
      <c r="BS376" s="51">
        <f t="shared" ca="1" si="273"/>
        <v>35</v>
      </c>
      <c r="BT376" s="53">
        <f>_xlfn.XLOOKUP(B376,'[2]1. All Calls'!$R:$R,'[2]1. All Calls'!$A:$A,"",0)</f>
        <v>46053.561134259297</v>
      </c>
      <c r="BU376" s="51" t="str">
        <f>_xlfn.XLOOKUP(B376,'[2]1. All Calls'!$R:$R,'[2]1. All Calls'!$F:$F,"",0)</f>
        <v>CC-01960237</v>
      </c>
      <c r="BV376" s="51" t="str">
        <f>_xlfn.XLOOKUP(B376,'[2]1. All Calls'!$R:$R,'[2]1. All Calls'!$J:$J,"",0)</f>
        <v>Sales Call</v>
      </c>
      <c r="BW376" s="53">
        <f>_xlfn.XLOOKUP(B376,'[2]Sch Calls'!$R:$R,'[2]Sch Calls'!$A:$A,"",0)</f>
        <v>45765.521099537</v>
      </c>
      <c r="BX376" s="51">
        <f>_xlfn.XLOOKUP(B376,'[2]Sch Calls'!$R:$R,'[2]Sch Calls'!$B:$B,"",0)</f>
        <v>5700</v>
      </c>
      <c r="BY376" s="51" t="str">
        <f t="shared" si="294"/>
        <v>15-Oct-25</v>
      </c>
      <c r="BZ376" s="51" t="str">
        <f t="shared" si="294"/>
        <v>15-Oct-25</v>
      </c>
      <c r="CA376" s="51" t="str">
        <f t="shared" si="274"/>
        <v>18-Jan-26</v>
      </c>
      <c r="CB376" s="51" t="str">
        <f t="shared" si="275"/>
        <v>02-Oct-26</v>
      </c>
      <c r="CC376" s="51" t="str">
        <f t="shared" si="276"/>
        <v>23-Jun-25</v>
      </c>
      <c r="CD376" s="51" t="str">
        <f t="shared" si="277"/>
        <v>18-Apr-26</v>
      </c>
      <c r="CE376" s="51">
        <f t="shared" ca="1" si="295"/>
        <v>411</v>
      </c>
      <c r="CF376" s="51">
        <f t="shared" ca="1" si="295"/>
        <v>411</v>
      </c>
      <c r="CG376" s="51">
        <f t="shared" ca="1" si="278"/>
        <v>411</v>
      </c>
      <c r="CH376" s="51">
        <f t="shared" ca="1" si="279"/>
        <v>425</v>
      </c>
      <c r="CI376" s="51">
        <f t="shared" ca="1" si="280"/>
        <v>1075</v>
      </c>
      <c r="CJ376" s="51">
        <f t="shared" ca="1" si="281"/>
        <v>411</v>
      </c>
      <c r="CK376" s="51">
        <f t="shared" ca="1" si="302"/>
        <v>822</v>
      </c>
      <c r="CL376" s="51">
        <f t="shared" ca="1" si="302"/>
        <v>822</v>
      </c>
      <c r="CM376" s="51">
        <f t="shared" ca="1" si="302"/>
        <v>822</v>
      </c>
      <c r="CN376" s="51">
        <f t="shared" ca="1" si="302"/>
        <v>850</v>
      </c>
      <c r="CO376" s="51">
        <f t="shared" ca="1" si="302"/>
        <v>2150</v>
      </c>
      <c r="CP376" s="51">
        <f t="shared" ca="1" si="302"/>
        <v>822</v>
      </c>
      <c r="CQ376" s="51">
        <f t="shared" ca="1" si="303"/>
        <v>50</v>
      </c>
      <c r="CR376" s="51">
        <f t="shared" ca="1" si="303"/>
        <v>50</v>
      </c>
      <c r="CS376" s="51">
        <f t="shared" ca="1" si="303"/>
        <v>2050</v>
      </c>
      <c r="CT376" s="51">
        <f t="shared" ca="1" si="303"/>
        <v>2022</v>
      </c>
      <c r="CU376" s="51">
        <f t="shared" ca="1" si="303"/>
        <v>-1978</v>
      </c>
      <c r="CV376" s="54">
        <f t="shared" ca="1" si="303"/>
        <v>2050</v>
      </c>
      <c r="CW376" s="25">
        <v>0</v>
      </c>
      <c r="CX376" s="55">
        <v>0.42</v>
      </c>
      <c r="CY376" s="55"/>
      <c r="CZ376" s="26">
        <v>0</v>
      </c>
      <c r="DA376" s="26">
        <v>0</v>
      </c>
      <c r="DB376" s="26">
        <v>0</v>
      </c>
      <c r="DC376" s="26">
        <v>0</v>
      </c>
      <c r="DD376" s="26">
        <v>0</v>
      </c>
      <c r="DE376" s="26">
        <v>0</v>
      </c>
      <c r="DF376" s="26">
        <v>0</v>
      </c>
      <c r="DG376" s="26">
        <v>0</v>
      </c>
      <c r="DH376" s="26">
        <v>0</v>
      </c>
      <c r="DI376" s="26">
        <v>0</v>
      </c>
      <c r="DJ376" s="26">
        <v>0</v>
      </c>
      <c r="DK376" s="26">
        <v>0</v>
      </c>
      <c r="DL376" s="27">
        <f t="shared" si="282"/>
        <v>46128.561134259297</v>
      </c>
      <c r="DM376" s="28">
        <f t="shared" ca="1" si="283"/>
        <v>1</v>
      </c>
      <c r="DN376" s="56">
        <f>_xlfn.XLOOKUP(B376,'[2]1. All Calls'!$R:$R,'[2]1. All Calls'!$A:$A,"",0)</f>
        <v>46053.561134259297</v>
      </c>
      <c r="DO376" s="57" t="str">
        <f ca="1">VLOOKUP(DM376,[1]Validation!$B$20:$C$25,2,0)</f>
        <v>Above 3 months</v>
      </c>
      <c r="DP376" s="58" t="str">
        <f>_xlfn.XLOOKUP(B376,'[1]Active AMCs- Dealer'!E:E,'[1]Active AMCs- Dealer'!L:L,"Not in AMC",0)</f>
        <v>Not in AMC</v>
      </c>
      <c r="DQ376" s="50" t="s">
        <v>213</v>
      </c>
      <c r="DR376" s="29" t="str">
        <f>_xlfn.XLOOKUP(B376,'[2]1. All Calls'!$R:$R,'[2]1. All Calls'!$F:$F,"",0)</f>
        <v>CC-01960237</v>
      </c>
      <c r="DS376" s="29" t="str">
        <f>_xlfn.XLOOKUP(B376,'[2]1. All Calls'!$R:$R,'[2]1. All Calls'!$AB:$AB,"",0)</f>
        <v>Sales call carried out for HMR update</v>
      </c>
      <c r="DT376" s="30">
        <f>_xlfn.XLOOKUP(DR376,'[2]1. All Calls'!$F:$F,'[2]1. All Calls'!$A:$A,"",0)</f>
        <v>46053.561134259297</v>
      </c>
      <c r="DU376" s="31">
        <f>_xlfn.XLOOKUP(DR376,'[2]1. All Calls'!$F:$F,'[2]1. All Calls'!$B:$B,"",0)</f>
        <v>6092</v>
      </c>
      <c r="DV376" s="31">
        <f>_xlfn.XLOOKUP(B376,[1]MDA_Assets!D:D,[1]MDA_Assets!N:N,"",0)</f>
        <v>2559</v>
      </c>
      <c r="DW376" s="31">
        <f>_xlfn.XLOOKUP(B376,[1]MDA_Assets!D:D,[1]MDA_Assets!O:O,"",0)</f>
        <v>3533</v>
      </c>
      <c r="DX376" s="32" t="str">
        <f>_xlfn.XLOOKUP(B376,[1]MDA_Assets!D:D,[1]MDA_Assets!Q:Q,"",0)</f>
        <v>XD</v>
      </c>
      <c r="DY376" s="33">
        <f>_xlfn.XLOOKUP(B376,[1]MDA_Assets!D:D,[1]MDA_Assets!R:R,"",0)</f>
        <v>45765</v>
      </c>
      <c r="DZ376" s="33">
        <f>_xlfn.XLOOKUP(B376,[1]MDA_Assets!D:D,[1]MDA_Assets!S:S,"",0)</f>
        <v>45765</v>
      </c>
      <c r="EA376" s="33">
        <f>_xlfn.XLOOKUP(B376,[1]MDA_Assets!D:D,[1]MDA_Assets!T:T,"",0)</f>
        <v>45765</v>
      </c>
      <c r="EB376" s="33">
        <f>_xlfn.XLOOKUP(B376,[1]MDA_Assets!D:D,[1]MDA_Assets!U:U,"",0)</f>
        <v>45751</v>
      </c>
      <c r="EC376" s="33">
        <f>_xlfn.XLOOKUP(B376,[1]MDA_Assets!D:D,[1]MDA_Assets!V:V,"",0)</f>
        <v>45765</v>
      </c>
      <c r="ED376" s="33">
        <f>_xlfn.XLOOKUP(B376,[1]MDA_Assets!D:D,[1]MDA_Assets!W:W,"",0)</f>
        <v>45101</v>
      </c>
      <c r="EE376" s="32" t="str">
        <f>_xlfn.XLOOKUP(B376,[1]MDA_Assets!D:D,[1]MDA_Assets!X:X,"",0)</f>
        <v>Yes</v>
      </c>
      <c r="EF376" s="33">
        <f>_xlfn.XLOOKUP(B376,[1]MDA_Assets!D:D,[1]MDA_Assets!Y:Y,"",0)</f>
        <v>0</v>
      </c>
      <c r="EG376" s="33">
        <f>_xlfn.XLOOKUP(B376,[1]MDA_Assets!D:D,[1]MDA_Assets!Z:Z,"",0)</f>
        <v>0</v>
      </c>
      <c r="EH376" s="33">
        <f>_xlfn.XLOOKUP(B376,[1]MDA_Assets!D:D,[1]MDA_Assets!AA:AA,"",0)</f>
        <v>0</v>
      </c>
      <c r="EI376" s="34">
        <f>_xlfn.XLOOKUP(B376,[1]MDA_Assets!D:D,[1]MDA_Assets!P:P,"",0)</f>
        <v>2</v>
      </c>
      <c r="EJ376" s="35" t="str">
        <f>_xlfn.XLOOKUP(B376,[1]MDA_Assets!D:D,[1]MDA_Assets!AB:AB,"",0)</f>
        <v>872</v>
      </c>
      <c r="EK376" s="35" t="str">
        <f>_xlfn.XLOOKUP(B376,[1]MDA_Assets!D:D,[1]MDA_Assets!AC:AC,"",0)</f>
        <v>872</v>
      </c>
      <c r="EL376" s="35" t="str">
        <f>_xlfn.XLOOKUP(B376,[1]MDA_Assets!D:D,[1]MDA_Assets!AD:AD,"",0)</f>
        <v>2872</v>
      </c>
      <c r="EM376" s="35" t="str">
        <f>_xlfn.XLOOKUP(B376,[1]MDA_Assets!D:D,[1]MDA_Assets!AE:AE,"",0)</f>
        <v>2872</v>
      </c>
      <c r="EN376" s="35" t="str">
        <f>_xlfn.XLOOKUP(B376,[1]MDA_Assets!D:D,[1]MDA_Assets!AF:AF,"",0)</f>
        <v>172</v>
      </c>
      <c r="EO376" s="35" t="str">
        <f>_xlfn.XLOOKUP(B376,[1]MDA_Assets!D:D,[1]MDA_Assets!AG:AG,"",0)</f>
        <v>2872</v>
      </c>
      <c r="EP376" s="36">
        <f t="shared" si="296"/>
        <v>180</v>
      </c>
      <c r="EQ376" s="36">
        <f t="shared" si="296"/>
        <v>180</v>
      </c>
      <c r="ER376" s="36">
        <f t="shared" si="284"/>
        <v>365</v>
      </c>
      <c r="ES376" s="36">
        <f t="shared" si="285"/>
        <v>365</v>
      </c>
      <c r="ET376" s="36">
        <f t="shared" si="286"/>
        <v>730</v>
      </c>
      <c r="EU376" s="36">
        <f t="shared" si="287"/>
        <v>365</v>
      </c>
      <c r="EV376" s="36" t="str">
        <f t="shared" si="288"/>
        <v/>
      </c>
      <c r="EW376" s="36" t="str">
        <f t="shared" si="260"/>
        <v/>
      </c>
      <c r="EX376" s="36" t="str">
        <f t="shared" si="261"/>
        <v/>
      </c>
      <c r="EY376" s="36">
        <f t="shared" si="299"/>
        <v>5.81</v>
      </c>
      <c r="EZ376" s="36">
        <f t="shared" si="299"/>
        <v>5.81</v>
      </c>
      <c r="FA376" s="36">
        <f t="shared" si="299"/>
        <v>11.78</v>
      </c>
      <c r="FB376" s="36">
        <f t="shared" si="298"/>
        <v>11.78</v>
      </c>
      <c r="FC376" s="36">
        <f t="shared" si="298"/>
        <v>23.55</v>
      </c>
      <c r="FD376" s="36">
        <f t="shared" si="298"/>
        <v>11.78</v>
      </c>
      <c r="FE376" s="36" t="str">
        <f t="shared" si="298"/>
        <v/>
      </c>
      <c r="FF376" s="36" t="str">
        <f t="shared" si="298"/>
        <v/>
      </c>
      <c r="FG376" s="36" t="str">
        <f t="shared" si="298"/>
        <v/>
      </c>
      <c r="FH376" s="37" t="str" cm="1">
        <f t="array" ref="FH376">_xlfn.IFS(EY376="", "No Data", EY376&lt;0, "Negative/Future", EY376=0, "Zero Days", EY376&lt;=3, "&lt; 3 Months", EY376&lt;=6, "3 to 6 Months", EY376&lt;=9, "6 to 9 Months", EY376&lt;=12, "9 to 12 Months", EY376&lt;=15, "12 to 15 Months", EY376&lt;=18, "15 to 18 Months", EY376&lt;=24, "18 to 24 Months", EY376&gt;24, "&gt; 24 Months")</f>
        <v>3 to 6 Months</v>
      </c>
      <c r="FI376" s="37" t="str" cm="1">
        <f t="array" ref="FI376">_xlfn.IFS(EZ376="", "No Data", EZ376&lt;0, "Negative/Future", EZ376=0, "Zero Days", EZ376&lt;=3, "&lt; 3 Months", EZ376&lt;=6, "3 to 6 Months", EZ376&lt;=9, "6 to 9 Months", EZ376&lt;=12, "9 to 12 Months", EZ376&lt;=15, "12 to 15 Months", EZ376&lt;=18, "15 to 18 Months", EZ376&lt;=24, "18 to 24 Months", EZ376&gt;24, "&gt; 24 Months")</f>
        <v>3 to 6 Months</v>
      </c>
      <c r="FJ376" s="37" t="str" cm="1">
        <f t="array" ref="FJ376">_xlfn.IFS(FA376="", "No Data", FA376&lt;0, "Negative/Future", FA376=0, "Zero Days", FA376&lt;=3, "&lt; 3 Months", FA376&lt;=6, "3 to 6 Months", FA376&lt;=9, "6 to 9 Months", FA376&lt;=12, "9 to 12 Months", FA376&lt;=15, "12 to 15 Months", FA376&lt;=18, "15 to 18 Months", FA376&lt;=24, "18 to 24 Months", FA376&gt;24, "&gt; 24 Months")</f>
        <v>9 to 12 Months</v>
      </c>
      <c r="FK376" s="37" t="str" cm="1">
        <f t="array" ref="FK376">_xlfn.IFS(FB376="", "No Data", FB376&lt;0, "Negative/Future", FB376=0, "Zero Days", FB376&lt;=3, "&lt; 3 Months", FB376&lt;=6, "3 to 6 Months", FB376&lt;=9, "6 to 9 Months", FB376&lt;=12, "9 to 12 Months", FB376&lt;=15, "12 to 15 Months", FB376&lt;=18, "15 to 18 Months", FB376&lt;=24, "18 to 24 Months", FB376&gt;24, "&gt; 24 Months")</f>
        <v>9 to 12 Months</v>
      </c>
      <c r="FL376" s="37" t="str" cm="1">
        <f t="array" ref="FL376">_xlfn.IFS(FC376="", "No Data", FC376&lt;0, "Negative/Future", FC376=0, "Zero Days", FC376&lt;=3, "&lt; 3 Months", FC376&lt;=6, "3 to 6 Months", FC376&lt;=9, "6 to 9 Months", FC376&lt;=12, "9 to 12 Months", FC376&lt;=15, "12 to 15 Months", FC376&lt;=18, "15 to 18 Months", FC376&lt;=24, "18 to 24 Months", FC376&gt;24, "&gt; 24 Months")</f>
        <v>18 to 24 Months</v>
      </c>
      <c r="FM376" s="37" t="str" cm="1">
        <f t="array" ref="FM376">_xlfn.IFS(FD376="", "No Data", FD376&lt;0, "Negative/Future", FD376=0, "Zero Days", FD376&lt;=3, "&lt; 3 Months", FD376&lt;=6, "3 to 6 Months", FD376&lt;=9, "6 to 9 Months", FD376&lt;=12, "9 to 12 Months", FD376&lt;=15, "12 to 15 Months", FD376&lt;=18, "15 to 18 Months", FD376&lt;=24, "18 to 24 Months", FD376&gt;24, "&gt; 24 Months")</f>
        <v>9 to 12 Months</v>
      </c>
      <c r="FN376" s="37" t="str" cm="1">
        <f t="array" ref="FN376">_xlfn.IFS(FE376="", "No Data", FE376&lt;0, "Negative/Future", FE376=0, "Zero Days", FE376&lt;=3, "&lt; 3 Months", FE376&lt;=6, "3 to 6 Months", FE376&lt;=9, "6 to 9 Months", FE376&lt;=12, "9 to 12 Months", FE376&lt;=15, "12 to 15 Months", FE376&lt;=18, "15 to 18 Months", FE376&lt;=24, "18 to 24 Months", FE376&gt;24, "&gt; 24 Months")</f>
        <v>No Data</v>
      </c>
      <c r="FO376" s="37" t="str" cm="1">
        <f t="array" ref="FO376">_xlfn.IFS(FG376="", "No Data", FG376&lt;0, "Negative/Future", FG376=0, "Zero Days", FG376&lt;=3, "&lt; 3 Months", FG376&lt;=6, "3 to 6 Months", FG376&lt;=9, "6 to 9 Months", FG376&lt;=12, "9 to 12 Months", FG376&lt;=15, "12 to 15 Months", FG376&lt;=18, "15 to 18 Months", FG376&lt;=24, "18 to 24 Months", FG376&gt;24, "&gt; 24 Months")</f>
        <v>No Data</v>
      </c>
      <c r="FP376" s="37" t="str" cm="1">
        <f t="array" ref="FP376">_xlfn.IFS(FF376="", "No Data", FF376&lt;0, "Negative/Future", FF376=0, "Zero Days", FF376&lt;=3, "&lt; 3 Months", FF376&lt;=6, "3 to 6 Months", FF376&lt;=9, "6 to 9 Months", FF376&lt;=12, "9 to 12 Months", FF376&lt;=15, "12 to 15 Months", FF376&lt;=18, "15 to 18 Months", FF376&lt;=24, "18 to 24 Months", FF376&gt;24, "&gt; 24 Months")</f>
        <v>No Data</v>
      </c>
      <c r="FQ376" s="29" t="s">
        <v>1720</v>
      </c>
      <c r="FR376" s="29">
        <v>9471728981</v>
      </c>
      <c r="FS376" s="38" t="str">
        <f>VLOOKUP(_xlfn.XLOOKUP(B376,[1]MDA_Assets!D:D,[1]MDA_Assets!I:I,"",0),[1]Validation!$B$1:$C$8,2,0)</f>
        <v>B</v>
      </c>
      <c r="FT376" s="38" t="s">
        <v>202</v>
      </c>
      <c r="FU376" s="31" t="str">
        <f>_xlfn.XLOOKUP(B376,[1]MDA_Assets!D:D,[1]MDA_Assets!X:X,"",0)</f>
        <v>Yes</v>
      </c>
      <c r="FV376" s="39">
        <v>6</v>
      </c>
      <c r="FW376" s="39">
        <v>0</v>
      </c>
      <c r="FX376" s="39">
        <v>0</v>
      </c>
      <c r="FY376" s="39">
        <v>3</v>
      </c>
      <c r="FZ376" s="40">
        <f t="shared" si="293"/>
        <v>45945</v>
      </c>
      <c r="GA376" s="40">
        <f t="shared" si="293"/>
        <v>45945</v>
      </c>
      <c r="GB376" s="40">
        <f t="shared" si="262"/>
        <v>46130</v>
      </c>
      <c r="GC376" s="40">
        <f t="shared" si="263"/>
        <v>46116</v>
      </c>
      <c r="GD376" s="40">
        <f t="shared" si="264"/>
        <v>46495</v>
      </c>
      <c r="GE376" s="40">
        <f t="shared" si="265"/>
        <v>45466</v>
      </c>
      <c r="GF376" s="40" t="str">
        <f t="shared" si="297"/>
        <v/>
      </c>
      <c r="GG376" s="40" t="str">
        <f t="shared" si="297"/>
        <v/>
      </c>
      <c r="GH376" s="40" t="str">
        <f t="shared" si="297"/>
        <v/>
      </c>
      <c r="GI376" s="39">
        <f t="shared" si="289"/>
        <v>3</v>
      </c>
      <c r="GJ376" s="39">
        <f t="shared" si="290"/>
        <v>0</v>
      </c>
      <c r="GK376" s="39">
        <f t="shared" si="291"/>
        <v>0</v>
      </c>
      <c r="GL376" s="39">
        <f t="shared" si="292"/>
        <v>3</v>
      </c>
    </row>
    <row r="377" spans="1:194" x14ac:dyDescent="0.25">
      <c r="A377" s="19">
        <v>412</v>
      </c>
      <c r="B377" s="43" t="s">
        <v>3269</v>
      </c>
      <c r="C377" s="43" t="s">
        <v>186</v>
      </c>
      <c r="D377" s="43" t="s">
        <v>241</v>
      </c>
      <c r="E377" s="43" t="s">
        <v>3268</v>
      </c>
      <c r="F377" s="43" t="s">
        <v>429</v>
      </c>
      <c r="G377" s="43" t="s">
        <v>3251</v>
      </c>
      <c r="H377" s="43" t="s">
        <v>216</v>
      </c>
      <c r="I377" s="43" t="s">
        <v>192</v>
      </c>
      <c r="J377" s="44" t="str">
        <f t="shared" si="266"/>
        <v/>
      </c>
      <c r="K377" s="43"/>
      <c r="L377" s="44">
        <v>45282</v>
      </c>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8"/>
      <c r="AM377" s="48"/>
      <c r="AN377" s="48"/>
      <c r="AO377" s="48"/>
      <c r="AP377" s="48"/>
      <c r="AQ377" s="48"/>
      <c r="AR377" s="48"/>
      <c r="AS377" s="48"/>
      <c r="AT377" s="48"/>
      <c r="AU377" s="43">
        <v>0</v>
      </c>
      <c r="AV377" s="43">
        <v>0</v>
      </c>
      <c r="AW377" s="43">
        <v>0</v>
      </c>
      <c r="AX377" s="51" t="s">
        <v>430</v>
      </c>
      <c r="AY377" s="51" t="s">
        <v>211</v>
      </c>
      <c r="AZ377" s="51" t="s">
        <v>198</v>
      </c>
      <c r="BA377" s="20" t="str">
        <f t="shared" ca="1" si="257"/>
        <v/>
      </c>
      <c r="BB377" s="20" t="str">
        <f t="shared" ca="1" si="257"/>
        <v/>
      </c>
      <c r="BC377" s="20" t="str">
        <f t="shared" ca="1" si="257"/>
        <v/>
      </c>
      <c r="BD377" s="20" t="str">
        <f t="shared" ca="1" si="257"/>
        <v/>
      </c>
      <c r="BE377" s="20" t="str">
        <f t="shared" ca="1" si="257"/>
        <v/>
      </c>
      <c r="BF377" s="20" t="str">
        <f t="shared" ca="1" si="257"/>
        <v/>
      </c>
      <c r="BG377" s="21" t="str">
        <f t="shared" ca="1" si="257"/>
        <v/>
      </c>
      <c r="BH377" s="21" t="str">
        <f t="shared" ca="1" si="257"/>
        <v/>
      </c>
      <c r="BI377" s="21" t="str">
        <f t="shared" ca="1" si="257"/>
        <v/>
      </c>
      <c r="BJ377" s="22">
        <f t="shared" ca="1" si="267"/>
        <v>0</v>
      </c>
      <c r="BK377" s="21">
        <f t="shared" si="268"/>
        <v>0</v>
      </c>
      <c r="BL377" s="22" t="str">
        <f t="shared" ca="1" si="269"/>
        <v/>
      </c>
      <c r="BM377" s="22" t="str">
        <f t="shared" ca="1" si="270"/>
        <v/>
      </c>
      <c r="BN377" s="23" t="str">
        <f t="shared" ca="1" si="271"/>
        <v/>
      </c>
      <c r="BO377" s="24" t="str">
        <f t="shared" ca="1" si="272"/>
        <v/>
      </c>
      <c r="BP377" s="51" t="str">
        <f>_xlfn.XLOOKUP(E377,[1]Validation!E:E,[1]Validation!F:F,"")</f>
        <v/>
      </c>
      <c r="BQ377" s="51" t="str">
        <f>_xlfn.XLOOKUP(BP377,[1]Validation!F:F,[1]Validation!G:G,"")</f>
        <v/>
      </c>
      <c r="BR377" s="52" t="str">
        <f>VLOOKUP(G377,[1]Validation!$B$1:$C$9,2,0)</f>
        <v>P</v>
      </c>
      <c r="BS377" s="51">
        <f t="shared" ca="1" si="273"/>
        <v>1517</v>
      </c>
      <c r="BT377" s="53" t="str">
        <f>_xlfn.XLOOKUP(B377,'[2]1. All Calls'!$R:$R,'[2]1. All Calls'!$A:$A,"",0)</f>
        <v/>
      </c>
      <c r="BU377" s="51" t="str">
        <f>_xlfn.XLOOKUP(B377,'[2]1. All Calls'!$R:$R,'[2]1. All Calls'!$F:$F,"",0)</f>
        <v/>
      </c>
      <c r="BV377" s="51" t="str">
        <f>_xlfn.XLOOKUP(B377,'[2]1. All Calls'!$R:$R,'[2]1. All Calls'!$J:$J,"",0)</f>
        <v/>
      </c>
      <c r="BW377" s="53" t="str">
        <f>_xlfn.XLOOKUP(B377,'[2]Sch Calls'!$R:$R,'[2]Sch Calls'!$A:$A,"",0)</f>
        <v/>
      </c>
      <c r="BX377" s="51" t="str">
        <f>_xlfn.XLOOKUP(B377,'[2]Sch Calls'!$R:$R,'[2]Sch Calls'!$B:$B,"",0)</f>
        <v/>
      </c>
      <c r="BY377" s="51" t="str">
        <f t="shared" si="294"/>
        <v/>
      </c>
      <c r="BZ377" s="51" t="str">
        <f t="shared" si="294"/>
        <v/>
      </c>
      <c r="CA377" s="51" t="str">
        <f t="shared" si="274"/>
        <v/>
      </c>
      <c r="CB377" s="51" t="str">
        <f t="shared" si="275"/>
        <v/>
      </c>
      <c r="CC377" s="51" t="str">
        <f t="shared" si="276"/>
        <v/>
      </c>
      <c r="CD377" s="51" t="str">
        <f t="shared" si="277"/>
        <v/>
      </c>
      <c r="CE377" s="51" t="str">
        <f t="shared" ca="1" si="295"/>
        <v/>
      </c>
      <c r="CF377" s="51" t="str">
        <f t="shared" ca="1" si="295"/>
        <v/>
      </c>
      <c r="CG377" s="51" t="str">
        <f t="shared" ca="1" si="278"/>
        <v/>
      </c>
      <c r="CH377" s="51" t="str">
        <f t="shared" ca="1" si="279"/>
        <v/>
      </c>
      <c r="CI377" s="51" t="str">
        <f t="shared" ca="1" si="280"/>
        <v/>
      </c>
      <c r="CJ377" s="51" t="str">
        <f t="shared" ca="1" si="281"/>
        <v/>
      </c>
      <c r="CK377" s="51" t="str">
        <f t="shared" ca="1" si="302"/>
        <v/>
      </c>
      <c r="CL377" s="51" t="str">
        <f t="shared" ca="1" si="302"/>
        <v/>
      </c>
      <c r="CM377" s="51" t="str">
        <f t="shared" ca="1" si="302"/>
        <v/>
      </c>
      <c r="CN377" s="51" t="str">
        <f t="shared" ca="1" si="302"/>
        <v/>
      </c>
      <c r="CO377" s="51" t="str">
        <f t="shared" ca="1" si="302"/>
        <v/>
      </c>
      <c r="CP377" s="51" t="str">
        <f t="shared" ca="1" si="302"/>
        <v/>
      </c>
      <c r="CQ377" s="51" t="str">
        <f t="shared" si="303"/>
        <v/>
      </c>
      <c r="CR377" s="51" t="str">
        <f t="shared" si="303"/>
        <v/>
      </c>
      <c r="CS377" s="51" t="str">
        <f t="shared" si="303"/>
        <v/>
      </c>
      <c r="CT377" s="51" t="str">
        <f t="shared" si="303"/>
        <v/>
      </c>
      <c r="CU377" s="51" t="str">
        <f t="shared" si="303"/>
        <v/>
      </c>
      <c r="CV377" s="54" t="str">
        <f t="shared" si="303"/>
        <v/>
      </c>
      <c r="CW377" s="25" t="s">
        <v>195</v>
      </c>
      <c r="CX377" s="55" t="s">
        <v>227</v>
      </c>
      <c r="CY377" s="55"/>
      <c r="CZ377" s="26" t="s">
        <v>227</v>
      </c>
      <c r="DA377" s="26" t="s">
        <v>227</v>
      </c>
      <c r="DB377" s="26" t="s">
        <v>227</v>
      </c>
      <c r="DC377" s="26" t="s">
        <v>227</v>
      </c>
      <c r="DD377" s="26" t="s">
        <v>227</v>
      </c>
      <c r="DE377" s="26" t="s">
        <v>227</v>
      </c>
      <c r="DF377" s="26" t="s">
        <v>227</v>
      </c>
      <c r="DG377" s="26" t="s">
        <v>227</v>
      </c>
      <c r="DH377" s="26" t="s">
        <v>227</v>
      </c>
      <c r="DI377" s="26" t="s">
        <v>227</v>
      </c>
      <c r="DJ377" s="26" t="s">
        <v>227</v>
      </c>
      <c r="DK377" s="26" t="s">
        <v>227</v>
      </c>
      <c r="DL377" s="27" t="str">
        <f t="shared" si="282"/>
        <v>P1</v>
      </c>
      <c r="DM377" s="28" t="str">
        <f t="shared" ca="1" si="283"/>
        <v>P1</v>
      </c>
      <c r="DN377" s="56" t="str">
        <f>_xlfn.XLOOKUP(B377,'[2]1. All Calls'!$R:$R,'[2]1. All Calls'!$A:$A,"",0)</f>
        <v/>
      </c>
      <c r="DO377" s="57" t="str">
        <f ca="1">VLOOKUP(DM377,[1]Validation!$B$20:$C$25,2,0)</f>
        <v>P1</v>
      </c>
      <c r="DP377" s="58" t="str">
        <f>_xlfn.XLOOKUP(B377,'[1]Active AMCs- Dealer'!E:E,'[1]Active AMCs- Dealer'!L:L,"Not in AMC",0)</f>
        <v>Not in AMC</v>
      </c>
      <c r="DQ377" s="58"/>
      <c r="DR377" s="29" t="str">
        <f>_xlfn.XLOOKUP(B377,'[2]1. All Calls'!$R:$R,'[2]1. All Calls'!$F:$F,"",0)</f>
        <v/>
      </c>
      <c r="DS377" s="29" t="str">
        <f>_xlfn.XLOOKUP(B377,'[2]1. All Calls'!$R:$R,'[2]1. All Calls'!$AB:$AB,"",0)</f>
        <v/>
      </c>
      <c r="DT377" s="30" t="str">
        <f>_xlfn.XLOOKUP(DR377,'[2]1. All Calls'!$F:$F,'[2]1. All Calls'!$A:$A,"",0)</f>
        <v/>
      </c>
      <c r="DU377" s="31" t="str">
        <f>_xlfn.XLOOKUP(DR377,'[2]1. All Calls'!$F:$F,'[2]1. All Calls'!$B:$B,"",0)</f>
        <v/>
      </c>
      <c r="DV377" s="31">
        <f>_xlfn.XLOOKUP(B377,[1]MDA_Assets!D:D,[1]MDA_Assets!N:N,"",0)</f>
        <v>0</v>
      </c>
      <c r="DW377" s="31">
        <f>_xlfn.XLOOKUP(B377,[1]MDA_Assets!D:D,[1]MDA_Assets!O:O,"",0)</f>
        <v>0</v>
      </c>
      <c r="DX377" s="32">
        <f>_xlfn.XLOOKUP(B377,[1]MDA_Assets!D:D,[1]MDA_Assets!Q:Q,"",0)</f>
        <v>0</v>
      </c>
      <c r="DY377" s="33">
        <f>_xlfn.XLOOKUP(B377,[1]MDA_Assets!D:D,[1]MDA_Assets!R:R,"",0)</f>
        <v>0</v>
      </c>
      <c r="DZ377" s="33">
        <f>_xlfn.XLOOKUP(B377,[1]MDA_Assets!D:D,[1]MDA_Assets!S:S,"",0)</f>
        <v>0</v>
      </c>
      <c r="EA377" s="33">
        <f>_xlfn.XLOOKUP(B377,[1]MDA_Assets!D:D,[1]MDA_Assets!T:T,"",0)</f>
        <v>0</v>
      </c>
      <c r="EB377" s="33">
        <f>_xlfn.XLOOKUP(B377,[1]MDA_Assets!D:D,[1]MDA_Assets!U:U,"",0)</f>
        <v>0</v>
      </c>
      <c r="EC377" s="33">
        <f>_xlfn.XLOOKUP(B377,[1]MDA_Assets!D:D,[1]MDA_Assets!V:V,"",0)</f>
        <v>0</v>
      </c>
      <c r="ED377" s="33">
        <f>_xlfn.XLOOKUP(B377,[1]MDA_Assets!D:D,[1]MDA_Assets!W:W,"",0)</f>
        <v>0</v>
      </c>
      <c r="EE377" s="32">
        <f>_xlfn.XLOOKUP(B377,[1]MDA_Assets!D:D,[1]MDA_Assets!X:X,"",0)</f>
        <v>0</v>
      </c>
      <c r="EF377" s="33">
        <f>_xlfn.XLOOKUP(B377,[1]MDA_Assets!D:D,[1]MDA_Assets!Y:Y,"",0)</f>
        <v>0</v>
      </c>
      <c r="EG377" s="33">
        <f>_xlfn.XLOOKUP(B377,[1]MDA_Assets!D:D,[1]MDA_Assets!Z:Z,"",0)</f>
        <v>0</v>
      </c>
      <c r="EH377" s="33">
        <f>_xlfn.XLOOKUP(B377,[1]MDA_Assets!D:D,[1]MDA_Assets!AA:AA,"",0)</f>
        <v>0</v>
      </c>
      <c r="EI377" s="34">
        <f>_xlfn.XLOOKUP(B377,[1]MDA_Assets!D:D,[1]MDA_Assets!P:P,"",0)</f>
        <v>0</v>
      </c>
      <c r="EJ377" s="35">
        <f>_xlfn.XLOOKUP(B377,[1]MDA_Assets!D:D,[1]MDA_Assets!AB:AB,"",0)</f>
        <v>0</v>
      </c>
      <c r="EK377" s="35">
        <f>_xlfn.XLOOKUP(B377,[1]MDA_Assets!D:D,[1]MDA_Assets!AC:AC,"",0)</f>
        <v>0</v>
      </c>
      <c r="EL377" s="35">
        <f>_xlfn.XLOOKUP(B377,[1]MDA_Assets!D:D,[1]MDA_Assets!AD:AD,"",0)</f>
        <v>0</v>
      </c>
      <c r="EM377" s="35">
        <f>_xlfn.XLOOKUP(B377,[1]MDA_Assets!D:D,[1]MDA_Assets!AE:AE,"",0)</f>
        <v>0</v>
      </c>
      <c r="EN377" s="35">
        <f>_xlfn.XLOOKUP(B377,[1]MDA_Assets!D:D,[1]MDA_Assets!AF:AF,"",0)</f>
        <v>0</v>
      </c>
      <c r="EO377" s="35">
        <f>_xlfn.XLOOKUP(B377,[1]MDA_Assets!D:D,[1]MDA_Assets!AG:AG,"",0)</f>
        <v>0</v>
      </c>
      <c r="EP377" s="36" t="str">
        <f t="shared" si="296"/>
        <v/>
      </c>
      <c r="EQ377" s="36" t="str">
        <f t="shared" si="296"/>
        <v/>
      </c>
      <c r="ER377" s="36" t="str">
        <f t="shared" si="284"/>
        <v/>
      </c>
      <c r="ES377" s="36" t="str">
        <f t="shared" si="285"/>
        <v/>
      </c>
      <c r="ET377" s="36" t="str">
        <f t="shared" si="286"/>
        <v/>
      </c>
      <c r="EU377" s="36" t="str">
        <f t="shared" si="287"/>
        <v/>
      </c>
      <c r="EV377" s="36" t="str">
        <f t="shared" si="288"/>
        <v/>
      </c>
      <c r="EW377" s="36" t="str">
        <f t="shared" si="260"/>
        <v/>
      </c>
      <c r="EX377" s="36" t="str">
        <f t="shared" si="261"/>
        <v/>
      </c>
      <c r="EY377" s="36" t="str">
        <f t="shared" si="299"/>
        <v/>
      </c>
      <c r="EZ377" s="36" t="str">
        <f t="shared" si="299"/>
        <v/>
      </c>
      <c r="FA377" s="36" t="str">
        <f t="shared" si="299"/>
        <v/>
      </c>
      <c r="FB377" s="36" t="str">
        <f t="shared" si="298"/>
        <v/>
      </c>
      <c r="FC377" s="36" t="str">
        <f t="shared" si="298"/>
        <v/>
      </c>
      <c r="FD377" s="36" t="str">
        <f t="shared" si="298"/>
        <v/>
      </c>
      <c r="FE377" s="36" t="str">
        <f t="shared" si="298"/>
        <v/>
      </c>
      <c r="FF377" s="36" t="str">
        <f t="shared" si="298"/>
        <v/>
      </c>
      <c r="FG377" s="36" t="str">
        <f t="shared" si="298"/>
        <v/>
      </c>
      <c r="FH377" s="37" t="str" cm="1">
        <f t="array" ref="FH377">_xlfn.IFS(EY377="", "No Data", EY377&lt;0, "Negative/Future", EY377=0, "Zero Days", EY377&lt;=3, "&lt; 3 Months", EY377&lt;=6, "3 to 6 Months", EY377&lt;=9, "6 to 9 Months", EY377&lt;=12, "9 to 12 Months", EY377&lt;=15, "12 to 15 Months", EY377&lt;=18, "15 to 18 Months", EY377&lt;=24, "18 to 24 Months", EY377&gt;24, "&gt; 24 Months")</f>
        <v>No Data</v>
      </c>
      <c r="FI377" s="37" t="str" cm="1">
        <f t="array" ref="FI377">_xlfn.IFS(EZ377="", "No Data", EZ377&lt;0, "Negative/Future", EZ377=0, "Zero Days", EZ377&lt;=3, "&lt; 3 Months", EZ377&lt;=6, "3 to 6 Months", EZ377&lt;=9, "6 to 9 Months", EZ377&lt;=12, "9 to 12 Months", EZ377&lt;=15, "12 to 15 Months", EZ377&lt;=18, "15 to 18 Months", EZ377&lt;=24, "18 to 24 Months", EZ377&gt;24, "&gt; 24 Months")</f>
        <v>No Data</v>
      </c>
      <c r="FJ377" s="37" t="str" cm="1">
        <f t="array" ref="FJ377">_xlfn.IFS(FA377="", "No Data", FA377&lt;0, "Negative/Future", FA377=0, "Zero Days", FA377&lt;=3, "&lt; 3 Months", FA377&lt;=6, "3 to 6 Months", FA377&lt;=9, "6 to 9 Months", FA377&lt;=12, "9 to 12 Months", FA377&lt;=15, "12 to 15 Months", FA377&lt;=18, "15 to 18 Months", FA377&lt;=24, "18 to 24 Months", FA377&gt;24, "&gt; 24 Months")</f>
        <v>No Data</v>
      </c>
      <c r="FK377" s="37" t="str" cm="1">
        <f t="array" ref="FK377">_xlfn.IFS(FB377="", "No Data", FB377&lt;0, "Negative/Future", FB377=0, "Zero Days", FB377&lt;=3, "&lt; 3 Months", FB377&lt;=6, "3 to 6 Months", FB377&lt;=9, "6 to 9 Months", FB377&lt;=12, "9 to 12 Months", FB377&lt;=15, "12 to 15 Months", FB377&lt;=18, "15 to 18 Months", FB377&lt;=24, "18 to 24 Months", FB377&gt;24, "&gt; 24 Months")</f>
        <v>No Data</v>
      </c>
      <c r="FL377" s="37" t="str" cm="1">
        <f t="array" ref="FL377">_xlfn.IFS(FC377="", "No Data", FC377&lt;0, "Negative/Future", FC377=0, "Zero Days", FC377&lt;=3, "&lt; 3 Months", FC377&lt;=6, "3 to 6 Months", FC377&lt;=9, "6 to 9 Months", FC377&lt;=12, "9 to 12 Months", FC377&lt;=15, "12 to 15 Months", FC377&lt;=18, "15 to 18 Months", FC377&lt;=24, "18 to 24 Months", FC377&gt;24, "&gt; 24 Months")</f>
        <v>No Data</v>
      </c>
      <c r="FM377" s="37" t="str" cm="1">
        <f t="array" ref="FM377">_xlfn.IFS(FD377="", "No Data", FD377&lt;0, "Negative/Future", FD377=0, "Zero Days", FD377&lt;=3, "&lt; 3 Months", FD377&lt;=6, "3 to 6 Months", FD377&lt;=9, "6 to 9 Months", FD377&lt;=12, "9 to 12 Months", FD377&lt;=15, "12 to 15 Months", FD377&lt;=18, "15 to 18 Months", FD377&lt;=24, "18 to 24 Months", FD377&gt;24, "&gt; 24 Months")</f>
        <v>No Data</v>
      </c>
      <c r="FN377" s="37" t="str" cm="1">
        <f t="array" ref="FN377">_xlfn.IFS(FE377="", "No Data", FE377&lt;0, "Negative/Future", FE377=0, "Zero Days", FE377&lt;=3, "&lt; 3 Months", FE377&lt;=6, "3 to 6 Months", FE377&lt;=9, "6 to 9 Months", FE377&lt;=12, "9 to 12 Months", FE377&lt;=15, "12 to 15 Months", FE377&lt;=18, "15 to 18 Months", FE377&lt;=24, "18 to 24 Months", FE377&gt;24, "&gt; 24 Months")</f>
        <v>No Data</v>
      </c>
      <c r="FO377" s="37" t="str" cm="1">
        <f t="array" ref="FO377">_xlfn.IFS(FG377="", "No Data", FG377&lt;0, "Negative/Future", FG377=0, "Zero Days", FG377&lt;=3, "&lt; 3 Months", FG377&lt;=6, "3 to 6 Months", FG377&lt;=9, "6 to 9 Months", FG377&lt;=12, "9 to 12 Months", FG377&lt;=15, "12 to 15 Months", FG377&lt;=18, "15 to 18 Months", FG377&lt;=24, "18 to 24 Months", FG377&gt;24, "&gt; 24 Months")</f>
        <v>No Data</v>
      </c>
      <c r="FP377" s="37" t="str" cm="1">
        <f t="array" ref="FP377">_xlfn.IFS(FF377="", "No Data", FF377&lt;0, "Negative/Future", FF377=0, "Zero Days", FF377&lt;=3, "&lt; 3 Months", FF377&lt;=6, "3 to 6 Months", FF377&lt;=9, "6 to 9 Months", FF377&lt;=12, "9 to 12 Months", FF377&lt;=15, "12 to 15 Months", FF377&lt;=18, "15 to 18 Months", FF377&lt;=24, "18 to 24 Months", FF377&gt;24, "&gt; 24 Months")</f>
        <v>No Data</v>
      </c>
      <c r="FQ377" s="29" t="s">
        <v>227</v>
      </c>
      <c r="FR377" s="29" t="s">
        <v>227</v>
      </c>
      <c r="FS377" s="38" t="str">
        <f>VLOOKUP(_xlfn.XLOOKUP(B377,[1]MDA_Assets!D:D,[1]MDA_Assets!I:I,"",0),[1]Validation!$B$1:$C$8,2,0)</f>
        <v>P</v>
      </c>
      <c r="FT377" s="38" t="s">
        <v>428</v>
      </c>
      <c r="FU377" s="31">
        <f>_xlfn.XLOOKUP(B377,[1]MDA_Assets!D:D,[1]MDA_Assets!X:X,"",0)</f>
        <v>0</v>
      </c>
      <c r="FV377" s="39">
        <v>0</v>
      </c>
      <c r="FW377" s="39">
        <v>0</v>
      </c>
      <c r="FX377" s="39">
        <v>0</v>
      </c>
      <c r="FY377" s="39">
        <v>9</v>
      </c>
      <c r="FZ377" s="40" t="str">
        <f t="shared" si="293"/>
        <v/>
      </c>
      <c r="GA377" s="40" t="str">
        <f t="shared" si="293"/>
        <v/>
      </c>
      <c r="GB377" s="40" t="str">
        <f t="shared" si="262"/>
        <v/>
      </c>
      <c r="GC377" s="40" t="str">
        <f t="shared" si="263"/>
        <v/>
      </c>
      <c r="GD377" s="40" t="str">
        <f t="shared" si="264"/>
        <v/>
      </c>
      <c r="GE377" s="40" t="str">
        <f t="shared" si="265"/>
        <v/>
      </c>
      <c r="GF377" s="40" t="str">
        <f t="shared" si="297"/>
        <v/>
      </c>
      <c r="GG377" s="40" t="str">
        <f t="shared" si="297"/>
        <v/>
      </c>
      <c r="GH377" s="40" t="str">
        <f t="shared" si="297"/>
        <v/>
      </c>
      <c r="GI377" s="39">
        <f t="shared" si="289"/>
        <v>0</v>
      </c>
      <c r="GJ377" s="39">
        <f t="shared" si="290"/>
        <v>0</v>
      </c>
      <c r="GK377" s="39">
        <f t="shared" si="291"/>
        <v>0</v>
      </c>
      <c r="GL377" s="39">
        <f t="shared" si="292"/>
        <v>0</v>
      </c>
    </row>
    <row r="378" spans="1:194" x14ac:dyDescent="0.25">
      <c r="A378" s="19">
        <v>413</v>
      </c>
      <c r="B378" s="43" t="s">
        <v>1721</v>
      </c>
      <c r="C378" s="43" t="s">
        <v>186</v>
      </c>
      <c r="D378" s="43" t="s">
        <v>187</v>
      </c>
      <c r="E378" s="43" t="s">
        <v>2092</v>
      </c>
      <c r="F378" s="43" t="s">
        <v>1582</v>
      </c>
      <c r="G378" s="43" t="s">
        <v>243</v>
      </c>
      <c r="H378" s="43" t="s">
        <v>291</v>
      </c>
      <c r="I378" s="43" t="s">
        <v>192</v>
      </c>
      <c r="J378" s="44">
        <f t="shared" si="266"/>
        <v>45344.770833333336</v>
      </c>
      <c r="K378" s="44">
        <v>44980.770833333336</v>
      </c>
      <c r="L378" s="44">
        <v>44830</v>
      </c>
      <c r="M378" s="43" t="s">
        <v>2540</v>
      </c>
      <c r="N378" s="43" t="s">
        <v>193</v>
      </c>
      <c r="O378" s="44">
        <v>46052.866064814814</v>
      </c>
      <c r="P378" s="43">
        <v>15246</v>
      </c>
      <c r="Q378" s="43">
        <v>12929</v>
      </c>
      <c r="R378" s="43">
        <v>2287</v>
      </c>
      <c r="S378" s="43" t="s">
        <v>194</v>
      </c>
      <c r="T378" s="44">
        <v>45736.770833333336</v>
      </c>
      <c r="U378" s="44">
        <v>45736.770833333336</v>
      </c>
      <c r="V378" s="44">
        <v>45736.770833333336</v>
      </c>
      <c r="W378" s="44">
        <v>45736.770833333336</v>
      </c>
      <c r="X378" s="44">
        <v>45736.770833333336</v>
      </c>
      <c r="Y378" s="44">
        <v>45448.770833333336</v>
      </c>
      <c r="Z378" s="43" t="s">
        <v>199</v>
      </c>
      <c r="AA378" s="43"/>
      <c r="AB378" s="44">
        <v>45448.770833333336</v>
      </c>
      <c r="AC378" s="43"/>
      <c r="AD378" s="43"/>
      <c r="AE378" s="43">
        <v>0</v>
      </c>
      <c r="AF378" s="43" t="s">
        <v>1722</v>
      </c>
      <c r="AG378" s="43" t="s">
        <v>1722</v>
      </c>
      <c r="AH378" s="43" t="s">
        <v>1723</v>
      </c>
      <c r="AI378" s="43" t="s">
        <v>1723</v>
      </c>
      <c r="AJ378" s="43" t="s">
        <v>1724</v>
      </c>
      <c r="AK378" s="43" t="s">
        <v>586</v>
      </c>
      <c r="AL378" s="48"/>
      <c r="AM378" s="48"/>
      <c r="AN378" s="48"/>
      <c r="AO378" s="48"/>
      <c r="AP378" s="48"/>
      <c r="AQ378" s="48"/>
      <c r="AR378" s="46">
        <v>45813</v>
      </c>
      <c r="AS378" s="48"/>
      <c r="AT378" s="48"/>
      <c r="AU378" s="43">
        <v>1</v>
      </c>
      <c r="AV378" s="43">
        <v>0</v>
      </c>
      <c r="AW378" s="43">
        <v>0</v>
      </c>
      <c r="AX378" s="51" t="s">
        <v>309</v>
      </c>
      <c r="AY378" s="51" t="s">
        <v>3527</v>
      </c>
      <c r="AZ378" s="51" t="s">
        <v>198</v>
      </c>
      <c r="BA378" s="20" t="str">
        <f t="shared" ca="1" si="257"/>
        <v/>
      </c>
      <c r="BB378" s="20" t="str">
        <f t="shared" ca="1" si="257"/>
        <v/>
      </c>
      <c r="BC378" s="20" t="str">
        <f t="shared" ca="1" si="257"/>
        <v/>
      </c>
      <c r="BD378" s="20" t="str">
        <f t="shared" ca="1" si="257"/>
        <v/>
      </c>
      <c r="BE378" s="20" t="str">
        <f t="shared" ca="1" si="257"/>
        <v/>
      </c>
      <c r="BF378" s="20" t="str">
        <f t="shared" ca="1" si="257"/>
        <v/>
      </c>
      <c r="BG378" s="21">
        <f t="shared" ca="1" si="257"/>
        <v>1</v>
      </c>
      <c r="BH378" s="21" t="str">
        <f t="shared" ca="1" si="257"/>
        <v/>
      </c>
      <c r="BI378" s="21" t="str">
        <f t="shared" ca="1" si="257"/>
        <v/>
      </c>
      <c r="BJ378" s="22">
        <f t="shared" ca="1" si="267"/>
        <v>1</v>
      </c>
      <c r="BK378" s="21">
        <f t="shared" si="268"/>
        <v>5</v>
      </c>
      <c r="BL378" s="22">
        <f t="shared" ca="1" si="269"/>
        <v>15862</v>
      </c>
      <c r="BM378" s="22">
        <f t="shared" ca="1" si="270"/>
        <v>13483</v>
      </c>
      <c r="BN378" s="23">
        <f t="shared" ca="1" si="271"/>
        <v>2379</v>
      </c>
      <c r="BO378" s="24">
        <f t="shared" ca="1" si="272"/>
        <v>616</v>
      </c>
      <c r="BP378" s="51" t="str">
        <f>_xlfn.XLOOKUP(E378,[1]Validation!E:E,[1]Validation!F:F,"")</f>
        <v>EG37</v>
      </c>
      <c r="BQ378" s="51" t="str">
        <f>_xlfn.XLOOKUP(BP378,[1]Validation!F:F,[1]Validation!G:G,"")</f>
        <v>EG30 to EG45</v>
      </c>
      <c r="BR378" s="52" t="str">
        <f>VLOOKUP(G378,[1]Validation!$B$1:$C$9,2,0)</f>
        <v>A</v>
      </c>
      <c r="BS378" s="51">
        <f t="shared" ca="1" si="273"/>
        <v>39</v>
      </c>
      <c r="BT378" s="53">
        <f>_xlfn.XLOOKUP(B378,'[2]1. All Calls'!$R:$R,'[2]1. All Calls'!$A:$A,"",0)</f>
        <v>46175.502847222197</v>
      </c>
      <c r="BU378" s="51" t="str">
        <f>_xlfn.XLOOKUP(B378,'[2]1. All Calls'!$R:$R,'[2]1. All Calls'!$F:$F,"",0)</f>
        <v>CC-02102692</v>
      </c>
      <c r="BV378" s="51" t="str">
        <f>_xlfn.XLOOKUP(B378,'[2]1. All Calls'!$R:$R,'[2]1. All Calls'!$J:$J,"",0)</f>
        <v>Schedule Service</v>
      </c>
      <c r="BW378" s="53">
        <f>_xlfn.XLOOKUP(B378,'[2]Sch Calls'!$R:$R,'[2]Sch Calls'!$A:$A,"",0)</f>
        <v>45737.525381944397</v>
      </c>
      <c r="BX378" s="51">
        <f>_xlfn.XLOOKUP(B378,'[2]Sch Calls'!$R:$R,'[2]Sch Calls'!$B:$B,"",0)</f>
        <v>12376</v>
      </c>
      <c r="BY378" s="51" t="str">
        <f t="shared" si="294"/>
        <v>17-Sep-25</v>
      </c>
      <c r="BZ378" s="51" t="str">
        <f t="shared" si="294"/>
        <v>17-Sep-25</v>
      </c>
      <c r="CA378" s="51" t="str">
        <f t="shared" si="274"/>
        <v>21-Dec-25</v>
      </c>
      <c r="CB378" s="51" t="str">
        <f t="shared" si="275"/>
        <v>18-Sep-26</v>
      </c>
      <c r="CC378" s="51" t="str">
        <f t="shared" si="276"/>
        <v>06-Jun-26</v>
      </c>
      <c r="CD378" s="51" t="str">
        <f t="shared" si="277"/>
        <v>21-Mar-26</v>
      </c>
      <c r="CE378" s="51">
        <f t="shared" ca="1" si="295"/>
        <v>439</v>
      </c>
      <c r="CF378" s="51">
        <f t="shared" ca="1" si="295"/>
        <v>439</v>
      </c>
      <c r="CG378" s="51">
        <f t="shared" ca="1" si="278"/>
        <v>439</v>
      </c>
      <c r="CH378" s="51">
        <f t="shared" ca="1" si="279"/>
        <v>439</v>
      </c>
      <c r="CI378" s="51">
        <f t="shared" ca="1" si="280"/>
        <v>727</v>
      </c>
      <c r="CJ378" s="51">
        <f t="shared" ca="1" si="281"/>
        <v>439</v>
      </c>
      <c r="CK378" s="51">
        <f t="shared" ca="1" si="302"/>
        <v>2195</v>
      </c>
      <c r="CL378" s="51">
        <f t="shared" ca="1" si="302"/>
        <v>2195</v>
      </c>
      <c r="CM378" s="51">
        <f t="shared" ca="1" si="302"/>
        <v>2195</v>
      </c>
      <c r="CN378" s="51">
        <f t="shared" ca="1" si="302"/>
        <v>2195</v>
      </c>
      <c r="CO378" s="51">
        <f t="shared" ca="1" si="302"/>
        <v>3635</v>
      </c>
      <c r="CP378" s="51">
        <f t="shared" ca="1" si="302"/>
        <v>2195</v>
      </c>
      <c r="CQ378" s="51">
        <f t="shared" ca="1" si="303"/>
        <v>-935</v>
      </c>
      <c r="CR378" s="51">
        <f t="shared" ca="1" si="303"/>
        <v>-935</v>
      </c>
      <c r="CS378" s="51">
        <f t="shared" ca="1" si="303"/>
        <v>1001</v>
      </c>
      <c r="CT378" s="51">
        <f t="shared" ca="1" si="303"/>
        <v>1001</v>
      </c>
      <c r="CU378" s="51">
        <f t="shared" ca="1" si="303"/>
        <v>-2828</v>
      </c>
      <c r="CV378" s="54">
        <f t="shared" ca="1" si="303"/>
        <v>935</v>
      </c>
      <c r="CW378" s="25" t="s">
        <v>195</v>
      </c>
      <c r="CX378" s="55">
        <v>0.85</v>
      </c>
      <c r="CY378" s="55"/>
      <c r="CZ378" s="26" t="s">
        <v>227</v>
      </c>
      <c r="DA378" s="26" t="s">
        <v>227</v>
      </c>
      <c r="DB378" s="26" t="s">
        <v>227</v>
      </c>
      <c r="DC378" s="26" t="s">
        <v>227</v>
      </c>
      <c r="DD378" s="26" t="s">
        <v>227</v>
      </c>
      <c r="DE378" s="26" t="s">
        <v>227</v>
      </c>
      <c r="DF378" s="26" t="s">
        <v>227</v>
      </c>
      <c r="DG378" s="26" t="s">
        <v>227</v>
      </c>
      <c r="DH378" s="26" t="s">
        <v>227</v>
      </c>
      <c r="DI378" s="26" t="s">
        <v>227</v>
      </c>
      <c r="DJ378" s="26" t="s">
        <v>227</v>
      </c>
      <c r="DK378" s="26" t="s">
        <v>227</v>
      </c>
      <c r="DL378" s="27">
        <f t="shared" si="282"/>
        <v>46250.502847222197</v>
      </c>
      <c r="DM378" s="28">
        <f t="shared" ca="1" si="283"/>
        <v>0</v>
      </c>
      <c r="DN378" s="56">
        <f>_xlfn.XLOOKUP(B378,'[2]1. All Calls'!$R:$R,'[2]1. All Calls'!$A:$A,"",0)</f>
        <v>46175.502847222197</v>
      </c>
      <c r="DO378" s="57" t="str">
        <f ca="1">VLOOKUP(DM378,[1]Validation!$B$20:$C$25,2,0)</f>
        <v>Within 3 months</v>
      </c>
      <c r="DP378" s="58" t="str">
        <f>_xlfn.XLOOKUP(B378,'[1]Active AMCs- Dealer'!E:E,'[1]Active AMCs- Dealer'!L:L,"Not in AMC",0)</f>
        <v>AMC</v>
      </c>
      <c r="DQ378" s="58"/>
      <c r="DR378" s="29" t="str">
        <f>_xlfn.XLOOKUP(B378,'[2]1. All Calls'!$R:$R,'[2]1. All Calls'!$F:$F,"",0)</f>
        <v>CC-02102692</v>
      </c>
      <c r="DS378" s="29" t="str">
        <f>_xlfn.XLOOKUP(B378,'[2]1. All Calls'!$R:$R,'[2]1. All Calls'!$AB:$AB,"",0)</f>
        <v>Attend the site for schedule service so change air filter, oil filter, air oil separator, motor greasing and all valve kit. Then start the unit found running o.</v>
      </c>
      <c r="DT378" s="30">
        <f>_xlfn.XLOOKUP(DR378,'[2]1. All Calls'!$F:$F,'[2]1. All Calls'!$A:$A,"",0)</f>
        <v>46175.502847222197</v>
      </c>
      <c r="DU378" s="31">
        <f>_xlfn.XLOOKUP(DR378,'[2]1. All Calls'!$F:$F,'[2]1. All Calls'!$B:$B,"",0)</f>
        <v>16513</v>
      </c>
      <c r="DV378" s="31">
        <f>_xlfn.XLOOKUP(B378,[1]MDA_Assets!D:D,[1]MDA_Assets!N:N,"",0)</f>
        <v>14097</v>
      </c>
      <c r="DW378" s="31">
        <f>_xlfn.XLOOKUP(B378,[1]MDA_Assets!D:D,[1]MDA_Assets!O:O,"",0)</f>
        <v>24016</v>
      </c>
      <c r="DX378" s="32" t="str">
        <f>_xlfn.XLOOKUP(B378,[1]MDA_Assets!D:D,[1]MDA_Assets!Q:Q,"",0)</f>
        <v>Synthetic</v>
      </c>
      <c r="DY378" s="33">
        <f>_xlfn.XLOOKUP(B378,[1]MDA_Assets!D:D,[1]MDA_Assets!R:R,"",0)</f>
        <v>46175</v>
      </c>
      <c r="DZ378" s="33">
        <f>_xlfn.XLOOKUP(B378,[1]MDA_Assets!D:D,[1]MDA_Assets!S:S,"",0)</f>
        <v>46175</v>
      </c>
      <c r="EA378" s="33">
        <f>_xlfn.XLOOKUP(B378,[1]MDA_Assets!D:D,[1]MDA_Assets!T:T,"",0)</f>
        <v>46175</v>
      </c>
      <c r="EB378" s="33">
        <f>_xlfn.XLOOKUP(B378,[1]MDA_Assets!D:D,[1]MDA_Assets!U:U,"",0)</f>
        <v>46175</v>
      </c>
      <c r="EC378" s="33">
        <f>_xlfn.XLOOKUP(B378,[1]MDA_Assets!D:D,[1]MDA_Assets!V:V,"",0)</f>
        <v>46175</v>
      </c>
      <c r="ED378" s="33">
        <f>_xlfn.XLOOKUP(B378,[1]MDA_Assets!D:D,[1]MDA_Assets!W:W,"",0)</f>
        <v>46175</v>
      </c>
      <c r="EE378" s="32" t="str">
        <f>_xlfn.XLOOKUP(B378,[1]MDA_Assets!D:D,[1]MDA_Assets!X:X,"",0)</f>
        <v>Yes</v>
      </c>
      <c r="EF378" s="33">
        <f>_xlfn.XLOOKUP(B378,[1]MDA_Assets!D:D,[1]MDA_Assets!Y:Y,"",0)</f>
        <v>45449</v>
      </c>
      <c r="EG378" s="33">
        <f>_xlfn.XLOOKUP(B378,[1]MDA_Assets!D:D,[1]MDA_Assets!Z:Z,"",0)</f>
        <v>0</v>
      </c>
      <c r="EH378" s="33">
        <f>_xlfn.XLOOKUP(B378,[1]MDA_Assets!D:D,[1]MDA_Assets!AA:AA,"",0)</f>
        <v>0</v>
      </c>
      <c r="EI378" s="34">
        <f>_xlfn.XLOOKUP(B378,[1]MDA_Assets!D:D,[1]MDA_Assets!P:P,"",0)</f>
        <v>5</v>
      </c>
      <c r="EJ378" s="35" t="str">
        <f>_xlfn.XLOOKUP(B378,[1]MDA_Assets!D:D,[1]MDA_Assets!AB:AB,"",0)</f>
        <v>3000</v>
      </c>
      <c r="EK378" s="35" t="str">
        <f>_xlfn.XLOOKUP(B378,[1]MDA_Assets!D:D,[1]MDA_Assets!AC:AC,"",0)</f>
        <v>3000</v>
      </c>
      <c r="EL378" s="35" t="str">
        <f>_xlfn.XLOOKUP(B378,[1]MDA_Assets!D:D,[1]MDA_Assets!AD:AD,"",0)</f>
        <v>6000</v>
      </c>
      <c r="EM378" s="35" t="str">
        <f>_xlfn.XLOOKUP(B378,[1]MDA_Assets!D:D,[1]MDA_Assets!AE:AE,"",0)</f>
        <v>5000</v>
      </c>
      <c r="EN378" s="35" t="str">
        <f>_xlfn.XLOOKUP(B378,[1]MDA_Assets!D:D,[1]MDA_Assets!AF:AF,"",0)</f>
        <v>8000</v>
      </c>
      <c r="EO378" s="35" t="str">
        <f>_xlfn.XLOOKUP(B378,[1]MDA_Assets!D:D,[1]MDA_Assets!AG:AG,"",0)</f>
        <v>4000</v>
      </c>
      <c r="EP378" s="36" t="str">
        <f t="shared" si="296"/>
        <v/>
      </c>
      <c r="EQ378" s="36" t="str">
        <f t="shared" si="296"/>
        <v/>
      </c>
      <c r="ER378" s="36" t="str">
        <f t="shared" si="284"/>
        <v/>
      </c>
      <c r="ES378" s="36" t="str">
        <f t="shared" si="285"/>
        <v/>
      </c>
      <c r="ET378" s="36" t="str">
        <f t="shared" si="286"/>
        <v/>
      </c>
      <c r="EU378" s="36" t="str">
        <f t="shared" si="287"/>
        <v/>
      </c>
      <c r="EV378" s="36">
        <f t="shared" si="288"/>
        <v>365</v>
      </c>
      <c r="EW378" s="36" t="str">
        <f t="shared" si="260"/>
        <v/>
      </c>
      <c r="EX378" s="36" t="str">
        <f t="shared" si="261"/>
        <v/>
      </c>
      <c r="EY378" s="36" t="str">
        <f t="shared" si="299"/>
        <v/>
      </c>
      <c r="EZ378" s="36" t="str">
        <f t="shared" si="299"/>
        <v/>
      </c>
      <c r="FA378" s="36" t="str">
        <f t="shared" si="299"/>
        <v/>
      </c>
      <c r="FB378" s="36" t="str">
        <f t="shared" si="298"/>
        <v/>
      </c>
      <c r="FC378" s="36" t="str">
        <f t="shared" si="298"/>
        <v/>
      </c>
      <c r="FD378" s="36" t="str">
        <f t="shared" si="298"/>
        <v/>
      </c>
      <c r="FE378" s="36">
        <f t="shared" si="298"/>
        <v>11.78</v>
      </c>
      <c r="FF378" s="36" t="str">
        <f t="shared" si="298"/>
        <v/>
      </c>
      <c r="FG378" s="36" t="str">
        <f t="shared" si="298"/>
        <v/>
      </c>
      <c r="FH378" s="37" t="str" cm="1">
        <f t="array" ref="FH378">_xlfn.IFS(EY378="", "No Data", EY378&lt;0, "Negative/Future", EY378=0, "Zero Days", EY378&lt;=3, "&lt; 3 Months", EY378&lt;=6, "3 to 6 Months", EY378&lt;=9, "6 to 9 Months", EY378&lt;=12, "9 to 12 Months", EY378&lt;=15, "12 to 15 Months", EY378&lt;=18, "15 to 18 Months", EY378&lt;=24, "18 to 24 Months", EY378&gt;24, "&gt; 24 Months")</f>
        <v>No Data</v>
      </c>
      <c r="FI378" s="37" t="str" cm="1">
        <f t="array" ref="FI378">_xlfn.IFS(EZ378="", "No Data", EZ378&lt;0, "Negative/Future", EZ378=0, "Zero Days", EZ378&lt;=3, "&lt; 3 Months", EZ378&lt;=6, "3 to 6 Months", EZ378&lt;=9, "6 to 9 Months", EZ378&lt;=12, "9 to 12 Months", EZ378&lt;=15, "12 to 15 Months", EZ378&lt;=18, "15 to 18 Months", EZ378&lt;=24, "18 to 24 Months", EZ378&gt;24, "&gt; 24 Months")</f>
        <v>No Data</v>
      </c>
      <c r="FJ378" s="37" t="str" cm="1">
        <f t="array" ref="FJ378">_xlfn.IFS(FA378="", "No Data", FA378&lt;0, "Negative/Future", FA378=0, "Zero Days", FA378&lt;=3, "&lt; 3 Months", FA378&lt;=6, "3 to 6 Months", FA378&lt;=9, "6 to 9 Months", FA378&lt;=12, "9 to 12 Months", FA378&lt;=15, "12 to 15 Months", FA378&lt;=18, "15 to 18 Months", FA378&lt;=24, "18 to 24 Months", FA378&gt;24, "&gt; 24 Months")</f>
        <v>No Data</v>
      </c>
      <c r="FK378" s="37" t="str" cm="1">
        <f t="array" ref="FK378">_xlfn.IFS(FB378="", "No Data", FB378&lt;0, "Negative/Future", FB378=0, "Zero Days", FB378&lt;=3, "&lt; 3 Months", FB378&lt;=6, "3 to 6 Months", FB378&lt;=9, "6 to 9 Months", FB378&lt;=12, "9 to 12 Months", FB378&lt;=15, "12 to 15 Months", FB378&lt;=18, "15 to 18 Months", FB378&lt;=24, "18 to 24 Months", FB378&gt;24, "&gt; 24 Months")</f>
        <v>No Data</v>
      </c>
      <c r="FL378" s="37" t="str" cm="1">
        <f t="array" ref="FL378">_xlfn.IFS(FC378="", "No Data", FC378&lt;0, "Negative/Future", FC378=0, "Zero Days", FC378&lt;=3, "&lt; 3 Months", FC378&lt;=6, "3 to 6 Months", FC378&lt;=9, "6 to 9 Months", FC378&lt;=12, "9 to 12 Months", FC378&lt;=15, "12 to 15 Months", FC378&lt;=18, "15 to 18 Months", FC378&lt;=24, "18 to 24 Months", FC378&gt;24, "&gt; 24 Months")</f>
        <v>No Data</v>
      </c>
      <c r="FM378" s="37" t="str" cm="1">
        <f t="array" ref="FM378">_xlfn.IFS(FD378="", "No Data", FD378&lt;0, "Negative/Future", FD378=0, "Zero Days", FD378&lt;=3, "&lt; 3 Months", FD378&lt;=6, "3 to 6 Months", FD378&lt;=9, "6 to 9 Months", FD378&lt;=12, "9 to 12 Months", FD378&lt;=15, "12 to 15 Months", FD378&lt;=18, "15 to 18 Months", FD378&lt;=24, "18 to 24 Months", FD378&gt;24, "&gt; 24 Months")</f>
        <v>No Data</v>
      </c>
      <c r="FN378" s="37" t="str" cm="1">
        <f t="array" ref="FN378">_xlfn.IFS(FE378="", "No Data", FE378&lt;0, "Negative/Future", FE378=0, "Zero Days", FE378&lt;=3, "&lt; 3 Months", FE378&lt;=6, "3 to 6 Months", FE378&lt;=9, "6 to 9 Months", FE378&lt;=12, "9 to 12 Months", FE378&lt;=15, "12 to 15 Months", FE378&lt;=18, "15 to 18 Months", FE378&lt;=24, "18 to 24 Months", FE378&gt;24, "&gt; 24 Months")</f>
        <v>9 to 12 Months</v>
      </c>
      <c r="FO378" s="37" t="str" cm="1">
        <f t="array" ref="FO378">_xlfn.IFS(FG378="", "No Data", FG378&lt;0, "Negative/Future", FG378=0, "Zero Days", FG378&lt;=3, "&lt; 3 Months", FG378&lt;=6, "3 to 6 Months", FG378&lt;=9, "6 to 9 Months", FG378&lt;=12, "9 to 12 Months", FG378&lt;=15, "12 to 15 Months", FG378&lt;=18, "15 to 18 Months", FG378&lt;=24, "18 to 24 Months", FG378&gt;24, "&gt; 24 Months")</f>
        <v>No Data</v>
      </c>
      <c r="FP378" s="37" t="str" cm="1">
        <f t="array" ref="FP378">_xlfn.IFS(FF378="", "No Data", FF378&lt;0, "Negative/Future", FF378=0, "Zero Days", FF378&lt;=3, "&lt; 3 Months", FF378&lt;=6, "3 to 6 Months", FF378&lt;=9, "6 to 9 Months", FF378&lt;=12, "9 to 12 Months", FF378&lt;=15, "12 to 15 Months", FF378&lt;=18, "15 to 18 Months", FF378&lt;=24, "18 to 24 Months", FF378&gt;24, "&gt; 24 Months")</f>
        <v>No Data</v>
      </c>
      <c r="FQ378" s="29" t="s">
        <v>1586</v>
      </c>
      <c r="FR378" s="29">
        <v>8210413459</v>
      </c>
      <c r="FS378" s="38" t="str">
        <f>VLOOKUP(_xlfn.XLOOKUP(B378,[1]MDA_Assets!D:D,[1]MDA_Assets!I:I,"",0),[1]Validation!$B$1:$C$8,2,0)</f>
        <v>A</v>
      </c>
      <c r="FT378" s="38" t="s">
        <v>296</v>
      </c>
      <c r="FU378" s="31" t="str">
        <f>_xlfn.XLOOKUP(B378,[1]MDA_Assets!D:D,[1]MDA_Assets!X:X,"",0)</f>
        <v>Yes</v>
      </c>
      <c r="FV378" s="39">
        <v>1</v>
      </c>
      <c r="FW378" s="39">
        <v>0</v>
      </c>
      <c r="FX378" s="39">
        <v>0</v>
      </c>
      <c r="FY378" s="39">
        <v>8</v>
      </c>
      <c r="FZ378" s="40" t="str">
        <f t="shared" si="293"/>
        <v/>
      </c>
      <c r="GA378" s="40" t="str">
        <f t="shared" si="293"/>
        <v/>
      </c>
      <c r="GB378" s="40" t="str">
        <f t="shared" si="262"/>
        <v/>
      </c>
      <c r="GC378" s="40" t="str">
        <f t="shared" si="263"/>
        <v/>
      </c>
      <c r="GD378" s="40" t="str">
        <f t="shared" si="264"/>
        <v/>
      </c>
      <c r="GE378" s="40" t="str">
        <f t="shared" si="265"/>
        <v/>
      </c>
      <c r="GF378" s="40">
        <f t="shared" si="297"/>
        <v>45814</v>
      </c>
      <c r="GG378" s="40" t="str">
        <f t="shared" si="297"/>
        <v/>
      </c>
      <c r="GH378" s="40" t="str">
        <f t="shared" si="297"/>
        <v/>
      </c>
      <c r="GI378" s="39">
        <f t="shared" si="289"/>
        <v>1</v>
      </c>
      <c r="GJ378" s="39">
        <f t="shared" si="290"/>
        <v>0</v>
      </c>
      <c r="GK378" s="39">
        <f t="shared" si="291"/>
        <v>0</v>
      </c>
      <c r="GL378" s="39">
        <f t="shared" si="292"/>
        <v>0</v>
      </c>
    </row>
    <row r="379" spans="1:194" x14ac:dyDescent="0.25">
      <c r="A379" s="19">
        <v>415</v>
      </c>
      <c r="B379" s="43" t="s">
        <v>1725</v>
      </c>
      <c r="C379" s="43" t="s">
        <v>254</v>
      </c>
      <c r="D379" s="43" t="s">
        <v>636</v>
      </c>
      <c r="E379" s="43" t="s">
        <v>1473</v>
      </c>
      <c r="F379" s="43" t="s">
        <v>1726</v>
      </c>
      <c r="G379" s="43" t="s">
        <v>190</v>
      </c>
      <c r="H379" s="43" t="s">
        <v>367</v>
      </c>
      <c r="I379" s="43" t="s">
        <v>192</v>
      </c>
      <c r="J379" s="44">
        <f t="shared" si="266"/>
        <v>46249.5625</v>
      </c>
      <c r="K379" s="44">
        <v>45885.5625</v>
      </c>
      <c r="L379" s="44">
        <v>45835</v>
      </c>
      <c r="M379" s="43" t="s">
        <v>3124</v>
      </c>
      <c r="N379" s="43" t="s">
        <v>434</v>
      </c>
      <c r="O379" s="44">
        <v>46134.330428240741</v>
      </c>
      <c r="P379" s="43">
        <v>1064</v>
      </c>
      <c r="Q379" s="43">
        <v>301</v>
      </c>
      <c r="R379" s="43">
        <v>762</v>
      </c>
      <c r="S379" s="43" t="s">
        <v>206</v>
      </c>
      <c r="T379" s="44">
        <v>46132.770833333336</v>
      </c>
      <c r="U379" s="44">
        <v>46133.770833333336</v>
      </c>
      <c r="V379" s="44">
        <v>46132.770833333336</v>
      </c>
      <c r="W379" s="44">
        <v>46132.770833333336</v>
      </c>
      <c r="X379" s="44">
        <v>46132.770833333336</v>
      </c>
      <c r="Y379" s="44">
        <v>45884.770833333336</v>
      </c>
      <c r="Z379" s="43" t="s">
        <v>199</v>
      </c>
      <c r="AA379" s="43"/>
      <c r="AB379" s="43"/>
      <c r="AC379" s="43"/>
      <c r="AD379" s="43"/>
      <c r="AE379" s="43">
        <v>2</v>
      </c>
      <c r="AF379" s="43" t="s">
        <v>281</v>
      </c>
      <c r="AG379" s="43" t="s">
        <v>281</v>
      </c>
      <c r="AH379" s="43" t="s">
        <v>285</v>
      </c>
      <c r="AI379" s="43" t="s">
        <v>285</v>
      </c>
      <c r="AJ379" s="43" t="s">
        <v>3125</v>
      </c>
      <c r="AK379" s="43" t="s">
        <v>285</v>
      </c>
      <c r="AL379" s="47">
        <v>46313</v>
      </c>
      <c r="AM379" s="47">
        <v>46312</v>
      </c>
      <c r="AN379" s="47">
        <v>46497</v>
      </c>
      <c r="AO379" s="47">
        <v>46497</v>
      </c>
      <c r="AP379" s="47">
        <v>46614</v>
      </c>
      <c r="AQ379" s="47">
        <v>46497</v>
      </c>
      <c r="AR379" s="48"/>
      <c r="AS379" s="48"/>
      <c r="AT379" s="48"/>
      <c r="AU379" s="43">
        <v>0</v>
      </c>
      <c r="AV379" s="43">
        <v>0</v>
      </c>
      <c r="AW379" s="43">
        <v>0</v>
      </c>
      <c r="AX379" s="51" t="s">
        <v>430</v>
      </c>
      <c r="AY379" s="51" t="s">
        <v>211</v>
      </c>
      <c r="AZ379" s="51" t="s">
        <v>198</v>
      </c>
      <c r="BA379" s="20">
        <f t="shared" ca="1" si="257"/>
        <v>0</v>
      </c>
      <c r="BB379" s="20">
        <f t="shared" ca="1" si="257"/>
        <v>0</v>
      </c>
      <c r="BC379" s="20">
        <f t="shared" ca="1" si="257"/>
        <v>0</v>
      </c>
      <c r="BD379" s="20">
        <f t="shared" ca="1" si="257"/>
        <v>0</v>
      </c>
      <c r="BE379" s="20">
        <f t="shared" ca="1" si="257"/>
        <v>0</v>
      </c>
      <c r="BF379" s="20">
        <f t="shared" ca="1" si="257"/>
        <v>0</v>
      </c>
      <c r="BG379" s="21" t="str">
        <f t="shared" ca="1" si="257"/>
        <v/>
      </c>
      <c r="BH379" s="21" t="str">
        <f t="shared" ca="1" si="257"/>
        <v/>
      </c>
      <c r="BI379" s="21" t="str">
        <f t="shared" ca="1" si="257"/>
        <v/>
      </c>
      <c r="BJ379" s="22">
        <f t="shared" ca="1" si="267"/>
        <v>0</v>
      </c>
      <c r="BK379" s="21">
        <f t="shared" si="268"/>
        <v>2</v>
      </c>
      <c r="BL379" s="22">
        <f t="shared" ca="1" si="269"/>
        <v>1147</v>
      </c>
      <c r="BM379" s="22">
        <f t="shared" ca="1" si="270"/>
        <v>321</v>
      </c>
      <c r="BN379" s="23">
        <f t="shared" ca="1" si="271"/>
        <v>826</v>
      </c>
      <c r="BO379" s="24">
        <f t="shared" ca="1" si="272"/>
        <v>83</v>
      </c>
      <c r="BP379" s="51" t="str">
        <f>_xlfn.XLOOKUP(E379,[1]Validation!E:E,[1]Validation!F:F,"")</f>
        <v>EQ5</v>
      </c>
      <c r="BQ379" s="51" t="str">
        <f>_xlfn.XLOOKUP(BP379,[1]Validation!F:F,[1]Validation!G:G,"")</f>
        <v>EQ2 to EQ7</v>
      </c>
      <c r="BR379" s="52" t="str">
        <f>VLOOKUP(G379,[1]Validation!$B$1:$C$9,2,0)</f>
        <v>B</v>
      </c>
      <c r="BS379" s="51">
        <f t="shared" ca="1" si="273"/>
        <v>10</v>
      </c>
      <c r="BT379" s="53">
        <f>_xlfn.XLOOKUP(B379,'[2]1. All Calls'!$R:$R,'[2]1. All Calls'!$A:$A,"",0)</f>
        <v>46133.734583333302</v>
      </c>
      <c r="BU379" s="51" t="str">
        <f>_xlfn.XLOOKUP(B379,'[2]1. All Calls'!$R:$R,'[2]1. All Calls'!$F:$F,"",0)</f>
        <v>CC-02054949</v>
      </c>
      <c r="BV379" s="51" t="str">
        <f>_xlfn.XLOOKUP(B379,'[2]1. All Calls'!$R:$R,'[2]1. All Calls'!$J:$J,"",0)</f>
        <v>Schedule Service</v>
      </c>
      <c r="BW379" s="53">
        <f>_xlfn.XLOOKUP(B379,'[2]Sch Calls'!$R:$R,'[2]Sch Calls'!$A:$A,"",0)</f>
        <v>46133.734583333302</v>
      </c>
      <c r="BX379" s="51">
        <f>_xlfn.XLOOKUP(B379,'[2]Sch Calls'!$R:$R,'[2]Sch Calls'!$B:$B,"",0)</f>
        <v>1064</v>
      </c>
      <c r="BY379" s="51" t="str">
        <f t="shared" si="294"/>
        <v>19-Oct-26</v>
      </c>
      <c r="BZ379" s="51" t="str">
        <f t="shared" si="294"/>
        <v>18-Oct-26</v>
      </c>
      <c r="CA379" s="51" t="str">
        <f t="shared" si="274"/>
        <v>21-Jan-27</v>
      </c>
      <c r="CB379" s="51" t="str">
        <f t="shared" si="275"/>
        <v>19-Oct-27</v>
      </c>
      <c r="CC379" s="51" t="str">
        <f t="shared" si="276"/>
        <v>16-Aug-27</v>
      </c>
      <c r="CD379" s="51" t="str">
        <f t="shared" si="277"/>
        <v>21-Apr-27</v>
      </c>
      <c r="CE379" s="51">
        <f t="shared" ca="1" si="295"/>
        <v>42</v>
      </c>
      <c r="CF379" s="51">
        <f t="shared" ca="1" si="295"/>
        <v>43</v>
      </c>
      <c r="CG379" s="51">
        <f t="shared" ca="1" si="278"/>
        <v>43</v>
      </c>
      <c r="CH379" s="51">
        <f t="shared" ca="1" si="279"/>
        <v>43</v>
      </c>
      <c r="CI379" s="51">
        <f t="shared" ca="1" si="280"/>
        <v>291</v>
      </c>
      <c r="CJ379" s="51">
        <f t="shared" ca="1" si="281"/>
        <v>43</v>
      </c>
      <c r="CK379" s="51">
        <f t="shared" ca="1" si="302"/>
        <v>84</v>
      </c>
      <c r="CL379" s="51">
        <f t="shared" ca="1" si="302"/>
        <v>86</v>
      </c>
      <c r="CM379" s="51">
        <f t="shared" ca="1" si="302"/>
        <v>86</v>
      </c>
      <c r="CN379" s="51">
        <f t="shared" ca="1" si="302"/>
        <v>86</v>
      </c>
      <c r="CO379" s="51">
        <f t="shared" ca="1" si="302"/>
        <v>582</v>
      </c>
      <c r="CP379" s="51">
        <f t="shared" ca="1" si="302"/>
        <v>86</v>
      </c>
      <c r="CQ379" s="51">
        <f t="shared" ca="1" si="303"/>
        <v>1916</v>
      </c>
      <c r="CR379" s="51">
        <f t="shared" ca="1" si="303"/>
        <v>1914</v>
      </c>
      <c r="CS379" s="51">
        <f t="shared" ca="1" si="303"/>
        <v>3914</v>
      </c>
      <c r="CT379" s="51">
        <f t="shared" ca="1" si="303"/>
        <v>3914</v>
      </c>
      <c r="CU379" s="51">
        <f t="shared" ca="1" si="303"/>
        <v>6355</v>
      </c>
      <c r="CV379" s="54">
        <f t="shared" ca="1" si="303"/>
        <v>3914</v>
      </c>
      <c r="CW379" s="25" t="s">
        <v>195</v>
      </c>
      <c r="CX379" s="55">
        <v>1</v>
      </c>
      <c r="CY379" s="55"/>
      <c r="CZ379" s="26" t="s">
        <v>227</v>
      </c>
      <c r="DA379" s="26" t="s">
        <v>227</v>
      </c>
      <c r="DB379" s="26" t="s">
        <v>227</v>
      </c>
      <c r="DC379" s="26" t="s">
        <v>227</v>
      </c>
      <c r="DD379" s="26" t="s">
        <v>227</v>
      </c>
      <c r="DE379" s="26" t="s">
        <v>227</v>
      </c>
      <c r="DF379" s="26" t="s">
        <v>227</v>
      </c>
      <c r="DG379" s="26" t="s">
        <v>227</v>
      </c>
      <c r="DH379" s="26" t="s">
        <v>227</v>
      </c>
      <c r="DI379" s="26" t="s">
        <v>227</v>
      </c>
      <c r="DJ379" s="26" t="s">
        <v>227</v>
      </c>
      <c r="DK379" s="26" t="s">
        <v>227</v>
      </c>
      <c r="DL379" s="27">
        <f t="shared" si="282"/>
        <v>46208.734583333302</v>
      </c>
      <c r="DM379" s="28">
        <f t="shared" ca="1" si="283"/>
        <v>0</v>
      </c>
      <c r="DN379" s="56">
        <f>_xlfn.XLOOKUP(B379,'[2]1. All Calls'!$R:$R,'[2]1. All Calls'!$A:$A,"",0)</f>
        <v>46133.734583333302</v>
      </c>
      <c r="DO379" s="57" t="str">
        <f ca="1">VLOOKUP(DM379,[1]Validation!$B$20:$C$25,2,0)</f>
        <v>Within 3 months</v>
      </c>
      <c r="DP379" s="58" t="str">
        <f>_xlfn.XLOOKUP(B379,'[1]Active AMCs- Dealer'!E:E,'[1]Active AMCs- Dealer'!L:L,"Not in AMC",0)</f>
        <v>Not in AMC</v>
      </c>
      <c r="DQ379" s="50" t="s">
        <v>238</v>
      </c>
      <c r="DR379" s="29" t="str">
        <f>_xlfn.XLOOKUP(B379,'[2]1. All Calls'!$R:$R,'[2]1. All Calls'!$F:$F,"",0)</f>
        <v>CC-02054949</v>
      </c>
      <c r="DS379" s="29" t="str">
        <f>_xlfn.XLOOKUP(B379,'[2]1. All Calls'!$R:$R,'[2]1. All Calls'!$AB:$AB,"",0)</f>
        <v>Attend the site for scheduled service so change air filter, oil filter, air oil separator, motor greasing and oil. Then start the unit found running ok.</v>
      </c>
      <c r="DT379" s="30">
        <f>_xlfn.XLOOKUP(DR379,'[2]1. All Calls'!$F:$F,'[2]1. All Calls'!$A:$A,"",0)</f>
        <v>46133.734583333302</v>
      </c>
      <c r="DU379" s="31">
        <f>_xlfn.XLOOKUP(DR379,'[2]1. All Calls'!$F:$F,'[2]1. All Calls'!$B:$B,"",0)</f>
        <v>1064</v>
      </c>
      <c r="DV379" s="31">
        <f>_xlfn.XLOOKUP(B379,[1]MDA_Assets!D:D,[1]MDA_Assets!N:N,"",0)</f>
        <v>301</v>
      </c>
      <c r="DW379" s="31">
        <f>_xlfn.XLOOKUP(B379,[1]MDA_Assets!D:D,[1]MDA_Assets!O:O,"",0)</f>
        <v>762</v>
      </c>
      <c r="DX379" s="32" t="str">
        <f>_xlfn.XLOOKUP(B379,[1]MDA_Assets!D:D,[1]MDA_Assets!Q:Q,"",0)</f>
        <v>XD</v>
      </c>
      <c r="DY379" s="33">
        <f>_xlfn.XLOOKUP(B379,[1]MDA_Assets!D:D,[1]MDA_Assets!R:R,"",0)</f>
        <v>46133</v>
      </c>
      <c r="DZ379" s="33">
        <f>_xlfn.XLOOKUP(B379,[1]MDA_Assets!D:D,[1]MDA_Assets!S:S,"",0)</f>
        <v>46134</v>
      </c>
      <c r="EA379" s="33">
        <f>_xlfn.XLOOKUP(B379,[1]MDA_Assets!D:D,[1]MDA_Assets!T:T,"",0)</f>
        <v>46133</v>
      </c>
      <c r="EB379" s="33">
        <f>_xlfn.XLOOKUP(B379,[1]MDA_Assets!D:D,[1]MDA_Assets!U:U,"",0)</f>
        <v>46133</v>
      </c>
      <c r="EC379" s="33">
        <f>_xlfn.XLOOKUP(B379,[1]MDA_Assets!D:D,[1]MDA_Assets!V:V,"",0)</f>
        <v>46133</v>
      </c>
      <c r="ED379" s="33">
        <f>_xlfn.XLOOKUP(B379,[1]MDA_Assets!D:D,[1]MDA_Assets!W:W,"",0)</f>
        <v>45885</v>
      </c>
      <c r="EE379" s="32" t="str">
        <f>_xlfn.XLOOKUP(B379,[1]MDA_Assets!D:D,[1]MDA_Assets!X:X,"",0)</f>
        <v>Yes</v>
      </c>
      <c r="EF379" s="33">
        <f>_xlfn.XLOOKUP(B379,[1]MDA_Assets!D:D,[1]MDA_Assets!Y:Y,"",0)</f>
        <v>0</v>
      </c>
      <c r="EG379" s="33">
        <f>_xlfn.XLOOKUP(B379,[1]MDA_Assets!D:D,[1]MDA_Assets!Z:Z,"",0)</f>
        <v>0</v>
      </c>
      <c r="EH379" s="33">
        <f>_xlfn.XLOOKUP(B379,[1]MDA_Assets!D:D,[1]MDA_Assets!AA:AA,"",0)</f>
        <v>0</v>
      </c>
      <c r="EI379" s="34">
        <f>_xlfn.XLOOKUP(B379,[1]MDA_Assets!D:D,[1]MDA_Assets!P:P,"",0)</f>
        <v>2</v>
      </c>
      <c r="EJ379" s="35" t="str">
        <f>_xlfn.XLOOKUP(B379,[1]MDA_Assets!D:D,[1]MDA_Assets!AB:AB,"",0)</f>
        <v>2000</v>
      </c>
      <c r="EK379" s="35" t="str">
        <f>_xlfn.XLOOKUP(B379,[1]MDA_Assets!D:D,[1]MDA_Assets!AC:AC,"",0)</f>
        <v>2000</v>
      </c>
      <c r="EL379" s="35" t="str">
        <f>_xlfn.XLOOKUP(B379,[1]MDA_Assets!D:D,[1]MDA_Assets!AD:AD,"",0)</f>
        <v>4000</v>
      </c>
      <c r="EM379" s="35" t="str">
        <f>_xlfn.XLOOKUP(B379,[1]MDA_Assets!D:D,[1]MDA_Assets!AE:AE,"",0)</f>
        <v>4000</v>
      </c>
      <c r="EN379" s="35" t="str">
        <f>_xlfn.XLOOKUP(B379,[1]MDA_Assets!D:D,[1]MDA_Assets!AF:AF,"",0)</f>
        <v>6937</v>
      </c>
      <c r="EO379" s="35" t="str">
        <f>_xlfn.XLOOKUP(B379,[1]MDA_Assets!D:D,[1]MDA_Assets!AG:AG,"",0)</f>
        <v>4000</v>
      </c>
      <c r="EP379" s="36">
        <f t="shared" si="296"/>
        <v>180</v>
      </c>
      <c r="EQ379" s="36">
        <f t="shared" si="296"/>
        <v>180</v>
      </c>
      <c r="ER379" s="36">
        <f t="shared" si="284"/>
        <v>365</v>
      </c>
      <c r="ES379" s="36">
        <f t="shared" si="285"/>
        <v>365</v>
      </c>
      <c r="ET379" s="36">
        <f t="shared" si="286"/>
        <v>730</v>
      </c>
      <c r="EU379" s="36">
        <f t="shared" si="287"/>
        <v>365</v>
      </c>
      <c r="EV379" s="36" t="str">
        <f t="shared" si="288"/>
        <v/>
      </c>
      <c r="EW379" s="36" t="str">
        <f t="shared" si="260"/>
        <v/>
      </c>
      <c r="EX379" s="36" t="str">
        <f t="shared" si="261"/>
        <v/>
      </c>
      <c r="EY379" s="36">
        <f t="shared" si="299"/>
        <v>5.81</v>
      </c>
      <c r="EZ379" s="36">
        <f t="shared" si="299"/>
        <v>5.81</v>
      </c>
      <c r="FA379" s="36">
        <f t="shared" si="299"/>
        <v>11.78</v>
      </c>
      <c r="FB379" s="36">
        <f t="shared" si="298"/>
        <v>11.78</v>
      </c>
      <c r="FC379" s="36">
        <f t="shared" si="298"/>
        <v>23.55</v>
      </c>
      <c r="FD379" s="36">
        <f t="shared" si="298"/>
        <v>11.78</v>
      </c>
      <c r="FE379" s="36" t="str">
        <f t="shared" si="298"/>
        <v/>
      </c>
      <c r="FF379" s="36" t="str">
        <f t="shared" si="298"/>
        <v/>
      </c>
      <c r="FG379" s="36" t="str">
        <f t="shared" si="298"/>
        <v/>
      </c>
      <c r="FH379" s="37" t="str" cm="1">
        <f t="array" ref="FH379">_xlfn.IFS(EY379="", "No Data", EY379&lt;0, "Negative/Future", EY379=0, "Zero Days", EY379&lt;=3, "&lt; 3 Months", EY379&lt;=6, "3 to 6 Months", EY379&lt;=9, "6 to 9 Months", EY379&lt;=12, "9 to 12 Months", EY379&lt;=15, "12 to 15 Months", EY379&lt;=18, "15 to 18 Months", EY379&lt;=24, "18 to 24 Months", EY379&gt;24, "&gt; 24 Months")</f>
        <v>3 to 6 Months</v>
      </c>
      <c r="FI379" s="37" t="str" cm="1">
        <f t="array" ref="FI379">_xlfn.IFS(EZ379="", "No Data", EZ379&lt;0, "Negative/Future", EZ379=0, "Zero Days", EZ379&lt;=3, "&lt; 3 Months", EZ379&lt;=6, "3 to 6 Months", EZ379&lt;=9, "6 to 9 Months", EZ379&lt;=12, "9 to 12 Months", EZ379&lt;=15, "12 to 15 Months", EZ379&lt;=18, "15 to 18 Months", EZ379&lt;=24, "18 to 24 Months", EZ379&gt;24, "&gt; 24 Months")</f>
        <v>3 to 6 Months</v>
      </c>
      <c r="FJ379" s="37" t="str" cm="1">
        <f t="array" ref="FJ379">_xlfn.IFS(FA379="", "No Data", FA379&lt;0, "Negative/Future", FA379=0, "Zero Days", FA379&lt;=3, "&lt; 3 Months", FA379&lt;=6, "3 to 6 Months", FA379&lt;=9, "6 to 9 Months", FA379&lt;=12, "9 to 12 Months", FA379&lt;=15, "12 to 15 Months", FA379&lt;=18, "15 to 18 Months", FA379&lt;=24, "18 to 24 Months", FA379&gt;24, "&gt; 24 Months")</f>
        <v>9 to 12 Months</v>
      </c>
      <c r="FK379" s="37" t="str" cm="1">
        <f t="array" ref="FK379">_xlfn.IFS(FB379="", "No Data", FB379&lt;0, "Negative/Future", FB379=0, "Zero Days", FB379&lt;=3, "&lt; 3 Months", FB379&lt;=6, "3 to 6 Months", FB379&lt;=9, "6 to 9 Months", FB379&lt;=12, "9 to 12 Months", FB379&lt;=15, "12 to 15 Months", FB379&lt;=18, "15 to 18 Months", FB379&lt;=24, "18 to 24 Months", FB379&gt;24, "&gt; 24 Months")</f>
        <v>9 to 12 Months</v>
      </c>
      <c r="FL379" s="37" t="str" cm="1">
        <f t="array" ref="FL379">_xlfn.IFS(FC379="", "No Data", FC379&lt;0, "Negative/Future", FC379=0, "Zero Days", FC379&lt;=3, "&lt; 3 Months", FC379&lt;=6, "3 to 6 Months", FC379&lt;=9, "6 to 9 Months", FC379&lt;=12, "9 to 12 Months", FC379&lt;=15, "12 to 15 Months", FC379&lt;=18, "15 to 18 Months", FC379&lt;=24, "18 to 24 Months", FC379&gt;24, "&gt; 24 Months")</f>
        <v>18 to 24 Months</v>
      </c>
      <c r="FM379" s="37" t="str" cm="1">
        <f t="array" ref="FM379">_xlfn.IFS(FD379="", "No Data", FD379&lt;0, "Negative/Future", FD379=0, "Zero Days", FD379&lt;=3, "&lt; 3 Months", FD379&lt;=6, "3 to 6 Months", FD379&lt;=9, "6 to 9 Months", FD379&lt;=12, "9 to 12 Months", FD379&lt;=15, "12 to 15 Months", FD379&lt;=18, "15 to 18 Months", FD379&lt;=24, "18 to 24 Months", FD379&gt;24, "&gt; 24 Months")</f>
        <v>9 to 12 Months</v>
      </c>
      <c r="FN379" s="37" t="str" cm="1">
        <f t="array" ref="FN379">_xlfn.IFS(FE379="", "No Data", FE379&lt;0, "Negative/Future", FE379=0, "Zero Days", FE379&lt;=3, "&lt; 3 Months", FE379&lt;=6, "3 to 6 Months", FE379&lt;=9, "6 to 9 Months", FE379&lt;=12, "9 to 12 Months", FE379&lt;=15, "12 to 15 Months", FE379&lt;=18, "15 to 18 Months", FE379&lt;=24, "18 to 24 Months", FE379&gt;24, "&gt; 24 Months")</f>
        <v>No Data</v>
      </c>
      <c r="FO379" s="37" t="str" cm="1">
        <f t="array" ref="FO379">_xlfn.IFS(FG379="", "No Data", FG379&lt;0, "Negative/Future", FG379=0, "Zero Days", FG379&lt;=3, "&lt; 3 Months", FG379&lt;=6, "3 to 6 Months", FG379&lt;=9, "6 to 9 Months", FG379&lt;=12, "9 to 12 Months", FG379&lt;=15, "12 to 15 Months", FG379&lt;=18, "15 to 18 Months", FG379&lt;=24, "18 to 24 Months", FG379&gt;24, "&gt; 24 Months")</f>
        <v>No Data</v>
      </c>
      <c r="FP379" s="37" t="str" cm="1">
        <f t="array" ref="FP379">_xlfn.IFS(FF379="", "No Data", FF379&lt;0, "Negative/Future", FF379=0, "Zero Days", FF379&lt;=3, "&lt; 3 Months", FF379&lt;=6, "3 to 6 Months", FF379&lt;=9, "6 to 9 Months", FF379&lt;=12, "9 to 12 Months", FF379&lt;=15, "12 to 15 Months", FF379&lt;=18, "15 to 18 Months", FF379&lt;=24, "18 to 24 Months", FF379&gt;24, "&gt; 24 Months")</f>
        <v>No Data</v>
      </c>
      <c r="FQ379" s="29" t="s">
        <v>1727</v>
      </c>
      <c r="FR379" s="29">
        <v>7033098255</v>
      </c>
      <c r="FS379" s="38" t="str">
        <f>VLOOKUP(_xlfn.XLOOKUP(B379,[1]MDA_Assets!D:D,[1]MDA_Assets!I:I,"",0),[1]Validation!$B$1:$C$8,2,0)</f>
        <v>B</v>
      </c>
      <c r="FT379" s="38" t="s">
        <v>202</v>
      </c>
      <c r="FU379" s="31" t="str">
        <f>_xlfn.XLOOKUP(B379,[1]MDA_Assets!D:D,[1]MDA_Assets!X:X,"",0)</f>
        <v>Yes</v>
      </c>
      <c r="FV379" s="39">
        <v>0</v>
      </c>
      <c r="FW379" s="39">
        <v>0</v>
      </c>
      <c r="FX379" s="39">
        <v>0</v>
      </c>
      <c r="FY379" s="39">
        <v>9</v>
      </c>
      <c r="FZ379" s="40">
        <f t="shared" si="293"/>
        <v>46314</v>
      </c>
      <c r="GA379" s="40">
        <f t="shared" si="293"/>
        <v>46313</v>
      </c>
      <c r="GB379" s="40">
        <f t="shared" si="262"/>
        <v>46498</v>
      </c>
      <c r="GC379" s="40">
        <f t="shared" si="263"/>
        <v>46498</v>
      </c>
      <c r="GD379" s="40">
        <f t="shared" si="264"/>
        <v>46863</v>
      </c>
      <c r="GE379" s="40">
        <f t="shared" si="265"/>
        <v>46250</v>
      </c>
      <c r="GF379" s="40" t="str">
        <f t="shared" si="297"/>
        <v/>
      </c>
      <c r="GG379" s="40" t="str">
        <f t="shared" si="297"/>
        <v/>
      </c>
      <c r="GH379" s="40" t="str">
        <f t="shared" si="297"/>
        <v/>
      </c>
      <c r="GI379" s="39">
        <f t="shared" si="289"/>
        <v>0</v>
      </c>
      <c r="GJ379" s="39">
        <f t="shared" si="290"/>
        <v>0</v>
      </c>
      <c r="GK379" s="39">
        <f t="shared" si="291"/>
        <v>0</v>
      </c>
      <c r="GL379" s="39">
        <f t="shared" si="292"/>
        <v>6</v>
      </c>
    </row>
    <row r="380" spans="1:194" x14ac:dyDescent="0.25">
      <c r="A380" s="19">
        <v>416</v>
      </c>
      <c r="B380" s="43" t="s">
        <v>1728</v>
      </c>
      <c r="C380" s="43" t="s">
        <v>186</v>
      </c>
      <c r="D380" s="43" t="s">
        <v>241</v>
      </c>
      <c r="E380" s="43" t="s">
        <v>1729</v>
      </c>
      <c r="F380" s="43" t="s">
        <v>1730</v>
      </c>
      <c r="G380" s="43" t="s">
        <v>190</v>
      </c>
      <c r="H380" s="43" t="s">
        <v>329</v>
      </c>
      <c r="I380" s="43" t="s">
        <v>192</v>
      </c>
      <c r="J380" s="44">
        <f t="shared" si="266"/>
        <v>46023.5625</v>
      </c>
      <c r="K380" s="44">
        <v>45659.5625</v>
      </c>
      <c r="L380" s="44">
        <v>45499</v>
      </c>
      <c r="M380" s="43" t="s">
        <v>3126</v>
      </c>
      <c r="N380" s="43" t="s">
        <v>563</v>
      </c>
      <c r="O380" s="44">
        <v>46115.342986111114</v>
      </c>
      <c r="P380" s="43">
        <v>3663</v>
      </c>
      <c r="Q380" s="43">
        <v>1158</v>
      </c>
      <c r="R380" s="43">
        <v>2505</v>
      </c>
      <c r="S380" s="43" t="s">
        <v>206</v>
      </c>
      <c r="T380" s="44">
        <v>45658.770833333336</v>
      </c>
      <c r="U380" s="44">
        <v>45983.770833333336</v>
      </c>
      <c r="V380" s="44">
        <v>45983.770833333336</v>
      </c>
      <c r="W380" s="44">
        <v>45983.770833333336</v>
      </c>
      <c r="X380" s="44">
        <v>45983.770833333336</v>
      </c>
      <c r="Y380" s="44">
        <v>45658.770833333336</v>
      </c>
      <c r="Z380" s="43" t="s">
        <v>199</v>
      </c>
      <c r="AA380" s="43"/>
      <c r="AB380" s="43"/>
      <c r="AC380" s="43"/>
      <c r="AD380" s="43"/>
      <c r="AE380" s="43">
        <v>4</v>
      </c>
      <c r="AF380" s="43" t="s">
        <v>3127</v>
      </c>
      <c r="AG380" s="43" t="s">
        <v>3127</v>
      </c>
      <c r="AH380" s="43" t="s">
        <v>3128</v>
      </c>
      <c r="AI380" s="43" t="s">
        <v>3128</v>
      </c>
      <c r="AJ380" s="43" t="s">
        <v>3129</v>
      </c>
      <c r="AK380" s="43" t="s">
        <v>3128</v>
      </c>
      <c r="AL380" s="47">
        <v>46348</v>
      </c>
      <c r="AM380" s="45">
        <v>46163</v>
      </c>
      <c r="AN380" s="46">
        <v>46023</v>
      </c>
      <c r="AO380" s="47">
        <v>46348</v>
      </c>
      <c r="AP380" s="47">
        <v>46388</v>
      </c>
      <c r="AQ380" s="47">
        <v>46348</v>
      </c>
      <c r="AR380" s="48"/>
      <c r="AS380" s="48"/>
      <c r="AT380" s="48"/>
      <c r="AU380" s="43">
        <v>1</v>
      </c>
      <c r="AV380" s="43">
        <v>1</v>
      </c>
      <c r="AW380" s="43">
        <v>0</v>
      </c>
      <c r="AX380" s="51" t="s">
        <v>1731</v>
      </c>
      <c r="AY380" s="51" t="s">
        <v>211</v>
      </c>
      <c r="AZ380" s="51" t="s">
        <v>198</v>
      </c>
      <c r="BA380" s="20">
        <f t="shared" ca="1" si="257"/>
        <v>0</v>
      </c>
      <c r="BB380" s="20">
        <f t="shared" ca="1" si="257"/>
        <v>1</v>
      </c>
      <c r="BC380" s="20">
        <f t="shared" ca="1" si="257"/>
        <v>1</v>
      </c>
      <c r="BD380" s="20">
        <f t="shared" ref="BD380:BI421" ca="1" si="304">IF(AO380&gt;1,IF(AO380&lt;EOMONTH(TODAY(),0),1,0),"")</f>
        <v>0</v>
      </c>
      <c r="BE380" s="20">
        <f t="shared" ca="1" si="304"/>
        <v>0</v>
      </c>
      <c r="BF380" s="20">
        <f t="shared" ca="1" si="304"/>
        <v>0</v>
      </c>
      <c r="BG380" s="21" t="str">
        <f t="shared" ca="1" si="304"/>
        <v/>
      </c>
      <c r="BH380" s="21" t="str">
        <f t="shared" ca="1" si="304"/>
        <v/>
      </c>
      <c r="BI380" s="21" t="str">
        <f t="shared" ca="1" si="304"/>
        <v/>
      </c>
      <c r="BJ380" s="22">
        <f t="shared" ca="1" si="267"/>
        <v>2</v>
      </c>
      <c r="BK380" s="21">
        <f t="shared" si="268"/>
        <v>4</v>
      </c>
      <c r="BL380" s="22">
        <f t="shared" ca="1" si="269"/>
        <v>3906</v>
      </c>
      <c r="BM380" s="22">
        <f t="shared" ca="1" si="270"/>
        <v>1250</v>
      </c>
      <c r="BN380" s="23">
        <f t="shared" ca="1" si="271"/>
        <v>2656</v>
      </c>
      <c r="BO380" s="24">
        <f t="shared" ca="1" si="272"/>
        <v>243</v>
      </c>
      <c r="BP380" s="51" t="str">
        <f>_xlfn.XLOOKUP(E380,[1]Validation!E:E,[1]Validation!F:F,"")</f>
        <v>EQ15</v>
      </c>
      <c r="BQ380" s="51" t="str">
        <f>_xlfn.XLOOKUP(BP380,[1]Validation!F:F,[1]Validation!G:G,"")</f>
        <v>EQ11 to EQ22</v>
      </c>
      <c r="BR380" s="52" t="str">
        <f>VLOOKUP(G380,[1]Validation!$B$1:$C$9,2,0)</f>
        <v>B</v>
      </c>
      <c r="BS380" s="51">
        <f t="shared" ca="1" si="273"/>
        <v>17</v>
      </c>
      <c r="BT380" s="53">
        <f>_xlfn.XLOOKUP(B380,'[2]1. All Calls'!$R:$R,'[2]1. All Calls'!$A:$A,"",0)</f>
        <v>46114.639837962997</v>
      </c>
      <c r="BU380" s="51" t="str">
        <f>_xlfn.XLOOKUP(B380,'[2]1. All Calls'!$R:$R,'[2]1. All Calls'!$F:$F,"",0)</f>
        <v>CC-02033281</v>
      </c>
      <c r="BV380" s="51" t="str">
        <f>_xlfn.XLOOKUP(B380,'[2]1. All Calls'!$R:$R,'[2]1. All Calls'!$J:$J,"",0)</f>
        <v>General Service</v>
      </c>
      <c r="BW380" s="53">
        <f>_xlfn.XLOOKUP(B380,'[2]Sch Calls'!$R:$R,'[2]Sch Calls'!$A:$A,"",0)</f>
        <v>45785.621574074103</v>
      </c>
      <c r="BX380" s="51">
        <f>_xlfn.XLOOKUP(B380,'[2]Sch Calls'!$R:$R,'[2]Sch Calls'!$B:$B,"",0)</f>
        <v>1662</v>
      </c>
      <c r="BY380" s="51" t="str">
        <f t="shared" si="294"/>
        <v>22-May-26</v>
      </c>
      <c r="BZ380" s="51" t="str">
        <f t="shared" si="294"/>
        <v>22-May-26</v>
      </c>
      <c r="CA380" s="51" t="str">
        <f t="shared" si="274"/>
        <v>04-Oct-25</v>
      </c>
      <c r="CB380" s="51" t="str">
        <f t="shared" si="275"/>
        <v>23-May-27</v>
      </c>
      <c r="CC380" s="51" t="str">
        <f t="shared" si="276"/>
        <v>02-Jan-27</v>
      </c>
      <c r="CD380" s="51" t="str">
        <f t="shared" si="277"/>
        <v>23-Nov-26</v>
      </c>
      <c r="CE380" s="51">
        <f t="shared" ca="1" si="295"/>
        <v>192</v>
      </c>
      <c r="CF380" s="51">
        <f t="shared" ca="1" si="295"/>
        <v>192</v>
      </c>
      <c r="CG380" s="51">
        <f t="shared" ca="1" si="278"/>
        <v>517</v>
      </c>
      <c r="CH380" s="51">
        <f t="shared" ca="1" si="279"/>
        <v>192</v>
      </c>
      <c r="CI380" s="51">
        <f t="shared" ca="1" si="280"/>
        <v>517</v>
      </c>
      <c r="CJ380" s="51">
        <f t="shared" ca="1" si="281"/>
        <v>192</v>
      </c>
      <c r="CK380" s="51">
        <f t="shared" ca="1" si="302"/>
        <v>768</v>
      </c>
      <c r="CL380" s="51">
        <f t="shared" ca="1" si="302"/>
        <v>768</v>
      </c>
      <c r="CM380" s="51">
        <f t="shared" ca="1" si="302"/>
        <v>2068</v>
      </c>
      <c r="CN380" s="51">
        <f t="shared" ca="1" si="302"/>
        <v>768</v>
      </c>
      <c r="CO380" s="51">
        <f t="shared" ca="1" si="302"/>
        <v>2068</v>
      </c>
      <c r="CP380" s="51">
        <f t="shared" ca="1" si="302"/>
        <v>768</v>
      </c>
      <c r="CQ380" s="51">
        <f t="shared" ca="1" si="303"/>
        <v>205</v>
      </c>
      <c r="CR380" s="51">
        <f t="shared" ca="1" si="303"/>
        <v>205</v>
      </c>
      <c r="CS380" s="51">
        <f t="shared" ca="1" si="303"/>
        <v>405</v>
      </c>
      <c r="CT380" s="51">
        <f t="shared" ca="1" si="303"/>
        <v>1705</v>
      </c>
      <c r="CU380" s="51">
        <f t="shared" ca="1" si="303"/>
        <v>2269</v>
      </c>
      <c r="CV380" s="54">
        <f t="shared" ca="1" si="303"/>
        <v>1705</v>
      </c>
      <c r="CW380" s="25" t="s">
        <v>212</v>
      </c>
      <c r="CX380" s="55">
        <v>0.33</v>
      </c>
      <c r="CY380" s="55"/>
      <c r="CZ380" s="26">
        <v>0</v>
      </c>
      <c r="DA380" s="26">
        <v>0</v>
      </c>
      <c r="DB380" s="26">
        <v>0</v>
      </c>
      <c r="DC380" s="26">
        <v>0</v>
      </c>
      <c r="DD380" s="26">
        <v>0</v>
      </c>
      <c r="DE380" s="26">
        <v>0</v>
      </c>
      <c r="DF380" s="26">
        <v>0</v>
      </c>
      <c r="DG380" s="26">
        <v>0</v>
      </c>
      <c r="DH380" s="26">
        <v>0</v>
      </c>
      <c r="DI380" s="26">
        <v>0</v>
      </c>
      <c r="DJ380" s="26">
        <v>0</v>
      </c>
      <c r="DK380" s="26">
        <v>0</v>
      </c>
      <c r="DL380" s="27">
        <f t="shared" si="282"/>
        <v>46189.639837962997</v>
      </c>
      <c r="DM380" s="28">
        <f t="shared" ca="1" si="283"/>
        <v>0</v>
      </c>
      <c r="DN380" s="56">
        <f>_xlfn.XLOOKUP(B380,'[2]1. All Calls'!$R:$R,'[2]1. All Calls'!$A:$A,"",0)</f>
        <v>46114.639837962997</v>
      </c>
      <c r="DO380" s="57" t="str">
        <f ca="1">VLOOKUP(DM380,[1]Validation!$B$20:$C$25,2,0)</f>
        <v>Within 3 months</v>
      </c>
      <c r="DP380" s="58" t="str">
        <f>_xlfn.XLOOKUP(B380,'[1]Active AMCs- Dealer'!E:E,'[1]Active AMCs- Dealer'!L:L,"Not in AMC",0)</f>
        <v>Not in AMC</v>
      </c>
      <c r="DQ380" s="50" t="s">
        <v>238</v>
      </c>
      <c r="DR380" s="29" t="str">
        <f>_xlfn.XLOOKUP(B380,'[2]1. All Calls'!$R:$R,'[2]1. All Calls'!$F:$F,"",0)</f>
        <v>CC-02033281</v>
      </c>
      <c r="DS380" s="29" t="str">
        <f>_xlfn.XLOOKUP(B380,'[2]1. All Calls'!$R:$R,'[2]1. All Calls'!$AB:$AB,"",0)</f>
        <v>Courtesy visit carried out</v>
      </c>
      <c r="DT380" s="30">
        <f>_xlfn.XLOOKUP(DR380,'[2]1. All Calls'!$F:$F,'[2]1. All Calls'!$A:$A,"",0)</f>
        <v>46114.639837962997</v>
      </c>
      <c r="DU380" s="31">
        <f>_xlfn.XLOOKUP(DR380,'[2]1. All Calls'!$F:$F,'[2]1. All Calls'!$B:$B,"",0)</f>
        <v>3663</v>
      </c>
      <c r="DV380" s="31">
        <f>_xlfn.XLOOKUP(B380,[1]MDA_Assets!D:D,[1]MDA_Assets!N:N,"",0)</f>
        <v>1158</v>
      </c>
      <c r="DW380" s="31">
        <f>_xlfn.XLOOKUP(B380,[1]MDA_Assets!D:D,[1]MDA_Assets!O:O,"",0)</f>
        <v>2505</v>
      </c>
      <c r="DX380" s="32" t="str">
        <f>_xlfn.XLOOKUP(B380,[1]MDA_Assets!D:D,[1]MDA_Assets!Q:Q,"",0)</f>
        <v>XD</v>
      </c>
      <c r="DY380" s="33">
        <f>_xlfn.XLOOKUP(B380,[1]MDA_Assets!D:D,[1]MDA_Assets!R:R,"",0)</f>
        <v>45659</v>
      </c>
      <c r="DZ380" s="33">
        <f>_xlfn.XLOOKUP(B380,[1]MDA_Assets!D:D,[1]MDA_Assets!S:S,"",0)</f>
        <v>45984</v>
      </c>
      <c r="EA380" s="33">
        <f>_xlfn.XLOOKUP(B380,[1]MDA_Assets!D:D,[1]MDA_Assets!T:T,"",0)</f>
        <v>45984</v>
      </c>
      <c r="EB380" s="33">
        <f>_xlfn.XLOOKUP(B380,[1]MDA_Assets!D:D,[1]MDA_Assets!U:U,"",0)</f>
        <v>45984</v>
      </c>
      <c r="EC380" s="33">
        <f>_xlfn.XLOOKUP(B380,[1]MDA_Assets!D:D,[1]MDA_Assets!V:V,"",0)</f>
        <v>45984</v>
      </c>
      <c r="ED380" s="33">
        <f>_xlfn.XLOOKUP(B380,[1]MDA_Assets!D:D,[1]MDA_Assets!W:W,"",0)</f>
        <v>45659</v>
      </c>
      <c r="EE380" s="32" t="str">
        <f>_xlfn.XLOOKUP(B380,[1]MDA_Assets!D:D,[1]MDA_Assets!X:X,"",0)</f>
        <v>Yes</v>
      </c>
      <c r="EF380" s="33">
        <f>_xlfn.XLOOKUP(B380,[1]MDA_Assets!D:D,[1]MDA_Assets!Y:Y,"",0)</f>
        <v>0</v>
      </c>
      <c r="EG380" s="33">
        <f>_xlfn.XLOOKUP(B380,[1]MDA_Assets!D:D,[1]MDA_Assets!Z:Z,"",0)</f>
        <v>0</v>
      </c>
      <c r="EH380" s="33">
        <f>_xlfn.XLOOKUP(B380,[1]MDA_Assets!D:D,[1]MDA_Assets!AA:AA,"",0)</f>
        <v>0</v>
      </c>
      <c r="EI380" s="34">
        <f>_xlfn.XLOOKUP(B380,[1]MDA_Assets!D:D,[1]MDA_Assets!P:P,"",0)</f>
        <v>4</v>
      </c>
      <c r="EJ380" s="35" t="str">
        <f>_xlfn.XLOOKUP(B380,[1]MDA_Assets!D:D,[1]MDA_Assets!AB:AB,"",0)</f>
        <v>973</v>
      </c>
      <c r="EK380" s="35" t="str">
        <f>_xlfn.XLOOKUP(B380,[1]MDA_Assets!D:D,[1]MDA_Assets!AC:AC,"",0)</f>
        <v>973</v>
      </c>
      <c r="EL380" s="35" t="str">
        <f>_xlfn.XLOOKUP(B380,[1]MDA_Assets!D:D,[1]MDA_Assets!AD:AD,"",0)</f>
        <v>2473</v>
      </c>
      <c r="EM380" s="35" t="str">
        <f>_xlfn.XLOOKUP(B380,[1]MDA_Assets!D:D,[1]MDA_Assets!AE:AE,"",0)</f>
        <v>2473</v>
      </c>
      <c r="EN380" s="35" t="str">
        <f>_xlfn.XLOOKUP(B380,[1]MDA_Assets!D:D,[1]MDA_Assets!AF:AF,"",0)</f>
        <v>4337</v>
      </c>
      <c r="EO380" s="35" t="str">
        <f>_xlfn.XLOOKUP(B380,[1]MDA_Assets!D:D,[1]MDA_Assets!AG:AG,"",0)</f>
        <v>2473</v>
      </c>
      <c r="EP380" s="36">
        <f t="shared" si="296"/>
        <v>365</v>
      </c>
      <c r="EQ380" s="36">
        <f t="shared" si="296"/>
        <v>180</v>
      </c>
      <c r="ER380" s="36">
        <f t="shared" si="284"/>
        <v>365</v>
      </c>
      <c r="ES380" s="36">
        <f t="shared" si="285"/>
        <v>365</v>
      </c>
      <c r="ET380" s="36">
        <f t="shared" si="286"/>
        <v>730</v>
      </c>
      <c r="EU380" s="36">
        <f t="shared" si="287"/>
        <v>365</v>
      </c>
      <c r="EV380" s="36" t="str">
        <f t="shared" si="288"/>
        <v/>
      </c>
      <c r="EW380" s="36" t="str">
        <f t="shared" si="260"/>
        <v/>
      </c>
      <c r="EX380" s="36" t="str">
        <f t="shared" si="261"/>
        <v/>
      </c>
      <c r="EY380" s="36">
        <f t="shared" si="299"/>
        <v>11.78</v>
      </c>
      <c r="EZ380" s="36">
        <f t="shared" si="299"/>
        <v>5.81</v>
      </c>
      <c r="FA380" s="36">
        <f t="shared" si="299"/>
        <v>11.78</v>
      </c>
      <c r="FB380" s="36">
        <f t="shared" si="298"/>
        <v>11.78</v>
      </c>
      <c r="FC380" s="36">
        <f t="shared" si="298"/>
        <v>23.55</v>
      </c>
      <c r="FD380" s="36">
        <f t="shared" si="298"/>
        <v>11.78</v>
      </c>
      <c r="FE380" s="36" t="str">
        <f t="shared" si="298"/>
        <v/>
      </c>
      <c r="FF380" s="36" t="str">
        <f t="shared" si="298"/>
        <v/>
      </c>
      <c r="FG380" s="36" t="str">
        <f t="shared" si="298"/>
        <v/>
      </c>
      <c r="FH380" s="37" t="str" cm="1">
        <f t="array" ref="FH380">_xlfn.IFS(EY380="", "No Data", EY380&lt;0, "Negative/Future", EY380=0, "Zero Days", EY380&lt;=3, "&lt; 3 Months", EY380&lt;=6, "3 to 6 Months", EY380&lt;=9, "6 to 9 Months", EY380&lt;=12, "9 to 12 Months", EY380&lt;=15, "12 to 15 Months", EY380&lt;=18, "15 to 18 Months", EY380&lt;=24, "18 to 24 Months", EY380&gt;24, "&gt; 24 Months")</f>
        <v>9 to 12 Months</v>
      </c>
      <c r="FI380" s="37" t="str" cm="1">
        <f t="array" ref="FI380">_xlfn.IFS(EZ380="", "No Data", EZ380&lt;0, "Negative/Future", EZ380=0, "Zero Days", EZ380&lt;=3, "&lt; 3 Months", EZ380&lt;=6, "3 to 6 Months", EZ380&lt;=9, "6 to 9 Months", EZ380&lt;=12, "9 to 12 Months", EZ380&lt;=15, "12 to 15 Months", EZ380&lt;=18, "15 to 18 Months", EZ380&lt;=24, "18 to 24 Months", EZ380&gt;24, "&gt; 24 Months")</f>
        <v>3 to 6 Months</v>
      </c>
      <c r="FJ380" s="37" t="str" cm="1">
        <f t="array" ref="FJ380">_xlfn.IFS(FA380="", "No Data", FA380&lt;0, "Negative/Future", FA380=0, "Zero Days", FA380&lt;=3, "&lt; 3 Months", FA380&lt;=6, "3 to 6 Months", FA380&lt;=9, "6 to 9 Months", FA380&lt;=12, "9 to 12 Months", FA380&lt;=15, "12 to 15 Months", FA380&lt;=18, "15 to 18 Months", FA380&lt;=24, "18 to 24 Months", FA380&gt;24, "&gt; 24 Months")</f>
        <v>9 to 12 Months</v>
      </c>
      <c r="FK380" s="37" t="str" cm="1">
        <f t="array" ref="FK380">_xlfn.IFS(FB380="", "No Data", FB380&lt;0, "Negative/Future", FB380=0, "Zero Days", FB380&lt;=3, "&lt; 3 Months", FB380&lt;=6, "3 to 6 Months", FB380&lt;=9, "6 to 9 Months", FB380&lt;=12, "9 to 12 Months", FB380&lt;=15, "12 to 15 Months", FB380&lt;=18, "15 to 18 Months", FB380&lt;=24, "18 to 24 Months", FB380&gt;24, "&gt; 24 Months")</f>
        <v>9 to 12 Months</v>
      </c>
      <c r="FL380" s="37" t="str" cm="1">
        <f t="array" ref="FL380">_xlfn.IFS(FC380="", "No Data", FC380&lt;0, "Negative/Future", FC380=0, "Zero Days", FC380&lt;=3, "&lt; 3 Months", FC380&lt;=6, "3 to 6 Months", FC380&lt;=9, "6 to 9 Months", FC380&lt;=12, "9 to 12 Months", FC380&lt;=15, "12 to 15 Months", FC380&lt;=18, "15 to 18 Months", FC380&lt;=24, "18 to 24 Months", FC380&gt;24, "&gt; 24 Months")</f>
        <v>18 to 24 Months</v>
      </c>
      <c r="FM380" s="37" t="str" cm="1">
        <f t="array" ref="FM380">_xlfn.IFS(FD380="", "No Data", FD380&lt;0, "Negative/Future", FD380=0, "Zero Days", FD380&lt;=3, "&lt; 3 Months", FD380&lt;=6, "3 to 6 Months", FD380&lt;=9, "6 to 9 Months", FD380&lt;=12, "9 to 12 Months", FD380&lt;=15, "12 to 15 Months", FD380&lt;=18, "15 to 18 Months", FD380&lt;=24, "18 to 24 Months", FD380&gt;24, "&gt; 24 Months")</f>
        <v>9 to 12 Months</v>
      </c>
      <c r="FN380" s="37" t="str" cm="1">
        <f t="array" ref="FN380">_xlfn.IFS(FE380="", "No Data", FE380&lt;0, "Negative/Future", FE380=0, "Zero Days", FE380&lt;=3, "&lt; 3 Months", FE380&lt;=6, "3 to 6 Months", FE380&lt;=9, "6 to 9 Months", FE380&lt;=12, "9 to 12 Months", FE380&lt;=15, "12 to 15 Months", FE380&lt;=18, "15 to 18 Months", FE380&lt;=24, "18 to 24 Months", FE380&gt;24, "&gt; 24 Months")</f>
        <v>No Data</v>
      </c>
      <c r="FO380" s="37" t="str" cm="1">
        <f t="array" ref="FO380">_xlfn.IFS(FG380="", "No Data", FG380&lt;0, "Negative/Future", FG380=0, "Zero Days", FG380&lt;=3, "&lt; 3 Months", FG380&lt;=6, "3 to 6 Months", FG380&lt;=9, "6 to 9 Months", FG380&lt;=12, "9 to 12 Months", FG380&lt;=15, "12 to 15 Months", FG380&lt;=18, "15 to 18 Months", FG380&lt;=24, "18 to 24 Months", FG380&gt;24, "&gt; 24 Months")</f>
        <v>No Data</v>
      </c>
      <c r="FP380" s="37" t="str" cm="1">
        <f t="array" ref="FP380">_xlfn.IFS(FF380="", "No Data", FF380&lt;0, "Negative/Future", FF380=0, "Zero Days", FF380&lt;=3, "&lt; 3 Months", FF380&lt;=6, "3 to 6 Months", FF380&lt;=9, "6 to 9 Months", FF380&lt;=12, "9 to 12 Months", FF380&lt;=15, "12 to 15 Months", FF380&lt;=18, "15 to 18 Months", FF380&lt;=24, "18 to 24 Months", FF380&gt;24, "&gt; 24 Months")</f>
        <v>No Data</v>
      </c>
      <c r="FQ380" s="29" t="s">
        <v>1143</v>
      </c>
      <c r="FR380" s="29">
        <v>7004246502</v>
      </c>
      <c r="FS380" s="38" t="str">
        <f>VLOOKUP(_xlfn.XLOOKUP(B380,[1]MDA_Assets!D:D,[1]MDA_Assets!I:I,"",0),[1]Validation!$B$1:$C$8,2,0)</f>
        <v>B</v>
      </c>
      <c r="FT380" s="38" t="s">
        <v>202</v>
      </c>
      <c r="FU380" s="31" t="str">
        <f>_xlfn.XLOOKUP(B380,[1]MDA_Assets!D:D,[1]MDA_Assets!X:X,"",0)</f>
        <v>Yes</v>
      </c>
      <c r="FV380" s="39">
        <v>1</v>
      </c>
      <c r="FW380" s="39">
        <v>1</v>
      </c>
      <c r="FX380" s="39">
        <v>0</v>
      </c>
      <c r="FY380" s="39">
        <v>7</v>
      </c>
      <c r="FZ380" s="40">
        <f t="shared" si="293"/>
        <v>46349</v>
      </c>
      <c r="GA380" s="40">
        <f t="shared" si="293"/>
        <v>46164</v>
      </c>
      <c r="GB380" s="40">
        <f t="shared" si="262"/>
        <v>46024</v>
      </c>
      <c r="GC380" s="40">
        <f t="shared" si="263"/>
        <v>46349</v>
      </c>
      <c r="GD380" s="40">
        <f t="shared" si="264"/>
        <v>46714</v>
      </c>
      <c r="GE380" s="40">
        <f t="shared" si="265"/>
        <v>46024</v>
      </c>
      <c r="GF380" s="40" t="str">
        <f t="shared" si="297"/>
        <v/>
      </c>
      <c r="GG380" s="40" t="str">
        <f t="shared" si="297"/>
        <v/>
      </c>
      <c r="GH380" s="40" t="str">
        <f t="shared" si="297"/>
        <v/>
      </c>
      <c r="GI380" s="39">
        <f t="shared" si="289"/>
        <v>0</v>
      </c>
      <c r="GJ380" s="39">
        <f t="shared" si="290"/>
        <v>2</v>
      </c>
      <c r="GK380" s="39">
        <f t="shared" si="291"/>
        <v>0</v>
      </c>
      <c r="GL380" s="39">
        <f t="shared" si="292"/>
        <v>4</v>
      </c>
    </row>
    <row r="381" spans="1:194" x14ac:dyDescent="0.25">
      <c r="A381" s="19">
        <v>417</v>
      </c>
      <c r="B381" s="43" t="s">
        <v>1732</v>
      </c>
      <c r="C381" s="43" t="s">
        <v>254</v>
      </c>
      <c r="D381" s="43" t="s">
        <v>241</v>
      </c>
      <c r="E381" s="43" t="s">
        <v>346</v>
      </c>
      <c r="F381" s="43" t="s">
        <v>1733</v>
      </c>
      <c r="G381" s="43" t="s">
        <v>190</v>
      </c>
      <c r="H381" s="43" t="s">
        <v>1380</v>
      </c>
      <c r="I381" s="43" t="s">
        <v>192</v>
      </c>
      <c r="J381" s="44">
        <f t="shared" si="266"/>
        <v>45860.520833333336</v>
      </c>
      <c r="K381" s="44">
        <v>45496.520833333336</v>
      </c>
      <c r="L381" s="44">
        <v>45392</v>
      </c>
      <c r="M381" s="43" t="s">
        <v>1734</v>
      </c>
      <c r="N381" s="43" t="s">
        <v>1338</v>
      </c>
      <c r="O381" s="44">
        <v>45997.289363425924</v>
      </c>
      <c r="P381" s="43">
        <v>3365</v>
      </c>
      <c r="Q381" s="43">
        <v>990</v>
      </c>
      <c r="R381" s="43">
        <v>2375</v>
      </c>
      <c r="S381" s="43" t="s">
        <v>206</v>
      </c>
      <c r="T381" s="44">
        <v>45726.770833333336</v>
      </c>
      <c r="U381" s="44">
        <v>45996.770833333336</v>
      </c>
      <c r="V381" s="44">
        <v>45996.770833333336</v>
      </c>
      <c r="W381" s="44">
        <v>45726.770833333336</v>
      </c>
      <c r="X381" s="44">
        <v>45726.770833333336</v>
      </c>
      <c r="Y381" s="44">
        <v>45495.770833333336</v>
      </c>
      <c r="Z381" s="43" t="s">
        <v>199</v>
      </c>
      <c r="AA381" s="43"/>
      <c r="AB381" s="43"/>
      <c r="AC381" s="43"/>
      <c r="AD381" s="43"/>
      <c r="AE381" s="43">
        <v>5</v>
      </c>
      <c r="AF381" s="43" t="s">
        <v>314</v>
      </c>
      <c r="AG381" s="43" t="s">
        <v>314</v>
      </c>
      <c r="AH381" s="43" t="s">
        <v>1735</v>
      </c>
      <c r="AI381" s="43" t="s">
        <v>1735</v>
      </c>
      <c r="AJ381" s="43" t="s">
        <v>1736</v>
      </c>
      <c r="AK381" s="43" t="s">
        <v>281</v>
      </c>
      <c r="AL381" s="49">
        <v>46176</v>
      </c>
      <c r="AM381" s="49">
        <v>46176</v>
      </c>
      <c r="AN381" s="46">
        <v>46091</v>
      </c>
      <c r="AO381" s="46">
        <v>46091</v>
      </c>
      <c r="AP381" s="47">
        <v>46225</v>
      </c>
      <c r="AQ381" s="46">
        <v>46091</v>
      </c>
      <c r="AR381" s="48"/>
      <c r="AS381" s="48"/>
      <c r="AT381" s="48"/>
      <c r="AU381" s="43">
        <v>1</v>
      </c>
      <c r="AV381" s="43">
        <v>0</v>
      </c>
      <c r="AW381" s="43">
        <v>1</v>
      </c>
      <c r="AX381" s="51" t="s">
        <v>484</v>
      </c>
      <c r="AY381" s="51" t="s">
        <v>211</v>
      </c>
      <c r="AZ381" s="51" t="s">
        <v>198</v>
      </c>
      <c r="BA381" s="20">
        <f t="shared" ref="BA381:BI422" ca="1" si="305">IF(AL381&gt;1,IF(AL381&lt;EOMONTH(TODAY(),0),1,0),"")</f>
        <v>1</v>
      </c>
      <c r="BB381" s="20">
        <f t="shared" ca="1" si="305"/>
        <v>1</v>
      </c>
      <c r="BC381" s="20">
        <f t="shared" ca="1" si="305"/>
        <v>1</v>
      </c>
      <c r="BD381" s="20">
        <f t="shared" ca="1" si="305"/>
        <v>1</v>
      </c>
      <c r="BE381" s="20">
        <f t="shared" ca="1" si="305"/>
        <v>0</v>
      </c>
      <c r="BF381" s="20">
        <f t="shared" ca="1" si="305"/>
        <v>1</v>
      </c>
      <c r="BG381" s="21" t="str">
        <f t="shared" ca="1" si="304"/>
        <v/>
      </c>
      <c r="BH381" s="21" t="str">
        <f t="shared" ca="1" si="304"/>
        <v/>
      </c>
      <c r="BI381" s="21" t="str">
        <f t="shared" ca="1" si="304"/>
        <v/>
      </c>
      <c r="BJ381" s="22">
        <f t="shared" ca="1" si="267"/>
        <v>5</v>
      </c>
      <c r="BK381" s="21">
        <f t="shared" si="268"/>
        <v>5</v>
      </c>
      <c r="BL381" s="22">
        <f t="shared" ca="1" si="269"/>
        <v>4259</v>
      </c>
      <c r="BM381" s="22">
        <f t="shared" ca="1" si="270"/>
        <v>1235</v>
      </c>
      <c r="BN381" s="23">
        <f t="shared" ca="1" si="271"/>
        <v>3024</v>
      </c>
      <c r="BO381" s="24">
        <f t="shared" ca="1" si="272"/>
        <v>894</v>
      </c>
      <c r="BP381" s="51" t="str">
        <f>_xlfn.XLOOKUP(E381,[1]Validation!E:E,[1]Validation!F:F,"")</f>
        <v>EN11</v>
      </c>
      <c r="BQ381" s="51" t="str">
        <f>_xlfn.XLOOKUP(BP381,[1]Validation!F:F,[1]Validation!G:G,"")</f>
        <v>EN11 to EN22</v>
      </c>
      <c r="BR381" s="52" t="str">
        <f>VLOOKUP(G381,[1]Validation!$B$1:$C$9,2,0)</f>
        <v>B</v>
      </c>
      <c r="BS381" s="51">
        <f t="shared" ca="1" si="273"/>
        <v>22</v>
      </c>
      <c r="BT381" s="53">
        <f>_xlfn.XLOOKUP(B381,'[2]1. All Calls'!$R:$R,'[2]1. All Calls'!$A:$A,"",0)</f>
        <v>45997.497233796297</v>
      </c>
      <c r="BU381" s="51" t="str">
        <f>_xlfn.XLOOKUP(B381,'[2]1. All Calls'!$R:$R,'[2]1. All Calls'!$F:$F,"",0)</f>
        <v>CC-01894713</v>
      </c>
      <c r="BV381" s="51" t="str">
        <f>_xlfn.XLOOKUP(B381,'[2]1. All Calls'!$R:$R,'[2]1. All Calls'!$J:$J,"",0)</f>
        <v>Schedule Service</v>
      </c>
      <c r="BW381" s="53">
        <f>_xlfn.XLOOKUP(B381,'[2]Sch Calls'!$R:$R,'[2]Sch Calls'!$A:$A,"",0)</f>
        <v>45997.497233796297</v>
      </c>
      <c r="BX381" s="51">
        <f>_xlfn.XLOOKUP(B381,'[2]Sch Calls'!$R:$R,'[2]Sch Calls'!$B:$B,"",0)</f>
        <v>3365</v>
      </c>
      <c r="BY381" s="51" t="str">
        <f t="shared" si="294"/>
        <v>04-Jun-26</v>
      </c>
      <c r="BZ381" s="51" t="str">
        <f t="shared" si="294"/>
        <v>04-Jun-26</v>
      </c>
      <c r="CA381" s="51" t="str">
        <f t="shared" si="274"/>
        <v>11-Dec-25</v>
      </c>
      <c r="CB381" s="51" t="str">
        <f t="shared" si="275"/>
        <v>08-Sep-26</v>
      </c>
      <c r="CC381" s="51" t="str">
        <f t="shared" si="276"/>
        <v>23-Jul-26</v>
      </c>
      <c r="CD381" s="51" t="str">
        <f t="shared" si="277"/>
        <v>11-Mar-26</v>
      </c>
      <c r="CE381" s="51">
        <f t="shared" ca="1" si="295"/>
        <v>179</v>
      </c>
      <c r="CF381" s="51">
        <f t="shared" ca="1" si="295"/>
        <v>179</v>
      </c>
      <c r="CG381" s="51">
        <f t="shared" ca="1" si="278"/>
        <v>449</v>
      </c>
      <c r="CH381" s="51">
        <f t="shared" ca="1" si="279"/>
        <v>449</v>
      </c>
      <c r="CI381" s="51">
        <f t="shared" ca="1" si="280"/>
        <v>680</v>
      </c>
      <c r="CJ381" s="51">
        <f t="shared" ca="1" si="281"/>
        <v>449</v>
      </c>
      <c r="CK381" s="51">
        <f t="shared" ca="1" si="302"/>
        <v>895</v>
      </c>
      <c r="CL381" s="51">
        <f t="shared" ca="1" si="302"/>
        <v>895</v>
      </c>
      <c r="CM381" s="51">
        <f t="shared" ca="1" si="302"/>
        <v>2245</v>
      </c>
      <c r="CN381" s="51">
        <f t="shared" ca="1" si="302"/>
        <v>2245</v>
      </c>
      <c r="CO381" s="51">
        <f t="shared" ca="1" si="302"/>
        <v>3400</v>
      </c>
      <c r="CP381" s="51">
        <f t="shared" ca="1" si="302"/>
        <v>2245</v>
      </c>
      <c r="CQ381" s="51">
        <f t="shared" ca="1" si="303"/>
        <v>605</v>
      </c>
      <c r="CR381" s="51">
        <f t="shared" ca="1" si="303"/>
        <v>605</v>
      </c>
      <c r="CS381" s="51">
        <f t="shared" ca="1" si="303"/>
        <v>-946</v>
      </c>
      <c r="CT381" s="51">
        <f t="shared" ca="1" si="303"/>
        <v>-946</v>
      </c>
      <c r="CU381" s="51">
        <f t="shared" ca="1" si="303"/>
        <v>1234</v>
      </c>
      <c r="CV381" s="54">
        <f t="shared" ca="1" si="303"/>
        <v>-245</v>
      </c>
      <c r="CW381" s="25" t="s">
        <v>195</v>
      </c>
      <c r="CX381" s="55">
        <v>0.27</v>
      </c>
      <c r="CY381" s="55"/>
      <c r="CZ381" s="26" t="s">
        <v>227</v>
      </c>
      <c r="DA381" s="26" t="s">
        <v>227</v>
      </c>
      <c r="DB381" s="26" t="s">
        <v>227</v>
      </c>
      <c r="DC381" s="26" t="s">
        <v>227</v>
      </c>
      <c r="DD381" s="26" t="s">
        <v>227</v>
      </c>
      <c r="DE381" s="26" t="s">
        <v>227</v>
      </c>
      <c r="DF381" s="26" t="s">
        <v>227</v>
      </c>
      <c r="DG381" s="26" t="s">
        <v>227</v>
      </c>
      <c r="DH381" s="26" t="s">
        <v>227</v>
      </c>
      <c r="DI381" s="26" t="s">
        <v>227</v>
      </c>
      <c r="DJ381" s="26" t="s">
        <v>227</v>
      </c>
      <c r="DK381" s="26" t="s">
        <v>227</v>
      </c>
      <c r="DL381" s="27">
        <f t="shared" si="282"/>
        <v>46072.497233796297</v>
      </c>
      <c r="DM381" s="28">
        <f t="shared" ca="1" si="283"/>
        <v>1</v>
      </c>
      <c r="DN381" s="56">
        <f>_xlfn.XLOOKUP(B381,'[2]1. All Calls'!$R:$R,'[2]1. All Calls'!$A:$A,"",0)</f>
        <v>45997.497233796297</v>
      </c>
      <c r="DO381" s="57" t="str">
        <f ca="1">VLOOKUP(DM381,[1]Validation!$B$20:$C$25,2,0)</f>
        <v>Above 3 months</v>
      </c>
      <c r="DP381" s="58" t="str">
        <f>_xlfn.XLOOKUP(B381,'[1]Active AMCs- Dealer'!E:E,'[1]Active AMCs- Dealer'!L:L,"Not in AMC",0)</f>
        <v>Not in AMC</v>
      </c>
      <c r="DQ381" s="50" t="s">
        <v>213</v>
      </c>
      <c r="DR381" s="29" t="str">
        <f>_xlfn.XLOOKUP(B381,'[2]1. All Calls'!$R:$R,'[2]1. All Calls'!$F:$F,"",0)</f>
        <v>CC-01894713</v>
      </c>
      <c r="DS381" s="29" t="str">
        <f>_xlfn.XLOOKUP(B381,'[2]1. All Calls'!$R:$R,'[2]1. All Calls'!$AB:$AB,"",0)</f>
        <v>Today we attend the customer site for sheudle service so we change parts during service:- air filter and oil filter then start machine running ok</v>
      </c>
      <c r="DT381" s="30">
        <f>_xlfn.XLOOKUP(DR381,'[2]1. All Calls'!$F:$F,'[2]1. All Calls'!$A:$A,"",0)</f>
        <v>45997.497233796297</v>
      </c>
      <c r="DU381" s="31">
        <f>_xlfn.XLOOKUP(DR381,'[2]1. All Calls'!$F:$F,'[2]1. All Calls'!$B:$B,"",0)</f>
        <v>3365</v>
      </c>
      <c r="DV381" s="31">
        <f>_xlfn.XLOOKUP(B381,[1]MDA_Assets!D:D,[1]MDA_Assets!N:N,"",0)</f>
        <v>990</v>
      </c>
      <c r="DW381" s="31">
        <f>_xlfn.XLOOKUP(B381,[1]MDA_Assets!D:D,[1]MDA_Assets!O:O,"",0)</f>
        <v>2375</v>
      </c>
      <c r="DX381" s="32" t="str">
        <f>_xlfn.XLOOKUP(B381,[1]MDA_Assets!D:D,[1]MDA_Assets!Q:Q,"",0)</f>
        <v>XD</v>
      </c>
      <c r="DY381" s="33">
        <f>_xlfn.XLOOKUP(B381,[1]MDA_Assets!D:D,[1]MDA_Assets!R:R,"",0)</f>
        <v>45727</v>
      </c>
      <c r="DZ381" s="33">
        <f>_xlfn.XLOOKUP(B381,[1]MDA_Assets!D:D,[1]MDA_Assets!S:S,"",0)</f>
        <v>45997</v>
      </c>
      <c r="EA381" s="33">
        <f>_xlfn.XLOOKUP(B381,[1]MDA_Assets!D:D,[1]MDA_Assets!T:T,"",0)</f>
        <v>45997</v>
      </c>
      <c r="EB381" s="33">
        <f>_xlfn.XLOOKUP(B381,[1]MDA_Assets!D:D,[1]MDA_Assets!U:U,"",0)</f>
        <v>45727</v>
      </c>
      <c r="EC381" s="33">
        <f>_xlfn.XLOOKUP(B381,[1]MDA_Assets!D:D,[1]MDA_Assets!V:V,"",0)</f>
        <v>45727</v>
      </c>
      <c r="ED381" s="33">
        <f>_xlfn.XLOOKUP(B381,[1]MDA_Assets!D:D,[1]MDA_Assets!W:W,"",0)</f>
        <v>45496</v>
      </c>
      <c r="EE381" s="32" t="str">
        <f>_xlfn.XLOOKUP(B381,[1]MDA_Assets!D:D,[1]MDA_Assets!X:X,"",0)</f>
        <v>Yes</v>
      </c>
      <c r="EF381" s="33">
        <f>_xlfn.XLOOKUP(B381,[1]MDA_Assets!D:D,[1]MDA_Assets!Y:Y,"",0)</f>
        <v>0</v>
      </c>
      <c r="EG381" s="33">
        <f>_xlfn.XLOOKUP(B381,[1]MDA_Assets!D:D,[1]MDA_Assets!Z:Z,"",0)</f>
        <v>0</v>
      </c>
      <c r="EH381" s="33">
        <f>_xlfn.XLOOKUP(B381,[1]MDA_Assets!D:D,[1]MDA_Assets!AA:AA,"",0)</f>
        <v>0</v>
      </c>
      <c r="EI381" s="34">
        <f>_xlfn.XLOOKUP(B381,[1]MDA_Assets!D:D,[1]MDA_Assets!P:P,"",0)</f>
        <v>5</v>
      </c>
      <c r="EJ381" s="35" t="str">
        <f>_xlfn.XLOOKUP(B381,[1]MDA_Assets!D:D,[1]MDA_Assets!AB:AB,"",0)</f>
        <v>1500</v>
      </c>
      <c r="EK381" s="35" t="str">
        <f>_xlfn.XLOOKUP(B381,[1]MDA_Assets!D:D,[1]MDA_Assets!AC:AC,"",0)</f>
        <v>1500</v>
      </c>
      <c r="EL381" s="35" t="str">
        <f>_xlfn.XLOOKUP(B381,[1]MDA_Assets!D:D,[1]MDA_Assets!AD:AD,"",0)</f>
        <v>1299</v>
      </c>
      <c r="EM381" s="35" t="str">
        <f>_xlfn.XLOOKUP(B381,[1]MDA_Assets!D:D,[1]MDA_Assets!AE:AE,"",0)</f>
        <v>1299</v>
      </c>
      <c r="EN381" s="35" t="str">
        <f>_xlfn.XLOOKUP(B381,[1]MDA_Assets!D:D,[1]MDA_Assets!AF:AF,"",0)</f>
        <v>4634</v>
      </c>
      <c r="EO381" s="35" t="str">
        <f>_xlfn.XLOOKUP(B381,[1]MDA_Assets!D:D,[1]MDA_Assets!AG:AG,"",0)</f>
        <v>2000</v>
      </c>
      <c r="EP381" s="36">
        <f t="shared" si="296"/>
        <v>180</v>
      </c>
      <c r="EQ381" s="36">
        <f t="shared" si="296"/>
        <v>180</v>
      </c>
      <c r="ER381" s="36">
        <f t="shared" si="284"/>
        <v>365</v>
      </c>
      <c r="ES381" s="36">
        <f t="shared" si="285"/>
        <v>365</v>
      </c>
      <c r="ET381" s="36">
        <f t="shared" si="286"/>
        <v>730</v>
      </c>
      <c r="EU381" s="36">
        <f t="shared" si="287"/>
        <v>365</v>
      </c>
      <c r="EV381" s="36" t="str">
        <f t="shared" si="288"/>
        <v/>
      </c>
      <c r="EW381" s="36" t="str">
        <f t="shared" si="260"/>
        <v/>
      </c>
      <c r="EX381" s="36" t="str">
        <f t="shared" si="261"/>
        <v/>
      </c>
      <c r="EY381" s="36">
        <f t="shared" si="299"/>
        <v>5.81</v>
      </c>
      <c r="EZ381" s="36">
        <f t="shared" si="299"/>
        <v>5.81</v>
      </c>
      <c r="FA381" s="36">
        <f t="shared" si="299"/>
        <v>11.78</v>
      </c>
      <c r="FB381" s="36">
        <f t="shared" si="298"/>
        <v>11.78</v>
      </c>
      <c r="FC381" s="36">
        <f t="shared" si="298"/>
        <v>23.55</v>
      </c>
      <c r="FD381" s="36">
        <f t="shared" si="298"/>
        <v>11.78</v>
      </c>
      <c r="FE381" s="36" t="str">
        <f t="shared" si="298"/>
        <v/>
      </c>
      <c r="FF381" s="36" t="str">
        <f t="shared" si="298"/>
        <v/>
      </c>
      <c r="FG381" s="36" t="str">
        <f t="shared" si="298"/>
        <v/>
      </c>
      <c r="FH381" s="37" t="str" cm="1">
        <f t="array" ref="FH381">_xlfn.IFS(EY381="", "No Data", EY381&lt;0, "Negative/Future", EY381=0, "Zero Days", EY381&lt;=3, "&lt; 3 Months", EY381&lt;=6, "3 to 6 Months", EY381&lt;=9, "6 to 9 Months", EY381&lt;=12, "9 to 12 Months", EY381&lt;=15, "12 to 15 Months", EY381&lt;=18, "15 to 18 Months", EY381&lt;=24, "18 to 24 Months", EY381&gt;24, "&gt; 24 Months")</f>
        <v>3 to 6 Months</v>
      </c>
      <c r="FI381" s="37" t="str" cm="1">
        <f t="array" ref="FI381">_xlfn.IFS(EZ381="", "No Data", EZ381&lt;0, "Negative/Future", EZ381=0, "Zero Days", EZ381&lt;=3, "&lt; 3 Months", EZ381&lt;=6, "3 to 6 Months", EZ381&lt;=9, "6 to 9 Months", EZ381&lt;=12, "9 to 12 Months", EZ381&lt;=15, "12 to 15 Months", EZ381&lt;=18, "15 to 18 Months", EZ381&lt;=24, "18 to 24 Months", EZ381&gt;24, "&gt; 24 Months")</f>
        <v>3 to 6 Months</v>
      </c>
      <c r="FJ381" s="37" t="str" cm="1">
        <f t="array" ref="FJ381">_xlfn.IFS(FA381="", "No Data", FA381&lt;0, "Negative/Future", FA381=0, "Zero Days", FA381&lt;=3, "&lt; 3 Months", FA381&lt;=6, "3 to 6 Months", FA381&lt;=9, "6 to 9 Months", FA381&lt;=12, "9 to 12 Months", FA381&lt;=15, "12 to 15 Months", FA381&lt;=18, "15 to 18 Months", FA381&lt;=24, "18 to 24 Months", FA381&gt;24, "&gt; 24 Months")</f>
        <v>9 to 12 Months</v>
      </c>
      <c r="FK381" s="37" t="str" cm="1">
        <f t="array" ref="FK381">_xlfn.IFS(FB381="", "No Data", FB381&lt;0, "Negative/Future", FB381=0, "Zero Days", FB381&lt;=3, "&lt; 3 Months", FB381&lt;=6, "3 to 6 Months", FB381&lt;=9, "6 to 9 Months", FB381&lt;=12, "9 to 12 Months", FB381&lt;=15, "12 to 15 Months", FB381&lt;=18, "15 to 18 Months", FB381&lt;=24, "18 to 24 Months", FB381&gt;24, "&gt; 24 Months")</f>
        <v>9 to 12 Months</v>
      </c>
      <c r="FL381" s="37" t="str" cm="1">
        <f t="array" ref="FL381">_xlfn.IFS(FC381="", "No Data", FC381&lt;0, "Negative/Future", FC381=0, "Zero Days", FC381&lt;=3, "&lt; 3 Months", FC381&lt;=6, "3 to 6 Months", FC381&lt;=9, "6 to 9 Months", FC381&lt;=12, "9 to 12 Months", FC381&lt;=15, "12 to 15 Months", FC381&lt;=18, "15 to 18 Months", FC381&lt;=24, "18 to 24 Months", FC381&gt;24, "&gt; 24 Months")</f>
        <v>18 to 24 Months</v>
      </c>
      <c r="FM381" s="37" t="str" cm="1">
        <f t="array" ref="FM381">_xlfn.IFS(FD381="", "No Data", FD381&lt;0, "Negative/Future", FD381=0, "Zero Days", FD381&lt;=3, "&lt; 3 Months", FD381&lt;=6, "3 to 6 Months", FD381&lt;=9, "6 to 9 Months", FD381&lt;=12, "9 to 12 Months", FD381&lt;=15, "12 to 15 Months", FD381&lt;=18, "15 to 18 Months", FD381&lt;=24, "18 to 24 Months", FD381&gt;24, "&gt; 24 Months")</f>
        <v>9 to 12 Months</v>
      </c>
      <c r="FN381" s="37" t="str" cm="1">
        <f t="array" ref="FN381">_xlfn.IFS(FE381="", "No Data", FE381&lt;0, "Negative/Future", FE381=0, "Zero Days", FE381&lt;=3, "&lt; 3 Months", FE381&lt;=6, "3 to 6 Months", FE381&lt;=9, "6 to 9 Months", FE381&lt;=12, "9 to 12 Months", FE381&lt;=15, "12 to 15 Months", FE381&lt;=18, "15 to 18 Months", FE381&lt;=24, "18 to 24 Months", FE381&gt;24, "&gt; 24 Months")</f>
        <v>No Data</v>
      </c>
      <c r="FO381" s="37" t="str" cm="1">
        <f t="array" ref="FO381">_xlfn.IFS(FG381="", "No Data", FG381&lt;0, "Negative/Future", FG381=0, "Zero Days", FG381&lt;=3, "&lt; 3 Months", FG381&lt;=6, "3 to 6 Months", FG381&lt;=9, "6 to 9 Months", FG381&lt;=12, "9 to 12 Months", FG381&lt;=15, "12 to 15 Months", FG381&lt;=18, "15 to 18 Months", FG381&lt;=24, "18 to 24 Months", FG381&gt;24, "&gt; 24 Months")</f>
        <v>No Data</v>
      </c>
      <c r="FP381" s="37" t="str" cm="1">
        <f t="array" ref="FP381">_xlfn.IFS(FF381="", "No Data", FF381&lt;0, "Negative/Future", FF381=0, "Zero Days", FF381&lt;=3, "&lt; 3 Months", FF381&lt;=6, "3 to 6 Months", FF381&lt;=9, "6 to 9 Months", FF381&lt;=12, "9 to 12 Months", FF381&lt;=15, "12 to 15 Months", FF381&lt;=18, "15 to 18 Months", FF381&lt;=24, "18 to 24 Months", FF381&gt;24, "&gt; 24 Months")</f>
        <v>No Data</v>
      </c>
      <c r="FQ381" s="29" t="s">
        <v>1737</v>
      </c>
      <c r="FR381" s="29">
        <v>7488238319</v>
      </c>
      <c r="FS381" s="38" t="str">
        <f>VLOOKUP(_xlfn.XLOOKUP(B381,[1]MDA_Assets!D:D,[1]MDA_Assets!I:I,"",0),[1]Validation!$B$1:$C$8,2,0)</f>
        <v>B</v>
      </c>
      <c r="FT381" s="38" t="s">
        <v>202</v>
      </c>
      <c r="FU381" s="31" t="str">
        <f>_xlfn.XLOOKUP(B381,[1]MDA_Assets!D:D,[1]MDA_Assets!X:X,"",0)</f>
        <v>Yes</v>
      </c>
      <c r="FV381" s="39">
        <v>3</v>
      </c>
      <c r="FW381" s="39">
        <v>0</v>
      </c>
      <c r="FX381" s="39">
        <v>2</v>
      </c>
      <c r="FY381" s="39">
        <v>4</v>
      </c>
      <c r="FZ381" s="40">
        <f t="shared" si="293"/>
        <v>46177</v>
      </c>
      <c r="GA381" s="40">
        <f t="shared" si="293"/>
        <v>46177</v>
      </c>
      <c r="GB381" s="40">
        <f t="shared" si="262"/>
        <v>46092</v>
      </c>
      <c r="GC381" s="40">
        <f t="shared" si="263"/>
        <v>46092</v>
      </c>
      <c r="GD381" s="40">
        <f t="shared" si="264"/>
        <v>46457</v>
      </c>
      <c r="GE381" s="40">
        <f t="shared" si="265"/>
        <v>45861</v>
      </c>
      <c r="GF381" s="40" t="str">
        <f t="shared" si="297"/>
        <v/>
      </c>
      <c r="GG381" s="40" t="str">
        <f t="shared" si="297"/>
        <v/>
      </c>
      <c r="GH381" s="40" t="str">
        <f t="shared" si="297"/>
        <v/>
      </c>
      <c r="GI381" s="39">
        <f t="shared" si="289"/>
        <v>1</v>
      </c>
      <c r="GJ381" s="39">
        <f t="shared" si="290"/>
        <v>0</v>
      </c>
      <c r="GK381" s="39">
        <f t="shared" si="291"/>
        <v>0</v>
      </c>
      <c r="GL381" s="39">
        <f t="shared" si="292"/>
        <v>5</v>
      </c>
    </row>
    <row r="382" spans="1:194" x14ac:dyDescent="0.25">
      <c r="A382" s="19">
        <v>418</v>
      </c>
      <c r="B382" s="43" t="s">
        <v>1738</v>
      </c>
      <c r="C382" s="43" t="s">
        <v>186</v>
      </c>
      <c r="D382" s="43" t="s">
        <v>636</v>
      </c>
      <c r="E382" s="43" t="s">
        <v>1739</v>
      </c>
      <c r="F382" s="43" t="s">
        <v>2863</v>
      </c>
      <c r="G382" s="43" t="s">
        <v>190</v>
      </c>
      <c r="H382" s="43" t="s">
        <v>498</v>
      </c>
      <c r="I382" s="43" t="s">
        <v>192</v>
      </c>
      <c r="J382" s="44">
        <f t="shared" si="266"/>
        <v>46225.708333333336</v>
      </c>
      <c r="K382" s="44">
        <v>45861.708333333336</v>
      </c>
      <c r="L382" s="44">
        <v>45772</v>
      </c>
      <c r="M382" s="43" t="s">
        <v>3130</v>
      </c>
      <c r="N382" s="43" t="s">
        <v>3131</v>
      </c>
      <c r="O382" s="44">
        <v>46150.447800925926</v>
      </c>
      <c r="P382" s="43">
        <v>6383</v>
      </c>
      <c r="Q382" s="43">
        <v>6188</v>
      </c>
      <c r="R382" s="43">
        <v>194</v>
      </c>
      <c r="S382" s="43" t="s">
        <v>194</v>
      </c>
      <c r="T382" s="44">
        <v>46038.770833333336</v>
      </c>
      <c r="U382" s="44">
        <v>46024.770833333336</v>
      </c>
      <c r="V382" s="44">
        <v>46024.770833333336</v>
      </c>
      <c r="W382" s="44">
        <v>46038.770833333336</v>
      </c>
      <c r="X382" s="44">
        <v>46024.770833333336</v>
      </c>
      <c r="Y382" s="44">
        <v>45860.770833333336</v>
      </c>
      <c r="Z382" s="43" t="s">
        <v>199</v>
      </c>
      <c r="AA382" s="43"/>
      <c r="AB382" s="44">
        <v>45860.770833333336</v>
      </c>
      <c r="AC382" s="44">
        <v>45860.770833333336</v>
      </c>
      <c r="AD382" s="43"/>
      <c r="AE382" s="43">
        <v>7</v>
      </c>
      <c r="AF382" s="43" t="s">
        <v>3132</v>
      </c>
      <c r="AG382" s="43" t="s">
        <v>3132</v>
      </c>
      <c r="AH382" s="43" t="s">
        <v>3133</v>
      </c>
      <c r="AI382" s="43" t="s">
        <v>3133</v>
      </c>
      <c r="AJ382" s="43" t="s">
        <v>2372</v>
      </c>
      <c r="AK382" s="43" t="s">
        <v>2391</v>
      </c>
      <c r="AL382" s="45">
        <v>46159</v>
      </c>
      <c r="AM382" s="45">
        <v>46159</v>
      </c>
      <c r="AN382" s="47">
        <v>46635</v>
      </c>
      <c r="AO382" s="47">
        <v>46635</v>
      </c>
      <c r="AP382" s="47">
        <v>46381</v>
      </c>
      <c r="AQ382" s="47">
        <v>46317</v>
      </c>
      <c r="AR382" s="47">
        <v>46225</v>
      </c>
      <c r="AS382" s="47">
        <v>46225</v>
      </c>
      <c r="AT382" s="48"/>
      <c r="AU382" s="43">
        <v>0</v>
      </c>
      <c r="AV382" s="43">
        <v>1</v>
      </c>
      <c r="AW382" s="43">
        <v>0</v>
      </c>
      <c r="AX382" s="51" t="s">
        <v>815</v>
      </c>
      <c r="AY382" s="51" t="s">
        <v>211</v>
      </c>
      <c r="AZ382" s="51" t="s">
        <v>198</v>
      </c>
      <c r="BA382" s="20">
        <f t="shared" ca="1" si="305"/>
        <v>1</v>
      </c>
      <c r="BB382" s="20">
        <f t="shared" ca="1" si="305"/>
        <v>1</v>
      </c>
      <c r="BC382" s="20">
        <f t="shared" ca="1" si="305"/>
        <v>0</v>
      </c>
      <c r="BD382" s="20">
        <f t="shared" ca="1" si="305"/>
        <v>0</v>
      </c>
      <c r="BE382" s="20">
        <f t="shared" ca="1" si="305"/>
        <v>0</v>
      </c>
      <c r="BF382" s="20">
        <f t="shared" ca="1" si="305"/>
        <v>0</v>
      </c>
      <c r="BG382" s="21">
        <f t="shared" ca="1" si="304"/>
        <v>0</v>
      </c>
      <c r="BH382" s="21">
        <f t="shared" ca="1" si="304"/>
        <v>0</v>
      </c>
      <c r="BI382" s="21" t="str">
        <f t="shared" ca="1" si="304"/>
        <v/>
      </c>
      <c r="BJ382" s="22">
        <f t="shared" ca="1" si="267"/>
        <v>2</v>
      </c>
      <c r="BK382" s="21">
        <f t="shared" si="268"/>
        <v>5</v>
      </c>
      <c r="BL382" s="22">
        <f t="shared" ca="1" si="269"/>
        <v>6511</v>
      </c>
      <c r="BM382" s="22">
        <f t="shared" ca="1" si="270"/>
        <v>6316</v>
      </c>
      <c r="BN382" s="23">
        <f t="shared" ca="1" si="271"/>
        <v>195</v>
      </c>
      <c r="BO382" s="24">
        <f t="shared" ca="1" si="272"/>
        <v>128</v>
      </c>
      <c r="BP382" s="51" t="str">
        <f>_xlfn.XLOOKUP(E382,[1]Validation!E:E,[1]Validation!F:F,"")</f>
        <v>EG37</v>
      </c>
      <c r="BQ382" s="51" t="str">
        <f>_xlfn.XLOOKUP(BP382,[1]Validation!F:F,[1]Validation!G:G,"")</f>
        <v>EG30 to EG45</v>
      </c>
      <c r="BR382" s="52" t="str">
        <f>VLOOKUP(G382,[1]Validation!$B$1:$C$9,2,0)</f>
        <v>B</v>
      </c>
      <c r="BS382" s="51">
        <f t="shared" ca="1" si="273"/>
        <v>10</v>
      </c>
      <c r="BT382" s="53">
        <f>_xlfn.XLOOKUP(B382,'[2]1. All Calls'!$R:$R,'[2]1. All Calls'!$A:$A,"",0)</f>
        <v>46153.276168981502</v>
      </c>
      <c r="BU382" s="51" t="str">
        <f>_xlfn.XLOOKUP(B382,'[2]1. All Calls'!$R:$R,'[2]1. All Calls'!$F:$F,"",0)</f>
        <v>CC-02075296</v>
      </c>
      <c r="BV382" s="51" t="str">
        <f>_xlfn.XLOOKUP(B382,'[2]1. All Calls'!$R:$R,'[2]1. All Calls'!$J:$J,"",0)</f>
        <v>Schedule Service - AMC</v>
      </c>
      <c r="BW382" s="53">
        <f>_xlfn.XLOOKUP(B382,'[2]Sch Calls'!$R:$R,'[2]Sch Calls'!$A:$A,"",0)</f>
        <v>46025.5921296296</v>
      </c>
      <c r="BX382" s="51">
        <f>_xlfn.XLOOKUP(B382,'[2]Sch Calls'!$R:$R,'[2]Sch Calls'!$B:$B,"",0)</f>
        <v>3449</v>
      </c>
      <c r="BY382" s="51" t="str">
        <f t="shared" si="294"/>
        <v>02-Jul-26</v>
      </c>
      <c r="BZ382" s="51" t="str">
        <f t="shared" si="294"/>
        <v>02-Jul-26</v>
      </c>
      <c r="CA382" s="51" t="str">
        <f t="shared" si="274"/>
        <v>19-Oct-26</v>
      </c>
      <c r="CB382" s="51" t="str">
        <f t="shared" si="275"/>
        <v>17-Jul-27</v>
      </c>
      <c r="CC382" s="51" t="str">
        <f t="shared" si="276"/>
        <v>23-Jul-27</v>
      </c>
      <c r="CD382" s="51" t="str">
        <f t="shared" si="277"/>
        <v>03-Jan-27</v>
      </c>
      <c r="CE382" s="51">
        <f t="shared" ca="1" si="295"/>
        <v>151</v>
      </c>
      <c r="CF382" s="51">
        <f t="shared" ca="1" si="295"/>
        <v>151</v>
      </c>
      <c r="CG382" s="51">
        <f t="shared" ca="1" si="278"/>
        <v>137</v>
      </c>
      <c r="CH382" s="51">
        <f t="shared" ca="1" si="279"/>
        <v>137</v>
      </c>
      <c r="CI382" s="51">
        <f t="shared" ca="1" si="280"/>
        <v>315</v>
      </c>
      <c r="CJ382" s="51">
        <f t="shared" ca="1" si="281"/>
        <v>151</v>
      </c>
      <c r="CK382" s="51">
        <f t="shared" ca="1" si="302"/>
        <v>755</v>
      </c>
      <c r="CL382" s="51">
        <f t="shared" ca="1" si="302"/>
        <v>755</v>
      </c>
      <c r="CM382" s="51">
        <f t="shared" ca="1" si="302"/>
        <v>685</v>
      </c>
      <c r="CN382" s="51">
        <f t="shared" ca="1" si="302"/>
        <v>685</v>
      </c>
      <c r="CO382" s="51">
        <f t="shared" ca="1" si="302"/>
        <v>1575</v>
      </c>
      <c r="CP382" s="51">
        <f t="shared" ca="1" si="302"/>
        <v>755</v>
      </c>
      <c r="CQ382" s="51">
        <f t="shared" ca="1" si="303"/>
        <v>-690</v>
      </c>
      <c r="CR382" s="51">
        <f t="shared" ca="1" si="303"/>
        <v>-690</v>
      </c>
      <c r="CS382" s="51">
        <f t="shared" ca="1" si="303"/>
        <v>2710</v>
      </c>
      <c r="CT382" s="51">
        <f t="shared" ca="1" si="303"/>
        <v>2710</v>
      </c>
      <c r="CU382" s="51">
        <f t="shared" ca="1" si="303"/>
        <v>43</v>
      </c>
      <c r="CV382" s="54">
        <f t="shared" ca="1" si="303"/>
        <v>420</v>
      </c>
      <c r="CW382" s="25" t="s">
        <v>212</v>
      </c>
      <c r="CX382" s="55">
        <v>1</v>
      </c>
      <c r="CY382" s="55"/>
      <c r="CZ382" s="26">
        <v>0</v>
      </c>
      <c r="DA382" s="26">
        <v>0</v>
      </c>
      <c r="DB382" s="26">
        <v>0</v>
      </c>
      <c r="DC382" s="26">
        <v>0</v>
      </c>
      <c r="DD382" s="26">
        <v>0</v>
      </c>
      <c r="DE382" s="26">
        <v>0</v>
      </c>
      <c r="DF382" s="26">
        <v>0</v>
      </c>
      <c r="DG382" s="26">
        <v>0</v>
      </c>
      <c r="DH382" s="26">
        <v>0</v>
      </c>
      <c r="DI382" s="26">
        <v>0</v>
      </c>
      <c r="DJ382" s="26">
        <v>0</v>
      </c>
      <c r="DK382" s="26">
        <v>0</v>
      </c>
      <c r="DL382" s="27">
        <f t="shared" si="282"/>
        <v>46228.276168981502</v>
      </c>
      <c r="DM382" s="28">
        <f t="shared" ca="1" si="283"/>
        <v>0</v>
      </c>
      <c r="DN382" s="56">
        <f>_xlfn.XLOOKUP(B382,'[2]1. All Calls'!$R:$R,'[2]1. All Calls'!$A:$A,"",0)</f>
        <v>46153.276168981502</v>
      </c>
      <c r="DO382" s="57" t="str">
        <f ca="1">VLOOKUP(DM382,[1]Validation!$B$20:$C$25,2,0)</f>
        <v>Within 3 months</v>
      </c>
      <c r="DP382" s="58" t="str">
        <f>_xlfn.XLOOKUP(B382,'[1]Active AMCs- Dealer'!E:E,'[1]Active AMCs- Dealer'!L:L,"Not in AMC",0)</f>
        <v>AMC</v>
      </c>
      <c r="DQ382" s="50" t="s">
        <v>638</v>
      </c>
      <c r="DR382" s="29" t="str">
        <f>_xlfn.XLOOKUP(B382,'[2]1. All Calls'!$R:$R,'[2]1. All Calls'!$F:$F,"",0)</f>
        <v>CC-02075296</v>
      </c>
      <c r="DS382" s="29" t="str">
        <f>_xlfn.XLOOKUP(B382,'[2]1. All Calls'!$R:$R,'[2]1. All Calls'!$AB:$AB,"",0)</f>
        <v>AMC visit carried out</v>
      </c>
      <c r="DT382" s="30">
        <f>_xlfn.XLOOKUP(DR382,'[2]1. All Calls'!$F:$F,'[2]1. All Calls'!$A:$A,"",0)</f>
        <v>46153.276168981502</v>
      </c>
      <c r="DU382" s="31">
        <f>_xlfn.XLOOKUP(DR382,'[2]1. All Calls'!$F:$F,'[2]1. All Calls'!$B:$B,"",0)</f>
        <v>6383</v>
      </c>
      <c r="DV382" s="31">
        <f>_xlfn.XLOOKUP(B382,[1]MDA_Assets!D:D,[1]MDA_Assets!N:N,"",0)</f>
        <v>6188</v>
      </c>
      <c r="DW382" s="31">
        <f>_xlfn.XLOOKUP(B382,[1]MDA_Assets!D:D,[1]MDA_Assets!O:O,"",0)</f>
        <v>194</v>
      </c>
      <c r="DX382" s="32" t="str">
        <f>_xlfn.XLOOKUP(B382,[1]MDA_Assets!D:D,[1]MDA_Assets!Q:Q,"",0)</f>
        <v>Synthetic</v>
      </c>
      <c r="DY382" s="33">
        <f>_xlfn.XLOOKUP(B382,[1]MDA_Assets!D:D,[1]MDA_Assets!R:R,"",0)</f>
        <v>46039</v>
      </c>
      <c r="DZ382" s="33">
        <f>_xlfn.XLOOKUP(B382,[1]MDA_Assets!D:D,[1]MDA_Assets!S:S,"",0)</f>
        <v>46025</v>
      </c>
      <c r="EA382" s="33">
        <f>_xlfn.XLOOKUP(B382,[1]MDA_Assets!D:D,[1]MDA_Assets!T:T,"",0)</f>
        <v>46025</v>
      </c>
      <c r="EB382" s="33">
        <f>_xlfn.XLOOKUP(B382,[1]MDA_Assets!D:D,[1]MDA_Assets!U:U,"",0)</f>
        <v>46039</v>
      </c>
      <c r="EC382" s="33">
        <f>_xlfn.XLOOKUP(B382,[1]MDA_Assets!D:D,[1]MDA_Assets!V:V,"",0)</f>
        <v>46025</v>
      </c>
      <c r="ED382" s="33">
        <f>_xlfn.XLOOKUP(B382,[1]MDA_Assets!D:D,[1]MDA_Assets!W:W,"",0)</f>
        <v>45863</v>
      </c>
      <c r="EE382" s="32" t="str">
        <f>_xlfn.XLOOKUP(B382,[1]MDA_Assets!D:D,[1]MDA_Assets!X:X,"",0)</f>
        <v>Yes</v>
      </c>
      <c r="EF382" s="33">
        <f>_xlfn.XLOOKUP(B382,[1]MDA_Assets!D:D,[1]MDA_Assets!Y:Y,"",0)</f>
        <v>45861</v>
      </c>
      <c r="EG382" s="33">
        <f>_xlfn.XLOOKUP(B382,[1]MDA_Assets!D:D,[1]MDA_Assets!Z:Z,"",0)</f>
        <v>45861</v>
      </c>
      <c r="EH382" s="33">
        <f>_xlfn.XLOOKUP(B382,[1]MDA_Assets!D:D,[1]MDA_Assets!AA:AA,"",0)</f>
        <v>45861</v>
      </c>
      <c r="EI382" s="34">
        <f>_xlfn.XLOOKUP(B382,[1]MDA_Assets!D:D,[1]MDA_Assets!P:P,"",0)</f>
        <v>5</v>
      </c>
      <c r="EJ382" s="35" t="str">
        <f>_xlfn.XLOOKUP(B382,[1]MDA_Assets!D:D,[1]MDA_Assets!AB:AB,"",0)</f>
        <v>65</v>
      </c>
      <c r="EK382" s="35" t="str">
        <f>_xlfn.XLOOKUP(B382,[1]MDA_Assets!D:D,[1]MDA_Assets!AC:AC,"",0)</f>
        <v>65</v>
      </c>
      <c r="EL382" s="35" t="str">
        <f>_xlfn.XLOOKUP(B382,[1]MDA_Assets!D:D,[1]MDA_Assets!AD:AD,"",0)</f>
        <v>3495</v>
      </c>
      <c r="EM382" s="35" t="str">
        <f>_xlfn.XLOOKUP(B382,[1]MDA_Assets!D:D,[1]MDA_Assets!AE:AE,"",0)</f>
        <v>3395</v>
      </c>
      <c r="EN382" s="35" t="str">
        <f>_xlfn.XLOOKUP(B382,[1]MDA_Assets!D:D,[1]MDA_Assets!AF:AF,"",0)</f>
        <v>1618</v>
      </c>
      <c r="EO382" s="35" t="str">
        <f>_xlfn.XLOOKUP(B382,[1]MDA_Assets!D:D,[1]MDA_Assets!AG:AG,"",0)</f>
        <v>1275</v>
      </c>
      <c r="EP382" s="36">
        <f t="shared" si="296"/>
        <v>135</v>
      </c>
      <c r="EQ382" s="36">
        <f t="shared" si="296"/>
        <v>135</v>
      </c>
      <c r="ER382" s="36">
        <f t="shared" si="284"/>
        <v>597</v>
      </c>
      <c r="ES382" s="36">
        <f t="shared" si="285"/>
        <v>597</v>
      </c>
      <c r="ET382" s="36">
        <f t="shared" si="286"/>
        <v>521</v>
      </c>
      <c r="EU382" s="36">
        <f t="shared" si="287"/>
        <v>293</v>
      </c>
      <c r="EV382" s="36">
        <f t="shared" si="288"/>
        <v>365</v>
      </c>
      <c r="EW382" s="36" t="str">
        <f t="shared" si="260"/>
        <v/>
      </c>
      <c r="EX382" s="36">
        <f t="shared" si="261"/>
        <v>365</v>
      </c>
      <c r="EY382" s="36">
        <f t="shared" si="299"/>
        <v>4.3599999999999994</v>
      </c>
      <c r="EZ382" s="36">
        <f t="shared" si="299"/>
        <v>4.3599999999999994</v>
      </c>
      <c r="FA382" s="36">
        <f t="shared" si="299"/>
        <v>19.260000000000002</v>
      </c>
      <c r="FB382" s="36">
        <f t="shared" si="298"/>
        <v>19.260000000000002</v>
      </c>
      <c r="FC382" s="36">
        <f t="shared" si="298"/>
        <v>16.810000000000002</v>
      </c>
      <c r="FD382" s="36">
        <f t="shared" si="298"/>
        <v>9.4599999999999991</v>
      </c>
      <c r="FE382" s="36">
        <f t="shared" si="298"/>
        <v>11.78</v>
      </c>
      <c r="FF382" s="36" t="str">
        <f t="shared" si="298"/>
        <v/>
      </c>
      <c r="FG382" s="36">
        <f t="shared" si="298"/>
        <v>11.78</v>
      </c>
      <c r="FH382" s="37" t="str" cm="1">
        <f t="array" ref="FH382">_xlfn.IFS(EY382="", "No Data", EY382&lt;0, "Negative/Future", EY382=0, "Zero Days", EY382&lt;=3, "&lt; 3 Months", EY382&lt;=6, "3 to 6 Months", EY382&lt;=9, "6 to 9 Months", EY382&lt;=12, "9 to 12 Months", EY382&lt;=15, "12 to 15 Months", EY382&lt;=18, "15 to 18 Months", EY382&lt;=24, "18 to 24 Months", EY382&gt;24, "&gt; 24 Months")</f>
        <v>3 to 6 Months</v>
      </c>
      <c r="FI382" s="37" t="str" cm="1">
        <f t="array" ref="FI382">_xlfn.IFS(EZ382="", "No Data", EZ382&lt;0, "Negative/Future", EZ382=0, "Zero Days", EZ382&lt;=3, "&lt; 3 Months", EZ382&lt;=6, "3 to 6 Months", EZ382&lt;=9, "6 to 9 Months", EZ382&lt;=12, "9 to 12 Months", EZ382&lt;=15, "12 to 15 Months", EZ382&lt;=18, "15 to 18 Months", EZ382&lt;=24, "18 to 24 Months", EZ382&gt;24, "&gt; 24 Months")</f>
        <v>3 to 6 Months</v>
      </c>
      <c r="FJ382" s="37" t="str" cm="1">
        <f t="array" ref="FJ382">_xlfn.IFS(FA382="", "No Data", FA382&lt;0, "Negative/Future", FA382=0, "Zero Days", FA382&lt;=3, "&lt; 3 Months", FA382&lt;=6, "3 to 6 Months", FA382&lt;=9, "6 to 9 Months", FA382&lt;=12, "9 to 12 Months", FA382&lt;=15, "12 to 15 Months", FA382&lt;=18, "15 to 18 Months", FA382&lt;=24, "18 to 24 Months", FA382&gt;24, "&gt; 24 Months")</f>
        <v>18 to 24 Months</v>
      </c>
      <c r="FK382" s="37" t="str" cm="1">
        <f t="array" ref="FK382">_xlfn.IFS(FB382="", "No Data", FB382&lt;0, "Negative/Future", FB382=0, "Zero Days", FB382&lt;=3, "&lt; 3 Months", FB382&lt;=6, "3 to 6 Months", FB382&lt;=9, "6 to 9 Months", FB382&lt;=12, "9 to 12 Months", FB382&lt;=15, "12 to 15 Months", FB382&lt;=18, "15 to 18 Months", FB382&lt;=24, "18 to 24 Months", FB382&gt;24, "&gt; 24 Months")</f>
        <v>18 to 24 Months</v>
      </c>
      <c r="FL382" s="37" t="str" cm="1">
        <f t="array" ref="FL382">_xlfn.IFS(FC382="", "No Data", FC382&lt;0, "Negative/Future", FC382=0, "Zero Days", FC382&lt;=3, "&lt; 3 Months", FC382&lt;=6, "3 to 6 Months", FC382&lt;=9, "6 to 9 Months", FC382&lt;=12, "9 to 12 Months", FC382&lt;=15, "12 to 15 Months", FC382&lt;=18, "15 to 18 Months", FC382&lt;=24, "18 to 24 Months", FC382&gt;24, "&gt; 24 Months")</f>
        <v>15 to 18 Months</v>
      </c>
      <c r="FM382" s="37" t="str" cm="1">
        <f t="array" ref="FM382">_xlfn.IFS(FD382="", "No Data", FD382&lt;0, "Negative/Future", FD382=0, "Zero Days", FD382&lt;=3, "&lt; 3 Months", FD382&lt;=6, "3 to 6 Months", FD382&lt;=9, "6 to 9 Months", FD382&lt;=12, "9 to 12 Months", FD382&lt;=15, "12 to 15 Months", FD382&lt;=18, "15 to 18 Months", FD382&lt;=24, "18 to 24 Months", FD382&gt;24, "&gt; 24 Months")</f>
        <v>9 to 12 Months</v>
      </c>
      <c r="FN382" s="37" t="str" cm="1">
        <f t="array" ref="FN382">_xlfn.IFS(FE382="", "No Data", FE382&lt;0, "Negative/Future", FE382=0, "Zero Days", FE382&lt;=3, "&lt; 3 Months", FE382&lt;=6, "3 to 6 Months", FE382&lt;=9, "6 to 9 Months", FE382&lt;=12, "9 to 12 Months", FE382&lt;=15, "12 to 15 Months", FE382&lt;=18, "15 to 18 Months", FE382&lt;=24, "18 to 24 Months", FE382&gt;24, "&gt; 24 Months")</f>
        <v>9 to 12 Months</v>
      </c>
      <c r="FO382" s="37" t="str" cm="1">
        <f t="array" ref="FO382">_xlfn.IFS(FG382="", "No Data", FG382&lt;0, "Negative/Future", FG382=0, "Zero Days", FG382&lt;=3, "&lt; 3 Months", FG382&lt;=6, "3 to 6 Months", FG382&lt;=9, "6 to 9 Months", FG382&lt;=12, "9 to 12 Months", FG382&lt;=15, "12 to 15 Months", FG382&lt;=18, "15 to 18 Months", FG382&lt;=24, "18 to 24 Months", FG382&gt;24, "&gt; 24 Months")</f>
        <v>9 to 12 Months</v>
      </c>
      <c r="FP382" s="37" t="str" cm="1">
        <f t="array" ref="FP382">_xlfn.IFS(FF382="", "No Data", FF382&lt;0, "Negative/Future", FF382=0, "Zero Days", FF382&lt;=3, "&lt; 3 Months", FF382&lt;=6, "3 to 6 Months", FF382&lt;=9, "6 to 9 Months", FF382&lt;=12, "9 to 12 Months", FF382&lt;=15, "12 to 15 Months", FF382&lt;=18, "15 to 18 Months", FF382&lt;=24, "18 to 24 Months", FF382&gt;24, "&gt; 24 Months")</f>
        <v>No Data</v>
      </c>
      <c r="FQ382" s="29" t="s">
        <v>1019</v>
      </c>
      <c r="FR382" s="29">
        <v>9234621740</v>
      </c>
      <c r="FS382" s="38" t="str">
        <f>VLOOKUP(_xlfn.XLOOKUP(B382,[1]MDA_Assets!D:D,[1]MDA_Assets!I:I,"",0),[1]Validation!$B$1:$C$8,2,0)</f>
        <v>B</v>
      </c>
      <c r="FT382" s="38" t="s">
        <v>202</v>
      </c>
      <c r="FU382" s="31" t="str">
        <f>_xlfn.XLOOKUP(B382,[1]MDA_Assets!D:D,[1]MDA_Assets!X:X,"",0)</f>
        <v>Yes</v>
      </c>
      <c r="FV382" s="39">
        <v>0</v>
      </c>
      <c r="FW382" s="39">
        <v>2</v>
      </c>
      <c r="FX382" s="39">
        <v>0</v>
      </c>
      <c r="FY382" s="39">
        <v>7</v>
      </c>
      <c r="FZ382" s="40">
        <f t="shared" si="293"/>
        <v>46160</v>
      </c>
      <c r="GA382" s="40">
        <f t="shared" si="293"/>
        <v>46160</v>
      </c>
      <c r="GB382" s="40">
        <f t="shared" si="262"/>
        <v>46636</v>
      </c>
      <c r="GC382" s="40">
        <f t="shared" si="263"/>
        <v>46636</v>
      </c>
      <c r="GD382" s="40">
        <f t="shared" si="264"/>
        <v>46546</v>
      </c>
      <c r="GE382" s="40">
        <f t="shared" si="265"/>
        <v>46156</v>
      </c>
      <c r="GF382" s="40">
        <f t="shared" si="297"/>
        <v>46226</v>
      </c>
      <c r="GG382" s="40" t="e">
        <f t="shared" si="297"/>
        <v>#VALUE!</v>
      </c>
      <c r="GH382" s="40">
        <f t="shared" si="297"/>
        <v>46226</v>
      </c>
      <c r="GI382" s="39">
        <f t="shared" si="289"/>
        <v>0</v>
      </c>
      <c r="GJ382" s="39">
        <f t="shared" si="290"/>
        <v>0</v>
      </c>
      <c r="GK382" s="39">
        <f t="shared" si="291"/>
        <v>0</v>
      </c>
      <c r="GL382" s="39">
        <f t="shared" si="292"/>
        <v>8</v>
      </c>
    </row>
    <row r="383" spans="1:194" x14ac:dyDescent="0.25">
      <c r="A383" s="19">
        <v>419</v>
      </c>
      <c r="B383" s="43" t="s">
        <v>1740</v>
      </c>
      <c r="C383" s="43" t="s">
        <v>186</v>
      </c>
      <c r="D383" s="43" t="s">
        <v>636</v>
      </c>
      <c r="E383" s="43" t="s">
        <v>1972</v>
      </c>
      <c r="F383" s="43" t="s">
        <v>335</v>
      </c>
      <c r="G383" s="43" t="s">
        <v>190</v>
      </c>
      <c r="H383" s="43" t="s">
        <v>336</v>
      </c>
      <c r="I383" s="43" t="s">
        <v>192</v>
      </c>
      <c r="J383" s="44">
        <f t="shared" si="266"/>
        <v>46268.520833333336</v>
      </c>
      <c r="K383" s="44">
        <v>45904.520833333336</v>
      </c>
      <c r="L383" s="44">
        <v>45888</v>
      </c>
      <c r="M383" s="43" t="s">
        <v>3134</v>
      </c>
      <c r="N383" s="43" t="s">
        <v>2642</v>
      </c>
      <c r="O383" s="44">
        <v>46141.497627314813</v>
      </c>
      <c r="P383" s="43">
        <v>1788</v>
      </c>
      <c r="Q383" s="43">
        <v>1785</v>
      </c>
      <c r="R383" s="43">
        <v>249</v>
      </c>
      <c r="S383" s="43" t="s">
        <v>206</v>
      </c>
      <c r="T383" s="44">
        <v>45903.770833333336</v>
      </c>
      <c r="U383" s="44">
        <v>46140.770833333336</v>
      </c>
      <c r="V383" s="44">
        <v>46140.770833333336</v>
      </c>
      <c r="W383" s="44">
        <v>45903.770833333336</v>
      </c>
      <c r="X383" s="44">
        <v>45903.770833333336</v>
      </c>
      <c r="Y383" s="44">
        <v>45903.770833333336</v>
      </c>
      <c r="Z383" s="43" t="s">
        <v>199</v>
      </c>
      <c r="AA383" s="43"/>
      <c r="AB383" s="43"/>
      <c r="AC383" s="43"/>
      <c r="AD383" s="43"/>
      <c r="AE383" s="43">
        <v>5</v>
      </c>
      <c r="AF383" s="43" t="s">
        <v>281</v>
      </c>
      <c r="AG383" s="43" t="s">
        <v>281</v>
      </c>
      <c r="AH383" s="43" t="s">
        <v>3135</v>
      </c>
      <c r="AI383" s="43" t="s">
        <v>3135</v>
      </c>
      <c r="AJ383" s="43" t="s">
        <v>3136</v>
      </c>
      <c r="AK383" s="43" t="s">
        <v>3135</v>
      </c>
      <c r="AL383" s="47">
        <v>46505</v>
      </c>
      <c r="AM383" s="47">
        <v>46320</v>
      </c>
      <c r="AN383" s="47">
        <v>46268</v>
      </c>
      <c r="AO383" s="47">
        <v>46268</v>
      </c>
      <c r="AP383" s="47">
        <v>46633</v>
      </c>
      <c r="AQ383" s="47">
        <v>46268</v>
      </c>
      <c r="AR383" s="48"/>
      <c r="AS383" s="48"/>
      <c r="AT383" s="48"/>
      <c r="AU383" s="43">
        <v>0</v>
      </c>
      <c r="AV383" s="43">
        <v>0</v>
      </c>
      <c r="AW383" s="43">
        <v>0</v>
      </c>
      <c r="AX383" s="51" t="s">
        <v>302</v>
      </c>
      <c r="AY383" s="51" t="s">
        <v>302</v>
      </c>
      <c r="AZ383" s="51" t="s">
        <v>198</v>
      </c>
      <c r="BA383" s="20">
        <f t="shared" ca="1" si="305"/>
        <v>0</v>
      </c>
      <c r="BB383" s="20">
        <f t="shared" ca="1" si="305"/>
        <v>0</v>
      </c>
      <c r="BC383" s="20">
        <f t="shared" ca="1" si="305"/>
        <v>0</v>
      </c>
      <c r="BD383" s="20">
        <f t="shared" ca="1" si="305"/>
        <v>0</v>
      </c>
      <c r="BE383" s="20">
        <f t="shared" ca="1" si="305"/>
        <v>0</v>
      </c>
      <c r="BF383" s="20">
        <f t="shared" ca="1" si="305"/>
        <v>0</v>
      </c>
      <c r="BG383" s="21" t="str">
        <f t="shared" ca="1" si="304"/>
        <v/>
      </c>
      <c r="BH383" s="21" t="str">
        <f t="shared" ca="1" si="304"/>
        <v/>
      </c>
      <c r="BI383" s="21" t="str">
        <f t="shared" ca="1" si="304"/>
        <v/>
      </c>
      <c r="BJ383" s="22">
        <f t="shared" ca="1" si="267"/>
        <v>0</v>
      </c>
      <c r="BK383" s="21">
        <f t="shared" si="268"/>
        <v>5</v>
      </c>
      <c r="BL383" s="22">
        <f t="shared" ca="1" si="269"/>
        <v>1961</v>
      </c>
      <c r="BM383" s="22">
        <f t="shared" ca="1" si="270"/>
        <v>1961</v>
      </c>
      <c r="BN383" s="23">
        <f t="shared" ca="1" si="271"/>
        <v>0</v>
      </c>
      <c r="BO383" s="24">
        <f t="shared" ca="1" si="272"/>
        <v>173</v>
      </c>
      <c r="BP383" s="51" t="str">
        <f>_xlfn.XLOOKUP(E383,[1]Validation!E:E,[1]Validation!F:F,"")</f>
        <v>EG22</v>
      </c>
      <c r="BQ383" s="51" t="str">
        <f>_xlfn.XLOOKUP(BP383,[1]Validation!F:F,[1]Validation!G:G,"")</f>
        <v>EG11 to EG22</v>
      </c>
      <c r="BR383" s="52" t="str">
        <f>VLOOKUP(G383,[1]Validation!$B$1:$C$9,2,0)</f>
        <v>B</v>
      </c>
      <c r="BS383" s="51">
        <f t="shared" ca="1" si="273"/>
        <v>9</v>
      </c>
      <c r="BT383" s="53">
        <f>_xlfn.XLOOKUP(B383,'[2]1. All Calls'!$R:$R,'[2]1. All Calls'!$A:$A,"",0)</f>
        <v>46141.559409722198</v>
      </c>
      <c r="BU383" s="51" t="str">
        <f>_xlfn.XLOOKUP(B383,'[2]1. All Calls'!$R:$R,'[2]1. All Calls'!$F:$F,"",0)</f>
        <v>CC-02063084</v>
      </c>
      <c r="BV383" s="51" t="str">
        <f>_xlfn.XLOOKUP(B383,'[2]1. All Calls'!$R:$R,'[2]1. All Calls'!$J:$J,"",0)</f>
        <v>Schedule Service</v>
      </c>
      <c r="BW383" s="53">
        <f>_xlfn.XLOOKUP(B383,'[2]Sch Calls'!$R:$R,'[2]Sch Calls'!$A:$A,"",0)</f>
        <v>46141.559409722198</v>
      </c>
      <c r="BX383" s="51">
        <f>_xlfn.XLOOKUP(B383,'[2]Sch Calls'!$R:$R,'[2]Sch Calls'!$B:$B,"",0)</f>
        <v>1788</v>
      </c>
      <c r="BY383" s="51" t="str">
        <f t="shared" si="294"/>
        <v>26-Oct-26</v>
      </c>
      <c r="BZ383" s="51" t="str">
        <f t="shared" si="294"/>
        <v>26-Oct-26</v>
      </c>
      <c r="CA383" s="51" t="str">
        <f t="shared" si="274"/>
        <v>06-Jun-26</v>
      </c>
      <c r="CB383" s="51" t="str">
        <f t="shared" si="275"/>
        <v>04-Mar-27</v>
      </c>
      <c r="CC383" s="51" t="str">
        <f t="shared" si="276"/>
        <v>04-Sep-27</v>
      </c>
      <c r="CD383" s="51" t="str">
        <f t="shared" si="277"/>
        <v>04-Sep-26</v>
      </c>
      <c r="CE383" s="51">
        <f t="shared" ca="1" si="295"/>
        <v>35</v>
      </c>
      <c r="CF383" s="51">
        <f t="shared" ca="1" si="295"/>
        <v>35</v>
      </c>
      <c r="CG383" s="51">
        <f t="shared" ca="1" si="278"/>
        <v>272</v>
      </c>
      <c r="CH383" s="51">
        <f t="shared" ca="1" si="279"/>
        <v>272</v>
      </c>
      <c r="CI383" s="51">
        <f t="shared" ca="1" si="280"/>
        <v>272</v>
      </c>
      <c r="CJ383" s="51">
        <f t="shared" ca="1" si="281"/>
        <v>272</v>
      </c>
      <c r="CK383" s="51">
        <f t="shared" ca="1" si="302"/>
        <v>175</v>
      </c>
      <c r="CL383" s="51">
        <f t="shared" ca="1" si="302"/>
        <v>175</v>
      </c>
      <c r="CM383" s="51">
        <f t="shared" ca="1" si="302"/>
        <v>1360</v>
      </c>
      <c r="CN383" s="51">
        <f t="shared" ca="1" si="302"/>
        <v>1360</v>
      </c>
      <c r="CO383" s="51">
        <f t="shared" ca="1" si="302"/>
        <v>1360</v>
      </c>
      <c r="CP383" s="51">
        <f t="shared" ca="1" si="302"/>
        <v>1360</v>
      </c>
      <c r="CQ383" s="51">
        <f t="shared" ca="1" si="303"/>
        <v>1825</v>
      </c>
      <c r="CR383" s="51">
        <f t="shared" ca="1" si="303"/>
        <v>1825</v>
      </c>
      <c r="CS383" s="51">
        <f t="shared" ca="1" si="303"/>
        <v>852</v>
      </c>
      <c r="CT383" s="51">
        <f t="shared" ca="1" si="303"/>
        <v>852</v>
      </c>
      <c r="CU383" s="51">
        <f t="shared" ca="1" si="303"/>
        <v>4852</v>
      </c>
      <c r="CV383" s="54">
        <f t="shared" ca="1" si="303"/>
        <v>852</v>
      </c>
      <c r="CW383" s="25" t="s">
        <v>212</v>
      </c>
      <c r="CX383" s="55">
        <v>1</v>
      </c>
      <c r="CY383" s="55"/>
      <c r="CZ383" s="26">
        <v>0</v>
      </c>
      <c r="DA383" s="26">
        <v>0</v>
      </c>
      <c r="DB383" s="26">
        <v>0</v>
      </c>
      <c r="DC383" s="26">
        <v>0</v>
      </c>
      <c r="DD383" s="26">
        <v>0</v>
      </c>
      <c r="DE383" s="26">
        <v>0</v>
      </c>
      <c r="DF383" s="26">
        <v>0</v>
      </c>
      <c r="DG383" s="26">
        <v>0</v>
      </c>
      <c r="DH383" s="26">
        <v>0</v>
      </c>
      <c r="DI383" s="26">
        <v>0</v>
      </c>
      <c r="DJ383" s="26">
        <v>0</v>
      </c>
      <c r="DK383" s="26">
        <v>0</v>
      </c>
      <c r="DL383" s="27">
        <f t="shared" si="282"/>
        <v>46216.559409722198</v>
      </c>
      <c r="DM383" s="28">
        <f t="shared" ca="1" si="283"/>
        <v>0</v>
      </c>
      <c r="DN383" s="56">
        <f>_xlfn.XLOOKUP(B383,'[2]1. All Calls'!$R:$R,'[2]1. All Calls'!$A:$A,"",0)</f>
        <v>46141.559409722198</v>
      </c>
      <c r="DO383" s="57" t="str">
        <f ca="1">VLOOKUP(DM383,[1]Validation!$B$20:$C$25,2,0)</f>
        <v>Within 3 months</v>
      </c>
      <c r="DP383" s="58" t="str">
        <f>_xlfn.XLOOKUP(B383,'[1]Active AMCs- Dealer'!E:E,'[1]Active AMCs- Dealer'!L:L,"Not in AMC",0)</f>
        <v>Not in AMC</v>
      </c>
      <c r="DQ383" s="50" t="s">
        <v>238</v>
      </c>
      <c r="DR383" s="29" t="str">
        <f>_xlfn.XLOOKUP(B383,'[2]1. All Calls'!$R:$R,'[2]1. All Calls'!$F:$F,"",0)</f>
        <v>CC-02063084</v>
      </c>
      <c r="DS383" s="29" t="str">
        <f>_xlfn.XLOOKUP(B383,'[2]1. All Calls'!$R:$R,'[2]1. All Calls'!$AB:$AB,"",0)</f>
        <v>Attend the site for scheduled service so change air filter and oil filter. Then start the unit found running ok.</v>
      </c>
      <c r="DT383" s="30">
        <f>_xlfn.XLOOKUP(DR383,'[2]1. All Calls'!$F:$F,'[2]1. All Calls'!$A:$A,"",0)</f>
        <v>46141.559409722198</v>
      </c>
      <c r="DU383" s="31">
        <f>_xlfn.XLOOKUP(DR383,'[2]1. All Calls'!$F:$F,'[2]1. All Calls'!$B:$B,"",0)</f>
        <v>1788</v>
      </c>
      <c r="DV383" s="31">
        <f>_xlfn.XLOOKUP(B383,[1]MDA_Assets!D:D,[1]MDA_Assets!N:N,"",0)</f>
        <v>1785</v>
      </c>
      <c r="DW383" s="31">
        <f>_xlfn.XLOOKUP(B383,[1]MDA_Assets!D:D,[1]MDA_Assets!O:O,"",0)</f>
        <v>249</v>
      </c>
      <c r="DX383" s="32" t="str">
        <f>_xlfn.XLOOKUP(B383,[1]MDA_Assets!D:D,[1]MDA_Assets!Q:Q,"",0)</f>
        <v>XD</v>
      </c>
      <c r="DY383" s="33">
        <f>_xlfn.XLOOKUP(B383,[1]MDA_Assets!D:D,[1]MDA_Assets!R:R,"",0)</f>
        <v>45904</v>
      </c>
      <c r="DZ383" s="33">
        <f>_xlfn.XLOOKUP(B383,[1]MDA_Assets!D:D,[1]MDA_Assets!S:S,"",0)</f>
        <v>46141</v>
      </c>
      <c r="EA383" s="33">
        <f>_xlfn.XLOOKUP(B383,[1]MDA_Assets!D:D,[1]MDA_Assets!T:T,"",0)</f>
        <v>46141</v>
      </c>
      <c r="EB383" s="33">
        <f>_xlfn.XLOOKUP(B383,[1]MDA_Assets!D:D,[1]MDA_Assets!U:U,"",0)</f>
        <v>45904</v>
      </c>
      <c r="EC383" s="33">
        <f>_xlfn.XLOOKUP(B383,[1]MDA_Assets!D:D,[1]MDA_Assets!V:V,"",0)</f>
        <v>45904</v>
      </c>
      <c r="ED383" s="33">
        <f>_xlfn.XLOOKUP(B383,[1]MDA_Assets!D:D,[1]MDA_Assets!W:W,"",0)</f>
        <v>45904</v>
      </c>
      <c r="EE383" s="32" t="str">
        <f>_xlfn.XLOOKUP(B383,[1]MDA_Assets!D:D,[1]MDA_Assets!X:X,"",0)</f>
        <v>Yes</v>
      </c>
      <c r="EF383" s="33">
        <f>_xlfn.XLOOKUP(B383,[1]MDA_Assets!D:D,[1]MDA_Assets!Y:Y,"",0)</f>
        <v>0</v>
      </c>
      <c r="EG383" s="33">
        <f>_xlfn.XLOOKUP(B383,[1]MDA_Assets!D:D,[1]MDA_Assets!Z:Z,"",0)</f>
        <v>0</v>
      </c>
      <c r="EH383" s="33">
        <f>_xlfn.XLOOKUP(B383,[1]MDA_Assets!D:D,[1]MDA_Assets!AA:AA,"",0)</f>
        <v>0</v>
      </c>
      <c r="EI383" s="34">
        <f>_xlfn.XLOOKUP(B383,[1]MDA_Assets!D:D,[1]MDA_Assets!P:P,"",0)</f>
        <v>5</v>
      </c>
      <c r="EJ383" s="35" t="str">
        <f>_xlfn.XLOOKUP(B383,[1]MDA_Assets!D:D,[1]MDA_Assets!AB:AB,"",0)</f>
        <v>2000</v>
      </c>
      <c r="EK383" s="35" t="str">
        <f>_xlfn.XLOOKUP(B383,[1]MDA_Assets!D:D,[1]MDA_Assets!AC:AC,"",0)</f>
        <v>2000</v>
      </c>
      <c r="EL383" s="35" t="str">
        <f>_xlfn.XLOOKUP(B383,[1]MDA_Assets!D:D,[1]MDA_Assets!AD:AD,"",0)</f>
        <v>2212</v>
      </c>
      <c r="EM383" s="35" t="str">
        <f>_xlfn.XLOOKUP(B383,[1]MDA_Assets!D:D,[1]MDA_Assets!AE:AE,"",0)</f>
        <v>2212</v>
      </c>
      <c r="EN383" s="35" t="str">
        <f>_xlfn.XLOOKUP(B383,[1]MDA_Assets!D:D,[1]MDA_Assets!AF:AF,"",0)</f>
        <v>6212</v>
      </c>
      <c r="EO383" s="35" t="str">
        <f>_xlfn.XLOOKUP(B383,[1]MDA_Assets!D:D,[1]MDA_Assets!AG:AG,"",0)</f>
        <v>2212</v>
      </c>
      <c r="EP383" s="36">
        <f t="shared" si="296"/>
        <v>365</v>
      </c>
      <c r="EQ383" s="36">
        <f t="shared" si="296"/>
        <v>180</v>
      </c>
      <c r="ER383" s="36">
        <f t="shared" si="284"/>
        <v>365</v>
      </c>
      <c r="ES383" s="36">
        <f t="shared" si="285"/>
        <v>365</v>
      </c>
      <c r="ET383" s="36">
        <f t="shared" si="286"/>
        <v>730</v>
      </c>
      <c r="EU383" s="36">
        <f t="shared" si="287"/>
        <v>365</v>
      </c>
      <c r="EV383" s="36" t="str">
        <f t="shared" si="288"/>
        <v/>
      </c>
      <c r="EW383" s="36" t="str">
        <f t="shared" si="260"/>
        <v/>
      </c>
      <c r="EX383" s="36" t="str">
        <f t="shared" si="261"/>
        <v/>
      </c>
      <c r="EY383" s="36">
        <f t="shared" si="299"/>
        <v>11.78</v>
      </c>
      <c r="EZ383" s="36">
        <f t="shared" si="299"/>
        <v>5.81</v>
      </c>
      <c r="FA383" s="36">
        <f t="shared" si="299"/>
        <v>11.78</v>
      </c>
      <c r="FB383" s="36">
        <f t="shared" si="298"/>
        <v>11.78</v>
      </c>
      <c r="FC383" s="36">
        <f t="shared" si="298"/>
        <v>23.55</v>
      </c>
      <c r="FD383" s="36">
        <f t="shared" si="298"/>
        <v>11.78</v>
      </c>
      <c r="FE383" s="36" t="str">
        <f t="shared" si="298"/>
        <v/>
      </c>
      <c r="FF383" s="36" t="str">
        <f t="shared" si="298"/>
        <v/>
      </c>
      <c r="FG383" s="36" t="str">
        <f t="shared" si="298"/>
        <v/>
      </c>
      <c r="FH383" s="37" t="str" cm="1">
        <f t="array" ref="FH383">_xlfn.IFS(EY383="", "No Data", EY383&lt;0, "Negative/Future", EY383=0, "Zero Days", EY383&lt;=3, "&lt; 3 Months", EY383&lt;=6, "3 to 6 Months", EY383&lt;=9, "6 to 9 Months", EY383&lt;=12, "9 to 12 Months", EY383&lt;=15, "12 to 15 Months", EY383&lt;=18, "15 to 18 Months", EY383&lt;=24, "18 to 24 Months", EY383&gt;24, "&gt; 24 Months")</f>
        <v>9 to 12 Months</v>
      </c>
      <c r="FI383" s="37" t="str" cm="1">
        <f t="array" ref="FI383">_xlfn.IFS(EZ383="", "No Data", EZ383&lt;0, "Negative/Future", EZ383=0, "Zero Days", EZ383&lt;=3, "&lt; 3 Months", EZ383&lt;=6, "3 to 6 Months", EZ383&lt;=9, "6 to 9 Months", EZ383&lt;=12, "9 to 12 Months", EZ383&lt;=15, "12 to 15 Months", EZ383&lt;=18, "15 to 18 Months", EZ383&lt;=24, "18 to 24 Months", EZ383&gt;24, "&gt; 24 Months")</f>
        <v>3 to 6 Months</v>
      </c>
      <c r="FJ383" s="37" t="str" cm="1">
        <f t="array" ref="FJ383">_xlfn.IFS(FA383="", "No Data", FA383&lt;0, "Negative/Future", FA383=0, "Zero Days", FA383&lt;=3, "&lt; 3 Months", FA383&lt;=6, "3 to 6 Months", FA383&lt;=9, "6 to 9 Months", FA383&lt;=12, "9 to 12 Months", FA383&lt;=15, "12 to 15 Months", FA383&lt;=18, "15 to 18 Months", FA383&lt;=24, "18 to 24 Months", FA383&gt;24, "&gt; 24 Months")</f>
        <v>9 to 12 Months</v>
      </c>
      <c r="FK383" s="37" t="str" cm="1">
        <f t="array" ref="FK383">_xlfn.IFS(FB383="", "No Data", FB383&lt;0, "Negative/Future", FB383=0, "Zero Days", FB383&lt;=3, "&lt; 3 Months", FB383&lt;=6, "3 to 6 Months", FB383&lt;=9, "6 to 9 Months", FB383&lt;=12, "9 to 12 Months", FB383&lt;=15, "12 to 15 Months", FB383&lt;=18, "15 to 18 Months", FB383&lt;=24, "18 to 24 Months", FB383&gt;24, "&gt; 24 Months")</f>
        <v>9 to 12 Months</v>
      </c>
      <c r="FL383" s="37" t="str" cm="1">
        <f t="array" ref="FL383">_xlfn.IFS(FC383="", "No Data", FC383&lt;0, "Negative/Future", FC383=0, "Zero Days", FC383&lt;=3, "&lt; 3 Months", FC383&lt;=6, "3 to 6 Months", FC383&lt;=9, "6 to 9 Months", FC383&lt;=12, "9 to 12 Months", FC383&lt;=15, "12 to 15 Months", FC383&lt;=18, "15 to 18 Months", FC383&lt;=24, "18 to 24 Months", FC383&gt;24, "&gt; 24 Months")</f>
        <v>18 to 24 Months</v>
      </c>
      <c r="FM383" s="37" t="str" cm="1">
        <f t="array" ref="FM383">_xlfn.IFS(FD383="", "No Data", FD383&lt;0, "Negative/Future", FD383=0, "Zero Days", FD383&lt;=3, "&lt; 3 Months", FD383&lt;=6, "3 to 6 Months", FD383&lt;=9, "6 to 9 Months", FD383&lt;=12, "9 to 12 Months", FD383&lt;=15, "12 to 15 Months", FD383&lt;=18, "15 to 18 Months", FD383&lt;=24, "18 to 24 Months", FD383&gt;24, "&gt; 24 Months")</f>
        <v>9 to 12 Months</v>
      </c>
      <c r="FN383" s="37" t="str" cm="1">
        <f t="array" ref="FN383">_xlfn.IFS(FE383="", "No Data", FE383&lt;0, "Negative/Future", FE383=0, "Zero Days", FE383&lt;=3, "&lt; 3 Months", FE383&lt;=6, "3 to 6 Months", FE383&lt;=9, "6 to 9 Months", FE383&lt;=12, "9 to 12 Months", FE383&lt;=15, "12 to 15 Months", FE383&lt;=18, "15 to 18 Months", FE383&lt;=24, "18 to 24 Months", FE383&gt;24, "&gt; 24 Months")</f>
        <v>No Data</v>
      </c>
      <c r="FO383" s="37" t="str" cm="1">
        <f t="array" ref="FO383">_xlfn.IFS(FG383="", "No Data", FG383&lt;0, "Negative/Future", FG383=0, "Zero Days", FG383&lt;=3, "&lt; 3 Months", FG383&lt;=6, "3 to 6 Months", FG383&lt;=9, "6 to 9 Months", FG383&lt;=12, "9 to 12 Months", FG383&lt;=15, "12 to 15 Months", FG383&lt;=18, "15 to 18 Months", FG383&lt;=24, "18 to 24 Months", FG383&gt;24, "&gt; 24 Months")</f>
        <v>No Data</v>
      </c>
      <c r="FP383" s="37" t="str" cm="1">
        <f t="array" ref="FP383">_xlfn.IFS(FF383="", "No Data", FF383&lt;0, "Negative/Future", FF383=0, "Zero Days", FF383&lt;=3, "&lt; 3 Months", FF383&lt;=6, "3 to 6 Months", FF383&lt;=9, "6 to 9 Months", FF383&lt;=12, "9 to 12 Months", FF383&lt;=15, "12 to 15 Months", FF383&lt;=18, "15 to 18 Months", FF383&lt;=24, "18 to 24 Months", FF383&gt;24, "&gt; 24 Months")</f>
        <v>No Data</v>
      </c>
      <c r="FQ383" s="29" t="s">
        <v>1741</v>
      </c>
      <c r="FR383" s="29">
        <v>7004971081</v>
      </c>
      <c r="FS383" s="38" t="str">
        <f>VLOOKUP(_xlfn.XLOOKUP(B383,[1]MDA_Assets!D:D,[1]MDA_Assets!I:I,"",0),[1]Validation!$B$1:$C$8,2,0)</f>
        <v>B</v>
      </c>
      <c r="FT383" s="38" t="s">
        <v>202</v>
      </c>
      <c r="FU383" s="31" t="str">
        <f>_xlfn.XLOOKUP(B383,[1]MDA_Assets!D:D,[1]MDA_Assets!X:X,"",0)</f>
        <v>Yes</v>
      </c>
      <c r="FV383" s="39">
        <v>0</v>
      </c>
      <c r="FW383" s="39">
        <v>0</v>
      </c>
      <c r="FX383" s="39">
        <v>0</v>
      </c>
      <c r="FY383" s="39">
        <v>9</v>
      </c>
      <c r="FZ383" s="40">
        <f t="shared" si="293"/>
        <v>46506</v>
      </c>
      <c r="GA383" s="40">
        <f t="shared" si="293"/>
        <v>46321</v>
      </c>
      <c r="GB383" s="40">
        <f t="shared" si="262"/>
        <v>46269</v>
      </c>
      <c r="GC383" s="40">
        <f t="shared" si="263"/>
        <v>46269</v>
      </c>
      <c r="GD383" s="40">
        <f t="shared" si="264"/>
        <v>46634</v>
      </c>
      <c r="GE383" s="40">
        <f t="shared" si="265"/>
        <v>46269</v>
      </c>
      <c r="GF383" s="40" t="str">
        <f t="shared" si="297"/>
        <v/>
      </c>
      <c r="GG383" s="40" t="str">
        <f t="shared" si="297"/>
        <v/>
      </c>
      <c r="GH383" s="40" t="str">
        <f t="shared" si="297"/>
        <v/>
      </c>
      <c r="GI383" s="39">
        <f t="shared" si="289"/>
        <v>0</v>
      </c>
      <c r="GJ383" s="39">
        <f t="shared" si="290"/>
        <v>0</v>
      </c>
      <c r="GK383" s="39">
        <f t="shared" si="291"/>
        <v>0</v>
      </c>
      <c r="GL383" s="39">
        <f t="shared" si="292"/>
        <v>6</v>
      </c>
    </row>
    <row r="384" spans="1:194" x14ac:dyDescent="0.25">
      <c r="A384" s="19">
        <v>420</v>
      </c>
      <c r="B384" s="43" t="s">
        <v>1742</v>
      </c>
      <c r="C384" s="43" t="s">
        <v>254</v>
      </c>
      <c r="D384" s="43" t="s">
        <v>636</v>
      </c>
      <c r="E384" s="43" t="s">
        <v>1473</v>
      </c>
      <c r="F384" s="43" t="s">
        <v>3137</v>
      </c>
      <c r="G384" s="43" t="s">
        <v>190</v>
      </c>
      <c r="H384" s="43" t="s">
        <v>498</v>
      </c>
      <c r="I384" s="43" t="s">
        <v>192</v>
      </c>
      <c r="J384" s="44">
        <f t="shared" si="266"/>
        <v>46188.583333333336</v>
      </c>
      <c r="K384" s="44">
        <v>45824.583333333336</v>
      </c>
      <c r="L384" s="44">
        <v>45741</v>
      </c>
      <c r="M384" s="43" t="s">
        <v>3138</v>
      </c>
      <c r="N384" s="43" t="s">
        <v>2697</v>
      </c>
      <c r="O384" s="44">
        <v>46112.521504629629</v>
      </c>
      <c r="P384" s="43">
        <v>1019</v>
      </c>
      <c r="Q384" s="43">
        <v>153</v>
      </c>
      <c r="R384" s="43">
        <v>866</v>
      </c>
      <c r="S384" s="43" t="s">
        <v>206</v>
      </c>
      <c r="T384" s="44">
        <v>45823.770833333336</v>
      </c>
      <c r="U384" s="44">
        <v>45823.770833333336</v>
      </c>
      <c r="V384" s="44">
        <v>45823.770833333336</v>
      </c>
      <c r="W384" s="44">
        <v>45823.770833333336</v>
      </c>
      <c r="X384" s="44">
        <v>45823.770833333336</v>
      </c>
      <c r="Y384" s="44">
        <v>45823.770833333336</v>
      </c>
      <c r="Z384" s="43" t="s">
        <v>199</v>
      </c>
      <c r="AA384" s="43"/>
      <c r="AB384" s="43"/>
      <c r="AC384" s="43"/>
      <c r="AD384" s="43"/>
      <c r="AE384" s="43">
        <v>1</v>
      </c>
      <c r="AF384" s="43" t="s">
        <v>3139</v>
      </c>
      <c r="AG384" s="43" t="s">
        <v>3139</v>
      </c>
      <c r="AH384" s="43" t="s">
        <v>3140</v>
      </c>
      <c r="AI384" s="43" t="s">
        <v>3141</v>
      </c>
      <c r="AJ384" s="43" t="s">
        <v>3142</v>
      </c>
      <c r="AK384" s="43" t="s">
        <v>3141</v>
      </c>
      <c r="AL384" s="46">
        <v>46003</v>
      </c>
      <c r="AM384" s="46">
        <v>46003</v>
      </c>
      <c r="AN384" s="49">
        <v>46188</v>
      </c>
      <c r="AO384" s="49">
        <v>46188</v>
      </c>
      <c r="AP384" s="47">
        <v>46553</v>
      </c>
      <c r="AQ384" s="49">
        <v>46188</v>
      </c>
      <c r="AR384" s="48"/>
      <c r="AS384" s="48"/>
      <c r="AT384" s="48"/>
      <c r="AU384" s="43">
        <v>1</v>
      </c>
      <c r="AV384" s="43">
        <v>0</v>
      </c>
      <c r="AW384" s="43">
        <v>1</v>
      </c>
      <c r="AX384" s="51" t="s">
        <v>1743</v>
      </c>
      <c r="AY384" s="51" t="s">
        <v>211</v>
      </c>
      <c r="AZ384" s="51" t="s">
        <v>198</v>
      </c>
      <c r="BA384" s="20">
        <f t="shared" ca="1" si="305"/>
        <v>1</v>
      </c>
      <c r="BB384" s="20">
        <f t="shared" ca="1" si="305"/>
        <v>1</v>
      </c>
      <c r="BC384" s="20">
        <f t="shared" ca="1" si="305"/>
        <v>1</v>
      </c>
      <c r="BD384" s="20">
        <f t="shared" ca="1" si="305"/>
        <v>1</v>
      </c>
      <c r="BE384" s="20">
        <f t="shared" ca="1" si="305"/>
        <v>0</v>
      </c>
      <c r="BF384" s="20">
        <f t="shared" ca="1" si="305"/>
        <v>1</v>
      </c>
      <c r="BG384" s="21" t="str">
        <f t="shared" ca="1" si="304"/>
        <v/>
      </c>
      <c r="BH384" s="21" t="str">
        <f t="shared" ca="1" si="304"/>
        <v/>
      </c>
      <c r="BI384" s="21" t="str">
        <f t="shared" ca="1" si="304"/>
        <v/>
      </c>
      <c r="BJ384" s="22">
        <f t="shared" ca="1" si="267"/>
        <v>5</v>
      </c>
      <c r="BK384" s="21">
        <f t="shared" si="268"/>
        <v>1</v>
      </c>
      <c r="BL384" s="22">
        <f t="shared" ca="1" si="269"/>
        <v>1082</v>
      </c>
      <c r="BM384" s="22">
        <f t="shared" ca="1" si="270"/>
        <v>162</v>
      </c>
      <c r="BN384" s="23">
        <f t="shared" ca="1" si="271"/>
        <v>920</v>
      </c>
      <c r="BO384" s="24">
        <f t="shared" ca="1" si="272"/>
        <v>63</v>
      </c>
      <c r="BP384" s="51" t="str">
        <f>_xlfn.XLOOKUP(E384,[1]Validation!E:E,[1]Validation!F:F,"")</f>
        <v>EQ5</v>
      </c>
      <c r="BQ384" s="51" t="str">
        <f>_xlfn.XLOOKUP(BP384,[1]Validation!F:F,[1]Validation!G:G,"")</f>
        <v>EQ2 to EQ7</v>
      </c>
      <c r="BR384" s="52" t="str">
        <f>VLOOKUP(G384,[1]Validation!$B$1:$C$9,2,0)</f>
        <v>B</v>
      </c>
      <c r="BS384" s="51">
        <f t="shared" ca="1" si="273"/>
        <v>12</v>
      </c>
      <c r="BT384" s="53">
        <f>_xlfn.XLOOKUP(B384,'[2]1. All Calls'!$R:$R,'[2]1. All Calls'!$A:$A,"",0)</f>
        <v>46112.728958333297</v>
      </c>
      <c r="BU384" s="51" t="str">
        <f>_xlfn.XLOOKUP(B384,'[2]1. All Calls'!$R:$R,'[2]1. All Calls'!$F:$F,"",0)</f>
        <v>CC-02030791</v>
      </c>
      <c r="BV384" s="51" t="str">
        <f>_xlfn.XLOOKUP(B384,'[2]1. All Calls'!$R:$R,'[2]1. All Calls'!$J:$J,"",0)</f>
        <v>General Service</v>
      </c>
      <c r="BW384" s="53" t="str">
        <f>_xlfn.XLOOKUP(B384,'[2]Sch Calls'!$R:$R,'[2]Sch Calls'!$A:$A,"",0)</f>
        <v/>
      </c>
      <c r="BX384" s="51" t="str">
        <f>_xlfn.XLOOKUP(B384,'[2]Sch Calls'!$R:$R,'[2]Sch Calls'!$B:$B,"",0)</f>
        <v/>
      </c>
      <c r="BY384" s="51" t="str">
        <f t="shared" si="294"/>
        <v>13-Dec-25</v>
      </c>
      <c r="BZ384" s="51" t="str">
        <f t="shared" si="294"/>
        <v>13-Dec-25</v>
      </c>
      <c r="CA384" s="51" t="str">
        <f t="shared" si="274"/>
        <v>18-Mar-26</v>
      </c>
      <c r="CB384" s="51" t="str">
        <f t="shared" si="275"/>
        <v>14-Dec-26</v>
      </c>
      <c r="CC384" s="51" t="str">
        <f t="shared" si="276"/>
        <v>16-Jun-27</v>
      </c>
      <c r="CD384" s="51" t="str">
        <f t="shared" si="277"/>
        <v>16-Jun-26</v>
      </c>
      <c r="CE384" s="51">
        <f t="shared" ca="1" si="295"/>
        <v>352</v>
      </c>
      <c r="CF384" s="51">
        <f t="shared" ca="1" si="295"/>
        <v>352</v>
      </c>
      <c r="CG384" s="51">
        <f t="shared" ca="1" si="278"/>
        <v>352</v>
      </c>
      <c r="CH384" s="51">
        <f t="shared" ca="1" si="279"/>
        <v>352</v>
      </c>
      <c r="CI384" s="51">
        <f t="shared" ca="1" si="280"/>
        <v>352</v>
      </c>
      <c r="CJ384" s="51">
        <f t="shared" ca="1" si="281"/>
        <v>352</v>
      </c>
      <c r="CK384" s="51">
        <f t="shared" ca="1" si="302"/>
        <v>352</v>
      </c>
      <c r="CL384" s="51">
        <f t="shared" ca="1" si="302"/>
        <v>352</v>
      </c>
      <c r="CM384" s="51">
        <f t="shared" ca="1" si="302"/>
        <v>352</v>
      </c>
      <c r="CN384" s="51">
        <f t="shared" ca="1" si="302"/>
        <v>352</v>
      </c>
      <c r="CO384" s="51">
        <f t="shared" ca="1" si="302"/>
        <v>352</v>
      </c>
      <c r="CP384" s="51">
        <f t="shared" ca="1" si="302"/>
        <v>352</v>
      </c>
      <c r="CQ384" s="51">
        <f t="shared" ca="1" si="303"/>
        <v>628</v>
      </c>
      <c r="CR384" s="51">
        <f t="shared" ca="1" si="303"/>
        <v>628</v>
      </c>
      <c r="CS384" s="51">
        <f t="shared" ca="1" si="303"/>
        <v>3630</v>
      </c>
      <c r="CT384" s="51">
        <f t="shared" ca="1" si="303"/>
        <v>2628</v>
      </c>
      <c r="CU384" s="51">
        <f t="shared" ca="1" si="303"/>
        <v>6628</v>
      </c>
      <c r="CV384" s="54">
        <f t="shared" ca="1" si="303"/>
        <v>2628</v>
      </c>
      <c r="CW384" s="25" t="s">
        <v>212</v>
      </c>
      <c r="CX384" s="55">
        <v>0.33</v>
      </c>
      <c r="CY384" s="55"/>
      <c r="CZ384" s="26">
        <v>0</v>
      </c>
      <c r="DA384" s="26">
        <v>0</v>
      </c>
      <c r="DB384" s="26">
        <v>0</v>
      </c>
      <c r="DC384" s="26">
        <v>0</v>
      </c>
      <c r="DD384" s="26">
        <v>0</v>
      </c>
      <c r="DE384" s="26">
        <v>0</v>
      </c>
      <c r="DF384" s="26">
        <v>0</v>
      </c>
      <c r="DG384" s="26">
        <v>0</v>
      </c>
      <c r="DH384" s="26">
        <v>0</v>
      </c>
      <c r="DI384" s="26">
        <v>0</v>
      </c>
      <c r="DJ384" s="26">
        <v>0</v>
      </c>
      <c r="DK384" s="26">
        <v>0</v>
      </c>
      <c r="DL384" s="27">
        <f t="shared" si="282"/>
        <v>46187.728958333297</v>
      </c>
      <c r="DM384" s="28">
        <f t="shared" ca="1" si="283"/>
        <v>0</v>
      </c>
      <c r="DN384" s="56">
        <f>_xlfn.XLOOKUP(B384,'[2]1. All Calls'!$R:$R,'[2]1. All Calls'!$A:$A,"",0)</f>
        <v>46112.728958333297</v>
      </c>
      <c r="DO384" s="57" t="str">
        <f ca="1">VLOOKUP(DM384,[1]Validation!$B$20:$C$25,2,0)</f>
        <v>Within 3 months</v>
      </c>
      <c r="DP384" s="58" t="str">
        <f>_xlfn.XLOOKUP(B384,'[1]Active AMCs- Dealer'!E:E,'[1]Active AMCs- Dealer'!L:L,"Not in AMC",0)</f>
        <v>Not in AMC</v>
      </c>
      <c r="DQ384" s="50" t="s">
        <v>638</v>
      </c>
      <c r="DR384" s="29" t="str">
        <f>_xlfn.XLOOKUP(B384,'[2]1. All Calls'!$R:$R,'[2]1. All Calls'!$F:$F,"",0)</f>
        <v>CC-02030791</v>
      </c>
      <c r="DS384" s="29" t="str">
        <f>_xlfn.XLOOKUP(B384,'[2]1. All Calls'!$R:$R,'[2]1. All Calls'!$AB:$AB,"",0)</f>
        <v>Courtney visit carried out</v>
      </c>
      <c r="DT384" s="30">
        <f>_xlfn.XLOOKUP(DR384,'[2]1. All Calls'!$F:$F,'[2]1. All Calls'!$A:$A,"",0)</f>
        <v>46112.728958333297</v>
      </c>
      <c r="DU384" s="31">
        <f>_xlfn.XLOOKUP(DR384,'[2]1. All Calls'!$F:$F,'[2]1. All Calls'!$B:$B,"",0)</f>
        <v>1019</v>
      </c>
      <c r="DV384" s="31">
        <f>_xlfn.XLOOKUP(B384,[1]MDA_Assets!D:D,[1]MDA_Assets!N:N,"",0)</f>
        <v>153</v>
      </c>
      <c r="DW384" s="31">
        <f>_xlfn.XLOOKUP(B384,[1]MDA_Assets!D:D,[1]MDA_Assets!O:O,"",0)</f>
        <v>866</v>
      </c>
      <c r="DX384" s="32" t="str">
        <f>_xlfn.XLOOKUP(B384,[1]MDA_Assets!D:D,[1]MDA_Assets!Q:Q,"",0)</f>
        <v>XD</v>
      </c>
      <c r="DY384" s="33">
        <f>_xlfn.XLOOKUP(B384,[1]MDA_Assets!D:D,[1]MDA_Assets!R:R,"",0)</f>
        <v>45824</v>
      </c>
      <c r="DZ384" s="33">
        <f>_xlfn.XLOOKUP(B384,[1]MDA_Assets!D:D,[1]MDA_Assets!S:S,"",0)</f>
        <v>45824</v>
      </c>
      <c r="EA384" s="33">
        <f>_xlfn.XLOOKUP(B384,[1]MDA_Assets!D:D,[1]MDA_Assets!T:T,"",0)</f>
        <v>45824</v>
      </c>
      <c r="EB384" s="33">
        <f>_xlfn.XLOOKUP(B384,[1]MDA_Assets!D:D,[1]MDA_Assets!U:U,"",0)</f>
        <v>45824</v>
      </c>
      <c r="EC384" s="33">
        <f>_xlfn.XLOOKUP(B384,[1]MDA_Assets!D:D,[1]MDA_Assets!V:V,"",0)</f>
        <v>45824</v>
      </c>
      <c r="ED384" s="33">
        <f>_xlfn.XLOOKUP(B384,[1]MDA_Assets!D:D,[1]MDA_Assets!W:W,"",0)</f>
        <v>45824</v>
      </c>
      <c r="EE384" s="32" t="str">
        <f>_xlfn.XLOOKUP(B384,[1]MDA_Assets!D:D,[1]MDA_Assets!X:X,"",0)</f>
        <v>Yes</v>
      </c>
      <c r="EF384" s="33">
        <f>_xlfn.XLOOKUP(B384,[1]MDA_Assets!D:D,[1]MDA_Assets!Y:Y,"",0)</f>
        <v>0</v>
      </c>
      <c r="EG384" s="33">
        <f>_xlfn.XLOOKUP(B384,[1]MDA_Assets!D:D,[1]MDA_Assets!Z:Z,"",0)</f>
        <v>0</v>
      </c>
      <c r="EH384" s="33">
        <f>_xlfn.XLOOKUP(B384,[1]MDA_Assets!D:D,[1]MDA_Assets!AA:AA,"",0)</f>
        <v>0</v>
      </c>
      <c r="EI384" s="34">
        <f>_xlfn.XLOOKUP(B384,[1]MDA_Assets!D:D,[1]MDA_Assets!P:P,"",0)</f>
        <v>1</v>
      </c>
      <c r="EJ384" s="35" t="str">
        <f>_xlfn.XLOOKUP(B384,[1]MDA_Assets!D:D,[1]MDA_Assets!AB:AB,"",0)</f>
        <v>980</v>
      </c>
      <c r="EK384" s="35" t="str">
        <f>_xlfn.XLOOKUP(B384,[1]MDA_Assets!D:D,[1]MDA_Assets!AC:AC,"",0)</f>
        <v>980</v>
      </c>
      <c r="EL384" s="35" t="str">
        <f>_xlfn.XLOOKUP(B384,[1]MDA_Assets!D:D,[1]MDA_Assets!AD:AD,"",0)</f>
        <v>3982</v>
      </c>
      <c r="EM384" s="35" t="str">
        <f>_xlfn.XLOOKUP(B384,[1]MDA_Assets!D:D,[1]MDA_Assets!AE:AE,"",0)</f>
        <v>2980</v>
      </c>
      <c r="EN384" s="35" t="str">
        <f>_xlfn.XLOOKUP(B384,[1]MDA_Assets!D:D,[1]MDA_Assets!AF:AF,"",0)</f>
        <v>6980</v>
      </c>
      <c r="EO384" s="35" t="str">
        <f>_xlfn.XLOOKUP(B384,[1]MDA_Assets!D:D,[1]MDA_Assets!AG:AG,"",0)</f>
        <v>2980</v>
      </c>
      <c r="EP384" s="36">
        <f t="shared" si="296"/>
        <v>180</v>
      </c>
      <c r="EQ384" s="36">
        <f t="shared" si="296"/>
        <v>180</v>
      </c>
      <c r="ER384" s="36">
        <f t="shared" si="284"/>
        <v>365</v>
      </c>
      <c r="ES384" s="36">
        <f t="shared" si="285"/>
        <v>365</v>
      </c>
      <c r="ET384" s="36">
        <f t="shared" si="286"/>
        <v>730</v>
      </c>
      <c r="EU384" s="36">
        <f t="shared" si="287"/>
        <v>365</v>
      </c>
      <c r="EV384" s="36" t="str">
        <f t="shared" si="288"/>
        <v/>
      </c>
      <c r="EW384" s="36" t="str">
        <f t="shared" si="260"/>
        <v/>
      </c>
      <c r="EX384" s="36" t="str">
        <f t="shared" si="261"/>
        <v/>
      </c>
      <c r="EY384" s="36">
        <f t="shared" si="299"/>
        <v>5.81</v>
      </c>
      <c r="EZ384" s="36">
        <f t="shared" si="299"/>
        <v>5.81</v>
      </c>
      <c r="FA384" s="36">
        <f t="shared" si="299"/>
        <v>11.78</v>
      </c>
      <c r="FB384" s="36">
        <f t="shared" si="298"/>
        <v>11.78</v>
      </c>
      <c r="FC384" s="36">
        <f t="shared" si="298"/>
        <v>23.55</v>
      </c>
      <c r="FD384" s="36">
        <f t="shared" si="298"/>
        <v>11.78</v>
      </c>
      <c r="FE384" s="36" t="str">
        <f t="shared" si="298"/>
        <v/>
      </c>
      <c r="FF384" s="36" t="str">
        <f t="shared" si="298"/>
        <v/>
      </c>
      <c r="FG384" s="36" t="str">
        <f t="shared" si="298"/>
        <v/>
      </c>
      <c r="FH384" s="37" t="str" cm="1">
        <f t="array" ref="FH384">_xlfn.IFS(EY384="", "No Data", EY384&lt;0, "Negative/Future", EY384=0, "Zero Days", EY384&lt;=3, "&lt; 3 Months", EY384&lt;=6, "3 to 6 Months", EY384&lt;=9, "6 to 9 Months", EY384&lt;=12, "9 to 12 Months", EY384&lt;=15, "12 to 15 Months", EY384&lt;=18, "15 to 18 Months", EY384&lt;=24, "18 to 24 Months", EY384&gt;24, "&gt; 24 Months")</f>
        <v>3 to 6 Months</v>
      </c>
      <c r="FI384" s="37" t="str" cm="1">
        <f t="array" ref="FI384">_xlfn.IFS(EZ384="", "No Data", EZ384&lt;0, "Negative/Future", EZ384=0, "Zero Days", EZ384&lt;=3, "&lt; 3 Months", EZ384&lt;=6, "3 to 6 Months", EZ384&lt;=9, "6 to 9 Months", EZ384&lt;=12, "9 to 12 Months", EZ384&lt;=15, "12 to 15 Months", EZ384&lt;=18, "15 to 18 Months", EZ384&lt;=24, "18 to 24 Months", EZ384&gt;24, "&gt; 24 Months")</f>
        <v>3 to 6 Months</v>
      </c>
      <c r="FJ384" s="37" t="str" cm="1">
        <f t="array" ref="FJ384">_xlfn.IFS(FA384="", "No Data", FA384&lt;0, "Negative/Future", FA384=0, "Zero Days", FA384&lt;=3, "&lt; 3 Months", FA384&lt;=6, "3 to 6 Months", FA384&lt;=9, "6 to 9 Months", FA384&lt;=12, "9 to 12 Months", FA384&lt;=15, "12 to 15 Months", FA384&lt;=18, "15 to 18 Months", FA384&lt;=24, "18 to 24 Months", FA384&gt;24, "&gt; 24 Months")</f>
        <v>9 to 12 Months</v>
      </c>
      <c r="FK384" s="37" t="str" cm="1">
        <f t="array" ref="FK384">_xlfn.IFS(FB384="", "No Data", FB384&lt;0, "Negative/Future", FB384=0, "Zero Days", FB384&lt;=3, "&lt; 3 Months", FB384&lt;=6, "3 to 6 Months", FB384&lt;=9, "6 to 9 Months", FB384&lt;=12, "9 to 12 Months", FB384&lt;=15, "12 to 15 Months", FB384&lt;=18, "15 to 18 Months", FB384&lt;=24, "18 to 24 Months", FB384&gt;24, "&gt; 24 Months")</f>
        <v>9 to 12 Months</v>
      </c>
      <c r="FL384" s="37" t="str" cm="1">
        <f t="array" ref="FL384">_xlfn.IFS(FC384="", "No Data", FC384&lt;0, "Negative/Future", FC384=0, "Zero Days", FC384&lt;=3, "&lt; 3 Months", FC384&lt;=6, "3 to 6 Months", FC384&lt;=9, "6 to 9 Months", FC384&lt;=12, "9 to 12 Months", FC384&lt;=15, "12 to 15 Months", FC384&lt;=18, "15 to 18 Months", FC384&lt;=24, "18 to 24 Months", FC384&gt;24, "&gt; 24 Months")</f>
        <v>18 to 24 Months</v>
      </c>
      <c r="FM384" s="37" t="str" cm="1">
        <f t="array" ref="FM384">_xlfn.IFS(FD384="", "No Data", FD384&lt;0, "Negative/Future", FD384=0, "Zero Days", FD384&lt;=3, "&lt; 3 Months", FD384&lt;=6, "3 to 6 Months", FD384&lt;=9, "6 to 9 Months", FD384&lt;=12, "9 to 12 Months", FD384&lt;=15, "12 to 15 Months", FD384&lt;=18, "15 to 18 Months", FD384&lt;=24, "18 to 24 Months", FD384&gt;24, "&gt; 24 Months")</f>
        <v>9 to 12 Months</v>
      </c>
      <c r="FN384" s="37" t="str" cm="1">
        <f t="array" ref="FN384">_xlfn.IFS(FE384="", "No Data", FE384&lt;0, "Negative/Future", FE384=0, "Zero Days", FE384&lt;=3, "&lt; 3 Months", FE384&lt;=6, "3 to 6 Months", FE384&lt;=9, "6 to 9 Months", FE384&lt;=12, "9 to 12 Months", FE384&lt;=15, "12 to 15 Months", FE384&lt;=18, "15 to 18 Months", FE384&lt;=24, "18 to 24 Months", FE384&gt;24, "&gt; 24 Months")</f>
        <v>No Data</v>
      </c>
      <c r="FO384" s="37" t="str" cm="1">
        <f t="array" ref="FO384">_xlfn.IFS(FG384="", "No Data", FG384&lt;0, "Negative/Future", FG384=0, "Zero Days", FG384&lt;=3, "&lt; 3 Months", FG384&lt;=6, "3 to 6 Months", FG384&lt;=9, "6 to 9 Months", FG384&lt;=12, "9 to 12 Months", FG384&lt;=15, "12 to 15 Months", FG384&lt;=18, "15 to 18 Months", FG384&lt;=24, "18 to 24 Months", FG384&gt;24, "&gt; 24 Months")</f>
        <v>No Data</v>
      </c>
      <c r="FP384" s="37" t="str" cm="1">
        <f t="array" ref="FP384">_xlfn.IFS(FF384="", "No Data", FF384&lt;0, "Negative/Future", FF384=0, "Zero Days", FF384&lt;=3, "&lt; 3 Months", FF384&lt;=6, "3 to 6 Months", FF384&lt;=9, "6 to 9 Months", FF384&lt;=12, "9 to 12 Months", FF384&lt;=15, "12 to 15 Months", FF384&lt;=18, "15 to 18 Months", FF384&lt;=24, "18 to 24 Months", FF384&gt;24, "&gt; 24 Months")</f>
        <v>No Data</v>
      </c>
      <c r="FQ384" s="29" t="s">
        <v>1744</v>
      </c>
      <c r="FR384" s="29">
        <v>6203337309</v>
      </c>
      <c r="FS384" s="38" t="str">
        <f>VLOOKUP(_xlfn.XLOOKUP(B384,[1]MDA_Assets!D:D,[1]MDA_Assets!I:I,"",0),[1]Validation!$B$1:$C$8,2,0)</f>
        <v>B</v>
      </c>
      <c r="FT384" s="38" t="s">
        <v>202</v>
      </c>
      <c r="FU384" s="31" t="str">
        <f>_xlfn.XLOOKUP(B384,[1]MDA_Assets!D:D,[1]MDA_Assets!X:X,"",0)</f>
        <v>Yes</v>
      </c>
      <c r="FV384" s="39">
        <v>2</v>
      </c>
      <c r="FW384" s="39">
        <v>0</v>
      </c>
      <c r="FX384" s="39">
        <v>3</v>
      </c>
      <c r="FY384" s="39">
        <v>4</v>
      </c>
      <c r="FZ384" s="40">
        <f t="shared" si="293"/>
        <v>46004</v>
      </c>
      <c r="GA384" s="40">
        <f t="shared" si="293"/>
        <v>46004</v>
      </c>
      <c r="GB384" s="40">
        <f t="shared" si="262"/>
        <v>46189</v>
      </c>
      <c r="GC384" s="40">
        <f t="shared" si="263"/>
        <v>46189</v>
      </c>
      <c r="GD384" s="40">
        <f t="shared" si="264"/>
        <v>46554</v>
      </c>
      <c r="GE384" s="40">
        <f t="shared" si="265"/>
        <v>46189</v>
      </c>
      <c r="GF384" s="40" t="str">
        <f t="shared" si="297"/>
        <v/>
      </c>
      <c r="GG384" s="40" t="str">
        <f t="shared" si="297"/>
        <v/>
      </c>
      <c r="GH384" s="40" t="str">
        <f t="shared" si="297"/>
        <v/>
      </c>
      <c r="GI384" s="39">
        <f t="shared" si="289"/>
        <v>2</v>
      </c>
      <c r="GJ384" s="39">
        <f t="shared" si="290"/>
        <v>0</v>
      </c>
      <c r="GK384" s="39">
        <f t="shared" si="291"/>
        <v>0</v>
      </c>
      <c r="GL384" s="39">
        <f t="shared" si="292"/>
        <v>4</v>
      </c>
    </row>
    <row r="385" spans="1:194" x14ac:dyDescent="0.25">
      <c r="A385" s="19">
        <v>421</v>
      </c>
      <c r="B385" s="43" t="s">
        <v>1745</v>
      </c>
      <c r="C385" s="43" t="s">
        <v>254</v>
      </c>
      <c r="D385" s="43" t="s">
        <v>241</v>
      </c>
      <c r="E385" s="43" t="s">
        <v>1473</v>
      </c>
      <c r="F385" s="43" t="s">
        <v>1746</v>
      </c>
      <c r="G385" s="43" t="s">
        <v>190</v>
      </c>
      <c r="H385" s="43" t="s">
        <v>857</v>
      </c>
      <c r="I385" s="43" t="s">
        <v>192</v>
      </c>
      <c r="J385" s="44">
        <f t="shared" si="266"/>
        <v>46143.6875</v>
      </c>
      <c r="K385" s="44">
        <v>45779.6875</v>
      </c>
      <c r="L385" s="44">
        <v>45589</v>
      </c>
      <c r="M385" s="43" t="s">
        <v>3143</v>
      </c>
      <c r="N385" s="43" t="s">
        <v>434</v>
      </c>
      <c r="O385" s="44">
        <v>46137.382673611108</v>
      </c>
      <c r="P385" s="43">
        <v>2966</v>
      </c>
      <c r="Q385" s="43">
        <v>1263</v>
      </c>
      <c r="R385" s="43">
        <v>1702</v>
      </c>
      <c r="S385" s="43" t="s">
        <v>206</v>
      </c>
      <c r="T385" s="44">
        <v>46136.770833333336</v>
      </c>
      <c r="U385" s="44">
        <v>46136.770833333336</v>
      </c>
      <c r="V385" s="44">
        <v>46136.770833333336</v>
      </c>
      <c r="W385" s="44">
        <v>46136.770833333336</v>
      </c>
      <c r="X385" s="44">
        <v>46136.770833333336</v>
      </c>
      <c r="Y385" s="44">
        <v>45778.770833333336</v>
      </c>
      <c r="Z385" s="43" t="s">
        <v>199</v>
      </c>
      <c r="AA385" s="43"/>
      <c r="AB385" s="43"/>
      <c r="AC385" s="43"/>
      <c r="AD385" s="43"/>
      <c r="AE385" s="43">
        <v>5</v>
      </c>
      <c r="AF385" s="43" t="s">
        <v>281</v>
      </c>
      <c r="AG385" s="43" t="s">
        <v>281</v>
      </c>
      <c r="AH385" s="43" t="s">
        <v>285</v>
      </c>
      <c r="AI385" s="43" t="s">
        <v>285</v>
      </c>
      <c r="AJ385" s="43" t="s">
        <v>3144</v>
      </c>
      <c r="AK385" s="43" t="s">
        <v>285</v>
      </c>
      <c r="AL385" s="47">
        <v>46316</v>
      </c>
      <c r="AM385" s="47">
        <v>46316</v>
      </c>
      <c r="AN385" s="47">
        <v>46501</v>
      </c>
      <c r="AO385" s="47">
        <v>46501</v>
      </c>
      <c r="AP385" s="47">
        <v>46508</v>
      </c>
      <c r="AQ385" s="47">
        <v>46501</v>
      </c>
      <c r="AR385" s="48"/>
      <c r="AS385" s="48"/>
      <c r="AT385" s="48"/>
      <c r="AU385" s="43">
        <v>0</v>
      </c>
      <c r="AV385" s="43">
        <v>0</v>
      </c>
      <c r="AW385" s="43">
        <v>0</v>
      </c>
      <c r="AX385" s="51" t="s">
        <v>211</v>
      </c>
      <c r="AY385" s="51" t="s">
        <v>211</v>
      </c>
      <c r="AZ385" s="51" t="s">
        <v>198</v>
      </c>
      <c r="BA385" s="20">
        <f t="shared" ca="1" si="305"/>
        <v>0</v>
      </c>
      <c r="BB385" s="20">
        <f t="shared" ca="1" si="305"/>
        <v>0</v>
      </c>
      <c r="BC385" s="20">
        <f t="shared" ca="1" si="305"/>
        <v>0</v>
      </c>
      <c r="BD385" s="20">
        <f t="shared" ca="1" si="305"/>
        <v>0</v>
      </c>
      <c r="BE385" s="20">
        <f t="shared" ca="1" si="305"/>
        <v>0</v>
      </c>
      <c r="BF385" s="20">
        <f t="shared" ca="1" si="305"/>
        <v>0</v>
      </c>
      <c r="BG385" s="21" t="str">
        <f t="shared" ca="1" si="304"/>
        <v/>
      </c>
      <c r="BH385" s="21" t="str">
        <f t="shared" ca="1" si="304"/>
        <v/>
      </c>
      <c r="BI385" s="21" t="str">
        <f t="shared" ca="1" si="304"/>
        <v/>
      </c>
      <c r="BJ385" s="22">
        <f t="shared" ca="1" si="267"/>
        <v>0</v>
      </c>
      <c r="BK385" s="21">
        <f t="shared" si="268"/>
        <v>5</v>
      </c>
      <c r="BL385" s="22">
        <f t="shared" ca="1" si="269"/>
        <v>3159</v>
      </c>
      <c r="BM385" s="22">
        <f t="shared" ca="1" si="270"/>
        <v>1358</v>
      </c>
      <c r="BN385" s="23">
        <f t="shared" ca="1" si="271"/>
        <v>1801</v>
      </c>
      <c r="BO385" s="24">
        <f t="shared" ca="1" si="272"/>
        <v>193</v>
      </c>
      <c r="BP385" s="51" t="str">
        <f>_xlfn.XLOOKUP(E385,[1]Validation!E:E,[1]Validation!F:F,"")</f>
        <v>EQ5</v>
      </c>
      <c r="BQ385" s="51" t="str">
        <f>_xlfn.XLOOKUP(BP385,[1]Validation!F:F,[1]Validation!G:G,"")</f>
        <v>EQ2 to EQ7</v>
      </c>
      <c r="BR385" s="52" t="str">
        <f>VLOOKUP(G385,[1]Validation!$B$1:$C$9,2,0)</f>
        <v>B</v>
      </c>
      <c r="BS385" s="51">
        <f t="shared" ca="1" si="273"/>
        <v>13</v>
      </c>
      <c r="BT385" s="53">
        <f>_xlfn.XLOOKUP(B385,'[2]1. All Calls'!$R:$R,'[2]1. All Calls'!$A:$A,"",0)</f>
        <v>46137.446006944403</v>
      </c>
      <c r="BU385" s="51" t="str">
        <f>_xlfn.XLOOKUP(B385,'[2]1. All Calls'!$R:$R,'[2]1. All Calls'!$F:$F,"",0)</f>
        <v>CC-02058712</v>
      </c>
      <c r="BV385" s="51" t="str">
        <f>_xlfn.XLOOKUP(B385,'[2]1. All Calls'!$R:$R,'[2]1. All Calls'!$J:$J,"",0)</f>
        <v>Schedule Service</v>
      </c>
      <c r="BW385" s="53">
        <f>_xlfn.XLOOKUP(B385,'[2]Sch Calls'!$R:$R,'[2]Sch Calls'!$A:$A,"",0)</f>
        <v>46137.446006944403</v>
      </c>
      <c r="BX385" s="51">
        <f>_xlfn.XLOOKUP(B385,'[2]Sch Calls'!$R:$R,'[2]Sch Calls'!$B:$B,"",0)</f>
        <v>2966</v>
      </c>
      <c r="BY385" s="51" t="str">
        <f t="shared" si="294"/>
        <v>22-Oct-26</v>
      </c>
      <c r="BZ385" s="51" t="str">
        <f t="shared" si="294"/>
        <v>22-Oct-26</v>
      </c>
      <c r="CA385" s="51" t="str">
        <f t="shared" si="274"/>
        <v>25-Jan-27</v>
      </c>
      <c r="CB385" s="51" t="str">
        <f t="shared" si="275"/>
        <v>23-Oct-27</v>
      </c>
      <c r="CC385" s="51" t="str">
        <f t="shared" si="276"/>
        <v>02-May-27</v>
      </c>
      <c r="CD385" s="51" t="str">
        <f t="shared" si="277"/>
        <v>25-Apr-27</v>
      </c>
      <c r="CE385" s="51">
        <f t="shared" ca="1" si="295"/>
        <v>39</v>
      </c>
      <c r="CF385" s="51">
        <f t="shared" ca="1" si="295"/>
        <v>39</v>
      </c>
      <c r="CG385" s="51">
        <f t="shared" ca="1" si="278"/>
        <v>39</v>
      </c>
      <c r="CH385" s="51">
        <f t="shared" ca="1" si="279"/>
        <v>39</v>
      </c>
      <c r="CI385" s="51">
        <f t="shared" ca="1" si="280"/>
        <v>397</v>
      </c>
      <c r="CJ385" s="51">
        <f t="shared" ca="1" si="281"/>
        <v>39</v>
      </c>
      <c r="CK385" s="51">
        <f t="shared" ca="1" si="302"/>
        <v>195</v>
      </c>
      <c r="CL385" s="51">
        <f t="shared" ca="1" si="302"/>
        <v>195</v>
      </c>
      <c r="CM385" s="51">
        <f t="shared" ca="1" si="302"/>
        <v>195</v>
      </c>
      <c r="CN385" s="51">
        <f t="shared" ca="1" si="302"/>
        <v>195</v>
      </c>
      <c r="CO385" s="51">
        <f t="shared" ca="1" si="302"/>
        <v>1985</v>
      </c>
      <c r="CP385" s="51">
        <f t="shared" ca="1" si="302"/>
        <v>195</v>
      </c>
      <c r="CQ385" s="51">
        <f t="shared" ca="1" si="303"/>
        <v>1805</v>
      </c>
      <c r="CR385" s="51">
        <f t="shared" ca="1" si="303"/>
        <v>1805</v>
      </c>
      <c r="CS385" s="51">
        <f t="shared" ca="1" si="303"/>
        <v>3805</v>
      </c>
      <c r="CT385" s="51">
        <f t="shared" ca="1" si="303"/>
        <v>3805</v>
      </c>
      <c r="CU385" s="51">
        <f t="shared" ca="1" si="303"/>
        <v>3051</v>
      </c>
      <c r="CV385" s="54">
        <f t="shared" ca="1" si="303"/>
        <v>3805</v>
      </c>
      <c r="CW385" s="25">
        <v>0</v>
      </c>
      <c r="CX385" s="55">
        <v>0.33</v>
      </c>
      <c r="CY385" s="55"/>
      <c r="CZ385" s="26">
        <v>0</v>
      </c>
      <c r="DA385" s="26">
        <v>0</v>
      </c>
      <c r="DB385" s="26">
        <v>0</v>
      </c>
      <c r="DC385" s="26">
        <v>0</v>
      </c>
      <c r="DD385" s="26">
        <v>0</v>
      </c>
      <c r="DE385" s="26">
        <v>0</v>
      </c>
      <c r="DF385" s="26">
        <v>0</v>
      </c>
      <c r="DG385" s="26">
        <v>0</v>
      </c>
      <c r="DH385" s="26">
        <v>0</v>
      </c>
      <c r="DI385" s="26">
        <v>0</v>
      </c>
      <c r="DJ385" s="26">
        <v>0</v>
      </c>
      <c r="DK385" s="26">
        <v>0</v>
      </c>
      <c r="DL385" s="27">
        <f t="shared" si="282"/>
        <v>46212.446006944403</v>
      </c>
      <c r="DM385" s="28">
        <f t="shared" ca="1" si="283"/>
        <v>0</v>
      </c>
      <c r="DN385" s="56">
        <f>_xlfn.XLOOKUP(B385,'[2]1. All Calls'!$R:$R,'[2]1. All Calls'!$A:$A,"",0)</f>
        <v>46137.446006944403</v>
      </c>
      <c r="DO385" s="57" t="str">
        <f ca="1">VLOOKUP(DM385,[1]Validation!$B$20:$C$25,2,0)</f>
        <v>Within 3 months</v>
      </c>
      <c r="DP385" s="58" t="str">
        <f>_xlfn.XLOOKUP(B385,'[1]Active AMCs- Dealer'!E:E,'[1]Active AMCs- Dealer'!L:L,"Not in AMC",0)</f>
        <v>Not in AMC</v>
      </c>
      <c r="DQ385" s="50" t="s">
        <v>238</v>
      </c>
      <c r="DR385" s="29" t="str">
        <f>_xlfn.XLOOKUP(B385,'[2]1. All Calls'!$R:$R,'[2]1. All Calls'!$F:$F,"",0)</f>
        <v>CC-02058712</v>
      </c>
      <c r="DS385" s="29" t="str">
        <f>_xlfn.XLOOKUP(B385,'[2]1. All Calls'!$R:$R,'[2]1. All Calls'!$AB:$AB,"",0)</f>
        <v>Attend the site for scheduled service so change air filter, oil filter, air oil separator, motor greasing and oil. Then start the unit found running ok.</v>
      </c>
      <c r="DT385" s="30">
        <f>_xlfn.XLOOKUP(DR385,'[2]1. All Calls'!$F:$F,'[2]1. All Calls'!$A:$A,"",0)</f>
        <v>46137.446006944403</v>
      </c>
      <c r="DU385" s="31">
        <f>_xlfn.XLOOKUP(DR385,'[2]1. All Calls'!$F:$F,'[2]1. All Calls'!$B:$B,"",0)</f>
        <v>2966</v>
      </c>
      <c r="DV385" s="31">
        <f>_xlfn.XLOOKUP(B385,[1]MDA_Assets!D:D,[1]MDA_Assets!N:N,"",0)</f>
        <v>1263</v>
      </c>
      <c r="DW385" s="31">
        <f>_xlfn.XLOOKUP(B385,[1]MDA_Assets!D:D,[1]MDA_Assets!O:O,"",0)</f>
        <v>1702</v>
      </c>
      <c r="DX385" s="32" t="str">
        <f>_xlfn.XLOOKUP(B385,[1]MDA_Assets!D:D,[1]MDA_Assets!Q:Q,"",0)</f>
        <v>XD</v>
      </c>
      <c r="DY385" s="33">
        <f>_xlfn.XLOOKUP(B385,[1]MDA_Assets!D:D,[1]MDA_Assets!R:R,"",0)</f>
        <v>46137</v>
      </c>
      <c r="DZ385" s="33">
        <f>_xlfn.XLOOKUP(B385,[1]MDA_Assets!D:D,[1]MDA_Assets!S:S,"",0)</f>
        <v>46137</v>
      </c>
      <c r="EA385" s="33">
        <f>_xlfn.XLOOKUP(B385,[1]MDA_Assets!D:D,[1]MDA_Assets!T:T,"",0)</f>
        <v>46137</v>
      </c>
      <c r="EB385" s="33">
        <f>_xlfn.XLOOKUP(B385,[1]MDA_Assets!D:D,[1]MDA_Assets!U:U,"",0)</f>
        <v>46137</v>
      </c>
      <c r="EC385" s="33">
        <f>_xlfn.XLOOKUP(B385,[1]MDA_Assets!D:D,[1]MDA_Assets!V:V,"",0)</f>
        <v>46137</v>
      </c>
      <c r="ED385" s="33">
        <f>_xlfn.XLOOKUP(B385,[1]MDA_Assets!D:D,[1]MDA_Assets!W:W,"",0)</f>
        <v>45779</v>
      </c>
      <c r="EE385" s="32" t="str">
        <f>_xlfn.XLOOKUP(B385,[1]MDA_Assets!D:D,[1]MDA_Assets!X:X,"",0)</f>
        <v>Yes</v>
      </c>
      <c r="EF385" s="33">
        <f>_xlfn.XLOOKUP(B385,[1]MDA_Assets!D:D,[1]MDA_Assets!Y:Y,"",0)</f>
        <v>0</v>
      </c>
      <c r="EG385" s="33">
        <f>_xlfn.XLOOKUP(B385,[1]MDA_Assets!D:D,[1]MDA_Assets!Z:Z,"",0)</f>
        <v>0</v>
      </c>
      <c r="EH385" s="33">
        <f>_xlfn.XLOOKUP(B385,[1]MDA_Assets!D:D,[1]MDA_Assets!AA:AA,"",0)</f>
        <v>0</v>
      </c>
      <c r="EI385" s="34">
        <f>_xlfn.XLOOKUP(B385,[1]MDA_Assets!D:D,[1]MDA_Assets!P:P,"",0)</f>
        <v>5</v>
      </c>
      <c r="EJ385" s="35" t="str">
        <f>_xlfn.XLOOKUP(B385,[1]MDA_Assets!D:D,[1]MDA_Assets!AB:AB,"",0)</f>
        <v>2000</v>
      </c>
      <c r="EK385" s="35" t="str">
        <f>_xlfn.XLOOKUP(B385,[1]MDA_Assets!D:D,[1]MDA_Assets!AC:AC,"",0)</f>
        <v>2000</v>
      </c>
      <c r="EL385" s="35" t="str">
        <f>_xlfn.XLOOKUP(B385,[1]MDA_Assets!D:D,[1]MDA_Assets!AD:AD,"",0)</f>
        <v>4000</v>
      </c>
      <c r="EM385" s="35" t="str">
        <f>_xlfn.XLOOKUP(B385,[1]MDA_Assets!D:D,[1]MDA_Assets!AE:AE,"",0)</f>
        <v>4000</v>
      </c>
      <c r="EN385" s="35" t="str">
        <f>_xlfn.XLOOKUP(B385,[1]MDA_Assets!D:D,[1]MDA_Assets!AF:AF,"",0)</f>
        <v>5036</v>
      </c>
      <c r="EO385" s="35" t="str">
        <f>_xlfn.XLOOKUP(B385,[1]MDA_Assets!D:D,[1]MDA_Assets!AG:AG,"",0)</f>
        <v>4000</v>
      </c>
      <c r="EP385" s="36">
        <f t="shared" si="296"/>
        <v>180</v>
      </c>
      <c r="EQ385" s="36">
        <f t="shared" si="296"/>
        <v>180</v>
      </c>
      <c r="ER385" s="36">
        <f t="shared" si="284"/>
        <v>365</v>
      </c>
      <c r="ES385" s="36">
        <f t="shared" si="285"/>
        <v>365</v>
      </c>
      <c r="ET385" s="36">
        <f t="shared" si="286"/>
        <v>730</v>
      </c>
      <c r="EU385" s="36">
        <f t="shared" si="287"/>
        <v>365</v>
      </c>
      <c r="EV385" s="36" t="str">
        <f t="shared" si="288"/>
        <v/>
      </c>
      <c r="EW385" s="36" t="str">
        <f t="shared" si="260"/>
        <v/>
      </c>
      <c r="EX385" s="36" t="str">
        <f t="shared" si="261"/>
        <v/>
      </c>
      <c r="EY385" s="36">
        <f t="shared" si="299"/>
        <v>5.81</v>
      </c>
      <c r="EZ385" s="36">
        <f t="shared" si="299"/>
        <v>5.81</v>
      </c>
      <c r="FA385" s="36">
        <f t="shared" si="299"/>
        <v>11.78</v>
      </c>
      <c r="FB385" s="36">
        <f t="shared" si="298"/>
        <v>11.78</v>
      </c>
      <c r="FC385" s="36">
        <f t="shared" si="298"/>
        <v>23.55</v>
      </c>
      <c r="FD385" s="36">
        <f t="shared" si="298"/>
        <v>11.78</v>
      </c>
      <c r="FE385" s="36" t="str">
        <f t="shared" si="298"/>
        <v/>
      </c>
      <c r="FF385" s="36" t="str">
        <f t="shared" si="298"/>
        <v/>
      </c>
      <c r="FG385" s="36" t="str">
        <f t="shared" si="298"/>
        <v/>
      </c>
      <c r="FH385" s="37" t="str" cm="1">
        <f t="array" ref="FH385">_xlfn.IFS(EY385="", "No Data", EY385&lt;0, "Negative/Future", EY385=0, "Zero Days", EY385&lt;=3, "&lt; 3 Months", EY385&lt;=6, "3 to 6 Months", EY385&lt;=9, "6 to 9 Months", EY385&lt;=12, "9 to 12 Months", EY385&lt;=15, "12 to 15 Months", EY385&lt;=18, "15 to 18 Months", EY385&lt;=24, "18 to 24 Months", EY385&gt;24, "&gt; 24 Months")</f>
        <v>3 to 6 Months</v>
      </c>
      <c r="FI385" s="37" t="str" cm="1">
        <f t="array" ref="FI385">_xlfn.IFS(EZ385="", "No Data", EZ385&lt;0, "Negative/Future", EZ385=0, "Zero Days", EZ385&lt;=3, "&lt; 3 Months", EZ385&lt;=6, "3 to 6 Months", EZ385&lt;=9, "6 to 9 Months", EZ385&lt;=12, "9 to 12 Months", EZ385&lt;=15, "12 to 15 Months", EZ385&lt;=18, "15 to 18 Months", EZ385&lt;=24, "18 to 24 Months", EZ385&gt;24, "&gt; 24 Months")</f>
        <v>3 to 6 Months</v>
      </c>
      <c r="FJ385" s="37" t="str" cm="1">
        <f t="array" ref="FJ385">_xlfn.IFS(FA385="", "No Data", FA385&lt;0, "Negative/Future", FA385=0, "Zero Days", FA385&lt;=3, "&lt; 3 Months", FA385&lt;=6, "3 to 6 Months", FA385&lt;=9, "6 to 9 Months", FA385&lt;=12, "9 to 12 Months", FA385&lt;=15, "12 to 15 Months", FA385&lt;=18, "15 to 18 Months", FA385&lt;=24, "18 to 24 Months", FA385&gt;24, "&gt; 24 Months")</f>
        <v>9 to 12 Months</v>
      </c>
      <c r="FK385" s="37" t="str" cm="1">
        <f t="array" ref="FK385">_xlfn.IFS(FB385="", "No Data", FB385&lt;0, "Negative/Future", FB385=0, "Zero Days", FB385&lt;=3, "&lt; 3 Months", FB385&lt;=6, "3 to 6 Months", FB385&lt;=9, "6 to 9 Months", FB385&lt;=12, "9 to 12 Months", FB385&lt;=15, "12 to 15 Months", FB385&lt;=18, "15 to 18 Months", FB385&lt;=24, "18 to 24 Months", FB385&gt;24, "&gt; 24 Months")</f>
        <v>9 to 12 Months</v>
      </c>
      <c r="FL385" s="37" t="str" cm="1">
        <f t="array" ref="FL385">_xlfn.IFS(FC385="", "No Data", FC385&lt;0, "Negative/Future", FC385=0, "Zero Days", FC385&lt;=3, "&lt; 3 Months", FC385&lt;=6, "3 to 6 Months", FC385&lt;=9, "6 to 9 Months", FC385&lt;=12, "9 to 12 Months", FC385&lt;=15, "12 to 15 Months", FC385&lt;=18, "15 to 18 Months", FC385&lt;=24, "18 to 24 Months", FC385&gt;24, "&gt; 24 Months")</f>
        <v>18 to 24 Months</v>
      </c>
      <c r="FM385" s="37" t="str" cm="1">
        <f t="array" ref="FM385">_xlfn.IFS(FD385="", "No Data", FD385&lt;0, "Negative/Future", FD385=0, "Zero Days", FD385&lt;=3, "&lt; 3 Months", FD385&lt;=6, "3 to 6 Months", FD385&lt;=9, "6 to 9 Months", FD385&lt;=12, "9 to 12 Months", FD385&lt;=15, "12 to 15 Months", FD385&lt;=18, "15 to 18 Months", FD385&lt;=24, "18 to 24 Months", FD385&gt;24, "&gt; 24 Months")</f>
        <v>9 to 12 Months</v>
      </c>
      <c r="FN385" s="37" t="str" cm="1">
        <f t="array" ref="FN385">_xlfn.IFS(FE385="", "No Data", FE385&lt;0, "Negative/Future", FE385=0, "Zero Days", FE385&lt;=3, "&lt; 3 Months", FE385&lt;=6, "3 to 6 Months", FE385&lt;=9, "6 to 9 Months", FE385&lt;=12, "9 to 12 Months", FE385&lt;=15, "12 to 15 Months", FE385&lt;=18, "15 to 18 Months", FE385&lt;=24, "18 to 24 Months", FE385&gt;24, "&gt; 24 Months")</f>
        <v>No Data</v>
      </c>
      <c r="FO385" s="37" t="str" cm="1">
        <f t="array" ref="FO385">_xlfn.IFS(FG385="", "No Data", FG385&lt;0, "Negative/Future", FG385=0, "Zero Days", FG385&lt;=3, "&lt; 3 Months", FG385&lt;=6, "3 to 6 Months", FG385&lt;=9, "6 to 9 Months", FG385&lt;=12, "9 to 12 Months", FG385&lt;=15, "12 to 15 Months", FG385&lt;=18, "15 to 18 Months", FG385&lt;=24, "18 to 24 Months", FG385&gt;24, "&gt; 24 Months")</f>
        <v>No Data</v>
      </c>
      <c r="FP385" s="37" t="str" cm="1">
        <f t="array" ref="FP385">_xlfn.IFS(FF385="", "No Data", FF385&lt;0, "Negative/Future", FF385=0, "Zero Days", FF385&lt;=3, "&lt; 3 Months", FF385&lt;=6, "3 to 6 Months", FF385&lt;=9, "6 to 9 Months", FF385&lt;=12, "9 to 12 Months", FF385&lt;=15, "12 to 15 Months", FF385&lt;=18, "15 to 18 Months", FF385&lt;=24, "18 to 24 Months", FF385&gt;24, "&gt; 24 Months")</f>
        <v>No Data</v>
      </c>
      <c r="FQ385" s="29" t="s">
        <v>1747</v>
      </c>
      <c r="FR385" s="29">
        <v>9798220512</v>
      </c>
      <c r="FS385" s="38" t="str">
        <f>VLOOKUP(_xlfn.XLOOKUP(B385,[1]MDA_Assets!D:D,[1]MDA_Assets!I:I,"",0),[1]Validation!$B$1:$C$8,2,0)</f>
        <v>B</v>
      </c>
      <c r="FT385" s="38" t="s">
        <v>202</v>
      </c>
      <c r="FU385" s="31" t="str">
        <f>_xlfn.XLOOKUP(B385,[1]MDA_Assets!D:D,[1]MDA_Assets!X:X,"",0)</f>
        <v>Yes</v>
      </c>
      <c r="FV385" s="39">
        <v>0</v>
      </c>
      <c r="FW385" s="39">
        <v>0</v>
      </c>
      <c r="FX385" s="39">
        <v>0</v>
      </c>
      <c r="FY385" s="39">
        <v>9</v>
      </c>
      <c r="FZ385" s="40">
        <f t="shared" si="293"/>
        <v>46317</v>
      </c>
      <c r="GA385" s="40">
        <f t="shared" si="293"/>
        <v>46317</v>
      </c>
      <c r="GB385" s="40">
        <f t="shared" si="262"/>
        <v>46502</v>
      </c>
      <c r="GC385" s="40">
        <f t="shared" si="263"/>
        <v>46502</v>
      </c>
      <c r="GD385" s="40">
        <f t="shared" si="264"/>
        <v>46867</v>
      </c>
      <c r="GE385" s="40">
        <f t="shared" si="265"/>
        <v>46144</v>
      </c>
      <c r="GF385" s="40" t="str">
        <f t="shared" si="297"/>
        <v/>
      </c>
      <c r="GG385" s="40" t="str">
        <f t="shared" si="297"/>
        <v/>
      </c>
      <c r="GH385" s="40" t="str">
        <f t="shared" si="297"/>
        <v/>
      </c>
      <c r="GI385" s="39">
        <f t="shared" si="289"/>
        <v>0</v>
      </c>
      <c r="GJ385" s="39">
        <f t="shared" si="290"/>
        <v>0</v>
      </c>
      <c r="GK385" s="39">
        <f t="shared" si="291"/>
        <v>0</v>
      </c>
      <c r="GL385" s="39">
        <f t="shared" si="292"/>
        <v>6</v>
      </c>
    </row>
    <row r="386" spans="1:194" x14ac:dyDescent="0.25">
      <c r="A386" s="19">
        <v>422</v>
      </c>
      <c r="B386" s="43" t="s">
        <v>1748</v>
      </c>
      <c r="C386" s="43" t="s">
        <v>254</v>
      </c>
      <c r="D386" s="43" t="s">
        <v>241</v>
      </c>
      <c r="E386" s="43" t="s">
        <v>1749</v>
      </c>
      <c r="F386" s="43" t="s">
        <v>363</v>
      </c>
      <c r="G386" s="43" t="s">
        <v>190</v>
      </c>
      <c r="H386" s="43" t="s">
        <v>277</v>
      </c>
      <c r="I386" s="43" t="s">
        <v>192</v>
      </c>
      <c r="J386" s="44">
        <f t="shared" si="266"/>
        <v>45978.583333333336</v>
      </c>
      <c r="K386" s="44">
        <v>45614.583333333336</v>
      </c>
      <c r="L386" s="44">
        <v>45484</v>
      </c>
      <c r="M386" s="43" t="s">
        <v>2541</v>
      </c>
      <c r="N386" s="43" t="s">
        <v>193</v>
      </c>
      <c r="O386" s="44">
        <v>46050.676539351851</v>
      </c>
      <c r="P386" s="43">
        <v>1180</v>
      </c>
      <c r="Q386" s="43"/>
      <c r="R386" s="43"/>
      <c r="S386" s="43" t="s">
        <v>206</v>
      </c>
      <c r="T386" s="44">
        <v>45613.770833333336</v>
      </c>
      <c r="U386" s="44">
        <v>45613.770833333336</v>
      </c>
      <c r="V386" s="44">
        <v>45613.770833333336</v>
      </c>
      <c r="W386" s="44">
        <v>45613.770833333336</v>
      </c>
      <c r="X386" s="44">
        <v>45613.770833333336</v>
      </c>
      <c r="Y386" s="44">
        <v>45613.770833333336</v>
      </c>
      <c r="Z386" s="43" t="s">
        <v>199</v>
      </c>
      <c r="AA386" s="43"/>
      <c r="AB386" s="43"/>
      <c r="AC386" s="43"/>
      <c r="AD386" s="43"/>
      <c r="AE386" s="43">
        <v>0</v>
      </c>
      <c r="AF386" s="43" t="s">
        <v>968</v>
      </c>
      <c r="AG386" s="43" t="s">
        <v>968</v>
      </c>
      <c r="AH386" s="43" t="s">
        <v>1750</v>
      </c>
      <c r="AI386" s="43" t="s">
        <v>1750</v>
      </c>
      <c r="AJ386" s="43" t="s">
        <v>1751</v>
      </c>
      <c r="AK386" s="43" t="s">
        <v>1750</v>
      </c>
      <c r="AL386" s="48"/>
      <c r="AM386" s="48"/>
      <c r="AN386" s="48"/>
      <c r="AO386" s="48"/>
      <c r="AP386" s="48"/>
      <c r="AQ386" s="48"/>
      <c r="AR386" s="48"/>
      <c r="AS386" s="48"/>
      <c r="AT386" s="48"/>
      <c r="AU386" s="43">
        <v>0</v>
      </c>
      <c r="AV386" s="43">
        <v>0</v>
      </c>
      <c r="AW386" s="43">
        <v>0</v>
      </c>
      <c r="AX386" s="51" t="s">
        <v>1752</v>
      </c>
      <c r="AY386" s="51" t="s">
        <v>899</v>
      </c>
      <c r="AZ386" s="51" t="s">
        <v>900</v>
      </c>
      <c r="BA386" s="20" t="str">
        <f t="shared" ca="1" si="305"/>
        <v/>
      </c>
      <c r="BB386" s="20" t="str">
        <f t="shared" ca="1" si="305"/>
        <v/>
      </c>
      <c r="BC386" s="20" t="str">
        <f t="shared" ca="1" si="305"/>
        <v/>
      </c>
      <c r="BD386" s="20" t="str">
        <f t="shared" ca="1" si="305"/>
        <v/>
      </c>
      <c r="BE386" s="20" t="str">
        <f t="shared" ca="1" si="305"/>
        <v/>
      </c>
      <c r="BF386" s="20" t="str">
        <f t="shared" ca="1" si="305"/>
        <v/>
      </c>
      <c r="BG386" s="21" t="str">
        <f t="shared" ca="1" si="304"/>
        <v/>
      </c>
      <c r="BH386" s="21" t="str">
        <f t="shared" ca="1" si="304"/>
        <v/>
      </c>
      <c r="BI386" s="21" t="str">
        <f t="shared" ca="1" si="304"/>
        <v/>
      </c>
      <c r="BJ386" s="22">
        <f t="shared" ca="1" si="267"/>
        <v>0</v>
      </c>
      <c r="BK386" s="21">
        <f t="shared" si="268"/>
        <v>0</v>
      </c>
      <c r="BL386" s="22">
        <f t="shared" ca="1" si="269"/>
        <v>1180</v>
      </c>
      <c r="BM386" s="22">
        <f t="shared" ca="1" si="270"/>
        <v>0</v>
      </c>
      <c r="BN386" s="23">
        <f t="shared" ca="1" si="271"/>
        <v>1180</v>
      </c>
      <c r="BO386" s="24">
        <f t="shared" ca="1" si="272"/>
        <v>0</v>
      </c>
      <c r="BP386" s="51" t="str">
        <f>_xlfn.XLOOKUP(E386,[1]Validation!E:E,[1]Validation!F:F,"")</f>
        <v>EQ7</v>
      </c>
      <c r="BQ386" s="51" t="str">
        <f>_xlfn.XLOOKUP(BP386,[1]Validation!F:F,[1]Validation!G:G,"")</f>
        <v>EQ2 to EQ7</v>
      </c>
      <c r="BR386" s="52" t="str">
        <f>VLOOKUP(G386,[1]Validation!$B$1:$C$9,2,0)</f>
        <v>B</v>
      </c>
      <c r="BS386" s="51">
        <f t="shared" ca="1" si="273"/>
        <v>19</v>
      </c>
      <c r="BT386" s="53">
        <f>_xlfn.XLOOKUP(B386,'[2]1. All Calls'!$R:$R,'[2]1. All Calls'!$A:$A,"",0)</f>
        <v>46050.905046296299</v>
      </c>
      <c r="BU386" s="51" t="str">
        <f>_xlfn.XLOOKUP(B386,'[2]1. All Calls'!$R:$R,'[2]1. All Calls'!$F:$F,"",0)</f>
        <v>CC-01956409</v>
      </c>
      <c r="BV386" s="51" t="str">
        <f>_xlfn.XLOOKUP(B386,'[2]1. All Calls'!$R:$R,'[2]1. All Calls'!$J:$J,"",0)</f>
        <v>Sales Call</v>
      </c>
      <c r="BW386" s="53" t="str">
        <f>_xlfn.XLOOKUP(B386,'[2]Sch Calls'!$R:$R,'[2]Sch Calls'!$A:$A,"",0)</f>
        <v/>
      </c>
      <c r="BX386" s="51" t="str">
        <f>_xlfn.XLOOKUP(B386,'[2]Sch Calls'!$R:$R,'[2]Sch Calls'!$B:$B,"",0)</f>
        <v/>
      </c>
      <c r="BY386" s="51" t="str">
        <f t="shared" si="294"/>
        <v>17-May-25</v>
      </c>
      <c r="BZ386" s="51" t="str">
        <f t="shared" si="294"/>
        <v>17-May-25</v>
      </c>
      <c r="CA386" s="51" t="str">
        <f t="shared" si="274"/>
        <v>20-Aug-25</v>
      </c>
      <c r="CB386" s="51" t="str">
        <f t="shared" si="275"/>
        <v>18-May-26</v>
      </c>
      <c r="CC386" s="51" t="str">
        <f t="shared" si="276"/>
        <v>18-Nov-26</v>
      </c>
      <c r="CD386" s="51" t="str">
        <f t="shared" si="277"/>
        <v>18-Nov-25</v>
      </c>
      <c r="CE386" s="51">
        <f t="shared" ca="1" si="295"/>
        <v>562</v>
      </c>
      <c r="CF386" s="51">
        <f t="shared" ca="1" si="295"/>
        <v>562</v>
      </c>
      <c r="CG386" s="51">
        <f t="shared" ca="1" si="278"/>
        <v>562</v>
      </c>
      <c r="CH386" s="51">
        <f t="shared" ca="1" si="279"/>
        <v>562</v>
      </c>
      <c r="CI386" s="51">
        <f t="shared" ca="1" si="280"/>
        <v>562</v>
      </c>
      <c r="CJ386" s="51">
        <f t="shared" ca="1" si="281"/>
        <v>562</v>
      </c>
      <c r="CK386" s="51">
        <f t="shared" ca="1" si="302"/>
        <v>0</v>
      </c>
      <c r="CL386" s="51">
        <f t="shared" ca="1" si="302"/>
        <v>0</v>
      </c>
      <c r="CM386" s="51">
        <f t="shared" ca="1" si="302"/>
        <v>0</v>
      </c>
      <c r="CN386" s="51">
        <f t="shared" ca="1" si="302"/>
        <v>0</v>
      </c>
      <c r="CO386" s="51">
        <f t="shared" ca="1" si="302"/>
        <v>0</v>
      </c>
      <c r="CP386" s="51">
        <f t="shared" ca="1" si="302"/>
        <v>0</v>
      </c>
      <c r="CQ386" s="51">
        <f t="shared" ca="1" si="303"/>
        <v>820</v>
      </c>
      <c r="CR386" s="51">
        <f t="shared" ca="1" si="303"/>
        <v>820</v>
      </c>
      <c r="CS386" s="51">
        <f t="shared" ca="1" si="303"/>
        <v>2820</v>
      </c>
      <c r="CT386" s="51">
        <f t="shared" ca="1" si="303"/>
        <v>2820</v>
      </c>
      <c r="CU386" s="51">
        <f t="shared" ca="1" si="303"/>
        <v>6820</v>
      </c>
      <c r="CV386" s="54">
        <f t="shared" ca="1" si="303"/>
        <v>2820</v>
      </c>
      <c r="CW386" s="25">
        <v>0</v>
      </c>
      <c r="CX386" s="55">
        <v>0</v>
      </c>
      <c r="CY386" s="55"/>
      <c r="CZ386" s="26">
        <v>0</v>
      </c>
      <c r="DA386" s="26">
        <v>0</v>
      </c>
      <c r="DB386" s="26">
        <v>0</v>
      </c>
      <c r="DC386" s="26">
        <v>0</v>
      </c>
      <c r="DD386" s="26">
        <v>0</v>
      </c>
      <c r="DE386" s="26">
        <v>0</v>
      </c>
      <c r="DF386" s="26">
        <v>0</v>
      </c>
      <c r="DG386" s="26">
        <v>0</v>
      </c>
      <c r="DH386" s="26">
        <v>0</v>
      </c>
      <c r="DI386" s="26">
        <v>0</v>
      </c>
      <c r="DJ386" s="26">
        <v>0</v>
      </c>
      <c r="DK386" s="26">
        <v>0</v>
      </c>
      <c r="DL386" s="27">
        <f t="shared" si="282"/>
        <v>46125.905046296299</v>
      </c>
      <c r="DM386" s="28">
        <f t="shared" ca="1" si="283"/>
        <v>1</v>
      </c>
      <c r="DN386" s="56">
        <f>_xlfn.XLOOKUP(B386,'[2]1. All Calls'!$R:$R,'[2]1. All Calls'!$A:$A,"",0)</f>
        <v>46050.905046296299</v>
      </c>
      <c r="DO386" s="57" t="str">
        <f ca="1">VLOOKUP(DM386,[1]Validation!$B$20:$C$25,2,0)</f>
        <v>Above 3 months</v>
      </c>
      <c r="DP386" s="58" t="str">
        <f>_xlfn.XLOOKUP(B386,'[1]Active AMCs- Dealer'!E:E,'[1]Active AMCs- Dealer'!L:L,"Not in AMC",0)</f>
        <v>Not in AMC</v>
      </c>
      <c r="DQ386" s="50" t="s">
        <v>238</v>
      </c>
      <c r="DR386" s="29" t="str">
        <f>_xlfn.XLOOKUP(B386,'[2]1. All Calls'!$R:$R,'[2]1. All Calls'!$F:$F,"",0)</f>
        <v>CC-01956409</v>
      </c>
      <c r="DS386" s="29" t="str">
        <f>_xlfn.XLOOKUP(B386,'[2]1. All Calls'!$R:$R,'[2]1. All Calls'!$AB:$AB,"",0)</f>
        <v>Sales call carried out for HMR update</v>
      </c>
      <c r="DT386" s="30">
        <f>_xlfn.XLOOKUP(DR386,'[2]1. All Calls'!$F:$F,'[2]1. All Calls'!$A:$A,"",0)</f>
        <v>46050.905046296299</v>
      </c>
      <c r="DU386" s="31">
        <f>_xlfn.XLOOKUP(DR386,'[2]1. All Calls'!$F:$F,'[2]1. All Calls'!$B:$B,"",0)</f>
        <v>1180</v>
      </c>
      <c r="DV386" s="31">
        <f>_xlfn.XLOOKUP(B386,[1]MDA_Assets!D:D,[1]MDA_Assets!N:N,"",0)</f>
        <v>0</v>
      </c>
      <c r="DW386" s="31">
        <f>_xlfn.XLOOKUP(B386,[1]MDA_Assets!D:D,[1]MDA_Assets!O:O,"",0)</f>
        <v>0</v>
      </c>
      <c r="DX386" s="32" t="str">
        <f>_xlfn.XLOOKUP(B386,[1]MDA_Assets!D:D,[1]MDA_Assets!Q:Q,"",0)</f>
        <v>XD</v>
      </c>
      <c r="DY386" s="33">
        <f>_xlfn.XLOOKUP(B386,[1]MDA_Assets!D:D,[1]MDA_Assets!R:R,"",0)</f>
        <v>45614</v>
      </c>
      <c r="DZ386" s="33">
        <f>_xlfn.XLOOKUP(B386,[1]MDA_Assets!D:D,[1]MDA_Assets!S:S,"",0)</f>
        <v>45614</v>
      </c>
      <c r="EA386" s="33">
        <f>_xlfn.XLOOKUP(B386,[1]MDA_Assets!D:D,[1]MDA_Assets!T:T,"",0)</f>
        <v>45614</v>
      </c>
      <c r="EB386" s="33">
        <f>_xlfn.XLOOKUP(B386,[1]MDA_Assets!D:D,[1]MDA_Assets!U:U,"",0)</f>
        <v>45614</v>
      </c>
      <c r="EC386" s="33">
        <f>_xlfn.XLOOKUP(B386,[1]MDA_Assets!D:D,[1]MDA_Assets!V:V,"",0)</f>
        <v>45614</v>
      </c>
      <c r="ED386" s="33">
        <f>_xlfn.XLOOKUP(B386,[1]MDA_Assets!D:D,[1]MDA_Assets!W:W,"",0)</f>
        <v>45614</v>
      </c>
      <c r="EE386" s="32" t="str">
        <f>_xlfn.XLOOKUP(B386,[1]MDA_Assets!D:D,[1]MDA_Assets!X:X,"",0)</f>
        <v>Yes</v>
      </c>
      <c r="EF386" s="33">
        <f>_xlfn.XLOOKUP(B386,[1]MDA_Assets!D:D,[1]MDA_Assets!Y:Y,"",0)</f>
        <v>0</v>
      </c>
      <c r="EG386" s="33">
        <f>_xlfn.XLOOKUP(B386,[1]MDA_Assets!D:D,[1]MDA_Assets!Z:Z,"",0)</f>
        <v>0</v>
      </c>
      <c r="EH386" s="33">
        <f>_xlfn.XLOOKUP(B386,[1]MDA_Assets!D:D,[1]MDA_Assets!AA:AA,"",0)</f>
        <v>0</v>
      </c>
      <c r="EI386" s="34">
        <f>_xlfn.XLOOKUP(B386,[1]MDA_Assets!D:D,[1]MDA_Assets!P:P,"",0)</f>
        <v>0</v>
      </c>
      <c r="EJ386" s="35" t="str">
        <f>_xlfn.XLOOKUP(B386,[1]MDA_Assets!D:D,[1]MDA_Assets!AB:AB,"",0)</f>
        <v>820</v>
      </c>
      <c r="EK386" s="35" t="str">
        <f>_xlfn.XLOOKUP(B386,[1]MDA_Assets!D:D,[1]MDA_Assets!AC:AC,"",0)</f>
        <v>820</v>
      </c>
      <c r="EL386" s="35" t="str">
        <f>_xlfn.XLOOKUP(B386,[1]MDA_Assets!D:D,[1]MDA_Assets!AD:AD,"",0)</f>
        <v>2820</v>
      </c>
      <c r="EM386" s="35" t="str">
        <f>_xlfn.XLOOKUP(B386,[1]MDA_Assets!D:D,[1]MDA_Assets!AE:AE,"",0)</f>
        <v>2820</v>
      </c>
      <c r="EN386" s="35" t="str">
        <f>_xlfn.XLOOKUP(B386,[1]MDA_Assets!D:D,[1]MDA_Assets!AF:AF,"",0)</f>
        <v>6820</v>
      </c>
      <c r="EO386" s="35" t="str">
        <f>_xlfn.XLOOKUP(B386,[1]MDA_Assets!D:D,[1]MDA_Assets!AG:AG,"",0)</f>
        <v>2820</v>
      </c>
      <c r="EP386" s="36" t="str">
        <f t="shared" si="296"/>
        <v/>
      </c>
      <c r="EQ386" s="36" t="str">
        <f t="shared" si="296"/>
        <v/>
      </c>
      <c r="ER386" s="36" t="str">
        <f t="shared" si="284"/>
        <v/>
      </c>
      <c r="ES386" s="36" t="str">
        <f t="shared" si="285"/>
        <v/>
      </c>
      <c r="ET386" s="36" t="str">
        <f t="shared" si="286"/>
        <v/>
      </c>
      <c r="EU386" s="36" t="str">
        <f t="shared" si="287"/>
        <v/>
      </c>
      <c r="EV386" s="36" t="str">
        <f t="shared" si="288"/>
        <v/>
      </c>
      <c r="EW386" s="36" t="str">
        <f t="shared" ref="EW386:EW449" si="306">IF(AT386&gt;1,ROUNDUP(SUM(AT386-AD386),0),"")</f>
        <v/>
      </c>
      <c r="EX386" s="36" t="str">
        <f t="shared" ref="EX386:EX449" si="307">IF(AS386&gt;1,ROUNDUP(SUM(AS386-AC386),0),"")</f>
        <v/>
      </c>
      <c r="EY386" s="36" t="str">
        <f t="shared" si="299"/>
        <v/>
      </c>
      <c r="EZ386" s="36" t="str">
        <f t="shared" si="299"/>
        <v/>
      </c>
      <c r="FA386" s="36" t="str">
        <f t="shared" si="299"/>
        <v/>
      </c>
      <c r="FB386" s="36" t="str">
        <f t="shared" si="298"/>
        <v/>
      </c>
      <c r="FC386" s="36" t="str">
        <f t="shared" si="298"/>
        <v/>
      </c>
      <c r="FD386" s="36" t="str">
        <f t="shared" si="298"/>
        <v/>
      </c>
      <c r="FE386" s="36" t="str">
        <f t="shared" si="298"/>
        <v/>
      </c>
      <c r="FF386" s="36" t="str">
        <f t="shared" si="298"/>
        <v/>
      </c>
      <c r="FG386" s="36" t="str">
        <f t="shared" si="298"/>
        <v/>
      </c>
      <c r="FH386" s="37" t="str" cm="1">
        <f t="array" ref="FH386">_xlfn.IFS(EY386="", "No Data", EY386&lt;0, "Negative/Future", EY386=0, "Zero Days", EY386&lt;=3, "&lt; 3 Months", EY386&lt;=6, "3 to 6 Months", EY386&lt;=9, "6 to 9 Months", EY386&lt;=12, "9 to 12 Months", EY386&lt;=15, "12 to 15 Months", EY386&lt;=18, "15 to 18 Months", EY386&lt;=24, "18 to 24 Months", EY386&gt;24, "&gt; 24 Months")</f>
        <v>No Data</v>
      </c>
      <c r="FI386" s="37" t="str" cm="1">
        <f t="array" ref="FI386">_xlfn.IFS(EZ386="", "No Data", EZ386&lt;0, "Negative/Future", EZ386=0, "Zero Days", EZ386&lt;=3, "&lt; 3 Months", EZ386&lt;=6, "3 to 6 Months", EZ386&lt;=9, "6 to 9 Months", EZ386&lt;=12, "9 to 12 Months", EZ386&lt;=15, "12 to 15 Months", EZ386&lt;=18, "15 to 18 Months", EZ386&lt;=24, "18 to 24 Months", EZ386&gt;24, "&gt; 24 Months")</f>
        <v>No Data</v>
      </c>
      <c r="FJ386" s="37" t="str" cm="1">
        <f t="array" ref="FJ386">_xlfn.IFS(FA386="", "No Data", FA386&lt;0, "Negative/Future", FA386=0, "Zero Days", FA386&lt;=3, "&lt; 3 Months", FA386&lt;=6, "3 to 6 Months", FA386&lt;=9, "6 to 9 Months", FA386&lt;=12, "9 to 12 Months", FA386&lt;=15, "12 to 15 Months", FA386&lt;=18, "15 to 18 Months", FA386&lt;=24, "18 to 24 Months", FA386&gt;24, "&gt; 24 Months")</f>
        <v>No Data</v>
      </c>
      <c r="FK386" s="37" t="str" cm="1">
        <f t="array" ref="FK386">_xlfn.IFS(FB386="", "No Data", FB386&lt;0, "Negative/Future", FB386=0, "Zero Days", FB386&lt;=3, "&lt; 3 Months", FB386&lt;=6, "3 to 6 Months", FB386&lt;=9, "6 to 9 Months", FB386&lt;=12, "9 to 12 Months", FB386&lt;=15, "12 to 15 Months", FB386&lt;=18, "15 to 18 Months", FB386&lt;=24, "18 to 24 Months", FB386&gt;24, "&gt; 24 Months")</f>
        <v>No Data</v>
      </c>
      <c r="FL386" s="37" t="str" cm="1">
        <f t="array" ref="FL386">_xlfn.IFS(FC386="", "No Data", FC386&lt;0, "Negative/Future", FC386=0, "Zero Days", FC386&lt;=3, "&lt; 3 Months", FC386&lt;=6, "3 to 6 Months", FC386&lt;=9, "6 to 9 Months", FC386&lt;=12, "9 to 12 Months", FC386&lt;=15, "12 to 15 Months", FC386&lt;=18, "15 to 18 Months", FC386&lt;=24, "18 to 24 Months", FC386&gt;24, "&gt; 24 Months")</f>
        <v>No Data</v>
      </c>
      <c r="FM386" s="37" t="str" cm="1">
        <f t="array" ref="FM386">_xlfn.IFS(FD386="", "No Data", FD386&lt;0, "Negative/Future", FD386=0, "Zero Days", FD386&lt;=3, "&lt; 3 Months", FD386&lt;=6, "3 to 6 Months", FD386&lt;=9, "6 to 9 Months", FD386&lt;=12, "9 to 12 Months", FD386&lt;=15, "12 to 15 Months", FD386&lt;=18, "15 to 18 Months", FD386&lt;=24, "18 to 24 Months", FD386&gt;24, "&gt; 24 Months")</f>
        <v>No Data</v>
      </c>
      <c r="FN386" s="37" t="str" cm="1">
        <f t="array" ref="FN386">_xlfn.IFS(FE386="", "No Data", FE386&lt;0, "Negative/Future", FE386=0, "Zero Days", FE386&lt;=3, "&lt; 3 Months", FE386&lt;=6, "3 to 6 Months", FE386&lt;=9, "6 to 9 Months", FE386&lt;=12, "9 to 12 Months", FE386&lt;=15, "12 to 15 Months", FE386&lt;=18, "15 to 18 Months", FE386&lt;=24, "18 to 24 Months", FE386&gt;24, "&gt; 24 Months")</f>
        <v>No Data</v>
      </c>
      <c r="FO386" s="37" t="str" cm="1">
        <f t="array" ref="FO386">_xlfn.IFS(FG386="", "No Data", FG386&lt;0, "Negative/Future", FG386=0, "Zero Days", FG386&lt;=3, "&lt; 3 Months", FG386&lt;=6, "3 to 6 Months", FG386&lt;=9, "6 to 9 Months", FG386&lt;=12, "9 to 12 Months", FG386&lt;=15, "12 to 15 Months", FG386&lt;=18, "15 to 18 Months", FG386&lt;=24, "18 to 24 Months", FG386&gt;24, "&gt; 24 Months")</f>
        <v>No Data</v>
      </c>
      <c r="FP386" s="37" t="str" cm="1">
        <f t="array" ref="FP386">_xlfn.IFS(FF386="", "No Data", FF386&lt;0, "Negative/Future", FF386=0, "Zero Days", FF386&lt;=3, "&lt; 3 Months", FF386&lt;=6, "3 to 6 Months", FF386&lt;=9, "6 to 9 Months", FF386&lt;=12, "9 to 12 Months", FF386&lt;=15, "12 to 15 Months", FF386&lt;=18, "15 to 18 Months", FF386&lt;=24, "18 to 24 Months", FF386&gt;24, "&gt; 24 Months")</f>
        <v>No Data</v>
      </c>
      <c r="FQ386" s="29" t="s">
        <v>1519</v>
      </c>
      <c r="FR386" s="29">
        <v>9153994622</v>
      </c>
      <c r="FS386" s="38" t="str">
        <f>VLOOKUP(_xlfn.XLOOKUP(B386,[1]MDA_Assets!D:D,[1]MDA_Assets!I:I,"",0),[1]Validation!$B$1:$C$8,2,0)</f>
        <v>B</v>
      </c>
      <c r="FT386" s="38" t="s">
        <v>202</v>
      </c>
      <c r="FU386" s="31" t="str">
        <f>_xlfn.XLOOKUP(B386,[1]MDA_Assets!D:D,[1]MDA_Assets!X:X,"",0)</f>
        <v>Yes</v>
      </c>
      <c r="FV386" s="39">
        <v>0</v>
      </c>
      <c r="FW386" s="39">
        <v>0</v>
      </c>
      <c r="FX386" s="39">
        <v>0</v>
      </c>
      <c r="FY386" s="39">
        <v>9</v>
      </c>
      <c r="FZ386" s="40" t="str">
        <f t="shared" si="293"/>
        <v/>
      </c>
      <c r="GA386" s="40" t="str">
        <f t="shared" si="293"/>
        <v/>
      </c>
      <c r="GB386" s="40" t="str">
        <f t="shared" ref="GB386:GB449" si="308">IFERROR(IF(DY386&lt;&gt;"",SUM(DY386+ER386),SUM(DY386+365)),"")</f>
        <v/>
      </c>
      <c r="GC386" s="40" t="str">
        <f t="shared" ref="GC386:GC449" si="309">IFERROR(IF(EB386&lt;&gt;"",SUM(EB386+ES386),SUM(EB386+365)),"")</f>
        <v/>
      </c>
      <c r="GD386" s="40" t="str">
        <f t="shared" ref="GD386:GD449" si="310">IFERROR(IF(EC386&lt;&gt;"",SUM(EC386+ET386),SUM(EC386+730)),"")</f>
        <v/>
      </c>
      <c r="GE386" s="40" t="str">
        <f t="shared" ref="GE386:GE449" si="311">IFERROR(IF(ED386&lt;&gt;"",SUM(ED386+EU386),SUM(ED386+365)),"")</f>
        <v/>
      </c>
      <c r="GF386" s="40" t="str">
        <f t="shared" si="297"/>
        <v/>
      </c>
      <c r="GG386" s="40" t="str">
        <f t="shared" si="297"/>
        <v/>
      </c>
      <c r="GH386" s="40" t="str">
        <f t="shared" si="297"/>
        <v/>
      </c>
      <c r="GI386" s="39">
        <f t="shared" si="289"/>
        <v>0</v>
      </c>
      <c r="GJ386" s="39">
        <f t="shared" si="290"/>
        <v>0</v>
      </c>
      <c r="GK386" s="39">
        <f t="shared" si="291"/>
        <v>0</v>
      </c>
      <c r="GL386" s="39">
        <f t="shared" si="292"/>
        <v>0</v>
      </c>
    </row>
    <row r="387" spans="1:194" x14ac:dyDescent="0.25">
      <c r="A387" s="19">
        <v>423</v>
      </c>
      <c r="B387" s="43" t="s">
        <v>1753</v>
      </c>
      <c r="C387" s="43" t="s">
        <v>254</v>
      </c>
      <c r="D387" s="43" t="s">
        <v>241</v>
      </c>
      <c r="E387" s="43" t="s">
        <v>346</v>
      </c>
      <c r="F387" s="43" t="s">
        <v>1754</v>
      </c>
      <c r="G387" s="43" t="s">
        <v>190</v>
      </c>
      <c r="H387" s="43" t="s">
        <v>498</v>
      </c>
      <c r="I387" s="43" t="s">
        <v>192</v>
      </c>
      <c r="J387" s="44">
        <f t="shared" ref="J387:J450" si="312">IF(K387&lt;&gt;"",SUM(K387+365)-1,"")</f>
        <v>45910.541666666664</v>
      </c>
      <c r="K387" s="44">
        <v>45546.541666666664</v>
      </c>
      <c r="L387" s="44">
        <v>45355</v>
      </c>
      <c r="M387" s="43" t="s">
        <v>2542</v>
      </c>
      <c r="N387" s="43" t="s">
        <v>193</v>
      </c>
      <c r="O387" s="44">
        <v>46050.684583333335</v>
      </c>
      <c r="P387" s="43">
        <v>2124</v>
      </c>
      <c r="Q387" s="43">
        <v>680</v>
      </c>
      <c r="R387" s="43">
        <v>1444</v>
      </c>
      <c r="S387" s="43" t="s">
        <v>206</v>
      </c>
      <c r="T387" s="44">
        <v>45902.770833333336</v>
      </c>
      <c r="U387" s="44">
        <v>45902.770833333336</v>
      </c>
      <c r="V387" s="44">
        <v>45902.770833333336</v>
      </c>
      <c r="W387" s="44">
        <v>45545.770833333336</v>
      </c>
      <c r="X387" s="44">
        <v>45545.770833333336</v>
      </c>
      <c r="Y387" s="44">
        <v>45545.770833333336</v>
      </c>
      <c r="Z387" s="43" t="s">
        <v>199</v>
      </c>
      <c r="AA387" s="43"/>
      <c r="AB387" s="43"/>
      <c r="AC387" s="43"/>
      <c r="AD387" s="43"/>
      <c r="AE387" s="43">
        <v>4</v>
      </c>
      <c r="AF387" s="43" t="s">
        <v>2543</v>
      </c>
      <c r="AG387" s="43" t="s">
        <v>2543</v>
      </c>
      <c r="AH387" s="43" t="s">
        <v>2544</v>
      </c>
      <c r="AI387" s="43" t="s">
        <v>679</v>
      </c>
      <c r="AJ387" s="43" t="s">
        <v>2545</v>
      </c>
      <c r="AK387" s="43" t="s">
        <v>2543</v>
      </c>
      <c r="AL387" s="46">
        <v>46082</v>
      </c>
      <c r="AM387" s="46">
        <v>46082</v>
      </c>
      <c r="AN387" s="47">
        <v>46267</v>
      </c>
      <c r="AO387" s="46">
        <v>45910</v>
      </c>
      <c r="AP387" s="47">
        <v>46275</v>
      </c>
      <c r="AQ387" s="46">
        <v>45910</v>
      </c>
      <c r="AR387" s="48"/>
      <c r="AS387" s="48"/>
      <c r="AT387" s="48"/>
      <c r="AU387" s="43">
        <v>1</v>
      </c>
      <c r="AV387" s="43">
        <v>0</v>
      </c>
      <c r="AW387" s="43">
        <v>0</v>
      </c>
      <c r="AX387" s="51" t="s">
        <v>259</v>
      </c>
      <c r="AY387" s="51" t="s">
        <v>211</v>
      </c>
      <c r="AZ387" s="51" t="s">
        <v>198</v>
      </c>
      <c r="BA387" s="20">
        <f t="shared" ca="1" si="305"/>
        <v>1</v>
      </c>
      <c r="BB387" s="20">
        <f t="shared" ca="1" si="305"/>
        <v>1</v>
      </c>
      <c r="BC387" s="20">
        <f t="shared" ca="1" si="305"/>
        <v>0</v>
      </c>
      <c r="BD387" s="20">
        <f t="shared" ca="1" si="305"/>
        <v>1</v>
      </c>
      <c r="BE387" s="20">
        <f t="shared" ca="1" si="305"/>
        <v>0</v>
      </c>
      <c r="BF387" s="20">
        <f t="shared" ca="1" si="305"/>
        <v>1</v>
      </c>
      <c r="BG387" s="21" t="str">
        <f t="shared" ca="1" si="304"/>
        <v/>
      </c>
      <c r="BH387" s="21" t="str">
        <f t="shared" ca="1" si="304"/>
        <v/>
      </c>
      <c r="BI387" s="21" t="str">
        <f t="shared" ca="1" si="304"/>
        <v/>
      </c>
      <c r="BJ387" s="22">
        <f t="shared" ref="BJ387:BJ450" ca="1" si="313">COUNTIF(BA387:BI387,1)</f>
        <v>4</v>
      </c>
      <c r="BK387" s="21">
        <f t="shared" ref="BK387:BK450" si="314">EI387</f>
        <v>4</v>
      </c>
      <c r="BL387" s="22">
        <f t="shared" ref="BL387:BL450" ca="1" si="315">IFERROR(IF(O387&gt;0,ROUND(SUM(SUM(SUM(TODAY()-O387)*BK387)+P387),0),""),"")</f>
        <v>2625</v>
      </c>
      <c r="BM387" s="22">
        <f t="shared" ref="BM387:BM450" ca="1" si="316">IFERROR(ROUND(SUM(BL387*ROUND(SUM(Q387/P387)*100,0)%),0),"")</f>
        <v>840</v>
      </c>
      <c r="BN387" s="23">
        <f t="shared" ref="BN387:BN450" ca="1" si="317">IFERROR(ROUND(SUM(BL387-BM387),0),"")</f>
        <v>1785</v>
      </c>
      <c r="BO387" s="24">
        <f t="shared" ref="BO387:BO450" ca="1" si="318">IFERROR(SUM(BL387-P387),"")</f>
        <v>501</v>
      </c>
      <c r="BP387" s="51" t="str">
        <f>_xlfn.XLOOKUP(E387,[1]Validation!E:E,[1]Validation!F:F,"")</f>
        <v>EN11</v>
      </c>
      <c r="BQ387" s="51" t="str">
        <f>_xlfn.XLOOKUP(BP387,[1]Validation!F:F,[1]Validation!G:G,"")</f>
        <v>EN11 to EN22</v>
      </c>
      <c r="BR387" s="52" t="str">
        <f>VLOOKUP(G387,[1]Validation!$B$1:$C$9,2,0)</f>
        <v>B</v>
      </c>
      <c r="BS387" s="51">
        <f t="shared" ref="BS387:BS450" ca="1" si="319">IFERROR(ROUND(YEARFRAC(K387,TODAY())*12,0),"")</f>
        <v>21</v>
      </c>
      <c r="BT387" s="53">
        <f>_xlfn.XLOOKUP(B387,'[2]1. All Calls'!$R:$R,'[2]1. All Calls'!$A:$A,"",0)</f>
        <v>46050.912696759297</v>
      </c>
      <c r="BU387" s="51" t="str">
        <f>_xlfn.XLOOKUP(B387,'[2]1. All Calls'!$R:$R,'[2]1. All Calls'!$F:$F,"",0)</f>
        <v>CC-01956410</v>
      </c>
      <c r="BV387" s="51" t="str">
        <f>_xlfn.XLOOKUP(B387,'[2]1. All Calls'!$R:$R,'[2]1. All Calls'!$J:$J,"",0)</f>
        <v>Sales Call</v>
      </c>
      <c r="BW387" s="53">
        <f>_xlfn.XLOOKUP(B387,'[2]Sch Calls'!$R:$R,'[2]Sch Calls'!$A:$A,"",0)</f>
        <v>45903.534537036998</v>
      </c>
      <c r="BX387" s="51">
        <f>_xlfn.XLOOKUP(B387,'[2]Sch Calls'!$R:$R,'[2]Sch Calls'!$B:$B,"",0)</f>
        <v>1536</v>
      </c>
      <c r="BY387" s="51" t="str">
        <f t="shared" si="294"/>
        <v>02-Mar-26</v>
      </c>
      <c r="BZ387" s="51" t="str">
        <f t="shared" si="294"/>
        <v>02-Mar-26</v>
      </c>
      <c r="CA387" s="51" t="str">
        <f t="shared" ref="CA387:CA450" si="320">IFERROR(TEXT(IF(T387&gt;1,SUM(T387+276),""),"dd-mmm-yy"),"")</f>
        <v>05-Jun-26</v>
      </c>
      <c r="CB387" s="51" t="str">
        <f t="shared" ref="CB387:CB450" si="321">IFERROR(TEXT(IF(W387&gt;1,SUM(W387+547),""),"dd-mmm-yy"),"")</f>
        <v>11-Mar-26</v>
      </c>
      <c r="CC387" s="51" t="str">
        <f t="shared" ref="CC387:CC450" si="322">IFERROR(TEXT(IF(Y387&gt;1,SUM(Y387+731),""),"dd-mmm-yy"),"")</f>
        <v>11-Sep-26</v>
      </c>
      <c r="CD387" s="51" t="str">
        <f t="shared" ref="CD387:CD450" si="323">IFERROR(TEXT(IF(X387&gt;1,SUM(X387+366),""),"dd-mmm-yy"),"")</f>
        <v>11-Sep-25</v>
      </c>
      <c r="CE387" s="51">
        <f t="shared" ca="1" si="295"/>
        <v>273</v>
      </c>
      <c r="CF387" s="51">
        <f t="shared" ca="1" si="295"/>
        <v>273</v>
      </c>
      <c r="CG387" s="51">
        <f t="shared" ref="CG387:CG450" ca="1" si="324">IFERROR(IF(T387&gt;0,ROUND(SUM(TODAY()-T387),0),""),"")</f>
        <v>273</v>
      </c>
      <c r="CH387" s="51">
        <f t="shared" ref="CH387:CH450" ca="1" si="325">IFERROR(IF(W387&gt;0,ROUND(SUM(TODAY()-W387),0),""),"")</f>
        <v>630</v>
      </c>
      <c r="CI387" s="51">
        <f t="shared" ref="CI387:CI450" ca="1" si="326">IFERROR(IF(Y387&gt;0,ROUND(SUM(TODAY()-Y387),0),""),"")</f>
        <v>630</v>
      </c>
      <c r="CJ387" s="51">
        <f t="shared" ref="CJ387:CJ450" ca="1" si="327">IFERROR(IF(X387&gt;0,ROUND(SUM(TODAY()-X387),0),""),"")</f>
        <v>630</v>
      </c>
      <c r="CK387" s="51">
        <f t="shared" ca="1" si="302"/>
        <v>1092</v>
      </c>
      <c r="CL387" s="51">
        <f t="shared" ca="1" si="302"/>
        <v>1092</v>
      </c>
      <c r="CM387" s="51">
        <f t="shared" ca="1" si="302"/>
        <v>1092</v>
      </c>
      <c r="CN387" s="51">
        <f t="shared" ca="1" si="302"/>
        <v>2520</v>
      </c>
      <c r="CO387" s="51">
        <f t="shared" ca="1" si="302"/>
        <v>2520</v>
      </c>
      <c r="CP387" s="51">
        <f t="shared" ca="1" si="302"/>
        <v>2520</v>
      </c>
      <c r="CQ387" s="51">
        <f t="shared" ca="1" si="303"/>
        <v>320</v>
      </c>
      <c r="CR387" s="51">
        <f t="shared" ca="1" si="303"/>
        <v>320</v>
      </c>
      <c r="CS387" s="51">
        <f t="shared" ca="1" si="303"/>
        <v>2320</v>
      </c>
      <c r="CT387" s="51">
        <f t="shared" ca="1" si="303"/>
        <v>-1643</v>
      </c>
      <c r="CU387" s="51">
        <f t="shared" ca="1" si="303"/>
        <v>3356</v>
      </c>
      <c r="CV387" s="54">
        <f t="shared" ca="1" si="303"/>
        <v>-1108</v>
      </c>
      <c r="CW387" s="25">
        <v>0</v>
      </c>
      <c r="CX387" s="55">
        <v>0.32</v>
      </c>
      <c r="CY387" s="55"/>
      <c r="CZ387" s="26">
        <v>0</v>
      </c>
      <c r="DA387" s="26">
        <v>0</v>
      </c>
      <c r="DB387" s="26">
        <v>0</v>
      </c>
      <c r="DC387" s="26">
        <v>0</v>
      </c>
      <c r="DD387" s="26">
        <v>0</v>
      </c>
      <c r="DE387" s="26">
        <v>0</v>
      </c>
      <c r="DF387" s="26">
        <v>0</v>
      </c>
      <c r="DG387" s="26">
        <v>0</v>
      </c>
      <c r="DH387" s="26">
        <v>0</v>
      </c>
      <c r="DI387" s="26">
        <v>0</v>
      </c>
      <c r="DJ387" s="26">
        <v>0</v>
      </c>
      <c r="DK387" s="26">
        <v>0</v>
      </c>
      <c r="DL387" s="27">
        <f t="shared" ref="DL387:DL450" si="328">IF(G387="P1 - Asset will get commissioned within one year","P1",IFERROR(SUM(DN387+75),"Blank"))</f>
        <v>46125.912696759297</v>
      </c>
      <c r="DM387" s="28">
        <f t="shared" ref="DM387:DM450" ca="1" si="329">IF(G387="D (Compressor scrapped/ Company shut)","D",IF(DL387="P1","P1",IF(DL387="Blank","Blank",IF(DL387&gt;TODAY(),0,1))))</f>
        <v>1</v>
      </c>
      <c r="DN387" s="56">
        <f>_xlfn.XLOOKUP(B387,'[2]1. All Calls'!$R:$R,'[2]1. All Calls'!$A:$A,"",0)</f>
        <v>46050.912696759297</v>
      </c>
      <c r="DO387" s="57" t="str">
        <f ca="1">VLOOKUP(DM387,[1]Validation!$B$20:$C$25,2,0)</f>
        <v>Above 3 months</v>
      </c>
      <c r="DP387" s="58" t="str">
        <f>_xlfn.XLOOKUP(B387,'[1]Active AMCs- Dealer'!E:E,'[1]Active AMCs- Dealer'!L:L,"Not in AMC",0)</f>
        <v>Not in AMC</v>
      </c>
      <c r="DQ387" s="50" t="s">
        <v>213</v>
      </c>
      <c r="DR387" s="29" t="str">
        <f>_xlfn.XLOOKUP(B387,'[2]1. All Calls'!$R:$R,'[2]1. All Calls'!$F:$F,"",0)</f>
        <v>CC-01956410</v>
      </c>
      <c r="DS387" s="29" t="str">
        <f>_xlfn.XLOOKUP(B387,'[2]1. All Calls'!$R:$R,'[2]1. All Calls'!$AB:$AB,"",0)</f>
        <v>Sales call carried out for HMR update</v>
      </c>
      <c r="DT387" s="30">
        <f>_xlfn.XLOOKUP(DR387,'[2]1. All Calls'!$F:$F,'[2]1. All Calls'!$A:$A,"",0)</f>
        <v>46050.912696759297</v>
      </c>
      <c r="DU387" s="31">
        <f>_xlfn.XLOOKUP(DR387,'[2]1. All Calls'!$F:$F,'[2]1. All Calls'!$B:$B,"",0)</f>
        <v>2124</v>
      </c>
      <c r="DV387" s="31">
        <f>_xlfn.XLOOKUP(B387,[1]MDA_Assets!D:D,[1]MDA_Assets!N:N,"",0)</f>
        <v>680</v>
      </c>
      <c r="DW387" s="31">
        <f>_xlfn.XLOOKUP(B387,[1]MDA_Assets!D:D,[1]MDA_Assets!O:O,"",0)</f>
        <v>1444</v>
      </c>
      <c r="DX387" s="32" t="str">
        <f>_xlfn.XLOOKUP(B387,[1]MDA_Assets!D:D,[1]MDA_Assets!Q:Q,"",0)</f>
        <v>XD</v>
      </c>
      <c r="DY387" s="33">
        <f>_xlfn.XLOOKUP(B387,[1]MDA_Assets!D:D,[1]MDA_Assets!R:R,"",0)</f>
        <v>45903</v>
      </c>
      <c r="DZ387" s="33">
        <f>_xlfn.XLOOKUP(B387,[1]MDA_Assets!D:D,[1]MDA_Assets!S:S,"",0)</f>
        <v>45903</v>
      </c>
      <c r="EA387" s="33">
        <f>_xlfn.XLOOKUP(B387,[1]MDA_Assets!D:D,[1]MDA_Assets!T:T,"",0)</f>
        <v>45903</v>
      </c>
      <c r="EB387" s="33">
        <f>_xlfn.XLOOKUP(B387,[1]MDA_Assets!D:D,[1]MDA_Assets!U:U,"",0)</f>
        <v>45546</v>
      </c>
      <c r="EC387" s="33">
        <f>_xlfn.XLOOKUP(B387,[1]MDA_Assets!D:D,[1]MDA_Assets!V:V,"",0)</f>
        <v>45546</v>
      </c>
      <c r="ED387" s="33">
        <f>_xlfn.XLOOKUP(B387,[1]MDA_Assets!D:D,[1]MDA_Assets!W:W,"",0)</f>
        <v>45546</v>
      </c>
      <c r="EE387" s="32" t="str">
        <f>_xlfn.XLOOKUP(B387,[1]MDA_Assets!D:D,[1]MDA_Assets!X:X,"",0)</f>
        <v>Yes</v>
      </c>
      <c r="EF387" s="33">
        <f>_xlfn.XLOOKUP(B387,[1]MDA_Assets!D:D,[1]MDA_Assets!Y:Y,"",0)</f>
        <v>0</v>
      </c>
      <c r="EG387" s="33">
        <f>_xlfn.XLOOKUP(B387,[1]MDA_Assets!D:D,[1]MDA_Assets!Z:Z,"",0)</f>
        <v>0</v>
      </c>
      <c r="EH387" s="33">
        <f>_xlfn.XLOOKUP(B387,[1]MDA_Assets!D:D,[1]MDA_Assets!AA:AA,"",0)</f>
        <v>0</v>
      </c>
      <c r="EI387" s="34">
        <f>_xlfn.XLOOKUP(B387,[1]MDA_Assets!D:D,[1]MDA_Assets!P:P,"",0)</f>
        <v>4</v>
      </c>
      <c r="EJ387" s="35" t="str">
        <f>_xlfn.XLOOKUP(B387,[1]MDA_Assets!D:D,[1]MDA_Assets!AB:AB,"",0)</f>
        <v>1412</v>
      </c>
      <c r="EK387" s="35" t="str">
        <f>_xlfn.XLOOKUP(B387,[1]MDA_Assets!D:D,[1]MDA_Assets!AC:AC,"",0)</f>
        <v>1412</v>
      </c>
      <c r="EL387" s="35" t="str">
        <f>_xlfn.XLOOKUP(B387,[1]MDA_Assets!D:D,[1]MDA_Assets!AD:AD,"",0)</f>
        <v>3412</v>
      </c>
      <c r="EM387" s="35" t="str">
        <f>_xlfn.XLOOKUP(B387,[1]MDA_Assets!D:D,[1]MDA_Assets!AE:AE,"",0)</f>
        <v>877</v>
      </c>
      <c r="EN387" s="35" t="str">
        <f>_xlfn.XLOOKUP(B387,[1]MDA_Assets!D:D,[1]MDA_Assets!AF:AF,"",0)</f>
        <v>5876</v>
      </c>
      <c r="EO387" s="35" t="str">
        <f>_xlfn.XLOOKUP(B387,[1]MDA_Assets!D:D,[1]MDA_Assets!AG:AG,"",0)</f>
        <v>1412</v>
      </c>
      <c r="EP387" s="36">
        <f t="shared" si="296"/>
        <v>180</v>
      </c>
      <c r="EQ387" s="36">
        <f t="shared" si="296"/>
        <v>180</v>
      </c>
      <c r="ER387" s="36">
        <f t="shared" ref="ER387:ER450" si="330">IF(AN387&gt;1,ROUNDUP(SUM(AN387-T387),0),"")</f>
        <v>365</v>
      </c>
      <c r="ES387" s="36">
        <f t="shared" ref="ES387:ES450" si="331">IF(AO387&gt;1,ROUNDUP(SUM(AO387-W387),0),"")</f>
        <v>365</v>
      </c>
      <c r="ET387" s="36">
        <f t="shared" ref="ET387:ET450" si="332">IF(AP387&gt;1,ROUNDUP(SUM(AP387-Y387),0),"")</f>
        <v>730</v>
      </c>
      <c r="EU387" s="36">
        <f t="shared" ref="EU387:EU450" si="333">IF(AQ387&gt;1,ROUNDUP(SUM(AQ387-X387),0),"")</f>
        <v>365</v>
      </c>
      <c r="EV387" s="36" t="str">
        <f t="shared" ref="EV387:EV450" si="334">IF(AR387&gt;1,ROUNDUP(SUM(AR387-AB387),0),"")</f>
        <v/>
      </c>
      <c r="EW387" s="36" t="str">
        <f t="shared" si="306"/>
        <v/>
      </c>
      <c r="EX387" s="36" t="str">
        <f t="shared" si="307"/>
        <v/>
      </c>
      <c r="EY387" s="36">
        <f t="shared" si="299"/>
        <v>5.81</v>
      </c>
      <c r="EZ387" s="36">
        <f t="shared" si="299"/>
        <v>5.81</v>
      </c>
      <c r="FA387" s="36">
        <f t="shared" si="299"/>
        <v>11.78</v>
      </c>
      <c r="FB387" s="36">
        <f t="shared" si="298"/>
        <v>11.78</v>
      </c>
      <c r="FC387" s="36">
        <f t="shared" si="298"/>
        <v>23.55</v>
      </c>
      <c r="FD387" s="36">
        <f t="shared" si="298"/>
        <v>11.78</v>
      </c>
      <c r="FE387" s="36" t="str">
        <f t="shared" si="298"/>
        <v/>
      </c>
      <c r="FF387" s="36" t="str">
        <f t="shared" si="298"/>
        <v/>
      </c>
      <c r="FG387" s="36" t="str">
        <f t="shared" si="298"/>
        <v/>
      </c>
      <c r="FH387" s="37" t="str" cm="1">
        <f t="array" ref="FH387">_xlfn.IFS(EY387="", "No Data", EY387&lt;0, "Negative/Future", EY387=0, "Zero Days", EY387&lt;=3, "&lt; 3 Months", EY387&lt;=6, "3 to 6 Months", EY387&lt;=9, "6 to 9 Months", EY387&lt;=12, "9 to 12 Months", EY387&lt;=15, "12 to 15 Months", EY387&lt;=18, "15 to 18 Months", EY387&lt;=24, "18 to 24 Months", EY387&gt;24, "&gt; 24 Months")</f>
        <v>3 to 6 Months</v>
      </c>
      <c r="FI387" s="37" t="str" cm="1">
        <f t="array" ref="FI387">_xlfn.IFS(EZ387="", "No Data", EZ387&lt;0, "Negative/Future", EZ387=0, "Zero Days", EZ387&lt;=3, "&lt; 3 Months", EZ387&lt;=6, "3 to 6 Months", EZ387&lt;=9, "6 to 9 Months", EZ387&lt;=12, "9 to 12 Months", EZ387&lt;=15, "12 to 15 Months", EZ387&lt;=18, "15 to 18 Months", EZ387&lt;=24, "18 to 24 Months", EZ387&gt;24, "&gt; 24 Months")</f>
        <v>3 to 6 Months</v>
      </c>
      <c r="FJ387" s="37" t="str" cm="1">
        <f t="array" ref="FJ387">_xlfn.IFS(FA387="", "No Data", FA387&lt;0, "Negative/Future", FA387=0, "Zero Days", FA387&lt;=3, "&lt; 3 Months", FA387&lt;=6, "3 to 6 Months", FA387&lt;=9, "6 to 9 Months", FA387&lt;=12, "9 to 12 Months", FA387&lt;=15, "12 to 15 Months", FA387&lt;=18, "15 to 18 Months", FA387&lt;=24, "18 to 24 Months", FA387&gt;24, "&gt; 24 Months")</f>
        <v>9 to 12 Months</v>
      </c>
      <c r="FK387" s="37" t="str" cm="1">
        <f t="array" ref="FK387">_xlfn.IFS(FB387="", "No Data", FB387&lt;0, "Negative/Future", FB387=0, "Zero Days", FB387&lt;=3, "&lt; 3 Months", FB387&lt;=6, "3 to 6 Months", FB387&lt;=9, "6 to 9 Months", FB387&lt;=12, "9 to 12 Months", FB387&lt;=15, "12 to 15 Months", FB387&lt;=18, "15 to 18 Months", FB387&lt;=24, "18 to 24 Months", FB387&gt;24, "&gt; 24 Months")</f>
        <v>9 to 12 Months</v>
      </c>
      <c r="FL387" s="37" t="str" cm="1">
        <f t="array" ref="FL387">_xlfn.IFS(FC387="", "No Data", FC387&lt;0, "Negative/Future", FC387=0, "Zero Days", FC387&lt;=3, "&lt; 3 Months", FC387&lt;=6, "3 to 6 Months", FC387&lt;=9, "6 to 9 Months", FC387&lt;=12, "9 to 12 Months", FC387&lt;=15, "12 to 15 Months", FC387&lt;=18, "15 to 18 Months", FC387&lt;=24, "18 to 24 Months", FC387&gt;24, "&gt; 24 Months")</f>
        <v>18 to 24 Months</v>
      </c>
      <c r="FM387" s="37" t="str" cm="1">
        <f t="array" ref="FM387">_xlfn.IFS(FD387="", "No Data", FD387&lt;0, "Negative/Future", FD387=0, "Zero Days", FD387&lt;=3, "&lt; 3 Months", FD387&lt;=6, "3 to 6 Months", FD387&lt;=9, "6 to 9 Months", FD387&lt;=12, "9 to 12 Months", FD387&lt;=15, "12 to 15 Months", FD387&lt;=18, "15 to 18 Months", FD387&lt;=24, "18 to 24 Months", FD387&gt;24, "&gt; 24 Months")</f>
        <v>9 to 12 Months</v>
      </c>
      <c r="FN387" s="37" t="str" cm="1">
        <f t="array" ref="FN387">_xlfn.IFS(FE387="", "No Data", FE387&lt;0, "Negative/Future", FE387=0, "Zero Days", FE387&lt;=3, "&lt; 3 Months", FE387&lt;=6, "3 to 6 Months", FE387&lt;=9, "6 to 9 Months", FE387&lt;=12, "9 to 12 Months", FE387&lt;=15, "12 to 15 Months", FE387&lt;=18, "15 to 18 Months", FE387&lt;=24, "18 to 24 Months", FE387&gt;24, "&gt; 24 Months")</f>
        <v>No Data</v>
      </c>
      <c r="FO387" s="37" t="str" cm="1">
        <f t="array" ref="FO387">_xlfn.IFS(FG387="", "No Data", FG387&lt;0, "Negative/Future", FG387=0, "Zero Days", FG387&lt;=3, "&lt; 3 Months", FG387&lt;=6, "3 to 6 Months", FG387&lt;=9, "6 to 9 Months", FG387&lt;=12, "9 to 12 Months", FG387&lt;=15, "12 to 15 Months", FG387&lt;=18, "15 to 18 Months", FG387&lt;=24, "18 to 24 Months", FG387&gt;24, "&gt; 24 Months")</f>
        <v>No Data</v>
      </c>
      <c r="FP387" s="37" t="str" cm="1">
        <f t="array" ref="FP387">_xlfn.IFS(FF387="", "No Data", FF387&lt;0, "Negative/Future", FF387=0, "Zero Days", FF387&lt;=3, "&lt; 3 Months", FF387&lt;=6, "3 to 6 Months", FF387&lt;=9, "6 to 9 Months", FF387&lt;=12, "9 to 12 Months", FF387&lt;=15, "12 to 15 Months", FF387&lt;=18, "15 to 18 Months", FF387&lt;=24, "18 to 24 Months", FF387&gt;24, "&gt; 24 Months")</f>
        <v>No Data</v>
      </c>
      <c r="FQ387" s="29" t="s">
        <v>1755</v>
      </c>
      <c r="FR387" s="29">
        <v>9934173770</v>
      </c>
      <c r="FS387" s="38" t="str">
        <f>VLOOKUP(_xlfn.XLOOKUP(B387,[1]MDA_Assets!D:D,[1]MDA_Assets!I:I,"",0),[1]Validation!$B$1:$C$8,2,0)</f>
        <v>B</v>
      </c>
      <c r="FT387" s="38" t="s">
        <v>202</v>
      </c>
      <c r="FU387" s="31" t="str">
        <f>_xlfn.XLOOKUP(B387,[1]MDA_Assets!D:D,[1]MDA_Assets!X:X,"",0)</f>
        <v>Yes</v>
      </c>
      <c r="FV387" s="39">
        <v>4</v>
      </c>
      <c r="FW387" s="39">
        <v>0</v>
      </c>
      <c r="FX387" s="39">
        <v>0</v>
      </c>
      <c r="FY387" s="39">
        <v>5</v>
      </c>
      <c r="FZ387" s="40">
        <f t="shared" si="293"/>
        <v>46083</v>
      </c>
      <c r="GA387" s="40">
        <f t="shared" si="293"/>
        <v>46083</v>
      </c>
      <c r="GB387" s="40">
        <f t="shared" si="308"/>
        <v>46268</v>
      </c>
      <c r="GC387" s="40">
        <f t="shared" si="309"/>
        <v>45911</v>
      </c>
      <c r="GD387" s="40">
        <f t="shared" si="310"/>
        <v>46276</v>
      </c>
      <c r="GE387" s="40">
        <f t="shared" si="311"/>
        <v>45911</v>
      </c>
      <c r="GF387" s="40" t="str">
        <f t="shared" si="297"/>
        <v/>
      </c>
      <c r="GG387" s="40" t="str">
        <f t="shared" si="297"/>
        <v/>
      </c>
      <c r="GH387" s="40" t="str">
        <f t="shared" si="297"/>
        <v/>
      </c>
      <c r="GI387" s="39">
        <f t="shared" ref="GI387:GI450" si="335">COUNTIFS(FZ387:GH387, "&gt;1910-01-01",FZ387:GH387, "&lt;2026-01-01")</f>
        <v>2</v>
      </c>
      <c r="GJ387" s="39">
        <f t="shared" ref="GJ387:GJ450" si="336">COUNTIFS(FZ387:GH387, "&gt;=2026-01-01",FZ387:GH387, "&lt;=2026-01-31")</f>
        <v>0</v>
      </c>
      <c r="GK387" s="39">
        <f t="shared" ref="GK387:GK450" si="337">COUNTIFS(FZ387:GH387,"&gt;2026-01-31",FZ387:GH387,"&lt;2026-02-28")</f>
        <v>0</v>
      </c>
      <c r="GL387" s="39">
        <f t="shared" ref="GL387:GL450" si="338">COUNTIFS(FZ387:GH387,"&gt;2026-02-28")</f>
        <v>4</v>
      </c>
    </row>
    <row r="388" spans="1:194" x14ac:dyDescent="0.25">
      <c r="A388" s="19">
        <v>424</v>
      </c>
      <c r="B388" s="43" t="s">
        <v>1756</v>
      </c>
      <c r="C388" s="43" t="s">
        <v>254</v>
      </c>
      <c r="D388" s="43" t="s">
        <v>636</v>
      </c>
      <c r="E388" s="43" t="s">
        <v>346</v>
      </c>
      <c r="F388" s="43" t="s">
        <v>1640</v>
      </c>
      <c r="G388" s="43" t="s">
        <v>190</v>
      </c>
      <c r="H388" s="43" t="s">
        <v>191</v>
      </c>
      <c r="I388" s="43" t="s">
        <v>192</v>
      </c>
      <c r="J388" s="44">
        <f t="shared" si="312"/>
        <v>46219.520833333336</v>
      </c>
      <c r="K388" s="44">
        <v>45855.520833333336</v>
      </c>
      <c r="L388" s="44">
        <v>45740</v>
      </c>
      <c r="M388" s="43" t="s">
        <v>2546</v>
      </c>
      <c r="N388" s="43" t="s">
        <v>193</v>
      </c>
      <c r="O388" s="44">
        <v>46051.28701388889</v>
      </c>
      <c r="P388" s="43">
        <v>2</v>
      </c>
      <c r="Q388" s="43"/>
      <c r="R388" s="43"/>
      <c r="S388" s="43" t="s">
        <v>206</v>
      </c>
      <c r="T388" s="44">
        <v>45854.770833333336</v>
      </c>
      <c r="U388" s="44">
        <v>45854.770833333336</v>
      </c>
      <c r="V388" s="44">
        <v>45854.770833333336</v>
      </c>
      <c r="W388" s="44">
        <v>45854.770833333336</v>
      </c>
      <c r="X388" s="44">
        <v>45854.770833333336</v>
      </c>
      <c r="Y388" s="44">
        <v>45854.770833333336</v>
      </c>
      <c r="Z388" s="43" t="s">
        <v>199</v>
      </c>
      <c r="AA388" s="43"/>
      <c r="AB388" s="43"/>
      <c r="AC388" s="43"/>
      <c r="AD388" s="43"/>
      <c r="AE388" s="43">
        <v>0</v>
      </c>
      <c r="AF388" s="43" t="s">
        <v>2141</v>
      </c>
      <c r="AG388" s="43" t="s">
        <v>2141</v>
      </c>
      <c r="AH388" s="43" t="s">
        <v>861</v>
      </c>
      <c r="AI388" s="43" t="s">
        <v>861</v>
      </c>
      <c r="AJ388" s="43" t="s">
        <v>2108</v>
      </c>
      <c r="AK388" s="43" t="s">
        <v>861</v>
      </c>
      <c r="AL388" s="48"/>
      <c r="AM388" s="48"/>
      <c r="AN388" s="48"/>
      <c r="AO388" s="48"/>
      <c r="AP388" s="48"/>
      <c r="AQ388" s="48"/>
      <c r="AR388" s="48"/>
      <c r="AS388" s="48"/>
      <c r="AT388" s="48"/>
      <c r="AU388" s="43">
        <v>0</v>
      </c>
      <c r="AV388" s="43">
        <v>0</v>
      </c>
      <c r="AW388" s="43">
        <v>0</v>
      </c>
      <c r="AX388" s="51" t="s">
        <v>1757</v>
      </c>
      <c r="AY388" s="51" t="s">
        <v>409</v>
      </c>
      <c r="AZ388" s="51" t="s">
        <v>198</v>
      </c>
      <c r="BA388" s="20" t="str">
        <f t="shared" ca="1" si="305"/>
        <v/>
      </c>
      <c r="BB388" s="20" t="str">
        <f t="shared" ca="1" si="305"/>
        <v/>
      </c>
      <c r="BC388" s="20" t="str">
        <f t="shared" ca="1" si="305"/>
        <v/>
      </c>
      <c r="BD388" s="20" t="str">
        <f t="shared" ca="1" si="305"/>
        <v/>
      </c>
      <c r="BE388" s="20" t="str">
        <f t="shared" ca="1" si="305"/>
        <v/>
      </c>
      <c r="BF388" s="20" t="str">
        <f t="shared" ca="1" si="305"/>
        <v/>
      </c>
      <c r="BG388" s="21" t="str">
        <f t="shared" ca="1" si="304"/>
        <v/>
      </c>
      <c r="BH388" s="21" t="str">
        <f t="shared" ca="1" si="304"/>
        <v/>
      </c>
      <c r="BI388" s="21" t="str">
        <f t="shared" ca="1" si="304"/>
        <v/>
      </c>
      <c r="BJ388" s="22">
        <f t="shared" ca="1" si="313"/>
        <v>0</v>
      </c>
      <c r="BK388" s="21">
        <f t="shared" si="314"/>
        <v>0</v>
      </c>
      <c r="BL388" s="22">
        <f t="shared" ca="1" si="315"/>
        <v>2</v>
      </c>
      <c r="BM388" s="22">
        <f t="shared" ca="1" si="316"/>
        <v>0</v>
      </c>
      <c r="BN388" s="23">
        <f t="shared" ca="1" si="317"/>
        <v>2</v>
      </c>
      <c r="BO388" s="24">
        <f t="shared" ca="1" si="318"/>
        <v>0</v>
      </c>
      <c r="BP388" s="51" t="str">
        <f>_xlfn.XLOOKUP(E388,[1]Validation!E:E,[1]Validation!F:F,"")</f>
        <v>EN11</v>
      </c>
      <c r="BQ388" s="51" t="str">
        <f>_xlfn.XLOOKUP(BP388,[1]Validation!F:F,[1]Validation!G:G,"")</f>
        <v>EN11 to EN22</v>
      </c>
      <c r="BR388" s="52" t="str">
        <f>VLOOKUP(G388,[1]Validation!$B$1:$C$9,2,0)</f>
        <v>B</v>
      </c>
      <c r="BS388" s="51">
        <f t="shared" ca="1" si="319"/>
        <v>11</v>
      </c>
      <c r="BT388" s="53">
        <f>_xlfn.XLOOKUP(B388,'[2]1. All Calls'!$R:$R,'[2]1. All Calls'!$A:$A,"",0)</f>
        <v>46051.514155092598</v>
      </c>
      <c r="BU388" s="51" t="str">
        <f>_xlfn.XLOOKUP(B388,'[2]1. All Calls'!$R:$R,'[2]1. All Calls'!$F:$F,"",0)</f>
        <v>CC-01957135</v>
      </c>
      <c r="BV388" s="51" t="str">
        <f>_xlfn.XLOOKUP(B388,'[2]1. All Calls'!$R:$R,'[2]1. All Calls'!$J:$J,"",0)</f>
        <v>Sales Call</v>
      </c>
      <c r="BW388" s="53" t="str">
        <f>_xlfn.XLOOKUP(B388,'[2]Sch Calls'!$R:$R,'[2]Sch Calls'!$A:$A,"",0)</f>
        <v/>
      </c>
      <c r="BX388" s="51" t="str">
        <f>_xlfn.XLOOKUP(B388,'[2]Sch Calls'!$R:$R,'[2]Sch Calls'!$B:$B,"",0)</f>
        <v/>
      </c>
      <c r="BY388" s="51" t="str">
        <f t="shared" si="294"/>
        <v>13-Jan-26</v>
      </c>
      <c r="BZ388" s="51" t="str">
        <f t="shared" si="294"/>
        <v>13-Jan-26</v>
      </c>
      <c r="CA388" s="51" t="str">
        <f t="shared" si="320"/>
        <v>18-Apr-26</v>
      </c>
      <c r="CB388" s="51" t="str">
        <f t="shared" si="321"/>
        <v>14-Jan-27</v>
      </c>
      <c r="CC388" s="51" t="str">
        <f t="shared" si="322"/>
        <v>17-Jul-27</v>
      </c>
      <c r="CD388" s="51" t="str">
        <f t="shared" si="323"/>
        <v>17-Jul-26</v>
      </c>
      <c r="CE388" s="51">
        <f t="shared" ca="1" si="295"/>
        <v>321</v>
      </c>
      <c r="CF388" s="51">
        <f t="shared" ca="1" si="295"/>
        <v>321</v>
      </c>
      <c r="CG388" s="51">
        <f t="shared" ca="1" si="324"/>
        <v>321</v>
      </c>
      <c r="CH388" s="51">
        <f t="shared" ca="1" si="325"/>
        <v>321</v>
      </c>
      <c r="CI388" s="51">
        <f t="shared" ca="1" si="326"/>
        <v>321</v>
      </c>
      <c r="CJ388" s="51">
        <f t="shared" ca="1" si="327"/>
        <v>321</v>
      </c>
      <c r="CK388" s="51">
        <f t="shared" ca="1" si="302"/>
        <v>0</v>
      </c>
      <c r="CL388" s="51">
        <f t="shared" ca="1" si="302"/>
        <v>0</v>
      </c>
      <c r="CM388" s="51">
        <f t="shared" ca="1" si="302"/>
        <v>0</v>
      </c>
      <c r="CN388" s="51">
        <f t="shared" ca="1" si="302"/>
        <v>0</v>
      </c>
      <c r="CO388" s="51">
        <f t="shared" ca="1" si="302"/>
        <v>0</v>
      </c>
      <c r="CP388" s="51">
        <f t="shared" ca="1" si="302"/>
        <v>0</v>
      </c>
      <c r="CQ388" s="51">
        <f t="shared" ca="1" si="303"/>
        <v>1998</v>
      </c>
      <c r="CR388" s="51">
        <f t="shared" ca="1" si="303"/>
        <v>1998</v>
      </c>
      <c r="CS388" s="51">
        <f t="shared" ca="1" si="303"/>
        <v>3998</v>
      </c>
      <c r="CT388" s="51">
        <f t="shared" ca="1" si="303"/>
        <v>3998</v>
      </c>
      <c r="CU388" s="51">
        <f t="shared" ca="1" si="303"/>
        <v>7998</v>
      </c>
      <c r="CV388" s="54">
        <f t="shared" ca="1" si="303"/>
        <v>3998</v>
      </c>
      <c r="CW388" s="25">
        <v>0</v>
      </c>
      <c r="CX388" s="55">
        <v>0</v>
      </c>
      <c r="CY388" s="55"/>
      <c r="CZ388" s="26">
        <v>0</v>
      </c>
      <c r="DA388" s="26">
        <v>0</v>
      </c>
      <c r="DB388" s="26">
        <v>0</v>
      </c>
      <c r="DC388" s="26">
        <v>0</v>
      </c>
      <c r="DD388" s="26">
        <v>0</v>
      </c>
      <c r="DE388" s="26">
        <v>0</v>
      </c>
      <c r="DF388" s="26">
        <v>0</v>
      </c>
      <c r="DG388" s="26">
        <v>0</v>
      </c>
      <c r="DH388" s="26">
        <v>0</v>
      </c>
      <c r="DI388" s="26">
        <v>0</v>
      </c>
      <c r="DJ388" s="26">
        <v>0</v>
      </c>
      <c r="DK388" s="26">
        <v>0</v>
      </c>
      <c r="DL388" s="27">
        <f t="shared" si="328"/>
        <v>46126.514155092598</v>
      </c>
      <c r="DM388" s="28">
        <f t="shared" ca="1" si="329"/>
        <v>1</v>
      </c>
      <c r="DN388" s="56">
        <f>_xlfn.XLOOKUP(B388,'[2]1. All Calls'!$R:$R,'[2]1. All Calls'!$A:$A,"",0)</f>
        <v>46051.514155092598</v>
      </c>
      <c r="DO388" s="57" t="str">
        <f ca="1">VLOOKUP(DM388,[1]Validation!$B$20:$C$25,2,0)</f>
        <v>Above 3 months</v>
      </c>
      <c r="DP388" s="58" t="str">
        <f>_xlfn.XLOOKUP(B388,'[1]Active AMCs- Dealer'!E:E,'[1]Active AMCs- Dealer'!L:L,"Not in AMC",0)</f>
        <v>Not in AMC</v>
      </c>
      <c r="DQ388" s="50" t="s">
        <v>250</v>
      </c>
      <c r="DR388" s="29" t="str">
        <f>_xlfn.XLOOKUP(B388,'[2]1. All Calls'!$R:$R,'[2]1. All Calls'!$F:$F,"",0)</f>
        <v>CC-01957135</v>
      </c>
      <c r="DS388" s="29" t="str">
        <f>_xlfn.XLOOKUP(B388,'[2]1. All Calls'!$R:$R,'[2]1. All Calls'!$AB:$AB,"",0)</f>
        <v>Sales call carried out for HMR update</v>
      </c>
      <c r="DT388" s="30">
        <f>_xlfn.XLOOKUP(DR388,'[2]1. All Calls'!$F:$F,'[2]1. All Calls'!$A:$A,"",0)</f>
        <v>46051.514155092598</v>
      </c>
      <c r="DU388" s="31">
        <f>_xlfn.XLOOKUP(DR388,'[2]1. All Calls'!$F:$F,'[2]1. All Calls'!$B:$B,"",0)</f>
        <v>2</v>
      </c>
      <c r="DV388" s="31">
        <f>_xlfn.XLOOKUP(B388,[1]MDA_Assets!D:D,[1]MDA_Assets!N:N,"",0)</f>
        <v>0</v>
      </c>
      <c r="DW388" s="31">
        <f>_xlfn.XLOOKUP(B388,[1]MDA_Assets!D:D,[1]MDA_Assets!O:O,"",0)</f>
        <v>0</v>
      </c>
      <c r="DX388" s="32" t="str">
        <f>_xlfn.XLOOKUP(B388,[1]MDA_Assets!D:D,[1]MDA_Assets!Q:Q,"",0)</f>
        <v>XD</v>
      </c>
      <c r="DY388" s="33">
        <f>_xlfn.XLOOKUP(B388,[1]MDA_Assets!D:D,[1]MDA_Assets!R:R,"",0)</f>
        <v>45855</v>
      </c>
      <c r="DZ388" s="33">
        <f>_xlfn.XLOOKUP(B388,[1]MDA_Assets!D:D,[1]MDA_Assets!S:S,"",0)</f>
        <v>45855</v>
      </c>
      <c r="EA388" s="33">
        <f>_xlfn.XLOOKUP(B388,[1]MDA_Assets!D:D,[1]MDA_Assets!T:T,"",0)</f>
        <v>45855</v>
      </c>
      <c r="EB388" s="33">
        <f>_xlfn.XLOOKUP(B388,[1]MDA_Assets!D:D,[1]MDA_Assets!U:U,"",0)</f>
        <v>45855</v>
      </c>
      <c r="EC388" s="33">
        <f>_xlfn.XLOOKUP(B388,[1]MDA_Assets!D:D,[1]MDA_Assets!V:V,"",0)</f>
        <v>45855</v>
      </c>
      <c r="ED388" s="33">
        <f>_xlfn.XLOOKUP(B388,[1]MDA_Assets!D:D,[1]MDA_Assets!W:W,"",0)</f>
        <v>45855</v>
      </c>
      <c r="EE388" s="32" t="str">
        <f>_xlfn.XLOOKUP(B388,[1]MDA_Assets!D:D,[1]MDA_Assets!X:X,"",0)</f>
        <v>Yes</v>
      </c>
      <c r="EF388" s="33">
        <f>_xlfn.XLOOKUP(B388,[1]MDA_Assets!D:D,[1]MDA_Assets!Y:Y,"",0)</f>
        <v>0</v>
      </c>
      <c r="EG388" s="33">
        <f>_xlfn.XLOOKUP(B388,[1]MDA_Assets!D:D,[1]MDA_Assets!Z:Z,"",0)</f>
        <v>0</v>
      </c>
      <c r="EH388" s="33">
        <f>_xlfn.XLOOKUP(B388,[1]MDA_Assets!D:D,[1]MDA_Assets!AA:AA,"",0)</f>
        <v>0</v>
      </c>
      <c r="EI388" s="34">
        <f>_xlfn.XLOOKUP(B388,[1]MDA_Assets!D:D,[1]MDA_Assets!P:P,"",0)</f>
        <v>0</v>
      </c>
      <c r="EJ388" s="35" t="str">
        <f>_xlfn.XLOOKUP(B388,[1]MDA_Assets!D:D,[1]MDA_Assets!AB:AB,"",0)</f>
        <v>1998</v>
      </c>
      <c r="EK388" s="35" t="str">
        <f>_xlfn.XLOOKUP(B388,[1]MDA_Assets!D:D,[1]MDA_Assets!AC:AC,"",0)</f>
        <v>1998</v>
      </c>
      <c r="EL388" s="35" t="str">
        <f>_xlfn.XLOOKUP(B388,[1]MDA_Assets!D:D,[1]MDA_Assets!AD:AD,"",0)</f>
        <v>3998</v>
      </c>
      <c r="EM388" s="35" t="str">
        <f>_xlfn.XLOOKUP(B388,[1]MDA_Assets!D:D,[1]MDA_Assets!AE:AE,"",0)</f>
        <v>3998</v>
      </c>
      <c r="EN388" s="35" t="str">
        <f>_xlfn.XLOOKUP(B388,[1]MDA_Assets!D:D,[1]MDA_Assets!AF:AF,"",0)</f>
        <v>7998</v>
      </c>
      <c r="EO388" s="35" t="str">
        <f>_xlfn.XLOOKUP(B388,[1]MDA_Assets!D:D,[1]MDA_Assets!AG:AG,"",0)</f>
        <v>3998</v>
      </c>
      <c r="EP388" s="36" t="str">
        <f t="shared" si="296"/>
        <v/>
      </c>
      <c r="EQ388" s="36" t="str">
        <f t="shared" si="296"/>
        <v/>
      </c>
      <c r="ER388" s="36" t="str">
        <f t="shared" si="330"/>
        <v/>
      </c>
      <c r="ES388" s="36" t="str">
        <f t="shared" si="331"/>
        <v/>
      </c>
      <c r="ET388" s="36" t="str">
        <f t="shared" si="332"/>
        <v/>
      </c>
      <c r="EU388" s="36" t="str">
        <f t="shared" si="333"/>
        <v/>
      </c>
      <c r="EV388" s="36" t="str">
        <f t="shared" si="334"/>
        <v/>
      </c>
      <c r="EW388" s="36" t="str">
        <f t="shared" si="306"/>
        <v/>
      </c>
      <c r="EX388" s="36" t="str">
        <f t="shared" si="307"/>
        <v/>
      </c>
      <c r="EY388" s="36" t="str">
        <f t="shared" si="299"/>
        <v/>
      </c>
      <c r="EZ388" s="36" t="str">
        <f t="shared" si="299"/>
        <v/>
      </c>
      <c r="FA388" s="36" t="str">
        <f t="shared" si="299"/>
        <v/>
      </c>
      <c r="FB388" s="36" t="str">
        <f t="shared" si="298"/>
        <v/>
      </c>
      <c r="FC388" s="36" t="str">
        <f t="shared" si="298"/>
        <v/>
      </c>
      <c r="FD388" s="36" t="str">
        <f t="shared" si="298"/>
        <v/>
      </c>
      <c r="FE388" s="36" t="str">
        <f t="shared" si="298"/>
        <v/>
      </c>
      <c r="FF388" s="36" t="str">
        <f t="shared" si="298"/>
        <v/>
      </c>
      <c r="FG388" s="36" t="str">
        <f t="shared" si="298"/>
        <v/>
      </c>
      <c r="FH388" s="37" t="str" cm="1">
        <f t="array" ref="FH388">_xlfn.IFS(EY388="", "No Data", EY388&lt;0, "Negative/Future", EY388=0, "Zero Days", EY388&lt;=3, "&lt; 3 Months", EY388&lt;=6, "3 to 6 Months", EY388&lt;=9, "6 to 9 Months", EY388&lt;=12, "9 to 12 Months", EY388&lt;=15, "12 to 15 Months", EY388&lt;=18, "15 to 18 Months", EY388&lt;=24, "18 to 24 Months", EY388&gt;24, "&gt; 24 Months")</f>
        <v>No Data</v>
      </c>
      <c r="FI388" s="37" t="str" cm="1">
        <f t="array" ref="FI388">_xlfn.IFS(EZ388="", "No Data", EZ388&lt;0, "Negative/Future", EZ388=0, "Zero Days", EZ388&lt;=3, "&lt; 3 Months", EZ388&lt;=6, "3 to 6 Months", EZ388&lt;=9, "6 to 9 Months", EZ388&lt;=12, "9 to 12 Months", EZ388&lt;=15, "12 to 15 Months", EZ388&lt;=18, "15 to 18 Months", EZ388&lt;=24, "18 to 24 Months", EZ388&gt;24, "&gt; 24 Months")</f>
        <v>No Data</v>
      </c>
      <c r="FJ388" s="37" t="str" cm="1">
        <f t="array" ref="FJ388">_xlfn.IFS(FA388="", "No Data", FA388&lt;0, "Negative/Future", FA388=0, "Zero Days", FA388&lt;=3, "&lt; 3 Months", FA388&lt;=6, "3 to 6 Months", FA388&lt;=9, "6 to 9 Months", FA388&lt;=12, "9 to 12 Months", FA388&lt;=15, "12 to 15 Months", FA388&lt;=18, "15 to 18 Months", FA388&lt;=24, "18 to 24 Months", FA388&gt;24, "&gt; 24 Months")</f>
        <v>No Data</v>
      </c>
      <c r="FK388" s="37" t="str" cm="1">
        <f t="array" ref="FK388">_xlfn.IFS(FB388="", "No Data", FB388&lt;0, "Negative/Future", FB388=0, "Zero Days", FB388&lt;=3, "&lt; 3 Months", FB388&lt;=6, "3 to 6 Months", FB388&lt;=9, "6 to 9 Months", FB388&lt;=12, "9 to 12 Months", FB388&lt;=15, "12 to 15 Months", FB388&lt;=18, "15 to 18 Months", FB388&lt;=24, "18 to 24 Months", FB388&gt;24, "&gt; 24 Months")</f>
        <v>No Data</v>
      </c>
      <c r="FL388" s="37" t="str" cm="1">
        <f t="array" ref="FL388">_xlfn.IFS(FC388="", "No Data", FC388&lt;0, "Negative/Future", FC388=0, "Zero Days", FC388&lt;=3, "&lt; 3 Months", FC388&lt;=6, "3 to 6 Months", FC388&lt;=9, "6 to 9 Months", FC388&lt;=12, "9 to 12 Months", FC388&lt;=15, "12 to 15 Months", FC388&lt;=18, "15 to 18 Months", FC388&lt;=24, "18 to 24 Months", FC388&gt;24, "&gt; 24 Months")</f>
        <v>No Data</v>
      </c>
      <c r="FM388" s="37" t="str" cm="1">
        <f t="array" ref="FM388">_xlfn.IFS(FD388="", "No Data", FD388&lt;0, "Negative/Future", FD388=0, "Zero Days", FD388&lt;=3, "&lt; 3 Months", FD388&lt;=6, "3 to 6 Months", FD388&lt;=9, "6 to 9 Months", FD388&lt;=12, "9 to 12 Months", FD388&lt;=15, "12 to 15 Months", FD388&lt;=18, "15 to 18 Months", FD388&lt;=24, "18 to 24 Months", FD388&gt;24, "&gt; 24 Months")</f>
        <v>No Data</v>
      </c>
      <c r="FN388" s="37" t="str" cm="1">
        <f t="array" ref="FN388">_xlfn.IFS(FE388="", "No Data", FE388&lt;0, "Negative/Future", FE388=0, "Zero Days", FE388&lt;=3, "&lt; 3 Months", FE388&lt;=6, "3 to 6 Months", FE388&lt;=9, "6 to 9 Months", FE388&lt;=12, "9 to 12 Months", FE388&lt;=15, "12 to 15 Months", FE388&lt;=18, "15 to 18 Months", FE388&lt;=24, "18 to 24 Months", FE388&gt;24, "&gt; 24 Months")</f>
        <v>No Data</v>
      </c>
      <c r="FO388" s="37" t="str" cm="1">
        <f t="array" ref="FO388">_xlfn.IFS(FG388="", "No Data", FG388&lt;0, "Negative/Future", FG388=0, "Zero Days", FG388&lt;=3, "&lt; 3 Months", FG388&lt;=6, "3 to 6 Months", FG388&lt;=9, "6 to 9 Months", FG388&lt;=12, "9 to 12 Months", FG388&lt;=15, "12 to 15 Months", FG388&lt;=18, "15 to 18 Months", FG388&lt;=24, "18 to 24 Months", FG388&gt;24, "&gt; 24 Months")</f>
        <v>No Data</v>
      </c>
      <c r="FP388" s="37" t="str" cm="1">
        <f t="array" ref="FP388">_xlfn.IFS(FF388="", "No Data", FF388&lt;0, "Negative/Future", FF388=0, "Zero Days", FF388&lt;=3, "&lt; 3 Months", FF388&lt;=6, "3 to 6 Months", FF388&lt;=9, "6 to 9 Months", FF388&lt;=12, "9 to 12 Months", FF388&lt;=15, "12 to 15 Months", FF388&lt;=18, "15 to 18 Months", FF388&lt;=24, "18 to 24 Months", FF388&gt;24, "&gt; 24 Months")</f>
        <v>No Data</v>
      </c>
      <c r="FQ388" s="29" t="s">
        <v>1643</v>
      </c>
      <c r="FR388" s="29">
        <v>8383051462</v>
      </c>
      <c r="FS388" s="38" t="str">
        <f>VLOOKUP(_xlfn.XLOOKUP(B388,[1]MDA_Assets!D:D,[1]MDA_Assets!I:I,"",0),[1]Validation!$B$1:$C$8,2,0)</f>
        <v>B</v>
      </c>
      <c r="FT388" s="38" t="s">
        <v>202</v>
      </c>
      <c r="FU388" s="31" t="str">
        <f>_xlfn.XLOOKUP(B388,[1]MDA_Assets!D:D,[1]MDA_Assets!X:X,"",0)</f>
        <v>Yes</v>
      </c>
      <c r="FV388" s="39">
        <v>0</v>
      </c>
      <c r="FW388" s="39">
        <v>0</v>
      </c>
      <c r="FX388" s="39">
        <v>0</v>
      </c>
      <c r="FY388" s="39">
        <v>9</v>
      </c>
      <c r="FZ388" s="40" t="str">
        <f t="shared" si="293"/>
        <v/>
      </c>
      <c r="GA388" s="40" t="str">
        <f t="shared" si="293"/>
        <v/>
      </c>
      <c r="GB388" s="40" t="str">
        <f t="shared" si="308"/>
        <v/>
      </c>
      <c r="GC388" s="40" t="str">
        <f t="shared" si="309"/>
        <v/>
      </c>
      <c r="GD388" s="40" t="str">
        <f t="shared" si="310"/>
        <v/>
      </c>
      <c r="GE388" s="40" t="str">
        <f t="shared" si="311"/>
        <v/>
      </c>
      <c r="GF388" s="40" t="str">
        <f t="shared" si="297"/>
        <v/>
      </c>
      <c r="GG388" s="40" t="str">
        <f t="shared" si="297"/>
        <v/>
      </c>
      <c r="GH388" s="40" t="str">
        <f t="shared" si="297"/>
        <v/>
      </c>
      <c r="GI388" s="39">
        <f t="shared" si="335"/>
        <v>0</v>
      </c>
      <c r="GJ388" s="39">
        <f t="shared" si="336"/>
        <v>0</v>
      </c>
      <c r="GK388" s="39">
        <f t="shared" si="337"/>
        <v>0</v>
      </c>
      <c r="GL388" s="39">
        <f t="shared" si="338"/>
        <v>0</v>
      </c>
    </row>
    <row r="389" spans="1:194" x14ac:dyDescent="0.25">
      <c r="A389" s="19">
        <v>425</v>
      </c>
      <c r="B389" s="43" t="s">
        <v>1758</v>
      </c>
      <c r="C389" s="43" t="s">
        <v>186</v>
      </c>
      <c r="D389" s="43" t="s">
        <v>241</v>
      </c>
      <c r="E389" s="43" t="s">
        <v>1759</v>
      </c>
      <c r="F389" s="43" t="s">
        <v>429</v>
      </c>
      <c r="G389" s="43" t="s">
        <v>190</v>
      </c>
      <c r="H389" s="43" t="s">
        <v>216</v>
      </c>
      <c r="I389" s="43" t="s">
        <v>192</v>
      </c>
      <c r="J389" s="44">
        <f t="shared" si="312"/>
        <v>45818.770833333336</v>
      </c>
      <c r="K389" s="44">
        <v>45454.770833333336</v>
      </c>
      <c r="L389" s="44">
        <v>45421</v>
      </c>
      <c r="M389" s="43" t="s">
        <v>1760</v>
      </c>
      <c r="N389" s="43" t="s">
        <v>3145</v>
      </c>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8"/>
      <c r="AM389" s="48"/>
      <c r="AN389" s="48"/>
      <c r="AO389" s="48"/>
      <c r="AP389" s="48"/>
      <c r="AQ389" s="48"/>
      <c r="AR389" s="48"/>
      <c r="AS389" s="48"/>
      <c r="AT389" s="48"/>
      <c r="AU389" s="43">
        <v>0</v>
      </c>
      <c r="AV389" s="43">
        <v>0</v>
      </c>
      <c r="AW389" s="43">
        <v>0</v>
      </c>
      <c r="AX389" s="51" t="s">
        <v>430</v>
      </c>
      <c r="AY389" s="51" t="s">
        <v>211</v>
      </c>
      <c r="AZ389" s="51" t="s">
        <v>198</v>
      </c>
      <c r="BA389" s="20" t="str">
        <f t="shared" ca="1" si="305"/>
        <v/>
      </c>
      <c r="BB389" s="20" t="str">
        <f t="shared" ca="1" si="305"/>
        <v/>
      </c>
      <c r="BC389" s="20" t="str">
        <f t="shared" ca="1" si="305"/>
        <v/>
      </c>
      <c r="BD389" s="20" t="str">
        <f t="shared" ca="1" si="305"/>
        <v/>
      </c>
      <c r="BE389" s="20" t="str">
        <f t="shared" ca="1" si="305"/>
        <v/>
      </c>
      <c r="BF389" s="20" t="str">
        <f t="shared" ca="1" si="305"/>
        <v/>
      </c>
      <c r="BG389" s="21" t="str">
        <f t="shared" ca="1" si="304"/>
        <v/>
      </c>
      <c r="BH389" s="21" t="str">
        <f t="shared" ca="1" si="304"/>
        <v/>
      </c>
      <c r="BI389" s="21" t="str">
        <f t="shared" ca="1" si="304"/>
        <v/>
      </c>
      <c r="BJ389" s="22">
        <f t="shared" ca="1" si="313"/>
        <v>0</v>
      </c>
      <c r="BK389" s="21">
        <f t="shared" si="314"/>
        <v>0</v>
      </c>
      <c r="BL389" s="22" t="str">
        <f t="shared" ca="1" si="315"/>
        <v/>
      </c>
      <c r="BM389" s="22" t="str">
        <f t="shared" ca="1" si="316"/>
        <v/>
      </c>
      <c r="BN389" s="23" t="str">
        <f t="shared" ca="1" si="317"/>
        <v/>
      </c>
      <c r="BO389" s="24" t="str">
        <f t="shared" ca="1" si="318"/>
        <v/>
      </c>
      <c r="BP389" s="51" t="str">
        <f>_xlfn.XLOOKUP(E389,[1]Validation!E:E,[1]Validation!F:F,"")</f>
        <v>EG75</v>
      </c>
      <c r="BQ389" s="51" t="str">
        <f>_xlfn.XLOOKUP(BP389,[1]Validation!F:F,[1]Validation!G:G,"")</f>
        <v>EG55 to EG75</v>
      </c>
      <c r="BR389" s="52" t="str">
        <f>VLOOKUP(G389,[1]Validation!$B$1:$C$9,2,0)</f>
        <v>B</v>
      </c>
      <c r="BS389" s="51">
        <f t="shared" ca="1" si="319"/>
        <v>24</v>
      </c>
      <c r="BT389" s="53">
        <f>_xlfn.XLOOKUP(B389,'[2]1. All Calls'!$R:$R,'[2]1. All Calls'!$A:$A,"",0)</f>
        <v>45994.893194444398</v>
      </c>
      <c r="BU389" s="51" t="str">
        <f>_xlfn.XLOOKUP(B389,'[2]1. All Calls'!$R:$R,'[2]1. All Calls'!$F:$F,"",0)</f>
        <v>CC-01891325</v>
      </c>
      <c r="BV389" s="51" t="str">
        <f>_xlfn.XLOOKUP(B389,'[2]1. All Calls'!$R:$R,'[2]1. All Calls'!$J:$J,"",0)</f>
        <v>Field Campaign</v>
      </c>
      <c r="BW389" s="53" t="str">
        <f>_xlfn.XLOOKUP(B389,'[2]Sch Calls'!$R:$R,'[2]Sch Calls'!$A:$A,"",0)</f>
        <v/>
      </c>
      <c r="BX389" s="51" t="str">
        <f>_xlfn.XLOOKUP(B389,'[2]Sch Calls'!$R:$R,'[2]Sch Calls'!$B:$B,"",0)</f>
        <v/>
      </c>
      <c r="BY389" s="51" t="str">
        <f t="shared" si="294"/>
        <v/>
      </c>
      <c r="BZ389" s="51" t="str">
        <f t="shared" si="294"/>
        <v/>
      </c>
      <c r="CA389" s="51" t="str">
        <f t="shared" si="320"/>
        <v/>
      </c>
      <c r="CB389" s="51" t="str">
        <f t="shared" si="321"/>
        <v/>
      </c>
      <c r="CC389" s="51" t="str">
        <f t="shared" si="322"/>
        <v/>
      </c>
      <c r="CD389" s="51" t="str">
        <f t="shared" si="323"/>
        <v/>
      </c>
      <c r="CE389" s="51" t="str">
        <f t="shared" ca="1" si="295"/>
        <v/>
      </c>
      <c r="CF389" s="51" t="str">
        <f t="shared" ca="1" si="295"/>
        <v/>
      </c>
      <c r="CG389" s="51" t="str">
        <f t="shared" ca="1" si="324"/>
        <v/>
      </c>
      <c r="CH389" s="51" t="str">
        <f t="shared" ca="1" si="325"/>
        <v/>
      </c>
      <c r="CI389" s="51" t="str">
        <f t="shared" ca="1" si="326"/>
        <v/>
      </c>
      <c r="CJ389" s="51" t="str">
        <f t="shared" ca="1" si="327"/>
        <v/>
      </c>
      <c r="CK389" s="51" t="str">
        <f t="shared" ca="1" si="302"/>
        <v/>
      </c>
      <c r="CL389" s="51" t="str">
        <f t="shared" ca="1" si="302"/>
        <v/>
      </c>
      <c r="CM389" s="51" t="str">
        <f t="shared" ca="1" si="302"/>
        <v/>
      </c>
      <c r="CN389" s="51" t="str">
        <f t="shared" ca="1" si="302"/>
        <v/>
      </c>
      <c r="CO389" s="51" t="str">
        <f t="shared" ca="1" si="302"/>
        <v/>
      </c>
      <c r="CP389" s="51" t="str">
        <f t="shared" ca="1" si="302"/>
        <v/>
      </c>
      <c r="CQ389" s="51" t="str">
        <f t="shared" si="303"/>
        <v/>
      </c>
      <c r="CR389" s="51" t="str">
        <f t="shared" si="303"/>
        <v/>
      </c>
      <c r="CS389" s="51" t="str">
        <f t="shared" si="303"/>
        <v/>
      </c>
      <c r="CT389" s="51" t="str">
        <f t="shared" si="303"/>
        <v/>
      </c>
      <c r="CU389" s="51" t="str">
        <f t="shared" si="303"/>
        <v/>
      </c>
      <c r="CV389" s="54" t="str">
        <f t="shared" si="303"/>
        <v/>
      </c>
      <c r="CW389" s="25">
        <v>0</v>
      </c>
      <c r="CX389" s="55" t="s">
        <v>227</v>
      </c>
      <c r="CY389" s="55"/>
      <c r="CZ389" s="26">
        <v>0</v>
      </c>
      <c r="DA389" s="26">
        <v>0</v>
      </c>
      <c r="DB389" s="26">
        <v>0</v>
      </c>
      <c r="DC389" s="26">
        <v>0</v>
      </c>
      <c r="DD389" s="26">
        <v>0</v>
      </c>
      <c r="DE389" s="26">
        <v>0</v>
      </c>
      <c r="DF389" s="26">
        <v>0</v>
      </c>
      <c r="DG389" s="26">
        <v>0</v>
      </c>
      <c r="DH389" s="26">
        <v>0</v>
      </c>
      <c r="DI389" s="26">
        <v>0</v>
      </c>
      <c r="DJ389" s="26">
        <v>0</v>
      </c>
      <c r="DK389" s="26">
        <v>0</v>
      </c>
      <c r="DL389" s="27">
        <f t="shared" si="328"/>
        <v>46069.893194444398</v>
      </c>
      <c r="DM389" s="28">
        <f t="shared" ca="1" si="329"/>
        <v>1</v>
      </c>
      <c r="DN389" s="56">
        <f>_xlfn.XLOOKUP(B389,'[2]1. All Calls'!$R:$R,'[2]1. All Calls'!$A:$A,"",0)</f>
        <v>45994.893194444398</v>
      </c>
      <c r="DO389" s="57" t="str">
        <f ca="1">VLOOKUP(DM389,[1]Validation!$B$20:$C$25,2,0)</f>
        <v>Above 3 months</v>
      </c>
      <c r="DP389" s="58" t="str">
        <f>_xlfn.XLOOKUP(B389,'[1]Active AMCs- Dealer'!E:E,'[1]Active AMCs- Dealer'!L:L,"Not in AMC",0)</f>
        <v>Not in AMC</v>
      </c>
      <c r="DQ389" s="50" t="s">
        <v>901</v>
      </c>
      <c r="DR389" s="29" t="str">
        <f>_xlfn.XLOOKUP(B389,'[2]1. All Calls'!$R:$R,'[2]1. All Calls'!$F:$F,"",0)</f>
        <v>CC-01891325</v>
      </c>
      <c r="DS389" s="29" t="str">
        <f>_xlfn.XLOOKUP(B389,'[2]1. All Calls'!$R:$R,'[2]1. All Calls'!$AB:$AB,"",0)</f>
        <v>Customer name not updated in call 04-12-2025 .............................. 05-12-2025 .................... 16-12-2025</v>
      </c>
      <c r="DT389" s="30">
        <f>_xlfn.XLOOKUP(DR389,'[2]1. All Calls'!$F:$F,'[2]1. All Calls'!$A:$A,"",0)</f>
        <v>45994.893194444398</v>
      </c>
      <c r="DU389" s="31">
        <f>_xlfn.XLOOKUP(DR389,'[2]1. All Calls'!$F:$F,'[2]1. All Calls'!$B:$B,"",0)</f>
        <v>0</v>
      </c>
      <c r="DV389" s="31">
        <f>_xlfn.XLOOKUP(B389,[1]MDA_Assets!D:D,[1]MDA_Assets!N:N,"",0)</f>
        <v>0</v>
      </c>
      <c r="DW389" s="31">
        <f>_xlfn.XLOOKUP(B389,[1]MDA_Assets!D:D,[1]MDA_Assets!O:O,"",0)</f>
        <v>0</v>
      </c>
      <c r="DX389" s="32">
        <f>_xlfn.XLOOKUP(B389,[1]MDA_Assets!D:D,[1]MDA_Assets!Q:Q,"",0)</f>
        <v>0</v>
      </c>
      <c r="DY389" s="33">
        <f>_xlfn.XLOOKUP(B389,[1]MDA_Assets!D:D,[1]MDA_Assets!R:R,"",0)</f>
        <v>0</v>
      </c>
      <c r="DZ389" s="33">
        <f>_xlfn.XLOOKUP(B389,[1]MDA_Assets!D:D,[1]MDA_Assets!S:S,"",0)</f>
        <v>0</v>
      </c>
      <c r="EA389" s="33">
        <f>_xlfn.XLOOKUP(B389,[1]MDA_Assets!D:D,[1]MDA_Assets!T:T,"",0)</f>
        <v>0</v>
      </c>
      <c r="EB389" s="33">
        <f>_xlfn.XLOOKUP(B389,[1]MDA_Assets!D:D,[1]MDA_Assets!U:U,"",0)</f>
        <v>0</v>
      </c>
      <c r="EC389" s="33">
        <f>_xlfn.XLOOKUP(B389,[1]MDA_Assets!D:D,[1]MDA_Assets!V:V,"",0)</f>
        <v>0</v>
      </c>
      <c r="ED389" s="33">
        <f>_xlfn.XLOOKUP(B389,[1]MDA_Assets!D:D,[1]MDA_Assets!W:W,"",0)</f>
        <v>0</v>
      </c>
      <c r="EE389" s="32">
        <f>_xlfn.XLOOKUP(B389,[1]MDA_Assets!D:D,[1]MDA_Assets!X:X,"",0)</f>
        <v>0</v>
      </c>
      <c r="EF389" s="33">
        <f>_xlfn.XLOOKUP(B389,[1]MDA_Assets!D:D,[1]MDA_Assets!Y:Y,"",0)</f>
        <v>0</v>
      </c>
      <c r="EG389" s="33">
        <f>_xlfn.XLOOKUP(B389,[1]MDA_Assets!D:D,[1]MDA_Assets!Z:Z,"",0)</f>
        <v>0</v>
      </c>
      <c r="EH389" s="33">
        <f>_xlfn.XLOOKUP(B389,[1]MDA_Assets!D:D,[1]MDA_Assets!AA:AA,"",0)</f>
        <v>0</v>
      </c>
      <c r="EI389" s="34">
        <f>_xlfn.XLOOKUP(B389,[1]MDA_Assets!D:D,[1]MDA_Assets!P:P,"",0)</f>
        <v>0</v>
      </c>
      <c r="EJ389" s="35">
        <f>_xlfn.XLOOKUP(B389,[1]MDA_Assets!D:D,[1]MDA_Assets!AB:AB,"",0)</f>
        <v>0</v>
      </c>
      <c r="EK389" s="35">
        <f>_xlfn.XLOOKUP(B389,[1]MDA_Assets!D:D,[1]MDA_Assets!AC:AC,"",0)</f>
        <v>0</v>
      </c>
      <c r="EL389" s="35">
        <f>_xlfn.XLOOKUP(B389,[1]MDA_Assets!D:D,[1]MDA_Assets!AD:AD,"",0)</f>
        <v>0</v>
      </c>
      <c r="EM389" s="35">
        <f>_xlfn.XLOOKUP(B389,[1]MDA_Assets!D:D,[1]MDA_Assets!AE:AE,"",0)</f>
        <v>0</v>
      </c>
      <c r="EN389" s="35">
        <f>_xlfn.XLOOKUP(B389,[1]MDA_Assets!D:D,[1]MDA_Assets!AF:AF,"",0)</f>
        <v>0</v>
      </c>
      <c r="EO389" s="35">
        <f>_xlfn.XLOOKUP(B389,[1]MDA_Assets!D:D,[1]MDA_Assets!AG:AG,"",0)</f>
        <v>0</v>
      </c>
      <c r="EP389" s="36" t="str">
        <f t="shared" si="296"/>
        <v/>
      </c>
      <c r="EQ389" s="36" t="str">
        <f t="shared" si="296"/>
        <v/>
      </c>
      <c r="ER389" s="36" t="str">
        <f t="shared" si="330"/>
        <v/>
      </c>
      <c r="ES389" s="36" t="str">
        <f t="shared" si="331"/>
        <v/>
      </c>
      <c r="ET389" s="36" t="str">
        <f t="shared" si="332"/>
        <v/>
      </c>
      <c r="EU389" s="36" t="str">
        <f t="shared" si="333"/>
        <v/>
      </c>
      <c r="EV389" s="36" t="str">
        <f t="shared" si="334"/>
        <v/>
      </c>
      <c r="EW389" s="36" t="str">
        <f t="shared" si="306"/>
        <v/>
      </c>
      <c r="EX389" s="36" t="str">
        <f t="shared" si="307"/>
        <v/>
      </c>
      <c r="EY389" s="36" t="str">
        <f t="shared" si="299"/>
        <v/>
      </c>
      <c r="EZ389" s="36" t="str">
        <f t="shared" si="299"/>
        <v/>
      </c>
      <c r="FA389" s="36" t="str">
        <f t="shared" si="299"/>
        <v/>
      </c>
      <c r="FB389" s="36" t="str">
        <f t="shared" si="298"/>
        <v/>
      </c>
      <c r="FC389" s="36" t="str">
        <f t="shared" si="298"/>
        <v/>
      </c>
      <c r="FD389" s="36" t="str">
        <f t="shared" si="298"/>
        <v/>
      </c>
      <c r="FE389" s="36" t="str">
        <f t="shared" si="298"/>
        <v/>
      </c>
      <c r="FF389" s="36" t="str">
        <f t="shared" si="298"/>
        <v/>
      </c>
      <c r="FG389" s="36" t="str">
        <f t="shared" si="298"/>
        <v/>
      </c>
      <c r="FH389" s="37" t="str" cm="1">
        <f t="array" ref="FH389">_xlfn.IFS(EY389="", "No Data", EY389&lt;0, "Negative/Future", EY389=0, "Zero Days", EY389&lt;=3, "&lt; 3 Months", EY389&lt;=6, "3 to 6 Months", EY389&lt;=9, "6 to 9 Months", EY389&lt;=12, "9 to 12 Months", EY389&lt;=15, "12 to 15 Months", EY389&lt;=18, "15 to 18 Months", EY389&lt;=24, "18 to 24 Months", EY389&gt;24, "&gt; 24 Months")</f>
        <v>No Data</v>
      </c>
      <c r="FI389" s="37" t="str" cm="1">
        <f t="array" ref="FI389">_xlfn.IFS(EZ389="", "No Data", EZ389&lt;0, "Negative/Future", EZ389=0, "Zero Days", EZ389&lt;=3, "&lt; 3 Months", EZ389&lt;=6, "3 to 6 Months", EZ389&lt;=9, "6 to 9 Months", EZ389&lt;=12, "9 to 12 Months", EZ389&lt;=15, "12 to 15 Months", EZ389&lt;=18, "15 to 18 Months", EZ389&lt;=24, "18 to 24 Months", EZ389&gt;24, "&gt; 24 Months")</f>
        <v>No Data</v>
      </c>
      <c r="FJ389" s="37" t="str" cm="1">
        <f t="array" ref="FJ389">_xlfn.IFS(FA389="", "No Data", FA389&lt;0, "Negative/Future", FA389=0, "Zero Days", FA389&lt;=3, "&lt; 3 Months", FA389&lt;=6, "3 to 6 Months", FA389&lt;=9, "6 to 9 Months", FA389&lt;=12, "9 to 12 Months", FA389&lt;=15, "12 to 15 Months", FA389&lt;=18, "15 to 18 Months", FA389&lt;=24, "18 to 24 Months", FA389&gt;24, "&gt; 24 Months")</f>
        <v>No Data</v>
      </c>
      <c r="FK389" s="37" t="str" cm="1">
        <f t="array" ref="FK389">_xlfn.IFS(FB389="", "No Data", FB389&lt;0, "Negative/Future", FB389=0, "Zero Days", FB389&lt;=3, "&lt; 3 Months", FB389&lt;=6, "3 to 6 Months", FB389&lt;=9, "6 to 9 Months", FB389&lt;=12, "9 to 12 Months", FB389&lt;=15, "12 to 15 Months", FB389&lt;=18, "15 to 18 Months", FB389&lt;=24, "18 to 24 Months", FB389&gt;24, "&gt; 24 Months")</f>
        <v>No Data</v>
      </c>
      <c r="FL389" s="37" t="str" cm="1">
        <f t="array" ref="FL389">_xlfn.IFS(FC389="", "No Data", FC389&lt;0, "Negative/Future", FC389=0, "Zero Days", FC389&lt;=3, "&lt; 3 Months", FC389&lt;=6, "3 to 6 Months", FC389&lt;=9, "6 to 9 Months", FC389&lt;=12, "9 to 12 Months", FC389&lt;=15, "12 to 15 Months", FC389&lt;=18, "15 to 18 Months", FC389&lt;=24, "18 to 24 Months", FC389&gt;24, "&gt; 24 Months")</f>
        <v>No Data</v>
      </c>
      <c r="FM389" s="37" t="str" cm="1">
        <f t="array" ref="FM389">_xlfn.IFS(FD389="", "No Data", FD389&lt;0, "Negative/Future", FD389=0, "Zero Days", FD389&lt;=3, "&lt; 3 Months", FD389&lt;=6, "3 to 6 Months", FD389&lt;=9, "6 to 9 Months", FD389&lt;=12, "9 to 12 Months", FD389&lt;=15, "12 to 15 Months", FD389&lt;=18, "15 to 18 Months", FD389&lt;=24, "18 to 24 Months", FD389&gt;24, "&gt; 24 Months")</f>
        <v>No Data</v>
      </c>
      <c r="FN389" s="37" t="str" cm="1">
        <f t="array" ref="FN389">_xlfn.IFS(FE389="", "No Data", FE389&lt;0, "Negative/Future", FE389=0, "Zero Days", FE389&lt;=3, "&lt; 3 Months", FE389&lt;=6, "3 to 6 Months", FE389&lt;=9, "6 to 9 Months", FE389&lt;=12, "9 to 12 Months", FE389&lt;=15, "12 to 15 Months", FE389&lt;=18, "15 to 18 Months", FE389&lt;=24, "18 to 24 Months", FE389&gt;24, "&gt; 24 Months")</f>
        <v>No Data</v>
      </c>
      <c r="FO389" s="37" t="str" cm="1">
        <f t="array" ref="FO389">_xlfn.IFS(FG389="", "No Data", FG389&lt;0, "Negative/Future", FG389=0, "Zero Days", FG389&lt;=3, "&lt; 3 Months", FG389&lt;=6, "3 to 6 Months", FG389&lt;=9, "6 to 9 Months", FG389&lt;=12, "9 to 12 Months", FG389&lt;=15, "12 to 15 Months", FG389&lt;=18, "15 to 18 Months", FG389&lt;=24, "18 to 24 Months", FG389&gt;24, "&gt; 24 Months")</f>
        <v>No Data</v>
      </c>
      <c r="FP389" s="37" t="str" cm="1">
        <f t="array" ref="FP389">_xlfn.IFS(FF389="", "No Data", FF389&lt;0, "Negative/Future", FF389=0, "Zero Days", FF389&lt;=3, "&lt; 3 Months", FF389&lt;=6, "3 to 6 Months", FF389&lt;=9, "6 to 9 Months", FF389&lt;=12, "9 to 12 Months", FF389&lt;=15, "12 to 15 Months", FF389&lt;=18, "15 to 18 Months", FF389&lt;=24, "18 to 24 Months", FF389&gt;24, "&gt; 24 Months")</f>
        <v>No Data</v>
      </c>
      <c r="FQ389" s="29" t="s">
        <v>1761</v>
      </c>
      <c r="FR389" s="29" t="s">
        <v>1762</v>
      </c>
      <c r="FS389" s="38" t="str">
        <f>VLOOKUP(_xlfn.XLOOKUP(B389,[1]MDA_Assets!D:D,[1]MDA_Assets!I:I,"",0),[1]Validation!$B$1:$C$8,2,0)</f>
        <v>B</v>
      </c>
      <c r="FT389" s="38" t="s">
        <v>202</v>
      </c>
      <c r="FU389" s="31">
        <f>_xlfn.XLOOKUP(B389,[1]MDA_Assets!D:D,[1]MDA_Assets!X:X,"",0)</f>
        <v>0</v>
      </c>
      <c r="FV389" s="39">
        <v>0</v>
      </c>
      <c r="FW389" s="39">
        <v>0</v>
      </c>
      <c r="FX389" s="39">
        <v>0</v>
      </c>
      <c r="FY389" s="39">
        <v>9</v>
      </c>
      <c r="FZ389" s="40" t="str">
        <f t="shared" si="293"/>
        <v/>
      </c>
      <c r="GA389" s="40" t="str">
        <f t="shared" si="293"/>
        <v/>
      </c>
      <c r="GB389" s="40" t="str">
        <f t="shared" si="308"/>
        <v/>
      </c>
      <c r="GC389" s="40" t="str">
        <f t="shared" si="309"/>
        <v/>
      </c>
      <c r="GD389" s="40" t="str">
        <f t="shared" si="310"/>
        <v/>
      </c>
      <c r="GE389" s="40" t="str">
        <f t="shared" si="311"/>
        <v/>
      </c>
      <c r="GF389" s="40" t="str">
        <f t="shared" si="297"/>
        <v/>
      </c>
      <c r="GG389" s="40" t="str">
        <f t="shared" si="297"/>
        <v/>
      </c>
      <c r="GH389" s="40" t="str">
        <f t="shared" si="297"/>
        <v/>
      </c>
      <c r="GI389" s="39">
        <f t="shared" si="335"/>
        <v>0</v>
      </c>
      <c r="GJ389" s="39">
        <f t="shared" si="336"/>
        <v>0</v>
      </c>
      <c r="GK389" s="39">
        <f t="shared" si="337"/>
        <v>0</v>
      </c>
      <c r="GL389" s="39">
        <f t="shared" si="338"/>
        <v>0</v>
      </c>
    </row>
    <row r="390" spans="1:194" x14ac:dyDescent="0.25">
      <c r="A390" s="19">
        <v>426</v>
      </c>
      <c r="B390" s="43" t="s">
        <v>1763</v>
      </c>
      <c r="C390" s="43" t="s">
        <v>186</v>
      </c>
      <c r="D390" s="43" t="s">
        <v>636</v>
      </c>
      <c r="E390" s="43" t="s">
        <v>1764</v>
      </c>
      <c r="F390" s="43" t="s">
        <v>1335</v>
      </c>
      <c r="G390" s="43" t="s">
        <v>190</v>
      </c>
      <c r="H390" s="43" t="s">
        <v>272</v>
      </c>
      <c r="I390" s="43" t="s">
        <v>192</v>
      </c>
      <c r="J390" s="44">
        <f t="shared" si="312"/>
        <v>46205.604166666664</v>
      </c>
      <c r="K390" s="44">
        <v>45841.604166666664</v>
      </c>
      <c r="L390" s="44">
        <v>45824</v>
      </c>
      <c r="M390" s="43" t="s">
        <v>3146</v>
      </c>
      <c r="N390" s="43" t="s">
        <v>3147</v>
      </c>
      <c r="O390" s="44">
        <v>46128.256539351853</v>
      </c>
      <c r="P390" s="43">
        <v>5175</v>
      </c>
      <c r="Q390" s="43">
        <v>1546</v>
      </c>
      <c r="R390" s="43">
        <v>3629</v>
      </c>
      <c r="S390" s="43" t="s">
        <v>206</v>
      </c>
      <c r="T390" s="44">
        <v>46030.770833333336</v>
      </c>
      <c r="U390" s="44">
        <v>46125.770833333336</v>
      </c>
      <c r="V390" s="44">
        <v>46125.770833333336</v>
      </c>
      <c r="W390" s="44">
        <v>46030.770833333336</v>
      </c>
      <c r="X390" s="44">
        <v>46125.770833333336</v>
      </c>
      <c r="Y390" s="44">
        <v>45840.770833333336</v>
      </c>
      <c r="Z390" s="43" t="s">
        <v>199</v>
      </c>
      <c r="AA390" s="43"/>
      <c r="AB390" s="44">
        <v>45840.770833333336</v>
      </c>
      <c r="AC390" s="44">
        <v>45840.770833333336</v>
      </c>
      <c r="AD390" s="43"/>
      <c r="AE390" s="43">
        <v>4</v>
      </c>
      <c r="AF390" s="43" t="s">
        <v>314</v>
      </c>
      <c r="AG390" s="43" t="s">
        <v>314</v>
      </c>
      <c r="AH390" s="43" t="s">
        <v>3148</v>
      </c>
      <c r="AI390" s="43" t="s">
        <v>3148</v>
      </c>
      <c r="AJ390" s="43" t="s">
        <v>3149</v>
      </c>
      <c r="AK390" s="43" t="s">
        <v>285</v>
      </c>
      <c r="AL390" s="47">
        <v>46490</v>
      </c>
      <c r="AM390" s="47">
        <v>46305</v>
      </c>
      <c r="AN390" s="47">
        <v>46348</v>
      </c>
      <c r="AO390" s="47">
        <v>46348</v>
      </c>
      <c r="AP390" s="47">
        <v>46570</v>
      </c>
      <c r="AQ390" s="47">
        <v>46490</v>
      </c>
      <c r="AR390" s="47">
        <v>46205</v>
      </c>
      <c r="AS390" s="47">
        <v>46205</v>
      </c>
      <c r="AT390" s="48"/>
      <c r="AU390" s="43">
        <v>0</v>
      </c>
      <c r="AV390" s="43">
        <v>0</v>
      </c>
      <c r="AW390" s="43">
        <v>0</v>
      </c>
      <c r="AX390" s="51" t="s">
        <v>211</v>
      </c>
      <c r="AY390" s="51" t="s">
        <v>211</v>
      </c>
      <c r="AZ390" s="51" t="s">
        <v>198</v>
      </c>
      <c r="BA390" s="20">
        <f t="shared" ca="1" si="305"/>
        <v>0</v>
      </c>
      <c r="BB390" s="20">
        <f t="shared" ca="1" si="305"/>
        <v>0</v>
      </c>
      <c r="BC390" s="20">
        <f t="shared" ca="1" si="305"/>
        <v>0</v>
      </c>
      <c r="BD390" s="20">
        <f t="shared" ca="1" si="305"/>
        <v>0</v>
      </c>
      <c r="BE390" s="20">
        <f t="shared" ca="1" si="305"/>
        <v>0</v>
      </c>
      <c r="BF390" s="20">
        <f t="shared" ca="1" si="305"/>
        <v>0</v>
      </c>
      <c r="BG390" s="21">
        <f t="shared" ca="1" si="304"/>
        <v>0</v>
      </c>
      <c r="BH390" s="21">
        <f t="shared" ca="1" si="304"/>
        <v>0</v>
      </c>
      <c r="BI390" s="21" t="str">
        <f t="shared" ca="1" si="304"/>
        <v/>
      </c>
      <c r="BJ390" s="22">
        <f t="shared" ca="1" si="313"/>
        <v>0</v>
      </c>
      <c r="BK390" s="21">
        <f t="shared" si="314"/>
        <v>4</v>
      </c>
      <c r="BL390" s="22">
        <f t="shared" ca="1" si="315"/>
        <v>5366</v>
      </c>
      <c r="BM390" s="22">
        <f t="shared" ca="1" si="316"/>
        <v>1610</v>
      </c>
      <c r="BN390" s="23">
        <f t="shared" ca="1" si="317"/>
        <v>3756</v>
      </c>
      <c r="BO390" s="24">
        <f t="shared" ca="1" si="318"/>
        <v>191</v>
      </c>
      <c r="BP390" s="51" t="str">
        <f>_xlfn.XLOOKUP(E390,[1]Validation!E:E,[1]Validation!F:F,"")</f>
        <v>EQ22</v>
      </c>
      <c r="BQ390" s="51" t="str">
        <f>_xlfn.XLOOKUP(BP390,[1]Validation!F:F,[1]Validation!G:G,"")</f>
        <v>EQ11 to EQ22</v>
      </c>
      <c r="BR390" s="52" t="str">
        <f>VLOOKUP(G390,[1]Validation!$B$1:$C$9,2,0)</f>
        <v>B</v>
      </c>
      <c r="BS390" s="51">
        <f t="shared" ca="1" si="319"/>
        <v>11</v>
      </c>
      <c r="BT390" s="53">
        <f>_xlfn.XLOOKUP(B390,'[2]1. All Calls'!$R:$R,'[2]1. All Calls'!$A:$A,"",0)</f>
        <v>46126.758425925902</v>
      </c>
      <c r="BU390" s="51" t="str">
        <f>_xlfn.XLOOKUP(B390,'[2]1. All Calls'!$R:$R,'[2]1. All Calls'!$F:$F,"",0)</f>
        <v>CC-02047537</v>
      </c>
      <c r="BV390" s="51" t="str">
        <f>_xlfn.XLOOKUP(B390,'[2]1. All Calls'!$R:$R,'[2]1. All Calls'!$J:$J,"",0)</f>
        <v>Schedule Service</v>
      </c>
      <c r="BW390" s="53">
        <f>_xlfn.XLOOKUP(B390,'[2]Sch Calls'!$R:$R,'[2]Sch Calls'!$A:$A,"",0)</f>
        <v>46126.758425925902</v>
      </c>
      <c r="BX390" s="51">
        <f>_xlfn.XLOOKUP(B390,'[2]Sch Calls'!$R:$R,'[2]Sch Calls'!$B:$B,"",0)</f>
        <v>5175</v>
      </c>
      <c r="BY390" s="51" t="str">
        <f t="shared" si="294"/>
        <v>11-Oct-26</v>
      </c>
      <c r="BZ390" s="51" t="str">
        <f t="shared" si="294"/>
        <v>11-Oct-26</v>
      </c>
      <c r="CA390" s="51" t="str">
        <f t="shared" si="320"/>
        <v>11-Oct-26</v>
      </c>
      <c r="CB390" s="51" t="str">
        <f t="shared" si="321"/>
        <v>09-Jul-27</v>
      </c>
      <c r="CC390" s="51" t="str">
        <f t="shared" si="322"/>
        <v>03-Jul-27</v>
      </c>
      <c r="CD390" s="51" t="str">
        <f t="shared" si="323"/>
        <v>14-Apr-27</v>
      </c>
      <c r="CE390" s="51">
        <f t="shared" ca="1" si="295"/>
        <v>50</v>
      </c>
      <c r="CF390" s="51">
        <f t="shared" ca="1" si="295"/>
        <v>50</v>
      </c>
      <c r="CG390" s="51">
        <f t="shared" ca="1" si="324"/>
        <v>145</v>
      </c>
      <c r="CH390" s="51">
        <f t="shared" ca="1" si="325"/>
        <v>145</v>
      </c>
      <c r="CI390" s="51">
        <f t="shared" ca="1" si="326"/>
        <v>335</v>
      </c>
      <c r="CJ390" s="51">
        <f t="shared" ca="1" si="327"/>
        <v>50</v>
      </c>
      <c r="CK390" s="51">
        <f t="shared" ca="1" si="302"/>
        <v>200</v>
      </c>
      <c r="CL390" s="51">
        <f t="shared" ca="1" si="302"/>
        <v>200</v>
      </c>
      <c r="CM390" s="51">
        <f t="shared" ca="1" si="302"/>
        <v>580</v>
      </c>
      <c r="CN390" s="51">
        <f t="shared" ca="1" si="302"/>
        <v>580</v>
      </c>
      <c r="CO390" s="51">
        <f t="shared" ca="1" si="302"/>
        <v>1340</v>
      </c>
      <c r="CP390" s="51">
        <f t="shared" ca="1" si="302"/>
        <v>200</v>
      </c>
      <c r="CQ390" s="51">
        <f t="shared" ca="1" si="303"/>
        <v>1300</v>
      </c>
      <c r="CR390" s="51">
        <f t="shared" ca="1" si="303"/>
        <v>1300</v>
      </c>
      <c r="CS390" s="51">
        <f t="shared" ca="1" si="303"/>
        <v>300</v>
      </c>
      <c r="CT390" s="51">
        <f t="shared" ca="1" si="303"/>
        <v>300</v>
      </c>
      <c r="CU390" s="51">
        <f t="shared" ca="1" si="303"/>
        <v>1485</v>
      </c>
      <c r="CV390" s="54">
        <f t="shared" ca="1" si="303"/>
        <v>3800</v>
      </c>
      <c r="CW390" s="25">
        <v>0</v>
      </c>
      <c r="CX390" s="55">
        <v>1</v>
      </c>
      <c r="CY390" s="55"/>
      <c r="CZ390" s="26">
        <v>0</v>
      </c>
      <c r="DA390" s="26">
        <v>0</v>
      </c>
      <c r="DB390" s="26">
        <v>0</v>
      </c>
      <c r="DC390" s="26">
        <v>0</v>
      </c>
      <c r="DD390" s="26">
        <v>0</v>
      </c>
      <c r="DE390" s="26">
        <v>0</v>
      </c>
      <c r="DF390" s="26">
        <v>0</v>
      </c>
      <c r="DG390" s="26">
        <v>0</v>
      </c>
      <c r="DH390" s="26">
        <v>0</v>
      </c>
      <c r="DI390" s="26">
        <v>0</v>
      </c>
      <c r="DJ390" s="26">
        <v>0</v>
      </c>
      <c r="DK390" s="26">
        <v>0</v>
      </c>
      <c r="DL390" s="27">
        <f t="shared" si="328"/>
        <v>46201.758425925902</v>
      </c>
      <c r="DM390" s="28">
        <f t="shared" ca="1" si="329"/>
        <v>0</v>
      </c>
      <c r="DN390" s="56">
        <f>_xlfn.XLOOKUP(B390,'[2]1. All Calls'!$R:$R,'[2]1. All Calls'!$A:$A,"",0)</f>
        <v>46126.758425925902</v>
      </c>
      <c r="DO390" s="57" t="str">
        <f ca="1">VLOOKUP(DM390,[1]Validation!$B$20:$C$25,2,0)</f>
        <v>Within 3 months</v>
      </c>
      <c r="DP390" s="58" t="str">
        <f>_xlfn.XLOOKUP(B390,'[1]Active AMCs- Dealer'!E:E,'[1]Active AMCs- Dealer'!L:L,"Not in AMC",0)</f>
        <v>Not in AMC</v>
      </c>
      <c r="DQ390" s="50" t="s">
        <v>638</v>
      </c>
      <c r="DR390" s="29" t="str">
        <f>_xlfn.XLOOKUP(B390,'[2]1. All Calls'!$R:$R,'[2]1. All Calls'!$F:$F,"",0)</f>
        <v>CC-02047537</v>
      </c>
      <c r="DS390" s="29" t="str">
        <f>_xlfn.XLOOKUP(B390,'[2]1. All Calls'!$R:$R,'[2]1. All Calls'!$AB:$AB,"",0)</f>
        <v>We visited site and changed air filter and oil filter after than start and check unit running well condition at the present time.</v>
      </c>
      <c r="DT390" s="30">
        <f>_xlfn.XLOOKUP(DR390,'[2]1. All Calls'!$F:$F,'[2]1. All Calls'!$A:$A,"",0)</f>
        <v>46126.758425925902</v>
      </c>
      <c r="DU390" s="31">
        <f>_xlfn.XLOOKUP(DR390,'[2]1. All Calls'!$F:$F,'[2]1. All Calls'!$B:$B,"",0)</f>
        <v>5175</v>
      </c>
      <c r="DV390" s="31">
        <f>_xlfn.XLOOKUP(B390,[1]MDA_Assets!D:D,[1]MDA_Assets!N:N,"",0)</f>
        <v>1546</v>
      </c>
      <c r="DW390" s="31">
        <f>_xlfn.XLOOKUP(B390,[1]MDA_Assets!D:D,[1]MDA_Assets!O:O,"",0)</f>
        <v>3629</v>
      </c>
      <c r="DX390" s="32" t="str">
        <f>_xlfn.XLOOKUP(B390,[1]MDA_Assets!D:D,[1]MDA_Assets!Q:Q,"",0)</f>
        <v>XD</v>
      </c>
      <c r="DY390" s="33">
        <f>_xlfn.XLOOKUP(B390,[1]MDA_Assets!D:D,[1]MDA_Assets!R:R,"",0)</f>
        <v>46031</v>
      </c>
      <c r="DZ390" s="33">
        <f>_xlfn.XLOOKUP(B390,[1]MDA_Assets!D:D,[1]MDA_Assets!S:S,"",0)</f>
        <v>46126</v>
      </c>
      <c r="EA390" s="33">
        <f>_xlfn.XLOOKUP(B390,[1]MDA_Assets!D:D,[1]MDA_Assets!T:T,"",0)</f>
        <v>46126</v>
      </c>
      <c r="EB390" s="33">
        <f>_xlfn.XLOOKUP(B390,[1]MDA_Assets!D:D,[1]MDA_Assets!U:U,"",0)</f>
        <v>46031</v>
      </c>
      <c r="EC390" s="33">
        <f>_xlfn.XLOOKUP(B390,[1]MDA_Assets!D:D,[1]MDA_Assets!V:V,"",0)</f>
        <v>46126</v>
      </c>
      <c r="ED390" s="33">
        <f>_xlfn.XLOOKUP(B390,[1]MDA_Assets!D:D,[1]MDA_Assets!W:W,"",0)</f>
        <v>45841</v>
      </c>
      <c r="EE390" s="32" t="str">
        <f>_xlfn.XLOOKUP(B390,[1]MDA_Assets!D:D,[1]MDA_Assets!X:X,"",0)</f>
        <v>Yes</v>
      </c>
      <c r="EF390" s="33">
        <f>_xlfn.XLOOKUP(B390,[1]MDA_Assets!D:D,[1]MDA_Assets!Y:Y,"",0)</f>
        <v>45841</v>
      </c>
      <c r="EG390" s="33">
        <f>_xlfn.XLOOKUP(B390,[1]MDA_Assets!D:D,[1]MDA_Assets!Z:Z,"",0)</f>
        <v>0</v>
      </c>
      <c r="EH390" s="33">
        <f>_xlfn.XLOOKUP(B390,[1]MDA_Assets!D:D,[1]MDA_Assets!AA:AA,"",0)</f>
        <v>45841</v>
      </c>
      <c r="EI390" s="34">
        <f>_xlfn.XLOOKUP(B390,[1]MDA_Assets!D:D,[1]MDA_Assets!P:P,"",0)</f>
        <v>4</v>
      </c>
      <c r="EJ390" s="35" t="str">
        <f>_xlfn.XLOOKUP(B390,[1]MDA_Assets!D:D,[1]MDA_Assets!AB:AB,"",0)</f>
        <v>1500</v>
      </c>
      <c r="EK390" s="35" t="str">
        <f>_xlfn.XLOOKUP(B390,[1]MDA_Assets!D:D,[1]MDA_Assets!AC:AC,"",0)</f>
        <v>1500</v>
      </c>
      <c r="EL390" s="35" t="str">
        <f>_xlfn.XLOOKUP(B390,[1]MDA_Assets!D:D,[1]MDA_Assets!AD:AD,"",0)</f>
        <v>880</v>
      </c>
      <c r="EM390" s="35" t="str">
        <f>_xlfn.XLOOKUP(B390,[1]MDA_Assets!D:D,[1]MDA_Assets!AE:AE,"",0)</f>
        <v>880</v>
      </c>
      <c r="EN390" s="35" t="str">
        <f>_xlfn.XLOOKUP(B390,[1]MDA_Assets!D:D,[1]MDA_Assets!AF:AF,"",0)</f>
        <v>2825</v>
      </c>
      <c r="EO390" s="35" t="str">
        <f>_xlfn.XLOOKUP(B390,[1]MDA_Assets!D:D,[1]MDA_Assets!AG:AG,"",0)</f>
        <v>4000</v>
      </c>
      <c r="EP390" s="36">
        <f t="shared" si="296"/>
        <v>365</v>
      </c>
      <c r="EQ390" s="36">
        <f t="shared" si="296"/>
        <v>180</v>
      </c>
      <c r="ER390" s="36">
        <f t="shared" si="330"/>
        <v>318</v>
      </c>
      <c r="ES390" s="36">
        <f t="shared" si="331"/>
        <v>318</v>
      </c>
      <c r="ET390" s="36">
        <f t="shared" si="332"/>
        <v>730</v>
      </c>
      <c r="EU390" s="36">
        <f t="shared" si="333"/>
        <v>365</v>
      </c>
      <c r="EV390" s="36">
        <f t="shared" si="334"/>
        <v>365</v>
      </c>
      <c r="EW390" s="36" t="str">
        <f t="shared" si="306"/>
        <v/>
      </c>
      <c r="EX390" s="36">
        <f t="shared" si="307"/>
        <v>365</v>
      </c>
      <c r="EY390" s="36">
        <f t="shared" si="299"/>
        <v>11.78</v>
      </c>
      <c r="EZ390" s="36">
        <f t="shared" si="299"/>
        <v>5.81</v>
      </c>
      <c r="FA390" s="36">
        <f t="shared" si="299"/>
        <v>10.26</v>
      </c>
      <c r="FB390" s="36">
        <f t="shared" si="298"/>
        <v>10.26</v>
      </c>
      <c r="FC390" s="36">
        <f t="shared" si="298"/>
        <v>23.55</v>
      </c>
      <c r="FD390" s="36">
        <f t="shared" si="298"/>
        <v>11.78</v>
      </c>
      <c r="FE390" s="36">
        <f t="shared" si="298"/>
        <v>11.78</v>
      </c>
      <c r="FF390" s="36" t="str">
        <f t="shared" si="298"/>
        <v/>
      </c>
      <c r="FG390" s="36">
        <f t="shared" si="298"/>
        <v>11.78</v>
      </c>
      <c r="FH390" s="37" t="str" cm="1">
        <f t="array" ref="FH390">_xlfn.IFS(EY390="", "No Data", EY390&lt;0, "Negative/Future", EY390=0, "Zero Days", EY390&lt;=3, "&lt; 3 Months", EY390&lt;=6, "3 to 6 Months", EY390&lt;=9, "6 to 9 Months", EY390&lt;=12, "9 to 12 Months", EY390&lt;=15, "12 to 15 Months", EY390&lt;=18, "15 to 18 Months", EY390&lt;=24, "18 to 24 Months", EY390&gt;24, "&gt; 24 Months")</f>
        <v>9 to 12 Months</v>
      </c>
      <c r="FI390" s="37" t="str" cm="1">
        <f t="array" ref="FI390">_xlfn.IFS(EZ390="", "No Data", EZ390&lt;0, "Negative/Future", EZ390=0, "Zero Days", EZ390&lt;=3, "&lt; 3 Months", EZ390&lt;=6, "3 to 6 Months", EZ390&lt;=9, "6 to 9 Months", EZ390&lt;=12, "9 to 12 Months", EZ390&lt;=15, "12 to 15 Months", EZ390&lt;=18, "15 to 18 Months", EZ390&lt;=24, "18 to 24 Months", EZ390&gt;24, "&gt; 24 Months")</f>
        <v>3 to 6 Months</v>
      </c>
      <c r="FJ390" s="37" t="str" cm="1">
        <f t="array" ref="FJ390">_xlfn.IFS(FA390="", "No Data", FA390&lt;0, "Negative/Future", FA390=0, "Zero Days", FA390&lt;=3, "&lt; 3 Months", FA390&lt;=6, "3 to 6 Months", FA390&lt;=9, "6 to 9 Months", FA390&lt;=12, "9 to 12 Months", FA390&lt;=15, "12 to 15 Months", FA390&lt;=18, "15 to 18 Months", FA390&lt;=24, "18 to 24 Months", FA390&gt;24, "&gt; 24 Months")</f>
        <v>9 to 12 Months</v>
      </c>
      <c r="FK390" s="37" t="str" cm="1">
        <f t="array" ref="FK390">_xlfn.IFS(FB390="", "No Data", FB390&lt;0, "Negative/Future", FB390=0, "Zero Days", FB390&lt;=3, "&lt; 3 Months", FB390&lt;=6, "3 to 6 Months", FB390&lt;=9, "6 to 9 Months", FB390&lt;=12, "9 to 12 Months", FB390&lt;=15, "12 to 15 Months", FB390&lt;=18, "15 to 18 Months", FB390&lt;=24, "18 to 24 Months", FB390&gt;24, "&gt; 24 Months")</f>
        <v>9 to 12 Months</v>
      </c>
      <c r="FL390" s="37" t="str" cm="1">
        <f t="array" ref="FL390">_xlfn.IFS(FC390="", "No Data", FC390&lt;0, "Negative/Future", FC390=0, "Zero Days", FC390&lt;=3, "&lt; 3 Months", FC390&lt;=6, "3 to 6 Months", FC390&lt;=9, "6 to 9 Months", FC390&lt;=12, "9 to 12 Months", FC390&lt;=15, "12 to 15 Months", FC390&lt;=18, "15 to 18 Months", FC390&lt;=24, "18 to 24 Months", FC390&gt;24, "&gt; 24 Months")</f>
        <v>18 to 24 Months</v>
      </c>
      <c r="FM390" s="37" t="str" cm="1">
        <f t="array" ref="FM390">_xlfn.IFS(FD390="", "No Data", FD390&lt;0, "Negative/Future", FD390=0, "Zero Days", FD390&lt;=3, "&lt; 3 Months", FD390&lt;=6, "3 to 6 Months", FD390&lt;=9, "6 to 9 Months", FD390&lt;=12, "9 to 12 Months", FD390&lt;=15, "12 to 15 Months", FD390&lt;=18, "15 to 18 Months", FD390&lt;=24, "18 to 24 Months", FD390&gt;24, "&gt; 24 Months")</f>
        <v>9 to 12 Months</v>
      </c>
      <c r="FN390" s="37" t="str" cm="1">
        <f t="array" ref="FN390">_xlfn.IFS(FE390="", "No Data", FE390&lt;0, "Negative/Future", FE390=0, "Zero Days", FE390&lt;=3, "&lt; 3 Months", FE390&lt;=6, "3 to 6 Months", FE390&lt;=9, "6 to 9 Months", FE390&lt;=12, "9 to 12 Months", FE390&lt;=15, "12 to 15 Months", FE390&lt;=18, "15 to 18 Months", FE390&lt;=24, "18 to 24 Months", FE390&gt;24, "&gt; 24 Months")</f>
        <v>9 to 12 Months</v>
      </c>
      <c r="FO390" s="37" t="str" cm="1">
        <f t="array" ref="FO390">_xlfn.IFS(FG390="", "No Data", FG390&lt;0, "Negative/Future", FG390=0, "Zero Days", FG390&lt;=3, "&lt; 3 Months", FG390&lt;=6, "3 to 6 Months", FG390&lt;=9, "6 to 9 Months", FG390&lt;=12, "9 to 12 Months", FG390&lt;=15, "12 to 15 Months", FG390&lt;=18, "15 to 18 Months", FG390&lt;=24, "18 to 24 Months", FG390&gt;24, "&gt; 24 Months")</f>
        <v>9 to 12 Months</v>
      </c>
      <c r="FP390" s="37" t="str" cm="1">
        <f t="array" ref="FP390">_xlfn.IFS(FF390="", "No Data", FF390&lt;0, "Negative/Future", FF390=0, "Zero Days", FF390&lt;=3, "&lt; 3 Months", FF390&lt;=6, "3 to 6 Months", FF390&lt;=9, "6 to 9 Months", FF390&lt;=12, "9 to 12 Months", FF390&lt;=15, "12 to 15 Months", FF390&lt;=18, "15 to 18 Months", FF390&lt;=24, "18 to 24 Months", FF390&gt;24, "&gt; 24 Months")</f>
        <v>No Data</v>
      </c>
      <c r="FQ390" s="29" t="s">
        <v>1336</v>
      </c>
      <c r="FR390" s="29">
        <v>9708039203</v>
      </c>
      <c r="FS390" s="38" t="str">
        <f>VLOOKUP(_xlfn.XLOOKUP(B390,[1]MDA_Assets!D:D,[1]MDA_Assets!I:I,"",0),[1]Validation!$B$1:$C$8,2,0)</f>
        <v>B</v>
      </c>
      <c r="FT390" s="38" t="s">
        <v>202</v>
      </c>
      <c r="FU390" s="31" t="str">
        <f>_xlfn.XLOOKUP(B390,[1]MDA_Assets!D:D,[1]MDA_Assets!X:X,"",0)</f>
        <v>Yes</v>
      </c>
      <c r="FV390" s="39">
        <v>0</v>
      </c>
      <c r="FW390" s="39">
        <v>0</v>
      </c>
      <c r="FX390" s="39">
        <v>0</v>
      </c>
      <c r="FY390" s="39">
        <v>9</v>
      </c>
      <c r="FZ390" s="40">
        <f t="shared" si="293"/>
        <v>46491</v>
      </c>
      <c r="GA390" s="40">
        <f t="shared" si="293"/>
        <v>46306</v>
      </c>
      <c r="GB390" s="40">
        <f t="shared" si="308"/>
        <v>46349</v>
      </c>
      <c r="GC390" s="40">
        <f t="shared" si="309"/>
        <v>46349</v>
      </c>
      <c r="GD390" s="40">
        <f t="shared" si="310"/>
        <v>46856</v>
      </c>
      <c r="GE390" s="40">
        <f t="shared" si="311"/>
        <v>46206</v>
      </c>
      <c r="GF390" s="40">
        <f t="shared" si="297"/>
        <v>46206</v>
      </c>
      <c r="GG390" s="40" t="str">
        <f t="shared" si="297"/>
        <v/>
      </c>
      <c r="GH390" s="40">
        <f t="shared" si="297"/>
        <v>46206</v>
      </c>
      <c r="GI390" s="39">
        <f t="shared" si="335"/>
        <v>0</v>
      </c>
      <c r="GJ390" s="39">
        <f t="shared" si="336"/>
        <v>0</v>
      </c>
      <c r="GK390" s="39">
        <f t="shared" si="337"/>
        <v>0</v>
      </c>
      <c r="GL390" s="39">
        <f t="shared" si="338"/>
        <v>8</v>
      </c>
    </row>
    <row r="391" spans="1:194" x14ac:dyDescent="0.25">
      <c r="A391" s="19">
        <v>427</v>
      </c>
      <c r="B391" s="43" t="s">
        <v>1765</v>
      </c>
      <c r="C391" s="43" t="s">
        <v>186</v>
      </c>
      <c r="D391" s="43" t="s">
        <v>241</v>
      </c>
      <c r="E391" s="43" t="s">
        <v>1766</v>
      </c>
      <c r="F391" s="43" t="s">
        <v>814</v>
      </c>
      <c r="G391" s="43" t="s">
        <v>190</v>
      </c>
      <c r="H391" s="43" t="s">
        <v>205</v>
      </c>
      <c r="I391" s="43" t="s">
        <v>192</v>
      </c>
      <c r="J391" s="44">
        <f t="shared" si="312"/>
        <v>46011.541666666664</v>
      </c>
      <c r="K391" s="44">
        <v>45647.541666666664</v>
      </c>
      <c r="L391" s="44">
        <v>45429</v>
      </c>
      <c r="M391" s="43" t="s">
        <v>3150</v>
      </c>
      <c r="N391" s="43" t="s">
        <v>3151</v>
      </c>
      <c r="O391" s="44">
        <v>46122.250821759262</v>
      </c>
      <c r="P391" s="43">
        <v>7428</v>
      </c>
      <c r="Q391" s="43">
        <v>7411</v>
      </c>
      <c r="R391" s="43">
        <v>17</v>
      </c>
      <c r="S391" s="43" t="s">
        <v>194</v>
      </c>
      <c r="T391" s="44">
        <v>46121.770833333336</v>
      </c>
      <c r="U391" s="44">
        <v>46121.770833333336</v>
      </c>
      <c r="V391" s="44">
        <v>46121.770833333336</v>
      </c>
      <c r="W391" s="44">
        <v>46121.770833333336</v>
      </c>
      <c r="X391" s="44">
        <v>46033.770833333336</v>
      </c>
      <c r="Y391" s="44">
        <v>45646.770833333336</v>
      </c>
      <c r="Z391" s="43" t="s">
        <v>199</v>
      </c>
      <c r="AA391" s="43"/>
      <c r="AB391" s="44">
        <v>46033.770833333336</v>
      </c>
      <c r="AC391" s="44">
        <v>46033.770833333336</v>
      </c>
      <c r="AD391" s="43"/>
      <c r="AE391" s="43">
        <v>5</v>
      </c>
      <c r="AF391" s="43" t="s">
        <v>280</v>
      </c>
      <c r="AG391" s="43" t="s">
        <v>280</v>
      </c>
      <c r="AH391" s="43" t="s">
        <v>287</v>
      </c>
      <c r="AI391" s="43" t="s">
        <v>287</v>
      </c>
      <c r="AJ391" s="43" t="s">
        <v>3152</v>
      </c>
      <c r="AK391" s="43" t="s">
        <v>3153</v>
      </c>
      <c r="AL391" s="47">
        <v>46486</v>
      </c>
      <c r="AM391" s="47">
        <v>46301</v>
      </c>
      <c r="AN391" s="47">
        <v>46851</v>
      </c>
      <c r="AO391" s="47">
        <v>46851</v>
      </c>
      <c r="AP391" s="47">
        <v>46240</v>
      </c>
      <c r="AQ391" s="46">
        <v>45441</v>
      </c>
      <c r="AR391" s="47">
        <v>46398</v>
      </c>
      <c r="AS391" s="47">
        <v>46398</v>
      </c>
      <c r="AT391" s="48"/>
      <c r="AU391" s="43">
        <v>1</v>
      </c>
      <c r="AV391" s="43">
        <v>0</v>
      </c>
      <c r="AW391" s="43">
        <v>0</v>
      </c>
      <c r="AX391" s="51" t="s">
        <v>815</v>
      </c>
      <c r="AY391" s="51" t="s">
        <v>211</v>
      </c>
      <c r="AZ391" s="51" t="s">
        <v>198</v>
      </c>
      <c r="BA391" s="20">
        <f t="shared" ca="1" si="305"/>
        <v>0</v>
      </c>
      <c r="BB391" s="20">
        <f t="shared" ca="1" si="305"/>
        <v>0</v>
      </c>
      <c r="BC391" s="20">
        <f t="shared" ca="1" si="305"/>
        <v>0</v>
      </c>
      <c r="BD391" s="20">
        <f t="shared" ca="1" si="305"/>
        <v>0</v>
      </c>
      <c r="BE391" s="20">
        <f t="shared" ca="1" si="305"/>
        <v>0</v>
      </c>
      <c r="BF391" s="20">
        <f t="shared" ca="1" si="305"/>
        <v>1</v>
      </c>
      <c r="BG391" s="21">
        <f t="shared" ca="1" si="304"/>
        <v>0</v>
      </c>
      <c r="BH391" s="21">
        <f t="shared" ca="1" si="304"/>
        <v>0</v>
      </c>
      <c r="BI391" s="21" t="str">
        <f t="shared" ca="1" si="304"/>
        <v/>
      </c>
      <c r="BJ391" s="22">
        <f t="shared" ca="1" si="313"/>
        <v>1</v>
      </c>
      <c r="BK391" s="21">
        <f t="shared" si="314"/>
        <v>10</v>
      </c>
      <c r="BL391" s="22">
        <f t="shared" ca="1" si="315"/>
        <v>7965</v>
      </c>
      <c r="BM391" s="22">
        <f t="shared" ca="1" si="316"/>
        <v>7965</v>
      </c>
      <c r="BN391" s="23">
        <f t="shared" ca="1" si="317"/>
        <v>0</v>
      </c>
      <c r="BO391" s="24">
        <f t="shared" ca="1" si="318"/>
        <v>537</v>
      </c>
      <c r="BP391" s="51" t="str">
        <f>_xlfn.XLOOKUP(E391,[1]Validation!E:E,[1]Validation!F:F,"")</f>
        <v>EG55</v>
      </c>
      <c r="BQ391" s="51" t="str">
        <f>_xlfn.XLOOKUP(BP391,[1]Validation!F:F,[1]Validation!G:G,"")</f>
        <v>EG55 to EG75</v>
      </c>
      <c r="BR391" s="52" t="str">
        <f>VLOOKUP(G391,[1]Validation!$B$1:$C$9,2,0)</f>
        <v>B</v>
      </c>
      <c r="BS391" s="51">
        <f t="shared" ca="1" si="319"/>
        <v>17</v>
      </c>
      <c r="BT391" s="53">
        <f>_xlfn.XLOOKUP(B391,'[2]1. All Calls'!$R:$R,'[2]1. All Calls'!$A:$A,"",0)</f>
        <v>46163.667152777802</v>
      </c>
      <c r="BU391" s="51" t="str">
        <f>_xlfn.XLOOKUP(B391,'[2]1. All Calls'!$R:$R,'[2]1. All Calls'!$F:$F,"",0)</f>
        <v>CC-02088954</v>
      </c>
      <c r="BV391" s="51" t="str">
        <f>_xlfn.XLOOKUP(B391,'[2]1. All Calls'!$R:$R,'[2]1. All Calls'!$J:$J,"",0)</f>
        <v>Schedule Service</v>
      </c>
      <c r="BW391" s="53">
        <f>_xlfn.XLOOKUP(B391,'[2]Sch Calls'!$R:$R,'[2]Sch Calls'!$A:$A,"",0)</f>
        <v>46163.667152777802</v>
      </c>
      <c r="BX391" s="51">
        <f>_xlfn.XLOOKUP(B391,'[2]Sch Calls'!$R:$R,'[2]Sch Calls'!$B:$B,"",0)</f>
        <v>7964</v>
      </c>
      <c r="BY391" s="51" t="str">
        <f t="shared" si="294"/>
        <v>07-Oct-26</v>
      </c>
      <c r="BZ391" s="51" t="str">
        <f t="shared" si="294"/>
        <v>07-Oct-26</v>
      </c>
      <c r="CA391" s="51" t="str">
        <f t="shared" si="320"/>
        <v>10-Jan-27</v>
      </c>
      <c r="CB391" s="51" t="str">
        <f t="shared" si="321"/>
        <v>08-Oct-27</v>
      </c>
      <c r="CC391" s="51" t="str">
        <f t="shared" si="322"/>
        <v>21-Dec-26</v>
      </c>
      <c r="CD391" s="51" t="str">
        <f t="shared" si="323"/>
        <v>12-Jan-27</v>
      </c>
      <c r="CE391" s="51">
        <f t="shared" ca="1" si="295"/>
        <v>54</v>
      </c>
      <c r="CF391" s="51">
        <f t="shared" ca="1" si="295"/>
        <v>54</v>
      </c>
      <c r="CG391" s="51">
        <f t="shared" ca="1" si="324"/>
        <v>54</v>
      </c>
      <c r="CH391" s="51">
        <f t="shared" ca="1" si="325"/>
        <v>54</v>
      </c>
      <c r="CI391" s="51">
        <f t="shared" ca="1" si="326"/>
        <v>529</v>
      </c>
      <c r="CJ391" s="51">
        <f t="shared" ca="1" si="327"/>
        <v>142</v>
      </c>
      <c r="CK391" s="51">
        <f t="shared" ca="1" si="302"/>
        <v>540</v>
      </c>
      <c r="CL391" s="51">
        <f t="shared" ca="1" si="302"/>
        <v>540</v>
      </c>
      <c r="CM391" s="51">
        <f t="shared" ca="1" si="302"/>
        <v>540</v>
      </c>
      <c r="CN391" s="51">
        <f t="shared" ca="1" si="302"/>
        <v>540</v>
      </c>
      <c r="CO391" s="51">
        <f t="shared" ca="1" si="302"/>
        <v>5290</v>
      </c>
      <c r="CP391" s="51">
        <f t="shared" ca="1" si="302"/>
        <v>1420</v>
      </c>
      <c r="CQ391" s="51">
        <f t="shared" ca="1" si="303"/>
        <v>2460</v>
      </c>
      <c r="CR391" s="51">
        <f t="shared" ca="1" si="303"/>
        <v>2460</v>
      </c>
      <c r="CS391" s="51">
        <f t="shared" ca="1" si="303"/>
        <v>5460</v>
      </c>
      <c r="CT391" s="51">
        <f t="shared" ca="1" si="303"/>
        <v>5460</v>
      </c>
      <c r="CU391" s="51">
        <f t="shared" ca="1" si="303"/>
        <v>-4699</v>
      </c>
      <c r="CV391" s="54">
        <f t="shared" ca="1" si="303"/>
        <v>-4829</v>
      </c>
      <c r="CW391" s="25" t="s">
        <v>212</v>
      </c>
      <c r="CX391" s="55">
        <v>1</v>
      </c>
      <c r="CY391" s="55"/>
      <c r="CZ391" s="26" t="s">
        <v>227</v>
      </c>
      <c r="DA391" s="26" t="s">
        <v>227</v>
      </c>
      <c r="DB391" s="26" t="s">
        <v>227</v>
      </c>
      <c r="DC391" s="26" t="s">
        <v>227</v>
      </c>
      <c r="DD391" s="26" t="s">
        <v>227</v>
      </c>
      <c r="DE391" s="26" t="s">
        <v>227</v>
      </c>
      <c r="DF391" s="26" t="s">
        <v>227</v>
      </c>
      <c r="DG391" s="26" t="s">
        <v>227</v>
      </c>
      <c r="DH391" s="26" t="s">
        <v>227</v>
      </c>
      <c r="DI391" s="26" t="s">
        <v>227</v>
      </c>
      <c r="DJ391" s="26" t="s">
        <v>227</v>
      </c>
      <c r="DK391" s="26" t="s">
        <v>227</v>
      </c>
      <c r="DL391" s="27">
        <f t="shared" si="328"/>
        <v>46238.667152777802</v>
      </c>
      <c r="DM391" s="28">
        <f t="shared" ca="1" si="329"/>
        <v>0</v>
      </c>
      <c r="DN391" s="56">
        <f>_xlfn.XLOOKUP(B391,'[2]1. All Calls'!$R:$R,'[2]1. All Calls'!$A:$A,"",0)</f>
        <v>46163.667152777802</v>
      </c>
      <c r="DO391" s="57" t="str">
        <f ca="1">VLOOKUP(DM391,[1]Validation!$B$20:$C$25,2,0)</f>
        <v>Within 3 months</v>
      </c>
      <c r="DP391" s="58" t="str">
        <f>_xlfn.XLOOKUP(B391,'[1]Active AMCs- Dealer'!E:E,'[1]Active AMCs- Dealer'!L:L,"Not in AMC",0)</f>
        <v>Not in AMC</v>
      </c>
      <c r="DQ391" s="50" t="s">
        <v>238</v>
      </c>
      <c r="DR391" s="29" t="str">
        <f>_xlfn.XLOOKUP(B391,'[2]1. All Calls'!$R:$R,'[2]1. All Calls'!$F:$F,"",0)</f>
        <v>CC-02088954</v>
      </c>
      <c r="DS391" s="29" t="str">
        <f>_xlfn.XLOOKUP(B391,'[2]1. All Calls'!$R:$R,'[2]1. All Calls'!$AB:$AB,"",0)</f>
        <v>Today We attend the customer site for shedule service so we change:- valve kit during service now machine running good condition</v>
      </c>
      <c r="DT391" s="30">
        <f>_xlfn.XLOOKUP(DR391,'[2]1. All Calls'!$F:$F,'[2]1. All Calls'!$A:$A,"",0)</f>
        <v>46163.667152777802</v>
      </c>
      <c r="DU391" s="31">
        <f>_xlfn.XLOOKUP(DR391,'[2]1. All Calls'!$F:$F,'[2]1. All Calls'!$B:$B,"",0)</f>
        <v>7964</v>
      </c>
      <c r="DV391" s="31">
        <f>_xlfn.XLOOKUP(B391,[1]MDA_Assets!D:D,[1]MDA_Assets!N:N,"",0)</f>
        <v>7946</v>
      </c>
      <c r="DW391" s="31">
        <f>_xlfn.XLOOKUP(B391,[1]MDA_Assets!D:D,[1]MDA_Assets!O:O,"",0)</f>
        <v>18</v>
      </c>
      <c r="DX391" s="32" t="str">
        <f>_xlfn.XLOOKUP(B391,[1]MDA_Assets!D:D,[1]MDA_Assets!Q:Q,"",0)</f>
        <v>Synthetic</v>
      </c>
      <c r="DY391" s="33">
        <f>_xlfn.XLOOKUP(B391,[1]MDA_Assets!D:D,[1]MDA_Assets!R:R,"",0)</f>
        <v>46122</v>
      </c>
      <c r="DZ391" s="33">
        <f>_xlfn.XLOOKUP(B391,[1]MDA_Assets!D:D,[1]MDA_Assets!S:S,"",0)</f>
        <v>46122</v>
      </c>
      <c r="EA391" s="33">
        <f>_xlfn.XLOOKUP(B391,[1]MDA_Assets!D:D,[1]MDA_Assets!T:T,"",0)</f>
        <v>46122</v>
      </c>
      <c r="EB391" s="33">
        <f>_xlfn.XLOOKUP(B391,[1]MDA_Assets!D:D,[1]MDA_Assets!U:U,"",0)</f>
        <v>46122</v>
      </c>
      <c r="EC391" s="33">
        <f>_xlfn.XLOOKUP(B391,[1]MDA_Assets!D:D,[1]MDA_Assets!V:V,"",0)</f>
        <v>46034</v>
      </c>
      <c r="ED391" s="33">
        <f>_xlfn.XLOOKUP(B391,[1]MDA_Assets!D:D,[1]MDA_Assets!W:W,"",0)</f>
        <v>46163</v>
      </c>
      <c r="EE391" s="32" t="str">
        <f>_xlfn.XLOOKUP(B391,[1]MDA_Assets!D:D,[1]MDA_Assets!X:X,"",0)</f>
        <v>Yes</v>
      </c>
      <c r="EF391" s="33">
        <f>_xlfn.XLOOKUP(B391,[1]MDA_Assets!D:D,[1]MDA_Assets!Y:Y,"",0)</f>
        <v>46034</v>
      </c>
      <c r="EG391" s="33">
        <f>_xlfn.XLOOKUP(B391,[1]MDA_Assets!D:D,[1]MDA_Assets!Z:Z,"",0)</f>
        <v>0</v>
      </c>
      <c r="EH391" s="33">
        <f>_xlfn.XLOOKUP(B391,[1]MDA_Assets!D:D,[1]MDA_Assets!AA:AA,"",0)</f>
        <v>46034</v>
      </c>
      <c r="EI391" s="34">
        <f>_xlfn.XLOOKUP(B391,[1]MDA_Assets!D:D,[1]MDA_Assets!P:P,"",0)</f>
        <v>10</v>
      </c>
      <c r="EJ391" s="35" t="str">
        <f>_xlfn.XLOOKUP(B391,[1]MDA_Assets!D:D,[1]MDA_Assets!AB:AB,"",0)</f>
        <v>2464</v>
      </c>
      <c r="EK391" s="35" t="str">
        <f>_xlfn.XLOOKUP(B391,[1]MDA_Assets!D:D,[1]MDA_Assets!AC:AC,"",0)</f>
        <v>2464</v>
      </c>
      <c r="EL391" s="35" t="str">
        <f>_xlfn.XLOOKUP(B391,[1]MDA_Assets!D:D,[1]MDA_Assets!AD:AD,"",0)</f>
        <v>5464</v>
      </c>
      <c r="EM391" s="35" t="str">
        <f>_xlfn.XLOOKUP(B391,[1]MDA_Assets!D:D,[1]MDA_Assets!AE:AE,"",0)</f>
        <v>5464</v>
      </c>
      <c r="EN391" s="35" t="str">
        <f>_xlfn.XLOOKUP(B391,[1]MDA_Assets!D:D,[1]MDA_Assets!AF:AF,"",0)</f>
        <v>8000</v>
      </c>
      <c r="EO391" s="35" t="str">
        <f>_xlfn.XLOOKUP(B391,[1]MDA_Assets!D:D,[1]MDA_Assets!AG:AG,"",0)</f>
        <v>4000</v>
      </c>
      <c r="EP391" s="36">
        <f t="shared" si="296"/>
        <v>365</v>
      </c>
      <c r="EQ391" s="36">
        <f t="shared" si="296"/>
        <v>180</v>
      </c>
      <c r="ER391" s="36">
        <f t="shared" si="330"/>
        <v>730</v>
      </c>
      <c r="ES391" s="36">
        <f t="shared" si="331"/>
        <v>730</v>
      </c>
      <c r="ET391" s="36">
        <f t="shared" si="332"/>
        <v>594</v>
      </c>
      <c r="EU391" s="36">
        <f t="shared" si="333"/>
        <v>-593</v>
      </c>
      <c r="EV391" s="36">
        <f t="shared" si="334"/>
        <v>365</v>
      </c>
      <c r="EW391" s="36" t="str">
        <f t="shared" si="306"/>
        <v/>
      </c>
      <c r="EX391" s="36">
        <f t="shared" si="307"/>
        <v>365</v>
      </c>
      <c r="EY391" s="36">
        <f t="shared" si="299"/>
        <v>11.78</v>
      </c>
      <c r="EZ391" s="36">
        <f t="shared" si="299"/>
        <v>5.81</v>
      </c>
      <c r="FA391" s="36">
        <f t="shared" si="299"/>
        <v>23.55</v>
      </c>
      <c r="FB391" s="36">
        <f t="shared" si="298"/>
        <v>23.55</v>
      </c>
      <c r="FC391" s="36">
        <f t="shared" si="298"/>
        <v>19.170000000000002</v>
      </c>
      <c r="FD391" s="36">
        <f t="shared" si="298"/>
        <v>-19.130000000000003</v>
      </c>
      <c r="FE391" s="36">
        <f t="shared" si="298"/>
        <v>11.78</v>
      </c>
      <c r="FF391" s="36" t="str">
        <f t="shared" si="298"/>
        <v/>
      </c>
      <c r="FG391" s="36">
        <f t="shared" si="298"/>
        <v>11.78</v>
      </c>
      <c r="FH391" s="37" t="str" cm="1">
        <f t="array" ref="FH391">_xlfn.IFS(EY391="", "No Data", EY391&lt;0, "Negative/Future", EY391=0, "Zero Days", EY391&lt;=3, "&lt; 3 Months", EY391&lt;=6, "3 to 6 Months", EY391&lt;=9, "6 to 9 Months", EY391&lt;=12, "9 to 12 Months", EY391&lt;=15, "12 to 15 Months", EY391&lt;=18, "15 to 18 Months", EY391&lt;=24, "18 to 24 Months", EY391&gt;24, "&gt; 24 Months")</f>
        <v>9 to 12 Months</v>
      </c>
      <c r="FI391" s="37" t="str" cm="1">
        <f t="array" ref="FI391">_xlfn.IFS(EZ391="", "No Data", EZ391&lt;0, "Negative/Future", EZ391=0, "Zero Days", EZ391&lt;=3, "&lt; 3 Months", EZ391&lt;=6, "3 to 6 Months", EZ391&lt;=9, "6 to 9 Months", EZ391&lt;=12, "9 to 12 Months", EZ391&lt;=15, "12 to 15 Months", EZ391&lt;=18, "15 to 18 Months", EZ391&lt;=24, "18 to 24 Months", EZ391&gt;24, "&gt; 24 Months")</f>
        <v>3 to 6 Months</v>
      </c>
      <c r="FJ391" s="37" t="str" cm="1">
        <f t="array" ref="FJ391">_xlfn.IFS(FA391="", "No Data", FA391&lt;0, "Negative/Future", FA391=0, "Zero Days", FA391&lt;=3, "&lt; 3 Months", FA391&lt;=6, "3 to 6 Months", FA391&lt;=9, "6 to 9 Months", FA391&lt;=12, "9 to 12 Months", FA391&lt;=15, "12 to 15 Months", FA391&lt;=18, "15 to 18 Months", FA391&lt;=24, "18 to 24 Months", FA391&gt;24, "&gt; 24 Months")</f>
        <v>18 to 24 Months</v>
      </c>
      <c r="FK391" s="37" t="str" cm="1">
        <f t="array" ref="FK391">_xlfn.IFS(FB391="", "No Data", FB391&lt;0, "Negative/Future", FB391=0, "Zero Days", FB391&lt;=3, "&lt; 3 Months", FB391&lt;=6, "3 to 6 Months", FB391&lt;=9, "6 to 9 Months", FB391&lt;=12, "9 to 12 Months", FB391&lt;=15, "12 to 15 Months", FB391&lt;=18, "15 to 18 Months", FB391&lt;=24, "18 to 24 Months", FB391&gt;24, "&gt; 24 Months")</f>
        <v>18 to 24 Months</v>
      </c>
      <c r="FL391" s="37" t="str" cm="1">
        <f t="array" ref="FL391">_xlfn.IFS(FC391="", "No Data", FC391&lt;0, "Negative/Future", FC391=0, "Zero Days", FC391&lt;=3, "&lt; 3 Months", FC391&lt;=6, "3 to 6 Months", FC391&lt;=9, "6 to 9 Months", FC391&lt;=12, "9 to 12 Months", FC391&lt;=15, "12 to 15 Months", FC391&lt;=18, "15 to 18 Months", FC391&lt;=24, "18 to 24 Months", FC391&gt;24, "&gt; 24 Months")</f>
        <v>18 to 24 Months</v>
      </c>
      <c r="FM391" s="37" t="str" cm="1">
        <f t="array" ref="FM391">_xlfn.IFS(FD391="", "No Data", FD391&lt;0, "Negative/Future", FD391=0, "Zero Days", FD391&lt;=3, "&lt; 3 Months", FD391&lt;=6, "3 to 6 Months", FD391&lt;=9, "6 to 9 Months", FD391&lt;=12, "9 to 12 Months", FD391&lt;=15, "12 to 15 Months", FD391&lt;=18, "15 to 18 Months", FD391&lt;=24, "18 to 24 Months", FD391&gt;24, "&gt; 24 Months")</f>
        <v>Negative/Future</v>
      </c>
      <c r="FN391" s="37" t="str" cm="1">
        <f t="array" ref="FN391">_xlfn.IFS(FE391="", "No Data", FE391&lt;0, "Negative/Future", FE391=0, "Zero Days", FE391&lt;=3, "&lt; 3 Months", FE391&lt;=6, "3 to 6 Months", FE391&lt;=9, "6 to 9 Months", FE391&lt;=12, "9 to 12 Months", FE391&lt;=15, "12 to 15 Months", FE391&lt;=18, "15 to 18 Months", FE391&lt;=24, "18 to 24 Months", FE391&gt;24, "&gt; 24 Months")</f>
        <v>9 to 12 Months</v>
      </c>
      <c r="FO391" s="37" t="str" cm="1">
        <f t="array" ref="FO391">_xlfn.IFS(FG391="", "No Data", FG391&lt;0, "Negative/Future", FG391=0, "Zero Days", FG391&lt;=3, "&lt; 3 Months", FG391&lt;=6, "3 to 6 Months", FG391&lt;=9, "6 to 9 Months", FG391&lt;=12, "9 to 12 Months", FG391&lt;=15, "12 to 15 Months", FG391&lt;=18, "15 to 18 Months", FG391&lt;=24, "18 to 24 Months", FG391&gt;24, "&gt; 24 Months")</f>
        <v>9 to 12 Months</v>
      </c>
      <c r="FP391" s="37" t="str" cm="1">
        <f t="array" ref="FP391">_xlfn.IFS(FF391="", "No Data", FF391&lt;0, "Negative/Future", FF391=0, "Zero Days", FF391&lt;=3, "&lt; 3 Months", FF391&lt;=6, "3 to 6 Months", FF391&lt;=9, "6 to 9 Months", FF391&lt;=12, "9 to 12 Months", FF391&lt;=15, "12 to 15 Months", FF391&lt;=18, "15 to 18 Months", FF391&lt;=24, "18 to 24 Months", FF391&gt;24, "&gt; 24 Months")</f>
        <v>No Data</v>
      </c>
      <c r="FQ391" s="29" t="s">
        <v>816</v>
      </c>
      <c r="FR391" s="29">
        <v>9540167108</v>
      </c>
      <c r="FS391" s="38" t="str">
        <f>VLOOKUP(_xlfn.XLOOKUP(B391,[1]MDA_Assets!D:D,[1]MDA_Assets!I:I,"",0),[1]Validation!$B$1:$C$8,2,0)</f>
        <v>B</v>
      </c>
      <c r="FT391" s="38" t="s">
        <v>202</v>
      </c>
      <c r="FU391" s="31" t="str">
        <f>_xlfn.XLOOKUP(B391,[1]MDA_Assets!D:D,[1]MDA_Assets!X:X,"",0)</f>
        <v>Yes</v>
      </c>
      <c r="FV391" s="39">
        <v>1</v>
      </c>
      <c r="FW391" s="39">
        <v>0</v>
      </c>
      <c r="FX391" s="39">
        <v>0</v>
      </c>
      <c r="FY391" s="39">
        <v>8</v>
      </c>
      <c r="FZ391" s="40">
        <f t="shared" si="293"/>
        <v>46487</v>
      </c>
      <c r="GA391" s="40">
        <f t="shared" si="293"/>
        <v>46302</v>
      </c>
      <c r="GB391" s="40">
        <f t="shared" si="308"/>
        <v>46852</v>
      </c>
      <c r="GC391" s="40">
        <f t="shared" si="309"/>
        <v>46852</v>
      </c>
      <c r="GD391" s="40">
        <f t="shared" si="310"/>
        <v>46628</v>
      </c>
      <c r="GE391" s="40">
        <f t="shared" si="311"/>
        <v>45570</v>
      </c>
      <c r="GF391" s="40">
        <f t="shared" si="297"/>
        <v>46399</v>
      </c>
      <c r="GG391" s="40" t="str">
        <f t="shared" si="297"/>
        <v/>
      </c>
      <c r="GH391" s="40">
        <f t="shared" si="297"/>
        <v>46399</v>
      </c>
      <c r="GI391" s="39">
        <f t="shared" si="335"/>
        <v>1</v>
      </c>
      <c r="GJ391" s="39">
        <f t="shared" si="336"/>
        <v>0</v>
      </c>
      <c r="GK391" s="39">
        <f t="shared" si="337"/>
        <v>0</v>
      </c>
      <c r="GL391" s="39">
        <f t="shared" si="338"/>
        <v>7</v>
      </c>
    </row>
    <row r="392" spans="1:194" x14ac:dyDescent="0.25">
      <c r="A392" s="19">
        <v>428</v>
      </c>
      <c r="B392" s="43" t="s">
        <v>1767</v>
      </c>
      <c r="C392" s="43" t="s">
        <v>186</v>
      </c>
      <c r="D392" s="43" t="s">
        <v>241</v>
      </c>
      <c r="E392" s="43" t="s">
        <v>1536</v>
      </c>
      <c r="F392" s="43" t="s">
        <v>1768</v>
      </c>
      <c r="G392" s="43" t="s">
        <v>190</v>
      </c>
      <c r="H392" s="43" t="s">
        <v>387</v>
      </c>
      <c r="I392" s="43" t="s">
        <v>192</v>
      </c>
      <c r="J392" s="44">
        <f t="shared" si="312"/>
        <v>46134.520833333336</v>
      </c>
      <c r="K392" s="44">
        <v>45770.520833333336</v>
      </c>
      <c r="L392" s="44">
        <v>45492</v>
      </c>
      <c r="M392" s="43" t="s">
        <v>2547</v>
      </c>
      <c r="N392" s="43" t="s">
        <v>1387</v>
      </c>
      <c r="O392" s="44">
        <v>46041.326064814813</v>
      </c>
      <c r="P392" s="43">
        <v>697</v>
      </c>
      <c r="Q392" s="43">
        <v>103</v>
      </c>
      <c r="R392" s="43">
        <v>201</v>
      </c>
      <c r="S392" s="43" t="s">
        <v>206</v>
      </c>
      <c r="T392" s="44">
        <v>45769.770833333336</v>
      </c>
      <c r="U392" s="44">
        <v>45769.770833333336</v>
      </c>
      <c r="V392" s="44">
        <v>45769.770833333336</v>
      </c>
      <c r="W392" s="44">
        <v>45769.770833333336</v>
      </c>
      <c r="X392" s="44">
        <v>45769.770833333336</v>
      </c>
      <c r="Y392" s="44">
        <v>45769.770833333336</v>
      </c>
      <c r="Z392" s="43" t="s">
        <v>199</v>
      </c>
      <c r="AA392" s="43"/>
      <c r="AB392" s="44">
        <v>45769.770833333336</v>
      </c>
      <c r="AC392" s="44">
        <v>45769.770833333336</v>
      </c>
      <c r="AD392" s="44">
        <v>45769.770833333336</v>
      </c>
      <c r="AE392" s="43">
        <v>4</v>
      </c>
      <c r="AF392" s="43" t="s">
        <v>2548</v>
      </c>
      <c r="AG392" s="43" t="s">
        <v>2548</v>
      </c>
      <c r="AH392" s="43" t="s">
        <v>2549</v>
      </c>
      <c r="AI392" s="43" t="s">
        <v>2549</v>
      </c>
      <c r="AJ392" s="43" t="s">
        <v>2550</v>
      </c>
      <c r="AK392" s="43" t="s">
        <v>2549</v>
      </c>
      <c r="AL392" s="46">
        <v>46134</v>
      </c>
      <c r="AM392" s="46">
        <v>45949</v>
      </c>
      <c r="AN392" s="46">
        <v>46134</v>
      </c>
      <c r="AO392" s="46">
        <v>46134</v>
      </c>
      <c r="AP392" s="47">
        <v>46499</v>
      </c>
      <c r="AQ392" s="46">
        <v>46134</v>
      </c>
      <c r="AR392" s="46">
        <v>46134</v>
      </c>
      <c r="AS392" s="46">
        <v>46134</v>
      </c>
      <c r="AT392" s="46">
        <v>46134</v>
      </c>
      <c r="AU392" s="43">
        <v>1</v>
      </c>
      <c r="AV392" s="43">
        <v>0</v>
      </c>
      <c r="AW392" s="43">
        <v>0</v>
      </c>
      <c r="AX392" s="51" t="s">
        <v>591</v>
      </c>
      <c r="AY392" s="51" t="s">
        <v>211</v>
      </c>
      <c r="AZ392" s="51" t="s">
        <v>198</v>
      </c>
      <c r="BA392" s="20">
        <f t="shared" ca="1" si="305"/>
        <v>1</v>
      </c>
      <c r="BB392" s="20">
        <f t="shared" ca="1" si="305"/>
        <v>1</v>
      </c>
      <c r="BC392" s="20">
        <f t="shared" ca="1" si="305"/>
        <v>1</v>
      </c>
      <c r="BD392" s="20">
        <f t="shared" ca="1" si="305"/>
        <v>1</v>
      </c>
      <c r="BE392" s="20">
        <f t="shared" ca="1" si="305"/>
        <v>0</v>
      </c>
      <c r="BF392" s="20">
        <f t="shared" ca="1" si="305"/>
        <v>1</v>
      </c>
      <c r="BG392" s="21">
        <f t="shared" ca="1" si="304"/>
        <v>1</v>
      </c>
      <c r="BH392" s="21">
        <f t="shared" ca="1" si="304"/>
        <v>1</v>
      </c>
      <c r="BI392" s="21">
        <f t="shared" ca="1" si="304"/>
        <v>1</v>
      </c>
      <c r="BJ392" s="22">
        <f t="shared" ca="1" si="313"/>
        <v>8</v>
      </c>
      <c r="BK392" s="21">
        <f t="shared" si="314"/>
        <v>4</v>
      </c>
      <c r="BL392" s="22">
        <f t="shared" ca="1" si="315"/>
        <v>1236</v>
      </c>
      <c r="BM392" s="22">
        <f t="shared" ca="1" si="316"/>
        <v>185</v>
      </c>
      <c r="BN392" s="23">
        <f t="shared" ca="1" si="317"/>
        <v>1051</v>
      </c>
      <c r="BO392" s="24">
        <f t="shared" ca="1" si="318"/>
        <v>539</v>
      </c>
      <c r="BP392" s="51" t="str">
        <f>_xlfn.XLOOKUP(E392,[1]Validation!E:E,[1]Validation!F:F,"")</f>
        <v>EQ15</v>
      </c>
      <c r="BQ392" s="51" t="str">
        <f>_xlfn.XLOOKUP(BP392,[1]Validation!F:F,[1]Validation!G:G,"")</f>
        <v>EQ11 to EQ22</v>
      </c>
      <c r="BR392" s="52" t="str">
        <f>VLOOKUP(G392,[1]Validation!$B$1:$C$9,2,0)</f>
        <v>B</v>
      </c>
      <c r="BS392" s="51">
        <f t="shared" ca="1" si="319"/>
        <v>13</v>
      </c>
      <c r="BT392" s="53">
        <f>_xlfn.XLOOKUP(B392,'[2]1. All Calls'!$R:$R,'[2]1. All Calls'!$A:$A,"",0)</f>
        <v>46041.511504629598</v>
      </c>
      <c r="BU392" s="51" t="str">
        <f>_xlfn.XLOOKUP(B392,'[2]1. All Calls'!$R:$R,'[2]1. All Calls'!$F:$F,"",0)</f>
        <v>CC-01945245</v>
      </c>
      <c r="BV392" s="51" t="str">
        <f>_xlfn.XLOOKUP(B392,'[2]1. All Calls'!$R:$R,'[2]1. All Calls'!$J:$J,"",0)</f>
        <v>General Service</v>
      </c>
      <c r="BW392" s="53" t="str">
        <f>_xlfn.XLOOKUP(B392,'[2]Sch Calls'!$R:$R,'[2]Sch Calls'!$A:$A,"",0)</f>
        <v/>
      </c>
      <c r="BX392" s="51" t="str">
        <f>_xlfn.XLOOKUP(B392,'[2]Sch Calls'!$R:$R,'[2]Sch Calls'!$B:$B,"",0)</f>
        <v/>
      </c>
      <c r="BY392" s="51" t="str">
        <f t="shared" si="294"/>
        <v>20-Oct-25</v>
      </c>
      <c r="BZ392" s="51" t="str">
        <f t="shared" si="294"/>
        <v>20-Oct-25</v>
      </c>
      <c r="CA392" s="51" t="str">
        <f t="shared" si="320"/>
        <v>23-Jan-26</v>
      </c>
      <c r="CB392" s="51" t="str">
        <f t="shared" si="321"/>
        <v>21-Oct-26</v>
      </c>
      <c r="CC392" s="51" t="str">
        <f t="shared" si="322"/>
        <v>23-Apr-27</v>
      </c>
      <c r="CD392" s="51" t="str">
        <f t="shared" si="323"/>
        <v>23-Apr-26</v>
      </c>
      <c r="CE392" s="51">
        <f t="shared" ca="1" si="295"/>
        <v>406</v>
      </c>
      <c r="CF392" s="51">
        <f t="shared" ca="1" si="295"/>
        <v>406</v>
      </c>
      <c r="CG392" s="51">
        <f t="shared" ca="1" si="324"/>
        <v>406</v>
      </c>
      <c r="CH392" s="51">
        <f t="shared" ca="1" si="325"/>
        <v>406</v>
      </c>
      <c r="CI392" s="51">
        <f t="shared" ca="1" si="326"/>
        <v>406</v>
      </c>
      <c r="CJ392" s="51">
        <f t="shared" ca="1" si="327"/>
        <v>406</v>
      </c>
      <c r="CK392" s="51">
        <f t="shared" ca="1" si="302"/>
        <v>1624</v>
      </c>
      <c r="CL392" s="51">
        <f t="shared" ca="1" si="302"/>
        <v>1624</v>
      </c>
      <c r="CM392" s="51">
        <f t="shared" ca="1" si="302"/>
        <v>1624</v>
      </c>
      <c r="CN392" s="51">
        <f t="shared" ca="1" si="302"/>
        <v>1624</v>
      </c>
      <c r="CO392" s="51">
        <f t="shared" ca="1" si="302"/>
        <v>1624</v>
      </c>
      <c r="CP392" s="51">
        <f t="shared" ca="1" si="302"/>
        <v>1624</v>
      </c>
      <c r="CQ392" s="51">
        <f t="shared" ca="1" si="303"/>
        <v>-428</v>
      </c>
      <c r="CR392" s="51">
        <f t="shared" ca="1" si="303"/>
        <v>-428</v>
      </c>
      <c r="CS392" s="51">
        <f t="shared" ca="1" si="303"/>
        <v>1072</v>
      </c>
      <c r="CT392" s="51">
        <f t="shared" ca="1" si="303"/>
        <v>1072</v>
      </c>
      <c r="CU392" s="51">
        <f t="shared" ca="1" si="303"/>
        <v>6072</v>
      </c>
      <c r="CV392" s="54">
        <f t="shared" ca="1" si="303"/>
        <v>1072</v>
      </c>
      <c r="CW392" s="25" t="s">
        <v>195</v>
      </c>
      <c r="CX392" s="55">
        <v>0</v>
      </c>
      <c r="CY392" s="55"/>
      <c r="CZ392" s="26">
        <v>0</v>
      </c>
      <c r="DA392" s="26">
        <v>0</v>
      </c>
      <c r="DB392" s="26">
        <v>0</v>
      </c>
      <c r="DC392" s="26">
        <v>0</v>
      </c>
      <c r="DD392" s="26">
        <v>0</v>
      </c>
      <c r="DE392" s="26">
        <v>0</v>
      </c>
      <c r="DF392" s="26">
        <v>0</v>
      </c>
      <c r="DG392" s="26">
        <v>0</v>
      </c>
      <c r="DH392" s="26">
        <v>0</v>
      </c>
      <c r="DI392" s="26">
        <v>0</v>
      </c>
      <c r="DJ392" s="26">
        <v>0</v>
      </c>
      <c r="DK392" s="26">
        <v>0</v>
      </c>
      <c r="DL392" s="27">
        <f t="shared" si="328"/>
        <v>46116.511504629598</v>
      </c>
      <c r="DM392" s="28">
        <f t="shared" ca="1" si="329"/>
        <v>1</v>
      </c>
      <c r="DN392" s="56">
        <f>_xlfn.XLOOKUP(B392,'[2]1. All Calls'!$R:$R,'[2]1. All Calls'!$A:$A,"",0)</f>
        <v>46041.511504629598</v>
      </c>
      <c r="DO392" s="57" t="str">
        <f ca="1">VLOOKUP(DM392,[1]Validation!$B$20:$C$25,2,0)</f>
        <v>Above 3 months</v>
      </c>
      <c r="DP392" s="58" t="str">
        <f>_xlfn.XLOOKUP(B392,'[1]Active AMCs- Dealer'!E:E,'[1]Active AMCs- Dealer'!L:L,"Not in AMC",0)</f>
        <v>Not in AMC</v>
      </c>
      <c r="DQ392" s="50" t="s">
        <v>213</v>
      </c>
      <c r="DR392" s="29" t="str">
        <f>_xlfn.XLOOKUP(B392,'[2]1. All Calls'!$R:$R,'[2]1. All Calls'!$F:$F,"",0)</f>
        <v>CC-01945245</v>
      </c>
      <c r="DS392" s="29" t="str">
        <f>_xlfn.XLOOKUP(B392,'[2]1. All Calls'!$R:$R,'[2]1. All Calls'!$AB:$AB,"",0)</f>
        <v>Today we attend the customer site for general visit so we check and found that compressor running ok</v>
      </c>
      <c r="DT392" s="30">
        <f>_xlfn.XLOOKUP(DR392,'[2]1. All Calls'!$F:$F,'[2]1. All Calls'!$A:$A,"",0)</f>
        <v>46041.511504629598</v>
      </c>
      <c r="DU392" s="31">
        <f>_xlfn.XLOOKUP(DR392,'[2]1. All Calls'!$F:$F,'[2]1. All Calls'!$B:$B,"",0)</f>
        <v>697</v>
      </c>
      <c r="DV392" s="31">
        <f>_xlfn.XLOOKUP(B392,[1]MDA_Assets!D:D,[1]MDA_Assets!N:N,"",0)</f>
        <v>103</v>
      </c>
      <c r="DW392" s="31">
        <f>_xlfn.XLOOKUP(B392,[1]MDA_Assets!D:D,[1]MDA_Assets!O:O,"",0)</f>
        <v>201</v>
      </c>
      <c r="DX392" s="32" t="str">
        <f>_xlfn.XLOOKUP(B392,[1]MDA_Assets!D:D,[1]MDA_Assets!Q:Q,"",0)</f>
        <v>XD</v>
      </c>
      <c r="DY392" s="33">
        <f>_xlfn.XLOOKUP(B392,[1]MDA_Assets!D:D,[1]MDA_Assets!R:R,"",0)</f>
        <v>45770</v>
      </c>
      <c r="DZ392" s="33">
        <f>_xlfn.XLOOKUP(B392,[1]MDA_Assets!D:D,[1]MDA_Assets!S:S,"",0)</f>
        <v>45770</v>
      </c>
      <c r="EA392" s="33">
        <f>_xlfn.XLOOKUP(B392,[1]MDA_Assets!D:D,[1]MDA_Assets!T:T,"",0)</f>
        <v>45770</v>
      </c>
      <c r="EB392" s="33">
        <f>_xlfn.XLOOKUP(B392,[1]MDA_Assets!D:D,[1]MDA_Assets!U:U,"",0)</f>
        <v>45770</v>
      </c>
      <c r="EC392" s="33">
        <f>_xlfn.XLOOKUP(B392,[1]MDA_Assets!D:D,[1]MDA_Assets!V:V,"",0)</f>
        <v>45770</v>
      </c>
      <c r="ED392" s="33">
        <f>_xlfn.XLOOKUP(B392,[1]MDA_Assets!D:D,[1]MDA_Assets!W:W,"",0)</f>
        <v>45770</v>
      </c>
      <c r="EE392" s="32" t="str">
        <f>_xlfn.XLOOKUP(B392,[1]MDA_Assets!D:D,[1]MDA_Assets!X:X,"",0)</f>
        <v>Yes</v>
      </c>
      <c r="EF392" s="33">
        <f>_xlfn.XLOOKUP(B392,[1]MDA_Assets!D:D,[1]MDA_Assets!Y:Y,"",0)</f>
        <v>45770</v>
      </c>
      <c r="EG392" s="33">
        <f>_xlfn.XLOOKUP(B392,[1]MDA_Assets!D:D,[1]MDA_Assets!Z:Z,"",0)</f>
        <v>45770</v>
      </c>
      <c r="EH392" s="33">
        <f>_xlfn.XLOOKUP(B392,[1]MDA_Assets!D:D,[1]MDA_Assets!AA:AA,"",0)</f>
        <v>45770</v>
      </c>
      <c r="EI392" s="34">
        <f>_xlfn.XLOOKUP(B392,[1]MDA_Assets!D:D,[1]MDA_Assets!P:P,"",0)</f>
        <v>4</v>
      </c>
      <c r="EJ392" s="35" t="str">
        <f>_xlfn.XLOOKUP(B392,[1]MDA_Assets!D:D,[1]MDA_Assets!AB:AB,"",0)</f>
        <v>1196</v>
      </c>
      <c r="EK392" s="35" t="str">
        <f>_xlfn.XLOOKUP(B392,[1]MDA_Assets!D:D,[1]MDA_Assets!AC:AC,"",0)</f>
        <v>1196</v>
      </c>
      <c r="EL392" s="35" t="str">
        <f>_xlfn.XLOOKUP(B392,[1]MDA_Assets!D:D,[1]MDA_Assets!AD:AD,"",0)</f>
        <v>2696</v>
      </c>
      <c r="EM392" s="35" t="str">
        <f>_xlfn.XLOOKUP(B392,[1]MDA_Assets!D:D,[1]MDA_Assets!AE:AE,"",0)</f>
        <v>2696</v>
      </c>
      <c r="EN392" s="35" t="str">
        <f>_xlfn.XLOOKUP(B392,[1]MDA_Assets!D:D,[1]MDA_Assets!AF:AF,"",0)</f>
        <v>7696</v>
      </c>
      <c r="EO392" s="35" t="str">
        <f>_xlfn.XLOOKUP(B392,[1]MDA_Assets!D:D,[1]MDA_Assets!AG:AG,"",0)</f>
        <v>2696</v>
      </c>
      <c r="EP392" s="36">
        <f t="shared" si="296"/>
        <v>365</v>
      </c>
      <c r="EQ392" s="36">
        <f t="shared" si="296"/>
        <v>180</v>
      </c>
      <c r="ER392" s="36">
        <f t="shared" si="330"/>
        <v>365</v>
      </c>
      <c r="ES392" s="36">
        <f t="shared" si="331"/>
        <v>365</v>
      </c>
      <c r="ET392" s="36">
        <f t="shared" si="332"/>
        <v>730</v>
      </c>
      <c r="EU392" s="36">
        <f t="shared" si="333"/>
        <v>365</v>
      </c>
      <c r="EV392" s="36">
        <f t="shared" si="334"/>
        <v>365</v>
      </c>
      <c r="EW392" s="36">
        <f t="shared" si="306"/>
        <v>365</v>
      </c>
      <c r="EX392" s="36">
        <f t="shared" si="307"/>
        <v>365</v>
      </c>
      <c r="EY392" s="36">
        <f t="shared" si="299"/>
        <v>11.78</v>
      </c>
      <c r="EZ392" s="36">
        <f t="shared" si="299"/>
        <v>5.81</v>
      </c>
      <c r="FA392" s="36">
        <f t="shared" si="299"/>
        <v>11.78</v>
      </c>
      <c r="FB392" s="36">
        <f t="shared" si="298"/>
        <v>11.78</v>
      </c>
      <c r="FC392" s="36">
        <f t="shared" si="298"/>
        <v>23.55</v>
      </c>
      <c r="FD392" s="36">
        <f t="shared" si="298"/>
        <v>11.78</v>
      </c>
      <c r="FE392" s="36">
        <f t="shared" si="298"/>
        <v>11.78</v>
      </c>
      <c r="FF392" s="36">
        <f t="shared" si="298"/>
        <v>11.78</v>
      </c>
      <c r="FG392" s="36">
        <f t="shared" si="298"/>
        <v>11.78</v>
      </c>
      <c r="FH392" s="37" t="str" cm="1">
        <f t="array" ref="FH392">_xlfn.IFS(EY392="", "No Data", EY392&lt;0, "Negative/Future", EY392=0, "Zero Days", EY392&lt;=3, "&lt; 3 Months", EY392&lt;=6, "3 to 6 Months", EY392&lt;=9, "6 to 9 Months", EY392&lt;=12, "9 to 12 Months", EY392&lt;=15, "12 to 15 Months", EY392&lt;=18, "15 to 18 Months", EY392&lt;=24, "18 to 24 Months", EY392&gt;24, "&gt; 24 Months")</f>
        <v>9 to 12 Months</v>
      </c>
      <c r="FI392" s="37" t="str" cm="1">
        <f t="array" ref="FI392">_xlfn.IFS(EZ392="", "No Data", EZ392&lt;0, "Negative/Future", EZ392=0, "Zero Days", EZ392&lt;=3, "&lt; 3 Months", EZ392&lt;=6, "3 to 6 Months", EZ392&lt;=9, "6 to 9 Months", EZ392&lt;=12, "9 to 12 Months", EZ392&lt;=15, "12 to 15 Months", EZ392&lt;=18, "15 to 18 Months", EZ392&lt;=24, "18 to 24 Months", EZ392&gt;24, "&gt; 24 Months")</f>
        <v>3 to 6 Months</v>
      </c>
      <c r="FJ392" s="37" t="str" cm="1">
        <f t="array" ref="FJ392">_xlfn.IFS(FA392="", "No Data", FA392&lt;0, "Negative/Future", FA392=0, "Zero Days", FA392&lt;=3, "&lt; 3 Months", FA392&lt;=6, "3 to 6 Months", FA392&lt;=9, "6 to 9 Months", FA392&lt;=12, "9 to 12 Months", FA392&lt;=15, "12 to 15 Months", FA392&lt;=18, "15 to 18 Months", FA392&lt;=24, "18 to 24 Months", FA392&gt;24, "&gt; 24 Months")</f>
        <v>9 to 12 Months</v>
      </c>
      <c r="FK392" s="37" t="str" cm="1">
        <f t="array" ref="FK392">_xlfn.IFS(FB392="", "No Data", FB392&lt;0, "Negative/Future", FB392=0, "Zero Days", FB392&lt;=3, "&lt; 3 Months", FB392&lt;=6, "3 to 6 Months", FB392&lt;=9, "6 to 9 Months", FB392&lt;=12, "9 to 12 Months", FB392&lt;=15, "12 to 15 Months", FB392&lt;=18, "15 to 18 Months", FB392&lt;=24, "18 to 24 Months", FB392&gt;24, "&gt; 24 Months")</f>
        <v>9 to 12 Months</v>
      </c>
      <c r="FL392" s="37" t="str" cm="1">
        <f t="array" ref="FL392">_xlfn.IFS(FC392="", "No Data", FC392&lt;0, "Negative/Future", FC392=0, "Zero Days", FC392&lt;=3, "&lt; 3 Months", FC392&lt;=6, "3 to 6 Months", FC392&lt;=9, "6 to 9 Months", FC392&lt;=12, "9 to 12 Months", FC392&lt;=15, "12 to 15 Months", FC392&lt;=18, "15 to 18 Months", FC392&lt;=24, "18 to 24 Months", FC392&gt;24, "&gt; 24 Months")</f>
        <v>18 to 24 Months</v>
      </c>
      <c r="FM392" s="37" t="str" cm="1">
        <f t="array" ref="FM392">_xlfn.IFS(FD392="", "No Data", FD392&lt;0, "Negative/Future", FD392=0, "Zero Days", FD392&lt;=3, "&lt; 3 Months", FD392&lt;=6, "3 to 6 Months", FD392&lt;=9, "6 to 9 Months", FD392&lt;=12, "9 to 12 Months", FD392&lt;=15, "12 to 15 Months", FD392&lt;=18, "15 to 18 Months", FD392&lt;=24, "18 to 24 Months", FD392&gt;24, "&gt; 24 Months")</f>
        <v>9 to 12 Months</v>
      </c>
      <c r="FN392" s="37" t="str" cm="1">
        <f t="array" ref="FN392">_xlfn.IFS(FE392="", "No Data", FE392&lt;0, "Negative/Future", FE392=0, "Zero Days", FE392&lt;=3, "&lt; 3 Months", FE392&lt;=6, "3 to 6 Months", FE392&lt;=9, "6 to 9 Months", FE392&lt;=12, "9 to 12 Months", FE392&lt;=15, "12 to 15 Months", FE392&lt;=18, "15 to 18 Months", FE392&lt;=24, "18 to 24 Months", FE392&gt;24, "&gt; 24 Months")</f>
        <v>9 to 12 Months</v>
      </c>
      <c r="FO392" s="37" t="str" cm="1">
        <f t="array" ref="FO392">_xlfn.IFS(FG392="", "No Data", FG392&lt;0, "Negative/Future", FG392=0, "Zero Days", FG392&lt;=3, "&lt; 3 Months", FG392&lt;=6, "3 to 6 Months", FG392&lt;=9, "6 to 9 Months", FG392&lt;=12, "9 to 12 Months", FG392&lt;=15, "12 to 15 Months", FG392&lt;=18, "15 to 18 Months", FG392&lt;=24, "18 to 24 Months", FG392&gt;24, "&gt; 24 Months")</f>
        <v>9 to 12 Months</v>
      </c>
      <c r="FP392" s="37" t="str" cm="1">
        <f t="array" ref="FP392">_xlfn.IFS(FF392="", "No Data", FF392&lt;0, "Negative/Future", FF392=0, "Zero Days", FF392&lt;=3, "&lt; 3 Months", FF392&lt;=6, "3 to 6 Months", FF392&lt;=9, "6 to 9 Months", FF392&lt;=12, "9 to 12 Months", FF392&lt;=15, "12 to 15 Months", FF392&lt;=18, "15 to 18 Months", FF392&lt;=24, "18 to 24 Months", FF392&gt;24, "&gt; 24 Months")</f>
        <v>9 to 12 Months</v>
      </c>
      <c r="FQ392" s="29" t="s">
        <v>1771</v>
      </c>
      <c r="FR392" s="29">
        <v>7294116595</v>
      </c>
      <c r="FS392" s="38" t="str">
        <f>VLOOKUP(_xlfn.XLOOKUP(B392,[1]MDA_Assets!D:D,[1]MDA_Assets!I:I,"",0),[1]Validation!$B$1:$C$8,2,0)</f>
        <v>B</v>
      </c>
      <c r="FT392" s="38" t="s">
        <v>202</v>
      </c>
      <c r="FU392" s="31" t="str">
        <f>_xlfn.XLOOKUP(B392,[1]MDA_Assets!D:D,[1]MDA_Assets!X:X,"",0)</f>
        <v>Yes</v>
      </c>
      <c r="FV392" s="39">
        <v>8</v>
      </c>
      <c r="FW392" s="39">
        <v>0</v>
      </c>
      <c r="FX392" s="39">
        <v>0</v>
      </c>
      <c r="FY392" s="39">
        <v>1</v>
      </c>
      <c r="FZ392" s="40">
        <f t="shared" si="293"/>
        <v>46135</v>
      </c>
      <c r="GA392" s="40">
        <f t="shared" si="293"/>
        <v>45950</v>
      </c>
      <c r="GB392" s="40">
        <f t="shared" si="308"/>
        <v>46135</v>
      </c>
      <c r="GC392" s="40">
        <f t="shared" si="309"/>
        <v>46135</v>
      </c>
      <c r="GD392" s="40">
        <f t="shared" si="310"/>
        <v>46500</v>
      </c>
      <c r="GE392" s="40">
        <f t="shared" si="311"/>
        <v>46135</v>
      </c>
      <c r="GF392" s="40">
        <f t="shared" si="297"/>
        <v>46135</v>
      </c>
      <c r="GG392" s="40">
        <f t="shared" si="297"/>
        <v>46135</v>
      </c>
      <c r="GH392" s="40">
        <f t="shared" si="297"/>
        <v>46135</v>
      </c>
      <c r="GI392" s="39">
        <f t="shared" si="335"/>
        <v>1</v>
      </c>
      <c r="GJ392" s="39">
        <f t="shared" si="336"/>
        <v>0</v>
      </c>
      <c r="GK392" s="39">
        <f t="shared" si="337"/>
        <v>0</v>
      </c>
      <c r="GL392" s="39">
        <f t="shared" si="338"/>
        <v>8</v>
      </c>
    </row>
    <row r="393" spans="1:194" x14ac:dyDescent="0.25">
      <c r="A393" s="19">
        <v>429</v>
      </c>
      <c r="B393" s="43" t="s">
        <v>1772</v>
      </c>
      <c r="C393" s="43" t="s">
        <v>186</v>
      </c>
      <c r="D393" s="43" t="s">
        <v>241</v>
      </c>
      <c r="E393" s="43" t="s">
        <v>1972</v>
      </c>
      <c r="F393" s="43" t="s">
        <v>407</v>
      </c>
      <c r="G393" s="43" t="s">
        <v>190</v>
      </c>
      <c r="H393" s="43" t="s">
        <v>205</v>
      </c>
      <c r="I393" s="43" t="s">
        <v>192</v>
      </c>
      <c r="J393" s="44">
        <f t="shared" si="312"/>
        <v>46233.666666666664</v>
      </c>
      <c r="K393" s="44">
        <v>45869.666666666664</v>
      </c>
      <c r="L393" s="44">
        <v>45546</v>
      </c>
      <c r="M393" s="43" t="s">
        <v>1773</v>
      </c>
      <c r="N393" s="43" t="s">
        <v>1774</v>
      </c>
      <c r="O393" s="44">
        <v>46001.513749999998</v>
      </c>
      <c r="P393" s="43">
        <v>483</v>
      </c>
      <c r="Q393" s="43">
        <v>441</v>
      </c>
      <c r="R393" s="43">
        <v>42</v>
      </c>
      <c r="S393" s="43" t="s">
        <v>206</v>
      </c>
      <c r="T393" s="44">
        <v>45868.770833333336</v>
      </c>
      <c r="U393" s="44">
        <v>45868.770833333336</v>
      </c>
      <c r="V393" s="44">
        <v>45868.770833333336</v>
      </c>
      <c r="W393" s="44">
        <v>45868.770833333336</v>
      </c>
      <c r="X393" s="44">
        <v>45868.770833333336</v>
      </c>
      <c r="Y393" s="44">
        <v>45868.770833333336</v>
      </c>
      <c r="Z393" s="43" t="s">
        <v>199</v>
      </c>
      <c r="AA393" s="43"/>
      <c r="AB393" s="43"/>
      <c r="AC393" s="43"/>
      <c r="AD393" s="43"/>
      <c r="AE393" s="43">
        <v>2</v>
      </c>
      <c r="AF393" s="43" t="s">
        <v>1775</v>
      </c>
      <c r="AG393" s="43" t="s">
        <v>1775</v>
      </c>
      <c r="AH393" s="43" t="s">
        <v>1776</v>
      </c>
      <c r="AI393" s="43" t="s">
        <v>1776</v>
      </c>
      <c r="AJ393" s="43" t="s">
        <v>1777</v>
      </c>
      <c r="AK393" s="43" t="s">
        <v>1776</v>
      </c>
      <c r="AL393" s="47">
        <v>46233</v>
      </c>
      <c r="AM393" s="46">
        <v>46048</v>
      </c>
      <c r="AN393" s="47">
        <v>46233</v>
      </c>
      <c r="AO393" s="47">
        <v>46233</v>
      </c>
      <c r="AP393" s="47">
        <v>46598</v>
      </c>
      <c r="AQ393" s="47">
        <v>46233</v>
      </c>
      <c r="AR393" s="48"/>
      <c r="AS393" s="48"/>
      <c r="AT393" s="48"/>
      <c r="AU393" s="43">
        <v>1</v>
      </c>
      <c r="AV393" s="43">
        <v>0</v>
      </c>
      <c r="AW393" s="43">
        <v>0</v>
      </c>
      <c r="AX393" s="51" t="s">
        <v>408</v>
      </c>
      <c r="AY393" s="51" t="s">
        <v>409</v>
      </c>
      <c r="AZ393" s="51" t="s">
        <v>198</v>
      </c>
      <c r="BA393" s="20">
        <f t="shared" ca="1" si="305"/>
        <v>0</v>
      </c>
      <c r="BB393" s="20">
        <f t="shared" ca="1" si="305"/>
        <v>1</v>
      </c>
      <c r="BC393" s="20">
        <f t="shared" ca="1" si="305"/>
        <v>0</v>
      </c>
      <c r="BD393" s="20">
        <f t="shared" ca="1" si="305"/>
        <v>0</v>
      </c>
      <c r="BE393" s="20">
        <f t="shared" ca="1" si="305"/>
        <v>0</v>
      </c>
      <c r="BF393" s="20">
        <f t="shared" ca="1" si="305"/>
        <v>0</v>
      </c>
      <c r="BG393" s="21" t="str">
        <f t="shared" ca="1" si="304"/>
        <v/>
      </c>
      <c r="BH393" s="21" t="str">
        <f t="shared" ca="1" si="304"/>
        <v/>
      </c>
      <c r="BI393" s="21" t="str">
        <f t="shared" ca="1" si="304"/>
        <v/>
      </c>
      <c r="BJ393" s="22">
        <f t="shared" ca="1" si="313"/>
        <v>1</v>
      </c>
      <c r="BK393" s="21">
        <f t="shared" si="314"/>
        <v>4</v>
      </c>
      <c r="BL393" s="22">
        <f t="shared" ca="1" si="315"/>
        <v>1181</v>
      </c>
      <c r="BM393" s="22">
        <f t="shared" ca="1" si="316"/>
        <v>1075</v>
      </c>
      <c r="BN393" s="23">
        <f t="shared" ca="1" si="317"/>
        <v>106</v>
      </c>
      <c r="BO393" s="24">
        <f t="shared" ca="1" si="318"/>
        <v>698</v>
      </c>
      <c r="BP393" s="51" t="str">
        <f>_xlfn.XLOOKUP(E393,[1]Validation!E:E,[1]Validation!F:F,"")</f>
        <v>EG22</v>
      </c>
      <c r="BQ393" s="51" t="str">
        <f>_xlfn.XLOOKUP(BP393,[1]Validation!F:F,[1]Validation!G:G,"")</f>
        <v>EG11 to EG22</v>
      </c>
      <c r="BR393" s="52" t="str">
        <f>VLOOKUP(G393,[1]Validation!$B$1:$C$9,2,0)</f>
        <v>B</v>
      </c>
      <c r="BS393" s="51">
        <f t="shared" ca="1" si="319"/>
        <v>10</v>
      </c>
      <c r="BT393" s="53">
        <f>_xlfn.XLOOKUP(B393,'[2]1. All Calls'!$R:$R,'[2]1. All Calls'!$A:$A,"",0)</f>
        <v>46175.435856481497</v>
      </c>
      <c r="BU393" s="51" t="str">
        <f>_xlfn.XLOOKUP(B393,'[2]1. All Calls'!$R:$R,'[2]1. All Calls'!$F:$F,"",0)</f>
        <v>CC-02102450</v>
      </c>
      <c r="BV393" s="51" t="str">
        <f>_xlfn.XLOOKUP(B393,'[2]1. All Calls'!$R:$R,'[2]1. All Calls'!$J:$J,"",0)</f>
        <v>Sales Call</v>
      </c>
      <c r="BW393" s="53" t="str">
        <f>_xlfn.XLOOKUP(B393,'[2]Sch Calls'!$R:$R,'[2]Sch Calls'!$A:$A,"",0)</f>
        <v/>
      </c>
      <c r="BX393" s="51" t="str">
        <f>_xlfn.XLOOKUP(B393,'[2]Sch Calls'!$R:$R,'[2]Sch Calls'!$B:$B,"",0)</f>
        <v/>
      </c>
      <c r="BY393" s="51" t="str">
        <f t="shared" si="294"/>
        <v>27-Jan-26</v>
      </c>
      <c r="BZ393" s="51" t="str">
        <f t="shared" si="294"/>
        <v>27-Jan-26</v>
      </c>
      <c r="CA393" s="51" t="str">
        <f t="shared" si="320"/>
        <v>02-May-26</v>
      </c>
      <c r="CB393" s="51" t="str">
        <f t="shared" si="321"/>
        <v>28-Jan-27</v>
      </c>
      <c r="CC393" s="51" t="str">
        <f t="shared" si="322"/>
        <v>31-Jul-27</v>
      </c>
      <c r="CD393" s="51" t="str">
        <f t="shared" si="323"/>
        <v>31-Jul-26</v>
      </c>
      <c r="CE393" s="51">
        <f t="shared" ca="1" si="295"/>
        <v>307</v>
      </c>
      <c r="CF393" s="51">
        <f t="shared" ca="1" si="295"/>
        <v>307</v>
      </c>
      <c r="CG393" s="51">
        <f t="shared" ca="1" si="324"/>
        <v>307</v>
      </c>
      <c r="CH393" s="51">
        <f t="shared" ca="1" si="325"/>
        <v>307</v>
      </c>
      <c r="CI393" s="51">
        <f t="shared" ca="1" si="326"/>
        <v>307</v>
      </c>
      <c r="CJ393" s="51">
        <f t="shared" ca="1" si="327"/>
        <v>307</v>
      </c>
      <c r="CK393" s="51">
        <f t="shared" ca="1" si="302"/>
        <v>1228</v>
      </c>
      <c r="CL393" s="51">
        <f t="shared" ca="1" si="302"/>
        <v>1228</v>
      </c>
      <c r="CM393" s="51">
        <f t="shared" ca="1" si="302"/>
        <v>1228</v>
      </c>
      <c r="CN393" s="51">
        <f t="shared" ca="1" si="302"/>
        <v>1228</v>
      </c>
      <c r="CO393" s="51">
        <f t="shared" ca="1" si="302"/>
        <v>1228</v>
      </c>
      <c r="CP393" s="51">
        <f t="shared" ca="1" si="302"/>
        <v>1228</v>
      </c>
      <c r="CQ393" s="51">
        <f t="shared" ca="1" si="303"/>
        <v>286</v>
      </c>
      <c r="CR393" s="51">
        <f t="shared" ca="1" si="303"/>
        <v>286</v>
      </c>
      <c r="CS393" s="51">
        <f t="shared" ca="1" si="303"/>
        <v>2286</v>
      </c>
      <c r="CT393" s="51">
        <f t="shared" ca="1" si="303"/>
        <v>2286</v>
      </c>
      <c r="CU393" s="51">
        <f t="shared" ca="1" si="303"/>
        <v>6286</v>
      </c>
      <c r="CV393" s="54">
        <f t="shared" ca="1" si="303"/>
        <v>2286</v>
      </c>
      <c r="CW393" s="25" t="s">
        <v>212</v>
      </c>
      <c r="CX393" s="55">
        <v>1</v>
      </c>
      <c r="CY393" s="55"/>
      <c r="CZ393" s="26">
        <v>0</v>
      </c>
      <c r="DA393" s="26">
        <v>0</v>
      </c>
      <c r="DB393" s="26">
        <v>0</v>
      </c>
      <c r="DC393" s="26">
        <v>0</v>
      </c>
      <c r="DD393" s="26">
        <v>0</v>
      </c>
      <c r="DE393" s="26">
        <v>0</v>
      </c>
      <c r="DF393" s="26">
        <v>0</v>
      </c>
      <c r="DG393" s="26">
        <v>0</v>
      </c>
      <c r="DH393" s="26">
        <v>0</v>
      </c>
      <c r="DI393" s="26">
        <v>0</v>
      </c>
      <c r="DJ393" s="26">
        <v>0</v>
      </c>
      <c r="DK393" s="26">
        <v>0</v>
      </c>
      <c r="DL393" s="27">
        <f t="shared" si="328"/>
        <v>46250.435856481497</v>
      </c>
      <c r="DM393" s="28">
        <f t="shared" ca="1" si="329"/>
        <v>0</v>
      </c>
      <c r="DN393" s="56">
        <f>_xlfn.XLOOKUP(B393,'[2]1. All Calls'!$R:$R,'[2]1. All Calls'!$A:$A,"",0)</f>
        <v>46175.435856481497</v>
      </c>
      <c r="DO393" s="57" t="str">
        <f ca="1">VLOOKUP(DM393,[1]Validation!$B$20:$C$25,2,0)</f>
        <v>Within 3 months</v>
      </c>
      <c r="DP393" s="58" t="str">
        <f>_xlfn.XLOOKUP(B393,'[1]Active AMCs- Dealer'!E:E,'[1]Active AMCs- Dealer'!L:L,"Not in AMC",0)</f>
        <v>Not in AMC</v>
      </c>
      <c r="DQ393" s="50" t="s">
        <v>250</v>
      </c>
      <c r="DR393" s="29" t="str">
        <f>_xlfn.XLOOKUP(B393,'[2]1. All Calls'!$R:$R,'[2]1. All Calls'!$F:$F,"",0)</f>
        <v>CC-02102450</v>
      </c>
      <c r="DS393" s="29" t="str">
        <f>_xlfn.XLOOKUP(B393,'[2]1. All Calls'!$R:$R,'[2]1. All Calls'!$AB:$AB,"",0)</f>
        <v>Sales call carried out for HMR update</v>
      </c>
      <c r="DT393" s="30">
        <f>_xlfn.XLOOKUP(DR393,'[2]1. All Calls'!$F:$F,'[2]1. All Calls'!$A:$A,"",0)</f>
        <v>46175.435856481497</v>
      </c>
      <c r="DU393" s="31">
        <f>_xlfn.XLOOKUP(DR393,'[2]1. All Calls'!$F:$F,'[2]1. All Calls'!$B:$B,"",0)</f>
        <v>1414</v>
      </c>
      <c r="DV393" s="31">
        <f>_xlfn.XLOOKUP(B393,[1]MDA_Assets!D:D,[1]MDA_Assets!N:N,"",0)</f>
        <v>0</v>
      </c>
      <c r="DW393" s="31">
        <f>_xlfn.XLOOKUP(B393,[1]MDA_Assets!D:D,[1]MDA_Assets!O:O,"",0)</f>
        <v>0</v>
      </c>
      <c r="DX393" s="32" t="str">
        <f>_xlfn.XLOOKUP(B393,[1]MDA_Assets!D:D,[1]MDA_Assets!Q:Q,"",0)</f>
        <v>XD</v>
      </c>
      <c r="DY393" s="33">
        <f>_xlfn.XLOOKUP(B393,[1]MDA_Assets!D:D,[1]MDA_Assets!R:R,"",0)</f>
        <v>45869</v>
      </c>
      <c r="DZ393" s="33">
        <f>_xlfn.XLOOKUP(B393,[1]MDA_Assets!D:D,[1]MDA_Assets!S:S,"",0)</f>
        <v>46029</v>
      </c>
      <c r="EA393" s="33">
        <f>_xlfn.XLOOKUP(B393,[1]MDA_Assets!D:D,[1]MDA_Assets!T:T,"",0)</f>
        <v>46029</v>
      </c>
      <c r="EB393" s="33">
        <f>_xlfn.XLOOKUP(B393,[1]MDA_Assets!D:D,[1]MDA_Assets!U:U,"",0)</f>
        <v>46029</v>
      </c>
      <c r="EC393" s="33">
        <f>_xlfn.XLOOKUP(B393,[1]MDA_Assets!D:D,[1]MDA_Assets!V:V,"",0)</f>
        <v>46029</v>
      </c>
      <c r="ED393" s="33">
        <f>_xlfn.XLOOKUP(B393,[1]MDA_Assets!D:D,[1]MDA_Assets!W:W,"",0)</f>
        <v>45859</v>
      </c>
      <c r="EE393" s="32" t="str">
        <f>_xlfn.XLOOKUP(B393,[1]MDA_Assets!D:D,[1]MDA_Assets!X:X,"",0)</f>
        <v>Yes</v>
      </c>
      <c r="EF393" s="33">
        <f>_xlfn.XLOOKUP(B393,[1]MDA_Assets!D:D,[1]MDA_Assets!Y:Y,"",0)</f>
        <v>0</v>
      </c>
      <c r="EG393" s="33">
        <f>_xlfn.XLOOKUP(B393,[1]MDA_Assets!D:D,[1]MDA_Assets!Z:Z,"",0)</f>
        <v>0</v>
      </c>
      <c r="EH393" s="33">
        <f>_xlfn.XLOOKUP(B393,[1]MDA_Assets!D:D,[1]MDA_Assets!AA:AA,"",0)</f>
        <v>0</v>
      </c>
      <c r="EI393" s="34">
        <f>_xlfn.XLOOKUP(B393,[1]MDA_Assets!D:D,[1]MDA_Assets!P:P,"",0)</f>
        <v>4</v>
      </c>
      <c r="EJ393" s="35" t="str">
        <f>_xlfn.XLOOKUP(B393,[1]MDA_Assets!D:D,[1]MDA_Assets!AB:AB,"",0)</f>
        <v>1903</v>
      </c>
      <c r="EK393" s="35" t="str">
        <f>_xlfn.XLOOKUP(B393,[1]MDA_Assets!D:D,[1]MDA_Assets!AC:AC,"",0)</f>
        <v>1903</v>
      </c>
      <c r="EL393" s="35" t="str">
        <f>_xlfn.XLOOKUP(B393,[1]MDA_Assets!D:D,[1]MDA_Assets!AD:AD,"",0)</f>
        <v>3903</v>
      </c>
      <c r="EM393" s="35" t="str">
        <f>_xlfn.XLOOKUP(B393,[1]MDA_Assets!D:D,[1]MDA_Assets!AE:AE,"",0)</f>
        <v>3903</v>
      </c>
      <c r="EN393" s="35" t="str">
        <f>_xlfn.XLOOKUP(B393,[1]MDA_Assets!D:D,[1]MDA_Assets!AF:AF,"",0)</f>
        <v>7371</v>
      </c>
      <c r="EO393" s="35" t="str">
        <f>_xlfn.XLOOKUP(B393,[1]MDA_Assets!D:D,[1]MDA_Assets!AG:AG,"",0)</f>
        <v>3903</v>
      </c>
      <c r="EP393" s="36">
        <f t="shared" si="296"/>
        <v>365</v>
      </c>
      <c r="EQ393" s="36">
        <f t="shared" si="296"/>
        <v>180</v>
      </c>
      <c r="ER393" s="36">
        <f t="shared" si="330"/>
        <v>365</v>
      </c>
      <c r="ES393" s="36">
        <f t="shared" si="331"/>
        <v>365</v>
      </c>
      <c r="ET393" s="36">
        <f t="shared" si="332"/>
        <v>730</v>
      </c>
      <c r="EU393" s="36">
        <f t="shared" si="333"/>
        <v>365</v>
      </c>
      <c r="EV393" s="36" t="str">
        <f t="shared" si="334"/>
        <v/>
      </c>
      <c r="EW393" s="36" t="str">
        <f t="shared" si="306"/>
        <v/>
      </c>
      <c r="EX393" s="36" t="str">
        <f t="shared" si="307"/>
        <v/>
      </c>
      <c r="EY393" s="36">
        <f t="shared" si="299"/>
        <v>11.78</v>
      </c>
      <c r="EZ393" s="36">
        <f t="shared" si="299"/>
        <v>5.81</v>
      </c>
      <c r="FA393" s="36">
        <f t="shared" si="299"/>
        <v>11.78</v>
      </c>
      <c r="FB393" s="36">
        <f t="shared" si="298"/>
        <v>11.78</v>
      </c>
      <c r="FC393" s="36">
        <f t="shared" si="298"/>
        <v>23.55</v>
      </c>
      <c r="FD393" s="36">
        <f t="shared" si="298"/>
        <v>11.78</v>
      </c>
      <c r="FE393" s="36" t="str">
        <f t="shared" si="298"/>
        <v/>
      </c>
      <c r="FF393" s="36" t="str">
        <f t="shared" si="298"/>
        <v/>
      </c>
      <c r="FG393" s="36" t="str">
        <f t="shared" si="298"/>
        <v/>
      </c>
      <c r="FH393" s="37" t="str" cm="1">
        <f t="array" ref="FH393">_xlfn.IFS(EY393="", "No Data", EY393&lt;0, "Negative/Future", EY393=0, "Zero Days", EY393&lt;=3, "&lt; 3 Months", EY393&lt;=6, "3 to 6 Months", EY393&lt;=9, "6 to 9 Months", EY393&lt;=12, "9 to 12 Months", EY393&lt;=15, "12 to 15 Months", EY393&lt;=18, "15 to 18 Months", EY393&lt;=24, "18 to 24 Months", EY393&gt;24, "&gt; 24 Months")</f>
        <v>9 to 12 Months</v>
      </c>
      <c r="FI393" s="37" t="str" cm="1">
        <f t="array" ref="FI393">_xlfn.IFS(EZ393="", "No Data", EZ393&lt;0, "Negative/Future", EZ393=0, "Zero Days", EZ393&lt;=3, "&lt; 3 Months", EZ393&lt;=6, "3 to 6 Months", EZ393&lt;=9, "6 to 9 Months", EZ393&lt;=12, "9 to 12 Months", EZ393&lt;=15, "12 to 15 Months", EZ393&lt;=18, "15 to 18 Months", EZ393&lt;=24, "18 to 24 Months", EZ393&gt;24, "&gt; 24 Months")</f>
        <v>3 to 6 Months</v>
      </c>
      <c r="FJ393" s="37" t="str" cm="1">
        <f t="array" ref="FJ393">_xlfn.IFS(FA393="", "No Data", FA393&lt;0, "Negative/Future", FA393=0, "Zero Days", FA393&lt;=3, "&lt; 3 Months", FA393&lt;=6, "3 to 6 Months", FA393&lt;=9, "6 to 9 Months", FA393&lt;=12, "9 to 12 Months", FA393&lt;=15, "12 to 15 Months", FA393&lt;=18, "15 to 18 Months", FA393&lt;=24, "18 to 24 Months", FA393&gt;24, "&gt; 24 Months")</f>
        <v>9 to 12 Months</v>
      </c>
      <c r="FK393" s="37" t="str" cm="1">
        <f t="array" ref="FK393">_xlfn.IFS(FB393="", "No Data", FB393&lt;0, "Negative/Future", FB393=0, "Zero Days", FB393&lt;=3, "&lt; 3 Months", FB393&lt;=6, "3 to 6 Months", FB393&lt;=9, "6 to 9 Months", FB393&lt;=12, "9 to 12 Months", FB393&lt;=15, "12 to 15 Months", FB393&lt;=18, "15 to 18 Months", FB393&lt;=24, "18 to 24 Months", FB393&gt;24, "&gt; 24 Months")</f>
        <v>9 to 12 Months</v>
      </c>
      <c r="FL393" s="37" t="str" cm="1">
        <f t="array" ref="FL393">_xlfn.IFS(FC393="", "No Data", FC393&lt;0, "Negative/Future", FC393=0, "Zero Days", FC393&lt;=3, "&lt; 3 Months", FC393&lt;=6, "3 to 6 Months", FC393&lt;=9, "6 to 9 Months", FC393&lt;=12, "9 to 12 Months", FC393&lt;=15, "12 to 15 Months", FC393&lt;=18, "15 to 18 Months", FC393&lt;=24, "18 to 24 Months", FC393&gt;24, "&gt; 24 Months")</f>
        <v>18 to 24 Months</v>
      </c>
      <c r="FM393" s="37" t="str" cm="1">
        <f t="array" ref="FM393">_xlfn.IFS(FD393="", "No Data", FD393&lt;0, "Negative/Future", FD393=0, "Zero Days", FD393&lt;=3, "&lt; 3 Months", FD393&lt;=6, "3 to 6 Months", FD393&lt;=9, "6 to 9 Months", FD393&lt;=12, "9 to 12 Months", FD393&lt;=15, "12 to 15 Months", FD393&lt;=18, "15 to 18 Months", FD393&lt;=24, "18 to 24 Months", FD393&gt;24, "&gt; 24 Months")</f>
        <v>9 to 12 Months</v>
      </c>
      <c r="FN393" s="37" t="str" cm="1">
        <f t="array" ref="FN393">_xlfn.IFS(FE393="", "No Data", FE393&lt;0, "Negative/Future", FE393=0, "Zero Days", FE393&lt;=3, "&lt; 3 Months", FE393&lt;=6, "3 to 6 Months", FE393&lt;=9, "6 to 9 Months", FE393&lt;=12, "9 to 12 Months", FE393&lt;=15, "12 to 15 Months", FE393&lt;=18, "15 to 18 Months", FE393&lt;=24, "18 to 24 Months", FE393&gt;24, "&gt; 24 Months")</f>
        <v>No Data</v>
      </c>
      <c r="FO393" s="37" t="str" cm="1">
        <f t="array" ref="FO393">_xlfn.IFS(FG393="", "No Data", FG393&lt;0, "Negative/Future", FG393=0, "Zero Days", FG393&lt;=3, "&lt; 3 Months", FG393&lt;=6, "3 to 6 Months", FG393&lt;=9, "6 to 9 Months", FG393&lt;=12, "9 to 12 Months", FG393&lt;=15, "12 to 15 Months", FG393&lt;=18, "15 to 18 Months", FG393&lt;=24, "18 to 24 Months", FG393&gt;24, "&gt; 24 Months")</f>
        <v>No Data</v>
      </c>
      <c r="FP393" s="37" t="str" cm="1">
        <f t="array" ref="FP393">_xlfn.IFS(FF393="", "No Data", FF393&lt;0, "Negative/Future", FF393=0, "Zero Days", FF393&lt;=3, "&lt; 3 Months", FF393&lt;=6, "3 to 6 Months", FF393&lt;=9, "6 to 9 Months", FF393&lt;=12, "9 to 12 Months", FF393&lt;=15, "12 to 15 Months", FF393&lt;=18, "15 to 18 Months", FF393&lt;=24, "18 to 24 Months", FF393&gt;24, "&gt; 24 Months")</f>
        <v>No Data</v>
      </c>
      <c r="FQ393" s="29" t="s">
        <v>410</v>
      </c>
      <c r="FR393" s="29">
        <v>7892434967</v>
      </c>
      <c r="FS393" s="38" t="str">
        <f>VLOOKUP(_xlfn.XLOOKUP(B393,[1]MDA_Assets!D:D,[1]MDA_Assets!I:I,"",0),[1]Validation!$B$1:$C$8,2,0)</f>
        <v>B</v>
      </c>
      <c r="FT393" s="38" t="s">
        <v>202</v>
      </c>
      <c r="FU393" s="31" t="str">
        <f>_xlfn.XLOOKUP(B393,[1]MDA_Assets!D:D,[1]MDA_Assets!X:X,"",0)</f>
        <v>Yes</v>
      </c>
      <c r="FV393" s="39">
        <v>1</v>
      </c>
      <c r="FW393" s="39">
        <v>0</v>
      </c>
      <c r="FX393" s="39">
        <v>0</v>
      </c>
      <c r="FY393" s="39">
        <v>8</v>
      </c>
      <c r="FZ393" s="40">
        <f t="shared" si="293"/>
        <v>46394</v>
      </c>
      <c r="GA393" s="40">
        <f t="shared" si="293"/>
        <v>46209</v>
      </c>
      <c r="GB393" s="40">
        <f t="shared" si="308"/>
        <v>46234</v>
      </c>
      <c r="GC393" s="40">
        <f t="shared" si="309"/>
        <v>46394</v>
      </c>
      <c r="GD393" s="40">
        <f t="shared" si="310"/>
        <v>46759</v>
      </c>
      <c r="GE393" s="40">
        <f t="shared" si="311"/>
        <v>46224</v>
      </c>
      <c r="GF393" s="40" t="str">
        <f t="shared" si="297"/>
        <v/>
      </c>
      <c r="GG393" s="40" t="str">
        <f t="shared" si="297"/>
        <v/>
      </c>
      <c r="GH393" s="40" t="str">
        <f t="shared" si="297"/>
        <v/>
      </c>
      <c r="GI393" s="39">
        <f t="shared" si="335"/>
        <v>0</v>
      </c>
      <c r="GJ393" s="39">
        <f t="shared" si="336"/>
        <v>0</v>
      </c>
      <c r="GK393" s="39">
        <f t="shared" si="337"/>
        <v>0</v>
      </c>
      <c r="GL393" s="39">
        <f t="shared" si="338"/>
        <v>6</v>
      </c>
    </row>
    <row r="394" spans="1:194" x14ac:dyDescent="0.25">
      <c r="A394" s="19">
        <v>430</v>
      </c>
      <c r="B394" s="43" t="s">
        <v>1778</v>
      </c>
      <c r="C394" s="43" t="s">
        <v>254</v>
      </c>
      <c r="D394" s="43" t="s">
        <v>241</v>
      </c>
      <c r="E394" s="43" t="s">
        <v>1473</v>
      </c>
      <c r="F394" s="43" t="s">
        <v>1779</v>
      </c>
      <c r="G394" s="43" t="s">
        <v>190</v>
      </c>
      <c r="H394" s="43" t="s">
        <v>244</v>
      </c>
      <c r="I394" s="43" t="s">
        <v>192</v>
      </c>
      <c r="J394" s="44">
        <f t="shared" si="312"/>
        <v>46053.541666666664</v>
      </c>
      <c r="K394" s="44">
        <v>45689.541666666664</v>
      </c>
      <c r="L394" s="44">
        <v>45497</v>
      </c>
      <c r="M394" s="43" t="s">
        <v>2638</v>
      </c>
      <c r="N394" s="43" t="s">
        <v>2639</v>
      </c>
      <c r="O394" s="44">
        <v>46101.499918981484</v>
      </c>
      <c r="P394" s="43">
        <v>1726</v>
      </c>
      <c r="Q394" s="43">
        <v>320</v>
      </c>
      <c r="R394" s="43">
        <v>1406</v>
      </c>
      <c r="S394" s="43" t="s">
        <v>206</v>
      </c>
      <c r="T394" s="44">
        <v>46100.770833333336</v>
      </c>
      <c r="U394" s="44">
        <v>46100.770833333336</v>
      </c>
      <c r="V394" s="44">
        <v>46100.770833333336</v>
      </c>
      <c r="W394" s="44">
        <v>46100.770833333336</v>
      </c>
      <c r="X394" s="44">
        <v>45688.770833333336</v>
      </c>
      <c r="Y394" s="44">
        <v>45688.770833333336</v>
      </c>
      <c r="Z394" s="43" t="s">
        <v>199</v>
      </c>
      <c r="AA394" s="43"/>
      <c r="AB394" s="43"/>
      <c r="AC394" s="43"/>
      <c r="AD394" s="43"/>
      <c r="AE394" s="43">
        <v>3</v>
      </c>
      <c r="AF394" s="43" t="s">
        <v>281</v>
      </c>
      <c r="AG394" s="43" t="s">
        <v>281</v>
      </c>
      <c r="AH394" s="43" t="s">
        <v>285</v>
      </c>
      <c r="AI394" s="43" t="s">
        <v>285</v>
      </c>
      <c r="AJ394" s="43" t="s">
        <v>2640</v>
      </c>
      <c r="AK394" s="43" t="s">
        <v>217</v>
      </c>
      <c r="AL394" s="47">
        <v>46280</v>
      </c>
      <c r="AM394" s="47">
        <v>46280</v>
      </c>
      <c r="AN394" s="47">
        <v>46465</v>
      </c>
      <c r="AO394" s="47">
        <v>46465</v>
      </c>
      <c r="AP394" s="47">
        <v>46418</v>
      </c>
      <c r="AQ394" s="46">
        <v>46053</v>
      </c>
      <c r="AR394" s="48"/>
      <c r="AS394" s="48"/>
      <c r="AT394" s="48"/>
      <c r="AU394" s="43">
        <v>1</v>
      </c>
      <c r="AV394" s="43">
        <v>0</v>
      </c>
      <c r="AW394" s="43">
        <v>0</v>
      </c>
      <c r="AX394" s="51" t="s">
        <v>712</v>
      </c>
      <c r="AY394" s="51" t="s">
        <v>211</v>
      </c>
      <c r="AZ394" s="51" t="s">
        <v>198</v>
      </c>
      <c r="BA394" s="20">
        <f t="shared" ca="1" si="305"/>
        <v>0</v>
      </c>
      <c r="BB394" s="20">
        <f t="shared" ca="1" si="305"/>
        <v>0</v>
      </c>
      <c r="BC394" s="20">
        <f t="shared" ca="1" si="305"/>
        <v>0</v>
      </c>
      <c r="BD394" s="20">
        <f t="shared" ca="1" si="305"/>
        <v>0</v>
      </c>
      <c r="BE394" s="20">
        <f t="shared" ca="1" si="305"/>
        <v>0</v>
      </c>
      <c r="BF394" s="20">
        <f t="shared" ca="1" si="305"/>
        <v>1</v>
      </c>
      <c r="BG394" s="21" t="str">
        <f t="shared" ca="1" si="304"/>
        <v/>
      </c>
      <c r="BH394" s="21" t="str">
        <f t="shared" ca="1" si="304"/>
        <v/>
      </c>
      <c r="BI394" s="21" t="str">
        <f t="shared" ca="1" si="304"/>
        <v/>
      </c>
      <c r="BJ394" s="22">
        <f t="shared" ca="1" si="313"/>
        <v>1</v>
      </c>
      <c r="BK394" s="21">
        <f t="shared" si="314"/>
        <v>3</v>
      </c>
      <c r="BL394" s="22">
        <f t="shared" ca="1" si="315"/>
        <v>1950</v>
      </c>
      <c r="BM394" s="22">
        <f t="shared" ca="1" si="316"/>
        <v>371</v>
      </c>
      <c r="BN394" s="23">
        <f t="shared" ca="1" si="317"/>
        <v>1579</v>
      </c>
      <c r="BO394" s="24">
        <f t="shared" ca="1" si="318"/>
        <v>224</v>
      </c>
      <c r="BP394" s="51" t="str">
        <f>_xlfn.XLOOKUP(E394,[1]Validation!E:E,[1]Validation!F:F,"")</f>
        <v>EQ5</v>
      </c>
      <c r="BQ394" s="51" t="str">
        <f>_xlfn.XLOOKUP(BP394,[1]Validation!F:F,[1]Validation!G:G,"")</f>
        <v>EQ2 to EQ7</v>
      </c>
      <c r="BR394" s="52" t="str">
        <f>VLOOKUP(G394,[1]Validation!$B$1:$C$9,2,0)</f>
        <v>B</v>
      </c>
      <c r="BS394" s="51">
        <f t="shared" ca="1" si="319"/>
        <v>16</v>
      </c>
      <c r="BT394" s="53">
        <f>_xlfn.XLOOKUP(B394,'[2]1. All Calls'!$R:$R,'[2]1. All Calls'!$A:$A,"",0)</f>
        <v>46101.464513888903</v>
      </c>
      <c r="BU394" s="51" t="str">
        <f>_xlfn.XLOOKUP(B394,'[2]1. All Calls'!$R:$R,'[2]1. All Calls'!$F:$F,"",0)</f>
        <v>CC-02017217</v>
      </c>
      <c r="BV394" s="51" t="str">
        <f>_xlfn.XLOOKUP(B394,'[2]1. All Calls'!$R:$R,'[2]1. All Calls'!$J:$J,"",0)</f>
        <v>Schedule Service</v>
      </c>
      <c r="BW394" s="53">
        <f>_xlfn.XLOOKUP(B394,'[2]Sch Calls'!$R:$R,'[2]Sch Calls'!$A:$A,"",0)</f>
        <v>46101.464513888903</v>
      </c>
      <c r="BX394" s="51">
        <f>_xlfn.XLOOKUP(B394,'[2]Sch Calls'!$R:$R,'[2]Sch Calls'!$B:$B,"",0)</f>
        <v>1726</v>
      </c>
      <c r="BY394" s="51" t="str">
        <f t="shared" si="294"/>
        <v>16-Sep-26</v>
      </c>
      <c r="BZ394" s="51" t="str">
        <f t="shared" si="294"/>
        <v>16-Sep-26</v>
      </c>
      <c r="CA394" s="51" t="str">
        <f t="shared" si="320"/>
        <v>20-Dec-26</v>
      </c>
      <c r="CB394" s="51" t="str">
        <f t="shared" si="321"/>
        <v>17-Sep-27</v>
      </c>
      <c r="CC394" s="51" t="str">
        <f t="shared" si="322"/>
        <v>01-Feb-27</v>
      </c>
      <c r="CD394" s="51" t="str">
        <f t="shared" si="323"/>
        <v>01-Feb-26</v>
      </c>
      <c r="CE394" s="51">
        <f t="shared" ca="1" si="295"/>
        <v>75</v>
      </c>
      <c r="CF394" s="51">
        <f t="shared" ca="1" si="295"/>
        <v>75</v>
      </c>
      <c r="CG394" s="51">
        <f t="shared" ca="1" si="324"/>
        <v>75</v>
      </c>
      <c r="CH394" s="51">
        <f t="shared" ca="1" si="325"/>
        <v>75</v>
      </c>
      <c r="CI394" s="51">
        <f t="shared" ca="1" si="326"/>
        <v>487</v>
      </c>
      <c r="CJ394" s="51">
        <f t="shared" ca="1" si="327"/>
        <v>487</v>
      </c>
      <c r="CK394" s="51">
        <f t="shared" ca="1" si="302"/>
        <v>225</v>
      </c>
      <c r="CL394" s="51">
        <f t="shared" ca="1" si="302"/>
        <v>225</v>
      </c>
      <c r="CM394" s="51">
        <f t="shared" ca="1" si="302"/>
        <v>225</v>
      </c>
      <c r="CN394" s="51">
        <f t="shared" ca="1" si="302"/>
        <v>225</v>
      </c>
      <c r="CO394" s="51">
        <f t="shared" ca="1" si="302"/>
        <v>1461</v>
      </c>
      <c r="CP394" s="51">
        <f t="shared" ca="1" si="302"/>
        <v>1461</v>
      </c>
      <c r="CQ394" s="51">
        <f t="shared" ca="1" si="303"/>
        <v>1775</v>
      </c>
      <c r="CR394" s="51">
        <f t="shared" ca="1" si="303"/>
        <v>1775</v>
      </c>
      <c r="CS394" s="51">
        <f t="shared" ca="1" si="303"/>
        <v>3775</v>
      </c>
      <c r="CT394" s="51">
        <f t="shared" ca="1" si="303"/>
        <v>3775</v>
      </c>
      <c r="CU394" s="51">
        <f t="shared" ca="1" si="303"/>
        <v>5366</v>
      </c>
      <c r="CV394" s="54">
        <f t="shared" ca="1" si="303"/>
        <v>366</v>
      </c>
      <c r="CW394" s="25" t="s">
        <v>212</v>
      </c>
      <c r="CX394" s="55">
        <v>0.12</v>
      </c>
      <c r="CY394" s="55"/>
      <c r="CZ394" s="26">
        <v>0</v>
      </c>
      <c r="DA394" s="26">
        <v>0</v>
      </c>
      <c r="DB394" s="26">
        <v>0</v>
      </c>
      <c r="DC394" s="26">
        <v>0</v>
      </c>
      <c r="DD394" s="26">
        <v>0</v>
      </c>
      <c r="DE394" s="26">
        <v>0</v>
      </c>
      <c r="DF394" s="26">
        <v>0</v>
      </c>
      <c r="DG394" s="26">
        <v>0</v>
      </c>
      <c r="DH394" s="26">
        <v>0</v>
      </c>
      <c r="DI394" s="26">
        <v>0</v>
      </c>
      <c r="DJ394" s="26">
        <v>0</v>
      </c>
      <c r="DK394" s="26">
        <v>0</v>
      </c>
      <c r="DL394" s="27">
        <f t="shared" si="328"/>
        <v>46176.464513888903</v>
      </c>
      <c r="DM394" s="28">
        <f t="shared" ca="1" si="329"/>
        <v>0</v>
      </c>
      <c r="DN394" s="56">
        <f>_xlfn.XLOOKUP(B394,'[2]1. All Calls'!$R:$R,'[2]1. All Calls'!$A:$A,"",0)</f>
        <v>46101.464513888903</v>
      </c>
      <c r="DO394" s="57" t="str">
        <f ca="1">VLOOKUP(DM394,[1]Validation!$B$20:$C$25,2,0)</f>
        <v>Within 3 months</v>
      </c>
      <c r="DP394" s="58" t="str">
        <f>_xlfn.XLOOKUP(B394,'[1]Active AMCs- Dealer'!E:E,'[1]Active AMCs- Dealer'!L:L,"Not in AMC",0)</f>
        <v>Not in AMC</v>
      </c>
      <c r="DQ394" s="50" t="s">
        <v>238</v>
      </c>
      <c r="DR394" s="29" t="str">
        <f>_xlfn.XLOOKUP(B394,'[2]1. All Calls'!$R:$R,'[2]1. All Calls'!$F:$F,"",0)</f>
        <v>CC-02017217</v>
      </c>
      <c r="DS394" s="29" t="str">
        <f>_xlfn.XLOOKUP(B394,'[2]1. All Calls'!$R:$R,'[2]1. All Calls'!$AB:$AB,"",0)</f>
        <v>Attend the site for scheduled service so change air filter, oil filter, air oil separator and oil. Then start the unit found running ok.</v>
      </c>
      <c r="DT394" s="30">
        <f>_xlfn.XLOOKUP(DR394,'[2]1. All Calls'!$F:$F,'[2]1. All Calls'!$A:$A,"",0)</f>
        <v>46101.464513888903</v>
      </c>
      <c r="DU394" s="31">
        <f>_xlfn.XLOOKUP(DR394,'[2]1. All Calls'!$F:$F,'[2]1. All Calls'!$B:$B,"",0)</f>
        <v>1726</v>
      </c>
      <c r="DV394" s="31">
        <f>_xlfn.XLOOKUP(B394,[1]MDA_Assets!D:D,[1]MDA_Assets!N:N,"",0)</f>
        <v>320</v>
      </c>
      <c r="DW394" s="31">
        <f>_xlfn.XLOOKUP(B394,[1]MDA_Assets!D:D,[1]MDA_Assets!O:O,"",0)</f>
        <v>1406</v>
      </c>
      <c r="DX394" s="32" t="str">
        <f>_xlfn.XLOOKUP(B394,[1]MDA_Assets!D:D,[1]MDA_Assets!Q:Q,"",0)</f>
        <v>XD</v>
      </c>
      <c r="DY394" s="33">
        <f>_xlfn.XLOOKUP(B394,[1]MDA_Assets!D:D,[1]MDA_Assets!R:R,"",0)</f>
        <v>46101</v>
      </c>
      <c r="DZ394" s="33">
        <f>_xlfn.XLOOKUP(B394,[1]MDA_Assets!D:D,[1]MDA_Assets!S:S,"",0)</f>
        <v>46101</v>
      </c>
      <c r="EA394" s="33">
        <f>_xlfn.XLOOKUP(B394,[1]MDA_Assets!D:D,[1]MDA_Assets!T:T,"",0)</f>
        <v>46101</v>
      </c>
      <c r="EB394" s="33">
        <f>_xlfn.XLOOKUP(B394,[1]MDA_Assets!D:D,[1]MDA_Assets!U:U,"",0)</f>
        <v>46101</v>
      </c>
      <c r="EC394" s="33">
        <f>_xlfn.XLOOKUP(B394,[1]MDA_Assets!D:D,[1]MDA_Assets!V:V,"",0)</f>
        <v>45689</v>
      </c>
      <c r="ED394" s="33">
        <f>_xlfn.XLOOKUP(B394,[1]MDA_Assets!D:D,[1]MDA_Assets!W:W,"",0)</f>
        <v>45689</v>
      </c>
      <c r="EE394" s="32" t="str">
        <f>_xlfn.XLOOKUP(B394,[1]MDA_Assets!D:D,[1]MDA_Assets!X:X,"",0)</f>
        <v>Yes</v>
      </c>
      <c r="EF394" s="33">
        <f>_xlfn.XLOOKUP(B394,[1]MDA_Assets!D:D,[1]MDA_Assets!Y:Y,"",0)</f>
        <v>0</v>
      </c>
      <c r="EG394" s="33">
        <f>_xlfn.XLOOKUP(B394,[1]MDA_Assets!D:D,[1]MDA_Assets!Z:Z,"",0)</f>
        <v>0</v>
      </c>
      <c r="EH394" s="33">
        <f>_xlfn.XLOOKUP(B394,[1]MDA_Assets!D:D,[1]MDA_Assets!AA:AA,"",0)</f>
        <v>0</v>
      </c>
      <c r="EI394" s="34">
        <f>_xlfn.XLOOKUP(B394,[1]MDA_Assets!D:D,[1]MDA_Assets!P:P,"",0)</f>
        <v>3</v>
      </c>
      <c r="EJ394" s="35" t="str">
        <f>_xlfn.XLOOKUP(B394,[1]MDA_Assets!D:D,[1]MDA_Assets!AB:AB,"",0)</f>
        <v>2000</v>
      </c>
      <c r="EK394" s="35" t="str">
        <f>_xlfn.XLOOKUP(B394,[1]MDA_Assets!D:D,[1]MDA_Assets!AC:AC,"",0)</f>
        <v>2000</v>
      </c>
      <c r="EL394" s="35" t="str">
        <f>_xlfn.XLOOKUP(B394,[1]MDA_Assets!D:D,[1]MDA_Assets!AD:AD,"",0)</f>
        <v>4000</v>
      </c>
      <c r="EM394" s="35" t="str">
        <f>_xlfn.XLOOKUP(B394,[1]MDA_Assets!D:D,[1]MDA_Assets!AE:AE,"",0)</f>
        <v>4000</v>
      </c>
      <c r="EN394" s="35" t="str">
        <f>_xlfn.XLOOKUP(B394,[1]MDA_Assets!D:D,[1]MDA_Assets!AF:AF,"",0)</f>
        <v>6827</v>
      </c>
      <c r="EO394" s="35" t="str">
        <f>_xlfn.XLOOKUP(B394,[1]MDA_Assets!D:D,[1]MDA_Assets!AG:AG,"",0)</f>
        <v>1827</v>
      </c>
      <c r="EP394" s="36">
        <f t="shared" si="296"/>
        <v>180</v>
      </c>
      <c r="EQ394" s="36">
        <f t="shared" si="296"/>
        <v>180</v>
      </c>
      <c r="ER394" s="36">
        <f t="shared" si="330"/>
        <v>365</v>
      </c>
      <c r="ES394" s="36">
        <f t="shared" si="331"/>
        <v>365</v>
      </c>
      <c r="ET394" s="36">
        <f t="shared" si="332"/>
        <v>730</v>
      </c>
      <c r="EU394" s="36">
        <f t="shared" si="333"/>
        <v>365</v>
      </c>
      <c r="EV394" s="36" t="str">
        <f t="shared" si="334"/>
        <v/>
      </c>
      <c r="EW394" s="36" t="str">
        <f t="shared" si="306"/>
        <v/>
      </c>
      <c r="EX394" s="36" t="str">
        <f t="shared" si="307"/>
        <v/>
      </c>
      <c r="EY394" s="36">
        <f t="shared" si="299"/>
        <v>5.81</v>
      </c>
      <c r="EZ394" s="36">
        <f t="shared" si="299"/>
        <v>5.81</v>
      </c>
      <c r="FA394" s="36">
        <f t="shared" si="299"/>
        <v>11.78</v>
      </c>
      <c r="FB394" s="36">
        <f t="shared" si="298"/>
        <v>11.78</v>
      </c>
      <c r="FC394" s="36">
        <f t="shared" si="298"/>
        <v>23.55</v>
      </c>
      <c r="FD394" s="36">
        <f t="shared" si="298"/>
        <v>11.78</v>
      </c>
      <c r="FE394" s="36" t="str">
        <f t="shared" si="298"/>
        <v/>
      </c>
      <c r="FF394" s="36" t="str">
        <f t="shared" si="298"/>
        <v/>
      </c>
      <c r="FG394" s="36" t="str">
        <f t="shared" si="298"/>
        <v/>
      </c>
      <c r="FH394" s="37" t="str" cm="1">
        <f t="array" ref="FH394">_xlfn.IFS(EY394="", "No Data", EY394&lt;0, "Negative/Future", EY394=0, "Zero Days", EY394&lt;=3, "&lt; 3 Months", EY394&lt;=6, "3 to 6 Months", EY394&lt;=9, "6 to 9 Months", EY394&lt;=12, "9 to 12 Months", EY394&lt;=15, "12 to 15 Months", EY394&lt;=18, "15 to 18 Months", EY394&lt;=24, "18 to 24 Months", EY394&gt;24, "&gt; 24 Months")</f>
        <v>3 to 6 Months</v>
      </c>
      <c r="FI394" s="37" t="str" cm="1">
        <f t="array" ref="FI394">_xlfn.IFS(EZ394="", "No Data", EZ394&lt;0, "Negative/Future", EZ394=0, "Zero Days", EZ394&lt;=3, "&lt; 3 Months", EZ394&lt;=6, "3 to 6 Months", EZ394&lt;=9, "6 to 9 Months", EZ394&lt;=12, "9 to 12 Months", EZ394&lt;=15, "12 to 15 Months", EZ394&lt;=18, "15 to 18 Months", EZ394&lt;=24, "18 to 24 Months", EZ394&gt;24, "&gt; 24 Months")</f>
        <v>3 to 6 Months</v>
      </c>
      <c r="FJ394" s="37" t="str" cm="1">
        <f t="array" ref="FJ394">_xlfn.IFS(FA394="", "No Data", FA394&lt;0, "Negative/Future", FA394=0, "Zero Days", FA394&lt;=3, "&lt; 3 Months", FA394&lt;=6, "3 to 6 Months", FA394&lt;=9, "6 to 9 Months", FA394&lt;=12, "9 to 12 Months", FA394&lt;=15, "12 to 15 Months", FA394&lt;=18, "15 to 18 Months", FA394&lt;=24, "18 to 24 Months", FA394&gt;24, "&gt; 24 Months")</f>
        <v>9 to 12 Months</v>
      </c>
      <c r="FK394" s="37" t="str" cm="1">
        <f t="array" ref="FK394">_xlfn.IFS(FB394="", "No Data", FB394&lt;0, "Negative/Future", FB394=0, "Zero Days", FB394&lt;=3, "&lt; 3 Months", FB394&lt;=6, "3 to 6 Months", FB394&lt;=9, "6 to 9 Months", FB394&lt;=12, "9 to 12 Months", FB394&lt;=15, "12 to 15 Months", FB394&lt;=18, "15 to 18 Months", FB394&lt;=24, "18 to 24 Months", FB394&gt;24, "&gt; 24 Months")</f>
        <v>9 to 12 Months</v>
      </c>
      <c r="FL394" s="37" t="str" cm="1">
        <f t="array" ref="FL394">_xlfn.IFS(FC394="", "No Data", FC394&lt;0, "Negative/Future", FC394=0, "Zero Days", FC394&lt;=3, "&lt; 3 Months", FC394&lt;=6, "3 to 6 Months", FC394&lt;=9, "6 to 9 Months", FC394&lt;=12, "9 to 12 Months", FC394&lt;=15, "12 to 15 Months", FC394&lt;=18, "15 to 18 Months", FC394&lt;=24, "18 to 24 Months", FC394&gt;24, "&gt; 24 Months")</f>
        <v>18 to 24 Months</v>
      </c>
      <c r="FM394" s="37" t="str" cm="1">
        <f t="array" ref="FM394">_xlfn.IFS(FD394="", "No Data", FD394&lt;0, "Negative/Future", FD394=0, "Zero Days", FD394&lt;=3, "&lt; 3 Months", FD394&lt;=6, "3 to 6 Months", FD394&lt;=9, "6 to 9 Months", FD394&lt;=12, "9 to 12 Months", FD394&lt;=15, "12 to 15 Months", FD394&lt;=18, "15 to 18 Months", FD394&lt;=24, "18 to 24 Months", FD394&gt;24, "&gt; 24 Months")</f>
        <v>9 to 12 Months</v>
      </c>
      <c r="FN394" s="37" t="str" cm="1">
        <f t="array" ref="FN394">_xlfn.IFS(FE394="", "No Data", FE394&lt;0, "Negative/Future", FE394=0, "Zero Days", FE394&lt;=3, "&lt; 3 Months", FE394&lt;=6, "3 to 6 Months", FE394&lt;=9, "6 to 9 Months", FE394&lt;=12, "9 to 12 Months", FE394&lt;=15, "12 to 15 Months", FE394&lt;=18, "15 to 18 Months", FE394&lt;=24, "18 to 24 Months", FE394&gt;24, "&gt; 24 Months")</f>
        <v>No Data</v>
      </c>
      <c r="FO394" s="37" t="str" cm="1">
        <f t="array" ref="FO394">_xlfn.IFS(FG394="", "No Data", FG394&lt;0, "Negative/Future", FG394=0, "Zero Days", FG394&lt;=3, "&lt; 3 Months", FG394&lt;=6, "3 to 6 Months", FG394&lt;=9, "6 to 9 Months", FG394&lt;=12, "9 to 12 Months", FG394&lt;=15, "12 to 15 Months", FG394&lt;=18, "15 to 18 Months", FG394&lt;=24, "18 to 24 Months", FG394&gt;24, "&gt; 24 Months")</f>
        <v>No Data</v>
      </c>
      <c r="FP394" s="37" t="str" cm="1">
        <f t="array" ref="FP394">_xlfn.IFS(FF394="", "No Data", FF394&lt;0, "Negative/Future", FF394=0, "Zero Days", FF394&lt;=3, "&lt; 3 Months", FF394&lt;=6, "3 to 6 Months", FF394&lt;=9, "6 to 9 Months", FF394&lt;=12, "9 to 12 Months", FF394&lt;=15, "12 to 15 Months", FF394&lt;=18, "15 to 18 Months", FF394&lt;=24, "18 to 24 Months", FF394&gt;24, "&gt; 24 Months")</f>
        <v>No Data</v>
      </c>
      <c r="FQ394" s="29" t="s">
        <v>1780</v>
      </c>
      <c r="FR394" s="29">
        <v>9431386156</v>
      </c>
      <c r="FS394" s="38" t="str">
        <f>VLOOKUP(_xlfn.XLOOKUP(B394,[1]MDA_Assets!D:D,[1]MDA_Assets!I:I,"",0),[1]Validation!$B$1:$C$8,2,0)</f>
        <v>B</v>
      </c>
      <c r="FT394" s="38" t="s">
        <v>202</v>
      </c>
      <c r="FU394" s="31" t="str">
        <f>_xlfn.XLOOKUP(B394,[1]MDA_Assets!D:D,[1]MDA_Assets!X:X,"",0)</f>
        <v>Yes</v>
      </c>
      <c r="FV394" s="39">
        <v>1</v>
      </c>
      <c r="FW394" s="39">
        <v>0</v>
      </c>
      <c r="FX394" s="39">
        <v>0</v>
      </c>
      <c r="FY394" s="39">
        <v>8</v>
      </c>
      <c r="FZ394" s="40">
        <f t="shared" si="293"/>
        <v>46281</v>
      </c>
      <c r="GA394" s="40">
        <f t="shared" si="293"/>
        <v>46281</v>
      </c>
      <c r="GB394" s="40">
        <f t="shared" si="308"/>
        <v>46466</v>
      </c>
      <c r="GC394" s="40">
        <f t="shared" si="309"/>
        <v>46466</v>
      </c>
      <c r="GD394" s="40">
        <f t="shared" si="310"/>
        <v>46419</v>
      </c>
      <c r="GE394" s="40">
        <f t="shared" si="311"/>
        <v>46054</v>
      </c>
      <c r="GF394" s="40" t="str">
        <f t="shared" si="297"/>
        <v/>
      </c>
      <c r="GG394" s="40" t="str">
        <f t="shared" si="297"/>
        <v/>
      </c>
      <c r="GH394" s="40" t="str">
        <f t="shared" si="297"/>
        <v/>
      </c>
      <c r="GI394" s="39">
        <f t="shared" si="335"/>
        <v>0</v>
      </c>
      <c r="GJ394" s="39">
        <f t="shared" si="336"/>
        <v>0</v>
      </c>
      <c r="GK394" s="39">
        <f t="shared" si="337"/>
        <v>1</v>
      </c>
      <c r="GL394" s="39">
        <f t="shared" si="338"/>
        <v>5</v>
      </c>
    </row>
    <row r="395" spans="1:194" x14ac:dyDescent="0.25">
      <c r="A395" s="19">
        <v>431</v>
      </c>
      <c r="B395" s="43" t="s">
        <v>1781</v>
      </c>
      <c r="C395" s="43" t="s">
        <v>186</v>
      </c>
      <c r="D395" s="43" t="s">
        <v>636</v>
      </c>
      <c r="E395" s="43" t="s">
        <v>339</v>
      </c>
      <c r="F395" s="43" t="s">
        <v>762</v>
      </c>
      <c r="G395" s="43" t="s">
        <v>190</v>
      </c>
      <c r="H395" s="43" t="s">
        <v>291</v>
      </c>
      <c r="I395" s="43" t="s">
        <v>192</v>
      </c>
      <c r="J395" s="44">
        <f t="shared" si="312"/>
        <v>46203.583333333336</v>
      </c>
      <c r="K395" s="44">
        <v>45839.583333333336</v>
      </c>
      <c r="L395" s="44">
        <v>45826</v>
      </c>
      <c r="M395" s="43" t="s">
        <v>3154</v>
      </c>
      <c r="N395" s="43" t="s">
        <v>3155</v>
      </c>
      <c r="O395" s="44">
        <v>46125.343715277777</v>
      </c>
      <c r="P395" s="43">
        <v>6321</v>
      </c>
      <c r="Q395" s="43">
        <v>4184</v>
      </c>
      <c r="R395" s="43">
        <v>2136</v>
      </c>
      <c r="S395" s="43" t="s">
        <v>194</v>
      </c>
      <c r="T395" s="44">
        <v>46124.770833333336</v>
      </c>
      <c r="U395" s="44">
        <v>46124.770833333336</v>
      </c>
      <c r="V395" s="44">
        <v>46124.770833333336</v>
      </c>
      <c r="W395" s="44">
        <v>46124.770833333336</v>
      </c>
      <c r="X395" s="44">
        <v>46124.770833333336</v>
      </c>
      <c r="Y395" s="44">
        <v>45838.770833333336</v>
      </c>
      <c r="Z395" s="43" t="s">
        <v>199</v>
      </c>
      <c r="AA395" s="43"/>
      <c r="AB395" s="43"/>
      <c r="AC395" s="43"/>
      <c r="AD395" s="43"/>
      <c r="AE395" s="43">
        <v>12</v>
      </c>
      <c r="AF395" s="43" t="s">
        <v>280</v>
      </c>
      <c r="AG395" s="43" t="s">
        <v>280</v>
      </c>
      <c r="AH395" s="43" t="s">
        <v>287</v>
      </c>
      <c r="AI395" s="43" t="s">
        <v>287</v>
      </c>
      <c r="AJ395" s="43" t="s">
        <v>3156</v>
      </c>
      <c r="AK395" s="43" t="s">
        <v>285</v>
      </c>
      <c r="AL395" s="47">
        <v>46375</v>
      </c>
      <c r="AM395" s="47">
        <v>46304</v>
      </c>
      <c r="AN395" s="47">
        <v>46625</v>
      </c>
      <c r="AO395" s="47">
        <v>46625</v>
      </c>
      <c r="AP395" s="47">
        <v>46265</v>
      </c>
      <c r="AQ395" s="47">
        <v>46458</v>
      </c>
      <c r="AR395" s="48"/>
      <c r="AS395" s="48"/>
      <c r="AT395" s="48"/>
      <c r="AU395" s="43">
        <v>0</v>
      </c>
      <c r="AV395" s="43">
        <v>0</v>
      </c>
      <c r="AW395" s="43">
        <v>0</v>
      </c>
      <c r="AX395" s="51" t="s">
        <v>237</v>
      </c>
      <c r="AY395" s="51" t="s">
        <v>237</v>
      </c>
      <c r="AZ395" s="51" t="s">
        <v>198</v>
      </c>
      <c r="BA395" s="20">
        <f t="shared" ca="1" si="305"/>
        <v>0</v>
      </c>
      <c r="BB395" s="20">
        <f t="shared" ca="1" si="305"/>
        <v>0</v>
      </c>
      <c r="BC395" s="20">
        <f t="shared" ca="1" si="305"/>
        <v>0</v>
      </c>
      <c r="BD395" s="20">
        <f t="shared" ca="1" si="305"/>
        <v>0</v>
      </c>
      <c r="BE395" s="20">
        <f t="shared" ca="1" si="305"/>
        <v>0</v>
      </c>
      <c r="BF395" s="20">
        <f t="shared" ca="1" si="305"/>
        <v>0</v>
      </c>
      <c r="BG395" s="21" t="str">
        <f t="shared" ca="1" si="304"/>
        <v/>
      </c>
      <c r="BH395" s="21" t="str">
        <f t="shared" ca="1" si="304"/>
        <v/>
      </c>
      <c r="BI395" s="21" t="str">
        <f t="shared" ca="1" si="304"/>
        <v/>
      </c>
      <c r="BJ395" s="22">
        <f t="shared" ca="1" si="313"/>
        <v>0</v>
      </c>
      <c r="BK395" s="21">
        <f t="shared" si="314"/>
        <v>12</v>
      </c>
      <c r="BL395" s="22">
        <f t="shared" ca="1" si="315"/>
        <v>6929</v>
      </c>
      <c r="BM395" s="22">
        <f t="shared" ca="1" si="316"/>
        <v>4573</v>
      </c>
      <c r="BN395" s="23">
        <f t="shared" ca="1" si="317"/>
        <v>2356</v>
      </c>
      <c r="BO395" s="24">
        <f t="shared" ca="1" si="318"/>
        <v>608</v>
      </c>
      <c r="BP395" s="51" t="str">
        <f>_xlfn.XLOOKUP(E395,[1]Validation!E:E,[1]Validation!F:F,"")</f>
        <v>EG55</v>
      </c>
      <c r="BQ395" s="51" t="str">
        <f>_xlfn.XLOOKUP(BP395,[1]Validation!F:F,[1]Validation!G:G,"")</f>
        <v>EG55 to EG75</v>
      </c>
      <c r="BR395" s="52" t="str">
        <f>VLOOKUP(G395,[1]Validation!$B$1:$C$9,2,0)</f>
        <v>B</v>
      </c>
      <c r="BS395" s="51">
        <f t="shared" ca="1" si="319"/>
        <v>11</v>
      </c>
      <c r="BT395" s="53">
        <f>_xlfn.XLOOKUP(B395,'[2]1. All Calls'!$R:$R,'[2]1. All Calls'!$A:$A,"",0)</f>
        <v>46174.634467592601</v>
      </c>
      <c r="BU395" s="51" t="str">
        <f>_xlfn.XLOOKUP(B395,'[2]1. All Calls'!$R:$R,'[2]1. All Calls'!$F:$F,"",0)</f>
        <v>CC-02101799</v>
      </c>
      <c r="BV395" s="51" t="str">
        <f>_xlfn.XLOOKUP(B395,'[2]1. All Calls'!$R:$R,'[2]1. All Calls'!$J:$J,"",0)</f>
        <v>General Service</v>
      </c>
      <c r="BW395" s="53">
        <f>_xlfn.XLOOKUP(B395,'[2]Sch Calls'!$R:$R,'[2]Sch Calls'!$A:$A,"",0)</f>
        <v>46125.427974537</v>
      </c>
      <c r="BX395" s="51">
        <f>_xlfn.XLOOKUP(B395,'[2]Sch Calls'!$R:$R,'[2]Sch Calls'!$B:$B,"",0)</f>
        <v>6321</v>
      </c>
      <c r="BY395" s="51" t="str">
        <f t="shared" si="294"/>
        <v>10-Oct-26</v>
      </c>
      <c r="BZ395" s="51" t="str">
        <f t="shared" si="294"/>
        <v>10-Oct-26</v>
      </c>
      <c r="CA395" s="51" t="str">
        <f t="shared" si="320"/>
        <v>13-Jan-27</v>
      </c>
      <c r="CB395" s="51" t="str">
        <f t="shared" si="321"/>
        <v>11-Oct-27</v>
      </c>
      <c r="CC395" s="51" t="str">
        <f t="shared" si="322"/>
        <v>01-Jul-27</v>
      </c>
      <c r="CD395" s="51" t="str">
        <f t="shared" si="323"/>
        <v>13-Apr-27</v>
      </c>
      <c r="CE395" s="51">
        <f t="shared" ca="1" si="295"/>
        <v>51</v>
      </c>
      <c r="CF395" s="51">
        <f t="shared" ca="1" si="295"/>
        <v>51</v>
      </c>
      <c r="CG395" s="51">
        <f t="shared" ca="1" si="324"/>
        <v>51</v>
      </c>
      <c r="CH395" s="51">
        <f t="shared" ca="1" si="325"/>
        <v>51</v>
      </c>
      <c r="CI395" s="51">
        <f t="shared" ca="1" si="326"/>
        <v>337</v>
      </c>
      <c r="CJ395" s="51">
        <f t="shared" ca="1" si="327"/>
        <v>51</v>
      </c>
      <c r="CK395" s="51">
        <f t="shared" ca="1" si="302"/>
        <v>612</v>
      </c>
      <c r="CL395" s="51">
        <f t="shared" ca="1" si="302"/>
        <v>612</v>
      </c>
      <c r="CM395" s="51">
        <f t="shared" ca="1" si="302"/>
        <v>612</v>
      </c>
      <c r="CN395" s="51">
        <f t="shared" ca="1" si="302"/>
        <v>612</v>
      </c>
      <c r="CO395" s="51">
        <f t="shared" ca="1" si="302"/>
        <v>4044</v>
      </c>
      <c r="CP395" s="51">
        <f t="shared" ca="1" si="302"/>
        <v>612</v>
      </c>
      <c r="CQ395" s="51">
        <f t="shared" ca="1" si="303"/>
        <v>2388</v>
      </c>
      <c r="CR395" s="51">
        <f t="shared" ca="1" si="303"/>
        <v>2388</v>
      </c>
      <c r="CS395" s="51">
        <f t="shared" ca="1" si="303"/>
        <v>5388</v>
      </c>
      <c r="CT395" s="51">
        <f t="shared" ca="1" si="303"/>
        <v>5388</v>
      </c>
      <c r="CU395" s="51">
        <f t="shared" ca="1" si="303"/>
        <v>-2365</v>
      </c>
      <c r="CV395" s="54">
        <f t="shared" ca="1" si="303"/>
        <v>3388</v>
      </c>
      <c r="CW395" s="25" t="s">
        <v>195</v>
      </c>
      <c r="CX395" s="55">
        <v>0.69</v>
      </c>
      <c r="CY395" s="55"/>
      <c r="CZ395" s="26">
        <v>0</v>
      </c>
      <c r="DA395" s="26">
        <v>0</v>
      </c>
      <c r="DB395" s="26">
        <v>0</v>
      </c>
      <c r="DC395" s="26">
        <v>0</v>
      </c>
      <c r="DD395" s="26">
        <v>0</v>
      </c>
      <c r="DE395" s="26">
        <v>0</v>
      </c>
      <c r="DF395" s="26">
        <v>0</v>
      </c>
      <c r="DG395" s="26">
        <v>0</v>
      </c>
      <c r="DH395" s="26">
        <v>0</v>
      </c>
      <c r="DI395" s="26">
        <v>0</v>
      </c>
      <c r="DJ395" s="26">
        <v>0</v>
      </c>
      <c r="DK395" s="26">
        <v>0</v>
      </c>
      <c r="DL395" s="27">
        <f t="shared" si="328"/>
        <v>46249.634467592601</v>
      </c>
      <c r="DM395" s="28">
        <f t="shared" ca="1" si="329"/>
        <v>0</v>
      </c>
      <c r="DN395" s="56">
        <f>_xlfn.XLOOKUP(B395,'[2]1. All Calls'!$R:$R,'[2]1. All Calls'!$A:$A,"",0)</f>
        <v>46174.634467592601</v>
      </c>
      <c r="DO395" s="57" t="str">
        <f ca="1">VLOOKUP(DM395,[1]Validation!$B$20:$C$25,2,0)</f>
        <v>Within 3 months</v>
      </c>
      <c r="DP395" s="58" t="str">
        <f>_xlfn.XLOOKUP(B395,'[1]Active AMCs- Dealer'!E:E,'[1]Active AMCs- Dealer'!L:L,"Not in AMC",0)</f>
        <v>Not in AMC</v>
      </c>
      <c r="DQ395" s="50" t="s">
        <v>238</v>
      </c>
      <c r="DR395" s="29" t="str">
        <f>_xlfn.XLOOKUP(B395,'[2]1. All Calls'!$R:$R,'[2]1. All Calls'!$F:$F,"",0)</f>
        <v>CC-02101799</v>
      </c>
      <c r="DS395" s="29" t="str">
        <f>_xlfn.XLOOKUP(B395,'[2]1. All Calls'!$R:$R,'[2]1. All Calls'!$AB:$AB,"",0)</f>
        <v>Today We attend the customer site for general visit so we check and found that compressor running good condition</v>
      </c>
      <c r="DT395" s="30">
        <f>_xlfn.XLOOKUP(DR395,'[2]1. All Calls'!$F:$F,'[2]1. All Calls'!$A:$A,"",0)</f>
        <v>46174.634467592601</v>
      </c>
      <c r="DU395" s="31">
        <f>_xlfn.XLOOKUP(DR395,'[2]1. All Calls'!$F:$F,'[2]1. All Calls'!$B:$B,"",0)</f>
        <v>7501</v>
      </c>
      <c r="DV395" s="31">
        <f>_xlfn.XLOOKUP(B395,[1]MDA_Assets!D:D,[1]MDA_Assets!N:N,"",0)</f>
        <v>4990</v>
      </c>
      <c r="DW395" s="31">
        <f>_xlfn.XLOOKUP(B395,[1]MDA_Assets!D:D,[1]MDA_Assets!O:O,"",0)</f>
        <v>2511</v>
      </c>
      <c r="DX395" s="32" t="str">
        <f>_xlfn.XLOOKUP(B395,[1]MDA_Assets!D:D,[1]MDA_Assets!Q:Q,"",0)</f>
        <v>Synthetic</v>
      </c>
      <c r="DY395" s="33">
        <f>_xlfn.XLOOKUP(B395,[1]MDA_Assets!D:D,[1]MDA_Assets!R:R,"",0)</f>
        <v>46125</v>
      </c>
      <c r="DZ395" s="33">
        <f>_xlfn.XLOOKUP(B395,[1]MDA_Assets!D:D,[1]MDA_Assets!S:S,"",0)</f>
        <v>46125</v>
      </c>
      <c r="EA395" s="33">
        <f>_xlfn.XLOOKUP(B395,[1]MDA_Assets!D:D,[1]MDA_Assets!T:T,"",0)</f>
        <v>46125</v>
      </c>
      <c r="EB395" s="33">
        <f>_xlfn.XLOOKUP(B395,[1]MDA_Assets!D:D,[1]MDA_Assets!U:U,"",0)</f>
        <v>46125</v>
      </c>
      <c r="EC395" s="33">
        <f>_xlfn.XLOOKUP(B395,[1]MDA_Assets!D:D,[1]MDA_Assets!V:V,"",0)</f>
        <v>46125</v>
      </c>
      <c r="ED395" s="33">
        <f>_xlfn.XLOOKUP(B395,[1]MDA_Assets!D:D,[1]MDA_Assets!W:W,"",0)</f>
        <v>45839</v>
      </c>
      <c r="EE395" s="32" t="str">
        <f>_xlfn.XLOOKUP(B395,[1]MDA_Assets!D:D,[1]MDA_Assets!X:X,"",0)</f>
        <v>Yes</v>
      </c>
      <c r="EF395" s="33">
        <f>_xlfn.XLOOKUP(B395,[1]MDA_Assets!D:D,[1]MDA_Assets!Y:Y,"",0)</f>
        <v>0</v>
      </c>
      <c r="EG395" s="33">
        <f>_xlfn.XLOOKUP(B395,[1]MDA_Assets!D:D,[1]MDA_Assets!Z:Z,"",0)</f>
        <v>0</v>
      </c>
      <c r="EH395" s="33">
        <f>_xlfn.XLOOKUP(B395,[1]MDA_Assets!D:D,[1]MDA_Assets!AA:AA,"",0)</f>
        <v>0</v>
      </c>
      <c r="EI395" s="34">
        <f>_xlfn.XLOOKUP(B395,[1]MDA_Assets!D:D,[1]MDA_Assets!P:P,"",0)</f>
        <v>12</v>
      </c>
      <c r="EJ395" s="35" t="str">
        <f>_xlfn.XLOOKUP(B395,[1]MDA_Assets!D:D,[1]MDA_Assets!AB:AB,"",0)</f>
        <v>1820</v>
      </c>
      <c r="EK395" s="35" t="str">
        <f>_xlfn.XLOOKUP(B395,[1]MDA_Assets!D:D,[1]MDA_Assets!AC:AC,"",0)</f>
        <v>1820</v>
      </c>
      <c r="EL395" s="35" t="str">
        <f>_xlfn.XLOOKUP(B395,[1]MDA_Assets!D:D,[1]MDA_Assets!AD:AD,"",0)</f>
        <v>4820</v>
      </c>
      <c r="EM395" s="35" t="str">
        <f>_xlfn.XLOOKUP(B395,[1]MDA_Assets!D:D,[1]MDA_Assets!AE:AE,"",0)</f>
        <v>4820</v>
      </c>
      <c r="EN395" s="35" t="str">
        <f>_xlfn.XLOOKUP(B395,[1]MDA_Assets!D:D,[1]MDA_Assets!AF:AF,"",0)</f>
        <v>499</v>
      </c>
      <c r="EO395" s="35" t="str">
        <f>_xlfn.XLOOKUP(B395,[1]MDA_Assets!D:D,[1]MDA_Assets!AG:AG,"",0)</f>
        <v>2820</v>
      </c>
      <c r="EP395" s="36">
        <f t="shared" si="296"/>
        <v>251</v>
      </c>
      <c r="EQ395" s="36">
        <f t="shared" si="296"/>
        <v>180</v>
      </c>
      <c r="ER395" s="36">
        <f t="shared" si="330"/>
        <v>501</v>
      </c>
      <c r="ES395" s="36">
        <f t="shared" si="331"/>
        <v>501</v>
      </c>
      <c r="ET395" s="36">
        <f t="shared" si="332"/>
        <v>427</v>
      </c>
      <c r="EU395" s="36">
        <f t="shared" si="333"/>
        <v>334</v>
      </c>
      <c r="EV395" s="36" t="str">
        <f t="shared" si="334"/>
        <v/>
      </c>
      <c r="EW395" s="36" t="str">
        <f t="shared" si="306"/>
        <v/>
      </c>
      <c r="EX395" s="36" t="str">
        <f t="shared" si="307"/>
        <v/>
      </c>
      <c r="EY395" s="36">
        <f t="shared" si="299"/>
        <v>8.1</v>
      </c>
      <c r="EZ395" s="36">
        <f t="shared" si="299"/>
        <v>5.81</v>
      </c>
      <c r="FA395" s="36">
        <f t="shared" si="299"/>
        <v>16.170000000000002</v>
      </c>
      <c r="FB395" s="36">
        <f t="shared" si="298"/>
        <v>16.170000000000002</v>
      </c>
      <c r="FC395" s="36">
        <f t="shared" si="298"/>
        <v>13.78</v>
      </c>
      <c r="FD395" s="36">
        <f t="shared" si="298"/>
        <v>10.78</v>
      </c>
      <c r="FE395" s="36" t="str">
        <f t="shared" si="298"/>
        <v/>
      </c>
      <c r="FF395" s="36" t="str">
        <f t="shared" si="298"/>
        <v/>
      </c>
      <c r="FG395" s="36" t="str">
        <f t="shared" si="298"/>
        <v/>
      </c>
      <c r="FH395" s="37" t="str" cm="1">
        <f t="array" ref="FH395">_xlfn.IFS(EY395="", "No Data", EY395&lt;0, "Negative/Future", EY395=0, "Zero Days", EY395&lt;=3, "&lt; 3 Months", EY395&lt;=6, "3 to 6 Months", EY395&lt;=9, "6 to 9 Months", EY395&lt;=12, "9 to 12 Months", EY395&lt;=15, "12 to 15 Months", EY395&lt;=18, "15 to 18 Months", EY395&lt;=24, "18 to 24 Months", EY395&gt;24, "&gt; 24 Months")</f>
        <v>6 to 9 Months</v>
      </c>
      <c r="FI395" s="37" t="str" cm="1">
        <f t="array" ref="FI395">_xlfn.IFS(EZ395="", "No Data", EZ395&lt;0, "Negative/Future", EZ395=0, "Zero Days", EZ395&lt;=3, "&lt; 3 Months", EZ395&lt;=6, "3 to 6 Months", EZ395&lt;=9, "6 to 9 Months", EZ395&lt;=12, "9 to 12 Months", EZ395&lt;=15, "12 to 15 Months", EZ395&lt;=18, "15 to 18 Months", EZ395&lt;=24, "18 to 24 Months", EZ395&gt;24, "&gt; 24 Months")</f>
        <v>3 to 6 Months</v>
      </c>
      <c r="FJ395" s="37" t="str" cm="1">
        <f t="array" ref="FJ395">_xlfn.IFS(FA395="", "No Data", FA395&lt;0, "Negative/Future", FA395=0, "Zero Days", FA395&lt;=3, "&lt; 3 Months", FA395&lt;=6, "3 to 6 Months", FA395&lt;=9, "6 to 9 Months", FA395&lt;=12, "9 to 12 Months", FA395&lt;=15, "12 to 15 Months", FA395&lt;=18, "15 to 18 Months", FA395&lt;=24, "18 to 24 Months", FA395&gt;24, "&gt; 24 Months")</f>
        <v>15 to 18 Months</v>
      </c>
      <c r="FK395" s="37" t="str" cm="1">
        <f t="array" ref="FK395">_xlfn.IFS(FB395="", "No Data", FB395&lt;0, "Negative/Future", FB395=0, "Zero Days", FB395&lt;=3, "&lt; 3 Months", FB395&lt;=6, "3 to 6 Months", FB395&lt;=9, "6 to 9 Months", FB395&lt;=12, "9 to 12 Months", FB395&lt;=15, "12 to 15 Months", FB395&lt;=18, "15 to 18 Months", FB395&lt;=24, "18 to 24 Months", FB395&gt;24, "&gt; 24 Months")</f>
        <v>15 to 18 Months</v>
      </c>
      <c r="FL395" s="37" t="str" cm="1">
        <f t="array" ref="FL395">_xlfn.IFS(FC395="", "No Data", FC395&lt;0, "Negative/Future", FC395=0, "Zero Days", FC395&lt;=3, "&lt; 3 Months", FC395&lt;=6, "3 to 6 Months", FC395&lt;=9, "6 to 9 Months", FC395&lt;=12, "9 to 12 Months", FC395&lt;=15, "12 to 15 Months", FC395&lt;=18, "15 to 18 Months", FC395&lt;=24, "18 to 24 Months", FC395&gt;24, "&gt; 24 Months")</f>
        <v>12 to 15 Months</v>
      </c>
      <c r="FM395" s="37" t="str" cm="1">
        <f t="array" ref="FM395">_xlfn.IFS(FD395="", "No Data", FD395&lt;0, "Negative/Future", FD395=0, "Zero Days", FD395&lt;=3, "&lt; 3 Months", FD395&lt;=6, "3 to 6 Months", FD395&lt;=9, "6 to 9 Months", FD395&lt;=12, "9 to 12 Months", FD395&lt;=15, "12 to 15 Months", FD395&lt;=18, "15 to 18 Months", FD395&lt;=24, "18 to 24 Months", FD395&gt;24, "&gt; 24 Months")</f>
        <v>9 to 12 Months</v>
      </c>
      <c r="FN395" s="37" t="str" cm="1">
        <f t="array" ref="FN395">_xlfn.IFS(FE395="", "No Data", FE395&lt;0, "Negative/Future", FE395=0, "Zero Days", FE395&lt;=3, "&lt; 3 Months", FE395&lt;=6, "3 to 6 Months", FE395&lt;=9, "6 to 9 Months", FE395&lt;=12, "9 to 12 Months", FE395&lt;=15, "12 to 15 Months", FE395&lt;=18, "15 to 18 Months", FE395&lt;=24, "18 to 24 Months", FE395&gt;24, "&gt; 24 Months")</f>
        <v>No Data</v>
      </c>
      <c r="FO395" s="37" t="str" cm="1">
        <f t="array" ref="FO395">_xlfn.IFS(FG395="", "No Data", FG395&lt;0, "Negative/Future", FG395=0, "Zero Days", FG395&lt;=3, "&lt; 3 Months", FG395&lt;=6, "3 to 6 Months", FG395&lt;=9, "6 to 9 Months", FG395&lt;=12, "9 to 12 Months", FG395&lt;=15, "12 to 15 Months", FG395&lt;=18, "15 to 18 Months", FG395&lt;=24, "18 to 24 Months", FG395&gt;24, "&gt; 24 Months")</f>
        <v>No Data</v>
      </c>
      <c r="FP395" s="37" t="str" cm="1">
        <f t="array" ref="FP395">_xlfn.IFS(FF395="", "No Data", FF395&lt;0, "Negative/Future", FF395=0, "Zero Days", FF395&lt;=3, "&lt; 3 Months", FF395&lt;=6, "3 to 6 Months", FF395&lt;=9, "6 to 9 Months", FF395&lt;=12, "9 to 12 Months", FF395&lt;=15, "12 to 15 Months", FF395&lt;=18, "15 to 18 Months", FF395&lt;=24, "18 to 24 Months", FF395&gt;24, "&gt; 24 Months")</f>
        <v>No Data</v>
      </c>
      <c r="FQ395" s="29" t="s">
        <v>766</v>
      </c>
      <c r="FR395" s="29">
        <v>7562823341</v>
      </c>
      <c r="FS395" s="38" t="str">
        <f>VLOOKUP(_xlfn.XLOOKUP(B395,[1]MDA_Assets!D:D,[1]MDA_Assets!I:I,"",0),[1]Validation!$B$1:$C$8,2,0)</f>
        <v>B</v>
      </c>
      <c r="FT395" s="38" t="s">
        <v>202</v>
      </c>
      <c r="FU395" s="31" t="str">
        <f>_xlfn.XLOOKUP(B395,[1]MDA_Assets!D:D,[1]MDA_Assets!X:X,"",0)</f>
        <v>Yes</v>
      </c>
      <c r="FV395" s="39">
        <v>0</v>
      </c>
      <c r="FW395" s="39">
        <v>0</v>
      </c>
      <c r="FX395" s="39">
        <v>0</v>
      </c>
      <c r="FY395" s="39">
        <v>9</v>
      </c>
      <c r="FZ395" s="40">
        <f t="shared" si="293"/>
        <v>46376</v>
      </c>
      <c r="GA395" s="40">
        <f t="shared" si="293"/>
        <v>46305</v>
      </c>
      <c r="GB395" s="40">
        <f t="shared" si="308"/>
        <v>46626</v>
      </c>
      <c r="GC395" s="40">
        <f t="shared" si="309"/>
        <v>46626</v>
      </c>
      <c r="GD395" s="40">
        <f t="shared" si="310"/>
        <v>46552</v>
      </c>
      <c r="GE395" s="40">
        <f t="shared" si="311"/>
        <v>46173</v>
      </c>
      <c r="GF395" s="40" t="str">
        <f t="shared" si="297"/>
        <v/>
      </c>
      <c r="GG395" s="40" t="str">
        <f t="shared" si="297"/>
        <v/>
      </c>
      <c r="GH395" s="40" t="str">
        <f t="shared" si="297"/>
        <v/>
      </c>
      <c r="GI395" s="39">
        <f t="shared" si="335"/>
        <v>0</v>
      </c>
      <c r="GJ395" s="39">
        <f t="shared" si="336"/>
        <v>0</v>
      </c>
      <c r="GK395" s="39">
        <f t="shared" si="337"/>
        <v>0</v>
      </c>
      <c r="GL395" s="39">
        <f t="shared" si="338"/>
        <v>6</v>
      </c>
    </row>
    <row r="396" spans="1:194" x14ac:dyDescent="0.25">
      <c r="A396" s="19">
        <v>432</v>
      </c>
      <c r="B396" s="43" t="s">
        <v>1783</v>
      </c>
      <c r="C396" s="43" t="s">
        <v>186</v>
      </c>
      <c r="D396" s="43" t="s">
        <v>241</v>
      </c>
      <c r="E396" s="43" t="s">
        <v>1784</v>
      </c>
      <c r="F396" s="43" t="s">
        <v>1474</v>
      </c>
      <c r="G396" s="43" t="s">
        <v>190</v>
      </c>
      <c r="H396" s="43" t="s">
        <v>1496</v>
      </c>
      <c r="I396" s="43" t="s">
        <v>192</v>
      </c>
      <c r="J396" s="44">
        <f t="shared" si="312"/>
        <v>46253.645833333336</v>
      </c>
      <c r="K396" s="44">
        <v>45889.645833333336</v>
      </c>
      <c r="L396" s="44">
        <v>45559</v>
      </c>
      <c r="M396" s="43" t="s">
        <v>1785</v>
      </c>
      <c r="N396" s="43" t="s">
        <v>1330</v>
      </c>
      <c r="O396" s="44">
        <v>46021.34915509259</v>
      </c>
      <c r="P396" s="43">
        <v>150</v>
      </c>
      <c r="Q396" s="43">
        <v>75</v>
      </c>
      <c r="R396" s="43">
        <v>75</v>
      </c>
      <c r="S396" s="43" t="s">
        <v>206</v>
      </c>
      <c r="T396" s="44">
        <v>45888.770833333336</v>
      </c>
      <c r="U396" s="44">
        <v>45888.770833333336</v>
      </c>
      <c r="V396" s="44">
        <v>45888.770833333336</v>
      </c>
      <c r="W396" s="44">
        <v>45888.770833333336</v>
      </c>
      <c r="X396" s="44">
        <v>45888.770833333336</v>
      </c>
      <c r="Y396" s="44">
        <v>45888.770833333336</v>
      </c>
      <c r="Z396" s="43" t="s">
        <v>199</v>
      </c>
      <c r="AA396" s="43"/>
      <c r="AB396" s="43"/>
      <c r="AC396" s="43"/>
      <c r="AD396" s="43"/>
      <c r="AE396" s="43">
        <v>1</v>
      </c>
      <c r="AF396" s="43" t="s">
        <v>1786</v>
      </c>
      <c r="AG396" s="43" t="s">
        <v>1786</v>
      </c>
      <c r="AH396" s="43" t="s">
        <v>1787</v>
      </c>
      <c r="AI396" s="43" t="s">
        <v>1787</v>
      </c>
      <c r="AJ396" s="43" t="s">
        <v>1788</v>
      </c>
      <c r="AK396" s="43" t="s">
        <v>1786</v>
      </c>
      <c r="AL396" s="47">
        <v>46253</v>
      </c>
      <c r="AM396" s="46">
        <v>46068</v>
      </c>
      <c r="AN396" s="47">
        <v>46253</v>
      </c>
      <c r="AO396" s="47">
        <v>46253</v>
      </c>
      <c r="AP396" s="47">
        <v>46618</v>
      </c>
      <c r="AQ396" s="47">
        <v>46253</v>
      </c>
      <c r="AR396" s="48"/>
      <c r="AS396" s="48"/>
      <c r="AT396" s="48"/>
      <c r="AU396" s="43">
        <v>1</v>
      </c>
      <c r="AV396" s="43">
        <v>0</v>
      </c>
      <c r="AW396" s="43">
        <v>0</v>
      </c>
      <c r="AX396" s="51" t="s">
        <v>221</v>
      </c>
      <c r="AY396" s="51" t="s">
        <v>221</v>
      </c>
      <c r="AZ396" s="51" t="s">
        <v>198</v>
      </c>
      <c r="BA396" s="20">
        <f t="shared" ca="1" si="305"/>
        <v>0</v>
      </c>
      <c r="BB396" s="20">
        <f t="shared" ca="1" si="305"/>
        <v>1</v>
      </c>
      <c r="BC396" s="20">
        <f t="shared" ca="1" si="305"/>
        <v>0</v>
      </c>
      <c r="BD396" s="20">
        <f t="shared" ca="1" si="305"/>
        <v>0</v>
      </c>
      <c r="BE396" s="20">
        <f t="shared" ca="1" si="305"/>
        <v>0</v>
      </c>
      <c r="BF396" s="20">
        <f t="shared" ca="1" si="305"/>
        <v>0</v>
      </c>
      <c r="BG396" s="21" t="str">
        <f t="shared" ca="1" si="304"/>
        <v/>
      </c>
      <c r="BH396" s="21" t="str">
        <f t="shared" ca="1" si="304"/>
        <v/>
      </c>
      <c r="BI396" s="21" t="str">
        <f t="shared" ca="1" si="304"/>
        <v/>
      </c>
      <c r="BJ396" s="22">
        <f t="shared" ca="1" si="313"/>
        <v>1</v>
      </c>
      <c r="BK396" s="21">
        <f t="shared" si="314"/>
        <v>1</v>
      </c>
      <c r="BL396" s="22">
        <f t="shared" ca="1" si="315"/>
        <v>305</v>
      </c>
      <c r="BM396" s="22">
        <f t="shared" ca="1" si="316"/>
        <v>153</v>
      </c>
      <c r="BN396" s="23">
        <f t="shared" ca="1" si="317"/>
        <v>152</v>
      </c>
      <c r="BO396" s="24">
        <f t="shared" ca="1" si="318"/>
        <v>155</v>
      </c>
      <c r="BP396" s="51" t="str">
        <f>_xlfn.XLOOKUP(E396,[1]Validation!E:E,[1]Validation!F:F,"")</f>
        <v>EG30</v>
      </c>
      <c r="BQ396" s="51" t="str">
        <f>_xlfn.XLOOKUP(BP396,[1]Validation!F:F,[1]Validation!G:G,"")</f>
        <v>EG30 to EG45</v>
      </c>
      <c r="BR396" s="52" t="str">
        <f>VLOOKUP(G396,[1]Validation!$B$1:$C$9,2,0)</f>
        <v>B</v>
      </c>
      <c r="BS396" s="51">
        <f t="shared" ca="1" si="319"/>
        <v>9</v>
      </c>
      <c r="BT396" s="53">
        <f>_xlfn.XLOOKUP(B396,'[2]1. All Calls'!$R:$R,'[2]1. All Calls'!$A:$A,"",0)</f>
        <v>46021.577835648102</v>
      </c>
      <c r="BU396" s="51" t="str">
        <f>_xlfn.XLOOKUP(B396,'[2]1. All Calls'!$R:$R,'[2]1. All Calls'!$F:$F,"",0)</f>
        <v>CC-01922671</v>
      </c>
      <c r="BV396" s="51" t="str">
        <f>_xlfn.XLOOKUP(B396,'[2]1. All Calls'!$R:$R,'[2]1. All Calls'!$J:$J,"",0)</f>
        <v>Sales Call</v>
      </c>
      <c r="BW396" s="53" t="str">
        <f>_xlfn.XLOOKUP(B396,'[2]Sch Calls'!$R:$R,'[2]Sch Calls'!$A:$A,"",0)</f>
        <v/>
      </c>
      <c r="BX396" s="51" t="str">
        <f>_xlfn.XLOOKUP(B396,'[2]Sch Calls'!$R:$R,'[2]Sch Calls'!$B:$B,"",0)</f>
        <v/>
      </c>
      <c r="BY396" s="51" t="str">
        <f t="shared" si="294"/>
        <v>16-Feb-26</v>
      </c>
      <c r="BZ396" s="51" t="str">
        <f t="shared" si="294"/>
        <v>16-Feb-26</v>
      </c>
      <c r="CA396" s="51" t="str">
        <f t="shared" si="320"/>
        <v>22-May-26</v>
      </c>
      <c r="CB396" s="51" t="str">
        <f t="shared" si="321"/>
        <v>17-Feb-27</v>
      </c>
      <c r="CC396" s="51" t="str">
        <f t="shared" si="322"/>
        <v>20-Aug-27</v>
      </c>
      <c r="CD396" s="51" t="str">
        <f t="shared" si="323"/>
        <v>20-Aug-26</v>
      </c>
      <c r="CE396" s="51">
        <f t="shared" ca="1" si="295"/>
        <v>287</v>
      </c>
      <c r="CF396" s="51">
        <f t="shared" ca="1" si="295"/>
        <v>287</v>
      </c>
      <c r="CG396" s="51">
        <f t="shared" ca="1" si="324"/>
        <v>287</v>
      </c>
      <c r="CH396" s="51">
        <f t="shared" ca="1" si="325"/>
        <v>287</v>
      </c>
      <c r="CI396" s="51">
        <f t="shared" ca="1" si="326"/>
        <v>287</v>
      </c>
      <c r="CJ396" s="51">
        <f t="shared" ca="1" si="327"/>
        <v>287</v>
      </c>
      <c r="CK396" s="51">
        <f t="shared" ca="1" si="302"/>
        <v>287</v>
      </c>
      <c r="CL396" s="51">
        <f t="shared" ca="1" si="302"/>
        <v>287</v>
      </c>
      <c r="CM396" s="51">
        <f t="shared" ca="1" si="302"/>
        <v>287</v>
      </c>
      <c r="CN396" s="51">
        <f t="shared" ca="1" si="302"/>
        <v>287</v>
      </c>
      <c r="CO396" s="51">
        <f t="shared" ca="1" si="302"/>
        <v>287</v>
      </c>
      <c r="CP396" s="51">
        <f t="shared" ca="1" si="302"/>
        <v>287</v>
      </c>
      <c r="CQ396" s="51">
        <f t="shared" ca="1" si="303"/>
        <v>3563</v>
      </c>
      <c r="CR396" s="51">
        <f t="shared" ca="1" si="303"/>
        <v>3563</v>
      </c>
      <c r="CS396" s="51">
        <f t="shared" ca="1" si="303"/>
        <v>5563</v>
      </c>
      <c r="CT396" s="51">
        <f t="shared" ca="1" si="303"/>
        <v>5563</v>
      </c>
      <c r="CU396" s="51">
        <f t="shared" ca="1" si="303"/>
        <v>7563</v>
      </c>
      <c r="CV396" s="54">
        <f t="shared" ca="1" si="303"/>
        <v>3563</v>
      </c>
      <c r="CW396" s="25" t="s">
        <v>212</v>
      </c>
      <c r="CX396" s="55">
        <v>1</v>
      </c>
      <c r="CY396" s="55"/>
      <c r="CZ396" s="26">
        <v>0</v>
      </c>
      <c r="DA396" s="26">
        <v>0</v>
      </c>
      <c r="DB396" s="26">
        <v>0</v>
      </c>
      <c r="DC396" s="26">
        <v>0</v>
      </c>
      <c r="DD396" s="26">
        <v>0</v>
      </c>
      <c r="DE396" s="26">
        <v>0</v>
      </c>
      <c r="DF396" s="26">
        <v>0</v>
      </c>
      <c r="DG396" s="26">
        <v>0</v>
      </c>
      <c r="DH396" s="26">
        <v>0</v>
      </c>
      <c r="DI396" s="26">
        <v>0</v>
      </c>
      <c r="DJ396" s="26">
        <v>0</v>
      </c>
      <c r="DK396" s="26">
        <v>0</v>
      </c>
      <c r="DL396" s="27">
        <f t="shared" si="328"/>
        <v>46096.577835648102</v>
      </c>
      <c r="DM396" s="28">
        <f t="shared" ca="1" si="329"/>
        <v>1</v>
      </c>
      <c r="DN396" s="56">
        <f>_xlfn.XLOOKUP(B396,'[2]1. All Calls'!$R:$R,'[2]1. All Calls'!$A:$A,"",0)</f>
        <v>46021.577835648102</v>
      </c>
      <c r="DO396" s="57" t="str">
        <f ca="1">VLOOKUP(DM396,[1]Validation!$B$20:$C$25,2,0)</f>
        <v>Above 3 months</v>
      </c>
      <c r="DP396" s="58" t="str">
        <f>_xlfn.XLOOKUP(B396,'[1]Active AMCs- Dealer'!E:E,'[1]Active AMCs- Dealer'!L:L,"Not in AMC",0)</f>
        <v>Not in AMC</v>
      </c>
      <c r="DQ396" s="50" t="s">
        <v>250</v>
      </c>
      <c r="DR396" s="29" t="str">
        <f>_xlfn.XLOOKUP(B396,'[2]1. All Calls'!$R:$R,'[2]1. All Calls'!$F:$F,"",0)</f>
        <v>CC-01922671</v>
      </c>
      <c r="DS396" s="29" t="str">
        <f>_xlfn.XLOOKUP(B396,'[2]1. All Calls'!$R:$R,'[2]1. All Calls'!$AB:$AB,"",0)</f>
        <v>Sales call carried our for HMR update</v>
      </c>
      <c r="DT396" s="30">
        <f>_xlfn.XLOOKUP(DR396,'[2]1. All Calls'!$F:$F,'[2]1. All Calls'!$A:$A,"",0)</f>
        <v>46021.577835648102</v>
      </c>
      <c r="DU396" s="31">
        <f>_xlfn.XLOOKUP(DR396,'[2]1. All Calls'!$F:$F,'[2]1. All Calls'!$B:$B,"",0)</f>
        <v>150</v>
      </c>
      <c r="DV396" s="31">
        <f>_xlfn.XLOOKUP(B396,[1]MDA_Assets!D:D,[1]MDA_Assets!N:N,"",0)</f>
        <v>75</v>
      </c>
      <c r="DW396" s="31">
        <f>_xlfn.XLOOKUP(B396,[1]MDA_Assets!D:D,[1]MDA_Assets!O:O,"",0)</f>
        <v>75</v>
      </c>
      <c r="DX396" s="32" t="str">
        <f>_xlfn.XLOOKUP(B396,[1]MDA_Assets!D:D,[1]MDA_Assets!Q:Q,"",0)</f>
        <v>XD</v>
      </c>
      <c r="DY396" s="33">
        <f>_xlfn.XLOOKUP(B396,[1]MDA_Assets!D:D,[1]MDA_Assets!R:R,"",0)</f>
        <v>45889</v>
      </c>
      <c r="DZ396" s="33">
        <f>_xlfn.XLOOKUP(B396,[1]MDA_Assets!D:D,[1]MDA_Assets!S:S,"",0)</f>
        <v>45889</v>
      </c>
      <c r="EA396" s="33">
        <f>_xlfn.XLOOKUP(B396,[1]MDA_Assets!D:D,[1]MDA_Assets!T:T,"",0)</f>
        <v>45889</v>
      </c>
      <c r="EB396" s="33">
        <f>_xlfn.XLOOKUP(B396,[1]MDA_Assets!D:D,[1]MDA_Assets!U:U,"",0)</f>
        <v>45889</v>
      </c>
      <c r="EC396" s="33">
        <f>_xlfn.XLOOKUP(B396,[1]MDA_Assets!D:D,[1]MDA_Assets!V:V,"",0)</f>
        <v>45889</v>
      </c>
      <c r="ED396" s="33">
        <f>_xlfn.XLOOKUP(B396,[1]MDA_Assets!D:D,[1]MDA_Assets!W:W,"",0)</f>
        <v>45889</v>
      </c>
      <c r="EE396" s="32" t="str">
        <f>_xlfn.XLOOKUP(B396,[1]MDA_Assets!D:D,[1]MDA_Assets!X:X,"",0)</f>
        <v>Yes</v>
      </c>
      <c r="EF396" s="33">
        <f>_xlfn.XLOOKUP(B396,[1]MDA_Assets!D:D,[1]MDA_Assets!Y:Y,"",0)</f>
        <v>0</v>
      </c>
      <c r="EG396" s="33">
        <f>_xlfn.XLOOKUP(B396,[1]MDA_Assets!D:D,[1]MDA_Assets!Z:Z,"",0)</f>
        <v>0</v>
      </c>
      <c r="EH396" s="33">
        <f>_xlfn.XLOOKUP(B396,[1]MDA_Assets!D:D,[1]MDA_Assets!AA:AA,"",0)</f>
        <v>0</v>
      </c>
      <c r="EI396" s="34">
        <f>_xlfn.XLOOKUP(B396,[1]MDA_Assets!D:D,[1]MDA_Assets!P:P,"",0)</f>
        <v>1</v>
      </c>
      <c r="EJ396" s="35" t="str">
        <f>_xlfn.XLOOKUP(B396,[1]MDA_Assets!D:D,[1]MDA_Assets!AB:AB,"",0)</f>
        <v>3850</v>
      </c>
      <c r="EK396" s="35" t="str">
        <f>_xlfn.XLOOKUP(B396,[1]MDA_Assets!D:D,[1]MDA_Assets!AC:AC,"",0)</f>
        <v>3850</v>
      </c>
      <c r="EL396" s="35" t="str">
        <f>_xlfn.XLOOKUP(B396,[1]MDA_Assets!D:D,[1]MDA_Assets!AD:AD,"",0)</f>
        <v>5850</v>
      </c>
      <c r="EM396" s="35" t="str">
        <f>_xlfn.XLOOKUP(B396,[1]MDA_Assets!D:D,[1]MDA_Assets!AE:AE,"",0)</f>
        <v>5850</v>
      </c>
      <c r="EN396" s="35" t="str">
        <f>_xlfn.XLOOKUP(B396,[1]MDA_Assets!D:D,[1]MDA_Assets!AF:AF,"",0)</f>
        <v>7850</v>
      </c>
      <c r="EO396" s="35" t="str">
        <f>_xlfn.XLOOKUP(B396,[1]MDA_Assets!D:D,[1]MDA_Assets!AG:AG,"",0)</f>
        <v>3850</v>
      </c>
      <c r="EP396" s="36">
        <f t="shared" si="296"/>
        <v>365</v>
      </c>
      <c r="EQ396" s="36">
        <f t="shared" si="296"/>
        <v>180</v>
      </c>
      <c r="ER396" s="36">
        <f t="shared" si="330"/>
        <v>365</v>
      </c>
      <c r="ES396" s="36">
        <f t="shared" si="331"/>
        <v>365</v>
      </c>
      <c r="ET396" s="36">
        <f t="shared" si="332"/>
        <v>730</v>
      </c>
      <c r="EU396" s="36">
        <f t="shared" si="333"/>
        <v>365</v>
      </c>
      <c r="EV396" s="36" t="str">
        <f t="shared" si="334"/>
        <v/>
      </c>
      <c r="EW396" s="36" t="str">
        <f t="shared" si="306"/>
        <v/>
      </c>
      <c r="EX396" s="36" t="str">
        <f t="shared" si="307"/>
        <v/>
      </c>
      <c r="EY396" s="36">
        <f t="shared" si="299"/>
        <v>11.78</v>
      </c>
      <c r="EZ396" s="36">
        <f t="shared" si="299"/>
        <v>5.81</v>
      </c>
      <c r="FA396" s="36">
        <f t="shared" si="299"/>
        <v>11.78</v>
      </c>
      <c r="FB396" s="36">
        <f t="shared" si="298"/>
        <v>11.78</v>
      </c>
      <c r="FC396" s="36">
        <f t="shared" si="298"/>
        <v>23.55</v>
      </c>
      <c r="FD396" s="36">
        <f t="shared" si="298"/>
        <v>11.78</v>
      </c>
      <c r="FE396" s="36" t="str">
        <f t="shared" si="298"/>
        <v/>
      </c>
      <c r="FF396" s="36" t="str">
        <f t="shared" si="298"/>
        <v/>
      </c>
      <c r="FG396" s="36" t="str">
        <f t="shared" si="298"/>
        <v/>
      </c>
      <c r="FH396" s="37" t="str" cm="1">
        <f t="array" ref="FH396">_xlfn.IFS(EY396="", "No Data", EY396&lt;0, "Negative/Future", EY396=0, "Zero Days", EY396&lt;=3, "&lt; 3 Months", EY396&lt;=6, "3 to 6 Months", EY396&lt;=9, "6 to 9 Months", EY396&lt;=12, "9 to 12 Months", EY396&lt;=15, "12 to 15 Months", EY396&lt;=18, "15 to 18 Months", EY396&lt;=24, "18 to 24 Months", EY396&gt;24, "&gt; 24 Months")</f>
        <v>9 to 12 Months</v>
      </c>
      <c r="FI396" s="37" t="str" cm="1">
        <f t="array" ref="FI396">_xlfn.IFS(EZ396="", "No Data", EZ396&lt;0, "Negative/Future", EZ396=0, "Zero Days", EZ396&lt;=3, "&lt; 3 Months", EZ396&lt;=6, "3 to 6 Months", EZ396&lt;=9, "6 to 9 Months", EZ396&lt;=12, "9 to 12 Months", EZ396&lt;=15, "12 to 15 Months", EZ396&lt;=18, "15 to 18 Months", EZ396&lt;=24, "18 to 24 Months", EZ396&gt;24, "&gt; 24 Months")</f>
        <v>3 to 6 Months</v>
      </c>
      <c r="FJ396" s="37" t="str" cm="1">
        <f t="array" ref="FJ396">_xlfn.IFS(FA396="", "No Data", FA396&lt;0, "Negative/Future", FA396=0, "Zero Days", FA396&lt;=3, "&lt; 3 Months", FA396&lt;=6, "3 to 6 Months", FA396&lt;=9, "6 to 9 Months", FA396&lt;=12, "9 to 12 Months", FA396&lt;=15, "12 to 15 Months", FA396&lt;=18, "15 to 18 Months", FA396&lt;=24, "18 to 24 Months", FA396&gt;24, "&gt; 24 Months")</f>
        <v>9 to 12 Months</v>
      </c>
      <c r="FK396" s="37" t="str" cm="1">
        <f t="array" ref="FK396">_xlfn.IFS(FB396="", "No Data", FB396&lt;0, "Negative/Future", FB396=0, "Zero Days", FB396&lt;=3, "&lt; 3 Months", FB396&lt;=6, "3 to 6 Months", FB396&lt;=9, "6 to 9 Months", FB396&lt;=12, "9 to 12 Months", FB396&lt;=15, "12 to 15 Months", FB396&lt;=18, "15 to 18 Months", FB396&lt;=24, "18 to 24 Months", FB396&gt;24, "&gt; 24 Months")</f>
        <v>9 to 12 Months</v>
      </c>
      <c r="FL396" s="37" t="str" cm="1">
        <f t="array" ref="FL396">_xlfn.IFS(FC396="", "No Data", FC396&lt;0, "Negative/Future", FC396=0, "Zero Days", FC396&lt;=3, "&lt; 3 Months", FC396&lt;=6, "3 to 6 Months", FC396&lt;=9, "6 to 9 Months", FC396&lt;=12, "9 to 12 Months", FC396&lt;=15, "12 to 15 Months", FC396&lt;=18, "15 to 18 Months", FC396&lt;=24, "18 to 24 Months", FC396&gt;24, "&gt; 24 Months")</f>
        <v>18 to 24 Months</v>
      </c>
      <c r="FM396" s="37" t="str" cm="1">
        <f t="array" ref="FM396">_xlfn.IFS(FD396="", "No Data", FD396&lt;0, "Negative/Future", FD396=0, "Zero Days", FD396&lt;=3, "&lt; 3 Months", FD396&lt;=6, "3 to 6 Months", FD396&lt;=9, "6 to 9 Months", FD396&lt;=12, "9 to 12 Months", FD396&lt;=15, "12 to 15 Months", FD396&lt;=18, "15 to 18 Months", FD396&lt;=24, "18 to 24 Months", FD396&gt;24, "&gt; 24 Months")</f>
        <v>9 to 12 Months</v>
      </c>
      <c r="FN396" s="37" t="str" cm="1">
        <f t="array" ref="FN396">_xlfn.IFS(FE396="", "No Data", FE396&lt;0, "Negative/Future", FE396=0, "Zero Days", FE396&lt;=3, "&lt; 3 Months", FE396&lt;=6, "3 to 6 Months", FE396&lt;=9, "6 to 9 Months", FE396&lt;=12, "9 to 12 Months", FE396&lt;=15, "12 to 15 Months", FE396&lt;=18, "15 to 18 Months", FE396&lt;=24, "18 to 24 Months", FE396&gt;24, "&gt; 24 Months")</f>
        <v>No Data</v>
      </c>
      <c r="FO396" s="37" t="str" cm="1">
        <f t="array" ref="FO396">_xlfn.IFS(FG396="", "No Data", FG396&lt;0, "Negative/Future", FG396=0, "Zero Days", FG396&lt;=3, "&lt; 3 Months", FG396&lt;=6, "3 to 6 Months", FG396&lt;=9, "6 to 9 Months", FG396&lt;=12, "9 to 12 Months", FG396&lt;=15, "12 to 15 Months", FG396&lt;=18, "15 to 18 Months", FG396&lt;=24, "18 to 24 Months", FG396&gt;24, "&gt; 24 Months")</f>
        <v>No Data</v>
      </c>
      <c r="FP396" s="37" t="str" cm="1">
        <f t="array" ref="FP396">_xlfn.IFS(FF396="", "No Data", FF396&lt;0, "Negative/Future", FF396=0, "Zero Days", FF396&lt;=3, "&lt; 3 Months", FF396&lt;=6, "3 to 6 Months", FF396&lt;=9, "6 to 9 Months", FF396&lt;=12, "9 to 12 Months", FF396&lt;=15, "12 to 15 Months", FF396&lt;=18, "15 to 18 Months", FF396&lt;=24, "18 to 24 Months", FF396&gt;24, "&gt; 24 Months")</f>
        <v>No Data</v>
      </c>
      <c r="FQ396" s="29" t="s">
        <v>1482</v>
      </c>
      <c r="FR396" s="29">
        <v>9030821928</v>
      </c>
      <c r="FS396" s="38" t="str">
        <f>VLOOKUP(_xlfn.XLOOKUP(B396,[1]MDA_Assets!D:D,[1]MDA_Assets!I:I,"",0),[1]Validation!$B$1:$C$8,2,0)</f>
        <v>B</v>
      </c>
      <c r="FT396" s="38" t="s">
        <v>202</v>
      </c>
      <c r="FU396" s="31" t="str">
        <f>_xlfn.XLOOKUP(B396,[1]MDA_Assets!D:D,[1]MDA_Assets!X:X,"",0)</f>
        <v>Yes</v>
      </c>
      <c r="FV396" s="39">
        <v>1</v>
      </c>
      <c r="FW396" s="39">
        <v>0</v>
      </c>
      <c r="FX396" s="39">
        <v>0</v>
      </c>
      <c r="FY396" s="39">
        <v>8</v>
      </c>
      <c r="FZ396" s="40">
        <f t="shared" si="293"/>
        <v>46254</v>
      </c>
      <c r="GA396" s="40">
        <f t="shared" si="293"/>
        <v>46069</v>
      </c>
      <c r="GB396" s="40">
        <f t="shared" si="308"/>
        <v>46254</v>
      </c>
      <c r="GC396" s="40">
        <f t="shared" si="309"/>
        <v>46254</v>
      </c>
      <c r="GD396" s="40">
        <f t="shared" si="310"/>
        <v>46619</v>
      </c>
      <c r="GE396" s="40">
        <f t="shared" si="311"/>
        <v>46254</v>
      </c>
      <c r="GF396" s="40" t="str">
        <f t="shared" si="297"/>
        <v/>
      </c>
      <c r="GG396" s="40" t="str">
        <f t="shared" si="297"/>
        <v/>
      </c>
      <c r="GH396" s="40" t="str">
        <f t="shared" si="297"/>
        <v/>
      </c>
      <c r="GI396" s="39">
        <f t="shared" si="335"/>
        <v>0</v>
      </c>
      <c r="GJ396" s="39">
        <f t="shared" si="336"/>
        <v>0</v>
      </c>
      <c r="GK396" s="39">
        <f t="shared" si="337"/>
        <v>1</v>
      </c>
      <c r="GL396" s="39">
        <f t="shared" si="338"/>
        <v>5</v>
      </c>
    </row>
    <row r="397" spans="1:194" x14ac:dyDescent="0.25">
      <c r="A397" s="19">
        <v>433</v>
      </c>
      <c r="B397" s="43" t="s">
        <v>1789</v>
      </c>
      <c r="C397" s="43" t="s">
        <v>186</v>
      </c>
      <c r="D397" s="43" t="s">
        <v>636</v>
      </c>
      <c r="E397" s="43" t="s">
        <v>2164</v>
      </c>
      <c r="F397" s="43" t="s">
        <v>1046</v>
      </c>
      <c r="G397" s="43" t="s">
        <v>190</v>
      </c>
      <c r="H397" s="43" t="s">
        <v>471</v>
      </c>
      <c r="I397" s="43" t="s">
        <v>192</v>
      </c>
      <c r="J397" s="44">
        <f t="shared" si="312"/>
        <v>46168.5625</v>
      </c>
      <c r="K397" s="44">
        <v>45804.5625</v>
      </c>
      <c r="L397" s="44">
        <v>45681</v>
      </c>
      <c r="M397" s="43" t="s">
        <v>2641</v>
      </c>
      <c r="N397" s="43" t="s">
        <v>2642</v>
      </c>
      <c r="O397" s="44">
        <v>46102.371898148151</v>
      </c>
      <c r="P397" s="43">
        <v>4622</v>
      </c>
      <c r="Q397" s="43">
        <v>2394</v>
      </c>
      <c r="R397" s="43">
        <v>2228</v>
      </c>
      <c r="S397" s="43" t="s">
        <v>194</v>
      </c>
      <c r="T397" s="44">
        <v>45802.770833333336</v>
      </c>
      <c r="U397" s="44">
        <v>46101.770833333336</v>
      </c>
      <c r="V397" s="44">
        <v>46101.770833333336</v>
      </c>
      <c r="W397" s="44">
        <v>45802.770833333336</v>
      </c>
      <c r="X397" s="44">
        <v>45802.770833333336</v>
      </c>
      <c r="Y397" s="44">
        <v>45802.770833333336</v>
      </c>
      <c r="Z397" s="43" t="s">
        <v>199</v>
      </c>
      <c r="AA397" s="43"/>
      <c r="AB397" s="43"/>
      <c r="AC397" s="43"/>
      <c r="AD397" s="43"/>
      <c r="AE397" s="43">
        <v>3</v>
      </c>
      <c r="AF397" s="43" t="s">
        <v>285</v>
      </c>
      <c r="AG397" s="43" t="s">
        <v>285</v>
      </c>
      <c r="AH397" s="43" t="s">
        <v>2643</v>
      </c>
      <c r="AI397" s="43" t="s">
        <v>2644</v>
      </c>
      <c r="AJ397" s="43" t="s">
        <v>2645</v>
      </c>
      <c r="AK397" s="43" t="s">
        <v>285</v>
      </c>
      <c r="AL397" s="47">
        <v>46466</v>
      </c>
      <c r="AM397" s="47">
        <v>46281</v>
      </c>
      <c r="AN397" s="47">
        <v>46532</v>
      </c>
      <c r="AO397" s="47">
        <v>46532</v>
      </c>
      <c r="AP397" s="47">
        <v>46532</v>
      </c>
      <c r="AQ397" s="45">
        <v>46167</v>
      </c>
      <c r="AR397" s="48"/>
      <c r="AS397" s="48"/>
      <c r="AT397" s="48"/>
      <c r="AU397" s="43">
        <v>0</v>
      </c>
      <c r="AV397" s="43">
        <v>1</v>
      </c>
      <c r="AW397" s="43">
        <v>0</v>
      </c>
      <c r="AX397" s="51" t="s">
        <v>409</v>
      </c>
      <c r="AY397" s="51" t="s">
        <v>409</v>
      </c>
      <c r="AZ397" s="51" t="s">
        <v>198</v>
      </c>
      <c r="BA397" s="20">
        <f t="shared" ca="1" si="305"/>
        <v>0</v>
      </c>
      <c r="BB397" s="20">
        <f t="shared" ca="1" si="305"/>
        <v>0</v>
      </c>
      <c r="BC397" s="20">
        <f t="shared" ca="1" si="305"/>
        <v>0</v>
      </c>
      <c r="BD397" s="20">
        <f t="shared" ca="1" si="305"/>
        <v>0</v>
      </c>
      <c r="BE397" s="20">
        <f t="shared" ca="1" si="305"/>
        <v>0</v>
      </c>
      <c r="BF397" s="20">
        <f t="shared" ca="1" si="305"/>
        <v>1</v>
      </c>
      <c r="BG397" s="21" t="str">
        <f t="shared" ca="1" si="304"/>
        <v/>
      </c>
      <c r="BH397" s="21" t="str">
        <f t="shared" ca="1" si="304"/>
        <v/>
      </c>
      <c r="BI397" s="21" t="str">
        <f t="shared" ca="1" si="304"/>
        <v/>
      </c>
      <c r="BJ397" s="22">
        <f t="shared" ca="1" si="313"/>
        <v>1</v>
      </c>
      <c r="BK397" s="21">
        <f t="shared" si="314"/>
        <v>3</v>
      </c>
      <c r="BL397" s="22">
        <f t="shared" ca="1" si="315"/>
        <v>4843</v>
      </c>
      <c r="BM397" s="22">
        <f t="shared" ca="1" si="316"/>
        <v>2518</v>
      </c>
      <c r="BN397" s="23">
        <f t="shared" ca="1" si="317"/>
        <v>2325</v>
      </c>
      <c r="BO397" s="24">
        <f t="shared" ca="1" si="318"/>
        <v>221</v>
      </c>
      <c r="BP397" s="51" t="str">
        <f>_xlfn.XLOOKUP(E397,[1]Validation!E:E,[1]Validation!F:F,"")</f>
        <v>EG75</v>
      </c>
      <c r="BQ397" s="51" t="str">
        <f>_xlfn.XLOOKUP(BP397,[1]Validation!F:F,[1]Validation!G:G,"")</f>
        <v>EG55 to EG75</v>
      </c>
      <c r="BR397" s="52" t="str">
        <f>VLOOKUP(G397,[1]Validation!$B$1:$C$9,2,0)</f>
        <v>B</v>
      </c>
      <c r="BS397" s="51">
        <f t="shared" ca="1" si="319"/>
        <v>12</v>
      </c>
      <c r="BT397" s="53">
        <f>_xlfn.XLOOKUP(B397,'[2]1. All Calls'!$R:$R,'[2]1. All Calls'!$A:$A,"",0)</f>
        <v>46102.475729166697</v>
      </c>
      <c r="BU397" s="51" t="str">
        <f>_xlfn.XLOOKUP(B397,'[2]1. All Calls'!$R:$R,'[2]1. All Calls'!$F:$F,"",0)</f>
        <v>CC-02018477</v>
      </c>
      <c r="BV397" s="51" t="str">
        <f>_xlfn.XLOOKUP(B397,'[2]1. All Calls'!$R:$R,'[2]1. All Calls'!$J:$J,"",0)</f>
        <v>Schedule Service</v>
      </c>
      <c r="BW397" s="53">
        <f>_xlfn.XLOOKUP(B397,'[2]Sch Calls'!$R:$R,'[2]Sch Calls'!$A:$A,"",0)</f>
        <v>46102.475729166697</v>
      </c>
      <c r="BX397" s="51">
        <f>_xlfn.XLOOKUP(B397,'[2]Sch Calls'!$R:$R,'[2]Sch Calls'!$B:$B,"",0)</f>
        <v>4622</v>
      </c>
      <c r="BY397" s="51" t="str">
        <f t="shared" si="294"/>
        <v>17-Sep-26</v>
      </c>
      <c r="BZ397" s="51" t="str">
        <f t="shared" si="294"/>
        <v>17-Sep-26</v>
      </c>
      <c r="CA397" s="51" t="str">
        <f t="shared" si="320"/>
        <v>25-Feb-26</v>
      </c>
      <c r="CB397" s="51" t="str">
        <f t="shared" si="321"/>
        <v>23-Nov-26</v>
      </c>
      <c r="CC397" s="51" t="str">
        <f t="shared" si="322"/>
        <v>26-May-27</v>
      </c>
      <c r="CD397" s="51" t="str">
        <f t="shared" si="323"/>
        <v>26-May-26</v>
      </c>
      <c r="CE397" s="51">
        <f t="shared" ca="1" si="295"/>
        <v>74</v>
      </c>
      <c r="CF397" s="51">
        <f t="shared" ca="1" si="295"/>
        <v>74</v>
      </c>
      <c r="CG397" s="51">
        <f t="shared" ca="1" si="324"/>
        <v>373</v>
      </c>
      <c r="CH397" s="51">
        <f t="shared" ca="1" si="325"/>
        <v>373</v>
      </c>
      <c r="CI397" s="51">
        <f t="shared" ca="1" si="326"/>
        <v>373</v>
      </c>
      <c r="CJ397" s="51">
        <f t="shared" ca="1" si="327"/>
        <v>373</v>
      </c>
      <c r="CK397" s="51">
        <f t="shared" ca="1" si="302"/>
        <v>222</v>
      </c>
      <c r="CL397" s="51">
        <f t="shared" ca="1" si="302"/>
        <v>222</v>
      </c>
      <c r="CM397" s="51">
        <f t="shared" ca="1" si="302"/>
        <v>1119</v>
      </c>
      <c r="CN397" s="51">
        <f t="shared" ca="1" si="302"/>
        <v>1119</v>
      </c>
      <c r="CO397" s="51">
        <f t="shared" ca="1" si="302"/>
        <v>1119</v>
      </c>
      <c r="CP397" s="51">
        <f t="shared" ca="1" si="302"/>
        <v>1119</v>
      </c>
      <c r="CQ397" s="51">
        <f t="shared" ca="1" si="303"/>
        <v>3778</v>
      </c>
      <c r="CR397" s="51">
        <f t="shared" ca="1" si="303"/>
        <v>3778</v>
      </c>
      <c r="CS397" s="51">
        <f t="shared" ca="1" si="303"/>
        <v>4670</v>
      </c>
      <c r="CT397" s="51">
        <f t="shared" ca="1" si="303"/>
        <v>259</v>
      </c>
      <c r="CU397" s="51">
        <f t="shared" ca="1" si="303"/>
        <v>6670</v>
      </c>
      <c r="CV397" s="54">
        <f t="shared" ca="1" si="303"/>
        <v>2881</v>
      </c>
      <c r="CW397" s="25" t="s">
        <v>212</v>
      </c>
      <c r="CX397" s="55">
        <v>0.4</v>
      </c>
      <c r="CY397" s="55"/>
      <c r="CZ397" s="26">
        <v>0</v>
      </c>
      <c r="DA397" s="26">
        <v>0</v>
      </c>
      <c r="DB397" s="26">
        <v>0</v>
      </c>
      <c r="DC397" s="26">
        <v>0</v>
      </c>
      <c r="DD397" s="26">
        <v>0</v>
      </c>
      <c r="DE397" s="26">
        <v>0</v>
      </c>
      <c r="DF397" s="26">
        <v>0</v>
      </c>
      <c r="DG397" s="26">
        <v>0</v>
      </c>
      <c r="DH397" s="26">
        <v>0</v>
      </c>
      <c r="DI397" s="26">
        <v>0</v>
      </c>
      <c r="DJ397" s="26">
        <v>0</v>
      </c>
      <c r="DK397" s="26">
        <v>0</v>
      </c>
      <c r="DL397" s="27">
        <f t="shared" si="328"/>
        <v>46177.475729166697</v>
      </c>
      <c r="DM397" s="28">
        <f t="shared" ca="1" si="329"/>
        <v>0</v>
      </c>
      <c r="DN397" s="56">
        <f>_xlfn.XLOOKUP(B397,'[2]1. All Calls'!$R:$R,'[2]1. All Calls'!$A:$A,"",0)</f>
        <v>46102.475729166697</v>
      </c>
      <c r="DO397" s="57" t="str">
        <f ca="1">VLOOKUP(DM397,[1]Validation!$B$20:$C$25,2,0)</f>
        <v>Within 3 months</v>
      </c>
      <c r="DP397" s="58" t="str">
        <f>_xlfn.XLOOKUP(B397,'[1]Active AMCs- Dealer'!E:E,'[1]Active AMCs- Dealer'!L:L,"Not in AMC",0)</f>
        <v>Not in AMC</v>
      </c>
      <c r="DQ397" s="50" t="s">
        <v>238</v>
      </c>
      <c r="DR397" s="29" t="str">
        <f>_xlfn.XLOOKUP(B397,'[2]1. All Calls'!$R:$R,'[2]1. All Calls'!$F:$F,"",0)</f>
        <v>CC-02018477</v>
      </c>
      <c r="DS397" s="29" t="str">
        <f>_xlfn.XLOOKUP(B397,'[2]1. All Calls'!$R:$R,'[2]1. All Calls'!$AB:$AB,"",0)</f>
        <v>Attend the site for scheduled service so change air filter and oil filter. Then start the unit found running ok.</v>
      </c>
      <c r="DT397" s="30">
        <f>_xlfn.XLOOKUP(DR397,'[2]1. All Calls'!$F:$F,'[2]1. All Calls'!$A:$A,"",0)</f>
        <v>46102.475729166697</v>
      </c>
      <c r="DU397" s="31">
        <f>_xlfn.XLOOKUP(DR397,'[2]1. All Calls'!$F:$F,'[2]1. All Calls'!$B:$B,"",0)</f>
        <v>4622</v>
      </c>
      <c r="DV397" s="31">
        <f>_xlfn.XLOOKUP(B397,[1]MDA_Assets!D:D,[1]MDA_Assets!N:N,"",0)</f>
        <v>2394</v>
      </c>
      <c r="DW397" s="31">
        <f>_xlfn.XLOOKUP(B397,[1]MDA_Assets!D:D,[1]MDA_Assets!O:O,"",0)</f>
        <v>2228</v>
      </c>
      <c r="DX397" s="32" t="str">
        <f>_xlfn.XLOOKUP(B397,[1]MDA_Assets!D:D,[1]MDA_Assets!Q:Q,"",0)</f>
        <v>Synthetic</v>
      </c>
      <c r="DY397" s="33">
        <f>_xlfn.XLOOKUP(B397,[1]MDA_Assets!D:D,[1]MDA_Assets!R:R,"",0)</f>
        <v>45803</v>
      </c>
      <c r="DZ397" s="33">
        <f>_xlfn.XLOOKUP(B397,[1]MDA_Assets!D:D,[1]MDA_Assets!S:S,"",0)</f>
        <v>46102</v>
      </c>
      <c r="EA397" s="33">
        <f>_xlfn.XLOOKUP(B397,[1]MDA_Assets!D:D,[1]MDA_Assets!T:T,"",0)</f>
        <v>46102</v>
      </c>
      <c r="EB397" s="33">
        <f>_xlfn.XLOOKUP(B397,[1]MDA_Assets!D:D,[1]MDA_Assets!U:U,"",0)</f>
        <v>45803</v>
      </c>
      <c r="EC397" s="33">
        <f>_xlfn.XLOOKUP(B397,[1]MDA_Assets!D:D,[1]MDA_Assets!V:V,"",0)</f>
        <v>45803</v>
      </c>
      <c r="ED397" s="33">
        <f>_xlfn.XLOOKUP(B397,[1]MDA_Assets!D:D,[1]MDA_Assets!W:W,"",0)</f>
        <v>45803</v>
      </c>
      <c r="EE397" s="32" t="str">
        <f>_xlfn.XLOOKUP(B397,[1]MDA_Assets!D:D,[1]MDA_Assets!X:X,"",0)</f>
        <v>Yes</v>
      </c>
      <c r="EF397" s="33">
        <f>_xlfn.XLOOKUP(B397,[1]MDA_Assets!D:D,[1]MDA_Assets!Y:Y,"",0)</f>
        <v>0</v>
      </c>
      <c r="EG397" s="33">
        <f>_xlfn.XLOOKUP(B397,[1]MDA_Assets!D:D,[1]MDA_Assets!Z:Z,"",0)</f>
        <v>0</v>
      </c>
      <c r="EH397" s="33">
        <f>_xlfn.XLOOKUP(B397,[1]MDA_Assets!D:D,[1]MDA_Assets!AA:AA,"",0)</f>
        <v>0</v>
      </c>
      <c r="EI397" s="34">
        <f>_xlfn.XLOOKUP(B397,[1]MDA_Assets!D:D,[1]MDA_Assets!P:P,"",0)</f>
        <v>3</v>
      </c>
      <c r="EJ397" s="35" t="str">
        <f>_xlfn.XLOOKUP(B397,[1]MDA_Assets!D:D,[1]MDA_Assets!AB:AB,"",0)</f>
        <v>4000</v>
      </c>
      <c r="EK397" s="35" t="str">
        <f>_xlfn.XLOOKUP(B397,[1]MDA_Assets!D:D,[1]MDA_Assets!AC:AC,"",0)</f>
        <v>4000</v>
      </c>
      <c r="EL397" s="35" t="str">
        <f>_xlfn.XLOOKUP(B397,[1]MDA_Assets!D:D,[1]MDA_Assets!AD:AD,"",0)</f>
        <v>5789</v>
      </c>
      <c r="EM397" s="35" t="str">
        <f>_xlfn.XLOOKUP(B397,[1]MDA_Assets!D:D,[1]MDA_Assets!AE:AE,"",0)</f>
        <v>1378</v>
      </c>
      <c r="EN397" s="35" t="str">
        <f>_xlfn.XLOOKUP(B397,[1]MDA_Assets!D:D,[1]MDA_Assets!AF:AF,"",0)</f>
        <v>7789</v>
      </c>
      <c r="EO397" s="35" t="str">
        <f>_xlfn.XLOOKUP(B397,[1]MDA_Assets!D:D,[1]MDA_Assets!AG:AG,"",0)</f>
        <v>4000</v>
      </c>
      <c r="EP397" s="36">
        <f t="shared" si="296"/>
        <v>365</v>
      </c>
      <c r="EQ397" s="36">
        <f t="shared" si="296"/>
        <v>180</v>
      </c>
      <c r="ER397" s="36">
        <f t="shared" si="330"/>
        <v>730</v>
      </c>
      <c r="ES397" s="36">
        <f t="shared" si="331"/>
        <v>730</v>
      </c>
      <c r="ET397" s="36">
        <f t="shared" si="332"/>
        <v>730</v>
      </c>
      <c r="EU397" s="36">
        <f t="shared" si="333"/>
        <v>365</v>
      </c>
      <c r="EV397" s="36" t="str">
        <f t="shared" si="334"/>
        <v/>
      </c>
      <c r="EW397" s="36" t="str">
        <f t="shared" si="306"/>
        <v/>
      </c>
      <c r="EX397" s="36" t="str">
        <f t="shared" si="307"/>
        <v/>
      </c>
      <c r="EY397" s="36">
        <f t="shared" si="299"/>
        <v>11.78</v>
      </c>
      <c r="EZ397" s="36">
        <f t="shared" si="299"/>
        <v>5.81</v>
      </c>
      <c r="FA397" s="36">
        <f t="shared" si="299"/>
        <v>23.55</v>
      </c>
      <c r="FB397" s="36">
        <f t="shared" si="298"/>
        <v>23.55</v>
      </c>
      <c r="FC397" s="36">
        <f t="shared" si="298"/>
        <v>23.55</v>
      </c>
      <c r="FD397" s="36">
        <f t="shared" si="298"/>
        <v>11.78</v>
      </c>
      <c r="FE397" s="36" t="str">
        <f t="shared" si="298"/>
        <v/>
      </c>
      <c r="FF397" s="36" t="str">
        <f t="shared" si="298"/>
        <v/>
      </c>
      <c r="FG397" s="36" t="str">
        <f t="shared" si="298"/>
        <v/>
      </c>
      <c r="FH397" s="37" t="str" cm="1">
        <f t="array" ref="FH397">_xlfn.IFS(EY397="", "No Data", EY397&lt;0, "Negative/Future", EY397=0, "Zero Days", EY397&lt;=3, "&lt; 3 Months", EY397&lt;=6, "3 to 6 Months", EY397&lt;=9, "6 to 9 Months", EY397&lt;=12, "9 to 12 Months", EY397&lt;=15, "12 to 15 Months", EY397&lt;=18, "15 to 18 Months", EY397&lt;=24, "18 to 24 Months", EY397&gt;24, "&gt; 24 Months")</f>
        <v>9 to 12 Months</v>
      </c>
      <c r="FI397" s="37" t="str" cm="1">
        <f t="array" ref="FI397">_xlfn.IFS(EZ397="", "No Data", EZ397&lt;0, "Negative/Future", EZ397=0, "Zero Days", EZ397&lt;=3, "&lt; 3 Months", EZ397&lt;=6, "3 to 6 Months", EZ397&lt;=9, "6 to 9 Months", EZ397&lt;=12, "9 to 12 Months", EZ397&lt;=15, "12 to 15 Months", EZ397&lt;=18, "15 to 18 Months", EZ397&lt;=24, "18 to 24 Months", EZ397&gt;24, "&gt; 24 Months")</f>
        <v>3 to 6 Months</v>
      </c>
      <c r="FJ397" s="37" t="str" cm="1">
        <f t="array" ref="FJ397">_xlfn.IFS(FA397="", "No Data", FA397&lt;0, "Negative/Future", FA397=0, "Zero Days", FA397&lt;=3, "&lt; 3 Months", FA397&lt;=6, "3 to 6 Months", FA397&lt;=9, "6 to 9 Months", FA397&lt;=12, "9 to 12 Months", FA397&lt;=15, "12 to 15 Months", FA397&lt;=18, "15 to 18 Months", FA397&lt;=24, "18 to 24 Months", FA397&gt;24, "&gt; 24 Months")</f>
        <v>18 to 24 Months</v>
      </c>
      <c r="FK397" s="37" t="str" cm="1">
        <f t="array" ref="FK397">_xlfn.IFS(FB397="", "No Data", FB397&lt;0, "Negative/Future", FB397=0, "Zero Days", FB397&lt;=3, "&lt; 3 Months", FB397&lt;=6, "3 to 6 Months", FB397&lt;=9, "6 to 9 Months", FB397&lt;=12, "9 to 12 Months", FB397&lt;=15, "12 to 15 Months", FB397&lt;=18, "15 to 18 Months", FB397&lt;=24, "18 to 24 Months", FB397&gt;24, "&gt; 24 Months")</f>
        <v>18 to 24 Months</v>
      </c>
      <c r="FL397" s="37" t="str" cm="1">
        <f t="array" ref="FL397">_xlfn.IFS(FC397="", "No Data", FC397&lt;0, "Negative/Future", FC397=0, "Zero Days", FC397&lt;=3, "&lt; 3 Months", FC397&lt;=6, "3 to 6 Months", FC397&lt;=9, "6 to 9 Months", FC397&lt;=12, "9 to 12 Months", FC397&lt;=15, "12 to 15 Months", FC397&lt;=18, "15 to 18 Months", FC397&lt;=24, "18 to 24 Months", FC397&gt;24, "&gt; 24 Months")</f>
        <v>18 to 24 Months</v>
      </c>
      <c r="FM397" s="37" t="str" cm="1">
        <f t="array" ref="FM397">_xlfn.IFS(FD397="", "No Data", FD397&lt;0, "Negative/Future", FD397=0, "Zero Days", FD397&lt;=3, "&lt; 3 Months", FD397&lt;=6, "3 to 6 Months", FD397&lt;=9, "6 to 9 Months", FD397&lt;=12, "9 to 12 Months", FD397&lt;=15, "12 to 15 Months", FD397&lt;=18, "15 to 18 Months", FD397&lt;=24, "18 to 24 Months", FD397&gt;24, "&gt; 24 Months")</f>
        <v>9 to 12 Months</v>
      </c>
      <c r="FN397" s="37" t="str" cm="1">
        <f t="array" ref="FN397">_xlfn.IFS(FE397="", "No Data", FE397&lt;0, "Negative/Future", FE397=0, "Zero Days", FE397&lt;=3, "&lt; 3 Months", FE397&lt;=6, "3 to 6 Months", FE397&lt;=9, "6 to 9 Months", FE397&lt;=12, "9 to 12 Months", FE397&lt;=15, "12 to 15 Months", FE397&lt;=18, "15 to 18 Months", FE397&lt;=24, "18 to 24 Months", FE397&gt;24, "&gt; 24 Months")</f>
        <v>No Data</v>
      </c>
      <c r="FO397" s="37" t="str" cm="1">
        <f t="array" ref="FO397">_xlfn.IFS(FG397="", "No Data", FG397&lt;0, "Negative/Future", FG397=0, "Zero Days", FG397&lt;=3, "&lt; 3 Months", FG397&lt;=6, "3 to 6 Months", FG397&lt;=9, "6 to 9 Months", FG397&lt;=12, "9 to 12 Months", FG397&lt;=15, "12 to 15 Months", FG397&lt;=18, "15 to 18 Months", FG397&lt;=24, "18 to 24 Months", FG397&gt;24, "&gt; 24 Months")</f>
        <v>No Data</v>
      </c>
      <c r="FP397" s="37" t="str" cm="1">
        <f t="array" ref="FP397">_xlfn.IFS(FF397="", "No Data", FF397&lt;0, "Negative/Future", FF397=0, "Zero Days", FF397&lt;=3, "&lt; 3 Months", FF397&lt;=6, "3 to 6 Months", FF397&lt;=9, "6 to 9 Months", FF397&lt;=12, "9 to 12 Months", FF397&lt;=15, "12 to 15 Months", FF397&lt;=18, "15 to 18 Months", FF397&lt;=24, "18 to 24 Months", FF397&gt;24, "&gt; 24 Months")</f>
        <v>No Data</v>
      </c>
      <c r="FQ397" s="29" t="s">
        <v>1047</v>
      </c>
      <c r="FR397" s="29">
        <v>8100184482</v>
      </c>
      <c r="FS397" s="38" t="str">
        <f>VLOOKUP(_xlfn.XLOOKUP(B397,[1]MDA_Assets!D:D,[1]MDA_Assets!I:I,"",0),[1]Validation!$B$1:$C$8,2,0)</f>
        <v>B</v>
      </c>
      <c r="FT397" s="38" t="s">
        <v>202</v>
      </c>
      <c r="FU397" s="31" t="str">
        <f>_xlfn.XLOOKUP(B397,[1]MDA_Assets!D:D,[1]MDA_Assets!X:X,"",0)</f>
        <v>Yes</v>
      </c>
      <c r="FV397" s="39">
        <v>0</v>
      </c>
      <c r="FW397" s="39">
        <v>1</v>
      </c>
      <c r="FX397" s="39">
        <v>0</v>
      </c>
      <c r="FY397" s="39">
        <v>8</v>
      </c>
      <c r="FZ397" s="40">
        <f t="shared" si="293"/>
        <v>46467</v>
      </c>
      <c r="GA397" s="40">
        <f t="shared" si="293"/>
        <v>46282</v>
      </c>
      <c r="GB397" s="40">
        <f t="shared" si="308"/>
        <v>46533</v>
      </c>
      <c r="GC397" s="40">
        <f t="shared" si="309"/>
        <v>46533</v>
      </c>
      <c r="GD397" s="40">
        <f t="shared" si="310"/>
        <v>46533</v>
      </c>
      <c r="GE397" s="40">
        <f t="shared" si="311"/>
        <v>46168</v>
      </c>
      <c r="GF397" s="40" t="str">
        <f t="shared" si="297"/>
        <v/>
      </c>
      <c r="GG397" s="40" t="str">
        <f t="shared" si="297"/>
        <v/>
      </c>
      <c r="GH397" s="40" t="str">
        <f t="shared" si="297"/>
        <v/>
      </c>
      <c r="GI397" s="39">
        <f t="shared" si="335"/>
        <v>0</v>
      </c>
      <c r="GJ397" s="39">
        <f t="shared" si="336"/>
        <v>0</v>
      </c>
      <c r="GK397" s="39">
        <f t="shared" si="337"/>
        <v>0</v>
      </c>
      <c r="GL397" s="39">
        <f t="shared" si="338"/>
        <v>6</v>
      </c>
    </row>
    <row r="398" spans="1:194" x14ac:dyDescent="0.25">
      <c r="A398" s="19">
        <v>434</v>
      </c>
      <c r="B398" s="43" t="s">
        <v>3270</v>
      </c>
      <c r="C398" s="43" t="s">
        <v>254</v>
      </c>
      <c r="D398" s="43" t="s">
        <v>636</v>
      </c>
      <c r="E398" s="43" t="s">
        <v>2465</v>
      </c>
      <c r="F398" s="43" t="s">
        <v>429</v>
      </c>
      <c r="G398" s="43" t="s">
        <v>3251</v>
      </c>
      <c r="H398" s="43" t="s">
        <v>216</v>
      </c>
      <c r="I398" s="43" t="s">
        <v>192</v>
      </c>
      <c r="J398" s="44" t="str">
        <f t="shared" si="312"/>
        <v/>
      </c>
      <c r="K398" s="43"/>
      <c r="L398" s="44">
        <v>45701</v>
      </c>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8"/>
      <c r="AM398" s="48"/>
      <c r="AN398" s="48"/>
      <c r="AO398" s="48"/>
      <c r="AP398" s="48"/>
      <c r="AQ398" s="48"/>
      <c r="AR398" s="48"/>
      <c r="AS398" s="48"/>
      <c r="AT398" s="48"/>
      <c r="AU398" s="43">
        <v>0</v>
      </c>
      <c r="AV398" s="43">
        <v>0</v>
      </c>
      <c r="AW398" s="43">
        <v>0</v>
      </c>
      <c r="AX398" s="51" t="s">
        <v>430</v>
      </c>
      <c r="AY398" s="51" t="s">
        <v>211</v>
      </c>
      <c r="AZ398" s="51" t="s">
        <v>198</v>
      </c>
      <c r="BA398" s="20" t="str">
        <f t="shared" ca="1" si="305"/>
        <v/>
      </c>
      <c r="BB398" s="20" t="str">
        <f t="shared" ca="1" si="305"/>
        <v/>
      </c>
      <c r="BC398" s="20" t="str">
        <f t="shared" ca="1" si="305"/>
        <v/>
      </c>
      <c r="BD398" s="20" t="str">
        <f t="shared" ca="1" si="305"/>
        <v/>
      </c>
      <c r="BE398" s="20" t="str">
        <f t="shared" ca="1" si="305"/>
        <v/>
      </c>
      <c r="BF398" s="20" t="str">
        <f t="shared" ca="1" si="305"/>
        <v/>
      </c>
      <c r="BG398" s="21" t="str">
        <f t="shared" ca="1" si="304"/>
        <v/>
      </c>
      <c r="BH398" s="21" t="str">
        <f t="shared" ca="1" si="304"/>
        <v/>
      </c>
      <c r="BI398" s="21" t="str">
        <f t="shared" ca="1" si="304"/>
        <v/>
      </c>
      <c r="BJ398" s="22">
        <f t="shared" ca="1" si="313"/>
        <v>0</v>
      </c>
      <c r="BK398" s="21">
        <f t="shared" si="314"/>
        <v>8</v>
      </c>
      <c r="BL398" s="22" t="str">
        <f t="shared" ca="1" si="315"/>
        <v/>
      </c>
      <c r="BM398" s="22" t="str">
        <f t="shared" ca="1" si="316"/>
        <v/>
      </c>
      <c r="BN398" s="23" t="str">
        <f t="shared" ca="1" si="317"/>
        <v/>
      </c>
      <c r="BO398" s="24" t="str">
        <f t="shared" ca="1" si="318"/>
        <v/>
      </c>
      <c r="BP398" s="51" t="str">
        <f>_xlfn.XLOOKUP(E398,[1]Validation!E:E,[1]Validation!F:F,"")</f>
        <v>EN11</v>
      </c>
      <c r="BQ398" s="51" t="str">
        <f>_xlfn.XLOOKUP(BP398,[1]Validation!F:F,[1]Validation!G:G,"")</f>
        <v>EN11 to EN22</v>
      </c>
      <c r="BR398" s="52" t="str">
        <f>VLOOKUP(G398,[1]Validation!$B$1:$C$9,2,0)</f>
        <v>P</v>
      </c>
      <c r="BS398" s="51">
        <f t="shared" ca="1" si="319"/>
        <v>1517</v>
      </c>
      <c r="BT398" s="53">
        <f>_xlfn.XLOOKUP(B398,'[2]1. All Calls'!$R:$R,'[2]1. All Calls'!$A:$A,"",0)</f>
        <v>46162.589479166701</v>
      </c>
      <c r="BU398" s="51" t="str">
        <f>_xlfn.XLOOKUP(B398,'[2]1. All Calls'!$R:$R,'[2]1. All Calls'!$F:$F,"",0)</f>
        <v>CC-02087302</v>
      </c>
      <c r="BV398" s="51" t="str">
        <f>_xlfn.XLOOKUP(B398,'[2]1. All Calls'!$R:$R,'[2]1. All Calls'!$J:$J,"",0)</f>
        <v>Commissioning</v>
      </c>
      <c r="BW398" s="53" t="str">
        <f>_xlfn.XLOOKUP(B398,'[2]Sch Calls'!$R:$R,'[2]Sch Calls'!$A:$A,"",0)</f>
        <v/>
      </c>
      <c r="BX398" s="51" t="str">
        <f>_xlfn.XLOOKUP(B398,'[2]Sch Calls'!$R:$R,'[2]Sch Calls'!$B:$B,"",0)</f>
        <v/>
      </c>
      <c r="BY398" s="51" t="str">
        <f t="shared" si="294"/>
        <v/>
      </c>
      <c r="BZ398" s="51" t="str">
        <f t="shared" si="294"/>
        <v/>
      </c>
      <c r="CA398" s="51" t="str">
        <f t="shared" si="320"/>
        <v/>
      </c>
      <c r="CB398" s="51" t="str">
        <f t="shared" si="321"/>
        <v/>
      </c>
      <c r="CC398" s="51" t="str">
        <f t="shared" si="322"/>
        <v/>
      </c>
      <c r="CD398" s="51" t="str">
        <f t="shared" si="323"/>
        <v/>
      </c>
      <c r="CE398" s="51" t="str">
        <f t="shared" ca="1" si="295"/>
        <v/>
      </c>
      <c r="CF398" s="51" t="str">
        <f t="shared" ca="1" si="295"/>
        <v/>
      </c>
      <c r="CG398" s="51" t="str">
        <f t="shared" ca="1" si="324"/>
        <v/>
      </c>
      <c r="CH398" s="51" t="str">
        <f t="shared" ca="1" si="325"/>
        <v/>
      </c>
      <c r="CI398" s="51" t="str">
        <f t="shared" ca="1" si="326"/>
        <v/>
      </c>
      <c r="CJ398" s="51" t="str">
        <f t="shared" ca="1" si="327"/>
        <v/>
      </c>
      <c r="CK398" s="51" t="str">
        <f t="shared" ca="1" si="302"/>
        <v/>
      </c>
      <c r="CL398" s="51" t="str">
        <f t="shared" ca="1" si="302"/>
        <v/>
      </c>
      <c r="CM398" s="51" t="str">
        <f t="shared" ca="1" si="302"/>
        <v/>
      </c>
      <c r="CN398" s="51" t="str">
        <f t="shared" ca="1" si="302"/>
        <v/>
      </c>
      <c r="CO398" s="51" t="str">
        <f t="shared" ca="1" si="302"/>
        <v/>
      </c>
      <c r="CP398" s="51" t="str">
        <f t="shared" ca="1" si="302"/>
        <v/>
      </c>
      <c r="CQ398" s="51" t="str">
        <f t="shared" si="303"/>
        <v/>
      </c>
      <c r="CR398" s="51" t="str">
        <f t="shared" si="303"/>
        <v/>
      </c>
      <c r="CS398" s="51" t="str">
        <f t="shared" si="303"/>
        <v/>
      </c>
      <c r="CT398" s="51" t="str">
        <f t="shared" si="303"/>
        <v/>
      </c>
      <c r="CU398" s="51" t="str">
        <f t="shared" si="303"/>
        <v/>
      </c>
      <c r="CV398" s="54" t="str">
        <f t="shared" si="303"/>
        <v/>
      </c>
      <c r="CW398" s="25" t="s">
        <v>212</v>
      </c>
      <c r="CX398" s="55" t="s">
        <v>227</v>
      </c>
      <c r="CY398" s="55"/>
      <c r="CZ398" s="26">
        <v>0</v>
      </c>
      <c r="DA398" s="26">
        <v>0</v>
      </c>
      <c r="DB398" s="26">
        <v>0</v>
      </c>
      <c r="DC398" s="26">
        <v>0</v>
      </c>
      <c r="DD398" s="26">
        <v>0</v>
      </c>
      <c r="DE398" s="26">
        <v>0</v>
      </c>
      <c r="DF398" s="26">
        <v>0</v>
      </c>
      <c r="DG398" s="26">
        <v>0</v>
      </c>
      <c r="DH398" s="26">
        <v>0</v>
      </c>
      <c r="DI398" s="26">
        <v>0</v>
      </c>
      <c r="DJ398" s="26">
        <v>0</v>
      </c>
      <c r="DK398" s="26">
        <v>0</v>
      </c>
      <c r="DL398" s="27" t="str">
        <f t="shared" si="328"/>
        <v>P1</v>
      </c>
      <c r="DM398" s="28" t="str">
        <f t="shared" ca="1" si="329"/>
        <v>P1</v>
      </c>
      <c r="DN398" s="56">
        <f>_xlfn.XLOOKUP(B398,'[2]1. All Calls'!$R:$R,'[2]1. All Calls'!$A:$A,"",0)</f>
        <v>46162.589479166701</v>
      </c>
      <c r="DO398" s="57" t="str">
        <f ca="1">VLOOKUP(DM398,[1]Validation!$B$20:$C$25,2,0)</f>
        <v>P1</v>
      </c>
      <c r="DP398" s="58" t="str">
        <f>_xlfn.XLOOKUP(B398,'[1]Active AMCs- Dealer'!E:E,'[1]Active AMCs- Dealer'!L:L,"Not in AMC",0)</f>
        <v>Not in AMC</v>
      </c>
      <c r="DQ398" s="58"/>
      <c r="DR398" s="29" t="str">
        <f>_xlfn.XLOOKUP(B398,'[2]1. All Calls'!$R:$R,'[2]1. All Calls'!$F:$F,"",0)</f>
        <v>CC-02087302</v>
      </c>
      <c r="DS398" s="29" t="str">
        <f>_xlfn.XLOOKUP(B398,'[2]1. All Calls'!$R:$R,'[2]1. All Calls'!$AB:$AB,"",0)</f>
        <v>Commissioning done on dated 20-05-2026....COMM DATE-20-05-2026</v>
      </c>
      <c r="DT398" s="30">
        <f>_xlfn.XLOOKUP(DR398,'[2]1. All Calls'!$F:$F,'[2]1. All Calls'!$A:$A,"",0)</f>
        <v>46162.589479166701</v>
      </c>
      <c r="DU398" s="31">
        <f>_xlfn.XLOOKUP(DR398,'[2]1. All Calls'!$F:$F,'[2]1. All Calls'!$B:$B,"",0)</f>
        <v>1</v>
      </c>
      <c r="DV398" s="31">
        <f>_xlfn.XLOOKUP(B398,[1]MDA_Assets!D:D,[1]MDA_Assets!N:N,"",0)</f>
        <v>1</v>
      </c>
      <c r="DW398" s="31">
        <f>_xlfn.XLOOKUP(B398,[1]MDA_Assets!D:D,[1]MDA_Assets!O:O,"",0)</f>
        <v>0</v>
      </c>
      <c r="DX398" s="32" t="str">
        <f>_xlfn.XLOOKUP(B398,[1]MDA_Assets!D:D,[1]MDA_Assets!Q:Q,"",0)</f>
        <v>XD</v>
      </c>
      <c r="DY398" s="33">
        <f>_xlfn.XLOOKUP(B398,[1]MDA_Assets!D:D,[1]MDA_Assets!R:R,"",0)</f>
        <v>46162</v>
      </c>
      <c r="DZ398" s="33">
        <f>_xlfn.XLOOKUP(B398,[1]MDA_Assets!D:D,[1]MDA_Assets!S:S,"",0)</f>
        <v>46162</v>
      </c>
      <c r="EA398" s="33">
        <f>_xlfn.XLOOKUP(B398,[1]MDA_Assets!D:D,[1]MDA_Assets!T:T,"",0)</f>
        <v>46162</v>
      </c>
      <c r="EB398" s="33">
        <f>_xlfn.XLOOKUP(B398,[1]MDA_Assets!D:D,[1]MDA_Assets!U:U,"",0)</f>
        <v>46162</v>
      </c>
      <c r="EC398" s="33">
        <f>_xlfn.XLOOKUP(B398,[1]MDA_Assets!D:D,[1]MDA_Assets!V:V,"",0)</f>
        <v>46162</v>
      </c>
      <c r="ED398" s="33">
        <f>_xlfn.XLOOKUP(B398,[1]MDA_Assets!D:D,[1]MDA_Assets!W:W,"",0)</f>
        <v>46162</v>
      </c>
      <c r="EE398" s="32" t="str">
        <f>_xlfn.XLOOKUP(B398,[1]MDA_Assets!D:D,[1]MDA_Assets!X:X,"",0)</f>
        <v>Yes</v>
      </c>
      <c r="EF398" s="33">
        <f>_xlfn.XLOOKUP(B398,[1]MDA_Assets!D:D,[1]MDA_Assets!Y:Y,"",0)</f>
        <v>0</v>
      </c>
      <c r="EG398" s="33">
        <f>_xlfn.XLOOKUP(B398,[1]MDA_Assets!D:D,[1]MDA_Assets!Z:Z,"",0)</f>
        <v>0</v>
      </c>
      <c r="EH398" s="33">
        <f>_xlfn.XLOOKUP(B398,[1]MDA_Assets!D:D,[1]MDA_Assets!AA:AA,"",0)</f>
        <v>0</v>
      </c>
      <c r="EI398" s="34">
        <f>_xlfn.XLOOKUP(B398,[1]MDA_Assets!D:D,[1]MDA_Assets!P:P,"",0)</f>
        <v>8</v>
      </c>
      <c r="EJ398" s="35" t="str">
        <f>_xlfn.XLOOKUP(B398,[1]MDA_Assets!D:D,[1]MDA_Assets!AB:AB,"",0)</f>
        <v>2000</v>
      </c>
      <c r="EK398" s="35" t="str">
        <f>_xlfn.XLOOKUP(B398,[1]MDA_Assets!D:D,[1]MDA_Assets!AC:AC,"",0)</f>
        <v>2000</v>
      </c>
      <c r="EL398" s="35" t="str">
        <f>_xlfn.XLOOKUP(B398,[1]MDA_Assets!D:D,[1]MDA_Assets!AD:AD,"",0)</f>
        <v>4000</v>
      </c>
      <c r="EM398" s="35" t="str">
        <f>_xlfn.XLOOKUP(B398,[1]MDA_Assets!D:D,[1]MDA_Assets!AE:AE,"",0)</f>
        <v>4000</v>
      </c>
      <c r="EN398" s="35" t="str">
        <f>_xlfn.XLOOKUP(B398,[1]MDA_Assets!D:D,[1]MDA_Assets!AF:AF,"",0)</f>
        <v>8000</v>
      </c>
      <c r="EO398" s="35" t="str">
        <f>_xlfn.XLOOKUP(B398,[1]MDA_Assets!D:D,[1]MDA_Assets!AG:AG,"",0)</f>
        <v>4000</v>
      </c>
      <c r="EP398" s="36" t="str">
        <f t="shared" si="296"/>
        <v/>
      </c>
      <c r="EQ398" s="36" t="str">
        <f t="shared" si="296"/>
        <v/>
      </c>
      <c r="ER398" s="36" t="str">
        <f t="shared" si="330"/>
        <v/>
      </c>
      <c r="ES398" s="36" t="str">
        <f t="shared" si="331"/>
        <v/>
      </c>
      <c r="ET398" s="36" t="str">
        <f t="shared" si="332"/>
        <v/>
      </c>
      <c r="EU398" s="36" t="str">
        <f t="shared" si="333"/>
        <v/>
      </c>
      <c r="EV398" s="36" t="str">
        <f t="shared" si="334"/>
        <v/>
      </c>
      <c r="EW398" s="36" t="str">
        <f t="shared" si="306"/>
        <v/>
      </c>
      <c r="EX398" s="36" t="str">
        <f t="shared" si="307"/>
        <v/>
      </c>
      <c r="EY398" s="36" t="str">
        <f t="shared" si="299"/>
        <v/>
      </c>
      <c r="EZ398" s="36" t="str">
        <f t="shared" si="299"/>
        <v/>
      </c>
      <c r="FA398" s="36" t="str">
        <f t="shared" si="299"/>
        <v/>
      </c>
      <c r="FB398" s="36" t="str">
        <f t="shared" si="298"/>
        <v/>
      </c>
      <c r="FC398" s="36" t="str">
        <f t="shared" si="298"/>
        <v/>
      </c>
      <c r="FD398" s="36" t="str">
        <f t="shared" si="298"/>
        <v/>
      </c>
      <c r="FE398" s="36" t="str">
        <f t="shared" si="298"/>
        <v/>
      </c>
      <c r="FF398" s="36" t="str">
        <f t="shared" si="298"/>
        <v/>
      </c>
      <c r="FG398" s="36" t="str">
        <f t="shared" si="298"/>
        <v/>
      </c>
      <c r="FH398" s="37" t="str" cm="1">
        <f t="array" ref="FH398">_xlfn.IFS(EY398="", "No Data", EY398&lt;0, "Negative/Future", EY398=0, "Zero Days", EY398&lt;=3, "&lt; 3 Months", EY398&lt;=6, "3 to 6 Months", EY398&lt;=9, "6 to 9 Months", EY398&lt;=12, "9 to 12 Months", EY398&lt;=15, "12 to 15 Months", EY398&lt;=18, "15 to 18 Months", EY398&lt;=24, "18 to 24 Months", EY398&gt;24, "&gt; 24 Months")</f>
        <v>No Data</v>
      </c>
      <c r="FI398" s="37" t="str" cm="1">
        <f t="array" ref="FI398">_xlfn.IFS(EZ398="", "No Data", EZ398&lt;0, "Negative/Future", EZ398=0, "Zero Days", EZ398&lt;=3, "&lt; 3 Months", EZ398&lt;=6, "3 to 6 Months", EZ398&lt;=9, "6 to 9 Months", EZ398&lt;=12, "9 to 12 Months", EZ398&lt;=15, "12 to 15 Months", EZ398&lt;=18, "15 to 18 Months", EZ398&lt;=24, "18 to 24 Months", EZ398&gt;24, "&gt; 24 Months")</f>
        <v>No Data</v>
      </c>
      <c r="FJ398" s="37" t="str" cm="1">
        <f t="array" ref="FJ398">_xlfn.IFS(FA398="", "No Data", FA398&lt;0, "Negative/Future", FA398=0, "Zero Days", FA398&lt;=3, "&lt; 3 Months", FA398&lt;=6, "3 to 6 Months", FA398&lt;=9, "6 to 9 Months", FA398&lt;=12, "9 to 12 Months", FA398&lt;=15, "12 to 15 Months", FA398&lt;=18, "15 to 18 Months", FA398&lt;=24, "18 to 24 Months", FA398&gt;24, "&gt; 24 Months")</f>
        <v>No Data</v>
      </c>
      <c r="FK398" s="37" t="str" cm="1">
        <f t="array" ref="FK398">_xlfn.IFS(FB398="", "No Data", FB398&lt;0, "Negative/Future", FB398=0, "Zero Days", FB398&lt;=3, "&lt; 3 Months", FB398&lt;=6, "3 to 6 Months", FB398&lt;=9, "6 to 9 Months", FB398&lt;=12, "9 to 12 Months", FB398&lt;=15, "12 to 15 Months", FB398&lt;=18, "15 to 18 Months", FB398&lt;=24, "18 to 24 Months", FB398&gt;24, "&gt; 24 Months")</f>
        <v>No Data</v>
      </c>
      <c r="FL398" s="37" t="str" cm="1">
        <f t="array" ref="FL398">_xlfn.IFS(FC398="", "No Data", FC398&lt;0, "Negative/Future", FC398=0, "Zero Days", FC398&lt;=3, "&lt; 3 Months", FC398&lt;=6, "3 to 6 Months", FC398&lt;=9, "6 to 9 Months", FC398&lt;=12, "9 to 12 Months", FC398&lt;=15, "12 to 15 Months", FC398&lt;=18, "15 to 18 Months", FC398&lt;=24, "18 to 24 Months", FC398&gt;24, "&gt; 24 Months")</f>
        <v>No Data</v>
      </c>
      <c r="FM398" s="37" t="str" cm="1">
        <f t="array" ref="FM398">_xlfn.IFS(FD398="", "No Data", FD398&lt;0, "Negative/Future", FD398=0, "Zero Days", FD398&lt;=3, "&lt; 3 Months", FD398&lt;=6, "3 to 6 Months", FD398&lt;=9, "6 to 9 Months", FD398&lt;=12, "9 to 12 Months", FD398&lt;=15, "12 to 15 Months", FD398&lt;=18, "15 to 18 Months", FD398&lt;=24, "18 to 24 Months", FD398&gt;24, "&gt; 24 Months")</f>
        <v>No Data</v>
      </c>
      <c r="FN398" s="37" t="str" cm="1">
        <f t="array" ref="FN398">_xlfn.IFS(FE398="", "No Data", FE398&lt;0, "Negative/Future", FE398=0, "Zero Days", FE398&lt;=3, "&lt; 3 Months", FE398&lt;=6, "3 to 6 Months", FE398&lt;=9, "6 to 9 Months", FE398&lt;=12, "9 to 12 Months", FE398&lt;=15, "12 to 15 Months", FE398&lt;=18, "15 to 18 Months", FE398&lt;=24, "18 to 24 Months", FE398&gt;24, "&gt; 24 Months")</f>
        <v>No Data</v>
      </c>
      <c r="FO398" s="37" t="str" cm="1">
        <f t="array" ref="FO398">_xlfn.IFS(FG398="", "No Data", FG398&lt;0, "Negative/Future", FG398=0, "Zero Days", FG398&lt;=3, "&lt; 3 Months", FG398&lt;=6, "3 to 6 Months", FG398&lt;=9, "6 to 9 Months", FG398&lt;=12, "9 to 12 Months", FG398&lt;=15, "12 to 15 Months", FG398&lt;=18, "15 to 18 Months", FG398&lt;=24, "18 to 24 Months", FG398&gt;24, "&gt; 24 Months")</f>
        <v>No Data</v>
      </c>
      <c r="FP398" s="37" t="str" cm="1">
        <f t="array" ref="FP398">_xlfn.IFS(FF398="", "No Data", FF398&lt;0, "Negative/Future", FF398=0, "Zero Days", FF398&lt;=3, "&lt; 3 Months", FF398&lt;=6, "3 to 6 Months", FF398&lt;=9, "6 to 9 Months", FF398&lt;=12, "9 to 12 Months", FF398&lt;=15, "12 to 15 Months", FF398&lt;=18, "15 to 18 Months", FF398&lt;=24, "18 to 24 Months", FF398&gt;24, "&gt; 24 Months")</f>
        <v>No Data</v>
      </c>
      <c r="FQ398" s="29" t="s">
        <v>227</v>
      </c>
      <c r="FR398" s="29" t="s">
        <v>227</v>
      </c>
      <c r="FS398" s="38" t="str">
        <f>VLOOKUP(_xlfn.XLOOKUP(B398,[1]MDA_Assets!D:D,[1]MDA_Assets!I:I,"",0),[1]Validation!$B$1:$C$8,2,0)</f>
        <v>B</v>
      </c>
      <c r="FT398" s="38" t="s">
        <v>428</v>
      </c>
      <c r="FU398" s="31" t="str">
        <f>_xlfn.XLOOKUP(B398,[1]MDA_Assets!D:D,[1]MDA_Assets!X:X,"",0)</f>
        <v>Yes</v>
      </c>
      <c r="FV398" s="39">
        <v>0</v>
      </c>
      <c r="FW398" s="39">
        <v>0</v>
      </c>
      <c r="FX398" s="39">
        <v>0</v>
      </c>
      <c r="FY398" s="39">
        <v>9</v>
      </c>
      <c r="FZ398" s="40" t="str">
        <f t="shared" si="293"/>
        <v/>
      </c>
      <c r="GA398" s="40" t="str">
        <f t="shared" si="293"/>
        <v/>
      </c>
      <c r="GB398" s="40" t="str">
        <f t="shared" si="308"/>
        <v/>
      </c>
      <c r="GC398" s="40" t="str">
        <f t="shared" si="309"/>
        <v/>
      </c>
      <c r="GD398" s="40" t="str">
        <f t="shared" si="310"/>
        <v/>
      </c>
      <c r="GE398" s="40" t="str">
        <f t="shared" si="311"/>
        <v/>
      </c>
      <c r="GF398" s="40" t="str">
        <f t="shared" si="297"/>
        <v/>
      </c>
      <c r="GG398" s="40" t="str">
        <f t="shared" si="297"/>
        <v/>
      </c>
      <c r="GH398" s="40" t="str">
        <f t="shared" si="297"/>
        <v/>
      </c>
      <c r="GI398" s="39">
        <f t="shared" si="335"/>
        <v>0</v>
      </c>
      <c r="GJ398" s="39">
        <f t="shared" si="336"/>
        <v>0</v>
      </c>
      <c r="GK398" s="39">
        <f t="shared" si="337"/>
        <v>0</v>
      </c>
      <c r="GL398" s="39">
        <f t="shared" si="338"/>
        <v>0</v>
      </c>
    </row>
    <row r="399" spans="1:194" x14ac:dyDescent="0.25">
      <c r="A399" s="19">
        <v>435</v>
      </c>
      <c r="B399" s="43" t="s">
        <v>1790</v>
      </c>
      <c r="C399" s="43" t="s">
        <v>254</v>
      </c>
      <c r="D399" s="43" t="s">
        <v>241</v>
      </c>
      <c r="E399" s="43" t="s">
        <v>255</v>
      </c>
      <c r="F399" s="43" t="s">
        <v>298</v>
      </c>
      <c r="G399" s="43" t="s">
        <v>190</v>
      </c>
      <c r="H399" s="43" t="s">
        <v>205</v>
      </c>
      <c r="I399" s="43" t="s">
        <v>192</v>
      </c>
      <c r="J399" s="44">
        <f t="shared" si="312"/>
        <v>45748.444444444445</v>
      </c>
      <c r="K399" s="44">
        <v>45384.444444444445</v>
      </c>
      <c r="L399" s="44">
        <v>45351</v>
      </c>
      <c r="M399" s="43" t="s">
        <v>2551</v>
      </c>
      <c r="N399" s="43" t="s">
        <v>434</v>
      </c>
      <c r="O399" s="44">
        <v>46081.209988425922</v>
      </c>
      <c r="P399" s="43">
        <v>5256</v>
      </c>
      <c r="Q399" s="43">
        <v>3971</v>
      </c>
      <c r="R399" s="43">
        <v>1084</v>
      </c>
      <c r="S399" s="43" t="s">
        <v>206</v>
      </c>
      <c r="T399" s="44">
        <v>46079.770833333336</v>
      </c>
      <c r="U399" s="44">
        <v>46079.770833333336</v>
      </c>
      <c r="V399" s="44">
        <v>46079.770833333336</v>
      </c>
      <c r="W399" s="44">
        <v>46079.770833333336</v>
      </c>
      <c r="X399" s="44">
        <v>46079.770833333336</v>
      </c>
      <c r="Y399" s="44">
        <v>45383.770833333336</v>
      </c>
      <c r="Z399" s="43" t="s">
        <v>199</v>
      </c>
      <c r="AA399" s="43"/>
      <c r="AB399" s="43"/>
      <c r="AC399" s="43"/>
      <c r="AD399" s="43"/>
      <c r="AE399" s="43">
        <v>7</v>
      </c>
      <c r="AF399" s="43" t="s">
        <v>281</v>
      </c>
      <c r="AG399" s="43" t="s">
        <v>281</v>
      </c>
      <c r="AH399" s="43" t="s">
        <v>285</v>
      </c>
      <c r="AI399" s="43" t="s">
        <v>285</v>
      </c>
      <c r="AJ399" s="43" t="s">
        <v>416</v>
      </c>
      <c r="AK399" s="43" t="s">
        <v>285</v>
      </c>
      <c r="AL399" s="47">
        <v>46259</v>
      </c>
      <c r="AM399" s="47">
        <v>46259</v>
      </c>
      <c r="AN399" s="47">
        <v>46444</v>
      </c>
      <c r="AO399" s="47">
        <v>46444</v>
      </c>
      <c r="AP399" s="46">
        <v>46113</v>
      </c>
      <c r="AQ399" s="47">
        <v>46444</v>
      </c>
      <c r="AR399" s="48"/>
      <c r="AS399" s="48"/>
      <c r="AT399" s="48"/>
      <c r="AU399" s="43">
        <v>1</v>
      </c>
      <c r="AV399" s="43">
        <v>0</v>
      </c>
      <c r="AW399" s="43">
        <v>0</v>
      </c>
      <c r="AX399" s="51" t="s">
        <v>302</v>
      </c>
      <c r="AY399" s="51" t="s">
        <v>302</v>
      </c>
      <c r="AZ399" s="51" t="s">
        <v>198</v>
      </c>
      <c r="BA399" s="20">
        <f t="shared" ca="1" si="305"/>
        <v>0</v>
      </c>
      <c r="BB399" s="20">
        <f t="shared" ca="1" si="305"/>
        <v>0</v>
      </c>
      <c r="BC399" s="20">
        <f t="shared" ca="1" si="305"/>
        <v>0</v>
      </c>
      <c r="BD399" s="20">
        <f t="shared" ca="1" si="305"/>
        <v>0</v>
      </c>
      <c r="BE399" s="20">
        <f t="shared" ca="1" si="305"/>
        <v>1</v>
      </c>
      <c r="BF399" s="20">
        <f t="shared" ca="1" si="305"/>
        <v>0</v>
      </c>
      <c r="BG399" s="21" t="str">
        <f t="shared" ca="1" si="304"/>
        <v/>
      </c>
      <c r="BH399" s="21" t="str">
        <f t="shared" ca="1" si="304"/>
        <v/>
      </c>
      <c r="BI399" s="21" t="str">
        <f t="shared" ca="1" si="304"/>
        <v/>
      </c>
      <c r="BJ399" s="22">
        <f t="shared" ca="1" si="313"/>
        <v>1</v>
      </c>
      <c r="BK399" s="21">
        <f t="shared" si="314"/>
        <v>7</v>
      </c>
      <c r="BL399" s="22">
        <f t="shared" ca="1" si="315"/>
        <v>5920</v>
      </c>
      <c r="BM399" s="22">
        <f t="shared" ca="1" si="316"/>
        <v>4499</v>
      </c>
      <c r="BN399" s="23">
        <f t="shared" ca="1" si="317"/>
        <v>1421</v>
      </c>
      <c r="BO399" s="24">
        <f t="shared" ca="1" si="318"/>
        <v>664</v>
      </c>
      <c r="BP399" s="51" t="str">
        <f>_xlfn.XLOOKUP(E399,[1]Validation!E:E,[1]Validation!F:F,"")</f>
        <v>EN5</v>
      </c>
      <c r="BQ399" s="51" t="str">
        <f>_xlfn.XLOOKUP(BP399,[1]Validation!F:F,[1]Validation!G:G,"")</f>
        <v>EN4 to EN7</v>
      </c>
      <c r="BR399" s="52" t="str">
        <f>VLOOKUP(G399,[1]Validation!$B$1:$C$9,2,0)</f>
        <v>B</v>
      </c>
      <c r="BS399" s="51">
        <f t="shared" ca="1" si="319"/>
        <v>26</v>
      </c>
      <c r="BT399" s="53">
        <f>_xlfn.XLOOKUP(B399,'[2]1. All Calls'!$R:$R,'[2]1. All Calls'!$A:$A,"",0)</f>
        <v>46080.485625000001</v>
      </c>
      <c r="BU399" s="51" t="str">
        <f>_xlfn.XLOOKUP(B399,'[2]1. All Calls'!$R:$R,'[2]1. All Calls'!$F:$F,"",0)</f>
        <v>CC-01993335</v>
      </c>
      <c r="BV399" s="51" t="str">
        <f>_xlfn.XLOOKUP(B399,'[2]1. All Calls'!$R:$R,'[2]1. All Calls'!$J:$J,"",0)</f>
        <v>Schedule Service</v>
      </c>
      <c r="BW399" s="53">
        <f>_xlfn.XLOOKUP(B399,'[2]Sch Calls'!$R:$R,'[2]Sch Calls'!$A:$A,"",0)</f>
        <v>46080.485625000001</v>
      </c>
      <c r="BX399" s="51">
        <f>_xlfn.XLOOKUP(B399,'[2]Sch Calls'!$R:$R,'[2]Sch Calls'!$B:$B,"",0)</f>
        <v>5256</v>
      </c>
      <c r="BY399" s="51" t="str">
        <f t="shared" si="294"/>
        <v>26-Aug-26</v>
      </c>
      <c r="BZ399" s="51" t="str">
        <f t="shared" si="294"/>
        <v>26-Aug-26</v>
      </c>
      <c r="CA399" s="51" t="str">
        <f t="shared" si="320"/>
        <v>29-Nov-26</v>
      </c>
      <c r="CB399" s="51" t="str">
        <f t="shared" si="321"/>
        <v>27-Aug-27</v>
      </c>
      <c r="CC399" s="51" t="str">
        <f t="shared" si="322"/>
        <v>02-Apr-26</v>
      </c>
      <c r="CD399" s="51" t="str">
        <f t="shared" si="323"/>
        <v>27-Feb-27</v>
      </c>
      <c r="CE399" s="51">
        <f t="shared" ca="1" si="295"/>
        <v>96</v>
      </c>
      <c r="CF399" s="51">
        <f t="shared" ca="1" si="295"/>
        <v>96</v>
      </c>
      <c r="CG399" s="51">
        <f t="shared" ca="1" si="324"/>
        <v>96</v>
      </c>
      <c r="CH399" s="51">
        <f t="shared" ca="1" si="325"/>
        <v>96</v>
      </c>
      <c r="CI399" s="51">
        <f t="shared" ca="1" si="326"/>
        <v>792</v>
      </c>
      <c r="CJ399" s="51">
        <f t="shared" ca="1" si="327"/>
        <v>96</v>
      </c>
      <c r="CK399" s="51">
        <f t="shared" ca="1" si="302"/>
        <v>672</v>
      </c>
      <c r="CL399" s="51">
        <f t="shared" ca="1" si="302"/>
        <v>672</v>
      </c>
      <c r="CM399" s="51">
        <f t="shared" ca="1" si="302"/>
        <v>672</v>
      </c>
      <c r="CN399" s="51">
        <f t="shared" ca="1" si="302"/>
        <v>672</v>
      </c>
      <c r="CO399" s="51">
        <f t="shared" ca="1" si="302"/>
        <v>5544</v>
      </c>
      <c r="CP399" s="51">
        <f t="shared" ca="1" si="302"/>
        <v>672</v>
      </c>
      <c r="CQ399" s="51">
        <f t="shared" ca="1" si="303"/>
        <v>1328</v>
      </c>
      <c r="CR399" s="51">
        <f t="shared" ca="1" si="303"/>
        <v>1328</v>
      </c>
      <c r="CS399" s="51">
        <f t="shared" ca="1" si="303"/>
        <v>3328</v>
      </c>
      <c r="CT399" s="51">
        <f t="shared" ca="1" si="303"/>
        <v>3328</v>
      </c>
      <c r="CU399" s="51">
        <f t="shared" ca="1" si="303"/>
        <v>-2800</v>
      </c>
      <c r="CV399" s="54">
        <f t="shared" ca="1" si="303"/>
        <v>3328</v>
      </c>
      <c r="CW399" s="25" t="s">
        <v>195</v>
      </c>
      <c r="CX399" s="55">
        <v>0.83</v>
      </c>
      <c r="CY399" s="60">
        <v>45643</v>
      </c>
      <c r="CZ399" s="26">
        <v>19</v>
      </c>
      <c r="DA399" s="26">
        <v>15</v>
      </c>
      <c r="DB399" s="26">
        <v>6</v>
      </c>
      <c r="DC399" s="26">
        <v>19</v>
      </c>
      <c r="DD399" s="26">
        <v>15</v>
      </c>
      <c r="DE399" s="26">
        <v>6</v>
      </c>
      <c r="DF399" s="26">
        <v>16</v>
      </c>
      <c r="DG399" s="26">
        <v>15</v>
      </c>
      <c r="DH399" s="26">
        <v>4</v>
      </c>
      <c r="DI399" s="26">
        <v>15</v>
      </c>
      <c r="DJ399" s="26">
        <v>23</v>
      </c>
      <c r="DK399" s="26">
        <v>12</v>
      </c>
      <c r="DL399" s="27">
        <f t="shared" si="328"/>
        <v>46155.485625000001</v>
      </c>
      <c r="DM399" s="28">
        <f t="shared" ca="1" si="329"/>
        <v>1</v>
      </c>
      <c r="DN399" s="56">
        <f>_xlfn.XLOOKUP(B399,'[2]1. All Calls'!$R:$R,'[2]1. All Calls'!$A:$A,"",0)</f>
        <v>46080.485625000001</v>
      </c>
      <c r="DO399" s="57" t="str">
        <f ca="1">VLOOKUP(DM399,[1]Validation!$B$20:$C$25,2,0)</f>
        <v>Above 3 months</v>
      </c>
      <c r="DP399" s="58" t="str">
        <f>_xlfn.XLOOKUP(B399,'[1]Active AMCs- Dealer'!E:E,'[1]Active AMCs- Dealer'!L:L,"Not in AMC",0)</f>
        <v>Not in AMC</v>
      </c>
      <c r="DQ399" s="50" t="s">
        <v>238</v>
      </c>
      <c r="DR399" s="29" t="str">
        <f>_xlfn.XLOOKUP(B399,'[2]1. All Calls'!$R:$R,'[2]1. All Calls'!$F:$F,"",0)</f>
        <v>CC-01993335</v>
      </c>
      <c r="DS399" s="29" t="str">
        <f>_xlfn.XLOOKUP(B399,'[2]1. All Calls'!$R:$R,'[2]1. All Calls'!$AB:$AB,"",0)</f>
        <v>Attend the site for scheduled service so change air filter, oil filter, air oil separator, motor greasing and oil. Then start the unit found running ok.</v>
      </c>
      <c r="DT399" s="30">
        <f>_xlfn.XLOOKUP(DR399,'[2]1. All Calls'!$F:$F,'[2]1. All Calls'!$A:$A,"",0)</f>
        <v>46080.485625000001</v>
      </c>
      <c r="DU399" s="31">
        <f>_xlfn.XLOOKUP(DR399,'[2]1. All Calls'!$F:$F,'[2]1. All Calls'!$B:$B,"",0)</f>
        <v>5256</v>
      </c>
      <c r="DV399" s="31">
        <f>_xlfn.XLOOKUP(B399,[1]MDA_Assets!D:D,[1]MDA_Assets!N:N,"",0)</f>
        <v>3971</v>
      </c>
      <c r="DW399" s="31">
        <f>_xlfn.XLOOKUP(B399,[1]MDA_Assets!D:D,[1]MDA_Assets!O:O,"",0)</f>
        <v>1084</v>
      </c>
      <c r="DX399" s="32" t="str">
        <f>_xlfn.XLOOKUP(B399,[1]MDA_Assets!D:D,[1]MDA_Assets!Q:Q,"",0)</f>
        <v>XD</v>
      </c>
      <c r="DY399" s="33">
        <f>_xlfn.XLOOKUP(B399,[1]MDA_Assets!D:D,[1]MDA_Assets!R:R,"",0)</f>
        <v>46080</v>
      </c>
      <c r="DZ399" s="33">
        <f>_xlfn.XLOOKUP(B399,[1]MDA_Assets!D:D,[1]MDA_Assets!S:S,"",0)</f>
        <v>46080</v>
      </c>
      <c r="EA399" s="33">
        <f>_xlfn.XLOOKUP(B399,[1]MDA_Assets!D:D,[1]MDA_Assets!T:T,"",0)</f>
        <v>46080</v>
      </c>
      <c r="EB399" s="33">
        <f>_xlfn.XLOOKUP(B399,[1]MDA_Assets!D:D,[1]MDA_Assets!U:U,"",0)</f>
        <v>46080</v>
      </c>
      <c r="EC399" s="33">
        <f>_xlfn.XLOOKUP(B399,[1]MDA_Assets!D:D,[1]MDA_Assets!V:V,"",0)</f>
        <v>46080</v>
      </c>
      <c r="ED399" s="33">
        <f>_xlfn.XLOOKUP(B399,[1]MDA_Assets!D:D,[1]MDA_Assets!W:W,"",0)</f>
        <v>45384</v>
      </c>
      <c r="EE399" s="32" t="str">
        <f>_xlfn.XLOOKUP(B399,[1]MDA_Assets!D:D,[1]MDA_Assets!X:X,"",0)</f>
        <v>Yes</v>
      </c>
      <c r="EF399" s="33">
        <f>_xlfn.XLOOKUP(B399,[1]MDA_Assets!D:D,[1]MDA_Assets!Y:Y,"",0)</f>
        <v>0</v>
      </c>
      <c r="EG399" s="33">
        <f>_xlfn.XLOOKUP(B399,[1]MDA_Assets!D:D,[1]MDA_Assets!Z:Z,"",0)</f>
        <v>0</v>
      </c>
      <c r="EH399" s="33">
        <f>_xlfn.XLOOKUP(B399,[1]MDA_Assets!D:D,[1]MDA_Assets!AA:AA,"",0)</f>
        <v>0</v>
      </c>
      <c r="EI399" s="34">
        <f>_xlfn.XLOOKUP(B399,[1]MDA_Assets!D:D,[1]MDA_Assets!P:P,"",0)</f>
        <v>7</v>
      </c>
      <c r="EJ399" s="35" t="str">
        <f>_xlfn.XLOOKUP(B399,[1]MDA_Assets!D:D,[1]MDA_Assets!AB:AB,"",0)</f>
        <v>2000</v>
      </c>
      <c r="EK399" s="35" t="str">
        <f>_xlfn.XLOOKUP(B399,[1]MDA_Assets!D:D,[1]MDA_Assets!AC:AC,"",0)</f>
        <v>2000</v>
      </c>
      <c r="EL399" s="35" t="str">
        <f>_xlfn.XLOOKUP(B399,[1]MDA_Assets!D:D,[1]MDA_Assets!AD:AD,"",0)</f>
        <v>4000</v>
      </c>
      <c r="EM399" s="35" t="str">
        <f>_xlfn.XLOOKUP(B399,[1]MDA_Assets!D:D,[1]MDA_Assets!AE:AE,"",0)</f>
        <v>4000</v>
      </c>
      <c r="EN399" s="35" t="str">
        <f>_xlfn.XLOOKUP(B399,[1]MDA_Assets!D:D,[1]MDA_Assets!AF:AF,"",0)</f>
        <v>2744</v>
      </c>
      <c r="EO399" s="35" t="str">
        <f>_xlfn.XLOOKUP(B399,[1]MDA_Assets!D:D,[1]MDA_Assets!AG:AG,"",0)</f>
        <v>4000</v>
      </c>
      <c r="EP399" s="36">
        <f t="shared" si="296"/>
        <v>180</v>
      </c>
      <c r="EQ399" s="36">
        <f t="shared" si="296"/>
        <v>180</v>
      </c>
      <c r="ER399" s="36">
        <f t="shared" si="330"/>
        <v>365</v>
      </c>
      <c r="ES399" s="36">
        <f t="shared" si="331"/>
        <v>365</v>
      </c>
      <c r="ET399" s="36">
        <f t="shared" si="332"/>
        <v>730</v>
      </c>
      <c r="EU399" s="36">
        <f t="shared" si="333"/>
        <v>365</v>
      </c>
      <c r="EV399" s="36" t="str">
        <f t="shared" si="334"/>
        <v/>
      </c>
      <c r="EW399" s="36" t="str">
        <f t="shared" si="306"/>
        <v/>
      </c>
      <c r="EX399" s="36" t="str">
        <f t="shared" si="307"/>
        <v/>
      </c>
      <c r="EY399" s="36">
        <f t="shared" si="299"/>
        <v>5.81</v>
      </c>
      <c r="EZ399" s="36">
        <f t="shared" si="299"/>
        <v>5.81</v>
      </c>
      <c r="FA399" s="36">
        <f t="shared" si="299"/>
        <v>11.78</v>
      </c>
      <c r="FB399" s="36">
        <f t="shared" si="298"/>
        <v>11.78</v>
      </c>
      <c r="FC399" s="36">
        <f t="shared" si="298"/>
        <v>23.55</v>
      </c>
      <c r="FD399" s="36">
        <f t="shared" si="298"/>
        <v>11.78</v>
      </c>
      <c r="FE399" s="36" t="str">
        <f t="shared" si="298"/>
        <v/>
      </c>
      <c r="FF399" s="36" t="str">
        <f t="shared" si="298"/>
        <v/>
      </c>
      <c r="FG399" s="36" t="str">
        <f t="shared" si="298"/>
        <v/>
      </c>
      <c r="FH399" s="37" t="str" cm="1">
        <f t="array" ref="FH399">_xlfn.IFS(EY399="", "No Data", EY399&lt;0, "Negative/Future", EY399=0, "Zero Days", EY399&lt;=3, "&lt; 3 Months", EY399&lt;=6, "3 to 6 Months", EY399&lt;=9, "6 to 9 Months", EY399&lt;=12, "9 to 12 Months", EY399&lt;=15, "12 to 15 Months", EY399&lt;=18, "15 to 18 Months", EY399&lt;=24, "18 to 24 Months", EY399&gt;24, "&gt; 24 Months")</f>
        <v>3 to 6 Months</v>
      </c>
      <c r="FI399" s="37" t="str" cm="1">
        <f t="array" ref="FI399">_xlfn.IFS(EZ399="", "No Data", EZ399&lt;0, "Negative/Future", EZ399=0, "Zero Days", EZ399&lt;=3, "&lt; 3 Months", EZ399&lt;=6, "3 to 6 Months", EZ399&lt;=9, "6 to 9 Months", EZ399&lt;=12, "9 to 12 Months", EZ399&lt;=15, "12 to 15 Months", EZ399&lt;=18, "15 to 18 Months", EZ399&lt;=24, "18 to 24 Months", EZ399&gt;24, "&gt; 24 Months")</f>
        <v>3 to 6 Months</v>
      </c>
      <c r="FJ399" s="37" t="str" cm="1">
        <f t="array" ref="FJ399">_xlfn.IFS(FA399="", "No Data", FA399&lt;0, "Negative/Future", FA399=0, "Zero Days", FA399&lt;=3, "&lt; 3 Months", FA399&lt;=6, "3 to 6 Months", FA399&lt;=9, "6 to 9 Months", FA399&lt;=12, "9 to 12 Months", FA399&lt;=15, "12 to 15 Months", FA399&lt;=18, "15 to 18 Months", FA399&lt;=24, "18 to 24 Months", FA399&gt;24, "&gt; 24 Months")</f>
        <v>9 to 12 Months</v>
      </c>
      <c r="FK399" s="37" t="str" cm="1">
        <f t="array" ref="FK399">_xlfn.IFS(FB399="", "No Data", FB399&lt;0, "Negative/Future", FB399=0, "Zero Days", FB399&lt;=3, "&lt; 3 Months", FB399&lt;=6, "3 to 6 Months", FB399&lt;=9, "6 to 9 Months", FB399&lt;=12, "9 to 12 Months", FB399&lt;=15, "12 to 15 Months", FB399&lt;=18, "15 to 18 Months", FB399&lt;=24, "18 to 24 Months", FB399&gt;24, "&gt; 24 Months")</f>
        <v>9 to 12 Months</v>
      </c>
      <c r="FL399" s="37" t="str" cm="1">
        <f t="array" ref="FL399">_xlfn.IFS(FC399="", "No Data", FC399&lt;0, "Negative/Future", FC399=0, "Zero Days", FC399&lt;=3, "&lt; 3 Months", FC399&lt;=6, "3 to 6 Months", FC399&lt;=9, "6 to 9 Months", FC399&lt;=12, "9 to 12 Months", FC399&lt;=15, "12 to 15 Months", FC399&lt;=18, "15 to 18 Months", FC399&lt;=24, "18 to 24 Months", FC399&gt;24, "&gt; 24 Months")</f>
        <v>18 to 24 Months</v>
      </c>
      <c r="FM399" s="37" t="str" cm="1">
        <f t="array" ref="FM399">_xlfn.IFS(FD399="", "No Data", FD399&lt;0, "Negative/Future", FD399=0, "Zero Days", FD399&lt;=3, "&lt; 3 Months", FD399&lt;=6, "3 to 6 Months", FD399&lt;=9, "6 to 9 Months", FD399&lt;=12, "9 to 12 Months", FD399&lt;=15, "12 to 15 Months", FD399&lt;=18, "15 to 18 Months", FD399&lt;=24, "18 to 24 Months", FD399&gt;24, "&gt; 24 Months")</f>
        <v>9 to 12 Months</v>
      </c>
      <c r="FN399" s="37" t="str" cm="1">
        <f t="array" ref="FN399">_xlfn.IFS(FE399="", "No Data", FE399&lt;0, "Negative/Future", FE399=0, "Zero Days", FE399&lt;=3, "&lt; 3 Months", FE399&lt;=6, "3 to 6 Months", FE399&lt;=9, "6 to 9 Months", FE399&lt;=12, "9 to 12 Months", FE399&lt;=15, "12 to 15 Months", FE399&lt;=18, "15 to 18 Months", FE399&lt;=24, "18 to 24 Months", FE399&gt;24, "&gt; 24 Months")</f>
        <v>No Data</v>
      </c>
      <c r="FO399" s="37" t="str" cm="1">
        <f t="array" ref="FO399">_xlfn.IFS(FG399="", "No Data", FG399&lt;0, "Negative/Future", FG399=0, "Zero Days", FG399&lt;=3, "&lt; 3 Months", FG399&lt;=6, "3 to 6 Months", FG399&lt;=9, "6 to 9 Months", FG399&lt;=12, "9 to 12 Months", FG399&lt;=15, "12 to 15 Months", FG399&lt;=18, "15 to 18 Months", FG399&lt;=24, "18 to 24 Months", FG399&gt;24, "&gt; 24 Months")</f>
        <v>No Data</v>
      </c>
      <c r="FP399" s="37" t="str" cm="1">
        <f t="array" ref="FP399">_xlfn.IFS(FF399="", "No Data", FF399&lt;0, "Negative/Future", FF399=0, "Zero Days", FF399&lt;=3, "&lt; 3 Months", FF399&lt;=6, "3 to 6 Months", FF399&lt;=9, "6 to 9 Months", FF399&lt;=12, "9 to 12 Months", FF399&lt;=15, "12 to 15 Months", FF399&lt;=18, "15 to 18 Months", FF399&lt;=24, "18 to 24 Months", FF399&gt;24, "&gt; 24 Months")</f>
        <v>No Data</v>
      </c>
      <c r="FQ399" s="29" t="s">
        <v>1791</v>
      </c>
      <c r="FR399" s="29">
        <v>7390857553</v>
      </c>
      <c r="FS399" s="38" t="str">
        <f>VLOOKUP(_xlfn.XLOOKUP(B399,[1]MDA_Assets!D:D,[1]MDA_Assets!I:I,"",0),[1]Validation!$B$1:$C$8,2,0)</f>
        <v>B</v>
      </c>
      <c r="FT399" s="38" t="s">
        <v>202</v>
      </c>
      <c r="FU399" s="31" t="str">
        <f>_xlfn.XLOOKUP(B399,[1]MDA_Assets!D:D,[1]MDA_Assets!X:X,"",0)</f>
        <v>Yes</v>
      </c>
      <c r="FV399" s="39">
        <v>1</v>
      </c>
      <c r="FW399" s="39">
        <v>0</v>
      </c>
      <c r="FX399" s="39">
        <v>0</v>
      </c>
      <c r="FY399" s="39">
        <v>8</v>
      </c>
      <c r="FZ399" s="40">
        <f t="shared" si="293"/>
        <v>46260</v>
      </c>
      <c r="GA399" s="40">
        <f t="shared" si="293"/>
        <v>46260</v>
      </c>
      <c r="GB399" s="40">
        <f t="shared" si="308"/>
        <v>46445</v>
      </c>
      <c r="GC399" s="40">
        <f t="shared" si="309"/>
        <v>46445</v>
      </c>
      <c r="GD399" s="40">
        <f t="shared" si="310"/>
        <v>46810</v>
      </c>
      <c r="GE399" s="40">
        <f t="shared" si="311"/>
        <v>45749</v>
      </c>
      <c r="GF399" s="40" t="str">
        <f t="shared" si="297"/>
        <v/>
      </c>
      <c r="GG399" s="40" t="str">
        <f t="shared" si="297"/>
        <v/>
      </c>
      <c r="GH399" s="40" t="str">
        <f t="shared" si="297"/>
        <v/>
      </c>
      <c r="GI399" s="39">
        <f t="shared" si="335"/>
        <v>1</v>
      </c>
      <c r="GJ399" s="39">
        <f t="shared" si="336"/>
        <v>0</v>
      </c>
      <c r="GK399" s="39">
        <f t="shared" si="337"/>
        <v>0</v>
      </c>
      <c r="GL399" s="39">
        <f t="shared" si="338"/>
        <v>5</v>
      </c>
    </row>
    <row r="400" spans="1:194" x14ac:dyDescent="0.25">
      <c r="A400" s="19">
        <v>436</v>
      </c>
      <c r="B400" s="43" t="s">
        <v>1792</v>
      </c>
      <c r="C400" s="43" t="s">
        <v>186</v>
      </c>
      <c r="D400" s="43" t="s">
        <v>187</v>
      </c>
      <c r="E400" s="43" t="s">
        <v>339</v>
      </c>
      <c r="F400" s="43" t="s">
        <v>458</v>
      </c>
      <c r="G400" s="43" t="s">
        <v>190</v>
      </c>
      <c r="H400" s="43" t="s">
        <v>291</v>
      </c>
      <c r="I400" s="43" t="s">
        <v>192</v>
      </c>
      <c r="J400" s="44">
        <f t="shared" si="312"/>
        <v>45889.541666666664</v>
      </c>
      <c r="K400" s="44">
        <v>45525.541666666664</v>
      </c>
      <c r="L400" s="44">
        <v>45492</v>
      </c>
      <c r="M400" s="43" t="s">
        <v>3157</v>
      </c>
      <c r="N400" s="43" t="s">
        <v>193</v>
      </c>
      <c r="O400" s="44">
        <v>46142.206122685187</v>
      </c>
      <c r="P400" s="43">
        <v>12284</v>
      </c>
      <c r="Q400" s="43">
        <v>10441</v>
      </c>
      <c r="R400" s="43">
        <v>1843</v>
      </c>
      <c r="S400" s="43" t="s">
        <v>194</v>
      </c>
      <c r="T400" s="44">
        <v>45915.770833333336</v>
      </c>
      <c r="U400" s="44">
        <v>46122.770833333336</v>
      </c>
      <c r="V400" s="44">
        <v>46122.770833333336</v>
      </c>
      <c r="W400" s="44">
        <v>45915.770833333336</v>
      </c>
      <c r="X400" s="44">
        <v>45919.770833333336</v>
      </c>
      <c r="Y400" s="44">
        <v>45919.770833333336</v>
      </c>
      <c r="Z400" s="43" t="s">
        <v>199</v>
      </c>
      <c r="AA400" s="43"/>
      <c r="AB400" s="43"/>
      <c r="AC400" s="43"/>
      <c r="AD400" s="43"/>
      <c r="AE400" s="43">
        <v>12</v>
      </c>
      <c r="AF400" s="43" t="s">
        <v>2089</v>
      </c>
      <c r="AG400" s="43" t="s">
        <v>2089</v>
      </c>
      <c r="AH400" s="43" t="s">
        <v>3158</v>
      </c>
      <c r="AI400" s="43" t="s">
        <v>3158</v>
      </c>
      <c r="AJ400" s="43" t="s">
        <v>3159</v>
      </c>
      <c r="AK400" s="43" t="s">
        <v>3160</v>
      </c>
      <c r="AL400" s="47">
        <v>46297</v>
      </c>
      <c r="AM400" s="47">
        <v>46297</v>
      </c>
      <c r="AN400" s="47">
        <v>46426</v>
      </c>
      <c r="AO400" s="47">
        <v>46426</v>
      </c>
      <c r="AP400" s="47">
        <v>46600</v>
      </c>
      <c r="AQ400" s="47">
        <v>46266</v>
      </c>
      <c r="AR400" s="48"/>
      <c r="AS400" s="48"/>
      <c r="AT400" s="48"/>
      <c r="AU400" s="43">
        <v>0</v>
      </c>
      <c r="AV400" s="43">
        <v>0</v>
      </c>
      <c r="AW400" s="43">
        <v>0</v>
      </c>
      <c r="AX400" s="51" t="s">
        <v>460</v>
      </c>
      <c r="AY400" s="51" t="s">
        <v>316</v>
      </c>
      <c r="AZ400" s="51" t="s">
        <v>198</v>
      </c>
      <c r="BA400" s="20">
        <f t="shared" ca="1" si="305"/>
        <v>0</v>
      </c>
      <c r="BB400" s="20">
        <f t="shared" ca="1" si="305"/>
        <v>0</v>
      </c>
      <c r="BC400" s="20">
        <f t="shared" ca="1" si="305"/>
        <v>0</v>
      </c>
      <c r="BD400" s="20">
        <f t="shared" ca="1" si="305"/>
        <v>0</v>
      </c>
      <c r="BE400" s="20">
        <f t="shared" ca="1" si="305"/>
        <v>0</v>
      </c>
      <c r="BF400" s="20">
        <f t="shared" ca="1" si="305"/>
        <v>0</v>
      </c>
      <c r="BG400" s="21" t="str">
        <f t="shared" ca="1" si="304"/>
        <v/>
      </c>
      <c r="BH400" s="21" t="str">
        <f t="shared" ca="1" si="304"/>
        <v/>
      </c>
      <c r="BI400" s="21" t="str">
        <f t="shared" ca="1" si="304"/>
        <v/>
      </c>
      <c r="BJ400" s="22">
        <f t="shared" ca="1" si="313"/>
        <v>0</v>
      </c>
      <c r="BK400" s="21">
        <f t="shared" si="314"/>
        <v>8</v>
      </c>
      <c r="BL400" s="22">
        <f t="shared" ca="1" si="315"/>
        <v>12554</v>
      </c>
      <c r="BM400" s="22">
        <f t="shared" ca="1" si="316"/>
        <v>10671</v>
      </c>
      <c r="BN400" s="23">
        <f t="shared" ca="1" si="317"/>
        <v>1883</v>
      </c>
      <c r="BO400" s="24">
        <f t="shared" ca="1" si="318"/>
        <v>270</v>
      </c>
      <c r="BP400" s="51" t="str">
        <f>_xlfn.XLOOKUP(E400,[1]Validation!E:E,[1]Validation!F:F,"")</f>
        <v>EG55</v>
      </c>
      <c r="BQ400" s="51" t="str">
        <f>_xlfn.XLOOKUP(BP400,[1]Validation!F:F,[1]Validation!G:G,"")</f>
        <v>EG55 to EG75</v>
      </c>
      <c r="BR400" s="52" t="str">
        <f>VLOOKUP(G400,[1]Validation!$B$1:$C$9,2,0)</f>
        <v>B</v>
      </c>
      <c r="BS400" s="51">
        <f t="shared" ca="1" si="319"/>
        <v>21</v>
      </c>
      <c r="BT400" s="53">
        <f>_xlfn.XLOOKUP(B400,'[2]1. All Calls'!$R:$R,'[2]1. All Calls'!$A:$A,"",0)</f>
        <v>46174.274444444403</v>
      </c>
      <c r="BU400" s="51" t="str">
        <f>_xlfn.XLOOKUP(B400,'[2]1. All Calls'!$R:$R,'[2]1. All Calls'!$F:$F,"",0)</f>
        <v>CC-02100635</v>
      </c>
      <c r="BV400" s="51" t="str">
        <f>_xlfn.XLOOKUP(B400,'[2]1. All Calls'!$R:$R,'[2]1. All Calls'!$J:$J,"",0)</f>
        <v>Schedule Service - AMC</v>
      </c>
      <c r="BW400" s="53">
        <f>_xlfn.XLOOKUP(B400,'[2]Sch Calls'!$R:$R,'[2]Sch Calls'!$A:$A,"",0)</f>
        <v>46123.557974536998</v>
      </c>
      <c r="BX400" s="51">
        <f>_xlfn.XLOOKUP(B400,'[2]Sch Calls'!$R:$R,'[2]Sch Calls'!$B:$B,"",0)</f>
        <v>12144</v>
      </c>
      <c r="BY400" s="51" t="str">
        <f t="shared" si="294"/>
        <v>08-Oct-26</v>
      </c>
      <c r="BZ400" s="51" t="str">
        <f t="shared" si="294"/>
        <v>08-Oct-26</v>
      </c>
      <c r="CA400" s="51" t="str">
        <f t="shared" si="320"/>
        <v>18-Jun-26</v>
      </c>
      <c r="CB400" s="51" t="str">
        <f t="shared" si="321"/>
        <v>16-Mar-27</v>
      </c>
      <c r="CC400" s="51" t="str">
        <f t="shared" si="322"/>
        <v>20-Sep-27</v>
      </c>
      <c r="CD400" s="51" t="str">
        <f t="shared" si="323"/>
        <v>20-Sep-26</v>
      </c>
      <c r="CE400" s="51">
        <f t="shared" ca="1" si="295"/>
        <v>53</v>
      </c>
      <c r="CF400" s="51">
        <f t="shared" ca="1" si="295"/>
        <v>53</v>
      </c>
      <c r="CG400" s="51">
        <f t="shared" ca="1" si="324"/>
        <v>260</v>
      </c>
      <c r="CH400" s="51">
        <f t="shared" ca="1" si="325"/>
        <v>260</v>
      </c>
      <c r="CI400" s="51">
        <f t="shared" ca="1" si="326"/>
        <v>256</v>
      </c>
      <c r="CJ400" s="51">
        <f t="shared" ca="1" si="327"/>
        <v>256</v>
      </c>
      <c r="CK400" s="51">
        <f t="shared" ca="1" si="302"/>
        <v>424</v>
      </c>
      <c r="CL400" s="51">
        <f t="shared" ca="1" si="302"/>
        <v>424</v>
      </c>
      <c r="CM400" s="51">
        <f t="shared" ca="1" si="302"/>
        <v>2080</v>
      </c>
      <c r="CN400" s="51">
        <f t="shared" ca="1" si="302"/>
        <v>2080</v>
      </c>
      <c r="CO400" s="51">
        <f t="shared" ca="1" si="302"/>
        <v>2048</v>
      </c>
      <c r="CP400" s="51">
        <f t="shared" ca="1" si="302"/>
        <v>2048</v>
      </c>
      <c r="CQ400" s="51">
        <f t="shared" ca="1" si="303"/>
        <v>1436</v>
      </c>
      <c r="CR400" s="51">
        <f t="shared" ca="1" si="303"/>
        <v>1436</v>
      </c>
      <c r="CS400" s="51">
        <f t="shared" ca="1" si="303"/>
        <v>1333</v>
      </c>
      <c r="CT400" s="51">
        <f t="shared" ca="1" si="303"/>
        <v>1333</v>
      </c>
      <c r="CU400" s="51">
        <f t="shared" ca="1" si="303"/>
        <v>3442</v>
      </c>
      <c r="CV400" s="54">
        <f t="shared" ca="1" si="303"/>
        <v>-558</v>
      </c>
      <c r="CW400" s="25" t="s">
        <v>195</v>
      </c>
      <c r="CX400" s="55">
        <v>0.85</v>
      </c>
      <c r="CY400" s="55"/>
      <c r="CZ400" s="26" t="s">
        <v>227</v>
      </c>
      <c r="DA400" s="26" t="s">
        <v>227</v>
      </c>
      <c r="DB400" s="26" t="s">
        <v>227</v>
      </c>
      <c r="DC400" s="26" t="s">
        <v>227</v>
      </c>
      <c r="DD400" s="26" t="s">
        <v>227</v>
      </c>
      <c r="DE400" s="26" t="s">
        <v>227</v>
      </c>
      <c r="DF400" s="26" t="s">
        <v>227</v>
      </c>
      <c r="DG400" s="26" t="s">
        <v>227</v>
      </c>
      <c r="DH400" s="26" t="s">
        <v>227</v>
      </c>
      <c r="DI400" s="26" t="s">
        <v>227</v>
      </c>
      <c r="DJ400" s="26" t="s">
        <v>227</v>
      </c>
      <c r="DK400" s="26" t="s">
        <v>227</v>
      </c>
      <c r="DL400" s="27">
        <f t="shared" si="328"/>
        <v>46249.274444444403</v>
      </c>
      <c r="DM400" s="28">
        <f t="shared" ca="1" si="329"/>
        <v>0</v>
      </c>
      <c r="DN400" s="56">
        <f>_xlfn.XLOOKUP(B400,'[2]1. All Calls'!$R:$R,'[2]1. All Calls'!$A:$A,"",0)</f>
        <v>46174.274444444403</v>
      </c>
      <c r="DO400" s="57" t="str">
        <f ca="1">VLOOKUP(DM400,[1]Validation!$B$20:$C$25,2,0)</f>
        <v>Within 3 months</v>
      </c>
      <c r="DP400" s="58" t="str">
        <f>_xlfn.XLOOKUP(B400,'[1]Active AMCs- Dealer'!E:E,'[1]Active AMCs- Dealer'!L:L,"Not in AMC",0)</f>
        <v>AMC</v>
      </c>
      <c r="DQ400" s="58"/>
      <c r="DR400" s="29" t="str">
        <f>_xlfn.XLOOKUP(B400,'[2]1. All Calls'!$R:$R,'[2]1. All Calls'!$F:$F,"",0)</f>
        <v>CC-02100635</v>
      </c>
      <c r="DS400" s="29" t="str">
        <f>_xlfn.XLOOKUP(B400,'[2]1. All Calls'!$R:$R,'[2]1. All Calls'!$AB:$AB,"",0)</f>
        <v>To we attended the customer site for general visit so we check and found that compressor running good condition but service due</v>
      </c>
      <c r="DT400" s="30">
        <f>_xlfn.XLOOKUP(DR400,'[2]1. All Calls'!$F:$F,'[2]1. All Calls'!$A:$A,"",0)</f>
        <v>46174.274444444403</v>
      </c>
      <c r="DU400" s="31">
        <f>_xlfn.XLOOKUP(DR400,'[2]1. All Calls'!$F:$F,'[2]1. All Calls'!$B:$B,"",0)</f>
        <v>13288</v>
      </c>
      <c r="DV400" s="31">
        <f>_xlfn.XLOOKUP(B400,[1]MDA_Assets!D:D,[1]MDA_Assets!N:N,"",0)</f>
        <v>11157</v>
      </c>
      <c r="DW400" s="31">
        <f>_xlfn.XLOOKUP(B400,[1]MDA_Assets!D:D,[1]MDA_Assets!O:O,"",0)</f>
        <v>2131</v>
      </c>
      <c r="DX400" s="32" t="str">
        <f>_xlfn.XLOOKUP(B400,[1]MDA_Assets!D:D,[1]MDA_Assets!Q:Q,"",0)</f>
        <v>Synthetic</v>
      </c>
      <c r="DY400" s="33">
        <f>_xlfn.XLOOKUP(B400,[1]MDA_Assets!D:D,[1]MDA_Assets!R:R,"",0)</f>
        <v>45916</v>
      </c>
      <c r="DZ400" s="33">
        <f>_xlfn.XLOOKUP(B400,[1]MDA_Assets!D:D,[1]MDA_Assets!S:S,"",0)</f>
        <v>46123</v>
      </c>
      <c r="EA400" s="33">
        <f>_xlfn.XLOOKUP(B400,[1]MDA_Assets!D:D,[1]MDA_Assets!T:T,"",0)</f>
        <v>46123</v>
      </c>
      <c r="EB400" s="33">
        <f>_xlfn.XLOOKUP(B400,[1]MDA_Assets!D:D,[1]MDA_Assets!U:U,"",0)</f>
        <v>45916</v>
      </c>
      <c r="EC400" s="33">
        <f>_xlfn.XLOOKUP(B400,[1]MDA_Assets!D:D,[1]MDA_Assets!V:V,"",0)</f>
        <v>45920</v>
      </c>
      <c r="ED400" s="33">
        <f>_xlfn.XLOOKUP(B400,[1]MDA_Assets!D:D,[1]MDA_Assets!W:W,"",0)</f>
        <v>45920</v>
      </c>
      <c r="EE400" s="32" t="str">
        <f>_xlfn.XLOOKUP(B400,[1]MDA_Assets!D:D,[1]MDA_Assets!X:X,"",0)</f>
        <v>Yes</v>
      </c>
      <c r="EF400" s="33">
        <f>_xlfn.XLOOKUP(B400,[1]MDA_Assets!D:D,[1]MDA_Assets!Y:Y,"",0)</f>
        <v>0</v>
      </c>
      <c r="EG400" s="33">
        <f>_xlfn.XLOOKUP(B400,[1]MDA_Assets!D:D,[1]MDA_Assets!Z:Z,"",0)</f>
        <v>0</v>
      </c>
      <c r="EH400" s="33">
        <f>_xlfn.XLOOKUP(B400,[1]MDA_Assets!D:D,[1]MDA_Assets!AA:AA,"",0)</f>
        <v>0</v>
      </c>
      <c r="EI400" s="34">
        <f>_xlfn.XLOOKUP(B400,[1]MDA_Assets!D:D,[1]MDA_Assets!P:P,"",0)</f>
        <v>8</v>
      </c>
      <c r="EJ400" s="35" t="str">
        <f>_xlfn.XLOOKUP(B400,[1]MDA_Assets!D:D,[1]MDA_Assets!AB:AB,"",0)</f>
        <v>930</v>
      </c>
      <c r="EK400" s="35" t="str">
        <f>_xlfn.XLOOKUP(B400,[1]MDA_Assets!D:D,[1]MDA_Assets!AC:AC,"",0)</f>
        <v>930</v>
      </c>
      <c r="EL400" s="35" t="str">
        <f>_xlfn.XLOOKUP(B400,[1]MDA_Assets!D:D,[1]MDA_Assets!AD:AD,"",0)</f>
        <v>2484</v>
      </c>
      <c r="EM400" s="35" t="str">
        <f>_xlfn.XLOOKUP(B400,[1]MDA_Assets!D:D,[1]MDA_Assets!AE:AE,"",0)</f>
        <v>2483</v>
      </c>
      <c r="EN400" s="35" t="str">
        <f>_xlfn.XLOOKUP(B400,[1]MDA_Assets!D:D,[1]MDA_Assets!AF:AF,"",0)</f>
        <v>4560</v>
      </c>
      <c r="EO400" s="35" t="str">
        <f>_xlfn.XLOOKUP(B400,[1]MDA_Assets!D:D,[1]MDA_Assets!AG:AG,"",0)</f>
        <v>560</v>
      </c>
      <c r="EP400" s="36">
        <f t="shared" si="296"/>
        <v>175</v>
      </c>
      <c r="EQ400" s="36">
        <f t="shared" si="296"/>
        <v>175</v>
      </c>
      <c r="ER400" s="36">
        <f t="shared" si="330"/>
        <v>511</v>
      </c>
      <c r="ES400" s="36">
        <f t="shared" si="331"/>
        <v>511</v>
      </c>
      <c r="ET400" s="36">
        <f t="shared" si="332"/>
        <v>681</v>
      </c>
      <c r="EU400" s="36">
        <f t="shared" si="333"/>
        <v>347</v>
      </c>
      <c r="EV400" s="36" t="str">
        <f t="shared" si="334"/>
        <v/>
      </c>
      <c r="EW400" s="36" t="str">
        <f t="shared" si="306"/>
        <v/>
      </c>
      <c r="EX400" s="36" t="str">
        <f t="shared" si="307"/>
        <v/>
      </c>
      <c r="EY400" s="36">
        <f t="shared" si="299"/>
        <v>5.6499999999999995</v>
      </c>
      <c r="EZ400" s="36">
        <f t="shared" si="299"/>
        <v>5.6499999999999995</v>
      </c>
      <c r="FA400" s="36">
        <f t="shared" si="299"/>
        <v>16.490000000000002</v>
      </c>
      <c r="FB400" s="36">
        <f t="shared" si="298"/>
        <v>16.490000000000002</v>
      </c>
      <c r="FC400" s="36">
        <f t="shared" si="298"/>
        <v>21.970000000000002</v>
      </c>
      <c r="FD400" s="36">
        <f t="shared" si="298"/>
        <v>11.2</v>
      </c>
      <c r="FE400" s="36" t="str">
        <f t="shared" si="298"/>
        <v/>
      </c>
      <c r="FF400" s="36" t="str">
        <f t="shared" si="298"/>
        <v/>
      </c>
      <c r="FG400" s="36" t="str">
        <f t="shared" si="298"/>
        <v/>
      </c>
      <c r="FH400" s="37" t="str" cm="1">
        <f t="array" ref="FH400">_xlfn.IFS(EY400="", "No Data", EY400&lt;0, "Negative/Future", EY400=0, "Zero Days", EY400&lt;=3, "&lt; 3 Months", EY400&lt;=6, "3 to 6 Months", EY400&lt;=9, "6 to 9 Months", EY400&lt;=12, "9 to 12 Months", EY400&lt;=15, "12 to 15 Months", EY400&lt;=18, "15 to 18 Months", EY400&lt;=24, "18 to 24 Months", EY400&gt;24, "&gt; 24 Months")</f>
        <v>3 to 6 Months</v>
      </c>
      <c r="FI400" s="37" t="str" cm="1">
        <f t="array" ref="FI400">_xlfn.IFS(EZ400="", "No Data", EZ400&lt;0, "Negative/Future", EZ400=0, "Zero Days", EZ400&lt;=3, "&lt; 3 Months", EZ400&lt;=6, "3 to 6 Months", EZ400&lt;=9, "6 to 9 Months", EZ400&lt;=12, "9 to 12 Months", EZ400&lt;=15, "12 to 15 Months", EZ400&lt;=18, "15 to 18 Months", EZ400&lt;=24, "18 to 24 Months", EZ400&gt;24, "&gt; 24 Months")</f>
        <v>3 to 6 Months</v>
      </c>
      <c r="FJ400" s="37" t="str" cm="1">
        <f t="array" ref="FJ400">_xlfn.IFS(FA400="", "No Data", FA400&lt;0, "Negative/Future", FA400=0, "Zero Days", FA400&lt;=3, "&lt; 3 Months", FA400&lt;=6, "3 to 6 Months", FA400&lt;=9, "6 to 9 Months", FA400&lt;=12, "9 to 12 Months", FA400&lt;=15, "12 to 15 Months", FA400&lt;=18, "15 to 18 Months", FA400&lt;=24, "18 to 24 Months", FA400&gt;24, "&gt; 24 Months")</f>
        <v>15 to 18 Months</v>
      </c>
      <c r="FK400" s="37" t="str" cm="1">
        <f t="array" ref="FK400">_xlfn.IFS(FB400="", "No Data", FB400&lt;0, "Negative/Future", FB400=0, "Zero Days", FB400&lt;=3, "&lt; 3 Months", FB400&lt;=6, "3 to 6 Months", FB400&lt;=9, "6 to 9 Months", FB400&lt;=12, "9 to 12 Months", FB400&lt;=15, "12 to 15 Months", FB400&lt;=18, "15 to 18 Months", FB400&lt;=24, "18 to 24 Months", FB400&gt;24, "&gt; 24 Months")</f>
        <v>15 to 18 Months</v>
      </c>
      <c r="FL400" s="37" t="str" cm="1">
        <f t="array" ref="FL400">_xlfn.IFS(FC400="", "No Data", FC400&lt;0, "Negative/Future", FC400=0, "Zero Days", FC400&lt;=3, "&lt; 3 Months", FC400&lt;=6, "3 to 6 Months", FC400&lt;=9, "6 to 9 Months", FC400&lt;=12, "9 to 12 Months", FC400&lt;=15, "12 to 15 Months", FC400&lt;=18, "15 to 18 Months", FC400&lt;=24, "18 to 24 Months", FC400&gt;24, "&gt; 24 Months")</f>
        <v>18 to 24 Months</v>
      </c>
      <c r="FM400" s="37" t="str" cm="1">
        <f t="array" ref="FM400">_xlfn.IFS(FD400="", "No Data", FD400&lt;0, "Negative/Future", FD400=0, "Zero Days", FD400&lt;=3, "&lt; 3 Months", FD400&lt;=6, "3 to 6 Months", FD400&lt;=9, "6 to 9 Months", FD400&lt;=12, "9 to 12 Months", FD400&lt;=15, "12 to 15 Months", FD400&lt;=18, "15 to 18 Months", FD400&lt;=24, "18 to 24 Months", FD400&gt;24, "&gt; 24 Months")</f>
        <v>9 to 12 Months</v>
      </c>
      <c r="FN400" s="37" t="str" cm="1">
        <f t="array" ref="FN400">_xlfn.IFS(FE400="", "No Data", FE400&lt;0, "Negative/Future", FE400=0, "Zero Days", FE400&lt;=3, "&lt; 3 Months", FE400&lt;=6, "3 to 6 Months", FE400&lt;=9, "6 to 9 Months", FE400&lt;=12, "9 to 12 Months", FE400&lt;=15, "12 to 15 Months", FE400&lt;=18, "15 to 18 Months", FE400&lt;=24, "18 to 24 Months", FE400&gt;24, "&gt; 24 Months")</f>
        <v>No Data</v>
      </c>
      <c r="FO400" s="37" t="str" cm="1">
        <f t="array" ref="FO400">_xlfn.IFS(FG400="", "No Data", FG400&lt;0, "Negative/Future", FG400=0, "Zero Days", FG400&lt;=3, "&lt; 3 Months", FG400&lt;=6, "3 to 6 Months", FG400&lt;=9, "6 to 9 Months", FG400&lt;=12, "9 to 12 Months", FG400&lt;=15, "12 to 15 Months", FG400&lt;=18, "15 to 18 Months", FG400&lt;=24, "18 to 24 Months", FG400&gt;24, "&gt; 24 Months")</f>
        <v>No Data</v>
      </c>
      <c r="FP400" s="37" t="str" cm="1">
        <f t="array" ref="FP400">_xlfn.IFS(FF400="", "No Data", FF400&lt;0, "Negative/Future", FF400=0, "Zero Days", FF400&lt;=3, "&lt; 3 Months", FF400&lt;=6, "3 to 6 Months", FF400&lt;=9, "6 to 9 Months", FF400&lt;=12, "9 to 12 Months", FF400&lt;=15, "12 to 15 Months", FF400&lt;=18, "15 to 18 Months", FF400&lt;=24, "18 to 24 Months", FF400&gt;24, "&gt; 24 Months")</f>
        <v>No Data</v>
      </c>
      <c r="FQ400" s="29" t="s">
        <v>1793</v>
      </c>
      <c r="FR400" s="29">
        <v>9931934819</v>
      </c>
      <c r="FS400" s="38" t="str">
        <f>VLOOKUP(_xlfn.XLOOKUP(B400,[1]MDA_Assets!D:D,[1]MDA_Assets!I:I,"",0),[1]Validation!$B$1:$C$8,2,0)</f>
        <v>B</v>
      </c>
      <c r="FT400" s="38" t="s">
        <v>202</v>
      </c>
      <c r="FU400" s="31" t="str">
        <f>_xlfn.XLOOKUP(B400,[1]MDA_Assets!D:D,[1]MDA_Assets!X:X,"",0)</f>
        <v>Yes</v>
      </c>
      <c r="FV400" s="39">
        <v>0</v>
      </c>
      <c r="FW400" s="39">
        <v>0</v>
      </c>
      <c r="FX400" s="39">
        <v>0</v>
      </c>
      <c r="FY400" s="39">
        <v>9</v>
      </c>
      <c r="FZ400" s="40">
        <f t="shared" si="293"/>
        <v>46298</v>
      </c>
      <c r="GA400" s="40">
        <f t="shared" si="293"/>
        <v>46298</v>
      </c>
      <c r="GB400" s="40">
        <f t="shared" si="308"/>
        <v>46427</v>
      </c>
      <c r="GC400" s="40">
        <f t="shared" si="309"/>
        <v>46427</v>
      </c>
      <c r="GD400" s="40">
        <f t="shared" si="310"/>
        <v>46601</v>
      </c>
      <c r="GE400" s="40">
        <f t="shared" si="311"/>
        <v>46267</v>
      </c>
      <c r="GF400" s="40" t="str">
        <f t="shared" si="297"/>
        <v/>
      </c>
      <c r="GG400" s="40" t="str">
        <f t="shared" si="297"/>
        <v/>
      </c>
      <c r="GH400" s="40" t="str">
        <f t="shared" si="297"/>
        <v/>
      </c>
      <c r="GI400" s="39">
        <f t="shared" si="335"/>
        <v>0</v>
      </c>
      <c r="GJ400" s="39">
        <f t="shared" si="336"/>
        <v>0</v>
      </c>
      <c r="GK400" s="39">
        <f t="shared" si="337"/>
        <v>0</v>
      </c>
      <c r="GL400" s="39">
        <f t="shared" si="338"/>
        <v>6</v>
      </c>
    </row>
    <row r="401" spans="1:194" x14ac:dyDescent="0.25">
      <c r="A401" s="19">
        <v>437</v>
      </c>
      <c r="B401" s="43" t="s">
        <v>1794</v>
      </c>
      <c r="C401" s="43" t="s">
        <v>254</v>
      </c>
      <c r="D401" s="43" t="s">
        <v>241</v>
      </c>
      <c r="E401" s="43" t="s">
        <v>255</v>
      </c>
      <c r="F401" s="43" t="s">
        <v>1795</v>
      </c>
      <c r="G401" s="43" t="s">
        <v>190</v>
      </c>
      <c r="H401" s="43" t="s">
        <v>1380</v>
      </c>
      <c r="I401" s="43" t="s">
        <v>192</v>
      </c>
      <c r="J401" s="44">
        <f t="shared" si="312"/>
        <v>45933.645833333336</v>
      </c>
      <c r="K401" s="44">
        <v>45569.645833333336</v>
      </c>
      <c r="L401" s="44">
        <v>45355</v>
      </c>
      <c r="M401" s="43" t="s">
        <v>3161</v>
      </c>
      <c r="N401" s="43" t="s">
        <v>871</v>
      </c>
      <c r="O401" s="44">
        <v>46134.384282407409</v>
      </c>
      <c r="P401" s="43">
        <v>2088</v>
      </c>
      <c r="Q401" s="43">
        <v>457</v>
      </c>
      <c r="R401" s="43">
        <v>1630</v>
      </c>
      <c r="S401" s="43" t="s">
        <v>206</v>
      </c>
      <c r="T401" s="44">
        <v>46133.770833333336</v>
      </c>
      <c r="U401" s="44">
        <v>46133.770833333336</v>
      </c>
      <c r="V401" s="44">
        <v>46133.770833333336</v>
      </c>
      <c r="W401" s="44">
        <v>46133.770833333336</v>
      </c>
      <c r="X401" s="44">
        <v>46133.770833333336</v>
      </c>
      <c r="Y401" s="44">
        <v>45568.770833333336</v>
      </c>
      <c r="Z401" s="43" t="s">
        <v>199</v>
      </c>
      <c r="AA401" s="43"/>
      <c r="AB401" s="43"/>
      <c r="AC401" s="43"/>
      <c r="AD401" s="43"/>
      <c r="AE401" s="43">
        <v>5</v>
      </c>
      <c r="AF401" s="43" t="s">
        <v>281</v>
      </c>
      <c r="AG401" s="43" t="s">
        <v>281</v>
      </c>
      <c r="AH401" s="43" t="s">
        <v>285</v>
      </c>
      <c r="AI401" s="43" t="s">
        <v>285</v>
      </c>
      <c r="AJ401" s="43" t="s">
        <v>3162</v>
      </c>
      <c r="AK401" s="43" t="s">
        <v>285</v>
      </c>
      <c r="AL401" s="47">
        <v>46313</v>
      </c>
      <c r="AM401" s="47">
        <v>46313</v>
      </c>
      <c r="AN401" s="47">
        <v>46498</v>
      </c>
      <c r="AO401" s="47">
        <v>46498</v>
      </c>
      <c r="AP401" s="47">
        <v>46298</v>
      </c>
      <c r="AQ401" s="47">
        <v>46498</v>
      </c>
      <c r="AR401" s="48"/>
      <c r="AS401" s="48"/>
      <c r="AT401" s="48"/>
      <c r="AU401" s="43">
        <v>0</v>
      </c>
      <c r="AV401" s="43">
        <v>0</v>
      </c>
      <c r="AW401" s="43">
        <v>0</v>
      </c>
      <c r="AX401" s="51" t="s">
        <v>1796</v>
      </c>
      <c r="AY401" s="51" t="s">
        <v>316</v>
      </c>
      <c r="AZ401" s="51" t="s">
        <v>198</v>
      </c>
      <c r="BA401" s="20">
        <f t="shared" ca="1" si="305"/>
        <v>0</v>
      </c>
      <c r="BB401" s="20">
        <f t="shared" ca="1" si="305"/>
        <v>0</v>
      </c>
      <c r="BC401" s="20">
        <f t="shared" ca="1" si="305"/>
        <v>0</v>
      </c>
      <c r="BD401" s="20">
        <f t="shared" ca="1" si="305"/>
        <v>0</v>
      </c>
      <c r="BE401" s="20">
        <f t="shared" ca="1" si="305"/>
        <v>0</v>
      </c>
      <c r="BF401" s="20">
        <f t="shared" ca="1" si="305"/>
        <v>0</v>
      </c>
      <c r="BG401" s="21" t="str">
        <f t="shared" ca="1" si="304"/>
        <v/>
      </c>
      <c r="BH401" s="21" t="str">
        <f t="shared" ca="1" si="304"/>
        <v/>
      </c>
      <c r="BI401" s="21" t="str">
        <f t="shared" ca="1" si="304"/>
        <v/>
      </c>
      <c r="BJ401" s="22">
        <f t="shared" ca="1" si="313"/>
        <v>0</v>
      </c>
      <c r="BK401" s="21">
        <f t="shared" si="314"/>
        <v>5</v>
      </c>
      <c r="BL401" s="22">
        <f t="shared" ca="1" si="315"/>
        <v>2296</v>
      </c>
      <c r="BM401" s="22">
        <f t="shared" ca="1" si="316"/>
        <v>505</v>
      </c>
      <c r="BN401" s="23">
        <f t="shared" ca="1" si="317"/>
        <v>1791</v>
      </c>
      <c r="BO401" s="24">
        <f t="shared" ca="1" si="318"/>
        <v>208</v>
      </c>
      <c r="BP401" s="51" t="str">
        <f>_xlfn.XLOOKUP(E401,[1]Validation!E:E,[1]Validation!F:F,"")</f>
        <v>EN5</v>
      </c>
      <c r="BQ401" s="51" t="str">
        <f>_xlfn.XLOOKUP(BP401,[1]Validation!F:F,[1]Validation!G:G,"")</f>
        <v>EN4 to EN7</v>
      </c>
      <c r="BR401" s="52" t="str">
        <f>VLOOKUP(G401,[1]Validation!$B$1:$C$9,2,0)</f>
        <v>B</v>
      </c>
      <c r="BS401" s="51">
        <f t="shared" ca="1" si="319"/>
        <v>20</v>
      </c>
      <c r="BT401" s="53">
        <f>_xlfn.XLOOKUP(B401,'[2]1. All Calls'!$R:$R,'[2]1. All Calls'!$A:$A,"",0)</f>
        <v>46134.554606481499</v>
      </c>
      <c r="BU401" s="51" t="str">
        <f>_xlfn.XLOOKUP(B401,'[2]1. All Calls'!$R:$R,'[2]1. All Calls'!$F:$F,"",0)</f>
        <v>CC-02055559</v>
      </c>
      <c r="BV401" s="51" t="str">
        <f>_xlfn.XLOOKUP(B401,'[2]1. All Calls'!$R:$R,'[2]1. All Calls'!$J:$J,"",0)</f>
        <v>Schedule Service</v>
      </c>
      <c r="BW401" s="53">
        <f>_xlfn.XLOOKUP(B401,'[2]Sch Calls'!$R:$R,'[2]Sch Calls'!$A:$A,"",0)</f>
        <v>46134.554606481499</v>
      </c>
      <c r="BX401" s="51">
        <f>_xlfn.XLOOKUP(B401,'[2]Sch Calls'!$R:$R,'[2]Sch Calls'!$B:$B,"",0)</f>
        <v>2088</v>
      </c>
      <c r="BY401" s="51" t="str">
        <f t="shared" si="294"/>
        <v>19-Oct-26</v>
      </c>
      <c r="BZ401" s="51" t="str">
        <f t="shared" si="294"/>
        <v>19-Oct-26</v>
      </c>
      <c r="CA401" s="51" t="str">
        <f t="shared" si="320"/>
        <v>22-Jan-27</v>
      </c>
      <c r="CB401" s="51" t="str">
        <f t="shared" si="321"/>
        <v>20-Oct-27</v>
      </c>
      <c r="CC401" s="51" t="str">
        <f t="shared" si="322"/>
        <v>04-Oct-26</v>
      </c>
      <c r="CD401" s="51" t="str">
        <f t="shared" si="323"/>
        <v>22-Apr-27</v>
      </c>
      <c r="CE401" s="51">
        <f t="shared" ca="1" si="295"/>
        <v>42</v>
      </c>
      <c r="CF401" s="51">
        <f t="shared" ca="1" si="295"/>
        <v>42</v>
      </c>
      <c r="CG401" s="51">
        <f t="shared" ca="1" si="324"/>
        <v>42</v>
      </c>
      <c r="CH401" s="51">
        <f t="shared" ca="1" si="325"/>
        <v>42</v>
      </c>
      <c r="CI401" s="51">
        <f t="shared" ca="1" si="326"/>
        <v>607</v>
      </c>
      <c r="CJ401" s="51">
        <f t="shared" ca="1" si="327"/>
        <v>42</v>
      </c>
      <c r="CK401" s="51">
        <f t="shared" ca="1" si="302"/>
        <v>210</v>
      </c>
      <c r="CL401" s="51">
        <f t="shared" ca="1" si="302"/>
        <v>210</v>
      </c>
      <c r="CM401" s="51">
        <f t="shared" ca="1" si="302"/>
        <v>210</v>
      </c>
      <c r="CN401" s="51">
        <f t="shared" ca="1" si="302"/>
        <v>210</v>
      </c>
      <c r="CO401" s="51">
        <f t="shared" ca="1" si="302"/>
        <v>3035</v>
      </c>
      <c r="CP401" s="51">
        <f t="shared" ca="1" si="302"/>
        <v>210</v>
      </c>
      <c r="CQ401" s="51">
        <f t="shared" ca="1" si="303"/>
        <v>1790</v>
      </c>
      <c r="CR401" s="51">
        <f t="shared" ca="1" si="303"/>
        <v>1790</v>
      </c>
      <c r="CS401" s="51">
        <f t="shared" ca="1" si="303"/>
        <v>3790</v>
      </c>
      <c r="CT401" s="51">
        <f t="shared" ca="1" si="303"/>
        <v>3790</v>
      </c>
      <c r="CU401" s="51">
        <f t="shared" ca="1" si="303"/>
        <v>2879</v>
      </c>
      <c r="CV401" s="54">
        <f t="shared" ca="1" si="303"/>
        <v>3790</v>
      </c>
      <c r="CW401" s="25" t="s">
        <v>195</v>
      </c>
      <c r="CX401" s="55">
        <v>0.17</v>
      </c>
      <c r="CY401" s="55"/>
      <c r="CZ401" s="26" t="s">
        <v>227</v>
      </c>
      <c r="DA401" s="26" t="s">
        <v>227</v>
      </c>
      <c r="DB401" s="26" t="s">
        <v>227</v>
      </c>
      <c r="DC401" s="26" t="s">
        <v>227</v>
      </c>
      <c r="DD401" s="26" t="s">
        <v>227</v>
      </c>
      <c r="DE401" s="26" t="s">
        <v>227</v>
      </c>
      <c r="DF401" s="26" t="s">
        <v>227</v>
      </c>
      <c r="DG401" s="26" t="s">
        <v>227</v>
      </c>
      <c r="DH401" s="26" t="s">
        <v>227</v>
      </c>
      <c r="DI401" s="26" t="s">
        <v>227</v>
      </c>
      <c r="DJ401" s="26" t="s">
        <v>227</v>
      </c>
      <c r="DK401" s="26" t="s">
        <v>227</v>
      </c>
      <c r="DL401" s="27">
        <f t="shared" si="328"/>
        <v>46209.554606481499</v>
      </c>
      <c r="DM401" s="28">
        <f t="shared" ca="1" si="329"/>
        <v>0</v>
      </c>
      <c r="DN401" s="56">
        <f>_xlfn.XLOOKUP(B401,'[2]1. All Calls'!$R:$R,'[2]1. All Calls'!$A:$A,"",0)</f>
        <v>46134.554606481499</v>
      </c>
      <c r="DO401" s="57" t="str">
        <f ca="1">VLOOKUP(DM401,[1]Validation!$B$20:$C$25,2,0)</f>
        <v>Within 3 months</v>
      </c>
      <c r="DP401" s="58" t="str">
        <f>_xlfn.XLOOKUP(B401,'[1]Active AMCs- Dealer'!E:E,'[1]Active AMCs- Dealer'!L:L,"Not in AMC",0)</f>
        <v>Not in AMC</v>
      </c>
      <c r="DQ401" s="50" t="s">
        <v>238</v>
      </c>
      <c r="DR401" s="29" t="str">
        <f>_xlfn.XLOOKUP(B401,'[2]1. All Calls'!$R:$R,'[2]1. All Calls'!$F:$F,"",0)</f>
        <v>CC-02055559</v>
      </c>
      <c r="DS401" s="29" t="str">
        <f>_xlfn.XLOOKUP(B401,'[2]1. All Calls'!$R:$R,'[2]1. All Calls'!$AB:$AB,"",0)</f>
        <v>Attend the site for scheduled service so change air filter, oil filter, air oil separator, motor greasing and oil. Then start the unit found running ok</v>
      </c>
      <c r="DT401" s="30">
        <f>_xlfn.XLOOKUP(DR401,'[2]1. All Calls'!$F:$F,'[2]1. All Calls'!$A:$A,"",0)</f>
        <v>46134.554606481499</v>
      </c>
      <c r="DU401" s="31">
        <f>_xlfn.XLOOKUP(DR401,'[2]1. All Calls'!$F:$F,'[2]1. All Calls'!$B:$B,"",0)</f>
        <v>2088</v>
      </c>
      <c r="DV401" s="31">
        <f>_xlfn.XLOOKUP(B401,[1]MDA_Assets!D:D,[1]MDA_Assets!N:N,"",0)</f>
        <v>457</v>
      </c>
      <c r="DW401" s="31">
        <f>_xlfn.XLOOKUP(B401,[1]MDA_Assets!D:D,[1]MDA_Assets!O:O,"",0)</f>
        <v>1630</v>
      </c>
      <c r="DX401" s="32" t="str">
        <f>_xlfn.XLOOKUP(B401,[1]MDA_Assets!D:D,[1]MDA_Assets!Q:Q,"",0)</f>
        <v>XD</v>
      </c>
      <c r="DY401" s="33">
        <f>_xlfn.XLOOKUP(B401,[1]MDA_Assets!D:D,[1]MDA_Assets!R:R,"",0)</f>
        <v>46134</v>
      </c>
      <c r="DZ401" s="33">
        <f>_xlfn.XLOOKUP(B401,[1]MDA_Assets!D:D,[1]MDA_Assets!S:S,"",0)</f>
        <v>46134</v>
      </c>
      <c r="EA401" s="33">
        <f>_xlfn.XLOOKUP(B401,[1]MDA_Assets!D:D,[1]MDA_Assets!T:T,"",0)</f>
        <v>46134</v>
      </c>
      <c r="EB401" s="33">
        <f>_xlfn.XLOOKUP(B401,[1]MDA_Assets!D:D,[1]MDA_Assets!U:U,"",0)</f>
        <v>46134</v>
      </c>
      <c r="EC401" s="33">
        <f>_xlfn.XLOOKUP(B401,[1]MDA_Assets!D:D,[1]MDA_Assets!V:V,"",0)</f>
        <v>46134</v>
      </c>
      <c r="ED401" s="33">
        <f>_xlfn.XLOOKUP(B401,[1]MDA_Assets!D:D,[1]MDA_Assets!W:W,"",0)</f>
        <v>45569</v>
      </c>
      <c r="EE401" s="32" t="str">
        <f>_xlfn.XLOOKUP(B401,[1]MDA_Assets!D:D,[1]MDA_Assets!X:X,"",0)</f>
        <v>Yes</v>
      </c>
      <c r="EF401" s="33">
        <f>_xlfn.XLOOKUP(B401,[1]MDA_Assets!D:D,[1]MDA_Assets!Y:Y,"",0)</f>
        <v>0</v>
      </c>
      <c r="EG401" s="33">
        <f>_xlfn.XLOOKUP(B401,[1]MDA_Assets!D:D,[1]MDA_Assets!Z:Z,"",0)</f>
        <v>0</v>
      </c>
      <c r="EH401" s="33">
        <f>_xlfn.XLOOKUP(B401,[1]MDA_Assets!D:D,[1]MDA_Assets!AA:AA,"",0)</f>
        <v>0</v>
      </c>
      <c r="EI401" s="34">
        <f>_xlfn.XLOOKUP(B401,[1]MDA_Assets!D:D,[1]MDA_Assets!P:P,"",0)</f>
        <v>5</v>
      </c>
      <c r="EJ401" s="35" t="str">
        <f>_xlfn.XLOOKUP(B401,[1]MDA_Assets!D:D,[1]MDA_Assets!AB:AB,"",0)</f>
        <v>2000</v>
      </c>
      <c r="EK401" s="35" t="str">
        <f>_xlfn.XLOOKUP(B401,[1]MDA_Assets!D:D,[1]MDA_Assets!AC:AC,"",0)</f>
        <v>2000</v>
      </c>
      <c r="EL401" s="35" t="str">
        <f>_xlfn.XLOOKUP(B401,[1]MDA_Assets!D:D,[1]MDA_Assets!AD:AD,"",0)</f>
        <v>4000</v>
      </c>
      <c r="EM401" s="35" t="str">
        <f>_xlfn.XLOOKUP(B401,[1]MDA_Assets!D:D,[1]MDA_Assets!AE:AE,"",0)</f>
        <v>4000</v>
      </c>
      <c r="EN401" s="35" t="str">
        <f>_xlfn.XLOOKUP(B401,[1]MDA_Assets!D:D,[1]MDA_Assets!AF:AF,"",0)</f>
        <v>5914</v>
      </c>
      <c r="EO401" s="35" t="str">
        <f>_xlfn.XLOOKUP(B401,[1]MDA_Assets!D:D,[1]MDA_Assets!AG:AG,"",0)</f>
        <v>4000</v>
      </c>
      <c r="EP401" s="36">
        <f t="shared" si="296"/>
        <v>180</v>
      </c>
      <c r="EQ401" s="36">
        <f t="shared" si="296"/>
        <v>180</v>
      </c>
      <c r="ER401" s="36">
        <f t="shared" si="330"/>
        <v>365</v>
      </c>
      <c r="ES401" s="36">
        <f t="shared" si="331"/>
        <v>365</v>
      </c>
      <c r="ET401" s="36">
        <f t="shared" si="332"/>
        <v>730</v>
      </c>
      <c r="EU401" s="36">
        <f t="shared" si="333"/>
        <v>365</v>
      </c>
      <c r="EV401" s="36" t="str">
        <f t="shared" si="334"/>
        <v/>
      </c>
      <c r="EW401" s="36" t="str">
        <f t="shared" si="306"/>
        <v/>
      </c>
      <c r="EX401" s="36" t="str">
        <f t="shared" si="307"/>
        <v/>
      </c>
      <c r="EY401" s="36">
        <f t="shared" si="299"/>
        <v>5.81</v>
      </c>
      <c r="EZ401" s="36">
        <f t="shared" si="299"/>
        <v>5.81</v>
      </c>
      <c r="FA401" s="36">
        <f t="shared" si="299"/>
        <v>11.78</v>
      </c>
      <c r="FB401" s="36">
        <f t="shared" si="298"/>
        <v>11.78</v>
      </c>
      <c r="FC401" s="36">
        <f t="shared" si="298"/>
        <v>23.55</v>
      </c>
      <c r="FD401" s="36">
        <f t="shared" si="298"/>
        <v>11.78</v>
      </c>
      <c r="FE401" s="36" t="str">
        <f t="shared" si="298"/>
        <v/>
      </c>
      <c r="FF401" s="36" t="str">
        <f t="shared" si="298"/>
        <v/>
      </c>
      <c r="FG401" s="36" t="str">
        <f t="shared" si="298"/>
        <v/>
      </c>
      <c r="FH401" s="37" t="str" cm="1">
        <f t="array" ref="FH401">_xlfn.IFS(EY401="", "No Data", EY401&lt;0, "Negative/Future", EY401=0, "Zero Days", EY401&lt;=3, "&lt; 3 Months", EY401&lt;=6, "3 to 6 Months", EY401&lt;=9, "6 to 9 Months", EY401&lt;=12, "9 to 12 Months", EY401&lt;=15, "12 to 15 Months", EY401&lt;=18, "15 to 18 Months", EY401&lt;=24, "18 to 24 Months", EY401&gt;24, "&gt; 24 Months")</f>
        <v>3 to 6 Months</v>
      </c>
      <c r="FI401" s="37" t="str" cm="1">
        <f t="array" ref="FI401">_xlfn.IFS(EZ401="", "No Data", EZ401&lt;0, "Negative/Future", EZ401=0, "Zero Days", EZ401&lt;=3, "&lt; 3 Months", EZ401&lt;=6, "3 to 6 Months", EZ401&lt;=9, "6 to 9 Months", EZ401&lt;=12, "9 to 12 Months", EZ401&lt;=15, "12 to 15 Months", EZ401&lt;=18, "15 to 18 Months", EZ401&lt;=24, "18 to 24 Months", EZ401&gt;24, "&gt; 24 Months")</f>
        <v>3 to 6 Months</v>
      </c>
      <c r="FJ401" s="37" t="str" cm="1">
        <f t="array" ref="FJ401">_xlfn.IFS(FA401="", "No Data", FA401&lt;0, "Negative/Future", FA401=0, "Zero Days", FA401&lt;=3, "&lt; 3 Months", FA401&lt;=6, "3 to 6 Months", FA401&lt;=9, "6 to 9 Months", FA401&lt;=12, "9 to 12 Months", FA401&lt;=15, "12 to 15 Months", FA401&lt;=18, "15 to 18 Months", FA401&lt;=24, "18 to 24 Months", FA401&gt;24, "&gt; 24 Months")</f>
        <v>9 to 12 Months</v>
      </c>
      <c r="FK401" s="37" t="str" cm="1">
        <f t="array" ref="FK401">_xlfn.IFS(FB401="", "No Data", FB401&lt;0, "Negative/Future", FB401=0, "Zero Days", FB401&lt;=3, "&lt; 3 Months", FB401&lt;=6, "3 to 6 Months", FB401&lt;=9, "6 to 9 Months", FB401&lt;=12, "9 to 12 Months", FB401&lt;=15, "12 to 15 Months", FB401&lt;=18, "15 to 18 Months", FB401&lt;=24, "18 to 24 Months", FB401&gt;24, "&gt; 24 Months")</f>
        <v>9 to 12 Months</v>
      </c>
      <c r="FL401" s="37" t="str" cm="1">
        <f t="array" ref="FL401">_xlfn.IFS(FC401="", "No Data", FC401&lt;0, "Negative/Future", FC401=0, "Zero Days", FC401&lt;=3, "&lt; 3 Months", FC401&lt;=6, "3 to 6 Months", FC401&lt;=9, "6 to 9 Months", FC401&lt;=12, "9 to 12 Months", FC401&lt;=15, "12 to 15 Months", FC401&lt;=18, "15 to 18 Months", FC401&lt;=24, "18 to 24 Months", FC401&gt;24, "&gt; 24 Months")</f>
        <v>18 to 24 Months</v>
      </c>
      <c r="FM401" s="37" t="str" cm="1">
        <f t="array" ref="FM401">_xlfn.IFS(FD401="", "No Data", FD401&lt;0, "Negative/Future", FD401=0, "Zero Days", FD401&lt;=3, "&lt; 3 Months", FD401&lt;=6, "3 to 6 Months", FD401&lt;=9, "6 to 9 Months", FD401&lt;=12, "9 to 12 Months", FD401&lt;=15, "12 to 15 Months", FD401&lt;=18, "15 to 18 Months", FD401&lt;=24, "18 to 24 Months", FD401&gt;24, "&gt; 24 Months")</f>
        <v>9 to 12 Months</v>
      </c>
      <c r="FN401" s="37" t="str" cm="1">
        <f t="array" ref="FN401">_xlfn.IFS(FE401="", "No Data", FE401&lt;0, "Negative/Future", FE401=0, "Zero Days", FE401&lt;=3, "&lt; 3 Months", FE401&lt;=6, "3 to 6 Months", FE401&lt;=9, "6 to 9 Months", FE401&lt;=12, "9 to 12 Months", FE401&lt;=15, "12 to 15 Months", FE401&lt;=18, "15 to 18 Months", FE401&lt;=24, "18 to 24 Months", FE401&gt;24, "&gt; 24 Months")</f>
        <v>No Data</v>
      </c>
      <c r="FO401" s="37" t="str" cm="1">
        <f t="array" ref="FO401">_xlfn.IFS(FG401="", "No Data", FG401&lt;0, "Negative/Future", FG401=0, "Zero Days", FG401&lt;=3, "&lt; 3 Months", FG401&lt;=6, "3 to 6 Months", FG401&lt;=9, "6 to 9 Months", FG401&lt;=12, "9 to 12 Months", FG401&lt;=15, "12 to 15 Months", FG401&lt;=18, "15 to 18 Months", FG401&lt;=24, "18 to 24 Months", FG401&gt;24, "&gt; 24 Months")</f>
        <v>No Data</v>
      </c>
      <c r="FP401" s="37" t="str" cm="1">
        <f t="array" ref="FP401">_xlfn.IFS(FF401="", "No Data", FF401&lt;0, "Negative/Future", FF401=0, "Zero Days", FF401&lt;=3, "&lt; 3 Months", FF401&lt;=6, "3 to 6 Months", FF401&lt;=9, "6 to 9 Months", FF401&lt;=12, "9 to 12 Months", FF401&lt;=15, "12 to 15 Months", FF401&lt;=18, "15 to 18 Months", FF401&lt;=24, "18 to 24 Months", FF401&gt;24, "&gt; 24 Months")</f>
        <v>No Data</v>
      </c>
      <c r="FQ401" s="29" t="s">
        <v>1797</v>
      </c>
      <c r="FR401" s="29">
        <v>9241828090</v>
      </c>
      <c r="FS401" s="38" t="str">
        <f>VLOOKUP(_xlfn.XLOOKUP(B401,[1]MDA_Assets!D:D,[1]MDA_Assets!I:I,"",0),[1]Validation!$B$1:$C$8,2,0)</f>
        <v>B</v>
      </c>
      <c r="FT401" s="38" t="s">
        <v>202</v>
      </c>
      <c r="FU401" s="31" t="str">
        <f>_xlfn.XLOOKUP(B401,[1]MDA_Assets!D:D,[1]MDA_Assets!X:X,"",0)</f>
        <v>Yes</v>
      </c>
      <c r="FV401" s="39">
        <v>0</v>
      </c>
      <c r="FW401" s="39">
        <v>0</v>
      </c>
      <c r="FX401" s="39">
        <v>0</v>
      </c>
      <c r="FY401" s="39">
        <v>9</v>
      </c>
      <c r="FZ401" s="40">
        <f t="shared" si="293"/>
        <v>46314</v>
      </c>
      <c r="GA401" s="40">
        <f t="shared" si="293"/>
        <v>46314</v>
      </c>
      <c r="GB401" s="40">
        <f t="shared" si="308"/>
        <v>46499</v>
      </c>
      <c r="GC401" s="40">
        <f t="shared" si="309"/>
        <v>46499</v>
      </c>
      <c r="GD401" s="40">
        <f t="shared" si="310"/>
        <v>46864</v>
      </c>
      <c r="GE401" s="40">
        <f t="shared" si="311"/>
        <v>45934</v>
      </c>
      <c r="GF401" s="40" t="str">
        <f t="shared" si="297"/>
        <v/>
      </c>
      <c r="GG401" s="40" t="str">
        <f t="shared" si="297"/>
        <v/>
      </c>
      <c r="GH401" s="40" t="str">
        <f t="shared" si="297"/>
        <v/>
      </c>
      <c r="GI401" s="39">
        <f t="shared" si="335"/>
        <v>1</v>
      </c>
      <c r="GJ401" s="39">
        <f t="shared" si="336"/>
        <v>0</v>
      </c>
      <c r="GK401" s="39">
        <f t="shared" si="337"/>
        <v>0</v>
      </c>
      <c r="GL401" s="39">
        <f t="shared" si="338"/>
        <v>5</v>
      </c>
    </row>
    <row r="402" spans="1:194" x14ac:dyDescent="0.25">
      <c r="A402" s="19">
        <v>438</v>
      </c>
      <c r="B402" s="43" t="s">
        <v>1798</v>
      </c>
      <c r="C402" s="43" t="s">
        <v>186</v>
      </c>
      <c r="D402" s="43" t="s">
        <v>241</v>
      </c>
      <c r="E402" s="43" t="s">
        <v>626</v>
      </c>
      <c r="F402" s="43" t="s">
        <v>1799</v>
      </c>
      <c r="G402" s="43" t="s">
        <v>190</v>
      </c>
      <c r="H402" s="43"/>
      <c r="I402" s="43" t="s">
        <v>192</v>
      </c>
      <c r="J402" s="44">
        <f t="shared" si="312"/>
        <v>45867.520833333336</v>
      </c>
      <c r="K402" s="44">
        <v>45503.520833333336</v>
      </c>
      <c r="L402" s="44">
        <v>45376</v>
      </c>
      <c r="M402" s="43" t="s">
        <v>1800</v>
      </c>
      <c r="N402" s="43" t="s">
        <v>193</v>
      </c>
      <c r="O402" s="44">
        <v>46017.435231481482</v>
      </c>
      <c r="P402" s="43">
        <v>4233</v>
      </c>
      <c r="Q402" s="43">
        <v>2878</v>
      </c>
      <c r="R402" s="43">
        <v>1355</v>
      </c>
      <c r="S402" s="43" t="s">
        <v>206</v>
      </c>
      <c r="T402" s="44">
        <v>45903.770833333336</v>
      </c>
      <c r="U402" s="44">
        <v>45903.770833333336</v>
      </c>
      <c r="V402" s="44">
        <v>45903.770833333336</v>
      </c>
      <c r="W402" s="44">
        <v>45903.770833333336</v>
      </c>
      <c r="X402" s="44">
        <v>45903.770833333336</v>
      </c>
      <c r="Y402" s="44">
        <v>45502.770833333336</v>
      </c>
      <c r="Z402" s="43" t="s">
        <v>199</v>
      </c>
      <c r="AA402" s="43"/>
      <c r="AB402" s="43"/>
      <c r="AC402" s="43"/>
      <c r="AD402" s="43"/>
      <c r="AE402" s="43">
        <v>2</v>
      </c>
      <c r="AF402" s="43" t="s">
        <v>1801</v>
      </c>
      <c r="AG402" s="43" t="s">
        <v>1801</v>
      </c>
      <c r="AH402" s="43" t="s">
        <v>1802</v>
      </c>
      <c r="AI402" s="43" t="s">
        <v>1802</v>
      </c>
      <c r="AJ402" s="43" t="s">
        <v>1803</v>
      </c>
      <c r="AK402" s="43" t="s">
        <v>1802</v>
      </c>
      <c r="AL402" s="47">
        <v>46268</v>
      </c>
      <c r="AM402" s="46">
        <v>46083</v>
      </c>
      <c r="AN402" s="47">
        <v>46268</v>
      </c>
      <c r="AO402" s="47">
        <v>46268</v>
      </c>
      <c r="AP402" s="47">
        <v>46232</v>
      </c>
      <c r="AQ402" s="47">
        <v>46268</v>
      </c>
      <c r="AR402" s="48"/>
      <c r="AS402" s="48"/>
      <c r="AT402" s="48"/>
      <c r="AU402" s="43">
        <v>1</v>
      </c>
      <c r="AV402" s="43">
        <v>0</v>
      </c>
      <c r="AW402" s="43">
        <v>0</v>
      </c>
      <c r="AX402" s="51" t="s">
        <v>559</v>
      </c>
      <c r="AY402" s="51" t="s">
        <v>221</v>
      </c>
      <c r="AZ402" s="51" t="s">
        <v>198</v>
      </c>
      <c r="BA402" s="20">
        <f t="shared" ca="1" si="305"/>
        <v>0</v>
      </c>
      <c r="BB402" s="20">
        <f t="shared" ca="1" si="305"/>
        <v>1</v>
      </c>
      <c r="BC402" s="20">
        <f t="shared" ca="1" si="305"/>
        <v>0</v>
      </c>
      <c r="BD402" s="20">
        <f t="shared" ca="1" si="305"/>
        <v>0</v>
      </c>
      <c r="BE402" s="20">
        <f t="shared" ca="1" si="305"/>
        <v>0</v>
      </c>
      <c r="BF402" s="20">
        <f t="shared" ca="1" si="305"/>
        <v>0</v>
      </c>
      <c r="BG402" s="21" t="str">
        <f t="shared" ca="1" si="304"/>
        <v/>
      </c>
      <c r="BH402" s="21" t="str">
        <f t="shared" ca="1" si="304"/>
        <v/>
      </c>
      <c r="BI402" s="21" t="str">
        <f t="shared" ca="1" si="304"/>
        <v/>
      </c>
      <c r="BJ402" s="22">
        <f t="shared" ca="1" si="313"/>
        <v>1</v>
      </c>
      <c r="BK402" s="21">
        <f t="shared" si="314"/>
        <v>2</v>
      </c>
      <c r="BL402" s="22">
        <f t="shared" ca="1" si="315"/>
        <v>4550</v>
      </c>
      <c r="BM402" s="22">
        <f t="shared" ca="1" si="316"/>
        <v>3094</v>
      </c>
      <c r="BN402" s="23">
        <f t="shared" ca="1" si="317"/>
        <v>1456</v>
      </c>
      <c r="BO402" s="24">
        <f t="shared" ca="1" si="318"/>
        <v>317</v>
      </c>
      <c r="BP402" s="51" t="str">
        <f>_xlfn.XLOOKUP(E402,[1]Validation!E:E,[1]Validation!F:F,"")</f>
        <v>EG30</v>
      </c>
      <c r="BQ402" s="51" t="str">
        <f>_xlfn.XLOOKUP(BP402,[1]Validation!F:F,[1]Validation!G:G,"")</f>
        <v>EG30 to EG45</v>
      </c>
      <c r="BR402" s="52" t="str">
        <f>VLOOKUP(G402,[1]Validation!$B$1:$C$9,2,0)</f>
        <v>B</v>
      </c>
      <c r="BS402" s="51">
        <f t="shared" ca="1" si="319"/>
        <v>22</v>
      </c>
      <c r="BT402" s="53">
        <f>_xlfn.XLOOKUP(B402,'[2]1. All Calls'!$R:$R,'[2]1. All Calls'!$A:$A,"",0)</f>
        <v>46017.663356481498</v>
      </c>
      <c r="BU402" s="51" t="str">
        <f>_xlfn.XLOOKUP(B402,'[2]1. All Calls'!$R:$R,'[2]1. All Calls'!$F:$F,"",0)</f>
        <v>CC-01918575</v>
      </c>
      <c r="BV402" s="51" t="str">
        <f>_xlfn.XLOOKUP(B402,'[2]1. All Calls'!$R:$R,'[2]1. All Calls'!$J:$J,"",0)</f>
        <v>Sales Call</v>
      </c>
      <c r="BW402" s="53">
        <f>_xlfn.XLOOKUP(B402,'[2]Sch Calls'!$R:$R,'[2]Sch Calls'!$A:$A,"",0)</f>
        <v>45904.444710648102</v>
      </c>
      <c r="BX402" s="51">
        <f>_xlfn.XLOOKUP(B402,'[2]Sch Calls'!$R:$R,'[2]Sch Calls'!$B:$B,"",0)</f>
        <v>4007</v>
      </c>
      <c r="BY402" s="51" t="str">
        <f t="shared" si="294"/>
        <v>03-Mar-26</v>
      </c>
      <c r="BZ402" s="51" t="str">
        <f t="shared" si="294"/>
        <v>03-Mar-26</v>
      </c>
      <c r="CA402" s="51" t="str">
        <f t="shared" si="320"/>
        <v>06-Jun-26</v>
      </c>
      <c r="CB402" s="51" t="str">
        <f t="shared" si="321"/>
        <v>04-Mar-27</v>
      </c>
      <c r="CC402" s="51" t="str">
        <f t="shared" si="322"/>
        <v>30-Jul-26</v>
      </c>
      <c r="CD402" s="51" t="str">
        <f t="shared" si="323"/>
        <v>04-Sep-26</v>
      </c>
      <c r="CE402" s="51">
        <f t="shared" ca="1" si="295"/>
        <v>272</v>
      </c>
      <c r="CF402" s="51">
        <f t="shared" ca="1" si="295"/>
        <v>272</v>
      </c>
      <c r="CG402" s="51">
        <f t="shared" ca="1" si="324"/>
        <v>272</v>
      </c>
      <c r="CH402" s="51">
        <f t="shared" ca="1" si="325"/>
        <v>272</v>
      </c>
      <c r="CI402" s="51">
        <f t="shared" ca="1" si="326"/>
        <v>673</v>
      </c>
      <c r="CJ402" s="51">
        <f t="shared" ca="1" si="327"/>
        <v>272</v>
      </c>
      <c r="CK402" s="51">
        <f t="shared" ca="1" si="302"/>
        <v>544</v>
      </c>
      <c r="CL402" s="51">
        <f t="shared" ca="1" si="302"/>
        <v>544</v>
      </c>
      <c r="CM402" s="51">
        <f t="shared" ca="1" si="302"/>
        <v>544</v>
      </c>
      <c r="CN402" s="51">
        <f t="shared" ca="1" si="302"/>
        <v>544</v>
      </c>
      <c r="CO402" s="51">
        <f t="shared" ca="1" si="302"/>
        <v>1346</v>
      </c>
      <c r="CP402" s="51">
        <f t="shared" ca="1" si="302"/>
        <v>544</v>
      </c>
      <c r="CQ402" s="51">
        <f t="shared" ca="1" si="303"/>
        <v>1230</v>
      </c>
      <c r="CR402" s="51">
        <f t="shared" ca="1" si="303"/>
        <v>1230</v>
      </c>
      <c r="CS402" s="51">
        <f t="shared" ca="1" si="303"/>
        <v>3230</v>
      </c>
      <c r="CT402" s="51">
        <f t="shared" ca="1" si="303"/>
        <v>3230</v>
      </c>
      <c r="CU402" s="51">
        <f t="shared" ca="1" si="303"/>
        <v>3718</v>
      </c>
      <c r="CV402" s="54">
        <f t="shared" ca="1" si="303"/>
        <v>3230</v>
      </c>
      <c r="CW402" s="25" t="s">
        <v>212</v>
      </c>
      <c r="CX402" s="55">
        <v>0.68</v>
      </c>
      <c r="CY402" s="55"/>
      <c r="CZ402" s="26">
        <v>0</v>
      </c>
      <c r="DA402" s="26">
        <v>0</v>
      </c>
      <c r="DB402" s="26">
        <v>0</v>
      </c>
      <c r="DC402" s="26">
        <v>0</v>
      </c>
      <c r="DD402" s="26">
        <v>0</v>
      </c>
      <c r="DE402" s="26">
        <v>0</v>
      </c>
      <c r="DF402" s="26">
        <v>0</v>
      </c>
      <c r="DG402" s="26">
        <v>0</v>
      </c>
      <c r="DH402" s="26">
        <v>0</v>
      </c>
      <c r="DI402" s="26">
        <v>0</v>
      </c>
      <c r="DJ402" s="26">
        <v>0</v>
      </c>
      <c r="DK402" s="26">
        <v>0</v>
      </c>
      <c r="DL402" s="27">
        <f t="shared" si="328"/>
        <v>46092.663356481498</v>
      </c>
      <c r="DM402" s="28">
        <f t="shared" ca="1" si="329"/>
        <v>1</v>
      </c>
      <c r="DN402" s="56">
        <f>_xlfn.XLOOKUP(B402,'[2]1. All Calls'!$R:$R,'[2]1. All Calls'!$A:$A,"",0)</f>
        <v>46017.663356481498</v>
      </c>
      <c r="DO402" s="57" t="str">
        <f ca="1">VLOOKUP(DM402,[1]Validation!$B$20:$C$25,2,0)</f>
        <v>Above 3 months</v>
      </c>
      <c r="DP402" s="58" t="str">
        <f>_xlfn.XLOOKUP(B402,'[1]Active AMCs- Dealer'!E:E,'[1]Active AMCs- Dealer'!L:L,"Not in AMC",0)</f>
        <v>Not in AMC</v>
      </c>
      <c r="DQ402" s="50" t="s">
        <v>238</v>
      </c>
      <c r="DR402" s="29" t="str">
        <f>_xlfn.XLOOKUP(B402,'[2]1. All Calls'!$R:$R,'[2]1. All Calls'!$F:$F,"",0)</f>
        <v>CC-01918575</v>
      </c>
      <c r="DS402" s="29" t="str">
        <f>_xlfn.XLOOKUP(B402,'[2]1. All Calls'!$R:$R,'[2]1. All Calls'!$AB:$AB,"",0)</f>
        <v>Sales call carried out for HMR update</v>
      </c>
      <c r="DT402" s="30">
        <f>_xlfn.XLOOKUP(DR402,'[2]1. All Calls'!$F:$F,'[2]1. All Calls'!$A:$A,"",0)</f>
        <v>46017.663356481498</v>
      </c>
      <c r="DU402" s="31">
        <f>_xlfn.XLOOKUP(DR402,'[2]1. All Calls'!$F:$F,'[2]1. All Calls'!$B:$B,"",0)</f>
        <v>4233</v>
      </c>
      <c r="DV402" s="31">
        <f>_xlfn.XLOOKUP(B402,[1]MDA_Assets!D:D,[1]MDA_Assets!N:N,"",0)</f>
        <v>2878</v>
      </c>
      <c r="DW402" s="31">
        <f>_xlfn.XLOOKUP(B402,[1]MDA_Assets!D:D,[1]MDA_Assets!O:O,"",0)</f>
        <v>1355</v>
      </c>
      <c r="DX402" s="32" t="str">
        <f>_xlfn.XLOOKUP(B402,[1]MDA_Assets!D:D,[1]MDA_Assets!Q:Q,"",0)</f>
        <v>XD</v>
      </c>
      <c r="DY402" s="33">
        <f>_xlfn.XLOOKUP(B402,[1]MDA_Assets!D:D,[1]MDA_Assets!R:R,"",0)</f>
        <v>45904</v>
      </c>
      <c r="DZ402" s="33">
        <f>_xlfn.XLOOKUP(B402,[1]MDA_Assets!D:D,[1]MDA_Assets!S:S,"",0)</f>
        <v>45904</v>
      </c>
      <c r="EA402" s="33">
        <f>_xlfn.XLOOKUP(B402,[1]MDA_Assets!D:D,[1]MDA_Assets!T:T,"",0)</f>
        <v>45904</v>
      </c>
      <c r="EB402" s="33">
        <f>_xlfn.XLOOKUP(B402,[1]MDA_Assets!D:D,[1]MDA_Assets!U:U,"",0)</f>
        <v>45904</v>
      </c>
      <c r="EC402" s="33">
        <f>_xlfn.XLOOKUP(B402,[1]MDA_Assets!D:D,[1]MDA_Assets!V:V,"",0)</f>
        <v>45904</v>
      </c>
      <c r="ED402" s="33">
        <f>_xlfn.XLOOKUP(B402,[1]MDA_Assets!D:D,[1]MDA_Assets!W:W,"",0)</f>
        <v>45503</v>
      </c>
      <c r="EE402" s="32" t="str">
        <f>_xlfn.XLOOKUP(B402,[1]MDA_Assets!D:D,[1]MDA_Assets!X:X,"",0)</f>
        <v>Yes</v>
      </c>
      <c r="EF402" s="33">
        <f>_xlfn.XLOOKUP(B402,[1]MDA_Assets!D:D,[1]MDA_Assets!Y:Y,"",0)</f>
        <v>0</v>
      </c>
      <c r="EG402" s="33">
        <f>_xlfn.XLOOKUP(B402,[1]MDA_Assets!D:D,[1]MDA_Assets!Z:Z,"",0)</f>
        <v>0</v>
      </c>
      <c r="EH402" s="33">
        <f>_xlfn.XLOOKUP(B402,[1]MDA_Assets!D:D,[1]MDA_Assets!AA:AA,"",0)</f>
        <v>0</v>
      </c>
      <c r="EI402" s="34">
        <f>_xlfn.XLOOKUP(B402,[1]MDA_Assets!D:D,[1]MDA_Assets!P:P,"",0)</f>
        <v>2</v>
      </c>
      <c r="EJ402" s="35" t="str">
        <f>_xlfn.XLOOKUP(B402,[1]MDA_Assets!D:D,[1]MDA_Assets!AB:AB,"",0)</f>
        <v>1774</v>
      </c>
      <c r="EK402" s="35" t="str">
        <f>_xlfn.XLOOKUP(B402,[1]MDA_Assets!D:D,[1]MDA_Assets!AC:AC,"",0)</f>
        <v>1774</v>
      </c>
      <c r="EL402" s="35" t="str">
        <f>_xlfn.XLOOKUP(B402,[1]MDA_Assets!D:D,[1]MDA_Assets!AD:AD,"",0)</f>
        <v>3774</v>
      </c>
      <c r="EM402" s="35" t="str">
        <f>_xlfn.XLOOKUP(B402,[1]MDA_Assets!D:D,[1]MDA_Assets!AE:AE,"",0)</f>
        <v>3774</v>
      </c>
      <c r="EN402" s="35" t="str">
        <f>_xlfn.XLOOKUP(B402,[1]MDA_Assets!D:D,[1]MDA_Assets!AF:AF,"",0)</f>
        <v>5064</v>
      </c>
      <c r="EO402" s="35" t="str">
        <f>_xlfn.XLOOKUP(B402,[1]MDA_Assets!D:D,[1]MDA_Assets!AG:AG,"",0)</f>
        <v>3774</v>
      </c>
      <c r="EP402" s="36">
        <f t="shared" si="296"/>
        <v>365</v>
      </c>
      <c r="EQ402" s="36">
        <f t="shared" si="296"/>
        <v>180</v>
      </c>
      <c r="ER402" s="36">
        <f t="shared" si="330"/>
        <v>365</v>
      </c>
      <c r="ES402" s="36">
        <f t="shared" si="331"/>
        <v>365</v>
      </c>
      <c r="ET402" s="36">
        <f t="shared" si="332"/>
        <v>730</v>
      </c>
      <c r="EU402" s="36">
        <f t="shared" si="333"/>
        <v>365</v>
      </c>
      <c r="EV402" s="36" t="str">
        <f t="shared" si="334"/>
        <v/>
      </c>
      <c r="EW402" s="36" t="str">
        <f t="shared" si="306"/>
        <v/>
      </c>
      <c r="EX402" s="36" t="str">
        <f t="shared" si="307"/>
        <v/>
      </c>
      <c r="EY402" s="36">
        <f t="shared" si="299"/>
        <v>11.78</v>
      </c>
      <c r="EZ402" s="36">
        <f t="shared" si="299"/>
        <v>5.81</v>
      </c>
      <c r="FA402" s="36">
        <f t="shared" si="299"/>
        <v>11.78</v>
      </c>
      <c r="FB402" s="36">
        <f t="shared" si="299"/>
        <v>11.78</v>
      </c>
      <c r="FC402" s="36">
        <f t="shared" si="299"/>
        <v>23.55</v>
      </c>
      <c r="FD402" s="36">
        <f t="shared" si="299"/>
        <v>11.78</v>
      </c>
      <c r="FE402" s="36" t="str">
        <f t="shared" si="299"/>
        <v/>
      </c>
      <c r="FF402" s="36" t="str">
        <f t="shared" si="299"/>
        <v/>
      </c>
      <c r="FG402" s="36" t="str">
        <f t="shared" si="299"/>
        <v/>
      </c>
      <c r="FH402" s="37" t="str" cm="1">
        <f t="array" ref="FH402">_xlfn.IFS(EY402="", "No Data", EY402&lt;0, "Negative/Future", EY402=0, "Zero Days", EY402&lt;=3, "&lt; 3 Months", EY402&lt;=6, "3 to 6 Months", EY402&lt;=9, "6 to 9 Months", EY402&lt;=12, "9 to 12 Months", EY402&lt;=15, "12 to 15 Months", EY402&lt;=18, "15 to 18 Months", EY402&lt;=24, "18 to 24 Months", EY402&gt;24, "&gt; 24 Months")</f>
        <v>9 to 12 Months</v>
      </c>
      <c r="FI402" s="37" t="str" cm="1">
        <f t="array" ref="FI402">_xlfn.IFS(EZ402="", "No Data", EZ402&lt;0, "Negative/Future", EZ402=0, "Zero Days", EZ402&lt;=3, "&lt; 3 Months", EZ402&lt;=6, "3 to 6 Months", EZ402&lt;=9, "6 to 9 Months", EZ402&lt;=12, "9 to 12 Months", EZ402&lt;=15, "12 to 15 Months", EZ402&lt;=18, "15 to 18 Months", EZ402&lt;=24, "18 to 24 Months", EZ402&gt;24, "&gt; 24 Months")</f>
        <v>3 to 6 Months</v>
      </c>
      <c r="FJ402" s="37" t="str" cm="1">
        <f t="array" ref="FJ402">_xlfn.IFS(FA402="", "No Data", FA402&lt;0, "Negative/Future", FA402=0, "Zero Days", FA402&lt;=3, "&lt; 3 Months", FA402&lt;=6, "3 to 6 Months", FA402&lt;=9, "6 to 9 Months", FA402&lt;=12, "9 to 12 Months", FA402&lt;=15, "12 to 15 Months", FA402&lt;=18, "15 to 18 Months", FA402&lt;=24, "18 to 24 Months", FA402&gt;24, "&gt; 24 Months")</f>
        <v>9 to 12 Months</v>
      </c>
      <c r="FK402" s="37" t="str" cm="1">
        <f t="array" ref="FK402">_xlfn.IFS(FB402="", "No Data", FB402&lt;0, "Negative/Future", FB402=0, "Zero Days", FB402&lt;=3, "&lt; 3 Months", FB402&lt;=6, "3 to 6 Months", FB402&lt;=9, "6 to 9 Months", FB402&lt;=12, "9 to 12 Months", FB402&lt;=15, "12 to 15 Months", FB402&lt;=18, "15 to 18 Months", FB402&lt;=24, "18 to 24 Months", FB402&gt;24, "&gt; 24 Months")</f>
        <v>9 to 12 Months</v>
      </c>
      <c r="FL402" s="37" t="str" cm="1">
        <f t="array" ref="FL402">_xlfn.IFS(FC402="", "No Data", FC402&lt;0, "Negative/Future", FC402=0, "Zero Days", FC402&lt;=3, "&lt; 3 Months", FC402&lt;=6, "3 to 6 Months", FC402&lt;=9, "6 to 9 Months", FC402&lt;=12, "9 to 12 Months", FC402&lt;=15, "12 to 15 Months", FC402&lt;=18, "15 to 18 Months", FC402&lt;=24, "18 to 24 Months", FC402&gt;24, "&gt; 24 Months")</f>
        <v>18 to 24 Months</v>
      </c>
      <c r="FM402" s="37" t="str" cm="1">
        <f t="array" ref="FM402">_xlfn.IFS(FD402="", "No Data", FD402&lt;0, "Negative/Future", FD402=0, "Zero Days", FD402&lt;=3, "&lt; 3 Months", FD402&lt;=6, "3 to 6 Months", FD402&lt;=9, "6 to 9 Months", FD402&lt;=12, "9 to 12 Months", FD402&lt;=15, "12 to 15 Months", FD402&lt;=18, "15 to 18 Months", FD402&lt;=24, "18 to 24 Months", FD402&gt;24, "&gt; 24 Months")</f>
        <v>9 to 12 Months</v>
      </c>
      <c r="FN402" s="37" t="str" cm="1">
        <f t="array" ref="FN402">_xlfn.IFS(FE402="", "No Data", FE402&lt;0, "Negative/Future", FE402=0, "Zero Days", FE402&lt;=3, "&lt; 3 Months", FE402&lt;=6, "3 to 6 Months", FE402&lt;=9, "6 to 9 Months", FE402&lt;=12, "9 to 12 Months", FE402&lt;=15, "12 to 15 Months", FE402&lt;=18, "15 to 18 Months", FE402&lt;=24, "18 to 24 Months", FE402&gt;24, "&gt; 24 Months")</f>
        <v>No Data</v>
      </c>
      <c r="FO402" s="37" t="str" cm="1">
        <f t="array" ref="FO402">_xlfn.IFS(FG402="", "No Data", FG402&lt;0, "Negative/Future", FG402=0, "Zero Days", FG402&lt;=3, "&lt; 3 Months", FG402&lt;=6, "3 to 6 Months", FG402&lt;=9, "6 to 9 Months", FG402&lt;=12, "9 to 12 Months", FG402&lt;=15, "12 to 15 Months", FG402&lt;=18, "15 to 18 Months", FG402&lt;=24, "18 to 24 Months", FG402&gt;24, "&gt; 24 Months")</f>
        <v>No Data</v>
      </c>
      <c r="FP402" s="37" t="str" cm="1">
        <f t="array" ref="FP402">_xlfn.IFS(FF402="", "No Data", FF402&lt;0, "Negative/Future", FF402=0, "Zero Days", FF402&lt;=3, "&lt; 3 Months", FF402&lt;=6, "3 to 6 Months", FF402&lt;=9, "6 to 9 Months", FF402&lt;=12, "9 to 12 Months", FF402&lt;=15, "12 to 15 Months", FF402&lt;=18, "15 to 18 Months", FF402&lt;=24, "18 to 24 Months", FF402&gt;24, "&gt; 24 Months")</f>
        <v>No Data</v>
      </c>
      <c r="FQ402" s="29" t="s">
        <v>1804</v>
      </c>
      <c r="FR402" s="29">
        <v>9142519660</v>
      </c>
      <c r="FS402" s="38" t="str">
        <f>VLOOKUP(_xlfn.XLOOKUP(B402,[1]MDA_Assets!D:D,[1]MDA_Assets!I:I,"",0),[1]Validation!$B$1:$C$8,2,0)</f>
        <v>B</v>
      </c>
      <c r="FT402" s="38" t="s">
        <v>202</v>
      </c>
      <c r="FU402" s="31" t="str">
        <f>_xlfn.XLOOKUP(B402,[1]MDA_Assets!D:D,[1]MDA_Assets!X:X,"",0)</f>
        <v>Yes</v>
      </c>
      <c r="FV402" s="39">
        <v>1</v>
      </c>
      <c r="FW402" s="39">
        <v>0</v>
      </c>
      <c r="FX402" s="39">
        <v>0</v>
      </c>
      <c r="FY402" s="39">
        <v>8</v>
      </c>
      <c r="FZ402" s="40">
        <f t="shared" si="293"/>
        <v>46269</v>
      </c>
      <c r="GA402" s="40">
        <f t="shared" si="293"/>
        <v>46084</v>
      </c>
      <c r="GB402" s="40">
        <f t="shared" si="308"/>
        <v>46269</v>
      </c>
      <c r="GC402" s="40">
        <f t="shared" si="309"/>
        <v>46269</v>
      </c>
      <c r="GD402" s="40">
        <f t="shared" si="310"/>
        <v>46634</v>
      </c>
      <c r="GE402" s="40">
        <f t="shared" si="311"/>
        <v>45868</v>
      </c>
      <c r="GF402" s="40" t="str">
        <f t="shared" si="297"/>
        <v/>
      </c>
      <c r="GG402" s="40" t="str">
        <f t="shared" si="297"/>
        <v/>
      </c>
      <c r="GH402" s="40" t="str">
        <f t="shared" si="297"/>
        <v/>
      </c>
      <c r="GI402" s="39">
        <f t="shared" si="335"/>
        <v>1</v>
      </c>
      <c r="GJ402" s="39">
        <f t="shared" si="336"/>
        <v>0</v>
      </c>
      <c r="GK402" s="39">
        <f t="shared" si="337"/>
        <v>0</v>
      </c>
      <c r="GL402" s="39">
        <f t="shared" si="338"/>
        <v>5</v>
      </c>
    </row>
    <row r="403" spans="1:194" x14ac:dyDescent="0.25">
      <c r="A403" s="19">
        <v>439</v>
      </c>
      <c r="B403" s="43" t="s">
        <v>1805</v>
      </c>
      <c r="C403" s="43" t="s">
        <v>186</v>
      </c>
      <c r="D403" s="43" t="s">
        <v>241</v>
      </c>
      <c r="E403" s="43" t="s">
        <v>626</v>
      </c>
      <c r="F403" s="43" t="s">
        <v>1799</v>
      </c>
      <c r="G403" s="43" t="s">
        <v>190</v>
      </c>
      <c r="H403" s="43"/>
      <c r="I403" s="43" t="s">
        <v>192</v>
      </c>
      <c r="J403" s="44">
        <f t="shared" si="312"/>
        <v>45867.479166666664</v>
      </c>
      <c r="K403" s="44">
        <v>45503.479166666664</v>
      </c>
      <c r="L403" s="44">
        <v>45376</v>
      </c>
      <c r="M403" s="43" t="s">
        <v>1806</v>
      </c>
      <c r="N403" s="43" t="s">
        <v>193</v>
      </c>
      <c r="O403" s="44">
        <v>46017.440358796295</v>
      </c>
      <c r="P403" s="43">
        <v>4053</v>
      </c>
      <c r="Q403" s="43">
        <v>2999</v>
      </c>
      <c r="R403" s="43">
        <v>1054</v>
      </c>
      <c r="S403" s="43" t="s">
        <v>206</v>
      </c>
      <c r="T403" s="44">
        <v>45903.770833333336</v>
      </c>
      <c r="U403" s="44">
        <v>45903.770833333336</v>
      </c>
      <c r="V403" s="44">
        <v>45903.770833333336</v>
      </c>
      <c r="W403" s="44">
        <v>45903.770833333336</v>
      </c>
      <c r="X403" s="44">
        <v>45903.770833333336</v>
      </c>
      <c r="Y403" s="44">
        <v>45502.770833333336</v>
      </c>
      <c r="Z403" s="43" t="s">
        <v>199</v>
      </c>
      <c r="AA403" s="43"/>
      <c r="AB403" s="43"/>
      <c r="AC403" s="43"/>
      <c r="AD403" s="43"/>
      <c r="AE403" s="43">
        <v>2</v>
      </c>
      <c r="AF403" s="43" t="s">
        <v>1807</v>
      </c>
      <c r="AG403" s="43" t="s">
        <v>1807</v>
      </c>
      <c r="AH403" s="43" t="s">
        <v>1808</v>
      </c>
      <c r="AI403" s="43" t="s">
        <v>1808</v>
      </c>
      <c r="AJ403" s="43" t="s">
        <v>1809</v>
      </c>
      <c r="AK403" s="43" t="s">
        <v>1808</v>
      </c>
      <c r="AL403" s="47">
        <v>46268</v>
      </c>
      <c r="AM403" s="46">
        <v>46083</v>
      </c>
      <c r="AN403" s="47">
        <v>46268</v>
      </c>
      <c r="AO403" s="47">
        <v>46268</v>
      </c>
      <c r="AP403" s="47">
        <v>46232</v>
      </c>
      <c r="AQ403" s="47">
        <v>46268</v>
      </c>
      <c r="AR403" s="48"/>
      <c r="AS403" s="48"/>
      <c r="AT403" s="48"/>
      <c r="AU403" s="43">
        <v>1</v>
      </c>
      <c r="AV403" s="43">
        <v>0</v>
      </c>
      <c r="AW403" s="43">
        <v>0</v>
      </c>
      <c r="AX403" s="51" t="s">
        <v>559</v>
      </c>
      <c r="AY403" s="51" t="s">
        <v>221</v>
      </c>
      <c r="AZ403" s="51" t="s">
        <v>198</v>
      </c>
      <c r="BA403" s="20">
        <f t="shared" ca="1" si="305"/>
        <v>0</v>
      </c>
      <c r="BB403" s="20">
        <f t="shared" ca="1" si="305"/>
        <v>1</v>
      </c>
      <c r="BC403" s="20">
        <f t="shared" ca="1" si="305"/>
        <v>0</v>
      </c>
      <c r="BD403" s="20">
        <f t="shared" ca="1" si="305"/>
        <v>0</v>
      </c>
      <c r="BE403" s="20">
        <f t="shared" ca="1" si="305"/>
        <v>0</v>
      </c>
      <c r="BF403" s="20">
        <f t="shared" ca="1" si="305"/>
        <v>0</v>
      </c>
      <c r="BG403" s="21" t="str">
        <f t="shared" ca="1" si="304"/>
        <v/>
      </c>
      <c r="BH403" s="21" t="str">
        <f t="shared" ca="1" si="304"/>
        <v/>
      </c>
      <c r="BI403" s="21" t="str">
        <f t="shared" ca="1" si="304"/>
        <v/>
      </c>
      <c r="BJ403" s="22">
        <f t="shared" ca="1" si="313"/>
        <v>1</v>
      </c>
      <c r="BK403" s="21">
        <f t="shared" si="314"/>
        <v>3</v>
      </c>
      <c r="BL403" s="22">
        <f t="shared" ca="1" si="315"/>
        <v>4529</v>
      </c>
      <c r="BM403" s="22">
        <f t="shared" ca="1" si="316"/>
        <v>3351</v>
      </c>
      <c r="BN403" s="23">
        <f t="shared" ca="1" si="317"/>
        <v>1178</v>
      </c>
      <c r="BO403" s="24">
        <f t="shared" ca="1" si="318"/>
        <v>476</v>
      </c>
      <c r="BP403" s="51" t="str">
        <f>_xlfn.XLOOKUP(E403,[1]Validation!E:E,[1]Validation!F:F,"")</f>
        <v>EG30</v>
      </c>
      <c r="BQ403" s="51" t="str">
        <f>_xlfn.XLOOKUP(BP403,[1]Validation!F:F,[1]Validation!G:G,"")</f>
        <v>EG30 to EG45</v>
      </c>
      <c r="BR403" s="52" t="str">
        <f>VLOOKUP(G403,[1]Validation!$B$1:$C$9,2,0)</f>
        <v>B</v>
      </c>
      <c r="BS403" s="51">
        <f t="shared" ca="1" si="319"/>
        <v>22</v>
      </c>
      <c r="BT403" s="53">
        <f>_xlfn.XLOOKUP(B403,'[2]1. All Calls'!$R:$R,'[2]1. All Calls'!$A:$A,"",0)</f>
        <v>46175.471944444398</v>
      </c>
      <c r="BU403" s="51" t="str">
        <f>_xlfn.XLOOKUP(B403,'[2]1. All Calls'!$R:$R,'[2]1. All Calls'!$F:$F,"",0)</f>
        <v>CC-02102558</v>
      </c>
      <c r="BV403" s="51" t="str">
        <f>_xlfn.XLOOKUP(B403,'[2]1. All Calls'!$R:$R,'[2]1. All Calls'!$J:$J,"",0)</f>
        <v>Sales Call</v>
      </c>
      <c r="BW403" s="53">
        <f>_xlfn.XLOOKUP(B403,'[2]Sch Calls'!$R:$R,'[2]Sch Calls'!$A:$A,"",0)</f>
        <v>45904.357939814799</v>
      </c>
      <c r="BX403" s="51">
        <f>_xlfn.XLOOKUP(B403,'[2]Sch Calls'!$R:$R,'[2]Sch Calls'!$B:$B,"",0)</f>
        <v>3714</v>
      </c>
      <c r="BY403" s="51" t="str">
        <f t="shared" si="294"/>
        <v>03-Mar-26</v>
      </c>
      <c r="BZ403" s="51" t="str">
        <f t="shared" si="294"/>
        <v>03-Mar-26</v>
      </c>
      <c r="CA403" s="51" t="str">
        <f t="shared" si="320"/>
        <v>06-Jun-26</v>
      </c>
      <c r="CB403" s="51" t="str">
        <f t="shared" si="321"/>
        <v>04-Mar-27</v>
      </c>
      <c r="CC403" s="51" t="str">
        <f t="shared" si="322"/>
        <v>30-Jul-26</v>
      </c>
      <c r="CD403" s="51" t="str">
        <f t="shared" si="323"/>
        <v>04-Sep-26</v>
      </c>
      <c r="CE403" s="51">
        <f t="shared" ca="1" si="295"/>
        <v>272</v>
      </c>
      <c r="CF403" s="51">
        <f t="shared" ca="1" si="295"/>
        <v>272</v>
      </c>
      <c r="CG403" s="51">
        <f t="shared" ca="1" si="324"/>
        <v>272</v>
      </c>
      <c r="CH403" s="51">
        <f t="shared" ca="1" si="325"/>
        <v>272</v>
      </c>
      <c r="CI403" s="51">
        <f t="shared" ca="1" si="326"/>
        <v>673</v>
      </c>
      <c r="CJ403" s="51">
        <f t="shared" ca="1" si="327"/>
        <v>272</v>
      </c>
      <c r="CK403" s="51">
        <f t="shared" ca="1" si="302"/>
        <v>816</v>
      </c>
      <c r="CL403" s="51">
        <f t="shared" ca="1" si="302"/>
        <v>816</v>
      </c>
      <c r="CM403" s="51">
        <f t="shared" ca="1" si="302"/>
        <v>816</v>
      </c>
      <c r="CN403" s="51">
        <f t="shared" ca="1" si="302"/>
        <v>816</v>
      </c>
      <c r="CO403" s="51">
        <f t="shared" ca="1" si="302"/>
        <v>2019</v>
      </c>
      <c r="CP403" s="51">
        <f t="shared" ca="1" si="302"/>
        <v>816</v>
      </c>
      <c r="CQ403" s="51">
        <f t="shared" ca="1" si="303"/>
        <v>845</v>
      </c>
      <c r="CR403" s="51">
        <f t="shared" ca="1" si="303"/>
        <v>845</v>
      </c>
      <c r="CS403" s="51">
        <f t="shared" ca="1" si="303"/>
        <v>2845</v>
      </c>
      <c r="CT403" s="51">
        <f t="shared" ca="1" si="303"/>
        <v>2845</v>
      </c>
      <c r="CU403" s="51">
        <f t="shared" ca="1" si="303"/>
        <v>2898</v>
      </c>
      <c r="CV403" s="54">
        <f t="shared" ca="1" si="303"/>
        <v>2845</v>
      </c>
      <c r="CW403" s="25" t="s">
        <v>212</v>
      </c>
      <c r="CX403" s="55">
        <v>0.74</v>
      </c>
      <c r="CY403" s="60">
        <v>45678</v>
      </c>
      <c r="CZ403" s="26">
        <v>20</v>
      </c>
      <c r="DA403" s="26">
        <v>12</v>
      </c>
      <c r="DB403" s="26">
        <v>1</v>
      </c>
      <c r="DC403" s="26">
        <v>19</v>
      </c>
      <c r="DD403" s="26">
        <v>28</v>
      </c>
      <c r="DE403" s="26">
        <v>1</v>
      </c>
      <c r="DF403" s="26">
        <v>17</v>
      </c>
      <c r="DG403" s="26">
        <v>34</v>
      </c>
      <c r="DH403" s="26">
        <v>17</v>
      </c>
      <c r="DI403" s="26">
        <v>16</v>
      </c>
      <c r="DJ403" s="26">
        <v>24</v>
      </c>
      <c r="DK403" s="26">
        <v>12</v>
      </c>
      <c r="DL403" s="27">
        <f t="shared" si="328"/>
        <v>46250.471944444398</v>
      </c>
      <c r="DM403" s="28">
        <f t="shared" ca="1" si="329"/>
        <v>0</v>
      </c>
      <c r="DN403" s="56">
        <f>_xlfn.XLOOKUP(B403,'[2]1. All Calls'!$R:$R,'[2]1. All Calls'!$A:$A,"",0)</f>
        <v>46175.471944444398</v>
      </c>
      <c r="DO403" s="57" t="str">
        <f ca="1">VLOOKUP(DM403,[1]Validation!$B$20:$C$25,2,0)</f>
        <v>Within 3 months</v>
      </c>
      <c r="DP403" s="58" t="str">
        <f>_xlfn.XLOOKUP(B403,'[1]Active AMCs- Dealer'!E:E,'[1]Active AMCs- Dealer'!L:L,"Not in AMC",0)</f>
        <v>Not in AMC</v>
      </c>
      <c r="DQ403" s="50" t="s">
        <v>238</v>
      </c>
      <c r="DR403" s="29" t="str">
        <f>_xlfn.XLOOKUP(B403,'[2]1. All Calls'!$R:$R,'[2]1. All Calls'!$F:$F,"",0)</f>
        <v>CC-02102558</v>
      </c>
      <c r="DS403" s="29" t="str">
        <f>_xlfn.XLOOKUP(B403,'[2]1. All Calls'!$R:$R,'[2]1. All Calls'!$AB:$AB,"",0)</f>
        <v>Sales call carried out for HMR update</v>
      </c>
      <c r="DT403" s="30">
        <f>_xlfn.XLOOKUP(DR403,'[2]1. All Calls'!$F:$F,'[2]1. All Calls'!$A:$A,"",0)</f>
        <v>46175.471944444398</v>
      </c>
      <c r="DU403" s="31">
        <f>_xlfn.XLOOKUP(DR403,'[2]1. All Calls'!$F:$F,'[2]1. All Calls'!$B:$B,"",0)</f>
        <v>10415</v>
      </c>
      <c r="DV403" s="31">
        <f>_xlfn.XLOOKUP(B403,[1]MDA_Assets!D:D,[1]MDA_Assets!N:N,"",0)</f>
        <v>7803</v>
      </c>
      <c r="DW403" s="31">
        <f>_xlfn.XLOOKUP(B403,[1]MDA_Assets!D:D,[1]MDA_Assets!O:O,"",0)</f>
        <v>2612</v>
      </c>
      <c r="DX403" s="32" t="str">
        <f>_xlfn.XLOOKUP(B403,[1]MDA_Assets!D:D,[1]MDA_Assets!Q:Q,"",0)</f>
        <v>XD</v>
      </c>
      <c r="DY403" s="33">
        <f>_xlfn.XLOOKUP(B403,[1]MDA_Assets!D:D,[1]MDA_Assets!R:R,"",0)</f>
        <v>46140</v>
      </c>
      <c r="DZ403" s="33">
        <f>_xlfn.XLOOKUP(B403,[1]MDA_Assets!D:D,[1]MDA_Assets!S:S,"",0)</f>
        <v>46140</v>
      </c>
      <c r="EA403" s="33">
        <f>_xlfn.XLOOKUP(B403,[1]MDA_Assets!D:D,[1]MDA_Assets!T:T,"",0)</f>
        <v>46140</v>
      </c>
      <c r="EB403" s="33">
        <f>_xlfn.XLOOKUP(B403,[1]MDA_Assets!D:D,[1]MDA_Assets!U:U,"",0)</f>
        <v>46140</v>
      </c>
      <c r="EC403" s="33">
        <f>_xlfn.XLOOKUP(B403,[1]MDA_Assets!D:D,[1]MDA_Assets!V:V,"",0)</f>
        <v>46140</v>
      </c>
      <c r="ED403" s="33">
        <f>_xlfn.XLOOKUP(B403,[1]MDA_Assets!D:D,[1]MDA_Assets!W:W,"",0)</f>
        <v>45503</v>
      </c>
      <c r="EE403" s="32" t="str">
        <f>_xlfn.XLOOKUP(B403,[1]MDA_Assets!D:D,[1]MDA_Assets!X:X,"",0)</f>
        <v>Yes</v>
      </c>
      <c r="EF403" s="33">
        <f>_xlfn.XLOOKUP(B403,[1]MDA_Assets!D:D,[1]MDA_Assets!Y:Y,"",0)</f>
        <v>0</v>
      </c>
      <c r="EG403" s="33">
        <f>_xlfn.XLOOKUP(B403,[1]MDA_Assets!D:D,[1]MDA_Assets!Z:Z,"",0)</f>
        <v>0</v>
      </c>
      <c r="EH403" s="33">
        <f>_xlfn.XLOOKUP(B403,[1]MDA_Assets!D:D,[1]MDA_Assets!AA:AA,"",0)</f>
        <v>0</v>
      </c>
      <c r="EI403" s="34">
        <f>_xlfn.XLOOKUP(B403,[1]MDA_Assets!D:D,[1]MDA_Assets!P:P,"",0)</f>
        <v>3</v>
      </c>
      <c r="EJ403" s="35" t="str">
        <f>_xlfn.XLOOKUP(B403,[1]MDA_Assets!D:D,[1]MDA_Assets!AB:AB,"",0)</f>
        <v>1516</v>
      </c>
      <c r="EK403" s="35" t="str">
        <f>_xlfn.XLOOKUP(B403,[1]MDA_Assets!D:D,[1]MDA_Assets!AC:AC,"",0)</f>
        <v>1516</v>
      </c>
      <c r="EL403" s="35" t="str">
        <f>_xlfn.XLOOKUP(B403,[1]MDA_Assets!D:D,[1]MDA_Assets!AD:AD,"",0)</f>
        <v>2516</v>
      </c>
      <c r="EM403" s="35" t="str">
        <f>_xlfn.XLOOKUP(B403,[1]MDA_Assets!D:D,[1]MDA_Assets!AE:AE,"",0)</f>
        <v>3042</v>
      </c>
      <c r="EN403" s="35" t="str">
        <f>_xlfn.XLOOKUP(B403,[1]MDA_Assets!D:D,[1]MDA_Assets!AF:AF,"",0)</f>
        <v>202</v>
      </c>
      <c r="EO403" s="35" t="str">
        <f>_xlfn.XLOOKUP(B403,[1]MDA_Assets!D:D,[1]MDA_Assets!AG:AG,"",0)</f>
        <v>2516</v>
      </c>
      <c r="EP403" s="36">
        <f t="shared" si="296"/>
        <v>365</v>
      </c>
      <c r="EQ403" s="36">
        <f t="shared" si="296"/>
        <v>180</v>
      </c>
      <c r="ER403" s="36">
        <f t="shared" si="330"/>
        <v>365</v>
      </c>
      <c r="ES403" s="36">
        <f t="shared" si="331"/>
        <v>365</v>
      </c>
      <c r="ET403" s="36">
        <f t="shared" si="332"/>
        <v>730</v>
      </c>
      <c r="EU403" s="36">
        <f t="shared" si="333"/>
        <v>365</v>
      </c>
      <c r="EV403" s="36" t="str">
        <f t="shared" si="334"/>
        <v/>
      </c>
      <c r="EW403" s="36" t="str">
        <f t="shared" si="306"/>
        <v/>
      </c>
      <c r="EX403" s="36" t="str">
        <f t="shared" si="307"/>
        <v/>
      </c>
      <c r="EY403" s="36">
        <f t="shared" si="299"/>
        <v>11.78</v>
      </c>
      <c r="EZ403" s="36">
        <f t="shared" si="299"/>
        <v>5.81</v>
      </c>
      <c r="FA403" s="36">
        <f t="shared" si="299"/>
        <v>11.78</v>
      </c>
      <c r="FB403" s="36">
        <f t="shared" si="299"/>
        <v>11.78</v>
      </c>
      <c r="FC403" s="36">
        <f t="shared" si="299"/>
        <v>23.55</v>
      </c>
      <c r="FD403" s="36">
        <f t="shared" si="299"/>
        <v>11.78</v>
      </c>
      <c r="FE403" s="36" t="str">
        <f t="shared" si="299"/>
        <v/>
      </c>
      <c r="FF403" s="36" t="str">
        <f t="shared" si="299"/>
        <v/>
      </c>
      <c r="FG403" s="36" t="str">
        <f t="shared" si="299"/>
        <v/>
      </c>
      <c r="FH403" s="37" t="str" cm="1">
        <f t="array" ref="FH403">_xlfn.IFS(EY403="", "No Data", EY403&lt;0, "Negative/Future", EY403=0, "Zero Days", EY403&lt;=3, "&lt; 3 Months", EY403&lt;=6, "3 to 6 Months", EY403&lt;=9, "6 to 9 Months", EY403&lt;=12, "9 to 12 Months", EY403&lt;=15, "12 to 15 Months", EY403&lt;=18, "15 to 18 Months", EY403&lt;=24, "18 to 24 Months", EY403&gt;24, "&gt; 24 Months")</f>
        <v>9 to 12 Months</v>
      </c>
      <c r="FI403" s="37" t="str" cm="1">
        <f t="array" ref="FI403">_xlfn.IFS(EZ403="", "No Data", EZ403&lt;0, "Negative/Future", EZ403=0, "Zero Days", EZ403&lt;=3, "&lt; 3 Months", EZ403&lt;=6, "3 to 6 Months", EZ403&lt;=9, "6 to 9 Months", EZ403&lt;=12, "9 to 12 Months", EZ403&lt;=15, "12 to 15 Months", EZ403&lt;=18, "15 to 18 Months", EZ403&lt;=24, "18 to 24 Months", EZ403&gt;24, "&gt; 24 Months")</f>
        <v>3 to 6 Months</v>
      </c>
      <c r="FJ403" s="37" t="str" cm="1">
        <f t="array" ref="FJ403">_xlfn.IFS(FA403="", "No Data", FA403&lt;0, "Negative/Future", FA403=0, "Zero Days", FA403&lt;=3, "&lt; 3 Months", FA403&lt;=6, "3 to 6 Months", FA403&lt;=9, "6 to 9 Months", FA403&lt;=12, "9 to 12 Months", FA403&lt;=15, "12 to 15 Months", FA403&lt;=18, "15 to 18 Months", FA403&lt;=24, "18 to 24 Months", FA403&gt;24, "&gt; 24 Months")</f>
        <v>9 to 12 Months</v>
      </c>
      <c r="FK403" s="37" t="str" cm="1">
        <f t="array" ref="FK403">_xlfn.IFS(FB403="", "No Data", FB403&lt;0, "Negative/Future", FB403=0, "Zero Days", FB403&lt;=3, "&lt; 3 Months", FB403&lt;=6, "3 to 6 Months", FB403&lt;=9, "6 to 9 Months", FB403&lt;=12, "9 to 12 Months", FB403&lt;=15, "12 to 15 Months", FB403&lt;=18, "15 to 18 Months", FB403&lt;=24, "18 to 24 Months", FB403&gt;24, "&gt; 24 Months")</f>
        <v>9 to 12 Months</v>
      </c>
      <c r="FL403" s="37" t="str" cm="1">
        <f t="array" ref="FL403">_xlfn.IFS(FC403="", "No Data", FC403&lt;0, "Negative/Future", FC403=0, "Zero Days", FC403&lt;=3, "&lt; 3 Months", FC403&lt;=6, "3 to 6 Months", FC403&lt;=9, "6 to 9 Months", FC403&lt;=12, "9 to 12 Months", FC403&lt;=15, "12 to 15 Months", FC403&lt;=18, "15 to 18 Months", FC403&lt;=24, "18 to 24 Months", FC403&gt;24, "&gt; 24 Months")</f>
        <v>18 to 24 Months</v>
      </c>
      <c r="FM403" s="37" t="str" cm="1">
        <f t="array" ref="FM403">_xlfn.IFS(FD403="", "No Data", FD403&lt;0, "Negative/Future", FD403=0, "Zero Days", FD403&lt;=3, "&lt; 3 Months", FD403&lt;=6, "3 to 6 Months", FD403&lt;=9, "6 to 9 Months", FD403&lt;=12, "9 to 12 Months", FD403&lt;=15, "12 to 15 Months", FD403&lt;=18, "15 to 18 Months", FD403&lt;=24, "18 to 24 Months", FD403&gt;24, "&gt; 24 Months")</f>
        <v>9 to 12 Months</v>
      </c>
      <c r="FN403" s="37" t="str" cm="1">
        <f t="array" ref="FN403">_xlfn.IFS(FE403="", "No Data", FE403&lt;0, "Negative/Future", FE403=0, "Zero Days", FE403&lt;=3, "&lt; 3 Months", FE403&lt;=6, "3 to 6 Months", FE403&lt;=9, "6 to 9 Months", FE403&lt;=12, "9 to 12 Months", FE403&lt;=15, "12 to 15 Months", FE403&lt;=18, "15 to 18 Months", FE403&lt;=24, "18 to 24 Months", FE403&gt;24, "&gt; 24 Months")</f>
        <v>No Data</v>
      </c>
      <c r="FO403" s="37" t="str" cm="1">
        <f t="array" ref="FO403">_xlfn.IFS(FG403="", "No Data", FG403&lt;0, "Negative/Future", FG403=0, "Zero Days", FG403&lt;=3, "&lt; 3 Months", FG403&lt;=6, "3 to 6 Months", FG403&lt;=9, "6 to 9 Months", FG403&lt;=12, "9 to 12 Months", FG403&lt;=15, "12 to 15 Months", FG403&lt;=18, "15 to 18 Months", FG403&lt;=24, "18 to 24 Months", FG403&gt;24, "&gt; 24 Months")</f>
        <v>No Data</v>
      </c>
      <c r="FP403" s="37" t="str" cm="1">
        <f t="array" ref="FP403">_xlfn.IFS(FF403="", "No Data", FF403&lt;0, "Negative/Future", FF403=0, "Zero Days", FF403&lt;=3, "&lt; 3 Months", FF403&lt;=6, "3 to 6 Months", FF403&lt;=9, "6 to 9 Months", FF403&lt;=12, "9 to 12 Months", FF403&lt;=15, "12 to 15 Months", FF403&lt;=18, "15 to 18 Months", FF403&lt;=24, "18 to 24 Months", FF403&gt;24, "&gt; 24 Months")</f>
        <v>No Data</v>
      </c>
      <c r="FQ403" s="29" t="s">
        <v>1804</v>
      </c>
      <c r="FR403" s="29">
        <v>9142519660</v>
      </c>
      <c r="FS403" s="38" t="str">
        <f>VLOOKUP(_xlfn.XLOOKUP(B403,[1]MDA_Assets!D:D,[1]MDA_Assets!I:I,"",0),[1]Validation!$B$1:$C$8,2,0)</f>
        <v>B</v>
      </c>
      <c r="FT403" s="38" t="s">
        <v>202</v>
      </c>
      <c r="FU403" s="31" t="str">
        <f>_xlfn.XLOOKUP(B403,[1]MDA_Assets!D:D,[1]MDA_Assets!X:X,"",0)</f>
        <v>Yes</v>
      </c>
      <c r="FV403" s="39">
        <v>1</v>
      </c>
      <c r="FW403" s="39">
        <v>0</v>
      </c>
      <c r="FX403" s="39">
        <v>0</v>
      </c>
      <c r="FY403" s="39">
        <v>8</v>
      </c>
      <c r="FZ403" s="40">
        <f t="shared" si="293"/>
        <v>46505</v>
      </c>
      <c r="GA403" s="40">
        <f t="shared" si="293"/>
        <v>46320</v>
      </c>
      <c r="GB403" s="40">
        <f t="shared" si="308"/>
        <v>46505</v>
      </c>
      <c r="GC403" s="40">
        <f t="shared" si="309"/>
        <v>46505</v>
      </c>
      <c r="GD403" s="40">
        <f t="shared" si="310"/>
        <v>46870</v>
      </c>
      <c r="GE403" s="40">
        <f t="shared" si="311"/>
        <v>45868</v>
      </c>
      <c r="GF403" s="40" t="str">
        <f t="shared" si="297"/>
        <v/>
      </c>
      <c r="GG403" s="40" t="str">
        <f t="shared" si="297"/>
        <v/>
      </c>
      <c r="GH403" s="40" t="str">
        <f t="shared" si="297"/>
        <v/>
      </c>
      <c r="GI403" s="39">
        <f t="shared" si="335"/>
        <v>1</v>
      </c>
      <c r="GJ403" s="39">
        <f t="shared" si="336"/>
        <v>0</v>
      </c>
      <c r="GK403" s="39">
        <f t="shared" si="337"/>
        <v>0</v>
      </c>
      <c r="GL403" s="39">
        <f t="shared" si="338"/>
        <v>5</v>
      </c>
    </row>
    <row r="404" spans="1:194" x14ac:dyDescent="0.25">
      <c r="A404" s="19">
        <v>440</v>
      </c>
      <c r="B404" s="43" t="s">
        <v>1810</v>
      </c>
      <c r="C404" s="43" t="s">
        <v>254</v>
      </c>
      <c r="D404" s="43" t="s">
        <v>241</v>
      </c>
      <c r="E404" s="43" t="s">
        <v>346</v>
      </c>
      <c r="F404" s="43" t="s">
        <v>734</v>
      </c>
      <c r="G404" s="43" t="s">
        <v>190</v>
      </c>
      <c r="H404" s="43" t="s">
        <v>498</v>
      </c>
      <c r="I404" s="43" t="s">
        <v>192</v>
      </c>
      <c r="J404" s="44">
        <f t="shared" si="312"/>
        <v>46167.645833333336</v>
      </c>
      <c r="K404" s="44">
        <v>45803.645833333336</v>
      </c>
      <c r="L404" s="44">
        <v>45404</v>
      </c>
      <c r="M404" s="43" t="s">
        <v>2552</v>
      </c>
      <c r="N404" s="43" t="s">
        <v>193</v>
      </c>
      <c r="O404" s="44">
        <v>46051.299745370372</v>
      </c>
      <c r="P404" s="43">
        <v>487</v>
      </c>
      <c r="Q404" s="43">
        <v>390</v>
      </c>
      <c r="R404" s="43">
        <v>97</v>
      </c>
      <c r="S404" s="43" t="s">
        <v>206</v>
      </c>
      <c r="T404" s="44">
        <v>45833.770833333336</v>
      </c>
      <c r="U404" s="44">
        <v>45802.770833333336</v>
      </c>
      <c r="V404" s="44">
        <v>45802.770833333336</v>
      </c>
      <c r="W404" s="44">
        <v>45801.770833333336</v>
      </c>
      <c r="X404" s="44">
        <v>45801.770833333336</v>
      </c>
      <c r="Y404" s="44">
        <v>45801.770833333336</v>
      </c>
      <c r="Z404" s="43" t="s">
        <v>199</v>
      </c>
      <c r="AA404" s="43"/>
      <c r="AB404" s="43"/>
      <c r="AC404" s="43"/>
      <c r="AD404" s="43"/>
      <c r="AE404" s="43">
        <v>0</v>
      </c>
      <c r="AF404" s="43" t="s">
        <v>1811</v>
      </c>
      <c r="AG404" s="43" t="s">
        <v>1811</v>
      </c>
      <c r="AH404" s="43" t="s">
        <v>1812</v>
      </c>
      <c r="AI404" s="43" t="s">
        <v>1812</v>
      </c>
      <c r="AJ404" s="43" t="s">
        <v>2553</v>
      </c>
      <c r="AK404" s="43" t="s">
        <v>1812</v>
      </c>
      <c r="AL404" s="48"/>
      <c r="AM404" s="48"/>
      <c r="AN404" s="48"/>
      <c r="AO404" s="48"/>
      <c r="AP404" s="48"/>
      <c r="AQ404" s="48"/>
      <c r="AR404" s="48"/>
      <c r="AS404" s="48"/>
      <c r="AT404" s="48"/>
      <c r="AU404" s="43">
        <v>0</v>
      </c>
      <c r="AV404" s="43">
        <v>0</v>
      </c>
      <c r="AW404" s="43">
        <v>0</v>
      </c>
      <c r="AX404" s="51" t="s">
        <v>735</v>
      </c>
      <c r="AY404" s="51" t="s">
        <v>409</v>
      </c>
      <c r="AZ404" s="51" t="s">
        <v>198</v>
      </c>
      <c r="BA404" s="20" t="str">
        <f t="shared" ca="1" si="305"/>
        <v/>
      </c>
      <c r="BB404" s="20" t="str">
        <f t="shared" ca="1" si="305"/>
        <v/>
      </c>
      <c r="BC404" s="20" t="str">
        <f t="shared" ca="1" si="305"/>
        <v/>
      </c>
      <c r="BD404" s="20" t="str">
        <f t="shared" ca="1" si="305"/>
        <v/>
      </c>
      <c r="BE404" s="20" t="str">
        <f t="shared" ca="1" si="305"/>
        <v/>
      </c>
      <c r="BF404" s="20" t="str">
        <f t="shared" ca="1" si="305"/>
        <v/>
      </c>
      <c r="BG404" s="21" t="str">
        <f t="shared" ca="1" si="304"/>
        <v/>
      </c>
      <c r="BH404" s="21" t="str">
        <f t="shared" ca="1" si="304"/>
        <v/>
      </c>
      <c r="BI404" s="21" t="str">
        <f t="shared" ca="1" si="304"/>
        <v/>
      </c>
      <c r="BJ404" s="22">
        <f t="shared" ca="1" si="313"/>
        <v>0</v>
      </c>
      <c r="BK404" s="21">
        <f t="shared" si="314"/>
        <v>0</v>
      </c>
      <c r="BL404" s="22">
        <f t="shared" ca="1" si="315"/>
        <v>487</v>
      </c>
      <c r="BM404" s="22">
        <f t="shared" ca="1" si="316"/>
        <v>390</v>
      </c>
      <c r="BN404" s="23">
        <f t="shared" ca="1" si="317"/>
        <v>97</v>
      </c>
      <c r="BO404" s="24">
        <f t="shared" ca="1" si="318"/>
        <v>0</v>
      </c>
      <c r="BP404" s="51" t="str">
        <f>_xlfn.XLOOKUP(E404,[1]Validation!E:E,[1]Validation!F:F,"")</f>
        <v>EN11</v>
      </c>
      <c r="BQ404" s="51" t="str">
        <f>_xlfn.XLOOKUP(BP404,[1]Validation!F:F,[1]Validation!G:G,"")</f>
        <v>EN11 to EN22</v>
      </c>
      <c r="BR404" s="52" t="str">
        <f>VLOOKUP(G404,[1]Validation!$B$1:$C$9,2,0)</f>
        <v>B</v>
      </c>
      <c r="BS404" s="51">
        <f t="shared" ca="1" si="319"/>
        <v>12</v>
      </c>
      <c r="BT404" s="53">
        <f>_xlfn.XLOOKUP(B404,'[2]1. All Calls'!$R:$R,'[2]1. All Calls'!$A:$A,"",0)</f>
        <v>46051.528344907398</v>
      </c>
      <c r="BU404" s="51" t="str">
        <f>_xlfn.XLOOKUP(B404,'[2]1. All Calls'!$R:$R,'[2]1. All Calls'!$F:$F,"",0)</f>
        <v>CC-01957179</v>
      </c>
      <c r="BV404" s="51" t="str">
        <f>_xlfn.XLOOKUP(B404,'[2]1. All Calls'!$R:$R,'[2]1. All Calls'!$J:$J,"",0)</f>
        <v>Sales Call</v>
      </c>
      <c r="BW404" s="53" t="str">
        <f>_xlfn.XLOOKUP(B404,'[2]Sch Calls'!$R:$R,'[2]Sch Calls'!$A:$A,"",0)</f>
        <v/>
      </c>
      <c r="BX404" s="51" t="str">
        <f>_xlfn.XLOOKUP(B404,'[2]Sch Calls'!$R:$R,'[2]Sch Calls'!$B:$B,"",0)</f>
        <v/>
      </c>
      <c r="BY404" s="51" t="str">
        <f t="shared" si="294"/>
        <v>22-Nov-25</v>
      </c>
      <c r="BZ404" s="51" t="str">
        <f t="shared" si="294"/>
        <v>22-Nov-25</v>
      </c>
      <c r="CA404" s="51" t="str">
        <f t="shared" si="320"/>
        <v>28-Mar-26</v>
      </c>
      <c r="CB404" s="51" t="str">
        <f t="shared" si="321"/>
        <v>22-Nov-26</v>
      </c>
      <c r="CC404" s="51" t="str">
        <f t="shared" si="322"/>
        <v>25-May-27</v>
      </c>
      <c r="CD404" s="51" t="str">
        <f t="shared" si="323"/>
        <v>25-May-26</v>
      </c>
      <c r="CE404" s="51">
        <f t="shared" ca="1" si="295"/>
        <v>373</v>
      </c>
      <c r="CF404" s="51">
        <f t="shared" ca="1" si="295"/>
        <v>373</v>
      </c>
      <c r="CG404" s="51">
        <f t="shared" ca="1" si="324"/>
        <v>342</v>
      </c>
      <c r="CH404" s="51">
        <f t="shared" ca="1" si="325"/>
        <v>374</v>
      </c>
      <c r="CI404" s="51">
        <f t="shared" ca="1" si="326"/>
        <v>374</v>
      </c>
      <c r="CJ404" s="51">
        <f t="shared" ca="1" si="327"/>
        <v>374</v>
      </c>
      <c r="CK404" s="51">
        <f t="shared" ca="1" si="302"/>
        <v>0</v>
      </c>
      <c r="CL404" s="51">
        <f t="shared" ca="1" si="302"/>
        <v>0</v>
      </c>
      <c r="CM404" s="51">
        <f t="shared" ca="1" si="302"/>
        <v>0</v>
      </c>
      <c r="CN404" s="51">
        <f t="shared" ref="CN404:CP453" ca="1" si="339">IFERROR(SUM(CH404*$BK404),"")</f>
        <v>0</v>
      </c>
      <c r="CO404" s="51">
        <f t="shared" ca="1" si="339"/>
        <v>0</v>
      </c>
      <c r="CP404" s="51">
        <f t="shared" ca="1" si="339"/>
        <v>0</v>
      </c>
      <c r="CQ404" s="51">
        <f t="shared" ca="1" si="303"/>
        <v>1513</v>
      </c>
      <c r="CR404" s="51">
        <f t="shared" ca="1" si="303"/>
        <v>1513</v>
      </c>
      <c r="CS404" s="51">
        <f t="shared" ca="1" si="303"/>
        <v>3513</v>
      </c>
      <c r="CT404" s="51">
        <f t="shared" ref="CT404:CV453" ca="1" si="340">IFERROR(IF(AI404&gt;0,SUM(AI404-CN404),""),"")</f>
        <v>3513</v>
      </c>
      <c r="CU404" s="51">
        <f t="shared" ca="1" si="340"/>
        <v>7513</v>
      </c>
      <c r="CV404" s="54">
        <f t="shared" ca="1" si="340"/>
        <v>3513</v>
      </c>
      <c r="CW404" s="25" t="s">
        <v>195</v>
      </c>
      <c r="CX404" s="55">
        <v>0.8</v>
      </c>
      <c r="CY404" s="55"/>
      <c r="CZ404" s="26">
        <v>0</v>
      </c>
      <c r="DA404" s="26">
        <v>0</v>
      </c>
      <c r="DB404" s="26">
        <v>0</v>
      </c>
      <c r="DC404" s="26">
        <v>0</v>
      </c>
      <c r="DD404" s="26">
        <v>0</v>
      </c>
      <c r="DE404" s="26">
        <v>0</v>
      </c>
      <c r="DF404" s="26">
        <v>0</v>
      </c>
      <c r="DG404" s="26">
        <v>0</v>
      </c>
      <c r="DH404" s="26">
        <v>0</v>
      </c>
      <c r="DI404" s="26">
        <v>0</v>
      </c>
      <c r="DJ404" s="26">
        <v>0</v>
      </c>
      <c r="DK404" s="26">
        <v>0</v>
      </c>
      <c r="DL404" s="27">
        <f t="shared" si="328"/>
        <v>46126.528344907398</v>
      </c>
      <c r="DM404" s="28">
        <f t="shared" ca="1" si="329"/>
        <v>1</v>
      </c>
      <c r="DN404" s="56">
        <f>_xlfn.XLOOKUP(B404,'[2]1. All Calls'!$R:$R,'[2]1. All Calls'!$A:$A,"",0)</f>
        <v>46051.528344907398</v>
      </c>
      <c r="DO404" s="57" t="str">
        <f ca="1">VLOOKUP(DM404,[1]Validation!$B$20:$C$25,2,0)</f>
        <v>Above 3 months</v>
      </c>
      <c r="DP404" s="58" t="str">
        <f>_xlfn.XLOOKUP(B404,'[1]Active AMCs- Dealer'!E:E,'[1]Active AMCs- Dealer'!L:L,"Not in AMC",0)</f>
        <v>Not in AMC</v>
      </c>
      <c r="DQ404" s="50" t="s">
        <v>250</v>
      </c>
      <c r="DR404" s="29" t="str">
        <f>_xlfn.XLOOKUP(B404,'[2]1. All Calls'!$R:$R,'[2]1. All Calls'!$F:$F,"",0)</f>
        <v>CC-01957179</v>
      </c>
      <c r="DS404" s="29" t="str">
        <f>_xlfn.XLOOKUP(B404,'[2]1. All Calls'!$R:$R,'[2]1. All Calls'!$AB:$AB,"",0)</f>
        <v>Sales call carried out for HMR update</v>
      </c>
      <c r="DT404" s="30">
        <f>_xlfn.XLOOKUP(DR404,'[2]1. All Calls'!$F:$F,'[2]1. All Calls'!$A:$A,"",0)</f>
        <v>46051.528344907398</v>
      </c>
      <c r="DU404" s="31">
        <f>_xlfn.XLOOKUP(DR404,'[2]1. All Calls'!$F:$F,'[2]1. All Calls'!$B:$B,"",0)</f>
        <v>487</v>
      </c>
      <c r="DV404" s="31">
        <f>_xlfn.XLOOKUP(B404,[1]MDA_Assets!D:D,[1]MDA_Assets!N:N,"",0)</f>
        <v>390</v>
      </c>
      <c r="DW404" s="31">
        <f>_xlfn.XLOOKUP(B404,[1]MDA_Assets!D:D,[1]MDA_Assets!O:O,"",0)</f>
        <v>97</v>
      </c>
      <c r="DX404" s="32" t="str">
        <f>_xlfn.XLOOKUP(B404,[1]MDA_Assets!D:D,[1]MDA_Assets!Q:Q,"",0)</f>
        <v>XD</v>
      </c>
      <c r="DY404" s="33">
        <f>_xlfn.XLOOKUP(B404,[1]MDA_Assets!D:D,[1]MDA_Assets!R:R,"",0)</f>
        <v>45834</v>
      </c>
      <c r="DZ404" s="33">
        <f>_xlfn.XLOOKUP(B404,[1]MDA_Assets!D:D,[1]MDA_Assets!S:S,"",0)</f>
        <v>45803</v>
      </c>
      <c r="EA404" s="33">
        <f>_xlfn.XLOOKUP(B404,[1]MDA_Assets!D:D,[1]MDA_Assets!T:T,"",0)</f>
        <v>45803</v>
      </c>
      <c r="EB404" s="33">
        <f>_xlfn.XLOOKUP(B404,[1]MDA_Assets!D:D,[1]MDA_Assets!U:U,"",0)</f>
        <v>45802</v>
      </c>
      <c r="EC404" s="33">
        <f>_xlfn.XLOOKUP(B404,[1]MDA_Assets!D:D,[1]MDA_Assets!V:V,"",0)</f>
        <v>45802</v>
      </c>
      <c r="ED404" s="33">
        <f>_xlfn.XLOOKUP(B404,[1]MDA_Assets!D:D,[1]MDA_Assets!W:W,"",0)</f>
        <v>45802</v>
      </c>
      <c r="EE404" s="32" t="str">
        <f>_xlfn.XLOOKUP(B404,[1]MDA_Assets!D:D,[1]MDA_Assets!X:X,"",0)</f>
        <v>Yes</v>
      </c>
      <c r="EF404" s="33">
        <f>_xlfn.XLOOKUP(B404,[1]MDA_Assets!D:D,[1]MDA_Assets!Y:Y,"",0)</f>
        <v>0</v>
      </c>
      <c r="EG404" s="33">
        <f>_xlfn.XLOOKUP(B404,[1]MDA_Assets!D:D,[1]MDA_Assets!Z:Z,"",0)</f>
        <v>0</v>
      </c>
      <c r="EH404" s="33">
        <f>_xlfn.XLOOKUP(B404,[1]MDA_Assets!D:D,[1]MDA_Assets!AA:AA,"",0)</f>
        <v>0</v>
      </c>
      <c r="EI404" s="34">
        <f>_xlfn.XLOOKUP(B404,[1]MDA_Assets!D:D,[1]MDA_Assets!P:P,"",0)</f>
        <v>0</v>
      </c>
      <c r="EJ404" s="35" t="str">
        <f>_xlfn.XLOOKUP(B404,[1]MDA_Assets!D:D,[1]MDA_Assets!AB:AB,"",0)</f>
        <v>1513</v>
      </c>
      <c r="EK404" s="35" t="str">
        <f>_xlfn.XLOOKUP(B404,[1]MDA_Assets!D:D,[1]MDA_Assets!AC:AC,"",0)</f>
        <v>1513</v>
      </c>
      <c r="EL404" s="35" t="str">
        <f>_xlfn.XLOOKUP(B404,[1]MDA_Assets!D:D,[1]MDA_Assets!AD:AD,"",0)</f>
        <v>3513</v>
      </c>
      <c r="EM404" s="35" t="str">
        <f>_xlfn.XLOOKUP(B404,[1]MDA_Assets!D:D,[1]MDA_Assets!AE:AE,"",0)</f>
        <v>3513</v>
      </c>
      <c r="EN404" s="35" t="str">
        <f>_xlfn.XLOOKUP(B404,[1]MDA_Assets!D:D,[1]MDA_Assets!AF:AF,"",0)</f>
        <v>7513</v>
      </c>
      <c r="EO404" s="35" t="str">
        <f>_xlfn.XLOOKUP(B404,[1]MDA_Assets!D:D,[1]MDA_Assets!AG:AG,"",0)</f>
        <v>3513</v>
      </c>
      <c r="EP404" s="36" t="str">
        <f t="shared" si="296"/>
        <v/>
      </c>
      <c r="EQ404" s="36" t="str">
        <f t="shared" si="296"/>
        <v/>
      </c>
      <c r="ER404" s="36" t="str">
        <f t="shared" si="330"/>
        <v/>
      </c>
      <c r="ES404" s="36" t="str">
        <f t="shared" si="331"/>
        <v/>
      </c>
      <c r="ET404" s="36" t="str">
        <f t="shared" si="332"/>
        <v/>
      </c>
      <c r="EU404" s="36" t="str">
        <f t="shared" si="333"/>
        <v/>
      </c>
      <c r="EV404" s="36" t="str">
        <f t="shared" si="334"/>
        <v/>
      </c>
      <c r="EW404" s="36" t="str">
        <f t="shared" si="306"/>
        <v/>
      </c>
      <c r="EX404" s="36" t="str">
        <f t="shared" si="307"/>
        <v/>
      </c>
      <c r="EY404" s="36" t="str">
        <f t="shared" si="299"/>
        <v/>
      </c>
      <c r="EZ404" s="36" t="str">
        <f t="shared" si="299"/>
        <v/>
      </c>
      <c r="FA404" s="36" t="str">
        <f t="shared" si="299"/>
        <v/>
      </c>
      <c r="FB404" s="36" t="str">
        <f t="shared" si="299"/>
        <v/>
      </c>
      <c r="FC404" s="36" t="str">
        <f t="shared" si="299"/>
        <v/>
      </c>
      <c r="FD404" s="36" t="str">
        <f t="shared" si="299"/>
        <v/>
      </c>
      <c r="FE404" s="36" t="str">
        <f t="shared" si="299"/>
        <v/>
      </c>
      <c r="FF404" s="36" t="str">
        <f t="shared" si="299"/>
        <v/>
      </c>
      <c r="FG404" s="36" t="str">
        <f t="shared" si="299"/>
        <v/>
      </c>
      <c r="FH404" s="37" t="str" cm="1">
        <f t="array" ref="FH404">_xlfn.IFS(EY404="", "No Data", EY404&lt;0, "Negative/Future", EY404=0, "Zero Days", EY404&lt;=3, "&lt; 3 Months", EY404&lt;=6, "3 to 6 Months", EY404&lt;=9, "6 to 9 Months", EY404&lt;=12, "9 to 12 Months", EY404&lt;=15, "12 to 15 Months", EY404&lt;=18, "15 to 18 Months", EY404&lt;=24, "18 to 24 Months", EY404&gt;24, "&gt; 24 Months")</f>
        <v>No Data</v>
      </c>
      <c r="FI404" s="37" t="str" cm="1">
        <f t="array" ref="FI404">_xlfn.IFS(EZ404="", "No Data", EZ404&lt;0, "Negative/Future", EZ404=0, "Zero Days", EZ404&lt;=3, "&lt; 3 Months", EZ404&lt;=6, "3 to 6 Months", EZ404&lt;=9, "6 to 9 Months", EZ404&lt;=12, "9 to 12 Months", EZ404&lt;=15, "12 to 15 Months", EZ404&lt;=18, "15 to 18 Months", EZ404&lt;=24, "18 to 24 Months", EZ404&gt;24, "&gt; 24 Months")</f>
        <v>No Data</v>
      </c>
      <c r="FJ404" s="37" t="str" cm="1">
        <f t="array" ref="FJ404">_xlfn.IFS(FA404="", "No Data", FA404&lt;0, "Negative/Future", FA404=0, "Zero Days", FA404&lt;=3, "&lt; 3 Months", FA404&lt;=6, "3 to 6 Months", FA404&lt;=9, "6 to 9 Months", FA404&lt;=12, "9 to 12 Months", FA404&lt;=15, "12 to 15 Months", FA404&lt;=18, "15 to 18 Months", FA404&lt;=24, "18 to 24 Months", FA404&gt;24, "&gt; 24 Months")</f>
        <v>No Data</v>
      </c>
      <c r="FK404" s="37" t="str" cm="1">
        <f t="array" ref="FK404">_xlfn.IFS(FB404="", "No Data", FB404&lt;0, "Negative/Future", FB404=0, "Zero Days", FB404&lt;=3, "&lt; 3 Months", FB404&lt;=6, "3 to 6 Months", FB404&lt;=9, "6 to 9 Months", FB404&lt;=12, "9 to 12 Months", FB404&lt;=15, "12 to 15 Months", FB404&lt;=18, "15 to 18 Months", FB404&lt;=24, "18 to 24 Months", FB404&gt;24, "&gt; 24 Months")</f>
        <v>No Data</v>
      </c>
      <c r="FL404" s="37" t="str" cm="1">
        <f t="array" ref="FL404">_xlfn.IFS(FC404="", "No Data", FC404&lt;0, "Negative/Future", FC404=0, "Zero Days", FC404&lt;=3, "&lt; 3 Months", FC404&lt;=6, "3 to 6 Months", FC404&lt;=9, "6 to 9 Months", FC404&lt;=12, "9 to 12 Months", FC404&lt;=15, "12 to 15 Months", FC404&lt;=18, "15 to 18 Months", FC404&lt;=24, "18 to 24 Months", FC404&gt;24, "&gt; 24 Months")</f>
        <v>No Data</v>
      </c>
      <c r="FM404" s="37" t="str" cm="1">
        <f t="array" ref="FM404">_xlfn.IFS(FD404="", "No Data", FD404&lt;0, "Negative/Future", FD404=0, "Zero Days", FD404&lt;=3, "&lt; 3 Months", FD404&lt;=6, "3 to 6 Months", FD404&lt;=9, "6 to 9 Months", FD404&lt;=12, "9 to 12 Months", FD404&lt;=15, "12 to 15 Months", FD404&lt;=18, "15 to 18 Months", FD404&lt;=24, "18 to 24 Months", FD404&gt;24, "&gt; 24 Months")</f>
        <v>No Data</v>
      </c>
      <c r="FN404" s="37" t="str" cm="1">
        <f t="array" ref="FN404">_xlfn.IFS(FE404="", "No Data", FE404&lt;0, "Negative/Future", FE404=0, "Zero Days", FE404&lt;=3, "&lt; 3 Months", FE404&lt;=6, "3 to 6 Months", FE404&lt;=9, "6 to 9 Months", FE404&lt;=12, "9 to 12 Months", FE404&lt;=15, "12 to 15 Months", FE404&lt;=18, "15 to 18 Months", FE404&lt;=24, "18 to 24 Months", FE404&gt;24, "&gt; 24 Months")</f>
        <v>No Data</v>
      </c>
      <c r="FO404" s="37" t="str" cm="1">
        <f t="array" ref="FO404">_xlfn.IFS(FG404="", "No Data", FG404&lt;0, "Negative/Future", FG404=0, "Zero Days", FG404&lt;=3, "&lt; 3 Months", FG404&lt;=6, "3 to 6 Months", FG404&lt;=9, "6 to 9 Months", FG404&lt;=12, "9 to 12 Months", FG404&lt;=15, "12 to 15 Months", FG404&lt;=18, "15 to 18 Months", FG404&lt;=24, "18 to 24 Months", FG404&gt;24, "&gt; 24 Months")</f>
        <v>No Data</v>
      </c>
      <c r="FP404" s="37" t="str" cm="1">
        <f t="array" ref="FP404">_xlfn.IFS(FF404="", "No Data", FF404&lt;0, "Negative/Future", FF404=0, "Zero Days", FF404&lt;=3, "&lt; 3 Months", FF404&lt;=6, "3 to 6 Months", FF404&lt;=9, "6 to 9 Months", FF404&lt;=12, "9 to 12 Months", FF404&lt;=15, "12 to 15 Months", FF404&lt;=18, "15 to 18 Months", FF404&lt;=24, "18 to 24 Months", FF404&gt;24, "&gt; 24 Months")</f>
        <v>No Data</v>
      </c>
      <c r="FQ404" s="29" t="s">
        <v>736</v>
      </c>
      <c r="FR404" s="29">
        <v>7004263425</v>
      </c>
      <c r="FS404" s="38" t="str">
        <f>VLOOKUP(_xlfn.XLOOKUP(B404,[1]MDA_Assets!D:D,[1]MDA_Assets!I:I,"",0),[1]Validation!$B$1:$C$8,2,0)</f>
        <v>B</v>
      </c>
      <c r="FT404" s="38" t="s">
        <v>202</v>
      </c>
      <c r="FU404" s="31" t="str">
        <f>_xlfn.XLOOKUP(B404,[1]MDA_Assets!D:D,[1]MDA_Assets!X:X,"",0)</f>
        <v>Yes</v>
      </c>
      <c r="FV404" s="39">
        <v>0</v>
      </c>
      <c r="FW404" s="39">
        <v>0</v>
      </c>
      <c r="FX404" s="39">
        <v>0</v>
      </c>
      <c r="FY404" s="39">
        <v>9</v>
      </c>
      <c r="FZ404" s="40" t="str">
        <f t="shared" si="293"/>
        <v/>
      </c>
      <c r="GA404" s="40" t="str">
        <f t="shared" si="293"/>
        <v/>
      </c>
      <c r="GB404" s="40" t="str">
        <f t="shared" si="308"/>
        <v/>
      </c>
      <c r="GC404" s="40" t="str">
        <f t="shared" si="309"/>
        <v/>
      </c>
      <c r="GD404" s="40" t="str">
        <f t="shared" si="310"/>
        <v/>
      </c>
      <c r="GE404" s="40" t="str">
        <f t="shared" si="311"/>
        <v/>
      </c>
      <c r="GF404" s="40" t="str">
        <f t="shared" si="297"/>
        <v/>
      </c>
      <c r="GG404" s="40" t="str">
        <f t="shared" si="297"/>
        <v/>
      </c>
      <c r="GH404" s="40" t="str">
        <f t="shared" si="297"/>
        <v/>
      </c>
      <c r="GI404" s="39">
        <f t="shared" si="335"/>
        <v>0</v>
      </c>
      <c r="GJ404" s="39">
        <f t="shared" si="336"/>
        <v>0</v>
      </c>
      <c r="GK404" s="39">
        <f t="shared" si="337"/>
        <v>0</v>
      </c>
      <c r="GL404" s="39">
        <f t="shared" si="338"/>
        <v>0</v>
      </c>
    </row>
    <row r="405" spans="1:194" x14ac:dyDescent="0.25">
      <c r="A405" s="19">
        <v>441</v>
      </c>
      <c r="B405" s="43" t="s">
        <v>1813</v>
      </c>
      <c r="C405" s="43" t="s">
        <v>254</v>
      </c>
      <c r="D405" s="43" t="s">
        <v>241</v>
      </c>
      <c r="E405" s="43" t="s">
        <v>305</v>
      </c>
      <c r="F405" s="43" t="s">
        <v>1032</v>
      </c>
      <c r="G405" s="43" t="s">
        <v>190</v>
      </c>
      <c r="H405" s="43" t="s">
        <v>277</v>
      </c>
      <c r="I405" s="43" t="s">
        <v>192</v>
      </c>
      <c r="J405" s="44">
        <f t="shared" si="312"/>
        <v>45916.5625</v>
      </c>
      <c r="K405" s="44">
        <v>45552.5625</v>
      </c>
      <c r="L405" s="44">
        <v>45513</v>
      </c>
      <c r="M405" s="43" t="s">
        <v>3163</v>
      </c>
      <c r="N405" s="43" t="s">
        <v>2384</v>
      </c>
      <c r="O405" s="44">
        <v>46132.50271990741</v>
      </c>
      <c r="P405" s="43">
        <v>4847</v>
      </c>
      <c r="Q405" s="43">
        <v>3931</v>
      </c>
      <c r="R405" s="43">
        <v>915</v>
      </c>
      <c r="S405" s="43" t="s">
        <v>206</v>
      </c>
      <c r="T405" s="44">
        <v>46131.770833333336</v>
      </c>
      <c r="U405" s="44">
        <v>46131.770833333336</v>
      </c>
      <c r="V405" s="44">
        <v>46131.770833333336</v>
      </c>
      <c r="W405" s="44">
        <v>45802.770833333336</v>
      </c>
      <c r="X405" s="44">
        <v>45802.770833333336</v>
      </c>
      <c r="Y405" s="44">
        <v>45802.770833333336</v>
      </c>
      <c r="Z405" s="43" t="s">
        <v>199</v>
      </c>
      <c r="AA405" s="43"/>
      <c r="AB405" s="43"/>
      <c r="AC405" s="43"/>
      <c r="AD405" s="43"/>
      <c r="AE405" s="43">
        <v>4</v>
      </c>
      <c r="AF405" s="43" t="s">
        <v>281</v>
      </c>
      <c r="AG405" s="43" t="s">
        <v>281</v>
      </c>
      <c r="AH405" s="43" t="s">
        <v>285</v>
      </c>
      <c r="AI405" s="43" t="s">
        <v>3164</v>
      </c>
      <c r="AJ405" s="43" t="s">
        <v>3165</v>
      </c>
      <c r="AK405" s="43" t="s">
        <v>285</v>
      </c>
      <c r="AL405" s="47">
        <v>46311</v>
      </c>
      <c r="AM405" s="47">
        <v>46311</v>
      </c>
      <c r="AN405" s="47">
        <v>46496</v>
      </c>
      <c r="AO405" s="45">
        <v>46167</v>
      </c>
      <c r="AP405" s="47">
        <v>46532</v>
      </c>
      <c r="AQ405" s="45">
        <v>46167</v>
      </c>
      <c r="AR405" s="48"/>
      <c r="AS405" s="48"/>
      <c r="AT405" s="48"/>
      <c r="AU405" s="43">
        <v>0</v>
      </c>
      <c r="AV405" s="43">
        <v>1</v>
      </c>
      <c r="AW405" s="43">
        <v>0</v>
      </c>
      <c r="AX405" s="51" t="s">
        <v>583</v>
      </c>
      <c r="AY405" s="51" t="s">
        <v>211</v>
      </c>
      <c r="AZ405" s="51" t="s">
        <v>198</v>
      </c>
      <c r="BA405" s="20">
        <f t="shared" ca="1" si="305"/>
        <v>0</v>
      </c>
      <c r="BB405" s="20">
        <f t="shared" ca="1" si="305"/>
        <v>0</v>
      </c>
      <c r="BC405" s="20">
        <f t="shared" ca="1" si="305"/>
        <v>0</v>
      </c>
      <c r="BD405" s="20">
        <f t="shared" ca="1" si="305"/>
        <v>1</v>
      </c>
      <c r="BE405" s="20">
        <f t="shared" ca="1" si="305"/>
        <v>0</v>
      </c>
      <c r="BF405" s="20">
        <f t="shared" ca="1" si="305"/>
        <v>1</v>
      </c>
      <c r="BG405" s="21" t="str">
        <f t="shared" ca="1" si="304"/>
        <v/>
      </c>
      <c r="BH405" s="21" t="str">
        <f t="shared" ca="1" si="304"/>
        <v/>
      </c>
      <c r="BI405" s="21" t="str">
        <f t="shared" ca="1" si="304"/>
        <v/>
      </c>
      <c r="BJ405" s="22">
        <f t="shared" ca="1" si="313"/>
        <v>2</v>
      </c>
      <c r="BK405" s="21">
        <f t="shared" si="314"/>
        <v>4</v>
      </c>
      <c r="BL405" s="22">
        <f t="shared" ca="1" si="315"/>
        <v>5021</v>
      </c>
      <c r="BM405" s="22">
        <f t="shared" ca="1" si="316"/>
        <v>4067</v>
      </c>
      <c r="BN405" s="23">
        <f t="shared" ca="1" si="317"/>
        <v>954</v>
      </c>
      <c r="BO405" s="24">
        <f t="shared" ca="1" si="318"/>
        <v>174</v>
      </c>
      <c r="BP405" s="51" t="str">
        <f>_xlfn.XLOOKUP(E405,[1]Validation!E:E,[1]Validation!F:F,"")</f>
        <v>EN15</v>
      </c>
      <c r="BQ405" s="51" t="str">
        <f>_xlfn.XLOOKUP(BP405,[1]Validation!F:F,[1]Validation!G:G,"")</f>
        <v>EN11 to EN22</v>
      </c>
      <c r="BR405" s="52" t="str">
        <f>VLOOKUP(G405,[1]Validation!$B$1:$C$9,2,0)</f>
        <v>B</v>
      </c>
      <c r="BS405" s="51">
        <f t="shared" ca="1" si="319"/>
        <v>21</v>
      </c>
      <c r="BT405" s="53">
        <f>_xlfn.XLOOKUP(B405,'[2]1. All Calls'!$R:$R,'[2]1. All Calls'!$A:$A,"",0)</f>
        <v>46132.606712963003</v>
      </c>
      <c r="BU405" s="51" t="str">
        <f>_xlfn.XLOOKUP(B405,'[2]1. All Calls'!$R:$R,'[2]1. All Calls'!$F:$F,"",0)</f>
        <v>CC-02053555</v>
      </c>
      <c r="BV405" s="51" t="str">
        <f>_xlfn.XLOOKUP(B405,'[2]1. All Calls'!$R:$R,'[2]1. All Calls'!$J:$J,"",0)</f>
        <v>Schedule Service</v>
      </c>
      <c r="BW405" s="53">
        <f>_xlfn.XLOOKUP(B405,'[2]Sch Calls'!$R:$R,'[2]Sch Calls'!$A:$A,"",0)</f>
        <v>46132.606712963003</v>
      </c>
      <c r="BX405" s="51">
        <f>_xlfn.XLOOKUP(B405,'[2]Sch Calls'!$R:$R,'[2]Sch Calls'!$B:$B,"",0)</f>
        <v>4847</v>
      </c>
      <c r="BY405" s="51" t="str">
        <f t="shared" si="294"/>
        <v>17-Oct-26</v>
      </c>
      <c r="BZ405" s="51" t="str">
        <f t="shared" si="294"/>
        <v>17-Oct-26</v>
      </c>
      <c r="CA405" s="51" t="str">
        <f t="shared" si="320"/>
        <v>20-Jan-27</v>
      </c>
      <c r="CB405" s="51" t="str">
        <f t="shared" si="321"/>
        <v>23-Nov-26</v>
      </c>
      <c r="CC405" s="51" t="str">
        <f t="shared" si="322"/>
        <v>26-May-27</v>
      </c>
      <c r="CD405" s="51" t="str">
        <f t="shared" si="323"/>
        <v>26-May-26</v>
      </c>
      <c r="CE405" s="51">
        <f t="shared" ca="1" si="295"/>
        <v>44</v>
      </c>
      <c r="CF405" s="51">
        <f t="shared" ca="1" si="295"/>
        <v>44</v>
      </c>
      <c r="CG405" s="51">
        <f t="shared" ca="1" si="324"/>
        <v>44</v>
      </c>
      <c r="CH405" s="51">
        <f t="shared" ca="1" si="325"/>
        <v>373</v>
      </c>
      <c r="CI405" s="51">
        <f t="shared" ca="1" si="326"/>
        <v>373</v>
      </c>
      <c r="CJ405" s="51">
        <f t="shared" ca="1" si="327"/>
        <v>373</v>
      </c>
      <c r="CK405" s="51">
        <f t="shared" ref="CK405:CP467" ca="1" si="341">IFERROR(SUM(CE405*$BK405),"")</f>
        <v>176</v>
      </c>
      <c r="CL405" s="51">
        <f t="shared" ca="1" si="341"/>
        <v>176</v>
      </c>
      <c r="CM405" s="51">
        <f t="shared" ca="1" si="341"/>
        <v>176</v>
      </c>
      <c r="CN405" s="51">
        <f t="shared" ca="1" si="341"/>
        <v>1492</v>
      </c>
      <c r="CO405" s="51">
        <f t="shared" ca="1" si="341"/>
        <v>1492</v>
      </c>
      <c r="CP405" s="51">
        <f t="shared" ca="1" si="341"/>
        <v>1492</v>
      </c>
      <c r="CQ405" s="51">
        <f t="shared" ref="CQ405:CV467" ca="1" si="342">IFERROR(IF(AF405&gt;0,SUM(AF405-CK405),""),"")</f>
        <v>1824</v>
      </c>
      <c r="CR405" s="51">
        <f t="shared" ca="1" si="342"/>
        <v>1824</v>
      </c>
      <c r="CS405" s="51">
        <f t="shared" ca="1" si="342"/>
        <v>3824</v>
      </c>
      <c r="CT405" s="51">
        <f t="shared" ca="1" si="342"/>
        <v>-222</v>
      </c>
      <c r="CU405" s="51">
        <f t="shared" ca="1" si="342"/>
        <v>1661</v>
      </c>
      <c r="CV405" s="54">
        <f t="shared" ca="1" si="342"/>
        <v>2508</v>
      </c>
      <c r="CW405" s="25" t="s">
        <v>195</v>
      </c>
      <c r="CX405" s="55">
        <v>0.84</v>
      </c>
      <c r="CY405" s="55"/>
      <c r="CZ405" s="26">
        <v>0</v>
      </c>
      <c r="DA405" s="26">
        <v>0</v>
      </c>
      <c r="DB405" s="26">
        <v>0</v>
      </c>
      <c r="DC405" s="26">
        <v>0</v>
      </c>
      <c r="DD405" s="26">
        <v>0</v>
      </c>
      <c r="DE405" s="26">
        <v>0</v>
      </c>
      <c r="DF405" s="26">
        <v>0</v>
      </c>
      <c r="DG405" s="26">
        <v>0</v>
      </c>
      <c r="DH405" s="26">
        <v>0</v>
      </c>
      <c r="DI405" s="26">
        <v>0</v>
      </c>
      <c r="DJ405" s="26">
        <v>0</v>
      </c>
      <c r="DK405" s="26">
        <v>0</v>
      </c>
      <c r="DL405" s="27">
        <f t="shared" si="328"/>
        <v>46207.606712963003</v>
      </c>
      <c r="DM405" s="28">
        <f t="shared" ca="1" si="329"/>
        <v>0</v>
      </c>
      <c r="DN405" s="56">
        <f>_xlfn.XLOOKUP(B405,'[2]1. All Calls'!$R:$R,'[2]1. All Calls'!$A:$A,"",0)</f>
        <v>46132.606712963003</v>
      </c>
      <c r="DO405" s="57" t="str">
        <f ca="1">VLOOKUP(DM405,[1]Validation!$B$20:$C$25,2,0)</f>
        <v>Within 3 months</v>
      </c>
      <c r="DP405" s="58" t="str">
        <f>_xlfn.XLOOKUP(B405,'[1]Active AMCs- Dealer'!E:E,'[1]Active AMCs- Dealer'!L:L,"Not in AMC",0)</f>
        <v>AMC</v>
      </c>
      <c r="DQ405" s="58"/>
      <c r="DR405" s="29" t="str">
        <f>_xlfn.XLOOKUP(B405,'[2]1. All Calls'!$R:$R,'[2]1. All Calls'!$F:$F,"",0)</f>
        <v>CC-02053555</v>
      </c>
      <c r="DS405" s="29" t="str">
        <f>_xlfn.XLOOKUP(B405,'[2]1. All Calls'!$R:$R,'[2]1. All Calls'!$AB:$AB,"",0)</f>
        <v>Attend the site for scheduled service so change air filter, oil filter, motor greasing and oil. Then start the unit found running ok.</v>
      </c>
      <c r="DT405" s="30">
        <f>_xlfn.XLOOKUP(DR405,'[2]1. All Calls'!$F:$F,'[2]1. All Calls'!$A:$A,"",0)</f>
        <v>46132.606712963003</v>
      </c>
      <c r="DU405" s="31">
        <f>_xlfn.XLOOKUP(DR405,'[2]1. All Calls'!$F:$F,'[2]1. All Calls'!$B:$B,"",0)</f>
        <v>4847</v>
      </c>
      <c r="DV405" s="31">
        <f>_xlfn.XLOOKUP(B405,[1]MDA_Assets!D:D,[1]MDA_Assets!N:N,"",0)</f>
        <v>3931</v>
      </c>
      <c r="DW405" s="31">
        <f>_xlfn.XLOOKUP(B405,[1]MDA_Assets!D:D,[1]MDA_Assets!O:O,"",0)</f>
        <v>915</v>
      </c>
      <c r="DX405" s="32" t="str">
        <f>_xlfn.XLOOKUP(B405,[1]MDA_Assets!D:D,[1]MDA_Assets!Q:Q,"",0)</f>
        <v>XD</v>
      </c>
      <c r="DY405" s="33">
        <f>_xlfn.XLOOKUP(B405,[1]MDA_Assets!D:D,[1]MDA_Assets!R:R,"",0)</f>
        <v>46132</v>
      </c>
      <c r="DZ405" s="33">
        <f>_xlfn.XLOOKUP(B405,[1]MDA_Assets!D:D,[1]MDA_Assets!S:S,"",0)</f>
        <v>46132</v>
      </c>
      <c r="EA405" s="33">
        <f>_xlfn.XLOOKUP(B405,[1]MDA_Assets!D:D,[1]MDA_Assets!T:T,"",0)</f>
        <v>46132</v>
      </c>
      <c r="EB405" s="33">
        <f>_xlfn.XLOOKUP(B405,[1]MDA_Assets!D:D,[1]MDA_Assets!U:U,"",0)</f>
        <v>45803</v>
      </c>
      <c r="EC405" s="33">
        <f>_xlfn.XLOOKUP(B405,[1]MDA_Assets!D:D,[1]MDA_Assets!V:V,"",0)</f>
        <v>45803</v>
      </c>
      <c r="ED405" s="33">
        <f>_xlfn.XLOOKUP(B405,[1]MDA_Assets!D:D,[1]MDA_Assets!W:W,"",0)</f>
        <v>45803</v>
      </c>
      <c r="EE405" s="32" t="str">
        <f>_xlfn.XLOOKUP(B405,[1]MDA_Assets!D:D,[1]MDA_Assets!X:X,"",0)</f>
        <v>Yes</v>
      </c>
      <c r="EF405" s="33">
        <f>_xlfn.XLOOKUP(B405,[1]MDA_Assets!D:D,[1]MDA_Assets!Y:Y,"",0)</f>
        <v>0</v>
      </c>
      <c r="EG405" s="33">
        <f>_xlfn.XLOOKUP(B405,[1]MDA_Assets!D:D,[1]MDA_Assets!Z:Z,"",0)</f>
        <v>0</v>
      </c>
      <c r="EH405" s="33">
        <f>_xlfn.XLOOKUP(B405,[1]MDA_Assets!D:D,[1]MDA_Assets!AA:AA,"",0)</f>
        <v>0</v>
      </c>
      <c r="EI405" s="34">
        <f>_xlfn.XLOOKUP(B405,[1]MDA_Assets!D:D,[1]MDA_Assets!P:P,"",0)</f>
        <v>4</v>
      </c>
      <c r="EJ405" s="35" t="str">
        <f>_xlfn.XLOOKUP(B405,[1]MDA_Assets!D:D,[1]MDA_Assets!AB:AB,"",0)</f>
        <v>2000</v>
      </c>
      <c r="EK405" s="35" t="str">
        <f>_xlfn.XLOOKUP(B405,[1]MDA_Assets!D:D,[1]MDA_Assets!AC:AC,"",0)</f>
        <v>2000</v>
      </c>
      <c r="EL405" s="35" t="str">
        <f>_xlfn.XLOOKUP(B405,[1]MDA_Assets!D:D,[1]MDA_Assets!AD:AD,"",0)</f>
        <v>4000</v>
      </c>
      <c r="EM405" s="35" t="str">
        <f>_xlfn.XLOOKUP(B405,[1]MDA_Assets!D:D,[1]MDA_Assets!AE:AE,"",0)</f>
        <v>1270</v>
      </c>
      <c r="EN405" s="35" t="str">
        <f>_xlfn.XLOOKUP(B405,[1]MDA_Assets!D:D,[1]MDA_Assets!AF:AF,"",0)</f>
        <v>3153</v>
      </c>
      <c r="EO405" s="35" t="str">
        <f>_xlfn.XLOOKUP(B405,[1]MDA_Assets!D:D,[1]MDA_Assets!AG:AG,"",0)</f>
        <v>4000</v>
      </c>
      <c r="EP405" s="36">
        <f t="shared" si="296"/>
        <v>180</v>
      </c>
      <c r="EQ405" s="36">
        <f t="shared" si="296"/>
        <v>180</v>
      </c>
      <c r="ER405" s="36">
        <f t="shared" si="330"/>
        <v>365</v>
      </c>
      <c r="ES405" s="36">
        <f t="shared" si="331"/>
        <v>365</v>
      </c>
      <c r="ET405" s="36">
        <f t="shared" si="332"/>
        <v>730</v>
      </c>
      <c r="EU405" s="36">
        <f t="shared" si="333"/>
        <v>365</v>
      </c>
      <c r="EV405" s="36" t="str">
        <f t="shared" si="334"/>
        <v/>
      </c>
      <c r="EW405" s="36" t="str">
        <f t="shared" si="306"/>
        <v/>
      </c>
      <c r="EX405" s="36" t="str">
        <f t="shared" si="307"/>
        <v/>
      </c>
      <c r="EY405" s="36">
        <f t="shared" si="299"/>
        <v>5.81</v>
      </c>
      <c r="EZ405" s="36">
        <f t="shared" si="299"/>
        <v>5.81</v>
      </c>
      <c r="FA405" s="36">
        <f t="shared" si="299"/>
        <v>11.78</v>
      </c>
      <c r="FB405" s="36">
        <f t="shared" si="299"/>
        <v>11.78</v>
      </c>
      <c r="FC405" s="36">
        <f t="shared" si="299"/>
        <v>23.55</v>
      </c>
      <c r="FD405" s="36">
        <f t="shared" si="299"/>
        <v>11.78</v>
      </c>
      <c r="FE405" s="36" t="str">
        <f t="shared" si="299"/>
        <v/>
      </c>
      <c r="FF405" s="36" t="str">
        <f t="shared" si="299"/>
        <v/>
      </c>
      <c r="FG405" s="36" t="str">
        <f t="shared" si="299"/>
        <v/>
      </c>
      <c r="FH405" s="37" t="str" cm="1">
        <f t="array" ref="FH405">_xlfn.IFS(EY405="", "No Data", EY405&lt;0, "Negative/Future", EY405=0, "Zero Days", EY405&lt;=3, "&lt; 3 Months", EY405&lt;=6, "3 to 6 Months", EY405&lt;=9, "6 to 9 Months", EY405&lt;=12, "9 to 12 Months", EY405&lt;=15, "12 to 15 Months", EY405&lt;=18, "15 to 18 Months", EY405&lt;=24, "18 to 24 Months", EY405&gt;24, "&gt; 24 Months")</f>
        <v>3 to 6 Months</v>
      </c>
      <c r="FI405" s="37" t="str" cm="1">
        <f t="array" ref="FI405">_xlfn.IFS(EZ405="", "No Data", EZ405&lt;0, "Negative/Future", EZ405=0, "Zero Days", EZ405&lt;=3, "&lt; 3 Months", EZ405&lt;=6, "3 to 6 Months", EZ405&lt;=9, "6 to 9 Months", EZ405&lt;=12, "9 to 12 Months", EZ405&lt;=15, "12 to 15 Months", EZ405&lt;=18, "15 to 18 Months", EZ405&lt;=24, "18 to 24 Months", EZ405&gt;24, "&gt; 24 Months")</f>
        <v>3 to 6 Months</v>
      </c>
      <c r="FJ405" s="37" t="str" cm="1">
        <f t="array" ref="FJ405">_xlfn.IFS(FA405="", "No Data", FA405&lt;0, "Negative/Future", FA405=0, "Zero Days", FA405&lt;=3, "&lt; 3 Months", FA405&lt;=6, "3 to 6 Months", FA405&lt;=9, "6 to 9 Months", FA405&lt;=12, "9 to 12 Months", FA405&lt;=15, "12 to 15 Months", FA405&lt;=18, "15 to 18 Months", FA405&lt;=24, "18 to 24 Months", FA405&gt;24, "&gt; 24 Months")</f>
        <v>9 to 12 Months</v>
      </c>
      <c r="FK405" s="37" t="str" cm="1">
        <f t="array" ref="FK405">_xlfn.IFS(FB405="", "No Data", FB405&lt;0, "Negative/Future", FB405=0, "Zero Days", FB405&lt;=3, "&lt; 3 Months", FB405&lt;=6, "3 to 6 Months", FB405&lt;=9, "6 to 9 Months", FB405&lt;=12, "9 to 12 Months", FB405&lt;=15, "12 to 15 Months", FB405&lt;=18, "15 to 18 Months", FB405&lt;=24, "18 to 24 Months", FB405&gt;24, "&gt; 24 Months")</f>
        <v>9 to 12 Months</v>
      </c>
      <c r="FL405" s="37" t="str" cm="1">
        <f t="array" ref="FL405">_xlfn.IFS(FC405="", "No Data", FC405&lt;0, "Negative/Future", FC405=0, "Zero Days", FC405&lt;=3, "&lt; 3 Months", FC405&lt;=6, "3 to 6 Months", FC405&lt;=9, "6 to 9 Months", FC405&lt;=12, "9 to 12 Months", FC405&lt;=15, "12 to 15 Months", FC405&lt;=18, "15 to 18 Months", FC405&lt;=24, "18 to 24 Months", FC405&gt;24, "&gt; 24 Months")</f>
        <v>18 to 24 Months</v>
      </c>
      <c r="FM405" s="37" t="str" cm="1">
        <f t="array" ref="FM405">_xlfn.IFS(FD405="", "No Data", FD405&lt;0, "Negative/Future", FD405=0, "Zero Days", FD405&lt;=3, "&lt; 3 Months", FD405&lt;=6, "3 to 6 Months", FD405&lt;=9, "6 to 9 Months", FD405&lt;=12, "9 to 12 Months", FD405&lt;=15, "12 to 15 Months", FD405&lt;=18, "15 to 18 Months", FD405&lt;=24, "18 to 24 Months", FD405&gt;24, "&gt; 24 Months")</f>
        <v>9 to 12 Months</v>
      </c>
      <c r="FN405" s="37" t="str" cm="1">
        <f t="array" ref="FN405">_xlfn.IFS(FE405="", "No Data", FE405&lt;0, "Negative/Future", FE405=0, "Zero Days", FE405&lt;=3, "&lt; 3 Months", FE405&lt;=6, "3 to 6 Months", FE405&lt;=9, "6 to 9 Months", FE405&lt;=12, "9 to 12 Months", FE405&lt;=15, "12 to 15 Months", FE405&lt;=18, "15 to 18 Months", FE405&lt;=24, "18 to 24 Months", FE405&gt;24, "&gt; 24 Months")</f>
        <v>No Data</v>
      </c>
      <c r="FO405" s="37" t="str" cm="1">
        <f t="array" ref="FO405">_xlfn.IFS(FG405="", "No Data", FG405&lt;0, "Negative/Future", FG405=0, "Zero Days", FG405&lt;=3, "&lt; 3 Months", FG405&lt;=6, "3 to 6 Months", FG405&lt;=9, "6 to 9 Months", FG405&lt;=12, "9 to 12 Months", FG405&lt;=15, "12 to 15 Months", FG405&lt;=18, "15 to 18 Months", FG405&lt;=24, "18 to 24 Months", FG405&gt;24, "&gt; 24 Months")</f>
        <v>No Data</v>
      </c>
      <c r="FP405" s="37" t="str" cm="1">
        <f t="array" ref="FP405">_xlfn.IFS(FF405="", "No Data", FF405&lt;0, "Negative/Future", FF405=0, "Zero Days", FF405&lt;=3, "&lt; 3 Months", FF405&lt;=6, "3 to 6 Months", FF405&lt;=9, "6 to 9 Months", FF405&lt;=12, "9 to 12 Months", FF405&lt;=15, "12 to 15 Months", FF405&lt;=18, "15 to 18 Months", FF405&lt;=24, "18 to 24 Months", FF405&gt;24, "&gt; 24 Months")</f>
        <v>No Data</v>
      </c>
      <c r="FQ405" s="29" t="s">
        <v>1398</v>
      </c>
      <c r="FR405" s="29">
        <v>9304336887</v>
      </c>
      <c r="FS405" s="38" t="str">
        <f>VLOOKUP(_xlfn.XLOOKUP(B405,[1]MDA_Assets!D:D,[1]MDA_Assets!I:I,"",0),[1]Validation!$B$1:$C$8,2,0)</f>
        <v>B</v>
      </c>
      <c r="FT405" s="38" t="s">
        <v>202</v>
      </c>
      <c r="FU405" s="31" t="str">
        <f>_xlfn.XLOOKUP(B405,[1]MDA_Assets!D:D,[1]MDA_Assets!X:X,"",0)</f>
        <v>Yes</v>
      </c>
      <c r="FV405" s="39">
        <v>0</v>
      </c>
      <c r="FW405" s="39">
        <v>2</v>
      </c>
      <c r="FX405" s="39">
        <v>0</v>
      </c>
      <c r="FY405" s="39">
        <v>7</v>
      </c>
      <c r="FZ405" s="40">
        <f t="shared" si="293"/>
        <v>46312</v>
      </c>
      <c r="GA405" s="40">
        <f t="shared" si="293"/>
        <v>46312</v>
      </c>
      <c r="GB405" s="40">
        <f t="shared" si="308"/>
        <v>46497</v>
      </c>
      <c r="GC405" s="40">
        <f t="shared" si="309"/>
        <v>46168</v>
      </c>
      <c r="GD405" s="40">
        <f t="shared" si="310"/>
        <v>46533</v>
      </c>
      <c r="GE405" s="40">
        <f t="shared" si="311"/>
        <v>46168</v>
      </c>
      <c r="GF405" s="40" t="str">
        <f t="shared" si="297"/>
        <v/>
      </c>
      <c r="GG405" s="40" t="str">
        <f t="shared" si="297"/>
        <v/>
      </c>
      <c r="GH405" s="40" t="str">
        <f t="shared" si="297"/>
        <v/>
      </c>
      <c r="GI405" s="39">
        <f t="shared" si="335"/>
        <v>0</v>
      </c>
      <c r="GJ405" s="39">
        <f t="shared" si="336"/>
        <v>0</v>
      </c>
      <c r="GK405" s="39">
        <f t="shared" si="337"/>
        <v>0</v>
      </c>
      <c r="GL405" s="39">
        <f t="shared" si="338"/>
        <v>6</v>
      </c>
    </row>
    <row r="406" spans="1:194" x14ac:dyDescent="0.25">
      <c r="A406" s="19">
        <v>442</v>
      </c>
      <c r="B406" s="43" t="s">
        <v>1814</v>
      </c>
      <c r="C406" s="43" t="s">
        <v>254</v>
      </c>
      <c r="D406" s="43" t="s">
        <v>241</v>
      </c>
      <c r="E406" s="43" t="s">
        <v>346</v>
      </c>
      <c r="F406" s="43" t="s">
        <v>1815</v>
      </c>
      <c r="G406" s="43" t="s">
        <v>190</v>
      </c>
      <c r="H406" s="43" t="s">
        <v>1651</v>
      </c>
      <c r="I406" s="43" t="s">
        <v>192</v>
      </c>
      <c r="J406" s="44">
        <f t="shared" si="312"/>
        <v>46149.5</v>
      </c>
      <c r="K406" s="44">
        <v>45785.5</v>
      </c>
      <c r="L406" s="44">
        <v>45740</v>
      </c>
      <c r="M406" s="43" t="s">
        <v>3166</v>
      </c>
      <c r="N406" s="43" t="s">
        <v>3167</v>
      </c>
      <c r="O406" s="44">
        <v>46132.335960648146</v>
      </c>
      <c r="P406" s="43">
        <v>1256</v>
      </c>
      <c r="Q406" s="43">
        <v>526</v>
      </c>
      <c r="R406" s="43">
        <v>729</v>
      </c>
      <c r="S406" s="43" t="s">
        <v>206</v>
      </c>
      <c r="T406" s="44">
        <v>45784.770833333336</v>
      </c>
      <c r="U406" s="44">
        <v>45996.770833333336</v>
      </c>
      <c r="V406" s="44">
        <v>45996.770833333336</v>
      </c>
      <c r="W406" s="44">
        <v>45784.770833333336</v>
      </c>
      <c r="X406" s="44">
        <v>45784.770833333336</v>
      </c>
      <c r="Y406" s="44">
        <v>45784.770833333336</v>
      </c>
      <c r="Z406" s="43" t="s">
        <v>199</v>
      </c>
      <c r="AA406" s="43"/>
      <c r="AB406" s="43"/>
      <c r="AC406" s="43"/>
      <c r="AD406" s="43"/>
      <c r="AE406" s="43">
        <v>5</v>
      </c>
      <c r="AF406" s="43" t="s">
        <v>2281</v>
      </c>
      <c r="AG406" s="43" t="s">
        <v>2281</v>
      </c>
      <c r="AH406" s="43" t="s">
        <v>3168</v>
      </c>
      <c r="AI406" s="43" t="s">
        <v>416</v>
      </c>
      <c r="AJ406" s="43" t="s">
        <v>3169</v>
      </c>
      <c r="AK406" s="43" t="s">
        <v>416</v>
      </c>
      <c r="AL406" s="49">
        <v>46176</v>
      </c>
      <c r="AM406" s="49">
        <v>46176</v>
      </c>
      <c r="AN406" s="45">
        <v>46149</v>
      </c>
      <c r="AO406" s="45">
        <v>46149</v>
      </c>
      <c r="AP406" s="47">
        <v>46514</v>
      </c>
      <c r="AQ406" s="45">
        <v>46149</v>
      </c>
      <c r="AR406" s="48"/>
      <c r="AS406" s="48"/>
      <c r="AT406" s="48"/>
      <c r="AU406" s="43">
        <v>0</v>
      </c>
      <c r="AV406" s="43">
        <v>1</v>
      </c>
      <c r="AW406" s="43">
        <v>1</v>
      </c>
      <c r="AX406" s="51" t="s">
        <v>484</v>
      </c>
      <c r="AY406" s="51" t="s">
        <v>211</v>
      </c>
      <c r="AZ406" s="51" t="s">
        <v>198</v>
      </c>
      <c r="BA406" s="20">
        <f t="shared" ca="1" si="305"/>
        <v>1</v>
      </c>
      <c r="BB406" s="20">
        <f t="shared" ca="1" si="305"/>
        <v>1</v>
      </c>
      <c r="BC406" s="20">
        <f t="shared" ca="1" si="305"/>
        <v>1</v>
      </c>
      <c r="BD406" s="20">
        <f t="shared" ca="1" si="305"/>
        <v>1</v>
      </c>
      <c r="BE406" s="20">
        <f t="shared" ca="1" si="305"/>
        <v>0</v>
      </c>
      <c r="BF406" s="20">
        <f t="shared" ca="1" si="305"/>
        <v>1</v>
      </c>
      <c r="BG406" s="21" t="str">
        <f t="shared" ca="1" si="304"/>
        <v/>
      </c>
      <c r="BH406" s="21" t="str">
        <f t="shared" ca="1" si="304"/>
        <v/>
      </c>
      <c r="BI406" s="21" t="str">
        <f t="shared" ca="1" si="304"/>
        <v/>
      </c>
      <c r="BJ406" s="22">
        <f t="shared" ca="1" si="313"/>
        <v>5</v>
      </c>
      <c r="BK406" s="21">
        <f t="shared" si="314"/>
        <v>5</v>
      </c>
      <c r="BL406" s="22">
        <f t="shared" ca="1" si="315"/>
        <v>1474</v>
      </c>
      <c r="BM406" s="22">
        <f t="shared" ca="1" si="316"/>
        <v>619</v>
      </c>
      <c r="BN406" s="23">
        <f t="shared" ca="1" si="317"/>
        <v>855</v>
      </c>
      <c r="BO406" s="24">
        <f t="shared" ca="1" si="318"/>
        <v>218</v>
      </c>
      <c r="BP406" s="51" t="str">
        <f>_xlfn.XLOOKUP(E406,[1]Validation!E:E,[1]Validation!F:F,"")</f>
        <v>EN11</v>
      </c>
      <c r="BQ406" s="51" t="str">
        <f>_xlfn.XLOOKUP(BP406,[1]Validation!F:F,[1]Validation!G:G,"")</f>
        <v>EN11 to EN22</v>
      </c>
      <c r="BR406" s="52" t="str">
        <f>VLOOKUP(G406,[1]Validation!$B$1:$C$9,2,0)</f>
        <v>B</v>
      </c>
      <c r="BS406" s="51">
        <f t="shared" ca="1" si="319"/>
        <v>13</v>
      </c>
      <c r="BT406" s="53">
        <f>_xlfn.XLOOKUP(B406,'[2]1. All Calls'!$R:$R,'[2]1. All Calls'!$A:$A,"",0)</f>
        <v>46132.427118055602</v>
      </c>
      <c r="BU406" s="51" t="str">
        <f>_xlfn.XLOOKUP(B406,'[2]1. All Calls'!$R:$R,'[2]1. All Calls'!$F:$F,"",0)</f>
        <v>CC-02052988</v>
      </c>
      <c r="BV406" s="51" t="str">
        <f>_xlfn.XLOOKUP(B406,'[2]1. All Calls'!$R:$R,'[2]1. All Calls'!$J:$J,"",0)</f>
        <v>Complaint - Running With Problem</v>
      </c>
      <c r="BW406" s="53">
        <f>_xlfn.XLOOKUP(B406,'[2]Sch Calls'!$R:$R,'[2]Sch Calls'!$A:$A,"",0)</f>
        <v>45997.503043981502</v>
      </c>
      <c r="BX406" s="51">
        <f>_xlfn.XLOOKUP(B406,'[2]Sch Calls'!$R:$R,'[2]Sch Calls'!$B:$B,"",0)</f>
        <v>797</v>
      </c>
      <c r="BY406" s="51" t="str">
        <f t="shared" si="294"/>
        <v>04-Jun-26</v>
      </c>
      <c r="BZ406" s="51" t="str">
        <f t="shared" si="294"/>
        <v>04-Jun-26</v>
      </c>
      <c r="CA406" s="51" t="str">
        <f t="shared" si="320"/>
        <v>07-Feb-26</v>
      </c>
      <c r="CB406" s="51" t="str">
        <f t="shared" si="321"/>
        <v>05-Nov-26</v>
      </c>
      <c r="CC406" s="51" t="str">
        <f t="shared" si="322"/>
        <v>08-May-27</v>
      </c>
      <c r="CD406" s="51" t="str">
        <f t="shared" si="323"/>
        <v>08-May-26</v>
      </c>
      <c r="CE406" s="51">
        <f t="shared" ca="1" si="295"/>
        <v>179</v>
      </c>
      <c r="CF406" s="51">
        <f t="shared" ca="1" si="295"/>
        <v>179</v>
      </c>
      <c r="CG406" s="51">
        <f t="shared" ca="1" si="324"/>
        <v>391</v>
      </c>
      <c r="CH406" s="51">
        <f t="shared" ca="1" si="325"/>
        <v>391</v>
      </c>
      <c r="CI406" s="51">
        <f t="shared" ca="1" si="326"/>
        <v>391</v>
      </c>
      <c r="CJ406" s="51">
        <f t="shared" ca="1" si="327"/>
        <v>391</v>
      </c>
      <c r="CK406" s="51">
        <f t="shared" ca="1" si="341"/>
        <v>895</v>
      </c>
      <c r="CL406" s="51">
        <f t="shared" ca="1" si="341"/>
        <v>895</v>
      </c>
      <c r="CM406" s="51">
        <f t="shared" ca="1" si="341"/>
        <v>1955</v>
      </c>
      <c r="CN406" s="51">
        <f t="shared" ca="1" si="341"/>
        <v>1955</v>
      </c>
      <c r="CO406" s="51">
        <f t="shared" ca="1" si="341"/>
        <v>1955</v>
      </c>
      <c r="CP406" s="51">
        <f t="shared" ca="1" si="341"/>
        <v>1955</v>
      </c>
      <c r="CQ406" s="51">
        <f t="shared" ca="1" si="342"/>
        <v>849</v>
      </c>
      <c r="CR406" s="51">
        <f t="shared" ca="1" si="342"/>
        <v>849</v>
      </c>
      <c r="CS406" s="51">
        <f t="shared" ca="1" si="342"/>
        <v>769</v>
      </c>
      <c r="CT406" s="51">
        <f t="shared" ca="1" si="342"/>
        <v>789</v>
      </c>
      <c r="CU406" s="51">
        <f t="shared" ca="1" si="342"/>
        <v>4789</v>
      </c>
      <c r="CV406" s="54">
        <f t="shared" ca="1" si="342"/>
        <v>789</v>
      </c>
      <c r="CW406" s="25" t="s">
        <v>212</v>
      </c>
      <c r="CX406" s="55">
        <v>0</v>
      </c>
      <c r="CY406" s="55"/>
      <c r="CZ406" s="26">
        <v>0</v>
      </c>
      <c r="DA406" s="26">
        <v>0</v>
      </c>
      <c r="DB406" s="26">
        <v>0</v>
      </c>
      <c r="DC406" s="26">
        <v>0</v>
      </c>
      <c r="DD406" s="26">
        <v>0</v>
      </c>
      <c r="DE406" s="26">
        <v>0</v>
      </c>
      <c r="DF406" s="26">
        <v>0</v>
      </c>
      <c r="DG406" s="26">
        <v>0</v>
      </c>
      <c r="DH406" s="26">
        <v>0</v>
      </c>
      <c r="DI406" s="26">
        <v>0</v>
      </c>
      <c r="DJ406" s="26">
        <v>0</v>
      </c>
      <c r="DK406" s="26">
        <v>0</v>
      </c>
      <c r="DL406" s="27">
        <f t="shared" si="328"/>
        <v>46207.427118055602</v>
      </c>
      <c r="DM406" s="28">
        <f t="shared" ca="1" si="329"/>
        <v>0</v>
      </c>
      <c r="DN406" s="56">
        <f>_xlfn.XLOOKUP(B406,'[2]1. All Calls'!$R:$R,'[2]1. All Calls'!$A:$A,"",0)</f>
        <v>46132.427118055602</v>
      </c>
      <c r="DO406" s="57" t="str">
        <f ca="1">VLOOKUP(DM406,[1]Validation!$B$20:$C$25,2,0)</f>
        <v>Within 3 months</v>
      </c>
      <c r="DP406" s="58" t="str">
        <f>_xlfn.XLOOKUP(B406,'[1]Active AMCs- Dealer'!E:E,'[1]Active AMCs- Dealer'!L:L,"Not in AMC",0)</f>
        <v>Not in AMC</v>
      </c>
      <c r="DQ406" s="50" t="s">
        <v>238</v>
      </c>
      <c r="DR406" s="29" t="str">
        <f>_xlfn.XLOOKUP(B406,'[2]1. All Calls'!$R:$R,'[2]1. All Calls'!$F:$F,"",0)</f>
        <v>CC-02052988</v>
      </c>
      <c r="DS406" s="29" t="str">
        <f>_xlfn.XLOOKUP(B406,'[2]1. All Calls'!$R:$R,'[2]1. All Calls'!$AB:$AB,"",0)</f>
        <v>Attend the site for complaints of high temperature tripping so check the air cooler is in chocked condition then clean the air cooler with the help of water and coustic dosa. Then start the unit found running ok.</v>
      </c>
      <c r="DT406" s="30">
        <f>_xlfn.XLOOKUP(DR406,'[2]1. All Calls'!$F:$F,'[2]1. All Calls'!$A:$A,"",0)</f>
        <v>46132.427118055602</v>
      </c>
      <c r="DU406" s="31">
        <f>_xlfn.XLOOKUP(DR406,'[2]1. All Calls'!$F:$F,'[2]1. All Calls'!$B:$B,"",0)</f>
        <v>1256</v>
      </c>
      <c r="DV406" s="31">
        <f>_xlfn.XLOOKUP(B406,[1]MDA_Assets!D:D,[1]MDA_Assets!N:N,"",0)</f>
        <v>526</v>
      </c>
      <c r="DW406" s="31">
        <f>_xlfn.XLOOKUP(B406,[1]MDA_Assets!D:D,[1]MDA_Assets!O:O,"",0)</f>
        <v>729</v>
      </c>
      <c r="DX406" s="32" t="str">
        <f>_xlfn.XLOOKUP(B406,[1]MDA_Assets!D:D,[1]MDA_Assets!Q:Q,"",0)</f>
        <v>XD</v>
      </c>
      <c r="DY406" s="33">
        <f>_xlfn.XLOOKUP(B406,[1]MDA_Assets!D:D,[1]MDA_Assets!R:R,"",0)</f>
        <v>45785</v>
      </c>
      <c r="DZ406" s="33">
        <f>_xlfn.XLOOKUP(B406,[1]MDA_Assets!D:D,[1]MDA_Assets!S:S,"",0)</f>
        <v>45997</v>
      </c>
      <c r="EA406" s="33">
        <f>_xlfn.XLOOKUP(B406,[1]MDA_Assets!D:D,[1]MDA_Assets!T:T,"",0)</f>
        <v>45997</v>
      </c>
      <c r="EB406" s="33">
        <f>_xlfn.XLOOKUP(B406,[1]MDA_Assets!D:D,[1]MDA_Assets!U:U,"",0)</f>
        <v>45785</v>
      </c>
      <c r="EC406" s="33">
        <f>_xlfn.XLOOKUP(B406,[1]MDA_Assets!D:D,[1]MDA_Assets!V:V,"",0)</f>
        <v>45785</v>
      </c>
      <c r="ED406" s="33">
        <f>_xlfn.XLOOKUP(B406,[1]MDA_Assets!D:D,[1]MDA_Assets!W:W,"",0)</f>
        <v>45785</v>
      </c>
      <c r="EE406" s="32" t="str">
        <f>_xlfn.XLOOKUP(B406,[1]MDA_Assets!D:D,[1]MDA_Assets!X:X,"",0)</f>
        <v>Yes</v>
      </c>
      <c r="EF406" s="33">
        <f>_xlfn.XLOOKUP(B406,[1]MDA_Assets!D:D,[1]MDA_Assets!Y:Y,"",0)</f>
        <v>0</v>
      </c>
      <c r="EG406" s="33">
        <f>_xlfn.XLOOKUP(B406,[1]MDA_Assets!D:D,[1]MDA_Assets!Z:Z,"",0)</f>
        <v>0</v>
      </c>
      <c r="EH406" s="33">
        <f>_xlfn.XLOOKUP(B406,[1]MDA_Assets!D:D,[1]MDA_Assets!AA:AA,"",0)</f>
        <v>0</v>
      </c>
      <c r="EI406" s="34">
        <f>_xlfn.XLOOKUP(B406,[1]MDA_Assets!D:D,[1]MDA_Assets!P:P,"",0)</f>
        <v>5</v>
      </c>
      <c r="EJ406" s="35" t="str">
        <f>_xlfn.XLOOKUP(B406,[1]MDA_Assets!D:D,[1]MDA_Assets!AB:AB,"",0)</f>
        <v>1744</v>
      </c>
      <c r="EK406" s="35" t="str">
        <f>_xlfn.XLOOKUP(B406,[1]MDA_Assets!D:D,[1]MDA_Assets!AC:AC,"",0)</f>
        <v>1744</v>
      </c>
      <c r="EL406" s="35" t="str">
        <f>_xlfn.XLOOKUP(B406,[1]MDA_Assets!D:D,[1]MDA_Assets!AD:AD,"",0)</f>
        <v>2724</v>
      </c>
      <c r="EM406" s="35" t="str">
        <f>_xlfn.XLOOKUP(B406,[1]MDA_Assets!D:D,[1]MDA_Assets!AE:AE,"",0)</f>
        <v>2744</v>
      </c>
      <c r="EN406" s="35" t="str">
        <f>_xlfn.XLOOKUP(B406,[1]MDA_Assets!D:D,[1]MDA_Assets!AF:AF,"",0)</f>
        <v>6744</v>
      </c>
      <c r="EO406" s="35" t="str">
        <f>_xlfn.XLOOKUP(B406,[1]MDA_Assets!D:D,[1]MDA_Assets!AG:AG,"",0)</f>
        <v>2744</v>
      </c>
      <c r="EP406" s="36">
        <f t="shared" si="296"/>
        <v>180</v>
      </c>
      <c r="EQ406" s="36">
        <f t="shared" si="296"/>
        <v>180</v>
      </c>
      <c r="ER406" s="36">
        <f t="shared" si="330"/>
        <v>365</v>
      </c>
      <c r="ES406" s="36">
        <f t="shared" si="331"/>
        <v>365</v>
      </c>
      <c r="ET406" s="36">
        <f t="shared" si="332"/>
        <v>730</v>
      </c>
      <c r="EU406" s="36">
        <f t="shared" si="333"/>
        <v>365</v>
      </c>
      <c r="EV406" s="36" t="str">
        <f t="shared" si="334"/>
        <v/>
      </c>
      <c r="EW406" s="36" t="str">
        <f t="shared" si="306"/>
        <v/>
      </c>
      <c r="EX406" s="36" t="str">
        <f t="shared" si="307"/>
        <v/>
      </c>
      <c r="EY406" s="36">
        <f t="shared" si="299"/>
        <v>5.81</v>
      </c>
      <c r="EZ406" s="36">
        <f t="shared" si="299"/>
        <v>5.81</v>
      </c>
      <c r="FA406" s="36">
        <f t="shared" si="299"/>
        <v>11.78</v>
      </c>
      <c r="FB406" s="36">
        <f t="shared" si="299"/>
        <v>11.78</v>
      </c>
      <c r="FC406" s="36">
        <f t="shared" si="299"/>
        <v>23.55</v>
      </c>
      <c r="FD406" s="36">
        <f t="shared" si="299"/>
        <v>11.78</v>
      </c>
      <c r="FE406" s="36" t="str">
        <f t="shared" si="299"/>
        <v/>
      </c>
      <c r="FF406" s="36" t="str">
        <f t="shared" si="299"/>
        <v/>
      </c>
      <c r="FG406" s="36" t="str">
        <f t="shared" si="299"/>
        <v/>
      </c>
      <c r="FH406" s="37" t="str" cm="1">
        <f t="array" ref="FH406">_xlfn.IFS(EY406="", "No Data", EY406&lt;0, "Negative/Future", EY406=0, "Zero Days", EY406&lt;=3, "&lt; 3 Months", EY406&lt;=6, "3 to 6 Months", EY406&lt;=9, "6 to 9 Months", EY406&lt;=12, "9 to 12 Months", EY406&lt;=15, "12 to 15 Months", EY406&lt;=18, "15 to 18 Months", EY406&lt;=24, "18 to 24 Months", EY406&gt;24, "&gt; 24 Months")</f>
        <v>3 to 6 Months</v>
      </c>
      <c r="FI406" s="37" t="str" cm="1">
        <f t="array" ref="FI406">_xlfn.IFS(EZ406="", "No Data", EZ406&lt;0, "Negative/Future", EZ406=0, "Zero Days", EZ406&lt;=3, "&lt; 3 Months", EZ406&lt;=6, "3 to 6 Months", EZ406&lt;=9, "6 to 9 Months", EZ406&lt;=12, "9 to 12 Months", EZ406&lt;=15, "12 to 15 Months", EZ406&lt;=18, "15 to 18 Months", EZ406&lt;=24, "18 to 24 Months", EZ406&gt;24, "&gt; 24 Months")</f>
        <v>3 to 6 Months</v>
      </c>
      <c r="FJ406" s="37" t="str" cm="1">
        <f t="array" ref="FJ406">_xlfn.IFS(FA406="", "No Data", FA406&lt;0, "Negative/Future", FA406=0, "Zero Days", FA406&lt;=3, "&lt; 3 Months", FA406&lt;=6, "3 to 6 Months", FA406&lt;=9, "6 to 9 Months", FA406&lt;=12, "9 to 12 Months", FA406&lt;=15, "12 to 15 Months", FA406&lt;=18, "15 to 18 Months", FA406&lt;=24, "18 to 24 Months", FA406&gt;24, "&gt; 24 Months")</f>
        <v>9 to 12 Months</v>
      </c>
      <c r="FK406" s="37" t="str" cm="1">
        <f t="array" ref="FK406">_xlfn.IFS(FB406="", "No Data", FB406&lt;0, "Negative/Future", FB406=0, "Zero Days", FB406&lt;=3, "&lt; 3 Months", FB406&lt;=6, "3 to 6 Months", FB406&lt;=9, "6 to 9 Months", FB406&lt;=12, "9 to 12 Months", FB406&lt;=15, "12 to 15 Months", FB406&lt;=18, "15 to 18 Months", FB406&lt;=24, "18 to 24 Months", FB406&gt;24, "&gt; 24 Months")</f>
        <v>9 to 12 Months</v>
      </c>
      <c r="FL406" s="37" t="str" cm="1">
        <f t="array" ref="FL406">_xlfn.IFS(FC406="", "No Data", FC406&lt;0, "Negative/Future", FC406=0, "Zero Days", FC406&lt;=3, "&lt; 3 Months", FC406&lt;=6, "3 to 6 Months", FC406&lt;=9, "6 to 9 Months", FC406&lt;=12, "9 to 12 Months", FC406&lt;=15, "12 to 15 Months", FC406&lt;=18, "15 to 18 Months", FC406&lt;=24, "18 to 24 Months", FC406&gt;24, "&gt; 24 Months")</f>
        <v>18 to 24 Months</v>
      </c>
      <c r="FM406" s="37" t="str" cm="1">
        <f t="array" ref="FM406">_xlfn.IFS(FD406="", "No Data", FD406&lt;0, "Negative/Future", FD406=0, "Zero Days", FD406&lt;=3, "&lt; 3 Months", FD406&lt;=6, "3 to 6 Months", FD406&lt;=9, "6 to 9 Months", FD406&lt;=12, "9 to 12 Months", FD406&lt;=15, "12 to 15 Months", FD406&lt;=18, "15 to 18 Months", FD406&lt;=24, "18 to 24 Months", FD406&gt;24, "&gt; 24 Months")</f>
        <v>9 to 12 Months</v>
      </c>
      <c r="FN406" s="37" t="str" cm="1">
        <f t="array" ref="FN406">_xlfn.IFS(FE406="", "No Data", FE406&lt;0, "Negative/Future", FE406=0, "Zero Days", FE406&lt;=3, "&lt; 3 Months", FE406&lt;=6, "3 to 6 Months", FE406&lt;=9, "6 to 9 Months", FE406&lt;=12, "9 to 12 Months", FE406&lt;=15, "12 to 15 Months", FE406&lt;=18, "15 to 18 Months", FE406&lt;=24, "18 to 24 Months", FE406&gt;24, "&gt; 24 Months")</f>
        <v>No Data</v>
      </c>
      <c r="FO406" s="37" t="str" cm="1">
        <f t="array" ref="FO406">_xlfn.IFS(FG406="", "No Data", FG406&lt;0, "Negative/Future", FG406=0, "Zero Days", FG406&lt;=3, "&lt; 3 Months", FG406&lt;=6, "3 to 6 Months", FG406&lt;=9, "6 to 9 Months", FG406&lt;=12, "9 to 12 Months", FG406&lt;=15, "12 to 15 Months", FG406&lt;=18, "15 to 18 Months", FG406&lt;=24, "18 to 24 Months", FG406&gt;24, "&gt; 24 Months")</f>
        <v>No Data</v>
      </c>
      <c r="FP406" s="37" t="str" cm="1">
        <f t="array" ref="FP406">_xlfn.IFS(FF406="", "No Data", FF406&lt;0, "Negative/Future", FF406=0, "Zero Days", FF406&lt;=3, "&lt; 3 Months", FF406&lt;=6, "3 to 6 Months", FF406&lt;=9, "6 to 9 Months", FF406&lt;=12, "9 to 12 Months", FF406&lt;=15, "12 to 15 Months", FF406&lt;=18, "15 to 18 Months", FF406&lt;=24, "18 to 24 Months", FF406&gt;24, "&gt; 24 Months")</f>
        <v>No Data</v>
      </c>
      <c r="FQ406" s="29" t="s">
        <v>1816</v>
      </c>
      <c r="FR406" s="29">
        <v>6206001020</v>
      </c>
      <c r="FS406" s="38" t="str">
        <f>VLOOKUP(_xlfn.XLOOKUP(B406,[1]MDA_Assets!D:D,[1]MDA_Assets!I:I,"",0),[1]Validation!$B$1:$C$8,2,0)</f>
        <v>B</v>
      </c>
      <c r="FT406" s="38" t="s">
        <v>202</v>
      </c>
      <c r="FU406" s="31" t="str">
        <f>_xlfn.XLOOKUP(B406,[1]MDA_Assets!D:D,[1]MDA_Assets!X:X,"",0)</f>
        <v>Yes</v>
      </c>
      <c r="FV406" s="39">
        <v>0</v>
      </c>
      <c r="FW406" s="39">
        <v>3</v>
      </c>
      <c r="FX406" s="39">
        <v>2</v>
      </c>
      <c r="FY406" s="39">
        <v>4</v>
      </c>
      <c r="FZ406" s="40">
        <f t="shared" si="293"/>
        <v>46177</v>
      </c>
      <c r="GA406" s="40">
        <f t="shared" si="293"/>
        <v>46177</v>
      </c>
      <c r="GB406" s="40">
        <f t="shared" si="308"/>
        <v>46150</v>
      </c>
      <c r="GC406" s="40">
        <f t="shared" si="309"/>
        <v>46150</v>
      </c>
      <c r="GD406" s="40">
        <f t="shared" si="310"/>
        <v>46515</v>
      </c>
      <c r="GE406" s="40">
        <f t="shared" si="311"/>
        <v>46150</v>
      </c>
      <c r="GF406" s="40" t="str">
        <f t="shared" si="297"/>
        <v/>
      </c>
      <c r="GG406" s="40" t="str">
        <f t="shared" si="297"/>
        <v/>
      </c>
      <c r="GH406" s="40" t="str">
        <f t="shared" si="297"/>
        <v/>
      </c>
      <c r="GI406" s="39">
        <f t="shared" si="335"/>
        <v>0</v>
      </c>
      <c r="GJ406" s="39">
        <f t="shared" si="336"/>
        <v>0</v>
      </c>
      <c r="GK406" s="39">
        <f t="shared" si="337"/>
        <v>0</v>
      </c>
      <c r="GL406" s="39">
        <f t="shared" si="338"/>
        <v>6</v>
      </c>
    </row>
    <row r="407" spans="1:194" x14ac:dyDescent="0.25">
      <c r="A407" s="19">
        <v>443</v>
      </c>
      <c r="B407" s="43" t="s">
        <v>3271</v>
      </c>
      <c r="C407" s="43" t="s">
        <v>254</v>
      </c>
      <c r="D407" s="43" t="s">
        <v>636</v>
      </c>
      <c r="E407" s="43" t="s">
        <v>1749</v>
      </c>
      <c r="F407" s="43" t="s">
        <v>3272</v>
      </c>
      <c r="G407" s="43" t="s">
        <v>3251</v>
      </c>
      <c r="H407" s="43"/>
      <c r="I407" s="43" t="s">
        <v>192</v>
      </c>
      <c r="J407" s="44" t="str">
        <f t="shared" si="312"/>
        <v/>
      </c>
      <c r="K407" s="43"/>
      <c r="L407" s="44">
        <v>45877</v>
      </c>
      <c r="M407" s="43" t="s">
        <v>3273</v>
      </c>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8"/>
      <c r="AM407" s="48"/>
      <c r="AN407" s="48"/>
      <c r="AO407" s="48"/>
      <c r="AP407" s="48"/>
      <c r="AQ407" s="48"/>
      <c r="AR407" s="48"/>
      <c r="AS407" s="48"/>
      <c r="AT407" s="48"/>
      <c r="AU407" s="43">
        <v>0</v>
      </c>
      <c r="AV407" s="43">
        <v>0</v>
      </c>
      <c r="AW407" s="43">
        <v>0</v>
      </c>
      <c r="AX407" s="51" t="s">
        <v>227</v>
      </c>
      <c r="AY407" s="51" t="s">
        <v>227</v>
      </c>
      <c r="AZ407" s="51" t="s">
        <v>227</v>
      </c>
      <c r="BA407" s="20" t="str">
        <f t="shared" ca="1" si="305"/>
        <v/>
      </c>
      <c r="BB407" s="20" t="str">
        <f t="shared" ca="1" si="305"/>
        <v/>
      </c>
      <c r="BC407" s="20" t="str">
        <f t="shared" ca="1" si="305"/>
        <v/>
      </c>
      <c r="BD407" s="20" t="str">
        <f t="shared" ca="1" si="305"/>
        <v/>
      </c>
      <c r="BE407" s="20" t="str">
        <f t="shared" ca="1" si="305"/>
        <v/>
      </c>
      <c r="BF407" s="20" t="str">
        <f t="shared" ca="1" si="305"/>
        <v/>
      </c>
      <c r="BG407" s="21" t="str">
        <f t="shared" ca="1" si="304"/>
        <v/>
      </c>
      <c r="BH407" s="21" t="str">
        <f t="shared" ca="1" si="304"/>
        <v/>
      </c>
      <c r="BI407" s="21" t="str">
        <f t="shared" ca="1" si="304"/>
        <v/>
      </c>
      <c r="BJ407" s="22">
        <f t="shared" ca="1" si="313"/>
        <v>0</v>
      </c>
      <c r="BK407" s="21">
        <f t="shared" si="314"/>
        <v>0</v>
      </c>
      <c r="BL407" s="22" t="str">
        <f t="shared" ca="1" si="315"/>
        <v/>
      </c>
      <c r="BM407" s="22" t="str">
        <f t="shared" ca="1" si="316"/>
        <v/>
      </c>
      <c r="BN407" s="23" t="str">
        <f t="shared" ca="1" si="317"/>
        <v/>
      </c>
      <c r="BO407" s="24" t="str">
        <f t="shared" ca="1" si="318"/>
        <v/>
      </c>
      <c r="BP407" s="51" t="str">
        <f>_xlfn.XLOOKUP(E407,[1]Validation!E:E,[1]Validation!F:F,"")</f>
        <v>EQ7</v>
      </c>
      <c r="BQ407" s="51" t="str">
        <f>_xlfn.XLOOKUP(BP407,[1]Validation!F:F,[1]Validation!G:G,"")</f>
        <v>EQ2 to EQ7</v>
      </c>
      <c r="BR407" s="52" t="str">
        <f>VLOOKUP(G407,[1]Validation!$B$1:$C$9,2,0)</f>
        <v>P</v>
      </c>
      <c r="BS407" s="51">
        <f t="shared" ca="1" si="319"/>
        <v>1517</v>
      </c>
      <c r="BT407" s="53">
        <f>_xlfn.XLOOKUP(B407,'[2]1. All Calls'!$R:$R,'[2]1. All Calls'!$A:$A,"",0)</f>
        <v>46115.725023148101</v>
      </c>
      <c r="BU407" s="51" t="str">
        <f>_xlfn.XLOOKUP(B407,'[2]1. All Calls'!$R:$R,'[2]1. All Calls'!$F:$F,"",0)</f>
        <v>CC-02035077</v>
      </c>
      <c r="BV407" s="51" t="str">
        <f>_xlfn.XLOOKUP(B407,'[2]1. All Calls'!$R:$R,'[2]1. All Calls'!$J:$J,"",0)</f>
        <v>Preservative Measures</v>
      </c>
      <c r="BW407" s="53" t="str">
        <f>_xlfn.XLOOKUP(B407,'[2]Sch Calls'!$R:$R,'[2]Sch Calls'!$A:$A,"",0)</f>
        <v/>
      </c>
      <c r="BX407" s="51" t="str">
        <f>_xlfn.XLOOKUP(B407,'[2]Sch Calls'!$R:$R,'[2]Sch Calls'!$B:$B,"",0)</f>
        <v/>
      </c>
      <c r="BY407" s="51" t="str">
        <f t="shared" si="294"/>
        <v/>
      </c>
      <c r="BZ407" s="51" t="str">
        <f t="shared" si="294"/>
        <v/>
      </c>
      <c r="CA407" s="51" t="str">
        <f t="shared" si="320"/>
        <v/>
      </c>
      <c r="CB407" s="51" t="str">
        <f t="shared" si="321"/>
        <v/>
      </c>
      <c r="CC407" s="51" t="str">
        <f t="shared" si="322"/>
        <v/>
      </c>
      <c r="CD407" s="51" t="str">
        <f t="shared" si="323"/>
        <v/>
      </c>
      <c r="CE407" s="51" t="str">
        <f t="shared" ca="1" si="295"/>
        <v/>
      </c>
      <c r="CF407" s="51" t="str">
        <f t="shared" ca="1" si="295"/>
        <v/>
      </c>
      <c r="CG407" s="51" t="str">
        <f t="shared" ca="1" si="324"/>
        <v/>
      </c>
      <c r="CH407" s="51" t="str">
        <f t="shared" ca="1" si="325"/>
        <v/>
      </c>
      <c r="CI407" s="51" t="str">
        <f t="shared" ca="1" si="326"/>
        <v/>
      </c>
      <c r="CJ407" s="51" t="str">
        <f t="shared" ca="1" si="327"/>
        <v/>
      </c>
      <c r="CK407" s="51" t="str">
        <f t="shared" ca="1" si="341"/>
        <v/>
      </c>
      <c r="CL407" s="51" t="str">
        <f t="shared" ca="1" si="341"/>
        <v/>
      </c>
      <c r="CM407" s="51" t="str">
        <f t="shared" ca="1" si="341"/>
        <v/>
      </c>
      <c r="CN407" s="51" t="str">
        <f t="shared" ca="1" si="341"/>
        <v/>
      </c>
      <c r="CO407" s="51" t="str">
        <f t="shared" ca="1" si="341"/>
        <v/>
      </c>
      <c r="CP407" s="51" t="str">
        <f t="shared" ca="1" si="341"/>
        <v/>
      </c>
      <c r="CQ407" s="51" t="str">
        <f t="shared" si="342"/>
        <v/>
      </c>
      <c r="CR407" s="51" t="str">
        <f t="shared" si="342"/>
        <v/>
      </c>
      <c r="CS407" s="51" t="str">
        <f t="shared" si="342"/>
        <v/>
      </c>
      <c r="CT407" s="51" t="str">
        <f t="shared" si="342"/>
        <v/>
      </c>
      <c r="CU407" s="51" t="str">
        <f t="shared" si="342"/>
        <v/>
      </c>
      <c r="CV407" s="54" t="str">
        <f t="shared" si="342"/>
        <v/>
      </c>
      <c r="CW407" s="25" t="s">
        <v>195</v>
      </c>
      <c r="CX407" s="55" t="s">
        <v>227</v>
      </c>
      <c r="CY407" s="55"/>
      <c r="CZ407" s="26">
        <v>0</v>
      </c>
      <c r="DA407" s="26">
        <v>0</v>
      </c>
      <c r="DB407" s="26">
        <v>0</v>
      </c>
      <c r="DC407" s="26">
        <v>0</v>
      </c>
      <c r="DD407" s="26">
        <v>0</v>
      </c>
      <c r="DE407" s="26">
        <v>0</v>
      </c>
      <c r="DF407" s="26">
        <v>0</v>
      </c>
      <c r="DG407" s="26">
        <v>0</v>
      </c>
      <c r="DH407" s="26">
        <v>0</v>
      </c>
      <c r="DI407" s="26">
        <v>0</v>
      </c>
      <c r="DJ407" s="26">
        <v>0</v>
      </c>
      <c r="DK407" s="26">
        <v>0</v>
      </c>
      <c r="DL407" s="27" t="str">
        <f t="shared" si="328"/>
        <v>P1</v>
      </c>
      <c r="DM407" s="28" t="str">
        <f t="shared" ca="1" si="329"/>
        <v>P1</v>
      </c>
      <c r="DN407" s="56">
        <f>_xlfn.XLOOKUP(B407,'[2]1. All Calls'!$R:$R,'[2]1. All Calls'!$A:$A,"",0)</f>
        <v>46115.725023148101</v>
      </c>
      <c r="DO407" s="57" t="str">
        <f ca="1">VLOOKUP(DM407,[1]Validation!$B$20:$C$25,2,0)</f>
        <v>P1</v>
      </c>
      <c r="DP407" s="58" t="str">
        <f>_xlfn.XLOOKUP(B407,'[1]Active AMCs- Dealer'!E:E,'[1]Active AMCs- Dealer'!L:L,"Not in AMC",0)</f>
        <v>Not in AMC</v>
      </c>
      <c r="DQ407" s="58"/>
      <c r="DR407" s="29" t="str">
        <f>_xlfn.XLOOKUP(B407,'[2]1. All Calls'!$R:$R,'[2]1. All Calls'!$F:$F,"",0)</f>
        <v>CC-02035077</v>
      </c>
      <c r="DS407" s="29">
        <f>_xlfn.XLOOKUP(B407,'[2]1. All Calls'!$R:$R,'[2]1. All Calls'!$AB:$AB,"",0)</f>
        <v>0</v>
      </c>
      <c r="DT407" s="30">
        <f>_xlfn.XLOOKUP(DR407,'[2]1. All Calls'!$F:$F,'[2]1. All Calls'!$A:$A,"",0)</f>
        <v>46115.725023148101</v>
      </c>
      <c r="DU407" s="31">
        <f>_xlfn.XLOOKUP(DR407,'[2]1. All Calls'!$F:$F,'[2]1. All Calls'!$B:$B,"",0)</f>
        <v>0</v>
      </c>
      <c r="DV407" s="31">
        <f>_xlfn.XLOOKUP(B407,[1]MDA_Assets!D:D,[1]MDA_Assets!N:N,"",0)</f>
        <v>0</v>
      </c>
      <c r="DW407" s="31">
        <f>_xlfn.XLOOKUP(B407,[1]MDA_Assets!D:D,[1]MDA_Assets!O:O,"",0)</f>
        <v>0</v>
      </c>
      <c r="DX407" s="32">
        <f>_xlfn.XLOOKUP(B407,[1]MDA_Assets!D:D,[1]MDA_Assets!Q:Q,"",0)</f>
        <v>0</v>
      </c>
      <c r="DY407" s="33">
        <f>_xlfn.XLOOKUP(B407,[1]MDA_Assets!D:D,[1]MDA_Assets!R:R,"",0)</f>
        <v>0</v>
      </c>
      <c r="DZ407" s="33">
        <f>_xlfn.XLOOKUP(B407,[1]MDA_Assets!D:D,[1]MDA_Assets!S:S,"",0)</f>
        <v>0</v>
      </c>
      <c r="EA407" s="33">
        <f>_xlfn.XLOOKUP(B407,[1]MDA_Assets!D:D,[1]MDA_Assets!T:T,"",0)</f>
        <v>0</v>
      </c>
      <c r="EB407" s="33">
        <f>_xlfn.XLOOKUP(B407,[1]MDA_Assets!D:D,[1]MDA_Assets!U:U,"",0)</f>
        <v>0</v>
      </c>
      <c r="EC407" s="33">
        <f>_xlfn.XLOOKUP(B407,[1]MDA_Assets!D:D,[1]MDA_Assets!V:V,"",0)</f>
        <v>0</v>
      </c>
      <c r="ED407" s="33">
        <f>_xlfn.XLOOKUP(B407,[1]MDA_Assets!D:D,[1]MDA_Assets!W:W,"",0)</f>
        <v>0</v>
      </c>
      <c r="EE407" s="32">
        <f>_xlfn.XLOOKUP(B407,[1]MDA_Assets!D:D,[1]MDA_Assets!X:X,"",0)</f>
        <v>0</v>
      </c>
      <c r="EF407" s="33">
        <f>_xlfn.XLOOKUP(B407,[1]MDA_Assets!D:D,[1]MDA_Assets!Y:Y,"",0)</f>
        <v>0</v>
      </c>
      <c r="EG407" s="33">
        <f>_xlfn.XLOOKUP(B407,[1]MDA_Assets!D:D,[1]MDA_Assets!Z:Z,"",0)</f>
        <v>0</v>
      </c>
      <c r="EH407" s="33">
        <f>_xlfn.XLOOKUP(B407,[1]MDA_Assets!D:D,[1]MDA_Assets!AA:AA,"",0)</f>
        <v>0</v>
      </c>
      <c r="EI407" s="34">
        <f>_xlfn.XLOOKUP(B407,[1]MDA_Assets!D:D,[1]MDA_Assets!P:P,"",0)</f>
        <v>0</v>
      </c>
      <c r="EJ407" s="35">
        <f>_xlfn.XLOOKUP(B407,[1]MDA_Assets!D:D,[1]MDA_Assets!AB:AB,"",0)</f>
        <v>0</v>
      </c>
      <c r="EK407" s="35">
        <f>_xlfn.XLOOKUP(B407,[1]MDA_Assets!D:D,[1]MDA_Assets!AC:AC,"",0)</f>
        <v>0</v>
      </c>
      <c r="EL407" s="35">
        <f>_xlfn.XLOOKUP(B407,[1]MDA_Assets!D:D,[1]MDA_Assets!AD:AD,"",0)</f>
        <v>0</v>
      </c>
      <c r="EM407" s="35">
        <f>_xlfn.XLOOKUP(B407,[1]MDA_Assets!D:D,[1]MDA_Assets!AE:AE,"",0)</f>
        <v>0</v>
      </c>
      <c r="EN407" s="35">
        <f>_xlfn.XLOOKUP(B407,[1]MDA_Assets!D:D,[1]MDA_Assets!AF:AF,"",0)</f>
        <v>0</v>
      </c>
      <c r="EO407" s="35">
        <f>_xlfn.XLOOKUP(B407,[1]MDA_Assets!D:D,[1]MDA_Assets!AG:AG,"",0)</f>
        <v>0</v>
      </c>
      <c r="EP407" s="36" t="str">
        <f t="shared" si="296"/>
        <v/>
      </c>
      <c r="EQ407" s="36" t="str">
        <f t="shared" si="296"/>
        <v/>
      </c>
      <c r="ER407" s="36" t="str">
        <f t="shared" si="330"/>
        <v/>
      </c>
      <c r="ES407" s="36" t="str">
        <f t="shared" si="331"/>
        <v/>
      </c>
      <c r="ET407" s="36" t="str">
        <f t="shared" si="332"/>
        <v/>
      </c>
      <c r="EU407" s="36" t="str">
        <f t="shared" si="333"/>
        <v/>
      </c>
      <c r="EV407" s="36" t="str">
        <f t="shared" si="334"/>
        <v/>
      </c>
      <c r="EW407" s="36" t="str">
        <f t="shared" si="306"/>
        <v/>
      </c>
      <c r="EX407" s="36" t="str">
        <f t="shared" si="307"/>
        <v/>
      </c>
      <c r="EY407" s="36" t="str">
        <f t="shared" si="299"/>
        <v/>
      </c>
      <c r="EZ407" s="36" t="str">
        <f t="shared" si="299"/>
        <v/>
      </c>
      <c r="FA407" s="36" t="str">
        <f t="shared" si="299"/>
        <v/>
      </c>
      <c r="FB407" s="36" t="str">
        <f t="shared" si="299"/>
        <v/>
      </c>
      <c r="FC407" s="36" t="str">
        <f t="shared" si="299"/>
        <v/>
      </c>
      <c r="FD407" s="36" t="str">
        <f t="shared" si="299"/>
        <v/>
      </c>
      <c r="FE407" s="36" t="str">
        <f t="shared" si="299"/>
        <v/>
      </c>
      <c r="FF407" s="36" t="str">
        <f t="shared" si="299"/>
        <v/>
      </c>
      <c r="FG407" s="36" t="str">
        <f t="shared" si="299"/>
        <v/>
      </c>
      <c r="FH407" s="37" t="str" cm="1">
        <f t="array" ref="FH407">_xlfn.IFS(EY407="", "No Data", EY407&lt;0, "Negative/Future", EY407=0, "Zero Days", EY407&lt;=3, "&lt; 3 Months", EY407&lt;=6, "3 to 6 Months", EY407&lt;=9, "6 to 9 Months", EY407&lt;=12, "9 to 12 Months", EY407&lt;=15, "12 to 15 Months", EY407&lt;=18, "15 to 18 Months", EY407&lt;=24, "18 to 24 Months", EY407&gt;24, "&gt; 24 Months")</f>
        <v>No Data</v>
      </c>
      <c r="FI407" s="37" t="str" cm="1">
        <f t="array" ref="FI407">_xlfn.IFS(EZ407="", "No Data", EZ407&lt;0, "Negative/Future", EZ407=0, "Zero Days", EZ407&lt;=3, "&lt; 3 Months", EZ407&lt;=6, "3 to 6 Months", EZ407&lt;=9, "6 to 9 Months", EZ407&lt;=12, "9 to 12 Months", EZ407&lt;=15, "12 to 15 Months", EZ407&lt;=18, "15 to 18 Months", EZ407&lt;=24, "18 to 24 Months", EZ407&gt;24, "&gt; 24 Months")</f>
        <v>No Data</v>
      </c>
      <c r="FJ407" s="37" t="str" cm="1">
        <f t="array" ref="FJ407">_xlfn.IFS(FA407="", "No Data", FA407&lt;0, "Negative/Future", FA407=0, "Zero Days", FA407&lt;=3, "&lt; 3 Months", FA407&lt;=6, "3 to 6 Months", FA407&lt;=9, "6 to 9 Months", FA407&lt;=12, "9 to 12 Months", FA407&lt;=15, "12 to 15 Months", FA407&lt;=18, "15 to 18 Months", FA407&lt;=24, "18 to 24 Months", FA407&gt;24, "&gt; 24 Months")</f>
        <v>No Data</v>
      </c>
      <c r="FK407" s="37" t="str" cm="1">
        <f t="array" ref="FK407">_xlfn.IFS(FB407="", "No Data", FB407&lt;0, "Negative/Future", FB407=0, "Zero Days", FB407&lt;=3, "&lt; 3 Months", FB407&lt;=6, "3 to 6 Months", FB407&lt;=9, "6 to 9 Months", FB407&lt;=12, "9 to 12 Months", FB407&lt;=15, "12 to 15 Months", FB407&lt;=18, "15 to 18 Months", FB407&lt;=24, "18 to 24 Months", FB407&gt;24, "&gt; 24 Months")</f>
        <v>No Data</v>
      </c>
      <c r="FL407" s="37" t="str" cm="1">
        <f t="array" ref="FL407">_xlfn.IFS(FC407="", "No Data", FC407&lt;0, "Negative/Future", FC407=0, "Zero Days", FC407&lt;=3, "&lt; 3 Months", FC407&lt;=6, "3 to 6 Months", FC407&lt;=9, "6 to 9 Months", FC407&lt;=12, "9 to 12 Months", FC407&lt;=15, "12 to 15 Months", FC407&lt;=18, "15 to 18 Months", FC407&lt;=24, "18 to 24 Months", FC407&gt;24, "&gt; 24 Months")</f>
        <v>No Data</v>
      </c>
      <c r="FM407" s="37" t="str" cm="1">
        <f t="array" ref="FM407">_xlfn.IFS(FD407="", "No Data", FD407&lt;0, "Negative/Future", FD407=0, "Zero Days", FD407&lt;=3, "&lt; 3 Months", FD407&lt;=6, "3 to 6 Months", FD407&lt;=9, "6 to 9 Months", FD407&lt;=12, "9 to 12 Months", FD407&lt;=15, "12 to 15 Months", FD407&lt;=18, "15 to 18 Months", FD407&lt;=24, "18 to 24 Months", FD407&gt;24, "&gt; 24 Months")</f>
        <v>No Data</v>
      </c>
      <c r="FN407" s="37" t="str" cm="1">
        <f t="array" ref="FN407">_xlfn.IFS(FE407="", "No Data", FE407&lt;0, "Negative/Future", FE407=0, "Zero Days", FE407&lt;=3, "&lt; 3 Months", FE407&lt;=6, "3 to 6 Months", FE407&lt;=9, "6 to 9 Months", FE407&lt;=12, "9 to 12 Months", FE407&lt;=15, "12 to 15 Months", FE407&lt;=18, "15 to 18 Months", FE407&lt;=24, "18 to 24 Months", FE407&gt;24, "&gt; 24 Months")</f>
        <v>No Data</v>
      </c>
      <c r="FO407" s="37" t="str" cm="1">
        <f t="array" ref="FO407">_xlfn.IFS(FG407="", "No Data", FG407&lt;0, "Negative/Future", FG407=0, "Zero Days", FG407&lt;=3, "&lt; 3 Months", FG407&lt;=6, "3 to 6 Months", FG407&lt;=9, "6 to 9 Months", FG407&lt;=12, "9 to 12 Months", FG407&lt;=15, "12 to 15 Months", FG407&lt;=18, "15 to 18 Months", FG407&lt;=24, "18 to 24 Months", FG407&gt;24, "&gt; 24 Months")</f>
        <v>No Data</v>
      </c>
      <c r="FP407" s="37" t="str" cm="1">
        <f t="array" ref="FP407">_xlfn.IFS(FF407="", "No Data", FF407&lt;0, "Negative/Future", FF407=0, "Zero Days", FF407&lt;=3, "&lt; 3 Months", FF407&lt;=6, "3 to 6 Months", FF407&lt;=9, "6 to 9 Months", FF407&lt;=12, "9 to 12 Months", FF407&lt;=15, "12 to 15 Months", FF407&lt;=18, "15 to 18 Months", FF407&lt;=24, "18 to 24 Months", FF407&gt;24, "&gt; 24 Months")</f>
        <v>No Data</v>
      </c>
      <c r="FQ407" s="29" t="s">
        <v>227</v>
      </c>
      <c r="FR407" s="29" t="s">
        <v>227</v>
      </c>
      <c r="FS407" s="38" t="str">
        <f>VLOOKUP(_xlfn.XLOOKUP(B407,[1]MDA_Assets!D:D,[1]MDA_Assets!I:I,"",0),[1]Validation!$B$1:$C$8,2,0)</f>
        <v>P</v>
      </c>
      <c r="FT407" s="38" t="s">
        <v>428</v>
      </c>
      <c r="FU407" s="31">
        <f>_xlfn.XLOOKUP(B407,[1]MDA_Assets!D:D,[1]MDA_Assets!X:X,"",0)</f>
        <v>0</v>
      </c>
      <c r="FV407" s="39">
        <v>0</v>
      </c>
      <c r="FW407" s="39">
        <v>0</v>
      </c>
      <c r="FX407" s="39">
        <v>0</v>
      </c>
      <c r="FY407" s="39">
        <v>9</v>
      </c>
      <c r="FZ407" s="40" t="str">
        <f t="shared" si="293"/>
        <v/>
      </c>
      <c r="GA407" s="40" t="str">
        <f t="shared" si="293"/>
        <v/>
      </c>
      <c r="GB407" s="40" t="str">
        <f t="shared" si="308"/>
        <v/>
      </c>
      <c r="GC407" s="40" t="str">
        <f t="shared" si="309"/>
        <v/>
      </c>
      <c r="GD407" s="40" t="str">
        <f t="shared" si="310"/>
        <v/>
      </c>
      <c r="GE407" s="40" t="str">
        <f t="shared" si="311"/>
        <v/>
      </c>
      <c r="GF407" s="40" t="str">
        <f t="shared" si="297"/>
        <v/>
      </c>
      <c r="GG407" s="40" t="str">
        <f t="shared" si="297"/>
        <v/>
      </c>
      <c r="GH407" s="40" t="str">
        <f t="shared" si="297"/>
        <v/>
      </c>
      <c r="GI407" s="39">
        <f t="shared" si="335"/>
        <v>0</v>
      </c>
      <c r="GJ407" s="39">
        <f t="shared" si="336"/>
        <v>0</v>
      </c>
      <c r="GK407" s="39">
        <f t="shared" si="337"/>
        <v>0</v>
      </c>
      <c r="GL407" s="39">
        <f t="shared" si="338"/>
        <v>0</v>
      </c>
    </row>
    <row r="408" spans="1:194" x14ac:dyDescent="0.25">
      <c r="A408" s="19">
        <v>444</v>
      </c>
      <c r="B408" s="43" t="s">
        <v>1817</v>
      </c>
      <c r="C408" s="43" t="s">
        <v>254</v>
      </c>
      <c r="D408" s="43" t="s">
        <v>241</v>
      </c>
      <c r="E408" s="43" t="s">
        <v>346</v>
      </c>
      <c r="F408" s="43" t="s">
        <v>1818</v>
      </c>
      <c r="G408" s="43" t="s">
        <v>190</v>
      </c>
      <c r="H408" s="43" t="s">
        <v>336</v>
      </c>
      <c r="I408" s="43" t="s">
        <v>192</v>
      </c>
      <c r="J408" s="44">
        <f t="shared" si="312"/>
        <v>45816.770833333336</v>
      </c>
      <c r="K408" s="44">
        <v>45452.770833333336</v>
      </c>
      <c r="L408" s="44">
        <v>45392</v>
      </c>
      <c r="M408" s="43" t="s">
        <v>2554</v>
      </c>
      <c r="N408" s="43" t="s">
        <v>193</v>
      </c>
      <c r="O408" s="44">
        <v>46050.695879629631</v>
      </c>
      <c r="P408" s="43">
        <v>3400</v>
      </c>
      <c r="Q408" s="43">
        <v>2074</v>
      </c>
      <c r="R408" s="43">
        <v>1326</v>
      </c>
      <c r="S408" s="43" t="s">
        <v>206</v>
      </c>
      <c r="T408" s="44">
        <v>45645.770833333336</v>
      </c>
      <c r="U408" s="44">
        <v>45645.770833333336</v>
      </c>
      <c r="V408" s="44">
        <v>45645.770833333336</v>
      </c>
      <c r="W408" s="44">
        <v>45645.770833333336</v>
      </c>
      <c r="X408" s="44">
        <v>45645.770833333336</v>
      </c>
      <c r="Y408" s="44">
        <v>45645.770833333336</v>
      </c>
      <c r="Z408" s="43" t="s">
        <v>199</v>
      </c>
      <c r="AA408" s="43"/>
      <c r="AB408" s="43"/>
      <c r="AC408" s="43"/>
      <c r="AD408" s="43"/>
      <c r="AE408" s="43">
        <v>2</v>
      </c>
      <c r="AF408" s="43" t="s">
        <v>348</v>
      </c>
      <c r="AG408" s="43" t="s">
        <v>348</v>
      </c>
      <c r="AH408" s="43" t="s">
        <v>2555</v>
      </c>
      <c r="AI408" s="43" t="s">
        <v>2555</v>
      </c>
      <c r="AJ408" s="43" t="s">
        <v>2556</v>
      </c>
      <c r="AK408" s="43" t="s">
        <v>2557</v>
      </c>
      <c r="AL408" s="46">
        <v>45825</v>
      </c>
      <c r="AM408" s="46">
        <v>45825</v>
      </c>
      <c r="AN408" s="46">
        <v>46010</v>
      </c>
      <c r="AO408" s="46">
        <v>46010</v>
      </c>
      <c r="AP408" s="47">
        <v>46375</v>
      </c>
      <c r="AQ408" s="46">
        <v>46010</v>
      </c>
      <c r="AR408" s="48"/>
      <c r="AS408" s="48"/>
      <c r="AT408" s="48"/>
      <c r="AU408" s="43">
        <v>1</v>
      </c>
      <c r="AV408" s="43">
        <v>0</v>
      </c>
      <c r="AW408" s="43">
        <v>0</v>
      </c>
      <c r="AX408" s="51" t="s">
        <v>384</v>
      </c>
      <c r="AY408" s="51" t="s">
        <v>384</v>
      </c>
      <c r="AZ408" s="51" t="s">
        <v>198</v>
      </c>
      <c r="BA408" s="20">
        <f t="shared" ca="1" si="305"/>
        <v>1</v>
      </c>
      <c r="BB408" s="20">
        <f t="shared" ca="1" si="305"/>
        <v>1</v>
      </c>
      <c r="BC408" s="20">
        <f t="shared" ca="1" si="305"/>
        <v>1</v>
      </c>
      <c r="BD408" s="20">
        <f t="shared" ca="1" si="305"/>
        <v>1</v>
      </c>
      <c r="BE408" s="20">
        <f t="shared" ca="1" si="305"/>
        <v>0</v>
      </c>
      <c r="BF408" s="20">
        <f t="shared" ca="1" si="305"/>
        <v>1</v>
      </c>
      <c r="BG408" s="21" t="str">
        <f t="shared" ca="1" si="304"/>
        <v/>
      </c>
      <c r="BH408" s="21" t="str">
        <f t="shared" ca="1" si="304"/>
        <v/>
      </c>
      <c r="BI408" s="21" t="str">
        <f t="shared" ca="1" si="304"/>
        <v/>
      </c>
      <c r="BJ408" s="22">
        <f t="shared" ca="1" si="313"/>
        <v>5</v>
      </c>
      <c r="BK408" s="21">
        <f t="shared" si="314"/>
        <v>2</v>
      </c>
      <c r="BL408" s="22">
        <f t="shared" ca="1" si="315"/>
        <v>3651</v>
      </c>
      <c r="BM408" s="22">
        <f t="shared" ca="1" si="316"/>
        <v>2227</v>
      </c>
      <c r="BN408" s="23">
        <f t="shared" ca="1" si="317"/>
        <v>1424</v>
      </c>
      <c r="BO408" s="24">
        <f t="shared" ca="1" si="318"/>
        <v>251</v>
      </c>
      <c r="BP408" s="51" t="str">
        <f>_xlfn.XLOOKUP(E408,[1]Validation!E:E,[1]Validation!F:F,"")</f>
        <v>EN11</v>
      </c>
      <c r="BQ408" s="51" t="str">
        <f>_xlfn.XLOOKUP(BP408,[1]Validation!F:F,[1]Validation!G:G,"")</f>
        <v>EN11 to EN22</v>
      </c>
      <c r="BR408" s="52" t="str">
        <f>VLOOKUP(G408,[1]Validation!$B$1:$C$9,2,0)</f>
        <v>B</v>
      </c>
      <c r="BS408" s="51">
        <f t="shared" ca="1" si="319"/>
        <v>24</v>
      </c>
      <c r="BT408" s="53">
        <f>_xlfn.XLOOKUP(B408,'[2]1. All Calls'!$R:$R,'[2]1. All Calls'!$A:$A,"",0)</f>
        <v>46050.924479166701</v>
      </c>
      <c r="BU408" s="51" t="str">
        <f>_xlfn.XLOOKUP(B408,'[2]1. All Calls'!$R:$R,'[2]1. All Calls'!$F:$F,"",0)</f>
        <v>CC-01956414</v>
      </c>
      <c r="BV408" s="51" t="str">
        <f>_xlfn.XLOOKUP(B408,'[2]1. All Calls'!$R:$R,'[2]1. All Calls'!$J:$J,"",0)</f>
        <v>Sales Call</v>
      </c>
      <c r="BW408" s="53">
        <f>_xlfn.XLOOKUP(B408,'[2]Sch Calls'!$R:$R,'[2]Sch Calls'!$A:$A,"",0)</f>
        <v>45646.4848263889</v>
      </c>
      <c r="BX408" s="51">
        <f>_xlfn.XLOOKUP(B408,'[2]Sch Calls'!$R:$R,'[2]Sch Calls'!$B:$B,"",0)</f>
        <v>2524</v>
      </c>
      <c r="BY408" s="51" t="str">
        <f t="shared" si="294"/>
        <v>18-Jun-25</v>
      </c>
      <c r="BZ408" s="51" t="str">
        <f t="shared" si="294"/>
        <v>18-Jun-25</v>
      </c>
      <c r="CA408" s="51" t="str">
        <f t="shared" si="320"/>
        <v>21-Sep-25</v>
      </c>
      <c r="CB408" s="51" t="str">
        <f t="shared" si="321"/>
        <v>19-Jun-26</v>
      </c>
      <c r="CC408" s="51" t="str">
        <f t="shared" si="322"/>
        <v>20-Dec-26</v>
      </c>
      <c r="CD408" s="51" t="str">
        <f t="shared" si="323"/>
        <v>20-Dec-25</v>
      </c>
      <c r="CE408" s="51">
        <f t="shared" ca="1" si="295"/>
        <v>530</v>
      </c>
      <c r="CF408" s="51">
        <f t="shared" ca="1" si="295"/>
        <v>530</v>
      </c>
      <c r="CG408" s="51">
        <f t="shared" ca="1" si="324"/>
        <v>530</v>
      </c>
      <c r="CH408" s="51">
        <f t="shared" ca="1" si="325"/>
        <v>530</v>
      </c>
      <c r="CI408" s="51">
        <f t="shared" ca="1" si="326"/>
        <v>530</v>
      </c>
      <c r="CJ408" s="51">
        <f t="shared" ca="1" si="327"/>
        <v>530</v>
      </c>
      <c r="CK408" s="51">
        <f t="shared" ca="1" si="341"/>
        <v>1060</v>
      </c>
      <c r="CL408" s="51">
        <f t="shared" ca="1" si="341"/>
        <v>1060</v>
      </c>
      <c r="CM408" s="51">
        <f t="shared" ca="1" si="341"/>
        <v>1060</v>
      </c>
      <c r="CN408" s="51">
        <f t="shared" ca="1" si="341"/>
        <v>1060</v>
      </c>
      <c r="CO408" s="51">
        <f t="shared" ca="1" si="341"/>
        <v>1060</v>
      </c>
      <c r="CP408" s="51">
        <f t="shared" ca="1" si="341"/>
        <v>1060</v>
      </c>
      <c r="CQ408" s="51">
        <f t="shared" ca="1" si="342"/>
        <v>64</v>
      </c>
      <c r="CR408" s="51">
        <f t="shared" ca="1" si="342"/>
        <v>64</v>
      </c>
      <c r="CS408" s="51">
        <f t="shared" ca="1" si="342"/>
        <v>1064</v>
      </c>
      <c r="CT408" s="51">
        <f t="shared" ca="1" si="342"/>
        <v>1064</v>
      </c>
      <c r="CU408" s="51">
        <f t="shared" ca="1" si="342"/>
        <v>3480</v>
      </c>
      <c r="CV408" s="54">
        <f t="shared" ca="1" si="342"/>
        <v>-466</v>
      </c>
      <c r="CW408" s="25" t="s">
        <v>212</v>
      </c>
      <c r="CX408" s="55">
        <v>0.61</v>
      </c>
      <c r="CY408" s="55"/>
      <c r="CZ408" s="26">
        <v>0</v>
      </c>
      <c r="DA408" s="26">
        <v>0</v>
      </c>
      <c r="DB408" s="26">
        <v>0</v>
      </c>
      <c r="DC408" s="26">
        <v>0</v>
      </c>
      <c r="DD408" s="26">
        <v>0</v>
      </c>
      <c r="DE408" s="26">
        <v>0</v>
      </c>
      <c r="DF408" s="26">
        <v>0</v>
      </c>
      <c r="DG408" s="26">
        <v>0</v>
      </c>
      <c r="DH408" s="26">
        <v>0</v>
      </c>
      <c r="DI408" s="26">
        <v>0</v>
      </c>
      <c r="DJ408" s="26">
        <v>0</v>
      </c>
      <c r="DK408" s="26">
        <v>0</v>
      </c>
      <c r="DL408" s="27">
        <f t="shared" si="328"/>
        <v>46125.924479166701</v>
      </c>
      <c r="DM408" s="28">
        <f t="shared" ca="1" si="329"/>
        <v>1</v>
      </c>
      <c r="DN408" s="56">
        <f>_xlfn.XLOOKUP(B408,'[2]1. All Calls'!$R:$R,'[2]1. All Calls'!$A:$A,"",0)</f>
        <v>46050.924479166701</v>
      </c>
      <c r="DO408" s="57" t="str">
        <f ca="1">VLOOKUP(DM408,[1]Validation!$B$20:$C$25,2,0)</f>
        <v>Above 3 months</v>
      </c>
      <c r="DP408" s="58" t="str">
        <f>_xlfn.XLOOKUP(B408,'[1]Active AMCs- Dealer'!E:E,'[1]Active AMCs- Dealer'!L:L,"Not in AMC",0)</f>
        <v>Not in AMC</v>
      </c>
      <c r="DQ408" s="50" t="s">
        <v>213</v>
      </c>
      <c r="DR408" s="29" t="str">
        <f>_xlfn.XLOOKUP(B408,'[2]1. All Calls'!$R:$R,'[2]1. All Calls'!$F:$F,"",0)</f>
        <v>CC-01956414</v>
      </c>
      <c r="DS408" s="29" t="str">
        <f>_xlfn.XLOOKUP(B408,'[2]1. All Calls'!$R:$R,'[2]1. All Calls'!$AB:$AB,"",0)</f>
        <v>Sales call carried out for HMR update</v>
      </c>
      <c r="DT408" s="30">
        <f>_xlfn.XLOOKUP(DR408,'[2]1. All Calls'!$F:$F,'[2]1. All Calls'!$A:$A,"",0)</f>
        <v>46050.924479166701</v>
      </c>
      <c r="DU408" s="31">
        <f>_xlfn.XLOOKUP(DR408,'[2]1. All Calls'!$F:$F,'[2]1. All Calls'!$B:$B,"",0)</f>
        <v>3400</v>
      </c>
      <c r="DV408" s="31">
        <f>_xlfn.XLOOKUP(B408,[1]MDA_Assets!D:D,[1]MDA_Assets!N:N,"",0)</f>
        <v>2074</v>
      </c>
      <c r="DW408" s="31">
        <f>_xlfn.XLOOKUP(B408,[1]MDA_Assets!D:D,[1]MDA_Assets!O:O,"",0)</f>
        <v>1326</v>
      </c>
      <c r="DX408" s="32" t="str">
        <f>_xlfn.XLOOKUP(B408,[1]MDA_Assets!D:D,[1]MDA_Assets!Q:Q,"",0)</f>
        <v>XD</v>
      </c>
      <c r="DY408" s="33">
        <f>_xlfn.XLOOKUP(B408,[1]MDA_Assets!D:D,[1]MDA_Assets!R:R,"",0)</f>
        <v>45646</v>
      </c>
      <c r="DZ408" s="33">
        <f>_xlfn.XLOOKUP(B408,[1]MDA_Assets!D:D,[1]MDA_Assets!S:S,"",0)</f>
        <v>45646</v>
      </c>
      <c r="EA408" s="33">
        <f>_xlfn.XLOOKUP(B408,[1]MDA_Assets!D:D,[1]MDA_Assets!T:T,"",0)</f>
        <v>45646</v>
      </c>
      <c r="EB408" s="33">
        <f>_xlfn.XLOOKUP(B408,[1]MDA_Assets!D:D,[1]MDA_Assets!U:U,"",0)</f>
        <v>45646</v>
      </c>
      <c r="EC408" s="33">
        <f>_xlfn.XLOOKUP(B408,[1]MDA_Assets!D:D,[1]MDA_Assets!V:V,"",0)</f>
        <v>45646</v>
      </c>
      <c r="ED408" s="33">
        <f>_xlfn.XLOOKUP(B408,[1]MDA_Assets!D:D,[1]MDA_Assets!W:W,"",0)</f>
        <v>45646</v>
      </c>
      <c r="EE408" s="32" t="str">
        <f>_xlfn.XLOOKUP(B408,[1]MDA_Assets!D:D,[1]MDA_Assets!X:X,"",0)</f>
        <v>Yes</v>
      </c>
      <c r="EF408" s="33">
        <f>_xlfn.XLOOKUP(B408,[1]MDA_Assets!D:D,[1]MDA_Assets!Y:Y,"",0)</f>
        <v>0</v>
      </c>
      <c r="EG408" s="33">
        <f>_xlfn.XLOOKUP(B408,[1]MDA_Assets!D:D,[1]MDA_Assets!Z:Z,"",0)</f>
        <v>0</v>
      </c>
      <c r="EH408" s="33">
        <f>_xlfn.XLOOKUP(B408,[1]MDA_Assets!D:D,[1]MDA_Assets!AA:AA,"",0)</f>
        <v>0</v>
      </c>
      <c r="EI408" s="34">
        <f>_xlfn.XLOOKUP(B408,[1]MDA_Assets!D:D,[1]MDA_Assets!P:P,"",0)</f>
        <v>2</v>
      </c>
      <c r="EJ408" s="35" t="str">
        <f>_xlfn.XLOOKUP(B408,[1]MDA_Assets!D:D,[1]MDA_Assets!AB:AB,"",0)</f>
        <v>1124</v>
      </c>
      <c r="EK408" s="35" t="str">
        <f>_xlfn.XLOOKUP(B408,[1]MDA_Assets!D:D,[1]MDA_Assets!AC:AC,"",0)</f>
        <v>1124</v>
      </c>
      <c r="EL408" s="35" t="str">
        <f>_xlfn.XLOOKUP(B408,[1]MDA_Assets!D:D,[1]MDA_Assets!AD:AD,"",0)</f>
        <v>2124</v>
      </c>
      <c r="EM408" s="35" t="str">
        <f>_xlfn.XLOOKUP(B408,[1]MDA_Assets!D:D,[1]MDA_Assets!AE:AE,"",0)</f>
        <v>2124</v>
      </c>
      <c r="EN408" s="35" t="str">
        <f>_xlfn.XLOOKUP(B408,[1]MDA_Assets!D:D,[1]MDA_Assets!AF:AF,"",0)</f>
        <v>4540</v>
      </c>
      <c r="EO408" s="35" t="str">
        <f>_xlfn.XLOOKUP(B408,[1]MDA_Assets!D:D,[1]MDA_Assets!AG:AG,"",0)</f>
        <v>594</v>
      </c>
      <c r="EP408" s="36">
        <f t="shared" si="296"/>
        <v>180</v>
      </c>
      <c r="EQ408" s="36">
        <f t="shared" si="296"/>
        <v>180</v>
      </c>
      <c r="ER408" s="36">
        <f t="shared" si="330"/>
        <v>365</v>
      </c>
      <c r="ES408" s="36">
        <f t="shared" si="331"/>
        <v>365</v>
      </c>
      <c r="ET408" s="36">
        <f t="shared" si="332"/>
        <v>730</v>
      </c>
      <c r="EU408" s="36">
        <f t="shared" si="333"/>
        <v>365</v>
      </c>
      <c r="EV408" s="36" t="str">
        <f t="shared" si="334"/>
        <v/>
      </c>
      <c r="EW408" s="36" t="str">
        <f t="shared" si="306"/>
        <v/>
      </c>
      <c r="EX408" s="36" t="str">
        <f t="shared" si="307"/>
        <v/>
      </c>
      <c r="EY408" s="36">
        <f t="shared" si="299"/>
        <v>5.81</v>
      </c>
      <c r="EZ408" s="36">
        <f t="shared" si="299"/>
        <v>5.81</v>
      </c>
      <c r="FA408" s="36">
        <f t="shared" si="299"/>
        <v>11.78</v>
      </c>
      <c r="FB408" s="36">
        <f t="shared" si="299"/>
        <v>11.78</v>
      </c>
      <c r="FC408" s="36">
        <f t="shared" si="299"/>
        <v>23.55</v>
      </c>
      <c r="FD408" s="36">
        <f t="shared" si="299"/>
        <v>11.78</v>
      </c>
      <c r="FE408" s="36" t="str">
        <f t="shared" si="299"/>
        <v/>
      </c>
      <c r="FF408" s="36" t="str">
        <f t="shared" si="299"/>
        <v/>
      </c>
      <c r="FG408" s="36" t="str">
        <f t="shared" si="299"/>
        <v/>
      </c>
      <c r="FH408" s="37" t="str" cm="1">
        <f t="array" ref="FH408">_xlfn.IFS(EY408="", "No Data", EY408&lt;0, "Negative/Future", EY408=0, "Zero Days", EY408&lt;=3, "&lt; 3 Months", EY408&lt;=6, "3 to 6 Months", EY408&lt;=9, "6 to 9 Months", EY408&lt;=12, "9 to 12 Months", EY408&lt;=15, "12 to 15 Months", EY408&lt;=18, "15 to 18 Months", EY408&lt;=24, "18 to 24 Months", EY408&gt;24, "&gt; 24 Months")</f>
        <v>3 to 6 Months</v>
      </c>
      <c r="FI408" s="37" t="str" cm="1">
        <f t="array" ref="FI408">_xlfn.IFS(EZ408="", "No Data", EZ408&lt;0, "Negative/Future", EZ408=0, "Zero Days", EZ408&lt;=3, "&lt; 3 Months", EZ408&lt;=6, "3 to 6 Months", EZ408&lt;=9, "6 to 9 Months", EZ408&lt;=12, "9 to 12 Months", EZ408&lt;=15, "12 to 15 Months", EZ408&lt;=18, "15 to 18 Months", EZ408&lt;=24, "18 to 24 Months", EZ408&gt;24, "&gt; 24 Months")</f>
        <v>3 to 6 Months</v>
      </c>
      <c r="FJ408" s="37" t="str" cm="1">
        <f t="array" ref="FJ408">_xlfn.IFS(FA408="", "No Data", FA408&lt;0, "Negative/Future", FA408=0, "Zero Days", FA408&lt;=3, "&lt; 3 Months", FA408&lt;=6, "3 to 6 Months", FA408&lt;=9, "6 to 9 Months", FA408&lt;=12, "9 to 12 Months", FA408&lt;=15, "12 to 15 Months", FA408&lt;=18, "15 to 18 Months", FA408&lt;=24, "18 to 24 Months", FA408&gt;24, "&gt; 24 Months")</f>
        <v>9 to 12 Months</v>
      </c>
      <c r="FK408" s="37" t="str" cm="1">
        <f t="array" ref="FK408">_xlfn.IFS(FB408="", "No Data", FB408&lt;0, "Negative/Future", FB408=0, "Zero Days", FB408&lt;=3, "&lt; 3 Months", FB408&lt;=6, "3 to 6 Months", FB408&lt;=9, "6 to 9 Months", FB408&lt;=12, "9 to 12 Months", FB408&lt;=15, "12 to 15 Months", FB408&lt;=18, "15 to 18 Months", FB408&lt;=24, "18 to 24 Months", FB408&gt;24, "&gt; 24 Months")</f>
        <v>9 to 12 Months</v>
      </c>
      <c r="FL408" s="37" t="str" cm="1">
        <f t="array" ref="FL408">_xlfn.IFS(FC408="", "No Data", FC408&lt;0, "Negative/Future", FC408=0, "Zero Days", FC408&lt;=3, "&lt; 3 Months", FC408&lt;=6, "3 to 6 Months", FC408&lt;=9, "6 to 9 Months", FC408&lt;=12, "9 to 12 Months", FC408&lt;=15, "12 to 15 Months", FC408&lt;=18, "15 to 18 Months", FC408&lt;=24, "18 to 24 Months", FC408&gt;24, "&gt; 24 Months")</f>
        <v>18 to 24 Months</v>
      </c>
      <c r="FM408" s="37" t="str" cm="1">
        <f t="array" ref="FM408">_xlfn.IFS(FD408="", "No Data", FD408&lt;0, "Negative/Future", FD408=0, "Zero Days", FD408&lt;=3, "&lt; 3 Months", FD408&lt;=6, "3 to 6 Months", FD408&lt;=9, "6 to 9 Months", FD408&lt;=12, "9 to 12 Months", FD408&lt;=15, "12 to 15 Months", FD408&lt;=18, "15 to 18 Months", FD408&lt;=24, "18 to 24 Months", FD408&gt;24, "&gt; 24 Months")</f>
        <v>9 to 12 Months</v>
      </c>
      <c r="FN408" s="37" t="str" cm="1">
        <f t="array" ref="FN408">_xlfn.IFS(FE408="", "No Data", FE408&lt;0, "Negative/Future", FE408=0, "Zero Days", FE408&lt;=3, "&lt; 3 Months", FE408&lt;=6, "3 to 6 Months", FE408&lt;=9, "6 to 9 Months", FE408&lt;=12, "9 to 12 Months", FE408&lt;=15, "12 to 15 Months", FE408&lt;=18, "15 to 18 Months", FE408&lt;=24, "18 to 24 Months", FE408&gt;24, "&gt; 24 Months")</f>
        <v>No Data</v>
      </c>
      <c r="FO408" s="37" t="str" cm="1">
        <f t="array" ref="FO408">_xlfn.IFS(FG408="", "No Data", FG408&lt;0, "Negative/Future", FG408=0, "Zero Days", FG408&lt;=3, "&lt; 3 Months", FG408&lt;=6, "3 to 6 Months", FG408&lt;=9, "6 to 9 Months", FG408&lt;=12, "9 to 12 Months", FG408&lt;=15, "12 to 15 Months", FG408&lt;=18, "15 to 18 Months", FG408&lt;=24, "18 to 24 Months", FG408&gt;24, "&gt; 24 Months")</f>
        <v>No Data</v>
      </c>
      <c r="FP408" s="37" t="str" cm="1">
        <f t="array" ref="FP408">_xlfn.IFS(FF408="", "No Data", FF408&lt;0, "Negative/Future", FF408=0, "Zero Days", FF408&lt;=3, "&lt; 3 Months", FF408&lt;=6, "3 to 6 Months", FF408&lt;=9, "6 to 9 Months", FF408&lt;=12, "9 to 12 Months", FF408&lt;=15, "12 to 15 Months", FF408&lt;=18, "15 to 18 Months", FF408&lt;=24, "18 to 24 Months", FF408&gt;24, "&gt; 24 Months")</f>
        <v>No Data</v>
      </c>
      <c r="FQ408" s="29" t="s">
        <v>1819</v>
      </c>
      <c r="FR408" s="29">
        <v>7739303378</v>
      </c>
      <c r="FS408" s="38" t="str">
        <f>VLOOKUP(_xlfn.XLOOKUP(B408,[1]MDA_Assets!D:D,[1]MDA_Assets!I:I,"",0),[1]Validation!$B$1:$C$8,2,0)</f>
        <v>B</v>
      </c>
      <c r="FT408" s="38" t="s">
        <v>202</v>
      </c>
      <c r="FU408" s="31" t="str">
        <f>_xlfn.XLOOKUP(B408,[1]MDA_Assets!D:D,[1]MDA_Assets!X:X,"",0)</f>
        <v>Yes</v>
      </c>
      <c r="FV408" s="39">
        <v>5</v>
      </c>
      <c r="FW408" s="39">
        <v>0</v>
      </c>
      <c r="FX408" s="39">
        <v>0</v>
      </c>
      <c r="FY408" s="39">
        <v>4</v>
      </c>
      <c r="FZ408" s="40">
        <f t="shared" si="293"/>
        <v>45826</v>
      </c>
      <c r="GA408" s="40">
        <f t="shared" si="293"/>
        <v>45826</v>
      </c>
      <c r="GB408" s="40">
        <f t="shared" si="308"/>
        <v>46011</v>
      </c>
      <c r="GC408" s="40">
        <f t="shared" si="309"/>
        <v>46011</v>
      </c>
      <c r="GD408" s="40">
        <f t="shared" si="310"/>
        <v>46376</v>
      </c>
      <c r="GE408" s="40">
        <f t="shared" si="311"/>
        <v>46011</v>
      </c>
      <c r="GF408" s="40" t="str">
        <f t="shared" si="297"/>
        <v/>
      </c>
      <c r="GG408" s="40" t="str">
        <f t="shared" si="297"/>
        <v/>
      </c>
      <c r="GH408" s="40" t="str">
        <f t="shared" si="297"/>
        <v/>
      </c>
      <c r="GI408" s="39">
        <f t="shared" si="335"/>
        <v>5</v>
      </c>
      <c r="GJ408" s="39">
        <f t="shared" si="336"/>
        <v>0</v>
      </c>
      <c r="GK408" s="39">
        <f t="shared" si="337"/>
        <v>0</v>
      </c>
      <c r="GL408" s="39">
        <f t="shared" si="338"/>
        <v>1</v>
      </c>
    </row>
    <row r="409" spans="1:194" x14ac:dyDescent="0.25">
      <c r="A409" s="19">
        <v>445</v>
      </c>
      <c r="B409" s="43" t="s">
        <v>1820</v>
      </c>
      <c r="C409" s="43" t="s">
        <v>186</v>
      </c>
      <c r="D409" s="43" t="s">
        <v>241</v>
      </c>
      <c r="E409" s="43" t="s">
        <v>665</v>
      </c>
      <c r="F409" s="43" t="s">
        <v>1821</v>
      </c>
      <c r="G409" s="43" t="s">
        <v>190</v>
      </c>
      <c r="H409" s="43" t="s">
        <v>216</v>
      </c>
      <c r="I409" s="43" t="s">
        <v>192</v>
      </c>
      <c r="J409" s="44">
        <f t="shared" si="312"/>
        <v>45966.5</v>
      </c>
      <c r="K409" s="44">
        <v>45602.5</v>
      </c>
      <c r="L409" s="44">
        <v>45517</v>
      </c>
      <c r="M409" s="43" t="s">
        <v>3170</v>
      </c>
      <c r="N409" s="43" t="s">
        <v>563</v>
      </c>
      <c r="O409" s="44">
        <v>46112.501747685186</v>
      </c>
      <c r="P409" s="43">
        <v>3019</v>
      </c>
      <c r="Q409" s="43">
        <v>1711</v>
      </c>
      <c r="R409" s="43">
        <v>1307</v>
      </c>
      <c r="S409" s="43" t="s">
        <v>206</v>
      </c>
      <c r="T409" s="44">
        <v>45601.770833333336</v>
      </c>
      <c r="U409" s="44">
        <v>46003.770833333336</v>
      </c>
      <c r="V409" s="44">
        <v>46003.770833333336</v>
      </c>
      <c r="W409" s="44">
        <v>45600.770833333336</v>
      </c>
      <c r="X409" s="44">
        <v>45600.770833333336</v>
      </c>
      <c r="Y409" s="44">
        <v>45600.770833333336</v>
      </c>
      <c r="Z409" s="43" t="s">
        <v>199</v>
      </c>
      <c r="AA409" s="43"/>
      <c r="AB409" s="43"/>
      <c r="AC409" s="43"/>
      <c r="AD409" s="43"/>
      <c r="AE409" s="43">
        <v>3</v>
      </c>
      <c r="AF409" s="43" t="s">
        <v>1719</v>
      </c>
      <c r="AG409" s="43" t="s">
        <v>1719</v>
      </c>
      <c r="AH409" s="43" t="s">
        <v>3171</v>
      </c>
      <c r="AI409" s="43" t="s">
        <v>3171</v>
      </c>
      <c r="AJ409" s="43" t="s">
        <v>3172</v>
      </c>
      <c r="AK409" s="43" t="s">
        <v>3171</v>
      </c>
      <c r="AL409" s="47">
        <v>46300</v>
      </c>
      <c r="AM409" s="49">
        <v>46183</v>
      </c>
      <c r="AN409" s="46">
        <v>45966</v>
      </c>
      <c r="AO409" s="46">
        <v>45965</v>
      </c>
      <c r="AP409" s="47">
        <v>46330</v>
      </c>
      <c r="AQ409" s="46">
        <v>45965</v>
      </c>
      <c r="AR409" s="48"/>
      <c r="AS409" s="48"/>
      <c r="AT409" s="48"/>
      <c r="AU409" s="43">
        <v>1</v>
      </c>
      <c r="AV409" s="43">
        <v>0</v>
      </c>
      <c r="AW409" s="43">
        <v>1</v>
      </c>
      <c r="AX409" s="51" t="s">
        <v>812</v>
      </c>
      <c r="AY409" s="51" t="s">
        <v>211</v>
      </c>
      <c r="AZ409" s="51" t="s">
        <v>198</v>
      </c>
      <c r="BA409" s="20">
        <f t="shared" ca="1" si="305"/>
        <v>0</v>
      </c>
      <c r="BB409" s="20">
        <f t="shared" ca="1" si="305"/>
        <v>1</v>
      </c>
      <c r="BC409" s="20">
        <f t="shared" ca="1" si="305"/>
        <v>1</v>
      </c>
      <c r="BD409" s="20">
        <f t="shared" ca="1" si="305"/>
        <v>1</v>
      </c>
      <c r="BE409" s="20">
        <f t="shared" ca="1" si="305"/>
        <v>0</v>
      </c>
      <c r="BF409" s="20">
        <f t="shared" ca="1" si="305"/>
        <v>1</v>
      </c>
      <c r="BG409" s="21" t="str">
        <f t="shared" ca="1" si="304"/>
        <v/>
      </c>
      <c r="BH409" s="21" t="str">
        <f t="shared" ca="1" si="304"/>
        <v/>
      </c>
      <c r="BI409" s="21" t="str">
        <f t="shared" ca="1" si="304"/>
        <v/>
      </c>
      <c r="BJ409" s="22">
        <f t="shared" ca="1" si="313"/>
        <v>4</v>
      </c>
      <c r="BK409" s="21">
        <f t="shared" si="314"/>
        <v>3</v>
      </c>
      <c r="BL409" s="22">
        <f t="shared" ca="1" si="315"/>
        <v>3209</v>
      </c>
      <c r="BM409" s="22">
        <f t="shared" ca="1" si="316"/>
        <v>1829</v>
      </c>
      <c r="BN409" s="23">
        <f t="shared" ca="1" si="317"/>
        <v>1380</v>
      </c>
      <c r="BO409" s="24">
        <f t="shared" ca="1" si="318"/>
        <v>190</v>
      </c>
      <c r="BP409" s="51" t="str">
        <f>_xlfn.XLOOKUP(E409,[1]Validation!E:E,[1]Validation!F:F,"")</f>
        <v>EQ22</v>
      </c>
      <c r="BQ409" s="51" t="str">
        <f>_xlfn.XLOOKUP(BP409,[1]Validation!F:F,[1]Validation!G:G,"")</f>
        <v>EQ11 to EQ22</v>
      </c>
      <c r="BR409" s="52" t="str">
        <f>VLOOKUP(G409,[1]Validation!$B$1:$C$9,2,0)</f>
        <v>B</v>
      </c>
      <c r="BS409" s="51">
        <f t="shared" ca="1" si="319"/>
        <v>19</v>
      </c>
      <c r="BT409" s="53">
        <f>_xlfn.XLOOKUP(B409,'[2]1. All Calls'!$R:$R,'[2]1. All Calls'!$A:$A,"",0)</f>
        <v>46112.724548611099</v>
      </c>
      <c r="BU409" s="51" t="str">
        <f>_xlfn.XLOOKUP(B409,'[2]1. All Calls'!$R:$R,'[2]1. All Calls'!$F:$F,"",0)</f>
        <v>CC-02030776</v>
      </c>
      <c r="BV409" s="51" t="str">
        <f>_xlfn.XLOOKUP(B409,'[2]1. All Calls'!$R:$R,'[2]1. All Calls'!$J:$J,"",0)</f>
        <v>General Service</v>
      </c>
      <c r="BW409" s="53">
        <f>_xlfn.XLOOKUP(B409,'[2]Sch Calls'!$R:$R,'[2]Sch Calls'!$A:$A,"",0)</f>
        <v>46004.626782407402</v>
      </c>
      <c r="BX409" s="51">
        <f>_xlfn.XLOOKUP(B409,'[2]Sch Calls'!$R:$R,'[2]Sch Calls'!$B:$B,"",0)</f>
        <v>2082</v>
      </c>
      <c r="BY409" s="51" t="str">
        <f t="shared" si="294"/>
        <v>11-Jun-26</v>
      </c>
      <c r="BZ409" s="51" t="str">
        <f t="shared" si="294"/>
        <v>11-Jun-26</v>
      </c>
      <c r="CA409" s="51" t="str">
        <f t="shared" si="320"/>
        <v>08-Aug-25</v>
      </c>
      <c r="CB409" s="51" t="str">
        <f t="shared" si="321"/>
        <v>05-May-26</v>
      </c>
      <c r="CC409" s="51" t="str">
        <f t="shared" si="322"/>
        <v>05-Nov-26</v>
      </c>
      <c r="CD409" s="51" t="str">
        <f t="shared" si="323"/>
        <v>05-Nov-25</v>
      </c>
      <c r="CE409" s="51">
        <f t="shared" ca="1" si="295"/>
        <v>172</v>
      </c>
      <c r="CF409" s="51">
        <f t="shared" ca="1" si="295"/>
        <v>172</v>
      </c>
      <c r="CG409" s="51">
        <f t="shared" ca="1" si="324"/>
        <v>574</v>
      </c>
      <c r="CH409" s="51">
        <f t="shared" ca="1" si="325"/>
        <v>575</v>
      </c>
      <c r="CI409" s="51">
        <f t="shared" ca="1" si="326"/>
        <v>575</v>
      </c>
      <c r="CJ409" s="51">
        <f t="shared" ca="1" si="327"/>
        <v>575</v>
      </c>
      <c r="CK409" s="51">
        <f t="shared" ca="1" si="341"/>
        <v>516</v>
      </c>
      <c r="CL409" s="51">
        <f t="shared" ca="1" si="341"/>
        <v>516</v>
      </c>
      <c r="CM409" s="51">
        <f t="shared" ca="1" si="341"/>
        <v>1722</v>
      </c>
      <c r="CN409" s="51">
        <f t="shared" ca="1" si="341"/>
        <v>1725</v>
      </c>
      <c r="CO409" s="51">
        <f t="shared" ca="1" si="341"/>
        <v>1725</v>
      </c>
      <c r="CP409" s="51">
        <f t="shared" ca="1" si="341"/>
        <v>1725</v>
      </c>
      <c r="CQ409" s="51">
        <f t="shared" ca="1" si="342"/>
        <v>48</v>
      </c>
      <c r="CR409" s="51">
        <f t="shared" ca="1" si="342"/>
        <v>48</v>
      </c>
      <c r="CS409" s="51">
        <f t="shared" ca="1" si="342"/>
        <v>-1734</v>
      </c>
      <c r="CT409" s="51">
        <f t="shared" ca="1" si="342"/>
        <v>-1737</v>
      </c>
      <c r="CU409" s="51">
        <f t="shared" ca="1" si="342"/>
        <v>3256</v>
      </c>
      <c r="CV409" s="54">
        <f t="shared" ca="1" si="342"/>
        <v>-1737</v>
      </c>
      <c r="CW409" s="25" t="s">
        <v>195</v>
      </c>
      <c r="CX409" s="55">
        <v>0</v>
      </c>
      <c r="CY409" s="55"/>
      <c r="CZ409" s="26">
        <v>0</v>
      </c>
      <c r="DA409" s="26">
        <v>0</v>
      </c>
      <c r="DB409" s="26">
        <v>0</v>
      </c>
      <c r="DC409" s="26">
        <v>0</v>
      </c>
      <c r="DD409" s="26">
        <v>0</v>
      </c>
      <c r="DE409" s="26">
        <v>0</v>
      </c>
      <c r="DF409" s="26">
        <v>0</v>
      </c>
      <c r="DG409" s="26">
        <v>0</v>
      </c>
      <c r="DH409" s="26">
        <v>0</v>
      </c>
      <c r="DI409" s="26">
        <v>0</v>
      </c>
      <c r="DJ409" s="26">
        <v>0</v>
      </c>
      <c r="DK409" s="26">
        <v>0</v>
      </c>
      <c r="DL409" s="27">
        <f t="shared" si="328"/>
        <v>46187.724548611099</v>
      </c>
      <c r="DM409" s="28">
        <f t="shared" ca="1" si="329"/>
        <v>0</v>
      </c>
      <c r="DN409" s="56">
        <f>_xlfn.XLOOKUP(B409,'[2]1. All Calls'!$R:$R,'[2]1. All Calls'!$A:$A,"",0)</f>
        <v>46112.724548611099</v>
      </c>
      <c r="DO409" s="57" t="str">
        <f ca="1">VLOOKUP(DM409,[1]Validation!$B$20:$C$25,2,0)</f>
        <v>Within 3 months</v>
      </c>
      <c r="DP409" s="58" t="str">
        <f>_xlfn.XLOOKUP(B409,'[1]Active AMCs- Dealer'!E:E,'[1]Active AMCs- Dealer'!L:L,"Not in AMC",0)</f>
        <v>AMC</v>
      </c>
      <c r="DQ409" s="50" t="s">
        <v>200</v>
      </c>
      <c r="DR409" s="29" t="str">
        <f>_xlfn.XLOOKUP(B409,'[2]1. All Calls'!$R:$R,'[2]1. All Calls'!$F:$F,"",0)</f>
        <v>CC-02030776</v>
      </c>
      <c r="DS409" s="29" t="str">
        <f>_xlfn.XLOOKUP(B409,'[2]1. All Calls'!$R:$R,'[2]1. All Calls'!$AB:$AB,"",0)</f>
        <v>Courtesy visit carried out</v>
      </c>
      <c r="DT409" s="30">
        <f>_xlfn.XLOOKUP(DR409,'[2]1. All Calls'!$F:$F,'[2]1. All Calls'!$A:$A,"",0)</f>
        <v>46112.724548611099</v>
      </c>
      <c r="DU409" s="31">
        <f>_xlfn.XLOOKUP(DR409,'[2]1. All Calls'!$F:$F,'[2]1. All Calls'!$B:$B,"",0)</f>
        <v>3019</v>
      </c>
      <c r="DV409" s="31">
        <f>_xlfn.XLOOKUP(B409,[1]MDA_Assets!D:D,[1]MDA_Assets!N:N,"",0)</f>
        <v>1711</v>
      </c>
      <c r="DW409" s="31">
        <f>_xlfn.XLOOKUP(B409,[1]MDA_Assets!D:D,[1]MDA_Assets!O:O,"",0)</f>
        <v>1307</v>
      </c>
      <c r="DX409" s="32" t="str">
        <f>_xlfn.XLOOKUP(B409,[1]MDA_Assets!D:D,[1]MDA_Assets!Q:Q,"",0)</f>
        <v>XD</v>
      </c>
      <c r="DY409" s="33">
        <f>_xlfn.XLOOKUP(B409,[1]MDA_Assets!D:D,[1]MDA_Assets!R:R,"",0)</f>
        <v>45602</v>
      </c>
      <c r="DZ409" s="33">
        <f>_xlfn.XLOOKUP(B409,[1]MDA_Assets!D:D,[1]MDA_Assets!S:S,"",0)</f>
        <v>46004</v>
      </c>
      <c r="EA409" s="33">
        <f>_xlfn.XLOOKUP(B409,[1]MDA_Assets!D:D,[1]MDA_Assets!T:T,"",0)</f>
        <v>46004</v>
      </c>
      <c r="EB409" s="33">
        <f>_xlfn.XLOOKUP(B409,[1]MDA_Assets!D:D,[1]MDA_Assets!U:U,"",0)</f>
        <v>45601</v>
      </c>
      <c r="EC409" s="33">
        <f>_xlfn.XLOOKUP(B409,[1]MDA_Assets!D:D,[1]MDA_Assets!V:V,"",0)</f>
        <v>45601</v>
      </c>
      <c r="ED409" s="33">
        <f>_xlfn.XLOOKUP(B409,[1]MDA_Assets!D:D,[1]MDA_Assets!W:W,"",0)</f>
        <v>45601</v>
      </c>
      <c r="EE409" s="32" t="str">
        <f>_xlfn.XLOOKUP(B409,[1]MDA_Assets!D:D,[1]MDA_Assets!X:X,"",0)</f>
        <v>Yes</v>
      </c>
      <c r="EF409" s="33">
        <f>_xlfn.XLOOKUP(B409,[1]MDA_Assets!D:D,[1]MDA_Assets!Y:Y,"",0)</f>
        <v>0</v>
      </c>
      <c r="EG409" s="33">
        <f>_xlfn.XLOOKUP(B409,[1]MDA_Assets!D:D,[1]MDA_Assets!Z:Z,"",0)</f>
        <v>0</v>
      </c>
      <c r="EH409" s="33">
        <f>_xlfn.XLOOKUP(B409,[1]MDA_Assets!D:D,[1]MDA_Assets!AA:AA,"",0)</f>
        <v>0</v>
      </c>
      <c r="EI409" s="34">
        <f>_xlfn.XLOOKUP(B409,[1]MDA_Assets!D:D,[1]MDA_Assets!P:P,"",0)</f>
        <v>3</v>
      </c>
      <c r="EJ409" s="35" t="str">
        <f>_xlfn.XLOOKUP(B409,[1]MDA_Assets!D:D,[1]MDA_Assets!AB:AB,"",0)</f>
        <v>564</v>
      </c>
      <c r="EK409" s="35" t="str">
        <f>_xlfn.XLOOKUP(B409,[1]MDA_Assets!D:D,[1]MDA_Assets!AC:AC,"",0)</f>
        <v>564</v>
      </c>
      <c r="EL409" s="35" t="str">
        <f>_xlfn.XLOOKUP(B409,[1]MDA_Assets!D:D,[1]MDA_Assets!AD:AD,"",0)</f>
        <v>-12</v>
      </c>
      <c r="EM409" s="35" t="str">
        <f>_xlfn.XLOOKUP(B409,[1]MDA_Assets!D:D,[1]MDA_Assets!AE:AE,"",0)</f>
        <v>-12</v>
      </c>
      <c r="EN409" s="35" t="str">
        <f>_xlfn.XLOOKUP(B409,[1]MDA_Assets!D:D,[1]MDA_Assets!AF:AF,"",0)</f>
        <v>4981</v>
      </c>
      <c r="EO409" s="35" t="str">
        <f>_xlfn.XLOOKUP(B409,[1]MDA_Assets!D:D,[1]MDA_Assets!AG:AG,"",0)</f>
        <v>-12</v>
      </c>
      <c r="EP409" s="36">
        <f t="shared" si="296"/>
        <v>297</v>
      </c>
      <c r="EQ409" s="36">
        <f t="shared" si="296"/>
        <v>180</v>
      </c>
      <c r="ER409" s="36">
        <f t="shared" si="330"/>
        <v>365</v>
      </c>
      <c r="ES409" s="36">
        <f t="shared" si="331"/>
        <v>365</v>
      </c>
      <c r="ET409" s="36">
        <f t="shared" si="332"/>
        <v>730</v>
      </c>
      <c r="EU409" s="36">
        <f t="shared" si="333"/>
        <v>365</v>
      </c>
      <c r="EV409" s="36" t="str">
        <f t="shared" si="334"/>
        <v/>
      </c>
      <c r="EW409" s="36" t="str">
        <f t="shared" si="306"/>
        <v/>
      </c>
      <c r="EX409" s="36" t="str">
        <f t="shared" si="307"/>
        <v/>
      </c>
      <c r="EY409" s="36">
        <f t="shared" si="299"/>
        <v>9.59</v>
      </c>
      <c r="EZ409" s="36">
        <f t="shared" si="299"/>
        <v>5.81</v>
      </c>
      <c r="FA409" s="36">
        <f t="shared" si="299"/>
        <v>11.78</v>
      </c>
      <c r="FB409" s="36">
        <f t="shared" si="299"/>
        <v>11.78</v>
      </c>
      <c r="FC409" s="36">
        <f t="shared" si="299"/>
        <v>23.55</v>
      </c>
      <c r="FD409" s="36">
        <f t="shared" si="299"/>
        <v>11.78</v>
      </c>
      <c r="FE409" s="36" t="str">
        <f t="shared" si="299"/>
        <v/>
      </c>
      <c r="FF409" s="36" t="str">
        <f t="shared" si="299"/>
        <v/>
      </c>
      <c r="FG409" s="36" t="str">
        <f t="shared" si="299"/>
        <v/>
      </c>
      <c r="FH409" s="37" t="str" cm="1">
        <f t="array" ref="FH409">_xlfn.IFS(EY409="", "No Data", EY409&lt;0, "Negative/Future", EY409=0, "Zero Days", EY409&lt;=3, "&lt; 3 Months", EY409&lt;=6, "3 to 6 Months", EY409&lt;=9, "6 to 9 Months", EY409&lt;=12, "9 to 12 Months", EY409&lt;=15, "12 to 15 Months", EY409&lt;=18, "15 to 18 Months", EY409&lt;=24, "18 to 24 Months", EY409&gt;24, "&gt; 24 Months")</f>
        <v>9 to 12 Months</v>
      </c>
      <c r="FI409" s="37" t="str" cm="1">
        <f t="array" ref="FI409">_xlfn.IFS(EZ409="", "No Data", EZ409&lt;0, "Negative/Future", EZ409=0, "Zero Days", EZ409&lt;=3, "&lt; 3 Months", EZ409&lt;=6, "3 to 6 Months", EZ409&lt;=9, "6 to 9 Months", EZ409&lt;=12, "9 to 12 Months", EZ409&lt;=15, "12 to 15 Months", EZ409&lt;=18, "15 to 18 Months", EZ409&lt;=24, "18 to 24 Months", EZ409&gt;24, "&gt; 24 Months")</f>
        <v>3 to 6 Months</v>
      </c>
      <c r="FJ409" s="37" t="str" cm="1">
        <f t="array" ref="FJ409">_xlfn.IFS(FA409="", "No Data", FA409&lt;0, "Negative/Future", FA409=0, "Zero Days", FA409&lt;=3, "&lt; 3 Months", FA409&lt;=6, "3 to 6 Months", FA409&lt;=9, "6 to 9 Months", FA409&lt;=12, "9 to 12 Months", FA409&lt;=15, "12 to 15 Months", FA409&lt;=18, "15 to 18 Months", FA409&lt;=24, "18 to 24 Months", FA409&gt;24, "&gt; 24 Months")</f>
        <v>9 to 12 Months</v>
      </c>
      <c r="FK409" s="37" t="str" cm="1">
        <f t="array" ref="FK409">_xlfn.IFS(FB409="", "No Data", FB409&lt;0, "Negative/Future", FB409=0, "Zero Days", FB409&lt;=3, "&lt; 3 Months", FB409&lt;=6, "3 to 6 Months", FB409&lt;=9, "6 to 9 Months", FB409&lt;=12, "9 to 12 Months", FB409&lt;=15, "12 to 15 Months", FB409&lt;=18, "15 to 18 Months", FB409&lt;=24, "18 to 24 Months", FB409&gt;24, "&gt; 24 Months")</f>
        <v>9 to 12 Months</v>
      </c>
      <c r="FL409" s="37" t="str" cm="1">
        <f t="array" ref="FL409">_xlfn.IFS(FC409="", "No Data", FC409&lt;0, "Negative/Future", FC409=0, "Zero Days", FC409&lt;=3, "&lt; 3 Months", FC409&lt;=6, "3 to 6 Months", FC409&lt;=9, "6 to 9 Months", FC409&lt;=12, "9 to 12 Months", FC409&lt;=15, "12 to 15 Months", FC409&lt;=18, "15 to 18 Months", FC409&lt;=24, "18 to 24 Months", FC409&gt;24, "&gt; 24 Months")</f>
        <v>18 to 24 Months</v>
      </c>
      <c r="FM409" s="37" t="str" cm="1">
        <f t="array" ref="FM409">_xlfn.IFS(FD409="", "No Data", FD409&lt;0, "Negative/Future", FD409=0, "Zero Days", FD409&lt;=3, "&lt; 3 Months", FD409&lt;=6, "3 to 6 Months", FD409&lt;=9, "6 to 9 Months", FD409&lt;=12, "9 to 12 Months", FD409&lt;=15, "12 to 15 Months", FD409&lt;=18, "15 to 18 Months", FD409&lt;=24, "18 to 24 Months", FD409&gt;24, "&gt; 24 Months")</f>
        <v>9 to 12 Months</v>
      </c>
      <c r="FN409" s="37" t="str" cm="1">
        <f t="array" ref="FN409">_xlfn.IFS(FE409="", "No Data", FE409&lt;0, "Negative/Future", FE409=0, "Zero Days", FE409&lt;=3, "&lt; 3 Months", FE409&lt;=6, "3 to 6 Months", FE409&lt;=9, "6 to 9 Months", FE409&lt;=12, "9 to 12 Months", FE409&lt;=15, "12 to 15 Months", FE409&lt;=18, "15 to 18 Months", FE409&lt;=24, "18 to 24 Months", FE409&gt;24, "&gt; 24 Months")</f>
        <v>No Data</v>
      </c>
      <c r="FO409" s="37" t="str" cm="1">
        <f t="array" ref="FO409">_xlfn.IFS(FG409="", "No Data", FG409&lt;0, "Negative/Future", FG409=0, "Zero Days", FG409&lt;=3, "&lt; 3 Months", FG409&lt;=6, "3 to 6 Months", FG409&lt;=9, "6 to 9 Months", FG409&lt;=12, "9 to 12 Months", FG409&lt;=15, "12 to 15 Months", FG409&lt;=18, "15 to 18 Months", FG409&lt;=24, "18 to 24 Months", FG409&gt;24, "&gt; 24 Months")</f>
        <v>No Data</v>
      </c>
      <c r="FP409" s="37" t="str" cm="1">
        <f t="array" ref="FP409">_xlfn.IFS(FF409="", "No Data", FF409&lt;0, "Negative/Future", FF409=0, "Zero Days", FF409&lt;=3, "&lt; 3 Months", FF409&lt;=6, "3 to 6 Months", FF409&lt;=9, "6 to 9 Months", FF409&lt;=12, "9 to 12 Months", FF409&lt;=15, "12 to 15 Months", FF409&lt;=18, "15 to 18 Months", FF409&lt;=24, "18 to 24 Months", FF409&gt;24, "&gt; 24 Months")</f>
        <v>No Data</v>
      </c>
      <c r="FQ409" s="29" t="s">
        <v>1822</v>
      </c>
      <c r="FR409" s="29">
        <v>7906056480</v>
      </c>
      <c r="FS409" s="38" t="str">
        <f>VLOOKUP(_xlfn.XLOOKUP(B409,[1]MDA_Assets!D:D,[1]MDA_Assets!I:I,"",0),[1]Validation!$B$1:$C$8,2,0)</f>
        <v>B</v>
      </c>
      <c r="FT409" s="38" t="s">
        <v>202</v>
      </c>
      <c r="FU409" s="31" t="str">
        <f>_xlfn.XLOOKUP(B409,[1]MDA_Assets!D:D,[1]MDA_Assets!X:X,"",0)</f>
        <v>Yes</v>
      </c>
      <c r="FV409" s="39">
        <v>3</v>
      </c>
      <c r="FW409" s="39">
        <v>0</v>
      </c>
      <c r="FX409" s="39">
        <v>1</v>
      </c>
      <c r="FY409" s="39">
        <v>5</v>
      </c>
      <c r="FZ409" s="40">
        <f t="shared" si="293"/>
        <v>46301</v>
      </c>
      <c r="GA409" s="40">
        <f t="shared" si="293"/>
        <v>46184</v>
      </c>
      <c r="GB409" s="40">
        <f t="shared" si="308"/>
        <v>45967</v>
      </c>
      <c r="GC409" s="40">
        <f t="shared" si="309"/>
        <v>45966</v>
      </c>
      <c r="GD409" s="40">
        <f t="shared" si="310"/>
        <v>46331</v>
      </c>
      <c r="GE409" s="40">
        <f t="shared" si="311"/>
        <v>45966</v>
      </c>
      <c r="GF409" s="40" t="str">
        <f t="shared" si="297"/>
        <v/>
      </c>
      <c r="GG409" s="40" t="str">
        <f t="shared" si="297"/>
        <v/>
      </c>
      <c r="GH409" s="40" t="str">
        <f t="shared" si="297"/>
        <v/>
      </c>
      <c r="GI409" s="39">
        <f t="shared" si="335"/>
        <v>3</v>
      </c>
      <c r="GJ409" s="39">
        <f t="shared" si="336"/>
        <v>0</v>
      </c>
      <c r="GK409" s="39">
        <f t="shared" si="337"/>
        <v>0</v>
      </c>
      <c r="GL409" s="39">
        <f t="shared" si="338"/>
        <v>3</v>
      </c>
    </row>
    <row r="410" spans="1:194" x14ac:dyDescent="0.25">
      <c r="A410" s="19">
        <v>446</v>
      </c>
      <c r="B410" s="43" t="s">
        <v>1823</v>
      </c>
      <c r="C410" s="43" t="s">
        <v>186</v>
      </c>
      <c r="D410" s="43" t="s">
        <v>241</v>
      </c>
      <c r="E410" s="43" t="s">
        <v>1568</v>
      </c>
      <c r="F410" s="43" t="s">
        <v>1824</v>
      </c>
      <c r="G410" s="43" t="s">
        <v>190</v>
      </c>
      <c r="H410" s="43"/>
      <c r="I410" s="43" t="s">
        <v>192</v>
      </c>
      <c r="J410" s="44">
        <f t="shared" si="312"/>
        <v>46039.5</v>
      </c>
      <c r="K410" s="44">
        <v>45675.5</v>
      </c>
      <c r="L410" s="44">
        <v>45644</v>
      </c>
      <c r="M410" s="43" t="s">
        <v>2558</v>
      </c>
      <c r="N410" s="43" t="s">
        <v>193</v>
      </c>
      <c r="O410" s="44">
        <v>46051.303090277775</v>
      </c>
      <c r="P410" s="43">
        <v>1485</v>
      </c>
      <c r="Q410" s="43"/>
      <c r="R410" s="43">
        <v>1485</v>
      </c>
      <c r="S410" s="43" t="s">
        <v>206</v>
      </c>
      <c r="T410" s="44">
        <v>46027.770833333336</v>
      </c>
      <c r="U410" s="44">
        <v>46027.770833333336</v>
      </c>
      <c r="V410" s="44">
        <v>46027.770833333336</v>
      </c>
      <c r="W410" s="44">
        <v>46027.770833333336</v>
      </c>
      <c r="X410" s="44">
        <v>46027.770833333336</v>
      </c>
      <c r="Y410" s="44">
        <v>45674.770833333336</v>
      </c>
      <c r="Z410" s="43" t="s">
        <v>199</v>
      </c>
      <c r="AA410" s="43"/>
      <c r="AB410" s="44">
        <v>46027.770833333336</v>
      </c>
      <c r="AC410" s="44">
        <v>46027.770833333336</v>
      </c>
      <c r="AD410" s="43"/>
      <c r="AE410" s="43">
        <v>2</v>
      </c>
      <c r="AF410" s="43" t="s">
        <v>2559</v>
      </c>
      <c r="AG410" s="43" t="s">
        <v>2559</v>
      </c>
      <c r="AH410" s="43" t="s">
        <v>2560</v>
      </c>
      <c r="AI410" s="43" t="s">
        <v>2560</v>
      </c>
      <c r="AJ410" s="43" t="s">
        <v>2561</v>
      </c>
      <c r="AK410" s="43" t="s">
        <v>2560</v>
      </c>
      <c r="AL410" s="47">
        <v>46392</v>
      </c>
      <c r="AM410" s="47">
        <v>46207</v>
      </c>
      <c r="AN410" s="47">
        <v>46392</v>
      </c>
      <c r="AO410" s="47">
        <v>46392</v>
      </c>
      <c r="AP410" s="47">
        <v>46404</v>
      </c>
      <c r="AQ410" s="47">
        <v>46392</v>
      </c>
      <c r="AR410" s="47">
        <v>46392</v>
      </c>
      <c r="AS410" s="47">
        <v>46392</v>
      </c>
      <c r="AT410" s="48"/>
      <c r="AU410" s="43">
        <v>0</v>
      </c>
      <c r="AV410" s="43">
        <v>0</v>
      </c>
      <c r="AW410" s="43">
        <v>0</v>
      </c>
      <c r="AX410" s="51" t="s">
        <v>310</v>
      </c>
      <c r="AY410" s="51" t="s">
        <v>3527</v>
      </c>
      <c r="AZ410" s="51" t="s">
        <v>198</v>
      </c>
      <c r="BA410" s="20">
        <f t="shared" ca="1" si="305"/>
        <v>0</v>
      </c>
      <c r="BB410" s="20">
        <f t="shared" ca="1" si="305"/>
        <v>0</v>
      </c>
      <c r="BC410" s="20">
        <f t="shared" ca="1" si="305"/>
        <v>0</v>
      </c>
      <c r="BD410" s="20">
        <f t="shared" ca="1" si="305"/>
        <v>0</v>
      </c>
      <c r="BE410" s="20">
        <f t="shared" ca="1" si="305"/>
        <v>0</v>
      </c>
      <c r="BF410" s="20">
        <f t="shared" ca="1" si="305"/>
        <v>0</v>
      </c>
      <c r="BG410" s="21">
        <f t="shared" ca="1" si="304"/>
        <v>0</v>
      </c>
      <c r="BH410" s="21">
        <f t="shared" ca="1" si="304"/>
        <v>0</v>
      </c>
      <c r="BI410" s="21" t="str">
        <f t="shared" ca="1" si="304"/>
        <v/>
      </c>
      <c r="BJ410" s="22">
        <f t="shared" ca="1" si="313"/>
        <v>0</v>
      </c>
      <c r="BK410" s="21">
        <f t="shared" si="314"/>
        <v>2</v>
      </c>
      <c r="BL410" s="22">
        <f t="shared" ca="1" si="315"/>
        <v>1734</v>
      </c>
      <c r="BM410" s="22">
        <f t="shared" ca="1" si="316"/>
        <v>0</v>
      </c>
      <c r="BN410" s="23">
        <f t="shared" ca="1" si="317"/>
        <v>1734</v>
      </c>
      <c r="BO410" s="24">
        <f t="shared" ca="1" si="318"/>
        <v>249</v>
      </c>
      <c r="BP410" s="51" t="str">
        <f>_xlfn.XLOOKUP(E410,[1]Validation!E:E,[1]Validation!F:F,"")</f>
        <v>EQ22</v>
      </c>
      <c r="BQ410" s="51" t="str">
        <f>_xlfn.XLOOKUP(BP410,[1]Validation!F:F,[1]Validation!G:G,"")</f>
        <v>EQ11 to EQ22</v>
      </c>
      <c r="BR410" s="52" t="str">
        <f>VLOOKUP(G410,[1]Validation!$B$1:$C$9,2,0)</f>
        <v>B</v>
      </c>
      <c r="BS410" s="51">
        <f t="shared" ca="1" si="319"/>
        <v>17</v>
      </c>
      <c r="BT410" s="53">
        <f>_xlfn.XLOOKUP(B410,'[2]1. All Calls'!$R:$R,'[2]1. All Calls'!$A:$A,"",0)</f>
        <v>46051.5317013889</v>
      </c>
      <c r="BU410" s="51" t="str">
        <f>_xlfn.XLOOKUP(B410,'[2]1. All Calls'!$R:$R,'[2]1. All Calls'!$F:$F,"",0)</f>
        <v>CC-01957188</v>
      </c>
      <c r="BV410" s="51" t="str">
        <f>_xlfn.XLOOKUP(B410,'[2]1. All Calls'!$R:$R,'[2]1. All Calls'!$J:$J,"",0)</f>
        <v>Sales Call</v>
      </c>
      <c r="BW410" s="53" t="str">
        <f>_xlfn.XLOOKUP(B410,'[2]Sch Calls'!$R:$R,'[2]Sch Calls'!$A:$A,"",0)</f>
        <v/>
      </c>
      <c r="BX410" s="51" t="str">
        <f>_xlfn.XLOOKUP(B410,'[2]Sch Calls'!$R:$R,'[2]Sch Calls'!$B:$B,"",0)</f>
        <v/>
      </c>
      <c r="BY410" s="51" t="str">
        <f t="shared" si="294"/>
        <v>05-Jul-26</v>
      </c>
      <c r="BZ410" s="51" t="str">
        <f t="shared" si="294"/>
        <v>05-Jul-26</v>
      </c>
      <c r="CA410" s="51" t="str">
        <f t="shared" si="320"/>
        <v>08-Oct-26</v>
      </c>
      <c r="CB410" s="51" t="str">
        <f t="shared" si="321"/>
        <v>06-Jul-27</v>
      </c>
      <c r="CC410" s="51" t="str">
        <f t="shared" si="322"/>
        <v>18-Jan-27</v>
      </c>
      <c r="CD410" s="51" t="str">
        <f t="shared" si="323"/>
        <v>06-Jan-27</v>
      </c>
      <c r="CE410" s="51">
        <f t="shared" ca="1" si="295"/>
        <v>148</v>
      </c>
      <c r="CF410" s="51">
        <f t="shared" ca="1" si="295"/>
        <v>148</v>
      </c>
      <c r="CG410" s="51">
        <f t="shared" ca="1" si="324"/>
        <v>148</v>
      </c>
      <c r="CH410" s="51">
        <f t="shared" ca="1" si="325"/>
        <v>148</v>
      </c>
      <c r="CI410" s="51">
        <f t="shared" ca="1" si="326"/>
        <v>501</v>
      </c>
      <c r="CJ410" s="51">
        <f t="shared" ca="1" si="327"/>
        <v>148</v>
      </c>
      <c r="CK410" s="51">
        <f t="shared" ca="1" si="341"/>
        <v>296</v>
      </c>
      <c r="CL410" s="51">
        <f t="shared" ca="1" si="341"/>
        <v>296</v>
      </c>
      <c r="CM410" s="51">
        <f t="shared" ca="1" si="341"/>
        <v>296</v>
      </c>
      <c r="CN410" s="51">
        <f t="shared" ca="1" si="341"/>
        <v>296</v>
      </c>
      <c r="CO410" s="51">
        <f t="shared" ca="1" si="341"/>
        <v>1002</v>
      </c>
      <c r="CP410" s="51">
        <f t="shared" ca="1" si="341"/>
        <v>296</v>
      </c>
      <c r="CQ410" s="51">
        <f t="shared" ca="1" si="342"/>
        <v>1601</v>
      </c>
      <c r="CR410" s="51">
        <f t="shared" ca="1" si="342"/>
        <v>1601</v>
      </c>
      <c r="CS410" s="51">
        <f t="shared" ca="1" si="342"/>
        <v>3601</v>
      </c>
      <c r="CT410" s="51">
        <f t="shared" ca="1" si="342"/>
        <v>3601</v>
      </c>
      <c r="CU410" s="51">
        <f t="shared" ca="1" si="342"/>
        <v>5513</v>
      </c>
      <c r="CV410" s="54">
        <f t="shared" ca="1" si="342"/>
        <v>3601</v>
      </c>
      <c r="CW410" s="25" t="s">
        <v>195</v>
      </c>
      <c r="CX410" s="55">
        <v>0</v>
      </c>
      <c r="CY410" s="55"/>
      <c r="CZ410" s="26">
        <v>0</v>
      </c>
      <c r="DA410" s="26">
        <v>0</v>
      </c>
      <c r="DB410" s="26">
        <v>0</v>
      </c>
      <c r="DC410" s="26">
        <v>0</v>
      </c>
      <c r="DD410" s="26">
        <v>0</v>
      </c>
      <c r="DE410" s="26">
        <v>0</v>
      </c>
      <c r="DF410" s="26">
        <v>0</v>
      </c>
      <c r="DG410" s="26">
        <v>0</v>
      </c>
      <c r="DH410" s="26">
        <v>0</v>
      </c>
      <c r="DI410" s="26">
        <v>0</v>
      </c>
      <c r="DJ410" s="26">
        <v>0</v>
      </c>
      <c r="DK410" s="26">
        <v>0</v>
      </c>
      <c r="DL410" s="27">
        <f t="shared" si="328"/>
        <v>46126.5317013889</v>
      </c>
      <c r="DM410" s="28">
        <f t="shared" ca="1" si="329"/>
        <v>1</v>
      </c>
      <c r="DN410" s="56">
        <f>_xlfn.XLOOKUP(B410,'[2]1. All Calls'!$R:$R,'[2]1. All Calls'!$A:$A,"",0)</f>
        <v>46051.5317013889</v>
      </c>
      <c r="DO410" s="57" t="str">
        <f ca="1">VLOOKUP(DM410,[1]Validation!$B$20:$C$25,2,0)</f>
        <v>Above 3 months</v>
      </c>
      <c r="DP410" s="58" t="str">
        <f>_xlfn.XLOOKUP(B410,'[1]Active AMCs- Dealer'!E:E,'[1]Active AMCs- Dealer'!L:L,"Not in AMC",0)</f>
        <v>Not in AMC</v>
      </c>
      <c r="DQ410" s="50" t="s">
        <v>238</v>
      </c>
      <c r="DR410" s="29" t="str">
        <f>_xlfn.XLOOKUP(B410,'[2]1. All Calls'!$R:$R,'[2]1. All Calls'!$F:$F,"",0)</f>
        <v>CC-01957188</v>
      </c>
      <c r="DS410" s="29" t="str">
        <f>_xlfn.XLOOKUP(B410,'[2]1. All Calls'!$R:$R,'[2]1. All Calls'!$AB:$AB,"",0)</f>
        <v>Sales call carried out for HMR update</v>
      </c>
      <c r="DT410" s="30">
        <f>_xlfn.XLOOKUP(DR410,'[2]1. All Calls'!$F:$F,'[2]1. All Calls'!$A:$A,"",0)</f>
        <v>46051.5317013889</v>
      </c>
      <c r="DU410" s="31">
        <f>_xlfn.XLOOKUP(DR410,'[2]1. All Calls'!$F:$F,'[2]1. All Calls'!$B:$B,"",0)</f>
        <v>1485</v>
      </c>
      <c r="DV410" s="31">
        <f>_xlfn.XLOOKUP(B410,[1]MDA_Assets!D:D,[1]MDA_Assets!N:N,"",0)</f>
        <v>0</v>
      </c>
      <c r="DW410" s="31">
        <f>_xlfn.XLOOKUP(B410,[1]MDA_Assets!D:D,[1]MDA_Assets!O:O,"",0)</f>
        <v>1485</v>
      </c>
      <c r="DX410" s="32" t="str">
        <f>_xlfn.XLOOKUP(B410,[1]MDA_Assets!D:D,[1]MDA_Assets!Q:Q,"",0)</f>
        <v>XD</v>
      </c>
      <c r="DY410" s="33">
        <f>_xlfn.XLOOKUP(B410,[1]MDA_Assets!D:D,[1]MDA_Assets!R:R,"",0)</f>
        <v>46028</v>
      </c>
      <c r="DZ410" s="33">
        <f>_xlfn.XLOOKUP(B410,[1]MDA_Assets!D:D,[1]MDA_Assets!S:S,"",0)</f>
        <v>46028</v>
      </c>
      <c r="EA410" s="33">
        <f>_xlfn.XLOOKUP(B410,[1]MDA_Assets!D:D,[1]MDA_Assets!T:T,"",0)</f>
        <v>46028</v>
      </c>
      <c r="EB410" s="33">
        <f>_xlfn.XLOOKUP(B410,[1]MDA_Assets!D:D,[1]MDA_Assets!U:U,"",0)</f>
        <v>46028</v>
      </c>
      <c r="EC410" s="33">
        <f>_xlfn.XLOOKUP(B410,[1]MDA_Assets!D:D,[1]MDA_Assets!V:V,"",0)</f>
        <v>46028</v>
      </c>
      <c r="ED410" s="33">
        <f>_xlfn.XLOOKUP(B410,[1]MDA_Assets!D:D,[1]MDA_Assets!W:W,"",0)</f>
        <v>45675</v>
      </c>
      <c r="EE410" s="32" t="str">
        <f>_xlfn.XLOOKUP(B410,[1]MDA_Assets!D:D,[1]MDA_Assets!X:X,"",0)</f>
        <v>Yes</v>
      </c>
      <c r="EF410" s="33">
        <f>_xlfn.XLOOKUP(B410,[1]MDA_Assets!D:D,[1]MDA_Assets!Y:Y,"",0)</f>
        <v>46028</v>
      </c>
      <c r="EG410" s="33">
        <f>_xlfn.XLOOKUP(B410,[1]MDA_Assets!D:D,[1]MDA_Assets!Z:Z,"",0)</f>
        <v>0</v>
      </c>
      <c r="EH410" s="33">
        <f>_xlfn.XLOOKUP(B410,[1]MDA_Assets!D:D,[1]MDA_Assets!AA:AA,"",0)</f>
        <v>46028</v>
      </c>
      <c r="EI410" s="34">
        <f>_xlfn.XLOOKUP(B410,[1]MDA_Assets!D:D,[1]MDA_Assets!P:P,"",0)</f>
        <v>2</v>
      </c>
      <c r="EJ410" s="35" t="str">
        <f>_xlfn.XLOOKUP(B410,[1]MDA_Assets!D:D,[1]MDA_Assets!AB:AB,"",0)</f>
        <v>1897</v>
      </c>
      <c r="EK410" s="35" t="str">
        <f>_xlfn.XLOOKUP(B410,[1]MDA_Assets!D:D,[1]MDA_Assets!AC:AC,"",0)</f>
        <v>1897</v>
      </c>
      <c r="EL410" s="35" t="str">
        <f>_xlfn.XLOOKUP(B410,[1]MDA_Assets!D:D,[1]MDA_Assets!AD:AD,"",0)</f>
        <v>3897</v>
      </c>
      <c r="EM410" s="35" t="str">
        <f>_xlfn.XLOOKUP(B410,[1]MDA_Assets!D:D,[1]MDA_Assets!AE:AE,"",0)</f>
        <v>3897</v>
      </c>
      <c r="EN410" s="35" t="str">
        <f>_xlfn.XLOOKUP(B410,[1]MDA_Assets!D:D,[1]MDA_Assets!AF:AF,"",0)</f>
        <v>6515</v>
      </c>
      <c r="EO410" s="35" t="str">
        <f>_xlfn.XLOOKUP(B410,[1]MDA_Assets!D:D,[1]MDA_Assets!AG:AG,"",0)</f>
        <v>3897</v>
      </c>
      <c r="EP410" s="36">
        <f t="shared" si="296"/>
        <v>365</v>
      </c>
      <c r="EQ410" s="36">
        <f t="shared" si="296"/>
        <v>180</v>
      </c>
      <c r="ER410" s="36">
        <f t="shared" si="330"/>
        <v>365</v>
      </c>
      <c r="ES410" s="36">
        <f t="shared" si="331"/>
        <v>365</v>
      </c>
      <c r="ET410" s="36">
        <f t="shared" si="332"/>
        <v>730</v>
      </c>
      <c r="EU410" s="36">
        <f t="shared" si="333"/>
        <v>365</v>
      </c>
      <c r="EV410" s="36">
        <f t="shared" si="334"/>
        <v>365</v>
      </c>
      <c r="EW410" s="36" t="str">
        <f t="shared" si="306"/>
        <v/>
      </c>
      <c r="EX410" s="36">
        <f t="shared" si="307"/>
        <v>365</v>
      </c>
      <c r="EY410" s="36">
        <f t="shared" si="299"/>
        <v>11.78</v>
      </c>
      <c r="EZ410" s="36">
        <f t="shared" si="299"/>
        <v>5.81</v>
      </c>
      <c r="FA410" s="36">
        <f t="shared" si="299"/>
        <v>11.78</v>
      </c>
      <c r="FB410" s="36">
        <f t="shared" si="299"/>
        <v>11.78</v>
      </c>
      <c r="FC410" s="36">
        <f t="shared" si="299"/>
        <v>23.55</v>
      </c>
      <c r="FD410" s="36">
        <f t="shared" si="299"/>
        <v>11.78</v>
      </c>
      <c r="FE410" s="36">
        <f t="shared" si="299"/>
        <v>11.78</v>
      </c>
      <c r="FF410" s="36" t="str">
        <f t="shared" si="299"/>
        <v/>
      </c>
      <c r="FG410" s="36">
        <f t="shared" si="299"/>
        <v>11.78</v>
      </c>
      <c r="FH410" s="37" t="str" cm="1">
        <f t="array" ref="FH410">_xlfn.IFS(EY410="", "No Data", EY410&lt;0, "Negative/Future", EY410=0, "Zero Days", EY410&lt;=3, "&lt; 3 Months", EY410&lt;=6, "3 to 6 Months", EY410&lt;=9, "6 to 9 Months", EY410&lt;=12, "9 to 12 Months", EY410&lt;=15, "12 to 15 Months", EY410&lt;=18, "15 to 18 Months", EY410&lt;=24, "18 to 24 Months", EY410&gt;24, "&gt; 24 Months")</f>
        <v>9 to 12 Months</v>
      </c>
      <c r="FI410" s="37" t="str" cm="1">
        <f t="array" ref="FI410">_xlfn.IFS(EZ410="", "No Data", EZ410&lt;0, "Negative/Future", EZ410=0, "Zero Days", EZ410&lt;=3, "&lt; 3 Months", EZ410&lt;=6, "3 to 6 Months", EZ410&lt;=9, "6 to 9 Months", EZ410&lt;=12, "9 to 12 Months", EZ410&lt;=15, "12 to 15 Months", EZ410&lt;=18, "15 to 18 Months", EZ410&lt;=24, "18 to 24 Months", EZ410&gt;24, "&gt; 24 Months")</f>
        <v>3 to 6 Months</v>
      </c>
      <c r="FJ410" s="37" t="str" cm="1">
        <f t="array" ref="FJ410">_xlfn.IFS(FA410="", "No Data", FA410&lt;0, "Negative/Future", FA410=0, "Zero Days", FA410&lt;=3, "&lt; 3 Months", FA410&lt;=6, "3 to 6 Months", FA410&lt;=9, "6 to 9 Months", FA410&lt;=12, "9 to 12 Months", FA410&lt;=15, "12 to 15 Months", FA410&lt;=18, "15 to 18 Months", FA410&lt;=24, "18 to 24 Months", FA410&gt;24, "&gt; 24 Months")</f>
        <v>9 to 12 Months</v>
      </c>
      <c r="FK410" s="37" t="str" cm="1">
        <f t="array" ref="FK410">_xlfn.IFS(FB410="", "No Data", FB410&lt;0, "Negative/Future", FB410=0, "Zero Days", FB410&lt;=3, "&lt; 3 Months", FB410&lt;=6, "3 to 6 Months", FB410&lt;=9, "6 to 9 Months", FB410&lt;=12, "9 to 12 Months", FB410&lt;=15, "12 to 15 Months", FB410&lt;=18, "15 to 18 Months", FB410&lt;=24, "18 to 24 Months", FB410&gt;24, "&gt; 24 Months")</f>
        <v>9 to 12 Months</v>
      </c>
      <c r="FL410" s="37" t="str" cm="1">
        <f t="array" ref="FL410">_xlfn.IFS(FC410="", "No Data", FC410&lt;0, "Negative/Future", FC410=0, "Zero Days", FC410&lt;=3, "&lt; 3 Months", FC410&lt;=6, "3 to 6 Months", FC410&lt;=9, "6 to 9 Months", FC410&lt;=12, "9 to 12 Months", FC410&lt;=15, "12 to 15 Months", FC410&lt;=18, "15 to 18 Months", FC410&lt;=24, "18 to 24 Months", FC410&gt;24, "&gt; 24 Months")</f>
        <v>18 to 24 Months</v>
      </c>
      <c r="FM410" s="37" t="str" cm="1">
        <f t="array" ref="FM410">_xlfn.IFS(FD410="", "No Data", FD410&lt;0, "Negative/Future", FD410=0, "Zero Days", FD410&lt;=3, "&lt; 3 Months", FD410&lt;=6, "3 to 6 Months", FD410&lt;=9, "6 to 9 Months", FD410&lt;=12, "9 to 12 Months", FD410&lt;=15, "12 to 15 Months", FD410&lt;=18, "15 to 18 Months", FD410&lt;=24, "18 to 24 Months", FD410&gt;24, "&gt; 24 Months")</f>
        <v>9 to 12 Months</v>
      </c>
      <c r="FN410" s="37" t="str" cm="1">
        <f t="array" ref="FN410">_xlfn.IFS(FE410="", "No Data", FE410&lt;0, "Negative/Future", FE410=0, "Zero Days", FE410&lt;=3, "&lt; 3 Months", FE410&lt;=6, "3 to 6 Months", FE410&lt;=9, "6 to 9 Months", FE410&lt;=12, "9 to 12 Months", FE410&lt;=15, "12 to 15 Months", FE410&lt;=18, "15 to 18 Months", FE410&lt;=24, "18 to 24 Months", FE410&gt;24, "&gt; 24 Months")</f>
        <v>9 to 12 Months</v>
      </c>
      <c r="FO410" s="37" t="str" cm="1">
        <f t="array" ref="FO410">_xlfn.IFS(FG410="", "No Data", FG410&lt;0, "Negative/Future", FG410=0, "Zero Days", FG410&lt;=3, "&lt; 3 Months", FG410&lt;=6, "3 to 6 Months", FG410&lt;=9, "6 to 9 Months", FG410&lt;=12, "9 to 12 Months", FG410&lt;=15, "12 to 15 Months", FG410&lt;=18, "15 to 18 Months", FG410&lt;=24, "18 to 24 Months", FG410&gt;24, "&gt; 24 Months")</f>
        <v>9 to 12 Months</v>
      </c>
      <c r="FP410" s="37" t="str" cm="1">
        <f t="array" ref="FP410">_xlfn.IFS(FF410="", "No Data", FF410&lt;0, "Negative/Future", FF410=0, "Zero Days", FF410&lt;=3, "&lt; 3 Months", FF410&lt;=6, "3 to 6 Months", FF410&lt;=9, "6 to 9 Months", FF410&lt;=12, "9 to 12 Months", FF410&lt;=15, "12 to 15 Months", FF410&lt;=18, "15 to 18 Months", FF410&lt;=24, "18 to 24 Months", FF410&gt;24, "&gt; 24 Months")</f>
        <v>No Data</v>
      </c>
      <c r="FQ410" s="29" t="s">
        <v>1825</v>
      </c>
      <c r="FR410" s="29">
        <v>8084348685</v>
      </c>
      <c r="FS410" s="38" t="str">
        <f>VLOOKUP(_xlfn.XLOOKUP(B410,[1]MDA_Assets!D:D,[1]MDA_Assets!I:I,"",0),[1]Validation!$B$1:$C$8,2,0)</f>
        <v>B</v>
      </c>
      <c r="FT410" s="38" t="s">
        <v>202</v>
      </c>
      <c r="FU410" s="31" t="str">
        <f>_xlfn.XLOOKUP(B410,[1]MDA_Assets!D:D,[1]MDA_Assets!X:X,"",0)</f>
        <v>Yes</v>
      </c>
      <c r="FV410" s="39">
        <v>0</v>
      </c>
      <c r="FW410" s="39">
        <v>0</v>
      </c>
      <c r="FX410" s="39">
        <v>0</v>
      </c>
      <c r="FY410" s="39">
        <v>9</v>
      </c>
      <c r="FZ410" s="40">
        <f t="shared" si="293"/>
        <v>46393</v>
      </c>
      <c r="GA410" s="40">
        <f t="shared" si="293"/>
        <v>46208</v>
      </c>
      <c r="GB410" s="40">
        <f t="shared" si="308"/>
        <v>46393</v>
      </c>
      <c r="GC410" s="40">
        <f t="shared" si="309"/>
        <v>46393</v>
      </c>
      <c r="GD410" s="40">
        <f t="shared" si="310"/>
        <v>46758</v>
      </c>
      <c r="GE410" s="40">
        <f t="shared" si="311"/>
        <v>46040</v>
      </c>
      <c r="GF410" s="40">
        <f t="shared" si="297"/>
        <v>46393</v>
      </c>
      <c r="GG410" s="40" t="str">
        <f t="shared" si="297"/>
        <v/>
      </c>
      <c r="GH410" s="40">
        <f t="shared" si="297"/>
        <v>46393</v>
      </c>
      <c r="GI410" s="39">
        <f t="shared" si="335"/>
        <v>0</v>
      </c>
      <c r="GJ410" s="39">
        <f t="shared" si="336"/>
        <v>1</v>
      </c>
      <c r="GK410" s="39">
        <f t="shared" si="337"/>
        <v>0</v>
      </c>
      <c r="GL410" s="39">
        <f t="shared" si="338"/>
        <v>7</v>
      </c>
    </row>
    <row r="411" spans="1:194" x14ac:dyDescent="0.25">
      <c r="A411" s="19">
        <v>447</v>
      </c>
      <c r="B411" s="43" t="s">
        <v>1826</v>
      </c>
      <c r="C411" s="43" t="s">
        <v>186</v>
      </c>
      <c r="D411" s="43" t="s">
        <v>241</v>
      </c>
      <c r="E411" s="43" t="s">
        <v>1487</v>
      </c>
      <c r="F411" s="43" t="s">
        <v>1827</v>
      </c>
      <c r="G411" s="43" t="s">
        <v>225</v>
      </c>
      <c r="H411" s="43" t="s">
        <v>554</v>
      </c>
      <c r="I411" s="43" t="s">
        <v>192</v>
      </c>
      <c r="J411" s="44">
        <f t="shared" si="312"/>
        <v>45881.541666666664</v>
      </c>
      <c r="K411" s="44">
        <v>45517.541666666664</v>
      </c>
      <c r="L411" s="44">
        <v>45429</v>
      </c>
      <c r="M411" s="43" t="s">
        <v>1828</v>
      </c>
      <c r="N411" s="43" t="s">
        <v>193</v>
      </c>
      <c r="O411" s="44">
        <v>45812.51898148148</v>
      </c>
      <c r="P411" s="43">
        <v>808</v>
      </c>
      <c r="Q411" s="43">
        <v>404</v>
      </c>
      <c r="R411" s="43">
        <v>404</v>
      </c>
      <c r="S411" s="43" t="s">
        <v>206</v>
      </c>
      <c r="T411" s="44">
        <v>45516.770833333336</v>
      </c>
      <c r="U411" s="44">
        <v>45516.770833333336</v>
      </c>
      <c r="V411" s="44">
        <v>45516.770833333336</v>
      </c>
      <c r="W411" s="44">
        <v>45516.770833333336</v>
      </c>
      <c r="X411" s="44">
        <v>45516.770833333336</v>
      </c>
      <c r="Y411" s="44">
        <v>45516.770833333336</v>
      </c>
      <c r="Z411" s="43" t="s">
        <v>199</v>
      </c>
      <c r="AA411" s="43"/>
      <c r="AB411" s="43"/>
      <c r="AC411" s="43"/>
      <c r="AD411" s="43"/>
      <c r="AE411" s="43">
        <v>4</v>
      </c>
      <c r="AF411" s="43" t="s">
        <v>1829</v>
      </c>
      <c r="AG411" s="43" t="s">
        <v>1829</v>
      </c>
      <c r="AH411" s="43" t="s">
        <v>1830</v>
      </c>
      <c r="AI411" s="43" t="s">
        <v>1830</v>
      </c>
      <c r="AJ411" s="43" t="s">
        <v>1831</v>
      </c>
      <c r="AK411" s="43" t="s">
        <v>1830</v>
      </c>
      <c r="AL411" s="46">
        <v>45881</v>
      </c>
      <c r="AM411" s="46">
        <v>45696</v>
      </c>
      <c r="AN411" s="46">
        <v>45881</v>
      </c>
      <c r="AO411" s="46">
        <v>45881</v>
      </c>
      <c r="AP411" s="47">
        <v>46246</v>
      </c>
      <c r="AQ411" s="46">
        <v>45881</v>
      </c>
      <c r="AR411" s="48"/>
      <c r="AS411" s="48"/>
      <c r="AT411" s="48"/>
      <c r="AU411" s="43">
        <v>1</v>
      </c>
      <c r="AV411" s="43">
        <v>0</v>
      </c>
      <c r="AW411" s="43">
        <v>0</v>
      </c>
      <c r="AX411" s="51" t="s">
        <v>3242</v>
      </c>
      <c r="AY411" s="51" t="s">
        <v>3242</v>
      </c>
      <c r="AZ411" s="51" t="s">
        <v>268</v>
      </c>
      <c r="BA411" s="20">
        <f t="shared" ca="1" si="305"/>
        <v>1</v>
      </c>
      <c r="BB411" s="20">
        <f t="shared" ca="1" si="305"/>
        <v>1</v>
      </c>
      <c r="BC411" s="20">
        <f t="shared" ca="1" si="305"/>
        <v>1</v>
      </c>
      <c r="BD411" s="20">
        <f t="shared" ca="1" si="305"/>
        <v>1</v>
      </c>
      <c r="BE411" s="20">
        <f t="shared" ca="1" si="305"/>
        <v>0</v>
      </c>
      <c r="BF411" s="20">
        <f t="shared" ca="1" si="305"/>
        <v>1</v>
      </c>
      <c r="BG411" s="21" t="str">
        <f t="shared" ca="1" si="304"/>
        <v/>
      </c>
      <c r="BH411" s="21" t="str">
        <f t="shared" ca="1" si="304"/>
        <v/>
      </c>
      <c r="BI411" s="21" t="str">
        <f t="shared" ca="1" si="304"/>
        <v/>
      </c>
      <c r="BJ411" s="22">
        <f t="shared" ca="1" si="313"/>
        <v>5</v>
      </c>
      <c r="BK411" s="21">
        <f t="shared" si="314"/>
        <v>4</v>
      </c>
      <c r="BL411" s="22">
        <f t="shared" ca="1" si="315"/>
        <v>2262</v>
      </c>
      <c r="BM411" s="22">
        <f t="shared" ca="1" si="316"/>
        <v>1131</v>
      </c>
      <c r="BN411" s="23">
        <f t="shared" ca="1" si="317"/>
        <v>1131</v>
      </c>
      <c r="BO411" s="24">
        <f t="shared" ca="1" si="318"/>
        <v>1454</v>
      </c>
      <c r="BP411" s="51" t="str">
        <f>_xlfn.XLOOKUP(E411,[1]Validation!E:E,[1]Validation!F:F,"")</f>
        <v>EG22</v>
      </c>
      <c r="BQ411" s="51" t="str">
        <f>_xlfn.XLOOKUP(BP411,[1]Validation!F:F,[1]Validation!G:G,"")</f>
        <v>EG11 to EG22</v>
      </c>
      <c r="BR411" s="52" t="str">
        <f>VLOOKUP(G411,[1]Validation!$B$1:$C$9,2,0)</f>
        <v>C</v>
      </c>
      <c r="BS411" s="51">
        <f t="shared" ca="1" si="319"/>
        <v>22</v>
      </c>
      <c r="BT411" s="53">
        <f>_xlfn.XLOOKUP(B411,'[2]1. All Calls'!$R:$R,'[2]1. All Calls'!$A:$A,"",0)</f>
        <v>45812.746527777781</v>
      </c>
      <c r="BU411" s="51" t="str">
        <f>_xlfn.XLOOKUP(B411,'[2]1. All Calls'!$R:$R,'[2]1. All Calls'!$F:$F,"",0)</f>
        <v>CC-01683054</v>
      </c>
      <c r="BV411" s="51" t="str">
        <f>_xlfn.XLOOKUP(B411,'[2]1. All Calls'!$R:$R,'[2]1. All Calls'!$J:$J,"",0)</f>
        <v>Sales Call</v>
      </c>
      <c r="BW411" s="53" t="str">
        <f>_xlfn.XLOOKUP(B411,'[2]Sch Calls'!$R:$R,'[2]Sch Calls'!$A:$A,"",0)</f>
        <v/>
      </c>
      <c r="BX411" s="51" t="str">
        <f>_xlfn.XLOOKUP(B411,'[2]Sch Calls'!$R:$R,'[2]Sch Calls'!$B:$B,"",0)</f>
        <v/>
      </c>
      <c r="BY411" s="51" t="str">
        <f t="shared" si="294"/>
        <v>09-Feb-25</v>
      </c>
      <c r="BZ411" s="51" t="str">
        <f t="shared" si="294"/>
        <v>09-Feb-25</v>
      </c>
      <c r="CA411" s="51" t="str">
        <f t="shared" si="320"/>
        <v>15-May-25</v>
      </c>
      <c r="CB411" s="51" t="str">
        <f t="shared" si="321"/>
        <v>10-Feb-26</v>
      </c>
      <c r="CC411" s="51" t="str">
        <f t="shared" si="322"/>
        <v>13-Aug-26</v>
      </c>
      <c r="CD411" s="51" t="str">
        <f t="shared" si="323"/>
        <v>13-Aug-25</v>
      </c>
      <c r="CE411" s="51">
        <f t="shared" ca="1" si="295"/>
        <v>659</v>
      </c>
      <c r="CF411" s="51">
        <f t="shared" ca="1" si="295"/>
        <v>659</v>
      </c>
      <c r="CG411" s="51">
        <f t="shared" ca="1" si="324"/>
        <v>659</v>
      </c>
      <c r="CH411" s="51">
        <f t="shared" ca="1" si="325"/>
        <v>659</v>
      </c>
      <c r="CI411" s="51">
        <f t="shared" ca="1" si="326"/>
        <v>659</v>
      </c>
      <c r="CJ411" s="51">
        <f t="shared" ca="1" si="327"/>
        <v>659</v>
      </c>
      <c r="CK411" s="51">
        <f t="shared" ca="1" si="341"/>
        <v>2636</v>
      </c>
      <c r="CL411" s="51">
        <f t="shared" ca="1" si="341"/>
        <v>2636</v>
      </c>
      <c r="CM411" s="51">
        <f t="shared" ca="1" si="341"/>
        <v>2636</v>
      </c>
      <c r="CN411" s="51">
        <f t="shared" ca="1" si="341"/>
        <v>2636</v>
      </c>
      <c r="CO411" s="51">
        <f t="shared" ca="1" si="341"/>
        <v>2636</v>
      </c>
      <c r="CP411" s="51">
        <f t="shared" ca="1" si="341"/>
        <v>2636</v>
      </c>
      <c r="CQ411" s="51">
        <f t="shared" ca="1" si="342"/>
        <v>-1444</v>
      </c>
      <c r="CR411" s="51">
        <f t="shared" ca="1" si="342"/>
        <v>-1444</v>
      </c>
      <c r="CS411" s="51">
        <f t="shared" ca="1" si="342"/>
        <v>556</v>
      </c>
      <c r="CT411" s="51">
        <f t="shared" ca="1" si="342"/>
        <v>556</v>
      </c>
      <c r="CU411" s="51">
        <f t="shared" ca="1" si="342"/>
        <v>4556</v>
      </c>
      <c r="CV411" s="54">
        <f t="shared" ca="1" si="342"/>
        <v>556</v>
      </c>
      <c r="CW411" s="25" t="s">
        <v>212</v>
      </c>
      <c r="CX411" s="55">
        <v>0.5</v>
      </c>
      <c r="CY411" s="55"/>
      <c r="CZ411" s="26">
        <v>0</v>
      </c>
      <c r="DA411" s="26">
        <v>0</v>
      </c>
      <c r="DB411" s="26">
        <v>0</v>
      </c>
      <c r="DC411" s="26">
        <v>0</v>
      </c>
      <c r="DD411" s="26">
        <v>0</v>
      </c>
      <c r="DE411" s="26">
        <v>0</v>
      </c>
      <c r="DF411" s="26">
        <v>0</v>
      </c>
      <c r="DG411" s="26">
        <v>0</v>
      </c>
      <c r="DH411" s="26">
        <v>0</v>
      </c>
      <c r="DI411" s="26">
        <v>0</v>
      </c>
      <c r="DJ411" s="26">
        <v>0</v>
      </c>
      <c r="DK411" s="26">
        <v>0</v>
      </c>
      <c r="DL411" s="27">
        <f t="shared" si="328"/>
        <v>45887.746527777781</v>
      </c>
      <c r="DM411" s="28">
        <f t="shared" ca="1" si="329"/>
        <v>1</v>
      </c>
      <c r="DN411" s="56">
        <f>_xlfn.XLOOKUP(B411,'[2]1. All Calls'!$R:$R,'[2]1. All Calls'!$A:$A,"",0)</f>
        <v>45812.746527777781</v>
      </c>
      <c r="DO411" s="57" t="str">
        <f ca="1">VLOOKUP(DM411,[1]Validation!$B$20:$C$25,2,0)</f>
        <v>Above 3 months</v>
      </c>
      <c r="DP411" s="58" t="str">
        <f>_xlfn.XLOOKUP(B411,'[1]Active AMCs- Dealer'!E:E,'[1]Active AMCs- Dealer'!L:L,"Not in AMC",0)</f>
        <v>Not in AMC</v>
      </c>
      <c r="DQ411" s="50" t="s">
        <v>213</v>
      </c>
      <c r="DR411" s="29" t="str">
        <f>_xlfn.XLOOKUP(B411,'[2]1. All Calls'!$R:$R,'[2]1. All Calls'!$F:$F,"",0)</f>
        <v>CC-01683054</v>
      </c>
      <c r="DS411" s="29" t="str">
        <f>_xlfn.XLOOKUP(B411,'[2]1. All Calls'!$R:$R,'[2]1. All Calls'!$AB:$AB,"",0)</f>
        <v>Sales call carried out for HMR update</v>
      </c>
      <c r="DT411" s="30">
        <f>_xlfn.XLOOKUP(DR411,'[2]1. All Calls'!$F:$F,'[2]1. All Calls'!$A:$A,"",0)</f>
        <v>45812.746527777781</v>
      </c>
      <c r="DU411" s="31">
        <f>_xlfn.XLOOKUP(DR411,'[2]1. All Calls'!$F:$F,'[2]1. All Calls'!$B:$B,"",0)</f>
        <v>808</v>
      </c>
      <c r="DV411" s="31">
        <f>_xlfn.XLOOKUP(B411,[1]MDA_Assets!D:D,[1]MDA_Assets!N:N,"",0)</f>
        <v>404</v>
      </c>
      <c r="DW411" s="31">
        <f>_xlfn.XLOOKUP(B411,[1]MDA_Assets!D:D,[1]MDA_Assets!O:O,"",0)</f>
        <v>404</v>
      </c>
      <c r="DX411" s="32" t="str">
        <f>_xlfn.XLOOKUP(B411,[1]MDA_Assets!D:D,[1]MDA_Assets!Q:Q,"",0)</f>
        <v>XD</v>
      </c>
      <c r="DY411" s="33">
        <f>_xlfn.XLOOKUP(B411,[1]MDA_Assets!D:D,[1]MDA_Assets!R:R,"",0)</f>
        <v>45517</v>
      </c>
      <c r="DZ411" s="33">
        <f>_xlfn.XLOOKUP(B411,[1]MDA_Assets!D:D,[1]MDA_Assets!S:S,"",0)</f>
        <v>45517</v>
      </c>
      <c r="EA411" s="33">
        <f>_xlfn.XLOOKUP(B411,[1]MDA_Assets!D:D,[1]MDA_Assets!T:T,"",0)</f>
        <v>45517</v>
      </c>
      <c r="EB411" s="33">
        <f>_xlfn.XLOOKUP(B411,[1]MDA_Assets!D:D,[1]MDA_Assets!U:U,"",0)</f>
        <v>45517</v>
      </c>
      <c r="EC411" s="33">
        <f>_xlfn.XLOOKUP(B411,[1]MDA_Assets!D:D,[1]MDA_Assets!V:V,"",0)</f>
        <v>45517</v>
      </c>
      <c r="ED411" s="33">
        <f>_xlfn.XLOOKUP(B411,[1]MDA_Assets!D:D,[1]MDA_Assets!W:W,"",0)</f>
        <v>45517</v>
      </c>
      <c r="EE411" s="32" t="str">
        <f>_xlfn.XLOOKUP(B411,[1]MDA_Assets!D:D,[1]MDA_Assets!X:X,"",0)</f>
        <v>Yes</v>
      </c>
      <c r="EF411" s="33">
        <f>_xlfn.XLOOKUP(B411,[1]MDA_Assets!D:D,[1]MDA_Assets!Y:Y,"",0)</f>
        <v>0</v>
      </c>
      <c r="EG411" s="33">
        <f>_xlfn.XLOOKUP(B411,[1]MDA_Assets!D:D,[1]MDA_Assets!Z:Z,"",0)</f>
        <v>0</v>
      </c>
      <c r="EH411" s="33">
        <f>_xlfn.XLOOKUP(B411,[1]MDA_Assets!D:D,[1]MDA_Assets!AA:AA,"",0)</f>
        <v>0</v>
      </c>
      <c r="EI411" s="34">
        <f>_xlfn.XLOOKUP(B411,[1]MDA_Assets!D:D,[1]MDA_Assets!P:P,"",0)</f>
        <v>4</v>
      </c>
      <c r="EJ411" s="35" t="str">
        <f>_xlfn.XLOOKUP(B411,[1]MDA_Assets!D:D,[1]MDA_Assets!AB:AB,"",0)</f>
        <v>1192</v>
      </c>
      <c r="EK411" s="35" t="str">
        <f>_xlfn.XLOOKUP(B411,[1]MDA_Assets!D:D,[1]MDA_Assets!AC:AC,"",0)</f>
        <v>1192</v>
      </c>
      <c r="EL411" s="35" t="str">
        <f>_xlfn.XLOOKUP(B411,[1]MDA_Assets!D:D,[1]MDA_Assets!AD:AD,"",0)</f>
        <v>3192</v>
      </c>
      <c r="EM411" s="35" t="str">
        <f>_xlfn.XLOOKUP(B411,[1]MDA_Assets!D:D,[1]MDA_Assets!AE:AE,"",0)</f>
        <v>3192</v>
      </c>
      <c r="EN411" s="35" t="str">
        <f>_xlfn.XLOOKUP(B411,[1]MDA_Assets!D:D,[1]MDA_Assets!AF:AF,"",0)</f>
        <v>7192</v>
      </c>
      <c r="EO411" s="35" t="str">
        <f>_xlfn.XLOOKUP(B411,[1]MDA_Assets!D:D,[1]MDA_Assets!AG:AG,"",0)</f>
        <v>3192</v>
      </c>
      <c r="EP411" s="36">
        <f t="shared" si="296"/>
        <v>365</v>
      </c>
      <c r="EQ411" s="36">
        <f t="shared" si="296"/>
        <v>180</v>
      </c>
      <c r="ER411" s="36">
        <f t="shared" si="330"/>
        <v>365</v>
      </c>
      <c r="ES411" s="36">
        <f t="shared" si="331"/>
        <v>365</v>
      </c>
      <c r="ET411" s="36">
        <f t="shared" si="332"/>
        <v>730</v>
      </c>
      <c r="EU411" s="36">
        <f t="shared" si="333"/>
        <v>365</v>
      </c>
      <c r="EV411" s="36" t="str">
        <f t="shared" si="334"/>
        <v/>
      </c>
      <c r="EW411" s="36" t="str">
        <f t="shared" si="306"/>
        <v/>
      </c>
      <c r="EX411" s="36" t="str">
        <f t="shared" si="307"/>
        <v/>
      </c>
      <c r="EY411" s="36">
        <f t="shared" si="299"/>
        <v>11.78</v>
      </c>
      <c r="EZ411" s="36">
        <f t="shared" si="299"/>
        <v>5.81</v>
      </c>
      <c r="FA411" s="36">
        <f t="shared" si="299"/>
        <v>11.78</v>
      </c>
      <c r="FB411" s="36">
        <f t="shared" si="299"/>
        <v>11.78</v>
      </c>
      <c r="FC411" s="36">
        <f t="shared" si="299"/>
        <v>23.55</v>
      </c>
      <c r="FD411" s="36">
        <f t="shared" si="299"/>
        <v>11.78</v>
      </c>
      <c r="FE411" s="36" t="str">
        <f t="shared" si="299"/>
        <v/>
      </c>
      <c r="FF411" s="36" t="str">
        <f t="shared" si="299"/>
        <v/>
      </c>
      <c r="FG411" s="36" t="str">
        <f t="shared" si="299"/>
        <v/>
      </c>
      <c r="FH411" s="37" t="str" cm="1">
        <f t="array" ref="FH411">_xlfn.IFS(EY411="", "No Data", EY411&lt;0, "Negative/Future", EY411=0, "Zero Days", EY411&lt;=3, "&lt; 3 Months", EY411&lt;=6, "3 to 6 Months", EY411&lt;=9, "6 to 9 Months", EY411&lt;=12, "9 to 12 Months", EY411&lt;=15, "12 to 15 Months", EY411&lt;=18, "15 to 18 Months", EY411&lt;=24, "18 to 24 Months", EY411&gt;24, "&gt; 24 Months")</f>
        <v>9 to 12 Months</v>
      </c>
      <c r="FI411" s="37" t="str" cm="1">
        <f t="array" ref="FI411">_xlfn.IFS(EZ411="", "No Data", EZ411&lt;0, "Negative/Future", EZ411=0, "Zero Days", EZ411&lt;=3, "&lt; 3 Months", EZ411&lt;=6, "3 to 6 Months", EZ411&lt;=9, "6 to 9 Months", EZ411&lt;=12, "9 to 12 Months", EZ411&lt;=15, "12 to 15 Months", EZ411&lt;=18, "15 to 18 Months", EZ411&lt;=24, "18 to 24 Months", EZ411&gt;24, "&gt; 24 Months")</f>
        <v>3 to 6 Months</v>
      </c>
      <c r="FJ411" s="37" t="str" cm="1">
        <f t="array" ref="FJ411">_xlfn.IFS(FA411="", "No Data", FA411&lt;0, "Negative/Future", FA411=0, "Zero Days", FA411&lt;=3, "&lt; 3 Months", FA411&lt;=6, "3 to 6 Months", FA411&lt;=9, "6 to 9 Months", FA411&lt;=12, "9 to 12 Months", FA411&lt;=15, "12 to 15 Months", FA411&lt;=18, "15 to 18 Months", FA411&lt;=24, "18 to 24 Months", FA411&gt;24, "&gt; 24 Months")</f>
        <v>9 to 12 Months</v>
      </c>
      <c r="FK411" s="37" t="str" cm="1">
        <f t="array" ref="FK411">_xlfn.IFS(FB411="", "No Data", FB411&lt;0, "Negative/Future", FB411=0, "Zero Days", FB411&lt;=3, "&lt; 3 Months", FB411&lt;=6, "3 to 6 Months", FB411&lt;=9, "6 to 9 Months", FB411&lt;=12, "9 to 12 Months", FB411&lt;=15, "12 to 15 Months", FB411&lt;=18, "15 to 18 Months", FB411&lt;=24, "18 to 24 Months", FB411&gt;24, "&gt; 24 Months")</f>
        <v>9 to 12 Months</v>
      </c>
      <c r="FL411" s="37" t="str" cm="1">
        <f t="array" ref="FL411">_xlfn.IFS(FC411="", "No Data", FC411&lt;0, "Negative/Future", FC411=0, "Zero Days", FC411&lt;=3, "&lt; 3 Months", FC411&lt;=6, "3 to 6 Months", FC411&lt;=9, "6 to 9 Months", FC411&lt;=12, "9 to 12 Months", FC411&lt;=15, "12 to 15 Months", FC411&lt;=18, "15 to 18 Months", FC411&lt;=24, "18 to 24 Months", FC411&gt;24, "&gt; 24 Months")</f>
        <v>18 to 24 Months</v>
      </c>
      <c r="FM411" s="37" t="str" cm="1">
        <f t="array" ref="FM411">_xlfn.IFS(FD411="", "No Data", FD411&lt;0, "Negative/Future", FD411=0, "Zero Days", FD411&lt;=3, "&lt; 3 Months", FD411&lt;=6, "3 to 6 Months", FD411&lt;=9, "6 to 9 Months", FD411&lt;=12, "9 to 12 Months", FD411&lt;=15, "12 to 15 Months", FD411&lt;=18, "15 to 18 Months", FD411&lt;=24, "18 to 24 Months", FD411&gt;24, "&gt; 24 Months")</f>
        <v>9 to 12 Months</v>
      </c>
      <c r="FN411" s="37" t="str" cm="1">
        <f t="array" ref="FN411">_xlfn.IFS(FE411="", "No Data", FE411&lt;0, "Negative/Future", FE411=0, "Zero Days", FE411&lt;=3, "&lt; 3 Months", FE411&lt;=6, "3 to 6 Months", FE411&lt;=9, "6 to 9 Months", FE411&lt;=12, "9 to 12 Months", FE411&lt;=15, "12 to 15 Months", FE411&lt;=18, "15 to 18 Months", FE411&lt;=24, "18 to 24 Months", FE411&gt;24, "&gt; 24 Months")</f>
        <v>No Data</v>
      </c>
      <c r="FO411" s="37" t="str" cm="1">
        <f t="array" ref="FO411">_xlfn.IFS(FG411="", "No Data", FG411&lt;0, "Negative/Future", FG411=0, "Zero Days", FG411&lt;=3, "&lt; 3 Months", FG411&lt;=6, "3 to 6 Months", FG411&lt;=9, "6 to 9 Months", FG411&lt;=12, "9 to 12 Months", FG411&lt;=15, "12 to 15 Months", FG411&lt;=18, "15 to 18 Months", FG411&lt;=24, "18 to 24 Months", FG411&gt;24, "&gt; 24 Months")</f>
        <v>No Data</v>
      </c>
      <c r="FP411" s="37" t="str" cm="1">
        <f t="array" ref="FP411">_xlfn.IFS(FF411="", "No Data", FF411&lt;0, "Negative/Future", FF411=0, "Zero Days", FF411&lt;=3, "&lt; 3 Months", FF411&lt;=6, "3 to 6 Months", FF411&lt;=9, "6 to 9 Months", FF411&lt;=12, "9 to 12 Months", FF411&lt;=15, "12 to 15 Months", FF411&lt;=18, "15 to 18 Months", FF411&lt;=24, "18 to 24 Months", FF411&gt;24, "&gt; 24 Months")</f>
        <v>No Data</v>
      </c>
      <c r="FQ411" s="29" t="s">
        <v>1832</v>
      </c>
      <c r="FR411" s="29">
        <v>9534148500</v>
      </c>
      <c r="FS411" s="38" t="str">
        <f>VLOOKUP(_xlfn.XLOOKUP(B411,[1]MDA_Assets!D:D,[1]MDA_Assets!I:I,"",0),[1]Validation!$B$1:$C$8,2,0)</f>
        <v>C</v>
      </c>
      <c r="FT411" s="38" t="s">
        <v>202</v>
      </c>
      <c r="FU411" s="31" t="str">
        <f>_xlfn.XLOOKUP(B411,[1]MDA_Assets!D:D,[1]MDA_Assets!X:X,"",0)</f>
        <v>Yes</v>
      </c>
      <c r="FV411" s="39">
        <v>5</v>
      </c>
      <c r="FW411" s="39">
        <v>0</v>
      </c>
      <c r="FX411" s="39">
        <v>0</v>
      </c>
      <c r="FY411" s="39">
        <v>4</v>
      </c>
      <c r="FZ411" s="40">
        <f t="shared" si="293"/>
        <v>45882</v>
      </c>
      <c r="GA411" s="40">
        <f t="shared" si="293"/>
        <v>45697</v>
      </c>
      <c r="GB411" s="40">
        <f t="shared" si="308"/>
        <v>45882</v>
      </c>
      <c r="GC411" s="40">
        <f t="shared" si="309"/>
        <v>45882</v>
      </c>
      <c r="GD411" s="40">
        <f t="shared" si="310"/>
        <v>46247</v>
      </c>
      <c r="GE411" s="40">
        <f t="shared" si="311"/>
        <v>45882</v>
      </c>
      <c r="GF411" s="40" t="str">
        <f t="shared" si="297"/>
        <v/>
      </c>
      <c r="GG411" s="40" t="str">
        <f t="shared" si="297"/>
        <v/>
      </c>
      <c r="GH411" s="40" t="str">
        <f t="shared" si="297"/>
        <v/>
      </c>
      <c r="GI411" s="39">
        <f t="shared" si="335"/>
        <v>5</v>
      </c>
      <c r="GJ411" s="39">
        <f t="shared" si="336"/>
        <v>0</v>
      </c>
      <c r="GK411" s="39">
        <f t="shared" si="337"/>
        <v>0</v>
      </c>
      <c r="GL411" s="39">
        <f t="shared" si="338"/>
        <v>1</v>
      </c>
    </row>
    <row r="412" spans="1:194" x14ac:dyDescent="0.25">
      <c r="A412" s="19">
        <v>448</v>
      </c>
      <c r="B412" s="43" t="s">
        <v>1833</v>
      </c>
      <c r="C412" s="43" t="s">
        <v>186</v>
      </c>
      <c r="D412" s="43" t="s">
        <v>241</v>
      </c>
      <c r="E412" s="43" t="s">
        <v>1487</v>
      </c>
      <c r="F412" s="43" t="s">
        <v>1827</v>
      </c>
      <c r="G412" s="43" t="s">
        <v>225</v>
      </c>
      <c r="H412" s="43" t="s">
        <v>554</v>
      </c>
      <c r="I412" s="43" t="s">
        <v>192</v>
      </c>
      <c r="J412" s="44">
        <f t="shared" si="312"/>
        <v>45881.5625</v>
      </c>
      <c r="K412" s="44">
        <v>45517.5625</v>
      </c>
      <c r="L412" s="44">
        <v>45429</v>
      </c>
      <c r="M412" s="43" t="s">
        <v>1834</v>
      </c>
      <c r="N412" s="43" t="s">
        <v>193</v>
      </c>
      <c r="O412" s="44">
        <v>45812.521898148145</v>
      </c>
      <c r="P412" s="43">
        <v>640</v>
      </c>
      <c r="Q412" s="43">
        <v>370</v>
      </c>
      <c r="R412" s="43">
        <v>370</v>
      </c>
      <c r="S412" s="43" t="s">
        <v>206</v>
      </c>
      <c r="T412" s="44">
        <v>45516.770833333336</v>
      </c>
      <c r="U412" s="44">
        <v>45516.770833333336</v>
      </c>
      <c r="V412" s="44">
        <v>45516.770833333336</v>
      </c>
      <c r="W412" s="44">
        <v>45516.770833333336</v>
      </c>
      <c r="X412" s="44">
        <v>45516.770833333336</v>
      </c>
      <c r="Y412" s="44">
        <v>45516.770833333336</v>
      </c>
      <c r="Z412" s="43" t="s">
        <v>199</v>
      </c>
      <c r="AA412" s="43"/>
      <c r="AB412" s="43"/>
      <c r="AC412" s="43"/>
      <c r="AD412" s="43"/>
      <c r="AE412" s="43">
        <v>4</v>
      </c>
      <c r="AF412" s="43" t="s">
        <v>1835</v>
      </c>
      <c r="AG412" s="43" t="s">
        <v>1835</v>
      </c>
      <c r="AH412" s="43" t="s">
        <v>1836</v>
      </c>
      <c r="AI412" s="43" t="s">
        <v>1836</v>
      </c>
      <c r="AJ412" s="43" t="s">
        <v>1710</v>
      </c>
      <c r="AK412" s="43" t="s">
        <v>1836</v>
      </c>
      <c r="AL412" s="46">
        <v>45881</v>
      </c>
      <c r="AM412" s="46">
        <v>45696</v>
      </c>
      <c r="AN412" s="46">
        <v>45881</v>
      </c>
      <c r="AO412" s="46">
        <v>45881</v>
      </c>
      <c r="AP412" s="47">
        <v>46246</v>
      </c>
      <c r="AQ412" s="46">
        <v>45881</v>
      </c>
      <c r="AR412" s="48"/>
      <c r="AS412" s="48"/>
      <c r="AT412" s="48"/>
      <c r="AU412" s="43">
        <v>1</v>
      </c>
      <c r="AV412" s="43">
        <v>0</v>
      </c>
      <c r="AW412" s="43">
        <v>0</v>
      </c>
      <c r="AX412" s="51" t="s">
        <v>3242</v>
      </c>
      <c r="AY412" s="51" t="s">
        <v>3242</v>
      </c>
      <c r="AZ412" s="51" t="s">
        <v>268</v>
      </c>
      <c r="BA412" s="20">
        <f t="shared" ca="1" si="305"/>
        <v>1</v>
      </c>
      <c r="BB412" s="20">
        <f t="shared" ca="1" si="305"/>
        <v>1</v>
      </c>
      <c r="BC412" s="20">
        <f t="shared" ca="1" si="305"/>
        <v>1</v>
      </c>
      <c r="BD412" s="20">
        <f t="shared" ca="1" si="305"/>
        <v>1</v>
      </c>
      <c r="BE412" s="20">
        <f t="shared" ca="1" si="305"/>
        <v>0</v>
      </c>
      <c r="BF412" s="20">
        <f t="shared" ca="1" si="305"/>
        <v>1</v>
      </c>
      <c r="BG412" s="21" t="str">
        <f t="shared" ca="1" si="304"/>
        <v/>
      </c>
      <c r="BH412" s="21" t="str">
        <f t="shared" ca="1" si="304"/>
        <v/>
      </c>
      <c r="BI412" s="21" t="str">
        <f t="shared" ca="1" si="304"/>
        <v/>
      </c>
      <c r="BJ412" s="22">
        <f t="shared" ca="1" si="313"/>
        <v>5</v>
      </c>
      <c r="BK412" s="21">
        <f t="shared" si="314"/>
        <v>4</v>
      </c>
      <c r="BL412" s="22">
        <f t="shared" ca="1" si="315"/>
        <v>2094</v>
      </c>
      <c r="BM412" s="22">
        <f t="shared" ca="1" si="316"/>
        <v>1215</v>
      </c>
      <c r="BN412" s="23">
        <f t="shared" ca="1" si="317"/>
        <v>879</v>
      </c>
      <c r="BO412" s="24">
        <f t="shared" ca="1" si="318"/>
        <v>1454</v>
      </c>
      <c r="BP412" s="51" t="str">
        <f>_xlfn.XLOOKUP(E412,[1]Validation!E:E,[1]Validation!F:F,"")</f>
        <v>EG22</v>
      </c>
      <c r="BQ412" s="51" t="str">
        <f>_xlfn.XLOOKUP(BP412,[1]Validation!F:F,[1]Validation!G:G,"")</f>
        <v>EG11 to EG22</v>
      </c>
      <c r="BR412" s="52" t="str">
        <f>VLOOKUP(G412,[1]Validation!$B$1:$C$9,2,0)</f>
        <v>C</v>
      </c>
      <c r="BS412" s="51">
        <f t="shared" ca="1" si="319"/>
        <v>22</v>
      </c>
      <c r="BT412" s="53">
        <f>_xlfn.XLOOKUP(B412,'[2]1. All Calls'!$R:$R,'[2]1. All Calls'!$A:$A,"",0)</f>
        <v>45812.75</v>
      </c>
      <c r="BU412" s="51" t="str">
        <f>_xlfn.XLOOKUP(B412,'[2]1. All Calls'!$R:$R,'[2]1. All Calls'!$F:$F,"",0)</f>
        <v>CC-01683066</v>
      </c>
      <c r="BV412" s="51" t="str">
        <f>_xlfn.XLOOKUP(B412,'[2]1. All Calls'!$R:$R,'[2]1. All Calls'!$J:$J,"",0)</f>
        <v>Sales Call</v>
      </c>
      <c r="BW412" s="53" t="str">
        <f>_xlfn.XLOOKUP(B412,'[2]Sch Calls'!$R:$R,'[2]Sch Calls'!$A:$A,"",0)</f>
        <v/>
      </c>
      <c r="BX412" s="51" t="str">
        <f>_xlfn.XLOOKUP(B412,'[2]Sch Calls'!$R:$R,'[2]Sch Calls'!$B:$B,"",0)</f>
        <v/>
      </c>
      <c r="BY412" s="51" t="str">
        <f t="shared" si="294"/>
        <v>09-Feb-25</v>
      </c>
      <c r="BZ412" s="51" t="str">
        <f t="shared" si="294"/>
        <v>09-Feb-25</v>
      </c>
      <c r="CA412" s="51" t="str">
        <f t="shared" si="320"/>
        <v>15-May-25</v>
      </c>
      <c r="CB412" s="51" t="str">
        <f t="shared" si="321"/>
        <v>10-Feb-26</v>
      </c>
      <c r="CC412" s="51" t="str">
        <f t="shared" si="322"/>
        <v>13-Aug-26</v>
      </c>
      <c r="CD412" s="51" t="str">
        <f t="shared" si="323"/>
        <v>13-Aug-25</v>
      </c>
      <c r="CE412" s="51">
        <f t="shared" ca="1" si="295"/>
        <v>659</v>
      </c>
      <c r="CF412" s="51">
        <f t="shared" ca="1" si="295"/>
        <v>659</v>
      </c>
      <c r="CG412" s="51">
        <f t="shared" ca="1" si="324"/>
        <v>659</v>
      </c>
      <c r="CH412" s="51">
        <f t="shared" ca="1" si="325"/>
        <v>659</v>
      </c>
      <c r="CI412" s="51">
        <f t="shared" ca="1" si="326"/>
        <v>659</v>
      </c>
      <c r="CJ412" s="51">
        <f t="shared" ca="1" si="327"/>
        <v>659</v>
      </c>
      <c r="CK412" s="51">
        <f t="shared" ca="1" si="341"/>
        <v>2636</v>
      </c>
      <c r="CL412" s="51">
        <f t="shared" ca="1" si="341"/>
        <v>2636</v>
      </c>
      <c r="CM412" s="51">
        <f t="shared" ca="1" si="341"/>
        <v>2636</v>
      </c>
      <c r="CN412" s="51">
        <f t="shared" ca="1" si="341"/>
        <v>2636</v>
      </c>
      <c r="CO412" s="51">
        <f t="shared" ca="1" si="341"/>
        <v>2636</v>
      </c>
      <c r="CP412" s="51">
        <f t="shared" ca="1" si="341"/>
        <v>2636</v>
      </c>
      <c r="CQ412" s="51">
        <f t="shared" ca="1" si="342"/>
        <v>-1276</v>
      </c>
      <c r="CR412" s="51">
        <f t="shared" ca="1" si="342"/>
        <v>-1276</v>
      </c>
      <c r="CS412" s="51">
        <f t="shared" ca="1" si="342"/>
        <v>724</v>
      </c>
      <c r="CT412" s="51">
        <f t="shared" ca="1" si="342"/>
        <v>724</v>
      </c>
      <c r="CU412" s="51">
        <f t="shared" ca="1" si="342"/>
        <v>4664</v>
      </c>
      <c r="CV412" s="54">
        <f t="shared" ca="1" si="342"/>
        <v>724</v>
      </c>
      <c r="CW412" s="25" t="s">
        <v>212</v>
      </c>
      <c r="CX412" s="55">
        <v>0.57999999999999996</v>
      </c>
      <c r="CY412" s="60"/>
      <c r="CZ412" s="26">
        <v>0</v>
      </c>
      <c r="DA412" s="26">
        <v>0</v>
      </c>
      <c r="DB412" s="26">
        <v>0</v>
      </c>
      <c r="DC412" s="26">
        <v>0</v>
      </c>
      <c r="DD412" s="26">
        <v>0</v>
      </c>
      <c r="DE412" s="26">
        <v>0</v>
      </c>
      <c r="DF412" s="26">
        <v>0</v>
      </c>
      <c r="DG412" s="26">
        <v>0</v>
      </c>
      <c r="DH412" s="26">
        <v>0</v>
      </c>
      <c r="DI412" s="26">
        <v>0</v>
      </c>
      <c r="DJ412" s="26">
        <v>0</v>
      </c>
      <c r="DK412" s="26">
        <v>0</v>
      </c>
      <c r="DL412" s="27">
        <f t="shared" si="328"/>
        <v>45887.75</v>
      </c>
      <c r="DM412" s="28">
        <f t="shared" ca="1" si="329"/>
        <v>1</v>
      </c>
      <c r="DN412" s="56">
        <f>_xlfn.XLOOKUP(B412,'[2]1. All Calls'!$R:$R,'[2]1. All Calls'!$A:$A,"",0)</f>
        <v>45812.75</v>
      </c>
      <c r="DO412" s="57" t="str">
        <f ca="1">VLOOKUP(DM412,[1]Validation!$B$20:$C$25,2,0)</f>
        <v>Above 3 months</v>
      </c>
      <c r="DP412" s="58" t="str">
        <f>_xlfn.XLOOKUP(B412,'[1]Active AMCs- Dealer'!E:E,'[1]Active AMCs- Dealer'!L:L,"Not in AMC",0)</f>
        <v>Not in AMC</v>
      </c>
      <c r="DQ412" s="50" t="s">
        <v>213</v>
      </c>
      <c r="DR412" s="29" t="str">
        <f>_xlfn.XLOOKUP(B412,'[2]1. All Calls'!$R:$R,'[2]1. All Calls'!$F:$F,"",0)</f>
        <v>CC-01683066</v>
      </c>
      <c r="DS412" s="29" t="str">
        <f>_xlfn.XLOOKUP(B412,'[2]1. All Calls'!$R:$R,'[2]1. All Calls'!$AB:$AB,"",0)</f>
        <v>Sales call carried out for HMR update</v>
      </c>
      <c r="DT412" s="30">
        <f>_xlfn.XLOOKUP(DR412,'[2]1. All Calls'!$F:$F,'[2]1. All Calls'!$A:$A,"",0)</f>
        <v>45812.75</v>
      </c>
      <c r="DU412" s="31">
        <f>_xlfn.XLOOKUP(DR412,'[2]1. All Calls'!$F:$F,'[2]1. All Calls'!$B:$B,"",0)</f>
        <v>640</v>
      </c>
      <c r="DV412" s="31">
        <f>_xlfn.XLOOKUP(B412,[1]MDA_Assets!D:D,[1]MDA_Assets!N:N,"",0)</f>
        <v>370</v>
      </c>
      <c r="DW412" s="31">
        <f>_xlfn.XLOOKUP(B412,[1]MDA_Assets!D:D,[1]MDA_Assets!O:O,"",0)</f>
        <v>370</v>
      </c>
      <c r="DX412" s="32" t="str">
        <f>_xlfn.XLOOKUP(B412,[1]MDA_Assets!D:D,[1]MDA_Assets!Q:Q,"",0)</f>
        <v>XD</v>
      </c>
      <c r="DY412" s="33">
        <f>_xlfn.XLOOKUP(B412,[1]MDA_Assets!D:D,[1]MDA_Assets!R:R,"",0)</f>
        <v>45517</v>
      </c>
      <c r="DZ412" s="33">
        <f>_xlfn.XLOOKUP(B412,[1]MDA_Assets!D:D,[1]MDA_Assets!S:S,"",0)</f>
        <v>45517</v>
      </c>
      <c r="EA412" s="33">
        <f>_xlfn.XLOOKUP(B412,[1]MDA_Assets!D:D,[1]MDA_Assets!T:T,"",0)</f>
        <v>45517</v>
      </c>
      <c r="EB412" s="33">
        <f>_xlfn.XLOOKUP(B412,[1]MDA_Assets!D:D,[1]MDA_Assets!U:U,"",0)</f>
        <v>45517</v>
      </c>
      <c r="EC412" s="33">
        <f>_xlfn.XLOOKUP(B412,[1]MDA_Assets!D:D,[1]MDA_Assets!V:V,"",0)</f>
        <v>45517</v>
      </c>
      <c r="ED412" s="33">
        <f>_xlfn.XLOOKUP(B412,[1]MDA_Assets!D:D,[1]MDA_Assets!W:W,"",0)</f>
        <v>45517</v>
      </c>
      <c r="EE412" s="32" t="str">
        <f>_xlfn.XLOOKUP(B412,[1]MDA_Assets!D:D,[1]MDA_Assets!X:X,"",0)</f>
        <v>Yes</v>
      </c>
      <c r="EF412" s="33">
        <f>_xlfn.XLOOKUP(B412,[1]MDA_Assets!D:D,[1]MDA_Assets!Y:Y,"",0)</f>
        <v>0</v>
      </c>
      <c r="EG412" s="33">
        <f>_xlfn.XLOOKUP(B412,[1]MDA_Assets!D:D,[1]MDA_Assets!Z:Z,"",0)</f>
        <v>0</v>
      </c>
      <c r="EH412" s="33">
        <f>_xlfn.XLOOKUP(B412,[1]MDA_Assets!D:D,[1]MDA_Assets!AA:AA,"",0)</f>
        <v>0</v>
      </c>
      <c r="EI412" s="34">
        <f>_xlfn.XLOOKUP(B412,[1]MDA_Assets!D:D,[1]MDA_Assets!P:P,"",0)</f>
        <v>4</v>
      </c>
      <c r="EJ412" s="35" t="str">
        <f>_xlfn.XLOOKUP(B412,[1]MDA_Assets!D:D,[1]MDA_Assets!AB:AB,"",0)</f>
        <v>1360</v>
      </c>
      <c r="EK412" s="35" t="str">
        <f>_xlfn.XLOOKUP(B412,[1]MDA_Assets!D:D,[1]MDA_Assets!AC:AC,"",0)</f>
        <v>1360</v>
      </c>
      <c r="EL412" s="35" t="str">
        <f>_xlfn.XLOOKUP(B412,[1]MDA_Assets!D:D,[1]MDA_Assets!AD:AD,"",0)</f>
        <v>3360</v>
      </c>
      <c r="EM412" s="35" t="str">
        <f>_xlfn.XLOOKUP(B412,[1]MDA_Assets!D:D,[1]MDA_Assets!AE:AE,"",0)</f>
        <v>3360</v>
      </c>
      <c r="EN412" s="35" t="str">
        <f>_xlfn.XLOOKUP(B412,[1]MDA_Assets!D:D,[1]MDA_Assets!AF:AF,"",0)</f>
        <v>7300</v>
      </c>
      <c r="EO412" s="35" t="str">
        <f>_xlfn.XLOOKUP(B412,[1]MDA_Assets!D:D,[1]MDA_Assets!AG:AG,"",0)</f>
        <v>3360</v>
      </c>
      <c r="EP412" s="36">
        <f t="shared" si="296"/>
        <v>365</v>
      </c>
      <c r="EQ412" s="36">
        <f t="shared" si="296"/>
        <v>180</v>
      </c>
      <c r="ER412" s="36">
        <f t="shared" si="330"/>
        <v>365</v>
      </c>
      <c r="ES412" s="36">
        <f t="shared" si="331"/>
        <v>365</v>
      </c>
      <c r="ET412" s="36">
        <f t="shared" si="332"/>
        <v>730</v>
      </c>
      <c r="EU412" s="36">
        <f t="shared" si="333"/>
        <v>365</v>
      </c>
      <c r="EV412" s="36" t="str">
        <f t="shared" si="334"/>
        <v/>
      </c>
      <c r="EW412" s="36" t="str">
        <f t="shared" si="306"/>
        <v/>
      </c>
      <c r="EX412" s="36" t="str">
        <f t="shared" si="307"/>
        <v/>
      </c>
      <c r="EY412" s="36">
        <f t="shared" si="299"/>
        <v>11.78</v>
      </c>
      <c r="EZ412" s="36">
        <f t="shared" si="299"/>
        <v>5.81</v>
      </c>
      <c r="FA412" s="36">
        <f t="shared" si="299"/>
        <v>11.78</v>
      </c>
      <c r="FB412" s="36">
        <f t="shared" si="299"/>
        <v>11.78</v>
      </c>
      <c r="FC412" s="36">
        <f t="shared" si="299"/>
        <v>23.55</v>
      </c>
      <c r="FD412" s="36">
        <f t="shared" si="299"/>
        <v>11.78</v>
      </c>
      <c r="FE412" s="36" t="str">
        <f t="shared" si="299"/>
        <v/>
      </c>
      <c r="FF412" s="36" t="str">
        <f t="shared" si="299"/>
        <v/>
      </c>
      <c r="FG412" s="36" t="str">
        <f t="shared" si="299"/>
        <v/>
      </c>
      <c r="FH412" s="37" t="str" cm="1">
        <f t="array" ref="FH412">_xlfn.IFS(EY412="", "No Data", EY412&lt;0, "Negative/Future", EY412=0, "Zero Days", EY412&lt;=3, "&lt; 3 Months", EY412&lt;=6, "3 to 6 Months", EY412&lt;=9, "6 to 9 Months", EY412&lt;=12, "9 to 12 Months", EY412&lt;=15, "12 to 15 Months", EY412&lt;=18, "15 to 18 Months", EY412&lt;=24, "18 to 24 Months", EY412&gt;24, "&gt; 24 Months")</f>
        <v>9 to 12 Months</v>
      </c>
      <c r="FI412" s="37" t="str" cm="1">
        <f t="array" ref="FI412">_xlfn.IFS(EZ412="", "No Data", EZ412&lt;0, "Negative/Future", EZ412=0, "Zero Days", EZ412&lt;=3, "&lt; 3 Months", EZ412&lt;=6, "3 to 6 Months", EZ412&lt;=9, "6 to 9 Months", EZ412&lt;=12, "9 to 12 Months", EZ412&lt;=15, "12 to 15 Months", EZ412&lt;=18, "15 to 18 Months", EZ412&lt;=24, "18 to 24 Months", EZ412&gt;24, "&gt; 24 Months")</f>
        <v>3 to 6 Months</v>
      </c>
      <c r="FJ412" s="37" t="str" cm="1">
        <f t="array" ref="FJ412">_xlfn.IFS(FA412="", "No Data", FA412&lt;0, "Negative/Future", FA412=0, "Zero Days", FA412&lt;=3, "&lt; 3 Months", FA412&lt;=6, "3 to 6 Months", FA412&lt;=9, "6 to 9 Months", FA412&lt;=12, "9 to 12 Months", FA412&lt;=15, "12 to 15 Months", FA412&lt;=18, "15 to 18 Months", FA412&lt;=24, "18 to 24 Months", FA412&gt;24, "&gt; 24 Months")</f>
        <v>9 to 12 Months</v>
      </c>
      <c r="FK412" s="37" t="str" cm="1">
        <f t="array" ref="FK412">_xlfn.IFS(FB412="", "No Data", FB412&lt;0, "Negative/Future", FB412=0, "Zero Days", FB412&lt;=3, "&lt; 3 Months", FB412&lt;=6, "3 to 6 Months", FB412&lt;=9, "6 to 9 Months", FB412&lt;=12, "9 to 12 Months", FB412&lt;=15, "12 to 15 Months", FB412&lt;=18, "15 to 18 Months", FB412&lt;=24, "18 to 24 Months", FB412&gt;24, "&gt; 24 Months")</f>
        <v>9 to 12 Months</v>
      </c>
      <c r="FL412" s="37" t="str" cm="1">
        <f t="array" ref="FL412">_xlfn.IFS(FC412="", "No Data", FC412&lt;0, "Negative/Future", FC412=0, "Zero Days", FC412&lt;=3, "&lt; 3 Months", FC412&lt;=6, "3 to 6 Months", FC412&lt;=9, "6 to 9 Months", FC412&lt;=12, "9 to 12 Months", FC412&lt;=15, "12 to 15 Months", FC412&lt;=18, "15 to 18 Months", FC412&lt;=24, "18 to 24 Months", FC412&gt;24, "&gt; 24 Months")</f>
        <v>18 to 24 Months</v>
      </c>
      <c r="FM412" s="37" t="str" cm="1">
        <f t="array" ref="FM412">_xlfn.IFS(FD412="", "No Data", FD412&lt;0, "Negative/Future", FD412=0, "Zero Days", FD412&lt;=3, "&lt; 3 Months", FD412&lt;=6, "3 to 6 Months", FD412&lt;=9, "6 to 9 Months", FD412&lt;=12, "9 to 12 Months", FD412&lt;=15, "12 to 15 Months", FD412&lt;=18, "15 to 18 Months", FD412&lt;=24, "18 to 24 Months", FD412&gt;24, "&gt; 24 Months")</f>
        <v>9 to 12 Months</v>
      </c>
      <c r="FN412" s="37" t="str" cm="1">
        <f t="array" ref="FN412">_xlfn.IFS(FE412="", "No Data", FE412&lt;0, "Negative/Future", FE412=0, "Zero Days", FE412&lt;=3, "&lt; 3 Months", FE412&lt;=6, "3 to 6 Months", FE412&lt;=9, "6 to 9 Months", FE412&lt;=12, "9 to 12 Months", FE412&lt;=15, "12 to 15 Months", FE412&lt;=18, "15 to 18 Months", FE412&lt;=24, "18 to 24 Months", FE412&gt;24, "&gt; 24 Months")</f>
        <v>No Data</v>
      </c>
      <c r="FO412" s="37" t="str" cm="1">
        <f t="array" ref="FO412">_xlfn.IFS(FG412="", "No Data", FG412&lt;0, "Negative/Future", FG412=0, "Zero Days", FG412&lt;=3, "&lt; 3 Months", FG412&lt;=6, "3 to 6 Months", FG412&lt;=9, "6 to 9 Months", FG412&lt;=12, "9 to 12 Months", FG412&lt;=15, "12 to 15 Months", FG412&lt;=18, "15 to 18 Months", FG412&lt;=24, "18 to 24 Months", FG412&gt;24, "&gt; 24 Months")</f>
        <v>No Data</v>
      </c>
      <c r="FP412" s="37" t="str" cm="1">
        <f t="array" ref="FP412">_xlfn.IFS(FF412="", "No Data", FF412&lt;0, "Negative/Future", FF412=0, "Zero Days", FF412&lt;=3, "&lt; 3 Months", FF412&lt;=6, "3 to 6 Months", FF412&lt;=9, "6 to 9 Months", FF412&lt;=12, "9 to 12 Months", FF412&lt;=15, "12 to 15 Months", FF412&lt;=18, "15 to 18 Months", FF412&lt;=24, "18 to 24 Months", FF412&gt;24, "&gt; 24 Months")</f>
        <v>No Data</v>
      </c>
      <c r="FQ412" s="29" t="s">
        <v>1832</v>
      </c>
      <c r="FR412" s="29">
        <v>9534148500</v>
      </c>
      <c r="FS412" s="38" t="str">
        <f>VLOOKUP(_xlfn.XLOOKUP(B412,[1]MDA_Assets!D:D,[1]MDA_Assets!I:I,"",0),[1]Validation!$B$1:$C$8,2,0)</f>
        <v>C</v>
      </c>
      <c r="FT412" s="38" t="s">
        <v>202</v>
      </c>
      <c r="FU412" s="31" t="str">
        <f>_xlfn.XLOOKUP(B412,[1]MDA_Assets!D:D,[1]MDA_Assets!X:X,"",0)</f>
        <v>Yes</v>
      </c>
      <c r="FV412" s="39">
        <v>5</v>
      </c>
      <c r="FW412" s="39">
        <v>0</v>
      </c>
      <c r="FX412" s="39">
        <v>0</v>
      </c>
      <c r="FY412" s="39">
        <v>4</v>
      </c>
      <c r="FZ412" s="40">
        <f t="shared" si="293"/>
        <v>45882</v>
      </c>
      <c r="GA412" s="40">
        <f t="shared" si="293"/>
        <v>45697</v>
      </c>
      <c r="GB412" s="40">
        <f t="shared" si="308"/>
        <v>45882</v>
      </c>
      <c r="GC412" s="40">
        <f t="shared" si="309"/>
        <v>45882</v>
      </c>
      <c r="GD412" s="40">
        <f t="shared" si="310"/>
        <v>46247</v>
      </c>
      <c r="GE412" s="40">
        <f t="shared" si="311"/>
        <v>45882</v>
      </c>
      <c r="GF412" s="40" t="str">
        <f t="shared" si="297"/>
        <v/>
      </c>
      <c r="GG412" s="40" t="str">
        <f t="shared" si="297"/>
        <v/>
      </c>
      <c r="GH412" s="40" t="str">
        <f t="shared" si="297"/>
        <v/>
      </c>
      <c r="GI412" s="39">
        <f t="shared" si="335"/>
        <v>5</v>
      </c>
      <c r="GJ412" s="39">
        <f t="shared" si="336"/>
        <v>0</v>
      </c>
      <c r="GK412" s="39">
        <f t="shared" si="337"/>
        <v>0</v>
      </c>
      <c r="GL412" s="39">
        <f t="shared" si="338"/>
        <v>1</v>
      </c>
    </row>
    <row r="413" spans="1:194" x14ac:dyDescent="0.25">
      <c r="A413" s="19">
        <v>449</v>
      </c>
      <c r="B413" s="43" t="s">
        <v>1837</v>
      </c>
      <c r="C413" s="43" t="s">
        <v>254</v>
      </c>
      <c r="D413" s="43" t="s">
        <v>636</v>
      </c>
      <c r="E413" s="43" t="s">
        <v>1473</v>
      </c>
      <c r="F413" s="43" t="s">
        <v>1838</v>
      </c>
      <c r="G413" s="43" t="s">
        <v>190</v>
      </c>
      <c r="H413" s="43" t="s">
        <v>367</v>
      </c>
      <c r="I413" s="43" t="s">
        <v>192</v>
      </c>
      <c r="J413" s="44">
        <f t="shared" si="312"/>
        <v>46261.770833333336</v>
      </c>
      <c r="K413" s="44">
        <v>45897.770833333336</v>
      </c>
      <c r="L413" s="44">
        <v>45882</v>
      </c>
      <c r="M413" s="43" t="s">
        <v>2562</v>
      </c>
      <c r="N413" s="43" t="s">
        <v>193</v>
      </c>
      <c r="O413" s="44">
        <v>46051.394942129627</v>
      </c>
      <c r="P413" s="43">
        <v>300</v>
      </c>
      <c r="Q413" s="43"/>
      <c r="R413" s="43"/>
      <c r="S413" s="43" t="s">
        <v>206</v>
      </c>
      <c r="T413" s="44">
        <v>45897.770833333336</v>
      </c>
      <c r="U413" s="44">
        <v>45897.770833333336</v>
      </c>
      <c r="V413" s="44">
        <v>45897.770833333336</v>
      </c>
      <c r="W413" s="44">
        <v>45897.770833333336</v>
      </c>
      <c r="X413" s="44">
        <v>45897.770833333336</v>
      </c>
      <c r="Y413" s="44">
        <v>45897.770833333336</v>
      </c>
      <c r="Z413" s="43" t="s">
        <v>199</v>
      </c>
      <c r="AA413" s="43"/>
      <c r="AB413" s="43"/>
      <c r="AC413" s="43"/>
      <c r="AD413" s="43"/>
      <c r="AE413" s="43">
        <v>2</v>
      </c>
      <c r="AF413" s="43" t="s">
        <v>307</v>
      </c>
      <c r="AG413" s="43" t="s">
        <v>307</v>
      </c>
      <c r="AH413" s="43" t="s">
        <v>308</v>
      </c>
      <c r="AI413" s="43" t="s">
        <v>308</v>
      </c>
      <c r="AJ413" s="43" t="s">
        <v>2563</v>
      </c>
      <c r="AK413" s="43" t="s">
        <v>308</v>
      </c>
      <c r="AL413" s="46">
        <v>46077</v>
      </c>
      <c r="AM413" s="46">
        <v>46077</v>
      </c>
      <c r="AN413" s="47">
        <v>46262</v>
      </c>
      <c r="AO413" s="47">
        <v>46262</v>
      </c>
      <c r="AP413" s="47">
        <v>46627</v>
      </c>
      <c r="AQ413" s="47">
        <v>46262</v>
      </c>
      <c r="AR413" s="48"/>
      <c r="AS413" s="48"/>
      <c r="AT413" s="48"/>
      <c r="AU413" s="43">
        <v>1</v>
      </c>
      <c r="AV413" s="43">
        <v>0</v>
      </c>
      <c r="AW413" s="43">
        <v>0</v>
      </c>
      <c r="AX413" s="51" t="s">
        <v>302</v>
      </c>
      <c r="AY413" s="51" t="s">
        <v>302</v>
      </c>
      <c r="AZ413" s="51" t="s">
        <v>198</v>
      </c>
      <c r="BA413" s="20">
        <f t="shared" ca="1" si="305"/>
        <v>1</v>
      </c>
      <c r="BB413" s="20">
        <f t="shared" ca="1" si="305"/>
        <v>1</v>
      </c>
      <c r="BC413" s="20">
        <f t="shared" ca="1" si="305"/>
        <v>0</v>
      </c>
      <c r="BD413" s="20">
        <f t="shared" ca="1" si="305"/>
        <v>0</v>
      </c>
      <c r="BE413" s="20">
        <f t="shared" ca="1" si="305"/>
        <v>0</v>
      </c>
      <c r="BF413" s="20">
        <f t="shared" ca="1" si="305"/>
        <v>0</v>
      </c>
      <c r="BG413" s="21" t="str">
        <f t="shared" ca="1" si="304"/>
        <v/>
      </c>
      <c r="BH413" s="21" t="str">
        <f t="shared" ca="1" si="304"/>
        <v/>
      </c>
      <c r="BI413" s="21" t="str">
        <f t="shared" ca="1" si="304"/>
        <v/>
      </c>
      <c r="BJ413" s="22">
        <f t="shared" ca="1" si="313"/>
        <v>2</v>
      </c>
      <c r="BK413" s="21">
        <f t="shared" si="314"/>
        <v>2</v>
      </c>
      <c r="BL413" s="22">
        <f t="shared" ca="1" si="315"/>
        <v>549</v>
      </c>
      <c r="BM413" s="22">
        <f t="shared" ca="1" si="316"/>
        <v>0</v>
      </c>
      <c r="BN413" s="23">
        <f t="shared" ca="1" si="317"/>
        <v>549</v>
      </c>
      <c r="BO413" s="24">
        <f t="shared" ca="1" si="318"/>
        <v>249</v>
      </c>
      <c r="BP413" s="51" t="str">
        <f>_xlfn.XLOOKUP(E413,[1]Validation!E:E,[1]Validation!F:F,"")</f>
        <v>EQ5</v>
      </c>
      <c r="BQ413" s="51" t="str">
        <f>_xlfn.XLOOKUP(BP413,[1]Validation!F:F,[1]Validation!G:G,"")</f>
        <v>EQ2 to EQ7</v>
      </c>
      <c r="BR413" s="52" t="str">
        <f>VLOOKUP(G413,[1]Validation!$B$1:$C$9,2,0)</f>
        <v>B</v>
      </c>
      <c r="BS413" s="51">
        <f t="shared" ca="1" si="319"/>
        <v>9</v>
      </c>
      <c r="BT413" s="53">
        <f>_xlfn.XLOOKUP(B413,'[2]1. All Calls'!$R:$R,'[2]1. All Calls'!$A:$A,"",0)</f>
        <v>46051.623506944401</v>
      </c>
      <c r="BU413" s="51" t="str">
        <f>_xlfn.XLOOKUP(B413,'[2]1. All Calls'!$R:$R,'[2]1. All Calls'!$F:$F,"",0)</f>
        <v>CC-01957420</v>
      </c>
      <c r="BV413" s="51" t="str">
        <f>_xlfn.XLOOKUP(B413,'[2]1. All Calls'!$R:$R,'[2]1. All Calls'!$J:$J,"",0)</f>
        <v>Sales Call</v>
      </c>
      <c r="BW413" s="53" t="str">
        <f>_xlfn.XLOOKUP(B413,'[2]Sch Calls'!$R:$R,'[2]Sch Calls'!$A:$A,"",0)</f>
        <v/>
      </c>
      <c r="BX413" s="51" t="str">
        <f>_xlfn.XLOOKUP(B413,'[2]Sch Calls'!$R:$R,'[2]Sch Calls'!$B:$B,"",0)</f>
        <v/>
      </c>
      <c r="BY413" s="51" t="str">
        <f t="shared" si="294"/>
        <v>25-Feb-26</v>
      </c>
      <c r="BZ413" s="51" t="str">
        <f t="shared" si="294"/>
        <v>25-Feb-26</v>
      </c>
      <c r="CA413" s="51" t="str">
        <f t="shared" si="320"/>
        <v>31-May-26</v>
      </c>
      <c r="CB413" s="51" t="str">
        <f t="shared" si="321"/>
        <v>26-Feb-27</v>
      </c>
      <c r="CC413" s="51" t="str">
        <f t="shared" si="322"/>
        <v>29-Aug-27</v>
      </c>
      <c r="CD413" s="51" t="str">
        <f t="shared" si="323"/>
        <v>29-Aug-26</v>
      </c>
      <c r="CE413" s="51">
        <f t="shared" ca="1" si="295"/>
        <v>278</v>
      </c>
      <c r="CF413" s="51">
        <f t="shared" ca="1" si="295"/>
        <v>278</v>
      </c>
      <c r="CG413" s="51">
        <f t="shared" ca="1" si="324"/>
        <v>278</v>
      </c>
      <c r="CH413" s="51">
        <f t="shared" ca="1" si="325"/>
        <v>278</v>
      </c>
      <c r="CI413" s="51">
        <f t="shared" ca="1" si="326"/>
        <v>278</v>
      </c>
      <c r="CJ413" s="51">
        <f t="shared" ca="1" si="327"/>
        <v>278</v>
      </c>
      <c r="CK413" s="51">
        <f t="shared" ca="1" si="341"/>
        <v>556</v>
      </c>
      <c r="CL413" s="51">
        <f t="shared" ca="1" si="341"/>
        <v>556</v>
      </c>
      <c r="CM413" s="51">
        <f t="shared" ca="1" si="341"/>
        <v>556</v>
      </c>
      <c r="CN413" s="51">
        <f t="shared" ca="1" si="341"/>
        <v>556</v>
      </c>
      <c r="CO413" s="51">
        <f t="shared" ca="1" si="341"/>
        <v>556</v>
      </c>
      <c r="CP413" s="51">
        <f t="shared" ca="1" si="341"/>
        <v>556</v>
      </c>
      <c r="CQ413" s="51">
        <f t="shared" ca="1" si="342"/>
        <v>1144</v>
      </c>
      <c r="CR413" s="51">
        <f t="shared" ca="1" si="342"/>
        <v>1144</v>
      </c>
      <c r="CS413" s="51">
        <f t="shared" ca="1" si="342"/>
        <v>3144</v>
      </c>
      <c r="CT413" s="51">
        <f t="shared" ca="1" si="342"/>
        <v>3144</v>
      </c>
      <c r="CU413" s="51">
        <f t="shared" ca="1" si="342"/>
        <v>7144</v>
      </c>
      <c r="CV413" s="54">
        <f t="shared" ca="1" si="342"/>
        <v>3144</v>
      </c>
      <c r="CW413" s="25" t="s">
        <v>195</v>
      </c>
      <c r="CX413" s="55">
        <v>0</v>
      </c>
      <c r="CY413" s="55"/>
      <c r="CZ413" s="26">
        <v>0</v>
      </c>
      <c r="DA413" s="26">
        <v>0</v>
      </c>
      <c r="DB413" s="26">
        <v>0</v>
      </c>
      <c r="DC413" s="26">
        <v>0</v>
      </c>
      <c r="DD413" s="26">
        <v>0</v>
      </c>
      <c r="DE413" s="26">
        <v>0</v>
      </c>
      <c r="DF413" s="26">
        <v>0</v>
      </c>
      <c r="DG413" s="26">
        <v>0</v>
      </c>
      <c r="DH413" s="26">
        <v>0</v>
      </c>
      <c r="DI413" s="26">
        <v>0</v>
      </c>
      <c r="DJ413" s="26">
        <v>0</v>
      </c>
      <c r="DK413" s="26">
        <v>0</v>
      </c>
      <c r="DL413" s="27">
        <f t="shared" si="328"/>
        <v>46126.623506944401</v>
      </c>
      <c r="DM413" s="28">
        <f t="shared" ca="1" si="329"/>
        <v>1</v>
      </c>
      <c r="DN413" s="56">
        <f>_xlfn.XLOOKUP(B413,'[2]1. All Calls'!$R:$R,'[2]1. All Calls'!$A:$A,"",0)</f>
        <v>46051.623506944401</v>
      </c>
      <c r="DO413" s="57" t="str">
        <f ca="1">VLOOKUP(DM413,[1]Validation!$B$20:$C$25,2,0)</f>
        <v>Above 3 months</v>
      </c>
      <c r="DP413" s="58" t="str">
        <f>_xlfn.XLOOKUP(B413,'[1]Active AMCs- Dealer'!E:E,'[1]Active AMCs- Dealer'!L:L,"Not in AMC",0)</f>
        <v>Not in AMC</v>
      </c>
      <c r="DQ413" s="50" t="s">
        <v>250</v>
      </c>
      <c r="DR413" s="29" t="str">
        <f>_xlfn.XLOOKUP(B413,'[2]1. All Calls'!$R:$R,'[2]1. All Calls'!$F:$F,"",0)</f>
        <v>CC-01957420</v>
      </c>
      <c r="DS413" s="29" t="str">
        <f>_xlfn.XLOOKUP(B413,'[2]1. All Calls'!$R:$R,'[2]1. All Calls'!$AB:$AB,"",0)</f>
        <v>Sales call carried out for HMR update</v>
      </c>
      <c r="DT413" s="30">
        <f>_xlfn.XLOOKUP(DR413,'[2]1. All Calls'!$F:$F,'[2]1. All Calls'!$A:$A,"",0)</f>
        <v>46051.623506944401</v>
      </c>
      <c r="DU413" s="31">
        <f>_xlfn.XLOOKUP(DR413,'[2]1. All Calls'!$F:$F,'[2]1. All Calls'!$B:$B,"",0)</f>
        <v>300</v>
      </c>
      <c r="DV413" s="31">
        <f>_xlfn.XLOOKUP(B413,[1]MDA_Assets!D:D,[1]MDA_Assets!N:N,"",0)</f>
        <v>0</v>
      </c>
      <c r="DW413" s="31">
        <f>_xlfn.XLOOKUP(B413,[1]MDA_Assets!D:D,[1]MDA_Assets!O:O,"",0)</f>
        <v>0</v>
      </c>
      <c r="DX413" s="32" t="str">
        <f>_xlfn.XLOOKUP(B413,[1]MDA_Assets!D:D,[1]MDA_Assets!Q:Q,"",0)</f>
        <v>XD</v>
      </c>
      <c r="DY413" s="33">
        <f>_xlfn.XLOOKUP(B413,[1]MDA_Assets!D:D,[1]MDA_Assets!R:R,"",0)</f>
        <v>45898</v>
      </c>
      <c r="DZ413" s="33">
        <f>_xlfn.XLOOKUP(B413,[1]MDA_Assets!D:D,[1]MDA_Assets!S:S,"",0)</f>
        <v>45898</v>
      </c>
      <c r="EA413" s="33">
        <f>_xlfn.XLOOKUP(B413,[1]MDA_Assets!D:D,[1]MDA_Assets!T:T,"",0)</f>
        <v>45898</v>
      </c>
      <c r="EB413" s="33">
        <f>_xlfn.XLOOKUP(B413,[1]MDA_Assets!D:D,[1]MDA_Assets!U:U,"",0)</f>
        <v>45898</v>
      </c>
      <c r="EC413" s="33">
        <f>_xlfn.XLOOKUP(B413,[1]MDA_Assets!D:D,[1]MDA_Assets!V:V,"",0)</f>
        <v>45898</v>
      </c>
      <c r="ED413" s="33">
        <f>_xlfn.XLOOKUP(B413,[1]MDA_Assets!D:D,[1]MDA_Assets!W:W,"",0)</f>
        <v>45898</v>
      </c>
      <c r="EE413" s="32" t="str">
        <f>_xlfn.XLOOKUP(B413,[1]MDA_Assets!D:D,[1]MDA_Assets!X:X,"",0)</f>
        <v>Yes</v>
      </c>
      <c r="EF413" s="33">
        <f>_xlfn.XLOOKUP(B413,[1]MDA_Assets!D:D,[1]MDA_Assets!Y:Y,"",0)</f>
        <v>0</v>
      </c>
      <c r="EG413" s="33">
        <f>_xlfn.XLOOKUP(B413,[1]MDA_Assets!D:D,[1]MDA_Assets!Z:Z,"",0)</f>
        <v>0</v>
      </c>
      <c r="EH413" s="33">
        <f>_xlfn.XLOOKUP(B413,[1]MDA_Assets!D:D,[1]MDA_Assets!AA:AA,"",0)</f>
        <v>0</v>
      </c>
      <c r="EI413" s="34">
        <f>_xlfn.XLOOKUP(B413,[1]MDA_Assets!D:D,[1]MDA_Assets!P:P,"",0)</f>
        <v>2</v>
      </c>
      <c r="EJ413" s="35" t="str">
        <f>_xlfn.XLOOKUP(B413,[1]MDA_Assets!D:D,[1]MDA_Assets!AB:AB,"",0)</f>
        <v>1700</v>
      </c>
      <c r="EK413" s="35" t="str">
        <f>_xlfn.XLOOKUP(B413,[1]MDA_Assets!D:D,[1]MDA_Assets!AC:AC,"",0)</f>
        <v>1700</v>
      </c>
      <c r="EL413" s="35" t="str">
        <f>_xlfn.XLOOKUP(B413,[1]MDA_Assets!D:D,[1]MDA_Assets!AD:AD,"",0)</f>
        <v>3700</v>
      </c>
      <c r="EM413" s="35" t="str">
        <f>_xlfn.XLOOKUP(B413,[1]MDA_Assets!D:D,[1]MDA_Assets!AE:AE,"",0)</f>
        <v>3700</v>
      </c>
      <c r="EN413" s="35" t="str">
        <f>_xlfn.XLOOKUP(B413,[1]MDA_Assets!D:D,[1]MDA_Assets!AF:AF,"",0)</f>
        <v>7700</v>
      </c>
      <c r="EO413" s="35" t="str">
        <f>_xlfn.XLOOKUP(B413,[1]MDA_Assets!D:D,[1]MDA_Assets!AG:AG,"",0)</f>
        <v>3700</v>
      </c>
      <c r="EP413" s="36">
        <f t="shared" si="296"/>
        <v>180</v>
      </c>
      <c r="EQ413" s="36">
        <f t="shared" si="296"/>
        <v>180</v>
      </c>
      <c r="ER413" s="36">
        <f t="shared" si="330"/>
        <v>365</v>
      </c>
      <c r="ES413" s="36">
        <f t="shared" si="331"/>
        <v>365</v>
      </c>
      <c r="ET413" s="36">
        <f t="shared" si="332"/>
        <v>730</v>
      </c>
      <c r="EU413" s="36">
        <f t="shared" si="333"/>
        <v>365</v>
      </c>
      <c r="EV413" s="36" t="str">
        <f t="shared" si="334"/>
        <v/>
      </c>
      <c r="EW413" s="36" t="str">
        <f t="shared" si="306"/>
        <v/>
      </c>
      <c r="EX413" s="36" t="str">
        <f t="shared" si="307"/>
        <v/>
      </c>
      <c r="EY413" s="36">
        <f t="shared" si="299"/>
        <v>5.81</v>
      </c>
      <c r="EZ413" s="36">
        <f t="shared" si="299"/>
        <v>5.81</v>
      </c>
      <c r="FA413" s="36">
        <f t="shared" si="299"/>
        <v>11.78</v>
      </c>
      <c r="FB413" s="36">
        <f t="shared" si="299"/>
        <v>11.78</v>
      </c>
      <c r="FC413" s="36">
        <f t="shared" si="299"/>
        <v>23.55</v>
      </c>
      <c r="FD413" s="36">
        <f t="shared" si="299"/>
        <v>11.78</v>
      </c>
      <c r="FE413" s="36" t="str">
        <f t="shared" si="299"/>
        <v/>
      </c>
      <c r="FF413" s="36" t="str">
        <f t="shared" si="299"/>
        <v/>
      </c>
      <c r="FG413" s="36" t="str">
        <f t="shared" si="299"/>
        <v/>
      </c>
      <c r="FH413" s="37" t="str" cm="1">
        <f t="array" ref="FH413">_xlfn.IFS(EY413="", "No Data", EY413&lt;0, "Negative/Future", EY413=0, "Zero Days", EY413&lt;=3, "&lt; 3 Months", EY413&lt;=6, "3 to 6 Months", EY413&lt;=9, "6 to 9 Months", EY413&lt;=12, "9 to 12 Months", EY413&lt;=15, "12 to 15 Months", EY413&lt;=18, "15 to 18 Months", EY413&lt;=24, "18 to 24 Months", EY413&gt;24, "&gt; 24 Months")</f>
        <v>3 to 6 Months</v>
      </c>
      <c r="FI413" s="37" t="str" cm="1">
        <f t="array" ref="FI413">_xlfn.IFS(EZ413="", "No Data", EZ413&lt;0, "Negative/Future", EZ413=0, "Zero Days", EZ413&lt;=3, "&lt; 3 Months", EZ413&lt;=6, "3 to 6 Months", EZ413&lt;=9, "6 to 9 Months", EZ413&lt;=12, "9 to 12 Months", EZ413&lt;=15, "12 to 15 Months", EZ413&lt;=18, "15 to 18 Months", EZ413&lt;=24, "18 to 24 Months", EZ413&gt;24, "&gt; 24 Months")</f>
        <v>3 to 6 Months</v>
      </c>
      <c r="FJ413" s="37" t="str" cm="1">
        <f t="array" ref="FJ413">_xlfn.IFS(FA413="", "No Data", FA413&lt;0, "Negative/Future", FA413=0, "Zero Days", FA413&lt;=3, "&lt; 3 Months", FA413&lt;=6, "3 to 6 Months", FA413&lt;=9, "6 to 9 Months", FA413&lt;=12, "9 to 12 Months", FA413&lt;=15, "12 to 15 Months", FA413&lt;=18, "15 to 18 Months", FA413&lt;=24, "18 to 24 Months", FA413&gt;24, "&gt; 24 Months")</f>
        <v>9 to 12 Months</v>
      </c>
      <c r="FK413" s="37" t="str" cm="1">
        <f t="array" ref="FK413">_xlfn.IFS(FB413="", "No Data", FB413&lt;0, "Negative/Future", FB413=0, "Zero Days", FB413&lt;=3, "&lt; 3 Months", FB413&lt;=6, "3 to 6 Months", FB413&lt;=9, "6 to 9 Months", FB413&lt;=12, "9 to 12 Months", FB413&lt;=15, "12 to 15 Months", FB413&lt;=18, "15 to 18 Months", FB413&lt;=24, "18 to 24 Months", FB413&gt;24, "&gt; 24 Months")</f>
        <v>9 to 12 Months</v>
      </c>
      <c r="FL413" s="37" t="str" cm="1">
        <f t="array" ref="FL413">_xlfn.IFS(FC413="", "No Data", FC413&lt;0, "Negative/Future", FC413=0, "Zero Days", FC413&lt;=3, "&lt; 3 Months", FC413&lt;=6, "3 to 6 Months", FC413&lt;=9, "6 to 9 Months", FC413&lt;=12, "9 to 12 Months", FC413&lt;=15, "12 to 15 Months", FC413&lt;=18, "15 to 18 Months", FC413&lt;=24, "18 to 24 Months", FC413&gt;24, "&gt; 24 Months")</f>
        <v>18 to 24 Months</v>
      </c>
      <c r="FM413" s="37" t="str" cm="1">
        <f t="array" ref="FM413">_xlfn.IFS(FD413="", "No Data", FD413&lt;0, "Negative/Future", FD413=0, "Zero Days", FD413&lt;=3, "&lt; 3 Months", FD413&lt;=6, "3 to 6 Months", FD413&lt;=9, "6 to 9 Months", FD413&lt;=12, "9 to 12 Months", FD413&lt;=15, "12 to 15 Months", FD413&lt;=18, "15 to 18 Months", FD413&lt;=24, "18 to 24 Months", FD413&gt;24, "&gt; 24 Months")</f>
        <v>9 to 12 Months</v>
      </c>
      <c r="FN413" s="37" t="str" cm="1">
        <f t="array" ref="FN413">_xlfn.IFS(FE413="", "No Data", FE413&lt;0, "Negative/Future", FE413=0, "Zero Days", FE413&lt;=3, "&lt; 3 Months", FE413&lt;=6, "3 to 6 Months", FE413&lt;=9, "6 to 9 Months", FE413&lt;=12, "9 to 12 Months", FE413&lt;=15, "12 to 15 Months", FE413&lt;=18, "15 to 18 Months", FE413&lt;=24, "18 to 24 Months", FE413&gt;24, "&gt; 24 Months")</f>
        <v>No Data</v>
      </c>
      <c r="FO413" s="37" t="str" cm="1">
        <f t="array" ref="FO413">_xlfn.IFS(FG413="", "No Data", FG413&lt;0, "Negative/Future", FG413=0, "Zero Days", FG413&lt;=3, "&lt; 3 Months", FG413&lt;=6, "3 to 6 Months", FG413&lt;=9, "6 to 9 Months", FG413&lt;=12, "9 to 12 Months", FG413&lt;=15, "12 to 15 Months", FG413&lt;=18, "15 to 18 Months", FG413&lt;=24, "18 to 24 Months", FG413&gt;24, "&gt; 24 Months")</f>
        <v>No Data</v>
      </c>
      <c r="FP413" s="37" t="str" cm="1">
        <f t="array" ref="FP413">_xlfn.IFS(FF413="", "No Data", FF413&lt;0, "Negative/Future", FF413=0, "Zero Days", FF413&lt;=3, "&lt; 3 Months", FF413&lt;=6, "3 to 6 Months", FF413&lt;=9, "6 to 9 Months", FF413&lt;=12, "9 to 12 Months", FF413&lt;=15, "12 to 15 Months", FF413&lt;=18, "15 to 18 Months", FF413&lt;=24, "18 to 24 Months", FF413&gt;24, "&gt; 24 Months")</f>
        <v>No Data</v>
      </c>
      <c r="FQ413" s="29" t="s">
        <v>1839</v>
      </c>
      <c r="FR413" s="29">
        <v>8210347414</v>
      </c>
      <c r="FS413" s="38" t="str">
        <f>VLOOKUP(_xlfn.XLOOKUP(B413,[1]MDA_Assets!D:D,[1]MDA_Assets!I:I,"",0),[1]Validation!$B$1:$C$8,2,0)</f>
        <v>B</v>
      </c>
      <c r="FT413" s="38" t="s">
        <v>202</v>
      </c>
      <c r="FU413" s="31" t="str">
        <f>_xlfn.XLOOKUP(B413,[1]MDA_Assets!D:D,[1]MDA_Assets!X:X,"",0)</f>
        <v>Yes</v>
      </c>
      <c r="FV413" s="39">
        <v>2</v>
      </c>
      <c r="FW413" s="39">
        <v>0</v>
      </c>
      <c r="FX413" s="39">
        <v>0</v>
      </c>
      <c r="FY413" s="39">
        <v>7</v>
      </c>
      <c r="FZ413" s="40">
        <f t="shared" ref="FZ413:GA461" si="343">IFERROR(IF(DZ413&lt;&gt;"",SUM(DZ413+EP413),SUM(DZ413+180)),"")</f>
        <v>46078</v>
      </c>
      <c r="GA413" s="40">
        <f t="shared" si="343"/>
        <v>46078</v>
      </c>
      <c r="GB413" s="40">
        <f t="shared" si="308"/>
        <v>46263</v>
      </c>
      <c r="GC413" s="40">
        <f t="shared" si="309"/>
        <v>46263</v>
      </c>
      <c r="GD413" s="40">
        <f t="shared" si="310"/>
        <v>46628</v>
      </c>
      <c r="GE413" s="40">
        <f t="shared" si="311"/>
        <v>46263</v>
      </c>
      <c r="GF413" s="40" t="str">
        <f t="shared" si="297"/>
        <v/>
      </c>
      <c r="GG413" s="40" t="str">
        <f t="shared" si="297"/>
        <v/>
      </c>
      <c r="GH413" s="40" t="str">
        <f t="shared" si="297"/>
        <v/>
      </c>
      <c r="GI413" s="39">
        <f t="shared" si="335"/>
        <v>0</v>
      </c>
      <c r="GJ413" s="39">
        <f t="shared" si="336"/>
        <v>0</v>
      </c>
      <c r="GK413" s="39">
        <f t="shared" si="337"/>
        <v>2</v>
      </c>
      <c r="GL413" s="39">
        <f t="shared" si="338"/>
        <v>4</v>
      </c>
    </row>
    <row r="414" spans="1:194" x14ac:dyDescent="0.25">
      <c r="A414" s="19">
        <v>450</v>
      </c>
      <c r="B414" s="43" t="s">
        <v>1840</v>
      </c>
      <c r="C414" s="43" t="s">
        <v>186</v>
      </c>
      <c r="D414" s="43" t="s">
        <v>636</v>
      </c>
      <c r="E414" s="43" t="s">
        <v>1841</v>
      </c>
      <c r="F414" s="43" t="s">
        <v>3173</v>
      </c>
      <c r="G414" s="43" t="s">
        <v>190</v>
      </c>
      <c r="H414" s="43" t="s">
        <v>498</v>
      </c>
      <c r="I414" s="43" t="s">
        <v>192</v>
      </c>
      <c r="J414" s="44">
        <f t="shared" si="312"/>
        <v>46262.5</v>
      </c>
      <c r="K414" s="44">
        <v>45898.5</v>
      </c>
      <c r="L414" s="44">
        <v>45838</v>
      </c>
      <c r="M414" s="43" t="s">
        <v>3174</v>
      </c>
      <c r="N414" s="43" t="s">
        <v>2697</v>
      </c>
      <c r="O414" s="44">
        <v>46142.234872685185</v>
      </c>
      <c r="P414" s="43">
        <v>2899</v>
      </c>
      <c r="Q414" s="43">
        <v>2475</v>
      </c>
      <c r="R414" s="43">
        <v>424</v>
      </c>
      <c r="S414" s="43" t="s">
        <v>206</v>
      </c>
      <c r="T414" s="44">
        <v>45897.770833333336</v>
      </c>
      <c r="U414" s="44">
        <v>46027.770833333336</v>
      </c>
      <c r="V414" s="44">
        <v>46027.770833333336</v>
      </c>
      <c r="W414" s="44">
        <v>45897.770833333336</v>
      </c>
      <c r="X414" s="44">
        <v>45897.770833333336</v>
      </c>
      <c r="Y414" s="44">
        <v>45897.770833333336</v>
      </c>
      <c r="Z414" s="43" t="s">
        <v>199</v>
      </c>
      <c r="AA414" s="43"/>
      <c r="AB414" s="44">
        <v>45897.770833333336</v>
      </c>
      <c r="AC414" s="44">
        <v>45897.770833333336</v>
      </c>
      <c r="AD414" s="43"/>
      <c r="AE414" s="43">
        <v>4</v>
      </c>
      <c r="AF414" s="43" t="s">
        <v>3175</v>
      </c>
      <c r="AG414" s="43" t="s">
        <v>3175</v>
      </c>
      <c r="AH414" s="43" t="s">
        <v>2894</v>
      </c>
      <c r="AI414" s="43" t="s">
        <v>2894</v>
      </c>
      <c r="AJ414" s="43" t="s">
        <v>3176</v>
      </c>
      <c r="AK414" s="43" t="s">
        <v>2894</v>
      </c>
      <c r="AL414" s="47">
        <v>46392</v>
      </c>
      <c r="AM414" s="47">
        <v>46207</v>
      </c>
      <c r="AN414" s="47">
        <v>46262</v>
      </c>
      <c r="AO414" s="47">
        <v>46262</v>
      </c>
      <c r="AP414" s="47">
        <v>46627</v>
      </c>
      <c r="AQ414" s="47">
        <v>46262</v>
      </c>
      <c r="AR414" s="47">
        <v>46262</v>
      </c>
      <c r="AS414" s="47">
        <v>46262</v>
      </c>
      <c r="AT414" s="48"/>
      <c r="AU414" s="43">
        <v>0</v>
      </c>
      <c r="AV414" s="43">
        <v>0</v>
      </c>
      <c r="AW414" s="43">
        <v>0</v>
      </c>
      <c r="AX414" s="51" t="s">
        <v>430</v>
      </c>
      <c r="AY414" s="51" t="s">
        <v>211</v>
      </c>
      <c r="AZ414" s="51" t="s">
        <v>198</v>
      </c>
      <c r="BA414" s="20">
        <f t="shared" ca="1" si="305"/>
        <v>0</v>
      </c>
      <c r="BB414" s="20">
        <f t="shared" ca="1" si="305"/>
        <v>0</v>
      </c>
      <c r="BC414" s="20">
        <f t="shared" ca="1" si="305"/>
        <v>0</v>
      </c>
      <c r="BD414" s="20">
        <f t="shared" ca="1" si="305"/>
        <v>0</v>
      </c>
      <c r="BE414" s="20">
        <f t="shared" ca="1" si="305"/>
        <v>0</v>
      </c>
      <c r="BF414" s="20">
        <f t="shared" ca="1" si="305"/>
        <v>0</v>
      </c>
      <c r="BG414" s="21">
        <f t="shared" ca="1" si="304"/>
        <v>0</v>
      </c>
      <c r="BH414" s="21">
        <f t="shared" ca="1" si="304"/>
        <v>0</v>
      </c>
      <c r="BI414" s="21" t="str">
        <f t="shared" ca="1" si="304"/>
        <v/>
      </c>
      <c r="BJ414" s="22">
        <f t="shared" ca="1" si="313"/>
        <v>0</v>
      </c>
      <c r="BK414" s="21">
        <f t="shared" si="314"/>
        <v>4</v>
      </c>
      <c r="BL414" s="22">
        <f t="shared" ca="1" si="315"/>
        <v>3034</v>
      </c>
      <c r="BM414" s="22">
        <f t="shared" ca="1" si="316"/>
        <v>2579</v>
      </c>
      <c r="BN414" s="23">
        <f t="shared" ca="1" si="317"/>
        <v>455</v>
      </c>
      <c r="BO414" s="24">
        <f t="shared" ca="1" si="318"/>
        <v>135</v>
      </c>
      <c r="BP414" s="51" t="str">
        <f>_xlfn.XLOOKUP(E414,[1]Validation!E:E,[1]Validation!F:F,"")</f>
        <v>EQ30</v>
      </c>
      <c r="BQ414" s="51" t="str">
        <f>_xlfn.XLOOKUP(BP414,[1]Validation!F:F,[1]Validation!G:G,"")</f>
        <v>EQ30 to EQ45</v>
      </c>
      <c r="BR414" s="52" t="str">
        <f>VLOOKUP(G414,[1]Validation!$B$1:$C$9,2,0)</f>
        <v>B</v>
      </c>
      <c r="BS414" s="51">
        <f t="shared" ca="1" si="319"/>
        <v>9</v>
      </c>
      <c r="BT414" s="53">
        <f>_xlfn.XLOOKUP(B414,'[2]1. All Calls'!$R:$R,'[2]1. All Calls'!$A:$A,"",0)</f>
        <v>46142.425081018497</v>
      </c>
      <c r="BU414" s="51" t="str">
        <f>_xlfn.XLOOKUP(B414,'[2]1. All Calls'!$R:$R,'[2]1. All Calls'!$F:$F,"",0)</f>
        <v>CC-02063978</v>
      </c>
      <c r="BV414" s="51" t="str">
        <f>_xlfn.XLOOKUP(B414,'[2]1. All Calls'!$R:$R,'[2]1. All Calls'!$J:$J,"",0)</f>
        <v>General Service</v>
      </c>
      <c r="BW414" s="53">
        <f>_xlfn.XLOOKUP(B414,'[2]Sch Calls'!$R:$R,'[2]Sch Calls'!$A:$A,"",0)</f>
        <v>46028.540428240703</v>
      </c>
      <c r="BX414" s="51">
        <f>_xlfn.XLOOKUP(B414,'[2]Sch Calls'!$R:$R,'[2]Sch Calls'!$B:$B,"",0)</f>
        <v>1372</v>
      </c>
      <c r="BY414" s="51" t="str">
        <f t="shared" ref="BY414:BZ461" si="344">IFERROR(TEXT(IF(U414&gt;1,SUM(U414+181),""),"dd-mmm-yy"),"")</f>
        <v>05-Jul-26</v>
      </c>
      <c r="BZ414" s="51" t="str">
        <f t="shared" si="344"/>
        <v>05-Jul-26</v>
      </c>
      <c r="CA414" s="51" t="str">
        <f t="shared" si="320"/>
        <v>31-May-26</v>
      </c>
      <c r="CB414" s="51" t="str">
        <f t="shared" si="321"/>
        <v>26-Feb-27</v>
      </c>
      <c r="CC414" s="51" t="str">
        <f t="shared" si="322"/>
        <v>29-Aug-27</v>
      </c>
      <c r="CD414" s="51" t="str">
        <f t="shared" si="323"/>
        <v>29-Aug-26</v>
      </c>
      <c r="CE414" s="51">
        <f t="shared" ref="CE414:CF461" ca="1" si="345">IFERROR(IF(U414&gt;0,ROUND(SUM(TODAY()-U414),0),""),"")</f>
        <v>148</v>
      </c>
      <c r="CF414" s="51">
        <f t="shared" ca="1" si="345"/>
        <v>148</v>
      </c>
      <c r="CG414" s="51">
        <f t="shared" ca="1" si="324"/>
        <v>278</v>
      </c>
      <c r="CH414" s="51">
        <f t="shared" ca="1" si="325"/>
        <v>278</v>
      </c>
      <c r="CI414" s="51">
        <f t="shared" ca="1" si="326"/>
        <v>278</v>
      </c>
      <c r="CJ414" s="51">
        <f t="shared" ca="1" si="327"/>
        <v>278</v>
      </c>
      <c r="CK414" s="51">
        <f t="shared" ca="1" si="341"/>
        <v>592</v>
      </c>
      <c r="CL414" s="51">
        <f t="shared" ca="1" si="341"/>
        <v>592</v>
      </c>
      <c r="CM414" s="51">
        <f t="shared" ca="1" si="341"/>
        <v>1112</v>
      </c>
      <c r="CN414" s="51">
        <f t="shared" ca="1" si="341"/>
        <v>1112</v>
      </c>
      <c r="CO414" s="51">
        <f t="shared" ca="1" si="341"/>
        <v>1112</v>
      </c>
      <c r="CP414" s="51">
        <f t="shared" ca="1" si="341"/>
        <v>1112</v>
      </c>
      <c r="CQ414" s="51">
        <f t="shared" ca="1" si="342"/>
        <v>437</v>
      </c>
      <c r="CR414" s="51">
        <f t="shared" ca="1" si="342"/>
        <v>437</v>
      </c>
      <c r="CS414" s="51">
        <f t="shared" ca="1" si="342"/>
        <v>-11</v>
      </c>
      <c r="CT414" s="51">
        <f t="shared" ca="1" si="342"/>
        <v>-11</v>
      </c>
      <c r="CU414" s="51">
        <f t="shared" ca="1" si="342"/>
        <v>3988</v>
      </c>
      <c r="CV414" s="54">
        <f t="shared" ca="1" si="342"/>
        <v>-11</v>
      </c>
      <c r="CW414" s="25" t="s">
        <v>195</v>
      </c>
      <c r="CX414" s="55">
        <v>0</v>
      </c>
      <c r="CY414" s="55"/>
      <c r="CZ414" s="26">
        <v>0</v>
      </c>
      <c r="DA414" s="26">
        <v>0</v>
      </c>
      <c r="DB414" s="26">
        <v>0</v>
      </c>
      <c r="DC414" s="26">
        <v>0</v>
      </c>
      <c r="DD414" s="26">
        <v>0</v>
      </c>
      <c r="DE414" s="26">
        <v>0</v>
      </c>
      <c r="DF414" s="26">
        <v>0</v>
      </c>
      <c r="DG414" s="26">
        <v>0</v>
      </c>
      <c r="DH414" s="26">
        <v>0</v>
      </c>
      <c r="DI414" s="26">
        <v>0</v>
      </c>
      <c r="DJ414" s="26">
        <v>0</v>
      </c>
      <c r="DK414" s="26">
        <v>0</v>
      </c>
      <c r="DL414" s="27">
        <f t="shared" si="328"/>
        <v>46217.425081018497</v>
      </c>
      <c r="DM414" s="28">
        <f t="shared" ca="1" si="329"/>
        <v>0</v>
      </c>
      <c r="DN414" s="56">
        <f>_xlfn.XLOOKUP(B414,'[2]1. All Calls'!$R:$R,'[2]1. All Calls'!$A:$A,"",0)</f>
        <v>46142.425081018497</v>
      </c>
      <c r="DO414" s="57" t="str">
        <f ca="1">VLOOKUP(DM414,[1]Validation!$B$20:$C$25,2,0)</f>
        <v>Within 3 months</v>
      </c>
      <c r="DP414" s="58" t="str">
        <f>_xlfn.XLOOKUP(B414,'[1]Active AMCs- Dealer'!E:E,'[1]Active AMCs- Dealer'!L:L,"Not in AMC",0)</f>
        <v>Not in AMC</v>
      </c>
      <c r="DQ414" s="50" t="s">
        <v>238</v>
      </c>
      <c r="DR414" s="29" t="str">
        <f>_xlfn.XLOOKUP(B414,'[2]1. All Calls'!$R:$R,'[2]1. All Calls'!$F:$F,"",0)</f>
        <v>CC-02063978</v>
      </c>
      <c r="DS414" s="29" t="str">
        <f>_xlfn.XLOOKUP(B414,'[2]1. All Calls'!$R:$R,'[2]1. All Calls'!$AB:$AB,"",0)</f>
        <v>Courtney visit carried out</v>
      </c>
      <c r="DT414" s="30">
        <f>_xlfn.XLOOKUP(DR414,'[2]1. All Calls'!$F:$F,'[2]1. All Calls'!$A:$A,"",0)</f>
        <v>46142.425081018497</v>
      </c>
      <c r="DU414" s="31">
        <f>_xlfn.XLOOKUP(DR414,'[2]1. All Calls'!$F:$F,'[2]1. All Calls'!$B:$B,"",0)</f>
        <v>2899</v>
      </c>
      <c r="DV414" s="31">
        <f>_xlfn.XLOOKUP(B414,[1]MDA_Assets!D:D,[1]MDA_Assets!N:N,"",0)</f>
        <v>2475</v>
      </c>
      <c r="DW414" s="31">
        <f>_xlfn.XLOOKUP(B414,[1]MDA_Assets!D:D,[1]MDA_Assets!O:O,"",0)</f>
        <v>424</v>
      </c>
      <c r="DX414" s="32" t="str">
        <f>_xlfn.XLOOKUP(B414,[1]MDA_Assets!D:D,[1]MDA_Assets!Q:Q,"",0)</f>
        <v>XD</v>
      </c>
      <c r="DY414" s="33">
        <f>_xlfn.XLOOKUP(B414,[1]MDA_Assets!D:D,[1]MDA_Assets!R:R,"",0)</f>
        <v>45898</v>
      </c>
      <c r="DZ414" s="33">
        <f>_xlfn.XLOOKUP(B414,[1]MDA_Assets!D:D,[1]MDA_Assets!S:S,"",0)</f>
        <v>46028</v>
      </c>
      <c r="EA414" s="33">
        <f>_xlfn.XLOOKUP(B414,[1]MDA_Assets!D:D,[1]MDA_Assets!T:T,"",0)</f>
        <v>46028</v>
      </c>
      <c r="EB414" s="33">
        <f>_xlfn.XLOOKUP(B414,[1]MDA_Assets!D:D,[1]MDA_Assets!U:U,"",0)</f>
        <v>45898</v>
      </c>
      <c r="EC414" s="33">
        <f>_xlfn.XLOOKUP(B414,[1]MDA_Assets!D:D,[1]MDA_Assets!V:V,"",0)</f>
        <v>45898</v>
      </c>
      <c r="ED414" s="33">
        <f>_xlfn.XLOOKUP(B414,[1]MDA_Assets!D:D,[1]MDA_Assets!W:W,"",0)</f>
        <v>45898</v>
      </c>
      <c r="EE414" s="32" t="str">
        <f>_xlfn.XLOOKUP(B414,[1]MDA_Assets!D:D,[1]MDA_Assets!X:X,"",0)</f>
        <v>Yes</v>
      </c>
      <c r="EF414" s="33">
        <f>_xlfn.XLOOKUP(B414,[1]MDA_Assets!D:D,[1]MDA_Assets!Y:Y,"",0)</f>
        <v>45898</v>
      </c>
      <c r="EG414" s="33">
        <f>_xlfn.XLOOKUP(B414,[1]MDA_Assets!D:D,[1]MDA_Assets!Z:Z,"",0)</f>
        <v>0</v>
      </c>
      <c r="EH414" s="33">
        <f>_xlfn.XLOOKUP(B414,[1]MDA_Assets!D:D,[1]MDA_Assets!AA:AA,"",0)</f>
        <v>45898</v>
      </c>
      <c r="EI414" s="34">
        <f>_xlfn.XLOOKUP(B414,[1]MDA_Assets!D:D,[1]MDA_Assets!P:P,"",0)</f>
        <v>4</v>
      </c>
      <c r="EJ414" s="35" t="str">
        <f>_xlfn.XLOOKUP(B414,[1]MDA_Assets!D:D,[1]MDA_Assets!AB:AB,"",0)</f>
        <v>1029</v>
      </c>
      <c r="EK414" s="35" t="str">
        <f>_xlfn.XLOOKUP(B414,[1]MDA_Assets!D:D,[1]MDA_Assets!AC:AC,"",0)</f>
        <v>1029</v>
      </c>
      <c r="EL414" s="35" t="str">
        <f>_xlfn.XLOOKUP(B414,[1]MDA_Assets!D:D,[1]MDA_Assets!AD:AD,"",0)</f>
        <v>1101</v>
      </c>
      <c r="EM414" s="35" t="str">
        <f>_xlfn.XLOOKUP(B414,[1]MDA_Assets!D:D,[1]MDA_Assets!AE:AE,"",0)</f>
        <v>1101</v>
      </c>
      <c r="EN414" s="35" t="str">
        <f>_xlfn.XLOOKUP(B414,[1]MDA_Assets!D:D,[1]MDA_Assets!AF:AF,"",0)</f>
        <v>5100</v>
      </c>
      <c r="EO414" s="35" t="str">
        <f>_xlfn.XLOOKUP(B414,[1]MDA_Assets!D:D,[1]MDA_Assets!AG:AG,"",0)</f>
        <v>1101</v>
      </c>
      <c r="EP414" s="36">
        <f t="shared" ref="EP414:EQ461" si="346">IF(AL414&gt;1,ROUNDUP(SUM(AL414-U414),0),"")</f>
        <v>365</v>
      </c>
      <c r="EQ414" s="36">
        <f t="shared" si="346"/>
        <v>180</v>
      </c>
      <c r="ER414" s="36">
        <f t="shared" si="330"/>
        <v>365</v>
      </c>
      <c r="ES414" s="36">
        <f t="shared" si="331"/>
        <v>365</v>
      </c>
      <c r="ET414" s="36">
        <f t="shared" si="332"/>
        <v>730</v>
      </c>
      <c r="EU414" s="36">
        <f t="shared" si="333"/>
        <v>365</v>
      </c>
      <c r="EV414" s="36">
        <f t="shared" si="334"/>
        <v>365</v>
      </c>
      <c r="EW414" s="36" t="str">
        <f t="shared" si="306"/>
        <v/>
      </c>
      <c r="EX414" s="36">
        <f t="shared" si="307"/>
        <v>365</v>
      </c>
      <c r="EY414" s="36">
        <f t="shared" si="299"/>
        <v>11.78</v>
      </c>
      <c r="EZ414" s="36">
        <f t="shared" si="299"/>
        <v>5.81</v>
      </c>
      <c r="FA414" s="36">
        <f t="shared" si="299"/>
        <v>11.78</v>
      </c>
      <c r="FB414" s="36">
        <f t="shared" si="299"/>
        <v>11.78</v>
      </c>
      <c r="FC414" s="36">
        <f t="shared" si="299"/>
        <v>23.55</v>
      </c>
      <c r="FD414" s="36">
        <f t="shared" si="299"/>
        <v>11.78</v>
      </c>
      <c r="FE414" s="36">
        <f t="shared" si="299"/>
        <v>11.78</v>
      </c>
      <c r="FF414" s="36" t="str">
        <f t="shared" si="299"/>
        <v/>
      </c>
      <c r="FG414" s="36">
        <f t="shared" si="299"/>
        <v>11.78</v>
      </c>
      <c r="FH414" s="37" t="str" cm="1">
        <f t="array" ref="FH414">_xlfn.IFS(EY414="", "No Data", EY414&lt;0, "Negative/Future", EY414=0, "Zero Days", EY414&lt;=3, "&lt; 3 Months", EY414&lt;=6, "3 to 6 Months", EY414&lt;=9, "6 to 9 Months", EY414&lt;=12, "9 to 12 Months", EY414&lt;=15, "12 to 15 Months", EY414&lt;=18, "15 to 18 Months", EY414&lt;=24, "18 to 24 Months", EY414&gt;24, "&gt; 24 Months")</f>
        <v>9 to 12 Months</v>
      </c>
      <c r="FI414" s="37" t="str" cm="1">
        <f t="array" ref="FI414">_xlfn.IFS(EZ414="", "No Data", EZ414&lt;0, "Negative/Future", EZ414=0, "Zero Days", EZ414&lt;=3, "&lt; 3 Months", EZ414&lt;=6, "3 to 6 Months", EZ414&lt;=9, "6 to 9 Months", EZ414&lt;=12, "9 to 12 Months", EZ414&lt;=15, "12 to 15 Months", EZ414&lt;=18, "15 to 18 Months", EZ414&lt;=24, "18 to 24 Months", EZ414&gt;24, "&gt; 24 Months")</f>
        <v>3 to 6 Months</v>
      </c>
      <c r="FJ414" s="37" t="str" cm="1">
        <f t="array" ref="FJ414">_xlfn.IFS(FA414="", "No Data", FA414&lt;0, "Negative/Future", FA414=0, "Zero Days", FA414&lt;=3, "&lt; 3 Months", FA414&lt;=6, "3 to 6 Months", FA414&lt;=9, "6 to 9 Months", FA414&lt;=12, "9 to 12 Months", FA414&lt;=15, "12 to 15 Months", FA414&lt;=18, "15 to 18 Months", FA414&lt;=24, "18 to 24 Months", FA414&gt;24, "&gt; 24 Months")</f>
        <v>9 to 12 Months</v>
      </c>
      <c r="FK414" s="37" t="str" cm="1">
        <f t="array" ref="FK414">_xlfn.IFS(FB414="", "No Data", FB414&lt;0, "Negative/Future", FB414=0, "Zero Days", FB414&lt;=3, "&lt; 3 Months", FB414&lt;=6, "3 to 6 Months", FB414&lt;=9, "6 to 9 Months", FB414&lt;=12, "9 to 12 Months", FB414&lt;=15, "12 to 15 Months", FB414&lt;=18, "15 to 18 Months", FB414&lt;=24, "18 to 24 Months", FB414&gt;24, "&gt; 24 Months")</f>
        <v>9 to 12 Months</v>
      </c>
      <c r="FL414" s="37" t="str" cm="1">
        <f t="array" ref="FL414">_xlfn.IFS(FC414="", "No Data", FC414&lt;0, "Negative/Future", FC414=0, "Zero Days", FC414&lt;=3, "&lt; 3 Months", FC414&lt;=6, "3 to 6 Months", FC414&lt;=9, "6 to 9 Months", FC414&lt;=12, "9 to 12 Months", FC414&lt;=15, "12 to 15 Months", FC414&lt;=18, "15 to 18 Months", FC414&lt;=24, "18 to 24 Months", FC414&gt;24, "&gt; 24 Months")</f>
        <v>18 to 24 Months</v>
      </c>
      <c r="FM414" s="37" t="str" cm="1">
        <f t="array" ref="FM414">_xlfn.IFS(FD414="", "No Data", FD414&lt;0, "Negative/Future", FD414=0, "Zero Days", FD414&lt;=3, "&lt; 3 Months", FD414&lt;=6, "3 to 6 Months", FD414&lt;=9, "6 to 9 Months", FD414&lt;=12, "9 to 12 Months", FD414&lt;=15, "12 to 15 Months", FD414&lt;=18, "15 to 18 Months", FD414&lt;=24, "18 to 24 Months", FD414&gt;24, "&gt; 24 Months")</f>
        <v>9 to 12 Months</v>
      </c>
      <c r="FN414" s="37" t="str" cm="1">
        <f t="array" ref="FN414">_xlfn.IFS(FE414="", "No Data", FE414&lt;0, "Negative/Future", FE414=0, "Zero Days", FE414&lt;=3, "&lt; 3 Months", FE414&lt;=6, "3 to 6 Months", FE414&lt;=9, "6 to 9 Months", FE414&lt;=12, "9 to 12 Months", FE414&lt;=15, "12 to 15 Months", FE414&lt;=18, "15 to 18 Months", FE414&lt;=24, "18 to 24 Months", FE414&gt;24, "&gt; 24 Months")</f>
        <v>9 to 12 Months</v>
      </c>
      <c r="FO414" s="37" t="str" cm="1">
        <f t="array" ref="FO414">_xlfn.IFS(FG414="", "No Data", FG414&lt;0, "Negative/Future", FG414=0, "Zero Days", FG414&lt;=3, "&lt; 3 Months", FG414&lt;=6, "3 to 6 Months", FG414&lt;=9, "6 to 9 Months", FG414&lt;=12, "9 to 12 Months", FG414&lt;=15, "12 to 15 Months", FG414&lt;=18, "15 to 18 Months", FG414&lt;=24, "18 to 24 Months", FG414&gt;24, "&gt; 24 Months")</f>
        <v>9 to 12 Months</v>
      </c>
      <c r="FP414" s="37" t="str" cm="1">
        <f t="array" ref="FP414">_xlfn.IFS(FF414="", "No Data", FF414&lt;0, "Negative/Future", FF414=0, "Zero Days", FF414&lt;=3, "&lt; 3 Months", FF414&lt;=6, "3 to 6 Months", FF414&lt;=9, "6 to 9 Months", FF414&lt;=12, "9 to 12 Months", FF414&lt;=15, "12 to 15 Months", FF414&lt;=18, "15 to 18 Months", FF414&lt;=24, "18 to 24 Months", FF414&gt;24, "&gt; 24 Months")</f>
        <v>No Data</v>
      </c>
      <c r="FQ414" s="29" t="s">
        <v>1842</v>
      </c>
      <c r="FR414" s="29">
        <v>9709000085</v>
      </c>
      <c r="FS414" s="38" t="str">
        <f>VLOOKUP(_xlfn.XLOOKUP(B414,[1]MDA_Assets!D:D,[1]MDA_Assets!I:I,"",0),[1]Validation!$B$1:$C$8,2,0)</f>
        <v>B</v>
      </c>
      <c r="FT414" s="38" t="s">
        <v>202</v>
      </c>
      <c r="FU414" s="31" t="str">
        <f>_xlfn.XLOOKUP(B414,[1]MDA_Assets!D:D,[1]MDA_Assets!X:X,"",0)</f>
        <v>Yes</v>
      </c>
      <c r="FV414" s="39">
        <v>0</v>
      </c>
      <c r="FW414" s="39">
        <v>0</v>
      </c>
      <c r="FX414" s="39">
        <v>0</v>
      </c>
      <c r="FY414" s="39">
        <v>9</v>
      </c>
      <c r="FZ414" s="40">
        <f t="shared" si="343"/>
        <v>46393</v>
      </c>
      <c r="GA414" s="40">
        <f t="shared" si="343"/>
        <v>46208</v>
      </c>
      <c r="GB414" s="40">
        <f t="shared" si="308"/>
        <v>46263</v>
      </c>
      <c r="GC414" s="40">
        <f t="shared" si="309"/>
        <v>46263</v>
      </c>
      <c r="GD414" s="40">
        <f t="shared" si="310"/>
        <v>46628</v>
      </c>
      <c r="GE414" s="40">
        <f t="shared" si="311"/>
        <v>46263</v>
      </c>
      <c r="GF414" s="40">
        <f t="shared" ref="GF414:GH461" si="347">IF(EF414&gt;1,SUM(EF414+EV414),"")</f>
        <v>46263</v>
      </c>
      <c r="GG414" s="40" t="str">
        <f t="shared" si="347"/>
        <v/>
      </c>
      <c r="GH414" s="40">
        <f t="shared" si="347"/>
        <v>46263</v>
      </c>
      <c r="GI414" s="39">
        <f t="shared" si="335"/>
        <v>0</v>
      </c>
      <c r="GJ414" s="39">
        <f t="shared" si="336"/>
        <v>0</v>
      </c>
      <c r="GK414" s="39">
        <f t="shared" si="337"/>
        <v>0</v>
      </c>
      <c r="GL414" s="39">
        <f t="shared" si="338"/>
        <v>8</v>
      </c>
    </row>
    <row r="415" spans="1:194" x14ac:dyDescent="0.25">
      <c r="A415" s="19">
        <v>451</v>
      </c>
      <c r="B415" s="43" t="s">
        <v>1843</v>
      </c>
      <c r="C415" s="43" t="s">
        <v>186</v>
      </c>
      <c r="D415" s="43" t="s">
        <v>241</v>
      </c>
      <c r="E415" s="43" t="s">
        <v>1766</v>
      </c>
      <c r="F415" s="43" t="s">
        <v>1279</v>
      </c>
      <c r="G415" s="43" t="s">
        <v>190</v>
      </c>
      <c r="H415" s="43" t="s">
        <v>471</v>
      </c>
      <c r="I415" s="43" t="s">
        <v>192</v>
      </c>
      <c r="J415" s="44">
        <f t="shared" si="312"/>
        <v>46140.583333333336</v>
      </c>
      <c r="K415" s="44">
        <v>45776.583333333336</v>
      </c>
      <c r="L415" s="44">
        <v>45434</v>
      </c>
      <c r="M415" s="43" t="s">
        <v>3177</v>
      </c>
      <c r="N415" s="43" t="s">
        <v>3178</v>
      </c>
      <c r="O415" s="44">
        <v>46141.427534722221</v>
      </c>
      <c r="P415" s="43">
        <v>7324</v>
      </c>
      <c r="Q415" s="43">
        <v>7323</v>
      </c>
      <c r="R415" s="43">
        <v>1</v>
      </c>
      <c r="S415" s="43" t="s">
        <v>194</v>
      </c>
      <c r="T415" s="44">
        <v>45903.770833333336</v>
      </c>
      <c r="U415" s="44">
        <v>45903.770833333336</v>
      </c>
      <c r="V415" s="44">
        <v>45903.770833333336</v>
      </c>
      <c r="W415" s="44">
        <v>45775.770833333336</v>
      </c>
      <c r="X415" s="44">
        <v>45775.770833333336</v>
      </c>
      <c r="Y415" s="44">
        <v>45775.770833333336</v>
      </c>
      <c r="Z415" s="43" t="s">
        <v>199</v>
      </c>
      <c r="AA415" s="43"/>
      <c r="AB415" s="43"/>
      <c r="AC415" s="43"/>
      <c r="AD415" s="43"/>
      <c r="AE415" s="43">
        <v>6</v>
      </c>
      <c r="AF415" s="43" t="s">
        <v>3179</v>
      </c>
      <c r="AG415" s="43" t="s">
        <v>3179</v>
      </c>
      <c r="AH415" s="43" t="s">
        <v>3180</v>
      </c>
      <c r="AI415" s="43" t="s">
        <v>3180</v>
      </c>
      <c r="AJ415" s="43" t="s">
        <v>3181</v>
      </c>
      <c r="AK415" s="43" t="s">
        <v>3182</v>
      </c>
      <c r="AL415" s="46">
        <v>45880</v>
      </c>
      <c r="AM415" s="46">
        <v>45880</v>
      </c>
      <c r="AN415" s="47">
        <v>46379</v>
      </c>
      <c r="AO415" s="47">
        <v>46379</v>
      </c>
      <c r="AP415" s="47">
        <v>46254</v>
      </c>
      <c r="AQ415" s="46">
        <v>45588</v>
      </c>
      <c r="AR415" s="48"/>
      <c r="AS415" s="48"/>
      <c r="AT415" s="48"/>
      <c r="AU415" s="43">
        <v>1</v>
      </c>
      <c r="AV415" s="43">
        <v>0</v>
      </c>
      <c r="AW415" s="43">
        <v>0</v>
      </c>
      <c r="AX415" s="51" t="s">
        <v>550</v>
      </c>
      <c r="AY415" s="51" t="s">
        <v>211</v>
      </c>
      <c r="AZ415" s="51" t="s">
        <v>198</v>
      </c>
      <c r="BA415" s="20">
        <f t="shared" ca="1" si="305"/>
        <v>1</v>
      </c>
      <c r="BB415" s="20">
        <f t="shared" ca="1" si="305"/>
        <v>1</v>
      </c>
      <c r="BC415" s="20">
        <f t="shared" ca="1" si="305"/>
        <v>0</v>
      </c>
      <c r="BD415" s="20">
        <f t="shared" ca="1" si="305"/>
        <v>0</v>
      </c>
      <c r="BE415" s="20">
        <f t="shared" ca="1" si="305"/>
        <v>0</v>
      </c>
      <c r="BF415" s="20">
        <f t="shared" ca="1" si="305"/>
        <v>1</v>
      </c>
      <c r="BG415" s="21" t="str">
        <f t="shared" ca="1" si="304"/>
        <v/>
      </c>
      <c r="BH415" s="21" t="str">
        <f t="shared" ca="1" si="304"/>
        <v/>
      </c>
      <c r="BI415" s="21" t="str">
        <f t="shared" ca="1" si="304"/>
        <v/>
      </c>
      <c r="BJ415" s="22">
        <f t="shared" ca="1" si="313"/>
        <v>3</v>
      </c>
      <c r="BK415" s="21">
        <f t="shared" si="314"/>
        <v>18</v>
      </c>
      <c r="BL415" s="22">
        <f t="shared" ca="1" si="315"/>
        <v>7946</v>
      </c>
      <c r="BM415" s="22">
        <f t="shared" ca="1" si="316"/>
        <v>7946</v>
      </c>
      <c r="BN415" s="23">
        <f t="shared" ca="1" si="317"/>
        <v>0</v>
      </c>
      <c r="BO415" s="24">
        <f t="shared" ca="1" si="318"/>
        <v>622</v>
      </c>
      <c r="BP415" s="51" t="str">
        <f>_xlfn.XLOOKUP(E415,[1]Validation!E:E,[1]Validation!F:F,"")</f>
        <v>EG55</v>
      </c>
      <c r="BQ415" s="51" t="str">
        <f>_xlfn.XLOOKUP(BP415,[1]Validation!F:F,[1]Validation!G:G,"")</f>
        <v>EG55 to EG75</v>
      </c>
      <c r="BR415" s="52" t="str">
        <f>VLOOKUP(G415,[1]Validation!$B$1:$C$9,2,0)</f>
        <v>B</v>
      </c>
      <c r="BS415" s="51">
        <f t="shared" ca="1" si="319"/>
        <v>13</v>
      </c>
      <c r="BT415" s="53">
        <f>_xlfn.XLOOKUP(B415,'[2]1. All Calls'!$R:$R,'[2]1. All Calls'!$A:$A,"",0)</f>
        <v>46141.610393518502</v>
      </c>
      <c r="BU415" s="51" t="str">
        <f>_xlfn.XLOOKUP(B415,'[2]1. All Calls'!$R:$R,'[2]1. All Calls'!$F:$F,"",0)</f>
        <v>CC-02063188</v>
      </c>
      <c r="BV415" s="51" t="str">
        <f>_xlfn.XLOOKUP(B415,'[2]1. All Calls'!$R:$R,'[2]1. All Calls'!$J:$J,"",0)</f>
        <v>General Service</v>
      </c>
      <c r="BW415" s="53">
        <f>_xlfn.XLOOKUP(B415,'[2]Sch Calls'!$R:$R,'[2]Sch Calls'!$A:$A,"",0)</f>
        <v>46112.5910069444</v>
      </c>
      <c r="BX415" s="51">
        <f>_xlfn.XLOOKUP(B415,'[2]Sch Calls'!$R:$R,'[2]Sch Calls'!$B:$B,"",0)</f>
        <v>6735</v>
      </c>
      <c r="BY415" s="51" t="str">
        <f t="shared" si="344"/>
        <v>03-Mar-26</v>
      </c>
      <c r="BZ415" s="51" t="str">
        <f t="shared" si="344"/>
        <v>03-Mar-26</v>
      </c>
      <c r="CA415" s="51" t="str">
        <f t="shared" si="320"/>
        <v>06-Jun-26</v>
      </c>
      <c r="CB415" s="51" t="str">
        <f t="shared" si="321"/>
        <v>27-Oct-26</v>
      </c>
      <c r="CC415" s="51" t="str">
        <f t="shared" si="322"/>
        <v>29-Apr-27</v>
      </c>
      <c r="CD415" s="51" t="str">
        <f t="shared" si="323"/>
        <v>29-Apr-26</v>
      </c>
      <c r="CE415" s="51">
        <f t="shared" ca="1" si="345"/>
        <v>272</v>
      </c>
      <c r="CF415" s="51">
        <f t="shared" ca="1" si="345"/>
        <v>272</v>
      </c>
      <c r="CG415" s="51">
        <f t="shared" ca="1" si="324"/>
        <v>272</v>
      </c>
      <c r="CH415" s="51">
        <f t="shared" ca="1" si="325"/>
        <v>400</v>
      </c>
      <c r="CI415" s="51">
        <f t="shared" ca="1" si="326"/>
        <v>400</v>
      </c>
      <c r="CJ415" s="51">
        <f t="shared" ca="1" si="327"/>
        <v>400</v>
      </c>
      <c r="CK415" s="51">
        <f t="shared" ca="1" si="341"/>
        <v>4896</v>
      </c>
      <c r="CL415" s="51">
        <f t="shared" ca="1" si="341"/>
        <v>4896</v>
      </c>
      <c r="CM415" s="51">
        <f t="shared" ca="1" si="341"/>
        <v>4896</v>
      </c>
      <c r="CN415" s="51">
        <f t="shared" ca="1" si="341"/>
        <v>7200</v>
      </c>
      <c r="CO415" s="51">
        <f t="shared" ca="1" si="341"/>
        <v>7200</v>
      </c>
      <c r="CP415" s="51">
        <f t="shared" ca="1" si="341"/>
        <v>7200</v>
      </c>
      <c r="CQ415" s="51">
        <f t="shared" ca="1" si="342"/>
        <v>-6467</v>
      </c>
      <c r="CR415" s="51">
        <f t="shared" ca="1" si="342"/>
        <v>-6467</v>
      </c>
      <c r="CS415" s="51">
        <f t="shared" ca="1" si="342"/>
        <v>-3467</v>
      </c>
      <c r="CT415" s="51">
        <f t="shared" ca="1" si="342"/>
        <v>-5771</v>
      </c>
      <c r="CU415" s="51">
        <f t="shared" ca="1" si="342"/>
        <v>-6522</v>
      </c>
      <c r="CV415" s="54">
        <f t="shared" ca="1" si="342"/>
        <v>-10523</v>
      </c>
      <c r="CW415" s="25" t="s">
        <v>212</v>
      </c>
      <c r="CX415" s="55">
        <v>1</v>
      </c>
      <c r="CY415" s="55"/>
      <c r="CZ415" s="26">
        <v>0</v>
      </c>
      <c r="DA415" s="26">
        <v>0</v>
      </c>
      <c r="DB415" s="26">
        <v>0</v>
      </c>
      <c r="DC415" s="26">
        <v>0</v>
      </c>
      <c r="DD415" s="26">
        <v>0</v>
      </c>
      <c r="DE415" s="26">
        <v>0</v>
      </c>
      <c r="DF415" s="26">
        <v>0</v>
      </c>
      <c r="DG415" s="26">
        <v>0</v>
      </c>
      <c r="DH415" s="26">
        <v>0</v>
      </c>
      <c r="DI415" s="26">
        <v>0</v>
      </c>
      <c r="DJ415" s="26">
        <v>0</v>
      </c>
      <c r="DK415" s="26">
        <v>0</v>
      </c>
      <c r="DL415" s="27">
        <f t="shared" si="328"/>
        <v>46216.610393518502</v>
      </c>
      <c r="DM415" s="28">
        <f t="shared" ca="1" si="329"/>
        <v>0</v>
      </c>
      <c r="DN415" s="56">
        <f>_xlfn.XLOOKUP(B415,'[2]1. All Calls'!$R:$R,'[2]1. All Calls'!$A:$A,"",0)</f>
        <v>46141.610393518502</v>
      </c>
      <c r="DO415" s="57" t="str">
        <f ca="1">VLOOKUP(DM415,[1]Validation!$B$20:$C$25,2,0)</f>
        <v>Within 3 months</v>
      </c>
      <c r="DP415" s="58" t="str">
        <f>_xlfn.XLOOKUP(B415,'[1]Active AMCs- Dealer'!E:E,'[1]Active AMCs- Dealer'!L:L,"Not in AMC",0)</f>
        <v>Not in AMC</v>
      </c>
      <c r="DQ415" s="50" t="s">
        <v>238</v>
      </c>
      <c r="DR415" s="29" t="str">
        <f>_xlfn.XLOOKUP(B415,'[2]1. All Calls'!$R:$R,'[2]1. All Calls'!$F:$F,"",0)</f>
        <v>CC-02063188</v>
      </c>
      <c r="DS415" s="29" t="str">
        <f>_xlfn.XLOOKUP(B415,'[2]1. All Calls'!$R:$R,'[2]1. All Calls'!$AB:$AB,"",0)</f>
        <v>We visited the site and checked and found that the machine was working fine. But if the service is due then the sooner the service is done the better.</v>
      </c>
      <c r="DT415" s="30">
        <f>_xlfn.XLOOKUP(DR415,'[2]1. All Calls'!$F:$F,'[2]1. All Calls'!$A:$A,"",0)</f>
        <v>46141.610393518502</v>
      </c>
      <c r="DU415" s="31">
        <f>_xlfn.XLOOKUP(DR415,'[2]1. All Calls'!$F:$F,'[2]1. All Calls'!$B:$B,"",0)</f>
        <v>7324</v>
      </c>
      <c r="DV415" s="31">
        <f>_xlfn.XLOOKUP(B415,[1]MDA_Assets!D:D,[1]MDA_Assets!N:N,"",0)</f>
        <v>7323</v>
      </c>
      <c r="DW415" s="31">
        <f>_xlfn.XLOOKUP(B415,[1]MDA_Assets!D:D,[1]MDA_Assets!O:O,"",0)</f>
        <v>1</v>
      </c>
      <c r="DX415" s="32" t="str">
        <f>_xlfn.XLOOKUP(B415,[1]MDA_Assets!D:D,[1]MDA_Assets!Q:Q,"",0)</f>
        <v>Synthetic</v>
      </c>
      <c r="DY415" s="33">
        <f>_xlfn.XLOOKUP(B415,[1]MDA_Assets!D:D,[1]MDA_Assets!R:R,"",0)</f>
        <v>45904</v>
      </c>
      <c r="DZ415" s="33">
        <f>_xlfn.XLOOKUP(B415,[1]MDA_Assets!D:D,[1]MDA_Assets!S:S,"",0)</f>
        <v>45904</v>
      </c>
      <c r="EA415" s="33">
        <f>_xlfn.XLOOKUP(B415,[1]MDA_Assets!D:D,[1]MDA_Assets!T:T,"",0)</f>
        <v>45904</v>
      </c>
      <c r="EB415" s="33">
        <f>_xlfn.XLOOKUP(B415,[1]MDA_Assets!D:D,[1]MDA_Assets!U:U,"",0)</f>
        <v>45776</v>
      </c>
      <c r="EC415" s="33">
        <f>_xlfn.XLOOKUP(B415,[1]MDA_Assets!D:D,[1]MDA_Assets!V:V,"",0)</f>
        <v>45776</v>
      </c>
      <c r="ED415" s="33">
        <f>_xlfn.XLOOKUP(B415,[1]MDA_Assets!D:D,[1]MDA_Assets!W:W,"",0)</f>
        <v>45776</v>
      </c>
      <c r="EE415" s="32" t="str">
        <f>_xlfn.XLOOKUP(B415,[1]MDA_Assets!D:D,[1]MDA_Assets!X:X,"",0)</f>
        <v>Yes</v>
      </c>
      <c r="EF415" s="33">
        <f>_xlfn.XLOOKUP(B415,[1]MDA_Assets!D:D,[1]MDA_Assets!Y:Y,"",0)</f>
        <v>0</v>
      </c>
      <c r="EG415" s="33">
        <f>_xlfn.XLOOKUP(B415,[1]MDA_Assets!D:D,[1]MDA_Assets!Z:Z,"",0)</f>
        <v>0</v>
      </c>
      <c r="EH415" s="33">
        <f>_xlfn.XLOOKUP(B415,[1]MDA_Assets!D:D,[1]MDA_Assets!AA:AA,"",0)</f>
        <v>0</v>
      </c>
      <c r="EI415" s="34">
        <v>18</v>
      </c>
      <c r="EJ415" s="35" t="str">
        <f>_xlfn.XLOOKUP(B415,[1]MDA_Assets!D:D,[1]MDA_Assets!AB:AB,"",0)</f>
        <v>-1571</v>
      </c>
      <c r="EK415" s="35" t="str">
        <f>_xlfn.XLOOKUP(B415,[1]MDA_Assets!D:D,[1]MDA_Assets!AC:AC,"",0)</f>
        <v>-1571</v>
      </c>
      <c r="EL415" s="35" t="str">
        <f>_xlfn.XLOOKUP(B415,[1]MDA_Assets!D:D,[1]MDA_Assets!AD:AD,"",0)</f>
        <v>1429</v>
      </c>
      <c r="EM415" s="35" t="str">
        <f>_xlfn.XLOOKUP(B415,[1]MDA_Assets!D:D,[1]MDA_Assets!AE:AE,"",0)</f>
        <v>1429</v>
      </c>
      <c r="EN415" s="35" t="str">
        <f>_xlfn.XLOOKUP(B415,[1]MDA_Assets!D:D,[1]MDA_Assets!AF:AF,"",0)</f>
        <v>678</v>
      </c>
      <c r="EO415" s="35" t="str">
        <f>_xlfn.XLOOKUP(B415,[1]MDA_Assets!D:D,[1]MDA_Assets!AG:AG,"",0)</f>
        <v>-3323</v>
      </c>
      <c r="EP415" s="36">
        <f t="shared" si="346"/>
        <v>-24</v>
      </c>
      <c r="EQ415" s="36">
        <f t="shared" si="346"/>
        <v>-24</v>
      </c>
      <c r="ER415" s="36">
        <f t="shared" si="330"/>
        <v>476</v>
      </c>
      <c r="ES415" s="36">
        <f t="shared" si="331"/>
        <v>604</v>
      </c>
      <c r="ET415" s="36">
        <f t="shared" si="332"/>
        <v>479</v>
      </c>
      <c r="EU415" s="36">
        <f t="shared" si="333"/>
        <v>-188</v>
      </c>
      <c r="EV415" s="36" t="str">
        <f t="shared" si="334"/>
        <v/>
      </c>
      <c r="EW415" s="36" t="str">
        <f t="shared" si="306"/>
        <v/>
      </c>
      <c r="EX415" s="36" t="str">
        <f t="shared" si="307"/>
        <v/>
      </c>
      <c r="EY415" s="36">
        <f t="shared" si="299"/>
        <v>-0.78</v>
      </c>
      <c r="EZ415" s="36">
        <f t="shared" si="299"/>
        <v>-0.78</v>
      </c>
      <c r="FA415" s="36">
        <f t="shared" si="299"/>
        <v>15.36</v>
      </c>
      <c r="FB415" s="36">
        <f t="shared" si="299"/>
        <v>19.490000000000002</v>
      </c>
      <c r="FC415" s="36">
        <f t="shared" si="299"/>
        <v>15.459999999999999</v>
      </c>
      <c r="FD415" s="36">
        <f t="shared" si="299"/>
        <v>-6.0699999999999994</v>
      </c>
      <c r="FE415" s="36" t="str">
        <f t="shared" si="299"/>
        <v/>
      </c>
      <c r="FF415" s="36" t="str">
        <f t="shared" si="299"/>
        <v/>
      </c>
      <c r="FG415" s="36" t="str">
        <f t="shared" si="299"/>
        <v/>
      </c>
      <c r="FH415" s="37" t="str" cm="1">
        <f t="array" ref="FH415">_xlfn.IFS(EY415="", "No Data", EY415&lt;0, "Negative/Future", EY415=0, "Zero Days", EY415&lt;=3, "&lt; 3 Months", EY415&lt;=6, "3 to 6 Months", EY415&lt;=9, "6 to 9 Months", EY415&lt;=12, "9 to 12 Months", EY415&lt;=15, "12 to 15 Months", EY415&lt;=18, "15 to 18 Months", EY415&lt;=24, "18 to 24 Months", EY415&gt;24, "&gt; 24 Months")</f>
        <v>Negative/Future</v>
      </c>
      <c r="FI415" s="37" t="str" cm="1">
        <f t="array" ref="FI415">_xlfn.IFS(EZ415="", "No Data", EZ415&lt;0, "Negative/Future", EZ415=0, "Zero Days", EZ415&lt;=3, "&lt; 3 Months", EZ415&lt;=6, "3 to 6 Months", EZ415&lt;=9, "6 to 9 Months", EZ415&lt;=12, "9 to 12 Months", EZ415&lt;=15, "12 to 15 Months", EZ415&lt;=18, "15 to 18 Months", EZ415&lt;=24, "18 to 24 Months", EZ415&gt;24, "&gt; 24 Months")</f>
        <v>Negative/Future</v>
      </c>
      <c r="FJ415" s="37" t="str" cm="1">
        <f t="array" ref="FJ415">_xlfn.IFS(FA415="", "No Data", FA415&lt;0, "Negative/Future", FA415=0, "Zero Days", FA415&lt;=3, "&lt; 3 Months", FA415&lt;=6, "3 to 6 Months", FA415&lt;=9, "6 to 9 Months", FA415&lt;=12, "9 to 12 Months", FA415&lt;=15, "12 to 15 Months", FA415&lt;=18, "15 to 18 Months", FA415&lt;=24, "18 to 24 Months", FA415&gt;24, "&gt; 24 Months")</f>
        <v>15 to 18 Months</v>
      </c>
      <c r="FK415" s="37" t="str" cm="1">
        <f t="array" ref="FK415">_xlfn.IFS(FB415="", "No Data", FB415&lt;0, "Negative/Future", FB415=0, "Zero Days", FB415&lt;=3, "&lt; 3 Months", FB415&lt;=6, "3 to 6 Months", FB415&lt;=9, "6 to 9 Months", FB415&lt;=12, "9 to 12 Months", FB415&lt;=15, "12 to 15 Months", FB415&lt;=18, "15 to 18 Months", FB415&lt;=24, "18 to 24 Months", FB415&gt;24, "&gt; 24 Months")</f>
        <v>18 to 24 Months</v>
      </c>
      <c r="FL415" s="37" t="str" cm="1">
        <f t="array" ref="FL415">_xlfn.IFS(FC415="", "No Data", FC415&lt;0, "Negative/Future", FC415=0, "Zero Days", FC415&lt;=3, "&lt; 3 Months", FC415&lt;=6, "3 to 6 Months", FC415&lt;=9, "6 to 9 Months", FC415&lt;=12, "9 to 12 Months", FC415&lt;=15, "12 to 15 Months", FC415&lt;=18, "15 to 18 Months", FC415&lt;=24, "18 to 24 Months", FC415&gt;24, "&gt; 24 Months")</f>
        <v>15 to 18 Months</v>
      </c>
      <c r="FM415" s="37" t="str" cm="1">
        <f t="array" ref="FM415">_xlfn.IFS(FD415="", "No Data", FD415&lt;0, "Negative/Future", FD415=0, "Zero Days", FD415&lt;=3, "&lt; 3 Months", FD415&lt;=6, "3 to 6 Months", FD415&lt;=9, "6 to 9 Months", FD415&lt;=12, "9 to 12 Months", FD415&lt;=15, "12 to 15 Months", FD415&lt;=18, "15 to 18 Months", FD415&lt;=24, "18 to 24 Months", FD415&gt;24, "&gt; 24 Months")</f>
        <v>Negative/Future</v>
      </c>
      <c r="FN415" s="37" t="str" cm="1">
        <f t="array" ref="FN415">_xlfn.IFS(FE415="", "No Data", FE415&lt;0, "Negative/Future", FE415=0, "Zero Days", FE415&lt;=3, "&lt; 3 Months", FE415&lt;=6, "3 to 6 Months", FE415&lt;=9, "6 to 9 Months", FE415&lt;=12, "9 to 12 Months", FE415&lt;=15, "12 to 15 Months", FE415&lt;=18, "15 to 18 Months", FE415&lt;=24, "18 to 24 Months", FE415&gt;24, "&gt; 24 Months")</f>
        <v>No Data</v>
      </c>
      <c r="FO415" s="37" t="str" cm="1">
        <f t="array" ref="FO415">_xlfn.IFS(FG415="", "No Data", FG415&lt;0, "Negative/Future", FG415=0, "Zero Days", FG415&lt;=3, "&lt; 3 Months", FG415&lt;=6, "3 to 6 Months", FG415&lt;=9, "6 to 9 Months", FG415&lt;=12, "9 to 12 Months", FG415&lt;=15, "12 to 15 Months", FG415&lt;=18, "15 to 18 Months", FG415&lt;=24, "18 to 24 Months", FG415&gt;24, "&gt; 24 Months")</f>
        <v>No Data</v>
      </c>
      <c r="FP415" s="37" t="str" cm="1">
        <f t="array" ref="FP415">_xlfn.IFS(FF415="", "No Data", FF415&lt;0, "Negative/Future", FF415=0, "Zero Days", FF415&lt;=3, "&lt; 3 Months", FF415&lt;=6, "3 to 6 Months", FF415&lt;=9, "6 to 9 Months", FF415&lt;=12, "9 to 12 Months", FF415&lt;=15, "12 to 15 Months", FF415&lt;=18, "15 to 18 Months", FF415&lt;=24, "18 to 24 Months", FF415&gt;24, "&gt; 24 Months")</f>
        <v>No Data</v>
      </c>
      <c r="FQ415" s="29" t="s">
        <v>1844</v>
      </c>
      <c r="FR415" s="29">
        <v>8008708826</v>
      </c>
      <c r="FS415" s="38" t="str">
        <f>VLOOKUP(_xlfn.XLOOKUP(B415,[1]MDA_Assets!D:D,[1]MDA_Assets!I:I,"",0),[1]Validation!$B$1:$C$8,2,0)</f>
        <v>B</v>
      </c>
      <c r="FT415" s="38" t="s">
        <v>202</v>
      </c>
      <c r="FU415" s="31" t="str">
        <f>_xlfn.XLOOKUP(B415,[1]MDA_Assets!D:D,[1]MDA_Assets!X:X,"",0)</f>
        <v>Yes</v>
      </c>
      <c r="FV415" s="39">
        <v>3</v>
      </c>
      <c r="FW415" s="39">
        <v>0</v>
      </c>
      <c r="FX415" s="39">
        <v>0</v>
      </c>
      <c r="FY415" s="39">
        <v>6</v>
      </c>
      <c r="FZ415" s="40">
        <f t="shared" si="343"/>
        <v>45880</v>
      </c>
      <c r="GA415" s="40">
        <f t="shared" si="343"/>
        <v>45880</v>
      </c>
      <c r="GB415" s="40">
        <f t="shared" si="308"/>
        <v>46380</v>
      </c>
      <c r="GC415" s="40">
        <f t="shared" si="309"/>
        <v>46380</v>
      </c>
      <c r="GD415" s="40">
        <f t="shared" si="310"/>
        <v>46255</v>
      </c>
      <c r="GE415" s="40">
        <f t="shared" si="311"/>
        <v>45588</v>
      </c>
      <c r="GF415" s="40" t="str">
        <f t="shared" si="347"/>
        <v/>
      </c>
      <c r="GG415" s="40" t="str">
        <f t="shared" si="347"/>
        <v/>
      </c>
      <c r="GH415" s="40" t="str">
        <f t="shared" si="347"/>
        <v/>
      </c>
      <c r="GI415" s="39">
        <f t="shared" si="335"/>
        <v>3</v>
      </c>
      <c r="GJ415" s="39">
        <f t="shared" si="336"/>
        <v>0</v>
      </c>
      <c r="GK415" s="39">
        <f t="shared" si="337"/>
        <v>0</v>
      </c>
      <c r="GL415" s="39">
        <f t="shared" si="338"/>
        <v>3</v>
      </c>
    </row>
    <row r="416" spans="1:194" x14ac:dyDescent="0.25">
      <c r="A416" s="19">
        <v>452</v>
      </c>
      <c r="B416" s="43" t="s">
        <v>1845</v>
      </c>
      <c r="C416" s="43" t="s">
        <v>186</v>
      </c>
      <c r="D416" s="43" t="s">
        <v>241</v>
      </c>
      <c r="E416" s="43" t="s">
        <v>2164</v>
      </c>
      <c r="F416" s="43" t="s">
        <v>1846</v>
      </c>
      <c r="G416" s="43" t="s">
        <v>190</v>
      </c>
      <c r="H416" s="43"/>
      <c r="I416" s="43" t="s">
        <v>192</v>
      </c>
      <c r="J416" s="44">
        <f t="shared" si="312"/>
        <v>46055.5625</v>
      </c>
      <c r="K416" s="44">
        <v>45691.5625</v>
      </c>
      <c r="L416" s="44">
        <v>45626</v>
      </c>
      <c r="M416" s="43" t="s">
        <v>2564</v>
      </c>
      <c r="N416" s="43" t="s">
        <v>193</v>
      </c>
      <c r="O416" s="44">
        <v>46051.334340277775</v>
      </c>
      <c r="P416" s="43">
        <v>1829</v>
      </c>
      <c r="Q416" s="43">
        <v>1255</v>
      </c>
      <c r="R416" s="43">
        <v>574</v>
      </c>
      <c r="S416" s="43" t="s">
        <v>194</v>
      </c>
      <c r="T416" s="44">
        <v>45690.770833333336</v>
      </c>
      <c r="U416" s="44">
        <v>45690.770833333336</v>
      </c>
      <c r="V416" s="44">
        <v>45690.770833333336</v>
      </c>
      <c r="W416" s="44">
        <v>45690.770833333336</v>
      </c>
      <c r="X416" s="44">
        <v>45690.770833333336</v>
      </c>
      <c r="Y416" s="44">
        <v>45690.770833333336</v>
      </c>
      <c r="Z416" s="43" t="s">
        <v>199</v>
      </c>
      <c r="AA416" s="43"/>
      <c r="AB416" s="43"/>
      <c r="AC416" s="43"/>
      <c r="AD416" s="43"/>
      <c r="AE416" s="43">
        <v>0</v>
      </c>
      <c r="AF416" s="43" t="s">
        <v>1847</v>
      </c>
      <c r="AG416" s="43" t="s">
        <v>1847</v>
      </c>
      <c r="AH416" s="43" t="s">
        <v>1848</v>
      </c>
      <c r="AI416" s="43" t="s">
        <v>1848</v>
      </c>
      <c r="AJ416" s="43" t="s">
        <v>1848</v>
      </c>
      <c r="AK416" s="43" t="s">
        <v>1847</v>
      </c>
      <c r="AL416" s="48"/>
      <c r="AM416" s="48"/>
      <c r="AN416" s="48"/>
      <c r="AO416" s="48"/>
      <c r="AP416" s="48"/>
      <c r="AQ416" s="48"/>
      <c r="AR416" s="48"/>
      <c r="AS416" s="48"/>
      <c r="AT416" s="48"/>
      <c r="AU416" s="43">
        <v>0</v>
      </c>
      <c r="AV416" s="43">
        <v>0</v>
      </c>
      <c r="AW416" s="43">
        <v>0</v>
      </c>
      <c r="AX416" s="51" t="s">
        <v>559</v>
      </c>
      <c r="AY416" s="51" t="s">
        <v>221</v>
      </c>
      <c r="AZ416" s="51" t="s">
        <v>198</v>
      </c>
      <c r="BA416" s="20" t="str">
        <f t="shared" ca="1" si="305"/>
        <v/>
      </c>
      <c r="BB416" s="20" t="str">
        <f t="shared" ca="1" si="305"/>
        <v/>
      </c>
      <c r="BC416" s="20" t="str">
        <f t="shared" ca="1" si="305"/>
        <v/>
      </c>
      <c r="BD416" s="20" t="str">
        <f t="shared" ca="1" si="305"/>
        <v/>
      </c>
      <c r="BE416" s="20" t="str">
        <f t="shared" ca="1" si="305"/>
        <v/>
      </c>
      <c r="BF416" s="20" t="str">
        <f t="shared" ca="1" si="305"/>
        <v/>
      </c>
      <c r="BG416" s="21" t="str">
        <f t="shared" ca="1" si="304"/>
        <v/>
      </c>
      <c r="BH416" s="21" t="str">
        <f t="shared" ca="1" si="304"/>
        <v/>
      </c>
      <c r="BI416" s="21" t="str">
        <f t="shared" ca="1" si="304"/>
        <v/>
      </c>
      <c r="BJ416" s="22">
        <f t="shared" ca="1" si="313"/>
        <v>0</v>
      </c>
      <c r="BK416" s="21">
        <f t="shared" si="314"/>
        <v>0</v>
      </c>
      <c r="BL416" s="22">
        <f t="shared" ca="1" si="315"/>
        <v>1829</v>
      </c>
      <c r="BM416" s="22">
        <f t="shared" ca="1" si="316"/>
        <v>1262</v>
      </c>
      <c r="BN416" s="23">
        <f t="shared" ca="1" si="317"/>
        <v>567</v>
      </c>
      <c r="BO416" s="24">
        <f t="shared" ca="1" si="318"/>
        <v>0</v>
      </c>
      <c r="BP416" s="51" t="str">
        <f>_xlfn.XLOOKUP(E416,[1]Validation!E:E,[1]Validation!F:F,"")</f>
        <v>EG75</v>
      </c>
      <c r="BQ416" s="51" t="str">
        <f>_xlfn.XLOOKUP(BP416,[1]Validation!F:F,[1]Validation!G:G,"")</f>
        <v>EG55 to EG75</v>
      </c>
      <c r="BR416" s="52" t="str">
        <f>VLOOKUP(G416,[1]Validation!$B$1:$C$9,2,0)</f>
        <v>B</v>
      </c>
      <c r="BS416" s="51">
        <f t="shared" ca="1" si="319"/>
        <v>16</v>
      </c>
      <c r="BT416" s="53">
        <f>_xlfn.XLOOKUP(B416,'[2]1. All Calls'!$R:$R,'[2]1. All Calls'!$A:$A,"",0)</f>
        <v>46051.5629513889</v>
      </c>
      <c r="BU416" s="51" t="str">
        <f>_xlfn.XLOOKUP(B416,'[2]1. All Calls'!$R:$R,'[2]1. All Calls'!$F:$F,"",0)</f>
        <v>CC-01957274</v>
      </c>
      <c r="BV416" s="51" t="str">
        <f>_xlfn.XLOOKUP(B416,'[2]1. All Calls'!$R:$R,'[2]1. All Calls'!$J:$J,"",0)</f>
        <v>Sales Call</v>
      </c>
      <c r="BW416" s="53" t="str">
        <f>_xlfn.XLOOKUP(B416,'[2]Sch Calls'!$R:$R,'[2]Sch Calls'!$A:$A,"",0)</f>
        <v/>
      </c>
      <c r="BX416" s="51" t="str">
        <f>_xlfn.XLOOKUP(B416,'[2]Sch Calls'!$R:$R,'[2]Sch Calls'!$B:$B,"",0)</f>
        <v/>
      </c>
      <c r="BY416" s="51" t="str">
        <f t="shared" si="344"/>
        <v>02-Aug-25</v>
      </c>
      <c r="BZ416" s="51" t="str">
        <f t="shared" si="344"/>
        <v>02-Aug-25</v>
      </c>
      <c r="CA416" s="51" t="str">
        <f t="shared" si="320"/>
        <v>05-Nov-25</v>
      </c>
      <c r="CB416" s="51" t="str">
        <f t="shared" si="321"/>
        <v>03-Aug-26</v>
      </c>
      <c r="CC416" s="51" t="str">
        <f t="shared" si="322"/>
        <v>03-Feb-27</v>
      </c>
      <c r="CD416" s="51" t="str">
        <f t="shared" si="323"/>
        <v>03-Feb-26</v>
      </c>
      <c r="CE416" s="51">
        <f t="shared" ca="1" si="345"/>
        <v>485</v>
      </c>
      <c r="CF416" s="51">
        <f t="shared" ca="1" si="345"/>
        <v>485</v>
      </c>
      <c r="CG416" s="51">
        <f t="shared" ca="1" si="324"/>
        <v>485</v>
      </c>
      <c r="CH416" s="51">
        <f t="shared" ca="1" si="325"/>
        <v>485</v>
      </c>
      <c r="CI416" s="51">
        <f t="shared" ca="1" si="326"/>
        <v>485</v>
      </c>
      <c r="CJ416" s="51">
        <f t="shared" ca="1" si="327"/>
        <v>485</v>
      </c>
      <c r="CK416" s="51">
        <f t="shared" ca="1" si="341"/>
        <v>0</v>
      </c>
      <c r="CL416" s="51">
        <f t="shared" ca="1" si="341"/>
        <v>0</v>
      </c>
      <c r="CM416" s="51">
        <f t="shared" ca="1" si="341"/>
        <v>0</v>
      </c>
      <c r="CN416" s="51">
        <f t="shared" ca="1" si="341"/>
        <v>0</v>
      </c>
      <c r="CO416" s="51">
        <f t="shared" ca="1" si="341"/>
        <v>0</v>
      </c>
      <c r="CP416" s="51">
        <f t="shared" ca="1" si="341"/>
        <v>0</v>
      </c>
      <c r="CQ416" s="51">
        <f t="shared" ca="1" si="342"/>
        <v>2171</v>
      </c>
      <c r="CR416" s="51">
        <f t="shared" ca="1" si="342"/>
        <v>2171</v>
      </c>
      <c r="CS416" s="51">
        <f t="shared" ca="1" si="342"/>
        <v>6171</v>
      </c>
      <c r="CT416" s="51">
        <f t="shared" ca="1" si="342"/>
        <v>6171</v>
      </c>
      <c r="CU416" s="51">
        <f t="shared" ca="1" si="342"/>
        <v>6171</v>
      </c>
      <c r="CV416" s="54">
        <f t="shared" ca="1" si="342"/>
        <v>2171</v>
      </c>
      <c r="CW416" s="25" t="s">
        <v>212</v>
      </c>
      <c r="CX416" s="55">
        <v>0.34</v>
      </c>
      <c r="CY416" s="55"/>
      <c r="CZ416" s="26">
        <v>0</v>
      </c>
      <c r="DA416" s="26">
        <v>0</v>
      </c>
      <c r="DB416" s="26">
        <v>0</v>
      </c>
      <c r="DC416" s="26">
        <v>0</v>
      </c>
      <c r="DD416" s="26">
        <v>0</v>
      </c>
      <c r="DE416" s="26">
        <v>0</v>
      </c>
      <c r="DF416" s="26">
        <v>0</v>
      </c>
      <c r="DG416" s="26">
        <v>0</v>
      </c>
      <c r="DH416" s="26">
        <v>0</v>
      </c>
      <c r="DI416" s="26">
        <v>0</v>
      </c>
      <c r="DJ416" s="26">
        <v>0</v>
      </c>
      <c r="DK416" s="26">
        <v>0</v>
      </c>
      <c r="DL416" s="27">
        <f t="shared" si="328"/>
        <v>46126.5629513889</v>
      </c>
      <c r="DM416" s="28">
        <f t="shared" ca="1" si="329"/>
        <v>1</v>
      </c>
      <c r="DN416" s="56">
        <f>_xlfn.XLOOKUP(B416,'[2]1. All Calls'!$R:$R,'[2]1. All Calls'!$A:$A,"",0)</f>
        <v>46051.5629513889</v>
      </c>
      <c r="DO416" s="57" t="str">
        <f ca="1">VLOOKUP(DM416,[1]Validation!$B$20:$C$25,2,0)</f>
        <v>Above 3 months</v>
      </c>
      <c r="DP416" s="58" t="str">
        <f>_xlfn.XLOOKUP(B416,'[1]Active AMCs- Dealer'!E:E,'[1]Active AMCs- Dealer'!L:L,"Not in AMC",0)</f>
        <v>Not in AMC</v>
      </c>
      <c r="DQ416" s="50" t="s">
        <v>238</v>
      </c>
      <c r="DR416" s="29" t="str">
        <f>_xlfn.XLOOKUP(B416,'[2]1. All Calls'!$R:$R,'[2]1. All Calls'!$F:$F,"",0)</f>
        <v>CC-01957274</v>
      </c>
      <c r="DS416" s="29" t="str">
        <f>_xlfn.XLOOKUP(B416,'[2]1. All Calls'!$R:$R,'[2]1. All Calls'!$AB:$AB,"",0)</f>
        <v>Sales call carried out for HMR update</v>
      </c>
      <c r="DT416" s="30">
        <f>_xlfn.XLOOKUP(DR416,'[2]1. All Calls'!$F:$F,'[2]1. All Calls'!$A:$A,"",0)</f>
        <v>46051.5629513889</v>
      </c>
      <c r="DU416" s="31">
        <f>_xlfn.XLOOKUP(DR416,'[2]1. All Calls'!$F:$F,'[2]1. All Calls'!$B:$B,"",0)</f>
        <v>1829</v>
      </c>
      <c r="DV416" s="31">
        <f>_xlfn.XLOOKUP(B416,[1]MDA_Assets!D:D,[1]MDA_Assets!N:N,"",0)</f>
        <v>1255</v>
      </c>
      <c r="DW416" s="31">
        <f>_xlfn.XLOOKUP(B416,[1]MDA_Assets!D:D,[1]MDA_Assets!O:O,"",0)</f>
        <v>574</v>
      </c>
      <c r="DX416" s="32" t="str">
        <f>_xlfn.XLOOKUP(B416,[1]MDA_Assets!D:D,[1]MDA_Assets!Q:Q,"",0)</f>
        <v>Synthetic</v>
      </c>
      <c r="DY416" s="33">
        <f>_xlfn.XLOOKUP(B416,[1]MDA_Assets!D:D,[1]MDA_Assets!R:R,"",0)</f>
        <v>45691</v>
      </c>
      <c r="DZ416" s="33">
        <f>_xlfn.XLOOKUP(B416,[1]MDA_Assets!D:D,[1]MDA_Assets!S:S,"",0)</f>
        <v>45691</v>
      </c>
      <c r="EA416" s="33">
        <f>_xlfn.XLOOKUP(B416,[1]MDA_Assets!D:D,[1]MDA_Assets!T:T,"",0)</f>
        <v>45691</v>
      </c>
      <c r="EB416" s="33">
        <f>_xlfn.XLOOKUP(B416,[1]MDA_Assets!D:D,[1]MDA_Assets!U:U,"",0)</f>
        <v>45691</v>
      </c>
      <c r="EC416" s="33">
        <f>_xlfn.XLOOKUP(B416,[1]MDA_Assets!D:D,[1]MDA_Assets!V:V,"",0)</f>
        <v>45691</v>
      </c>
      <c r="ED416" s="33">
        <f>_xlfn.XLOOKUP(B416,[1]MDA_Assets!D:D,[1]MDA_Assets!W:W,"",0)</f>
        <v>45691</v>
      </c>
      <c r="EE416" s="32" t="str">
        <f>_xlfn.XLOOKUP(B416,[1]MDA_Assets!D:D,[1]MDA_Assets!X:X,"",0)</f>
        <v>Yes</v>
      </c>
      <c r="EF416" s="33">
        <f>_xlfn.XLOOKUP(B416,[1]MDA_Assets!D:D,[1]MDA_Assets!Y:Y,"",0)</f>
        <v>0</v>
      </c>
      <c r="EG416" s="33">
        <f>_xlfn.XLOOKUP(B416,[1]MDA_Assets!D:D,[1]MDA_Assets!Z:Z,"",0)</f>
        <v>0</v>
      </c>
      <c r="EH416" s="33">
        <f>_xlfn.XLOOKUP(B416,[1]MDA_Assets!D:D,[1]MDA_Assets!AA:AA,"",0)</f>
        <v>0</v>
      </c>
      <c r="EI416" s="34">
        <f>_xlfn.XLOOKUP(B416,[1]MDA_Assets!D:D,[1]MDA_Assets!P:P,"",0)</f>
        <v>0</v>
      </c>
      <c r="EJ416" s="35" t="str">
        <f>_xlfn.XLOOKUP(B416,[1]MDA_Assets!D:D,[1]MDA_Assets!AB:AB,"",0)</f>
        <v>2171</v>
      </c>
      <c r="EK416" s="35" t="str">
        <f>_xlfn.XLOOKUP(B416,[1]MDA_Assets!D:D,[1]MDA_Assets!AC:AC,"",0)</f>
        <v>2171</v>
      </c>
      <c r="EL416" s="35" t="str">
        <f>_xlfn.XLOOKUP(B416,[1]MDA_Assets!D:D,[1]MDA_Assets!AD:AD,"",0)</f>
        <v>6171</v>
      </c>
      <c r="EM416" s="35" t="str">
        <f>_xlfn.XLOOKUP(B416,[1]MDA_Assets!D:D,[1]MDA_Assets!AE:AE,"",0)</f>
        <v>6171</v>
      </c>
      <c r="EN416" s="35" t="str">
        <f>_xlfn.XLOOKUP(B416,[1]MDA_Assets!D:D,[1]MDA_Assets!AF:AF,"",0)</f>
        <v>6171</v>
      </c>
      <c r="EO416" s="35" t="str">
        <f>_xlfn.XLOOKUP(B416,[1]MDA_Assets!D:D,[1]MDA_Assets!AG:AG,"",0)</f>
        <v>2171</v>
      </c>
      <c r="EP416" s="36" t="str">
        <f t="shared" si="346"/>
        <v/>
      </c>
      <c r="EQ416" s="36" t="str">
        <f t="shared" si="346"/>
        <v/>
      </c>
      <c r="ER416" s="36" t="str">
        <f t="shared" si="330"/>
        <v/>
      </c>
      <c r="ES416" s="36" t="str">
        <f t="shared" si="331"/>
        <v/>
      </c>
      <c r="ET416" s="36" t="str">
        <f t="shared" si="332"/>
        <v/>
      </c>
      <c r="EU416" s="36" t="str">
        <f t="shared" si="333"/>
        <v/>
      </c>
      <c r="EV416" s="36" t="str">
        <f t="shared" si="334"/>
        <v/>
      </c>
      <c r="EW416" s="36" t="str">
        <f t="shared" si="306"/>
        <v/>
      </c>
      <c r="EX416" s="36" t="str">
        <f t="shared" si="307"/>
        <v/>
      </c>
      <c r="EY416" s="36" t="str">
        <f t="shared" si="299"/>
        <v/>
      </c>
      <c r="EZ416" s="36" t="str">
        <f t="shared" si="299"/>
        <v/>
      </c>
      <c r="FA416" s="36" t="str">
        <f t="shared" si="299"/>
        <v/>
      </c>
      <c r="FB416" s="36" t="str">
        <f t="shared" ref="FB416:FG464" si="348">IFERROR(ROUNDUP(SUM(ES416/31),2),"")</f>
        <v/>
      </c>
      <c r="FC416" s="36" t="str">
        <f t="shared" si="348"/>
        <v/>
      </c>
      <c r="FD416" s="36" t="str">
        <f t="shared" si="348"/>
        <v/>
      </c>
      <c r="FE416" s="36" t="str">
        <f t="shared" si="348"/>
        <v/>
      </c>
      <c r="FF416" s="36" t="str">
        <f t="shared" si="348"/>
        <v/>
      </c>
      <c r="FG416" s="36" t="str">
        <f t="shared" si="348"/>
        <v/>
      </c>
      <c r="FH416" s="37" t="str" cm="1">
        <f t="array" ref="FH416">_xlfn.IFS(EY416="", "No Data", EY416&lt;0, "Negative/Future", EY416=0, "Zero Days", EY416&lt;=3, "&lt; 3 Months", EY416&lt;=6, "3 to 6 Months", EY416&lt;=9, "6 to 9 Months", EY416&lt;=12, "9 to 12 Months", EY416&lt;=15, "12 to 15 Months", EY416&lt;=18, "15 to 18 Months", EY416&lt;=24, "18 to 24 Months", EY416&gt;24, "&gt; 24 Months")</f>
        <v>No Data</v>
      </c>
      <c r="FI416" s="37" t="str" cm="1">
        <f t="array" ref="FI416">_xlfn.IFS(EZ416="", "No Data", EZ416&lt;0, "Negative/Future", EZ416=0, "Zero Days", EZ416&lt;=3, "&lt; 3 Months", EZ416&lt;=6, "3 to 6 Months", EZ416&lt;=9, "6 to 9 Months", EZ416&lt;=12, "9 to 12 Months", EZ416&lt;=15, "12 to 15 Months", EZ416&lt;=18, "15 to 18 Months", EZ416&lt;=24, "18 to 24 Months", EZ416&gt;24, "&gt; 24 Months")</f>
        <v>No Data</v>
      </c>
      <c r="FJ416" s="37" t="str" cm="1">
        <f t="array" ref="FJ416">_xlfn.IFS(FA416="", "No Data", FA416&lt;0, "Negative/Future", FA416=0, "Zero Days", FA416&lt;=3, "&lt; 3 Months", FA416&lt;=6, "3 to 6 Months", FA416&lt;=9, "6 to 9 Months", FA416&lt;=12, "9 to 12 Months", FA416&lt;=15, "12 to 15 Months", FA416&lt;=18, "15 to 18 Months", FA416&lt;=24, "18 to 24 Months", FA416&gt;24, "&gt; 24 Months")</f>
        <v>No Data</v>
      </c>
      <c r="FK416" s="37" t="str" cm="1">
        <f t="array" ref="FK416">_xlfn.IFS(FB416="", "No Data", FB416&lt;0, "Negative/Future", FB416=0, "Zero Days", FB416&lt;=3, "&lt; 3 Months", FB416&lt;=6, "3 to 6 Months", FB416&lt;=9, "6 to 9 Months", FB416&lt;=12, "9 to 12 Months", FB416&lt;=15, "12 to 15 Months", FB416&lt;=18, "15 to 18 Months", FB416&lt;=24, "18 to 24 Months", FB416&gt;24, "&gt; 24 Months")</f>
        <v>No Data</v>
      </c>
      <c r="FL416" s="37" t="str" cm="1">
        <f t="array" ref="FL416">_xlfn.IFS(FC416="", "No Data", FC416&lt;0, "Negative/Future", FC416=0, "Zero Days", FC416&lt;=3, "&lt; 3 Months", FC416&lt;=6, "3 to 6 Months", FC416&lt;=9, "6 to 9 Months", FC416&lt;=12, "9 to 12 Months", FC416&lt;=15, "12 to 15 Months", FC416&lt;=18, "15 to 18 Months", FC416&lt;=24, "18 to 24 Months", FC416&gt;24, "&gt; 24 Months")</f>
        <v>No Data</v>
      </c>
      <c r="FM416" s="37" t="str" cm="1">
        <f t="array" ref="FM416">_xlfn.IFS(FD416="", "No Data", FD416&lt;0, "Negative/Future", FD416=0, "Zero Days", FD416&lt;=3, "&lt; 3 Months", FD416&lt;=6, "3 to 6 Months", FD416&lt;=9, "6 to 9 Months", FD416&lt;=12, "9 to 12 Months", FD416&lt;=15, "12 to 15 Months", FD416&lt;=18, "15 to 18 Months", FD416&lt;=24, "18 to 24 Months", FD416&gt;24, "&gt; 24 Months")</f>
        <v>No Data</v>
      </c>
      <c r="FN416" s="37" t="str" cm="1">
        <f t="array" ref="FN416">_xlfn.IFS(FE416="", "No Data", FE416&lt;0, "Negative/Future", FE416=0, "Zero Days", FE416&lt;=3, "&lt; 3 Months", FE416&lt;=6, "3 to 6 Months", FE416&lt;=9, "6 to 9 Months", FE416&lt;=12, "9 to 12 Months", FE416&lt;=15, "12 to 15 Months", FE416&lt;=18, "15 to 18 Months", FE416&lt;=24, "18 to 24 Months", FE416&gt;24, "&gt; 24 Months")</f>
        <v>No Data</v>
      </c>
      <c r="FO416" s="37" t="str" cm="1">
        <f t="array" ref="FO416">_xlfn.IFS(FG416="", "No Data", FG416&lt;0, "Negative/Future", FG416=0, "Zero Days", FG416&lt;=3, "&lt; 3 Months", FG416&lt;=6, "3 to 6 Months", FG416&lt;=9, "6 to 9 Months", FG416&lt;=12, "9 to 12 Months", FG416&lt;=15, "12 to 15 Months", FG416&lt;=18, "15 to 18 Months", FG416&lt;=24, "18 to 24 Months", FG416&gt;24, "&gt; 24 Months")</f>
        <v>No Data</v>
      </c>
      <c r="FP416" s="37" t="str" cm="1">
        <f t="array" ref="FP416">_xlfn.IFS(FF416="", "No Data", FF416&lt;0, "Negative/Future", FF416=0, "Zero Days", FF416&lt;=3, "&lt; 3 Months", FF416&lt;=6, "3 to 6 Months", FF416&lt;=9, "6 to 9 Months", FF416&lt;=12, "9 to 12 Months", FF416&lt;=15, "12 to 15 Months", FF416&lt;=18, "15 to 18 Months", FF416&lt;=24, "18 to 24 Months", FF416&gt;24, "&gt; 24 Months")</f>
        <v>No Data</v>
      </c>
      <c r="FQ416" s="29" t="s">
        <v>303</v>
      </c>
      <c r="FR416" s="29">
        <v>9470089084</v>
      </c>
      <c r="FS416" s="38" t="str">
        <f>VLOOKUP(_xlfn.XLOOKUP(B416,[1]MDA_Assets!D:D,[1]MDA_Assets!I:I,"",0),[1]Validation!$B$1:$C$8,2,0)</f>
        <v>B</v>
      </c>
      <c r="FT416" s="38" t="s">
        <v>202</v>
      </c>
      <c r="FU416" s="31" t="str">
        <f>_xlfn.XLOOKUP(B416,[1]MDA_Assets!D:D,[1]MDA_Assets!X:X,"",0)</f>
        <v>Yes</v>
      </c>
      <c r="FV416" s="39">
        <v>0</v>
      </c>
      <c r="FW416" s="39">
        <v>0</v>
      </c>
      <c r="FX416" s="39">
        <v>0</v>
      </c>
      <c r="FY416" s="39">
        <v>9</v>
      </c>
      <c r="FZ416" s="40" t="str">
        <f t="shared" si="343"/>
        <v/>
      </c>
      <c r="GA416" s="40" t="str">
        <f t="shared" si="343"/>
        <v/>
      </c>
      <c r="GB416" s="40" t="str">
        <f t="shared" si="308"/>
        <v/>
      </c>
      <c r="GC416" s="40" t="str">
        <f t="shared" si="309"/>
        <v/>
      </c>
      <c r="GD416" s="40" t="str">
        <f t="shared" si="310"/>
        <v/>
      </c>
      <c r="GE416" s="40" t="str">
        <f t="shared" si="311"/>
        <v/>
      </c>
      <c r="GF416" s="40" t="str">
        <f t="shared" si="347"/>
        <v/>
      </c>
      <c r="GG416" s="40" t="str">
        <f t="shared" si="347"/>
        <v/>
      </c>
      <c r="GH416" s="40" t="str">
        <f t="shared" si="347"/>
        <v/>
      </c>
      <c r="GI416" s="39">
        <f t="shared" si="335"/>
        <v>0</v>
      </c>
      <c r="GJ416" s="39">
        <f t="shared" si="336"/>
        <v>0</v>
      </c>
      <c r="GK416" s="39">
        <f t="shared" si="337"/>
        <v>0</v>
      </c>
      <c r="GL416" s="39">
        <f t="shared" si="338"/>
        <v>0</v>
      </c>
    </row>
    <row r="417" spans="1:194" x14ac:dyDescent="0.25">
      <c r="A417" s="19">
        <v>453</v>
      </c>
      <c r="B417" s="43" t="s">
        <v>1849</v>
      </c>
      <c r="C417" s="43" t="s">
        <v>254</v>
      </c>
      <c r="D417" s="43" t="s">
        <v>636</v>
      </c>
      <c r="E417" s="43" t="s">
        <v>1850</v>
      </c>
      <c r="F417" s="43" t="s">
        <v>1851</v>
      </c>
      <c r="G417" s="43" t="s">
        <v>190</v>
      </c>
      <c r="H417" s="43"/>
      <c r="I417" s="43" t="s">
        <v>192</v>
      </c>
      <c r="J417" s="44">
        <f t="shared" si="312"/>
        <v>46316.5625</v>
      </c>
      <c r="K417" s="44">
        <v>45952.5625</v>
      </c>
      <c r="L417" s="44">
        <v>45898</v>
      </c>
      <c r="M417" s="43" t="s">
        <v>3183</v>
      </c>
      <c r="N417" s="43" t="s">
        <v>3184</v>
      </c>
      <c r="O417" s="44">
        <v>46114.468344907407</v>
      </c>
      <c r="P417" s="43">
        <v>1250</v>
      </c>
      <c r="Q417" s="43">
        <v>1107</v>
      </c>
      <c r="R417" s="43">
        <v>142</v>
      </c>
      <c r="S417" s="43" t="s">
        <v>206</v>
      </c>
      <c r="T417" s="44">
        <v>45951.770833333336</v>
      </c>
      <c r="U417" s="44">
        <v>45951.770833333336</v>
      </c>
      <c r="V417" s="44">
        <v>45951.770833333336</v>
      </c>
      <c r="W417" s="44">
        <v>45951.770833333336</v>
      </c>
      <c r="X417" s="44">
        <v>45951.770833333336</v>
      </c>
      <c r="Y417" s="44">
        <v>45951.770833333336</v>
      </c>
      <c r="Z417" s="43"/>
      <c r="AA417" s="43"/>
      <c r="AB417" s="43"/>
      <c r="AC417" s="43"/>
      <c r="AD417" s="43"/>
      <c r="AE417" s="43">
        <v>4</v>
      </c>
      <c r="AF417" s="43" t="s">
        <v>2373</v>
      </c>
      <c r="AG417" s="43" t="s">
        <v>2373</v>
      </c>
      <c r="AH417" s="43" t="s">
        <v>1782</v>
      </c>
      <c r="AI417" s="43" t="s">
        <v>3185</v>
      </c>
      <c r="AJ417" s="43" t="s">
        <v>3186</v>
      </c>
      <c r="AK417" s="43" t="s">
        <v>3185</v>
      </c>
      <c r="AL417" s="46">
        <v>46131</v>
      </c>
      <c r="AM417" s="46">
        <v>46131</v>
      </c>
      <c r="AN417" s="47">
        <v>46316</v>
      </c>
      <c r="AO417" s="47">
        <v>46316</v>
      </c>
      <c r="AP417" s="47">
        <v>46681</v>
      </c>
      <c r="AQ417" s="47">
        <v>46316</v>
      </c>
      <c r="AR417" s="48"/>
      <c r="AS417" s="48"/>
      <c r="AT417" s="48"/>
      <c r="AU417" s="43">
        <v>1</v>
      </c>
      <c r="AV417" s="43">
        <v>0</v>
      </c>
      <c r="AW417" s="43">
        <v>0</v>
      </c>
      <c r="AX417" s="51" t="s">
        <v>2565</v>
      </c>
      <c r="AY417" s="51" t="s">
        <v>237</v>
      </c>
      <c r="AZ417" s="51" t="s">
        <v>198</v>
      </c>
      <c r="BA417" s="20">
        <f t="shared" ca="1" si="305"/>
        <v>1</v>
      </c>
      <c r="BB417" s="20">
        <f t="shared" ca="1" si="305"/>
        <v>1</v>
      </c>
      <c r="BC417" s="20">
        <f t="shared" ca="1" si="305"/>
        <v>0</v>
      </c>
      <c r="BD417" s="20">
        <f t="shared" ca="1" si="305"/>
        <v>0</v>
      </c>
      <c r="BE417" s="20">
        <f t="shared" ca="1" si="305"/>
        <v>0</v>
      </c>
      <c r="BF417" s="20">
        <f t="shared" ca="1" si="305"/>
        <v>0</v>
      </c>
      <c r="BG417" s="21" t="str">
        <f t="shared" ca="1" si="304"/>
        <v/>
      </c>
      <c r="BH417" s="21" t="str">
        <f t="shared" ca="1" si="304"/>
        <v/>
      </c>
      <c r="BI417" s="21" t="str">
        <f t="shared" ca="1" si="304"/>
        <v/>
      </c>
      <c r="BJ417" s="22">
        <f t="shared" ca="1" si="313"/>
        <v>2</v>
      </c>
      <c r="BK417" s="21">
        <f t="shared" si="314"/>
        <v>4</v>
      </c>
      <c r="BL417" s="22">
        <f t="shared" ca="1" si="315"/>
        <v>1496</v>
      </c>
      <c r="BM417" s="22">
        <f t="shared" ca="1" si="316"/>
        <v>1331</v>
      </c>
      <c r="BN417" s="23">
        <f t="shared" ca="1" si="317"/>
        <v>165</v>
      </c>
      <c r="BO417" s="24">
        <f t="shared" ca="1" si="318"/>
        <v>246</v>
      </c>
      <c r="BP417" s="51" t="str">
        <f>_xlfn.XLOOKUP(E417,[1]Validation!E:E,[1]Validation!F:F,"")</f>
        <v>EN11</v>
      </c>
      <c r="BQ417" s="51" t="str">
        <f>_xlfn.XLOOKUP(BP417,[1]Validation!F:F,[1]Validation!G:G,"")</f>
        <v>EN11 to EN22</v>
      </c>
      <c r="BR417" s="52" t="str">
        <f>VLOOKUP(G417,[1]Validation!$B$1:$C$9,2,0)</f>
        <v>B</v>
      </c>
      <c r="BS417" s="51">
        <f t="shared" ca="1" si="319"/>
        <v>7</v>
      </c>
      <c r="BT417" s="53">
        <f>_xlfn.XLOOKUP(B417,'[2]1. All Calls'!$R:$R,'[2]1. All Calls'!$A:$A,"",0)</f>
        <v>46114.644618055601</v>
      </c>
      <c r="BU417" s="51" t="str">
        <f>_xlfn.XLOOKUP(B417,'[2]1. All Calls'!$R:$R,'[2]1. All Calls'!$F:$F,"",0)</f>
        <v>CC-02033294</v>
      </c>
      <c r="BV417" s="51" t="str">
        <f>_xlfn.XLOOKUP(B417,'[2]1. All Calls'!$R:$R,'[2]1. All Calls'!$J:$J,"",0)</f>
        <v>General Service</v>
      </c>
      <c r="BW417" s="53" t="str">
        <f>_xlfn.XLOOKUP(B417,'[2]Sch Calls'!$R:$R,'[2]Sch Calls'!$A:$A,"",0)</f>
        <v/>
      </c>
      <c r="BX417" s="51" t="str">
        <f>_xlfn.XLOOKUP(B417,'[2]Sch Calls'!$R:$R,'[2]Sch Calls'!$B:$B,"",0)</f>
        <v/>
      </c>
      <c r="BY417" s="51" t="str">
        <f t="shared" si="344"/>
        <v>20-Apr-26</v>
      </c>
      <c r="BZ417" s="51" t="str">
        <f t="shared" si="344"/>
        <v>20-Apr-26</v>
      </c>
      <c r="CA417" s="51" t="str">
        <f t="shared" si="320"/>
        <v>24-Jul-26</v>
      </c>
      <c r="CB417" s="51" t="str">
        <f t="shared" si="321"/>
        <v>21-Apr-27</v>
      </c>
      <c r="CC417" s="51" t="str">
        <f t="shared" si="322"/>
        <v>22-Oct-27</v>
      </c>
      <c r="CD417" s="51" t="str">
        <f t="shared" si="323"/>
        <v>22-Oct-26</v>
      </c>
      <c r="CE417" s="51">
        <f t="shared" ca="1" si="345"/>
        <v>224</v>
      </c>
      <c r="CF417" s="51">
        <f t="shared" ca="1" si="345"/>
        <v>224</v>
      </c>
      <c r="CG417" s="51">
        <f t="shared" ca="1" si="324"/>
        <v>224</v>
      </c>
      <c r="CH417" s="51">
        <f t="shared" ca="1" si="325"/>
        <v>224</v>
      </c>
      <c r="CI417" s="51">
        <f t="shared" ca="1" si="326"/>
        <v>224</v>
      </c>
      <c r="CJ417" s="51">
        <f t="shared" ca="1" si="327"/>
        <v>224</v>
      </c>
      <c r="CK417" s="51">
        <f t="shared" ca="1" si="341"/>
        <v>896</v>
      </c>
      <c r="CL417" s="51">
        <f t="shared" ca="1" si="341"/>
        <v>896</v>
      </c>
      <c r="CM417" s="51">
        <f t="shared" ca="1" si="341"/>
        <v>896</v>
      </c>
      <c r="CN417" s="51">
        <f t="shared" ca="1" si="341"/>
        <v>896</v>
      </c>
      <c r="CO417" s="51">
        <f t="shared" ca="1" si="341"/>
        <v>896</v>
      </c>
      <c r="CP417" s="51">
        <f t="shared" ca="1" si="341"/>
        <v>896</v>
      </c>
      <c r="CQ417" s="51">
        <f t="shared" ca="1" si="342"/>
        <v>-146</v>
      </c>
      <c r="CR417" s="51">
        <f t="shared" ca="1" si="342"/>
        <v>-146</v>
      </c>
      <c r="CS417" s="51">
        <f t="shared" ca="1" si="342"/>
        <v>1854</v>
      </c>
      <c r="CT417" s="51">
        <f t="shared" ca="1" si="342"/>
        <v>854</v>
      </c>
      <c r="CU417" s="51">
        <f t="shared" ca="1" si="342"/>
        <v>5854</v>
      </c>
      <c r="CV417" s="54">
        <f t="shared" ca="1" si="342"/>
        <v>854</v>
      </c>
      <c r="CW417" s="25" t="s">
        <v>195</v>
      </c>
      <c r="CX417" s="55">
        <v>1</v>
      </c>
      <c r="CY417" s="55"/>
      <c r="CZ417" s="26">
        <v>0</v>
      </c>
      <c r="DA417" s="26">
        <v>0</v>
      </c>
      <c r="DB417" s="26">
        <v>0</v>
      </c>
      <c r="DC417" s="26">
        <v>0</v>
      </c>
      <c r="DD417" s="26">
        <v>0</v>
      </c>
      <c r="DE417" s="26">
        <v>0</v>
      </c>
      <c r="DF417" s="26">
        <v>0</v>
      </c>
      <c r="DG417" s="26">
        <v>0</v>
      </c>
      <c r="DH417" s="26">
        <v>0</v>
      </c>
      <c r="DI417" s="26">
        <v>0</v>
      </c>
      <c r="DJ417" s="26">
        <v>0</v>
      </c>
      <c r="DK417" s="26">
        <v>0</v>
      </c>
      <c r="DL417" s="27">
        <f t="shared" si="328"/>
        <v>46189.644618055601</v>
      </c>
      <c r="DM417" s="28">
        <f t="shared" ca="1" si="329"/>
        <v>0</v>
      </c>
      <c r="DN417" s="56">
        <f>_xlfn.XLOOKUP(B417,'[2]1. All Calls'!$R:$R,'[2]1. All Calls'!$A:$A,"",0)</f>
        <v>46114.644618055601</v>
      </c>
      <c r="DO417" s="57" t="str">
        <f ca="1">VLOOKUP(DM417,[1]Validation!$B$20:$C$25,2,0)</f>
        <v>Within 3 months</v>
      </c>
      <c r="DP417" s="58" t="str">
        <f>_xlfn.XLOOKUP(B417,'[1]Active AMCs- Dealer'!E:E,'[1]Active AMCs- Dealer'!L:L,"Not in AMC",0)</f>
        <v>Not in AMC</v>
      </c>
      <c r="DQ417" s="50" t="s">
        <v>238</v>
      </c>
      <c r="DR417" s="29" t="str">
        <f>_xlfn.XLOOKUP(B417,'[2]1. All Calls'!$R:$R,'[2]1. All Calls'!$F:$F,"",0)</f>
        <v>CC-02033294</v>
      </c>
      <c r="DS417" s="29" t="str">
        <f>_xlfn.XLOOKUP(B417,'[2]1. All Calls'!$R:$R,'[2]1. All Calls'!$AB:$AB,"",0)</f>
        <v>Attend the site for general check up, so check and found service due.</v>
      </c>
      <c r="DT417" s="30">
        <f>_xlfn.XLOOKUP(DR417,'[2]1. All Calls'!$F:$F,'[2]1. All Calls'!$A:$A,"",0)</f>
        <v>46114.644618055601</v>
      </c>
      <c r="DU417" s="31">
        <f>_xlfn.XLOOKUP(DR417,'[2]1. All Calls'!$F:$F,'[2]1. All Calls'!$B:$B,"",0)</f>
        <v>1250</v>
      </c>
      <c r="DV417" s="31">
        <f>_xlfn.XLOOKUP(B417,[1]MDA_Assets!D:D,[1]MDA_Assets!N:N,"",0)</f>
        <v>1107</v>
      </c>
      <c r="DW417" s="31">
        <f>_xlfn.XLOOKUP(B417,[1]MDA_Assets!D:D,[1]MDA_Assets!O:O,"",0)</f>
        <v>142</v>
      </c>
      <c r="DX417" s="32" t="str">
        <f>_xlfn.XLOOKUP(B417,[1]MDA_Assets!D:D,[1]MDA_Assets!Q:Q,"",0)</f>
        <v>XD</v>
      </c>
      <c r="DY417" s="33">
        <f>_xlfn.XLOOKUP(B417,[1]MDA_Assets!D:D,[1]MDA_Assets!R:R,"",0)</f>
        <v>45952</v>
      </c>
      <c r="DZ417" s="33">
        <f>_xlfn.XLOOKUP(B417,[1]MDA_Assets!D:D,[1]MDA_Assets!S:S,"",0)</f>
        <v>45952</v>
      </c>
      <c r="EA417" s="33">
        <f>_xlfn.XLOOKUP(B417,[1]MDA_Assets!D:D,[1]MDA_Assets!T:T,"",0)</f>
        <v>45952</v>
      </c>
      <c r="EB417" s="33">
        <f>_xlfn.XLOOKUP(B417,[1]MDA_Assets!D:D,[1]MDA_Assets!U:U,"",0)</f>
        <v>45952</v>
      </c>
      <c r="EC417" s="33">
        <f>_xlfn.XLOOKUP(B417,[1]MDA_Assets!D:D,[1]MDA_Assets!V:V,"",0)</f>
        <v>45952</v>
      </c>
      <c r="ED417" s="33">
        <f>_xlfn.XLOOKUP(B417,[1]MDA_Assets!D:D,[1]MDA_Assets!W:W,"",0)</f>
        <v>45952</v>
      </c>
      <c r="EE417" s="32">
        <f>_xlfn.XLOOKUP(B417,[1]MDA_Assets!D:D,[1]MDA_Assets!X:X,"",0)</f>
        <v>0</v>
      </c>
      <c r="EF417" s="33">
        <f>_xlfn.XLOOKUP(B417,[1]MDA_Assets!D:D,[1]MDA_Assets!Y:Y,"",0)</f>
        <v>0</v>
      </c>
      <c r="EG417" s="33">
        <f>_xlfn.XLOOKUP(B417,[1]MDA_Assets!D:D,[1]MDA_Assets!Z:Z,"",0)</f>
        <v>0</v>
      </c>
      <c r="EH417" s="33">
        <f>_xlfn.XLOOKUP(B417,[1]MDA_Assets!D:D,[1]MDA_Assets!AA:AA,"",0)</f>
        <v>0</v>
      </c>
      <c r="EI417" s="34">
        <f>_xlfn.XLOOKUP(B417,[1]MDA_Assets!D:D,[1]MDA_Assets!P:P,"",0)</f>
        <v>4</v>
      </c>
      <c r="EJ417" s="35" t="str">
        <f>_xlfn.XLOOKUP(B417,[1]MDA_Assets!D:D,[1]MDA_Assets!AB:AB,"",0)</f>
        <v>750</v>
      </c>
      <c r="EK417" s="35" t="str">
        <f>_xlfn.XLOOKUP(B417,[1]MDA_Assets!D:D,[1]MDA_Assets!AC:AC,"",0)</f>
        <v>750</v>
      </c>
      <c r="EL417" s="35" t="str">
        <f>_xlfn.XLOOKUP(B417,[1]MDA_Assets!D:D,[1]MDA_Assets!AD:AD,"",0)</f>
        <v>2750</v>
      </c>
      <c r="EM417" s="35" t="str">
        <f>_xlfn.XLOOKUP(B417,[1]MDA_Assets!D:D,[1]MDA_Assets!AE:AE,"",0)</f>
        <v>1750</v>
      </c>
      <c r="EN417" s="35" t="str">
        <f>_xlfn.XLOOKUP(B417,[1]MDA_Assets!D:D,[1]MDA_Assets!AF:AF,"",0)</f>
        <v>6750</v>
      </c>
      <c r="EO417" s="35" t="str">
        <f>_xlfn.XLOOKUP(B417,[1]MDA_Assets!D:D,[1]MDA_Assets!AG:AG,"",0)</f>
        <v>1750</v>
      </c>
      <c r="EP417" s="36">
        <f t="shared" si="346"/>
        <v>180</v>
      </c>
      <c r="EQ417" s="36">
        <f t="shared" si="346"/>
        <v>180</v>
      </c>
      <c r="ER417" s="36">
        <f t="shared" si="330"/>
        <v>365</v>
      </c>
      <c r="ES417" s="36">
        <f t="shared" si="331"/>
        <v>365</v>
      </c>
      <c r="ET417" s="36">
        <f t="shared" si="332"/>
        <v>730</v>
      </c>
      <c r="EU417" s="36">
        <f t="shared" si="333"/>
        <v>365</v>
      </c>
      <c r="EV417" s="36" t="str">
        <f t="shared" si="334"/>
        <v/>
      </c>
      <c r="EW417" s="36" t="str">
        <f t="shared" si="306"/>
        <v/>
      </c>
      <c r="EX417" s="36" t="str">
        <f t="shared" si="307"/>
        <v/>
      </c>
      <c r="EY417" s="36">
        <f t="shared" ref="EY417:FD465" si="349">IFERROR(ROUNDUP(SUM(EP417/31),2),"")</f>
        <v>5.81</v>
      </c>
      <c r="EZ417" s="36">
        <f t="shared" si="349"/>
        <v>5.81</v>
      </c>
      <c r="FA417" s="36">
        <f t="shared" si="349"/>
        <v>11.78</v>
      </c>
      <c r="FB417" s="36">
        <f t="shared" si="348"/>
        <v>11.78</v>
      </c>
      <c r="FC417" s="36">
        <f t="shared" si="348"/>
        <v>23.55</v>
      </c>
      <c r="FD417" s="36">
        <f t="shared" si="348"/>
        <v>11.78</v>
      </c>
      <c r="FE417" s="36" t="str">
        <f t="shared" si="348"/>
        <v/>
      </c>
      <c r="FF417" s="36" t="str">
        <f t="shared" si="348"/>
        <v/>
      </c>
      <c r="FG417" s="36" t="str">
        <f t="shared" si="348"/>
        <v/>
      </c>
      <c r="FH417" s="37" t="str" cm="1">
        <f t="array" ref="FH417">_xlfn.IFS(EY417="", "No Data", EY417&lt;0, "Negative/Future", EY417=0, "Zero Days", EY417&lt;=3, "&lt; 3 Months", EY417&lt;=6, "3 to 6 Months", EY417&lt;=9, "6 to 9 Months", EY417&lt;=12, "9 to 12 Months", EY417&lt;=15, "12 to 15 Months", EY417&lt;=18, "15 to 18 Months", EY417&lt;=24, "18 to 24 Months", EY417&gt;24, "&gt; 24 Months")</f>
        <v>3 to 6 Months</v>
      </c>
      <c r="FI417" s="37" t="str" cm="1">
        <f t="array" ref="FI417">_xlfn.IFS(EZ417="", "No Data", EZ417&lt;0, "Negative/Future", EZ417=0, "Zero Days", EZ417&lt;=3, "&lt; 3 Months", EZ417&lt;=6, "3 to 6 Months", EZ417&lt;=9, "6 to 9 Months", EZ417&lt;=12, "9 to 12 Months", EZ417&lt;=15, "12 to 15 Months", EZ417&lt;=18, "15 to 18 Months", EZ417&lt;=24, "18 to 24 Months", EZ417&gt;24, "&gt; 24 Months")</f>
        <v>3 to 6 Months</v>
      </c>
      <c r="FJ417" s="37" t="str" cm="1">
        <f t="array" ref="FJ417">_xlfn.IFS(FA417="", "No Data", FA417&lt;0, "Negative/Future", FA417=0, "Zero Days", FA417&lt;=3, "&lt; 3 Months", FA417&lt;=6, "3 to 6 Months", FA417&lt;=9, "6 to 9 Months", FA417&lt;=12, "9 to 12 Months", FA417&lt;=15, "12 to 15 Months", FA417&lt;=18, "15 to 18 Months", FA417&lt;=24, "18 to 24 Months", FA417&gt;24, "&gt; 24 Months")</f>
        <v>9 to 12 Months</v>
      </c>
      <c r="FK417" s="37" t="str" cm="1">
        <f t="array" ref="FK417">_xlfn.IFS(FB417="", "No Data", FB417&lt;0, "Negative/Future", FB417=0, "Zero Days", FB417&lt;=3, "&lt; 3 Months", FB417&lt;=6, "3 to 6 Months", FB417&lt;=9, "6 to 9 Months", FB417&lt;=12, "9 to 12 Months", FB417&lt;=15, "12 to 15 Months", FB417&lt;=18, "15 to 18 Months", FB417&lt;=24, "18 to 24 Months", FB417&gt;24, "&gt; 24 Months")</f>
        <v>9 to 12 Months</v>
      </c>
      <c r="FL417" s="37" t="str" cm="1">
        <f t="array" ref="FL417">_xlfn.IFS(FC417="", "No Data", FC417&lt;0, "Negative/Future", FC417=0, "Zero Days", FC417&lt;=3, "&lt; 3 Months", FC417&lt;=6, "3 to 6 Months", FC417&lt;=9, "6 to 9 Months", FC417&lt;=12, "9 to 12 Months", FC417&lt;=15, "12 to 15 Months", FC417&lt;=18, "15 to 18 Months", FC417&lt;=24, "18 to 24 Months", FC417&gt;24, "&gt; 24 Months")</f>
        <v>18 to 24 Months</v>
      </c>
      <c r="FM417" s="37" t="str" cm="1">
        <f t="array" ref="FM417">_xlfn.IFS(FD417="", "No Data", FD417&lt;0, "Negative/Future", FD417=0, "Zero Days", FD417&lt;=3, "&lt; 3 Months", FD417&lt;=6, "3 to 6 Months", FD417&lt;=9, "6 to 9 Months", FD417&lt;=12, "9 to 12 Months", FD417&lt;=15, "12 to 15 Months", FD417&lt;=18, "15 to 18 Months", FD417&lt;=24, "18 to 24 Months", FD417&gt;24, "&gt; 24 Months")</f>
        <v>9 to 12 Months</v>
      </c>
      <c r="FN417" s="37" t="str" cm="1">
        <f t="array" ref="FN417">_xlfn.IFS(FE417="", "No Data", FE417&lt;0, "Negative/Future", FE417=0, "Zero Days", FE417&lt;=3, "&lt; 3 Months", FE417&lt;=6, "3 to 6 Months", FE417&lt;=9, "6 to 9 Months", FE417&lt;=12, "9 to 12 Months", FE417&lt;=15, "12 to 15 Months", FE417&lt;=18, "15 to 18 Months", FE417&lt;=24, "18 to 24 Months", FE417&gt;24, "&gt; 24 Months")</f>
        <v>No Data</v>
      </c>
      <c r="FO417" s="37" t="str" cm="1">
        <f t="array" ref="FO417">_xlfn.IFS(FG417="", "No Data", FG417&lt;0, "Negative/Future", FG417=0, "Zero Days", FG417&lt;=3, "&lt; 3 Months", FG417&lt;=6, "3 to 6 Months", FG417&lt;=9, "6 to 9 Months", FG417&lt;=12, "9 to 12 Months", FG417&lt;=15, "12 to 15 Months", FG417&lt;=18, "15 to 18 Months", FG417&lt;=24, "18 to 24 Months", FG417&gt;24, "&gt; 24 Months")</f>
        <v>No Data</v>
      </c>
      <c r="FP417" s="37" t="str" cm="1">
        <f t="array" ref="FP417">_xlfn.IFS(FF417="", "No Data", FF417&lt;0, "Negative/Future", FF417=0, "Zero Days", FF417&lt;=3, "&lt; 3 Months", FF417&lt;=6, "3 to 6 Months", FF417&lt;=9, "6 to 9 Months", FF417&lt;=12, "9 to 12 Months", FF417&lt;=15, "12 to 15 Months", FF417&lt;=18, "15 to 18 Months", FF417&lt;=24, "18 to 24 Months", FF417&gt;24, "&gt; 24 Months")</f>
        <v>No Data</v>
      </c>
      <c r="FQ417" s="29" t="s">
        <v>1852</v>
      </c>
      <c r="FR417" s="29">
        <v>9308419598</v>
      </c>
      <c r="FS417" s="38" t="str">
        <f>VLOOKUP(_xlfn.XLOOKUP(B417,[1]MDA_Assets!D:D,[1]MDA_Assets!I:I,"",0),[1]Validation!$B$1:$C$8,2,0)</f>
        <v>B</v>
      </c>
      <c r="FT417" s="38" t="s">
        <v>202</v>
      </c>
      <c r="FU417" s="31">
        <f>_xlfn.XLOOKUP(B417,[1]MDA_Assets!D:D,[1]MDA_Assets!X:X,"",0)</f>
        <v>0</v>
      </c>
      <c r="FV417" s="39">
        <v>2</v>
      </c>
      <c r="FW417" s="39">
        <v>0</v>
      </c>
      <c r="FX417" s="39">
        <v>0</v>
      </c>
      <c r="FY417" s="39">
        <v>7</v>
      </c>
      <c r="FZ417" s="40">
        <f t="shared" si="343"/>
        <v>46132</v>
      </c>
      <c r="GA417" s="40">
        <f t="shared" si="343"/>
        <v>46132</v>
      </c>
      <c r="GB417" s="40">
        <f t="shared" si="308"/>
        <v>46317</v>
      </c>
      <c r="GC417" s="40">
        <f t="shared" si="309"/>
        <v>46317</v>
      </c>
      <c r="GD417" s="40">
        <f t="shared" si="310"/>
        <v>46682</v>
      </c>
      <c r="GE417" s="40">
        <f t="shared" si="311"/>
        <v>46317</v>
      </c>
      <c r="GF417" s="40" t="str">
        <f t="shared" si="347"/>
        <v/>
      </c>
      <c r="GG417" s="40" t="str">
        <f t="shared" si="347"/>
        <v/>
      </c>
      <c r="GH417" s="40" t="str">
        <f t="shared" si="347"/>
        <v/>
      </c>
      <c r="GI417" s="39">
        <f t="shared" si="335"/>
        <v>0</v>
      </c>
      <c r="GJ417" s="39">
        <f t="shared" si="336"/>
        <v>0</v>
      </c>
      <c r="GK417" s="39">
        <f t="shared" si="337"/>
        <v>0</v>
      </c>
      <c r="GL417" s="39">
        <f t="shared" si="338"/>
        <v>6</v>
      </c>
    </row>
    <row r="418" spans="1:194" x14ac:dyDescent="0.25">
      <c r="A418" s="19">
        <v>454</v>
      </c>
      <c r="B418" s="43" t="s">
        <v>1853</v>
      </c>
      <c r="C418" s="43" t="s">
        <v>186</v>
      </c>
      <c r="D418" s="43" t="s">
        <v>636</v>
      </c>
      <c r="E418" s="43" t="s">
        <v>1729</v>
      </c>
      <c r="F418" s="43" t="s">
        <v>1854</v>
      </c>
      <c r="G418" s="43" t="s">
        <v>190</v>
      </c>
      <c r="H418" s="43" t="s">
        <v>1651</v>
      </c>
      <c r="I418" s="43" t="s">
        <v>192</v>
      </c>
      <c r="J418" s="44">
        <f t="shared" si="312"/>
        <v>46188.583333333336</v>
      </c>
      <c r="K418" s="44">
        <v>45824.583333333336</v>
      </c>
      <c r="L418" s="44">
        <v>45708</v>
      </c>
      <c r="M418" s="43" t="s">
        <v>2566</v>
      </c>
      <c r="N418" s="43" t="s">
        <v>193</v>
      </c>
      <c r="O418" s="44">
        <v>46051.309525462966</v>
      </c>
      <c r="P418" s="43">
        <v>150</v>
      </c>
      <c r="Q418" s="43"/>
      <c r="R418" s="43"/>
      <c r="S418" s="43" t="s">
        <v>206</v>
      </c>
      <c r="T418" s="44">
        <v>45823.770833333336</v>
      </c>
      <c r="U418" s="44">
        <v>45823.770833333336</v>
      </c>
      <c r="V418" s="44">
        <v>45823.770833333336</v>
      </c>
      <c r="W418" s="44">
        <v>45823.770833333336</v>
      </c>
      <c r="X418" s="44">
        <v>45823.770833333336</v>
      </c>
      <c r="Y418" s="44">
        <v>45823.770833333336</v>
      </c>
      <c r="Z418" s="43" t="s">
        <v>199</v>
      </c>
      <c r="AA418" s="43"/>
      <c r="AB418" s="44">
        <v>45823.770833333336</v>
      </c>
      <c r="AC418" s="44">
        <v>45823.770833333336</v>
      </c>
      <c r="AD418" s="44">
        <v>45823.770833333336</v>
      </c>
      <c r="AE418" s="43">
        <v>1</v>
      </c>
      <c r="AF418" s="43" t="s">
        <v>2567</v>
      </c>
      <c r="AG418" s="43" t="s">
        <v>2567</v>
      </c>
      <c r="AH418" s="43" t="s">
        <v>1786</v>
      </c>
      <c r="AI418" s="43" t="s">
        <v>1786</v>
      </c>
      <c r="AJ418" s="43" t="s">
        <v>1788</v>
      </c>
      <c r="AK418" s="43" t="s">
        <v>1786</v>
      </c>
      <c r="AL418" s="49">
        <v>46188</v>
      </c>
      <c r="AM418" s="46">
        <v>46003</v>
      </c>
      <c r="AN418" s="49">
        <v>46188</v>
      </c>
      <c r="AO418" s="49">
        <v>46188</v>
      </c>
      <c r="AP418" s="47">
        <v>46553</v>
      </c>
      <c r="AQ418" s="49">
        <v>46188</v>
      </c>
      <c r="AR418" s="49">
        <v>46188</v>
      </c>
      <c r="AS418" s="49">
        <v>46188</v>
      </c>
      <c r="AT418" s="49">
        <v>46188</v>
      </c>
      <c r="AU418" s="43">
        <v>1</v>
      </c>
      <c r="AV418" s="43">
        <v>0</v>
      </c>
      <c r="AW418" s="43">
        <v>1</v>
      </c>
      <c r="AX418" s="51" t="s">
        <v>1743</v>
      </c>
      <c r="AY418" s="51" t="s">
        <v>211</v>
      </c>
      <c r="AZ418" s="51" t="s">
        <v>198</v>
      </c>
      <c r="BA418" s="20">
        <f t="shared" ca="1" si="305"/>
        <v>1</v>
      </c>
      <c r="BB418" s="20">
        <f t="shared" ca="1" si="305"/>
        <v>1</v>
      </c>
      <c r="BC418" s="20">
        <f t="shared" ca="1" si="305"/>
        <v>1</v>
      </c>
      <c r="BD418" s="20">
        <f t="shared" ca="1" si="305"/>
        <v>1</v>
      </c>
      <c r="BE418" s="20">
        <f t="shared" ca="1" si="305"/>
        <v>0</v>
      </c>
      <c r="BF418" s="20">
        <f t="shared" ca="1" si="305"/>
        <v>1</v>
      </c>
      <c r="BG418" s="21">
        <f t="shared" ca="1" si="304"/>
        <v>1</v>
      </c>
      <c r="BH418" s="21">
        <f t="shared" ca="1" si="304"/>
        <v>1</v>
      </c>
      <c r="BI418" s="21">
        <f t="shared" ca="1" si="304"/>
        <v>1</v>
      </c>
      <c r="BJ418" s="22">
        <f t="shared" ca="1" si="313"/>
        <v>8</v>
      </c>
      <c r="BK418" s="21">
        <f t="shared" si="314"/>
        <v>1</v>
      </c>
      <c r="BL418" s="22">
        <f t="shared" ca="1" si="315"/>
        <v>275</v>
      </c>
      <c r="BM418" s="22">
        <f t="shared" ca="1" si="316"/>
        <v>0</v>
      </c>
      <c r="BN418" s="23">
        <f t="shared" ca="1" si="317"/>
        <v>275</v>
      </c>
      <c r="BO418" s="24">
        <f t="shared" ca="1" si="318"/>
        <v>125</v>
      </c>
      <c r="BP418" s="51" t="str">
        <f>_xlfn.XLOOKUP(E418,[1]Validation!E:E,[1]Validation!F:F,"")</f>
        <v>EQ15</v>
      </c>
      <c r="BQ418" s="51" t="str">
        <f>_xlfn.XLOOKUP(BP418,[1]Validation!F:F,[1]Validation!G:G,"")</f>
        <v>EQ11 to EQ22</v>
      </c>
      <c r="BR418" s="52" t="str">
        <f>VLOOKUP(G418,[1]Validation!$B$1:$C$9,2,0)</f>
        <v>B</v>
      </c>
      <c r="BS418" s="51">
        <f t="shared" ca="1" si="319"/>
        <v>12</v>
      </c>
      <c r="BT418" s="53">
        <f>_xlfn.XLOOKUP(B418,'[2]1. All Calls'!$R:$R,'[2]1. All Calls'!$A:$A,"",0)</f>
        <v>46051.538078703699</v>
      </c>
      <c r="BU418" s="51" t="str">
        <f>_xlfn.XLOOKUP(B418,'[2]1. All Calls'!$R:$R,'[2]1. All Calls'!$F:$F,"",0)</f>
        <v>CC-01957206</v>
      </c>
      <c r="BV418" s="51" t="str">
        <f>_xlfn.XLOOKUP(B418,'[2]1. All Calls'!$R:$R,'[2]1. All Calls'!$J:$J,"",0)</f>
        <v>Sales Call</v>
      </c>
      <c r="BW418" s="53" t="str">
        <f>_xlfn.XLOOKUP(B418,'[2]Sch Calls'!$R:$R,'[2]Sch Calls'!$A:$A,"",0)</f>
        <v/>
      </c>
      <c r="BX418" s="51" t="str">
        <f>_xlfn.XLOOKUP(B418,'[2]Sch Calls'!$R:$R,'[2]Sch Calls'!$B:$B,"",0)</f>
        <v/>
      </c>
      <c r="BY418" s="51" t="str">
        <f t="shared" si="344"/>
        <v>13-Dec-25</v>
      </c>
      <c r="BZ418" s="51" t="str">
        <f t="shared" si="344"/>
        <v>13-Dec-25</v>
      </c>
      <c r="CA418" s="51" t="str">
        <f t="shared" si="320"/>
        <v>18-Mar-26</v>
      </c>
      <c r="CB418" s="51" t="str">
        <f t="shared" si="321"/>
        <v>14-Dec-26</v>
      </c>
      <c r="CC418" s="51" t="str">
        <f t="shared" si="322"/>
        <v>16-Jun-27</v>
      </c>
      <c r="CD418" s="51" t="str">
        <f t="shared" si="323"/>
        <v>16-Jun-26</v>
      </c>
      <c r="CE418" s="51">
        <f t="shared" ca="1" si="345"/>
        <v>352</v>
      </c>
      <c r="CF418" s="51">
        <f t="shared" ca="1" si="345"/>
        <v>352</v>
      </c>
      <c r="CG418" s="51">
        <f t="shared" ca="1" si="324"/>
        <v>352</v>
      </c>
      <c r="CH418" s="51">
        <f t="shared" ca="1" si="325"/>
        <v>352</v>
      </c>
      <c r="CI418" s="51">
        <f t="shared" ca="1" si="326"/>
        <v>352</v>
      </c>
      <c r="CJ418" s="51">
        <f t="shared" ca="1" si="327"/>
        <v>352</v>
      </c>
      <c r="CK418" s="51">
        <f t="shared" ca="1" si="341"/>
        <v>352</v>
      </c>
      <c r="CL418" s="51">
        <f t="shared" ca="1" si="341"/>
        <v>352</v>
      </c>
      <c r="CM418" s="51">
        <f t="shared" ca="1" si="341"/>
        <v>352</v>
      </c>
      <c r="CN418" s="51">
        <f t="shared" ca="1" si="341"/>
        <v>352</v>
      </c>
      <c r="CO418" s="51">
        <f t="shared" ca="1" si="341"/>
        <v>352</v>
      </c>
      <c r="CP418" s="51">
        <f t="shared" ca="1" si="341"/>
        <v>352</v>
      </c>
      <c r="CQ418" s="51">
        <f t="shared" ca="1" si="342"/>
        <v>1498</v>
      </c>
      <c r="CR418" s="51">
        <f t="shared" ca="1" si="342"/>
        <v>1498</v>
      </c>
      <c r="CS418" s="51">
        <f t="shared" ca="1" si="342"/>
        <v>3498</v>
      </c>
      <c r="CT418" s="51">
        <f t="shared" ca="1" si="342"/>
        <v>3498</v>
      </c>
      <c r="CU418" s="51">
        <f t="shared" ca="1" si="342"/>
        <v>7498</v>
      </c>
      <c r="CV418" s="54">
        <f t="shared" ca="1" si="342"/>
        <v>3498</v>
      </c>
      <c r="CW418" s="25" t="s">
        <v>212</v>
      </c>
      <c r="CX418" s="55">
        <v>1</v>
      </c>
      <c r="CY418" s="55"/>
      <c r="CZ418" s="26">
        <v>0</v>
      </c>
      <c r="DA418" s="26">
        <v>0</v>
      </c>
      <c r="DB418" s="26">
        <v>0</v>
      </c>
      <c r="DC418" s="26">
        <v>0</v>
      </c>
      <c r="DD418" s="26">
        <v>0</v>
      </c>
      <c r="DE418" s="26">
        <v>0</v>
      </c>
      <c r="DF418" s="26">
        <v>0</v>
      </c>
      <c r="DG418" s="26">
        <v>0</v>
      </c>
      <c r="DH418" s="26">
        <v>0</v>
      </c>
      <c r="DI418" s="26">
        <v>0</v>
      </c>
      <c r="DJ418" s="26">
        <v>0</v>
      </c>
      <c r="DK418" s="26">
        <v>0</v>
      </c>
      <c r="DL418" s="27">
        <f t="shared" si="328"/>
        <v>46126.538078703699</v>
      </c>
      <c r="DM418" s="28">
        <f t="shared" ca="1" si="329"/>
        <v>1</v>
      </c>
      <c r="DN418" s="56">
        <f>_xlfn.XLOOKUP(B418,'[2]1. All Calls'!$R:$R,'[2]1. All Calls'!$A:$A,"",0)</f>
        <v>46051.538078703699</v>
      </c>
      <c r="DO418" s="57" t="str">
        <f ca="1">VLOOKUP(DM418,[1]Validation!$B$20:$C$25,2,0)</f>
        <v>Above 3 months</v>
      </c>
      <c r="DP418" s="58" t="str">
        <f>_xlfn.XLOOKUP(B418,'[1]Active AMCs- Dealer'!E:E,'[1]Active AMCs- Dealer'!L:L,"Not in AMC",0)</f>
        <v>Not in AMC</v>
      </c>
      <c r="DQ418" s="50" t="s">
        <v>638</v>
      </c>
      <c r="DR418" s="29" t="str">
        <f>_xlfn.XLOOKUP(B418,'[2]1. All Calls'!$R:$R,'[2]1. All Calls'!$F:$F,"",0)</f>
        <v>CC-01957206</v>
      </c>
      <c r="DS418" s="29" t="str">
        <f>_xlfn.XLOOKUP(B418,'[2]1. All Calls'!$R:$R,'[2]1. All Calls'!$AB:$AB,"",0)</f>
        <v>Sales call carried out for HMR update</v>
      </c>
      <c r="DT418" s="30">
        <f>_xlfn.XLOOKUP(DR418,'[2]1. All Calls'!$F:$F,'[2]1. All Calls'!$A:$A,"",0)</f>
        <v>46051.538078703699</v>
      </c>
      <c r="DU418" s="31">
        <f>_xlfn.XLOOKUP(DR418,'[2]1. All Calls'!$F:$F,'[2]1. All Calls'!$B:$B,"",0)</f>
        <v>150</v>
      </c>
      <c r="DV418" s="31">
        <f>_xlfn.XLOOKUP(B418,[1]MDA_Assets!D:D,[1]MDA_Assets!N:N,"",0)</f>
        <v>0</v>
      </c>
      <c r="DW418" s="31">
        <f>_xlfn.XLOOKUP(B418,[1]MDA_Assets!D:D,[1]MDA_Assets!O:O,"",0)</f>
        <v>0</v>
      </c>
      <c r="DX418" s="32" t="str">
        <f>_xlfn.XLOOKUP(B418,[1]MDA_Assets!D:D,[1]MDA_Assets!Q:Q,"",0)</f>
        <v>XD</v>
      </c>
      <c r="DY418" s="33">
        <f>_xlfn.XLOOKUP(B418,[1]MDA_Assets!D:D,[1]MDA_Assets!R:R,"",0)</f>
        <v>45824</v>
      </c>
      <c r="DZ418" s="33">
        <f>_xlfn.XLOOKUP(B418,[1]MDA_Assets!D:D,[1]MDA_Assets!S:S,"",0)</f>
        <v>45824</v>
      </c>
      <c r="EA418" s="33">
        <f>_xlfn.XLOOKUP(B418,[1]MDA_Assets!D:D,[1]MDA_Assets!T:T,"",0)</f>
        <v>45824</v>
      </c>
      <c r="EB418" s="33">
        <f>_xlfn.XLOOKUP(B418,[1]MDA_Assets!D:D,[1]MDA_Assets!U:U,"",0)</f>
        <v>45824</v>
      </c>
      <c r="EC418" s="33">
        <f>_xlfn.XLOOKUP(B418,[1]MDA_Assets!D:D,[1]MDA_Assets!V:V,"",0)</f>
        <v>45824</v>
      </c>
      <c r="ED418" s="33">
        <f>_xlfn.XLOOKUP(B418,[1]MDA_Assets!D:D,[1]MDA_Assets!W:W,"",0)</f>
        <v>45824</v>
      </c>
      <c r="EE418" s="32" t="str">
        <f>_xlfn.XLOOKUP(B418,[1]MDA_Assets!D:D,[1]MDA_Assets!X:X,"",0)</f>
        <v>Yes</v>
      </c>
      <c r="EF418" s="33">
        <f>_xlfn.XLOOKUP(B418,[1]MDA_Assets!D:D,[1]MDA_Assets!Y:Y,"",0)</f>
        <v>45824</v>
      </c>
      <c r="EG418" s="33">
        <f>_xlfn.XLOOKUP(B418,[1]MDA_Assets!D:D,[1]MDA_Assets!Z:Z,"",0)</f>
        <v>45824</v>
      </c>
      <c r="EH418" s="33">
        <f>_xlfn.XLOOKUP(B418,[1]MDA_Assets!D:D,[1]MDA_Assets!AA:AA,"",0)</f>
        <v>45824</v>
      </c>
      <c r="EI418" s="34">
        <f>_xlfn.XLOOKUP(B418,[1]MDA_Assets!D:D,[1]MDA_Assets!P:P,"",0)</f>
        <v>1</v>
      </c>
      <c r="EJ418" s="35" t="str">
        <f>_xlfn.XLOOKUP(B418,[1]MDA_Assets!D:D,[1]MDA_Assets!AB:AB,"",0)</f>
        <v>1850</v>
      </c>
      <c r="EK418" s="35" t="str">
        <f>_xlfn.XLOOKUP(B418,[1]MDA_Assets!D:D,[1]MDA_Assets!AC:AC,"",0)</f>
        <v>1850</v>
      </c>
      <c r="EL418" s="35" t="str">
        <f>_xlfn.XLOOKUP(B418,[1]MDA_Assets!D:D,[1]MDA_Assets!AD:AD,"",0)</f>
        <v>3850</v>
      </c>
      <c r="EM418" s="35" t="str">
        <f>_xlfn.XLOOKUP(B418,[1]MDA_Assets!D:D,[1]MDA_Assets!AE:AE,"",0)</f>
        <v>3850</v>
      </c>
      <c r="EN418" s="35" t="str">
        <f>_xlfn.XLOOKUP(B418,[1]MDA_Assets!D:D,[1]MDA_Assets!AF:AF,"",0)</f>
        <v>7850</v>
      </c>
      <c r="EO418" s="35" t="str">
        <f>_xlfn.XLOOKUP(B418,[1]MDA_Assets!D:D,[1]MDA_Assets!AG:AG,"",0)</f>
        <v>3850</v>
      </c>
      <c r="EP418" s="36">
        <f t="shared" si="346"/>
        <v>365</v>
      </c>
      <c r="EQ418" s="36">
        <f t="shared" si="346"/>
        <v>180</v>
      </c>
      <c r="ER418" s="36">
        <f t="shared" si="330"/>
        <v>365</v>
      </c>
      <c r="ES418" s="36">
        <f t="shared" si="331"/>
        <v>365</v>
      </c>
      <c r="ET418" s="36">
        <f t="shared" si="332"/>
        <v>730</v>
      </c>
      <c r="EU418" s="36">
        <f t="shared" si="333"/>
        <v>365</v>
      </c>
      <c r="EV418" s="36">
        <f t="shared" si="334"/>
        <v>365</v>
      </c>
      <c r="EW418" s="36">
        <f t="shared" si="306"/>
        <v>365</v>
      </c>
      <c r="EX418" s="36">
        <f t="shared" si="307"/>
        <v>365</v>
      </c>
      <c r="EY418" s="36">
        <f t="shared" si="349"/>
        <v>11.78</v>
      </c>
      <c r="EZ418" s="36">
        <f t="shared" si="349"/>
        <v>5.81</v>
      </c>
      <c r="FA418" s="36">
        <f t="shared" si="349"/>
        <v>11.78</v>
      </c>
      <c r="FB418" s="36">
        <f t="shared" si="348"/>
        <v>11.78</v>
      </c>
      <c r="FC418" s="36">
        <f t="shared" si="348"/>
        <v>23.55</v>
      </c>
      <c r="FD418" s="36">
        <f t="shared" si="348"/>
        <v>11.78</v>
      </c>
      <c r="FE418" s="36">
        <f t="shared" si="348"/>
        <v>11.78</v>
      </c>
      <c r="FF418" s="36">
        <f t="shared" si="348"/>
        <v>11.78</v>
      </c>
      <c r="FG418" s="36">
        <f t="shared" si="348"/>
        <v>11.78</v>
      </c>
      <c r="FH418" s="37" t="str" cm="1">
        <f t="array" ref="FH418">_xlfn.IFS(EY418="", "No Data", EY418&lt;0, "Negative/Future", EY418=0, "Zero Days", EY418&lt;=3, "&lt; 3 Months", EY418&lt;=6, "3 to 6 Months", EY418&lt;=9, "6 to 9 Months", EY418&lt;=12, "9 to 12 Months", EY418&lt;=15, "12 to 15 Months", EY418&lt;=18, "15 to 18 Months", EY418&lt;=24, "18 to 24 Months", EY418&gt;24, "&gt; 24 Months")</f>
        <v>9 to 12 Months</v>
      </c>
      <c r="FI418" s="37" t="str" cm="1">
        <f t="array" ref="FI418">_xlfn.IFS(EZ418="", "No Data", EZ418&lt;0, "Negative/Future", EZ418=0, "Zero Days", EZ418&lt;=3, "&lt; 3 Months", EZ418&lt;=6, "3 to 6 Months", EZ418&lt;=9, "6 to 9 Months", EZ418&lt;=12, "9 to 12 Months", EZ418&lt;=15, "12 to 15 Months", EZ418&lt;=18, "15 to 18 Months", EZ418&lt;=24, "18 to 24 Months", EZ418&gt;24, "&gt; 24 Months")</f>
        <v>3 to 6 Months</v>
      </c>
      <c r="FJ418" s="37" t="str" cm="1">
        <f t="array" ref="FJ418">_xlfn.IFS(FA418="", "No Data", FA418&lt;0, "Negative/Future", FA418=0, "Zero Days", FA418&lt;=3, "&lt; 3 Months", FA418&lt;=6, "3 to 6 Months", FA418&lt;=9, "6 to 9 Months", FA418&lt;=12, "9 to 12 Months", FA418&lt;=15, "12 to 15 Months", FA418&lt;=18, "15 to 18 Months", FA418&lt;=24, "18 to 24 Months", FA418&gt;24, "&gt; 24 Months")</f>
        <v>9 to 12 Months</v>
      </c>
      <c r="FK418" s="37" t="str" cm="1">
        <f t="array" ref="FK418">_xlfn.IFS(FB418="", "No Data", FB418&lt;0, "Negative/Future", FB418=0, "Zero Days", FB418&lt;=3, "&lt; 3 Months", FB418&lt;=6, "3 to 6 Months", FB418&lt;=9, "6 to 9 Months", FB418&lt;=12, "9 to 12 Months", FB418&lt;=15, "12 to 15 Months", FB418&lt;=18, "15 to 18 Months", FB418&lt;=24, "18 to 24 Months", FB418&gt;24, "&gt; 24 Months")</f>
        <v>9 to 12 Months</v>
      </c>
      <c r="FL418" s="37" t="str" cm="1">
        <f t="array" ref="FL418">_xlfn.IFS(FC418="", "No Data", FC418&lt;0, "Negative/Future", FC418=0, "Zero Days", FC418&lt;=3, "&lt; 3 Months", FC418&lt;=6, "3 to 6 Months", FC418&lt;=9, "6 to 9 Months", FC418&lt;=12, "9 to 12 Months", FC418&lt;=15, "12 to 15 Months", FC418&lt;=18, "15 to 18 Months", FC418&lt;=24, "18 to 24 Months", FC418&gt;24, "&gt; 24 Months")</f>
        <v>18 to 24 Months</v>
      </c>
      <c r="FM418" s="37" t="str" cm="1">
        <f t="array" ref="FM418">_xlfn.IFS(FD418="", "No Data", FD418&lt;0, "Negative/Future", FD418=0, "Zero Days", FD418&lt;=3, "&lt; 3 Months", FD418&lt;=6, "3 to 6 Months", FD418&lt;=9, "6 to 9 Months", FD418&lt;=12, "9 to 12 Months", FD418&lt;=15, "12 to 15 Months", FD418&lt;=18, "15 to 18 Months", FD418&lt;=24, "18 to 24 Months", FD418&gt;24, "&gt; 24 Months")</f>
        <v>9 to 12 Months</v>
      </c>
      <c r="FN418" s="37" t="str" cm="1">
        <f t="array" ref="FN418">_xlfn.IFS(FE418="", "No Data", FE418&lt;0, "Negative/Future", FE418=0, "Zero Days", FE418&lt;=3, "&lt; 3 Months", FE418&lt;=6, "3 to 6 Months", FE418&lt;=9, "6 to 9 Months", FE418&lt;=12, "9 to 12 Months", FE418&lt;=15, "12 to 15 Months", FE418&lt;=18, "15 to 18 Months", FE418&lt;=24, "18 to 24 Months", FE418&gt;24, "&gt; 24 Months")</f>
        <v>9 to 12 Months</v>
      </c>
      <c r="FO418" s="37" t="str" cm="1">
        <f t="array" ref="FO418">_xlfn.IFS(FG418="", "No Data", FG418&lt;0, "Negative/Future", FG418=0, "Zero Days", FG418&lt;=3, "&lt; 3 Months", FG418&lt;=6, "3 to 6 Months", FG418&lt;=9, "6 to 9 Months", FG418&lt;=12, "9 to 12 Months", FG418&lt;=15, "12 to 15 Months", FG418&lt;=18, "15 to 18 Months", FG418&lt;=24, "18 to 24 Months", FG418&gt;24, "&gt; 24 Months")</f>
        <v>9 to 12 Months</v>
      </c>
      <c r="FP418" s="37" t="str" cm="1">
        <f t="array" ref="FP418">_xlfn.IFS(FF418="", "No Data", FF418&lt;0, "Negative/Future", FF418=0, "Zero Days", FF418&lt;=3, "&lt; 3 Months", FF418&lt;=6, "3 to 6 Months", FF418&lt;=9, "6 to 9 Months", FF418&lt;=12, "9 to 12 Months", FF418&lt;=15, "12 to 15 Months", FF418&lt;=18, "15 to 18 Months", FF418&lt;=24, "18 to 24 Months", FF418&gt;24, "&gt; 24 Months")</f>
        <v>9 to 12 Months</v>
      </c>
      <c r="FQ418" s="29" t="s">
        <v>1855</v>
      </c>
      <c r="FR418" s="29">
        <v>8077989439</v>
      </c>
      <c r="FS418" s="38" t="str">
        <f>VLOOKUP(_xlfn.XLOOKUP(B418,[1]MDA_Assets!D:D,[1]MDA_Assets!I:I,"",0),[1]Validation!$B$1:$C$8,2,0)</f>
        <v>B</v>
      </c>
      <c r="FT418" s="38" t="s">
        <v>202</v>
      </c>
      <c r="FU418" s="31" t="str">
        <f>_xlfn.XLOOKUP(B418,[1]MDA_Assets!D:D,[1]MDA_Assets!X:X,"",0)</f>
        <v>Yes</v>
      </c>
      <c r="FV418" s="39">
        <v>1</v>
      </c>
      <c r="FW418" s="39">
        <v>0</v>
      </c>
      <c r="FX418" s="39">
        <v>7</v>
      </c>
      <c r="FY418" s="39">
        <v>1</v>
      </c>
      <c r="FZ418" s="40">
        <f t="shared" si="343"/>
        <v>46189</v>
      </c>
      <c r="GA418" s="40">
        <f t="shared" si="343"/>
        <v>46004</v>
      </c>
      <c r="GB418" s="40">
        <f t="shared" si="308"/>
        <v>46189</v>
      </c>
      <c r="GC418" s="40">
        <f t="shared" si="309"/>
        <v>46189</v>
      </c>
      <c r="GD418" s="40">
        <f t="shared" si="310"/>
        <v>46554</v>
      </c>
      <c r="GE418" s="40">
        <f t="shared" si="311"/>
        <v>46189</v>
      </c>
      <c r="GF418" s="40">
        <f t="shared" si="347"/>
        <v>46189</v>
      </c>
      <c r="GG418" s="40">
        <f t="shared" si="347"/>
        <v>46189</v>
      </c>
      <c r="GH418" s="40">
        <f t="shared" si="347"/>
        <v>46189</v>
      </c>
      <c r="GI418" s="39">
        <f t="shared" si="335"/>
        <v>1</v>
      </c>
      <c r="GJ418" s="39">
        <f t="shared" si="336"/>
        <v>0</v>
      </c>
      <c r="GK418" s="39">
        <f t="shared" si="337"/>
        <v>0</v>
      </c>
      <c r="GL418" s="39">
        <f t="shared" si="338"/>
        <v>8</v>
      </c>
    </row>
    <row r="419" spans="1:194" x14ac:dyDescent="0.25">
      <c r="A419" s="19">
        <v>455</v>
      </c>
      <c r="B419" s="43" t="s">
        <v>1856</v>
      </c>
      <c r="C419" s="43" t="s">
        <v>186</v>
      </c>
      <c r="D419" s="43" t="s">
        <v>636</v>
      </c>
      <c r="E419" s="43" t="s">
        <v>1857</v>
      </c>
      <c r="F419" s="43" t="s">
        <v>1529</v>
      </c>
      <c r="G419" s="43" t="s">
        <v>190</v>
      </c>
      <c r="H419" s="43" t="s">
        <v>396</v>
      </c>
      <c r="I419" s="43" t="s">
        <v>192</v>
      </c>
      <c r="J419" s="44">
        <f t="shared" si="312"/>
        <v>46198.520833333336</v>
      </c>
      <c r="K419" s="44">
        <v>45834.520833333336</v>
      </c>
      <c r="L419" s="44">
        <v>45716</v>
      </c>
      <c r="M419" s="43" t="s">
        <v>3187</v>
      </c>
      <c r="N419" s="43" t="s">
        <v>3188</v>
      </c>
      <c r="O419" s="44">
        <v>46126.311122685183</v>
      </c>
      <c r="P419" s="43">
        <v>3475</v>
      </c>
      <c r="Q419" s="43">
        <v>1978</v>
      </c>
      <c r="R419" s="43">
        <v>1497</v>
      </c>
      <c r="S419" s="43" t="s">
        <v>194</v>
      </c>
      <c r="T419" s="44">
        <v>46125.770833333336</v>
      </c>
      <c r="U419" s="44">
        <v>46125.770833333336</v>
      </c>
      <c r="V419" s="44">
        <v>46125.770833333336</v>
      </c>
      <c r="W419" s="44">
        <v>45833.770833333336</v>
      </c>
      <c r="X419" s="44">
        <v>45833.770833333336</v>
      </c>
      <c r="Y419" s="44">
        <v>45833.770833333336</v>
      </c>
      <c r="Z419" s="43" t="s">
        <v>199</v>
      </c>
      <c r="AA419" s="43"/>
      <c r="AB419" s="44">
        <v>45832.770833333336</v>
      </c>
      <c r="AC419" s="44">
        <v>45832.770833333336</v>
      </c>
      <c r="AD419" s="43"/>
      <c r="AE419" s="43">
        <v>8</v>
      </c>
      <c r="AF419" s="43" t="s">
        <v>314</v>
      </c>
      <c r="AG419" s="43" t="s">
        <v>314</v>
      </c>
      <c r="AH419" s="43" t="s">
        <v>280</v>
      </c>
      <c r="AI419" s="43" t="s">
        <v>2898</v>
      </c>
      <c r="AJ419" s="43" t="s">
        <v>3189</v>
      </c>
      <c r="AK419" s="43" t="s">
        <v>824</v>
      </c>
      <c r="AL419" s="47">
        <v>46313</v>
      </c>
      <c r="AM419" s="47">
        <v>46305</v>
      </c>
      <c r="AN419" s="47">
        <v>46501</v>
      </c>
      <c r="AO419" s="47">
        <v>46279</v>
      </c>
      <c r="AP419" s="47">
        <v>46563</v>
      </c>
      <c r="AQ419" s="49">
        <v>46198</v>
      </c>
      <c r="AR419" s="49">
        <v>46197</v>
      </c>
      <c r="AS419" s="49">
        <v>46197</v>
      </c>
      <c r="AT419" s="48"/>
      <c r="AU419" s="43">
        <v>0</v>
      </c>
      <c r="AV419" s="43">
        <v>0</v>
      </c>
      <c r="AW419" s="43">
        <v>1</v>
      </c>
      <c r="AX419" s="51" t="s">
        <v>1532</v>
      </c>
      <c r="AY419" s="51" t="s">
        <v>211</v>
      </c>
      <c r="AZ419" s="51" t="s">
        <v>198</v>
      </c>
      <c r="BA419" s="20">
        <f t="shared" ca="1" si="305"/>
        <v>0</v>
      </c>
      <c r="BB419" s="20">
        <f t="shared" ca="1" si="305"/>
        <v>0</v>
      </c>
      <c r="BC419" s="20">
        <f t="shared" ca="1" si="305"/>
        <v>0</v>
      </c>
      <c r="BD419" s="20">
        <f t="shared" ca="1" si="305"/>
        <v>0</v>
      </c>
      <c r="BE419" s="20">
        <f t="shared" ca="1" si="305"/>
        <v>0</v>
      </c>
      <c r="BF419" s="20">
        <f t="shared" ca="1" si="305"/>
        <v>1</v>
      </c>
      <c r="BG419" s="21">
        <f t="shared" ca="1" si="304"/>
        <v>1</v>
      </c>
      <c r="BH419" s="21">
        <f t="shared" ca="1" si="304"/>
        <v>1</v>
      </c>
      <c r="BI419" s="21" t="str">
        <f t="shared" ca="1" si="304"/>
        <v/>
      </c>
      <c r="BJ419" s="22">
        <f t="shared" ca="1" si="313"/>
        <v>3</v>
      </c>
      <c r="BK419" s="21">
        <f t="shared" si="314"/>
        <v>8</v>
      </c>
      <c r="BL419" s="22">
        <f t="shared" ca="1" si="315"/>
        <v>3873</v>
      </c>
      <c r="BM419" s="22">
        <f t="shared" ca="1" si="316"/>
        <v>2208</v>
      </c>
      <c r="BN419" s="23">
        <f t="shared" ca="1" si="317"/>
        <v>1665</v>
      </c>
      <c r="BO419" s="24">
        <f t="shared" ca="1" si="318"/>
        <v>398</v>
      </c>
      <c r="BP419" s="51" t="str">
        <f>_xlfn.XLOOKUP(E419,[1]Validation!E:E,[1]Validation!F:F,"")</f>
        <v>EQ30</v>
      </c>
      <c r="BQ419" s="51" t="str">
        <f>_xlfn.XLOOKUP(BP419,[1]Validation!F:F,[1]Validation!G:G,"")</f>
        <v>EQ30 to EQ45</v>
      </c>
      <c r="BR419" s="52" t="str">
        <f>VLOOKUP(G419,[1]Validation!$B$1:$C$9,2,0)</f>
        <v>B</v>
      </c>
      <c r="BS419" s="51">
        <f t="shared" ca="1" si="319"/>
        <v>11</v>
      </c>
      <c r="BT419" s="53">
        <f>_xlfn.XLOOKUP(B419,'[2]1. All Calls'!$R:$R,'[2]1. All Calls'!$A:$A,"",0)</f>
        <v>46126.520636574103</v>
      </c>
      <c r="BU419" s="51" t="str">
        <f>_xlfn.XLOOKUP(B419,'[2]1. All Calls'!$R:$R,'[2]1. All Calls'!$F:$F,"",0)</f>
        <v>CC-02046938</v>
      </c>
      <c r="BV419" s="51" t="str">
        <f>_xlfn.XLOOKUP(B419,'[2]1. All Calls'!$R:$R,'[2]1. All Calls'!$J:$J,"",0)</f>
        <v>Schedule Service</v>
      </c>
      <c r="BW419" s="53">
        <f>_xlfn.XLOOKUP(B419,'[2]Sch Calls'!$R:$R,'[2]Sch Calls'!$A:$A,"",0)</f>
        <v>46126.520636574103</v>
      </c>
      <c r="BX419" s="51">
        <f>_xlfn.XLOOKUP(B419,'[2]Sch Calls'!$R:$R,'[2]Sch Calls'!$B:$B,"",0)</f>
        <v>3475</v>
      </c>
      <c r="BY419" s="51" t="str">
        <f t="shared" si="344"/>
        <v>11-Oct-26</v>
      </c>
      <c r="BZ419" s="51" t="str">
        <f t="shared" si="344"/>
        <v>11-Oct-26</v>
      </c>
      <c r="CA419" s="51" t="str">
        <f t="shared" si="320"/>
        <v>14-Jan-27</v>
      </c>
      <c r="CB419" s="51" t="str">
        <f t="shared" si="321"/>
        <v>24-Dec-26</v>
      </c>
      <c r="CC419" s="51" t="str">
        <f t="shared" si="322"/>
        <v>26-Jun-27</v>
      </c>
      <c r="CD419" s="51" t="str">
        <f t="shared" si="323"/>
        <v>26-Jun-26</v>
      </c>
      <c r="CE419" s="51">
        <f t="shared" ca="1" si="345"/>
        <v>50</v>
      </c>
      <c r="CF419" s="51">
        <f t="shared" ca="1" si="345"/>
        <v>50</v>
      </c>
      <c r="CG419" s="51">
        <f t="shared" ca="1" si="324"/>
        <v>50</v>
      </c>
      <c r="CH419" s="51">
        <f t="shared" ca="1" si="325"/>
        <v>342</v>
      </c>
      <c r="CI419" s="51">
        <f t="shared" ca="1" si="326"/>
        <v>342</v>
      </c>
      <c r="CJ419" s="51">
        <f t="shared" ca="1" si="327"/>
        <v>342</v>
      </c>
      <c r="CK419" s="51">
        <f t="shared" ca="1" si="341"/>
        <v>400</v>
      </c>
      <c r="CL419" s="51">
        <f t="shared" ca="1" si="341"/>
        <v>400</v>
      </c>
      <c r="CM419" s="51">
        <f t="shared" ca="1" si="341"/>
        <v>400</v>
      </c>
      <c r="CN419" s="51">
        <f t="shared" ca="1" si="341"/>
        <v>2736</v>
      </c>
      <c r="CO419" s="51">
        <f t="shared" ca="1" si="341"/>
        <v>2736</v>
      </c>
      <c r="CP419" s="51">
        <f t="shared" ca="1" si="341"/>
        <v>2736</v>
      </c>
      <c r="CQ419" s="51">
        <f t="shared" ca="1" si="342"/>
        <v>1100</v>
      </c>
      <c r="CR419" s="51">
        <f t="shared" ca="1" si="342"/>
        <v>1100</v>
      </c>
      <c r="CS419" s="51">
        <f t="shared" ca="1" si="342"/>
        <v>2600</v>
      </c>
      <c r="CT419" s="51">
        <f t="shared" ca="1" si="342"/>
        <v>-1511</v>
      </c>
      <c r="CU419" s="51">
        <f t="shared" ca="1" si="342"/>
        <v>1790</v>
      </c>
      <c r="CV419" s="54">
        <f t="shared" ca="1" si="342"/>
        <v>-511</v>
      </c>
      <c r="CW419" s="25" t="s">
        <v>212</v>
      </c>
      <c r="CX419" s="55">
        <v>0</v>
      </c>
      <c r="CY419" s="55"/>
      <c r="CZ419" s="26">
        <v>0</v>
      </c>
      <c r="DA419" s="26">
        <v>0</v>
      </c>
      <c r="DB419" s="26">
        <v>0</v>
      </c>
      <c r="DC419" s="26">
        <v>0</v>
      </c>
      <c r="DD419" s="26">
        <v>0</v>
      </c>
      <c r="DE419" s="26">
        <v>0</v>
      </c>
      <c r="DF419" s="26">
        <v>0</v>
      </c>
      <c r="DG419" s="26">
        <v>0</v>
      </c>
      <c r="DH419" s="26">
        <v>0</v>
      </c>
      <c r="DI419" s="26">
        <v>0</v>
      </c>
      <c r="DJ419" s="26">
        <v>0</v>
      </c>
      <c r="DK419" s="26">
        <v>0</v>
      </c>
      <c r="DL419" s="27">
        <f t="shared" si="328"/>
        <v>46201.520636574103</v>
      </c>
      <c r="DM419" s="28">
        <f t="shared" ca="1" si="329"/>
        <v>0</v>
      </c>
      <c r="DN419" s="56">
        <f>_xlfn.XLOOKUP(B419,'[2]1. All Calls'!$R:$R,'[2]1. All Calls'!$A:$A,"",0)</f>
        <v>46126.520636574103</v>
      </c>
      <c r="DO419" s="57" t="str">
        <f ca="1">VLOOKUP(DM419,[1]Validation!$B$20:$C$25,2,0)</f>
        <v>Within 3 months</v>
      </c>
      <c r="DP419" s="58" t="str">
        <f>_xlfn.XLOOKUP(B419,'[1]Active AMCs- Dealer'!E:E,'[1]Active AMCs- Dealer'!L:L,"Not in AMC",0)</f>
        <v>Not in AMC</v>
      </c>
      <c r="DQ419" s="50" t="s">
        <v>238</v>
      </c>
      <c r="DR419" s="29" t="str">
        <f>_xlfn.XLOOKUP(B419,'[2]1. All Calls'!$R:$R,'[2]1. All Calls'!$F:$F,"",0)</f>
        <v>CC-02046938</v>
      </c>
      <c r="DS419" s="29" t="str">
        <f>_xlfn.XLOOKUP(B419,'[2]1. All Calls'!$R:$R,'[2]1. All Calls'!$AB:$AB,"",0)</f>
        <v>Today We attend the customer site for shedule service so we change part during service:- air filter, oil filter,pre filter and oil then start machine running good condition</v>
      </c>
      <c r="DT419" s="30">
        <f>_xlfn.XLOOKUP(DR419,'[2]1. All Calls'!$F:$F,'[2]1. All Calls'!$A:$A,"",0)</f>
        <v>46126.520636574103</v>
      </c>
      <c r="DU419" s="31">
        <f>_xlfn.XLOOKUP(DR419,'[2]1. All Calls'!$F:$F,'[2]1. All Calls'!$B:$B,"",0)</f>
        <v>3475</v>
      </c>
      <c r="DV419" s="31">
        <f>_xlfn.XLOOKUP(B419,[1]MDA_Assets!D:D,[1]MDA_Assets!N:N,"",0)</f>
        <v>1978</v>
      </c>
      <c r="DW419" s="31">
        <f>_xlfn.XLOOKUP(B419,[1]MDA_Assets!D:D,[1]MDA_Assets!O:O,"",0)</f>
        <v>1497</v>
      </c>
      <c r="DX419" s="32" t="str">
        <f>_xlfn.XLOOKUP(B419,[1]MDA_Assets!D:D,[1]MDA_Assets!Q:Q,"",0)</f>
        <v>Synthetic</v>
      </c>
      <c r="DY419" s="33">
        <f>_xlfn.XLOOKUP(B419,[1]MDA_Assets!D:D,[1]MDA_Assets!R:R,"",0)</f>
        <v>46126</v>
      </c>
      <c r="DZ419" s="33">
        <f>_xlfn.XLOOKUP(B419,[1]MDA_Assets!D:D,[1]MDA_Assets!S:S,"",0)</f>
        <v>46126</v>
      </c>
      <c r="EA419" s="33">
        <f>_xlfn.XLOOKUP(B419,[1]MDA_Assets!D:D,[1]MDA_Assets!T:T,"",0)</f>
        <v>46126</v>
      </c>
      <c r="EB419" s="33">
        <f>_xlfn.XLOOKUP(B419,[1]MDA_Assets!D:D,[1]MDA_Assets!U:U,"",0)</f>
        <v>45834</v>
      </c>
      <c r="EC419" s="33">
        <f>_xlfn.XLOOKUP(B419,[1]MDA_Assets!D:D,[1]MDA_Assets!V:V,"",0)</f>
        <v>45834</v>
      </c>
      <c r="ED419" s="33">
        <f>_xlfn.XLOOKUP(B419,[1]MDA_Assets!D:D,[1]MDA_Assets!W:W,"",0)</f>
        <v>45834</v>
      </c>
      <c r="EE419" s="32" t="str">
        <f>_xlfn.XLOOKUP(B419,[1]MDA_Assets!D:D,[1]MDA_Assets!X:X,"",0)</f>
        <v>Yes</v>
      </c>
      <c r="EF419" s="33">
        <f>_xlfn.XLOOKUP(B419,[1]MDA_Assets!D:D,[1]MDA_Assets!Y:Y,"",0)</f>
        <v>45833</v>
      </c>
      <c r="EG419" s="33">
        <f>_xlfn.XLOOKUP(B419,[1]MDA_Assets!D:D,[1]MDA_Assets!Z:Z,"",0)</f>
        <v>0</v>
      </c>
      <c r="EH419" s="33">
        <f>_xlfn.XLOOKUP(B419,[1]MDA_Assets!D:D,[1]MDA_Assets!AA:AA,"",0)</f>
        <v>45833</v>
      </c>
      <c r="EI419" s="34">
        <f>_xlfn.XLOOKUP(B419,[1]MDA_Assets!D:D,[1]MDA_Assets!P:P,"",0)</f>
        <v>8</v>
      </c>
      <c r="EJ419" s="35" t="str">
        <f>_xlfn.XLOOKUP(B419,[1]MDA_Assets!D:D,[1]MDA_Assets!AB:AB,"",0)</f>
        <v>1500</v>
      </c>
      <c r="EK419" s="35" t="str">
        <f>_xlfn.XLOOKUP(B419,[1]MDA_Assets!D:D,[1]MDA_Assets!AC:AC,"",0)</f>
        <v>1500</v>
      </c>
      <c r="EL419" s="35" t="str">
        <f>_xlfn.XLOOKUP(B419,[1]MDA_Assets!D:D,[1]MDA_Assets!AD:AD,"",0)</f>
        <v>3000</v>
      </c>
      <c r="EM419" s="35" t="str">
        <f>_xlfn.XLOOKUP(B419,[1]MDA_Assets!D:D,[1]MDA_Assets!AE:AE,"",0)</f>
        <v>1225</v>
      </c>
      <c r="EN419" s="35" t="str">
        <f>_xlfn.XLOOKUP(B419,[1]MDA_Assets!D:D,[1]MDA_Assets!AF:AF,"",0)</f>
        <v>4526</v>
      </c>
      <c r="EO419" s="35" t="str">
        <f>_xlfn.XLOOKUP(B419,[1]MDA_Assets!D:D,[1]MDA_Assets!AG:AG,"",0)</f>
        <v>2225</v>
      </c>
      <c r="EP419" s="36">
        <f t="shared" si="346"/>
        <v>188</v>
      </c>
      <c r="EQ419" s="36">
        <f t="shared" si="346"/>
        <v>180</v>
      </c>
      <c r="ER419" s="36">
        <f t="shared" si="330"/>
        <v>376</v>
      </c>
      <c r="ES419" s="36">
        <f t="shared" si="331"/>
        <v>446</v>
      </c>
      <c r="ET419" s="36">
        <f t="shared" si="332"/>
        <v>730</v>
      </c>
      <c r="EU419" s="36">
        <f t="shared" si="333"/>
        <v>365</v>
      </c>
      <c r="EV419" s="36">
        <f t="shared" si="334"/>
        <v>365</v>
      </c>
      <c r="EW419" s="36" t="str">
        <f t="shared" si="306"/>
        <v/>
      </c>
      <c r="EX419" s="36">
        <f t="shared" si="307"/>
        <v>365</v>
      </c>
      <c r="EY419" s="36">
        <f t="shared" si="349"/>
        <v>6.0699999999999994</v>
      </c>
      <c r="EZ419" s="36">
        <f t="shared" si="349"/>
        <v>5.81</v>
      </c>
      <c r="FA419" s="36">
        <f t="shared" si="349"/>
        <v>12.129999999999999</v>
      </c>
      <c r="FB419" s="36">
        <f t="shared" si="348"/>
        <v>14.39</v>
      </c>
      <c r="FC419" s="36">
        <f t="shared" si="348"/>
        <v>23.55</v>
      </c>
      <c r="FD419" s="36">
        <f t="shared" si="348"/>
        <v>11.78</v>
      </c>
      <c r="FE419" s="36">
        <f t="shared" si="348"/>
        <v>11.78</v>
      </c>
      <c r="FF419" s="36" t="str">
        <f t="shared" si="348"/>
        <v/>
      </c>
      <c r="FG419" s="36">
        <f t="shared" si="348"/>
        <v>11.78</v>
      </c>
      <c r="FH419" s="37" t="str" cm="1">
        <f t="array" ref="FH419">_xlfn.IFS(EY419="", "No Data", EY419&lt;0, "Negative/Future", EY419=0, "Zero Days", EY419&lt;=3, "&lt; 3 Months", EY419&lt;=6, "3 to 6 Months", EY419&lt;=9, "6 to 9 Months", EY419&lt;=12, "9 to 12 Months", EY419&lt;=15, "12 to 15 Months", EY419&lt;=18, "15 to 18 Months", EY419&lt;=24, "18 to 24 Months", EY419&gt;24, "&gt; 24 Months")</f>
        <v>6 to 9 Months</v>
      </c>
      <c r="FI419" s="37" t="str" cm="1">
        <f t="array" ref="FI419">_xlfn.IFS(EZ419="", "No Data", EZ419&lt;0, "Negative/Future", EZ419=0, "Zero Days", EZ419&lt;=3, "&lt; 3 Months", EZ419&lt;=6, "3 to 6 Months", EZ419&lt;=9, "6 to 9 Months", EZ419&lt;=12, "9 to 12 Months", EZ419&lt;=15, "12 to 15 Months", EZ419&lt;=18, "15 to 18 Months", EZ419&lt;=24, "18 to 24 Months", EZ419&gt;24, "&gt; 24 Months")</f>
        <v>3 to 6 Months</v>
      </c>
      <c r="FJ419" s="37" t="str" cm="1">
        <f t="array" ref="FJ419">_xlfn.IFS(FA419="", "No Data", FA419&lt;0, "Negative/Future", FA419=0, "Zero Days", FA419&lt;=3, "&lt; 3 Months", FA419&lt;=6, "3 to 6 Months", FA419&lt;=9, "6 to 9 Months", FA419&lt;=12, "9 to 12 Months", FA419&lt;=15, "12 to 15 Months", FA419&lt;=18, "15 to 18 Months", FA419&lt;=24, "18 to 24 Months", FA419&gt;24, "&gt; 24 Months")</f>
        <v>12 to 15 Months</v>
      </c>
      <c r="FK419" s="37" t="str" cm="1">
        <f t="array" ref="FK419">_xlfn.IFS(FB419="", "No Data", FB419&lt;0, "Negative/Future", FB419=0, "Zero Days", FB419&lt;=3, "&lt; 3 Months", FB419&lt;=6, "3 to 6 Months", FB419&lt;=9, "6 to 9 Months", FB419&lt;=12, "9 to 12 Months", FB419&lt;=15, "12 to 15 Months", FB419&lt;=18, "15 to 18 Months", FB419&lt;=24, "18 to 24 Months", FB419&gt;24, "&gt; 24 Months")</f>
        <v>12 to 15 Months</v>
      </c>
      <c r="FL419" s="37" t="str" cm="1">
        <f t="array" ref="FL419">_xlfn.IFS(FC419="", "No Data", FC419&lt;0, "Negative/Future", FC419=0, "Zero Days", FC419&lt;=3, "&lt; 3 Months", FC419&lt;=6, "3 to 6 Months", FC419&lt;=9, "6 to 9 Months", FC419&lt;=12, "9 to 12 Months", FC419&lt;=15, "12 to 15 Months", FC419&lt;=18, "15 to 18 Months", FC419&lt;=24, "18 to 24 Months", FC419&gt;24, "&gt; 24 Months")</f>
        <v>18 to 24 Months</v>
      </c>
      <c r="FM419" s="37" t="str" cm="1">
        <f t="array" ref="FM419">_xlfn.IFS(FD419="", "No Data", FD419&lt;0, "Negative/Future", FD419=0, "Zero Days", FD419&lt;=3, "&lt; 3 Months", FD419&lt;=6, "3 to 6 Months", FD419&lt;=9, "6 to 9 Months", FD419&lt;=12, "9 to 12 Months", FD419&lt;=15, "12 to 15 Months", FD419&lt;=18, "15 to 18 Months", FD419&lt;=24, "18 to 24 Months", FD419&gt;24, "&gt; 24 Months")</f>
        <v>9 to 12 Months</v>
      </c>
      <c r="FN419" s="37" t="str" cm="1">
        <f t="array" ref="FN419">_xlfn.IFS(FE419="", "No Data", FE419&lt;0, "Negative/Future", FE419=0, "Zero Days", FE419&lt;=3, "&lt; 3 Months", FE419&lt;=6, "3 to 6 Months", FE419&lt;=9, "6 to 9 Months", FE419&lt;=12, "9 to 12 Months", FE419&lt;=15, "12 to 15 Months", FE419&lt;=18, "15 to 18 Months", FE419&lt;=24, "18 to 24 Months", FE419&gt;24, "&gt; 24 Months")</f>
        <v>9 to 12 Months</v>
      </c>
      <c r="FO419" s="37" t="str" cm="1">
        <f t="array" ref="FO419">_xlfn.IFS(FG419="", "No Data", FG419&lt;0, "Negative/Future", FG419=0, "Zero Days", FG419&lt;=3, "&lt; 3 Months", FG419&lt;=6, "3 to 6 Months", FG419&lt;=9, "6 to 9 Months", FG419&lt;=12, "9 to 12 Months", FG419&lt;=15, "12 to 15 Months", FG419&lt;=18, "15 to 18 Months", FG419&lt;=24, "18 to 24 Months", FG419&gt;24, "&gt; 24 Months")</f>
        <v>9 to 12 Months</v>
      </c>
      <c r="FP419" s="37" t="str" cm="1">
        <f t="array" ref="FP419">_xlfn.IFS(FF419="", "No Data", FF419&lt;0, "Negative/Future", FF419=0, "Zero Days", FF419&lt;=3, "&lt; 3 Months", FF419&lt;=6, "3 to 6 Months", FF419&lt;=9, "6 to 9 Months", FF419&lt;=12, "9 to 12 Months", FF419&lt;=15, "12 to 15 Months", FF419&lt;=18, "15 to 18 Months", FF419&lt;=24, "18 to 24 Months", FF419&gt;24, "&gt; 24 Months")</f>
        <v>No Data</v>
      </c>
      <c r="FQ419" s="29" t="s">
        <v>1344</v>
      </c>
      <c r="FR419" s="29">
        <v>7004542540</v>
      </c>
      <c r="FS419" s="38" t="str">
        <f>VLOOKUP(_xlfn.XLOOKUP(B419,[1]MDA_Assets!D:D,[1]MDA_Assets!I:I,"",0),[1]Validation!$B$1:$C$8,2,0)</f>
        <v>B</v>
      </c>
      <c r="FT419" s="38" t="s">
        <v>202</v>
      </c>
      <c r="FU419" s="31" t="str">
        <f>_xlfn.XLOOKUP(B419,[1]MDA_Assets!D:D,[1]MDA_Assets!X:X,"",0)</f>
        <v>Yes</v>
      </c>
      <c r="FV419" s="39">
        <v>0</v>
      </c>
      <c r="FW419" s="39">
        <v>0</v>
      </c>
      <c r="FX419" s="39">
        <v>3</v>
      </c>
      <c r="FY419" s="39">
        <v>6</v>
      </c>
      <c r="FZ419" s="40">
        <f t="shared" si="343"/>
        <v>46314</v>
      </c>
      <c r="GA419" s="40">
        <f t="shared" si="343"/>
        <v>46306</v>
      </c>
      <c r="GB419" s="40">
        <f t="shared" si="308"/>
        <v>46502</v>
      </c>
      <c r="GC419" s="40">
        <f t="shared" si="309"/>
        <v>46280</v>
      </c>
      <c r="GD419" s="40">
        <f t="shared" si="310"/>
        <v>46564</v>
      </c>
      <c r="GE419" s="40">
        <f t="shared" si="311"/>
        <v>46199</v>
      </c>
      <c r="GF419" s="40">
        <f t="shared" si="347"/>
        <v>46198</v>
      </c>
      <c r="GG419" s="40" t="str">
        <f t="shared" si="347"/>
        <v/>
      </c>
      <c r="GH419" s="40">
        <f t="shared" si="347"/>
        <v>46198</v>
      </c>
      <c r="GI419" s="39">
        <f t="shared" si="335"/>
        <v>0</v>
      </c>
      <c r="GJ419" s="39">
        <f t="shared" si="336"/>
        <v>0</v>
      </c>
      <c r="GK419" s="39">
        <f t="shared" si="337"/>
        <v>0</v>
      </c>
      <c r="GL419" s="39">
        <f t="shared" si="338"/>
        <v>8</v>
      </c>
    </row>
    <row r="420" spans="1:194" x14ac:dyDescent="0.25">
      <c r="A420" s="19">
        <v>456</v>
      </c>
      <c r="B420" s="43" t="s">
        <v>1858</v>
      </c>
      <c r="C420" s="43" t="s">
        <v>186</v>
      </c>
      <c r="D420" s="43" t="s">
        <v>241</v>
      </c>
      <c r="E420" s="43" t="s">
        <v>1859</v>
      </c>
      <c r="F420" s="43" t="s">
        <v>1860</v>
      </c>
      <c r="G420" s="43" t="s">
        <v>190</v>
      </c>
      <c r="H420" s="43" t="s">
        <v>329</v>
      </c>
      <c r="I420" s="43" t="s">
        <v>192</v>
      </c>
      <c r="J420" s="44">
        <f t="shared" si="312"/>
        <v>45953.729166666664</v>
      </c>
      <c r="K420" s="44">
        <v>45589.729166666664</v>
      </c>
      <c r="L420" s="44">
        <v>45527</v>
      </c>
      <c r="M420" s="43" t="s">
        <v>2568</v>
      </c>
      <c r="N420" s="43" t="s">
        <v>193</v>
      </c>
      <c r="O420" s="44">
        <v>46050.700370370374</v>
      </c>
      <c r="P420" s="43">
        <v>1395</v>
      </c>
      <c r="Q420" s="43"/>
      <c r="R420" s="43">
        <v>1395</v>
      </c>
      <c r="S420" s="43" t="s">
        <v>206</v>
      </c>
      <c r="T420" s="44">
        <v>45588.770833333336</v>
      </c>
      <c r="U420" s="44">
        <v>45588.770833333336</v>
      </c>
      <c r="V420" s="44">
        <v>45588.770833333336</v>
      </c>
      <c r="W420" s="44">
        <v>45588.770833333336</v>
      </c>
      <c r="X420" s="44">
        <v>45588.770833333336</v>
      </c>
      <c r="Y420" s="44">
        <v>45588.770833333336</v>
      </c>
      <c r="Z420" s="43" t="s">
        <v>199</v>
      </c>
      <c r="AA420" s="43"/>
      <c r="AB420" s="43"/>
      <c r="AC420" s="43"/>
      <c r="AD420" s="43"/>
      <c r="AE420" s="43">
        <v>1</v>
      </c>
      <c r="AF420" s="43" t="s">
        <v>2569</v>
      </c>
      <c r="AG420" s="43" t="s">
        <v>2569</v>
      </c>
      <c r="AH420" s="43" t="s">
        <v>1267</v>
      </c>
      <c r="AI420" s="43" t="s">
        <v>1267</v>
      </c>
      <c r="AJ420" s="43" t="s">
        <v>2570</v>
      </c>
      <c r="AK420" s="43" t="s">
        <v>1267</v>
      </c>
      <c r="AL420" s="46">
        <v>45953</v>
      </c>
      <c r="AM420" s="46">
        <v>45768</v>
      </c>
      <c r="AN420" s="46">
        <v>45953</v>
      </c>
      <c r="AO420" s="46">
        <v>45953</v>
      </c>
      <c r="AP420" s="47">
        <v>46318</v>
      </c>
      <c r="AQ420" s="46">
        <v>45953</v>
      </c>
      <c r="AR420" s="48"/>
      <c r="AS420" s="48"/>
      <c r="AT420" s="48"/>
      <c r="AU420" s="43">
        <v>1</v>
      </c>
      <c r="AV420" s="43">
        <v>0</v>
      </c>
      <c r="AW420" s="43">
        <v>0</v>
      </c>
      <c r="AX420" s="51" t="s">
        <v>1292</v>
      </c>
      <c r="AY420" s="51" t="s">
        <v>211</v>
      </c>
      <c r="AZ420" s="51" t="s">
        <v>198</v>
      </c>
      <c r="BA420" s="20">
        <f t="shared" ca="1" si="305"/>
        <v>1</v>
      </c>
      <c r="BB420" s="20">
        <f t="shared" ca="1" si="305"/>
        <v>1</v>
      </c>
      <c r="BC420" s="20">
        <f t="shared" ca="1" si="305"/>
        <v>1</v>
      </c>
      <c r="BD420" s="20">
        <f t="shared" ca="1" si="305"/>
        <v>1</v>
      </c>
      <c r="BE420" s="20">
        <f t="shared" ca="1" si="305"/>
        <v>0</v>
      </c>
      <c r="BF420" s="20">
        <f t="shared" ca="1" si="305"/>
        <v>1</v>
      </c>
      <c r="BG420" s="21" t="str">
        <f t="shared" ca="1" si="304"/>
        <v/>
      </c>
      <c r="BH420" s="21" t="str">
        <f t="shared" ca="1" si="304"/>
        <v/>
      </c>
      <c r="BI420" s="21" t="str">
        <f t="shared" ca="1" si="304"/>
        <v/>
      </c>
      <c r="BJ420" s="22">
        <f t="shared" ca="1" si="313"/>
        <v>5</v>
      </c>
      <c r="BK420" s="21">
        <f t="shared" si="314"/>
        <v>1</v>
      </c>
      <c r="BL420" s="22">
        <f t="shared" ca="1" si="315"/>
        <v>1520</v>
      </c>
      <c r="BM420" s="22">
        <f t="shared" ca="1" si="316"/>
        <v>0</v>
      </c>
      <c r="BN420" s="23">
        <f t="shared" ca="1" si="317"/>
        <v>1520</v>
      </c>
      <c r="BO420" s="24">
        <f t="shared" ca="1" si="318"/>
        <v>125</v>
      </c>
      <c r="BP420" s="51" t="str">
        <f>_xlfn.XLOOKUP(E420,[1]Validation!E:E,[1]Validation!F:F,"")</f>
        <v>EQ18</v>
      </c>
      <c r="BQ420" s="51" t="str">
        <f>_xlfn.XLOOKUP(BP420,[1]Validation!F:F,[1]Validation!G:G,"")</f>
        <v>EQ11 to EQ22</v>
      </c>
      <c r="BR420" s="52" t="str">
        <f>VLOOKUP(G420,[1]Validation!$B$1:$C$9,2,0)</f>
        <v>B</v>
      </c>
      <c r="BS420" s="51">
        <f t="shared" ca="1" si="319"/>
        <v>19</v>
      </c>
      <c r="BT420" s="53">
        <f>_xlfn.XLOOKUP(B420,'[2]1. All Calls'!$R:$R,'[2]1. All Calls'!$A:$A,"",0)</f>
        <v>46050.9288773148</v>
      </c>
      <c r="BU420" s="51" t="str">
        <f>_xlfn.XLOOKUP(B420,'[2]1. All Calls'!$R:$R,'[2]1. All Calls'!$F:$F,"",0)</f>
        <v>CC-01956415</v>
      </c>
      <c r="BV420" s="51" t="str">
        <f>_xlfn.XLOOKUP(B420,'[2]1. All Calls'!$R:$R,'[2]1. All Calls'!$J:$J,"",0)</f>
        <v>Sales Call</v>
      </c>
      <c r="BW420" s="53" t="str">
        <f>_xlfn.XLOOKUP(B420,'[2]Sch Calls'!$R:$R,'[2]Sch Calls'!$A:$A,"",0)</f>
        <v/>
      </c>
      <c r="BX420" s="51" t="str">
        <f>_xlfn.XLOOKUP(B420,'[2]Sch Calls'!$R:$R,'[2]Sch Calls'!$B:$B,"",0)</f>
        <v/>
      </c>
      <c r="BY420" s="51" t="str">
        <f t="shared" si="344"/>
        <v>22-Apr-25</v>
      </c>
      <c r="BZ420" s="51" t="str">
        <f t="shared" si="344"/>
        <v>22-Apr-25</v>
      </c>
      <c r="CA420" s="51" t="str">
        <f t="shared" si="320"/>
        <v>26-Jul-25</v>
      </c>
      <c r="CB420" s="51" t="str">
        <f t="shared" si="321"/>
        <v>23-Apr-26</v>
      </c>
      <c r="CC420" s="51" t="str">
        <f t="shared" si="322"/>
        <v>24-Oct-26</v>
      </c>
      <c r="CD420" s="51" t="str">
        <f t="shared" si="323"/>
        <v>24-Oct-25</v>
      </c>
      <c r="CE420" s="51">
        <f t="shared" ca="1" si="345"/>
        <v>587</v>
      </c>
      <c r="CF420" s="51">
        <f t="shared" ca="1" si="345"/>
        <v>587</v>
      </c>
      <c r="CG420" s="51">
        <f t="shared" ca="1" si="324"/>
        <v>587</v>
      </c>
      <c r="CH420" s="51">
        <f t="shared" ca="1" si="325"/>
        <v>587</v>
      </c>
      <c r="CI420" s="51">
        <f t="shared" ca="1" si="326"/>
        <v>587</v>
      </c>
      <c r="CJ420" s="51">
        <f t="shared" ca="1" si="327"/>
        <v>587</v>
      </c>
      <c r="CK420" s="51">
        <f t="shared" ca="1" si="341"/>
        <v>587</v>
      </c>
      <c r="CL420" s="51">
        <f t="shared" ca="1" si="341"/>
        <v>587</v>
      </c>
      <c r="CM420" s="51">
        <f t="shared" ca="1" si="341"/>
        <v>587</v>
      </c>
      <c r="CN420" s="51">
        <f t="shared" ca="1" si="341"/>
        <v>587</v>
      </c>
      <c r="CO420" s="51">
        <f t="shared" ca="1" si="341"/>
        <v>587</v>
      </c>
      <c r="CP420" s="51">
        <f t="shared" ca="1" si="341"/>
        <v>587</v>
      </c>
      <c r="CQ420" s="51">
        <f t="shared" ca="1" si="342"/>
        <v>18</v>
      </c>
      <c r="CR420" s="51">
        <f t="shared" ca="1" si="342"/>
        <v>18</v>
      </c>
      <c r="CS420" s="51">
        <f t="shared" ca="1" si="342"/>
        <v>2018</v>
      </c>
      <c r="CT420" s="51">
        <f t="shared" ca="1" si="342"/>
        <v>2018</v>
      </c>
      <c r="CU420" s="51">
        <f t="shared" ca="1" si="342"/>
        <v>6018</v>
      </c>
      <c r="CV420" s="54">
        <f t="shared" ca="1" si="342"/>
        <v>2018</v>
      </c>
      <c r="CW420" s="25" t="s">
        <v>212</v>
      </c>
      <c r="CX420" s="55">
        <v>0</v>
      </c>
      <c r="CY420" s="55"/>
      <c r="CZ420" s="26">
        <v>0</v>
      </c>
      <c r="DA420" s="26">
        <v>0</v>
      </c>
      <c r="DB420" s="26">
        <v>0</v>
      </c>
      <c r="DC420" s="26">
        <v>0</v>
      </c>
      <c r="DD420" s="26">
        <v>0</v>
      </c>
      <c r="DE420" s="26">
        <v>0</v>
      </c>
      <c r="DF420" s="26">
        <v>0</v>
      </c>
      <c r="DG420" s="26">
        <v>0</v>
      </c>
      <c r="DH420" s="26">
        <v>0</v>
      </c>
      <c r="DI420" s="26">
        <v>0</v>
      </c>
      <c r="DJ420" s="26">
        <v>0</v>
      </c>
      <c r="DK420" s="26">
        <v>0</v>
      </c>
      <c r="DL420" s="27">
        <f t="shared" si="328"/>
        <v>46125.9288773148</v>
      </c>
      <c r="DM420" s="28">
        <f t="shared" ca="1" si="329"/>
        <v>1</v>
      </c>
      <c r="DN420" s="56">
        <f>_xlfn.XLOOKUP(B420,'[2]1. All Calls'!$R:$R,'[2]1. All Calls'!$A:$A,"",0)</f>
        <v>46050.9288773148</v>
      </c>
      <c r="DO420" s="57" t="str">
        <f ca="1">VLOOKUP(DM420,[1]Validation!$B$20:$C$25,2,0)</f>
        <v>Above 3 months</v>
      </c>
      <c r="DP420" s="58" t="str">
        <f>_xlfn.XLOOKUP(B420,'[1]Active AMCs- Dealer'!E:E,'[1]Active AMCs- Dealer'!L:L,"Not in AMC",0)</f>
        <v>Not in AMC</v>
      </c>
      <c r="DQ420" s="50" t="s">
        <v>213</v>
      </c>
      <c r="DR420" s="29" t="str">
        <f>_xlfn.XLOOKUP(B420,'[2]1. All Calls'!$R:$R,'[2]1. All Calls'!$F:$F,"",0)</f>
        <v>CC-01956415</v>
      </c>
      <c r="DS420" s="29" t="str">
        <f>_xlfn.XLOOKUP(B420,'[2]1. All Calls'!$R:$R,'[2]1. All Calls'!$AB:$AB,"",0)</f>
        <v>Sales call carried out for HMR update</v>
      </c>
      <c r="DT420" s="30">
        <f>_xlfn.XLOOKUP(DR420,'[2]1. All Calls'!$F:$F,'[2]1. All Calls'!$A:$A,"",0)</f>
        <v>46050.9288773148</v>
      </c>
      <c r="DU420" s="31">
        <f>_xlfn.XLOOKUP(DR420,'[2]1. All Calls'!$F:$F,'[2]1. All Calls'!$B:$B,"",0)</f>
        <v>1395</v>
      </c>
      <c r="DV420" s="31">
        <f>_xlfn.XLOOKUP(B420,[1]MDA_Assets!D:D,[1]MDA_Assets!N:N,"",0)</f>
        <v>0</v>
      </c>
      <c r="DW420" s="31">
        <f>_xlfn.XLOOKUP(B420,[1]MDA_Assets!D:D,[1]MDA_Assets!O:O,"",0)</f>
        <v>1395</v>
      </c>
      <c r="DX420" s="32" t="str">
        <f>_xlfn.XLOOKUP(B420,[1]MDA_Assets!D:D,[1]MDA_Assets!Q:Q,"",0)</f>
        <v>XD</v>
      </c>
      <c r="DY420" s="33">
        <f>_xlfn.XLOOKUP(B420,[1]MDA_Assets!D:D,[1]MDA_Assets!R:R,"",0)</f>
        <v>45589</v>
      </c>
      <c r="DZ420" s="33">
        <f>_xlfn.XLOOKUP(B420,[1]MDA_Assets!D:D,[1]MDA_Assets!S:S,"",0)</f>
        <v>45589</v>
      </c>
      <c r="EA420" s="33">
        <f>_xlfn.XLOOKUP(B420,[1]MDA_Assets!D:D,[1]MDA_Assets!T:T,"",0)</f>
        <v>45589</v>
      </c>
      <c r="EB420" s="33">
        <f>_xlfn.XLOOKUP(B420,[1]MDA_Assets!D:D,[1]MDA_Assets!U:U,"",0)</f>
        <v>45589</v>
      </c>
      <c r="EC420" s="33">
        <f>_xlfn.XLOOKUP(B420,[1]MDA_Assets!D:D,[1]MDA_Assets!V:V,"",0)</f>
        <v>45589</v>
      </c>
      <c r="ED420" s="33">
        <f>_xlfn.XLOOKUP(B420,[1]MDA_Assets!D:D,[1]MDA_Assets!W:W,"",0)</f>
        <v>45589</v>
      </c>
      <c r="EE420" s="32" t="str">
        <f>_xlfn.XLOOKUP(B420,[1]MDA_Assets!D:D,[1]MDA_Assets!X:X,"",0)</f>
        <v>Yes</v>
      </c>
      <c r="EF420" s="33">
        <f>_xlfn.XLOOKUP(B420,[1]MDA_Assets!D:D,[1]MDA_Assets!Y:Y,"",0)</f>
        <v>0</v>
      </c>
      <c r="EG420" s="33">
        <f>_xlfn.XLOOKUP(B420,[1]MDA_Assets!D:D,[1]MDA_Assets!Z:Z,"",0)</f>
        <v>0</v>
      </c>
      <c r="EH420" s="33">
        <f>_xlfn.XLOOKUP(B420,[1]MDA_Assets!D:D,[1]MDA_Assets!AA:AA,"",0)</f>
        <v>0</v>
      </c>
      <c r="EI420" s="34">
        <f>_xlfn.XLOOKUP(B420,[1]MDA_Assets!D:D,[1]MDA_Assets!P:P,"",0)</f>
        <v>1</v>
      </c>
      <c r="EJ420" s="35" t="str">
        <f>_xlfn.XLOOKUP(B420,[1]MDA_Assets!D:D,[1]MDA_Assets!AB:AB,"",0)</f>
        <v>605</v>
      </c>
      <c r="EK420" s="35" t="str">
        <f>_xlfn.XLOOKUP(B420,[1]MDA_Assets!D:D,[1]MDA_Assets!AC:AC,"",0)</f>
        <v>605</v>
      </c>
      <c r="EL420" s="35" t="str">
        <f>_xlfn.XLOOKUP(B420,[1]MDA_Assets!D:D,[1]MDA_Assets!AD:AD,"",0)</f>
        <v>2605</v>
      </c>
      <c r="EM420" s="35" t="str">
        <f>_xlfn.XLOOKUP(B420,[1]MDA_Assets!D:D,[1]MDA_Assets!AE:AE,"",0)</f>
        <v>2605</v>
      </c>
      <c r="EN420" s="35" t="str">
        <f>_xlfn.XLOOKUP(B420,[1]MDA_Assets!D:D,[1]MDA_Assets!AF:AF,"",0)</f>
        <v>6605</v>
      </c>
      <c r="EO420" s="35" t="str">
        <f>_xlfn.XLOOKUP(B420,[1]MDA_Assets!D:D,[1]MDA_Assets!AG:AG,"",0)</f>
        <v>2605</v>
      </c>
      <c r="EP420" s="36">
        <f t="shared" si="346"/>
        <v>365</v>
      </c>
      <c r="EQ420" s="36">
        <f t="shared" si="346"/>
        <v>180</v>
      </c>
      <c r="ER420" s="36">
        <f t="shared" si="330"/>
        <v>365</v>
      </c>
      <c r="ES420" s="36">
        <f t="shared" si="331"/>
        <v>365</v>
      </c>
      <c r="ET420" s="36">
        <f t="shared" si="332"/>
        <v>730</v>
      </c>
      <c r="EU420" s="36">
        <f t="shared" si="333"/>
        <v>365</v>
      </c>
      <c r="EV420" s="36" t="str">
        <f t="shared" si="334"/>
        <v/>
      </c>
      <c r="EW420" s="36" t="str">
        <f t="shared" si="306"/>
        <v/>
      </c>
      <c r="EX420" s="36" t="str">
        <f t="shared" si="307"/>
        <v/>
      </c>
      <c r="EY420" s="36">
        <f t="shared" si="349"/>
        <v>11.78</v>
      </c>
      <c r="EZ420" s="36">
        <f t="shared" si="349"/>
        <v>5.81</v>
      </c>
      <c r="FA420" s="36">
        <f t="shared" si="349"/>
        <v>11.78</v>
      </c>
      <c r="FB420" s="36">
        <f t="shared" si="348"/>
        <v>11.78</v>
      </c>
      <c r="FC420" s="36">
        <f t="shared" si="348"/>
        <v>23.55</v>
      </c>
      <c r="FD420" s="36">
        <f t="shared" si="348"/>
        <v>11.78</v>
      </c>
      <c r="FE420" s="36" t="str">
        <f t="shared" si="348"/>
        <v/>
      </c>
      <c r="FF420" s="36" t="str">
        <f t="shared" si="348"/>
        <v/>
      </c>
      <c r="FG420" s="36" t="str">
        <f t="shared" si="348"/>
        <v/>
      </c>
      <c r="FH420" s="37" t="str" cm="1">
        <f t="array" ref="FH420">_xlfn.IFS(EY420="", "No Data", EY420&lt;0, "Negative/Future", EY420=0, "Zero Days", EY420&lt;=3, "&lt; 3 Months", EY420&lt;=6, "3 to 6 Months", EY420&lt;=9, "6 to 9 Months", EY420&lt;=12, "9 to 12 Months", EY420&lt;=15, "12 to 15 Months", EY420&lt;=18, "15 to 18 Months", EY420&lt;=24, "18 to 24 Months", EY420&gt;24, "&gt; 24 Months")</f>
        <v>9 to 12 Months</v>
      </c>
      <c r="FI420" s="37" t="str" cm="1">
        <f t="array" ref="FI420">_xlfn.IFS(EZ420="", "No Data", EZ420&lt;0, "Negative/Future", EZ420=0, "Zero Days", EZ420&lt;=3, "&lt; 3 Months", EZ420&lt;=6, "3 to 6 Months", EZ420&lt;=9, "6 to 9 Months", EZ420&lt;=12, "9 to 12 Months", EZ420&lt;=15, "12 to 15 Months", EZ420&lt;=18, "15 to 18 Months", EZ420&lt;=24, "18 to 24 Months", EZ420&gt;24, "&gt; 24 Months")</f>
        <v>3 to 6 Months</v>
      </c>
      <c r="FJ420" s="37" t="str" cm="1">
        <f t="array" ref="FJ420">_xlfn.IFS(FA420="", "No Data", FA420&lt;0, "Negative/Future", FA420=0, "Zero Days", FA420&lt;=3, "&lt; 3 Months", FA420&lt;=6, "3 to 6 Months", FA420&lt;=9, "6 to 9 Months", FA420&lt;=12, "9 to 12 Months", FA420&lt;=15, "12 to 15 Months", FA420&lt;=18, "15 to 18 Months", FA420&lt;=24, "18 to 24 Months", FA420&gt;24, "&gt; 24 Months")</f>
        <v>9 to 12 Months</v>
      </c>
      <c r="FK420" s="37" t="str" cm="1">
        <f t="array" ref="FK420">_xlfn.IFS(FB420="", "No Data", FB420&lt;0, "Negative/Future", FB420=0, "Zero Days", FB420&lt;=3, "&lt; 3 Months", FB420&lt;=6, "3 to 6 Months", FB420&lt;=9, "6 to 9 Months", FB420&lt;=12, "9 to 12 Months", FB420&lt;=15, "12 to 15 Months", FB420&lt;=18, "15 to 18 Months", FB420&lt;=24, "18 to 24 Months", FB420&gt;24, "&gt; 24 Months")</f>
        <v>9 to 12 Months</v>
      </c>
      <c r="FL420" s="37" t="str" cm="1">
        <f t="array" ref="FL420">_xlfn.IFS(FC420="", "No Data", FC420&lt;0, "Negative/Future", FC420=0, "Zero Days", FC420&lt;=3, "&lt; 3 Months", FC420&lt;=6, "3 to 6 Months", FC420&lt;=9, "6 to 9 Months", FC420&lt;=12, "9 to 12 Months", FC420&lt;=15, "12 to 15 Months", FC420&lt;=18, "15 to 18 Months", FC420&lt;=24, "18 to 24 Months", FC420&gt;24, "&gt; 24 Months")</f>
        <v>18 to 24 Months</v>
      </c>
      <c r="FM420" s="37" t="str" cm="1">
        <f t="array" ref="FM420">_xlfn.IFS(FD420="", "No Data", FD420&lt;0, "Negative/Future", FD420=0, "Zero Days", FD420&lt;=3, "&lt; 3 Months", FD420&lt;=6, "3 to 6 Months", FD420&lt;=9, "6 to 9 Months", FD420&lt;=12, "9 to 12 Months", FD420&lt;=15, "12 to 15 Months", FD420&lt;=18, "15 to 18 Months", FD420&lt;=24, "18 to 24 Months", FD420&gt;24, "&gt; 24 Months")</f>
        <v>9 to 12 Months</v>
      </c>
      <c r="FN420" s="37" t="str" cm="1">
        <f t="array" ref="FN420">_xlfn.IFS(FE420="", "No Data", FE420&lt;0, "Negative/Future", FE420=0, "Zero Days", FE420&lt;=3, "&lt; 3 Months", FE420&lt;=6, "3 to 6 Months", FE420&lt;=9, "6 to 9 Months", FE420&lt;=12, "9 to 12 Months", FE420&lt;=15, "12 to 15 Months", FE420&lt;=18, "15 to 18 Months", FE420&lt;=24, "18 to 24 Months", FE420&gt;24, "&gt; 24 Months")</f>
        <v>No Data</v>
      </c>
      <c r="FO420" s="37" t="str" cm="1">
        <f t="array" ref="FO420">_xlfn.IFS(FG420="", "No Data", FG420&lt;0, "Negative/Future", FG420=0, "Zero Days", FG420&lt;=3, "&lt; 3 Months", FG420&lt;=6, "3 to 6 Months", FG420&lt;=9, "6 to 9 Months", FG420&lt;=12, "9 to 12 Months", FG420&lt;=15, "12 to 15 Months", FG420&lt;=18, "15 to 18 Months", FG420&lt;=24, "18 to 24 Months", FG420&gt;24, "&gt; 24 Months")</f>
        <v>No Data</v>
      </c>
      <c r="FP420" s="37" t="str" cm="1">
        <f t="array" ref="FP420">_xlfn.IFS(FF420="", "No Data", FF420&lt;0, "Negative/Future", FF420=0, "Zero Days", FF420&lt;=3, "&lt; 3 Months", FF420&lt;=6, "3 to 6 Months", FF420&lt;=9, "6 to 9 Months", FF420&lt;=12, "9 to 12 Months", FF420&lt;=15, "12 to 15 Months", FF420&lt;=18, "15 to 18 Months", FF420&lt;=24, "18 to 24 Months", FF420&gt;24, "&gt; 24 Months")</f>
        <v>No Data</v>
      </c>
      <c r="FQ420" s="29" t="s">
        <v>1861</v>
      </c>
      <c r="FR420" s="29">
        <v>7004828556</v>
      </c>
      <c r="FS420" s="38" t="str">
        <f>VLOOKUP(_xlfn.XLOOKUP(B420,[1]MDA_Assets!D:D,[1]MDA_Assets!I:I,"",0),[1]Validation!$B$1:$C$8,2,0)</f>
        <v>B</v>
      </c>
      <c r="FT420" s="38" t="s">
        <v>202</v>
      </c>
      <c r="FU420" s="31" t="str">
        <f>_xlfn.XLOOKUP(B420,[1]MDA_Assets!D:D,[1]MDA_Assets!X:X,"",0)</f>
        <v>Yes</v>
      </c>
      <c r="FV420" s="39">
        <v>5</v>
      </c>
      <c r="FW420" s="39">
        <v>0</v>
      </c>
      <c r="FX420" s="39">
        <v>0</v>
      </c>
      <c r="FY420" s="39">
        <v>4</v>
      </c>
      <c r="FZ420" s="40">
        <f t="shared" si="343"/>
        <v>45954</v>
      </c>
      <c r="GA420" s="40">
        <f t="shared" si="343"/>
        <v>45769</v>
      </c>
      <c r="GB420" s="40">
        <f t="shared" si="308"/>
        <v>45954</v>
      </c>
      <c r="GC420" s="40">
        <f t="shared" si="309"/>
        <v>45954</v>
      </c>
      <c r="GD420" s="40">
        <f t="shared" si="310"/>
        <v>46319</v>
      </c>
      <c r="GE420" s="40">
        <f t="shared" si="311"/>
        <v>45954</v>
      </c>
      <c r="GF420" s="40" t="str">
        <f t="shared" si="347"/>
        <v/>
      </c>
      <c r="GG420" s="40" t="str">
        <f t="shared" si="347"/>
        <v/>
      </c>
      <c r="GH420" s="40" t="str">
        <f t="shared" si="347"/>
        <v/>
      </c>
      <c r="GI420" s="39">
        <f t="shared" si="335"/>
        <v>5</v>
      </c>
      <c r="GJ420" s="39">
        <f t="shared" si="336"/>
        <v>0</v>
      </c>
      <c r="GK420" s="39">
        <f t="shared" si="337"/>
        <v>0</v>
      </c>
      <c r="GL420" s="39">
        <f t="shared" si="338"/>
        <v>1</v>
      </c>
    </row>
    <row r="421" spans="1:194" x14ac:dyDescent="0.25">
      <c r="A421" s="19">
        <v>457</v>
      </c>
      <c r="B421" s="43" t="s">
        <v>1862</v>
      </c>
      <c r="C421" s="43" t="s">
        <v>186</v>
      </c>
      <c r="D421" s="43" t="s">
        <v>241</v>
      </c>
      <c r="E421" s="43" t="s">
        <v>1863</v>
      </c>
      <c r="F421" s="43" t="s">
        <v>1864</v>
      </c>
      <c r="G421" s="43" t="s">
        <v>190</v>
      </c>
      <c r="H421" s="43"/>
      <c r="I421" s="43" t="s">
        <v>192</v>
      </c>
      <c r="J421" s="44">
        <f t="shared" si="312"/>
        <v>45995.395833333336</v>
      </c>
      <c r="K421" s="44">
        <v>45631.395833333336</v>
      </c>
      <c r="L421" s="44">
        <v>45588</v>
      </c>
      <c r="M421" s="43" t="s">
        <v>2571</v>
      </c>
      <c r="N421" s="43" t="s">
        <v>434</v>
      </c>
      <c r="O421" s="44">
        <v>46074.352581018517</v>
      </c>
      <c r="P421" s="43">
        <v>3990</v>
      </c>
      <c r="Q421" s="43">
        <v>3352</v>
      </c>
      <c r="R421" s="43">
        <v>638</v>
      </c>
      <c r="S421" s="43" t="s">
        <v>194</v>
      </c>
      <c r="T421" s="44">
        <v>46073.770833333336</v>
      </c>
      <c r="U421" s="44">
        <v>46073.770833333336</v>
      </c>
      <c r="V421" s="44">
        <v>46073.770833333336</v>
      </c>
      <c r="W421" s="44">
        <v>46073.770833333336</v>
      </c>
      <c r="X421" s="44">
        <v>46073.770833333336</v>
      </c>
      <c r="Y421" s="44">
        <v>45630.770833333336</v>
      </c>
      <c r="Z421" s="43" t="s">
        <v>199</v>
      </c>
      <c r="AA421" s="43"/>
      <c r="AB421" s="44">
        <v>46073.770833333336</v>
      </c>
      <c r="AC421" s="44">
        <v>46073.770833333336</v>
      </c>
      <c r="AD421" s="44">
        <v>46073.770833333336</v>
      </c>
      <c r="AE421" s="43">
        <v>6</v>
      </c>
      <c r="AF421" s="43" t="s">
        <v>280</v>
      </c>
      <c r="AG421" s="43" t="s">
        <v>280</v>
      </c>
      <c r="AH421" s="43" t="s">
        <v>287</v>
      </c>
      <c r="AI421" s="43" t="s">
        <v>287</v>
      </c>
      <c r="AJ421" s="43" t="s">
        <v>2572</v>
      </c>
      <c r="AK421" s="43" t="s">
        <v>285</v>
      </c>
      <c r="AL421" s="47">
        <v>46438</v>
      </c>
      <c r="AM421" s="47">
        <v>46253</v>
      </c>
      <c r="AN421" s="47">
        <v>46803</v>
      </c>
      <c r="AO421" s="47">
        <v>46803</v>
      </c>
      <c r="AP421" s="47">
        <v>46360</v>
      </c>
      <c r="AQ421" s="47">
        <v>46438</v>
      </c>
      <c r="AR421" s="47">
        <v>46438</v>
      </c>
      <c r="AS421" s="47">
        <v>46438</v>
      </c>
      <c r="AT421" s="47">
        <v>46438</v>
      </c>
      <c r="AU421" s="43">
        <v>0</v>
      </c>
      <c r="AV421" s="43">
        <v>0</v>
      </c>
      <c r="AW421" s="43">
        <v>0</v>
      </c>
      <c r="AX421" s="51" t="s">
        <v>309</v>
      </c>
      <c r="AY421" s="51" t="s">
        <v>3527</v>
      </c>
      <c r="AZ421" s="51" t="s">
        <v>198</v>
      </c>
      <c r="BA421" s="20">
        <f t="shared" ca="1" si="305"/>
        <v>0</v>
      </c>
      <c r="BB421" s="20">
        <f t="shared" ca="1" si="305"/>
        <v>0</v>
      </c>
      <c r="BC421" s="20">
        <f t="shared" ca="1" si="305"/>
        <v>0</v>
      </c>
      <c r="BD421" s="20">
        <f t="shared" ca="1" si="305"/>
        <v>0</v>
      </c>
      <c r="BE421" s="20">
        <f t="shared" ca="1" si="305"/>
        <v>0</v>
      </c>
      <c r="BF421" s="20">
        <f t="shared" ca="1" si="305"/>
        <v>0</v>
      </c>
      <c r="BG421" s="21">
        <f t="shared" ca="1" si="304"/>
        <v>0</v>
      </c>
      <c r="BH421" s="21">
        <f t="shared" ca="1" si="304"/>
        <v>0</v>
      </c>
      <c r="BI421" s="21">
        <f t="shared" ca="1" si="304"/>
        <v>0</v>
      </c>
      <c r="BJ421" s="22">
        <f t="shared" ca="1" si="313"/>
        <v>0</v>
      </c>
      <c r="BK421" s="21">
        <f t="shared" si="314"/>
        <v>7.4</v>
      </c>
      <c r="BL421" s="22">
        <f t="shared" ca="1" si="315"/>
        <v>4742</v>
      </c>
      <c r="BM421" s="22">
        <f t="shared" ca="1" si="316"/>
        <v>3983</v>
      </c>
      <c r="BN421" s="23">
        <f t="shared" ca="1" si="317"/>
        <v>759</v>
      </c>
      <c r="BO421" s="24">
        <f t="shared" ca="1" si="318"/>
        <v>752</v>
      </c>
      <c r="BP421" s="51" t="str">
        <f>_xlfn.XLOOKUP(E421,[1]Validation!E:E,[1]Validation!F:F,"")</f>
        <v>EG45</v>
      </c>
      <c r="BQ421" s="51" t="str">
        <f>_xlfn.XLOOKUP(BP421,[1]Validation!F:F,[1]Validation!G:G,"")</f>
        <v>EG30 to EG45</v>
      </c>
      <c r="BR421" s="52" t="str">
        <f>VLOOKUP(G421,[1]Validation!$B$1:$C$9,2,0)</f>
        <v>B</v>
      </c>
      <c r="BS421" s="51">
        <f t="shared" ca="1" si="319"/>
        <v>18</v>
      </c>
      <c r="BT421" s="53">
        <f>_xlfn.XLOOKUP(B421,'[2]1. All Calls'!$R:$R,'[2]1. All Calls'!$A:$A,"",0)</f>
        <v>46074.550092592603</v>
      </c>
      <c r="BU421" s="51" t="str">
        <f>_xlfn.XLOOKUP(B421,'[2]1. All Calls'!$R:$R,'[2]1. All Calls'!$F:$F,"",0)</f>
        <v>CC-01986340</v>
      </c>
      <c r="BV421" s="51" t="str">
        <f>_xlfn.XLOOKUP(B421,'[2]1. All Calls'!$R:$R,'[2]1. All Calls'!$J:$J,"",0)</f>
        <v>Schedule Service</v>
      </c>
      <c r="BW421" s="53">
        <f>_xlfn.XLOOKUP(B421,'[2]Sch Calls'!$R:$R,'[2]Sch Calls'!$A:$A,"",0)</f>
        <v>46074.550092592603</v>
      </c>
      <c r="BX421" s="51">
        <f>_xlfn.XLOOKUP(B421,'[2]Sch Calls'!$R:$R,'[2]Sch Calls'!$B:$B,"",0)</f>
        <v>3990</v>
      </c>
      <c r="BY421" s="51" t="str">
        <f t="shared" si="344"/>
        <v>20-Aug-26</v>
      </c>
      <c r="BZ421" s="51" t="str">
        <f t="shared" si="344"/>
        <v>20-Aug-26</v>
      </c>
      <c r="CA421" s="51" t="str">
        <f t="shared" si="320"/>
        <v>23-Nov-26</v>
      </c>
      <c r="CB421" s="51" t="str">
        <f t="shared" si="321"/>
        <v>21-Aug-27</v>
      </c>
      <c r="CC421" s="51" t="str">
        <f t="shared" si="322"/>
        <v>05-Dec-26</v>
      </c>
      <c r="CD421" s="51" t="str">
        <f t="shared" si="323"/>
        <v>21-Feb-27</v>
      </c>
      <c r="CE421" s="51">
        <f t="shared" ca="1" si="345"/>
        <v>102</v>
      </c>
      <c r="CF421" s="51">
        <f t="shared" ca="1" si="345"/>
        <v>102</v>
      </c>
      <c r="CG421" s="51">
        <f t="shared" ca="1" si="324"/>
        <v>102</v>
      </c>
      <c r="CH421" s="51">
        <f t="shared" ca="1" si="325"/>
        <v>102</v>
      </c>
      <c r="CI421" s="51">
        <f t="shared" ca="1" si="326"/>
        <v>545</v>
      </c>
      <c r="CJ421" s="51">
        <f t="shared" ca="1" si="327"/>
        <v>102</v>
      </c>
      <c r="CK421" s="51">
        <f t="shared" ca="1" si="341"/>
        <v>754.80000000000007</v>
      </c>
      <c r="CL421" s="51">
        <f t="shared" ca="1" si="341"/>
        <v>754.80000000000007</v>
      </c>
      <c r="CM421" s="51">
        <f t="shared" ca="1" si="341"/>
        <v>754.80000000000007</v>
      </c>
      <c r="CN421" s="51">
        <f t="shared" ca="1" si="341"/>
        <v>754.80000000000007</v>
      </c>
      <c r="CO421" s="51">
        <f t="shared" ca="1" si="341"/>
        <v>4033</v>
      </c>
      <c r="CP421" s="51">
        <f t="shared" ca="1" si="341"/>
        <v>754.80000000000007</v>
      </c>
      <c r="CQ421" s="51">
        <f t="shared" ca="1" si="342"/>
        <v>2245.1999999999998</v>
      </c>
      <c r="CR421" s="51">
        <f t="shared" ca="1" si="342"/>
        <v>2245.1999999999998</v>
      </c>
      <c r="CS421" s="51">
        <f t="shared" ca="1" si="342"/>
        <v>5245.2</v>
      </c>
      <c r="CT421" s="51">
        <f t="shared" ca="1" si="342"/>
        <v>5245.2</v>
      </c>
      <c r="CU421" s="51">
        <f t="shared" ca="1" si="342"/>
        <v>-23</v>
      </c>
      <c r="CV421" s="54">
        <f t="shared" ca="1" si="342"/>
        <v>3245.2</v>
      </c>
      <c r="CW421" s="25" t="s">
        <v>195</v>
      </c>
      <c r="CX421" s="55">
        <v>0.84</v>
      </c>
      <c r="CY421" s="55"/>
      <c r="CZ421" s="26">
        <v>0</v>
      </c>
      <c r="DA421" s="26">
        <v>0</v>
      </c>
      <c r="DB421" s="26">
        <v>0</v>
      </c>
      <c r="DC421" s="26">
        <v>0</v>
      </c>
      <c r="DD421" s="26">
        <v>0</v>
      </c>
      <c r="DE421" s="26">
        <v>0</v>
      </c>
      <c r="DF421" s="26">
        <v>0</v>
      </c>
      <c r="DG421" s="26">
        <v>0</v>
      </c>
      <c r="DH421" s="26">
        <v>0</v>
      </c>
      <c r="DI421" s="26">
        <v>0</v>
      </c>
      <c r="DJ421" s="26">
        <v>0</v>
      </c>
      <c r="DK421" s="26">
        <v>0</v>
      </c>
      <c r="DL421" s="27">
        <f t="shared" si="328"/>
        <v>46149.550092592603</v>
      </c>
      <c r="DM421" s="28">
        <f t="shared" ca="1" si="329"/>
        <v>1</v>
      </c>
      <c r="DN421" s="56">
        <f>_xlfn.XLOOKUP(B421,'[2]1. All Calls'!$R:$R,'[2]1. All Calls'!$A:$A,"",0)</f>
        <v>46074.550092592603</v>
      </c>
      <c r="DO421" s="57" t="str">
        <f ca="1">VLOOKUP(DM421,[1]Validation!$B$20:$C$25,2,0)</f>
        <v>Above 3 months</v>
      </c>
      <c r="DP421" s="58" t="str">
        <f>_xlfn.XLOOKUP(B421,'[1]Active AMCs- Dealer'!E:E,'[1]Active AMCs- Dealer'!L:L,"Not in AMC",0)</f>
        <v>Not in AMC</v>
      </c>
      <c r="DQ421" s="50" t="s">
        <v>238</v>
      </c>
      <c r="DR421" s="29" t="str">
        <f>_xlfn.XLOOKUP(B421,'[2]1. All Calls'!$R:$R,'[2]1. All Calls'!$F:$F,"",0)</f>
        <v>CC-01986340</v>
      </c>
      <c r="DS421" s="29" t="str">
        <f>_xlfn.XLOOKUP(B421,'[2]1. All Calls'!$R:$R,'[2]1. All Calls'!$AB:$AB,"",0)</f>
        <v>Attend the site for scheduled service so change air filter, oil filter, air oil separator, motor greasing and oil. Then start the unit found running ok.</v>
      </c>
      <c r="DT421" s="30">
        <f>_xlfn.XLOOKUP(DR421,'[2]1. All Calls'!$F:$F,'[2]1. All Calls'!$A:$A,"",0)</f>
        <v>46074.550092592603</v>
      </c>
      <c r="DU421" s="31">
        <f>_xlfn.XLOOKUP(DR421,'[2]1. All Calls'!$F:$F,'[2]1. All Calls'!$B:$B,"",0)</f>
        <v>3990</v>
      </c>
      <c r="DV421" s="31">
        <f>_xlfn.XLOOKUP(B421,[1]MDA_Assets!D:D,[1]MDA_Assets!N:N,"",0)</f>
        <v>3352</v>
      </c>
      <c r="DW421" s="31">
        <f>_xlfn.XLOOKUP(B421,[1]MDA_Assets!D:D,[1]MDA_Assets!O:O,"",0)</f>
        <v>638</v>
      </c>
      <c r="DX421" s="32" t="str">
        <f>_xlfn.XLOOKUP(B421,[1]MDA_Assets!D:D,[1]MDA_Assets!Q:Q,"",0)</f>
        <v>Synthetic</v>
      </c>
      <c r="DY421" s="33">
        <f>_xlfn.XLOOKUP(B421,[1]MDA_Assets!D:D,[1]MDA_Assets!R:R,"",0)</f>
        <v>46074</v>
      </c>
      <c r="DZ421" s="33">
        <f>_xlfn.XLOOKUP(B421,[1]MDA_Assets!D:D,[1]MDA_Assets!S:S,"",0)</f>
        <v>46074</v>
      </c>
      <c r="EA421" s="33">
        <f>_xlfn.XLOOKUP(B421,[1]MDA_Assets!D:D,[1]MDA_Assets!T:T,"",0)</f>
        <v>46074</v>
      </c>
      <c r="EB421" s="33">
        <f>_xlfn.XLOOKUP(B421,[1]MDA_Assets!D:D,[1]MDA_Assets!U:U,"",0)</f>
        <v>46074</v>
      </c>
      <c r="EC421" s="33">
        <f>_xlfn.XLOOKUP(B421,[1]MDA_Assets!D:D,[1]MDA_Assets!V:V,"",0)</f>
        <v>46074</v>
      </c>
      <c r="ED421" s="33">
        <f>_xlfn.XLOOKUP(B421,[1]MDA_Assets!D:D,[1]MDA_Assets!W:W,"",0)</f>
        <v>45631</v>
      </c>
      <c r="EE421" s="32" t="str">
        <f>_xlfn.XLOOKUP(B421,[1]MDA_Assets!D:D,[1]MDA_Assets!X:X,"",0)</f>
        <v>Yes</v>
      </c>
      <c r="EF421" s="33">
        <f>_xlfn.XLOOKUP(B421,[1]MDA_Assets!D:D,[1]MDA_Assets!Y:Y,"",0)</f>
        <v>46074</v>
      </c>
      <c r="EG421" s="33">
        <f>_xlfn.XLOOKUP(B421,[1]MDA_Assets!D:D,[1]MDA_Assets!Z:Z,"",0)</f>
        <v>46074</v>
      </c>
      <c r="EH421" s="33">
        <f>_xlfn.XLOOKUP(B421,[1]MDA_Assets!D:D,[1]MDA_Assets!AA:AA,"",0)</f>
        <v>46074</v>
      </c>
      <c r="EI421" s="34">
        <v>7.4</v>
      </c>
      <c r="EJ421" s="35" t="str">
        <f>_xlfn.XLOOKUP(B421,[1]MDA_Assets!D:D,[1]MDA_Assets!AB:AB,"",0)</f>
        <v>3000</v>
      </c>
      <c r="EK421" s="35" t="str">
        <f>_xlfn.XLOOKUP(B421,[1]MDA_Assets!D:D,[1]MDA_Assets!AC:AC,"",0)</f>
        <v>3000</v>
      </c>
      <c r="EL421" s="35" t="str">
        <f>_xlfn.XLOOKUP(B421,[1]MDA_Assets!D:D,[1]MDA_Assets!AD:AD,"",0)</f>
        <v>6000</v>
      </c>
      <c r="EM421" s="35" t="str">
        <f>_xlfn.XLOOKUP(B421,[1]MDA_Assets!D:D,[1]MDA_Assets!AE:AE,"",0)</f>
        <v>6000</v>
      </c>
      <c r="EN421" s="35" t="str">
        <f>_xlfn.XLOOKUP(B421,[1]MDA_Assets!D:D,[1]MDA_Assets!AF:AF,"",0)</f>
        <v>4010</v>
      </c>
      <c r="EO421" s="35" t="str">
        <f>_xlfn.XLOOKUP(B421,[1]MDA_Assets!D:D,[1]MDA_Assets!AG:AG,"",0)</f>
        <v>4000</v>
      </c>
      <c r="EP421" s="36">
        <f t="shared" si="346"/>
        <v>365</v>
      </c>
      <c r="EQ421" s="36">
        <f t="shared" si="346"/>
        <v>180</v>
      </c>
      <c r="ER421" s="36">
        <f t="shared" si="330"/>
        <v>730</v>
      </c>
      <c r="ES421" s="36">
        <f t="shared" si="331"/>
        <v>730</v>
      </c>
      <c r="ET421" s="36">
        <f t="shared" si="332"/>
        <v>730</v>
      </c>
      <c r="EU421" s="36">
        <f t="shared" si="333"/>
        <v>365</v>
      </c>
      <c r="EV421" s="36">
        <f t="shared" si="334"/>
        <v>365</v>
      </c>
      <c r="EW421" s="36">
        <f t="shared" si="306"/>
        <v>365</v>
      </c>
      <c r="EX421" s="36">
        <f t="shared" si="307"/>
        <v>365</v>
      </c>
      <c r="EY421" s="36">
        <f t="shared" si="349"/>
        <v>11.78</v>
      </c>
      <c r="EZ421" s="36">
        <f t="shared" si="349"/>
        <v>5.81</v>
      </c>
      <c r="FA421" s="36">
        <f t="shared" si="349"/>
        <v>23.55</v>
      </c>
      <c r="FB421" s="36">
        <f t="shared" si="348"/>
        <v>23.55</v>
      </c>
      <c r="FC421" s="36">
        <f t="shared" si="348"/>
        <v>23.55</v>
      </c>
      <c r="FD421" s="36">
        <f t="shared" si="348"/>
        <v>11.78</v>
      </c>
      <c r="FE421" s="36">
        <f t="shared" si="348"/>
        <v>11.78</v>
      </c>
      <c r="FF421" s="36">
        <f t="shared" si="348"/>
        <v>11.78</v>
      </c>
      <c r="FG421" s="36">
        <f t="shared" si="348"/>
        <v>11.78</v>
      </c>
      <c r="FH421" s="37" t="str" cm="1">
        <f t="array" ref="FH421">_xlfn.IFS(EY421="", "No Data", EY421&lt;0, "Negative/Future", EY421=0, "Zero Days", EY421&lt;=3, "&lt; 3 Months", EY421&lt;=6, "3 to 6 Months", EY421&lt;=9, "6 to 9 Months", EY421&lt;=12, "9 to 12 Months", EY421&lt;=15, "12 to 15 Months", EY421&lt;=18, "15 to 18 Months", EY421&lt;=24, "18 to 24 Months", EY421&gt;24, "&gt; 24 Months")</f>
        <v>9 to 12 Months</v>
      </c>
      <c r="FI421" s="37" t="str" cm="1">
        <f t="array" ref="FI421">_xlfn.IFS(EZ421="", "No Data", EZ421&lt;0, "Negative/Future", EZ421=0, "Zero Days", EZ421&lt;=3, "&lt; 3 Months", EZ421&lt;=6, "3 to 6 Months", EZ421&lt;=9, "6 to 9 Months", EZ421&lt;=12, "9 to 12 Months", EZ421&lt;=15, "12 to 15 Months", EZ421&lt;=18, "15 to 18 Months", EZ421&lt;=24, "18 to 24 Months", EZ421&gt;24, "&gt; 24 Months")</f>
        <v>3 to 6 Months</v>
      </c>
      <c r="FJ421" s="37" t="str" cm="1">
        <f t="array" ref="FJ421">_xlfn.IFS(FA421="", "No Data", FA421&lt;0, "Negative/Future", FA421=0, "Zero Days", FA421&lt;=3, "&lt; 3 Months", FA421&lt;=6, "3 to 6 Months", FA421&lt;=9, "6 to 9 Months", FA421&lt;=12, "9 to 12 Months", FA421&lt;=15, "12 to 15 Months", FA421&lt;=18, "15 to 18 Months", FA421&lt;=24, "18 to 24 Months", FA421&gt;24, "&gt; 24 Months")</f>
        <v>18 to 24 Months</v>
      </c>
      <c r="FK421" s="37" t="str" cm="1">
        <f t="array" ref="FK421">_xlfn.IFS(FB421="", "No Data", FB421&lt;0, "Negative/Future", FB421=0, "Zero Days", FB421&lt;=3, "&lt; 3 Months", FB421&lt;=6, "3 to 6 Months", FB421&lt;=9, "6 to 9 Months", FB421&lt;=12, "9 to 12 Months", FB421&lt;=15, "12 to 15 Months", FB421&lt;=18, "15 to 18 Months", FB421&lt;=24, "18 to 24 Months", FB421&gt;24, "&gt; 24 Months")</f>
        <v>18 to 24 Months</v>
      </c>
      <c r="FL421" s="37" t="str" cm="1">
        <f t="array" ref="FL421">_xlfn.IFS(FC421="", "No Data", FC421&lt;0, "Negative/Future", FC421=0, "Zero Days", FC421&lt;=3, "&lt; 3 Months", FC421&lt;=6, "3 to 6 Months", FC421&lt;=9, "6 to 9 Months", FC421&lt;=12, "9 to 12 Months", FC421&lt;=15, "12 to 15 Months", FC421&lt;=18, "15 to 18 Months", FC421&lt;=24, "18 to 24 Months", FC421&gt;24, "&gt; 24 Months")</f>
        <v>18 to 24 Months</v>
      </c>
      <c r="FM421" s="37" t="str" cm="1">
        <f t="array" ref="FM421">_xlfn.IFS(FD421="", "No Data", FD421&lt;0, "Negative/Future", FD421=0, "Zero Days", FD421&lt;=3, "&lt; 3 Months", FD421&lt;=6, "3 to 6 Months", FD421&lt;=9, "6 to 9 Months", FD421&lt;=12, "9 to 12 Months", FD421&lt;=15, "12 to 15 Months", FD421&lt;=18, "15 to 18 Months", FD421&lt;=24, "18 to 24 Months", FD421&gt;24, "&gt; 24 Months")</f>
        <v>9 to 12 Months</v>
      </c>
      <c r="FN421" s="37" t="str" cm="1">
        <f t="array" ref="FN421">_xlfn.IFS(FE421="", "No Data", FE421&lt;0, "Negative/Future", FE421=0, "Zero Days", FE421&lt;=3, "&lt; 3 Months", FE421&lt;=6, "3 to 6 Months", FE421&lt;=9, "6 to 9 Months", FE421&lt;=12, "9 to 12 Months", FE421&lt;=15, "12 to 15 Months", FE421&lt;=18, "15 to 18 Months", FE421&lt;=24, "18 to 24 Months", FE421&gt;24, "&gt; 24 Months")</f>
        <v>9 to 12 Months</v>
      </c>
      <c r="FO421" s="37" t="str" cm="1">
        <f t="array" ref="FO421">_xlfn.IFS(FG421="", "No Data", FG421&lt;0, "Negative/Future", FG421=0, "Zero Days", FG421&lt;=3, "&lt; 3 Months", FG421&lt;=6, "3 to 6 Months", FG421&lt;=9, "6 to 9 Months", FG421&lt;=12, "9 to 12 Months", FG421&lt;=15, "12 to 15 Months", FG421&lt;=18, "15 to 18 Months", FG421&lt;=24, "18 to 24 Months", FG421&gt;24, "&gt; 24 Months")</f>
        <v>9 to 12 Months</v>
      </c>
      <c r="FP421" s="37" t="str" cm="1">
        <f t="array" ref="FP421">_xlfn.IFS(FF421="", "No Data", FF421&lt;0, "Negative/Future", FF421=0, "Zero Days", FF421&lt;=3, "&lt; 3 Months", FF421&lt;=6, "3 to 6 Months", FF421&lt;=9, "6 to 9 Months", FF421&lt;=12, "9 to 12 Months", FF421&lt;=15, "12 to 15 Months", FF421&lt;=18, "15 to 18 Months", FF421&lt;=24, "18 to 24 Months", FF421&gt;24, "&gt; 24 Months")</f>
        <v>9 to 12 Months</v>
      </c>
      <c r="FQ421" s="29" t="s">
        <v>1865</v>
      </c>
      <c r="FR421" s="29">
        <v>6205630431</v>
      </c>
      <c r="FS421" s="38" t="str">
        <f>VLOOKUP(_xlfn.XLOOKUP(B421,[1]MDA_Assets!D:D,[1]MDA_Assets!I:I,"",0),[1]Validation!$B$1:$C$8,2,0)</f>
        <v>B</v>
      </c>
      <c r="FT421" s="38" t="s">
        <v>202</v>
      </c>
      <c r="FU421" s="31" t="str">
        <f>_xlfn.XLOOKUP(B421,[1]MDA_Assets!D:D,[1]MDA_Assets!X:X,"",0)</f>
        <v>Yes</v>
      </c>
      <c r="FV421" s="39">
        <v>0</v>
      </c>
      <c r="FW421" s="39">
        <v>0</v>
      </c>
      <c r="FX421" s="39">
        <v>0</v>
      </c>
      <c r="FY421" s="39">
        <v>9</v>
      </c>
      <c r="FZ421" s="40">
        <f t="shared" si="343"/>
        <v>46439</v>
      </c>
      <c r="GA421" s="40">
        <f t="shared" si="343"/>
        <v>46254</v>
      </c>
      <c r="GB421" s="40">
        <f t="shared" si="308"/>
        <v>46804</v>
      </c>
      <c r="GC421" s="40">
        <f t="shared" si="309"/>
        <v>46804</v>
      </c>
      <c r="GD421" s="40">
        <f t="shared" si="310"/>
        <v>46804</v>
      </c>
      <c r="GE421" s="40">
        <f t="shared" si="311"/>
        <v>45996</v>
      </c>
      <c r="GF421" s="40">
        <f t="shared" si="347"/>
        <v>46439</v>
      </c>
      <c r="GG421" s="40">
        <f t="shared" si="347"/>
        <v>46439</v>
      </c>
      <c r="GH421" s="40">
        <f t="shared" si="347"/>
        <v>46439</v>
      </c>
      <c r="GI421" s="39">
        <f t="shared" si="335"/>
        <v>1</v>
      </c>
      <c r="GJ421" s="39">
        <f t="shared" si="336"/>
        <v>0</v>
      </c>
      <c r="GK421" s="39">
        <f t="shared" si="337"/>
        <v>0</v>
      </c>
      <c r="GL421" s="39">
        <f t="shared" si="338"/>
        <v>8</v>
      </c>
    </row>
    <row r="422" spans="1:194" x14ac:dyDescent="0.25">
      <c r="A422" s="19">
        <v>458</v>
      </c>
      <c r="B422" s="43" t="s">
        <v>1866</v>
      </c>
      <c r="C422" s="43" t="s">
        <v>254</v>
      </c>
      <c r="D422" s="43" t="s">
        <v>241</v>
      </c>
      <c r="E422" s="43" t="s">
        <v>1749</v>
      </c>
      <c r="F422" s="43" t="s">
        <v>363</v>
      </c>
      <c r="G422" s="43" t="s">
        <v>190</v>
      </c>
      <c r="H422" s="43" t="s">
        <v>277</v>
      </c>
      <c r="I422" s="43" t="s">
        <v>192</v>
      </c>
      <c r="J422" s="44">
        <f t="shared" si="312"/>
        <v>46059.541666666664</v>
      </c>
      <c r="K422" s="44">
        <v>45695.541666666664</v>
      </c>
      <c r="L422" s="44">
        <v>45663</v>
      </c>
      <c r="M422" s="43" t="s">
        <v>2573</v>
      </c>
      <c r="N422" s="43" t="s">
        <v>193</v>
      </c>
      <c r="O422" s="44">
        <v>46051.323854166665</v>
      </c>
      <c r="P422" s="43">
        <v>1000</v>
      </c>
      <c r="Q422" s="43">
        <v>1000</v>
      </c>
      <c r="R422" s="43"/>
      <c r="S422" s="43" t="s">
        <v>206</v>
      </c>
      <c r="T422" s="44">
        <v>45694.770833333336</v>
      </c>
      <c r="U422" s="44">
        <v>45694.770833333336</v>
      </c>
      <c r="V422" s="44">
        <v>45694.770833333336</v>
      </c>
      <c r="W422" s="44">
        <v>45694.770833333336</v>
      </c>
      <c r="X422" s="44">
        <v>45694.770833333336</v>
      </c>
      <c r="Y422" s="44">
        <v>45694.770833333336</v>
      </c>
      <c r="Z422" s="43" t="s">
        <v>199</v>
      </c>
      <c r="AA422" s="43"/>
      <c r="AB422" s="43"/>
      <c r="AC422" s="43"/>
      <c r="AD422" s="43"/>
      <c r="AE422" s="43">
        <v>2</v>
      </c>
      <c r="AF422" s="43" t="s">
        <v>279</v>
      </c>
      <c r="AG422" s="43" t="s">
        <v>279</v>
      </c>
      <c r="AH422" s="43" t="s">
        <v>280</v>
      </c>
      <c r="AI422" s="43" t="s">
        <v>280</v>
      </c>
      <c r="AJ422" s="43" t="s">
        <v>287</v>
      </c>
      <c r="AK422" s="43" t="s">
        <v>280</v>
      </c>
      <c r="AL422" s="46">
        <v>45874</v>
      </c>
      <c r="AM422" s="46">
        <v>45874</v>
      </c>
      <c r="AN422" s="46">
        <v>46059</v>
      </c>
      <c r="AO422" s="46">
        <v>46059</v>
      </c>
      <c r="AP422" s="47">
        <v>46424</v>
      </c>
      <c r="AQ422" s="46">
        <v>46059</v>
      </c>
      <c r="AR422" s="48"/>
      <c r="AS422" s="48"/>
      <c r="AT422" s="48"/>
      <c r="AU422" s="43">
        <v>1</v>
      </c>
      <c r="AV422" s="43">
        <v>0</v>
      </c>
      <c r="AW422" s="43">
        <v>0</v>
      </c>
      <c r="AX422" s="51" t="s">
        <v>237</v>
      </c>
      <c r="AY422" s="51" t="s">
        <v>237</v>
      </c>
      <c r="AZ422" s="51" t="s">
        <v>198</v>
      </c>
      <c r="BA422" s="20">
        <f t="shared" ca="1" si="305"/>
        <v>1</v>
      </c>
      <c r="BB422" s="20">
        <f t="shared" ca="1" si="305"/>
        <v>1</v>
      </c>
      <c r="BC422" s="20">
        <f t="shared" ca="1" si="305"/>
        <v>1</v>
      </c>
      <c r="BD422" s="20">
        <f t="shared" ca="1" si="305"/>
        <v>1</v>
      </c>
      <c r="BE422" s="20">
        <f t="shared" ca="1" si="305"/>
        <v>0</v>
      </c>
      <c r="BF422" s="20">
        <f t="shared" ca="1" si="305"/>
        <v>1</v>
      </c>
      <c r="BG422" s="21" t="str">
        <f t="shared" ca="1" si="305"/>
        <v/>
      </c>
      <c r="BH422" s="21" t="str">
        <f t="shared" ca="1" si="305"/>
        <v/>
      </c>
      <c r="BI422" s="21" t="str">
        <f t="shared" ca="1" si="305"/>
        <v/>
      </c>
      <c r="BJ422" s="22">
        <f t="shared" ca="1" si="313"/>
        <v>5</v>
      </c>
      <c r="BK422" s="21">
        <f t="shared" si="314"/>
        <v>2</v>
      </c>
      <c r="BL422" s="22">
        <f t="shared" ca="1" si="315"/>
        <v>1249</v>
      </c>
      <c r="BM422" s="22">
        <f t="shared" ca="1" si="316"/>
        <v>1249</v>
      </c>
      <c r="BN422" s="23">
        <f t="shared" ca="1" si="317"/>
        <v>0</v>
      </c>
      <c r="BO422" s="24">
        <f t="shared" ca="1" si="318"/>
        <v>249</v>
      </c>
      <c r="BP422" s="51" t="str">
        <f>_xlfn.XLOOKUP(E422,[1]Validation!E:E,[1]Validation!F:F,"")</f>
        <v>EQ7</v>
      </c>
      <c r="BQ422" s="51" t="str">
        <f>_xlfn.XLOOKUP(BP422,[1]Validation!F:F,[1]Validation!G:G,"")</f>
        <v>EQ2 to EQ7</v>
      </c>
      <c r="BR422" s="52" t="str">
        <f>VLOOKUP(G422,[1]Validation!$B$1:$C$9,2,0)</f>
        <v>B</v>
      </c>
      <c r="BS422" s="51">
        <f t="shared" ca="1" si="319"/>
        <v>16</v>
      </c>
      <c r="BT422" s="53">
        <f>_xlfn.XLOOKUP(B422,'[2]1. All Calls'!$R:$R,'[2]1. All Calls'!$A:$A,"",0)</f>
        <v>46051.551956018498</v>
      </c>
      <c r="BU422" s="51" t="str">
        <f>_xlfn.XLOOKUP(B422,'[2]1. All Calls'!$R:$R,'[2]1. All Calls'!$F:$F,"",0)</f>
        <v>CC-01957252</v>
      </c>
      <c r="BV422" s="51" t="str">
        <f>_xlfn.XLOOKUP(B422,'[2]1. All Calls'!$R:$R,'[2]1. All Calls'!$J:$J,"",0)</f>
        <v>Sales Call</v>
      </c>
      <c r="BW422" s="53" t="str">
        <f>_xlfn.XLOOKUP(B422,'[2]Sch Calls'!$R:$R,'[2]Sch Calls'!$A:$A,"",0)</f>
        <v/>
      </c>
      <c r="BX422" s="51" t="str">
        <f>_xlfn.XLOOKUP(B422,'[2]Sch Calls'!$R:$R,'[2]Sch Calls'!$B:$B,"",0)</f>
        <v/>
      </c>
      <c r="BY422" s="51" t="str">
        <f t="shared" si="344"/>
        <v>06-Aug-25</v>
      </c>
      <c r="BZ422" s="51" t="str">
        <f t="shared" si="344"/>
        <v>06-Aug-25</v>
      </c>
      <c r="CA422" s="51" t="str">
        <f t="shared" si="320"/>
        <v>09-Nov-25</v>
      </c>
      <c r="CB422" s="51" t="str">
        <f t="shared" si="321"/>
        <v>07-Aug-26</v>
      </c>
      <c r="CC422" s="51" t="str">
        <f t="shared" si="322"/>
        <v>07-Feb-27</v>
      </c>
      <c r="CD422" s="51" t="str">
        <f t="shared" si="323"/>
        <v>07-Feb-26</v>
      </c>
      <c r="CE422" s="51">
        <f t="shared" ca="1" si="345"/>
        <v>481</v>
      </c>
      <c r="CF422" s="51">
        <f t="shared" ca="1" si="345"/>
        <v>481</v>
      </c>
      <c r="CG422" s="51">
        <f t="shared" ca="1" si="324"/>
        <v>481</v>
      </c>
      <c r="CH422" s="51">
        <f t="shared" ca="1" si="325"/>
        <v>481</v>
      </c>
      <c r="CI422" s="51">
        <f t="shared" ca="1" si="326"/>
        <v>481</v>
      </c>
      <c r="CJ422" s="51">
        <f t="shared" ca="1" si="327"/>
        <v>481</v>
      </c>
      <c r="CK422" s="51">
        <f t="shared" ca="1" si="341"/>
        <v>962</v>
      </c>
      <c r="CL422" s="51">
        <f t="shared" ca="1" si="341"/>
        <v>962</v>
      </c>
      <c r="CM422" s="51">
        <f t="shared" ca="1" si="341"/>
        <v>962</v>
      </c>
      <c r="CN422" s="51">
        <f t="shared" ca="1" si="341"/>
        <v>962</v>
      </c>
      <c r="CO422" s="51">
        <f t="shared" ca="1" si="341"/>
        <v>962</v>
      </c>
      <c r="CP422" s="51">
        <f t="shared" ca="1" si="341"/>
        <v>962</v>
      </c>
      <c r="CQ422" s="51">
        <f t="shared" ca="1" si="342"/>
        <v>38</v>
      </c>
      <c r="CR422" s="51">
        <f t="shared" ca="1" si="342"/>
        <v>38</v>
      </c>
      <c r="CS422" s="51">
        <f t="shared" ca="1" si="342"/>
        <v>2038</v>
      </c>
      <c r="CT422" s="51">
        <f t="shared" ca="1" si="342"/>
        <v>2038</v>
      </c>
      <c r="CU422" s="51">
        <f t="shared" ca="1" si="342"/>
        <v>5038</v>
      </c>
      <c r="CV422" s="54">
        <f t="shared" ca="1" si="342"/>
        <v>2038</v>
      </c>
      <c r="CW422" s="25" t="s">
        <v>212</v>
      </c>
      <c r="CX422" s="55">
        <v>1</v>
      </c>
      <c r="CY422" s="55"/>
      <c r="CZ422" s="26">
        <v>0</v>
      </c>
      <c r="DA422" s="26">
        <v>0</v>
      </c>
      <c r="DB422" s="26">
        <v>0</v>
      </c>
      <c r="DC422" s="26">
        <v>0</v>
      </c>
      <c r="DD422" s="26">
        <v>0</v>
      </c>
      <c r="DE422" s="26">
        <v>0</v>
      </c>
      <c r="DF422" s="26">
        <v>0</v>
      </c>
      <c r="DG422" s="26">
        <v>0</v>
      </c>
      <c r="DH422" s="26">
        <v>0</v>
      </c>
      <c r="DI422" s="26">
        <v>0</v>
      </c>
      <c r="DJ422" s="26">
        <v>0</v>
      </c>
      <c r="DK422" s="26">
        <v>0</v>
      </c>
      <c r="DL422" s="27">
        <f t="shared" si="328"/>
        <v>46126.551956018498</v>
      </c>
      <c r="DM422" s="28">
        <f t="shared" ca="1" si="329"/>
        <v>1</v>
      </c>
      <c r="DN422" s="56">
        <f>_xlfn.XLOOKUP(B422,'[2]1. All Calls'!$R:$R,'[2]1. All Calls'!$A:$A,"",0)</f>
        <v>46051.551956018498</v>
      </c>
      <c r="DO422" s="57" t="str">
        <f ca="1">VLOOKUP(DM422,[1]Validation!$B$20:$C$25,2,0)</f>
        <v>Above 3 months</v>
      </c>
      <c r="DP422" s="58" t="str">
        <f>_xlfn.XLOOKUP(B422,'[1]Active AMCs- Dealer'!E:E,'[1]Active AMCs- Dealer'!L:L,"Not in AMC",0)</f>
        <v>Not in AMC</v>
      </c>
      <c r="DQ422" s="50" t="s">
        <v>213</v>
      </c>
      <c r="DR422" s="29" t="str">
        <f>_xlfn.XLOOKUP(B422,'[2]1. All Calls'!$R:$R,'[2]1. All Calls'!$F:$F,"",0)</f>
        <v>CC-01957252</v>
      </c>
      <c r="DS422" s="29" t="str">
        <f>_xlfn.XLOOKUP(B422,'[2]1. All Calls'!$R:$R,'[2]1. All Calls'!$AB:$AB,"",0)</f>
        <v>Sales call carried out for HMR update</v>
      </c>
      <c r="DT422" s="30">
        <f>_xlfn.XLOOKUP(DR422,'[2]1. All Calls'!$F:$F,'[2]1. All Calls'!$A:$A,"",0)</f>
        <v>46051.551956018498</v>
      </c>
      <c r="DU422" s="31">
        <f>_xlfn.XLOOKUP(DR422,'[2]1. All Calls'!$F:$F,'[2]1. All Calls'!$B:$B,"",0)</f>
        <v>1000</v>
      </c>
      <c r="DV422" s="31">
        <f>_xlfn.XLOOKUP(B422,[1]MDA_Assets!D:D,[1]MDA_Assets!N:N,"",0)</f>
        <v>1000</v>
      </c>
      <c r="DW422" s="31">
        <f>_xlfn.XLOOKUP(B422,[1]MDA_Assets!D:D,[1]MDA_Assets!O:O,"",0)</f>
        <v>0</v>
      </c>
      <c r="DX422" s="32" t="str">
        <f>_xlfn.XLOOKUP(B422,[1]MDA_Assets!D:D,[1]MDA_Assets!Q:Q,"",0)</f>
        <v>XD</v>
      </c>
      <c r="DY422" s="33">
        <f>_xlfn.XLOOKUP(B422,[1]MDA_Assets!D:D,[1]MDA_Assets!R:R,"",0)</f>
        <v>45695</v>
      </c>
      <c r="DZ422" s="33">
        <f>_xlfn.XLOOKUP(B422,[1]MDA_Assets!D:D,[1]MDA_Assets!S:S,"",0)</f>
        <v>45695</v>
      </c>
      <c r="EA422" s="33">
        <f>_xlfn.XLOOKUP(B422,[1]MDA_Assets!D:D,[1]MDA_Assets!T:T,"",0)</f>
        <v>45695</v>
      </c>
      <c r="EB422" s="33">
        <f>_xlfn.XLOOKUP(B422,[1]MDA_Assets!D:D,[1]MDA_Assets!U:U,"",0)</f>
        <v>45695</v>
      </c>
      <c r="EC422" s="33">
        <f>_xlfn.XLOOKUP(B422,[1]MDA_Assets!D:D,[1]MDA_Assets!V:V,"",0)</f>
        <v>45695</v>
      </c>
      <c r="ED422" s="33">
        <f>_xlfn.XLOOKUP(B422,[1]MDA_Assets!D:D,[1]MDA_Assets!W:W,"",0)</f>
        <v>45695</v>
      </c>
      <c r="EE422" s="32" t="str">
        <f>_xlfn.XLOOKUP(B422,[1]MDA_Assets!D:D,[1]MDA_Assets!X:X,"",0)</f>
        <v>Yes</v>
      </c>
      <c r="EF422" s="33">
        <f>_xlfn.XLOOKUP(B422,[1]MDA_Assets!D:D,[1]MDA_Assets!Y:Y,"",0)</f>
        <v>0</v>
      </c>
      <c r="EG422" s="33">
        <f>_xlfn.XLOOKUP(B422,[1]MDA_Assets!D:D,[1]MDA_Assets!Z:Z,"",0)</f>
        <v>0</v>
      </c>
      <c r="EH422" s="33">
        <f>_xlfn.XLOOKUP(B422,[1]MDA_Assets!D:D,[1]MDA_Assets!AA:AA,"",0)</f>
        <v>0</v>
      </c>
      <c r="EI422" s="34">
        <f>_xlfn.XLOOKUP(B422,[1]MDA_Assets!D:D,[1]MDA_Assets!P:P,"",0)</f>
        <v>2</v>
      </c>
      <c r="EJ422" s="35" t="str">
        <f>_xlfn.XLOOKUP(B422,[1]MDA_Assets!D:D,[1]MDA_Assets!AB:AB,"",0)</f>
        <v>1000</v>
      </c>
      <c r="EK422" s="35" t="str">
        <f>_xlfn.XLOOKUP(B422,[1]MDA_Assets!D:D,[1]MDA_Assets!AC:AC,"",0)</f>
        <v>1000</v>
      </c>
      <c r="EL422" s="35" t="str">
        <f>_xlfn.XLOOKUP(B422,[1]MDA_Assets!D:D,[1]MDA_Assets!AD:AD,"",0)</f>
        <v>3000</v>
      </c>
      <c r="EM422" s="35" t="str">
        <f>_xlfn.XLOOKUP(B422,[1]MDA_Assets!D:D,[1]MDA_Assets!AE:AE,"",0)</f>
        <v>3000</v>
      </c>
      <c r="EN422" s="35" t="str">
        <f>_xlfn.XLOOKUP(B422,[1]MDA_Assets!D:D,[1]MDA_Assets!AF:AF,"",0)</f>
        <v>6000</v>
      </c>
      <c r="EO422" s="35" t="str">
        <f>_xlfn.XLOOKUP(B422,[1]MDA_Assets!D:D,[1]MDA_Assets!AG:AG,"",0)</f>
        <v>3000</v>
      </c>
      <c r="EP422" s="36">
        <f t="shared" si="346"/>
        <v>180</v>
      </c>
      <c r="EQ422" s="36">
        <f t="shared" si="346"/>
        <v>180</v>
      </c>
      <c r="ER422" s="36">
        <f t="shared" si="330"/>
        <v>365</v>
      </c>
      <c r="ES422" s="36">
        <f t="shared" si="331"/>
        <v>365</v>
      </c>
      <c r="ET422" s="36">
        <f t="shared" si="332"/>
        <v>730</v>
      </c>
      <c r="EU422" s="36">
        <f t="shared" si="333"/>
        <v>365</v>
      </c>
      <c r="EV422" s="36" t="str">
        <f t="shared" si="334"/>
        <v/>
      </c>
      <c r="EW422" s="36" t="str">
        <f t="shared" si="306"/>
        <v/>
      </c>
      <c r="EX422" s="36" t="str">
        <f t="shared" si="307"/>
        <v/>
      </c>
      <c r="EY422" s="36">
        <f t="shared" si="349"/>
        <v>5.81</v>
      </c>
      <c r="EZ422" s="36">
        <f t="shared" si="349"/>
        <v>5.81</v>
      </c>
      <c r="FA422" s="36">
        <f t="shared" si="349"/>
        <v>11.78</v>
      </c>
      <c r="FB422" s="36">
        <f t="shared" si="348"/>
        <v>11.78</v>
      </c>
      <c r="FC422" s="36">
        <f t="shared" si="348"/>
        <v>23.55</v>
      </c>
      <c r="FD422" s="36">
        <f t="shared" si="348"/>
        <v>11.78</v>
      </c>
      <c r="FE422" s="36" t="str">
        <f t="shared" si="348"/>
        <v/>
      </c>
      <c r="FF422" s="36" t="str">
        <f t="shared" si="348"/>
        <v/>
      </c>
      <c r="FG422" s="36" t="str">
        <f t="shared" si="348"/>
        <v/>
      </c>
      <c r="FH422" s="37" t="str" cm="1">
        <f t="array" ref="FH422">_xlfn.IFS(EY422="", "No Data", EY422&lt;0, "Negative/Future", EY422=0, "Zero Days", EY422&lt;=3, "&lt; 3 Months", EY422&lt;=6, "3 to 6 Months", EY422&lt;=9, "6 to 9 Months", EY422&lt;=12, "9 to 12 Months", EY422&lt;=15, "12 to 15 Months", EY422&lt;=18, "15 to 18 Months", EY422&lt;=24, "18 to 24 Months", EY422&gt;24, "&gt; 24 Months")</f>
        <v>3 to 6 Months</v>
      </c>
      <c r="FI422" s="37" t="str" cm="1">
        <f t="array" ref="FI422">_xlfn.IFS(EZ422="", "No Data", EZ422&lt;0, "Negative/Future", EZ422=0, "Zero Days", EZ422&lt;=3, "&lt; 3 Months", EZ422&lt;=6, "3 to 6 Months", EZ422&lt;=9, "6 to 9 Months", EZ422&lt;=12, "9 to 12 Months", EZ422&lt;=15, "12 to 15 Months", EZ422&lt;=18, "15 to 18 Months", EZ422&lt;=24, "18 to 24 Months", EZ422&gt;24, "&gt; 24 Months")</f>
        <v>3 to 6 Months</v>
      </c>
      <c r="FJ422" s="37" t="str" cm="1">
        <f t="array" ref="FJ422">_xlfn.IFS(FA422="", "No Data", FA422&lt;0, "Negative/Future", FA422=0, "Zero Days", FA422&lt;=3, "&lt; 3 Months", FA422&lt;=6, "3 to 6 Months", FA422&lt;=9, "6 to 9 Months", FA422&lt;=12, "9 to 12 Months", FA422&lt;=15, "12 to 15 Months", FA422&lt;=18, "15 to 18 Months", FA422&lt;=24, "18 to 24 Months", FA422&gt;24, "&gt; 24 Months")</f>
        <v>9 to 12 Months</v>
      </c>
      <c r="FK422" s="37" t="str" cm="1">
        <f t="array" ref="FK422">_xlfn.IFS(FB422="", "No Data", FB422&lt;0, "Negative/Future", FB422=0, "Zero Days", FB422&lt;=3, "&lt; 3 Months", FB422&lt;=6, "3 to 6 Months", FB422&lt;=9, "6 to 9 Months", FB422&lt;=12, "9 to 12 Months", FB422&lt;=15, "12 to 15 Months", FB422&lt;=18, "15 to 18 Months", FB422&lt;=24, "18 to 24 Months", FB422&gt;24, "&gt; 24 Months")</f>
        <v>9 to 12 Months</v>
      </c>
      <c r="FL422" s="37" t="str" cm="1">
        <f t="array" ref="FL422">_xlfn.IFS(FC422="", "No Data", FC422&lt;0, "Negative/Future", FC422=0, "Zero Days", FC422&lt;=3, "&lt; 3 Months", FC422&lt;=6, "3 to 6 Months", FC422&lt;=9, "6 to 9 Months", FC422&lt;=12, "9 to 12 Months", FC422&lt;=15, "12 to 15 Months", FC422&lt;=18, "15 to 18 Months", FC422&lt;=24, "18 to 24 Months", FC422&gt;24, "&gt; 24 Months")</f>
        <v>18 to 24 Months</v>
      </c>
      <c r="FM422" s="37" t="str" cm="1">
        <f t="array" ref="FM422">_xlfn.IFS(FD422="", "No Data", FD422&lt;0, "Negative/Future", FD422=0, "Zero Days", FD422&lt;=3, "&lt; 3 Months", FD422&lt;=6, "3 to 6 Months", FD422&lt;=9, "6 to 9 Months", FD422&lt;=12, "9 to 12 Months", FD422&lt;=15, "12 to 15 Months", FD422&lt;=18, "15 to 18 Months", FD422&lt;=24, "18 to 24 Months", FD422&gt;24, "&gt; 24 Months")</f>
        <v>9 to 12 Months</v>
      </c>
      <c r="FN422" s="37" t="str" cm="1">
        <f t="array" ref="FN422">_xlfn.IFS(FE422="", "No Data", FE422&lt;0, "Negative/Future", FE422=0, "Zero Days", FE422&lt;=3, "&lt; 3 Months", FE422&lt;=6, "3 to 6 Months", FE422&lt;=9, "6 to 9 Months", FE422&lt;=12, "9 to 12 Months", FE422&lt;=15, "12 to 15 Months", FE422&lt;=18, "15 to 18 Months", FE422&lt;=24, "18 to 24 Months", FE422&gt;24, "&gt; 24 Months")</f>
        <v>No Data</v>
      </c>
      <c r="FO422" s="37" t="str" cm="1">
        <f t="array" ref="FO422">_xlfn.IFS(FG422="", "No Data", FG422&lt;0, "Negative/Future", FG422=0, "Zero Days", FG422&lt;=3, "&lt; 3 Months", FG422&lt;=6, "3 to 6 Months", FG422&lt;=9, "6 to 9 Months", FG422&lt;=12, "9 to 12 Months", FG422&lt;=15, "12 to 15 Months", FG422&lt;=18, "15 to 18 Months", FG422&lt;=24, "18 to 24 Months", FG422&gt;24, "&gt; 24 Months")</f>
        <v>No Data</v>
      </c>
      <c r="FP422" s="37" t="str" cm="1">
        <f t="array" ref="FP422">_xlfn.IFS(FF422="", "No Data", FF422&lt;0, "Negative/Future", FF422=0, "Zero Days", FF422&lt;=3, "&lt; 3 Months", FF422&lt;=6, "3 to 6 Months", FF422&lt;=9, "6 to 9 Months", FF422&lt;=12, "9 to 12 Months", FF422&lt;=15, "12 to 15 Months", FF422&lt;=18, "15 to 18 Months", FF422&lt;=24, "18 to 24 Months", FF422&gt;24, "&gt; 24 Months")</f>
        <v>No Data</v>
      </c>
      <c r="FQ422" s="29" t="s">
        <v>1519</v>
      </c>
      <c r="FR422" s="29">
        <v>9153994622</v>
      </c>
      <c r="FS422" s="38" t="str">
        <f>VLOOKUP(_xlfn.XLOOKUP(B422,[1]MDA_Assets!D:D,[1]MDA_Assets!I:I,"",0),[1]Validation!$B$1:$C$8,2,0)</f>
        <v>B</v>
      </c>
      <c r="FT422" s="38" t="s">
        <v>202</v>
      </c>
      <c r="FU422" s="31" t="str">
        <f>_xlfn.XLOOKUP(B422,[1]MDA_Assets!D:D,[1]MDA_Assets!X:X,"",0)</f>
        <v>Yes</v>
      </c>
      <c r="FV422" s="39">
        <v>5</v>
      </c>
      <c r="FW422" s="39">
        <v>0</v>
      </c>
      <c r="FX422" s="39">
        <v>0</v>
      </c>
      <c r="FY422" s="39">
        <v>4</v>
      </c>
      <c r="FZ422" s="40">
        <f t="shared" si="343"/>
        <v>45875</v>
      </c>
      <c r="GA422" s="40">
        <f t="shared" si="343"/>
        <v>45875</v>
      </c>
      <c r="GB422" s="40">
        <f t="shared" si="308"/>
        <v>46060</v>
      </c>
      <c r="GC422" s="40">
        <f t="shared" si="309"/>
        <v>46060</v>
      </c>
      <c r="GD422" s="40">
        <f t="shared" si="310"/>
        <v>46425</v>
      </c>
      <c r="GE422" s="40">
        <f t="shared" si="311"/>
        <v>46060</v>
      </c>
      <c r="GF422" s="40" t="str">
        <f t="shared" si="347"/>
        <v/>
      </c>
      <c r="GG422" s="40" t="str">
        <f t="shared" si="347"/>
        <v/>
      </c>
      <c r="GH422" s="40" t="str">
        <f t="shared" si="347"/>
        <v/>
      </c>
      <c r="GI422" s="39">
        <f t="shared" si="335"/>
        <v>2</v>
      </c>
      <c r="GJ422" s="39">
        <f t="shared" si="336"/>
        <v>0</v>
      </c>
      <c r="GK422" s="39">
        <f t="shared" si="337"/>
        <v>3</v>
      </c>
      <c r="GL422" s="39">
        <f t="shared" si="338"/>
        <v>1</v>
      </c>
    </row>
    <row r="423" spans="1:194" x14ac:dyDescent="0.25">
      <c r="A423" s="19">
        <v>459</v>
      </c>
      <c r="B423" s="43" t="s">
        <v>1867</v>
      </c>
      <c r="C423" s="43" t="s">
        <v>254</v>
      </c>
      <c r="D423" s="43" t="s">
        <v>241</v>
      </c>
      <c r="E423" s="43" t="s">
        <v>346</v>
      </c>
      <c r="F423" s="43" t="s">
        <v>363</v>
      </c>
      <c r="G423" s="43" t="s">
        <v>190</v>
      </c>
      <c r="H423" s="43" t="s">
        <v>277</v>
      </c>
      <c r="I423" s="43" t="s">
        <v>192</v>
      </c>
      <c r="J423" s="44">
        <f t="shared" si="312"/>
        <v>46086.708333333336</v>
      </c>
      <c r="K423" s="44">
        <v>45722.708333333336</v>
      </c>
      <c r="L423" s="44">
        <v>45673</v>
      </c>
      <c r="M423" s="43" t="s">
        <v>2574</v>
      </c>
      <c r="N423" s="43" t="s">
        <v>193</v>
      </c>
      <c r="O423" s="44">
        <v>46051.326979166668</v>
      </c>
      <c r="P423" s="43">
        <v>805</v>
      </c>
      <c r="Q423" s="43"/>
      <c r="R423" s="43"/>
      <c r="S423" s="43" t="s">
        <v>206</v>
      </c>
      <c r="T423" s="44">
        <v>45721.770833333336</v>
      </c>
      <c r="U423" s="44">
        <v>45721.770833333336</v>
      </c>
      <c r="V423" s="44">
        <v>45721.770833333336</v>
      </c>
      <c r="W423" s="44">
        <v>45721.770833333336</v>
      </c>
      <c r="X423" s="44">
        <v>45721.770833333336</v>
      </c>
      <c r="Y423" s="44">
        <v>45721.770833333336</v>
      </c>
      <c r="Z423" s="43" t="s">
        <v>199</v>
      </c>
      <c r="AA423" s="43"/>
      <c r="AB423" s="43"/>
      <c r="AC423" s="43"/>
      <c r="AD423" s="43"/>
      <c r="AE423" s="43">
        <v>2</v>
      </c>
      <c r="AF423" s="43" t="s">
        <v>2575</v>
      </c>
      <c r="AG423" s="43" t="s">
        <v>2575</v>
      </c>
      <c r="AH423" s="43" t="s">
        <v>2576</v>
      </c>
      <c r="AI423" s="43" t="s">
        <v>2576</v>
      </c>
      <c r="AJ423" s="43" t="s">
        <v>2577</v>
      </c>
      <c r="AK423" s="43" t="s">
        <v>2576</v>
      </c>
      <c r="AL423" s="46">
        <v>45901</v>
      </c>
      <c r="AM423" s="46">
        <v>45901</v>
      </c>
      <c r="AN423" s="46">
        <v>46086</v>
      </c>
      <c r="AO423" s="46">
        <v>46086</v>
      </c>
      <c r="AP423" s="47">
        <v>46451</v>
      </c>
      <c r="AQ423" s="46">
        <v>46086</v>
      </c>
      <c r="AR423" s="48"/>
      <c r="AS423" s="48"/>
      <c r="AT423" s="48"/>
      <c r="AU423" s="43">
        <v>1</v>
      </c>
      <c r="AV423" s="43">
        <v>0</v>
      </c>
      <c r="AW423" s="43">
        <v>0</v>
      </c>
      <c r="AX423" s="51" t="s">
        <v>1752</v>
      </c>
      <c r="AY423" s="51" t="s">
        <v>899</v>
      </c>
      <c r="AZ423" s="51" t="s">
        <v>900</v>
      </c>
      <c r="BA423" s="20">
        <f t="shared" ref="BA423:BI459" ca="1" si="350">IF(AL423&gt;1,IF(AL423&lt;EOMONTH(TODAY(),0),1,0),"")</f>
        <v>1</v>
      </c>
      <c r="BB423" s="20">
        <f t="shared" ca="1" si="350"/>
        <v>1</v>
      </c>
      <c r="BC423" s="20">
        <f t="shared" ca="1" si="350"/>
        <v>1</v>
      </c>
      <c r="BD423" s="20">
        <f t="shared" ca="1" si="350"/>
        <v>1</v>
      </c>
      <c r="BE423" s="20">
        <f t="shared" ca="1" si="350"/>
        <v>0</v>
      </c>
      <c r="BF423" s="20">
        <f t="shared" ca="1" si="350"/>
        <v>1</v>
      </c>
      <c r="BG423" s="21" t="str">
        <f t="shared" ca="1" si="350"/>
        <v/>
      </c>
      <c r="BH423" s="21" t="str">
        <f t="shared" ca="1" si="350"/>
        <v/>
      </c>
      <c r="BI423" s="21" t="str">
        <f t="shared" ca="1" si="350"/>
        <v/>
      </c>
      <c r="BJ423" s="22">
        <f t="shared" ca="1" si="313"/>
        <v>5</v>
      </c>
      <c r="BK423" s="21">
        <f t="shared" si="314"/>
        <v>2</v>
      </c>
      <c r="BL423" s="22">
        <f t="shared" ca="1" si="315"/>
        <v>1054</v>
      </c>
      <c r="BM423" s="22">
        <f t="shared" ca="1" si="316"/>
        <v>0</v>
      </c>
      <c r="BN423" s="23">
        <f t="shared" ca="1" si="317"/>
        <v>1054</v>
      </c>
      <c r="BO423" s="24">
        <f t="shared" ca="1" si="318"/>
        <v>249</v>
      </c>
      <c r="BP423" s="51" t="str">
        <f>_xlfn.XLOOKUP(E423,[1]Validation!E:E,[1]Validation!F:F,"")</f>
        <v>EN11</v>
      </c>
      <c r="BQ423" s="51" t="str">
        <f>_xlfn.XLOOKUP(BP423,[1]Validation!F:F,[1]Validation!G:G,"")</f>
        <v>EN11 to EN22</v>
      </c>
      <c r="BR423" s="52" t="str">
        <f>VLOOKUP(G423,[1]Validation!$B$1:$C$9,2,0)</f>
        <v>B</v>
      </c>
      <c r="BS423" s="51">
        <f t="shared" ca="1" si="319"/>
        <v>15</v>
      </c>
      <c r="BT423" s="53">
        <f>_xlfn.XLOOKUP(B423,'[2]1. All Calls'!$R:$R,'[2]1. All Calls'!$A:$A,"",0)</f>
        <v>46051.555648148104</v>
      </c>
      <c r="BU423" s="51" t="str">
        <f>_xlfn.XLOOKUP(B423,'[2]1. All Calls'!$R:$R,'[2]1. All Calls'!$F:$F,"",0)</f>
        <v>CC-01957257</v>
      </c>
      <c r="BV423" s="51" t="str">
        <f>_xlfn.XLOOKUP(B423,'[2]1. All Calls'!$R:$R,'[2]1. All Calls'!$J:$J,"",0)</f>
        <v>Sales Call</v>
      </c>
      <c r="BW423" s="53" t="str">
        <f>_xlfn.XLOOKUP(B423,'[2]Sch Calls'!$R:$R,'[2]Sch Calls'!$A:$A,"",0)</f>
        <v/>
      </c>
      <c r="BX423" s="51" t="str">
        <f>_xlfn.XLOOKUP(B423,'[2]Sch Calls'!$R:$R,'[2]Sch Calls'!$B:$B,"",0)</f>
        <v/>
      </c>
      <c r="BY423" s="51" t="str">
        <f t="shared" si="344"/>
        <v>02-Sep-25</v>
      </c>
      <c r="BZ423" s="51" t="str">
        <f t="shared" si="344"/>
        <v>02-Sep-25</v>
      </c>
      <c r="CA423" s="51" t="str">
        <f t="shared" si="320"/>
        <v>06-Dec-25</v>
      </c>
      <c r="CB423" s="51" t="str">
        <f t="shared" si="321"/>
        <v>03-Sep-26</v>
      </c>
      <c r="CC423" s="51" t="str">
        <f t="shared" si="322"/>
        <v>06-Mar-27</v>
      </c>
      <c r="CD423" s="51" t="str">
        <f t="shared" si="323"/>
        <v>06-Mar-26</v>
      </c>
      <c r="CE423" s="51">
        <f t="shared" ca="1" si="345"/>
        <v>454</v>
      </c>
      <c r="CF423" s="51">
        <f t="shared" ca="1" si="345"/>
        <v>454</v>
      </c>
      <c r="CG423" s="51">
        <f t="shared" ca="1" si="324"/>
        <v>454</v>
      </c>
      <c r="CH423" s="51">
        <f t="shared" ca="1" si="325"/>
        <v>454</v>
      </c>
      <c r="CI423" s="51">
        <f t="shared" ca="1" si="326"/>
        <v>454</v>
      </c>
      <c r="CJ423" s="51">
        <f t="shared" ca="1" si="327"/>
        <v>454</v>
      </c>
      <c r="CK423" s="51">
        <f t="shared" ca="1" si="341"/>
        <v>908</v>
      </c>
      <c r="CL423" s="51">
        <f t="shared" ca="1" si="341"/>
        <v>908</v>
      </c>
      <c r="CM423" s="51">
        <f t="shared" ca="1" si="341"/>
        <v>908</v>
      </c>
      <c r="CN423" s="51">
        <f t="shared" ca="1" si="341"/>
        <v>908</v>
      </c>
      <c r="CO423" s="51">
        <f t="shared" ca="1" si="341"/>
        <v>908</v>
      </c>
      <c r="CP423" s="51">
        <f t="shared" ca="1" si="341"/>
        <v>908</v>
      </c>
      <c r="CQ423" s="51">
        <f t="shared" ca="1" si="342"/>
        <v>287</v>
      </c>
      <c r="CR423" s="51">
        <f t="shared" ca="1" si="342"/>
        <v>287</v>
      </c>
      <c r="CS423" s="51">
        <f t="shared" ca="1" si="342"/>
        <v>2287</v>
      </c>
      <c r="CT423" s="51">
        <f t="shared" ca="1" si="342"/>
        <v>2287</v>
      </c>
      <c r="CU423" s="51">
        <f t="shared" ca="1" si="342"/>
        <v>6287</v>
      </c>
      <c r="CV423" s="54">
        <f t="shared" ca="1" si="342"/>
        <v>2287</v>
      </c>
      <c r="CW423" s="25" t="s">
        <v>195</v>
      </c>
      <c r="CX423" s="55">
        <v>0</v>
      </c>
      <c r="CY423" s="55"/>
      <c r="CZ423" s="26" t="s">
        <v>227</v>
      </c>
      <c r="DA423" s="26" t="s">
        <v>227</v>
      </c>
      <c r="DB423" s="26" t="s">
        <v>227</v>
      </c>
      <c r="DC423" s="26" t="s">
        <v>227</v>
      </c>
      <c r="DD423" s="26" t="s">
        <v>227</v>
      </c>
      <c r="DE423" s="26" t="s">
        <v>227</v>
      </c>
      <c r="DF423" s="26" t="s">
        <v>227</v>
      </c>
      <c r="DG423" s="26" t="s">
        <v>227</v>
      </c>
      <c r="DH423" s="26" t="s">
        <v>227</v>
      </c>
      <c r="DI423" s="26" t="s">
        <v>227</v>
      </c>
      <c r="DJ423" s="26" t="s">
        <v>227</v>
      </c>
      <c r="DK423" s="26" t="s">
        <v>227</v>
      </c>
      <c r="DL423" s="27">
        <f t="shared" si="328"/>
        <v>46126.555648148104</v>
      </c>
      <c r="DM423" s="28">
        <f t="shared" ca="1" si="329"/>
        <v>1</v>
      </c>
      <c r="DN423" s="56">
        <f>_xlfn.XLOOKUP(B423,'[2]1. All Calls'!$R:$R,'[2]1. All Calls'!$A:$A,"",0)</f>
        <v>46051.555648148104</v>
      </c>
      <c r="DO423" s="57" t="str">
        <f ca="1">VLOOKUP(DM423,[1]Validation!$B$20:$C$25,2,0)</f>
        <v>Above 3 months</v>
      </c>
      <c r="DP423" s="58" t="str">
        <f>_xlfn.XLOOKUP(B423,'[1]Active AMCs- Dealer'!E:E,'[1]Active AMCs- Dealer'!L:L,"Not in AMC",0)</f>
        <v>Not in AMC</v>
      </c>
      <c r="DQ423" s="50" t="s">
        <v>213</v>
      </c>
      <c r="DR423" s="29" t="str">
        <f>_xlfn.XLOOKUP(B423,'[2]1. All Calls'!$R:$R,'[2]1. All Calls'!$F:$F,"",0)</f>
        <v>CC-01957257</v>
      </c>
      <c r="DS423" s="29" t="str">
        <f>_xlfn.XLOOKUP(B423,'[2]1. All Calls'!$R:$R,'[2]1. All Calls'!$AB:$AB,"",0)</f>
        <v>Sales call carried out for HMR update</v>
      </c>
      <c r="DT423" s="30">
        <f>_xlfn.XLOOKUP(DR423,'[2]1. All Calls'!$F:$F,'[2]1. All Calls'!$A:$A,"",0)</f>
        <v>46051.555648148104</v>
      </c>
      <c r="DU423" s="31">
        <f>_xlfn.XLOOKUP(DR423,'[2]1. All Calls'!$F:$F,'[2]1. All Calls'!$B:$B,"",0)</f>
        <v>805</v>
      </c>
      <c r="DV423" s="31">
        <f>_xlfn.XLOOKUP(B423,[1]MDA_Assets!D:D,[1]MDA_Assets!N:N,"",0)</f>
        <v>0</v>
      </c>
      <c r="DW423" s="31">
        <f>_xlfn.XLOOKUP(B423,[1]MDA_Assets!D:D,[1]MDA_Assets!O:O,"",0)</f>
        <v>0</v>
      </c>
      <c r="DX423" s="32" t="str">
        <f>_xlfn.XLOOKUP(B423,[1]MDA_Assets!D:D,[1]MDA_Assets!Q:Q,"",0)</f>
        <v>XD</v>
      </c>
      <c r="DY423" s="33">
        <f>_xlfn.XLOOKUP(B423,[1]MDA_Assets!D:D,[1]MDA_Assets!R:R,"",0)</f>
        <v>45722</v>
      </c>
      <c r="DZ423" s="33">
        <f>_xlfn.XLOOKUP(B423,[1]MDA_Assets!D:D,[1]MDA_Assets!S:S,"",0)</f>
        <v>45722</v>
      </c>
      <c r="EA423" s="33">
        <f>_xlfn.XLOOKUP(B423,[1]MDA_Assets!D:D,[1]MDA_Assets!T:T,"",0)</f>
        <v>45722</v>
      </c>
      <c r="EB423" s="33">
        <f>_xlfn.XLOOKUP(B423,[1]MDA_Assets!D:D,[1]MDA_Assets!U:U,"",0)</f>
        <v>45722</v>
      </c>
      <c r="EC423" s="33">
        <f>_xlfn.XLOOKUP(B423,[1]MDA_Assets!D:D,[1]MDA_Assets!V:V,"",0)</f>
        <v>45722</v>
      </c>
      <c r="ED423" s="33">
        <f>_xlfn.XLOOKUP(B423,[1]MDA_Assets!D:D,[1]MDA_Assets!W:W,"",0)</f>
        <v>45722</v>
      </c>
      <c r="EE423" s="32" t="str">
        <f>_xlfn.XLOOKUP(B423,[1]MDA_Assets!D:D,[1]MDA_Assets!X:X,"",0)</f>
        <v>Yes</v>
      </c>
      <c r="EF423" s="33">
        <f>_xlfn.XLOOKUP(B423,[1]MDA_Assets!D:D,[1]MDA_Assets!Y:Y,"",0)</f>
        <v>0</v>
      </c>
      <c r="EG423" s="33">
        <f>_xlfn.XLOOKUP(B423,[1]MDA_Assets!D:D,[1]MDA_Assets!Z:Z,"",0)</f>
        <v>0</v>
      </c>
      <c r="EH423" s="33">
        <f>_xlfn.XLOOKUP(B423,[1]MDA_Assets!D:D,[1]MDA_Assets!AA:AA,"",0)</f>
        <v>0</v>
      </c>
      <c r="EI423" s="34">
        <f>_xlfn.XLOOKUP(B423,[1]MDA_Assets!D:D,[1]MDA_Assets!P:P,"",0)</f>
        <v>2</v>
      </c>
      <c r="EJ423" s="35" t="str">
        <f>_xlfn.XLOOKUP(B423,[1]MDA_Assets!D:D,[1]MDA_Assets!AB:AB,"",0)</f>
        <v>1195</v>
      </c>
      <c r="EK423" s="35" t="str">
        <f>_xlfn.XLOOKUP(B423,[1]MDA_Assets!D:D,[1]MDA_Assets!AC:AC,"",0)</f>
        <v>1195</v>
      </c>
      <c r="EL423" s="35" t="str">
        <f>_xlfn.XLOOKUP(B423,[1]MDA_Assets!D:D,[1]MDA_Assets!AD:AD,"",0)</f>
        <v>3195</v>
      </c>
      <c r="EM423" s="35" t="str">
        <f>_xlfn.XLOOKUP(B423,[1]MDA_Assets!D:D,[1]MDA_Assets!AE:AE,"",0)</f>
        <v>3195</v>
      </c>
      <c r="EN423" s="35" t="str">
        <f>_xlfn.XLOOKUP(B423,[1]MDA_Assets!D:D,[1]MDA_Assets!AF:AF,"",0)</f>
        <v>7195</v>
      </c>
      <c r="EO423" s="35" t="str">
        <f>_xlfn.XLOOKUP(B423,[1]MDA_Assets!D:D,[1]MDA_Assets!AG:AG,"",0)</f>
        <v>3195</v>
      </c>
      <c r="EP423" s="36">
        <f t="shared" si="346"/>
        <v>180</v>
      </c>
      <c r="EQ423" s="36">
        <f t="shared" si="346"/>
        <v>180</v>
      </c>
      <c r="ER423" s="36">
        <f t="shared" si="330"/>
        <v>365</v>
      </c>
      <c r="ES423" s="36">
        <f t="shared" si="331"/>
        <v>365</v>
      </c>
      <c r="ET423" s="36">
        <f t="shared" si="332"/>
        <v>730</v>
      </c>
      <c r="EU423" s="36">
        <f t="shared" si="333"/>
        <v>365</v>
      </c>
      <c r="EV423" s="36" t="str">
        <f t="shared" si="334"/>
        <v/>
      </c>
      <c r="EW423" s="36" t="str">
        <f t="shared" si="306"/>
        <v/>
      </c>
      <c r="EX423" s="36" t="str">
        <f t="shared" si="307"/>
        <v/>
      </c>
      <c r="EY423" s="36">
        <f t="shared" si="349"/>
        <v>5.81</v>
      </c>
      <c r="EZ423" s="36">
        <f t="shared" si="349"/>
        <v>5.81</v>
      </c>
      <c r="FA423" s="36">
        <f t="shared" si="349"/>
        <v>11.78</v>
      </c>
      <c r="FB423" s="36">
        <f t="shared" si="348"/>
        <v>11.78</v>
      </c>
      <c r="FC423" s="36">
        <f t="shared" si="348"/>
        <v>23.55</v>
      </c>
      <c r="FD423" s="36">
        <f t="shared" si="348"/>
        <v>11.78</v>
      </c>
      <c r="FE423" s="36" t="str">
        <f t="shared" si="348"/>
        <v/>
      </c>
      <c r="FF423" s="36" t="str">
        <f t="shared" si="348"/>
        <v/>
      </c>
      <c r="FG423" s="36" t="str">
        <f t="shared" si="348"/>
        <v/>
      </c>
      <c r="FH423" s="37" t="str" cm="1">
        <f t="array" ref="FH423">_xlfn.IFS(EY423="", "No Data", EY423&lt;0, "Negative/Future", EY423=0, "Zero Days", EY423&lt;=3, "&lt; 3 Months", EY423&lt;=6, "3 to 6 Months", EY423&lt;=9, "6 to 9 Months", EY423&lt;=12, "9 to 12 Months", EY423&lt;=15, "12 to 15 Months", EY423&lt;=18, "15 to 18 Months", EY423&lt;=24, "18 to 24 Months", EY423&gt;24, "&gt; 24 Months")</f>
        <v>3 to 6 Months</v>
      </c>
      <c r="FI423" s="37" t="str" cm="1">
        <f t="array" ref="FI423">_xlfn.IFS(EZ423="", "No Data", EZ423&lt;0, "Negative/Future", EZ423=0, "Zero Days", EZ423&lt;=3, "&lt; 3 Months", EZ423&lt;=6, "3 to 6 Months", EZ423&lt;=9, "6 to 9 Months", EZ423&lt;=12, "9 to 12 Months", EZ423&lt;=15, "12 to 15 Months", EZ423&lt;=18, "15 to 18 Months", EZ423&lt;=24, "18 to 24 Months", EZ423&gt;24, "&gt; 24 Months")</f>
        <v>3 to 6 Months</v>
      </c>
      <c r="FJ423" s="37" t="str" cm="1">
        <f t="array" ref="FJ423">_xlfn.IFS(FA423="", "No Data", FA423&lt;0, "Negative/Future", FA423=0, "Zero Days", FA423&lt;=3, "&lt; 3 Months", FA423&lt;=6, "3 to 6 Months", FA423&lt;=9, "6 to 9 Months", FA423&lt;=12, "9 to 12 Months", FA423&lt;=15, "12 to 15 Months", FA423&lt;=18, "15 to 18 Months", FA423&lt;=24, "18 to 24 Months", FA423&gt;24, "&gt; 24 Months")</f>
        <v>9 to 12 Months</v>
      </c>
      <c r="FK423" s="37" t="str" cm="1">
        <f t="array" ref="FK423">_xlfn.IFS(FB423="", "No Data", FB423&lt;0, "Negative/Future", FB423=0, "Zero Days", FB423&lt;=3, "&lt; 3 Months", FB423&lt;=6, "3 to 6 Months", FB423&lt;=9, "6 to 9 Months", FB423&lt;=12, "9 to 12 Months", FB423&lt;=15, "12 to 15 Months", FB423&lt;=18, "15 to 18 Months", FB423&lt;=24, "18 to 24 Months", FB423&gt;24, "&gt; 24 Months")</f>
        <v>9 to 12 Months</v>
      </c>
      <c r="FL423" s="37" t="str" cm="1">
        <f t="array" ref="FL423">_xlfn.IFS(FC423="", "No Data", FC423&lt;0, "Negative/Future", FC423=0, "Zero Days", FC423&lt;=3, "&lt; 3 Months", FC423&lt;=6, "3 to 6 Months", FC423&lt;=9, "6 to 9 Months", FC423&lt;=12, "9 to 12 Months", FC423&lt;=15, "12 to 15 Months", FC423&lt;=18, "15 to 18 Months", FC423&lt;=24, "18 to 24 Months", FC423&gt;24, "&gt; 24 Months")</f>
        <v>18 to 24 Months</v>
      </c>
      <c r="FM423" s="37" t="str" cm="1">
        <f t="array" ref="FM423">_xlfn.IFS(FD423="", "No Data", FD423&lt;0, "Negative/Future", FD423=0, "Zero Days", FD423&lt;=3, "&lt; 3 Months", FD423&lt;=6, "3 to 6 Months", FD423&lt;=9, "6 to 9 Months", FD423&lt;=12, "9 to 12 Months", FD423&lt;=15, "12 to 15 Months", FD423&lt;=18, "15 to 18 Months", FD423&lt;=24, "18 to 24 Months", FD423&gt;24, "&gt; 24 Months")</f>
        <v>9 to 12 Months</v>
      </c>
      <c r="FN423" s="37" t="str" cm="1">
        <f t="array" ref="FN423">_xlfn.IFS(FE423="", "No Data", FE423&lt;0, "Negative/Future", FE423=0, "Zero Days", FE423&lt;=3, "&lt; 3 Months", FE423&lt;=6, "3 to 6 Months", FE423&lt;=9, "6 to 9 Months", FE423&lt;=12, "9 to 12 Months", FE423&lt;=15, "12 to 15 Months", FE423&lt;=18, "15 to 18 Months", FE423&lt;=24, "18 to 24 Months", FE423&gt;24, "&gt; 24 Months")</f>
        <v>No Data</v>
      </c>
      <c r="FO423" s="37" t="str" cm="1">
        <f t="array" ref="FO423">_xlfn.IFS(FG423="", "No Data", FG423&lt;0, "Negative/Future", FG423=0, "Zero Days", FG423&lt;=3, "&lt; 3 Months", FG423&lt;=6, "3 to 6 Months", FG423&lt;=9, "6 to 9 Months", FG423&lt;=12, "9 to 12 Months", FG423&lt;=15, "12 to 15 Months", FG423&lt;=18, "15 to 18 Months", FG423&lt;=24, "18 to 24 Months", FG423&gt;24, "&gt; 24 Months")</f>
        <v>No Data</v>
      </c>
      <c r="FP423" s="37" t="str" cm="1">
        <f t="array" ref="FP423">_xlfn.IFS(FF423="", "No Data", FF423&lt;0, "Negative/Future", FF423=0, "Zero Days", FF423&lt;=3, "&lt; 3 Months", FF423&lt;=6, "3 to 6 Months", FF423&lt;=9, "6 to 9 Months", FF423&lt;=12, "9 to 12 Months", FF423&lt;=15, "12 to 15 Months", FF423&lt;=18, "15 to 18 Months", FF423&lt;=24, "18 to 24 Months", FF423&gt;24, "&gt; 24 Months")</f>
        <v>No Data</v>
      </c>
      <c r="FQ423" s="29" t="s">
        <v>1868</v>
      </c>
      <c r="FR423" s="29">
        <v>6200060960</v>
      </c>
      <c r="FS423" s="38" t="str">
        <f>VLOOKUP(_xlfn.XLOOKUP(B423,[1]MDA_Assets!D:D,[1]MDA_Assets!I:I,"",0),[1]Validation!$B$1:$C$8,2,0)</f>
        <v>B</v>
      </c>
      <c r="FT423" s="38" t="s">
        <v>202</v>
      </c>
      <c r="FU423" s="31" t="str">
        <f>_xlfn.XLOOKUP(B423,[1]MDA_Assets!D:D,[1]MDA_Assets!X:X,"",0)</f>
        <v>Yes</v>
      </c>
      <c r="FV423" s="39">
        <v>5</v>
      </c>
      <c r="FW423" s="39">
        <v>0</v>
      </c>
      <c r="FX423" s="39">
        <v>0</v>
      </c>
      <c r="FY423" s="39">
        <v>4</v>
      </c>
      <c r="FZ423" s="40">
        <f t="shared" si="343"/>
        <v>45902</v>
      </c>
      <c r="GA423" s="40">
        <f t="shared" si="343"/>
        <v>45902</v>
      </c>
      <c r="GB423" s="40">
        <f t="shared" si="308"/>
        <v>46087</v>
      </c>
      <c r="GC423" s="40">
        <f t="shared" si="309"/>
        <v>46087</v>
      </c>
      <c r="GD423" s="40">
        <f t="shared" si="310"/>
        <v>46452</v>
      </c>
      <c r="GE423" s="40">
        <f t="shared" si="311"/>
        <v>46087</v>
      </c>
      <c r="GF423" s="40" t="str">
        <f t="shared" si="347"/>
        <v/>
      </c>
      <c r="GG423" s="40" t="str">
        <f t="shared" si="347"/>
        <v/>
      </c>
      <c r="GH423" s="40" t="str">
        <f t="shared" si="347"/>
        <v/>
      </c>
      <c r="GI423" s="39">
        <f t="shared" si="335"/>
        <v>2</v>
      </c>
      <c r="GJ423" s="39">
        <f t="shared" si="336"/>
        <v>0</v>
      </c>
      <c r="GK423" s="39">
        <f t="shared" si="337"/>
        <v>0</v>
      </c>
      <c r="GL423" s="39">
        <f t="shared" si="338"/>
        <v>4</v>
      </c>
    </row>
    <row r="424" spans="1:194" x14ac:dyDescent="0.25">
      <c r="A424" s="19">
        <v>460</v>
      </c>
      <c r="B424" s="43" t="s">
        <v>1869</v>
      </c>
      <c r="C424" s="43" t="s">
        <v>254</v>
      </c>
      <c r="D424" s="43" t="s">
        <v>636</v>
      </c>
      <c r="E424" s="43" t="s">
        <v>346</v>
      </c>
      <c r="F424" s="43" t="s">
        <v>1870</v>
      </c>
      <c r="G424" s="43" t="s">
        <v>190</v>
      </c>
      <c r="H424" s="43" t="s">
        <v>291</v>
      </c>
      <c r="I424" s="43" t="s">
        <v>192</v>
      </c>
      <c r="J424" s="44">
        <f t="shared" si="312"/>
        <v>46268.6875</v>
      </c>
      <c r="K424" s="44">
        <v>45904.6875</v>
      </c>
      <c r="L424" s="44">
        <v>45687</v>
      </c>
      <c r="M424" s="43" t="s">
        <v>2578</v>
      </c>
      <c r="N424" s="43" t="s">
        <v>193</v>
      </c>
      <c r="O424" s="44">
        <v>46051.399189814816</v>
      </c>
      <c r="P424" s="43">
        <v>285</v>
      </c>
      <c r="Q424" s="43"/>
      <c r="R424" s="43"/>
      <c r="S424" s="43" t="s">
        <v>206</v>
      </c>
      <c r="T424" s="44">
        <v>45903.770833333336</v>
      </c>
      <c r="U424" s="44">
        <v>45903.770833333336</v>
      </c>
      <c r="V424" s="44">
        <v>45903.770833333336</v>
      </c>
      <c r="W424" s="44">
        <v>45903.770833333336</v>
      </c>
      <c r="X424" s="44">
        <v>45903.770833333336</v>
      </c>
      <c r="Y424" s="44">
        <v>45903.770833333336</v>
      </c>
      <c r="Z424" s="43" t="s">
        <v>199</v>
      </c>
      <c r="AA424" s="43"/>
      <c r="AB424" s="43"/>
      <c r="AC424" s="43"/>
      <c r="AD424" s="43"/>
      <c r="AE424" s="43">
        <v>4</v>
      </c>
      <c r="AF424" s="43" t="s">
        <v>2579</v>
      </c>
      <c r="AG424" s="43" t="s">
        <v>2579</v>
      </c>
      <c r="AH424" s="43" t="s">
        <v>2580</v>
      </c>
      <c r="AI424" s="43" t="s">
        <v>2580</v>
      </c>
      <c r="AJ424" s="43" t="s">
        <v>2581</v>
      </c>
      <c r="AK424" s="43" t="s">
        <v>2580</v>
      </c>
      <c r="AL424" s="46">
        <v>46083</v>
      </c>
      <c r="AM424" s="46">
        <v>46083</v>
      </c>
      <c r="AN424" s="47">
        <v>46268</v>
      </c>
      <c r="AO424" s="47">
        <v>46268</v>
      </c>
      <c r="AP424" s="47">
        <v>46633</v>
      </c>
      <c r="AQ424" s="47">
        <v>46268</v>
      </c>
      <c r="AR424" s="48"/>
      <c r="AS424" s="48"/>
      <c r="AT424" s="48"/>
      <c r="AU424" s="43">
        <v>1</v>
      </c>
      <c r="AV424" s="43">
        <v>0</v>
      </c>
      <c r="AW424" s="43">
        <v>0</v>
      </c>
      <c r="AX424" s="51" t="s">
        <v>430</v>
      </c>
      <c r="AY424" s="51" t="s">
        <v>211</v>
      </c>
      <c r="AZ424" s="51" t="s">
        <v>198</v>
      </c>
      <c r="BA424" s="20">
        <f t="shared" ca="1" si="350"/>
        <v>1</v>
      </c>
      <c r="BB424" s="20">
        <f t="shared" ca="1" si="350"/>
        <v>1</v>
      </c>
      <c r="BC424" s="20">
        <f t="shared" ca="1" si="350"/>
        <v>0</v>
      </c>
      <c r="BD424" s="20">
        <f t="shared" ca="1" si="350"/>
        <v>0</v>
      </c>
      <c r="BE424" s="20">
        <f t="shared" ca="1" si="350"/>
        <v>0</v>
      </c>
      <c r="BF424" s="20">
        <f t="shared" ca="1" si="350"/>
        <v>0</v>
      </c>
      <c r="BG424" s="21" t="str">
        <f t="shared" ca="1" si="350"/>
        <v/>
      </c>
      <c r="BH424" s="21" t="str">
        <f t="shared" ca="1" si="350"/>
        <v/>
      </c>
      <c r="BI424" s="21" t="str">
        <f t="shared" ca="1" si="350"/>
        <v/>
      </c>
      <c r="BJ424" s="22">
        <f t="shared" ca="1" si="313"/>
        <v>2</v>
      </c>
      <c r="BK424" s="21">
        <f t="shared" si="314"/>
        <v>4</v>
      </c>
      <c r="BL424" s="22">
        <f t="shared" ca="1" si="315"/>
        <v>783</v>
      </c>
      <c r="BM424" s="22">
        <f t="shared" ca="1" si="316"/>
        <v>0</v>
      </c>
      <c r="BN424" s="23">
        <f t="shared" ca="1" si="317"/>
        <v>783</v>
      </c>
      <c r="BO424" s="24">
        <f t="shared" ca="1" si="318"/>
        <v>498</v>
      </c>
      <c r="BP424" s="51" t="str">
        <f>_xlfn.XLOOKUP(E424,[1]Validation!E:E,[1]Validation!F:F,"")</f>
        <v>EN11</v>
      </c>
      <c r="BQ424" s="51" t="str">
        <f>_xlfn.XLOOKUP(BP424,[1]Validation!F:F,[1]Validation!G:G,"")</f>
        <v>EN11 to EN22</v>
      </c>
      <c r="BR424" s="52" t="str">
        <f>VLOOKUP(G424,[1]Validation!$B$1:$C$9,2,0)</f>
        <v>B</v>
      </c>
      <c r="BS424" s="51">
        <f t="shared" ca="1" si="319"/>
        <v>9</v>
      </c>
      <c r="BT424" s="53">
        <f>_xlfn.XLOOKUP(B424,'[2]1. All Calls'!$R:$R,'[2]1. All Calls'!$A:$A,"",0)</f>
        <v>46051.627766203703</v>
      </c>
      <c r="BU424" s="51" t="str">
        <f>_xlfn.XLOOKUP(B424,'[2]1. All Calls'!$R:$R,'[2]1. All Calls'!$F:$F,"",0)</f>
        <v>CC-01957436</v>
      </c>
      <c r="BV424" s="51" t="str">
        <f>_xlfn.XLOOKUP(B424,'[2]1. All Calls'!$R:$R,'[2]1. All Calls'!$J:$J,"",0)</f>
        <v>Sales Call</v>
      </c>
      <c r="BW424" s="53" t="str">
        <f>_xlfn.XLOOKUP(B424,'[2]Sch Calls'!$R:$R,'[2]Sch Calls'!$A:$A,"",0)</f>
        <v/>
      </c>
      <c r="BX424" s="51" t="str">
        <f>_xlfn.XLOOKUP(B424,'[2]Sch Calls'!$R:$R,'[2]Sch Calls'!$B:$B,"",0)</f>
        <v/>
      </c>
      <c r="BY424" s="51" t="str">
        <f t="shared" si="344"/>
        <v>03-Mar-26</v>
      </c>
      <c r="BZ424" s="51" t="str">
        <f t="shared" si="344"/>
        <v>03-Mar-26</v>
      </c>
      <c r="CA424" s="51" t="str">
        <f t="shared" si="320"/>
        <v>06-Jun-26</v>
      </c>
      <c r="CB424" s="51" t="str">
        <f t="shared" si="321"/>
        <v>04-Mar-27</v>
      </c>
      <c r="CC424" s="51" t="str">
        <f t="shared" si="322"/>
        <v>04-Sep-27</v>
      </c>
      <c r="CD424" s="51" t="str">
        <f t="shared" si="323"/>
        <v>04-Sep-26</v>
      </c>
      <c r="CE424" s="51">
        <f t="shared" ca="1" si="345"/>
        <v>272</v>
      </c>
      <c r="CF424" s="51">
        <f t="shared" ca="1" si="345"/>
        <v>272</v>
      </c>
      <c r="CG424" s="51">
        <f t="shared" ca="1" si="324"/>
        <v>272</v>
      </c>
      <c r="CH424" s="51">
        <f t="shared" ca="1" si="325"/>
        <v>272</v>
      </c>
      <c r="CI424" s="51">
        <f t="shared" ca="1" si="326"/>
        <v>272</v>
      </c>
      <c r="CJ424" s="51">
        <f t="shared" ca="1" si="327"/>
        <v>272</v>
      </c>
      <c r="CK424" s="51">
        <f t="shared" ca="1" si="341"/>
        <v>1088</v>
      </c>
      <c r="CL424" s="51">
        <f t="shared" ca="1" si="341"/>
        <v>1088</v>
      </c>
      <c r="CM424" s="51">
        <f t="shared" ca="1" si="341"/>
        <v>1088</v>
      </c>
      <c r="CN424" s="51">
        <f t="shared" ca="1" si="341"/>
        <v>1088</v>
      </c>
      <c r="CO424" s="51">
        <f t="shared" ca="1" si="341"/>
        <v>1088</v>
      </c>
      <c r="CP424" s="51">
        <f t="shared" ca="1" si="341"/>
        <v>1088</v>
      </c>
      <c r="CQ424" s="51">
        <f t="shared" ca="1" si="342"/>
        <v>627</v>
      </c>
      <c r="CR424" s="51">
        <f t="shared" ca="1" si="342"/>
        <v>627</v>
      </c>
      <c r="CS424" s="51">
        <f t="shared" ca="1" si="342"/>
        <v>2627</v>
      </c>
      <c r="CT424" s="51">
        <f t="shared" ca="1" si="342"/>
        <v>2627</v>
      </c>
      <c r="CU424" s="51">
        <f t="shared" ca="1" si="342"/>
        <v>6627</v>
      </c>
      <c r="CV424" s="54">
        <f t="shared" ca="1" si="342"/>
        <v>2627</v>
      </c>
      <c r="CW424" s="25" t="s">
        <v>195</v>
      </c>
      <c r="CX424" s="55">
        <v>0</v>
      </c>
      <c r="CY424" s="55"/>
      <c r="CZ424" s="26">
        <v>0</v>
      </c>
      <c r="DA424" s="26">
        <v>0</v>
      </c>
      <c r="DB424" s="26">
        <v>0</v>
      </c>
      <c r="DC424" s="26">
        <v>0</v>
      </c>
      <c r="DD424" s="26">
        <v>0</v>
      </c>
      <c r="DE424" s="26">
        <v>0</v>
      </c>
      <c r="DF424" s="26">
        <v>0</v>
      </c>
      <c r="DG424" s="26">
        <v>0</v>
      </c>
      <c r="DH424" s="26">
        <v>0</v>
      </c>
      <c r="DI424" s="26">
        <v>0</v>
      </c>
      <c r="DJ424" s="26">
        <v>0</v>
      </c>
      <c r="DK424" s="26">
        <v>0</v>
      </c>
      <c r="DL424" s="27">
        <f t="shared" si="328"/>
        <v>46126.627766203703</v>
      </c>
      <c r="DM424" s="28">
        <f t="shared" ca="1" si="329"/>
        <v>1</v>
      </c>
      <c r="DN424" s="56">
        <f>_xlfn.XLOOKUP(B424,'[2]1. All Calls'!$R:$R,'[2]1. All Calls'!$A:$A,"",0)</f>
        <v>46051.627766203703</v>
      </c>
      <c r="DO424" s="57" t="str">
        <f ca="1">VLOOKUP(DM424,[1]Validation!$B$20:$C$25,2,0)</f>
        <v>Above 3 months</v>
      </c>
      <c r="DP424" s="58" t="str">
        <f>_xlfn.XLOOKUP(B424,'[1]Active AMCs- Dealer'!E:E,'[1]Active AMCs- Dealer'!L:L,"Not in AMC",0)</f>
        <v>Not in AMC</v>
      </c>
      <c r="DQ424" s="50" t="s">
        <v>250</v>
      </c>
      <c r="DR424" s="29" t="str">
        <f>_xlfn.XLOOKUP(B424,'[2]1. All Calls'!$R:$R,'[2]1. All Calls'!$F:$F,"",0)</f>
        <v>CC-01957436</v>
      </c>
      <c r="DS424" s="29" t="str">
        <f>_xlfn.XLOOKUP(B424,'[2]1. All Calls'!$R:$R,'[2]1. All Calls'!$AB:$AB,"",0)</f>
        <v>Sales call carried out for HMR update</v>
      </c>
      <c r="DT424" s="30">
        <f>_xlfn.XLOOKUP(DR424,'[2]1. All Calls'!$F:$F,'[2]1. All Calls'!$A:$A,"",0)</f>
        <v>46051.627766203703</v>
      </c>
      <c r="DU424" s="31">
        <f>_xlfn.XLOOKUP(DR424,'[2]1. All Calls'!$F:$F,'[2]1. All Calls'!$B:$B,"",0)</f>
        <v>285</v>
      </c>
      <c r="DV424" s="31">
        <f>_xlfn.XLOOKUP(B424,[1]MDA_Assets!D:D,[1]MDA_Assets!N:N,"",0)</f>
        <v>0</v>
      </c>
      <c r="DW424" s="31">
        <f>_xlfn.XLOOKUP(B424,[1]MDA_Assets!D:D,[1]MDA_Assets!O:O,"",0)</f>
        <v>0</v>
      </c>
      <c r="DX424" s="32" t="str">
        <f>_xlfn.XLOOKUP(B424,[1]MDA_Assets!D:D,[1]MDA_Assets!Q:Q,"",0)</f>
        <v>XD</v>
      </c>
      <c r="DY424" s="33">
        <f>_xlfn.XLOOKUP(B424,[1]MDA_Assets!D:D,[1]MDA_Assets!R:R,"",0)</f>
        <v>45904</v>
      </c>
      <c r="DZ424" s="33">
        <f>_xlfn.XLOOKUP(B424,[1]MDA_Assets!D:D,[1]MDA_Assets!S:S,"",0)</f>
        <v>45904</v>
      </c>
      <c r="EA424" s="33">
        <f>_xlfn.XLOOKUP(B424,[1]MDA_Assets!D:D,[1]MDA_Assets!T:T,"",0)</f>
        <v>45904</v>
      </c>
      <c r="EB424" s="33">
        <f>_xlfn.XLOOKUP(B424,[1]MDA_Assets!D:D,[1]MDA_Assets!U:U,"",0)</f>
        <v>45904</v>
      </c>
      <c r="EC424" s="33">
        <f>_xlfn.XLOOKUP(B424,[1]MDA_Assets!D:D,[1]MDA_Assets!V:V,"",0)</f>
        <v>45904</v>
      </c>
      <c r="ED424" s="33">
        <f>_xlfn.XLOOKUP(B424,[1]MDA_Assets!D:D,[1]MDA_Assets!W:W,"",0)</f>
        <v>45904</v>
      </c>
      <c r="EE424" s="32" t="str">
        <f>_xlfn.XLOOKUP(B424,[1]MDA_Assets!D:D,[1]MDA_Assets!X:X,"",0)</f>
        <v>Yes</v>
      </c>
      <c r="EF424" s="33">
        <f>_xlfn.XLOOKUP(B424,[1]MDA_Assets!D:D,[1]MDA_Assets!Y:Y,"",0)</f>
        <v>0</v>
      </c>
      <c r="EG424" s="33">
        <f>_xlfn.XLOOKUP(B424,[1]MDA_Assets!D:D,[1]MDA_Assets!Z:Z,"",0)</f>
        <v>0</v>
      </c>
      <c r="EH424" s="33">
        <f>_xlfn.XLOOKUP(B424,[1]MDA_Assets!D:D,[1]MDA_Assets!AA:AA,"",0)</f>
        <v>0</v>
      </c>
      <c r="EI424" s="34">
        <f>_xlfn.XLOOKUP(B424,[1]MDA_Assets!D:D,[1]MDA_Assets!P:P,"",0)</f>
        <v>4</v>
      </c>
      <c r="EJ424" s="35" t="str">
        <f>_xlfn.XLOOKUP(B424,[1]MDA_Assets!D:D,[1]MDA_Assets!AB:AB,"",0)</f>
        <v>1715</v>
      </c>
      <c r="EK424" s="35" t="str">
        <f>_xlfn.XLOOKUP(B424,[1]MDA_Assets!D:D,[1]MDA_Assets!AC:AC,"",0)</f>
        <v>1715</v>
      </c>
      <c r="EL424" s="35" t="str">
        <f>_xlfn.XLOOKUP(B424,[1]MDA_Assets!D:D,[1]MDA_Assets!AD:AD,"",0)</f>
        <v>3715</v>
      </c>
      <c r="EM424" s="35" t="str">
        <f>_xlfn.XLOOKUP(B424,[1]MDA_Assets!D:D,[1]MDA_Assets!AE:AE,"",0)</f>
        <v>3715</v>
      </c>
      <c r="EN424" s="35" t="str">
        <f>_xlfn.XLOOKUP(B424,[1]MDA_Assets!D:D,[1]MDA_Assets!AF:AF,"",0)</f>
        <v>7715</v>
      </c>
      <c r="EO424" s="35" t="str">
        <f>_xlfn.XLOOKUP(B424,[1]MDA_Assets!D:D,[1]MDA_Assets!AG:AG,"",0)</f>
        <v>3715</v>
      </c>
      <c r="EP424" s="36">
        <f t="shared" si="346"/>
        <v>180</v>
      </c>
      <c r="EQ424" s="36">
        <f t="shared" si="346"/>
        <v>180</v>
      </c>
      <c r="ER424" s="36">
        <f t="shared" si="330"/>
        <v>365</v>
      </c>
      <c r="ES424" s="36">
        <f t="shared" si="331"/>
        <v>365</v>
      </c>
      <c r="ET424" s="36">
        <f t="shared" si="332"/>
        <v>730</v>
      </c>
      <c r="EU424" s="36">
        <f t="shared" si="333"/>
        <v>365</v>
      </c>
      <c r="EV424" s="36" t="str">
        <f t="shared" si="334"/>
        <v/>
      </c>
      <c r="EW424" s="36" t="str">
        <f t="shared" si="306"/>
        <v/>
      </c>
      <c r="EX424" s="36" t="str">
        <f t="shared" si="307"/>
        <v/>
      </c>
      <c r="EY424" s="36">
        <f t="shared" si="349"/>
        <v>5.81</v>
      </c>
      <c r="EZ424" s="36">
        <f t="shared" si="349"/>
        <v>5.81</v>
      </c>
      <c r="FA424" s="36">
        <f t="shared" si="349"/>
        <v>11.78</v>
      </c>
      <c r="FB424" s="36">
        <f t="shared" si="348"/>
        <v>11.78</v>
      </c>
      <c r="FC424" s="36">
        <f t="shared" si="348"/>
        <v>23.55</v>
      </c>
      <c r="FD424" s="36">
        <f t="shared" si="348"/>
        <v>11.78</v>
      </c>
      <c r="FE424" s="36" t="str">
        <f t="shared" si="348"/>
        <v/>
      </c>
      <c r="FF424" s="36" t="str">
        <f t="shared" si="348"/>
        <v/>
      </c>
      <c r="FG424" s="36" t="str">
        <f t="shared" si="348"/>
        <v/>
      </c>
      <c r="FH424" s="37" t="str" cm="1">
        <f t="array" ref="FH424">_xlfn.IFS(EY424="", "No Data", EY424&lt;0, "Negative/Future", EY424=0, "Zero Days", EY424&lt;=3, "&lt; 3 Months", EY424&lt;=6, "3 to 6 Months", EY424&lt;=9, "6 to 9 Months", EY424&lt;=12, "9 to 12 Months", EY424&lt;=15, "12 to 15 Months", EY424&lt;=18, "15 to 18 Months", EY424&lt;=24, "18 to 24 Months", EY424&gt;24, "&gt; 24 Months")</f>
        <v>3 to 6 Months</v>
      </c>
      <c r="FI424" s="37" t="str" cm="1">
        <f t="array" ref="FI424">_xlfn.IFS(EZ424="", "No Data", EZ424&lt;0, "Negative/Future", EZ424=0, "Zero Days", EZ424&lt;=3, "&lt; 3 Months", EZ424&lt;=6, "3 to 6 Months", EZ424&lt;=9, "6 to 9 Months", EZ424&lt;=12, "9 to 12 Months", EZ424&lt;=15, "12 to 15 Months", EZ424&lt;=18, "15 to 18 Months", EZ424&lt;=24, "18 to 24 Months", EZ424&gt;24, "&gt; 24 Months")</f>
        <v>3 to 6 Months</v>
      </c>
      <c r="FJ424" s="37" t="str" cm="1">
        <f t="array" ref="FJ424">_xlfn.IFS(FA424="", "No Data", FA424&lt;0, "Negative/Future", FA424=0, "Zero Days", FA424&lt;=3, "&lt; 3 Months", FA424&lt;=6, "3 to 6 Months", FA424&lt;=9, "6 to 9 Months", FA424&lt;=12, "9 to 12 Months", FA424&lt;=15, "12 to 15 Months", FA424&lt;=18, "15 to 18 Months", FA424&lt;=24, "18 to 24 Months", FA424&gt;24, "&gt; 24 Months")</f>
        <v>9 to 12 Months</v>
      </c>
      <c r="FK424" s="37" t="str" cm="1">
        <f t="array" ref="FK424">_xlfn.IFS(FB424="", "No Data", FB424&lt;0, "Negative/Future", FB424=0, "Zero Days", FB424&lt;=3, "&lt; 3 Months", FB424&lt;=6, "3 to 6 Months", FB424&lt;=9, "6 to 9 Months", FB424&lt;=12, "9 to 12 Months", FB424&lt;=15, "12 to 15 Months", FB424&lt;=18, "15 to 18 Months", FB424&lt;=24, "18 to 24 Months", FB424&gt;24, "&gt; 24 Months")</f>
        <v>9 to 12 Months</v>
      </c>
      <c r="FL424" s="37" t="str" cm="1">
        <f t="array" ref="FL424">_xlfn.IFS(FC424="", "No Data", FC424&lt;0, "Negative/Future", FC424=0, "Zero Days", FC424&lt;=3, "&lt; 3 Months", FC424&lt;=6, "3 to 6 Months", FC424&lt;=9, "6 to 9 Months", FC424&lt;=12, "9 to 12 Months", FC424&lt;=15, "12 to 15 Months", FC424&lt;=18, "15 to 18 Months", FC424&lt;=24, "18 to 24 Months", FC424&gt;24, "&gt; 24 Months")</f>
        <v>18 to 24 Months</v>
      </c>
      <c r="FM424" s="37" t="str" cm="1">
        <f t="array" ref="FM424">_xlfn.IFS(FD424="", "No Data", FD424&lt;0, "Negative/Future", FD424=0, "Zero Days", FD424&lt;=3, "&lt; 3 Months", FD424&lt;=6, "3 to 6 Months", FD424&lt;=9, "6 to 9 Months", FD424&lt;=12, "9 to 12 Months", FD424&lt;=15, "12 to 15 Months", FD424&lt;=18, "15 to 18 Months", FD424&lt;=24, "18 to 24 Months", FD424&gt;24, "&gt; 24 Months")</f>
        <v>9 to 12 Months</v>
      </c>
      <c r="FN424" s="37" t="str" cm="1">
        <f t="array" ref="FN424">_xlfn.IFS(FE424="", "No Data", FE424&lt;0, "Negative/Future", FE424=0, "Zero Days", FE424&lt;=3, "&lt; 3 Months", FE424&lt;=6, "3 to 6 Months", FE424&lt;=9, "6 to 9 Months", FE424&lt;=12, "9 to 12 Months", FE424&lt;=15, "12 to 15 Months", FE424&lt;=18, "15 to 18 Months", FE424&lt;=24, "18 to 24 Months", FE424&gt;24, "&gt; 24 Months")</f>
        <v>No Data</v>
      </c>
      <c r="FO424" s="37" t="str" cm="1">
        <f t="array" ref="FO424">_xlfn.IFS(FG424="", "No Data", FG424&lt;0, "Negative/Future", FG424=0, "Zero Days", FG424&lt;=3, "&lt; 3 Months", FG424&lt;=6, "3 to 6 Months", FG424&lt;=9, "6 to 9 Months", FG424&lt;=12, "9 to 12 Months", FG424&lt;=15, "12 to 15 Months", FG424&lt;=18, "15 to 18 Months", FG424&lt;=24, "18 to 24 Months", FG424&gt;24, "&gt; 24 Months")</f>
        <v>No Data</v>
      </c>
      <c r="FP424" s="37" t="str" cm="1">
        <f t="array" ref="FP424">_xlfn.IFS(FF424="", "No Data", FF424&lt;0, "Negative/Future", FF424=0, "Zero Days", FF424&lt;=3, "&lt; 3 Months", FF424&lt;=6, "3 to 6 Months", FF424&lt;=9, "6 to 9 Months", FF424&lt;=12, "9 to 12 Months", FF424&lt;=15, "12 to 15 Months", FF424&lt;=18, "15 to 18 Months", FF424&lt;=24, "18 to 24 Months", FF424&gt;24, "&gt; 24 Months")</f>
        <v>No Data</v>
      </c>
      <c r="FQ424" s="29" t="s">
        <v>1306</v>
      </c>
      <c r="FR424" s="29">
        <v>8340298312</v>
      </c>
      <c r="FS424" s="38" t="str">
        <f>VLOOKUP(_xlfn.XLOOKUP(B424,[1]MDA_Assets!D:D,[1]MDA_Assets!I:I,"",0),[1]Validation!$B$1:$C$8,2,0)</f>
        <v>B</v>
      </c>
      <c r="FT424" s="38" t="s">
        <v>202</v>
      </c>
      <c r="FU424" s="31" t="str">
        <f>_xlfn.XLOOKUP(B424,[1]MDA_Assets!D:D,[1]MDA_Assets!X:X,"",0)</f>
        <v>Yes</v>
      </c>
      <c r="FV424" s="39">
        <v>2</v>
      </c>
      <c r="FW424" s="39">
        <v>0</v>
      </c>
      <c r="FX424" s="39">
        <v>0</v>
      </c>
      <c r="FY424" s="39">
        <v>7</v>
      </c>
      <c r="FZ424" s="40">
        <f t="shared" si="343"/>
        <v>46084</v>
      </c>
      <c r="GA424" s="40">
        <f t="shared" si="343"/>
        <v>46084</v>
      </c>
      <c r="GB424" s="40">
        <f t="shared" si="308"/>
        <v>46269</v>
      </c>
      <c r="GC424" s="40">
        <f t="shared" si="309"/>
        <v>46269</v>
      </c>
      <c r="GD424" s="40">
        <f t="shared" si="310"/>
        <v>46634</v>
      </c>
      <c r="GE424" s="40">
        <f t="shared" si="311"/>
        <v>46269</v>
      </c>
      <c r="GF424" s="40" t="str">
        <f t="shared" si="347"/>
        <v/>
      </c>
      <c r="GG424" s="40" t="str">
        <f t="shared" si="347"/>
        <v/>
      </c>
      <c r="GH424" s="40" t="str">
        <f t="shared" si="347"/>
        <v/>
      </c>
      <c r="GI424" s="39">
        <f t="shared" si="335"/>
        <v>0</v>
      </c>
      <c r="GJ424" s="39">
        <f t="shared" si="336"/>
        <v>0</v>
      </c>
      <c r="GK424" s="39">
        <f t="shared" si="337"/>
        <v>0</v>
      </c>
      <c r="GL424" s="39">
        <f t="shared" si="338"/>
        <v>6</v>
      </c>
    </row>
    <row r="425" spans="1:194" x14ac:dyDescent="0.25">
      <c r="A425" s="19">
        <v>461</v>
      </c>
      <c r="B425" s="43" t="s">
        <v>1871</v>
      </c>
      <c r="C425" s="43" t="s">
        <v>254</v>
      </c>
      <c r="D425" s="43" t="s">
        <v>636</v>
      </c>
      <c r="E425" s="43" t="s">
        <v>1749</v>
      </c>
      <c r="F425" s="43" t="s">
        <v>953</v>
      </c>
      <c r="G425" s="43" t="s">
        <v>190</v>
      </c>
      <c r="H425" s="43" t="s">
        <v>277</v>
      </c>
      <c r="I425" s="43" t="s">
        <v>192</v>
      </c>
      <c r="J425" s="44">
        <f t="shared" si="312"/>
        <v>46284.5625</v>
      </c>
      <c r="K425" s="44">
        <v>45920.5625</v>
      </c>
      <c r="L425" s="44">
        <v>45637</v>
      </c>
      <c r="M425" s="43" t="s">
        <v>2582</v>
      </c>
      <c r="N425" s="43" t="s">
        <v>193</v>
      </c>
      <c r="O425" s="44">
        <v>46051.402407407404</v>
      </c>
      <c r="P425" s="43">
        <v>260</v>
      </c>
      <c r="Q425" s="43"/>
      <c r="R425" s="43"/>
      <c r="S425" s="43" t="s">
        <v>206</v>
      </c>
      <c r="T425" s="44">
        <v>45919.770833333336</v>
      </c>
      <c r="U425" s="44">
        <v>45919.770833333336</v>
      </c>
      <c r="V425" s="44">
        <v>45919.770833333336</v>
      </c>
      <c r="W425" s="44">
        <v>45919.770833333336</v>
      </c>
      <c r="X425" s="44">
        <v>45919.770833333336</v>
      </c>
      <c r="Y425" s="44">
        <v>45919.770833333336</v>
      </c>
      <c r="Z425" s="43" t="s">
        <v>199</v>
      </c>
      <c r="AA425" s="43"/>
      <c r="AB425" s="43"/>
      <c r="AC425" s="43"/>
      <c r="AD425" s="43"/>
      <c r="AE425" s="43">
        <v>2</v>
      </c>
      <c r="AF425" s="43" t="s">
        <v>617</v>
      </c>
      <c r="AG425" s="43" t="s">
        <v>617</v>
      </c>
      <c r="AH425" s="43" t="s">
        <v>1460</v>
      </c>
      <c r="AI425" s="43" t="s">
        <v>1460</v>
      </c>
      <c r="AJ425" s="43" t="s">
        <v>2583</v>
      </c>
      <c r="AK425" s="43" t="s">
        <v>1460</v>
      </c>
      <c r="AL425" s="46">
        <v>46099</v>
      </c>
      <c r="AM425" s="46">
        <v>46099</v>
      </c>
      <c r="AN425" s="47">
        <v>46284</v>
      </c>
      <c r="AO425" s="47">
        <v>46284</v>
      </c>
      <c r="AP425" s="47">
        <v>46649</v>
      </c>
      <c r="AQ425" s="47">
        <v>46284</v>
      </c>
      <c r="AR425" s="48"/>
      <c r="AS425" s="48"/>
      <c r="AT425" s="48"/>
      <c r="AU425" s="43">
        <v>1</v>
      </c>
      <c r="AV425" s="43">
        <v>0</v>
      </c>
      <c r="AW425" s="43">
        <v>0</v>
      </c>
      <c r="AX425" s="51" t="s">
        <v>430</v>
      </c>
      <c r="AY425" s="51" t="s">
        <v>211</v>
      </c>
      <c r="AZ425" s="51" t="s">
        <v>198</v>
      </c>
      <c r="BA425" s="20">
        <f t="shared" ca="1" si="350"/>
        <v>1</v>
      </c>
      <c r="BB425" s="20">
        <f t="shared" ca="1" si="350"/>
        <v>1</v>
      </c>
      <c r="BC425" s="20">
        <f t="shared" ca="1" si="350"/>
        <v>0</v>
      </c>
      <c r="BD425" s="20">
        <f t="shared" ca="1" si="350"/>
        <v>0</v>
      </c>
      <c r="BE425" s="20">
        <f t="shared" ca="1" si="350"/>
        <v>0</v>
      </c>
      <c r="BF425" s="20">
        <f t="shared" ca="1" si="350"/>
        <v>0</v>
      </c>
      <c r="BG425" s="21" t="str">
        <f t="shared" ca="1" si="350"/>
        <v/>
      </c>
      <c r="BH425" s="21" t="str">
        <f t="shared" ca="1" si="350"/>
        <v/>
      </c>
      <c r="BI425" s="21" t="str">
        <f t="shared" ca="1" si="350"/>
        <v/>
      </c>
      <c r="BJ425" s="22">
        <f t="shared" ca="1" si="313"/>
        <v>2</v>
      </c>
      <c r="BK425" s="21">
        <f t="shared" si="314"/>
        <v>6</v>
      </c>
      <c r="BL425" s="22">
        <f t="shared" ca="1" si="315"/>
        <v>1008</v>
      </c>
      <c r="BM425" s="22">
        <f t="shared" ca="1" si="316"/>
        <v>0</v>
      </c>
      <c r="BN425" s="23">
        <f t="shared" ca="1" si="317"/>
        <v>1008</v>
      </c>
      <c r="BO425" s="24">
        <f t="shared" ca="1" si="318"/>
        <v>748</v>
      </c>
      <c r="BP425" s="51" t="str">
        <f>_xlfn.XLOOKUP(E425,[1]Validation!E:E,[1]Validation!F:F,"")</f>
        <v>EQ7</v>
      </c>
      <c r="BQ425" s="51" t="str">
        <f>_xlfn.XLOOKUP(BP425,[1]Validation!F:F,[1]Validation!G:G,"")</f>
        <v>EQ2 to EQ7</v>
      </c>
      <c r="BR425" s="52" t="str">
        <f>VLOOKUP(G425,[1]Validation!$B$1:$C$9,2,0)</f>
        <v>B</v>
      </c>
      <c r="BS425" s="51">
        <f t="shared" ca="1" si="319"/>
        <v>8</v>
      </c>
      <c r="BT425" s="53">
        <f>_xlfn.XLOOKUP(B425,'[2]1. All Calls'!$R:$R,'[2]1. All Calls'!$A:$A,"",0)</f>
        <v>46167.279733796298</v>
      </c>
      <c r="BU425" s="51" t="str">
        <f>_xlfn.XLOOKUP(B425,'[2]1. All Calls'!$R:$R,'[2]1. All Calls'!$F:$F,"",0)</f>
        <v>CC-02092019</v>
      </c>
      <c r="BV425" s="51" t="str">
        <f>_xlfn.XLOOKUP(B425,'[2]1. All Calls'!$R:$R,'[2]1. All Calls'!$J:$J,"",0)</f>
        <v>Schedule Service - AMC</v>
      </c>
      <c r="BW425" s="53" t="str">
        <f>_xlfn.XLOOKUP(B425,'[2]Sch Calls'!$R:$R,'[2]Sch Calls'!$A:$A,"",0)</f>
        <v/>
      </c>
      <c r="BX425" s="51" t="str">
        <f>_xlfn.XLOOKUP(B425,'[2]Sch Calls'!$R:$R,'[2]Sch Calls'!$B:$B,"",0)</f>
        <v/>
      </c>
      <c r="BY425" s="51" t="str">
        <f t="shared" si="344"/>
        <v>19-Mar-26</v>
      </c>
      <c r="BZ425" s="51" t="str">
        <f t="shared" si="344"/>
        <v>19-Mar-26</v>
      </c>
      <c r="CA425" s="51" t="str">
        <f t="shared" si="320"/>
        <v>22-Jun-26</v>
      </c>
      <c r="CB425" s="51" t="str">
        <f t="shared" si="321"/>
        <v>20-Mar-27</v>
      </c>
      <c r="CC425" s="51" t="str">
        <f t="shared" si="322"/>
        <v>20-Sep-27</v>
      </c>
      <c r="CD425" s="51" t="str">
        <f t="shared" si="323"/>
        <v>20-Sep-26</v>
      </c>
      <c r="CE425" s="51">
        <f t="shared" ca="1" si="345"/>
        <v>256</v>
      </c>
      <c r="CF425" s="51">
        <f t="shared" ca="1" si="345"/>
        <v>256</v>
      </c>
      <c r="CG425" s="51">
        <f t="shared" ca="1" si="324"/>
        <v>256</v>
      </c>
      <c r="CH425" s="51">
        <f t="shared" ca="1" si="325"/>
        <v>256</v>
      </c>
      <c r="CI425" s="51">
        <f t="shared" ca="1" si="326"/>
        <v>256</v>
      </c>
      <c r="CJ425" s="51">
        <f t="shared" ca="1" si="327"/>
        <v>256</v>
      </c>
      <c r="CK425" s="51">
        <f t="shared" ca="1" si="341"/>
        <v>1536</v>
      </c>
      <c r="CL425" s="51">
        <f t="shared" ca="1" si="341"/>
        <v>1536</v>
      </c>
      <c r="CM425" s="51">
        <f t="shared" ca="1" si="341"/>
        <v>1536</v>
      </c>
      <c r="CN425" s="51">
        <f t="shared" ca="1" si="341"/>
        <v>1536</v>
      </c>
      <c r="CO425" s="51">
        <f t="shared" ca="1" si="341"/>
        <v>1536</v>
      </c>
      <c r="CP425" s="51">
        <f t="shared" ca="1" si="341"/>
        <v>1536</v>
      </c>
      <c r="CQ425" s="51">
        <f t="shared" ca="1" si="342"/>
        <v>204</v>
      </c>
      <c r="CR425" s="51">
        <f t="shared" ca="1" si="342"/>
        <v>204</v>
      </c>
      <c r="CS425" s="51">
        <f t="shared" ca="1" si="342"/>
        <v>2204</v>
      </c>
      <c r="CT425" s="51">
        <f t="shared" ca="1" si="342"/>
        <v>2204</v>
      </c>
      <c r="CU425" s="51">
        <f t="shared" ca="1" si="342"/>
        <v>6204</v>
      </c>
      <c r="CV425" s="54">
        <f t="shared" ca="1" si="342"/>
        <v>2204</v>
      </c>
      <c r="CW425" s="25">
        <v>0</v>
      </c>
      <c r="CX425" s="55">
        <v>1</v>
      </c>
      <c r="CY425" s="55"/>
      <c r="CZ425" s="26">
        <v>0</v>
      </c>
      <c r="DA425" s="26">
        <v>0</v>
      </c>
      <c r="DB425" s="26">
        <v>0</v>
      </c>
      <c r="DC425" s="26">
        <v>0</v>
      </c>
      <c r="DD425" s="26">
        <v>0</v>
      </c>
      <c r="DE425" s="26">
        <v>0</v>
      </c>
      <c r="DF425" s="26">
        <v>0</v>
      </c>
      <c r="DG425" s="26">
        <v>0</v>
      </c>
      <c r="DH425" s="26">
        <v>0</v>
      </c>
      <c r="DI425" s="26">
        <v>0</v>
      </c>
      <c r="DJ425" s="26">
        <v>0</v>
      </c>
      <c r="DK425" s="26">
        <v>0</v>
      </c>
      <c r="DL425" s="27">
        <f t="shared" si="328"/>
        <v>46242.279733796298</v>
      </c>
      <c r="DM425" s="28">
        <f t="shared" ca="1" si="329"/>
        <v>0</v>
      </c>
      <c r="DN425" s="56">
        <f>_xlfn.XLOOKUP(B425,'[2]1. All Calls'!$R:$R,'[2]1. All Calls'!$A:$A,"",0)</f>
        <v>46167.279733796298</v>
      </c>
      <c r="DO425" s="57" t="str">
        <f ca="1">VLOOKUP(DM425,[1]Validation!$B$20:$C$25,2,0)</f>
        <v>Within 3 months</v>
      </c>
      <c r="DP425" s="58" t="str">
        <f>_xlfn.XLOOKUP(B425,'[1]Active AMCs- Dealer'!E:E,'[1]Active AMCs- Dealer'!L:L,"Not in AMC",0)</f>
        <v>AMC</v>
      </c>
      <c r="DQ425" s="50" t="s">
        <v>250</v>
      </c>
      <c r="DR425" s="29" t="str">
        <f>_xlfn.XLOOKUP(B425,'[2]1. All Calls'!$R:$R,'[2]1. All Calls'!$F:$F,"",0)</f>
        <v>CC-02092019</v>
      </c>
      <c r="DS425" s="29" t="str">
        <f>_xlfn.XLOOKUP(B425,'[2]1. All Calls'!$R:$R,'[2]1. All Calls'!$AB:$AB,"",0)</f>
        <v>AMC visit carried out</v>
      </c>
      <c r="DT425" s="30">
        <f>_xlfn.XLOOKUP(DR425,'[2]1. All Calls'!$F:$F,'[2]1. All Calls'!$A:$A,"",0)</f>
        <v>46167.279733796298</v>
      </c>
      <c r="DU425" s="31">
        <f>_xlfn.XLOOKUP(DR425,'[2]1. All Calls'!$F:$F,'[2]1. All Calls'!$B:$B,"",0)</f>
        <v>490</v>
      </c>
      <c r="DV425" s="31">
        <f>_xlfn.XLOOKUP(B425,[1]MDA_Assets!D:D,[1]MDA_Assets!N:N,"",0)</f>
        <v>0</v>
      </c>
      <c r="DW425" s="31">
        <f>_xlfn.XLOOKUP(B425,[1]MDA_Assets!D:D,[1]MDA_Assets!O:O,"",0)</f>
        <v>0</v>
      </c>
      <c r="DX425" s="32" t="str">
        <f>_xlfn.XLOOKUP(B425,[1]MDA_Assets!D:D,[1]MDA_Assets!Q:Q,"",0)</f>
        <v>XD</v>
      </c>
      <c r="DY425" s="33">
        <f>_xlfn.XLOOKUP(B425,[1]MDA_Assets!D:D,[1]MDA_Assets!R:R,"",0)</f>
        <v>45920</v>
      </c>
      <c r="DZ425" s="33">
        <f>_xlfn.XLOOKUP(B425,[1]MDA_Assets!D:D,[1]MDA_Assets!S:S,"",0)</f>
        <v>45920</v>
      </c>
      <c r="EA425" s="33">
        <f>_xlfn.XLOOKUP(B425,[1]MDA_Assets!D:D,[1]MDA_Assets!T:T,"",0)</f>
        <v>45920</v>
      </c>
      <c r="EB425" s="33">
        <f>_xlfn.XLOOKUP(B425,[1]MDA_Assets!D:D,[1]MDA_Assets!U:U,"",0)</f>
        <v>45920</v>
      </c>
      <c r="EC425" s="33">
        <f>_xlfn.XLOOKUP(B425,[1]MDA_Assets!D:D,[1]MDA_Assets!V:V,"",0)</f>
        <v>45920</v>
      </c>
      <c r="ED425" s="33">
        <f>_xlfn.XLOOKUP(B425,[1]MDA_Assets!D:D,[1]MDA_Assets!W:W,"",0)</f>
        <v>45920</v>
      </c>
      <c r="EE425" s="32" t="str">
        <f>_xlfn.XLOOKUP(B425,[1]MDA_Assets!D:D,[1]MDA_Assets!X:X,"",0)</f>
        <v>Yes</v>
      </c>
      <c r="EF425" s="33">
        <f>_xlfn.XLOOKUP(B425,[1]MDA_Assets!D:D,[1]MDA_Assets!Y:Y,"",0)</f>
        <v>0</v>
      </c>
      <c r="EG425" s="33">
        <f>_xlfn.XLOOKUP(B425,[1]MDA_Assets!D:D,[1]MDA_Assets!Z:Z,"",0)</f>
        <v>0</v>
      </c>
      <c r="EH425" s="33">
        <f>_xlfn.XLOOKUP(B425,[1]MDA_Assets!D:D,[1]MDA_Assets!AA:AA,"",0)</f>
        <v>0</v>
      </c>
      <c r="EI425" s="34">
        <f>_xlfn.XLOOKUP(B425,[1]MDA_Assets!D:D,[1]MDA_Assets!P:P,"",0)</f>
        <v>6</v>
      </c>
      <c r="EJ425" s="35" t="str">
        <f>_xlfn.XLOOKUP(B425,[1]MDA_Assets!D:D,[1]MDA_Assets!AB:AB,"",0)</f>
        <v>1246</v>
      </c>
      <c r="EK425" s="35" t="str">
        <f>_xlfn.XLOOKUP(B425,[1]MDA_Assets!D:D,[1]MDA_Assets!AC:AC,"",0)</f>
        <v>1246</v>
      </c>
      <c r="EL425" s="35" t="str">
        <f>_xlfn.XLOOKUP(B425,[1]MDA_Assets!D:D,[1]MDA_Assets!AD:AD,"",0)</f>
        <v>3740</v>
      </c>
      <c r="EM425" s="35" t="str">
        <f>_xlfn.XLOOKUP(B425,[1]MDA_Assets!D:D,[1]MDA_Assets!AE:AE,"",0)</f>
        <v>3246</v>
      </c>
      <c r="EN425" s="35" t="str">
        <f>_xlfn.XLOOKUP(B425,[1]MDA_Assets!D:D,[1]MDA_Assets!AF:AF,"",0)</f>
        <v>7246</v>
      </c>
      <c r="EO425" s="35" t="str">
        <f>_xlfn.XLOOKUP(B425,[1]MDA_Assets!D:D,[1]MDA_Assets!AG:AG,"",0)</f>
        <v>3246</v>
      </c>
      <c r="EP425" s="36">
        <f t="shared" si="346"/>
        <v>180</v>
      </c>
      <c r="EQ425" s="36">
        <f t="shared" si="346"/>
        <v>180</v>
      </c>
      <c r="ER425" s="36">
        <f t="shared" si="330"/>
        <v>365</v>
      </c>
      <c r="ES425" s="36">
        <f t="shared" si="331"/>
        <v>365</v>
      </c>
      <c r="ET425" s="36">
        <f t="shared" si="332"/>
        <v>730</v>
      </c>
      <c r="EU425" s="36">
        <f t="shared" si="333"/>
        <v>365</v>
      </c>
      <c r="EV425" s="36" t="str">
        <f t="shared" si="334"/>
        <v/>
      </c>
      <c r="EW425" s="36" t="str">
        <f t="shared" si="306"/>
        <v/>
      </c>
      <c r="EX425" s="36" t="str">
        <f t="shared" si="307"/>
        <v/>
      </c>
      <c r="EY425" s="36">
        <f t="shared" si="349"/>
        <v>5.81</v>
      </c>
      <c r="EZ425" s="36">
        <f t="shared" si="349"/>
        <v>5.81</v>
      </c>
      <c r="FA425" s="36">
        <f t="shared" si="349"/>
        <v>11.78</v>
      </c>
      <c r="FB425" s="36">
        <f t="shared" si="348"/>
        <v>11.78</v>
      </c>
      <c r="FC425" s="36">
        <f t="shared" si="348"/>
        <v>23.55</v>
      </c>
      <c r="FD425" s="36">
        <f t="shared" si="348"/>
        <v>11.78</v>
      </c>
      <c r="FE425" s="36" t="str">
        <f t="shared" si="348"/>
        <v/>
      </c>
      <c r="FF425" s="36" t="str">
        <f t="shared" si="348"/>
        <v/>
      </c>
      <c r="FG425" s="36" t="str">
        <f t="shared" si="348"/>
        <v/>
      </c>
      <c r="FH425" s="37" t="str" cm="1">
        <f t="array" ref="FH425">_xlfn.IFS(EY425="", "No Data", EY425&lt;0, "Negative/Future", EY425=0, "Zero Days", EY425&lt;=3, "&lt; 3 Months", EY425&lt;=6, "3 to 6 Months", EY425&lt;=9, "6 to 9 Months", EY425&lt;=12, "9 to 12 Months", EY425&lt;=15, "12 to 15 Months", EY425&lt;=18, "15 to 18 Months", EY425&lt;=24, "18 to 24 Months", EY425&gt;24, "&gt; 24 Months")</f>
        <v>3 to 6 Months</v>
      </c>
      <c r="FI425" s="37" t="str" cm="1">
        <f t="array" ref="FI425">_xlfn.IFS(EZ425="", "No Data", EZ425&lt;0, "Negative/Future", EZ425=0, "Zero Days", EZ425&lt;=3, "&lt; 3 Months", EZ425&lt;=6, "3 to 6 Months", EZ425&lt;=9, "6 to 9 Months", EZ425&lt;=12, "9 to 12 Months", EZ425&lt;=15, "12 to 15 Months", EZ425&lt;=18, "15 to 18 Months", EZ425&lt;=24, "18 to 24 Months", EZ425&gt;24, "&gt; 24 Months")</f>
        <v>3 to 6 Months</v>
      </c>
      <c r="FJ425" s="37" t="str" cm="1">
        <f t="array" ref="FJ425">_xlfn.IFS(FA425="", "No Data", FA425&lt;0, "Negative/Future", FA425=0, "Zero Days", FA425&lt;=3, "&lt; 3 Months", FA425&lt;=6, "3 to 6 Months", FA425&lt;=9, "6 to 9 Months", FA425&lt;=12, "9 to 12 Months", FA425&lt;=15, "12 to 15 Months", FA425&lt;=18, "15 to 18 Months", FA425&lt;=24, "18 to 24 Months", FA425&gt;24, "&gt; 24 Months")</f>
        <v>9 to 12 Months</v>
      </c>
      <c r="FK425" s="37" t="str" cm="1">
        <f t="array" ref="FK425">_xlfn.IFS(FB425="", "No Data", FB425&lt;0, "Negative/Future", FB425=0, "Zero Days", FB425&lt;=3, "&lt; 3 Months", FB425&lt;=6, "3 to 6 Months", FB425&lt;=9, "6 to 9 Months", FB425&lt;=12, "9 to 12 Months", FB425&lt;=15, "12 to 15 Months", FB425&lt;=18, "15 to 18 Months", FB425&lt;=24, "18 to 24 Months", FB425&gt;24, "&gt; 24 Months")</f>
        <v>9 to 12 Months</v>
      </c>
      <c r="FL425" s="37" t="str" cm="1">
        <f t="array" ref="FL425">_xlfn.IFS(FC425="", "No Data", FC425&lt;0, "Negative/Future", FC425=0, "Zero Days", FC425&lt;=3, "&lt; 3 Months", FC425&lt;=6, "3 to 6 Months", FC425&lt;=9, "6 to 9 Months", FC425&lt;=12, "9 to 12 Months", FC425&lt;=15, "12 to 15 Months", FC425&lt;=18, "15 to 18 Months", FC425&lt;=24, "18 to 24 Months", FC425&gt;24, "&gt; 24 Months")</f>
        <v>18 to 24 Months</v>
      </c>
      <c r="FM425" s="37" t="str" cm="1">
        <f t="array" ref="FM425">_xlfn.IFS(FD425="", "No Data", FD425&lt;0, "Negative/Future", FD425=0, "Zero Days", FD425&lt;=3, "&lt; 3 Months", FD425&lt;=6, "3 to 6 Months", FD425&lt;=9, "6 to 9 Months", FD425&lt;=12, "9 to 12 Months", FD425&lt;=15, "12 to 15 Months", FD425&lt;=18, "15 to 18 Months", FD425&lt;=24, "18 to 24 Months", FD425&gt;24, "&gt; 24 Months")</f>
        <v>9 to 12 Months</v>
      </c>
      <c r="FN425" s="37" t="str" cm="1">
        <f t="array" ref="FN425">_xlfn.IFS(FE425="", "No Data", FE425&lt;0, "Negative/Future", FE425=0, "Zero Days", FE425&lt;=3, "&lt; 3 Months", FE425&lt;=6, "3 to 6 Months", FE425&lt;=9, "6 to 9 Months", FE425&lt;=12, "9 to 12 Months", FE425&lt;=15, "12 to 15 Months", FE425&lt;=18, "15 to 18 Months", FE425&lt;=24, "18 to 24 Months", FE425&gt;24, "&gt; 24 Months")</f>
        <v>No Data</v>
      </c>
      <c r="FO425" s="37" t="str" cm="1">
        <f t="array" ref="FO425">_xlfn.IFS(FG425="", "No Data", FG425&lt;0, "Negative/Future", FG425=0, "Zero Days", FG425&lt;=3, "&lt; 3 Months", FG425&lt;=6, "3 to 6 Months", FG425&lt;=9, "6 to 9 Months", FG425&lt;=12, "9 to 12 Months", FG425&lt;=15, "12 to 15 Months", FG425&lt;=18, "15 to 18 Months", FG425&lt;=24, "18 to 24 Months", FG425&gt;24, "&gt; 24 Months")</f>
        <v>No Data</v>
      </c>
      <c r="FP425" s="37" t="str" cm="1">
        <f t="array" ref="FP425">_xlfn.IFS(FF425="", "No Data", FF425&lt;0, "Negative/Future", FF425=0, "Zero Days", FF425&lt;=3, "&lt; 3 Months", FF425&lt;=6, "3 to 6 Months", FF425&lt;=9, "6 to 9 Months", FF425&lt;=12, "9 to 12 Months", FF425&lt;=15, "12 to 15 Months", FF425&lt;=18, "15 to 18 Months", FF425&lt;=24, "18 to 24 Months", FF425&gt;24, "&gt; 24 Months")</f>
        <v>No Data</v>
      </c>
      <c r="FQ425" s="29" t="s">
        <v>1872</v>
      </c>
      <c r="FR425" s="29">
        <v>9234002408</v>
      </c>
      <c r="FS425" s="38" t="str">
        <f>VLOOKUP(_xlfn.XLOOKUP(B425,[1]MDA_Assets!D:D,[1]MDA_Assets!I:I,"",0),[1]Validation!$B$1:$C$8,2,0)</f>
        <v>B</v>
      </c>
      <c r="FT425" s="38" t="s">
        <v>202</v>
      </c>
      <c r="FU425" s="31" t="str">
        <f>_xlfn.XLOOKUP(B425,[1]MDA_Assets!D:D,[1]MDA_Assets!X:X,"",0)</f>
        <v>Yes</v>
      </c>
      <c r="FV425" s="39">
        <v>2</v>
      </c>
      <c r="FW425" s="39">
        <v>0</v>
      </c>
      <c r="FX425" s="39">
        <v>0</v>
      </c>
      <c r="FY425" s="39">
        <v>7</v>
      </c>
      <c r="FZ425" s="40">
        <f t="shared" si="343"/>
        <v>46100</v>
      </c>
      <c r="GA425" s="40">
        <f t="shared" si="343"/>
        <v>46100</v>
      </c>
      <c r="GB425" s="40">
        <f t="shared" si="308"/>
        <v>46285</v>
      </c>
      <c r="GC425" s="40">
        <f t="shared" si="309"/>
        <v>46285</v>
      </c>
      <c r="GD425" s="40">
        <f t="shared" si="310"/>
        <v>46650</v>
      </c>
      <c r="GE425" s="40">
        <f t="shared" si="311"/>
        <v>46285</v>
      </c>
      <c r="GF425" s="40" t="str">
        <f t="shared" si="347"/>
        <v/>
      </c>
      <c r="GG425" s="40" t="str">
        <f t="shared" si="347"/>
        <v/>
      </c>
      <c r="GH425" s="40" t="str">
        <f t="shared" si="347"/>
        <v/>
      </c>
      <c r="GI425" s="39">
        <f t="shared" si="335"/>
        <v>0</v>
      </c>
      <c r="GJ425" s="39">
        <f t="shared" si="336"/>
        <v>0</v>
      </c>
      <c r="GK425" s="39">
        <f t="shared" si="337"/>
        <v>0</v>
      </c>
      <c r="GL425" s="39">
        <f t="shared" si="338"/>
        <v>6</v>
      </c>
    </row>
    <row r="426" spans="1:194" x14ac:dyDescent="0.25">
      <c r="A426" s="19">
        <v>462</v>
      </c>
      <c r="B426" s="43" t="s">
        <v>1873</v>
      </c>
      <c r="C426" s="43" t="s">
        <v>186</v>
      </c>
      <c r="D426" s="43" t="s">
        <v>636</v>
      </c>
      <c r="E426" s="43" t="s">
        <v>2451</v>
      </c>
      <c r="F426" s="43" t="s">
        <v>1874</v>
      </c>
      <c r="G426" s="43" t="s">
        <v>190</v>
      </c>
      <c r="H426" s="43" t="s">
        <v>336</v>
      </c>
      <c r="I426" s="43" t="s">
        <v>192</v>
      </c>
      <c r="J426" s="44">
        <f t="shared" si="312"/>
        <v>46238.5625</v>
      </c>
      <c r="K426" s="44">
        <v>45874.5625</v>
      </c>
      <c r="L426" s="44">
        <v>45807</v>
      </c>
      <c r="M426" s="43" t="s">
        <v>2584</v>
      </c>
      <c r="N426" s="43" t="s">
        <v>193</v>
      </c>
      <c r="O426" s="44">
        <v>46051.33865740741</v>
      </c>
      <c r="P426" s="43">
        <v>330</v>
      </c>
      <c r="Q426" s="43">
        <v>139</v>
      </c>
      <c r="R426" s="43">
        <v>191</v>
      </c>
      <c r="S426" s="43" t="s">
        <v>206</v>
      </c>
      <c r="T426" s="44">
        <v>45873.770833333336</v>
      </c>
      <c r="U426" s="44">
        <v>45873.770833333336</v>
      </c>
      <c r="V426" s="44">
        <v>45873.770833333336</v>
      </c>
      <c r="W426" s="44">
        <v>45873.770833333336</v>
      </c>
      <c r="X426" s="44">
        <v>45873.770833333336</v>
      </c>
      <c r="Y426" s="44">
        <v>45873.770833333336</v>
      </c>
      <c r="Z426" s="43" t="s">
        <v>199</v>
      </c>
      <c r="AA426" s="43"/>
      <c r="AB426" s="43"/>
      <c r="AC426" s="43"/>
      <c r="AD426" s="43"/>
      <c r="AE426" s="43">
        <v>1</v>
      </c>
      <c r="AF426" s="43" t="s">
        <v>2133</v>
      </c>
      <c r="AG426" s="43" t="s">
        <v>2133</v>
      </c>
      <c r="AH426" s="43" t="s">
        <v>2585</v>
      </c>
      <c r="AI426" s="43" t="s">
        <v>1876</v>
      </c>
      <c r="AJ426" s="43" t="s">
        <v>2586</v>
      </c>
      <c r="AK426" s="43" t="s">
        <v>1876</v>
      </c>
      <c r="AL426" s="47">
        <v>46238</v>
      </c>
      <c r="AM426" s="46">
        <v>46053</v>
      </c>
      <c r="AN426" s="47">
        <v>46238</v>
      </c>
      <c r="AO426" s="47">
        <v>46238</v>
      </c>
      <c r="AP426" s="47">
        <v>46603</v>
      </c>
      <c r="AQ426" s="47">
        <v>46238</v>
      </c>
      <c r="AR426" s="48"/>
      <c r="AS426" s="48"/>
      <c r="AT426" s="48"/>
      <c r="AU426" s="43">
        <v>1</v>
      </c>
      <c r="AV426" s="43">
        <v>0</v>
      </c>
      <c r="AW426" s="43">
        <v>0</v>
      </c>
      <c r="AX426" s="51" t="s">
        <v>430</v>
      </c>
      <c r="AY426" s="51" t="s">
        <v>211</v>
      </c>
      <c r="AZ426" s="51" t="s">
        <v>198</v>
      </c>
      <c r="BA426" s="20">
        <f t="shared" ca="1" si="350"/>
        <v>0</v>
      </c>
      <c r="BB426" s="20">
        <f t="shared" ca="1" si="350"/>
        <v>1</v>
      </c>
      <c r="BC426" s="20">
        <f t="shared" ca="1" si="350"/>
        <v>0</v>
      </c>
      <c r="BD426" s="20">
        <f t="shared" ca="1" si="350"/>
        <v>0</v>
      </c>
      <c r="BE426" s="20">
        <f t="shared" ca="1" si="350"/>
        <v>0</v>
      </c>
      <c r="BF426" s="20">
        <f t="shared" ca="1" si="350"/>
        <v>0</v>
      </c>
      <c r="BG426" s="21" t="str">
        <f t="shared" ca="1" si="350"/>
        <v/>
      </c>
      <c r="BH426" s="21" t="str">
        <f t="shared" ca="1" si="350"/>
        <v/>
      </c>
      <c r="BI426" s="21" t="str">
        <f t="shared" ca="1" si="350"/>
        <v/>
      </c>
      <c r="BJ426" s="22">
        <f t="shared" ca="1" si="313"/>
        <v>1</v>
      </c>
      <c r="BK426" s="21">
        <f t="shared" si="314"/>
        <v>1</v>
      </c>
      <c r="BL426" s="22">
        <f t="shared" ca="1" si="315"/>
        <v>455</v>
      </c>
      <c r="BM426" s="22">
        <f t="shared" ca="1" si="316"/>
        <v>191</v>
      </c>
      <c r="BN426" s="23">
        <f t="shared" ca="1" si="317"/>
        <v>264</v>
      </c>
      <c r="BO426" s="24">
        <f t="shared" ca="1" si="318"/>
        <v>125</v>
      </c>
      <c r="BP426" s="51" t="str">
        <f>_xlfn.XLOOKUP(E426,[1]Validation!E:E,[1]Validation!F:F,"")</f>
        <v>EG15</v>
      </c>
      <c r="BQ426" s="51" t="str">
        <f>_xlfn.XLOOKUP(BP426,[1]Validation!F:F,[1]Validation!G:G,"")</f>
        <v>EG11 to EG22</v>
      </c>
      <c r="BR426" s="52" t="str">
        <f>VLOOKUP(G426,[1]Validation!$B$1:$C$9,2,0)</f>
        <v>B</v>
      </c>
      <c r="BS426" s="51">
        <f t="shared" ca="1" si="319"/>
        <v>10</v>
      </c>
      <c r="BT426" s="53">
        <f>_xlfn.XLOOKUP(B426,'[2]1. All Calls'!$R:$R,'[2]1. All Calls'!$A:$A,"",0)</f>
        <v>46051.566770833299</v>
      </c>
      <c r="BU426" s="51" t="str">
        <f>_xlfn.XLOOKUP(B426,'[2]1. All Calls'!$R:$R,'[2]1. All Calls'!$F:$F,"",0)</f>
        <v>CC-01957280</v>
      </c>
      <c r="BV426" s="51" t="str">
        <f>_xlfn.XLOOKUP(B426,'[2]1. All Calls'!$R:$R,'[2]1. All Calls'!$J:$J,"",0)</f>
        <v>Sales Call</v>
      </c>
      <c r="BW426" s="53" t="str">
        <f>_xlfn.XLOOKUP(B426,'[2]Sch Calls'!$R:$R,'[2]Sch Calls'!$A:$A,"",0)</f>
        <v/>
      </c>
      <c r="BX426" s="51" t="str">
        <f>_xlfn.XLOOKUP(B426,'[2]Sch Calls'!$R:$R,'[2]Sch Calls'!$B:$B,"",0)</f>
        <v/>
      </c>
      <c r="BY426" s="51" t="str">
        <f t="shared" si="344"/>
        <v>01-Feb-26</v>
      </c>
      <c r="BZ426" s="51" t="str">
        <f t="shared" si="344"/>
        <v>01-Feb-26</v>
      </c>
      <c r="CA426" s="51" t="str">
        <f t="shared" si="320"/>
        <v>07-May-26</v>
      </c>
      <c r="CB426" s="51" t="str">
        <f t="shared" si="321"/>
        <v>02-Feb-27</v>
      </c>
      <c r="CC426" s="51" t="str">
        <f t="shared" si="322"/>
        <v>05-Aug-27</v>
      </c>
      <c r="CD426" s="51" t="str">
        <f t="shared" si="323"/>
        <v>05-Aug-26</v>
      </c>
      <c r="CE426" s="51">
        <f t="shared" ca="1" si="345"/>
        <v>302</v>
      </c>
      <c r="CF426" s="51">
        <f t="shared" ca="1" si="345"/>
        <v>302</v>
      </c>
      <c r="CG426" s="51">
        <f t="shared" ca="1" si="324"/>
        <v>302</v>
      </c>
      <c r="CH426" s="51">
        <f t="shared" ca="1" si="325"/>
        <v>302</v>
      </c>
      <c r="CI426" s="51">
        <f t="shared" ca="1" si="326"/>
        <v>302</v>
      </c>
      <c r="CJ426" s="51">
        <f t="shared" ca="1" si="327"/>
        <v>302</v>
      </c>
      <c r="CK426" s="51">
        <f t="shared" ca="1" si="341"/>
        <v>302</v>
      </c>
      <c r="CL426" s="51">
        <f t="shared" ca="1" si="341"/>
        <v>302</v>
      </c>
      <c r="CM426" s="51">
        <f t="shared" ca="1" si="341"/>
        <v>302</v>
      </c>
      <c r="CN426" s="51">
        <f t="shared" ca="1" si="341"/>
        <v>302</v>
      </c>
      <c r="CO426" s="51">
        <f t="shared" ca="1" si="341"/>
        <v>302</v>
      </c>
      <c r="CP426" s="51">
        <f t="shared" ca="1" si="341"/>
        <v>302</v>
      </c>
      <c r="CQ426" s="51">
        <f t="shared" ca="1" si="342"/>
        <v>1368</v>
      </c>
      <c r="CR426" s="51">
        <f t="shared" ca="1" si="342"/>
        <v>1368</v>
      </c>
      <c r="CS426" s="51">
        <f t="shared" ca="1" si="342"/>
        <v>3368</v>
      </c>
      <c r="CT426" s="51">
        <f t="shared" ca="1" si="342"/>
        <v>3458</v>
      </c>
      <c r="CU426" s="51">
        <f t="shared" ca="1" si="342"/>
        <v>7368</v>
      </c>
      <c r="CV426" s="54">
        <f t="shared" ca="1" si="342"/>
        <v>3458</v>
      </c>
      <c r="CW426" s="25">
        <v>0</v>
      </c>
      <c r="CX426" s="55">
        <v>1</v>
      </c>
      <c r="CY426" s="55"/>
      <c r="CZ426" s="26">
        <v>0</v>
      </c>
      <c r="DA426" s="26">
        <v>0</v>
      </c>
      <c r="DB426" s="26">
        <v>0</v>
      </c>
      <c r="DC426" s="26">
        <v>0</v>
      </c>
      <c r="DD426" s="26">
        <v>0</v>
      </c>
      <c r="DE426" s="26">
        <v>0</v>
      </c>
      <c r="DF426" s="26">
        <v>0</v>
      </c>
      <c r="DG426" s="26">
        <v>0</v>
      </c>
      <c r="DH426" s="26">
        <v>0</v>
      </c>
      <c r="DI426" s="26">
        <v>0</v>
      </c>
      <c r="DJ426" s="26">
        <v>0</v>
      </c>
      <c r="DK426" s="26">
        <v>0</v>
      </c>
      <c r="DL426" s="27">
        <f t="shared" si="328"/>
        <v>46126.566770833299</v>
      </c>
      <c r="DM426" s="28">
        <f t="shared" ca="1" si="329"/>
        <v>1</v>
      </c>
      <c r="DN426" s="56">
        <f>_xlfn.XLOOKUP(B426,'[2]1. All Calls'!$R:$R,'[2]1. All Calls'!$A:$A,"",0)</f>
        <v>46051.566770833299</v>
      </c>
      <c r="DO426" s="57" t="str">
        <f ca="1">VLOOKUP(DM426,[1]Validation!$B$20:$C$25,2,0)</f>
        <v>Above 3 months</v>
      </c>
      <c r="DP426" s="58" t="str">
        <f>_xlfn.XLOOKUP(B426,'[1]Active AMCs- Dealer'!E:E,'[1]Active AMCs- Dealer'!L:L,"Not in AMC",0)</f>
        <v>Not in AMC</v>
      </c>
      <c r="DQ426" s="50" t="s">
        <v>250</v>
      </c>
      <c r="DR426" s="29" t="str">
        <f>_xlfn.XLOOKUP(B426,'[2]1. All Calls'!$R:$R,'[2]1. All Calls'!$F:$F,"",0)</f>
        <v>CC-01957280</v>
      </c>
      <c r="DS426" s="29" t="str">
        <f>_xlfn.XLOOKUP(B426,'[2]1. All Calls'!$R:$R,'[2]1. All Calls'!$AB:$AB,"",0)</f>
        <v>Sales call carried out for HMR update</v>
      </c>
      <c r="DT426" s="30">
        <f>_xlfn.XLOOKUP(DR426,'[2]1. All Calls'!$F:$F,'[2]1. All Calls'!$A:$A,"",0)</f>
        <v>46051.566770833299</v>
      </c>
      <c r="DU426" s="31">
        <f>_xlfn.XLOOKUP(DR426,'[2]1. All Calls'!$F:$F,'[2]1. All Calls'!$B:$B,"",0)</f>
        <v>330</v>
      </c>
      <c r="DV426" s="31">
        <f>_xlfn.XLOOKUP(B426,[1]MDA_Assets!D:D,[1]MDA_Assets!N:N,"",0)</f>
        <v>139</v>
      </c>
      <c r="DW426" s="31">
        <f>_xlfn.XLOOKUP(B426,[1]MDA_Assets!D:D,[1]MDA_Assets!O:O,"",0)</f>
        <v>191</v>
      </c>
      <c r="DX426" s="32" t="str">
        <f>_xlfn.XLOOKUP(B426,[1]MDA_Assets!D:D,[1]MDA_Assets!Q:Q,"",0)</f>
        <v>XD</v>
      </c>
      <c r="DY426" s="33">
        <f>_xlfn.XLOOKUP(B426,[1]MDA_Assets!D:D,[1]MDA_Assets!R:R,"",0)</f>
        <v>45874</v>
      </c>
      <c r="DZ426" s="33">
        <f>_xlfn.XLOOKUP(B426,[1]MDA_Assets!D:D,[1]MDA_Assets!S:S,"",0)</f>
        <v>45874</v>
      </c>
      <c r="EA426" s="33">
        <f>_xlfn.XLOOKUP(B426,[1]MDA_Assets!D:D,[1]MDA_Assets!T:T,"",0)</f>
        <v>45874</v>
      </c>
      <c r="EB426" s="33">
        <f>_xlfn.XLOOKUP(B426,[1]MDA_Assets!D:D,[1]MDA_Assets!U:U,"",0)</f>
        <v>45874</v>
      </c>
      <c r="EC426" s="33">
        <f>_xlfn.XLOOKUP(B426,[1]MDA_Assets!D:D,[1]MDA_Assets!V:V,"",0)</f>
        <v>45874</v>
      </c>
      <c r="ED426" s="33">
        <f>_xlfn.XLOOKUP(B426,[1]MDA_Assets!D:D,[1]MDA_Assets!W:W,"",0)</f>
        <v>45874</v>
      </c>
      <c r="EE426" s="32" t="str">
        <f>_xlfn.XLOOKUP(B426,[1]MDA_Assets!D:D,[1]MDA_Assets!X:X,"",0)</f>
        <v>Yes</v>
      </c>
      <c r="EF426" s="33">
        <f>_xlfn.XLOOKUP(B426,[1]MDA_Assets!D:D,[1]MDA_Assets!Y:Y,"",0)</f>
        <v>0</v>
      </c>
      <c r="EG426" s="33">
        <f>_xlfn.XLOOKUP(B426,[1]MDA_Assets!D:D,[1]MDA_Assets!Z:Z,"",0)</f>
        <v>0</v>
      </c>
      <c r="EH426" s="33">
        <f>_xlfn.XLOOKUP(B426,[1]MDA_Assets!D:D,[1]MDA_Assets!AA:AA,"",0)</f>
        <v>0</v>
      </c>
      <c r="EI426" s="34">
        <f>_xlfn.XLOOKUP(B426,[1]MDA_Assets!D:D,[1]MDA_Assets!P:P,"",0)</f>
        <v>1</v>
      </c>
      <c r="EJ426" s="35" t="str">
        <f>_xlfn.XLOOKUP(B426,[1]MDA_Assets!D:D,[1]MDA_Assets!AB:AB,"",0)</f>
        <v>1670</v>
      </c>
      <c r="EK426" s="35" t="str">
        <f>_xlfn.XLOOKUP(B426,[1]MDA_Assets!D:D,[1]MDA_Assets!AC:AC,"",0)</f>
        <v>1670</v>
      </c>
      <c r="EL426" s="35" t="str">
        <f>_xlfn.XLOOKUP(B426,[1]MDA_Assets!D:D,[1]MDA_Assets!AD:AD,"",0)</f>
        <v>3670</v>
      </c>
      <c r="EM426" s="35" t="str">
        <f>_xlfn.XLOOKUP(B426,[1]MDA_Assets!D:D,[1]MDA_Assets!AE:AE,"",0)</f>
        <v>3760</v>
      </c>
      <c r="EN426" s="35" t="str">
        <f>_xlfn.XLOOKUP(B426,[1]MDA_Assets!D:D,[1]MDA_Assets!AF:AF,"",0)</f>
        <v>7670</v>
      </c>
      <c r="EO426" s="35" t="str">
        <f>_xlfn.XLOOKUP(B426,[1]MDA_Assets!D:D,[1]MDA_Assets!AG:AG,"",0)</f>
        <v>3760</v>
      </c>
      <c r="EP426" s="36">
        <f t="shared" si="346"/>
        <v>365</v>
      </c>
      <c r="EQ426" s="36">
        <f t="shared" si="346"/>
        <v>180</v>
      </c>
      <c r="ER426" s="36">
        <f t="shared" si="330"/>
        <v>365</v>
      </c>
      <c r="ES426" s="36">
        <f t="shared" si="331"/>
        <v>365</v>
      </c>
      <c r="ET426" s="36">
        <f t="shared" si="332"/>
        <v>730</v>
      </c>
      <c r="EU426" s="36">
        <f t="shared" si="333"/>
        <v>365</v>
      </c>
      <c r="EV426" s="36" t="str">
        <f t="shared" si="334"/>
        <v/>
      </c>
      <c r="EW426" s="36" t="str">
        <f t="shared" si="306"/>
        <v/>
      </c>
      <c r="EX426" s="36" t="str">
        <f t="shared" si="307"/>
        <v/>
      </c>
      <c r="EY426" s="36">
        <f t="shared" si="349"/>
        <v>11.78</v>
      </c>
      <c r="EZ426" s="36">
        <f t="shared" si="349"/>
        <v>5.81</v>
      </c>
      <c r="FA426" s="36">
        <f t="shared" si="349"/>
        <v>11.78</v>
      </c>
      <c r="FB426" s="36">
        <f t="shared" si="348"/>
        <v>11.78</v>
      </c>
      <c r="FC426" s="36">
        <f t="shared" si="348"/>
        <v>23.55</v>
      </c>
      <c r="FD426" s="36">
        <f t="shared" si="348"/>
        <v>11.78</v>
      </c>
      <c r="FE426" s="36" t="str">
        <f t="shared" si="348"/>
        <v/>
      </c>
      <c r="FF426" s="36" t="str">
        <f t="shared" si="348"/>
        <v/>
      </c>
      <c r="FG426" s="36" t="str">
        <f t="shared" si="348"/>
        <v/>
      </c>
      <c r="FH426" s="37" t="str" cm="1">
        <f t="array" ref="FH426">_xlfn.IFS(EY426="", "No Data", EY426&lt;0, "Negative/Future", EY426=0, "Zero Days", EY426&lt;=3, "&lt; 3 Months", EY426&lt;=6, "3 to 6 Months", EY426&lt;=9, "6 to 9 Months", EY426&lt;=12, "9 to 12 Months", EY426&lt;=15, "12 to 15 Months", EY426&lt;=18, "15 to 18 Months", EY426&lt;=24, "18 to 24 Months", EY426&gt;24, "&gt; 24 Months")</f>
        <v>9 to 12 Months</v>
      </c>
      <c r="FI426" s="37" t="str" cm="1">
        <f t="array" ref="FI426">_xlfn.IFS(EZ426="", "No Data", EZ426&lt;0, "Negative/Future", EZ426=0, "Zero Days", EZ426&lt;=3, "&lt; 3 Months", EZ426&lt;=6, "3 to 6 Months", EZ426&lt;=9, "6 to 9 Months", EZ426&lt;=12, "9 to 12 Months", EZ426&lt;=15, "12 to 15 Months", EZ426&lt;=18, "15 to 18 Months", EZ426&lt;=24, "18 to 24 Months", EZ426&gt;24, "&gt; 24 Months")</f>
        <v>3 to 6 Months</v>
      </c>
      <c r="FJ426" s="37" t="str" cm="1">
        <f t="array" ref="FJ426">_xlfn.IFS(FA426="", "No Data", FA426&lt;0, "Negative/Future", FA426=0, "Zero Days", FA426&lt;=3, "&lt; 3 Months", FA426&lt;=6, "3 to 6 Months", FA426&lt;=9, "6 to 9 Months", FA426&lt;=12, "9 to 12 Months", FA426&lt;=15, "12 to 15 Months", FA426&lt;=18, "15 to 18 Months", FA426&lt;=24, "18 to 24 Months", FA426&gt;24, "&gt; 24 Months")</f>
        <v>9 to 12 Months</v>
      </c>
      <c r="FK426" s="37" t="str" cm="1">
        <f t="array" ref="FK426">_xlfn.IFS(FB426="", "No Data", FB426&lt;0, "Negative/Future", FB426=0, "Zero Days", FB426&lt;=3, "&lt; 3 Months", FB426&lt;=6, "3 to 6 Months", FB426&lt;=9, "6 to 9 Months", FB426&lt;=12, "9 to 12 Months", FB426&lt;=15, "12 to 15 Months", FB426&lt;=18, "15 to 18 Months", FB426&lt;=24, "18 to 24 Months", FB426&gt;24, "&gt; 24 Months")</f>
        <v>9 to 12 Months</v>
      </c>
      <c r="FL426" s="37" t="str" cm="1">
        <f t="array" ref="FL426">_xlfn.IFS(FC426="", "No Data", FC426&lt;0, "Negative/Future", FC426=0, "Zero Days", FC426&lt;=3, "&lt; 3 Months", FC426&lt;=6, "3 to 6 Months", FC426&lt;=9, "6 to 9 Months", FC426&lt;=12, "9 to 12 Months", FC426&lt;=15, "12 to 15 Months", FC426&lt;=18, "15 to 18 Months", FC426&lt;=24, "18 to 24 Months", FC426&gt;24, "&gt; 24 Months")</f>
        <v>18 to 24 Months</v>
      </c>
      <c r="FM426" s="37" t="str" cm="1">
        <f t="array" ref="FM426">_xlfn.IFS(FD426="", "No Data", FD426&lt;0, "Negative/Future", FD426=0, "Zero Days", FD426&lt;=3, "&lt; 3 Months", FD426&lt;=6, "3 to 6 Months", FD426&lt;=9, "6 to 9 Months", FD426&lt;=12, "9 to 12 Months", FD426&lt;=15, "12 to 15 Months", FD426&lt;=18, "15 to 18 Months", FD426&lt;=24, "18 to 24 Months", FD426&gt;24, "&gt; 24 Months")</f>
        <v>9 to 12 Months</v>
      </c>
      <c r="FN426" s="37" t="str" cm="1">
        <f t="array" ref="FN426">_xlfn.IFS(FE426="", "No Data", FE426&lt;0, "Negative/Future", FE426=0, "Zero Days", FE426&lt;=3, "&lt; 3 Months", FE426&lt;=6, "3 to 6 Months", FE426&lt;=9, "6 to 9 Months", FE426&lt;=12, "9 to 12 Months", FE426&lt;=15, "12 to 15 Months", FE426&lt;=18, "15 to 18 Months", FE426&lt;=24, "18 to 24 Months", FE426&gt;24, "&gt; 24 Months")</f>
        <v>No Data</v>
      </c>
      <c r="FO426" s="37" t="str" cm="1">
        <f t="array" ref="FO426">_xlfn.IFS(FG426="", "No Data", FG426&lt;0, "Negative/Future", FG426=0, "Zero Days", FG426&lt;=3, "&lt; 3 Months", FG426&lt;=6, "3 to 6 Months", FG426&lt;=9, "6 to 9 Months", FG426&lt;=12, "9 to 12 Months", FG426&lt;=15, "12 to 15 Months", FG426&lt;=18, "15 to 18 Months", FG426&lt;=24, "18 to 24 Months", FG426&gt;24, "&gt; 24 Months")</f>
        <v>No Data</v>
      </c>
      <c r="FP426" s="37" t="str" cm="1">
        <f t="array" ref="FP426">_xlfn.IFS(FF426="", "No Data", FF426&lt;0, "Negative/Future", FF426=0, "Zero Days", FF426&lt;=3, "&lt; 3 Months", FF426&lt;=6, "3 to 6 Months", FF426&lt;=9, "6 to 9 Months", FF426&lt;=12, "9 to 12 Months", FF426&lt;=15, "12 to 15 Months", FF426&lt;=18, "15 to 18 Months", FF426&lt;=24, "18 to 24 Months", FF426&gt;24, "&gt; 24 Months")</f>
        <v>No Data</v>
      </c>
      <c r="FQ426" s="29" t="s">
        <v>1878</v>
      </c>
      <c r="FR426" s="29">
        <v>7488690694</v>
      </c>
      <c r="FS426" s="38" t="str">
        <f>VLOOKUP(_xlfn.XLOOKUP(B426,[1]MDA_Assets!D:D,[1]MDA_Assets!I:I,"",0),[1]Validation!$B$1:$C$8,2,0)</f>
        <v>B</v>
      </c>
      <c r="FT426" s="38" t="s">
        <v>202</v>
      </c>
      <c r="FU426" s="31" t="str">
        <f>_xlfn.XLOOKUP(B426,[1]MDA_Assets!D:D,[1]MDA_Assets!X:X,"",0)</f>
        <v>Yes</v>
      </c>
      <c r="FV426" s="39">
        <v>1</v>
      </c>
      <c r="FW426" s="39">
        <v>0</v>
      </c>
      <c r="FX426" s="39">
        <v>0</v>
      </c>
      <c r="FY426" s="39">
        <v>8</v>
      </c>
      <c r="FZ426" s="40">
        <f t="shared" si="343"/>
        <v>46239</v>
      </c>
      <c r="GA426" s="40">
        <f t="shared" si="343"/>
        <v>46054</v>
      </c>
      <c r="GB426" s="40">
        <f t="shared" si="308"/>
        <v>46239</v>
      </c>
      <c r="GC426" s="40">
        <f t="shared" si="309"/>
        <v>46239</v>
      </c>
      <c r="GD426" s="40">
        <f t="shared" si="310"/>
        <v>46604</v>
      </c>
      <c r="GE426" s="40">
        <f t="shared" si="311"/>
        <v>46239</v>
      </c>
      <c r="GF426" s="40" t="str">
        <f t="shared" si="347"/>
        <v/>
      </c>
      <c r="GG426" s="40" t="str">
        <f t="shared" si="347"/>
        <v/>
      </c>
      <c r="GH426" s="40" t="str">
        <f t="shared" si="347"/>
        <v/>
      </c>
      <c r="GI426" s="39">
        <f t="shared" si="335"/>
        <v>0</v>
      </c>
      <c r="GJ426" s="39">
        <f t="shared" si="336"/>
        <v>0</v>
      </c>
      <c r="GK426" s="39">
        <f t="shared" si="337"/>
        <v>1</v>
      </c>
      <c r="GL426" s="39">
        <f t="shared" si="338"/>
        <v>5</v>
      </c>
    </row>
    <row r="427" spans="1:194" x14ac:dyDescent="0.25">
      <c r="A427" s="19">
        <v>463</v>
      </c>
      <c r="B427" s="43" t="s">
        <v>3274</v>
      </c>
      <c r="C427" s="43" t="s">
        <v>254</v>
      </c>
      <c r="D427" s="43" t="s">
        <v>241</v>
      </c>
      <c r="E427" s="43" t="s">
        <v>255</v>
      </c>
      <c r="F427" s="43" t="s">
        <v>3275</v>
      </c>
      <c r="G427" s="43" t="s">
        <v>3251</v>
      </c>
      <c r="H427" s="43" t="s">
        <v>498</v>
      </c>
      <c r="I427" s="43" t="s">
        <v>192</v>
      </c>
      <c r="J427" s="44" t="str">
        <f t="shared" si="312"/>
        <v/>
      </c>
      <c r="K427" s="43"/>
      <c r="L427" s="44">
        <v>45588</v>
      </c>
      <c r="M427" s="43" t="s">
        <v>3276</v>
      </c>
      <c r="N427" s="43" t="s">
        <v>3277</v>
      </c>
      <c r="O427" s="44">
        <v>45622.439421296294</v>
      </c>
      <c r="P427" s="43">
        <v>0</v>
      </c>
      <c r="Q427" s="43"/>
      <c r="R427" s="43"/>
      <c r="S427" s="43"/>
      <c r="T427" s="43"/>
      <c r="U427" s="43"/>
      <c r="V427" s="43"/>
      <c r="W427" s="43"/>
      <c r="X427" s="43"/>
      <c r="Y427" s="43"/>
      <c r="Z427" s="43"/>
      <c r="AA427" s="43"/>
      <c r="AB427" s="43"/>
      <c r="AC427" s="43"/>
      <c r="AD427" s="43"/>
      <c r="AE427" s="43">
        <v>8</v>
      </c>
      <c r="AF427" s="43"/>
      <c r="AG427" s="43"/>
      <c r="AH427" s="43" t="s">
        <v>285</v>
      </c>
      <c r="AI427" s="43"/>
      <c r="AJ427" s="43"/>
      <c r="AK427" s="43"/>
      <c r="AL427" s="46">
        <v>45872</v>
      </c>
      <c r="AM427" s="46">
        <v>45872</v>
      </c>
      <c r="AN427" s="46">
        <v>45987</v>
      </c>
      <c r="AO427" s="46">
        <v>46122</v>
      </c>
      <c r="AP427" s="47">
        <v>46622</v>
      </c>
      <c r="AQ427" s="46">
        <v>45872</v>
      </c>
      <c r="AR427" s="48"/>
      <c r="AS427" s="48"/>
      <c r="AT427" s="48"/>
      <c r="AU427" s="43">
        <v>1</v>
      </c>
      <c r="AV427" s="43">
        <v>0</v>
      </c>
      <c r="AW427" s="43">
        <v>0</v>
      </c>
      <c r="AX427" s="51" t="s">
        <v>3278</v>
      </c>
      <c r="AY427" s="51" t="s">
        <v>726</v>
      </c>
      <c r="AZ427" s="51" t="s">
        <v>198</v>
      </c>
      <c r="BA427" s="20">
        <f t="shared" ca="1" si="350"/>
        <v>1</v>
      </c>
      <c r="BB427" s="20">
        <f t="shared" ca="1" si="350"/>
        <v>1</v>
      </c>
      <c r="BC427" s="20">
        <f t="shared" ca="1" si="350"/>
        <v>1</v>
      </c>
      <c r="BD427" s="20">
        <f t="shared" ca="1" si="350"/>
        <v>1</v>
      </c>
      <c r="BE427" s="20">
        <f t="shared" ca="1" si="350"/>
        <v>0</v>
      </c>
      <c r="BF427" s="20">
        <f t="shared" ca="1" si="350"/>
        <v>1</v>
      </c>
      <c r="BG427" s="21" t="str">
        <f t="shared" ca="1" si="350"/>
        <v/>
      </c>
      <c r="BH427" s="21" t="str">
        <f t="shared" ca="1" si="350"/>
        <v/>
      </c>
      <c r="BI427" s="21" t="str">
        <f t="shared" ca="1" si="350"/>
        <v/>
      </c>
      <c r="BJ427" s="22">
        <f t="shared" ca="1" si="313"/>
        <v>5</v>
      </c>
      <c r="BK427" s="21">
        <f t="shared" si="314"/>
        <v>8</v>
      </c>
      <c r="BL427" s="22">
        <f t="shared" ca="1" si="315"/>
        <v>4428</v>
      </c>
      <c r="BM427" s="22" t="str">
        <f t="shared" ca="1" si="316"/>
        <v/>
      </c>
      <c r="BN427" s="23" t="str">
        <f t="shared" ca="1" si="317"/>
        <v/>
      </c>
      <c r="BO427" s="24">
        <f t="shared" ca="1" si="318"/>
        <v>4428</v>
      </c>
      <c r="BP427" s="51" t="str">
        <f>_xlfn.XLOOKUP(E427,[1]Validation!E:E,[1]Validation!F:F,"")</f>
        <v>EN5</v>
      </c>
      <c r="BQ427" s="51" t="str">
        <f>_xlfn.XLOOKUP(BP427,[1]Validation!F:F,[1]Validation!G:G,"")</f>
        <v>EN4 to EN7</v>
      </c>
      <c r="BR427" s="52" t="str">
        <f>VLOOKUP(G427,[1]Validation!$B$1:$C$9,2,0)</f>
        <v>P</v>
      </c>
      <c r="BS427" s="51">
        <f t="shared" ca="1" si="319"/>
        <v>1517</v>
      </c>
      <c r="BT427" s="53">
        <f>_xlfn.XLOOKUP(B427,'[2]1. All Calls'!$R:$R,'[2]1. All Calls'!$A:$A,"",0)</f>
        <v>45622.597615740699</v>
      </c>
      <c r="BU427" s="51" t="str">
        <f>_xlfn.XLOOKUP(B427,'[2]1. All Calls'!$R:$R,'[2]1. All Calls'!$F:$F,"",0)</f>
        <v>CC-01477034</v>
      </c>
      <c r="BV427" s="51" t="str">
        <f>_xlfn.XLOOKUP(B427,'[2]1. All Calls'!$R:$R,'[2]1. All Calls'!$J:$J,"",0)</f>
        <v>Pre Commissioning</v>
      </c>
      <c r="BW427" s="53" t="str">
        <f>_xlfn.XLOOKUP(B427,'[2]Sch Calls'!$R:$R,'[2]Sch Calls'!$A:$A,"",0)</f>
        <v/>
      </c>
      <c r="BX427" s="51" t="str">
        <f>_xlfn.XLOOKUP(B427,'[2]Sch Calls'!$R:$R,'[2]Sch Calls'!$B:$B,"",0)</f>
        <v/>
      </c>
      <c r="BY427" s="51" t="str">
        <f t="shared" si="344"/>
        <v/>
      </c>
      <c r="BZ427" s="51" t="str">
        <f t="shared" si="344"/>
        <v/>
      </c>
      <c r="CA427" s="51" t="str">
        <f t="shared" si="320"/>
        <v/>
      </c>
      <c r="CB427" s="51" t="str">
        <f t="shared" si="321"/>
        <v/>
      </c>
      <c r="CC427" s="51" t="str">
        <f t="shared" si="322"/>
        <v/>
      </c>
      <c r="CD427" s="51" t="str">
        <f t="shared" si="323"/>
        <v/>
      </c>
      <c r="CE427" s="51" t="str">
        <f t="shared" ca="1" si="345"/>
        <v/>
      </c>
      <c r="CF427" s="51" t="str">
        <f t="shared" ca="1" si="345"/>
        <v/>
      </c>
      <c r="CG427" s="51" t="str">
        <f t="shared" ca="1" si="324"/>
        <v/>
      </c>
      <c r="CH427" s="51" t="str">
        <f t="shared" ca="1" si="325"/>
        <v/>
      </c>
      <c r="CI427" s="51" t="str">
        <f t="shared" ca="1" si="326"/>
        <v/>
      </c>
      <c r="CJ427" s="51" t="str">
        <f t="shared" ca="1" si="327"/>
        <v/>
      </c>
      <c r="CK427" s="51" t="str">
        <f t="shared" ca="1" si="341"/>
        <v/>
      </c>
      <c r="CL427" s="51" t="str">
        <f t="shared" ca="1" si="341"/>
        <v/>
      </c>
      <c r="CM427" s="51" t="str">
        <f t="shared" ca="1" si="341"/>
        <v/>
      </c>
      <c r="CN427" s="51" t="str">
        <f t="shared" ca="1" si="341"/>
        <v/>
      </c>
      <c r="CO427" s="51" t="str">
        <f t="shared" ca="1" si="341"/>
        <v/>
      </c>
      <c r="CP427" s="51" t="str">
        <f t="shared" ca="1" si="341"/>
        <v/>
      </c>
      <c r="CQ427" s="51" t="str">
        <f t="shared" si="342"/>
        <v/>
      </c>
      <c r="CR427" s="51" t="str">
        <f t="shared" si="342"/>
        <v/>
      </c>
      <c r="CS427" s="51" t="str">
        <f t="shared" ca="1" si="342"/>
        <v/>
      </c>
      <c r="CT427" s="51" t="str">
        <f t="shared" si="342"/>
        <v/>
      </c>
      <c r="CU427" s="51" t="str">
        <f t="shared" si="342"/>
        <v/>
      </c>
      <c r="CV427" s="54" t="str">
        <f t="shared" si="342"/>
        <v/>
      </c>
      <c r="CW427" s="25">
        <v>0</v>
      </c>
      <c r="CX427" s="55" t="s">
        <v>227</v>
      </c>
      <c r="CY427" s="55"/>
      <c r="CZ427" s="26">
        <v>0</v>
      </c>
      <c r="DA427" s="26">
        <v>0</v>
      </c>
      <c r="DB427" s="26">
        <v>0</v>
      </c>
      <c r="DC427" s="26">
        <v>0</v>
      </c>
      <c r="DD427" s="26">
        <v>0</v>
      </c>
      <c r="DE427" s="26">
        <v>0</v>
      </c>
      <c r="DF427" s="26">
        <v>0</v>
      </c>
      <c r="DG427" s="26">
        <v>0</v>
      </c>
      <c r="DH427" s="26">
        <v>0</v>
      </c>
      <c r="DI427" s="26">
        <v>0</v>
      </c>
      <c r="DJ427" s="26">
        <v>0</v>
      </c>
      <c r="DK427" s="26">
        <v>0</v>
      </c>
      <c r="DL427" s="27" t="str">
        <f t="shared" si="328"/>
        <v>P1</v>
      </c>
      <c r="DM427" s="28" t="str">
        <f t="shared" ca="1" si="329"/>
        <v>P1</v>
      </c>
      <c r="DN427" s="56">
        <f>_xlfn.XLOOKUP(B427,'[2]1. All Calls'!$R:$R,'[2]1. All Calls'!$A:$A,"",0)</f>
        <v>45622.597615740699</v>
      </c>
      <c r="DO427" s="57" t="str">
        <f ca="1">VLOOKUP(DM427,[1]Validation!$B$20:$C$25,2,0)</f>
        <v>P1</v>
      </c>
      <c r="DP427" s="58" t="str">
        <f>_xlfn.XLOOKUP(B427,'[1]Active AMCs- Dealer'!E:E,'[1]Active AMCs- Dealer'!L:L,"Not in AMC",0)</f>
        <v>Not in AMC</v>
      </c>
      <c r="DQ427" s="50" t="s">
        <v>213</v>
      </c>
      <c r="DR427" s="29" t="str">
        <f>_xlfn.XLOOKUP(B427,'[2]1. All Calls'!$R:$R,'[2]1. All Calls'!$F:$F,"",0)</f>
        <v>CC-01477034</v>
      </c>
      <c r="DS427" s="29" t="str">
        <f>_xlfn.XLOOKUP(B427,'[2]1. All Calls'!$R:$R,'[2]1. All Calls'!$AB:$AB,"",0)</f>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v>
      </c>
      <c r="DT427" s="30">
        <f>_xlfn.XLOOKUP(DR427,'[2]1. All Calls'!$F:$F,'[2]1. All Calls'!$A:$A,"",0)</f>
        <v>45622.597615740699</v>
      </c>
      <c r="DU427" s="31">
        <f>_xlfn.XLOOKUP(DR427,'[2]1. All Calls'!$F:$F,'[2]1. All Calls'!$B:$B,"",0)</f>
        <v>0</v>
      </c>
      <c r="DV427" s="31">
        <f>_xlfn.XLOOKUP(B427,[1]MDA_Assets!D:D,[1]MDA_Assets!N:N,"",0)</f>
        <v>0</v>
      </c>
      <c r="DW427" s="31">
        <f>_xlfn.XLOOKUP(B427,[1]MDA_Assets!D:D,[1]MDA_Assets!O:O,"",0)</f>
        <v>0</v>
      </c>
      <c r="DX427" s="32">
        <f>_xlfn.XLOOKUP(B427,[1]MDA_Assets!D:D,[1]MDA_Assets!Q:Q,"",0)</f>
        <v>0</v>
      </c>
      <c r="DY427" s="33">
        <f>_xlfn.XLOOKUP(B427,[1]MDA_Assets!D:D,[1]MDA_Assets!R:R,"",0)</f>
        <v>0</v>
      </c>
      <c r="DZ427" s="33">
        <f>_xlfn.XLOOKUP(B427,[1]MDA_Assets!D:D,[1]MDA_Assets!S:S,"",0)</f>
        <v>0</v>
      </c>
      <c r="EA427" s="33">
        <f>_xlfn.XLOOKUP(B427,[1]MDA_Assets!D:D,[1]MDA_Assets!T:T,"",0)</f>
        <v>0</v>
      </c>
      <c r="EB427" s="33">
        <f>_xlfn.XLOOKUP(B427,[1]MDA_Assets!D:D,[1]MDA_Assets!U:U,"",0)</f>
        <v>0</v>
      </c>
      <c r="EC427" s="33">
        <f>_xlfn.XLOOKUP(B427,[1]MDA_Assets!D:D,[1]MDA_Assets!V:V,"",0)</f>
        <v>0</v>
      </c>
      <c r="ED427" s="33">
        <f>_xlfn.XLOOKUP(B427,[1]MDA_Assets!D:D,[1]MDA_Assets!W:W,"",0)</f>
        <v>0</v>
      </c>
      <c r="EE427" s="32">
        <f>_xlfn.XLOOKUP(B427,[1]MDA_Assets!D:D,[1]MDA_Assets!X:X,"",0)</f>
        <v>0</v>
      </c>
      <c r="EF427" s="33">
        <f>_xlfn.XLOOKUP(B427,[1]MDA_Assets!D:D,[1]MDA_Assets!Y:Y,"",0)</f>
        <v>0</v>
      </c>
      <c r="EG427" s="33">
        <f>_xlfn.XLOOKUP(B427,[1]MDA_Assets!D:D,[1]MDA_Assets!Z:Z,"",0)</f>
        <v>0</v>
      </c>
      <c r="EH427" s="33">
        <f>_xlfn.XLOOKUP(B427,[1]MDA_Assets!D:D,[1]MDA_Assets!AA:AA,"",0)</f>
        <v>0</v>
      </c>
      <c r="EI427" s="34">
        <f>_xlfn.XLOOKUP(B427,[1]MDA_Assets!D:D,[1]MDA_Assets!P:P,"",0)</f>
        <v>8</v>
      </c>
      <c r="EJ427" s="35">
        <f>_xlfn.XLOOKUP(B427,[1]MDA_Assets!D:D,[1]MDA_Assets!AB:AB,"",0)</f>
        <v>0</v>
      </c>
      <c r="EK427" s="35">
        <f>_xlfn.XLOOKUP(B427,[1]MDA_Assets!D:D,[1]MDA_Assets!AC:AC,"",0)</f>
        <v>0</v>
      </c>
      <c r="EL427" s="35" t="str">
        <f>_xlfn.XLOOKUP(B427,[1]MDA_Assets!D:D,[1]MDA_Assets!AD:AD,"",0)</f>
        <v>4000</v>
      </c>
      <c r="EM427" s="35">
        <f>_xlfn.XLOOKUP(B427,[1]MDA_Assets!D:D,[1]MDA_Assets!AE:AE,"",0)</f>
        <v>0</v>
      </c>
      <c r="EN427" s="35">
        <f>_xlfn.XLOOKUP(B427,[1]MDA_Assets!D:D,[1]MDA_Assets!AF:AF,"",0)</f>
        <v>0</v>
      </c>
      <c r="EO427" s="35">
        <f>_xlfn.XLOOKUP(B427,[1]MDA_Assets!D:D,[1]MDA_Assets!AG:AG,"",0)</f>
        <v>0</v>
      </c>
      <c r="EP427" s="36">
        <f t="shared" si="346"/>
        <v>45872</v>
      </c>
      <c r="EQ427" s="36">
        <f t="shared" si="346"/>
        <v>45872</v>
      </c>
      <c r="ER427" s="36">
        <f t="shared" si="330"/>
        <v>45987</v>
      </c>
      <c r="ES427" s="36">
        <f t="shared" si="331"/>
        <v>46122</v>
      </c>
      <c r="ET427" s="36">
        <f t="shared" si="332"/>
        <v>46622</v>
      </c>
      <c r="EU427" s="36">
        <f t="shared" si="333"/>
        <v>45872</v>
      </c>
      <c r="EV427" s="36" t="str">
        <f t="shared" si="334"/>
        <v/>
      </c>
      <c r="EW427" s="36" t="str">
        <f t="shared" si="306"/>
        <v/>
      </c>
      <c r="EX427" s="36" t="str">
        <f t="shared" si="307"/>
        <v/>
      </c>
      <c r="EY427" s="36">
        <f t="shared" si="349"/>
        <v>1479.75</v>
      </c>
      <c r="EZ427" s="36">
        <f t="shared" si="349"/>
        <v>1479.75</v>
      </c>
      <c r="FA427" s="36">
        <f t="shared" si="349"/>
        <v>1483.46</v>
      </c>
      <c r="FB427" s="36">
        <f t="shared" si="348"/>
        <v>1487.81</v>
      </c>
      <c r="FC427" s="36">
        <f t="shared" si="348"/>
        <v>1503.94</v>
      </c>
      <c r="FD427" s="36">
        <f t="shared" si="348"/>
        <v>1479.75</v>
      </c>
      <c r="FE427" s="36" t="str">
        <f t="shared" si="348"/>
        <v/>
      </c>
      <c r="FF427" s="36" t="str">
        <f t="shared" si="348"/>
        <v/>
      </c>
      <c r="FG427" s="36" t="str">
        <f t="shared" si="348"/>
        <v/>
      </c>
      <c r="FH427" s="37" t="str" cm="1">
        <f t="array" ref="FH427">_xlfn.IFS(EY427="", "No Data", EY427&lt;0, "Negative/Future", EY427=0, "Zero Days", EY427&lt;=3, "&lt; 3 Months", EY427&lt;=6, "3 to 6 Months", EY427&lt;=9, "6 to 9 Months", EY427&lt;=12, "9 to 12 Months", EY427&lt;=15, "12 to 15 Months", EY427&lt;=18, "15 to 18 Months", EY427&lt;=24, "18 to 24 Months", EY427&gt;24, "&gt; 24 Months")</f>
        <v>&gt; 24 Months</v>
      </c>
      <c r="FI427" s="37" t="str" cm="1">
        <f t="array" ref="FI427">_xlfn.IFS(EZ427="", "No Data", EZ427&lt;0, "Negative/Future", EZ427=0, "Zero Days", EZ427&lt;=3, "&lt; 3 Months", EZ427&lt;=6, "3 to 6 Months", EZ427&lt;=9, "6 to 9 Months", EZ427&lt;=12, "9 to 12 Months", EZ427&lt;=15, "12 to 15 Months", EZ427&lt;=18, "15 to 18 Months", EZ427&lt;=24, "18 to 24 Months", EZ427&gt;24, "&gt; 24 Months")</f>
        <v>&gt; 24 Months</v>
      </c>
      <c r="FJ427" s="37" t="str" cm="1">
        <f t="array" ref="FJ427">_xlfn.IFS(FA427="", "No Data", FA427&lt;0, "Negative/Future", FA427=0, "Zero Days", FA427&lt;=3, "&lt; 3 Months", FA427&lt;=6, "3 to 6 Months", FA427&lt;=9, "6 to 9 Months", FA427&lt;=12, "9 to 12 Months", FA427&lt;=15, "12 to 15 Months", FA427&lt;=18, "15 to 18 Months", FA427&lt;=24, "18 to 24 Months", FA427&gt;24, "&gt; 24 Months")</f>
        <v>&gt; 24 Months</v>
      </c>
      <c r="FK427" s="37" t="str" cm="1">
        <f t="array" ref="FK427">_xlfn.IFS(FB427="", "No Data", FB427&lt;0, "Negative/Future", FB427=0, "Zero Days", FB427&lt;=3, "&lt; 3 Months", FB427&lt;=6, "3 to 6 Months", FB427&lt;=9, "6 to 9 Months", FB427&lt;=12, "9 to 12 Months", FB427&lt;=15, "12 to 15 Months", FB427&lt;=18, "15 to 18 Months", FB427&lt;=24, "18 to 24 Months", FB427&gt;24, "&gt; 24 Months")</f>
        <v>&gt; 24 Months</v>
      </c>
      <c r="FL427" s="37" t="str" cm="1">
        <f t="array" ref="FL427">_xlfn.IFS(FC427="", "No Data", FC427&lt;0, "Negative/Future", FC427=0, "Zero Days", FC427&lt;=3, "&lt; 3 Months", FC427&lt;=6, "3 to 6 Months", FC427&lt;=9, "6 to 9 Months", FC427&lt;=12, "9 to 12 Months", FC427&lt;=15, "12 to 15 Months", FC427&lt;=18, "15 to 18 Months", FC427&lt;=24, "18 to 24 Months", FC427&gt;24, "&gt; 24 Months")</f>
        <v>&gt; 24 Months</v>
      </c>
      <c r="FM427" s="37" t="str" cm="1">
        <f t="array" ref="FM427">_xlfn.IFS(FD427="", "No Data", FD427&lt;0, "Negative/Future", FD427=0, "Zero Days", FD427&lt;=3, "&lt; 3 Months", FD427&lt;=6, "3 to 6 Months", FD427&lt;=9, "6 to 9 Months", FD427&lt;=12, "9 to 12 Months", FD427&lt;=15, "12 to 15 Months", FD427&lt;=18, "15 to 18 Months", FD427&lt;=24, "18 to 24 Months", FD427&gt;24, "&gt; 24 Months")</f>
        <v>&gt; 24 Months</v>
      </c>
      <c r="FN427" s="37" t="str" cm="1">
        <f t="array" ref="FN427">_xlfn.IFS(FE427="", "No Data", FE427&lt;0, "Negative/Future", FE427=0, "Zero Days", FE427&lt;=3, "&lt; 3 Months", FE427&lt;=6, "3 to 6 Months", FE427&lt;=9, "6 to 9 Months", FE427&lt;=12, "9 to 12 Months", FE427&lt;=15, "12 to 15 Months", FE427&lt;=18, "15 to 18 Months", FE427&lt;=24, "18 to 24 Months", FE427&gt;24, "&gt; 24 Months")</f>
        <v>No Data</v>
      </c>
      <c r="FO427" s="37" t="str" cm="1">
        <f t="array" ref="FO427">_xlfn.IFS(FG427="", "No Data", FG427&lt;0, "Negative/Future", FG427=0, "Zero Days", FG427&lt;=3, "&lt; 3 Months", FG427&lt;=6, "3 to 6 Months", FG427&lt;=9, "6 to 9 Months", FG427&lt;=12, "9 to 12 Months", FG427&lt;=15, "12 to 15 Months", FG427&lt;=18, "15 to 18 Months", FG427&lt;=24, "18 to 24 Months", FG427&gt;24, "&gt; 24 Months")</f>
        <v>No Data</v>
      </c>
      <c r="FP427" s="37" t="str" cm="1">
        <f t="array" ref="FP427">_xlfn.IFS(FF427="", "No Data", FF427&lt;0, "Negative/Future", FF427=0, "Zero Days", FF427&lt;=3, "&lt; 3 Months", FF427&lt;=6, "3 to 6 Months", FF427&lt;=9, "6 to 9 Months", FF427&lt;=12, "9 to 12 Months", FF427&lt;=15, "12 to 15 Months", FF427&lt;=18, "15 to 18 Months", FF427&lt;=24, "18 to 24 Months", FF427&gt;24, "&gt; 24 Months")</f>
        <v>No Data</v>
      </c>
      <c r="FQ427" s="29" t="s">
        <v>227</v>
      </c>
      <c r="FR427" s="29" t="s">
        <v>227</v>
      </c>
      <c r="FS427" s="38" t="str">
        <f>VLOOKUP(_xlfn.XLOOKUP(B427,[1]MDA_Assets!D:D,[1]MDA_Assets!I:I,"",0),[1]Validation!$B$1:$C$8,2,0)</f>
        <v>P</v>
      </c>
      <c r="FT427" s="38" t="s">
        <v>428</v>
      </c>
      <c r="FU427" s="31">
        <f>_xlfn.XLOOKUP(B427,[1]MDA_Assets!D:D,[1]MDA_Assets!X:X,"",0)</f>
        <v>0</v>
      </c>
      <c r="FV427" s="39">
        <v>5</v>
      </c>
      <c r="FW427" s="39">
        <v>0</v>
      </c>
      <c r="FX427" s="39">
        <v>0</v>
      </c>
      <c r="FY427" s="39">
        <v>4</v>
      </c>
      <c r="FZ427" s="40">
        <f t="shared" si="343"/>
        <v>45872</v>
      </c>
      <c r="GA427" s="40">
        <f t="shared" si="343"/>
        <v>45872</v>
      </c>
      <c r="GB427" s="40">
        <f t="shared" si="308"/>
        <v>45987</v>
      </c>
      <c r="GC427" s="40">
        <f t="shared" si="309"/>
        <v>46122</v>
      </c>
      <c r="GD427" s="40">
        <f t="shared" si="310"/>
        <v>46622</v>
      </c>
      <c r="GE427" s="40">
        <f t="shared" si="311"/>
        <v>45872</v>
      </c>
      <c r="GF427" s="40" t="str">
        <f t="shared" si="347"/>
        <v/>
      </c>
      <c r="GG427" s="40" t="str">
        <f t="shared" si="347"/>
        <v/>
      </c>
      <c r="GH427" s="40" t="str">
        <f t="shared" si="347"/>
        <v/>
      </c>
      <c r="GI427" s="39">
        <f t="shared" si="335"/>
        <v>4</v>
      </c>
      <c r="GJ427" s="39">
        <f t="shared" si="336"/>
        <v>0</v>
      </c>
      <c r="GK427" s="39">
        <f t="shared" si="337"/>
        <v>0</v>
      </c>
      <c r="GL427" s="39">
        <f t="shared" si="338"/>
        <v>2</v>
      </c>
    </row>
    <row r="428" spans="1:194" x14ac:dyDescent="0.25">
      <c r="A428" s="19">
        <v>464</v>
      </c>
      <c r="B428" s="43" t="s">
        <v>3279</v>
      </c>
      <c r="C428" s="43" t="s">
        <v>254</v>
      </c>
      <c r="D428" s="43" t="s">
        <v>636</v>
      </c>
      <c r="E428" s="43" t="s">
        <v>1850</v>
      </c>
      <c r="F428" s="43" t="s">
        <v>429</v>
      </c>
      <c r="G428" s="43" t="s">
        <v>3251</v>
      </c>
      <c r="H428" s="43" t="s">
        <v>216</v>
      </c>
      <c r="I428" s="43" t="s">
        <v>192</v>
      </c>
      <c r="J428" s="44" t="str">
        <f t="shared" si="312"/>
        <v/>
      </c>
      <c r="K428" s="43"/>
      <c r="L428" s="44">
        <v>45867</v>
      </c>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8"/>
      <c r="AM428" s="48"/>
      <c r="AN428" s="48"/>
      <c r="AO428" s="48"/>
      <c r="AP428" s="48"/>
      <c r="AQ428" s="48"/>
      <c r="AR428" s="48"/>
      <c r="AS428" s="48"/>
      <c r="AT428" s="48"/>
      <c r="AU428" s="43">
        <v>0</v>
      </c>
      <c r="AV428" s="43">
        <v>0</v>
      </c>
      <c r="AW428" s="43">
        <v>0</v>
      </c>
      <c r="AX428" s="51" t="s">
        <v>227</v>
      </c>
      <c r="AY428" s="51" t="s">
        <v>227</v>
      </c>
      <c r="AZ428" s="51" t="s">
        <v>227</v>
      </c>
      <c r="BA428" s="20" t="str">
        <f t="shared" ca="1" si="350"/>
        <v/>
      </c>
      <c r="BB428" s="20" t="str">
        <f t="shared" ca="1" si="350"/>
        <v/>
      </c>
      <c r="BC428" s="20" t="str">
        <f t="shared" ca="1" si="350"/>
        <v/>
      </c>
      <c r="BD428" s="20" t="str">
        <f t="shared" ca="1" si="350"/>
        <v/>
      </c>
      <c r="BE428" s="20" t="str">
        <f t="shared" ca="1" si="350"/>
        <v/>
      </c>
      <c r="BF428" s="20" t="str">
        <f t="shared" ca="1" si="350"/>
        <v/>
      </c>
      <c r="BG428" s="21" t="str">
        <f t="shared" ca="1" si="350"/>
        <v/>
      </c>
      <c r="BH428" s="21" t="str">
        <f t="shared" ca="1" si="350"/>
        <v/>
      </c>
      <c r="BI428" s="21" t="str">
        <f t="shared" ca="1" si="350"/>
        <v/>
      </c>
      <c r="BJ428" s="22">
        <f t="shared" ca="1" si="313"/>
        <v>0</v>
      </c>
      <c r="BK428" s="21">
        <f t="shared" si="314"/>
        <v>0</v>
      </c>
      <c r="BL428" s="22" t="str">
        <f t="shared" ca="1" si="315"/>
        <v/>
      </c>
      <c r="BM428" s="22" t="str">
        <f t="shared" ca="1" si="316"/>
        <v/>
      </c>
      <c r="BN428" s="23" t="str">
        <f t="shared" ca="1" si="317"/>
        <v/>
      </c>
      <c r="BO428" s="24" t="str">
        <f t="shared" ca="1" si="318"/>
        <v/>
      </c>
      <c r="BP428" s="51" t="str">
        <f>_xlfn.XLOOKUP(E428,[1]Validation!E:E,[1]Validation!F:F,"")</f>
        <v>EN11</v>
      </c>
      <c r="BQ428" s="51" t="str">
        <f>_xlfn.XLOOKUP(BP428,[1]Validation!F:F,[1]Validation!G:G,"")</f>
        <v>EN11 to EN22</v>
      </c>
      <c r="BR428" s="52" t="str">
        <f>VLOOKUP(G428,[1]Validation!$B$1:$C$9,2,0)</f>
        <v>P</v>
      </c>
      <c r="BS428" s="51">
        <f t="shared" ca="1" si="319"/>
        <v>1517</v>
      </c>
      <c r="BT428" s="53" t="str">
        <f>_xlfn.XLOOKUP(B428,'[2]1. All Calls'!$R:$R,'[2]1. All Calls'!$A:$A,"",0)</f>
        <v/>
      </c>
      <c r="BU428" s="51" t="str">
        <f>_xlfn.XLOOKUP(B428,'[2]1. All Calls'!$R:$R,'[2]1. All Calls'!$F:$F,"",0)</f>
        <v/>
      </c>
      <c r="BV428" s="51" t="str">
        <f>_xlfn.XLOOKUP(B428,'[2]1. All Calls'!$R:$R,'[2]1. All Calls'!$J:$J,"",0)</f>
        <v/>
      </c>
      <c r="BW428" s="53" t="str">
        <f>_xlfn.XLOOKUP(B428,'[2]Sch Calls'!$R:$R,'[2]Sch Calls'!$A:$A,"",0)</f>
        <v/>
      </c>
      <c r="BX428" s="51" t="str">
        <f>_xlfn.XLOOKUP(B428,'[2]Sch Calls'!$R:$R,'[2]Sch Calls'!$B:$B,"",0)</f>
        <v/>
      </c>
      <c r="BY428" s="51" t="str">
        <f t="shared" si="344"/>
        <v/>
      </c>
      <c r="BZ428" s="51" t="str">
        <f t="shared" si="344"/>
        <v/>
      </c>
      <c r="CA428" s="51" t="str">
        <f t="shared" si="320"/>
        <v/>
      </c>
      <c r="CB428" s="51" t="str">
        <f t="shared" si="321"/>
        <v/>
      </c>
      <c r="CC428" s="51" t="str">
        <f t="shared" si="322"/>
        <v/>
      </c>
      <c r="CD428" s="51" t="str">
        <f t="shared" si="323"/>
        <v/>
      </c>
      <c r="CE428" s="51" t="str">
        <f t="shared" ca="1" si="345"/>
        <v/>
      </c>
      <c r="CF428" s="51" t="str">
        <f t="shared" ca="1" si="345"/>
        <v/>
      </c>
      <c r="CG428" s="51" t="str">
        <f t="shared" ca="1" si="324"/>
        <v/>
      </c>
      <c r="CH428" s="51" t="str">
        <f t="shared" ca="1" si="325"/>
        <v/>
      </c>
      <c r="CI428" s="51" t="str">
        <f t="shared" ca="1" si="326"/>
        <v/>
      </c>
      <c r="CJ428" s="51" t="str">
        <f t="shared" ca="1" si="327"/>
        <v/>
      </c>
      <c r="CK428" s="51" t="str">
        <f t="shared" ca="1" si="341"/>
        <v/>
      </c>
      <c r="CL428" s="51" t="str">
        <f t="shared" ca="1" si="341"/>
        <v/>
      </c>
      <c r="CM428" s="51" t="str">
        <f t="shared" ca="1" si="341"/>
        <v/>
      </c>
      <c r="CN428" s="51" t="str">
        <f t="shared" ca="1" si="341"/>
        <v/>
      </c>
      <c r="CO428" s="51" t="str">
        <f t="shared" ca="1" si="341"/>
        <v/>
      </c>
      <c r="CP428" s="51" t="str">
        <f t="shared" ca="1" si="341"/>
        <v/>
      </c>
      <c r="CQ428" s="51" t="str">
        <f t="shared" si="342"/>
        <v/>
      </c>
      <c r="CR428" s="51" t="str">
        <f t="shared" si="342"/>
        <v/>
      </c>
      <c r="CS428" s="51" t="str">
        <f t="shared" si="342"/>
        <v/>
      </c>
      <c r="CT428" s="51" t="str">
        <f t="shared" si="342"/>
        <v/>
      </c>
      <c r="CU428" s="51" t="str">
        <f t="shared" si="342"/>
        <v/>
      </c>
      <c r="CV428" s="54" t="str">
        <f t="shared" si="342"/>
        <v/>
      </c>
      <c r="CW428" s="25">
        <v>0</v>
      </c>
      <c r="CX428" s="55" t="s">
        <v>227</v>
      </c>
      <c r="CY428" s="55"/>
      <c r="CZ428" s="26">
        <v>0</v>
      </c>
      <c r="DA428" s="26">
        <v>0</v>
      </c>
      <c r="DB428" s="26">
        <v>0</v>
      </c>
      <c r="DC428" s="26">
        <v>0</v>
      </c>
      <c r="DD428" s="26">
        <v>0</v>
      </c>
      <c r="DE428" s="26">
        <v>0</v>
      </c>
      <c r="DF428" s="26">
        <v>0</v>
      </c>
      <c r="DG428" s="26">
        <v>0</v>
      </c>
      <c r="DH428" s="26">
        <v>0</v>
      </c>
      <c r="DI428" s="26">
        <v>0</v>
      </c>
      <c r="DJ428" s="26">
        <v>0</v>
      </c>
      <c r="DK428" s="26">
        <v>0</v>
      </c>
      <c r="DL428" s="27" t="str">
        <f t="shared" si="328"/>
        <v>P1</v>
      </c>
      <c r="DM428" s="28" t="str">
        <f t="shared" ca="1" si="329"/>
        <v>P1</v>
      </c>
      <c r="DN428" s="56" t="str">
        <f>_xlfn.XLOOKUP(B428,'[2]1. All Calls'!$R:$R,'[2]1. All Calls'!$A:$A,"",0)</f>
        <v/>
      </c>
      <c r="DO428" s="57" t="str">
        <f ca="1">VLOOKUP(DM428,[1]Validation!$B$20:$C$25,2,0)</f>
        <v>P1</v>
      </c>
      <c r="DP428" s="58" t="str">
        <f>_xlfn.XLOOKUP(B428,'[1]Active AMCs- Dealer'!E:E,'[1]Active AMCs- Dealer'!L:L,"Not in AMC",0)</f>
        <v>Not in AMC</v>
      </c>
      <c r="DQ428" s="58"/>
      <c r="DR428" s="29" t="str">
        <f>_xlfn.XLOOKUP(B428,'[2]1. All Calls'!$R:$R,'[2]1. All Calls'!$F:$F,"",0)</f>
        <v/>
      </c>
      <c r="DS428" s="29" t="str">
        <f>_xlfn.XLOOKUP(B428,'[2]1. All Calls'!$R:$R,'[2]1. All Calls'!$AB:$AB,"",0)</f>
        <v/>
      </c>
      <c r="DT428" s="30" t="str">
        <f>_xlfn.XLOOKUP(DR428,'[2]1. All Calls'!$F:$F,'[2]1. All Calls'!$A:$A,"",0)</f>
        <v/>
      </c>
      <c r="DU428" s="31" t="str">
        <f>_xlfn.XLOOKUP(DR428,'[2]1. All Calls'!$F:$F,'[2]1. All Calls'!$B:$B,"",0)</f>
        <v/>
      </c>
      <c r="DV428" s="31">
        <f>_xlfn.XLOOKUP(B428,[1]MDA_Assets!D:D,[1]MDA_Assets!N:N,"",0)</f>
        <v>0</v>
      </c>
      <c r="DW428" s="31">
        <f>_xlfn.XLOOKUP(B428,[1]MDA_Assets!D:D,[1]MDA_Assets!O:O,"",0)</f>
        <v>0</v>
      </c>
      <c r="DX428" s="32">
        <f>_xlfn.XLOOKUP(B428,[1]MDA_Assets!D:D,[1]MDA_Assets!Q:Q,"",0)</f>
        <v>0</v>
      </c>
      <c r="DY428" s="33">
        <f>_xlfn.XLOOKUP(B428,[1]MDA_Assets!D:D,[1]MDA_Assets!R:R,"",0)</f>
        <v>0</v>
      </c>
      <c r="DZ428" s="33">
        <f>_xlfn.XLOOKUP(B428,[1]MDA_Assets!D:D,[1]MDA_Assets!S:S,"",0)</f>
        <v>0</v>
      </c>
      <c r="EA428" s="33">
        <f>_xlfn.XLOOKUP(B428,[1]MDA_Assets!D:D,[1]MDA_Assets!T:T,"",0)</f>
        <v>0</v>
      </c>
      <c r="EB428" s="33">
        <f>_xlfn.XLOOKUP(B428,[1]MDA_Assets!D:D,[1]MDA_Assets!U:U,"",0)</f>
        <v>0</v>
      </c>
      <c r="EC428" s="33">
        <f>_xlfn.XLOOKUP(B428,[1]MDA_Assets!D:D,[1]MDA_Assets!V:V,"",0)</f>
        <v>0</v>
      </c>
      <c r="ED428" s="33">
        <f>_xlfn.XLOOKUP(B428,[1]MDA_Assets!D:D,[1]MDA_Assets!W:W,"",0)</f>
        <v>0</v>
      </c>
      <c r="EE428" s="32">
        <f>_xlfn.XLOOKUP(B428,[1]MDA_Assets!D:D,[1]MDA_Assets!X:X,"",0)</f>
        <v>0</v>
      </c>
      <c r="EF428" s="33">
        <f>_xlfn.XLOOKUP(B428,[1]MDA_Assets!D:D,[1]MDA_Assets!Y:Y,"",0)</f>
        <v>0</v>
      </c>
      <c r="EG428" s="33">
        <f>_xlfn.XLOOKUP(B428,[1]MDA_Assets!D:D,[1]MDA_Assets!Z:Z,"",0)</f>
        <v>0</v>
      </c>
      <c r="EH428" s="33">
        <f>_xlfn.XLOOKUP(B428,[1]MDA_Assets!D:D,[1]MDA_Assets!AA:AA,"",0)</f>
        <v>0</v>
      </c>
      <c r="EI428" s="34">
        <f>_xlfn.XLOOKUP(B428,[1]MDA_Assets!D:D,[1]MDA_Assets!P:P,"",0)</f>
        <v>0</v>
      </c>
      <c r="EJ428" s="35">
        <f>_xlfn.XLOOKUP(B428,[1]MDA_Assets!D:D,[1]MDA_Assets!AB:AB,"",0)</f>
        <v>0</v>
      </c>
      <c r="EK428" s="35">
        <f>_xlfn.XLOOKUP(B428,[1]MDA_Assets!D:D,[1]MDA_Assets!AC:AC,"",0)</f>
        <v>0</v>
      </c>
      <c r="EL428" s="35">
        <f>_xlfn.XLOOKUP(B428,[1]MDA_Assets!D:D,[1]MDA_Assets!AD:AD,"",0)</f>
        <v>0</v>
      </c>
      <c r="EM428" s="35">
        <f>_xlfn.XLOOKUP(B428,[1]MDA_Assets!D:D,[1]MDA_Assets!AE:AE,"",0)</f>
        <v>0</v>
      </c>
      <c r="EN428" s="35">
        <f>_xlfn.XLOOKUP(B428,[1]MDA_Assets!D:D,[1]MDA_Assets!AF:AF,"",0)</f>
        <v>0</v>
      </c>
      <c r="EO428" s="35">
        <f>_xlfn.XLOOKUP(B428,[1]MDA_Assets!D:D,[1]MDA_Assets!AG:AG,"",0)</f>
        <v>0</v>
      </c>
      <c r="EP428" s="36" t="str">
        <f t="shared" si="346"/>
        <v/>
      </c>
      <c r="EQ428" s="36" t="str">
        <f t="shared" si="346"/>
        <v/>
      </c>
      <c r="ER428" s="36" t="str">
        <f t="shared" si="330"/>
        <v/>
      </c>
      <c r="ES428" s="36" t="str">
        <f t="shared" si="331"/>
        <v/>
      </c>
      <c r="ET428" s="36" t="str">
        <f t="shared" si="332"/>
        <v/>
      </c>
      <c r="EU428" s="36" t="str">
        <f t="shared" si="333"/>
        <v/>
      </c>
      <c r="EV428" s="36" t="str">
        <f t="shared" si="334"/>
        <v/>
      </c>
      <c r="EW428" s="36" t="str">
        <f t="shared" si="306"/>
        <v/>
      </c>
      <c r="EX428" s="36" t="str">
        <f t="shared" si="307"/>
        <v/>
      </c>
      <c r="EY428" s="36" t="str">
        <f t="shared" si="349"/>
        <v/>
      </c>
      <c r="EZ428" s="36" t="str">
        <f t="shared" si="349"/>
        <v/>
      </c>
      <c r="FA428" s="36" t="str">
        <f t="shared" si="349"/>
        <v/>
      </c>
      <c r="FB428" s="36" t="str">
        <f t="shared" si="348"/>
        <v/>
      </c>
      <c r="FC428" s="36" t="str">
        <f t="shared" si="348"/>
        <v/>
      </c>
      <c r="FD428" s="36" t="str">
        <f t="shared" si="348"/>
        <v/>
      </c>
      <c r="FE428" s="36" t="str">
        <f t="shared" si="348"/>
        <v/>
      </c>
      <c r="FF428" s="36" t="str">
        <f t="shared" si="348"/>
        <v/>
      </c>
      <c r="FG428" s="36" t="str">
        <f t="shared" si="348"/>
        <v/>
      </c>
      <c r="FH428" s="37" t="str" cm="1">
        <f t="array" ref="FH428">_xlfn.IFS(EY428="", "No Data", EY428&lt;0, "Negative/Future", EY428=0, "Zero Days", EY428&lt;=3, "&lt; 3 Months", EY428&lt;=6, "3 to 6 Months", EY428&lt;=9, "6 to 9 Months", EY428&lt;=12, "9 to 12 Months", EY428&lt;=15, "12 to 15 Months", EY428&lt;=18, "15 to 18 Months", EY428&lt;=24, "18 to 24 Months", EY428&gt;24, "&gt; 24 Months")</f>
        <v>No Data</v>
      </c>
      <c r="FI428" s="37" t="str" cm="1">
        <f t="array" ref="FI428">_xlfn.IFS(EZ428="", "No Data", EZ428&lt;0, "Negative/Future", EZ428=0, "Zero Days", EZ428&lt;=3, "&lt; 3 Months", EZ428&lt;=6, "3 to 6 Months", EZ428&lt;=9, "6 to 9 Months", EZ428&lt;=12, "9 to 12 Months", EZ428&lt;=15, "12 to 15 Months", EZ428&lt;=18, "15 to 18 Months", EZ428&lt;=24, "18 to 24 Months", EZ428&gt;24, "&gt; 24 Months")</f>
        <v>No Data</v>
      </c>
      <c r="FJ428" s="37" t="str" cm="1">
        <f t="array" ref="FJ428">_xlfn.IFS(FA428="", "No Data", FA428&lt;0, "Negative/Future", FA428=0, "Zero Days", FA428&lt;=3, "&lt; 3 Months", FA428&lt;=6, "3 to 6 Months", FA428&lt;=9, "6 to 9 Months", FA428&lt;=12, "9 to 12 Months", FA428&lt;=15, "12 to 15 Months", FA428&lt;=18, "15 to 18 Months", FA428&lt;=24, "18 to 24 Months", FA428&gt;24, "&gt; 24 Months")</f>
        <v>No Data</v>
      </c>
      <c r="FK428" s="37" t="str" cm="1">
        <f t="array" ref="FK428">_xlfn.IFS(FB428="", "No Data", FB428&lt;0, "Negative/Future", FB428=0, "Zero Days", FB428&lt;=3, "&lt; 3 Months", FB428&lt;=6, "3 to 6 Months", FB428&lt;=9, "6 to 9 Months", FB428&lt;=12, "9 to 12 Months", FB428&lt;=15, "12 to 15 Months", FB428&lt;=18, "15 to 18 Months", FB428&lt;=24, "18 to 24 Months", FB428&gt;24, "&gt; 24 Months")</f>
        <v>No Data</v>
      </c>
      <c r="FL428" s="37" t="str" cm="1">
        <f t="array" ref="FL428">_xlfn.IFS(FC428="", "No Data", FC428&lt;0, "Negative/Future", FC428=0, "Zero Days", FC428&lt;=3, "&lt; 3 Months", FC428&lt;=6, "3 to 6 Months", FC428&lt;=9, "6 to 9 Months", FC428&lt;=12, "9 to 12 Months", FC428&lt;=15, "12 to 15 Months", FC428&lt;=18, "15 to 18 Months", FC428&lt;=24, "18 to 24 Months", FC428&gt;24, "&gt; 24 Months")</f>
        <v>No Data</v>
      </c>
      <c r="FM428" s="37" t="str" cm="1">
        <f t="array" ref="FM428">_xlfn.IFS(FD428="", "No Data", FD428&lt;0, "Negative/Future", FD428=0, "Zero Days", FD428&lt;=3, "&lt; 3 Months", FD428&lt;=6, "3 to 6 Months", FD428&lt;=9, "6 to 9 Months", FD428&lt;=12, "9 to 12 Months", FD428&lt;=15, "12 to 15 Months", FD428&lt;=18, "15 to 18 Months", FD428&lt;=24, "18 to 24 Months", FD428&gt;24, "&gt; 24 Months")</f>
        <v>No Data</v>
      </c>
      <c r="FN428" s="37" t="str" cm="1">
        <f t="array" ref="FN428">_xlfn.IFS(FE428="", "No Data", FE428&lt;0, "Negative/Future", FE428=0, "Zero Days", FE428&lt;=3, "&lt; 3 Months", FE428&lt;=6, "3 to 6 Months", FE428&lt;=9, "6 to 9 Months", FE428&lt;=12, "9 to 12 Months", FE428&lt;=15, "12 to 15 Months", FE428&lt;=18, "15 to 18 Months", FE428&lt;=24, "18 to 24 Months", FE428&gt;24, "&gt; 24 Months")</f>
        <v>No Data</v>
      </c>
      <c r="FO428" s="37" t="str" cm="1">
        <f t="array" ref="FO428">_xlfn.IFS(FG428="", "No Data", FG428&lt;0, "Negative/Future", FG428=0, "Zero Days", FG428&lt;=3, "&lt; 3 Months", FG428&lt;=6, "3 to 6 Months", FG428&lt;=9, "6 to 9 Months", FG428&lt;=12, "9 to 12 Months", FG428&lt;=15, "12 to 15 Months", FG428&lt;=18, "15 to 18 Months", FG428&lt;=24, "18 to 24 Months", FG428&gt;24, "&gt; 24 Months")</f>
        <v>No Data</v>
      </c>
      <c r="FP428" s="37" t="str" cm="1">
        <f t="array" ref="FP428">_xlfn.IFS(FF428="", "No Data", FF428&lt;0, "Negative/Future", FF428=0, "Zero Days", FF428&lt;=3, "&lt; 3 Months", FF428&lt;=6, "3 to 6 Months", FF428&lt;=9, "6 to 9 Months", FF428&lt;=12, "9 to 12 Months", FF428&lt;=15, "12 to 15 Months", FF428&lt;=18, "15 to 18 Months", FF428&lt;=24, "18 to 24 Months", FF428&gt;24, "&gt; 24 Months")</f>
        <v>No Data</v>
      </c>
      <c r="FQ428" s="29" t="s">
        <v>227</v>
      </c>
      <c r="FR428" s="29" t="s">
        <v>227</v>
      </c>
      <c r="FS428" s="38" t="str">
        <f>VLOOKUP(_xlfn.XLOOKUP(B428,[1]MDA_Assets!D:D,[1]MDA_Assets!I:I,"",0),[1]Validation!$B$1:$C$8,2,0)</f>
        <v>P</v>
      </c>
      <c r="FT428" s="38" t="s">
        <v>428</v>
      </c>
      <c r="FU428" s="31">
        <f>_xlfn.XLOOKUP(B428,[1]MDA_Assets!D:D,[1]MDA_Assets!X:X,"",0)</f>
        <v>0</v>
      </c>
      <c r="FV428" s="39">
        <v>0</v>
      </c>
      <c r="FW428" s="39">
        <v>0</v>
      </c>
      <c r="FX428" s="39">
        <v>0</v>
      </c>
      <c r="FY428" s="39">
        <v>9</v>
      </c>
      <c r="FZ428" s="40" t="str">
        <f t="shared" si="343"/>
        <v/>
      </c>
      <c r="GA428" s="40" t="str">
        <f t="shared" si="343"/>
        <v/>
      </c>
      <c r="GB428" s="40" t="str">
        <f t="shared" si="308"/>
        <v/>
      </c>
      <c r="GC428" s="40" t="str">
        <f t="shared" si="309"/>
        <v/>
      </c>
      <c r="GD428" s="40" t="str">
        <f t="shared" si="310"/>
        <v/>
      </c>
      <c r="GE428" s="40" t="str">
        <f t="shared" si="311"/>
        <v/>
      </c>
      <c r="GF428" s="40" t="str">
        <f t="shared" si="347"/>
        <v/>
      </c>
      <c r="GG428" s="40" t="str">
        <f t="shared" si="347"/>
        <v/>
      </c>
      <c r="GH428" s="40" t="str">
        <f t="shared" si="347"/>
        <v/>
      </c>
      <c r="GI428" s="39">
        <f t="shared" si="335"/>
        <v>0</v>
      </c>
      <c r="GJ428" s="39">
        <f t="shared" si="336"/>
        <v>0</v>
      </c>
      <c r="GK428" s="39">
        <f t="shared" si="337"/>
        <v>0</v>
      </c>
      <c r="GL428" s="39">
        <f t="shared" si="338"/>
        <v>0</v>
      </c>
    </row>
    <row r="429" spans="1:194" x14ac:dyDescent="0.25">
      <c r="A429" s="19">
        <v>465</v>
      </c>
      <c r="B429" s="43" t="s">
        <v>1879</v>
      </c>
      <c r="C429" s="43" t="s">
        <v>254</v>
      </c>
      <c r="D429" s="43" t="s">
        <v>636</v>
      </c>
      <c r="E429" s="43" t="s">
        <v>1473</v>
      </c>
      <c r="F429" s="43" t="s">
        <v>1880</v>
      </c>
      <c r="G429" s="43" t="s">
        <v>190</v>
      </c>
      <c r="H429" s="43" t="s">
        <v>291</v>
      </c>
      <c r="I429" s="43" t="s">
        <v>192</v>
      </c>
      <c r="J429" s="44">
        <f t="shared" si="312"/>
        <v>46304.5</v>
      </c>
      <c r="K429" s="44">
        <v>45940.5</v>
      </c>
      <c r="L429" s="44">
        <v>45899</v>
      </c>
      <c r="M429" s="43" t="s">
        <v>3190</v>
      </c>
      <c r="N429" s="43" t="s">
        <v>2697</v>
      </c>
      <c r="O429" s="44">
        <v>46116.277071759258</v>
      </c>
      <c r="P429" s="43">
        <v>147</v>
      </c>
      <c r="Q429" s="43">
        <v>37</v>
      </c>
      <c r="R429" s="43">
        <v>109</v>
      </c>
      <c r="S429" s="43" t="s">
        <v>194</v>
      </c>
      <c r="T429" s="44">
        <v>45939.770833333336</v>
      </c>
      <c r="U429" s="44">
        <v>45939.770833333336</v>
      </c>
      <c r="V429" s="44">
        <v>45939.770833333336</v>
      </c>
      <c r="W429" s="44">
        <v>45939.770833333336</v>
      </c>
      <c r="X429" s="44">
        <v>45939.770833333336</v>
      </c>
      <c r="Y429" s="44">
        <v>45939.770833333336</v>
      </c>
      <c r="Z429" s="43" t="s">
        <v>199</v>
      </c>
      <c r="AA429" s="43"/>
      <c r="AB429" s="43"/>
      <c r="AC429" s="43"/>
      <c r="AD429" s="43"/>
      <c r="AE429" s="43">
        <v>1</v>
      </c>
      <c r="AF429" s="43" t="s">
        <v>1623</v>
      </c>
      <c r="AG429" s="43" t="s">
        <v>1623</v>
      </c>
      <c r="AH429" s="43" t="s">
        <v>2058</v>
      </c>
      <c r="AI429" s="43" t="s">
        <v>3191</v>
      </c>
      <c r="AJ429" s="43" t="s">
        <v>3192</v>
      </c>
      <c r="AK429" s="43" t="s">
        <v>3191</v>
      </c>
      <c r="AL429" s="46">
        <v>46119</v>
      </c>
      <c r="AM429" s="46">
        <v>46119</v>
      </c>
      <c r="AN429" s="47">
        <v>46669</v>
      </c>
      <c r="AO429" s="47">
        <v>46669</v>
      </c>
      <c r="AP429" s="47">
        <v>46669</v>
      </c>
      <c r="AQ429" s="47">
        <v>46304</v>
      </c>
      <c r="AR429" s="48"/>
      <c r="AS429" s="48"/>
      <c r="AT429" s="48"/>
      <c r="AU429" s="43">
        <v>1</v>
      </c>
      <c r="AV429" s="43">
        <v>0</v>
      </c>
      <c r="AW429" s="43">
        <v>0</v>
      </c>
      <c r="AX429" s="51" t="s">
        <v>1532</v>
      </c>
      <c r="AY429" s="51" t="s">
        <v>211</v>
      </c>
      <c r="AZ429" s="51" t="s">
        <v>198</v>
      </c>
      <c r="BA429" s="20">
        <f t="shared" ca="1" si="350"/>
        <v>1</v>
      </c>
      <c r="BB429" s="20">
        <f t="shared" ca="1" si="350"/>
        <v>1</v>
      </c>
      <c r="BC429" s="20">
        <f t="shared" ca="1" si="350"/>
        <v>0</v>
      </c>
      <c r="BD429" s="20">
        <f t="shared" ca="1" si="350"/>
        <v>0</v>
      </c>
      <c r="BE429" s="20">
        <f t="shared" ca="1" si="350"/>
        <v>0</v>
      </c>
      <c r="BF429" s="20">
        <f t="shared" ca="1" si="350"/>
        <v>0</v>
      </c>
      <c r="BG429" s="21" t="str">
        <f t="shared" ca="1" si="350"/>
        <v/>
      </c>
      <c r="BH429" s="21" t="str">
        <f t="shared" ca="1" si="350"/>
        <v/>
      </c>
      <c r="BI429" s="21" t="str">
        <f t="shared" ca="1" si="350"/>
        <v/>
      </c>
      <c r="BJ429" s="22">
        <f t="shared" ca="1" si="313"/>
        <v>2</v>
      </c>
      <c r="BK429" s="21">
        <f t="shared" si="314"/>
        <v>1</v>
      </c>
      <c r="BL429" s="22">
        <f t="shared" ca="1" si="315"/>
        <v>207</v>
      </c>
      <c r="BM429" s="22">
        <f t="shared" ca="1" si="316"/>
        <v>52</v>
      </c>
      <c r="BN429" s="23">
        <f t="shared" ca="1" si="317"/>
        <v>155</v>
      </c>
      <c r="BO429" s="24">
        <f t="shared" ca="1" si="318"/>
        <v>60</v>
      </c>
      <c r="BP429" s="51" t="str">
        <f>_xlfn.XLOOKUP(E429,[1]Validation!E:E,[1]Validation!F:F,"")</f>
        <v>EQ5</v>
      </c>
      <c r="BQ429" s="51" t="str">
        <f>_xlfn.XLOOKUP(BP429,[1]Validation!F:F,[1]Validation!G:G,"")</f>
        <v>EQ2 to EQ7</v>
      </c>
      <c r="BR429" s="52" t="str">
        <f>VLOOKUP(G429,[1]Validation!$B$1:$C$9,2,0)</f>
        <v>B</v>
      </c>
      <c r="BS429" s="51">
        <f t="shared" ca="1" si="319"/>
        <v>8</v>
      </c>
      <c r="BT429" s="53">
        <f>_xlfn.XLOOKUP(B429,'[2]1. All Calls'!$R:$R,'[2]1. All Calls'!$A:$A,"",0)</f>
        <v>46116.419930555603</v>
      </c>
      <c r="BU429" s="51" t="str">
        <f>_xlfn.XLOOKUP(B429,'[2]1. All Calls'!$R:$R,'[2]1. All Calls'!$F:$F,"",0)</f>
        <v>CC-02035450</v>
      </c>
      <c r="BV429" s="51" t="str">
        <f>_xlfn.XLOOKUP(B429,'[2]1. All Calls'!$R:$R,'[2]1. All Calls'!$J:$J,"",0)</f>
        <v>General Service</v>
      </c>
      <c r="BW429" s="53" t="str">
        <f>_xlfn.XLOOKUP(B429,'[2]Sch Calls'!$R:$R,'[2]Sch Calls'!$A:$A,"",0)</f>
        <v/>
      </c>
      <c r="BX429" s="51" t="str">
        <f>_xlfn.XLOOKUP(B429,'[2]Sch Calls'!$R:$R,'[2]Sch Calls'!$B:$B,"",0)</f>
        <v/>
      </c>
      <c r="BY429" s="51" t="str">
        <f t="shared" si="344"/>
        <v>08-Apr-26</v>
      </c>
      <c r="BZ429" s="51" t="str">
        <f t="shared" si="344"/>
        <v>08-Apr-26</v>
      </c>
      <c r="CA429" s="51" t="str">
        <f t="shared" si="320"/>
        <v>12-Jul-26</v>
      </c>
      <c r="CB429" s="51" t="str">
        <f t="shared" si="321"/>
        <v>09-Apr-27</v>
      </c>
      <c r="CC429" s="51" t="str">
        <f t="shared" si="322"/>
        <v>10-Oct-27</v>
      </c>
      <c r="CD429" s="51" t="str">
        <f t="shared" si="323"/>
        <v>10-Oct-26</v>
      </c>
      <c r="CE429" s="51">
        <f t="shared" ca="1" si="345"/>
        <v>236</v>
      </c>
      <c r="CF429" s="51">
        <f t="shared" ca="1" si="345"/>
        <v>236</v>
      </c>
      <c r="CG429" s="51">
        <f t="shared" ca="1" si="324"/>
        <v>236</v>
      </c>
      <c r="CH429" s="51">
        <f t="shared" ca="1" si="325"/>
        <v>236</v>
      </c>
      <c r="CI429" s="51">
        <f t="shared" ca="1" si="326"/>
        <v>236</v>
      </c>
      <c r="CJ429" s="51">
        <f t="shared" ca="1" si="327"/>
        <v>236</v>
      </c>
      <c r="CK429" s="51">
        <f t="shared" ca="1" si="341"/>
        <v>236</v>
      </c>
      <c r="CL429" s="51">
        <f t="shared" ca="1" si="341"/>
        <v>236</v>
      </c>
      <c r="CM429" s="51">
        <f t="shared" ca="1" si="341"/>
        <v>236</v>
      </c>
      <c r="CN429" s="51">
        <f t="shared" ca="1" si="341"/>
        <v>236</v>
      </c>
      <c r="CO429" s="51">
        <f t="shared" ca="1" si="341"/>
        <v>236</v>
      </c>
      <c r="CP429" s="51">
        <f t="shared" ca="1" si="341"/>
        <v>236</v>
      </c>
      <c r="CQ429" s="51">
        <f t="shared" ca="1" si="342"/>
        <v>1617</v>
      </c>
      <c r="CR429" s="51">
        <f t="shared" ca="1" si="342"/>
        <v>1617</v>
      </c>
      <c r="CS429" s="51">
        <f t="shared" ca="1" si="342"/>
        <v>3607</v>
      </c>
      <c r="CT429" s="51">
        <f t="shared" ca="1" si="342"/>
        <v>3617</v>
      </c>
      <c r="CU429" s="51">
        <f t="shared" ca="1" si="342"/>
        <v>7617</v>
      </c>
      <c r="CV429" s="54">
        <f t="shared" ca="1" si="342"/>
        <v>3617</v>
      </c>
      <c r="CW429" s="25">
        <v>0</v>
      </c>
      <c r="CX429" s="55">
        <v>1</v>
      </c>
      <c r="CY429" s="55"/>
      <c r="CZ429" s="26">
        <v>0</v>
      </c>
      <c r="DA429" s="26">
        <v>0</v>
      </c>
      <c r="DB429" s="26">
        <v>0</v>
      </c>
      <c r="DC429" s="26">
        <v>0</v>
      </c>
      <c r="DD429" s="26">
        <v>0</v>
      </c>
      <c r="DE429" s="26">
        <v>0</v>
      </c>
      <c r="DF429" s="26">
        <v>0</v>
      </c>
      <c r="DG429" s="26">
        <v>0</v>
      </c>
      <c r="DH429" s="26">
        <v>0</v>
      </c>
      <c r="DI429" s="26">
        <v>0</v>
      </c>
      <c r="DJ429" s="26">
        <v>0</v>
      </c>
      <c r="DK429" s="26">
        <v>0</v>
      </c>
      <c r="DL429" s="27">
        <f t="shared" si="328"/>
        <v>46191.419930555603</v>
      </c>
      <c r="DM429" s="28">
        <f t="shared" ca="1" si="329"/>
        <v>0</v>
      </c>
      <c r="DN429" s="56">
        <f>_xlfn.XLOOKUP(B429,'[2]1. All Calls'!$R:$R,'[2]1. All Calls'!$A:$A,"",0)</f>
        <v>46116.419930555603</v>
      </c>
      <c r="DO429" s="57" t="str">
        <f ca="1">VLOOKUP(DM429,[1]Validation!$B$20:$C$25,2,0)</f>
        <v>Within 3 months</v>
      </c>
      <c r="DP429" s="58" t="str">
        <f>_xlfn.XLOOKUP(B429,'[1]Active AMCs- Dealer'!E:E,'[1]Active AMCs- Dealer'!L:L,"Not in AMC",0)</f>
        <v>Not in AMC</v>
      </c>
      <c r="DQ429" s="50" t="s">
        <v>238</v>
      </c>
      <c r="DR429" s="29" t="str">
        <f>_xlfn.XLOOKUP(B429,'[2]1. All Calls'!$R:$R,'[2]1. All Calls'!$F:$F,"",0)</f>
        <v>CC-02035450</v>
      </c>
      <c r="DS429" s="29" t="str">
        <f>_xlfn.XLOOKUP(B429,'[2]1. All Calls'!$R:$R,'[2]1. All Calls'!$AB:$AB,"",0)</f>
        <v>Courtney visit carried out</v>
      </c>
      <c r="DT429" s="30">
        <f>_xlfn.XLOOKUP(DR429,'[2]1. All Calls'!$F:$F,'[2]1. All Calls'!$A:$A,"",0)</f>
        <v>46116.419930555603</v>
      </c>
      <c r="DU429" s="31">
        <f>_xlfn.XLOOKUP(DR429,'[2]1. All Calls'!$F:$F,'[2]1. All Calls'!$B:$B,"",0)</f>
        <v>147</v>
      </c>
      <c r="DV429" s="31">
        <f>_xlfn.XLOOKUP(B429,[1]MDA_Assets!D:D,[1]MDA_Assets!N:N,"",0)</f>
        <v>37</v>
      </c>
      <c r="DW429" s="31">
        <f>_xlfn.XLOOKUP(B429,[1]MDA_Assets!D:D,[1]MDA_Assets!O:O,"",0)</f>
        <v>109</v>
      </c>
      <c r="DX429" s="32" t="str">
        <f>_xlfn.XLOOKUP(B429,[1]MDA_Assets!D:D,[1]MDA_Assets!Q:Q,"",0)</f>
        <v>Synthetic</v>
      </c>
      <c r="DY429" s="33">
        <f>_xlfn.XLOOKUP(B429,[1]MDA_Assets!D:D,[1]MDA_Assets!R:R,"",0)</f>
        <v>45940</v>
      </c>
      <c r="DZ429" s="33">
        <f>_xlfn.XLOOKUP(B429,[1]MDA_Assets!D:D,[1]MDA_Assets!S:S,"",0)</f>
        <v>45940</v>
      </c>
      <c r="EA429" s="33">
        <f>_xlfn.XLOOKUP(B429,[1]MDA_Assets!D:D,[1]MDA_Assets!T:T,"",0)</f>
        <v>45940</v>
      </c>
      <c r="EB429" s="33">
        <f>_xlfn.XLOOKUP(B429,[1]MDA_Assets!D:D,[1]MDA_Assets!U:U,"",0)</f>
        <v>45940</v>
      </c>
      <c r="EC429" s="33">
        <f>_xlfn.XLOOKUP(B429,[1]MDA_Assets!D:D,[1]MDA_Assets!V:V,"",0)</f>
        <v>45940</v>
      </c>
      <c r="ED429" s="33">
        <f>_xlfn.XLOOKUP(B429,[1]MDA_Assets!D:D,[1]MDA_Assets!W:W,"",0)</f>
        <v>45940</v>
      </c>
      <c r="EE429" s="32" t="str">
        <f>_xlfn.XLOOKUP(B429,[1]MDA_Assets!D:D,[1]MDA_Assets!X:X,"",0)</f>
        <v>Yes</v>
      </c>
      <c r="EF429" s="33">
        <f>_xlfn.XLOOKUP(B429,[1]MDA_Assets!D:D,[1]MDA_Assets!Y:Y,"",0)</f>
        <v>0</v>
      </c>
      <c r="EG429" s="33">
        <f>_xlfn.XLOOKUP(B429,[1]MDA_Assets!D:D,[1]MDA_Assets!Z:Z,"",0)</f>
        <v>0</v>
      </c>
      <c r="EH429" s="33">
        <f>_xlfn.XLOOKUP(B429,[1]MDA_Assets!D:D,[1]MDA_Assets!AA:AA,"",0)</f>
        <v>0</v>
      </c>
      <c r="EI429" s="34">
        <f>_xlfn.XLOOKUP(B429,[1]MDA_Assets!D:D,[1]MDA_Assets!P:P,"",0)</f>
        <v>1</v>
      </c>
      <c r="EJ429" s="35" t="str">
        <f>_xlfn.XLOOKUP(B429,[1]MDA_Assets!D:D,[1]MDA_Assets!AB:AB,"",0)</f>
        <v>1853</v>
      </c>
      <c r="EK429" s="35" t="str">
        <f>_xlfn.XLOOKUP(B429,[1]MDA_Assets!D:D,[1]MDA_Assets!AC:AC,"",0)</f>
        <v>1853</v>
      </c>
      <c r="EL429" s="35" t="str">
        <f>_xlfn.XLOOKUP(B429,[1]MDA_Assets!D:D,[1]MDA_Assets!AD:AD,"",0)</f>
        <v>3843</v>
      </c>
      <c r="EM429" s="35" t="str">
        <f>_xlfn.XLOOKUP(B429,[1]MDA_Assets!D:D,[1]MDA_Assets!AE:AE,"",0)</f>
        <v>3853</v>
      </c>
      <c r="EN429" s="35" t="str">
        <f>_xlfn.XLOOKUP(B429,[1]MDA_Assets!D:D,[1]MDA_Assets!AF:AF,"",0)</f>
        <v>7853</v>
      </c>
      <c r="EO429" s="35" t="str">
        <f>_xlfn.XLOOKUP(B429,[1]MDA_Assets!D:D,[1]MDA_Assets!AG:AG,"",0)</f>
        <v>3853</v>
      </c>
      <c r="EP429" s="36">
        <f t="shared" si="346"/>
        <v>180</v>
      </c>
      <c r="EQ429" s="36">
        <f t="shared" si="346"/>
        <v>180</v>
      </c>
      <c r="ER429" s="36">
        <f t="shared" si="330"/>
        <v>730</v>
      </c>
      <c r="ES429" s="36">
        <f t="shared" si="331"/>
        <v>730</v>
      </c>
      <c r="ET429" s="36">
        <f t="shared" si="332"/>
        <v>730</v>
      </c>
      <c r="EU429" s="36">
        <f t="shared" si="333"/>
        <v>365</v>
      </c>
      <c r="EV429" s="36" t="str">
        <f t="shared" si="334"/>
        <v/>
      </c>
      <c r="EW429" s="36" t="str">
        <f t="shared" si="306"/>
        <v/>
      </c>
      <c r="EX429" s="36" t="str">
        <f t="shared" si="307"/>
        <v/>
      </c>
      <c r="EY429" s="36">
        <f t="shared" si="349"/>
        <v>5.81</v>
      </c>
      <c r="EZ429" s="36">
        <f t="shared" si="349"/>
        <v>5.81</v>
      </c>
      <c r="FA429" s="36">
        <f t="shared" si="349"/>
        <v>23.55</v>
      </c>
      <c r="FB429" s="36">
        <f t="shared" si="348"/>
        <v>23.55</v>
      </c>
      <c r="FC429" s="36">
        <f t="shared" si="348"/>
        <v>23.55</v>
      </c>
      <c r="FD429" s="36">
        <f t="shared" si="348"/>
        <v>11.78</v>
      </c>
      <c r="FE429" s="36" t="str">
        <f t="shared" si="348"/>
        <v/>
      </c>
      <c r="FF429" s="36" t="str">
        <f t="shared" si="348"/>
        <v/>
      </c>
      <c r="FG429" s="36" t="str">
        <f t="shared" si="348"/>
        <v/>
      </c>
      <c r="FH429" s="37" t="str" cm="1">
        <f t="array" ref="FH429">_xlfn.IFS(EY429="", "No Data", EY429&lt;0, "Negative/Future", EY429=0, "Zero Days", EY429&lt;=3, "&lt; 3 Months", EY429&lt;=6, "3 to 6 Months", EY429&lt;=9, "6 to 9 Months", EY429&lt;=12, "9 to 12 Months", EY429&lt;=15, "12 to 15 Months", EY429&lt;=18, "15 to 18 Months", EY429&lt;=24, "18 to 24 Months", EY429&gt;24, "&gt; 24 Months")</f>
        <v>3 to 6 Months</v>
      </c>
      <c r="FI429" s="37" t="str" cm="1">
        <f t="array" ref="FI429">_xlfn.IFS(EZ429="", "No Data", EZ429&lt;0, "Negative/Future", EZ429=0, "Zero Days", EZ429&lt;=3, "&lt; 3 Months", EZ429&lt;=6, "3 to 6 Months", EZ429&lt;=9, "6 to 9 Months", EZ429&lt;=12, "9 to 12 Months", EZ429&lt;=15, "12 to 15 Months", EZ429&lt;=18, "15 to 18 Months", EZ429&lt;=24, "18 to 24 Months", EZ429&gt;24, "&gt; 24 Months")</f>
        <v>3 to 6 Months</v>
      </c>
      <c r="FJ429" s="37" t="str" cm="1">
        <f t="array" ref="FJ429">_xlfn.IFS(FA429="", "No Data", FA429&lt;0, "Negative/Future", FA429=0, "Zero Days", FA429&lt;=3, "&lt; 3 Months", FA429&lt;=6, "3 to 6 Months", FA429&lt;=9, "6 to 9 Months", FA429&lt;=12, "9 to 12 Months", FA429&lt;=15, "12 to 15 Months", FA429&lt;=18, "15 to 18 Months", FA429&lt;=24, "18 to 24 Months", FA429&gt;24, "&gt; 24 Months")</f>
        <v>18 to 24 Months</v>
      </c>
      <c r="FK429" s="37" t="str" cm="1">
        <f t="array" ref="FK429">_xlfn.IFS(FB429="", "No Data", FB429&lt;0, "Negative/Future", FB429=0, "Zero Days", FB429&lt;=3, "&lt; 3 Months", FB429&lt;=6, "3 to 6 Months", FB429&lt;=9, "6 to 9 Months", FB429&lt;=12, "9 to 12 Months", FB429&lt;=15, "12 to 15 Months", FB429&lt;=18, "15 to 18 Months", FB429&lt;=24, "18 to 24 Months", FB429&gt;24, "&gt; 24 Months")</f>
        <v>18 to 24 Months</v>
      </c>
      <c r="FL429" s="37" t="str" cm="1">
        <f t="array" ref="FL429">_xlfn.IFS(FC429="", "No Data", FC429&lt;0, "Negative/Future", FC429=0, "Zero Days", FC429&lt;=3, "&lt; 3 Months", FC429&lt;=6, "3 to 6 Months", FC429&lt;=9, "6 to 9 Months", FC429&lt;=12, "9 to 12 Months", FC429&lt;=15, "12 to 15 Months", FC429&lt;=18, "15 to 18 Months", FC429&lt;=24, "18 to 24 Months", FC429&gt;24, "&gt; 24 Months")</f>
        <v>18 to 24 Months</v>
      </c>
      <c r="FM429" s="37" t="str" cm="1">
        <f t="array" ref="FM429">_xlfn.IFS(FD429="", "No Data", FD429&lt;0, "Negative/Future", FD429=0, "Zero Days", FD429&lt;=3, "&lt; 3 Months", FD429&lt;=6, "3 to 6 Months", FD429&lt;=9, "6 to 9 Months", FD429&lt;=12, "9 to 12 Months", FD429&lt;=15, "12 to 15 Months", FD429&lt;=18, "15 to 18 Months", FD429&lt;=24, "18 to 24 Months", FD429&gt;24, "&gt; 24 Months")</f>
        <v>9 to 12 Months</v>
      </c>
      <c r="FN429" s="37" t="str" cm="1">
        <f t="array" ref="FN429">_xlfn.IFS(FE429="", "No Data", FE429&lt;0, "Negative/Future", FE429=0, "Zero Days", FE429&lt;=3, "&lt; 3 Months", FE429&lt;=6, "3 to 6 Months", FE429&lt;=9, "6 to 9 Months", FE429&lt;=12, "9 to 12 Months", FE429&lt;=15, "12 to 15 Months", FE429&lt;=18, "15 to 18 Months", FE429&lt;=24, "18 to 24 Months", FE429&gt;24, "&gt; 24 Months")</f>
        <v>No Data</v>
      </c>
      <c r="FO429" s="37" t="str" cm="1">
        <f t="array" ref="FO429">_xlfn.IFS(FG429="", "No Data", FG429&lt;0, "Negative/Future", FG429=0, "Zero Days", FG429&lt;=3, "&lt; 3 Months", FG429&lt;=6, "3 to 6 Months", FG429&lt;=9, "6 to 9 Months", FG429&lt;=12, "9 to 12 Months", FG429&lt;=15, "12 to 15 Months", FG429&lt;=18, "15 to 18 Months", FG429&lt;=24, "18 to 24 Months", FG429&gt;24, "&gt; 24 Months")</f>
        <v>No Data</v>
      </c>
      <c r="FP429" s="37" t="str" cm="1">
        <f t="array" ref="FP429">_xlfn.IFS(FF429="", "No Data", FF429&lt;0, "Negative/Future", FF429=0, "Zero Days", FF429&lt;=3, "&lt; 3 Months", FF429&lt;=6, "3 to 6 Months", FF429&lt;=9, "6 to 9 Months", FF429&lt;=12, "9 to 12 Months", FF429&lt;=15, "12 to 15 Months", FF429&lt;=18, "15 to 18 Months", FF429&lt;=24, "18 to 24 Months", FF429&gt;24, "&gt; 24 Months")</f>
        <v>No Data</v>
      </c>
      <c r="FQ429" s="29" t="s">
        <v>1881</v>
      </c>
      <c r="FR429" s="29">
        <v>9620857684</v>
      </c>
      <c r="FS429" s="38" t="str">
        <f>VLOOKUP(_xlfn.XLOOKUP(B429,[1]MDA_Assets!D:D,[1]MDA_Assets!I:I,"",0),[1]Validation!$B$1:$C$8,2,0)</f>
        <v>B</v>
      </c>
      <c r="FT429" s="38" t="s">
        <v>202</v>
      </c>
      <c r="FU429" s="31" t="str">
        <f>_xlfn.XLOOKUP(B429,[1]MDA_Assets!D:D,[1]MDA_Assets!X:X,"",0)</f>
        <v>Yes</v>
      </c>
      <c r="FV429" s="39">
        <v>2</v>
      </c>
      <c r="FW429" s="39">
        <v>0</v>
      </c>
      <c r="FX429" s="39">
        <v>0</v>
      </c>
      <c r="FY429" s="39">
        <v>7</v>
      </c>
      <c r="FZ429" s="40">
        <f t="shared" si="343"/>
        <v>46120</v>
      </c>
      <c r="GA429" s="40">
        <f t="shared" si="343"/>
        <v>46120</v>
      </c>
      <c r="GB429" s="40">
        <f t="shared" si="308"/>
        <v>46670</v>
      </c>
      <c r="GC429" s="40">
        <f t="shared" si="309"/>
        <v>46670</v>
      </c>
      <c r="GD429" s="40">
        <f t="shared" si="310"/>
        <v>46670</v>
      </c>
      <c r="GE429" s="40">
        <f t="shared" si="311"/>
        <v>46305</v>
      </c>
      <c r="GF429" s="40" t="str">
        <f t="shared" si="347"/>
        <v/>
      </c>
      <c r="GG429" s="40" t="str">
        <f t="shared" si="347"/>
        <v/>
      </c>
      <c r="GH429" s="40" t="str">
        <f t="shared" si="347"/>
        <v/>
      </c>
      <c r="GI429" s="39">
        <f t="shared" si="335"/>
        <v>0</v>
      </c>
      <c r="GJ429" s="39">
        <f t="shared" si="336"/>
        <v>0</v>
      </c>
      <c r="GK429" s="39">
        <f t="shared" si="337"/>
        <v>0</v>
      </c>
      <c r="GL429" s="39">
        <f t="shared" si="338"/>
        <v>6</v>
      </c>
    </row>
    <row r="430" spans="1:194" x14ac:dyDescent="0.25">
      <c r="A430" s="19">
        <v>466</v>
      </c>
      <c r="B430" s="43" t="s">
        <v>1882</v>
      </c>
      <c r="C430" s="43" t="s">
        <v>254</v>
      </c>
      <c r="D430" s="43" t="s">
        <v>636</v>
      </c>
      <c r="E430" s="43" t="s">
        <v>346</v>
      </c>
      <c r="F430" s="43" t="s">
        <v>1404</v>
      </c>
      <c r="G430" s="43" t="s">
        <v>190</v>
      </c>
      <c r="H430" s="43" t="s">
        <v>857</v>
      </c>
      <c r="I430" s="43" t="s">
        <v>192</v>
      </c>
      <c r="J430" s="44">
        <f t="shared" si="312"/>
        <v>46441.645833333336</v>
      </c>
      <c r="K430" s="44">
        <v>46077.645833333336</v>
      </c>
      <c r="L430" s="44">
        <v>45728</v>
      </c>
      <c r="M430" s="43" t="s">
        <v>2647</v>
      </c>
      <c r="N430" s="43" t="s">
        <v>2648</v>
      </c>
      <c r="O430" s="44">
        <v>46077.528101851851</v>
      </c>
      <c r="P430" s="43">
        <v>1</v>
      </c>
      <c r="Q430" s="43">
        <v>0</v>
      </c>
      <c r="R430" s="43">
        <v>1</v>
      </c>
      <c r="S430" s="43" t="s">
        <v>206</v>
      </c>
      <c r="T430" s="44">
        <v>46076.770833333336</v>
      </c>
      <c r="U430" s="44">
        <v>46076.770833333336</v>
      </c>
      <c r="V430" s="44">
        <v>46076.770833333336</v>
      </c>
      <c r="W430" s="44">
        <v>46076.770833333336</v>
      </c>
      <c r="X430" s="44">
        <v>46076.770833333336</v>
      </c>
      <c r="Y430" s="44">
        <v>46076.770833333336</v>
      </c>
      <c r="Z430" s="43" t="s">
        <v>199</v>
      </c>
      <c r="AA430" s="43"/>
      <c r="AB430" s="43"/>
      <c r="AC430" s="43"/>
      <c r="AD430" s="43"/>
      <c r="AE430" s="43">
        <v>6</v>
      </c>
      <c r="AF430" s="43" t="s">
        <v>281</v>
      </c>
      <c r="AG430" s="43" t="s">
        <v>281</v>
      </c>
      <c r="AH430" s="43" t="s">
        <v>285</v>
      </c>
      <c r="AI430" s="43" t="s">
        <v>285</v>
      </c>
      <c r="AJ430" s="43" t="s">
        <v>286</v>
      </c>
      <c r="AK430" s="43" t="s">
        <v>285</v>
      </c>
      <c r="AL430" s="47">
        <v>46256</v>
      </c>
      <c r="AM430" s="47">
        <v>46256</v>
      </c>
      <c r="AN430" s="47">
        <v>46441</v>
      </c>
      <c r="AO430" s="47">
        <v>46441</v>
      </c>
      <c r="AP430" s="47">
        <v>46806</v>
      </c>
      <c r="AQ430" s="47">
        <v>46441</v>
      </c>
      <c r="AR430" s="48"/>
      <c r="AS430" s="48"/>
      <c r="AT430" s="48"/>
      <c r="AU430" s="43">
        <v>0</v>
      </c>
      <c r="AV430" s="43">
        <v>0</v>
      </c>
      <c r="AW430" s="43">
        <v>0</v>
      </c>
      <c r="AX430" s="51" t="s">
        <v>430</v>
      </c>
      <c r="AY430" s="51" t="s">
        <v>211</v>
      </c>
      <c r="AZ430" s="51" t="s">
        <v>198</v>
      </c>
      <c r="BA430" s="20">
        <f t="shared" ca="1" si="350"/>
        <v>0</v>
      </c>
      <c r="BB430" s="20">
        <f t="shared" ca="1" si="350"/>
        <v>0</v>
      </c>
      <c r="BC430" s="20">
        <f t="shared" ca="1" si="350"/>
        <v>0</v>
      </c>
      <c r="BD430" s="20">
        <f t="shared" ca="1" si="350"/>
        <v>0</v>
      </c>
      <c r="BE430" s="20">
        <f t="shared" ca="1" si="350"/>
        <v>0</v>
      </c>
      <c r="BF430" s="20">
        <f t="shared" ca="1" si="350"/>
        <v>0</v>
      </c>
      <c r="BG430" s="21" t="str">
        <f t="shared" ca="1" si="350"/>
        <v/>
      </c>
      <c r="BH430" s="21" t="str">
        <f t="shared" ca="1" si="350"/>
        <v/>
      </c>
      <c r="BI430" s="21" t="str">
        <f t="shared" ca="1" si="350"/>
        <v/>
      </c>
      <c r="BJ430" s="22">
        <f t="shared" ca="1" si="313"/>
        <v>0</v>
      </c>
      <c r="BK430" s="21">
        <f t="shared" si="314"/>
        <v>6</v>
      </c>
      <c r="BL430" s="22">
        <f t="shared" ca="1" si="315"/>
        <v>592</v>
      </c>
      <c r="BM430" s="22">
        <f t="shared" ca="1" si="316"/>
        <v>0</v>
      </c>
      <c r="BN430" s="23">
        <f t="shared" ca="1" si="317"/>
        <v>592</v>
      </c>
      <c r="BO430" s="24">
        <f t="shared" ca="1" si="318"/>
        <v>591</v>
      </c>
      <c r="BP430" s="51" t="str">
        <f>_xlfn.XLOOKUP(E430,[1]Validation!E:E,[1]Validation!F:F,"")</f>
        <v>EN11</v>
      </c>
      <c r="BQ430" s="51" t="str">
        <f>_xlfn.XLOOKUP(BP430,[1]Validation!F:F,[1]Validation!G:G,"")</f>
        <v>EN11 to EN22</v>
      </c>
      <c r="BR430" s="52" t="str">
        <f>VLOOKUP(G430,[1]Validation!$B$1:$C$9,2,0)</f>
        <v>B</v>
      </c>
      <c r="BS430" s="51">
        <f t="shared" ca="1" si="319"/>
        <v>3</v>
      </c>
      <c r="BT430" s="53">
        <f>_xlfn.XLOOKUP(B430,'[2]1. All Calls'!$R:$R,'[2]1. All Calls'!$A:$A,"",0)</f>
        <v>46077.583425925899</v>
      </c>
      <c r="BU430" s="51" t="str">
        <f>_xlfn.XLOOKUP(B430,'[2]1. All Calls'!$R:$R,'[2]1. All Calls'!$F:$F,"",0)</f>
        <v>CC-01989440</v>
      </c>
      <c r="BV430" s="51" t="str">
        <f>_xlfn.XLOOKUP(B430,'[2]1. All Calls'!$R:$R,'[2]1. All Calls'!$J:$J,"",0)</f>
        <v>Commissioning</v>
      </c>
      <c r="BW430" s="53" t="str">
        <f>_xlfn.XLOOKUP(B430,'[2]Sch Calls'!$R:$R,'[2]Sch Calls'!$A:$A,"",0)</f>
        <v/>
      </c>
      <c r="BX430" s="51" t="str">
        <f>_xlfn.XLOOKUP(B430,'[2]Sch Calls'!$R:$R,'[2]Sch Calls'!$B:$B,"",0)</f>
        <v/>
      </c>
      <c r="BY430" s="51" t="str">
        <f t="shared" si="344"/>
        <v>23-Aug-26</v>
      </c>
      <c r="BZ430" s="51" t="str">
        <f t="shared" si="344"/>
        <v>23-Aug-26</v>
      </c>
      <c r="CA430" s="51" t="str">
        <f t="shared" si="320"/>
        <v>26-Nov-26</v>
      </c>
      <c r="CB430" s="51" t="str">
        <f t="shared" si="321"/>
        <v>24-Aug-27</v>
      </c>
      <c r="CC430" s="51" t="str">
        <f t="shared" si="322"/>
        <v>24-Feb-28</v>
      </c>
      <c r="CD430" s="51" t="str">
        <f t="shared" si="323"/>
        <v>24-Feb-27</v>
      </c>
      <c r="CE430" s="51">
        <f t="shared" ca="1" si="345"/>
        <v>99</v>
      </c>
      <c r="CF430" s="51">
        <f t="shared" ca="1" si="345"/>
        <v>99</v>
      </c>
      <c r="CG430" s="51">
        <f t="shared" ca="1" si="324"/>
        <v>99</v>
      </c>
      <c r="CH430" s="51">
        <f t="shared" ca="1" si="325"/>
        <v>99</v>
      </c>
      <c r="CI430" s="51">
        <f t="shared" ca="1" si="326"/>
        <v>99</v>
      </c>
      <c r="CJ430" s="51">
        <f t="shared" ca="1" si="327"/>
        <v>99</v>
      </c>
      <c r="CK430" s="51">
        <f t="shared" ca="1" si="341"/>
        <v>594</v>
      </c>
      <c r="CL430" s="51">
        <f t="shared" ca="1" si="341"/>
        <v>594</v>
      </c>
      <c r="CM430" s="51">
        <f t="shared" ca="1" si="341"/>
        <v>594</v>
      </c>
      <c r="CN430" s="51">
        <f t="shared" ca="1" si="341"/>
        <v>594</v>
      </c>
      <c r="CO430" s="51">
        <f t="shared" ca="1" si="341"/>
        <v>594</v>
      </c>
      <c r="CP430" s="51">
        <f t="shared" ca="1" si="341"/>
        <v>594</v>
      </c>
      <c r="CQ430" s="51">
        <f t="shared" ca="1" si="342"/>
        <v>1406</v>
      </c>
      <c r="CR430" s="51">
        <f t="shared" ca="1" si="342"/>
        <v>1406</v>
      </c>
      <c r="CS430" s="51">
        <f t="shared" ca="1" si="342"/>
        <v>3406</v>
      </c>
      <c r="CT430" s="51">
        <f t="shared" ca="1" si="342"/>
        <v>3406</v>
      </c>
      <c r="CU430" s="51">
        <f t="shared" ca="1" si="342"/>
        <v>7406</v>
      </c>
      <c r="CV430" s="54">
        <f t="shared" ca="1" si="342"/>
        <v>3406</v>
      </c>
      <c r="CW430" s="25">
        <v>0</v>
      </c>
      <c r="CX430" s="55" t="s">
        <v>227</v>
      </c>
      <c r="CY430" s="55"/>
      <c r="CZ430" s="26">
        <v>0</v>
      </c>
      <c r="DA430" s="26">
        <v>0</v>
      </c>
      <c r="DB430" s="26">
        <v>0</v>
      </c>
      <c r="DC430" s="26">
        <v>0</v>
      </c>
      <c r="DD430" s="26">
        <v>0</v>
      </c>
      <c r="DE430" s="26">
        <v>0</v>
      </c>
      <c r="DF430" s="26">
        <v>0</v>
      </c>
      <c r="DG430" s="26">
        <v>0</v>
      </c>
      <c r="DH430" s="26">
        <v>0</v>
      </c>
      <c r="DI430" s="26">
        <v>0</v>
      </c>
      <c r="DJ430" s="26">
        <v>0</v>
      </c>
      <c r="DK430" s="26">
        <v>0</v>
      </c>
      <c r="DL430" s="27">
        <f t="shared" si="328"/>
        <v>46152.583425925899</v>
      </c>
      <c r="DM430" s="28">
        <f t="shared" ca="1" si="329"/>
        <v>1</v>
      </c>
      <c r="DN430" s="56">
        <f>_xlfn.XLOOKUP(B430,'[2]1. All Calls'!$R:$R,'[2]1. All Calls'!$A:$A,"",0)</f>
        <v>46077.583425925899</v>
      </c>
      <c r="DO430" s="57" t="str">
        <f ca="1">VLOOKUP(DM430,[1]Validation!$B$20:$C$25,2,0)</f>
        <v>Above 3 months</v>
      </c>
      <c r="DP430" s="58" t="str">
        <f>_xlfn.XLOOKUP(B430,'[1]Active AMCs- Dealer'!E:E,'[1]Active AMCs- Dealer'!L:L,"Not in AMC",0)</f>
        <v>Not in AMC</v>
      </c>
      <c r="DQ430" s="50" t="s">
        <v>238</v>
      </c>
      <c r="DR430" s="29" t="str">
        <f>_xlfn.XLOOKUP(B430,'[2]1. All Calls'!$R:$R,'[2]1. All Calls'!$F:$F,"",0)</f>
        <v>CC-01989440</v>
      </c>
      <c r="DS430" s="29" t="str">
        <f>_xlfn.XLOOKUP(B430,'[2]1. All Calls'!$R:$R,'[2]1. All Calls'!$AB:$AB,"",0)</f>
        <v>Commissioning done on dated 24-02-2026.....COMM DATE-24-02-2026</v>
      </c>
      <c r="DT430" s="30">
        <f>_xlfn.XLOOKUP(DR430,'[2]1. All Calls'!$F:$F,'[2]1. All Calls'!$A:$A,"",0)</f>
        <v>46077.583425925899</v>
      </c>
      <c r="DU430" s="31">
        <f>_xlfn.XLOOKUP(DR430,'[2]1. All Calls'!$F:$F,'[2]1. All Calls'!$B:$B,"",0)</f>
        <v>1</v>
      </c>
      <c r="DV430" s="31">
        <f>_xlfn.XLOOKUP(B430,[1]MDA_Assets!D:D,[1]MDA_Assets!N:N,"",0)</f>
        <v>0</v>
      </c>
      <c r="DW430" s="31">
        <f>_xlfn.XLOOKUP(B430,[1]MDA_Assets!D:D,[1]MDA_Assets!O:O,"",0)</f>
        <v>1</v>
      </c>
      <c r="DX430" s="32" t="str">
        <f>_xlfn.XLOOKUP(B430,[1]MDA_Assets!D:D,[1]MDA_Assets!Q:Q,"",0)</f>
        <v>XD</v>
      </c>
      <c r="DY430" s="33">
        <f>_xlfn.XLOOKUP(B430,[1]MDA_Assets!D:D,[1]MDA_Assets!R:R,"",0)</f>
        <v>46077</v>
      </c>
      <c r="DZ430" s="33">
        <f>_xlfn.XLOOKUP(B430,[1]MDA_Assets!D:D,[1]MDA_Assets!S:S,"",0)</f>
        <v>46077</v>
      </c>
      <c r="EA430" s="33">
        <f>_xlfn.XLOOKUP(B430,[1]MDA_Assets!D:D,[1]MDA_Assets!T:T,"",0)</f>
        <v>46077</v>
      </c>
      <c r="EB430" s="33">
        <f>_xlfn.XLOOKUP(B430,[1]MDA_Assets!D:D,[1]MDA_Assets!U:U,"",0)</f>
        <v>46077</v>
      </c>
      <c r="EC430" s="33">
        <f>_xlfn.XLOOKUP(B430,[1]MDA_Assets!D:D,[1]MDA_Assets!V:V,"",0)</f>
        <v>46077</v>
      </c>
      <c r="ED430" s="33">
        <f>_xlfn.XLOOKUP(B430,[1]MDA_Assets!D:D,[1]MDA_Assets!W:W,"",0)</f>
        <v>46077</v>
      </c>
      <c r="EE430" s="32" t="str">
        <f>_xlfn.XLOOKUP(B430,[1]MDA_Assets!D:D,[1]MDA_Assets!X:X,"",0)</f>
        <v>Yes</v>
      </c>
      <c r="EF430" s="33">
        <f>_xlfn.XLOOKUP(B430,[1]MDA_Assets!D:D,[1]MDA_Assets!Y:Y,"",0)</f>
        <v>0</v>
      </c>
      <c r="EG430" s="33">
        <f>_xlfn.XLOOKUP(B430,[1]MDA_Assets!D:D,[1]MDA_Assets!Z:Z,"",0)</f>
        <v>0</v>
      </c>
      <c r="EH430" s="33">
        <f>_xlfn.XLOOKUP(B430,[1]MDA_Assets!D:D,[1]MDA_Assets!AA:AA,"",0)</f>
        <v>0</v>
      </c>
      <c r="EI430" s="34">
        <f>_xlfn.XLOOKUP(B430,[1]MDA_Assets!D:D,[1]MDA_Assets!P:P,"",0)</f>
        <v>6</v>
      </c>
      <c r="EJ430" s="35" t="str">
        <f>_xlfn.XLOOKUP(B430,[1]MDA_Assets!D:D,[1]MDA_Assets!AB:AB,"",0)</f>
        <v>2000</v>
      </c>
      <c r="EK430" s="35" t="str">
        <f>_xlfn.XLOOKUP(B430,[1]MDA_Assets!D:D,[1]MDA_Assets!AC:AC,"",0)</f>
        <v>2000</v>
      </c>
      <c r="EL430" s="35" t="str">
        <f>_xlfn.XLOOKUP(B430,[1]MDA_Assets!D:D,[1]MDA_Assets!AD:AD,"",0)</f>
        <v>4000</v>
      </c>
      <c r="EM430" s="35" t="str">
        <f>_xlfn.XLOOKUP(B430,[1]MDA_Assets!D:D,[1]MDA_Assets!AE:AE,"",0)</f>
        <v>4000</v>
      </c>
      <c r="EN430" s="35" t="str">
        <f>_xlfn.XLOOKUP(B430,[1]MDA_Assets!D:D,[1]MDA_Assets!AF:AF,"",0)</f>
        <v>8000</v>
      </c>
      <c r="EO430" s="35" t="str">
        <f>_xlfn.XLOOKUP(B430,[1]MDA_Assets!D:D,[1]MDA_Assets!AG:AG,"",0)</f>
        <v>4000</v>
      </c>
      <c r="EP430" s="36">
        <f t="shared" si="346"/>
        <v>180</v>
      </c>
      <c r="EQ430" s="36">
        <f t="shared" si="346"/>
        <v>180</v>
      </c>
      <c r="ER430" s="36">
        <f t="shared" si="330"/>
        <v>365</v>
      </c>
      <c r="ES430" s="36">
        <f t="shared" si="331"/>
        <v>365</v>
      </c>
      <c r="ET430" s="36">
        <f t="shared" si="332"/>
        <v>730</v>
      </c>
      <c r="EU430" s="36">
        <f t="shared" si="333"/>
        <v>365</v>
      </c>
      <c r="EV430" s="36" t="str">
        <f t="shared" si="334"/>
        <v/>
      </c>
      <c r="EW430" s="36" t="str">
        <f t="shared" si="306"/>
        <v/>
      </c>
      <c r="EX430" s="36" t="str">
        <f t="shared" si="307"/>
        <v/>
      </c>
      <c r="EY430" s="36">
        <f t="shared" si="349"/>
        <v>5.81</v>
      </c>
      <c r="EZ430" s="36">
        <f t="shared" si="349"/>
        <v>5.81</v>
      </c>
      <c r="FA430" s="36">
        <f t="shared" si="349"/>
        <v>11.78</v>
      </c>
      <c r="FB430" s="36">
        <f t="shared" si="348"/>
        <v>11.78</v>
      </c>
      <c r="FC430" s="36">
        <f t="shared" si="348"/>
        <v>23.55</v>
      </c>
      <c r="FD430" s="36">
        <f t="shared" si="348"/>
        <v>11.78</v>
      </c>
      <c r="FE430" s="36" t="str">
        <f t="shared" si="348"/>
        <v/>
      </c>
      <c r="FF430" s="36" t="str">
        <f t="shared" si="348"/>
        <v/>
      </c>
      <c r="FG430" s="36" t="str">
        <f t="shared" si="348"/>
        <v/>
      </c>
      <c r="FH430" s="37" t="str" cm="1">
        <f t="array" ref="FH430">_xlfn.IFS(EY430="", "No Data", EY430&lt;0, "Negative/Future", EY430=0, "Zero Days", EY430&lt;=3, "&lt; 3 Months", EY430&lt;=6, "3 to 6 Months", EY430&lt;=9, "6 to 9 Months", EY430&lt;=12, "9 to 12 Months", EY430&lt;=15, "12 to 15 Months", EY430&lt;=18, "15 to 18 Months", EY430&lt;=24, "18 to 24 Months", EY430&gt;24, "&gt; 24 Months")</f>
        <v>3 to 6 Months</v>
      </c>
      <c r="FI430" s="37" t="str" cm="1">
        <f t="array" ref="FI430">_xlfn.IFS(EZ430="", "No Data", EZ430&lt;0, "Negative/Future", EZ430=0, "Zero Days", EZ430&lt;=3, "&lt; 3 Months", EZ430&lt;=6, "3 to 6 Months", EZ430&lt;=9, "6 to 9 Months", EZ430&lt;=12, "9 to 12 Months", EZ430&lt;=15, "12 to 15 Months", EZ430&lt;=18, "15 to 18 Months", EZ430&lt;=24, "18 to 24 Months", EZ430&gt;24, "&gt; 24 Months")</f>
        <v>3 to 6 Months</v>
      </c>
      <c r="FJ430" s="37" t="str" cm="1">
        <f t="array" ref="FJ430">_xlfn.IFS(FA430="", "No Data", FA430&lt;0, "Negative/Future", FA430=0, "Zero Days", FA430&lt;=3, "&lt; 3 Months", FA430&lt;=6, "3 to 6 Months", FA430&lt;=9, "6 to 9 Months", FA430&lt;=12, "9 to 12 Months", FA430&lt;=15, "12 to 15 Months", FA430&lt;=18, "15 to 18 Months", FA430&lt;=24, "18 to 24 Months", FA430&gt;24, "&gt; 24 Months")</f>
        <v>9 to 12 Months</v>
      </c>
      <c r="FK430" s="37" t="str" cm="1">
        <f t="array" ref="FK430">_xlfn.IFS(FB430="", "No Data", FB430&lt;0, "Negative/Future", FB430=0, "Zero Days", FB430&lt;=3, "&lt; 3 Months", FB430&lt;=6, "3 to 6 Months", FB430&lt;=9, "6 to 9 Months", FB430&lt;=12, "9 to 12 Months", FB430&lt;=15, "12 to 15 Months", FB430&lt;=18, "15 to 18 Months", FB430&lt;=24, "18 to 24 Months", FB430&gt;24, "&gt; 24 Months")</f>
        <v>9 to 12 Months</v>
      </c>
      <c r="FL430" s="37" t="str" cm="1">
        <f t="array" ref="FL430">_xlfn.IFS(FC430="", "No Data", FC430&lt;0, "Negative/Future", FC430=0, "Zero Days", FC430&lt;=3, "&lt; 3 Months", FC430&lt;=6, "3 to 6 Months", FC430&lt;=9, "6 to 9 Months", FC430&lt;=12, "9 to 12 Months", FC430&lt;=15, "12 to 15 Months", FC430&lt;=18, "15 to 18 Months", FC430&lt;=24, "18 to 24 Months", FC430&gt;24, "&gt; 24 Months")</f>
        <v>18 to 24 Months</v>
      </c>
      <c r="FM430" s="37" t="str" cm="1">
        <f t="array" ref="FM430">_xlfn.IFS(FD430="", "No Data", FD430&lt;0, "Negative/Future", FD430=0, "Zero Days", FD430&lt;=3, "&lt; 3 Months", FD430&lt;=6, "3 to 6 Months", FD430&lt;=9, "6 to 9 Months", FD430&lt;=12, "9 to 12 Months", FD430&lt;=15, "12 to 15 Months", FD430&lt;=18, "15 to 18 Months", FD430&lt;=24, "18 to 24 Months", FD430&gt;24, "&gt; 24 Months")</f>
        <v>9 to 12 Months</v>
      </c>
      <c r="FN430" s="37" t="str" cm="1">
        <f t="array" ref="FN430">_xlfn.IFS(FE430="", "No Data", FE430&lt;0, "Negative/Future", FE430=0, "Zero Days", FE430&lt;=3, "&lt; 3 Months", FE430&lt;=6, "3 to 6 Months", FE430&lt;=9, "6 to 9 Months", FE430&lt;=12, "9 to 12 Months", FE430&lt;=15, "12 to 15 Months", FE430&lt;=18, "15 to 18 Months", FE430&lt;=24, "18 to 24 Months", FE430&gt;24, "&gt; 24 Months")</f>
        <v>No Data</v>
      </c>
      <c r="FO430" s="37" t="str" cm="1">
        <f t="array" ref="FO430">_xlfn.IFS(FG430="", "No Data", FG430&lt;0, "Negative/Future", FG430=0, "Zero Days", FG430&lt;=3, "&lt; 3 Months", FG430&lt;=6, "3 to 6 Months", FG430&lt;=9, "6 to 9 Months", FG430&lt;=12, "9 to 12 Months", FG430&lt;=15, "12 to 15 Months", FG430&lt;=18, "15 to 18 Months", FG430&lt;=24, "18 to 24 Months", FG430&gt;24, "&gt; 24 Months")</f>
        <v>No Data</v>
      </c>
      <c r="FP430" s="37" t="str" cm="1">
        <f t="array" ref="FP430">_xlfn.IFS(FF430="", "No Data", FF430&lt;0, "Negative/Future", FF430=0, "Zero Days", FF430&lt;=3, "&lt; 3 Months", FF430&lt;=6, "3 to 6 Months", FF430&lt;=9, "6 to 9 Months", FF430&lt;=12, "9 to 12 Months", FF430&lt;=15, "12 to 15 Months", FF430&lt;=18, "15 to 18 Months", FF430&lt;=24, "18 to 24 Months", FF430&gt;24, "&gt; 24 Months")</f>
        <v>No Data</v>
      </c>
      <c r="FQ430" s="29" t="s">
        <v>227</v>
      </c>
      <c r="FR430" s="29" t="s">
        <v>227</v>
      </c>
      <c r="FS430" s="38" t="str">
        <f>VLOOKUP(_xlfn.XLOOKUP(B430,[1]MDA_Assets!D:D,[1]MDA_Assets!I:I,"",0),[1]Validation!$B$1:$C$8,2,0)</f>
        <v>B</v>
      </c>
      <c r="FT430" s="38" t="s">
        <v>428</v>
      </c>
      <c r="FU430" s="31" t="str">
        <f>_xlfn.XLOOKUP(B430,[1]MDA_Assets!D:D,[1]MDA_Assets!X:X,"",0)</f>
        <v>Yes</v>
      </c>
      <c r="FV430" s="39">
        <v>0</v>
      </c>
      <c r="FW430" s="39">
        <v>0</v>
      </c>
      <c r="FX430" s="39">
        <v>0</v>
      </c>
      <c r="FY430" s="39">
        <v>9</v>
      </c>
      <c r="FZ430" s="40">
        <f t="shared" si="343"/>
        <v>46257</v>
      </c>
      <c r="GA430" s="40">
        <f t="shared" si="343"/>
        <v>46257</v>
      </c>
      <c r="GB430" s="40">
        <f t="shared" si="308"/>
        <v>46442</v>
      </c>
      <c r="GC430" s="40">
        <f t="shared" si="309"/>
        <v>46442</v>
      </c>
      <c r="GD430" s="40">
        <f t="shared" si="310"/>
        <v>46807</v>
      </c>
      <c r="GE430" s="40">
        <f t="shared" si="311"/>
        <v>46442</v>
      </c>
      <c r="GF430" s="40" t="str">
        <f t="shared" si="347"/>
        <v/>
      </c>
      <c r="GG430" s="40" t="str">
        <f t="shared" si="347"/>
        <v/>
      </c>
      <c r="GH430" s="40" t="str">
        <f t="shared" si="347"/>
        <v/>
      </c>
      <c r="GI430" s="39">
        <f t="shared" si="335"/>
        <v>0</v>
      </c>
      <c r="GJ430" s="39">
        <f t="shared" si="336"/>
        <v>0</v>
      </c>
      <c r="GK430" s="39">
        <f t="shared" si="337"/>
        <v>0</v>
      </c>
      <c r="GL430" s="39">
        <f t="shared" si="338"/>
        <v>6</v>
      </c>
    </row>
    <row r="431" spans="1:194" x14ac:dyDescent="0.25">
      <c r="A431" s="19">
        <v>467</v>
      </c>
      <c r="B431" s="43" t="s">
        <v>1883</v>
      </c>
      <c r="C431" s="43" t="s">
        <v>186</v>
      </c>
      <c r="D431" s="43" t="s">
        <v>636</v>
      </c>
      <c r="E431" s="43" t="s">
        <v>2164</v>
      </c>
      <c r="F431" s="43" t="s">
        <v>1846</v>
      </c>
      <c r="G431" s="43" t="s">
        <v>190</v>
      </c>
      <c r="H431" s="43"/>
      <c r="I431" s="43" t="s">
        <v>192</v>
      </c>
      <c r="J431" s="44">
        <f t="shared" si="312"/>
        <v>46246.625</v>
      </c>
      <c r="K431" s="44">
        <v>45882.625</v>
      </c>
      <c r="L431" s="44">
        <v>45805</v>
      </c>
      <c r="M431" s="43" t="s">
        <v>1884</v>
      </c>
      <c r="N431" s="43" t="s">
        <v>563</v>
      </c>
      <c r="O431" s="44">
        <v>46002.486875000002</v>
      </c>
      <c r="P431" s="43">
        <v>129</v>
      </c>
      <c r="Q431" s="43">
        <v>66</v>
      </c>
      <c r="R431" s="43">
        <v>62</v>
      </c>
      <c r="S431" s="43" t="s">
        <v>194</v>
      </c>
      <c r="T431" s="44">
        <v>45881.770833333336</v>
      </c>
      <c r="U431" s="44">
        <v>45881.770833333336</v>
      </c>
      <c r="V431" s="44">
        <v>45881.770833333336</v>
      </c>
      <c r="W431" s="44">
        <v>45881.770833333336</v>
      </c>
      <c r="X431" s="44">
        <v>45881.770833333336</v>
      </c>
      <c r="Y431" s="44">
        <v>45881.770833333336</v>
      </c>
      <c r="Z431" s="43"/>
      <c r="AA431" s="43"/>
      <c r="AB431" s="43"/>
      <c r="AC431" s="43"/>
      <c r="AD431" s="43"/>
      <c r="AE431" s="43">
        <v>1</v>
      </c>
      <c r="AF431" s="43" t="s">
        <v>1885</v>
      </c>
      <c r="AG431" s="43" t="s">
        <v>1886</v>
      </c>
      <c r="AH431" s="43" t="s">
        <v>1887</v>
      </c>
      <c r="AI431" s="43" t="s">
        <v>1888</v>
      </c>
      <c r="AJ431" s="43" t="s">
        <v>1888</v>
      </c>
      <c r="AK431" s="43" t="s">
        <v>1885</v>
      </c>
      <c r="AL431" s="47">
        <v>46246</v>
      </c>
      <c r="AM431" s="46">
        <v>46061</v>
      </c>
      <c r="AN431" s="47">
        <v>46611</v>
      </c>
      <c r="AO431" s="47">
        <v>46611</v>
      </c>
      <c r="AP431" s="47">
        <v>46611</v>
      </c>
      <c r="AQ431" s="47">
        <v>46246</v>
      </c>
      <c r="AR431" s="48"/>
      <c r="AS431" s="48"/>
      <c r="AT431" s="48"/>
      <c r="AU431" s="43">
        <v>1</v>
      </c>
      <c r="AV431" s="43">
        <v>0</v>
      </c>
      <c r="AW431" s="43">
        <v>0</v>
      </c>
      <c r="AX431" s="51" t="s">
        <v>430</v>
      </c>
      <c r="AY431" s="51" t="s">
        <v>211</v>
      </c>
      <c r="AZ431" s="51" t="s">
        <v>198</v>
      </c>
      <c r="BA431" s="20">
        <f t="shared" ca="1" si="350"/>
        <v>0</v>
      </c>
      <c r="BB431" s="20">
        <f t="shared" ca="1" si="350"/>
        <v>1</v>
      </c>
      <c r="BC431" s="20">
        <f t="shared" ca="1" si="350"/>
        <v>0</v>
      </c>
      <c r="BD431" s="20">
        <f t="shared" ca="1" si="350"/>
        <v>0</v>
      </c>
      <c r="BE431" s="20">
        <f t="shared" ca="1" si="350"/>
        <v>0</v>
      </c>
      <c r="BF431" s="20">
        <f t="shared" ca="1" si="350"/>
        <v>0</v>
      </c>
      <c r="BG431" s="21" t="str">
        <f t="shared" ca="1" si="350"/>
        <v/>
      </c>
      <c r="BH431" s="21" t="str">
        <f t="shared" ca="1" si="350"/>
        <v/>
      </c>
      <c r="BI431" s="21" t="str">
        <f t="shared" ca="1" si="350"/>
        <v/>
      </c>
      <c r="BJ431" s="22">
        <f t="shared" ca="1" si="313"/>
        <v>1</v>
      </c>
      <c r="BK431" s="21">
        <f t="shared" si="314"/>
        <v>1</v>
      </c>
      <c r="BL431" s="22">
        <f t="shared" ca="1" si="315"/>
        <v>303</v>
      </c>
      <c r="BM431" s="22">
        <f t="shared" ca="1" si="316"/>
        <v>155</v>
      </c>
      <c r="BN431" s="23">
        <f t="shared" ca="1" si="317"/>
        <v>148</v>
      </c>
      <c r="BO431" s="24">
        <f t="shared" ca="1" si="318"/>
        <v>174</v>
      </c>
      <c r="BP431" s="51" t="str">
        <f>_xlfn.XLOOKUP(E431,[1]Validation!E:E,[1]Validation!F:F,"")</f>
        <v>EG75</v>
      </c>
      <c r="BQ431" s="51" t="str">
        <f>_xlfn.XLOOKUP(BP431,[1]Validation!F:F,[1]Validation!G:G,"")</f>
        <v>EG55 to EG75</v>
      </c>
      <c r="BR431" s="52" t="str">
        <f>VLOOKUP(G431,[1]Validation!$B$1:$C$9,2,0)</f>
        <v>B</v>
      </c>
      <c r="BS431" s="51">
        <f t="shared" ca="1" si="319"/>
        <v>10</v>
      </c>
      <c r="BT431" s="53">
        <f>_xlfn.XLOOKUP(B431,'[2]1. All Calls'!$R:$R,'[2]1. All Calls'!$A:$A,"",0)</f>
        <v>46002.510277777801</v>
      </c>
      <c r="BU431" s="51" t="str">
        <f>_xlfn.XLOOKUP(B431,'[2]1. All Calls'!$R:$R,'[2]1. All Calls'!$F:$F,"",0)</f>
        <v>CC-01900613</v>
      </c>
      <c r="BV431" s="51" t="str">
        <f>_xlfn.XLOOKUP(B431,'[2]1. All Calls'!$R:$R,'[2]1. All Calls'!$J:$J,"",0)</f>
        <v>General Service</v>
      </c>
      <c r="BW431" s="53" t="str">
        <f>_xlfn.XLOOKUP(B431,'[2]Sch Calls'!$R:$R,'[2]Sch Calls'!$A:$A,"",0)</f>
        <v/>
      </c>
      <c r="BX431" s="51" t="str">
        <f>_xlfn.XLOOKUP(B431,'[2]Sch Calls'!$R:$R,'[2]Sch Calls'!$B:$B,"",0)</f>
        <v/>
      </c>
      <c r="BY431" s="51" t="str">
        <f t="shared" si="344"/>
        <v>09-Feb-26</v>
      </c>
      <c r="BZ431" s="51" t="str">
        <f t="shared" si="344"/>
        <v>09-Feb-26</v>
      </c>
      <c r="CA431" s="51" t="str">
        <f t="shared" si="320"/>
        <v>15-May-26</v>
      </c>
      <c r="CB431" s="51" t="str">
        <f t="shared" si="321"/>
        <v>10-Feb-27</v>
      </c>
      <c r="CC431" s="51" t="str">
        <f t="shared" si="322"/>
        <v>13-Aug-27</v>
      </c>
      <c r="CD431" s="51" t="str">
        <f t="shared" si="323"/>
        <v>13-Aug-26</v>
      </c>
      <c r="CE431" s="51">
        <f t="shared" ca="1" si="345"/>
        <v>294</v>
      </c>
      <c r="CF431" s="51">
        <f t="shared" ca="1" si="345"/>
        <v>294</v>
      </c>
      <c r="CG431" s="51">
        <f t="shared" ca="1" si="324"/>
        <v>294</v>
      </c>
      <c r="CH431" s="51">
        <f t="shared" ca="1" si="325"/>
        <v>294</v>
      </c>
      <c r="CI431" s="51">
        <f t="shared" ca="1" si="326"/>
        <v>294</v>
      </c>
      <c r="CJ431" s="51">
        <f t="shared" ca="1" si="327"/>
        <v>294</v>
      </c>
      <c r="CK431" s="51">
        <f t="shared" ca="1" si="341"/>
        <v>294</v>
      </c>
      <c r="CL431" s="51">
        <f t="shared" ca="1" si="341"/>
        <v>294</v>
      </c>
      <c r="CM431" s="51">
        <f t="shared" ca="1" si="341"/>
        <v>294</v>
      </c>
      <c r="CN431" s="51">
        <f t="shared" ca="1" si="341"/>
        <v>294</v>
      </c>
      <c r="CO431" s="51">
        <f t="shared" ca="1" si="341"/>
        <v>294</v>
      </c>
      <c r="CP431" s="51">
        <f t="shared" ca="1" si="341"/>
        <v>294</v>
      </c>
      <c r="CQ431" s="51">
        <f t="shared" ca="1" si="342"/>
        <v>3677</v>
      </c>
      <c r="CR431" s="51">
        <f t="shared" ca="1" si="342"/>
        <v>3678</v>
      </c>
      <c r="CS431" s="51">
        <f t="shared" ca="1" si="342"/>
        <v>7617</v>
      </c>
      <c r="CT431" s="51">
        <f t="shared" ca="1" si="342"/>
        <v>7677</v>
      </c>
      <c r="CU431" s="51">
        <f t="shared" ca="1" si="342"/>
        <v>7677</v>
      </c>
      <c r="CV431" s="54">
        <f t="shared" ca="1" si="342"/>
        <v>3677</v>
      </c>
      <c r="CW431" s="25">
        <v>0</v>
      </c>
      <c r="CX431" s="55">
        <v>1</v>
      </c>
      <c r="CY431" s="55"/>
      <c r="CZ431" s="26">
        <v>0</v>
      </c>
      <c r="DA431" s="26">
        <v>0</v>
      </c>
      <c r="DB431" s="26">
        <v>0</v>
      </c>
      <c r="DC431" s="26">
        <v>0</v>
      </c>
      <c r="DD431" s="26">
        <v>0</v>
      </c>
      <c r="DE431" s="26">
        <v>0</v>
      </c>
      <c r="DF431" s="26">
        <v>0</v>
      </c>
      <c r="DG431" s="26">
        <v>0</v>
      </c>
      <c r="DH431" s="26">
        <v>0</v>
      </c>
      <c r="DI431" s="26">
        <v>0</v>
      </c>
      <c r="DJ431" s="26">
        <v>0</v>
      </c>
      <c r="DK431" s="26">
        <v>0</v>
      </c>
      <c r="DL431" s="27">
        <f t="shared" si="328"/>
        <v>46077.510277777801</v>
      </c>
      <c r="DM431" s="28">
        <f t="shared" ca="1" si="329"/>
        <v>1</v>
      </c>
      <c r="DN431" s="56">
        <f>_xlfn.XLOOKUP(B431,'[2]1. All Calls'!$R:$R,'[2]1. All Calls'!$A:$A,"",0)</f>
        <v>46002.510277777801</v>
      </c>
      <c r="DO431" s="57" t="str">
        <f ca="1">VLOOKUP(DM431,[1]Validation!$B$20:$C$25,2,0)</f>
        <v>Above 3 months</v>
      </c>
      <c r="DP431" s="58" t="str">
        <f>_xlfn.XLOOKUP(B431,'[1]Active AMCs- Dealer'!E:E,'[1]Active AMCs- Dealer'!L:L,"Not in AMC",0)</f>
        <v>Not in AMC</v>
      </c>
      <c r="DQ431" s="50" t="s">
        <v>250</v>
      </c>
      <c r="DR431" s="29" t="str">
        <f>_xlfn.XLOOKUP(B431,'[2]1. All Calls'!$R:$R,'[2]1. All Calls'!$F:$F,"",0)</f>
        <v>CC-01900613</v>
      </c>
      <c r="DS431" s="29" t="str">
        <f>_xlfn.XLOOKUP(B431,'[2]1. All Calls'!$R:$R,'[2]1. All Calls'!$AB:$AB,"",0)</f>
        <v>Courtesy visit carried out</v>
      </c>
      <c r="DT431" s="30">
        <f>_xlfn.XLOOKUP(DR431,'[2]1. All Calls'!$F:$F,'[2]1. All Calls'!$A:$A,"",0)</f>
        <v>46002.510277777801</v>
      </c>
      <c r="DU431" s="31">
        <f>_xlfn.XLOOKUP(DR431,'[2]1. All Calls'!$F:$F,'[2]1. All Calls'!$B:$B,"",0)</f>
        <v>129</v>
      </c>
      <c r="DV431" s="31">
        <f>_xlfn.XLOOKUP(B431,[1]MDA_Assets!D:D,[1]MDA_Assets!N:N,"",0)</f>
        <v>66</v>
      </c>
      <c r="DW431" s="31">
        <f>_xlfn.XLOOKUP(B431,[1]MDA_Assets!D:D,[1]MDA_Assets!O:O,"",0)</f>
        <v>62</v>
      </c>
      <c r="DX431" s="32" t="str">
        <f>_xlfn.XLOOKUP(B431,[1]MDA_Assets!D:D,[1]MDA_Assets!Q:Q,"",0)</f>
        <v>Synthetic</v>
      </c>
      <c r="DY431" s="33">
        <f>_xlfn.XLOOKUP(B431,[1]MDA_Assets!D:D,[1]MDA_Assets!R:R,"",0)</f>
        <v>45882</v>
      </c>
      <c r="DZ431" s="33">
        <f>_xlfn.XLOOKUP(B431,[1]MDA_Assets!D:D,[1]MDA_Assets!S:S,"",0)</f>
        <v>45882</v>
      </c>
      <c r="EA431" s="33">
        <f>_xlfn.XLOOKUP(B431,[1]MDA_Assets!D:D,[1]MDA_Assets!T:T,"",0)</f>
        <v>45882</v>
      </c>
      <c r="EB431" s="33">
        <f>_xlfn.XLOOKUP(B431,[1]MDA_Assets!D:D,[1]MDA_Assets!U:U,"",0)</f>
        <v>45882</v>
      </c>
      <c r="EC431" s="33">
        <f>_xlfn.XLOOKUP(B431,[1]MDA_Assets!D:D,[1]MDA_Assets!V:V,"",0)</f>
        <v>45882</v>
      </c>
      <c r="ED431" s="33">
        <f>_xlfn.XLOOKUP(B431,[1]MDA_Assets!D:D,[1]MDA_Assets!W:W,"",0)</f>
        <v>45882</v>
      </c>
      <c r="EE431" s="32">
        <f>_xlfn.XLOOKUP(B431,[1]MDA_Assets!D:D,[1]MDA_Assets!X:X,"",0)</f>
        <v>0</v>
      </c>
      <c r="EF431" s="33">
        <f>_xlfn.XLOOKUP(B431,[1]MDA_Assets!D:D,[1]MDA_Assets!Y:Y,"",0)</f>
        <v>0</v>
      </c>
      <c r="EG431" s="33">
        <f>_xlfn.XLOOKUP(B431,[1]MDA_Assets!D:D,[1]MDA_Assets!Z:Z,"",0)</f>
        <v>0</v>
      </c>
      <c r="EH431" s="33">
        <f>_xlfn.XLOOKUP(B431,[1]MDA_Assets!D:D,[1]MDA_Assets!AA:AA,"",0)</f>
        <v>0</v>
      </c>
      <c r="EI431" s="34">
        <f>_xlfn.XLOOKUP(B431,[1]MDA_Assets!D:D,[1]MDA_Assets!P:P,"",0)</f>
        <v>1</v>
      </c>
      <c r="EJ431" s="35" t="str">
        <f>_xlfn.XLOOKUP(B431,[1]MDA_Assets!D:D,[1]MDA_Assets!AB:AB,"",0)</f>
        <v>3971</v>
      </c>
      <c r="EK431" s="35" t="str">
        <f>_xlfn.XLOOKUP(B431,[1]MDA_Assets!D:D,[1]MDA_Assets!AC:AC,"",0)</f>
        <v>3972</v>
      </c>
      <c r="EL431" s="35" t="str">
        <f>_xlfn.XLOOKUP(B431,[1]MDA_Assets!D:D,[1]MDA_Assets!AD:AD,"",0)</f>
        <v>7911</v>
      </c>
      <c r="EM431" s="35" t="str">
        <f>_xlfn.XLOOKUP(B431,[1]MDA_Assets!D:D,[1]MDA_Assets!AE:AE,"",0)</f>
        <v>7971</v>
      </c>
      <c r="EN431" s="35" t="str">
        <f>_xlfn.XLOOKUP(B431,[1]MDA_Assets!D:D,[1]MDA_Assets!AF:AF,"",0)</f>
        <v>7971</v>
      </c>
      <c r="EO431" s="35" t="str">
        <f>_xlfn.XLOOKUP(B431,[1]MDA_Assets!D:D,[1]MDA_Assets!AG:AG,"",0)</f>
        <v>3971</v>
      </c>
      <c r="EP431" s="36">
        <f t="shared" si="346"/>
        <v>365</v>
      </c>
      <c r="EQ431" s="36">
        <f t="shared" si="346"/>
        <v>180</v>
      </c>
      <c r="ER431" s="36">
        <f t="shared" si="330"/>
        <v>730</v>
      </c>
      <c r="ES431" s="36">
        <f t="shared" si="331"/>
        <v>730</v>
      </c>
      <c r="ET431" s="36">
        <f t="shared" si="332"/>
        <v>730</v>
      </c>
      <c r="EU431" s="36">
        <f t="shared" si="333"/>
        <v>365</v>
      </c>
      <c r="EV431" s="36" t="str">
        <f t="shared" si="334"/>
        <v/>
      </c>
      <c r="EW431" s="36" t="str">
        <f t="shared" si="306"/>
        <v/>
      </c>
      <c r="EX431" s="36" t="str">
        <f t="shared" si="307"/>
        <v/>
      </c>
      <c r="EY431" s="36">
        <f t="shared" si="349"/>
        <v>11.78</v>
      </c>
      <c r="EZ431" s="36">
        <f t="shared" si="349"/>
        <v>5.81</v>
      </c>
      <c r="FA431" s="36">
        <f t="shared" si="349"/>
        <v>23.55</v>
      </c>
      <c r="FB431" s="36">
        <f t="shared" si="348"/>
        <v>23.55</v>
      </c>
      <c r="FC431" s="36">
        <f t="shared" si="348"/>
        <v>23.55</v>
      </c>
      <c r="FD431" s="36">
        <f t="shared" si="348"/>
        <v>11.78</v>
      </c>
      <c r="FE431" s="36" t="str">
        <f t="shared" si="348"/>
        <v/>
      </c>
      <c r="FF431" s="36" t="str">
        <f t="shared" si="348"/>
        <v/>
      </c>
      <c r="FG431" s="36" t="str">
        <f t="shared" si="348"/>
        <v/>
      </c>
      <c r="FH431" s="37" t="str" cm="1">
        <f t="array" ref="FH431">_xlfn.IFS(EY431="", "No Data", EY431&lt;0, "Negative/Future", EY431=0, "Zero Days", EY431&lt;=3, "&lt; 3 Months", EY431&lt;=6, "3 to 6 Months", EY431&lt;=9, "6 to 9 Months", EY431&lt;=12, "9 to 12 Months", EY431&lt;=15, "12 to 15 Months", EY431&lt;=18, "15 to 18 Months", EY431&lt;=24, "18 to 24 Months", EY431&gt;24, "&gt; 24 Months")</f>
        <v>9 to 12 Months</v>
      </c>
      <c r="FI431" s="37" t="str" cm="1">
        <f t="array" ref="FI431">_xlfn.IFS(EZ431="", "No Data", EZ431&lt;0, "Negative/Future", EZ431=0, "Zero Days", EZ431&lt;=3, "&lt; 3 Months", EZ431&lt;=6, "3 to 6 Months", EZ431&lt;=9, "6 to 9 Months", EZ431&lt;=12, "9 to 12 Months", EZ431&lt;=15, "12 to 15 Months", EZ431&lt;=18, "15 to 18 Months", EZ431&lt;=24, "18 to 24 Months", EZ431&gt;24, "&gt; 24 Months")</f>
        <v>3 to 6 Months</v>
      </c>
      <c r="FJ431" s="37" t="str" cm="1">
        <f t="array" ref="FJ431">_xlfn.IFS(FA431="", "No Data", FA431&lt;0, "Negative/Future", FA431=0, "Zero Days", FA431&lt;=3, "&lt; 3 Months", FA431&lt;=6, "3 to 6 Months", FA431&lt;=9, "6 to 9 Months", FA431&lt;=12, "9 to 12 Months", FA431&lt;=15, "12 to 15 Months", FA431&lt;=18, "15 to 18 Months", FA431&lt;=24, "18 to 24 Months", FA431&gt;24, "&gt; 24 Months")</f>
        <v>18 to 24 Months</v>
      </c>
      <c r="FK431" s="37" t="str" cm="1">
        <f t="array" ref="FK431">_xlfn.IFS(FB431="", "No Data", FB431&lt;0, "Negative/Future", FB431=0, "Zero Days", FB431&lt;=3, "&lt; 3 Months", FB431&lt;=6, "3 to 6 Months", FB431&lt;=9, "6 to 9 Months", FB431&lt;=12, "9 to 12 Months", FB431&lt;=15, "12 to 15 Months", FB431&lt;=18, "15 to 18 Months", FB431&lt;=24, "18 to 24 Months", FB431&gt;24, "&gt; 24 Months")</f>
        <v>18 to 24 Months</v>
      </c>
      <c r="FL431" s="37" t="str" cm="1">
        <f t="array" ref="FL431">_xlfn.IFS(FC431="", "No Data", FC431&lt;0, "Negative/Future", FC431=0, "Zero Days", FC431&lt;=3, "&lt; 3 Months", FC431&lt;=6, "3 to 6 Months", FC431&lt;=9, "6 to 9 Months", FC431&lt;=12, "9 to 12 Months", FC431&lt;=15, "12 to 15 Months", FC431&lt;=18, "15 to 18 Months", FC431&lt;=24, "18 to 24 Months", FC431&gt;24, "&gt; 24 Months")</f>
        <v>18 to 24 Months</v>
      </c>
      <c r="FM431" s="37" t="str" cm="1">
        <f t="array" ref="FM431">_xlfn.IFS(FD431="", "No Data", FD431&lt;0, "Negative/Future", FD431=0, "Zero Days", FD431&lt;=3, "&lt; 3 Months", FD431&lt;=6, "3 to 6 Months", FD431&lt;=9, "6 to 9 Months", FD431&lt;=12, "9 to 12 Months", FD431&lt;=15, "12 to 15 Months", FD431&lt;=18, "15 to 18 Months", FD431&lt;=24, "18 to 24 Months", FD431&gt;24, "&gt; 24 Months")</f>
        <v>9 to 12 Months</v>
      </c>
      <c r="FN431" s="37" t="str" cm="1">
        <f t="array" ref="FN431">_xlfn.IFS(FE431="", "No Data", FE431&lt;0, "Negative/Future", FE431=0, "Zero Days", FE431&lt;=3, "&lt; 3 Months", FE431&lt;=6, "3 to 6 Months", FE431&lt;=9, "6 to 9 Months", FE431&lt;=12, "9 to 12 Months", FE431&lt;=15, "12 to 15 Months", FE431&lt;=18, "15 to 18 Months", FE431&lt;=24, "18 to 24 Months", FE431&gt;24, "&gt; 24 Months")</f>
        <v>No Data</v>
      </c>
      <c r="FO431" s="37" t="str" cm="1">
        <f t="array" ref="FO431">_xlfn.IFS(FG431="", "No Data", FG431&lt;0, "Negative/Future", FG431=0, "Zero Days", FG431&lt;=3, "&lt; 3 Months", FG431&lt;=6, "3 to 6 Months", FG431&lt;=9, "6 to 9 Months", FG431&lt;=12, "9 to 12 Months", FG431&lt;=15, "12 to 15 Months", FG431&lt;=18, "15 to 18 Months", FG431&lt;=24, "18 to 24 Months", FG431&gt;24, "&gt; 24 Months")</f>
        <v>No Data</v>
      </c>
      <c r="FP431" s="37" t="str" cm="1">
        <f t="array" ref="FP431">_xlfn.IFS(FF431="", "No Data", FF431&lt;0, "Negative/Future", FF431=0, "Zero Days", FF431&lt;=3, "&lt; 3 Months", FF431&lt;=6, "3 to 6 Months", FF431&lt;=9, "6 to 9 Months", FF431&lt;=12, "9 to 12 Months", FF431&lt;=15, "12 to 15 Months", FF431&lt;=18, "15 to 18 Months", FF431&lt;=24, "18 to 24 Months", FF431&gt;24, "&gt; 24 Months")</f>
        <v>No Data</v>
      </c>
      <c r="FQ431" s="29" t="s">
        <v>303</v>
      </c>
      <c r="FR431" s="29">
        <v>9470089084</v>
      </c>
      <c r="FS431" s="38" t="str">
        <f>VLOOKUP(_xlfn.XLOOKUP(B431,[1]MDA_Assets!D:D,[1]MDA_Assets!I:I,"",0),[1]Validation!$B$1:$C$8,2,0)</f>
        <v>B</v>
      </c>
      <c r="FT431" s="38" t="s">
        <v>202</v>
      </c>
      <c r="FU431" s="31">
        <f>_xlfn.XLOOKUP(B431,[1]MDA_Assets!D:D,[1]MDA_Assets!X:X,"",0)</f>
        <v>0</v>
      </c>
      <c r="FV431" s="39">
        <v>1</v>
      </c>
      <c r="FW431" s="39">
        <v>0</v>
      </c>
      <c r="FX431" s="39">
        <v>0</v>
      </c>
      <c r="FY431" s="39">
        <v>8</v>
      </c>
      <c r="FZ431" s="40">
        <f t="shared" si="343"/>
        <v>46247</v>
      </c>
      <c r="GA431" s="40">
        <f t="shared" si="343"/>
        <v>46062</v>
      </c>
      <c r="GB431" s="40">
        <f t="shared" si="308"/>
        <v>46612</v>
      </c>
      <c r="GC431" s="40">
        <f t="shared" si="309"/>
        <v>46612</v>
      </c>
      <c r="GD431" s="40">
        <f t="shared" si="310"/>
        <v>46612</v>
      </c>
      <c r="GE431" s="40">
        <f t="shared" si="311"/>
        <v>46247</v>
      </c>
      <c r="GF431" s="40" t="str">
        <f t="shared" si="347"/>
        <v/>
      </c>
      <c r="GG431" s="40" t="str">
        <f t="shared" si="347"/>
        <v/>
      </c>
      <c r="GH431" s="40" t="str">
        <f t="shared" si="347"/>
        <v/>
      </c>
      <c r="GI431" s="39">
        <f t="shared" si="335"/>
        <v>0</v>
      </c>
      <c r="GJ431" s="39">
        <f t="shared" si="336"/>
        <v>0</v>
      </c>
      <c r="GK431" s="39">
        <f t="shared" si="337"/>
        <v>1</v>
      </c>
      <c r="GL431" s="39">
        <f t="shared" si="338"/>
        <v>5</v>
      </c>
    </row>
    <row r="432" spans="1:194" x14ac:dyDescent="0.25">
      <c r="A432" s="19">
        <v>468</v>
      </c>
      <c r="B432" s="43" t="s">
        <v>3280</v>
      </c>
      <c r="C432" s="43" t="s">
        <v>254</v>
      </c>
      <c r="D432" s="43" t="s">
        <v>636</v>
      </c>
      <c r="E432" s="43" t="s">
        <v>1473</v>
      </c>
      <c r="F432" s="43" t="s">
        <v>429</v>
      </c>
      <c r="G432" s="43" t="s">
        <v>3251</v>
      </c>
      <c r="H432" s="43" t="s">
        <v>216</v>
      </c>
      <c r="I432" s="43" t="s">
        <v>192</v>
      </c>
      <c r="J432" s="44" t="str">
        <f t="shared" si="312"/>
        <v/>
      </c>
      <c r="K432" s="43"/>
      <c r="L432" s="44">
        <v>45882</v>
      </c>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8"/>
      <c r="AM432" s="48"/>
      <c r="AN432" s="48"/>
      <c r="AO432" s="48"/>
      <c r="AP432" s="48"/>
      <c r="AQ432" s="48"/>
      <c r="AR432" s="48"/>
      <c r="AS432" s="48"/>
      <c r="AT432" s="48"/>
      <c r="AU432" s="43">
        <v>0</v>
      </c>
      <c r="AV432" s="43">
        <v>0</v>
      </c>
      <c r="AW432" s="43">
        <v>0</v>
      </c>
      <c r="AX432" s="51" t="s">
        <v>227</v>
      </c>
      <c r="AY432" s="51" t="s">
        <v>227</v>
      </c>
      <c r="AZ432" s="51" t="s">
        <v>227</v>
      </c>
      <c r="BA432" s="20" t="str">
        <f t="shared" ca="1" si="350"/>
        <v/>
      </c>
      <c r="BB432" s="20" t="str">
        <f t="shared" ca="1" si="350"/>
        <v/>
      </c>
      <c r="BC432" s="20" t="str">
        <f t="shared" ca="1" si="350"/>
        <v/>
      </c>
      <c r="BD432" s="20" t="str">
        <f t="shared" ca="1" si="350"/>
        <v/>
      </c>
      <c r="BE432" s="20" t="str">
        <f t="shared" ca="1" si="350"/>
        <v/>
      </c>
      <c r="BF432" s="20" t="str">
        <f t="shared" ca="1" si="350"/>
        <v/>
      </c>
      <c r="BG432" s="21" t="str">
        <f t="shared" ca="1" si="350"/>
        <v/>
      </c>
      <c r="BH432" s="21" t="str">
        <f t="shared" ca="1" si="350"/>
        <v/>
      </c>
      <c r="BI432" s="21" t="str">
        <f t="shared" ca="1" si="350"/>
        <v/>
      </c>
      <c r="BJ432" s="22">
        <f t="shared" ca="1" si="313"/>
        <v>0</v>
      </c>
      <c r="BK432" s="21">
        <f t="shared" si="314"/>
        <v>0</v>
      </c>
      <c r="BL432" s="22" t="str">
        <f t="shared" ca="1" si="315"/>
        <v/>
      </c>
      <c r="BM432" s="22" t="str">
        <f t="shared" ca="1" si="316"/>
        <v/>
      </c>
      <c r="BN432" s="23" t="str">
        <f t="shared" ca="1" si="317"/>
        <v/>
      </c>
      <c r="BO432" s="24" t="str">
        <f t="shared" ca="1" si="318"/>
        <v/>
      </c>
      <c r="BP432" s="51" t="str">
        <f>_xlfn.XLOOKUP(E432,[1]Validation!E:E,[1]Validation!F:F,"")</f>
        <v>EQ5</v>
      </c>
      <c r="BQ432" s="51" t="str">
        <f>_xlfn.XLOOKUP(BP432,[1]Validation!F:F,[1]Validation!G:G,"")</f>
        <v>EQ2 to EQ7</v>
      </c>
      <c r="BR432" s="52" t="str">
        <f>VLOOKUP(G432,[1]Validation!$B$1:$C$9,2,0)</f>
        <v>P</v>
      </c>
      <c r="BS432" s="51">
        <f t="shared" ca="1" si="319"/>
        <v>1517</v>
      </c>
      <c r="BT432" s="53" t="str">
        <f>_xlfn.XLOOKUP(B432,'[2]1. All Calls'!$R:$R,'[2]1. All Calls'!$A:$A,"",0)</f>
        <v/>
      </c>
      <c r="BU432" s="51" t="str">
        <f>_xlfn.XLOOKUP(B432,'[2]1. All Calls'!$R:$R,'[2]1. All Calls'!$F:$F,"",0)</f>
        <v/>
      </c>
      <c r="BV432" s="51" t="str">
        <f>_xlfn.XLOOKUP(B432,'[2]1. All Calls'!$R:$R,'[2]1. All Calls'!$J:$J,"",0)</f>
        <v/>
      </c>
      <c r="BW432" s="53" t="str">
        <f>_xlfn.XLOOKUP(B432,'[2]Sch Calls'!$R:$R,'[2]Sch Calls'!$A:$A,"",0)</f>
        <v/>
      </c>
      <c r="BX432" s="51" t="str">
        <f>_xlfn.XLOOKUP(B432,'[2]Sch Calls'!$R:$R,'[2]Sch Calls'!$B:$B,"",0)</f>
        <v/>
      </c>
      <c r="BY432" s="51" t="str">
        <f t="shared" si="344"/>
        <v/>
      </c>
      <c r="BZ432" s="51" t="str">
        <f t="shared" si="344"/>
        <v/>
      </c>
      <c r="CA432" s="51" t="str">
        <f t="shared" si="320"/>
        <v/>
      </c>
      <c r="CB432" s="51" t="str">
        <f t="shared" si="321"/>
        <v/>
      </c>
      <c r="CC432" s="51" t="str">
        <f t="shared" si="322"/>
        <v/>
      </c>
      <c r="CD432" s="51" t="str">
        <f t="shared" si="323"/>
        <v/>
      </c>
      <c r="CE432" s="51" t="str">
        <f t="shared" ca="1" si="345"/>
        <v/>
      </c>
      <c r="CF432" s="51" t="str">
        <f t="shared" ca="1" si="345"/>
        <v/>
      </c>
      <c r="CG432" s="51" t="str">
        <f t="shared" ca="1" si="324"/>
        <v/>
      </c>
      <c r="CH432" s="51" t="str">
        <f t="shared" ca="1" si="325"/>
        <v/>
      </c>
      <c r="CI432" s="51" t="str">
        <f t="shared" ca="1" si="326"/>
        <v/>
      </c>
      <c r="CJ432" s="51" t="str">
        <f t="shared" ca="1" si="327"/>
        <v/>
      </c>
      <c r="CK432" s="51" t="str">
        <f t="shared" ca="1" si="341"/>
        <v/>
      </c>
      <c r="CL432" s="51" t="str">
        <f t="shared" ca="1" si="341"/>
        <v/>
      </c>
      <c r="CM432" s="51" t="str">
        <f t="shared" ca="1" si="341"/>
        <v/>
      </c>
      <c r="CN432" s="51" t="str">
        <f t="shared" ca="1" si="341"/>
        <v/>
      </c>
      <c r="CO432" s="51" t="str">
        <f t="shared" ca="1" si="341"/>
        <v/>
      </c>
      <c r="CP432" s="51" t="str">
        <f t="shared" ca="1" si="341"/>
        <v/>
      </c>
      <c r="CQ432" s="51" t="str">
        <f t="shared" si="342"/>
        <v/>
      </c>
      <c r="CR432" s="51" t="str">
        <f t="shared" si="342"/>
        <v/>
      </c>
      <c r="CS432" s="51" t="str">
        <f t="shared" si="342"/>
        <v/>
      </c>
      <c r="CT432" s="51" t="str">
        <f t="shared" si="342"/>
        <v/>
      </c>
      <c r="CU432" s="51" t="str">
        <f t="shared" si="342"/>
        <v/>
      </c>
      <c r="CV432" s="54" t="str">
        <f t="shared" si="342"/>
        <v/>
      </c>
      <c r="CW432" s="25">
        <v>0</v>
      </c>
      <c r="CX432" s="55" t="s">
        <v>227</v>
      </c>
      <c r="CY432" s="55"/>
      <c r="CZ432" s="26">
        <v>0</v>
      </c>
      <c r="DA432" s="26">
        <v>0</v>
      </c>
      <c r="DB432" s="26">
        <v>0</v>
      </c>
      <c r="DC432" s="26">
        <v>0</v>
      </c>
      <c r="DD432" s="26">
        <v>0</v>
      </c>
      <c r="DE432" s="26">
        <v>0</v>
      </c>
      <c r="DF432" s="26">
        <v>0</v>
      </c>
      <c r="DG432" s="26">
        <v>0</v>
      </c>
      <c r="DH432" s="26">
        <v>0</v>
      </c>
      <c r="DI432" s="26">
        <v>0</v>
      </c>
      <c r="DJ432" s="26">
        <v>0</v>
      </c>
      <c r="DK432" s="26">
        <v>0</v>
      </c>
      <c r="DL432" s="27" t="str">
        <f t="shared" si="328"/>
        <v>P1</v>
      </c>
      <c r="DM432" s="28" t="str">
        <f t="shared" ca="1" si="329"/>
        <v>P1</v>
      </c>
      <c r="DN432" s="56" t="str">
        <f>_xlfn.XLOOKUP(B432,'[2]1. All Calls'!$R:$R,'[2]1. All Calls'!$A:$A,"",0)</f>
        <v/>
      </c>
      <c r="DO432" s="57" t="str">
        <f ca="1">VLOOKUP(DM432,[1]Validation!$B$20:$C$25,2,0)</f>
        <v>P1</v>
      </c>
      <c r="DP432" s="58" t="str">
        <f>_xlfn.XLOOKUP(B432,'[1]Active AMCs- Dealer'!E:E,'[1]Active AMCs- Dealer'!L:L,"Not in AMC",0)</f>
        <v>Not in AMC</v>
      </c>
      <c r="DQ432" s="58"/>
      <c r="DR432" s="29" t="str">
        <f>_xlfn.XLOOKUP(B432,'[2]1. All Calls'!$R:$R,'[2]1. All Calls'!$F:$F,"",0)</f>
        <v/>
      </c>
      <c r="DS432" s="29" t="str">
        <f>_xlfn.XLOOKUP(B432,'[2]1. All Calls'!$R:$R,'[2]1. All Calls'!$AB:$AB,"",0)</f>
        <v/>
      </c>
      <c r="DT432" s="30" t="str">
        <f>_xlfn.XLOOKUP(DR432,'[2]1. All Calls'!$F:$F,'[2]1. All Calls'!$A:$A,"",0)</f>
        <v/>
      </c>
      <c r="DU432" s="31" t="str">
        <f>_xlfn.XLOOKUP(DR432,'[2]1. All Calls'!$F:$F,'[2]1. All Calls'!$B:$B,"",0)</f>
        <v/>
      </c>
      <c r="DV432" s="31">
        <f>_xlfn.XLOOKUP(B432,[1]MDA_Assets!D:D,[1]MDA_Assets!N:N,"",0)</f>
        <v>0</v>
      </c>
      <c r="DW432" s="31">
        <f>_xlfn.XLOOKUP(B432,[1]MDA_Assets!D:D,[1]MDA_Assets!O:O,"",0)</f>
        <v>0</v>
      </c>
      <c r="DX432" s="32">
        <f>_xlfn.XLOOKUP(B432,[1]MDA_Assets!D:D,[1]MDA_Assets!Q:Q,"",0)</f>
        <v>0</v>
      </c>
      <c r="DY432" s="33">
        <f>_xlfn.XLOOKUP(B432,[1]MDA_Assets!D:D,[1]MDA_Assets!R:R,"",0)</f>
        <v>0</v>
      </c>
      <c r="DZ432" s="33">
        <f>_xlfn.XLOOKUP(B432,[1]MDA_Assets!D:D,[1]MDA_Assets!S:S,"",0)</f>
        <v>0</v>
      </c>
      <c r="EA432" s="33">
        <f>_xlfn.XLOOKUP(B432,[1]MDA_Assets!D:D,[1]MDA_Assets!T:T,"",0)</f>
        <v>0</v>
      </c>
      <c r="EB432" s="33">
        <f>_xlfn.XLOOKUP(B432,[1]MDA_Assets!D:D,[1]MDA_Assets!U:U,"",0)</f>
        <v>0</v>
      </c>
      <c r="EC432" s="33">
        <f>_xlfn.XLOOKUP(B432,[1]MDA_Assets!D:D,[1]MDA_Assets!V:V,"",0)</f>
        <v>0</v>
      </c>
      <c r="ED432" s="33">
        <f>_xlfn.XLOOKUP(B432,[1]MDA_Assets!D:D,[1]MDA_Assets!W:W,"",0)</f>
        <v>0</v>
      </c>
      <c r="EE432" s="32">
        <f>_xlfn.XLOOKUP(B432,[1]MDA_Assets!D:D,[1]MDA_Assets!X:X,"",0)</f>
        <v>0</v>
      </c>
      <c r="EF432" s="33">
        <f>_xlfn.XLOOKUP(B432,[1]MDA_Assets!D:D,[1]MDA_Assets!Y:Y,"",0)</f>
        <v>0</v>
      </c>
      <c r="EG432" s="33">
        <f>_xlfn.XLOOKUP(B432,[1]MDA_Assets!D:D,[1]MDA_Assets!Z:Z,"",0)</f>
        <v>0</v>
      </c>
      <c r="EH432" s="33">
        <f>_xlfn.XLOOKUP(B432,[1]MDA_Assets!D:D,[1]MDA_Assets!AA:AA,"",0)</f>
        <v>0</v>
      </c>
      <c r="EI432" s="34">
        <f>_xlfn.XLOOKUP(B432,[1]MDA_Assets!D:D,[1]MDA_Assets!P:P,"",0)</f>
        <v>0</v>
      </c>
      <c r="EJ432" s="35">
        <f>_xlfn.XLOOKUP(B432,[1]MDA_Assets!D:D,[1]MDA_Assets!AB:AB,"",0)</f>
        <v>0</v>
      </c>
      <c r="EK432" s="35">
        <f>_xlfn.XLOOKUP(B432,[1]MDA_Assets!D:D,[1]MDA_Assets!AC:AC,"",0)</f>
        <v>0</v>
      </c>
      <c r="EL432" s="35">
        <f>_xlfn.XLOOKUP(B432,[1]MDA_Assets!D:D,[1]MDA_Assets!AD:AD,"",0)</f>
        <v>0</v>
      </c>
      <c r="EM432" s="35">
        <f>_xlfn.XLOOKUP(B432,[1]MDA_Assets!D:D,[1]MDA_Assets!AE:AE,"",0)</f>
        <v>0</v>
      </c>
      <c r="EN432" s="35">
        <f>_xlfn.XLOOKUP(B432,[1]MDA_Assets!D:D,[1]MDA_Assets!AF:AF,"",0)</f>
        <v>0</v>
      </c>
      <c r="EO432" s="35">
        <f>_xlfn.XLOOKUP(B432,[1]MDA_Assets!D:D,[1]MDA_Assets!AG:AG,"",0)</f>
        <v>0</v>
      </c>
      <c r="EP432" s="36" t="str">
        <f t="shared" si="346"/>
        <v/>
      </c>
      <c r="EQ432" s="36" t="str">
        <f t="shared" si="346"/>
        <v/>
      </c>
      <c r="ER432" s="36" t="str">
        <f t="shared" si="330"/>
        <v/>
      </c>
      <c r="ES432" s="36" t="str">
        <f t="shared" si="331"/>
        <v/>
      </c>
      <c r="ET432" s="36" t="str">
        <f t="shared" si="332"/>
        <v/>
      </c>
      <c r="EU432" s="36" t="str">
        <f t="shared" si="333"/>
        <v/>
      </c>
      <c r="EV432" s="36" t="str">
        <f t="shared" si="334"/>
        <v/>
      </c>
      <c r="EW432" s="36" t="str">
        <f t="shared" si="306"/>
        <v/>
      </c>
      <c r="EX432" s="36" t="str">
        <f t="shared" si="307"/>
        <v/>
      </c>
      <c r="EY432" s="36" t="str">
        <f t="shared" si="349"/>
        <v/>
      </c>
      <c r="EZ432" s="36" t="str">
        <f t="shared" si="349"/>
        <v/>
      </c>
      <c r="FA432" s="36" t="str">
        <f t="shared" si="349"/>
        <v/>
      </c>
      <c r="FB432" s="36" t="str">
        <f t="shared" si="348"/>
        <v/>
      </c>
      <c r="FC432" s="36" t="str">
        <f t="shared" si="348"/>
        <v/>
      </c>
      <c r="FD432" s="36" t="str">
        <f t="shared" si="348"/>
        <v/>
      </c>
      <c r="FE432" s="36" t="str">
        <f t="shared" si="348"/>
        <v/>
      </c>
      <c r="FF432" s="36" t="str">
        <f t="shared" si="348"/>
        <v/>
      </c>
      <c r="FG432" s="36" t="str">
        <f t="shared" si="348"/>
        <v/>
      </c>
      <c r="FH432" s="37" t="str" cm="1">
        <f t="array" ref="FH432">_xlfn.IFS(EY432="", "No Data", EY432&lt;0, "Negative/Future", EY432=0, "Zero Days", EY432&lt;=3, "&lt; 3 Months", EY432&lt;=6, "3 to 6 Months", EY432&lt;=9, "6 to 9 Months", EY432&lt;=12, "9 to 12 Months", EY432&lt;=15, "12 to 15 Months", EY432&lt;=18, "15 to 18 Months", EY432&lt;=24, "18 to 24 Months", EY432&gt;24, "&gt; 24 Months")</f>
        <v>No Data</v>
      </c>
      <c r="FI432" s="37" t="str" cm="1">
        <f t="array" ref="FI432">_xlfn.IFS(EZ432="", "No Data", EZ432&lt;0, "Negative/Future", EZ432=0, "Zero Days", EZ432&lt;=3, "&lt; 3 Months", EZ432&lt;=6, "3 to 6 Months", EZ432&lt;=9, "6 to 9 Months", EZ432&lt;=12, "9 to 12 Months", EZ432&lt;=15, "12 to 15 Months", EZ432&lt;=18, "15 to 18 Months", EZ432&lt;=24, "18 to 24 Months", EZ432&gt;24, "&gt; 24 Months")</f>
        <v>No Data</v>
      </c>
      <c r="FJ432" s="37" t="str" cm="1">
        <f t="array" ref="FJ432">_xlfn.IFS(FA432="", "No Data", FA432&lt;0, "Negative/Future", FA432=0, "Zero Days", FA432&lt;=3, "&lt; 3 Months", FA432&lt;=6, "3 to 6 Months", FA432&lt;=9, "6 to 9 Months", FA432&lt;=12, "9 to 12 Months", FA432&lt;=15, "12 to 15 Months", FA432&lt;=18, "15 to 18 Months", FA432&lt;=24, "18 to 24 Months", FA432&gt;24, "&gt; 24 Months")</f>
        <v>No Data</v>
      </c>
      <c r="FK432" s="37" t="str" cm="1">
        <f t="array" ref="FK432">_xlfn.IFS(FB432="", "No Data", FB432&lt;0, "Negative/Future", FB432=0, "Zero Days", FB432&lt;=3, "&lt; 3 Months", FB432&lt;=6, "3 to 6 Months", FB432&lt;=9, "6 to 9 Months", FB432&lt;=12, "9 to 12 Months", FB432&lt;=15, "12 to 15 Months", FB432&lt;=18, "15 to 18 Months", FB432&lt;=24, "18 to 24 Months", FB432&gt;24, "&gt; 24 Months")</f>
        <v>No Data</v>
      </c>
      <c r="FL432" s="37" t="str" cm="1">
        <f t="array" ref="FL432">_xlfn.IFS(FC432="", "No Data", FC432&lt;0, "Negative/Future", FC432=0, "Zero Days", FC432&lt;=3, "&lt; 3 Months", FC432&lt;=6, "3 to 6 Months", FC432&lt;=9, "6 to 9 Months", FC432&lt;=12, "9 to 12 Months", FC432&lt;=15, "12 to 15 Months", FC432&lt;=18, "15 to 18 Months", FC432&lt;=24, "18 to 24 Months", FC432&gt;24, "&gt; 24 Months")</f>
        <v>No Data</v>
      </c>
      <c r="FM432" s="37" t="str" cm="1">
        <f t="array" ref="FM432">_xlfn.IFS(FD432="", "No Data", FD432&lt;0, "Negative/Future", FD432=0, "Zero Days", FD432&lt;=3, "&lt; 3 Months", FD432&lt;=6, "3 to 6 Months", FD432&lt;=9, "6 to 9 Months", FD432&lt;=12, "9 to 12 Months", FD432&lt;=15, "12 to 15 Months", FD432&lt;=18, "15 to 18 Months", FD432&lt;=24, "18 to 24 Months", FD432&gt;24, "&gt; 24 Months")</f>
        <v>No Data</v>
      </c>
      <c r="FN432" s="37" t="str" cm="1">
        <f t="array" ref="FN432">_xlfn.IFS(FE432="", "No Data", FE432&lt;0, "Negative/Future", FE432=0, "Zero Days", FE432&lt;=3, "&lt; 3 Months", FE432&lt;=6, "3 to 6 Months", FE432&lt;=9, "6 to 9 Months", FE432&lt;=12, "9 to 12 Months", FE432&lt;=15, "12 to 15 Months", FE432&lt;=18, "15 to 18 Months", FE432&lt;=24, "18 to 24 Months", FE432&gt;24, "&gt; 24 Months")</f>
        <v>No Data</v>
      </c>
      <c r="FO432" s="37" t="str" cm="1">
        <f t="array" ref="FO432">_xlfn.IFS(FG432="", "No Data", FG432&lt;0, "Negative/Future", FG432=0, "Zero Days", FG432&lt;=3, "&lt; 3 Months", FG432&lt;=6, "3 to 6 Months", FG432&lt;=9, "6 to 9 Months", FG432&lt;=12, "9 to 12 Months", FG432&lt;=15, "12 to 15 Months", FG432&lt;=18, "15 to 18 Months", FG432&lt;=24, "18 to 24 Months", FG432&gt;24, "&gt; 24 Months")</f>
        <v>No Data</v>
      </c>
      <c r="FP432" s="37" t="str" cm="1">
        <f t="array" ref="FP432">_xlfn.IFS(FF432="", "No Data", FF432&lt;0, "Negative/Future", FF432=0, "Zero Days", FF432&lt;=3, "&lt; 3 Months", FF432&lt;=6, "3 to 6 Months", FF432&lt;=9, "6 to 9 Months", FF432&lt;=12, "9 to 12 Months", FF432&lt;=15, "12 to 15 Months", FF432&lt;=18, "15 to 18 Months", FF432&lt;=24, "18 to 24 Months", FF432&gt;24, "&gt; 24 Months")</f>
        <v>No Data</v>
      </c>
      <c r="FQ432" s="29" t="s">
        <v>227</v>
      </c>
      <c r="FR432" s="29" t="s">
        <v>227</v>
      </c>
      <c r="FS432" s="38" t="str">
        <f>VLOOKUP(_xlfn.XLOOKUP(B432,[1]MDA_Assets!D:D,[1]MDA_Assets!I:I,"",0),[1]Validation!$B$1:$C$8,2,0)</f>
        <v>P</v>
      </c>
      <c r="FT432" s="38" t="s">
        <v>428</v>
      </c>
      <c r="FU432" s="31">
        <f>_xlfn.XLOOKUP(B432,[1]MDA_Assets!D:D,[1]MDA_Assets!X:X,"",0)</f>
        <v>0</v>
      </c>
      <c r="FV432" s="39">
        <v>0</v>
      </c>
      <c r="FW432" s="39">
        <v>0</v>
      </c>
      <c r="FX432" s="39">
        <v>0</v>
      </c>
      <c r="FY432" s="39">
        <v>9</v>
      </c>
      <c r="FZ432" s="40" t="str">
        <f t="shared" si="343"/>
        <v/>
      </c>
      <c r="GA432" s="40" t="str">
        <f t="shared" si="343"/>
        <v/>
      </c>
      <c r="GB432" s="40" t="str">
        <f t="shared" si="308"/>
        <v/>
      </c>
      <c r="GC432" s="40" t="str">
        <f t="shared" si="309"/>
        <v/>
      </c>
      <c r="GD432" s="40" t="str">
        <f t="shared" si="310"/>
        <v/>
      </c>
      <c r="GE432" s="40" t="str">
        <f t="shared" si="311"/>
        <v/>
      </c>
      <c r="GF432" s="40" t="str">
        <f t="shared" si="347"/>
        <v/>
      </c>
      <c r="GG432" s="40" t="str">
        <f t="shared" si="347"/>
        <v/>
      </c>
      <c r="GH432" s="40" t="str">
        <f t="shared" si="347"/>
        <v/>
      </c>
      <c r="GI432" s="39">
        <f t="shared" si="335"/>
        <v>0</v>
      </c>
      <c r="GJ432" s="39">
        <f t="shared" si="336"/>
        <v>0</v>
      </c>
      <c r="GK432" s="39">
        <f t="shared" si="337"/>
        <v>0</v>
      </c>
      <c r="GL432" s="39">
        <f t="shared" si="338"/>
        <v>0</v>
      </c>
    </row>
    <row r="433" spans="1:194" x14ac:dyDescent="0.25">
      <c r="A433" s="19">
        <v>469</v>
      </c>
      <c r="B433" s="43" t="s">
        <v>1889</v>
      </c>
      <c r="C433" s="43" t="s">
        <v>254</v>
      </c>
      <c r="D433" s="43" t="s">
        <v>241</v>
      </c>
      <c r="E433" s="43" t="s">
        <v>346</v>
      </c>
      <c r="F433" s="43" t="s">
        <v>3193</v>
      </c>
      <c r="G433" s="43" t="s">
        <v>190</v>
      </c>
      <c r="H433" s="43" t="s">
        <v>1380</v>
      </c>
      <c r="I433" s="43" t="s">
        <v>192</v>
      </c>
      <c r="J433" s="44">
        <f t="shared" si="312"/>
        <v>46081.458333333336</v>
      </c>
      <c r="K433" s="44">
        <v>45717.458333333336</v>
      </c>
      <c r="L433" s="44">
        <v>45545</v>
      </c>
      <c r="M433" s="43" t="s">
        <v>3194</v>
      </c>
      <c r="N433" s="43" t="s">
        <v>563</v>
      </c>
      <c r="O433" s="44">
        <v>46115.534351851849</v>
      </c>
      <c r="P433" s="43">
        <v>2849</v>
      </c>
      <c r="Q433" s="43">
        <v>1768</v>
      </c>
      <c r="R433" s="43">
        <v>1087</v>
      </c>
      <c r="S433" s="43" t="s">
        <v>206</v>
      </c>
      <c r="T433" s="44">
        <v>45716.770833333336</v>
      </c>
      <c r="U433" s="44">
        <v>45978.770833333336</v>
      </c>
      <c r="V433" s="44">
        <v>45978.770833333336</v>
      </c>
      <c r="W433" s="44">
        <v>45716.770833333336</v>
      </c>
      <c r="X433" s="44">
        <v>45716.770833333336</v>
      </c>
      <c r="Y433" s="44">
        <v>45716.770833333336</v>
      </c>
      <c r="Z433" s="43" t="s">
        <v>199</v>
      </c>
      <c r="AA433" s="43"/>
      <c r="AB433" s="43"/>
      <c r="AC433" s="43"/>
      <c r="AD433" s="43"/>
      <c r="AE433" s="43">
        <v>5</v>
      </c>
      <c r="AF433" s="43" t="s">
        <v>3195</v>
      </c>
      <c r="AG433" s="43" t="s">
        <v>3195</v>
      </c>
      <c r="AH433" s="43" t="s">
        <v>536</v>
      </c>
      <c r="AI433" s="43" t="s">
        <v>3196</v>
      </c>
      <c r="AJ433" s="43" t="s">
        <v>3197</v>
      </c>
      <c r="AK433" s="43" t="s">
        <v>3196</v>
      </c>
      <c r="AL433" s="45">
        <v>46158</v>
      </c>
      <c r="AM433" s="45">
        <v>46158</v>
      </c>
      <c r="AN433" s="46">
        <v>46081</v>
      </c>
      <c r="AO433" s="46">
        <v>46081</v>
      </c>
      <c r="AP433" s="47">
        <v>46446</v>
      </c>
      <c r="AQ433" s="46">
        <v>46081</v>
      </c>
      <c r="AR433" s="48"/>
      <c r="AS433" s="48"/>
      <c r="AT433" s="48"/>
      <c r="AU433" s="43">
        <v>1</v>
      </c>
      <c r="AV433" s="43">
        <v>1</v>
      </c>
      <c r="AW433" s="43">
        <v>0</v>
      </c>
      <c r="AX433" s="51" t="s">
        <v>211</v>
      </c>
      <c r="AY433" s="51" t="s">
        <v>211</v>
      </c>
      <c r="AZ433" s="51" t="s">
        <v>198</v>
      </c>
      <c r="BA433" s="20">
        <f t="shared" ca="1" si="350"/>
        <v>1</v>
      </c>
      <c r="BB433" s="20">
        <f t="shared" ca="1" si="350"/>
        <v>1</v>
      </c>
      <c r="BC433" s="20">
        <f t="shared" ca="1" si="350"/>
        <v>1</v>
      </c>
      <c r="BD433" s="20">
        <f t="shared" ca="1" si="350"/>
        <v>1</v>
      </c>
      <c r="BE433" s="20">
        <f t="shared" ca="1" si="350"/>
        <v>0</v>
      </c>
      <c r="BF433" s="20">
        <f t="shared" ca="1" si="350"/>
        <v>1</v>
      </c>
      <c r="BG433" s="21" t="str">
        <f t="shared" ca="1" si="350"/>
        <v/>
      </c>
      <c r="BH433" s="21" t="str">
        <f t="shared" ca="1" si="350"/>
        <v/>
      </c>
      <c r="BI433" s="21" t="str">
        <f t="shared" ca="1" si="350"/>
        <v/>
      </c>
      <c r="BJ433" s="22">
        <f t="shared" ca="1" si="313"/>
        <v>5</v>
      </c>
      <c r="BK433" s="21">
        <f t="shared" si="314"/>
        <v>5</v>
      </c>
      <c r="BL433" s="22">
        <f t="shared" ca="1" si="315"/>
        <v>3151</v>
      </c>
      <c r="BM433" s="22">
        <f t="shared" ca="1" si="316"/>
        <v>1954</v>
      </c>
      <c r="BN433" s="23">
        <f t="shared" ca="1" si="317"/>
        <v>1197</v>
      </c>
      <c r="BO433" s="24">
        <f t="shared" ca="1" si="318"/>
        <v>302</v>
      </c>
      <c r="BP433" s="51" t="str">
        <f>_xlfn.XLOOKUP(E433,[1]Validation!E:E,[1]Validation!F:F,"")</f>
        <v>EN11</v>
      </c>
      <c r="BQ433" s="51" t="str">
        <f>_xlfn.XLOOKUP(BP433,[1]Validation!F:F,[1]Validation!G:G,"")</f>
        <v>EN11 to EN22</v>
      </c>
      <c r="BR433" s="52" t="str">
        <f>VLOOKUP(G433,[1]Validation!$B$1:$C$9,2,0)</f>
        <v>B</v>
      </c>
      <c r="BS433" s="51">
        <f t="shared" ca="1" si="319"/>
        <v>15</v>
      </c>
      <c r="BT433" s="53">
        <f>_xlfn.XLOOKUP(B433,'[2]1. All Calls'!$R:$R,'[2]1. All Calls'!$A:$A,"",0)</f>
        <v>46115.733738425901</v>
      </c>
      <c r="BU433" s="51" t="str">
        <f>_xlfn.XLOOKUP(B433,'[2]1. All Calls'!$R:$R,'[2]1. All Calls'!$F:$F,"",0)</f>
        <v>CC-02035095</v>
      </c>
      <c r="BV433" s="51" t="str">
        <f>_xlfn.XLOOKUP(B433,'[2]1. All Calls'!$R:$R,'[2]1. All Calls'!$J:$J,"",0)</f>
        <v>General Service</v>
      </c>
      <c r="BW433" s="53">
        <f>_xlfn.XLOOKUP(B433,'[2]Sch Calls'!$R:$R,'[2]Sch Calls'!$A:$A,"",0)</f>
        <v>45979.591944444401</v>
      </c>
      <c r="BX433" s="51">
        <f>_xlfn.XLOOKUP(B433,'[2]Sch Calls'!$R:$R,'[2]Sch Calls'!$B:$B,"",0)</f>
        <v>1869</v>
      </c>
      <c r="BY433" s="51" t="str">
        <f t="shared" si="344"/>
        <v>17-May-26</v>
      </c>
      <c r="BZ433" s="51" t="str">
        <f t="shared" si="344"/>
        <v>17-May-26</v>
      </c>
      <c r="CA433" s="51" t="str">
        <f t="shared" si="320"/>
        <v>01-Dec-25</v>
      </c>
      <c r="CB433" s="51" t="str">
        <f t="shared" si="321"/>
        <v>29-Aug-26</v>
      </c>
      <c r="CC433" s="51" t="str">
        <f t="shared" si="322"/>
        <v>01-Mar-27</v>
      </c>
      <c r="CD433" s="51" t="str">
        <f t="shared" si="323"/>
        <v>01-Mar-26</v>
      </c>
      <c r="CE433" s="51">
        <f t="shared" ca="1" si="345"/>
        <v>197</v>
      </c>
      <c r="CF433" s="51">
        <f t="shared" ca="1" si="345"/>
        <v>197</v>
      </c>
      <c r="CG433" s="51">
        <f t="shared" ca="1" si="324"/>
        <v>459</v>
      </c>
      <c r="CH433" s="51">
        <f t="shared" ca="1" si="325"/>
        <v>459</v>
      </c>
      <c r="CI433" s="51">
        <f t="shared" ca="1" si="326"/>
        <v>459</v>
      </c>
      <c r="CJ433" s="51">
        <f t="shared" ca="1" si="327"/>
        <v>459</v>
      </c>
      <c r="CK433" s="51">
        <f t="shared" ca="1" si="341"/>
        <v>985</v>
      </c>
      <c r="CL433" s="51">
        <f t="shared" ca="1" si="341"/>
        <v>985</v>
      </c>
      <c r="CM433" s="51">
        <f t="shared" ca="1" si="341"/>
        <v>2295</v>
      </c>
      <c r="CN433" s="51">
        <f t="shared" ca="1" si="341"/>
        <v>2295</v>
      </c>
      <c r="CO433" s="51">
        <f t="shared" ca="1" si="341"/>
        <v>2295</v>
      </c>
      <c r="CP433" s="51">
        <f t="shared" ca="1" si="341"/>
        <v>2295</v>
      </c>
      <c r="CQ433" s="51">
        <f t="shared" ca="1" si="342"/>
        <v>535</v>
      </c>
      <c r="CR433" s="51">
        <f t="shared" ca="1" si="342"/>
        <v>535</v>
      </c>
      <c r="CS433" s="51">
        <f t="shared" ca="1" si="342"/>
        <v>-2142</v>
      </c>
      <c r="CT433" s="51">
        <f t="shared" ca="1" si="342"/>
        <v>-1142</v>
      </c>
      <c r="CU433" s="51">
        <f t="shared" ca="1" si="342"/>
        <v>2858</v>
      </c>
      <c r="CV433" s="54">
        <f t="shared" ca="1" si="342"/>
        <v>-1142</v>
      </c>
      <c r="CW433" s="25">
        <v>0</v>
      </c>
      <c r="CX433" s="55">
        <v>0.61</v>
      </c>
      <c r="CY433" s="55"/>
      <c r="CZ433" s="26">
        <v>0</v>
      </c>
      <c r="DA433" s="26">
        <v>0</v>
      </c>
      <c r="DB433" s="26">
        <v>0</v>
      </c>
      <c r="DC433" s="26">
        <v>0</v>
      </c>
      <c r="DD433" s="26">
        <v>0</v>
      </c>
      <c r="DE433" s="26">
        <v>0</v>
      </c>
      <c r="DF433" s="26">
        <v>0</v>
      </c>
      <c r="DG433" s="26">
        <v>0</v>
      </c>
      <c r="DH433" s="26">
        <v>0</v>
      </c>
      <c r="DI433" s="26">
        <v>0</v>
      </c>
      <c r="DJ433" s="26">
        <v>0</v>
      </c>
      <c r="DK433" s="26">
        <v>0</v>
      </c>
      <c r="DL433" s="27">
        <f t="shared" si="328"/>
        <v>46190.733738425901</v>
      </c>
      <c r="DM433" s="28">
        <f t="shared" ca="1" si="329"/>
        <v>0</v>
      </c>
      <c r="DN433" s="56">
        <f>_xlfn.XLOOKUP(B433,'[2]1. All Calls'!$R:$R,'[2]1. All Calls'!$A:$A,"",0)</f>
        <v>46115.733738425901</v>
      </c>
      <c r="DO433" s="57" t="str">
        <f ca="1">VLOOKUP(DM433,[1]Validation!$B$20:$C$25,2,0)</f>
        <v>Within 3 months</v>
      </c>
      <c r="DP433" s="58" t="str">
        <f>_xlfn.XLOOKUP(B433,'[1]Active AMCs- Dealer'!E:E,'[1]Active AMCs- Dealer'!L:L,"Not in AMC",0)</f>
        <v>Not in AMC</v>
      </c>
      <c r="DQ433" s="50" t="s">
        <v>213</v>
      </c>
      <c r="DR433" s="29" t="str">
        <f>_xlfn.XLOOKUP(B433,'[2]1. All Calls'!$R:$R,'[2]1. All Calls'!$F:$F,"",0)</f>
        <v>CC-02035095</v>
      </c>
      <c r="DS433" s="29" t="str">
        <f>_xlfn.XLOOKUP(B433,'[2]1. All Calls'!$R:$R,'[2]1. All Calls'!$AB:$AB,"",0)</f>
        <v>Courtesy visit carried out</v>
      </c>
      <c r="DT433" s="30">
        <f>_xlfn.XLOOKUP(DR433,'[2]1. All Calls'!$F:$F,'[2]1. All Calls'!$A:$A,"",0)</f>
        <v>46115.733738425901</v>
      </c>
      <c r="DU433" s="31">
        <f>_xlfn.XLOOKUP(DR433,'[2]1. All Calls'!$F:$F,'[2]1. All Calls'!$B:$B,"",0)</f>
        <v>2849</v>
      </c>
      <c r="DV433" s="31">
        <f>_xlfn.XLOOKUP(B433,[1]MDA_Assets!D:D,[1]MDA_Assets!N:N,"",0)</f>
        <v>1768</v>
      </c>
      <c r="DW433" s="31">
        <f>_xlfn.XLOOKUP(B433,[1]MDA_Assets!D:D,[1]MDA_Assets!O:O,"",0)</f>
        <v>1087</v>
      </c>
      <c r="DX433" s="32" t="str">
        <f>_xlfn.XLOOKUP(B433,[1]MDA_Assets!D:D,[1]MDA_Assets!Q:Q,"",0)</f>
        <v>XD</v>
      </c>
      <c r="DY433" s="33">
        <f>_xlfn.XLOOKUP(B433,[1]MDA_Assets!D:D,[1]MDA_Assets!R:R,"",0)</f>
        <v>45717</v>
      </c>
      <c r="DZ433" s="33">
        <f>_xlfn.XLOOKUP(B433,[1]MDA_Assets!D:D,[1]MDA_Assets!S:S,"",0)</f>
        <v>45979</v>
      </c>
      <c r="EA433" s="33">
        <f>_xlfn.XLOOKUP(B433,[1]MDA_Assets!D:D,[1]MDA_Assets!T:T,"",0)</f>
        <v>45979</v>
      </c>
      <c r="EB433" s="33">
        <f>_xlfn.XLOOKUP(B433,[1]MDA_Assets!D:D,[1]MDA_Assets!U:U,"",0)</f>
        <v>45717</v>
      </c>
      <c r="EC433" s="33">
        <f>_xlfn.XLOOKUP(B433,[1]MDA_Assets!D:D,[1]MDA_Assets!V:V,"",0)</f>
        <v>45717</v>
      </c>
      <c r="ED433" s="33">
        <f>_xlfn.XLOOKUP(B433,[1]MDA_Assets!D:D,[1]MDA_Assets!W:W,"",0)</f>
        <v>45717</v>
      </c>
      <c r="EE433" s="32" t="str">
        <f>_xlfn.XLOOKUP(B433,[1]MDA_Assets!D:D,[1]MDA_Assets!X:X,"",0)</f>
        <v>Yes</v>
      </c>
      <c r="EF433" s="33">
        <f>_xlfn.XLOOKUP(B433,[1]MDA_Assets!D:D,[1]MDA_Assets!Y:Y,"",0)</f>
        <v>0</v>
      </c>
      <c r="EG433" s="33">
        <f>_xlfn.XLOOKUP(B433,[1]MDA_Assets!D:D,[1]MDA_Assets!Z:Z,"",0)</f>
        <v>0</v>
      </c>
      <c r="EH433" s="33">
        <f>_xlfn.XLOOKUP(B433,[1]MDA_Assets!D:D,[1]MDA_Assets!AA:AA,"",0)</f>
        <v>0</v>
      </c>
      <c r="EI433" s="34">
        <f>_xlfn.XLOOKUP(B433,[1]MDA_Assets!D:D,[1]MDA_Assets!P:P,"",0)</f>
        <v>5</v>
      </c>
      <c r="EJ433" s="35" t="str">
        <f>_xlfn.XLOOKUP(B433,[1]MDA_Assets!D:D,[1]MDA_Assets!AB:AB,"",0)</f>
        <v>1520</v>
      </c>
      <c r="EK433" s="35" t="str">
        <f>_xlfn.XLOOKUP(B433,[1]MDA_Assets!D:D,[1]MDA_Assets!AC:AC,"",0)</f>
        <v>1520</v>
      </c>
      <c r="EL433" s="35" t="str">
        <f>_xlfn.XLOOKUP(B433,[1]MDA_Assets!D:D,[1]MDA_Assets!AD:AD,"",0)</f>
        <v>153</v>
      </c>
      <c r="EM433" s="35" t="str">
        <f>_xlfn.XLOOKUP(B433,[1]MDA_Assets!D:D,[1]MDA_Assets!AE:AE,"",0)</f>
        <v>1153</v>
      </c>
      <c r="EN433" s="35" t="str">
        <f>_xlfn.XLOOKUP(B433,[1]MDA_Assets!D:D,[1]MDA_Assets!AF:AF,"",0)</f>
        <v>5153</v>
      </c>
      <c r="EO433" s="35" t="str">
        <f>_xlfn.XLOOKUP(B433,[1]MDA_Assets!D:D,[1]MDA_Assets!AG:AG,"",0)</f>
        <v>1153</v>
      </c>
      <c r="EP433" s="36">
        <f t="shared" si="346"/>
        <v>180</v>
      </c>
      <c r="EQ433" s="36">
        <f t="shared" si="346"/>
        <v>180</v>
      </c>
      <c r="ER433" s="36">
        <f t="shared" si="330"/>
        <v>365</v>
      </c>
      <c r="ES433" s="36">
        <f t="shared" si="331"/>
        <v>365</v>
      </c>
      <c r="ET433" s="36">
        <f t="shared" si="332"/>
        <v>730</v>
      </c>
      <c r="EU433" s="36">
        <f t="shared" si="333"/>
        <v>365</v>
      </c>
      <c r="EV433" s="36" t="str">
        <f t="shared" si="334"/>
        <v/>
      </c>
      <c r="EW433" s="36" t="str">
        <f t="shared" si="306"/>
        <v/>
      </c>
      <c r="EX433" s="36" t="str">
        <f t="shared" si="307"/>
        <v/>
      </c>
      <c r="EY433" s="36">
        <f t="shared" si="349"/>
        <v>5.81</v>
      </c>
      <c r="EZ433" s="36">
        <f t="shared" si="349"/>
        <v>5.81</v>
      </c>
      <c r="FA433" s="36">
        <f t="shared" si="349"/>
        <v>11.78</v>
      </c>
      <c r="FB433" s="36">
        <f t="shared" si="348"/>
        <v>11.78</v>
      </c>
      <c r="FC433" s="36">
        <f t="shared" si="348"/>
        <v>23.55</v>
      </c>
      <c r="FD433" s="36">
        <f t="shared" si="348"/>
        <v>11.78</v>
      </c>
      <c r="FE433" s="36" t="str">
        <f t="shared" si="348"/>
        <v/>
      </c>
      <c r="FF433" s="36" t="str">
        <f t="shared" si="348"/>
        <v/>
      </c>
      <c r="FG433" s="36" t="str">
        <f t="shared" si="348"/>
        <v/>
      </c>
      <c r="FH433" s="37" t="str" cm="1">
        <f t="array" ref="FH433">_xlfn.IFS(EY433="", "No Data", EY433&lt;0, "Negative/Future", EY433=0, "Zero Days", EY433&lt;=3, "&lt; 3 Months", EY433&lt;=6, "3 to 6 Months", EY433&lt;=9, "6 to 9 Months", EY433&lt;=12, "9 to 12 Months", EY433&lt;=15, "12 to 15 Months", EY433&lt;=18, "15 to 18 Months", EY433&lt;=24, "18 to 24 Months", EY433&gt;24, "&gt; 24 Months")</f>
        <v>3 to 6 Months</v>
      </c>
      <c r="FI433" s="37" t="str" cm="1">
        <f t="array" ref="FI433">_xlfn.IFS(EZ433="", "No Data", EZ433&lt;0, "Negative/Future", EZ433=0, "Zero Days", EZ433&lt;=3, "&lt; 3 Months", EZ433&lt;=6, "3 to 6 Months", EZ433&lt;=9, "6 to 9 Months", EZ433&lt;=12, "9 to 12 Months", EZ433&lt;=15, "12 to 15 Months", EZ433&lt;=18, "15 to 18 Months", EZ433&lt;=24, "18 to 24 Months", EZ433&gt;24, "&gt; 24 Months")</f>
        <v>3 to 6 Months</v>
      </c>
      <c r="FJ433" s="37" t="str" cm="1">
        <f t="array" ref="FJ433">_xlfn.IFS(FA433="", "No Data", FA433&lt;0, "Negative/Future", FA433=0, "Zero Days", FA433&lt;=3, "&lt; 3 Months", FA433&lt;=6, "3 to 6 Months", FA433&lt;=9, "6 to 9 Months", FA433&lt;=12, "9 to 12 Months", FA433&lt;=15, "12 to 15 Months", FA433&lt;=18, "15 to 18 Months", FA433&lt;=24, "18 to 24 Months", FA433&gt;24, "&gt; 24 Months")</f>
        <v>9 to 12 Months</v>
      </c>
      <c r="FK433" s="37" t="str" cm="1">
        <f t="array" ref="FK433">_xlfn.IFS(FB433="", "No Data", FB433&lt;0, "Negative/Future", FB433=0, "Zero Days", FB433&lt;=3, "&lt; 3 Months", FB433&lt;=6, "3 to 6 Months", FB433&lt;=9, "6 to 9 Months", FB433&lt;=12, "9 to 12 Months", FB433&lt;=15, "12 to 15 Months", FB433&lt;=18, "15 to 18 Months", FB433&lt;=24, "18 to 24 Months", FB433&gt;24, "&gt; 24 Months")</f>
        <v>9 to 12 Months</v>
      </c>
      <c r="FL433" s="37" t="str" cm="1">
        <f t="array" ref="FL433">_xlfn.IFS(FC433="", "No Data", FC433&lt;0, "Negative/Future", FC433=0, "Zero Days", FC433&lt;=3, "&lt; 3 Months", FC433&lt;=6, "3 to 6 Months", FC433&lt;=9, "6 to 9 Months", FC433&lt;=12, "9 to 12 Months", FC433&lt;=15, "12 to 15 Months", FC433&lt;=18, "15 to 18 Months", FC433&lt;=24, "18 to 24 Months", FC433&gt;24, "&gt; 24 Months")</f>
        <v>18 to 24 Months</v>
      </c>
      <c r="FM433" s="37" t="str" cm="1">
        <f t="array" ref="FM433">_xlfn.IFS(FD433="", "No Data", FD433&lt;0, "Negative/Future", FD433=0, "Zero Days", FD433&lt;=3, "&lt; 3 Months", FD433&lt;=6, "3 to 6 Months", FD433&lt;=9, "6 to 9 Months", FD433&lt;=12, "9 to 12 Months", FD433&lt;=15, "12 to 15 Months", FD433&lt;=18, "15 to 18 Months", FD433&lt;=24, "18 to 24 Months", FD433&gt;24, "&gt; 24 Months")</f>
        <v>9 to 12 Months</v>
      </c>
      <c r="FN433" s="37" t="str" cm="1">
        <f t="array" ref="FN433">_xlfn.IFS(FE433="", "No Data", FE433&lt;0, "Negative/Future", FE433=0, "Zero Days", FE433&lt;=3, "&lt; 3 Months", FE433&lt;=6, "3 to 6 Months", FE433&lt;=9, "6 to 9 Months", FE433&lt;=12, "9 to 12 Months", FE433&lt;=15, "12 to 15 Months", FE433&lt;=18, "15 to 18 Months", FE433&lt;=24, "18 to 24 Months", FE433&gt;24, "&gt; 24 Months")</f>
        <v>No Data</v>
      </c>
      <c r="FO433" s="37" t="str" cm="1">
        <f t="array" ref="FO433">_xlfn.IFS(FG433="", "No Data", FG433&lt;0, "Negative/Future", FG433=0, "Zero Days", FG433&lt;=3, "&lt; 3 Months", FG433&lt;=6, "3 to 6 Months", FG433&lt;=9, "6 to 9 Months", FG433&lt;=12, "9 to 12 Months", FG433&lt;=15, "12 to 15 Months", FG433&lt;=18, "15 to 18 Months", FG433&lt;=24, "18 to 24 Months", FG433&gt;24, "&gt; 24 Months")</f>
        <v>No Data</v>
      </c>
      <c r="FP433" s="37" t="str" cm="1">
        <f t="array" ref="FP433">_xlfn.IFS(FF433="", "No Data", FF433&lt;0, "Negative/Future", FF433=0, "Zero Days", FF433&lt;=3, "&lt; 3 Months", FF433&lt;=6, "3 to 6 Months", FF433&lt;=9, "6 to 9 Months", FF433&lt;=12, "9 to 12 Months", FF433&lt;=15, "12 to 15 Months", FF433&lt;=18, "15 to 18 Months", FF433&lt;=24, "18 to 24 Months", FF433&gt;24, "&gt; 24 Months")</f>
        <v>No Data</v>
      </c>
      <c r="FQ433" s="29" t="s">
        <v>1891</v>
      </c>
      <c r="FR433" s="29">
        <v>9031026774</v>
      </c>
      <c r="FS433" s="38" t="str">
        <f>VLOOKUP(_xlfn.XLOOKUP(B433,[1]MDA_Assets!D:D,[1]MDA_Assets!I:I,"",0),[1]Validation!$B$1:$C$8,2,0)</f>
        <v>B</v>
      </c>
      <c r="FT433" s="38" t="s">
        <v>202</v>
      </c>
      <c r="FU433" s="31" t="str">
        <f>_xlfn.XLOOKUP(B433,[1]MDA_Assets!D:D,[1]MDA_Assets!X:X,"",0)</f>
        <v>Yes</v>
      </c>
      <c r="FV433" s="39">
        <v>3</v>
      </c>
      <c r="FW433" s="39">
        <v>2</v>
      </c>
      <c r="FX433" s="39">
        <v>0</v>
      </c>
      <c r="FY433" s="39">
        <v>4</v>
      </c>
      <c r="FZ433" s="40">
        <f t="shared" si="343"/>
        <v>46159</v>
      </c>
      <c r="GA433" s="40">
        <f t="shared" si="343"/>
        <v>46159</v>
      </c>
      <c r="GB433" s="40">
        <f t="shared" si="308"/>
        <v>46082</v>
      </c>
      <c r="GC433" s="40">
        <f t="shared" si="309"/>
        <v>46082</v>
      </c>
      <c r="GD433" s="40">
        <f t="shared" si="310"/>
        <v>46447</v>
      </c>
      <c r="GE433" s="40">
        <f t="shared" si="311"/>
        <v>46082</v>
      </c>
      <c r="GF433" s="40" t="str">
        <f t="shared" si="347"/>
        <v/>
      </c>
      <c r="GG433" s="40" t="str">
        <f t="shared" si="347"/>
        <v/>
      </c>
      <c r="GH433" s="40" t="str">
        <f t="shared" si="347"/>
        <v/>
      </c>
      <c r="GI433" s="39">
        <f t="shared" si="335"/>
        <v>0</v>
      </c>
      <c r="GJ433" s="39">
        <f t="shared" si="336"/>
        <v>0</v>
      </c>
      <c r="GK433" s="39">
        <f t="shared" si="337"/>
        <v>0</v>
      </c>
      <c r="GL433" s="39">
        <f t="shared" si="338"/>
        <v>6</v>
      </c>
    </row>
    <row r="434" spans="1:194" x14ac:dyDescent="0.25">
      <c r="A434" s="19">
        <v>470</v>
      </c>
      <c r="B434" s="43" t="s">
        <v>1892</v>
      </c>
      <c r="C434" s="43" t="s">
        <v>186</v>
      </c>
      <c r="D434" s="43" t="s">
        <v>636</v>
      </c>
      <c r="E434" s="43" t="s">
        <v>1893</v>
      </c>
      <c r="F434" s="43" t="s">
        <v>734</v>
      </c>
      <c r="G434" s="43" t="s">
        <v>190</v>
      </c>
      <c r="H434" s="43" t="s">
        <v>498</v>
      </c>
      <c r="I434" s="43" t="s">
        <v>192</v>
      </c>
      <c r="J434" s="44">
        <f t="shared" si="312"/>
        <v>46203.625</v>
      </c>
      <c r="K434" s="44">
        <v>45839.625</v>
      </c>
      <c r="L434" s="44">
        <v>45825</v>
      </c>
      <c r="M434" s="43" t="s">
        <v>2587</v>
      </c>
      <c r="N434" s="43" t="s">
        <v>193</v>
      </c>
      <c r="O434" s="44">
        <v>46051.341689814813</v>
      </c>
      <c r="P434" s="43">
        <v>550</v>
      </c>
      <c r="Q434" s="43"/>
      <c r="R434" s="43"/>
      <c r="S434" s="43" t="s">
        <v>206</v>
      </c>
      <c r="T434" s="44">
        <v>45838.770833333336</v>
      </c>
      <c r="U434" s="44">
        <v>45838.770833333336</v>
      </c>
      <c r="V434" s="44">
        <v>45838.770833333336</v>
      </c>
      <c r="W434" s="44">
        <v>45838.770833333336</v>
      </c>
      <c r="X434" s="44">
        <v>45838.770833333336</v>
      </c>
      <c r="Y434" s="44">
        <v>45838.770833333336</v>
      </c>
      <c r="Z434" s="43" t="s">
        <v>199</v>
      </c>
      <c r="AA434" s="43"/>
      <c r="AB434" s="43"/>
      <c r="AC434" s="43"/>
      <c r="AD434" s="43"/>
      <c r="AE434" s="43">
        <v>1</v>
      </c>
      <c r="AF434" s="43" t="s">
        <v>1346</v>
      </c>
      <c r="AG434" s="43" t="s">
        <v>1346</v>
      </c>
      <c r="AH434" s="43" t="s">
        <v>886</v>
      </c>
      <c r="AI434" s="43" t="s">
        <v>886</v>
      </c>
      <c r="AJ434" s="43" t="s">
        <v>889</v>
      </c>
      <c r="AK434" s="43" t="s">
        <v>886</v>
      </c>
      <c r="AL434" s="49">
        <v>46203</v>
      </c>
      <c r="AM434" s="46">
        <v>46018</v>
      </c>
      <c r="AN434" s="49">
        <v>46203</v>
      </c>
      <c r="AO434" s="49">
        <v>46203</v>
      </c>
      <c r="AP434" s="47">
        <v>46568</v>
      </c>
      <c r="AQ434" s="49">
        <v>46203</v>
      </c>
      <c r="AR434" s="48"/>
      <c r="AS434" s="48"/>
      <c r="AT434" s="48"/>
      <c r="AU434" s="43">
        <v>1</v>
      </c>
      <c r="AV434" s="43">
        <v>0</v>
      </c>
      <c r="AW434" s="43">
        <v>1</v>
      </c>
      <c r="AX434" s="51" t="s">
        <v>735</v>
      </c>
      <c r="AY434" s="51" t="s">
        <v>409</v>
      </c>
      <c r="AZ434" s="51" t="s">
        <v>198</v>
      </c>
      <c r="BA434" s="20">
        <f t="shared" ca="1" si="350"/>
        <v>0</v>
      </c>
      <c r="BB434" s="20">
        <f t="shared" ca="1" si="350"/>
        <v>1</v>
      </c>
      <c r="BC434" s="20">
        <f t="shared" ca="1" si="350"/>
        <v>0</v>
      </c>
      <c r="BD434" s="20">
        <f t="shared" ca="1" si="350"/>
        <v>0</v>
      </c>
      <c r="BE434" s="20">
        <f t="shared" ca="1" si="350"/>
        <v>0</v>
      </c>
      <c r="BF434" s="20">
        <f t="shared" ca="1" si="350"/>
        <v>0</v>
      </c>
      <c r="BG434" s="21" t="str">
        <f t="shared" ca="1" si="350"/>
        <v/>
      </c>
      <c r="BH434" s="21" t="str">
        <f t="shared" ca="1" si="350"/>
        <v/>
      </c>
      <c r="BI434" s="21" t="str">
        <f t="shared" ca="1" si="350"/>
        <v/>
      </c>
      <c r="BJ434" s="22">
        <f t="shared" ca="1" si="313"/>
        <v>1</v>
      </c>
      <c r="BK434" s="21">
        <f t="shared" si="314"/>
        <v>1</v>
      </c>
      <c r="BL434" s="22">
        <f t="shared" ca="1" si="315"/>
        <v>675</v>
      </c>
      <c r="BM434" s="22">
        <f t="shared" ca="1" si="316"/>
        <v>0</v>
      </c>
      <c r="BN434" s="23">
        <f t="shared" ca="1" si="317"/>
        <v>675</v>
      </c>
      <c r="BO434" s="24">
        <f t="shared" ca="1" si="318"/>
        <v>125</v>
      </c>
      <c r="BP434" s="51" t="str">
        <f>_xlfn.XLOOKUP(E434,[1]Validation!E:E,[1]Validation!F:F,"")</f>
        <v>EQ22</v>
      </c>
      <c r="BQ434" s="51" t="str">
        <f>_xlfn.XLOOKUP(BP434,[1]Validation!F:F,[1]Validation!G:G,"")</f>
        <v>EQ11 to EQ22</v>
      </c>
      <c r="BR434" s="52" t="str">
        <f>VLOOKUP(G434,[1]Validation!$B$1:$C$9,2,0)</f>
        <v>B</v>
      </c>
      <c r="BS434" s="51">
        <f t="shared" ca="1" si="319"/>
        <v>11</v>
      </c>
      <c r="BT434" s="53">
        <f>_xlfn.XLOOKUP(B434,'[2]1. All Calls'!$R:$R,'[2]1. All Calls'!$A:$A,"",0)</f>
        <v>46051.570254629602</v>
      </c>
      <c r="BU434" s="51" t="str">
        <f>_xlfn.XLOOKUP(B434,'[2]1. All Calls'!$R:$R,'[2]1. All Calls'!$F:$F,"",0)</f>
        <v>CC-01957291</v>
      </c>
      <c r="BV434" s="51" t="str">
        <f>_xlfn.XLOOKUP(B434,'[2]1. All Calls'!$R:$R,'[2]1. All Calls'!$J:$J,"",0)</f>
        <v>Sales Call</v>
      </c>
      <c r="BW434" s="53" t="str">
        <f>_xlfn.XLOOKUP(B434,'[2]Sch Calls'!$R:$R,'[2]Sch Calls'!$A:$A,"",0)</f>
        <v/>
      </c>
      <c r="BX434" s="51" t="str">
        <f>_xlfn.XLOOKUP(B434,'[2]Sch Calls'!$R:$R,'[2]Sch Calls'!$B:$B,"",0)</f>
        <v/>
      </c>
      <c r="BY434" s="51" t="str">
        <f t="shared" si="344"/>
        <v>28-Dec-25</v>
      </c>
      <c r="BZ434" s="51" t="str">
        <f t="shared" si="344"/>
        <v>28-Dec-25</v>
      </c>
      <c r="CA434" s="51" t="str">
        <f t="shared" si="320"/>
        <v>02-Apr-26</v>
      </c>
      <c r="CB434" s="51" t="str">
        <f t="shared" si="321"/>
        <v>29-Dec-26</v>
      </c>
      <c r="CC434" s="51" t="str">
        <f t="shared" si="322"/>
        <v>01-Jul-27</v>
      </c>
      <c r="CD434" s="51" t="str">
        <f t="shared" si="323"/>
        <v>01-Jul-26</v>
      </c>
      <c r="CE434" s="51">
        <f t="shared" ca="1" si="345"/>
        <v>337</v>
      </c>
      <c r="CF434" s="51">
        <f t="shared" ca="1" si="345"/>
        <v>337</v>
      </c>
      <c r="CG434" s="51">
        <f t="shared" ca="1" si="324"/>
        <v>337</v>
      </c>
      <c r="CH434" s="51">
        <f t="shared" ca="1" si="325"/>
        <v>337</v>
      </c>
      <c r="CI434" s="51">
        <f t="shared" ca="1" si="326"/>
        <v>337</v>
      </c>
      <c r="CJ434" s="51">
        <f t="shared" ca="1" si="327"/>
        <v>337</v>
      </c>
      <c r="CK434" s="51">
        <f t="shared" ca="1" si="341"/>
        <v>337</v>
      </c>
      <c r="CL434" s="51">
        <f t="shared" ca="1" si="341"/>
        <v>337</v>
      </c>
      <c r="CM434" s="51">
        <f t="shared" ca="1" si="341"/>
        <v>337</v>
      </c>
      <c r="CN434" s="51">
        <f t="shared" ca="1" si="341"/>
        <v>337</v>
      </c>
      <c r="CO434" s="51">
        <f t="shared" ca="1" si="341"/>
        <v>337</v>
      </c>
      <c r="CP434" s="51">
        <f t="shared" ca="1" si="341"/>
        <v>337</v>
      </c>
      <c r="CQ434" s="51">
        <f t="shared" ca="1" si="342"/>
        <v>1113</v>
      </c>
      <c r="CR434" s="51">
        <f t="shared" ca="1" si="342"/>
        <v>1113</v>
      </c>
      <c r="CS434" s="51">
        <f t="shared" ca="1" si="342"/>
        <v>3113</v>
      </c>
      <c r="CT434" s="51">
        <f t="shared" ca="1" si="342"/>
        <v>3113</v>
      </c>
      <c r="CU434" s="51">
        <f t="shared" ca="1" si="342"/>
        <v>7113</v>
      </c>
      <c r="CV434" s="54">
        <f t="shared" ca="1" si="342"/>
        <v>3113</v>
      </c>
      <c r="CW434" s="25">
        <v>0</v>
      </c>
      <c r="CX434" s="55">
        <v>1</v>
      </c>
      <c r="CY434" s="55"/>
      <c r="CZ434" s="26">
        <v>0</v>
      </c>
      <c r="DA434" s="26">
        <v>0</v>
      </c>
      <c r="DB434" s="26">
        <v>0</v>
      </c>
      <c r="DC434" s="26">
        <v>0</v>
      </c>
      <c r="DD434" s="26">
        <v>0</v>
      </c>
      <c r="DE434" s="26">
        <v>0</v>
      </c>
      <c r="DF434" s="26">
        <v>0</v>
      </c>
      <c r="DG434" s="26">
        <v>0</v>
      </c>
      <c r="DH434" s="26">
        <v>0</v>
      </c>
      <c r="DI434" s="26">
        <v>0</v>
      </c>
      <c r="DJ434" s="26">
        <v>0</v>
      </c>
      <c r="DK434" s="26">
        <v>0</v>
      </c>
      <c r="DL434" s="27">
        <f t="shared" si="328"/>
        <v>46126.570254629602</v>
      </c>
      <c r="DM434" s="28">
        <f t="shared" ca="1" si="329"/>
        <v>1</v>
      </c>
      <c r="DN434" s="56">
        <f>_xlfn.XLOOKUP(B434,'[2]1. All Calls'!$R:$R,'[2]1. All Calls'!$A:$A,"",0)</f>
        <v>46051.570254629602</v>
      </c>
      <c r="DO434" s="57" t="str">
        <f ca="1">VLOOKUP(DM434,[1]Validation!$B$20:$C$25,2,0)</f>
        <v>Above 3 months</v>
      </c>
      <c r="DP434" s="58" t="str">
        <f>_xlfn.XLOOKUP(B434,'[1]Active AMCs- Dealer'!E:E,'[1]Active AMCs- Dealer'!L:L,"Not in AMC",0)</f>
        <v>Not in AMC</v>
      </c>
      <c r="DQ434" s="50" t="s">
        <v>638</v>
      </c>
      <c r="DR434" s="29" t="str">
        <f>_xlfn.XLOOKUP(B434,'[2]1. All Calls'!$R:$R,'[2]1. All Calls'!$F:$F,"",0)</f>
        <v>CC-01957291</v>
      </c>
      <c r="DS434" s="29" t="str">
        <f>_xlfn.XLOOKUP(B434,'[2]1. All Calls'!$R:$R,'[2]1. All Calls'!$AB:$AB,"",0)</f>
        <v>Sales call carried out for HMR update</v>
      </c>
      <c r="DT434" s="30">
        <f>_xlfn.XLOOKUP(DR434,'[2]1. All Calls'!$F:$F,'[2]1. All Calls'!$A:$A,"",0)</f>
        <v>46051.570254629602</v>
      </c>
      <c r="DU434" s="31">
        <f>_xlfn.XLOOKUP(DR434,'[2]1. All Calls'!$F:$F,'[2]1. All Calls'!$B:$B,"",0)</f>
        <v>550</v>
      </c>
      <c r="DV434" s="31">
        <f>_xlfn.XLOOKUP(B434,[1]MDA_Assets!D:D,[1]MDA_Assets!N:N,"",0)</f>
        <v>0</v>
      </c>
      <c r="DW434" s="31">
        <f>_xlfn.XLOOKUP(B434,[1]MDA_Assets!D:D,[1]MDA_Assets!O:O,"",0)</f>
        <v>0</v>
      </c>
      <c r="DX434" s="32" t="str">
        <f>_xlfn.XLOOKUP(B434,[1]MDA_Assets!D:D,[1]MDA_Assets!Q:Q,"",0)</f>
        <v>XD</v>
      </c>
      <c r="DY434" s="33">
        <f>_xlfn.XLOOKUP(B434,[1]MDA_Assets!D:D,[1]MDA_Assets!R:R,"",0)</f>
        <v>45839</v>
      </c>
      <c r="DZ434" s="33">
        <f>_xlfn.XLOOKUP(B434,[1]MDA_Assets!D:D,[1]MDA_Assets!S:S,"",0)</f>
        <v>45839</v>
      </c>
      <c r="EA434" s="33">
        <f>_xlfn.XLOOKUP(B434,[1]MDA_Assets!D:D,[1]MDA_Assets!T:T,"",0)</f>
        <v>45839</v>
      </c>
      <c r="EB434" s="33">
        <f>_xlfn.XLOOKUP(B434,[1]MDA_Assets!D:D,[1]MDA_Assets!U:U,"",0)</f>
        <v>45839</v>
      </c>
      <c r="EC434" s="33">
        <f>_xlfn.XLOOKUP(B434,[1]MDA_Assets!D:D,[1]MDA_Assets!V:V,"",0)</f>
        <v>45839</v>
      </c>
      <c r="ED434" s="33">
        <f>_xlfn.XLOOKUP(B434,[1]MDA_Assets!D:D,[1]MDA_Assets!W:W,"",0)</f>
        <v>45839</v>
      </c>
      <c r="EE434" s="32" t="str">
        <f>_xlfn.XLOOKUP(B434,[1]MDA_Assets!D:D,[1]MDA_Assets!X:X,"",0)</f>
        <v>Yes</v>
      </c>
      <c r="EF434" s="33">
        <f>_xlfn.XLOOKUP(B434,[1]MDA_Assets!D:D,[1]MDA_Assets!Y:Y,"",0)</f>
        <v>0</v>
      </c>
      <c r="EG434" s="33">
        <f>_xlfn.XLOOKUP(B434,[1]MDA_Assets!D:D,[1]MDA_Assets!Z:Z,"",0)</f>
        <v>0</v>
      </c>
      <c r="EH434" s="33">
        <f>_xlfn.XLOOKUP(B434,[1]MDA_Assets!D:D,[1]MDA_Assets!AA:AA,"",0)</f>
        <v>0</v>
      </c>
      <c r="EI434" s="34">
        <f>_xlfn.XLOOKUP(B434,[1]MDA_Assets!D:D,[1]MDA_Assets!P:P,"",0)</f>
        <v>1</v>
      </c>
      <c r="EJ434" s="35" t="str">
        <f>_xlfn.XLOOKUP(B434,[1]MDA_Assets!D:D,[1]MDA_Assets!AB:AB,"",0)</f>
        <v>1450</v>
      </c>
      <c r="EK434" s="35" t="str">
        <f>_xlfn.XLOOKUP(B434,[1]MDA_Assets!D:D,[1]MDA_Assets!AC:AC,"",0)</f>
        <v>1450</v>
      </c>
      <c r="EL434" s="35" t="str">
        <f>_xlfn.XLOOKUP(B434,[1]MDA_Assets!D:D,[1]MDA_Assets!AD:AD,"",0)</f>
        <v>3450</v>
      </c>
      <c r="EM434" s="35" t="str">
        <f>_xlfn.XLOOKUP(B434,[1]MDA_Assets!D:D,[1]MDA_Assets!AE:AE,"",0)</f>
        <v>3450</v>
      </c>
      <c r="EN434" s="35" t="str">
        <f>_xlfn.XLOOKUP(B434,[1]MDA_Assets!D:D,[1]MDA_Assets!AF:AF,"",0)</f>
        <v>7450</v>
      </c>
      <c r="EO434" s="35" t="str">
        <f>_xlfn.XLOOKUP(B434,[1]MDA_Assets!D:D,[1]MDA_Assets!AG:AG,"",0)</f>
        <v>3450</v>
      </c>
      <c r="EP434" s="36">
        <f t="shared" si="346"/>
        <v>365</v>
      </c>
      <c r="EQ434" s="36">
        <f t="shared" si="346"/>
        <v>180</v>
      </c>
      <c r="ER434" s="36">
        <f t="shared" si="330"/>
        <v>365</v>
      </c>
      <c r="ES434" s="36">
        <f t="shared" si="331"/>
        <v>365</v>
      </c>
      <c r="ET434" s="36">
        <f t="shared" si="332"/>
        <v>730</v>
      </c>
      <c r="EU434" s="36">
        <f t="shared" si="333"/>
        <v>365</v>
      </c>
      <c r="EV434" s="36" t="str">
        <f t="shared" si="334"/>
        <v/>
      </c>
      <c r="EW434" s="36" t="str">
        <f t="shared" si="306"/>
        <v/>
      </c>
      <c r="EX434" s="36" t="str">
        <f t="shared" si="307"/>
        <v/>
      </c>
      <c r="EY434" s="36">
        <f t="shared" si="349"/>
        <v>11.78</v>
      </c>
      <c r="EZ434" s="36">
        <f t="shared" si="349"/>
        <v>5.81</v>
      </c>
      <c r="FA434" s="36">
        <f t="shared" si="349"/>
        <v>11.78</v>
      </c>
      <c r="FB434" s="36">
        <f t="shared" si="348"/>
        <v>11.78</v>
      </c>
      <c r="FC434" s="36">
        <f t="shared" si="348"/>
        <v>23.55</v>
      </c>
      <c r="FD434" s="36">
        <f t="shared" si="348"/>
        <v>11.78</v>
      </c>
      <c r="FE434" s="36" t="str">
        <f t="shared" si="348"/>
        <v/>
      </c>
      <c r="FF434" s="36" t="str">
        <f t="shared" si="348"/>
        <v/>
      </c>
      <c r="FG434" s="36" t="str">
        <f t="shared" si="348"/>
        <v/>
      </c>
      <c r="FH434" s="37" t="str" cm="1">
        <f t="array" ref="FH434">_xlfn.IFS(EY434="", "No Data", EY434&lt;0, "Negative/Future", EY434=0, "Zero Days", EY434&lt;=3, "&lt; 3 Months", EY434&lt;=6, "3 to 6 Months", EY434&lt;=9, "6 to 9 Months", EY434&lt;=12, "9 to 12 Months", EY434&lt;=15, "12 to 15 Months", EY434&lt;=18, "15 to 18 Months", EY434&lt;=24, "18 to 24 Months", EY434&gt;24, "&gt; 24 Months")</f>
        <v>9 to 12 Months</v>
      </c>
      <c r="FI434" s="37" t="str" cm="1">
        <f t="array" ref="FI434">_xlfn.IFS(EZ434="", "No Data", EZ434&lt;0, "Negative/Future", EZ434=0, "Zero Days", EZ434&lt;=3, "&lt; 3 Months", EZ434&lt;=6, "3 to 6 Months", EZ434&lt;=9, "6 to 9 Months", EZ434&lt;=12, "9 to 12 Months", EZ434&lt;=15, "12 to 15 Months", EZ434&lt;=18, "15 to 18 Months", EZ434&lt;=24, "18 to 24 Months", EZ434&gt;24, "&gt; 24 Months")</f>
        <v>3 to 6 Months</v>
      </c>
      <c r="FJ434" s="37" t="str" cm="1">
        <f t="array" ref="FJ434">_xlfn.IFS(FA434="", "No Data", FA434&lt;0, "Negative/Future", FA434=0, "Zero Days", FA434&lt;=3, "&lt; 3 Months", FA434&lt;=6, "3 to 6 Months", FA434&lt;=9, "6 to 9 Months", FA434&lt;=12, "9 to 12 Months", FA434&lt;=15, "12 to 15 Months", FA434&lt;=18, "15 to 18 Months", FA434&lt;=24, "18 to 24 Months", FA434&gt;24, "&gt; 24 Months")</f>
        <v>9 to 12 Months</v>
      </c>
      <c r="FK434" s="37" t="str" cm="1">
        <f t="array" ref="FK434">_xlfn.IFS(FB434="", "No Data", FB434&lt;0, "Negative/Future", FB434=0, "Zero Days", FB434&lt;=3, "&lt; 3 Months", FB434&lt;=6, "3 to 6 Months", FB434&lt;=9, "6 to 9 Months", FB434&lt;=12, "9 to 12 Months", FB434&lt;=15, "12 to 15 Months", FB434&lt;=18, "15 to 18 Months", FB434&lt;=24, "18 to 24 Months", FB434&gt;24, "&gt; 24 Months")</f>
        <v>9 to 12 Months</v>
      </c>
      <c r="FL434" s="37" t="str" cm="1">
        <f t="array" ref="FL434">_xlfn.IFS(FC434="", "No Data", FC434&lt;0, "Negative/Future", FC434=0, "Zero Days", FC434&lt;=3, "&lt; 3 Months", FC434&lt;=6, "3 to 6 Months", FC434&lt;=9, "6 to 9 Months", FC434&lt;=12, "9 to 12 Months", FC434&lt;=15, "12 to 15 Months", FC434&lt;=18, "15 to 18 Months", FC434&lt;=24, "18 to 24 Months", FC434&gt;24, "&gt; 24 Months")</f>
        <v>18 to 24 Months</v>
      </c>
      <c r="FM434" s="37" t="str" cm="1">
        <f t="array" ref="FM434">_xlfn.IFS(FD434="", "No Data", FD434&lt;0, "Negative/Future", FD434=0, "Zero Days", FD434&lt;=3, "&lt; 3 Months", FD434&lt;=6, "3 to 6 Months", FD434&lt;=9, "6 to 9 Months", FD434&lt;=12, "9 to 12 Months", FD434&lt;=15, "12 to 15 Months", FD434&lt;=18, "15 to 18 Months", FD434&lt;=24, "18 to 24 Months", FD434&gt;24, "&gt; 24 Months")</f>
        <v>9 to 12 Months</v>
      </c>
      <c r="FN434" s="37" t="str" cm="1">
        <f t="array" ref="FN434">_xlfn.IFS(FE434="", "No Data", FE434&lt;0, "Negative/Future", FE434=0, "Zero Days", FE434&lt;=3, "&lt; 3 Months", FE434&lt;=6, "3 to 6 Months", FE434&lt;=9, "6 to 9 Months", FE434&lt;=12, "9 to 12 Months", FE434&lt;=15, "12 to 15 Months", FE434&lt;=18, "15 to 18 Months", FE434&lt;=24, "18 to 24 Months", FE434&gt;24, "&gt; 24 Months")</f>
        <v>No Data</v>
      </c>
      <c r="FO434" s="37" t="str" cm="1">
        <f t="array" ref="FO434">_xlfn.IFS(FG434="", "No Data", FG434&lt;0, "Negative/Future", FG434=0, "Zero Days", FG434&lt;=3, "&lt; 3 Months", FG434&lt;=6, "3 to 6 Months", FG434&lt;=9, "6 to 9 Months", FG434&lt;=12, "9 to 12 Months", FG434&lt;=15, "12 to 15 Months", FG434&lt;=18, "15 to 18 Months", FG434&lt;=24, "18 to 24 Months", FG434&gt;24, "&gt; 24 Months")</f>
        <v>No Data</v>
      </c>
      <c r="FP434" s="37" t="str" cm="1">
        <f t="array" ref="FP434">_xlfn.IFS(FF434="", "No Data", FF434&lt;0, "Negative/Future", FF434=0, "Zero Days", FF434&lt;=3, "&lt; 3 Months", FF434&lt;=6, "3 to 6 Months", FF434&lt;=9, "6 to 9 Months", FF434&lt;=12, "9 to 12 Months", FF434&lt;=15, "12 to 15 Months", FF434&lt;=18, "15 to 18 Months", FF434&lt;=24, "18 to 24 Months", FF434&gt;24, "&gt; 24 Months")</f>
        <v>No Data</v>
      </c>
      <c r="FQ434" s="29" t="s">
        <v>736</v>
      </c>
      <c r="FR434" s="29">
        <v>7004263425</v>
      </c>
      <c r="FS434" s="38" t="str">
        <f>VLOOKUP(_xlfn.XLOOKUP(B434,[1]MDA_Assets!D:D,[1]MDA_Assets!I:I,"",0),[1]Validation!$B$1:$C$8,2,0)</f>
        <v>B</v>
      </c>
      <c r="FT434" s="38" t="s">
        <v>202</v>
      </c>
      <c r="FU434" s="31" t="str">
        <f>_xlfn.XLOOKUP(B434,[1]MDA_Assets!D:D,[1]MDA_Assets!X:X,"",0)</f>
        <v>Yes</v>
      </c>
      <c r="FV434" s="39">
        <v>1</v>
      </c>
      <c r="FW434" s="39">
        <v>0</v>
      </c>
      <c r="FX434" s="39">
        <v>4</v>
      </c>
      <c r="FY434" s="39">
        <v>4</v>
      </c>
      <c r="FZ434" s="40">
        <f t="shared" si="343"/>
        <v>46204</v>
      </c>
      <c r="GA434" s="40">
        <f t="shared" si="343"/>
        <v>46019</v>
      </c>
      <c r="GB434" s="40">
        <f t="shared" si="308"/>
        <v>46204</v>
      </c>
      <c r="GC434" s="40">
        <f t="shared" si="309"/>
        <v>46204</v>
      </c>
      <c r="GD434" s="40">
        <f t="shared" si="310"/>
        <v>46569</v>
      </c>
      <c r="GE434" s="40">
        <f t="shared" si="311"/>
        <v>46204</v>
      </c>
      <c r="GF434" s="40" t="str">
        <f t="shared" si="347"/>
        <v/>
      </c>
      <c r="GG434" s="40" t="str">
        <f t="shared" si="347"/>
        <v/>
      </c>
      <c r="GH434" s="40" t="str">
        <f t="shared" si="347"/>
        <v/>
      </c>
      <c r="GI434" s="39">
        <f t="shared" si="335"/>
        <v>1</v>
      </c>
      <c r="GJ434" s="39">
        <f t="shared" si="336"/>
        <v>0</v>
      </c>
      <c r="GK434" s="39">
        <f t="shared" si="337"/>
        <v>0</v>
      </c>
      <c r="GL434" s="39">
        <f t="shared" si="338"/>
        <v>5</v>
      </c>
    </row>
    <row r="435" spans="1:194" x14ac:dyDescent="0.25">
      <c r="A435" s="19">
        <v>471</v>
      </c>
      <c r="B435" s="43" t="s">
        <v>1894</v>
      </c>
      <c r="C435" s="43" t="s">
        <v>186</v>
      </c>
      <c r="D435" s="43" t="s">
        <v>241</v>
      </c>
      <c r="E435" s="43" t="s">
        <v>1972</v>
      </c>
      <c r="F435" s="43" t="s">
        <v>512</v>
      </c>
      <c r="G435" s="43" t="s">
        <v>190</v>
      </c>
      <c r="H435" s="43" t="s">
        <v>498</v>
      </c>
      <c r="I435" s="43" t="s">
        <v>192</v>
      </c>
      <c r="J435" s="44">
        <f t="shared" si="312"/>
        <v>45988.46875</v>
      </c>
      <c r="K435" s="44">
        <v>45624.46875</v>
      </c>
      <c r="L435" s="44">
        <v>45527</v>
      </c>
      <c r="M435" s="43" t="s">
        <v>2588</v>
      </c>
      <c r="N435" s="43" t="s">
        <v>2589</v>
      </c>
      <c r="O435" s="44">
        <v>46060.372650462959</v>
      </c>
      <c r="P435" s="43">
        <v>3583</v>
      </c>
      <c r="Q435" s="43">
        <v>3561</v>
      </c>
      <c r="R435" s="43">
        <v>25</v>
      </c>
      <c r="S435" s="43" t="s">
        <v>206</v>
      </c>
      <c r="T435" s="44">
        <v>46059.770833333336</v>
      </c>
      <c r="U435" s="44">
        <v>46059.770833333336</v>
      </c>
      <c r="V435" s="44">
        <v>46059.770833333336</v>
      </c>
      <c r="W435" s="44">
        <v>46059.770833333336</v>
      </c>
      <c r="X435" s="44">
        <v>46059.770833333336</v>
      </c>
      <c r="Y435" s="44">
        <v>45623.770833333336</v>
      </c>
      <c r="Z435" s="43" t="s">
        <v>199</v>
      </c>
      <c r="AA435" s="43"/>
      <c r="AB435" s="43"/>
      <c r="AC435" s="43"/>
      <c r="AD435" s="43"/>
      <c r="AE435" s="43">
        <v>7</v>
      </c>
      <c r="AF435" s="43" t="s">
        <v>280</v>
      </c>
      <c r="AG435" s="43" t="s">
        <v>280</v>
      </c>
      <c r="AH435" s="43" t="s">
        <v>280</v>
      </c>
      <c r="AI435" s="43" t="s">
        <v>280</v>
      </c>
      <c r="AJ435" s="43" t="s">
        <v>2590</v>
      </c>
      <c r="AK435" s="43" t="s">
        <v>285</v>
      </c>
      <c r="AL435" s="47">
        <v>46424</v>
      </c>
      <c r="AM435" s="47">
        <v>46239</v>
      </c>
      <c r="AN435" s="47">
        <v>46424</v>
      </c>
      <c r="AO435" s="47">
        <v>46424</v>
      </c>
      <c r="AP435" s="47">
        <v>46353</v>
      </c>
      <c r="AQ435" s="47">
        <v>46424</v>
      </c>
      <c r="AR435" s="48"/>
      <c r="AS435" s="48"/>
      <c r="AT435" s="48"/>
      <c r="AU435" s="43">
        <v>0</v>
      </c>
      <c r="AV435" s="43">
        <v>0</v>
      </c>
      <c r="AW435" s="43">
        <v>0</v>
      </c>
      <c r="AX435" s="51" t="s">
        <v>237</v>
      </c>
      <c r="AY435" s="51" t="s">
        <v>237</v>
      </c>
      <c r="AZ435" s="51" t="s">
        <v>198</v>
      </c>
      <c r="BA435" s="20">
        <f t="shared" ca="1" si="350"/>
        <v>0</v>
      </c>
      <c r="BB435" s="20">
        <f t="shared" ca="1" si="350"/>
        <v>0</v>
      </c>
      <c r="BC435" s="20">
        <f t="shared" ca="1" si="350"/>
        <v>0</v>
      </c>
      <c r="BD435" s="20">
        <f t="shared" ca="1" si="350"/>
        <v>0</v>
      </c>
      <c r="BE435" s="20">
        <f t="shared" ca="1" si="350"/>
        <v>0</v>
      </c>
      <c r="BF435" s="20">
        <f t="shared" ca="1" si="350"/>
        <v>0</v>
      </c>
      <c r="BG435" s="21" t="str">
        <f t="shared" ca="1" si="350"/>
        <v/>
      </c>
      <c r="BH435" s="21" t="str">
        <f t="shared" ca="1" si="350"/>
        <v/>
      </c>
      <c r="BI435" s="21" t="str">
        <f t="shared" ca="1" si="350"/>
        <v/>
      </c>
      <c r="BJ435" s="22">
        <f t="shared" ca="1" si="313"/>
        <v>0</v>
      </c>
      <c r="BK435" s="21">
        <f t="shared" si="314"/>
        <v>7</v>
      </c>
      <c r="BL435" s="22">
        <f t="shared" ca="1" si="315"/>
        <v>4392</v>
      </c>
      <c r="BM435" s="22">
        <f t="shared" ca="1" si="316"/>
        <v>4348</v>
      </c>
      <c r="BN435" s="23">
        <f t="shared" ca="1" si="317"/>
        <v>44</v>
      </c>
      <c r="BO435" s="24">
        <f t="shared" ca="1" si="318"/>
        <v>809</v>
      </c>
      <c r="BP435" s="51" t="str">
        <f>_xlfn.XLOOKUP(E435,[1]Validation!E:E,[1]Validation!F:F,"")</f>
        <v>EG22</v>
      </c>
      <c r="BQ435" s="51" t="str">
        <f>_xlfn.XLOOKUP(BP435,[1]Validation!F:F,[1]Validation!G:G,"")</f>
        <v>EG11 to EG22</v>
      </c>
      <c r="BR435" s="52" t="str">
        <f>VLOOKUP(G435,[1]Validation!$B$1:$C$9,2,0)</f>
        <v>B</v>
      </c>
      <c r="BS435" s="51">
        <f t="shared" ca="1" si="319"/>
        <v>18</v>
      </c>
      <c r="BT435" s="53">
        <f>_xlfn.XLOOKUP(B435,'[2]1. All Calls'!$R:$R,'[2]1. All Calls'!$A:$A,"",0)</f>
        <v>46060.593692129602</v>
      </c>
      <c r="BU435" s="51" t="str">
        <f>_xlfn.XLOOKUP(B435,'[2]1. All Calls'!$R:$R,'[2]1. All Calls'!$F:$F,"",0)</f>
        <v>CC-01968885</v>
      </c>
      <c r="BV435" s="51" t="str">
        <f>_xlfn.XLOOKUP(B435,'[2]1. All Calls'!$R:$R,'[2]1. All Calls'!$J:$J,"",0)</f>
        <v>Schedule Service</v>
      </c>
      <c r="BW435" s="53">
        <f>_xlfn.XLOOKUP(B435,'[2]Sch Calls'!$R:$R,'[2]Sch Calls'!$A:$A,"",0)</f>
        <v>46060.593692129602</v>
      </c>
      <c r="BX435" s="51">
        <f>_xlfn.XLOOKUP(B435,'[2]Sch Calls'!$R:$R,'[2]Sch Calls'!$B:$B,"",0)</f>
        <v>3583</v>
      </c>
      <c r="BY435" s="51" t="str">
        <f t="shared" si="344"/>
        <v>06-Aug-26</v>
      </c>
      <c r="BZ435" s="51" t="str">
        <f t="shared" si="344"/>
        <v>06-Aug-26</v>
      </c>
      <c r="CA435" s="51" t="str">
        <f t="shared" si="320"/>
        <v>09-Nov-26</v>
      </c>
      <c r="CB435" s="51" t="str">
        <f t="shared" si="321"/>
        <v>07-Aug-27</v>
      </c>
      <c r="CC435" s="51" t="str">
        <f t="shared" si="322"/>
        <v>28-Nov-26</v>
      </c>
      <c r="CD435" s="51" t="str">
        <f t="shared" si="323"/>
        <v>07-Feb-27</v>
      </c>
      <c r="CE435" s="51">
        <f t="shared" ca="1" si="345"/>
        <v>116</v>
      </c>
      <c r="CF435" s="51">
        <f t="shared" ca="1" si="345"/>
        <v>116</v>
      </c>
      <c r="CG435" s="51">
        <f t="shared" ca="1" si="324"/>
        <v>116</v>
      </c>
      <c r="CH435" s="51">
        <f t="shared" ca="1" si="325"/>
        <v>116</v>
      </c>
      <c r="CI435" s="51">
        <f t="shared" ca="1" si="326"/>
        <v>552</v>
      </c>
      <c r="CJ435" s="51">
        <f t="shared" ca="1" si="327"/>
        <v>116</v>
      </c>
      <c r="CK435" s="51">
        <f t="shared" ca="1" si="341"/>
        <v>812</v>
      </c>
      <c r="CL435" s="51">
        <f t="shared" ca="1" si="341"/>
        <v>812</v>
      </c>
      <c r="CM435" s="51">
        <f t="shared" ca="1" si="341"/>
        <v>812</v>
      </c>
      <c r="CN435" s="51">
        <f t="shared" ca="1" si="341"/>
        <v>812</v>
      </c>
      <c r="CO435" s="51">
        <f t="shared" ca="1" si="341"/>
        <v>3864</v>
      </c>
      <c r="CP435" s="51">
        <f t="shared" ca="1" si="341"/>
        <v>812</v>
      </c>
      <c r="CQ435" s="51">
        <f t="shared" ca="1" si="342"/>
        <v>2188</v>
      </c>
      <c r="CR435" s="51">
        <f t="shared" ca="1" si="342"/>
        <v>2188</v>
      </c>
      <c r="CS435" s="51">
        <f t="shared" ca="1" si="342"/>
        <v>2188</v>
      </c>
      <c r="CT435" s="51">
        <f t="shared" ca="1" si="342"/>
        <v>2188</v>
      </c>
      <c r="CU435" s="51">
        <f t="shared" ca="1" si="342"/>
        <v>550</v>
      </c>
      <c r="CV435" s="54">
        <f t="shared" ca="1" si="342"/>
        <v>3188</v>
      </c>
      <c r="CW435" s="25">
        <v>0</v>
      </c>
      <c r="CX435" s="55">
        <v>0.99</v>
      </c>
      <c r="CY435" s="55"/>
      <c r="CZ435" s="26">
        <v>0</v>
      </c>
      <c r="DA435" s="26">
        <v>0</v>
      </c>
      <c r="DB435" s="26">
        <v>0</v>
      </c>
      <c r="DC435" s="26">
        <v>0</v>
      </c>
      <c r="DD435" s="26">
        <v>0</v>
      </c>
      <c r="DE435" s="26">
        <v>0</v>
      </c>
      <c r="DF435" s="26">
        <v>0</v>
      </c>
      <c r="DG435" s="26">
        <v>0</v>
      </c>
      <c r="DH435" s="26">
        <v>0</v>
      </c>
      <c r="DI435" s="26">
        <v>0</v>
      </c>
      <c r="DJ435" s="26">
        <v>0</v>
      </c>
      <c r="DK435" s="26">
        <v>0</v>
      </c>
      <c r="DL435" s="27">
        <f t="shared" si="328"/>
        <v>46135.593692129602</v>
      </c>
      <c r="DM435" s="28">
        <f t="shared" ca="1" si="329"/>
        <v>1</v>
      </c>
      <c r="DN435" s="56">
        <f>_xlfn.XLOOKUP(B435,'[2]1. All Calls'!$R:$R,'[2]1. All Calls'!$A:$A,"",0)</f>
        <v>46060.593692129602</v>
      </c>
      <c r="DO435" s="57" t="str">
        <f ca="1">VLOOKUP(DM435,[1]Validation!$B$20:$C$25,2,0)</f>
        <v>Above 3 months</v>
      </c>
      <c r="DP435" s="58" t="str">
        <f>_xlfn.XLOOKUP(B435,'[1]Active AMCs- Dealer'!E:E,'[1]Active AMCs- Dealer'!L:L,"Not in AMC",0)</f>
        <v>Not in AMC</v>
      </c>
      <c r="DQ435" s="50" t="s">
        <v>238</v>
      </c>
      <c r="DR435" s="29" t="str">
        <f>_xlfn.XLOOKUP(B435,'[2]1. All Calls'!$R:$R,'[2]1. All Calls'!$F:$F,"",0)</f>
        <v>CC-01968885</v>
      </c>
      <c r="DS435" s="29" t="str">
        <f>_xlfn.XLOOKUP(B435,'[2]1. All Calls'!$R:$R,'[2]1. All Calls'!$AB:$AB,"",0)</f>
        <v>Today we attend the customer site for sheudle service so we change parts during service:- air filter, oil filter, oil, separator and pre filter then start machine running ok</v>
      </c>
      <c r="DT435" s="30">
        <f>_xlfn.XLOOKUP(DR435,'[2]1. All Calls'!$F:$F,'[2]1. All Calls'!$A:$A,"",0)</f>
        <v>46060.593692129602</v>
      </c>
      <c r="DU435" s="31">
        <f>_xlfn.XLOOKUP(DR435,'[2]1. All Calls'!$F:$F,'[2]1. All Calls'!$B:$B,"",0)</f>
        <v>3583</v>
      </c>
      <c r="DV435" s="31">
        <f>_xlfn.XLOOKUP(B435,[1]MDA_Assets!D:D,[1]MDA_Assets!N:N,"",0)</f>
        <v>3561</v>
      </c>
      <c r="DW435" s="31">
        <f>_xlfn.XLOOKUP(B435,[1]MDA_Assets!D:D,[1]MDA_Assets!O:O,"",0)</f>
        <v>25</v>
      </c>
      <c r="DX435" s="32" t="str">
        <f>_xlfn.XLOOKUP(B435,[1]MDA_Assets!D:D,[1]MDA_Assets!Q:Q,"",0)</f>
        <v>XD</v>
      </c>
      <c r="DY435" s="33">
        <f>_xlfn.XLOOKUP(B435,[1]MDA_Assets!D:D,[1]MDA_Assets!R:R,"",0)</f>
        <v>46060</v>
      </c>
      <c r="DZ435" s="33">
        <f>_xlfn.XLOOKUP(B435,[1]MDA_Assets!D:D,[1]MDA_Assets!S:S,"",0)</f>
        <v>46060</v>
      </c>
      <c r="EA435" s="33">
        <f>_xlfn.XLOOKUP(B435,[1]MDA_Assets!D:D,[1]MDA_Assets!T:T,"",0)</f>
        <v>46060</v>
      </c>
      <c r="EB435" s="33">
        <f>_xlfn.XLOOKUP(B435,[1]MDA_Assets!D:D,[1]MDA_Assets!U:U,"",0)</f>
        <v>46060</v>
      </c>
      <c r="EC435" s="33">
        <f>_xlfn.XLOOKUP(B435,[1]MDA_Assets!D:D,[1]MDA_Assets!V:V,"",0)</f>
        <v>46060</v>
      </c>
      <c r="ED435" s="33">
        <f>_xlfn.XLOOKUP(B435,[1]MDA_Assets!D:D,[1]MDA_Assets!W:W,"",0)</f>
        <v>45624</v>
      </c>
      <c r="EE435" s="32" t="str">
        <f>_xlfn.XLOOKUP(B435,[1]MDA_Assets!D:D,[1]MDA_Assets!X:X,"",0)</f>
        <v>Yes</v>
      </c>
      <c r="EF435" s="33">
        <f>_xlfn.XLOOKUP(B435,[1]MDA_Assets!D:D,[1]MDA_Assets!Y:Y,"",0)</f>
        <v>0</v>
      </c>
      <c r="EG435" s="33">
        <f>_xlfn.XLOOKUP(B435,[1]MDA_Assets!D:D,[1]MDA_Assets!Z:Z,"",0)</f>
        <v>0</v>
      </c>
      <c r="EH435" s="33">
        <f>_xlfn.XLOOKUP(B435,[1]MDA_Assets!D:D,[1]MDA_Assets!AA:AA,"",0)</f>
        <v>0</v>
      </c>
      <c r="EI435" s="34">
        <f>_xlfn.XLOOKUP(B435,[1]MDA_Assets!D:D,[1]MDA_Assets!P:P,"",0)</f>
        <v>7</v>
      </c>
      <c r="EJ435" s="35" t="str">
        <f>_xlfn.XLOOKUP(B435,[1]MDA_Assets!D:D,[1]MDA_Assets!AB:AB,"",0)</f>
        <v>3000</v>
      </c>
      <c r="EK435" s="35" t="str">
        <f>_xlfn.XLOOKUP(B435,[1]MDA_Assets!D:D,[1]MDA_Assets!AC:AC,"",0)</f>
        <v>3000</v>
      </c>
      <c r="EL435" s="35" t="str">
        <f>_xlfn.XLOOKUP(B435,[1]MDA_Assets!D:D,[1]MDA_Assets!AD:AD,"",0)</f>
        <v>3000</v>
      </c>
      <c r="EM435" s="35" t="str">
        <f>_xlfn.XLOOKUP(B435,[1]MDA_Assets!D:D,[1]MDA_Assets!AE:AE,"",0)</f>
        <v>3000</v>
      </c>
      <c r="EN435" s="35" t="str">
        <f>_xlfn.XLOOKUP(B435,[1]MDA_Assets!D:D,[1]MDA_Assets!AF:AF,"",0)</f>
        <v>4414</v>
      </c>
      <c r="EO435" s="35" t="str">
        <f>_xlfn.XLOOKUP(B435,[1]MDA_Assets!D:D,[1]MDA_Assets!AG:AG,"",0)</f>
        <v>4000</v>
      </c>
      <c r="EP435" s="36">
        <f t="shared" si="346"/>
        <v>365</v>
      </c>
      <c r="EQ435" s="36">
        <f t="shared" si="346"/>
        <v>180</v>
      </c>
      <c r="ER435" s="36">
        <f t="shared" si="330"/>
        <v>365</v>
      </c>
      <c r="ES435" s="36">
        <f t="shared" si="331"/>
        <v>365</v>
      </c>
      <c r="ET435" s="36">
        <f t="shared" si="332"/>
        <v>730</v>
      </c>
      <c r="EU435" s="36">
        <f t="shared" si="333"/>
        <v>365</v>
      </c>
      <c r="EV435" s="36" t="str">
        <f t="shared" si="334"/>
        <v/>
      </c>
      <c r="EW435" s="36" t="str">
        <f t="shared" si="306"/>
        <v/>
      </c>
      <c r="EX435" s="36" t="str">
        <f t="shared" si="307"/>
        <v/>
      </c>
      <c r="EY435" s="36">
        <f t="shared" si="349"/>
        <v>11.78</v>
      </c>
      <c r="EZ435" s="36">
        <f t="shared" si="349"/>
        <v>5.81</v>
      </c>
      <c r="FA435" s="36">
        <f t="shared" si="349"/>
        <v>11.78</v>
      </c>
      <c r="FB435" s="36">
        <f t="shared" si="348"/>
        <v>11.78</v>
      </c>
      <c r="FC435" s="36">
        <f t="shared" si="348"/>
        <v>23.55</v>
      </c>
      <c r="FD435" s="36">
        <f t="shared" si="348"/>
        <v>11.78</v>
      </c>
      <c r="FE435" s="36" t="str">
        <f t="shared" si="348"/>
        <v/>
      </c>
      <c r="FF435" s="36" t="str">
        <f t="shared" si="348"/>
        <v/>
      </c>
      <c r="FG435" s="36" t="str">
        <f t="shared" si="348"/>
        <v/>
      </c>
      <c r="FH435" s="37" t="str" cm="1">
        <f t="array" ref="FH435">_xlfn.IFS(EY435="", "No Data", EY435&lt;0, "Negative/Future", EY435=0, "Zero Days", EY435&lt;=3, "&lt; 3 Months", EY435&lt;=6, "3 to 6 Months", EY435&lt;=9, "6 to 9 Months", EY435&lt;=12, "9 to 12 Months", EY435&lt;=15, "12 to 15 Months", EY435&lt;=18, "15 to 18 Months", EY435&lt;=24, "18 to 24 Months", EY435&gt;24, "&gt; 24 Months")</f>
        <v>9 to 12 Months</v>
      </c>
      <c r="FI435" s="37" t="str" cm="1">
        <f t="array" ref="FI435">_xlfn.IFS(EZ435="", "No Data", EZ435&lt;0, "Negative/Future", EZ435=0, "Zero Days", EZ435&lt;=3, "&lt; 3 Months", EZ435&lt;=6, "3 to 6 Months", EZ435&lt;=9, "6 to 9 Months", EZ435&lt;=12, "9 to 12 Months", EZ435&lt;=15, "12 to 15 Months", EZ435&lt;=18, "15 to 18 Months", EZ435&lt;=24, "18 to 24 Months", EZ435&gt;24, "&gt; 24 Months")</f>
        <v>3 to 6 Months</v>
      </c>
      <c r="FJ435" s="37" t="str" cm="1">
        <f t="array" ref="FJ435">_xlfn.IFS(FA435="", "No Data", FA435&lt;0, "Negative/Future", FA435=0, "Zero Days", FA435&lt;=3, "&lt; 3 Months", FA435&lt;=6, "3 to 6 Months", FA435&lt;=9, "6 to 9 Months", FA435&lt;=12, "9 to 12 Months", FA435&lt;=15, "12 to 15 Months", FA435&lt;=18, "15 to 18 Months", FA435&lt;=24, "18 to 24 Months", FA435&gt;24, "&gt; 24 Months")</f>
        <v>9 to 12 Months</v>
      </c>
      <c r="FK435" s="37" t="str" cm="1">
        <f t="array" ref="FK435">_xlfn.IFS(FB435="", "No Data", FB435&lt;0, "Negative/Future", FB435=0, "Zero Days", FB435&lt;=3, "&lt; 3 Months", FB435&lt;=6, "3 to 6 Months", FB435&lt;=9, "6 to 9 Months", FB435&lt;=12, "9 to 12 Months", FB435&lt;=15, "12 to 15 Months", FB435&lt;=18, "15 to 18 Months", FB435&lt;=24, "18 to 24 Months", FB435&gt;24, "&gt; 24 Months")</f>
        <v>9 to 12 Months</v>
      </c>
      <c r="FL435" s="37" t="str" cm="1">
        <f t="array" ref="FL435">_xlfn.IFS(FC435="", "No Data", FC435&lt;0, "Negative/Future", FC435=0, "Zero Days", FC435&lt;=3, "&lt; 3 Months", FC435&lt;=6, "3 to 6 Months", FC435&lt;=9, "6 to 9 Months", FC435&lt;=12, "9 to 12 Months", FC435&lt;=15, "12 to 15 Months", FC435&lt;=18, "15 to 18 Months", FC435&lt;=24, "18 to 24 Months", FC435&gt;24, "&gt; 24 Months")</f>
        <v>18 to 24 Months</v>
      </c>
      <c r="FM435" s="37" t="str" cm="1">
        <f t="array" ref="FM435">_xlfn.IFS(FD435="", "No Data", FD435&lt;0, "Negative/Future", FD435=0, "Zero Days", FD435&lt;=3, "&lt; 3 Months", FD435&lt;=6, "3 to 6 Months", FD435&lt;=9, "6 to 9 Months", FD435&lt;=12, "9 to 12 Months", FD435&lt;=15, "12 to 15 Months", FD435&lt;=18, "15 to 18 Months", FD435&lt;=24, "18 to 24 Months", FD435&gt;24, "&gt; 24 Months")</f>
        <v>9 to 12 Months</v>
      </c>
      <c r="FN435" s="37" t="str" cm="1">
        <f t="array" ref="FN435">_xlfn.IFS(FE435="", "No Data", FE435&lt;0, "Negative/Future", FE435=0, "Zero Days", FE435&lt;=3, "&lt; 3 Months", FE435&lt;=6, "3 to 6 Months", FE435&lt;=9, "6 to 9 Months", FE435&lt;=12, "9 to 12 Months", FE435&lt;=15, "12 to 15 Months", FE435&lt;=18, "15 to 18 Months", FE435&lt;=24, "18 to 24 Months", FE435&gt;24, "&gt; 24 Months")</f>
        <v>No Data</v>
      </c>
      <c r="FO435" s="37" t="str" cm="1">
        <f t="array" ref="FO435">_xlfn.IFS(FG435="", "No Data", FG435&lt;0, "Negative/Future", FG435=0, "Zero Days", FG435&lt;=3, "&lt; 3 Months", FG435&lt;=6, "3 to 6 Months", FG435&lt;=9, "6 to 9 Months", FG435&lt;=12, "9 to 12 Months", FG435&lt;=15, "12 to 15 Months", FG435&lt;=18, "15 to 18 Months", FG435&lt;=24, "18 to 24 Months", FG435&gt;24, "&gt; 24 Months")</f>
        <v>No Data</v>
      </c>
      <c r="FP435" s="37" t="str" cm="1">
        <f t="array" ref="FP435">_xlfn.IFS(FF435="", "No Data", FF435&lt;0, "Negative/Future", FF435=0, "Zero Days", FF435&lt;=3, "&lt; 3 Months", FF435&lt;=6, "3 to 6 Months", FF435&lt;=9, "6 to 9 Months", FF435&lt;=12, "9 to 12 Months", FF435&lt;=15, "12 to 15 Months", FF435&lt;=18, "15 to 18 Months", FF435&lt;=24, "18 to 24 Months", FF435&gt;24, "&gt; 24 Months")</f>
        <v>No Data</v>
      </c>
      <c r="FQ435" s="29" t="s">
        <v>515</v>
      </c>
      <c r="FR435" s="29">
        <v>7004488564</v>
      </c>
      <c r="FS435" s="38" t="str">
        <f>VLOOKUP(_xlfn.XLOOKUP(B435,[1]MDA_Assets!D:D,[1]MDA_Assets!I:I,"",0),[1]Validation!$B$1:$C$8,2,0)</f>
        <v>B</v>
      </c>
      <c r="FT435" s="38" t="s">
        <v>202</v>
      </c>
      <c r="FU435" s="31" t="str">
        <f>_xlfn.XLOOKUP(B435,[1]MDA_Assets!D:D,[1]MDA_Assets!X:X,"",0)</f>
        <v>Yes</v>
      </c>
      <c r="FV435" s="39">
        <v>0</v>
      </c>
      <c r="FW435" s="39">
        <v>0</v>
      </c>
      <c r="FX435" s="39">
        <v>0</v>
      </c>
      <c r="FY435" s="39">
        <v>9</v>
      </c>
      <c r="FZ435" s="40">
        <f t="shared" si="343"/>
        <v>46425</v>
      </c>
      <c r="GA435" s="40">
        <f t="shared" si="343"/>
        <v>46240</v>
      </c>
      <c r="GB435" s="40">
        <f t="shared" si="308"/>
        <v>46425</v>
      </c>
      <c r="GC435" s="40">
        <f t="shared" si="309"/>
        <v>46425</v>
      </c>
      <c r="GD435" s="40">
        <f t="shared" si="310"/>
        <v>46790</v>
      </c>
      <c r="GE435" s="40">
        <f t="shared" si="311"/>
        <v>45989</v>
      </c>
      <c r="GF435" s="40" t="str">
        <f t="shared" si="347"/>
        <v/>
      </c>
      <c r="GG435" s="40" t="str">
        <f t="shared" si="347"/>
        <v/>
      </c>
      <c r="GH435" s="40" t="str">
        <f t="shared" si="347"/>
        <v/>
      </c>
      <c r="GI435" s="39">
        <f t="shared" si="335"/>
        <v>1</v>
      </c>
      <c r="GJ435" s="39">
        <f t="shared" si="336"/>
        <v>0</v>
      </c>
      <c r="GK435" s="39">
        <f t="shared" si="337"/>
        <v>0</v>
      </c>
      <c r="GL435" s="39">
        <f t="shared" si="338"/>
        <v>5</v>
      </c>
    </row>
    <row r="436" spans="1:194" x14ac:dyDescent="0.25">
      <c r="A436" s="19">
        <v>472</v>
      </c>
      <c r="B436" s="43" t="s">
        <v>1896</v>
      </c>
      <c r="C436" s="43" t="s">
        <v>186</v>
      </c>
      <c r="D436" s="43" t="s">
        <v>636</v>
      </c>
      <c r="E436" s="43" t="s">
        <v>2164</v>
      </c>
      <c r="F436" s="43" t="s">
        <v>488</v>
      </c>
      <c r="G436" s="43" t="s">
        <v>190</v>
      </c>
      <c r="H436" s="43" t="s">
        <v>291</v>
      </c>
      <c r="I436" s="43" t="s">
        <v>192</v>
      </c>
      <c r="J436" s="44">
        <f t="shared" si="312"/>
        <v>46202.520833333336</v>
      </c>
      <c r="K436" s="44">
        <v>45838.520833333336</v>
      </c>
      <c r="L436" s="44">
        <v>45785</v>
      </c>
      <c r="M436" s="43" t="s">
        <v>2591</v>
      </c>
      <c r="N436" s="43" t="s">
        <v>2592</v>
      </c>
      <c r="O436" s="44">
        <v>46078.366562499999</v>
      </c>
      <c r="P436" s="43">
        <v>3655</v>
      </c>
      <c r="Q436" s="43">
        <v>2090</v>
      </c>
      <c r="R436" s="43">
        <v>1564</v>
      </c>
      <c r="S436" s="43" t="s">
        <v>194</v>
      </c>
      <c r="T436" s="44">
        <v>45837.770833333336</v>
      </c>
      <c r="U436" s="44">
        <v>46077.770833333336</v>
      </c>
      <c r="V436" s="44">
        <v>46077.770833333336</v>
      </c>
      <c r="W436" s="44">
        <v>45837.770833333336</v>
      </c>
      <c r="X436" s="44">
        <v>45837.770833333336</v>
      </c>
      <c r="Y436" s="44">
        <v>45837.770833333336</v>
      </c>
      <c r="Z436" s="43" t="s">
        <v>199</v>
      </c>
      <c r="AA436" s="43"/>
      <c r="AB436" s="43"/>
      <c r="AC436" s="43"/>
      <c r="AD436" s="43"/>
      <c r="AE436" s="43">
        <v>8</v>
      </c>
      <c r="AF436" s="43" t="s">
        <v>280</v>
      </c>
      <c r="AG436" s="43" t="s">
        <v>280</v>
      </c>
      <c r="AH436" s="43" t="s">
        <v>2593</v>
      </c>
      <c r="AI436" s="43" t="s">
        <v>1138</v>
      </c>
      <c r="AJ436" s="43" t="s">
        <v>1140</v>
      </c>
      <c r="AK436" s="43" t="s">
        <v>2594</v>
      </c>
      <c r="AL436" s="47">
        <v>46442</v>
      </c>
      <c r="AM436" s="47">
        <v>46257</v>
      </c>
      <c r="AN436" s="47">
        <v>46371</v>
      </c>
      <c r="AO436" s="47">
        <v>46373</v>
      </c>
      <c r="AP436" s="47">
        <v>46567</v>
      </c>
      <c r="AQ436" s="46">
        <v>46121</v>
      </c>
      <c r="AR436" s="48"/>
      <c r="AS436" s="48"/>
      <c r="AT436" s="48"/>
      <c r="AU436" s="43">
        <v>1</v>
      </c>
      <c r="AV436" s="43">
        <v>0</v>
      </c>
      <c r="AW436" s="43">
        <v>0</v>
      </c>
      <c r="AX436" s="51" t="s">
        <v>237</v>
      </c>
      <c r="AY436" s="51" t="s">
        <v>237</v>
      </c>
      <c r="AZ436" s="51" t="s">
        <v>198</v>
      </c>
      <c r="BA436" s="20">
        <f t="shared" ca="1" si="350"/>
        <v>0</v>
      </c>
      <c r="BB436" s="20">
        <f t="shared" ca="1" si="350"/>
        <v>0</v>
      </c>
      <c r="BC436" s="20">
        <f t="shared" ca="1" si="350"/>
        <v>0</v>
      </c>
      <c r="BD436" s="20">
        <f t="shared" ca="1" si="350"/>
        <v>0</v>
      </c>
      <c r="BE436" s="20">
        <f t="shared" ca="1" si="350"/>
        <v>0</v>
      </c>
      <c r="BF436" s="20">
        <f t="shared" ca="1" si="350"/>
        <v>1</v>
      </c>
      <c r="BG436" s="21" t="str">
        <f t="shared" ca="1" si="350"/>
        <v/>
      </c>
      <c r="BH436" s="21" t="str">
        <f t="shared" ca="1" si="350"/>
        <v/>
      </c>
      <c r="BI436" s="21" t="str">
        <f t="shared" ca="1" si="350"/>
        <v/>
      </c>
      <c r="BJ436" s="22">
        <f t="shared" ca="1" si="313"/>
        <v>1</v>
      </c>
      <c r="BK436" s="21">
        <f t="shared" si="314"/>
        <v>8</v>
      </c>
      <c r="BL436" s="22">
        <f t="shared" ca="1" si="315"/>
        <v>4436</v>
      </c>
      <c r="BM436" s="22">
        <f t="shared" ca="1" si="316"/>
        <v>2529</v>
      </c>
      <c r="BN436" s="23">
        <f t="shared" ca="1" si="317"/>
        <v>1907</v>
      </c>
      <c r="BO436" s="24">
        <f t="shared" ca="1" si="318"/>
        <v>781</v>
      </c>
      <c r="BP436" s="51" t="str">
        <f>_xlfn.XLOOKUP(E436,[1]Validation!E:E,[1]Validation!F:F,"")</f>
        <v>EG75</v>
      </c>
      <c r="BQ436" s="51" t="str">
        <f>_xlfn.XLOOKUP(BP436,[1]Validation!F:F,[1]Validation!G:G,"")</f>
        <v>EG55 to EG75</v>
      </c>
      <c r="BR436" s="52" t="str">
        <f>VLOOKUP(G436,[1]Validation!$B$1:$C$9,2,0)</f>
        <v>B</v>
      </c>
      <c r="BS436" s="51">
        <f t="shared" ca="1" si="319"/>
        <v>11</v>
      </c>
      <c r="BT436" s="53">
        <f>_xlfn.XLOOKUP(B436,'[2]1. All Calls'!$R:$R,'[2]1. All Calls'!$A:$A,"",0)</f>
        <v>46078.542071759301</v>
      </c>
      <c r="BU436" s="51" t="str">
        <f>_xlfn.XLOOKUP(B436,'[2]1. All Calls'!$R:$R,'[2]1. All Calls'!$F:$F,"",0)</f>
        <v>CC-01990655</v>
      </c>
      <c r="BV436" s="51" t="str">
        <f>_xlfn.XLOOKUP(B436,'[2]1. All Calls'!$R:$R,'[2]1. All Calls'!$J:$J,"",0)</f>
        <v>Schedule Service</v>
      </c>
      <c r="BW436" s="53">
        <f>_xlfn.XLOOKUP(B436,'[2]Sch Calls'!$R:$R,'[2]Sch Calls'!$A:$A,"",0)</f>
        <v>46078.542071759301</v>
      </c>
      <c r="BX436" s="51">
        <f>_xlfn.XLOOKUP(B436,'[2]Sch Calls'!$R:$R,'[2]Sch Calls'!$B:$B,"",0)</f>
        <v>3655</v>
      </c>
      <c r="BY436" s="51" t="str">
        <f t="shared" si="344"/>
        <v>24-Aug-26</v>
      </c>
      <c r="BZ436" s="51" t="str">
        <f t="shared" si="344"/>
        <v>24-Aug-26</v>
      </c>
      <c r="CA436" s="51" t="str">
        <f t="shared" si="320"/>
        <v>01-Apr-26</v>
      </c>
      <c r="CB436" s="51" t="str">
        <f t="shared" si="321"/>
        <v>28-Dec-26</v>
      </c>
      <c r="CC436" s="51" t="str">
        <f t="shared" si="322"/>
        <v>30-Jun-27</v>
      </c>
      <c r="CD436" s="51" t="str">
        <f t="shared" si="323"/>
        <v>30-Jun-26</v>
      </c>
      <c r="CE436" s="51">
        <f t="shared" ca="1" si="345"/>
        <v>98</v>
      </c>
      <c r="CF436" s="51">
        <f t="shared" ca="1" si="345"/>
        <v>98</v>
      </c>
      <c r="CG436" s="51">
        <f t="shared" ca="1" si="324"/>
        <v>338</v>
      </c>
      <c r="CH436" s="51">
        <f t="shared" ca="1" si="325"/>
        <v>338</v>
      </c>
      <c r="CI436" s="51">
        <f t="shared" ca="1" si="326"/>
        <v>338</v>
      </c>
      <c r="CJ436" s="51">
        <f t="shared" ca="1" si="327"/>
        <v>338</v>
      </c>
      <c r="CK436" s="51">
        <f t="shared" ca="1" si="341"/>
        <v>784</v>
      </c>
      <c r="CL436" s="51">
        <f t="shared" ca="1" si="341"/>
        <v>784</v>
      </c>
      <c r="CM436" s="51">
        <f t="shared" ca="1" si="341"/>
        <v>2704</v>
      </c>
      <c r="CN436" s="51">
        <f t="shared" ca="1" si="341"/>
        <v>2704</v>
      </c>
      <c r="CO436" s="51">
        <f t="shared" ca="1" si="341"/>
        <v>2704</v>
      </c>
      <c r="CP436" s="51">
        <f t="shared" ca="1" si="341"/>
        <v>2704</v>
      </c>
      <c r="CQ436" s="51">
        <f t="shared" ca="1" si="342"/>
        <v>2216</v>
      </c>
      <c r="CR436" s="51">
        <f t="shared" ca="1" si="342"/>
        <v>2216</v>
      </c>
      <c r="CS436" s="51">
        <f t="shared" ca="1" si="342"/>
        <v>-358</v>
      </c>
      <c r="CT436" s="51">
        <f t="shared" ca="1" si="342"/>
        <v>-344</v>
      </c>
      <c r="CU436" s="51">
        <f t="shared" ca="1" si="342"/>
        <v>1656</v>
      </c>
      <c r="CV436" s="54">
        <f t="shared" ca="1" si="342"/>
        <v>-2358</v>
      </c>
      <c r="CW436" s="25">
        <v>0</v>
      </c>
      <c r="CX436" s="55">
        <v>0.7</v>
      </c>
      <c r="CY436" s="55"/>
      <c r="CZ436" s="26">
        <v>0</v>
      </c>
      <c r="DA436" s="26">
        <v>0</v>
      </c>
      <c r="DB436" s="26">
        <v>0</v>
      </c>
      <c r="DC436" s="26">
        <v>0</v>
      </c>
      <c r="DD436" s="26">
        <v>0</v>
      </c>
      <c r="DE436" s="26">
        <v>0</v>
      </c>
      <c r="DF436" s="26">
        <v>0</v>
      </c>
      <c r="DG436" s="26">
        <v>0</v>
      </c>
      <c r="DH436" s="26">
        <v>0</v>
      </c>
      <c r="DI436" s="26">
        <v>0</v>
      </c>
      <c r="DJ436" s="26">
        <v>0</v>
      </c>
      <c r="DK436" s="26">
        <v>0</v>
      </c>
      <c r="DL436" s="27">
        <f t="shared" si="328"/>
        <v>46153.542071759301</v>
      </c>
      <c r="DM436" s="28">
        <f t="shared" ca="1" si="329"/>
        <v>1</v>
      </c>
      <c r="DN436" s="56">
        <f>_xlfn.XLOOKUP(B436,'[2]1. All Calls'!$R:$R,'[2]1. All Calls'!$A:$A,"",0)</f>
        <v>46078.542071759301</v>
      </c>
      <c r="DO436" s="57" t="str">
        <f ca="1">VLOOKUP(DM436,[1]Validation!$B$20:$C$25,2,0)</f>
        <v>Above 3 months</v>
      </c>
      <c r="DP436" s="58" t="str">
        <f>_xlfn.XLOOKUP(B436,'[1]Active AMCs- Dealer'!E:E,'[1]Active AMCs- Dealer'!L:L,"Not in AMC",0)</f>
        <v>Not in AMC</v>
      </c>
      <c r="DQ436" s="50" t="s">
        <v>238</v>
      </c>
      <c r="DR436" s="29" t="str">
        <f>_xlfn.XLOOKUP(B436,'[2]1. All Calls'!$R:$R,'[2]1. All Calls'!$F:$F,"",0)</f>
        <v>CC-01990655</v>
      </c>
      <c r="DS436" s="29" t="str">
        <f>_xlfn.XLOOKUP(B436,'[2]1. All Calls'!$R:$R,'[2]1. All Calls'!$AB:$AB,"",0)</f>
        <v>Today we attend the customer site for sheudle service so we change parts during service:- Air filter and oil filter then start machine running ok</v>
      </c>
      <c r="DT436" s="30">
        <f>_xlfn.XLOOKUP(DR436,'[2]1. All Calls'!$F:$F,'[2]1. All Calls'!$A:$A,"",0)</f>
        <v>46078.542071759301</v>
      </c>
      <c r="DU436" s="31">
        <f>_xlfn.XLOOKUP(DR436,'[2]1. All Calls'!$F:$F,'[2]1. All Calls'!$B:$B,"",0)</f>
        <v>3655</v>
      </c>
      <c r="DV436" s="31">
        <f>_xlfn.XLOOKUP(B436,[1]MDA_Assets!D:D,[1]MDA_Assets!N:N,"",0)</f>
        <v>2090</v>
      </c>
      <c r="DW436" s="31">
        <f>_xlfn.XLOOKUP(B436,[1]MDA_Assets!D:D,[1]MDA_Assets!O:O,"",0)</f>
        <v>1564</v>
      </c>
      <c r="DX436" s="32" t="str">
        <f>_xlfn.XLOOKUP(B436,[1]MDA_Assets!D:D,[1]MDA_Assets!Q:Q,"",0)</f>
        <v>Synthetic</v>
      </c>
      <c r="DY436" s="33">
        <f>_xlfn.XLOOKUP(B436,[1]MDA_Assets!D:D,[1]MDA_Assets!R:R,"",0)</f>
        <v>45838</v>
      </c>
      <c r="DZ436" s="33">
        <f>_xlfn.XLOOKUP(B436,[1]MDA_Assets!D:D,[1]MDA_Assets!S:S,"",0)</f>
        <v>46078</v>
      </c>
      <c r="EA436" s="33">
        <f>_xlfn.XLOOKUP(B436,[1]MDA_Assets!D:D,[1]MDA_Assets!T:T,"",0)</f>
        <v>46078</v>
      </c>
      <c r="EB436" s="33">
        <f>_xlfn.XLOOKUP(B436,[1]MDA_Assets!D:D,[1]MDA_Assets!U:U,"",0)</f>
        <v>45838</v>
      </c>
      <c r="EC436" s="33">
        <f>_xlfn.XLOOKUP(B436,[1]MDA_Assets!D:D,[1]MDA_Assets!V:V,"",0)</f>
        <v>45838</v>
      </c>
      <c r="ED436" s="33">
        <f>_xlfn.XLOOKUP(B436,[1]MDA_Assets!D:D,[1]MDA_Assets!W:W,"",0)</f>
        <v>45838</v>
      </c>
      <c r="EE436" s="32" t="str">
        <f>_xlfn.XLOOKUP(B436,[1]MDA_Assets!D:D,[1]MDA_Assets!X:X,"",0)</f>
        <v>Yes</v>
      </c>
      <c r="EF436" s="33">
        <f>_xlfn.XLOOKUP(B436,[1]MDA_Assets!D:D,[1]MDA_Assets!Y:Y,"",0)</f>
        <v>0</v>
      </c>
      <c r="EG436" s="33">
        <f>_xlfn.XLOOKUP(B436,[1]MDA_Assets!D:D,[1]MDA_Assets!Z:Z,"",0)</f>
        <v>0</v>
      </c>
      <c r="EH436" s="33">
        <f>_xlfn.XLOOKUP(B436,[1]MDA_Assets!D:D,[1]MDA_Assets!AA:AA,"",0)</f>
        <v>0</v>
      </c>
      <c r="EI436" s="34">
        <f>_xlfn.XLOOKUP(B436,[1]MDA_Assets!D:D,[1]MDA_Assets!P:P,"",0)</f>
        <v>8</v>
      </c>
      <c r="EJ436" s="35" t="str">
        <f>_xlfn.XLOOKUP(B436,[1]MDA_Assets!D:D,[1]MDA_Assets!AB:AB,"",0)</f>
        <v>3000</v>
      </c>
      <c r="EK436" s="35" t="str">
        <f>_xlfn.XLOOKUP(B436,[1]MDA_Assets!D:D,[1]MDA_Assets!AC:AC,"",0)</f>
        <v>3000</v>
      </c>
      <c r="EL436" s="35" t="str">
        <f>_xlfn.XLOOKUP(B436,[1]MDA_Assets!D:D,[1]MDA_Assets!AD:AD,"",0)</f>
        <v>2346</v>
      </c>
      <c r="EM436" s="35" t="str">
        <f>_xlfn.XLOOKUP(B436,[1]MDA_Assets!D:D,[1]MDA_Assets!AE:AE,"",0)</f>
        <v>2360</v>
      </c>
      <c r="EN436" s="35" t="str">
        <f>_xlfn.XLOOKUP(B436,[1]MDA_Assets!D:D,[1]MDA_Assets!AF:AF,"",0)</f>
        <v>4360</v>
      </c>
      <c r="EO436" s="35" t="str">
        <f>_xlfn.XLOOKUP(B436,[1]MDA_Assets!D:D,[1]MDA_Assets!AG:AG,"",0)</f>
        <v>346</v>
      </c>
      <c r="EP436" s="36">
        <f t="shared" si="346"/>
        <v>365</v>
      </c>
      <c r="EQ436" s="36">
        <f t="shared" si="346"/>
        <v>180</v>
      </c>
      <c r="ER436" s="36">
        <f t="shared" si="330"/>
        <v>534</v>
      </c>
      <c r="ES436" s="36">
        <f t="shared" si="331"/>
        <v>536</v>
      </c>
      <c r="ET436" s="36">
        <f t="shared" si="332"/>
        <v>730</v>
      </c>
      <c r="EU436" s="36">
        <f t="shared" si="333"/>
        <v>284</v>
      </c>
      <c r="EV436" s="36" t="str">
        <f t="shared" si="334"/>
        <v/>
      </c>
      <c r="EW436" s="36" t="str">
        <f t="shared" si="306"/>
        <v/>
      </c>
      <c r="EX436" s="36" t="str">
        <f t="shared" si="307"/>
        <v/>
      </c>
      <c r="EY436" s="36">
        <f t="shared" si="349"/>
        <v>11.78</v>
      </c>
      <c r="EZ436" s="36">
        <f t="shared" si="349"/>
        <v>5.81</v>
      </c>
      <c r="FA436" s="36">
        <f t="shared" si="349"/>
        <v>17.23</v>
      </c>
      <c r="FB436" s="36">
        <f t="shared" si="348"/>
        <v>17.3</v>
      </c>
      <c r="FC436" s="36">
        <f t="shared" si="348"/>
        <v>23.55</v>
      </c>
      <c r="FD436" s="36">
        <f t="shared" si="348"/>
        <v>9.17</v>
      </c>
      <c r="FE436" s="36" t="str">
        <f t="shared" si="348"/>
        <v/>
      </c>
      <c r="FF436" s="36" t="str">
        <f t="shared" si="348"/>
        <v/>
      </c>
      <c r="FG436" s="36" t="str">
        <f t="shared" si="348"/>
        <v/>
      </c>
      <c r="FH436" s="37" t="str" cm="1">
        <f t="array" ref="FH436">_xlfn.IFS(EY436="", "No Data", EY436&lt;0, "Negative/Future", EY436=0, "Zero Days", EY436&lt;=3, "&lt; 3 Months", EY436&lt;=6, "3 to 6 Months", EY436&lt;=9, "6 to 9 Months", EY436&lt;=12, "9 to 12 Months", EY436&lt;=15, "12 to 15 Months", EY436&lt;=18, "15 to 18 Months", EY436&lt;=24, "18 to 24 Months", EY436&gt;24, "&gt; 24 Months")</f>
        <v>9 to 12 Months</v>
      </c>
      <c r="FI436" s="37" t="str" cm="1">
        <f t="array" ref="FI436">_xlfn.IFS(EZ436="", "No Data", EZ436&lt;0, "Negative/Future", EZ436=0, "Zero Days", EZ436&lt;=3, "&lt; 3 Months", EZ436&lt;=6, "3 to 6 Months", EZ436&lt;=9, "6 to 9 Months", EZ436&lt;=12, "9 to 12 Months", EZ436&lt;=15, "12 to 15 Months", EZ436&lt;=18, "15 to 18 Months", EZ436&lt;=24, "18 to 24 Months", EZ436&gt;24, "&gt; 24 Months")</f>
        <v>3 to 6 Months</v>
      </c>
      <c r="FJ436" s="37" t="str" cm="1">
        <f t="array" ref="FJ436">_xlfn.IFS(FA436="", "No Data", FA436&lt;0, "Negative/Future", FA436=0, "Zero Days", FA436&lt;=3, "&lt; 3 Months", FA436&lt;=6, "3 to 6 Months", FA436&lt;=9, "6 to 9 Months", FA436&lt;=12, "9 to 12 Months", FA436&lt;=15, "12 to 15 Months", FA436&lt;=18, "15 to 18 Months", FA436&lt;=24, "18 to 24 Months", FA436&gt;24, "&gt; 24 Months")</f>
        <v>15 to 18 Months</v>
      </c>
      <c r="FK436" s="37" t="str" cm="1">
        <f t="array" ref="FK436">_xlfn.IFS(FB436="", "No Data", FB436&lt;0, "Negative/Future", FB436=0, "Zero Days", FB436&lt;=3, "&lt; 3 Months", FB436&lt;=6, "3 to 6 Months", FB436&lt;=9, "6 to 9 Months", FB436&lt;=12, "9 to 12 Months", FB436&lt;=15, "12 to 15 Months", FB436&lt;=18, "15 to 18 Months", FB436&lt;=24, "18 to 24 Months", FB436&gt;24, "&gt; 24 Months")</f>
        <v>15 to 18 Months</v>
      </c>
      <c r="FL436" s="37" t="str" cm="1">
        <f t="array" ref="FL436">_xlfn.IFS(FC436="", "No Data", FC436&lt;0, "Negative/Future", FC436=0, "Zero Days", FC436&lt;=3, "&lt; 3 Months", FC436&lt;=6, "3 to 6 Months", FC436&lt;=9, "6 to 9 Months", FC436&lt;=12, "9 to 12 Months", FC436&lt;=15, "12 to 15 Months", FC436&lt;=18, "15 to 18 Months", FC436&lt;=24, "18 to 24 Months", FC436&gt;24, "&gt; 24 Months")</f>
        <v>18 to 24 Months</v>
      </c>
      <c r="FM436" s="37" t="str" cm="1">
        <f t="array" ref="FM436">_xlfn.IFS(FD436="", "No Data", FD436&lt;0, "Negative/Future", FD436=0, "Zero Days", FD436&lt;=3, "&lt; 3 Months", FD436&lt;=6, "3 to 6 Months", FD436&lt;=9, "6 to 9 Months", FD436&lt;=12, "9 to 12 Months", FD436&lt;=15, "12 to 15 Months", FD436&lt;=18, "15 to 18 Months", FD436&lt;=24, "18 to 24 Months", FD436&gt;24, "&gt; 24 Months")</f>
        <v>9 to 12 Months</v>
      </c>
      <c r="FN436" s="37" t="str" cm="1">
        <f t="array" ref="FN436">_xlfn.IFS(FE436="", "No Data", FE436&lt;0, "Negative/Future", FE436=0, "Zero Days", FE436&lt;=3, "&lt; 3 Months", FE436&lt;=6, "3 to 6 Months", FE436&lt;=9, "6 to 9 Months", FE436&lt;=12, "9 to 12 Months", FE436&lt;=15, "12 to 15 Months", FE436&lt;=18, "15 to 18 Months", FE436&lt;=24, "18 to 24 Months", FE436&gt;24, "&gt; 24 Months")</f>
        <v>No Data</v>
      </c>
      <c r="FO436" s="37" t="str" cm="1">
        <f t="array" ref="FO436">_xlfn.IFS(FG436="", "No Data", FG436&lt;0, "Negative/Future", FG436=0, "Zero Days", FG436&lt;=3, "&lt; 3 Months", FG436&lt;=6, "3 to 6 Months", FG436&lt;=9, "6 to 9 Months", FG436&lt;=12, "9 to 12 Months", FG436&lt;=15, "12 to 15 Months", FG436&lt;=18, "15 to 18 Months", FG436&lt;=24, "18 to 24 Months", FG436&gt;24, "&gt; 24 Months")</f>
        <v>No Data</v>
      </c>
      <c r="FP436" s="37" t="str" cm="1">
        <f t="array" ref="FP436">_xlfn.IFS(FF436="", "No Data", FF436&lt;0, "Negative/Future", FF436=0, "Zero Days", FF436&lt;=3, "&lt; 3 Months", FF436&lt;=6, "3 to 6 Months", FF436&lt;=9, "6 to 9 Months", FF436&lt;=12, "9 to 12 Months", FF436&lt;=15, "12 to 15 Months", FF436&lt;=18, "15 to 18 Months", FF436&lt;=24, "18 to 24 Months", FF436&gt;24, "&gt; 24 Months")</f>
        <v>No Data</v>
      </c>
      <c r="FQ436" s="29" t="s">
        <v>490</v>
      </c>
      <c r="FR436" s="29">
        <v>7979930284</v>
      </c>
      <c r="FS436" s="38" t="str">
        <f>VLOOKUP(_xlfn.XLOOKUP(B436,[1]MDA_Assets!D:D,[1]MDA_Assets!I:I,"",0),[1]Validation!$B$1:$C$8,2,0)</f>
        <v>B</v>
      </c>
      <c r="FT436" s="38" t="s">
        <v>202</v>
      </c>
      <c r="FU436" s="31" t="str">
        <f>_xlfn.XLOOKUP(B436,[1]MDA_Assets!D:D,[1]MDA_Assets!X:X,"",0)</f>
        <v>Yes</v>
      </c>
      <c r="FV436" s="39">
        <v>1</v>
      </c>
      <c r="FW436" s="39">
        <v>0</v>
      </c>
      <c r="FX436" s="39">
        <v>0</v>
      </c>
      <c r="FY436" s="39">
        <v>8</v>
      </c>
      <c r="FZ436" s="40">
        <f t="shared" si="343"/>
        <v>46443</v>
      </c>
      <c r="GA436" s="40">
        <f t="shared" si="343"/>
        <v>46258</v>
      </c>
      <c r="GB436" s="40">
        <f t="shared" si="308"/>
        <v>46372</v>
      </c>
      <c r="GC436" s="40">
        <f t="shared" si="309"/>
        <v>46374</v>
      </c>
      <c r="GD436" s="40">
        <f t="shared" si="310"/>
        <v>46568</v>
      </c>
      <c r="GE436" s="40">
        <f t="shared" si="311"/>
        <v>46122</v>
      </c>
      <c r="GF436" s="40" t="str">
        <f t="shared" si="347"/>
        <v/>
      </c>
      <c r="GG436" s="40" t="str">
        <f t="shared" si="347"/>
        <v/>
      </c>
      <c r="GH436" s="40" t="str">
        <f t="shared" si="347"/>
        <v/>
      </c>
      <c r="GI436" s="39">
        <f t="shared" si="335"/>
        <v>0</v>
      </c>
      <c r="GJ436" s="39">
        <f t="shared" si="336"/>
        <v>0</v>
      </c>
      <c r="GK436" s="39">
        <f t="shared" si="337"/>
        <v>0</v>
      </c>
      <c r="GL436" s="39">
        <f t="shared" si="338"/>
        <v>6</v>
      </c>
    </row>
    <row r="437" spans="1:194" x14ac:dyDescent="0.25">
      <c r="A437" s="19">
        <v>473</v>
      </c>
      <c r="B437" s="43" t="s">
        <v>1897</v>
      </c>
      <c r="C437" s="43" t="s">
        <v>186</v>
      </c>
      <c r="D437" s="43" t="s">
        <v>636</v>
      </c>
      <c r="E437" s="43" t="s">
        <v>339</v>
      </c>
      <c r="F437" s="43" t="s">
        <v>1898</v>
      </c>
      <c r="G437" s="43" t="s">
        <v>190</v>
      </c>
      <c r="H437" s="43" t="s">
        <v>291</v>
      </c>
      <c r="I437" s="43" t="s">
        <v>192</v>
      </c>
      <c r="J437" s="44">
        <f t="shared" si="312"/>
        <v>46428.625</v>
      </c>
      <c r="K437" s="44">
        <v>46064.625</v>
      </c>
      <c r="L437" s="44">
        <v>45888</v>
      </c>
      <c r="M437" s="43" t="s">
        <v>1899</v>
      </c>
      <c r="N437" s="43" t="s">
        <v>2595</v>
      </c>
      <c r="O437" s="44">
        <v>46064.508229166669</v>
      </c>
      <c r="P437" s="43">
        <v>1</v>
      </c>
      <c r="Q437" s="43">
        <v>1</v>
      </c>
      <c r="R437" s="43">
        <v>0</v>
      </c>
      <c r="S437" s="43" t="s">
        <v>194</v>
      </c>
      <c r="T437" s="44">
        <v>46063.770833333336</v>
      </c>
      <c r="U437" s="44">
        <v>46063.770833333336</v>
      </c>
      <c r="V437" s="44">
        <v>46063.770833333336</v>
      </c>
      <c r="W437" s="44">
        <v>46063.770833333336</v>
      </c>
      <c r="X437" s="44">
        <v>46063.770833333336</v>
      </c>
      <c r="Y437" s="44">
        <v>46063.770833333336</v>
      </c>
      <c r="Z437" s="43" t="s">
        <v>199</v>
      </c>
      <c r="AA437" s="43"/>
      <c r="AB437" s="43"/>
      <c r="AC437" s="43"/>
      <c r="AD437" s="43"/>
      <c r="AE437" s="43">
        <v>4</v>
      </c>
      <c r="AF437" s="43" t="s">
        <v>280</v>
      </c>
      <c r="AG437" s="43" t="s">
        <v>280</v>
      </c>
      <c r="AH437" s="43" t="s">
        <v>287</v>
      </c>
      <c r="AI437" s="43" t="s">
        <v>287</v>
      </c>
      <c r="AJ437" s="43" t="s">
        <v>286</v>
      </c>
      <c r="AK437" s="43" t="s">
        <v>285</v>
      </c>
      <c r="AL437" s="47">
        <v>46428</v>
      </c>
      <c r="AM437" s="47">
        <v>46243</v>
      </c>
      <c r="AN437" s="47">
        <v>46793</v>
      </c>
      <c r="AO437" s="47">
        <v>46793</v>
      </c>
      <c r="AP437" s="47">
        <v>46793</v>
      </c>
      <c r="AQ437" s="47">
        <v>46428</v>
      </c>
      <c r="AR437" s="48"/>
      <c r="AS437" s="48"/>
      <c r="AT437" s="48"/>
      <c r="AU437" s="43">
        <v>0</v>
      </c>
      <c r="AV437" s="43">
        <v>0</v>
      </c>
      <c r="AW437" s="43">
        <v>0</v>
      </c>
      <c r="AX437" s="51" t="s">
        <v>784</v>
      </c>
      <c r="AY437" s="51" t="s">
        <v>409</v>
      </c>
      <c r="AZ437" s="51" t="s">
        <v>198</v>
      </c>
      <c r="BA437" s="20">
        <f t="shared" ca="1" si="350"/>
        <v>0</v>
      </c>
      <c r="BB437" s="20">
        <f t="shared" ca="1" si="350"/>
        <v>0</v>
      </c>
      <c r="BC437" s="20">
        <f t="shared" ca="1" si="350"/>
        <v>0</v>
      </c>
      <c r="BD437" s="20">
        <f t="shared" ca="1" si="350"/>
        <v>0</v>
      </c>
      <c r="BE437" s="20">
        <f t="shared" ca="1" si="350"/>
        <v>0</v>
      </c>
      <c r="BF437" s="20">
        <f t="shared" ca="1" si="350"/>
        <v>0</v>
      </c>
      <c r="BG437" s="21" t="str">
        <f t="shared" ca="1" si="350"/>
        <v/>
      </c>
      <c r="BH437" s="21" t="str">
        <f t="shared" ca="1" si="350"/>
        <v/>
      </c>
      <c r="BI437" s="21" t="str">
        <f t="shared" ca="1" si="350"/>
        <v/>
      </c>
      <c r="BJ437" s="22">
        <f t="shared" ca="1" si="313"/>
        <v>0</v>
      </c>
      <c r="BK437" s="21">
        <f t="shared" si="314"/>
        <v>4</v>
      </c>
      <c r="BL437" s="22">
        <f t="shared" ca="1" si="315"/>
        <v>447</v>
      </c>
      <c r="BM437" s="22">
        <f t="shared" ca="1" si="316"/>
        <v>447</v>
      </c>
      <c r="BN437" s="23">
        <f t="shared" ca="1" si="317"/>
        <v>0</v>
      </c>
      <c r="BO437" s="24">
        <f t="shared" ca="1" si="318"/>
        <v>446</v>
      </c>
      <c r="BP437" s="51" t="str">
        <f>_xlfn.XLOOKUP(E437,[1]Validation!E:E,[1]Validation!F:F,"")</f>
        <v>EG55</v>
      </c>
      <c r="BQ437" s="51" t="str">
        <f>_xlfn.XLOOKUP(BP437,[1]Validation!F:F,[1]Validation!G:G,"")</f>
        <v>EG55 to EG75</v>
      </c>
      <c r="BR437" s="52" t="str">
        <f>VLOOKUP(G437,[1]Validation!$B$1:$C$9,2,0)</f>
        <v>B</v>
      </c>
      <c r="BS437" s="51">
        <f t="shared" ca="1" si="319"/>
        <v>4</v>
      </c>
      <c r="BT437" s="53">
        <f>_xlfn.XLOOKUP(B437,'[2]1. All Calls'!$R:$R,'[2]1. All Calls'!$A:$A,"",0)</f>
        <v>46064.657002314802</v>
      </c>
      <c r="BU437" s="51" t="str">
        <f>_xlfn.XLOOKUP(B437,'[2]1. All Calls'!$R:$R,'[2]1. All Calls'!$F:$F,"",0)</f>
        <v>CC-01973704</v>
      </c>
      <c r="BV437" s="51" t="str">
        <f>_xlfn.XLOOKUP(B437,'[2]1. All Calls'!$R:$R,'[2]1. All Calls'!$J:$J,"",0)</f>
        <v>Commissioning</v>
      </c>
      <c r="BW437" s="53" t="str">
        <f>_xlfn.XLOOKUP(B437,'[2]Sch Calls'!$R:$R,'[2]Sch Calls'!$A:$A,"",0)</f>
        <v/>
      </c>
      <c r="BX437" s="51" t="str">
        <f>_xlfn.XLOOKUP(B437,'[2]Sch Calls'!$R:$R,'[2]Sch Calls'!$B:$B,"",0)</f>
        <v/>
      </c>
      <c r="BY437" s="51" t="str">
        <f t="shared" si="344"/>
        <v>10-Aug-26</v>
      </c>
      <c r="BZ437" s="51" t="str">
        <f t="shared" si="344"/>
        <v>10-Aug-26</v>
      </c>
      <c r="CA437" s="51" t="str">
        <f t="shared" si="320"/>
        <v>13-Nov-26</v>
      </c>
      <c r="CB437" s="51" t="str">
        <f t="shared" si="321"/>
        <v>11-Aug-27</v>
      </c>
      <c r="CC437" s="51" t="str">
        <f t="shared" si="322"/>
        <v>11-Feb-28</v>
      </c>
      <c r="CD437" s="51" t="str">
        <f t="shared" si="323"/>
        <v>11-Feb-27</v>
      </c>
      <c r="CE437" s="51">
        <f t="shared" ca="1" si="345"/>
        <v>112</v>
      </c>
      <c r="CF437" s="51">
        <f t="shared" ca="1" si="345"/>
        <v>112</v>
      </c>
      <c r="CG437" s="51">
        <f t="shared" ca="1" si="324"/>
        <v>112</v>
      </c>
      <c r="CH437" s="51">
        <f t="shared" ca="1" si="325"/>
        <v>112</v>
      </c>
      <c r="CI437" s="51">
        <f t="shared" ca="1" si="326"/>
        <v>112</v>
      </c>
      <c r="CJ437" s="51">
        <f t="shared" ca="1" si="327"/>
        <v>112</v>
      </c>
      <c r="CK437" s="51">
        <f t="shared" ca="1" si="341"/>
        <v>448</v>
      </c>
      <c r="CL437" s="51">
        <f t="shared" ca="1" si="341"/>
        <v>448</v>
      </c>
      <c r="CM437" s="51">
        <f t="shared" ca="1" si="341"/>
        <v>448</v>
      </c>
      <c r="CN437" s="51">
        <f t="shared" ca="1" si="341"/>
        <v>448</v>
      </c>
      <c r="CO437" s="51">
        <f t="shared" ca="1" si="341"/>
        <v>448</v>
      </c>
      <c r="CP437" s="51">
        <f t="shared" ca="1" si="341"/>
        <v>448</v>
      </c>
      <c r="CQ437" s="51">
        <f t="shared" ca="1" si="342"/>
        <v>2552</v>
      </c>
      <c r="CR437" s="51">
        <f t="shared" ca="1" si="342"/>
        <v>2552</v>
      </c>
      <c r="CS437" s="51">
        <f t="shared" ca="1" si="342"/>
        <v>5552</v>
      </c>
      <c r="CT437" s="51">
        <f t="shared" ca="1" si="342"/>
        <v>5552</v>
      </c>
      <c r="CU437" s="51">
        <f t="shared" ca="1" si="342"/>
        <v>7552</v>
      </c>
      <c r="CV437" s="54">
        <f t="shared" ca="1" si="342"/>
        <v>3552</v>
      </c>
      <c r="CW437" s="25">
        <v>0</v>
      </c>
      <c r="CX437" s="55" t="s">
        <v>227</v>
      </c>
      <c r="CY437" s="55"/>
      <c r="CZ437" s="26">
        <v>0</v>
      </c>
      <c r="DA437" s="26">
        <v>0</v>
      </c>
      <c r="DB437" s="26">
        <v>0</v>
      </c>
      <c r="DC437" s="26">
        <v>0</v>
      </c>
      <c r="DD437" s="26">
        <v>0</v>
      </c>
      <c r="DE437" s="26">
        <v>0</v>
      </c>
      <c r="DF437" s="26">
        <v>0</v>
      </c>
      <c r="DG437" s="26">
        <v>0</v>
      </c>
      <c r="DH437" s="26">
        <v>0</v>
      </c>
      <c r="DI437" s="26">
        <v>0</v>
      </c>
      <c r="DJ437" s="26">
        <v>0</v>
      </c>
      <c r="DK437" s="26">
        <v>0</v>
      </c>
      <c r="DL437" s="27">
        <f t="shared" si="328"/>
        <v>46139.657002314802</v>
      </c>
      <c r="DM437" s="28">
        <f t="shared" ca="1" si="329"/>
        <v>1</v>
      </c>
      <c r="DN437" s="56">
        <f>_xlfn.XLOOKUP(B437,'[2]1. All Calls'!$R:$R,'[2]1. All Calls'!$A:$A,"",0)</f>
        <v>46064.657002314802</v>
      </c>
      <c r="DO437" s="57" t="str">
        <f ca="1">VLOOKUP(DM437,[1]Validation!$B$20:$C$25,2,0)</f>
        <v>Above 3 months</v>
      </c>
      <c r="DP437" s="58" t="str">
        <f>_xlfn.XLOOKUP(B437,'[1]Active AMCs- Dealer'!E:E,'[1]Active AMCs- Dealer'!L:L,"Not in AMC",0)</f>
        <v>Not in AMC</v>
      </c>
      <c r="DQ437" s="50" t="s">
        <v>250</v>
      </c>
      <c r="DR437" s="29" t="str">
        <f>_xlfn.XLOOKUP(B437,'[2]1. All Calls'!$R:$R,'[2]1. All Calls'!$F:$F,"",0)</f>
        <v>CC-01973704</v>
      </c>
      <c r="DS437" s="29" t="str">
        <f>_xlfn.XLOOKUP(B437,'[2]1. All Calls'!$R:$R,'[2]1. All Calls'!$AB:$AB,"",0)</f>
        <v>Commissioning done on dated 11-02-2026CCC,,,,,, Comm date-11-02-2026</v>
      </c>
      <c r="DT437" s="30">
        <f>_xlfn.XLOOKUP(DR437,'[2]1. All Calls'!$F:$F,'[2]1. All Calls'!$A:$A,"",0)</f>
        <v>46064.657002314802</v>
      </c>
      <c r="DU437" s="31">
        <f>_xlfn.XLOOKUP(DR437,'[2]1. All Calls'!$F:$F,'[2]1. All Calls'!$B:$B,"",0)</f>
        <v>1</v>
      </c>
      <c r="DV437" s="31">
        <f>_xlfn.XLOOKUP(B437,[1]MDA_Assets!D:D,[1]MDA_Assets!N:N,"",0)</f>
        <v>1</v>
      </c>
      <c r="DW437" s="31">
        <f>_xlfn.XLOOKUP(B437,[1]MDA_Assets!D:D,[1]MDA_Assets!O:O,"",0)</f>
        <v>0</v>
      </c>
      <c r="DX437" s="32" t="str">
        <f>_xlfn.XLOOKUP(B437,[1]MDA_Assets!D:D,[1]MDA_Assets!Q:Q,"",0)</f>
        <v>Synthetic</v>
      </c>
      <c r="DY437" s="33">
        <f>_xlfn.XLOOKUP(B437,[1]MDA_Assets!D:D,[1]MDA_Assets!R:R,"",0)</f>
        <v>46064</v>
      </c>
      <c r="DZ437" s="33">
        <f>_xlfn.XLOOKUP(B437,[1]MDA_Assets!D:D,[1]MDA_Assets!S:S,"",0)</f>
        <v>46064</v>
      </c>
      <c r="EA437" s="33">
        <f>_xlfn.XLOOKUP(B437,[1]MDA_Assets!D:D,[1]MDA_Assets!T:T,"",0)</f>
        <v>46064</v>
      </c>
      <c r="EB437" s="33">
        <f>_xlfn.XLOOKUP(B437,[1]MDA_Assets!D:D,[1]MDA_Assets!U:U,"",0)</f>
        <v>46064</v>
      </c>
      <c r="EC437" s="33">
        <f>_xlfn.XLOOKUP(B437,[1]MDA_Assets!D:D,[1]MDA_Assets!V:V,"",0)</f>
        <v>46064</v>
      </c>
      <c r="ED437" s="33">
        <f>_xlfn.XLOOKUP(B437,[1]MDA_Assets!D:D,[1]MDA_Assets!W:W,"",0)</f>
        <v>46064</v>
      </c>
      <c r="EE437" s="32" t="str">
        <f>_xlfn.XLOOKUP(B437,[1]MDA_Assets!D:D,[1]MDA_Assets!X:X,"",0)</f>
        <v>Yes</v>
      </c>
      <c r="EF437" s="33">
        <f>_xlfn.XLOOKUP(B437,[1]MDA_Assets!D:D,[1]MDA_Assets!Y:Y,"",0)</f>
        <v>0</v>
      </c>
      <c r="EG437" s="33">
        <f>_xlfn.XLOOKUP(B437,[1]MDA_Assets!D:D,[1]MDA_Assets!Z:Z,"",0)</f>
        <v>0</v>
      </c>
      <c r="EH437" s="33">
        <f>_xlfn.XLOOKUP(B437,[1]MDA_Assets!D:D,[1]MDA_Assets!AA:AA,"",0)</f>
        <v>0</v>
      </c>
      <c r="EI437" s="34">
        <f>_xlfn.XLOOKUP(B437,[1]MDA_Assets!D:D,[1]MDA_Assets!P:P,"",0)</f>
        <v>4</v>
      </c>
      <c r="EJ437" s="35" t="str">
        <f>_xlfn.XLOOKUP(B437,[1]MDA_Assets!D:D,[1]MDA_Assets!AB:AB,"",0)</f>
        <v>3000</v>
      </c>
      <c r="EK437" s="35" t="str">
        <f>_xlfn.XLOOKUP(B437,[1]MDA_Assets!D:D,[1]MDA_Assets!AC:AC,"",0)</f>
        <v>3000</v>
      </c>
      <c r="EL437" s="35" t="str">
        <f>_xlfn.XLOOKUP(B437,[1]MDA_Assets!D:D,[1]MDA_Assets!AD:AD,"",0)</f>
        <v>6000</v>
      </c>
      <c r="EM437" s="35" t="str">
        <f>_xlfn.XLOOKUP(B437,[1]MDA_Assets!D:D,[1]MDA_Assets!AE:AE,"",0)</f>
        <v>6000</v>
      </c>
      <c r="EN437" s="35" t="str">
        <f>_xlfn.XLOOKUP(B437,[1]MDA_Assets!D:D,[1]MDA_Assets!AF:AF,"",0)</f>
        <v>8000</v>
      </c>
      <c r="EO437" s="35" t="str">
        <f>_xlfn.XLOOKUP(B437,[1]MDA_Assets!D:D,[1]MDA_Assets!AG:AG,"",0)</f>
        <v>4000</v>
      </c>
      <c r="EP437" s="36">
        <f t="shared" si="346"/>
        <v>365</v>
      </c>
      <c r="EQ437" s="36">
        <f t="shared" si="346"/>
        <v>180</v>
      </c>
      <c r="ER437" s="36">
        <f t="shared" si="330"/>
        <v>730</v>
      </c>
      <c r="ES437" s="36">
        <f t="shared" si="331"/>
        <v>730</v>
      </c>
      <c r="ET437" s="36">
        <f t="shared" si="332"/>
        <v>730</v>
      </c>
      <c r="EU437" s="36">
        <f t="shared" si="333"/>
        <v>365</v>
      </c>
      <c r="EV437" s="36" t="str">
        <f t="shared" si="334"/>
        <v/>
      </c>
      <c r="EW437" s="36" t="str">
        <f t="shared" si="306"/>
        <v/>
      </c>
      <c r="EX437" s="36" t="str">
        <f t="shared" si="307"/>
        <v/>
      </c>
      <c r="EY437" s="36">
        <f t="shared" si="349"/>
        <v>11.78</v>
      </c>
      <c r="EZ437" s="36">
        <f t="shared" si="349"/>
        <v>5.81</v>
      </c>
      <c r="FA437" s="36">
        <f t="shared" si="349"/>
        <v>23.55</v>
      </c>
      <c r="FB437" s="36">
        <f t="shared" si="348"/>
        <v>23.55</v>
      </c>
      <c r="FC437" s="36">
        <f t="shared" si="348"/>
        <v>23.55</v>
      </c>
      <c r="FD437" s="36">
        <f t="shared" si="348"/>
        <v>11.78</v>
      </c>
      <c r="FE437" s="36" t="str">
        <f t="shared" si="348"/>
        <v/>
      </c>
      <c r="FF437" s="36" t="str">
        <f t="shared" si="348"/>
        <v/>
      </c>
      <c r="FG437" s="36" t="str">
        <f t="shared" si="348"/>
        <v/>
      </c>
      <c r="FH437" s="37" t="str" cm="1">
        <f t="array" ref="FH437">_xlfn.IFS(EY437="", "No Data", EY437&lt;0, "Negative/Future", EY437=0, "Zero Days", EY437&lt;=3, "&lt; 3 Months", EY437&lt;=6, "3 to 6 Months", EY437&lt;=9, "6 to 9 Months", EY437&lt;=12, "9 to 12 Months", EY437&lt;=15, "12 to 15 Months", EY437&lt;=18, "15 to 18 Months", EY437&lt;=24, "18 to 24 Months", EY437&gt;24, "&gt; 24 Months")</f>
        <v>9 to 12 Months</v>
      </c>
      <c r="FI437" s="37" t="str" cm="1">
        <f t="array" ref="FI437">_xlfn.IFS(EZ437="", "No Data", EZ437&lt;0, "Negative/Future", EZ437=0, "Zero Days", EZ437&lt;=3, "&lt; 3 Months", EZ437&lt;=6, "3 to 6 Months", EZ437&lt;=9, "6 to 9 Months", EZ437&lt;=12, "9 to 12 Months", EZ437&lt;=15, "12 to 15 Months", EZ437&lt;=18, "15 to 18 Months", EZ437&lt;=24, "18 to 24 Months", EZ437&gt;24, "&gt; 24 Months")</f>
        <v>3 to 6 Months</v>
      </c>
      <c r="FJ437" s="37" t="str" cm="1">
        <f t="array" ref="FJ437">_xlfn.IFS(FA437="", "No Data", FA437&lt;0, "Negative/Future", FA437=0, "Zero Days", FA437&lt;=3, "&lt; 3 Months", FA437&lt;=6, "3 to 6 Months", FA437&lt;=9, "6 to 9 Months", FA437&lt;=12, "9 to 12 Months", FA437&lt;=15, "12 to 15 Months", FA437&lt;=18, "15 to 18 Months", FA437&lt;=24, "18 to 24 Months", FA437&gt;24, "&gt; 24 Months")</f>
        <v>18 to 24 Months</v>
      </c>
      <c r="FK437" s="37" t="str" cm="1">
        <f t="array" ref="FK437">_xlfn.IFS(FB437="", "No Data", FB437&lt;0, "Negative/Future", FB437=0, "Zero Days", FB437&lt;=3, "&lt; 3 Months", FB437&lt;=6, "3 to 6 Months", FB437&lt;=9, "6 to 9 Months", FB437&lt;=12, "9 to 12 Months", FB437&lt;=15, "12 to 15 Months", FB437&lt;=18, "15 to 18 Months", FB437&lt;=24, "18 to 24 Months", FB437&gt;24, "&gt; 24 Months")</f>
        <v>18 to 24 Months</v>
      </c>
      <c r="FL437" s="37" t="str" cm="1">
        <f t="array" ref="FL437">_xlfn.IFS(FC437="", "No Data", FC437&lt;0, "Negative/Future", FC437=0, "Zero Days", FC437&lt;=3, "&lt; 3 Months", FC437&lt;=6, "3 to 6 Months", FC437&lt;=9, "6 to 9 Months", FC437&lt;=12, "9 to 12 Months", FC437&lt;=15, "12 to 15 Months", FC437&lt;=18, "15 to 18 Months", FC437&lt;=24, "18 to 24 Months", FC437&gt;24, "&gt; 24 Months")</f>
        <v>18 to 24 Months</v>
      </c>
      <c r="FM437" s="37" t="str" cm="1">
        <f t="array" ref="FM437">_xlfn.IFS(FD437="", "No Data", FD437&lt;0, "Negative/Future", FD437=0, "Zero Days", FD437&lt;=3, "&lt; 3 Months", FD437&lt;=6, "3 to 6 Months", FD437&lt;=9, "6 to 9 Months", FD437&lt;=12, "9 to 12 Months", FD437&lt;=15, "12 to 15 Months", FD437&lt;=18, "15 to 18 Months", FD437&lt;=24, "18 to 24 Months", FD437&gt;24, "&gt; 24 Months")</f>
        <v>9 to 12 Months</v>
      </c>
      <c r="FN437" s="37" t="str" cm="1">
        <f t="array" ref="FN437">_xlfn.IFS(FE437="", "No Data", FE437&lt;0, "Negative/Future", FE437=0, "Zero Days", FE437&lt;=3, "&lt; 3 Months", FE437&lt;=6, "3 to 6 Months", FE437&lt;=9, "6 to 9 Months", FE437&lt;=12, "9 to 12 Months", FE437&lt;=15, "12 to 15 Months", FE437&lt;=18, "15 to 18 Months", FE437&lt;=24, "18 to 24 Months", FE437&gt;24, "&gt; 24 Months")</f>
        <v>No Data</v>
      </c>
      <c r="FO437" s="37" t="str" cm="1">
        <f t="array" ref="FO437">_xlfn.IFS(FG437="", "No Data", FG437&lt;0, "Negative/Future", FG437=0, "Zero Days", FG437&lt;=3, "&lt; 3 Months", FG437&lt;=6, "3 to 6 Months", FG437&lt;=9, "6 to 9 Months", FG437&lt;=12, "9 to 12 Months", FG437&lt;=15, "12 to 15 Months", FG437&lt;=18, "15 to 18 Months", FG437&lt;=24, "18 to 24 Months", FG437&gt;24, "&gt; 24 Months")</f>
        <v>No Data</v>
      </c>
      <c r="FP437" s="37" t="str" cm="1">
        <f t="array" ref="FP437">_xlfn.IFS(FF437="", "No Data", FF437&lt;0, "Negative/Future", FF437=0, "Zero Days", FF437&lt;=3, "&lt; 3 Months", FF437&lt;=6, "3 to 6 Months", FF437&lt;=9, "6 to 9 Months", FF437&lt;=12, "9 to 12 Months", FF437&lt;=15, "12 to 15 Months", FF437&lt;=18, "15 to 18 Months", FF437&lt;=24, "18 to 24 Months", FF437&gt;24, "&gt; 24 Months")</f>
        <v>No Data</v>
      </c>
      <c r="FQ437" s="29" t="s">
        <v>3281</v>
      </c>
      <c r="FR437" s="29">
        <v>9552639537</v>
      </c>
      <c r="FS437" s="38" t="str">
        <f>VLOOKUP(_xlfn.XLOOKUP(B437,[1]MDA_Assets!D:D,[1]MDA_Assets!I:I,"",0),[1]Validation!$B$1:$C$8,2,0)</f>
        <v>B</v>
      </c>
      <c r="FT437" s="38" t="s">
        <v>428</v>
      </c>
      <c r="FU437" s="31" t="str">
        <f>_xlfn.XLOOKUP(B437,[1]MDA_Assets!D:D,[1]MDA_Assets!X:X,"",0)</f>
        <v>Yes</v>
      </c>
      <c r="FV437" s="39">
        <v>0</v>
      </c>
      <c r="FW437" s="39">
        <v>0</v>
      </c>
      <c r="FX437" s="39">
        <v>0</v>
      </c>
      <c r="FY437" s="39">
        <v>9</v>
      </c>
      <c r="FZ437" s="40">
        <f t="shared" si="343"/>
        <v>46429</v>
      </c>
      <c r="GA437" s="40">
        <f t="shared" si="343"/>
        <v>46244</v>
      </c>
      <c r="GB437" s="40">
        <f t="shared" si="308"/>
        <v>46794</v>
      </c>
      <c r="GC437" s="40">
        <f t="shared" si="309"/>
        <v>46794</v>
      </c>
      <c r="GD437" s="40">
        <f t="shared" si="310"/>
        <v>46794</v>
      </c>
      <c r="GE437" s="40">
        <f t="shared" si="311"/>
        <v>46429</v>
      </c>
      <c r="GF437" s="40" t="str">
        <f t="shared" si="347"/>
        <v/>
      </c>
      <c r="GG437" s="40" t="str">
        <f t="shared" si="347"/>
        <v/>
      </c>
      <c r="GH437" s="40" t="str">
        <f t="shared" si="347"/>
        <v/>
      </c>
      <c r="GI437" s="39">
        <f t="shared" si="335"/>
        <v>0</v>
      </c>
      <c r="GJ437" s="39">
        <f t="shared" si="336"/>
        <v>0</v>
      </c>
      <c r="GK437" s="39">
        <f t="shared" si="337"/>
        <v>0</v>
      </c>
      <c r="GL437" s="39">
        <f t="shared" si="338"/>
        <v>6</v>
      </c>
    </row>
    <row r="438" spans="1:194" x14ac:dyDescent="0.25">
      <c r="A438" s="19">
        <v>474</v>
      </c>
      <c r="B438" s="43" t="s">
        <v>1900</v>
      </c>
      <c r="C438" s="43" t="s">
        <v>254</v>
      </c>
      <c r="D438" s="43" t="s">
        <v>636</v>
      </c>
      <c r="E438" s="43" t="s">
        <v>1850</v>
      </c>
      <c r="F438" s="43" t="s">
        <v>678</v>
      </c>
      <c r="G438" s="43" t="s">
        <v>190</v>
      </c>
      <c r="H438" s="43"/>
      <c r="I438" s="43" t="s">
        <v>192</v>
      </c>
      <c r="J438" s="44">
        <f t="shared" si="312"/>
        <v>46359.479166666664</v>
      </c>
      <c r="K438" s="44">
        <v>45995.479166666664</v>
      </c>
      <c r="L438" s="44">
        <v>45867</v>
      </c>
      <c r="M438" s="43" t="s">
        <v>1901</v>
      </c>
      <c r="N438" s="43" t="s">
        <v>1902</v>
      </c>
      <c r="O438" s="44">
        <v>45995.437326388892</v>
      </c>
      <c r="P438" s="43">
        <v>1</v>
      </c>
      <c r="Q438" s="43">
        <v>1</v>
      </c>
      <c r="R438" s="43">
        <v>0</v>
      </c>
      <c r="S438" s="43" t="s">
        <v>206</v>
      </c>
      <c r="T438" s="44">
        <v>45994.770833333336</v>
      </c>
      <c r="U438" s="44">
        <v>45994.770833333336</v>
      </c>
      <c r="V438" s="44">
        <v>45994.770833333336</v>
      </c>
      <c r="W438" s="44">
        <v>45994.770833333336</v>
      </c>
      <c r="X438" s="44">
        <v>45994.770833333336</v>
      </c>
      <c r="Y438" s="44">
        <v>45994.770833333336</v>
      </c>
      <c r="Z438" s="43" t="s">
        <v>199</v>
      </c>
      <c r="AA438" s="43"/>
      <c r="AB438" s="43"/>
      <c r="AC438" s="43"/>
      <c r="AD438" s="43"/>
      <c r="AE438" s="43">
        <v>4</v>
      </c>
      <c r="AF438" s="43" t="s">
        <v>281</v>
      </c>
      <c r="AG438" s="43" t="s">
        <v>281</v>
      </c>
      <c r="AH438" s="43" t="s">
        <v>285</v>
      </c>
      <c r="AI438" s="43" t="s">
        <v>285</v>
      </c>
      <c r="AJ438" s="43" t="s">
        <v>286</v>
      </c>
      <c r="AK438" s="43" t="s">
        <v>285</v>
      </c>
      <c r="AL438" s="49">
        <v>46174</v>
      </c>
      <c r="AM438" s="49">
        <v>46174</v>
      </c>
      <c r="AN438" s="47">
        <v>46359</v>
      </c>
      <c r="AO438" s="47">
        <v>46359</v>
      </c>
      <c r="AP438" s="47">
        <v>46724</v>
      </c>
      <c r="AQ438" s="47">
        <v>46359</v>
      </c>
      <c r="AR438" s="48"/>
      <c r="AS438" s="48"/>
      <c r="AT438" s="48"/>
      <c r="AU438" s="43">
        <v>0</v>
      </c>
      <c r="AV438" s="43">
        <v>0</v>
      </c>
      <c r="AW438" s="43">
        <v>1</v>
      </c>
      <c r="AX438" s="51" t="s">
        <v>309</v>
      </c>
      <c r="AY438" s="51" t="s">
        <v>3527</v>
      </c>
      <c r="AZ438" s="51" t="s">
        <v>198</v>
      </c>
      <c r="BA438" s="20">
        <f t="shared" ca="1" si="350"/>
        <v>1</v>
      </c>
      <c r="BB438" s="20">
        <f t="shared" ca="1" si="350"/>
        <v>1</v>
      </c>
      <c r="BC438" s="20">
        <f t="shared" ca="1" si="350"/>
        <v>0</v>
      </c>
      <c r="BD438" s="20">
        <f t="shared" ca="1" si="350"/>
        <v>0</v>
      </c>
      <c r="BE438" s="20">
        <f t="shared" ca="1" si="350"/>
        <v>0</v>
      </c>
      <c r="BF438" s="20">
        <f t="shared" ca="1" si="350"/>
        <v>0</v>
      </c>
      <c r="BG438" s="21" t="str">
        <f t="shared" ca="1" si="350"/>
        <v/>
      </c>
      <c r="BH438" s="21" t="str">
        <f t="shared" ca="1" si="350"/>
        <v/>
      </c>
      <c r="BI438" s="21" t="str">
        <f t="shared" ca="1" si="350"/>
        <v/>
      </c>
      <c r="BJ438" s="22">
        <f t="shared" ca="1" si="313"/>
        <v>2</v>
      </c>
      <c r="BK438" s="21">
        <f t="shared" si="314"/>
        <v>4</v>
      </c>
      <c r="BL438" s="22">
        <f t="shared" ca="1" si="315"/>
        <v>723</v>
      </c>
      <c r="BM438" s="22">
        <f t="shared" ca="1" si="316"/>
        <v>723</v>
      </c>
      <c r="BN438" s="23">
        <f t="shared" ca="1" si="317"/>
        <v>0</v>
      </c>
      <c r="BO438" s="24">
        <f t="shared" ca="1" si="318"/>
        <v>722</v>
      </c>
      <c r="BP438" s="51" t="str">
        <f>_xlfn.XLOOKUP(E438,[1]Validation!E:E,[1]Validation!F:F,"")</f>
        <v>EN11</v>
      </c>
      <c r="BQ438" s="51" t="str">
        <f>_xlfn.XLOOKUP(BP438,[1]Validation!F:F,[1]Validation!G:G,"")</f>
        <v>EN11 to EN22</v>
      </c>
      <c r="BR438" s="52" t="str">
        <f>VLOOKUP(G438,[1]Validation!$B$1:$C$9,2,0)</f>
        <v>B</v>
      </c>
      <c r="BS438" s="51">
        <f t="shared" ca="1" si="319"/>
        <v>6</v>
      </c>
      <c r="BT438" s="53">
        <f>_xlfn.XLOOKUP(B438,'[2]1. All Calls'!$R:$R,'[2]1. All Calls'!$A:$A,"",0)</f>
        <v>45995.4633680556</v>
      </c>
      <c r="BU438" s="51" t="str">
        <f>_xlfn.XLOOKUP(B438,'[2]1. All Calls'!$R:$R,'[2]1. All Calls'!$F:$F,"",0)</f>
        <v>CC-01891745</v>
      </c>
      <c r="BV438" s="51" t="str">
        <f>_xlfn.XLOOKUP(B438,'[2]1. All Calls'!$R:$R,'[2]1. All Calls'!$J:$J,"",0)</f>
        <v>Commissioning</v>
      </c>
      <c r="BW438" s="53" t="str">
        <f>_xlfn.XLOOKUP(B438,'[2]Sch Calls'!$R:$R,'[2]Sch Calls'!$A:$A,"",0)</f>
        <v/>
      </c>
      <c r="BX438" s="51" t="str">
        <f>_xlfn.XLOOKUP(B438,'[2]Sch Calls'!$R:$R,'[2]Sch Calls'!$B:$B,"",0)</f>
        <v/>
      </c>
      <c r="BY438" s="51" t="str">
        <f t="shared" si="344"/>
        <v>02-Jun-26</v>
      </c>
      <c r="BZ438" s="51" t="str">
        <f t="shared" si="344"/>
        <v>02-Jun-26</v>
      </c>
      <c r="CA438" s="51" t="str">
        <f t="shared" si="320"/>
        <v>05-Sep-26</v>
      </c>
      <c r="CB438" s="51" t="str">
        <f t="shared" si="321"/>
        <v>03-Jun-27</v>
      </c>
      <c r="CC438" s="51" t="str">
        <f t="shared" si="322"/>
        <v>04-Dec-27</v>
      </c>
      <c r="CD438" s="51" t="str">
        <f t="shared" si="323"/>
        <v>04-Dec-26</v>
      </c>
      <c r="CE438" s="51">
        <f t="shared" ca="1" si="345"/>
        <v>181</v>
      </c>
      <c r="CF438" s="51">
        <f t="shared" ca="1" si="345"/>
        <v>181</v>
      </c>
      <c r="CG438" s="51">
        <f t="shared" ca="1" si="324"/>
        <v>181</v>
      </c>
      <c r="CH438" s="51">
        <f t="shared" ca="1" si="325"/>
        <v>181</v>
      </c>
      <c r="CI438" s="51">
        <f t="shared" ca="1" si="326"/>
        <v>181</v>
      </c>
      <c r="CJ438" s="51">
        <f t="shared" ca="1" si="327"/>
        <v>181</v>
      </c>
      <c r="CK438" s="51">
        <f t="shared" ca="1" si="341"/>
        <v>724</v>
      </c>
      <c r="CL438" s="51">
        <f t="shared" ca="1" si="341"/>
        <v>724</v>
      </c>
      <c r="CM438" s="51">
        <f t="shared" ca="1" si="341"/>
        <v>724</v>
      </c>
      <c r="CN438" s="51">
        <f t="shared" ca="1" si="341"/>
        <v>724</v>
      </c>
      <c r="CO438" s="51">
        <f t="shared" ca="1" si="341"/>
        <v>724</v>
      </c>
      <c r="CP438" s="51">
        <f t="shared" ca="1" si="341"/>
        <v>724</v>
      </c>
      <c r="CQ438" s="51">
        <f t="shared" ca="1" si="342"/>
        <v>1276</v>
      </c>
      <c r="CR438" s="51">
        <f t="shared" ca="1" si="342"/>
        <v>1276</v>
      </c>
      <c r="CS438" s="51">
        <f t="shared" ca="1" si="342"/>
        <v>3276</v>
      </c>
      <c r="CT438" s="51">
        <f t="shared" ca="1" si="342"/>
        <v>3276</v>
      </c>
      <c r="CU438" s="51">
        <f t="shared" ca="1" si="342"/>
        <v>7276</v>
      </c>
      <c r="CV438" s="54">
        <f t="shared" ca="1" si="342"/>
        <v>3276</v>
      </c>
      <c r="CW438" s="25">
        <v>0</v>
      </c>
      <c r="CX438" s="55" t="s">
        <v>227</v>
      </c>
      <c r="CY438" s="55"/>
      <c r="CZ438" s="26">
        <v>0</v>
      </c>
      <c r="DA438" s="26">
        <v>0</v>
      </c>
      <c r="DB438" s="26">
        <v>0</v>
      </c>
      <c r="DC438" s="26">
        <v>0</v>
      </c>
      <c r="DD438" s="26">
        <v>0</v>
      </c>
      <c r="DE438" s="26">
        <v>0</v>
      </c>
      <c r="DF438" s="26">
        <v>0</v>
      </c>
      <c r="DG438" s="26">
        <v>0</v>
      </c>
      <c r="DH438" s="26">
        <v>0</v>
      </c>
      <c r="DI438" s="26">
        <v>0</v>
      </c>
      <c r="DJ438" s="26">
        <v>0</v>
      </c>
      <c r="DK438" s="26">
        <v>0</v>
      </c>
      <c r="DL438" s="27">
        <f t="shared" si="328"/>
        <v>46070.4633680556</v>
      </c>
      <c r="DM438" s="28">
        <f t="shared" ca="1" si="329"/>
        <v>1</v>
      </c>
      <c r="DN438" s="56">
        <f>_xlfn.XLOOKUP(B438,'[2]1. All Calls'!$R:$R,'[2]1. All Calls'!$A:$A,"",0)</f>
        <v>45995.4633680556</v>
      </c>
      <c r="DO438" s="57" t="str">
        <f ca="1">VLOOKUP(DM438,[1]Validation!$B$20:$C$25,2,0)</f>
        <v>Above 3 months</v>
      </c>
      <c r="DP438" s="58" t="str">
        <f>_xlfn.XLOOKUP(B438,'[1]Active AMCs- Dealer'!E:E,'[1]Active AMCs- Dealer'!L:L,"Not in AMC",0)</f>
        <v>Not in AMC</v>
      </c>
      <c r="DQ438" s="50" t="s">
        <v>250</v>
      </c>
      <c r="DR438" s="29" t="str">
        <f>_xlfn.XLOOKUP(B438,'[2]1. All Calls'!$R:$R,'[2]1. All Calls'!$F:$F,"",0)</f>
        <v>CC-01891745</v>
      </c>
      <c r="DS438" s="29" t="str">
        <f>_xlfn.XLOOKUP(B438,'[2]1. All Calls'!$R:$R,'[2]1. All Calls'!$AB:$AB,"",0)</f>
        <v>Commissioning done on dated 04-12-2025......Comm date-08-12-2025</v>
      </c>
      <c r="DT438" s="30">
        <f>_xlfn.XLOOKUP(DR438,'[2]1. All Calls'!$F:$F,'[2]1. All Calls'!$A:$A,"",0)</f>
        <v>45995.4633680556</v>
      </c>
      <c r="DU438" s="31">
        <f>_xlfn.XLOOKUP(DR438,'[2]1. All Calls'!$F:$F,'[2]1. All Calls'!$B:$B,"",0)</f>
        <v>1</v>
      </c>
      <c r="DV438" s="31">
        <f>_xlfn.XLOOKUP(B438,[1]MDA_Assets!D:D,[1]MDA_Assets!N:N,"",0)</f>
        <v>1</v>
      </c>
      <c r="DW438" s="31">
        <f>_xlfn.XLOOKUP(B438,[1]MDA_Assets!D:D,[1]MDA_Assets!O:O,"",0)</f>
        <v>0</v>
      </c>
      <c r="DX438" s="32" t="str">
        <f>_xlfn.XLOOKUP(B438,[1]MDA_Assets!D:D,[1]MDA_Assets!Q:Q,"",0)</f>
        <v>XD</v>
      </c>
      <c r="DY438" s="33">
        <f>_xlfn.XLOOKUP(B438,[1]MDA_Assets!D:D,[1]MDA_Assets!R:R,"",0)</f>
        <v>45995</v>
      </c>
      <c r="DZ438" s="33">
        <f>_xlfn.XLOOKUP(B438,[1]MDA_Assets!D:D,[1]MDA_Assets!S:S,"",0)</f>
        <v>45995</v>
      </c>
      <c r="EA438" s="33">
        <f>_xlfn.XLOOKUP(B438,[1]MDA_Assets!D:D,[1]MDA_Assets!T:T,"",0)</f>
        <v>45995</v>
      </c>
      <c r="EB438" s="33">
        <f>_xlfn.XLOOKUP(B438,[1]MDA_Assets!D:D,[1]MDA_Assets!U:U,"",0)</f>
        <v>45995</v>
      </c>
      <c r="EC438" s="33">
        <f>_xlfn.XLOOKUP(B438,[1]MDA_Assets!D:D,[1]MDA_Assets!V:V,"",0)</f>
        <v>45995</v>
      </c>
      <c r="ED438" s="33">
        <f>_xlfn.XLOOKUP(B438,[1]MDA_Assets!D:D,[1]MDA_Assets!W:W,"",0)</f>
        <v>45995</v>
      </c>
      <c r="EE438" s="32" t="str">
        <f>_xlfn.XLOOKUP(B438,[1]MDA_Assets!D:D,[1]MDA_Assets!X:X,"",0)</f>
        <v>Yes</v>
      </c>
      <c r="EF438" s="33">
        <f>_xlfn.XLOOKUP(B438,[1]MDA_Assets!D:D,[1]MDA_Assets!Y:Y,"",0)</f>
        <v>0</v>
      </c>
      <c r="EG438" s="33">
        <f>_xlfn.XLOOKUP(B438,[1]MDA_Assets!D:D,[1]MDA_Assets!Z:Z,"",0)</f>
        <v>0</v>
      </c>
      <c r="EH438" s="33">
        <f>_xlfn.XLOOKUP(B438,[1]MDA_Assets!D:D,[1]MDA_Assets!AA:AA,"",0)</f>
        <v>0</v>
      </c>
      <c r="EI438" s="34">
        <f>_xlfn.XLOOKUP(B438,[1]MDA_Assets!D:D,[1]MDA_Assets!P:P,"",0)</f>
        <v>4</v>
      </c>
      <c r="EJ438" s="35" t="str">
        <f>_xlfn.XLOOKUP(B438,[1]MDA_Assets!D:D,[1]MDA_Assets!AB:AB,"",0)</f>
        <v>2000</v>
      </c>
      <c r="EK438" s="35" t="str">
        <f>_xlfn.XLOOKUP(B438,[1]MDA_Assets!D:D,[1]MDA_Assets!AC:AC,"",0)</f>
        <v>2000</v>
      </c>
      <c r="EL438" s="35" t="str">
        <f>_xlfn.XLOOKUP(B438,[1]MDA_Assets!D:D,[1]MDA_Assets!AD:AD,"",0)</f>
        <v>4000</v>
      </c>
      <c r="EM438" s="35" t="str">
        <f>_xlfn.XLOOKUP(B438,[1]MDA_Assets!D:D,[1]MDA_Assets!AE:AE,"",0)</f>
        <v>4000</v>
      </c>
      <c r="EN438" s="35" t="str">
        <f>_xlfn.XLOOKUP(B438,[1]MDA_Assets!D:D,[1]MDA_Assets!AF:AF,"",0)</f>
        <v>8000</v>
      </c>
      <c r="EO438" s="35" t="str">
        <f>_xlfn.XLOOKUP(B438,[1]MDA_Assets!D:D,[1]MDA_Assets!AG:AG,"",0)</f>
        <v>4000</v>
      </c>
      <c r="EP438" s="36">
        <f t="shared" si="346"/>
        <v>180</v>
      </c>
      <c r="EQ438" s="36">
        <f t="shared" si="346"/>
        <v>180</v>
      </c>
      <c r="ER438" s="36">
        <f t="shared" si="330"/>
        <v>365</v>
      </c>
      <c r="ES438" s="36">
        <f t="shared" si="331"/>
        <v>365</v>
      </c>
      <c r="ET438" s="36">
        <f t="shared" si="332"/>
        <v>730</v>
      </c>
      <c r="EU438" s="36">
        <f t="shared" si="333"/>
        <v>365</v>
      </c>
      <c r="EV438" s="36" t="str">
        <f t="shared" si="334"/>
        <v/>
      </c>
      <c r="EW438" s="36" t="str">
        <f t="shared" si="306"/>
        <v/>
      </c>
      <c r="EX438" s="36" t="str">
        <f t="shared" si="307"/>
        <v/>
      </c>
      <c r="EY438" s="36">
        <f t="shared" si="349"/>
        <v>5.81</v>
      </c>
      <c r="EZ438" s="36">
        <f t="shared" si="349"/>
        <v>5.81</v>
      </c>
      <c r="FA438" s="36">
        <f t="shared" si="349"/>
        <v>11.78</v>
      </c>
      <c r="FB438" s="36">
        <f t="shared" si="348"/>
        <v>11.78</v>
      </c>
      <c r="FC438" s="36">
        <f t="shared" si="348"/>
        <v>23.55</v>
      </c>
      <c r="FD438" s="36">
        <f t="shared" si="348"/>
        <v>11.78</v>
      </c>
      <c r="FE438" s="36" t="str">
        <f t="shared" si="348"/>
        <v/>
      </c>
      <c r="FF438" s="36" t="str">
        <f t="shared" si="348"/>
        <v/>
      </c>
      <c r="FG438" s="36" t="str">
        <f t="shared" si="348"/>
        <v/>
      </c>
      <c r="FH438" s="37" t="str" cm="1">
        <f t="array" ref="FH438">_xlfn.IFS(EY438="", "No Data", EY438&lt;0, "Negative/Future", EY438=0, "Zero Days", EY438&lt;=3, "&lt; 3 Months", EY438&lt;=6, "3 to 6 Months", EY438&lt;=9, "6 to 9 Months", EY438&lt;=12, "9 to 12 Months", EY438&lt;=15, "12 to 15 Months", EY438&lt;=18, "15 to 18 Months", EY438&lt;=24, "18 to 24 Months", EY438&gt;24, "&gt; 24 Months")</f>
        <v>3 to 6 Months</v>
      </c>
      <c r="FI438" s="37" t="str" cm="1">
        <f t="array" ref="FI438">_xlfn.IFS(EZ438="", "No Data", EZ438&lt;0, "Negative/Future", EZ438=0, "Zero Days", EZ438&lt;=3, "&lt; 3 Months", EZ438&lt;=6, "3 to 6 Months", EZ438&lt;=9, "6 to 9 Months", EZ438&lt;=12, "9 to 12 Months", EZ438&lt;=15, "12 to 15 Months", EZ438&lt;=18, "15 to 18 Months", EZ438&lt;=24, "18 to 24 Months", EZ438&gt;24, "&gt; 24 Months")</f>
        <v>3 to 6 Months</v>
      </c>
      <c r="FJ438" s="37" t="str" cm="1">
        <f t="array" ref="FJ438">_xlfn.IFS(FA438="", "No Data", FA438&lt;0, "Negative/Future", FA438=0, "Zero Days", FA438&lt;=3, "&lt; 3 Months", FA438&lt;=6, "3 to 6 Months", FA438&lt;=9, "6 to 9 Months", FA438&lt;=12, "9 to 12 Months", FA438&lt;=15, "12 to 15 Months", FA438&lt;=18, "15 to 18 Months", FA438&lt;=24, "18 to 24 Months", FA438&gt;24, "&gt; 24 Months")</f>
        <v>9 to 12 Months</v>
      </c>
      <c r="FK438" s="37" t="str" cm="1">
        <f t="array" ref="FK438">_xlfn.IFS(FB438="", "No Data", FB438&lt;0, "Negative/Future", FB438=0, "Zero Days", FB438&lt;=3, "&lt; 3 Months", FB438&lt;=6, "3 to 6 Months", FB438&lt;=9, "6 to 9 Months", FB438&lt;=12, "9 to 12 Months", FB438&lt;=15, "12 to 15 Months", FB438&lt;=18, "15 to 18 Months", FB438&lt;=24, "18 to 24 Months", FB438&gt;24, "&gt; 24 Months")</f>
        <v>9 to 12 Months</v>
      </c>
      <c r="FL438" s="37" t="str" cm="1">
        <f t="array" ref="FL438">_xlfn.IFS(FC438="", "No Data", FC438&lt;0, "Negative/Future", FC438=0, "Zero Days", FC438&lt;=3, "&lt; 3 Months", FC438&lt;=6, "3 to 6 Months", FC438&lt;=9, "6 to 9 Months", FC438&lt;=12, "9 to 12 Months", FC438&lt;=15, "12 to 15 Months", FC438&lt;=18, "15 to 18 Months", FC438&lt;=24, "18 to 24 Months", FC438&gt;24, "&gt; 24 Months")</f>
        <v>18 to 24 Months</v>
      </c>
      <c r="FM438" s="37" t="str" cm="1">
        <f t="array" ref="FM438">_xlfn.IFS(FD438="", "No Data", FD438&lt;0, "Negative/Future", FD438=0, "Zero Days", FD438&lt;=3, "&lt; 3 Months", FD438&lt;=6, "3 to 6 Months", FD438&lt;=9, "6 to 9 Months", FD438&lt;=12, "9 to 12 Months", FD438&lt;=15, "12 to 15 Months", FD438&lt;=18, "15 to 18 Months", FD438&lt;=24, "18 to 24 Months", FD438&gt;24, "&gt; 24 Months")</f>
        <v>9 to 12 Months</v>
      </c>
      <c r="FN438" s="37" t="str" cm="1">
        <f t="array" ref="FN438">_xlfn.IFS(FE438="", "No Data", FE438&lt;0, "Negative/Future", FE438=0, "Zero Days", FE438&lt;=3, "&lt; 3 Months", FE438&lt;=6, "3 to 6 Months", FE438&lt;=9, "6 to 9 Months", FE438&lt;=12, "9 to 12 Months", FE438&lt;=15, "12 to 15 Months", FE438&lt;=18, "15 to 18 Months", FE438&lt;=24, "18 to 24 Months", FE438&gt;24, "&gt; 24 Months")</f>
        <v>No Data</v>
      </c>
      <c r="FO438" s="37" t="str" cm="1">
        <f t="array" ref="FO438">_xlfn.IFS(FG438="", "No Data", FG438&lt;0, "Negative/Future", FG438=0, "Zero Days", FG438&lt;=3, "&lt; 3 Months", FG438&lt;=6, "3 to 6 Months", FG438&lt;=9, "6 to 9 Months", FG438&lt;=12, "9 to 12 Months", FG438&lt;=15, "12 to 15 Months", FG438&lt;=18, "15 to 18 Months", FG438&lt;=24, "18 to 24 Months", FG438&gt;24, "&gt; 24 Months")</f>
        <v>No Data</v>
      </c>
      <c r="FP438" s="37" t="str" cm="1">
        <f t="array" ref="FP438">_xlfn.IFS(FF438="", "No Data", FF438&lt;0, "Negative/Future", FF438=0, "Zero Days", FF438&lt;=3, "&lt; 3 Months", FF438&lt;=6, "3 to 6 Months", FF438&lt;=9, "6 to 9 Months", FF438&lt;=12, "9 to 12 Months", FF438&lt;=15, "12 to 15 Months", FF438&lt;=18, "15 to 18 Months", FF438&lt;=24, "18 to 24 Months", FF438&gt;24, "&gt; 24 Months")</f>
        <v>No Data</v>
      </c>
      <c r="FQ438" s="29" t="s">
        <v>1903</v>
      </c>
      <c r="FR438" s="29">
        <v>5931138677</v>
      </c>
      <c r="FS438" s="38" t="str">
        <f>VLOOKUP(_xlfn.XLOOKUP(B438,[1]MDA_Assets!D:D,[1]MDA_Assets!I:I,"",0),[1]Validation!$B$1:$C$8,2,0)</f>
        <v>B</v>
      </c>
      <c r="FT438" s="38" t="s">
        <v>202</v>
      </c>
      <c r="FU438" s="31" t="str">
        <f>_xlfn.XLOOKUP(B438,[1]MDA_Assets!D:D,[1]MDA_Assets!X:X,"",0)</f>
        <v>Yes</v>
      </c>
      <c r="FV438" s="39">
        <v>0</v>
      </c>
      <c r="FW438" s="39">
        <v>0</v>
      </c>
      <c r="FX438" s="39">
        <v>2</v>
      </c>
      <c r="FY438" s="39">
        <v>7</v>
      </c>
      <c r="FZ438" s="40">
        <f t="shared" si="343"/>
        <v>46175</v>
      </c>
      <c r="GA438" s="40">
        <f t="shared" si="343"/>
        <v>46175</v>
      </c>
      <c r="GB438" s="40">
        <f t="shared" si="308"/>
        <v>46360</v>
      </c>
      <c r="GC438" s="40">
        <f t="shared" si="309"/>
        <v>46360</v>
      </c>
      <c r="GD438" s="40">
        <f t="shared" si="310"/>
        <v>46725</v>
      </c>
      <c r="GE438" s="40">
        <f t="shared" si="311"/>
        <v>46360</v>
      </c>
      <c r="GF438" s="40" t="str">
        <f t="shared" si="347"/>
        <v/>
      </c>
      <c r="GG438" s="40" t="str">
        <f t="shared" si="347"/>
        <v/>
      </c>
      <c r="GH438" s="40" t="str">
        <f t="shared" si="347"/>
        <v/>
      </c>
      <c r="GI438" s="39">
        <f t="shared" si="335"/>
        <v>0</v>
      </c>
      <c r="GJ438" s="39">
        <f t="shared" si="336"/>
        <v>0</v>
      </c>
      <c r="GK438" s="39">
        <f t="shared" si="337"/>
        <v>0</v>
      </c>
      <c r="GL438" s="39">
        <f t="shared" si="338"/>
        <v>6</v>
      </c>
    </row>
    <row r="439" spans="1:194" x14ac:dyDescent="0.25">
      <c r="A439" s="19">
        <v>475</v>
      </c>
      <c r="B439" s="43" t="s">
        <v>1904</v>
      </c>
      <c r="C439" s="43" t="s">
        <v>186</v>
      </c>
      <c r="D439" s="43" t="s">
        <v>636</v>
      </c>
      <c r="E439" s="43" t="s">
        <v>1893</v>
      </c>
      <c r="F439" s="43" t="s">
        <v>3173</v>
      </c>
      <c r="G439" s="43" t="s">
        <v>190</v>
      </c>
      <c r="H439" s="43" t="s">
        <v>498</v>
      </c>
      <c r="I439" s="43" t="s">
        <v>192</v>
      </c>
      <c r="J439" s="44">
        <f t="shared" si="312"/>
        <v>46262.541666666664</v>
      </c>
      <c r="K439" s="44">
        <v>45898.541666666664</v>
      </c>
      <c r="L439" s="44">
        <v>45838</v>
      </c>
      <c r="M439" s="43" t="s">
        <v>3198</v>
      </c>
      <c r="N439" s="43" t="s">
        <v>2697</v>
      </c>
      <c r="O439" s="44">
        <v>46142.234768518516</v>
      </c>
      <c r="P439" s="43">
        <v>2199</v>
      </c>
      <c r="Q439" s="43">
        <v>1584</v>
      </c>
      <c r="R439" s="43">
        <v>615</v>
      </c>
      <c r="S439" s="43" t="s">
        <v>206</v>
      </c>
      <c r="T439" s="44">
        <v>45897.770833333336</v>
      </c>
      <c r="U439" s="44">
        <v>46027.770833333336</v>
      </c>
      <c r="V439" s="44">
        <v>46027.770833333336</v>
      </c>
      <c r="W439" s="44">
        <v>45897.770833333336</v>
      </c>
      <c r="X439" s="44">
        <v>45897.770833333336</v>
      </c>
      <c r="Y439" s="44">
        <v>45897.770833333336</v>
      </c>
      <c r="Z439" s="43" t="s">
        <v>199</v>
      </c>
      <c r="AA439" s="43"/>
      <c r="AB439" s="44">
        <v>45897.770833333336</v>
      </c>
      <c r="AC439" s="44">
        <v>45897.770833333336</v>
      </c>
      <c r="AD439" s="43"/>
      <c r="AE439" s="43">
        <v>4</v>
      </c>
      <c r="AF439" s="43" t="s">
        <v>3199</v>
      </c>
      <c r="AG439" s="43" t="s">
        <v>3199</v>
      </c>
      <c r="AH439" s="43" t="s">
        <v>3062</v>
      </c>
      <c r="AI439" s="43" t="s">
        <v>3062</v>
      </c>
      <c r="AJ439" s="43" t="s">
        <v>3200</v>
      </c>
      <c r="AK439" s="43" t="s">
        <v>3062</v>
      </c>
      <c r="AL439" s="47">
        <v>46392</v>
      </c>
      <c r="AM439" s="47">
        <v>46207</v>
      </c>
      <c r="AN439" s="47">
        <v>46262</v>
      </c>
      <c r="AO439" s="47">
        <v>46262</v>
      </c>
      <c r="AP439" s="47">
        <v>46627</v>
      </c>
      <c r="AQ439" s="47">
        <v>46262</v>
      </c>
      <c r="AR439" s="47">
        <v>46262</v>
      </c>
      <c r="AS439" s="47">
        <v>46262</v>
      </c>
      <c r="AT439" s="48"/>
      <c r="AU439" s="43">
        <v>0</v>
      </c>
      <c r="AV439" s="43">
        <v>0</v>
      </c>
      <c r="AW439" s="43">
        <v>0</v>
      </c>
      <c r="AX439" s="51" t="s">
        <v>430</v>
      </c>
      <c r="AY439" s="51" t="s">
        <v>211</v>
      </c>
      <c r="AZ439" s="51" t="s">
        <v>198</v>
      </c>
      <c r="BA439" s="20">
        <f t="shared" ca="1" si="350"/>
        <v>0</v>
      </c>
      <c r="BB439" s="20">
        <f t="shared" ca="1" si="350"/>
        <v>0</v>
      </c>
      <c r="BC439" s="20">
        <f t="shared" ca="1" si="350"/>
        <v>0</v>
      </c>
      <c r="BD439" s="20">
        <f t="shared" ca="1" si="350"/>
        <v>0</v>
      </c>
      <c r="BE439" s="20">
        <f t="shared" ca="1" si="350"/>
        <v>0</v>
      </c>
      <c r="BF439" s="20">
        <f t="shared" ca="1" si="350"/>
        <v>0</v>
      </c>
      <c r="BG439" s="21">
        <f t="shared" ca="1" si="350"/>
        <v>0</v>
      </c>
      <c r="BH439" s="21">
        <f t="shared" ca="1" si="350"/>
        <v>0</v>
      </c>
      <c r="BI439" s="21" t="str">
        <f t="shared" ca="1" si="350"/>
        <v/>
      </c>
      <c r="BJ439" s="22">
        <f t="shared" ca="1" si="313"/>
        <v>0</v>
      </c>
      <c r="BK439" s="21">
        <f t="shared" si="314"/>
        <v>4</v>
      </c>
      <c r="BL439" s="22">
        <f t="shared" ca="1" si="315"/>
        <v>2334</v>
      </c>
      <c r="BM439" s="22">
        <f t="shared" ca="1" si="316"/>
        <v>1680</v>
      </c>
      <c r="BN439" s="23">
        <f t="shared" ca="1" si="317"/>
        <v>654</v>
      </c>
      <c r="BO439" s="24">
        <f t="shared" ca="1" si="318"/>
        <v>135</v>
      </c>
      <c r="BP439" s="51" t="str">
        <f>_xlfn.XLOOKUP(E439,[1]Validation!E:E,[1]Validation!F:F,"")</f>
        <v>EQ22</v>
      </c>
      <c r="BQ439" s="51" t="str">
        <f>_xlfn.XLOOKUP(BP439,[1]Validation!F:F,[1]Validation!G:G,"")</f>
        <v>EQ11 to EQ22</v>
      </c>
      <c r="BR439" s="52" t="str">
        <f>VLOOKUP(G439,[1]Validation!$B$1:$C$9,2,0)</f>
        <v>B</v>
      </c>
      <c r="BS439" s="51">
        <f t="shared" ca="1" si="319"/>
        <v>9</v>
      </c>
      <c r="BT439" s="53">
        <f>_xlfn.XLOOKUP(B439,'[2]1. All Calls'!$R:$R,'[2]1. All Calls'!$A:$A,"",0)</f>
        <v>46142.423287037003</v>
      </c>
      <c r="BU439" s="51" t="str">
        <f>_xlfn.XLOOKUP(B439,'[2]1. All Calls'!$R:$R,'[2]1. All Calls'!$F:$F,"",0)</f>
        <v>CC-02063975</v>
      </c>
      <c r="BV439" s="51" t="str">
        <f>_xlfn.XLOOKUP(B439,'[2]1. All Calls'!$R:$R,'[2]1. All Calls'!$J:$J,"",0)</f>
        <v>General Service</v>
      </c>
      <c r="BW439" s="53">
        <f>_xlfn.XLOOKUP(B439,'[2]Sch Calls'!$R:$R,'[2]Sch Calls'!$A:$A,"",0)</f>
        <v>46028.541435185201</v>
      </c>
      <c r="BX439" s="51">
        <f>_xlfn.XLOOKUP(B439,'[2]Sch Calls'!$R:$R,'[2]Sch Calls'!$B:$B,"",0)</f>
        <v>1242</v>
      </c>
      <c r="BY439" s="51" t="str">
        <f t="shared" si="344"/>
        <v>05-Jul-26</v>
      </c>
      <c r="BZ439" s="51" t="str">
        <f t="shared" si="344"/>
        <v>05-Jul-26</v>
      </c>
      <c r="CA439" s="51" t="str">
        <f t="shared" si="320"/>
        <v>31-May-26</v>
      </c>
      <c r="CB439" s="51" t="str">
        <f t="shared" si="321"/>
        <v>26-Feb-27</v>
      </c>
      <c r="CC439" s="51" t="str">
        <f t="shared" si="322"/>
        <v>29-Aug-27</v>
      </c>
      <c r="CD439" s="51" t="str">
        <f t="shared" si="323"/>
        <v>29-Aug-26</v>
      </c>
      <c r="CE439" s="51">
        <f t="shared" ca="1" si="345"/>
        <v>148</v>
      </c>
      <c r="CF439" s="51">
        <f t="shared" ca="1" si="345"/>
        <v>148</v>
      </c>
      <c r="CG439" s="51">
        <f t="shared" ca="1" si="324"/>
        <v>278</v>
      </c>
      <c r="CH439" s="51">
        <f t="shared" ca="1" si="325"/>
        <v>278</v>
      </c>
      <c r="CI439" s="51">
        <f t="shared" ca="1" si="326"/>
        <v>278</v>
      </c>
      <c r="CJ439" s="51">
        <f t="shared" ca="1" si="327"/>
        <v>278</v>
      </c>
      <c r="CK439" s="51">
        <f t="shared" ca="1" si="341"/>
        <v>592</v>
      </c>
      <c r="CL439" s="51">
        <f t="shared" ca="1" si="341"/>
        <v>592</v>
      </c>
      <c r="CM439" s="51">
        <f t="shared" ca="1" si="341"/>
        <v>1112</v>
      </c>
      <c r="CN439" s="51">
        <f t="shared" ca="1" si="341"/>
        <v>1112</v>
      </c>
      <c r="CO439" s="51">
        <f t="shared" ca="1" si="341"/>
        <v>1112</v>
      </c>
      <c r="CP439" s="51">
        <f t="shared" ca="1" si="341"/>
        <v>1112</v>
      </c>
      <c r="CQ439" s="51">
        <f t="shared" ca="1" si="342"/>
        <v>451</v>
      </c>
      <c r="CR439" s="51">
        <f t="shared" ca="1" si="342"/>
        <v>451</v>
      </c>
      <c r="CS439" s="51">
        <f t="shared" ca="1" si="342"/>
        <v>-311</v>
      </c>
      <c r="CT439" s="51">
        <f t="shared" ca="1" si="342"/>
        <v>-311</v>
      </c>
      <c r="CU439" s="51">
        <f t="shared" ca="1" si="342"/>
        <v>4689</v>
      </c>
      <c r="CV439" s="54">
        <f t="shared" ca="1" si="342"/>
        <v>-311</v>
      </c>
      <c r="CW439" s="25">
        <v>0</v>
      </c>
      <c r="CX439" s="55">
        <v>0</v>
      </c>
      <c r="CY439" s="55"/>
      <c r="CZ439" s="26">
        <v>0</v>
      </c>
      <c r="DA439" s="26">
        <v>0</v>
      </c>
      <c r="DB439" s="26">
        <v>0</v>
      </c>
      <c r="DC439" s="26">
        <v>0</v>
      </c>
      <c r="DD439" s="26">
        <v>0</v>
      </c>
      <c r="DE439" s="26">
        <v>0</v>
      </c>
      <c r="DF439" s="26">
        <v>0</v>
      </c>
      <c r="DG439" s="26">
        <v>0</v>
      </c>
      <c r="DH439" s="26">
        <v>0</v>
      </c>
      <c r="DI439" s="26">
        <v>0</v>
      </c>
      <c r="DJ439" s="26">
        <v>0</v>
      </c>
      <c r="DK439" s="26">
        <v>0</v>
      </c>
      <c r="DL439" s="27">
        <f t="shared" si="328"/>
        <v>46217.423287037003</v>
      </c>
      <c r="DM439" s="28">
        <f t="shared" ca="1" si="329"/>
        <v>0</v>
      </c>
      <c r="DN439" s="56">
        <f>_xlfn.XLOOKUP(B439,'[2]1. All Calls'!$R:$R,'[2]1. All Calls'!$A:$A,"",0)</f>
        <v>46142.423287037003</v>
      </c>
      <c r="DO439" s="57" t="str">
        <f ca="1">VLOOKUP(DM439,[1]Validation!$B$20:$C$25,2,0)</f>
        <v>Within 3 months</v>
      </c>
      <c r="DP439" s="58" t="str">
        <f>_xlfn.XLOOKUP(B439,'[1]Active AMCs- Dealer'!E:E,'[1]Active AMCs- Dealer'!L:L,"Not in AMC",0)</f>
        <v>Not in AMC</v>
      </c>
      <c r="DQ439" s="50" t="s">
        <v>238</v>
      </c>
      <c r="DR439" s="29" t="str">
        <f>_xlfn.XLOOKUP(B439,'[2]1. All Calls'!$R:$R,'[2]1. All Calls'!$F:$F,"",0)</f>
        <v>CC-02063975</v>
      </c>
      <c r="DS439" s="29" t="str">
        <f>_xlfn.XLOOKUP(B439,'[2]1. All Calls'!$R:$R,'[2]1. All Calls'!$AB:$AB,"",0)</f>
        <v>Courtney visit carried out</v>
      </c>
      <c r="DT439" s="30">
        <f>_xlfn.XLOOKUP(DR439,'[2]1. All Calls'!$F:$F,'[2]1. All Calls'!$A:$A,"",0)</f>
        <v>46142.423287037003</v>
      </c>
      <c r="DU439" s="31">
        <f>_xlfn.XLOOKUP(DR439,'[2]1. All Calls'!$F:$F,'[2]1. All Calls'!$B:$B,"",0)</f>
        <v>2199</v>
      </c>
      <c r="DV439" s="31">
        <f>_xlfn.XLOOKUP(B439,[1]MDA_Assets!D:D,[1]MDA_Assets!N:N,"",0)</f>
        <v>1584</v>
      </c>
      <c r="DW439" s="31">
        <f>_xlfn.XLOOKUP(B439,[1]MDA_Assets!D:D,[1]MDA_Assets!O:O,"",0)</f>
        <v>615</v>
      </c>
      <c r="DX439" s="32" t="str">
        <f>_xlfn.XLOOKUP(B439,[1]MDA_Assets!D:D,[1]MDA_Assets!Q:Q,"",0)</f>
        <v>XD</v>
      </c>
      <c r="DY439" s="33">
        <f>_xlfn.XLOOKUP(B439,[1]MDA_Assets!D:D,[1]MDA_Assets!R:R,"",0)</f>
        <v>45898</v>
      </c>
      <c r="DZ439" s="33">
        <f>_xlfn.XLOOKUP(B439,[1]MDA_Assets!D:D,[1]MDA_Assets!S:S,"",0)</f>
        <v>46028</v>
      </c>
      <c r="EA439" s="33">
        <f>_xlfn.XLOOKUP(B439,[1]MDA_Assets!D:D,[1]MDA_Assets!T:T,"",0)</f>
        <v>46028</v>
      </c>
      <c r="EB439" s="33">
        <f>_xlfn.XLOOKUP(B439,[1]MDA_Assets!D:D,[1]MDA_Assets!U:U,"",0)</f>
        <v>45898</v>
      </c>
      <c r="EC439" s="33">
        <f>_xlfn.XLOOKUP(B439,[1]MDA_Assets!D:D,[1]MDA_Assets!V:V,"",0)</f>
        <v>45898</v>
      </c>
      <c r="ED439" s="33">
        <f>_xlfn.XLOOKUP(B439,[1]MDA_Assets!D:D,[1]MDA_Assets!W:W,"",0)</f>
        <v>45898</v>
      </c>
      <c r="EE439" s="32" t="str">
        <f>_xlfn.XLOOKUP(B439,[1]MDA_Assets!D:D,[1]MDA_Assets!X:X,"",0)</f>
        <v>Yes</v>
      </c>
      <c r="EF439" s="33">
        <f>_xlfn.XLOOKUP(B439,[1]MDA_Assets!D:D,[1]MDA_Assets!Y:Y,"",0)</f>
        <v>45898</v>
      </c>
      <c r="EG439" s="33">
        <f>_xlfn.XLOOKUP(B439,[1]MDA_Assets!D:D,[1]MDA_Assets!Z:Z,"",0)</f>
        <v>0</v>
      </c>
      <c r="EH439" s="33">
        <f>_xlfn.XLOOKUP(B439,[1]MDA_Assets!D:D,[1]MDA_Assets!AA:AA,"",0)</f>
        <v>45898</v>
      </c>
      <c r="EI439" s="34">
        <f>_xlfn.XLOOKUP(B439,[1]MDA_Assets!D:D,[1]MDA_Assets!P:P,"",0)</f>
        <v>4</v>
      </c>
      <c r="EJ439" s="35" t="str">
        <f>_xlfn.XLOOKUP(B439,[1]MDA_Assets!D:D,[1]MDA_Assets!AB:AB,"",0)</f>
        <v>1043</v>
      </c>
      <c r="EK439" s="35" t="str">
        <f>_xlfn.XLOOKUP(B439,[1]MDA_Assets!D:D,[1]MDA_Assets!AC:AC,"",0)</f>
        <v>1043</v>
      </c>
      <c r="EL439" s="35" t="str">
        <f>_xlfn.XLOOKUP(B439,[1]MDA_Assets!D:D,[1]MDA_Assets!AD:AD,"",0)</f>
        <v>801</v>
      </c>
      <c r="EM439" s="35" t="str">
        <f>_xlfn.XLOOKUP(B439,[1]MDA_Assets!D:D,[1]MDA_Assets!AE:AE,"",0)</f>
        <v>801</v>
      </c>
      <c r="EN439" s="35" t="str">
        <f>_xlfn.XLOOKUP(B439,[1]MDA_Assets!D:D,[1]MDA_Assets!AF:AF,"",0)</f>
        <v>5801</v>
      </c>
      <c r="EO439" s="35" t="str">
        <f>_xlfn.XLOOKUP(B439,[1]MDA_Assets!D:D,[1]MDA_Assets!AG:AG,"",0)</f>
        <v>801</v>
      </c>
      <c r="EP439" s="36">
        <f t="shared" si="346"/>
        <v>365</v>
      </c>
      <c r="EQ439" s="36">
        <f t="shared" si="346"/>
        <v>180</v>
      </c>
      <c r="ER439" s="36">
        <f t="shared" si="330"/>
        <v>365</v>
      </c>
      <c r="ES439" s="36">
        <f t="shared" si="331"/>
        <v>365</v>
      </c>
      <c r="ET439" s="36">
        <f t="shared" si="332"/>
        <v>730</v>
      </c>
      <c r="EU439" s="36">
        <f t="shared" si="333"/>
        <v>365</v>
      </c>
      <c r="EV439" s="36">
        <f t="shared" si="334"/>
        <v>365</v>
      </c>
      <c r="EW439" s="36" t="str">
        <f t="shared" si="306"/>
        <v/>
      </c>
      <c r="EX439" s="36">
        <f t="shared" si="307"/>
        <v>365</v>
      </c>
      <c r="EY439" s="36">
        <f t="shared" si="349"/>
        <v>11.78</v>
      </c>
      <c r="EZ439" s="36">
        <f t="shared" si="349"/>
        <v>5.81</v>
      </c>
      <c r="FA439" s="36">
        <f t="shared" si="349"/>
        <v>11.78</v>
      </c>
      <c r="FB439" s="36">
        <f t="shared" si="348"/>
        <v>11.78</v>
      </c>
      <c r="FC439" s="36">
        <f t="shared" si="348"/>
        <v>23.55</v>
      </c>
      <c r="FD439" s="36">
        <f t="shared" si="348"/>
        <v>11.78</v>
      </c>
      <c r="FE439" s="36">
        <f t="shared" si="348"/>
        <v>11.78</v>
      </c>
      <c r="FF439" s="36" t="str">
        <f t="shared" si="348"/>
        <v/>
      </c>
      <c r="FG439" s="36">
        <f t="shared" si="348"/>
        <v>11.78</v>
      </c>
      <c r="FH439" s="37" t="str" cm="1">
        <f t="array" ref="FH439">_xlfn.IFS(EY439="", "No Data", EY439&lt;0, "Negative/Future", EY439=0, "Zero Days", EY439&lt;=3, "&lt; 3 Months", EY439&lt;=6, "3 to 6 Months", EY439&lt;=9, "6 to 9 Months", EY439&lt;=12, "9 to 12 Months", EY439&lt;=15, "12 to 15 Months", EY439&lt;=18, "15 to 18 Months", EY439&lt;=24, "18 to 24 Months", EY439&gt;24, "&gt; 24 Months")</f>
        <v>9 to 12 Months</v>
      </c>
      <c r="FI439" s="37" t="str" cm="1">
        <f t="array" ref="FI439">_xlfn.IFS(EZ439="", "No Data", EZ439&lt;0, "Negative/Future", EZ439=0, "Zero Days", EZ439&lt;=3, "&lt; 3 Months", EZ439&lt;=6, "3 to 6 Months", EZ439&lt;=9, "6 to 9 Months", EZ439&lt;=12, "9 to 12 Months", EZ439&lt;=15, "12 to 15 Months", EZ439&lt;=18, "15 to 18 Months", EZ439&lt;=24, "18 to 24 Months", EZ439&gt;24, "&gt; 24 Months")</f>
        <v>3 to 6 Months</v>
      </c>
      <c r="FJ439" s="37" t="str" cm="1">
        <f t="array" ref="FJ439">_xlfn.IFS(FA439="", "No Data", FA439&lt;0, "Negative/Future", FA439=0, "Zero Days", FA439&lt;=3, "&lt; 3 Months", FA439&lt;=6, "3 to 6 Months", FA439&lt;=9, "6 to 9 Months", FA439&lt;=12, "9 to 12 Months", FA439&lt;=15, "12 to 15 Months", FA439&lt;=18, "15 to 18 Months", FA439&lt;=24, "18 to 24 Months", FA439&gt;24, "&gt; 24 Months")</f>
        <v>9 to 12 Months</v>
      </c>
      <c r="FK439" s="37" t="str" cm="1">
        <f t="array" ref="FK439">_xlfn.IFS(FB439="", "No Data", FB439&lt;0, "Negative/Future", FB439=0, "Zero Days", FB439&lt;=3, "&lt; 3 Months", FB439&lt;=6, "3 to 6 Months", FB439&lt;=9, "6 to 9 Months", FB439&lt;=12, "9 to 12 Months", FB439&lt;=15, "12 to 15 Months", FB439&lt;=18, "15 to 18 Months", FB439&lt;=24, "18 to 24 Months", FB439&gt;24, "&gt; 24 Months")</f>
        <v>9 to 12 Months</v>
      </c>
      <c r="FL439" s="37" t="str" cm="1">
        <f t="array" ref="FL439">_xlfn.IFS(FC439="", "No Data", FC439&lt;0, "Negative/Future", FC439=0, "Zero Days", FC439&lt;=3, "&lt; 3 Months", FC439&lt;=6, "3 to 6 Months", FC439&lt;=9, "6 to 9 Months", FC439&lt;=12, "9 to 12 Months", FC439&lt;=15, "12 to 15 Months", FC439&lt;=18, "15 to 18 Months", FC439&lt;=24, "18 to 24 Months", FC439&gt;24, "&gt; 24 Months")</f>
        <v>18 to 24 Months</v>
      </c>
      <c r="FM439" s="37" t="str" cm="1">
        <f t="array" ref="FM439">_xlfn.IFS(FD439="", "No Data", FD439&lt;0, "Negative/Future", FD439=0, "Zero Days", FD439&lt;=3, "&lt; 3 Months", FD439&lt;=6, "3 to 6 Months", FD439&lt;=9, "6 to 9 Months", FD439&lt;=12, "9 to 12 Months", FD439&lt;=15, "12 to 15 Months", FD439&lt;=18, "15 to 18 Months", FD439&lt;=24, "18 to 24 Months", FD439&gt;24, "&gt; 24 Months")</f>
        <v>9 to 12 Months</v>
      </c>
      <c r="FN439" s="37" t="str" cm="1">
        <f t="array" ref="FN439">_xlfn.IFS(FE439="", "No Data", FE439&lt;0, "Negative/Future", FE439=0, "Zero Days", FE439&lt;=3, "&lt; 3 Months", FE439&lt;=6, "3 to 6 Months", FE439&lt;=9, "6 to 9 Months", FE439&lt;=12, "9 to 12 Months", FE439&lt;=15, "12 to 15 Months", FE439&lt;=18, "15 to 18 Months", FE439&lt;=24, "18 to 24 Months", FE439&gt;24, "&gt; 24 Months")</f>
        <v>9 to 12 Months</v>
      </c>
      <c r="FO439" s="37" t="str" cm="1">
        <f t="array" ref="FO439">_xlfn.IFS(FG439="", "No Data", FG439&lt;0, "Negative/Future", FG439=0, "Zero Days", FG439&lt;=3, "&lt; 3 Months", FG439&lt;=6, "3 to 6 Months", FG439&lt;=9, "6 to 9 Months", FG439&lt;=12, "9 to 12 Months", FG439&lt;=15, "12 to 15 Months", FG439&lt;=18, "15 to 18 Months", FG439&lt;=24, "18 to 24 Months", FG439&gt;24, "&gt; 24 Months")</f>
        <v>9 to 12 Months</v>
      </c>
      <c r="FP439" s="37" t="str" cm="1">
        <f t="array" ref="FP439">_xlfn.IFS(FF439="", "No Data", FF439&lt;0, "Negative/Future", FF439=0, "Zero Days", FF439&lt;=3, "&lt; 3 Months", FF439&lt;=6, "3 to 6 Months", FF439&lt;=9, "6 to 9 Months", FF439&lt;=12, "9 to 12 Months", FF439&lt;=15, "12 to 15 Months", FF439&lt;=18, "15 to 18 Months", FF439&lt;=24, "18 to 24 Months", FF439&gt;24, "&gt; 24 Months")</f>
        <v>No Data</v>
      </c>
      <c r="FQ439" s="29" t="s">
        <v>1842</v>
      </c>
      <c r="FR439" s="29">
        <v>9709000085</v>
      </c>
      <c r="FS439" s="38" t="str">
        <f>VLOOKUP(_xlfn.XLOOKUP(B439,[1]MDA_Assets!D:D,[1]MDA_Assets!I:I,"",0),[1]Validation!$B$1:$C$8,2,0)</f>
        <v>B</v>
      </c>
      <c r="FT439" s="38" t="s">
        <v>202</v>
      </c>
      <c r="FU439" s="31" t="str">
        <f>_xlfn.XLOOKUP(B439,[1]MDA_Assets!D:D,[1]MDA_Assets!X:X,"",0)</f>
        <v>Yes</v>
      </c>
      <c r="FV439" s="39">
        <v>0</v>
      </c>
      <c r="FW439" s="39">
        <v>0</v>
      </c>
      <c r="FX439" s="39">
        <v>0</v>
      </c>
      <c r="FY439" s="39">
        <v>9</v>
      </c>
      <c r="FZ439" s="40">
        <f t="shared" si="343"/>
        <v>46393</v>
      </c>
      <c r="GA439" s="40">
        <f t="shared" si="343"/>
        <v>46208</v>
      </c>
      <c r="GB439" s="40">
        <f t="shared" si="308"/>
        <v>46263</v>
      </c>
      <c r="GC439" s="40">
        <f t="shared" si="309"/>
        <v>46263</v>
      </c>
      <c r="GD439" s="40">
        <f t="shared" si="310"/>
        <v>46628</v>
      </c>
      <c r="GE439" s="40">
        <f t="shared" si="311"/>
        <v>46263</v>
      </c>
      <c r="GF439" s="40">
        <f t="shared" si="347"/>
        <v>46263</v>
      </c>
      <c r="GG439" s="40" t="str">
        <f t="shared" si="347"/>
        <v/>
      </c>
      <c r="GH439" s="40">
        <f t="shared" si="347"/>
        <v>46263</v>
      </c>
      <c r="GI439" s="39">
        <f t="shared" si="335"/>
        <v>0</v>
      </c>
      <c r="GJ439" s="39">
        <f t="shared" si="336"/>
        <v>0</v>
      </c>
      <c r="GK439" s="39">
        <f t="shared" si="337"/>
        <v>0</v>
      </c>
      <c r="GL439" s="39">
        <f t="shared" si="338"/>
        <v>8</v>
      </c>
    </row>
    <row r="440" spans="1:194" x14ac:dyDescent="0.25">
      <c r="A440" s="19">
        <v>476</v>
      </c>
      <c r="B440" s="43" t="s">
        <v>1906</v>
      </c>
      <c r="C440" s="43" t="s">
        <v>186</v>
      </c>
      <c r="D440" s="43" t="s">
        <v>636</v>
      </c>
      <c r="E440" s="43" t="s">
        <v>848</v>
      </c>
      <c r="F440" s="43" t="s">
        <v>3201</v>
      </c>
      <c r="G440" s="43" t="s">
        <v>190</v>
      </c>
      <c r="H440" s="43" t="s">
        <v>291</v>
      </c>
      <c r="I440" s="43" t="s">
        <v>192</v>
      </c>
      <c r="J440" s="44">
        <f t="shared" si="312"/>
        <v>46380.4375</v>
      </c>
      <c r="K440" s="44">
        <v>46016.4375</v>
      </c>
      <c r="L440" s="44">
        <v>45751</v>
      </c>
      <c r="M440" s="43" t="s">
        <v>1907</v>
      </c>
      <c r="N440" s="43" t="s">
        <v>1908</v>
      </c>
      <c r="O440" s="44">
        <v>46017.467407407406</v>
      </c>
      <c r="P440" s="43">
        <v>1</v>
      </c>
      <c r="Q440" s="43">
        <v>0</v>
      </c>
      <c r="R440" s="43">
        <v>1</v>
      </c>
      <c r="S440" s="43" t="s">
        <v>206</v>
      </c>
      <c r="T440" s="44">
        <v>46014.770833333336</v>
      </c>
      <c r="U440" s="44">
        <v>46015.770833333336</v>
      </c>
      <c r="V440" s="44">
        <v>46015.770833333336</v>
      </c>
      <c r="W440" s="44">
        <v>46015.770833333336</v>
      </c>
      <c r="X440" s="44">
        <v>46015.770833333336</v>
      </c>
      <c r="Y440" s="44">
        <v>46015.770833333336</v>
      </c>
      <c r="Z440" s="43" t="s">
        <v>199</v>
      </c>
      <c r="AA440" s="43"/>
      <c r="AB440" s="43"/>
      <c r="AC440" s="43"/>
      <c r="AD440" s="43"/>
      <c r="AE440" s="43">
        <v>5</v>
      </c>
      <c r="AF440" s="43" t="s">
        <v>281</v>
      </c>
      <c r="AG440" s="43" t="s">
        <v>281</v>
      </c>
      <c r="AH440" s="43" t="s">
        <v>285</v>
      </c>
      <c r="AI440" s="43" t="s">
        <v>285</v>
      </c>
      <c r="AJ440" s="43" t="s">
        <v>286</v>
      </c>
      <c r="AK440" s="43" t="s">
        <v>285</v>
      </c>
      <c r="AL440" s="47">
        <v>46380</v>
      </c>
      <c r="AM440" s="49">
        <v>46195</v>
      </c>
      <c r="AN440" s="47">
        <v>46379</v>
      </c>
      <c r="AO440" s="47">
        <v>46380</v>
      </c>
      <c r="AP440" s="47">
        <v>46745</v>
      </c>
      <c r="AQ440" s="47">
        <v>46380</v>
      </c>
      <c r="AR440" s="48"/>
      <c r="AS440" s="48"/>
      <c r="AT440" s="48"/>
      <c r="AU440" s="43">
        <v>0</v>
      </c>
      <c r="AV440" s="43">
        <v>0</v>
      </c>
      <c r="AW440" s="43">
        <v>1</v>
      </c>
      <c r="AX440" s="51" t="s">
        <v>430</v>
      </c>
      <c r="AY440" s="51" t="s">
        <v>211</v>
      </c>
      <c r="AZ440" s="51" t="s">
        <v>198</v>
      </c>
      <c r="BA440" s="20">
        <f t="shared" ca="1" si="350"/>
        <v>0</v>
      </c>
      <c r="BB440" s="20">
        <f t="shared" ca="1" si="350"/>
        <v>1</v>
      </c>
      <c r="BC440" s="20">
        <f t="shared" ca="1" si="350"/>
        <v>0</v>
      </c>
      <c r="BD440" s="20">
        <f t="shared" ca="1" si="350"/>
        <v>0</v>
      </c>
      <c r="BE440" s="20">
        <f t="shared" ca="1" si="350"/>
        <v>0</v>
      </c>
      <c r="BF440" s="20">
        <f t="shared" ca="1" si="350"/>
        <v>0</v>
      </c>
      <c r="BG440" s="21" t="str">
        <f t="shared" ca="1" si="350"/>
        <v/>
      </c>
      <c r="BH440" s="21" t="str">
        <f t="shared" ca="1" si="350"/>
        <v/>
      </c>
      <c r="BI440" s="21" t="str">
        <f t="shared" ca="1" si="350"/>
        <v/>
      </c>
      <c r="BJ440" s="22">
        <f t="shared" ca="1" si="313"/>
        <v>1</v>
      </c>
      <c r="BK440" s="21">
        <f t="shared" si="314"/>
        <v>5</v>
      </c>
      <c r="BL440" s="22">
        <f t="shared" ca="1" si="315"/>
        <v>794</v>
      </c>
      <c r="BM440" s="22">
        <f t="shared" ca="1" si="316"/>
        <v>0</v>
      </c>
      <c r="BN440" s="23">
        <f t="shared" ca="1" si="317"/>
        <v>794</v>
      </c>
      <c r="BO440" s="24">
        <f t="shared" ca="1" si="318"/>
        <v>793</v>
      </c>
      <c r="BP440" s="51" t="str">
        <f>_xlfn.XLOOKUP(E440,[1]Validation!E:E,[1]Validation!F:F,"")</f>
        <v>EG15</v>
      </c>
      <c r="BQ440" s="51" t="str">
        <f>_xlfn.XLOOKUP(BP440,[1]Validation!F:F,[1]Validation!G:G,"")</f>
        <v>EG11 to EG22</v>
      </c>
      <c r="BR440" s="52" t="str">
        <f>VLOOKUP(G440,[1]Validation!$B$1:$C$9,2,0)</f>
        <v>B</v>
      </c>
      <c r="BS440" s="51">
        <f t="shared" ca="1" si="319"/>
        <v>5</v>
      </c>
      <c r="BT440" s="53">
        <f>_xlfn.XLOOKUP(B440,'[2]1. All Calls'!$R:$R,'[2]1. All Calls'!$A:$A,"",0)</f>
        <v>46015.501724537004</v>
      </c>
      <c r="BU440" s="51" t="str">
        <f>_xlfn.XLOOKUP(B440,'[2]1. All Calls'!$R:$R,'[2]1. All Calls'!$F:$F,"",0)</f>
        <v>CC-01915618</v>
      </c>
      <c r="BV440" s="51" t="str">
        <f>_xlfn.XLOOKUP(B440,'[2]1. All Calls'!$R:$R,'[2]1. All Calls'!$J:$J,"",0)</f>
        <v>Preservative Measures</v>
      </c>
      <c r="BW440" s="53" t="str">
        <f>_xlfn.XLOOKUP(B440,'[2]Sch Calls'!$R:$R,'[2]Sch Calls'!$A:$A,"",0)</f>
        <v/>
      </c>
      <c r="BX440" s="51" t="str">
        <f>_xlfn.XLOOKUP(B440,'[2]Sch Calls'!$R:$R,'[2]Sch Calls'!$B:$B,"",0)</f>
        <v/>
      </c>
      <c r="BY440" s="51" t="str">
        <f t="shared" si="344"/>
        <v>23-Jun-26</v>
      </c>
      <c r="BZ440" s="51" t="str">
        <f t="shared" si="344"/>
        <v>23-Jun-26</v>
      </c>
      <c r="CA440" s="51" t="str">
        <f t="shared" si="320"/>
        <v>25-Sep-26</v>
      </c>
      <c r="CB440" s="51" t="str">
        <f t="shared" si="321"/>
        <v>24-Jun-27</v>
      </c>
      <c r="CC440" s="51" t="str">
        <f t="shared" si="322"/>
        <v>25-Dec-27</v>
      </c>
      <c r="CD440" s="51" t="str">
        <f t="shared" si="323"/>
        <v>25-Dec-26</v>
      </c>
      <c r="CE440" s="51">
        <f t="shared" ca="1" si="345"/>
        <v>160</v>
      </c>
      <c r="CF440" s="51">
        <f t="shared" ca="1" si="345"/>
        <v>160</v>
      </c>
      <c r="CG440" s="51">
        <f t="shared" ca="1" si="324"/>
        <v>161</v>
      </c>
      <c r="CH440" s="51">
        <f t="shared" ca="1" si="325"/>
        <v>160</v>
      </c>
      <c r="CI440" s="51">
        <f t="shared" ca="1" si="326"/>
        <v>160</v>
      </c>
      <c r="CJ440" s="51">
        <f t="shared" ca="1" si="327"/>
        <v>160</v>
      </c>
      <c r="CK440" s="51">
        <f t="shared" ca="1" si="341"/>
        <v>800</v>
      </c>
      <c r="CL440" s="51">
        <f t="shared" ca="1" si="341"/>
        <v>800</v>
      </c>
      <c r="CM440" s="51">
        <f t="shared" ca="1" si="341"/>
        <v>805</v>
      </c>
      <c r="CN440" s="51">
        <f t="shared" ca="1" si="341"/>
        <v>800</v>
      </c>
      <c r="CO440" s="51">
        <f t="shared" ca="1" si="341"/>
        <v>800</v>
      </c>
      <c r="CP440" s="51">
        <f t="shared" ca="1" si="341"/>
        <v>800</v>
      </c>
      <c r="CQ440" s="51">
        <f t="shared" ca="1" si="342"/>
        <v>1200</v>
      </c>
      <c r="CR440" s="51">
        <f t="shared" ca="1" si="342"/>
        <v>1200</v>
      </c>
      <c r="CS440" s="51">
        <f t="shared" ca="1" si="342"/>
        <v>3195</v>
      </c>
      <c r="CT440" s="51">
        <f t="shared" ca="1" si="342"/>
        <v>3200</v>
      </c>
      <c r="CU440" s="51">
        <f t="shared" ca="1" si="342"/>
        <v>7200</v>
      </c>
      <c r="CV440" s="54">
        <f t="shared" ca="1" si="342"/>
        <v>3200</v>
      </c>
      <c r="CW440" s="25" t="s">
        <v>212</v>
      </c>
      <c r="CX440" s="55" t="s">
        <v>227</v>
      </c>
      <c r="CY440" s="55"/>
      <c r="CZ440" s="26">
        <v>0</v>
      </c>
      <c r="DA440" s="26">
        <v>0</v>
      </c>
      <c r="DB440" s="26">
        <v>0</v>
      </c>
      <c r="DC440" s="26">
        <v>0</v>
      </c>
      <c r="DD440" s="26">
        <v>0</v>
      </c>
      <c r="DE440" s="26">
        <v>0</v>
      </c>
      <c r="DF440" s="26">
        <v>0</v>
      </c>
      <c r="DG440" s="26">
        <v>0</v>
      </c>
      <c r="DH440" s="26">
        <v>0</v>
      </c>
      <c r="DI440" s="26">
        <v>0</v>
      </c>
      <c r="DJ440" s="26">
        <v>0</v>
      </c>
      <c r="DK440" s="26">
        <v>0</v>
      </c>
      <c r="DL440" s="27">
        <f t="shared" si="328"/>
        <v>46090.501724537004</v>
      </c>
      <c r="DM440" s="28">
        <f t="shared" ca="1" si="329"/>
        <v>1</v>
      </c>
      <c r="DN440" s="56">
        <f>_xlfn.XLOOKUP(B440,'[2]1. All Calls'!$R:$R,'[2]1. All Calls'!$A:$A,"",0)</f>
        <v>46015.501724537004</v>
      </c>
      <c r="DO440" s="57" t="str">
        <f ca="1">VLOOKUP(DM440,[1]Validation!$B$20:$C$25,2,0)</f>
        <v>Above 3 months</v>
      </c>
      <c r="DP440" s="58" t="str">
        <f>_xlfn.XLOOKUP(B440,'[1]Active AMCs- Dealer'!E:E,'[1]Active AMCs- Dealer'!L:L,"Not in AMC",0)</f>
        <v>Not in AMC</v>
      </c>
      <c r="DQ440" s="50" t="s">
        <v>901</v>
      </c>
      <c r="DR440" s="29" t="str">
        <f>_xlfn.XLOOKUP(B440,'[2]1. All Calls'!$R:$R,'[2]1. All Calls'!$F:$F,"",0)</f>
        <v>CC-01915618</v>
      </c>
      <c r="DS440" s="29" t="str">
        <f>_xlfn.XLOOKUP(B440,'[2]1. All Calls'!$R:$R,'[2]1. All Calls'!$AB:$AB,"",0)</f>
        <v>Preservative maintenance was carried out on the EG 15-8.5 Screw Air Compressor at Jharkhand Engineering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
      <c r="DT440" s="30">
        <f>_xlfn.XLOOKUP(DR440,'[2]1. All Calls'!$F:$F,'[2]1. All Calls'!$A:$A,"",0)</f>
        <v>46015.501724537004</v>
      </c>
      <c r="DU440" s="31">
        <f>_xlfn.XLOOKUP(DR440,'[2]1. All Calls'!$F:$F,'[2]1. All Calls'!$B:$B,"",0)</f>
        <v>0</v>
      </c>
      <c r="DV440" s="31">
        <f>_xlfn.XLOOKUP(B440,[1]MDA_Assets!D:D,[1]MDA_Assets!N:N,"",0)</f>
        <v>0</v>
      </c>
      <c r="DW440" s="31">
        <f>_xlfn.XLOOKUP(B440,[1]MDA_Assets!D:D,[1]MDA_Assets!O:O,"",0)</f>
        <v>1</v>
      </c>
      <c r="DX440" s="32" t="str">
        <f>_xlfn.XLOOKUP(B440,[1]MDA_Assets!D:D,[1]MDA_Assets!Q:Q,"",0)</f>
        <v>XD</v>
      </c>
      <c r="DY440" s="33">
        <f>_xlfn.XLOOKUP(B440,[1]MDA_Assets!D:D,[1]MDA_Assets!R:R,"",0)</f>
        <v>46015</v>
      </c>
      <c r="DZ440" s="33">
        <f>_xlfn.XLOOKUP(B440,[1]MDA_Assets!D:D,[1]MDA_Assets!S:S,"",0)</f>
        <v>46016</v>
      </c>
      <c r="EA440" s="33">
        <f>_xlfn.XLOOKUP(B440,[1]MDA_Assets!D:D,[1]MDA_Assets!T:T,"",0)</f>
        <v>46016</v>
      </c>
      <c r="EB440" s="33">
        <f>_xlfn.XLOOKUP(B440,[1]MDA_Assets!D:D,[1]MDA_Assets!U:U,"",0)</f>
        <v>46016</v>
      </c>
      <c r="EC440" s="33">
        <f>_xlfn.XLOOKUP(B440,[1]MDA_Assets!D:D,[1]MDA_Assets!V:V,"",0)</f>
        <v>46016</v>
      </c>
      <c r="ED440" s="33">
        <f>_xlfn.XLOOKUP(B440,[1]MDA_Assets!D:D,[1]MDA_Assets!W:W,"",0)</f>
        <v>46016</v>
      </c>
      <c r="EE440" s="32" t="str">
        <f>_xlfn.XLOOKUP(B440,[1]MDA_Assets!D:D,[1]MDA_Assets!X:X,"",0)</f>
        <v>Yes</v>
      </c>
      <c r="EF440" s="33">
        <f>_xlfn.XLOOKUP(B440,[1]MDA_Assets!D:D,[1]MDA_Assets!Y:Y,"",0)</f>
        <v>0</v>
      </c>
      <c r="EG440" s="33">
        <f>_xlfn.XLOOKUP(B440,[1]MDA_Assets!D:D,[1]MDA_Assets!Z:Z,"",0)</f>
        <v>0</v>
      </c>
      <c r="EH440" s="33">
        <f>_xlfn.XLOOKUP(B440,[1]MDA_Assets!D:D,[1]MDA_Assets!AA:AA,"",0)</f>
        <v>0</v>
      </c>
      <c r="EI440" s="34">
        <f>_xlfn.XLOOKUP(B440,[1]MDA_Assets!D:D,[1]MDA_Assets!P:P,"",0)</f>
        <v>5</v>
      </c>
      <c r="EJ440" s="35" t="str">
        <f>_xlfn.XLOOKUP(B440,[1]MDA_Assets!D:D,[1]MDA_Assets!AB:AB,"",0)</f>
        <v>2000</v>
      </c>
      <c r="EK440" s="35" t="str">
        <f>_xlfn.XLOOKUP(B440,[1]MDA_Assets!D:D,[1]MDA_Assets!AC:AC,"",0)</f>
        <v>2000</v>
      </c>
      <c r="EL440" s="35" t="str">
        <f>_xlfn.XLOOKUP(B440,[1]MDA_Assets!D:D,[1]MDA_Assets!AD:AD,"",0)</f>
        <v>4000</v>
      </c>
      <c r="EM440" s="35" t="str">
        <f>_xlfn.XLOOKUP(B440,[1]MDA_Assets!D:D,[1]MDA_Assets!AE:AE,"",0)</f>
        <v>4000</v>
      </c>
      <c r="EN440" s="35" t="str">
        <f>_xlfn.XLOOKUP(B440,[1]MDA_Assets!D:D,[1]MDA_Assets!AF:AF,"",0)</f>
        <v>8000</v>
      </c>
      <c r="EO440" s="35" t="str">
        <f>_xlfn.XLOOKUP(B440,[1]MDA_Assets!D:D,[1]MDA_Assets!AG:AG,"",0)</f>
        <v>4000</v>
      </c>
      <c r="EP440" s="36">
        <f t="shared" si="346"/>
        <v>365</v>
      </c>
      <c r="EQ440" s="36">
        <f t="shared" si="346"/>
        <v>180</v>
      </c>
      <c r="ER440" s="36">
        <f t="shared" si="330"/>
        <v>365</v>
      </c>
      <c r="ES440" s="36">
        <f t="shared" si="331"/>
        <v>365</v>
      </c>
      <c r="ET440" s="36">
        <f t="shared" si="332"/>
        <v>730</v>
      </c>
      <c r="EU440" s="36">
        <f t="shared" si="333"/>
        <v>365</v>
      </c>
      <c r="EV440" s="36" t="str">
        <f t="shared" si="334"/>
        <v/>
      </c>
      <c r="EW440" s="36" t="str">
        <f t="shared" si="306"/>
        <v/>
      </c>
      <c r="EX440" s="36" t="str">
        <f t="shared" si="307"/>
        <v/>
      </c>
      <c r="EY440" s="36">
        <f t="shared" si="349"/>
        <v>11.78</v>
      </c>
      <c r="EZ440" s="36">
        <f t="shared" si="349"/>
        <v>5.81</v>
      </c>
      <c r="FA440" s="36">
        <f t="shared" si="349"/>
        <v>11.78</v>
      </c>
      <c r="FB440" s="36">
        <f t="shared" si="348"/>
        <v>11.78</v>
      </c>
      <c r="FC440" s="36">
        <f t="shared" si="348"/>
        <v>23.55</v>
      </c>
      <c r="FD440" s="36">
        <f t="shared" si="348"/>
        <v>11.78</v>
      </c>
      <c r="FE440" s="36" t="str">
        <f t="shared" si="348"/>
        <v/>
      </c>
      <c r="FF440" s="36" t="str">
        <f t="shared" si="348"/>
        <v/>
      </c>
      <c r="FG440" s="36" t="str">
        <f t="shared" si="348"/>
        <v/>
      </c>
      <c r="FH440" s="37" t="str" cm="1">
        <f t="array" ref="FH440">_xlfn.IFS(EY440="", "No Data", EY440&lt;0, "Negative/Future", EY440=0, "Zero Days", EY440&lt;=3, "&lt; 3 Months", EY440&lt;=6, "3 to 6 Months", EY440&lt;=9, "6 to 9 Months", EY440&lt;=12, "9 to 12 Months", EY440&lt;=15, "12 to 15 Months", EY440&lt;=18, "15 to 18 Months", EY440&lt;=24, "18 to 24 Months", EY440&gt;24, "&gt; 24 Months")</f>
        <v>9 to 12 Months</v>
      </c>
      <c r="FI440" s="37" t="str" cm="1">
        <f t="array" ref="FI440">_xlfn.IFS(EZ440="", "No Data", EZ440&lt;0, "Negative/Future", EZ440=0, "Zero Days", EZ440&lt;=3, "&lt; 3 Months", EZ440&lt;=6, "3 to 6 Months", EZ440&lt;=9, "6 to 9 Months", EZ440&lt;=12, "9 to 12 Months", EZ440&lt;=15, "12 to 15 Months", EZ440&lt;=18, "15 to 18 Months", EZ440&lt;=24, "18 to 24 Months", EZ440&gt;24, "&gt; 24 Months")</f>
        <v>3 to 6 Months</v>
      </c>
      <c r="FJ440" s="37" t="str" cm="1">
        <f t="array" ref="FJ440">_xlfn.IFS(FA440="", "No Data", FA440&lt;0, "Negative/Future", FA440=0, "Zero Days", FA440&lt;=3, "&lt; 3 Months", FA440&lt;=6, "3 to 6 Months", FA440&lt;=9, "6 to 9 Months", FA440&lt;=12, "9 to 12 Months", FA440&lt;=15, "12 to 15 Months", FA440&lt;=18, "15 to 18 Months", FA440&lt;=24, "18 to 24 Months", FA440&gt;24, "&gt; 24 Months")</f>
        <v>9 to 12 Months</v>
      </c>
      <c r="FK440" s="37" t="str" cm="1">
        <f t="array" ref="FK440">_xlfn.IFS(FB440="", "No Data", FB440&lt;0, "Negative/Future", FB440=0, "Zero Days", FB440&lt;=3, "&lt; 3 Months", FB440&lt;=6, "3 to 6 Months", FB440&lt;=9, "6 to 9 Months", FB440&lt;=12, "9 to 12 Months", FB440&lt;=15, "12 to 15 Months", FB440&lt;=18, "15 to 18 Months", FB440&lt;=24, "18 to 24 Months", FB440&gt;24, "&gt; 24 Months")</f>
        <v>9 to 12 Months</v>
      </c>
      <c r="FL440" s="37" t="str" cm="1">
        <f t="array" ref="FL440">_xlfn.IFS(FC440="", "No Data", FC440&lt;0, "Negative/Future", FC440=0, "Zero Days", FC440&lt;=3, "&lt; 3 Months", FC440&lt;=6, "3 to 6 Months", FC440&lt;=9, "6 to 9 Months", FC440&lt;=12, "9 to 12 Months", FC440&lt;=15, "12 to 15 Months", FC440&lt;=18, "15 to 18 Months", FC440&lt;=24, "18 to 24 Months", FC440&gt;24, "&gt; 24 Months")</f>
        <v>18 to 24 Months</v>
      </c>
      <c r="FM440" s="37" t="str" cm="1">
        <f t="array" ref="FM440">_xlfn.IFS(FD440="", "No Data", FD440&lt;0, "Negative/Future", FD440=0, "Zero Days", FD440&lt;=3, "&lt; 3 Months", FD440&lt;=6, "3 to 6 Months", FD440&lt;=9, "6 to 9 Months", FD440&lt;=12, "9 to 12 Months", FD440&lt;=15, "12 to 15 Months", FD440&lt;=18, "15 to 18 Months", FD440&lt;=24, "18 to 24 Months", FD440&gt;24, "&gt; 24 Months")</f>
        <v>9 to 12 Months</v>
      </c>
      <c r="FN440" s="37" t="str" cm="1">
        <f t="array" ref="FN440">_xlfn.IFS(FE440="", "No Data", FE440&lt;0, "Negative/Future", FE440=0, "Zero Days", FE440&lt;=3, "&lt; 3 Months", FE440&lt;=6, "3 to 6 Months", FE440&lt;=9, "6 to 9 Months", FE440&lt;=12, "9 to 12 Months", FE440&lt;=15, "12 to 15 Months", FE440&lt;=18, "15 to 18 Months", FE440&lt;=24, "18 to 24 Months", FE440&gt;24, "&gt; 24 Months")</f>
        <v>No Data</v>
      </c>
      <c r="FO440" s="37" t="str" cm="1">
        <f t="array" ref="FO440">_xlfn.IFS(FG440="", "No Data", FG440&lt;0, "Negative/Future", FG440=0, "Zero Days", FG440&lt;=3, "&lt; 3 Months", FG440&lt;=6, "3 to 6 Months", FG440&lt;=9, "6 to 9 Months", FG440&lt;=12, "9 to 12 Months", FG440&lt;=15, "12 to 15 Months", FG440&lt;=18, "15 to 18 Months", FG440&lt;=24, "18 to 24 Months", FG440&gt;24, "&gt; 24 Months")</f>
        <v>No Data</v>
      </c>
      <c r="FP440" s="37" t="str" cm="1">
        <f t="array" ref="FP440">_xlfn.IFS(FF440="", "No Data", FF440&lt;0, "Negative/Future", FF440=0, "Zero Days", FF440&lt;=3, "&lt; 3 Months", FF440&lt;=6, "3 to 6 Months", FF440&lt;=9, "6 to 9 Months", FF440&lt;=12, "9 to 12 Months", FF440&lt;=15, "12 to 15 Months", FF440&lt;=18, "15 to 18 Months", FF440&lt;=24, "18 to 24 Months", FF440&gt;24, "&gt; 24 Months")</f>
        <v>No Data</v>
      </c>
      <c r="FQ440" s="29" t="s">
        <v>1909</v>
      </c>
      <c r="FR440" s="29">
        <v>9031742261</v>
      </c>
      <c r="FS440" s="38" t="str">
        <f>VLOOKUP(_xlfn.XLOOKUP(B440,[1]MDA_Assets!D:D,[1]MDA_Assets!I:I,"",0),[1]Validation!$B$1:$C$8,2,0)</f>
        <v>B</v>
      </c>
      <c r="FT440" s="38" t="s">
        <v>428</v>
      </c>
      <c r="FU440" s="31" t="str">
        <f>_xlfn.XLOOKUP(B440,[1]MDA_Assets!D:D,[1]MDA_Assets!X:X,"",0)</f>
        <v>Yes</v>
      </c>
      <c r="FV440" s="39">
        <v>0</v>
      </c>
      <c r="FW440" s="39">
        <v>0</v>
      </c>
      <c r="FX440" s="39">
        <v>1</v>
      </c>
      <c r="FY440" s="39">
        <v>8</v>
      </c>
      <c r="FZ440" s="40">
        <f t="shared" si="343"/>
        <v>46381</v>
      </c>
      <c r="GA440" s="40">
        <f t="shared" si="343"/>
        <v>46196</v>
      </c>
      <c r="GB440" s="40">
        <f t="shared" si="308"/>
        <v>46380</v>
      </c>
      <c r="GC440" s="40">
        <f t="shared" si="309"/>
        <v>46381</v>
      </c>
      <c r="GD440" s="40">
        <f t="shared" si="310"/>
        <v>46746</v>
      </c>
      <c r="GE440" s="40">
        <f t="shared" si="311"/>
        <v>46381</v>
      </c>
      <c r="GF440" s="40" t="str">
        <f t="shared" si="347"/>
        <v/>
      </c>
      <c r="GG440" s="40" t="str">
        <f t="shared" si="347"/>
        <v/>
      </c>
      <c r="GH440" s="40" t="str">
        <f t="shared" si="347"/>
        <v/>
      </c>
      <c r="GI440" s="39">
        <f t="shared" si="335"/>
        <v>0</v>
      </c>
      <c r="GJ440" s="39">
        <f t="shared" si="336"/>
        <v>0</v>
      </c>
      <c r="GK440" s="39">
        <f t="shared" si="337"/>
        <v>0</v>
      </c>
      <c r="GL440" s="39">
        <f t="shared" si="338"/>
        <v>6</v>
      </c>
    </row>
    <row r="441" spans="1:194" x14ac:dyDescent="0.25">
      <c r="A441" s="19">
        <v>477</v>
      </c>
      <c r="B441" s="43" t="s">
        <v>1910</v>
      </c>
      <c r="C441" s="43" t="s">
        <v>186</v>
      </c>
      <c r="D441" s="43" t="s">
        <v>636</v>
      </c>
      <c r="E441" s="43" t="s">
        <v>540</v>
      </c>
      <c r="F441" s="43" t="s">
        <v>2891</v>
      </c>
      <c r="G441" s="43" t="s">
        <v>190</v>
      </c>
      <c r="H441" s="43" t="s">
        <v>291</v>
      </c>
      <c r="I441" s="43" t="s">
        <v>192</v>
      </c>
      <c r="J441" s="44">
        <f t="shared" si="312"/>
        <v>46169.541666666664</v>
      </c>
      <c r="K441" s="44">
        <v>45805.541666666664</v>
      </c>
      <c r="L441" s="44">
        <v>45796</v>
      </c>
      <c r="M441" s="43" t="s">
        <v>2596</v>
      </c>
      <c r="N441" s="43" t="s">
        <v>2359</v>
      </c>
      <c r="O441" s="44">
        <v>46051.389849537038</v>
      </c>
      <c r="P441" s="43">
        <v>4134</v>
      </c>
      <c r="Q441" s="43">
        <v>2218</v>
      </c>
      <c r="R441" s="43">
        <v>1916</v>
      </c>
      <c r="S441" s="43" t="s">
        <v>194</v>
      </c>
      <c r="T441" s="44">
        <v>45804.770833333336</v>
      </c>
      <c r="U441" s="44">
        <v>46050.770833333336</v>
      </c>
      <c r="V441" s="44">
        <v>46050.770833333336</v>
      </c>
      <c r="W441" s="44">
        <v>45804.770833333336</v>
      </c>
      <c r="X441" s="44">
        <v>46050.770833333336</v>
      </c>
      <c r="Y441" s="44">
        <v>45804.770833333336</v>
      </c>
      <c r="Z441" s="43"/>
      <c r="AA441" s="43"/>
      <c r="AB441" s="43"/>
      <c r="AC441" s="43"/>
      <c r="AD441" s="43"/>
      <c r="AE441" s="43">
        <v>8</v>
      </c>
      <c r="AF441" s="43" t="s">
        <v>281</v>
      </c>
      <c r="AG441" s="43" t="s">
        <v>281</v>
      </c>
      <c r="AH441" s="43" t="s">
        <v>2597</v>
      </c>
      <c r="AI441" s="43" t="s">
        <v>2597</v>
      </c>
      <c r="AJ441" s="43" t="s">
        <v>979</v>
      </c>
      <c r="AK441" s="43" t="s">
        <v>285</v>
      </c>
      <c r="AL441" s="47">
        <v>46301</v>
      </c>
      <c r="AM441" s="47">
        <v>46230</v>
      </c>
      <c r="AN441" s="47">
        <v>46284</v>
      </c>
      <c r="AO441" s="47">
        <v>46284</v>
      </c>
      <c r="AP441" s="47">
        <v>46534</v>
      </c>
      <c r="AQ441" s="47">
        <v>46415</v>
      </c>
      <c r="AR441" s="48"/>
      <c r="AS441" s="48"/>
      <c r="AT441" s="48"/>
      <c r="AU441" s="43">
        <v>0</v>
      </c>
      <c r="AV441" s="43">
        <v>0</v>
      </c>
      <c r="AW441" s="43">
        <v>0</v>
      </c>
      <c r="AX441" s="51" t="s">
        <v>237</v>
      </c>
      <c r="AY441" s="51" t="s">
        <v>237</v>
      </c>
      <c r="AZ441" s="51" t="s">
        <v>198</v>
      </c>
      <c r="BA441" s="20">
        <f t="shared" ca="1" si="350"/>
        <v>0</v>
      </c>
      <c r="BB441" s="20">
        <f t="shared" ca="1" si="350"/>
        <v>0</v>
      </c>
      <c r="BC441" s="20">
        <f t="shared" ca="1" si="350"/>
        <v>0</v>
      </c>
      <c r="BD441" s="20">
        <f t="shared" ca="1" si="350"/>
        <v>0</v>
      </c>
      <c r="BE441" s="20">
        <f t="shared" ca="1" si="350"/>
        <v>0</v>
      </c>
      <c r="BF441" s="20">
        <f t="shared" ca="1" si="350"/>
        <v>0</v>
      </c>
      <c r="BG441" s="21" t="str">
        <f t="shared" ca="1" si="350"/>
        <v/>
      </c>
      <c r="BH441" s="21" t="str">
        <f t="shared" ca="1" si="350"/>
        <v/>
      </c>
      <c r="BI441" s="21" t="str">
        <f t="shared" ca="1" si="350"/>
        <v/>
      </c>
      <c r="BJ441" s="22">
        <f t="shared" ca="1" si="313"/>
        <v>0</v>
      </c>
      <c r="BK441" s="21">
        <f t="shared" si="314"/>
        <v>6</v>
      </c>
      <c r="BL441" s="22">
        <f t="shared" ca="1" si="315"/>
        <v>4882</v>
      </c>
      <c r="BM441" s="22">
        <f t="shared" ca="1" si="316"/>
        <v>2636</v>
      </c>
      <c r="BN441" s="23">
        <f t="shared" ca="1" si="317"/>
        <v>2246</v>
      </c>
      <c r="BO441" s="24">
        <f t="shared" ca="1" si="318"/>
        <v>748</v>
      </c>
      <c r="BP441" s="51" t="str">
        <f>_xlfn.XLOOKUP(E441,[1]Validation!E:E,[1]Validation!F:F,"")</f>
        <v>EG45</v>
      </c>
      <c r="BQ441" s="51" t="str">
        <f>_xlfn.XLOOKUP(BP441,[1]Validation!F:F,[1]Validation!G:G,"")</f>
        <v>EG30 to EG45</v>
      </c>
      <c r="BR441" s="52" t="str">
        <f>VLOOKUP(G441,[1]Validation!$B$1:$C$9,2,0)</f>
        <v>B</v>
      </c>
      <c r="BS441" s="51">
        <f t="shared" ca="1" si="319"/>
        <v>12</v>
      </c>
      <c r="BT441" s="53">
        <f>_xlfn.XLOOKUP(B441,'[2]1. All Calls'!$R:$R,'[2]1. All Calls'!$A:$A,"",0)</f>
        <v>46170.582523148201</v>
      </c>
      <c r="BU441" s="51" t="str">
        <f>_xlfn.XLOOKUP(B441,'[2]1. All Calls'!$R:$R,'[2]1. All Calls'!$F:$F,"",0)</f>
        <v>CC-02097073</v>
      </c>
      <c r="BV441" s="51" t="str">
        <f>_xlfn.XLOOKUP(B441,'[2]1. All Calls'!$R:$R,'[2]1. All Calls'!$J:$J,"",0)</f>
        <v>Schedule Service</v>
      </c>
      <c r="BW441" s="53">
        <f>_xlfn.XLOOKUP(B441,'[2]Sch Calls'!$R:$R,'[2]Sch Calls'!$A:$A,"",0)</f>
        <v>46170.582523148201</v>
      </c>
      <c r="BX441" s="51">
        <f>_xlfn.XLOOKUP(B441,'[2]Sch Calls'!$R:$R,'[2]Sch Calls'!$B:$B,"",0)</f>
        <v>6065</v>
      </c>
      <c r="BY441" s="51" t="str">
        <f t="shared" si="344"/>
        <v>28-Jul-26</v>
      </c>
      <c r="BZ441" s="51" t="str">
        <f t="shared" si="344"/>
        <v>28-Jul-26</v>
      </c>
      <c r="CA441" s="51" t="str">
        <f t="shared" si="320"/>
        <v>27-Feb-26</v>
      </c>
      <c r="CB441" s="51" t="str">
        <f t="shared" si="321"/>
        <v>25-Nov-26</v>
      </c>
      <c r="CC441" s="51" t="str">
        <f t="shared" si="322"/>
        <v>28-May-27</v>
      </c>
      <c r="CD441" s="51" t="str">
        <f t="shared" si="323"/>
        <v>29-Jan-27</v>
      </c>
      <c r="CE441" s="51">
        <f t="shared" ca="1" si="345"/>
        <v>125</v>
      </c>
      <c r="CF441" s="51">
        <f t="shared" ca="1" si="345"/>
        <v>125</v>
      </c>
      <c r="CG441" s="51">
        <f t="shared" ca="1" si="324"/>
        <v>371</v>
      </c>
      <c r="CH441" s="51">
        <f t="shared" ca="1" si="325"/>
        <v>371</v>
      </c>
      <c r="CI441" s="51">
        <f t="shared" ca="1" si="326"/>
        <v>371</v>
      </c>
      <c r="CJ441" s="51">
        <f t="shared" ca="1" si="327"/>
        <v>125</v>
      </c>
      <c r="CK441" s="51">
        <f t="shared" ca="1" si="341"/>
        <v>750</v>
      </c>
      <c r="CL441" s="51">
        <f t="shared" ca="1" si="341"/>
        <v>750</v>
      </c>
      <c r="CM441" s="51">
        <f t="shared" ca="1" si="341"/>
        <v>2226</v>
      </c>
      <c r="CN441" s="51">
        <f t="shared" ca="1" si="341"/>
        <v>2226</v>
      </c>
      <c r="CO441" s="51">
        <f t="shared" ca="1" si="341"/>
        <v>2226</v>
      </c>
      <c r="CP441" s="51">
        <f t="shared" ca="1" si="341"/>
        <v>750</v>
      </c>
      <c r="CQ441" s="51">
        <f t="shared" ca="1" si="342"/>
        <v>1250</v>
      </c>
      <c r="CR441" s="51">
        <f t="shared" ca="1" si="342"/>
        <v>1250</v>
      </c>
      <c r="CS441" s="51">
        <f t="shared" ca="1" si="342"/>
        <v>-359</v>
      </c>
      <c r="CT441" s="51">
        <f t="shared" ca="1" si="342"/>
        <v>-359</v>
      </c>
      <c r="CU441" s="51">
        <f t="shared" ca="1" si="342"/>
        <v>1640</v>
      </c>
      <c r="CV441" s="54">
        <f t="shared" ca="1" si="342"/>
        <v>3250</v>
      </c>
      <c r="CW441" s="25" t="s">
        <v>199</v>
      </c>
      <c r="CX441" s="55">
        <v>0.55000000000000004</v>
      </c>
      <c r="CY441" s="55"/>
      <c r="CZ441" s="26" t="s">
        <v>227</v>
      </c>
      <c r="DA441" s="26" t="s">
        <v>227</v>
      </c>
      <c r="DB441" s="26" t="s">
        <v>227</v>
      </c>
      <c r="DC441" s="26" t="s">
        <v>227</v>
      </c>
      <c r="DD441" s="26" t="s">
        <v>227</v>
      </c>
      <c r="DE441" s="26" t="s">
        <v>227</v>
      </c>
      <c r="DF441" s="26" t="s">
        <v>227</v>
      </c>
      <c r="DG441" s="26" t="s">
        <v>227</v>
      </c>
      <c r="DH441" s="26" t="s">
        <v>227</v>
      </c>
      <c r="DI441" s="26" t="s">
        <v>227</v>
      </c>
      <c r="DJ441" s="26" t="s">
        <v>227</v>
      </c>
      <c r="DK441" s="26" t="s">
        <v>227</v>
      </c>
      <c r="DL441" s="27">
        <f t="shared" si="328"/>
        <v>46245.582523148201</v>
      </c>
      <c r="DM441" s="28">
        <f t="shared" ca="1" si="329"/>
        <v>0</v>
      </c>
      <c r="DN441" s="56">
        <f>_xlfn.XLOOKUP(B441,'[2]1. All Calls'!$R:$R,'[2]1. All Calls'!$A:$A,"",0)</f>
        <v>46170.582523148201</v>
      </c>
      <c r="DO441" s="57" t="str">
        <f ca="1">VLOOKUP(DM441,[1]Validation!$B$20:$C$25,2,0)</f>
        <v>Within 3 months</v>
      </c>
      <c r="DP441" s="58" t="str">
        <f>_xlfn.XLOOKUP(B441,'[1]Active AMCs- Dealer'!E:E,'[1]Active AMCs- Dealer'!L:L,"Not in AMC",0)</f>
        <v>Not in AMC</v>
      </c>
      <c r="DQ441" s="50" t="s">
        <v>250</v>
      </c>
      <c r="DR441" s="29" t="str">
        <f>_xlfn.XLOOKUP(B441,'[2]1. All Calls'!$R:$R,'[2]1. All Calls'!$F:$F,"",0)</f>
        <v>CC-02097073</v>
      </c>
      <c r="DS441" s="29" t="str">
        <f>_xlfn.XLOOKUP(B441,'[2]1. All Calls'!$R:$R,'[2]1. All Calls'!$AB:$AB,"",0)</f>
        <v>We visited site and changed air filter, Oil filter, Separator, Oil and Pre filter after than start and check unit running well condition at the present time.</v>
      </c>
      <c r="DT441" s="30">
        <f>_xlfn.XLOOKUP(DR441,'[2]1. All Calls'!$F:$F,'[2]1. All Calls'!$A:$A,"",0)</f>
        <v>46170.582523148201</v>
      </c>
      <c r="DU441" s="31">
        <f>_xlfn.XLOOKUP(DR441,'[2]1. All Calls'!$F:$F,'[2]1. All Calls'!$B:$B,"",0)</f>
        <v>6065</v>
      </c>
      <c r="DV441" s="31">
        <f>_xlfn.XLOOKUP(B441,[1]MDA_Assets!D:D,[1]MDA_Assets!N:N,"",0)</f>
        <v>3149</v>
      </c>
      <c r="DW441" s="31">
        <f>_xlfn.XLOOKUP(B441,[1]MDA_Assets!D:D,[1]MDA_Assets!O:O,"",0)</f>
        <v>2916</v>
      </c>
      <c r="DX441" s="32" t="str">
        <f>_xlfn.XLOOKUP(B441,[1]MDA_Assets!D:D,[1]MDA_Assets!Q:Q,"",0)</f>
        <v>Synthetic</v>
      </c>
      <c r="DY441" s="33">
        <f>_xlfn.XLOOKUP(B441,[1]MDA_Assets!D:D,[1]MDA_Assets!R:R,"",0)</f>
        <v>46170</v>
      </c>
      <c r="DZ441" s="33">
        <f>_xlfn.XLOOKUP(B441,[1]MDA_Assets!D:D,[1]MDA_Assets!S:S,"",0)</f>
        <v>46170</v>
      </c>
      <c r="EA441" s="33">
        <f>_xlfn.XLOOKUP(B441,[1]MDA_Assets!D:D,[1]MDA_Assets!T:T,"",0)</f>
        <v>46170</v>
      </c>
      <c r="EB441" s="33">
        <f>_xlfn.XLOOKUP(B441,[1]MDA_Assets!D:D,[1]MDA_Assets!U:U,"",0)</f>
        <v>46170</v>
      </c>
      <c r="EC441" s="33">
        <f>_xlfn.XLOOKUP(B441,[1]MDA_Assets!D:D,[1]MDA_Assets!V:V,"",0)</f>
        <v>46051</v>
      </c>
      <c r="ED441" s="33">
        <f>_xlfn.XLOOKUP(B441,[1]MDA_Assets!D:D,[1]MDA_Assets!W:W,"",0)</f>
        <v>45805</v>
      </c>
      <c r="EE441" s="32">
        <f>_xlfn.XLOOKUP(B441,[1]MDA_Assets!D:D,[1]MDA_Assets!X:X,"",0)</f>
        <v>0</v>
      </c>
      <c r="EF441" s="33">
        <f>_xlfn.XLOOKUP(B441,[1]MDA_Assets!D:D,[1]MDA_Assets!Y:Y,"",0)</f>
        <v>0</v>
      </c>
      <c r="EG441" s="33">
        <f>_xlfn.XLOOKUP(B441,[1]MDA_Assets!D:D,[1]MDA_Assets!Z:Z,"",0)</f>
        <v>0</v>
      </c>
      <c r="EH441" s="33">
        <f>_xlfn.XLOOKUP(B441,[1]MDA_Assets!D:D,[1]MDA_Assets!AA:AA,"",0)</f>
        <v>0</v>
      </c>
      <c r="EI441" s="34">
        <f>_xlfn.XLOOKUP(B441,[1]MDA_Assets!D:D,[1]MDA_Assets!P:P,"",0)</f>
        <v>6</v>
      </c>
      <c r="EJ441" s="35" t="str">
        <f>_xlfn.XLOOKUP(B441,[1]MDA_Assets!D:D,[1]MDA_Assets!AB:AB,"",0)</f>
        <v>3000</v>
      </c>
      <c r="EK441" s="35" t="str">
        <f>_xlfn.XLOOKUP(B441,[1]MDA_Assets!D:D,[1]MDA_Assets!AC:AC,"",0)</f>
        <v>3000</v>
      </c>
      <c r="EL441" s="35" t="str">
        <f>_xlfn.XLOOKUP(B441,[1]MDA_Assets!D:D,[1]MDA_Assets!AD:AD,"",0)</f>
        <v>6000</v>
      </c>
      <c r="EM441" s="35" t="str">
        <f>_xlfn.XLOOKUP(B441,[1]MDA_Assets!D:D,[1]MDA_Assets!AE:AE,"",0)</f>
        <v>6000</v>
      </c>
      <c r="EN441" s="35" t="str">
        <f>_xlfn.XLOOKUP(B441,[1]MDA_Assets!D:D,[1]MDA_Assets!AF:AF,"",0)</f>
        <v>1935</v>
      </c>
      <c r="EO441" s="35" t="str">
        <f>_xlfn.XLOOKUP(B441,[1]MDA_Assets!D:D,[1]MDA_Assets!AG:AG,"",0)</f>
        <v>2069</v>
      </c>
      <c r="EP441" s="36">
        <f t="shared" si="346"/>
        <v>251</v>
      </c>
      <c r="EQ441" s="36">
        <f t="shared" si="346"/>
        <v>180</v>
      </c>
      <c r="ER441" s="36">
        <f t="shared" si="330"/>
        <v>480</v>
      </c>
      <c r="ES441" s="36">
        <f t="shared" si="331"/>
        <v>480</v>
      </c>
      <c r="ET441" s="36">
        <f t="shared" si="332"/>
        <v>730</v>
      </c>
      <c r="EU441" s="36">
        <f t="shared" si="333"/>
        <v>365</v>
      </c>
      <c r="EV441" s="36" t="str">
        <f t="shared" si="334"/>
        <v/>
      </c>
      <c r="EW441" s="36" t="str">
        <f t="shared" si="306"/>
        <v/>
      </c>
      <c r="EX441" s="36" t="str">
        <f t="shared" si="307"/>
        <v/>
      </c>
      <c r="EY441" s="36">
        <f t="shared" si="349"/>
        <v>8.1</v>
      </c>
      <c r="EZ441" s="36">
        <f t="shared" si="349"/>
        <v>5.81</v>
      </c>
      <c r="FA441" s="36">
        <f t="shared" si="349"/>
        <v>15.49</v>
      </c>
      <c r="FB441" s="36">
        <f t="shared" si="348"/>
        <v>15.49</v>
      </c>
      <c r="FC441" s="36">
        <f t="shared" si="348"/>
        <v>23.55</v>
      </c>
      <c r="FD441" s="36">
        <f t="shared" si="348"/>
        <v>11.78</v>
      </c>
      <c r="FE441" s="36" t="str">
        <f t="shared" si="348"/>
        <v/>
      </c>
      <c r="FF441" s="36" t="str">
        <f t="shared" si="348"/>
        <v/>
      </c>
      <c r="FG441" s="36" t="str">
        <f t="shared" si="348"/>
        <v/>
      </c>
      <c r="FH441" s="37" t="str" cm="1">
        <f t="array" ref="FH441">_xlfn.IFS(EY441="", "No Data", EY441&lt;0, "Negative/Future", EY441=0, "Zero Days", EY441&lt;=3, "&lt; 3 Months", EY441&lt;=6, "3 to 6 Months", EY441&lt;=9, "6 to 9 Months", EY441&lt;=12, "9 to 12 Months", EY441&lt;=15, "12 to 15 Months", EY441&lt;=18, "15 to 18 Months", EY441&lt;=24, "18 to 24 Months", EY441&gt;24, "&gt; 24 Months")</f>
        <v>6 to 9 Months</v>
      </c>
      <c r="FI441" s="37" t="str" cm="1">
        <f t="array" ref="FI441">_xlfn.IFS(EZ441="", "No Data", EZ441&lt;0, "Negative/Future", EZ441=0, "Zero Days", EZ441&lt;=3, "&lt; 3 Months", EZ441&lt;=6, "3 to 6 Months", EZ441&lt;=9, "6 to 9 Months", EZ441&lt;=12, "9 to 12 Months", EZ441&lt;=15, "12 to 15 Months", EZ441&lt;=18, "15 to 18 Months", EZ441&lt;=24, "18 to 24 Months", EZ441&gt;24, "&gt; 24 Months")</f>
        <v>3 to 6 Months</v>
      </c>
      <c r="FJ441" s="37" t="str" cm="1">
        <f t="array" ref="FJ441">_xlfn.IFS(FA441="", "No Data", FA441&lt;0, "Negative/Future", FA441=0, "Zero Days", FA441&lt;=3, "&lt; 3 Months", FA441&lt;=6, "3 to 6 Months", FA441&lt;=9, "6 to 9 Months", FA441&lt;=12, "9 to 12 Months", FA441&lt;=15, "12 to 15 Months", FA441&lt;=18, "15 to 18 Months", FA441&lt;=24, "18 to 24 Months", FA441&gt;24, "&gt; 24 Months")</f>
        <v>15 to 18 Months</v>
      </c>
      <c r="FK441" s="37" t="str" cm="1">
        <f t="array" ref="FK441">_xlfn.IFS(FB441="", "No Data", FB441&lt;0, "Negative/Future", FB441=0, "Zero Days", FB441&lt;=3, "&lt; 3 Months", FB441&lt;=6, "3 to 6 Months", FB441&lt;=9, "6 to 9 Months", FB441&lt;=12, "9 to 12 Months", FB441&lt;=15, "12 to 15 Months", FB441&lt;=18, "15 to 18 Months", FB441&lt;=24, "18 to 24 Months", FB441&gt;24, "&gt; 24 Months")</f>
        <v>15 to 18 Months</v>
      </c>
      <c r="FL441" s="37" t="str" cm="1">
        <f t="array" ref="FL441">_xlfn.IFS(FC441="", "No Data", FC441&lt;0, "Negative/Future", FC441=0, "Zero Days", FC441&lt;=3, "&lt; 3 Months", FC441&lt;=6, "3 to 6 Months", FC441&lt;=9, "6 to 9 Months", FC441&lt;=12, "9 to 12 Months", FC441&lt;=15, "12 to 15 Months", FC441&lt;=18, "15 to 18 Months", FC441&lt;=24, "18 to 24 Months", FC441&gt;24, "&gt; 24 Months")</f>
        <v>18 to 24 Months</v>
      </c>
      <c r="FM441" s="37" t="str" cm="1">
        <f t="array" ref="FM441">_xlfn.IFS(FD441="", "No Data", FD441&lt;0, "Negative/Future", FD441=0, "Zero Days", FD441&lt;=3, "&lt; 3 Months", FD441&lt;=6, "3 to 6 Months", FD441&lt;=9, "6 to 9 Months", FD441&lt;=12, "9 to 12 Months", FD441&lt;=15, "12 to 15 Months", FD441&lt;=18, "15 to 18 Months", FD441&lt;=24, "18 to 24 Months", FD441&gt;24, "&gt; 24 Months")</f>
        <v>9 to 12 Months</v>
      </c>
      <c r="FN441" s="37" t="str" cm="1">
        <f t="array" ref="FN441">_xlfn.IFS(FE441="", "No Data", FE441&lt;0, "Negative/Future", FE441=0, "Zero Days", FE441&lt;=3, "&lt; 3 Months", FE441&lt;=6, "3 to 6 Months", FE441&lt;=9, "6 to 9 Months", FE441&lt;=12, "9 to 12 Months", FE441&lt;=15, "12 to 15 Months", FE441&lt;=18, "15 to 18 Months", FE441&lt;=24, "18 to 24 Months", FE441&gt;24, "&gt; 24 Months")</f>
        <v>No Data</v>
      </c>
      <c r="FO441" s="37" t="str" cm="1">
        <f t="array" ref="FO441">_xlfn.IFS(FG441="", "No Data", FG441&lt;0, "Negative/Future", FG441=0, "Zero Days", FG441&lt;=3, "&lt; 3 Months", FG441&lt;=6, "3 to 6 Months", FG441&lt;=9, "6 to 9 Months", FG441&lt;=12, "9 to 12 Months", FG441&lt;=15, "12 to 15 Months", FG441&lt;=18, "15 to 18 Months", FG441&lt;=24, "18 to 24 Months", FG441&gt;24, "&gt; 24 Months")</f>
        <v>No Data</v>
      </c>
      <c r="FP441" s="37" t="str" cm="1">
        <f t="array" ref="FP441">_xlfn.IFS(FF441="", "No Data", FF441&lt;0, "Negative/Future", FF441=0, "Zero Days", FF441&lt;=3, "&lt; 3 Months", FF441&lt;=6, "3 to 6 Months", FF441&lt;=9, "6 to 9 Months", FF441&lt;=12, "9 to 12 Months", FF441&lt;=15, "12 to 15 Months", FF441&lt;=18, "15 to 18 Months", FF441&lt;=24, "18 to 24 Months", FF441&gt;24, "&gt; 24 Months")</f>
        <v>No Data</v>
      </c>
      <c r="FQ441" s="29" t="s">
        <v>859</v>
      </c>
      <c r="FR441" s="29">
        <v>9155906960</v>
      </c>
      <c r="FS441" s="38" t="str">
        <f>VLOOKUP(_xlfn.XLOOKUP(B441,[1]MDA_Assets!D:D,[1]MDA_Assets!I:I,"",0),[1]Validation!$B$1:$C$8,2,0)</f>
        <v>B</v>
      </c>
      <c r="FT441" s="38" t="s">
        <v>202</v>
      </c>
      <c r="FU441" s="31">
        <f>_xlfn.XLOOKUP(B441,[1]MDA_Assets!D:D,[1]MDA_Assets!X:X,"",0)</f>
        <v>0</v>
      </c>
      <c r="FV441" s="39">
        <v>0</v>
      </c>
      <c r="FW441" s="39">
        <v>0</v>
      </c>
      <c r="FX441" s="39">
        <v>0</v>
      </c>
      <c r="FY441" s="39">
        <v>9</v>
      </c>
      <c r="FZ441" s="40">
        <f t="shared" si="343"/>
        <v>46421</v>
      </c>
      <c r="GA441" s="40">
        <f t="shared" si="343"/>
        <v>46350</v>
      </c>
      <c r="GB441" s="40">
        <f t="shared" si="308"/>
        <v>46650</v>
      </c>
      <c r="GC441" s="40">
        <f t="shared" si="309"/>
        <v>46650</v>
      </c>
      <c r="GD441" s="40">
        <f t="shared" si="310"/>
        <v>46781</v>
      </c>
      <c r="GE441" s="40">
        <f t="shared" si="311"/>
        <v>46170</v>
      </c>
      <c r="GF441" s="40" t="str">
        <f t="shared" si="347"/>
        <v/>
      </c>
      <c r="GG441" s="40" t="str">
        <f t="shared" si="347"/>
        <v/>
      </c>
      <c r="GH441" s="40" t="str">
        <f t="shared" si="347"/>
        <v/>
      </c>
      <c r="GI441" s="39">
        <f t="shared" si="335"/>
        <v>0</v>
      </c>
      <c r="GJ441" s="39">
        <f t="shared" si="336"/>
        <v>0</v>
      </c>
      <c r="GK441" s="39">
        <f t="shared" si="337"/>
        <v>0</v>
      </c>
      <c r="GL441" s="39">
        <f t="shared" si="338"/>
        <v>6</v>
      </c>
    </row>
    <row r="442" spans="1:194" x14ac:dyDescent="0.25">
      <c r="A442" s="19">
        <v>478</v>
      </c>
      <c r="B442" s="43" t="s">
        <v>1912</v>
      </c>
      <c r="C442" s="43" t="s">
        <v>254</v>
      </c>
      <c r="D442" s="43" t="s">
        <v>241</v>
      </c>
      <c r="E442" s="43" t="s">
        <v>346</v>
      </c>
      <c r="F442" s="43" t="s">
        <v>1089</v>
      </c>
      <c r="G442" s="43" t="s">
        <v>190</v>
      </c>
      <c r="H442" s="43" t="s">
        <v>498</v>
      </c>
      <c r="I442" s="43" t="s">
        <v>192</v>
      </c>
      <c r="J442" s="44">
        <f t="shared" si="312"/>
        <v>46218.666666666664</v>
      </c>
      <c r="K442" s="44">
        <v>45854.666666666664</v>
      </c>
      <c r="L442" s="44">
        <v>45535</v>
      </c>
      <c r="M442" s="43" t="s">
        <v>2598</v>
      </c>
      <c r="N442" s="43" t="s">
        <v>193</v>
      </c>
      <c r="O442" s="44">
        <v>46051.373240740744</v>
      </c>
      <c r="P442" s="43">
        <v>395</v>
      </c>
      <c r="Q442" s="43">
        <v>255</v>
      </c>
      <c r="R442" s="43">
        <v>130</v>
      </c>
      <c r="S442" s="43" t="s">
        <v>206</v>
      </c>
      <c r="T442" s="44">
        <v>45853.770833333336</v>
      </c>
      <c r="U442" s="44">
        <v>45853.770833333336</v>
      </c>
      <c r="V442" s="44">
        <v>45853.770833333336</v>
      </c>
      <c r="W442" s="44">
        <v>45853.770833333336</v>
      </c>
      <c r="X442" s="44">
        <v>45853.770833333336</v>
      </c>
      <c r="Y442" s="44">
        <v>45853.770833333336</v>
      </c>
      <c r="Z442" s="43" t="s">
        <v>199</v>
      </c>
      <c r="AA442" s="43"/>
      <c r="AB442" s="43"/>
      <c r="AC442" s="43"/>
      <c r="AD442" s="43"/>
      <c r="AE442" s="43">
        <v>2</v>
      </c>
      <c r="AF442" s="43" t="s">
        <v>1558</v>
      </c>
      <c r="AG442" s="43" t="s">
        <v>1558</v>
      </c>
      <c r="AH442" s="43" t="s">
        <v>1268</v>
      </c>
      <c r="AI442" s="43" t="s">
        <v>1268</v>
      </c>
      <c r="AJ442" s="43" t="s">
        <v>2599</v>
      </c>
      <c r="AK442" s="43" t="s">
        <v>1268</v>
      </c>
      <c r="AL442" s="46">
        <v>46033</v>
      </c>
      <c r="AM442" s="46">
        <v>46033</v>
      </c>
      <c r="AN442" s="47">
        <v>46218</v>
      </c>
      <c r="AO442" s="47">
        <v>46218</v>
      </c>
      <c r="AP442" s="47">
        <v>46583</v>
      </c>
      <c r="AQ442" s="47">
        <v>46218</v>
      </c>
      <c r="AR442" s="48"/>
      <c r="AS442" s="48"/>
      <c r="AT442" s="48"/>
      <c r="AU442" s="43">
        <v>1</v>
      </c>
      <c r="AV442" s="43">
        <v>0</v>
      </c>
      <c r="AW442" s="43">
        <v>0</v>
      </c>
      <c r="AX442" s="51" t="s">
        <v>237</v>
      </c>
      <c r="AY442" s="51" t="s">
        <v>237</v>
      </c>
      <c r="AZ442" s="51" t="s">
        <v>198</v>
      </c>
      <c r="BA442" s="20">
        <f t="shared" ca="1" si="350"/>
        <v>1</v>
      </c>
      <c r="BB442" s="20">
        <f t="shared" ca="1" si="350"/>
        <v>1</v>
      </c>
      <c r="BC442" s="20">
        <f t="shared" ca="1" si="350"/>
        <v>0</v>
      </c>
      <c r="BD442" s="20">
        <f t="shared" ca="1" si="350"/>
        <v>0</v>
      </c>
      <c r="BE442" s="20">
        <f t="shared" ca="1" si="350"/>
        <v>0</v>
      </c>
      <c r="BF442" s="20">
        <f t="shared" ca="1" si="350"/>
        <v>0</v>
      </c>
      <c r="BG442" s="21" t="str">
        <f t="shared" ca="1" si="350"/>
        <v/>
      </c>
      <c r="BH442" s="21" t="str">
        <f t="shared" ca="1" si="350"/>
        <v/>
      </c>
      <c r="BI442" s="21" t="str">
        <f t="shared" ca="1" si="350"/>
        <v/>
      </c>
      <c r="BJ442" s="22">
        <f t="shared" ca="1" si="313"/>
        <v>2</v>
      </c>
      <c r="BK442" s="21">
        <f t="shared" si="314"/>
        <v>2</v>
      </c>
      <c r="BL442" s="22">
        <f t="shared" ca="1" si="315"/>
        <v>644</v>
      </c>
      <c r="BM442" s="22">
        <f t="shared" ca="1" si="316"/>
        <v>419</v>
      </c>
      <c r="BN442" s="23">
        <f t="shared" ca="1" si="317"/>
        <v>225</v>
      </c>
      <c r="BO442" s="24">
        <f t="shared" ca="1" si="318"/>
        <v>249</v>
      </c>
      <c r="BP442" s="51" t="str">
        <f>_xlfn.XLOOKUP(E442,[1]Validation!E:E,[1]Validation!F:F,"")</f>
        <v>EN11</v>
      </c>
      <c r="BQ442" s="51" t="str">
        <f>_xlfn.XLOOKUP(BP442,[1]Validation!F:F,[1]Validation!G:G,"")</f>
        <v>EN11 to EN22</v>
      </c>
      <c r="BR442" s="52" t="str">
        <f>VLOOKUP(G442,[1]Validation!$B$1:$C$9,2,0)</f>
        <v>B</v>
      </c>
      <c r="BS442" s="51">
        <f t="shared" ca="1" si="319"/>
        <v>11</v>
      </c>
      <c r="BT442" s="53">
        <f>_xlfn.XLOOKUP(B442,'[2]1. All Calls'!$R:$R,'[2]1. All Calls'!$A:$A,"",0)</f>
        <v>46051.601597222201</v>
      </c>
      <c r="BU442" s="51" t="str">
        <f>_xlfn.XLOOKUP(B442,'[2]1. All Calls'!$R:$R,'[2]1. All Calls'!$F:$F,"",0)</f>
        <v>CC-01957349</v>
      </c>
      <c r="BV442" s="51" t="str">
        <f>_xlfn.XLOOKUP(B442,'[2]1. All Calls'!$R:$R,'[2]1. All Calls'!$J:$J,"",0)</f>
        <v>Sales Call</v>
      </c>
      <c r="BW442" s="53" t="str">
        <f>_xlfn.XLOOKUP(B442,'[2]Sch Calls'!$R:$R,'[2]Sch Calls'!$A:$A,"",0)</f>
        <v/>
      </c>
      <c r="BX442" s="51" t="str">
        <f>_xlfn.XLOOKUP(B442,'[2]Sch Calls'!$R:$R,'[2]Sch Calls'!$B:$B,"",0)</f>
        <v/>
      </c>
      <c r="BY442" s="51" t="str">
        <f t="shared" si="344"/>
        <v>12-Jan-26</v>
      </c>
      <c r="BZ442" s="51" t="str">
        <f t="shared" si="344"/>
        <v>12-Jan-26</v>
      </c>
      <c r="CA442" s="51" t="str">
        <f t="shared" si="320"/>
        <v>17-Apr-26</v>
      </c>
      <c r="CB442" s="51" t="str">
        <f t="shared" si="321"/>
        <v>13-Jan-27</v>
      </c>
      <c r="CC442" s="51" t="str">
        <f t="shared" si="322"/>
        <v>16-Jul-27</v>
      </c>
      <c r="CD442" s="51" t="str">
        <f t="shared" si="323"/>
        <v>16-Jul-26</v>
      </c>
      <c r="CE442" s="51">
        <f t="shared" ca="1" si="345"/>
        <v>322</v>
      </c>
      <c r="CF442" s="51">
        <f t="shared" ca="1" si="345"/>
        <v>322</v>
      </c>
      <c r="CG442" s="51">
        <f t="shared" ca="1" si="324"/>
        <v>322</v>
      </c>
      <c r="CH442" s="51">
        <f t="shared" ca="1" si="325"/>
        <v>322</v>
      </c>
      <c r="CI442" s="51">
        <f t="shared" ca="1" si="326"/>
        <v>322</v>
      </c>
      <c r="CJ442" s="51">
        <f t="shared" ca="1" si="327"/>
        <v>322</v>
      </c>
      <c r="CK442" s="51">
        <f t="shared" ca="1" si="341"/>
        <v>644</v>
      </c>
      <c r="CL442" s="51">
        <f t="shared" ca="1" si="341"/>
        <v>644</v>
      </c>
      <c r="CM442" s="51">
        <f t="shared" ca="1" si="341"/>
        <v>644</v>
      </c>
      <c r="CN442" s="51">
        <f t="shared" ca="1" si="341"/>
        <v>644</v>
      </c>
      <c r="CO442" s="51">
        <f t="shared" ca="1" si="341"/>
        <v>644</v>
      </c>
      <c r="CP442" s="51">
        <f t="shared" ca="1" si="341"/>
        <v>644</v>
      </c>
      <c r="CQ442" s="51">
        <f t="shared" ca="1" si="342"/>
        <v>961</v>
      </c>
      <c r="CR442" s="51">
        <f t="shared" ca="1" si="342"/>
        <v>961</v>
      </c>
      <c r="CS442" s="51">
        <f t="shared" ca="1" si="342"/>
        <v>2961</v>
      </c>
      <c r="CT442" s="51">
        <f t="shared" ca="1" si="342"/>
        <v>2961</v>
      </c>
      <c r="CU442" s="51">
        <f t="shared" ca="1" si="342"/>
        <v>6961</v>
      </c>
      <c r="CV442" s="54">
        <f t="shared" ca="1" si="342"/>
        <v>2961</v>
      </c>
      <c r="CW442" s="25" t="s">
        <v>212</v>
      </c>
      <c r="CX442" s="55">
        <v>1</v>
      </c>
      <c r="CY442" s="55"/>
      <c r="CZ442" s="26" t="s">
        <v>227</v>
      </c>
      <c r="DA442" s="26" t="s">
        <v>227</v>
      </c>
      <c r="DB442" s="26" t="s">
        <v>227</v>
      </c>
      <c r="DC442" s="26" t="s">
        <v>227</v>
      </c>
      <c r="DD442" s="26" t="s">
        <v>227</v>
      </c>
      <c r="DE442" s="26" t="s">
        <v>227</v>
      </c>
      <c r="DF442" s="26" t="s">
        <v>227</v>
      </c>
      <c r="DG442" s="26" t="s">
        <v>227</v>
      </c>
      <c r="DH442" s="26" t="s">
        <v>227</v>
      </c>
      <c r="DI442" s="26" t="s">
        <v>227</v>
      </c>
      <c r="DJ442" s="26" t="s">
        <v>227</v>
      </c>
      <c r="DK442" s="26" t="s">
        <v>227</v>
      </c>
      <c r="DL442" s="27">
        <f t="shared" si="328"/>
        <v>46126.601597222201</v>
      </c>
      <c r="DM442" s="28">
        <f t="shared" ca="1" si="329"/>
        <v>1</v>
      </c>
      <c r="DN442" s="56">
        <f>_xlfn.XLOOKUP(B442,'[2]1. All Calls'!$R:$R,'[2]1. All Calls'!$A:$A,"",0)</f>
        <v>46051.601597222201</v>
      </c>
      <c r="DO442" s="57" t="str">
        <f ca="1">VLOOKUP(DM442,[1]Validation!$B$20:$C$25,2,0)</f>
        <v>Above 3 months</v>
      </c>
      <c r="DP442" s="58" t="str">
        <f>_xlfn.XLOOKUP(B442,'[1]Active AMCs- Dealer'!E:E,'[1]Active AMCs- Dealer'!L:L,"Not in AMC",0)</f>
        <v>Not in AMC</v>
      </c>
      <c r="DQ442" s="50" t="s">
        <v>250</v>
      </c>
      <c r="DR442" s="29" t="str">
        <f>_xlfn.XLOOKUP(B442,'[2]1. All Calls'!$R:$R,'[2]1. All Calls'!$F:$F,"",0)</f>
        <v>CC-01957349</v>
      </c>
      <c r="DS442" s="29" t="str">
        <f>_xlfn.XLOOKUP(B442,'[2]1. All Calls'!$R:$R,'[2]1. All Calls'!$AB:$AB,"",0)</f>
        <v>Sales call carried out for HMR update</v>
      </c>
      <c r="DT442" s="30">
        <f>_xlfn.XLOOKUP(DR442,'[2]1. All Calls'!$F:$F,'[2]1. All Calls'!$A:$A,"",0)</f>
        <v>46051.601597222201</v>
      </c>
      <c r="DU442" s="31">
        <f>_xlfn.XLOOKUP(DR442,'[2]1. All Calls'!$F:$F,'[2]1. All Calls'!$B:$B,"",0)</f>
        <v>395</v>
      </c>
      <c r="DV442" s="31">
        <f>_xlfn.XLOOKUP(B442,[1]MDA_Assets!D:D,[1]MDA_Assets!N:N,"",0)</f>
        <v>255</v>
      </c>
      <c r="DW442" s="31">
        <f>_xlfn.XLOOKUP(B442,[1]MDA_Assets!D:D,[1]MDA_Assets!O:O,"",0)</f>
        <v>130</v>
      </c>
      <c r="DX442" s="32" t="str">
        <f>_xlfn.XLOOKUP(B442,[1]MDA_Assets!D:D,[1]MDA_Assets!Q:Q,"",0)</f>
        <v>XD</v>
      </c>
      <c r="DY442" s="33">
        <f>_xlfn.XLOOKUP(B442,[1]MDA_Assets!D:D,[1]MDA_Assets!R:R,"",0)</f>
        <v>45854</v>
      </c>
      <c r="DZ442" s="33">
        <f>_xlfn.XLOOKUP(B442,[1]MDA_Assets!D:D,[1]MDA_Assets!S:S,"",0)</f>
        <v>45854</v>
      </c>
      <c r="EA442" s="33">
        <f>_xlfn.XLOOKUP(B442,[1]MDA_Assets!D:D,[1]MDA_Assets!T:T,"",0)</f>
        <v>45854</v>
      </c>
      <c r="EB442" s="33">
        <f>_xlfn.XLOOKUP(B442,[1]MDA_Assets!D:D,[1]MDA_Assets!U:U,"",0)</f>
        <v>45854</v>
      </c>
      <c r="EC442" s="33">
        <f>_xlfn.XLOOKUP(B442,[1]MDA_Assets!D:D,[1]MDA_Assets!V:V,"",0)</f>
        <v>45854</v>
      </c>
      <c r="ED442" s="33">
        <f>_xlfn.XLOOKUP(B442,[1]MDA_Assets!D:D,[1]MDA_Assets!W:W,"",0)</f>
        <v>45854</v>
      </c>
      <c r="EE442" s="32" t="str">
        <f>_xlfn.XLOOKUP(B442,[1]MDA_Assets!D:D,[1]MDA_Assets!X:X,"",0)</f>
        <v>Yes</v>
      </c>
      <c r="EF442" s="33">
        <f>_xlfn.XLOOKUP(B442,[1]MDA_Assets!D:D,[1]MDA_Assets!Y:Y,"",0)</f>
        <v>0</v>
      </c>
      <c r="EG442" s="33">
        <f>_xlfn.XLOOKUP(B442,[1]MDA_Assets!D:D,[1]MDA_Assets!Z:Z,"",0)</f>
        <v>0</v>
      </c>
      <c r="EH442" s="33">
        <f>_xlfn.XLOOKUP(B442,[1]MDA_Assets!D:D,[1]MDA_Assets!AA:AA,"",0)</f>
        <v>0</v>
      </c>
      <c r="EI442" s="34">
        <f>_xlfn.XLOOKUP(B442,[1]MDA_Assets!D:D,[1]MDA_Assets!P:P,"",0)</f>
        <v>2</v>
      </c>
      <c r="EJ442" s="35" t="str">
        <f>_xlfn.XLOOKUP(B442,[1]MDA_Assets!D:D,[1]MDA_Assets!AB:AB,"",0)</f>
        <v>1605</v>
      </c>
      <c r="EK442" s="35" t="str">
        <f>_xlfn.XLOOKUP(B442,[1]MDA_Assets!D:D,[1]MDA_Assets!AC:AC,"",0)</f>
        <v>1605</v>
      </c>
      <c r="EL442" s="35" t="str">
        <f>_xlfn.XLOOKUP(B442,[1]MDA_Assets!D:D,[1]MDA_Assets!AD:AD,"",0)</f>
        <v>3605</v>
      </c>
      <c r="EM442" s="35" t="str">
        <f>_xlfn.XLOOKUP(B442,[1]MDA_Assets!D:D,[1]MDA_Assets!AE:AE,"",0)</f>
        <v>3605</v>
      </c>
      <c r="EN442" s="35" t="str">
        <f>_xlfn.XLOOKUP(B442,[1]MDA_Assets!D:D,[1]MDA_Assets!AF:AF,"",0)</f>
        <v>7605</v>
      </c>
      <c r="EO442" s="35" t="str">
        <f>_xlfn.XLOOKUP(B442,[1]MDA_Assets!D:D,[1]MDA_Assets!AG:AG,"",0)</f>
        <v>3605</v>
      </c>
      <c r="EP442" s="36">
        <f t="shared" si="346"/>
        <v>180</v>
      </c>
      <c r="EQ442" s="36">
        <f t="shared" si="346"/>
        <v>180</v>
      </c>
      <c r="ER442" s="36">
        <f t="shared" si="330"/>
        <v>365</v>
      </c>
      <c r="ES442" s="36">
        <f t="shared" si="331"/>
        <v>365</v>
      </c>
      <c r="ET442" s="36">
        <f t="shared" si="332"/>
        <v>730</v>
      </c>
      <c r="EU442" s="36">
        <f t="shared" si="333"/>
        <v>365</v>
      </c>
      <c r="EV442" s="36" t="str">
        <f t="shared" si="334"/>
        <v/>
      </c>
      <c r="EW442" s="36" t="str">
        <f t="shared" si="306"/>
        <v/>
      </c>
      <c r="EX442" s="36" t="str">
        <f t="shared" si="307"/>
        <v/>
      </c>
      <c r="EY442" s="36">
        <f t="shared" si="349"/>
        <v>5.81</v>
      </c>
      <c r="EZ442" s="36">
        <f t="shared" si="349"/>
        <v>5.81</v>
      </c>
      <c r="FA442" s="36">
        <f t="shared" si="349"/>
        <v>11.78</v>
      </c>
      <c r="FB442" s="36">
        <f t="shared" si="348"/>
        <v>11.78</v>
      </c>
      <c r="FC442" s="36">
        <f t="shared" si="348"/>
        <v>23.55</v>
      </c>
      <c r="FD442" s="36">
        <f t="shared" si="348"/>
        <v>11.78</v>
      </c>
      <c r="FE442" s="36" t="str">
        <f t="shared" si="348"/>
        <v/>
      </c>
      <c r="FF442" s="36" t="str">
        <f t="shared" si="348"/>
        <v/>
      </c>
      <c r="FG442" s="36" t="str">
        <f t="shared" si="348"/>
        <v/>
      </c>
      <c r="FH442" s="37" t="str" cm="1">
        <f t="array" ref="FH442">_xlfn.IFS(EY442="", "No Data", EY442&lt;0, "Negative/Future", EY442=0, "Zero Days", EY442&lt;=3, "&lt; 3 Months", EY442&lt;=6, "3 to 6 Months", EY442&lt;=9, "6 to 9 Months", EY442&lt;=12, "9 to 12 Months", EY442&lt;=15, "12 to 15 Months", EY442&lt;=18, "15 to 18 Months", EY442&lt;=24, "18 to 24 Months", EY442&gt;24, "&gt; 24 Months")</f>
        <v>3 to 6 Months</v>
      </c>
      <c r="FI442" s="37" t="str" cm="1">
        <f t="array" ref="FI442">_xlfn.IFS(EZ442="", "No Data", EZ442&lt;0, "Negative/Future", EZ442=0, "Zero Days", EZ442&lt;=3, "&lt; 3 Months", EZ442&lt;=6, "3 to 6 Months", EZ442&lt;=9, "6 to 9 Months", EZ442&lt;=12, "9 to 12 Months", EZ442&lt;=15, "12 to 15 Months", EZ442&lt;=18, "15 to 18 Months", EZ442&lt;=24, "18 to 24 Months", EZ442&gt;24, "&gt; 24 Months")</f>
        <v>3 to 6 Months</v>
      </c>
      <c r="FJ442" s="37" t="str" cm="1">
        <f t="array" ref="FJ442">_xlfn.IFS(FA442="", "No Data", FA442&lt;0, "Negative/Future", FA442=0, "Zero Days", FA442&lt;=3, "&lt; 3 Months", FA442&lt;=6, "3 to 6 Months", FA442&lt;=9, "6 to 9 Months", FA442&lt;=12, "9 to 12 Months", FA442&lt;=15, "12 to 15 Months", FA442&lt;=18, "15 to 18 Months", FA442&lt;=24, "18 to 24 Months", FA442&gt;24, "&gt; 24 Months")</f>
        <v>9 to 12 Months</v>
      </c>
      <c r="FK442" s="37" t="str" cm="1">
        <f t="array" ref="FK442">_xlfn.IFS(FB442="", "No Data", FB442&lt;0, "Negative/Future", FB442=0, "Zero Days", FB442&lt;=3, "&lt; 3 Months", FB442&lt;=6, "3 to 6 Months", FB442&lt;=9, "6 to 9 Months", FB442&lt;=12, "9 to 12 Months", FB442&lt;=15, "12 to 15 Months", FB442&lt;=18, "15 to 18 Months", FB442&lt;=24, "18 to 24 Months", FB442&gt;24, "&gt; 24 Months")</f>
        <v>9 to 12 Months</v>
      </c>
      <c r="FL442" s="37" t="str" cm="1">
        <f t="array" ref="FL442">_xlfn.IFS(FC442="", "No Data", FC442&lt;0, "Negative/Future", FC442=0, "Zero Days", FC442&lt;=3, "&lt; 3 Months", FC442&lt;=6, "3 to 6 Months", FC442&lt;=9, "6 to 9 Months", FC442&lt;=12, "9 to 12 Months", FC442&lt;=15, "12 to 15 Months", FC442&lt;=18, "15 to 18 Months", FC442&lt;=24, "18 to 24 Months", FC442&gt;24, "&gt; 24 Months")</f>
        <v>18 to 24 Months</v>
      </c>
      <c r="FM442" s="37" t="str" cm="1">
        <f t="array" ref="FM442">_xlfn.IFS(FD442="", "No Data", FD442&lt;0, "Negative/Future", FD442=0, "Zero Days", FD442&lt;=3, "&lt; 3 Months", FD442&lt;=6, "3 to 6 Months", FD442&lt;=9, "6 to 9 Months", FD442&lt;=12, "9 to 12 Months", FD442&lt;=15, "12 to 15 Months", FD442&lt;=18, "15 to 18 Months", FD442&lt;=24, "18 to 24 Months", FD442&gt;24, "&gt; 24 Months")</f>
        <v>9 to 12 Months</v>
      </c>
      <c r="FN442" s="37" t="str" cm="1">
        <f t="array" ref="FN442">_xlfn.IFS(FE442="", "No Data", FE442&lt;0, "Negative/Future", FE442=0, "Zero Days", FE442&lt;=3, "&lt; 3 Months", FE442&lt;=6, "3 to 6 Months", FE442&lt;=9, "6 to 9 Months", FE442&lt;=12, "9 to 12 Months", FE442&lt;=15, "12 to 15 Months", FE442&lt;=18, "15 to 18 Months", FE442&lt;=24, "18 to 24 Months", FE442&gt;24, "&gt; 24 Months")</f>
        <v>No Data</v>
      </c>
      <c r="FO442" s="37" t="str" cm="1">
        <f t="array" ref="FO442">_xlfn.IFS(FG442="", "No Data", FG442&lt;0, "Negative/Future", FG442=0, "Zero Days", FG442&lt;=3, "&lt; 3 Months", FG442&lt;=6, "3 to 6 Months", FG442&lt;=9, "6 to 9 Months", FG442&lt;=12, "9 to 12 Months", FG442&lt;=15, "12 to 15 Months", FG442&lt;=18, "15 to 18 Months", FG442&lt;=24, "18 to 24 Months", FG442&gt;24, "&gt; 24 Months")</f>
        <v>No Data</v>
      </c>
      <c r="FP442" s="37" t="str" cm="1">
        <f t="array" ref="FP442">_xlfn.IFS(FF442="", "No Data", FF442&lt;0, "Negative/Future", FF442=0, "Zero Days", FF442&lt;=3, "&lt; 3 Months", FF442&lt;=6, "3 to 6 Months", FF442&lt;=9, "6 to 9 Months", FF442&lt;=12, "9 to 12 Months", FF442&lt;=15, "12 to 15 Months", FF442&lt;=18, "15 to 18 Months", FF442&lt;=24, "18 to 24 Months", FF442&gt;24, "&gt; 24 Months")</f>
        <v>No Data</v>
      </c>
      <c r="FQ442" s="29" t="s">
        <v>1572</v>
      </c>
      <c r="FR442" s="29">
        <v>6201883447</v>
      </c>
      <c r="FS442" s="38" t="str">
        <f>VLOOKUP(_xlfn.XLOOKUP(B442,[1]MDA_Assets!D:D,[1]MDA_Assets!I:I,"",0),[1]Validation!$B$1:$C$8,2,0)</f>
        <v>B</v>
      </c>
      <c r="FT442" s="38" t="s">
        <v>202</v>
      </c>
      <c r="FU442" s="31" t="str">
        <f>_xlfn.XLOOKUP(B442,[1]MDA_Assets!D:D,[1]MDA_Assets!X:X,"",0)</f>
        <v>Yes</v>
      </c>
      <c r="FV442" s="39">
        <v>2</v>
      </c>
      <c r="FW442" s="39">
        <v>0</v>
      </c>
      <c r="FX442" s="39">
        <v>0</v>
      </c>
      <c r="FY442" s="39">
        <v>7</v>
      </c>
      <c r="FZ442" s="40">
        <f t="shared" si="343"/>
        <v>46034</v>
      </c>
      <c r="GA442" s="40">
        <f t="shared" si="343"/>
        <v>46034</v>
      </c>
      <c r="GB442" s="40">
        <f t="shared" si="308"/>
        <v>46219</v>
      </c>
      <c r="GC442" s="40">
        <f t="shared" si="309"/>
        <v>46219</v>
      </c>
      <c r="GD442" s="40">
        <f t="shared" si="310"/>
        <v>46584</v>
      </c>
      <c r="GE442" s="40">
        <f t="shared" si="311"/>
        <v>46219</v>
      </c>
      <c r="GF442" s="40" t="str">
        <f t="shared" si="347"/>
        <v/>
      </c>
      <c r="GG442" s="40" t="str">
        <f t="shared" si="347"/>
        <v/>
      </c>
      <c r="GH442" s="40" t="str">
        <f t="shared" si="347"/>
        <v/>
      </c>
      <c r="GI442" s="39">
        <f t="shared" si="335"/>
        <v>0</v>
      </c>
      <c r="GJ442" s="39">
        <f t="shared" si="336"/>
        <v>2</v>
      </c>
      <c r="GK442" s="39">
        <f t="shared" si="337"/>
        <v>0</v>
      </c>
      <c r="GL442" s="39">
        <f t="shared" si="338"/>
        <v>4</v>
      </c>
    </row>
    <row r="443" spans="1:194" x14ac:dyDescent="0.25">
      <c r="A443" s="19">
        <v>479</v>
      </c>
      <c r="B443" s="43" t="s">
        <v>1913</v>
      </c>
      <c r="C443" s="43" t="s">
        <v>254</v>
      </c>
      <c r="D443" s="43" t="s">
        <v>241</v>
      </c>
      <c r="E443" s="43" t="s">
        <v>346</v>
      </c>
      <c r="F443" s="43" t="s">
        <v>1914</v>
      </c>
      <c r="G443" s="43" t="s">
        <v>190</v>
      </c>
      <c r="H443" s="43"/>
      <c r="I443" s="43" t="s">
        <v>192</v>
      </c>
      <c r="J443" s="44">
        <f t="shared" si="312"/>
        <v>46090.583333333336</v>
      </c>
      <c r="K443" s="44">
        <v>45726.583333333336</v>
      </c>
      <c r="L443" s="44">
        <v>45546</v>
      </c>
      <c r="M443" s="43" t="s">
        <v>2600</v>
      </c>
      <c r="N443" s="43" t="s">
        <v>2601</v>
      </c>
      <c r="O443" s="44">
        <v>46069.368055555555</v>
      </c>
      <c r="P443" s="43">
        <v>3201</v>
      </c>
      <c r="Q443" s="43">
        <v>63</v>
      </c>
      <c r="R443" s="43">
        <v>440</v>
      </c>
      <c r="S443" s="43" t="s">
        <v>206</v>
      </c>
      <c r="T443" s="44">
        <v>46068.770833333336</v>
      </c>
      <c r="U443" s="44">
        <v>46068.770833333336</v>
      </c>
      <c r="V443" s="44">
        <v>46068.770833333336</v>
      </c>
      <c r="W443" s="44">
        <v>45360.770833333336</v>
      </c>
      <c r="X443" s="44">
        <v>46068.770833333336</v>
      </c>
      <c r="Y443" s="44">
        <v>45360.770833333336</v>
      </c>
      <c r="Z443" s="43" t="s">
        <v>199</v>
      </c>
      <c r="AA443" s="43"/>
      <c r="AB443" s="43"/>
      <c r="AC443" s="43"/>
      <c r="AD443" s="43"/>
      <c r="AE443" s="43">
        <v>3</v>
      </c>
      <c r="AF443" s="43" t="s">
        <v>314</v>
      </c>
      <c r="AG443" s="43" t="s">
        <v>314</v>
      </c>
      <c r="AH443" s="43" t="s">
        <v>280</v>
      </c>
      <c r="AI443" s="43" t="s">
        <v>2602</v>
      </c>
      <c r="AJ443" s="43" t="s">
        <v>1283</v>
      </c>
      <c r="AK443" s="43" t="s">
        <v>281</v>
      </c>
      <c r="AL443" s="47">
        <v>46248</v>
      </c>
      <c r="AM443" s="47">
        <v>46248</v>
      </c>
      <c r="AN443" s="47">
        <v>46433</v>
      </c>
      <c r="AO443" s="46">
        <v>45725</v>
      </c>
      <c r="AP443" s="46">
        <v>46090</v>
      </c>
      <c r="AQ443" s="47">
        <v>46433</v>
      </c>
      <c r="AR443" s="48"/>
      <c r="AS443" s="48"/>
      <c r="AT443" s="48"/>
      <c r="AU443" s="43">
        <v>1</v>
      </c>
      <c r="AV443" s="43">
        <v>0</v>
      </c>
      <c r="AW443" s="43">
        <v>0</v>
      </c>
      <c r="AX443" s="51" t="s">
        <v>211</v>
      </c>
      <c r="AY443" s="51" t="s">
        <v>211</v>
      </c>
      <c r="AZ443" s="51" t="s">
        <v>198</v>
      </c>
      <c r="BA443" s="20">
        <f t="shared" ca="1" si="350"/>
        <v>0</v>
      </c>
      <c r="BB443" s="20">
        <f t="shared" ca="1" si="350"/>
        <v>0</v>
      </c>
      <c r="BC443" s="20">
        <f t="shared" ca="1" si="350"/>
        <v>0</v>
      </c>
      <c r="BD443" s="20">
        <f t="shared" ca="1" si="350"/>
        <v>1</v>
      </c>
      <c r="BE443" s="20">
        <f t="shared" ca="1" si="350"/>
        <v>1</v>
      </c>
      <c r="BF443" s="20">
        <f t="shared" ca="1" si="350"/>
        <v>0</v>
      </c>
      <c r="BG443" s="21" t="str">
        <f t="shared" ca="1" si="350"/>
        <v/>
      </c>
      <c r="BH443" s="21" t="str">
        <f t="shared" ca="1" si="350"/>
        <v/>
      </c>
      <c r="BI443" s="21" t="str">
        <f t="shared" ca="1" si="350"/>
        <v/>
      </c>
      <c r="BJ443" s="22">
        <f t="shared" ca="1" si="313"/>
        <v>2</v>
      </c>
      <c r="BK443" s="21">
        <f t="shared" si="314"/>
        <v>3</v>
      </c>
      <c r="BL443" s="22">
        <f t="shared" ca="1" si="315"/>
        <v>3521</v>
      </c>
      <c r="BM443" s="22">
        <f t="shared" ca="1" si="316"/>
        <v>70</v>
      </c>
      <c r="BN443" s="23">
        <f t="shared" ca="1" si="317"/>
        <v>3451</v>
      </c>
      <c r="BO443" s="24">
        <f t="shared" ca="1" si="318"/>
        <v>320</v>
      </c>
      <c r="BP443" s="51" t="str">
        <f>_xlfn.XLOOKUP(E443,[1]Validation!E:E,[1]Validation!F:F,"")</f>
        <v>EN11</v>
      </c>
      <c r="BQ443" s="51" t="str">
        <f>_xlfn.XLOOKUP(BP443,[1]Validation!F:F,[1]Validation!G:G,"")</f>
        <v>EN11 to EN22</v>
      </c>
      <c r="BR443" s="52" t="str">
        <f>VLOOKUP(G443,[1]Validation!$B$1:$C$9,2,0)</f>
        <v>B</v>
      </c>
      <c r="BS443" s="51">
        <f t="shared" ca="1" si="319"/>
        <v>15</v>
      </c>
      <c r="BT443" s="53">
        <f>_xlfn.XLOOKUP(B443,'[2]1. All Calls'!$R:$R,'[2]1. All Calls'!$A:$A,"",0)</f>
        <v>46069.543668981503</v>
      </c>
      <c r="BU443" s="51" t="str">
        <f>_xlfn.XLOOKUP(B443,'[2]1. All Calls'!$R:$R,'[2]1. All Calls'!$F:$F,"",0)</f>
        <v>CC-01979208</v>
      </c>
      <c r="BV443" s="51" t="str">
        <f>_xlfn.XLOOKUP(B443,'[2]1. All Calls'!$R:$R,'[2]1. All Calls'!$J:$J,"",0)</f>
        <v>Schedule Service</v>
      </c>
      <c r="BW443" s="53">
        <f>_xlfn.XLOOKUP(B443,'[2]Sch Calls'!$R:$R,'[2]Sch Calls'!$A:$A,"",0)</f>
        <v>46069.543668981503</v>
      </c>
      <c r="BX443" s="51">
        <f>_xlfn.XLOOKUP(B443,'[2]Sch Calls'!$R:$R,'[2]Sch Calls'!$B:$B,"",0)</f>
        <v>3201</v>
      </c>
      <c r="BY443" s="51" t="str">
        <f t="shared" si="344"/>
        <v>15-Aug-26</v>
      </c>
      <c r="BZ443" s="51" t="str">
        <f t="shared" si="344"/>
        <v>15-Aug-26</v>
      </c>
      <c r="CA443" s="51" t="str">
        <f t="shared" si="320"/>
        <v>18-Nov-26</v>
      </c>
      <c r="CB443" s="51" t="str">
        <f t="shared" si="321"/>
        <v>07-Sep-25</v>
      </c>
      <c r="CC443" s="51" t="str">
        <f t="shared" si="322"/>
        <v>10-Mar-26</v>
      </c>
      <c r="CD443" s="51" t="str">
        <f t="shared" si="323"/>
        <v>16-Feb-27</v>
      </c>
      <c r="CE443" s="51">
        <f t="shared" ca="1" si="345"/>
        <v>107</v>
      </c>
      <c r="CF443" s="51">
        <f t="shared" ca="1" si="345"/>
        <v>107</v>
      </c>
      <c r="CG443" s="51">
        <f t="shared" ca="1" si="324"/>
        <v>107</v>
      </c>
      <c r="CH443" s="51">
        <f t="shared" ca="1" si="325"/>
        <v>815</v>
      </c>
      <c r="CI443" s="51">
        <f t="shared" ca="1" si="326"/>
        <v>815</v>
      </c>
      <c r="CJ443" s="51">
        <f t="shared" ca="1" si="327"/>
        <v>107</v>
      </c>
      <c r="CK443" s="51">
        <f t="shared" ca="1" si="341"/>
        <v>321</v>
      </c>
      <c r="CL443" s="51">
        <f t="shared" ca="1" si="341"/>
        <v>321</v>
      </c>
      <c r="CM443" s="51">
        <f t="shared" ca="1" si="341"/>
        <v>321</v>
      </c>
      <c r="CN443" s="51">
        <f t="shared" ca="1" si="341"/>
        <v>2445</v>
      </c>
      <c r="CO443" s="51">
        <f t="shared" ca="1" si="341"/>
        <v>2445</v>
      </c>
      <c r="CP443" s="51">
        <f t="shared" ca="1" si="341"/>
        <v>321</v>
      </c>
      <c r="CQ443" s="51">
        <f t="shared" ca="1" si="342"/>
        <v>1179</v>
      </c>
      <c r="CR443" s="51">
        <f t="shared" ca="1" si="342"/>
        <v>1179</v>
      </c>
      <c r="CS443" s="51">
        <f t="shared" ca="1" si="342"/>
        <v>2679</v>
      </c>
      <c r="CT443" s="51">
        <f t="shared" ca="1" si="342"/>
        <v>115</v>
      </c>
      <c r="CU443" s="51">
        <f t="shared" ca="1" si="342"/>
        <v>5115</v>
      </c>
      <c r="CV443" s="54">
        <f t="shared" ca="1" si="342"/>
        <v>1679</v>
      </c>
      <c r="CW443" s="25">
        <v>0</v>
      </c>
      <c r="CX443" s="55">
        <v>0.02</v>
      </c>
      <c r="CY443" s="55"/>
      <c r="CZ443" s="26">
        <v>0</v>
      </c>
      <c r="DA443" s="26">
        <v>0</v>
      </c>
      <c r="DB443" s="26">
        <v>0</v>
      </c>
      <c r="DC443" s="26">
        <v>0</v>
      </c>
      <c r="DD443" s="26">
        <v>0</v>
      </c>
      <c r="DE443" s="26">
        <v>0</v>
      </c>
      <c r="DF443" s="26">
        <v>0</v>
      </c>
      <c r="DG443" s="26">
        <v>0</v>
      </c>
      <c r="DH443" s="26">
        <v>0</v>
      </c>
      <c r="DI443" s="26">
        <v>0</v>
      </c>
      <c r="DJ443" s="26">
        <v>0</v>
      </c>
      <c r="DK443" s="26">
        <v>0</v>
      </c>
      <c r="DL443" s="27">
        <f t="shared" si="328"/>
        <v>46144.543668981503</v>
      </c>
      <c r="DM443" s="28">
        <f t="shared" ca="1" si="329"/>
        <v>1</v>
      </c>
      <c r="DN443" s="56">
        <f>_xlfn.XLOOKUP(B443,'[2]1. All Calls'!$R:$R,'[2]1. All Calls'!$A:$A,"",0)</f>
        <v>46069.543668981503</v>
      </c>
      <c r="DO443" s="57" t="str">
        <f ca="1">VLOOKUP(DM443,[1]Validation!$B$20:$C$25,2,0)</f>
        <v>Above 3 months</v>
      </c>
      <c r="DP443" s="58" t="str">
        <f>_xlfn.XLOOKUP(B443,'[1]Active AMCs- Dealer'!E:E,'[1]Active AMCs- Dealer'!L:L,"Not in AMC",0)</f>
        <v>Not in AMC</v>
      </c>
      <c r="DQ443" s="50" t="s">
        <v>213</v>
      </c>
      <c r="DR443" s="29" t="str">
        <f>_xlfn.XLOOKUP(B443,'[2]1. All Calls'!$R:$R,'[2]1. All Calls'!$F:$F,"",0)</f>
        <v>CC-01979208</v>
      </c>
      <c r="DS443" s="29" t="str">
        <f>_xlfn.XLOOKUP(B443,'[2]1. All Calls'!$R:$R,'[2]1. All Calls'!$AB:$AB,"",0)</f>
        <v>Today we attend the customer site for sheudle service so we change parts during service:- air filter, oil filter, oil and greaes then start machine running ok</v>
      </c>
      <c r="DT443" s="30">
        <f>_xlfn.XLOOKUP(DR443,'[2]1. All Calls'!$F:$F,'[2]1. All Calls'!$A:$A,"",0)</f>
        <v>46069.543668981503</v>
      </c>
      <c r="DU443" s="31">
        <f>_xlfn.XLOOKUP(DR443,'[2]1. All Calls'!$F:$F,'[2]1. All Calls'!$B:$B,"",0)</f>
        <v>3201</v>
      </c>
      <c r="DV443" s="31">
        <f>_xlfn.XLOOKUP(B443,[1]MDA_Assets!D:D,[1]MDA_Assets!N:N,"",0)</f>
        <v>63</v>
      </c>
      <c r="DW443" s="31">
        <f>_xlfn.XLOOKUP(B443,[1]MDA_Assets!D:D,[1]MDA_Assets!O:O,"",0)</f>
        <v>440</v>
      </c>
      <c r="DX443" s="32" t="str">
        <f>_xlfn.XLOOKUP(B443,[1]MDA_Assets!D:D,[1]MDA_Assets!Q:Q,"",0)</f>
        <v>XD</v>
      </c>
      <c r="DY443" s="33">
        <f>_xlfn.XLOOKUP(B443,[1]MDA_Assets!D:D,[1]MDA_Assets!R:R,"",0)</f>
        <v>46069</v>
      </c>
      <c r="DZ443" s="33">
        <f>_xlfn.XLOOKUP(B443,[1]MDA_Assets!D:D,[1]MDA_Assets!S:S,"",0)</f>
        <v>46069</v>
      </c>
      <c r="EA443" s="33">
        <f>_xlfn.XLOOKUP(B443,[1]MDA_Assets!D:D,[1]MDA_Assets!T:T,"",0)</f>
        <v>46069</v>
      </c>
      <c r="EB443" s="33">
        <f>_xlfn.XLOOKUP(B443,[1]MDA_Assets!D:D,[1]MDA_Assets!U:U,"",0)</f>
        <v>45361</v>
      </c>
      <c r="EC443" s="33">
        <f>_xlfn.XLOOKUP(B443,[1]MDA_Assets!D:D,[1]MDA_Assets!V:V,"",0)</f>
        <v>46069</v>
      </c>
      <c r="ED443" s="33">
        <f>_xlfn.XLOOKUP(B443,[1]MDA_Assets!D:D,[1]MDA_Assets!W:W,"",0)</f>
        <v>45361</v>
      </c>
      <c r="EE443" s="32" t="str">
        <f>_xlfn.XLOOKUP(B443,[1]MDA_Assets!D:D,[1]MDA_Assets!X:X,"",0)</f>
        <v>Yes</v>
      </c>
      <c r="EF443" s="33">
        <f>_xlfn.XLOOKUP(B443,[1]MDA_Assets!D:D,[1]MDA_Assets!Y:Y,"",0)</f>
        <v>0</v>
      </c>
      <c r="EG443" s="33">
        <f>_xlfn.XLOOKUP(B443,[1]MDA_Assets!D:D,[1]MDA_Assets!Z:Z,"",0)</f>
        <v>0</v>
      </c>
      <c r="EH443" s="33">
        <f>_xlfn.XLOOKUP(B443,[1]MDA_Assets!D:D,[1]MDA_Assets!AA:AA,"",0)</f>
        <v>0</v>
      </c>
      <c r="EI443" s="34">
        <f>_xlfn.XLOOKUP(B443,[1]MDA_Assets!D:D,[1]MDA_Assets!P:P,"",0)</f>
        <v>3</v>
      </c>
      <c r="EJ443" s="35" t="str">
        <f>_xlfn.XLOOKUP(B443,[1]MDA_Assets!D:D,[1]MDA_Assets!AB:AB,"",0)</f>
        <v>1500</v>
      </c>
      <c r="EK443" s="35" t="str">
        <f>_xlfn.XLOOKUP(B443,[1]MDA_Assets!D:D,[1]MDA_Assets!AC:AC,"",0)</f>
        <v>1500</v>
      </c>
      <c r="EL443" s="35" t="str">
        <f>_xlfn.XLOOKUP(B443,[1]MDA_Assets!D:D,[1]MDA_Assets!AD:AD,"",0)</f>
        <v>3000</v>
      </c>
      <c r="EM443" s="35" t="str">
        <f>_xlfn.XLOOKUP(B443,[1]MDA_Assets!D:D,[1]MDA_Assets!AE:AE,"",0)</f>
        <v>2560</v>
      </c>
      <c r="EN443" s="35" t="str">
        <f>_xlfn.XLOOKUP(B443,[1]MDA_Assets!D:D,[1]MDA_Assets!AF:AF,"",0)</f>
        <v>7560</v>
      </c>
      <c r="EO443" s="35" t="str">
        <f>_xlfn.XLOOKUP(B443,[1]MDA_Assets!D:D,[1]MDA_Assets!AG:AG,"",0)</f>
        <v>2000</v>
      </c>
      <c r="EP443" s="36">
        <f t="shared" si="346"/>
        <v>180</v>
      </c>
      <c r="EQ443" s="36">
        <f t="shared" si="346"/>
        <v>180</v>
      </c>
      <c r="ER443" s="36">
        <f t="shared" si="330"/>
        <v>365</v>
      </c>
      <c r="ES443" s="36">
        <f t="shared" si="331"/>
        <v>365</v>
      </c>
      <c r="ET443" s="36">
        <f t="shared" si="332"/>
        <v>730</v>
      </c>
      <c r="EU443" s="36">
        <f t="shared" si="333"/>
        <v>365</v>
      </c>
      <c r="EV443" s="36" t="str">
        <f t="shared" si="334"/>
        <v/>
      </c>
      <c r="EW443" s="36" t="str">
        <f t="shared" si="306"/>
        <v/>
      </c>
      <c r="EX443" s="36" t="str">
        <f t="shared" si="307"/>
        <v/>
      </c>
      <c r="EY443" s="36">
        <f t="shared" si="349"/>
        <v>5.81</v>
      </c>
      <c r="EZ443" s="36">
        <f t="shared" si="349"/>
        <v>5.81</v>
      </c>
      <c r="FA443" s="36">
        <f t="shared" si="349"/>
        <v>11.78</v>
      </c>
      <c r="FB443" s="36">
        <f t="shared" si="348"/>
        <v>11.78</v>
      </c>
      <c r="FC443" s="36">
        <f t="shared" si="348"/>
        <v>23.55</v>
      </c>
      <c r="FD443" s="36">
        <f t="shared" si="348"/>
        <v>11.78</v>
      </c>
      <c r="FE443" s="36" t="str">
        <f t="shared" si="348"/>
        <v/>
      </c>
      <c r="FF443" s="36" t="str">
        <f t="shared" si="348"/>
        <v/>
      </c>
      <c r="FG443" s="36" t="str">
        <f t="shared" si="348"/>
        <v/>
      </c>
      <c r="FH443" s="37" t="str" cm="1">
        <f t="array" ref="FH443">_xlfn.IFS(EY443="", "No Data", EY443&lt;0, "Negative/Future", EY443=0, "Zero Days", EY443&lt;=3, "&lt; 3 Months", EY443&lt;=6, "3 to 6 Months", EY443&lt;=9, "6 to 9 Months", EY443&lt;=12, "9 to 12 Months", EY443&lt;=15, "12 to 15 Months", EY443&lt;=18, "15 to 18 Months", EY443&lt;=24, "18 to 24 Months", EY443&gt;24, "&gt; 24 Months")</f>
        <v>3 to 6 Months</v>
      </c>
      <c r="FI443" s="37" t="str" cm="1">
        <f t="array" ref="FI443">_xlfn.IFS(EZ443="", "No Data", EZ443&lt;0, "Negative/Future", EZ443=0, "Zero Days", EZ443&lt;=3, "&lt; 3 Months", EZ443&lt;=6, "3 to 6 Months", EZ443&lt;=9, "6 to 9 Months", EZ443&lt;=12, "9 to 12 Months", EZ443&lt;=15, "12 to 15 Months", EZ443&lt;=18, "15 to 18 Months", EZ443&lt;=24, "18 to 24 Months", EZ443&gt;24, "&gt; 24 Months")</f>
        <v>3 to 6 Months</v>
      </c>
      <c r="FJ443" s="37" t="str" cm="1">
        <f t="array" ref="FJ443">_xlfn.IFS(FA443="", "No Data", FA443&lt;0, "Negative/Future", FA443=0, "Zero Days", FA443&lt;=3, "&lt; 3 Months", FA443&lt;=6, "3 to 6 Months", FA443&lt;=9, "6 to 9 Months", FA443&lt;=12, "9 to 12 Months", FA443&lt;=15, "12 to 15 Months", FA443&lt;=18, "15 to 18 Months", FA443&lt;=24, "18 to 24 Months", FA443&gt;24, "&gt; 24 Months")</f>
        <v>9 to 12 Months</v>
      </c>
      <c r="FK443" s="37" t="str" cm="1">
        <f t="array" ref="FK443">_xlfn.IFS(FB443="", "No Data", FB443&lt;0, "Negative/Future", FB443=0, "Zero Days", FB443&lt;=3, "&lt; 3 Months", FB443&lt;=6, "3 to 6 Months", FB443&lt;=9, "6 to 9 Months", FB443&lt;=12, "9 to 12 Months", FB443&lt;=15, "12 to 15 Months", FB443&lt;=18, "15 to 18 Months", FB443&lt;=24, "18 to 24 Months", FB443&gt;24, "&gt; 24 Months")</f>
        <v>9 to 12 Months</v>
      </c>
      <c r="FL443" s="37" t="str" cm="1">
        <f t="array" ref="FL443">_xlfn.IFS(FC443="", "No Data", FC443&lt;0, "Negative/Future", FC443=0, "Zero Days", FC443&lt;=3, "&lt; 3 Months", FC443&lt;=6, "3 to 6 Months", FC443&lt;=9, "6 to 9 Months", FC443&lt;=12, "9 to 12 Months", FC443&lt;=15, "12 to 15 Months", FC443&lt;=18, "15 to 18 Months", FC443&lt;=24, "18 to 24 Months", FC443&gt;24, "&gt; 24 Months")</f>
        <v>18 to 24 Months</v>
      </c>
      <c r="FM443" s="37" t="str" cm="1">
        <f t="array" ref="FM443">_xlfn.IFS(FD443="", "No Data", FD443&lt;0, "Negative/Future", FD443=0, "Zero Days", FD443&lt;=3, "&lt; 3 Months", FD443&lt;=6, "3 to 6 Months", FD443&lt;=9, "6 to 9 Months", FD443&lt;=12, "9 to 12 Months", FD443&lt;=15, "12 to 15 Months", FD443&lt;=18, "15 to 18 Months", FD443&lt;=24, "18 to 24 Months", FD443&gt;24, "&gt; 24 Months")</f>
        <v>9 to 12 Months</v>
      </c>
      <c r="FN443" s="37" t="str" cm="1">
        <f t="array" ref="FN443">_xlfn.IFS(FE443="", "No Data", FE443&lt;0, "Negative/Future", FE443=0, "Zero Days", FE443&lt;=3, "&lt; 3 Months", FE443&lt;=6, "3 to 6 Months", FE443&lt;=9, "6 to 9 Months", FE443&lt;=12, "9 to 12 Months", FE443&lt;=15, "12 to 15 Months", FE443&lt;=18, "15 to 18 Months", FE443&lt;=24, "18 to 24 Months", FE443&gt;24, "&gt; 24 Months")</f>
        <v>No Data</v>
      </c>
      <c r="FO443" s="37" t="str" cm="1">
        <f t="array" ref="FO443">_xlfn.IFS(FG443="", "No Data", FG443&lt;0, "Negative/Future", FG443=0, "Zero Days", FG443&lt;=3, "&lt; 3 Months", FG443&lt;=6, "3 to 6 Months", FG443&lt;=9, "6 to 9 Months", FG443&lt;=12, "9 to 12 Months", FG443&lt;=15, "12 to 15 Months", FG443&lt;=18, "15 to 18 Months", FG443&lt;=24, "18 to 24 Months", FG443&gt;24, "&gt; 24 Months")</f>
        <v>No Data</v>
      </c>
      <c r="FP443" s="37" t="str" cm="1">
        <f t="array" ref="FP443">_xlfn.IFS(FF443="", "No Data", FF443&lt;0, "Negative/Future", FF443=0, "Zero Days", FF443&lt;=3, "&lt; 3 Months", FF443&lt;=6, "3 to 6 Months", FF443&lt;=9, "6 to 9 Months", FF443&lt;=12, "9 to 12 Months", FF443&lt;=15, "12 to 15 Months", FF443&lt;=18, "15 to 18 Months", FF443&lt;=24, "18 to 24 Months", FF443&gt;24, "&gt; 24 Months")</f>
        <v>No Data</v>
      </c>
      <c r="FQ443" s="29" t="s">
        <v>1916</v>
      </c>
      <c r="FR443" s="29">
        <v>9262899082</v>
      </c>
      <c r="FS443" s="38" t="str">
        <f>VLOOKUP(_xlfn.XLOOKUP(B443,[1]MDA_Assets!D:D,[1]MDA_Assets!I:I,"",0),[1]Validation!$B$1:$C$8,2,0)</f>
        <v>B</v>
      </c>
      <c r="FT443" s="38" t="s">
        <v>202</v>
      </c>
      <c r="FU443" s="31" t="str">
        <f>_xlfn.XLOOKUP(B443,[1]MDA_Assets!D:D,[1]MDA_Assets!X:X,"",0)</f>
        <v>Yes</v>
      </c>
      <c r="FV443" s="39">
        <v>2</v>
      </c>
      <c r="FW443" s="39">
        <v>0</v>
      </c>
      <c r="FX443" s="39">
        <v>0</v>
      </c>
      <c r="FY443" s="39">
        <v>7</v>
      </c>
      <c r="FZ443" s="40">
        <f t="shared" si="343"/>
        <v>46249</v>
      </c>
      <c r="GA443" s="40">
        <f t="shared" si="343"/>
        <v>46249</v>
      </c>
      <c r="GB443" s="40">
        <f t="shared" si="308"/>
        <v>46434</v>
      </c>
      <c r="GC443" s="40">
        <f t="shared" si="309"/>
        <v>45726</v>
      </c>
      <c r="GD443" s="40">
        <f t="shared" si="310"/>
        <v>46799</v>
      </c>
      <c r="GE443" s="40">
        <f t="shared" si="311"/>
        <v>45726</v>
      </c>
      <c r="GF443" s="40" t="str">
        <f t="shared" si="347"/>
        <v/>
      </c>
      <c r="GG443" s="40" t="str">
        <f t="shared" si="347"/>
        <v/>
      </c>
      <c r="GH443" s="40" t="str">
        <f t="shared" si="347"/>
        <v/>
      </c>
      <c r="GI443" s="39">
        <f t="shared" si="335"/>
        <v>2</v>
      </c>
      <c r="GJ443" s="39">
        <f t="shared" si="336"/>
        <v>0</v>
      </c>
      <c r="GK443" s="39">
        <f t="shared" si="337"/>
        <v>0</v>
      </c>
      <c r="GL443" s="39">
        <f t="shared" si="338"/>
        <v>4</v>
      </c>
    </row>
    <row r="444" spans="1:194" x14ac:dyDescent="0.25">
      <c r="A444" s="19">
        <v>480</v>
      </c>
      <c r="B444" s="43" t="s">
        <v>1917</v>
      </c>
      <c r="C444" s="43" t="s">
        <v>254</v>
      </c>
      <c r="D444" s="43" t="s">
        <v>636</v>
      </c>
      <c r="E444" s="43" t="s">
        <v>346</v>
      </c>
      <c r="F444" s="43" t="s">
        <v>1918</v>
      </c>
      <c r="G444" s="43" t="s">
        <v>190</v>
      </c>
      <c r="H444" s="43" t="s">
        <v>291</v>
      </c>
      <c r="I444" s="43" t="s">
        <v>192</v>
      </c>
      <c r="J444" s="44">
        <f t="shared" si="312"/>
        <v>46421.5625</v>
      </c>
      <c r="K444" s="44">
        <v>46057.5625</v>
      </c>
      <c r="L444" s="44">
        <v>45728</v>
      </c>
      <c r="M444" s="43" t="s">
        <v>1919</v>
      </c>
      <c r="N444" s="43" t="s">
        <v>2603</v>
      </c>
      <c r="O444" s="44">
        <v>46057.511747685188</v>
      </c>
      <c r="P444" s="43">
        <v>1</v>
      </c>
      <c r="Q444" s="43">
        <v>0</v>
      </c>
      <c r="R444" s="43">
        <v>1</v>
      </c>
      <c r="S444" s="43" t="s">
        <v>206</v>
      </c>
      <c r="T444" s="44">
        <v>46056.770833333336</v>
      </c>
      <c r="U444" s="44">
        <v>46055.770833333336</v>
      </c>
      <c r="V444" s="44">
        <v>46055.770833333336</v>
      </c>
      <c r="W444" s="44">
        <v>46055.770833333336</v>
      </c>
      <c r="X444" s="44">
        <v>46055.770833333336</v>
      </c>
      <c r="Y444" s="44">
        <v>46055.770833333336</v>
      </c>
      <c r="Z444" s="43" t="s">
        <v>199</v>
      </c>
      <c r="AA444" s="43"/>
      <c r="AB444" s="43"/>
      <c r="AC444" s="43"/>
      <c r="AD444" s="43"/>
      <c r="AE444" s="43">
        <v>4</v>
      </c>
      <c r="AF444" s="43" t="s">
        <v>281</v>
      </c>
      <c r="AG444" s="43" t="s">
        <v>281</v>
      </c>
      <c r="AH444" s="43" t="s">
        <v>285</v>
      </c>
      <c r="AI444" s="43" t="s">
        <v>285</v>
      </c>
      <c r="AJ444" s="43" t="s">
        <v>286</v>
      </c>
      <c r="AK444" s="43" t="s">
        <v>285</v>
      </c>
      <c r="AL444" s="47">
        <v>46235</v>
      </c>
      <c r="AM444" s="47">
        <v>46235</v>
      </c>
      <c r="AN444" s="47">
        <v>46421</v>
      </c>
      <c r="AO444" s="47">
        <v>46420</v>
      </c>
      <c r="AP444" s="47">
        <v>46785</v>
      </c>
      <c r="AQ444" s="47">
        <v>46420</v>
      </c>
      <c r="AR444" s="48"/>
      <c r="AS444" s="48"/>
      <c r="AT444" s="48"/>
      <c r="AU444" s="43">
        <v>0</v>
      </c>
      <c r="AV444" s="43">
        <v>0</v>
      </c>
      <c r="AW444" s="43">
        <v>0</v>
      </c>
      <c r="AX444" s="51" t="s">
        <v>430</v>
      </c>
      <c r="AY444" s="51" t="s">
        <v>211</v>
      </c>
      <c r="AZ444" s="51" t="s">
        <v>198</v>
      </c>
      <c r="BA444" s="20">
        <f t="shared" ca="1" si="350"/>
        <v>0</v>
      </c>
      <c r="BB444" s="20">
        <f t="shared" ca="1" si="350"/>
        <v>0</v>
      </c>
      <c r="BC444" s="20">
        <f t="shared" ca="1" si="350"/>
        <v>0</v>
      </c>
      <c r="BD444" s="20">
        <f t="shared" ca="1" si="350"/>
        <v>0</v>
      </c>
      <c r="BE444" s="20">
        <f t="shared" ca="1" si="350"/>
        <v>0</v>
      </c>
      <c r="BF444" s="20">
        <f t="shared" ca="1" si="350"/>
        <v>0</v>
      </c>
      <c r="BG444" s="21" t="str">
        <f t="shared" ca="1" si="350"/>
        <v/>
      </c>
      <c r="BH444" s="21" t="str">
        <f t="shared" ca="1" si="350"/>
        <v/>
      </c>
      <c r="BI444" s="21" t="str">
        <f t="shared" ca="1" si="350"/>
        <v/>
      </c>
      <c r="BJ444" s="22">
        <f t="shared" ca="1" si="313"/>
        <v>0</v>
      </c>
      <c r="BK444" s="21">
        <f t="shared" si="314"/>
        <v>4</v>
      </c>
      <c r="BL444" s="22">
        <f t="shared" ca="1" si="315"/>
        <v>475</v>
      </c>
      <c r="BM444" s="22">
        <f t="shared" ca="1" si="316"/>
        <v>0</v>
      </c>
      <c r="BN444" s="23">
        <f t="shared" ca="1" si="317"/>
        <v>475</v>
      </c>
      <c r="BO444" s="24">
        <f t="shared" ca="1" si="318"/>
        <v>474</v>
      </c>
      <c r="BP444" s="51" t="str">
        <f>_xlfn.XLOOKUP(E444,[1]Validation!E:E,[1]Validation!F:F,"")</f>
        <v>EN11</v>
      </c>
      <c r="BQ444" s="51" t="str">
        <f>_xlfn.XLOOKUP(BP444,[1]Validation!F:F,[1]Validation!G:G,"")</f>
        <v>EN11 to EN22</v>
      </c>
      <c r="BR444" s="52" t="str">
        <f>VLOOKUP(G444,[1]Validation!$B$1:$C$9,2,0)</f>
        <v>B</v>
      </c>
      <c r="BS444" s="51">
        <f t="shared" ca="1" si="319"/>
        <v>4</v>
      </c>
      <c r="BT444" s="53">
        <f>_xlfn.XLOOKUP(B444,'[2]1. All Calls'!$R:$R,'[2]1. All Calls'!$A:$A,"",0)</f>
        <v>46057.519155092603</v>
      </c>
      <c r="BU444" s="51" t="str">
        <f>_xlfn.XLOOKUP(B444,'[2]1. All Calls'!$R:$R,'[2]1. All Calls'!$F:$F,"",0)</f>
        <v>CC-01964173</v>
      </c>
      <c r="BV444" s="51" t="str">
        <f>_xlfn.XLOOKUP(B444,'[2]1. All Calls'!$R:$R,'[2]1. All Calls'!$J:$J,"",0)</f>
        <v>Commissioning</v>
      </c>
      <c r="BW444" s="53" t="str">
        <f>_xlfn.XLOOKUP(B444,'[2]Sch Calls'!$R:$R,'[2]Sch Calls'!$A:$A,"",0)</f>
        <v/>
      </c>
      <c r="BX444" s="51" t="str">
        <f>_xlfn.XLOOKUP(B444,'[2]Sch Calls'!$R:$R,'[2]Sch Calls'!$B:$B,"",0)</f>
        <v/>
      </c>
      <c r="BY444" s="51" t="str">
        <f t="shared" si="344"/>
        <v>02-Aug-26</v>
      </c>
      <c r="BZ444" s="51" t="str">
        <f t="shared" si="344"/>
        <v>02-Aug-26</v>
      </c>
      <c r="CA444" s="51" t="str">
        <f t="shared" si="320"/>
        <v>06-Nov-26</v>
      </c>
      <c r="CB444" s="51" t="str">
        <f t="shared" si="321"/>
        <v>03-Aug-27</v>
      </c>
      <c r="CC444" s="51" t="str">
        <f t="shared" si="322"/>
        <v>03-Feb-28</v>
      </c>
      <c r="CD444" s="51" t="str">
        <f t="shared" si="323"/>
        <v>03-Feb-27</v>
      </c>
      <c r="CE444" s="51">
        <f t="shared" ca="1" si="345"/>
        <v>120</v>
      </c>
      <c r="CF444" s="51">
        <f t="shared" ca="1" si="345"/>
        <v>120</v>
      </c>
      <c r="CG444" s="51">
        <f t="shared" ca="1" si="324"/>
        <v>119</v>
      </c>
      <c r="CH444" s="51">
        <f t="shared" ca="1" si="325"/>
        <v>120</v>
      </c>
      <c r="CI444" s="51">
        <f t="shared" ca="1" si="326"/>
        <v>120</v>
      </c>
      <c r="CJ444" s="51">
        <f t="shared" ca="1" si="327"/>
        <v>120</v>
      </c>
      <c r="CK444" s="51">
        <f t="shared" ca="1" si="341"/>
        <v>480</v>
      </c>
      <c r="CL444" s="51">
        <f t="shared" ca="1" si="341"/>
        <v>480</v>
      </c>
      <c r="CM444" s="51">
        <f t="shared" ca="1" si="341"/>
        <v>476</v>
      </c>
      <c r="CN444" s="51">
        <f t="shared" ca="1" si="341"/>
        <v>480</v>
      </c>
      <c r="CO444" s="51">
        <f t="shared" ca="1" si="341"/>
        <v>480</v>
      </c>
      <c r="CP444" s="51">
        <f t="shared" ca="1" si="341"/>
        <v>480</v>
      </c>
      <c r="CQ444" s="51">
        <f t="shared" ca="1" si="342"/>
        <v>1520</v>
      </c>
      <c r="CR444" s="51">
        <f t="shared" ca="1" si="342"/>
        <v>1520</v>
      </c>
      <c r="CS444" s="51">
        <f t="shared" ca="1" si="342"/>
        <v>3524</v>
      </c>
      <c r="CT444" s="51">
        <f t="shared" ca="1" si="342"/>
        <v>3520</v>
      </c>
      <c r="CU444" s="51">
        <f t="shared" ca="1" si="342"/>
        <v>7520</v>
      </c>
      <c r="CV444" s="54">
        <f t="shared" ca="1" si="342"/>
        <v>3520</v>
      </c>
      <c r="CW444" s="25">
        <v>0</v>
      </c>
      <c r="CX444" s="55" t="s">
        <v>227</v>
      </c>
      <c r="CY444" s="55"/>
      <c r="CZ444" s="26">
        <v>0</v>
      </c>
      <c r="DA444" s="26">
        <v>0</v>
      </c>
      <c r="DB444" s="26">
        <v>0</v>
      </c>
      <c r="DC444" s="26">
        <v>0</v>
      </c>
      <c r="DD444" s="26">
        <v>0</v>
      </c>
      <c r="DE444" s="26">
        <v>0</v>
      </c>
      <c r="DF444" s="26">
        <v>0</v>
      </c>
      <c r="DG444" s="26">
        <v>0</v>
      </c>
      <c r="DH444" s="26">
        <v>0</v>
      </c>
      <c r="DI444" s="26">
        <v>0</v>
      </c>
      <c r="DJ444" s="26">
        <v>0</v>
      </c>
      <c r="DK444" s="26">
        <v>0</v>
      </c>
      <c r="DL444" s="27">
        <f t="shared" si="328"/>
        <v>46132.519155092603</v>
      </c>
      <c r="DM444" s="28">
        <f t="shared" ca="1" si="329"/>
        <v>1</v>
      </c>
      <c r="DN444" s="56">
        <f>_xlfn.XLOOKUP(B444,'[2]1. All Calls'!$R:$R,'[2]1. All Calls'!$A:$A,"",0)</f>
        <v>46057.519155092603</v>
      </c>
      <c r="DO444" s="57" t="str">
        <f ca="1">VLOOKUP(DM444,[1]Validation!$B$20:$C$25,2,0)</f>
        <v>Above 3 months</v>
      </c>
      <c r="DP444" s="58" t="str">
        <f>_xlfn.XLOOKUP(B444,'[1]Active AMCs- Dealer'!E:E,'[1]Active AMCs- Dealer'!L:L,"Not in AMC",0)</f>
        <v>Not in AMC</v>
      </c>
      <c r="DQ444" s="50" t="s">
        <v>250</v>
      </c>
      <c r="DR444" s="29" t="str">
        <f>_xlfn.XLOOKUP(B444,'[2]1. All Calls'!$R:$R,'[2]1. All Calls'!$F:$F,"",0)</f>
        <v>CC-01964173</v>
      </c>
      <c r="DS444" s="29" t="str">
        <f>_xlfn.XLOOKUP(B444,'[2]1. All Calls'!$R:$R,'[2]1. All Calls'!$AB:$AB,"",0)</f>
        <v>Commissioning done on dated 04-02-2026.....Comm date-04-02-2026</v>
      </c>
      <c r="DT444" s="30">
        <f>_xlfn.XLOOKUP(DR444,'[2]1. All Calls'!$F:$F,'[2]1. All Calls'!$A:$A,"",0)</f>
        <v>46057.519155092603</v>
      </c>
      <c r="DU444" s="31">
        <f>_xlfn.XLOOKUP(DR444,'[2]1. All Calls'!$F:$F,'[2]1. All Calls'!$B:$B,"",0)</f>
        <v>1</v>
      </c>
      <c r="DV444" s="31">
        <f>_xlfn.XLOOKUP(B444,[1]MDA_Assets!D:D,[1]MDA_Assets!N:N,"",0)</f>
        <v>0</v>
      </c>
      <c r="DW444" s="31">
        <f>_xlfn.XLOOKUP(B444,[1]MDA_Assets!D:D,[1]MDA_Assets!O:O,"",0)</f>
        <v>1</v>
      </c>
      <c r="DX444" s="32" t="str">
        <f>_xlfn.XLOOKUP(B444,[1]MDA_Assets!D:D,[1]MDA_Assets!Q:Q,"",0)</f>
        <v>XD</v>
      </c>
      <c r="DY444" s="33">
        <f>_xlfn.XLOOKUP(B444,[1]MDA_Assets!D:D,[1]MDA_Assets!R:R,"",0)</f>
        <v>46057</v>
      </c>
      <c r="DZ444" s="33">
        <f>_xlfn.XLOOKUP(B444,[1]MDA_Assets!D:D,[1]MDA_Assets!S:S,"",0)</f>
        <v>46056</v>
      </c>
      <c r="EA444" s="33">
        <f>_xlfn.XLOOKUP(B444,[1]MDA_Assets!D:D,[1]MDA_Assets!T:T,"",0)</f>
        <v>46056</v>
      </c>
      <c r="EB444" s="33">
        <f>_xlfn.XLOOKUP(B444,[1]MDA_Assets!D:D,[1]MDA_Assets!U:U,"",0)</f>
        <v>46056</v>
      </c>
      <c r="EC444" s="33">
        <f>_xlfn.XLOOKUP(B444,[1]MDA_Assets!D:D,[1]MDA_Assets!V:V,"",0)</f>
        <v>46056</v>
      </c>
      <c r="ED444" s="33">
        <f>_xlfn.XLOOKUP(B444,[1]MDA_Assets!D:D,[1]MDA_Assets!W:W,"",0)</f>
        <v>46056</v>
      </c>
      <c r="EE444" s="32" t="str">
        <f>_xlfn.XLOOKUP(B444,[1]MDA_Assets!D:D,[1]MDA_Assets!X:X,"",0)</f>
        <v>Yes</v>
      </c>
      <c r="EF444" s="33">
        <f>_xlfn.XLOOKUP(B444,[1]MDA_Assets!D:D,[1]MDA_Assets!Y:Y,"",0)</f>
        <v>0</v>
      </c>
      <c r="EG444" s="33">
        <f>_xlfn.XLOOKUP(B444,[1]MDA_Assets!D:D,[1]MDA_Assets!Z:Z,"",0)</f>
        <v>0</v>
      </c>
      <c r="EH444" s="33">
        <f>_xlfn.XLOOKUP(B444,[1]MDA_Assets!D:D,[1]MDA_Assets!AA:AA,"",0)</f>
        <v>0</v>
      </c>
      <c r="EI444" s="34">
        <f>_xlfn.XLOOKUP(B444,[1]MDA_Assets!D:D,[1]MDA_Assets!P:P,"",0)</f>
        <v>4</v>
      </c>
      <c r="EJ444" s="35" t="str">
        <f>_xlfn.XLOOKUP(B444,[1]MDA_Assets!D:D,[1]MDA_Assets!AB:AB,"",0)</f>
        <v>2000</v>
      </c>
      <c r="EK444" s="35" t="str">
        <f>_xlfn.XLOOKUP(B444,[1]MDA_Assets!D:D,[1]MDA_Assets!AC:AC,"",0)</f>
        <v>2000</v>
      </c>
      <c r="EL444" s="35" t="str">
        <f>_xlfn.XLOOKUP(B444,[1]MDA_Assets!D:D,[1]MDA_Assets!AD:AD,"",0)</f>
        <v>4000</v>
      </c>
      <c r="EM444" s="35" t="str">
        <f>_xlfn.XLOOKUP(B444,[1]MDA_Assets!D:D,[1]MDA_Assets!AE:AE,"",0)</f>
        <v>4000</v>
      </c>
      <c r="EN444" s="35" t="str">
        <f>_xlfn.XLOOKUP(B444,[1]MDA_Assets!D:D,[1]MDA_Assets!AF:AF,"",0)</f>
        <v>8000</v>
      </c>
      <c r="EO444" s="35" t="str">
        <f>_xlfn.XLOOKUP(B444,[1]MDA_Assets!D:D,[1]MDA_Assets!AG:AG,"",0)</f>
        <v>4000</v>
      </c>
      <c r="EP444" s="36">
        <f t="shared" si="346"/>
        <v>180</v>
      </c>
      <c r="EQ444" s="36">
        <f t="shared" si="346"/>
        <v>180</v>
      </c>
      <c r="ER444" s="36">
        <f t="shared" si="330"/>
        <v>365</v>
      </c>
      <c r="ES444" s="36">
        <f t="shared" si="331"/>
        <v>365</v>
      </c>
      <c r="ET444" s="36">
        <f t="shared" si="332"/>
        <v>730</v>
      </c>
      <c r="EU444" s="36">
        <f t="shared" si="333"/>
        <v>365</v>
      </c>
      <c r="EV444" s="36" t="str">
        <f t="shared" si="334"/>
        <v/>
      </c>
      <c r="EW444" s="36" t="str">
        <f t="shared" si="306"/>
        <v/>
      </c>
      <c r="EX444" s="36" t="str">
        <f t="shared" si="307"/>
        <v/>
      </c>
      <c r="EY444" s="36">
        <f t="shared" si="349"/>
        <v>5.81</v>
      </c>
      <c r="EZ444" s="36">
        <f t="shared" si="349"/>
        <v>5.81</v>
      </c>
      <c r="FA444" s="36">
        <f t="shared" si="349"/>
        <v>11.78</v>
      </c>
      <c r="FB444" s="36">
        <f t="shared" si="348"/>
        <v>11.78</v>
      </c>
      <c r="FC444" s="36">
        <f t="shared" si="348"/>
        <v>23.55</v>
      </c>
      <c r="FD444" s="36">
        <f t="shared" si="348"/>
        <v>11.78</v>
      </c>
      <c r="FE444" s="36" t="str">
        <f t="shared" si="348"/>
        <v/>
      </c>
      <c r="FF444" s="36" t="str">
        <f t="shared" si="348"/>
        <v/>
      </c>
      <c r="FG444" s="36" t="str">
        <f t="shared" si="348"/>
        <v/>
      </c>
      <c r="FH444" s="37" t="str" cm="1">
        <f t="array" ref="FH444">_xlfn.IFS(EY444="", "No Data", EY444&lt;0, "Negative/Future", EY444=0, "Zero Days", EY444&lt;=3, "&lt; 3 Months", EY444&lt;=6, "3 to 6 Months", EY444&lt;=9, "6 to 9 Months", EY444&lt;=12, "9 to 12 Months", EY444&lt;=15, "12 to 15 Months", EY444&lt;=18, "15 to 18 Months", EY444&lt;=24, "18 to 24 Months", EY444&gt;24, "&gt; 24 Months")</f>
        <v>3 to 6 Months</v>
      </c>
      <c r="FI444" s="37" t="str" cm="1">
        <f t="array" ref="FI444">_xlfn.IFS(EZ444="", "No Data", EZ444&lt;0, "Negative/Future", EZ444=0, "Zero Days", EZ444&lt;=3, "&lt; 3 Months", EZ444&lt;=6, "3 to 6 Months", EZ444&lt;=9, "6 to 9 Months", EZ444&lt;=12, "9 to 12 Months", EZ444&lt;=15, "12 to 15 Months", EZ444&lt;=18, "15 to 18 Months", EZ444&lt;=24, "18 to 24 Months", EZ444&gt;24, "&gt; 24 Months")</f>
        <v>3 to 6 Months</v>
      </c>
      <c r="FJ444" s="37" t="str" cm="1">
        <f t="array" ref="FJ444">_xlfn.IFS(FA444="", "No Data", FA444&lt;0, "Negative/Future", FA444=0, "Zero Days", FA444&lt;=3, "&lt; 3 Months", FA444&lt;=6, "3 to 6 Months", FA444&lt;=9, "6 to 9 Months", FA444&lt;=12, "9 to 12 Months", FA444&lt;=15, "12 to 15 Months", FA444&lt;=18, "15 to 18 Months", FA444&lt;=24, "18 to 24 Months", FA444&gt;24, "&gt; 24 Months")</f>
        <v>9 to 12 Months</v>
      </c>
      <c r="FK444" s="37" t="str" cm="1">
        <f t="array" ref="FK444">_xlfn.IFS(FB444="", "No Data", FB444&lt;0, "Negative/Future", FB444=0, "Zero Days", FB444&lt;=3, "&lt; 3 Months", FB444&lt;=6, "3 to 6 Months", FB444&lt;=9, "6 to 9 Months", FB444&lt;=12, "9 to 12 Months", FB444&lt;=15, "12 to 15 Months", FB444&lt;=18, "15 to 18 Months", FB444&lt;=24, "18 to 24 Months", FB444&gt;24, "&gt; 24 Months")</f>
        <v>9 to 12 Months</v>
      </c>
      <c r="FL444" s="37" t="str" cm="1">
        <f t="array" ref="FL444">_xlfn.IFS(FC444="", "No Data", FC444&lt;0, "Negative/Future", FC444=0, "Zero Days", FC444&lt;=3, "&lt; 3 Months", FC444&lt;=6, "3 to 6 Months", FC444&lt;=9, "6 to 9 Months", FC444&lt;=12, "9 to 12 Months", FC444&lt;=15, "12 to 15 Months", FC444&lt;=18, "15 to 18 Months", FC444&lt;=24, "18 to 24 Months", FC444&gt;24, "&gt; 24 Months")</f>
        <v>18 to 24 Months</v>
      </c>
      <c r="FM444" s="37" t="str" cm="1">
        <f t="array" ref="FM444">_xlfn.IFS(FD444="", "No Data", FD444&lt;0, "Negative/Future", FD444=0, "Zero Days", FD444&lt;=3, "&lt; 3 Months", FD444&lt;=6, "3 to 6 Months", FD444&lt;=9, "6 to 9 Months", FD444&lt;=12, "9 to 12 Months", FD444&lt;=15, "12 to 15 Months", FD444&lt;=18, "15 to 18 Months", FD444&lt;=24, "18 to 24 Months", FD444&gt;24, "&gt; 24 Months")</f>
        <v>9 to 12 Months</v>
      </c>
      <c r="FN444" s="37" t="str" cm="1">
        <f t="array" ref="FN444">_xlfn.IFS(FE444="", "No Data", FE444&lt;0, "Negative/Future", FE444=0, "Zero Days", FE444&lt;=3, "&lt; 3 Months", FE444&lt;=6, "3 to 6 Months", FE444&lt;=9, "6 to 9 Months", FE444&lt;=12, "9 to 12 Months", FE444&lt;=15, "12 to 15 Months", FE444&lt;=18, "15 to 18 Months", FE444&lt;=24, "18 to 24 Months", FE444&gt;24, "&gt; 24 Months")</f>
        <v>No Data</v>
      </c>
      <c r="FO444" s="37" t="str" cm="1">
        <f t="array" ref="FO444">_xlfn.IFS(FG444="", "No Data", FG444&lt;0, "Negative/Future", FG444=0, "Zero Days", FG444&lt;=3, "&lt; 3 Months", FG444&lt;=6, "3 to 6 Months", FG444&lt;=9, "6 to 9 Months", FG444&lt;=12, "9 to 12 Months", FG444&lt;=15, "12 to 15 Months", FG444&lt;=18, "15 to 18 Months", FG444&lt;=24, "18 to 24 Months", FG444&gt;24, "&gt; 24 Months")</f>
        <v>No Data</v>
      </c>
      <c r="FP444" s="37" t="str" cm="1">
        <f t="array" ref="FP444">_xlfn.IFS(FF444="", "No Data", FF444&lt;0, "Negative/Future", FF444=0, "Zero Days", FF444&lt;=3, "&lt; 3 Months", FF444&lt;=6, "3 to 6 Months", FF444&lt;=9, "6 to 9 Months", FF444&lt;=12, "9 to 12 Months", FF444&lt;=15, "12 to 15 Months", FF444&lt;=18, "15 to 18 Months", FF444&lt;=24, "18 to 24 Months", FF444&gt;24, "&gt; 24 Months")</f>
        <v>No Data</v>
      </c>
      <c r="FQ444" s="29" t="s">
        <v>227</v>
      </c>
      <c r="FR444" s="29" t="s">
        <v>227</v>
      </c>
      <c r="FS444" s="38" t="str">
        <f>VLOOKUP(_xlfn.XLOOKUP(B444,[1]MDA_Assets!D:D,[1]MDA_Assets!I:I,"",0),[1]Validation!$B$1:$C$8,2,0)</f>
        <v>B</v>
      </c>
      <c r="FT444" s="38" t="s">
        <v>428</v>
      </c>
      <c r="FU444" s="31" t="str">
        <f>_xlfn.XLOOKUP(B444,[1]MDA_Assets!D:D,[1]MDA_Assets!X:X,"",0)</f>
        <v>Yes</v>
      </c>
      <c r="FV444" s="39">
        <v>0</v>
      </c>
      <c r="FW444" s="39">
        <v>0</v>
      </c>
      <c r="FX444" s="39">
        <v>0</v>
      </c>
      <c r="FY444" s="39">
        <v>9</v>
      </c>
      <c r="FZ444" s="40">
        <f t="shared" si="343"/>
        <v>46236</v>
      </c>
      <c r="GA444" s="40">
        <f t="shared" si="343"/>
        <v>46236</v>
      </c>
      <c r="GB444" s="40">
        <f t="shared" si="308"/>
        <v>46422</v>
      </c>
      <c r="GC444" s="40">
        <f t="shared" si="309"/>
        <v>46421</v>
      </c>
      <c r="GD444" s="40">
        <f t="shared" si="310"/>
        <v>46786</v>
      </c>
      <c r="GE444" s="40">
        <f t="shared" si="311"/>
        <v>46421</v>
      </c>
      <c r="GF444" s="40" t="str">
        <f t="shared" si="347"/>
        <v/>
      </c>
      <c r="GG444" s="40" t="str">
        <f t="shared" si="347"/>
        <v/>
      </c>
      <c r="GH444" s="40" t="str">
        <f t="shared" si="347"/>
        <v/>
      </c>
      <c r="GI444" s="39">
        <f t="shared" si="335"/>
        <v>0</v>
      </c>
      <c r="GJ444" s="39">
        <f t="shared" si="336"/>
        <v>0</v>
      </c>
      <c r="GK444" s="39">
        <f t="shared" si="337"/>
        <v>0</v>
      </c>
      <c r="GL444" s="39">
        <f t="shared" si="338"/>
        <v>6</v>
      </c>
    </row>
    <row r="445" spans="1:194" x14ac:dyDescent="0.25">
      <c r="A445" s="19">
        <v>481</v>
      </c>
      <c r="B445" s="43" t="s">
        <v>1920</v>
      </c>
      <c r="C445" s="43" t="s">
        <v>1921</v>
      </c>
      <c r="D445" s="43" t="s">
        <v>241</v>
      </c>
      <c r="E445" s="43" t="s">
        <v>1922</v>
      </c>
      <c r="F445" s="43" t="s">
        <v>1923</v>
      </c>
      <c r="G445" s="43" t="s">
        <v>190</v>
      </c>
      <c r="H445" s="43"/>
      <c r="I445" s="43" t="s">
        <v>192</v>
      </c>
      <c r="J445" s="44">
        <f t="shared" si="312"/>
        <v>45034.770833333336</v>
      </c>
      <c r="K445" s="44">
        <v>44670.770833333336</v>
      </c>
      <c r="L445" s="44">
        <v>44620</v>
      </c>
      <c r="M445" s="43" t="s">
        <v>2649</v>
      </c>
      <c r="N445" s="43" t="s">
        <v>2650</v>
      </c>
      <c r="O445" s="44">
        <v>46069.34101851852</v>
      </c>
      <c r="P445" s="43">
        <v>1076</v>
      </c>
      <c r="Q445" s="43">
        <v>804</v>
      </c>
      <c r="R445" s="43">
        <v>267</v>
      </c>
      <c r="S445" s="43" t="s">
        <v>194</v>
      </c>
      <c r="T445" s="44">
        <v>45981.770833333336</v>
      </c>
      <c r="U445" s="44">
        <v>45981.770833333336</v>
      </c>
      <c r="V445" s="44">
        <v>45981.770833333336</v>
      </c>
      <c r="W445" s="44">
        <v>45981.770833333336</v>
      </c>
      <c r="X445" s="44">
        <v>45981.770833333336</v>
      </c>
      <c r="Y445" s="44">
        <v>45981.770833333336</v>
      </c>
      <c r="Z445" s="43"/>
      <c r="AA445" s="43"/>
      <c r="AB445" s="43"/>
      <c r="AC445" s="43"/>
      <c r="AD445" s="43"/>
      <c r="AE445" s="43">
        <v>1</v>
      </c>
      <c r="AF445" s="43" t="s">
        <v>2651</v>
      </c>
      <c r="AG445" s="43" t="s">
        <v>2651</v>
      </c>
      <c r="AH445" s="43" t="s">
        <v>2652</v>
      </c>
      <c r="AI445" s="43" t="s">
        <v>2652</v>
      </c>
      <c r="AJ445" s="43" t="s">
        <v>2652</v>
      </c>
      <c r="AK445" s="43" t="s">
        <v>2651</v>
      </c>
      <c r="AL445" s="47">
        <v>46346</v>
      </c>
      <c r="AM445" s="45">
        <v>46161</v>
      </c>
      <c r="AN445" s="47">
        <v>46711</v>
      </c>
      <c r="AO445" s="47">
        <v>46711</v>
      </c>
      <c r="AP445" s="47">
        <v>46711</v>
      </c>
      <c r="AQ445" s="47">
        <v>46346</v>
      </c>
      <c r="AR445" s="48"/>
      <c r="AS445" s="48"/>
      <c r="AT445" s="48"/>
      <c r="AU445" s="43">
        <v>0</v>
      </c>
      <c r="AV445" s="43">
        <v>1</v>
      </c>
      <c r="AW445" s="43">
        <v>0</v>
      </c>
      <c r="AX445" s="51" t="s">
        <v>1924</v>
      </c>
      <c r="AY445" s="51" t="s">
        <v>1924</v>
      </c>
      <c r="AZ445" s="51" t="s">
        <v>198</v>
      </c>
      <c r="BA445" s="20">
        <f t="shared" ca="1" si="350"/>
        <v>0</v>
      </c>
      <c r="BB445" s="20">
        <f t="shared" ca="1" si="350"/>
        <v>1</v>
      </c>
      <c r="BC445" s="20">
        <f t="shared" ca="1" si="350"/>
        <v>0</v>
      </c>
      <c r="BD445" s="20">
        <f t="shared" ca="1" si="350"/>
        <v>0</v>
      </c>
      <c r="BE445" s="20">
        <f t="shared" ca="1" si="350"/>
        <v>0</v>
      </c>
      <c r="BF445" s="20">
        <f t="shared" ca="1" si="350"/>
        <v>0</v>
      </c>
      <c r="BG445" s="21" t="str">
        <f t="shared" ca="1" si="350"/>
        <v/>
      </c>
      <c r="BH445" s="21" t="str">
        <f t="shared" ca="1" si="350"/>
        <v/>
      </c>
      <c r="BI445" s="21" t="str">
        <f t="shared" ca="1" si="350"/>
        <v/>
      </c>
      <c r="BJ445" s="22">
        <f t="shared" ca="1" si="313"/>
        <v>1</v>
      </c>
      <c r="BK445" s="21">
        <f t="shared" si="314"/>
        <v>1</v>
      </c>
      <c r="BL445" s="22">
        <f t="shared" ca="1" si="315"/>
        <v>1183</v>
      </c>
      <c r="BM445" s="22">
        <f t="shared" ca="1" si="316"/>
        <v>887</v>
      </c>
      <c r="BN445" s="23">
        <f t="shared" ca="1" si="317"/>
        <v>296</v>
      </c>
      <c r="BO445" s="24">
        <f t="shared" ca="1" si="318"/>
        <v>107</v>
      </c>
      <c r="BP445" s="51" t="str">
        <f>_xlfn.XLOOKUP(E445,[1]Validation!E:E,[1]Validation!F:F,"")</f>
        <v>EG110</v>
      </c>
      <c r="BQ445" s="51" t="str">
        <f>_xlfn.XLOOKUP(BP445,[1]Validation!F:F,[1]Validation!G:G,"")</f>
        <v>EG90 to EG160</v>
      </c>
      <c r="BR445" s="52" t="str">
        <f>VLOOKUP(G445,[1]Validation!$B$1:$C$9,2,0)</f>
        <v>B</v>
      </c>
      <c r="BS445" s="51">
        <f t="shared" ca="1" si="319"/>
        <v>49</v>
      </c>
      <c r="BT445" s="53">
        <f>_xlfn.XLOOKUP(B445,'[2]1. All Calls'!$R:$R,'[2]1. All Calls'!$A:$A,"",0)</f>
        <v>46069.569467592599</v>
      </c>
      <c r="BU445" s="51" t="str">
        <f>_xlfn.XLOOKUP(B445,'[2]1. All Calls'!$R:$R,'[2]1. All Calls'!$F:$F,"",0)</f>
        <v>CC-01979286</v>
      </c>
      <c r="BV445" s="51" t="str">
        <f>_xlfn.XLOOKUP(B445,'[2]1. All Calls'!$R:$R,'[2]1. All Calls'!$J:$J,"",0)</f>
        <v>Sales Call</v>
      </c>
      <c r="BW445" s="53" t="str">
        <f>_xlfn.XLOOKUP(B445,'[2]Sch Calls'!$R:$R,'[2]Sch Calls'!$A:$A,"",0)</f>
        <v/>
      </c>
      <c r="BX445" s="51" t="str">
        <f>_xlfn.XLOOKUP(B445,'[2]Sch Calls'!$R:$R,'[2]Sch Calls'!$B:$B,"",0)</f>
        <v/>
      </c>
      <c r="BY445" s="51" t="str">
        <f t="shared" si="344"/>
        <v>20-May-26</v>
      </c>
      <c r="BZ445" s="51" t="str">
        <f t="shared" si="344"/>
        <v>20-May-26</v>
      </c>
      <c r="CA445" s="51" t="str">
        <f t="shared" si="320"/>
        <v>23-Aug-26</v>
      </c>
      <c r="CB445" s="51" t="str">
        <f t="shared" si="321"/>
        <v>21-May-27</v>
      </c>
      <c r="CC445" s="51" t="str">
        <f t="shared" si="322"/>
        <v>21-Nov-27</v>
      </c>
      <c r="CD445" s="51" t="str">
        <f t="shared" si="323"/>
        <v>21-Nov-26</v>
      </c>
      <c r="CE445" s="51">
        <f t="shared" ca="1" si="345"/>
        <v>194</v>
      </c>
      <c r="CF445" s="51">
        <f t="shared" ca="1" si="345"/>
        <v>194</v>
      </c>
      <c r="CG445" s="51">
        <f t="shared" ca="1" si="324"/>
        <v>194</v>
      </c>
      <c r="CH445" s="51">
        <f t="shared" ca="1" si="325"/>
        <v>194</v>
      </c>
      <c r="CI445" s="51">
        <f t="shared" ca="1" si="326"/>
        <v>194</v>
      </c>
      <c r="CJ445" s="51">
        <f t="shared" ca="1" si="327"/>
        <v>194</v>
      </c>
      <c r="CK445" s="51">
        <f t="shared" ca="1" si="341"/>
        <v>194</v>
      </c>
      <c r="CL445" s="51">
        <f t="shared" ca="1" si="341"/>
        <v>194</v>
      </c>
      <c r="CM445" s="51">
        <f t="shared" ca="1" si="341"/>
        <v>194</v>
      </c>
      <c r="CN445" s="51">
        <f t="shared" ca="1" si="341"/>
        <v>194</v>
      </c>
      <c r="CO445" s="51">
        <f t="shared" ca="1" si="341"/>
        <v>194</v>
      </c>
      <c r="CP445" s="51">
        <f t="shared" ca="1" si="341"/>
        <v>194</v>
      </c>
      <c r="CQ445" s="51">
        <f t="shared" ca="1" si="342"/>
        <v>3761</v>
      </c>
      <c r="CR445" s="51">
        <f t="shared" ca="1" si="342"/>
        <v>3761</v>
      </c>
      <c r="CS445" s="51">
        <f t="shared" ca="1" si="342"/>
        <v>7761</v>
      </c>
      <c r="CT445" s="51">
        <f t="shared" ca="1" si="342"/>
        <v>7761</v>
      </c>
      <c r="CU445" s="51">
        <f t="shared" ca="1" si="342"/>
        <v>7761</v>
      </c>
      <c r="CV445" s="54">
        <f t="shared" ca="1" si="342"/>
        <v>3761</v>
      </c>
      <c r="CW445" s="25">
        <v>0</v>
      </c>
      <c r="CX445" s="55">
        <v>0.76</v>
      </c>
      <c r="CY445" s="55"/>
      <c r="CZ445" s="26">
        <v>0</v>
      </c>
      <c r="DA445" s="26">
        <v>0</v>
      </c>
      <c r="DB445" s="26">
        <v>0</v>
      </c>
      <c r="DC445" s="26">
        <v>0</v>
      </c>
      <c r="DD445" s="26">
        <v>0</v>
      </c>
      <c r="DE445" s="26">
        <v>0</v>
      </c>
      <c r="DF445" s="26">
        <v>0</v>
      </c>
      <c r="DG445" s="26">
        <v>0</v>
      </c>
      <c r="DH445" s="26">
        <v>0</v>
      </c>
      <c r="DI445" s="26">
        <v>0</v>
      </c>
      <c r="DJ445" s="26">
        <v>0</v>
      </c>
      <c r="DK445" s="26">
        <v>0</v>
      </c>
      <c r="DL445" s="27">
        <f t="shared" si="328"/>
        <v>46144.569467592599</v>
      </c>
      <c r="DM445" s="28">
        <f t="shared" ca="1" si="329"/>
        <v>1</v>
      </c>
      <c r="DN445" s="56">
        <f>_xlfn.XLOOKUP(B445,'[2]1. All Calls'!$R:$R,'[2]1. All Calls'!$A:$A,"",0)</f>
        <v>46069.569467592599</v>
      </c>
      <c r="DO445" s="57" t="str">
        <f ca="1">VLOOKUP(DM445,[1]Validation!$B$20:$C$25,2,0)</f>
        <v>Above 3 months</v>
      </c>
      <c r="DP445" s="58" t="str">
        <f>_xlfn.XLOOKUP(B445,'[1]Active AMCs- Dealer'!E:E,'[1]Active AMCs- Dealer'!L:L,"Not in AMC",0)</f>
        <v>Not in AMC</v>
      </c>
      <c r="DQ445" s="50" t="s">
        <v>238</v>
      </c>
      <c r="DR445" s="29" t="str">
        <f>_xlfn.XLOOKUP(B445,'[2]1. All Calls'!$R:$R,'[2]1. All Calls'!$F:$F,"",0)</f>
        <v>CC-01979286</v>
      </c>
      <c r="DS445" s="29" t="str">
        <f>_xlfn.XLOOKUP(B445,'[2]1. All Calls'!$R:$R,'[2]1. All Calls'!$AB:$AB,"",0)</f>
        <v>Sales call logged for HMR update</v>
      </c>
      <c r="DT445" s="30">
        <f>_xlfn.XLOOKUP(DR445,'[2]1. All Calls'!$F:$F,'[2]1. All Calls'!$A:$A,"",0)</f>
        <v>46069.569467592599</v>
      </c>
      <c r="DU445" s="31">
        <f>_xlfn.XLOOKUP(DR445,'[2]1. All Calls'!$F:$F,'[2]1. All Calls'!$B:$B,"",0)</f>
        <v>1076</v>
      </c>
      <c r="DV445" s="31">
        <f>_xlfn.XLOOKUP(B445,[1]MDA_Assets!D:D,[1]MDA_Assets!N:N,"",0)</f>
        <v>804</v>
      </c>
      <c r="DW445" s="31">
        <f>_xlfn.XLOOKUP(B445,[1]MDA_Assets!D:D,[1]MDA_Assets!O:O,"",0)</f>
        <v>267</v>
      </c>
      <c r="DX445" s="32" t="str">
        <f>_xlfn.XLOOKUP(B445,[1]MDA_Assets!D:D,[1]MDA_Assets!Q:Q,"",0)</f>
        <v>Synthetic</v>
      </c>
      <c r="DY445" s="33">
        <f>_xlfn.XLOOKUP(B445,[1]MDA_Assets!D:D,[1]MDA_Assets!R:R,"",0)</f>
        <v>45982</v>
      </c>
      <c r="DZ445" s="33">
        <f>_xlfn.XLOOKUP(B445,[1]MDA_Assets!D:D,[1]MDA_Assets!S:S,"",0)</f>
        <v>45982</v>
      </c>
      <c r="EA445" s="33">
        <f>_xlfn.XLOOKUP(B445,[1]MDA_Assets!D:D,[1]MDA_Assets!T:T,"",0)</f>
        <v>45982</v>
      </c>
      <c r="EB445" s="33">
        <f>_xlfn.XLOOKUP(B445,[1]MDA_Assets!D:D,[1]MDA_Assets!U:U,"",0)</f>
        <v>45982</v>
      </c>
      <c r="EC445" s="33">
        <f>_xlfn.XLOOKUP(B445,[1]MDA_Assets!D:D,[1]MDA_Assets!V:V,"",0)</f>
        <v>45982</v>
      </c>
      <c r="ED445" s="33">
        <f>_xlfn.XLOOKUP(B445,[1]MDA_Assets!D:D,[1]MDA_Assets!W:W,"",0)</f>
        <v>45982</v>
      </c>
      <c r="EE445" s="32">
        <f>_xlfn.XLOOKUP(B445,[1]MDA_Assets!D:D,[1]MDA_Assets!X:X,"",0)</f>
        <v>0</v>
      </c>
      <c r="EF445" s="33">
        <f>_xlfn.XLOOKUP(B445,[1]MDA_Assets!D:D,[1]MDA_Assets!Y:Y,"",0)</f>
        <v>0</v>
      </c>
      <c r="EG445" s="33">
        <f>_xlfn.XLOOKUP(B445,[1]MDA_Assets!D:D,[1]MDA_Assets!Z:Z,"",0)</f>
        <v>0</v>
      </c>
      <c r="EH445" s="33">
        <f>_xlfn.XLOOKUP(B445,[1]MDA_Assets!D:D,[1]MDA_Assets!AA:AA,"",0)</f>
        <v>0</v>
      </c>
      <c r="EI445" s="34">
        <f>_xlfn.XLOOKUP(B445,[1]MDA_Assets!D:D,[1]MDA_Assets!P:P,"",0)</f>
        <v>1</v>
      </c>
      <c r="EJ445" s="35" t="str">
        <f>_xlfn.XLOOKUP(B445,[1]MDA_Assets!D:D,[1]MDA_Assets!AB:AB,"",0)</f>
        <v>3955</v>
      </c>
      <c r="EK445" s="35" t="str">
        <f>_xlfn.XLOOKUP(B445,[1]MDA_Assets!D:D,[1]MDA_Assets!AC:AC,"",0)</f>
        <v>3955</v>
      </c>
      <c r="EL445" s="35" t="str">
        <f>_xlfn.XLOOKUP(B445,[1]MDA_Assets!D:D,[1]MDA_Assets!AD:AD,"",0)</f>
        <v>7955</v>
      </c>
      <c r="EM445" s="35" t="str">
        <f>_xlfn.XLOOKUP(B445,[1]MDA_Assets!D:D,[1]MDA_Assets!AE:AE,"",0)</f>
        <v>7955</v>
      </c>
      <c r="EN445" s="35" t="str">
        <f>_xlfn.XLOOKUP(B445,[1]MDA_Assets!D:D,[1]MDA_Assets!AF:AF,"",0)</f>
        <v>7955</v>
      </c>
      <c r="EO445" s="35" t="str">
        <f>_xlfn.XLOOKUP(B445,[1]MDA_Assets!D:D,[1]MDA_Assets!AG:AG,"",0)</f>
        <v>3955</v>
      </c>
      <c r="EP445" s="36">
        <f t="shared" si="346"/>
        <v>365</v>
      </c>
      <c r="EQ445" s="36">
        <f t="shared" si="346"/>
        <v>180</v>
      </c>
      <c r="ER445" s="36">
        <f t="shared" si="330"/>
        <v>730</v>
      </c>
      <c r="ES445" s="36">
        <f t="shared" si="331"/>
        <v>730</v>
      </c>
      <c r="ET445" s="36">
        <f t="shared" si="332"/>
        <v>730</v>
      </c>
      <c r="EU445" s="36">
        <f t="shared" si="333"/>
        <v>365</v>
      </c>
      <c r="EV445" s="36" t="str">
        <f t="shared" si="334"/>
        <v/>
      </c>
      <c r="EW445" s="36" t="str">
        <f t="shared" si="306"/>
        <v/>
      </c>
      <c r="EX445" s="36" t="str">
        <f t="shared" si="307"/>
        <v/>
      </c>
      <c r="EY445" s="36">
        <f t="shared" si="349"/>
        <v>11.78</v>
      </c>
      <c r="EZ445" s="36">
        <f t="shared" si="349"/>
        <v>5.81</v>
      </c>
      <c r="FA445" s="36">
        <f t="shared" si="349"/>
        <v>23.55</v>
      </c>
      <c r="FB445" s="36">
        <f t="shared" si="348"/>
        <v>23.55</v>
      </c>
      <c r="FC445" s="36">
        <f t="shared" si="348"/>
        <v>23.55</v>
      </c>
      <c r="FD445" s="36">
        <f t="shared" si="348"/>
        <v>11.78</v>
      </c>
      <c r="FE445" s="36" t="str">
        <f t="shared" si="348"/>
        <v/>
      </c>
      <c r="FF445" s="36" t="str">
        <f t="shared" si="348"/>
        <v/>
      </c>
      <c r="FG445" s="36" t="str">
        <f t="shared" si="348"/>
        <v/>
      </c>
      <c r="FH445" s="37" t="str" cm="1">
        <f t="array" ref="FH445">_xlfn.IFS(EY445="", "No Data", EY445&lt;0, "Negative/Future", EY445=0, "Zero Days", EY445&lt;=3, "&lt; 3 Months", EY445&lt;=6, "3 to 6 Months", EY445&lt;=9, "6 to 9 Months", EY445&lt;=12, "9 to 12 Months", EY445&lt;=15, "12 to 15 Months", EY445&lt;=18, "15 to 18 Months", EY445&lt;=24, "18 to 24 Months", EY445&gt;24, "&gt; 24 Months")</f>
        <v>9 to 12 Months</v>
      </c>
      <c r="FI445" s="37" t="str" cm="1">
        <f t="array" ref="FI445">_xlfn.IFS(EZ445="", "No Data", EZ445&lt;0, "Negative/Future", EZ445=0, "Zero Days", EZ445&lt;=3, "&lt; 3 Months", EZ445&lt;=6, "3 to 6 Months", EZ445&lt;=9, "6 to 9 Months", EZ445&lt;=12, "9 to 12 Months", EZ445&lt;=15, "12 to 15 Months", EZ445&lt;=18, "15 to 18 Months", EZ445&lt;=24, "18 to 24 Months", EZ445&gt;24, "&gt; 24 Months")</f>
        <v>3 to 6 Months</v>
      </c>
      <c r="FJ445" s="37" t="str" cm="1">
        <f t="array" ref="FJ445">_xlfn.IFS(FA445="", "No Data", FA445&lt;0, "Negative/Future", FA445=0, "Zero Days", FA445&lt;=3, "&lt; 3 Months", FA445&lt;=6, "3 to 6 Months", FA445&lt;=9, "6 to 9 Months", FA445&lt;=12, "9 to 12 Months", FA445&lt;=15, "12 to 15 Months", FA445&lt;=18, "15 to 18 Months", FA445&lt;=24, "18 to 24 Months", FA445&gt;24, "&gt; 24 Months")</f>
        <v>18 to 24 Months</v>
      </c>
      <c r="FK445" s="37" t="str" cm="1">
        <f t="array" ref="FK445">_xlfn.IFS(FB445="", "No Data", FB445&lt;0, "Negative/Future", FB445=0, "Zero Days", FB445&lt;=3, "&lt; 3 Months", FB445&lt;=6, "3 to 6 Months", FB445&lt;=9, "6 to 9 Months", FB445&lt;=12, "9 to 12 Months", FB445&lt;=15, "12 to 15 Months", FB445&lt;=18, "15 to 18 Months", FB445&lt;=24, "18 to 24 Months", FB445&gt;24, "&gt; 24 Months")</f>
        <v>18 to 24 Months</v>
      </c>
      <c r="FL445" s="37" t="str" cm="1">
        <f t="array" ref="FL445">_xlfn.IFS(FC445="", "No Data", FC445&lt;0, "Negative/Future", FC445=0, "Zero Days", FC445&lt;=3, "&lt; 3 Months", FC445&lt;=6, "3 to 6 Months", FC445&lt;=9, "6 to 9 Months", FC445&lt;=12, "9 to 12 Months", FC445&lt;=15, "12 to 15 Months", FC445&lt;=18, "15 to 18 Months", FC445&lt;=24, "18 to 24 Months", FC445&gt;24, "&gt; 24 Months")</f>
        <v>18 to 24 Months</v>
      </c>
      <c r="FM445" s="37" t="str" cm="1">
        <f t="array" ref="FM445">_xlfn.IFS(FD445="", "No Data", FD445&lt;0, "Negative/Future", FD445=0, "Zero Days", FD445&lt;=3, "&lt; 3 Months", FD445&lt;=6, "3 to 6 Months", FD445&lt;=9, "6 to 9 Months", FD445&lt;=12, "9 to 12 Months", FD445&lt;=15, "12 to 15 Months", FD445&lt;=18, "15 to 18 Months", FD445&lt;=24, "18 to 24 Months", FD445&gt;24, "&gt; 24 Months")</f>
        <v>9 to 12 Months</v>
      </c>
      <c r="FN445" s="37" t="str" cm="1">
        <f t="array" ref="FN445">_xlfn.IFS(FE445="", "No Data", FE445&lt;0, "Negative/Future", FE445=0, "Zero Days", FE445&lt;=3, "&lt; 3 Months", FE445&lt;=6, "3 to 6 Months", FE445&lt;=9, "6 to 9 Months", FE445&lt;=12, "9 to 12 Months", FE445&lt;=15, "12 to 15 Months", FE445&lt;=18, "15 to 18 Months", FE445&lt;=24, "18 to 24 Months", FE445&gt;24, "&gt; 24 Months")</f>
        <v>No Data</v>
      </c>
      <c r="FO445" s="37" t="str" cm="1">
        <f t="array" ref="FO445">_xlfn.IFS(FG445="", "No Data", FG445&lt;0, "Negative/Future", FG445=0, "Zero Days", FG445&lt;=3, "&lt; 3 Months", FG445&lt;=6, "3 to 6 Months", FG445&lt;=9, "6 to 9 Months", FG445&lt;=12, "9 to 12 Months", FG445&lt;=15, "12 to 15 Months", FG445&lt;=18, "15 to 18 Months", FG445&lt;=24, "18 to 24 Months", FG445&gt;24, "&gt; 24 Months")</f>
        <v>No Data</v>
      </c>
      <c r="FP445" s="37" t="str" cm="1">
        <f t="array" ref="FP445">_xlfn.IFS(FF445="", "No Data", FF445&lt;0, "Negative/Future", FF445=0, "Zero Days", FF445&lt;=3, "&lt; 3 Months", FF445&lt;=6, "3 to 6 Months", FF445&lt;=9, "6 to 9 Months", FF445&lt;=12, "9 to 12 Months", FF445&lt;=15, "12 to 15 Months", FF445&lt;=18, "15 to 18 Months", FF445&lt;=24, "18 to 24 Months", FF445&gt;24, "&gt; 24 Months")</f>
        <v>No Data</v>
      </c>
      <c r="FQ445" s="29" t="s">
        <v>1925</v>
      </c>
      <c r="FR445" s="29">
        <v>7782892375</v>
      </c>
      <c r="FS445" s="38" t="str">
        <f>VLOOKUP(_xlfn.XLOOKUP(B445,[1]MDA_Assets!D:D,[1]MDA_Assets!I:I,"",0),[1]Validation!$B$1:$C$8,2,0)</f>
        <v>B</v>
      </c>
      <c r="FT445" s="38" t="s">
        <v>202</v>
      </c>
      <c r="FU445" s="31">
        <f>_xlfn.XLOOKUP(B445,[1]MDA_Assets!D:D,[1]MDA_Assets!X:X,"",0)</f>
        <v>0</v>
      </c>
      <c r="FV445" s="39">
        <v>0</v>
      </c>
      <c r="FW445" s="39">
        <v>1</v>
      </c>
      <c r="FX445" s="39">
        <v>0</v>
      </c>
      <c r="FY445" s="39">
        <v>8</v>
      </c>
      <c r="FZ445" s="40">
        <f t="shared" si="343"/>
        <v>46347</v>
      </c>
      <c r="GA445" s="40">
        <f t="shared" si="343"/>
        <v>46162</v>
      </c>
      <c r="GB445" s="40">
        <f t="shared" si="308"/>
        <v>46712</v>
      </c>
      <c r="GC445" s="40">
        <f t="shared" si="309"/>
        <v>46712</v>
      </c>
      <c r="GD445" s="40">
        <f t="shared" si="310"/>
        <v>46712</v>
      </c>
      <c r="GE445" s="40">
        <f t="shared" si="311"/>
        <v>46347</v>
      </c>
      <c r="GF445" s="40" t="str">
        <f t="shared" si="347"/>
        <v/>
      </c>
      <c r="GG445" s="40" t="str">
        <f t="shared" si="347"/>
        <v/>
      </c>
      <c r="GH445" s="40" t="str">
        <f t="shared" si="347"/>
        <v/>
      </c>
      <c r="GI445" s="39">
        <f t="shared" si="335"/>
        <v>0</v>
      </c>
      <c r="GJ445" s="39">
        <f t="shared" si="336"/>
        <v>0</v>
      </c>
      <c r="GK445" s="39">
        <f t="shared" si="337"/>
        <v>0</v>
      </c>
      <c r="GL445" s="39">
        <f t="shared" si="338"/>
        <v>6</v>
      </c>
    </row>
    <row r="446" spans="1:194" x14ac:dyDescent="0.25">
      <c r="A446" s="19">
        <v>482</v>
      </c>
      <c r="B446" s="43" t="s">
        <v>1926</v>
      </c>
      <c r="C446" s="43" t="s">
        <v>1921</v>
      </c>
      <c r="D446" s="43" t="s">
        <v>187</v>
      </c>
      <c r="E446" s="43" t="s">
        <v>1922</v>
      </c>
      <c r="F446" s="43" t="s">
        <v>440</v>
      </c>
      <c r="G446" s="43" t="s">
        <v>190</v>
      </c>
      <c r="H446" s="43" t="s">
        <v>441</v>
      </c>
      <c r="I446" s="43" t="s">
        <v>192</v>
      </c>
      <c r="J446" s="44">
        <f t="shared" si="312"/>
        <v>45214.770833333336</v>
      </c>
      <c r="K446" s="44">
        <v>44850.770833333336</v>
      </c>
      <c r="L446" s="44">
        <v>44659</v>
      </c>
      <c r="M446" s="43" t="s">
        <v>2653</v>
      </c>
      <c r="N446" s="43" t="s">
        <v>2654</v>
      </c>
      <c r="O446" s="44">
        <v>46077.649085648147</v>
      </c>
      <c r="P446" s="43">
        <v>9679</v>
      </c>
      <c r="Q446" s="43"/>
      <c r="R446" s="43"/>
      <c r="S446" s="43" t="s">
        <v>194</v>
      </c>
      <c r="T446" s="44">
        <v>45895.770833333336</v>
      </c>
      <c r="U446" s="44">
        <v>45895.770833333336</v>
      </c>
      <c r="V446" s="44">
        <v>45895.770833333336</v>
      </c>
      <c r="W446" s="44">
        <v>45895.770833333336</v>
      </c>
      <c r="X446" s="44">
        <v>45862.770833333336</v>
      </c>
      <c r="Y446" s="44">
        <v>45153.770833333336</v>
      </c>
      <c r="Z446" s="43" t="s">
        <v>199</v>
      </c>
      <c r="AA446" s="43"/>
      <c r="AB446" s="43"/>
      <c r="AC446" s="43"/>
      <c r="AD446" s="43"/>
      <c r="AE446" s="43">
        <v>8</v>
      </c>
      <c r="AF446" s="43" t="s">
        <v>280</v>
      </c>
      <c r="AG446" s="43" t="s">
        <v>307</v>
      </c>
      <c r="AH446" s="43" t="s">
        <v>2306</v>
      </c>
      <c r="AI446" s="43" t="s">
        <v>2306</v>
      </c>
      <c r="AJ446" s="43" t="s">
        <v>2306</v>
      </c>
      <c r="AK446" s="43" t="s">
        <v>692</v>
      </c>
      <c r="AL446" s="47">
        <v>46260</v>
      </c>
      <c r="AM446" s="46">
        <v>46075</v>
      </c>
      <c r="AN446" s="47">
        <v>46625</v>
      </c>
      <c r="AO446" s="47">
        <v>46625</v>
      </c>
      <c r="AP446" s="46">
        <v>45883</v>
      </c>
      <c r="AQ446" s="47">
        <v>46227</v>
      </c>
      <c r="AR446" s="48"/>
      <c r="AS446" s="48"/>
      <c r="AT446" s="48"/>
      <c r="AU446" s="43">
        <v>1</v>
      </c>
      <c r="AV446" s="43">
        <v>0</v>
      </c>
      <c r="AW446" s="43">
        <v>0</v>
      </c>
      <c r="AX446" s="51" t="s">
        <v>444</v>
      </c>
      <c r="AY446" s="51" t="s">
        <v>211</v>
      </c>
      <c r="AZ446" s="51" t="s">
        <v>198</v>
      </c>
      <c r="BA446" s="20">
        <f t="shared" ca="1" si="350"/>
        <v>0</v>
      </c>
      <c r="BB446" s="20">
        <f t="shared" ca="1" si="350"/>
        <v>1</v>
      </c>
      <c r="BC446" s="20">
        <f t="shared" ca="1" si="350"/>
        <v>0</v>
      </c>
      <c r="BD446" s="20">
        <f t="shared" ca="1" si="350"/>
        <v>0</v>
      </c>
      <c r="BE446" s="20">
        <f t="shared" ca="1" si="350"/>
        <v>1</v>
      </c>
      <c r="BF446" s="20">
        <f t="shared" ca="1" si="350"/>
        <v>0</v>
      </c>
      <c r="BG446" s="21" t="str">
        <f t="shared" ca="1" si="350"/>
        <v/>
      </c>
      <c r="BH446" s="21" t="str">
        <f t="shared" ca="1" si="350"/>
        <v/>
      </c>
      <c r="BI446" s="21" t="str">
        <f t="shared" ca="1" si="350"/>
        <v/>
      </c>
      <c r="BJ446" s="22">
        <f t="shared" ca="1" si="313"/>
        <v>2</v>
      </c>
      <c r="BK446" s="21">
        <f t="shared" si="314"/>
        <v>8</v>
      </c>
      <c r="BL446" s="22">
        <f t="shared" ca="1" si="315"/>
        <v>10466</v>
      </c>
      <c r="BM446" s="22">
        <f t="shared" ca="1" si="316"/>
        <v>0</v>
      </c>
      <c r="BN446" s="23">
        <f t="shared" ca="1" si="317"/>
        <v>10466</v>
      </c>
      <c r="BO446" s="24">
        <f t="shared" ca="1" si="318"/>
        <v>787</v>
      </c>
      <c r="BP446" s="51" t="str">
        <f>_xlfn.XLOOKUP(E446,[1]Validation!E:E,[1]Validation!F:F,"")</f>
        <v>EG110</v>
      </c>
      <c r="BQ446" s="51" t="str">
        <f>_xlfn.XLOOKUP(BP446,[1]Validation!F:F,[1]Validation!G:G,"")</f>
        <v>EG90 to EG160</v>
      </c>
      <c r="BR446" s="52" t="str">
        <f>VLOOKUP(G446,[1]Validation!$B$1:$C$9,2,0)</f>
        <v>B</v>
      </c>
      <c r="BS446" s="51">
        <f t="shared" ca="1" si="319"/>
        <v>44</v>
      </c>
      <c r="BT446" s="53">
        <f>_xlfn.XLOOKUP(B446,'[2]1. All Calls'!$R:$R,'[2]1. All Calls'!$A:$A,"",0)</f>
        <v>46003.682650463001</v>
      </c>
      <c r="BU446" s="51" t="str">
        <f>_xlfn.XLOOKUP(B446,'[2]1. All Calls'!$R:$R,'[2]1. All Calls'!$F:$F,"",0)</f>
        <v>CC-01902535</v>
      </c>
      <c r="BV446" s="51" t="str">
        <f>_xlfn.XLOOKUP(B446,'[2]1. All Calls'!$R:$R,'[2]1. All Calls'!$J:$J,"",0)</f>
        <v>General Service</v>
      </c>
      <c r="BW446" s="53">
        <f>_xlfn.XLOOKUP(B446,'[2]Sch Calls'!$R:$R,'[2]Sch Calls'!$A:$A,"",0)</f>
        <v>45896.660451388903</v>
      </c>
      <c r="BX446" s="51">
        <f>_xlfn.XLOOKUP(B446,'[2]Sch Calls'!$R:$R,'[2]Sch Calls'!$B:$B,"",0)</f>
        <v>8191</v>
      </c>
      <c r="BY446" s="51" t="str">
        <f t="shared" si="344"/>
        <v>23-Feb-26</v>
      </c>
      <c r="BZ446" s="51" t="str">
        <f t="shared" si="344"/>
        <v>23-Feb-26</v>
      </c>
      <c r="CA446" s="51" t="str">
        <f t="shared" si="320"/>
        <v>29-May-26</v>
      </c>
      <c r="CB446" s="51" t="str">
        <f t="shared" si="321"/>
        <v>24-Feb-27</v>
      </c>
      <c r="CC446" s="51" t="str">
        <f t="shared" si="322"/>
        <v>15-Aug-25</v>
      </c>
      <c r="CD446" s="51" t="str">
        <f t="shared" si="323"/>
        <v>25-Jul-26</v>
      </c>
      <c r="CE446" s="51">
        <f t="shared" ca="1" si="345"/>
        <v>280</v>
      </c>
      <c r="CF446" s="51">
        <f t="shared" ca="1" si="345"/>
        <v>280</v>
      </c>
      <c r="CG446" s="51">
        <f t="shared" ca="1" si="324"/>
        <v>280</v>
      </c>
      <c r="CH446" s="51">
        <f t="shared" ca="1" si="325"/>
        <v>280</v>
      </c>
      <c r="CI446" s="51">
        <f t="shared" ca="1" si="326"/>
        <v>1022</v>
      </c>
      <c r="CJ446" s="51">
        <f t="shared" ca="1" si="327"/>
        <v>313</v>
      </c>
      <c r="CK446" s="51">
        <f t="shared" ca="1" si="341"/>
        <v>2240</v>
      </c>
      <c r="CL446" s="51">
        <f t="shared" ca="1" si="341"/>
        <v>2240</v>
      </c>
      <c r="CM446" s="51">
        <f t="shared" ca="1" si="341"/>
        <v>2240</v>
      </c>
      <c r="CN446" s="51">
        <f t="shared" ca="1" si="341"/>
        <v>2240</v>
      </c>
      <c r="CO446" s="51">
        <f t="shared" ca="1" si="341"/>
        <v>8176</v>
      </c>
      <c r="CP446" s="51">
        <f t="shared" ca="1" si="341"/>
        <v>2504</v>
      </c>
      <c r="CQ446" s="51">
        <f t="shared" ca="1" si="342"/>
        <v>760</v>
      </c>
      <c r="CR446" s="51">
        <f t="shared" ca="1" si="342"/>
        <v>-540</v>
      </c>
      <c r="CS446" s="51">
        <f t="shared" ca="1" si="342"/>
        <v>2760</v>
      </c>
      <c r="CT446" s="51">
        <f t="shared" ca="1" si="342"/>
        <v>2760</v>
      </c>
      <c r="CU446" s="51">
        <f t="shared" ca="1" si="342"/>
        <v>-3176</v>
      </c>
      <c r="CV446" s="54">
        <f t="shared" ca="1" si="342"/>
        <v>996</v>
      </c>
      <c r="CW446" s="25">
        <v>0</v>
      </c>
      <c r="CX446" s="55">
        <v>0.42</v>
      </c>
      <c r="CY446" s="55"/>
      <c r="CZ446" s="26">
        <v>0</v>
      </c>
      <c r="DA446" s="26">
        <v>0</v>
      </c>
      <c r="DB446" s="26">
        <v>0</v>
      </c>
      <c r="DC446" s="26">
        <v>0</v>
      </c>
      <c r="DD446" s="26">
        <v>0</v>
      </c>
      <c r="DE446" s="26">
        <v>0</v>
      </c>
      <c r="DF446" s="26">
        <v>0</v>
      </c>
      <c r="DG446" s="26">
        <v>0</v>
      </c>
      <c r="DH446" s="26">
        <v>0</v>
      </c>
      <c r="DI446" s="26">
        <v>0</v>
      </c>
      <c r="DJ446" s="26">
        <v>0</v>
      </c>
      <c r="DK446" s="26">
        <v>0</v>
      </c>
      <c r="DL446" s="27">
        <f t="shared" si="328"/>
        <v>46078.682650463001</v>
      </c>
      <c r="DM446" s="28">
        <f t="shared" ca="1" si="329"/>
        <v>1</v>
      </c>
      <c r="DN446" s="56">
        <f>_xlfn.XLOOKUP(B446,'[2]1. All Calls'!$R:$R,'[2]1. All Calls'!$A:$A,"",0)</f>
        <v>46003.682650463001</v>
      </c>
      <c r="DO446" s="57" t="str">
        <f ca="1">VLOOKUP(DM446,[1]Validation!$B$20:$C$25,2,0)</f>
        <v>Above 3 months</v>
      </c>
      <c r="DP446" s="58" t="str">
        <f>_xlfn.XLOOKUP(B446,'[1]Active AMCs- Dealer'!E:E,'[1]Active AMCs- Dealer'!L:L,"Not in AMC",0)</f>
        <v>Not in AMC</v>
      </c>
      <c r="DQ446" s="50" t="s">
        <v>238</v>
      </c>
      <c r="DR446" s="29" t="str">
        <f>_xlfn.XLOOKUP(B446,'[2]1. All Calls'!$R:$R,'[2]1. All Calls'!$F:$F,"",0)</f>
        <v>CC-01902535</v>
      </c>
      <c r="DS446" s="29" t="str">
        <f>_xlfn.XLOOKUP(B446,'[2]1. All Calls'!$R:$R,'[2]1. All Calls'!$AB:$AB,"",0)</f>
        <v>We visited the site and checked and found that the machine was running fine but the valve kit was due for service, so we request you to get it serviced as soon as possible.</v>
      </c>
      <c r="DT446" s="30">
        <f>_xlfn.XLOOKUP(DR446,'[2]1. All Calls'!$F:$F,'[2]1. All Calls'!$A:$A,"",0)</f>
        <v>46003.682650463001</v>
      </c>
      <c r="DU446" s="31">
        <f>_xlfn.XLOOKUP(DR446,'[2]1. All Calls'!$F:$F,'[2]1. All Calls'!$B:$B,"",0)</f>
        <v>9179</v>
      </c>
      <c r="DV446" s="31">
        <f>_xlfn.XLOOKUP(B446,[1]MDA_Assets!D:D,[1]MDA_Assets!N:N,"",0)</f>
        <v>0</v>
      </c>
      <c r="DW446" s="31">
        <f>_xlfn.XLOOKUP(B446,[1]MDA_Assets!D:D,[1]MDA_Assets!O:O,"",0)</f>
        <v>0</v>
      </c>
      <c r="DX446" s="32" t="str">
        <f>_xlfn.XLOOKUP(B446,[1]MDA_Assets!D:D,[1]MDA_Assets!Q:Q,"",0)</f>
        <v>Synthetic</v>
      </c>
      <c r="DY446" s="33">
        <f>_xlfn.XLOOKUP(B446,[1]MDA_Assets!D:D,[1]MDA_Assets!R:R,"",0)</f>
        <v>45896</v>
      </c>
      <c r="DZ446" s="33">
        <f>_xlfn.XLOOKUP(B446,[1]MDA_Assets!D:D,[1]MDA_Assets!S:S,"",0)</f>
        <v>45896</v>
      </c>
      <c r="EA446" s="33">
        <f>_xlfn.XLOOKUP(B446,[1]MDA_Assets!D:D,[1]MDA_Assets!T:T,"",0)</f>
        <v>45896</v>
      </c>
      <c r="EB446" s="33">
        <f>_xlfn.XLOOKUP(B446,[1]MDA_Assets!D:D,[1]MDA_Assets!U:U,"",0)</f>
        <v>45896</v>
      </c>
      <c r="EC446" s="33">
        <f>_xlfn.XLOOKUP(B446,[1]MDA_Assets!D:D,[1]MDA_Assets!V:V,"",0)</f>
        <v>45863</v>
      </c>
      <c r="ED446" s="33">
        <f>_xlfn.XLOOKUP(B446,[1]MDA_Assets!D:D,[1]MDA_Assets!W:W,"",0)</f>
        <v>45154</v>
      </c>
      <c r="EE446" s="32" t="str">
        <f>_xlfn.XLOOKUP(B446,[1]MDA_Assets!D:D,[1]MDA_Assets!X:X,"",0)</f>
        <v>Yes</v>
      </c>
      <c r="EF446" s="33">
        <f>_xlfn.XLOOKUP(B446,[1]MDA_Assets!D:D,[1]MDA_Assets!Y:Y,"",0)</f>
        <v>0</v>
      </c>
      <c r="EG446" s="33">
        <f>_xlfn.XLOOKUP(B446,[1]MDA_Assets!D:D,[1]MDA_Assets!Z:Z,"",0)</f>
        <v>0</v>
      </c>
      <c r="EH446" s="33">
        <f>_xlfn.XLOOKUP(B446,[1]MDA_Assets!D:D,[1]MDA_Assets!AA:AA,"",0)</f>
        <v>0</v>
      </c>
      <c r="EI446" s="34">
        <f>_xlfn.XLOOKUP(B446,[1]MDA_Assets!D:D,[1]MDA_Assets!P:P,"",0)</f>
        <v>8</v>
      </c>
      <c r="EJ446" s="35" t="str">
        <f>_xlfn.XLOOKUP(B446,[1]MDA_Assets!D:D,[1]MDA_Assets!AB:AB,"",0)</f>
        <v>3000</v>
      </c>
      <c r="EK446" s="35" t="str">
        <f>_xlfn.XLOOKUP(B446,[1]MDA_Assets!D:D,[1]MDA_Assets!AC:AC,"",0)</f>
        <v>1700</v>
      </c>
      <c r="EL446" s="35" t="str">
        <f>_xlfn.XLOOKUP(B446,[1]MDA_Assets!D:D,[1]MDA_Assets!AD:AD,"",0)</f>
        <v>5000</v>
      </c>
      <c r="EM446" s="35" t="str">
        <f>_xlfn.XLOOKUP(B446,[1]MDA_Assets!D:D,[1]MDA_Assets!AE:AE,"",0)</f>
        <v>5000</v>
      </c>
      <c r="EN446" s="35" t="str">
        <f>_xlfn.XLOOKUP(B446,[1]MDA_Assets!D:D,[1]MDA_Assets!AF:AF,"",0)</f>
        <v>5000</v>
      </c>
      <c r="EO446" s="35" t="str">
        <f>_xlfn.XLOOKUP(B446,[1]MDA_Assets!D:D,[1]MDA_Assets!AG:AG,"",0)</f>
        <v>3500</v>
      </c>
      <c r="EP446" s="36">
        <f t="shared" si="346"/>
        <v>365</v>
      </c>
      <c r="EQ446" s="36">
        <f t="shared" si="346"/>
        <v>180</v>
      </c>
      <c r="ER446" s="36">
        <f t="shared" si="330"/>
        <v>730</v>
      </c>
      <c r="ES446" s="36">
        <f t="shared" si="331"/>
        <v>730</v>
      </c>
      <c r="ET446" s="36">
        <f t="shared" si="332"/>
        <v>730</v>
      </c>
      <c r="EU446" s="36">
        <f t="shared" si="333"/>
        <v>365</v>
      </c>
      <c r="EV446" s="36" t="str">
        <f t="shared" si="334"/>
        <v/>
      </c>
      <c r="EW446" s="36" t="str">
        <f t="shared" si="306"/>
        <v/>
      </c>
      <c r="EX446" s="36" t="str">
        <f t="shared" si="307"/>
        <v/>
      </c>
      <c r="EY446" s="36">
        <f t="shared" si="349"/>
        <v>11.78</v>
      </c>
      <c r="EZ446" s="36">
        <f t="shared" si="349"/>
        <v>5.81</v>
      </c>
      <c r="FA446" s="36">
        <f t="shared" si="349"/>
        <v>23.55</v>
      </c>
      <c r="FB446" s="36">
        <f t="shared" si="348"/>
        <v>23.55</v>
      </c>
      <c r="FC446" s="36">
        <f t="shared" si="348"/>
        <v>23.55</v>
      </c>
      <c r="FD446" s="36">
        <f t="shared" si="348"/>
        <v>11.78</v>
      </c>
      <c r="FE446" s="36" t="str">
        <f t="shared" si="348"/>
        <v/>
      </c>
      <c r="FF446" s="36" t="str">
        <f t="shared" si="348"/>
        <v/>
      </c>
      <c r="FG446" s="36" t="str">
        <f t="shared" si="348"/>
        <v/>
      </c>
      <c r="FH446" s="37" t="str" cm="1">
        <f t="array" ref="FH446">_xlfn.IFS(EY446="", "No Data", EY446&lt;0, "Negative/Future", EY446=0, "Zero Days", EY446&lt;=3, "&lt; 3 Months", EY446&lt;=6, "3 to 6 Months", EY446&lt;=9, "6 to 9 Months", EY446&lt;=12, "9 to 12 Months", EY446&lt;=15, "12 to 15 Months", EY446&lt;=18, "15 to 18 Months", EY446&lt;=24, "18 to 24 Months", EY446&gt;24, "&gt; 24 Months")</f>
        <v>9 to 12 Months</v>
      </c>
      <c r="FI446" s="37" t="str" cm="1">
        <f t="array" ref="FI446">_xlfn.IFS(EZ446="", "No Data", EZ446&lt;0, "Negative/Future", EZ446=0, "Zero Days", EZ446&lt;=3, "&lt; 3 Months", EZ446&lt;=6, "3 to 6 Months", EZ446&lt;=9, "6 to 9 Months", EZ446&lt;=12, "9 to 12 Months", EZ446&lt;=15, "12 to 15 Months", EZ446&lt;=18, "15 to 18 Months", EZ446&lt;=24, "18 to 24 Months", EZ446&gt;24, "&gt; 24 Months")</f>
        <v>3 to 6 Months</v>
      </c>
      <c r="FJ446" s="37" t="str" cm="1">
        <f t="array" ref="FJ446">_xlfn.IFS(FA446="", "No Data", FA446&lt;0, "Negative/Future", FA446=0, "Zero Days", FA446&lt;=3, "&lt; 3 Months", FA446&lt;=6, "3 to 6 Months", FA446&lt;=9, "6 to 9 Months", FA446&lt;=12, "9 to 12 Months", FA446&lt;=15, "12 to 15 Months", FA446&lt;=18, "15 to 18 Months", FA446&lt;=24, "18 to 24 Months", FA446&gt;24, "&gt; 24 Months")</f>
        <v>18 to 24 Months</v>
      </c>
      <c r="FK446" s="37" t="str" cm="1">
        <f t="array" ref="FK446">_xlfn.IFS(FB446="", "No Data", FB446&lt;0, "Negative/Future", FB446=0, "Zero Days", FB446&lt;=3, "&lt; 3 Months", FB446&lt;=6, "3 to 6 Months", FB446&lt;=9, "6 to 9 Months", FB446&lt;=12, "9 to 12 Months", FB446&lt;=15, "12 to 15 Months", FB446&lt;=18, "15 to 18 Months", FB446&lt;=24, "18 to 24 Months", FB446&gt;24, "&gt; 24 Months")</f>
        <v>18 to 24 Months</v>
      </c>
      <c r="FL446" s="37" t="str" cm="1">
        <f t="array" ref="FL446">_xlfn.IFS(FC446="", "No Data", FC446&lt;0, "Negative/Future", FC446=0, "Zero Days", FC446&lt;=3, "&lt; 3 Months", FC446&lt;=6, "3 to 6 Months", FC446&lt;=9, "6 to 9 Months", FC446&lt;=12, "9 to 12 Months", FC446&lt;=15, "12 to 15 Months", FC446&lt;=18, "15 to 18 Months", FC446&lt;=24, "18 to 24 Months", FC446&gt;24, "&gt; 24 Months")</f>
        <v>18 to 24 Months</v>
      </c>
      <c r="FM446" s="37" t="str" cm="1">
        <f t="array" ref="FM446">_xlfn.IFS(FD446="", "No Data", FD446&lt;0, "Negative/Future", FD446=0, "Zero Days", FD446&lt;=3, "&lt; 3 Months", FD446&lt;=6, "3 to 6 Months", FD446&lt;=9, "6 to 9 Months", FD446&lt;=12, "9 to 12 Months", FD446&lt;=15, "12 to 15 Months", FD446&lt;=18, "15 to 18 Months", FD446&lt;=24, "18 to 24 Months", FD446&gt;24, "&gt; 24 Months")</f>
        <v>9 to 12 Months</v>
      </c>
      <c r="FN446" s="37" t="str" cm="1">
        <f t="array" ref="FN446">_xlfn.IFS(FE446="", "No Data", FE446&lt;0, "Negative/Future", FE446=0, "Zero Days", FE446&lt;=3, "&lt; 3 Months", FE446&lt;=6, "3 to 6 Months", FE446&lt;=9, "6 to 9 Months", FE446&lt;=12, "9 to 12 Months", FE446&lt;=15, "12 to 15 Months", FE446&lt;=18, "15 to 18 Months", FE446&lt;=24, "18 to 24 Months", FE446&gt;24, "&gt; 24 Months")</f>
        <v>No Data</v>
      </c>
      <c r="FO446" s="37" t="str" cm="1">
        <f t="array" ref="FO446">_xlfn.IFS(FG446="", "No Data", FG446&lt;0, "Negative/Future", FG446=0, "Zero Days", FG446&lt;=3, "&lt; 3 Months", FG446&lt;=6, "3 to 6 Months", FG446&lt;=9, "6 to 9 Months", FG446&lt;=12, "9 to 12 Months", FG446&lt;=15, "12 to 15 Months", FG446&lt;=18, "15 to 18 Months", FG446&lt;=24, "18 to 24 Months", FG446&gt;24, "&gt; 24 Months")</f>
        <v>No Data</v>
      </c>
      <c r="FP446" s="37" t="str" cm="1">
        <f t="array" ref="FP446">_xlfn.IFS(FF446="", "No Data", FF446&lt;0, "Negative/Future", FF446=0, "Zero Days", FF446&lt;=3, "&lt; 3 Months", FF446&lt;=6, "3 to 6 Months", FF446&lt;=9, "6 to 9 Months", FF446&lt;=12, "9 to 12 Months", FF446&lt;=15, "12 to 15 Months", FF446&lt;=18, "15 to 18 Months", FF446&lt;=24, "18 to 24 Months", FF446&gt;24, "&gt; 24 Months")</f>
        <v>No Data</v>
      </c>
      <c r="FQ446" s="29" t="s">
        <v>1927</v>
      </c>
      <c r="FR446" s="29">
        <v>7781002740</v>
      </c>
      <c r="FS446" s="38" t="str">
        <f>VLOOKUP(_xlfn.XLOOKUP(B446,[1]MDA_Assets!D:D,[1]MDA_Assets!I:I,"",0),[1]Validation!$B$1:$C$8,2,0)</f>
        <v>B</v>
      </c>
      <c r="FT446" s="38" t="s">
        <v>202</v>
      </c>
      <c r="FU446" s="31" t="str">
        <f>_xlfn.XLOOKUP(B446,[1]MDA_Assets!D:D,[1]MDA_Assets!X:X,"",0)</f>
        <v>Yes</v>
      </c>
      <c r="FV446" s="39">
        <v>2</v>
      </c>
      <c r="FW446" s="39">
        <v>0</v>
      </c>
      <c r="FX446" s="39">
        <v>0</v>
      </c>
      <c r="FY446" s="39">
        <v>7</v>
      </c>
      <c r="FZ446" s="40">
        <f t="shared" si="343"/>
        <v>46261</v>
      </c>
      <c r="GA446" s="40">
        <f t="shared" si="343"/>
        <v>46076</v>
      </c>
      <c r="GB446" s="40">
        <f t="shared" si="308"/>
        <v>46626</v>
      </c>
      <c r="GC446" s="40">
        <f t="shared" si="309"/>
        <v>46626</v>
      </c>
      <c r="GD446" s="40">
        <f t="shared" si="310"/>
        <v>46593</v>
      </c>
      <c r="GE446" s="40">
        <f t="shared" si="311"/>
        <v>45519</v>
      </c>
      <c r="GF446" s="40" t="str">
        <f t="shared" si="347"/>
        <v/>
      </c>
      <c r="GG446" s="40" t="str">
        <f t="shared" si="347"/>
        <v/>
      </c>
      <c r="GH446" s="40" t="str">
        <f t="shared" si="347"/>
        <v/>
      </c>
      <c r="GI446" s="39">
        <f t="shared" si="335"/>
        <v>1</v>
      </c>
      <c r="GJ446" s="39">
        <f t="shared" si="336"/>
        <v>0</v>
      </c>
      <c r="GK446" s="39">
        <f t="shared" si="337"/>
        <v>1</v>
      </c>
      <c r="GL446" s="39">
        <f t="shared" si="338"/>
        <v>4</v>
      </c>
    </row>
    <row r="447" spans="1:194" x14ac:dyDescent="0.25">
      <c r="A447" s="19">
        <v>483</v>
      </c>
      <c r="B447" s="43" t="s">
        <v>1928</v>
      </c>
      <c r="C447" s="43" t="s">
        <v>1921</v>
      </c>
      <c r="D447" s="43" t="s">
        <v>241</v>
      </c>
      <c r="E447" s="43" t="s">
        <v>1929</v>
      </c>
      <c r="F447" s="43" t="s">
        <v>1930</v>
      </c>
      <c r="G447" s="43" t="s">
        <v>225</v>
      </c>
      <c r="H447" s="43" t="s">
        <v>441</v>
      </c>
      <c r="I447" s="43" t="s">
        <v>192</v>
      </c>
      <c r="J447" s="44">
        <f t="shared" si="312"/>
        <v>44411.770833333336</v>
      </c>
      <c r="K447" s="44">
        <v>44047.770833333336</v>
      </c>
      <c r="L447" s="44">
        <v>43524</v>
      </c>
      <c r="M447" s="43" t="s">
        <v>2655</v>
      </c>
      <c r="N447" s="43" t="s">
        <v>2654</v>
      </c>
      <c r="O447" s="44">
        <v>46077.649004629631</v>
      </c>
      <c r="P447" s="43">
        <v>3733</v>
      </c>
      <c r="Q447" s="43"/>
      <c r="R447" s="43"/>
      <c r="S447" s="43" t="s">
        <v>194</v>
      </c>
      <c r="T447" s="44">
        <v>45981.770833333336</v>
      </c>
      <c r="U447" s="44">
        <v>45981.770833333336</v>
      </c>
      <c r="V447" s="44">
        <v>45981.770833333336</v>
      </c>
      <c r="W447" s="44">
        <v>45981.770833333336</v>
      </c>
      <c r="X447" s="44">
        <v>45981.770833333336</v>
      </c>
      <c r="Y447" s="44">
        <v>45981.770833333336</v>
      </c>
      <c r="Z447" s="43" t="s">
        <v>195</v>
      </c>
      <c r="AA447" s="43" t="s">
        <v>292</v>
      </c>
      <c r="AB447" s="43"/>
      <c r="AC447" s="43"/>
      <c r="AD447" s="43"/>
      <c r="AE447" s="43">
        <v>8</v>
      </c>
      <c r="AF447" s="43" t="s">
        <v>1096</v>
      </c>
      <c r="AG447" s="43" t="s">
        <v>2656</v>
      </c>
      <c r="AH447" s="43" t="s">
        <v>2657</v>
      </c>
      <c r="AI447" s="43" t="s">
        <v>2657</v>
      </c>
      <c r="AJ447" s="43" t="s">
        <v>2657</v>
      </c>
      <c r="AK447" s="43" t="s">
        <v>2658</v>
      </c>
      <c r="AL447" s="47">
        <v>46346</v>
      </c>
      <c r="AM447" s="45">
        <v>46161</v>
      </c>
      <c r="AN447" s="47">
        <v>46711</v>
      </c>
      <c r="AO447" s="47">
        <v>46711</v>
      </c>
      <c r="AP447" s="47">
        <v>46711</v>
      </c>
      <c r="AQ447" s="47">
        <v>46346</v>
      </c>
      <c r="AR447" s="48"/>
      <c r="AS447" s="48"/>
      <c r="AT447" s="48"/>
      <c r="AU447" s="43">
        <v>0</v>
      </c>
      <c r="AV447" s="43">
        <v>1</v>
      </c>
      <c r="AW447" s="43">
        <v>0</v>
      </c>
      <c r="AX447" s="51" t="s">
        <v>623</v>
      </c>
      <c r="AY447" s="51" t="s">
        <v>211</v>
      </c>
      <c r="AZ447" s="51" t="s">
        <v>198</v>
      </c>
      <c r="BA447" s="20">
        <f t="shared" ca="1" si="350"/>
        <v>0</v>
      </c>
      <c r="BB447" s="20">
        <f t="shared" ca="1" si="350"/>
        <v>1</v>
      </c>
      <c r="BC447" s="20">
        <f t="shared" ca="1" si="350"/>
        <v>0</v>
      </c>
      <c r="BD447" s="20">
        <f t="shared" ca="1" si="350"/>
        <v>0</v>
      </c>
      <c r="BE447" s="20">
        <f t="shared" ca="1" si="350"/>
        <v>0</v>
      </c>
      <c r="BF447" s="20">
        <f t="shared" ca="1" si="350"/>
        <v>0</v>
      </c>
      <c r="BG447" s="21" t="str">
        <f t="shared" ca="1" si="350"/>
        <v/>
      </c>
      <c r="BH447" s="21" t="str">
        <f t="shared" ca="1" si="350"/>
        <v/>
      </c>
      <c r="BI447" s="21" t="str">
        <f t="shared" ca="1" si="350"/>
        <v/>
      </c>
      <c r="BJ447" s="22">
        <f t="shared" ca="1" si="313"/>
        <v>1</v>
      </c>
      <c r="BK447" s="21">
        <f t="shared" si="314"/>
        <v>8</v>
      </c>
      <c r="BL447" s="22">
        <f t="shared" ca="1" si="315"/>
        <v>4520</v>
      </c>
      <c r="BM447" s="22">
        <f t="shared" ca="1" si="316"/>
        <v>0</v>
      </c>
      <c r="BN447" s="23">
        <f t="shared" ca="1" si="317"/>
        <v>4520</v>
      </c>
      <c r="BO447" s="24">
        <f t="shared" ca="1" si="318"/>
        <v>787</v>
      </c>
      <c r="BP447" s="51" t="str">
        <f>_xlfn.XLOOKUP(E447,[1]Validation!E:E,[1]Validation!F:F,"")</f>
        <v>EE160</v>
      </c>
      <c r="BQ447" s="51" t="str">
        <f>_xlfn.XLOOKUP(BP447,[1]Validation!F:F,[1]Validation!G:G,"")</f>
        <v>EE90 to EE160</v>
      </c>
      <c r="BR447" s="52" t="str">
        <f>VLOOKUP(G447,[1]Validation!$B$1:$C$9,2,0)</f>
        <v>C</v>
      </c>
      <c r="BS447" s="51">
        <f t="shared" ca="1" si="319"/>
        <v>70</v>
      </c>
      <c r="BT447" s="53" t="str">
        <f>_xlfn.XLOOKUP(B447,'[2]1. All Calls'!$R:$R,'[2]1. All Calls'!$A:$A,"",0)</f>
        <v/>
      </c>
      <c r="BU447" s="51" t="str">
        <f>_xlfn.XLOOKUP(B447,'[2]1. All Calls'!$R:$R,'[2]1. All Calls'!$F:$F,"",0)</f>
        <v/>
      </c>
      <c r="BV447" s="51" t="str">
        <f>_xlfn.XLOOKUP(B447,'[2]1. All Calls'!$R:$R,'[2]1. All Calls'!$J:$J,"",0)</f>
        <v/>
      </c>
      <c r="BW447" s="53" t="str">
        <f>_xlfn.XLOOKUP(B447,'[2]Sch Calls'!$R:$R,'[2]Sch Calls'!$A:$A,"",0)</f>
        <v/>
      </c>
      <c r="BX447" s="51" t="str">
        <f>_xlfn.XLOOKUP(B447,'[2]Sch Calls'!$R:$R,'[2]Sch Calls'!$B:$B,"",0)</f>
        <v/>
      </c>
      <c r="BY447" s="51" t="str">
        <f t="shared" si="344"/>
        <v>20-May-26</v>
      </c>
      <c r="BZ447" s="51" t="str">
        <f t="shared" si="344"/>
        <v>20-May-26</v>
      </c>
      <c r="CA447" s="51" t="str">
        <f t="shared" si="320"/>
        <v>23-Aug-26</v>
      </c>
      <c r="CB447" s="51" t="str">
        <f t="shared" si="321"/>
        <v>21-May-27</v>
      </c>
      <c r="CC447" s="51" t="str">
        <f t="shared" si="322"/>
        <v>21-Nov-27</v>
      </c>
      <c r="CD447" s="51" t="str">
        <f t="shared" si="323"/>
        <v>21-Nov-26</v>
      </c>
      <c r="CE447" s="51">
        <f t="shared" ca="1" si="345"/>
        <v>194</v>
      </c>
      <c r="CF447" s="51">
        <f t="shared" ca="1" si="345"/>
        <v>194</v>
      </c>
      <c r="CG447" s="51">
        <f t="shared" ca="1" si="324"/>
        <v>194</v>
      </c>
      <c r="CH447" s="51">
        <f t="shared" ca="1" si="325"/>
        <v>194</v>
      </c>
      <c r="CI447" s="51">
        <f t="shared" ca="1" si="326"/>
        <v>194</v>
      </c>
      <c r="CJ447" s="51">
        <f t="shared" ca="1" si="327"/>
        <v>194</v>
      </c>
      <c r="CK447" s="51">
        <f t="shared" ca="1" si="341"/>
        <v>1552</v>
      </c>
      <c r="CL447" s="51">
        <f t="shared" ca="1" si="341"/>
        <v>1552</v>
      </c>
      <c r="CM447" s="51">
        <f t="shared" ca="1" si="341"/>
        <v>1552</v>
      </c>
      <c r="CN447" s="51">
        <f t="shared" ref="CN447:CP479" ca="1" si="351">IFERROR(SUM(CH447*$BK447),"")</f>
        <v>1552</v>
      </c>
      <c r="CO447" s="51">
        <f t="shared" ca="1" si="351"/>
        <v>1552</v>
      </c>
      <c r="CP447" s="51">
        <f t="shared" ca="1" si="351"/>
        <v>1552</v>
      </c>
      <c r="CQ447" s="51">
        <f t="shared" ca="1" si="342"/>
        <v>1648</v>
      </c>
      <c r="CR447" s="51">
        <f t="shared" ca="1" si="342"/>
        <v>248</v>
      </c>
      <c r="CS447" s="51">
        <f t="shared" ca="1" si="342"/>
        <v>3648</v>
      </c>
      <c r="CT447" s="51">
        <f t="shared" ref="CT447:CV479" ca="1" si="352">IFERROR(IF(AI447&gt;0,SUM(AI447-CN447),""),"")</f>
        <v>3648</v>
      </c>
      <c r="CU447" s="51">
        <f t="shared" ca="1" si="352"/>
        <v>3648</v>
      </c>
      <c r="CV447" s="54">
        <f t="shared" ca="1" si="352"/>
        <v>1848</v>
      </c>
      <c r="CW447" s="25">
        <v>0</v>
      </c>
      <c r="CX447" s="55">
        <v>0.69</v>
      </c>
      <c r="CY447" s="55"/>
      <c r="CZ447" s="26">
        <v>0</v>
      </c>
      <c r="DA447" s="26">
        <v>0</v>
      </c>
      <c r="DB447" s="26">
        <v>0</v>
      </c>
      <c r="DC447" s="26">
        <v>0</v>
      </c>
      <c r="DD447" s="26">
        <v>0</v>
      </c>
      <c r="DE447" s="26">
        <v>0</v>
      </c>
      <c r="DF447" s="26">
        <v>0</v>
      </c>
      <c r="DG447" s="26">
        <v>0</v>
      </c>
      <c r="DH447" s="26">
        <v>0</v>
      </c>
      <c r="DI447" s="26">
        <v>0</v>
      </c>
      <c r="DJ447" s="26">
        <v>0</v>
      </c>
      <c r="DK447" s="26">
        <v>0</v>
      </c>
      <c r="DL447" s="27" t="str">
        <f t="shared" si="328"/>
        <v>Blank</v>
      </c>
      <c r="DM447" s="28" t="str">
        <f t="shared" ca="1" si="329"/>
        <v>Blank</v>
      </c>
      <c r="DN447" s="56" t="str">
        <f>_xlfn.XLOOKUP(B447,'[2]1. All Calls'!$R:$R,'[2]1. All Calls'!$A:$A,"",0)</f>
        <v/>
      </c>
      <c r="DO447" s="57" t="str">
        <f ca="1">VLOOKUP(DM447,[1]Validation!$B$20:$C$25,2,0)</f>
        <v>Blank</v>
      </c>
      <c r="DP447" s="58" t="str">
        <f>_xlfn.XLOOKUP(B447,'[1]Active AMCs- Dealer'!E:E,'[1]Active AMCs- Dealer'!L:L,"Not in AMC",0)</f>
        <v>Not in AMC</v>
      </c>
      <c r="DQ447" s="50" t="s">
        <v>901</v>
      </c>
      <c r="DR447" s="29" t="str">
        <f>_xlfn.XLOOKUP(B447,'[2]1. All Calls'!$R:$R,'[2]1. All Calls'!$F:$F,"",0)</f>
        <v/>
      </c>
      <c r="DS447" s="29" t="str">
        <f>_xlfn.XLOOKUP(B447,'[2]1. All Calls'!$R:$R,'[2]1. All Calls'!$AB:$AB,"",0)</f>
        <v/>
      </c>
      <c r="DT447" s="30" t="str">
        <f>_xlfn.XLOOKUP(DR447,'[2]1. All Calls'!$F:$F,'[2]1. All Calls'!$A:$A,"",0)</f>
        <v/>
      </c>
      <c r="DU447" s="31" t="str">
        <f>_xlfn.XLOOKUP(DR447,'[2]1. All Calls'!$F:$F,'[2]1. All Calls'!$B:$B,"",0)</f>
        <v/>
      </c>
      <c r="DV447" s="31">
        <f>_xlfn.XLOOKUP(B447,[1]MDA_Assets!D:D,[1]MDA_Assets!N:N,"",0)</f>
        <v>0</v>
      </c>
      <c r="DW447" s="31">
        <f>_xlfn.XLOOKUP(B447,[1]MDA_Assets!D:D,[1]MDA_Assets!O:O,"",0)</f>
        <v>0</v>
      </c>
      <c r="DX447" s="32" t="str">
        <f>_xlfn.XLOOKUP(B447,[1]MDA_Assets!D:D,[1]MDA_Assets!Q:Q,"",0)</f>
        <v>Synthetic</v>
      </c>
      <c r="DY447" s="33">
        <f>_xlfn.XLOOKUP(B447,[1]MDA_Assets!D:D,[1]MDA_Assets!R:R,"",0)</f>
        <v>45982</v>
      </c>
      <c r="DZ447" s="33">
        <f>_xlfn.XLOOKUP(B447,[1]MDA_Assets!D:D,[1]MDA_Assets!S:S,"",0)</f>
        <v>45982</v>
      </c>
      <c r="EA447" s="33">
        <f>_xlfn.XLOOKUP(B447,[1]MDA_Assets!D:D,[1]MDA_Assets!T:T,"",0)</f>
        <v>45982</v>
      </c>
      <c r="EB447" s="33">
        <f>_xlfn.XLOOKUP(B447,[1]MDA_Assets!D:D,[1]MDA_Assets!U:U,"",0)</f>
        <v>45982</v>
      </c>
      <c r="EC447" s="33">
        <f>_xlfn.XLOOKUP(B447,[1]MDA_Assets!D:D,[1]MDA_Assets!V:V,"",0)</f>
        <v>45982</v>
      </c>
      <c r="ED447" s="33">
        <f>_xlfn.XLOOKUP(B447,[1]MDA_Assets!D:D,[1]MDA_Assets!W:W,"",0)</f>
        <v>45982</v>
      </c>
      <c r="EE447" s="32" t="str">
        <f>_xlfn.XLOOKUP(B447,[1]MDA_Assets!D:D,[1]MDA_Assets!X:X,"",0)</f>
        <v>No</v>
      </c>
      <c r="EF447" s="33">
        <f>_xlfn.XLOOKUP(B447,[1]MDA_Assets!D:D,[1]MDA_Assets!Y:Y,"",0)</f>
        <v>0</v>
      </c>
      <c r="EG447" s="33">
        <f>_xlfn.XLOOKUP(B447,[1]MDA_Assets!D:D,[1]MDA_Assets!Z:Z,"",0)</f>
        <v>0</v>
      </c>
      <c r="EH447" s="33">
        <f>_xlfn.XLOOKUP(B447,[1]MDA_Assets!D:D,[1]MDA_Assets!AA:AA,"",0)</f>
        <v>0</v>
      </c>
      <c r="EI447" s="34">
        <f>_xlfn.XLOOKUP(B447,[1]MDA_Assets!D:D,[1]MDA_Assets!P:P,"",0)</f>
        <v>8</v>
      </c>
      <c r="EJ447" s="35" t="str">
        <f>_xlfn.XLOOKUP(B447,[1]MDA_Assets!D:D,[1]MDA_Assets!AB:AB,"",0)</f>
        <v>3200</v>
      </c>
      <c r="EK447" s="35" t="str">
        <f>_xlfn.XLOOKUP(B447,[1]MDA_Assets!D:D,[1]MDA_Assets!AC:AC,"",0)</f>
        <v>1800</v>
      </c>
      <c r="EL447" s="35" t="str">
        <f>_xlfn.XLOOKUP(B447,[1]MDA_Assets!D:D,[1]MDA_Assets!AD:AD,"",0)</f>
        <v>5200</v>
      </c>
      <c r="EM447" s="35" t="str">
        <f>_xlfn.XLOOKUP(B447,[1]MDA_Assets!D:D,[1]MDA_Assets!AE:AE,"",0)</f>
        <v>5200</v>
      </c>
      <c r="EN447" s="35" t="str">
        <f>_xlfn.XLOOKUP(B447,[1]MDA_Assets!D:D,[1]MDA_Assets!AF:AF,"",0)</f>
        <v>5200</v>
      </c>
      <c r="EO447" s="35" t="str">
        <f>_xlfn.XLOOKUP(B447,[1]MDA_Assets!D:D,[1]MDA_Assets!AG:AG,"",0)</f>
        <v>3400</v>
      </c>
      <c r="EP447" s="36">
        <f t="shared" si="346"/>
        <v>365</v>
      </c>
      <c r="EQ447" s="36">
        <f t="shared" si="346"/>
        <v>180</v>
      </c>
      <c r="ER447" s="36">
        <f t="shared" si="330"/>
        <v>730</v>
      </c>
      <c r="ES447" s="36">
        <f t="shared" si="331"/>
        <v>730</v>
      </c>
      <c r="ET447" s="36">
        <f t="shared" si="332"/>
        <v>730</v>
      </c>
      <c r="EU447" s="36">
        <f t="shared" si="333"/>
        <v>365</v>
      </c>
      <c r="EV447" s="36" t="str">
        <f t="shared" si="334"/>
        <v/>
      </c>
      <c r="EW447" s="36" t="str">
        <f t="shared" si="306"/>
        <v/>
      </c>
      <c r="EX447" s="36" t="str">
        <f t="shared" si="307"/>
        <v/>
      </c>
      <c r="EY447" s="36">
        <f t="shared" si="349"/>
        <v>11.78</v>
      </c>
      <c r="EZ447" s="36">
        <f t="shared" si="349"/>
        <v>5.81</v>
      </c>
      <c r="FA447" s="36">
        <f t="shared" si="349"/>
        <v>23.55</v>
      </c>
      <c r="FB447" s="36">
        <f t="shared" si="348"/>
        <v>23.55</v>
      </c>
      <c r="FC447" s="36">
        <f t="shared" si="348"/>
        <v>23.55</v>
      </c>
      <c r="FD447" s="36">
        <f t="shared" si="348"/>
        <v>11.78</v>
      </c>
      <c r="FE447" s="36" t="str">
        <f t="shared" si="348"/>
        <v/>
      </c>
      <c r="FF447" s="36" t="str">
        <f t="shared" si="348"/>
        <v/>
      </c>
      <c r="FG447" s="36" t="str">
        <f t="shared" si="348"/>
        <v/>
      </c>
      <c r="FH447" s="37" t="str" cm="1">
        <f t="array" ref="FH447">_xlfn.IFS(EY447="", "No Data", EY447&lt;0, "Negative/Future", EY447=0, "Zero Days", EY447&lt;=3, "&lt; 3 Months", EY447&lt;=6, "3 to 6 Months", EY447&lt;=9, "6 to 9 Months", EY447&lt;=12, "9 to 12 Months", EY447&lt;=15, "12 to 15 Months", EY447&lt;=18, "15 to 18 Months", EY447&lt;=24, "18 to 24 Months", EY447&gt;24, "&gt; 24 Months")</f>
        <v>9 to 12 Months</v>
      </c>
      <c r="FI447" s="37" t="str" cm="1">
        <f t="array" ref="FI447">_xlfn.IFS(EZ447="", "No Data", EZ447&lt;0, "Negative/Future", EZ447=0, "Zero Days", EZ447&lt;=3, "&lt; 3 Months", EZ447&lt;=6, "3 to 6 Months", EZ447&lt;=9, "6 to 9 Months", EZ447&lt;=12, "9 to 12 Months", EZ447&lt;=15, "12 to 15 Months", EZ447&lt;=18, "15 to 18 Months", EZ447&lt;=24, "18 to 24 Months", EZ447&gt;24, "&gt; 24 Months")</f>
        <v>3 to 6 Months</v>
      </c>
      <c r="FJ447" s="37" t="str" cm="1">
        <f t="array" ref="FJ447">_xlfn.IFS(FA447="", "No Data", FA447&lt;0, "Negative/Future", FA447=0, "Zero Days", FA447&lt;=3, "&lt; 3 Months", FA447&lt;=6, "3 to 6 Months", FA447&lt;=9, "6 to 9 Months", FA447&lt;=12, "9 to 12 Months", FA447&lt;=15, "12 to 15 Months", FA447&lt;=18, "15 to 18 Months", FA447&lt;=24, "18 to 24 Months", FA447&gt;24, "&gt; 24 Months")</f>
        <v>18 to 24 Months</v>
      </c>
      <c r="FK447" s="37" t="str" cm="1">
        <f t="array" ref="FK447">_xlfn.IFS(FB447="", "No Data", FB447&lt;0, "Negative/Future", FB447=0, "Zero Days", FB447&lt;=3, "&lt; 3 Months", FB447&lt;=6, "3 to 6 Months", FB447&lt;=9, "6 to 9 Months", FB447&lt;=12, "9 to 12 Months", FB447&lt;=15, "12 to 15 Months", FB447&lt;=18, "15 to 18 Months", FB447&lt;=24, "18 to 24 Months", FB447&gt;24, "&gt; 24 Months")</f>
        <v>18 to 24 Months</v>
      </c>
      <c r="FL447" s="37" t="str" cm="1">
        <f t="array" ref="FL447">_xlfn.IFS(FC447="", "No Data", FC447&lt;0, "Negative/Future", FC447=0, "Zero Days", FC447&lt;=3, "&lt; 3 Months", FC447&lt;=6, "3 to 6 Months", FC447&lt;=9, "6 to 9 Months", FC447&lt;=12, "9 to 12 Months", FC447&lt;=15, "12 to 15 Months", FC447&lt;=18, "15 to 18 Months", FC447&lt;=24, "18 to 24 Months", FC447&gt;24, "&gt; 24 Months")</f>
        <v>18 to 24 Months</v>
      </c>
      <c r="FM447" s="37" t="str" cm="1">
        <f t="array" ref="FM447">_xlfn.IFS(FD447="", "No Data", FD447&lt;0, "Negative/Future", FD447=0, "Zero Days", FD447&lt;=3, "&lt; 3 Months", FD447&lt;=6, "3 to 6 Months", FD447&lt;=9, "6 to 9 Months", FD447&lt;=12, "9 to 12 Months", FD447&lt;=15, "12 to 15 Months", FD447&lt;=18, "15 to 18 Months", FD447&lt;=24, "18 to 24 Months", FD447&gt;24, "&gt; 24 Months")</f>
        <v>9 to 12 Months</v>
      </c>
      <c r="FN447" s="37" t="str" cm="1">
        <f t="array" ref="FN447">_xlfn.IFS(FE447="", "No Data", FE447&lt;0, "Negative/Future", FE447=0, "Zero Days", FE447&lt;=3, "&lt; 3 Months", FE447&lt;=6, "3 to 6 Months", FE447&lt;=9, "6 to 9 Months", FE447&lt;=12, "9 to 12 Months", FE447&lt;=15, "12 to 15 Months", FE447&lt;=18, "15 to 18 Months", FE447&lt;=24, "18 to 24 Months", FE447&gt;24, "&gt; 24 Months")</f>
        <v>No Data</v>
      </c>
      <c r="FO447" s="37" t="str" cm="1">
        <f t="array" ref="FO447">_xlfn.IFS(FG447="", "No Data", FG447&lt;0, "Negative/Future", FG447=0, "Zero Days", FG447&lt;=3, "&lt; 3 Months", FG447&lt;=6, "3 to 6 Months", FG447&lt;=9, "6 to 9 Months", FG447&lt;=12, "9 to 12 Months", FG447&lt;=15, "12 to 15 Months", FG447&lt;=18, "15 to 18 Months", FG447&lt;=24, "18 to 24 Months", FG447&gt;24, "&gt; 24 Months")</f>
        <v>No Data</v>
      </c>
      <c r="FP447" s="37" t="str" cm="1">
        <f t="array" ref="FP447">_xlfn.IFS(FF447="", "No Data", FF447&lt;0, "Negative/Future", FF447=0, "Zero Days", FF447&lt;=3, "&lt; 3 Months", FF447&lt;=6, "3 to 6 Months", FF447&lt;=9, "6 to 9 Months", FF447&lt;=12, "9 to 12 Months", FF447&lt;=15, "12 to 15 Months", FF447&lt;=18, "15 to 18 Months", FF447&lt;=24, "18 to 24 Months", FF447&gt;24, "&gt; 24 Months")</f>
        <v>No Data</v>
      </c>
      <c r="FQ447" s="29" t="s">
        <v>227</v>
      </c>
      <c r="FR447" s="29" t="s">
        <v>227</v>
      </c>
      <c r="FS447" s="38" t="str">
        <f>VLOOKUP(_xlfn.XLOOKUP(B447,[1]MDA_Assets!D:D,[1]MDA_Assets!I:I,"",0),[1]Validation!$B$1:$C$8,2,0)</f>
        <v>C</v>
      </c>
      <c r="FT447" s="38" t="s">
        <v>228</v>
      </c>
      <c r="FU447" s="31" t="str">
        <f>_xlfn.XLOOKUP(B447,[1]MDA_Assets!D:D,[1]MDA_Assets!X:X,"",0)</f>
        <v>No</v>
      </c>
      <c r="FV447" s="39">
        <v>0</v>
      </c>
      <c r="FW447" s="39">
        <v>1</v>
      </c>
      <c r="FX447" s="39">
        <v>0</v>
      </c>
      <c r="FY447" s="39">
        <v>8</v>
      </c>
      <c r="FZ447" s="40">
        <f t="shared" si="343"/>
        <v>46347</v>
      </c>
      <c r="GA447" s="40">
        <f t="shared" si="343"/>
        <v>46162</v>
      </c>
      <c r="GB447" s="40">
        <f t="shared" si="308"/>
        <v>46712</v>
      </c>
      <c r="GC447" s="40">
        <f t="shared" si="309"/>
        <v>46712</v>
      </c>
      <c r="GD447" s="40">
        <f t="shared" si="310"/>
        <v>46712</v>
      </c>
      <c r="GE447" s="40">
        <f t="shared" si="311"/>
        <v>46347</v>
      </c>
      <c r="GF447" s="40" t="str">
        <f t="shared" si="347"/>
        <v/>
      </c>
      <c r="GG447" s="40" t="str">
        <f t="shared" si="347"/>
        <v/>
      </c>
      <c r="GH447" s="40" t="str">
        <f t="shared" si="347"/>
        <v/>
      </c>
      <c r="GI447" s="39">
        <f t="shared" si="335"/>
        <v>0</v>
      </c>
      <c r="GJ447" s="39">
        <f t="shared" si="336"/>
        <v>0</v>
      </c>
      <c r="GK447" s="39">
        <f t="shared" si="337"/>
        <v>0</v>
      </c>
      <c r="GL447" s="39">
        <f t="shared" si="338"/>
        <v>6</v>
      </c>
    </row>
    <row r="448" spans="1:194" x14ac:dyDescent="0.25">
      <c r="A448" s="19">
        <v>484</v>
      </c>
      <c r="B448" s="43" t="s">
        <v>1931</v>
      </c>
      <c r="C448" s="43" t="s">
        <v>1921</v>
      </c>
      <c r="D448" s="43" t="s">
        <v>241</v>
      </c>
      <c r="E448" s="43" t="s">
        <v>1932</v>
      </c>
      <c r="F448" s="43" t="s">
        <v>1933</v>
      </c>
      <c r="G448" s="43" t="s">
        <v>190</v>
      </c>
      <c r="H448" s="43" t="s">
        <v>1934</v>
      </c>
      <c r="I448" s="43" t="s">
        <v>192</v>
      </c>
      <c r="J448" s="44">
        <f t="shared" si="312"/>
        <v>45483.520833333336</v>
      </c>
      <c r="K448" s="44">
        <v>45119.520833333336</v>
      </c>
      <c r="L448" s="44">
        <v>43130.770833333336</v>
      </c>
      <c r="M448" s="43" t="s">
        <v>3202</v>
      </c>
      <c r="N448" s="43"/>
      <c r="O448" s="44">
        <v>46069.344849537039</v>
      </c>
      <c r="P448" s="43">
        <v>1967</v>
      </c>
      <c r="Q448" s="43">
        <v>1748</v>
      </c>
      <c r="R448" s="43">
        <v>219</v>
      </c>
      <c r="S448" s="43" t="s">
        <v>194</v>
      </c>
      <c r="T448" s="44">
        <v>45963.770833333336</v>
      </c>
      <c r="U448" s="44">
        <v>45965.770833333336</v>
      </c>
      <c r="V448" s="44">
        <v>45963.770833333336</v>
      </c>
      <c r="W448" s="44">
        <v>45963.770833333336</v>
      </c>
      <c r="X448" s="44">
        <v>45963.770833333336</v>
      </c>
      <c r="Y448" s="44">
        <v>45963.770833333336</v>
      </c>
      <c r="Z448" s="43" t="s">
        <v>199</v>
      </c>
      <c r="AA448" s="43"/>
      <c r="AB448" s="43"/>
      <c r="AC448" s="43"/>
      <c r="AD448" s="43"/>
      <c r="AE448" s="43">
        <v>1</v>
      </c>
      <c r="AF448" s="43" t="s">
        <v>2011</v>
      </c>
      <c r="AG448" s="43" t="s">
        <v>2011</v>
      </c>
      <c r="AH448" s="43" t="s">
        <v>2014</v>
      </c>
      <c r="AI448" s="43" t="s">
        <v>2014</v>
      </c>
      <c r="AJ448" s="43" t="s">
        <v>2014</v>
      </c>
      <c r="AK448" s="43" t="s">
        <v>2011</v>
      </c>
      <c r="AL448" s="47">
        <v>46330</v>
      </c>
      <c r="AM448" s="45">
        <v>46143</v>
      </c>
      <c r="AN448" s="47">
        <v>46693</v>
      </c>
      <c r="AO448" s="47">
        <v>46693</v>
      </c>
      <c r="AP448" s="47">
        <v>46693</v>
      </c>
      <c r="AQ448" s="47">
        <v>46328</v>
      </c>
      <c r="AR448" s="48"/>
      <c r="AS448" s="48"/>
      <c r="AT448" s="48"/>
      <c r="AU448" s="43">
        <v>0</v>
      </c>
      <c r="AV448" s="43">
        <v>1</v>
      </c>
      <c r="AW448" s="43">
        <v>0</v>
      </c>
      <c r="AX448" s="51" t="s">
        <v>1006</v>
      </c>
      <c r="AY448" s="51" t="s">
        <v>1006</v>
      </c>
      <c r="AZ448" s="51" t="s">
        <v>198</v>
      </c>
      <c r="BA448" s="20">
        <f t="shared" ca="1" si="350"/>
        <v>0</v>
      </c>
      <c r="BB448" s="20">
        <f t="shared" ca="1" si="350"/>
        <v>1</v>
      </c>
      <c r="BC448" s="20">
        <f t="shared" ca="1" si="350"/>
        <v>0</v>
      </c>
      <c r="BD448" s="20">
        <f t="shared" ca="1" si="350"/>
        <v>0</v>
      </c>
      <c r="BE448" s="20">
        <f t="shared" ca="1" si="350"/>
        <v>0</v>
      </c>
      <c r="BF448" s="20">
        <f t="shared" ca="1" si="350"/>
        <v>0</v>
      </c>
      <c r="BG448" s="21" t="str">
        <f t="shared" ca="1" si="350"/>
        <v/>
      </c>
      <c r="BH448" s="21" t="str">
        <f t="shared" ca="1" si="350"/>
        <v/>
      </c>
      <c r="BI448" s="21" t="str">
        <f t="shared" ca="1" si="350"/>
        <v/>
      </c>
      <c r="BJ448" s="22">
        <f t="shared" ca="1" si="313"/>
        <v>1</v>
      </c>
      <c r="BK448" s="21">
        <f t="shared" si="314"/>
        <v>1</v>
      </c>
      <c r="BL448" s="22">
        <f t="shared" ca="1" si="315"/>
        <v>2074</v>
      </c>
      <c r="BM448" s="22">
        <f t="shared" ca="1" si="316"/>
        <v>1846</v>
      </c>
      <c r="BN448" s="23">
        <f t="shared" ca="1" si="317"/>
        <v>228</v>
      </c>
      <c r="BO448" s="24">
        <f t="shared" ca="1" si="318"/>
        <v>107</v>
      </c>
      <c r="BP448" s="51" t="str">
        <f>_xlfn.XLOOKUP(E448,[1]Validation!E:E,[1]Validation!F:F,"")</f>
        <v>EG90</v>
      </c>
      <c r="BQ448" s="51" t="str">
        <f>_xlfn.XLOOKUP(BP448,[1]Validation!F:F,[1]Validation!G:G,"")</f>
        <v>EG90 to EG160</v>
      </c>
      <c r="BR448" s="52" t="str">
        <f>VLOOKUP(G448,[1]Validation!$B$1:$C$9,2,0)</f>
        <v>B</v>
      </c>
      <c r="BS448" s="51">
        <f t="shared" ca="1" si="319"/>
        <v>35</v>
      </c>
      <c r="BT448" s="53">
        <f>_xlfn.XLOOKUP(B448,'[2]1. All Calls'!$R:$R,'[2]1. All Calls'!$A:$A,"",0)</f>
        <v>46069.573449074102</v>
      </c>
      <c r="BU448" s="51" t="str">
        <f>_xlfn.XLOOKUP(B448,'[2]1. All Calls'!$R:$R,'[2]1. All Calls'!$F:$F,"",0)</f>
        <v>CC-01979296</v>
      </c>
      <c r="BV448" s="51" t="str">
        <f>_xlfn.XLOOKUP(B448,'[2]1. All Calls'!$R:$R,'[2]1. All Calls'!$J:$J,"",0)</f>
        <v>Sales Call</v>
      </c>
      <c r="BW448" s="53" t="str">
        <f>_xlfn.XLOOKUP(B448,'[2]Sch Calls'!$R:$R,'[2]Sch Calls'!$A:$A,"",0)</f>
        <v/>
      </c>
      <c r="BX448" s="51" t="str">
        <f>_xlfn.XLOOKUP(B448,'[2]Sch Calls'!$R:$R,'[2]Sch Calls'!$B:$B,"",0)</f>
        <v/>
      </c>
      <c r="BY448" s="51" t="str">
        <f t="shared" si="344"/>
        <v>04-May-26</v>
      </c>
      <c r="BZ448" s="51" t="str">
        <f t="shared" si="344"/>
        <v>02-May-26</v>
      </c>
      <c r="CA448" s="51" t="str">
        <f t="shared" si="320"/>
        <v>05-Aug-26</v>
      </c>
      <c r="CB448" s="51" t="str">
        <f t="shared" si="321"/>
        <v>03-May-27</v>
      </c>
      <c r="CC448" s="51" t="str">
        <f t="shared" si="322"/>
        <v>03-Nov-27</v>
      </c>
      <c r="CD448" s="51" t="str">
        <f t="shared" si="323"/>
        <v>03-Nov-26</v>
      </c>
      <c r="CE448" s="51">
        <f t="shared" ca="1" si="345"/>
        <v>210</v>
      </c>
      <c r="CF448" s="51">
        <f t="shared" ca="1" si="345"/>
        <v>212</v>
      </c>
      <c r="CG448" s="51">
        <f t="shared" ca="1" si="324"/>
        <v>212</v>
      </c>
      <c r="CH448" s="51">
        <f t="shared" ca="1" si="325"/>
        <v>212</v>
      </c>
      <c r="CI448" s="51">
        <f t="shared" ca="1" si="326"/>
        <v>212</v>
      </c>
      <c r="CJ448" s="51">
        <f t="shared" ca="1" si="327"/>
        <v>212</v>
      </c>
      <c r="CK448" s="51">
        <f t="shared" ref="CK448:CP476" ca="1" si="353">IFERROR(SUM(CE448*$BK448),"")</f>
        <v>210</v>
      </c>
      <c r="CL448" s="51">
        <f t="shared" ca="1" si="353"/>
        <v>212</v>
      </c>
      <c r="CM448" s="51">
        <f t="shared" ca="1" si="353"/>
        <v>212</v>
      </c>
      <c r="CN448" s="51">
        <f t="shared" ca="1" si="353"/>
        <v>212</v>
      </c>
      <c r="CO448" s="51">
        <f t="shared" ca="1" si="353"/>
        <v>212</v>
      </c>
      <c r="CP448" s="51">
        <f t="shared" ca="1" si="353"/>
        <v>212</v>
      </c>
      <c r="CQ448" s="51">
        <f t="shared" ref="CQ448:CV476" ca="1" si="354">IFERROR(IF(AF448&gt;0,SUM(AF448-CK448),""),"")</f>
        <v>3770</v>
      </c>
      <c r="CR448" s="51">
        <f t="shared" ca="1" si="354"/>
        <v>3768</v>
      </c>
      <c r="CS448" s="51">
        <f t="shared" ca="1" si="354"/>
        <v>7768</v>
      </c>
      <c r="CT448" s="51">
        <f t="shared" ca="1" si="354"/>
        <v>7768</v>
      </c>
      <c r="CU448" s="51">
        <f t="shared" ca="1" si="354"/>
        <v>7768</v>
      </c>
      <c r="CV448" s="54">
        <f t="shared" ca="1" si="354"/>
        <v>3768</v>
      </c>
      <c r="CW448" s="25">
        <v>0</v>
      </c>
      <c r="CX448" s="55">
        <v>0.89</v>
      </c>
      <c r="CY448" s="55"/>
      <c r="CZ448" s="26">
        <v>0</v>
      </c>
      <c r="DA448" s="26">
        <v>0</v>
      </c>
      <c r="DB448" s="26">
        <v>0</v>
      </c>
      <c r="DC448" s="26">
        <v>0</v>
      </c>
      <c r="DD448" s="26">
        <v>0</v>
      </c>
      <c r="DE448" s="26">
        <v>0</v>
      </c>
      <c r="DF448" s="26">
        <v>0</v>
      </c>
      <c r="DG448" s="26">
        <v>0</v>
      </c>
      <c r="DH448" s="26">
        <v>0</v>
      </c>
      <c r="DI448" s="26">
        <v>0</v>
      </c>
      <c r="DJ448" s="26">
        <v>0</v>
      </c>
      <c r="DK448" s="26">
        <v>0</v>
      </c>
      <c r="DL448" s="27">
        <f t="shared" si="328"/>
        <v>46144.573449074102</v>
      </c>
      <c r="DM448" s="28">
        <f t="shared" ca="1" si="329"/>
        <v>1</v>
      </c>
      <c r="DN448" s="56">
        <f>_xlfn.XLOOKUP(B448,'[2]1. All Calls'!$R:$R,'[2]1. All Calls'!$A:$A,"",0)</f>
        <v>46069.573449074102</v>
      </c>
      <c r="DO448" s="57" t="str">
        <f ca="1">VLOOKUP(DM448,[1]Validation!$B$20:$C$25,2,0)</f>
        <v>Above 3 months</v>
      </c>
      <c r="DP448" s="58" t="str">
        <f>_xlfn.XLOOKUP(B448,'[1]Active AMCs- Dealer'!E:E,'[1]Active AMCs- Dealer'!L:L,"Not in AMC",0)</f>
        <v>Not in AMC</v>
      </c>
      <c r="DQ448" s="50" t="s">
        <v>238</v>
      </c>
      <c r="DR448" s="29" t="str">
        <f>_xlfn.XLOOKUP(B448,'[2]1. All Calls'!$R:$R,'[2]1. All Calls'!$F:$F,"",0)</f>
        <v>CC-01979296</v>
      </c>
      <c r="DS448" s="29" t="str">
        <f>_xlfn.XLOOKUP(B448,'[2]1. All Calls'!$R:$R,'[2]1. All Calls'!$AB:$AB,"",0)</f>
        <v>Sales call logged for HMR update</v>
      </c>
      <c r="DT448" s="30">
        <f>_xlfn.XLOOKUP(DR448,'[2]1. All Calls'!$F:$F,'[2]1. All Calls'!$A:$A,"",0)</f>
        <v>46069.573449074102</v>
      </c>
      <c r="DU448" s="31">
        <f>_xlfn.XLOOKUP(DR448,'[2]1. All Calls'!$F:$F,'[2]1. All Calls'!$B:$B,"",0)</f>
        <v>1967</v>
      </c>
      <c r="DV448" s="31">
        <f>_xlfn.XLOOKUP(B448,[1]MDA_Assets!D:D,[1]MDA_Assets!N:N,"",0)</f>
        <v>1748</v>
      </c>
      <c r="DW448" s="31">
        <f>_xlfn.XLOOKUP(B448,[1]MDA_Assets!D:D,[1]MDA_Assets!O:O,"",0)</f>
        <v>219</v>
      </c>
      <c r="DX448" s="32" t="str">
        <f>_xlfn.XLOOKUP(B448,[1]MDA_Assets!D:D,[1]MDA_Assets!Q:Q,"",0)</f>
        <v>Synthetic</v>
      </c>
      <c r="DY448" s="33">
        <f>_xlfn.XLOOKUP(B448,[1]MDA_Assets!D:D,[1]MDA_Assets!R:R,"",0)</f>
        <v>45964</v>
      </c>
      <c r="DZ448" s="33">
        <f>_xlfn.XLOOKUP(B448,[1]MDA_Assets!D:D,[1]MDA_Assets!S:S,"",0)</f>
        <v>45966</v>
      </c>
      <c r="EA448" s="33">
        <f>_xlfn.XLOOKUP(B448,[1]MDA_Assets!D:D,[1]MDA_Assets!T:T,"",0)</f>
        <v>45964</v>
      </c>
      <c r="EB448" s="33">
        <f>_xlfn.XLOOKUP(B448,[1]MDA_Assets!D:D,[1]MDA_Assets!U:U,"",0)</f>
        <v>45964</v>
      </c>
      <c r="EC448" s="33">
        <f>_xlfn.XLOOKUP(B448,[1]MDA_Assets!D:D,[1]MDA_Assets!V:V,"",0)</f>
        <v>45964</v>
      </c>
      <c r="ED448" s="33">
        <f>_xlfn.XLOOKUP(B448,[1]MDA_Assets!D:D,[1]MDA_Assets!W:W,"",0)</f>
        <v>45964</v>
      </c>
      <c r="EE448" s="32" t="str">
        <f>_xlfn.XLOOKUP(B448,[1]MDA_Assets!D:D,[1]MDA_Assets!X:X,"",0)</f>
        <v>Yes</v>
      </c>
      <c r="EF448" s="33">
        <f>_xlfn.XLOOKUP(B448,[1]MDA_Assets!D:D,[1]MDA_Assets!Y:Y,"",0)</f>
        <v>0</v>
      </c>
      <c r="EG448" s="33">
        <f>_xlfn.XLOOKUP(B448,[1]MDA_Assets!D:D,[1]MDA_Assets!Z:Z,"",0)</f>
        <v>0</v>
      </c>
      <c r="EH448" s="33">
        <f>_xlfn.XLOOKUP(B448,[1]MDA_Assets!D:D,[1]MDA_Assets!AA:AA,"",0)</f>
        <v>0</v>
      </c>
      <c r="EI448" s="34">
        <f>_xlfn.XLOOKUP(B448,[1]MDA_Assets!D:D,[1]MDA_Assets!P:P,"",0)</f>
        <v>1</v>
      </c>
      <c r="EJ448" s="35" t="str">
        <f>_xlfn.XLOOKUP(B448,[1]MDA_Assets!D:D,[1]MDA_Assets!AB:AB,"",0)</f>
        <v>3980</v>
      </c>
      <c r="EK448" s="35" t="str">
        <f>_xlfn.XLOOKUP(B448,[1]MDA_Assets!D:D,[1]MDA_Assets!AC:AC,"",0)</f>
        <v>3980</v>
      </c>
      <c r="EL448" s="35" t="str">
        <f>_xlfn.XLOOKUP(B448,[1]MDA_Assets!D:D,[1]MDA_Assets!AD:AD,"",0)</f>
        <v>7980</v>
      </c>
      <c r="EM448" s="35" t="str">
        <f>_xlfn.XLOOKUP(B448,[1]MDA_Assets!D:D,[1]MDA_Assets!AE:AE,"",0)</f>
        <v>7980</v>
      </c>
      <c r="EN448" s="35" t="str">
        <f>_xlfn.XLOOKUP(B448,[1]MDA_Assets!D:D,[1]MDA_Assets!AF:AF,"",0)</f>
        <v>7980</v>
      </c>
      <c r="EO448" s="35" t="str">
        <f>_xlfn.XLOOKUP(B448,[1]MDA_Assets!D:D,[1]MDA_Assets!AG:AG,"",0)</f>
        <v>3980</v>
      </c>
      <c r="EP448" s="36">
        <f t="shared" si="346"/>
        <v>365</v>
      </c>
      <c r="EQ448" s="36">
        <f t="shared" si="346"/>
        <v>180</v>
      </c>
      <c r="ER448" s="36">
        <f t="shared" si="330"/>
        <v>730</v>
      </c>
      <c r="ES448" s="36">
        <f t="shared" si="331"/>
        <v>730</v>
      </c>
      <c r="ET448" s="36">
        <f t="shared" si="332"/>
        <v>730</v>
      </c>
      <c r="EU448" s="36">
        <f t="shared" si="333"/>
        <v>365</v>
      </c>
      <c r="EV448" s="36" t="str">
        <f t="shared" si="334"/>
        <v/>
      </c>
      <c r="EW448" s="36" t="str">
        <f t="shared" si="306"/>
        <v/>
      </c>
      <c r="EX448" s="36" t="str">
        <f t="shared" si="307"/>
        <v/>
      </c>
      <c r="EY448" s="36">
        <f t="shared" si="349"/>
        <v>11.78</v>
      </c>
      <c r="EZ448" s="36">
        <f t="shared" si="349"/>
        <v>5.81</v>
      </c>
      <c r="FA448" s="36">
        <f t="shared" si="349"/>
        <v>23.55</v>
      </c>
      <c r="FB448" s="36">
        <f t="shared" si="348"/>
        <v>23.55</v>
      </c>
      <c r="FC448" s="36">
        <f t="shared" si="348"/>
        <v>23.55</v>
      </c>
      <c r="FD448" s="36">
        <f t="shared" si="348"/>
        <v>11.78</v>
      </c>
      <c r="FE448" s="36" t="str">
        <f t="shared" si="348"/>
        <v/>
      </c>
      <c r="FF448" s="36" t="str">
        <f t="shared" si="348"/>
        <v/>
      </c>
      <c r="FG448" s="36" t="str">
        <f t="shared" si="348"/>
        <v/>
      </c>
      <c r="FH448" s="37" t="str" cm="1">
        <f t="array" ref="FH448">_xlfn.IFS(EY448="", "No Data", EY448&lt;0, "Negative/Future", EY448=0, "Zero Days", EY448&lt;=3, "&lt; 3 Months", EY448&lt;=6, "3 to 6 Months", EY448&lt;=9, "6 to 9 Months", EY448&lt;=12, "9 to 12 Months", EY448&lt;=15, "12 to 15 Months", EY448&lt;=18, "15 to 18 Months", EY448&lt;=24, "18 to 24 Months", EY448&gt;24, "&gt; 24 Months")</f>
        <v>9 to 12 Months</v>
      </c>
      <c r="FI448" s="37" t="str" cm="1">
        <f t="array" ref="FI448">_xlfn.IFS(EZ448="", "No Data", EZ448&lt;0, "Negative/Future", EZ448=0, "Zero Days", EZ448&lt;=3, "&lt; 3 Months", EZ448&lt;=6, "3 to 6 Months", EZ448&lt;=9, "6 to 9 Months", EZ448&lt;=12, "9 to 12 Months", EZ448&lt;=15, "12 to 15 Months", EZ448&lt;=18, "15 to 18 Months", EZ448&lt;=24, "18 to 24 Months", EZ448&gt;24, "&gt; 24 Months")</f>
        <v>3 to 6 Months</v>
      </c>
      <c r="FJ448" s="37" t="str" cm="1">
        <f t="array" ref="FJ448">_xlfn.IFS(FA448="", "No Data", FA448&lt;0, "Negative/Future", FA448=0, "Zero Days", FA448&lt;=3, "&lt; 3 Months", FA448&lt;=6, "3 to 6 Months", FA448&lt;=9, "6 to 9 Months", FA448&lt;=12, "9 to 12 Months", FA448&lt;=15, "12 to 15 Months", FA448&lt;=18, "15 to 18 Months", FA448&lt;=24, "18 to 24 Months", FA448&gt;24, "&gt; 24 Months")</f>
        <v>18 to 24 Months</v>
      </c>
      <c r="FK448" s="37" t="str" cm="1">
        <f t="array" ref="FK448">_xlfn.IFS(FB448="", "No Data", FB448&lt;0, "Negative/Future", FB448=0, "Zero Days", FB448&lt;=3, "&lt; 3 Months", FB448&lt;=6, "3 to 6 Months", FB448&lt;=9, "6 to 9 Months", FB448&lt;=12, "9 to 12 Months", FB448&lt;=15, "12 to 15 Months", FB448&lt;=18, "15 to 18 Months", FB448&lt;=24, "18 to 24 Months", FB448&gt;24, "&gt; 24 Months")</f>
        <v>18 to 24 Months</v>
      </c>
      <c r="FL448" s="37" t="str" cm="1">
        <f t="array" ref="FL448">_xlfn.IFS(FC448="", "No Data", FC448&lt;0, "Negative/Future", FC448=0, "Zero Days", FC448&lt;=3, "&lt; 3 Months", FC448&lt;=6, "3 to 6 Months", FC448&lt;=9, "6 to 9 Months", FC448&lt;=12, "9 to 12 Months", FC448&lt;=15, "12 to 15 Months", FC448&lt;=18, "15 to 18 Months", FC448&lt;=24, "18 to 24 Months", FC448&gt;24, "&gt; 24 Months")</f>
        <v>18 to 24 Months</v>
      </c>
      <c r="FM448" s="37" t="str" cm="1">
        <f t="array" ref="FM448">_xlfn.IFS(FD448="", "No Data", FD448&lt;0, "Negative/Future", FD448=0, "Zero Days", FD448&lt;=3, "&lt; 3 Months", FD448&lt;=6, "3 to 6 Months", FD448&lt;=9, "6 to 9 Months", FD448&lt;=12, "9 to 12 Months", FD448&lt;=15, "12 to 15 Months", FD448&lt;=18, "15 to 18 Months", FD448&lt;=24, "18 to 24 Months", FD448&gt;24, "&gt; 24 Months")</f>
        <v>9 to 12 Months</v>
      </c>
      <c r="FN448" s="37" t="str" cm="1">
        <f t="array" ref="FN448">_xlfn.IFS(FE448="", "No Data", FE448&lt;0, "Negative/Future", FE448=0, "Zero Days", FE448&lt;=3, "&lt; 3 Months", FE448&lt;=6, "3 to 6 Months", FE448&lt;=9, "6 to 9 Months", FE448&lt;=12, "9 to 12 Months", FE448&lt;=15, "12 to 15 Months", FE448&lt;=18, "15 to 18 Months", FE448&lt;=24, "18 to 24 Months", FE448&gt;24, "&gt; 24 Months")</f>
        <v>No Data</v>
      </c>
      <c r="FO448" s="37" t="str" cm="1">
        <f t="array" ref="FO448">_xlfn.IFS(FG448="", "No Data", FG448&lt;0, "Negative/Future", FG448=0, "Zero Days", FG448&lt;=3, "&lt; 3 Months", FG448&lt;=6, "3 to 6 Months", FG448&lt;=9, "6 to 9 Months", FG448&lt;=12, "9 to 12 Months", FG448&lt;=15, "12 to 15 Months", FG448&lt;=18, "15 to 18 Months", FG448&lt;=24, "18 to 24 Months", FG448&gt;24, "&gt; 24 Months")</f>
        <v>No Data</v>
      </c>
      <c r="FP448" s="37" t="str" cm="1">
        <f t="array" ref="FP448">_xlfn.IFS(FF448="", "No Data", FF448&lt;0, "Negative/Future", FF448=0, "Zero Days", FF448&lt;=3, "&lt; 3 Months", FF448&lt;=6, "3 to 6 Months", FF448&lt;=9, "6 to 9 Months", FF448&lt;=12, "9 to 12 Months", FF448&lt;=15, "12 to 15 Months", FF448&lt;=18, "15 to 18 Months", FF448&lt;=24, "18 to 24 Months", FF448&gt;24, "&gt; 24 Months")</f>
        <v>No Data</v>
      </c>
      <c r="FQ448" s="29" t="s">
        <v>1935</v>
      </c>
      <c r="FR448" s="29">
        <v>7001583081</v>
      </c>
      <c r="FS448" s="38" t="str">
        <f>VLOOKUP(_xlfn.XLOOKUP(B448,[1]MDA_Assets!D:D,[1]MDA_Assets!I:I,"",0),[1]Validation!$B$1:$C$8,2,0)</f>
        <v>B</v>
      </c>
      <c r="FT448" s="38" t="s">
        <v>202</v>
      </c>
      <c r="FU448" s="31" t="str">
        <f>_xlfn.XLOOKUP(B448,[1]MDA_Assets!D:D,[1]MDA_Assets!X:X,"",0)</f>
        <v>Yes</v>
      </c>
      <c r="FV448" s="39">
        <v>0</v>
      </c>
      <c r="FW448" s="39">
        <v>1</v>
      </c>
      <c r="FX448" s="39">
        <v>0</v>
      </c>
      <c r="FY448" s="39">
        <v>8</v>
      </c>
      <c r="FZ448" s="40">
        <f t="shared" si="343"/>
        <v>46331</v>
      </c>
      <c r="GA448" s="40">
        <f t="shared" si="343"/>
        <v>46144</v>
      </c>
      <c r="GB448" s="40">
        <f t="shared" si="308"/>
        <v>46694</v>
      </c>
      <c r="GC448" s="40">
        <f t="shared" si="309"/>
        <v>46694</v>
      </c>
      <c r="GD448" s="40">
        <f t="shared" si="310"/>
        <v>46694</v>
      </c>
      <c r="GE448" s="40">
        <f t="shared" si="311"/>
        <v>46329</v>
      </c>
      <c r="GF448" s="40" t="str">
        <f t="shared" si="347"/>
        <v/>
      </c>
      <c r="GG448" s="40" t="str">
        <f t="shared" si="347"/>
        <v/>
      </c>
      <c r="GH448" s="40" t="str">
        <f t="shared" si="347"/>
        <v/>
      </c>
      <c r="GI448" s="39">
        <f t="shared" si="335"/>
        <v>0</v>
      </c>
      <c r="GJ448" s="39">
        <f t="shared" si="336"/>
        <v>0</v>
      </c>
      <c r="GK448" s="39">
        <f t="shared" si="337"/>
        <v>0</v>
      </c>
      <c r="GL448" s="39">
        <f t="shared" si="338"/>
        <v>6</v>
      </c>
    </row>
    <row r="449" spans="1:194" x14ac:dyDescent="0.25">
      <c r="A449" s="19">
        <v>485</v>
      </c>
      <c r="B449" s="43" t="s">
        <v>1936</v>
      </c>
      <c r="C449" s="43" t="s">
        <v>1921</v>
      </c>
      <c r="D449" s="43" t="s">
        <v>241</v>
      </c>
      <c r="E449" s="43" t="s">
        <v>1932</v>
      </c>
      <c r="F449" s="43" t="s">
        <v>1933</v>
      </c>
      <c r="G449" s="43" t="s">
        <v>190</v>
      </c>
      <c r="H449" s="43" t="s">
        <v>1934</v>
      </c>
      <c r="I449" s="43" t="s">
        <v>192</v>
      </c>
      <c r="J449" s="44">
        <f t="shared" si="312"/>
        <v>45483.520833333336</v>
      </c>
      <c r="K449" s="44">
        <v>45119.520833333336</v>
      </c>
      <c r="L449" s="44">
        <v>43130.770833333336</v>
      </c>
      <c r="M449" s="43" t="s">
        <v>3203</v>
      </c>
      <c r="N449" s="43"/>
      <c r="O449" s="44">
        <v>46069.348229166666</v>
      </c>
      <c r="P449" s="43">
        <v>4001</v>
      </c>
      <c r="Q449" s="43">
        <v>3401</v>
      </c>
      <c r="R449" s="43">
        <v>600</v>
      </c>
      <c r="S449" s="43" t="s">
        <v>194</v>
      </c>
      <c r="T449" s="44">
        <v>45964.770833333336</v>
      </c>
      <c r="U449" s="44">
        <v>45964.770833333336</v>
      </c>
      <c r="V449" s="44">
        <v>45964.770833333336</v>
      </c>
      <c r="W449" s="44">
        <v>45964.770833333336</v>
      </c>
      <c r="X449" s="44">
        <v>45964.770833333336</v>
      </c>
      <c r="Y449" s="44">
        <v>45964.770833333336</v>
      </c>
      <c r="Z449" s="43" t="s">
        <v>199</v>
      </c>
      <c r="AA449" s="43"/>
      <c r="AB449" s="43"/>
      <c r="AC449" s="43"/>
      <c r="AD449" s="43"/>
      <c r="AE449" s="43">
        <v>0</v>
      </c>
      <c r="AF449" s="43" t="s">
        <v>285</v>
      </c>
      <c r="AG449" s="43" t="s">
        <v>285</v>
      </c>
      <c r="AH449" s="43" t="s">
        <v>286</v>
      </c>
      <c r="AI449" s="43" t="s">
        <v>286</v>
      </c>
      <c r="AJ449" s="43" t="s">
        <v>286</v>
      </c>
      <c r="AK449" s="43" t="s">
        <v>285</v>
      </c>
      <c r="AL449" s="48"/>
      <c r="AM449" s="48"/>
      <c r="AN449" s="48"/>
      <c r="AO449" s="48"/>
      <c r="AP449" s="48"/>
      <c r="AQ449" s="48"/>
      <c r="AR449" s="48"/>
      <c r="AS449" s="48"/>
      <c r="AT449" s="48"/>
      <c r="AU449" s="43">
        <v>0</v>
      </c>
      <c r="AV449" s="43">
        <v>0</v>
      </c>
      <c r="AW449" s="43">
        <v>0</v>
      </c>
      <c r="AX449" s="51" t="s">
        <v>1006</v>
      </c>
      <c r="AY449" s="51" t="s">
        <v>1006</v>
      </c>
      <c r="AZ449" s="51" t="s">
        <v>198</v>
      </c>
      <c r="BA449" s="20" t="str">
        <f t="shared" ca="1" si="350"/>
        <v/>
      </c>
      <c r="BB449" s="20" t="str">
        <f t="shared" ca="1" si="350"/>
        <v/>
      </c>
      <c r="BC449" s="20" t="str">
        <f t="shared" ca="1" si="350"/>
        <v/>
      </c>
      <c r="BD449" s="20" t="str">
        <f t="shared" ca="1" si="350"/>
        <v/>
      </c>
      <c r="BE449" s="20" t="str">
        <f t="shared" ca="1" si="350"/>
        <v/>
      </c>
      <c r="BF449" s="20" t="str">
        <f t="shared" ca="1" si="350"/>
        <v/>
      </c>
      <c r="BG449" s="21" t="str">
        <f t="shared" ca="1" si="350"/>
        <v/>
      </c>
      <c r="BH449" s="21" t="str">
        <f t="shared" ca="1" si="350"/>
        <v/>
      </c>
      <c r="BI449" s="21" t="str">
        <f t="shared" ca="1" si="350"/>
        <v/>
      </c>
      <c r="BJ449" s="22">
        <f t="shared" ca="1" si="313"/>
        <v>0</v>
      </c>
      <c r="BK449" s="21">
        <f t="shared" si="314"/>
        <v>0</v>
      </c>
      <c r="BL449" s="22">
        <f t="shared" ca="1" si="315"/>
        <v>4001</v>
      </c>
      <c r="BM449" s="22">
        <f t="shared" ca="1" si="316"/>
        <v>3401</v>
      </c>
      <c r="BN449" s="23">
        <f t="shared" ca="1" si="317"/>
        <v>600</v>
      </c>
      <c r="BO449" s="24">
        <f t="shared" ca="1" si="318"/>
        <v>0</v>
      </c>
      <c r="BP449" s="51" t="str">
        <f>_xlfn.XLOOKUP(E449,[1]Validation!E:E,[1]Validation!F:F,"")</f>
        <v>EG90</v>
      </c>
      <c r="BQ449" s="51" t="str">
        <f>_xlfn.XLOOKUP(BP449,[1]Validation!F:F,[1]Validation!G:G,"")</f>
        <v>EG90 to EG160</v>
      </c>
      <c r="BR449" s="52" t="str">
        <f>VLOOKUP(G449,[1]Validation!$B$1:$C$9,2,0)</f>
        <v>B</v>
      </c>
      <c r="BS449" s="51">
        <f t="shared" ca="1" si="319"/>
        <v>35</v>
      </c>
      <c r="BT449" s="53">
        <f>_xlfn.XLOOKUP(B449,'[2]1. All Calls'!$R:$R,'[2]1. All Calls'!$A:$A,"",0)</f>
        <v>46069.576921296299</v>
      </c>
      <c r="BU449" s="51" t="str">
        <f>_xlfn.XLOOKUP(B449,'[2]1. All Calls'!$R:$R,'[2]1. All Calls'!$F:$F,"",0)</f>
        <v>CC-01979301</v>
      </c>
      <c r="BV449" s="51" t="str">
        <f>_xlfn.XLOOKUP(B449,'[2]1. All Calls'!$R:$R,'[2]1. All Calls'!$J:$J,"",0)</f>
        <v>Sales Call</v>
      </c>
      <c r="BW449" s="53" t="str">
        <f>_xlfn.XLOOKUP(B449,'[2]Sch Calls'!$R:$R,'[2]Sch Calls'!$A:$A,"",0)</f>
        <v/>
      </c>
      <c r="BX449" s="51" t="str">
        <f>_xlfn.XLOOKUP(B449,'[2]Sch Calls'!$R:$R,'[2]Sch Calls'!$B:$B,"",0)</f>
        <v/>
      </c>
      <c r="BY449" s="51" t="str">
        <f t="shared" si="344"/>
        <v>03-May-26</v>
      </c>
      <c r="BZ449" s="51" t="str">
        <f t="shared" si="344"/>
        <v>03-May-26</v>
      </c>
      <c r="CA449" s="51" t="str">
        <f t="shared" si="320"/>
        <v>06-Aug-26</v>
      </c>
      <c r="CB449" s="51" t="str">
        <f t="shared" si="321"/>
        <v>04-May-27</v>
      </c>
      <c r="CC449" s="51" t="str">
        <f t="shared" si="322"/>
        <v>04-Nov-27</v>
      </c>
      <c r="CD449" s="51" t="str">
        <f t="shared" si="323"/>
        <v>04-Nov-26</v>
      </c>
      <c r="CE449" s="51">
        <f t="shared" ca="1" si="345"/>
        <v>211</v>
      </c>
      <c r="CF449" s="51">
        <f t="shared" ca="1" si="345"/>
        <v>211</v>
      </c>
      <c r="CG449" s="51">
        <f t="shared" ca="1" si="324"/>
        <v>211</v>
      </c>
      <c r="CH449" s="51">
        <f t="shared" ca="1" si="325"/>
        <v>211</v>
      </c>
      <c r="CI449" s="51">
        <f t="shared" ca="1" si="326"/>
        <v>211</v>
      </c>
      <c r="CJ449" s="51">
        <f t="shared" ca="1" si="327"/>
        <v>211</v>
      </c>
      <c r="CK449" s="51">
        <f t="shared" ca="1" si="353"/>
        <v>0</v>
      </c>
      <c r="CL449" s="51">
        <f t="shared" ca="1" si="353"/>
        <v>0</v>
      </c>
      <c r="CM449" s="51">
        <f t="shared" ca="1" si="353"/>
        <v>0</v>
      </c>
      <c r="CN449" s="51">
        <f t="shared" ca="1" si="353"/>
        <v>0</v>
      </c>
      <c r="CO449" s="51">
        <f t="shared" ca="1" si="353"/>
        <v>0</v>
      </c>
      <c r="CP449" s="51">
        <f t="shared" ca="1" si="353"/>
        <v>0</v>
      </c>
      <c r="CQ449" s="51">
        <f t="shared" ca="1" si="354"/>
        <v>4000</v>
      </c>
      <c r="CR449" s="51">
        <f t="shared" ca="1" si="354"/>
        <v>4000</v>
      </c>
      <c r="CS449" s="51">
        <f t="shared" ca="1" si="354"/>
        <v>8000</v>
      </c>
      <c r="CT449" s="51">
        <f t="shared" ca="1" si="354"/>
        <v>8000</v>
      </c>
      <c r="CU449" s="51">
        <f t="shared" ca="1" si="354"/>
        <v>8000</v>
      </c>
      <c r="CV449" s="54">
        <f t="shared" ca="1" si="354"/>
        <v>4000</v>
      </c>
      <c r="CW449" s="25">
        <v>0</v>
      </c>
      <c r="CX449" s="55">
        <v>0.85</v>
      </c>
      <c r="CY449" s="55"/>
      <c r="CZ449" s="26">
        <v>0</v>
      </c>
      <c r="DA449" s="26">
        <v>0</v>
      </c>
      <c r="DB449" s="26">
        <v>0</v>
      </c>
      <c r="DC449" s="26">
        <v>0</v>
      </c>
      <c r="DD449" s="26">
        <v>0</v>
      </c>
      <c r="DE449" s="26">
        <v>0</v>
      </c>
      <c r="DF449" s="26">
        <v>0</v>
      </c>
      <c r="DG449" s="26">
        <v>0</v>
      </c>
      <c r="DH449" s="26">
        <v>0</v>
      </c>
      <c r="DI449" s="26">
        <v>0</v>
      </c>
      <c r="DJ449" s="26">
        <v>0</v>
      </c>
      <c r="DK449" s="26">
        <v>0</v>
      </c>
      <c r="DL449" s="27">
        <f t="shared" si="328"/>
        <v>46144.576921296299</v>
      </c>
      <c r="DM449" s="28">
        <f t="shared" ca="1" si="329"/>
        <v>1</v>
      </c>
      <c r="DN449" s="56">
        <f>_xlfn.XLOOKUP(B449,'[2]1. All Calls'!$R:$R,'[2]1. All Calls'!$A:$A,"",0)</f>
        <v>46069.576921296299</v>
      </c>
      <c r="DO449" s="57" t="str">
        <f ca="1">VLOOKUP(DM449,[1]Validation!$B$20:$C$25,2,0)</f>
        <v>Above 3 months</v>
      </c>
      <c r="DP449" s="58" t="str">
        <f>_xlfn.XLOOKUP(B449,'[1]Active AMCs- Dealer'!E:E,'[1]Active AMCs- Dealer'!L:L,"Not in AMC",0)</f>
        <v>Not in AMC</v>
      </c>
      <c r="DQ449" s="50" t="s">
        <v>238</v>
      </c>
      <c r="DR449" s="29" t="str">
        <f>_xlfn.XLOOKUP(B449,'[2]1. All Calls'!$R:$R,'[2]1. All Calls'!$F:$F,"",0)</f>
        <v>CC-01979301</v>
      </c>
      <c r="DS449" s="29" t="str">
        <f>_xlfn.XLOOKUP(B449,'[2]1. All Calls'!$R:$R,'[2]1. All Calls'!$AB:$AB,"",0)</f>
        <v>Sales call logged for HMR update</v>
      </c>
      <c r="DT449" s="30">
        <f>_xlfn.XLOOKUP(DR449,'[2]1. All Calls'!$F:$F,'[2]1. All Calls'!$A:$A,"",0)</f>
        <v>46069.576921296299</v>
      </c>
      <c r="DU449" s="31">
        <f>_xlfn.XLOOKUP(DR449,'[2]1. All Calls'!$F:$F,'[2]1. All Calls'!$B:$B,"",0)</f>
        <v>4001</v>
      </c>
      <c r="DV449" s="31">
        <f>_xlfn.XLOOKUP(B449,[1]MDA_Assets!D:D,[1]MDA_Assets!N:N,"",0)</f>
        <v>3401</v>
      </c>
      <c r="DW449" s="31">
        <f>_xlfn.XLOOKUP(B449,[1]MDA_Assets!D:D,[1]MDA_Assets!O:O,"",0)</f>
        <v>600</v>
      </c>
      <c r="DX449" s="32" t="str">
        <f>_xlfn.XLOOKUP(B449,[1]MDA_Assets!D:D,[1]MDA_Assets!Q:Q,"",0)</f>
        <v>Synthetic</v>
      </c>
      <c r="DY449" s="33">
        <f>_xlfn.XLOOKUP(B449,[1]MDA_Assets!D:D,[1]MDA_Assets!R:R,"",0)</f>
        <v>45965</v>
      </c>
      <c r="DZ449" s="33">
        <f>_xlfn.XLOOKUP(B449,[1]MDA_Assets!D:D,[1]MDA_Assets!S:S,"",0)</f>
        <v>45965</v>
      </c>
      <c r="EA449" s="33">
        <f>_xlfn.XLOOKUP(B449,[1]MDA_Assets!D:D,[1]MDA_Assets!T:T,"",0)</f>
        <v>45965</v>
      </c>
      <c r="EB449" s="33">
        <f>_xlfn.XLOOKUP(B449,[1]MDA_Assets!D:D,[1]MDA_Assets!U:U,"",0)</f>
        <v>45965</v>
      </c>
      <c r="EC449" s="33">
        <f>_xlfn.XLOOKUP(B449,[1]MDA_Assets!D:D,[1]MDA_Assets!V:V,"",0)</f>
        <v>45965</v>
      </c>
      <c r="ED449" s="33">
        <f>_xlfn.XLOOKUP(B449,[1]MDA_Assets!D:D,[1]MDA_Assets!W:W,"",0)</f>
        <v>45965</v>
      </c>
      <c r="EE449" s="32" t="str">
        <f>_xlfn.XLOOKUP(B449,[1]MDA_Assets!D:D,[1]MDA_Assets!X:X,"",0)</f>
        <v>Yes</v>
      </c>
      <c r="EF449" s="33">
        <f>_xlfn.XLOOKUP(B449,[1]MDA_Assets!D:D,[1]MDA_Assets!Y:Y,"",0)</f>
        <v>0</v>
      </c>
      <c r="EG449" s="33">
        <f>_xlfn.XLOOKUP(B449,[1]MDA_Assets!D:D,[1]MDA_Assets!Z:Z,"",0)</f>
        <v>0</v>
      </c>
      <c r="EH449" s="33">
        <f>_xlfn.XLOOKUP(B449,[1]MDA_Assets!D:D,[1]MDA_Assets!AA:AA,"",0)</f>
        <v>0</v>
      </c>
      <c r="EI449" s="34">
        <f>_xlfn.XLOOKUP(B449,[1]MDA_Assets!D:D,[1]MDA_Assets!P:P,"",0)</f>
        <v>0</v>
      </c>
      <c r="EJ449" s="35" t="str">
        <f>_xlfn.XLOOKUP(B449,[1]MDA_Assets!D:D,[1]MDA_Assets!AB:AB,"",0)</f>
        <v>4000</v>
      </c>
      <c r="EK449" s="35" t="str">
        <f>_xlfn.XLOOKUP(B449,[1]MDA_Assets!D:D,[1]MDA_Assets!AC:AC,"",0)</f>
        <v>4000</v>
      </c>
      <c r="EL449" s="35" t="str">
        <f>_xlfn.XLOOKUP(B449,[1]MDA_Assets!D:D,[1]MDA_Assets!AD:AD,"",0)</f>
        <v>8000</v>
      </c>
      <c r="EM449" s="35" t="str">
        <f>_xlfn.XLOOKUP(B449,[1]MDA_Assets!D:D,[1]MDA_Assets!AE:AE,"",0)</f>
        <v>8000</v>
      </c>
      <c r="EN449" s="35" t="str">
        <f>_xlfn.XLOOKUP(B449,[1]MDA_Assets!D:D,[1]MDA_Assets!AF:AF,"",0)</f>
        <v>8000</v>
      </c>
      <c r="EO449" s="35" t="str">
        <f>_xlfn.XLOOKUP(B449,[1]MDA_Assets!D:D,[1]MDA_Assets!AG:AG,"",0)</f>
        <v>4000</v>
      </c>
      <c r="EP449" s="36" t="str">
        <f t="shared" si="346"/>
        <v/>
      </c>
      <c r="EQ449" s="36" t="str">
        <f t="shared" si="346"/>
        <v/>
      </c>
      <c r="ER449" s="36" t="str">
        <f t="shared" si="330"/>
        <v/>
      </c>
      <c r="ES449" s="36" t="str">
        <f t="shared" si="331"/>
        <v/>
      </c>
      <c r="ET449" s="36" t="str">
        <f t="shared" si="332"/>
        <v/>
      </c>
      <c r="EU449" s="36" t="str">
        <f t="shared" si="333"/>
        <v/>
      </c>
      <c r="EV449" s="36" t="str">
        <f t="shared" si="334"/>
        <v/>
      </c>
      <c r="EW449" s="36" t="str">
        <f t="shared" si="306"/>
        <v/>
      </c>
      <c r="EX449" s="36" t="str">
        <f t="shared" si="307"/>
        <v/>
      </c>
      <c r="EY449" s="36" t="str">
        <f t="shared" si="349"/>
        <v/>
      </c>
      <c r="EZ449" s="36" t="str">
        <f t="shared" si="349"/>
        <v/>
      </c>
      <c r="FA449" s="36" t="str">
        <f t="shared" si="349"/>
        <v/>
      </c>
      <c r="FB449" s="36" t="str">
        <f t="shared" si="348"/>
        <v/>
      </c>
      <c r="FC449" s="36" t="str">
        <f t="shared" si="348"/>
        <v/>
      </c>
      <c r="FD449" s="36" t="str">
        <f t="shared" si="348"/>
        <v/>
      </c>
      <c r="FE449" s="36" t="str">
        <f t="shared" si="348"/>
        <v/>
      </c>
      <c r="FF449" s="36" t="str">
        <f t="shared" si="348"/>
        <v/>
      </c>
      <c r="FG449" s="36" t="str">
        <f t="shared" si="348"/>
        <v/>
      </c>
      <c r="FH449" s="37" t="str" cm="1">
        <f t="array" ref="FH449">_xlfn.IFS(EY449="", "No Data", EY449&lt;0, "Negative/Future", EY449=0, "Zero Days", EY449&lt;=3, "&lt; 3 Months", EY449&lt;=6, "3 to 6 Months", EY449&lt;=9, "6 to 9 Months", EY449&lt;=12, "9 to 12 Months", EY449&lt;=15, "12 to 15 Months", EY449&lt;=18, "15 to 18 Months", EY449&lt;=24, "18 to 24 Months", EY449&gt;24, "&gt; 24 Months")</f>
        <v>No Data</v>
      </c>
      <c r="FI449" s="37" t="str" cm="1">
        <f t="array" ref="FI449">_xlfn.IFS(EZ449="", "No Data", EZ449&lt;0, "Negative/Future", EZ449=0, "Zero Days", EZ449&lt;=3, "&lt; 3 Months", EZ449&lt;=6, "3 to 6 Months", EZ449&lt;=9, "6 to 9 Months", EZ449&lt;=12, "9 to 12 Months", EZ449&lt;=15, "12 to 15 Months", EZ449&lt;=18, "15 to 18 Months", EZ449&lt;=24, "18 to 24 Months", EZ449&gt;24, "&gt; 24 Months")</f>
        <v>No Data</v>
      </c>
      <c r="FJ449" s="37" t="str" cm="1">
        <f t="array" ref="FJ449">_xlfn.IFS(FA449="", "No Data", FA449&lt;0, "Negative/Future", FA449=0, "Zero Days", FA449&lt;=3, "&lt; 3 Months", FA449&lt;=6, "3 to 6 Months", FA449&lt;=9, "6 to 9 Months", FA449&lt;=12, "9 to 12 Months", FA449&lt;=15, "12 to 15 Months", FA449&lt;=18, "15 to 18 Months", FA449&lt;=24, "18 to 24 Months", FA449&gt;24, "&gt; 24 Months")</f>
        <v>No Data</v>
      </c>
      <c r="FK449" s="37" t="str" cm="1">
        <f t="array" ref="FK449">_xlfn.IFS(FB449="", "No Data", FB449&lt;0, "Negative/Future", FB449=0, "Zero Days", FB449&lt;=3, "&lt; 3 Months", FB449&lt;=6, "3 to 6 Months", FB449&lt;=9, "6 to 9 Months", FB449&lt;=12, "9 to 12 Months", FB449&lt;=15, "12 to 15 Months", FB449&lt;=18, "15 to 18 Months", FB449&lt;=24, "18 to 24 Months", FB449&gt;24, "&gt; 24 Months")</f>
        <v>No Data</v>
      </c>
      <c r="FL449" s="37" t="str" cm="1">
        <f t="array" ref="FL449">_xlfn.IFS(FC449="", "No Data", FC449&lt;0, "Negative/Future", FC449=0, "Zero Days", FC449&lt;=3, "&lt; 3 Months", FC449&lt;=6, "3 to 6 Months", FC449&lt;=9, "6 to 9 Months", FC449&lt;=12, "9 to 12 Months", FC449&lt;=15, "12 to 15 Months", FC449&lt;=18, "15 to 18 Months", FC449&lt;=24, "18 to 24 Months", FC449&gt;24, "&gt; 24 Months")</f>
        <v>No Data</v>
      </c>
      <c r="FM449" s="37" t="str" cm="1">
        <f t="array" ref="FM449">_xlfn.IFS(FD449="", "No Data", FD449&lt;0, "Negative/Future", FD449=0, "Zero Days", FD449&lt;=3, "&lt; 3 Months", FD449&lt;=6, "3 to 6 Months", FD449&lt;=9, "6 to 9 Months", FD449&lt;=12, "9 to 12 Months", FD449&lt;=15, "12 to 15 Months", FD449&lt;=18, "15 to 18 Months", FD449&lt;=24, "18 to 24 Months", FD449&gt;24, "&gt; 24 Months")</f>
        <v>No Data</v>
      </c>
      <c r="FN449" s="37" t="str" cm="1">
        <f t="array" ref="FN449">_xlfn.IFS(FE449="", "No Data", FE449&lt;0, "Negative/Future", FE449=0, "Zero Days", FE449&lt;=3, "&lt; 3 Months", FE449&lt;=6, "3 to 6 Months", FE449&lt;=9, "6 to 9 Months", FE449&lt;=12, "9 to 12 Months", FE449&lt;=15, "12 to 15 Months", FE449&lt;=18, "15 to 18 Months", FE449&lt;=24, "18 to 24 Months", FE449&gt;24, "&gt; 24 Months")</f>
        <v>No Data</v>
      </c>
      <c r="FO449" s="37" t="str" cm="1">
        <f t="array" ref="FO449">_xlfn.IFS(FG449="", "No Data", FG449&lt;0, "Negative/Future", FG449=0, "Zero Days", FG449&lt;=3, "&lt; 3 Months", FG449&lt;=6, "3 to 6 Months", FG449&lt;=9, "6 to 9 Months", FG449&lt;=12, "9 to 12 Months", FG449&lt;=15, "12 to 15 Months", FG449&lt;=18, "15 to 18 Months", FG449&lt;=24, "18 to 24 Months", FG449&gt;24, "&gt; 24 Months")</f>
        <v>No Data</v>
      </c>
      <c r="FP449" s="37" t="str" cm="1">
        <f t="array" ref="FP449">_xlfn.IFS(FF449="", "No Data", FF449&lt;0, "Negative/Future", FF449=0, "Zero Days", FF449&lt;=3, "&lt; 3 Months", FF449&lt;=6, "3 to 6 Months", FF449&lt;=9, "6 to 9 Months", FF449&lt;=12, "9 to 12 Months", FF449&lt;=15, "12 to 15 Months", FF449&lt;=18, "15 to 18 Months", FF449&lt;=24, "18 to 24 Months", FF449&gt;24, "&gt; 24 Months")</f>
        <v>No Data</v>
      </c>
      <c r="FQ449" s="29" t="s">
        <v>1937</v>
      </c>
      <c r="FR449" s="29">
        <v>9771137749</v>
      </c>
      <c r="FS449" s="38" t="str">
        <f>VLOOKUP(_xlfn.XLOOKUP(B449,[1]MDA_Assets!D:D,[1]MDA_Assets!I:I,"",0),[1]Validation!$B$1:$C$8,2,0)</f>
        <v>B</v>
      </c>
      <c r="FT449" s="38" t="s">
        <v>202</v>
      </c>
      <c r="FU449" s="31" t="str">
        <f>_xlfn.XLOOKUP(B449,[1]MDA_Assets!D:D,[1]MDA_Assets!X:X,"",0)</f>
        <v>Yes</v>
      </c>
      <c r="FV449" s="39">
        <v>0</v>
      </c>
      <c r="FW449" s="39">
        <v>0</v>
      </c>
      <c r="FX449" s="39">
        <v>0</v>
      </c>
      <c r="FY449" s="39">
        <v>9</v>
      </c>
      <c r="FZ449" s="40" t="str">
        <f t="shared" si="343"/>
        <v/>
      </c>
      <c r="GA449" s="40" t="str">
        <f t="shared" si="343"/>
        <v/>
      </c>
      <c r="GB449" s="40" t="str">
        <f t="shared" si="308"/>
        <v/>
      </c>
      <c r="GC449" s="40" t="str">
        <f t="shared" si="309"/>
        <v/>
      </c>
      <c r="GD449" s="40" t="str">
        <f t="shared" si="310"/>
        <v/>
      </c>
      <c r="GE449" s="40" t="str">
        <f t="shared" si="311"/>
        <v/>
      </c>
      <c r="GF449" s="40" t="str">
        <f t="shared" si="347"/>
        <v/>
      </c>
      <c r="GG449" s="40" t="str">
        <f t="shared" si="347"/>
        <v/>
      </c>
      <c r="GH449" s="40" t="str">
        <f t="shared" si="347"/>
        <v/>
      </c>
      <c r="GI449" s="39">
        <f t="shared" si="335"/>
        <v>0</v>
      </c>
      <c r="GJ449" s="39">
        <f t="shared" si="336"/>
        <v>0</v>
      </c>
      <c r="GK449" s="39">
        <f t="shared" si="337"/>
        <v>0</v>
      </c>
      <c r="GL449" s="39">
        <f t="shared" si="338"/>
        <v>0</v>
      </c>
    </row>
    <row r="450" spans="1:194" x14ac:dyDescent="0.25">
      <c r="A450" s="19">
        <v>486</v>
      </c>
      <c r="B450" s="43" t="s">
        <v>1938</v>
      </c>
      <c r="C450" s="43" t="s">
        <v>1921</v>
      </c>
      <c r="D450" s="43" t="s">
        <v>187</v>
      </c>
      <c r="E450" s="43" t="s">
        <v>1939</v>
      </c>
      <c r="F450" s="43" t="s">
        <v>1592</v>
      </c>
      <c r="G450" s="43" t="s">
        <v>190</v>
      </c>
      <c r="H450" s="43" t="s">
        <v>230</v>
      </c>
      <c r="I450" s="43" t="s">
        <v>192</v>
      </c>
      <c r="J450" s="44">
        <f t="shared" si="312"/>
        <v>45367.413194444445</v>
      </c>
      <c r="K450" s="44">
        <v>45003.413194444445</v>
      </c>
      <c r="L450" s="44">
        <v>44795</v>
      </c>
      <c r="M450" s="43" t="s">
        <v>2659</v>
      </c>
      <c r="N450" s="43" t="s">
        <v>2650</v>
      </c>
      <c r="O450" s="44">
        <v>46069.351331018515</v>
      </c>
      <c r="P450" s="43">
        <v>5919</v>
      </c>
      <c r="Q450" s="43">
        <v>5090</v>
      </c>
      <c r="R450" s="43">
        <v>829</v>
      </c>
      <c r="S450" s="43" t="s">
        <v>194</v>
      </c>
      <c r="T450" s="44">
        <v>45425.770833333336</v>
      </c>
      <c r="U450" s="44">
        <v>46021.770833333336</v>
      </c>
      <c r="V450" s="44">
        <v>46011.770833333336</v>
      </c>
      <c r="W450" s="44">
        <v>45790.770833333336</v>
      </c>
      <c r="X450" s="44">
        <v>45858.770833333336</v>
      </c>
      <c r="Y450" s="44">
        <v>45790.770833333336</v>
      </c>
      <c r="Z450" s="43" t="s">
        <v>199</v>
      </c>
      <c r="AA450" s="43"/>
      <c r="AB450" s="43"/>
      <c r="AC450" s="43"/>
      <c r="AD450" s="43"/>
      <c r="AE450" s="43">
        <v>4</v>
      </c>
      <c r="AF450" s="43" t="s">
        <v>220</v>
      </c>
      <c r="AG450" s="43" t="s">
        <v>220</v>
      </c>
      <c r="AH450" s="43" t="s">
        <v>2660</v>
      </c>
      <c r="AI450" s="43" t="s">
        <v>2661</v>
      </c>
      <c r="AJ450" s="43" t="s">
        <v>1940</v>
      </c>
      <c r="AK450" s="43" t="s">
        <v>2662</v>
      </c>
      <c r="AL450" s="47">
        <v>46386</v>
      </c>
      <c r="AM450" s="49">
        <v>46191</v>
      </c>
      <c r="AN450" s="45">
        <v>46155</v>
      </c>
      <c r="AO450" s="47">
        <v>46520</v>
      </c>
      <c r="AP450" s="47">
        <v>46520</v>
      </c>
      <c r="AQ450" s="47">
        <v>46223</v>
      </c>
      <c r="AR450" s="48"/>
      <c r="AS450" s="48"/>
      <c r="AT450" s="48"/>
      <c r="AU450" s="43">
        <v>0</v>
      </c>
      <c r="AV450" s="43">
        <v>1</v>
      </c>
      <c r="AW450" s="43">
        <v>1</v>
      </c>
      <c r="AX450" s="51" t="s">
        <v>409</v>
      </c>
      <c r="AY450" s="51" t="s">
        <v>409</v>
      </c>
      <c r="AZ450" s="51" t="s">
        <v>198</v>
      </c>
      <c r="BA450" s="20">
        <f t="shared" ca="1" si="350"/>
        <v>0</v>
      </c>
      <c r="BB450" s="20">
        <f t="shared" ca="1" si="350"/>
        <v>1</v>
      </c>
      <c r="BC450" s="20">
        <f t="shared" ca="1" si="350"/>
        <v>1</v>
      </c>
      <c r="BD450" s="20">
        <f t="shared" ca="1" si="350"/>
        <v>0</v>
      </c>
      <c r="BE450" s="20">
        <f t="shared" ca="1" si="350"/>
        <v>0</v>
      </c>
      <c r="BF450" s="20">
        <f t="shared" ca="1" si="350"/>
        <v>0</v>
      </c>
      <c r="BG450" s="21" t="str">
        <f t="shared" ca="1" si="350"/>
        <v/>
      </c>
      <c r="BH450" s="21" t="str">
        <f t="shared" ca="1" si="350"/>
        <v/>
      </c>
      <c r="BI450" s="21" t="str">
        <f t="shared" ca="1" si="350"/>
        <v/>
      </c>
      <c r="BJ450" s="22">
        <f t="shared" ca="1" si="313"/>
        <v>2</v>
      </c>
      <c r="BK450" s="21">
        <f t="shared" si="314"/>
        <v>4</v>
      </c>
      <c r="BL450" s="22">
        <f t="shared" ca="1" si="315"/>
        <v>6346</v>
      </c>
      <c r="BM450" s="22">
        <f t="shared" ca="1" si="316"/>
        <v>5458</v>
      </c>
      <c r="BN450" s="23">
        <f t="shared" ca="1" si="317"/>
        <v>888</v>
      </c>
      <c r="BO450" s="24">
        <f t="shared" ca="1" si="318"/>
        <v>427</v>
      </c>
      <c r="BP450" s="51" t="str">
        <f>_xlfn.XLOOKUP(E450,[1]Validation!E:E,[1]Validation!F:F,"")</f>
        <v>EG110</v>
      </c>
      <c r="BQ450" s="51" t="str">
        <f>_xlfn.XLOOKUP(BP450,[1]Validation!F:F,[1]Validation!G:G,"")</f>
        <v>EG90 to EG160</v>
      </c>
      <c r="BR450" s="52" t="str">
        <f>VLOOKUP(G450,[1]Validation!$B$1:$C$9,2,0)</f>
        <v>B</v>
      </c>
      <c r="BS450" s="51">
        <f t="shared" ca="1" si="319"/>
        <v>39</v>
      </c>
      <c r="BT450" s="53">
        <f>_xlfn.XLOOKUP(B450,'[2]1. All Calls'!$R:$R,'[2]1. All Calls'!$A:$A,"",0)</f>
        <v>46069.579594907402</v>
      </c>
      <c r="BU450" s="51" t="str">
        <f>_xlfn.XLOOKUP(B450,'[2]1. All Calls'!$R:$R,'[2]1. All Calls'!$F:$F,"",0)</f>
        <v>CC-01979306</v>
      </c>
      <c r="BV450" s="51" t="str">
        <f>_xlfn.XLOOKUP(B450,'[2]1. All Calls'!$R:$R,'[2]1. All Calls'!$J:$J,"",0)</f>
        <v>Sales Call</v>
      </c>
      <c r="BW450" s="53" t="str">
        <f>_xlfn.XLOOKUP(B450,'[2]Sch Calls'!$R:$R,'[2]Sch Calls'!$A:$A,"",0)</f>
        <v/>
      </c>
      <c r="BX450" s="51" t="str">
        <f>_xlfn.XLOOKUP(B450,'[2]Sch Calls'!$R:$R,'[2]Sch Calls'!$B:$B,"",0)</f>
        <v/>
      </c>
      <c r="BY450" s="51" t="str">
        <f t="shared" si="344"/>
        <v>29-Jun-26</v>
      </c>
      <c r="BZ450" s="51" t="str">
        <f t="shared" si="344"/>
        <v>19-Jun-26</v>
      </c>
      <c r="CA450" s="51" t="str">
        <f t="shared" si="320"/>
        <v>13-Feb-25</v>
      </c>
      <c r="CB450" s="51" t="str">
        <f t="shared" si="321"/>
        <v>11-Nov-26</v>
      </c>
      <c r="CC450" s="51" t="str">
        <f t="shared" si="322"/>
        <v>14-May-27</v>
      </c>
      <c r="CD450" s="51" t="str">
        <f t="shared" si="323"/>
        <v>21-Jul-26</v>
      </c>
      <c r="CE450" s="51">
        <f t="shared" ca="1" si="345"/>
        <v>154</v>
      </c>
      <c r="CF450" s="51">
        <f t="shared" ca="1" si="345"/>
        <v>164</v>
      </c>
      <c r="CG450" s="51">
        <f t="shared" ca="1" si="324"/>
        <v>750</v>
      </c>
      <c r="CH450" s="51">
        <f t="shared" ca="1" si="325"/>
        <v>385</v>
      </c>
      <c r="CI450" s="51">
        <f t="shared" ca="1" si="326"/>
        <v>385</v>
      </c>
      <c r="CJ450" s="51">
        <f t="shared" ca="1" si="327"/>
        <v>317</v>
      </c>
      <c r="CK450" s="51">
        <f t="shared" ca="1" si="353"/>
        <v>616</v>
      </c>
      <c r="CL450" s="51">
        <f t="shared" ca="1" si="353"/>
        <v>656</v>
      </c>
      <c r="CM450" s="51">
        <f t="shared" ca="1" si="353"/>
        <v>3000</v>
      </c>
      <c r="CN450" s="51">
        <f t="shared" ca="1" si="353"/>
        <v>1540</v>
      </c>
      <c r="CO450" s="51">
        <f t="shared" ca="1" si="353"/>
        <v>1540</v>
      </c>
      <c r="CP450" s="51">
        <f t="shared" ca="1" si="353"/>
        <v>1268</v>
      </c>
      <c r="CQ450" s="51">
        <f t="shared" ca="1" si="354"/>
        <v>3118</v>
      </c>
      <c r="CR450" s="51">
        <f t="shared" ca="1" si="354"/>
        <v>3078</v>
      </c>
      <c r="CS450" s="51">
        <f t="shared" ca="1" si="354"/>
        <v>1277</v>
      </c>
      <c r="CT450" s="51">
        <f t="shared" ca="1" si="354"/>
        <v>3038</v>
      </c>
      <c r="CU450" s="51">
        <f t="shared" ca="1" si="354"/>
        <v>3152</v>
      </c>
      <c r="CV450" s="54">
        <f t="shared" ca="1" si="354"/>
        <v>966</v>
      </c>
      <c r="CW450" s="25">
        <v>0</v>
      </c>
      <c r="CX450" s="55">
        <v>0.86</v>
      </c>
      <c r="CY450" s="55"/>
      <c r="CZ450" s="26">
        <v>0</v>
      </c>
      <c r="DA450" s="26">
        <v>0</v>
      </c>
      <c r="DB450" s="26">
        <v>0</v>
      </c>
      <c r="DC450" s="26">
        <v>0</v>
      </c>
      <c r="DD450" s="26">
        <v>0</v>
      </c>
      <c r="DE450" s="26">
        <v>0</v>
      </c>
      <c r="DF450" s="26">
        <v>0</v>
      </c>
      <c r="DG450" s="26">
        <v>0</v>
      </c>
      <c r="DH450" s="26">
        <v>0</v>
      </c>
      <c r="DI450" s="26">
        <v>0</v>
      </c>
      <c r="DJ450" s="26">
        <v>0</v>
      </c>
      <c r="DK450" s="26">
        <v>0</v>
      </c>
      <c r="DL450" s="27">
        <f t="shared" si="328"/>
        <v>46144.579594907402</v>
      </c>
      <c r="DM450" s="28">
        <f t="shared" ca="1" si="329"/>
        <v>1</v>
      </c>
      <c r="DN450" s="56">
        <f>_xlfn.XLOOKUP(B450,'[2]1. All Calls'!$R:$R,'[2]1. All Calls'!$A:$A,"",0)</f>
        <v>46069.579594907402</v>
      </c>
      <c r="DO450" s="57" t="str">
        <f ca="1">VLOOKUP(DM450,[1]Validation!$B$20:$C$25,2,0)</f>
        <v>Above 3 months</v>
      </c>
      <c r="DP450" s="58" t="str">
        <f>_xlfn.XLOOKUP(B450,'[1]Active AMCs- Dealer'!E:E,'[1]Active AMCs- Dealer'!L:L,"Not in AMC",0)</f>
        <v>Not in AMC</v>
      </c>
      <c r="DQ450" s="50" t="s">
        <v>238</v>
      </c>
      <c r="DR450" s="29" t="str">
        <f>_xlfn.XLOOKUP(B450,'[2]1. All Calls'!$R:$R,'[2]1. All Calls'!$F:$F,"",0)</f>
        <v>CC-01979306</v>
      </c>
      <c r="DS450" s="29" t="str">
        <f>_xlfn.XLOOKUP(B450,'[2]1. All Calls'!$R:$R,'[2]1. All Calls'!$AB:$AB,"",0)</f>
        <v>Sales call logged for HMR update</v>
      </c>
      <c r="DT450" s="30">
        <f>_xlfn.XLOOKUP(DR450,'[2]1. All Calls'!$F:$F,'[2]1. All Calls'!$A:$A,"",0)</f>
        <v>46069.579594907402</v>
      </c>
      <c r="DU450" s="31">
        <f>_xlfn.XLOOKUP(DR450,'[2]1. All Calls'!$F:$F,'[2]1. All Calls'!$B:$B,"",0)</f>
        <v>5919</v>
      </c>
      <c r="DV450" s="31">
        <f>_xlfn.XLOOKUP(B450,[1]MDA_Assets!D:D,[1]MDA_Assets!N:N,"",0)</f>
        <v>5090</v>
      </c>
      <c r="DW450" s="31">
        <f>_xlfn.XLOOKUP(B450,[1]MDA_Assets!D:D,[1]MDA_Assets!O:O,"",0)</f>
        <v>829</v>
      </c>
      <c r="DX450" s="32" t="str">
        <f>_xlfn.XLOOKUP(B450,[1]MDA_Assets!D:D,[1]MDA_Assets!Q:Q,"",0)</f>
        <v>Synthetic</v>
      </c>
      <c r="DY450" s="33">
        <f>_xlfn.XLOOKUP(B450,[1]MDA_Assets!D:D,[1]MDA_Assets!R:R,"",0)</f>
        <v>45426</v>
      </c>
      <c r="DZ450" s="33">
        <f>_xlfn.XLOOKUP(B450,[1]MDA_Assets!D:D,[1]MDA_Assets!S:S,"",0)</f>
        <v>46022</v>
      </c>
      <c r="EA450" s="33">
        <f>_xlfn.XLOOKUP(B450,[1]MDA_Assets!D:D,[1]MDA_Assets!T:T,"",0)</f>
        <v>46012</v>
      </c>
      <c r="EB450" s="33">
        <f>_xlfn.XLOOKUP(B450,[1]MDA_Assets!D:D,[1]MDA_Assets!U:U,"",0)</f>
        <v>45791</v>
      </c>
      <c r="EC450" s="33">
        <f>_xlfn.XLOOKUP(B450,[1]MDA_Assets!D:D,[1]MDA_Assets!V:V,"",0)</f>
        <v>45859</v>
      </c>
      <c r="ED450" s="33">
        <f>_xlfn.XLOOKUP(B450,[1]MDA_Assets!D:D,[1]MDA_Assets!W:W,"",0)</f>
        <v>45791</v>
      </c>
      <c r="EE450" s="32" t="str">
        <f>_xlfn.XLOOKUP(B450,[1]MDA_Assets!D:D,[1]MDA_Assets!X:X,"",0)</f>
        <v>Yes</v>
      </c>
      <c r="EF450" s="33">
        <f>_xlfn.XLOOKUP(B450,[1]MDA_Assets!D:D,[1]MDA_Assets!Y:Y,"",0)</f>
        <v>0</v>
      </c>
      <c r="EG450" s="33">
        <f>_xlfn.XLOOKUP(B450,[1]MDA_Assets!D:D,[1]MDA_Assets!Z:Z,"",0)</f>
        <v>0</v>
      </c>
      <c r="EH450" s="33">
        <f>_xlfn.XLOOKUP(B450,[1]MDA_Assets!D:D,[1]MDA_Assets!AA:AA,"",0)</f>
        <v>0</v>
      </c>
      <c r="EI450" s="34">
        <f>_xlfn.XLOOKUP(B450,[1]MDA_Assets!D:D,[1]MDA_Assets!P:P,"",0)</f>
        <v>4</v>
      </c>
      <c r="EJ450" s="35" t="str">
        <f>_xlfn.XLOOKUP(B450,[1]MDA_Assets!D:D,[1]MDA_Assets!AB:AB,"",0)</f>
        <v>3734</v>
      </c>
      <c r="EK450" s="35" t="str">
        <f>_xlfn.XLOOKUP(B450,[1]MDA_Assets!D:D,[1]MDA_Assets!AC:AC,"",0)</f>
        <v>3734</v>
      </c>
      <c r="EL450" s="35" t="str">
        <f>_xlfn.XLOOKUP(B450,[1]MDA_Assets!D:D,[1]MDA_Assets!AD:AD,"",0)</f>
        <v>4277</v>
      </c>
      <c r="EM450" s="35" t="str">
        <f>_xlfn.XLOOKUP(B450,[1]MDA_Assets!D:D,[1]MDA_Assets!AE:AE,"",0)</f>
        <v>4578</v>
      </c>
      <c r="EN450" s="35" t="str">
        <f>_xlfn.XLOOKUP(B450,[1]MDA_Assets!D:D,[1]MDA_Assets!AF:AF,"",0)</f>
        <v>4692</v>
      </c>
      <c r="EO450" s="35" t="str">
        <f>_xlfn.XLOOKUP(B450,[1]MDA_Assets!D:D,[1]MDA_Assets!AG:AG,"",0)</f>
        <v>2234</v>
      </c>
      <c r="EP450" s="36">
        <f t="shared" si="346"/>
        <v>365</v>
      </c>
      <c r="EQ450" s="36">
        <f t="shared" si="346"/>
        <v>180</v>
      </c>
      <c r="ER450" s="36">
        <f t="shared" si="330"/>
        <v>730</v>
      </c>
      <c r="ES450" s="36">
        <f t="shared" si="331"/>
        <v>730</v>
      </c>
      <c r="ET450" s="36">
        <f t="shared" si="332"/>
        <v>730</v>
      </c>
      <c r="EU450" s="36">
        <f t="shared" si="333"/>
        <v>365</v>
      </c>
      <c r="EV450" s="36" t="str">
        <f t="shared" si="334"/>
        <v/>
      </c>
      <c r="EW450" s="36" t="str">
        <f t="shared" ref="EW450:EW513" si="355">IF(AT450&gt;1,ROUNDUP(SUM(AT450-AD450),0),"")</f>
        <v/>
      </c>
      <c r="EX450" s="36" t="str">
        <f t="shared" ref="EX450:EX498" si="356">IF(AS450&gt;1,ROUNDUP(SUM(AS450-AC450),0),"")</f>
        <v/>
      </c>
      <c r="EY450" s="36">
        <f t="shared" si="349"/>
        <v>11.78</v>
      </c>
      <c r="EZ450" s="36">
        <f t="shared" si="349"/>
        <v>5.81</v>
      </c>
      <c r="FA450" s="36">
        <f t="shared" si="349"/>
        <v>23.55</v>
      </c>
      <c r="FB450" s="36">
        <f t="shared" si="348"/>
        <v>23.55</v>
      </c>
      <c r="FC450" s="36">
        <f t="shared" si="348"/>
        <v>23.55</v>
      </c>
      <c r="FD450" s="36">
        <f t="shared" si="348"/>
        <v>11.78</v>
      </c>
      <c r="FE450" s="36" t="str">
        <f t="shared" si="348"/>
        <v/>
      </c>
      <c r="FF450" s="36" t="str">
        <f t="shared" si="348"/>
        <v/>
      </c>
      <c r="FG450" s="36" t="str">
        <f t="shared" si="348"/>
        <v/>
      </c>
      <c r="FH450" s="37" t="str" cm="1">
        <f t="array" ref="FH450">_xlfn.IFS(EY450="", "No Data", EY450&lt;0, "Negative/Future", EY450=0, "Zero Days", EY450&lt;=3, "&lt; 3 Months", EY450&lt;=6, "3 to 6 Months", EY450&lt;=9, "6 to 9 Months", EY450&lt;=12, "9 to 12 Months", EY450&lt;=15, "12 to 15 Months", EY450&lt;=18, "15 to 18 Months", EY450&lt;=24, "18 to 24 Months", EY450&gt;24, "&gt; 24 Months")</f>
        <v>9 to 12 Months</v>
      </c>
      <c r="FI450" s="37" t="str" cm="1">
        <f t="array" ref="FI450">_xlfn.IFS(EZ450="", "No Data", EZ450&lt;0, "Negative/Future", EZ450=0, "Zero Days", EZ450&lt;=3, "&lt; 3 Months", EZ450&lt;=6, "3 to 6 Months", EZ450&lt;=9, "6 to 9 Months", EZ450&lt;=12, "9 to 12 Months", EZ450&lt;=15, "12 to 15 Months", EZ450&lt;=18, "15 to 18 Months", EZ450&lt;=24, "18 to 24 Months", EZ450&gt;24, "&gt; 24 Months")</f>
        <v>3 to 6 Months</v>
      </c>
      <c r="FJ450" s="37" t="str" cm="1">
        <f t="array" ref="FJ450">_xlfn.IFS(FA450="", "No Data", FA450&lt;0, "Negative/Future", FA450=0, "Zero Days", FA450&lt;=3, "&lt; 3 Months", FA450&lt;=6, "3 to 6 Months", FA450&lt;=9, "6 to 9 Months", FA450&lt;=12, "9 to 12 Months", FA450&lt;=15, "12 to 15 Months", FA450&lt;=18, "15 to 18 Months", FA450&lt;=24, "18 to 24 Months", FA450&gt;24, "&gt; 24 Months")</f>
        <v>18 to 24 Months</v>
      </c>
      <c r="FK450" s="37" t="str" cm="1">
        <f t="array" ref="FK450">_xlfn.IFS(FB450="", "No Data", FB450&lt;0, "Negative/Future", FB450=0, "Zero Days", FB450&lt;=3, "&lt; 3 Months", FB450&lt;=6, "3 to 6 Months", FB450&lt;=9, "6 to 9 Months", FB450&lt;=12, "9 to 12 Months", FB450&lt;=15, "12 to 15 Months", FB450&lt;=18, "15 to 18 Months", FB450&lt;=24, "18 to 24 Months", FB450&gt;24, "&gt; 24 Months")</f>
        <v>18 to 24 Months</v>
      </c>
      <c r="FL450" s="37" t="str" cm="1">
        <f t="array" ref="FL450">_xlfn.IFS(FC450="", "No Data", FC450&lt;0, "Negative/Future", FC450=0, "Zero Days", FC450&lt;=3, "&lt; 3 Months", FC450&lt;=6, "3 to 6 Months", FC450&lt;=9, "6 to 9 Months", FC450&lt;=12, "9 to 12 Months", FC450&lt;=15, "12 to 15 Months", FC450&lt;=18, "15 to 18 Months", FC450&lt;=24, "18 to 24 Months", FC450&gt;24, "&gt; 24 Months")</f>
        <v>18 to 24 Months</v>
      </c>
      <c r="FM450" s="37" t="str" cm="1">
        <f t="array" ref="FM450">_xlfn.IFS(FD450="", "No Data", FD450&lt;0, "Negative/Future", FD450=0, "Zero Days", FD450&lt;=3, "&lt; 3 Months", FD450&lt;=6, "3 to 6 Months", FD450&lt;=9, "6 to 9 Months", FD450&lt;=12, "9 to 12 Months", FD450&lt;=15, "12 to 15 Months", FD450&lt;=18, "15 to 18 Months", FD450&lt;=24, "18 to 24 Months", FD450&gt;24, "&gt; 24 Months")</f>
        <v>9 to 12 Months</v>
      </c>
      <c r="FN450" s="37" t="str" cm="1">
        <f t="array" ref="FN450">_xlfn.IFS(FE450="", "No Data", FE450&lt;0, "Negative/Future", FE450=0, "Zero Days", FE450&lt;=3, "&lt; 3 Months", FE450&lt;=6, "3 to 6 Months", FE450&lt;=9, "6 to 9 Months", FE450&lt;=12, "9 to 12 Months", FE450&lt;=15, "12 to 15 Months", FE450&lt;=18, "15 to 18 Months", FE450&lt;=24, "18 to 24 Months", FE450&gt;24, "&gt; 24 Months")</f>
        <v>No Data</v>
      </c>
      <c r="FO450" s="37" t="str" cm="1">
        <f t="array" ref="FO450">_xlfn.IFS(FG450="", "No Data", FG450&lt;0, "Negative/Future", FG450=0, "Zero Days", FG450&lt;=3, "&lt; 3 Months", FG450&lt;=6, "3 to 6 Months", FG450&lt;=9, "6 to 9 Months", FG450&lt;=12, "9 to 12 Months", FG450&lt;=15, "12 to 15 Months", FG450&lt;=18, "15 to 18 Months", FG450&lt;=24, "18 to 24 Months", FG450&gt;24, "&gt; 24 Months")</f>
        <v>No Data</v>
      </c>
      <c r="FP450" s="37" t="str" cm="1">
        <f t="array" ref="FP450">_xlfn.IFS(FF450="", "No Data", FF450&lt;0, "Negative/Future", FF450=0, "Zero Days", FF450&lt;=3, "&lt; 3 Months", FF450&lt;=6, "3 to 6 Months", FF450&lt;=9, "6 to 9 Months", FF450&lt;=12, "9 to 12 Months", FF450&lt;=15, "12 to 15 Months", FF450&lt;=18, "15 to 18 Months", FF450&lt;=24, "18 to 24 Months", FF450&gt;24, "&gt; 24 Months")</f>
        <v>No Data</v>
      </c>
      <c r="FQ450" s="29" t="s">
        <v>510</v>
      </c>
      <c r="FR450" s="29">
        <v>8118095065</v>
      </c>
      <c r="FS450" s="38" t="str">
        <f>VLOOKUP(_xlfn.XLOOKUP(B450,[1]MDA_Assets!D:D,[1]MDA_Assets!I:I,"",0),[1]Validation!$B$1:$C$8,2,0)</f>
        <v>B</v>
      </c>
      <c r="FT450" s="38" t="s">
        <v>202</v>
      </c>
      <c r="FU450" s="31" t="str">
        <f>_xlfn.XLOOKUP(B450,[1]MDA_Assets!D:D,[1]MDA_Assets!X:X,"",0)</f>
        <v>Yes</v>
      </c>
      <c r="FV450" s="39">
        <v>0</v>
      </c>
      <c r="FW450" s="39">
        <v>1</v>
      </c>
      <c r="FX450" s="39">
        <v>1</v>
      </c>
      <c r="FY450" s="39">
        <v>7</v>
      </c>
      <c r="FZ450" s="40">
        <f t="shared" si="343"/>
        <v>46387</v>
      </c>
      <c r="GA450" s="40">
        <f t="shared" si="343"/>
        <v>46192</v>
      </c>
      <c r="GB450" s="40">
        <f t="shared" ref="GB450:GB513" si="357">IFERROR(IF(DY450&lt;&gt;"",SUM(DY450+ER450),SUM(DY450+365)),"")</f>
        <v>46156</v>
      </c>
      <c r="GC450" s="40">
        <f t="shared" ref="GC450:GC513" si="358">IFERROR(IF(EB450&lt;&gt;"",SUM(EB450+ES450),SUM(EB450+365)),"")</f>
        <v>46521</v>
      </c>
      <c r="GD450" s="40">
        <f t="shared" ref="GD450:GD513" si="359">IFERROR(IF(EC450&lt;&gt;"",SUM(EC450+ET450),SUM(EC450+730)),"")</f>
        <v>46589</v>
      </c>
      <c r="GE450" s="40">
        <f t="shared" ref="GE450:GE513" si="360">IFERROR(IF(ED450&lt;&gt;"",SUM(ED450+EU450),SUM(ED450+365)),"")</f>
        <v>46156</v>
      </c>
      <c r="GF450" s="40" t="str">
        <f t="shared" si="347"/>
        <v/>
      </c>
      <c r="GG450" s="40" t="str">
        <f t="shared" si="347"/>
        <v/>
      </c>
      <c r="GH450" s="40" t="str">
        <f t="shared" si="347"/>
        <v/>
      </c>
      <c r="GI450" s="39">
        <f t="shared" si="335"/>
        <v>0</v>
      </c>
      <c r="GJ450" s="39">
        <f t="shared" si="336"/>
        <v>0</v>
      </c>
      <c r="GK450" s="39">
        <f t="shared" si="337"/>
        <v>0</v>
      </c>
      <c r="GL450" s="39">
        <f t="shared" si="338"/>
        <v>6</v>
      </c>
    </row>
    <row r="451" spans="1:194" x14ac:dyDescent="0.25">
      <c r="A451" s="19">
        <v>487</v>
      </c>
      <c r="B451" s="43" t="s">
        <v>1941</v>
      </c>
      <c r="C451" s="43" t="s">
        <v>1921</v>
      </c>
      <c r="D451" s="43" t="s">
        <v>187</v>
      </c>
      <c r="E451" s="43" t="s">
        <v>1939</v>
      </c>
      <c r="F451" s="43" t="s">
        <v>1592</v>
      </c>
      <c r="G451" s="43" t="s">
        <v>190</v>
      </c>
      <c r="H451" s="43" t="s">
        <v>230</v>
      </c>
      <c r="I451" s="43" t="s">
        <v>192</v>
      </c>
      <c r="J451" s="44">
        <f t="shared" ref="J451:J514" si="361">IF(K451&lt;&gt;"",SUM(K451+365)-1,"")</f>
        <v>45367.520833333336</v>
      </c>
      <c r="K451" s="44">
        <v>45003.520833333336</v>
      </c>
      <c r="L451" s="44">
        <v>44795</v>
      </c>
      <c r="M451" s="43" t="s">
        <v>2663</v>
      </c>
      <c r="N451" s="43" t="s">
        <v>2650</v>
      </c>
      <c r="O451" s="44">
        <v>46069.35496527778</v>
      </c>
      <c r="P451" s="43">
        <v>6787</v>
      </c>
      <c r="Q451" s="43">
        <v>1629</v>
      </c>
      <c r="R451" s="43">
        <v>5158</v>
      </c>
      <c r="S451" s="43" t="s">
        <v>194</v>
      </c>
      <c r="T451" s="44">
        <v>45981.770833333336</v>
      </c>
      <c r="U451" s="44">
        <v>45981.770833333336</v>
      </c>
      <c r="V451" s="44">
        <v>45981.770833333336</v>
      </c>
      <c r="W451" s="44">
        <v>45981.770833333336</v>
      </c>
      <c r="X451" s="44">
        <v>45981.770833333336</v>
      </c>
      <c r="Y451" s="44">
        <v>45981.770833333336</v>
      </c>
      <c r="Z451" s="43" t="s">
        <v>199</v>
      </c>
      <c r="AA451" s="43"/>
      <c r="AB451" s="43"/>
      <c r="AC451" s="43"/>
      <c r="AD451" s="43"/>
      <c r="AE451" s="43">
        <v>6</v>
      </c>
      <c r="AF451" s="43" t="s">
        <v>1776</v>
      </c>
      <c r="AG451" s="43" t="s">
        <v>1776</v>
      </c>
      <c r="AH451" s="43" t="s">
        <v>1777</v>
      </c>
      <c r="AI451" s="43" t="s">
        <v>1777</v>
      </c>
      <c r="AJ451" s="43" t="s">
        <v>1777</v>
      </c>
      <c r="AK451" s="43" t="s">
        <v>1776</v>
      </c>
      <c r="AL451" s="47">
        <v>46346</v>
      </c>
      <c r="AM451" s="45">
        <v>46161</v>
      </c>
      <c r="AN451" s="47">
        <v>46711</v>
      </c>
      <c r="AO451" s="47">
        <v>46711</v>
      </c>
      <c r="AP451" s="47">
        <v>46711</v>
      </c>
      <c r="AQ451" s="47">
        <v>46346</v>
      </c>
      <c r="AR451" s="48"/>
      <c r="AS451" s="48"/>
      <c r="AT451" s="48"/>
      <c r="AU451" s="43">
        <v>0</v>
      </c>
      <c r="AV451" s="43">
        <v>1</v>
      </c>
      <c r="AW451" s="43">
        <v>0</v>
      </c>
      <c r="AX451" s="51" t="s">
        <v>409</v>
      </c>
      <c r="AY451" s="51" t="s">
        <v>409</v>
      </c>
      <c r="AZ451" s="51" t="s">
        <v>198</v>
      </c>
      <c r="BA451" s="20">
        <f t="shared" ca="1" si="350"/>
        <v>0</v>
      </c>
      <c r="BB451" s="20">
        <f t="shared" ca="1" si="350"/>
        <v>1</v>
      </c>
      <c r="BC451" s="20">
        <f t="shared" ca="1" si="350"/>
        <v>0</v>
      </c>
      <c r="BD451" s="20">
        <f t="shared" ref="BD451:BI488" ca="1" si="362">IF(AO451&gt;1,IF(AO451&lt;EOMONTH(TODAY(),0),1,0),"")</f>
        <v>0</v>
      </c>
      <c r="BE451" s="20">
        <f t="shared" ca="1" si="362"/>
        <v>0</v>
      </c>
      <c r="BF451" s="20">
        <f t="shared" ca="1" si="362"/>
        <v>0</v>
      </c>
      <c r="BG451" s="21" t="str">
        <f t="shared" ca="1" si="362"/>
        <v/>
      </c>
      <c r="BH451" s="21" t="str">
        <f t="shared" ca="1" si="362"/>
        <v/>
      </c>
      <c r="BI451" s="21" t="str">
        <f t="shared" ca="1" si="362"/>
        <v/>
      </c>
      <c r="BJ451" s="22">
        <f t="shared" ref="BJ451:BJ514" ca="1" si="363">COUNTIF(BA451:BI451,1)</f>
        <v>1</v>
      </c>
      <c r="BK451" s="21">
        <f t="shared" ref="BK451:BK514" si="364">EI451</f>
        <v>6</v>
      </c>
      <c r="BL451" s="22">
        <f t="shared" ref="BL451:BL514" ca="1" si="365">IFERROR(IF(O451&gt;0,ROUND(SUM(SUM(SUM(TODAY()-O451)*BK451)+P451),0),""),"")</f>
        <v>7427</v>
      </c>
      <c r="BM451" s="22">
        <f t="shared" ref="BM451:BM514" ca="1" si="366">IFERROR(ROUND(SUM(BL451*ROUND(SUM(Q451/P451)*100,0)%),0),"")</f>
        <v>1782</v>
      </c>
      <c r="BN451" s="23">
        <f t="shared" ref="BN451:BN514" ca="1" si="367">IFERROR(ROUND(SUM(BL451-BM451),0),"")</f>
        <v>5645</v>
      </c>
      <c r="BO451" s="24">
        <f t="shared" ref="BO451:BO514" ca="1" si="368">IFERROR(SUM(BL451-P451),"")</f>
        <v>640</v>
      </c>
      <c r="BP451" s="51" t="str">
        <f>_xlfn.XLOOKUP(E451,[1]Validation!E:E,[1]Validation!F:F,"")</f>
        <v>EG110</v>
      </c>
      <c r="BQ451" s="51" t="str">
        <f>_xlfn.XLOOKUP(BP451,[1]Validation!F:F,[1]Validation!G:G,"")</f>
        <v>EG90 to EG160</v>
      </c>
      <c r="BR451" s="52" t="str">
        <f>VLOOKUP(G451,[1]Validation!$B$1:$C$9,2,0)</f>
        <v>B</v>
      </c>
      <c r="BS451" s="51">
        <f t="shared" ref="BS451:BS514" ca="1" si="369">IFERROR(ROUND(YEARFRAC(K451,TODAY())*12,0),"")</f>
        <v>39</v>
      </c>
      <c r="BT451" s="53">
        <f>_xlfn.XLOOKUP(B451,'[2]1. All Calls'!$R:$R,'[2]1. All Calls'!$A:$A,"",0)</f>
        <v>46069.583599537</v>
      </c>
      <c r="BU451" s="51" t="str">
        <f>_xlfn.XLOOKUP(B451,'[2]1. All Calls'!$R:$R,'[2]1. All Calls'!$F:$F,"",0)</f>
        <v>CC-01979319</v>
      </c>
      <c r="BV451" s="51" t="str">
        <f>_xlfn.XLOOKUP(B451,'[2]1. All Calls'!$R:$R,'[2]1. All Calls'!$J:$J,"",0)</f>
        <v>Sales Call</v>
      </c>
      <c r="BW451" s="53" t="str">
        <f>_xlfn.XLOOKUP(B451,'[2]Sch Calls'!$R:$R,'[2]Sch Calls'!$A:$A,"",0)</f>
        <v/>
      </c>
      <c r="BX451" s="51" t="str">
        <f>_xlfn.XLOOKUP(B451,'[2]Sch Calls'!$R:$R,'[2]Sch Calls'!$B:$B,"",0)</f>
        <v/>
      </c>
      <c r="BY451" s="51" t="str">
        <f t="shared" si="344"/>
        <v>20-May-26</v>
      </c>
      <c r="BZ451" s="51" t="str">
        <f t="shared" si="344"/>
        <v>20-May-26</v>
      </c>
      <c r="CA451" s="51" t="str">
        <f t="shared" ref="CA451:CA514" si="370">IFERROR(TEXT(IF(T451&gt;1,SUM(T451+276),""),"dd-mmm-yy"),"")</f>
        <v>23-Aug-26</v>
      </c>
      <c r="CB451" s="51" t="str">
        <f t="shared" ref="CB451:CB514" si="371">IFERROR(TEXT(IF(W451&gt;1,SUM(W451+547),""),"dd-mmm-yy"),"")</f>
        <v>21-May-27</v>
      </c>
      <c r="CC451" s="51" t="str">
        <f t="shared" ref="CC451:CC514" si="372">IFERROR(TEXT(IF(Y451&gt;1,SUM(Y451+731),""),"dd-mmm-yy"),"")</f>
        <v>21-Nov-27</v>
      </c>
      <c r="CD451" s="51" t="str">
        <f t="shared" ref="CD451:CD514" si="373">IFERROR(TEXT(IF(X451&gt;1,SUM(X451+366),""),"dd-mmm-yy"),"")</f>
        <v>21-Nov-26</v>
      </c>
      <c r="CE451" s="51">
        <f t="shared" ca="1" si="345"/>
        <v>194</v>
      </c>
      <c r="CF451" s="51">
        <f t="shared" ca="1" si="345"/>
        <v>194</v>
      </c>
      <c r="CG451" s="51">
        <f t="shared" ref="CG451:CG514" ca="1" si="374">IFERROR(IF(T451&gt;0,ROUND(SUM(TODAY()-T451),0),""),"")</f>
        <v>194</v>
      </c>
      <c r="CH451" s="51">
        <f t="shared" ref="CH451:CH514" ca="1" si="375">IFERROR(IF(W451&gt;0,ROUND(SUM(TODAY()-W451),0),""),"")</f>
        <v>194</v>
      </c>
      <c r="CI451" s="51">
        <f t="shared" ref="CI451:CI514" ca="1" si="376">IFERROR(IF(Y451&gt;0,ROUND(SUM(TODAY()-Y451),0),""),"")</f>
        <v>194</v>
      </c>
      <c r="CJ451" s="51">
        <f t="shared" ref="CJ451:CJ514" ca="1" si="377">IFERROR(IF(X451&gt;0,ROUND(SUM(TODAY()-X451),0),""),"")</f>
        <v>194</v>
      </c>
      <c r="CK451" s="51">
        <f t="shared" ca="1" si="353"/>
        <v>1164</v>
      </c>
      <c r="CL451" s="51">
        <f t="shared" ca="1" si="353"/>
        <v>1164</v>
      </c>
      <c r="CM451" s="51">
        <f t="shared" ca="1" si="353"/>
        <v>1164</v>
      </c>
      <c r="CN451" s="51">
        <f t="shared" ca="1" si="353"/>
        <v>1164</v>
      </c>
      <c r="CO451" s="51">
        <f t="shared" ca="1" si="353"/>
        <v>1164</v>
      </c>
      <c r="CP451" s="51">
        <f t="shared" ca="1" si="353"/>
        <v>1164</v>
      </c>
      <c r="CQ451" s="51">
        <f t="shared" ca="1" si="354"/>
        <v>2350</v>
      </c>
      <c r="CR451" s="51">
        <f t="shared" ca="1" si="354"/>
        <v>2350</v>
      </c>
      <c r="CS451" s="51">
        <f t="shared" ca="1" si="354"/>
        <v>6350</v>
      </c>
      <c r="CT451" s="51">
        <f t="shared" ca="1" si="354"/>
        <v>6350</v>
      </c>
      <c r="CU451" s="51">
        <f t="shared" ca="1" si="354"/>
        <v>6350</v>
      </c>
      <c r="CV451" s="54">
        <f t="shared" ca="1" si="354"/>
        <v>2350</v>
      </c>
      <c r="CW451" s="25">
        <v>0</v>
      </c>
      <c r="CX451" s="55">
        <v>0.24</v>
      </c>
      <c r="CY451" s="55"/>
      <c r="CZ451" s="26">
        <v>0</v>
      </c>
      <c r="DA451" s="26">
        <v>0</v>
      </c>
      <c r="DB451" s="26">
        <v>0</v>
      </c>
      <c r="DC451" s="26">
        <v>0</v>
      </c>
      <c r="DD451" s="26">
        <v>0</v>
      </c>
      <c r="DE451" s="26">
        <v>0</v>
      </c>
      <c r="DF451" s="26">
        <v>0</v>
      </c>
      <c r="DG451" s="26">
        <v>0</v>
      </c>
      <c r="DH451" s="26">
        <v>0</v>
      </c>
      <c r="DI451" s="26">
        <v>0</v>
      </c>
      <c r="DJ451" s="26">
        <v>0</v>
      </c>
      <c r="DK451" s="26">
        <v>0</v>
      </c>
      <c r="DL451" s="27">
        <f t="shared" ref="DL451:DL514" si="378">IF(G451="P1 - Asset will get commissioned within one year","P1",IFERROR(SUM(DN451+75),"Blank"))</f>
        <v>46144.583599537</v>
      </c>
      <c r="DM451" s="28">
        <f t="shared" ref="DM451:DM514" ca="1" si="379">IF(G451="D (Compressor scrapped/ Company shut)","D",IF(DL451="P1","P1",IF(DL451="Blank","Blank",IF(DL451&gt;TODAY(),0,1))))</f>
        <v>1</v>
      </c>
      <c r="DN451" s="56">
        <f>_xlfn.XLOOKUP(B451,'[2]1. All Calls'!$R:$R,'[2]1. All Calls'!$A:$A,"",0)</f>
        <v>46069.583599537</v>
      </c>
      <c r="DO451" s="57" t="str">
        <f ca="1">VLOOKUP(DM451,[1]Validation!$B$20:$C$25,2,0)</f>
        <v>Above 3 months</v>
      </c>
      <c r="DP451" s="58" t="str">
        <f>_xlfn.XLOOKUP(B451,'[1]Active AMCs- Dealer'!E:E,'[1]Active AMCs- Dealer'!L:L,"Not in AMC",0)</f>
        <v>Not in AMC</v>
      </c>
      <c r="DQ451" s="50" t="s">
        <v>238</v>
      </c>
      <c r="DR451" s="29" t="str">
        <f>_xlfn.XLOOKUP(B451,'[2]1. All Calls'!$R:$R,'[2]1. All Calls'!$F:$F,"",0)</f>
        <v>CC-01979319</v>
      </c>
      <c r="DS451" s="29" t="str">
        <f>_xlfn.XLOOKUP(B451,'[2]1. All Calls'!$R:$R,'[2]1. All Calls'!$AB:$AB,"",0)</f>
        <v>Sales call logged for HMR update</v>
      </c>
      <c r="DT451" s="30">
        <f>_xlfn.XLOOKUP(DR451,'[2]1. All Calls'!$F:$F,'[2]1. All Calls'!$A:$A,"",0)</f>
        <v>46069.583599537</v>
      </c>
      <c r="DU451" s="31">
        <f>_xlfn.XLOOKUP(DR451,'[2]1. All Calls'!$F:$F,'[2]1. All Calls'!$B:$B,"",0)</f>
        <v>6787</v>
      </c>
      <c r="DV451" s="31">
        <f>_xlfn.XLOOKUP(B451,[1]MDA_Assets!D:D,[1]MDA_Assets!N:N,"",0)</f>
        <v>1629</v>
      </c>
      <c r="DW451" s="31">
        <f>_xlfn.XLOOKUP(B451,[1]MDA_Assets!D:D,[1]MDA_Assets!O:O,"",0)</f>
        <v>5158</v>
      </c>
      <c r="DX451" s="32" t="str">
        <f>_xlfn.XLOOKUP(B451,[1]MDA_Assets!D:D,[1]MDA_Assets!Q:Q,"",0)</f>
        <v>Synthetic</v>
      </c>
      <c r="DY451" s="33">
        <f>_xlfn.XLOOKUP(B451,[1]MDA_Assets!D:D,[1]MDA_Assets!R:R,"",0)</f>
        <v>45982</v>
      </c>
      <c r="DZ451" s="33">
        <f>_xlfn.XLOOKUP(B451,[1]MDA_Assets!D:D,[1]MDA_Assets!S:S,"",0)</f>
        <v>45982</v>
      </c>
      <c r="EA451" s="33">
        <f>_xlfn.XLOOKUP(B451,[1]MDA_Assets!D:D,[1]MDA_Assets!T:T,"",0)</f>
        <v>45982</v>
      </c>
      <c r="EB451" s="33">
        <f>_xlfn.XLOOKUP(B451,[1]MDA_Assets!D:D,[1]MDA_Assets!U:U,"",0)</f>
        <v>45982</v>
      </c>
      <c r="EC451" s="33">
        <f>_xlfn.XLOOKUP(B451,[1]MDA_Assets!D:D,[1]MDA_Assets!V:V,"",0)</f>
        <v>45982</v>
      </c>
      <c r="ED451" s="33">
        <f>_xlfn.XLOOKUP(B451,[1]MDA_Assets!D:D,[1]MDA_Assets!W:W,"",0)</f>
        <v>45982</v>
      </c>
      <c r="EE451" s="32" t="str">
        <f>_xlfn.XLOOKUP(B451,[1]MDA_Assets!D:D,[1]MDA_Assets!X:X,"",0)</f>
        <v>Yes</v>
      </c>
      <c r="EF451" s="33">
        <f>_xlfn.XLOOKUP(B451,[1]MDA_Assets!D:D,[1]MDA_Assets!Y:Y,"",0)</f>
        <v>0</v>
      </c>
      <c r="EG451" s="33">
        <f>_xlfn.XLOOKUP(B451,[1]MDA_Assets!D:D,[1]MDA_Assets!Z:Z,"",0)</f>
        <v>0</v>
      </c>
      <c r="EH451" s="33">
        <f>_xlfn.XLOOKUP(B451,[1]MDA_Assets!D:D,[1]MDA_Assets!AA:AA,"",0)</f>
        <v>0</v>
      </c>
      <c r="EI451" s="34">
        <f>_xlfn.XLOOKUP(B451,[1]MDA_Assets!D:D,[1]MDA_Assets!P:P,"",0)</f>
        <v>6</v>
      </c>
      <c r="EJ451" s="35" t="str">
        <f>_xlfn.XLOOKUP(B451,[1]MDA_Assets!D:D,[1]MDA_Assets!AB:AB,"",0)</f>
        <v>3514</v>
      </c>
      <c r="EK451" s="35" t="str">
        <f>_xlfn.XLOOKUP(B451,[1]MDA_Assets!D:D,[1]MDA_Assets!AC:AC,"",0)</f>
        <v>3514</v>
      </c>
      <c r="EL451" s="35" t="str">
        <f>_xlfn.XLOOKUP(B451,[1]MDA_Assets!D:D,[1]MDA_Assets!AD:AD,"",0)</f>
        <v>7514</v>
      </c>
      <c r="EM451" s="35" t="str">
        <f>_xlfn.XLOOKUP(B451,[1]MDA_Assets!D:D,[1]MDA_Assets!AE:AE,"",0)</f>
        <v>7514</v>
      </c>
      <c r="EN451" s="35" t="str">
        <f>_xlfn.XLOOKUP(B451,[1]MDA_Assets!D:D,[1]MDA_Assets!AF:AF,"",0)</f>
        <v>7514</v>
      </c>
      <c r="EO451" s="35" t="str">
        <f>_xlfn.XLOOKUP(B451,[1]MDA_Assets!D:D,[1]MDA_Assets!AG:AG,"",0)</f>
        <v>3514</v>
      </c>
      <c r="EP451" s="36">
        <f t="shared" si="346"/>
        <v>365</v>
      </c>
      <c r="EQ451" s="36">
        <f t="shared" si="346"/>
        <v>180</v>
      </c>
      <c r="ER451" s="36">
        <f t="shared" ref="ER451:ER514" si="380">IF(AN451&gt;1,ROUNDUP(SUM(AN451-T451),0),"")</f>
        <v>730</v>
      </c>
      <c r="ES451" s="36">
        <f t="shared" ref="ES451:ES514" si="381">IF(AO451&gt;1,ROUNDUP(SUM(AO451-W451),0),"")</f>
        <v>730</v>
      </c>
      <c r="ET451" s="36">
        <f t="shared" ref="ET451:ET514" si="382">IF(AP451&gt;1,ROUNDUP(SUM(AP451-Y451),0),"")</f>
        <v>730</v>
      </c>
      <c r="EU451" s="36">
        <f t="shared" ref="EU451:EU514" si="383">IF(AQ451&gt;1,ROUNDUP(SUM(AQ451-X451),0),"")</f>
        <v>365</v>
      </c>
      <c r="EV451" s="36" t="str">
        <f t="shared" ref="EV451:EV514" si="384">IF(AR451&gt;1,ROUNDUP(SUM(AR451-AB451),0),"")</f>
        <v/>
      </c>
      <c r="EW451" s="36" t="str">
        <f t="shared" si="355"/>
        <v/>
      </c>
      <c r="EX451" s="36" t="str">
        <f t="shared" si="356"/>
        <v/>
      </c>
      <c r="EY451" s="36">
        <f t="shared" si="349"/>
        <v>11.78</v>
      </c>
      <c r="EZ451" s="36">
        <f t="shared" si="349"/>
        <v>5.81</v>
      </c>
      <c r="FA451" s="36">
        <f t="shared" si="349"/>
        <v>23.55</v>
      </c>
      <c r="FB451" s="36">
        <f t="shared" si="348"/>
        <v>23.55</v>
      </c>
      <c r="FC451" s="36">
        <f t="shared" si="348"/>
        <v>23.55</v>
      </c>
      <c r="FD451" s="36">
        <f t="shared" si="348"/>
        <v>11.78</v>
      </c>
      <c r="FE451" s="36" t="str">
        <f t="shared" si="348"/>
        <v/>
      </c>
      <c r="FF451" s="36" t="str">
        <f t="shared" si="348"/>
        <v/>
      </c>
      <c r="FG451" s="36" t="str">
        <f t="shared" si="348"/>
        <v/>
      </c>
      <c r="FH451" s="37" t="str" cm="1">
        <f t="array" ref="FH451">_xlfn.IFS(EY451="", "No Data", EY451&lt;0, "Negative/Future", EY451=0, "Zero Days", EY451&lt;=3, "&lt; 3 Months", EY451&lt;=6, "3 to 6 Months", EY451&lt;=9, "6 to 9 Months", EY451&lt;=12, "9 to 12 Months", EY451&lt;=15, "12 to 15 Months", EY451&lt;=18, "15 to 18 Months", EY451&lt;=24, "18 to 24 Months", EY451&gt;24, "&gt; 24 Months")</f>
        <v>9 to 12 Months</v>
      </c>
      <c r="FI451" s="37" t="str" cm="1">
        <f t="array" ref="FI451">_xlfn.IFS(EZ451="", "No Data", EZ451&lt;0, "Negative/Future", EZ451=0, "Zero Days", EZ451&lt;=3, "&lt; 3 Months", EZ451&lt;=6, "3 to 6 Months", EZ451&lt;=9, "6 to 9 Months", EZ451&lt;=12, "9 to 12 Months", EZ451&lt;=15, "12 to 15 Months", EZ451&lt;=18, "15 to 18 Months", EZ451&lt;=24, "18 to 24 Months", EZ451&gt;24, "&gt; 24 Months")</f>
        <v>3 to 6 Months</v>
      </c>
      <c r="FJ451" s="37" t="str" cm="1">
        <f t="array" ref="FJ451">_xlfn.IFS(FA451="", "No Data", FA451&lt;0, "Negative/Future", FA451=0, "Zero Days", FA451&lt;=3, "&lt; 3 Months", FA451&lt;=6, "3 to 6 Months", FA451&lt;=9, "6 to 9 Months", FA451&lt;=12, "9 to 12 Months", FA451&lt;=15, "12 to 15 Months", FA451&lt;=18, "15 to 18 Months", FA451&lt;=24, "18 to 24 Months", FA451&gt;24, "&gt; 24 Months")</f>
        <v>18 to 24 Months</v>
      </c>
      <c r="FK451" s="37" t="str" cm="1">
        <f t="array" ref="FK451">_xlfn.IFS(FB451="", "No Data", FB451&lt;0, "Negative/Future", FB451=0, "Zero Days", FB451&lt;=3, "&lt; 3 Months", FB451&lt;=6, "3 to 6 Months", FB451&lt;=9, "6 to 9 Months", FB451&lt;=12, "9 to 12 Months", FB451&lt;=15, "12 to 15 Months", FB451&lt;=18, "15 to 18 Months", FB451&lt;=24, "18 to 24 Months", FB451&gt;24, "&gt; 24 Months")</f>
        <v>18 to 24 Months</v>
      </c>
      <c r="FL451" s="37" t="str" cm="1">
        <f t="array" ref="FL451">_xlfn.IFS(FC451="", "No Data", FC451&lt;0, "Negative/Future", FC451=0, "Zero Days", FC451&lt;=3, "&lt; 3 Months", FC451&lt;=6, "3 to 6 Months", FC451&lt;=9, "6 to 9 Months", FC451&lt;=12, "9 to 12 Months", FC451&lt;=15, "12 to 15 Months", FC451&lt;=18, "15 to 18 Months", FC451&lt;=24, "18 to 24 Months", FC451&gt;24, "&gt; 24 Months")</f>
        <v>18 to 24 Months</v>
      </c>
      <c r="FM451" s="37" t="str" cm="1">
        <f t="array" ref="FM451">_xlfn.IFS(FD451="", "No Data", FD451&lt;0, "Negative/Future", FD451=0, "Zero Days", FD451&lt;=3, "&lt; 3 Months", FD451&lt;=6, "3 to 6 Months", FD451&lt;=9, "6 to 9 Months", FD451&lt;=12, "9 to 12 Months", FD451&lt;=15, "12 to 15 Months", FD451&lt;=18, "15 to 18 Months", FD451&lt;=24, "18 to 24 Months", FD451&gt;24, "&gt; 24 Months")</f>
        <v>9 to 12 Months</v>
      </c>
      <c r="FN451" s="37" t="str" cm="1">
        <f t="array" ref="FN451">_xlfn.IFS(FE451="", "No Data", FE451&lt;0, "Negative/Future", FE451=0, "Zero Days", FE451&lt;=3, "&lt; 3 Months", FE451&lt;=6, "3 to 6 Months", FE451&lt;=9, "6 to 9 Months", FE451&lt;=12, "9 to 12 Months", FE451&lt;=15, "12 to 15 Months", FE451&lt;=18, "15 to 18 Months", FE451&lt;=24, "18 to 24 Months", FE451&gt;24, "&gt; 24 Months")</f>
        <v>No Data</v>
      </c>
      <c r="FO451" s="37" t="str" cm="1">
        <f t="array" ref="FO451">_xlfn.IFS(FG451="", "No Data", FG451&lt;0, "Negative/Future", FG451=0, "Zero Days", FG451&lt;=3, "&lt; 3 Months", FG451&lt;=6, "3 to 6 Months", FG451&lt;=9, "6 to 9 Months", FG451&lt;=12, "9 to 12 Months", FG451&lt;=15, "12 to 15 Months", FG451&lt;=18, "15 to 18 Months", FG451&lt;=24, "18 to 24 Months", FG451&gt;24, "&gt; 24 Months")</f>
        <v>No Data</v>
      </c>
      <c r="FP451" s="37" t="str" cm="1">
        <f t="array" ref="FP451">_xlfn.IFS(FF451="", "No Data", FF451&lt;0, "Negative/Future", FF451=0, "Zero Days", FF451&lt;=3, "&lt; 3 Months", FF451&lt;=6, "3 to 6 Months", FF451&lt;=9, "6 to 9 Months", FF451&lt;=12, "9 to 12 Months", FF451&lt;=15, "12 to 15 Months", FF451&lt;=18, "15 to 18 Months", FF451&lt;=24, "18 to 24 Months", FF451&gt;24, "&gt; 24 Months")</f>
        <v>No Data</v>
      </c>
      <c r="FQ451" s="29" t="s">
        <v>510</v>
      </c>
      <c r="FR451" s="29">
        <v>8118095065</v>
      </c>
      <c r="FS451" s="38" t="str">
        <f>VLOOKUP(_xlfn.XLOOKUP(B451,[1]MDA_Assets!D:D,[1]MDA_Assets!I:I,"",0),[1]Validation!$B$1:$C$8,2,0)</f>
        <v>B</v>
      </c>
      <c r="FT451" s="38" t="s">
        <v>202</v>
      </c>
      <c r="FU451" s="31" t="str">
        <f>_xlfn.XLOOKUP(B451,[1]MDA_Assets!D:D,[1]MDA_Assets!X:X,"",0)</f>
        <v>Yes</v>
      </c>
      <c r="FV451" s="39">
        <v>0</v>
      </c>
      <c r="FW451" s="39">
        <v>1</v>
      </c>
      <c r="FX451" s="39">
        <v>0</v>
      </c>
      <c r="FY451" s="39">
        <v>8</v>
      </c>
      <c r="FZ451" s="40">
        <f t="shared" si="343"/>
        <v>46347</v>
      </c>
      <c r="GA451" s="40">
        <f t="shared" si="343"/>
        <v>46162</v>
      </c>
      <c r="GB451" s="40">
        <f t="shared" si="357"/>
        <v>46712</v>
      </c>
      <c r="GC451" s="40">
        <f t="shared" si="358"/>
        <v>46712</v>
      </c>
      <c r="GD451" s="40">
        <f t="shared" si="359"/>
        <v>46712</v>
      </c>
      <c r="GE451" s="40">
        <f t="shared" si="360"/>
        <v>46347</v>
      </c>
      <c r="GF451" s="40" t="str">
        <f t="shared" si="347"/>
        <v/>
      </c>
      <c r="GG451" s="40" t="str">
        <f t="shared" si="347"/>
        <v/>
      </c>
      <c r="GH451" s="40" t="str">
        <f t="shared" si="347"/>
        <v/>
      </c>
      <c r="GI451" s="39">
        <f t="shared" ref="GI451:GI514" si="385">COUNTIFS(FZ451:GH451, "&gt;1910-01-01",FZ451:GH451, "&lt;2026-01-01")</f>
        <v>0</v>
      </c>
      <c r="GJ451" s="39">
        <f t="shared" ref="GJ451:GJ514" si="386">COUNTIFS(FZ451:GH451, "&gt;=2026-01-01",FZ451:GH451, "&lt;=2026-01-31")</f>
        <v>0</v>
      </c>
      <c r="GK451" s="39">
        <f t="shared" ref="GK451:GK514" si="387">COUNTIFS(FZ451:GH451,"&gt;2026-01-31",FZ451:GH451,"&lt;2026-02-28")</f>
        <v>0</v>
      </c>
      <c r="GL451" s="39">
        <f t="shared" ref="GL451:GL514" si="388">COUNTIFS(FZ451:GH451,"&gt;2026-02-28")</f>
        <v>6</v>
      </c>
    </row>
    <row r="452" spans="1:194" x14ac:dyDescent="0.25">
      <c r="A452" s="19">
        <v>488</v>
      </c>
      <c r="B452" s="43" t="s">
        <v>1942</v>
      </c>
      <c r="C452" s="43" t="s">
        <v>254</v>
      </c>
      <c r="D452" s="43" t="s">
        <v>636</v>
      </c>
      <c r="E452" s="43" t="s">
        <v>1473</v>
      </c>
      <c r="F452" s="43" t="s">
        <v>1943</v>
      </c>
      <c r="G452" s="43" t="s">
        <v>190</v>
      </c>
      <c r="H452" s="43" t="s">
        <v>549</v>
      </c>
      <c r="I452" s="43" t="s">
        <v>192</v>
      </c>
      <c r="J452" s="44">
        <f t="shared" si="361"/>
        <v>46420.770833333336</v>
      </c>
      <c r="K452" s="44">
        <v>46056.770833333336</v>
      </c>
      <c r="L452" s="44">
        <v>45966</v>
      </c>
      <c r="M452" s="43" t="s">
        <v>1944</v>
      </c>
      <c r="N452" s="43" t="s">
        <v>2603</v>
      </c>
      <c r="O452" s="44">
        <v>46057.51</v>
      </c>
      <c r="P452" s="43">
        <v>1</v>
      </c>
      <c r="Q452" s="43">
        <v>0</v>
      </c>
      <c r="R452" s="43">
        <v>1</v>
      </c>
      <c r="S452" s="43" t="s">
        <v>206</v>
      </c>
      <c r="T452" s="44">
        <v>46055.770833333336</v>
      </c>
      <c r="U452" s="44">
        <v>46055.770833333336</v>
      </c>
      <c r="V452" s="44">
        <v>46055.770833333336</v>
      </c>
      <c r="W452" s="44">
        <v>46055.770833333336</v>
      </c>
      <c r="X452" s="44">
        <v>46055.770833333336</v>
      </c>
      <c r="Y452" s="44">
        <v>46055.770833333336</v>
      </c>
      <c r="Z452" s="43" t="s">
        <v>199</v>
      </c>
      <c r="AA452" s="43"/>
      <c r="AB452" s="43"/>
      <c r="AC452" s="43"/>
      <c r="AD452" s="43"/>
      <c r="AE452" s="43">
        <v>4</v>
      </c>
      <c r="AF452" s="43" t="s">
        <v>281</v>
      </c>
      <c r="AG452" s="43" t="s">
        <v>281</v>
      </c>
      <c r="AH452" s="43" t="s">
        <v>285</v>
      </c>
      <c r="AI452" s="43" t="s">
        <v>285</v>
      </c>
      <c r="AJ452" s="43" t="s">
        <v>286</v>
      </c>
      <c r="AK452" s="43" t="s">
        <v>285</v>
      </c>
      <c r="AL452" s="47">
        <v>46235</v>
      </c>
      <c r="AM452" s="47">
        <v>46235</v>
      </c>
      <c r="AN452" s="47">
        <v>46420</v>
      </c>
      <c r="AO452" s="47">
        <v>46420</v>
      </c>
      <c r="AP452" s="47">
        <v>46785</v>
      </c>
      <c r="AQ452" s="47">
        <v>46420</v>
      </c>
      <c r="AR452" s="48"/>
      <c r="AS452" s="48"/>
      <c r="AT452" s="48"/>
      <c r="AU452" s="43">
        <v>0</v>
      </c>
      <c r="AV452" s="43">
        <v>0</v>
      </c>
      <c r="AW452" s="43">
        <v>0</v>
      </c>
      <c r="AX452" s="51" t="s">
        <v>409</v>
      </c>
      <c r="AY452" s="51" t="s">
        <v>409</v>
      </c>
      <c r="AZ452" s="51" t="s">
        <v>198</v>
      </c>
      <c r="BA452" s="20">
        <f t="shared" ref="BA452:BI488" ca="1" si="389">IF(AL452&gt;1,IF(AL452&lt;EOMONTH(TODAY(),0),1,0),"")</f>
        <v>0</v>
      </c>
      <c r="BB452" s="20">
        <f t="shared" ca="1" si="389"/>
        <v>0</v>
      </c>
      <c r="BC452" s="20">
        <f t="shared" ca="1" si="389"/>
        <v>0</v>
      </c>
      <c r="BD452" s="20">
        <f t="shared" ca="1" si="362"/>
        <v>0</v>
      </c>
      <c r="BE452" s="20">
        <f t="shared" ca="1" si="362"/>
        <v>0</v>
      </c>
      <c r="BF452" s="20">
        <f t="shared" ca="1" si="362"/>
        <v>0</v>
      </c>
      <c r="BG452" s="21" t="str">
        <f t="shared" ca="1" si="362"/>
        <v/>
      </c>
      <c r="BH452" s="21" t="str">
        <f t="shared" ca="1" si="362"/>
        <v/>
      </c>
      <c r="BI452" s="21" t="str">
        <f t="shared" ca="1" si="362"/>
        <v/>
      </c>
      <c r="BJ452" s="22">
        <f t="shared" ca="1" si="363"/>
        <v>0</v>
      </c>
      <c r="BK452" s="21">
        <f t="shared" si="364"/>
        <v>4</v>
      </c>
      <c r="BL452" s="22">
        <f t="shared" ca="1" si="365"/>
        <v>475</v>
      </c>
      <c r="BM452" s="22">
        <f t="shared" ca="1" si="366"/>
        <v>0</v>
      </c>
      <c r="BN452" s="23">
        <f t="shared" ca="1" si="367"/>
        <v>475</v>
      </c>
      <c r="BO452" s="24">
        <f t="shared" ca="1" si="368"/>
        <v>474</v>
      </c>
      <c r="BP452" s="51" t="str">
        <f>_xlfn.XLOOKUP(E452,[1]Validation!E:E,[1]Validation!F:F,"")</f>
        <v>EQ5</v>
      </c>
      <c r="BQ452" s="51" t="str">
        <f>_xlfn.XLOOKUP(BP452,[1]Validation!F:F,[1]Validation!G:G,"")</f>
        <v>EQ2 to EQ7</v>
      </c>
      <c r="BR452" s="52" t="str">
        <f>VLOOKUP(G452,[1]Validation!$B$1:$C$9,2,0)</f>
        <v>B</v>
      </c>
      <c r="BS452" s="51">
        <f t="shared" ca="1" si="369"/>
        <v>4</v>
      </c>
      <c r="BT452" s="53">
        <f>_xlfn.XLOOKUP(B452,'[2]1. All Calls'!$R:$R,'[2]1. All Calls'!$A:$A,"",0)</f>
        <v>46056.727384259299</v>
      </c>
      <c r="BU452" s="51" t="str">
        <f>_xlfn.XLOOKUP(B452,'[2]1. All Calls'!$R:$R,'[2]1. All Calls'!$F:$F,"",0)</f>
        <v>CC-01963515</v>
      </c>
      <c r="BV452" s="51" t="str">
        <f>_xlfn.XLOOKUP(B452,'[2]1. All Calls'!$R:$R,'[2]1. All Calls'!$J:$J,"",0)</f>
        <v>Commissioning</v>
      </c>
      <c r="BW452" s="53" t="str">
        <f>_xlfn.XLOOKUP(B452,'[2]Sch Calls'!$R:$R,'[2]Sch Calls'!$A:$A,"",0)</f>
        <v/>
      </c>
      <c r="BX452" s="51" t="str">
        <f>_xlfn.XLOOKUP(B452,'[2]Sch Calls'!$R:$R,'[2]Sch Calls'!$B:$B,"",0)</f>
        <v/>
      </c>
      <c r="BY452" s="51" t="str">
        <f t="shared" si="344"/>
        <v>02-Aug-26</v>
      </c>
      <c r="BZ452" s="51" t="str">
        <f t="shared" si="344"/>
        <v>02-Aug-26</v>
      </c>
      <c r="CA452" s="51" t="str">
        <f t="shared" si="370"/>
        <v>05-Nov-26</v>
      </c>
      <c r="CB452" s="51" t="str">
        <f t="shared" si="371"/>
        <v>03-Aug-27</v>
      </c>
      <c r="CC452" s="51" t="str">
        <f t="shared" si="372"/>
        <v>03-Feb-28</v>
      </c>
      <c r="CD452" s="51" t="str">
        <f t="shared" si="373"/>
        <v>03-Feb-27</v>
      </c>
      <c r="CE452" s="51">
        <f t="shared" ca="1" si="345"/>
        <v>120</v>
      </c>
      <c r="CF452" s="51">
        <f t="shared" ca="1" si="345"/>
        <v>120</v>
      </c>
      <c r="CG452" s="51">
        <f t="shared" ca="1" si="374"/>
        <v>120</v>
      </c>
      <c r="CH452" s="51">
        <f t="shared" ca="1" si="375"/>
        <v>120</v>
      </c>
      <c r="CI452" s="51">
        <f t="shared" ca="1" si="376"/>
        <v>120</v>
      </c>
      <c r="CJ452" s="51">
        <f t="shared" ca="1" si="377"/>
        <v>120</v>
      </c>
      <c r="CK452" s="51">
        <f t="shared" ca="1" si="353"/>
        <v>480</v>
      </c>
      <c r="CL452" s="51">
        <f t="shared" ca="1" si="353"/>
        <v>480</v>
      </c>
      <c r="CM452" s="51">
        <f t="shared" ca="1" si="353"/>
        <v>480</v>
      </c>
      <c r="CN452" s="51">
        <f t="shared" ca="1" si="353"/>
        <v>480</v>
      </c>
      <c r="CO452" s="51">
        <f t="shared" ca="1" si="353"/>
        <v>480</v>
      </c>
      <c r="CP452" s="51">
        <f t="shared" ca="1" si="353"/>
        <v>480</v>
      </c>
      <c r="CQ452" s="51">
        <f t="shared" ca="1" si="354"/>
        <v>1520</v>
      </c>
      <c r="CR452" s="51">
        <f t="shared" ca="1" si="354"/>
        <v>1520</v>
      </c>
      <c r="CS452" s="51">
        <f t="shared" ca="1" si="354"/>
        <v>3520</v>
      </c>
      <c r="CT452" s="51">
        <f t="shared" ca="1" si="354"/>
        <v>3520</v>
      </c>
      <c r="CU452" s="51">
        <f t="shared" ca="1" si="354"/>
        <v>7520</v>
      </c>
      <c r="CV452" s="54">
        <f t="shared" ca="1" si="354"/>
        <v>3520</v>
      </c>
      <c r="CW452" s="25">
        <v>0</v>
      </c>
      <c r="CX452" s="55" t="s">
        <v>227</v>
      </c>
      <c r="CY452" s="55"/>
      <c r="CZ452" s="26">
        <v>0</v>
      </c>
      <c r="DA452" s="26">
        <v>0</v>
      </c>
      <c r="DB452" s="26">
        <v>0</v>
      </c>
      <c r="DC452" s="26">
        <v>0</v>
      </c>
      <c r="DD452" s="26">
        <v>0</v>
      </c>
      <c r="DE452" s="26">
        <v>0</v>
      </c>
      <c r="DF452" s="26">
        <v>0</v>
      </c>
      <c r="DG452" s="26">
        <v>0</v>
      </c>
      <c r="DH452" s="26">
        <v>0</v>
      </c>
      <c r="DI452" s="26">
        <v>0</v>
      </c>
      <c r="DJ452" s="26">
        <v>0</v>
      </c>
      <c r="DK452" s="26">
        <v>0</v>
      </c>
      <c r="DL452" s="27">
        <f t="shared" si="378"/>
        <v>46131.727384259299</v>
      </c>
      <c r="DM452" s="28">
        <f t="shared" ca="1" si="379"/>
        <v>1</v>
      </c>
      <c r="DN452" s="56">
        <f>_xlfn.XLOOKUP(B452,'[2]1. All Calls'!$R:$R,'[2]1. All Calls'!$A:$A,"",0)</f>
        <v>46056.727384259299</v>
      </c>
      <c r="DO452" s="57" t="str">
        <f ca="1">VLOOKUP(DM452,[1]Validation!$B$20:$C$25,2,0)</f>
        <v>Above 3 months</v>
      </c>
      <c r="DP452" s="58" t="str">
        <f>_xlfn.XLOOKUP(B452,'[1]Active AMCs- Dealer'!E:E,'[1]Active AMCs- Dealer'!L:L,"Not in AMC",0)</f>
        <v>Not in AMC</v>
      </c>
      <c r="DQ452" s="50" t="s">
        <v>250</v>
      </c>
      <c r="DR452" s="29" t="str">
        <f>_xlfn.XLOOKUP(B452,'[2]1. All Calls'!$R:$R,'[2]1. All Calls'!$F:$F,"",0)</f>
        <v>CC-01963515</v>
      </c>
      <c r="DS452" s="29" t="str">
        <f>_xlfn.XLOOKUP(B452,'[2]1. All Calls'!$R:$R,'[2]1. All Calls'!$AB:$AB,"",0)</f>
        <v>Commissioning done on dated 04-02-2026.....Comm date-04-02-2026</v>
      </c>
      <c r="DT452" s="30">
        <f>_xlfn.XLOOKUP(DR452,'[2]1. All Calls'!$F:$F,'[2]1. All Calls'!$A:$A,"",0)</f>
        <v>46056.727384259299</v>
      </c>
      <c r="DU452" s="31">
        <f>_xlfn.XLOOKUP(DR452,'[2]1. All Calls'!$F:$F,'[2]1. All Calls'!$B:$B,"",0)</f>
        <v>1</v>
      </c>
      <c r="DV452" s="31">
        <f>_xlfn.XLOOKUP(B452,[1]MDA_Assets!D:D,[1]MDA_Assets!N:N,"",0)</f>
        <v>0</v>
      </c>
      <c r="DW452" s="31">
        <f>_xlfn.XLOOKUP(B452,[1]MDA_Assets!D:D,[1]MDA_Assets!O:O,"",0)</f>
        <v>1</v>
      </c>
      <c r="DX452" s="32" t="str">
        <f>_xlfn.XLOOKUP(B452,[1]MDA_Assets!D:D,[1]MDA_Assets!Q:Q,"",0)</f>
        <v>XD</v>
      </c>
      <c r="DY452" s="33">
        <f>_xlfn.XLOOKUP(B452,[1]MDA_Assets!D:D,[1]MDA_Assets!R:R,"",0)</f>
        <v>46056</v>
      </c>
      <c r="DZ452" s="33">
        <f>_xlfn.XLOOKUP(B452,[1]MDA_Assets!D:D,[1]MDA_Assets!S:S,"",0)</f>
        <v>46056</v>
      </c>
      <c r="EA452" s="33">
        <f>_xlfn.XLOOKUP(B452,[1]MDA_Assets!D:D,[1]MDA_Assets!T:T,"",0)</f>
        <v>46056</v>
      </c>
      <c r="EB452" s="33">
        <f>_xlfn.XLOOKUP(B452,[1]MDA_Assets!D:D,[1]MDA_Assets!U:U,"",0)</f>
        <v>46056</v>
      </c>
      <c r="EC452" s="33">
        <f>_xlfn.XLOOKUP(B452,[1]MDA_Assets!D:D,[1]MDA_Assets!V:V,"",0)</f>
        <v>46056</v>
      </c>
      <c r="ED452" s="33">
        <f>_xlfn.XLOOKUP(B452,[1]MDA_Assets!D:D,[1]MDA_Assets!W:W,"",0)</f>
        <v>46056</v>
      </c>
      <c r="EE452" s="32" t="str">
        <f>_xlfn.XLOOKUP(B452,[1]MDA_Assets!D:D,[1]MDA_Assets!X:X,"",0)</f>
        <v>Yes</v>
      </c>
      <c r="EF452" s="33">
        <f>_xlfn.XLOOKUP(B452,[1]MDA_Assets!D:D,[1]MDA_Assets!Y:Y,"",0)</f>
        <v>0</v>
      </c>
      <c r="EG452" s="33">
        <f>_xlfn.XLOOKUP(B452,[1]MDA_Assets!D:D,[1]MDA_Assets!Z:Z,"",0)</f>
        <v>0</v>
      </c>
      <c r="EH452" s="33">
        <f>_xlfn.XLOOKUP(B452,[1]MDA_Assets!D:D,[1]MDA_Assets!AA:AA,"",0)</f>
        <v>0</v>
      </c>
      <c r="EI452" s="34">
        <f>_xlfn.XLOOKUP(B452,[1]MDA_Assets!D:D,[1]MDA_Assets!P:P,"",0)</f>
        <v>4</v>
      </c>
      <c r="EJ452" s="35" t="str">
        <f>_xlfn.XLOOKUP(B452,[1]MDA_Assets!D:D,[1]MDA_Assets!AB:AB,"",0)</f>
        <v>2000</v>
      </c>
      <c r="EK452" s="35" t="str">
        <f>_xlfn.XLOOKUP(B452,[1]MDA_Assets!D:D,[1]MDA_Assets!AC:AC,"",0)</f>
        <v>2000</v>
      </c>
      <c r="EL452" s="35" t="str">
        <f>_xlfn.XLOOKUP(B452,[1]MDA_Assets!D:D,[1]MDA_Assets!AD:AD,"",0)</f>
        <v>4000</v>
      </c>
      <c r="EM452" s="35" t="str">
        <f>_xlfn.XLOOKUP(B452,[1]MDA_Assets!D:D,[1]MDA_Assets!AE:AE,"",0)</f>
        <v>4000</v>
      </c>
      <c r="EN452" s="35" t="str">
        <f>_xlfn.XLOOKUP(B452,[1]MDA_Assets!D:D,[1]MDA_Assets!AF:AF,"",0)</f>
        <v>8000</v>
      </c>
      <c r="EO452" s="35" t="str">
        <f>_xlfn.XLOOKUP(B452,[1]MDA_Assets!D:D,[1]MDA_Assets!AG:AG,"",0)</f>
        <v>4000</v>
      </c>
      <c r="EP452" s="36">
        <f t="shared" si="346"/>
        <v>180</v>
      </c>
      <c r="EQ452" s="36">
        <f t="shared" si="346"/>
        <v>180</v>
      </c>
      <c r="ER452" s="36">
        <f t="shared" si="380"/>
        <v>365</v>
      </c>
      <c r="ES452" s="36">
        <f t="shared" si="381"/>
        <v>365</v>
      </c>
      <c r="ET452" s="36">
        <f t="shared" si="382"/>
        <v>730</v>
      </c>
      <c r="EU452" s="36">
        <f t="shared" si="383"/>
        <v>365</v>
      </c>
      <c r="EV452" s="36" t="str">
        <f t="shared" si="384"/>
        <v/>
      </c>
      <c r="EW452" s="36" t="str">
        <f t="shared" si="355"/>
        <v/>
      </c>
      <c r="EX452" s="36" t="str">
        <f t="shared" si="356"/>
        <v/>
      </c>
      <c r="EY452" s="36">
        <f t="shared" si="349"/>
        <v>5.81</v>
      </c>
      <c r="EZ452" s="36">
        <f t="shared" si="349"/>
        <v>5.81</v>
      </c>
      <c r="FA452" s="36">
        <f t="shared" si="349"/>
        <v>11.78</v>
      </c>
      <c r="FB452" s="36">
        <f t="shared" si="348"/>
        <v>11.78</v>
      </c>
      <c r="FC452" s="36">
        <f t="shared" si="348"/>
        <v>23.55</v>
      </c>
      <c r="FD452" s="36">
        <f t="shared" si="348"/>
        <v>11.78</v>
      </c>
      <c r="FE452" s="36" t="str">
        <f t="shared" si="348"/>
        <v/>
      </c>
      <c r="FF452" s="36" t="str">
        <f t="shared" si="348"/>
        <v/>
      </c>
      <c r="FG452" s="36" t="str">
        <f t="shared" si="348"/>
        <v/>
      </c>
      <c r="FH452" s="37" t="str" cm="1">
        <f t="array" ref="FH452">_xlfn.IFS(EY452="", "No Data", EY452&lt;0, "Negative/Future", EY452=0, "Zero Days", EY452&lt;=3, "&lt; 3 Months", EY452&lt;=6, "3 to 6 Months", EY452&lt;=9, "6 to 9 Months", EY452&lt;=12, "9 to 12 Months", EY452&lt;=15, "12 to 15 Months", EY452&lt;=18, "15 to 18 Months", EY452&lt;=24, "18 to 24 Months", EY452&gt;24, "&gt; 24 Months")</f>
        <v>3 to 6 Months</v>
      </c>
      <c r="FI452" s="37" t="str" cm="1">
        <f t="array" ref="FI452">_xlfn.IFS(EZ452="", "No Data", EZ452&lt;0, "Negative/Future", EZ452=0, "Zero Days", EZ452&lt;=3, "&lt; 3 Months", EZ452&lt;=6, "3 to 6 Months", EZ452&lt;=9, "6 to 9 Months", EZ452&lt;=12, "9 to 12 Months", EZ452&lt;=15, "12 to 15 Months", EZ452&lt;=18, "15 to 18 Months", EZ452&lt;=24, "18 to 24 Months", EZ452&gt;24, "&gt; 24 Months")</f>
        <v>3 to 6 Months</v>
      </c>
      <c r="FJ452" s="37" t="str" cm="1">
        <f t="array" ref="FJ452">_xlfn.IFS(FA452="", "No Data", FA452&lt;0, "Negative/Future", FA452=0, "Zero Days", FA452&lt;=3, "&lt; 3 Months", FA452&lt;=6, "3 to 6 Months", FA452&lt;=9, "6 to 9 Months", FA452&lt;=12, "9 to 12 Months", FA452&lt;=15, "12 to 15 Months", FA452&lt;=18, "15 to 18 Months", FA452&lt;=24, "18 to 24 Months", FA452&gt;24, "&gt; 24 Months")</f>
        <v>9 to 12 Months</v>
      </c>
      <c r="FK452" s="37" t="str" cm="1">
        <f t="array" ref="FK452">_xlfn.IFS(FB452="", "No Data", FB452&lt;0, "Negative/Future", FB452=0, "Zero Days", FB452&lt;=3, "&lt; 3 Months", FB452&lt;=6, "3 to 6 Months", FB452&lt;=9, "6 to 9 Months", FB452&lt;=12, "9 to 12 Months", FB452&lt;=15, "12 to 15 Months", FB452&lt;=18, "15 to 18 Months", FB452&lt;=24, "18 to 24 Months", FB452&gt;24, "&gt; 24 Months")</f>
        <v>9 to 12 Months</v>
      </c>
      <c r="FL452" s="37" t="str" cm="1">
        <f t="array" ref="FL452">_xlfn.IFS(FC452="", "No Data", FC452&lt;0, "Negative/Future", FC452=0, "Zero Days", FC452&lt;=3, "&lt; 3 Months", FC452&lt;=6, "3 to 6 Months", FC452&lt;=9, "6 to 9 Months", FC452&lt;=12, "9 to 12 Months", FC452&lt;=15, "12 to 15 Months", FC452&lt;=18, "15 to 18 Months", FC452&lt;=24, "18 to 24 Months", FC452&gt;24, "&gt; 24 Months")</f>
        <v>18 to 24 Months</v>
      </c>
      <c r="FM452" s="37" t="str" cm="1">
        <f t="array" ref="FM452">_xlfn.IFS(FD452="", "No Data", FD452&lt;0, "Negative/Future", FD452=0, "Zero Days", FD452&lt;=3, "&lt; 3 Months", FD452&lt;=6, "3 to 6 Months", FD452&lt;=9, "6 to 9 Months", FD452&lt;=12, "9 to 12 Months", FD452&lt;=15, "12 to 15 Months", FD452&lt;=18, "15 to 18 Months", FD452&lt;=24, "18 to 24 Months", FD452&gt;24, "&gt; 24 Months")</f>
        <v>9 to 12 Months</v>
      </c>
      <c r="FN452" s="37" t="str" cm="1">
        <f t="array" ref="FN452">_xlfn.IFS(FE452="", "No Data", FE452&lt;0, "Negative/Future", FE452=0, "Zero Days", FE452&lt;=3, "&lt; 3 Months", FE452&lt;=6, "3 to 6 Months", FE452&lt;=9, "6 to 9 Months", FE452&lt;=12, "9 to 12 Months", FE452&lt;=15, "12 to 15 Months", FE452&lt;=18, "15 to 18 Months", FE452&lt;=24, "18 to 24 Months", FE452&gt;24, "&gt; 24 Months")</f>
        <v>No Data</v>
      </c>
      <c r="FO452" s="37" t="str" cm="1">
        <f t="array" ref="FO452">_xlfn.IFS(FG452="", "No Data", FG452&lt;0, "Negative/Future", FG452=0, "Zero Days", FG452&lt;=3, "&lt; 3 Months", FG452&lt;=6, "3 to 6 Months", FG452&lt;=9, "6 to 9 Months", FG452&lt;=12, "9 to 12 Months", FG452&lt;=15, "12 to 15 Months", FG452&lt;=18, "15 to 18 Months", FG452&lt;=24, "18 to 24 Months", FG452&gt;24, "&gt; 24 Months")</f>
        <v>No Data</v>
      </c>
      <c r="FP452" s="37" t="str" cm="1">
        <f t="array" ref="FP452">_xlfn.IFS(FF452="", "No Data", FF452&lt;0, "Negative/Future", FF452=0, "Zero Days", FF452&lt;=3, "&lt; 3 Months", FF452&lt;=6, "3 to 6 Months", FF452&lt;=9, "6 to 9 Months", FF452&lt;=12, "9 to 12 Months", FF452&lt;=15, "12 to 15 Months", FF452&lt;=18, "15 to 18 Months", FF452&lt;=24, "18 to 24 Months", FF452&gt;24, "&gt; 24 Months")</f>
        <v>No Data</v>
      </c>
      <c r="FQ452" s="29" t="s">
        <v>227</v>
      </c>
      <c r="FR452" s="29" t="s">
        <v>227</v>
      </c>
      <c r="FS452" s="38" t="str">
        <f>VLOOKUP(_xlfn.XLOOKUP(B452,[1]MDA_Assets!D:D,[1]MDA_Assets!I:I,"",0),[1]Validation!$B$1:$C$8,2,0)</f>
        <v>B</v>
      </c>
      <c r="FT452" s="38" t="s">
        <v>428</v>
      </c>
      <c r="FU452" s="31" t="str">
        <f>_xlfn.XLOOKUP(B452,[1]MDA_Assets!D:D,[1]MDA_Assets!X:X,"",0)</f>
        <v>Yes</v>
      </c>
      <c r="FV452" s="39">
        <v>0</v>
      </c>
      <c r="FW452" s="39">
        <v>0</v>
      </c>
      <c r="FX452" s="39">
        <v>0</v>
      </c>
      <c r="FY452" s="39">
        <v>9</v>
      </c>
      <c r="FZ452" s="40">
        <f t="shared" si="343"/>
        <v>46236</v>
      </c>
      <c r="GA452" s="40">
        <f t="shared" si="343"/>
        <v>46236</v>
      </c>
      <c r="GB452" s="40">
        <f t="shared" si="357"/>
        <v>46421</v>
      </c>
      <c r="GC452" s="40">
        <f t="shared" si="358"/>
        <v>46421</v>
      </c>
      <c r="GD452" s="40">
        <f t="shared" si="359"/>
        <v>46786</v>
      </c>
      <c r="GE452" s="40">
        <f t="shared" si="360"/>
        <v>46421</v>
      </c>
      <c r="GF452" s="40" t="str">
        <f t="shared" si="347"/>
        <v/>
      </c>
      <c r="GG452" s="40" t="str">
        <f t="shared" si="347"/>
        <v/>
      </c>
      <c r="GH452" s="40" t="str">
        <f t="shared" si="347"/>
        <v/>
      </c>
      <c r="GI452" s="39">
        <f t="shared" si="385"/>
        <v>0</v>
      </c>
      <c r="GJ452" s="39">
        <f t="shared" si="386"/>
        <v>0</v>
      </c>
      <c r="GK452" s="39">
        <f t="shared" si="387"/>
        <v>0</v>
      </c>
      <c r="GL452" s="39">
        <f t="shared" si="388"/>
        <v>6</v>
      </c>
    </row>
    <row r="453" spans="1:194" x14ac:dyDescent="0.25">
      <c r="A453" s="19">
        <v>489</v>
      </c>
      <c r="B453" s="43" t="s">
        <v>1945</v>
      </c>
      <c r="C453" s="43" t="s">
        <v>254</v>
      </c>
      <c r="D453" s="43" t="s">
        <v>636</v>
      </c>
      <c r="E453" s="43" t="s">
        <v>1473</v>
      </c>
      <c r="F453" s="43" t="s">
        <v>1946</v>
      </c>
      <c r="G453" s="43" t="s">
        <v>190</v>
      </c>
      <c r="H453" s="43" t="s">
        <v>498</v>
      </c>
      <c r="I453" s="43" t="s">
        <v>192</v>
      </c>
      <c r="J453" s="44">
        <f t="shared" si="361"/>
        <v>46352.604166666664</v>
      </c>
      <c r="K453" s="44">
        <v>45988.604166666664</v>
      </c>
      <c r="L453" s="44">
        <v>45902</v>
      </c>
      <c r="M453" s="43" t="s">
        <v>2664</v>
      </c>
      <c r="N453" s="43" t="s">
        <v>193</v>
      </c>
      <c r="O453" s="44">
        <v>46093.507118055553</v>
      </c>
      <c r="P453" s="43">
        <v>122</v>
      </c>
      <c r="Q453" s="43">
        <v>42</v>
      </c>
      <c r="R453" s="43">
        <v>80</v>
      </c>
      <c r="S453" s="43" t="s">
        <v>206</v>
      </c>
      <c r="T453" s="44">
        <v>45987.770833333336</v>
      </c>
      <c r="U453" s="44">
        <v>45987.770833333336</v>
      </c>
      <c r="V453" s="44">
        <v>45987.770833333336</v>
      </c>
      <c r="W453" s="44">
        <v>45987.770833333336</v>
      </c>
      <c r="X453" s="44">
        <v>45987.770833333336</v>
      </c>
      <c r="Y453" s="44">
        <v>45987.770833333336</v>
      </c>
      <c r="Z453" s="43" t="s">
        <v>199</v>
      </c>
      <c r="AA453" s="43"/>
      <c r="AB453" s="43"/>
      <c r="AC453" s="43"/>
      <c r="AD453" s="43"/>
      <c r="AE453" s="43">
        <v>2</v>
      </c>
      <c r="AF453" s="43" t="s">
        <v>2665</v>
      </c>
      <c r="AG453" s="43" t="s">
        <v>2665</v>
      </c>
      <c r="AH453" s="43" t="s">
        <v>2666</v>
      </c>
      <c r="AI453" s="43" t="s">
        <v>2666</v>
      </c>
      <c r="AJ453" s="43" t="s">
        <v>2667</v>
      </c>
      <c r="AK453" s="43" t="s">
        <v>2666</v>
      </c>
      <c r="AL453" s="45">
        <v>46167</v>
      </c>
      <c r="AM453" s="45">
        <v>46167</v>
      </c>
      <c r="AN453" s="47">
        <v>46352</v>
      </c>
      <c r="AO453" s="47">
        <v>46352</v>
      </c>
      <c r="AP453" s="47">
        <v>46717</v>
      </c>
      <c r="AQ453" s="47">
        <v>46352</v>
      </c>
      <c r="AR453" s="48"/>
      <c r="AS453" s="48"/>
      <c r="AT453" s="48"/>
      <c r="AU453" s="43">
        <v>0</v>
      </c>
      <c r="AV453" s="43">
        <v>1</v>
      </c>
      <c r="AW453" s="43">
        <v>0</v>
      </c>
      <c r="AX453" s="51" t="s">
        <v>2604</v>
      </c>
      <c r="AY453" s="51" t="s">
        <v>409</v>
      </c>
      <c r="AZ453" s="51" t="s">
        <v>198</v>
      </c>
      <c r="BA453" s="20">
        <f t="shared" ca="1" si="389"/>
        <v>1</v>
      </c>
      <c r="BB453" s="20">
        <f t="shared" ca="1" si="389"/>
        <v>1</v>
      </c>
      <c r="BC453" s="20">
        <f t="shared" ca="1" si="389"/>
        <v>0</v>
      </c>
      <c r="BD453" s="20">
        <f t="shared" ca="1" si="362"/>
        <v>0</v>
      </c>
      <c r="BE453" s="20">
        <f t="shared" ca="1" si="362"/>
        <v>0</v>
      </c>
      <c r="BF453" s="20">
        <f t="shared" ca="1" si="362"/>
        <v>0</v>
      </c>
      <c r="BG453" s="21" t="str">
        <f t="shared" ca="1" si="362"/>
        <v/>
      </c>
      <c r="BH453" s="21" t="str">
        <f t="shared" ca="1" si="362"/>
        <v/>
      </c>
      <c r="BI453" s="21" t="str">
        <f t="shared" ca="1" si="362"/>
        <v/>
      </c>
      <c r="BJ453" s="22">
        <f t="shared" ca="1" si="363"/>
        <v>2</v>
      </c>
      <c r="BK453" s="21">
        <f t="shared" si="364"/>
        <v>2</v>
      </c>
      <c r="BL453" s="22">
        <f t="shared" ca="1" si="365"/>
        <v>287</v>
      </c>
      <c r="BM453" s="22">
        <f t="shared" ca="1" si="366"/>
        <v>98</v>
      </c>
      <c r="BN453" s="23">
        <f t="shared" ca="1" si="367"/>
        <v>189</v>
      </c>
      <c r="BO453" s="24">
        <f t="shared" ca="1" si="368"/>
        <v>165</v>
      </c>
      <c r="BP453" s="51" t="str">
        <f>_xlfn.XLOOKUP(E453,[1]Validation!E:E,[1]Validation!F:F,"")</f>
        <v>EQ5</v>
      </c>
      <c r="BQ453" s="51" t="str">
        <f>_xlfn.XLOOKUP(BP453,[1]Validation!F:F,[1]Validation!G:G,"")</f>
        <v>EQ2 to EQ7</v>
      </c>
      <c r="BR453" s="52" t="str">
        <f>VLOOKUP(G453,[1]Validation!$B$1:$C$9,2,0)</f>
        <v>B</v>
      </c>
      <c r="BS453" s="51">
        <f t="shared" ca="1" si="369"/>
        <v>6</v>
      </c>
      <c r="BT453" s="53">
        <f>_xlfn.XLOOKUP(B453,'[2]1. All Calls'!$R:$R,'[2]1. All Calls'!$A:$A,"",0)</f>
        <v>46093.735625000001</v>
      </c>
      <c r="BU453" s="51" t="str">
        <f>_xlfn.XLOOKUP(B453,'[2]1. All Calls'!$R:$R,'[2]1. All Calls'!$F:$F,"",0)</f>
        <v>CC-02008810</v>
      </c>
      <c r="BV453" s="51" t="str">
        <f>_xlfn.XLOOKUP(B453,'[2]1. All Calls'!$R:$R,'[2]1. All Calls'!$J:$J,"",0)</f>
        <v>Sales Call</v>
      </c>
      <c r="BW453" s="53" t="str">
        <f>_xlfn.XLOOKUP(B453,'[2]Sch Calls'!$R:$R,'[2]Sch Calls'!$A:$A,"",0)</f>
        <v/>
      </c>
      <c r="BX453" s="51" t="str">
        <f>_xlfn.XLOOKUP(B453,'[2]Sch Calls'!$R:$R,'[2]Sch Calls'!$B:$B,"",0)</f>
        <v/>
      </c>
      <c r="BY453" s="51" t="str">
        <f t="shared" si="344"/>
        <v>26-May-26</v>
      </c>
      <c r="BZ453" s="51" t="str">
        <f t="shared" si="344"/>
        <v>26-May-26</v>
      </c>
      <c r="CA453" s="51" t="str">
        <f t="shared" si="370"/>
        <v>29-Aug-26</v>
      </c>
      <c r="CB453" s="51" t="str">
        <f t="shared" si="371"/>
        <v>27-May-27</v>
      </c>
      <c r="CC453" s="51" t="str">
        <f t="shared" si="372"/>
        <v>27-Nov-27</v>
      </c>
      <c r="CD453" s="51" t="str">
        <f t="shared" si="373"/>
        <v>27-Nov-26</v>
      </c>
      <c r="CE453" s="51">
        <f t="shared" ca="1" si="345"/>
        <v>188</v>
      </c>
      <c r="CF453" s="51">
        <f t="shared" ca="1" si="345"/>
        <v>188</v>
      </c>
      <c r="CG453" s="51">
        <f t="shared" ca="1" si="374"/>
        <v>188</v>
      </c>
      <c r="CH453" s="51">
        <f t="shared" ca="1" si="375"/>
        <v>188</v>
      </c>
      <c r="CI453" s="51">
        <f t="shared" ca="1" si="376"/>
        <v>188</v>
      </c>
      <c r="CJ453" s="51">
        <f t="shared" ca="1" si="377"/>
        <v>188</v>
      </c>
      <c r="CK453" s="51">
        <f t="shared" ca="1" si="353"/>
        <v>376</v>
      </c>
      <c r="CL453" s="51">
        <f t="shared" ca="1" si="353"/>
        <v>376</v>
      </c>
      <c r="CM453" s="51">
        <f t="shared" ca="1" si="353"/>
        <v>376</v>
      </c>
      <c r="CN453" s="51">
        <f t="shared" ca="1" si="353"/>
        <v>376</v>
      </c>
      <c r="CO453" s="51">
        <f t="shared" ca="1" si="353"/>
        <v>376</v>
      </c>
      <c r="CP453" s="51">
        <f t="shared" ca="1" si="353"/>
        <v>376</v>
      </c>
      <c r="CQ453" s="51">
        <f t="shared" ca="1" si="354"/>
        <v>1602</v>
      </c>
      <c r="CR453" s="51">
        <f t="shared" ca="1" si="354"/>
        <v>1602</v>
      </c>
      <c r="CS453" s="51">
        <f t="shared" ca="1" si="354"/>
        <v>3602</v>
      </c>
      <c r="CT453" s="51">
        <f t="shared" ca="1" si="354"/>
        <v>3602</v>
      </c>
      <c r="CU453" s="51">
        <f t="shared" ca="1" si="354"/>
        <v>7602</v>
      </c>
      <c r="CV453" s="54">
        <f t="shared" ca="1" si="354"/>
        <v>3602</v>
      </c>
      <c r="CW453" s="25">
        <v>0</v>
      </c>
      <c r="CX453" s="55">
        <v>0</v>
      </c>
      <c r="CY453" s="55"/>
      <c r="CZ453" s="26">
        <v>0</v>
      </c>
      <c r="DA453" s="26">
        <v>0</v>
      </c>
      <c r="DB453" s="26">
        <v>0</v>
      </c>
      <c r="DC453" s="26">
        <v>0</v>
      </c>
      <c r="DD453" s="26">
        <v>0</v>
      </c>
      <c r="DE453" s="26">
        <v>0</v>
      </c>
      <c r="DF453" s="26">
        <v>0</v>
      </c>
      <c r="DG453" s="26">
        <v>0</v>
      </c>
      <c r="DH453" s="26">
        <v>0</v>
      </c>
      <c r="DI453" s="26">
        <v>0</v>
      </c>
      <c r="DJ453" s="26">
        <v>0</v>
      </c>
      <c r="DK453" s="26">
        <v>0</v>
      </c>
      <c r="DL453" s="27">
        <f t="shared" si="378"/>
        <v>46168.735625000001</v>
      </c>
      <c r="DM453" s="28">
        <f t="shared" ca="1" si="379"/>
        <v>1</v>
      </c>
      <c r="DN453" s="56">
        <f>_xlfn.XLOOKUP(B453,'[2]1. All Calls'!$R:$R,'[2]1. All Calls'!$A:$A,"",0)</f>
        <v>46093.735625000001</v>
      </c>
      <c r="DO453" s="57" t="str">
        <f ca="1">VLOOKUP(DM453,[1]Validation!$B$20:$C$25,2,0)</f>
        <v>Above 3 months</v>
      </c>
      <c r="DP453" s="58" t="str">
        <f>_xlfn.XLOOKUP(B453,'[1]Active AMCs- Dealer'!E:E,'[1]Active AMCs- Dealer'!L:L,"Not in AMC",0)</f>
        <v>Not in AMC</v>
      </c>
      <c r="DQ453" s="50" t="s">
        <v>238</v>
      </c>
      <c r="DR453" s="29" t="str">
        <f>_xlfn.XLOOKUP(B453,'[2]1. All Calls'!$R:$R,'[2]1. All Calls'!$F:$F,"",0)</f>
        <v>CC-02008810</v>
      </c>
      <c r="DS453" s="29" t="str">
        <f>_xlfn.XLOOKUP(B453,'[2]1. All Calls'!$R:$R,'[2]1. All Calls'!$AB:$AB,"",0)</f>
        <v>Sales call carried out for HMR update</v>
      </c>
      <c r="DT453" s="30">
        <f>_xlfn.XLOOKUP(DR453,'[2]1. All Calls'!$F:$F,'[2]1. All Calls'!$A:$A,"",0)</f>
        <v>46093.735625000001</v>
      </c>
      <c r="DU453" s="31">
        <f>_xlfn.XLOOKUP(DR453,'[2]1. All Calls'!$F:$F,'[2]1. All Calls'!$B:$B,"",0)</f>
        <v>122</v>
      </c>
      <c r="DV453" s="31">
        <f>_xlfn.XLOOKUP(B453,[1]MDA_Assets!D:D,[1]MDA_Assets!N:N,"",0)</f>
        <v>42</v>
      </c>
      <c r="DW453" s="31">
        <f>_xlfn.XLOOKUP(B453,[1]MDA_Assets!D:D,[1]MDA_Assets!O:O,"",0)</f>
        <v>80</v>
      </c>
      <c r="DX453" s="32" t="str">
        <f>_xlfn.XLOOKUP(B453,[1]MDA_Assets!D:D,[1]MDA_Assets!Q:Q,"",0)</f>
        <v>XD</v>
      </c>
      <c r="DY453" s="33">
        <f>_xlfn.XLOOKUP(B453,[1]MDA_Assets!D:D,[1]MDA_Assets!R:R,"",0)</f>
        <v>45988</v>
      </c>
      <c r="DZ453" s="33">
        <f>_xlfn.XLOOKUP(B453,[1]MDA_Assets!D:D,[1]MDA_Assets!S:S,"",0)</f>
        <v>45988</v>
      </c>
      <c r="EA453" s="33">
        <f>_xlfn.XLOOKUP(B453,[1]MDA_Assets!D:D,[1]MDA_Assets!T:T,"",0)</f>
        <v>45988</v>
      </c>
      <c r="EB453" s="33">
        <f>_xlfn.XLOOKUP(B453,[1]MDA_Assets!D:D,[1]MDA_Assets!U:U,"",0)</f>
        <v>45988</v>
      </c>
      <c r="EC453" s="33">
        <f>_xlfn.XLOOKUP(B453,[1]MDA_Assets!D:D,[1]MDA_Assets!V:V,"",0)</f>
        <v>45988</v>
      </c>
      <c r="ED453" s="33">
        <f>_xlfn.XLOOKUP(B453,[1]MDA_Assets!D:D,[1]MDA_Assets!W:W,"",0)</f>
        <v>45988</v>
      </c>
      <c r="EE453" s="32" t="str">
        <f>_xlfn.XLOOKUP(B453,[1]MDA_Assets!D:D,[1]MDA_Assets!X:X,"",0)</f>
        <v>Yes</v>
      </c>
      <c r="EF453" s="33">
        <f>_xlfn.XLOOKUP(B453,[1]MDA_Assets!D:D,[1]MDA_Assets!Y:Y,"",0)</f>
        <v>0</v>
      </c>
      <c r="EG453" s="33">
        <f>_xlfn.XLOOKUP(B453,[1]MDA_Assets!D:D,[1]MDA_Assets!Z:Z,"",0)</f>
        <v>0</v>
      </c>
      <c r="EH453" s="33">
        <f>_xlfn.XLOOKUP(B453,[1]MDA_Assets!D:D,[1]MDA_Assets!AA:AA,"",0)</f>
        <v>0</v>
      </c>
      <c r="EI453" s="34">
        <f>_xlfn.XLOOKUP(B453,[1]MDA_Assets!D:D,[1]MDA_Assets!P:P,"",0)</f>
        <v>2</v>
      </c>
      <c r="EJ453" s="35" t="str">
        <f>_xlfn.XLOOKUP(B453,[1]MDA_Assets!D:D,[1]MDA_Assets!AB:AB,"",0)</f>
        <v>1978</v>
      </c>
      <c r="EK453" s="35" t="str">
        <f>_xlfn.XLOOKUP(B453,[1]MDA_Assets!D:D,[1]MDA_Assets!AC:AC,"",0)</f>
        <v>1978</v>
      </c>
      <c r="EL453" s="35" t="str">
        <f>_xlfn.XLOOKUP(B453,[1]MDA_Assets!D:D,[1]MDA_Assets!AD:AD,"",0)</f>
        <v>3978</v>
      </c>
      <c r="EM453" s="35" t="str">
        <f>_xlfn.XLOOKUP(B453,[1]MDA_Assets!D:D,[1]MDA_Assets!AE:AE,"",0)</f>
        <v>3978</v>
      </c>
      <c r="EN453" s="35" t="str">
        <f>_xlfn.XLOOKUP(B453,[1]MDA_Assets!D:D,[1]MDA_Assets!AF:AF,"",0)</f>
        <v>7978</v>
      </c>
      <c r="EO453" s="35" t="str">
        <f>_xlfn.XLOOKUP(B453,[1]MDA_Assets!D:D,[1]MDA_Assets!AG:AG,"",0)</f>
        <v>3978</v>
      </c>
      <c r="EP453" s="36">
        <f t="shared" si="346"/>
        <v>180</v>
      </c>
      <c r="EQ453" s="36">
        <f t="shared" si="346"/>
        <v>180</v>
      </c>
      <c r="ER453" s="36">
        <f t="shared" si="380"/>
        <v>365</v>
      </c>
      <c r="ES453" s="36">
        <f t="shared" si="381"/>
        <v>365</v>
      </c>
      <c r="ET453" s="36">
        <f t="shared" si="382"/>
        <v>730</v>
      </c>
      <c r="EU453" s="36">
        <f t="shared" si="383"/>
        <v>365</v>
      </c>
      <c r="EV453" s="36" t="str">
        <f t="shared" si="384"/>
        <v/>
      </c>
      <c r="EW453" s="36" t="str">
        <f t="shared" si="355"/>
        <v/>
      </c>
      <c r="EX453" s="36" t="str">
        <f t="shared" si="356"/>
        <v/>
      </c>
      <c r="EY453" s="36">
        <f t="shared" si="349"/>
        <v>5.81</v>
      </c>
      <c r="EZ453" s="36">
        <f t="shared" si="349"/>
        <v>5.81</v>
      </c>
      <c r="FA453" s="36">
        <f t="shared" si="349"/>
        <v>11.78</v>
      </c>
      <c r="FB453" s="36">
        <f t="shared" si="348"/>
        <v>11.78</v>
      </c>
      <c r="FC453" s="36">
        <f t="shared" si="348"/>
        <v>23.55</v>
      </c>
      <c r="FD453" s="36">
        <f t="shared" si="348"/>
        <v>11.78</v>
      </c>
      <c r="FE453" s="36" t="str">
        <f t="shared" si="348"/>
        <v/>
      </c>
      <c r="FF453" s="36" t="str">
        <f t="shared" si="348"/>
        <v/>
      </c>
      <c r="FG453" s="36" t="str">
        <f t="shared" si="348"/>
        <v/>
      </c>
      <c r="FH453" s="37" t="str" cm="1">
        <f t="array" ref="FH453">_xlfn.IFS(EY453="", "No Data", EY453&lt;0, "Negative/Future", EY453=0, "Zero Days", EY453&lt;=3, "&lt; 3 Months", EY453&lt;=6, "3 to 6 Months", EY453&lt;=9, "6 to 9 Months", EY453&lt;=12, "9 to 12 Months", EY453&lt;=15, "12 to 15 Months", EY453&lt;=18, "15 to 18 Months", EY453&lt;=24, "18 to 24 Months", EY453&gt;24, "&gt; 24 Months")</f>
        <v>3 to 6 Months</v>
      </c>
      <c r="FI453" s="37" t="str" cm="1">
        <f t="array" ref="FI453">_xlfn.IFS(EZ453="", "No Data", EZ453&lt;0, "Negative/Future", EZ453=0, "Zero Days", EZ453&lt;=3, "&lt; 3 Months", EZ453&lt;=6, "3 to 6 Months", EZ453&lt;=9, "6 to 9 Months", EZ453&lt;=12, "9 to 12 Months", EZ453&lt;=15, "12 to 15 Months", EZ453&lt;=18, "15 to 18 Months", EZ453&lt;=24, "18 to 24 Months", EZ453&gt;24, "&gt; 24 Months")</f>
        <v>3 to 6 Months</v>
      </c>
      <c r="FJ453" s="37" t="str" cm="1">
        <f t="array" ref="FJ453">_xlfn.IFS(FA453="", "No Data", FA453&lt;0, "Negative/Future", FA453=0, "Zero Days", FA453&lt;=3, "&lt; 3 Months", FA453&lt;=6, "3 to 6 Months", FA453&lt;=9, "6 to 9 Months", FA453&lt;=12, "9 to 12 Months", FA453&lt;=15, "12 to 15 Months", FA453&lt;=18, "15 to 18 Months", FA453&lt;=24, "18 to 24 Months", FA453&gt;24, "&gt; 24 Months")</f>
        <v>9 to 12 Months</v>
      </c>
      <c r="FK453" s="37" t="str" cm="1">
        <f t="array" ref="FK453">_xlfn.IFS(FB453="", "No Data", FB453&lt;0, "Negative/Future", FB453=0, "Zero Days", FB453&lt;=3, "&lt; 3 Months", FB453&lt;=6, "3 to 6 Months", FB453&lt;=9, "6 to 9 Months", FB453&lt;=12, "9 to 12 Months", FB453&lt;=15, "12 to 15 Months", FB453&lt;=18, "15 to 18 Months", FB453&lt;=24, "18 to 24 Months", FB453&gt;24, "&gt; 24 Months")</f>
        <v>9 to 12 Months</v>
      </c>
      <c r="FL453" s="37" t="str" cm="1">
        <f t="array" ref="FL453">_xlfn.IFS(FC453="", "No Data", FC453&lt;0, "Negative/Future", FC453=0, "Zero Days", FC453&lt;=3, "&lt; 3 Months", FC453&lt;=6, "3 to 6 Months", FC453&lt;=9, "6 to 9 Months", FC453&lt;=12, "9 to 12 Months", FC453&lt;=15, "12 to 15 Months", FC453&lt;=18, "15 to 18 Months", FC453&lt;=24, "18 to 24 Months", FC453&gt;24, "&gt; 24 Months")</f>
        <v>18 to 24 Months</v>
      </c>
      <c r="FM453" s="37" t="str" cm="1">
        <f t="array" ref="FM453">_xlfn.IFS(FD453="", "No Data", FD453&lt;0, "Negative/Future", FD453=0, "Zero Days", FD453&lt;=3, "&lt; 3 Months", FD453&lt;=6, "3 to 6 Months", FD453&lt;=9, "6 to 9 Months", FD453&lt;=12, "9 to 12 Months", FD453&lt;=15, "12 to 15 Months", FD453&lt;=18, "15 to 18 Months", FD453&lt;=24, "18 to 24 Months", FD453&gt;24, "&gt; 24 Months")</f>
        <v>9 to 12 Months</v>
      </c>
      <c r="FN453" s="37" t="str" cm="1">
        <f t="array" ref="FN453">_xlfn.IFS(FE453="", "No Data", FE453&lt;0, "Negative/Future", FE453=0, "Zero Days", FE453&lt;=3, "&lt; 3 Months", FE453&lt;=6, "3 to 6 Months", FE453&lt;=9, "6 to 9 Months", FE453&lt;=12, "9 to 12 Months", FE453&lt;=15, "12 to 15 Months", FE453&lt;=18, "15 to 18 Months", FE453&lt;=24, "18 to 24 Months", FE453&gt;24, "&gt; 24 Months")</f>
        <v>No Data</v>
      </c>
      <c r="FO453" s="37" t="str" cm="1">
        <f t="array" ref="FO453">_xlfn.IFS(FG453="", "No Data", FG453&lt;0, "Negative/Future", FG453=0, "Zero Days", FG453&lt;=3, "&lt; 3 Months", FG453&lt;=6, "3 to 6 Months", FG453&lt;=9, "6 to 9 Months", FG453&lt;=12, "9 to 12 Months", FG453&lt;=15, "12 to 15 Months", FG453&lt;=18, "15 to 18 Months", FG453&lt;=24, "18 to 24 Months", FG453&gt;24, "&gt; 24 Months")</f>
        <v>No Data</v>
      </c>
      <c r="FP453" s="37" t="str" cm="1">
        <f t="array" ref="FP453">_xlfn.IFS(FF453="", "No Data", FF453&lt;0, "Negative/Future", FF453=0, "Zero Days", FF453&lt;=3, "&lt; 3 Months", FF453&lt;=6, "3 to 6 Months", FF453&lt;=9, "6 to 9 Months", FF453&lt;=12, "9 to 12 Months", FF453&lt;=15, "12 to 15 Months", FF453&lt;=18, "15 to 18 Months", FF453&lt;=24, "18 to 24 Months", FF453&gt;24, "&gt; 24 Months")</f>
        <v>No Data</v>
      </c>
      <c r="FQ453" s="29" t="s">
        <v>1947</v>
      </c>
      <c r="FR453" s="29">
        <v>9430211468</v>
      </c>
      <c r="FS453" s="38" t="str">
        <f>VLOOKUP(_xlfn.XLOOKUP(B453,[1]MDA_Assets!D:D,[1]MDA_Assets!I:I,"",0),[1]Validation!$B$1:$C$8,2,0)</f>
        <v>B</v>
      </c>
      <c r="FT453" s="38" t="s">
        <v>202</v>
      </c>
      <c r="FU453" s="31" t="str">
        <f>_xlfn.XLOOKUP(B453,[1]MDA_Assets!D:D,[1]MDA_Assets!X:X,"",0)</f>
        <v>Yes</v>
      </c>
      <c r="FV453" s="39">
        <v>0</v>
      </c>
      <c r="FW453" s="39">
        <v>2</v>
      </c>
      <c r="FX453" s="39">
        <v>0</v>
      </c>
      <c r="FY453" s="39">
        <v>7</v>
      </c>
      <c r="FZ453" s="40">
        <f t="shared" si="343"/>
        <v>46168</v>
      </c>
      <c r="GA453" s="40">
        <f t="shared" si="343"/>
        <v>46168</v>
      </c>
      <c r="GB453" s="40">
        <f t="shared" si="357"/>
        <v>46353</v>
      </c>
      <c r="GC453" s="40">
        <f t="shared" si="358"/>
        <v>46353</v>
      </c>
      <c r="GD453" s="40">
        <f t="shared" si="359"/>
        <v>46718</v>
      </c>
      <c r="GE453" s="40">
        <f t="shared" si="360"/>
        <v>46353</v>
      </c>
      <c r="GF453" s="40" t="str">
        <f t="shared" si="347"/>
        <v/>
      </c>
      <c r="GG453" s="40" t="str">
        <f t="shared" si="347"/>
        <v/>
      </c>
      <c r="GH453" s="40" t="str">
        <f t="shared" si="347"/>
        <v/>
      </c>
      <c r="GI453" s="39">
        <f t="shared" si="385"/>
        <v>0</v>
      </c>
      <c r="GJ453" s="39">
        <f t="shared" si="386"/>
        <v>0</v>
      </c>
      <c r="GK453" s="39">
        <f t="shared" si="387"/>
        <v>0</v>
      </c>
      <c r="GL453" s="39">
        <f t="shared" si="388"/>
        <v>6</v>
      </c>
    </row>
    <row r="454" spans="1:194" x14ac:dyDescent="0.25">
      <c r="A454" s="19">
        <v>490</v>
      </c>
      <c r="B454" s="43" t="s">
        <v>1948</v>
      </c>
      <c r="C454" s="43" t="s">
        <v>186</v>
      </c>
      <c r="D454" s="43" t="s">
        <v>636</v>
      </c>
      <c r="E454" s="43" t="s">
        <v>1949</v>
      </c>
      <c r="F454" s="43" t="s">
        <v>1115</v>
      </c>
      <c r="G454" s="43" t="s">
        <v>190</v>
      </c>
      <c r="H454" s="43" t="s">
        <v>329</v>
      </c>
      <c r="I454" s="43" t="s">
        <v>192</v>
      </c>
      <c r="J454" s="44">
        <f t="shared" si="361"/>
        <v>46378.5</v>
      </c>
      <c r="K454" s="44">
        <v>46014.5</v>
      </c>
      <c r="L454" s="44">
        <v>45937</v>
      </c>
      <c r="M454" s="43" t="s">
        <v>3204</v>
      </c>
      <c r="N454" s="43" t="s">
        <v>3205</v>
      </c>
      <c r="O454" s="44">
        <v>46125.362060185187</v>
      </c>
      <c r="P454" s="43">
        <v>1753</v>
      </c>
      <c r="Q454" s="43">
        <v>1666</v>
      </c>
      <c r="R454" s="43">
        <v>69</v>
      </c>
      <c r="S454" s="43" t="s">
        <v>206</v>
      </c>
      <c r="T454" s="44">
        <v>46013.770833333336</v>
      </c>
      <c r="U454" s="44">
        <v>46124.770833333336</v>
      </c>
      <c r="V454" s="44">
        <v>46124.770833333336</v>
      </c>
      <c r="W454" s="44">
        <v>46013.770833333336</v>
      </c>
      <c r="X454" s="44">
        <v>46013.770833333336</v>
      </c>
      <c r="Y454" s="44">
        <v>46013.770833333336</v>
      </c>
      <c r="Z454" s="43" t="s">
        <v>199</v>
      </c>
      <c r="AA454" s="43"/>
      <c r="AB454" s="44">
        <v>46013.770833333336</v>
      </c>
      <c r="AC454" s="44">
        <v>46013.770833333336</v>
      </c>
      <c r="AD454" s="44">
        <v>46013.770833333336</v>
      </c>
      <c r="AE454" s="43">
        <v>12</v>
      </c>
      <c r="AF454" s="43" t="s">
        <v>314</v>
      </c>
      <c r="AG454" s="43" t="s">
        <v>314</v>
      </c>
      <c r="AH454" s="43" t="s">
        <v>280</v>
      </c>
      <c r="AI454" s="43" t="s">
        <v>2637</v>
      </c>
      <c r="AJ454" s="43" t="s">
        <v>3206</v>
      </c>
      <c r="AK454" s="43" t="s">
        <v>3207</v>
      </c>
      <c r="AL454" s="47">
        <v>46250</v>
      </c>
      <c r="AM454" s="47">
        <v>46250</v>
      </c>
      <c r="AN454" s="47">
        <v>46375</v>
      </c>
      <c r="AO454" s="47">
        <v>46230</v>
      </c>
      <c r="AP454" s="47">
        <v>46647</v>
      </c>
      <c r="AQ454" s="47">
        <v>46314</v>
      </c>
      <c r="AR454" s="47">
        <v>46378</v>
      </c>
      <c r="AS454" s="47">
        <v>46378</v>
      </c>
      <c r="AT454" s="47">
        <v>46378</v>
      </c>
      <c r="AU454" s="43">
        <v>0</v>
      </c>
      <c r="AV454" s="43">
        <v>0</v>
      </c>
      <c r="AW454" s="43">
        <v>0</v>
      </c>
      <c r="AX454" s="51" t="s">
        <v>1116</v>
      </c>
      <c r="AY454" s="51" t="s">
        <v>316</v>
      </c>
      <c r="AZ454" s="51" t="s">
        <v>198</v>
      </c>
      <c r="BA454" s="20">
        <f t="shared" ca="1" si="389"/>
        <v>0</v>
      </c>
      <c r="BB454" s="20">
        <f t="shared" ca="1" si="389"/>
        <v>0</v>
      </c>
      <c r="BC454" s="20">
        <f t="shared" ca="1" si="389"/>
        <v>0</v>
      </c>
      <c r="BD454" s="20">
        <f t="shared" ca="1" si="362"/>
        <v>0</v>
      </c>
      <c r="BE454" s="20">
        <f t="shared" ca="1" si="362"/>
        <v>0</v>
      </c>
      <c r="BF454" s="20">
        <f t="shared" ca="1" si="362"/>
        <v>0</v>
      </c>
      <c r="BG454" s="21">
        <f t="shared" ca="1" si="362"/>
        <v>0</v>
      </c>
      <c r="BH454" s="21">
        <f t="shared" ca="1" si="362"/>
        <v>0</v>
      </c>
      <c r="BI454" s="21">
        <f t="shared" ca="1" si="362"/>
        <v>0</v>
      </c>
      <c r="BJ454" s="22">
        <f t="shared" ca="1" si="363"/>
        <v>0</v>
      </c>
      <c r="BK454" s="21">
        <f t="shared" si="364"/>
        <v>12</v>
      </c>
      <c r="BL454" s="22">
        <f t="shared" ca="1" si="365"/>
        <v>2361</v>
      </c>
      <c r="BM454" s="22">
        <f t="shared" ca="1" si="366"/>
        <v>2243</v>
      </c>
      <c r="BN454" s="23">
        <f t="shared" ca="1" si="367"/>
        <v>118</v>
      </c>
      <c r="BO454" s="24">
        <f t="shared" ca="1" si="368"/>
        <v>608</v>
      </c>
      <c r="BP454" s="51" t="str">
        <f>_xlfn.XLOOKUP(E454,[1]Validation!E:E,[1]Validation!F:F,"")</f>
        <v>EQ37</v>
      </c>
      <c r="BQ454" s="51" t="str">
        <f>_xlfn.XLOOKUP(BP454,[1]Validation!F:F,[1]Validation!G:G,"")</f>
        <v>EQ30 to EQ45</v>
      </c>
      <c r="BR454" s="52" t="str">
        <f>VLOOKUP(G454,[1]Validation!$B$1:$C$9,2,0)</f>
        <v>B</v>
      </c>
      <c r="BS454" s="51">
        <f t="shared" ca="1" si="369"/>
        <v>5</v>
      </c>
      <c r="BT454" s="53">
        <f>_xlfn.XLOOKUP(B454,'[2]1. All Calls'!$R:$R,'[2]1. All Calls'!$A:$A,"",0)</f>
        <v>46125.554409722201</v>
      </c>
      <c r="BU454" s="51" t="str">
        <f>_xlfn.XLOOKUP(B454,'[2]1. All Calls'!$R:$R,'[2]1. All Calls'!$F:$F,"",0)</f>
        <v>CC-02045726</v>
      </c>
      <c r="BV454" s="51" t="str">
        <f>_xlfn.XLOOKUP(B454,'[2]1. All Calls'!$R:$R,'[2]1. All Calls'!$J:$J,"",0)</f>
        <v>Schedule Service</v>
      </c>
      <c r="BW454" s="53">
        <f>_xlfn.XLOOKUP(B454,'[2]Sch Calls'!$R:$R,'[2]Sch Calls'!$A:$A,"",0)</f>
        <v>46125.554409722201</v>
      </c>
      <c r="BX454" s="51">
        <f>_xlfn.XLOOKUP(B454,'[2]Sch Calls'!$R:$R,'[2]Sch Calls'!$B:$B,"",0)</f>
        <v>1753</v>
      </c>
      <c r="BY454" s="51" t="str">
        <f t="shared" si="344"/>
        <v>10-Oct-26</v>
      </c>
      <c r="BZ454" s="51" t="str">
        <f t="shared" si="344"/>
        <v>10-Oct-26</v>
      </c>
      <c r="CA454" s="51" t="str">
        <f t="shared" si="370"/>
        <v>24-Sep-26</v>
      </c>
      <c r="CB454" s="51" t="str">
        <f t="shared" si="371"/>
        <v>22-Jun-27</v>
      </c>
      <c r="CC454" s="51" t="str">
        <f t="shared" si="372"/>
        <v>23-Dec-27</v>
      </c>
      <c r="CD454" s="51" t="str">
        <f t="shared" si="373"/>
        <v>23-Dec-26</v>
      </c>
      <c r="CE454" s="51">
        <f t="shared" ca="1" si="345"/>
        <v>51</v>
      </c>
      <c r="CF454" s="51">
        <f t="shared" ca="1" si="345"/>
        <v>51</v>
      </c>
      <c r="CG454" s="51">
        <f t="shared" ca="1" si="374"/>
        <v>162</v>
      </c>
      <c r="CH454" s="51">
        <f t="shared" ca="1" si="375"/>
        <v>162</v>
      </c>
      <c r="CI454" s="51">
        <f t="shared" ca="1" si="376"/>
        <v>162</v>
      </c>
      <c r="CJ454" s="51">
        <f t="shared" ca="1" si="377"/>
        <v>162</v>
      </c>
      <c r="CK454" s="51">
        <f t="shared" ca="1" si="353"/>
        <v>612</v>
      </c>
      <c r="CL454" s="51">
        <f t="shared" ca="1" si="353"/>
        <v>612</v>
      </c>
      <c r="CM454" s="51">
        <f t="shared" ca="1" si="353"/>
        <v>1944</v>
      </c>
      <c r="CN454" s="51">
        <f t="shared" ca="1" si="353"/>
        <v>1944</v>
      </c>
      <c r="CO454" s="51">
        <f t="shared" ca="1" si="353"/>
        <v>1944</v>
      </c>
      <c r="CP454" s="51">
        <f t="shared" ca="1" si="353"/>
        <v>1944</v>
      </c>
      <c r="CQ454" s="51">
        <f t="shared" ca="1" si="354"/>
        <v>888</v>
      </c>
      <c r="CR454" s="51">
        <f t="shared" ca="1" si="354"/>
        <v>888</v>
      </c>
      <c r="CS454" s="51">
        <f t="shared" ca="1" si="354"/>
        <v>1056</v>
      </c>
      <c r="CT454" s="51">
        <f t="shared" ca="1" si="354"/>
        <v>-676</v>
      </c>
      <c r="CU454" s="51">
        <f t="shared" ca="1" si="354"/>
        <v>4320</v>
      </c>
      <c r="CV454" s="54">
        <f t="shared" ca="1" si="354"/>
        <v>324</v>
      </c>
      <c r="CW454" s="25">
        <v>0</v>
      </c>
      <c r="CX454" s="55" t="s">
        <v>227</v>
      </c>
      <c r="CY454" s="55"/>
      <c r="CZ454" s="26">
        <v>0</v>
      </c>
      <c r="DA454" s="26">
        <v>0</v>
      </c>
      <c r="DB454" s="26">
        <v>0</v>
      </c>
      <c r="DC454" s="26">
        <v>0</v>
      </c>
      <c r="DD454" s="26">
        <v>0</v>
      </c>
      <c r="DE454" s="26">
        <v>0</v>
      </c>
      <c r="DF454" s="26">
        <v>0</v>
      </c>
      <c r="DG454" s="26">
        <v>0</v>
      </c>
      <c r="DH454" s="26">
        <v>0</v>
      </c>
      <c r="DI454" s="26">
        <v>0</v>
      </c>
      <c r="DJ454" s="26">
        <v>0</v>
      </c>
      <c r="DK454" s="26">
        <v>0</v>
      </c>
      <c r="DL454" s="27">
        <f t="shared" si="378"/>
        <v>46200.554409722201</v>
      </c>
      <c r="DM454" s="28">
        <f t="shared" ca="1" si="379"/>
        <v>0</v>
      </c>
      <c r="DN454" s="56">
        <f>_xlfn.XLOOKUP(B454,'[2]1. All Calls'!$R:$R,'[2]1. All Calls'!$A:$A,"",0)</f>
        <v>46125.554409722201</v>
      </c>
      <c r="DO454" s="57" t="str">
        <f ca="1">VLOOKUP(DM454,[1]Validation!$B$20:$C$25,2,0)</f>
        <v>Within 3 months</v>
      </c>
      <c r="DP454" s="58" t="str">
        <f>_xlfn.XLOOKUP(B454,'[1]Active AMCs- Dealer'!E:E,'[1]Active AMCs- Dealer'!L:L,"Not in AMC",0)</f>
        <v>Not in AMC</v>
      </c>
      <c r="DQ454" s="50" t="s">
        <v>238</v>
      </c>
      <c r="DR454" s="29" t="str">
        <f>_xlfn.XLOOKUP(B454,'[2]1. All Calls'!$R:$R,'[2]1. All Calls'!$F:$F,"",0)</f>
        <v>CC-02045726</v>
      </c>
      <c r="DS454" s="29" t="str">
        <f>_xlfn.XLOOKUP(B454,'[2]1. All Calls'!$R:$R,'[2]1. All Calls'!$AB:$AB,"",0)</f>
        <v>Today We attend the customer site for shedule service so we change part during service :- air filter, oil filter and Pre filter then start machine running good condition</v>
      </c>
      <c r="DT454" s="30">
        <f>_xlfn.XLOOKUP(DR454,'[2]1. All Calls'!$F:$F,'[2]1. All Calls'!$A:$A,"",0)</f>
        <v>46125.554409722201</v>
      </c>
      <c r="DU454" s="31">
        <f>_xlfn.XLOOKUP(DR454,'[2]1. All Calls'!$F:$F,'[2]1. All Calls'!$B:$B,"",0)</f>
        <v>1753</v>
      </c>
      <c r="DV454" s="31">
        <f>_xlfn.XLOOKUP(B454,[1]MDA_Assets!D:D,[1]MDA_Assets!N:N,"",0)</f>
        <v>1666</v>
      </c>
      <c r="DW454" s="31">
        <f>_xlfn.XLOOKUP(B454,[1]MDA_Assets!D:D,[1]MDA_Assets!O:O,"",0)</f>
        <v>69</v>
      </c>
      <c r="DX454" s="32" t="str">
        <f>_xlfn.XLOOKUP(B454,[1]MDA_Assets!D:D,[1]MDA_Assets!Q:Q,"",0)</f>
        <v>XD</v>
      </c>
      <c r="DY454" s="33">
        <f>_xlfn.XLOOKUP(B454,[1]MDA_Assets!D:D,[1]MDA_Assets!R:R,"",0)</f>
        <v>46014</v>
      </c>
      <c r="DZ454" s="33">
        <f>_xlfn.XLOOKUP(B454,[1]MDA_Assets!D:D,[1]MDA_Assets!S:S,"",0)</f>
        <v>46125</v>
      </c>
      <c r="EA454" s="33">
        <f>_xlfn.XLOOKUP(B454,[1]MDA_Assets!D:D,[1]MDA_Assets!T:T,"",0)</f>
        <v>46125</v>
      </c>
      <c r="EB454" s="33">
        <f>_xlfn.XLOOKUP(B454,[1]MDA_Assets!D:D,[1]MDA_Assets!U:U,"",0)</f>
        <v>46014</v>
      </c>
      <c r="EC454" s="33">
        <f>_xlfn.XLOOKUP(B454,[1]MDA_Assets!D:D,[1]MDA_Assets!V:V,"",0)</f>
        <v>46014</v>
      </c>
      <c r="ED454" s="33">
        <f>_xlfn.XLOOKUP(B454,[1]MDA_Assets!D:D,[1]MDA_Assets!W:W,"",0)</f>
        <v>46014</v>
      </c>
      <c r="EE454" s="32" t="str">
        <f>_xlfn.XLOOKUP(B454,[1]MDA_Assets!D:D,[1]MDA_Assets!X:X,"",0)</f>
        <v>Yes</v>
      </c>
      <c r="EF454" s="33">
        <f>_xlfn.XLOOKUP(B454,[1]MDA_Assets!D:D,[1]MDA_Assets!Y:Y,"",0)</f>
        <v>46014</v>
      </c>
      <c r="EG454" s="33">
        <f>_xlfn.XLOOKUP(B454,[1]MDA_Assets!D:D,[1]MDA_Assets!Z:Z,"",0)</f>
        <v>46014</v>
      </c>
      <c r="EH454" s="33">
        <f>_xlfn.XLOOKUP(B454,[1]MDA_Assets!D:D,[1]MDA_Assets!AA:AA,"",0)</f>
        <v>46014</v>
      </c>
      <c r="EI454" s="34">
        <f>_xlfn.XLOOKUP(B454,[1]MDA_Assets!D:D,[1]MDA_Assets!P:P,"",0)</f>
        <v>12</v>
      </c>
      <c r="EJ454" s="35" t="str">
        <f>_xlfn.XLOOKUP(B454,[1]MDA_Assets!D:D,[1]MDA_Assets!AB:AB,"",0)</f>
        <v>1500</v>
      </c>
      <c r="EK454" s="35" t="str">
        <f>_xlfn.XLOOKUP(B454,[1]MDA_Assets!D:D,[1]MDA_Assets!AC:AC,"",0)</f>
        <v>1500</v>
      </c>
      <c r="EL454" s="35" t="str">
        <f>_xlfn.XLOOKUP(B454,[1]MDA_Assets!D:D,[1]MDA_Assets!AD:AD,"",0)</f>
        <v>3000</v>
      </c>
      <c r="EM454" s="35" t="str">
        <f>_xlfn.XLOOKUP(B454,[1]MDA_Assets!D:D,[1]MDA_Assets!AE:AE,"",0)</f>
        <v>1268</v>
      </c>
      <c r="EN454" s="35" t="str">
        <f>_xlfn.XLOOKUP(B454,[1]MDA_Assets!D:D,[1]MDA_Assets!AF:AF,"",0)</f>
        <v>6264</v>
      </c>
      <c r="EO454" s="35" t="str">
        <f>_xlfn.XLOOKUP(B454,[1]MDA_Assets!D:D,[1]MDA_Assets!AG:AG,"",0)</f>
        <v>2268</v>
      </c>
      <c r="EP454" s="36">
        <f t="shared" si="346"/>
        <v>126</v>
      </c>
      <c r="EQ454" s="36">
        <f t="shared" si="346"/>
        <v>126</v>
      </c>
      <c r="ER454" s="36">
        <f t="shared" si="380"/>
        <v>362</v>
      </c>
      <c r="ES454" s="36">
        <f t="shared" si="381"/>
        <v>217</v>
      </c>
      <c r="ET454" s="36">
        <f t="shared" si="382"/>
        <v>634</v>
      </c>
      <c r="EU454" s="36">
        <f t="shared" si="383"/>
        <v>301</v>
      </c>
      <c r="EV454" s="36">
        <f t="shared" si="384"/>
        <v>365</v>
      </c>
      <c r="EW454" s="36">
        <f t="shared" si="355"/>
        <v>365</v>
      </c>
      <c r="EX454" s="36">
        <f t="shared" si="356"/>
        <v>365</v>
      </c>
      <c r="EY454" s="36">
        <f t="shared" si="349"/>
        <v>4.0699999999999994</v>
      </c>
      <c r="EZ454" s="36">
        <f t="shared" si="349"/>
        <v>4.0699999999999994</v>
      </c>
      <c r="FA454" s="36">
        <f t="shared" si="349"/>
        <v>11.68</v>
      </c>
      <c r="FB454" s="36">
        <f t="shared" si="348"/>
        <v>7</v>
      </c>
      <c r="FC454" s="36">
        <f t="shared" si="348"/>
        <v>20.46</v>
      </c>
      <c r="FD454" s="36">
        <f t="shared" si="348"/>
        <v>9.7099999999999991</v>
      </c>
      <c r="FE454" s="36">
        <f t="shared" si="348"/>
        <v>11.78</v>
      </c>
      <c r="FF454" s="36">
        <f t="shared" si="348"/>
        <v>11.78</v>
      </c>
      <c r="FG454" s="36">
        <f t="shared" si="348"/>
        <v>11.78</v>
      </c>
      <c r="FH454" s="37" t="str" cm="1">
        <f t="array" ref="FH454">_xlfn.IFS(EY454="", "No Data", EY454&lt;0, "Negative/Future", EY454=0, "Zero Days", EY454&lt;=3, "&lt; 3 Months", EY454&lt;=6, "3 to 6 Months", EY454&lt;=9, "6 to 9 Months", EY454&lt;=12, "9 to 12 Months", EY454&lt;=15, "12 to 15 Months", EY454&lt;=18, "15 to 18 Months", EY454&lt;=24, "18 to 24 Months", EY454&gt;24, "&gt; 24 Months")</f>
        <v>3 to 6 Months</v>
      </c>
      <c r="FI454" s="37" t="str" cm="1">
        <f t="array" ref="FI454">_xlfn.IFS(EZ454="", "No Data", EZ454&lt;0, "Negative/Future", EZ454=0, "Zero Days", EZ454&lt;=3, "&lt; 3 Months", EZ454&lt;=6, "3 to 6 Months", EZ454&lt;=9, "6 to 9 Months", EZ454&lt;=12, "9 to 12 Months", EZ454&lt;=15, "12 to 15 Months", EZ454&lt;=18, "15 to 18 Months", EZ454&lt;=24, "18 to 24 Months", EZ454&gt;24, "&gt; 24 Months")</f>
        <v>3 to 6 Months</v>
      </c>
      <c r="FJ454" s="37" t="str" cm="1">
        <f t="array" ref="FJ454">_xlfn.IFS(FA454="", "No Data", FA454&lt;0, "Negative/Future", FA454=0, "Zero Days", FA454&lt;=3, "&lt; 3 Months", FA454&lt;=6, "3 to 6 Months", FA454&lt;=9, "6 to 9 Months", FA454&lt;=12, "9 to 12 Months", FA454&lt;=15, "12 to 15 Months", FA454&lt;=18, "15 to 18 Months", FA454&lt;=24, "18 to 24 Months", FA454&gt;24, "&gt; 24 Months")</f>
        <v>9 to 12 Months</v>
      </c>
      <c r="FK454" s="37" t="str" cm="1">
        <f t="array" ref="FK454">_xlfn.IFS(FB454="", "No Data", FB454&lt;0, "Negative/Future", FB454=0, "Zero Days", FB454&lt;=3, "&lt; 3 Months", FB454&lt;=6, "3 to 6 Months", FB454&lt;=9, "6 to 9 Months", FB454&lt;=12, "9 to 12 Months", FB454&lt;=15, "12 to 15 Months", FB454&lt;=18, "15 to 18 Months", FB454&lt;=24, "18 to 24 Months", FB454&gt;24, "&gt; 24 Months")</f>
        <v>6 to 9 Months</v>
      </c>
      <c r="FL454" s="37" t="str" cm="1">
        <f t="array" ref="FL454">_xlfn.IFS(FC454="", "No Data", FC454&lt;0, "Negative/Future", FC454=0, "Zero Days", FC454&lt;=3, "&lt; 3 Months", FC454&lt;=6, "3 to 6 Months", FC454&lt;=9, "6 to 9 Months", FC454&lt;=12, "9 to 12 Months", FC454&lt;=15, "12 to 15 Months", FC454&lt;=18, "15 to 18 Months", FC454&lt;=24, "18 to 24 Months", FC454&gt;24, "&gt; 24 Months")</f>
        <v>18 to 24 Months</v>
      </c>
      <c r="FM454" s="37" t="str" cm="1">
        <f t="array" ref="FM454">_xlfn.IFS(FD454="", "No Data", FD454&lt;0, "Negative/Future", FD454=0, "Zero Days", FD454&lt;=3, "&lt; 3 Months", FD454&lt;=6, "3 to 6 Months", FD454&lt;=9, "6 to 9 Months", FD454&lt;=12, "9 to 12 Months", FD454&lt;=15, "12 to 15 Months", FD454&lt;=18, "15 to 18 Months", FD454&lt;=24, "18 to 24 Months", FD454&gt;24, "&gt; 24 Months")</f>
        <v>9 to 12 Months</v>
      </c>
      <c r="FN454" s="37" t="str" cm="1">
        <f t="array" ref="FN454">_xlfn.IFS(FE454="", "No Data", FE454&lt;0, "Negative/Future", FE454=0, "Zero Days", FE454&lt;=3, "&lt; 3 Months", FE454&lt;=6, "3 to 6 Months", FE454&lt;=9, "6 to 9 Months", FE454&lt;=12, "9 to 12 Months", FE454&lt;=15, "12 to 15 Months", FE454&lt;=18, "15 to 18 Months", FE454&lt;=24, "18 to 24 Months", FE454&gt;24, "&gt; 24 Months")</f>
        <v>9 to 12 Months</v>
      </c>
      <c r="FO454" s="37" t="str" cm="1">
        <f t="array" ref="FO454">_xlfn.IFS(FG454="", "No Data", FG454&lt;0, "Negative/Future", FG454=0, "Zero Days", FG454&lt;=3, "&lt; 3 Months", FG454&lt;=6, "3 to 6 Months", FG454&lt;=9, "6 to 9 Months", FG454&lt;=12, "9 to 12 Months", FG454&lt;=15, "12 to 15 Months", FG454&lt;=18, "15 to 18 Months", FG454&lt;=24, "18 to 24 Months", FG454&gt;24, "&gt; 24 Months")</f>
        <v>9 to 12 Months</v>
      </c>
      <c r="FP454" s="37" t="str" cm="1">
        <f t="array" ref="FP454">_xlfn.IFS(FF454="", "No Data", FF454&lt;0, "Negative/Future", FF454=0, "Zero Days", FF454&lt;=3, "&lt; 3 Months", FF454&lt;=6, "3 to 6 Months", FF454&lt;=9, "6 to 9 Months", FF454&lt;=12, "9 to 12 Months", FF454&lt;=15, "12 to 15 Months", FF454&lt;=18, "15 to 18 Months", FF454&lt;=24, "18 to 24 Months", FF454&gt;24, "&gt; 24 Months")</f>
        <v>9 to 12 Months</v>
      </c>
      <c r="FQ454" s="29" t="s">
        <v>1950</v>
      </c>
      <c r="FR454" s="29">
        <v>9304388269</v>
      </c>
      <c r="FS454" s="38" t="str">
        <f>VLOOKUP(_xlfn.XLOOKUP(B454,[1]MDA_Assets!D:D,[1]MDA_Assets!I:I,"",0),[1]Validation!$B$1:$C$8,2,0)</f>
        <v>B</v>
      </c>
      <c r="FT454" s="38" t="s">
        <v>202</v>
      </c>
      <c r="FU454" s="31" t="str">
        <f>_xlfn.XLOOKUP(B454,[1]MDA_Assets!D:D,[1]MDA_Assets!X:X,"",0)</f>
        <v>Yes</v>
      </c>
      <c r="FV454" s="39">
        <v>0</v>
      </c>
      <c r="FW454" s="39">
        <v>0</v>
      </c>
      <c r="FX454" s="39">
        <v>0</v>
      </c>
      <c r="FY454" s="39">
        <v>9</v>
      </c>
      <c r="FZ454" s="40">
        <f t="shared" si="343"/>
        <v>46251</v>
      </c>
      <c r="GA454" s="40">
        <f t="shared" si="343"/>
        <v>46251</v>
      </c>
      <c r="GB454" s="40">
        <f t="shared" si="357"/>
        <v>46376</v>
      </c>
      <c r="GC454" s="40">
        <f t="shared" si="358"/>
        <v>46231</v>
      </c>
      <c r="GD454" s="40">
        <f t="shared" si="359"/>
        <v>46648</v>
      </c>
      <c r="GE454" s="40">
        <f t="shared" si="360"/>
        <v>46315</v>
      </c>
      <c r="GF454" s="40">
        <f t="shared" si="347"/>
        <v>46379</v>
      </c>
      <c r="GG454" s="40">
        <f t="shared" si="347"/>
        <v>46379</v>
      </c>
      <c r="GH454" s="40">
        <f t="shared" si="347"/>
        <v>46379</v>
      </c>
      <c r="GI454" s="39">
        <f t="shared" si="385"/>
        <v>0</v>
      </c>
      <c r="GJ454" s="39">
        <f t="shared" si="386"/>
        <v>0</v>
      </c>
      <c r="GK454" s="39">
        <f t="shared" si="387"/>
        <v>0</v>
      </c>
      <c r="GL454" s="39">
        <f t="shared" si="388"/>
        <v>9</v>
      </c>
    </row>
    <row r="455" spans="1:194" x14ac:dyDescent="0.25">
      <c r="A455" s="19">
        <v>491</v>
      </c>
      <c r="B455" s="43" t="s">
        <v>3282</v>
      </c>
      <c r="C455" s="43" t="s">
        <v>254</v>
      </c>
      <c r="D455" s="43" t="s">
        <v>636</v>
      </c>
      <c r="E455" s="43" t="s">
        <v>1473</v>
      </c>
      <c r="F455" s="43" t="s">
        <v>429</v>
      </c>
      <c r="G455" s="43" t="s">
        <v>3251</v>
      </c>
      <c r="H455" s="43" t="s">
        <v>216</v>
      </c>
      <c r="I455" s="43" t="s">
        <v>192</v>
      </c>
      <c r="J455" s="44" t="str">
        <f t="shared" si="361"/>
        <v/>
      </c>
      <c r="K455" s="43"/>
      <c r="L455" s="44">
        <v>45966</v>
      </c>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8"/>
      <c r="AM455" s="48"/>
      <c r="AN455" s="48"/>
      <c r="AO455" s="48"/>
      <c r="AP455" s="48"/>
      <c r="AQ455" s="48"/>
      <c r="AR455" s="48"/>
      <c r="AS455" s="48"/>
      <c r="AT455" s="48"/>
      <c r="AU455" s="43">
        <v>0</v>
      </c>
      <c r="AV455" s="43">
        <v>0</v>
      </c>
      <c r="AW455" s="43">
        <v>0</v>
      </c>
      <c r="AX455" s="51" t="s">
        <v>227</v>
      </c>
      <c r="AY455" s="51" t="s">
        <v>227</v>
      </c>
      <c r="AZ455" s="51" t="s">
        <v>227</v>
      </c>
      <c r="BA455" s="20" t="str">
        <f t="shared" ca="1" si="389"/>
        <v/>
      </c>
      <c r="BB455" s="20" t="str">
        <f t="shared" ca="1" si="389"/>
        <v/>
      </c>
      <c r="BC455" s="20" t="str">
        <f t="shared" ca="1" si="389"/>
        <v/>
      </c>
      <c r="BD455" s="20" t="str">
        <f t="shared" ca="1" si="362"/>
        <v/>
      </c>
      <c r="BE455" s="20" t="str">
        <f t="shared" ca="1" si="362"/>
        <v/>
      </c>
      <c r="BF455" s="20" t="str">
        <f t="shared" ca="1" si="362"/>
        <v/>
      </c>
      <c r="BG455" s="21" t="str">
        <f t="shared" ca="1" si="362"/>
        <v/>
      </c>
      <c r="BH455" s="21" t="str">
        <f t="shared" ca="1" si="362"/>
        <v/>
      </c>
      <c r="BI455" s="21" t="str">
        <f t="shared" ca="1" si="362"/>
        <v/>
      </c>
      <c r="BJ455" s="22">
        <f t="shared" ca="1" si="363"/>
        <v>0</v>
      </c>
      <c r="BK455" s="21">
        <f t="shared" si="364"/>
        <v>0</v>
      </c>
      <c r="BL455" s="22" t="str">
        <f t="shared" ca="1" si="365"/>
        <v/>
      </c>
      <c r="BM455" s="22" t="str">
        <f t="shared" ca="1" si="366"/>
        <v/>
      </c>
      <c r="BN455" s="23" t="str">
        <f t="shared" ca="1" si="367"/>
        <v/>
      </c>
      <c r="BO455" s="24" t="str">
        <f t="shared" ca="1" si="368"/>
        <v/>
      </c>
      <c r="BP455" s="51" t="str">
        <f>_xlfn.XLOOKUP(E455,[1]Validation!E:E,[1]Validation!F:F,"")</f>
        <v>EQ5</v>
      </c>
      <c r="BQ455" s="51" t="str">
        <f>_xlfn.XLOOKUP(BP455,[1]Validation!F:F,[1]Validation!G:G,"")</f>
        <v>EQ2 to EQ7</v>
      </c>
      <c r="BR455" s="52" t="str">
        <f>VLOOKUP(G455,[1]Validation!$B$1:$C$9,2,0)</f>
        <v>P</v>
      </c>
      <c r="BS455" s="51">
        <f t="shared" ca="1" si="369"/>
        <v>1517</v>
      </c>
      <c r="BT455" s="53" t="str">
        <f>_xlfn.XLOOKUP(B455,'[2]1. All Calls'!$R:$R,'[2]1. All Calls'!$A:$A,"",0)</f>
        <v/>
      </c>
      <c r="BU455" s="51" t="str">
        <f>_xlfn.XLOOKUP(B455,'[2]1. All Calls'!$R:$R,'[2]1. All Calls'!$F:$F,"",0)</f>
        <v/>
      </c>
      <c r="BV455" s="51" t="str">
        <f>_xlfn.XLOOKUP(B455,'[2]1. All Calls'!$R:$R,'[2]1. All Calls'!$J:$J,"",0)</f>
        <v/>
      </c>
      <c r="BW455" s="53" t="str">
        <f>_xlfn.XLOOKUP(B455,'[2]Sch Calls'!$R:$R,'[2]Sch Calls'!$A:$A,"",0)</f>
        <v/>
      </c>
      <c r="BX455" s="51" t="str">
        <f>_xlfn.XLOOKUP(B455,'[2]Sch Calls'!$R:$R,'[2]Sch Calls'!$B:$B,"",0)</f>
        <v/>
      </c>
      <c r="BY455" s="51" t="str">
        <f t="shared" si="344"/>
        <v/>
      </c>
      <c r="BZ455" s="51" t="str">
        <f t="shared" si="344"/>
        <v/>
      </c>
      <c r="CA455" s="51" t="str">
        <f t="shared" si="370"/>
        <v/>
      </c>
      <c r="CB455" s="51" t="str">
        <f t="shared" si="371"/>
        <v/>
      </c>
      <c r="CC455" s="51" t="str">
        <f t="shared" si="372"/>
        <v/>
      </c>
      <c r="CD455" s="51" t="str">
        <f t="shared" si="373"/>
        <v/>
      </c>
      <c r="CE455" s="51" t="str">
        <f t="shared" ca="1" si="345"/>
        <v/>
      </c>
      <c r="CF455" s="51" t="str">
        <f t="shared" ca="1" si="345"/>
        <v/>
      </c>
      <c r="CG455" s="51" t="str">
        <f t="shared" ca="1" si="374"/>
        <v/>
      </c>
      <c r="CH455" s="51" t="str">
        <f t="shared" ca="1" si="375"/>
        <v/>
      </c>
      <c r="CI455" s="51" t="str">
        <f t="shared" ca="1" si="376"/>
        <v/>
      </c>
      <c r="CJ455" s="51" t="str">
        <f t="shared" ca="1" si="377"/>
        <v/>
      </c>
      <c r="CK455" s="51" t="str">
        <f t="shared" ca="1" si="353"/>
        <v/>
      </c>
      <c r="CL455" s="51" t="str">
        <f t="shared" ca="1" si="353"/>
        <v/>
      </c>
      <c r="CM455" s="51" t="str">
        <f t="shared" ca="1" si="353"/>
        <v/>
      </c>
      <c r="CN455" s="51" t="str">
        <f t="shared" ca="1" si="353"/>
        <v/>
      </c>
      <c r="CO455" s="51" t="str">
        <f t="shared" ca="1" si="353"/>
        <v/>
      </c>
      <c r="CP455" s="51" t="str">
        <f t="shared" ca="1" si="353"/>
        <v/>
      </c>
      <c r="CQ455" s="51" t="str">
        <f t="shared" si="354"/>
        <v/>
      </c>
      <c r="CR455" s="51" t="str">
        <f t="shared" si="354"/>
        <v/>
      </c>
      <c r="CS455" s="51" t="str">
        <f t="shared" si="354"/>
        <v/>
      </c>
      <c r="CT455" s="51" t="str">
        <f t="shared" si="354"/>
        <v/>
      </c>
      <c r="CU455" s="51" t="str">
        <f t="shared" si="354"/>
        <v/>
      </c>
      <c r="CV455" s="54" t="str">
        <f t="shared" si="354"/>
        <v/>
      </c>
      <c r="CW455" s="25">
        <v>0</v>
      </c>
      <c r="CX455" s="55" t="s">
        <v>227</v>
      </c>
      <c r="CY455" s="55"/>
      <c r="CZ455" s="26">
        <v>0</v>
      </c>
      <c r="DA455" s="26">
        <v>0</v>
      </c>
      <c r="DB455" s="26">
        <v>0</v>
      </c>
      <c r="DC455" s="26">
        <v>0</v>
      </c>
      <c r="DD455" s="26">
        <v>0</v>
      </c>
      <c r="DE455" s="26">
        <v>0</v>
      </c>
      <c r="DF455" s="26">
        <v>0</v>
      </c>
      <c r="DG455" s="26">
        <v>0</v>
      </c>
      <c r="DH455" s="26">
        <v>0</v>
      </c>
      <c r="DI455" s="26">
        <v>0</v>
      </c>
      <c r="DJ455" s="26">
        <v>0</v>
      </c>
      <c r="DK455" s="26">
        <v>0</v>
      </c>
      <c r="DL455" s="27" t="str">
        <f t="shared" si="378"/>
        <v>P1</v>
      </c>
      <c r="DM455" s="28" t="str">
        <f t="shared" ca="1" si="379"/>
        <v>P1</v>
      </c>
      <c r="DN455" s="56" t="str">
        <f>_xlfn.XLOOKUP(B455,'[2]1. All Calls'!$R:$R,'[2]1. All Calls'!$A:$A,"",0)</f>
        <v/>
      </c>
      <c r="DO455" s="57" t="str">
        <f ca="1">VLOOKUP(DM455,[1]Validation!$B$20:$C$25,2,0)</f>
        <v>P1</v>
      </c>
      <c r="DP455" s="58" t="str">
        <f>_xlfn.XLOOKUP(B455,'[1]Active AMCs- Dealer'!E:E,'[1]Active AMCs- Dealer'!L:L,"Not in AMC",0)</f>
        <v>Not in AMC</v>
      </c>
      <c r="DQ455" s="58"/>
      <c r="DR455" s="29" t="str">
        <f>_xlfn.XLOOKUP(B455,'[2]1. All Calls'!$R:$R,'[2]1. All Calls'!$F:$F,"",0)</f>
        <v/>
      </c>
      <c r="DS455" s="29" t="str">
        <f>_xlfn.XLOOKUP(B455,'[2]1. All Calls'!$R:$R,'[2]1. All Calls'!$AB:$AB,"",0)</f>
        <v/>
      </c>
      <c r="DT455" s="30" t="str">
        <f>_xlfn.XLOOKUP(DR455,'[2]1. All Calls'!$F:$F,'[2]1. All Calls'!$A:$A,"",0)</f>
        <v/>
      </c>
      <c r="DU455" s="31" t="str">
        <f>_xlfn.XLOOKUP(DR455,'[2]1. All Calls'!$F:$F,'[2]1. All Calls'!$B:$B,"",0)</f>
        <v/>
      </c>
      <c r="DV455" s="31">
        <f>_xlfn.XLOOKUP(B455,[1]MDA_Assets!D:D,[1]MDA_Assets!N:N,"",0)</f>
        <v>0</v>
      </c>
      <c r="DW455" s="31">
        <f>_xlfn.XLOOKUP(B455,[1]MDA_Assets!D:D,[1]MDA_Assets!O:O,"",0)</f>
        <v>0</v>
      </c>
      <c r="DX455" s="32">
        <f>_xlfn.XLOOKUP(B455,[1]MDA_Assets!D:D,[1]MDA_Assets!Q:Q,"",0)</f>
        <v>0</v>
      </c>
      <c r="DY455" s="33">
        <f>_xlfn.XLOOKUP(B455,[1]MDA_Assets!D:D,[1]MDA_Assets!R:R,"",0)</f>
        <v>0</v>
      </c>
      <c r="DZ455" s="33">
        <f>_xlfn.XLOOKUP(B455,[1]MDA_Assets!D:D,[1]MDA_Assets!S:S,"",0)</f>
        <v>0</v>
      </c>
      <c r="EA455" s="33">
        <f>_xlfn.XLOOKUP(B455,[1]MDA_Assets!D:D,[1]MDA_Assets!T:T,"",0)</f>
        <v>0</v>
      </c>
      <c r="EB455" s="33">
        <f>_xlfn.XLOOKUP(B455,[1]MDA_Assets!D:D,[1]MDA_Assets!U:U,"",0)</f>
        <v>0</v>
      </c>
      <c r="EC455" s="33">
        <f>_xlfn.XLOOKUP(B455,[1]MDA_Assets!D:D,[1]MDA_Assets!V:V,"",0)</f>
        <v>0</v>
      </c>
      <c r="ED455" s="33">
        <f>_xlfn.XLOOKUP(B455,[1]MDA_Assets!D:D,[1]MDA_Assets!W:W,"",0)</f>
        <v>0</v>
      </c>
      <c r="EE455" s="32">
        <f>_xlfn.XLOOKUP(B455,[1]MDA_Assets!D:D,[1]MDA_Assets!X:X,"",0)</f>
        <v>0</v>
      </c>
      <c r="EF455" s="33">
        <f>_xlfn.XLOOKUP(B455,[1]MDA_Assets!D:D,[1]MDA_Assets!Y:Y,"",0)</f>
        <v>0</v>
      </c>
      <c r="EG455" s="33">
        <f>_xlfn.XLOOKUP(B455,[1]MDA_Assets!D:D,[1]MDA_Assets!Z:Z,"",0)</f>
        <v>0</v>
      </c>
      <c r="EH455" s="33">
        <f>_xlfn.XLOOKUP(B455,[1]MDA_Assets!D:D,[1]MDA_Assets!AA:AA,"",0)</f>
        <v>0</v>
      </c>
      <c r="EI455" s="34">
        <f>_xlfn.XLOOKUP(B455,[1]MDA_Assets!D:D,[1]MDA_Assets!P:P,"",0)</f>
        <v>0</v>
      </c>
      <c r="EJ455" s="35">
        <f>_xlfn.XLOOKUP(B455,[1]MDA_Assets!D:D,[1]MDA_Assets!AB:AB,"",0)</f>
        <v>0</v>
      </c>
      <c r="EK455" s="35">
        <f>_xlfn.XLOOKUP(B455,[1]MDA_Assets!D:D,[1]MDA_Assets!AC:AC,"",0)</f>
        <v>0</v>
      </c>
      <c r="EL455" s="35">
        <f>_xlfn.XLOOKUP(B455,[1]MDA_Assets!D:D,[1]MDA_Assets!AD:AD,"",0)</f>
        <v>0</v>
      </c>
      <c r="EM455" s="35">
        <f>_xlfn.XLOOKUP(B455,[1]MDA_Assets!D:D,[1]MDA_Assets!AE:AE,"",0)</f>
        <v>0</v>
      </c>
      <c r="EN455" s="35">
        <f>_xlfn.XLOOKUP(B455,[1]MDA_Assets!D:D,[1]MDA_Assets!AF:AF,"",0)</f>
        <v>0</v>
      </c>
      <c r="EO455" s="35">
        <f>_xlfn.XLOOKUP(B455,[1]MDA_Assets!D:D,[1]MDA_Assets!AG:AG,"",0)</f>
        <v>0</v>
      </c>
      <c r="EP455" s="36" t="str">
        <f t="shared" si="346"/>
        <v/>
      </c>
      <c r="EQ455" s="36" t="str">
        <f t="shared" si="346"/>
        <v/>
      </c>
      <c r="ER455" s="36" t="str">
        <f t="shared" si="380"/>
        <v/>
      </c>
      <c r="ES455" s="36" t="str">
        <f t="shared" si="381"/>
        <v/>
      </c>
      <c r="ET455" s="36" t="str">
        <f t="shared" si="382"/>
        <v/>
      </c>
      <c r="EU455" s="36" t="str">
        <f t="shared" si="383"/>
        <v/>
      </c>
      <c r="EV455" s="36" t="str">
        <f t="shared" si="384"/>
        <v/>
      </c>
      <c r="EW455" s="36" t="str">
        <f t="shared" si="355"/>
        <v/>
      </c>
      <c r="EX455" s="36" t="str">
        <f t="shared" si="356"/>
        <v/>
      </c>
      <c r="EY455" s="36" t="str">
        <f t="shared" si="349"/>
        <v/>
      </c>
      <c r="EZ455" s="36" t="str">
        <f t="shared" si="349"/>
        <v/>
      </c>
      <c r="FA455" s="36" t="str">
        <f t="shared" si="349"/>
        <v/>
      </c>
      <c r="FB455" s="36" t="str">
        <f t="shared" si="348"/>
        <v/>
      </c>
      <c r="FC455" s="36" t="str">
        <f t="shared" si="348"/>
        <v/>
      </c>
      <c r="FD455" s="36" t="str">
        <f t="shared" si="348"/>
        <v/>
      </c>
      <c r="FE455" s="36" t="str">
        <f t="shared" si="348"/>
        <v/>
      </c>
      <c r="FF455" s="36" t="str">
        <f t="shared" si="348"/>
        <v/>
      </c>
      <c r="FG455" s="36" t="str">
        <f t="shared" si="348"/>
        <v/>
      </c>
      <c r="FH455" s="37" t="str" cm="1">
        <f t="array" ref="FH455">_xlfn.IFS(EY455="", "No Data", EY455&lt;0, "Negative/Future", EY455=0, "Zero Days", EY455&lt;=3, "&lt; 3 Months", EY455&lt;=6, "3 to 6 Months", EY455&lt;=9, "6 to 9 Months", EY455&lt;=12, "9 to 12 Months", EY455&lt;=15, "12 to 15 Months", EY455&lt;=18, "15 to 18 Months", EY455&lt;=24, "18 to 24 Months", EY455&gt;24, "&gt; 24 Months")</f>
        <v>No Data</v>
      </c>
      <c r="FI455" s="37" t="str" cm="1">
        <f t="array" ref="FI455">_xlfn.IFS(EZ455="", "No Data", EZ455&lt;0, "Negative/Future", EZ455=0, "Zero Days", EZ455&lt;=3, "&lt; 3 Months", EZ455&lt;=6, "3 to 6 Months", EZ455&lt;=9, "6 to 9 Months", EZ455&lt;=12, "9 to 12 Months", EZ455&lt;=15, "12 to 15 Months", EZ455&lt;=18, "15 to 18 Months", EZ455&lt;=24, "18 to 24 Months", EZ455&gt;24, "&gt; 24 Months")</f>
        <v>No Data</v>
      </c>
      <c r="FJ455" s="37" t="str" cm="1">
        <f t="array" ref="FJ455">_xlfn.IFS(FA455="", "No Data", FA455&lt;0, "Negative/Future", FA455=0, "Zero Days", FA455&lt;=3, "&lt; 3 Months", FA455&lt;=6, "3 to 6 Months", FA455&lt;=9, "6 to 9 Months", FA455&lt;=12, "9 to 12 Months", FA455&lt;=15, "12 to 15 Months", FA455&lt;=18, "15 to 18 Months", FA455&lt;=24, "18 to 24 Months", FA455&gt;24, "&gt; 24 Months")</f>
        <v>No Data</v>
      </c>
      <c r="FK455" s="37" t="str" cm="1">
        <f t="array" ref="FK455">_xlfn.IFS(FB455="", "No Data", FB455&lt;0, "Negative/Future", FB455=0, "Zero Days", FB455&lt;=3, "&lt; 3 Months", FB455&lt;=6, "3 to 6 Months", FB455&lt;=9, "6 to 9 Months", FB455&lt;=12, "9 to 12 Months", FB455&lt;=15, "12 to 15 Months", FB455&lt;=18, "15 to 18 Months", FB455&lt;=24, "18 to 24 Months", FB455&gt;24, "&gt; 24 Months")</f>
        <v>No Data</v>
      </c>
      <c r="FL455" s="37" t="str" cm="1">
        <f t="array" ref="FL455">_xlfn.IFS(FC455="", "No Data", FC455&lt;0, "Negative/Future", FC455=0, "Zero Days", FC455&lt;=3, "&lt; 3 Months", FC455&lt;=6, "3 to 6 Months", FC455&lt;=9, "6 to 9 Months", FC455&lt;=12, "9 to 12 Months", FC455&lt;=15, "12 to 15 Months", FC455&lt;=18, "15 to 18 Months", FC455&lt;=24, "18 to 24 Months", FC455&gt;24, "&gt; 24 Months")</f>
        <v>No Data</v>
      </c>
      <c r="FM455" s="37" t="str" cm="1">
        <f t="array" ref="FM455">_xlfn.IFS(FD455="", "No Data", FD455&lt;0, "Negative/Future", FD455=0, "Zero Days", FD455&lt;=3, "&lt; 3 Months", FD455&lt;=6, "3 to 6 Months", FD455&lt;=9, "6 to 9 Months", FD455&lt;=12, "9 to 12 Months", FD455&lt;=15, "12 to 15 Months", FD455&lt;=18, "15 to 18 Months", FD455&lt;=24, "18 to 24 Months", FD455&gt;24, "&gt; 24 Months")</f>
        <v>No Data</v>
      </c>
      <c r="FN455" s="37" t="str" cm="1">
        <f t="array" ref="FN455">_xlfn.IFS(FE455="", "No Data", FE455&lt;0, "Negative/Future", FE455=0, "Zero Days", FE455&lt;=3, "&lt; 3 Months", FE455&lt;=6, "3 to 6 Months", FE455&lt;=9, "6 to 9 Months", FE455&lt;=12, "9 to 12 Months", FE455&lt;=15, "12 to 15 Months", FE455&lt;=18, "15 to 18 Months", FE455&lt;=24, "18 to 24 Months", FE455&gt;24, "&gt; 24 Months")</f>
        <v>No Data</v>
      </c>
      <c r="FO455" s="37" t="str" cm="1">
        <f t="array" ref="FO455">_xlfn.IFS(FG455="", "No Data", FG455&lt;0, "Negative/Future", FG455=0, "Zero Days", FG455&lt;=3, "&lt; 3 Months", FG455&lt;=6, "3 to 6 Months", FG455&lt;=9, "6 to 9 Months", FG455&lt;=12, "9 to 12 Months", FG455&lt;=15, "12 to 15 Months", FG455&lt;=18, "15 to 18 Months", FG455&lt;=24, "18 to 24 Months", FG455&gt;24, "&gt; 24 Months")</f>
        <v>No Data</v>
      </c>
      <c r="FP455" s="37" t="str" cm="1">
        <f t="array" ref="FP455">_xlfn.IFS(FF455="", "No Data", FF455&lt;0, "Negative/Future", FF455=0, "Zero Days", FF455&lt;=3, "&lt; 3 Months", FF455&lt;=6, "3 to 6 Months", FF455&lt;=9, "6 to 9 Months", FF455&lt;=12, "9 to 12 Months", FF455&lt;=15, "12 to 15 Months", FF455&lt;=18, "15 to 18 Months", FF455&lt;=24, "18 to 24 Months", FF455&gt;24, "&gt; 24 Months")</f>
        <v>No Data</v>
      </c>
      <c r="FQ455" s="29" t="s">
        <v>227</v>
      </c>
      <c r="FR455" s="29" t="s">
        <v>227</v>
      </c>
      <c r="FS455" s="38" t="str">
        <f>VLOOKUP(_xlfn.XLOOKUP(B455,[1]MDA_Assets!D:D,[1]MDA_Assets!I:I,"",0),[1]Validation!$B$1:$C$8,2,0)</f>
        <v>P</v>
      </c>
      <c r="FT455" s="38" t="s">
        <v>428</v>
      </c>
      <c r="FU455" s="31">
        <f>_xlfn.XLOOKUP(B455,[1]MDA_Assets!D:D,[1]MDA_Assets!X:X,"",0)</f>
        <v>0</v>
      </c>
      <c r="FV455" s="39">
        <v>0</v>
      </c>
      <c r="FW455" s="39">
        <v>0</v>
      </c>
      <c r="FX455" s="39">
        <v>0</v>
      </c>
      <c r="FY455" s="39">
        <v>9</v>
      </c>
      <c r="FZ455" s="40" t="str">
        <f t="shared" si="343"/>
        <v/>
      </c>
      <c r="GA455" s="40" t="str">
        <f t="shared" si="343"/>
        <v/>
      </c>
      <c r="GB455" s="40" t="str">
        <f t="shared" si="357"/>
        <v/>
      </c>
      <c r="GC455" s="40" t="str">
        <f t="shared" si="358"/>
        <v/>
      </c>
      <c r="GD455" s="40" t="str">
        <f t="shared" si="359"/>
        <v/>
      </c>
      <c r="GE455" s="40" t="str">
        <f t="shared" si="360"/>
        <v/>
      </c>
      <c r="GF455" s="40" t="str">
        <f t="shared" si="347"/>
        <v/>
      </c>
      <c r="GG455" s="40" t="str">
        <f t="shared" si="347"/>
        <v/>
      </c>
      <c r="GH455" s="40" t="str">
        <f t="shared" si="347"/>
        <v/>
      </c>
      <c r="GI455" s="39">
        <f t="shared" si="385"/>
        <v>0</v>
      </c>
      <c r="GJ455" s="39">
        <f t="shared" si="386"/>
        <v>0</v>
      </c>
      <c r="GK455" s="39">
        <f t="shared" si="387"/>
        <v>0</v>
      </c>
      <c r="GL455" s="39">
        <f t="shared" si="388"/>
        <v>0</v>
      </c>
    </row>
    <row r="456" spans="1:194" x14ac:dyDescent="0.25">
      <c r="A456" s="19">
        <v>492</v>
      </c>
      <c r="B456" s="43" t="s">
        <v>1951</v>
      </c>
      <c r="C456" s="43" t="s">
        <v>186</v>
      </c>
      <c r="D456" s="43" t="s">
        <v>187</v>
      </c>
      <c r="E456" s="43" t="s">
        <v>1970</v>
      </c>
      <c r="F456" s="43" t="s">
        <v>1952</v>
      </c>
      <c r="G456" s="43" t="s">
        <v>190</v>
      </c>
      <c r="H456" s="43"/>
      <c r="I456" s="43" t="s">
        <v>192</v>
      </c>
      <c r="J456" s="44">
        <f t="shared" si="361"/>
        <v>45248.541666666664</v>
      </c>
      <c r="K456" s="44">
        <v>44884.541666666664</v>
      </c>
      <c r="L456" s="44">
        <v>44762</v>
      </c>
      <c r="M456" s="43" t="s">
        <v>3208</v>
      </c>
      <c r="N456" s="43" t="s">
        <v>3209</v>
      </c>
      <c r="O456" s="44">
        <v>46141.367777777778</v>
      </c>
      <c r="P456" s="43">
        <v>18286</v>
      </c>
      <c r="Q456" s="43">
        <v>16027</v>
      </c>
      <c r="R456" s="43">
        <v>2259</v>
      </c>
      <c r="S456" s="43" t="s">
        <v>206</v>
      </c>
      <c r="T456" s="44">
        <v>46049.770833333336</v>
      </c>
      <c r="U456" s="44">
        <v>46140.770833333336</v>
      </c>
      <c r="V456" s="44">
        <v>46140.770833333336</v>
      </c>
      <c r="W456" s="44">
        <v>45987.770833333336</v>
      </c>
      <c r="X456" s="44">
        <v>45987.770833333336</v>
      </c>
      <c r="Y456" s="44">
        <v>45987.770833333336</v>
      </c>
      <c r="Z456" s="43" t="s">
        <v>199</v>
      </c>
      <c r="AA456" s="43"/>
      <c r="AB456" s="43"/>
      <c r="AC456" s="43"/>
      <c r="AD456" s="43"/>
      <c r="AE456" s="43">
        <v>7</v>
      </c>
      <c r="AF456" s="43" t="s">
        <v>314</v>
      </c>
      <c r="AG456" s="43" t="s">
        <v>314</v>
      </c>
      <c r="AH456" s="43" t="s">
        <v>3210</v>
      </c>
      <c r="AI456" s="43" t="s">
        <v>3211</v>
      </c>
      <c r="AJ456" s="43" t="s">
        <v>3212</v>
      </c>
      <c r="AK456" s="43" t="s">
        <v>1579</v>
      </c>
      <c r="AL456" s="47">
        <v>46355</v>
      </c>
      <c r="AM456" s="47">
        <v>46320</v>
      </c>
      <c r="AN456" s="47">
        <v>46410</v>
      </c>
      <c r="AO456" s="45">
        <v>46170</v>
      </c>
      <c r="AP456" s="46">
        <v>45994</v>
      </c>
      <c r="AQ456" s="47">
        <v>46338</v>
      </c>
      <c r="AR456" s="48"/>
      <c r="AS456" s="48"/>
      <c r="AT456" s="48"/>
      <c r="AU456" s="43">
        <v>1</v>
      </c>
      <c r="AV456" s="43">
        <v>1</v>
      </c>
      <c r="AW456" s="43">
        <v>0</v>
      </c>
      <c r="AX456" s="51" t="s">
        <v>2605</v>
      </c>
      <c r="AY456" s="51" t="s">
        <v>2605</v>
      </c>
      <c r="AZ456" s="51" t="s">
        <v>198</v>
      </c>
      <c r="BA456" s="20">
        <f t="shared" ca="1" si="389"/>
        <v>0</v>
      </c>
      <c r="BB456" s="20">
        <f t="shared" ca="1" si="389"/>
        <v>0</v>
      </c>
      <c r="BC456" s="20">
        <f t="shared" ca="1" si="389"/>
        <v>0</v>
      </c>
      <c r="BD456" s="20">
        <f t="shared" ca="1" si="362"/>
        <v>1</v>
      </c>
      <c r="BE456" s="20">
        <f t="shared" ca="1" si="362"/>
        <v>1</v>
      </c>
      <c r="BF456" s="20">
        <f t="shared" ca="1" si="362"/>
        <v>0</v>
      </c>
      <c r="BG456" s="21" t="str">
        <f t="shared" ca="1" si="362"/>
        <v/>
      </c>
      <c r="BH456" s="21" t="str">
        <f t="shared" ca="1" si="362"/>
        <v/>
      </c>
      <c r="BI456" s="21" t="str">
        <f t="shared" ca="1" si="362"/>
        <v/>
      </c>
      <c r="BJ456" s="22">
        <f t="shared" ca="1" si="363"/>
        <v>2</v>
      </c>
      <c r="BK456" s="21">
        <f t="shared" si="364"/>
        <v>7</v>
      </c>
      <c r="BL456" s="22">
        <f t="shared" ca="1" si="365"/>
        <v>18528</v>
      </c>
      <c r="BM456" s="22">
        <f t="shared" ca="1" si="366"/>
        <v>16305</v>
      </c>
      <c r="BN456" s="23">
        <f t="shared" ca="1" si="367"/>
        <v>2223</v>
      </c>
      <c r="BO456" s="24">
        <f t="shared" ca="1" si="368"/>
        <v>242</v>
      </c>
      <c r="BP456" s="51" t="str">
        <f>_xlfn.XLOOKUP(E456,[1]Validation!E:E,[1]Validation!F:F,"")</f>
        <v>EG22</v>
      </c>
      <c r="BQ456" s="51" t="str">
        <f>_xlfn.XLOOKUP(BP456,[1]Validation!F:F,[1]Validation!G:G,"")</f>
        <v>EG11 to EG22</v>
      </c>
      <c r="BR456" s="52" t="str">
        <f>VLOOKUP(G456,[1]Validation!$B$1:$C$9,2,0)</f>
        <v>B</v>
      </c>
      <c r="BS456" s="51">
        <f t="shared" ca="1" si="369"/>
        <v>42</v>
      </c>
      <c r="BT456" s="53">
        <f>_xlfn.XLOOKUP(B456,'[2]1. All Calls'!$R:$R,'[2]1. All Calls'!$A:$A,"",0)</f>
        <v>46164.279259259303</v>
      </c>
      <c r="BU456" s="51" t="str">
        <f>_xlfn.XLOOKUP(B456,'[2]1. All Calls'!$R:$R,'[2]1. All Calls'!$F:$F,"",0)</f>
        <v>CC-02089404</v>
      </c>
      <c r="BV456" s="51" t="str">
        <f>_xlfn.XLOOKUP(B456,'[2]1. All Calls'!$R:$R,'[2]1. All Calls'!$J:$J,"",0)</f>
        <v>Schedule Service - AMC</v>
      </c>
      <c r="BW456" s="53">
        <f>_xlfn.XLOOKUP(B456,'[2]Sch Calls'!$R:$R,'[2]Sch Calls'!$A:$A,"",0)</f>
        <v>46141.5562152778</v>
      </c>
      <c r="BX456" s="51">
        <f>_xlfn.XLOOKUP(B456,'[2]Sch Calls'!$R:$R,'[2]Sch Calls'!$B:$B,"",0)</f>
        <v>18286</v>
      </c>
      <c r="BY456" s="51" t="str">
        <f t="shared" si="344"/>
        <v>26-Oct-26</v>
      </c>
      <c r="BZ456" s="51" t="str">
        <f t="shared" si="344"/>
        <v>26-Oct-26</v>
      </c>
      <c r="CA456" s="51" t="str">
        <f t="shared" si="370"/>
        <v>30-Oct-26</v>
      </c>
      <c r="CB456" s="51" t="str">
        <f t="shared" si="371"/>
        <v>27-May-27</v>
      </c>
      <c r="CC456" s="51" t="str">
        <f t="shared" si="372"/>
        <v>27-Nov-27</v>
      </c>
      <c r="CD456" s="51" t="str">
        <f t="shared" si="373"/>
        <v>27-Nov-26</v>
      </c>
      <c r="CE456" s="51">
        <f t="shared" ca="1" si="345"/>
        <v>35</v>
      </c>
      <c r="CF456" s="51">
        <f t="shared" ca="1" si="345"/>
        <v>35</v>
      </c>
      <c r="CG456" s="51">
        <f t="shared" ca="1" si="374"/>
        <v>126</v>
      </c>
      <c r="CH456" s="51">
        <f t="shared" ca="1" si="375"/>
        <v>188</v>
      </c>
      <c r="CI456" s="51">
        <f t="shared" ca="1" si="376"/>
        <v>188</v>
      </c>
      <c r="CJ456" s="51">
        <f t="shared" ca="1" si="377"/>
        <v>188</v>
      </c>
      <c r="CK456" s="51">
        <f t="shared" ca="1" si="353"/>
        <v>245</v>
      </c>
      <c r="CL456" s="51">
        <f t="shared" ca="1" si="353"/>
        <v>245</v>
      </c>
      <c r="CM456" s="51">
        <f t="shared" ca="1" si="353"/>
        <v>882</v>
      </c>
      <c r="CN456" s="51">
        <f t="shared" ca="1" si="353"/>
        <v>1316</v>
      </c>
      <c r="CO456" s="51">
        <f t="shared" ca="1" si="353"/>
        <v>1316</v>
      </c>
      <c r="CP456" s="51">
        <f t="shared" ca="1" si="353"/>
        <v>1316</v>
      </c>
      <c r="CQ456" s="51">
        <f t="shared" ca="1" si="354"/>
        <v>1255</v>
      </c>
      <c r="CR456" s="51">
        <f t="shared" ca="1" si="354"/>
        <v>1255</v>
      </c>
      <c r="CS456" s="51">
        <f t="shared" ca="1" si="354"/>
        <v>1001</v>
      </c>
      <c r="CT456" s="51">
        <f t="shared" ca="1" si="354"/>
        <v>-1110</v>
      </c>
      <c r="CU456" s="51">
        <f t="shared" ca="1" si="354"/>
        <v>-2343</v>
      </c>
      <c r="CV456" s="54">
        <f t="shared" ca="1" si="354"/>
        <v>67</v>
      </c>
      <c r="CW456" s="25">
        <v>0</v>
      </c>
      <c r="CX456" s="55">
        <v>0.87</v>
      </c>
      <c r="CY456" s="55"/>
      <c r="CZ456" s="26">
        <v>0</v>
      </c>
      <c r="DA456" s="26">
        <v>0</v>
      </c>
      <c r="DB456" s="26">
        <v>0</v>
      </c>
      <c r="DC456" s="26">
        <v>0</v>
      </c>
      <c r="DD456" s="26">
        <v>0</v>
      </c>
      <c r="DE456" s="26">
        <v>0</v>
      </c>
      <c r="DF456" s="26">
        <v>0</v>
      </c>
      <c r="DG456" s="26">
        <v>0</v>
      </c>
      <c r="DH456" s="26">
        <v>0</v>
      </c>
      <c r="DI456" s="26">
        <v>0</v>
      </c>
      <c r="DJ456" s="26">
        <v>0</v>
      </c>
      <c r="DK456" s="26">
        <v>0</v>
      </c>
      <c r="DL456" s="27">
        <f t="shared" si="378"/>
        <v>46239.279259259303</v>
      </c>
      <c r="DM456" s="28">
        <f t="shared" ca="1" si="379"/>
        <v>0</v>
      </c>
      <c r="DN456" s="56">
        <f>_xlfn.XLOOKUP(B456,'[2]1. All Calls'!$R:$R,'[2]1. All Calls'!$A:$A,"",0)</f>
        <v>46164.279259259303</v>
      </c>
      <c r="DO456" s="57" t="str">
        <f ca="1">VLOOKUP(DM456,[1]Validation!$B$20:$C$25,2,0)</f>
        <v>Within 3 months</v>
      </c>
      <c r="DP456" s="58" t="str">
        <f>_xlfn.XLOOKUP(B456,'[1]Active AMCs- Dealer'!E:E,'[1]Active AMCs- Dealer'!L:L,"Not in AMC",0)</f>
        <v>AMC</v>
      </c>
      <c r="DQ456" s="58"/>
      <c r="DR456" s="29" t="str">
        <f>_xlfn.XLOOKUP(B456,'[2]1. All Calls'!$R:$R,'[2]1. All Calls'!$F:$F,"",0)</f>
        <v>CC-02089404</v>
      </c>
      <c r="DS456" s="29" t="str">
        <f>_xlfn.XLOOKUP(B456,'[2]1. All Calls'!$R:$R,'[2]1. All Calls'!$AB:$AB,"",0)</f>
        <v>AMC visit carried out</v>
      </c>
      <c r="DT456" s="30">
        <f>_xlfn.XLOOKUP(DR456,'[2]1. All Calls'!$F:$F,'[2]1. All Calls'!$A:$A,"",0)</f>
        <v>46164.279259259303</v>
      </c>
      <c r="DU456" s="31">
        <f>_xlfn.XLOOKUP(DR456,'[2]1. All Calls'!$F:$F,'[2]1. All Calls'!$B:$B,"",0)</f>
        <v>18465</v>
      </c>
      <c r="DV456" s="31">
        <f>_xlfn.XLOOKUP(B456,[1]MDA_Assets!D:D,[1]MDA_Assets!N:N,"",0)</f>
        <v>16249</v>
      </c>
      <c r="DW456" s="31">
        <f>_xlfn.XLOOKUP(B456,[1]MDA_Assets!D:D,[1]MDA_Assets!O:O,"",0)</f>
        <v>2216</v>
      </c>
      <c r="DX456" s="32" t="str">
        <f>_xlfn.XLOOKUP(B456,[1]MDA_Assets!D:D,[1]MDA_Assets!Q:Q,"",0)</f>
        <v>XD</v>
      </c>
      <c r="DY456" s="33">
        <f>_xlfn.XLOOKUP(B456,[1]MDA_Assets!D:D,[1]MDA_Assets!R:R,"",0)</f>
        <v>46048</v>
      </c>
      <c r="DZ456" s="33">
        <f>_xlfn.XLOOKUP(B456,[1]MDA_Assets!D:D,[1]MDA_Assets!S:S,"",0)</f>
        <v>46141</v>
      </c>
      <c r="EA456" s="33">
        <f>_xlfn.XLOOKUP(B456,[1]MDA_Assets!D:D,[1]MDA_Assets!T:T,"",0)</f>
        <v>46141</v>
      </c>
      <c r="EB456" s="33">
        <f>_xlfn.XLOOKUP(B456,[1]MDA_Assets!D:D,[1]MDA_Assets!U:U,"",0)</f>
        <v>45988</v>
      </c>
      <c r="EC456" s="33">
        <f>_xlfn.XLOOKUP(B456,[1]MDA_Assets!D:D,[1]MDA_Assets!V:V,"",0)</f>
        <v>45988</v>
      </c>
      <c r="ED456" s="33">
        <f>_xlfn.XLOOKUP(B456,[1]MDA_Assets!D:D,[1]MDA_Assets!W:W,"",0)</f>
        <v>45988</v>
      </c>
      <c r="EE456" s="32" t="str">
        <f>_xlfn.XLOOKUP(B456,[1]MDA_Assets!D:D,[1]MDA_Assets!X:X,"",0)</f>
        <v>Yes</v>
      </c>
      <c r="EF456" s="33">
        <f>_xlfn.XLOOKUP(B456,[1]MDA_Assets!D:D,[1]MDA_Assets!Y:Y,"",0)</f>
        <v>0</v>
      </c>
      <c r="EG456" s="33">
        <f>_xlfn.XLOOKUP(B456,[1]MDA_Assets!D:D,[1]MDA_Assets!Z:Z,"",0)</f>
        <v>0</v>
      </c>
      <c r="EH456" s="33">
        <f>_xlfn.XLOOKUP(B456,[1]MDA_Assets!D:D,[1]MDA_Assets!AA:AA,"",0)</f>
        <v>0</v>
      </c>
      <c r="EI456" s="34">
        <f>_xlfn.XLOOKUP(B456,[1]MDA_Assets!D:D,[1]MDA_Assets!P:P,"",0)</f>
        <v>7</v>
      </c>
      <c r="EJ456" s="35" t="str">
        <f>_xlfn.XLOOKUP(B456,[1]MDA_Assets!D:D,[1]MDA_Assets!AB:AB,"",0)</f>
        <v>1318</v>
      </c>
      <c r="EK456" s="35" t="str">
        <f>_xlfn.XLOOKUP(B456,[1]MDA_Assets!D:D,[1]MDA_Assets!AC:AC,"",0)</f>
        <v>1318</v>
      </c>
      <c r="EL456" s="35" t="str">
        <f>_xlfn.XLOOKUP(B456,[1]MDA_Assets!D:D,[1]MDA_Assets!AD:AD,"",0)</f>
        <v>1064</v>
      </c>
      <c r="EM456" s="35" t="str">
        <f>_xlfn.XLOOKUP(B456,[1]MDA_Assets!D:D,[1]MDA_Assets!AE:AE,"",0)</f>
        <v>1024</v>
      </c>
      <c r="EN456" s="35" t="str">
        <f>_xlfn.XLOOKUP(B456,[1]MDA_Assets!D:D,[1]MDA_Assets!AF:AF,"",0)</f>
        <v>130</v>
      </c>
      <c r="EO456" s="35" t="str">
        <f>_xlfn.XLOOKUP(B456,[1]MDA_Assets!D:D,[1]MDA_Assets!AG:AG,"",0)</f>
        <v>1024</v>
      </c>
      <c r="EP456" s="36">
        <f t="shared" si="346"/>
        <v>215</v>
      </c>
      <c r="EQ456" s="36">
        <f t="shared" si="346"/>
        <v>180</v>
      </c>
      <c r="ER456" s="36">
        <f t="shared" si="380"/>
        <v>361</v>
      </c>
      <c r="ES456" s="36">
        <f t="shared" si="381"/>
        <v>183</v>
      </c>
      <c r="ET456" s="36">
        <f t="shared" si="382"/>
        <v>7</v>
      </c>
      <c r="EU456" s="36">
        <f t="shared" si="383"/>
        <v>351</v>
      </c>
      <c r="EV456" s="36" t="str">
        <f t="shared" si="384"/>
        <v/>
      </c>
      <c r="EW456" s="36" t="str">
        <f t="shared" si="355"/>
        <v/>
      </c>
      <c r="EX456" s="36" t="str">
        <f t="shared" si="356"/>
        <v/>
      </c>
      <c r="EY456" s="36">
        <f t="shared" si="349"/>
        <v>6.9399999999999995</v>
      </c>
      <c r="EZ456" s="36">
        <f t="shared" si="349"/>
        <v>5.81</v>
      </c>
      <c r="FA456" s="36">
        <f t="shared" si="349"/>
        <v>11.65</v>
      </c>
      <c r="FB456" s="36">
        <f t="shared" si="348"/>
        <v>5.91</v>
      </c>
      <c r="FC456" s="36">
        <f t="shared" si="348"/>
        <v>0.23</v>
      </c>
      <c r="FD456" s="36">
        <f t="shared" si="348"/>
        <v>11.33</v>
      </c>
      <c r="FE456" s="36" t="str">
        <f t="shared" si="348"/>
        <v/>
      </c>
      <c r="FF456" s="36" t="str">
        <f t="shared" si="348"/>
        <v/>
      </c>
      <c r="FG456" s="36" t="str">
        <f t="shared" si="348"/>
        <v/>
      </c>
      <c r="FH456" s="37" t="str" cm="1">
        <f t="array" ref="FH456">_xlfn.IFS(EY456="", "No Data", EY456&lt;0, "Negative/Future", EY456=0, "Zero Days", EY456&lt;=3, "&lt; 3 Months", EY456&lt;=6, "3 to 6 Months", EY456&lt;=9, "6 to 9 Months", EY456&lt;=12, "9 to 12 Months", EY456&lt;=15, "12 to 15 Months", EY456&lt;=18, "15 to 18 Months", EY456&lt;=24, "18 to 24 Months", EY456&gt;24, "&gt; 24 Months")</f>
        <v>6 to 9 Months</v>
      </c>
      <c r="FI456" s="37" t="str" cm="1">
        <f t="array" ref="FI456">_xlfn.IFS(EZ456="", "No Data", EZ456&lt;0, "Negative/Future", EZ456=0, "Zero Days", EZ456&lt;=3, "&lt; 3 Months", EZ456&lt;=6, "3 to 6 Months", EZ456&lt;=9, "6 to 9 Months", EZ456&lt;=12, "9 to 12 Months", EZ456&lt;=15, "12 to 15 Months", EZ456&lt;=18, "15 to 18 Months", EZ456&lt;=24, "18 to 24 Months", EZ456&gt;24, "&gt; 24 Months")</f>
        <v>3 to 6 Months</v>
      </c>
      <c r="FJ456" s="37" t="str" cm="1">
        <f t="array" ref="FJ456">_xlfn.IFS(FA456="", "No Data", FA456&lt;0, "Negative/Future", FA456=0, "Zero Days", FA456&lt;=3, "&lt; 3 Months", FA456&lt;=6, "3 to 6 Months", FA456&lt;=9, "6 to 9 Months", FA456&lt;=12, "9 to 12 Months", FA456&lt;=15, "12 to 15 Months", FA456&lt;=18, "15 to 18 Months", FA456&lt;=24, "18 to 24 Months", FA456&gt;24, "&gt; 24 Months")</f>
        <v>9 to 12 Months</v>
      </c>
      <c r="FK456" s="37" t="str" cm="1">
        <f t="array" ref="FK456">_xlfn.IFS(FB456="", "No Data", FB456&lt;0, "Negative/Future", FB456=0, "Zero Days", FB456&lt;=3, "&lt; 3 Months", FB456&lt;=6, "3 to 6 Months", FB456&lt;=9, "6 to 9 Months", FB456&lt;=12, "9 to 12 Months", FB456&lt;=15, "12 to 15 Months", FB456&lt;=18, "15 to 18 Months", FB456&lt;=24, "18 to 24 Months", FB456&gt;24, "&gt; 24 Months")</f>
        <v>3 to 6 Months</v>
      </c>
      <c r="FL456" s="37" t="str" cm="1">
        <f t="array" ref="FL456">_xlfn.IFS(FC456="", "No Data", FC456&lt;0, "Negative/Future", FC456=0, "Zero Days", FC456&lt;=3, "&lt; 3 Months", FC456&lt;=6, "3 to 6 Months", FC456&lt;=9, "6 to 9 Months", FC456&lt;=12, "9 to 12 Months", FC456&lt;=15, "12 to 15 Months", FC456&lt;=18, "15 to 18 Months", FC456&lt;=24, "18 to 24 Months", FC456&gt;24, "&gt; 24 Months")</f>
        <v>&lt; 3 Months</v>
      </c>
      <c r="FM456" s="37" t="str" cm="1">
        <f t="array" ref="FM456">_xlfn.IFS(FD456="", "No Data", FD456&lt;0, "Negative/Future", FD456=0, "Zero Days", FD456&lt;=3, "&lt; 3 Months", FD456&lt;=6, "3 to 6 Months", FD456&lt;=9, "6 to 9 Months", FD456&lt;=12, "9 to 12 Months", FD456&lt;=15, "12 to 15 Months", FD456&lt;=18, "15 to 18 Months", FD456&lt;=24, "18 to 24 Months", FD456&gt;24, "&gt; 24 Months")</f>
        <v>9 to 12 Months</v>
      </c>
      <c r="FN456" s="37" t="str" cm="1">
        <f t="array" ref="FN456">_xlfn.IFS(FE456="", "No Data", FE456&lt;0, "Negative/Future", FE456=0, "Zero Days", FE456&lt;=3, "&lt; 3 Months", FE456&lt;=6, "3 to 6 Months", FE456&lt;=9, "6 to 9 Months", FE456&lt;=12, "9 to 12 Months", FE456&lt;=15, "12 to 15 Months", FE456&lt;=18, "15 to 18 Months", FE456&lt;=24, "18 to 24 Months", FE456&gt;24, "&gt; 24 Months")</f>
        <v>No Data</v>
      </c>
      <c r="FO456" s="37" t="str" cm="1">
        <f t="array" ref="FO456">_xlfn.IFS(FG456="", "No Data", FG456&lt;0, "Negative/Future", FG456=0, "Zero Days", FG456&lt;=3, "&lt; 3 Months", FG456&lt;=6, "3 to 6 Months", FG456&lt;=9, "6 to 9 Months", FG456&lt;=12, "9 to 12 Months", FG456&lt;=15, "12 to 15 Months", FG456&lt;=18, "15 to 18 Months", FG456&lt;=24, "18 to 24 Months", FG456&gt;24, "&gt; 24 Months")</f>
        <v>No Data</v>
      </c>
      <c r="FP456" s="37" t="str" cm="1">
        <f t="array" ref="FP456">_xlfn.IFS(FF456="", "No Data", FF456&lt;0, "Negative/Future", FF456=0, "Zero Days", FF456&lt;=3, "&lt; 3 Months", FF456&lt;=6, "3 to 6 Months", FF456&lt;=9, "6 to 9 Months", FF456&lt;=12, "9 to 12 Months", FF456&lt;=15, "12 to 15 Months", FF456&lt;=18, "15 to 18 Months", FF456&lt;=24, "18 to 24 Months", FF456&gt;24, "&gt; 24 Months")</f>
        <v>No Data</v>
      </c>
      <c r="FQ456" s="29" t="s">
        <v>1955</v>
      </c>
      <c r="FR456" s="29">
        <v>7488007843</v>
      </c>
      <c r="FS456" s="38" t="str">
        <f>VLOOKUP(_xlfn.XLOOKUP(B456,[1]MDA_Assets!D:D,[1]MDA_Assets!I:I,"",0),[1]Validation!$B$1:$C$8,2,0)</f>
        <v>B</v>
      </c>
      <c r="FT456" s="38" t="s">
        <v>202</v>
      </c>
      <c r="FU456" s="31" t="str">
        <f>_xlfn.XLOOKUP(B456,[1]MDA_Assets!D:D,[1]MDA_Assets!X:X,"",0)</f>
        <v>Yes</v>
      </c>
      <c r="FV456" s="39">
        <v>1</v>
      </c>
      <c r="FW456" s="39">
        <v>1</v>
      </c>
      <c r="FX456" s="39">
        <v>0</v>
      </c>
      <c r="FY456" s="39">
        <v>7</v>
      </c>
      <c r="FZ456" s="40">
        <f t="shared" si="343"/>
        <v>46356</v>
      </c>
      <c r="GA456" s="40">
        <f t="shared" si="343"/>
        <v>46321</v>
      </c>
      <c r="GB456" s="40">
        <f t="shared" si="357"/>
        <v>46409</v>
      </c>
      <c r="GC456" s="40">
        <f t="shared" si="358"/>
        <v>46171</v>
      </c>
      <c r="GD456" s="40">
        <f t="shared" si="359"/>
        <v>45995</v>
      </c>
      <c r="GE456" s="40">
        <f t="shared" si="360"/>
        <v>46339</v>
      </c>
      <c r="GF456" s="40" t="str">
        <f t="shared" si="347"/>
        <v/>
      </c>
      <c r="GG456" s="40" t="str">
        <f t="shared" si="347"/>
        <v/>
      </c>
      <c r="GH456" s="40" t="str">
        <f t="shared" si="347"/>
        <v/>
      </c>
      <c r="GI456" s="39">
        <f t="shared" si="385"/>
        <v>1</v>
      </c>
      <c r="GJ456" s="39">
        <f t="shared" si="386"/>
        <v>0</v>
      </c>
      <c r="GK456" s="39">
        <f t="shared" si="387"/>
        <v>0</v>
      </c>
      <c r="GL456" s="39">
        <f t="shared" si="388"/>
        <v>5</v>
      </c>
    </row>
    <row r="457" spans="1:194" x14ac:dyDescent="0.25">
      <c r="A457" s="19">
        <v>493</v>
      </c>
      <c r="B457" s="43" t="s">
        <v>1956</v>
      </c>
      <c r="C457" s="43" t="s">
        <v>254</v>
      </c>
      <c r="D457" s="43" t="s">
        <v>636</v>
      </c>
      <c r="E457" s="43" t="s">
        <v>412</v>
      </c>
      <c r="F457" s="43" t="s">
        <v>2606</v>
      </c>
      <c r="G457" s="43" t="s">
        <v>190</v>
      </c>
      <c r="H457" s="43"/>
      <c r="I457" s="43" t="s">
        <v>192</v>
      </c>
      <c r="J457" s="44">
        <f t="shared" si="361"/>
        <v>46346.520833333336</v>
      </c>
      <c r="K457" s="44">
        <v>45982.520833333336</v>
      </c>
      <c r="L457" s="44">
        <v>45898</v>
      </c>
      <c r="M457" s="43" t="s">
        <v>2607</v>
      </c>
      <c r="N457" s="43" t="s">
        <v>2608</v>
      </c>
      <c r="O457" s="44">
        <v>46058.13753472222</v>
      </c>
      <c r="P457" s="43">
        <v>1111</v>
      </c>
      <c r="Q457" s="43">
        <v>96</v>
      </c>
      <c r="R457" s="43">
        <v>1209</v>
      </c>
      <c r="S457" s="43" t="s">
        <v>206</v>
      </c>
      <c r="T457" s="44">
        <v>45981.770833333336</v>
      </c>
      <c r="U457" s="44">
        <v>46007.770833333336</v>
      </c>
      <c r="V457" s="44">
        <v>45981.770833333336</v>
      </c>
      <c r="W457" s="44">
        <v>45981.770833333336</v>
      </c>
      <c r="X457" s="44">
        <v>45981.770833333336</v>
      </c>
      <c r="Y457" s="44">
        <v>45981.770833333336</v>
      </c>
      <c r="Z457" s="43" t="s">
        <v>199</v>
      </c>
      <c r="AA457" s="43"/>
      <c r="AB457" s="43"/>
      <c r="AC457" s="43"/>
      <c r="AD457" s="43"/>
      <c r="AE457" s="43">
        <v>4</v>
      </c>
      <c r="AF457" s="43" t="s">
        <v>2609</v>
      </c>
      <c r="AG457" s="43" t="s">
        <v>2610</v>
      </c>
      <c r="AH457" s="43" t="s">
        <v>2611</v>
      </c>
      <c r="AI457" s="43" t="s">
        <v>2610</v>
      </c>
      <c r="AJ457" s="43" t="s">
        <v>2612</v>
      </c>
      <c r="AK457" s="43" t="s">
        <v>2609</v>
      </c>
      <c r="AL457" s="49">
        <v>46187</v>
      </c>
      <c r="AM457" s="45">
        <v>46161</v>
      </c>
      <c r="AN457" s="47">
        <v>46346</v>
      </c>
      <c r="AO457" s="47">
        <v>46346</v>
      </c>
      <c r="AP457" s="47">
        <v>46711</v>
      </c>
      <c r="AQ457" s="47">
        <v>46256</v>
      </c>
      <c r="AR457" s="48"/>
      <c r="AS457" s="48"/>
      <c r="AT457" s="48"/>
      <c r="AU457" s="43">
        <v>0</v>
      </c>
      <c r="AV457" s="43">
        <v>1</v>
      </c>
      <c r="AW457" s="43">
        <v>1</v>
      </c>
      <c r="AX457" s="51" t="s">
        <v>3244</v>
      </c>
      <c r="AY457" s="51" t="s">
        <v>3529</v>
      </c>
      <c r="AZ457" s="51" t="s">
        <v>198</v>
      </c>
      <c r="BA457" s="20">
        <f t="shared" ca="1" si="389"/>
        <v>1</v>
      </c>
      <c r="BB457" s="20">
        <f t="shared" ca="1" si="389"/>
        <v>1</v>
      </c>
      <c r="BC457" s="20">
        <f t="shared" ca="1" si="389"/>
        <v>0</v>
      </c>
      <c r="BD457" s="20">
        <f t="shared" ca="1" si="362"/>
        <v>0</v>
      </c>
      <c r="BE457" s="20">
        <f t="shared" ca="1" si="362"/>
        <v>0</v>
      </c>
      <c r="BF457" s="20">
        <f t="shared" ca="1" si="362"/>
        <v>0</v>
      </c>
      <c r="BG457" s="21" t="str">
        <f t="shared" ca="1" si="362"/>
        <v/>
      </c>
      <c r="BH457" s="21" t="str">
        <f t="shared" ca="1" si="362"/>
        <v/>
      </c>
      <c r="BI457" s="21" t="str">
        <f t="shared" ca="1" si="362"/>
        <v/>
      </c>
      <c r="BJ457" s="22">
        <f t="shared" ca="1" si="363"/>
        <v>2</v>
      </c>
      <c r="BK457" s="21">
        <f t="shared" si="364"/>
        <v>4</v>
      </c>
      <c r="BL457" s="22">
        <f t="shared" ca="1" si="365"/>
        <v>1582</v>
      </c>
      <c r="BM457" s="22">
        <f t="shared" ca="1" si="366"/>
        <v>142</v>
      </c>
      <c r="BN457" s="23">
        <f t="shared" ca="1" si="367"/>
        <v>1440</v>
      </c>
      <c r="BO457" s="24">
        <f t="shared" ca="1" si="368"/>
        <v>471</v>
      </c>
      <c r="BP457" s="51" t="str">
        <f>_xlfn.XLOOKUP(E457,[1]Validation!E:E,[1]Validation!F:F,"")</f>
        <v>EN7</v>
      </c>
      <c r="BQ457" s="51" t="str">
        <f>_xlfn.XLOOKUP(BP457,[1]Validation!F:F,[1]Validation!G:G,"")</f>
        <v>EN4 to EN7</v>
      </c>
      <c r="BR457" s="52" t="str">
        <f>VLOOKUP(G457,[1]Validation!$B$1:$C$9,2,0)</f>
        <v>B</v>
      </c>
      <c r="BS457" s="51">
        <f t="shared" ca="1" si="369"/>
        <v>6</v>
      </c>
      <c r="BT457" s="53">
        <f>_xlfn.XLOOKUP(B457,'[2]1. All Calls'!$R:$R,'[2]1. All Calls'!$A:$A,"",0)</f>
        <v>46056.504745370403</v>
      </c>
      <c r="BU457" s="51" t="str">
        <f>_xlfn.XLOOKUP(B457,'[2]1. All Calls'!$R:$R,'[2]1. All Calls'!$F:$F,"",0)</f>
        <v>CC-01962807</v>
      </c>
      <c r="BV457" s="51" t="str">
        <f>_xlfn.XLOOKUP(B457,'[2]1. All Calls'!$R:$R,'[2]1. All Calls'!$J:$J,"",0)</f>
        <v>General Service</v>
      </c>
      <c r="BW457" s="53" t="str">
        <f>_xlfn.XLOOKUP(B457,'[2]Sch Calls'!$R:$R,'[2]Sch Calls'!$A:$A,"",0)</f>
        <v/>
      </c>
      <c r="BX457" s="51" t="str">
        <f>_xlfn.XLOOKUP(B457,'[2]Sch Calls'!$R:$R,'[2]Sch Calls'!$B:$B,"",0)</f>
        <v/>
      </c>
      <c r="BY457" s="51" t="str">
        <f t="shared" si="344"/>
        <v>15-Jun-26</v>
      </c>
      <c r="BZ457" s="51" t="str">
        <f t="shared" si="344"/>
        <v>20-May-26</v>
      </c>
      <c r="CA457" s="51" t="str">
        <f t="shared" si="370"/>
        <v>23-Aug-26</v>
      </c>
      <c r="CB457" s="51" t="str">
        <f t="shared" si="371"/>
        <v>21-May-27</v>
      </c>
      <c r="CC457" s="51" t="str">
        <f t="shared" si="372"/>
        <v>21-Nov-27</v>
      </c>
      <c r="CD457" s="51" t="str">
        <f t="shared" si="373"/>
        <v>21-Nov-26</v>
      </c>
      <c r="CE457" s="51">
        <f t="shared" ca="1" si="345"/>
        <v>168</v>
      </c>
      <c r="CF457" s="51">
        <f t="shared" ca="1" si="345"/>
        <v>194</v>
      </c>
      <c r="CG457" s="51">
        <f t="shared" ca="1" si="374"/>
        <v>194</v>
      </c>
      <c r="CH457" s="51">
        <f t="shared" ca="1" si="375"/>
        <v>194</v>
      </c>
      <c r="CI457" s="51">
        <f t="shared" ca="1" si="376"/>
        <v>194</v>
      </c>
      <c r="CJ457" s="51">
        <f t="shared" ca="1" si="377"/>
        <v>194</v>
      </c>
      <c r="CK457" s="51">
        <f t="shared" ca="1" si="353"/>
        <v>672</v>
      </c>
      <c r="CL457" s="51">
        <f t="shared" ca="1" si="353"/>
        <v>776</v>
      </c>
      <c r="CM457" s="51">
        <f t="shared" ca="1" si="353"/>
        <v>776</v>
      </c>
      <c r="CN457" s="51">
        <f t="shared" ca="1" si="353"/>
        <v>776</v>
      </c>
      <c r="CO457" s="51">
        <f t="shared" ca="1" si="353"/>
        <v>776</v>
      </c>
      <c r="CP457" s="51">
        <f t="shared" ca="1" si="353"/>
        <v>776</v>
      </c>
      <c r="CQ457" s="51">
        <f t="shared" ca="1" si="354"/>
        <v>120</v>
      </c>
      <c r="CR457" s="51">
        <f t="shared" ca="1" si="354"/>
        <v>2016</v>
      </c>
      <c r="CS457" s="51">
        <f t="shared" ca="1" si="354"/>
        <v>2021</v>
      </c>
      <c r="CT457" s="51">
        <f t="shared" ca="1" si="354"/>
        <v>2016</v>
      </c>
      <c r="CU457" s="51">
        <f t="shared" ca="1" si="354"/>
        <v>6016</v>
      </c>
      <c r="CV457" s="54">
        <f t="shared" ca="1" si="354"/>
        <v>16</v>
      </c>
      <c r="CW457" s="25">
        <v>0</v>
      </c>
      <c r="CX457" s="55">
        <v>1</v>
      </c>
      <c r="CY457" s="55"/>
      <c r="CZ457" s="26">
        <v>0</v>
      </c>
      <c r="DA457" s="26">
        <v>0</v>
      </c>
      <c r="DB457" s="26">
        <v>0</v>
      </c>
      <c r="DC457" s="26">
        <v>0</v>
      </c>
      <c r="DD457" s="26">
        <v>0</v>
      </c>
      <c r="DE457" s="26">
        <v>0</v>
      </c>
      <c r="DF457" s="26">
        <v>0</v>
      </c>
      <c r="DG457" s="26">
        <v>0</v>
      </c>
      <c r="DH457" s="26">
        <v>0</v>
      </c>
      <c r="DI457" s="26">
        <v>0</v>
      </c>
      <c r="DJ457" s="26">
        <v>0</v>
      </c>
      <c r="DK457" s="26">
        <v>0</v>
      </c>
      <c r="DL457" s="27">
        <f t="shared" si="378"/>
        <v>46131.504745370403</v>
      </c>
      <c r="DM457" s="28">
        <f t="shared" ca="1" si="379"/>
        <v>1</v>
      </c>
      <c r="DN457" s="56">
        <f>_xlfn.XLOOKUP(B457,'[2]1. All Calls'!$R:$R,'[2]1. All Calls'!$A:$A,"",0)</f>
        <v>46056.504745370403</v>
      </c>
      <c r="DO457" s="57" t="str">
        <f ca="1">VLOOKUP(DM457,[1]Validation!$B$20:$C$25,2,0)</f>
        <v>Above 3 months</v>
      </c>
      <c r="DP457" s="58" t="str">
        <f>_xlfn.XLOOKUP(B457,'[1]Active AMCs- Dealer'!E:E,'[1]Active AMCs- Dealer'!L:L,"Not in AMC",0)</f>
        <v>Not in AMC</v>
      </c>
      <c r="DQ457" s="50" t="s">
        <v>250</v>
      </c>
      <c r="DR457" s="29" t="str">
        <f>_xlfn.XLOOKUP(B457,'[2]1. All Calls'!$R:$R,'[2]1. All Calls'!$F:$F,"",0)</f>
        <v>CC-01962807</v>
      </c>
      <c r="DS457" s="29" t="str">
        <f>_xlfn.XLOOKUP(B457,'[2]1. All Calls'!$R:$R,'[2]1. All Calls'!$AB:$AB,"",0)</f>
        <v>Attend the site for check and found air filter not checked and unit running in good condion.</v>
      </c>
      <c r="DT457" s="30">
        <f>_xlfn.XLOOKUP(DR457,'[2]1. All Calls'!$F:$F,'[2]1. All Calls'!$A:$A,"",0)</f>
        <v>46056.504745370403</v>
      </c>
      <c r="DU457" s="31">
        <f>_xlfn.XLOOKUP(DR457,'[2]1. All Calls'!$F:$F,'[2]1. All Calls'!$B:$B,"",0)</f>
        <v>1111</v>
      </c>
      <c r="DV457" s="31">
        <f>_xlfn.XLOOKUP(B457,[1]MDA_Assets!D:D,[1]MDA_Assets!N:N,"",0)</f>
        <v>96</v>
      </c>
      <c r="DW457" s="31">
        <f>_xlfn.XLOOKUP(B457,[1]MDA_Assets!D:D,[1]MDA_Assets!O:O,"",0)</f>
        <v>1209</v>
      </c>
      <c r="DX457" s="32" t="str">
        <f>_xlfn.XLOOKUP(B457,[1]MDA_Assets!D:D,[1]MDA_Assets!Q:Q,"",0)</f>
        <v>XD</v>
      </c>
      <c r="DY457" s="33">
        <f>_xlfn.XLOOKUP(B457,[1]MDA_Assets!D:D,[1]MDA_Assets!R:R,"",0)</f>
        <v>45982</v>
      </c>
      <c r="DZ457" s="33">
        <f>_xlfn.XLOOKUP(B457,[1]MDA_Assets!D:D,[1]MDA_Assets!S:S,"",0)</f>
        <v>46008</v>
      </c>
      <c r="EA457" s="33">
        <f>_xlfn.XLOOKUP(B457,[1]MDA_Assets!D:D,[1]MDA_Assets!T:T,"",0)</f>
        <v>45982</v>
      </c>
      <c r="EB457" s="33">
        <f>_xlfn.XLOOKUP(B457,[1]MDA_Assets!D:D,[1]MDA_Assets!U:U,"",0)</f>
        <v>45982</v>
      </c>
      <c r="EC457" s="33">
        <f>_xlfn.XLOOKUP(B457,[1]MDA_Assets!D:D,[1]MDA_Assets!V:V,"",0)</f>
        <v>45982</v>
      </c>
      <c r="ED457" s="33">
        <f>_xlfn.XLOOKUP(B457,[1]MDA_Assets!D:D,[1]MDA_Assets!W:W,"",0)</f>
        <v>45982</v>
      </c>
      <c r="EE457" s="32" t="str">
        <f>_xlfn.XLOOKUP(B457,[1]MDA_Assets!D:D,[1]MDA_Assets!X:X,"",0)</f>
        <v>Yes</v>
      </c>
      <c r="EF457" s="33">
        <f>_xlfn.XLOOKUP(B457,[1]MDA_Assets!D:D,[1]MDA_Assets!Y:Y,"",0)</f>
        <v>0</v>
      </c>
      <c r="EG457" s="33">
        <f>_xlfn.XLOOKUP(B457,[1]MDA_Assets!D:D,[1]MDA_Assets!Z:Z,"",0)</f>
        <v>0</v>
      </c>
      <c r="EH457" s="33">
        <f>_xlfn.XLOOKUP(B457,[1]MDA_Assets!D:D,[1]MDA_Assets!AA:AA,"",0)</f>
        <v>0</v>
      </c>
      <c r="EI457" s="34">
        <f>_xlfn.XLOOKUP(B457,[1]MDA_Assets!D:D,[1]MDA_Assets!P:P,"",0)</f>
        <v>4</v>
      </c>
      <c r="EJ457" s="35" t="str">
        <f>_xlfn.XLOOKUP(B457,[1]MDA_Assets!D:D,[1]MDA_Assets!AB:AB,"",0)</f>
        <v>792</v>
      </c>
      <c r="EK457" s="35" t="str">
        <f>_xlfn.XLOOKUP(B457,[1]MDA_Assets!D:D,[1]MDA_Assets!AC:AC,"",0)</f>
        <v>2792</v>
      </c>
      <c r="EL457" s="35" t="str">
        <f>_xlfn.XLOOKUP(B457,[1]MDA_Assets!D:D,[1]MDA_Assets!AD:AD,"",0)</f>
        <v>2797</v>
      </c>
      <c r="EM457" s="35" t="str">
        <f>_xlfn.XLOOKUP(B457,[1]MDA_Assets!D:D,[1]MDA_Assets!AE:AE,"",0)</f>
        <v>2792</v>
      </c>
      <c r="EN457" s="35" t="str">
        <f>_xlfn.XLOOKUP(B457,[1]MDA_Assets!D:D,[1]MDA_Assets!AF:AF,"",0)</f>
        <v>6792</v>
      </c>
      <c r="EO457" s="35" t="str">
        <f>_xlfn.XLOOKUP(B457,[1]MDA_Assets!D:D,[1]MDA_Assets!AG:AG,"",0)</f>
        <v>792</v>
      </c>
      <c r="EP457" s="36">
        <f t="shared" si="346"/>
        <v>180</v>
      </c>
      <c r="EQ457" s="36">
        <f t="shared" si="346"/>
        <v>180</v>
      </c>
      <c r="ER457" s="36">
        <f t="shared" si="380"/>
        <v>365</v>
      </c>
      <c r="ES457" s="36">
        <f t="shared" si="381"/>
        <v>365</v>
      </c>
      <c r="ET457" s="36">
        <f t="shared" si="382"/>
        <v>730</v>
      </c>
      <c r="EU457" s="36">
        <f t="shared" si="383"/>
        <v>275</v>
      </c>
      <c r="EV457" s="36" t="str">
        <f t="shared" si="384"/>
        <v/>
      </c>
      <c r="EW457" s="36" t="str">
        <f t="shared" si="355"/>
        <v/>
      </c>
      <c r="EX457" s="36" t="str">
        <f t="shared" si="356"/>
        <v/>
      </c>
      <c r="EY457" s="36">
        <f t="shared" si="349"/>
        <v>5.81</v>
      </c>
      <c r="EZ457" s="36">
        <f t="shared" si="349"/>
        <v>5.81</v>
      </c>
      <c r="FA457" s="36">
        <f t="shared" si="349"/>
        <v>11.78</v>
      </c>
      <c r="FB457" s="36">
        <f t="shared" si="348"/>
        <v>11.78</v>
      </c>
      <c r="FC457" s="36">
        <f t="shared" si="348"/>
        <v>23.55</v>
      </c>
      <c r="FD457" s="36">
        <f t="shared" si="348"/>
        <v>8.879999999999999</v>
      </c>
      <c r="FE457" s="36" t="str">
        <f t="shared" si="348"/>
        <v/>
      </c>
      <c r="FF457" s="36" t="str">
        <f t="shared" si="348"/>
        <v/>
      </c>
      <c r="FG457" s="36" t="str">
        <f t="shared" si="348"/>
        <v/>
      </c>
      <c r="FH457" s="37" t="str" cm="1">
        <f t="array" ref="FH457">_xlfn.IFS(EY457="", "No Data", EY457&lt;0, "Negative/Future", EY457=0, "Zero Days", EY457&lt;=3, "&lt; 3 Months", EY457&lt;=6, "3 to 6 Months", EY457&lt;=9, "6 to 9 Months", EY457&lt;=12, "9 to 12 Months", EY457&lt;=15, "12 to 15 Months", EY457&lt;=18, "15 to 18 Months", EY457&lt;=24, "18 to 24 Months", EY457&gt;24, "&gt; 24 Months")</f>
        <v>3 to 6 Months</v>
      </c>
      <c r="FI457" s="37" t="str" cm="1">
        <f t="array" ref="FI457">_xlfn.IFS(EZ457="", "No Data", EZ457&lt;0, "Negative/Future", EZ457=0, "Zero Days", EZ457&lt;=3, "&lt; 3 Months", EZ457&lt;=6, "3 to 6 Months", EZ457&lt;=9, "6 to 9 Months", EZ457&lt;=12, "9 to 12 Months", EZ457&lt;=15, "12 to 15 Months", EZ457&lt;=18, "15 to 18 Months", EZ457&lt;=24, "18 to 24 Months", EZ457&gt;24, "&gt; 24 Months")</f>
        <v>3 to 6 Months</v>
      </c>
      <c r="FJ457" s="37" t="str" cm="1">
        <f t="array" ref="FJ457">_xlfn.IFS(FA457="", "No Data", FA457&lt;0, "Negative/Future", FA457=0, "Zero Days", FA457&lt;=3, "&lt; 3 Months", FA457&lt;=6, "3 to 6 Months", FA457&lt;=9, "6 to 9 Months", FA457&lt;=12, "9 to 12 Months", FA457&lt;=15, "12 to 15 Months", FA457&lt;=18, "15 to 18 Months", FA457&lt;=24, "18 to 24 Months", FA457&gt;24, "&gt; 24 Months")</f>
        <v>9 to 12 Months</v>
      </c>
      <c r="FK457" s="37" t="str" cm="1">
        <f t="array" ref="FK457">_xlfn.IFS(FB457="", "No Data", FB457&lt;0, "Negative/Future", FB457=0, "Zero Days", FB457&lt;=3, "&lt; 3 Months", FB457&lt;=6, "3 to 6 Months", FB457&lt;=9, "6 to 9 Months", FB457&lt;=12, "9 to 12 Months", FB457&lt;=15, "12 to 15 Months", FB457&lt;=18, "15 to 18 Months", FB457&lt;=24, "18 to 24 Months", FB457&gt;24, "&gt; 24 Months")</f>
        <v>9 to 12 Months</v>
      </c>
      <c r="FL457" s="37" t="str" cm="1">
        <f t="array" ref="FL457">_xlfn.IFS(FC457="", "No Data", FC457&lt;0, "Negative/Future", FC457=0, "Zero Days", FC457&lt;=3, "&lt; 3 Months", FC457&lt;=6, "3 to 6 Months", FC457&lt;=9, "6 to 9 Months", FC457&lt;=12, "9 to 12 Months", FC457&lt;=15, "12 to 15 Months", FC457&lt;=18, "15 to 18 Months", FC457&lt;=24, "18 to 24 Months", FC457&gt;24, "&gt; 24 Months")</f>
        <v>18 to 24 Months</v>
      </c>
      <c r="FM457" s="37" t="str" cm="1">
        <f t="array" ref="FM457">_xlfn.IFS(FD457="", "No Data", FD457&lt;0, "Negative/Future", FD457=0, "Zero Days", FD457&lt;=3, "&lt; 3 Months", FD457&lt;=6, "3 to 6 Months", FD457&lt;=9, "6 to 9 Months", FD457&lt;=12, "9 to 12 Months", FD457&lt;=15, "12 to 15 Months", FD457&lt;=18, "15 to 18 Months", FD457&lt;=24, "18 to 24 Months", FD457&gt;24, "&gt; 24 Months")</f>
        <v>6 to 9 Months</v>
      </c>
      <c r="FN457" s="37" t="str" cm="1">
        <f t="array" ref="FN457">_xlfn.IFS(FE457="", "No Data", FE457&lt;0, "Negative/Future", FE457=0, "Zero Days", FE457&lt;=3, "&lt; 3 Months", FE457&lt;=6, "3 to 6 Months", FE457&lt;=9, "6 to 9 Months", FE457&lt;=12, "9 to 12 Months", FE457&lt;=15, "12 to 15 Months", FE457&lt;=18, "15 to 18 Months", FE457&lt;=24, "18 to 24 Months", FE457&gt;24, "&gt; 24 Months")</f>
        <v>No Data</v>
      </c>
      <c r="FO457" s="37" t="str" cm="1">
        <f t="array" ref="FO457">_xlfn.IFS(FG457="", "No Data", FG457&lt;0, "Negative/Future", FG457=0, "Zero Days", FG457&lt;=3, "&lt; 3 Months", FG457&lt;=6, "3 to 6 Months", FG457&lt;=9, "6 to 9 Months", FG457&lt;=12, "9 to 12 Months", FG457&lt;=15, "12 to 15 Months", FG457&lt;=18, "15 to 18 Months", FG457&lt;=24, "18 to 24 Months", FG457&gt;24, "&gt; 24 Months")</f>
        <v>No Data</v>
      </c>
      <c r="FP457" s="37" t="str" cm="1">
        <f t="array" ref="FP457">_xlfn.IFS(FF457="", "No Data", FF457&lt;0, "Negative/Future", FF457=0, "Zero Days", FF457&lt;=3, "&lt; 3 Months", FF457&lt;=6, "3 to 6 Months", FF457&lt;=9, "6 to 9 Months", FF457&lt;=12, "9 to 12 Months", FF457&lt;=15, "12 to 15 Months", FF457&lt;=18, "15 to 18 Months", FF457&lt;=24, "18 to 24 Months", FF457&gt;24, "&gt; 24 Months")</f>
        <v>No Data</v>
      </c>
      <c r="FQ457" s="29" t="s">
        <v>1957</v>
      </c>
      <c r="FR457" s="29">
        <v>7507772397</v>
      </c>
      <c r="FS457" s="38" t="str">
        <f>VLOOKUP(_xlfn.XLOOKUP(B457,[1]MDA_Assets!D:D,[1]MDA_Assets!I:I,"",0),[1]Validation!$B$1:$C$8,2,0)</f>
        <v>B</v>
      </c>
      <c r="FT457" s="38" t="s">
        <v>202</v>
      </c>
      <c r="FU457" s="31" t="str">
        <f>_xlfn.XLOOKUP(B457,[1]MDA_Assets!D:D,[1]MDA_Assets!X:X,"",0)</f>
        <v>Yes</v>
      </c>
      <c r="FV457" s="39">
        <v>0</v>
      </c>
      <c r="FW457" s="39">
        <v>1</v>
      </c>
      <c r="FX457" s="39">
        <v>1</v>
      </c>
      <c r="FY457" s="39">
        <v>7</v>
      </c>
      <c r="FZ457" s="40">
        <f t="shared" si="343"/>
        <v>46188</v>
      </c>
      <c r="GA457" s="40">
        <f t="shared" si="343"/>
        <v>46162</v>
      </c>
      <c r="GB457" s="40">
        <f t="shared" si="357"/>
        <v>46347</v>
      </c>
      <c r="GC457" s="40">
        <f t="shared" si="358"/>
        <v>46347</v>
      </c>
      <c r="GD457" s="40">
        <f t="shared" si="359"/>
        <v>46712</v>
      </c>
      <c r="GE457" s="40">
        <f t="shared" si="360"/>
        <v>46257</v>
      </c>
      <c r="GF457" s="40" t="str">
        <f t="shared" si="347"/>
        <v/>
      </c>
      <c r="GG457" s="40" t="str">
        <f t="shared" si="347"/>
        <v/>
      </c>
      <c r="GH457" s="40" t="str">
        <f t="shared" si="347"/>
        <v/>
      </c>
      <c r="GI457" s="39">
        <f t="shared" si="385"/>
        <v>0</v>
      </c>
      <c r="GJ457" s="39">
        <f t="shared" si="386"/>
        <v>0</v>
      </c>
      <c r="GK457" s="39">
        <f t="shared" si="387"/>
        <v>0</v>
      </c>
      <c r="GL457" s="39">
        <f t="shared" si="388"/>
        <v>6</v>
      </c>
    </row>
    <row r="458" spans="1:194" x14ac:dyDescent="0.25">
      <c r="A458" s="19">
        <v>494</v>
      </c>
      <c r="B458" s="43" t="s">
        <v>3283</v>
      </c>
      <c r="C458" s="43" t="s">
        <v>254</v>
      </c>
      <c r="D458" s="43" t="s">
        <v>636</v>
      </c>
      <c r="E458" s="43" t="s">
        <v>1850</v>
      </c>
      <c r="F458" s="43" t="s">
        <v>429</v>
      </c>
      <c r="G458" s="43" t="s">
        <v>3251</v>
      </c>
      <c r="H458" s="43" t="s">
        <v>216</v>
      </c>
      <c r="I458" s="43" t="s">
        <v>192</v>
      </c>
      <c r="J458" s="44" t="str">
        <f t="shared" si="361"/>
        <v/>
      </c>
      <c r="K458" s="43"/>
      <c r="L458" s="44">
        <v>45973</v>
      </c>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8"/>
      <c r="AM458" s="48"/>
      <c r="AN458" s="48"/>
      <c r="AO458" s="48"/>
      <c r="AP458" s="48"/>
      <c r="AQ458" s="48"/>
      <c r="AR458" s="48"/>
      <c r="AS458" s="48"/>
      <c r="AT458" s="48"/>
      <c r="AU458" s="43">
        <v>0</v>
      </c>
      <c r="AV458" s="43">
        <v>0</v>
      </c>
      <c r="AW458" s="43">
        <v>0</v>
      </c>
      <c r="AX458" s="51"/>
      <c r="AY458" s="51"/>
      <c r="AZ458" s="51"/>
      <c r="BA458" s="20" t="str">
        <f t="shared" ca="1" si="389"/>
        <v/>
      </c>
      <c r="BB458" s="20" t="str">
        <f t="shared" ca="1" si="389"/>
        <v/>
      </c>
      <c r="BC458" s="20" t="str">
        <f t="shared" ca="1" si="389"/>
        <v/>
      </c>
      <c r="BD458" s="20" t="str">
        <f t="shared" ca="1" si="389"/>
        <v/>
      </c>
      <c r="BE458" s="20" t="str">
        <f t="shared" ca="1" si="389"/>
        <v/>
      </c>
      <c r="BF458" s="20" t="str">
        <f t="shared" ca="1" si="389"/>
        <v/>
      </c>
      <c r="BG458" s="21" t="str">
        <f t="shared" ca="1" si="389"/>
        <v/>
      </c>
      <c r="BH458" s="21" t="str">
        <f t="shared" ca="1" si="389"/>
        <v/>
      </c>
      <c r="BI458" s="21" t="str">
        <f t="shared" ca="1" si="389"/>
        <v/>
      </c>
      <c r="BJ458" s="22">
        <f t="shared" ca="1" si="363"/>
        <v>0</v>
      </c>
      <c r="BK458" s="21">
        <f t="shared" si="364"/>
        <v>0</v>
      </c>
      <c r="BL458" s="22" t="str">
        <f t="shared" ca="1" si="365"/>
        <v/>
      </c>
      <c r="BM458" s="22" t="str">
        <f t="shared" ca="1" si="366"/>
        <v/>
      </c>
      <c r="BN458" s="23" t="str">
        <f t="shared" ca="1" si="367"/>
        <v/>
      </c>
      <c r="BO458" s="24" t="str">
        <f t="shared" ca="1" si="368"/>
        <v/>
      </c>
      <c r="BP458" s="51" t="str">
        <f>_xlfn.XLOOKUP(E458,[1]Validation!E:E,[1]Validation!F:F,"")</f>
        <v>EN11</v>
      </c>
      <c r="BQ458" s="51" t="str">
        <f>_xlfn.XLOOKUP(BP458,[1]Validation!F:F,[1]Validation!G:G,"")</f>
        <v>EN11 to EN22</v>
      </c>
      <c r="BR458" s="52" t="str">
        <f>VLOOKUP(G458,[1]Validation!$B$1:$C$9,2,0)</f>
        <v>P</v>
      </c>
      <c r="BS458" s="51">
        <f t="shared" ca="1" si="369"/>
        <v>1517</v>
      </c>
      <c r="BT458" s="53" t="str">
        <f>_xlfn.XLOOKUP(B458,'[2]1. All Calls'!$R:$R,'[2]1. All Calls'!$A:$A,"",0)</f>
        <v/>
      </c>
      <c r="BU458" s="51" t="str">
        <f>_xlfn.XLOOKUP(B458,'[2]1. All Calls'!$R:$R,'[2]1. All Calls'!$F:$F,"",0)</f>
        <v/>
      </c>
      <c r="BV458" s="51" t="str">
        <f>_xlfn.XLOOKUP(B458,'[2]1. All Calls'!$R:$R,'[2]1. All Calls'!$J:$J,"",0)</f>
        <v/>
      </c>
      <c r="BW458" s="53" t="str">
        <f>_xlfn.XLOOKUP(B458,'[2]Sch Calls'!$R:$R,'[2]Sch Calls'!$A:$A,"",0)</f>
        <v/>
      </c>
      <c r="BX458" s="51" t="str">
        <f>_xlfn.XLOOKUP(B458,'[2]Sch Calls'!$R:$R,'[2]Sch Calls'!$B:$B,"",0)</f>
        <v/>
      </c>
      <c r="BY458" s="51" t="str">
        <f t="shared" si="344"/>
        <v/>
      </c>
      <c r="BZ458" s="51" t="str">
        <f t="shared" si="344"/>
        <v/>
      </c>
      <c r="CA458" s="51" t="str">
        <f t="shared" si="370"/>
        <v/>
      </c>
      <c r="CB458" s="51" t="str">
        <f t="shared" si="371"/>
        <v/>
      </c>
      <c r="CC458" s="51" t="str">
        <f t="shared" si="372"/>
        <v/>
      </c>
      <c r="CD458" s="51" t="str">
        <f t="shared" si="373"/>
        <v/>
      </c>
      <c r="CE458" s="51" t="str">
        <f t="shared" ca="1" si="345"/>
        <v/>
      </c>
      <c r="CF458" s="51" t="str">
        <f t="shared" ca="1" si="345"/>
        <v/>
      </c>
      <c r="CG458" s="51" t="str">
        <f t="shared" ca="1" si="374"/>
        <v/>
      </c>
      <c r="CH458" s="51" t="str">
        <f t="shared" ca="1" si="375"/>
        <v/>
      </c>
      <c r="CI458" s="51" t="str">
        <f t="shared" ca="1" si="376"/>
        <v/>
      </c>
      <c r="CJ458" s="51" t="str">
        <f t="shared" ca="1" si="377"/>
        <v/>
      </c>
      <c r="CK458" s="51" t="str">
        <f t="shared" ca="1" si="353"/>
        <v/>
      </c>
      <c r="CL458" s="51" t="str">
        <f t="shared" ca="1" si="353"/>
        <v/>
      </c>
      <c r="CM458" s="51" t="str">
        <f t="shared" ca="1" si="353"/>
        <v/>
      </c>
      <c r="CN458" s="51" t="str">
        <f t="shared" ca="1" si="353"/>
        <v/>
      </c>
      <c r="CO458" s="51" t="str">
        <f t="shared" ca="1" si="353"/>
        <v/>
      </c>
      <c r="CP458" s="51" t="str">
        <f t="shared" ca="1" si="353"/>
        <v/>
      </c>
      <c r="CQ458" s="51" t="str">
        <f t="shared" si="354"/>
        <v/>
      </c>
      <c r="CR458" s="51" t="str">
        <f t="shared" si="354"/>
        <v/>
      </c>
      <c r="CS458" s="51" t="str">
        <f t="shared" si="354"/>
        <v/>
      </c>
      <c r="CT458" s="51" t="str">
        <f t="shared" si="354"/>
        <v/>
      </c>
      <c r="CU458" s="51" t="str">
        <f t="shared" si="354"/>
        <v/>
      </c>
      <c r="CV458" s="54" t="str">
        <f t="shared" si="354"/>
        <v/>
      </c>
      <c r="CW458" s="25">
        <v>0</v>
      </c>
      <c r="CX458" s="55">
        <v>1</v>
      </c>
      <c r="CY458" s="55"/>
      <c r="CZ458" s="26">
        <v>0</v>
      </c>
      <c r="DA458" s="26">
        <v>0</v>
      </c>
      <c r="DB458" s="26">
        <v>0</v>
      </c>
      <c r="DC458" s="26">
        <v>0</v>
      </c>
      <c r="DD458" s="26">
        <v>0</v>
      </c>
      <c r="DE458" s="26">
        <v>0</v>
      </c>
      <c r="DF458" s="26">
        <v>0</v>
      </c>
      <c r="DG458" s="26">
        <v>0</v>
      </c>
      <c r="DH458" s="26">
        <v>0</v>
      </c>
      <c r="DI458" s="26">
        <v>0</v>
      </c>
      <c r="DJ458" s="26">
        <v>0</v>
      </c>
      <c r="DK458" s="26">
        <v>0</v>
      </c>
      <c r="DL458" s="27" t="str">
        <f t="shared" si="378"/>
        <v>P1</v>
      </c>
      <c r="DM458" s="28" t="str">
        <f t="shared" ca="1" si="379"/>
        <v>P1</v>
      </c>
      <c r="DN458" s="56" t="str">
        <f>_xlfn.XLOOKUP(B458,'[2]1. All Calls'!$R:$R,'[2]1. All Calls'!$A:$A,"",0)</f>
        <v/>
      </c>
      <c r="DO458" s="57" t="str">
        <f ca="1">VLOOKUP(DM458,[1]Validation!$B$20:$C$25,2,0)</f>
        <v>P1</v>
      </c>
      <c r="DP458" s="58" t="str">
        <f>_xlfn.XLOOKUP(B458,'[1]Active AMCs- Dealer'!E:E,'[1]Active AMCs- Dealer'!L:L,"Not in AMC",0)</f>
        <v>Not in AMC</v>
      </c>
      <c r="DQ458" s="58"/>
      <c r="DR458" s="29" t="str">
        <f>_xlfn.XLOOKUP(B458,'[2]1. All Calls'!$R:$R,'[2]1. All Calls'!$F:$F,"",0)</f>
        <v/>
      </c>
      <c r="DS458" s="29" t="str">
        <f>_xlfn.XLOOKUP(B458,'[2]1. All Calls'!$R:$R,'[2]1. All Calls'!$AB:$AB,"",0)</f>
        <v/>
      </c>
      <c r="DT458" s="30" t="str">
        <f>_xlfn.XLOOKUP(DR458,'[2]1. All Calls'!$F:$F,'[2]1. All Calls'!$A:$A,"",0)</f>
        <v/>
      </c>
      <c r="DU458" s="31" t="str">
        <f>_xlfn.XLOOKUP(DR458,'[2]1. All Calls'!$F:$F,'[2]1. All Calls'!$B:$B,"",0)</f>
        <v/>
      </c>
      <c r="DV458" s="31">
        <f>_xlfn.XLOOKUP(B458,[1]MDA_Assets!D:D,[1]MDA_Assets!N:N,"",0)</f>
        <v>0</v>
      </c>
      <c r="DW458" s="31">
        <f>_xlfn.XLOOKUP(B458,[1]MDA_Assets!D:D,[1]MDA_Assets!O:O,"",0)</f>
        <v>0</v>
      </c>
      <c r="DX458" s="32">
        <f>_xlfn.XLOOKUP(B458,[1]MDA_Assets!D:D,[1]MDA_Assets!Q:Q,"",0)</f>
        <v>0</v>
      </c>
      <c r="DY458" s="33">
        <f>_xlfn.XLOOKUP(B458,[1]MDA_Assets!D:D,[1]MDA_Assets!R:R,"",0)</f>
        <v>0</v>
      </c>
      <c r="DZ458" s="33">
        <f>_xlfn.XLOOKUP(B458,[1]MDA_Assets!D:D,[1]MDA_Assets!S:S,"",0)</f>
        <v>0</v>
      </c>
      <c r="EA458" s="33">
        <f>_xlfn.XLOOKUP(B458,[1]MDA_Assets!D:D,[1]MDA_Assets!T:T,"",0)</f>
        <v>0</v>
      </c>
      <c r="EB458" s="33">
        <f>_xlfn.XLOOKUP(B458,[1]MDA_Assets!D:D,[1]MDA_Assets!U:U,"",0)</f>
        <v>0</v>
      </c>
      <c r="EC458" s="33">
        <f>_xlfn.XLOOKUP(B458,[1]MDA_Assets!D:D,[1]MDA_Assets!V:V,"",0)</f>
        <v>0</v>
      </c>
      <c r="ED458" s="33">
        <f>_xlfn.XLOOKUP(B458,[1]MDA_Assets!D:D,[1]MDA_Assets!W:W,"",0)</f>
        <v>0</v>
      </c>
      <c r="EE458" s="32">
        <f>_xlfn.XLOOKUP(B458,[1]MDA_Assets!D:D,[1]MDA_Assets!X:X,"",0)</f>
        <v>0</v>
      </c>
      <c r="EF458" s="33">
        <f>_xlfn.XLOOKUP(B458,[1]MDA_Assets!D:D,[1]MDA_Assets!Y:Y,"",0)</f>
        <v>0</v>
      </c>
      <c r="EG458" s="33">
        <f>_xlfn.XLOOKUP(B458,[1]MDA_Assets!D:D,[1]MDA_Assets!Z:Z,"",0)</f>
        <v>0</v>
      </c>
      <c r="EH458" s="33">
        <f>_xlfn.XLOOKUP(B458,[1]MDA_Assets!D:D,[1]MDA_Assets!AA:AA,"",0)</f>
        <v>0</v>
      </c>
      <c r="EI458" s="34">
        <f>_xlfn.XLOOKUP(B458,[1]MDA_Assets!D:D,[1]MDA_Assets!P:P,"",0)</f>
        <v>0</v>
      </c>
      <c r="EJ458" s="35">
        <f>_xlfn.XLOOKUP(B458,[1]MDA_Assets!D:D,[1]MDA_Assets!AB:AB,"",0)</f>
        <v>0</v>
      </c>
      <c r="EK458" s="35">
        <f>_xlfn.XLOOKUP(B458,[1]MDA_Assets!D:D,[1]MDA_Assets!AC:AC,"",0)</f>
        <v>0</v>
      </c>
      <c r="EL458" s="35">
        <f>_xlfn.XLOOKUP(B458,[1]MDA_Assets!D:D,[1]MDA_Assets!AD:AD,"",0)</f>
        <v>0</v>
      </c>
      <c r="EM458" s="35">
        <f>_xlfn.XLOOKUP(B458,[1]MDA_Assets!D:D,[1]MDA_Assets!AE:AE,"",0)</f>
        <v>0</v>
      </c>
      <c r="EN458" s="35">
        <f>_xlfn.XLOOKUP(B458,[1]MDA_Assets!D:D,[1]MDA_Assets!AF:AF,"",0)</f>
        <v>0</v>
      </c>
      <c r="EO458" s="35">
        <f>_xlfn.XLOOKUP(B458,[1]MDA_Assets!D:D,[1]MDA_Assets!AG:AG,"",0)</f>
        <v>0</v>
      </c>
      <c r="EP458" s="36" t="str">
        <f t="shared" si="346"/>
        <v/>
      </c>
      <c r="EQ458" s="36" t="str">
        <f t="shared" si="346"/>
        <v/>
      </c>
      <c r="ER458" s="36" t="str">
        <f t="shared" si="380"/>
        <v/>
      </c>
      <c r="ES458" s="36" t="str">
        <f t="shared" si="381"/>
        <v/>
      </c>
      <c r="ET458" s="36" t="str">
        <f t="shared" si="382"/>
        <v/>
      </c>
      <c r="EU458" s="36" t="str">
        <f t="shared" si="383"/>
        <v/>
      </c>
      <c r="EV458" s="36" t="str">
        <f t="shared" si="384"/>
        <v/>
      </c>
      <c r="EW458" s="36" t="str">
        <f t="shared" si="355"/>
        <v/>
      </c>
      <c r="EX458" s="36" t="str">
        <f t="shared" si="356"/>
        <v/>
      </c>
      <c r="EY458" s="36" t="str">
        <f t="shared" si="349"/>
        <v/>
      </c>
      <c r="EZ458" s="36" t="str">
        <f t="shared" si="349"/>
        <v/>
      </c>
      <c r="FA458" s="36" t="str">
        <f t="shared" si="349"/>
        <v/>
      </c>
      <c r="FB458" s="36" t="str">
        <f t="shared" si="348"/>
        <v/>
      </c>
      <c r="FC458" s="36" t="str">
        <f t="shared" si="348"/>
        <v/>
      </c>
      <c r="FD458" s="36" t="str">
        <f t="shared" si="348"/>
        <v/>
      </c>
      <c r="FE458" s="36" t="str">
        <f t="shared" ref="FE458:FG506" si="390">IFERROR(ROUNDUP(SUM(EV458/31),2),"")</f>
        <v/>
      </c>
      <c r="FF458" s="36" t="str">
        <f t="shared" si="390"/>
        <v/>
      </c>
      <c r="FG458" s="36" t="str">
        <f t="shared" si="390"/>
        <v/>
      </c>
      <c r="FH458" s="37" t="str" cm="1">
        <f t="array" ref="FH458">_xlfn.IFS(EY458="", "No Data", EY458&lt;0, "Negative/Future", EY458=0, "Zero Days", EY458&lt;=3, "&lt; 3 Months", EY458&lt;=6, "3 to 6 Months", EY458&lt;=9, "6 to 9 Months", EY458&lt;=12, "9 to 12 Months", EY458&lt;=15, "12 to 15 Months", EY458&lt;=18, "15 to 18 Months", EY458&lt;=24, "18 to 24 Months", EY458&gt;24, "&gt; 24 Months")</f>
        <v>No Data</v>
      </c>
      <c r="FI458" s="37" t="str" cm="1">
        <f t="array" ref="FI458">_xlfn.IFS(EZ458="", "No Data", EZ458&lt;0, "Negative/Future", EZ458=0, "Zero Days", EZ458&lt;=3, "&lt; 3 Months", EZ458&lt;=6, "3 to 6 Months", EZ458&lt;=9, "6 to 9 Months", EZ458&lt;=12, "9 to 12 Months", EZ458&lt;=15, "12 to 15 Months", EZ458&lt;=18, "15 to 18 Months", EZ458&lt;=24, "18 to 24 Months", EZ458&gt;24, "&gt; 24 Months")</f>
        <v>No Data</v>
      </c>
      <c r="FJ458" s="37" t="str" cm="1">
        <f t="array" ref="FJ458">_xlfn.IFS(FA458="", "No Data", FA458&lt;0, "Negative/Future", FA458=0, "Zero Days", FA458&lt;=3, "&lt; 3 Months", FA458&lt;=6, "3 to 6 Months", FA458&lt;=9, "6 to 9 Months", FA458&lt;=12, "9 to 12 Months", FA458&lt;=15, "12 to 15 Months", FA458&lt;=18, "15 to 18 Months", FA458&lt;=24, "18 to 24 Months", FA458&gt;24, "&gt; 24 Months")</f>
        <v>No Data</v>
      </c>
      <c r="FK458" s="37" t="str" cm="1">
        <f t="array" ref="FK458">_xlfn.IFS(FB458="", "No Data", FB458&lt;0, "Negative/Future", FB458=0, "Zero Days", FB458&lt;=3, "&lt; 3 Months", FB458&lt;=6, "3 to 6 Months", FB458&lt;=9, "6 to 9 Months", FB458&lt;=12, "9 to 12 Months", FB458&lt;=15, "12 to 15 Months", FB458&lt;=18, "15 to 18 Months", FB458&lt;=24, "18 to 24 Months", FB458&gt;24, "&gt; 24 Months")</f>
        <v>No Data</v>
      </c>
      <c r="FL458" s="37" t="str" cm="1">
        <f t="array" ref="FL458">_xlfn.IFS(FC458="", "No Data", FC458&lt;0, "Negative/Future", FC458=0, "Zero Days", FC458&lt;=3, "&lt; 3 Months", FC458&lt;=6, "3 to 6 Months", FC458&lt;=9, "6 to 9 Months", FC458&lt;=12, "9 to 12 Months", FC458&lt;=15, "12 to 15 Months", FC458&lt;=18, "15 to 18 Months", FC458&lt;=24, "18 to 24 Months", FC458&gt;24, "&gt; 24 Months")</f>
        <v>No Data</v>
      </c>
      <c r="FM458" s="37" t="str" cm="1">
        <f t="array" ref="FM458">_xlfn.IFS(FD458="", "No Data", FD458&lt;0, "Negative/Future", FD458=0, "Zero Days", FD458&lt;=3, "&lt; 3 Months", FD458&lt;=6, "3 to 6 Months", FD458&lt;=9, "6 to 9 Months", FD458&lt;=12, "9 to 12 Months", FD458&lt;=15, "12 to 15 Months", FD458&lt;=18, "15 to 18 Months", FD458&lt;=24, "18 to 24 Months", FD458&gt;24, "&gt; 24 Months")</f>
        <v>No Data</v>
      </c>
      <c r="FN458" s="37" t="str" cm="1">
        <f t="array" ref="FN458">_xlfn.IFS(FE458="", "No Data", FE458&lt;0, "Negative/Future", FE458=0, "Zero Days", FE458&lt;=3, "&lt; 3 Months", FE458&lt;=6, "3 to 6 Months", FE458&lt;=9, "6 to 9 Months", FE458&lt;=12, "9 to 12 Months", FE458&lt;=15, "12 to 15 Months", FE458&lt;=18, "15 to 18 Months", FE458&lt;=24, "18 to 24 Months", FE458&gt;24, "&gt; 24 Months")</f>
        <v>No Data</v>
      </c>
      <c r="FO458" s="37" t="str" cm="1">
        <f t="array" ref="FO458">_xlfn.IFS(FG458="", "No Data", FG458&lt;0, "Negative/Future", FG458=0, "Zero Days", FG458&lt;=3, "&lt; 3 Months", FG458&lt;=6, "3 to 6 Months", FG458&lt;=9, "6 to 9 Months", FG458&lt;=12, "9 to 12 Months", FG458&lt;=15, "12 to 15 Months", FG458&lt;=18, "15 to 18 Months", FG458&lt;=24, "18 to 24 Months", FG458&gt;24, "&gt; 24 Months")</f>
        <v>No Data</v>
      </c>
      <c r="FP458" s="37" t="str" cm="1">
        <f t="array" ref="FP458">_xlfn.IFS(FF458="", "No Data", FF458&lt;0, "Negative/Future", FF458=0, "Zero Days", FF458&lt;=3, "&lt; 3 Months", FF458&lt;=6, "3 to 6 Months", FF458&lt;=9, "6 to 9 Months", FF458&lt;=12, "9 to 12 Months", FF458&lt;=15, "12 to 15 Months", FF458&lt;=18, "15 to 18 Months", FF458&lt;=24, "18 to 24 Months", FF458&gt;24, "&gt; 24 Months")</f>
        <v>No Data</v>
      </c>
      <c r="FQ458" s="29"/>
      <c r="FR458" s="29"/>
      <c r="FS458" s="38" t="str">
        <f>VLOOKUP(_xlfn.XLOOKUP(B458,[1]MDA_Assets!D:D,[1]MDA_Assets!I:I,"",0),[1]Validation!$B$1:$C$8,2,0)</f>
        <v>P</v>
      </c>
      <c r="FT458" s="38" t="s">
        <v>202</v>
      </c>
      <c r="FU458" s="31">
        <f>_xlfn.XLOOKUP(B458,[1]MDA_Assets!D:D,[1]MDA_Assets!X:X,"",0)</f>
        <v>0</v>
      </c>
      <c r="FV458" s="39">
        <v>0</v>
      </c>
      <c r="FW458" s="39">
        <v>0</v>
      </c>
      <c r="FX458" s="39">
        <v>0</v>
      </c>
      <c r="FY458" s="39">
        <v>9</v>
      </c>
      <c r="FZ458" s="40" t="str">
        <f t="shared" si="343"/>
        <v/>
      </c>
      <c r="GA458" s="40" t="str">
        <f t="shared" si="343"/>
        <v/>
      </c>
      <c r="GB458" s="40" t="str">
        <f t="shared" si="357"/>
        <v/>
      </c>
      <c r="GC458" s="40" t="str">
        <f t="shared" si="358"/>
        <v/>
      </c>
      <c r="GD458" s="40" t="str">
        <f t="shared" si="359"/>
        <v/>
      </c>
      <c r="GE458" s="40" t="str">
        <f t="shared" si="360"/>
        <v/>
      </c>
      <c r="GF458" s="40" t="str">
        <f t="shared" si="347"/>
        <v/>
      </c>
      <c r="GG458" s="40" t="str">
        <f t="shared" si="347"/>
        <v/>
      </c>
      <c r="GH458" s="40" t="str">
        <f t="shared" si="347"/>
        <v/>
      </c>
      <c r="GI458" s="39">
        <f t="shared" si="385"/>
        <v>0</v>
      </c>
      <c r="GJ458" s="39">
        <f t="shared" si="386"/>
        <v>0</v>
      </c>
      <c r="GK458" s="39">
        <f t="shared" si="387"/>
        <v>0</v>
      </c>
      <c r="GL458" s="39">
        <f t="shared" si="388"/>
        <v>0</v>
      </c>
    </row>
    <row r="459" spans="1:194" x14ac:dyDescent="0.25">
      <c r="A459" s="19">
        <v>495</v>
      </c>
      <c r="B459" s="43" t="s">
        <v>1958</v>
      </c>
      <c r="C459" s="43" t="s">
        <v>186</v>
      </c>
      <c r="D459" s="43" t="s">
        <v>636</v>
      </c>
      <c r="E459" s="43" t="s">
        <v>1959</v>
      </c>
      <c r="F459" s="43" t="s">
        <v>2886</v>
      </c>
      <c r="G459" s="43" t="s">
        <v>190</v>
      </c>
      <c r="H459" s="43" t="s">
        <v>329</v>
      </c>
      <c r="I459" s="43" t="s">
        <v>192</v>
      </c>
      <c r="J459" s="44">
        <f t="shared" si="361"/>
        <v>46367.5</v>
      </c>
      <c r="K459" s="44">
        <v>46003.5</v>
      </c>
      <c r="L459" s="44">
        <v>45988</v>
      </c>
      <c r="M459" s="43" t="s">
        <v>1960</v>
      </c>
      <c r="N459" s="43" t="s">
        <v>1961</v>
      </c>
      <c r="O459" s="44">
        <v>46004.407337962963</v>
      </c>
      <c r="P459" s="43">
        <v>1</v>
      </c>
      <c r="Q459" s="43">
        <v>1</v>
      </c>
      <c r="R459" s="43">
        <v>0</v>
      </c>
      <c r="S459" s="43" t="s">
        <v>206</v>
      </c>
      <c r="T459" s="44">
        <v>46002.770833333336</v>
      </c>
      <c r="U459" s="44">
        <v>46002.770833333336</v>
      </c>
      <c r="V459" s="44">
        <v>46002.770833333336</v>
      </c>
      <c r="W459" s="44">
        <v>46002.770833333336</v>
      </c>
      <c r="X459" s="44">
        <v>46002.770833333336</v>
      </c>
      <c r="Y459" s="44">
        <v>46002.770833333336</v>
      </c>
      <c r="Z459" s="43"/>
      <c r="AA459" s="43"/>
      <c r="AB459" s="43"/>
      <c r="AC459" s="43"/>
      <c r="AD459" s="43"/>
      <c r="AE459" s="43">
        <v>5</v>
      </c>
      <c r="AF459" s="43" t="s">
        <v>281</v>
      </c>
      <c r="AG459" s="43" t="s">
        <v>281</v>
      </c>
      <c r="AH459" s="43" t="s">
        <v>285</v>
      </c>
      <c r="AI459" s="43" t="s">
        <v>285</v>
      </c>
      <c r="AJ459" s="43" t="s">
        <v>286</v>
      </c>
      <c r="AK459" s="43" t="s">
        <v>285</v>
      </c>
      <c r="AL459" s="47">
        <v>46367</v>
      </c>
      <c r="AM459" s="49">
        <v>46182</v>
      </c>
      <c r="AN459" s="47">
        <v>46367</v>
      </c>
      <c r="AO459" s="47">
        <v>46367</v>
      </c>
      <c r="AP459" s="47">
        <v>46732</v>
      </c>
      <c r="AQ459" s="47">
        <v>46367</v>
      </c>
      <c r="AR459" s="48"/>
      <c r="AS459" s="48"/>
      <c r="AT459" s="48"/>
      <c r="AU459" s="43">
        <v>0</v>
      </c>
      <c r="AV459" s="43">
        <v>0</v>
      </c>
      <c r="AW459" s="43">
        <v>1</v>
      </c>
      <c r="AX459" s="51" t="s">
        <v>2613</v>
      </c>
      <c r="AY459" s="51" t="s">
        <v>211</v>
      </c>
      <c r="AZ459" s="51" t="s">
        <v>198</v>
      </c>
      <c r="BA459" s="20">
        <f t="shared" ca="1" si="389"/>
        <v>0</v>
      </c>
      <c r="BB459" s="20">
        <f t="shared" ca="1" si="389"/>
        <v>1</v>
      </c>
      <c r="BC459" s="20">
        <f t="shared" ca="1" si="389"/>
        <v>0</v>
      </c>
      <c r="BD459" s="20">
        <f t="shared" ca="1" si="389"/>
        <v>0</v>
      </c>
      <c r="BE459" s="20">
        <f t="shared" ca="1" si="389"/>
        <v>0</v>
      </c>
      <c r="BF459" s="20">
        <f t="shared" ca="1" si="389"/>
        <v>0</v>
      </c>
      <c r="BG459" s="21" t="str">
        <f t="shared" ca="1" si="389"/>
        <v/>
      </c>
      <c r="BH459" s="21" t="str">
        <f t="shared" ca="1" si="389"/>
        <v/>
      </c>
      <c r="BI459" s="21" t="str">
        <f t="shared" ca="1" si="389"/>
        <v/>
      </c>
      <c r="BJ459" s="22">
        <f t="shared" ca="1" si="363"/>
        <v>1</v>
      </c>
      <c r="BK459" s="21">
        <f t="shared" si="364"/>
        <v>5</v>
      </c>
      <c r="BL459" s="22">
        <f t="shared" ca="1" si="365"/>
        <v>859</v>
      </c>
      <c r="BM459" s="22">
        <f t="shared" ca="1" si="366"/>
        <v>859</v>
      </c>
      <c r="BN459" s="23">
        <f t="shared" ca="1" si="367"/>
        <v>0</v>
      </c>
      <c r="BO459" s="24">
        <f t="shared" ca="1" si="368"/>
        <v>858</v>
      </c>
      <c r="BP459" s="51" t="str">
        <f>_xlfn.XLOOKUP(E459,[1]Validation!E:E,[1]Validation!F:F,"")</f>
        <v>EQ22</v>
      </c>
      <c r="BQ459" s="51" t="str">
        <f>_xlfn.XLOOKUP(BP459,[1]Validation!F:F,[1]Validation!G:G,"")</f>
        <v>EQ11 to EQ22</v>
      </c>
      <c r="BR459" s="52" t="str">
        <f>VLOOKUP(G459,[1]Validation!$B$1:$C$9,2,0)</f>
        <v>B</v>
      </c>
      <c r="BS459" s="51">
        <f t="shared" ca="1" si="369"/>
        <v>6</v>
      </c>
      <c r="BT459" s="53">
        <f>_xlfn.XLOOKUP(B459,'[2]1. All Calls'!$R:$R,'[2]1. All Calls'!$A:$A,"",0)</f>
        <v>46003.4307638889</v>
      </c>
      <c r="BU459" s="51" t="str">
        <f>_xlfn.XLOOKUP(B459,'[2]1. All Calls'!$R:$R,'[2]1. All Calls'!$F:$F,"",0)</f>
        <v>CC-01901735</v>
      </c>
      <c r="BV459" s="51" t="str">
        <f>_xlfn.XLOOKUP(B459,'[2]1. All Calls'!$R:$R,'[2]1. All Calls'!$J:$J,"",0)</f>
        <v>Commissioning</v>
      </c>
      <c r="BW459" s="53" t="str">
        <f>_xlfn.XLOOKUP(B459,'[2]Sch Calls'!$R:$R,'[2]Sch Calls'!$A:$A,"",0)</f>
        <v/>
      </c>
      <c r="BX459" s="51" t="str">
        <f>_xlfn.XLOOKUP(B459,'[2]Sch Calls'!$R:$R,'[2]Sch Calls'!$B:$B,"",0)</f>
        <v/>
      </c>
      <c r="BY459" s="51" t="str">
        <f t="shared" si="344"/>
        <v>10-Jun-26</v>
      </c>
      <c r="BZ459" s="51" t="str">
        <f t="shared" si="344"/>
        <v>10-Jun-26</v>
      </c>
      <c r="CA459" s="51" t="str">
        <f t="shared" si="370"/>
        <v>13-Sep-26</v>
      </c>
      <c r="CB459" s="51" t="str">
        <f t="shared" si="371"/>
        <v>11-Jun-27</v>
      </c>
      <c r="CC459" s="51" t="str">
        <f t="shared" si="372"/>
        <v>12-Dec-27</v>
      </c>
      <c r="CD459" s="51" t="str">
        <f t="shared" si="373"/>
        <v>12-Dec-26</v>
      </c>
      <c r="CE459" s="51">
        <f t="shared" ca="1" si="345"/>
        <v>173</v>
      </c>
      <c r="CF459" s="51">
        <f t="shared" ca="1" si="345"/>
        <v>173</v>
      </c>
      <c r="CG459" s="51">
        <f t="shared" ca="1" si="374"/>
        <v>173</v>
      </c>
      <c r="CH459" s="51">
        <f t="shared" ca="1" si="375"/>
        <v>173</v>
      </c>
      <c r="CI459" s="51">
        <f t="shared" ca="1" si="376"/>
        <v>173</v>
      </c>
      <c r="CJ459" s="51">
        <f t="shared" ca="1" si="377"/>
        <v>173</v>
      </c>
      <c r="CK459" s="51">
        <f t="shared" ca="1" si="353"/>
        <v>865</v>
      </c>
      <c r="CL459" s="51">
        <f t="shared" ca="1" si="353"/>
        <v>865</v>
      </c>
      <c r="CM459" s="51">
        <f t="shared" ca="1" si="353"/>
        <v>865</v>
      </c>
      <c r="CN459" s="51">
        <f t="shared" ca="1" si="353"/>
        <v>865</v>
      </c>
      <c r="CO459" s="51">
        <f t="shared" ca="1" si="353"/>
        <v>865</v>
      </c>
      <c r="CP459" s="51">
        <f t="shared" ca="1" si="353"/>
        <v>865</v>
      </c>
      <c r="CQ459" s="51">
        <f t="shared" ca="1" si="354"/>
        <v>1135</v>
      </c>
      <c r="CR459" s="51">
        <f t="shared" ca="1" si="354"/>
        <v>1135</v>
      </c>
      <c r="CS459" s="51">
        <f t="shared" ca="1" si="354"/>
        <v>3135</v>
      </c>
      <c r="CT459" s="51">
        <f t="shared" ca="1" si="354"/>
        <v>3135</v>
      </c>
      <c r="CU459" s="51">
        <f t="shared" ca="1" si="354"/>
        <v>7135</v>
      </c>
      <c r="CV459" s="54">
        <f t="shared" ca="1" si="354"/>
        <v>3135</v>
      </c>
      <c r="CW459" s="25">
        <v>0</v>
      </c>
      <c r="CX459" s="55">
        <v>1</v>
      </c>
      <c r="CY459" s="55"/>
      <c r="CZ459" s="26">
        <v>0</v>
      </c>
      <c r="DA459" s="26">
        <v>0</v>
      </c>
      <c r="DB459" s="26">
        <v>0</v>
      </c>
      <c r="DC459" s="26">
        <v>0</v>
      </c>
      <c r="DD459" s="26">
        <v>0</v>
      </c>
      <c r="DE459" s="26">
        <v>0</v>
      </c>
      <c r="DF459" s="26">
        <v>0</v>
      </c>
      <c r="DG459" s="26">
        <v>0</v>
      </c>
      <c r="DH459" s="26">
        <v>0</v>
      </c>
      <c r="DI459" s="26">
        <v>0</v>
      </c>
      <c r="DJ459" s="26">
        <v>0</v>
      </c>
      <c r="DK459" s="26">
        <v>0</v>
      </c>
      <c r="DL459" s="27">
        <f t="shared" si="378"/>
        <v>46078.4307638889</v>
      </c>
      <c r="DM459" s="28">
        <f t="shared" ca="1" si="379"/>
        <v>1</v>
      </c>
      <c r="DN459" s="56">
        <f>_xlfn.XLOOKUP(B459,'[2]1. All Calls'!$R:$R,'[2]1. All Calls'!$A:$A,"",0)</f>
        <v>46003.4307638889</v>
      </c>
      <c r="DO459" s="57" t="str">
        <f ca="1">VLOOKUP(DM459,[1]Validation!$B$20:$C$25,2,0)</f>
        <v>Above 3 months</v>
      </c>
      <c r="DP459" s="58" t="str">
        <f>_xlfn.XLOOKUP(B459,'[1]Active AMCs- Dealer'!E:E,'[1]Active AMCs- Dealer'!L:L,"Not in AMC",0)</f>
        <v>Not in AMC</v>
      </c>
      <c r="DQ459" s="50" t="s">
        <v>250</v>
      </c>
      <c r="DR459" s="29" t="str">
        <f>_xlfn.XLOOKUP(B459,'[2]1. All Calls'!$R:$R,'[2]1. All Calls'!$F:$F,"",0)</f>
        <v>CC-01901735</v>
      </c>
      <c r="DS459" s="29" t="str">
        <f>_xlfn.XLOOKUP(B459,'[2]1. All Calls'!$R:$R,'[2]1. All Calls'!$AB:$AB,"",0)</f>
        <v>Commissioning done on dated 12-12-2025......Comm date-12-12-2025</v>
      </c>
      <c r="DT459" s="30">
        <f>_xlfn.XLOOKUP(DR459,'[2]1. All Calls'!$F:$F,'[2]1. All Calls'!$A:$A,"",0)</f>
        <v>46003.4307638889</v>
      </c>
      <c r="DU459" s="31">
        <f>_xlfn.XLOOKUP(DR459,'[2]1. All Calls'!$F:$F,'[2]1. All Calls'!$B:$B,"",0)</f>
        <v>1</v>
      </c>
      <c r="DV459" s="31">
        <f>_xlfn.XLOOKUP(B459,[1]MDA_Assets!D:D,[1]MDA_Assets!N:N,"",0)</f>
        <v>1</v>
      </c>
      <c r="DW459" s="31">
        <f>_xlfn.XLOOKUP(B459,[1]MDA_Assets!D:D,[1]MDA_Assets!O:O,"",0)</f>
        <v>0</v>
      </c>
      <c r="DX459" s="32" t="str">
        <f>_xlfn.XLOOKUP(B459,[1]MDA_Assets!D:D,[1]MDA_Assets!Q:Q,"",0)</f>
        <v>XD</v>
      </c>
      <c r="DY459" s="33">
        <f>_xlfn.XLOOKUP(B459,[1]MDA_Assets!D:D,[1]MDA_Assets!R:R,"",0)</f>
        <v>46003</v>
      </c>
      <c r="DZ459" s="33">
        <f>_xlfn.XLOOKUP(B459,[1]MDA_Assets!D:D,[1]MDA_Assets!S:S,"",0)</f>
        <v>46003</v>
      </c>
      <c r="EA459" s="33">
        <f>_xlfn.XLOOKUP(B459,[1]MDA_Assets!D:D,[1]MDA_Assets!T:T,"",0)</f>
        <v>46003</v>
      </c>
      <c r="EB459" s="33">
        <f>_xlfn.XLOOKUP(B459,[1]MDA_Assets!D:D,[1]MDA_Assets!U:U,"",0)</f>
        <v>46003</v>
      </c>
      <c r="EC459" s="33">
        <f>_xlfn.XLOOKUP(B459,[1]MDA_Assets!D:D,[1]MDA_Assets!V:V,"",0)</f>
        <v>46003</v>
      </c>
      <c r="ED459" s="33">
        <f>_xlfn.XLOOKUP(B459,[1]MDA_Assets!D:D,[1]MDA_Assets!W:W,"",0)</f>
        <v>46003</v>
      </c>
      <c r="EE459" s="32">
        <f>_xlfn.XLOOKUP(B459,[1]MDA_Assets!D:D,[1]MDA_Assets!X:X,"",0)</f>
        <v>0</v>
      </c>
      <c r="EF459" s="33">
        <f>_xlfn.XLOOKUP(B459,[1]MDA_Assets!D:D,[1]MDA_Assets!Y:Y,"",0)</f>
        <v>0</v>
      </c>
      <c r="EG459" s="33">
        <f>_xlfn.XLOOKUP(B459,[1]MDA_Assets!D:D,[1]MDA_Assets!Z:Z,"",0)</f>
        <v>0</v>
      </c>
      <c r="EH459" s="33">
        <f>_xlfn.XLOOKUP(B459,[1]MDA_Assets!D:D,[1]MDA_Assets!AA:AA,"",0)</f>
        <v>0</v>
      </c>
      <c r="EI459" s="34">
        <f>_xlfn.XLOOKUP(B459,[1]MDA_Assets!D:D,[1]MDA_Assets!P:P,"",0)</f>
        <v>5</v>
      </c>
      <c r="EJ459" s="35" t="str">
        <f>_xlfn.XLOOKUP(B459,[1]MDA_Assets!D:D,[1]MDA_Assets!AB:AB,"",0)</f>
        <v>2000</v>
      </c>
      <c r="EK459" s="35" t="str">
        <f>_xlfn.XLOOKUP(B459,[1]MDA_Assets!D:D,[1]MDA_Assets!AC:AC,"",0)</f>
        <v>2000</v>
      </c>
      <c r="EL459" s="35" t="str">
        <f>_xlfn.XLOOKUP(B459,[1]MDA_Assets!D:D,[1]MDA_Assets!AD:AD,"",0)</f>
        <v>4000</v>
      </c>
      <c r="EM459" s="35" t="str">
        <f>_xlfn.XLOOKUP(B459,[1]MDA_Assets!D:D,[1]MDA_Assets!AE:AE,"",0)</f>
        <v>4000</v>
      </c>
      <c r="EN459" s="35" t="str">
        <f>_xlfn.XLOOKUP(B459,[1]MDA_Assets!D:D,[1]MDA_Assets!AF:AF,"",0)</f>
        <v>8000</v>
      </c>
      <c r="EO459" s="35" t="str">
        <f>_xlfn.XLOOKUP(B459,[1]MDA_Assets!D:D,[1]MDA_Assets!AG:AG,"",0)</f>
        <v>4000</v>
      </c>
      <c r="EP459" s="36">
        <f t="shared" si="346"/>
        <v>365</v>
      </c>
      <c r="EQ459" s="36">
        <f t="shared" si="346"/>
        <v>180</v>
      </c>
      <c r="ER459" s="36">
        <f t="shared" si="380"/>
        <v>365</v>
      </c>
      <c r="ES459" s="36">
        <f t="shared" si="381"/>
        <v>365</v>
      </c>
      <c r="ET459" s="36">
        <f t="shared" si="382"/>
        <v>730</v>
      </c>
      <c r="EU459" s="36">
        <f t="shared" si="383"/>
        <v>365</v>
      </c>
      <c r="EV459" s="36" t="str">
        <f t="shared" si="384"/>
        <v/>
      </c>
      <c r="EW459" s="36" t="str">
        <f t="shared" si="355"/>
        <v/>
      </c>
      <c r="EX459" s="36" t="str">
        <f t="shared" si="356"/>
        <v/>
      </c>
      <c r="EY459" s="36">
        <f t="shared" si="349"/>
        <v>11.78</v>
      </c>
      <c r="EZ459" s="36">
        <f t="shared" si="349"/>
        <v>5.81</v>
      </c>
      <c r="FA459" s="36">
        <f t="shared" si="349"/>
        <v>11.78</v>
      </c>
      <c r="FB459" s="36">
        <f t="shared" si="349"/>
        <v>11.78</v>
      </c>
      <c r="FC459" s="36">
        <f t="shared" si="349"/>
        <v>23.55</v>
      </c>
      <c r="FD459" s="36">
        <f t="shared" si="349"/>
        <v>11.78</v>
      </c>
      <c r="FE459" s="36" t="str">
        <f t="shared" si="390"/>
        <v/>
      </c>
      <c r="FF459" s="36" t="str">
        <f t="shared" si="390"/>
        <v/>
      </c>
      <c r="FG459" s="36" t="str">
        <f t="shared" si="390"/>
        <v/>
      </c>
      <c r="FH459" s="37" t="str" cm="1">
        <f t="array" ref="FH459">_xlfn.IFS(EY459="", "No Data", EY459&lt;0, "Negative/Future", EY459=0, "Zero Days", EY459&lt;=3, "&lt; 3 Months", EY459&lt;=6, "3 to 6 Months", EY459&lt;=9, "6 to 9 Months", EY459&lt;=12, "9 to 12 Months", EY459&lt;=15, "12 to 15 Months", EY459&lt;=18, "15 to 18 Months", EY459&lt;=24, "18 to 24 Months", EY459&gt;24, "&gt; 24 Months")</f>
        <v>9 to 12 Months</v>
      </c>
      <c r="FI459" s="37" t="str" cm="1">
        <f t="array" ref="FI459">_xlfn.IFS(EZ459="", "No Data", EZ459&lt;0, "Negative/Future", EZ459=0, "Zero Days", EZ459&lt;=3, "&lt; 3 Months", EZ459&lt;=6, "3 to 6 Months", EZ459&lt;=9, "6 to 9 Months", EZ459&lt;=12, "9 to 12 Months", EZ459&lt;=15, "12 to 15 Months", EZ459&lt;=18, "15 to 18 Months", EZ459&lt;=24, "18 to 24 Months", EZ459&gt;24, "&gt; 24 Months")</f>
        <v>3 to 6 Months</v>
      </c>
      <c r="FJ459" s="37" t="str" cm="1">
        <f t="array" ref="FJ459">_xlfn.IFS(FA459="", "No Data", FA459&lt;0, "Negative/Future", FA459=0, "Zero Days", FA459&lt;=3, "&lt; 3 Months", FA459&lt;=6, "3 to 6 Months", FA459&lt;=9, "6 to 9 Months", FA459&lt;=12, "9 to 12 Months", FA459&lt;=15, "12 to 15 Months", FA459&lt;=18, "15 to 18 Months", FA459&lt;=24, "18 to 24 Months", FA459&gt;24, "&gt; 24 Months")</f>
        <v>9 to 12 Months</v>
      </c>
      <c r="FK459" s="37" t="str" cm="1">
        <f t="array" ref="FK459">_xlfn.IFS(FB459="", "No Data", FB459&lt;0, "Negative/Future", FB459=0, "Zero Days", FB459&lt;=3, "&lt; 3 Months", FB459&lt;=6, "3 to 6 Months", FB459&lt;=9, "6 to 9 Months", FB459&lt;=12, "9 to 12 Months", FB459&lt;=15, "12 to 15 Months", FB459&lt;=18, "15 to 18 Months", FB459&lt;=24, "18 to 24 Months", FB459&gt;24, "&gt; 24 Months")</f>
        <v>9 to 12 Months</v>
      </c>
      <c r="FL459" s="37" t="str" cm="1">
        <f t="array" ref="FL459">_xlfn.IFS(FC459="", "No Data", FC459&lt;0, "Negative/Future", FC459=0, "Zero Days", FC459&lt;=3, "&lt; 3 Months", FC459&lt;=6, "3 to 6 Months", FC459&lt;=9, "6 to 9 Months", FC459&lt;=12, "9 to 12 Months", FC459&lt;=15, "12 to 15 Months", FC459&lt;=18, "15 to 18 Months", FC459&lt;=24, "18 to 24 Months", FC459&gt;24, "&gt; 24 Months")</f>
        <v>18 to 24 Months</v>
      </c>
      <c r="FM459" s="37" t="str" cm="1">
        <f t="array" ref="FM459">_xlfn.IFS(FD459="", "No Data", FD459&lt;0, "Negative/Future", FD459=0, "Zero Days", FD459&lt;=3, "&lt; 3 Months", FD459&lt;=6, "3 to 6 Months", FD459&lt;=9, "6 to 9 Months", FD459&lt;=12, "9 to 12 Months", FD459&lt;=15, "12 to 15 Months", FD459&lt;=18, "15 to 18 Months", FD459&lt;=24, "18 to 24 Months", FD459&gt;24, "&gt; 24 Months")</f>
        <v>9 to 12 Months</v>
      </c>
      <c r="FN459" s="37" t="str" cm="1">
        <f t="array" ref="FN459">_xlfn.IFS(FE459="", "No Data", FE459&lt;0, "Negative/Future", FE459=0, "Zero Days", FE459&lt;=3, "&lt; 3 Months", FE459&lt;=6, "3 to 6 Months", FE459&lt;=9, "6 to 9 Months", FE459&lt;=12, "9 to 12 Months", FE459&lt;=15, "12 to 15 Months", FE459&lt;=18, "15 to 18 Months", FE459&lt;=24, "18 to 24 Months", FE459&gt;24, "&gt; 24 Months")</f>
        <v>No Data</v>
      </c>
      <c r="FO459" s="37" t="str" cm="1">
        <f t="array" ref="FO459">_xlfn.IFS(FG459="", "No Data", FG459&lt;0, "Negative/Future", FG459=0, "Zero Days", FG459&lt;=3, "&lt; 3 Months", FG459&lt;=6, "3 to 6 Months", FG459&lt;=9, "6 to 9 Months", FG459&lt;=12, "9 to 12 Months", FG459&lt;=15, "12 to 15 Months", FG459&lt;=18, "15 to 18 Months", FG459&lt;=24, "18 to 24 Months", FG459&gt;24, "&gt; 24 Months")</f>
        <v>No Data</v>
      </c>
      <c r="FP459" s="37" t="str" cm="1">
        <f t="array" ref="FP459">_xlfn.IFS(FF459="", "No Data", FF459&lt;0, "Negative/Future", FF459=0, "Zero Days", FF459&lt;=3, "&lt; 3 Months", FF459&lt;=6, "3 to 6 Months", FF459&lt;=9, "6 to 9 Months", FF459&lt;=12, "9 to 12 Months", FF459&lt;=15, "12 to 15 Months", FF459&lt;=18, "15 to 18 Months", FF459&lt;=24, "18 to 24 Months", FF459&gt;24, "&gt; 24 Months")</f>
        <v>No Data</v>
      </c>
      <c r="FQ459" s="29"/>
      <c r="FR459" s="29"/>
      <c r="FS459" s="38" t="str">
        <f>VLOOKUP(_xlfn.XLOOKUP(B459,[1]MDA_Assets!D:D,[1]MDA_Assets!I:I,"",0),[1]Validation!$B$1:$C$8,2,0)</f>
        <v>B</v>
      </c>
      <c r="FT459" s="38" t="s">
        <v>202</v>
      </c>
      <c r="FU459" s="31">
        <f>_xlfn.XLOOKUP(B459,[1]MDA_Assets!D:D,[1]MDA_Assets!X:X,"",0)</f>
        <v>0</v>
      </c>
      <c r="FV459" s="39">
        <v>0</v>
      </c>
      <c r="FW459" s="39">
        <v>0</v>
      </c>
      <c r="FX459" s="39">
        <v>1</v>
      </c>
      <c r="FY459" s="39">
        <v>8</v>
      </c>
      <c r="FZ459" s="40">
        <f t="shared" si="343"/>
        <v>46368</v>
      </c>
      <c r="GA459" s="40">
        <f t="shared" si="343"/>
        <v>46183</v>
      </c>
      <c r="GB459" s="40">
        <f t="shared" si="357"/>
        <v>46368</v>
      </c>
      <c r="GC459" s="40">
        <f t="shared" si="358"/>
        <v>46368</v>
      </c>
      <c r="GD459" s="40">
        <f t="shared" si="359"/>
        <v>46733</v>
      </c>
      <c r="GE459" s="40">
        <f t="shared" si="360"/>
        <v>46368</v>
      </c>
      <c r="GF459" s="40" t="str">
        <f t="shared" si="347"/>
        <v/>
      </c>
      <c r="GG459" s="40" t="str">
        <f t="shared" si="347"/>
        <v/>
      </c>
      <c r="GH459" s="40" t="str">
        <f t="shared" si="347"/>
        <v/>
      </c>
      <c r="GI459" s="39">
        <f t="shared" si="385"/>
        <v>0</v>
      </c>
      <c r="GJ459" s="39">
        <f t="shared" si="386"/>
        <v>0</v>
      </c>
      <c r="GK459" s="39">
        <f t="shared" si="387"/>
        <v>0</v>
      </c>
      <c r="GL459" s="39">
        <f t="shared" si="388"/>
        <v>6</v>
      </c>
    </row>
    <row r="460" spans="1:194" x14ac:dyDescent="0.25">
      <c r="A460" s="19">
        <v>496</v>
      </c>
      <c r="B460" s="43" t="s">
        <v>1962</v>
      </c>
      <c r="C460" s="43" t="s">
        <v>186</v>
      </c>
      <c r="D460" s="43" t="s">
        <v>636</v>
      </c>
      <c r="E460" s="43" t="s">
        <v>1963</v>
      </c>
      <c r="F460" s="43" t="s">
        <v>1964</v>
      </c>
      <c r="G460" s="43" t="s">
        <v>190</v>
      </c>
      <c r="H460" s="43" t="s">
        <v>291</v>
      </c>
      <c r="I460" s="43" t="s">
        <v>192</v>
      </c>
      <c r="J460" s="44">
        <f t="shared" si="361"/>
        <v>46374.625</v>
      </c>
      <c r="K460" s="44">
        <v>46010.625</v>
      </c>
      <c r="L460" s="44">
        <v>45995</v>
      </c>
      <c r="M460" s="43" t="s">
        <v>3213</v>
      </c>
      <c r="N460" s="43" t="s">
        <v>2642</v>
      </c>
      <c r="O460" s="44">
        <v>46140.188425925924</v>
      </c>
      <c r="P460" s="43">
        <v>1793</v>
      </c>
      <c r="Q460" s="43">
        <v>1082</v>
      </c>
      <c r="R460" s="43">
        <v>710</v>
      </c>
      <c r="S460" s="43" t="s">
        <v>194</v>
      </c>
      <c r="T460" s="44">
        <v>46009.770833333336</v>
      </c>
      <c r="U460" s="44">
        <v>46138.770833333336</v>
      </c>
      <c r="V460" s="44">
        <v>46138.770833333336</v>
      </c>
      <c r="W460" s="44">
        <v>46009.770833333336</v>
      </c>
      <c r="X460" s="44">
        <v>46009.770833333336</v>
      </c>
      <c r="Y460" s="44">
        <v>46009.770833333336</v>
      </c>
      <c r="Z460" s="43" t="s">
        <v>199</v>
      </c>
      <c r="AA460" s="43"/>
      <c r="AB460" s="43"/>
      <c r="AC460" s="43"/>
      <c r="AD460" s="43"/>
      <c r="AE460" s="43">
        <v>8</v>
      </c>
      <c r="AF460" s="43" t="s">
        <v>280</v>
      </c>
      <c r="AG460" s="43" t="s">
        <v>280</v>
      </c>
      <c r="AH460" s="43" t="s">
        <v>3214</v>
      </c>
      <c r="AI460" s="43" t="s">
        <v>3214</v>
      </c>
      <c r="AJ460" s="43" t="s">
        <v>3215</v>
      </c>
      <c r="AK460" s="43" t="s">
        <v>3216</v>
      </c>
      <c r="AL460" s="47">
        <v>46503</v>
      </c>
      <c r="AM460" s="47">
        <v>46318</v>
      </c>
      <c r="AN460" s="47">
        <v>46665</v>
      </c>
      <c r="AO460" s="47">
        <v>46665</v>
      </c>
      <c r="AP460" s="47">
        <v>46739</v>
      </c>
      <c r="AQ460" s="47">
        <v>46374</v>
      </c>
      <c r="AR460" s="48"/>
      <c r="AS460" s="48"/>
      <c r="AT460" s="48"/>
      <c r="AU460" s="43">
        <v>0</v>
      </c>
      <c r="AV460" s="43">
        <v>0</v>
      </c>
      <c r="AW460" s="43">
        <v>0</v>
      </c>
      <c r="AX460" s="51" t="s">
        <v>1532</v>
      </c>
      <c r="AY460" s="51" t="s">
        <v>211</v>
      </c>
      <c r="AZ460" s="51" t="s">
        <v>198</v>
      </c>
      <c r="BA460" s="20">
        <f t="shared" ca="1" si="389"/>
        <v>0</v>
      </c>
      <c r="BB460" s="20">
        <f t="shared" ca="1" si="389"/>
        <v>0</v>
      </c>
      <c r="BC460" s="20">
        <f t="shared" ca="1" si="389"/>
        <v>0</v>
      </c>
      <c r="BD460" s="20">
        <f t="shared" ca="1" si="389"/>
        <v>0</v>
      </c>
      <c r="BE460" s="20">
        <f t="shared" ca="1" si="389"/>
        <v>0</v>
      </c>
      <c r="BF460" s="20">
        <f t="shared" ca="1" si="389"/>
        <v>0</v>
      </c>
      <c r="BG460" s="21" t="str">
        <f t="shared" ca="1" si="389"/>
        <v/>
      </c>
      <c r="BH460" s="21" t="str">
        <f t="shared" ca="1" si="389"/>
        <v/>
      </c>
      <c r="BI460" s="21" t="str">
        <f t="shared" ca="1" si="389"/>
        <v/>
      </c>
      <c r="BJ460" s="22">
        <f t="shared" ca="1" si="363"/>
        <v>0</v>
      </c>
      <c r="BK460" s="21">
        <f t="shared" si="364"/>
        <v>8</v>
      </c>
      <c r="BL460" s="22">
        <f t="shared" ca="1" si="365"/>
        <v>2079</v>
      </c>
      <c r="BM460" s="22">
        <f t="shared" ca="1" si="366"/>
        <v>1247</v>
      </c>
      <c r="BN460" s="23">
        <f t="shared" ca="1" si="367"/>
        <v>832</v>
      </c>
      <c r="BO460" s="24">
        <f t="shared" ca="1" si="368"/>
        <v>286</v>
      </c>
      <c r="BP460" s="51" t="str">
        <f>_xlfn.XLOOKUP(E460,[1]Validation!E:E,[1]Validation!F:F,"")</f>
        <v>EQ37</v>
      </c>
      <c r="BQ460" s="51" t="str">
        <f>_xlfn.XLOOKUP(BP460,[1]Validation!F:F,[1]Validation!G:G,"")</f>
        <v>EQ30 to EQ45</v>
      </c>
      <c r="BR460" s="52" t="str">
        <f>VLOOKUP(G460,[1]Validation!$B$1:$C$9,2,0)</f>
        <v>B</v>
      </c>
      <c r="BS460" s="51">
        <f t="shared" ca="1" si="369"/>
        <v>5</v>
      </c>
      <c r="BT460" s="53">
        <f>_xlfn.XLOOKUP(B460,'[2]1. All Calls'!$R:$R,'[2]1. All Calls'!$A:$A,"",0)</f>
        <v>46139.726747685199</v>
      </c>
      <c r="BU460" s="51" t="str">
        <f>_xlfn.XLOOKUP(B460,'[2]1. All Calls'!$R:$R,'[2]1. All Calls'!$F:$F,"",0)</f>
        <v>CC-02060968</v>
      </c>
      <c r="BV460" s="51" t="str">
        <f>_xlfn.XLOOKUP(B460,'[2]1. All Calls'!$R:$R,'[2]1. All Calls'!$J:$J,"",0)</f>
        <v>Schedule Service</v>
      </c>
      <c r="BW460" s="53">
        <f>_xlfn.XLOOKUP(B460,'[2]Sch Calls'!$R:$R,'[2]Sch Calls'!$A:$A,"",0)</f>
        <v>46139.726747685199</v>
      </c>
      <c r="BX460" s="51">
        <f>_xlfn.XLOOKUP(B460,'[2]Sch Calls'!$R:$R,'[2]Sch Calls'!$B:$B,"",0)</f>
        <v>1793</v>
      </c>
      <c r="BY460" s="51" t="str">
        <f t="shared" si="344"/>
        <v>24-Oct-26</v>
      </c>
      <c r="BZ460" s="51" t="str">
        <f t="shared" si="344"/>
        <v>24-Oct-26</v>
      </c>
      <c r="CA460" s="51" t="str">
        <f t="shared" si="370"/>
        <v>20-Sep-26</v>
      </c>
      <c r="CB460" s="51" t="str">
        <f t="shared" si="371"/>
        <v>18-Jun-27</v>
      </c>
      <c r="CC460" s="51" t="str">
        <f t="shared" si="372"/>
        <v>19-Dec-27</v>
      </c>
      <c r="CD460" s="51" t="str">
        <f t="shared" si="373"/>
        <v>19-Dec-26</v>
      </c>
      <c r="CE460" s="51">
        <f t="shared" ca="1" si="345"/>
        <v>37</v>
      </c>
      <c r="CF460" s="51">
        <f t="shared" ca="1" si="345"/>
        <v>37</v>
      </c>
      <c r="CG460" s="51">
        <f t="shared" ca="1" si="374"/>
        <v>166</v>
      </c>
      <c r="CH460" s="51">
        <f t="shared" ca="1" si="375"/>
        <v>166</v>
      </c>
      <c r="CI460" s="51">
        <f t="shared" ca="1" si="376"/>
        <v>166</v>
      </c>
      <c r="CJ460" s="51">
        <f t="shared" ca="1" si="377"/>
        <v>166</v>
      </c>
      <c r="CK460" s="51">
        <f t="shared" ca="1" si="353"/>
        <v>296</v>
      </c>
      <c r="CL460" s="51">
        <f t="shared" ca="1" si="353"/>
        <v>296</v>
      </c>
      <c r="CM460" s="51">
        <f t="shared" ca="1" si="353"/>
        <v>1328</v>
      </c>
      <c r="CN460" s="51">
        <f t="shared" ca="1" si="353"/>
        <v>1328</v>
      </c>
      <c r="CO460" s="51">
        <f t="shared" ca="1" si="353"/>
        <v>1328</v>
      </c>
      <c r="CP460" s="51">
        <f t="shared" ca="1" si="353"/>
        <v>1328</v>
      </c>
      <c r="CQ460" s="51">
        <f t="shared" ca="1" si="354"/>
        <v>2704</v>
      </c>
      <c r="CR460" s="51">
        <f t="shared" ca="1" si="354"/>
        <v>2704</v>
      </c>
      <c r="CS460" s="51">
        <f t="shared" ca="1" si="354"/>
        <v>2879</v>
      </c>
      <c r="CT460" s="51">
        <f t="shared" ca="1" si="354"/>
        <v>2879</v>
      </c>
      <c r="CU460" s="51">
        <f t="shared" ca="1" si="354"/>
        <v>4879</v>
      </c>
      <c r="CV460" s="54">
        <f t="shared" ca="1" si="354"/>
        <v>879</v>
      </c>
      <c r="CW460" s="25">
        <v>0</v>
      </c>
      <c r="CX460" s="55">
        <v>1</v>
      </c>
      <c r="CY460" s="55"/>
      <c r="CZ460" s="26">
        <v>0</v>
      </c>
      <c r="DA460" s="26">
        <v>0</v>
      </c>
      <c r="DB460" s="26">
        <v>0</v>
      </c>
      <c r="DC460" s="26">
        <v>0</v>
      </c>
      <c r="DD460" s="26">
        <v>0</v>
      </c>
      <c r="DE460" s="26">
        <v>0</v>
      </c>
      <c r="DF460" s="26">
        <v>0</v>
      </c>
      <c r="DG460" s="26">
        <v>0</v>
      </c>
      <c r="DH460" s="26">
        <v>0</v>
      </c>
      <c r="DI460" s="26">
        <v>0</v>
      </c>
      <c r="DJ460" s="26">
        <v>0</v>
      </c>
      <c r="DK460" s="26">
        <v>0</v>
      </c>
      <c r="DL460" s="27">
        <f t="shared" si="378"/>
        <v>46214.726747685199</v>
      </c>
      <c r="DM460" s="28">
        <f t="shared" ca="1" si="379"/>
        <v>0</v>
      </c>
      <c r="DN460" s="56">
        <f>_xlfn.XLOOKUP(B460,'[2]1. All Calls'!$R:$R,'[2]1. All Calls'!$A:$A,"",0)</f>
        <v>46139.726747685199</v>
      </c>
      <c r="DO460" s="57" t="str">
        <f ca="1">VLOOKUP(DM460,[1]Validation!$B$20:$C$25,2,0)</f>
        <v>Within 3 months</v>
      </c>
      <c r="DP460" s="58" t="str">
        <f>_xlfn.XLOOKUP(B460,'[1]Active AMCs- Dealer'!E:E,'[1]Active AMCs- Dealer'!L:L,"Not in AMC",0)</f>
        <v>Not in AMC</v>
      </c>
      <c r="DQ460" s="50" t="s">
        <v>238</v>
      </c>
      <c r="DR460" s="29" t="str">
        <f>_xlfn.XLOOKUP(B460,'[2]1. All Calls'!$R:$R,'[2]1. All Calls'!$F:$F,"",0)</f>
        <v>CC-02060968</v>
      </c>
      <c r="DS460" s="29" t="str">
        <f>_xlfn.XLOOKUP(B460,'[2]1. All Calls'!$R:$R,'[2]1. All Calls'!$AB:$AB,"",0)</f>
        <v>Attend the site for scheduled service so change air filter and oil filter. Then start the unit found running ok.</v>
      </c>
      <c r="DT460" s="30">
        <f>_xlfn.XLOOKUP(DR460,'[2]1. All Calls'!$F:$F,'[2]1. All Calls'!$A:$A,"",0)</f>
        <v>46139.726747685199</v>
      </c>
      <c r="DU460" s="31">
        <f>_xlfn.XLOOKUP(DR460,'[2]1. All Calls'!$F:$F,'[2]1. All Calls'!$B:$B,"",0)</f>
        <v>1793</v>
      </c>
      <c r="DV460" s="31">
        <f>_xlfn.XLOOKUP(B460,[1]MDA_Assets!D:D,[1]MDA_Assets!N:N,"",0)</f>
        <v>1082</v>
      </c>
      <c r="DW460" s="31">
        <f>_xlfn.XLOOKUP(B460,[1]MDA_Assets!D:D,[1]MDA_Assets!O:O,"",0)</f>
        <v>710</v>
      </c>
      <c r="DX460" s="32" t="str">
        <f>_xlfn.XLOOKUP(B460,[1]MDA_Assets!D:D,[1]MDA_Assets!Q:Q,"",0)</f>
        <v>Synthetic</v>
      </c>
      <c r="DY460" s="33">
        <f>_xlfn.XLOOKUP(B460,[1]MDA_Assets!D:D,[1]MDA_Assets!R:R,"",0)</f>
        <v>46010</v>
      </c>
      <c r="DZ460" s="33">
        <f>_xlfn.XLOOKUP(B460,[1]MDA_Assets!D:D,[1]MDA_Assets!S:S,"",0)</f>
        <v>46139</v>
      </c>
      <c r="EA460" s="33">
        <f>_xlfn.XLOOKUP(B460,[1]MDA_Assets!D:D,[1]MDA_Assets!T:T,"",0)</f>
        <v>46139</v>
      </c>
      <c r="EB460" s="33">
        <f>_xlfn.XLOOKUP(B460,[1]MDA_Assets!D:D,[1]MDA_Assets!U:U,"",0)</f>
        <v>46010</v>
      </c>
      <c r="EC460" s="33">
        <f>_xlfn.XLOOKUP(B460,[1]MDA_Assets!D:D,[1]MDA_Assets!V:V,"",0)</f>
        <v>46010</v>
      </c>
      <c r="ED460" s="33">
        <f>_xlfn.XLOOKUP(B460,[1]MDA_Assets!D:D,[1]MDA_Assets!W:W,"",0)</f>
        <v>46010</v>
      </c>
      <c r="EE460" s="32" t="str">
        <f>_xlfn.XLOOKUP(B460,[1]MDA_Assets!D:D,[1]MDA_Assets!X:X,"",0)</f>
        <v>Yes</v>
      </c>
      <c r="EF460" s="33">
        <f>_xlfn.XLOOKUP(B460,[1]MDA_Assets!D:D,[1]MDA_Assets!Y:Y,"",0)</f>
        <v>0</v>
      </c>
      <c r="EG460" s="33">
        <f>_xlfn.XLOOKUP(B460,[1]MDA_Assets!D:D,[1]MDA_Assets!Z:Z,"",0)</f>
        <v>0</v>
      </c>
      <c r="EH460" s="33">
        <f>_xlfn.XLOOKUP(B460,[1]MDA_Assets!D:D,[1]MDA_Assets!AA:AA,"",0)</f>
        <v>0</v>
      </c>
      <c r="EI460" s="34">
        <f>_xlfn.XLOOKUP(B460,[1]MDA_Assets!D:D,[1]MDA_Assets!P:P,"",0)</f>
        <v>8</v>
      </c>
      <c r="EJ460" s="35" t="str">
        <f>_xlfn.XLOOKUP(B460,[1]MDA_Assets!D:D,[1]MDA_Assets!AB:AB,"",0)</f>
        <v>3000</v>
      </c>
      <c r="EK460" s="35" t="str">
        <f>_xlfn.XLOOKUP(B460,[1]MDA_Assets!D:D,[1]MDA_Assets!AC:AC,"",0)</f>
        <v>3000</v>
      </c>
      <c r="EL460" s="35" t="str">
        <f>_xlfn.XLOOKUP(B460,[1]MDA_Assets!D:D,[1]MDA_Assets!AD:AD,"",0)</f>
        <v>4207</v>
      </c>
      <c r="EM460" s="35" t="str">
        <f>_xlfn.XLOOKUP(B460,[1]MDA_Assets!D:D,[1]MDA_Assets!AE:AE,"",0)</f>
        <v>4207</v>
      </c>
      <c r="EN460" s="35" t="str">
        <f>_xlfn.XLOOKUP(B460,[1]MDA_Assets!D:D,[1]MDA_Assets!AF:AF,"",0)</f>
        <v>6207</v>
      </c>
      <c r="EO460" s="35" t="str">
        <f>_xlfn.XLOOKUP(B460,[1]MDA_Assets!D:D,[1]MDA_Assets!AG:AG,"",0)</f>
        <v>2207</v>
      </c>
      <c r="EP460" s="36">
        <f t="shared" si="346"/>
        <v>365</v>
      </c>
      <c r="EQ460" s="36">
        <f t="shared" si="346"/>
        <v>180</v>
      </c>
      <c r="ER460" s="36">
        <f t="shared" si="380"/>
        <v>656</v>
      </c>
      <c r="ES460" s="36">
        <f t="shared" si="381"/>
        <v>656</v>
      </c>
      <c r="ET460" s="36">
        <f t="shared" si="382"/>
        <v>730</v>
      </c>
      <c r="EU460" s="36">
        <f t="shared" si="383"/>
        <v>365</v>
      </c>
      <c r="EV460" s="36" t="str">
        <f t="shared" si="384"/>
        <v/>
      </c>
      <c r="EW460" s="36" t="str">
        <f t="shared" si="355"/>
        <v/>
      </c>
      <c r="EX460" s="36" t="str">
        <f t="shared" si="356"/>
        <v/>
      </c>
      <c r="EY460" s="36">
        <f t="shared" si="349"/>
        <v>11.78</v>
      </c>
      <c r="EZ460" s="36">
        <f t="shared" si="349"/>
        <v>5.81</v>
      </c>
      <c r="FA460" s="36">
        <f t="shared" si="349"/>
        <v>21.17</v>
      </c>
      <c r="FB460" s="36">
        <f t="shared" si="349"/>
        <v>21.17</v>
      </c>
      <c r="FC460" s="36">
        <f t="shared" si="349"/>
        <v>23.55</v>
      </c>
      <c r="FD460" s="36">
        <f t="shared" si="349"/>
        <v>11.78</v>
      </c>
      <c r="FE460" s="36" t="str">
        <f t="shared" si="390"/>
        <v/>
      </c>
      <c r="FF460" s="36" t="str">
        <f t="shared" si="390"/>
        <v/>
      </c>
      <c r="FG460" s="36" t="str">
        <f t="shared" si="390"/>
        <v/>
      </c>
      <c r="FH460" s="37" t="str" cm="1">
        <f t="array" ref="FH460">_xlfn.IFS(EY460="", "No Data", EY460&lt;0, "Negative/Future", EY460=0, "Zero Days", EY460&lt;=3, "&lt; 3 Months", EY460&lt;=6, "3 to 6 Months", EY460&lt;=9, "6 to 9 Months", EY460&lt;=12, "9 to 12 Months", EY460&lt;=15, "12 to 15 Months", EY460&lt;=18, "15 to 18 Months", EY460&lt;=24, "18 to 24 Months", EY460&gt;24, "&gt; 24 Months")</f>
        <v>9 to 12 Months</v>
      </c>
      <c r="FI460" s="37" t="str" cm="1">
        <f t="array" ref="FI460">_xlfn.IFS(EZ460="", "No Data", EZ460&lt;0, "Negative/Future", EZ460=0, "Zero Days", EZ460&lt;=3, "&lt; 3 Months", EZ460&lt;=6, "3 to 6 Months", EZ460&lt;=9, "6 to 9 Months", EZ460&lt;=12, "9 to 12 Months", EZ460&lt;=15, "12 to 15 Months", EZ460&lt;=18, "15 to 18 Months", EZ460&lt;=24, "18 to 24 Months", EZ460&gt;24, "&gt; 24 Months")</f>
        <v>3 to 6 Months</v>
      </c>
      <c r="FJ460" s="37" t="str" cm="1">
        <f t="array" ref="FJ460">_xlfn.IFS(FA460="", "No Data", FA460&lt;0, "Negative/Future", FA460=0, "Zero Days", FA460&lt;=3, "&lt; 3 Months", FA460&lt;=6, "3 to 6 Months", FA460&lt;=9, "6 to 9 Months", FA460&lt;=12, "9 to 12 Months", FA460&lt;=15, "12 to 15 Months", FA460&lt;=18, "15 to 18 Months", FA460&lt;=24, "18 to 24 Months", FA460&gt;24, "&gt; 24 Months")</f>
        <v>18 to 24 Months</v>
      </c>
      <c r="FK460" s="37" t="str" cm="1">
        <f t="array" ref="FK460">_xlfn.IFS(FB460="", "No Data", FB460&lt;0, "Negative/Future", FB460=0, "Zero Days", FB460&lt;=3, "&lt; 3 Months", FB460&lt;=6, "3 to 6 Months", FB460&lt;=9, "6 to 9 Months", FB460&lt;=12, "9 to 12 Months", FB460&lt;=15, "12 to 15 Months", FB460&lt;=18, "15 to 18 Months", FB460&lt;=24, "18 to 24 Months", FB460&gt;24, "&gt; 24 Months")</f>
        <v>18 to 24 Months</v>
      </c>
      <c r="FL460" s="37" t="str" cm="1">
        <f t="array" ref="FL460">_xlfn.IFS(FC460="", "No Data", FC460&lt;0, "Negative/Future", FC460=0, "Zero Days", FC460&lt;=3, "&lt; 3 Months", FC460&lt;=6, "3 to 6 Months", FC460&lt;=9, "6 to 9 Months", FC460&lt;=12, "9 to 12 Months", FC460&lt;=15, "12 to 15 Months", FC460&lt;=18, "15 to 18 Months", FC460&lt;=24, "18 to 24 Months", FC460&gt;24, "&gt; 24 Months")</f>
        <v>18 to 24 Months</v>
      </c>
      <c r="FM460" s="37" t="str" cm="1">
        <f t="array" ref="FM460">_xlfn.IFS(FD460="", "No Data", FD460&lt;0, "Negative/Future", FD460=0, "Zero Days", FD460&lt;=3, "&lt; 3 Months", FD460&lt;=6, "3 to 6 Months", FD460&lt;=9, "6 to 9 Months", FD460&lt;=12, "9 to 12 Months", FD460&lt;=15, "12 to 15 Months", FD460&lt;=18, "15 to 18 Months", FD460&lt;=24, "18 to 24 Months", FD460&gt;24, "&gt; 24 Months")</f>
        <v>9 to 12 Months</v>
      </c>
      <c r="FN460" s="37" t="str" cm="1">
        <f t="array" ref="FN460">_xlfn.IFS(FE460="", "No Data", FE460&lt;0, "Negative/Future", FE460=0, "Zero Days", FE460&lt;=3, "&lt; 3 Months", FE460&lt;=6, "3 to 6 Months", FE460&lt;=9, "6 to 9 Months", FE460&lt;=12, "9 to 12 Months", FE460&lt;=15, "12 to 15 Months", FE460&lt;=18, "15 to 18 Months", FE460&lt;=24, "18 to 24 Months", FE460&gt;24, "&gt; 24 Months")</f>
        <v>No Data</v>
      </c>
      <c r="FO460" s="37" t="str" cm="1">
        <f t="array" ref="FO460">_xlfn.IFS(FG460="", "No Data", FG460&lt;0, "Negative/Future", FG460=0, "Zero Days", FG460&lt;=3, "&lt; 3 Months", FG460&lt;=6, "3 to 6 Months", FG460&lt;=9, "6 to 9 Months", FG460&lt;=12, "9 to 12 Months", FG460&lt;=15, "12 to 15 Months", FG460&lt;=18, "15 to 18 Months", FG460&lt;=24, "18 to 24 Months", FG460&gt;24, "&gt; 24 Months")</f>
        <v>No Data</v>
      </c>
      <c r="FP460" s="37" t="str" cm="1">
        <f t="array" ref="FP460">_xlfn.IFS(FF460="", "No Data", FF460&lt;0, "Negative/Future", FF460=0, "Zero Days", FF460&lt;=3, "&lt; 3 Months", FF460&lt;=6, "3 to 6 Months", FF460&lt;=9, "6 to 9 Months", FF460&lt;=12, "9 to 12 Months", FF460&lt;=15, "12 to 15 Months", FF460&lt;=18, "15 to 18 Months", FF460&lt;=24, "18 to 24 Months", FF460&gt;24, "&gt; 24 Months")</f>
        <v>No Data</v>
      </c>
      <c r="FQ460" s="29"/>
      <c r="FR460" s="29"/>
      <c r="FS460" s="38" t="str">
        <f>VLOOKUP(_xlfn.XLOOKUP(B460,[1]MDA_Assets!D:D,[1]MDA_Assets!I:I,"",0),[1]Validation!$B$1:$C$8,2,0)</f>
        <v>B</v>
      </c>
      <c r="FT460" s="38" t="s">
        <v>202</v>
      </c>
      <c r="FU460" s="31" t="str">
        <f>_xlfn.XLOOKUP(B460,[1]MDA_Assets!D:D,[1]MDA_Assets!X:X,"",0)</f>
        <v>Yes</v>
      </c>
      <c r="FV460" s="39">
        <v>0</v>
      </c>
      <c r="FW460" s="39">
        <v>0</v>
      </c>
      <c r="FX460" s="39">
        <v>0</v>
      </c>
      <c r="FY460" s="39">
        <v>9</v>
      </c>
      <c r="FZ460" s="40">
        <f t="shared" si="343"/>
        <v>46504</v>
      </c>
      <c r="GA460" s="40">
        <f t="shared" si="343"/>
        <v>46319</v>
      </c>
      <c r="GB460" s="40">
        <f t="shared" si="357"/>
        <v>46666</v>
      </c>
      <c r="GC460" s="40">
        <f t="shared" si="358"/>
        <v>46666</v>
      </c>
      <c r="GD460" s="40">
        <f t="shared" si="359"/>
        <v>46740</v>
      </c>
      <c r="GE460" s="40">
        <f t="shared" si="360"/>
        <v>46375</v>
      </c>
      <c r="GF460" s="40" t="str">
        <f t="shared" si="347"/>
        <v/>
      </c>
      <c r="GG460" s="40" t="str">
        <f t="shared" si="347"/>
        <v/>
      </c>
      <c r="GH460" s="40" t="str">
        <f t="shared" si="347"/>
        <v/>
      </c>
      <c r="GI460" s="39">
        <f t="shared" si="385"/>
        <v>0</v>
      </c>
      <c r="GJ460" s="39">
        <f t="shared" si="386"/>
        <v>0</v>
      </c>
      <c r="GK460" s="39">
        <f t="shared" si="387"/>
        <v>0</v>
      </c>
      <c r="GL460" s="39">
        <f t="shared" si="388"/>
        <v>6</v>
      </c>
    </row>
    <row r="461" spans="1:194" x14ac:dyDescent="0.25">
      <c r="A461" s="19">
        <v>497</v>
      </c>
      <c r="B461" s="43" t="s">
        <v>3284</v>
      </c>
      <c r="C461" s="43" t="s">
        <v>254</v>
      </c>
      <c r="D461" s="43" t="s">
        <v>636</v>
      </c>
      <c r="E461" s="43" t="s">
        <v>1850</v>
      </c>
      <c r="F461" s="43" t="s">
        <v>429</v>
      </c>
      <c r="G461" s="43" t="s">
        <v>3251</v>
      </c>
      <c r="H461" s="43" t="s">
        <v>216</v>
      </c>
      <c r="I461" s="43" t="s">
        <v>192</v>
      </c>
      <c r="J461" s="44" t="str">
        <f t="shared" si="361"/>
        <v/>
      </c>
      <c r="K461" s="43"/>
      <c r="L461" s="44">
        <v>45975</v>
      </c>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8"/>
      <c r="AM461" s="48"/>
      <c r="AN461" s="48"/>
      <c r="AO461" s="48"/>
      <c r="AP461" s="48"/>
      <c r="AQ461" s="48"/>
      <c r="AR461" s="48"/>
      <c r="AS461" s="48"/>
      <c r="AT461" s="48"/>
      <c r="AU461" s="43">
        <v>0</v>
      </c>
      <c r="AV461" s="43">
        <v>0</v>
      </c>
      <c r="AW461" s="43">
        <v>0</v>
      </c>
      <c r="AX461" s="51"/>
      <c r="AY461" s="51"/>
      <c r="AZ461" s="51"/>
      <c r="BA461" s="20" t="str">
        <f t="shared" ca="1" si="389"/>
        <v/>
      </c>
      <c r="BB461" s="20" t="str">
        <f t="shared" ca="1" si="389"/>
        <v/>
      </c>
      <c r="BC461" s="20" t="str">
        <f t="shared" ca="1" si="389"/>
        <v/>
      </c>
      <c r="BD461" s="20" t="str">
        <f t="shared" ca="1" si="389"/>
        <v/>
      </c>
      <c r="BE461" s="20" t="str">
        <f t="shared" ca="1" si="389"/>
        <v/>
      </c>
      <c r="BF461" s="20" t="str">
        <f t="shared" ca="1" si="389"/>
        <v/>
      </c>
      <c r="BG461" s="21" t="str">
        <f t="shared" ca="1" si="389"/>
        <v/>
      </c>
      <c r="BH461" s="21" t="str">
        <f t="shared" ca="1" si="389"/>
        <v/>
      </c>
      <c r="BI461" s="21" t="str">
        <f t="shared" ca="1" si="389"/>
        <v/>
      </c>
      <c r="BJ461" s="22">
        <f t="shared" ca="1" si="363"/>
        <v>0</v>
      </c>
      <c r="BK461" s="21">
        <f t="shared" si="364"/>
        <v>0</v>
      </c>
      <c r="BL461" s="22" t="str">
        <f t="shared" ca="1" si="365"/>
        <v/>
      </c>
      <c r="BM461" s="22" t="str">
        <f t="shared" ca="1" si="366"/>
        <v/>
      </c>
      <c r="BN461" s="23" t="str">
        <f t="shared" ca="1" si="367"/>
        <v/>
      </c>
      <c r="BO461" s="24" t="str">
        <f t="shared" ca="1" si="368"/>
        <v/>
      </c>
      <c r="BP461" s="51" t="str">
        <f>_xlfn.XLOOKUP(E461,[1]Validation!E:E,[1]Validation!F:F,"")</f>
        <v>EN11</v>
      </c>
      <c r="BQ461" s="51" t="str">
        <f>_xlfn.XLOOKUP(BP461,[1]Validation!F:F,[1]Validation!G:G,"")</f>
        <v>EN11 to EN22</v>
      </c>
      <c r="BR461" s="52" t="str">
        <f>VLOOKUP(G461,[1]Validation!$B$1:$C$9,2,0)</f>
        <v>P</v>
      </c>
      <c r="BS461" s="51">
        <f t="shared" ca="1" si="369"/>
        <v>1517</v>
      </c>
      <c r="BT461" s="53" t="str">
        <f>_xlfn.XLOOKUP(B461,'[2]1. All Calls'!$R:$R,'[2]1. All Calls'!$A:$A,"",0)</f>
        <v/>
      </c>
      <c r="BU461" s="51" t="str">
        <f>_xlfn.XLOOKUP(B461,'[2]1. All Calls'!$R:$R,'[2]1. All Calls'!$F:$F,"",0)</f>
        <v/>
      </c>
      <c r="BV461" s="51" t="str">
        <f>_xlfn.XLOOKUP(B461,'[2]1. All Calls'!$R:$R,'[2]1. All Calls'!$J:$J,"",0)</f>
        <v/>
      </c>
      <c r="BW461" s="53" t="str">
        <f>_xlfn.XLOOKUP(B461,'[2]Sch Calls'!$R:$R,'[2]Sch Calls'!$A:$A,"",0)</f>
        <v/>
      </c>
      <c r="BX461" s="51" t="str">
        <f>_xlfn.XLOOKUP(B461,'[2]Sch Calls'!$R:$R,'[2]Sch Calls'!$B:$B,"",0)</f>
        <v/>
      </c>
      <c r="BY461" s="51" t="str">
        <f t="shared" si="344"/>
        <v/>
      </c>
      <c r="BZ461" s="51" t="str">
        <f t="shared" si="344"/>
        <v/>
      </c>
      <c r="CA461" s="51" t="str">
        <f t="shared" si="370"/>
        <v/>
      </c>
      <c r="CB461" s="51" t="str">
        <f t="shared" si="371"/>
        <v/>
      </c>
      <c r="CC461" s="51" t="str">
        <f t="shared" si="372"/>
        <v/>
      </c>
      <c r="CD461" s="51" t="str">
        <f t="shared" si="373"/>
        <v/>
      </c>
      <c r="CE461" s="51" t="str">
        <f t="shared" ca="1" si="345"/>
        <v/>
      </c>
      <c r="CF461" s="51" t="str">
        <f t="shared" ca="1" si="345"/>
        <v/>
      </c>
      <c r="CG461" s="51" t="str">
        <f t="shared" ca="1" si="374"/>
        <v/>
      </c>
      <c r="CH461" s="51" t="str">
        <f t="shared" ca="1" si="375"/>
        <v/>
      </c>
      <c r="CI461" s="51" t="str">
        <f t="shared" ca="1" si="376"/>
        <v/>
      </c>
      <c r="CJ461" s="51" t="str">
        <f t="shared" ca="1" si="377"/>
        <v/>
      </c>
      <c r="CK461" s="51" t="str">
        <f t="shared" ca="1" si="353"/>
        <v/>
      </c>
      <c r="CL461" s="51" t="str">
        <f t="shared" ca="1" si="353"/>
        <v/>
      </c>
      <c r="CM461" s="51" t="str">
        <f t="shared" ca="1" si="353"/>
        <v/>
      </c>
      <c r="CN461" s="51" t="str">
        <f t="shared" ca="1" si="353"/>
        <v/>
      </c>
      <c r="CO461" s="51" t="str">
        <f t="shared" ca="1" si="353"/>
        <v/>
      </c>
      <c r="CP461" s="51" t="str">
        <f t="shared" ca="1" si="353"/>
        <v/>
      </c>
      <c r="CQ461" s="51" t="str">
        <f t="shared" si="354"/>
        <v/>
      </c>
      <c r="CR461" s="51" t="str">
        <f t="shared" si="354"/>
        <v/>
      </c>
      <c r="CS461" s="51" t="str">
        <f t="shared" si="354"/>
        <v/>
      </c>
      <c r="CT461" s="51" t="str">
        <f t="shared" si="354"/>
        <v/>
      </c>
      <c r="CU461" s="51" t="str">
        <f t="shared" si="354"/>
        <v/>
      </c>
      <c r="CV461" s="54" t="str">
        <f t="shared" si="354"/>
        <v/>
      </c>
      <c r="CW461" s="25">
        <v>0</v>
      </c>
      <c r="CX461" s="55">
        <v>1</v>
      </c>
      <c r="CY461" s="55"/>
      <c r="CZ461" s="26">
        <v>0</v>
      </c>
      <c r="DA461" s="26">
        <v>0</v>
      </c>
      <c r="DB461" s="26">
        <v>0</v>
      </c>
      <c r="DC461" s="26">
        <v>0</v>
      </c>
      <c r="DD461" s="26">
        <v>0</v>
      </c>
      <c r="DE461" s="26">
        <v>0</v>
      </c>
      <c r="DF461" s="26">
        <v>0</v>
      </c>
      <c r="DG461" s="26">
        <v>0</v>
      </c>
      <c r="DH461" s="26">
        <v>0</v>
      </c>
      <c r="DI461" s="26">
        <v>0</v>
      </c>
      <c r="DJ461" s="26">
        <v>0</v>
      </c>
      <c r="DK461" s="26">
        <v>0</v>
      </c>
      <c r="DL461" s="27" t="str">
        <f t="shared" si="378"/>
        <v>P1</v>
      </c>
      <c r="DM461" s="28" t="str">
        <f t="shared" ca="1" si="379"/>
        <v>P1</v>
      </c>
      <c r="DN461" s="56" t="str">
        <f>_xlfn.XLOOKUP(B461,'[2]1. All Calls'!$R:$R,'[2]1. All Calls'!$A:$A,"",0)</f>
        <v/>
      </c>
      <c r="DO461" s="57" t="str">
        <f ca="1">VLOOKUP(DM461,[1]Validation!$B$20:$C$25,2,0)</f>
        <v>P1</v>
      </c>
      <c r="DP461" s="58" t="str">
        <f>_xlfn.XLOOKUP(B461,'[1]Active AMCs- Dealer'!E:E,'[1]Active AMCs- Dealer'!L:L,"Not in AMC",0)</f>
        <v>Not in AMC</v>
      </c>
      <c r="DQ461" s="58"/>
      <c r="DR461" s="29" t="str">
        <f>_xlfn.XLOOKUP(B461,'[2]1. All Calls'!$R:$R,'[2]1. All Calls'!$F:$F,"",0)</f>
        <v/>
      </c>
      <c r="DS461" s="29" t="str">
        <f>_xlfn.XLOOKUP(B461,'[2]1. All Calls'!$R:$R,'[2]1. All Calls'!$AB:$AB,"",0)</f>
        <v/>
      </c>
      <c r="DT461" s="30" t="str">
        <f>_xlfn.XLOOKUP(DR461,'[2]1. All Calls'!$F:$F,'[2]1. All Calls'!$A:$A,"",0)</f>
        <v/>
      </c>
      <c r="DU461" s="31" t="str">
        <f>_xlfn.XLOOKUP(DR461,'[2]1. All Calls'!$F:$F,'[2]1. All Calls'!$B:$B,"",0)</f>
        <v/>
      </c>
      <c r="DV461" s="31">
        <f>_xlfn.XLOOKUP(B461,[1]MDA_Assets!D:D,[1]MDA_Assets!N:N,"",0)</f>
        <v>0</v>
      </c>
      <c r="DW461" s="31">
        <f>_xlfn.XLOOKUP(B461,[1]MDA_Assets!D:D,[1]MDA_Assets!O:O,"",0)</f>
        <v>0</v>
      </c>
      <c r="DX461" s="32">
        <f>_xlfn.XLOOKUP(B461,[1]MDA_Assets!D:D,[1]MDA_Assets!Q:Q,"",0)</f>
        <v>0</v>
      </c>
      <c r="DY461" s="33">
        <f>_xlfn.XLOOKUP(B461,[1]MDA_Assets!D:D,[1]MDA_Assets!R:R,"",0)</f>
        <v>0</v>
      </c>
      <c r="DZ461" s="33">
        <f>_xlfn.XLOOKUP(B461,[1]MDA_Assets!D:D,[1]MDA_Assets!S:S,"",0)</f>
        <v>0</v>
      </c>
      <c r="EA461" s="33">
        <f>_xlfn.XLOOKUP(B461,[1]MDA_Assets!D:D,[1]MDA_Assets!T:T,"",0)</f>
        <v>0</v>
      </c>
      <c r="EB461" s="33">
        <f>_xlfn.XLOOKUP(B461,[1]MDA_Assets!D:D,[1]MDA_Assets!U:U,"",0)</f>
        <v>0</v>
      </c>
      <c r="EC461" s="33">
        <f>_xlfn.XLOOKUP(B461,[1]MDA_Assets!D:D,[1]MDA_Assets!V:V,"",0)</f>
        <v>0</v>
      </c>
      <c r="ED461" s="33">
        <f>_xlfn.XLOOKUP(B461,[1]MDA_Assets!D:D,[1]MDA_Assets!W:W,"",0)</f>
        <v>0</v>
      </c>
      <c r="EE461" s="32">
        <f>_xlfn.XLOOKUP(B461,[1]MDA_Assets!D:D,[1]MDA_Assets!X:X,"",0)</f>
        <v>0</v>
      </c>
      <c r="EF461" s="33">
        <f>_xlfn.XLOOKUP(B461,[1]MDA_Assets!D:D,[1]MDA_Assets!Y:Y,"",0)</f>
        <v>0</v>
      </c>
      <c r="EG461" s="33">
        <f>_xlfn.XLOOKUP(B461,[1]MDA_Assets!D:D,[1]MDA_Assets!Z:Z,"",0)</f>
        <v>0</v>
      </c>
      <c r="EH461" s="33">
        <f>_xlfn.XLOOKUP(B461,[1]MDA_Assets!D:D,[1]MDA_Assets!AA:AA,"",0)</f>
        <v>0</v>
      </c>
      <c r="EI461" s="34">
        <f>_xlfn.XLOOKUP(B461,[1]MDA_Assets!D:D,[1]MDA_Assets!P:P,"",0)</f>
        <v>0</v>
      </c>
      <c r="EJ461" s="35">
        <f>_xlfn.XLOOKUP(B461,[1]MDA_Assets!D:D,[1]MDA_Assets!AB:AB,"",0)</f>
        <v>0</v>
      </c>
      <c r="EK461" s="35">
        <f>_xlfn.XLOOKUP(B461,[1]MDA_Assets!D:D,[1]MDA_Assets!AC:AC,"",0)</f>
        <v>0</v>
      </c>
      <c r="EL461" s="35">
        <f>_xlfn.XLOOKUP(B461,[1]MDA_Assets!D:D,[1]MDA_Assets!AD:AD,"",0)</f>
        <v>0</v>
      </c>
      <c r="EM461" s="35">
        <f>_xlfn.XLOOKUP(B461,[1]MDA_Assets!D:D,[1]MDA_Assets!AE:AE,"",0)</f>
        <v>0</v>
      </c>
      <c r="EN461" s="35">
        <f>_xlfn.XLOOKUP(B461,[1]MDA_Assets!D:D,[1]MDA_Assets!AF:AF,"",0)</f>
        <v>0</v>
      </c>
      <c r="EO461" s="35">
        <f>_xlfn.XLOOKUP(B461,[1]MDA_Assets!D:D,[1]MDA_Assets!AG:AG,"",0)</f>
        <v>0</v>
      </c>
      <c r="EP461" s="36" t="str">
        <f t="shared" si="346"/>
        <v/>
      </c>
      <c r="EQ461" s="36" t="str">
        <f t="shared" si="346"/>
        <v/>
      </c>
      <c r="ER461" s="36" t="str">
        <f t="shared" si="380"/>
        <v/>
      </c>
      <c r="ES461" s="36" t="str">
        <f t="shared" si="381"/>
        <v/>
      </c>
      <c r="ET461" s="36" t="str">
        <f t="shared" si="382"/>
        <v/>
      </c>
      <c r="EU461" s="36" t="str">
        <f t="shared" si="383"/>
        <v/>
      </c>
      <c r="EV461" s="36" t="str">
        <f t="shared" si="384"/>
        <v/>
      </c>
      <c r="EW461" s="36" t="str">
        <f t="shared" si="355"/>
        <v/>
      </c>
      <c r="EX461" s="36" t="str">
        <f t="shared" si="356"/>
        <v/>
      </c>
      <c r="EY461" s="36" t="str">
        <f t="shared" si="349"/>
        <v/>
      </c>
      <c r="EZ461" s="36" t="str">
        <f t="shared" si="349"/>
        <v/>
      </c>
      <c r="FA461" s="36" t="str">
        <f t="shared" si="349"/>
        <v/>
      </c>
      <c r="FB461" s="36" t="str">
        <f t="shared" si="349"/>
        <v/>
      </c>
      <c r="FC461" s="36" t="str">
        <f t="shared" si="349"/>
        <v/>
      </c>
      <c r="FD461" s="36" t="str">
        <f t="shared" si="349"/>
        <v/>
      </c>
      <c r="FE461" s="36" t="str">
        <f t="shared" si="390"/>
        <v/>
      </c>
      <c r="FF461" s="36" t="str">
        <f t="shared" si="390"/>
        <v/>
      </c>
      <c r="FG461" s="36" t="str">
        <f t="shared" si="390"/>
        <v/>
      </c>
      <c r="FH461" s="37" t="str" cm="1">
        <f t="array" ref="FH461">_xlfn.IFS(EY461="", "No Data", EY461&lt;0, "Negative/Future", EY461=0, "Zero Days", EY461&lt;=3, "&lt; 3 Months", EY461&lt;=6, "3 to 6 Months", EY461&lt;=9, "6 to 9 Months", EY461&lt;=12, "9 to 12 Months", EY461&lt;=15, "12 to 15 Months", EY461&lt;=18, "15 to 18 Months", EY461&lt;=24, "18 to 24 Months", EY461&gt;24, "&gt; 24 Months")</f>
        <v>No Data</v>
      </c>
      <c r="FI461" s="37" t="str" cm="1">
        <f t="array" ref="FI461">_xlfn.IFS(EZ461="", "No Data", EZ461&lt;0, "Negative/Future", EZ461=0, "Zero Days", EZ461&lt;=3, "&lt; 3 Months", EZ461&lt;=6, "3 to 6 Months", EZ461&lt;=9, "6 to 9 Months", EZ461&lt;=12, "9 to 12 Months", EZ461&lt;=15, "12 to 15 Months", EZ461&lt;=18, "15 to 18 Months", EZ461&lt;=24, "18 to 24 Months", EZ461&gt;24, "&gt; 24 Months")</f>
        <v>No Data</v>
      </c>
      <c r="FJ461" s="37" t="str" cm="1">
        <f t="array" ref="FJ461">_xlfn.IFS(FA461="", "No Data", FA461&lt;0, "Negative/Future", FA461=0, "Zero Days", FA461&lt;=3, "&lt; 3 Months", FA461&lt;=6, "3 to 6 Months", FA461&lt;=9, "6 to 9 Months", FA461&lt;=12, "9 to 12 Months", FA461&lt;=15, "12 to 15 Months", FA461&lt;=18, "15 to 18 Months", FA461&lt;=24, "18 to 24 Months", FA461&gt;24, "&gt; 24 Months")</f>
        <v>No Data</v>
      </c>
      <c r="FK461" s="37" t="str" cm="1">
        <f t="array" ref="FK461">_xlfn.IFS(FB461="", "No Data", FB461&lt;0, "Negative/Future", FB461=0, "Zero Days", FB461&lt;=3, "&lt; 3 Months", FB461&lt;=6, "3 to 6 Months", FB461&lt;=9, "6 to 9 Months", FB461&lt;=12, "9 to 12 Months", FB461&lt;=15, "12 to 15 Months", FB461&lt;=18, "15 to 18 Months", FB461&lt;=24, "18 to 24 Months", FB461&gt;24, "&gt; 24 Months")</f>
        <v>No Data</v>
      </c>
      <c r="FL461" s="37" t="str" cm="1">
        <f t="array" ref="FL461">_xlfn.IFS(FC461="", "No Data", FC461&lt;0, "Negative/Future", FC461=0, "Zero Days", FC461&lt;=3, "&lt; 3 Months", FC461&lt;=6, "3 to 6 Months", FC461&lt;=9, "6 to 9 Months", FC461&lt;=12, "9 to 12 Months", FC461&lt;=15, "12 to 15 Months", FC461&lt;=18, "15 to 18 Months", FC461&lt;=24, "18 to 24 Months", FC461&gt;24, "&gt; 24 Months")</f>
        <v>No Data</v>
      </c>
      <c r="FM461" s="37" t="str" cm="1">
        <f t="array" ref="FM461">_xlfn.IFS(FD461="", "No Data", FD461&lt;0, "Negative/Future", FD461=0, "Zero Days", FD461&lt;=3, "&lt; 3 Months", FD461&lt;=6, "3 to 6 Months", FD461&lt;=9, "6 to 9 Months", FD461&lt;=12, "9 to 12 Months", FD461&lt;=15, "12 to 15 Months", FD461&lt;=18, "15 to 18 Months", FD461&lt;=24, "18 to 24 Months", FD461&gt;24, "&gt; 24 Months")</f>
        <v>No Data</v>
      </c>
      <c r="FN461" s="37" t="str" cm="1">
        <f t="array" ref="FN461">_xlfn.IFS(FE461="", "No Data", FE461&lt;0, "Negative/Future", FE461=0, "Zero Days", FE461&lt;=3, "&lt; 3 Months", FE461&lt;=6, "3 to 6 Months", FE461&lt;=9, "6 to 9 Months", FE461&lt;=12, "9 to 12 Months", FE461&lt;=15, "12 to 15 Months", FE461&lt;=18, "15 to 18 Months", FE461&lt;=24, "18 to 24 Months", FE461&gt;24, "&gt; 24 Months")</f>
        <v>No Data</v>
      </c>
      <c r="FO461" s="37" t="str" cm="1">
        <f t="array" ref="FO461">_xlfn.IFS(FG461="", "No Data", FG461&lt;0, "Negative/Future", FG461=0, "Zero Days", FG461&lt;=3, "&lt; 3 Months", FG461&lt;=6, "3 to 6 Months", FG461&lt;=9, "6 to 9 Months", FG461&lt;=12, "9 to 12 Months", FG461&lt;=15, "12 to 15 Months", FG461&lt;=18, "15 to 18 Months", FG461&lt;=24, "18 to 24 Months", FG461&gt;24, "&gt; 24 Months")</f>
        <v>No Data</v>
      </c>
      <c r="FP461" s="37" t="str" cm="1">
        <f t="array" ref="FP461">_xlfn.IFS(FF461="", "No Data", FF461&lt;0, "Negative/Future", FF461=0, "Zero Days", FF461&lt;=3, "&lt; 3 Months", FF461&lt;=6, "3 to 6 Months", FF461&lt;=9, "6 to 9 Months", FF461&lt;=12, "9 to 12 Months", FF461&lt;=15, "12 to 15 Months", FF461&lt;=18, "15 to 18 Months", FF461&lt;=24, "18 to 24 Months", FF461&gt;24, "&gt; 24 Months")</f>
        <v>No Data</v>
      </c>
      <c r="FQ461" s="29"/>
      <c r="FR461" s="29"/>
      <c r="FS461" s="38" t="str">
        <f>VLOOKUP(_xlfn.XLOOKUP(B461,[1]MDA_Assets!D:D,[1]MDA_Assets!I:I,"",0),[1]Validation!$B$1:$C$8,2,0)</f>
        <v>P</v>
      </c>
      <c r="FT461" s="38" t="s">
        <v>202</v>
      </c>
      <c r="FU461" s="31">
        <f>_xlfn.XLOOKUP(B461,[1]MDA_Assets!D:D,[1]MDA_Assets!X:X,"",0)</f>
        <v>0</v>
      </c>
      <c r="FV461" s="39">
        <v>0</v>
      </c>
      <c r="FW461" s="39">
        <v>0</v>
      </c>
      <c r="FX461" s="39">
        <v>0</v>
      </c>
      <c r="FY461" s="39">
        <v>9</v>
      </c>
      <c r="FZ461" s="40" t="str">
        <f t="shared" si="343"/>
        <v/>
      </c>
      <c r="GA461" s="40" t="str">
        <f t="shared" si="343"/>
        <v/>
      </c>
      <c r="GB461" s="40" t="str">
        <f t="shared" si="357"/>
        <v/>
      </c>
      <c r="GC461" s="40" t="str">
        <f t="shared" si="358"/>
        <v/>
      </c>
      <c r="GD461" s="40" t="str">
        <f t="shared" si="359"/>
        <v/>
      </c>
      <c r="GE461" s="40" t="str">
        <f t="shared" si="360"/>
        <v/>
      </c>
      <c r="GF461" s="40" t="str">
        <f t="shared" si="347"/>
        <v/>
      </c>
      <c r="GG461" s="40" t="str">
        <f t="shared" si="347"/>
        <v/>
      </c>
      <c r="GH461" s="40" t="str">
        <f t="shared" si="347"/>
        <v/>
      </c>
      <c r="GI461" s="39">
        <f t="shared" si="385"/>
        <v>0</v>
      </c>
      <c r="GJ461" s="39">
        <f t="shared" si="386"/>
        <v>0</v>
      </c>
      <c r="GK461" s="39">
        <f t="shared" si="387"/>
        <v>0</v>
      </c>
      <c r="GL461" s="39">
        <f t="shared" si="388"/>
        <v>0</v>
      </c>
    </row>
    <row r="462" spans="1:194" x14ac:dyDescent="0.25">
      <c r="A462" s="19">
        <v>498</v>
      </c>
      <c r="B462" s="43" t="s">
        <v>2614</v>
      </c>
      <c r="C462" s="43" t="s">
        <v>186</v>
      </c>
      <c r="D462" s="43" t="s">
        <v>636</v>
      </c>
      <c r="E462" s="43" t="s">
        <v>2615</v>
      </c>
      <c r="F462" s="43" t="s">
        <v>2616</v>
      </c>
      <c r="G462" s="43" t="s">
        <v>190</v>
      </c>
      <c r="H462" s="43"/>
      <c r="I462" s="43" t="s">
        <v>192</v>
      </c>
      <c r="J462" s="44">
        <f t="shared" si="361"/>
        <v>46431.479166666664</v>
      </c>
      <c r="K462" s="44">
        <v>46067.479166666664</v>
      </c>
      <c r="L462" s="44">
        <v>46014</v>
      </c>
      <c r="M462" s="43" t="s">
        <v>2617</v>
      </c>
      <c r="N462" s="43" t="s">
        <v>2618</v>
      </c>
      <c r="O462" s="44">
        <v>46069.232187499998</v>
      </c>
      <c r="P462" s="43">
        <v>1</v>
      </c>
      <c r="Q462" s="43">
        <v>1</v>
      </c>
      <c r="R462" s="43">
        <v>0</v>
      </c>
      <c r="S462" s="43" t="s">
        <v>206</v>
      </c>
      <c r="T462" s="44">
        <v>46066.770833333336</v>
      </c>
      <c r="U462" s="44">
        <v>46066.770833333336</v>
      </c>
      <c r="V462" s="44">
        <v>46066.770833333336</v>
      </c>
      <c r="W462" s="44">
        <v>46066.770833333336</v>
      </c>
      <c r="X462" s="44">
        <v>46066.770833333336</v>
      </c>
      <c r="Y462" s="44">
        <v>46066.770833333336</v>
      </c>
      <c r="Z462" s="43" t="s">
        <v>199</v>
      </c>
      <c r="AA462" s="43"/>
      <c r="AB462" s="43"/>
      <c r="AC462" s="43"/>
      <c r="AD462" s="43"/>
      <c r="AE462" s="43">
        <v>1</v>
      </c>
      <c r="AF462" s="43" t="s">
        <v>281</v>
      </c>
      <c r="AG462" s="43" t="s">
        <v>281</v>
      </c>
      <c r="AH462" s="43" t="s">
        <v>285</v>
      </c>
      <c r="AI462" s="43" t="s">
        <v>285</v>
      </c>
      <c r="AJ462" s="43" t="s">
        <v>286</v>
      </c>
      <c r="AK462" s="43" t="s">
        <v>285</v>
      </c>
      <c r="AL462" s="47">
        <v>46431</v>
      </c>
      <c r="AM462" s="47">
        <v>46246</v>
      </c>
      <c r="AN462" s="47">
        <v>46431</v>
      </c>
      <c r="AO462" s="47">
        <v>46431</v>
      </c>
      <c r="AP462" s="47">
        <v>46796</v>
      </c>
      <c r="AQ462" s="47">
        <v>46431</v>
      </c>
      <c r="AR462" s="48"/>
      <c r="AS462" s="48"/>
      <c r="AT462" s="48"/>
      <c r="AU462" s="43">
        <v>0</v>
      </c>
      <c r="AV462" s="43">
        <v>0</v>
      </c>
      <c r="AW462" s="43">
        <v>0</v>
      </c>
      <c r="AX462" s="51" t="s">
        <v>484</v>
      </c>
      <c r="AY462" s="51" t="s">
        <v>484</v>
      </c>
      <c r="AZ462" s="51" t="s">
        <v>198</v>
      </c>
      <c r="BA462" s="20">
        <f t="shared" ca="1" si="389"/>
        <v>0</v>
      </c>
      <c r="BB462" s="20">
        <f t="shared" ca="1" si="389"/>
        <v>0</v>
      </c>
      <c r="BC462" s="20">
        <f t="shared" ca="1" si="389"/>
        <v>0</v>
      </c>
      <c r="BD462" s="20">
        <f t="shared" ca="1" si="389"/>
        <v>0</v>
      </c>
      <c r="BE462" s="20">
        <f t="shared" ca="1" si="389"/>
        <v>0</v>
      </c>
      <c r="BF462" s="20">
        <f t="shared" ca="1" si="389"/>
        <v>0</v>
      </c>
      <c r="BG462" s="21" t="str">
        <f t="shared" ca="1" si="389"/>
        <v/>
      </c>
      <c r="BH462" s="21" t="str">
        <f t="shared" ca="1" si="389"/>
        <v/>
      </c>
      <c r="BI462" s="21" t="str">
        <f t="shared" ca="1" si="389"/>
        <v/>
      </c>
      <c r="BJ462" s="22">
        <f t="shared" ca="1" si="363"/>
        <v>0</v>
      </c>
      <c r="BK462" s="21">
        <f t="shared" si="364"/>
        <v>1</v>
      </c>
      <c r="BL462" s="22">
        <f t="shared" ca="1" si="365"/>
        <v>108</v>
      </c>
      <c r="BM462" s="22">
        <f t="shared" ca="1" si="366"/>
        <v>108</v>
      </c>
      <c r="BN462" s="23">
        <f t="shared" ca="1" si="367"/>
        <v>0</v>
      </c>
      <c r="BO462" s="24">
        <f t="shared" ca="1" si="368"/>
        <v>107</v>
      </c>
      <c r="BP462" s="51" t="str">
        <f>_xlfn.XLOOKUP(E462,[1]Validation!E:E,[1]Validation!F:F,"")</f>
        <v>EQ18</v>
      </c>
      <c r="BQ462" s="51" t="str">
        <f>_xlfn.XLOOKUP(BP462,[1]Validation!F:F,[1]Validation!G:G,"")</f>
        <v>EQ11 to EQ22</v>
      </c>
      <c r="BR462" s="52" t="str">
        <f>VLOOKUP(G462,[1]Validation!$B$1:$C$9,2,0)</f>
        <v>B</v>
      </c>
      <c r="BS462" s="51">
        <f t="shared" ca="1" si="369"/>
        <v>4</v>
      </c>
      <c r="BT462" s="53">
        <f>_xlfn.XLOOKUP(B462,'[2]1. All Calls'!$R:$R,'[2]1. All Calls'!$A:$A,"",0)</f>
        <v>46067.465254629598</v>
      </c>
      <c r="BU462" s="51" t="str">
        <f>_xlfn.XLOOKUP(B462,'[2]1. All Calls'!$R:$R,'[2]1. All Calls'!$F:$F,"",0)</f>
        <v>CC-01977413</v>
      </c>
      <c r="BV462" s="51" t="str">
        <f>_xlfn.XLOOKUP(B462,'[2]1. All Calls'!$R:$R,'[2]1. All Calls'!$J:$J,"",0)</f>
        <v>Commissioning</v>
      </c>
      <c r="BW462" s="53" t="str">
        <f>_xlfn.XLOOKUP(B462,'[2]Sch Calls'!$R:$R,'[2]Sch Calls'!$A:$A,"",0)</f>
        <v/>
      </c>
      <c r="BX462" s="51" t="str">
        <f>_xlfn.XLOOKUP(B462,'[2]Sch Calls'!$R:$R,'[2]Sch Calls'!$B:$B,"",0)</f>
        <v/>
      </c>
      <c r="BY462" s="51" t="str">
        <f t="shared" ref="BY462:BZ477" si="391">IFERROR(TEXT(IF(U462&gt;1,SUM(U462+181),""),"dd-mmm-yy"),"")</f>
        <v>13-Aug-26</v>
      </c>
      <c r="BZ462" s="51" t="str">
        <f t="shared" si="391"/>
        <v>13-Aug-26</v>
      </c>
      <c r="CA462" s="51" t="str">
        <f t="shared" si="370"/>
        <v>16-Nov-26</v>
      </c>
      <c r="CB462" s="51" t="str">
        <f t="shared" si="371"/>
        <v>14-Aug-27</v>
      </c>
      <c r="CC462" s="51" t="str">
        <f t="shared" si="372"/>
        <v>14-Feb-28</v>
      </c>
      <c r="CD462" s="51" t="str">
        <f t="shared" si="373"/>
        <v>14-Feb-27</v>
      </c>
      <c r="CE462" s="51">
        <f t="shared" ref="CE462:CF477" ca="1" si="392">IFERROR(IF(U462&gt;0,ROUND(SUM(TODAY()-U462),0),""),"")</f>
        <v>109</v>
      </c>
      <c r="CF462" s="51">
        <f t="shared" ca="1" si="392"/>
        <v>109</v>
      </c>
      <c r="CG462" s="51">
        <f t="shared" ca="1" si="374"/>
        <v>109</v>
      </c>
      <c r="CH462" s="51">
        <f t="shared" ca="1" si="375"/>
        <v>109</v>
      </c>
      <c r="CI462" s="51">
        <f t="shared" ca="1" si="376"/>
        <v>109</v>
      </c>
      <c r="CJ462" s="51">
        <f t="shared" ca="1" si="377"/>
        <v>109</v>
      </c>
      <c r="CK462" s="51">
        <f t="shared" ca="1" si="353"/>
        <v>109</v>
      </c>
      <c r="CL462" s="51">
        <f t="shared" ca="1" si="353"/>
        <v>109</v>
      </c>
      <c r="CM462" s="51">
        <f t="shared" ca="1" si="353"/>
        <v>109</v>
      </c>
      <c r="CN462" s="51">
        <f t="shared" ca="1" si="353"/>
        <v>109</v>
      </c>
      <c r="CO462" s="51">
        <f t="shared" ca="1" si="353"/>
        <v>109</v>
      </c>
      <c r="CP462" s="51">
        <f t="shared" ca="1" si="353"/>
        <v>109</v>
      </c>
      <c r="CQ462" s="51">
        <f t="shared" ca="1" si="354"/>
        <v>1891</v>
      </c>
      <c r="CR462" s="51">
        <f t="shared" ca="1" si="354"/>
        <v>1891</v>
      </c>
      <c r="CS462" s="51">
        <f t="shared" ca="1" si="354"/>
        <v>3891</v>
      </c>
      <c r="CT462" s="51">
        <f t="shared" ca="1" si="354"/>
        <v>3891</v>
      </c>
      <c r="CU462" s="51">
        <f t="shared" ca="1" si="354"/>
        <v>7891</v>
      </c>
      <c r="CV462" s="54">
        <f t="shared" ca="1" si="354"/>
        <v>3891</v>
      </c>
      <c r="CW462" s="25">
        <v>0</v>
      </c>
      <c r="CX462" s="55">
        <v>1</v>
      </c>
      <c r="CY462" s="55"/>
      <c r="CZ462" s="26">
        <v>0</v>
      </c>
      <c r="DA462" s="26">
        <v>0</v>
      </c>
      <c r="DB462" s="26">
        <v>0</v>
      </c>
      <c r="DC462" s="26">
        <v>0</v>
      </c>
      <c r="DD462" s="26">
        <v>0</v>
      </c>
      <c r="DE462" s="26">
        <v>0</v>
      </c>
      <c r="DF462" s="26">
        <v>0</v>
      </c>
      <c r="DG462" s="26">
        <v>0</v>
      </c>
      <c r="DH462" s="26">
        <v>0</v>
      </c>
      <c r="DI462" s="26">
        <v>0</v>
      </c>
      <c r="DJ462" s="26">
        <v>0</v>
      </c>
      <c r="DK462" s="26">
        <v>0</v>
      </c>
      <c r="DL462" s="27">
        <f t="shared" si="378"/>
        <v>46142.465254629598</v>
      </c>
      <c r="DM462" s="28">
        <f t="shared" ca="1" si="379"/>
        <v>1</v>
      </c>
      <c r="DN462" s="56">
        <f>_xlfn.XLOOKUP(B462,'[2]1. All Calls'!$R:$R,'[2]1. All Calls'!$A:$A,"",0)</f>
        <v>46067.465254629598</v>
      </c>
      <c r="DO462" s="57" t="str">
        <f ca="1">VLOOKUP(DM462,[1]Validation!$B$20:$C$25,2,0)</f>
        <v>Above 3 months</v>
      </c>
      <c r="DP462" s="58" t="str">
        <f>_xlfn.XLOOKUP(B462,'[1]Active AMCs- Dealer'!E:E,'[1]Active AMCs- Dealer'!L:L,"Not in AMC",0)</f>
        <v>Not in AMC</v>
      </c>
      <c r="DQ462" s="50" t="s">
        <v>250</v>
      </c>
      <c r="DR462" s="29" t="str">
        <f>_xlfn.XLOOKUP(B462,'[2]1. All Calls'!$R:$R,'[2]1. All Calls'!$F:$F,"",0)</f>
        <v>CC-01977413</v>
      </c>
      <c r="DS462" s="29" t="str">
        <f>_xlfn.XLOOKUP(B462,'[2]1. All Calls'!$R:$R,'[2]1. All Calls'!$AB:$AB,"",0)</f>
        <v>Commissioning done on dated 14-02-2026......comm date 14-02-2026</v>
      </c>
      <c r="DT462" s="30">
        <f>_xlfn.XLOOKUP(DR462,'[2]1. All Calls'!$F:$F,'[2]1. All Calls'!$A:$A,"",0)</f>
        <v>46067.465254629598</v>
      </c>
      <c r="DU462" s="31">
        <f>_xlfn.XLOOKUP(DR462,'[2]1. All Calls'!$F:$F,'[2]1. All Calls'!$B:$B,"",0)</f>
        <v>1</v>
      </c>
      <c r="DV462" s="31">
        <f>_xlfn.XLOOKUP(B462,[1]MDA_Assets!D:D,[1]MDA_Assets!N:N,"",0)</f>
        <v>1</v>
      </c>
      <c r="DW462" s="31">
        <f>_xlfn.XLOOKUP(B462,[1]MDA_Assets!D:D,[1]MDA_Assets!O:O,"",0)</f>
        <v>0</v>
      </c>
      <c r="DX462" s="32" t="str">
        <f>_xlfn.XLOOKUP(B462,[1]MDA_Assets!D:D,[1]MDA_Assets!Q:Q,"",0)</f>
        <v>XD</v>
      </c>
      <c r="DY462" s="33">
        <f>_xlfn.XLOOKUP(B462,[1]MDA_Assets!D:D,[1]MDA_Assets!R:R,"",0)</f>
        <v>46067</v>
      </c>
      <c r="DZ462" s="33">
        <f>_xlfn.XLOOKUP(B462,[1]MDA_Assets!D:D,[1]MDA_Assets!S:S,"",0)</f>
        <v>46067</v>
      </c>
      <c r="EA462" s="33">
        <f>_xlfn.XLOOKUP(B462,[1]MDA_Assets!D:D,[1]MDA_Assets!T:T,"",0)</f>
        <v>46067</v>
      </c>
      <c r="EB462" s="33">
        <f>_xlfn.XLOOKUP(B462,[1]MDA_Assets!D:D,[1]MDA_Assets!U:U,"",0)</f>
        <v>46067</v>
      </c>
      <c r="EC462" s="33">
        <f>_xlfn.XLOOKUP(B462,[1]MDA_Assets!D:D,[1]MDA_Assets!V:V,"",0)</f>
        <v>46067</v>
      </c>
      <c r="ED462" s="33">
        <f>_xlfn.XLOOKUP(B462,[1]MDA_Assets!D:D,[1]MDA_Assets!W:W,"",0)</f>
        <v>46067</v>
      </c>
      <c r="EE462" s="32" t="str">
        <f>_xlfn.XLOOKUP(B462,[1]MDA_Assets!D:D,[1]MDA_Assets!X:X,"",0)</f>
        <v>Yes</v>
      </c>
      <c r="EF462" s="33">
        <f>_xlfn.XLOOKUP(B462,[1]MDA_Assets!D:D,[1]MDA_Assets!Y:Y,"",0)</f>
        <v>0</v>
      </c>
      <c r="EG462" s="33">
        <f>_xlfn.XLOOKUP(B462,[1]MDA_Assets!D:D,[1]MDA_Assets!Z:Z,"",0)</f>
        <v>0</v>
      </c>
      <c r="EH462" s="33">
        <f>_xlfn.XLOOKUP(B462,[1]MDA_Assets!D:D,[1]MDA_Assets!AA:AA,"",0)</f>
        <v>0</v>
      </c>
      <c r="EI462" s="34">
        <f>_xlfn.XLOOKUP(B462,[1]MDA_Assets!D:D,[1]MDA_Assets!P:P,"",0)</f>
        <v>1</v>
      </c>
      <c r="EJ462" s="35" t="str">
        <f>_xlfn.XLOOKUP(B462,[1]MDA_Assets!D:D,[1]MDA_Assets!AB:AB,"",0)</f>
        <v>2000</v>
      </c>
      <c r="EK462" s="35" t="str">
        <f>_xlfn.XLOOKUP(B462,[1]MDA_Assets!D:D,[1]MDA_Assets!AC:AC,"",0)</f>
        <v>2000</v>
      </c>
      <c r="EL462" s="35" t="str">
        <f>_xlfn.XLOOKUP(B462,[1]MDA_Assets!D:D,[1]MDA_Assets!AD:AD,"",0)</f>
        <v>4000</v>
      </c>
      <c r="EM462" s="35" t="str">
        <f>_xlfn.XLOOKUP(B462,[1]MDA_Assets!D:D,[1]MDA_Assets!AE:AE,"",0)</f>
        <v>4000</v>
      </c>
      <c r="EN462" s="35" t="str">
        <f>_xlfn.XLOOKUP(B462,[1]MDA_Assets!D:D,[1]MDA_Assets!AF:AF,"",0)</f>
        <v>8000</v>
      </c>
      <c r="EO462" s="35" t="str">
        <f>_xlfn.XLOOKUP(B462,[1]MDA_Assets!D:D,[1]MDA_Assets!AG:AG,"",0)</f>
        <v>4000</v>
      </c>
      <c r="EP462" s="36">
        <f t="shared" ref="EP462:EQ477" si="393">IF(AL462&gt;1,ROUNDUP(SUM(AL462-U462),0),"")</f>
        <v>365</v>
      </c>
      <c r="EQ462" s="36">
        <f t="shared" si="393"/>
        <v>180</v>
      </c>
      <c r="ER462" s="36">
        <f t="shared" si="380"/>
        <v>365</v>
      </c>
      <c r="ES462" s="36">
        <f t="shared" si="381"/>
        <v>365</v>
      </c>
      <c r="ET462" s="36">
        <f t="shared" si="382"/>
        <v>730</v>
      </c>
      <c r="EU462" s="36">
        <f t="shared" si="383"/>
        <v>365</v>
      </c>
      <c r="EV462" s="36" t="str">
        <f t="shared" si="384"/>
        <v/>
      </c>
      <c r="EW462" s="36" t="str">
        <f t="shared" si="355"/>
        <v/>
      </c>
      <c r="EX462" s="36" t="str">
        <f t="shared" si="356"/>
        <v/>
      </c>
      <c r="EY462" s="36">
        <f t="shared" si="349"/>
        <v>11.78</v>
      </c>
      <c r="EZ462" s="36">
        <f t="shared" si="349"/>
        <v>5.81</v>
      </c>
      <c r="FA462" s="36">
        <f t="shared" si="349"/>
        <v>11.78</v>
      </c>
      <c r="FB462" s="36">
        <f t="shared" si="349"/>
        <v>11.78</v>
      </c>
      <c r="FC462" s="36">
        <f t="shared" si="349"/>
        <v>23.55</v>
      </c>
      <c r="FD462" s="36">
        <f t="shared" si="349"/>
        <v>11.78</v>
      </c>
      <c r="FE462" s="36" t="str">
        <f t="shared" si="390"/>
        <v/>
      </c>
      <c r="FF462" s="36" t="str">
        <f t="shared" si="390"/>
        <v/>
      </c>
      <c r="FG462" s="36" t="str">
        <f t="shared" si="390"/>
        <v/>
      </c>
      <c r="FH462" s="37" t="str" cm="1">
        <f t="array" ref="FH462">_xlfn.IFS(EY462="", "No Data", EY462&lt;0, "Negative/Future", EY462=0, "Zero Days", EY462&lt;=3, "&lt; 3 Months", EY462&lt;=6, "3 to 6 Months", EY462&lt;=9, "6 to 9 Months", EY462&lt;=12, "9 to 12 Months", EY462&lt;=15, "12 to 15 Months", EY462&lt;=18, "15 to 18 Months", EY462&lt;=24, "18 to 24 Months", EY462&gt;24, "&gt; 24 Months")</f>
        <v>9 to 12 Months</v>
      </c>
      <c r="FI462" s="37" t="str" cm="1">
        <f t="array" ref="FI462">_xlfn.IFS(EZ462="", "No Data", EZ462&lt;0, "Negative/Future", EZ462=0, "Zero Days", EZ462&lt;=3, "&lt; 3 Months", EZ462&lt;=6, "3 to 6 Months", EZ462&lt;=9, "6 to 9 Months", EZ462&lt;=12, "9 to 12 Months", EZ462&lt;=15, "12 to 15 Months", EZ462&lt;=18, "15 to 18 Months", EZ462&lt;=24, "18 to 24 Months", EZ462&gt;24, "&gt; 24 Months")</f>
        <v>3 to 6 Months</v>
      </c>
      <c r="FJ462" s="37" t="str" cm="1">
        <f t="array" ref="FJ462">_xlfn.IFS(FA462="", "No Data", FA462&lt;0, "Negative/Future", FA462=0, "Zero Days", FA462&lt;=3, "&lt; 3 Months", FA462&lt;=6, "3 to 6 Months", FA462&lt;=9, "6 to 9 Months", FA462&lt;=12, "9 to 12 Months", FA462&lt;=15, "12 to 15 Months", FA462&lt;=18, "15 to 18 Months", FA462&lt;=24, "18 to 24 Months", FA462&gt;24, "&gt; 24 Months")</f>
        <v>9 to 12 Months</v>
      </c>
      <c r="FK462" s="37" t="str" cm="1">
        <f t="array" ref="FK462">_xlfn.IFS(FB462="", "No Data", FB462&lt;0, "Negative/Future", FB462=0, "Zero Days", FB462&lt;=3, "&lt; 3 Months", FB462&lt;=6, "3 to 6 Months", FB462&lt;=9, "6 to 9 Months", FB462&lt;=12, "9 to 12 Months", FB462&lt;=15, "12 to 15 Months", FB462&lt;=18, "15 to 18 Months", FB462&lt;=24, "18 to 24 Months", FB462&gt;24, "&gt; 24 Months")</f>
        <v>9 to 12 Months</v>
      </c>
      <c r="FL462" s="37" t="str" cm="1">
        <f t="array" ref="FL462">_xlfn.IFS(FC462="", "No Data", FC462&lt;0, "Negative/Future", FC462=0, "Zero Days", FC462&lt;=3, "&lt; 3 Months", FC462&lt;=6, "3 to 6 Months", FC462&lt;=9, "6 to 9 Months", FC462&lt;=12, "9 to 12 Months", FC462&lt;=15, "12 to 15 Months", FC462&lt;=18, "15 to 18 Months", FC462&lt;=24, "18 to 24 Months", FC462&gt;24, "&gt; 24 Months")</f>
        <v>18 to 24 Months</v>
      </c>
      <c r="FM462" s="37" t="str" cm="1">
        <f t="array" ref="FM462">_xlfn.IFS(FD462="", "No Data", FD462&lt;0, "Negative/Future", FD462=0, "Zero Days", FD462&lt;=3, "&lt; 3 Months", FD462&lt;=6, "3 to 6 Months", FD462&lt;=9, "6 to 9 Months", FD462&lt;=12, "9 to 12 Months", FD462&lt;=15, "12 to 15 Months", FD462&lt;=18, "15 to 18 Months", FD462&lt;=24, "18 to 24 Months", FD462&gt;24, "&gt; 24 Months")</f>
        <v>9 to 12 Months</v>
      </c>
      <c r="FN462" s="37" t="str" cm="1">
        <f t="array" ref="FN462">_xlfn.IFS(FE462="", "No Data", FE462&lt;0, "Negative/Future", FE462=0, "Zero Days", FE462&lt;=3, "&lt; 3 Months", FE462&lt;=6, "3 to 6 Months", FE462&lt;=9, "6 to 9 Months", FE462&lt;=12, "9 to 12 Months", FE462&lt;=15, "12 to 15 Months", FE462&lt;=18, "15 to 18 Months", FE462&lt;=24, "18 to 24 Months", FE462&gt;24, "&gt; 24 Months")</f>
        <v>No Data</v>
      </c>
      <c r="FO462" s="37" t="str" cm="1">
        <f t="array" ref="FO462">_xlfn.IFS(FG462="", "No Data", FG462&lt;0, "Negative/Future", FG462=0, "Zero Days", FG462&lt;=3, "&lt; 3 Months", FG462&lt;=6, "3 to 6 Months", FG462&lt;=9, "6 to 9 Months", FG462&lt;=12, "9 to 12 Months", FG462&lt;=15, "12 to 15 Months", FG462&lt;=18, "15 to 18 Months", FG462&lt;=24, "18 to 24 Months", FG462&gt;24, "&gt; 24 Months")</f>
        <v>No Data</v>
      </c>
      <c r="FP462" s="37" t="str" cm="1">
        <f t="array" ref="FP462">_xlfn.IFS(FF462="", "No Data", FF462&lt;0, "Negative/Future", FF462=0, "Zero Days", FF462&lt;=3, "&lt; 3 Months", FF462&lt;=6, "3 to 6 Months", FF462&lt;=9, "6 to 9 Months", FF462&lt;=12, "9 to 12 Months", FF462&lt;=15, "12 to 15 Months", FF462&lt;=18, "15 to 18 Months", FF462&lt;=24, "18 to 24 Months", FF462&gt;24, "&gt; 24 Months")</f>
        <v>No Data</v>
      </c>
      <c r="FQ462" s="29"/>
      <c r="FR462" s="29"/>
      <c r="FS462" s="38" t="str">
        <f>VLOOKUP(_xlfn.XLOOKUP(B462,[1]MDA_Assets!D:D,[1]MDA_Assets!I:I,"",0),[1]Validation!$B$1:$C$8,2,0)</f>
        <v>B</v>
      </c>
      <c r="FT462" s="38" t="s">
        <v>202</v>
      </c>
      <c r="FU462" s="31" t="str">
        <f>_xlfn.XLOOKUP(B462,[1]MDA_Assets!D:D,[1]MDA_Assets!X:X,"",0)</f>
        <v>Yes</v>
      </c>
      <c r="FV462" s="39">
        <v>0</v>
      </c>
      <c r="FW462" s="39">
        <v>0</v>
      </c>
      <c r="FX462" s="39">
        <v>0</v>
      </c>
      <c r="FY462" s="39">
        <v>9</v>
      </c>
      <c r="FZ462" s="40">
        <f t="shared" ref="FZ462:GA477" si="394">IFERROR(IF(DZ462&lt;&gt;"",SUM(DZ462+EP462),SUM(DZ462+180)),"")</f>
        <v>46432</v>
      </c>
      <c r="GA462" s="40">
        <f t="shared" si="394"/>
        <v>46247</v>
      </c>
      <c r="GB462" s="40">
        <f t="shared" si="357"/>
        <v>46432</v>
      </c>
      <c r="GC462" s="40">
        <f t="shared" si="358"/>
        <v>46432</v>
      </c>
      <c r="GD462" s="40">
        <f t="shared" si="359"/>
        <v>46797</v>
      </c>
      <c r="GE462" s="40">
        <f t="shared" si="360"/>
        <v>46432</v>
      </c>
      <c r="GF462" s="40" t="str">
        <f t="shared" ref="GF462:GH477" si="395">IF(EF462&gt;1,SUM(EF462+EV462),"")</f>
        <v/>
      </c>
      <c r="GG462" s="40" t="str">
        <f t="shared" si="395"/>
        <v/>
      </c>
      <c r="GH462" s="40" t="str">
        <f t="shared" si="395"/>
        <v/>
      </c>
      <c r="GI462" s="39">
        <f t="shared" si="385"/>
        <v>0</v>
      </c>
      <c r="GJ462" s="39">
        <f t="shared" si="386"/>
        <v>0</v>
      </c>
      <c r="GK462" s="39">
        <f t="shared" si="387"/>
        <v>0</v>
      </c>
      <c r="GL462" s="39">
        <f t="shared" si="388"/>
        <v>6</v>
      </c>
    </row>
    <row r="463" spans="1:194" x14ac:dyDescent="0.25">
      <c r="A463" s="19">
        <v>499</v>
      </c>
      <c r="B463" s="43" t="s">
        <v>2619</v>
      </c>
      <c r="C463" s="43" t="s">
        <v>186</v>
      </c>
      <c r="D463" s="43" t="s">
        <v>636</v>
      </c>
      <c r="E463" s="43" t="s">
        <v>2620</v>
      </c>
      <c r="F463" s="43" t="s">
        <v>3217</v>
      </c>
      <c r="G463" s="43" t="s">
        <v>190</v>
      </c>
      <c r="H463" s="43" t="s">
        <v>471</v>
      </c>
      <c r="I463" s="43" t="s">
        <v>192</v>
      </c>
      <c r="J463" s="44">
        <f t="shared" si="361"/>
        <v>46407.479166666664</v>
      </c>
      <c r="K463" s="44">
        <v>46043.479166666664</v>
      </c>
      <c r="L463" s="44">
        <v>46027</v>
      </c>
      <c r="M463" s="43" t="s">
        <v>2621</v>
      </c>
      <c r="N463" s="43" t="s">
        <v>2622</v>
      </c>
      <c r="O463" s="44">
        <v>46044.273287037038</v>
      </c>
      <c r="P463" s="43">
        <v>1</v>
      </c>
      <c r="Q463" s="43"/>
      <c r="R463" s="43"/>
      <c r="S463" s="43" t="s">
        <v>206</v>
      </c>
      <c r="T463" s="44">
        <v>46042.770833333336</v>
      </c>
      <c r="U463" s="44">
        <v>46042.770833333336</v>
      </c>
      <c r="V463" s="44">
        <v>46042.770833333336</v>
      </c>
      <c r="W463" s="44">
        <v>46042.770833333336</v>
      </c>
      <c r="X463" s="44">
        <v>46042.770833333336</v>
      </c>
      <c r="Y463" s="44">
        <v>46042.770833333336</v>
      </c>
      <c r="Z463" s="43" t="s">
        <v>199</v>
      </c>
      <c r="AA463" s="43"/>
      <c r="AB463" s="43"/>
      <c r="AC463" s="43"/>
      <c r="AD463" s="43"/>
      <c r="AE463" s="43">
        <v>4</v>
      </c>
      <c r="AF463" s="43" t="s">
        <v>281</v>
      </c>
      <c r="AG463" s="43" t="s">
        <v>281</v>
      </c>
      <c r="AH463" s="43" t="s">
        <v>285</v>
      </c>
      <c r="AI463" s="43" t="s">
        <v>285</v>
      </c>
      <c r="AJ463" s="43" t="s">
        <v>286</v>
      </c>
      <c r="AK463" s="43" t="s">
        <v>285</v>
      </c>
      <c r="AL463" s="47">
        <v>46407</v>
      </c>
      <c r="AM463" s="47">
        <v>46222</v>
      </c>
      <c r="AN463" s="47">
        <v>46407</v>
      </c>
      <c r="AO463" s="47">
        <v>46407</v>
      </c>
      <c r="AP463" s="47">
        <v>46772</v>
      </c>
      <c r="AQ463" s="47">
        <v>46407</v>
      </c>
      <c r="AR463" s="48"/>
      <c r="AS463" s="48"/>
      <c r="AT463" s="48"/>
      <c r="AU463" s="43">
        <v>0</v>
      </c>
      <c r="AV463" s="43">
        <v>0</v>
      </c>
      <c r="AW463" s="43">
        <v>0</v>
      </c>
      <c r="AX463" s="51" t="s">
        <v>1532</v>
      </c>
      <c r="AY463" s="51" t="s">
        <v>211</v>
      </c>
      <c r="AZ463" s="51" t="s">
        <v>198</v>
      </c>
      <c r="BA463" s="20">
        <f t="shared" ca="1" si="389"/>
        <v>0</v>
      </c>
      <c r="BB463" s="20">
        <f t="shared" ca="1" si="389"/>
        <v>0</v>
      </c>
      <c r="BC463" s="20">
        <f t="shared" ca="1" si="389"/>
        <v>0</v>
      </c>
      <c r="BD463" s="20">
        <f t="shared" ca="1" si="389"/>
        <v>0</v>
      </c>
      <c r="BE463" s="20">
        <f t="shared" ca="1" si="389"/>
        <v>0</v>
      </c>
      <c r="BF463" s="20">
        <f t="shared" ca="1" si="389"/>
        <v>0</v>
      </c>
      <c r="BG463" s="21" t="str">
        <f t="shared" ca="1" si="389"/>
        <v/>
      </c>
      <c r="BH463" s="21" t="str">
        <f t="shared" ca="1" si="389"/>
        <v/>
      </c>
      <c r="BI463" s="21" t="str">
        <f t="shared" ca="1" si="389"/>
        <v/>
      </c>
      <c r="BJ463" s="22">
        <f t="shared" ca="1" si="363"/>
        <v>0</v>
      </c>
      <c r="BK463" s="21">
        <f t="shared" si="364"/>
        <v>4</v>
      </c>
      <c r="BL463" s="22">
        <f t="shared" ca="1" si="365"/>
        <v>528</v>
      </c>
      <c r="BM463" s="22">
        <f t="shared" ca="1" si="366"/>
        <v>0</v>
      </c>
      <c r="BN463" s="23">
        <f t="shared" ca="1" si="367"/>
        <v>528</v>
      </c>
      <c r="BO463" s="24">
        <f t="shared" ca="1" si="368"/>
        <v>527</v>
      </c>
      <c r="BP463" s="51" t="str">
        <f>_xlfn.XLOOKUP(E463,[1]Validation!E:E,[1]Validation!F:F,"")</f>
        <v>EQ18</v>
      </c>
      <c r="BQ463" s="51" t="str">
        <f>_xlfn.XLOOKUP(BP463,[1]Validation!F:F,[1]Validation!G:G,"")</f>
        <v>EQ11 to EQ22</v>
      </c>
      <c r="BR463" s="52" t="str">
        <f>VLOOKUP(G463,[1]Validation!$B$1:$C$9,2,0)</f>
        <v>B</v>
      </c>
      <c r="BS463" s="51">
        <f t="shared" ca="1" si="369"/>
        <v>4</v>
      </c>
      <c r="BT463" s="53">
        <f>_xlfn.XLOOKUP(B463,'[2]1. All Calls'!$R:$R,'[2]1. All Calls'!$A:$A,"",0)</f>
        <v>46043.466238425899</v>
      </c>
      <c r="BU463" s="51" t="str">
        <f>_xlfn.XLOOKUP(B463,'[2]1. All Calls'!$R:$R,'[2]1. All Calls'!$F:$F,"",0)</f>
        <v>CC-01947845</v>
      </c>
      <c r="BV463" s="51" t="str">
        <f>_xlfn.XLOOKUP(B463,'[2]1. All Calls'!$R:$R,'[2]1. All Calls'!$J:$J,"",0)</f>
        <v>Commissioning</v>
      </c>
      <c r="BW463" s="53" t="str">
        <f>_xlfn.XLOOKUP(B463,'[2]Sch Calls'!$R:$R,'[2]Sch Calls'!$A:$A,"",0)</f>
        <v/>
      </c>
      <c r="BX463" s="51" t="str">
        <f>_xlfn.XLOOKUP(B463,'[2]Sch Calls'!$R:$R,'[2]Sch Calls'!$B:$B,"",0)</f>
        <v/>
      </c>
      <c r="BY463" s="51" t="str">
        <f t="shared" si="391"/>
        <v>20-Jul-26</v>
      </c>
      <c r="BZ463" s="51" t="str">
        <f t="shared" si="391"/>
        <v>20-Jul-26</v>
      </c>
      <c r="CA463" s="51" t="str">
        <f t="shared" si="370"/>
        <v>23-Oct-26</v>
      </c>
      <c r="CB463" s="51" t="str">
        <f t="shared" si="371"/>
        <v>21-Jul-27</v>
      </c>
      <c r="CC463" s="51" t="str">
        <f t="shared" si="372"/>
        <v>21-Jan-28</v>
      </c>
      <c r="CD463" s="51" t="str">
        <f t="shared" si="373"/>
        <v>21-Jan-27</v>
      </c>
      <c r="CE463" s="51">
        <f t="shared" ca="1" si="392"/>
        <v>133</v>
      </c>
      <c r="CF463" s="51">
        <f t="shared" ca="1" si="392"/>
        <v>133</v>
      </c>
      <c r="CG463" s="51">
        <f t="shared" ca="1" si="374"/>
        <v>133</v>
      </c>
      <c r="CH463" s="51">
        <f t="shared" ca="1" si="375"/>
        <v>133</v>
      </c>
      <c r="CI463" s="51">
        <f t="shared" ca="1" si="376"/>
        <v>133</v>
      </c>
      <c r="CJ463" s="51">
        <f t="shared" ca="1" si="377"/>
        <v>133</v>
      </c>
      <c r="CK463" s="51">
        <f t="shared" ca="1" si="353"/>
        <v>532</v>
      </c>
      <c r="CL463" s="51">
        <f t="shared" ca="1" si="353"/>
        <v>532</v>
      </c>
      <c r="CM463" s="51">
        <f t="shared" ca="1" si="353"/>
        <v>532</v>
      </c>
      <c r="CN463" s="51">
        <f t="shared" ca="1" si="353"/>
        <v>532</v>
      </c>
      <c r="CO463" s="51">
        <f t="shared" ca="1" si="353"/>
        <v>532</v>
      </c>
      <c r="CP463" s="51">
        <f t="shared" ca="1" si="353"/>
        <v>532</v>
      </c>
      <c r="CQ463" s="51">
        <f t="shared" ca="1" si="354"/>
        <v>1468</v>
      </c>
      <c r="CR463" s="51">
        <f t="shared" ca="1" si="354"/>
        <v>1468</v>
      </c>
      <c r="CS463" s="51">
        <f t="shared" ca="1" si="354"/>
        <v>3468</v>
      </c>
      <c r="CT463" s="51">
        <f t="shared" ca="1" si="354"/>
        <v>3468</v>
      </c>
      <c r="CU463" s="51">
        <f t="shared" ca="1" si="354"/>
        <v>7468</v>
      </c>
      <c r="CV463" s="54">
        <f t="shared" ca="1" si="354"/>
        <v>3468</v>
      </c>
      <c r="CW463" s="25">
        <v>0</v>
      </c>
      <c r="CX463" s="55">
        <v>1</v>
      </c>
      <c r="CY463" s="55"/>
      <c r="CZ463" s="26">
        <v>0</v>
      </c>
      <c r="DA463" s="26">
        <v>0</v>
      </c>
      <c r="DB463" s="26">
        <v>0</v>
      </c>
      <c r="DC463" s="26">
        <v>0</v>
      </c>
      <c r="DD463" s="26">
        <v>0</v>
      </c>
      <c r="DE463" s="26">
        <v>0</v>
      </c>
      <c r="DF463" s="26">
        <v>0</v>
      </c>
      <c r="DG463" s="26">
        <v>0</v>
      </c>
      <c r="DH463" s="26">
        <v>0</v>
      </c>
      <c r="DI463" s="26">
        <v>0</v>
      </c>
      <c r="DJ463" s="26">
        <v>0</v>
      </c>
      <c r="DK463" s="26">
        <v>0</v>
      </c>
      <c r="DL463" s="27">
        <f t="shared" si="378"/>
        <v>46118.466238425899</v>
      </c>
      <c r="DM463" s="28">
        <f t="shared" ca="1" si="379"/>
        <v>1</v>
      </c>
      <c r="DN463" s="56">
        <f>_xlfn.XLOOKUP(B463,'[2]1. All Calls'!$R:$R,'[2]1. All Calls'!$A:$A,"",0)</f>
        <v>46043.466238425899</v>
      </c>
      <c r="DO463" s="57" t="str">
        <f ca="1">VLOOKUP(DM463,[1]Validation!$B$20:$C$25,2,0)</f>
        <v>Above 3 months</v>
      </c>
      <c r="DP463" s="58" t="str">
        <f>_xlfn.XLOOKUP(B463,'[1]Active AMCs- Dealer'!E:E,'[1]Active AMCs- Dealer'!L:L,"Not in AMC",0)</f>
        <v>Not in AMC</v>
      </c>
      <c r="DQ463" s="50" t="s">
        <v>250</v>
      </c>
      <c r="DR463" s="29" t="str">
        <f>_xlfn.XLOOKUP(B463,'[2]1. All Calls'!$R:$R,'[2]1. All Calls'!$F:$F,"",0)</f>
        <v>CC-01947845</v>
      </c>
      <c r="DS463" s="29" t="str">
        <f>_xlfn.XLOOKUP(B463,'[2]1. All Calls'!$R:$R,'[2]1. All Calls'!$AB:$AB,"",0)</f>
        <v>Commissioning done on dated 21-01-2026...Comm date-21-01-2026</v>
      </c>
      <c r="DT463" s="30">
        <f>_xlfn.XLOOKUP(DR463,'[2]1. All Calls'!$F:$F,'[2]1. All Calls'!$A:$A,"",0)</f>
        <v>46043.466238425899</v>
      </c>
      <c r="DU463" s="31">
        <f>_xlfn.XLOOKUP(DR463,'[2]1. All Calls'!$F:$F,'[2]1. All Calls'!$B:$B,"",0)</f>
        <v>1</v>
      </c>
      <c r="DV463" s="31">
        <f>_xlfn.XLOOKUP(B463,[1]MDA_Assets!D:D,[1]MDA_Assets!N:N,"",0)</f>
        <v>0</v>
      </c>
      <c r="DW463" s="31">
        <f>_xlfn.XLOOKUP(B463,[1]MDA_Assets!D:D,[1]MDA_Assets!O:O,"",0)</f>
        <v>0</v>
      </c>
      <c r="DX463" s="32" t="str">
        <f>_xlfn.XLOOKUP(B463,[1]MDA_Assets!D:D,[1]MDA_Assets!Q:Q,"",0)</f>
        <v>XD</v>
      </c>
      <c r="DY463" s="33">
        <f>_xlfn.XLOOKUP(B463,[1]MDA_Assets!D:D,[1]MDA_Assets!R:R,"",0)</f>
        <v>46043</v>
      </c>
      <c r="DZ463" s="33">
        <f>_xlfn.XLOOKUP(B463,[1]MDA_Assets!D:D,[1]MDA_Assets!S:S,"",0)</f>
        <v>46043</v>
      </c>
      <c r="EA463" s="33">
        <f>_xlfn.XLOOKUP(B463,[1]MDA_Assets!D:D,[1]MDA_Assets!T:T,"",0)</f>
        <v>46043</v>
      </c>
      <c r="EB463" s="33">
        <f>_xlfn.XLOOKUP(B463,[1]MDA_Assets!D:D,[1]MDA_Assets!U:U,"",0)</f>
        <v>46043</v>
      </c>
      <c r="EC463" s="33">
        <f>_xlfn.XLOOKUP(B463,[1]MDA_Assets!D:D,[1]MDA_Assets!V:V,"",0)</f>
        <v>46043</v>
      </c>
      <c r="ED463" s="33">
        <f>_xlfn.XLOOKUP(B463,[1]MDA_Assets!D:D,[1]MDA_Assets!W:W,"",0)</f>
        <v>46043</v>
      </c>
      <c r="EE463" s="32" t="str">
        <f>_xlfn.XLOOKUP(B463,[1]MDA_Assets!D:D,[1]MDA_Assets!X:X,"",0)</f>
        <v>Yes</v>
      </c>
      <c r="EF463" s="33">
        <f>_xlfn.XLOOKUP(B463,[1]MDA_Assets!D:D,[1]MDA_Assets!Y:Y,"",0)</f>
        <v>0</v>
      </c>
      <c r="EG463" s="33">
        <f>_xlfn.XLOOKUP(B463,[1]MDA_Assets!D:D,[1]MDA_Assets!Z:Z,"",0)</f>
        <v>0</v>
      </c>
      <c r="EH463" s="33">
        <f>_xlfn.XLOOKUP(B463,[1]MDA_Assets!D:D,[1]MDA_Assets!AA:AA,"",0)</f>
        <v>0</v>
      </c>
      <c r="EI463" s="34">
        <f>_xlfn.XLOOKUP(B463,[1]MDA_Assets!D:D,[1]MDA_Assets!P:P,"",0)</f>
        <v>4</v>
      </c>
      <c r="EJ463" s="35" t="str">
        <f>_xlfn.XLOOKUP(B463,[1]MDA_Assets!D:D,[1]MDA_Assets!AB:AB,"",0)</f>
        <v>2000</v>
      </c>
      <c r="EK463" s="35" t="str">
        <f>_xlfn.XLOOKUP(B463,[1]MDA_Assets!D:D,[1]MDA_Assets!AC:AC,"",0)</f>
        <v>2000</v>
      </c>
      <c r="EL463" s="35" t="str">
        <f>_xlfn.XLOOKUP(B463,[1]MDA_Assets!D:D,[1]MDA_Assets!AD:AD,"",0)</f>
        <v>4000</v>
      </c>
      <c r="EM463" s="35" t="str">
        <f>_xlfn.XLOOKUP(B463,[1]MDA_Assets!D:D,[1]MDA_Assets!AE:AE,"",0)</f>
        <v>4000</v>
      </c>
      <c r="EN463" s="35" t="str">
        <f>_xlfn.XLOOKUP(B463,[1]MDA_Assets!D:D,[1]MDA_Assets!AF:AF,"",0)</f>
        <v>8000</v>
      </c>
      <c r="EO463" s="35" t="str">
        <f>_xlfn.XLOOKUP(B463,[1]MDA_Assets!D:D,[1]MDA_Assets!AG:AG,"",0)</f>
        <v>4000</v>
      </c>
      <c r="EP463" s="36">
        <f t="shared" si="393"/>
        <v>365</v>
      </c>
      <c r="EQ463" s="36">
        <f t="shared" si="393"/>
        <v>180</v>
      </c>
      <c r="ER463" s="36">
        <f t="shared" si="380"/>
        <v>365</v>
      </c>
      <c r="ES463" s="36">
        <f t="shared" si="381"/>
        <v>365</v>
      </c>
      <c r="ET463" s="36">
        <f t="shared" si="382"/>
        <v>730</v>
      </c>
      <c r="EU463" s="36">
        <f t="shared" si="383"/>
        <v>365</v>
      </c>
      <c r="EV463" s="36" t="str">
        <f t="shared" si="384"/>
        <v/>
      </c>
      <c r="EW463" s="36" t="str">
        <f t="shared" si="355"/>
        <v/>
      </c>
      <c r="EX463" s="36" t="str">
        <f t="shared" si="356"/>
        <v/>
      </c>
      <c r="EY463" s="36">
        <f t="shared" si="349"/>
        <v>11.78</v>
      </c>
      <c r="EZ463" s="36">
        <f t="shared" si="349"/>
        <v>5.81</v>
      </c>
      <c r="FA463" s="36">
        <f t="shared" si="349"/>
        <v>11.78</v>
      </c>
      <c r="FB463" s="36">
        <f t="shared" si="349"/>
        <v>11.78</v>
      </c>
      <c r="FC463" s="36">
        <f t="shared" si="349"/>
        <v>23.55</v>
      </c>
      <c r="FD463" s="36">
        <f t="shared" si="349"/>
        <v>11.78</v>
      </c>
      <c r="FE463" s="36" t="str">
        <f t="shared" si="390"/>
        <v/>
      </c>
      <c r="FF463" s="36" t="str">
        <f t="shared" si="390"/>
        <v/>
      </c>
      <c r="FG463" s="36" t="str">
        <f t="shared" si="390"/>
        <v/>
      </c>
      <c r="FH463" s="37" t="str" cm="1">
        <f t="array" ref="FH463">_xlfn.IFS(EY463="", "No Data", EY463&lt;0, "Negative/Future", EY463=0, "Zero Days", EY463&lt;=3, "&lt; 3 Months", EY463&lt;=6, "3 to 6 Months", EY463&lt;=9, "6 to 9 Months", EY463&lt;=12, "9 to 12 Months", EY463&lt;=15, "12 to 15 Months", EY463&lt;=18, "15 to 18 Months", EY463&lt;=24, "18 to 24 Months", EY463&gt;24, "&gt; 24 Months")</f>
        <v>9 to 12 Months</v>
      </c>
      <c r="FI463" s="37" t="str" cm="1">
        <f t="array" ref="FI463">_xlfn.IFS(EZ463="", "No Data", EZ463&lt;0, "Negative/Future", EZ463=0, "Zero Days", EZ463&lt;=3, "&lt; 3 Months", EZ463&lt;=6, "3 to 6 Months", EZ463&lt;=9, "6 to 9 Months", EZ463&lt;=12, "9 to 12 Months", EZ463&lt;=15, "12 to 15 Months", EZ463&lt;=18, "15 to 18 Months", EZ463&lt;=24, "18 to 24 Months", EZ463&gt;24, "&gt; 24 Months")</f>
        <v>3 to 6 Months</v>
      </c>
      <c r="FJ463" s="37" t="str" cm="1">
        <f t="array" ref="FJ463">_xlfn.IFS(FA463="", "No Data", FA463&lt;0, "Negative/Future", FA463=0, "Zero Days", FA463&lt;=3, "&lt; 3 Months", FA463&lt;=6, "3 to 6 Months", FA463&lt;=9, "6 to 9 Months", FA463&lt;=12, "9 to 12 Months", FA463&lt;=15, "12 to 15 Months", FA463&lt;=18, "15 to 18 Months", FA463&lt;=24, "18 to 24 Months", FA463&gt;24, "&gt; 24 Months")</f>
        <v>9 to 12 Months</v>
      </c>
      <c r="FK463" s="37" t="str" cm="1">
        <f t="array" ref="FK463">_xlfn.IFS(FB463="", "No Data", FB463&lt;0, "Negative/Future", FB463=0, "Zero Days", FB463&lt;=3, "&lt; 3 Months", FB463&lt;=6, "3 to 6 Months", FB463&lt;=9, "6 to 9 Months", FB463&lt;=12, "9 to 12 Months", FB463&lt;=15, "12 to 15 Months", FB463&lt;=18, "15 to 18 Months", FB463&lt;=24, "18 to 24 Months", FB463&gt;24, "&gt; 24 Months")</f>
        <v>9 to 12 Months</v>
      </c>
      <c r="FL463" s="37" t="str" cm="1">
        <f t="array" ref="FL463">_xlfn.IFS(FC463="", "No Data", FC463&lt;0, "Negative/Future", FC463=0, "Zero Days", FC463&lt;=3, "&lt; 3 Months", FC463&lt;=6, "3 to 6 Months", FC463&lt;=9, "6 to 9 Months", FC463&lt;=12, "9 to 12 Months", FC463&lt;=15, "12 to 15 Months", FC463&lt;=18, "15 to 18 Months", FC463&lt;=24, "18 to 24 Months", FC463&gt;24, "&gt; 24 Months")</f>
        <v>18 to 24 Months</v>
      </c>
      <c r="FM463" s="37" t="str" cm="1">
        <f t="array" ref="FM463">_xlfn.IFS(FD463="", "No Data", FD463&lt;0, "Negative/Future", FD463=0, "Zero Days", FD463&lt;=3, "&lt; 3 Months", FD463&lt;=6, "3 to 6 Months", FD463&lt;=9, "6 to 9 Months", FD463&lt;=12, "9 to 12 Months", FD463&lt;=15, "12 to 15 Months", FD463&lt;=18, "15 to 18 Months", FD463&lt;=24, "18 to 24 Months", FD463&gt;24, "&gt; 24 Months")</f>
        <v>9 to 12 Months</v>
      </c>
      <c r="FN463" s="37" t="str" cm="1">
        <f t="array" ref="FN463">_xlfn.IFS(FE463="", "No Data", FE463&lt;0, "Negative/Future", FE463=0, "Zero Days", FE463&lt;=3, "&lt; 3 Months", FE463&lt;=6, "3 to 6 Months", FE463&lt;=9, "6 to 9 Months", FE463&lt;=12, "9 to 12 Months", FE463&lt;=15, "12 to 15 Months", FE463&lt;=18, "15 to 18 Months", FE463&lt;=24, "18 to 24 Months", FE463&gt;24, "&gt; 24 Months")</f>
        <v>No Data</v>
      </c>
      <c r="FO463" s="37" t="str" cm="1">
        <f t="array" ref="FO463">_xlfn.IFS(FG463="", "No Data", FG463&lt;0, "Negative/Future", FG463=0, "Zero Days", FG463&lt;=3, "&lt; 3 Months", FG463&lt;=6, "3 to 6 Months", FG463&lt;=9, "6 to 9 Months", FG463&lt;=12, "9 to 12 Months", FG463&lt;=15, "12 to 15 Months", FG463&lt;=18, "15 to 18 Months", FG463&lt;=24, "18 to 24 Months", FG463&gt;24, "&gt; 24 Months")</f>
        <v>No Data</v>
      </c>
      <c r="FP463" s="37" t="str" cm="1">
        <f t="array" ref="FP463">_xlfn.IFS(FF463="", "No Data", FF463&lt;0, "Negative/Future", FF463=0, "Zero Days", FF463&lt;=3, "&lt; 3 Months", FF463&lt;=6, "3 to 6 Months", FF463&lt;=9, "6 to 9 Months", FF463&lt;=12, "9 to 12 Months", FF463&lt;=15, "12 to 15 Months", FF463&lt;=18, "15 to 18 Months", FF463&lt;=24, "18 to 24 Months", FF463&gt;24, "&gt; 24 Months")</f>
        <v>No Data</v>
      </c>
      <c r="FQ463" s="29"/>
      <c r="FR463" s="29"/>
      <c r="FS463" s="38" t="str">
        <f>VLOOKUP(_xlfn.XLOOKUP(B463,[1]MDA_Assets!D:D,[1]MDA_Assets!I:I,"",0),[1]Validation!$B$1:$C$8,2,0)</f>
        <v>B</v>
      </c>
      <c r="FT463" s="38" t="s">
        <v>202</v>
      </c>
      <c r="FU463" s="31" t="str">
        <f>_xlfn.XLOOKUP(B463,[1]MDA_Assets!D:D,[1]MDA_Assets!X:X,"",0)</f>
        <v>Yes</v>
      </c>
      <c r="FV463" s="39">
        <v>0</v>
      </c>
      <c r="FW463" s="39">
        <v>0</v>
      </c>
      <c r="FX463" s="39">
        <v>0</v>
      </c>
      <c r="FY463" s="39">
        <v>9</v>
      </c>
      <c r="FZ463" s="40">
        <f t="shared" si="394"/>
        <v>46408</v>
      </c>
      <c r="GA463" s="40">
        <f t="shared" si="394"/>
        <v>46223</v>
      </c>
      <c r="GB463" s="40">
        <f t="shared" si="357"/>
        <v>46408</v>
      </c>
      <c r="GC463" s="40">
        <f t="shared" si="358"/>
        <v>46408</v>
      </c>
      <c r="GD463" s="40">
        <f t="shared" si="359"/>
        <v>46773</v>
      </c>
      <c r="GE463" s="40">
        <f t="shared" si="360"/>
        <v>46408</v>
      </c>
      <c r="GF463" s="40" t="str">
        <f t="shared" si="395"/>
        <v/>
      </c>
      <c r="GG463" s="40" t="str">
        <f t="shared" si="395"/>
        <v/>
      </c>
      <c r="GH463" s="40" t="str">
        <f t="shared" si="395"/>
        <v/>
      </c>
      <c r="GI463" s="39">
        <f t="shared" si="385"/>
        <v>0</v>
      </c>
      <c r="GJ463" s="39">
        <f t="shared" si="386"/>
        <v>0</v>
      </c>
      <c r="GK463" s="39">
        <f t="shared" si="387"/>
        <v>0</v>
      </c>
      <c r="GL463" s="39">
        <f t="shared" si="388"/>
        <v>6</v>
      </c>
    </row>
    <row r="464" spans="1:194" x14ac:dyDescent="0.25">
      <c r="A464" s="19">
        <v>500</v>
      </c>
      <c r="B464" s="43" t="s">
        <v>2623</v>
      </c>
      <c r="C464" s="43" t="s">
        <v>186</v>
      </c>
      <c r="D464" s="43" t="s">
        <v>636</v>
      </c>
      <c r="E464" s="43" t="s">
        <v>2624</v>
      </c>
      <c r="F464" s="43" t="s">
        <v>3118</v>
      </c>
      <c r="G464" s="43" t="s">
        <v>190</v>
      </c>
      <c r="H464" s="43" t="s">
        <v>291</v>
      </c>
      <c r="I464" s="43" t="s">
        <v>192</v>
      </c>
      <c r="J464" s="44">
        <f t="shared" si="361"/>
        <v>46395.5625</v>
      </c>
      <c r="K464" s="44">
        <v>46031.5625</v>
      </c>
      <c r="L464" s="44">
        <v>46013</v>
      </c>
      <c r="M464" s="43" t="s">
        <v>2625</v>
      </c>
      <c r="N464" s="43" t="s">
        <v>2626</v>
      </c>
      <c r="O464" s="44">
        <v>46032.267569444448</v>
      </c>
      <c r="P464" s="43">
        <v>1</v>
      </c>
      <c r="Q464" s="43">
        <v>1</v>
      </c>
      <c r="R464" s="43">
        <v>0</v>
      </c>
      <c r="S464" s="43" t="s">
        <v>206</v>
      </c>
      <c r="T464" s="44">
        <v>46030.770833333336</v>
      </c>
      <c r="U464" s="44">
        <v>46030.770833333336</v>
      </c>
      <c r="V464" s="44">
        <v>46030.770833333336</v>
      </c>
      <c r="W464" s="44">
        <v>46030.770833333336</v>
      </c>
      <c r="X464" s="44">
        <v>46030.770833333336</v>
      </c>
      <c r="Y464" s="44">
        <v>46030.770833333336</v>
      </c>
      <c r="Z464" s="43" t="s">
        <v>199</v>
      </c>
      <c r="AA464" s="43"/>
      <c r="AB464" s="43"/>
      <c r="AC464" s="43"/>
      <c r="AD464" s="43"/>
      <c r="AE464" s="43">
        <v>6</v>
      </c>
      <c r="AF464" s="43" t="s">
        <v>280</v>
      </c>
      <c r="AG464" s="43" t="s">
        <v>280</v>
      </c>
      <c r="AH464" s="43" t="s">
        <v>285</v>
      </c>
      <c r="AI464" s="43" t="s">
        <v>285</v>
      </c>
      <c r="AJ464" s="43" t="s">
        <v>286</v>
      </c>
      <c r="AK464" s="43" t="s">
        <v>285</v>
      </c>
      <c r="AL464" s="47">
        <v>46395</v>
      </c>
      <c r="AM464" s="47">
        <v>46210</v>
      </c>
      <c r="AN464" s="47">
        <v>46395</v>
      </c>
      <c r="AO464" s="47">
        <v>46395</v>
      </c>
      <c r="AP464" s="47">
        <v>46760</v>
      </c>
      <c r="AQ464" s="47">
        <v>46395</v>
      </c>
      <c r="AR464" s="48"/>
      <c r="AS464" s="48"/>
      <c r="AT464" s="48"/>
      <c r="AU464" s="43">
        <v>0</v>
      </c>
      <c r="AV464" s="43">
        <v>0</v>
      </c>
      <c r="AW464" s="43">
        <v>0</v>
      </c>
      <c r="AX464" s="51" t="s">
        <v>3250</v>
      </c>
      <c r="AY464" s="51" t="s">
        <v>211</v>
      </c>
      <c r="AZ464" s="51" t="s">
        <v>198</v>
      </c>
      <c r="BA464" s="20">
        <f t="shared" ca="1" si="389"/>
        <v>0</v>
      </c>
      <c r="BB464" s="20">
        <f t="shared" ca="1" si="389"/>
        <v>0</v>
      </c>
      <c r="BC464" s="20">
        <f t="shared" ca="1" si="389"/>
        <v>0</v>
      </c>
      <c r="BD464" s="20">
        <f t="shared" ca="1" si="389"/>
        <v>0</v>
      </c>
      <c r="BE464" s="20">
        <f t="shared" ca="1" si="389"/>
        <v>0</v>
      </c>
      <c r="BF464" s="20">
        <f t="shared" ca="1" si="389"/>
        <v>0</v>
      </c>
      <c r="BG464" s="21" t="str">
        <f t="shared" ca="1" si="389"/>
        <v/>
      </c>
      <c r="BH464" s="21" t="str">
        <f t="shared" ca="1" si="389"/>
        <v/>
      </c>
      <c r="BI464" s="21" t="str">
        <f t="shared" ca="1" si="389"/>
        <v/>
      </c>
      <c r="BJ464" s="22">
        <f t="shared" ca="1" si="363"/>
        <v>0</v>
      </c>
      <c r="BK464" s="21">
        <f t="shared" si="364"/>
        <v>6</v>
      </c>
      <c r="BL464" s="22">
        <f t="shared" ca="1" si="365"/>
        <v>863</v>
      </c>
      <c r="BM464" s="22">
        <f t="shared" ca="1" si="366"/>
        <v>863</v>
      </c>
      <c r="BN464" s="23">
        <f t="shared" ca="1" si="367"/>
        <v>0</v>
      </c>
      <c r="BO464" s="24">
        <f t="shared" ca="1" si="368"/>
        <v>862</v>
      </c>
      <c r="BP464" s="51" t="str">
        <f>_xlfn.XLOOKUP(E464,[1]Validation!E:E,[1]Validation!F:F,"")</f>
        <v>EG15</v>
      </c>
      <c r="BQ464" s="51" t="str">
        <f>_xlfn.XLOOKUP(BP464,[1]Validation!F:F,[1]Validation!G:G,"")</f>
        <v>EG11 to EG22</v>
      </c>
      <c r="BR464" s="52" t="str">
        <f>VLOOKUP(G464,[1]Validation!$B$1:$C$9,2,0)</f>
        <v>B</v>
      </c>
      <c r="BS464" s="51">
        <f t="shared" ca="1" si="369"/>
        <v>5</v>
      </c>
      <c r="BT464" s="53">
        <f>_xlfn.XLOOKUP(B464,'[2]1. All Calls'!$R:$R,'[2]1. All Calls'!$A:$A,"",0)</f>
        <v>46031.502187500002</v>
      </c>
      <c r="BU464" s="51" t="str">
        <f>_xlfn.XLOOKUP(B464,'[2]1. All Calls'!$R:$R,'[2]1. All Calls'!$F:$F,"",0)</f>
        <v>CC-01935300</v>
      </c>
      <c r="BV464" s="51" t="str">
        <f>_xlfn.XLOOKUP(B464,'[2]1. All Calls'!$R:$R,'[2]1. All Calls'!$J:$J,"",0)</f>
        <v>Commissioning</v>
      </c>
      <c r="BW464" s="53" t="str">
        <f>_xlfn.XLOOKUP(B464,'[2]Sch Calls'!$R:$R,'[2]Sch Calls'!$A:$A,"",0)</f>
        <v/>
      </c>
      <c r="BX464" s="51" t="str">
        <f>_xlfn.XLOOKUP(B464,'[2]Sch Calls'!$R:$R,'[2]Sch Calls'!$B:$B,"",0)</f>
        <v/>
      </c>
      <c r="BY464" s="51" t="str">
        <f t="shared" si="391"/>
        <v>08-Jul-26</v>
      </c>
      <c r="BZ464" s="51" t="str">
        <f t="shared" si="391"/>
        <v>08-Jul-26</v>
      </c>
      <c r="CA464" s="51" t="str">
        <f t="shared" si="370"/>
        <v>11-Oct-26</v>
      </c>
      <c r="CB464" s="51" t="str">
        <f t="shared" si="371"/>
        <v>09-Jul-27</v>
      </c>
      <c r="CC464" s="51" t="str">
        <f t="shared" si="372"/>
        <v>09-Jan-28</v>
      </c>
      <c r="CD464" s="51" t="str">
        <f t="shared" si="373"/>
        <v>09-Jan-27</v>
      </c>
      <c r="CE464" s="51">
        <f t="shared" ca="1" si="392"/>
        <v>145</v>
      </c>
      <c r="CF464" s="51">
        <f t="shared" ca="1" si="392"/>
        <v>145</v>
      </c>
      <c r="CG464" s="51">
        <f t="shared" ca="1" si="374"/>
        <v>145</v>
      </c>
      <c r="CH464" s="51">
        <f t="shared" ca="1" si="375"/>
        <v>145</v>
      </c>
      <c r="CI464" s="51">
        <f t="shared" ca="1" si="376"/>
        <v>145</v>
      </c>
      <c r="CJ464" s="51">
        <f t="shared" ca="1" si="377"/>
        <v>145</v>
      </c>
      <c r="CK464" s="51">
        <f t="shared" ca="1" si="353"/>
        <v>870</v>
      </c>
      <c r="CL464" s="51">
        <f t="shared" ca="1" si="353"/>
        <v>870</v>
      </c>
      <c r="CM464" s="51">
        <f t="shared" ca="1" si="353"/>
        <v>870</v>
      </c>
      <c r="CN464" s="51">
        <f t="shared" ca="1" si="353"/>
        <v>870</v>
      </c>
      <c r="CO464" s="51">
        <f t="shared" ca="1" si="353"/>
        <v>870</v>
      </c>
      <c r="CP464" s="51">
        <f t="shared" ca="1" si="353"/>
        <v>870</v>
      </c>
      <c r="CQ464" s="51">
        <f t="shared" ca="1" si="354"/>
        <v>2130</v>
      </c>
      <c r="CR464" s="51">
        <f t="shared" ca="1" si="354"/>
        <v>2130</v>
      </c>
      <c r="CS464" s="51">
        <f t="shared" ca="1" si="354"/>
        <v>3130</v>
      </c>
      <c r="CT464" s="51">
        <f t="shared" ca="1" si="354"/>
        <v>3130</v>
      </c>
      <c r="CU464" s="51">
        <f t="shared" ca="1" si="354"/>
        <v>7130</v>
      </c>
      <c r="CV464" s="54">
        <f t="shared" ca="1" si="354"/>
        <v>3130</v>
      </c>
      <c r="CW464" s="25">
        <v>0</v>
      </c>
      <c r="CX464" s="55">
        <v>1</v>
      </c>
      <c r="CY464" s="55"/>
      <c r="CZ464" s="26">
        <v>0</v>
      </c>
      <c r="DA464" s="26">
        <v>0</v>
      </c>
      <c r="DB464" s="26">
        <v>0</v>
      </c>
      <c r="DC464" s="26">
        <v>0</v>
      </c>
      <c r="DD464" s="26">
        <v>0</v>
      </c>
      <c r="DE464" s="26">
        <v>0</v>
      </c>
      <c r="DF464" s="26">
        <v>0</v>
      </c>
      <c r="DG464" s="26">
        <v>0</v>
      </c>
      <c r="DH464" s="26">
        <v>0</v>
      </c>
      <c r="DI464" s="26">
        <v>0</v>
      </c>
      <c r="DJ464" s="26">
        <v>0</v>
      </c>
      <c r="DK464" s="26">
        <v>0</v>
      </c>
      <c r="DL464" s="27">
        <f t="shared" si="378"/>
        <v>46106.502187500002</v>
      </c>
      <c r="DM464" s="28">
        <f t="shared" ca="1" si="379"/>
        <v>1</v>
      </c>
      <c r="DN464" s="56">
        <f>_xlfn.XLOOKUP(B464,'[2]1. All Calls'!$R:$R,'[2]1. All Calls'!$A:$A,"",0)</f>
        <v>46031.502187500002</v>
      </c>
      <c r="DO464" s="57" t="str">
        <f ca="1">VLOOKUP(DM464,[1]Validation!$B$20:$C$25,2,0)</f>
        <v>Above 3 months</v>
      </c>
      <c r="DP464" s="58" t="str">
        <f>_xlfn.XLOOKUP(B464,'[1]Active AMCs- Dealer'!E:E,'[1]Active AMCs- Dealer'!L:L,"Not in AMC",0)</f>
        <v>Not in AMC</v>
      </c>
      <c r="DQ464" s="50" t="s">
        <v>250</v>
      </c>
      <c r="DR464" s="29" t="str">
        <f>_xlfn.XLOOKUP(B464,'[2]1. All Calls'!$R:$R,'[2]1. All Calls'!$F:$F,"",0)</f>
        <v>CC-01935300</v>
      </c>
      <c r="DS464" s="29" t="str">
        <f>_xlfn.XLOOKUP(B464,'[2]1. All Calls'!$R:$R,'[2]1. All Calls'!$AB:$AB,"",0)</f>
        <v>Commissioning done on dated 09-01-2026....Comm date-09-01-2026</v>
      </c>
      <c r="DT464" s="30">
        <f>_xlfn.XLOOKUP(DR464,'[2]1. All Calls'!$F:$F,'[2]1. All Calls'!$A:$A,"",0)</f>
        <v>46031.502187500002</v>
      </c>
      <c r="DU464" s="31">
        <f>_xlfn.XLOOKUP(DR464,'[2]1. All Calls'!$F:$F,'[2]1. All Calls'!$B:$B,"",0)</f>
        <v>1</v>
      </c>
      <c r="DV464" s="31">
        <f>_xlfn.XLOOKUP(B464,[1]MDA_Assets!D:D,[1]MDA_Assets!N:N,"",0)</f>
        <v>1</v>
      </c>
      <c r="DW464" s="31">
        <f>_xlfn.XLOOKUP(B464,[1]MDA_Assets!D:D,[1]MDA_Assets!O:O,"",0)</f>
        <v>0</v>
      </c>
      <c r="DX464" s="32" t="str">
        <f>_xlfn.XLOOKUP(B464,[1]MDA_Assets!D:D,[1]MDA_Assets!Q:Q,"",0)</f>
        <v>XD</v>
      </c>
      <c r="DY464" s="33">
        <f>_xlfn.XLOOKUP(B464,[1]MDA_Assets!D:D,[1]MDA_Assets!R:R,"",0)</f>
        <v>46031</v>
      </c>
      <c r="DZ464" s="33">
        <f>_xlfn.XLOOKUP(B464,[1]MDA_Assets!D:D,[1]MDA_Assets!S:S,"",0)</f>
        <v>46031</v>
      </c>
      <c r="EA464" s="33">
        <f>_xlfn.XLOOKUP(B464,[1]MDA_Assets!D:D,[1]MDA_Assets!T:T,"",0)</f>
        <v>46031</v>
      </c>
      <c r="EB464" s="33">
        <f>_xlfn.XLOOKUP(B464,[1]MDA_Assets!D:D,[1]MDA_Assets!U:U,"",0)</f>
        <v>46031</v>
      </c>
      <c r="EC464" s="33">
        <f>_xlfn.XLOOKUP(B464,[1]MDA_Assets!D:D,[1]MDA_Assets!V:V,"",0)</f>
        <v>46031</v>
      </c>
      <c r="ED464" s="33">
        <f>_xlfn.XLOOKUP(B464,[1]MDA_Assets!D:D,[1]MDA_Assets!W:W,"",0)</f>
        <v>46031</v>
      </c>
      <c r="EE464" s="32" t="str">
        <f>_xlfn.XLOOKUP(B464,[1]MDA_Assets!D:D,[1]MDA_Assets!X:X,"",0)</f>
        <v>Yes</v>
      </c>
      <c r="EF464" s="33">
        <f>_xlfn.XLOOKUP(B464,[1]MDA_Assets!D:D,[1]MDA_Assets!Y:Y,"",0)</f>
        <v>0</v>
      </c>
      <c r="EG464" s="33">
        <f>_xlfn.XLOOKUP(B464,[1]MDA_Assets!D:D,[1]MDA_Assets!Z:Z,"",0)</f>
        <v>0</v>
      </c>
      <c r="EH464" s="33">
        <f>_xlfn.XLOOKUP(B464,[1]MDA_Assets!D:D,[1]MDA_Assets!AA:AA,"",0)</f>
        <v>0</v>
      </c>
      <c r="EI464" s="34">
        <f>_xlfn.XLOOKUP(B464,[1]MDA_Assets!D:D,[1]MDA_Assets!P:P,"",0)</f>
        <v>6</v>
      </c>
      <c r="EJ464" s="35" t="str">
        <f>_xlfn.XLOOKUP(B464,[1]MDA_Assets!D:D,[1]MDA_Assets!AB:AB,"",0)</f>
        <v>3000</v>
      </c>
      <c r="EK464" s="35" t="str">
        <f>_xlfn.XLOOKUP(B464,[1]MDA_Assets!D:D,[1]MDA_Assets!AC:AC,"",0)</f>
        <v>3000</v>
      </c>
      <c r="EL464" s="35" t="str">
        <f>_xlfn.XLOOKUP(B464,[1]MDA_Assets!D:D,[1]MDA_Assets!AD:AD,"",0)</f>
        <v>4000</v>
      </c>
      <c r="EM464" s="35" t="str">
        <f>_xlfn.XLOOKUP(B464,[1]MDA_Assets!D:D,[1]MDA_Assets!AE:AE,"",0)</f>
        <v>4000</v>
      </c>
      <c r="EN464" s="35" t="str">
        <f>_xlfn.XLOOKUP(B464,[1]MDA_Assets!D:D,[1]MDA_Assets!AF:AF,"",0)</f>
        <v>8000</v>
      </c>
      <c r="EO464" s="35" t="str">
        <f>_xlfn.XLOOKUP(B464,[1]MDA_Assets!D:D,[1]MDA_Assets!AG:AG,"",0)</f>
        <v>4000</v>
      </c>
      <c r="EP464" s="36">
        <f t="shared" si="393"/>
        <v>365</v>
      </c>
      <c r="EQ464" s="36">
        <f t="shared" si="393"/>
        <v>180</v>
      </c>
      <c r="ER464" s="36">
        <f t="shared" si="380"/>
        <v>365</v>
      </c>
      <c r="ES464" s="36">
        <f t="shared" si="381"/>
        <v>365</v>
      </c>
      <c r="ET464" s="36">
        <f t="shared" si="382"/>
        <v>730</v>
      </c>
      <c r="EU464" s="36">
        <f t="shared" si="383"/>
        <v>365</v>
      </c>
      <c r="EV464" s="36" t="str">
        <f t="shared" si="384"/>
        <v/>
      </c>
      <c r="EW464" s="36" t="str">
        <f t="shared" si="355"/>
        <v/>
      </c>
      <c r="EX464" s="36" t="str">
        <f t="shared" si="356"/>
        <v/>
      </c>
      <c r="EY464" s="36">
        <f t="shared" si="349"/>
        <v>11.78</v>
      </c>
      <c r="EZ464" s="36">
        <f t="shared" si="349"/>
        <v>5.81</v>
      </c>
      <c r="FA464" s="36">
        <f t="shared" si="349"/>
        <v>11.78</v>
      </c>
      <c r="FB464" s="36">
        <f t="shared" si="349"/>
        <v>11.78</v>
      </c>
      <c r="FC464" s="36">
        <f t="shared" si="349"/>
        <v>23.55</v>
      </c>
      <c r="FD464" s="36">
        <f t="shared" si="349"/>
        <v>11.78</v>
      </c>
      <c r="FE464" s="36" t="str">
        <f t="shared" si="390"/>
        <v/>
      </c>
      <c r="FF464" s="36" t="str">
        <f t="shared" si="390"/>
        <v/>
      </c>
      <c r="FG464" s="36" t="str">
        <f t="shared" si="390"/>
        <v/>
      </c>
      <c r="FH464" s="37" t="str" cm="1">
        <f t="array" ref="FH464">_xlfn.IFS(EY464="", "No Data", EY464&lt;0, "Negative/Future", EY464=0, "Zero Days", EY464&lt;=3, "&lt; 3 Months", EY464&lt;=6, "3 to 6 Months", EY464&lt;=9, "6 to 9 Months", EY464&lt;=12, "9 to 12 Months", EY464&lt;=15, "12 to 15 Months", EY464&lt;=18, "15 to 18 Months", EY464&lt;=24, "18 to 24 Months", EY464&gt;24, "&gt; 24 Months")</f>
        <v>9 to 12 Months</v>
      </c>
      <c r="FI464" s="37" t="str" cm="1">
        <f t="array" ref="FI464">_xlfn.IFS(EZ464="", "No Data", EZ464&lt;0, "Negative/Future", EZ464=0, "Zero Days", EZ464&lt;=3, "&lt; 3 Months", EZ464&lt;=6, "3 to 6 Months", EZ464&lt;=9, "6 to 9 Months", EZ464&lt;=12, "9 to 12 Months", EZ464&lt;=15, "12 to 15 Months", EZ464&lt;=18, "15 to 18 Months", EZ464&lt;=24, "18 to 24 Months", EZ464&gt;24, "&gt; 24 Months")</f>
        <v>3 to 6 Months</v>
      </c>
      <c r="FJ464" s="37" t="str" cm="1">
        <f t="array" ref="FJ464">_xlfn.IFS(FA464="", "No Data", FA464&lt;0, "Negative/Future", FA464=0, "Zero Days", FA464&lt;=3, "&lt; 3 Months", FA464&lt;=6, "3 to 6 Months", FA464&lt;=9, "6 to 9 Months", FA464&lt;=12, "9 to 12 Months", FA464&lt;=15, "12 to 15 Months", FA464&lt;=18, "15 to 18 Months", FA464&lt;=24, "18 to 24 Months", FA464&gt;24, "&gt; 24 Months")</f>
        <v>9 to 12 Months</v>
      </c>
      <c r="FK464" s="37" t="str" cm="1">
        <f t="array" ref="FK464">_xlfn.IFS(FB464="", "No Data", FB464&lt;0, "Negative/Future", FB464=0, "Zero Days", FB464&lt;=3, "&lt; 3 Months", FB464&lt;=6, "3 to 6 Months", FB464&lt;=9, "6 to 9 Months", FB464&lt;=12, "9 to 12 Months", FB464&lt;=15, "12 to 15 Months", FB464&lt;=18, "15 to 18 Months", FB464&lt;=24, "18 to 24 Months", FB464&gt;24, "&gt; 24 Months")</f>
        <v>9 to 12 Months</v>
      </c>
      <c r="FL464" s="37" t="str" cm="1">
        <f t="array" ref="FL464">_xlfn.IFS(FC464="", "No Data", FC464&lt;0, "Negative/Future", FC464=0, "Zero Days", FC464&lt;=3, "&lt; 3 Months", FC464&lt;=6, "3 to 6 Months", FC464&lt;=9, "6 to 9 Months", FC464&lt;=12, "9 to 12 Months", FC464&lt;=15, "12 to 15 Months", FC464&lt;=18, "15 to 18 Months", FC464&lt;=24, "18 to 24 Months", FC464&gt;24, "&gt; 24 Months")</f>
        <v>18 to 24 Months</v>
      </c>
      <c r="FM464" s="37" t="str" cm="1">
        <f t="array" ref="FM464">_xlfn.IFS(FD464="", "No Data", FD464&lt;0, "Negative/Future", FD464=0, "Zero Days", FD464&lt;=3, "&lt; 3 Months", FD464&lt;=6, "3 to 6 Months", FD464&lt;=9, "6 to 9 Months", FD464&lt;=12, "9 to 12 Months", FD464&lt;=15, "12 to 15 Months", FD464&lt;=18, "15 to 18 Months", FD464&lt;=24, "18 to 24 Months", FD464&gt;24, "&gt; 24 Months")</f>
        <v>9 to 12 Months</v>
      </c>
      <c r="FN464" s="37" t="str" cm="1">
        <f t="array" ref="FN464">_xlfn.IFS(FE464="", "No Data", FE464&lt;0, "Negative/Future", FE464=0, "Zero Days", FE464&lt;=3, "&lt; 3 Months", FE464&lt;=6, "3 to 6 Months", FE464&lt;=9, "6 to 9 Months", FE464&lt;=12, "9 to 12 Months", FE464&lt;=15, "12 to 15 Months", FE464&lt;=18, "15 to 18 Months", FE464&lt;=24, "18 to 24 Months", FE464&gt;24, "&gt; 24 Months")</f>
        <v>No Data</v>
      </c>
      <c r="FO464" s="37" t="str" cm="1">
        <f t="array" ref="FO464">_xlfn.IFS(FG464="", "No Data", FG464&lt;0, "Negative/Future", FG464=0, "Zero Days", FG464&lt;=3, "&lt; 3 Months", FG464&lt;=6, "3 to 6 Months", FG464&lt;=9, "6 to 9 Months", FG464&lt;=12, "9 to 12 Months", FG464&lt;=15, "12 to 15 Months", FG464&lt;=18, "15 to 18 Months", FG464&lt;=24, "18 to 24 Months", FG464&gt;24, "&gt; 24 Months")</f>
        <v>No Data</v>
      </c>
      <c r="FP464" s="37" t="str" cm="1">
        <f t="array" ref="FP464">_xlfn.IFS(FF464="", "No Data", FF464&lt;0, "Negative/Future", FF464=0, "Zero Days", FF464&lt;=3, "&lt; 3 Months", FF464&lt;=6, "3 to 6 Months", FF464&lt;=9, "6 to 9 Months", FF464&lt;=12, "9 to 12 Months", FF464&lt;=15, "12 to 15 Months", FF464&lt;=18, "15 to 18 Months", FF464&lt;=24, "18 to 24 Months", FF464&gt;24, "&gt; 24 Months")</f>
        <v>No Data</v>
      </c>
      <c r="FQ464" s="29"/>
      <c r="FR464" s="29"/>
      <c r="FS464" s="38" t="str">
        <f>VLOOKUP(_xlfn.XLOOKUP(B464,[1]MDA_Assets!D:D,[1]MDA_Assets!I:I,"",0),[1]Validation!$B$1:$C$8,2,0)</f>
        <v>B</v>
      </c>
      <c r="FT464" s="38" t="s">
        <v>202</v>
      </c>
      <c r="FU464" s="31" t="str">
        <f>_xlfn.XLOOKUP(B464,[1]MDA_Assets!D:D,[1]MDA_Assets!X:X,"",0)</f>
        <v>Yes</v>
      </c>
      <c r="FV464" s="39">
        <v>0</v>
      </c>
      <c r="FW464" s="39">
        <v>0</v>
      </c>
      <c r="FX464" s="39">
        <v>0</v>
      </c>
      <c r="FY464" s="39">
        <v>9</v>
      </c>
      <c r="FZ464" s="40">
        <f t="shared" si="394"/>
        <v>46396</v>
      </c>
      <c r="GA464" s="40">
        <f t="shared" si="394"/>
        <v>46211</v>
      </c>
      <c r="GB464" s="40">
        <f t="shared" si="357"/>
        <v>46396</v>
      </c>
      <c r="GC464" s="40">
        <f t="shared" si="358"/>
        <v>46396</v>
      </c>
      <c r="GD464" s="40">
        <f t="shared" si="359"/>
        <v>46761</v>
      </c>
      <c r="GE464" s="40">
        <f t="shared" si="360"/>
        <v>46396</v>
      </c>
      <c r="GF464" s="40" t="str">
        <f t="shared" si="395"/>
        <v/>
      </c>
      <c r="GG464" s="40" t="str">
        <f t="shared" si="395"/>
        <v/>
      </c>
      <c r="GH464" s="40" t="str">
        <f t="shared" si="395"/>
        <v/>
      </c>
      <c r="GI464" s="39">
        <f t="shared" si="385"/>
        <v>0</v>
      </c>
      <c r="GJ464" s="39">
        <f t="shared" si="386"/>
        <v>0</v>
      </c>
      <c r="GK464" s="39">
        <f t="shared" si="387"/>
        <v>0</v>
      </c>
      <c r="GL464" s="39">
        <f t="shared" si="388"/>
        <v>6</v>
      </c>
    </row>
    <row r="465" spans="1:194" x14ac:dyDescent="0.25">
      <c r="A465" s="19">
        <v>501</v>
      </c>
      <c r="B465" s="43" t="s">
        <v>2627</v>
      </c>
      <c r="C465" s="43" t="s">
        <v>186</v>
      </c>
      <c r="D465" s="43" t="s">
        <v>241</v>
      </c>
      <c r="E465" s="43" t="s">
        <v>540</v>
      </c>
      <c r="F465" s="43" t="s">
        <v>2628</v>
      </c>
      <c r="G465" s="43" t="s">
        <v>225</v>
      </c>
      <c r="H465" s="43" t="s">
        <v>216</v>
      </c>
      <c r="I465" s="43" t="s">
        <v>192</v>
      </c>
      <c r="J465" s="44">
        <f t="shared" si="361"/>
        <v>45099.520833333336</v>
      </c>
      <c r="K465" s="44">
        <v>44735.520833333336</v>
      </c>
      <c r="L465" s="44">
        <v>44442</v>
      </c>
      <c r="M465" s="43" t="s">
        <v>2629</v>
      </c>
      <c r="N465" s="43" t="s">
        <v>2630</v>
      </c>
      <c r="O465" s="44">
        <v>44735.444710648146</v>
      </c>
      <c r="P465" s="43">
        <v>2</v>
      </c>
      <c r="Q465" s="43">
        <v>1</v>
      </c>
      <c r="R465" s="43">
        <v>1</v>
      </c>
      <c r="S465" s="43"/>
      <c r="T465" s="43"/>
      <c r="U465" s="43"/>
      <c r="V465" s="43"/>
      <c r="W465" s="43"/>
      <c r="X465" s="43"/>
      <c r="Y465" s="43"/>
      <c r="Z465" s="43" t="s">
        <v>199</v>
      </c>
      <c r="AA465" s="43"/>
      <c r="AB465" s="43"/>
      <c r="AC465" s="43"/>
      <c r="AD465" s="43"/>
      <c r="AE465" s="43">
        <v>2</v>
      </c>
      <c r="AF465" s="43" t="s">
        <v>285</v>
      </c>
      <c r="AG465" s="43" t="s">
        <v>285</v>
      </c>
      <c r="AH465" s="43" t="s">
        <v>286</v>
      </c>
      <c r="AI465" s="43" t="s">
        <v>286</v>
      </c>
      <c r="AJ465" s="43" t="s">
        <v>286</v>
      </c>
      <c r="AK465" s="43" t="s">
        <v>285</v>
      </c>
      <c r="AL465" s="46">
        <v>45100</v>
      </c>
      <c r="AM465" s="46">
        <v>44734</v>
      </c>
      <c r="AN465" s="46">
        <v>45463</v>
      </c>
      <c r="AO465" s="46">
        <v>45463</v>
      </c>
      <c r="AP465" s="46">
        <v>45465</v>
      </c>
      <c r="AQ465" s="46">
        <v>45100</v>
      </c>
      <c r="AR465" s="48"/>
      <c r="AS465" s="48"/>
      <c r="AT465" s="48"/>
      <c r="AU465" s="43">
        <v>1</v>
      </c>
      <c r="AV465" s="43">
        <v>0</v>
      </c>
      <c r="AW465" s="43">
        <v>0</v>
      </c>
      <c r="AX465" s="51" t="s">
        <v>3250</v>
      </c>
      <c r="AY465" s="51" t="s">
        <v>211</v>
      </c>
      <c r="AZ465" s="51" t="s">
        <v>198</v>
      </c>
      <c r="BA465" s="20">
        <f t="shared" ca="1" si="389"/>
        <v>1</v>
      </c>
      <c r="BB465" s="20">
        <f t="shared" ca="1" si="389"/>
        <v>1</v>
      </c>
      <c r="BC465" s="20">
        <f t="shared" ca="1" si="389"/>
        <v>1</v>
      </c>
      <c r="BD465" s="20">
        <f t="shared" ca="1" si="389"/>
        <v>1</v>
      </c>
      <c r="BE465" s="20">
        <f t="shared" ca="1" si="389"/>
        <v>1</v>
      </c>
      <c r="BF465" s="20">
        <f t="shared" ca="1" si="389"/>
        <v>1</v>
      </c>
      <c r="BG465" s="21" t="str">
        <f t="shared" ca="1" si="389"/>
        <v/>
      </c>
      <c r="BH465" s="21" t="str">
        <f t="shared" ca="1" si="389"/>
        <v/>
      </c>
      <c r="BI465" s="21" t="str">
        <f t="shared" ca="1" si="389"/>
        <v/>
      </c>
      <c r="BJ465" s="22">
        <f t="shared" ca="1" si="363"/>
        <v>6</v>
      </c>
      <c r="BK465" s="21">
        <f t="shared" si="364"/>
        <v>2</v>
      </c>
      <c r="BL465" s="22">
        <f t="shared" ca="1" si="365"/>
        <v>2883</v>
      </c>
      <c r="BM465" s="22">
        <f t="shared" ca="1" si="366"/>
        <v>1442</v>
      </c>
      <c r="BN465" s="23">
        <f t="shared" ca="1" si="367"/>
        <v>1441</v>
      </c>
      <c r="BO465" s="24">
        <f t="shared" ca="1" si="368"/>
        <v>2881</v>
      </c>
      <c r="BP465" s="51" t="str">
        <f>_xlfn.XLOOKUP(E465,[1]Validation!E:E,[1]Validation!F:F,"")</f>
        <v>EG45</v>
      </c>
      <c r="BQ465" s="51" t="str">
        <f>_xlfn.XLOOKUP(BP465,[1]Validation!F:F,[1]Validation!G:G,"")</f>
        <v>EG30 to EG45</v>
      </c>
      <c r="BR465" s="52" t="str">
        <f>VLOOKUP(G465,[1]Validation!$B$1:$C$9,2,0)</f>
        <v>C</v>
      </c>
      <c r="BS465" s="51">
        <f t="shared" ca="1" si="369"/>
        <v>47</v>
      </c>
      <c r="BT465" s="53" t="str">
        <f>_xlfn.XLOOKUP(B465,'[2]1. All Calls'!$R:$R,'[2]1. All Calls'!$A:$A,"",0)</f>
        <v/>
      </c>
      <c r="BU465" s="51" t="str">
        <f>_xlfn.XLOOKUP(B465,'[2]1. All Calls'!$R:$R,'[2]1. All Calls'!$F:$F,"",0)</f>
        <v/>
      </c>
      <c r="BV465" s="51" t="str">
        <f>_xlfn.XLOOKUP(B465,'[2]1. All Calls'!$R:$R,'[2]1. All Calls'!$J:$J,"",0)</f>
        <v/>
      </c>
      <c r="BW465" s="53" t="str">
        <f>_xlfn.XLOOKUP(B465,'[2]Sch Calls'!$R:$R,'[2]Sch Calls'!$A:$A,"",0)</f>
        <v/>
      </c>
      <c r="BX465" s="51" t="str">
        <f>_xlfn.XLOOKUP(B465,'[2]Sch Calls'!$R:$R,'[2]Sch Calls'!$B:$B,"",0)</f>
        <v/>
      </c>
      <c r="BY465" s="51" t="str">
        <f t="shared" si="391"/>
        <v/>
      </c>
      <c r="BZ465" s="51" t="str">
        <f t="shared" si="391"/>
        <v/>
      </c>
      <c r="CA465" s="51" t="str">
        <f t="shared" si="370"/>
        <v/>
      </c>
      <c r="CB465" s="51" t="str">
        <f t="shared" si="371"/>
        <v/>
      </c>
      <c r="CC465" s="51" t="str">
        <f t="shared" si="372"/>
        <v/>
      </c>
      <c r="CD465" s="51" t="str">
        <f t="shared" si="373"/>
        <v/>
      </c>
      <c r="CE465" s="51" t="str">
        <f t="shared" ca="1" si="392"/>
        <v/>
      </c>
      <c r="CF465" s="51" t="str">
        <f t="shared" ca="1" si="392"/>
        <v/>
      </c>
      <c r="CG465" s="51" t="str">
        <f t="shared" ca="1" si="374"/>
        <v/>
      </c>
      <c r="CH465" s="51" t="str">
        <f t="shared" ca="1" si="375"/>
        <v/>
      </c>
      <c r="CI465" s="51" t="str">
        <f t="shared" ca="1" si="376"/>
        <v/>
      </c>
      <c r="CJ465" s="51" t="str">
        <f t="shared" ca="1" si="377"/>
        <v/>
      </c>
      <c r="CK465" s="51" t="str">
        <f t="shared" ca="1" si="353"/>
        <v/>
      </c>
      <c r="CL465" s="51" t="str">
        <f t="shared" ca="1" si="353"/>
        <v/>
      </c>
      <c r="CM465" s="51" t="str">
        <f t="shared" ca="1" si="353"/>
        <v/>
      </c>
      <c r="CN465" s="51" t="str">
        <f t="shared" ca="1" si="353"/>
        <v/>
      </c>
      <c r="CO465" s="51" t="str">
        <f t="shared" ca="1" si="353"/>
        <v/>
      </c>
      <c r="CP465" s="51" t="str">
        <f t="shared" ca="1" si="353"/>
        <v/>
      </c>
      <c r="CQ465" s="51" t="str">
        <f t="shared" ca="1" si="354"/>
        <v/>
      </c>
      <c r="CR465" s="51" t="str">
        <f t="shared" ca="1" si="354"/>
        <v/>
      </c>
      <c r="CS465" s="51" t="str">
        <f t="shared" ca="1" si="354"/>
        <v/>
      </c>
      <c r="CT465" s="51" t="str">
        <f t="shared" ca="1" si="354"/>
        <v/>
      </c>
      <c r="CU465" s="51" t="str">
        <f t="shared" ca="1" si="354"/>
        <v/>
      </c>
      <c r="CV465" s="54" t="str">
        <f t="shared" ca="1" si="354"/>
        <v/>
      </c>
      <c r="CW465" s="25">
        <v>0</v>
      </c>
      <c r="CX465" s="55">
        <v>1</v>
      </c>
      <c r="CY465" s="55"/>
      <c r="CZ465" s="26">
        <v>0</v>
      </c>
      <c r="DA465" s="26">
        <v>0</v>
      </c>
      <c r="DB465" s="26">
        <v>0</v>
      </c>
      <c r="DC465" s="26">
        <v>0</v>
      </c>
      <c r="DD465" s="26">
        <v>0</v>
      </c>
      <c r="DE465" s="26">
        <v>0</v>
      </c>
      <c r="DF465" s="26">
        <v>0</v>
      </c>
      <c r="DG465" s="26">
        <v>0</v>
      </c>
      <c r="DH465" s="26">
        <v>0</v>
      </c>
      <c r="DI465" s="26">
        <v>0</v>
      </c>
      <c r="DJ465" s="26">
        <v>0</v>
      </c>
      <c r="DK465" s="26">
        <v>0</v>
      </c>
      <c r="DL465" s="27" t="str">
        <f t="shared" si="378"/>
        <v>Blank</v>
      </c>
      <c r="DM465" s="28" t="str">
        <f t="shared" ca="1" si="379"/>
        <v>Blank</v>
      </c>
      <c r="DN465" s="56" t="str">
        <f>_xlfn.XLOOKUP(B465,'[2]1. All Calls'!$R:$R,'[2]1. All Calls'!$A:$A,"",0)</f>
        <v/>
      </c>
      <c r="DO465" s="57" t="str">
        <f ca="1">VLOOKUP(DM465,[1]Validation!$B$20:$C$25,2,0)</f>
        <v>Blank</v>
      </c>
      <c r="DP465" s="58" t="str">
        <f>_xlfn.XLOOKUP(B465,'[1]Active AMCs- Dealer'!E:E,'[1]Active AMCs- Dealer'!L:L,"Not in AMC",0)</f>
        <v>Not in AMC</v>
      </c>
      <c r="DQ465" s="50" t="s">
        <v>213</v>
      </c>
      <c r="DR465" s="29" t="str">
        <f>_xlfn.XLOOKUP(B465,'[2]1. All Calls'!$R:$R,'[2]1. All Calls'!$F:$F,"",0)</f>
        <v/>
      </c>
      <c r="DS465" s="29" t="str">
        <f>_xlfn.XLOOKUP(B465,'[2]1. All Calls'!$R:$R,'[2]1. All Calls'!$AB:$AB,"",0)</f>
        <v/>
      </c>
      <c r="DT465" s="30" t="str">
        <f>_xlfn.XLOOKUP(DR465,'[2]1. All Calls'!$F:$F,'[2]1. All Calls'!$A:$A,"",0)</f>
        <v/>
      </c>
      <c r="DU465" s="31" t="str">
        <f>_xlfn.XLOOKUP(DR465,'[2]1. All Calls'!$F:$F,'[2]1. All Calls'!$B:$B,"",0)</f>
        <v/>
      </c>
      <c r="DV465" s="31">
        <f>_xlfn.XLOOKUP(B465,[1]MDA_Assets!D:D,[1]MDA_Assets!N:N,"",0)</f>
        <v>1</v>
      </c>
      <c r="DW465" s="31">
        <f>_xlfn.XLOOKUP(B465,[1]MDA_Assets!D:D,[1]MDA_Assets!O:O,"",0)</f>
        <v>1</v>
      </c>
      <c r="DX465" s="32">
        <f>_xlfn.XLOOKUP(B465,[1]MDA_Assets!D:D,[1]MDA_Assets!Q:Q,"",0)</f>
        <v>0</v>
      </c>
      <c r="DY465" s="33">
        <f>_xlfn.XLOOKUP(B465,[1]MDA_Assets!D:D,[1]MDA_Assets!R:R,"",0)</f>
        <v>0</v>
      </c>
      <c r="DZ465" s="33">
        <f>_xlfn.XLOOKUP(B465,[1]MDA_Assets!D:D,[1]MDA_Assets!S:S,"",0)</f>
        <v>0</v>
      </c>
      <c r="EA465" s="33">
        <f>_xlfn.XLOOKUP(B465,[1]MDA_Assets!D:D,[1]MDA_Assets!T:T,"",0)</f>
        <v>0</v>
      </c>
      <c r="EB465" s="33">
        <f>_xlfn.XLOOKUP(B465,[1]MDA_Assets!D:D,[1]MDA_Assets!U:U,"",0)</f>
        <v>0</v>
      </c>
      <c r="EC465" s="33">
        <f>_xlfn.XLOOKUP(B465,[1]MDA_Assets!D:D,[1]MDA_Assets!V:V,"",0)</f>
        <v>0</v>
      </c>
      <c r="ED465" s="33">
        <f>_xlfn.XLOOKUP(B465,[1]MDA_Assets!D:D,[1]MDA_Assets!W:W,"",0)</f>
        <v>0</v>
      </c>
      <c r="EE465" s="32" t="str">
        <f>_xlfn.XLOOKUP(B465,[1]MDA_Assets!D:D,[1]MDA_Assets!X:X,"",0)</f>
        <v>Yes</v>
      </c>
      <c r="EF465" s="33">
        <f>_xlfn.XLOOKUP(B465,[1]MDA_Assets!D:D,[1]MDA_Assets!Y:Y,"",0)</f>
        <v>0</v>
      </c>
      <c r="EG465" s="33">
        <f>_xlfn.XLOOKUP(B465,[1]MDA_Assets!D:D,[1]MDA_Assets!Z:Z,"",0)</f>
        <v>0</v>
      </c>
      <c r="EH465" s="33">
        <f>_xlfn.XLOOKUP(B465,[1]MDA_Assets!D:D,[1]MDA_Assets!AA:AA,"",0)</f>
        <v>0</v>
      </c>
      <c r="EI465" s="34">
        <f>_xlfn.XLOOKUP(B465,[1]MDA_Assets!D:D,[1]MDA_Assets!P:P,"",0)</f>
        <v>2</v>
      </c>
      <c r="EJ465" s="35" t="str">
        <f>_xlfn.XLOOKUP(B465,[1]MDA_Assets!D:D,[1]MDA_Assets!AB:AB,"",0)</f>
        <v>4000</v>
      </c>
      <c r="EK465" s="35" t="str">
        <f>_xlfn.XLOOKUP(B465,[1]MDA_Assets!D:D,[1]MDA_Assets!AC:AC,"",0)</f>
        <v>4000</v>
      </c>
      <c r="EL465" s="35" t="str">
        <f>_xlfn.XLOOKUP(B465,[1]MDA_Assets!D:D,[1]MDA_Assets!AD:AD,"",0)</f>
        <v>8000</v>
      </c>
      <c r="EM465" s="35" t="str">
        <f>_xlfn.XLOOKUP(B465,[1]MDA_Assets!D:D,[1]MDA_Assets!AE:AE,"",0)</f>
        <v>8000</v>
      </c>
      <c r="EN465" s="35" t="str">
        <f>_xlfn.XLOOKUP(B465,[1]MDA_Assets!D:D,[1]MDA_Assets!AF:AF,"",0)</f>
        <v>8000</v>
      </c>
      <c r="EO465" s="35" t="str">
        <f>_xlfn.XLOOKUP(B465,[1]MDA_Assets!D:D,[1]MDA_Assets!AG:AG,"",0)</f>
        <v>4000</v>
      </c>
      <c r="EP465" s="36">
        <f t="shared" si="393"/>
        <v>45100</v>
      </c>
      <c r="EQ465" s="36">
        <f t="shared" si="393"/>
        <v>44734</v>
      </c>
      <c r="ER465" s="36">
        <f t="shared" si="380"/>
        <v>45463</v>
      </c>
      <c r="ES465" s="36">
        <f t="shared" si="381"/>
        <v>45463</v>
      </c>
      <c r="ET465" s="36">
        <f t="shared" si="382"/>
        <v>45465</v>
      </c>
      <c r="EU465" s="36">
        <f t="shared" si="383"/>
        <v>45100</v>
      </c>
      <c r="EV465" s="36" t="str">
        <f t="shared" si="384"/>
        <v/>
      </c>
      <c r="EW465" s="36" t="str">
        <f t="shared" si="355"/>
        <v/>
      </c>
      <c r="EX465" s="36" t="str">
        <f t="shared" si="356"/>
        <v/>
      </c>
      <c r="EY465" s="36">
        <f t="shared" si="349"/>
        <v>1454.84</v>
      </c>
      <c r="EZ465" s="36">
        <f t="shared" si="349"/>
        <v>1443.04</v>
      </c>
      <c r="FA465" s="36">
        <f t="shared" si="349"/>
        <v>1466.55</v>
      </c>
      <c r="FB465" s="36">
        <f t="shared" si="349"/>
        <v>1466.55</v>
      </c>
      <c r="FC465" s="36">
        <f t="shared" si="349"/>
        <v>1466.62</v>
      </c>
      <c r="FD465" s="36">
        <f t="shared" si="349"/>
        <v>1454.84</v>
      </c>
      <c r="FE465" s="36" t="str">
        <f t="shared" si="390"/>
        <v/>
      </c>
      <c r="FF465" s="36" t="str">
        <f t="shared" si="390"/>
        <v/>
      </c>
      <c r="FG465" s="36" t="str">
        <f t="shared" si="390"/>
        <v/>
      </c>
      <c r="FH465" s="37" t="str" cm="1">
        <f t="array" ref="FH465">_xlfn.IFS(EY465="", "No Data", EY465&lt;0, "Negative/Future", EY465=0, "Zero Days", EY465&lt;=3, "&lt; 3 Months", EY465&lt;=6, "3 to 6 Months", EY465&lt;=9, "6 to 9 Months", EY465&lt;=12, "9 to 12 Months", EY465&lt;=15, "12 to 15 Months", EY465&lt;=18, "15 to 18 Months", EY465&lt;=24, "18 to 24 Months", EY465&gt;24, "&gt; 24 Months")</f>
        <v>&gt; 24 Months</v>
      </c>
      <c r="FI465" s="37" t="str" cm="1">
        <f t="array" ref="FI465">_xlfn.IFS(EZ465="", "No Data", EZ465&lt;0, "Negative/Future", EZ465=0, "Zero Days", EZ465&lt;=3, "&lt; 3 Months", EZ465&lt;=6, "3 to 6 Months", EZ465&lt;=9, "6 to 9 Months", EZ465&lt;=12, "9 to 12 Months", EZ465&lt;=15, "12 to 15 Months", EZ465&lt;=18, "15 to 18 Months", EZ465&lt;=24, "18 to 24 Months", EZ465&gt;24, "&gt; 24 Months")</f>
        <v>&gt; 24 Months</v>
      </c>
      <c r="FJ465" s="37" t="str" cm="1">
        <f t="array" ref="FJ465">_xlfn.IFS(FA465="", "No Data", FA465&lt;0, "Negative/Future", FA465=0, "Zero Days", FA465&lt;=3, "&lt; 3 Months", FA465&lt;=6, "3 to 6 Months", FA465&lt;=9, "6 to 9 Months", FA465&lt;=12, "9 to 12 Months", FA465&lt;=15, "12 to 15 Months", FA465&lt;=18, "15 to 18 Months", FA465&lt;=24, "18 to 24 Months", FA465&gt;24, "&gt; 24 Months")</f>
        <v>&gt; 24 Months</v>
      </c>
      <c r="FK465" s="37" t="str" cm="1">
        <f t="array" ref="FK465">_xlfn.IFS(FB465="", "No Data", FB465&lt;0, "Negative/Future", FB465=0, "Zero Days", FB465&lt;=3, "&lt; 3 Months", FB465&lt;=6, "3 to 6 Months", FB465&lt;=9, "6 to 9 Months", FB465&lt;=12, "9 to 12 Months", FB465&lt;=15, "12 to 15 Months", FB465&lt;=18, "15 to 18 Months", FB465&lt;=24, "18 to 24 Months", FB465&gt;24, "&gt; 24 Months")</f>
        <v>&gt; 24 Months</v>
      </c>
      <c r="FL465" s="37" t="str" cm="1">
        <f t="array" ref="FL465">_xlfn.IFS(FC465="", "No Data", FC465&lt;0, "Negative/Future", FC465=0, "Zero Days", FC465&lt;=3, "&lt; 3 Months", FC465&lt;=6, "3 to 6 Months", FC465&lt;=9, "6 to 9 Months", FC465&lt;=12, "9 to 12 Months", FC465&lt;=15, "12 to 15 Months", FC465&lt;=18, "15 to 18 Months", FC465&lt;=24, "18 to 24 Months", FC465&gt;24, "&gt; 24 Months")</f>
        <v>&gt; 24 Months</v>
      </c>
      <c r="FM465" s="37" t="str" cm="1">
        <f t="array" ref="FM465">_xlfn.IFS(FD465="", "No Data", FD465&lt;0, "Negative/Future", FD465=0, "Zero Days", FD465&lt;=3, "&lt; 3 Months", FD465&lt;=6, "3 to 6 Months", FD465&lt;=9, "6 to 9 Months", FD465&lt;=12, "9 to 12 Months", FD465&lt;=15, "12 to 15 Months", FD465&lt;=18, "15 to 18 Months", FD465&lt;=24, "18 to 24 Months", FD465&gt;24, "&gt; 24 Months")</f>
        <v>&gt; 24 Months</v>
      </c>
      <c r="FN465" s="37" t="str" cm="1">
        <f t="array" ref="FN465">_xlfn.IFS(FE465="", "No Data", FE465&lt;0, "Negative/Future", FE465=0, "Zero Days", FE465&lt;=3, "&lt; 3 Months", FE465&lt;=6, "3 to 6 Months", FE465&lt;=9, "6 to 9 Months", FE465&lt;=12, "9 to 12 Months", FE465&lt;=15, "12 to 15 Months", FE465&lt;=18, "15 to 18 Months", FE465&lt;=24, "18 to 24 Months", FE465&gt;24, "&gt; 24 Months")</f>
        <v>No Data</v>
      </c>
      <c r="FO465" s="37" t="str" cm="1">
        <f t="array" ref="FO465">_xlfn.IFS(FG465="", "No Data", FG465&lt;0, "Negative/Future", FG465=0, "Zero Days", FG465&lt;=3, "&lt; 3 Months", FG465&lt;=6, "3 to 6 Months", FG465&lt;=9, "6 to 9 Months", FG465&lt;=12, "9 to 12 Months", FG465&lt;=15, "12 to 15 Months", FG465&lt;=18, "15 to 18 Months", FG465&lt;=24, "18 to 24 Months", FG465&gt;24, "&gt; 24 Months")</f>
        <v>No Data</v>
      </c>
      <c r="FP465" s="37" t="str" cm="1">
        <f t="array" ref="FP465">_xlfn.IFS(FF465="", "No Data", FF465&lt;0, "Negative/Future", FF465=0, "Zero Days", FF465&lt;=3, "&lt; 3 Months", FF465&lt;=6, "3 to 6 Months", FF465&lt;=9, "6 to 9 Months", FF465&lt;=12, "9 to 12 Months", FF465&lt;=15, "12 to 15 Months", FF465&lt;=18, "15 to 18 Months", FF465&lt;=24, "18 to 24 Months", FF465&gt;24, "&gt; 24 Months")</f>
        <v>No Data</v>
      </c>
      <c r="FQ465" s="29"/>
      <c r="FR465" s="29"/>
      <c r="FS465" s="38" t="str">
        <f>VLOOKUP(_xlfn.XLOOKUP(B465,[1]MDA_Assets!D:D,[1]MDA_Assets!I:I,"",0),[1]Validation!$B$1:$C$8,2,0)</f>
        <v>C</v>
      </c>
      <c r="FT465" s="38" t="s">
        <v>202</v>
      </c>
      <c r="FU465" s="31" t="str">
        <f>_xlfn.XLOOKUP(B465,[1]MDA_Assets!D:D,[1]MDA_Assets!X:X,"",0)</f>
        <v>Yes</v>
      </c>
      <c r="FV465" s="39">
        <v>6</v>
      </c>
      <c r="FW465" s="39">
        <v>0</v>
      </c>
      <c r="FX465" s="39">
        <v>0</v>
      </c>
      <c r="FY465" s="39">
        <v>3</v>
      </c>
      <c r="FZ465" s="40">
        <f t="shared" si="394"/>
        <v>45100</v>
      </c>
      <c r="GA465" s="40">
        <f t="shared" si="394"/>
        <v>44734</v>
      </c>
      <c r="GB465" s="40">
        <f t="shared" si="357"/>
        <v>45463</v>
      </c>
      <c r="GC465" s="40">
        <f t="shared" si="358"/>
        <v>45463</v>
      </c>
      <c r="GD465" s="40">
        <f t="shared" si="359"/>
        <v>45465</v>
      </c>
      <c r="GE465" s="40">
        <f t="shared" si="360"/>
        <v>45100</v>
      </c>
      <c r="GF465" s="40" t="str">
        <f t="shared" si="395"/>
        <v/>
      </c>
      <c r="GG465" s="40" t="str">
        <f t="shared" si="395"/>
        <v/>
      </c>
      <c r="GH465" s="40" t="str">
        <f t="shared" si="395"/>
        <v/>
      </c>
      <c r="GI465" s="39">
        <f t="shared" si="385"/>
        <v>6</v>
      </c>
      <c r="GJ465" s="39">
        <f t="shared" si="386"/>
        <v>0</v>
      </c>
      <c r="GK465" s="39">
        <f t="shared" si="387"/>
        <v>0</v>
      </c>
      <c r="GL465" s="39">
        <f t="shared" si="388"/>
        <v>0</v>
      </c>
    </row>
    <row r="466" spans="1:194" x14ac:dyDescent="0.25">
      <c r="A466" s="19">
        <v>502</v>
      </c>
      <c r="B466" s="43" t="s">
        <v>2631</v>
      </c>
      <c r="C466" s="43" t="s">
        <v>186</v>
      </c>
      <c r="D466" s="43" t="s">
        <v>241</v>
      </c>
      <c r="E466" s="43" t="s">
        <v>374</v>
      </c>
      <c r="F466" s="43" t="s">
        <v>375</v>
      </c>
      <c r="G466" s="43" t="s">
        <v>190</v>
      </c>
      <c r="H466" s="43" t="s">
        <v>291</v>
      </c>
      <c r="I466" s="43" t="s">
        <v>192</v>
      </c>
      <c r="J466" s="44">
        <f t="shared" si="361"/>
        <v>44865.770833333336</v>
      </c>
      <c r="K466" s="44">
        <v>44501.770833333336</v>
      </c>
      <c r="L466" s="44">
        <v>44442</v>
      </c>
      <c r="M466" s="43" t="s">
        <v>3218</v>
      </c>
      <c r="N466" s="43" t="s">
        <v>2697</v>
      </c>
      <c r="O466" s="44">
        <v>46116.39267361111</v>
      </c>
      <c r="P466" s="43">
        <v>376</v>
      </c>
      <c r="Q466" s="43">
        <v>316</v>
      </c>
      <c r="R466" s="43">
        <v>60</v>
      </c>
      <c r="S466" s="43" t="s">
        <v>194</v>
      </c>
      <c r="T466" s="44">
        <v>45971.770833333336</v>
      </c>
      <c r="U466" s="44">
        <v>45971.770833333336</v>
      </c>
      <c r="V466" s="44">
        <v>45971.770833333336</v>
      </c>
      <c r="W466" s="44">
        <v>45971.770833333336</v>
      </c>
      <c r="X466" s="44">
        <v>45971.770833333336</v>
      </c>
      <c r="Y466" s="44">
        <v>45971.770833333336</v>
      </c>
      <c r="Z466" s="43"/>
      <c r="AA466" s="43"/>
      <c r="AB466" s="43"/>
      <c r="AC466" s="43"/>
      <c r="AD466" s="43"/>
      <c r="AE466" s="43">
        <v>7</v>
      </c>
      <c r="AF466" s="43" t="s">
        <v>3219</v>
      </c>
      <c r="AG466" s="43" t="s">
        <v>3219</v>
      </c>
      <c r="AH466" s="43" t="s">
        <v>3220</v>
      </c>
      <c r="AI466" s="43" t="s">
        <v>3220</v>
      </c>
      <c r="AJ466" s="43" t="s">
        <v>3220</v>
      </c>
      <c r="AK466" s="43" t="s">
        <v>3219</v>
      </c>
      <c r="AL466" s="47">
        <v>46336</v>
      </c>
      <c r="AM466" s="45">
        <v>46151</v>
      </c>
      <c r="AN466" s="47">
        <v>46701</v>
      </c>
      <c r="AO466" s="47">
        <v>46701</v>
      </c>
      <c r="AP466" s="47">
        <v>46701</v>
      </c>
      <c r="AQ466" s="47">
        <v>46336</v>
      </c>
      <c r="AR466" s="48"/>
      <c r="AS466" s="48"/>
      <c r="AT466" s="48"/>
      <c r="AU466" s="43">
        <v>0</v>
      </c>
      <c r="AV466" s="43">
        <v>1</v>
      </c>
      <c r="AW466" s="43">
        <v>0</v>
      </c>
      <c r="AX466" s="51" t="s">
        <v>3250</v>
      </c>
      <c r="AY466" s="51" t="s">
        <v>211</v>
      </c>
      <c r="AZ466" s="51" t="s">
        <v>198</v>
      </c>
      <c r="BA466" s="20">
        <f t="shared" ca="1" si="389"/>
        <v>0</v>
      </c>
      <c r="BB466" s="20">
        <f t="shared" ca="1" si="389"/>
        <v>1</v>
      </c>
      <c r="BC466" s="20">
        <f t="shared" ca="1" si="389"/>
        <v>0</v>
      </c>
      <c r="BD466" s="20">
        <f t="shared" ca="1" si="389"/>
        <v>0</v>
      </c>
      <c r="BE466" s="20">
        <f t="shared" ca="1" si="389"/>
        <v>0</v>
      </c>
      <c r="BF466" s="20">
        <f t="shared" ca="1" si="389"/>
        <v>0</v>
      </c>
      <c r="BG466" s="21" t="str">
        <f t="shared" ca="1" si="389"/>
        <v/>
      </c>
      <c r="BH466" s="21" t="str">
        <f t="shared" ca="1" si="389"/>
        <v/>
      </c>
      <c r="BI466" s="21" t="str">
        <f t="shared" ca="1" si="389"/>
        <v/>
      </c>
      <c r="BJ466" s="22">
        <f t="shared" ca="1" si="363"/>
        <v>1</v>
      </c>
      <c r="BK466" s="21">
        <f t="shared" si="364"/>
        <v>7</v>
      </c>
      <c r="BL466" s="22">
        <f t="shared" ca="1" si="365"/>
        <v>793</v>
      </c>
      <c r="BM466" s="22">
        <f t="shared" ca="1" si="366"/>
        <v>666</v>
      </c>
      <c r="BN466" s="23">
        <f t="shared" ca="1" si="367"/>
        <v>127</v>
      </c>
      <c r="BO466" s="24">
        <f t="shared" ca="1" si="368"/>
        <v>417</v>
      </c>
      <c r="BP466" s="51" t="str">
        <f>_xlfn.XLOOKUP(E466,[1]Validation!E:E,[1]Validation!F:F,"")</f>
        <v>EG37</v>
      </c>
      <c r="BQ466" s="51" t="str">
        <f>_xlfn.XLOOKUP(BP466,[1]Validation!F:F,[1]Validation!G:G,"")</f>
        <v>EG30 to EG45</v>
      </c>
      <c r="BR466" s="52" t="str">
        <f>VLOOKUP(G466,[1]Validation!$B$1:$C$9,2,0)</f>
        <v>B</v>
      </c>
      <c r="BS466" s="51">
        <f t="shared" ca="1" si="369"/>
        <v>55</v>
      </c>
      <c r="BT466" s="53">
        <f>_xlfn.XLOOKUP(B466,'[2]1. All Calls'!$R:$R,'[2]1. All Calls'!$A:$A,"",0)</f>
        <v>46116.587534722203</v>
      </c>
      <c r="BU466" s="51" t="str">
        <f>_xlfn.XLOOKUP(B466,'[2]1. All Calls'!$R:$R,'[2]1. All Calls'!$F:$F,"",0)</f>
        <v>CC-02035969</v>
      </c>
      <c r="BV466" s="51" t="str">
        <f>_xlfn.XLOOKUP(B466,'[2]1. All Calls'!$R:$R,'[2]1. All Calls'!$J:$J,"",0)</f>
        <v>General Service</v>
      </c>
      <c r="BW466" s="53" t="str">
        <f>_xlfn.XLOOKUP(B466,'[2]Sch Calls'!$R:$R,'[2]Sch Calls'!$A:$A,"",0)</f>
        <v/>
      </c>
      <c r="BX466" s="51" t="str">
        <f>_xlfn.XLOOKUP(B466,'[2]Sch Calls'!$R:$R,'[2]Sch Calls'!$B:$B,"",0)</f>
        <v/>
      </c>
      <c r="BY466" s="51" t="str">
        <f t="shared" si="391"/>
        <v>10-May-26</v>
      </c>
      <c r="BZ466" s="51" t="str">
        <f t="shared" si="391"/>
        <v>10-May-26</v>
      </c>
      <c r="CA466" s="51" t="str">
        <f t="shared" si="370"/>
        <v>13-Aug-26</v>
      </c>
      <c r="CB466" s="51" t="str">
        <f t="shared" si="371"/>
        <v>11-May-27</v>
      </c>
      <c r="CC466" s="51" t="str">
        <f t="shared" si="372"/>
        <v>11-Nov-27</v>
      </c>
      <c r="CD466" s="51" t="str">
        <f t="shared" si="373"/>
        <v>11-Nov-26</v>
      </c>
      <c r="CE466" s="51">
        <f t="shared" ca="1" si="392"/>
        <v>204</v>
      </c>
      <c r="CF466" s="51">
        <f t="shared" ca="1" si="392"/>
        <v>204</v>
      </c>
      <c r="CG466" s="51">
        <f t="shared" ca="1" si="374"/>
        <v>204</v>
      </c>
      <c r="CH466" s="51">
        <f t="shared" ca="1" si="375"/>
        <v>204</v>
      </c>
      <c r="CI466" s="51">
        <f t="shared" ca="1" si="376"/>
        <v>204</v>
      </c>
      <c r="CJ466" s="51">
        <f t="shared" ca="1" si="377"/>
        <v>204</v>
      </c>
      <c r="CK466" s="51">
        <f t="shared" ca="1" si="353"/>
        <v>1428</v>
      </c>
      <c r="CL466" s="51">
        <f t="shared" ca="1" si="353"/>
        <v>1428</v>
      </c>
      <c r="CM466" s="51">
        <f t="shared" ca="1" si="353"/>
        <v>1428</v>
      </c>
      <c r="CN466" s="51">
        <f t="shared" ca="1" si="353"/>
        <v>1428</v>
      </c>
      <c r="CO466" s="51">
        <f t="shared" ca="1" si="353"/>
        <v>1428</v>
      </c>
      <c r="CP466" s="51">
        <f t="shared" ca="1" si="353"/>
        <v>1428</v>
      </c>
      <c r="CQ466" s="51">
        <f t="shared" ca="1" si="354"/>
        <v>2196</v>
      </c>
      <c r="CR466" s="51">
        <f t="shared" ca="1" si="354"/>
        <v>2196</v>
      </c>
      <c r="CS466" s="51">
        <f t="shared" ca="1" si="354"/>
        <v>6196</v>
      </c>
      <c r="CT466" s="51">
        <f t="shared" ca="1" si="354"/>
        <v>6196</v>
      </c>
      <c r="CU466" s="51">
        <f t="shared" ca="1" si="354"/>
        <v>6196</v>
      </c>
      <c r="CV466" s="54">
        <f t="shared" ca="1" si="354"/>
        <v>2196</v>
      </c>
      <c r="CW466" s="25">
        <v>0</v>
      </c>
      <c r="CX466" s="55">
        <v>1</v>
      </c>
      <c r="CY466" s="55"/>
      <c r="CZ466" s="26">
        <v>0</v>
      </c>
      <c r="DA466" s="26">
        <v>0</v>
      </c>
      <c r="DB466" s="26">
        <v>0</v>
      </c>
      <c r="DC466" s="26">
        <v>0</v>
      </c>
      <c r="DD466" s="26">
        <v>0</v>
      </c>
      <c r="DE466" s="26">
        <v>0</v>
      </c>
      <c r="DF466" s="26">
        <v>0</v>
      </c>
      <c r="DG466" s="26">
        <v>0</v>
      </c>
      <c r="DH466" s="26">
        <v>0</v>
      </c>
      <c r="DI466" s="26">
        <v>0</v>
      </c>
      <c r="DJ466" s="26">
        <v>0</v>
      </c>
      <c r="DK466" s="26">
        <v>0</v>
      </c>
      <c r="DL466" s="27">
        <f t="shared" si="378"/>
        <v>46191.587534722203</v>
      </c>
      <c r="DM466" s="28">
        <f t="shared" ca="1" si="379"/>
        <v>0</v>
      </c>
      <c r="DN466" s="56">
        <f>_xlfn.XLOOKUP(B466,'[2]1. All Calls'!$R:$R,'[2]1. All Calls'!$A:$A,"",0)</f>
        <v>46116.587534722203</v>
      </c>
      <c r="DO466" s="57" t="str">
        <f ca="1">VLOOKUP(DM466,[1]Validation!$B$20:$C$25,2,0)</f>
        <v>Within 3 months</v>
      </c>
      <c r="DP466" s="58" t="str">
        <f>_xlfn.XLOOKUP(B466,'[1]Active AMCs- Dealer'!E:E,'[1]Active AMCs- Dealer'!L:L,"Not in AMC",0)</f>
        <v>Not in AMC</v>
      </c>
      <c r="DQ466" s="50" t="s">
        <v>238</v>
      </c>
      <c r="DR466" s="29" t="str">
        <f>_xlfn.XLOOKUP(B466,'[2]1. All Calls'!$R:$R,'[2]1. All Calls'!$F:$F,"",0)</f>
        <v>CC-02035969</v>
      </c>
      <c r="DS466" s="29" t="str">
        <f>_xlfn.XLOOKUP(B466,'[2]1. All Calls'!$R:$R,'[2]1. All Calls'!$AB:$AB,"",0)</f>
        <v>Courtney visit carried out</v>
      </c>
      <c r="DT466" s="30">
        <f>_xlfn.XLOOKUP(DR466,'[2]1. All Calls'!$F:$F,'[2]1. All Calls'!$A:$A,"",0)</f>
        <v>46116.587534722203</v>
      </c>
      <c r="DU466" s="31">
        <f>_xlfn.XLOOKUP(DR466,'[2]1. All Calls'!$F:$F,'[2]1. All Calls'!$B:$B,"",0)</f>
        <v>376</v>
      </c>
      <c r="DV466" s="31">
        <f>_xlfn.XLOOKUP(B466,[1]MDA_Assets!D:D,[1]MDA_Assets!N:N,"",0)</f>
        <v>316</v>
      </c>
      <c r="DW466" s="31">
        <f>_xlfn.XLOOKUP(B466,[1]MDA_Assets!D:D,[1]MDA_Assets!O:O,"",0)</f>
        <v>60</v>
      </c>
      <c r="DX466" s="32" t="str">
        <f>_xlfn.XLOOKUP(B466,[1]MDA_Assets!D:D,[1]MDA_Assets!Q:Q,"",0)</f>
        <v>Synthetic</v>
      </c>
      <c r="DY466" s="33">
        <f>_xlfn.XLOOKUP(B466,[1]MDA_Assets!D:D,[1]MDA_Assets!R:R,"",0)</f>
        <v>45972</v>
      </c>
      <c r="DZ466" s="33">
        <f>_xlfn.XLOOKUP(B466,[1]MDA_Assets!D:D,[1]MDA_Assets!S:S,"",0)</f>
        <v>45972</v>
      </c>
      <c r="EA466" s="33">
        <f>_xlfn.XLOOKUP(B466,[1]MDA_Assets!D:D,[1]MDA_Assets!T:T,"",0)</f>
        <v>45972</v>
      </c>
      <c r="EB466" s="33">
        <f>_xlfn.XLOOKUP(B466,[1]MDA_Assets!D:D,[1]MDA_Assets!U:U,"",0)</f>
        <v>45972</v>
      </c>
      <c r="EC466" s="33">
        <f>_xlfn.XLOOKUP(B466,[1]MDA_Assets!D:D,[1]MDA_Assets!V:V,"",0)</f>
        <v>45972</v>
      </c>
      <c r="ED466" s="33">
        <f>_xlfn.XLOOKUP(B466,[1]MDA_Assets!D:D,[1]MDA_Assets!W:W,"",0)</f>
        <v>45972</v>
      </c>
      <c r="EE466" s="32">
        <f>_xlfn.XLOOKUP(B466,[1]MDA_Assets!D:D,[1]MDA_Assets!X:X,"",0)</f>
        <v>0</v>
      </c>
      <c r="EF466" s="33">
        <f>_xlfn.XLOOKUP(B466,[1]MDA_Assets!D:D,[1]MDA_Assets!Y:Y,"",0)</f>
        <v>0</v>
      </c>
      <c r="EG466" s="33">
        <f>_xlfn.XLOOKUP(B466,[1]MDA_Assets!D:D,[1]MDA_Assets!Z:Z,"",0)</f>
        <v>0</v>
      </c>
      <c r="EH466" s="33">
        <f>_xlfn.XLOOKUP(B466,[1]MDA_Assets!D:D,[1]MDA_Assets!AA:AA,"",0)</f>
        <v>0</v>
      </c>
      <c r="EI466" s="34">
        <f>_xlfn.XLOOKUP(B466,[1]MDA_Assets!D:D,[1]MDA_Assets!P:P,"",0)</f>
        <v>7</v>
      </c>
      <c r="EJ466" s="35" t="str">
        <f>_xlfn.XLOOKUP(B466,[1]MDA_Assets!D:D,[1]MDA_Assets!AB:AB,"",0)</f>
        <v>3624</v>
      </c>
      <c r="EK466" s="35" t="str">
        <f>_xlfn.XLOOKUP(B466,[1]MDA_Assets!D:D,[1]MDA_Assets!AC:AC,"",0)</f>
        <v>3624</v>
      </c>
      <c r="EL466" s="35" t="str">
        <f>_xlfn.XLOOKUP(B466,[1]MDA_Assets!D:D,[1]MDA_Assets!AD:AD,"",0)</f>
        <v>7624</v>
      </c>
      <c r="EM466" s="35" t="str">
        <f>_xlfn.XLOOKUP(B466,[1]MDA_Assets!D:D,[1]MDA_Assets!AE:AE,"",0)</f>
        <v>7624</v>
      </c>
      <c r="EN466" s="35" t="str">
        <f>_xlfn.XLOOKUP(B466,[1]MDA_Assets!D:D,[1]MDA_Assets!AF:AF,"",0)</f>
        <v>7624</v>
      </c>
      <c r="EO466" s="35" t="str">
        <f>_xlfn.XLOOKUP(B466,[1]MDA_Assets!D:D,[1]MDA_Assets!AG:AG,"",0)</f>
        <v>3624</v>
      </c>
      <c r="EP466" s="36">
        <f t="shared" si="393"/>
        <v>365</v>
      </c>
      <c r="EQ466" s="36">
        <f t="shared" si="393"/>
        <v>180</v>
      </c>
      <c r="ER466" s="36">
        <f t="shared" si="380"/>
        <v>730</v>
      </c>
      <c r="ES466" s="36">
        <f t="shared" si="381"/>
        <v>730</v>
      </c>
      <c r="ET466" s="36">
        <f t="shared" si="382"/>
        <v>730</v>
      </c>
      <c r="EU466" s="36">
        <f t="shared" si="383"/>
        <v>365</v>
      </c>
      <c r="EV466" s="36" t="str">
        <f t="shared" si="384"/>
        <v/>
      </c>
      <c r="EW466" s="36" t="str">
        <f t="shared" si="355"/>
        <v/>
      </c>
      <c r="EX466" s="36" t="str">
        <f t="shared" si="356"/>
        <v/>
      </c>
      <c r="EY466" s="36">
        <f t="shared" ref="EY466:FD481" si="396">IFERROR(ROUNDUP(SUM(EP466/31),2),"")</f>
        <v>11.78</v>
      </c>
      <c r="EZ466" s="36">
        <f t="shared" si="396"/>
        <v>5.81</v>
      </c>
      <c r="FA466" s="36">
        <f t="shared" si="396"/>
        <v>23.55</v>
      </c>
      <c r="FB466" s="36">
        <f t="shared" si="396"/>
        <v>23.55</v>
      </c>
      <c r="FC466" s="36">
        <f t="shared" si="396"/>
        <v>23.55</v>
      </c>
      <c r="FD466" s="36">
        <f t="shared" si="396"/>
        <v>11.78</v>
      </c>
      <c r="FE466" s="36" t="str">
        <f t="shared" si="390"/>
        <v/>
      </c>
      <c r="FF466" s="36" t="str">
        <f t="shared" si="390"/>
        <v/>
      </c>
      <c r="FG466" s="36" t="str">
        <f t="shared" si="390"/>
        <v/>
      </c>
      <c r="FH466" s="37" t="str" cm="1">
        <f t="array" ref="FH466">_xlfn.IFS(EY466="", "No Data", EY466&lt;0, "Negative/Future", EY466=0, "Zero Days", EY466&lt;=3, "&lt; 3 Months", EY466&lt;=6, "3 to 6 Months", EY466&lt;=9, "6 to 9 Months", EY466&lt;=12, "9 to 12 Months", EY466&lt;=15, "12 to 15 Months", EY466&lt;=18, "15 to 18 Months", EY466&lt;=24, "18 to 24 Months", EY466&gt;24, "&gt; 24 Months")</f>
        <v>9 to 12 Months</v>
      </c>
      <c r="FI466" s="37" t="str" cm="1">
        <f t="array" ref="FI466">_xlfn.IFS(EZ466="", "No Data", EZ466&lt;0, "Negative/Future", EZ466=0, "Zero Days", EZ466&lt;=3, "&lt; 3 Months", EZ466&lt;=6, "3 to 6 Months", EZ466&lt;=9, "6 to 9 Months", EZ466&lt;=12, "9 to 12 Months", EZ466&lt;=15, "12 to 15 Months", EZ466&lt;=18, "15 to 18 Months", EZ466&lt;=24, "18 to 24 Months", EZ466&gt;24, "&gt; 24 Months")</f>
        <v>3 to 6 Months</v>
      </c>
      <c r="FJ466" s="37" t="str" cm="1">
        <f t="array" ref="FJ466">_xlfn.IFS(FA466="", "No Data", FA466&lt;0, "Negative/Future", FA466=0, "Zero Days", FA466&lt;=3, "&lt; 3 Months", FA466&lt;=6, "3 to 6 Months", FA466&lt;=9, "6 to 9 Months", FA466&lt;=12, "9 to 12 Months", FA466&lt;=15, "12 to 15 Months", FA466&lt;=18, "15 to 18 Months", FA466&lt;=24, "18 to 24 Months", FA466&gt;24, "&gt; 24 Months")</f>
        <v>18 to 24 Months</v>
      </c>
      <c r="FK466" s="37" t="str" cm="1">
        <f t="array" ref="FK466">_xlfn.IFS(FB466="", "No Data", FB466&lt;0, "Negative/Future", FB466=0, "Zero Days", FB466&lt;=3, "&lt; 3 Months", FB466&lt;=6, "3 to 6 Months", FB466&lt;=9, "6 to 9 Months", FB466&lt;=12, "9 to 12 Months", FB466&lt;=15, "12 to 15 Months", FB466&lt;=18, "15 to 18 Months", FB466&lt;=24, "18 to 24 Months", FB466&gt;24, "&gt; 24 Months")</f>
        <v>18 to 24 Months</v>
      </c>
      <c r="FL466" s="37" t="str" cm="1">
        <f t="array" ref="FL466">_xlfn.IFS(FC466="", "No Data", FC466&lt;0, "Negative/Future", FC466=0, "Zero Days", FC466&lt;=3, "&lt; 3 Months", FC466&lt;=6, "3 to 6 Months", FC466&lt;=9, "6 to 9 Months", FC466&lt;=12, "9 to 12 Months", FC466&lt;=15, "12 to 15 Months", FC466&lt;=18, "15 to 18 Months", FC466&lt;=24, "18 to 24 Months", FC466&gt;24, "&gt; 24 Months")</f>
        <v>18 to 24 Months</v>
      </c>
      <c r="FM466" s="37" t="str" cm="1">
        <f t="array" ref="FM466">_xlfn.IFS(FD466="", "No Data", FD466&lt;0, "Negative/Future", FD466=0, "Zero Days", FD466&lt;=3, "&lt; 3 Months", FD466&lt;=6, "3 to 6 Months", FD466&lt;=9, "6 to 9 Months", FD466&lt;=12, "9 to 12 Months", FD466&lt;=15, "12 to 15 Months", FD466&lt;=18, "15 to 18 Months", FD466&lt;=24, "18 to 24 Months", FD466&gt;24, "&gt; 24 Months")</f>
        <v>9 to 12 Months</v>
      </c>
      <c r="FN466" s="37" t="str" cm="1">
        <f t="array" ref="FN466">_xlfn.IFS(FE466="", "No Data", FE466&lt;0, "Negative/Future", FE466=0, "Zero Days", FE466&lt;=3, "&lt; 3 Months", FE466&lt;=6, "3 to 6 Months", FE466&lt;=9, "6 to 9 Months", FE466&lt;=12, "9 to 12 Months", FE466&lt;=15, "12 to 15 Months", FE466&lt;=18, "15 to 18 Months", FE466&lt;=24, "18 to 24 Months", FE466&gt;24, "&gt; 24 Months")</f>
        <v>No Data</v>
      </c>
      <c r="FO466" s="37" t="str" cm="1">
        <f t="array" ref="FO466">_xlfn.IFS(FG466="", "No Data", FG466&lt;0, "Negative/Future", FG466=0, "Zero Days", FG466&lt;=3, "&lt; 3 Months", FG466&lt;=6, "3 to 6 Months", FG466&lt;=9, "6 to 9 Months", FG466&lt;=12, "9 to 12 Months", FG466&lt;=15, "12 to 15 Months", FG466&lt;=18, "15 to 18 Months", FG466&lt;=24, "18 to 24 Months", FG466&gt;24, "&gt; 24 Months")</f>
        <v>No Data</v>
      </c>
      <c r="FP466" s="37" t="str" cm="1">
        <f t="array" ref="FP466">_xlfn.IFS(FF466="", "No Data", FF466&lt;0, "Negative/Future", FF466=0, "Zero Days", FF466&lt;=3, "&lt; 3 Months", FF466&lt;=6, "3 to 6 Months", FF466&lt;=9, "6 to 9 Months", FF466&lt;=12, "9 to 12 Months", FF466&lt;=15, "12 to 15 Months", FF466&lt;=18, "15 to 18 Months", FF466&lt;=24, "18 to 24 Months", FF466&gt;24, "&gt; 24 Months")</f>
        <v>No Data</v>
      </c>
      <c r="FQ466" s="29"/>
      <c r="FR466" s="29"/>
      <c r="FS466" s="38" t="str">
        <f>VLOOKUP(_xlfn.XLOOKUP(B466,[1]MDA_Assets!D:D,[1]MDA_Assets!I:I,"",0),[1]Validation!$B$1:$C$8,2,0)</f>
        <v>B</v>
      </c>
      <c r="FT466" s="38" t="s">
        <v>202</v>
      </c>
      <c r="FU466" s="31">
        <f>_xlfn.XLOOKUP(B466,[1]MDA_Assets!D:D,[1]MDA_Assets!X:X,"",0)</f>
        <v>0</v>
      </c>
      <c r="FV466" s="39">
        <v>0</v>
      </c>
      <c r="FW466" s="39">
        <v>1</v>
      </c>
      <c r="FX466" s="39">
        <v>0</v>
      </c>
      <c r="FY466" s="39">
        <v>8</v>
      </c>
      <c r="FZ466" s="40">
        <f t="shared" si="394"/>
        <v>46337</v>
      </c>
      <c r="GA466" s="40">
        <f t="shared" si="394"/>
        <v>46152</v>
      </c>
      <c r="GB466" s="40">
        <f t="shared" si="357"/>
        <v>46702</v>
      </c>
      <c r="GC466" s="40">
        <f t="shared" si="358"/>
        <v>46702</v>
      </c>
      <c r="GD466" s="40">
        <f t="shared" si="359"/>
        <v>46702</v>
      </c>
      <c r="GE466" s="40">
        <f t="shared" si="360"/>
        <v>46337</v>
      </c>
      <c r="GF466" s="40" t="str">
        <f t="shared" si="395"/>
        <v/>
      </c>
      <c r="GG466" s="40" t="str">
        <f t="shared" si="395"/>
        <v/>
      </c>
      <c r="GH466" s="40" t="str">
        <f t="shared" si="395"/>
        <v/>
      </c>
      <c r="GI466" s="39">
        <f t="shared" si="385"/>
        <v>0</v>
      </c>
      <c r="GJ466" s="39">
        <f t="shared" si="386"/>
        <v>0</v>
      </c>
      <c r="GK466" s="39">
        <f t="shared" si="387"/>
        <v>0</v>
      </c>
      <c r="GL466" s="39">
        <f t="shared" si="388"/>
        <v>6</v>
      </c>
    </row>
    <row r="467" spans="1:194" x14ac:dyDescent="0.25">
      <c r="A467" s="19">
        <v>503</v>
      </c>
      <c r="B467" s="43" t="s">
        <v>2632</v>
      </c>
      <c r="C467" s="43" t="s">
        <v>186</v>
      </c>
      <c r="D467" s="43" t="s">
        <v>187</v>
      </c>
      <c r="E467" s="43" t="s">
        <v>262</v>
      </c>
      <c r="F467" s="43" t="s">
        <v>271</v>
      </c>
      <c r="G467" s="43" t="s">
        <v>190</v>
      </c>
      <c r="H467" s="43" t="s">
        <v>272</v>
      </c>
      <c r="I467" s="43" t="s">
        <v>192</v>
      </c>
      <c r="J467" s="44">
        <f t="shared" si="361"/>
        <v>44907.770833333336</v>
      </c>
      <c r="K467" s="44">
        <v>44543.770833333336</v>
      </c>
      <c r="L467" s="44">
        <v>44517</v>
      </c>
      <c r="M467" s="43" t="s">
        <v>3221</v>
      </c>
      <c r="N467" s="43" t="s">
        <v>3222</v>
      </c>
      <c r="O467" s="44">
        <v>46132.469456018516</v>
      </c>
      <c r="P467" s="43">
        <v>12261</v>
      </c>
      <c r="Q467" s="43">
        <v>3801</v>
      </c>
      <c r="R467" s="43">
        <v>8460</v>
      </c>
      <c r="S467" s="43" t="s">
        <v>194</v>
      </c>
      <c r="T467" s="44">
        <v>46015.770833333336</v>
      </c>
      <c r="U467" s="44">
        <v>46015.770833333336</v>
      </c>
      <c r="V467" s="44">
        <v>46015.770833333336</v>
      </c>
      <c r="W467" s="44">
        <v>46015.770833333336</v>
      </c>
      <c r="X467" s="44">
        <v>46015.770833333336</v>
      </c>
      <c r="Y467" s="44">
        <v>46015.770833333336</v>
      </c>
      <c r="Z467" s="43" t="s">
        <v>195</v>
      </c>
      <c r="AA467" s="43"/>
      <c r="AB467" s="44">
        <v>45547.770833333336</v>
      </c>
      <c r="AC467" s="43"/>
      <c r="AD467" s="43"/>
      <c r="AE467" s="43">
        <v>8</v>
      </c>
      <c r="AF467" s="43" t="s">
        <v>280</v>
      </c>
      <c r="AG467" s="43" t="s">
        <v>280</v>
      </c>
      <c r="AH467" s="43" t="s">
        <v>287</v>
      </c>
      <c r="AI467" s="43" t="s">
        <v>287</v>
      </c>
      <c r="AJ467" s="43" t="s">
        <v>286</v>
      </c>
      <c r="AK467" s="43" t="s">
        <v>285</v>
      </c>
      <c r="AL467" s="47">
        <v>46380</v>
      </c>
      <c r="AM467" s="49">
        <v>46195</v>
      </c>
      <c r="AN467" s="47">
        <v>46745</v>
      </c>
      <c r="AO467" s="47">
        <v>46745</v>
      </c>
      <c r="AP467" s="47">
        <v>46745</v>
      </c>
      <c r="AQ467" s="47">
        <v>46380</v>
      </c>
      <c r="AR467" s="46">
        <v>45912</v>
      </c>
      <c r="AS467" s="48"/>
      <c r="AT467" s="48"/>
      <c r="AU467" s="43">
        <v>1</v>
      </c>
      <c r="AV467" s="43">
        <v>0</v>
      </c>
      <c r="AW467" s="43">
        <v>1</v>
      </c>
      <c r="AX467" s="51" t="s">
        <v>3250</v>
      </c>
      <c r="AY467" s="51" t="s">
        <v>211</v>
      </c>
      <c r="AZ467" s="51" t="s">
        <v>198</v>
      </c>
      <c r="BA467" s="20">
        <f t="shared" ca="1" si="389"/>
        <v>0</v>
      </c>
      <c r="BB467" s="20">
        <f t="shared" ca="1" si="389"/>
        <v>1</v>
      </c>
      <c r="BC467" s="20">
        <f t="shared" ca="1" si="389"/>
        <v>0</v>
      </c>
      <c r="BD467" s="20">
        <f t="shared" ca="1" si="389"/>
        <v>0</v>
      </c>
      <c r="BE467" s="20">
        <f t="shared" ca="1" si="389"/>
        <v>0</v>
      </c>
      <c r="BF467" s="20">
        <f t="shared" ca="1" si="389"/>
        <v>0</v>
      </c>
      <c r="BG467" s="21">
        <f t="shared" ca="1" si="389"/>
        <v>1</v>
      </c>
      <c r="BH467" s="21" t="str">
        <f t="shared" ca="1" si="389"/>
        <v/>
      </c>
      <c r="BI467" s="21" t="str">
        <f t="shared" ca="1" si="389"/>
        <v/>
      </c>
      <c r="BJ467" s="22">
        <f t="shared" ca="1" si="363"/>
        <v>2</v>
      </c>
      <c r="BK467" s="21">
        <f t="shared" si="364"/>
        <v>8</v>
      </c>
      <c r="BL467" s="22">
        <f t="shared" ca="1" si="365"/>
        <v>12609</v>
      </c>
      <c r="BM467" s="22">
        <f t="shared" ca="1" si="366"/>
        <v>3909</v>
      </c>
      <c r="BN467" s="23">
        <f t="shared" ca="1" si="367"/>
        <v>8700</v>
      </c>
      <c r="BO467" s="24">
        <f t="shared" ca="1" si="368"/>
        <v>348</v>
      </c>
      <c r="BP467" s="51" t="str">
        <f>_xlfn.XLOOKUP(E467,[1]Validation!E:E,[1]Validation!F:F,"")</f>
        <v>EG45</v>
      </c>
      <c r="BQ467" s="51" t="str">
        <f>_xlfn.XLOOKUP(BP467,[1]Validation!F:F,[1]Validation!G:G,"")</f>
        <v>EG30 to EG45</v>
      </c>
      <c r="BR467" s="52" t="str">
        <f>VLOOKUP(G467,[1]Validation!$B$1:$C$9,2,0)</f>
        <v>B</v>
      </c>
      <c r="BS467" s="51">
        <f t="shared" ca="1" si="369"/>
        <v>54</v>
      </c>
      <c r="BT467" s="53">
        <f>_xlfn.XLOOKUP(B467,'[2]1. All Calls'!$R:$R,'[2]1. All Calls'!$A:$A,"",0)</f>
        <v>46132.698043981502</v>
      </c>
      <c r="BU467" s="51" t="str">
        <f>_xlfn.XLOOKUP(B467,'[2]1. All Calls'!$R:$R,'[2]1. All Calls'!$F:$F,"",0)</f>
        <v>CC-02053779</v>
      </c>
      <c r="BV467" s="51" t="str">
        <f>_xlfn.XLOOKUP(B467,'[2]1. All Calls'!$R:$R,'[2]1. All Calls'!$J:$J,"",0)</f>
        <v>Sales Call</v>
      </c>
      <c r="BW467" s="53">
        <f>_xlfn.XLOOKUP(B467,'[2]Sch Calls'!$R:$R,'[2]Sch Calls'!$A:$A,"",0)</f>
        <v>45547.729050925896</v>
      </c>
      <c r="BX467" s="51">
        <f>_xlfn.XLOOKUP(B467,'[2]Sch Calls'!$R:$R,'[2]Sch Calls'!$B:$B,"",0)</f>
        <v>6003</v>
      </c>
      <c r="BY467" s="51" t="str">
        <f t="shared" si="391"/>
        <v>23-Jun-26</v>
      </c>
      <c r="BZ467" s="51" t="str">
        <f t="shared" si="391"/>
        <v>23-Jun-26</v>
      </c>
      <c r="CA467" s="51" t="str">
        <f t="shared" si="370"/>
        <v>26-Sep-26</v>
      </c>
      <c r="CB467" s="51" t="str">
        <f t="shared" si="371"/>
        <v>24-Jun-27</v>
      </c>
      <c r="CC467" s="51" t="str">
        <f t="shared" si="372"/>
        <v>25-Dec-27</v>
      </c>
      <c r="CD467" s="51" t="str">
        <f t="shared" si="373"/>
        <v>25-Dec-26</v>
      </c>
      <c r="CE467" s="51">
        <f t="shared" ca="1" si="392"/>
        <v>160</v>
      </c>
      <c r="CF467" s="51">
        <f t="shared" ca="1" si="392"/>
        <v>160</v>
      </c>
      <c r="CG467" s="51">
        <f t="shared" ca="1" si="374"/>
        <v>160</v>
      </c>
      <c r="CH467" s="51">
        <f t="shared" ca="1" si="375"/>
        <v>160</v>
      </c>
      <c r="CI467" s="51">
        <f t="shared" ca="1" si="376"/>
        <v>160</v>
      </c>
      <c r="CJ467" s="51">
        <f t="shared" ca="1" si="377"/>
        <v>160</v>
      </c>
      <c r="CK467" s="51">
        <f t="shared" ca="1" si="353"/>
        <v>1280</v>
      </c>
      <c r="CL467" s="51">
        <f t="shared" ca="1" si="353"/>
        <v>1280</v>
      </c>
      <c r="CM467" s="51">
        <f t="shared" ca="1" si="353"/>
        <v>1280</v>
      </c>
      <c r="CN467" s="51">
        <f t="shared" ca="1" si="353"/>
        <v>1280</v>
      </c>
      <c r="CO467" s="51">
        <f t="shared" ca="1" si="353"/>
        <v>1280</v>
      </c>
      <c r="CP467" s="51">
        <f t="shared" ca="1" si="353"/>
        <v>1280</v>
      </c>
      <c r="CQ467" s="51">
        <f t="shared" ca="1" si="354"/>
        <v>1720</v>
      </c>
      <c r="CR467" s="51">
        <f t="shared" ca="1" si="354"/>
        <v>1720</v>
      </c>
      <c r="CS467" s="51">
        <f t="shared" ca="1" si="354"/>
        <v>4720</v>
      </c>
      <c r="CT467" s="51">
        <f t="shared" ca="1" si="354"/>
        <v>4720</v>
      </c>
      <c r="CU467" s="51">
        <f t="shared" ca="1" si="354"/>
        <v>6720</v>
      </c>
      <c r="CV467" s="54">
        <f t="shared" ca="1" si="354"/>
        <v>2720</v>
      </c>
      <c r="CW467" s="25">
        <v>0</v>
      </c>
      <c r="CX467" s="55">
        <v>1</v>
      </c>
      <c r="CY467" s="55"/>
      <c r="CZ467" s="26">
        <v>0</v>
      </c>
      <c r="DA467" s="26">
        <v>0</v>
      </c>
      <c r="DB467" s="26">
        <v>0</v>
      </c>
      <c r="DC467" s="26">
        <v>0</v>
      </c>
      <c r="DD467" s="26">
        <v>0</v>
      </c>
      <c r="DE467" s="26">
        <v>0</v>
      </c>
      <c r="DF467" s="26">
        <v>0</v>
      </c>
      <c r="DG467" s="26">
        <v>0</v>
      </c>
      <c r="DH467" s="26">
        <v>0</v>
      </c>
      <c r="DI467" s="26">
        <v>0</v>
      </c>
      <c r="DJ467" s="26">
        <v>0</v>
      </c>
      <c r="DK467" s="26">
        <v>0</v>
      </c>
      <c r="DL467" s="27">
        <f t="shared" si="378"/>
        <v>46207.698043981502</v>
      </c>
      <c r="DM467" s="28">
        <f t="shared" ca="1" si="379"/>
        <v>0</v>
      </c>
      <c r="DN467" s="56">
        <f>_xlfn.XLOOKUP(B467,'[2]1. All Calls'!$R:$R,'[2]1. All Calls'!$A:$A,"",0)</f>
        <v>46132.698043981502</v>
      </c>
      <c r="DO467" s="57" t="str">
        <f ca="1">VLOOKUP(DM467,[1]Validation!$B$20:$C$25,2,0)</f>
        <v>Within 3 months</v>
      </c>
      <c r="DP467" s="58" t="str">
        <f>_xlfn.XLOOKUP(B467,'[1]Active AMCs- Dealer'!E:E,'[1]Active AMCs- Dealer'!L:L,"Not in AMC",0)</f>
        <v>Not in AMC</v>
      </c>
      <c r="DQ467" s="50" t="s">
        <v>238</v>
      </c>
      <c r="DR467" s="29" t="str">
        <f>_xlfn.XLOOKUP(B467,'[2]1. All Calls'!$R:$R,'[2]1. All Calls'!$F:$F,"",0)</f>
        <v>CC-02053779</v>
      </c>
      <c r="DS467" s="29" t="str">
        <f>_xlfn.XLOOKUP(B467,'[2]1. All Calls'!$R:$R,'[2]1. All Calls'!$AB:$AB,"",0)</f>
        <v>HMR remaining hours collected</v>
      </c>
      <c r="DT467" s="30">
        <f>_xlfn.XLOOKUP(DR467,'[2]1. All Calls'!$F:$F,'[2]1. All Calls'!$A:$A,"",0)</f>
        <v>46132.698043981502</v>
      </c>
      <c r="DU467" s="31">
        <f>_xlfn.XLOOKUP(DR467,'[2]1. All Calls'!$F:$F,'[2]1. All Calls'!$B:$B,"",0)</f>
        <v>12261</v>
      </c>
      <c r="DV467" s="31">
        <f>_xlfn.XLOOKUP(B467,[1]MDA_Assets!D:D,[1]MDA_Assets!N:N,"",0)</f>
        <v>3801</v>
      </c>
      <c r="DW467" s="31">
        <f>_xlfn.XLOOKUP(B467,[1]MDA_Assets!D:D,[1]MDA_Assets!O:O,"",0)</f>
        <v>8460</v>
      </c>
      <c r="DX467" s="32" t="str">
        <f>_xlfn.XLOOKUP(B467,[1]MDA_Assets!D:D,[1]MDA_Assets!Q:Q,"",0)</f>
        <v>Synthetic</v>
      </c>
      <c r="DY467" s="33">
        <f>_xlfn.XLOOKUP(B467,[1]MDA_Assets!D:D,[1]MDA_Assets!R:R,"",0)</f>
        <v>46016</v>
      </c>
      <c r="DZ467" s="33">
        <f>_xlfn.XLOOKUP(B467,[1]MDA_Assets!D:D,[1]MDA_Assets!S:S,"",0)</f>
        <v>46016</v>
      </c>
      <c r="EA467" s="33">
        <f>_xlfn.XLOOKUP(B467,[1]MDA_Assets!D:D,[1]MDA_Assets!T:T,"",0)</f>
        <v>46016</v>
      </c>
      <c r="EB467" s="33">
        <f>_xlfn.XLOOKUP(B467,[1]MDA_Assets!D:D,[1]MDA_Assets!U:U,"",0)</f>
        <v>46016</v>
      </c>
      <c r="EC467" s="33">
        <f>_xlfn.XLOOKUP(B467,[1]MDA_Assets!D:D,[1]MDA_Assets!V:V,"",0)</f>
        <v>46016</v>
      </c>
      <c r="ED467" s="33">
        <f>_xlfn.XLOOKUP(B467,[1]MDA_Assets!D:D,[1]MDA_Assets!W:W,"",0)</f>
        <v>46016</v>
      </c>
      <c r="EE467" s="32" t="str">
        <f>_xlfn.XLOOKUP(B467,[1]MDA_Assets!D:D,[1]MDA_Assets!X:X,"",0)</f>
        <v>No</v>
      </c>
      <c r="EF467" s="33">
        <f>_xlfn.XLOOKUP(B467,[1]MDA_Assets!D:D,[1]MDA_Assets!Y:Y,"",0)</f>
        <v>45548</v>
      </c>
      <c r="EG467" s="33">
        <f>_xlfn.XLOOKUP(B467,[1]MDA_Assets!D:D,[1]MDA_Assets!Z:Z,"",0)</f>
        <v>0</v>
      </c>
      <c r="EH467" s="33">
        <f>_xlfn.XLOOKUP(B467,[1]MDA_Assets!D:D,[1]MDA_Assets!AA:AA,"",0)</f>
        <v>0</v>
      </c>
      <c r="EI467" s="34">
        <f>_xlfn.XLOOKUP(B467,[1]MDA_Assets!D:D,[1]MDA_Assets!P:P,"",0)</f>
        <v>8</v>
      </c>
      <c r="EJ467" s="35" t="str">
        <f>_xlfn.XLOOKUP(B467,[1]MDA_Assets!D:D,[1]MDA_Assets!AB:AB,"",0)</f>
        <v>3000</v>
      </c>
      <c r="EK467" s="35" t="str">
        <f>_xlfn.XLOOKUP(B467,[1]MDA_Assets!D:D,[1]MDA_Assets!AC:AC,"",0)</f>
        <v>3000</v>
      </c>
      <c r="EL467" s="35" t="str">
        <f>_xlfn.XLOOKUP(B467,[1]MDA_Assets!D:D,[1]MDA_Assets!AD:AD,"",0)</f>
        <v>6000</v>
      </c>
      <c r="EM467" s="35" t="str">
        <f>_xlfn.XLOOKUP(B467,[1]MDA_Assets!D:D,[1]MDA_Assets!AE:AE,"",0)</f>
        <v>6000</v>
      </c>
      <c r="EN467" s="35" t="str">
        <f>_xlfn.XLOOKUP(B467,[1]MDA_Assets!D:D,[1]MDA_Assets!AF:AF,"",0)</f>
        <v>8000</v>
      </c>
      <c r="EO467" s="35" t="str">
        <f>_xlfn.XLOOKUP(B467,[1]MDA_Assets!D:D,[1]MDA_Assets!AG:AG,"",0)</f>
        <v>4000</v>
      </c>
      <c r="EP467" s="36">
        <f t="shared" si="393"/>
        <v>365</v>
      </c>
      <c r="EQ467" s="36">
        <f t="shared" si="393"/>
        <v>180</v>
      </c>
      <c r="ER467" s="36">
        <f t="shared" si="380"/>
        <v>730</v>
      </c>
      <c r="ES467" s="36">
        <f t="shared" si="381"/>
        <v>730</v>
      </c>
      <c r="ET467" s="36">
        <f t="shared" si="382"/>
        <v>730</v>
      </c>
      <c r="EU467" s="36">
        <f t="shared" si="383"/>
        <v>365</v>
      </c>
      <c r="EV467" s="36">
        <f t="shared" si="384"/>
        <v>365</v>
      </c>
      <c r="EW467" s="36" t="str">
        <f t="shared" si="355"/>
        <v/>
      </c>
      <c r="EX467" s="36" t="str">
        <f t="shared" si="356"/>
        <v/>
      </c>
      <c r="EY467" s="36">
        <f t="shared" si="396"/>
        <v>11.78</v>
      </c>
      <c r="EZ467" s="36">
        <f t="shared" si="396"/>
        <v>5.81</v>
      </c>
      <c r="FA467" s="36">
        <f t="shared" si="396"/>
        <v>23.55</v>
      </c>
      <c r="FB467" s="36">
        <f t="shared" si="396"/>
        <v>23.55</v>
      </c>
      <c r="FC467" s="36">
        <f t="shared" si="396"/>
        <v>23.55</v>
      </c>
      <c r="FD467" s="36">
        <f t="shared" si="396"/>
        <v>11.78</v>
      </c>
      <c r="FE467" s="36">
        <f t="shared" si="390"/>
        <v>11.78</v>
      </c>
      <c r="FF467" s="36" t="str">
        <f t="shared" si="390"/>
        <v/>
      </c>
      <c r="FG467" s="36" t="str">
        <f t="shared" si="390"/>
        <v/>
      </c>
      <c r="FH467" s="37" t="str" cm="1">
        <f t="array" ref="FH467">_xlfn.IFS(EY467="", "No Data", EY467&lt;0, "Negative/Future", EY467=0, "Zero Days", EY467&lt;=3, "&lt; 3 Months", EY467&lt;=6, "3 to 6 Months", EY467&lt;=9, "6 to 9 Months", EY467&lt;=12, "9 to 12 Months", EY467&lt;=15, "12 to 15 Months", EY467&lt;=18, "15 to 18 Months", EY467&lt;=24, "18 to 24 Months", EY467&gt;24, "&gt; 24 Months")</f>
        <v>9 to 12 Months</v>
      </c>
      <c r="FI467" s="37" t="str" cm="1">
        <f t="array" ref="FI467">_xlfn.IFS(EZ467="", "No Data", EZ467&lt;0, "Negative/Future", EZ467=0, "Zero Days", EZ467&lt;=3, "&lt; 3 Months", EZ467&lt;=6, "3 to 6 Months", EZ467&lt;=9, "6 to 9 Months", EZ467&lt;=12, "9 to 12 Months", EZ467&lt;=15, "12 to 15 Months", EZ467&lt;=18, "15 to 18 Months", EZ467&lt;=24, "18 to 24 Months", EZ467&gt;24, "&gt; 24 Months")</f>
        <v>3 to 6 Months</v>
      </c>
      <c r="FJ467" s="37" t="str" cm="1">
        <f t="array" ref="FJ467">_xlfn.IFS(FA467="", "No Data", FA467&lt;0, "Negative/Future", FA467=0, "Zero Days", FA467&lt;=3, "&lt; 3 Months", FA467&lt;=6, "3 to 6 Months", FA467&lt;=9, "6 to 9 Months", FA467&lt;=12, "9 to 12 Months", FA467&lt;=15, "12 to 15 Months", FA467&lt;=18, "15 to 18 Months", FA467&lt;=24, "18 to 24 Months", FA467&gt;24, "&gt; 24 Months")</f>
        <v>18 to 24 Months</v>
      </c>
      <c r="FK467" s="37" t="str" cm="1">
        <f t="array" ref="FK467">_xlfn.IFS(FB467="", "No Data", FB467&lt;0, "Negative/Future", FB467=0, "Zero Days", FB467&lt;=3, "&lt; 3 Months", FB467&lt;=6, "3 to 6 Months", FB467&lt;=9, "6 to 9 Months", FB467&lt;=12, "9 to 12 Months", FB467&lt;=15, "12 to 15 Months", FB467&lt;=18, "15 to 18 Months", FB467&lt;=24, "18 to 24 Months", FB467&gt;24, "&gt; 24 Months")</f>
        <v>18 to 24 Months</v>
      </c>
      <c r="FL467" s="37" t="str" cm="1">
        <f t="array" ref="FL467">_xlfn.IFS(FC467="", "No Data", FC467&lt;0, "Negative/Future", FC467=0, "Zero Days", FC467&lt;=3, "&lt; 3 Months", FC467&lt;=6, "3 to 6 Months", FC467&lt;=9, "6 to 9 Months", FC467&lt;=12, "9 to 12 Months", FC467&lt;=15, "12 to 15 Months", FC467&lt;=18, "15 to 18 Months", FC467&lt;=24, "18 to 24 Months", FC467&gt;24, "&gt; 24 Months")</f>
        <v>18 to 24 Months</v>
      </c>
      <c r="FM467" s="37" t="str" cm="1">
        <f t="array" ref="FM467">_xlfn.IFS(FD467="", "No Data", FD467&lt;0, "Negative/Future", FD467=0, "Zero Days", FD467&lt;=3, "&lt; 3 Months", FD467&lt;=6, "3 to 6 Months", FD467&lt;=9, "6 to 9 Months", FD467&lt;=12, "9 to 12 Months", FD467&lt;=15, "12 to 15 Months", FD467&lt;=18, "15 to 18 Months", FD467&lt;=24, "18 to 24 Months", FD467&gt;24, "&gt; 24 Months")</f>
        <v>9 to 12 Months</v>
      </c>
      <c r="FN467" s="37" t="str" cm="1">
        <f t="array" ref="FN467">_xlfn.IFS(FE467="", "No Data", FE467&lt;0, "Negative/Future", FE467=0, "Zero Days", FE467&lt;=3, "&lt; 3 Months", FE467&lt;=6, "3 to 6 Months", FE467&lt;=9, "6 to 9 Months", FE467&lt;=12, "9 to 12 Months", FE467&lt;=15, "12 to 15 Months", FE467&lt;=18, "15 to 18 Months", FE467&lt;=24, "18 to 24 Months", FE467&gt;24, "&gt; 24 Months")</f>
        <v>9 to 12 Months</v>
      </c>
      <c r="FO467" s="37" t="str" cm="1">
        <f t="array" ref="FO467">_xlfn.IFS(FG467="", "No Data", FG467&lt;0, "Negative/Future", FG467=0, "Zero Days", FG467&lt;=3, "&lt; 3 Months", FG467&lt;=6, "3 to 6 Months", FG467&lt;=9, "6 to 9 Months", FG467&lt;=12, "9 to 12 Months", FG467&lt;=15, "12 to 15 Months", FG467&lt;=18, "15 to 18 Months", FG467&lt;=24, "18 to 24 Months", FG467&gt;24, "&gt; 24 Months")</f>
        <v>No Data</v>
      </c>
      <c r="FP467" s="37" t="str" cm="1">
        <f t="array" ref="FP467">_xlfn.IFS(FF467="", "No Data", FF467&lt;0, "Negative/Future", FF467=0, "Zero Days", FF467&lt;=3, "&lt; 3 Months", FF467&lt;=6, "3 to 6 Months", FF467&lt;=9, "6 to 9 Months", FF467&lt;=12, "9 to 12 Months", FF467&lt;=15, "12 to 15 Months", FF467&lt;=18, "15 to 18 Months", FF467&lt;=24, "18 to 24 Months", FF467&gt;24, "&gt; 24 Months")</f>
        <v>No Data</v>
      </c>
      <c r="FQ467" s="29"/>
      <c r="FR467" s="29"/>
      <c r="FS467" s="38" t="str">
        <f>VLOOKUP(_xlfn.XLOOKUP(B467,[1]MDA_Assets!D:D,[1]MDA_Assets!I:I,"",0),[1]Validation!$B$1:$C$8,2,0)</f>
        <v>B</v>
      </c>
      <c r="FT467" s="38" t="s">
        <v>202</v>
      </c>
      <c r="FU467" s="31" t="str">
        <f>_xlfn.XLOOKUP(B467,[1]MDA_Assets!D:D,[1]MDA_Assets!X:X,"",0)</f>
        <v>No</v>
      </c>
      <c r="FV467" s="39">
        <v>1</v>
      </c>
      <c r="FW467" s="39">
        <v>0</v>
      </c>
      <c r="FX467" s="39">
        <v>1</v>
      </c>
      <c r="FY467" s="39">
        <v>7</v>
      </c>
      <c r="FZ467" s="40">
        <f t="shared" si="394"/>
        <v>46381</v>
      </c>
      <c r="GA467" s="40">
        <f t="shared" si="394"/>
        <v>46196</v>
      </c>
      <c r="GB467" s="40">
        <f t="shared" si="357"/>
        <v>46746</v>
      </c>
      <c r="GC467" s="40">
        <f t="shared" si="358"/>
        <v>46746</v>
      </c>
      <c r="GD467" s="40">
        <f t="shared" si="359"/>
        <v>46746</v>
      </c>
      <c r="GE467" s="40">
        <f t="shared" si="360"/>
        <v>46381</v>
      </c>
      <c r="GF467" s="40">
        <f t="shared" si="395"/>
        <v>45913</v>
      </c>
      <c r="GG467" s="40" t="str">
        <f t="shared" si="395"/>
        <v/>
      </c>
      <c r="GH467" s="40" t="str">
        <f t="shared" si="395"/>
        <v/>
      </c>
      <c r="GI467" s="39">
        <f t="shared" si="385"/>
        <v>1</v>
      </c>
      <c r="GJ467" s="39">
        <f t="shared" si="386"/>
        <v>0</v>
      </c>
      <c r="GK467" s="39">
        <f t="shared" si="387"/>
        <v>0</v>
      </c>
      <c r="GL467" s="39">
        <f t="shared" si="388"/>
        <v>6</v>
      </c>
    </row>
    <row r="468" spans="1:194" x14ac:dyDescent="0.25">
      <c r="A468" s="19">
        <v>504</v>
      </c>
      <c r="B468" s="43" t="s">
        <v>2633</v>
      </c>
      <c r="C468" s="43" t="s">
        <v>186</v>
      </c>
      <c r="D468" s="43" t="s">
        <v>187</v>
      </c>
      <c r="E468" s="43" t="s">
        <v>353</v>
      </c>
      <c r="F468" s="43" t="s">
        <v>271</v>
      </c>
      <c r="G468" s="43" t="s">
        <v>190</v>
      </c>
      <c r="H468" s="43" t="s">
        <v>272</v>
      </c>
      <c r="I468" s="43" t="s">
        <v>192</v>
      </c>
      <c r="J468" s="44">
        <f t="shared" si="361"/>
        <v>44904.770833333336</v>
      </c>
      <c r="K468" s="44">
        <v>44540.770833333336</v>
      </c>
      <c r="L468" s="44">
        <v>44183</v>
      </c>
      <c r="M468" s="43" t="s">
        <v>3223</v>
      </c>
      <c r="N468" s="43" t="s">
        <v>3222</v>
      </c>
      <c r="O468" s="44">
        <v>46132.474085648151</v>
      </c>
      <c r="P468" s="43">
        <v>14582</v>
      </c>
      <c r="Q468" s="43">
        <v>3911</v>
      </c>
      <c r="R468" s="43">
        <v>10671</v>
      </c>
      <c r="S468" s="43" t="s">
        <v>194</v>
      </c>
      <c r="T468" s="44">
        <v>46033.770833333336</v>
      </c>
      <c r="U468" s="44">
        <v>46033.770833333336</v>
      </c>
      <c r="V468" s="44">
        <v>46033.770833333336</v>
      </c>
      <c r="W468" s="44">
        <v>46033.770833333336</v>
      </c>
      <c r="X468" s="44">
        <v>46033.770833333336</v>
      </c>
      <c r="Y468" s="44">
        <v>46033.770833333336</v>
      </c>
      <c r="Z468" s="43" t="s">
        <v>195</v>
      </c>
      <c r="AA468" s="43" t="s">
        <v>1414</v>
      </c>
      <c r="AB468" s="44">
        <v>45547.770833333336</v>
      </c>
      <c r="AC468" s="43"/>
      <c r="AD468" s="43"/>
      <c r="AE468" s="43">
        <v>8</v>
      </c>
      <c r="AF468" s="43" t="s">
        <v>280</v>
      </c>
      <c r="AG468" s="43" t="s">
        <v>280</v>
      </c>
      <c r="AH468" s="43" t="s">
        <v>287</v>
      </c>
      <c r="AI468" s="43" t="s">
        <v>287</v>
      </c>
      <c r="AJ468" s="43" t="s">
        <v>286</v>
      </c>
      <c r="AK468" s="43" t="s">
        <v>285</v>
      </c>
      <c r="AL468" s="47">
        <v>46398</v>
      </c>
      <c r="AM468" s="47">
        <v>46213</v>
      </c>
      <c r="AN468" s="47">
        <v>46763</v>
      </c>
      <c r="AO468" s="47">
        <v>46763</v>
      </c>
      <c r="AP468" s="47">
        <v>46763</v>
      </c>
      <c r="AQ468" s="47">
        <v>46398</v>
      </c>
      <c r="AR468" s="46">
        <v>45912</v>
      </c>
      <c r="AS468" s="48"/>
      <c r="AT468" s="48"/>
      <c r="AU468" s="43">
        <v>1</v>
      </c>
      <c r="AV468" s="43">
        <v>0</v>
      </c>
      <c r="AW468" s="43">
        <v>0</v>
      </c>
      <c r="AX468" s="51" t="s">
        <v>3250</v>
      </c>
      <c r="AY468" s="51" t="s">
        <v>211</v>
      </c>
      <c r="AZ468" s="51" t="s">
        <v>198</v>
      </c>
      <c r="BA468" s="20">
        <f t="shared" ca="1" si="389"/>
        <v>0</v>
      </c>
      <c r="BB468" s="20">
        <f t="shared" ca="1" si="389"/>
        <v>0</v>
      </c>
      <c r="BC468" s="20">
        <f t="shared" ca="1" si="389"/>
        <v>0</v>
      </c>
      <c r="BD468" s="20">
        <f t="shared" ca="1" si="389"/>
        <v>0</v>
      </c>
      <c r="BE468" s="20">
        <f t="shared" ca="1" si="389"/>
        <v>0</v>
      </c>
      <c r="BF468" s="20">
        <f t="shared" ca="1" si="389"/>
        <v>0</v>
      </c>
      <c r="BG468" s="21">
        <f t="shared" ca="1" si="389"/>
        <v>1</v>
      </c>
      <c r="BH468" s="21" t="str">
        <f t="shared" ca="1" si="389"/>
        <v/>
      </c>
      <c r="BI468" s="21" t="str">
        <f t="shared" ca="1" si="389"/>
        <v/>
      </c>
      <c r="BJ468" s="22">
        <f t="shared" ca="1" si="363"/>
        <v>1</v>
      </c>
      <c r="BK468" s="21">
        <f t="shared" si="364"/>
        <v>8</v>
      </c>
      <c r="BL468" s="22">
        <f t="shared" ca="1" si="365"/>
        <v>14930</v>
      </c>
      <c r="BM468" s="22">
        <f t="shared" ca="1" si="366"/>
        <v>4031</v>
      </c>
      <c r="BN468" s="23">
        <f t="shared" ca="1" si="367"/>
        <v>10899</v>
      </c>
      <c r="BO468" s="24">
        <f t="shared" ca="1" si="368"/>
        <v>348</v>
      </c>
      <c r="BP468" s="51" t="str">
        <f>_xlfn.XLOOKUP(E468,[1]Validation!E:E,[1]Validation!F:F,"")</f>
        <v>EG45</v>
      </c>
      <c r="BQ468" s="51" t="str">
        <f>_xlfn.XLOOKUP(BP468,[1]Validation!F:F,[1]Validation!G:G,"")</f>
        <v>EG30 to EG45</v>
      </c>
      <c r="BR468" s="52" t="str">
        <f>VLOOKUP(G468,[1]Validation!$B$1:$C$9,2,0)</f>
        <v>B</v>
      </c>
      <c r="BS468" s="51">
        <f t="shared" ca="1" si="369"/>
        <v>54</v>
      </c>
      <c r="BT468" s="53">
        <f>_xlfn.XLOOKUP(B468,'[2]1. All Calls'!$R:$R,'[2]1. All Calls'!$A:$A,"",0)</f>
        <v>46132.702557870398</v>
      </c>
      <c r="BU468" s="51" t="str">
        <f>_xlfn.XLOOKUP(B468,'[2]1. All Calls'!$R:$R,'[2]1. All Calls'!$F:$F,"",0)</f>
        <v>CC-02053796</v>
      </c>
      <c r="BV468" s="51" t="str">
        <f>_xlfn.XLOOKUP(B468,'[2]1. All Calls'!$R:$R,'[2]1. All Calls'!$J:$J,"",0)</f>
        <v>Sales Call</v>
      </c>
      <c r="BW468" s="53">
        <f>_xlfn.XLOOKUP(B468,'[2]Sch Calls'!$R:$R,'[2]Sch Calls'!$A:$A,"",0)</f>
        <v>45547.716782407399</v>
      </c>
      <c r="BX468" s="51">
        <f>_xlfn.XLOOKUP(B468,'[2]Sch Calls'!$R:$R,'[2]Sch Calls'!$B:$B,"",0)</f>
        <v>7924</v>
      </c>
      <c r="BY468" s="51" t="str">
        <f t="shared" si="391"/>
        <v>11-Jul-26</v>
      </c>
      <c r="BZ468" s="51" t="str">
        <f t="shared" si="391"/>
        <v>11-Jul-26</v>
      </c>
      <c r="CA468" s="51" t="str">
        <f t="shared" si="370"/>
        <v>14-Oct-26</v>
      </c>
      <c r="CB468" s="51" t="str">
        <f t="shared" si="371"/>
        <v>12-Jul-27</v>
      </c>
      <c r="CC468" s="51" t="str">
        <f t="shared" si="372"/>
        <v>12-Jan-28</v>
      </c>
      <c r="CD468" s="51" t="str">
        <f t="shared" si="373"/>
        <v>12-Jan-27</v>
      </c>
      <c r="CE468" s="51">
        <f t="shared" ca="1" si="392"/>
        <v>142</v>
      </c>
      <c r="CF468" s="51">
        <f t="shared" ca="1" si="392"/>
        <v>142</v>
      </c>
      <c r="CG468" s="51">
        <f t="shared" ca="1" si="374"/>
        <v>142</v>
      </c>
      <c r="CH468" s="51">
        <f t="shared" ca="1" si="375"/>
        <v>142</v>
      </c>
      <c r="CI468" s="51">
        <f t="shared" ca="1" si="376"/>
        <v>142</v>
      </c>
      <c r="CJ468" s="51">
        <f t="shared" ca="1" si="377"/>
        <v>142</v>
      </c>
      <c r="CK468" s="51">
        <f t="shared" ca="1" si="353"/>
        <v>1136</v>
      </c>
      <c r="CL468" s="51">
        <f t="shared" ca="1" si="353"/>
        <v>1136</v>
      </c>
      <c r="CM468" s="51">
        <f t="shared" ca="1" si="353"/>
        <v>1136</v>
      </c>
      <c r="CN468" s="51">
        <f t="shared" ca="1" si="353"/>
        <v>1136</v>
      </c>
      <c r="CO468" s="51">
        <f t="shared" ca="1" si="353"/>
        <v>1136</v>
      </c>
      <c r="CP468" s="51">
        <f t="shared" ca="1" si="353"/>
        <v>1136</v>
      </c>
      <c r="CQ468" s="51">
        <f t="shared" ca="1" si="354"/>
        <v>1864</v>
      </c>
      <c r="CR468" s="51">
        <f t="shared" ca="1" si="354"/>
        <v>1864</v>
      </c>
      <c r="CS468" s="51">
        <f t="shared" ca="1" si="354"/>
        <v>4864</v>
      </c>
      <c r="CT468" s="51">
        <f t="shared" ca="1" si="354"/>
        <v>4864</v>
      </c>
      <c r="CU468" s="51">
        <f t="shared" ca="1" si="354"/>
        <v>6864</v>
      </c>
      <c r="CV468" s="54">
        <f t="shared" ca="1" si="354"/>
        <v>2864</v>
      </c>
      <c r="CW468" s="25">
        <v>0</v>
      </c>
      <c r="CX468" s="55">
        <v>1</v>
      </c>
      <c r="CY468" s="55"/>
      <c r="CZ468" s="26">
        <v>0</v>
      </c>
      <c r="DA468" s="26">
        <v>0</v>
      </c>
      <c r="DB468" s="26">
        <v>0</v>
      </c>
      <c r="DC468" s="26">
        <v>0</v>
      </c>
      <c r="DD468" s="26">
        <v>0</v>
      </c>
      <c r="DE468" s="26">
        <v>0</v>
      </c>
      <c r="DF468" s="26">
        <v>0</v>
      </c>
      <c r="DG468" s="26">
        <v>0</v>
      </c>
      <c r="DH468" s="26">
        <v>0</v>
      </c>
      <c r="DI468" s="26">
        <v>0</v>
      </c>
      <c r="DJ468" s="26">
        <v>0</v>
      </c>
      <c r="DK468" s="26">
        <v>0</v>
      </c>
      <c r="DL468" s="27">
        <f t="shared" si="378"/>
        <v>46207.702557870398</v>
      </c>
      <c r="DM468" s="28">
        <f t="shared" ca="1" si="379"/>
        <v>0</v>
      </c>
      <c r="DN468" s="56">
        <f>_xlfn.XLOOKUP(B468,'[2]1. All Calls'!$R:$R,'[2]1. All Calls'!$A:$A,"",0)</f>
        <v>46132.702557870398</v>
      </c>
      <c r="DO468" s="57" t="str">
        <f ca="1">VLOOKUP(DM468,[1]Validation!$B$20:$C$25,2,0)</f>
        <v>Within 3 months</v>
      </c>
      <c r="DP468" s="58" t="str">
        <f>_xlfn.XLOOKUP(B468,'[1]Active AMCs- Dealer'!E:E,'[1]Active AMCs- Dealer'!L:L,"Not in AMC",0)</f>
        <v>Not in AMC</v>
      </c>
      <c r="DQ468" s="50" t="s">
        <v>238</v>
      </c>
      <c r="DR468" s="29" t="str">
        <f>_xlfn.XLOOKUP(B468,'[2]1. All Calls'!$R:$R,'[2]1. All Calls'!$F:$F,"",0)</f>
        <v>CC-02053796</v>
      </c>
      <c r="DS468" s="29" t="str">
        <f>_xlfn.XLOOKUP(B468,'[2]1. All Calls'!$R:$R,'[2]1. All Calls'!$AB:$AB,"",0)</f>
        <v>HMR remaining hours collected</v>
      </c>
      <c r="DT468" s="30">
        <f>_xlfn.XLOOKUP(DR468,'[2]1. All Calls'!$F:$F,'[2]1. All Calls'!$A:$A,"",0)</f>
        <v>46132.702557870398</v>
      </c>
      <c r="DU468" s="31">
        <f>_xlfn.XLOOKUP(DR468,'[2]1. All Calls'!$F:$F,'[2]1. All Calls'!$B:$B,"",0)</f>
        <v>14582</v>
      </c>
      <c r="DV468" s="31">
        <f>_xlfn.XLOOKUP(B468,[1]MDA_Assets!D:D,[1]MDA_Assets!N:N,"",0)</f>
        <v>3911</v>
      </c>
      <c r="DW468" s="31">
        <f>_xlfn.XLOOKUP(B468,[1]MDA_Assets!D:D,[1]MDA_Assets!O:O,"",0)</f>
        <v>10671</v>
      </c>
      <c r="DX468" s="32" t="str">
        <f>_xlfn.XLOOKUP(B468,[1]MDA_Assets!D:D,[1]MDA_Assets!Q:Q,"",0)</f>
        <v>Synthetic</v>
      </c>
      <c r="DY468" s="33">
        <f>_xlfn.XLOOKUP(B468,[1]MDA_Assets!D:D,[1]MDA_Assets!R:R,"",0)</f>
        <v>46034</v>
      </c>
      <c r="DZ468" s="33">
        <f>_xlfn.XLOOKUP(B468,[1]MDA_Assets!D:D,[1]MDA_Assets!S:S,"",0)</f>
        <v>46034</v>
      </c>
      <c r="EA468" s="33">
        <f>_xlfn.XLOOKUP(B468,[1]MDA_Assets!D:D,[1]MDA_Assets!T:T,"",0)</f>
        <v>46034</v>
      </c>
      <c r="EB468" s="33">
        <f>_xlfn.XLOOKUP(B468,[1]MDA_Assets!D:D,[1]MDA_Assets!U:U,"",0)</f>
        <v>46034</v>
      </c>
      <c r="EC468" s="33">
        <f>_xlfn.XLOOKUP(B468,[1]MDA_Assets!D:D,[1]MDA_Assets!V:V,"",0)</f>
        <v>46034</v>
      </c>
      <c r="ED468" s="33">
        <f>_xlfn.XLOOKUP(B468,[1]MDA_Assets!D:D,[1]MDA_Assets!W:W,"",0)</f>
        <v>46034</v>
      </c>
      <c r="EE468" s="32" t="str">
        <f>_xlfn.XLOOKUP(B468,[1]MDA_Assets!D:D,[1]MDA_Assets!X:X,"",0)</f>
        <v>No</v>
      </c>
      <c r="EF468" s="33">
        <f>_xlfn.XLOOKUP(B468,[1]MDA_Assets!D:D,[1]MDA_Assets!Y:Y,"",0)</f>
        <v>45548</v>
      </c>
      <c r="EG468" s="33">
        <f>_xlfn.XLOOKUP(B468,[1]MDA_Assets!D:D,[1]MDA_Assets!Z:Z,"",0)</f>
        <v>0</v>
      </c>
      <c r="EH468" s="33">
        <f>_xlfn.XLOOKUP(B468,[1]MDA_Assets!D:D,[1]MDA_Assets!AA:AA,"",0)</f>
        <v>0</v>
      </c>
      <c r="EI468" s="34">
        <f>_xlfn.XLOOKUP(B468,[1]MDA_Assets!D:D,[1]MDA_Assets!P:P,"",0)</f>
        <v>8</v>
      </c>
      <c r="EJ468" s="35" t="str">
        <f>_xlfn.XLOOKUP(B468,[1]MDA_Assets!D:D,[1]MDA_Assets!AB:AB,"",0)</f>
        <v>3000</v>
      </c>
      <c r="EK468" s="35" t="str">
        <f>_xlfn.XLOOKUP(B468,[1]MDA_Assets!D:D,[1]MDA_Assets!AC:AC,"",0)</f>
        <v>3000</v>
      </c>
      <c r="EL468" s="35" t="str">
        <f>_xlfn.XLOOKUP(B468,[1]MDA_Assets!D:D,[1]MDA_Assets!AD:AD,"",0)</f>
        <v>6000</v>
      </c>
      <c r="EM468" s="35" t="str">
        <f>_xlfn.XLOOKUP(B468,[1]MDA_Assets!D:D,[1]MDA_Assets!AE:AE,"",0)</f>
        <v>6000</v>
      </c>
      <c r="EN468" s="35" t="str">
        <f>_xlfn.XLOOKUP(B468,[1]MDA_Assets!D:D,[1]MDA_Assets!AF:AF,"",0)</f>
        <v>8000</v>
      </c>
      <c r="EO468" s="35" t="str">
        <f>_xlfn.XLOOKUP(B468,[1]MDA_Assets!D:D,[1]MDA_Assets!AG:AG,"",0)</f>
        <v>4000</v>
      </c>
      <c r="EP468" s="36">
        <f t="shared" si="393"/>
        <v>365</v>
      </c>
      <c r="EQ468" s="36">
        <f t="shared" si="393"/>
        <v>180</v>
      </c>
      <c r="ER468" s="36">
        <f t="shared" si="380"/>
        <v>730</v>
      </c>
      <c r="ES468" s="36">
        <f t="shared" si="381"/>
        <v>730</v>
      </c>
      <c r="ET468" s="36">
        <f t="shared" si="382"/>
        <v>730</v>
      </c>
      <c r="EU468" s="36">
        <f t="shared" si="383"/>
        <v>365</v>
      </c>
      <c r="EV468" s="36">
        <f t="shared" si="384"/>
        <v>365</v>
      </c>
      <c r="EW468" s="36" t="str">
        <f t="shared" si="355"/>
        <v/>
      </c>
      <c r="EX468" s="36" t="str">
        <f t="shared" si="356"/>
        <v/>
      </c>
      <c r="EY468" s="36">
        <f t="shared" si="396"/>
        <v>11.78</v>
      </c>
      <c r="EZ468" s="36">
        <f t="shared" si="396"/>
        <v>5.81</v>
      </c>
      <c r="FA468" s="36">
        <f t="shared" si="396"/>
        <v>23.55</v>
      </c>
      <c r="FB468" s="36">
        <f t="shared" si="396"/>
        <v>23.55</v>
      </c>
      <c r="FC468" s="36">
        <f t="shared" si="396"/>
        <v>23.55</v>
      </c>
      <c r="FD468" s="36">
        <f t="shared" si="396"/>
        <v>11.78</v>
      </c>
      <c r="FE468" s="36">
        <f t="shared" si="390"/>
        <v>11.78</v>
      </c>
      <c r="FF468" s="36" t="str">
        <f t="shared" si="390"/>
        <v/>
      </c>
      <c r="FG468" s="36" t="str">
        <f t="shared" si="390"/>
        <v/>
      </c>
      <c r="FH468" s="37" t="str" cm="1">
        <f t="array" ref="FH468">_xlfn.IFS(EY468="", "No Data", EY468&lt;0, "Negative/Future", EY468=0, "Zero Days", EY468&lt;=3, "&lt; 3 Months", EY468&lt;=6, "3 to 6 Months", EY468&lt;=9, "6 to 9 Months", EY468&lt;=12, "9 to 12 Months", EY468&lt;=15, "12 to 15 Months", EY468&lt;=18, "15 to 18 Months", EY468&lt;=24, "18 to 24 Months", EY468&gt;24, "&gt; 24 Months")</f>
        <v>9 to 12 Months</v>
      </c>
      <c r="FI468" s="37" t="str" cm="1">
        <f t="array" ref="FI468">_xlfn.IFS(EZ468="", "No Data", EZ468&lt;0, "Negative/Future", EZ468=0, "Zero Days", EZ468&lt;=3, "&lt; 3 Months", EZ468&lt;=6, "3 to 6 Months", EZ468&lt;=9, "6 to 9 Months", EZ468&lt;=12, "9 to 12 Months", EZ468&lt;=15, "12 to 15 Months", EZ468&lt;=18, "15 to 18 Months", EZ468&lt;=24, "18 to 24 Months", EZ468&gt;24, "&gt; 24 Months")</f>
        <v>3 to 6 Months</v>
      </c>
      <c r="FJ468" s="37" t="str" cm="1">
        <f t="array" ref="FJ468">_xlfn.IFS(FA468="", "No Data", FA468&lt;0, "Negative/Future", FA468=0, "Zero Days", FA468&lt;=3, "&lt; 3 Months", FA468&lt;=6, "3 to 6 Months", FA468&lt;=9, "6 to 9 Months", FA468&lt;=12, "9 to 12 Months", FA468&lt;=15, "12 to 15 Months", FA468&lt;=18, "15 to 18 Months", FA468&lt;=24, "18 to 24 Months", FA468&gt;24, "&gt; 24 Months")</f>
        <v>18 to 24 Months</v>
      </c>
      <c r="FK468" s="37" t="str" cm="1">
        <f t="array" ref="FK468">_xlfn.IFS(FB468="", "No Data", FB468&lt;0, "Negative/Future", FB468=0, "Zero Days", FB468&lt;=3, "&lt; 3 Months", FB468&lt;=6, "3 to 6 Months", FB468&lt;=9, "6 to 9 Months", FB468&lt;=12, "9 to 12 Months", FB468&lt;=15, "12 to 15 Months", FB468&lt;=18, "15 to 18 Months", FB468&lt;=24, "18 to 24 Months", FB468&gt;24, "&gt; 24 Months")</f>
        <v>18 to 24 Months</v>
      </c>
      <c r="FL468" s="37" t="str" cm="1">
        <f t="array" ref="FL468">_xlfn.IFS(FC468="", "No Data", FC468&lt;0, "Negative/Future", FC468=0, "Zero Days", FC468&lt;=3, "&lt; 3 Months", FC468&lt;=6, "3 to 6 Months", FC468&lt;=9, "6 to 9 Months", FC468&lt;=12, "9 to 12 Months", FC468&lt;=15, "12 to 15 Months", FC468&lt;=18, "15 to 18 Months", FC468&lt;=24, "18 to 24 Months", FC468&gt;24, "&gt; 24 Months")</f>
        <v>18 to 24 Months</v>
      </c>
      <c r="FM468" s="37" t="str" cm="1">
        <f t="array" ref="FM468">_xlfn.IFS(FD468="", "No Data", FD468&lt;0, "Negative/Future", FD468=0, "Zero Days", FD468&lt;=3, "&lt; 3 Months", FD468&lt;=6, "3 to 6 Months", FD468&lt;=9, "6 to 9 Months", FD468&lt;=12, "9 to 12 Months", FD468&lt;=15, "12 to 15 Months", FD468&lt;=18, "15 to 18 Months", FD468&lt;=24, "18 to 24 Months", FD468&gt;24, "&gt; 24 Months")</f>
        <v>9 to 12 Months</v>
      </c>
      <c r="FN468" s="37" t="str" cm="1">
        <f t="array" ref="FN468">_xlfn.IFS(FE468="", "No Data", FE468&lt;0, "Negative/Future", FE468=0, "Zero Days", FE468&lt;=3, "&lt; 3 Months", FE468&lt;=6, "3 to 6 Months", FE468&lt;=9, "6 to 9 Months", FE468&lt;=12, "9 to 12 Months", FE468&lt;=15, "12 to 15 Months", FE468&lt;=18, "15 to 18 Months", FE468&lt;=24, "18 to 24 Months", FE468&gt;24, "&gt; 24 Months")</f>
        <v>9 to 12 Months</v>
      </c>
      <c r="FO468" s="37" t="str" cm="1">
        <f t="array" ref="FO468">_xlfn.IFS(FG468="", "No Data", FG468&lt;0, "Negative/Future", FG468=0, "Zero Days", FG468&lt;=3, "&lt; 3 Months", FG468&lt;=6, "3 to 6 Months", FG468&lt;=9, "6 to 9 Months", FG468&lt;=12, "9 to 12 Months", FG468&lt;=15, "12 to 15 Months", FG468&lt;=18, "15 to 18 Months", FG468&lt;=24, "18 to 24 Months", FG468&gt;24, "&gt; 24 Months")</f>
        <v>No Data</v>
      </c>
      <c r="FP468" s="37" t="str" cm="1">
        <f t="array" ref="FP468">_xlfn.IFS(FF468="", "No Data", FF468&lt;0, "Negative/Future", FF468=0, "Zero Days", FF468&lt;=3, "&lt; 3 Months", FF468&lt;=6, "3 to 6 Months", FF468&lt;=9, "6 to 9 Months", FF468&lt;=12, "9 to 12 Months", FF468&lt;=15, "12 to 15 Months", FF468&lt;=18, "15 to 18 Months", FF468&lt;=24, "18 to 24 Months", FF468&gt;24, "&gt; 24 Months")</f>
        <v>No Data</v>
      </c>
      <c r="FQ468" s="29"/>
      <c r="FR468" s="29"/>
      <c r="FS468" s="38" t="str">
        <f>VLOOKUP(_xlfn.XLOOKUP(B468,[1]MDA_Assets!D:D,[1]MDA_Assets!I:I,"",0),[1]Validation!$B$1:$C$8,2,0)</f>
        <v>B</v>
      </c>
      <c r="FT468" s="38" t="s">
        <v>202</v>
      </c>
      <c r="FU468" s="31" t="str">
        <f>_xlfn.XLOOKUP(B468,[1]MDA_Assets!D:D,[1]MDA_Assets!X:X,"",0)</f>
        <v>No</v>
      </c>
      <c r="FV468" s="39">
        <v>1</v>
      </c>
      <c r="FW468" s="39">
        <v>0</v>
      </c>
      <c r="FX468" s="39">
        <v>0</v>
      </c>
      <c r="FY468" s="39">
        <v>8</v>
      </c>
      <c r="FZ468" s="40">
        <f t="shared" si="394"/>
        <v>46399</v>
      </c>
      <c r="GA468" s="40">
        <f t="shared" si="394"/>
        <v>46214</v>
      </c>
      <c r="GB468" s="40">
        <f t="shared" si="357"/>
        <v>46764</v>
      </c>
      <c r="GC468" s="40">
        <f t="shared" si="358"/>
        <v>46764</v>
      </c>
      <c r="GD468" s="40">
        <f t="shared" si="359"/>
        <v>46764</v>
      </c>
      <c r="GE468" s="40">
        <f t="shared" si="360"/>
        <v>46399</v>
      </c>
      <c r="GF468" s="40">
        <f t="shared" si="395"/>
        <v>45913</v>
      </c>
      <c r="GG468" s="40" t="str">
        <f t="shared" si="395"/>
        <v/>
      </c>
      <c r="GH468" s="40" t="str">
        <f t="shared" si="395"/>
        <v/>
      </c>
      <c r="GI468" s="39">
        <f t="shared" si="385"/>
        <v>1</v>
      </c>
      <c r="GJ468" s="39">
        <f t="shared" si="386"/>
        <v>0</v>
      </c>
      <c r="GK468" s="39">
        <f t="shared" si="387"/>
        <v>0</v>
      </c>
      <c r="GL468" s="39">
        <f t="shared" si="388"/>
        <v>6</v>
      </c>
    </row>
    <row r="469" spans="1:194" x14ac:dyDescent="0.25">
      <c r="A469" s="19">
        <v>505</v>
      </c>
      <c r="B469" s="43" t="s">
        <v>2634</v>
      </c>
      <c r="C469" s="43" t="s">
        <v>186</v>
      </c>
      <c r="D469" s="43" t="s">
        <v>187</v>
      </c>
      <c r="E469" s="43" t="s">
        <v>353</v>
      </c>
      <c r="F469" s="43" t="s">
        <v>271</v>
      </c>
      <c r="G469" s="43" t="s">
        <v>190</v>
      </c>
      <c r="H469" s="43" t="s">
        <v>272</v>
      </c>
      <c r="I469" s="43" t="s">
        <v>192</v>
      </c>
      <c r="J469" s="44">
        <f t="shared" si="361"/>
        <v>44905.104166666664</v>
      </c>
      <c r="K469" s="44">
        <v>44541.104166666664</v>
      </c>
      <c r="L469" s="44">
        <v>44193</v>
      </c>
      <c r="M469" s="43" t="s">
        <v>3224</v>
      </c>
      <c r="N469" s="43" t="s">
        <v>3222</v>
      </c>
      <c r="O469" s="44">
        <v>46132.478206018517</v>
      </c>
      <c r="P469" s="43">
        <v>16345</v>
      </c>
      <c r="Q469" s="43">
        <v>6211</v>
      </c>
      <c r="R469" s="43">
        <v>10134</v>
      </c>
      <c r="S469" s="43" t="s">
        <v>194</v>
      </c>
      <c r="T469" s="44">
        <v>46033.770833333336</v>
      </c>
      <c r="U469" s="44">
        <v>46033.770833333336</v>
      </c>
      <c r="V469" s="44">
        <v>46033.770833333336</v>
      </c>
      <c r="W469" s="44">
        <v>46033.770833333336</v>
      </c>
      <c r="X469" s="44">
        <v>46033.770833333336</v>
      </c>
      <c r="Y469" s="44">
        <v>46033.770833333336</v>
      </c>
      <c r="Z469" s="43" t="s">
        <v>195</v>
      </c>
      <c r="AA469" s="43" t="s">
        <v>1414</v>
      </c>
      <c r="AB469" s="43"/>
      <c r="AC469" s="43"/>
      <c r="AD469" s="43"/>
      <c r="AE469" s="43">
        <v>8</v>
      </c>
      <c r="AF469" s="43" t="s">
        <v>2822</v>
      </c>
      <c r="AG469" s="43" t="s">
        <v>2822</v>
      </c>
      <c r="AH469" s="43" t="s">
        <v>3225</v>
      </c>
      <c r="AI469" s="43" t="s">
        <v>3225</v>
      </c>
      <c r="AJ469" s="43" t="s">
        <v>3226</v>
      </c>
      <c r="AK469" s="43" t="s">
        <v>3227</v>
      </c>
      <c r="AL469" s="47">
        <v>46392</v>
      </c>
      <c r="AM469" s="47">
        <v>46213</v>
      </c>
      <c r="AN469" s="47">
        <v>46763</v>
      </c>
      <c r="AO469" s="47">
        <v>46763</v>
      </c>
      <c r="AP469" s="47">
        <v>46763</v>
      </c>
      <c r="AQ469" s="47">
        <v>46398</v>
      </c>
      <c r="AR469" s="48"/>
      <c r="AS469" s="48"/>
      <c r="AT469" s="48"/>
      <c r="AU469" s="43">
        <v>0</v>
      </c>
      <c r="AV469" s="43">
        <v>0</v>
      </c>
      <c r="AW469" s="43">
        <v>0</v>
      </c>
      <c r="AX469" s="51" t="s">
        <v>3250</v>
      </c>
      <c r="AY469" s="51" t="s">
        <v>211</v>
      </c>
      <c r="AZ469" s="51" t="s">
        <v>198</v>
      </c>
      <c r="BA469" s="20">
        <f t="shared" ca="1" si="389"/>
        <v>0</v>
      </c>
      <c r="BB469" s="20">
        <f t="shared" ca="1" si="389"/>
        <v>0</v>
      </c>
      <c r="BC469" s="20">
        <f t="shared" ca="1" si="389"/>
        <v>0</v>
      </c>
      <c r="BD469" s="20">
        <f t="shared" ca="1" si="389"/>
        <v>0</v>
      </c>
      <c r="BE469" s="20">
        <f t="shared" ca="1" si="389"/>
        <v>0</v>
      </c>
      <c r="BF469" s="20">
        <f t="shared" ca="1" si="389"/>
        <v>0</v>
      </c>
      <c r="BG469" s="21" t="str">
        <f t="shared" ca="1" si="389"/>
        <v/>
      </c>
      <c r="BH469" s="21" t="str">
        <f t="shared" ca="1" si="389"/>
        <v/>
      </c>
      <c r="BI469" s="21" t="str">
        <f t="shared" ca="1" si="389"/>
        <v/>
      </c>
      <c r="BJ469" s="22">
        <f t="shared" ca="1" si="363"/>
        <v>0</v>
      </c>
      <c r="BK469" s="21">
        <f t="shared" si="364"/>
        <v>8</v>
      </c>
      <c r="BL469" s="22">
        <f t="shared" ca="1" si="365"/>
        <v>16693</v>
      </c>
      <c r="BM469" s="22">
        <f t="shared" ca="1" si="366"/>
        <v>6343</v>
      </c>
      <c r="BN469" s="23">
        <f t="shared" ca="1" si="367"/>
        <v>10350</v>
      </c>
      <c r="BO469" s="24">
        <f t="shared" ca="1" si="368"/>
        <v>348</v>
      </c>
      <c r="BP469" s="51" t="str">
        <f>_xlfn.XLOOKUP(E469,[1]Validation!E:E,[1]Validation!F:F,"")</f>
        <v>EG45</v>
      </c>
      <c r="BQ469" s="51" t="str">
        <f>_xlfn.XLOOKUP(BP469,[1]Validation!F:F,[1]Validation!G:G,"")</f>
        <v>EG30 to EG45</v>
      </c>
      <c r="BR469" s="52" t="str">
        <f>VLOOKUP(G469,[1]Validation!$B$1:$C$9,2,0)</f>
        <v>B</v>
      </c>
      <c r="BS469" s="51">
        <f t="shared" ca="1" si="369"/>
        <v>54</v>
      </c>
      <c r="BT469" s="53">
        <f>_xlfn.XLOOKUP(B469,'[2]1. All Calls'!$R:$R,'[2]1. All Calls'!$A:$A,"",0)</f>
        <v>46132.706643518497</v>
      </c>
      <c r="BU469" s="51" t="str">
        <f>_xlfn.XLOOKUP(B469,'[2]1. All Calls'!$R:$R,'[2]1. All Calls'!$F:$F,"",0)</f>
        <v>CC-02053807</v>
      </c>
      <c r="BV469" s="51" t="str">
        <f>_xlfn.XLOOKUP(B469,'[2]1. All Calls'!$R:$R,'[2]1. All Calls'!$J:$J,"",0)</f>
        <v>Sales Call</v>
      </c>
      <c r="BW469" s="53">
        <f>_xlfn.XLOOKUP(B469,'[2]Sch Calls'!$R:$R,'[2]Sch Calls'!$A:$A,"",0)</f>
        <v>45548.436006944401</v>
      </c>
      <c r="BX469" s="51">
        <f>_xlfn.XLOOKUP(B469,'[2]Sch Calls'!$R:$R,'[2]Sch Calls'!$B:$B,"",0)</f>
        <v>13427</v>
      </c>
      <c r="BY469" s="51" t="str">
        <f t="shared" si="391"/>
        <v>11-Jul-26</v>
      </c>
      <c r="BZ469" s="51" t="str">
        <f t="shared" si="391"/>
        <v>11-Jul-26</v>
      </c>
      <c r="CA469" s="51" t="str">
        <f t="shared" si="370"/>
        <v>14-Oct-26</v>
      </c>
      <c r="CB469" s="51" t="str">
        <f t="shared" si="371"/>
        <v>12-Jul-27</v>
      </c>
      <c r="CC469" s="51" t="str">
        <f t="shared" si="372"/>
        <v>12-Jan-28</v>
      </c>
      <c r="CD469" s="51" t="str">
        <f t="shared" si="373"/>
        <v>12-Jan-27</v>
      </c>
      <c r="CE469" s="51">
        <f t="shared" ca="1" si="392"/>
        <v>142</v>
      </c>
      <c r="CF469" s="51">
        <f t="shared" ca="1" si="392"/>
        <v>142</v>
      </c>
      <c r="CG469" s="51">
        <f t="shared" ca="1" si="374"/>
        <v>142</v>
      </c>
      <c r="CH469" s="51">
        <f t="shared" ca="1" si="375"/>
        <v>142</v>
      </c>
      <c r="CI469" s="51">
        <f t="shared" ca="1" si="376"/>
        <v>142</v>
      </c>
      <c r="CJ469" s="51">
        <f t="shared" ca="1" si="377"/>
        <v>142</v>
      </c>
      <c r="CK469" s="51">
        <f t="shared" ca="1" si="353"/>
        <v>1136</v>
      </c>
      <c r="CL469" s="51">
        <f t="shared" ca="1" si="353"/>
        <v>1136</v>
      </c>
      <c r="CM469" s="51">
        <f t="shared" ca="1" si="353"/>
        <v>1136</v>
      </c>
      <c r="CN469" s="51">
        <f t="shared" ca="1" si="353"/>
        <v>1136</v>
      </c>
      <c r="CO469" s="51">
        <f t="shared" ca="1" si="353"/>
        <v>1136</v>
      </c>
      <c r="CP469" s="51">
        <f t="shared" ca="1" si="353"/>
        <v>1136</v>
      </c>
      <c r="CQ469" s="51">
        <f t="shared" ca="1" si="354"/>
        <v>946</v>
      </c>
      <c r="CR469" s="51">
        <f t="shared" ca="1" si="354"/>
        <v>946</v>
      </c>
      <c r="CS469" s="51">
        <f t="shared" ca="1" si="354"/>
        <v>3946</v>
      </c>
      <c r="CT469" s="51">
        <f t="shared" ca="1" si="354"/>
        <v>3946</v>
      </c>
      <c r="CU469" s="51">
        <f t="shared" ca="1" si="354"/>
        <v>5946</v>
      </c>
      <c r="CV469" s="54">
        <f t="shared" ca="1" si="354"/>
        <v>1946</v>
      </c>
      <c r="CW469" s="25">
        <v>0</v>
      </c>
      <c r="CX469" s="55">
        <v>1</v>
      </c>
      <c r="CY469" s="55"/>
      <c r="CZ469" s="26">
        <v>0</v>
      </c>
      <c r="DA469" s="26">
        <v>0</v>
      </c>
      <c r="DB469" s="26">
        <v>0</v>
      </c>
      <c r="DC469" s="26">
        <v>0</v>
      </c>
      <c r="DD469" s="26">
        <v>0</v>
      </c>
      <c r="DE469" s="26">
        <v>0</v>
      </c>
      <c r="DF469" s="26">
        <v>0</v>
      </c>
      <c r="DG469" s="26">
        <v>0</v>
      </c>
      <c r="DH469" s="26">
        <v>0</v>
      </c>
      <c r="DI469" s="26">
        <v>0</v>
      </c>
      <c r="DJ469" s="26">
        <v>0</v>
      </c>
      <c r="DK469" s="26">
        <v>0</v>
      </c>
      <c r="DL469" s="27">
        <f t="shared" si="378"/>
        <v>46207.706643518497</v>
      </c>
      <c r="DM469" s="28">
        <f t="shared" ca="1" si="379"/>
        <v>0</v>
      </c>
      <c r="DN469" s="56">
        <f>_xlfn.XLOOKUP(B469,'[2]1. All Calls'!$R:$R,'[2]1. All Calls'!$A:$A,"",0)</f>
        <v>46132.706643518497</v>
      </c>
      <c r="DO469" s="57" t="str">
        <f ca="1">VLOOKUP(DM469,[1]Validation!$B$20:$C$25,2,0)</f>
        <v>Within 3 months</v>
      </c>
      <c r="DP469" s="58" t="str">
        <f>_xlfn.XLOOKUP(B469,'[1]Active AMCs- Dealer'!E:E,'[1]Active AMCs- Dealer'!L:L,"Not in AMC",0)</f>
        <v>Not in AMC</v>
      </c>
      <c r="DQ469" s="50" t="s">
        <v>238</v>
      </c>
      <c r="DR469" s="29" t="str">
        <f>_xlfn.XLOOKUP(B469,'[2]1. All Calls'!$R:$R,'[2]1. All Calls'!$F:$F,"",0)</f>
        <v>CC-02053807</v>
      </c>
      <c r="DS469" s="29" t="str">
        <f>_xlfn.XLOOKUP(B469,'[2]1. All Calls'!$R:$R,'[2]1. All Calls'!$AB:$AB,"",0)</f>
        <v>HMR remaining hours collected</v>
      </c>
      <c r="DT469" s="30">
        <f>_xlfn.XLOOKUP(DR469,'[2]1. All Calls'!$F:$F,'[2]1. All Calls'!$A:$A,"",0)</f>
        <v>46132.706643518497</v>
      </c>
      <c r="DU469" s="31">
        <f>_xlfn.XLOOKUP(DR469,'[2]1. All Calls'!$F:$F,'[2]1. All Calls'!$B:$B,"",0)</f>
        <v>16345</v>
      </c>
      <c r="DV469" s="31">
        <f>_xlfn.XLOOKUP(B469,[1]MDA_Assets!D:D,[1]MDA_Assets!N:N,"",0)</f>
        <v>6211</v>
      </c>
      <c r="DW469" s="31">
        <f>_xlfn.XLOOKUP(B469,[1]MDA_Assets!D:D,[1]MDA_Assets!O:O,"",0)</f>
        <v>10134</v>
      </c>
      <c r="DX469" s="32" t="str">
        <f>_xlfn.XLOOKUP(B469,[1]MDA_Assets!D:D,[1]MDA_Assets!Q:Q,"",0)</f>
        <v>Synthetic</v>
      </c>
      <c r="DY469" s="33">
        <f>_xlfn.XLOOKUP(B469,[1]MDA_Assets!D:D,[1]MDA_Assets!R:R,"",0)</f>
        <v>46034</v>
      </c>
      <c r="DZ469" s="33">
        <f>_xlfn.XLOOKUP(B469,[1]MDA_Assets!D:D,[1]MDA_Assets!S:S,"",0)</f>
        <v>46034</v>
      </c>
      <c r="EA469" s="33">
        <f>_xlfn.XLOOKUP(B469,[1]MDA_Assets!D:D,[1]MDA_Assets!T:T,"",0)</f>
        <v>46034</v>
      </c>
      <c r="EB469" s="33">
        <f>_xlfn.XLOOKUP(B469,[1]MDA_Assets!D:D,[1]MDA_Assets!U:U,"",0)</f>
        <v>46034</v>
      </c>
      <c r="EC469" s="33">
        <f>_xlfn.XLOOKUP(B469,[1]MDA_Assets!D:D,[1]MDA_Assets!V:V,"",0)</f>
        <v>46034</v>
      </c>
      <c r="ED469" s="33">
        <f>_xlfn.XLOOKUP(B469,[1]MDA_Assets!D:D,[1]MDA_Assets!W:W,"",0)</f>
        <v>46034</v>
      </c>
      <c r="EE469" s="32" t="str">
        <f>_xlfn.XLOOKUP(B469,[1]MDA_Assets!D:D,[1]MDA_Assets!X:X,"",0)</f>
        <v>No</v>
      </c>
      <c r="EF469" s="33">
        <f>_xlfn.XLOOKUP(B469,[1]MDA_Assets!D:D,[1]MDA_Assets!Y:Y,"",0)</f>
        <v>0</v>
      </c>
      <c r="EG469" s="33">
        <f>_xlfn.XLOOKUP(B469,[1]MDA_Assets!D:D,[1]MDA_Assets!Z:Z,"",0)</f>
        <v>0</v>
      </c>
      <c r="EH469" s="33">
        <f>_xlfn.XLOOKUP(B469,[1]MDA_Assets!D:D,[1]MDA_Assets!AA:AA,"",0)</f>
        <v>0</v>
      </c>
      <c r="EI469" s="34">
        <f>_xlfn.XLOOKUP(B469,[1]MDA_Assets!D:D,[1]MDA_Assets!P:P,"",0)</f>
        <v>8</v>
      </c>
      <c r="EJ469" s="35" t="str">
        <f>_xlfn.XLOOKUP(B469,[1]MDA_Assets!D:D,[1]MDA_Assets!AB:AB,"",0)</f>
        <v>2082</v>
      </c>
      <c r="EK469" s="35" t="str">
        <f>_xlfn.XLOOKUP(B469,[1]MDA_Assets!D:D,[1]MDA_Assets!AC:AC,"",0)</f>
        <v>2082</v>
      </c>
      <c r="EL469" s="35" t="str">
        <f>_xlfn.XLOOKUP(B469,[1]MDA_Assets!D:D,[1]MDA_Assets!AD:AD,"",0)</f>
        <v>5082</v>
      </c>
      <c r="EM469" s="35" t="str">
        <f>_xlfn.XLOOKUP(B469,[1]MDA_Assets!D:D,[1]MDA_Assets!AE:AE,"",0)</f>
        <v>5082</v>
      </c>
      <c r="EN469" s="35" t="str">
        <f>_xlfn.XLOOKUP(B469,[1]MDA_Assets!D:D,[1]MDA_Assets!AF:AF,"",0)</f>
        <v>7082</v>
      </c>
      <c r="EO469" s="35" t="str">
        <f>_xlfn.XLOOKUP(B469,[1]MDA_Assets!D:D,[1]MDA_Assets!AG:AG,"",0)</f>
        <v>3082</v>
      </c>
      <c r="EP469" s="36">
        <f t="shared" si="393"/>
        <v>359</v>
      </c>
      <c r="EQ469" s="36">
        <f t="shared" si="393"/>
        <v>180</v>
      </c>
      <c r="ER469" s="36">
        <f t="shared" si="380"/>
        <v>730</v>
      </c>
      <c r="ES469" s="36">
        <f t="shared" si="381"/>
        <v>730</v>
      </c>
      <c r="ET469" s="36">
        <f t="shared" si="382"/>
        <v>730</v>
      </c>
      <c r="EU469" s="36">
        <f t="shared" si="383"/>
        <v>365</v>
      </c>
      <c r="EV469" s="36" t="str">
        <f t="shared" si="384"/>
        <v/>
      </c>
      <c r="EW469" s="36" t="str">
        <f t="shared" si="355"/>
        <v/>
      </c>
      <c r="EX469" s="36" t="str">
        <f t="shared" si="356"/>
        <v/>
      </c>
      <c r="EY469" s="36">
        <f t="shared" si="396"/>
        <v>11.59</v>
      </c>
      <c r="EZ469" s="36">
        <f t="shared" si="396"/>
        <v>5.81</v>
      </c>
      <c r="FA469" s="36">
        <f t="shared" si="396"/>
        <v>23.55</v>
      </c>
      <c r="FB469" s="36">
        <f t="shared" si="396"/>
        <v>23.55</v>
      </c>
      <c r="FC469" s="36">
        <f t="shared" si="396"/>
        <v>23.55</v>
      </c>
      <c r="FD469" s="36">
        <f t="shared" si="396"/>
        <v>11.78</v>
      </c>
      <c r="FE469" s="36" t="str">
        <f t="shared" si="390"/>
        <v/>
      </c>
      <c r="FF469" s="36" t="str">
        <f t="shared" si="390"/>
        <v/>
      </c>
      <c r="FG469" s="36" t="str">
        <f t="shared" si="390"/>
        <v/>
      </c>
      <c r="FH469" s="37" t="str" cm="1">
        <f t="array" ref="FH469">_xlfn.IFS(EY469="", "No Data", EY469&lt;0, "Negative/Future", EY469=0, "Zero Days", EY469&lt;=3, "&lt; 3 Months", EY469&lt;=6, "3 to 6 Months", EY469&lt;=9, "6 to 9 Months", EY469&lt;=12, "9 to 12 Months", EY469&lt;=15, "12 to 15 Months", EY469&lt;=18, "15 to 18 Months", EY469&lt;=24, "18 to 24 Months", EY469&gt;24, "&gt; 24 Months")</f>
        <v>9 to 12 Months</v>
      </c>
      <c r="FI469" s="37" t="str" cm="1">
        <f t="array" ref="FI469">_xlfn.IFS(EZ469="", "No Data", EZ469&lt;0, "Negative/Future", EZ469=0, "Zero Days", EZ469&lt;=3, "&lt; 3 Months", EZ469&lt;=6, "3 to 6 Months", EZ469&lt;=9, "6 to 9 Months", EZ469&lt;=12, "9 to 12 Months", EZ469&lt;=15, "12 to 15 Months", EZ469&lt;=18, "15 to 18 Months", EZ469&lt;=24, "18 to 24 Months", EZ469&gt;24, "&gt; 24 Months")</f>
        <v>3 to 6 Months</v>
      </c>
      <c r="FJ469" s="37" t="str" cm="1">
        <f t="array" ref="FJ469">_xlfn.IFS(FA469="", "No Data", FA469&lt;0, "Negative/Future", FA469=0, "Zero Days", FA469&lt;=3, "&lt; 3 Months", FA469&lt;=6, "3 to 6 Months", FA469&lt;=9, "6 to 9 Months", FA469&lt;=12, "9 to 12 Months", FA469&lt;=15, "12 to 15 Months", FA469&lt;=18, "15 to 18 Months", FA469&lt;=24, "18 to 24 Months", FA469&gt;24, "&gt; 24 Months")</f>
        <v>18 to 24 Months</v>
      </c>
      <c r="FK469" s="37" t="str" cm="1">
        <f t="array" ref="FK469">_xlfn.IFS(FB469="", "No Data", FB469&lt;0, "Negative/Future", FB469=0, "Zero Days", FB469&lt;=3, "&lt; 3 Months", FB469&lt;=6, "3 to 6 Months", FB469&lt;=9, "6 to 9 Months", FB469&lt;=12, "9 to 12 Months", FB469&lt;=15, "12 to 15 Months", FB469&lt;=18, "15 to 18 Months", FB469&lt;=24, "18 to 24 Months", FB469&gt;24, "&gt; 24 Months")</f>
        <v>18 to 24 Months</v>
      </c>
      <c r="FL469" s="37" t="str" cm="1">
        <f t="array" ref="FL469">_xlfn.IFS(FC469="", "No Data", FC469&lt;0, "Negative/Future", FC469=0, "Zero Days", FC469&lt;=3, "&lt; 3 Months", FC469&lt;=6, "3 to 6 Months", FC469&lt;=9, "6 to 9 Months", FC469&lt;=12, "9 to 12 Months", FC469&lt;=15, "12 to 15 Months", FC469&lt;=18, "15 to 18 Months", FC469&lt;=24, "18 to 24 Months", FC469&gt;24, "&gt; 24 Months")</f>
        <v>18 to 24 Months</v>
      </c>
      <c r="FM469" s="37" t="str" cm="1">
        <f t="array" ref="FM469">_xlfn.IFS(FD469="", "No Data", FD469&lt;0, "Negative/Future", FD469=0, "Zero Days", FD469&lt;=3, "&lt; 3 Months", FD469&lt;=6, "3 to 6 Months", FD469&lt;=9, "6 to 9 Months", FD469&lt;=12, "9 to 12 Months", FD469&lt;=15, "12 to 15 Months", FD469&lt;=18, "15 to 18 Months", FD469&lt;=24, "18 to 24 Months", FD469&gt;24, "&gt; 24 Months")</f>
        <v>9 to 12 Months</v>
      </c>
      <c r="FN469" s="37" t="str" cm="1">
        <f t="array" ref="FN469">_xlfn.IFS(FE469="", "No Data", FE469&lt;0, "Negative/Future", FE469=0, "Zero Days", FE469&lt;=3, "&lt; 3 Months", FE469&lt;=6, "3 to 6 Months", FE469&lt;=9, "6 to 9 Months", FE469&lt;=12, "9 to 12 Months", FE469&lt;=15, "12 to 15 Months", FE469&lt;=18, "15 to 18 Months", FE469&lt;=24, "18 to 24 Months", FE469&gt;24, "&gt; 24 Months")</f>
        <v>No Data</v>
      </c>
      <c r="FO469" s="37" t="str" cm="1">
        <f t="array" ref="FO469">_xlfn.IFS(FG469="", "No Data", FG469&lt;0, "Negative/Future", FG469=0, "Zero Days", FG469&lt;=3, "&lt; 3 Months", FG469&lt;=6, "3 to 6 Months", FG469&lt;=9, "6 to 9 Months", FG469&lt;=12, "9 to 12 Months", FG469&lt;=15, "12 to 15 Months", FG469&lt;=18, "15 to 18 Months", FG469&lt;=24, "18 to 24 Months", FG469&gt;24, "&gt; 24 Months")</f>
        <v>No Data</v>
      </c>
      <c r="FP469" s="37" t="str" cm="1">
        <f t="array" ref="FP469">_xlfn.IFS(FF469="", "No Data", FF469&lt;0, "Negative/Future", FF469=0, "Zero Days", FF469&lt;=3, "&lt; 3 Months", FF469&lt;=6, "3 to 6 Months", FF469&lt;=9, "6 to 9 Months", FF469&lt;=12, "9 to 12 Months", FF469&lt;=15, "12 to 15 Months", FF469&lt;=18, "15 to 18 Months", FF469&lt;=24, "18 to 24 Months", FF469&gt;24, "&gt; 24 Months")</f>
        <v>No Data</v>
      </c>
      <c r="FQ469" s="29"/>
      <c r="FR469" s="29"/>
      <c r="FS469" s="38" t="str">
        <f>VLOOKUP(_xlfn.XLOOKUP(B469,[1]MDA_Assets!D:D,[1]MDA_Assets!I:I,"",0),[1]Validation!$B$1:$C$8,2,0)</f>
        <v>B</v>
      </c>
      <c r="FT469" s="38" t="s">
        <v>202</v>
      </c>
      <c r="FU469" s="31" t="str">
        <f>_xlfn.XLOOKUP(B469,[1]MDA_Assets!D:D,[1]MDA_Assets!X:X,"",0)</f>
        <v>No</v>
      </c>
      <c r="FV469" s="39">
        <v>0</v>
      </c>
      <c r="FW469" s="39">
        <v>0</v>
      </c>
      <c r="FX469" s="39">
        <v>0</v>
      </c>
      <c r="FY469" s="39">
        <v>9</v>
      </c>
      <c r="FZ469" s="40">
        <f t="shared" si="394"/>
        <v>46393</v>
      </c>
      <c r="GA469" s="40">
        <f t="shared" si="394"/>
        <v>46214</v>
      </c>
      <c r="GB469" s="40">
        <f t="shared" si="357"/>
        <v>46764</v>
      </c>
      <c r="GC469" s="40">
        <f t="shared" si="358"/>
        <v>46764</v>
      </c>
      <c r="GD469" s="40">
        <f t="shared" si="359"/>
        <v>46764</v>
      </c>
      <c r="GE469" s="40">
        <f t="shared" si="360"/>
        <v>46399</v>
      </c>
      <c r="GF469" s="40" t="str">
        <f t="shared" si="395"/>
        <v/>
      </c>
      <c r="GG469" s="40" t="str">
        <f t="shared" si="395"/>
        <v/>
      </c>
      <c r="GH469" s="40" t="str">
        <f t="shared" si="395"/>
        <v/>
      </c>
      <c r="GI469" s="39">
        <f t="shared" si="385"/>
        <v>0</v>
      </c>
      <c r="GJ469" s="39">
        <f t="shared" si="386"/>
        <v>0</v>
      </c>
      <c r="GK469" s="39">
        <f t="shared" si="387"/>
        <v>0</v>
      </c>
      <c r="GL469" s="39">
        <f t="shared" si="388"/>
        <v>6</v>
      </c>
    </row>
    <row r="470" spans="1:194" x14ac:dyDescent="0.25">
      <c r="A470" s="19">
        <v>506</v>
      </c>
      <c r="B470" s="43" t="s">
        <v>2635</v>
      </c>
      <c r="C470" s="43" t="s">
        <v>186</v>
      </c>
      <c r="D470" s="43" t="s">
        <v>187</v>
      </c>
      <c r="E470" s="43" t="s">
        <v>353</v>
      </c>
      <c r="F470" s="43" t="s">
        <v>271</v>
      </c>
      <c r="G470" s="43" t="s">
        <v>190</v>
      </c>
      <c r="H470" s="43" t="s">
        <v>272</v>
      </c>
      <c r="I470" s="43" t="s">
        <v>192</v>
      </c>
      <c r="J470" s="44">
        <f t="shared" si="361"/>
        <v>44928.770833333336</v>
      </c>
      <c r="K470" s="44">
        <v>44564.770833333336</v>
      </c>
      <c r="L470" s="44">
        <v>44183</v>
      </c>
      <c r="M470" s="43" t="s">
        <v>3228</v>
      </c>
      <c r="N470" s="43" t="s">
        <v>3222</v>
      </c>
      <c r="O470" s="44">
        <v>46132.464999999997</v>
      </c>
      <c r="P470" s="43">
        <v>15255</v>
      </c>
      <c r="Q470" s="43">
        <v>6071</v>
      </c>
      <c r="R470" s="43">
        <v>9183</v>
      </c>
      <c r="S470" s="43" t="s">
        <v>194</v>
      </c>
      <c r="T470" s="44">
        <v>46057.770833333336</v>
      </c>
      <c r="U470" s="44">
        <v>46008.770833333336</v>
      </c>
      <c r="V470" s="44">
        <v>46008.770833333336</v>
      </c>
      <c r="W470" s="44">
        <v>46008.770833333336</v>
      </c>
      <c r="X470" s="44">
        <v>46057.770833333336</v>
      </c>
      <c r="Y470" s="44">
        <v>46057.770833333336</v>
      </c>
      <c r="Z470" s="43" t="s">
        <v>195</v>
      </c>
      <c r="AA470" s="43" t="s">
        <v>1414</v>
      </c>
      <c r="AB470" s="44">
        <v>45547.770833333336</v>
      </c>
      <c r="AC470" s="43"/>
      <c r="AD470" s="43"/>
      <c r="AE470" s="43">
        <v>8</v>
      </c>
      <c r="AF470" s="43" t="s">
        <v>3229</v>
      </c>
      <c r="AG470" s="43" t="s">
        <v>3229</v>
      </c>
      <c r="AH470" s="43" t="s">
        <v>3230</v>
      </c>
      <c r="AI470" s="43" t="s">
        <v>3230</v>
      </c>
      <c r="AJ470" s="43" t="s">
        <v>286</v>
      </c>
      <c r="AK470" s="43" t="s">
        <v>285</v>
      </c>
      <c r="AL470" s="47">
        <v>46373</v>
      </c>
      <c r="AM470" s="49">
        <v>46188</v>
      </c>
      <c r="AN470" s="47">
        <v>46787</v>
      </c>
      <c r="AO470" s="47">
        <v>46738</v>
      </c>
      <c r="AP470" s="47">
        <v>46787</v>
      </c>
      <c r="AQ470" s="47">
        <v>46422</v>
      </c>
      <c r="AR470" s="46">
        <v>45912</v>
      </c>
      <c r="AS470" s="48"/>
      <c r="AT470" s="48"/>
      <c r="AU470" s="43">
        <v>1</v>
      </c>
      <c r="AV470" s="43">
        <v>0</v>
      </c>
      <c r="AW470" s="43">
        <v>1</v>
      </c>
      <c r="AX470" s="51" t="s">
        <v>3250</v>
      </c>
      <c r="AY470" s="51" t="s">
        <v>211</v>
      </c>
      <c r="AZ470" s="51" t="s">
        <v>198</v>
      </c>
      <c r="BA470" s="20">
        <f t="shared" ca="1" si="389"/>
        <v>0</v>
      </c>
      <c r="BB470" s="20">
        <f t="shared" ca="1" si="389"/>
        <v>1</v>
      </c>
      <c r="BC470" s="20">
        <f t="shared" ca="1" si="389"/>
        <v>0</v>
      </c>
      <c r="BD470" s="20">
        <f t="shared" ca="1" si="389"/>
        <v>0</v>
      </c>
      <c r="BE470" s="20">
        <f t="shared" ca="1" si="389"/>
        <v>0</v>
      </c>
      <c r="BF470" s="20">
        <f t="shared" ca="1" si="389"/>
        <v>0</v>
      </c>
      <c r="BG470" s="21">
        <f t="shared" ca="1" si="389"/>
        <v>1</v>
      </c>
      <c r="BH470" s="21" t="str">
        <f t="shared" ca="1" si="389"/>
        <v/>
      </c>
      <c r="BI470" s="21" t="str">
        <f t="shared" ca="1" si="389"/>
        <v/>
      </c>
      <c r="BJ470" s="22">
        <f t="shared" ca="1" si="363"/>
        <v>2</v>
      </c>
      <c r="BK470" s="21">
        <f t="shared" si="364"/>
        <v>8</v>
      </c>
      <c r="BL470" s="22">
        <f t="shared" ca="1" si="365"/>
        <v>15603</v>
      </c>
      <c r="BM470" s="22">
        <f t="shared" ca="1" si="366"/>
        <v>6241</v>
      </c>
      <c r="BN470" s="23">
        <f t="shared" ca="1" si="367"/>
        <v>9362</v>
      </c>
      <c r="BO470" s="24">
        <f t="shared" ca="1" si="368"/>
        <v>348</v>
      </c>
      <c r="BP470" s="51" t="str">
        <f>_xlfn.XLOOKUP(E470,[1]Validation!E:E,[1]Validation!F:F,"")</f>
        <v>EG45</v>
      </c>
      <c r="BQ470" s="51" t="str">
        <f>_xlfn.XLOOKUP(BP470,[1]Validation!F:F,[1]Validation!G:G,"")</f>
        <v>EG30 to EG45</v>
      </c>
      <c r="BR470" s="52" t="str">
        <f>VLOOKUP(G470,[1]Validation!$B$1:$C$9,2,0)</f>
        <v>B</v>
      </c>
      <c r="BS470" s="51">
        <f t="shared" ca="1" si="369"/>
        <v>53</v>
      </c>
      <c r="BT470" s="53">
        <f>_xlfn.XLOOKUP(B470,'[2]1. All Calls'!$R:$R,'[2]1. All Calls'!$A:$A,"",0)</f>
        <v>46132.691203703696</v>
      </c>
      <c r="BU470" s="51" t="str">
        <f>_xlfn.XLOOKUP(B470,'[2]1. All Calls'!$R:$R,'[2]1. All Calls'!$F:$F,"",0)</f>
        <v>CC-02053751</v>
      </c>
      <c r="BV470" s="51" t="str">
        <f>_xlfn.XLOOKUP(B470,'[2]1. All Calls'!$R:$R,'[2]1. All Calls'!$J:$J,"",0)</f>
        <v>Sales Call</v>
      </c>
      <c r="BW470" s="53">
        <f>_xlfn.XLOOKUP(B470,'[2]Sch Calls'!$R:$R,'[2]Sch Calls'!$A:$A,"",0)</f>
        <v>45547.720081018502</v>
      </c>
      <c r="BX470" s="51">
        <f>_xlfn.XLOOKUP(B470,'[2]Sch Calls'!$R:$R,'[2]Sch Calls'!$B:$B,"",0)</f>
        <v>7131</v>
      </c>
      <c r="BY470" s="51" t="str">
        <f t="shared" si="391"/>
        <v>16-Jun-26</v>
      </c>
      <c r="BZ470" s="51" t="str">
        <f t="shared" si="391"/>
        <v>16-Jun-26</v>
      </c>
      <c r="CA470" s="51" t="str">
        <f t="shared" si="370"/>
        <v>07-Nov-26</v>
      </c>
      <c r="CB470" s="51" t="str">
        <f t="shared" si="371"/>
        <v>17-Jun-27</v>
      </c>
      <c r="CC470" s="51" t="str">
        <f t="shared" si="372"/>
        <v>05-Feb-28</v>
      </c>
      <c r="CD470" s="51" t="str">
        <f t="shared" si="373"/>
        <v>05-Feb-27</v>
      </c>
      <c r="CE470" s="51">
        <f t="shared" ca="1" si="392"/>
        <v>167</v>
      </c>
      <c r="CF470" s="51">
        <f t="shared" ca="1" si="392"/>
        <v>167</v>
      </c>
      <c r="CG470" s="51">
        <f t="shared" ca="1" si="374"/>
        <v>118</v>
      </c>
      <c r="CH470" s="51">
        <f t="shared" ca="1" si="375"/>
        <v>167</v>
      </c>
      <c r="CI470" s="51">
        <f t="shared" ca="1" si="376"/>
        <v>118</v>
      </c>
      <c r="CJ470" s="51">
        <f t="shared" ca="1" si="377"/>
        <v>118</v>
      </c>
      <c r="CK470" s="51">
        <f t="shared" ca="1" si="353"/>
        <v>1336</v>
      </c>
      <c r="CL470" s="51">
        <f t="shared" ca="1" si="353"/>
        <v>1336</v>
      </c>
      <c r="CM470" s="51">
        <f t="shared" ca="1" si="353"/>
        <v>944</v>
      </c>
      <c r="CN470" s="51">
        <f t="shared" ca="1" si="353"/>
        <v>1336</v>
      </c>
      <c r="CO470" s="51">
        <f t="shared" ca="1" si="353"/>
        <v>944</v>
      </c>
      <c r="CP470" s="51">
        <f t="shared" ca="1" si="353"/>
        <v>944</v>
      </c>
      <c r="CQ470" s="51">
        <f t="shared" ca="1" si="354"/>
        <v>1044</v>
      </c>
      <c r="CR470" s="51">
        <f t="shared" ca="1" si="354"/>
        <v>1044</v>
      </c>
      <c r="CS470" s="51">
        <f t="shared" ca="1" si="354"/>
        <v>4936</v>
      </c>
      <c r="CT470" s="51">
        <f t="shared" ca="1" si="354"/>
        <v>4544</v>
      </c>
      <c r="CU470" s="51">
        <f t="shared" ca="1" si="354"/>
        <v>7056</v>
      </c>
      <c r="CV470" s="54">
        <f t="shared" ca="1" si="354"/>
        <v>3056</v>
      </c>
      <c r="CW470" s="25">
        <v>0</v>
      </c>
      <c r="CX470" s="55">
        <v>1</v>
      </c>
      <c r="CY470" s="55"/>
      <c r="CZ470" s="26">
        <v>0</v>
      </c>
      <c r="DA470" s="26">
        <v>0</v>
      </c>
      <c r="DB470" s="26">
        <v>0</v>
      </c>
      <c r="DC470" s="26">
        <v>0</v>
      </c>
      <c r="DD470" s="26">
        <v>0</v>
      </c>
      <c r="DE470" s="26">
        <v>0</v>
      </c>
      <c r="DF470" s="26">
        <v>0</v>
      </c>
      <c r="DG470" s="26">
        <v>0</v>
      </c>
      <c r="DH470" s="26">
        <v>0</v>
      </c>
      <c r="DI470" s="26">
        <v>0</v>
      </c>
      <c r="DJ470" s="26">
        <v>0</v>
      </c>
      <c r="DK470" s="26">
        <v>0</v>
      </c>
      <c r="DL470" s="27">
        <f t="shared" si="378"/>
        <v>46207.691203703696</v>
      </c>
      <c r="DM470" s="28">
        <f t="shared" ca="1" si="379"/>
        <v>0</v>
      </c>
      <c r="DN470" s="56">
        <f>_xlfn.XLOOKUP(B470,'[2]1. All Calls'!$R:$R,'[2]1. All Calls'!$A:$A,"",0)</f>
        <v>46132.691203703696</v>
      </c>
      <c r="DO470" s="57" t="str">
        <f ca="1">VLOOKUP(DM470,[1]Validation!$B$20:$C$25,2,0)</f>
        <v>Within 3 months</v>
      </c>
      <c r="DP470" s="58" t="str">
        <f>_xlfn.XLOOKUP(B470,'[1]Active AMCs- Dealer'!E:E,'[1]Active AMCs- Dealer'!L:L,"Not in AMC",0)</f>
        <v>Not in AMC</v>
      </c>
      <c r="DQ470" s="50" t="s">
        <v>238</v>
      </c>
      <c r="DR470" s="29" t="str">
        <f>_xlfn.XLOOKUP(B470,'[2]1. All Calls'!$R:$R,'[2]1. All Calls'!$F:$F,"",0)</f>
        <v>CC-02053751</v>
      </c>
      <c r="DS470" s="29" t="str">
        <f>_xlfn.XLOOKUP(B470,'[2]1. All Calls'!$R:$R,'[2]1. All Calls'!$AB:$AB,"",0)</f>
        <v>HMR remaining hours collected</v>
      </c>
      <c r="DT470" s="30">
        <f>_xlfn.XLOOKUP(DR470,'[2]1. All Calls'!$F:$F,'[2]1. All Calls'!$A:$A,"",0)</f>
        <v>46132.691203703696</v>
      </c>
      <c r="DU470" s="31">
        <f>_xlfn.XLOOKUP(DR470,'[2]1. All Calls'!$F:$F,'[2]1. All Calls'!$B:$B,"",0)</f>
        <v>15255</v>
      </c>
      <c r="DV470" s="31">
        <f>_xlfn.XLOOKUP(B470,[1]MDA_Assets!D:D,[1]MDA_Assets!N:N,"",0)</f>
        <v>6071</v>
      </c>
      <c r="DW470" s="31">
        <f>_xlfn.XLOOKUP(B470,[1]MDA_Assets!D:D,[1]MDA_Assets!O:O,"",0)</f>
        <v>9183</v>
      </c>
      <c r="DX470" s="32" t="str">
        <f>_xlfn.XLOOKUP(B470,[1]MDA_Assets!D:D,[1]MDA_Assets!Q:Q,"",0)</f>
        <v>Synthetic</v>
      </c>
      <c r="DY470" s="33">
        <f>_xlfn.XLOOKUP(B470,[1]MDA_Assets!D:D,[1]MDA_Assets!R:R,"",0)</f>
        <v>46058</v>
      </c>
      <c r="DZ470" s="33">
        <f>_xlfn.XLOOKUP(B470,[1]MDA_Assets!D:D,[1]MDA_Assets!S:S,"",0)</f>
        <v>46009</v>
      </c>
      <c r="EA470" s="33">
        <f>_xlfn.XLOOKUP(B470,[1]MDA_Assets!D:D,[1]MDA_Assets!T:T,"",0)</f>
        <v>46009</v>
      </c>
      <c r="EB470" s="33">
        <f>_xlfn.XLOOKUP(B470,[1]MDA_Assets!D:D,[1]MDA_Assets!U:U,"",0)</f>
        <v>46009</v>
      </c>
      <c r="EC470" s="33">
        <f>_xlfn.XLOOKUP(B470,[1]MDA_Assets!D:D,[1]MDA_Assets!V:V,"",0)</f>
        <v>46058</v>
      </c>
      <c r="ED470" s="33">
        <f>_xlfn.XLOOKUP(B470,[1]MDA_Assets!D:D,[1]MDA_Assets!W:W,"",0)</f>
        <v>46058</v>
      </c>
      <c r="EE470" s="32" t="str">
        <f>_xlfn.XLOOKUP(B470,[1]MDA_Assets!D:D,[1]MDA_Assets!X:X,"",0)</f>
        <v>No</v>
      </c>
      <c r="EF470" s="33">
        <f>_xlfn.XLOOKUP(B470,[1]MDA_Assets!D:D,[1]MDA_Assets!Y:Y,"",0)</f>
        <v>45548</v>
      </c>
      <c r="EG470" s="33">
        <f>_xlfn.XLOOKUP(B470,[1]MDA_Assets!D:D,[1]MDA_Assets!Z:Z,"",0)</f>
        <v>0</v>
      </c>
      <c r="EH470" s="33">
        <f>_xlfn.XLOOKUP(B470,[1]MDA_Assets!D:D,[1]MDA_Assets!AA:AA,"",0)</f>
        <v>0</v>
      </c>
      <c r="EI470" s="34">
        <f>_xlfn.XLOOKUP(B470,[1]MDA_Assets!D:D,[1]MDA_Assets!P:P,"",0)</f>
        <v>8</v>
      </c>
      <c r="EJ470" s="35" t="str">
        <f>_xlfn.XLOOKUP(B470,[1]MDA_Assets!D:D,[1]MDA_Assets!AB:AB,"",0)</f>
        <v>2380</v>
      </c>
      <c r="EK470" s="35" t="str">
        <f>_xlfn.XLOOKUP(B470,[1]MDA_Assets!D:D,[1]MDA_Assets!AC:AC,"",0)</f>
        <v>2380</v>
      </c>
      <c r="EL470" s="35" t="str">
        <f>_xlfn.XLOOKUP(B470,[1]MDA_Assets!D:D,[1]MDA_Assets!AD:AD,"",0)</f>
        <v>5880</v>
      </c>
      <c r="EM470" s="35" t="str">
        <f>_xlfn.XLOOKUP(B470,[1]MDA_Assets!D:D,[1]MDA_Assets!AE:AE,"",0)</f>
        <v>5880</v>
      </c>
      <c r="EN470" s="35" t="str">
        <f>_xlfn.XLOOKUP(B470,[1]MDA_Assets!D:D,[1]MDA_Assets!AF:AF,"",0)</f>
        <v>8000</v>
      </c>
      <c r="EO470" s="35" t="str">
        <f>_xlfn.XLOOKUP(B470,[1]MDA_Assets!D:D,[1]MDA_Assets!AG:AG,"",0)</f>
        <v>4000</v>
      </c>
      <c r="EP470" s="36">
        <f t="shared" si="393"/>
        <v>365</v>
      </c>
      <c r="EQ470" s="36">
        <f t="shared" si="393"/>
        <v>180</v>
      </c>
      <c r="ER470" s="36">
        <f t="shared" si="380"/>
        <v>730</v>
      </c>
      <c r="ES470" s="36">
        <f t="shared" si="381"/>
        <v>730</v>
      </c>
      <c r="ET470" s="36">
        <f t="shared" si="382"/>
        <v>730</v>
      </c>
      <c r="EU470" s="36">
        <f t="shared" si="383"/>
        <v>365</v>
      </c>
      <c r="EV470" s="36">
        <f t="shared" si="384"/>
        <v>365</v>
      </c>
      <c r="EW470" s="36" t="str">
        <f t="shared" si="355"/>
        <v/>
      </c>
      <c r="EX470" s="36" t="str">
        <f t="shared" si="356"/>
        <v/>
      </c>
      <c r="EY470" s="36">
        <f t="shared" si="396"/>
        <v>11.78</v>
      </c>
      <c r="EZ470" s="36">
        <f t="shared" si="396"/>
        <v>5.81</v>
      </c>
      <c r="FA470" s="36">
        <f t="shared" si="396"/>
        <v>23.55</v>
      </c>
      <c r="FB470" s="36">
        <f t="shared" si="396"/>
        <v>23.55</v>
      </c>
      <c r="FC470" s="36">
        <f t="shared" si="396"/>
        <v>23.55</v>
      </c>
      <c r="FD470" s="36">
        <f t="shared" si="396"/>
        <v>11.78</v>
      </c>
      <c r="FE470" s="36">
        <f t="shared" si="390"/>
        <v>11.78</v>
      </c>
      <c r="FF470" s="36" t="str">
        <f t="shared" si="390"/>
        <v/>
      </c>
      <c r="FG470" s="36" t="str">
        <f t="shared" si="390"/>
        <v/>
      </c>
      <c r="FH470" s="37" t="str" cm="1">
        <f t="array" ref="FH470">_xlfn.IFS(EY470="", "No Data", EY470&lt;0, "Negative/Future", EY470=0, "Zero Days", EY470&lt;=3, "&lt; 3 Months", EY470&lt;=6, "3 to 6 Months", EY470&lt;=9, "6 to 9 Months", EY470&lt;=12, "9 to 12 Months", EY470&lt;=15, "12 to 15 Months", EY470&lt;=18, "15 to 18 Months", EY470&lt;=24, "18 to 24 Months", EY470&gt;24, "&gt; 24 Months")</f>
        <v>9 to 12 Months</v>
      </c>
      <c r="FI470" s="37" t="str" cm="1">
        <f t="array" ref="FI470">_xlfn.IFS(EZ470="", "No Data", EZ470&lt;0, "Negative/Future", EZ470=0, "Zero Days", EZ470&lt;=3, "&lt; 3 Months", EZ470&lt;=6, "3 to 6 Months", EZ470&lt;=9, "6 to 9 Months", EZ470&lt;=12, "9 to 12 Months", EZ470&lt;=15, "12 to 15 Months", EZ470&lt;=18, "15 to 18 Months", EZ470&lt;=24, "18 to 24 Months", EZ470&gt;24, "&gt; 24 Months")</f>
        <v>3 to 6 Months</v>
      </c>
      <c r="FJ470" s="37" t="str" cm="1">
        <f t="array" ref="FJ470">_xlfn.IFS(FA470="", "No Data", FA470&lt;0, "Negative/Future", FA470=0, "Zero Days", FA470&lt;=3, "&lt; 3 Months", FA470&lt;=6, "3 to 6 Months", FA470&lt;=9, "6 to 9 Months", FA470&lt;=12, "9 to 12 Months", FA470&lt;=15, "12 to 15 Months", FA470&lt;=18, "15 to 18 Months", FA470&lt;=24, "18 to 24 Months", FA470&gt;24, "&gt; 24 Months")</f>
        <v>18 to 24 Months</v>
      </c>
      <c r="FK470" s="37" t="str" cm="1">
        <f t="array" ref="FK470">_xlfn.IFS(FB470="", "No Data", FB470&lt;0, "Negative/Future", FB470=0, "Zero Days", FB470&lt;=3, "&lt; 3 Months", FB470&lt;=6, "3 to 6 Months", FB470&lt;=9, "6 to 9 Months", FB470&lt;=12, "9 to 12 Months", FB470&lt;=15, "12 to 15 Months", FB470&lt;=18, "15 to 18 Months", FB470&lt;=24, "18 to 24 Months", FB470&gt;24, "&gt; 24 Months")</f>
        <v>18 to 24 Months</v>
      </c>
      <c r="FL470" s="37" t="str" cm="1">
        <f t="array" ref="FL470">_xlfn.IFS(FC470="", "No Data", FC470&lt;0, "Negative/Future", FC470=0, "Zero Days", FC470&lt;=3, "&lt; 3 Months", FC470&lt;=6, "3 to 6 Months", FC470&lt;=9, "6 to 9 Months", FC470&lt;=12, "9 to 12 Months", FC470&lt;=15, "12 to 15 Months", FC470&lt;=18, "15 to 18 Months", FC470&lt;=24, "18 to 24 Months", FC470&gt;24, "&gt; 24 Months")</f>
        <v>18 to 24 Months</v>
      </c>
      <c r="FM470" s="37" t="str" cm="1">
        <f t="array" ref="FM470">_xlfn.IFS(FD470="", "No Data", FD470&lt;0, "Negative/Future", FD470=0, "Zero Days", FD470&lt;=3, "&lt; 3 Months", FD470&lt;=6, "3 to 6 Months", FD470&lt;=9, "6 to 9 Months", FD470&lt;=12, "9 to 12 Months", FD470&lt;=15, "12 to 15 Months", FD470&lt;=18, "15 to 18 Months", FD470&lt;=24, "18 to 24 Months", FD470&gt;24, "&gt; 24 Months")</f>
        <v>9 to 12 Months</v>
      </c>
      <c r="FN470" s="37" t="str" cm="1">
        <f t="array" ref="FN470">_xlfn.IFS(FE470="", "No Data", FE470&lt;0, "Negative/Future", FE470=0, "Zero Days", FE470&lt;=3, "&lt; 3 Months", FE470&lt;=6, "3 to 6 Months", FE470&lt;=9, "6 to 9 Months", FE470&lt;=12, "9 to 12 Months", FE470&lt;=15, "12 to 15 Months", FE470&lt;=18, "15 to 18 Months", FE470&lt;=24, "18 to 24 Months", FE470&gt;24, "&gt; 24 Months")</f>
        <v>9 to 12 Months</v>
      </c>
      <c r="FO470" s="37" t="str" cm="1">
        <f t="array" ref="FO470">_xlfn.IFS(FG470="", "No Data", FG470&lt;0, "Negative/Future", FG470=0, "Zero Days", FG470&lt;=3, "&lt; 3 Months", FG470&lt;=6, "3 to 6 Months", FG470&lt;=9, "6 to 9 Months", FG470&lt;=12, "9 to 12 Months", FG470&lt;=15, "12 to 15 Months", FG470&lt;=18, "15 to 18 Months", FG470&lt;=24, "18 to 24 Months", FG470&gt;24, "&gt; 24 Months")</f>
        <v>No Data</v>
      </c>
      <c r="FP470" s="37" t="str" cm="1">
        <f t="array" ref="FP470">_xlfn.IFS(FF470="", "No Data", FF470&lt;0, "Negative/Future", FF470=0, "Zero Days", FF470&lt;=3, "&lt; 3 Months", FF470&lt;=6, "3 to 6 Months", FF470&lt;=9, "6 to 9 Months", FF470&lt;=12, "9 to 12 Months", FF470&lt;=15, "12 to 15 Months", FF470&lt;=18, "15 to 18 Months", FF470&lt;=24, "18 to 24 Months", FF470&gt;24, "&gt; 24 Months")</f>
        <v>No Data</v>
      </c>
      <c r="FQ470" s="29"/>
      <c r="FR470" s="29"/>
      <c r="FS470" s="38" t="str">
        <f>VLOOKUP(_xlfn.XLOOKUP(B470,[1]MDA_Assets!D:D,[1]MDA_Assets!I:I,"",0),[1]Validation!$B$1:$C$8,2,0)</f>
        <v>B</v>
      </c>
      <c r="FT470" s="38" t="s">
        <v>202</v>
      </c>
      <c r="FU470" s="31" t="str">
        <f>_xlfn.XLOOKUP(B470,[1]MDA_Assets!D:D,[1]MDA_Assets!X:X,"",0)</f>
        <v>No</v>
      </c>
      <c r="FV470" s="39">
        <v>1</v>
      </c>
      <c r="FW470" s="39">
        <v>0</v>
      </c>
      <c r="FX470" s="39">
        <v>1</v>
      </c>
      <c r="FY470" s="39">
        <v>7</v>
      </c>
      <c r="FZ470" s="40">
        <f t="shared" si="394"/>
        <v>46374</v>
      </c>
      <c r="GA470" s="40">
        <f t="shared" si="394"/>
        <v>46189</v>
      </c>
      <c r="GB470" s="40">
        <f t="shared" si="357"/>
        <v>46788</v>
      </c>
      <c r="GC470" s="40">
        <f t="shared" si="358"/>
        <v>46739</v>
      </c>
      <c r="GD470" s="40">
        <f t="shared" si="359"/>
        <v>46788</v>
      </c>
      <c r="GE470" s="40">
        <f t="shared" si="360"/>
        <v>46423</v>
      </c>
      <c r="GF470" s="40">
        <f t="shared" si="395"/>
        <v>45913</v>
      </c>
      <c r="GG470" s="40" t="str">
        <f t="shared" si="395"/>
        <v/>
      </c>
      <c r="GH470" s="40" t="str">
        <f t="shared" si="395"/>
        <v/>
      </c>
      <c r="GI470" s="39">
        <f t="shared" si="385"/>
        <v>1</v>
      </c>
      <c r="GJ470" s="39">
        <f t="shared" si="386"/>
        <v>0</v>
      </c>
      <c r="GK470" s="39">
        <f t="shared" si="387"/>
        <v>0</v>
      </c>
      <c r="GL470" s="39">
        <f t="shared" si="388"/>
        <v>6</v>
      </c>
    </row>
    <row r="471" spans="1:194" x14ac:dyDescent="0.25">
      <c r="A471" s="19">
        <v>507</v>
      </c>
      <c r="B471" s="43" t="s">
        <v>3285</v>
      </c>
      <c r="C471" s="43" t="s">
        <v>254</v>
      </c>
      <c r="D471" s="43" t="s">
        <v>636</v>
      </c>
      <c r="E471" s="43" t="s">
        <v>1850</v>
      </c>
      <c r="F471" s="43" t="s">
        <v>429</v>
      </c>
      <c r="G471" s="43" t="s">
        <v>3251</v>
      </c>
      <c r="H471" s="43" t="s">
        <v>216</v>
      </c>
      <c r="I471" s="43" t="s">
        <v>192</v>
      </c>
      <c r="J471" s="44" t="str">
        <f t="shared" si="361"/>
        <v/>
      </c>
      <c r="K471" s="43"/>
      <c r="L471" s="44">
        <v>46085</v>
      </c>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8"/>
      <c r="AM471" s="48"/>
      <c r="AN471" s="48"/>
      <c r="AO471" s="48"/>
      <c r="AP471" s="48"/>
      <c r="AQ471" s="48"/>
      <c r="AR471" s="48"/>
      <c r="AS471" s="48"/>
      <c r="AT471" s="48"/>
      <c r="AU471" s="43">
        <v>0</v>
      </c>
      <c r="AV471" s="43">
        <v>0</v>
      </c>
      <c r="AW471" s="43">
        <v>0</v>
      </c>
      <c r="AX471" s="51" t="s">
        <v>430</v>
      </c>
      <c r="AY471" s="51" t="s">
        <v>211</v>
      </c>
      <c r="AZ471" s="51" t="s">
        <v>198</v>
      </c>
      <c r="BA471" s="20" t="str">
        <f t="shared" ca="1" si="389"/>
        <v/>
      </c>
      <c r="BB471" s="20" t="str">
        <f t="shared" ca="1" si="389"/>
        <v/>
      </c>
      <c r="BC471" s="20" t="str">
        <f t="shared" ca="1" si="389"/>
        <v/>
      </c>
      <c r="BD471" s="20" t="str">
        <f t="shared" ca="1" si="389"/>
        <v/>
      </c>
      <c r="BE471" s="20" t="str">
        <f t="shared" ca="1" si="389"/>
        <v/>
      </c>
      <c r="BF471" s="20" t="str">
        <f t="shared" ca="1" si="389"/>
        <v/>
      </c>
      <c r="BG471" s="21" t="str">
        <f t="shared" ca="1" si="389"/>
        <v/>
      </c>
      <c r="BH471" s="21" t="str">
        <f t="shared" ca="1" si="389"/>
        <v/>
      </c>
      <c r="BI471" s="21" t="str">
        <f t="shared" ca="1" si="389"/>
        <v/>
      </c>
      <c r="BJ471" s="22">
        <f t="shared" ca="1" si="363"/>
        <v>0</v>
      </c>
      <c r="BK471" s="21">
        <f t="shared" si="364"/>
        <v>0</v>
      </c>
      <c r="BL471" s="22" t="str">
        <f t="shared" ca="1" si="365"/>
        <v/>
      </c>
      <c r="BM471" s="22" t="str">
        <f t="shared" ca="1" si="366"/>
        <v/>
      </c>
      <c r="BN471" s="23" t="str">
        <f t="shared" ca="1" si="367"/>
        <v/>
      </c>
      <c r="BO471" s="24" t="str">
        <f t="shared" ca="1" si="368"/>
        <v/>
      </c>
      <c r="BP471" s="51" t="str">
        <f>_xlfn.XLOOKUP(E471,[1]Validation!E:E,[1]Validation!F:F,"")</f>
        <v>EN11</v>
      </c>
      <c r="BQ471" s="51" t="str">
        <f>_xlfn.XLOOKUP(BP471,[1]Validation!F:F,[1]Validation!G:G,"")</f>
        <v>EN11 to EN22</v>
      </c>
      <c r="BR471" s="52" t="str">
        <f>VLOOKUP(G471,[1]Validation!$B$1:$C$9,2,0)</f>
        <v>P</v>
      </c>
      <c r="BS471" s="51">
        <f t="shared" ca="1" si="369"/>
        <v>1517</v>
      </c>
      <c r="BT471" s="53" t="str">
        <f>_xlfn.XLOOKUP(B471,'[2]1. All Calls'!$R:$R,'[2]1. All Calls'!$A:$A,"",0)</f>
        <v/>
      </c>
      <c r="BU471" s="51" t="str">
        <f>_xlfn.XLOOKUP(B471,'[2]1. All Calls'!$R:$R,'[2]1. All Calls'!$F:$F,"",0)</f>
        <v/>
      </c>
      <c r="BV471" s="51" t="str">
        <f>_xlfn.XLOOKUP(B471,'[2]1. All Calls'!$R:$R,'[2]1. All Calls'!$J:$J,"",0)</f>
        <v/>
      </c>
      <c r="BW471" s="53" t="str">
        <f>_xlfn.XLOOKUP(B471,'[2]Sch Calls'!$R:$R,'[2]Sch Calls'!$A:$A,"",0)</f>
        <v/>
      </c>
      <c r="BX471" s="51" t="str">
        <f>_xlfn.XLOOKUP(B471,'[2]Sch Calls'!$R:$R,'[2]Sch Calls'!$B:$B,"",0)</f>
        <v/>
      </c>
      <c r="BY471" s="51" t="str">
        <f t="shared" si="391"/>
        <v/>
      </c>
      <c r="BZ471" s="51" t="str">
        <f t="shared" si="391"/>
        <v/>
      </c>
      <c r="CA471" s="51" t="str">
        <f t="shared" si="370"/>
        <v/>
      </c>
      <c r="CB471" s="51" t="str">
        <f t="shared" si="371"/>
        <v/>
      </c>
      <c r="CC471" s="51" t="str">
        <f t="shared" si="372"/>
        <v/>
      </c>
      <c r="CD471" s="51" t="str">
        <f t="shared" si="373"/>
        <v/>
      </c>
      <c r="CE471" s="51" t="str">
        <f t="shared" ca="1" si="392"/>
        <v/>
      </c>
      <c r="CF471" s="51" t="str">
        <f t="shared" ca="1" si="392"/>
        <v/>
      </c>
      <c r="CG471" s="51" t="str">
        <f t="shared" ca="1" si="374"/>
        <v/>
      </c>
      <c r="CH471" s="51" t="str">
        <f t="shared" ca="1" si="375"/>
        <v/>
      </c>
      <c r="CI471" s="51" t="str">
        <f t="shared" ca="1" si="376"/>
        <v/>
      </c>
      <c r="CJ471" s="51" t="str">
        <f t="shared" ca="1" si="377"/>
        <v/>
      </c>
      <c r="CK471" s="51" t="str">
        <f t="shared" ca="1" si="353"/>
        <v/>
      </c>
      <c r="CL471" s="51" t="str">
        <f t="shared" ca="1" si="353"/>
        <v/>
      </c>
      <c r="CM471" s="51" t="str">
        <f t="shared" ca="1" si="353"/>
        <v/>
      </c>
      <c r="CN471" s="51" t="str">
        <f t="shared" ca="1" si="353"/>
        <v/>
      </c>
      <c r="CO471" s="51" t="str">
        <f t="shared" ca="1" si="353"/>
        <v/>
      </c>
      <c r="CP471" s="51" t="str">
        <f t="shared" ca="1" si="353"/>
        <v/>
      </c>
      <c r="CQ471" s="51" t="str">
        <f t="shared" si="354"/>
        <v/>
      </c>
      <c r="CR471" s="51" t="str">
        <f t="shared" si="354"/>
        <v/>
      </c>
      <c r="CS471" s="51" t="str">
        <f t="shared" si="354"/>
        <v/>
      </c>
      <c r="CT471" s="51" t="str">
        <f t="shared" si="354"/>
        <v/>
      </c>
      <c r="CU471" s="51" t="str">
        <f t="shared" si="354"/>
        <v/>
      </c>
      <c r="CV471" s="54" t="str">
        <f t="shared" si="354"/>
        <v/>
      </c>
      <c r="CW471" s="25">
        <v>0</v>
      </c>
      <c r="CX471" s="55">
        <v>1</v>
      </c>
      <c r="CY471" s="55"/>
      <c r="CZ471" s="26">
        <v>0</v>
      </c>
      <c r="DA471" s="26">
        <v>0</v>
      </c>
      <c r="DB471" s="26">
        <v>0</v>
      </c>
      <c r="DC471" s="26">
        <v>0</v>
      </c>
      <c r="DD471" s="26">
        <v>0</v>
      </c>
      <c r="DE471" s="26">
        <v>0</v>
      </c>
      <c r="DF471" s="26">
        <v>0</v>
      </c>
      <c r="DG471" s="26">
        <v>0</v>
      </c>
      <c r="DH471" s="26">
        <v>0</v>
      </c>
      <c r="DI471" s="26">
        <v>0</v>
      </c>
      <c r="DJ471" s="26">
        <v>0</v>
      </c>
      <c r="DK471" s="26">
        <v>0</v>
      </c>
      <c r="DL471" s="27" t="str">
        <f t="shared" si="378"/>
        <v>P1</v>
      </c>
      <c r="DM471" s="28" t="str">
        <f t="shared" ca="1" si="379"/>
        <v>P1</v>
      </c>
      <c r="DN471" s="56" t="str">
        <f>_xlfn.XLOOKUP(B471,'[2]1. All Calls'!$R:$R,'[2]1. All Calls'!$A:$A,"",0)</f>
        <v/>
      </c>
      <c r="DO471" s="57" t="str">
        <f ca="1">VLOOKUP(DM471,[1]Validation!$B$20:$C$25,2,0)</f>
        <v>P1</v>
      </c>
      <c r="DP471" s="58" t="str">
        <f>_xlfn.XLOOKUP(B471,'[1]Active AMCs- Dealer'!E:E,'[1]Active AMCs- Dealer'!L:L,"Not in AMC",0)</f>
        <v>Not in AMC</v>
      </c>
      <c r="DQ471" s="58"/>
      <c r="DR471" s="29" t="str">
        <f>_xlfn.XLOOKUP(B471,'[2]1. All Calls'!$R:$R,'[2]1. All Calls'!$F:$F,"",0)</f>
        <v/>
      </c>
      <c r="DS471" s="29" t="str">
        <f>_xlfn.XLOOKUP(B471,'[2]1. All Calls'!$R:$R,'[2]1. All Calls'!$AB:$AB,"",0)</f>
        <v/>
      </c>
      <c r="DT471" s="30" t="str">
        <f>_xlfn.XLOOKUP(DR471,'[2]1. All Calls'!$F:$F,'[2]1. All Calls'!$A:$A,"",0)</f>
        <v/>
      </c>
      <c r="DU471" s="31" t="str">
        <f>_xlfn.XLOOKUP(DR471,'[2]1. All Calls'!$F:$F,'[2]1. All Calls'!$B:$B,"",0)</f>
        <v/>
      </c>
      <c r="DV471" s="31">
        <f>_xlfn.XLOOKUP(B471,[1]MDA_Assets!D:D,[1]MDA_Assets!N:N,"",0)</f>
        <v>0</v>
      </c>
      <c r="DW471" s="31">
        <f>_xlfn.XLOOKUP(B471,[1]MDA_Assets!D:D,[1]MDA_Assets!O:O,"",0)</f>
        <v>0</v>
      </c>
      <c r="DX471" s="32">
        <f>_xlfn.XLOOKUP(B471,[1]MDA_Assets!D:D,[1]MDA_Assets!Q:Q,"",0)</f>
        <v>0</v>
      </c>
      <c r="DY471" s="33">
        <f>_xlfn.XLOOKUP(B471,[1]MDA_Assets!D:D,[1]MDA_Assets!R:R,"",0)</f>
        <v>0</v>
      </c>
      <c r="DZ471" s="33">
        <f>_xlfn.XLOOKUP(B471,[1]MDA_Assets!D:D,[1]MDA_Assets!S:S,"",0)</f>
        <v>0</v>
      </c>
      <c r="EA471" s="33">
        <f>_xlfn.XLOOKUP(B471,[1]MDA_Assets!D:D,[1]MDA_Assets!T:T,"",0)</f>
        <v>0</v>
      </c>
      <c r="EB471" s="33">
        <f>_xlfn.XLOOKUP(B471,[1]MDA_Assets!D:D,[1]MDA_Assets!U:U,"",0)</f>
        <v>0</v>
      </c>
      <c r="EC471" s="33">
        <f>_xlfn.XLOOKUP(B471,[1]MDA_Assets!D:D,[1]MDA_Assets!V:V,"",0)</f>
        <v>0</v>
      </c>
      <c r="ED471" s="33">
        <f>_xlfn.XLOOKUP(B471,[1]MDA_Assets!D:D,[1]MDA_Assets!W:W,"",0)</f>
        <v>0</v>
      </c>
      <c r="EE471" s="32">
        <f>_xlfn.XLOOKUP(B471,[1]MDA_Assets!D:D,[1]MDA_Assets!X:X,"",0)</f>
        <v>0</v>
      </c>
      <c r="EF471" s="33">
        <f>_xlfn.XLOOKUP(B471,[1]MDA_Assets!D:D,[1]MDA_Assets!Y:Y,"",0)</f>
        <v>0</v>
      </c>
      <c r="EG471" s="33">
        <f>_xlfn.XLOOKUP(B471,[1]MDA_Assets!D:D,[1]MDA_Assets!Z:Z,"",0)</f>
        <v>0</v>
      </c>
      <c r="EH471" s="33">
        <f>_xlfn.XLOOKUP(B471,[1]MDA_Assets!D:D,[1]MDA_Assets!AA:AA,"",0)</f>
        <v>0</v>
      </c>
      <c r="EI471" s="34">
        <f>_xlfn.XLOOKUP(B471,[1]MDA_Assets!D:D,[1]MDA_Assets!P:P,"",0)</f>
        <v>0</v>
      </c>
      <c r="EJ471" s="35">
        <f>_xlfn.XLOOKUP(B471,[1]MDA_Assets!D:D,[1]MDA_Assets!AB:AB,"",0)</f>
        <v>0</v>
      </c>
      <c r="EK471" s="35">
        <f>_xlfn.XLOOKUP(B471,[1]MDA_Assets!D:D,[1]MDA_Assets!AC:AC,"",0)</f>
        <v>0</v>
      </c>
      <c r="EL471" s="35">
        <f>_xlfn.XLOOKUP(B471,[1]MDA_Assets!D:D,[1]MDA_Assets!AD:AD,"",0)</f>
        <v>0</v>
      </c>
      <c r="EM471" s="35">
        <f>_xlfn.XLOOKUP(B471,[1]MDA_Assets!D:D,[1]MDA_Assets!AE:AE,"",0)</f>
        <v>0</v>
      </c>
      <c r="EN471" s="35">
        <f>_xlfn.XLOOKUP(B471,[1]MDA_Assets!D:D,[1]MDA_Assets!AF:AF,"",0)</f>
        <v>0</v>
      </c>
      <c r="EO471" s="35">
        <f>_xlfn.XLOOKUP(B471,[1]MDA_Assets!D:D,[1]MDA_Assets!AG:AG,"",0)</f>
        <v>0</v>
      </c>
      <c r="EP471" s="36" t="str">
        <f t="shared" si="393"/>
        <v/>
      </c>
      <c r="EQ471" s="36" t="str">
        <f t="shared" si="393"/>
        <v/>
      </c>
      <c r="ER471" s="36" t="str">
        <f t="shared" si="380"/>
        <v/>
      </c>
      <c r="ES471" s="36" t="str">
        <f t="shared" si="381"/>
        <v/>
      </c>
      <c r="ET471" s="36" t="str">
        <f t="shared" si="382"/>
        <v/>
      </c>
      <c r="EU471" s="36" t="str">
        <f t="shared" si="383"/>
        <v/>
      </c>
      <c r="EV471" s="36" t="str">
        <f t="shared" si="384"/>
        <v/>
      </c>
      <c r="EW471" s="36" t="str">
        <f t="shared" si="355"/>
        <v/>
      </c>
      <c r="EX471" s="36" t="str">
        <f t="shared" si="356"/>
        <v/>
      </c>
      <c r="EY471" s="36" t="str">
        <f t="shared" si="396"/>
        <v/>
      </c>
      <c r="EZ471" s="36" t="str">
        <f t="shared" si="396"/>
        <v/>
      </c>
      <c r="FA471" s="36" t="str">
        <f t="shared" si="396"/>
        <v/>
      </c>
      <c r="FB471" s="36" t="str">
        <f t="shared" si="396"/>
        <v/>
      </c>
      <c r="FC471" s="36" t="str">
        <f t="shared" si="396"/>
        <v/>
      </c>
      <c r="FD471" s="36" t="str">
        <f t="shared" si="396"/>
        <v/>
      </c>
      <c r="FE471" s="36" t="str">
        <f t="shared" si="390"/>
        <v/>
      </c>
      <c r="FF471" s="36" t="str">
        <f t="shared" si="390"/>
        <v/>
      </c>
      <c r="FG471" s="36" t="str">
        <f t="shared" si="390"/>
        <v/>
      </c>
      <c r="FH471" s="37" t="str" cm="1">
        <f t="array" ref="FH471">_xlfn.IFS(EY471="", "No Data", EY471&lt;0, "Negative/Future", EY471=0, "Zero Days", EY471&lt;=3, "&lt; 3 Months", EY471&lt;=6, "3 to 6 Months", EY471&lt;=9, "6 to 9 Months", EY471&lt;=12, "9 to 12 Months", EY471&lt;=15, "12 to 15 Months", EY471&lt;=18, "15 to 18 Months", EY471&lt;=24, "18 to 24 Months", EY471&gt;24, "&gt; 24 Months")</f>
        <v>No Data</v>
      </c>
      <c r="FI471" s="37" t="str" cm="1">
        <f t="array" ref="FI471">_xlfn.IFS(EZ471="", "No Data", EZ471&lt;0, "Negative/Future", EZ471=0, "Zero Days", EZ471&lt;=3, "&lt; 3 Months", EZ471&lt;=6, "3 to 6 Months", EZ471&lt;=9, "6 to 9 Months", EZ471&lt;=12, "9 to 12 Months", EZ471&lt;=15, "12 to 15 Months", EZ471&lt;=18, "15 to 18 Months", EZ471&lt;=24, "18 to 24 Months", EZ471&gt;24, "&gt; 24 Months")</f>
        <v>No Data</v>
      </c>
      <c r="FJ471" s="37" t="str" cm="1">
        <f t="array" ref="FJ471">_xlfn.IFS(FA471="", "No Data", FA471&lt;0, "Negative/Future", FA471=0, "Zero Days", FA471&lt;=3, "&lt; 3 Months", FA471&lt;=6, "3 to 6 Months", FA471&lt;=9, "6 to 9 Months", FA471&lt;=12, "9 to 12 Months", FA471&lt;=15, "12 to 15 Months", FA471&lt;=18, "15 to 18 Months", FA471&lt;=24, "18 to 24 Months", FA471&gt;24, "&gt; 24 Months")</f>
        <v>No Data</v>
      </c>
      <c r="FK471" s="37" t="str" cm="1">
        <f t="array" ref="FK471">_xlfn.IFS(FB471="", "No Data", FB471&lt;0, "Negative/Future", FB471=0, "Zero Days", FB471&lt;=3, "&lt; 3 Months", FB471&lt;=6, "3 to 6 Months", FB471&lt;=9, "6 to 9 Months", FB471&lt;=12, "9 to 12 Months", FB471&lt;=15, "12 to 15 Months", FB471&lt;=18, "15 to 18 Months", FB471&lt;=24, "18 to 24 Months", FB471&gt;24, "&gt; 24 Months")</f>
        <v>No Data</v>
      </c>
      <c r="FL471" s="37" t="str" cm="1">
        <f t="array" ref="FL471">_xlfn.IFS(FC471="", "No Data", FC471&lt;0, "Negative/Future", FC471=0, "Zero Days", FC471&lt;=3, "&lt; 3 Months", FC471&lt;=6, "3 to 6 Months", FC471&lt;=9, "6 to 9 Months", FC471&lt;=12, "9 to 12 Months", FC471&lt;=15, "12 to 15 Months", FC471&lt;=18, "15 to 18 Months", FC471&lt;=24, "18 to 24 Months", FC471&gt;24, "&gt; 24 Months")</f>
        <v>No Data</v>
      </c>
      <c r="FM471" s="37" t="str" cm="1">
        <f t="array" ref="FM471">_xlfn.IFS(FD471="", "No Data", FD471&lt;0, "Negative/Future", FD471=0, "Zero Days", FD471&lt;=3, "&lt; 3 Months", FD471&lt;=6, "3 to 6 Months", FD471&lt;=9, "6 to 9 Months", FD471&lt;=12, "9 to 12 Months", FD471&lt;=15, "12 to 15 Months", FD471&lt;=18, "15 to 18 Months", FD471&lt;=24, "18 to 24 Months", FD471&gt;24, "&gt; 24 Months")</f>
        <v>No Data</v>
      </c>
      <c r="FN471" s="37" t="str" cm="1">
        <f t="array" ref="FN471">_xlfn.IFS(FE471="", "No Data", FE471&lt;0, "Negative/Future", FE471=0, "Zero Days", FE471&lt;=3, "&lt; 3 Months", FE471&lt;=6, "3 to 6 Months", FE471&lt;=9, "6 to 9 Months", FE471&lt;=12, "9 to 12 Months", FE471&lt;=15, "12 to 15 Months", FE471&lt;=18, "15 to 18 Months", FE471&lt;=24, "18 to 24 Months", FE471&gt;24, "&gt; 24 Months")</f>
        <v>No Data</v>
      </c>
      <c r="FO471" s="37" t="str" cm="1">
        <f t="array" ref="FO471">_xlfn.IFS(FG471="", "No Data", FG471&lt;0, "Negative/Future", FG471=0, "Zero Days", FG471&lt;=3, "&lt; 3 Months", FG471&lt;=6, "3 to 6 Months", FG471&lt;=9, "6 to 9 Months", FG471&lt;=12, "9 to 12 Months", FG471&lt;=15, "12 to 15 Months", FG471&lt;=18, "15 to 18 Months", FG471&lt;=24, "18 to 24 Months", FG471&gt;24, "&gt; 24 Months")</f>
        <v>No Data</v>
      </c>
      <c r="FP471" s="37" t="str" cm="1">
        <f t="array" ref="FP471">_xlfn.IFS(FF471="", "No Data", FF471&lt;0, "Negative/Future", FF471=0, "Zero Days", FF471&lt;=3, "&lt; 3 Months", FF471&lt;=6, "3 to 6 Months", FF471&lt;=9, "6 to 9 Months", FF471&lt;=12, "9 to 12 Months", FF471&lt;=15, "12 to 15 Months", FF471&lt;=18, "15 to 18 Months", FF471&lt;=24, "18 to 24 Months", FF471&gt;24, "&gt; 24 Months")</f>
        <v>No Data</v>
      </c>
      <c r="FQ471" s="29"/>
      <c r="FR471" s="29"/>
      <c r="FS471" s="38" t="str">
        <f>VLOOKUP(_xlfn.XLOOKUP(B471,[1]MDA_Assets!D:D,[1]MDA_Assets!I:I,"",0),[1]Validation!$B$1:$C$8,2,0)</f>
        <v>P</v>
      </c>
      <c r="FT471" s="38" t="s">
        <v>202</v>
      </c>
      <c r="FU471" s="31">
        <f>_xlfn.XLOOKUP(B471,[1]MDA_Assets!D:D,[1]MDA_Assets!X:X,"",0)</f>
        <v>0</v>
      </c>
      <c r="FV471" s="39">
        <v>0</v>
      </c>
      <c r="FW471" s="39">
        <v>0</v>
      </c>
      <c r="FX471" s="39">
        <v>0</v>
      </c>
      <c r="FY471" s="39">
        <v>9</v>
      </c>
      <c r="FZ471" s="40" t="str">
        <f t="shared" si="394"/>
        <v/>
      </c>
      <c r="GA471" s="40" t="str">
        <f t="shared" si="394"/>
        <v/>
      </c>
      <c r="GB471" s="40" t="str">
        <f t="shared" si="357"/>
        <v/>
      </c>
      <c r="GC471" s="40" t="str">
        <f t="shared" si="358"/>
        <v/>
      </c>
      <c r="GD471" s="40" t="str">
        <f t="shared" si="359"/>
        <v/>
      </c>
      <c r="GE471" s="40" t="str">
        <f t="shared" si="360"/>
        <v/>
      </c>
      <c r="GF471" s="40" t="str">
        <f t="shared" si="395"/>
        <v/>
      </c>
      <c r="GG471" s="40" t="str">
        <f t="shared" si="395"/>
        <v/>
      </c>
      <c r="GH471" s="40" t="str">
        <f t="shared" si="395"/>
        <v/>
      </c>
      <c r="GI471" s="39">
        <f t="shared" si="385"/>
        <v>0</v>
      </c>
      <c r="GJ471" s="39">
        <f t="shared" si="386"/>
        <v>0</v>
      </c>
      <c r="GK471" s="39">
        <f t="shared" si="387"/>
        <v>0</v>
      </c>
      <c r="GL471" s="39">
        <f t="shared" si="388"/>
        <v>0</v>
      </c>
    </row>
    <row r="472" spans="1:194" x14ac:dyDescent="0.25">
      <c r="A472" s="19">
        <v>508</v>
      </c>
      <c r="B472" s="43" t="s">
        <v>3286</v>
      </c>
      <c r="C472" s="43" t="s">
        <v>186</v>
      </c>
      <c r="D472" s="43" t="s">
        <v>636</v>
      </c>
      <c r="E472" s="43" t="s">
        <v>3287</v>
      </c>
      <c r="F472" s="43" t="s">
        <v>429</v>
      </c>
      <c r="G472" s="43" t="s">
        <v>3251</v>
      </c>
      <c r="H472" s="43" t="s">
        <v>216</v>
      </c>
      <c r="I472" s="43" t="s">
        <v>192</v>
      </c>
      <c r="J472" s="44" t="str">
        <f t="shared" si="361"/>
        <v/>
      </c>
      <c r="K472" s="43"/>
      <c r="L472" s="44">
        <v>46052</v>
      </c>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8"/>
      <c r="AM472" s="48"/>
      <c r="AN472" s="48"/>
      <c r="AO472" s="48"/>
      <c r="AP472" s="48"/>
      <c r="AQ472" s="48"/>
      <c r="AR472" s="48"/>
      <c r="AS472" s="48"/>
      <c r="AT472" s="48"/>
      <c r="AU472" s="43">
        <v>0</v>
      </c>
      <c r="AV472" s="43">
        <v>0</v>
      </c>
      <c r="AW472" s="43">
        <v>0</v>
      </c>
      <c r="AX472" s="51" t="s">
        <v>430</v>
      </c>
      <c r="AY472" s="51" t="s">
        <v>211</v>
      </c>
      <c r="AZ472" s="51" t="s">
        <v>198</v>
      </c>
      <c r="BA472" s="20" t="str">
        <f t="shared" ca="1" si="389"/>
        <v/>
      </c>
      <c r="BB472" s="20" t="str">
        <f t="shared" ca="1" si="389"/>
        <v/>
      </c>
      <c r="BC472" s="20" t="str">
        <f t="shared" ca="1" si="389"/>
        <v/>
      </c>
      <c r="BD472" s="20" t="str">
        <f t="shared" ca="1" si="389"/>
        <v/>
      </c>
      <c r="BE472" s="20" t="str">
        <f t="shared" ca="1" si="389"/>
        <v/>
      </c>
      <c r="BF472" s="20" t="str">
        <f t="shared" ca="1" si="389"/>
        <v/>
      </c>
      <c r="BG472" s="21" t="str">
        <f t="shared" ca="1" si="389"/>
        <v/>
      </c>
      <c r="BH472" s="21" t="str">
        <f t="shared" ca="1" si="389"/>
        <v/>
      </c>
      <c r="BI472" s="21" t="str">
        <f t="shared" ca="1" si="389"/>
        <v/>
      </c>
      <c r="BJ472" s="22">
        <f t="shared" ca="1" si="363"/>
        <v>0</v>
      </c>
      <c r="BK472" s="21">
        <f t="shared" si="364"/>
        <v>0</v>
      </c>
      <c r="BL472" s="22" t="str">
        <f t="shared" ca="1" si="365"/>
        <v/>
      </c>
      <c r="BM472" s="22" t="str">
        <f t="shared" ca="1" si="366"/>
        <v/>
      </c>
      <c r="BN472" s="23" t="str">
        <f t="shared" ca="1" si="367"/>
        <v/>
      </c>
      <c r="BO472" s="24" t="str">
        <f t="shared" ca="1" si="368"/>
        <v/>
      </c>
      <c r="BP472" s="51" t="str">
        <f>_xlfn.XLOOKUP(E472,[1]Validation!E:E,[1]Validation!F:F,"")</f>
        <v/>
      </c>
      <c r="BQ472" s="51" t="str">
        <f>_xlfn.XLOOKUP(BP472,[1]Validation!F:F,[1]Validation!G:G,"")</f>
        <v/>
      </c>
      <c r="BR472" s="52" t="str">
        <f>VLOOKUP(G472,[1]Validation!$B$1:$C$9,2,0)</f>
        <v>P</v>
      </c>
      <c r="BS472" s="51">
        <f t="shared" ca="1" si="369"/>
        <v>1517</v>
      </c>
      <c r="BT472" s="53" t="str">
        <f>_xlfn.XLOOKUP(B472,'[2]1. All Calls'!$R:$R,'[2]1. All Calls'!$A:$A,"",0)</f>
        <v/>
      </c>
      <c r="BU472" s="51" t="str">
        <f>_xlfn.XLOOKUP(B472,'[2]1. All Calls'!$R:$R,'[2]1. All Calls'!$F:$F,"",0)</f>
        <v/>
      </c>
      <c r="BV472" s="51" t="str">
        <f>_xlfn.XLOOKUP(B472,'[2]1. All Calls'!$R:$R,'[2]1. All Calls'!$J:$J,"",0)</f>
        <v/>
      </c>
      <c r="BW472" s="53" t="str">
        <f>_xlfn.XLOOKUP(B472,'[2]Sch Calls'!$R:$R,'[2]Sch Calls'!$A:$A,"",0)</f>
        <v/>
      </c>
      <c r="BX472" s="51" t="str">
        <f>_xlfn.XLOOKUP(B472,'[2]Sch Calls'!$R:$R,'[2]Sch Calls'!$B:$B,"",0)</f>
        <v/>
      </c>
      <c r="BY472" s="51" t="str">
        <f t="shared" si="391"/>
        <v/>
      </c>
      <c r="BZ472" s="51" t="str">
        <f t="shared" si="391"/>
        <v/>
      </c>
      <c r="CA472" s="51" t="str">
        <f t="shared" si="370"/>
        <v/>
      </c>
      <c r="CB472" s="51" t="str">
        <f t="shared" si="371"/>
        <v/>
      </c>
      <c r="CC472" s="51" t="str">
        <f t="shared" si="372"/>
        <v/>
      </c>
      <c r="CD472" s="51" t="str">
        <f t="shared" si="373"/>
        <v/>
      </c>
      <c r="CE472" s="51" t="str">
        <f t="shared" ca="1" si="392"/>
        <v/>
      </c>
      <c r="CF472" s="51" t="str">
        <f t="shared" ca="1" si="392"/>
        <v/>
      </c>
      <c r="CG472" s="51" t="str">
        <f t="shared" ca="1" si="374"/>
        <v/>
      </c>
      <c r="CH472" s="51" t="str">
        <f t="shared" ca="1" si="375"/>
        <v/>
      </c>
      <c r="CI472" s="51" t="str">
        <f t="shared" ca="1" si="376"/>
        <v/>
      </c>
      <c r="CJ472" s="51" t="str">
        <f t="shared" ca="1" si="377"/>
        <v/>
      </c>
      <c r="CK472" s="51" t="str">
        <f t="shared" ca="1" si="353"/>
        <v/>
      </c>
      <c r="CL472" s="51" t="str">
        <f t="shared" ca="1" si="353"/>
        <v/>
      </c>
      <c r="CM472" s="51" t="str">
        <f t="shared" ca="1" si="353"/>
        <v/>
      </c>
      <c r="CN472" s="51" t="str">
        <f t="shared" ca="1" si="353"/>
        <v/>
      </c>
      <c r="CO472" s="51" t="str">
        <f t="shared" ca="1" si="353"/>
        <v/>
      </c>
      <c r="CP472" s="51" t="str">
        <f t="shared" ca="1" si="353"/>
        <v/>
      </c>
      <c r="CQ472" s="51" t="str">
        <f t="shared" si="354"/>
        <v/>
      </c>
      <c r="CR472" s="51" t="str">
        <f t="shared" si="354"/>
        <v/>
      </c>
      <c r="CS472" s="51" t="str">
        <f t="shared" si="354"/>
        <v/>
      </c>
      <c r="CT472" s="51" t="str">
        <f t="shared" si="354"/>
        <v/>
      </c>
      <c r="CU472" s="51" t="str">
        <f t="shared" si="354"/>
        <v/>
      </c>
      <c r="CV472" s="54" t="str">
        <f t="shared" si="354"/>
        <v/>
      </c>
      <c r="CW472" s="25">
        <v>0</v>
      </c>
      <c r="CX472" s="55">
        <v>1</v>
      </c>
      <c r="CY472" s="55"/>
      <c r="CZ472" s="26">
        <v>0</v>
      </c>
      <c r="DA472" s="26">
        <v>0</v>
      </c>
      <c r="DB472" s="26">
        <v>0</v>
      </c>
      <c r="DC472" s="26">
        <v>0</v>
      </c>
      <c r="DD472" s="26">
        <v>0</v>
      </c>
      <c r="DE472" s="26">
        <v>0</v>
      </c>
      <c r="DF472" s="26">
        <v>0</v>
      </c>
      <c r="DG472" s="26">
        <v>0</v>
      </c>
      <c r="DH472" s="26">
        <v>0</v>
      </c>
      <c r="DI472" s="26">
        <v>0</v>
      </c>
      <c r="DJ472" s="26">
        <v>0</v>
      </c>
      <c r="DK472" s="26">
        <v>0</v>
      </c>
      <c r="DL472" s="27" t="str">
        <f t="shared" si="378"/>
        <v>P1</v>
      </c>
      <c r="DM472" s="28" t="str">
        <f t="shared" ca="1" si="379"/>
        <v>P1</v>
      </c>
      <c r="DN472" s="56" t="str">
        <f>_xlfn.XLOOKUP(B472,'[2]1. All Calls'!$R:$R,'[2]1. All Calls'!$A:$A,"",0)</f>
        <v/>
      </c>
      <c r="DO472" s="57" t="str">
        <f ca="1">VLOOKUP(DM472,[1]Validation!$B$20:$C$25,2,0)</f>
        <v>P1</v>
      </c>
      <c r="DP472" s="58" t="str">
        <f>_xlfn.XLOOKUP(B472,'[1]Active AMCs- Dealer'!E:E,'[1]Active AMCs- Dealer'!L:L,"Not in AMC",0)</f>
        <v>Not in AMC</v>
      </c>
      <c r="DQ472" s="58"/>
      <c r="DR472" s="29" t="str">
        <f>_xlfn.XLOOKUP(B472,'[2]1. All Calls'!$R:$R,'[2]1. All Calls'!$F:$F,"",0)</f>
        <v/>
      </c>
      <c r="DS472" s="29" t="str">
        <f>_xlfn.XLOOKUP(B472,'[2]1. All Calls'!$R:$R,'[2]1. All Calls'!$AB:$AB,"",0)</f>
        <v/>
      </c>
      <c r="DT472" s="30" t="str">
        <f>_xlfn.XLOOKUP(DR472,'[2]1. All Calls'!$F:$F,'[2]1. All Calls'!$A:$A,"",0)</f>
        <v/>
      </c>
      <c r="DU472" s="31" t="str">
        <f>_xlfn.XLOOKUP(DR472,'[2]1. All Calls'!$F:$F,'[2]1. All Calls'!$B:$B,"",0)</f>
        <v/>
      </c>
      <c r="DV472" s="31">
        <f>_xlfn.XLOOKUP(B472,[1]MDA_Assets!D:D,[1]MDA_Assets!N:N,"",0)</f>
        <v>0</v>
      </c>
      <c r="DW472" s="31">
        <f>_xlfn.XLOOKUP(B472,[1]MDA_Assets!D:D,[1]MDA_Assets!O:O,"",0)</f>
        <v>0</v>
      </c>
      <c r="DX472" s="32">
        <f>_xlfn.XLOOKUP(B472,[1]MDA_Assets!D:D,[1]MDA_Assets!Q:Q,"",0)</f>
        <v>0</v>
      </c>
      <c r="DY472" s="33">
        <f>_xlfn.XLOOKUP(B472,[1]MDA_Assets!D:D,[1]MDA_Assets!R:R,"",0)</f>
        <v>0</v>
      </c>
      <c r="DZ472" s="33">
        <f>_xlfn.XLOOKUP(B472,[1]MDA_Assets!D:D,[1]MDA_Assets!S:S,"",0)</f>
        <v>0</v>
      </c>
      <c r="EA472" s="33">
        <f>_xlfn.XLOOKUP(B472,[1]MDA_Assets!D:D,[1]MDA_Assets!T:T,"",0)</f>
        <v>0</v>
      </c>
      <c r="EB472" s="33">
        <f>_xlfn.XLOOKUP(B472,[1]MDA_Assets!D:D,[1]MDA_Assets!U:U,"",0)</f>
        <v>0</v>
      </c>
      <c r="EC472" s="33">
        <f>_xlfn.XLOOKUP(B472,[1]MDA_Assets!D:D,[1]MDA_Assets!V:V,"",0)</f>
        <v>0</v>
      </c>
      <c r="ED472" s="33">
        <f>_xlfn.XLOOKUP(B472,[1]MDA_Assets!D:D,[1]MDA_Assets!W:W,"",0)</f>
        <v>0</v>
      </c>
      <c r="EE472" s="32">
        <f>_xlfn.XLOOKUP(B472,[1]MDA_Assets!D:D,[1]MDA_Assets!X:X,"",0)</f>
        <v>0</v>
      </c>
      <c r="EF472" s="33">
        <f>_xlfn.XLOOKUP(B472,[1]MDA_Assets!D:D,[1]MDA_Assets!Y:Y,"",0)</f>
        <v>0</v>
      </c>
      <c r="EG472" s="33">
        <f>_xlfn.XLOOKUP(B472,[1]MDA_Assets!D:D,[1]MDA_Assets!Z:Z,"",0)</f>
        <v>0</v>
      </c>
      <c r="EH472" s="33">
        <f>_xlfn.XLOOKUP(B472,[1]MDA_Assets!D:D,[1]MDA_Assets!AA:AA,"",0)</f>
        <v>0</v>
      </c>
      <c r="EI472" s="34">
        <f>_xlfn.XLOOKUP(B472,[1]MDA_Assets!D:D,[1]MDA_Assets!P:P,"",0)</f>
        <v>0</v>
      </c>
      <c r="EJ472" s="35">
        <f>_xlfn.XLOOKUP(B472,[1]MDA_Assets!D:D,[1]MDA_Assets!AB:AB,"",0)</f>
        <v>0</v>
      </c>
      <c r="EK472" s="35">
        <f>_xlfn.XLOOKUP(B472,[1]MDA_Assets!D:D,[1]MDA_Assets!AC:AC,"",0)</f>
        <v>0</v>
      </c>
      <c r="EL472" s="35">
        <f>_xlfn.XLOOKUP(B472,[1]MDA_Assets!D:D,[1]MDA_Assets!AD:AD,"",0)</f>
        <v>0</v>
      </c>
      <c r="EM472" s="35">
        <f>_xlfn.XLOOKUP(B472,[1]MDA_Assets!D:D,[1]MDA_Assets!AE:AE,"",0)</f>
        <v>0</v>
      </c>
      <c r="EN472" s="35">
        <f>_xlfn.XLOOKUP(B472,[1]MDA_Assets!D:D,[1]MDA_Assets!AF:AF,"",0)</f>
        <v>0</v>
      </c>
      <c r="EO472" s="35">
        <f>_xlfn.XLOOKUP(B472,[1]MDA_Assets!D:D,[1]MDA_Assets!AG:AG,"",0)</f>
        <v>0</v>
      </c>
      <c r="EP472" s="36" t="str">
        <f t="shared" si="393"/>
        <v/>
      </c>
      <c r="EQ472" s="36" t="str">
        <f t="shared" si="393"/>
        <v/>
      </c>
      <c r="ER472" s="36" t="str">
        <f t="shared" si="380"/>
        <v/>
      </c>
      <c r="ES472" s="36" t="str">
        <f t="shared" si="381"/>
        <v/>
      </c>
      <c r="ET472" s="36" t="str">
        <f t="shared" si="382"/>
        <v/>
      </c>
      <c r="EU472" s="36" t="str">
        <f t="shared" si="383"/>
        <v/>
      </c>
      <c r="EV472" s="36" t="str">
        <f t="shared" si="384"/>
        <v/>
      </c>
      <c r="EW472" s="36" t="str">
        <f t="shared" si="355"/>
        <v/>
      </c>
      <c r="EX472" s="36" t="str">
        <f t="shared" si="356"/>
        <v/>
      </c>
      <c r="EY472" s="36" t="str">
        <f t="shared" si="396"/>
        <v/>
      </c>
      <c r="EZ472" s="36" t="str">
        <f t="shared" si="396"/>
        <v/>
      </c>
      <c r="FA472" s="36" t="str">
        <f t="shared" si="396"/>
        <v/>
      </c>
      <c r="FB472" s="36" t="str">
        <f t="shared" si="396"/>
        <v/>
      </c>
      <c r="FC472" s="36" t="str">
        <f t="shared" si="396"/>
        <v/>
      </c>
      <c r="FD472" s="36" t="str">
        <f t="shared" si="396"/>
        <v/>
      </c>
      <c r="FE472" s="36" t="str">
        <f t="shared" si="390"/>
        <v/>
      </c>
      <c r="FF472" s="36" t="str">
        <f t="shared" si="390"/>
        <v/>
      </c>
      <c r="FG472" s="36" t="str">
        <f t="shared" si="390"/>
        <v/>
      </c>
      <c r="FH472" s="37" t="str" cm="1">
        <f t="array" ref="FH472">_xlfn.IFS(EY472="", "No Data", EY472&lt;0, "Negative/Future", EY472=0, "Zero Days", EY472&lt;=3, "&lt; 3 Months", EY472&lt;=6, "3 to 6 Months", EY472&lt;=9, "6 to 9 Months", EY472&lt;=12, "9 to 12 Months", EY472&lt;=15, "12 to 15 Months", EY472&lt;=18, "15 to 18 Months", EY472&lt;=24, "18 to 24 Months", EY472&gt;24, "&gt; 24 Months")</f>
        <v>No Data</v>
      </c>
      <c r="FI472" s="37" t="str" cm="1">
        <f t="array" ref="FI472">_xlfn.IFS(EZ472="", "No Data", EZ472&lt;0, "Negative/Future", EZ472=0, "Zero Days", EZ472&lt;=3, "&lt; 3 Months", EZ472&lt;=6, "3 to 6 Months", EZ472&lt;=9, "6 to 9 Months", EZ472&lt;=12, "9 to 12 Months", EZ472&lt;=15, "12 to 15 Months", EZ472&lt;=18, "15 to 18 Months", EZ472&lt;=24, "18 to 24 Months", EZ472&gt;24, "&gt; 24 Months")</f>
        <v>No Data</v>
      </c>
      <c r="FJ472" s="37" t="str" cm="1">
        <f t="array" ref="FJ472">_xlfn.IFS(FA472="", "No Data", FA472&lt;0, "Negative/Future", FA472=0, "Zero Days", FA472&lt;=3, "&lt; 3 Months", FA472&lt;=6, "3 to 6 Months", FA472&lt;=9, "6 to 9 Months", FA472&lt;=12, "9 to 12 Months", FA472&lt;=15, "12 to 15 Months", FA472&lt;=18, "15 to 18 Months", FA472&lt;=24, "18 to 24 Months", FA472&gt;24, "&gt; 24 Months")</f>
        <v>No Data</v>
      </c>
      <c r="FK472" s="37" t="str" cm="1">
        <f t="array" ref="FK472">_xlfn.IFS(FB472="", "No Data", FB472&lt;0, "Negative/Future", FB472=0, "Zero Days", FB472&lt;=3, "&lt; 3 Months", FB472&lt;=6, "3 to 6 Months", FB472&lt;=9, "6 to 9 Months", FB472&lt;=12, "9 to 12 Months", FB472&lt;=15, "12 to 15 Months", FB472&lt;=18, "15 to 18 Months", FB472&lt;=24, "18 to 24 Months", FB472&gt;24, "&gt; 24 Months")</f>
        <v>No Data</v>
      </c>
      <c r="FL472" s="37" t="str" cm="1">
        <f t="array" ref="FL472">_xlfn.IFS(FC472="", "No Data", FC472&lt;0, "Negative/Future", FC472=0, "Zero Days", FC472&lt;=3, "&lt; 3 Months", FC472&lt;=6, "3 to 6 Months", FC472&lt;=9, "6 to 9 Months", FC472&lt;=12, "9 to 12 Months", FC472&lt;=15, "12 to 15 Months", FC472&lt;=18, "15 to 18 Months", FC472&lt;=24, "18 to 24 Months", FC472&gt;24, "&gt; 24 Months")</f>
        <v>No Data</v>
      </c>
      <c r="FM472" s="37" t="str" cm="1">
        <f t="array" ref="FM472">_xlfn.IFS(FD472="", "No Data", FD472&lt;0, "Negative/Future", FD472=0, "Zero Days", FD472&lt;=3, "&lt; 3 Months", FD472&lt;=6, "3 to 6 Months", FD472&lt;=9, "6 to 9 Months", FD472&lt;=12, "9 to 12 Months", FD472&lt;=15, "12 to 15 Months", FD472&lt;=18, "15 to 18 Months", FD472&lt;=24, "18 to 24 Months", FD472&gt;24, "&gt; 24 Months")</f>
        <v>No Data</v>
      </c>
      <c r="FN472" s="37" t="str" cm="1">
        <f t="array" ref="FN472">_xlfn.IFS(FE472="", "No Data", FE472&lt;0, "Negative/Future", FE472=0, "Zero Days", FE472&lt;=3, "&lt; 3 Months", FE472&lt;=6, "3 to 6 Months", FE472&lt;=9, "6 to 9 Months", FE472&lt;=12, "9 to 12 Months", FE472&lt;=15, "12 to 15 Months", FE472&lt;=18, "15 to 18 Months", FE472&lt;=24, "18 to 24 Months", FE472&gt;24, "&gt; 24 Months")</f>
        <v>No Data</v>
      </c>
      <c r="FO472" s="37" t="str" cm="1">
        <f t="array" ref="FO472">_xlfn.IFS(FG472="", "No Data", FG472&lt;0, "Negative/Future", FG472=0, "Zero Days", FG472&lt;=3, "&lt; 3 Months", FG472&lt;=6, "3 to 6 Months", FG472&lt;=9, "6 to 9 Months", FG472&lt;=12, "9 to 12 Months", FG472&lt;=15, "12 to 15 Months", FG472&lt;=18, "15 to 18 Months", FG472&lt;=24, "18 to 24 Months", FG472&gt;24, "&gt; 24 Months")</f>
        <v>No Data</v>
      </c>
      <c r="FP472" s="37" t="str" cm="1">
        <f t="array" ref="FP472">_xlfn.IFS(FF472="", "No Data", FF472&lt;0, "Negative/Future", FF472=0, "Zero Days", FF472&lt;=3, "&lt; 3 Months", FF472&lt;=6, "3 to 6 Months", FF472&lt;=9, "6 to 9 Months", FF472&lt;=12, "9 to 12 Months", FF472&lt;=15, "12 to 15 Months", FF472&lt;=18, "15 to 18 Months", FF472&lt;=24, "18 to 24 Months", FF472&gt;24, "&gt; 24 Months")</f>
        <v>No Data</v>
      </c>
      <c r="FQ472" s="29"/>
      <c r="FR472" s="29"/>
      <c r="FS472" s="38" t="str">
        <f>VLOOKUP(_xlfn.XLOOKUP(B472,[1]MDA_Assets!D:D,[1]MDA_Assets!I:I,"",0),[1]Validation!$B$1:$C$8,2,0)</f>
        <v>P</v>
      </c>
      <c r="FT472" s="38" t="s">
        <v>202</v>
      </c>
      <c r="FU472" s="31">
        <f>_xlfn.XLOOKUP(B472,[1]MDA_Assets!D:D,[1]MDA_Assets!X:X,"",0)</f>
        <v>0</v>
      </c>
      <c r="FV472" s="39">
        <v>0</v>
      </c>
      <c r="FW472" s="39">
        <v>0</v>
      </c>
      <c r="FX472" s="39">
        <v>0</v>
      </c>
      <c r="FY472" s="39">
        <v>9</v>
      </c>
      <c r="FZ472" s="40" t="str">
        <f t="shared" si="394"/>
        <v/>
      </c>
      <c r="GA472" s="40" t="str">
        <f t="shared" si="394"/>
        <v/>
      </c>
      <c r="GB472" s="40" t="str">
        <f t="shared" si="357"/>
        <v/>
      </c>
      <c r="GC472" s="40" t="str">
        <f t="shared" si="358"/>
        <v/>
      </c>
      <c r="GD472" s="40" t="str">
        <f t="shared" si="359"/>
        <v/>
      </c>
      <c r="GE472" s="40" t="str">
        <f t="shared" si="360"/>
        <v/>
      </c>
      <c r="GF472" s="40" t="str">
        <f t="shared" si="395"/>
        <v/>
      </c>
      <c r="GG472" s="40" t="str">
        <f t="shared" si="395"/>
        <v/>
      </c>
      <c r="GH472" s="40" t="str">
        <f t="shared" si="395"/>
        <v/>
      </c>
      <c r="GI472" s="39">
        <f t="shared" si="385"/>
        <v>0</v>
      </c>
      <c r="GJ472" s="39">
        <f t="shared" si="386"/>
        <v>0</v>
      </c>
      <c r="GK472" s="39">
        <f t="shared" si="387"/>
        <v>0</v>
      </c>
      <c r="GL472" s="39">
        <f t="shared" si="388"/>
        <v>0</v>
      </c>
    </row>
    <row r="473" spans="1:194" x14ac:dyDescent="0.25">
      <c r="A473" s="19">
        <v>509</v>
      </c>
      <c r="B473" s="43" t="s">
        <v>3288</v>
      </c>
      <c r="C473" s="43" t="s">
        <v>254</v>
      </c>
      <c r="D473" s="43" t="s">
        <v>636</v>
      </c>
      <c r="E473" s="43" t="s">
        <v>2465</v>
      </c>
      <c r="F473" s="43" t="s">
        <v>429</v>
      </c>
      <c r="G473" s="43" t="s">
        <v>3251</v>
      </c>
      <c r="H473" s="43" t="s">
        <v>216</v>
      </c>
      <c r="I473" s="43" t="s">
        <v>192</v>
      </c>
      <c r="J473" s="44" t="str">
        <f t="shared" si="361"/>
        <v/>
      </c>
      <c r="K473" s="43"/>
      <c r="L473" s="44">
        <v>46051</v>
      </c>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8"/>
      <c r="AM473" s="48"/>
      <c r="AN473" s="48"/>
      <c r="AO473" s="48"/>
      <c r="AP473" s="48"/>
      <c r="AQ473" s="48"/>
      <c r="AR473" s="48"/>
      <c r="AS473" s="48"/>
      <c r="AT473" s="48"/>
      <c r="AU473" s="43">
        <v>0</v>
      </c>
      <c r="AV473" s="43">
        <v>0</v>
      </c>
      <c r="AW473" s="43">
        <v>0</v>
      </c>
      <c r="AX473" s="51" t="s">
        <v>430</v>
      </c>
      <c r="AY473" s="51" t="s">
        <v>211</v>
      </c>
      <c r="AZ473" s="51" t="s">
        <v>198</v>
      </c>
      <c r="BA473" s="20" t="str">
        <f t="shared" ca="1" si="389"/>
        <v/>
      </c>
      <c r="BB473" s="20" t="str">
        <f t="shared" ca="1" si="389"/>
        <v/>
      </c>
      <c r="BC473" s="20" t="str">
        <f t="shared" ca="1" si="389"/>
        <v/>
      </c>
      <c r="BD473" s="20" t="str">
        <f t="shared" ca="1" si="389"/>
        <v/>
      </c>
      <c r="BE473" s="20" t="str">
        <f t="shared" ca="1" si="389"/>
        <v/>
      </c>
      <c r="BF473" s="20" t="str">
        <f t="shared" ca="1" si="389"/>
        <v/>
      </c>
      <c r="BG473" s="21" t="str">
        <f t="shared" ca="1" si="389"/>
        <v/>
      </c>
      <c r="BH473" s="21" t="str">
        <f t="shared" ca="1" si="389"/>
        <v/>
      </c>
      <c r="BI473" s="21" t="str">
        <f t="shared" ca="1" si="389"/>
        <v/>
      </c>
      <c r="BJ473" s="22">
        <f t="shared" ca="1" si="363"/>
        <v>0</v>
      </c>
      <c r="BK473" s="21">
        <f t="shared" si="364"/>
        <v>4</v>
      </c>
      <c r="BL473" s="22" t="str">
        <f t="shared" ca="1" si="365"/>
        <v/>
      </c>
      <c r="BM473" s="22" t="str">
        <f t="shared" ca="1" si="366"/>
        <v/>
      </c>
      <c r="BN473" s="23" t="str">
        <f t="shared" ca="1" si="367"/>
        <v/>
      </c>
      <c r="BO473" s="24" t="str">
        <f t="shared" ca="1" si="368"/>
        <v/>
      </c>
      <c r="BP473" s="51" t="str">
        <f>_xlfn.XLOOKUP(E473,[1]Validation!E:E,[1]Validation!F:F,"")</f>
        <v>EN11</v>
      </c>
      <c r="BQ473" s="51" t="str">
        <f>_xlfn.XLOOKUP(BP473,[1]Validation!F:F,[1]Validation!G:G,"")</f>
        <v>EN11 to EN22</v>
      </c>
      <c r="BR473" s="52" t="str">
        <f>VLOOKUP(G473,[1]Validation!$B$1:$C$9,2,0)</f>
        <v>P</v>
      </c>
      <c r="BS473" s="51">
        <f t="shared" ca="1" si="369"/>
        <v>1517</v>
      </c>
      <c r="BT473" s="53">
        <f>_xlfn.XLOOKUP(B473,'[2]1. All Calls'!$R:$R,'[2]1. All Calls'!$A:$A,"",0)</f>
        <v>46158.757210648102</v>
      </c>
      <c r="BU473" s="51" t="str">
        <f>_xlfn.XLOOKUP(B473,'[2]1. All Calls'!$R:$R,'[2]1. All Calls'!$F:$F,"",0)</f>
        <v>CC-02083341</v>
      </c>
      <c r="BV473" s="51" t="str">
        <f>_xlfn.XLOOKUP(B473,'[2]1. All Calls'!$R:$R,'[2]1. All Calls'!$J:$J,"",0)</f>
        <v>Commissioning</v>
      </c>
      <c r="BW473" s="53" t="str">
        <f>_xlfn.XLOOKUP(B473,'[2]Sch Calls'!$R:$R,'[2]Sch Calls'!$A:$A,"",0)</f>
        <v/>
      </c>
      <c r="BX473" s="51" t="str">
        <f>_xlfn.XLOOKUP(B473,'[2]Sch Calls'!$R:$R,'[2]Sch Calls'!$B:$B,"",0)</f>
        <v/>
      </c>
      <c r="BY473" s="51" t="str">
        <f t="shared" si="391"/>
        <v/>
      </c>
      <c r="BZ473" s="51" t="str">
        <f t="shared" si="391"/>
        <v/>
      </c>
      <c r="CA473" s="51" t="str">
        <f t="shared" si="370"/>
        <v/>
      </c>
      <c r="CB473" s="51" t="str">
        <f t="shared" si="371"/>
        <v/>
      </c>
      <c r="CC473" s="51" t="str">
        <f t="shared" si="372"/>
        <v/>
      </c>
      <c r="CD473" s="51" t="str">
        <f t="shared" si="373"/>
        <v/>
      </c>
      <c r="CE473" s="51" t="str">
        <f t="shared" ca="1" si="392"/>
        <v/>
      </c>
      <c r="CF473" s="51" t="str">
        <f t="shared" ca="1" si="392"/>
        <v/>
      </c>
      <c r="CG473" s="51" t="str">
        <f t="shared" ca="1" si="374"/>
        <v/>
      </c>
      <c r="CH473" s="51" t="str">
        <f t="shared" ca="1" si="375"/>
        <v/>
      </c>
      <c r="CI473" s="51" t="str">
        <f t="shared" ca="1" si="376"/>
        <v/>
      </c>
      <c r="CJ473" s="51" t="str">
        <f t="shared" ca="1" si="377"/>
        <v/>
      </c>
      <c r="CK473" s="51" t="str">
        <f t="shared" ca="1" si="353"/>
        <v/>
      </c>
      <c r="CL473" s="51" t="str">
        <f t="shared" ca="1" si="353"/>
        <v/>
      </c>
      <c r="CM473" s="51" t="str">
        <f t="shared" ca="1" si="353"/>
        <v/>
      </c>
      <c r="CN473" s="51" t="str">
        <f t="shared" ca="1" si="353"/>
        <v/>
      </c>
      <c r="CO473" s="51" t="str">
        <f t="shared" ca="1" si="353"/>
        <v/>
      </c>
      <c r="CP473" s="51" t="str">
        <f t="shared" ca="1" si="353"/>
        <v/>
      </c>
      <c r="CQ473" s="51" t="str">
        <f t="shared" si="354"/>
        <v/>
      </c>
      <c r="CR473" s="51" t="str">
        <f t="shared" si="354"/>
        <v/>
      </c>
      <c r="CS473" s="51" t="str">
        <f t="shared" si="354"/>
        <v/>
      </c>
      <c r="CT473" s="51" t="str">
        <f t="shared" si="354"/>
        <v/>
      </c>
      <c r="CU473" s="51" t="str">
        <f t="shared" si="354"/>
        <v/>
      </c>
      <c r="CV473" s="54" t="str">
        <f t="shared" si="354"/>
        <v/>
      </c>
      <c r="CW473" s="25">
        <v>0</v>
      </c>
      <c r="CX473" s="55">
        <v>1</v>
      </c>
      <c r="CY473" s="55"/>
      <c r="CZ473" s="26">
        <v>0</v>
      </c>
      <c r="DA473" s="26">
        <v>0</v>
      </c>
      <c r="DB473" s="26">
        <v>0</v>
      </c>
      <c r="DC473" s="26">
        <v>0</v>
      </c>
      <c r="DD473" s="26">
        <v>0</v>
      </c>
      <c r="DE473" s="26">
        <v>0</v>
      </c>
      <c r="DF473" s="26">
        <v>0</v>
      </c>
      <c r="DG473" s="26">
        <v>0</v>
      </c>
      <c r="DH473" s="26">
        <v>0</v>
      </c>
      <c r="DI473" s="26">
        <v>0</v>
      </c>
      <c r="DJ473" s="26">
        <v>0</v>
      </c>
      <c r="DK473" s="26">
        <v>0</v>
      </c>
      <c r="DL473" s="27" t="str">
        <f t="shared" si="378"/>
        <v>P1</v>
      </c>
      <c r="DM473" s="28" t="str">
        <f t="shared" ca="1" si="379"/>
        <v>P1</v>
      </c>
      <c r="DN473" s="56">
        <f>_xlfn.XLOOKUP(B473,'[2]1. All Calls'!$R:$R,'[2]1. All Calls'!$A:$A,"",0)</f>
        <v>46158.757210648102</v>
      </c>
      <c r="DO473" s="57" t="str">
        <f ca="1">VLOOKUP(DM473,[1]Validation!$B$20:$C$25,2,0)</f>
        <v>P1</v>
      </c>
      <c r="DP473" s="58" t="str">
        <f>_xlfn.XLOOKUP(B473,'[1]Active AMCs- Dealer'!E:E,'[1]Active AMCs- Dealer'!L:L,"Not in AMC",0)</f>
        <v>Not in AMC</v>
      </c>
      <c r="DQ473" s="58"/>
      <c r="DR473" s="29" t="str">
        <f>_xlfn.XLOOKUP(B473,'[2]1. All Calls'!$R:$R,'[2]1. All Calls'!$F:$F,"",0)</f>
        <v>CC-02083341</v>
      </c>
      <c r="DS473" s="29" t="str">
        <f>_xlfn.XLOOKUP(B473,'[2]1. All Calls'!$R:$R,'[2]1. All Calls'!$AB:$AB,"",0)</f>
        <v>Commissioning done on dated 16-05-2026</v>
      </c>
      <c r="DT473" s="30">
        <f>_xlfn.XLOOKUP(DR473,'[2]1. All Calls'!$F:$F,'[2]1. All Calls'!$A:$A,"",0)</f>
        <v>46158.757210648102</v>
      </c>
      <c r="DU473" s="31">
        <f>_xlfn.XLOOKUP(DR473,'[2]1. All Calls'!$F:$F,'[2]1. All Calls'!$B:$B,"",0)</f>
        <v>1</v>
      </c>
      <c r="DV473" s="31">
        <f>_xlfn.XLOOKUP(B473,[1]MDA_Assets!D:D,[1]MDA_Assets!N:N,"",0)</f>
        <v>0</v>
      </c>
      <c r="DW473" s="31">
        <f>_xlfn.XLOOKUP(B473,[1]MDA_Assets!D:D,[1]MDA_Assets!O:O,"",0)</f>
        <v>0</v>
      </c>
      <c r="DX473" s="32" t="str">
        <f>_xlfn.XLOOKUP(B473,[1]MDA_Assets!D:D,[1]MDA_Assets!Q:Q,"",0)</f>
        <v>XD</v>
      </c>
      <c r="DY473" s="33">
        <f>_xlfn.XLOOKUP(B473,[1]MDA_Assets!D:D,[1]MDA_Assets!R:R,"",0)</f>
        <v>46158</v>
      </c>
      <c r="DZ473" s="33">
        <f>_xlfn.XLOOKUP(B473,[1]MDA_Assets!D:D,[1]MDA_Assets!S:S,"",0)</f>
        <v>46158</v>
      </c>
      <c r="EA473" s="33">
        <f>_xlfn.XLOOKUP(B473,[1]MDA_Assets!D:D,[1]MDA_Assets!T:T,"",0)</f>
        <v>46158</v>
      </c>
      <c r="EB473" s="33">
        <f>_xlfn.XLOOKUP(B473,[1]MDA_Assets!D:D,[1]MDA_Assets!U:U,"",0)</f>
        <v>46158</v>
      </c>
      <c r="EC473" s="33">
        <f>_xlfn.XLOOKUP(B473,[1]MDA_Assets!D:D,[1]MDA_Assets!V:V,"",0)</f>
        <v>46158</v>
      </c>
      <c r="ED473" s="33">
        <f>_xlfn.XLOOKUP(B473,[1]MDA_Assets!D:D,[1]MDA_Assets!W:W,"",0)</f>
        <v>46158</v>
      </c>
      <c r="EE473" s="32" t="str">
        <f>_xlfn.XLOOKUP(B473,[1]MDA_Assets!D:D,[1]MDA_Assets!X:X,"",0)</f>
        <v>Yes</v>
      </c>
      <c r="EF473" s="33">
        <f>_xlfn.XLOOKUP(B473,[1]MDA_Assets!D:D,[1]MDA_Assets!Y:Y,"",0)</f>
        <v>0</v>
      </c>
      <c r="EG473" s="33">
        <f>_xlfn.XLOOKUP(B473,[1]MDA_Assets!D:D,[1]MDA_Assets!Z:Z,"",0)</f>
        <v>0</v>
      </c>
      <c r="EH473" s="33">
        <f>_xlfn.XLOOKUP(B473,[1]MDA_Assets!D:D,[1]MDA_Assets!AA:AA,"",0)</f>
        <v>0</v>
      </c>
      <c r="EI473" s="34">
        <f>_xlfn.XLOOKUP(B473,[1]MDA_Assets!D:D,[1]MDA_Assets!P:P,"",0)</f>
        <v>4</v>
      </c>
      <c r="EJ473" s="35" t="str">
        <f>_xlfn.XLOOKUP(B473,[1]MDA_Assets!D:D,[1]MDA_Assets!AB:AB,"",0)</f>
        <v>2000</v>
      </c>
      <c r="EK473" s="35" t="str">
        <f>_xlfn.XLOOKUP(B473,[1]MDA_Assets!D:D,[1]MDA_Assets!AC:AC,"",0)</f>
        <v>2000</v>
      </c>
      <c r="EL473" s="35" t="str">
        <f>_xlfn.XLOOKUP(B473,[1]MDA_Assets!D:D,[1]MDA_Assets!AD:AD,"",0)</f>
        <v>4000</v>
      </c>
      <c r="EM473" s="35" t="str">
        <f>_xlfn.XLOOKUP(B473,[1]MDA_Assets!D:D,[1]MDA_Assets!AE:AE,"",0)</f>
        <v>4000</v>
      </c>
      <c r="EN473" s="35" t="str">
        <f>_xlfn.XLOOKUP(B473,[1]MDA_Assets!D:D,[1]MDA_Assets!AF:AF,"",0)</f>
        <v>8000</v>
      </c>
      <c r="EO473" s="35" t="str">
        <f>_xlfn.XLOOKUP(B473,[1]MDA_Assets!D:D,[1]MDA_Assets!AG:AG,"",0)</f>
        <v>4000</v>
      </c>
      <c r="EP473" s="36" t="str">
        <f t="shared" si="393"/>
        <v/>
      </c>
      <c r="EQ473" s="36" t="str">
        <f t="shared" si="393"/>
        <v/>
      </c>
      <c r="ER473" s="36" t="str">
        <f t="shared" si="380"/>
        <v/>
      </c>
      <c r="ES473" s="36" t="str">
        <f t="shared" si="381"/>
        <v/>
      </c>
      <c r="ET473" s="36" t="str">
        <f t="shared" si="382"/>
        <v/>
      </c>
      <c r="EU473" s="36" t="str">
        <f t="shared" si="383"/>
        <v/>
      </c>
      <c r="EV473" s="36" t="str">
        <f t="shared" si="384"/>
        <v/>
      </c>
      <c r="EW473" s="36" t="str">
        <f t="shared" si="355"/>
        <v/>
      </c>
      <c r="EX473" s="36" t="str">
        <f t="shared" si="356"/>
        <v/>
      </c>
      <c r="EY473" s="36" t="str">
        <f t="shared" si="396"/>
        <v/>
      </c>
      <c r="EZ473" s="36" t="str">
        <f t="shared" si="396"/>
        <v/>
      </c>
      <c r="FA473" s="36" t="str">
        <f t="shared" si="396"/>
        <v/>
      </c>
      <c r="FB473" s="36" t="str">
        <f t="shared" si="396"/>
        <v/>
      </c>
      <c r="FC473" s="36" t="str">
        <f t="shared" si="396"/>
        <v/>
      </c>
      <c r="FD473" s="36" t="str">
        <f t="shared" si="396"/>
        <v/>
      </c>
      <c r="FE473" s="36" t="str">
        <f t="shared" si="390"/>
        <v/>
      </c>
      <c r="FF473" s="36" t="str">
        <f t="shared" si="390"/>
        <v/>
      </c>
      <c r="FG473" s="36" t="str">
        <f t="shared" si="390"/>
        <v/>
      </c>
      <c r="FH473" s="37" t="str" cm="1">
        <f t="array" ref="FH473">_xlfn.IFS(EY473="", "No Data", EY473&lt;0, "Negative/Future", EY473=0, "Zero Days", EY473&lt;=3, "&lt; 3 Months", EY473&lt;=6, "3 to 6 Months", EY473&lt;=9, "6 to 9 Months", EY473&lt;=12, "9 to 12 Months", EY473&lt;=15, "12 to 15 Months", EY473&lt;=18, "15 to 18 Months", EY473&lt;=24, "18 to 24 Months", EY473&gt;24, "&gt; 24 Months")</f>
        <v>No Data</v>
      </c>
      <c r="FI473" s="37" t="str" cm="1">
        <f t="array" ref="FI473">_xlfn.IFS(EZ473="", "No Data", EZ473&lt;0, "Negative/Future", EZ473=0, "Zero Days", EZ473&lt;=3, "&lt; 3 Months", EZ473&lt;=6, "3 to 6 Months", EZ473&lt;=9, "6 to 9 Months", EZ473&lt;=12, "9 to 12 Months", EZ473&lt;=15, "12 to 15 Months", EZ473&lt;=18, "15 to 18 Months", EZ473&lt;=24, "18 to 24 Months", EZ473&gt;24, "&gt; 24 Months")</f>
        <v>No Data</v>
      </c>
      <c r="FJ473" s="37" t="str" cm="1">
        <f t="array" ref="FJ473">_xlfn.IFS(FA473="", "No Data", FA473&lt;0, "Negative/Future", FA473=0, "Zero Days", FA473&lt;=3, "&lt; 3 Months", FA473&lt;=6, "3 to 6 Months", FA473&lt;=9, "6 to 9 Months", FA473&lt;=12, "9 to 12 Months", FA473&lt;=15, "12 to 15 Months", FA473&lt;=18, "15 to 18 Months", FA473&lt;=24, "18 to 24 Months", FA473&gt;24, "&gt; 24 Months")</f>
        <v>No Data</v>
      </c>
      <c r="FK473" s="37" t="str" cm="1">
        <f t="array" ref="FK473">_xlfn.IFS(FB473="", "No Data", FB473&lt;0, "Negative/Future", FB473=0, "Zero Days", FB473&lt;=3, "&lt; 3 Months", FB473&lt;=6, "3 to 6 Months", FB473&lt;=9, "6 to 9 Months", FB473&lt;=12, "9 to 12 Months", FB473&lt;=15, "12 to 15 Months", FB473&lt;=18, "15 to 18 Months", FB473&lt;=24, "18 to 24 Months", FB473&gt;24, "&gt; 24 Months")</f>
        <v>No Data</v>
      </c>
      <c r="FL473" s="37" t="str" cm="1">
        <f t="array" ref="FL473">_xlfn.IFS(FC473="", "No Data", FC473&lt;0, "Negative/Future", FC473=0, "Zero Days", FC473&lt;=3, "&lt; 3 Months", FC473&lt;=6, "3 to 6 Months", FC473&lt;=9, "6 to 9 Months", FC473&lt;=12, "9 to 12 Months", FC473&lt;=15, "12 to 15 Months", FC473&lt;=18, "15 to 18 Months", FC473&lt;=24, "18 to 24 Months", FC473&gt;24, "&gt; 24 Months")</f>
        <v>No Data</v>
      </c>
      <c r="FM473" s="37" t="str" cm="1">
        <f t="array" ref="FM473">_xlfn.IFS(FD473="", "No Data", FD473&lt;0, "Negative/Future", FD473=0, "Zero Days", FD473&lt;=3, "&lt; 3 Months", FD473&lt;=6, "3 to 6 Months", FD473&lt;=9, "6 to 9 Months", FD473&lt;=12, "9 to 12 Months", FD473&lt;=15, "12 to 15 Months", FD473&lt;=18, "15 to 18 Months", FD473&lt;=24, "18 to 24 Months", FD473&gt;24, "&gt; 24 Months")</f>
        <v>No Data</v>
      </c>
      <c r="FN473" s="37" t="str" cm="1">
        <f t="array" ref="FN473">_xlfn.IFS(FE473="", "No Data", FE473&lt;0, "Negative/Future", FE473=0, "Zero Days", FE473&lt;=3, "&lt; 3 Months", FE473&lt;=6, "3 to 6 Months", FE473&lt;=9, "6 to 9 Months", FE473&lt;=12, "9 to 12 Months", FE473&lt;=15, "12 to 15 Months", FE473&lt;=18, "15 to 18 Months", FE473&lt;=24, "18 to 24 Months", FE473&gt;24, "&gt; 24 Months")</f>
        <v>No Data</v>
      </c>
      <c r="FO473" s="37" t="str" cm="1">
        <f t="array" ref="FO473">_xlfn.IFS(FG473="", "No Data", FG473&lt;0, "Negative/Future", FG473=0, "Zero Days", FG473&lt;=3, "&lt; 3 Months", FG473&lt;=6, "3 to 6 Months", FG473&lt;=9, "6 to 9 Months", FG473&lt;=12, "9 to 12 Months", FG473&lt;=15, "12 to 15 Months", FG473&lt;=18, "15 to 18 Months", FG473&lt;=24, "18 to 24 Months", FG473&gt;24, "&gt; 24 Months")</f>
        <v>No Data</v>
      </c>
      <c r="FP473" s="37" t="str" cm="1">
        <f t="array" ref="FP473">_xlfn.IFS(FF473="", "No Data", FF473&lt;0, "Negative/Future", FF473=0, "Zero Days", FF473&lt;=3, "&lt; 3 Months", FF473&lt;=6, "3 to 6 Months", FF473&lt;=9, "6 to 9 Months", FF473&lt;=12, "9 to 12 Months", FF473&lt;=15, "12 to 15 Months", FF473&lt;=18, "15 to 18 Months", FF473&lt;=24, "18 to 24 Months", FF473&gt;24, "&gt; 24 Months")</f>
        <v>No Data</v>
      </c>
      <c r="FQ473" s="29"/>
      <c r="FR473" s="29"/>
      <c r="FS473" s="38" t="str">
        <f>VLOOKUP(_xlfn.XLOOKUP(B473,[1]MDA_Assets!D:D,[1]MDA_Assets!I:I,"",0),[1]Validation!$B$1:$C$8,2,0)</f>
        <v>B</v>
      </c>
      <c r="FT473" s="38" t="s">
        <v>202</v>
      </c>
      <c r="FU473" s="31" t="str">
        <f>_xlfn.XLOOKUP(B473,[1]MDA_Assets!D:D,[1]MDA_Assets!X:X,"",0)</f>
        <v>Yes</v>
      </c>
      <c r="FV473" s="39">
        <v>0</v>
      </c>
      <c r="FW473" s="39">
        <v>0</v>
      </c>
      <c r="FX473" s="39">
        <v>0</v>
      </c>
      <c r="FY473" s="39">
        <v>9</v>
      </c>
      <c r="FZ473" s="40" t="str">
        <f t="shared" si="394"/>
        <v/>
      </c>
      <c r="GA473" s="40" t="str">
        <f t="shared" si="394"/>
        <v/>
      </c>
      <c r="GB473" s="40" t="str">
        <f t="shared" si="357"/>
        <v/>
      </c>
      <c r="GC473" s="40" t="str">
        <f t="shared" si="358"/>
        <v/>
      </c>
      <c r="GD473" s="40" t="str">
        <f t="shared" si="359"/>
        <v/>
      </c>
      <c r="GE473" s="40" t="str">
        <f t="shared" si="360"/>
        <v/>
      </c>
      <c r="GF473" s="40" t="str">
        <f t="shared" si="395"/>
        <v/>
      </c>
      <c r="GG473" s="40" t="str">
        <f t="shared" si="395"/>
        <v/>
      </c>
      <c r="GH473" s="40" t="str">
        <f t="shared" si="395"/>
        <v/>
      </c>
      <c r="GI473" s="39">
        <f t="shared" si="385"/>
        <v>0</v>
      </c>
      <c r="GJ473" s="39">
        <f t="shared" si="386"/>
        <v>0</v>
      </c>
      <c r="GK473" s="39">
        <f t="shared" si="387"/>
        <v>0</v>
      </c>
      <c r="GL473" s="39">
        <f t="shared" si="388"/>
        <v>0</v>
      </c>
    </row>
    <row r="474" spans="1:194" x14ac:dyDescent="0.25">
      <c r="A474" s="19">
        <v>510</v>
      </c>
      <c r="B474" s="43" t="s">
        <v>3289</v>
      </c>
      <c r="C474" s="43" t="s">
        <v>254</v>
      </c>
      <c r="D474" s="43" t="s">
        <v>636</v>
      </c>
      <c r="E474" s="43" t="s">
        <v>1850</v>
      </c>
      <c r="F474" s="43" t="s">
        <v>429</v>
      </c>
      <c r="G474" s="43" t="s">
        <v>3251</v>
      </c>
      <c r="H474" s="43" t="s">
        <v>216</v>
      </c>
      <c r="I474" s="43" t="s">
        <v>192</v>
      </c>
      <c r="J474" s="44" t="str">
        <f t="shared" si="361"/>
        <v/>
      </c>
      <c r="K474" s="43"/>
      <c r="L474" s="44">
        <v>45992</v>
      </c>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8"/>
      <c r="AM474" s="48"/>
      <c r="AN474" s="48"/>
      <c r="AO474" s="48"/>
      <c r="AP474" s="48"/>
      <c r="AQ474" s="48"/>
      <c r="AR474" s="48"/>
      <c r="AS474" s="48"/>
      <c r="AT474" s="48"/>
      <c r="AU474" s="43">
        <v>0</v>
      </c>
      <c r="AV474" s="43">
        <v>0</v>
      </c>
      <c r="AW474" s="43">
        <v>0</v>
      </c>
      <c r="AX474" s="51" t="s">
        <v>430</v>
      </c>
      <c r="AY474" s="51" t="s">
        <v>211</v>
      </c>
      <c r="AZ474" s="51" t="s">
        <v>198</v>
      </c>
      <c r="BA474" s="20" t="str">
        <f t="shared" ca="1" si="389"/>
        <v/>
      </c>
      <c r="BB474" s="20" t="str">
        <f t="shared" ca="1" si="389"/>
        <v/>
      </c>
      <c r="BC474" s="20" t="str">
        <f t="shared" ca="1" si="389"/>
        <v/>
      </c>
      <c r="BD474" s="20" t="str">
        <f t="shared" ca="1" si="389"/>
        <v/>
      </c>
      <c r="BE474" s="20" t="str">
        <f t="shared" ca="1" si="389"/>
        <v/>
      </c>
      <c r="BF474" s="20" t="str">
        <f t="shared" ca="1" si="389"/>
        <v/>
      </c>
      <c r="BG474" s="21" t="str">
        <f t="shared" ca="1" si="389"/>
        <v/>
      </c>
      <c r="BH474" s="21" t="str">
        <f t="shared" ca="1" si="389"/>
        <v/>
      </c>
      <c r="BI474" s="21" t="str">
        <f t="shared" ca="1" si="389"/>
        <v/>
      </c>
      <c r="BJ474" s="22">
        <f t="shared" ca="1" si="363"/>
        <v>0</v>
      </c>
      <c r="BK474" s="21">
        <f t="shared" si="364"/>
        <v>0</v>
      </c>
      <c r="BL474" s="22" t="str">
        <f t="shared" ca="1" si="365"/>
        <v/>
      </c>
      <c r="BM474" s="22" t="str">
        <f t="shared" ca="1" si="366"/>
        <v/>
      </c>
      <c r="BN474" s="23" t="str">
        <f t="shared" ca="1" si="367"/>
        <v/>
      </c>
      <c r="BO474" s="24" t="str">
        <f t="shared" ca="1" si="368"/>
        <v/>
      </c>
      <c r="BP474" s="51" t="str">
        <f>_xlfn.XLOOKUP(E474,[1]Validation!E:E,[1]Validation!F:F,"")</f>
        <v>EN11</v>
      </c>
      <c r="BQ474" s="51" t="str">
        <f>_xlfn.XLOOKUP(BP474,[1]Validation!F:F,[1]Validation!G:G,"")</f>
        <v>EN11 to EN22</v>
      </c>
      <c r="BR474" s="52" t="str">
        <f>VLOOKUP(G474,[1]Validation!$B$1:$C$9,2,0)</f>
        <v>P</v>
      </c>
      <c r="BS474" s="51">
        <f t="shared" ca="1" si="369"/>
        <v>1517</v>
      </c>
      <c r="BT474" s="53" t="str">
        <f>_xlfn.XLOOKUP(B474,'[2]1. All Calls'!$R:$R,'[2]1. All Calls'!$A:$A,"",0)</f>
        <v/>
      </c>
      <c r="BU474" s="51" t="str">
        <f>_xlfn.XLOOKUP(B474,'[2]1. All Calls'!$R:$R,'[2]1. All Calls'!$F:$F,"",0)</f>
        <v/>
      </c>
      <c r="BV474" s="51" t="str">
        <f>_xlfn.XLOOKUP(B474,'[2]1. All Calls'!$R:$R,'[2]1. All Calls'!$J:$J,"",0)</f>
        <v/>
      </c>
      <c r="BW474" s="53" t="str">
        <f>_xlfn.XLOOKUP(B474,'[2]Sch Calls'!$R:$R,'[2]Sch Calls'!$A:$A,"",0)</f>
        <v/>
      </c>
      <c r="BX474" s="51" t="str">
        <f>_xlfn.XLOOKUP(B474,'[2]Sch Calls'!$R:$R,'[2]Sch Calls'!$B:$B,"",0)</f>
        <v/>
      </c>
      <c r="BY474" s="51" t="str">
        <f t="shared" si="391"/>
        <v/>
      </c>
      <c r="BZ474" s="51" t="str">
        <f t="shared" si="391"/>
        <v/>
      </c>
      <c r="CA474" s="51" t="str">
        <f t="shared" si="370"/>
        <v/>
      </c>
      <c r="CB474" s="51" t="str">
        <f t="shared" si="371"/>
        <v/>
      </c>
      <c r="CC474" s="51" t="str">
        <f t="shared" si="372"/>
        <v/>
      </c>
      <c r="CD474" s="51" t="str">
        <f t="shared" si="373"/>
        <v/>
      </c>
      <c r="CE474" s="51" t="str">
        <f t="shared" ca="1" si="392"/>
        <v/>
      </c>
      <c r="CF474" s="51" t="str">
        <f t="shared" ca="1" si="392"/>
        <v/>
      </c>
      <c r="CG474" s="51" t="str">
        <f t="shared" ca="1" si="374"/>
        <v/>
      </c>
      <c r="CH474" s="51" t="str">
        <f t="shared" ca="1" si="375"/>
        <v/>
      </c>
      <c r="CI474" s="51" t="str">
        <f t="shared" ca="1" si="376"/>
        <v/>
      </c>
      <c r="CJ474" s="51" t="str">
        <f t="shared" ca="1" si="377"/>
        <v/>
      </c>
      <c r="CK474" s="51" t="str">
        <f t="shared" ca="1" si="353"/>
        <v/>
      </c>
      <c r="CL474" s="51" t="str">
        <f t="shared" ca="1" si="353"/>
        <v/>
      </c>
      <c r="CM474" s="51" t="str">
        <f t="shared" ca="1" si="353"/>
        <v/>
      </c>
      <c r="CN474" s="51" t="str">
        <f t="shared" ca="1" si="353"/>
        <v/>
      </c>
      <c r="CO474" s="51" t="str">
        <f t="shared" ca="1" si="353"/>
        <v/>
      </c>
      <c r="CP474" s="51" t="str">
        <f t="shared" ca="1" si="353"/>
        <v/>
      </c>
      <c r="CQ474" s="51" t="str">
        <f t="shared" si="354"/>
        <v/>
      </c>
      <c r="CR474" s="51" t="str">
        <f t="shared" si="354"/>
        <v/>
      </c>
      <c r="CS474" s="51" t="str">
        <f t="shared" si="354"/>
        <v/>
      </c>
      <c r="CT474" s="51" t="str">
        <f t="shared" si="354"/>
        <v/>
      </c>
      <c r="CU474" s="51" t="str">
        <f t="shared" si="354"/>
        <v/>
      </c>
      <c r="CV474" s="54" t="str">
        <f t="shared" si="354"/>
        <v/>
      </c>
      <c r="CW474" s="25">
        <v>0</v>
      </c>
      <c r="CX474" s="55">
        <v>1</v>
      </c>
      <c r="CY474" s="55"/>
      <c r="CZ474" s="26">
        <v>0</v>
      </c>
      <c r="DA474" s="26">
        <v>0</v>
      </c>
      <c r="DB474" s="26">
        <v>0</v>
      </c>
      <c r="DC474" s="26">
        <v>0</v>
      </c>
      <c r="DD474" s="26">
        <v>0</v>
      </c>
      <c r="DE474" s="26">
        <v>0</v>
      </c>
      <c r="DF474" s="26">
        <v>0</v>
      </c>
      <c r="DG474" s="26">
        <v>0</v>
      </c>
      <c r="DH474" s="26">
        <v>0</v>
      </c>
      <c r="DI474" s="26">
        <v>0</v>
      </c>
      <c r="DJ474" s="26">
        <v>0</v>
      </c>
      <c r="DK474" s="26">
        <v>0</v>
      </c>
      <c r="DL474" s="27" t="str">
        <f t="shared" si="378"/>
        <v>P1</v>
      </c>
      <c r="DM474" s="28" t="str">
        <f t="shared" ca="1" si="379"/>
        <v>P1</v>
      </c>
      <c r="DN474" s="56" t="str">
        <f>_xlfn.XLOOKUP(B474,'[2]1. All Calls'!$R:$R,'[2]1. All Calls'!$A:$A,"",0)</f>
        <v/>
      </c>
      <c r="DO474" s="57" t="str">
        <f ca="1">VLOOKUP(DM474,[1]Validation!$B$20:$C$25,2,0)</f>
        <v>P1</v>
      </c>
      <c r="DP474" s="58" t="str">
        <f>_xlfn.XLOOKUP(B474,'[1]Active AMCs- Dealer'!E:E,'[1]Active AMCs- Dealer'!L:L,"Not in AMC",0)</f>
        <v>Not in AMC</v>
      </c>
      <c r="DQ474" s="58"/>
      <c r="DR474" s="29" t="str">
        <f>_xlfn.XLOOKUP(B474,'[2]1. All Calls'!$R:$R,'[2]1. All Calls'!$F:$F,"",0)</f>
        <v/>
      </c>
      <c r="DS474" s="29" t="str">
        <f>_xlfn.XLOOKUP(B474,'[2]1. All Calls'!$R:$R,'[2]1. All Calls'!$AB:$AB,"",0)</f>
        <v/>
      </c>
      <c r="DT474" s="30" t="str">
        <f>_xlfn.XLOOKUP(DR474,'[2]1. All Calls'!$F:$F,'[2]1. All Calls'!$A:$A,"",0)</f>
        <v/>
      </c>
      <c r="DU474" s="31" t="str">
        <f>_xlfn.XLOOKUP(DR474,'[2]1. All Calls'!$F:$F,'[2]1. All Calls'!$B:$B,"",0)</f>
        <v/>
      </c>
      <c r="DV474" s="31">
        <f>_xlfn.XLOOKUP(B474,[1]MDA_Assets!D:D,[1]MDA_Assets!N:N,"",0)</f>
        <v>0</v>
      </c>
      <c r="DW474" s="31">
        <f>_xlfn.XLOOKUP(B474,[1]MDA_Assets!D:D,[1]MDA_Assets!O:O,"",0)</f>
        <v>0</v>
      </c>
      <c r="DX474" s="32">
        <f>_xlfn.XLOOKUP(B474,[1]MDA_Assets!D:D,[1]MDA_Assets!Q:Q,"",0)</f>
        <v>0</v>
      </c>
      <c r="DY474" s="33">
        <f>_xlfn.XLOOKUP(B474,[1]MDA_Assets!D:D,[1]MDA_Assets!R:R,"",0)</f>
        <v>0</v>
      </c>
      <c r="DZ474" s="33">
        <f>_xlfn.XLOOKUP(B474,[1]MDA_Assets!D:D,[1]MDA_Assets!S:S,"",0)</f>
        <v>0</v>
      </c>
      <c r="EA474" s="33">
        <f>_xlfn.XLOOKUP(B474,[1]MDA_Assets!D:D,[1]MDA_Assets!T:T,"",0)</f>
        <v>0</v>
      </c>
      <c r="EB474" s="33">
        <f>_xlfn.XLOOKUP(B474,[1]MDA_Assets!D:D,[1]MDA_Assets!U:U,"",0)</f>
        <v>0</v>
      </c>
      <c r="EC474" s="33">
        <f>_xlfn.XLOOKUP(B474,[1]MDA_Assets!D:D,[1]MDA_Assets!V:V,"",0)</f>
        <v>0</v>
      </c>
      <c r="ED474" s="33">
        <f>_xlfn.XLOOKUP(B474,[1]MDA_Assets!D:D,[1]MDA_Assets!W:W,"",0)</f>
        <v>0</v>
      </c>
      <c r="EE474" s="32">
        <f>_xlfn.XLOOKUP(B474,[1]MDA_Assets!D:D,[1]MDA_Assets!X:X,"",0)</f>
        <v>0</v>
      </c>
      <c r="EF474" s="33">
        <f>_xlfn.XLOOKUP(B474,[1]MDA_Assets!D:D,[1]MDA_Assets!Y:Y,"",0)</f>
        <v>0</v>
      </c>
      <c r="EG474" s="33">
        <f>_xlfn.XLOOKUP(B474,[1]MDA_Assets!D:D,[1]MDA_Assets!Z:Z,"",0)</f>
        <v>0</v>
      </c>
      <c r="EH474" s="33">
        <f>_xlfn.XLOOKUP(B474,[1]MDA_Assets!D:D,[1]MDA_Assets!AA:AA,"",0)</f>
        <v>0</v>
      </c>
      <c r="EI474" s="34">
        <f>_xlfn.XLOOKUP(B474,[1]MDA_Assets!D:D,[1]MDA_Assets!P:P,"",0)</f>
        <v>0</v>
      </c>
      <c r="EJ474" s="35">
        <f>_xlfn.XLOOKUP(B474,[1]MDA_Assets!D:D,[1]MDA_Assets!AB:AB,"",0)</f>
        <v>0</v>
      </c>
      <c r="EK474" s="35">
        <f>_xlfn.XLOOKUP(B474,[1]MDA_Assets!D:D,[1]MDA_Assets!AC:AC,"",0)</f>
        <v>0</v>
      </c>
      <c r="EL474" s="35">
        <f>_xlfn.XLOOKUP(B474,[1]MDA_Assets!D:D,[1]MDA_Assets!AD:AD,"",0)</f>
        <v>0</v>
      </c>
      <c r="EM474" s="35">
        <f>_xlfn.XLOOKUP(B474,[1]MDA_Assets!D:D,[1]MDA_Assets!AE:AE,"",0)</f>
        <v>0</v>
      </c>
      <c r="EN474" s="35">
        <f>_xlfn.XLOOKUP(B474,[1]MDA_Assets!D:D,[1]MDA_Assets!AF:AF,"",0)</f>
        <v>0</v>
      </c>
      <c r="EO474" s="35">
        <f>_xlfn.XLOOKUP(B474,[1]MDA_Assets!D:D,[1]MDA_Assets!AG:AG,"",0)</f>
        <v>0</v>
      </c>
      <c r="EP474" s="36" t="str">
        <f t="shared" si="393"/>
        <v/>
      </c>
      <c r="EQ474" s="36" t="str">
        <f t="shared" si="393"/>
        <v/>
      </c>
      <c r="ER474" s="36" t="str">
        <f t="shared" si="380"/>
        <v/>
      </c>
      <c r="ES474" s="36" t="str">
        <f t="shared" si="381"/>
        <v/>
      </c>
      <c r="ET474" s="36" t="str">
        <f t="shared" si="382"/>
        <v/>
      </c>
      <c r="EU474" s="36" t="str">
        <f t="shared" si="383"/>
        <v/>
      </c>
      <c r="EV474" s="36" t="str">
        <f t="shared" si="384"/>
        <v/>
      </c>
      <c r="EW474" s="36" t="str">
        <f t="shared" si="355"/>
        <v/>
      </c>
      <c r="EX474" s="36" t="str">
        <f t="shared" si="356"/>
        <v/>
      </c>
      <c r="EY474" s="36" t="str">
        <f t="shared" si="396"/>
        <v/>
      </c>
      <c r="EZ474" s="36" t="str">
        <f t="shared" si="396"/>
        <v/>
      </c>
      <c r="FA474" s="36" t="str">
        <f t="shared" si="396"/>
        <v/>
      </c>
      <c r="FB474" s="36" t="str">
        <f t="shared" si="396"/>
        <v/>
      </c>
      <c r="FC474" s="36" t="str">
        <f t="shared" si="396"/>
        <v/>
      </c>
      <c r="FD474" s="36" t="str">
        <f t="shared" si="396"/>
        <v/>
      </c>
      <c r="FE474" s="36" t="str">
        <f t="shared" si="390"/>
        <v/>
      </c>
      <c r="FF474" s="36" t="str">
        <f t="shared" si="390"/>
        <v/>
      </c>
      <c r="FG474" s="36" t="str">
        <f t="shared" si="390"/>
        <v/>
      </c>
      <c r="FH474" s="37" t="str" cm="1">
        <f t="array" ref="FH474">_xlfn.IFS(EY474="", "No Data", EY474&lt;0, "Negative/Future", EY474=0, "Zero Days", EY474&lt;=3, "&lt; 3 Months", EY474&lt;=6, "3 to 6 Months", EY474&lt;=9, "6 to 9 Months", EY474&lt;=12, "9 to 12 Months", EY474&lt;=15, "12 to 15 Months", EY474&lt;=18, "15 to 18 Months", EY474&lt;=24, "18 to 24 Months", EY474&gt;24, "&gt; 24 Months")</f>
        <v>No Data</v>
      </c>
      <c r="FI474" s="37" t="str" cm="1">
        <f t="array" ref="FI474">_xlfn.IFS(EZ474="", "No Data", EZ474&lt;0, "Negative/Future", EZ474=0, "Zero Days", EZ474&lt;=3, "&lt; 3 Months", EZ474&lt;=6, "3 to 6 Months", EZ474&lt;=9, "6 to 9 Months", EZ474&lt;=12, "9 to 12 Months", EZ474&lt;=15, "12 to 15 Months", EZ474&lt;=18, "15 to 18 Months", EZ474&lt;=24, "18 to 24 Months", EZ474&gt;24, "&gt; 24 Months")</f>
        <v>No Data</v>
      </c>
      <c r="FJ474" s="37" t="str" cm="1">
        <f t="array" ref="FJ474">_xlfn.IFS(FA474="", "No Data", FA474&lt;0, "Negative/Future", FA474=0, "Zero Days", FA474&lt;=3, "&lt; 3 Months", FA474&lt;=6, "3 to 6 Months", FA474&lt;=9, "6 to 9 Months", FA474&lt;=12, "9 to 12 Months", FA474&lt;=15, "12 to 15 Months", FA474&lt;=18, "15 to 18 Months", FA474&lt;=24, "18 to 24 Months", FA474&gt;24, "&gt; 24 Months")</f>
        <v>No Data</v>
      </c>
      <c r="FK474" s="37" t="str" cm="1">
        <f t="array" ref="FK474">_xlfn.IFS(FB474="", "No Data", FB474&lt;0, "Negative/Future", FB474=0, "Zero Days", FB474&lt;=3, "&lt; 3 Months", FB474&lt;=6, "3 to 6 Months", FB474&lt;=9, "6 to 9 Months", FB474&lt;=12, "9 to 12 Months", FB474&lt;=15, "12 to 15 Months", FB474&lt;=18, "15 to 18 Months", FB474&lt;=24, "18 to 24 Months", FB474&gt;24, "&gt; 24 Months")</f>
        <v>No Data</v>
      </c>
      <c r="FL474" s="37" t="str" cm="1">
        <f t="array" ref="FL474">_xlfn.IFS(FC474="", "No Data", FC474&lt;0, "Negative/Future", FC474=0, "Zero Days", FC474&lt;=3, "&lt; 3 Months", FC474&lt;=6, "3 to 6 Months", FC474&lt;=9, "6 to 9 Months", FC474&lt;=12, "9 to 12 Months", FC474&lt;=15, "12 to 15 Months", FC474&lt;=18, "15 to 18 Months", FC474&lt;=24, "18 to 24 Months", FC474&gt;24, "&gt; 24 Months")</f>
        <v>No Data</v>
      </c>
      <c r="FM474" s="37" t="str" cm="1">
        <f t="array" ref="FM474">_xlfn.IFS(FD474="", "No Data", FD474&lt;0, "Negative/Future", FD474=0, "Zero Days", FD474&lt;=3, "&lt; 3 Months", FD474&lt;=6, "3 to 6 Months", FD474&lt;=9, "6 to 9 Months", FD474&lt;=12, "9 to 12 Months", FD474&lt;=15, "12 to 15 Months", FD474&lt;=18, "15 to 18 Months", FD474&lt;=24, "18 to 24 Months", FD474&gt;24, "&gt; 24 Months")</f>
        <v>No Data</v>
      </c>
      <c r="FN474" s="37" t="str" cm="1">
        <f t="array" ref="FN474">_xlfn.IFS(FE474="", "No Data", FE474&lt;0, "Negative/Future", FE474=0, "Zero Days", FE474&lt;=3, "&lt; 3 Months", FE474&lt;=6, "3 to 6 Months", FE474&lt;=9, "6 to 9 Months", FE474&lt;=12, "9 to 12 Months", FE474&lt;=15, "12 to 15 Months", FE474&lt;=18, "15 to 18 Months", FE474&lt;=24, "18 to 24 Months", FE474&gt;24, "&gt; 24 Months")</f>
        <v>No Data</v>
      </c>
      <c r="FO474" s="37" t="str" cm="1">
        <f t="array" ref="FO474">_xlfn.IFS(FG474="", "No Data", FG474&lt;0, "Negative/Future", FG474=0, "Zero Days", FG474&lt;=3, "&lt; 3 Months", FG474&lt;=6, "3 to 6 Months", FG474&lt;=9, "6 to 9 Months", FG474&lt;=12, "9 to 12 Months", FG474&lt;=15, "12 to 15 Months", FG474&lt;=18, "15 to 18 Months", FG474&lt;=24, "18 to 24 Months", FG474&gt;24, "&gt; 24 Months")</f>
        <v>No Data</v>
      </c>
      <c r="FP474" s="37" t="str" cm="1">
        <f t="array" ref="FP474">_xlfn.IFS(FF474="", "No Data", FF474&lt;0, "Negative/Future", FF474=0, "Zero Days", FF474&lt;=3, "&lt; 3 Months", FF474&lt;=6, "3 to 6 Months", FF474&lt;=9, "6 to 9 Months", FF474&lt;=12, "9 to 12 Months", FF474&lt;=15, "12 to 15 Months", FF474&lt;=18, "15 to 18 Months", FF474&lt;=24, "18 to 24 Months", FF474&gt;24, "&gt; 24 Months")</f>
        <v>No Data</v>
      </c>
      <c r="FQ474" s="29"/>
      <c r="FR474" s="29"/>
      <c r="FS474" s="38" t="str">
        <f>VLOOKUP(_xlfn.XLOOKUP(B474,[1]MDA_Assets!D:D,[1]MDA_Assets!I:I,"",0),[1]Validation!$B$1:$C$8,2,0)</f>
        <v>P</v>
      </c>
      <c r="FT474" s="38" t="s">
        <v>202</v>
      </c>
      <c r="FU474" s="31">
        <f>_xlfn.XLOOKUP(B474,[1]MDA_Assets!D:D,[1]MDA_Assets!X:X,"",0)</f>
        <v>0</v>
      </c>
      <c r="FV474" s="39">
        <v>0</v>
      </c>
      <c r="FW474" s="39">
        <v>0</v>
      </c>
      <c r="FX474" s="39">
        <v>0</v>
      </c>
      <c r="FY474" s="39">
        <v>9</v>
      </c>
      <c r="FZ474" s="40" t="str">
        <f t="shared" si="394"/>
        <v/>
      </c>
      <c r="GA474" s="40" t="str">
        <f t="shared" si="394"/>
        <v/>
      </c>
      <c r="GB474" s="40" t="str">
        <f t="shared" si="357"/>
        <v/>
      </c>
      <c r="GC474" s="40" t="str">
        <f t="shared" si="358"/>
        <v/>
      </c>
      <c r="GD474" s="40" t="str">
        <f t="shared" si="359"/>
        <v/>
      </c>
      <c r="GE474" s="40" t="str">
        <f t="shared" si="360"/>
        <v/>
      </c>
      <c r="GF474" s="40" t="str">
        <f t="shared" si="395"/>
        <v/>
      </c>
      <c r="GG474" s="40" t="str">
        <f t="shared" si="395"/>
        <v/>
      </c>
      <c r="GH474" s="40" t="str">
        <f t="shared" si="395"/>
        <v/>
      </c>
      <c r="GI474" s="39">
        <f t="shared" si="385"/>
        <v>0</v>
      </c>
      <c r="GJ474" s="39">
        <f t="shared" si="386"/>
        <v>0</v>
      </c>
      <c r="GK474" s="39">
        <f t="shared" si="387"/>
        <v>0</v>
      </c>
      <c r="GL474" s="39">
        <f t="shared" si="388"/>
        <v>0</v>
      </c>
    </row>
    <row r="475" spans="1:194" x14ac:dyDescent="0.25">
      <c r="A475" s="19">
        <v>511</v>
      </c>
      <c r="B475" s="43" t="s">
        <v>3290</v>
      </c>
      <c r="C475" s="43" t="s">
        <v>186</v>
      </c>
      <c r="D475" s="43" t="s">
        <v>636</v>
      </c>
      <c r="E475" s="43" t="s">
        <v>2668</v>
      </c>
      <c r="F475" s="43" t="s">
        <v>429</v>
      </c>
      <c r="G475" s="43" t="s">
        <v>3251</v>
      </c>
      <c r="H475" s="43" t="s">
        <v>216</v>
      </c>
      <c r="I475" s="43" t="s">
        <v>192</v>
      </c>
      <c r="J475" s="44" t="str">
        <f t="shared" si="361"/>
        <v/>
      </c>
      <c r="K475" s="43"/>
      <c r="L475" s="44">
        <v>46106</v>
      </c>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8"/>
      <c r="AM475" s="48"/>
      <c r="AN475" s="48"/>
      <c r="AO475" s="48"/>
      <c r="AP475" s="48"/>
      <c r="AQ475" s="48"/>
      <c r="AR475" s="48"/>
      <c r="AS475" s="48"/>
      <c r="AT475" s="48"/>
      <c r="AU475" s="43">
        <v>0</v>
      </c>
      <c r="AV475" s="43">
        <v>0</v>
      </c>
      <c r="AW475" s="43">
        <v>0</v>
      </c>
      <c r="AX475" s="51" t="s">
        <v>430</v>
      </c>
      <c r="AY475" s="51" t="s">
        <v>211</v>
      </c>
      <c r="AZ475" s="51" t="s">
        <v>198</v>
      </c>
      <c r="BA475" s="20" t="str">
        <f t="shared" ca="1" si="389"/>
        <v/>
      </c>
      <c r="BB475" s="20" t="str">
        <f t="shared" ca="1" si="389"/>
        <v/>
      </c>
      <c r="BC475" s="20" t="str">
        <f t="shared" ca="1" si="389"/>
        <v/>
      </c>
      <c r="BD475" s="20" t="str">
        <f t="shared" ca="1" si="389"/>
        <v/>
      </c>
      <c r="BE475" s="20" t="str">
        <f t="shared" ca="1" si="389"/>
        <v/>
      </c>
      <c r="BF475" s="20" t="str">
        <f t="shared" ca="1" si="389"/>
        <v/>
      </c>
      <c r="BG475" s="21" t="str">
        <f t="shared" ca="1" si="389"/>
        <v/>
      </c>
      <c r="BH475" s="21" t="str">
        <f t="shared" ca="1" si="389"/>
        <v/>
      </c>
      <c r="BI475" s="21" t="str">
        <f t="shared" ca="1" si="389"/>
        <v/>
      </c>
      <c r="BJ475" s="22">
        <f t="shared" ca="1" si="363"/>
        <v>0</v>
      </c>
      <c r="BK475" s="21">
        <f t="shared" si="364"/>
        <v>0</v>
      </c>
      <c r="BL475" s="22" t="str">
        <f t="shared" ca="1" si="365"/>
        <v/>
      </c>
      <c r="BM475" s="22" t="str">
        <f t="shared" ca="1" si="366"/>
        <v/>
      </c>
      <c r="BN475" s="23" t="str">
        <f t="shared" ca="1" si="367"/>
        <v/>
      </c>
      <c r="BO475" s="24" t="str">
        <f t="shared" ca="1" si="368"/>
        <v/>
      </c>
      <c r="BP475" s="51" t="str">
        <f>_xlfn.XLOOKUP(E475,[1]Validation!E:E,[1]Validation!F:F,"")</f>
        <v/>
      </c>
      <c r="BQ475" s="51" t="str">
        <f>_xlfn.XLOOKUP(BP475,[1]Validation!F:F,[1]Validation!G:G,"")</f>
        <v/>
      </c>
      <c r="BR475" s="52" t="str">
        <f>VLOOKUP(G475,[1]Validation!$B$1:$C$9,2,0)</f>
        <v>P</v>
      </c>
      <c r="BS475" s="51">
        <f t="shared" ca="1" si="369"/>
        <v>1517</v>
      </c>
      <c r="BT475" s="53" t="str">
        <f>_xlfn.XLOOKUP(B475,'[2]1. All Calls'!$R:$R,'[2]1. All Calls'!$A:$A,"",0)</f>
        <v/>
      </c>
      <c r="BU475" s="51" t="str">
        <f>_xlfn.XLOOKUP(B475,'[2]1. All Calls'!$R:$R,'[2]1. All Calls'!$F:$F,"",0)</f>
        <v/>
      </c>
      <c r="BV475" s="51" t="str">
        <f>_xlfn.XLOOKUP(B475,'[2]1. All Calls'!$R:$R,'[2]1. All Calls'!$J:$J,"",0)</f>
        <v/>
      </c>
      <c r="BW475" s="53" t="str">
        <f>_xlfn.XLOOKUP(B475,'[2]Sch Calls'!$R:$R,'[2]Sch Calls'!$A:$A,"",0)</f>
        <v/>
      </c>
      <c r="BX475" s="51" t="str">
        <f>_xlfn.XLOOKUP(B475,'[2]Sch Calls'!$R:$R,'[2]Sch Calls'!$B:$B,"",0)</f>
        <v/>
      </c>
      <c r="BY475" s="51" t="str">
        <f t="shared" si="391"/>
        <v/>
      </c>
      <c r="BZ475" s="51" t="str">
        <f t="shared" si="391"/>
        <v/>
      </c>
      <c r="CA475" s="51" t="str">
        <f t="shared" si="370"/>
        <v/>
      </c>
      <c r="CB475" s="51" t="str">
        <f t="shared" si="371"/>
        <v/>
      </c>
      <c r="CC475" s="51" t="str">
        <f t="shared" si="372"/>
        <v/>
      </c>
      <c r="CD475" s="51" t="str">
        <f t="shared" si="373"/>
        <v/>
      </c>
      <c r="CE475" s="51" t="str">
        <f t="shared" ca="1" si="392"/>
        <v/>
      </c>
      <c r="CF475" s="51" t="str">
        <f t="shared" ca="1" si="392"/>
        <v/>
      </c>
      <c r="CG475" s="51" t="str">
        <f t="shared" ca="1" si="374"/>
        <v/>
      </c>
      <c r="CH475" s="51" t="str">
        <f t="shared" ca="1" si="375"/>
        <v/>
      </c>
      <c r="CI475" s="51" t="str">
        <f t="shared" ca="1" si="376"/>
        <v/>
      </c>
      <c r="CJ475" s="51" t="str">
        <f t="shared" ca="1" si="377"/>
        <v/>
      </c>
      <c r="CK475" s="51" t="str">
        <f t="shared" ca="1" si="353"/>
        <v/>
      </c>
      <c r="CL475" s="51" t="str">
        <f t="shared" ca="1" si="353"/>
        <v/>
      </c>
      <c r="CM475" s="51" t="str">
        <f t="shared" ca="1" si="353"/>
        <v/>
      </c>
      <c r="CN475" s="51" t="str">
        <f t="shared" ca="1" si="353"/>
        <v/>
      </c>
      <c r="CO475" s="51" t="str">
        <f t="shared" ca="1" si="353"/>
        <v/>
      </c>
      <c r="CP475" s="51" t="str">
        <f t="shared" ca="1" si="353"/>
        <v/>
      </c>
      <c r="CQ475" s="51" t="str">
        <f t="shared" si="354"/>
        <v/>
      </c>
      <c r="CR475" s="51" t="str">
        <f t="shared" si="354"/>
        <v/>
      </c>
      <c r="CS475" s="51" t="str">
        <f t="shared" si="354"/>
        <v/>
      </c>
      <c r="CT475" s="51" t="str">
        <f t="shared" si="354"/>
        <v/>
      </c>
      <c r="CU475" s="51" t="str">
        <f t="shared" si="354"/>
        <v/>
      </c>
      <c r="CV475" s="54" t="str">
        <f t="shared" si="354"/>
        <v/>
      </c>
      <c r="CW475" s="25">
        <v>0</v>
      </c>
      <c r="CX475" s="55">
        <v>1</v>
      </c>
      <c r="CY475" s="55"/>
      <c r="CZ475" s="26">
        <v>0</v>
      </c>
      <c r="DA475" s="26">
        <v>0</v>
      </c>
      <c r="DB475" s="26">
        <v>0</v>
      </c>
      <c r="DC475" s="26">
        <v>0</v>
      </c>
      <c r="DD475" s="26">
        <v>0</v>
      </c>
      <c r="DE475" s="26">
        <v>0</v>
      </c>
      <c r="DF475" s="26">
        <v>0</v>
      </c>
      <c r="DG475" s="26">
        <v>0</v>
      </c>
      <c r="DH475" s="26">
        <v>0</v>
      </c>
      <c r="DI475" s="26">
        <v>0</v>
      </c>
      <c r="DJ475" s="26">
        <v>0</v>
      </c>
      <c r="DK475" s="26">
        <v>0</v>
      </c>
      <c r="DL475" s="27" t="str">
        <f t="shared" si="378"/>
        <v>P1</v>
      </c>
      <c r="DM475" s="28" t="str">
        <f t="shared" ca="1" si="379"/>
        <v>P1</v>
      </c>
      <c r="DN475" s="56" t="str">
        <f>_xlfn.XLOOKUP(B475,'[2]1. All Calls'!$R:$R,'[2]1. All Calls'!$A:$A,"",0)</f>
        <v/>
      </c>
      <c r="DO475" s="57" t="str">
        <f ca="1">VLOOKUP(DM475,[1]Validation!$B$20:$C$25,2,0)</f>
        <v>P1</v>
      </c>
      <c r="DP475" s="58" t="str">
        <f>_xlfn.XLOOKUP(B475,'[1]Active AMCs- Dealer'!E:E,'[1]Active AMCs- Dealer'!L:L,"Not in AMC",0)</f>
        <v>Not in AMC</v>
      </c>
      <c r="DQ475" s="58"/>
      <c r="DR475" s="29" t="str">
        <f>_xlfn.XLOOKUP(B475,'[2]1. All Calls'!$R:$R,'[2]1. All Calls'!$F:$F,"",0)</f>
        <v/>
      </c>
      <c r="DS475" s="29" t="str">
        <f>_xlfn.XLOOKUP(B475,'[2]1. All Calls'!$R:$R,'[2]1. All Calls'!$AB:$AB,"",0)</f>
        <v/>
      </c>
      <c r="DT475" s="30" t="str">
        <f>_xlfn.XLOOKUP(DR475,'[2]1. All Calls'!$F:$F,'[2]1. All Calls'!$A:$A,"",0)</f>
        <v/>
      </c>
      <c r="DU475" s="31" t="str">
        <f>_xlfn.XLOOKUP(DR475,'[2]1. All Calls'!$F:$F,'[2]1. All Calls'!$B:$B,"",0)</f>
        <v/>
      </c>
      <c r="DV475" s="31">
        <f>_xlfn.XLOOKUP(B475,[1]MDA_Assets!D:D,[1]MDA_Assets!N:N,"",0)</f>
        <v>0</v>
      </c>
      <c r="DW475" s="31">
        <f>_xlfn.XLOOKUP(B475,[1]MDA_Assets!D:D,[1]MDA_Assets!O:O,"",0)</f>
        <v>0</v>
      </c>
      <c r="DX475" s="32">
        <f>_xlfn.XLOOKUP(B475,[1]MDA_Assets!D:D,[1]MDA_Assets!Q:Q,"",0)</f>
        <v>0</v>
      </c>
      <c r="DY475" s="33">
        <f>_xlfn.XLOOKUP(B475,[1]MDA_Assets!D:D,[1]MDA_Assets!R:R,"",0)</f>
        <v>0</v>
      </c>
      <c r="DZ475" s="33">
        <f>_xlfn.XLOOKUP(B475,[1]MDA_Assets!D:D,[1]MDA_Assets!S:S,"",0)</f>
        <v>0</v>
      </c>
      <c r="EA475" s="33">
        <f>_xlfn.XLOOKUP(B475,[1]MDA_Assets!D:D,[1]MDA_Assets!T:T,"",0)</f>
        <v>0</v>
      </c>
      <c r="EB475" s="33">
        <f>_xlfn.XLOOKUP(B475,[1]MDA_Assets!D:D,[1]MDA_Assets!U:U,"",0)</f>
        <v>0</v>
      </c>
      <c r="EC475" s="33">
        <f>_xlfn.XLOOKUP(B475,[1]MDA_Assets!D:D,[1]MDA_Assets!V:V,"",0)</f>
        <v>0</v>
      </c>
      <c r="ED475" s="33">
        <f>_xlfn.XLOOKUP(B475,[1]MDA_Assets!D:D,[1]MDA_Assets!W:W,"",0)</f>
        <v>0</v>
      </c>
      <c r="EE475" s="32">
        <f>_xlfn.XLOOKUP(B475,[1]MDA_Assets!D:D,[1]MDA_Assets!X:X,"",0)</f>
        <v>0</v>
      </c>
      <c r="EF475" s="33">
        <f>_xlfn.XLOOKUP(B475,[1]MDA_Assets!D:D,[1]MDA_Assets!Y:Y,"",0)</f>
        <v>0</v>
      </c>
      <c r="EG475" s="33">
        <f>_xlfn.XLOOKUP(B475,[1]MDA_Assets!D:D,[1]MDA_Assets!Z:Z,"",0)</f>
        <v>0</v>
      </c>
      <c r="EH475" s="33">
        <f>_xlfn.XLOOKUP(B475,[1]MDA_Assets!D:D,[1]MDA_Assets!AA:AA,"",0)</f>
        <v>0</v>
      </c>
      <c r="EI475" s="34">
        <f>_xlfn.XLOOKUP(B475,[1]MDA_Assets!D:D,[1]MDA_Assets!P:P,"",0)</f>
        <v>0</v>
      </c>
      <c r="EJ475" s="35">
        <f>_xlfn.XLOOKUP(B475,[1]MDA_Assets!D:D,[1]MDA_Assets!AB:AB,"",0)</f>
        <v>0</v>
      </c>
      <c r="EK475" s="35">
        <f>_xlfn.XLOOKUP(B475,[1]MDA_Assets!D:D,[1]MDA_Assets!AC:AC,"",0)</f>
        <v>0</v>
      </c>
      <c r="EL475" s="35">
        <f>_xlfn.XLOOKUP(B475,[1]MDA_Assets!D:D,[1]MDA_Assets!AD:AD,"",0)</f>
        <v>0</v>
      </c>
      <c r="EM475" s="35">
        <f>_xlfn.XLOOKUP(B475,[1]MDA_Assets!D:D,[1]MDA_Assets!AE:AE,"",0)</f>
        <v>0</v>
      </c>
      <c r="EN475" s="35">
        <f>_xlfn.XLOOKUP(B475,[1]MDA_Assets!D:D,[1]MDA_Assets!AF:AF,"",0)</f>
        <v>0</v>
      </c>
      <c r="EO475" s="35">
        <f>_xlfn.XLOOKUP(B475,[1]MDA_Assets!D:D,[1]MDA_Assets!AG:AG,"",0)</f>
        <v>0</v>
      </c>
      <c r="EP475" s="36" t="str">
        <f t="shared" si="393"/>
        <v/>
      </c>
      <c r="EQ475" s="36" t="str">
        <f t="shared" si="393"/>
        <v/>
      </c>
      <c r="ER475" s="36" t="str">
        <f t="shared" si="380"/>
        <v/>
      </c>
      <c r="ES475" s="36" t="str">
        <f t="shared" si="381"/>
        <v/>
      </c>
      <c r="ET475" s="36" t="str">
        <f t="shared" si="382"/>
        <v/>
      </c>
      <c r="EU475" s="36" t="str">
        <f t="shared" si="383"/>
        <v/>
      </c>
      <c r="EV475" s="36" t="str">
        <f t="shared" si="384"/>
        <v/>
      </c>
      <c r="EW475" s="36" t="str">
        <f t="shared" si="355"/>
        <v/>
      </c>
      <c r="EX475" s="36" t="str">
        <f t="shared" si="356"/>
        <v/>
      </c>
      <c r="EY475" s="36" t="str">
        <f t="shared" si="396"/>
        <v/>
      </c>
      <c r="EZ475" s="36" t="str">
        <f t="shared" si="396"/>
        <v/>
      </c>
      <c r="FA475" s="36" t="str">
        <f t="shared" si="396"/>
        <v/>
      </c>
      <c r="FB475" s="36" t="str">
        <f t="shared" si="396"/>
        <v/>
      </c>
      <c r="FC475" s="36" t="str">
        <f t="shared" si="396"/>
        <v/>
      </c>
      <c r="FD475" s="36" t="str">
        <f t="shared" si="396"/>
        <v/>
      </c>
      <c r="FE475" s="36" t="str">
        <f t="shared" si="390"/>
        <v/>
      </c>
      <c r="FF475" s="36" t="str">
        <f t="shared" si="390"/>
        <v/>
      </c>
      <c r="FG475" s="36" t="str">
        <f t="shared" si="390"/>
        <v/>
      </c>
      <c r="FH475" s="37" t="str" cm="1">
        <f t="array" ref="FH475">_xlfn.IFS(EY475="", "No Data", EY475&lt;0, "Negative/Future", EY475=0, "Zero Days", EY475&lt;=3, "&lt; 3 Months", EY475&lt;=6, "3 to 6 Months", EY475&lt;=9, "6 to 9 Months", EY475&lt;=12, "9 to 12 Months", EY475&lt;=15, "12 to 15 Months", EY475&lt;=18, "15 to 18 Months", EY475&lt;=24, "18 to 24 Months", EY475&gt;24, "&gt; 24 Months")</f>
        <v>No Data</v>
      </c>
      <c r="FI475" s="37" t="str" cm="1">
        <f t="array" ref="FI475">_xlfn.IFS(EZ475="", "No Data", EZ475&lt;0, "Negative/Future", EZ475=0, "Zero Days", EZ475&lt;=3, "&lt; 3 Months", EZ475&lt;=6, "3 to 6 Months", EZ475&lt;=9, "6 to 9 Months", EZ475&lt;=12, "9 to 12 Months", EZ475&lt;=15, "12 to 15 Months", EZ475&lt;=18, "15 to 18 Months", EZ475&lt;=24, "18 to 24 Months", EZ475&gt;24, "&gt; 24 Months")</f>
        <v>No Data</v>
      </c>
      <c r="FJ475" s="37" t="str" cm="1">
        <f t="array" ref="FJ475">_xlfn.IFS(FA475="", "No Data", FA475&lt;0, "Negative/Future", FA475=0, "Zero Days", FA475&lt;=3, "&lt; 3 Months", FA475&lt;=6, "3 to 6 Months", FA475&lt;=9, "6 to 9 Months", FA475&lt;=12, "9 to 12 Months", FA475&lt;=15, "12 to 15 Months", FA475&lt;=18, "15 to 18 Months", FA475&lt;=24, "18 to 24 Months", FA475&gt;24, "&gt; 24 Months")</f>
        <v>No Data</v>
      </c>
      <c r="FK475" s="37" t="str" cm="1">
        <f t="array" ref="FK475">_xlfn.IFS(FB475="", "No Data", FB475&lt;0, "Negative/Future", FB475=0, "Zero Days", FB475&lt;=3, "&lt; 3 Months", FB475&lt;=6, "3 to 6 Months", FB475&lt;=9, "6 to 9 Months", FB475&lt;=12, "9 to 12 Months", FB475&lt;=15, "12 to 15 Months", FB475&lt;=18, "15 to 18 Months", FB475&lt;=24, "18 to 24 Months", FB475&gt;24, "&gt; 24 Months")</f>
        <v>No Data</v>
      </c>
      <c r="FL475" s="37" t="str" cm="1">
        <f t="array" ref="FL475">_xlfn.IFS(FC475="", "No Data", FC475&lt;0, "Negative/Future", FC475=0, "Zero Days", FC475&lt;=3, "&lt; 3 Months", FC475&lt;=6, "3 to 6 Months", FC475&lt;=9, "6 to 9 Months", FC475&lt;=12, "9 to 12 Months", FC475&lt;=15, "12 to 15 Months", FC475&lt;=18, "15 to 18 Months", FC475&lt;=24, "18 to 24 Months", FC475&gt;24, "&gt; 24 Months")</f>
        <v>No Data</v>
      </c>
      <c r="FM475" s="37" t="str" cm="1">
        <f t="array" ref="FM475">_xlfn.IFS(FD475="", "No Data", FD475&lt;0, "Negative/Future", FD475=0, "Zero Days", FD475&lt;=3, "&lt; 3 Months", FD475&lt;=6, "3 to 6 Months", FD475&lt;=9, "6 to 9 Months", FD475&lt;=12, "9 to 12 Months", FD475&lt;=15, "12 to 15 Months", FD475&lt;=18, "15 to 18 Months", FD475&lt;=24, "18 to 24 Months", FD475&gt;24, "&gt; 24 Months")</f>
        <v>No Data</v>
      </c>
      <c r="FN475" s="37" t="str" cm="1">
        <f t="array" ref="FN475">_xlfn.IFS(FE475="", "No Data", FE475&lt;0, "Negative/Future", FE475=0, "Zero Days", FE475&lt;=3, "&lt; 3 Months", FE475&lt;=6, "3 to 6 Months", FE475&lt;=9, "6 to 9 Months", FE475&lt;=12, "9 to 12 Months", FE475&lt;=15, "12 to 15 Months", FE475&lt;=18, "15 to 18 Months", FE475&lt;=24, "18 to 24 Months", FE475&gt;24, "&gt; 24 Months")</f>
        <v>No Data</v>
      </c>
      <c r="FO475" s="37" t="str" cm="1">
        <f t="array" ref="FO475">_xlfn.IFS(FG475="", "No Data", FG475&lt;0, "Negative/Future", FG475=0, "Zero Days", FG475&lt;=3, "&lt; 3 Months", FG475&lt;=6, "3 to 6 Months", FG475&lt;=9, "6 to 9 Months", FG475&lt;=12, "9 to 12 Months", FG475&lt;=15, "12 to 15 Months", FG475&lt;=18, "15 to 18 Months", FG475&lt;=24, "18 to 24 Months", FG475&gt;24, "&gt; 24 Months")</f>
        <v>No Data</v>
      </c>
      <c r="FP475" s="37" t="str" cm="1">
        <f t="array" ref="FP475">_xlfn.IFS(FF475="", "No Data", FF475&lt;0, "Negative/Future", FF475=0, "Zero Days", FF475&lt;=3, "&lt; 3 Months", FF475&lt;=6, "3 to 6 Months", FF475&lt;=9, "6 to 9 Months", FF475&lt;=12, "9 to 12 Months", FF475&lt;=15, "12 to 15 Months", FF475&lt;=18, "15 to 18 Months", FF475&lt;=24, "18 to 24 Months", FF475&gt;24, "&gt; 24 Months")</f>
        <v>No Data</v>
      </c>
      <c r="FQ475" s="29"/>
      <c r="FR475" s="29"/>
      <c r="FS475" s="38" t="str">
        <f>VLOOKUP(_xlfn.XLOOKUP(B475,[1]MDA_Assets!D:D,[1]MDA_Assets!I:I,"",0),[1]Validation!$B$1:$C$8,2,0)</f>
        <v>P</v>
      </c>
      <c r="FT475" s="38" t="s">
        <v>202</v>
      </c>
      <c r="FU475" s="31">
        <f>_xlfn.XLOOKUP(B475,[1]MDA_Assets!D:D,[1]MDA_Assets!X:X,"",0)</f>
        <v>0</v>
      </c>
      <c r="FV475" s="39">
        <v>0</v>
      </c>
      <c r="FW475" s="39">
        <v>0</v>
      </c>
      <c r="FX475" s="39">
        <v>0</v>
      </c>
      <c r="FY475" s="39">
        <v>9</v>
      </c>
      <c r="FZ475" s="40" t="str">
        <f t="shared" si="394"/>
        <v/>
      </c>
      <c r="GA475" s="40" t="str">
        <f t="shared" si="394"/>
        <v/>
      </c>
      <c r="GB475" s="40" t="str">
        <f t="shared" si="357"/>
        <v/>
      </c>
      <c r="GC475" s="40" t="str">
        <f t="shared" si="358"/>
        <v/>
      </c>
      <c r="GD475" s="40" t="str">
        <f t="shared" si="359"/>
        <v/>
      </c>
      <c r="GE475" s="40" t="str">
        <f t="shared" si="360"/>
        <v/>
      </c>
      <c r="GF475" s="40" t="str">
        <f t="shared" si="395"/>
        <v/>
      </c>
      <c r="GG475" s="40" t="str">
        <f t="shared" si="395"/>
        <v/>
      </c>
      <c r="GH475" s="40" t="str">
        <f t="shared" si="395"/>
        <v/>
      </c>
      <c r="GI475" s="39">
        <f t="shared" si="385"/>
        <v>0</v>
      </c>
      <c r="GJ475" s="39">
        <f t="shared" si="386"/>
        <v>0</v>
      </c>
      <c r="GK475" s="39">
        <f t="shared" si="387"/>
        <v>0</v>
      </c>
      <c r="GL475" s="39">
        <f t="shared" si="388"/>
        <v>0</v>
      </c>
    </row>
    <row r="476" spans="1:194" x14ac:dyDescent="0.25">
      <c r="A476" s="19">
        <v>512</v>
      </c>
      <c r="B476" s="43" t="s">
        <v>3291</v>
      </c>
      <c r="C476" s="43" t="s">
        <v>254</v>
      </c>
      <c r="D476" s="43" t="s">
        <v>636</v>
      </c>
      <c r="E476" s="43" t="s">
        <v>1850</v>
      </c>
      <c r="F476" s="43" t="s">
        <v>429</v>
      </c>
      <c r="G476" s="43" t="s">
        <v>3251</v>
      </c>
      <c r="H476" s="43" t="s">
        <v>216</v>
      </c>
      <c r="I476" s="43" t="s">
        <v>192</v>
      </c>
      <c r="J476" s="44" t="str">
        <f t="shared" si="361"/>
        <v/>
      </c>
      <c r="K476" s="43"/>
      <c r="L476" s="44">
        <v>46053</v>
      </c>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8"/>
      <c r="AM476" s="48"/>
      <c r="AN476" s="48"/>
      <c r="AO476" s="48"/>
      <c r="AP476" s="48"/>
      <c r="AQ476" s="48"/>
      <c r="AR476" s="48"/>
      <c r="AS476" s="48"/>
      <c r="AT476" s="48"/>
      <c r="AU476" s="43">
        <v>0</v>
      </c>
      <c r="AV476" s="43">
        <v>0</v>
      </c>
      <c r="AW476" s="43">
        <v>0</v>
      </c>
      <c r="AX476" s="51" t="s">
        <v>430</v>
      </c>
      <c r="AY476" s="51" t="s">
        <v>211</v>
      </c>
      <c r="AZ476" s="51" t="s">
        <v>198</v>
      </c>
      <c r="BA476" s="20" t="str">
        <f t="shared" ca="1" si="389"/>
        <v/>
      </c>
      <c r="BB476" s="20" t="str">
        <f t="shared" ca="1" si="389"/>
        <v/>
      </c>
      <c r="BC476" s="20" t="str">
        <f t="shared" ca="1" si="389"/>
        <v/>
      </c>
      <c r="BD476" s="20" t="str">
        <f t="shared" ca="1" si="389"/>
        <v/>
      </c>
      <c r="BE476" s="20" t="str">
        <f t="shared" ca="1" si="389"/>
        <v/>
      </c>
      <c r="BF476" s="20" t="str">
        <f t="shared" ca="1" si="389"/>
        <v/>
      </c>
      <c r="BG476" s="21" t="str">
        <f t="shared" ca="1" si="389"/>
        <v/>
      </c>
      <c r="BH476" s="21" t="str">
        <f t="shared" ca="1" si="389"/>
        <v/>
      </c>
      <c r="BI476" s="21" t="str">
        <f t="shared" ca="1" si="389"/>
        <v/>
      </c>
      <c r="BJ476" s="22">
        <f t="shared" ca="1" si="363"/>
        <v>0</v>
      </c>
      <c r="BK476" s="21">
        <f t="shared" si="364"/>
        <v>0</v>
      </c>
      <c r="BL476" s="22" t="str">
        <f t="shared" ca="1" si="365"/>
        <v/>
      </c>
      <c r="BM476" s="22" t="str">
        <f t="shared" ca="1" si="366"/>
        <v/>
      </c>
      <c r="BN476" s="23" t="str">
        <f t="shared" ca="1" si="367"/>
        <v/>
      </c>
      <c r="BO476" s="24" t="str">
        <f t="shared" ca="1" si="368"/>
        <v/>
      </c>
      <c r="BP476" s="51" t="str">
        <f>_xlfn.XLOOKUP(E476,[1]Validation!E:E,[1]Validation!F:F,"")</f>
        <v>EN11</v>
      </c>
      <c r="BQ476" s="51" t="str">
        <f>_xlfn.XLOOKUP(BP476,[1]Validation!F:F,[1]Validation!G:G,"")</f>
        <v>EN11 to EN22</v>
      </c>
      <c r="BR476" s="52" t="str">
        <f>VLOOKUP(G476,[1]Validation!$B$1:$C$9,2,0)</f>
        <v>P</v>
      </c>
      <c r="BS476" s="51">
        <f t="shared" ca="1" si="369"/>
        <v>1517</v>
      </c>
      <c r="BT476" s="53" t="str">
        <f>_xlfn.XLOOKUP(B476,'[2]1. All Calls'!$R:$R,'[2]1. All Calls'!$A:$A,"",0)</f>
        <v/>
      </c>
      <c r="BU476" s="51" t="str">
        <f>_xlfn.XLOOKUP(B476,'[2]1. All Calls'!$R:$R,'[2]1. All Calls'!$F:$F,"",0)</f>
        <v/>
      </c>
      <c r="BV476" s="51" t="str">
        <f>_xlfn.XLOOKUP(B476,'[2]1. All Calls'!$R:$R,'[2]1. All Calls'!$J:$J,"",0)</f>
        <v/>
      </c>
      <c r="BW476" s="53" t="str">
        <f>_xlfn.XLOOKUP(B476,'[2]Sch Calls'!$R:$R,'[2]Sch Calls'!$A:$A,"",0)</f>
        <v/>
      </c>
      <c r="BX476" s="51" t="str">
        <f>_xlfn.XLOOKUP(B476,'[2]Sch Calls'!$R:$R,'[2]Sch Calls'!$B:$B,"",0)</f>
        <v/>
      </c>
      <c r="BY476" s="51" t="str">
        <f t="shared" si="391"/>
        <v/>
      </c>
      <c r="BZ476" s="51" t="str">
        <f t="shared" si="391"/>
        <v/>
      </c>
      <c r="CA476" s="51" t="str">
        <f t="shared" si="370"/>
        <v/>
      </c>
      <c r="CB476" s="51" t="str">
        <f t="shared" si="371"/>
        <v/>
      </c>
      <c r="CC476" s="51" t="str">
        <f t="shared" si="372"/>
        <v/>
      </c>
      <c r="CD476" s="51" t="str">
        <f t="shared" si="373"/>
        <v/>
      </c>
      <c r="CE476" s="51" t="str">
        <f t="shared" ca="1" si="392"/>
        <v/>
      </c>
      <c r="CF476" s="51" t="str">
        <f t="shared" ca="1" si="392"/>
        <v/>
      </c>
      <c r="CG476" s="51" t="str">
        <f t="shared" ca="1" si="374"/>
        <v/>
      </c>
      <c r="CH476" s="51" t="str">
        <f t="shared" ca="1" si="375"/>
        <v/>
      </c>
      <c r="CI476" s="51" t="str">
        <f t="shared" ca="1" si="376"/>
        <v/>
      </c>
      <c r="CJ476" s="51" t="str">
        <f t="shared" ca="1" si="377"/>
        <v/>
      </c>
      <c r="CK476" s="51" t="str">
        <f t="shared" ca="1" si="353"/>
        <v/>
      </c>
      <c r="CL476" s="51" t="str">
        <f t="shared" ca="1" si="353"/>
        <v/>
      </c>
      <c r="CM476" s="51" t="str">
        <f t="shared" ca="1" si="353"/>
        <v/>
      </c>
      <c r="CN476" s="51" t="str">
        <f t="shared" ca="1" si="353"/>
        <v/>
      </c>
      <c r="CO476" s="51" t="str">
        <f t="shared" ca="1" si="353"/>
        <v/>
      </c>
      <c r="CP476" s="51" t="str">
        <f t="shared" ca="1" si="353"/>
        <v/>
      </c>
      <c r="CQ476" s="51" t="str">
        <f t="shared" si="354"/>
        <v/>
      </c>
      <c r="CR476" s="51" t="str">
        <f t="shared" si="354"/>
        <v/>
      </c>
      <c r="CS476" s="51" t="str">
        <f t="shared" si="354"/>
        <v/>
      </c>
      <c r="CT476" s="51" t="str">
        <f t="shared" si="354"/>
        <v/>
      </c>
      <c r="CU476" s="51" t="str">
        <f t="shared" si="354"/>
        <v/>
      </c>
      <c r="CV476" s="54" t="str">
        <f t="shared" si="354"/>
        <v/>
      </c>
      <c r="CW476" s="25">
        <v>0</v>
      </c>
      <c r="CX476" s="55">
        <v>1</v>
      </c>
      <c r="CY476" s="55"/>
      <c r="CZ476" s="26">
        <v>0</v>
      </c>
      <c r="DA476" s="26">
        <v>0</v>
      </c>
      <c r="DB476" s="26">
        <v>0</v>
      </c>
      <c r="DC476" s="26">
        <v>0</v>
      </c>
      <c r="DD476" s="26">
        <v>0</v>
      </c>
      <c r="DE476" s="26">
        <v>0</v>
      </c>
      <c r="DF476" s="26">
        <v>0</v>
      </c>
      <c r="DG476" s="26">
        <v>0</v>
      </c>
      <c r="DH476" s="26">
        <v>0</v>
      </c>
      <c r="DI476" s="26">
        <v>0</v>
      </c>
      <c r="DJ476" s="26">
        <v>0</v>
      </c>
      <c r="DK476" s="26">
        <v>0</v>
      </c>
      <c r="DL476" s="27" t="str">
        <f t="shared" si="378"/>
        <v>P1</v>
      </c>
      <c r="DM476" s="28" t="str">
        <f t="shared" ca="1" si="379"/>
        <v>P1</v>
      </c>
      <c r="DN476" s="56" t="str">
        <f>_xlfn.XLOOKUP(B476,'[2]1. All Calls'!$R:$R,'[2]1. All Calls'!$A:$A,"",0)</f>
        <v/>
      </c>
      <c r="DO476" s="57" t="str">
        <f ca="1">VLOOKUP(DM476,[1]Validation!$B$20:$C$25,2,0)</f>
        <v>P1</v>
      </c>
      <c r="DP476" s="58" t="str">
        <f>_xlfn.XLOOKUP(B476,'[1]Active AMCs- Dealer'!E:E,'[1]Active AMCs- Dealer'!L:L,"Not in AMC",0)</f>
        <v>Not in AMC</v>
      </c>
      <c r="DQ476" s="58"/>
      <c r="DR476" s="29" t="str">
        <f>_xlfn.XLOOKUP(B476,'[2]1. All Calls'!$R:$R,'[2]1. All Calls'!$F:$F,"",0)</f>
        <v/>
      </c>
      <c r="DS476" s="29" t="str">
        <f>_xlfn.XLOOKUP(B476,'[2]1. All Calls'!$R:$R,'[2]1. All Calls'!$AB:$AB,"",0)</f>
        <v/>
      </c>
      <c r="DT476" s="30" t="str">
        <f>_xlfn.XLOOKUP(DR476,'[2]1. All Calls'!$F:$F,'[2]1. All Calls'!$A:$A,"",0)</f>
        <v/>
      </c>
      <c r="DU476" s="31" t="str">
        <f>_xlfn.XLOOKUP(DR476,'[2]1. All Calls'!$F:$F,'[2]1. All Calls'!$B:$B,"",0)</f>
        <v/>
      </c>
      <c r="DV476" s="31">
        <f>_xlfn.XLOOKUP(B476,[1]MDA_Assets!D:D,[1]MDA_Assets!N:N,"",0)</f>
        <v>0</v>
      </c>
      <c r="DW476" s="31">
        <f>_xlfn.XLOOKUP(B476,[1]MDA_Assets!D:D,[1]MDA_Assets!O:O,"",0)</f>
        <v>0</v>
      </c>
      <c r="DX476" s="32">
        <f>_xlfn.XLOOKUP(B476,[1]MDA_Assets!D:D,[1]MDA_Assets!Q:Q,"",0)</f>
        <v>0</v>
      </c>
      <c r="DY476" s="33">
        <f>_xlfn.XLOOKUP(B476,[1]MDA_Assets!D:D,[1]MDA_Assets!R:R,"",0)</f>
        <v>0</v>
      </c>
      <c r="DZ476" s="33">
        <f>_xlfn.XLOOKUP(B476,[1]MDA_Assets!D:D,[1]MDA_Assets!S:S,"",0)</f>
        <v>0</v>
      </c>
      <c r="EA476" s="33">
        <f>_xlfn.XLOOKUP(B476,[1]MDA_Assets!D:D,[1]MDA_Assets!T:T,"",0)</f>
        <v>0</v>
      </c>
      <c r="EB476" s="33">
        <f>_xlfn.XLOOKUP(B476,[1]MDA_Assets!D:D,[1]MDA_Assets!U:U,"",0)</f>
        <v>0</v>
      </c>
      <c r="EC476" s="33">
        <f>_xlfn.XLOOKUP(B476,[1]MDA_Assets!D:D,[1]MDA_Assets!V:V,"",0)</f>
        <v>0</v>
      </c>
      <c r="ED476" s="33">
        <f>_xlfn.XLOOKUP(B476,[1]MDA_Assets!D:D,[1]MDA_Assets!W:W,"",0)</f>
        <v>0</v>
      </c>
      <c r="EE476" s="32">
        <f>_xlfn.XLOOKUP(B476,[1]MDA_Assets!D:D,[1]MDA_Assets!X:X,"",0)</f>
        <v>0</v>
      </c>
      <c r="EF476" s="33">
        <f>_xlfn.XLOOKUP(B476,[1]MDA_Assets!D:D,[1]MDA_Assets!Y:Y,"",0)</f>
        <v>0</v>
      </c>
      <c r="EG476" s="33">
        <f>_xlfn.XLOOKUP(B476,[1]MDA_Assets!D:D,[1]MDA_Assets!Z:Z,"",0)</f>
        <v>0</v>
      </c>
      <c r="EH476" s="33">
        <f>_xlfn.XLOOKUP(B476,[1]MDA_Assets!D:D,[1]MDA_Assets!AA:AA,"",0)</f>
        <v>0</v>
      </c>
      <c r="EI476" s="34">
        <f>_xlfn.XLOOKUP(B476,[1]MDA_Assets!D:D,[1]MDA_Assets!P:P,"",0)</f>
        <v>0</v>
      </c>
      <c r="EJ476" s="35">
        <f>_xlfn.XLOOKUP(B476,[1]MDA_Assets!D:D,[1]MDA_Assets!AB:AB,"",0)</f>
        <v>0</v>
      </c>
      <c r="EK476" s="35">
        <f>_xlfn.XLOOKUP(B476,[1]MDA_Assets!D:D,[1]MDA_Assets!AC:AC,"",0)</f>
        <v>0</v>
      </c>
      <c r="EL476" s="35">
        <f>_xlfn.XLOOKUP(B476,[1]MDA_Assets!D:D,[1]MDA_Assets!AD:AD,"",0)</f>
        <v>0</v>
      </c>
      <c r="EM476" s="35">
        <f>_xlfn.XLOOKUP(B476,[1]MDA_Assets!D:D,[1]MDA_Assets!AE:AE,"",0)</f>
        <v>0</v>
      </c>
      <c r="EN476" s="35">
        <f>_xlfn.XLOOKUP(B476,[1]MDA_Assets!D:D,[1]MDA_Assets!AF:AF,"",0)</f>
        <v>0</v>
      </c>
      <c r="EO476" s="35">
        <f>_xlfn.XLOOKUP(B476,[1]MDA_Assets!D:D,[1]MDA_Assets!AG:AG,"",0)</f>
        <v>0</v>
      </c>
      <c r="EP476" s="36" t="str">
        <f t="shared" si="393"/>
        <v/>
      </c>
      <c r="EQ476" s="36" t="str">
        <f t="shared" si="393"/>
        <v/>
      </c>
      <c r="ER476" s="36" t="str">
        <f t="shared" si="380"/>
        <v/>
      </c>
      <c r="ES476" s="36" t="str">
        <f t="shared" si="381"/>
        <v/>
      </c>
      <c r="ET476" s="36" t="str">
        <f t="shared" si="382"/>
        <v/>
      </c>
      <c r="EU476" s="36" t="str">
        <f t="shared" si="383"/>
        <v/>
      </c>
      <c r="EV476" s="36" t="str">
        <f t="shared" si="384"/>
        <v/>
      </c>
      <c r="EW476" s="36" t="str">
        <f t="shared" si="355"/>
        <v/>
      </c>
      <c r="EX476" s="36" t="str">
        <f t="shared" si="356"/>
        <v/>
      </c>
      <c r="EY476" s="36" t="str">
        <f t="shared" si="396"/>
        <v/>
      </c>
      <c r="EZ476" s="36" t="str">
        <f t="shared" si="396"/>
        <v/>
      </c>
      <c r="FA476" s="36" t="str">
        <f t="shared" si="396"/>
        <v/>
      </c>
      <c r="FB476" s="36" t="str">
        <f t="shared" si="396"/>
        <v/>
      </c>
      <c r="FC476" s="36" t="str">
        <f t="shared" si="396"/>
        <v/>
      </c>
      <c r="FD476" s="36" t="str">
        <f t="shared" si="396"/>
        <v/>
      </c>
      <c r="FE476" s="36" t="str">
        <f t="shared" si="390"/>
        <v/>
      </c>
      <c r="FF476" s="36" t="str">
        <f t="shared" si="390"/>
        <v/>
      </c>
      <c r="FG476" s="36" t="str">
        <f t="shared" si="390"/>
        <v/>
      </c>
      <c r="FH476" s="37" t="str" cm="1">
        <f t="array" ref="FH476">_xlfn.IFS(EY476="", "No Data", EY476&lt;0, "Negative/Future", EY476=0, "Zero Days", EY476&lt;=3, "&lt; 3 Months", EY476&lt;=6, "3 to 6 Months", EY476&lt;=9, "6 to 9 Months", EY476&lt;=12, "9 to 12 Months", EY476&lt;=15, "12 to 15 Months", EY476&lt;=18, "15 to 18 Months", EY476&lt;=24, "18 to 24 Months", EY476&gt;24, "&gt; 24 Months")</f>
        <v>No Data</v>
      </c>
      <c r="FI476" s="37" t="str" cm="1">
        <f t="array" ref="FI476">_xlfn.IFS(EZ476="", "No Data", EZ476&lt;0, "Negative/Future", EZ476=0, "Zero Days", EZ476&lt;=3, "&lt; 3 Months", EZ476&lt;=6, "3 to 6 Months", EZ476&lt;=9, "6 to 9 Months", EZ476&lt;=12, "9 to 12 Months", EZ476&lt;=15, "12 to 15 Months", EZ476&lt;=18, "15 to 18 Months", EZ476&lt;=24, "18 to 24 Months", EZ476&gt;24, "&gt; 24 Months")</f>
        <v>No Data</v>
      </c>
      <c r="FJ476" s="37" t="str" cm="1">
        <f t="array" ref="FJ476">_xlfn.IFS(FA476="", "No Data", FA476&lt;0, "Negative/Future", FA476=0, "Zero Days", FA476&lt;=3, "&lt; 3 Months", FA476&lt;=6, "3 to 6 Months", FA476&lt;=9, "6 to 9 Months", FA476&lt;=12, "9 to 12 Months", FA476&lt;=15, "12 to 15 Months", FA476&lt;=18, "15 to 18 Months", FA476&lt;=24, "18 to 24 Months", FA476&gt;24, "&gt; 24 Months")</f>
        <v>No Data</v>
      </c>
      <c r="FK476" s="37" t="str" cm="1">
        <f t="array" ref="FK476">_xlfn.IFS(FB476="", "No Data", FB476&lt;0, "Negative/Future", FB476=0, "Zero Days", FB476&lt;=3, "&lt; 3 Months", FB476&lt;=6, "3 to 6 Months", FB476&lt;=9, "6 to 9 Months", FB476&lt;=12, "9 to 12 Months", FB476&lt;=15, "12 to 15 Months", FB476&lt;=18, "15 to 18 Months", FB476&lt;=24, "18 to 24 Months", FB476&gt;24, "&gt; 24 Months")</f>
        <v>No Data</v>
      </c>
      <c r="FL476" s="37" t="str" cm="1">
        <f t="array" ref="FL476">_xlfn.IFS(FC476="", "No Data", FC476&lt;0, "Negative/Future", FC476=0, "Zero Days", FC476&lt;=3, "&lt; 3 Months", FC476&lt;=6, "3 to 6 Months", FC476&lt;=9, "6 to 9 Months", FC476&lt;=12, "9 to 12 Months", FC476&lt;=15, "12 to 15 Months", FC476&lt;=18, "15 to 18 Months", FC476&lt;=24, "18 to 24 Months", FC476&gt;24, "&gt; 24 Months")</f>
        <v>No Data</v>
      </c>
      <c r="FM476" s="37" t="str" cm="1">
        <f t="array" ref="FM476">_xlfn.IFS(FD476="", "No Data", FD476&lt;0, "Negative/Future", FD476=0, "Zero Days", FD476&lt;=3, "&lt; 3 Months", FD476&lt;=6, "3 to 6 Months", FD476&lt;=9, "6 to 9 Months", FD476&lt;=12, "9 to 12 Months", FD476&lt;=15, "12 to 15 Months", FD476&lt;=18, "15 to 18 Months", FD476&lt;=24, "18 to 24 Months", FD476&gt;24, "&gt; 24 Months")</f>
        <v>No Data</v>
      </c>
      <c r="FN476" s="37" t="str" cm="1">
        <f t="array" ref="FN476">_xlfn.IFS(FE476="", "No Data", FE476&lt;0, "Negative/Future", FE476=0, "Zero Days", FE476&lt;=3, "&lt; 3 Months", FE476&lt;=6, "3 to 6 Months", FE476&lt;=9, "6 to 9 Months", FE476&lt;=12, "9 to 12 Months", FE476&lt;=15, "12 to 15 Months", FE476&lt;=18, "15 to 18 Months", FE476&lt;=24, "18 to 24 Months", FE476&gt;24, "&gt; 24 Months")</f>
        <v>No Data</v>
      </c>
      <c r="FO476" s="37" t="str" cm="1">
        <f t="array" ref="FO476">_xlfn.IFS(FG476="", "No Data", FG476&lt;0, "Negative/Future", FG476=0, "Zero Days", FG476&lt;=3, "&lt; 3 Months", FG476&lt;=6, "3 to 6 Months", FG476&lt;=9, "6 to 9 Months", FG476&lt;=12, "9 to 12 Months", FG476&lt;=15, "12 to 15 Months", FG476&lt;=18, "15 to 18 Months", FG476&lt;=24, "18 to 24 Months", FG476&gt;24, "&gt; 24 Months")</f>
        <v>No Data</v>
      </c>
      <c r="FP476" s="37" t="str" cm="1">
        <f t="array" ref="FP476">_xlfn.IFS(FF476="", "No Data", FF476&lt;0, "Negative/Future", FF476=0, "Zero Days", FF476&lt;=3, "&lt; 3 Months", FF476&lt;=6, "3 to 6 Months", FF476&lt;=9, "6 to 9 Months", FF476&lt;=12, "9 to 12 Months", FF476&lt;=15, "12 to 15 Months", FF476&lt;=18, "15 to 18 Months", FF476&lt;=24, "18 to 24 Months", FF476&gt;24, "&gt; 24 Months")</f>
        <v>No Data</v>
      </c>
      <c r="FQ476" s="29"/>
      <c r="FR476" s="29"/>
      <c r="FS476" s="38" t="str">
        <f>VLOOKUP(_xlfn.XLOOKUP(B476,[1]MDA_Assets!D:D,[1]MDA_Assets!I:I,"",0),[1]Validation!$B$1:$C$8,2,0)</f>
        <v>P</v>
      </c>
      <c r="FT476" s="38" t="s">
        <v>202</v>
      </c>
      <c r="FU476" s="31">
        <f>_xlfn.XLOOKUP(B476,[1]MDA_Assets!D:D,[1]MDA_Assets!X:X,"",0)</f>
        <v>0</v>
      </c>
      <c r="FV476" s="39">
        <v>0</v>
      </c>
      <c r="FW476" s="39">
        <v>0</v>
      </c>
      <c r="FX476" s="39">
        <v>0</v>
      </c>
      <c r="FY476" s="39">
        <v>9</v>
      </c>
      <c r="FZ476" s="40" t="str">
        <f t="shared" si="394"/>
        <v/>
      </c>
      <c r="GA476" s="40" t="str">
        <f t="shared" si="394"/>
        <v/>
      </c>
      <c r="GB476" s="40" t="str">
        <f t="shared" si="357"/>
        <v/>
      </c>
      <c r="GC476" s="40" t="str">
        <f t="shared" si="358"/>
        <v/>
      </c>
      <c r="GD476" s="40" t="str">
        <f t="shared" si="359"/>
        <v/>
      </c>
      <c r="GE476" s="40" t="str">
        <f t="shared" si="360"/>
        <v/>
      </c>
      <c r="GF476" s="40" t="str">
        <f t="shared" si="395"/>
        <v/>
      </c>
      <c r="GG476" s="40" t="str">
        <f t="shared" si="395"/>
        <v/>
      </c>
      <c r="GH476" s="40" t="str">
        <f t="shared" si="395"/>
        <v/>
      </c>
      <c r="GI476" s="39">
        <f t="shared" si="385"/>
        <v>0</v>
      </c>
      <c r="GJ476" s="39">
        <f t="shared" si="386"/>
        <v>0</v>
      </c>
      <c r="GK476" s="39">
        <f t="shared" si="387"/>
        <v>0</v>
      </c>
      <c r="GL476" s="39">
        <f t="shared" si="388"/>
        <v>0</v>
      </c>
    </row>
    <row r="477" spans="1:194" x14ac:dyDescent="0.25">
      <c r="A477" s="19">
        <v>513</v>
      </c>
      <c r="B477" s="43" t="s">
        <v>3292</v>
      </c>
      <c r="C477" s="43" t="s">
        <v>186</v>
      </c>
      <c r="D477" s="43" t="s">
        <v>636</v>
      </c>
      <c r="E477" s="43" t="s">
        <v>3293</v>
      </c>
      <c r="F477" s="43" t="s">
        <v>429</v>
      </c>
      <c r="G477" s="43" t="s">
        <v>3251</v>
      </c>
      <c r="H477" s="43" t="s">
        <v>216</v>
      </c>
      <c r="I477" s="43" t="s">
        <v>192</v>
      </c>
      <c r="J477" s="44" t="str">
        <f t="shared" si="361"/>
        <v/>
      </c>
      <c r="K477" s="43"/>
      <c r="L477" s="44">
        <v>46070</v>
      </c>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8"/>
      <c r="AM477" s="48"/>
      <c r="AN477" s="48"/>
      <c r="AO477" s="48"/>
      <c r="AP477" s="48"/>
      <c r="AQ477" s="48"/>
      <c r="AR477" s="48"/>
      <c r="AS477" s="48"/>
      <c r="AT477" s="48"/>
      <c r="AU477" s="43">
        <v>0</v>
      </c>
      <c r="AV477" s="43">
        <v>0</v>
      </c>
      <c r="AW477" s="43">
        <v>0</v>
      </c>
      <c r="AX477" s="51" t="s">
        <v>430</v>
      </c>
      <c r="AY477" s="51" t="s">
        <v>211</v>
      </c>
      <c r="AZ477" s="51" t="s">
        <v>198</v>
      </c>
      <c r="BA477" s="20" t="str">
        <f t="shared" ca="1" si="389"/>
        <v/>
      </c>
      <c r="BB477" s="20" t="str">
        <f t="shared" ca="1" si="389"/>
        <v/>
      </c>
      <c r="BC477" s="20" t="str">
        <f t="shared" ca="1" si="389"/>
        <v/>
      </c>
      <c r="BD477" s="20" t="str">
        <f t="shared" ca="1" si="389"/>
        <v/>
      </c>
      <c r="BE477" s="20" t="str">
        <f t="shared" ca="1" si="389"/>
        <v/>
      </c>
      <c r="BF477" s="20" t="str">
        <f t="shared" ca="1" si="389"/>
        <v/>
      </c>
      <c r="BG477" s="21" t="str">
        <f t="shared" ca="1" si="389"/>
        <v/>
      </c>
      <c r="BH477" s="21" t="str">
        <f t="shared" ca="1" si="389"/>
        <v/>
      </c>
      <c r="BI477" s="21" t="str">
        <f t="shared" ca="1" si="389"/>
        <v/>
      </c>
      <c r="BJ477" s="22">
        <f t="shared" ca="1" si="363"/>
        <v>0</v>
      </c>
      <c r="BK477" s="21">
        <f t="shared" si="364"/>
        <v>0</v>
      </c>
      <c r="BL477" s="22" t="str">
        <f t="shared" ca="1" si="365"/>
        <v/>
      </c>
      <c r="BM477" s="22" t="str">
        <f t="shared" ca="1" si="366"/>
        <v/>
      </c>
      <c r="BN477" s="23" t="str">
        <f t="shared" ca="1" si="367"/>
        <v/>
      </c>
      <c r="BO477" s="24" t="str">
        <f t="shared" ca="1" si="368"/>
        <v/>
      </c>
      <c r="BP477" s="51" t="str">
        <f>_xlfn.XLOOKUP(E477,[1]Validation!E:E,[1]Validation!F:F,"")</f>
        <v/>
      </c>
      <c r="BQ477" s="51" t="str">
        <f>_xlfn.XLOOKUP(BP477,[1]Validation!F:F,[1]Validation!G:G,"")</f>
        <v/>
      </c>
      <c r="BR477" s="52" t="str">
        <f>VLOOKUP(G477,[1]Validation!$B$1:$C$9,2,0)</f>
        <v>P</v>
      </c>
      <c r="BS477" s="51">
        <f t="shared" ca="1" si="369"/>
        <v>1517</v>
      </c>
      <c r="BT477" s="53" t="str">
        <f>_xlfn.XLOOKUP(B477,'[2]1. All Calls'!$R:$R,'[2]1. All Calls'!$A:$A,"",0)</f>
        <v/>
      </c>
      <c r="BU477" s="51" t="str">
        <f>_xlfn.XLOOKUP(B477,'[2]1. All Calls'!$R:$R,'[2]1. All Calls'!$F:$F,"",0)</f>
        <v/>
      </c>
      <c r="BV477" s="51" t="str">
        <f>_xlfn.XLOOKUP(B477,'[2]1. All Calls'!$R:$R,'[2]1. All Calls'!$J:$J,"",0)</f>
        <v/>
      </c>
      <c r="BW477" s="53" t="str">
        <f>_xlfn.XLOOKUP(B477,'[2]Sch Calls'!$R:$R,'[2]Sch Calls'!$A:$A,"",0)</f>
        <v/>
      </c>
      <c r="BX477" s="51" t="str">
        <f>_xlfn.XLOOKUP(B477,'[2]Sch Calls'!$R:$R,'[2]Sch Calls'!$B:$B,"",0)</f>
        <v/>
      </c>
      <c r="BY477" s="51" t="str">
        <f t="shared" si="391"/>
        <v/>
      </c>
      <c r="BZ477" s="51" t="str">
        <f t="shared" si="391"/>
        <v/>
      </c>
      <c r="CA477" s="51" t="str">
        <f t="shared" si="370"/>
        <v/>
      </c>
      <c r="CB477" s="51" t="str">
        <f t="shared" si="371"/>
        <v/>
      </c>
      <c r="CC477" s="51" t="str">
        <f t="shared" si="372"/>
        <v/>
      </c>
      <c r="CD477" s="51" t="str">
        <f t="shared" si="373"/>
        <v/>
      </c>
      <c r="CE477" s="51" t="str">
        <f t="shared" ca="1" si="392"/>
        <v/>
      </c>
      <c r="CF477" s="51" t="str">
        <f t="shared" ca="1" si="392"/>
        <v/>
      </c>
      <c r="CG477" s="51" t="str">
        <f t="shared" ca="1" si="374"/>
        <v/>
      </c>
      <c r="CH477" s="51" t="str">
        <f t="shared" ca="1" si="375"/>
        <v/>
      </c>
      <c r="CI477" s="51" t="str">
        <f t="shared" ca="1" si="376"/>
        <v/>
      </c>
      <c r="CJ477" s="51" t="str">
        <f t="shared" ca="1" si="377"/>
        <v/>
      </c>
      <c r="CK477" s="51" t="str">
        <f t="shared" ref="CK477:CP494" ca="1" si="397">IFERROR(SUM(CE477*$BK477),"")</f>
        <v/>
      </c>
      <c r="CL477" s="51" t="str">
        <f t="shared" ca="1" si="397"/>
        <v/>
      </c>
      <c r="CM477" s="51" t="str">
        <f t="shared" ca="1" si="397"/>
        <v/>
      </c>
      <c r="CN477" s="51" t="str">
        <f t="shared" ca="1" si="397"/>
        <v/>
      </c>
      <c r="CO477" s="51" t="str">
        <f t="shared" ca="1" si="397"/>
        <v/>
      </c>
      <c r="CP477" s="51" t="str">
        <f t="shared" ca="1" si="397"/>
        <v/>
      </c>
      <c r="CQ477" s="51" t="str">
        <f t="shared" ref="CQ477:CV494" si="398">IFERROR(IF(AF477&gt;0,SUM(AF477-CK477),""),"")</f>
        <v/>
      </c>
      <c r="CR477" s="51" t="str">
        <f t="shared" si="398"/>
        <v/>
      </c>
      <c r="CS477" s="51" t="str">
        <f t="shared" si="398"/>
        <v/>
      </c>
      <c r="CT477" s="51" t="str">
        <f t="shared" si="398"/>
        <v/>
      </c>
      <c r="CU477" s="51" t="str">
        <f t="shared" si="398"/>
        <v/>
      </c>
      <c r="CV477" s="54" t="str">
        <f t="shared" si="398"/>
        <v/>
      </c>
      <c r="CW477" s="25">
        <v>0</v>
      </c>
      <c r="CX477" s="55">
        <v>1</v>
      </c>
      <c r="CY477" s="55"/>
      <c r="CZ477" s="26">
        <v>0</v>
      </c>
      <c r="DA477" s="26">
        <v>0</v>
      </c>
      <c r="DB477" s="26">
        <v>0</v>
      </c>
      <c r="DC477" s="26">
        <v>0</v>
      </c>
      <c r="DD477" s="26">
        <v>0</v>
      </c>
      <c r="DE477" s="26">
        <v>0</v>
      </c>
      <c r="DF477" s="26">
        <v>0</v>
      </c>
      <c r="DG477" s="26">
        <v>0</v>
      </c>
      <c r="DH477" s="26">
        <v>0</v>
      </c>
      <c r="DI477" s="26">
        <v>0</v>
      </c>
      <c r="DJ477" s="26">
        <v>0</v>
      </c>
      <c r="DK477" s="26">
        <v>0</v>
      </c>
      <c r="DL477" s="27" t="str">
        <f t="shared" si="378"/>
        <v>P1</v>
      </c>
      <c r="DM477" s="28" t="str">
        <f t="shared" ca="1" si="379"/>
        <v>P1</v>
      </c>
      <c r="DN477" s="56" t="str">
        <f>_xlfn.XLOOKUP(B477,'[2]1. All Calls'!$R:$R,'[2]1. All Calls'!$A:$A,"",0)</f>
        <v/>
      </c>
      <c r="DO477" s="57" t="str">
        <f ca="1">VLOOKUP(DM477,[1]Validation!$B$20:$C$25,2,0)</f>
        <v>P1</v>
      </c>
      <c r="DP477" s="58" t="str">
        <f>_xlfn.XLOOKUP(B477,'[1]Active AMCs- Dealer'!E:E,'[1]Active AMCs- Dealer'!L:L,"Not in AMC",0)</f>
        <v>Not in AMC</v>
      </c>
      <c r="DQ477" s="58"/>
      <c r="DR477" s="29" t="str">
        <f>_xlfn.XLOOKUP(B477,'[2]1. All Calls'!$R:$R,'[2]1. All Calls'!$F:$F,"",0)</f>
        <v/>
      </c>
      <c r="DS477" s="29" t="str">
        <f>_xlfn.XLOOKUP(B477,'[2]1. All Calls'!$R:$R,'[2]1. All Calls'!$AB:$AB,"",0)</f>
        <v/>
      </c>
      <c r="DT477" s="30" t="str">
        <f>_xlfn.XLOOKUP(DR477,'[2]1. All Calls'!$F:$F,'[2]1. All Calls'!$A:$A,"",0)</f>
        <v/>
      </c>
      <c r="DU477" s="31" t="str">
        <f>_xlfn.XLOOKUP(DR477,'[2]1. All Calls'!$F:$F,'[2]1. All Calls'!$B:$B,"",0)</f>
        <v/>
      </c>
      <c r="DV477" s="31">
        <f>_xlfn.XLOOKUP(B477,[1]MDA_Assets!D:D,[1]MDA_Assets!N:N,"",0)</f>
        <v>0</v>
      </c>
      <c r="DW477" s="31">
        <f>_xlfn.XLOOKUP(B477,[1]MDA_Assets!D:D,[1]MDA_Assets!O:O,"",0)</f>
        <v>0</v>
      </c>
      <c r="DX477" s="32">
        <f>_xlfn.XLOOKUP(B477,[1]MDA_Assets!D:D,[1]MDA_Assets!Q:Q,"",0)</f>
        <v>0</v>
      </c>
      <c r="DY477" s="33">
        <f>_xlfn.XLOOKUP(B477,[1]MDA_Assets!D:D,[1]MDA_Assets!R:R,"",0)</f>
        <v>0</v>
      </c>
      <c r="DZ477" s="33">
        <f>_xlfn.XLOOKUP(B477,[1]MDA_Assets!D:D,[1]MDA_Assets!S:S,"",0)</f>
        <v>0</v>
      </c>
      <c r="EA477" s="33">
        <f>_xlfn.XLOOKUP(B477,[1]MDA_Assets!D:D,[1]MDA_Assets!T:T,"",0)</f>
        <v>0</v>
      </c>
      <c r="EB477" s="33">
        <f>_xlfn.XLOOKUP(B477,[1]MDA_Assets!D:D,[1]MDA_Assets!U:U,"",0)</f>
        <v>0</v>
      </c>
      <c r="EC477" s="33">
        <f>_xlfn.XLOOKUP(B477,[1]MDA_Assets!D:D,[1]MDA_Assets!V:V,"",0)</f>
        <v>0</v>
      </c>
      <c r="ED477" s="33">
        <f>_xlfn.XLOOKUP(B477,[1]MDA_Assets!D:D,[1]MDA_Assets!W:W,"",0)</f>
        <v>0</v>
      </c>
      <c r="EE477" s="32">
        <f>_xlfn.XLOOKUP(B477,[1]MDA_Assets!D:D,[1]MDA_Assets!X:X,"",0)</f>
        <v>0</v>
      </c>
      <c r="EF477" s="33">
        <f>_xlfn.XLOOKUP(B477,[1]MDA_Assets!D:D,[1]MDA_Assets!Y:Y,"",0)</f>
        <v>0</v>
      </c>
      <c r="EG477" s="33">
        <f>_xlfn.XLOOKUP(B477,[1]MDA_Assets!D:D,[1]MDA_Assets!Z:Z,"",0)</f>
        <v>0</v>
      </c>
      <c r="EH477" s="33">
        <f>_xlfn.XLOOKUP(B477,[1]MDA_Assets!D:D,[1]MDA_Assets!AA:AA,"",0)</f>
        <v>0</v>
      </c>
      <c r="EI477" s="34">
        <f>_xlfn.XLOOKUP(B477,[1]MDA_Assets!D:D,[1]MDA_Assets!P:P,"",0)</f>
        <v>0</v>
      </c>
      <c r="EJ477" s="35">
        <f>_xlfn.XLOOKUP(B477,[1]MDA_Assets!D:D,[1]MDA_Assets!AB:AB,"",0)</f>
        <v>0</v>
      </c>
      <c r="EK477" s="35">
        <f>_xlfn.XLOOKUP(B477,[1]MDA_Assets!D:D,[1]MDA_Assets!AC:AC,"",0)</f>
        <v>0</v>
      </c>
      <c r="EL477" s="35">
        <f>_xlfn.XLOOKUP(B477,[1]MDA_Assets!D:D,[1]MDA_Assets!AD:AD,"",0)</f>
        <v>0</v>
      </c>
      <c r="EM477" s="35">
        <f>_xlfn.XLOOKUP(B477,[1]MDA_Assets!D:D,[1]MDA_Assets!AE:AE,"",0)</f>
        <v>0</v>
      </c>
      <c r="EN477" s="35">
        <f>_xlfn.XLOOKUP(B477,[1]MDA_Assets!D:D,[1]MDA_Assets!AF:AF,"",0)</f>
        <v>0</v>
      </c>
      <c r="EO477" s="35">
        <f>_xlfn.XLOOKUP(B477,[1]MDA_Assets!D:D,[1]MDA_Assets!AG:AG,"",0)</f>
        <v>0</v>
      </c>
      <c r="EP477" s="36" t="str">
        <f t="shared" si="393"/>
        <v/>
      </c>
      <c r="EQ477" s="36" t="str">
        <f t="shared" si="393"/>
        <v/>
      </c>
      <c r="ER477" s="36" t="str">
        <f t="shared" si="380"/>
        <v/>
      </c>
      <c r="ES477" s="36" t="str">
        <f t="shared" si="381"/>
        <v/>
      </c>
      <c r="ET477" s="36" t="str">
        <f t="shared" si="382"/>
        <v/>
      </c>
      <c r="EU477" s="36" t="str">
        <f t="shared" si="383"/>
        <v/>
      </c>
      <c r="EV477" s="36" t="str">
        <f t="shared" si="384"/>
        <v/>
      </c>
      <c r="EW477" s="36" t="str">
        <f t="shared" si="355"/>
        <v/>
      </c>
      <c r="EX477" s="36" t="str">
        <f t="shared" si="356"/>
        <v/>
      </c>
      <c r="EY477" s="36" t="str">
        <f t="shared" si="396"/>
        <v/>
      </c>
      <c r="EZ477" s="36" t="str">
        <f t="shared" si="396"/>
        <v/>
      </c>
      <c r="FA477" s="36" t="str">
        <f t="shared" si="396"/>
        <v/>
      </c>
      <c r="FB477" s="36" t="str">
        <f t="shared" si="396"/>
        <v/>
      </c>
      <c r="FC477" s="36" t="str">
        <f t="shared" si="396"/>
        <v/>
      </c>
      <c r="FD477" s="36" t="str">
        <f t="shared" si="396"/>
        <v/>
      </c>
      <c r="FE477" s="36" t="str">
        <f t="shared" si="390"/>
        <v/>
      </c>
      <c r="FF477" s="36" t="str">
        <f t="shared" si="390"/>
        <v/>
      </c>
      <c r="FG477" s="36" t="str">
        <f t="shared" si="390"/>
        <v/>
      </c>
      <c r="FH477" s="37" t="str" cm="1">
        <f t="array" ref="FH477">_xlfn.IFS(EY477="", "No Data", EY477&lt;0, "Negative/Future", EY477=0, "Zero Days", EY477&lt;=3, "&lt; 3 Months", EY477&lt;=6, "3 to 6 Months", EY477&lt;=9, "6 to 9 Months", EY477&lt;=12, "9 to 12 Months", EY477&lt;=15, "12 to 15 Months", EY477&lt;=18, "15 to 18 Months", EY477&lt;=24, "18 to 24 Months", EY477&gt;24, "&gt; 24 Months")</f>
        <v>No Data</v>
      </c>
      <c r="FI477" s="37" t="str" cm="1">
        <f t="array" ref="FI477">_xlfn.IFS(EZ477="", "No Data", EZ477&lt;0, "Negative/Future", EZ477=0, "Zero Days", EZ477&lt;=3, "&lt; 3 Months", EZ477&lt;=6, "3 to 6 Months", EZ477&lt;=9, "6 to 9 Months", EZ477&lt;=12, "9 to 12 Months", EZ477&lt;=15, "12 to 15 Months", EZ477&lt;=18, "15 to 18 Months", EZ477&lt;=24, "18 to 24 Months", EZ477&gt;24, "&gt; 24 Months")</f>
        <v>No Data</v>
      </c>
      <c r="FJ477" s="37" t="str" cm="1">
        <f t="array" ref="FJ477">_xlfn.IFS(FA477="", "No Data", FA477&lt;0, "Negative/Future", FA477=0, "Zero Days", FA477&lt;=3, "&lt; 3 Months", FA477&lt;=6, "3 to 6 Months", FA477&lt;=9, "6 to 9 Months", FA477&lt;=12, "9 to 12 Months", FA477&lt;=15, "12 to 15 Months", FA477&lt;=18, "15 to 18 Months", FA477&lt;=24, "18 to 24 Months", FA477&gt;24, "&gt; 24 Months")</f>
        <v>No Data</v>
      </c>
      <c r="FK477" s="37" t="str" cm="1">
        <f t="array" ref="FK477">_xlfn.IFS(FB477="", "No Data", FB477&lt;0, "Negative/Future", FB477=0, "Zero Days", FB477&lt;=3, "&lt; 3 Months", FB477&lt;=6, "3 to 6 Months", FB477&lt;=9, "6 to 9 Months", FB477&lt;=12, "9 to 12 Months", FB477&lt;=15, "12 to 15 Months", FB477&lt;=18, "15 to 18 Months", FB477&lt;=24, "18 to 24 Months", FB477&gt;24, "&gt; 24 Months")</f>
        <v>No Data</v>
      </c>
      <c r="FL477" s="37" t="str" cm="1">
        <f t="array" ref="FL477">_xlfn.IFS(FC477="", "No Data", FC477&lt;0, "Negative/Future", FC477=0, "Zero Days", FC477&lt;=3, "&lt; 3 Months", FC477&lt;=6, "3 to 6 Months", FC477&lt;=9, "6 to 9 Months", FC477&lt;=12, "9 to 12 Months", FC477&lt;=15, "12 to 15 Months", FC477&lt;=18, "15 to 18 Months", FC477&lt;=24, "18 to 24 Months", FC477&gt;24, "&gt; 24 Months")</f>
        <v>No Data</v>
      </c>
      <c r="FM477" s="37" t="str" cm="1">
        <f t="array" ref="FM477">_xlfn.IFS(FD477="", "No Data", FD477&lt;0, "Negative/Future", FD477=0, "Zero Days", FD477&lt;=3, "&lt; 3 Months", FD477&lt;=6, "3 to 6 Months", FD477&lt;=9, "6 to 9 Months", FD477&lt;=12, "9 to 12 Months", FD477&lt;=15, "12 to 15 Months", FD477&lt;=18, "15 to 18 Months", FD477&lt;=24, "18 to 24 Months", FD477&gt;24, "&gt; 24 Months")</f>
        <v>No Data</v>
      </c>
      <c r="FN477" s="37" t="str" cm="1">
        <f t="array" ref="FN477">_xlfn.IFS(FE477="", "No Data", FE477&lt;0, "Negative/Future", FE477=0, "Zero Days", FE477&lt;=3, "&lt; 3 Months", FE477&lt;=6, "3 to 6 Months", FE477&lt;=9, "6 to 9 Months", FE477&lt;=12, "9 to 12 Months", FE477&lt;=15, "12 to 15 Months", FE477&lt;=18, "15 to 18 Months", FE477&lt;=24, "18 to 24 Months", FE477&gt;24, "&gt; 24 Months")</f>
        <v>No Data</v>
      </c>
      <c r="FO477" s="37" t="str" cm="1">
        <f t="array" ref="FO477">_xlfn.IFS(FG477="", "No Data", FG477&lt;0, "Negative/Future", FG477=0, "Zero Days", FG477&lt;=3, "&lt; 3 Months", FG477&lt;=6, "3 to 6 Months", FG477&lt;=9, "6 to 9 Months", FG477&lt;=12, "9 to 12 Months", FG477&lt;=15, "12 to 15 Months", FG477&lt;=18, "15 to 18 Months", FG477&lt;=24, "18 to 24 Months", FG477&gt;24, "&gt; 24 Months")</f>
        <v>No Data</v>
      </c>
      <c r="FP477" s="37" t="str" cm="1">
        <f t="array" ref="FP477">_xlfn.IFS(FF477="", "No Data", FF477&lt;0, "Negative/Future", FF477=0, "Zero Days", FF477&lt;=3, "&lt; 3 Months", FF477&lt;=6, "3 to 6 Months", FF477&lt;=9, "6 to 9 Months", FF477&lt;=12, "9 to 12 Months", FF477&lt;=15, "12 to 15 Months", FF477&lt;=18, "15 to 18 Months", FF477&lt;=24, "18 to 24 Months", FF477&gt;24, "&gt; 24 Months")</f>
        <v>No Data</v>
      </c>
      <c r="FQ477" s="29"/>
      <c r="FR477" s="29"/>
      <c r="FS477" s="38" t="str">
        <f>VLOOKUP(_xlfn.XLOOKUP(B477,[1]MDA_Assets!D:D,[1]MDA_Assets!I:I,"",0),[1]Validation!$B$1:$C$8,2,0)</f>
        <v>P</v>
      </c>
      <c r="FT477" s="38" t="s">
        <v>202</v>
      </c>
      <c r="FU477" s="31">
        <f>_xlfn.XLOOKUP(B477,[1]MDA_Assets!D:D,[1]MDA_Assets!X:X,"",0)</f>
        <v>0</v>
      </c>
      <c r="FV477" s="39">
        <v>0</v>
      </c>
      <c r="FW477" s="39">
        <v>0</v>
      </c>
      <c r="FX477" s="39">
        <v>0</v>
      </c>
      <c r="FY477" s="39">
        <v>9</v>
      </c>
      <c r="FZ477" s="40" t="str">
        <f t="shared" si="394"/>
        <v/>
      </c>
      <c r="GA477" s="40" t="str">
        <f t="shared" si="394"/>
        <v/>
      </c>
      <c r="GB477" s="40" t="str">
        <f t="shared" si="357"/>
        <v/>
      </c>
      <c r="GC477" s="40" t="str">
        <f t="shared" si="358"/>
        <v/>
      </c>
      <c r="GD477" s="40" t="str">
        <f t="shared" si="359"/>
        <v/>
      </c>
      <c r="GE477" s="40" t="str">
        <f t="shared" si="360"/>
        <v/>
      </c>
      <c r="GF477" s="40" t="str">
        <f t="shared" si="395"/>
        <v/>
      </c>
      <c r="GG477" s="40" t="str">
        <f t="shared" si="395"/>
        <v/>
      </c>
      <c r="GH477" s="40" t="str">
        <f t="shared" si="395"/>
        <v/>
      </c>
      <c r="GI477" s="39">
        <f t="shared" si="385"/>
        <v>0</v>
      </c>
      <c r="GJ477" s="39">
        <f t="shared" si="386"/>
        <v>0</v>
      </c>
      <c r="GK477" s="39">
        <f t="shared" si="387"/>
        <v>0</v>
      </c>
      <c r="GL477" s="39">
        <f t="shared" si="388"/>
        <v>0</v>
      </c>
    </row>
    <row r="478" spans="1:194" x14ac:dyDescent="0.25">
      <c r="A478" s="19">
        <v>514</v>
      </c>
      <c r="B478" s="43" t="s">
        <v>2669</v>
      </c>
      <c r="C478" s="43" t="s">
        <v>186</v>
      </c>
      <c r="D478" s="43" t="s">
        <v>636</v>
      </c>
      <c r="E478" s="43" t="s">
        <v>2670</v>
      </c>
      <c r="F478" s="43" t="s">
        <v>3231</v>
      </c>
      <c r="G478" s="43" t="s">
        <v>190</v>
      </c>
      <c r="H478" s="43" t="s">
        <v>291</v>
      </c>
      <c r="I478" s="43" t="s">
        <v>192</v>
      </c>
      <c r="J478" s="44">
        <f t="shared" si="361"/>
        <v>46510.5625</v>
      </c>
      <c r="K478" s="44">
        <v>46146.5625</v>
      </c>
      <c r="L478" s="44">
        <v>46069</v>
      </c>
      <c r="M478" s="43" t="s">
        <v>3232</v>
      </c>
      <c r="N478" s="43" t="s">
        <v>3233</v>
      </c>
      <c r="O478" s="44">
        <v>46146.515185185184</v>
      </c>
      <c r="P478" s="43">
        <v>1</v>
      </c>
      <c r="Q478" s="43">
        <v>0</v>
      </c>
      <c r="R478" s="43">
        <v>0</v>
      </c>
      <c r="S478" s="43" t="s">
        <v>194</v>
      </c>
      <c r="T478" s="44">
        <v>46145.770833333336</v>
      </c>
      <c r="U478" s="44">
        <v>46145.770833333336</v>
      </c>
      <c r="V478" s="44">
        <v>46145.770833333336</v>
      </c>
      <c r="W478" s="44">
        <v>46145.770833333336</v>
      </c>
      <c r="X478" s="44">
        <v>46145.770833333336</v>
      </c>
      <c r="Y478" s="44">
        <v>46145.770833333336</v>
      </c>
      <c r="Z478" s="43" t="s">
        <v>199</v>
      </c>
      <c r="AA478" s="43"/>
      <c r="AB478" s="43"/>
      <c r="AC478" s="43"/>
      <c r="AD478" s="43"/>
      <c r="AE478" s="43">
        <v>8</v>
      </c>
      <c r="AF478" s="43" t="s">
        <v>280</v>
      </c>
      <c r="AG478" s="43" t="s">
        <v>280</v>
      </c>
      <c r="AH478" s="43" t="s">
        <v>286</v>
      </c>
      <c r="AI478" s="43" t="s">
        <v>287</v>
      </c>
      <c r="AJ478" s="43" t="s">
        <v>286</v>
      </c>
      <c r="AK478" s="43" t="s">
        <v>285</v>
      </c>
      <c r="AL478" s="47">
        <v>46510</v>
      </c>
      <c r="AM478" s="47">
        <v>46325</v>
      </c>
      <c r="AN478" s="47">
        <v>46875</v>
      </c>
      <c r="AO478" s="47">
        <v>46875</v>
      </c>
      <c r="AP478" s="47">
        <v>46875</v>
      </c>
      <c r="AQ478" s="47">
        <v>46510</v>
      </c>
      <c r="AR478" s="48"/>
      <c r="AS478" s="48"/>
      <c r="AT478" s="48"/>
      <c r="AU478" s="43">
        <v>0</v>
      </c>
      <c r="AV478" s="43">
        <v>0</v>
      </c>
      <c r="AW478" s="43">
        <v>0</v>
      </c>
      <c r="AX478" s="51"/>
      <c r="AY478" s="51"/>
      <c r="AZ478" s="51"/>
      <c r="BA478" s="20">
        <f t="shared" ca="1" si="389"/>
        <v>0</v>
      </c>
      <c r="BB478" s="20">
        <f t="shared" ca="1" si="389"/>
        <v>0</v>
      </c>
      <c r="BC478" s="20">
        <f t="shared" ca="1" si="389"/>
        <v>0</v>
      </c>
      <c r="BD478" s="20">
        <f t="shared" ca="1" si="389"/>
        <v>0</v>
      </c>
      <c r="BE478" s="20">
        <f t="shared" ca="1" si="389"/>
        <v>0</v>
      </c>
      <c r="BF478" s="20">
        <f t="shared" ca="1" si="389"/>
        <v>0</v>
      </c>
      <c r="BG478" s="21" t="str">
        <f t="shared" ca="1" si="389"/>
        <v/>
      </c>
      <c r="BH478" s="21" t="str">
        <f t="shared" ca="1" si="389"/>
        <v/>
      </c>
      <c r="BI478" s="21" t="str">
        <f t="shared" ca="1" si="389"/>
        <v/>
      </c>
      <c r="BJ478" s="22">
        <f t="shared" ca="1" si="363"/>
        <v>0</v>
      </c>
      <c r="BK478" s="21">
        <f t="shared" si="364"/>
        <v>8</v>
      </c>
      <c r="BL478" s="22">
        <f t="shared" ca="1" si="365"/>
        <v>237</v>
      </c>
      <c r="BM478" s="22">
        <f t="shared" ca="1" si="366"/>
        <v>0</v>
      </c>
      <c r="BN478" s="23">
        <f t="shared" ca="1" si="367"/>
        <v>237</v>
      </c>
      <c r="BO478" s="24">
        <f t="shared" ca="1" si="368"/>
        <v>236</v>
      </c>
      <c r="BP478" s="51" t="str">
        <f>_xlfn.XLOOKUP(E478,[1]Validation!E:E,[1]Validation!F:F,"")</f>
        <v/>
      </c>
      <c r="BQ478" s="51" t="str">
        <f>_xlfn.XLOOKUP(BP478,[1]Validation!F:F,[1]Validation!G:G,"")</f>
        <v/>
      </c>
      <c r="BR478" s="52" t="str">
        <f>VLOOKUP(G478,[1]Validation!$B$1:$C$9,2,0)</f>
        <v>B</v>
      </c>
      <c r="BS478" s="51">
        <f t="shared" ca="1" si="369"/>
        <v>1</v>
      </c>
      <c r="BT478" s="53">
        <f>_xlfn.XLOOKUP(B478,'[2]1. All Calls'!$R:$R,'[2]1. All Calls'!$A:$A,"",0)</f>
        <v>46146.648472222201</v>
      </c>
      <c r="BU478" s="51" t="str">
        <f>_xlfn.XLOOKUP(B478,'[2]1. All Calls'!$R:$R,'[2]1. All Calls'!$F:$F,"",0)</f>
        <v>CC-02068029</v>
      </c>
      <c r="BV478" s="51" t="str">
        <f>_xlfn.XLOOKUP(B478,'[2]1. All Calls'!$R:$R,'[2]1. All Calls'!$J:$J,"",0)</f>
        <v>Commissioning</v>
      </c>
      <c r="BW478" s="53" t="str">
        <f>_xlfn.XLOOKUP(B478,'[2]Sch Calls'!$R:$R,'[2]Sch Calls'!$A:$A,"",0)</f>
        <v/>
      </c>
      <c r="BX478" s="51" t="str">
        <f>_xlfn.XLOOKUP(B478,'[2]Sch Calls'!$R:$R,'[2]Sch Calls'!$B:$B,"",0)</f>
        <v/>
      </c>
      <c r="BY478" s="51" t="str">
        <f t="shared" ref="BY478:BZ495" si="399">IFERROR(TEXT(IF(U478&gt;1,SUM(U478+181),""),"dd-mmm-yy"),"")</f>
        <v>31-Oct-26</v>
      </c>
      <c r="BZ478" s="51" t="str">
        <f t="shared" si="399"/>
        <v>31-Oct-26</v>
      </c>
      <c r="CA478" s="51" t="str">
        <f t="shared" si="370"/>
        <v>03-Feb-27</v>
      </c>
      <c r="CB478" s="51" t="str">
        <f t="shared" si="371"/>
        <v>01-Nov-27</v>
      </c>
      <c r="CC478" s="51" t="str">
        <f t="shared" si="372"/>
        <v>03-May-28</v>
      </c>
      <c r="CD478" s="51" t="str">
        <f t="shared" si="373"/>
        <v>04-May-27</v>
      </c>
      <c r="CE478" s="51">
        <f t="shared" ref="CE478:CF495" ca="1" si="400">IFERROR(IF(U478&gt;0,ROUND(SUM(TODAY()-U478),0),""),"")</f>
        <v>30</v>
      </c>
      <c r="CF478" s="51">
        <f t="shared" ca="1" si="400"/>
        <v>30</v>
      </c>
      <c r="CG478" s="51">
        <f t="shared" ca="1" si="374"/>
        <v>30</v>
      </c>
      <c r="CH478" s="51">
        <f t="shared" ca="1" si="375"/>
        <v>30</v>
      </c>
      <c r="CI478" s="51">
        <f t="shared" ca="1" si="376"/>
        <v>30</v>
      </c>
      <c r="CJ478" s="51">
        <f t="shared" ca="1" si="377"/>
        <v>30</v>
      </c>
      <c r="CK478" s="51">
        <f t="shared" ca="1" si="397"/>
        <v>240</v>
      </c>
      <c r="CL478" s="51">
        <f t="shared" ca="1" si="397"/>
        <v>240</v>
      </c>
      <c r="CM478" s="51">
        <f t="shared" ca="1" si="397"/>
        <v>240</v>
      </c>
      <c r="CN478" s="51">
        <f t="shared" ca="1" si="397"/>
        <v>240</v>
      </c>
      <c r="CO478" s="51">
        <f t="shared" ca="1" si="397"/>
        <v>240</v>
      </c>
      <c r="CP478" s="51">
        <f t="shared" ca="1" si="397"/>
        <v>240</v>
      </c>
      <c r="CQ478" s="51">
        <f t="shared" ca="1" si="398"/>
        <v>2760</v>
      </c>
      <c r="CR478" s="51">
        <f t="shared" ca="1" si="398"/>
        <v>2760</v>
      </c>
      <c r="CS478" s="51">
        <f t="shared" ca="1" si="398"/>
        <v>7760</v>
      </c>
      <c r="CT478" s="51">
        <f t="shared" ca="1" si="398"/>
        <v>5760</v>
      </c>
      <c r="CU478" s="51">
        <f t="shared" ca="1" si="398"/>
        <v>7760</v>
      </c>
      <c r="CV478" s="54">
        <f t="shared" ca="1" si="398"/>
        <v>3760</v>
      </c>
      <c r="CW478" s="25">
        <v>0</v>
      </c>
      <c r="CX478" s="55">
        <v>1</v>
      </c>
      <c r="CY478" s="55"/>
      <c r="CZ478" s="26">
        <v>0</v>
      </c>
      <c r="DA478" s="26">
        <v>0</v>
      </c>
      <c r="DB478" s="26">
        <v>0</v>
      </c>
      <c r="DC478" s="26">
        <v>0</v>
      </c>
      <c r="DD478" s="26">
        <v>0</v>
      </c>
      <c r="DE478" s="26">
        <v>0</v>
      </c>
      <c r="DF478" s="26">
        <v>0</v>
      </c>
      <c r="DG478" s="26">
        <v>0</v>
      </c>
      <c r="DH478" s="26">
        <v>0</v>
      </c>
      <c r="DI478" s="26">
        <v>0</v>
      </c>
      <c r="DJ478" s="26">
        <v>0</v>
      </c>
      <c r="DK478" s="26">
        <v>0</v>
      </c>
      <c r="DL478" s="27">
        <f t="shared" si="378"/>
        <v>46221.648472222201</v>
      </c>
      <c r="DM478" s="28">
        <f t="shared" ca="1" si="379"/>
        <v>0</v>
      </c>
      <c r="DN478" s="56">
        <f>_xlfn.XLOOKUP(B478,'[2]1. All Calls'!$R:$R,'[2]1. All Calls'!$A:$A,"",0)</f>
        <v>46146.648472222201</v>
      </c>
      <c r="DO478" s="57" t="str">
        <f ca="1">VLOOKUP(DM478,[1]Validation!$B$20:$C$25,2,0)</f>
        <v>Within 3 months</v>
      </c>
      <c r="DP478" s="58" t="str">
        <f>_xlfn.XLOOKUP(B478,'[1]Active AMCs- Dealer'!E:E,'[1]Active AMCs- Dealer'!L:L,"Not in AMC",0)</f>
        <v>Not in AMC</v>
      </c>
      <c r="DQ478" s="58"/>
      <c r="DR478" s="29" t="str">
        <f>_xlfn.XLOOKUP(B478,'[2]1. All Calls'!$R:$R,'[2]1. All Calls'!$F:$F,"",0)</f>
        <v>CC-02068029</v>
      </c>
      <c r="DS478" s="29" t="str">
        <f>_xlfn.XLOOKUP(B478,'[2]1. All Calls'!$R:$R,'[2]1. All Calls'!$AB:$AB,"",0)</f>
        <v>Commissioning done on dated 04-05-2026....Comm date-04-05-2026</v>
      </c>
      <c r="DT478" s="30">
        <f>_xlfn.XLOOKUP(DR478,'[2]1. All Calls'!$F:$F,'[2]1. All Calls'!$A:$A,"",0)</f>
        <v>46146.648472222201</v>
      </c>
      <c r="DU478" s="31">
        <f>_xlfn.XLOOKUP(DR478,'[2]1. All Calls'!$F:$F,'[2]1. All Calls'!$B:$B,"",0)</f>
        <v>1</v>
      </c>
      <c r="DV478" s="31">
        <f>_xlfn.XLOOKUP(B478,[1]MDA_Assets!D:D,[1]MDA_Assets!N:N,"",0)</f>
        <v>0</v>
      </c>
      <c r="DW478" s="31">
        <f>_xlfn.XLOOKUP(B478,[1]MDA_Assets!D:D,[1]MDA_Assets!O:O,"",0)</f>
        <v>0</v>
      </c>
      <c r="DX478" s="32" t="str">
        <f>_xlfn.XLOOKUP(B478,[1]MDA_Assets!D:D,[1]MDA_Assets!Q:Q,"",0)</f>
        <v>Synthetic</v>
      </c>
      <c r="DY478" s="33">
        <f>_xlfn.XLOOKUP(B478,[1]MDA_Assets!D:D,[1]MDA_Assets!R:R,"",0)</f>
        <v>46146</v>
      </c>
      <c r="DZ478" s="33">
        <f>_xlfn.XLOOKUP(B478,[1]MDA_Assets!D:D,[1]MDA_Assets!S:S,"",0)</f>
        <v>46146</v>
      </c>
      <c r="EA478" s="33">
        <f>_xlfn.XLOOKUP(B478,[1]MDA_Assets!D:D,[1]MDA_Assets!T:T,"",0)</f>
        <v>46146</v>
      </c>
      <c r="EB478" s="33">
        <f>_xlfn.XLOOKUP(B478,[1]MDA_Assets!D:D,[1]MDA_Assets!U:U,"",0)</f>
        <v>46146</v>
      </c>
      <c r="EC478" s="33">
        <f>_xlfn.XLOOKUP(B478,[1]MDA_Assets!D:D,[1]MDA_Assets!V:V,"",0)</f>
        <v>46146</v>
      </c>
      <c r="ED478" s="33">
        <f>_xlfn.XLOOKUP(B478,[1]MDA_Assets!D:D,[1]MDA_Assets!W:W,"",0)</f>
        <v>46146</v>
      </c>
      <c r="EE478" s="32" t="str">
        <f>_xlfn.XLOOKUP(B478,[1]MDA_Assets!D:D,[1]MDA_Assets!X:X,"",0)</f>
        <v>Yes</v>
      </c>
      <c r="EF478" s="33">
        <f>_xlfn.XLOOKUP(B478,[1]MDA_Assets!D:D,[1]MDA_Assets!Y:Y,"",0)</f>
        <v>0</v>
      </c>
      <c r="EG478" s="33">
        <f>_xlfn.XLOOKUP(B478,[1]MDA_Assets!D:D,[1]MDA_Assets!Z:Z,"",0)</f>
        <v>0</v>
      </c>
      <c r="EH478" s="33">
        <f>_xlfn.XLOOKUP(B478,[1]MDA_Assets!D:D,[1]MDA_Assets!AA:AA,"",0)</f>
        <v>0</v>
      </c>
      <c r="EI478" s="34">
        <f>_xlfn.XLOOKUP(B478,[1]MDA_Assets!D:D,[1]MDA_Assets!P:P,"",0)</f>
        <v>8</v>
      </c>
      <c r="EJ478" s="35" t="str">
        <f>_xlfn.XLOOKUP(B478,[1]MDA_Assets!D:D,[1]MDA_Assets!AB:AB,"",0)</f>
        <v>3000</v>
      </c>
      <c r="EK478" s="35" t="str">
        <f>_xlfn.XLOOKUP(B478,[1]MDA_Assets!D:D,[1]MDA_Assets!AC:AC,"",0)</f>
        <v>3000</v>
      </c>
      <c r="EL478" s="35" t="str">
        <f>_xlfn.XLOOKUP(B478,[1]MDA_Assets!D:D,[1]MDA_Assets!AD:AD,"",0)</f>
        <v>8000</v>
      </c>
      <c r="EM478" s="35" t="str">
        <f>_xlfn.XLOOKUP(B478,[1]MDA_Assets!D:D,[1]MDA_Assets!AE:AE,"",0)</f>
        <v>6000</v>
      </c>
      <c r="EN478" s="35" t="str">
        <f>_xlfn.XLOOKUP(B478,[1]MDA_Assets!D:D,[1]MDA_Assets!AF:AF,"",0)</f>
        <v>8000</v>
      </c>
      <c r="EO478" s="35" t="str">
        <f>_xlfn.XLOOKUP(B478,[1]MDA_Assets!D:D,[1]MDA_Assets!AG:AG,"",0)</f>
        <v>4000</v>
      </c>
      <c r="EP478" s="36">
        <f t="shared" ref="EP478:EQ495" si="401">IF(AL478&gt;1,ROUNDUP(SUM(AL478-U478),0),"")</f>
        <v>365</v>
      </c>
      <c r="EQ478" s="36">
        <f t="shared" si="401"/>
        <v>180</v>
      </c>
      <c r="ER478" s="36">
        <f t="shared" si="380"/>
        <v>730</v>
      </c>
      <c r="ES478" s="36">
        <f t="shared" si="381"/>
        <v>730</v>
      </c>
      <c r="ET478" s="36">
        <f t="shared" si="382"/>
        <v>730</v>
      </c>
      <c r="EU478" s="36">
        <f t="shared" si="383"/>
        <v>365</v>
      </c>
      <c r="EV478" s="36" t="str">
        <f t="shared" si="384"/>
        <v/>
      </c>
      <c r="EW478" s="36" t="str">
        <f t="shared" si="355"/>
        <v/>
      </c>
      <c r="EX478" s="36" t="str">
        <f t="shared" si="356"/>
        <v/>
      </c>
      <c r="EY478" s="36">
        <f t="shared" si="396"/>
        <v>11.78</v>
      </c>
      <c r="EZ478" s="36">
        <f t="shared" si="396"/>
        <v>5.81</v>
      </c>
      <c r="FA478" s="36">
        <f t="shared" si="396"/>
        <v>23.55</v>
      </c>
      <c r="FB478" s="36">
        <f t="shared" si="396"/>
        <v>23.55</v>
      </c>
      <c r="FC478" s="36">
        <f t="shared" si="396"/>
        <v>23.55</v>
      </c>
      <c r="FD478" s="36">
        <f t="shared" si="396"/>
        <v>11.78</v>
      </c>
      <c r="FE478" s="36" t="str">
        <f t="shared" si="390"/>
        <v/>
      </c>
      <c r="FF478" s="36" t="str">
        <f t="shared" si="390"/>
        <v/>
      </c>
      <c r="FG478" s="36" t="str">
        <f t="shared" si="390"/>
        <v/>
      </c>
      <c r="FH478" s="37" t="str" cm="1">
        <f t="array" ref="FH478">_xlfn.IFS(EY478="", "No Data", EY478&lt;0, "Negative/Future", EY478=0, "Zero Days", EY478&lt;=3, "&lt; 3 Months", EY478&lt;=6, "3 to 6 Months", EY478&lt;=9, "6 to 9 Months", EY478&lt;=12, "9 to 12 Months", EY478&lt;=15, "12 to 15 Months", EY478&lt;=18, "15 to 18 Months", EY478&lt;=24, "18 to 24 Months", EY478&gt;24, "&gt; 24 Months")</f>
        <v>9 to 12 Months</v>
      </c>
      <c r="FI478" s="37" t="str" cm="1">
        <f t="array" ref="FI478">_xlfn.IFS(EZ478="", "No Data", EZ478&lt;0, "Negative/Future", EZ478=0, "Zero Days", EZ478&lt;=3, "&lt; 3 Months", EZ478&lt;=6, "3 to 6 Months", EZ478&lt;=9, "6 to 9 Months", EZ478&lt;=12, "9 to 12 Months", EZ478&lt;=15, "12 to 15 Months", EZ478&lt;=18, "15 to 18 Months", EZ478&lt;=24, "18 to 24 Months", EZ478&gt;24, "&gt; 24 Months")</f>
        <v>3 to 6 Months</v>
      </c>
      <c r="FJ478" s="37" t="str" cm="1">
        <f t="array" ref="FJ478">_xlfn.IFS(FA478="", "No Data", FA478&lt;0, "Negative/Future", FA478=0, "Zero Days", FA478&lt;=3, "&lt; 3 Months", FA478&lt;=6, "3 to 6 Months", FA478&lt;=9, "6 to 9 Months", FA478&lt;=12, "9 to 12 Months", FA478&lt;=15, "12 to 15 Months", FA478&lt;=18, "15 to 18 Months", FA478&lt;=24, "18 to 24 Months", FA478&gt;24, "&gt; 24 Months")</f>
        <v>18 to 24 Months</v>
      </c>
      <c r="FK478" s="37" t="str" cm="1">
        <f t="array" ref="FK478">_xlfn.IFS(FB478="", "No Data", FB478&lt;0, "Negative/Future", FB478=0, "Zero Days", FB478&lt;=3, "&lt; 3 Months", FB478&lt;=6, "3 to 6 Months", FB478&lt;=9, "6 to 9 Months", FB478&lt;=12, "9 to 12 Months", FB478&lt;=15, "12 to 15 Months", FB478&lt;=18, "15 to 18 Months", FB478&lt;=24, "18 to 24 Months", FB478&gt;24, "&gt; 24 Months")</f>
        <v>18 to 24 Months</v>
      </c>
      <c r="FL478" s="37" t="str" cm="1">
        <f t="array" ref="FL478">_xlfn.IFS(FC478="", "No Data", FC478&lt;0, "Negative/Future", FC478=0, "Zero Days", FC478&lt;=3, "&lt; 3 Months", FC478&lt;=6, "3 to 6 Months", FC478&lt;=9, "6 to 9 Months", FC478&lt;=12, "9 to 12 Months", FC478&lt;=15, "12 to 15 Months", FC478&lt;=18, "15 to 18 Months", FC478&lt;=24, "18 to 24 Months", FC478&gt;24, "&gt; 24 Months")</f>
        <v>18 to 24 Months</v>
      </c>
      <c r="FM478" s="37" t="str" cm="1">
        <f t="array" ref="FM478">_xlfn.IFS(FD478="", "No Data", FD478&lt;0, "Negative/Future", FD478=0, "Zero Days", FD478&lt;=3, "&lt; 3 Months", FD478&lt;=6, "3 to 6 Months", FD478&lt;=9, "6 to 9 Months", FD478&lt;=12, "9 to 12 Months", FD478&lt;=15, "12 to 15 Months", FD478&lt;=18, "15 to 18 Months", FD478&lt;=24, "18 to 24 Months", FD478&gt;24, "&gt; 24 Months")</f>
        <v>9 to 12 Months</v>
      </c>
      <c r="FN478" s="37" t="str" cm="1">
        <f t="array" ref="FN478">_xlfn.IFS(FE478="", "No Data", FE478&lt;0, "Negative/Future", FE478=0, "Zero Days", FE478&lt;=3, "&lt; 3 Months", FE478&lt;=6, "3 to 6 Months", FE478&lt;=9, "6 to 9 Months", FE478&lt;=12, "9 to 12 Months", FE478&lt;=15, "12 to 15 Months", FE478&lt;=18, "15 to 18 Months", FE478&lt;=24, "18 to 24 Months", FE478&gt;24, "&gt; 24 Months")</f>
        <v>No Data</v>
      </c>
      <c r="FO478" s="37" t="str" cm="1">
        <f t="array" ref="FO478">_xlfn.IFS(FG478="", "No Data", FG478&lt;0, "Negative/Future", FG478=0, "Zero Days", FG478&lt;=3, "&lt; 3 Months", FG478&lt;=6, "3 to 6 Months", FG478&lt;=9, "6 to 9 Months", FG478&lt;=12, "9 to 12 Months", FG478&lt;=15, "12 to 15 Months", FG478&lt;=18, "15 to 18 Months", FG478&lt;=24, "18 to 24 Months", FG478&gt;24, "&gt; 24 Months")</f>
        <v>No Data</v>
      </c>
      <c r="FP478" s="37" t="str" cm="1">
        <f t="array" ref="FP478">_xlfn.IFS(FF478="", "No Data", FF478&lt;0, "Negative/Future", FF478=0, "Zero Days", FF478&lt;=3, "&lt; 3 Months", FF478&lt;=6, "3 to 6 Months", FF478&lt;=9, "6 to 9 Months", FF478&lt;=12, "9 to 12 Months", FF478&lt;=15, "12 to 15 Months", FF478&lt;=18, "15 to 18 Months", FF478&lt;=24, "18 to 24 Months", FF478&gt;24, "&gt; 24 Months")</f>
        <v>No Data</v>
      </c>
      <c r="FQ478" s="29"/>
      <c r="FR478" s="29"/>
      <c r="FS478" s="38" t="str">
        <f>VLOOKUP(_xlfn.XLOOKUP(B478,[1]MDA_Assets!D:D,[1]MDA_Assets!I:I,"",0),[1]Validation!$B$1:$C$8,2,0)</f>
        <v>B</v>
      </c>
      <c r="FT478" s="38" t="s">
        <v>202</v>
      </c>
      <c r="FU478" s="31" t="str">
        <f>_xlfn.XLOOKUP(B478,[1]MDA_Assets!D:D,[1]MDA_Assets!X:X,"",0)</f>
        <v>Yes</v>
      </c>
      <c r="FV478" s="39">
        <v>0</v>
      </c>
      <c r="FW478" s="39">
        <v>0</v>
      </c>
      <c r="FX478" s="39">
        <v>0</v>
      </c>
      <c r="FY478" s="39">
        <v>9</v>
      </c>
      <c r="FZ478" s="40">
        <f t="shared" ref="FZ478:GA496" si="402">IFERROR(IF(DZ478&lt;&gt;"",SUM(DZ478+EP478),SUM(DZ478+180)),"")</f>
        <v>46511</v>
      </c>
      <c r="GA478" s="40">
        <f t="shared" si="402"/>
        <v>46326</v>
      </c>
      <c r="GB478" s="40">
        <f t="shared" si="357"/>
        <v>46876</v>
      </c>
      <c r="GC478" s="40">
        <f t="shared" si="358"/>
        <v>46876</v>
      </c>
      <c r="GD478" s="40">
        <f t="shared" si="359"/>
        <v>46876</v>
      </c>
      <c r="GE478" s="40">
        <f t="shared" si="360"/>
        <v>46511</v>
      </c>
      <c r="GF478" s="40" t="str">
        <f t="shared" ref="GF478:GH496" si="403">IF(EF478&gt;1,SUM(EF478+EV478),"")</f>
        <v/>
      </c>
      <c r="GG478" s="40" t="str">
        <f t="shared" si="403"/>
        <v/>
      </c>
      <c r="GH478" s="40" t="str">
        <f t="shared" si="403"/>
        <v/>
      </c>
      <c r="GI478" s="39">
        <f t="shared" si="385"/>
        <v>0</v>
      </c>
      <c r="GJ478" s="39">
        <f t="shared" si="386"/>
        <v>0</v>
      </c>
      <c r="GK478" s="39">
        <f t="shared" si="387"/>
        <v>0</v>
      </c>
      <c r="GL478" s="39">
        <f t="shared" si="388"/>
        <v>6</v>
      </c>
    </row>
    <row r="479" spans="1:194" x14ac:dyDescent="0.25">
      <c r="A479" s="19">
        <v>515</v>
      </c>
      <c r="B479" s="43" t="s">
        <v>3294</v>
      </c>
      <c r="C479" s="43" t="s">
        <v>186</v>
      </c>
      <c r="D479" s="43" t="s">
        <v>636</v>
      </c>
      <c r="E479" s="43" t="s">
        <v>2668</v>
      </c>
      <c r="F479" s="43" t="s">
        <v>429</v>
      </c>
      <c r="G479" s="43" t="s">
        <v>3251</v>
      </c>
      <c r="H479" s="43" t="s">
        <v>216</v>
      </c>
      <c r="I479" s="43" t="s">
        <v>192</v>
      </c>
      <c r="J479" s="44" t="str">
        <f t="shared" si="361"/>
        <v/>
      </c>
      <c r="K479" s="43"/>
      <c r="L479" s="44">
        <v>46106</v>
      </c>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8"/>
      <c r="AM479" s="48"/>
      <c r="AN479" s="48"/>
      <c r="AO479" s="48"/>
      <c r="AP479" s="48"/>
      <c r="AQ479" s="48"/>
      <c r="AR479" s="48"/>
      <c r="AS479" s="48"/>
      <c r="AT479" s="48"/>
      <c r="AU479" s="43">
        <v>0</v>
      </c>
      <c r="AV479" s="43">
        <v>0</v>
      </c>
      <c r="AW479" s="43">
        <v>0</v>
      </c>
      <c r="AX479" s="51"/>
      <c r="AY479" s="51"/>
      <c r="AZ479" s="51"/>
      <c r="BA479" s="20" t="str">
        <f t="shared" ca="1" si="389"/>
        <v/>
      </c>
      <c r="BB479" s="20" t="str">
        <f t="shared" ca="1" si="389"/>
        <v/>
      </c>
      <c r="BC479" s="20" t="str">
        <f t="shared" ca="1" si="389"/>
        <v/>
      </c>
      <c r="BD479" s="20" t="str">
        <f t="shared" ca="1" si="389"/>
        <v/>
      </c>
      <c r="BE479" s="20" t="str">
        <f t="shared" ca="1" si="389"/>
        <v/>
      </c>
      <c r="BF479" s="20" t="str">
        <f t="shared" ca="1" si="389"/>
        <v/>
      </c>
      <c r="BG479" s="21" t="str">
        <f t="shared" ca="1" si="389"/>
        <v/>
      </c>
      <c r="BH479" s="21" t="str">
        <f t="shared" ca="1" si="389"/>
        <v/>
      </c>
      <c r="BI479" s="21" t="str">
        <f t="shared" ca="1" si="389"/>
        <v/>
      </c>
      <c r="BJ479" s="22">
        <f t="shared" ca="1" si="363"/>
        <v>0</v>
      </c>
      <c r="BK479" s="21">
        <f t="shared" si="364"/>
        <v>0</v>
      </c>
      <c r="BL479" s="22" t="str">
        <f t="shared" ca="1" si="365"/>
        <v/>
      </c>
      <c r="BM479" s="22" t="str">
        <f t="shared" ca="1" si="366"/>
        <v/>
      </c>
      <c r="BN479" s="23" t="str">
        <f t="shared" ca="1" si="367"/>
        <v/>
      </c>
      <c r="BO479" s="24" t="str">
        <f t="shared" ca="1" si="368"/>
        <v/>
      </c>
      <c r="BP479" s="51" t="str">
        <f>_xlfn.XLOOKUP(E479,[1]Validation!E:E,[1]Validation!F:F,"")</f>
        <v/>
      </c>
      <c r="BQ479" s="51" t="str">
        <f>_xlfn.XLOOKUP(BP479,[1]Validation!F:F,[1]Validation!G:G,"")</f>
        <v/>
      </c>
      <c r="BR479" s="52" t="str">
        <f>VLOOKUP(G479,[1]Validation!$B$1:$C$9,2,0)</f>
        <v>P</v>
      </c>
      <c r="BS479" s="51">
        <f t="shared" ca="1" si="369"/>
        <v>1517</v>
      </c>
      <c r="BT479" s="53" t="str">
        <f>_xlfn.XLOOKUP(B479,'[2]1. All Calls'!$R:$R,'[2]1. All Calls'!$A:$A,"",0)</f>
        <v/>
      </c>
      <c r="BU479" s="51" t="str">
        <f>_xlfn.XLOOKUP(B479,'[2]1. All Calls'!$R:$R,'[2]1. All Calls'!$F:$F,"",0)</f>
        <v/>
      </c>
      <c r="BV479" s="51" t="str">
        <f>_xlfn.XLOOKUP(B479,'[2]1. All Calls'!$R:$R,'[2]1. All Calls'!$J:$J,"",0)</f>
        <v/>
      </c>
      <c r="BW479" s="53" t="str">
        <f>_xlfn.XLOOKUP(B479,'[2]Sch Calls'!$R:$R,'[2]Sch Calls'!$A:$A,"",0)</f>
        <v/>
      </c>
      <c r="BX479" s="51" t="str">
        <f>_xlfn.XLOOKUP(B479,'[2]Sch Calls'!$R:$R,'[2]Sch Calls'!$B:$B,"",0)</f>
        <v/>
      </c>
      <c r="BY479" s="51" t="str">
        <f t="shared" si="399"/>
        <v/>
      </c>
      <c r="BZ479" s="51" t="str">
        <f t="shared" si="399"/>
        <v/>
      </c>
      <c r="CA479" s="51" t="str">
        <f t="shared" si="370"/>
        <v/>
      </c>
      <c r="CB479" s="51" t="str">
        <f t="shared" si="371"/>
        <v/>
      </c>
      <c r="CC479" s="51" t="str">
        <f t="shared" si="372"/>
        <v/>
      </c>
      <c r="CD479" s="51" t="str">
        <f t="shared" si="373"/>
        <v/>
      </c>
      <c r="CE479" s="51" t="str">
        <f t="shared" ca="1" si="400"/>
        <v/>
      </c>
      <c r="CF479" s="51" t="str">
        <f t="shared" ca="1" si="400"/>
        <v/>
      </c>
      <c r="CG479" s="51" t="str">
        <f t="shared" ca="1" si="374"/>
        <v/>
      </c>
      <c r="CH479" s="51" t="str">
        <f t="shared" ca="1" si="375"/>
        <v/>
      </c>
      <c r="CI479" s="51" t="str">
        <f t="shared" ca="1" si="376"/>
        <v/>
      </c>
      <c r="CJ479" s="51" t="str">
        <f t="shared" ca="1" si="377"/>
        <v/>
      </c>
      <c r="CK479" s="51" t="str">
        <f t="shared" ca="1" si="397"/>
        <v/>
      </c>
      <c r="CL479" s="51" t="str">
        <f t="shared" ca="1" si="397"/>
        <v/>
      </c>
      <c r="CM479" s="51" t="str">
        <f t="shared" ca="1" si="397"/>
        <v/>
      </c>
      <c r="CN479" s="51" t="str">
        <f t="shared" ca="1" si="397"/>
        <v/>
      </c>
      <c r="CO479" s="51" t="str">
        <f t="shared" ca="1" si="397"/>
        <v/>
      </c>
      <c r="CP479" s="51" t="str">
        <f t="shared" ca="1" si="397"/>
        <v/>
      </c>
      <c r="CQ479" s="51" t="str">
        <f t="shared" si="398"/>
        <v/>
      </c>
      <c r="CR479" s="51" t="str">
        <f t="shared" si="398"/>
        <v/>
      </c>
      <c r="CS479" s="51" t="str">
        <f t="shared" si="398"/>
        <v/>
      </c>
      <c r="CT479" s="51" t="str">
        <f t="shared" si="398"/>
        <v/>
      </c>
      <c r="CU479" s="51" t="str">
        <f t="shared" si="398"/>
        <v/>
      </c>
      <c r="CV479" s="54" t="str">
        <f t="shared" si="398"/>
        <v/>
      </c>
      <c r="CW479" s="25">
        <v>0</v>
      </c>
      <c r="CX479" s="55">
        <v>1</v>
      </c>
      <c r="CY479" s="55"/>
      <c r="CZ479" s="26">
        <v>0</v>
      </c>
      <c r="DA479" s="26">
        <v>0</v>
      </c>
      <c r="DB479" s="26">
        <v>0</v>
      </c>
      <c r="DC479" s="26">
        <v>0</v>
      </c>
      <c r="DD479" s="26">
        <v>0</v>
      </c>
      <c r="DE479" s="26">
        <v>0</v>
      </c>
      <c r="DF479" s="26">
        <v>0</v>
      </c>
      <c r="DG479" s="26">
        <v>0</v>
      </c>
      <c r="DH479" s="26">
        <v>0</v>
      </c>
      <c r="DI479" s="26">
        <v>0</v>
      </c>
      <c r="DJ479" s="26">
        <v>0</v>
      </c>
      <c r="DK479" s="26">
        <v>0</v>
      </c>
      <c r="DL479" s="27" t="str">
        <f t="shared" si="378"/>
        <v>P1</v>
      </c>
      <c r="DM479" s="28" t="str">
        <f t="shared" ca="1" si="379"/>
        <v>P1</v>
      </c>
      <c r="DN479" s="56" t="str">
        <f>_xlfn.XLOOKUP(B479,'[2]1. All Calls'!$R:$R,'[2]1. All Calls'!$A:$A,"",0)</f>
        <v/>
      </c>
      <c r="DO479" s="57" t="str">
        <f ca="1">VLOOKUP(DM479,[1]Validation!$B$20:$C$25,2,0)</f>
        <v>P1</v>
      </c>
      <c r="DP479" s="58" t="str">
        <f>_xlfn.XLOOKUP(B479,'[1]Active AMCs- Dealer'!E:E,'[1]Active AMCs- Dealer'!L:L,"Not in AMC",0)</f>
        <v>Not in AMC</v>
      </c>
      <c r="DQ479" s="58"/>
      <c r="DR479" s="29" t="str">
        <f>_xlfn.XLOOKUP(B479,'[2]1. All Calls'!$R:$R,'[2]1. All Calls'!$F:$F,"",0)</f>
        <v/>
      </c>
      <c r="DS479" s="29" t="str">
        <f>_xlfn.XLOOKUP(B479,'[2]1. All Calls'!$R:$R,'[2]1. All Calls'!$AB:$AB,"",0)</f>
        <v/>
      </c>
      <c r="DT479" s="30" t="str">
        <f>_xlfn.XLOOKUP(DR479,'[2]1. All Calls'!$F:$F,'[2]1. All Calls'!$A:$A,"",0)</f>
        <v/>
      </c>
      <c r="DU479" s="31" t="str">
        <f>_xlfn.XLOOKUP(DR479,'[2]1. All Calls'!$F:$F,'[2]1. All Calls'!$B:$B,"",0)</f>
        <v/>
      </c>
      <c r="DV479" s="31">
        <f>_xlfn.XLOOKUP(B479,[1]MDA_Assets!D:D,[1]MDA_Assets!N:N,"",0)</f>
        <v>0</v>
      </c>
      <c r="DW479" s="31">
        <f>_xlfn.XLOOKUP(B479,[1]MDA_Assets!D:D,[1]MDA_Assets!O:O,"",0)</f>
        <v>0</v>
      </c>
      <c r="DX479" s="32">
        <f>_xlfn.XLOOKUP(B479,[1]MDA_Assets!D:D,[1]MDA_Assets!Q:Q,"",0)</f>
        <v>0</v>
      </c>
      <c r="DY479" s="33">
        <f>_xlfn.XLOOKUP(B479,[1]MDA_Assets!D:D,[1]MDA_Assets!R:R,"",0)</f>
        <v>0</v>
      </c>
      <c r="DZ479" s="33">
        <f>_xlfn.XLOOKUP(B479,[1]MDA_Assets!D:D,[1]MDA_Assets!S:S,"",0)</f>
        <v>0</v>
      </c>
      <c r="EA479" s="33">
        <f>_xlfn.XLOOKUP(B479,[1]MDA_Assets!D:D,[1]MDA_Assets!T:T,"",0)</f>
        <v>0</v>
      </c>
      <c r="EB479" s="33">
        <f>_xlfn.XLOOKUP(B479,[1]MDA_Assets!D:D,[1]MDA_Assets!U:U,"",0)</f>
        <v>0</v>
      </c>
      <c r="EC479" s="33">
        <f>_xlfn.XLOOKUP(B479,[1]MDA_Assets!D:D,[1]MDA_Assets!V:V,"",0)</f>
        <v>0</v>
      </c>
      <c r="ED479" s="33">
        <f>_xlfn.XLOOKUP(B479,[1]MDA_Assets!D:D,[1]MDA_Assets!W:W,"",0)</f>
        <v>0</v>
      </c>
      <c r="EE479" s="32">
        <f>_xlfn.XLOOKUP(B479,[1]MDA_Assets!D:D,[1]MDA_Assets!X:X,"",0)</f>
        <v>0</v>
      </c>
      <c r="EF479" s="33">
        <f>_xlfn.XLOOKUP(B479,[1]MDA_Assets!D:D,[1]MDA_Assets!Y:Y,"",0)</f>
        <v>0</v>
      </c>
      <c r="EG479" s="33">
        <f>_xlfn.XLOOKUP(B479,[1]MDA_Assets!D:D,[1]MDA_Assets!Z:Z,"",0)</f>
        <v>0</v>
      </c>
      <c r="EH479" s="33">
        <f>_xlfn.XLOOKUP(B479,[1]MDA_Assets!D:D,[1]MDA_Assets!AA:AA,"",0)</f>
        <v>0</v>
      </c>
      <c r="EI479" s="34">
        <f>_xlfn.XLOOKUP(B479,[1]MDA_Assets!D:D,[1]MDA_Assets!P:P,"",0)</f>
        <v>0</v>
      </c>
      <c r="EJ479" s="35">
        <f>_xlfn.XLOOKUP(B479,[1]MDA_Assets!D:D,[1]MDA_Assets!AB:AB,"",0)</f>
        <v>0</v>
      </c>
      <c r="EK479" s="35">
        <f>_xlfn.XLOOKUP(B479,[1]MDA_Assets!D:D,[1]MDA_Assets!AC:AC,"",0)</f>
        <v>0</v>
      </c>
      <c r="EL479" s="35">
        <f>_xlfn.XLOOKUP(B479,[1]MDA_Assets!D:D,[1]MDA_Assets!AD:AD,"",0)</f>
        <v>0</v>
      </c>
      <c r="EM479" s="35">
        <f>_xlfn.XLOOKUP(B479,[1]MDA_Assets!D:D,[1]MDA_Assets!AE:AE,"",0)</f>
        <v>0</v>
      </c>
      <c r="EN479" s="35">
        <f>_xlfn.XLOOKUP(B479,[1]MDA_Assets!D:D,[1]MDA_Assets!AF:AF,"",0)</f>
        <v>0</v>
      </c>
      <c r="EO479" s="35">
        <f>_xlfn.XLOOKUP(B479,[1]MDA_Assets!D:D,[1]MDA_Assets!AG:AG,"",0)</f>
        <v>0</v>
      </c>
      <c r="EP479" s="36" t="str">
        <f t="shared" si="401"/>
        <v/>
      </c>
      <c r="EQ479" s="36" t="str">
        <f t="shared" si="401"/>
        <v/>
      </c>
      <c r="ER479" s="36" t="str">
        <f t="shared" si="380"/>
        <v/>
      </c>
      <c r="ES479" s="36" t="str">
        <f t="shared" si="381"/>
        <v/>
      </c>
      <c r="ET479" s="36" t="str">
        <f t="shared" si="382"/>
        <v/>
      </c>
      <c r="EU479" s="36" t="str">
        <f t="shared" si="383"/>
        <v/>
      </c>
      <c r="EV479" s="36" t="str">
        <f t="shared" si="384"/>
        <v/>
      </c>
      <c r="EW479" s="36" t="str">
        <f t="shared" si="355"/>
        <v/>
      </c>
      <c r="EX479" s="36" t="str">
        <f t="shared" si="356"/>
        <v/>
      </c>
      <c r="EY479" s="36" t="str">
        <f t="shared" si="396"/>
        <v/>
      </c>
      <c r="EZ479" s="36" t="str">
        <f t="shared" si="396"/>
        <v/>
      </c>
      <c r="FA479" s="36" t="str">
        <f t="shared" si="396"/>
        <v/>
      </c>
      <c r="FB479" s="36" t="str">
        <f t="shared" si="396"/>
        <v/>
      </c>
      <c r="FC479" s="36" t="str">
        <f t="shared" si="396"/>
        <v/>
      </c>
      <c r="FD479" s="36" t="str">
        <f t="shared" si="396"/>
        <v/>
      </c>
      <c r="FE479" s="36" t="str">
        <f t="shared" si="390"/>
        <v/>
      </c>
      <c r="FF479" s="36" t="str">
        <f t="shared" si="390"/>
        <v/>
      </c>
      <c r="FG479" s="36" t="str">
        <f t="shared" si="390"/>
        <v/>
      </c>
      <c r="FH479" s="37" t="str" cm="1">
        <f t="array" ref="FH479">_xlfn.IFS(EY479="", "No Data", EY479&lt;0, "Negative/Future", EY479=0, "Zero Days", EY479&lt;=3, "&lt; 3 Months", EY479&lt;=6, "3 to 6 Months", EY479&lt;=9, "6 to 9 Months", EY479&lt;=12, "9 to 12 Months", EY479&lt;=15, "12 to 15 Months", EY479&lt;=18, "15 to 18 Months", EY479&lt;=24, "18 to 24 Months", EY479&gt;24, "&gt; 24 Months")</f>
        <v>No Data</v>
      </c>
      <c r="FI479" s="37" t="str" cm="1">
        <f t="array" ref="FI479">_xlfn.IFS(EZ479="", "No Data", EZ479&lt;0, "Negative/Future", EZ479=0, "Zero Days", EZ479&lt;=3, "&lt; 3 Months", EZ479&lt;=6, "3 to 6 Months", EZ479&lt;=9, "6 to 9 Months", EZ479&lt;=12, "9 to 12 Months", EZ479&lt;=15, "12 to 15 Months", EZ479&lt;=18, "15 to 18 Months", EZ479&lt;=24, "18 to 24 Months", EZ479&gt;24, "&gt; 24 Months")</f>
        <v>No Data</v>
      </c>
      <c r="FJ479" s="37" t="str" cm="1">
        <f t="array" ref="FJ479">_xlfn.IFS(FA479="", "No Data", FA479&lt;0, "Negative/Future", FA479=0, "Zero Days", FA479&lt;=3, "&lt; 3 Months", FA479&lt;=6, "3 to 6 Months", FA479&lt;=9, "6 to 9 Months", FA479&lt;=12, "9 to 12 Months", FA479&lt;=15, "12 to 15 Months", FA479&lt;=18, "15 to 18 Months", FA479&lt;=24, "18 to 24 Months", FA479&gt;24, "&gt; 24 Months")</f>
        <v>No Data</v>
      </c>
      <c r="FK479" s="37" t="str" cm="1">
        <f t="array" ref="FK479">_xlfn.IFS(FB479="", "No Data", FB479&lt;0, "Negative/Future", FB479=0, "Zero Days", FB479&lt;=3, "&lt; 3 Months", FB479&lt;=6, "3 to 6 Months", FB479&lt;=9, "6 to 9 Months", FB479&lt;=12, "9 to 12 Months", FB479&lt;=15, "12 to 15 Months", FB479&lt;=18, "15 to 18 Months", FB479&lt;=24, "18 to 24 Months", FB479&gt;24, "&gt; 24 Months")</f>
        <v>No Data</v>
      </c>
      <c r="FL479" s="37" t="str" cm="1">
        <f t="array" ref="FL479">_xlfn.IFS(FC479="", "No Data", FC479&lt;0, "Negative/Future", FC479=0, "Zero Days", FC479&lt;=3, "&lt; 3 Months", FC479&lt;=6, "3 to 6 Months", FC479&lt;=9, "6 to 9 Months", FC479&lt;=12, "9 to 12 Months", FC479&lt;=15, "12 to 15 Months", FC479&lt;=18, "15 to 18 Months", FC479&lt;=24, "18 to 24 Months", FC479&gt;24, "&gt; 24 Months")</f>
        <v>No Data</v>
      </c>
      <c r="FM479" s="37" t="str" cm="1">
        <f t="array" ref="FM479">_xlfn.IFS(FD479="", "No Data", FD479&lt;0, "Negative/Future", FD479=0, "Zero Days", FD479&lt;=3, "&lt; 3 Months", FD479&lt;=6, "3 to 6 Months", FD479&lt;=9, "6 to 9 Months", FD479&lt;=12, "9 to 12 Months", FD479&lt;=15, "12 to 15 Months", FD479&lt;=18, "15 to 18 Months", FD479&lt;=24, "18 to 24 Months", FD479&gt;24, "&gt; 24 Months")</f>
        <v>No Data</v>
      </c>
      <c r="FN479" s="37" t="str" cm="1">
        <f t="array" ref="FN479">_xlfn.IFS(FE479="", "No Data", FE479&lt;0, "Negative/Future", FE479=0, "Zero Days", FE479&lt;=3, "&lt; 3 Months", FE479&lt;=6, "3 to 6 Months", FE479&lt;=9, "6 to 9 Months", FE479&lt;=12, "9 to 12 Months", FE479&lt;=15, "12 to 15 Months", FE479&lt;=18, "15 to 18 Months", FE479&lt;=24, "18 to 24 Months", FE479&gt;24, "&gt; 24 Months")</f>
        <v>No Data</v>
      </c>
      <c r="FO479" s="37" t="str" cm="1">
        <f t="array" ref="FO479">_xlfn.IFS(FG479="", "No Data", FG479&lt;0, "Negative/Future", FG479=0, "Zero Days", FG479&lt;=3, "&lt; 3 Months", FG479&lt;=6, "3 to 6 Months", FG479&lt;=9, "6 to 9 Months", FG479&lt;=12, "9 to 12 Months", FG479&lt;=15, "12 to 15 Months", FG479&lt;=18, "15 to 18 Months", FG479&lt;=24, "18 to 24 Months", FG479&gt;24, "&gt; 24 Months")</f>
        <v>No Data</v>
      </c>
      <c r="FP479" s="37" t="str" cm="1">
        <f t="array" ref="FP479">_xlfn.IFS(FF479="", "No Data", FF479&lt;0, "Negative/Future", FF479=0, "Zero Days", FF479&lt;=3, "&lt; 3 Months", FF479&lt;=6, "3 to 6 Months", FF479&lt;=9, "6 to 9 Months", FF479&lt;=12, "9 to 12 Months", FF479&lt;=15, "12 to 15 Months", FF479&lt;=18, "15 to 18 Months", FF479&lt;=24, "18 to 24 Months", FF479&gt;24, "&gt; 24 Months")</f>
        <v>No Data</v>
      </c>
      <c r="FQ479" s="29"/>
      <c r="FR479" s="29"/>
      <c r="FS479" s="38" t="str">
        <f>VLOOKUP(_xlfn.XLOOKUP(B479,[1]MDA_Assets!D:D,[1]MDA_Assets!I:I,"",0),[1]Validation!$B$1:$C$8,2,0)</f>
        <v>P</v>
      </c>
      <c r="FT479" s="38" t="s">
        <v>202</v>
      </c>
      <c r="FU479" s="31">
        <f>_xlfn.XLOOKUP(B479,[1]MDA_Assets!D:D,[1]MDA_Assets!X:X,"",0)</f>
        <v>0</v>
      </c>
      <c r="FV479" s="39">
        <v>0</v>
      </c>
      <c r="FW479" s="39">
        <v>0</v>
      </c>
      <c r="FX479" s="39">
        <v>0</v>
      </c>
      <c r="FY479" s="39">
        <v>9</v>
      </c>
      <c r="FZ479" s="40" t="str">
        <f t="shared" si="402"/>
        <v/>
      </c>
      <c r="GA479" s="40" t="str">
        <f t="shared" si="402"/>
        <v/>
      </c>
      <c r="GB479" s="40" t="str">
        <f t="shared" si="357"/>
        <v/>
      </c>
      <c r="GC479" s="40" t="str">
        <f t="shared" si="358"/>
        <v/>
      </c>
      <c r="GD479" s="40" t="str">
        <f t="shared" si="359"/>
        <v/>
      </c>
      <c r="GE479" s="40" t="str">
        <f t="shared" si="360"/>
        <v/>
      </c>
      <c r="GF479" s="40" t="str">
        <f t="shared" si="403"/>
        <v/>
      </c>
      <c r="GG479" s="40" t="str">
        <f t="shared" si="403"/>
        <v/>
      </c>
      <c r="GH479" s="40" t="str">
        <f t="shared" si="403"/>
        <v/>
      </c>
      <c r="GI479" s="39">
        <f t="shared" si="385"/>
        <v>0</v>
      </c>
      <c r="GJ479" s="39">
        <f t="shared" si="386"/>
        <v>0</v>
      </c>
      <c r="GK479" s="39">
        <f t="shared" si="387"/>
        <v>0</v>
      </c>
      <c r="GL479" s="39">
        <f t="shared" si="388"/>
        <v>0</v>
      </c>
    </row>
    <row r="480" spans="1:194" x14ac:dyDescent="0.25">
      <c r="A480" s="19">
        <v>516</v>
      </c>
      <c r="B480" s="43" t="s">
        <v>2671</v>
      </c>
      <c r="C480" s="43" t="s">
        <v>186</v>
      </c>
      <c r="D480" s="43" t="s">
        <v>636</v>
      </c>
      <c r="E480" s="43" t="s">
        <v>2668</v>
      </c>
      <c r="F480" s="43" t="s">
        <v>1981</v>
      </c>
      <c r="G480" s="43" t="s">
        <v>190</v>
      </c>
      <c r="H480" s="43" t="s">
        <v>191</v>
      </c>
      <c r="I480" s="43" t="s">
        <v>192</v>
      </c>
      <c r="J480" s="44">
        <f t="shared" si="361"/>
        <v>46490.479166666664</v>
      </c>
      <c r="K480" s="44">
        <v>46126.479166666664</v>
      </c>
      <c r="L480" s="44">
        <v>46101</v>
      </c>
      <c r="M480" s="43" t="s">
        <v>2672</v>
      </c>
      <c r="N480" s="43" t="s">
        <v>3234</v>
      </c>
      <c r="O480" s="44">
        <v>46126.531215277777</v>
      </c>
      <c r="P480" s="43">
        <v>1</v>
      </c>
      <c r="Q480" s="43"/>
      <c r="R480" s="43"/>
      <c r="S480" s="43" t="s">
        <v>206</v>
      </c>
      <c r="T480" s="44">
        <v>46066.770833333336</v>
      </c>
      <c r="U480" s="44">
        <v>46125.770833333336</v>
      </c>
      <c r="V480" s="44">
        <v>46125.770833333336</v>
      </c>
      <c r="W480" s="44">
        <v>46125.770833333336</v>
      </c>
      <c r="X480" s="44">
        <v>46125.770833333336</v>
      </c>
      <c r="Y480" s="44">
        <v>46125.770833333336</v>
      </c>
      <c r="Z480" s="43" t="s">
        <v>199</v>
      </c>
      <c r="AA480" s="43"/>
      <c r="AB480" s="43"/>
      <c r="AC480" s="43"/>
      <c r="AD480" s="43"/>
      <c r="AE480" s="43">
        <v>4</v>
      </c>
      <c r="AF480" s="43" t="s">
        <v>280</v>
      </c>
      <c r="AG480" s="43" t="s">
        <v>280</v>
      </c>
      <c r="AH480" s="43" t="s">
        <v>285</v>
      </c>
      <c r="AI480" s="43" t="s">
        <v>285</v>
      </c>
      <c r="AJ480" s="43" t="s">
        <v>286</v>
      </c>
      <c r="AK480" s="43" t="s">
        <v>285</v>
      </c>
      <c r="AL480" s="47">
        <v>46490</v>
      </c>
      <c r="AM480" s="47">
        <v>46305</v>
      </c>
      <c r="AN480" s="47">
        <v>46431</v>
      </c>
      <c r="AO480" s="47">
        <v>46490</v>
      </c>
      <c r="AP480" s="47">
        <v>46855</v>
      </c>
      <c r="AQ480" s="47">
        <v>46490</v>
      </c>
      <c r="AR480" s="48"/>
      <c r="AS480" s="48"/>
      <c r="AT480" s="48"/>
      <c r="AU480" s="43">
        <v>0</v>
      </c>
      <c r="AV480" s="43">
        <v>0</v>
      </c>
      <c r="AW480" s="43">
        <v>0</v>
      </c>
      <c r="AX480" s="51"/>
      <c r="AY480" s="51"/>
      <c r="AZ480" s="51"/>
      <c r="BA480" s="20">
        <f t="shared" ca="1" si="389"/>
        <v>0</v>
      </c>
      <c r="BB480" s="20">
        <f t="shared" ca="1" si="389"/>
        <v>0</v>
      </c>
      <c r="BC480" s="20">
        <f t="shared" ca="1" si="389"/>
        <v>0</v>
      </c>
      <c r="BD480" s="20">
        <f t="shared" ca="1" si="389"/>
        <v>0</v>
      </c>
      <c r="BE480" s="20">
        <f t="shared" ca="1" si="389"/>
        <v>0</v>
      </c>
      <c r="BF480" s="20">
        <f t="shared" ca="1" si="389"/>
        <v>0</v>
      </c>
      <c r="BG480" s="21" t="str">
        <f t="shared" ca="1" si="389"/>
        <v/>
      </c>
      <c r="BH480" s="21" t="str">
        <f t="shared" ca="1" si="389"/>
        <v/>
      </c>
      <c r="BI480" s="21" t="str">
        <f t="shared" ca="1" si="389"/>
        <v/>
      </c>
      <c r="BJ480" s="22">
        <f t="shared" ca="1" si="363"/>
        <v>0</v>
      </c>
      <c r="BK480" s="21">
        <f t="shared" si="364"/>
        <v>4</v>
      </c>
      <c r="BL480" s="22">
        <f t="shared" ca="1" si="365"/>
        <v>199</v>
      </c>
      <c r="BM480" s="22">
        <f t="shared" ca="1" si="366"/>
        <v>0</v>
      </c>
      <c r="BN480" s="23">
        <f t="shared" ca="1" si="367"/>
        <v>199</v>
      </c>
      <c r="BO480" s="24">
        <f t="shared" ca="1" si="368"/>
        <v>198</v>
      </c>
      <c r="BP480" s="51" t="str">
        <f>_xlfn.XLOOKUP(E480,[1]Validation!E:E,[1]Validation!F:F,"")</f>
        <v/>
      </c>
      <c r="BQ480" s="51" t="str">
        <f>_xlfn.XLOOKUP(BP480,[1]Validation!F:F,[1]Validation!G:G,"")</f>
        <v/>
      </c>
      <c r="BR480" s="52" t="str">
        <f>VLOOKUP(G480,[1]Validation!$B$1:$C$9,2,0)</f>
        <v>B</v>
      </c>
      <c r="BS480" s="51">
        <f t="shared" ca="1" si="369"/>
        <v>2</v>
      </c>
      <c r="BT480" s="53">
        <f>_xlfn.XLOOKUP(B480,'[2]1. All Calls'!$R:$R,'[2]1. All Calls'!$A:$A,"",0)</f>
        <v>46126.449224536998</v>
      </c>
      <c r="BU480" s="51" t="str">
        <f>_xlfn.XLOOKUP(B480,'[2]1. All Calls'!$R:$R,'[2]1. All Calls'!$F:$F,"",0)</f>
        <v>CC-02046696</v>
      </c>
      <c r="BV480" s="51" t="str">
        <f>_xlfn.XLOOKUP(B480,'[2]1. All Calls'!$R:$R,'[2]1. All Calls'!$J:$J,"",0)</f>
        <v>Commissioning</v>
      </c>
      <c r="BW480" s="53" t="str">
        <f>_xlfn.XLOOKUP(B480,'[2]Sch Calls'!$R:$R,'[2]Sch Calls'!$A:$A,"",0)</f>
        <v/>
      </c>
      <c r="BX480" s="51" t="str">
        <f>_xlfn.XLOOKUP(B480,'[2]Sch Calls'!$R:$R,'[2]Sch Calls'!$B:$B,"",0)</f>
        <v/>
      </c>
      <c r="BY480" s="51" t="str">
        <f t="shared" si="399"/>
        <v>11-Oct-26</v>
      </c>
      <c r="BZ480" s="51" t="str">
        <f t="shared" si="399"/>
        <v>11-Oct-26</v>
      </c>
      <c r="CA480" s="51" t="str">
        <f t="shared" si="370"/>
        <v>16-Nov-26</v>
      </c>
      <c r="CB480" s="51" t="str">
        <f t="shared" si="371"/>
        <v>12-Oct-27</v>
      </c>
      <c r="CC480" s="51" t="str">
        <f t="shared" si="372"/>
        <v>13-Apr-28</v>
      </c>
      <c r="CD480" s="51" t="str">
        <f t="shared" si="373"/>
        <v>14-Apr-27</v>
      </c>
      <c r="CE480" s="51">
        <f t="shared" ca="1" si="400"/>
        <v>50</v>
      </c>
      <c r="CF480" s="51">
        <f t="shared" ca="1" si="400"/>
        <v>50</v>
      </c>
      <c r="CG480" s="51">
        <f t="shared" ca="1" si="374"/>
        <v>109</v>
      </c>
      <c r="CH480" s="51">
        <f t="shared" ca="1" si="375"/>
        <v>50</v>
      </c>
      <c r="CI480" s="51">
        <f t="shared" ca="1" si="376"/>
        <v>50</v>
      </c>
      <c r="CJ480" s="51">
        <f t="shared" ca="1" si="377"/>
        <v>50</v>
      </c>
      <c r="CK480" s="51">
        <f t="shared" ca="1" si="397"/>
        <v>200</v>
      </c>
      <c r="CL480" s="51">
        <f t="shared" ca="1" si="397"/>
        <v>200</v>
      </c>
      <c r="CM480" s="51">
        <f t="shared" ca="1" si="397"/>
        <v>436</v>
      </c>
      <c r="CN480" s="51">
        <f t="shared" ca="1" si="397"/>
        <v>200</v>
      </c>
      <c r="CO480" s="51">
        <f t="shared" ca="1" si="397"/>
        <v>200</v>
      </c>
      <c r="CP480" s="51">
        <f t="shared" ca="1" si="397"/>
        <v>200</v>
      </c>
      <c r="CQ480" s="51">
        <f t="shared" ca="1" si="398"/>
        <v>2800</v>
      </c>
      <c r="CR480" s="51">
        <f t="shared" ca="1" si="398"/>
        <v>2800</v>
      </c>
      <c r="CS480" s="51">
        <f t="shared" ca="1" si="398"/>
        <v>3564</v>
      </c>
      <c r="CT480" s="51">
        <f t="shared" ca="1" si="398"/>
        <v>3800</v>
      </c>
      <c r="CU480" s="51">
        <f t="shared" ca="1" si="398"/>
        <v>7800</v>
      </c>
      <c r="CV480" s="54">
        <f t="shared" ca="1" si="398"/>
        <v>3800</v>
      </c>
      <c r="CW480" s="25">
        <v>0</v>
      </c>
      <c r="CX480" s="55">
        <v>1</v>
      </c>
      <c r="CY480" s="55"/>
      <c r="CZ480" s="26">
        <v>0</v>
      </c>
      <c r="DA480" s="26">
        <v>0</v>
      </c>
      <c r="DB480" s="26">
        <v>0</v>
      </c>
      <c r="DC480" s="26">
        <v>0</v>
      </c>
      <c r="DD480" s="26">
        <v>0</v>
      </c>
      <c r="DE480" s="26">
        <v>0</v>
      </c>
      <c r="DF480" s="26">
        <v>0</v>
      </c>
      <c r="DG480" s="26">
        <v>0</v>
      </c>
      <c r="DH480" s="26">
        <v>0</v>
      </c>
      <c r="DI480" s="26">
        <v>0</v>
      </c>
      <c r="DJ480" s="26">
        <v>0</v>
      </c>
      <c r="DK480" s="26">
        <v>0</v>
      </c>
      <c r="DL480" s="27">
        <f t="shared" si="378"/>
        <v>46201.449224536998</v>
      </c>
      <c r="DM480" s="28">
        <f t="shared" ca="1" si="379"/>
        <v>0</v>
      </c>
      <c r="DN480" s="56">
        <f>_xlfn.XLOOKUP(B480,'[2]1. All Calls'!$R:$R,'[2]1. All Calls'!$A:$A,"",0)</f>
        <v>46126.449224536998</v>
      </c>
      <c r="DO480" s="57" t="str">
        <f ca="1">VLOOKUP(DM480,[1]Validation!$B$20:$C$25,2,0)</f>
        <v>Within 3 months</v>
      </c>
      <c r="DP480" s="58" t="str">
        <f>_xlfn.XLOOKUP(B480,'[1]Active AMCs- Dealer'!E:E,'[1]Active AMCs- Dealer'!L:L,"Not in AMC",0)</f>
        <v>Not in AMC</v>
      </c>
      <c r="DQ480" s="50" t="s">
        <v>238</v>
      </c>
      <c r="DR480" s="29" t="str">
        <f>_xlfn.XLOOKUP(B480,'[2]1. All Calls'!$R:$R,'[2]1. All Calls'!$F:$F,"",0)</f>
        <v>CC-02046696</v>
      </c>
      <c r="DS480" s="29" t="str">
        <f>_xlfn.XLOOKUP(B480,'[2]1. All Calls'!$R:$R,'[2]1. All Calls'!$AB:$AB,"",0)</f>
        <v>Commissioning done on dated 14-04-2026....Comm date-14-04-2026</v>
      </c>
      <c r="DT480" s="30">
        <f>_xlfn.XLOOKUP(DR480,'[2]1. All Calls'!$F:$F,'[2]1. All Calls'!$A:$A,"",0)</f>
        <v>46126.449224536998</v>
      </c>
      <c r="DU480" s="31">
        <f>_xlfn.XLOOKUP(DR480,'[2]1. All Calls'!$F:$F,'[2]1. All Calls'!$B:$B,"",0)</f>
        <v>1</v>
      </c>
      <c r="DV480" s="31">
        <f>_xlfn.XLOOKUP(B480,[1]MDA_Assets!D:D,[1]MDA_Assets!N:N,"",0)</f>
        <v>0</v>
      </c>
      <c r="DW480" s="31">
        <f>_xlfn.XLOOKUP(B480,[1]MDA_Assets!D:D,[1]MDA_Assets!O:O,"",0)</f>
        <v>0</v>
      </c>
      <c r="DX480" s="32" t="str">
        <f>_xlfn.XLOOKUP(B480,[1]MDA_Assets!D:D,[1]MDA_Assets!Q:Q,"",0)</f>
        <v>XD</v>
      </c>
      <c r="DY480" s="33">
        <f>_xlfn.XLOOKUP(B480,[1]MDA_Assets!D:D,[1]MDA_Assets!R:R,"",0)</f>
        <v>46067</v>
      </c>
      <c r="DZ480" s="33">
        <f>_xlfn.XLOOKUP(B480,[1]MDA_Assets!D:D,[1]MDA_Assets!S:S,"",0)</f>
        <v>46126</v>
      </c>
      <c r="EA480" s="33">
        <f>_xlfn.XLOOKUP(B480,[1]MDA_Assets!D:D,[1]MDA_Assets!T:T,"",0)</f>
        <v>46126</v>
      </c>
      <c r="EB480" s="33">
        <f>_xlfn.XLOOKUP(B480,[1]MDA_Assets!D:D,[1]MDA_Assets!U:U,"",0)</f>
        <v>46126</v>
      </c>
      <c r="EC480" s="33">
        <f>_xlfn.XLOOKUP(B480,[1]MDA_Assets!D:D,[1]MDA_Assets!V:V,"",0)</f>
        <v>46126</v>
      </c>
      <c r="ED480" s="33">
        <f>_xlfn.XLOOKUP(B480,[1]MDA_Assets!D:D,[1]MDA_Assets!W:W,"",0)</f>
        <v>46126</v>
      </c>
      <c r="EE480" s="32" t="str">
        <f>_xlfn.XLOOKUP(B480,[1]MDA_Assets!D:D,[1]MDA_Assets!X:X,"",0)</f>
        <v>Yes</v>
      </c>
      <c r="EF480" s="33">
        <f>_xlfn.XLOOKUP(B480,[1]MDA_Assets!D:D,[1]MDA_Assets!Y:Y,"",0)</f>
        <v>0</v>
      </c>
      <c r="EG480" s="33">
        <f>_xlfn.XLOOKUP(B480,[1]MDA_Assets!D:D,[1]MDA_Assets!Z:Z,"",0)</f>
        <v>0</v>
      </c>
      <c r="EH480" s="33">
        <f>_xlfn.XLOOKUP(B480,[1]MDA_Assets!D:D,[1]MDA_Assets!AA:AA,"",0)</f>
        <v>0</v>
      </c>
      <c r="EI480" s="34">
        <f>_xlfn.XLOOKUP(B480,[1]MDA_Assets!D:D,[1]MDA_Assets!P:P,"",0)</f>
        <v>4</v>
      </c>
      <c r="EJ480" s="35" t="str">
        <f>_xlfn.XLOOKUP(B480,[1]MDA_Assets!D:D,[1]MDA_Assets!AB:AB,"",0)</f>
        <v>3000</v>
      </c>
      <c r="EK480" s="35" t="str">
        <f>_xlfn.XLOOKUP(B480,[1]MDA_Assets!D:D,[1]MDA_Assets!AC:AC,"",0)</f>
        <v>3000</v>
      </c>
      <c r="EL480" s="35" t="str">
        <f>_xlfn.XLOOKUP(B480,[1]MDA_Assets!D:D,[1]MDA_Assets!AD:AD,"",0)</f>
        <v>4000</v>
      </c>
      <c r="EM480" s="35" t="str">
        <f>_xlfn.XLOOKUP(B480,[1]MDA_Assets!D:D,[1]MDA_Assets!AE:AE,"",0)</f>
        <v>4000</v>
      </c>
      <c r="EN480" s="35" t="str">
        <f>_xlfn.XLOOKUP(B480,[1]MDA_Assets!D:D,[1]MDA_Assets!AF:AF,"",0)</f>
        <v>8000</v>
      </c>
      <c r="EO480" s="35" t="str">
        <f>_xlfn.XLOOKUP(B480,[1]MDA_Assets!D:D,[1]MDA_Assets!AG:AG,"",0)</f>
        <v>4000</v>
      </c>
      <c r="EP480" s="36">
        <f>IF(AL480&gt;1,ROUNDUP(SUM(AL480-U480),0),"")</f>
        <v>365</v>
      </c>
      <c r="EQ480" s="36">
        <f t="shared" si="401"/>
        <v>180</v>
      </c>
      <c r="ER480" s="36">
        <f t="shared" si="380"/>
        <v>365</v>
      </c>
      <c r="ES480" s="36">
        <f t="shared" si="381"/>
        <v>365</v>
      </c>
      <c r="ET480" s="36">
        <f t="shared" si="382"/>
        <v>730</v>
      </c>
      <c r="EU480" s="36">
        <f t="shared" si="383"/>
        <v>365</v>
      </c>
      <c r="EV480" s="36" t="str">
        <f t="shared" si="384"/>
        <v/>
      </c>
      <c r="EW480" s="36" t="str">
        <f t="shared" si="355"/>
        <v/>
      </c>
      <c r="EX480" s="36" t="str">
        <f t="shared" si="356"/>
        <v/>
      </c>
      <c r="EY480" s="36">
        <f t="shared" si="396"/>
        <v>11.78</v>
      </c>
      <c r="EZ480" s="36">
        <f t="shared" si="396"/>
        <v>5.81</v>
      </c>
      <c r="FA480" s="36">
        <f t="shared" si="396"/>
        <v>11.78</v>
      </c>
      <c r="FB480" s="36">
        <f t="shared" si="396"/>
        <v>11.78</v>
      </c>
      <c r="FC480" s="36">
        <f t="shared" si="396"/>
        <v>23.55</v>
      </c>
      <c r="FD480" s="36">
        <f t="shared" si="396"/>
        <v>11.78</v>
      </c>
      <c r="FE480" s="36" t="str">
        <f t="shared" si="390"/>
        <v/>
      </c>
      <c r="FF480" s="36" t="str">
        <f t="shared" si="390"/>
        <v/>
      </c>
      <c r="FG480" s="36" t="str">
        <f t="shared" si="390"/>
        <v/>
      </c>
      <c r="FH480" s="37" t="str" cm="1">
        <f t="array" ref="FH480">_xlfn.IFS(EY480="", "No Data", EY480&lt;0, "Negative/Future", EY480=0, "Zero Days", EY480&lt;=3, "&lt; 3 Months", EY480&lt;=6, "3 to 6 Months", EY480&lt;=9, "6 to 9 Months", EY480&lt;=12, "9 to 12 Months", EY480&lt;=15, "12 to 15 Months", EY480&lt;=18, "15 to 18 Months", EY480&lt;=24, "18 to 24 Months", EY480&gt;24, "&gt; 24 Months")</f>
        <v>9 to 12 Months</v>
      </c>
      <c r="FI480" s="37" t="str" cm="1">
        <f t="array" ref="FI480">_xlfn.IFS(EZ480="", "No Data", EZ480&lt;0, "Negative/Future", EZ480=0, "Zero Days", EZ480&lt;=3, "&lt; 3 Months", EZ480&lt;=6, "3 to 6 Months", EZ480&lt;=9, "6 to 9 Months", EZ480&lt;=12, "9 to 12 Months", EZ480&lt;=15, "12 to 15 Months", EZ480&lt;=18, "15 to 18 Months", EZ480&lt;=24, "18 to 24 Months", EZ480&gt;24, "&gt; 24 Months")</f>
        <v>3 to 6 Months</v>
      </c>
      <c r="FJ480" s="37" t="str" cm="1">
        <f t="array" ref="FJ480">_xlfn.IFS(FA480="", "No Data", FA480&lt;0, "Negative/Future", FA480=0, "Zero Days", FA480&lt;=3, "&lt; 3 Months", FA480&lt;=6, "3 to 6 Months", FA480&lt;=9, "6 to 9 Months", FA480&lt;=12, "9 to 12 Months", FA480&lt;=15, "12 to 15 Months", FA480&lt;=18, "15 to 18 Months", FA480&lt;=24, "18 to 24 Months", FA480&gt;24, "&gt; 24 Months")</f>
        <v>9 to 12 Months</v>
      </c>
      <c r="FK480" s="37" t="str" cm="1">
        <f t="array" ref="FK480">_xlfn.IFS(FB480="", "No Data", FB480&lt;0, "Negative/Future", FB480=0, "Zero Days", FB480&lt;=3, "&lt; 3 Months", FB480&lt;=6, "3 to 6 Months", FB480&lt;=9, "6 to 9 Months", FB480&lt;=12, "9 to 12 Months", FB480&lt;=15, "12 to 15 Months", FB480&lt;=18, "15 to 18 Months", FB480&lt;=24, "18 to 24 Months", FB480&gt;24, "&gt; 24 Months")</f>
        <v>9 to 12 Months</v>
      </c>
      <c r="FL480" s="37" t="str" cm="1">
        <f t="array" ref="FL480">_xlfn.IFS(FC480="", "No Data", FC480&lt;0, "Negative/Future", FC480=0, "Zero Days", FC480&lt;=3, "&lt; 3 Months", FC480&lt;=6, "3 to 6 Months", FC480&lt;=9, "6 to 9 Months", FC480&lt;=12, "9 to 12 Months", FC480&lt;=15, "12 to 15 Months", FC480&lt;=18, "15 to 18 Months", FC480&lt;=24, "18 to 24 Months", FC480&gt;24, "&gt; 24 Months")</f>
        <v>18 to 24 Months</v>
      </c>
      <c r="FM480" s="37" t="str" cm="1">
        <f t="array" ref="FM480">_xlfn.IFS(FD480="", "No Data", FD480&lt;0, "Negative/Future", FD480=0, "Zero Days", FD480&lt;=3, "&lt; 3 Months", FD480&lt;=6, "3 to 6 Months", FD480&lt;=9, "6 to 9 Months", FD480&lt;=12, "9 to 12 Months", FD480&lt;=15, "12 to 15 Months", FD480&lt;=18, "15 to 18 Months", FD480&lt;=24, "18 to 24 Months", FD480&gt;24, "&gt; 24 Months")</f>
        <v>9 to 12 Months</v>
      </c>
      <c r="FN480" s="37" t="str" cm="1">
        <f t="array" ref="FN480">_xlfn.IFS(FE480="", "No Data", FE480&lt;0, "Negative/Future", FE480=0, "Zero Days", FE480&lt;=3, "&lt; 3 Months", FE480&lt;=6, "3 to 6 Months", FE480&lt;=9, "6 to 9 Months", FE480&lt;=12, "9 to 12 Months", FE480&lt;=15, "12 to 15 Months", FE480&lt;=18, "15 to 18 Months", FE480&lt;=24, "18 to 24 Months", FE480&gt;24, "&gt; 24 Months")</f>
        <v>No Data</v>
      </c>
      <c r="FO480" s="37" t="str" cm="1">
        <f t="array" ref="FO480">_xlfn.IFS(FG480="", "No Data", FG480&lt;0, "Negative/Future", FG480=0, "Zero Days", FG480&lt;=3, "&lt; 3 Months", FG480&lt;=6, "3 to 6 Months", FG480&lt;=9, "6 to 9 Months", FG480&lt;=12, "9 to 12 Months", FG480&lt;=15, "12 to 15 Months", FG480&lt;=18, "15 to 18 Months", FG480&lt;=24, "18 to 24 Months", FG480&gt;24, "&gt; 24 Months")</f>
        <v>No Data</v>
      </c>
      <c r="FP480" s="37" t="str" cm="1">
        <f t="array" ref="FP480">_xlfn.IFS(FF480="", "No Data", FF480&lt;0, "Negative/Future", FF480=0, "Zero Days", FF480&lt;=3, "&lt; 3 Months", FF480&lt;=6, "3 to 6 Months", FF480&lt;=9, "6 to 9 Months", FF480&lt;=12, "9 to 12 Months", FF480&lt;=15, "12 to 15 Months", FF480&lt;=18, "15 to 18 Months", FF480&lt;=24, "18 to 24 Months", FF480&gt;24, "&gt; 24 Months")</f>
        <v>No Data</v>
      </c>
      <c r="FQ480" s="29"/>
      <c r="FR480" s="29"/>
      <c r="FS480" s="38" t="str">
        <f>VLOOKUP(_xlfn.XLOOKUP(B480,[1]MDA_Assets!D:D,[1]MDA_Assets!I:I,"",0),[1]Validation!$B$1:$C$8,2,0)</f>
        <v>B</v>
      </c>
      <c r="FT480" s="38" t="s">
        <v>202</v>
      </c>
      <c r="FU480" s="31" t="str">
        <f>_xlfn.XLOOKUP(B480,[1]MDA_Assets!D:D,[1]MDA_Assets!X:X,"",0)</f>
        <v>Yes</v>
      </c>
      <c r="FV480" s="39">
        <v>0</v>
      </c>
      <c r="FW480" s="39">
        <v>0</v>
      </c>
      <c r="FX480" s="39">
        <v>0</v>
      </c>
      <c r="FY480" s="39">
        <v>9</v>
      </c>
      <c r="FZ480" s="40">
        <f t="shared" si="402"/>
        <v>46491</v>
      </c>
      <c r="GA480" s="40">
        <f t="shared" si="402"/>
        <v>46306</v>
      </c>
      <c r="GB480" s="40">
        <f t="shared" si="357"/>
        <v>46432</v>
      </c>
      <c r="GC480" s="40">
        <f t="shared" si="358"/>
        <v>46491</v>
      </c>
      <c r="GD480" s="40">
        <f t="shared" si="359"/>
        <v>46856</v>
      </c>
      <c r="GE480" s="40">
        <f t="shared" si="360"/>
        <v>46491</v>
      </c>
      <c r="GF480" s="40" t="str">
        <f t="shared" si="403"/>
        <v/>
      </c>
      <c r="GG480" s="40" t="str">
        <f t="shared" si="403"/>
        <v/>
      </c>
      <c r="GH480" s="40" t="str">
        <f t="shared" si="403"/>
        <v/>
      </c>
      <c r="GI480" s="39">
        <f t="shared" si="385"/>
        <v>0</v>
      </c>
      <c r="GJ480" s="39">
        <f t="shared" si="386"/>
        <v>0</v>
      </c>
      <c r="GK480" s="39">
        <f t="shared" si="387"/>
        <v>0</v>
      </c>
      <c r="GL480" s="39">
        <f t="shared" si="388"/>
        <v>6</v>
      </c>
    </row>
    <row r="481" spans="1:194" x14ac:dyDescent="0.25">
      <c r="A481" s="19">
        <v>517</v>
      </c>
      <c r="B481" s="43" t="s">
        <v>3295</v>
      </c>
      <c r="C481" s="43" t="s">
        <v>254</v>
      </c>
      <c r="D481" s="43" t="s">
        <v>636</v>
      </c>
      <c r="E481" s="43" t="s">
        <v>1850</v>
      </c>
      <c r="F481" s="43" t="s">
        <v>429</v>
      </c>
      <c r="G481" s="43" t="s">
        <v>3251</v>
      </c>
      <c r="H481" s="43" t="s">
        <v>216</v>
      </c>
      <c r="I481" s="43" t="s">
        <v>192</v>
      </c>
      <c r="J481" s="44" t="str">
        <f t="shared" si="361"/>
        <v/>
      </c>
      <c r="K481" s="43"/>
      <c r="L481" s="44">
        <v>46027</v>
      </c>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8"/>
      <c r="AM481" s="48"/>
      <c r="AN481" s="48"/>
      <c r="AO481" s="48"/>
      <c r="AP481" s="48"/>
      <c r="AQ481" s="48"/>
      <c r="AR481" s="48"/>
      <c r="AS481" s="48"/>
      <c r="AT481" s="48"/>
      <c r="AU481" s="43">
        <v>0</v>
      </c>
      <c r="AV481" s="43">
        <v>0</v>
      </c>
      <c r="AW481" s="43">
        <v>0</v>
      </c>
      <c r="AX481" s="51"/>
      <c r="AY481" s="51"/>
      <c r="AZ481" s="51"/>
      <c r="BA481" s="20" t="str">
        <f t="shared" ca="1" si="389"/>
        <v/>
      </c>
      <c r="BB481" s="20" t="str">
        <f t="shared" ca="1" si="389"/>
        <v/>
      </c>
      <c r="BC481" s="20" t="str">
        <f t="shared" ca="1" si="389"/>
        <v/>
      </c>
      <c r="BD481" s="20" t="str">
        <f t="shared" ca="1" si="389"/>
        <v/>
      </c>
      <c r="BE481" s="20" t="str">
        <f t="shared" ca="1" si="389"/>
        <v/>
      </c>
      <c r="BF481" s="20" t="str">
        <f t="shared" ca="1" si="389"/>
        <v/>
      </c>
      <c r="BG481" s="21" t="str">
        <f t="shared" ca="1" si="389"/>
        <v/>
      </c>
      <c r="BH481" s="21" t="str">
        <f t="shared" ca="1" si="389"/>
        <v/>
      </c>
      <c r="BI481" s="21" t="str">
        <f t="shared" ca="1" si="389"/>
        <v/>
      </c>
      <c r="BJ481" s="22">
        <f t="shared" ca="1" si="363"/>
        <v>0</v>
      </c>
      <c r="BK481" s="21">
        <f t="shared" si="364"/>
        <v>0</v>
      </c>
      <c r="BL481" s="22" t="str">
        <f t="shared" ca="1" si="365"/>
        <v/>
      </c>
      <c r="BM481" s="22" t="str">
        <f t="shared" ca="1" si="366"/>
        <v/>
      </c>
      <c r="BN481" s="23" t="str">
        <f t="shared" ca="1" si="367"/>
        <v/>
      </c>
      <c r="BO481" s="24" t="str">
        <f t="shared" ca="1" si="368"/>
        <v/>
      </c>
      <c r="BP481" s="51" t="str">
        <f>_xlfn.XLOOKUP(E481,[1]Validation!E:E,[1]Validation!F:F,"")</f>
        <v>EN11</v>
      </c>
      <c r="BQ481" s="51" t="str">
        <f>_xlfn.XLOOKUP(BP481,[1]Validation!F:F,[1]Validation!G:G,"")</f>
        <v>EN11 to EN22</v>
      </c>
      <c r="BR481" s="52" t="str">
        <f>VLOOKUP(G481,[1]Validation!$B$1:$C$9,2,0)</f>
        <v>P</v>
      </c>
      <c r="BS481" s="51">
        <f t="shared" ca="1" si="369"/>
        <v>1517</v>
      </c>
      <c r="BT481" s="53" t="str">
        <f>_xlfn.XLOOKUP(B481,'[2]1. All Calls'!$R:$R,'[2]1. All Calls'!$A:$A,"",0)</f>
        <v/>
      </c>
      <c r="BU481" s="51" t="str">
        <f>_xlfn.XLOOKUP(B481,'[2]1. All Calls'!$R:$R,'[2]1. All Calls'!$F:$F,"",0)</f>
        <v/>
      </c>
      <c r="BV481" s="51" t="str">
        <f>_xlfn.XLOOKUP(B481,'[2]1. All Calls'!$R:$R,'[2]1. All Calls'!$J:$J,"",0)</f>
        <v/>
      </c>
      <c r="BW481" s="53" t="str">
        <f>_xlfn.XLOOKUP(B481,'[2]Sch Calls'!$R:$R,'[2]Sch Calls'!$A:$A,"",0)</f>
        <v/>
      </c>
      <c r="BX481" s="51" t="str">
        <f>_xlfn.XLOOKUP(B481,'[2]Sch Calls'!$R:$R,'[2]Sch Calls'!$B:$B,"",0)</f>
        <v/>
      </c>
      <c r="BY481" s="51" t="str">
        <f t="shared" si="399"/>
        <v/>
      </c>
      <c r="BZ481" s="51" t="str">
        <f t="shared" si="399"/>
        <v/>
      </c>
      <c r="CA481" s="51" t="str">
        <f t="shared" si="370"/>
        <v/>
      </c>
      <c r="CB481" s="51" t="str">
        <f t="shared" si="371"/>
        <v/>
      </c>
      <c r="CC481" s="51" t="str">
        <f t="shared" si="372"/>
        <v/>
      </c>
      <c r="CD481" s="51" t="str">
        <f t="shared" si="373"/>
        <v/>
      </c>
      <c r="CE481" s="51" t="str">
        <f t="shared" ca="1" si="400"/>
        <v/>
      </c>
      <c r="CF481" s="51" t="str">
        <f t="shared" ca="1" si="400"/>
        <v/>
      </c>
      <c r="CG481" s="51" t="str">
        <f t="shared" ca="1" si="374"/>
        <v/>
      </c>
      <c r="CH481" s="51" t="str">
        <f t="shared" ca="1" si="375"/>
        <v/>
      </c>
      <c r="CI481" s="51" t="str">
        <f t="shared" ca="1" si="376"/>
        <v/>
      </c>
      <c r="CJ481" s="51" t="str">
        <f t="shared" ca="1" si="377"/>
        <v/>
      </c>
      <c r="CK481" s="51" t="str">
        <f t="shared" ca="1" si="397"/>
        <v/>
      </c>
      <c r="CL481" s="51" t="str">
        <f t="shared" ca="1" si="397"/>
        <v/>
      </c>
      <c r="CM481" s="51" t="str">
        <f t="shared" ca="1" si="397"/>
        <v/>
      </c>
      <c r="CN481" s="51" t="str">
        <f t="shared" ca="1" si="397"/>
        <v/>
      </c>
      <c r="CO481" s="51" t="str">
        <f t="shared" ca="1" si="397"/>
        <v/>
      </c>
      <c r="CP481" s="51" t="str">
        <f t="shared" ca="1" si="397"/>
        <v/>
      </c>
      <c r="CQ481" s="51" t="str">
        <f t="shared" si="398"/>
        <v/>
      </c>
      <c r="CR481" s="51" t="str">
        <f t="shared" si="398"/>
        <v/>
      </c>
      <c r="CS481" s="51" t="str">
        <f t="shared" si="398"/>
        <v/>
      </c>
      <c r="CT481" s="51" t="str">
        <f t="shared" si="398"/>
        <v/>
      </c>
      <c r="CU481" s="51" t="str">
        <f t="shared" si="398"/>
        <v/>
      </c>
      <c r="CV481" s="54" t="str">
        <f t="shared" si="398"/>
        <v/>
      </c>
      <c r="CW481" s="25">
        <v>0</v>
      </c>
      <c r="CX481" s="55">
        <v>1</v>
      </c>
      <c r="CY481" s="55"/>
      <c r="CZ481" s="26">
        <v>0</v>
      </c>
      <c r="DA481" s="26">
        <v>0</v>
      </c>
      <c r="DB481" s="26">
        <v>0</v>
      </c>
      <c r="DC481" s="26">
        <v>0</v>
      </c>
      <c r="DD481" s="26">
        <v>0</v>
      </c>
      <c r="DE481" s="26">
        <v>0</v>
      </c>
      <c r="DF481" s="26">
        <v>0</v>
      </c>
      <c r="DG481" s="26">
        <v>0</v>
      </c>
      <c r="DH481" s="26">
        <v>0</v>
      </c>
      <c r="DI481" s="26">
        <v>0</v>
      </c>
      <c r="DJ481" s="26">
        <v>0</v>
      </c>
      <c r="DK481" s="26">
        <v>0</v>
      </c>
      <c r="DL481" s="27" t="str">
        <f t="shared" si="378"/>
        <v>P1</v>
      </c>
      <c r="DM481" s="28" t="str">
        <f t="shared" ca="1" si="379"/>
        <v>P1</v>
      </c>
      <c r="DN481" s="56" t="str">
        <f>_xlfn.XLOOKUP(B481,'[2]1. All Calls'!$R:$R,'[2]1. All Calls'!$A:$A,"",0)</f>
        <v/>
      </c>
      <c r="DO481" s="57" t="str">
        <f ca="1">VLOOKUP(DM481,[1]Validation!$B$20:$C$25,2,0)</f>
        <v>P1</v>
      </c>
      <c r="DP481" s="58" t="str">
        <f>_xlfn.XLOOKUP(B481,'[1]Active AMCs- Dealer'!E:E,'[1]Active AMCs- Dealer'!L:L,"Not in AMC",0)</f>
        <v>Not in AMC</v>
      </c>
      <c r="DQ481" s="58"/>
      <c r="DR481" s="29" t="str">
        <f>_xlfn.XLOOKUP(B481,'[2]1. All Calls'!$R:$R,'[2]1. All Calls'!$F:$F,"",0)</f>
        <v/>
      </c>
      <c r="DS481" s="29" t="str">
        <f>_xlfn.XLOOKUP(B481,'[2]1. All Calls'!$R:$R,'[2]1. All Calls'!$AB:$AB,"",0)</f>
        <v/>
      </c>
      <c r="DT481" s="30" t="str">
        <f>_xlfn.XLOOKUP(DR481,'[2]1. All Calls'!$F:$F,'[2]1. All Calls'!$A:$A,"",0)</f>
        <v/>
      </c>
      <c r="DU481" s="31" t="str">
        <f>_xlfn.XLOOKUP(DR481,'[2]1. All Calls'!$F:$F,'[2]1. All Calls'!$B:$B,"",0)</f>
        <v/>
      </c>
      <c r="DV481" s="31">
        <f>_xlfn.XLOOKUP(B481,[1]MDA_Assets!D:D,[1]MDA_Assets!N:N,"",0)</f>
        <v>0</v>
      </c>
      <c r="DW481" s="31">
        <f>_xlfn.XLOOKUP(B481,[1]MDA_Assets!D:D,[1]MDA_Assets!O:O,"",0)</f>
        <v>0</v>
      </c>
      <c r="DX481" s="32">
        <f>_xlfn.XLOOKUP(B481,[1]MDA_Assets!D:D,[1]MDA_Assets!Q:Q,"",0)</f>
        <v>0</v>
      </c>
      <c r="DY481" s="33">
        <f>_xlfn.XLOOKUP(B481,[1]MDA_Assets!D:D,[1]MDA_Assets!R:R,"",0)</f>
        <v>0</v>
      </c>
      <c r="DZ481" s="33">
        <f>_xlfn.XLOOKUP(B481,[1]MDA_Assets!D:D,[1]MDA_Assets!S:S,"",0)</f>
        <v>0</v>
      </c>
      <c r="EA481" s="33">
        <f>_xlfn.XLOOKUP(B481,[1]MDA_Assets!D:D,[1]MDA_Assets!T:T,"",0)</f>
        <v>0</v>
      </c>
      <c r="EB481" s="33">
        <f>_xlfn.XLOOKUP(B481,[1]MDA_Assets!D:D,[1]MDA_Assets!U:U,"",0)</f>
        <v>0</v>
      </c>
      <c r="EC481" s="33">
        <f>_xlfn.XLOOKUP(B481,[1]MDA_Assets!D:D,[1]MDA_Assets!V:V,"",0)</f>
        <v>0</v>
      </c>
      <c r="ED481" s="33">
        <f>_xlfn.XLOOKUP(B481,[1]MDA_Assets!D:D,[1]MDA_Assets!W:W,"",0)</f>
        <v>0</v>
      </c>
      <c r="EE481" s="32">
        <f>_xlfn.XLOOKUP(B481,[1]MDA_Assets!D:D,[1]MDA_Assets!X:X,"",0)</f>
        <v>0</v>
      </c>
      <c r="EF481" s="33">
        <f>_xlfn.XLOOKUP(B481,[1]MDA_Assets!D:D,[1]MDA_Assets!Y:Y,"",0)</f>
        <v>0</v>
      </c>
      <c r="EG481" s="33">
        <f>_xlfn.XLOOKUP(B481,[1]MDA_Assets!D:D,[1]MDA_Assets!Z:Z,"",0)</f>
        <v>0</v>
      </c>
      <c r="EH481" s="33">
        <f>_xlfn.XLOOKUP(B481,[1]MDA_Assets!D:D,[1]MDA_Assets!AA:AA,"",0)</f>
        <v>0</v>
      </c>
      <c r="EI481" s="34">
        <f>_xlfn.XLOOKUP(B481,[1]MDA_Assets!D:D,[1]MDA_Assets!P:P,"",0)</f>
        <v>0</v>
      </c>
      <c r="EJ481" s="35">
        <f>_xlfn.XLOOKUP(B481,[1]MDA_Assets!D:D,[1]MDA_Assets!AB:AB,"",0)</f>
        <v>0</v>
      </c>
      <c r="EK481" s="35">
        <f>_xlfn.XLOOKUP(B481,[1]MDA_Assets!D:D,[1]MDA_Assets!AC:AC,"",0)</f>
        <v>0</v>
      </c>
      <c r="EL481" s="35">
        <f>_xlfn.XLOOKUP(B481,[1]MDA_Assets!D:D,[1]MDA_Assets!AD:AD,"",0)</f>
        <v>0</v>
      </c>
      <c r="EM481" s="35">
        <f>_xlfn.XLOOKUP(B481,[1]MDA_Assets!D:D,[1]MDA_Assets!AE:AE,"",0)</f>
        <v>0</v>
      </c>
      <c r="EN481" s="35">
        <f>_xlfn.XLOOKUP(B481,[1]MDA_Assets!D:D,[1]MDA_Assets!AF:AF,"",0)</f>
        <v>0</v>
      </c>
      <c r="EO481" s="35">
        <f>_xlfn.XLOOKUP(B481,[1]MDA_Assets!D:D,[1]MDA_Assets!AG:AG,"",0)</f>
        <v>0</v>
      </c>
      <c r="EP481" s="36" t="str">
        <f t="shared" ref="EP481:EQ498" si="404">IF(AL481&gt;1,ROUNDUP(SUM(AL481-U481),0),"")</f>
        <v/>
      </c>
      <c r="EQ481" s="36" t="str">
        <f t="shared" si="401"/>
        <v/>
      </c>
      <c r="ER481" s="36" t="str">
        <f t="shared" si="380"/>
        <v/>
      </c>
      <c r="ES481" s="36" t="str">
        <f t="shared" si="381"/>
        <v/>
      </c>
      <c r="ET481" s="36" t="str">
        <f t="shared" si="382"/>
        <v/>
      </c>
      <c r="EU481" s="36" t="str">
        <f t="shared" si="383"/>
        <v/>
      </c>
      <c r="EV481" s="36" t="str">
        <f t="shared" si="384"/>
        <v/>
      </c>
      <c r="EW481" s="36" t="str">
        <f t="shared" si="355"/>
        <v/>
      </c>
      <c r="EX481" s="36" t="str">
        <f t="shared" si="356"/>
        <v/>
      </c>
      <c r="EY481" s="36" t="str">
        <f t="shared" si="396"/>
        <v/>
      </c>
      <c r="EZ481" s="36" t="str">
        <f t="shared" si="396"/>
        <v/>
      </c>
      <c r="FA481" s="36" t="str">
        <f t="shared" si="396"/>
        <v/>
      </c>
      <c r="FB481" s="36" t="str">
        <f t="shared" si="396"/>
        <v/>
      </c>
      <c r="FC481" s="36" t="str">
        <f t="shared" si="396"/>
        <v/>
      </c>
      <c r="FD481" s="36" t="str">
        <f t="shared" si="396"/>
        <v/>
      </c>
      <c r="FE481" s="36" t="str">
        <f t="shared" si="390"/>
        <v/>
      </c>
      <c r="FF481" s="36" t="str">
        <f t="shared" si="390"/>
        <v/>
      </c>
      <c r="FG481" s="36" t="str">
        <f t="shared" si="390"/>
        <v/>
      </c>
      <c r="FH481" s="37" t="str" cm="1">
        <f t="array" ref="FH481">_xlfn.IFS(EY481="", "No Data", EY481&lt;0, "Negative/Future", EY481=0, "Zero Days", EY481&lt;=3, "&lt; 3 Months", EY481&lt;=6, "3 to 6 Months", EY481&lt;=9, "6 to 9 Months", EY481&lt;=12, "9 to 12 Months", EY481&lt;=15, "12 to 15 Months", EY481&lt;=18, "15 to 18 Months", EY481&lt;=24, "18 to 24 Months", EY481&gt;24, "&gt; 24 Months")</f>
        <v>No Data</v>
      </c>
      <c r="FI481" s="37" t="str" cm="1">
        <f t="array" ref="FI481">_xlfn.IFS(EZ481="", "No Data", EZ481&lt;0, "Negative/Future", EZ481=0, "Zero Days", EZ481&lt;=3, "&lt; 3 Months", EZ481&lt;=6, "3 to 6 Months", EZ481&lt;=9, "6 to 9 Months", EZ481&lt;=12, "9 to 12 Months", EZ481&lt;=15, "12 to 15 Months", EZ481&lt;=18, "15 to 18 Months", EZ481&lt;=24, "18 to 24 Months", EZ481&gt;24, "&gt; 24 Months")</f>
        <v>No Data</v>
      </c>
      <c r="FJ481" s="37" t="str" cm="1">
        <f t="array" ref="FJ481">_xlfn.IFS(FA481="", "No Data", FA481&lt;0, "Negative/Future", FA481=0, "Zero Days", FA481&lt;=3, "&lt; 3 Months", FA481&lt;=6, "3 to 6 Months", FA481&lt;=9, "6 to 9 Months", FA481&lt;=12, "9 to 12 Months", FA481&lt;=15, "12 to 15 Months", FA481&lt;=18, "15 to 18 Months", FA481&lt;=24, "18 to 24 Months", FA481&gt;24, "&gt; 24 Months")</f>
        <v>No Data</v>
      </c>
      <c r="FK481" s="37" t="str" cm="1">
        <f t="array" ref="FK481">_xlfn.IFS(FB481="", "No Data", FB481&lt;0, "Negative/Future", FB481=0, "Zero Days", FB481&lt;=3, "&lt; 3 Months", FB481&lt;=6, "3 to 6 Months", FB481&lt;=9, "6 to 9 Months", FB481&lt;=12, "9 to 12 Months", FB481&lt;=15, "12 to 15 Months", FB481&lt;=18, "15 to 18 Months", FB481&lt;=24, "18 to 24 Months", FB481&gt;24, "&gt; 24 Months")</f>
        <v>No Data</v>
      </c>
      <c r="FL481" s="37" t="str" cm="1">
        <f t="array" ref="FL481">_xlfn.IFS(FC481="", "No Data", FC481&lt;0, "Negative/Future", FC481=0, "Zero Days", FC481&lt;=3, "&lt; 3 Months", FC481&lt;=6, "3 to 6 Months", FC481&lt;=9, "6 to 9 Months", FC481&lt;=12, "9 to 12 Months", FC481&lt;=15, "12 to 15 Months", FC481&lt;=18, "15 to 18 Months", FC481&lt;=24, "18 to 24 Months", FC481&gt;24, "&gt; 24 Months")</f>
        <v>No Data</v>
      </c>
      <c r="FM481" s="37" t="str" cm="1">
        <f t="array" ref="FM481">_xlfn.IFS(FD481="", "No Data", FD481&lt;0, "Negative/Future", FD481=0, "Zero Days", FD481&lt;=3, "&lt; 3 Months", FD481&lt;=6, "3 to 6 Months", FD481&lt;=9, "6 to 9 Months", FD481&lt;=12, "9 to 12 Months", FD481&lt;=15, "12 to 15 Months", FD481&lt;=18, "15 to 18 Months", FD481&lt;=24, "18 to 24 Months", FD481&gt;24, "&gt; 24 Months")</f>
        <v>No Data</v>
      </c>
      <c r="FN481" s="37" t="str" cm="1">
        <f t="array" ref="FN481">_xlfn.IFS(FE481="", "No Data", FE481&lt;0, "Negative/Future", FE481=0, "Zero Days", FE481&lt;=3, "&lt; 3 Months", FE481&lt;=6, "3 to 6 Months", FE481&lt;=9, "6 to 9 Months", FE481&lt;=12, "9 to 12 Months", FE481&lt;=15, "12 to 15 Months", FE481&lt;=18, "15 to 18 Months", FE481&lt;=24, "18 to 24 Months", FE481&gt;24, "&gt; 24 Months")</f>
        <v>No Data</v>
      </c>
      <c r="FO481" s="37" t="str" cm="1">
        <f t="array" ref="FO481">_xlfn.IFS(FG481="", "No Data", FG481&lt;0, "Negative/Future", FG481=0, "Zero Days", FG481&lt;=3, "&lt; 3 Months", FG481&lt;=6, "3 to 6 Months", FG481&lt;=9, "6 to 9 Months", FG481&lt;=12, "9 to 12 Months", FG481&lt;=15, "12 to 15 Months", FG481&lt;=18, "15 to 18 Months", FG481&lt;=24, "18 to 24 Months", FG481&gt;24, "&gt; 24 Months")</f>
        <v>No Data</v>
      </c>
      <c r="FP481" s="37" t="str" cm="1">
        <f t="array" ref="FP481">_xlfn.IFS(FF481="", "No Data", FF481&lt;0, "Negative/Future", FF481=0, "Zero Days", FF481&lt;=3, "&lt; 3 Months", FF481&lt;=6, "3 to 6 Months", FF481&lt;=9, "6 to 9 Months", FF481&lt;=12, "9 to 12 Months", FF481&lt;=15, "12 to 15 Months", FF481&lt;=18, "15 to 18 Months", FF481&lt;=24, "18 to 24 Months", FF481&gt;24, "&gt; 24 Months")</f>
        <v>No Data</v>
      </c>
      <c r="FQ481" s="29"/>
      <c r="FR481" s="29"/>
      <c r="FS481" s="38" t="str">
        <f>VLOOKUP(_xlfn.XLOOKUP(B481,[1]MDA_Assets!D:D,[1]MDA_Assets!I:I,"",0),[1]Validation!$B$1:$C$8,2,0)</f>
        <v>P</v>
      </c>
      <c r="FT481" s="38" t="s">
        <v>202</v>
      </c>
      <c r="FU481" s="31">
        <f>_xlfn.XLOOKUP(B481,[1]MDA_Assets!D:D,[1]MDA_Assets!X:X,"",0)</f>
        <v>0</v>
      </c>
      <c r="FV481" s="39">
        <v>0</v>
      </c>
      <c r="FW481" s="39">
        <v>0</v>
      </c>
      <c r="FX481" s="39">
        <v>0</v>
      </c>
      <c r="FY481" s="39">
        <v>9</v>
      </c>
      <c r="FZ481" s="40" t="str">
        <f t="shared" si="402"/>
        <v/>
      </c>
      <c r="GA481" s="40" t="str">
        <f t="shared" si="402"/>
        <v/>
      </c>
      <c r="GB481" s="40" t="str">
        <f t="shared" si="357"/>
        <v/>
      </c>
      <c r="GC481" s="40" t="str">
        <f t="shared" si="358"/>
        <v/>
      </c>
      <c r="GD481" s="40" t="str">
        <f t="shared" si="359"/>
        <v/>
      </c>
      <c r="GE481" s="40" t="str">
        <f t="shared" si="360"/>
        <v/>
      </c>
      <c r="GF481" s="40" t="str">
        <f t="shared" si="403"/>
        <v/>
      </c>
      <c r="GG481" s="40" t="str">
        <f t="shared" si="403"/>
        <v/>
      </c>
      <c r="GH481" s="40" t="str">
        <f t="shared" si="403"/>
        <v/>
      </c>
      <c r="GI481" s="39">
        <f t="shared" si="385"/>
        <v>0</v>
      </c>
      <c r="GJ481" s="39">
        <f t="shared" si="386"/>
        <v>0</v>
      </c>
      <c r="GK481" s="39">
        <f t="shared" si="387"/>
        <v>0</v>
      </c>
      <c r="GL481" s="39">
        <f t="shared" si="388"/>
        <v>0</v>
      </c>
    </row>
    <row r="482" spans="1:194" x14ac:dyDescent="0.25">
      <c r="A482" s="19">
        <v>518</v>
      </c>
      <c r="B482" s="43" t="s">
        <v>3296</v>
      </c>
      <c r="C482" s="43" t="s">
        <v>254</v>
      </c>
      <c r="D482" s="43" t="s">
        <v>636</v>
      </c>
      <c r="E482" s="43" t="s">
        <v>1850</v>
      </c>
      <c r="F482" s="43" t="s">
        <v>429</v>
      </c>
      <c r="G482" s="43" t="s">
        <v>3251</v>
      </c>
      <c r="H482" s="43" t="s">
        <v>216</v>
      </c>
      <c r="I482" s="43" t="s">
        <v>192</v>
      </c>
      <c r="J482" s="44" t="str">
        <f t="shared" si="361"/>
        <v/>
      </c>
      <c r="K482" s="43"/>
      <c r="L482" s="44">
        <v>46027</v>
      </c>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8"/>
      <c r="AM482" s="48"/>
      <c r="AN482" s="48"/>
      <c r="AO482" s="48"/>
      <c r="AP482" s="48"/>
      <c r="AQ482" s="48"/>
      <c r="AR482" s="48"/>
      <c r="AS482" s="48"/>
      <c r="AT482" s="48"/>
      <c r="AU482" s="43">
        <v>0</v>
      </c>
      <c r="AV482" s="43">
        <v>0</v>
      </c>
      <c r="AW482" s="43">
        <v>0</v>
      </c>
      <c r="AX482" s="51"/>
      <c r="AY482" s="51"/>
      <c r="AZ482" s="51"/>
      <c r="BA482" s="20" t="str">
        <f t="shared" ca="1" si="389"/>
        <v/>
      </c>
      <c r="BB482" s="20" t="str">
        <f t="shared" ca="1" si="389"/>
        <v/>
      </c>
      <c r="BC482" s="20" t="str">
        <f t="shared" ca="1" si="389"/>
        <v/>
      </c>
      <c r="BD482" s="20" t="str">
        <f t="shared" ca="1" si="389"/>
        <v/>
      </c>
      <c r="BE482" s="20" t="str">
        <f t="shared" ca="1" si="389"/>
        <v/>
      </c>
      <c r="BF482" s="20" t="str">
        <f t="shared" ca="1" si="389"/>
        <v/>
      </c>
      <c r="BG482" s="21" t="str">
        <f t="shared" ca="1" si="389"/>
        <v/>
      </c>
      <c r="BH482" s="21" t="str">
        <f t="shared" ca="1" si="389"/>
        <v/>
      </c>
      <c r="BI482" s="21" t="str">
        <f t="shared" ca="1" si="389"/>
        <v/>
      </c>
      <c r="BJ482" s="22">
        <f t="shared" ca="1" si="363"/>
        <v>0</v>
      </c>
      <c r="BK482" s="21">
        <f t="shared" si="364"/>
        <v>0</v>
      </c>
      <c r="BL482" s="22" t="str">
        <f t="shared" ca="1" si="365"/>
        <v/>
      </c>
      <c r="BM482" s="22" t="str">
        <f t="shared" ca="1" si="366"/>
        <v/>
      </c>
      <c r="BN482" s="23" t="str">
        <f t="shared" ca="1" si="367"/>
        <v/>
      </c>
      <c r="BO482" s="24" t="str">
        <f t="shared" ca="1" si="368"/>
        <v/>
      </c>
      <c r="BP482" s="51" t="str">
        <f>_xlfn.XLOOKUP(E482,[1]Validation!E:E,[1]Validation!F:F,"")</f>
        <v>EN11</v>
      </c>
      <c r="BQ482" s="51" t="str">
        <f>_xlfn.XLOOKUP(BP482,[1]Validation!F:F,[1]Validation!G:G,"")</f>
        <v>EN11 to EN22</v>
      </c>
      <c r="BR482" s="52" t="str">
        <f>VLOOKUP(G482,[1]Validation!$B$1:$C$9,2,0)</f>
        <v>P</v>
      </c>
      <c r="BS482" s="51">
        <f t="shared" ca="1" si="369"/>
        <v>1517</v>
      </c>
      <c r="BT482" s="53" t="str">
        <f>_xlfn.XLOOKUP(B482,'[2]1. All Calls'!$R:$R,'[2]1. All Calls'!$A:$A,"",0)</f>
        <v/>
      </c>
      <c r="BU482" s="51" t="str">
        <f>_xlfn.XLOOKUP(B482,'[2]1. All Calls'!$R:$R,'[2]1. All Calls'!$F:$F,"",0)</f>
        <v/>
      </c>
      <c r="BV482" s="51" t="str">
        <f>_xlfn.XLOOKUP(B482,'[2]1. All Calls'!$R:$R,'[2]1. All Calls'!$J:$J,"",0)</f>
        <v/>
      </c>
      <c r="BW482" s="53" t="str">
        <f>_xlfn.XLOOKUP(B482,'[2]Sch Calls'!$R:$R,'[2]Sch Calls'!$A:$A,"",0)</f>
        <v/>
      </c>
      <c r="BX482" s="51" t="str">
        <f>_xlfn.XLOOKUP(B482,'[2]Sch Calls'!$R:$R,'[2]Sch Calls'!$B:$B,"",0)</f>
        <v/>
      </c>
      <c r="BY482" s="51" t="str">
        <f t="shared" si="399"/>
        <v/>
      </c>
      <c r="BZ482" s="51" t="str">
        <f t="shared" si="399"/>
        <v/>
      </c>
      <c r="CA482" s="51" t="str">
        <f t="shared" si="370"/>
        <v/>
      </c>
      <c r="CB482" s="51" t="str">
        <f t="shared" si="371"/>
        <v/>
      </c>
      <c r="CC482" s="51" t="str">
        <f t="shared" si="372"/>
        <v/>
      </c>
      <c r="CD482" s="51" t="str">
        <f t="shared" si="373"/>
        <v/>
      </c>
      <c r="CE482" s="51" t="str">
        <f t="shared" ca="1" si="400"/>
        <v/>
      </c>
      <c r="CF482" s="51" t="str">
        <f t="shared" ca="1" si="400"/>
        <v/>
      </c>
      <c r="CG482" s="51" t="str">
        <f t="shared" ca="1" si="374"/>
        <v/>
      </c>
      <c r="CH482" s="51" t="str">
        <f t="shared" ca="1" si="375"/>
        <v/>
      </c>
      <c r="CI482" s="51" t="str">
        <f t="shared" ca="1" si="376"/>
        <v/>
      </c>
      <c r="CJ482" s="51" t="str">
        <f t="shared" ca="1" si="377"/>
        <v/>
      </c>
      <c r="CK482" s="51" t="str">
        <f t="shared" ca="1" si="397"/>
        <v/>
      </c>
      <c r="CL482" s="51" t="str">
        <f t="shared" ca="1" si="397"/>
        <v/>
      </c>
      <c r="CM482" s="51" t="str">
        <f t="shared" ca="1" si="397"/>
        <v/>
      </c>
      <c r="CN482" s="51" t="str">
        <f t="shared" ca="1" si="397"/>
        <v/>
      </c>
      <c r="CO482" s="51" t="str">
        <f t="shared" ca="1" si="397"/>
        <v/>
      </c>
      <c r="CP482" s="51" t="str">
        <f t="shared" ca="1" si="397"/>
        <v/>
      </c>
      <c r="CQ482" s="51" t="str">
        <f t="shared" si="398"/>
        <v/>
      </c>
      <c r="CR482" s="51" t="str">
        <f t="shared" si="398"/>
        <v/>
      </c>
      <c r="CS482" s="51" t="str">
        <f t="shared" si="398"/>
        <v/>
      </c>
      <c r="CT482" s="51" t="str">
        <f t="shared" si="398"/>
        <v/>
      </c>
      <c r="CU482" s="51" t="str">
        <f t="shared" si="398"/>
        <v/>
      </c>
      <c r="CV482" s="54" t="str">
        <f t="shared" si="398"/>
        <v/>
      </c>
      <c r="CW482" s="25">
        <v>0</v>
      </c>
      <c r="CX482" s="55">
        <v>1</v>
      </c>
      <c r="CY482" s="55"/>
      <c r="CZ482" s="26">
        <v>0</v>
      </c>
      <c r="DA482" s="26">
        <v>0</v>
      </c>
      <c r="DB482" s="26">
        <v>0</v>
      </c>
      <c r="DC482" s="26">
        <v>0</v>
      </c>
      <c r="DD482" s="26">
        <v>0</v>
      </c>
      <c r="DE482" s="26">
        <v>0</v>
      </c>
      <c r="DF482" s="26">
        <v>0</v>
      </c>
      <c r="DG482" s="26">
        <v>0</v>
      </c>
      <c r="DH482" s="26">
        <v>0</v>
      </c>
      <c r="DI482" s="26">
        <v>0</v>
      </c>
      <c r="DJ482" s="26">
        <v>0</v>
      </c>
      <c r="DK482" s="26">
        <v>0</v>
      </c>
      <c r="DL482" s="27" t="str">
        <f t="shared" si="378"/>
        <v>P1</v>
      </c>
      <c r="DM482" s="28" t="str">
        <f t="shared" ca="1" si="379"/>
        <v>P1</v>
      </c>
      <c r="DN482" s="56" t="str">
        <f>_xlfn.XLOOKUP(B482,'[2]1. All Calls'!$R:$R,'[2]1. All Calls'!$A:$A,"",0)</f>
        <v/>
      </c>
      <c r="DO482" s="57" t="str">
        <f ca="1">VLOOKUP(DM482,[1]Validation!$B$20:$C$25,2,0)</f>
        <v>P1</v>
      </c>
      <c r="DP482" s="58" t="str">
        <f>_xlfn.XLOOKUP(B482,'[1]Active AMCs- Dealer'!E:E,'[1]Active AMCs- Dealer'!L:L,"Not in AMC",0)</f>
        <v>Not in AMC</v>
      </c>
      <c r="DQ482" s="58"/>
      <c r="DR482" s="29" t="str">
        <f>_xlfn.XLOOKUP(B482,'[2]1. All Calls'!$R:$R,'[2]1. All Calls'!$F:$F,"",0)</f>
        <v/>
      </c>
      <c r="DS482" s="29" t="str">
        <f>_xlfn.XLOOKUP(B482,'[2]1. All Calls'!$R:$R,'[2]1. All Calls'!$AB:$AB,"",0)</f>
        <v/>
      </c>
      <c r="DT482" s="30" t="str">
        <f>_xlfn.XLOOKUP(DR482,'[2]1. All Calls'!$F:$F,'[2]1. All Calls'!$A:$A,"",0)</f>
        <v/>
      </c>
      <c r="DU482" s="31" t="str">
        <f>_xlfn.XLOOKUP(DR482,'[2]1. All Calls'!$F:$F,'[2]1. All Calls'!$B:$B,"",0)</f>
        <v/>
      </c>
      <c r="DV482" s="31">
        <f>_xlfn.XLOOKUP(B482,[1]MDA_Assets!D:D,[1]MDA_Assets!N:N,"",0)</f>
        <v>0</v>
      </c>
      <c r="DW482" s="31">
        <f>_xlfn.XLOOKUP(B482,[1]MDA_Assets!D:D,[1]MDA_Assets!O:O,"",0)</f>
        <v>0</v>
      </c>
      <c r="DX482" s="32">
        <f>_xlfn.XLOOKUP(B482,[1]MDA_Assets!D:D,[1]MDA_Assets!Q:Q,"",0)</f>
        <v>0</v>
      </c>
      <c r="DY482" s="33">
        <f>_xlfn.XLOOKUP(B482,[1]MDA_Assets!D:D,[1]MDA_Assets!R:R,"",0)</f>
        <v>0</v>
      </c>
      <c r="DZ482" s="33">
        <f>_xlfn.XLOOKUP(B482,[1]MDA_Assets!D:D,[1]MDA_Assets!S:S,"",0)</f>
        <v>0</v>
      </c>
      <c r="EA482" s="33">
        <f>_xlfn.XLOOKUP(B482,[1]MDA_Assets!D:D,[1]MDA_Assets!T:T,"",0)</f>
        <v>0</v>
      </c>
      <c r="EB482" s="33">
        <f>_xlfn.XLOOKUP(B482,[1]MDA_Assets!D:D,[1]MDA_Assets!U:U,"",0)</f>
        <v>0</v>
      </c>
      <c r="EC482" s="33">
        <f>_xlfn.XLOOKUP(B482,[1]MDA_Assets!D:D,[1]MDA_Assets!V:V,"",0)</f>
        <v>0</v>
      </c>
      <c r="ED482" s="33">
        <f>_xlfn.XLOOKUP(B482,[1]MDA_Assets!D:D,[1]MDA_Assets!W:W,"",0)</f>
        <v>0</v>
      </c>
      <c r="EE482" s="32">
        <f>_xlfn.XLOOKUP(B482,[1]MDA_Assets!D:D,[1]MDA_Assets!X:X,"",0)</f>
        <v>0</v>
      </c>
      <c r="EF482" s="33">
        <f>_xlfn.XLOOKUP(B482,[1]MDA_Assets!D:D,[1]MDA_Assets!Y:Y,"",0)</f>
        <v>0</v>
      </c>
      <c r="EG482" s="33">
        <f>_xlfn.XLOOKUP(B482,[1]MDA_Assets!D:D,[1]MDA_Assets!Z:Z,"",0)</f>
        <v>0</v>
      </c>
      <c r="EH482" s="33">
        <f>_xlfn.XLOOKUP(B482,[1]MDA_Assets!D:D,[1]MDA_Assets!AA:AA,"",0)</f>
        <v>0</v>
      </c>
      <c r="EI482" s="34">
        <f>_xlfn.XLOOKUP(B482,[1]MDA_Assets!D:D,[1]MDA_Assets!P:P,"",0)</f>
        <v>0</v>
      </c>
      <c r="EJ482" s="35">
        <f>_xlfn.XLOOKUP(B482,[1]MDA_Assets!D:D,[1]MDA_Assets!AB:AB,"",0)</f>
        <v>0</v>
      </c>
      <c r="EK482" s="35">
        <f>_xlfn.XLOOKUP(B482,[1]MDA_Assets!D:D,[1]MDA_Assets!AC:AC,"",0)</f>
        <v>0</v>
      </c>
      <c r="EL482" s="35">
        <f>_xlfn.XLOOKUP(B482,[1]MDA_Assets!D:D,[1]MDA_Assets!AD:AD,"",0)</f>
        <v>0</v>
      </c>
      <c r="EM482" s="35">
        <f>_xlfn.XLOOKUP(B482,[1]MDA_Assets!D:D,[1]MDA_Assets!AE:AE,"",0)</f>
        <v>0</v>
      </c>
      <c r="EN482" s="35">
        <f>_xlfn.XLOOKUP(B482,[1]MDA_Assets!D:D,[1]MDA_Assets!AF:AF,"",0)</f>
        <v>0</v>
      </c>
      <c r="EO482" s="35">
        <f>_xlfn.XLOOKUP(B482,[1]MDA_Assets!D:D,[1]MDA_Assets!AG:AG,"",0)</f>
        <v>0</v>
      </c>
      <c r="EP482" s="36" t="str">
        <f t="shared" si="404"/>
        <v/>
      </c>
      <c r="EQ482" s="36" t="str">
        <f t="shared" si="401"/>
        <v/>
      </c>
      <c r="ER482" s="36" t="str">
        <f t="shared" si="380"/>
        <v/>
      </c>
      <c r="ES482" s="36" t="str">
        <f t="shared" si="381"/>
        <v/>
      </c>
      <c r="ET482" s="36" t="str">
        <f t="shared" si="382"/>
        <v/>
      </c>
      <c r="EU482" s="36" t="str">
        <f t="shared" si="383"/>
        <v/>
      </c>
      <c r="EV482" s="36" t="str">
        <f t="shared" si="384"/>
        <v/>
      </c>
      <c r="EW482" s="36" t="str">
        <f t="shared" si="355"/>
        <v/>
      </c>
      <c r="EX482" s="36" t="str">
        <f t="shared" si="356"/>
        <v/>
      </c>
      <c r="EY482" s="36" t="str">
        <f t="shared" ref="EY482:FD499" si="405">IFERROR(ROUNDUP(SUM(EP482/31),2),"")</f>
        <v/>
      </c>
      <c r="EZ482" s="36" t="str">
        <f t="shared" si="405"/>
        <v/>
      </c>
      <c r="FA482" s="36" t="str">
        <f t="shared" si="405"/>
        <v/>
      </c>
      <c r="FB482" s="36" t="str">
        <f t="shared" si="405"/>
        <v/>
      </c>
      <c r="FC482" s="36" t="str">
        <f t="shared" si="405"/>
        <v/>
      </c>
      <c r="FD482" s="36" t="str">
        <f t="shared" si="405"/>
        <v/>
      </c>
      <c r="FE482" s="36" t="str">
        <f t="shared" si="390"/>
        <v/>
      </c>
      <c r="FF482" s="36" t="str">
        <f t="shared" si="390"/>
        <v/>
      </c>
      <c r="FG482" s="36" t="str">
        <f t="shared" si="390"/>
        <v/>
      </c>
      <c r="FH482" s="37" t="str" cm="1">
        <f t="array" ref="FH482">_xlfn.IFS(EY482="", "No Data", EY482&lt;0, "Negative/Future", EY482=0, "Zero Days", EY482&lt;=3, "&lt; 3 Months", EY482&lt;=6, "3 to 6 Months", EY482&lt;=9, "6 to 9 Months", EY482&lt;=12, "9 to 12 Months", EY482&lt;=15, "12 to 15 Months", EY482&lt;=18, "15 to 18 Months", EY482&lt;=24, "18 to 24 Months", EY482&gt;24, "&gt; 24 Months")</f>
        <v>No Data</v>
      </c>
      <c r="FI482" s="37" t="str" cm="1">
        <f t="array" ref="FI482">_xlfn.IFS(EZ482="", "No Data", EZ482&lt;0, "Negative/Future", EZ482=0, "Zero Days", EZ482&lt;=3, "&lt; 3 Months", EZ482&lt;=6, "3 to 6 Months", EZ482&lt;=9, "6 to 9 Months", EZ482&lt;=12, "9 to 12 Months", EZ482&lt;=15, "12 to 15 Months", EZ482&lt;=18, "15 to 18 Months", EZ482&lt;=24, "18 to 24 Months", EZ482&gt;24, "&gt; 24 Months")</f>
        <v>No Data</v>
      </c>
      <c r="FJ482" s="37" t="str" cm="1">
        <f t="array" ref="FJ482">_xlfn.IFS(FA482="", "No Data", FA482&lt;0, "Negative/Future", FA482=0, "Zero Days", FA482&lt;=3, "&lt; 3 Months", FA482&lt;=6, "3 to 6 Months", FA482&lt;=9, "6 to 9 Months", FA482&lt;=12, "9 to 12 Months", FA482&lt;=15, "12 to 15 Months", FA482&lt;=18, "15 to 18 Months", FA482&lt;=24, "18 to 24 Months", FA482&gt;24, "&gt; 24 Months")</f>
        <v>No Data</v>
      </c>
      <c r="FK482" s="37" t="str" cm="1">
        <f t="array" ref="FK482">_xlfn.IFS(FB482="", "No Data", FB482&lt;0, "Negative/Future", FB482=0, "Zero Days", FB482&lt;=3, "&lt; 3 Months", FB482&lt;=6, "3 to 6 Months", FB482&lt;=9, "6 to 9 Months", FB482&lt;=12, "9 to 12 Months", FB482&lt;=15, "12 to 15 Months", FB482&lt;=18, "15 to 18 Months", FB482&lt;=24, "18 to 24 Months", FB482&gt;24, "&gt; 24 Months")</f>
        <v>No Data</v>
      </c>
      <c r="FL482" s="37" t="str" cm="1">
        <f t="array" ref="FL482">_xlfn.IFS(FC482="", "No Data", FC482&lt;0, "Negative/Future", FC482=0, "Zero Days", FC482&lt;=3, "&lt; 3 Months", FC482&lt;=6, "3 to 6 Months", FC482&lt;=9, "6 to 9 Months", FC482&lt;=12, "9 to 12 Months", FC482&lt;=15, "12 to 15 Months", FC482&lt;=18, "15 to 18 Months", FC482&lt;=24, "18 to 24 Months", FC482&gt;24, "&gt; 24 Months")</f>
        <v>No Data</v>
      </c>
      <c r="FM482" s="37" t="str" cm="1">
        <f t="array" ref="FM482">_xlfn.IFS(FD482="", "No Data", FD482&lt;0, "Negative/Future", FD482=0, "Zero Days", FD482&lt;=3, "&lt; 3 Months", FD482&lt;=6, "3 to 6 Months", FD482&lt;=9, "6 to 9 Months", FD482&lt;=12, "9 to 12 Months", FD482&lt;=15, "12 to 15 Months", FD482&lt;=18, "15 to 18 Months", FD482&lt;=24, "18 to 24 Months", FD482&gt;24, "&gt; 24 Months")</f>
        <v>No Data</v>
      </c>
      <c r="FN482" s="37" t="str" cm="1">
        <f t="array" ref="FN482">_xlfn.IFS(FE482="", "No Data", FE482&lt;0, "Negative/Future", FE482=0, "Zero Days", FE482&lt;=3, "&lt; 3 Months", FE482&lt;=6, "3 to 6 Months", FE482&lt;=9, "6 to 9 Months", FE482&lt;=12, "9 to 12 Months", FE482&lt;=15, "12 to 15 Months", FE482&lt;=18, "15 to 18 Months", FE482&lt;=24, "18 to 24 Months", FE482&gt;24, "&gt; 24 Months")</f>
        <v>No Data</v>
      </c>
      <c r="FO482" s="37" t="str" cm="1">
        <f t="array" ref="FO482">_xlfn.IFS(FG482="", "No Data", FG482&lt;0, "Negative/Future", FG482=0, "Zero Days", FG482&lt;=3, "&lt; 3 Months", FG482&lt;=6, "3 to 6 Months", FG482&lt;=9, "6 to 9 Months", FG482&lt;=12, "9 to 12 Months", FG482&lt;=15, "12 to 15 Months", FG482&lt;=18, "15 to 18 Months", FG482&lt;=24, "18 to 24 Months", FG482&gt;24, "&gt; 24 Months")</f>
        <v>No Data</v>
      </c>
      <c r="FP482" s="37" t="str" cm="1">
        <f t="array" ref="FP482">_xlfn.IFS(FF482="", "No Data", FF482&lt;0, "Negative/Future", FF482=0, "Zero Days", FF482&lt;=3, "&lt; 3 Months", FF482&lt;=6, "3 to 6 Months", FF482&lt;=9, "6 to 9 Months", FF482&lt;=12, "9 to 12 Months", FF482&lt;=15, "12 to 15 Months", FF482&lt;=18, "15 to 18 Months", FF482&lt;=24, "18 to 24 Months", FF482&gt;24, "&gt; 24 Months")</f>
        <v>No Data</v>
      </c>
      <c r="FQ482" s="29"/>
      <c r="FR482" s="29"/>
      <c r="FS482" s="38" t="str">
        <f>VLOOKUP(_xlfn.XLOOKUP(B482,[1]MDA_Assets!D:D,[1]MDA_Assets!I:I,"",0),[1]Validation!$B$1:$C$8,2,0)</f>
        <v>P</v>
      </c>
      <c r="FT482" s="38" t="s">
        <v>202</v>
      </c>
      <c r="FU482" s="31">
        <f>_xlfn.XLOOKUP(B482,[1]MDA_Assets!D:D,[1]MDA_Assets!X:X,"",0)</f>
        <v>0</v>
      </c>
      <c r="FV482" s="39">
        <v>0</v>
      </c>
      <c r="FW482" s="39">
        <v>0</v>
      </c>
      <c r="FX482" s="39">
        <v>0</v>
      </c>
      <c r="FY482" s="39">
        <v>9</v>
      </c>
      <c r="FZ482" s="40" t="str">
        <f t="shared" si="402"/>
        <v/>
      </c>
      <c r="GA482" s="40" t="str">
        <f t="shared" si="402"/>
        <v/>
      </c>
      <c r="GB482" s="40" t="str">
        <f t="shared" si="357"/>
        <v/>
      </c>
      <c r="GC482" s="40" t="str">
        <f t="shared" si="358"/>
        <v/>
      </c>
      <c r="GD482" s="40" t="str">
        <f t="shared" si="359"/>
        <v/>
      </c>
      <c r="GE482" s="40" t="str">
        <f t="shared" si="360"/>
        <v/>
      </c>
      <c r="GF482" s="40" t="str">
        <f t="shared" si="403"/>
        <v/>
      </c>
      <c r="GG482" s="40" t="str">
        <f t="shared" si="403"/>
        <v/>
      </c>
      <c r="GH482" s="40" t="str">
        <f t="shared" si="403"/>
        <v/>
      </c>
      <c r="GI482" s="39">
        <f t="shared" si="385"/>
        <v>0</v>
      </c>
      <c r="GJ482" s="39">
        <f t="shared" si="386"/>
        <v>0</v>
      </c>
      <c r="GK482" s="39">
        <f t="shared" si="387"/>
        <v>0</v>
      </c>
      <c r="GL482" s="39">
        <f t="shared" si="388"/>
        <v>0</v>
      </c>
    </row>
    <row r="483" spans="1:194" x14ac:dyDescent="0.25">
      <c r="A483" s="19">
        <v>519</v>
      </c>
      <c r="B483" s="43" t="s">
        <v>2673</v>
      </c>
      <c r="C483" s="43" t="s">
        <v>186</v>
      </c>
      <c r="D483" s="43" t="s">
        <v>636</v>
      </c>
      <c r="E483" s="43" t="s">
        <v>2674</v>
      </c>
      <c r="F483" s="43" t="s">
        <v>2675</v>
      </c>
      <c r="G483" s="43" t="s">
        <v>190</v>
      </c>
      <c r="H483" s="43" t="s">
        <v>329</v>
      </c>
      <c r="I483" s="43" t="s">
        <v>192</v>
      </c>
      <c r="J483" s="44">
        <f t="shared" si="361"/>
        <v>46483.479166666664</v>
      </c>
      <c r="K483" s="44">
        <v>46119.479166666664</v>
      </c>
      <c r="L483" s="44">
        <v>46015</v>
      </c>
      <c r="M483" s="43" t="s">
        <v>2676</v>
      </c>
      <c r="N483" s="43" t="s">
        <v>3235</v>
      </c>
      <c r="O483" s="44">
        <v>46119.517743055556</v>
      </c>
      <c r="P483" s="43">
        <v>1</v>
      </c>
      <c r="Q483" s="43"/>
      <c r="R483" s="43"/>
      <c r="S483" s="43" t="s">
        <v>194</v>
      </c>
      <c r="T483" s="44">
        <v>46117.770833333336</v>
      </c>
      <c r="U483" s="44">
        <v>46118.770833333336</v>
      </c>
      <c r="V483" s="44">
        <v>46118.770833333336</v>
      </c>
      <c r="W483" s="44">
        <v>46118.770833333336</v>
      </c>
      <c r="X483" s="44">
        <v>46118.770833333336</v>
      </c>
      <c r="Y483" s="44">
        <v>46118.770833333336</v>
      </c>
      <c r="Z483" s="43" t="s">
        <v>199</v>
      </c>
      <c r="AA483" s="43"/>
      <c r="AB483" s="44">
        <v>46118.770833333336</v>
      </c>
      <c r="AC483" s="44">
        <v>46118.770833333336</v>
      </c>
      <c r="AD483" s="43"/>
      <c r="AE483" s="43">
        <v>8</v>
      </c>
      <c r="AF483" s="43" t="s">
        <v>281</v>
      </c>
      <c r="AG483" s="43" t="s">
        <v>281</v>
      </c>
      <c r="AH483" s="43" t="s">
        <v>285</v>
      </c>
      <c r="AI483" s="43" t="s">
        <v>285</v>
      </c>
      <c r="AJ483" s="43" t="s">
        <v>286</v>
      </c>
      <c r="AK483" s="43" t="s">
        <v>285</v>
      </c>
      <c r="AL483" s="47">
        <v>46369</v>
      </c>
      <c r="AM483" s="47">
        <v>46298</v>
      </c>
      <c r="AN483" s="47">
        <v>46619</v>
      </c>
      <c r="AO483" s="47">
        <v>46619</v>
      </c>
      <c r="AP483" s="47">
        <v>46848</v>
      </c>
      <c r="AQ483" s="47">
        <v>46483</v>
      </c>
      <c r="AR483" s="47">
        <v>46483</v>
      </c>
      <c r="AS483" s="47">
        <v>46483</v>
      </c>
      <c r="AT483" s="48"/>
      <c r="AU483" s="43">
        <v>0</v>
      </c>
      <c r="AV483" s="43">
        <v>0</v>
      </c>
      <c r="AW483" s="43">
        <v>0</v>
      </c>
      <c r="AX483" s="51"/>
      <c r="AY483" s="51"/>
      <c r="AZ483" s="51"/>
      <c r="BA483" s="20">
        <f t="shared" ca="1" si="389"/>
        <v>0</v>
      </c>
      <c r="BB483" s="20">
        <f t="shared" ca="1" si="389"/>
        <v>0</v>
      </c>
      <c r="BC483" s="20">
        <f t="shared" ca="1" si="389"/>
        <v>0</v>
      </c>
      <c r="BD483" s="20">
        <f t="shared" ca="1" si="389"/>
        <v>0</v>
      </c>
      <c r="BE483" s="20">
        <f t="shared" ca="1" si="389"/>
        <v>0</v>
      </c>
      <c r="BF483" s="20">
        <f t="shared" ca="1" si="389"/>
        <v>0</v>
      </c>
      <c r="BG483" s="21">
        <f t="shared" ca="1" si="389"/>
        <v>0</v>
      </c>
      <c r="BH483" s="21">
        <f t="shared" ca="1" si="389"/>
        <v>0</v>
      </c>
      <c r="BI483" s="21" t="str">
        <f t="shared" ca="1" si="389"/>
        <v/>
      </c>
      <c r="BJ483" s="22">
        <f t="shared" ca="1" si="363"/>
        <v>0</v>
      </c>
      <c r="BK483" s="21">
        <f t="shared" si="364"/>
        <v>8</v>
      </c>
      <c r="BL483" s="22">
        <f t="shared" ca="1" si="365"/>
        <v>453</v>
      </c>
      <c r="BM483" s="22">
        <f t="shared" ca="1" si="366"/>
        <v>0</v>
      </c>
      <c r="BN483" s="23">
        <f t="shared" ca="1" si="367"/>
        <v>453</v>
      </c>
      <c r="BO483" s="24">
        <f t="shared" ca="1" si="368"/>
        <v>452</v>
      </c>
      <c r="BP483" s="51" t="str">
        <f>_xlfn.XLOOKUP(E483,[1]Validation!E:E,[1]Validation!F:F,"")</f>
        <v/>
      </c>
      <c r="BQ483" s="51" t="str">
        <f>_xlfn.XLOOKUP(BP483,[1]Validation!F:F,[1]Validation!G:G,"")</f>
        <v/>
      </c>
      <c r="BR483" s="52" t="str">
        <f>VLOOKUP(G483,[1]Validation!$B$1:$C$9,2,0)</f>
        <v>B</v>
      </c>
      <c r="BS483" s="51">
        <f t="shared" ca="1" si="369"/>
        <v>2</v>
      </c>
      <c r="BT483" s="53">
        <f>_xlfn.XLOOKUP(B483,'[2]1. All Calls'!$R:$R,'[2]1. All Calls'!$A:$A,"",0)</f>
        <v>46119.527037036998</v>
      </c>
      <c r="BU483" s="51" t="str">
        <f>_xlfn.XLOOKUP(B483,'[2]1. All Calls'!$R:$R,'[2]1. All Calls'!$F:$F,"",0)</f>
        <v>CC-02038696</v>
      </c>
      <c r="BV483" s="51" t="str">
        <f>_xlfn.XLOOKUP(B483,'[2]1. All Calls'!$R:$R,'[2]1. All Calls'!$J:$J,"",0)</f>
        <v>Commissioning</v>
      </c>
      <c r="BW483" s="53" t="str">
        <f>_xlfn.XLOOKUP(B483,'[2]Sch Calls'!$R:$R,'[2]Sch Calls'!$A:$A,"",0)</f>
        <v/>
      </c>
      <c r="BX483" s="51" t="str">
        <f>_xlfn.XLOOKUP(B483,'[2]Sch Calls'!$R:$R,'[2]Sch Calls'!$B:$B,"",0)</f>
        <v/>
      </c>
      <c r="BY483" s="51" t="str">
        <f t="shared" si="399"/>
        <v>04-Oct-26</v>
      </c>
      <c r="BZ483" s="51" t="str">
        <f t="shared" si="399"/>
        <v>04-Oct-26</v>
      </c>
      <c r="CA483" s="51" t="str">
        <f t="shared" si="370"/>
        <v>06-Jan-27</v>
      </c>
      <c r="CB483" s="51" t="str">
        <f t="shared" si="371"/>
        <v>05-Oct-27</v>
      </c>
      <c r="CC483" s="51" t="str">
        <f t="shared" si="372"/>
        <v>06-Apr-28</v>
      </c>
      <c r="CD483" s="51" t="str">
        <f t="shared" si="373"/>
        <v>07-Apr-27</v>
      </c>
      <c r="CE483" s="51">
        <f t="shared" ca="1" si="400"/>
        <v>57</v>
      </c>
      <c r="CF483" s="51">
        <f t="shared" ca="1" si="400"/>
        <v>57</v>
      </c>
      <c r="CG483" s="51">
        <f t="shared" ca="1" si="374"/>
        <v>58</v>
      </c>
      <c r="CH483" s="51">
        <f t="shared" ca="1" si="375"/>
        <v>57</v>
      </c>
      <c r="CI483" s="51">
        <f t="shared" ca="1" si="376"/>
        <v>57</v>
      </c>
      <c r="CJ483" s="51">
        <f t="shared" ca="1" si="377"/>
        <v>57</v>
      </c>
      <c r="CK483" s="51">
        <f t="shared" ca="1" si="397"/>
        <v>456</v>
      </c>
      <c r="CL483" s="51">
        <f t="shared" ca="1" si="397"/>
        <v>456</v>
      </c>
      <c r="CM483" s="51">
        <f t="shared" ca="1" si="397"/>
        <v>464</v>
      </c>
      <c r="CN483" s="51">
        <f t="shared" ca="1" si="397"/>
        <v>456</v>
      </c>
      <c r="CO483" s="51">
        <f t="shared" ca="1" si="397"/>
        <v>456</v>
      </c>
      <c r="CP483" s="51">
        <f t="shared" ca="1" si="397"/>
        <v>456</v>
      </c>
      <c r="CQ483" s="51">
        <f t="shared" ca="1" si="398"/>
        <v>1544</v>
      </c>
      <c r="CR483" s="51">
        <f t="shared" ca="1" si="398"/>
        <v>1544</v>
      </c>
      <c r="CS483" s="51">
        <f t="shared" ca="1" si="398"/>
        <v>3536</v>
      </c>
      <c r="CT483" s="51">
        <f t="shared" ca="1" si="398"/>
        <v>3544</v>
      </c>
      <c r="CU483" s="51">
        <f t="shared" ca="1" si="398"/>
        <v>7544</v>
      </c>
      <c r="CV483" s="54">
        <f t="shared" ca="1" si="398"/>
        <v>3544</v>
      </c>
      <c r="CW483" s="25">
        <v>0</v>
      </c>
      <c r="CX483" s="55">
        <v>1</v>
      </c>
      <c r="CY483" s="55"/>
      <c r="CZ483" s="26">
        <v>0</v>
      </c>
      <c r="DA483" s="26">
        <v>0</v>
      </c>
      <c r="DB483" s="26">
        <v>0</v>
      </c>
      <c r="DC483" s="26">
        <v>0</v>
      </c>
      <c r="DD483" s="26">
        <v>0</v>
      </c>
      <c r="DE483" s="26">
        <v>0</v>
      </c>
      <c r="DF483" s="26">
        <v>0</v>
      </c>
      <c r="DG483" s="26">
        <v>0</v>
      </c>
      <c r="DH483" s="26">
        <v>0</v>
      </c>
      <c r="DI483" s="26">
        <v>0</v>
      </c>
      <c r="DJ483" s="26">
        <v>0</v>
      </c>
      <c r="DK483" s="26">
        <v>0</v>
      </c>
      <c r="DL483" s="27">
        <f t="shared" si="378"/>
        <v>46194.527037036998</v>
      </c>
      <c r="DM483" s="28">
        <f t="shared" ca="1" si="379"/>
        <v>0</v>
      </c>
      <c r="DN483" s="56">
        <f>_xlfn.XLOOKUP(B483,'[2]1. All Calls'!$R:$R,'[2]1. All Calls'!$A:$A,"",0)</f>
        <v>46119.527037036998</v>
      </c>
      <c r="DO483" s="57" t="str">
        <f ca="1">VLOOKUP(DM483,[1]Validation!$B$20:$C$25,2,0)</f>
        <v>Within 3 months</v>
      </c>
      <c r="DP483" s="58" t="str">
        <f>_xlfn.XLOOKUP(B483,'[1]Active AMCs- Dealer'!E:E,'[1]Active AMCs- Dealer'!L:L,"Not in AMC",0)</f>
        <v>Not in AMC</v>
      </c>
      <c r="DQ483" s="50" t="s">
        <v>238</v>
      </c>
      <c r="DR483" s="29" t="str">
        <f>_xlfn.XLOOKUP(B483,'[2]1. All Calls'!$R:$R,'[2]1. All Calls'!$F:$F,"",0)</f>
        <v>CC-02038696</v>
      </c>
      <c r="DS483" s="29" t="str">
        <f>_xlfn.XLOOKUP(B483,'[2]1. All Calls'!$R:$R,'[2]1. All Calls'!$AB:$AB,"",0)</f>
        <v>Commissioning done on dated 07-04-2026, uptime warranty.....Comm date-07-04-2026</v>
      </c>
      <c r="DT483" s="30">
        <f>_xlfn.XLOOKUP(DR483,'[2]1. All Calls'!$F:$F,'[2]1. All Calls'!$A:$A,"",0)</f>
        <v>46119.527037036998</v>
      </c>
      <c r="DU483" s="31">
        <f>_xlfn.XLOOKUP(DR483,'[2]1. All Calls'!$F:$F,'[2]1. All Calls'!$B:$B,"",0)</f>
        <v>1</v>
      </c>
      <c r="DV483" s="31">
        <f>_xlfn.XLOOKUP(B483,[1]MDA_Assets!D:D,[1]MDA_Assets!N:N,"",0)</f>
        <v>0</v>
      </c>
      <c r="DW483" s="31">
        <f>_xlfn.XLOOKUP(B483,[1]MDA_Assets!D:D,[1]MDA_Assets!O:O,"",0)</f>
        <v>0</v>
      </c>
      <c r="DX483" s="32" t="str">
        <f>_xlfn.XLOOKUP(B483,[1]MDA_Assets!D:D,[1]MDA_Assets!Q:Q,"",0)</f>
        <v>Synthetic</v>
      </c>
      <c r="DY483" s="33">
        <f>_xlfn.XLOOKUP(B483,[1]MDA_Assets!D:D,[1]MDA_Assets!R:R,"",0)</f>
        <v>46118</v>
      </c>
      <c r="DZ483" s="33">
        <f>_xlfn.XLOOKUP(B483,[1]MDA_Assets!D:D,[1]MDA_Assets!S:S,"",0)</f>
        <v>46119</v>
      </c>
      <c r="EA483" s="33">
        <f>_xlfn.XLOOKUP(B483,[1]MDA_Assets!D:D,[1]MDA_Assets!T:T,"",0)</f>
        <v>46119</v>
      </c>
      <c r="EB483" s="33">
        <f>_xlfn.XLOOKUP(B483,[1]MDA_Assets!D:D,[1]MDA_Assets!U:U,"",0)</f>
        <v>46119</v>
      </c>
      <c r="EC483" s="33">
        <f>_xlfn.XLOOKUP(B483,[1]MDA_Assets!D:D,[1]MDA_Assets!V:V,"",0)</f>
        <v>46119</v>
      </c>
      <c r="ED483" s="33">
        <f>_xlfn.XLOOKUP(B483,[1]MDA_Assets!D:D,[1]MDA_Assets!W:W,"",0)</f>
        <v>46119</v>
      </c>
      <c r="EE483" s="32" t="str">
        <f>_xlfn.XLOOKUP(B483,[1]MDA_Assets!D:D,[1]MDA_Assets!X:X,"",0)</f>
        <v>Yes</v>
      </c>
      <c r="EF483" s="33">
        <f>_xlfn.XLOOKUP(B483,[1]MDA_Assets!D:D,[1]MDA_Assets!Y:Y,"",0)</f>
        <v>46119</v>
      </c>
      <c r="EG483" s="33">
        <f>_xlfn.XLOOKUP(B483,[1]MDA_Assets!D:D,[1]MDA_Assets!Z:Z,"",0)</f>
        <v>0</v>
      </c>
      <c r="EH483" s="33">
        <f>_xlfn.XLOOKUP(B483,[1]MDA_Assets!D:D,[1]MDA_Assets!AA:AA,"",0)</f>
        <v>46119</v>
      </c>
      <c r="EI483" s="34">
        <f>_xlfn.XLOOKUP(B483,[1]MDA_Assets!D:D,[1]MDA_Assets!P:P,"",0)</f>
        <v>8</v>
      </c>
      <c r="EJ483" s="35" t="str">
        <f>_xlfn.XLOOKUP(B483,[1]MDA_Assets!D:D,[1]MDA_Assets!AB:AB,"",0)</f>
        <v>2000</v>
      </c>
      <c r="EK483" s="35" t="str">
        <f>_xlfn.XLOOKUP(B483,[1]MDA_Assets!D:D,[1]MDA_Assets!AC:AC,"",0)</f>
        <v>2000</v>
      </c>
      <c r="EL483" s="35" t="str">
        <f>_xlfn.XLOOKUP(B483,[1]MDA_Assets!D:D,[1]MDA_Assets!AD:AD,"",0)</f>
        <v>4000</v>
      </c>
      <c r="EM483" s="35" t="str">
        <f>_xlfn.XLOOKUP(B483,[1]MDA_Assets!D:D,[1]MDA_Assets!AE:AE,"",0)</f>
        <v>4000</v>
      </c>
      <c r="EN483" s="35" t="str">
        <f>_xlfn.XLOOKUP(B483,[1]MDA_Assets!D:D,[1]MDA_Assets!AF:AF,"",0)</f>
        <v>8000</v>
      </c>
      <c r="EO483" s="35" t="str">
        <f>_xlfn.XLOOKUP(B483,[1]MDA_Assets!D:D,[1]MDA_Assets!AG:AG,"",0)</f>
        <v>4000</v>
      </c>
      <c r="EP483" s="36">
        <f t="shared" si="404"/>
        <v>251</v>
      </c>
      <c r="EQ483" s="36">
        <f t="shared" si="401"/>
        <v>180</v>
      </c>
      <c r="ER483" s="36">
        <f t="shared" si="380"/>
        <v>502</v>
      </c>
      <c r="ES483" s="36">
        <f t="shared" si="381"/>
        <v>501</v>
      </c>
      <c r="ET483" s="36">
        <f t="shared" si="382"/>
        <v>730</v>
      </c>
      <c r="EU483" s="36">
        <f t="shared" si="383"/>
        <v>365</v>
      </c>
      <c r="EV483" s="36">
        <f t="shared" si="384"/>
        <v>365</v>
      </c>
      <c r="EW483" s="36" t="str">
        <f t="shared" si="355"/>
        <v/>
      </c>
      <c r="EX483" s="36" t="str">
        <f t="shared" ref="EX483" si="406">IF(AT483&gt;1,ROUNDUP(SUM(AT483-AD483),0),"")</f>
        <v/>
      </c>
      <c r="EY483" s="36">
        <f t="shared" si="405"/>
        <v>8.1</v>
      </c>
      <c r="EZ483" s="36">
        <f t="shared" si="405"/>
        <v>5.81</v>
      </c>
      <c r="FA483" s="36">
        <f t="shared" si="405"/>
        <v>16.200000000000003</v>
      </c>
      <c r="FB483" s="36">
        <f t="shared" si="405"/>
        <v>16.170000000000002</v>
      </c>
      <c r="FC483" s="36">
        <f t="shared" si="405"/>
        <v>23.55</v>
      </c>
      <c r="FD483" s="36">
        <f t="shared" si="405"/>
        <v>11.78</v>
      </c>
      <c r="FE483" s="36">
        <f t="shared" si="390"/>
        <v>11.78</v>
      </c>
      <c r="FF483" s="36" t="str">
        <f t="shared" si="390"/>
        <v/>
      </c>
      <c r="FG483" s="36" t="str">
        <f t="shared" si="390"/>
        <v/>
      </c>
      <c r="FH483" s="37" t="str" cm="1">
        <f t="array" ref="FH483">_xlfn.IFS(EY483="", "No Data", EY483&lt;0, "Negative/Future", EY483=0, "Zero Days", EY483&lt;=3, "&lt; 3 Months", EY483&lt;=6, "3 to 6 Months", EY483&lt;=9, "6 to 9 Months", EY483&lt;=12, "9 to 12 Months", EY483&lt;=15, "12 to 15 Months", EY483&lt;=18, "15 to 18 Months", EY483&lt;=24, "18 to 24 Months", EY483&gt;24, "&gt; 24 Months")</f>
        <v>6 to 9 Months</v>
      </c>
      <c r="FI483" s="37" t="str" cm="1">
        <f t="array" ref="FI483">_xlfn.IFS(EZ483="", "No Data", EZ483&lt;0, "Negative/Future", EZ483=0, "Zero Days", EZ483&lt;=3, "&lt; 3 Months", EZ483&lt;=6, "3 to 6 Months", EZ483&lt;=9, "6 to 9 Months", EZ483&lt;=12, "9 to 12 Months", EZ483&lt;=15, "12 to 15 Months", EZ483&lt;=18, "15 to 18 Months", EZ483&lt;=24, "18 to 24 Months", EZ483&gt;24, "&gt; 24 Months")</f>
        <v>3 to 6 Months</v>
      </c>
      <c r="FJ483" s="37" t="str" cm="1">
        <f t="array" ref="FJ483">_xlfn.IFS(FA483="", "No Data", FA483&lt;0, "Negative/Future", FA483=0, "Zero Days", FA483&lt;=3, "&lt; 3 Months", FA483&lt;=6, "3 to 6 Months", FA483&lt;=9, "6 to 9 Months", FA483&lt;=12, "9 to 12 Months", FA483&lt;=15, "12 to 15 Months", FA483&lt;=18, "15 to 18 Months", FA483&lt;=24, "18 to 24 Months", FA483&gt;24, "&gt; 24 Months")</f>
        <v>15 to 18 Months</v>
      </c>
      <c r="FK483" s="37" t="str" cm="1">
        <f t="array" ref="FK483">_xlfn.IFS(FB483="", "No Data", FB483&lt;0, "Negative/Future", FB483=0, "Zero Days", FB483&lt;=3, "&lt; 3 Months", FB483&lt;=6, "3 to 6 Months", FB483&lt;=9, "6 to 9 Months", FB483&lt;=12, "9 to 12 Months", FB483&lt;=15, "12 to 15 Months", FB483&lt;=18, "15 to 18 Months", FB483&lt;=24, "18 to 24 Months", FB483&gt;24, "&gt; 24 Months")</f>
        <v>15 to 18 Months</v>
      </c>
      <c r="FL483" s="37" t="str" cm="1">
        <f t="array" ref="FL483">_xlfn.IFS(FC483="", "No Data", FC483&lt;0, "Negative/Future", FC483=0, "Zero Days", FC483&lt;=3, "&lt; 3 Months", FC483&lt;=6, "3 to 6 Months", FC483&lt;=9, "6 to 9 Months", FC483&lt;=12, "9 to 12 Months", FC483&lt;=15, "12 to 15 Months", FC483&lt;=18, "15 to 18 Months", FC483&lt;=24, "18 to 24 Months", FC483&gt;24, "&gt; 24 Months")</f>
        <v>18 to 24 Months</v>
      </c>
      <c r="FM483" s="37" t="str" cm="1">
        <f t="array" ref="FM483">_xlfn.IFS(FD483="", "No Data", FD483&lt;0, "Negative/Future", FD483=0, "Zero Days", FD483&lt;=3, "&lt; 3 Months", FD483&lt;=6, "3 to 6 Months", FD483&lt;=9, "6 to 9 Months", FD483&lt;=12, "9 to 12 Months", FD483&lt;=15, "12 to 15 Months", FD483&lt;=18, "15 to 18 Months", FD483&lt;=24, "18 to 24 Months", FD483&gt;24, "&gt; 24 Months")</f>
        <v>9 to 12 Months</v>
      </c>
      <c r="FN483" s="37" t="str" cm="1">
        <f t="array" ref="FN483">_xlfn.IFS(FE483="", "No Data", FE483&lt;0, "Negative/Future", FE483=0, "Zero Days", FE483&lt;=3, "&lt; 3 Months", FE483&lt;=6, "3 to 6 Months", FE483&lt;=9, "6 to 9 Months", FE483&lt;=12, "9 to 12 Months", FE483&lt;=15, "12 to 15 Months", FE483&lt;=18, "15 to 18 Months", FE483&lt;=24, "18 to 24 Months", FE483&gt;24, "&gt; 24 Months")</f>
        <v>9 to 12 Months</v>
      </c>
      <c r="FO483" s="37" t="str" cm="1">
        <f t="array" ref="FO483">_xlfn.IFS(FG483="", "No Data", FG483&lt;0, "Negative/Future", FG483=0, "Zero Days", FG483&lt;=3, "&lt; 3 Months", FG483&lt;=6, "3 to 6 Months", FG483&lt;=9, "6 to 9 Months", FG483&lt;=12, "9 to 12 Months", FG483&lt;=15, "12 to 15 Months", FG483&lt;=18, "15 to 18 Months", FG483&lt;=24, "18 to 24 Months", FG483&gt;24, "&gt; 24 Months")</f>
        <v>No Data</v>
      </c>
      <c r="FP483" s="37" t="str" cm="1">
        <f t="array" ref="FP483">_xlfn.IFS(FF483="", "No Data", FF483&lt;0, "Negative/Future", FF483=0, "Zero Days", FF483&lt;=3, "&lt; 3 Months", FF483&lt;=6, "3 to 6 Months", FF483&lt;=9, "6 to 9 Months", FF483&lt;=12, "9 to 12 Months", FF483&lt;=15, "12 to 15 Months", FF483&lt;=18, "15 to 18 Months", FF483&lt;=24, "18 to 24 Months", FF483&gt;24, "&gt; 24 Months")</f>
        <v>No Data</v>
      </c>
      <c r="FQ483" s="29"/>
      <c r="FR483" s="29"/>
      <c r="FS483" s="38" t="str">
        <f>VLOOKUP(_xlfn.XLOOKUP(B483,[1]MDA_Assets!D:D,[1]MDA_Assets!I:I,"",0),[1]Validation!$B$1:$C$8,2,0)</f>
        <v>B</v>
      </c>
      <c r="FT483" s="38" t="s">
        <v>202</v>
      </c>
      <c r="FU483" s="31" t="str">
        <f>_xlfn.XLOOKUP(B483,[1]MDA_Assets!D:D,[1]MDA_Assets!X:X,"",0)</f>
        <v>Yes</v>
      </c>
      <c r="FV483" s="39">
        <v>0</v>
      </c>
      <c r="FW483" s="39">
        <v>0</v>
      </c>
      <c r="FX483" s="39">
        <v>0</v>
      </c>
      <c r="FY483" s="39">
        <v>9</v>
      </c>
      <c r="FZ483" s="40">
        <f t="shared" si="402"/>
        <v>46370</v>
      </c>
      <c r="GA483" s="40">
        <f t="shared" si="402"/>
        <v>46299</v>
      </c>
      <c r="GB483" s="40">
        <f t="shared" si="357"/>
        <v>46620</v>
      </c>
      <c r="GC483" s="40">
        <f t="shared" si="358"/>
        <v>46620</v>
      </c>
      <c r="GD483" s="40">
        <f t="shared" si="359"/>
        <v>46849</v>
      </c>
      <c r="GE483" s="40">
        <f t="shared" si="360"/>
        <v>46484</v>
      </c>
      <c r="GF483" s="40">
        <f>IF(EF483&gt;1,SUM(EF483+EV483),"")</f>
        <v>46484</v>
      </c>
      <c r="GG483" s="40" t="str">
        <f t="shared" si="403"/>
        <v/>
      </c>
      <c r="GH483" s="40" t="e">
        <f t="shared" si="403"/>
        <v>#VALUE!</v>
      </c>
      <c r="GI483" s="39">
        <f t="shared" si="385"/>
        <v>0</v>
      </c>
      <c r="GJ483" s="39">
        <f t="shared" si="386"/>
        <v>0</v>
      </c>
      <c r="GK483" s="39">
        <f t="shared" si="387"/>
        <v>0</v>
      </c>
      <c r="GL483" s="39">
        <f t="shared" si="388"/>
        <v>7</v>
      </c>
    </row>
    <row r="484" spans="1:194" x14ac:dyDescent="0.25">
      <c r="A484" s="19">
        <v>520</v>
      </c>
      <c r="B484" s="43" t="s">
        <v>2677</v>
      </c>
      <c r="C484" s="43" t="s">
        <v>254</v>
      </c>
      <c r="D484" s="43" t="s">
        <v>636</v>
      </c>
      <c r="E484" s="43" t="s">
        <v>1850</v>
      </c>
      <c r="F484" s="43" t="s">
        <v>1313</v>
      </c>
      <c r="G484" s="43" t="s">
        <v>190</v>
      </c>
      <c r="H484" s="43" t="s">
        <v>1314</v>
      </c>
      <c r="I484" s="43" t="s">
        <v>192</v>
      </c>
      <c r="J484" s="44">
        <f t="shared" si="361"/>
        <v>46511.541666666664</v>
      </c>
      <c r="K484" s="44">
        <v>46147.541666666664</v>
      </c>
      <c r="L484" s="44">
        <v>45994</v>
      </c>
      <c r="M484" s="43" t="s">
        <v>3236</v>
      </c>
      <c r="N484" s="43" t="s">
        <v>3237</v>
      </c>
      <c r="O484" s="44">
        <v>46147.479328703703</v>
      </c>
      <c r="P484" s="43">
        <v>1</v>
      </c>
      <c r="Q484" s="43"/>
      <c r="R484" s="43"/>
      <c r="S484" s="43" t="s">
        <v>206</v>
      </c>
      <c r="T484" s="44">
        <v>46146.770833333336</v>
      </c>
      <c r="U484" s="44">
        <v>46146.770833333336</v>
      </c>
      <c r="V484" s="44">
        <v>46146.770833333336</v>
      </c>
      <c r="W484" s="44">
        <v>45781.770833333336</v>
      </c>
      <c r="X484" s="44">
        <v>46146.770833333336</v>
      </c>
      <c r="Y484" s="44">
        <v>46146.770833333336</v>
      </c>
      <c r="Z484" s="43" t="s">
        <v>199</v>
      </c>
      <c r="AA484" s="43"/>
      <c r="AB484" s="43"/>
      <c r="AC484" s="43"/>
      <c r="AD484" s="43"/>
      <c r="AE484" s="43">
        <v>7</v>
      </c>
      <c r="AF484" s="43" t="s">
        <v>281</v>
      </c>
      <c r="AG484" s="43" t="s">
        <v>281</v>
      </c>
      <c r="AH484" s="43" t="s">
        <v>285</v>
      </c>
      <c r="AI484" s="43" t="s">
        <v>285</v>
      </c>
      <c r="AJ484" s="43" t="s">
        <v>286</v>
      </c>
      <c r="AK484" s="43" t="s">
        <v>285</v>
      </c>
      <c r="AL484" s="47">
        <v>46326</v>
      </c>
      <c r="AM484" s="47">
        <v>46326</v>
      </c>
      <c r="AN484" s="47">
        <v>46511</v>
      </c>
      <c r="AO484" s="45">
        <v>46146</v>
      </c>
      <c r="AP484" s="47">
        <v>46876</v>
      </c>
      <c r="AQ484" s="47">
        <v>46511</v>
      </c>
      <c r="AR484" s="48"/>
      <c r="AS484" s="48"/>
      <c r="AT484" s="48"/>
      <c r="AU484" s="43">
        <v>0</v>
      </c>
      <c r="AV484" s="43">
        <v>1</v>
      </c>
      <c r="AW484" s="43">
        <v>0</v>
      </c>
      <c r="AX484" s="51"/>
      <c r="AY484" s="51"/>
      <c r="AZ484" s="51"/>
      <c r="BA484" s="20">
        <f t="shared" ca="1" si="389"/>
        <v>0</v>
      </c>
      <c r="BB484" s="20">
        <f t="shared" ca="1" si="389"/>
        <v>0</v>
      </c>
      <c r="BC484" s="20">
        <f t="shared" ca="1" si="389"/>
        <v>0</v>
      </c>
      <c r="BD484" s="20">
        <f t="shared" ref="BD484:BI501" ca="1" si="407">IF(AO484&gt;1,IF(AO484&lt;EOMONTH(TODAY(),0),1,0),"")</f>
        <v>1</v>
      </c>
      <c r="BE484" s="20">
        <f t="shared" ca="1" si="407"/>
        <v>0</v>
      </c>
      <c r="BF484" s="20">
        <f t="shared" ca="1" si="407"/>
        <v>0</v>
      </c>
      <c r="BG484" s="21" t="str">
        <f t="shared" ca="1" si="407"/>
        <v/>
      </c>
      <c r="BH484" s="21" t="str">
        <f t="shared" ca="1" si="407"/>
        <v/>
      </c>
      <c r="BI484" s="21" t="str">
        <f t="shared" ca="1" si="407"/>
        <v/>
      </c>
      <c r="BJ484" s="22">
        <f t="shared" ca="1" si="363"/>
        <v>1</v>
      </c>
      <c r="BK484" s="21">
        <f t="shared" si="364"/>
        <v>7</v>
      </c>
      <c r="BL484" s="22">
        <f t="shared" ca="1" si="365"/>
        <v>201</v>
      </c>
      <c r="BM484" s="22">
        <f t="shared" ca="1" si="366"/>
        <v>0</v>
      </c>
      <c r="BN484" s="23">
        <f t="shared" ca="1" si="367"/>
        <v>201</v>
      </c>
      <c r="BO484" s="24">
        <f t="shared" ca="1" si="368"/>
        <v>200</v>
      </c>
      <c r="BP484" s="51" t="str">
        <f>_xlfn.XLOOKUP(E484,[1]Validation!E:E,[1]Validation!F:F,"")</f>
        <v>EN11</v>
      </c>
      <c r="BQ484" s="51" t="str">
        <f>_xlfn.XLOOKUP(BP484,[1]Validation!F:F,[1]Validation!G:G,"")</f>
        <v>EN11 to EN22</v>
      </c>
      <c r="BR484" s="52" t="str">
        <f>VLOOKUP(G484,[1]Validation!$B$1:$C$9,2,0)</f>
        <v>B</v>
      </c>
      <c r="BS484" s="51">
        <f t="shared" ca="1" si="369"/>
        <v>1</v>
      </c>
      <c r="BT484" s="53">
        <f>_xlfn.XLOOKUP(B484,'[2]1. All Calls'!$R:$R,'[2]1. All Calls'!$A:$A,"",0)</f>
        <v>46147.646539351903</v>
      </c>
      <c r="BU484" s="51" t="str">
        <f>_xlfn.XLOOKUP(B484,'[2]1. All Calls'!$R:$R,'[2]1. All Calls'!$F:$F,"",0)</f>
        <v>CC-02069306</v>
      </c>
      <c r="BV484" s="51" t="str">
        <f>_xlfn.XLOOKUP(B484,'[2]1. All Calls'!$R:$R,'[2]1. All Calls'!$J:$J,"",0)</f>
        <v>Commissioning</v>
      </c>
      <c r="BW484" s="53" t="str">
        <f>_xlfn.XLOOKUP(B484,'[2]Sch Calls'!$R:$R,'[2]Sch Calls'!$A:$A,"",0)</f>
        <v/>
      </c>
      <c r="BX484" s="51" t="str">
        <f>_xlfn.XLOOKUP(B484,'[2]Sch Calls'!$R:$R,'[2]Sch Calls'!$B:$B,"",0)</f>
        <v/>
      </c>
      <c r="BY484" s="51" t="str">
        <f t="shared" si="399"/>
        <v>01-Nov-26</v>
      </c>
      <c r="BZ484" s="51" t="str">
        <f t="shared" si="399"/>
        <v>01-Nov-26</v>
      </c>
      <c r="CA484" s="51" t="str">
        <f t="shared" si="370"/>
        <v>04-Feb-27</v>
      </c>
      <c r="CB484" s="51" t="str">
        <f t="shared" si="371"/>
        <v>02-Nov-26</v>
      </c>
      <c r="CC484" s="51" t="str">
        <f t="shared" si="372"/>
        <v>04-May-28</v>
      </c>
      <c r="CD484" s="51" t="str">
        <f t="shared" si="373"/>
        <v>05-May-27</v>
      </c>
      <c r="CE484" s="51">
        <f t="shared" ca="1" si="400"/>
        <v>29</v>
      </c>
      <c r="CF484" s="51">
        <f t="shared" ca="1" si="400"/>
        <v>29</v>
      </c>
      <c r="CG484" s="51">
        <f t="shared" ca="1" si="374"/>
        <v>29</v>
      </c>
      <c r="CH484" s="51">
        <f t="shared" ca="1" si="375"/>
        <v>394</v>
      </c>
      <c r="CI484" s="51">
        <f t="shared" ca="1" si="376"/>
        <v>29</v>
      </c>
      <c r="CJ484" s="51">
        <f t="shared" ca="1" si="377"/>
        <v>29</v>
      </c>
      <c r="CK484" s="51">
        <f t="shared" ca="1" si="397"/>
        <v>203</v>
      </c>
      <c r="CL484" s="51">
        <f t="shared" ca="1" si="397"/>
        <v>203</v>
      </c>
      <c r="CM484" s="51">
        <f t="shared" ca="1" si="397"/>
        <v>203</v>
      </c>
      <c r="CN484" s="51">
        <f t="shared" ca="1" si="397"/>
        <v>2758</v>
      </c>
      <c r="CO484" s="51">
        <f t="shared" ca="1" si="397"/>
        <v>203</v>
      </c>
      <c r="CP484" s="51">
        <f t="shared" ca="1" si="397"/>
        <v>203</v>
      </c>
      <c r="CQ484" s="51">
        <f t="shared" ca="1" si="398"/>
        <v>1797</v>
      </c>
      <c r="CR484" s="51">
        <f t="shared" ca="1" si="398"/>
        <v>1797</v>
      </c>
      <c r="CS484" s="51">
        <f t="shared" ca="1" si="398"/>
        <v>3797</v>
      </c>
      <c r="CT484" s="51">
        <f t="shared" ca="1" si="398"/>
        <v>1242</v>
      </c>
      <c r="CU484" s="51">
        <f t="shared" ca="1" si="398"/>
        <v>7797</v>
      </c>
      <c r="CV484" s="54">
        <f t="shared" ca="1" si="398"/>
        <v>3797</v>
      </c>
      <c r="CW484" s="25">
        <v>0</v>
      </c>
      <c r="CX484" s="55">
        <v>1</v>
      </c>
      <c r="CY484" s="55"/>
      <c r="CZ484" s="26">
        <v>0</v>
      </c>
      <c r="DA484" s="26">
        <v>0</v>
      </c>
      <c r="DB484" s="26">
        <v>0</v>
      </c>
      <c r="DC484" s="26">
        <v>0</v>
      </c>
      <c r="DD484" s="26">
        <v>0</v>
      </c>
      <c r="DE484" s="26">
        <v>0</v>
      </c>
      <c r="DF484" s="26">
        <v>0</v>
      </c>
      <c r="DG484" s="26">
        <v>0</v>
      </c>
      <c r="DH484" s="26">
        <v>0</v>
      </c>
      <c r="DI484" s="26">
        <v>0</v>
      </c>
      <c r="DJ484" s="26">
        <v>0</v>
      </c>
      <c r="DK484" s="26">
        <v>0</v>
      </c>
      <c r="DL484" s="27">
        <f t="shared" si="378"/>
        <v>46222.646539351903</v>
      </c>
      <c r="DM484" s="28">
        <f t="shared" ca="1" si="379"/>
        <v>0</v>
      </c>
      <c r="DN484" s="56">
        <f>_xlfn.XLOOKUP(B484,'[2]1. All Calls'!$R:$R,'[2]1. All Calls'!$A:$A,"",0)</f>
        <v>46147.646539351903</v>
      </c>
      <c r="DO484" s="57" t="str">
        <f ca="1">VLOOKUP(DM484,[1]Validation!$B$20:$C$25,2,0)</f>
        <v>Within 3 months</v>
      </c>
      <c r="DP484" s="58" t="str">
        <f>_xlfn.XLOOKUP(B484,'[1]Active AMCs- Dealer'!E:E,'[1]Active AMCs- Dealer'!L:L,"Not in AMC",0)</f>
        <v>Not in AMC</v>
      </c>
      <c r="DQ484" s="58"/>
      <c r="DR484" s="29" t="str">
        <f>_xlfn.XLOOKUP(B484,'[2]1. All Calls'!$R:$R,'[2]1. All Calls'!$F:$F,"",0)</f>
        <v>CC-02069306</v>
      </c>
      <c r="DS484" s="29" t="str">
        <f>_xlfn.XLOOKUP(B484,'[2]1. All Calls'!$R:$R,'[2]1. All Calls'!$AB:$AB,"",0)</f>
        <v>Commissioning done on dated 05-05-2026....Comm date-05-05-2026</v>
      </c>
      <c r="DT484" s="30">
        <f>_xlfn.XLOOKUP(DR484,'[2]1. All Calls'!$F:$F,'[2]1. All Calls'!$A:$A,"",0)</f>
        <v>46147.646539351903</v>
      </c>
      <c r="DU484" s="31">
        <f>_xlfn.XLOOKUP(DR484,'[2]1. All Calls'!$F:$F,'[2]1. All Calls'!$B:$B,"",0)</f>
        <v>1</v>
      </c>
      <c r="DV484" s="31">
        <f>_xlfn.XLOOKUP(B484,[1]MDA_Assets!D:D,[1]MDA_Assets!N:N,"",0)</f>
        <v>0</v>
      </c>
      <c r="DW484" s="31">
        <f>_xlfn.XLOOKUP(B484,[1]MDA_Assets!D:D,[1]MDA_Assets!O:O,"",0)</f>
        <v>0</v>
      </c>
      <c r="DX484" s="32" t="str">
        <f>_xlfn.XLOOKUP(B484,[1]MDA_Assets!D:D,[1]MDA_Assets!Q:Q,"",0)</f>
        <v>XD</v>
      </c>
      <c r="DY484" s="33">
        <f>_xlfn.XLOOKUP(B484,[1]MDA_Assets!D:D,[1]MDA_Assets!R:R,"",0)</f>
        <v>46147</v>
      </c>
      <c r="DZ484" s="33">
        <f>_xlfn.XLOOKUP(B484,[1]MDA_Assets!D:D,[1]MDA_Assets!S:S,"",0)</f>
        <v>46147</v>
      </c>
      <c r="EA484" s="33">
        <f>_xlfn.XLOOKUP(B484,[1]MDA_Assets!D:D,[1]MDA_Assets!T:T,"",0)</f>
        <v>46147</v>
      </c>
      <c r="EB484" s="33">
        <f>_xlfn.XLOOKUP(B484,[1]MDA_Assets!D:D,[1]MDA_Assets!U:U,"",0)</f>
        <v>45782</v>
      </c>
      <c r="EC484" s="33">
        <f>_xlfn.XLOOKUP(B484,[1]MDA_Assets!D:D,[1]MDA_Assets!V:V,"",0)</f>
        <v>46147</v>
      </c>
      <c r="ED484" s="33">
        <f>_xlfn.XLOOKUP(B484,[1]MDA_Assets!D:D,[1]MDA_Assets!W:W,"",0)</f>
        <v>46147</v>
      </c>
      <c r="EE484" s="32" t="str">
        <f>_xlfn.XLOOKUP(B484,[1]MDA_Assets!D:D,[1]MDA_Assets!X:X,"",0)</f>
        <v>Yes</v>
      </c>
      <c r="EF484" s="33">
        <f>_xlfn.XLOOKUP(B484,[1]MDA_Assets!D:D,[1]MDA_Assets!Y:Y,"",0)</f>
        <v>0</v>
      </c>
      <c r="EG484" s="33">
        <f>_xlfn.XLOOKUP(B484,[1]MDA_Assets!D:D,[1]MDA_Assets!Z:Z,"",0)</f>
        <v>0</v>
      </c>
      <c r="EH484" s="33">
        <f>_xlfn.XLOOKUP(B484,[1]MDA_Assets!D:D,[1]MDA_Assets!AA:AA,"",0)</f>
        <v>0</v>
      </c>
      <c r="EI484" s="34">
        <f>_xlfn.XLOOKUP(B484,[1]MDA_Assets!D:D,[1]MDA_Assets!P:P,"",0)</f>
        <v>7</v>
      </c>
      <c r="EJ484" s="35" t="str">
        <f>_xlfn.XLOOKUP(B484,[1]MDA_Assets!D:D,[1]MDA_Assets!AB:AB,"",0)</f>
        <v>2000</v>
      </c>
      <c r="EK484" s="35" t="str">
        <f>_xlfn.XLOOKUP(B484,[1]MDA_Assets!D:D,[1]MDA_Assets!AC:AC,"",0)</f>
        <v>2000</v>
      </c>
      <c r="EL484" s="35" t="str">
        <f>_xlfn.XLOOKUP(B484,[1]MDA_Assets!D:D,[1]MDA_Assets!AD:AD,"",0)</f>
        <v>4000</v>
      </c>
      <c r="EM484" s="35" t="str">
        <f>_xlfn.XLOOKUP(B484,[1]MDA_Assets!D:D,[1]MDA_Assets!AE:AE,"",0)</f>
        <v>4000</v>
      </c>
      <c r="EN484" s="35" t="str">
        <f>_xlfn.XLOOKUP(B484,[1]MDA_Assets!D:D,[1]MDA_Assets!AF:AF,"",0)</f>
        <v>8000</v>
      </c>
      <c r="EO484" s="35" t="str">
        <f>_xlfn.XLOOKUP(B484,[1]MDA_Assets!D:D,[1]MDA_Assets!AG:AG,"",0)</f>
        <v>4000</v>
      </c>
      <c r="EP484" s="36">
        <f t="shared" si="404"/>
        <v>180</v>
      </c>
      <c r="EQ484" s="36">
        <f t="shared" si="401"/>
        <v>180</v>
      </c>
      <c r="ER484" s="36">
        <f t="shared" si="380"/>
        <v>365</v>
      </c>
      <c r="ES484" s="36">
        <f t="shared" si="381"/>
        <v>365</v>
      </c>
      <c r="ET484" s="36">
        <f t="shared" si="382"/>
        <v>730</v>
      </c>
      <c r="EU484" s="36">
        <f t="shared" si="383"/>
        <v>365</v>
      </c>
      <c r="EV484" s="36" t="str">
        <f t="shared" si="384"/>
        <v/>
      </c>
      <c r="EW484" s="36" t="str">
        <f t="shared" si="355"/>
        <v/>
      </c>
      <c r="EX484" s="36" t="str">
        <f t="shared" ref="EX484:EX533" si="408">IF(AS484&gt;1,ROUNDUP(SUM(AS484-AC484),0),"")</f>
        <v/>
      </c>
      <c r="EY484" s="36">
        <f t="shared" si="405"/>
        <v>5.81</v>
      </c>
      <c r="EZ484" s="36">
        <f t="shared" si="405"/>
        <v>5.81</v>
      </c>
      <c r="FA484" s="36">
        <f t="shared" si="405"/>
        <v>11.78</v>
      </c>
      <c r="FB484" s="36">
        <f t="shared" si="405"/>
        <v>11.78</v>
      </c>
      <c r="FC484" s="36">
        <f t="shared" si="405"/>
        <v>23.55</v>
      </c>
      <c r="FD484" s="36">
        <f t="shared" si="405"/>
        <v>11.78</v>
      </c>
      <c r="FE484" s="36" t="str">
        <f t="shared" si="390"/>
        <v/>
      </c>
      <c r="FF484" s="36" t="str">
        <f t="shared" si="390"/>
        <v/>
      </c>
      <c r="FG484" s="36" t="str">
        <f t="shared" si="390"/>
        <v/>
      </c>
      <c r="FH484" s="37" t="str" cm="1">
        <f t="array" ref="FH484">_xlfn.IFS(EY484="", "No Data", EY484&lt;0, "Negative/Future", EY484=0, "Zero Days", EY484&lt;=3, "&lt; 3 Months", EY484&lt;=6, "3 to 6 Months", EY484&lt;=9, "6 to 9 Months", EY484&lt;=12, "9 to 12 Months", EY484&lt;=15, "12 to 15 Months", EY484&lt;=18, "15 to 18 Months", EY484&lt;=24, "18 to 24 Months", EY484&gt;24, "&gt; 24 Months")</f>
        <v>3 to 6 Months</v>
      </c>
      <c r="FI484" s="37" t="str" cm="1">
        <f t="array" ref="FI484">_xlfn.IFS(EZ484="", "No Data", EZ484&lt;0, "Negative/Future", EZ484=0, "Zero Days", EZ484&lt;=3, "&lt; 3 Months", EZ484&lt;=6, "3 to 6 Months", EZ484&lt;=9, "6 to 9 Months", EZ484&lt;=12, "9 to 12 Months", EZ484&lt;=15, "12 to 15 Months", EZ484&lt;=18, "15 to 18 Months", EZ484&lt;=24, "18 to 24 Months", EZ484&gt;24, "&gt; 24 Months")</f>
        <v>3 to 6 Months</v>
      </c>
      <c r="FJ484" s="37" t="str" cm="1">
        <f t="array" ref="FJ484">_xlfn.IFS(FA484="", "No Data", FA484&lt;0, "Negative/Future", FA484=0, "Zero Days", FA484&lt;=3, "&lt; 3 Months", FA484&lt;=6, "3 to 6 Months", FA484&lt;=9, "6 to 9 Months", FA484&lt;=12, "9 to 12 Months", FA484&lt;=15, "12 to 15 Months", FA484&lt;=18, "15 to 18 Months", FA484&lt;=24, "18 to 24 Months", FA484&gt;24, "&gt; 24 Months")</f>
        <v>9 to 12 Months</v>
      </c>
      <c r="FK484" s="37" t="str" cm="1">
        <f t="array" ref="FK484">_xlfn.IFS(FB484="", "No Data", FB484&lt;0, "Negative/Future", FB484=0, "Zero Days", FB484&lt;=3, "&lt; 3 Months", FB484&lt;=6, "3 to 6 Months", FB484&lt;=9, "6 to 9 Months", FB484&lt;=12, "9 to 12 Months", FB484&lt;=15, "12 to 15 Months", FB484&lt;=18, "15 to 18 Months", FB484&lt;=24, "18 to 24 Months", FB484&gt;24, "&gt; 24 Months")</f>
        <v>9 to 12 Months</v>
      </c>
      <c r="FL484" s="37" t="str" cm="1">
        <f t="array" ref="FL484">_xlfn.IFS(FC484="", "No Data", FC484&lt;0, "Negative/Future", FC484=0, "Zero Days", FC484&lt;=3, "&lt; 3 Months", FC484&lt;=6, "3 to 6 Months", FC484&lt;=9, "6 to 9 Months", FC484&lt;=12, "9 to 12 Months", FC484&lt;=15, "12 to 15 Months", FC484&lt;=18, "15 to 18 Months", FC484&lt;=24, "18 to 24 Months", FC484&gt;24, "&gt; 24 Months")</f>
        <v>18 to 24 Months</v>
      </c>
      <c r="FM484" s="37" t="str" cm="1">
        <f t="array" ref="FM484">_xlfn.IFS(FD484="", "No Data", FD484&lt;0, "Negative/Future", FD484=0, "Zero Days", FD484&lt;=3, "&lt; 3 Months", FD484&lt;=6, "3 to 6 Months", FD484&lt;=9, "6 to 9 Months", FD484&lt;=12, "9 to 12 Months", FD484&lt;=15, "12 to 15 Months", FD484&lt;=18, "15 to 18 Months", FD484&lt;=24, "18 to 24 Months", FD484&gt;24, "&gt; 24 Months")</f>
        <v>9 to 12 Months</v>
      </c>
      <c r="FN484" s="37" t="str" cm="1">
        <f t="array" ref="FN484">_xlfn.IFS(FE484="", "No Data", FE484&lt;0, "Negative/Future", FE484=0, "Zero Days", FE484&lt;=3, "&lt; 3 Months", FE484&lt;=6, "3 to 6 Months", FE484&lt;=9, "6 to 9 Months", FE484&lt;=12, "9 to 12 Months", FE484&lt;=15, "12 to 15 Months", FE484&lt;=18, "15 to 18 Months", FE484&lt;=24, "18 to 24 Months", FE484&gt;24, "&gt; 24 Months")</f>
        <v>No Data</v>
      </c>
      <c r="FO484" s="37" t="str" cm="1">
        <f t="array" ref="FO484">_xlfn.IFS(FG484="", "No Data", FG484&lt;0, "Negative/Future", FG484=0, "Zero Days", FG484&lt;=3, "&lt; 3 Months", FG484&lt;=6, "3 to 6 Months", FG484&lt;=9, "6 to 9 Months", FG484&lt;=12, "9 to 12 Months", FG484&lt;=15, "12 to 15 Months", FG484&lt;=18, "15 to 18 Months", FG484&lt;=24, "18 to 24 Months", FG484&gt;24, "&gt; 24 Months")</f>
        <v>No Data</v>
      </c>
      <c r="FP484" s="37" t="str" cm="1">
        <f t="array" ref="FP484">_xlfn.IFS(FF484="", "No Data", FF484&lt;0, "Negative/Future", FF484=0, "Zero Days", FF484&lt;=3, "&lt; 3 Months", FF484&lt;=6, "3 to 6 Months", FF484&lt;=9, "6 to 9 Months", FF484&lt;=12, "9 to 12 Months", FF484&lt;=15, "12 to 15 Months", FF484&lt;=18, "15 to 18 Months", FF484&lt;=24, "18 to 24 Months", FF484&gt;24, "&gt; 24 Months")</f>
        <v>No Data</v>
      </c>
      <c r="FQ484" s="29"/>
      <c r="FR484" s="29"/>
      <c r="FS484" s="38" t="str">
        <f>VLOOKUP(_xlfn.XLOOKUP(B484,[1]MDA_Assets!D:D,[1]MDA_Assets!I:I,"",0),[1]Validation!$B$1:$C$8,2,0)</f>
        <v>B</v>
      </c>
      <c r="FT484" s="38" t="s">
        <v>202</v>
      </c>
      <c r="FU484" s="31" t="str">
        <f>_xlfn.XLOOKUP(B484,[1]MDA_Assets!D:D,[1]MDA_Assets!X:X,"",0)</f>
        <v>Yes</v>
      </c>
      <c r="FV484" s="39">
        <v>0</v>
      </c>
      <c r="FW484" s="39">
        <v>1</v>
      </c>
      <c r="FX484" s="39">
        <v>0</v>
      </c>
      <c r="FY484" s="39">
        <v>8</v>
      </c>
      <c r="FZ484" s="40">
        <f t="shared" si="402"/>
        <v>46327</v>
      </c>
      <c r="GA484" s="40">
        <f t="shared" si="402"/>
        <v>46327</v>
      </c>
      <c r="GB484" s="40">
        <f t="shared" si="357"/>
        <v>46512</v>
      </c>
      <c r="GC484" s="40">
        <f t="shared" si="358"/>
        <v>46147</v>
      </c>
      <c r="GD484" s="40">
        <f t="shared" si="359"/>
        <v>46877</v>
      </c>
      <c r="GE484" s="40">
        <f t="shared" si="360"/>
        <v>46512</v>
      </c>
      <c r="GF484" s="40" t="str">
        <f t="shared" ref="GF484:GH502" si="409">IF(EF484&gt;1,SUM(EF484+EV484),"")</f>
        <v/>
      </c>
      <c r="GG484" s="40" t="str">
        <f t="shared" si="403"/>
        <v/>
      </c>
      <c r="GH484" s="40" t="str">
        <f t="shared" si="403"/>
        <v/>
      </c>
      <c r="GI484" s="39">
        <f t="shared" si="385"/>
        <v>0</v>
      </c>
      <c r="GJ484" s="39">
        <f t="shared" si="386"/>
        <v>0</v>
      </c>
      <c r="GK484" s="39">
        <f t="shared" si="387"/>
        <v>0</v>
      </c>
      <c r="GL484" s="39">
        <f t="shared" si="388"/>
        <v>6</v>
      </c>
    </row>
    <row r="485" spans="1:194" x14ac:dyDescent="0.25">
      <c r="A485" s="19">
        <v>521</v>
      </c>
      <c r="B485" s="43" t="s">
        <v>3297</v>
      </c>
      <c r="C485" s="43" t="s">
        <v>254</v>
      </c>
      <c r="D485" s="43" t="s">
        <v>636</v>
      </c>
      <c r="E485" s="43" t="s">
        <v>1850</v>
      </c>
      <c r="F485" s="43" t="s">
        <v>429</v>
      </c>
      <c r="G485" s="43" t="s">
        <v>3251</v>
      </c>
      <c r="H485" s="43" t="s">
        <v>216</v>
      </c>
      <c r="I485" s="43" t="s">
        <v>192</v>
      </c>
      <c r="J485" s="44" t="str">
        <f t="shared" si="361"/>
        <v/>
      </c>
      <c r="K485" s="43"/>
      <c r="L485" s="44">
        <v>46085</v>
      </c>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8"/>
      <c r="AM485" s="48"/>
      <c r="AN485" s="48"/>
      <c r="AO485" s="48"/>
      <c r="AP485" s="48"/>
      <c r="AQ485" s="48"/>
      <c r="AR485" s="48"/>
      <c r="AS485" s="48"/>
      <c r="AT485" s="48"/>
      <c r="AU485" s="43">
        <v>0</v>
      </c>
      <c r="AV485" s="43">
        <v>0</v>
      </c>
      <c r="AW485" s="43">
        <v>0</v>
      </c>
      <c r="AX485" s="51"/>
      <c r="AY485" s="51"/>
      <c r="AZ485" s="51"/>
      <c r="BA485" s="20" t="str">
        <f t="shared" ref="BA485:BI502" ca="1" si="410">IF(AL485&gt;1,IF(AL485&lt;EOMONTH(TODAY(),0),1,0),"")</f>
        <v/>
      </c>
      <c r="BB485" s="20" t="str">
        <f t="shared" ca="1" si="410"/>
        <v/>
      </c>
      <c r="BC485" s="20" t="str">
        <f t="shared" ca="1" si="410"/>
        <v/>
      </c>
      <c r="BD485" s="20" t="str">
        <f t="shared" ca="1" si="407"/>
        <v/>
      </c>
      <c r="BE485" s="20" t="str">
        <f t="shared" ca="1" si="407"/>
        <v/>
      </c>
      <c r="BF485" s="20" t="str">
        <f t="shared" ca="1" si="407"/>
        <v/>
      </c>
      <c r="BG485" s="21" t="str">
        <f t="shared" ca="1" si="407"/>
        <v/>
      </c>
      <c r="BH485" s="21" t="str">
        <f t="shared" ca="1" si="407"/>
        <v/>
      </c>
      <c r="BI485" s="21" t="str">
        <f t="shared" ca="1" si="407"/>
        <v/>
      </c>
      <c r="BJ485" s="22">
        <f t="shared" ca="1" si="363"/>
        <v>0</v>
      </c>
      <c r="BK485" s="21">
        <f t="shared" si="364"/>
        <v>0</v>
      </c>
      <c r="BL485" s="22" t="str">
        <f t="shared" ca="1" si="365"/>
        <v/>
      </c>
      <c r="BM485" s="22" t="str">
        <f t="shared" ca="1" si="366"/>
        <v/>
      </c>
      <c r="BN485" s="23" t="str">
        <f t="shared" ca="1" si="367"/>
        <v/>
      </c>
      <c r="BO485" s="24" t="str">
        <f t="shared" ca="1" si="368"/>
        <v/>
      </c>
      <c r="BP485" s="51" t="str">
        <f>_xlfn.XLOOKUP(E485,[1]Validation!E:E,[1]Validation!F:F,"")</f>
        <v>EN11</v>
      </c>
      <c r="BQ485" s="51" t="str">
        <f>_xlfn.XLOOKUP(BP485,[1]Validation!F:F,[1]Validation!G:G,"")</f>
        <v>EN11 to EN22</v>
      </c>
      <c r="BR485" s="52" t="str">
        <f>VLOOKUP(G485,[1]Validation!$B$1:$C$9,2,0)</f>
        <v>P</v>
      </c>
      <c r="BS485" s="51">
        <f t="shared" ca="1" si="369"/>
        <v>1517</v>
      </c>
      <c r="BT485" s="53" t="str">
        <f>_xlfn.XLOOKUP(B485,'[2]1. All Calls'!$R:$R,'[2]1. All Calls'!$A:$A,"",0)</f>
        <v/>
      </c>
      <c r="BU485" s="51" t="str">
        <f>_xlfn.XLOOKUP(B485,'[2]1. All Calls'!$R:$R,'[2]1. All Calls'!$F:$F,"",0)</f>
        <v/>
      </c>
      <c r="BV485" s="51" t="str">
        <f>_xlfn.XLOOKUP(B485,'[2]1. All Calls'!$R:$R,'[2]1. All Calls'!$J:$J,"",0)</f>
        <v/>
      </c>
      <c r="BW485" s="53" t="str">
        <f>_xlfn.XLOOKUP(B485,'[2]Sch Calls'!$R:$R,'[2]Sch Calls'!$A:$A,"",0)</f>
        <v/>
      </c>
      <c r="BX485" s="51" t="str">
        <f>_xlfn.XLOOKUP(B485,'[2]Sch Calls'!$R:$R,'[2]Sch Calls'!$B:$B,"",0)</f>
        <v/>
      </c>
      <c r="BY485" s="51" t="str">
        <f t="shared" si="399"/>
        <v/>
      </c>
      <c r="BZ485" s="51" t="str">
        <f t="shared" si="399"/>
        <v/>
      </c>
      <c r="CA485" s="51" t="str">
        <f t="shared" si="370"/>
        <v/>
      </c>
      <c r="CB485" s="51" t="str">
        <f t="shared" si="371"/>
        <v/>
      </c>
      <c r="CC485" s="51" t="str">
        <f t="shared" si="372"/>
        <v/>
      </c>
      <c r="CD485" s="51" t="str">
        <f t="shared" si="373"/>
        <v/>
      </c>
      <c r="CE485" s="51" t="str">
        <f t="shared" ca="1" si="400"/>
        <v/>
      </c>
      <c r="CF485" s="51" t="str">
        <f t="shared" ca="1" si="400"/>
        <v/>
      </c>
      <c r="CG485" s="51" t="str">
        <f t="shared" ca="1" si="374"/>
        <v/>
      </c>
      <c r="CH485" s="51" t="str">
        <f t="shared" ca="1" si="375"/>
        <v/>
      </c>
      <c r="CI485" s="51" t="str">
        <f t="shared" ca="1" si="376"/>
        <v/>
      </c>
      <c r="CJ485" s="51" t="str">
        <f t="shared" ca="1" si="377"/>
        <v/>
      </c>
      <c r="CK485" s="51" t="str">
        <f t="shared" ca="1" si="397"/>
        <v/>
      </c>
      <c r="CL485" s="51" t="str">
        <f t="shared" ca="1" si="397"/>
        <v/>
      </c>
      <c r="CM485" s="51" t="str">
        <f t="shared" ca="1" si="397"/>
        <v/>
      </c>
      <c r="CN485" s="51" t="str">
        <f t="shared" ca="1" si="397"/>
        <v/>
      </c>
      <c r="CO485" s="51" t="str">
        <f t="shared" ca="1" si="397"/>
        <v/>
      </c>
      <c r="CP485" s="51" t="str">
        <f t="shared" ca="1" si="397"/>
        <v/>
      </c>
      <c r="CQ485" s="51" t="str">
        <f t="shared" si="398"/>
        <v/>
      </c>
      <c r="CR485" s="51" t="str">
        <f t="shared" si="398"/>
        <v/>
      </c>
      <c r="CS485" s="51" t="str">
        <f t="shared" si="398"/>
        <v/>
      </c>
      <c r="CT485" s="51" t="str">
        <f t="shared" si="398"/>
        <v/>
      </c>
      <c r="CU485" s="51" t="str">
        <f t="shared" si="398"/>
        <v/>
      </c>
      <c r="CV485" s="54" t="str">
        <f t="shared" si="398"/>
        <v/>
      </c>
      <c r="CW485" s="25">
        <v>0</v>
      </c>
      <c r="CX485" s="55">
        <v>1</v>
      </c>
      <c r="CY485" s="55"/>
      <c r="CZ485" s="26">
        <v>0</v>
      </c>
      <c r="DA485" s="26">
        <v>0</v>
      </c>
      <c r="DB485" s="26">
        <v>0</v>
      </c>
      <c r="DC485" s="26">
        <v>0</v>
      </c>
      <c r="DD485" s="26">
        <v>0</v>
      </c>
      <c r="DE485" s="26">
        <v>0</v>
      </c>
      <c r="DF485" s="26">
        <v>0</v>
      </c>
      <c r="DG485" s="26">
        <v>0</v>
      </c>
      <c r="DH485" s="26">
        <v>0</v>
      </c>
      <c r="DI485" s="26">
        <v>0</v>
      </c>
      <c r="DJ485" s="26">
        <v>0</v>
      </c>
      <c r="DK485" s="26">
        <v>0</v>
      </c>
      <c r="DL485" s="27" t="str">
        <f t="shared" si="378"/>
        <v>P1</v>
      </c>
      <c r="DM485" s="28" t="str">
        <f t="shared" ca="1" si="379"/>
        <v>P1</v>
      </c>
      <c r="DN485" s="56" t="str">
        <f>_xlfn.XLOOKUP(B485,'[2]1. All Calls'!$R:$R,'[2]1. All Calls'!$A:$A,"",0)</f>
        <v/>
      </c>
      <c r="DO485" s="57" t="str">
        <f ca="1">VLOOKUP(DM485,[1]Validation!$B$20:$C$25,2,0)</f>
        <v>P1</v>
      </c>
      <c r="DP485" s="58" t="str">
        <f>_xlfn.XLOOKUP(B485,'[1]Active AMCs- Dealer'!E:E,'[1]Active AMCs- Dealer'!L:L,"Not in AMC",0)</f>
        <v>Not in AMC</v>
      </c>
      <c r="DQ485" s="58"/>
      <c r="DR485" s="29" t="str">
        <f>_xlfn.XLOOKUP(B485,'[2]1. All Calls'!$R:$R,'[2]1. All Calls'!$F:$F,"",0)</f>
        <v/>
      </c>
      <c r="DS485" s="29" t="str">
        <f>_xlfn.XLOOKUP(B485,'[2]1. All Calls'!$R:$R,'[2]1. All Calls'!$AB:$AB,"",0)</f>
        <v/>
      </c>
      <c r="DT485" s="30" t="str">
        <f>_xlfn.XLOOKUP(DR485,'[2]1. All Calls'!$F:$F,'[2]1. All Calls'!$A:$A,"",0)</f>
        <v/>
      </c>
      <c r="DU485" s="31" t="str">
        <f>_xlfn.XLOOKUP(DR485,'[2]1. All Calls'!$F:$F,'[2]1. All Calls'!$B:$B,"",0)</f>
        <v/>
      </c>
      <c r="DV485" s="31">
        <f>_xlfn.XLOOKUP(B485,[1]MDA_Assets!D:D,[1]MDA_Assets!N:N,"",0)</f>
        <v>0</v>
      </c>
      <c r="DW485" s="31">
        <f>_xlfn.XLOOKUP(B485,[1]MDA_Assets!D:D,[1]MDA_Assets!O:O,"",0)</f>
        <v>0</v>
      </c>
      <c r="DX485" s="32">
        <f>_xlfn.XLOOKUP(B485,[1]MDA_Assets!D:D,[1]MDA_Assets!Q:Q,"",0)</f>
        <v>0</v>
      </c>
      <c r="DY485" s="33">
        <f>_xlfn.XLOOKUP(B485,[1]MDA_Assets!D:D,[1]MDA_Assets!R:R,"",0)</f>
        <v>0</v>
      </c>
      <c r="DZ485" s="33">
        <f>_xlfn.XLOOKUP(B485,[1]MDA_Assets!D:D,[1]MDA_Assets!S:S,"",0)</f>
        <v>0</v>
      </c>
      <c r="EA485" s="33">
        <f>_xlfn.XLOOKUP(B485,[1]MDA_Assets!D:D,[1]MDA_Assets!T:T,"",0)</f>
        <v>0</v>
      </c>
      <c r="EB485" s="33">
        <f>_xlfn.XLOOKUP(B485,[1]MDA_Assets!D:D,[1]MDA_Assets!U:U,"",0)</f>
        <v>0</v>
      </c>
      <c r="EC485" s="33">
        <f>_xlfn.XLOOKUP(B485,[1]MDA_Assets!D:D,[1]MDA_Assets!V:V,"",0)</f>
        <v>0</v>
      </c>
      <c r="ED485" s="33">
        <f>_xlfn.XLOOKUP(B485,[1]MDA_Assets!D:D,[1]MDA_Assets!W:W,"",0)</f>
        <v>0</v>
      </c>
      <c r="EE485" s="32">
        <f>_xlfn.XLOOKUP(B485,[1]MDA_Assets!D:D,[1]MDA_Assets!X:X,"",0)</f>
        <v>0</v>
      </c>
      <c r="EF485" s="33">
        <f>_xlfn.XLOOKUP(B485,[1]MDA_Assets!D:D,[1]MDA_Assets!Y:Y,"",0)</f>
        <v>0</v>
      </c>
      <c r="EG485" s="33">
        <f>_xlfn.XLOOKUP(B485,[1]MDA_Assets!D:D,[1]MDA_Assets!Z:Z,"",0)</f>
        <v>0</v>
      </c>
      <c r="EH485" s="33">
        <f>_xlfn.XLOOKUP(B485,[1]MDA_Assets!D:D,[1]MDA_Assets!AA:AA,"",0)</f>
        <v>0</v>
      </c>
      <c r="EI485" s="34">
        <f>_xlfn.XLOOKUP(B485,[1]MDA_Assets!D:D,[1]MDA_Assets!P:P,"",0)</f>
        <v>0</v>
      </c>
      <c r="EJ485" s="35">
        <f>_xlfn.XLOOKUP(B485,[1]MDA_Assets!D:D,[1]MDA_Assets!AB:AB,"",0)</f>
        <v>0</v>
      </c>
      <c r="EK485" s="35">
        <f>_xlfn.XLOOKUP(B485,[1]MDA_Assets!D:D,[1]MDA_Assets!AC:AC,"",0)</f>
        <v>0</v>
      </c>
      <c r="EL485" s="35">
        <f>_xlfn.XLOOKUP(B485,[1]MDA_Assets!D:D,[1]MDA_Assets!AD:AD,"",0)</f>
        <v>0</v>
      </c>
      <c r="EM485" s="35">
        <f>_xlfn.XLOOKUP(B485,[1]MDA_Assets!D:D,[1]MDA_Assets!AE:AE,"",0)</f>
        <v>0</v>
      </c>
      <c r="EN485" s="35">
        <f>_xlfn.XLOOKUP(B485,[1]MDA_Assets!D:D,[1]MDA_Assets!AF:AF,"",0)</f>
        <v>0</v>
      </c>
      <c r="EO485" s="35">
        <f>_xlfn.XLOOKUP(B485,[1]MDA_Assets!D:D,[1]MDA_Assets!AG:AG,"",0)</f>
        <v>0</v>
      </c>
      <c r="EP485" s="36" t="str">
        <f t="shared" si="404"/>
        <v/>
      </c>
      <c r="EQ485" s="36" t="str">
        <f t="shared" si="401"/>
        <v/>
      </c>
      <c r="ER485" s="36" t="str">
        <f t="shared" si="380"/>
        <v/>
      </c>
      <c r="ES485" s="36" t="str">
        <f t="shared" si="381"/>
        <v/>
      </c>
      <c r="ET485" s="36" t="str">
        <f t="shared" si="382"/>
        <v/>
      </c>
      <c r="EU485" s="36" t="str">
        <f t="shared" si="383"/>
        <v/>
      </c>
      <c r="EV485" s="36" t="str">
        <f t="shared" si="384"/>
        <v/>
      </c>
      <c r="EW485" s="36" t="str">
        <f t="shared" si="355"/>
        <v/>
      </c>
      <c r="EX485" s="36" t="str">
        <f t="shared" si="408"/>
        <v/>
      </c>
      <c r="EY485" s="36" t="str">
        <f t="shared" si="405"/>
        <v/>
      </c>
      <c r="EZ485" s="36" t="str">
        <f t="shared" si="405"/>
        <v/>
      </c>
      <c r="FA485" s="36" t="str">
        <f t="shared" si="405"/>
        <v/>
      </c>
      <c r="FB485" s="36" t="str">
        <f t="shared" si="405"/>
        <v/>
      </c>
      <c r="FC485" s="36" t="str">
        <f t="shared" si="405"/>
        <v/>
      </c>
      <c r="FD485" s="36" t="str">
        <f t="shared" si="405"/>
        <v/>
      </c>
      <c r="FE485" s="36" t="str">
        <f t="shared" si="390"/>
        <v/>
      </c>
      <c r="FF485" s="36" t="str">
        <f t="shared" si="390"/>
        <v/>
      </c>
      <c r="FG485" s="36" t="str">
        <f t="shared" si="390"/>
        <v/>
      </c>
      <c r="FH485" s="37" t="str" cm="1">
        <f t="array" ref="FH485">_xlfn.IFS(EY485="", "No Data", EY485&lt;0, "Negative/Future", EY485=0, "Zero Days", EY485&lt;=3, "&lt; 3 Months", EY485&lt;=6, "3 to 6 Months", EY485&lt;=9, "6 to 9 Months", EY485&lt;=12, "9 to 12 Months", EY485&lt;=15, "12 to 15 Months", EY485&lt;=18, "15 to 18 Months", EY485&lt;=24, "18 to 24 Months", EY485&gt;24, "&gt; 24 Months")</f>
        <v>No Data</v>
      </c>
      <c r="FI485" s="37" t="str" cm="1">
        <f t="array" ref="FI485">_xlfn.IFS(EZ485="", "No Data", EZ485&lt;0, "Negative/Future", EZ485=0, "Zero Days", EZ485&lt;=3, "&lt; 3 Months", EZ485&lt;=6, "3 to 6 Months", EZ485&lt;=9, "6 to 9 Months", EZ485&lt;=12, "9 to 12 Months", EZ485&lt;=15, "12 to 15 Months", EZ485&lt;=18, "15 to 18 Months", EZ485&lt;=24, "18 to 24 Months", EZ485&gt;24, "&gt; 24 Months")</f>
        <v>No Data</v>
      </c>
      <c r="FJ485" s="37" t="str" cm="1">
        <f t="array" ref="FJ485">_xlfn.IFS(FA485="", "No Data", FA485&lt;0, "Negative/Future", FA485=0, "Zero Days", FA485&lt;=3, "&lt; 3 Months", FA485&lt;=6, "3 to 6 Months", FA485&lt;=9, "6 to 9 Months", FA485&lt;=12, "9 to 12 Months", FA485&lt;=15, "12 to 15 Months", FA485&lt;=18, "15 to 18 Months", FA485&lt;=24, "18 to 24 Months", FA485&gt;24, "&gt; 24 Months")</f>
        <v>No Data</v>
      </c>
      <c r="FK485" s="37" t="str" cm="1">
        <f t="array" ref="FK485">_xlfn.IFS(FB485="", "No Data", FB485&lt;0, "Negative/Future", FB485=0, "Zero Days", FB485&lt;=3, "&lt; 3 Months", FB485&lt;=6, "3 to 6 Months", FB485&lt;=9, "6 to 9 Months", FB485&lt;=12, "9 to 12 Months", FB485&lt;=15, "12 to 15 Months", FB485&lt;=18, "15 to 18 Months", FB485&lt;=24, "18 to 24 Months", FB485&gt;24, "&gt; 24 Months")</f>
        <v>No Data</v>
      </c>
      <c r="FL485" s="37" t="str" cm="1">
        <f t="array" ref="FL485">_xlfn.IFS(FC485="", "No Data", FC485&lt;0, "Negative/Future", FC485=0, "Zero Days", FC485&lt;=3, "&lt; 3 Months", FC485&lt;=6, "3 to 6 Months", FC485&lt;=9, "6 to 9 Months", FC485&lt;=12, "9 to 12 Months", FC485&lt;=15, "12 to 15 Months", FC485&lt;=18, "15 to 18 Months", FC485&lt;=24, "18 to 24 Months", FC485&gt;24, "&gt; 24 Months")</f>
        <v>No Data</v>
      </c>
      <c r="FM485" s="37" t="str" cm="1">
        <f t="array" ref="FM485">_xlfn.IFS(FD485="", "No Data", FD485&lt;0, "Negative/Future", FD485=0, "Zero Days", FD485&lt;=3, "&lt; 3 Months", FD485&lt;=6, "3 to 6 Months", FD485&lt;=9, "6 to 9 Months", FD485&lt;=12, "9 to 12 Months", FD485&lt;=15, "12 to 15 Months", FD485&lt;=18, "15 to 18 Months", FD485&lt;=24, "18 to 24 Months", FD485&gt;24, "&gt; 24 Months")</f>
        <v>No Data</v>
      </c>
      <c r="FN485" s="37" t="str" cm="1">
        <f t="array" ref="FN485">_xlfn.IFS(FE485="", "No Data", FE485&lt;0, "Negative/Future", FE485=0, "Zero Days", FE485&lt;=3, "&lt; 3 Months", FE485&lt;=6, "3 to 6 Months", FE485&lt;=9, "6 to 9 Months", FE485&lt;=12, "9 to 12 Months", FE485&lt;=15, "12 to 15 Months", FE485&lt;=18, "15 to 18 Months", FE485&lt;=24, "18 to 24 Months", FE485&gt;24, "&gt; 24 Months")</f>
        <v>No Data</v>
      </c>
      <c r="FO485" s="37" t="str" cm="1">
        <f t="array" ref="FO485">_xlfn.IFS(FG485="", "No Data", FG485&lt;0, "Negative/Future", FG485=0, "Zero Days", FG485&lt;=3, "&lt; 3 Months", FG485&lt;=6, "3 to 6 Months", FG485&lt;=9, "6 to 9 Months", FG485&lt;=12, "9 to 12 Months", FG485&lt;=15, "12 to 15 Months", FG485&lt;=18, "15 to 18 Months", FG485&lt;=24, "18 to 24 Months", FG485&gt;24, "&gt; 24 Months")</f>
        <v>No Data</v>
      </c>
      <c r="FP485" s="37" t="str" cm="1">
        <f t="array" ref="FP485">_xlfn.IFS(FF485="", "No Data", FF485&lt;0, "Negative/Future", FF485=0, "Zero Days", FF485&lt;=3, "&lt; 3 Months", FF485&lt;=6, "3 to 6 Months", FF485&lt;=9, "6 to 9 Months", FF485&lt;=12, "9 to 12 Months", FF485&lt;=15, "12 to 15 Months", FF485&lt;=18, "15 to 18 Months", FF485&lt;=24, "18 to 24 Months", FF485&gt;24, "&gt; 24 Months")</f>
        <v>No Data</v>
      </c>
      <c r="FQ485" s="29"/>
      <c r="FR485" s="29"/>
      <c r="FS485" s="38" t="str">
        <f>VLOOKUP(_xlfn.XLOOKUP(B485,[1]MDA_Assets!D:D,[1]MDA_Assets!I:I,"",0),[1]Validation!$B$1:$C$8,2,0)</f>
        <v>P</v>
      </c>
      <c r="FT485" s="38" t="s">
        <v>202</v>
      </c>
      <c r="FU485" s="31">
        <f>_xlfn.XLOOKUP(B485,[1]MDA_Assets!D:D,[1]MDA_Assets!X:X,"",0)</f>
        <v>0</v>
      </c>
      <c r="FV485" s="39">
        <v>0</v>
      </c>
      <c r="FW485" s="39">
        <v>0</v>
      </c>
      <c r="FX485" s="39">
        <v>0</v>
      </c>
      <c r="FY485" s="39">
        <v>9</v>
      </c>
      <c r="FZ485" s="40" t="str">
        <f t="shared" si="402"/>
        <v/>
      </c>
      <c r="GA485" s="40" t="str">
        <f t="shared" si="402"/>
        <v/>
      </c>
      <c r="GB485" s="40" t="str">
        <f t="shared" si="357"/>
        <v/>
      </c>
      <c r="GC485" s="40" t="str">
        <f t="shared" si="358"/>
        <v/>
      </c>
      <c r="GD485" s="40" t="str">
        <f t="shared" si="359"/>
        <v/>
      </c>
      <c r="GE485" s="40" t="str">
        <f t="shared" si="360"/>
        <v/>
      </c>
      <c r="GF485" s="40" t="str">
        <f t="shared" si="409"/>
        <v/>
      </c>
      <c r="GG485" s="40" t="str">
        <f t="shared" si="403"/>
        <v/>
      </c>
      <c r="GH485" s="40" t="str">
        <f t="shared" si="403"/>
        <v/>
      </c>
      <c r="GI485" s="39">
        <f t="shared" si="385"/>
        <v>0</v>
      </c>
      <c r="GJ485" s="39">
        <f t="shared" si="386"/>
        <v>0</v>
      </c>
      <c r="GK485" s="39">
        <f t="shared" si="387"/>
        <v>0</v>
      </c>
      <c r="GL485" s="39">
        <f t="shared" si="388"/>
        <v>0</v>
      </c>
    </row>
    <row r="486" spans="1:194" x14ac:dyDescent="0.25">
      <c r="A486" s="19">
        <v>522</v>
      </c>
      <c r="B486" s="43" t="s">
        <v>2678</v>
      </c>
      <c r="C486" s="43" t="s">
        <v>186</v>
      </c>
      <c r="D486" s="43" t="s">
        <v>636</v>
      </c>
      <c r="E486" s="43" t="s">
        <v>2670</v>
      </c>
      <c r="F486" s="43" t="s">
        <v>3231</v>
      </c>
      <c r="G486" s="43" t="s">
        <v>190</v>
      </c>
      <c r="H486" s="43" t="s">
        <v>291</v>
      </c>
      <c r="I486" s="43" t="s">
        <v>192</v>
      </c>
      <c r="J486" s="44">
        <f t="shared" si="361"/>
        <v>46510.5625</v>
      </c>
      <c r="K486" s="44">
        <v>46146.5625</v>
      </c>
      <c r="L486" s="44">
        <v>46069</v>
      </c>
      <c r="M486" s="43" t="s">
        <v>3238</v>
      </c>
      <c r="N486" s="43" t="s">
        <v>3239</v>
      </c>
      <c r="O486" s="44">
        <v>46146.514120370368</v>
      </c>
      <c r="P486" s="43">
        <v>1</v>
      </c>
      <c r="Q486" s="43">
        <v>0</v>
      </c>
      <c r="R486" s="43">
        <v>0</v>
      </c>
      <c r="S486" s="43" t="s">
        <v>194</v>
      </c>
      <c r="T486" s="44">
        <v>46145.770833333336</v>
      </c>
      <c r="U486" s="44">
        <v>46145.770833333336</v>
      </c>
      <c r="V486" s="44">
        <v>46145.770833333336</v>
      </c>
      <c r="W486" s="44">
        <v>46145.770833333336</v>
      </c>
      <c r="X486" s="44">
        <v>46145.770833333336</v>
      </c>
      <c r="Y486" s="44">
        <v>46145.770833333336</v>
      </c>
      <c r="Z486" s="43" t="s">
        <v>199</v>
      </c>
      <c r="AA486" s="43"/>
      <c r="AB486" s="43"/>
      <c r="AC486" s="43"/>
      <c r="AD486" s="43"/>
      <c r="AE486" s="43">
        <v>6</v>
      </c>
      <c r="AF486" s="43" t="s">
        <v>280</v>
      </c>
      <c r="AG486" s="43" t="s">
        <v>280</v>
      </c>
      <c r="AH486" s="43" t="s">
        <v>286</v>
      </c>
      <c r="AI486" s="43" t="s">
        <v>287</v>
      </c>
      <c r="AJ486" s="43" t="s">
        <v>286</v>
      </c>
      <c r="AK486" s="43" t="s">
        <v>285</v>
      </c>
      <c r="AL486" s="47">
        <v>46510</v>
      </c>
      <c r="AM486" s="47">
        <v>46325</v>
      </c>
      <c r="AN486" s="47">
        <v>46875</v>
      </c>
      <c r="AO486" s="47">
        <v>46875</v>
      </c>
      <c r="AP486" s="47">
        <v>46875</v>
      </c>
      <c r="AQ486" s="47">
        <v>46510</v>
      </c>
      <c r="AR486" s="48"/>
      <c r="AS486" s="48"/>
      <c r="AT486" s="48"/>
      <c r="AU486" s="43">
        <v>0</v>
      </c>
      <c r="AV486" s="43">
        <v>0</v>
      </c>
      <c r="AW486" s="43">
        <v>0</v>
      </c>
      <c r="AX486" s="51"/>
      <c r="AY486" s="51"/>
      <c r="AZ486" s="51"/>
      <c r="BA486" s="20">
        <f t="shared" ca="1" si="410"/>
        <v>0</v>
      </c>
      <c r="BB486" s="20">
        <f t="shared" ca="1" si="410"/>
        <v>0</v>
      </c>
      <c r="BC486" s="20">
        <f t="shared" ca="1" si="410"/>
        <v>0</v>
      </c>
      <c r="BD486" s="20">
        <f t="shared" ca="1" si="407"/>
        <v>0</v>
      </c>
      <c r="BE486" s="20">
        <f t="shared" ca="1" si="407"/>
        <v>0</v>
      </c>
      <c r="BF486" s="20">
        <f t="shared" ca="1" si="407"/>
        <v>0</v>
      </c>
      <c r="BG486" s="21" t="str">
        <f t="shared" ca="1" si="407"/>
        <v/>
      </c>
      <c r="BH486" s="21" t="str">
        <f t="shared" ca="1" si="407"/>
        <v/>
      </c>
      <c r="BI486" s="21" t="str">
        <f t="shared" ca="1" si="407"/>
        <v/>
      </c>
      <c r="BJ486" s="22">
        <f t="shared" ca="1" si="363"/>
        <v>0</v>
      </c>
      <c r="BK486" s="21">
        <f t="shared" si="364"/>
        <v>6</v>
      </c>
      <c r="BL486" s="22">
        <f t="shared" ca="1" si="365"/>
        <v>178</v>
      </c>
      <c r="BM486" s="22">
        <f t="shared" ca="1" si="366"/>
        <v>0</v>
      </c>
      <c r="BN486" s="23">
        <f t="shared" ca="1" si="367"/>
        <v>178</v>
      </c>
      <c r="BO486" s="24">
        <f t="shared" ca="1" si="368"/>
        <v>177</v>
      </c>
      <c r="BP486" s="51" t="str">
        <f>_xlfn.XLOOKUP(E486,[1]Validation!E:E,[1]Validation!F:F,"")</f>
        <v/>
      </c>
      <c r="BQ486" s="51" t="str">
        <f>_xlfn.XLOOKUP(BP486,[1]Validation!F:F,[1]Validation!G:G,"")</f>
        <v/>
      </c>
      <c r="BR486" s="52" t="str">
        <f>VLOOKUP(G486,[1]Validation!$B$1:$C$9,2,0)</f>
        <v>B</v>
      </c>
      <c r="BS486" s="51">
        <f t="shared" ca="1" si="369"/>
        <v>1</v>
      </c>
      <c r="BT486" s="53">
        <f>_xlfn.XLOOKUP(B486,'[2]1. All Calls'!$R:$R,'[2]1. All Calls'!$A:$A,"",0)</f>
        <v>46146.6414814815</v>
      </c>
      <c r="BU486" s="51" t="str">
        <f>_xlfn.XLOOKUP(B486,'[2]1. All Calls'!$R:$R,'[2]1. All Calls'!$F:$F,"",0)</f>
        <v>CC-02068010</v>
      </c>
      <c r="BV486" s="51" t="str">
        <f>_xlfn.XLOOKUP(B486,'[2]1. All Calls'!$R:$R,'[2]1. All Calls'!$J:$J,"",0)</f>
        <v>Commissioning</v>
      </c>
      <c r="BW486" s="53" t="str">
        <f>_xlfn.XLOOKUP(B486,'[2]Sch Calls'!$R:$R,'[2]Sch Calls'!$A:$A,"",0)</f>
        <v/>
      </c>
      <c r="BX486" s="51" t="str">
        <f>_xlfn.XLOOKUP(B486,'[2]Sch Calls'!$R:$R,'[2]Sch Calls'!$B:$B,"",0)</f>
        <v/>
      </c>
      <c r="BY486" s="51" t="str">
        <f t="shared" si="399"/>
        <v>31-Oct-26</v>
      </c>
      <c r="BZ486" s="51" t="str">
        <f t="shared" si="399"/>
        <v>31-Oct-26</v>
      </c>
      <c r="CA486" s="51" t="str">
        <f t="shared" si="370"/>
        <v>03-Feb-27</v>
      </c>
      <c r="CB486" s="51" t="str">
        <f t="shared" si="371"/>
        <v>01-Nov-27</v>
      </c>
      <c r="CC486" s="51" t="str">
        <f t="shared" si="372"/>
        <v>03-May-28</v>
      </c>
      <c r="CD486" s="51" t="str">
        <f t="shared" si="373"/>
        <v>04-May-27</v>
      </c>
      <c r="CE486" s="51">
        <f t="shared" ca="1" si="400"/>
        <v>30</v>
      </c>
      <c r="CF486" s="51">
        <f t="shared" ca="1" si="400"/>
        <v>30</v>
      </c>
      <c r="CG486" s="51">
        <f t="shared" ca="1" si="374"/>
        <v>30</v>
      </c>
      <c r="CH486" s="51">
        <f t="shared" ca="1" si="375"/>
        <v>30</v>
      </c>
      <c r="CI486" s="51">
        <f t="shared" ca="1" si="376"/>
        <v>30</v>
      </c>
      <c r="CJ486" s="51">
        <f t="shared" ca="1" si="377"/>
        <v>30</v>
      </c>
      <c r="CK486" s="51">
        <f t="shared" ca="1" si="397"/>
        <v>180</v>
      </c>
      <c r="CL486" s="51">
        <f t="shared" ca="1" si="397"/>
        <v>180</v>
      </c>
      <c r="CM486" s="51">
        <f t="shared" ca="1" si="397"/>
        <v>180</v>
      </c>
      <c r="CN486" s="51">
        <f t="shared" ca="1" si="397"/>
        <v>180</v>
      </c>
      <c r="CO486" s="51">
        <f t="shared" ca="1" si="397"/>
        <v>180</v>
      </c>
      <c r="CP486" s="51">
        <f t="shared" ca="1" si="397"/>
        <v>180</v>
      </c>
      <c r="CQ486" s="51">
        <f t="shared" ca="1" si="398"/>
        <v>2820</v>
      </c>
      <c r="CR486" s="51">
        <f t="shared" ca="1" si="398"/>
        <v>2820</v>
      </c>
      <c r="CS486" s="51">
        <f t="shared" ca="1" si="398"/>
        <v>7820</v>
      </c>
      <c r="CT486" s="51">
        <f t="shared" ca="1" si="398"/>
        <v>5820</v>
      </c>
      <c r="CU486" s="51">
        <f t="shared" ca="1" si="398"/>
        <v>7820</v>
      </c>
      <c r="CV486" s="54">
        <f t="shared" ca="1" si="398"/>
        <v>3820</v>
      </c>
      <c r="CW486" s="25">
        <v>0</v>
      </c>
      <c r="CX486" s="55">
        <v>1</v>
      </c>
      <c r="CY486" s="55"/>
      <c r="CZ486" s="26">
        <v>0</v>
      </c>
      <c r="DA486" s="26">
        <v>0</v>
      </c>
      <c r="DB486" s="26">
        <v>0</v>
      </c>
      <c r="DC486" s="26">
        <v>0</v>
      </c>
      <c r="DD486" s="26">
        <v>0</v>
      </c>
      <c r="DE486" s="26">
        <v>0</v>
      </c>
      <c r="DF486" s="26">
        <v>0</v>
      </c>
      <c r="DG486" s="26">
        <v>0</v>
      </c>
      <c r="DH486" s="26">
        <v>0</v>
      </c>
      <c r="DI486" s="26">
        <v>0</v>
      </c>
      <c r="DJ486" s="26">
        <v>0</v>
      </c>
      <c r="DK486" s="26">
        <v>0</v>
      </c>
      <c r="DL486" s="27">
        <f t="shared" si="378"/>
        <v>46221.6414814815</v>
      </c>
      <c r="DM486" s="28">
        <f t="shared" ca="1" si="379"/>
        <v>0</v>
      </c>
      <c r="DN486" s="56">
        <f>_xlfn.XLOOKUP(B486,'[2]1. All Calls'!$R:$R,'[2]1. All Calls'!$A:$A,"",0)</f>
        <v>46146.6414814815</v>
      </c>
      <c r="DO486" s="57" t="str">
        <f ca="1">VLOOKUP(DM486,[1]Validation!$B$20:$C$25,2,0)</f>
        <v>Within 3 months</v>
      </c>
      <c r="DP486" s="58" t="str">
        <f>_xlfn.XLOOKUP(B486,'[1]Active AMCs- Dealer'!E:E,'[1]Active AMCs- Dealer'!L:L,"Not in AMC",0)</f>
        <v>Not in AMC</v>
      </c>
      <c r="DQ486" s="58"/>
      <c r="DR486" s="29" t="str">
        <f>_xlfn.XLOOKUP(B486,'[2]1. All Calls'!$R:$R,'[2]1. All Calls'!$F:$F,"",0)</f>
        <v>CC-02068010</v>
      </c>
      <c r="DS486" s="29" t="str">
        <f>_xlfn.XLOOKUP(B486,'[2]1. All Calls'!$R:$R,'[2]1. All Calls'!$AB:$AB,"",0)</f>
        <v>Commissioning done on dated 04-05-2026......Comm date-04-05-2026</v>
      </c>
      <c r="DT486" s="30">
        <f>_xlfn.XLOOKUP(DR486,'[2]1. All Calls'!$F:$F,'[2]1. All Calls'!$A:$A,"",0)</f>
        <v>46146.6414814815</v>
      </c>
      <c r="DU486" s="31">
        <f>_xlfn.XLOOKUP(DR486,'[2]1. All Calls'!$F:$F,'[2]1. All Calls'!$B:$B,"",0)</f>
        <v>1</v>
      </c>
      <c r="DV486" s="31">
        <f>_xlfn.XLOOKUP(B486,[1]MDA_Assets!D:D,[1]MDA_Assets!N:N,"",0)</f>
        <v>0</v>
      </c>
      <c r="DW486" s="31">
        <f>_xlfn.XLOOKUP(B486,[1]MDA_Assets!D:D,[1]MDA_Assets!O:O,"",0)</f>
        <v>0</v>
      </c>
      <c r="DX486" s="32" t="str">
        <f>_xlfn.XLOOKUP(B486,[1]MDA_Assets!D:D,[1]MDA_Assets!Q:Q,"",0)</f>
        <v>Synthetic</v>
      </c>
      <c r="DY486" s="33">
        <f>_xlfn.XLOOKUP(B486,[1]MDA_Assets!D:D,[1]MDA_Assets!R:R,"",0)</f>
        <v>46146</v>
      </c>
      <c r="DZ486" s="33">
        <f>_xlfn.XLOOKUP(B486,[1]MDA_Assets!D:D,[1]MDA_Assets!S:S,"",0)</f>
        <v>46146</v>
      </c>
      <c r="EA486" s="33">
        <f>_xlfn.XLOOKUP(B486,[1]MDA_Assets!D:D,[1]MDA_Assets!T:T,"",0)</f>
        <v>46146</v>
      </c>
      <c r="EB486" s="33">
        <f>_xlfn.XLOOKUP(B486,[1]MDA_Assets!D:D,[1]MDA_Assets!U:U,"",0)</f>
        <v>46146</v>
      </c>
      <c r="EC486" s="33">
        <f>_xlfn.XLOOKUP(B486,[1]MDA_Assets!D:D,[1]MDA_Assets!V:V,"",0)</f>
        <v>46146</v>
      </c>
      <c r="ED486" s="33">
        <f>_xlfn.XLOOKUP(B486,[1]MDA_Assets!D:D,[1]MDA_Assets!W:W,"",0)</f>
        <v>46146</v>
      </c>
      <c r="EE486" s="32" t="str">
        <f>_xlfn.XLOOKUP(B486,[1]MDA_Assets!D:D,[1]MDA_Assets!X:X,"",0)</f>
        <v>Yes</v>
      </c>
      <c r="EF486" s="33">
        <f>_xlfn.XLOOKUP(B486,[1]MDA_Assets!D:D,[1]MDA_Assets!Y:Y,"",0)</f>
        <v>0</v>
      </c>
      <c r="EG486" s="33">
        <f>_xlfn.XLOOKUP(B486,[1]MDA_Assets!D:D,[1]MDA_Assets!Z:Z,"",0)</f>
        <v>0</v>
      </c>
      <c r="EH486" s="33">
        <f>_xlfn.XLOOKUP(B486,[1]MDA_Assets!D:D,[1]MDA_Assets!AA:AA,"",0)</f>
        <v>0</v>
      </c>
      <c r="EI486" s="34">
        <f>_xlfn.XLOOKUP(B486,[1]MDA_Assets!D:D,[1]MDA_Assets!P:P,"",0)</f>
        <v>6</v>
      </c>
      <c r="EJ486" s="35" t="str">
        <f>_xlfn.XLOOKUP(B486,[1]MDA_Assets!D:D,[1]MDA_Assets!AB:AB,"",0)</f>
        <v>3000</v>
      </c>
      <c r="EK486" s="35" t="str">
        <f>_xlfn.XLOOKUP(B486,[1]MDA_Assets!D:D,[1]MDA_Assets!AC:AC,"",0)</f>
        <v>3000</v>
      </c>
      <c r="EL486" s="35" t="str">
        <f>_xlfn.XLOOKUP(B486,[1]MDA_Assets!D:D,[1]MDA_Assets!AD:AD,"",0)</f>
        <v>8000</v>
      </c>
      <c r="EM486" s="35" t="str">
        <f>_xlfn.XLOOKUP(B486,[1]MDA_Assets!D:D,[1]MDA_Assets!AE:AE,"",0)</f>
        <v>6000</v>
      </c>
      <c r="EN486" s="35" t="str">
        <f>_xlfn.XLOOKUP(B486,[1]MDA_Assets!D:D,[1]MDA_Assets!AF:AF,"",0)</f>
        <v>8000</v>
      </c>
      <c r="EO486" s="35" t="str">
        <f>_xlfn.XLOOKUP(B486,[1]MDA_Assets!D:D,[1]MDA_Assets!AG:AG,"",0)</f>
        <v>4000</v>
      </c>
      <c r="EP486" s="36">
        <f t="shared" si="404"/>
        <v>365</v>
      </c>
      <c r="EQ486" s="36">
        <f t="shared" si="401"/>
        <v>180</v>
      </c>
      <c r="ER486" s="36">
        <f t="shared" si="380"/>
        <v>730</v>
      </c>
      <c r="ES486" s="36">
        <f t="shared" si="381"/>
        <v>730</v>
      </c>
      <c r="ET486" s="36">
        <f t="shared" si="382"/>
        <v>730</v>
      </c>
      <c r="EU486" s="36">
        <f t="shared" si="383"/>
        <v>365</v>
      </c>
      <c r="EV486" s="36" t="str">
        <f t="shared" si="384"/>
        <v/>
      </c>
      <c r="EW486" s="36" t="str">
        <f t="shared" si="355"/>
        <v/>
      </c>
      <c r="EX486" s="36" t="str">
        <f t="shared" si="408"/>
        <v/>
      </c>
      <c r="EY486" s="36">
        <f t="shared" si="405"/>
        <v>11.78</v>
      </c>
      <c r="EZ486" s="36">
        <f t="shared" si="405"/>
        <v>5.81</v>
      </c>
      <c r="FA486" s="36">
        <f t="shared" si="405"/>
        <v>23.55</v>
      </c>
      <c r="FB486" s="36">
        <f t="shared" si="405"/>
        <v>23.55</v>
      </c>
      <c r="FC486" s="36">
        <f t="shared" si="405"/>
        <v>23.55</v>
      </c>
      <c r="FD486" s="36">
        <f t="shared" si="405"/>
        <v>11.78</v>
      </c>
      <c r="FE486" s="36" t="str">
        <f t="shared" si="390"/>
        <v/>
      </c>
      <c r="FF486" s="36" t="str">
        <f t="shared" si="390"/>
        <v/>
      </c>
      <c r="FG486" s="36" t="str">
        <f t="shared" si="390"/>
        <v/>
      </c>
      <c r="FH486" s="37" t="str" cm="1">
        <f t="array" ref="FH486">_xlfn.IFS(EY486="", "No Data", EY486&lt;0, "Negative/Future", EY486=0, "Zero Days", EY486&lt;=3, "&lt; 3 Months", EY486&lt;=6, "3 to 6 Months", EY486&lt;=9, "6 to 9 Months", EY486&lt;=12, "9 to 12 Months", EY486&lt;=15, "12 to 15 Months", EY486&lt;=18, "15 to 18 Months", EY486&lt;=24, "18 to 24 Months", EY486&gt;24, "&gt; 24 Months")</f>
        <v>9 to 12 Months</v>
      </c>
      <c r="FI486" s="37" t="str" cm="1">
        <f t="array" ref="FI486">_xlfn.IFS(EZ486="", "No Data", EZ486&lt;0, "Negative/Future", EZ486=0, "Zero Days", EZ486&lt;=3, "&lt; 3 Months", EZ486&lt;=6, "3 to 6 Months", EZ486&lt;=9, "6 to 9 Months", EZ486&lt;=12, "9 to 12 Months", EZ486&lt;=15, "12 to 15 Months", EZ486&lt;=18, "15 to 18 Months", EZ486&lt;=24, "18 to 24 Months", EZ486&gt;24, "&gt; 24 Months")</f>
        <v>3 to 6 Months</v>
      </c>
      <c r="FJ486" s="37" t="str" cm="1">
        <f t="array" ref="FJ486">_xlfn.IFS(FA486="", "No Data", FA486&lt;0, "Negative/Future", FA486=0, "Zero Days", FA486&lt;=3, "&lt; 3 Months", FA486&lt;=6, "3 to 6 Months", FA486&lt;=9, "6 to 9 Months", FA486&lt;=12, "9 to 12 Months", FA486&lt;=15, "12 to 15 Months", FA486&lt;=18, "15 to 18 Months", FA486&lt;=24, "18 to 24 Months", FA486&gt;24, "&gt; 24 Months")</f>
        <v>18 to 24 Months</v>
      </c>
      <c r="FK486" s="37" t="str" cm="1">
        <f t="array" ref="FK486">_xlfn.IFS(FB486="", "No Data", FB486&lt;0, "Negative/Future", FB486=0, "Zero Days", FB486&lt;=3, "&lt; 3 Months", FB486&lt;=6, "3 to 6 Months", FB486&lt;=9, "6 to 9 Months", FB486&lt;=12, "9 to 12 Months", FB486&lt;=15, "12 to 15 Months", FB486&lt;=18, "15 to 18 Months", FB486&lt;=24, "18 to 24 Months", FB486&gt;24, "&gt; 24 Months")</f>
        <v>18 to 24 Months</v>
      </c>
      <c r="FL486" s="37" t="str" cm="1">
        <f t="array" ref="FL486">_xlfn.IFS(FC486="", "No Data", FC486&lt;0, "Negative/Future", FC486=0, "Zero Days", FC486&lt;=3, "&lt; 3 Months", FC486&lt;=6, "3 to 6 Months", FC486&lt;=9, "6 to 9 Months", FC486&lt;=12, "9 to 12 Months", FC486&lt;=15, "12 to 15 Months", FC486&lt;=18, "15 to 18 Months", FC486&lt;=24, "18 to 24 Months", FC486&gt;24, "&gt; 24 Months")</f>
        <v>18 to 24 Months</v>
      </c>
      <c r="FM486" s="37" t="str" cm="1">
        <f t="array" ref="FM486">_xlfn.IFS(FD486="", "No Data", FD486&lt;0, "Negative/Future", FD486=0, "Zero Days", FD486&lt;=3, "&lt; 3 Months", FD486&lt;=6, "3 to 6 Months", FD486&lt;=9, "6 to 9 Months", FD486&lt;=12, "9 to 12 Months", FD486&lt;=15, "12 to 15 Months", FD486&lt;=18, "15 to 18 Months", FD486&lt;=24, "18 to 24 Months", FD486&gt;24, "&gt; 24 Months")</f>
        <v>9 to 12 Months</v>
      </c>
      <c r="FN486" s="37" t="str" cm="1">
        <f t="array" ref="FN486">_xlfn.IFS(FE486="", "No Data", FE486&lt;0, "Negative/Future", FE486=0, "Zero Days", FE486&lt;=3, "&lt; 3 Months", FE486&lt;=6, "3 to 6 Months", FE486&lt;=9, "6 to 9 Months", FE486&lt;=12, "9 to 12 Months", FE486&lt;=15, "12 to 15 Months", FE486&lt;=18, "15 to 18 Months", FE486&lt;=24, "18 to 24 Months", FE486&gt;24, "&gt; 24 Months")</f>
        <v>No Data</v>
      </c>
      <c r="FO486" s="37" t="str" cm="1">
        <f t="array" ref="FO486">_xlfn.IFS(FG486="", "No Data", FG486&lt;0, "Negative/Future", FG486=0, "Zero Days", FG486&lt;=3, "&lt; 3 Months", FG486&lt;=6, "3 to 6 Months", FG486&lt;=9, "6 to 9 Months", FG486&lt;=12, "9 to 12 Months", FG486&lt;=15, "12 to 15 Months", FG486&lt;=18, "15 to 18 Months", FG486&lt;=24, "18 to 24 Months", FG486&gt;24, "&gt; 24 Months")</f>
        <v>No Data</v>
      </c>
      <c r="FP486" s="37" t="str" cm="1">
        <f t="array" ref="FP486">_xlfn.IFS(FF486="", "No Data", FF486&lt;0, "Negative/Future", FF486=0, "Zero Days", FF486&lt;=3, "&lt; 3 Months", FF486&lt;=6, "3 to 6 Months", FF486&lt;=9, "6 to 9 Months", FF486&lt;=12, "9 to 12 Months", FF486&lt;=15, "12 to 15 Months", FF486&lt;=18, "15 to 18 Months", FF486&lt;=24, "18 to 24 Months", FF486&gt;24, "&gt; 24 Months")</f>
        <v>No Data</v>
      </c>
      <c r="FQ486" s="29"/>
      <c r="FR486" s="29"/>
      <c r="FS486" s="38" t="str">
        <f>VLOOKUP(_xlfn.XLOOKUP(B486,[1]MDA_Assets!D:D,[1]MDA_Assets!I:I,"",0),[1]Validation!$B$1:$C$8,2,0)</f>
        <v>B</v>
      </c>
      <c r="FT486" s="38" t="s">
        <v>202</v>
      </c>
      <c r="FU486" s="31" t="str">
        <f>_xlfn.XLOOKUP(B486,[1]MDA_Assets!D:D,[1]MDA_Assets!X:X,"",0)</f>
        <v>Yes</v>
      </c>
      <c r="FV486" s="39">
        <v>0</v>
      </c>
      <c r="FW486" s="39">
        <v>0</v>
      </c>
      <c r="FX486" s="39">
        <v>0</v>
      </c>
      <c r="FY486" s="39">
        <v>9</v>
      </c>
      <c r="FZ486" s="40">
        <f t="shared" si="402"/>
        <v>46511</v>
      </c>
      <c r="GA486" s="40">
        <f t="shared" si="402"/>
        <v>46326</v>
      </c>
      <c r="GB486" s="40">
        <f t="shared" si="357"/>
        <v>46876</v>
      </c>
      <c r="GC486" s="40">
        <f t="shared" si="358"/>
        <v>46876</v>
      </c>
      <c r="GD486" s="40">
        <f t="shared" si="359"/>
        <v>46876</v>
      </c>
      <c r="GE486" s="40">
        <f t="shared" si="360"/>
        <v>46511</v>
      </c>
      <c r="GF486" s="40" t="str">
        <f t="shared" si="409"/>
        <v/>
      </c>
      <c r="GG486" s="40" t="str">
        <f t="shared" si="403"/>
        <v/>
      </c>
      <c r="GH486" s="40" t="str">
        <f t="shared" si="403"/>
        <v/>
      </c>
      <c r="GI486" s="39">
        <f t="shared" si="385"/>
        <v>0</v>
      </c>
      <c r="GJ486" s="39">
        <f t="shared" si="386"/>
        <v>0</v>
      </c>
      <c r="GK486" s="39">
        <f t="shared" si="387"/>
        <v>0</v>
      </c>
      <c r="GL486" s="39">
        <f t="shared" si="388"/>
        <v>6</v>
      </c>
    </row>
    <row r="487" spans="1:194" x14ac:dyDescent="0.25">
      <c r="A487" s="19">
        <v>523</v>
      </c>
      <c r="B487" s="43" t="s">
        <v>3298</v>
      </c>
      <c r="C487" s="43" t="s">
        <v>254</v>
      </c>
      <c r="D487" s="43" t="s">
        <v>636</v>
      </c>
      <c r="E487" s="43" t="s">
        <v>1473</v>
      </c>
      <c r="F487" s="43" t="s">
        <v>429</v>
      </c>
      <c r="G487" s="43" t="s">
        <v>3251</v>
      </c>
      <c r="H487" s="43" t="s">
        <v>216</v>
      </c>
      <c r="I487" s="43" t="s">
        <v>192</v>
      </c>
      <c r="J487" s="44" t="str">
        <f t="shared" si="361"/>
        <v/>
      </c>
      <c r="K487" s="43"/>
      <c r="L487" s="44">
        <v>46051</v>
      </c>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8"/>
      <c r="AM487" s="48"/>
      <c r="AN487" s="48"/>
      <c r="AO487" s="48"/>
      <c r="AP487" s="48"/>
      <c r="AQ487" s="48"/>
      <c r="AR487" s="48"/>
      <c r="AS487" s="48"/>
      <c r="AT487" s="48"/>
      <c r="AU487" s="43">
        <v>0</v>
      </c>
      <c r="AV487" s="43">
        <v>0</v>
      </c>
      <c r="AW487" s="43">
        <v>0</v>
      </c>
      <c r="AX487" s="51"/>
      <c r="AY487" s="51"/>
      <c r="AZ487" s="51"/>
      <c r="BA487" s="20" t="str">
        <f t="shared" ca="1" si="410"/>
        <v/>
      </c>
      <c r="BB487" s="20" t="str">
        <f t="shared" ca="1" si="410"/>
        <v/>
      </c>
      <c r="BC487" s="20" t="str">
        <f t="shared" ca="1" si="410"/>
        <v/>
      </c>
      <c r="BD487" s="20" t="str">
        <f t="shared" ca="1" si="407"/>
        <v/>
      </c>
      <c r="BE487" s="20" t="str">
        <f t="shared" ca="1" si="407"/>
        <v/>
      </c>
      <c r="BF487" s="20" t="str">
        <f t="shared" ca="1" si="407"/>
        <v/>
      </c>
      <c r="BG487" s="21" t="str">
        <f t="shared" ca="1" si="407"/>
        <v/>
      </c>
      <c r="BH487" s="21" t="str">
        <f t="shared" ca="1" si="407"/>
        <v/>
      </c>
      <c r="BI487" s="21" t="str">
        <f t="shared" ca="1" si="407"/>
        <v/>
      </c>
      <c r="BJ487" s="22">
        <f t="shared" ca="1" si="363"/>
        <v>0</v>
      </c>
      <c r="BK487" s="21">
        <f t="shared" si="364"/>
        <v>0</v>
      </c>
      <c r="BL487" s="22" t="str">
        <f t="shared" ca="1" si="365"/>
        <v/>
      </c>
      <c r="BM487" s="22" t="str">
        <f t="shared" ca="1" si="366"/>
        <v/>
      </c>
      <c r="BN487" s="23" t="str">
        <f t="shared" ca="1" si="367"/>
        <v/>
      </c>
      <c r="BO487" s="24" t="str">
        <f t="shared" ca="1" si="368"/>
        <v/>
      </c>
      <c r="BP487" s="51" t="str">
        <f>_xlfn.XLOOKUP(E487,[1]Validation!E:E,[1]Validation!F:F,"")</f>
        <v>EQ5</v>
      </c>
      <c r="BQ487" s="51" t="str">
        <f>_xlfn.XLOOKUP(BP487,[1]Validation!F:F,[1]Validation!G:G,"")</f>
        <v>EQ2 to EQ7</v>
      </c>
      <c r="BR487" s="52" t="str">
        <f>VLOOKUP(G487,[1]Validation!$B$1:$C$9,2,0)</f>
        <v>P</v>
      </c>
      <c r="BS487" s="51">
        <f t="shared" ca="1" si="369"/>
        <v>1517</v>
      </c>
      <c r="BT487" s="53" t="str">
        <f>_xlfn.XLOOKUP(B487,'[2]1. All Calls'!$R:$R,'[2]1. All Calls'!$A:$A,"",0)</f>
        <v/>
      </c>
      <c r="BU487" s="51" t="str">
        <f>_xlfn.XLOOKUP(B487,'[2]1. All Calls'!$R:$R,'[2]1. All Calls'!$F:$F,"",0)</f>
        <v/>
      </c>
      <c r="BV487" s="51" t="str">
        <f>_xlfn.XLOOKUP(B487,'[2]1. All Calls'!$R:$R,'[2]1. All Calls'!$J:$J,"",0)</f>
        <v/>
      </c>
      <c r="BW487" s="53" t="str">
        <f>_xlfn.XLOOKUP(B487,'[2]Sch Calls'!$R:$R,'[2]Sch Calls'!$A:$A,"",0)</f>
        <v/>
      </c>
      <c r="BX487" s="51" t="str">
        <f>_xlfn.XLOOKUP(B487,'[2]Sch Calls'!$R:$R,'[2]Sch Calls'!$B:$B,"",0)</f>
        <v/>
      </c>
      <c r="BY487" s="51" t="str">
        <f t="shared" si="399"/>
        <v/>
      </c>
      <c r="BZ487" s="51" t="str">
        <f t="shared" si="399"/>
        <v/>
      </c>
      <c r="CA487" s="51" t="str">
        <f t="shared" si="370"/>
        <v/>
      </c>
      <c r="CB487" s="51" t="str">
        <f t="shared" si="371"/>
        <v/>
      </c>
      <c r="CC487" s="51" t="str">
        <f t="shared" si="372"/>
        <v/>
      </c>
      <c r="CD487" s="51" t="str">
        <f t="shared" si="373"/>
        <v/>
      </c>
      <c r="CE487" s="51" t="str">
        <f t="shared" ca="1" si="400"/>
        <v/>
      </c>
      <c r="CF487" s="51" t="str">
        <f t="shared" ca="1" si="400"/>
        <v/>
      </c>
      <c r="CG487" s="51" t="str">
        <f t="shared" ca="1" si="374"/>
        <v/>
      </c>
      <c r="CH487" s="51" t="str">
        <f t="shared" ca="1" si="375"/>
        <v/>
      </c>
      <c r="CI487" s="51" t="str">
        <f t="shared" ca="1" si="376"/>
        <v/>
      </c>
      <c r="CJ487" s="51" t="str">
        <f t="shared" ca="1" si="377"/>
        <v/>
      </c>
      <c r="CK487" s="51" t="str">
        <f t="shared" ca="1" si="397"/>
        <v/>
      </c>
      <c r="CL487" s="51" t="str">
        <f t="shared" ca="1" si="397"/>
        <v/>
      </c>
      <c r="CM487" s="51" t="str">
        <f t="shared" ca="1" si="397"/>
        <v/>
      </c>
      <c r="CN487" s="51" t="str">
        <f t="shared" ca="1" si="397"/>
        <v/>
      </c>
      <c r="CO487" s="51" t="str">
        <f t="shared" ca="1" si="397"/>
        <v/>
      </c>
      <c r="CP487" s="51" t="str">
        <f t="shared" ca="1" si="397"/>
        <v/>
      </c>
      <c r="CQ487" s="51" t="str">
        <f t="shared" si="398"/>
        <v/>
      </c>
      <c r="CR487" s="51" t="str">
        <f t="shared" si="398"/>
        <v/>
      </c>
      <c r="CS487" s="51" t="str">
        <f t="shared" si="398"/>
        <v/>
      </c>
      <c r="CT487" s="51" t="str">
        <f t="shared" si="398"/>
        <v/>
      </c>
      <c r="CU487" s="51" t="str">
        <f t="shared" si="398"/>
        <v/>
      </c>
      <c r="CV487" s="54" t="str">
        <f t="shared" si="398"/>
        <v/>
      </c>
      <c r="CW487" s="25">
        <v>0</v>
      </c>
      <c r="CX487" s="55">
        <v>1</v>
      </c>
      <c r="CY487" s="55"/>
      <c r="CZ487" s="26">
        <v>0</v>
      </c>
      <c r="DA487" s="26">
        <v>0</v>
      </c>
      <c r="DB487" s="26">
        <v>0</v>
      </c>
      <c r="DC487" s="26">
        <v>0</v>
      </c>
      <c r="DD487" s="26">
        <v>0</v>
      </c>
      <c r="DE487" s="26">
        <v>0</v>
      </c>
      <c r="DF487" s="26">
        <v>0</v>
      </c>
      <c r="DG487" s="26">
        <v>0</v>
      </c>
      <c r="DH487" s="26">
        <v>0</v>
      </c>
      <c r="DI487" s="26">
        <v>0</v>
      </c>
      <c r="DJ487" s="26">
        <v>0</v>
      </c>
      <c r="DK487" s="26">
        <v>0</v>
      </c>
      <c r="DL487" s="27" t="str">
        <f t="shared" si="378"/>
        <v>P1</v>
      </c>
      <c r="DM487" s="28" t="str">
        <f t="shared" ca="1" si="379"/>
        <v>P1</v>
      </c>
      <c r="DN487" s="56" t="str">
        <f>_xlfn.XLOOKUP(B487,'[2]1. All Calls'!$R:$R,'[2]1. All Calls'!$A:$A,"",0)</f>
        <v/>
      </c>
      <c r="DO487" s="57" t="str">
        <f ca="1">VLOOKUP(DM487,[1]Validation!$B$20:$C$25,2,0)</f>
        <v>P1</v>
      </c>
      <c r="DP487" s="58" t="str">
        <f>_xlfn.XLOOKUP(B487,'[1]Active AMCs- Dealer'!E:E,'[1]Active AMCs- Dealer'!L:L,"Not in AMC",0)</f>
        <v>Not in AMC</v>
      </c>
      <c r="DQ487" s="58"/>
      <c r="DR487" s="29" t="str">
        <f>_xlfn.XLOOKUP(B487,'[2]1. All Calls'!$R:$R,'[2]1. All Calls'!$F:$F,"",0)</f>
        <v/>
      </c>
      <c r="DS487" s="29" t="str">
        <f>_xlfn.XLOOKUP(B487,'[2]1. All Calls'!$R:$R,'[2]1. All Calls'!$AB:$AB,"",0)</f>
        <v/>
      </c>
      <c r="DT487" s="30" t="str">
        <f>_xlfn.XLOOKUP(DR487,'[2]1. All Calls'!$F:$F,'[2]1. All Calls'!$A:$A,"",0)</f>
        <v/>
      </c>
      <c r="DU487" s="31" t="str">
        <f>_xlfn.XLOOKUP(DR487,'[2]1. All Calls'!$F:$F,'[2]1. All Calls'!$B:$B,"",0)</f>
        <v/>
      </c>
      <c r="DV487" s="31">
        <f>_xlfn.XLOOKUP(B487,[1]MDA_Assets!D:D,[1]MDA_Assets!N:N,"",0)</f>
        <v>0</v>
      </c>
      <c r="DW487" s="31">
        <f>_xlfn.XLOOKUP(B487,[1]MDA_Assets!D:D,[1]MDA_Assets!O:O,"",0)</f>
        <v>0</v>
      </c>
      <c r="DX487" s="32">
        <f>_xlfn.XLOOKUP(B487,[1]MDA_Assets!D:D,[1]MDA_Assets!Q:Q,"",0)</f>
        <v>0</v>
      </c>
      <c r="DY487" s="33">
        <f>_xlfn.XLOOKUP(B487,[1]MDA_Assets!D:D,[1]MDA_Assets!R:R,"",0)</f>
        <v>0</v>
      </c>
      <c r="DZ487" s="33">
        <f>_xlfn.XLOOKUP(B487,[1]MDA_Assets!D:D,[1]MDA_Assets!S:S,"",0)</f>
        <v>0</v>
      </c>
      <c r="EA487" s="33">
        <f>_xlfn.XLOOKUP(B487,[1]MDA_Assets!D:D,[1]MDA_Assets!T:T,"",0)</f>
        <v>0</v>
      </c>
      <c r="EB487" s="33">
        <f>_xlfn.XLOOKUP(B487,[1]MDA_Assets!D:D,[1]MDA_Assets!U:U,"",0)</f>
        <v>0</v>
      </c>
      <c r="EC487" s="33">
        <f>_xlfn.XLOOKUP(B487,[1]MDA_Assets!D:D,[1]MDA_Assets!V:V,"",0)</f>
        <v>0</v>
      </c>
      <c r="ED487" s="33">
        <f>_xlfn.XLOOKUP(B487,[1]MDA_Assets!D:D,[1]MDA_Assets!W:W,"",0)</f>
        <v>0</v>
      </c>
      <c r="EE487" s="32">
        <f>_xlfn.XLOOKUP(B487,[1]MDA_Assets!D:D,[1]MDA_Assets!X:X,"",0)</f>
        <v>0</v>
      </c>
      <c r="EF487" s="33">
        <f>_xlfn.XLOOKUP(B487,[1]MDA_Assets!D:D,[1]MDA_Assets!Y:Y,"",0)</f>
        <v>0</v>
      </c>
      <c r="EG487" s="33">
        <f>_xlfn.XLOOKUP(B487,[1]MDA_Assets!D:D,[1]MDA_Assets!Z:Z,"",0)</f>
        <v>0</v>
      </c>
      <c r="EH487" s="33">
        <f>_xlfn.XLOOKUP(B487,[1]MDA_Assets!D:D,[1]MDA_Assets!AA:AA,"",0)</f>
        <v>0</v>
      </c>
      <c r="EI487" s="34">
        <f>_xlfn.XLOOKUP(B487,[1]MDA_Assets!D:D,[1]MDA_Assets!P:P,"",0)</f>
        <v>0</v>
      </c>
      <c r="EJ487" s="35">
        <f>_xlfn.XLOOKUP(B487,[1]MDA_Assets!D:D,[1]MDA_Assets!AB:AB,"",0)</f>
        <v>0</v>
      </c>
      <c r="EK487" s="35">
        <f>_xlfn.XLOOKUP(B487,[1]MDA_Assets!D:D,[1]MDA_Assets!AC:AC,"",0)</f>
        <v>0</v>
      </c>
      <c r="EL487" s="35">
        <f>_xlfn.XLOOKUP(B487,[1]MDA_Assets!D:D,[1]MDA_Assets!AD:AD,"",0)</f>
        <v>0</v>
      </c>
      <c r="EM487" s="35">
        <f>_xlfn.XLOOKUP(B487,[1]MDA_Assets!D:D,[1]MDA_Assets!AE:AE,"",0)</f>
        <v>0</v>
      </c>
      <c r="EN487" s="35">
        <f>_xlfn.XLOOKUP(B487,[1]MDA_Assets!D:D,[1]MDA_Assets!AF:AF,"",0)</f>
        <v>0</v>
      </c>
      <c r="EO487" s="35">
        <f>_xlfn.XLOOKUP(B487,[1]MDA_Assets!D:D,[1]MDA_Assets!AG:AG,"",0)</f>
        <v>0</v>
      </c>
      <c r="EP487" s="36" t="str">
        <f t="shared" si="404"/>
        <v/>
      </c>
      <c r="EQ487" s="36" t="str">
        <f t="shared" si="401"/>
        <v/>
      </c>
      <c r="ER487" s="36" t="str">
        <f t="shared" si="380"/>
        <v/>
      </c>
      <c r="ES487" s="36" t="str">
        <f t="shared" si="381"/>
        <v/>
      </c>
      <c r="ET487" s="36" t="str">
        <f t="shared" si="382"/>
        <v/>
      </c>
      <c r="EU487" s="36" t="str">
        <f t="shared" si="383"/>
        <v/>
      </c>
      <c r="EV487" s="36" t="str">
        <f t="shared" si="384"/>
        <v/>
      </c>
      <c r="EW487" s="36" t="str">
        <f t="shared" si="355"/>
        <v/>
      </c>
      <c r="EX487" s="36" t="str">
        <f t="shared" si="408"/>
        <v/>
      </c>
      <c r="EY487" s="36" t="str">
        <f t="shared" si="405"/>
        <v/>
      </c>
      <c r="EZ487" s="36" t="str">
        <f t="shared" si="405"/>
        <v/>
      </c>
      <c r="FA487" s="36" t="str">
        <f t="shared" si="405"/>
        <v/>
      </c>
      <c r="FB487" s="36" t="str">
        <f t="shared" si="405"/>
        <v/>
      </c>
      <c r="FC487" s="36" t="str">
        <f t="shared" si="405"/>
        <v/>
      </c>
      <c r="FD487" s="36" t="str">
        <f t="shared" si="405"/>
        <v/>
      </c>
      <c r="FE487" s="36" t="str">
        <f t="shared" si="390"/>
        <v/>
      </c>
      <c r="FF487" s="36" t="str">
        <f t="shared" si="390"/>
        <v/>
      </c>
      <c r="FG487" s="36" t="str">
        <f t="shared" si="390"/>
        <v/>
      </c>
      <c r="FH487" s="37" t="str" cm="1">
        <f t="array" ref="FH487">_xlfn.IFS(EY487="", "No Data", EY487&lt;0, "Negative/Future", EY487=0, "Zero Days", EY487&lt;=3, "&lt; 3 Months", EY487&lt;=6, "3 to 6 Months", EY487&lt;=9, "6 to 9 Months", EY487&lt;=12, "9 to 12 Months", EY487&lt;=15, "12 to 15 Months", EY487&lt;=18, "15 to 18 Months", EY487&lt;=24, "18 to 24 Months", EY487&gt;24, "&gt; 24 Months")</f>
        <v>No Data</v>
      </c>
      <c r="FI487" s="37" t="str" cm="1">
        <f t="array" ref="FI487">_xlfn.IFS(EZ487="", "No Data", EZ487&lt;0, "Negative/Future", EZ487=0, "Zero Days", EZ487&lt;=3, "&lt; 3 Months", EZ487&lt;=6, "3 to 6 Months", EZ487&lt;=9, "6 to 9 Months", EZ487&lt;=12, "9 to 12 Months", EZ487&lt;=15, "12 to 15 Months", EZ487&lt;=18, "15 to 18 Months", EZ487&lt;=24, "18 to 24 Months", EZ487&gt;24, "&gt; 24 Months")</f>
        <v>No Data</v>
      </c>
      <c r="FJ487" s="37" t="str" cm="1">
        <f t="array" ref="FJ487">_xlfn.IFS(FA487="", "No Data", FA487&lt;0, "Negative/Future", FA487=0, "Zero Days", FA487&lt;=3, "&lt; 3 Months", FA487&lt;=6, "3 to 6 Months", FA487&lt;=9, "6 to 9 Months", FA487&lt;=12, "9 to 12 Months", FA487&lt;=15, "12 to 15 Months", FA487&lt;=18, "15 to 18 Months", FA487&lt;=24, "18 to 24 Months", FA487&gt;24, "&gt; 24 Months")</f>
        <v>No Data</v>
      </c>
      <c r="FK487" s="37" t="str" cm="1">
        <f t="array" ref="FK487">_xlfn.IFS(FB487="", "No Data", FB487&lt;0, "Negative/Future", FB487=0, "Zero Days", FB487&lt;=3, "&lt; 3 Months", FB487&lt;=6, "3 to 6 Months", FB487&lt;=9, "6 to 9 Months", FB487&lt;=12, "9 to 12 Months", FB487&lt;=15, "12 to 15 Months", FB487&lt;=18, "15 to 18 Months", FB487&lt;=24, "18 to 24 Months", FB487&gt;24, "&gt; 24 Months")</f>
        <v>No Data</v>
      </c>
      <c r="FL487" s="37" t="str" cm="1">
        <f t="array" ref="FL487">_xlfn.IFS(FC487="", "No Data", FC487&lt;0, "Negative/Future", FC487=0, "Zero Days", FC487&lt;=3, "&lt; 3 Months", FC487&lt;=6, "3 to 6 Months", FC487&lt;=9, "6 to 9 Months", FC487&lt;=12, "9 to 12 Months", FC487&lt;=15, "12 to 15 Months", FC487&lt;=18, "15 to 18 Months", FC487&lt;=24, "18 to 24 Months", FC487&gt;24, "&gt; 24 Months")</f>
        <v>No Data</v>
      </c>
      <c r="FM487" s="37" t="str" cm="1">
        <f t="array" ref="FM487">_xlfn.IFS(FD487="", "No Data", FD487&lt;0, "Negative/Future", FD487=0, "Zero Days", FD487&lt;=3, "&lt; 3 Months", FD487&lt;=6, "3 to 6 Months", FD487&lt;=9, "6 to 9 Months", FD487&lt;=12, "9 to 12 Months", FD487&lt;=15, "12 to 15 Months", FD487&lt;=18, "15 to 18 Months", FD487&lt;=24, "18 to 24 Months", FD487&gt;24, "&gt; 24 Months")</f>
        <v>No Data</v>
      </c>
      <c r="FN487" s="37" t="str" cm="1">
        <f t="array" ref="FN487">_xlfn.IFS(FE487="", "No Data", FE487&lt;0, "Negative/Future", FE487=0, "Zero Days", FE487&lt;=3, "&lt; 3 Months", FE487&lt;=6, "3 to 6 Months", FE487&lt;=9, "6 to 9 Months", FE487&lt;=12, "9 to 12 Months", FE487&lt;=15, "12 to 15 Months", FE487&lt;=18, "15 to 18 Months", FE487&lt;=24, "18 to 24 Months", FE487&gt;24, "&gt; 24 Months")</f>
        <v>No Data</v>
      </c>
      <c r="FO487" s="37" t="str" cm="1">
        <f t="array" ref="FO487">_xlfn.IFS(FG487="", "No Data", FG487&lt;0, "Negative/Future", FG487=0, "Zero Days", FG487&lt;=3, "&lt; 3 Months", FG487&lt;=6, "3 to 6 Months", FG487&lt;=9, "6 to 9 Months", FG487&lt;=12, "9 to 12 Months", FG487&lt;=15, "12 to 15 Months", FG487&lt;=18, "15 to 18 Months", FG487&lt;=24, "18 to 24 Months", FG487&gt;24, "&gt; 24 Months")</f>
        <v>No Data</v>
      </c>
      <c r="FP487" s="37" t="str" cm="1">
        <f t="array" ref="FP487">_xlfn.IFS(FF487="", "No Data", FF487&lt;0, "Negative/Future", FF487=0, "Zero Days", FF487&lt;=3, "&lt; 3 Months", FF487&lt;=6, "3 to 6 Months", FF487&lt;=9, "6 to 9 Months", FF487&lt;=12, "9 to 12 Months", FF487&lt;=15, "12 to 15 Months", FF487&lt;=18, "15 to 18 Months", FF487&lt;=24, "18 to 24 Months", FF487&gt;24, "&gt; 24 Months")</f>
        <v>No Data</v>
      </c>
      <c r="FQ487" s="29"/>
      <c r="FR487" s="29"/>
      <c r="FS487" s="38" t="str">
        <f>VLOOKUP(_xlfn.XLOOKUP(B487,[1]MDA_Assets!D:D,[1]MDA_Assets!I:I,"",0),[1]Validation!$B$1:$C$8,2,0)</f>
        <v>P</v>
      </c>
      <c r="FT487" s="38" t="s">
        <v>202</v>
      </c>
      <c r="FU487" s="31">
        <f>_xlfn.XLOOKUP(B487,[1]MDA_Assets!D:D,[1]MDA_Assets!X:X,"",0)</f>
        <v>0</v>
      </c>
      <c r="FV487" s="39">
        <v>0</v>
      </c>
      <c r="FW487" s="39">
        <v>0</v>
      </c>
      <c r="FX487" s="39">
        <v>0</v>
      </c>
      <c r="FY487" s="39">
        <v>9</v>
      </c>
      <c r="FZ487" s="40" t="str">
        <f t="shared" si="402"/>
        <v/>
      </c>
      <c r="GA487" s="40" t="str">
        <f t="shared" si="402"/>
        <v/>
      </c>
      <c r="GB487" s="40" t="str">
        <f t="shared" si="357"/>
        <v/>
      </c>
      <c r="GC487" s="40" t="str">
        <f t="shared" si="358"/>
        <v/>
      </c>
      <c r="GD487" s="40" t="str">
        <f t="shared" si="359"/>
        <v/>
      </c>
      <c r="GE487" s="40" t="str">
        <f t="shared" si="360"/>
        <v/>
      </c>
      <c r="GF487" s="40" t="str">
        <f t="shared" si="409"/>
        <v/>
      </c>
      <c r="GG487" s="40" t="str">
        <f t="shared" si="403"/>
        <v/>
      </c>
      <c r="GH487" s="40" t="str">
        <f t="shared" si="403"/>
        <v/>
      </c>
      <c r="GI487" s="39">
        <f t="shared" si="385"/>
        <v>0</v>
      </c>
      <c r="GJ487" s="39">
        <f t="shared" si="386"/>
        <v>0</v>
      </c>
      <c r="GK487" s="39">
        <f t="shared" si="387"/>
        <v>0</v>
      </c>
      <c r="GL487" s="39">
        <f t="shared" si="388"/>
        <v>0</v>
      </c>
    </row>
    <row r="488" spans="1:194" x14ac:dyDescent="0.25">
      <c r="A488" s="19">
        <v>524</v>
      </c>
      <c r="B488" s="43" t="s">
        <v>2679</v>
      </c>
      <c r="C488" s="43" t="s">
        <v>186</v>
      </c>
      <c r="D488" s="43" t="s">
        <v>636</v>
      </c>
      <c r="E488" s="43" t="s">
        <v>2668</v>
      </c>
      <c r="F488" s="43" t="s">
        <v>1981</v>
      </c>
      <c r="G488" s="43" t="s">
        <v>190</v>
      </c>
      <c r="H488" s="43" t="s">
        <v>191</v>
      </c>
      <c r="I488" s="43" t="s">
        <v>192</v>
      </c>
      <c r="J488" s="44">
        <f t="shared" si="361"/>
        <v>46490.5625</v>
      </c>
      <c r="K488" s="44">
        <v>46126.5625</v>
      </c>
      <c r="L488" s="44">
        <v>46099</v>
      </c>
      <c r="M488" s="43" t="s">
        <v>2680</v>
      </c>
      <c r="N488" s="43" t="s">
        <v>3234</v>
      </c>
      <c r="O488" s="44">
        <v>46126.530636574076</v>
      </c>
      <c r="P488" s="43">
        <v>1</v>
      </c>
      <c r="Q488" s="43"/>
      <c r="R488" s="43"/>
      <c r="S488" s="43" t="s">
        <v>206</v>
      </c>
      <c r="T488" s="44">
        <v>46125.770833333336</v>
      </c>
      <c r="U488" s="44">
        <v>46125.770833333336</v>
      </c>
      <c r="V488" s="44">
        <v>46125.770833333336</v>
      </c>
      <c r="W488" s="44">
        <v>46125.770833333336</v>
      </c>
      <c r="X488" s="44">
        <v>46125.770833333336</v>
      </c>
      <c r="Y488" s="44">
        <v>46125.770833333336</v>
      </c>
      <c r="Z488" s="43" t="s">
        <v>199</v>
      </c>
      <c r="AA488" s="43"/>
      <c r="AB488" s="43"/>
      <c r="AC488" s="43"/>
      <c r="AD488" s="43"/>
      <c r="AE488" s="43">
        <v>4</v>
      </c>
      <c r="AF488" s="43" t="s">
        <v>280</v>
      </c>
      <c r="AG488" s="43" t="s">
        <v>280</v>
      </c>
      <c r="AH488" s="43" t="s">
        <v>285</v>
      </c>
      <c r="AI488" s="43" t="s">
        <v>285</v>
      </c>
      <c r="AJ488" s="43" t="s">
        <v>286</v>
      </c>
      <c r="AK488" s="43" t="s">
        <v>285</v>
      </c>
      <c r="AL488" s="47">
        <v>46490</v>
      </c>
      <c r="AM488" s="47">
        <v>46305</v>
      </c>
      <c r="AN488" s="47">
        <v>46490</v>
      </c>
      <c r="AO488" s="47">
        <v>46490</v>
      </c>
      <c r="AP488" s="47">
        <v>46855</v>
      </c>
      <c r="AQ488" s="47">
        <v>46490</v>
      </c>
      <c r="AR488" s="48"/>
      <c r="AS488" s="48"/>
      <c r="AT488" s="48"/>
      <c r="AU488" s="43">
        <v>0</v>
      </c>
      <c r="AV488" s="43">
        <v>0</v>
      </c>
      <c r="AW488" s="43">
        <v>0</v>
      </c>
      <c r="AX488" s="51"/>
      <c r="AY488" s="51"/>
      <c r="AZ488" s="51"/>
      <c r="BA488" s="20">
        <f t="shared" ca="1" si="410"/>
        <v>0</v>
      </c>
      <c r="BB488" s="20">
        <f t="shared" ca="1" si="410"/>
        <v>0</v>
      </c>
      <c r="BC488" s="20">
        <f t="shared" ca="1" si="410"/>
        <v>0</v>
      </c>
      <c r="BD488" s="20">
        <f t="shared" ca="1" si="407"/>
        <v>0</v>
      </c>
      <c r="BE488" s="20">
        <f t="shared" ca="1" si="407"/>
        <v>0</v>
      </c>
      <c r="BF488" s="20">
        <f t="shared" ca="1" si="407"/>
        <v>0</v>
      </c>
      <c r="BG488" s="21" t="str">
        <f t="shared" ca="1" si="407"/>
        <v/>
      </c>
      <c r="BH488" s="21" t="str">
        <f t="shared" ca="1" si="407"/>
        <v/>
      </c>
      <c r="BI488" s="21" t="str">
        <f t="shared" ca="1" si="407"/>
        <v/>
      </c>
      <c r="BJ488" s="22">
        <f t="shared" ca="1" si="363"/>
        <v>0</v>
      </c>
      <c r="BK488" s="21">
        <f t="shared" si="364"/>
        <v>4</v>
      </c>
      <c r="BL488" s="22">
        <f t="shared" ca="1" si="365"/>
        <v>199</v>
      </c>
      <c r="BM488" s="22">
        <f t="shared" ca="1" si="366"/>
        <v>0</v>
      </c>
      <c r="BN488" s="23">
        <f t="shared" ca="1" si="367"/>
        <v>199</v>
      </c>
      <c r="BO488" s="24">
        <f t="shared" ca="1" si="368"/>
        <v>198</v>
      </c>
      <c r="BP488" s="51" t="str">
        <f>_xlfn.XLOOKUP(E488,[1]Validation!E:E,[1]Validation!F:F,"")</f>
        <v/>
      </c>
      <c r="BQ488" s="51" t="str">
        <f>_xlfn.XLOOKUP(BP488,[1]Validation!F:F,[1]Validation!G:G,"")</f>
        <v/>
      </c>
      <c r="BR488" s="52" t="str">
        <f>VLOOKUP(G488,[1]Validation!$B$1:$C$9,2,0)</f>
        <v>B</v>
      </c>
      <c r="BS488" s="51">
        <f t="shared" ca="1" si="369"/>
        <v>2</v>
      </c>
      <c r="BT488" s="53">
        <f>_xlfn.XLOOKUP(B488,'[2]1. All Calls'!$R:$R,'[2]1. All Calls'!$A:$A,"",0)</f>
        <v>46126.446851851899</v>
      </c>
      <c r="BU488" s="51" t="str">
        <f>_xlfn.XLOOKUP(B488,'[2]1. All Calls'!$R:$R,'[2]1. All Calls'!$F:$F,"",0)</f>
        <v>CC-02046690</v>
      </c>
      <c r="BV488" s="51" t="str">
        <f>_xlfn.XLOOKUP(B488,'[2]1. All Calls'!$R:$R,'[2]1. All Calls'!$J:$J,"",0)</f>
        <v>Commissioning</v>
      </c>
      <c r="BW488" s="53" t="str">
        <f>_xlfn.XLOOKUP(B488,'[2]Sch Calls'!$R:$R,'[2]Sch Calls'!$A:$A,"",0)</f>
        <v/>
      </c>
      <c r="BX488" s="51" t="str">
        <f>_xlfn.XLOOKUP(B488,'[2]Sch Calls'!$R:$R,'[2]Sch Calls'!$B:$B,"",0)</f>
        <v/>
      </c>
      <c r="BY488" s="51" t="str">
        <f t="shared" si="399"/>
        <v>11-Oct-26</v>
      </c>
      <c r="BZ488" s="51" t="str">
        <f t="shared" si="399"/>
        <v>11-Oct-26</v>
      </c>
      <c r="CA488" s="51" t="str">
        <f t="shared" si="370"/>
        <v>14-Jan-27</v>
      </c>
      <c r="CB488" s="51" t="str">
        <f t="shared" si="371"/>
        <v>12-Oct-27</v>
      </c>
      <c r="CC488" s="51" t="str">
        <f t="shared" si="372"/>
        <v>13-Apr-28</v>
      </c>
      <c r="CD488" s="51" t="str">
        <f t="shared" si="373"/>
        <v>14-Apr-27</v>
      </c>
      <c r="CE488" s="51">
        <f t="shared" ca="1" si="400"/>
        <v>50</v>
      </c>
      <c r="CF488" s="51">
        <f t="shared" ca="1" si="400"/>
        <v>50</v>
      </c>
      <c r="CG488" s="51">
        <f t="shared" ca="1" si="374"/>
        <v>50</v>
      </c>
      <c r="CH488" s="51">
        <f t="shared" ca="1" si="375"/>
        <v>50</v>
      </c>
      <c r="CI488" s="51">
        <f t="shared" ca="1" si="376"/>
        <v>50</v>
      </c>
      <c r="CJ488" s="51">
        <f t="shared" ca="1" si="377"/>
        <v>50</v>
      </c>
      <c r="CK488" s="51">
        <f t="shared" ca="1" si="397"/>
        <v>200</v>
      </c>
      <c r="CL488" s="51">
        <f t="shared" ca="1" si="397"/>
        <v>200</v>
      </c>
      <c r="CM488" s="51">
        <f t="shared" ca="1" si="397"/>
        <v>200</v>
      </c>
      <c r="CN488" s="51">
        <f t="shared" ca="1" si="397"/>
        <v>200</v>
      </c>
      <c r="CO488" s="51">
        <f t="shared" ca="1" si="397"/>
        <v>200</v>
      </c>
      <c r="CP488" s="51">
        <f t="shared" ca="1" si="397"/>
        <v>200</v>
      </c>
      <c r="CQ488" s="51">
        <f t="shared" ca="1" si="398"/>
        <v>2800</v>
      </c>
      <c r="CR488" s="51">
        <f t="shared" ca="1" si="398"/>
        <v>2800</v>
      </c>
      <c r="CS488" s="51">
        <f t="shared" ca="1" si="398"/>
        <v>3800</v>
      </c>
      <c r="CT488" s="51">
        <f t="shared" ca="1" si="398"/>
        <v>3800</v>
      </c>
      <c r="CU488" s="51">
        <f t="shared" ca="1" si="398"/>
        <v>7800</v>
      </c>
      <c r="CV488" s="54">
        <f t="shared" ca="1" si="398"/>
        <v>3800</v>
      </c>
      <c r="CW488" s="25">
        <v>0</v>
      </c>
      <c r="CX488" s="55">
        <v>1</v>
      </c>
      <c r="CY488" s="55"/>
      <c r="CZ488" s="26">
        <v>0</v>
      </c>
      <c r="DA488" s="26">
        <v>0</v>
      </c>
      <c r="DB488" s="26">
        <v>0</v>
      </c>
      <c r="DC488" s="26">
        <v>0</v>
      </c>
      <c r="DD488" s="26">
        <v>0</v>
      </c>
      <c r="DE488" s="26">
        <v>0</v>
      </c>
      <c r="DF488" s="26">
        <v>0</v>
      </c>
      <c r="DG488" s="26">
        <v>0</v>
      </c>
      <c r="DH488" s="26">
        <v>0</v>
      </c>
      <c r="DI488" s="26">
        <v>0</v>
      </c>
      <c r="DJ488" s="26">
        <v>0</v>
      </c>
      <c r="DK488" s="26">
        <v>0</v>
      </c>
      <c r="DL488" s="27">
        <f t="shared" si="378"/>
        <v>46201.446851851899</v>
      </c>
      <c r="DM488" s="28">
        <f t="shared" ca="1" si="379"/>
        <v>0</v>
      </c>
      <c r="DN488" s="56">
        <f>_xlfn.XLOOKUP(B488,'[2]1. All Calls'!$R:$R,'[2]1. All Calls'!$A:$A,"",0)</f>
        <v>46126.446851851899</v>
      </c>
      <c r="DO488" s="57" t="str">
        <f ca="1">VLOOKUP(DM488,[1]Validation!$B$20:$C$25,2,0)</f>
        <v>Within 3 months</v>
      </c>
      <c r="DP488" s="58" t="str">
        <f>_xlfn.XLOOKUP(B488,'[1]Active AMCs- Dealer'!E:E,'[1]Active AMCs- Dealer'!L:L,"Not in AMC",0)</f>
        <v>Not in AMC</v>
      </c>
      <c r="DQ488" s="50"/>
      <c r="DR488" s="29" t="str">
        <f>_xlfn.XLOOKUP(B488,'[2]1. All Calls'!$R:$R,'[2]1. All Calls'!$F:$F,"",0)</f>
        <v>CC-02046690</v>
      </c>
      <c r="DS488" s="29" t="str">
        <f>_xlfn.XLOOKUP(B488,'[2]1. All Calls'!$R:$R,'[2]1. All Calls'!$AB:$AB,"",0)</f>
        <v>Commissioning done on dated 14-04-2026....Comm date-14-04-2026</v>
      </c>
      <c r="DT488" s="30">
        <f>_xlfn.XLOOKUP(DR488,'[2]1. All Calls'!$F:$F,'[2]1. All Calls'!$A:$A,"",0)</f>
        <v>46126.446851851899</v>
      </c>
      <c r="DU488" s="31">
        <f>_xlfn.XLOOKUP(DR488,'[2]1. All Calls'!$F:$F,'[2]1. All Calls'!$B:$B,"",0)</f>
        <v>1</v>
      </c>
      <c r="DV488" s="31">
        <f>_xlfn.XLOOKUP(B488,[1]MDA_Assets!D:D,[1]MDA_Assets!N:N,"",0)</f>
        <v>0</v>
      </c>
      <c r="DW488" s="31">
        <f>_xlfn.XLOOKUP(B488,[1]MDA_Assets!D:D,[1]MDA_Assets!O:O,"",0)</f>
        <v>0</v>
      </c>
      <c r="DX488" s="32" t="str">
        <f>_xlfn.XLOOKUP(B488,[1]MDA_Assets!D:D,[1]MDA_Assets!Q:Q,"",0)</f>
        <v>XD</v>
      </c>
      <c r="DY488" s="33">
        <f>_xlfn.XLOOKUP(B488,[1]MDA_Assets!D:D,[1]MDA_Assets!R:R,"",0)</f>
        <v>46126</v>
      </c>
      <c r="DZ488" s="33">
        <f>_xlfn.XLOOKUP(B488,[1]MDA_Assets!D:D,[1]MDA_Assets!S:S,"",0)</f>
        <v>46126</v>
      </c>
      <c r="EA488" s="33">
        <f>_xlfn.XLOOKUP(B488,[1]MDA_Assets!D:D,[1]MDA_Assets!T:T,"",0)</f>
        <v>46126</v>
      </c>
      <c r="EB488" s="33">
        <f>_xlfn.XLOOKUP(B488,[1]MDA_Assets!D:D,[1]MDA_Assets!U:U,"",0)</f>
        <v>46126</v>
      </c>
      <c r="EC488" s="33">
        <f>_xlfn.XLOOKUP(B488,[1]MDA_Assets!D:D,[1]MDA_Assets!V:V,"",0)</f>
        <v>46126</v>
      </c>
      <c r="ED488" s="33">
        <f>_xlfn.XLOOKUP(B488,[1]MDA_Assets!D:D,[1]MDA_Assets!W:W,"",0)</f>
        <v>46126</v>
      </c>
      <c r="EE488" s="32" t="str">
        <f>_xlfn.XLOOKUP(B488,[1]MDA_Assets!D:D,[1]MDA_Assets!X:X,"",0)</f>
        <v>Yes</v>
      </c>
      <c r="EF488" s="33">
        <f>_xlfn.XLOOKUP(B488,[1]MDA_Assets!D:D,[1]MDA_Assets!Y:Y,"",0)</f>
        <v>0</v>
      </c>
      <c r="EG488" s="33">
        <f>_xlfn.XLOOKUP(B488,[1]MDA_Assets!D:D,[1]MDA_Assets!Z:Z,"",0)</f>
        <v>0</v>
      </c>
      <c r="EH488" s="33">
        <f>_xlfn.XLOOKUP(B488,[1]MDA_Assets!D:D,[1]MDA_Assets!AA:AA,"",0)</f>
        <v>0</v>
      </c>
      <c r="EI488" s="34">
        <f>_xlfn.XLOOKUP(B488,[1]MDA_Assets!D:D,[1]MDA_Assets!P:P,"",0)</f>
        <v>4</v>
      </c>
      <c r="EJ488" s="35" t="str">
        <f>_xlfn.XLOOKUP(B488,[1]MDA_Assets!D:D,[1]MDA_Assets!AB:AB,"",0)</f>
        <v>3000</v>
      </c>
      <c r="EK488" s="35" t="str">
        <f>_xlfn.XLOOKUP(B488,[1]MDA_Assets!D:D,[1]MDA_Assets!AC:AC,"",0)</f>
        <v>3000</v>
      </c>
      <c r="EL488" s="35" t="str">
        <f>_xlfn.XLOOKUP(B488,[1]MDA_Assets!D:D,[1]MDA_Assets!AD:AD,"",0)</f>
        <v>4000</v>
      </c>
      <c r="EM488" s="35" t="str">
        <f>_xlfn.XLOOKUP(B488,[1]MDA_Assets!D:D,[1]MDA_Assets!AE:AE,"",0)</f>
        <v>4000</v>
      </c>
      <c r="EN488" s="35" t="str">
        <f>_xlfn.XLOOKUP(B488,[1]MDA_Assets!D:D,[1]MDA_Assets!AF:AF,"",0)</f>
        <v>8000</v>
      </c>
      <c r="EO488" s="35" t="str">
        <f>_xlfn.XLOOKUP(B488,[1]MDA_Assets!D:D,[1]MDA_Assets!AG:AG,"",0)</f>
        <v>4000</v>
      </c>
      <c r="EP488" s="36">
        <f t="shared" si="404"/>
        <v>365</v>
      </c>
      <c r="EQ488" s="36">
        <f t="shared" si="401"/>
        <v>180</v>
      </c>
      <c r="ER488" s="36">
        <f t="shared" si="380"/>
        <v>365</v>
      </c>
      <c r="ES488" s="36">
        <f t="shared" si="381"/>
        <v>365</v>
      </c>
      <c r="ET488" s="36">
        <f t="shared" si="382"/>
        <v>730</v>
      </c>
      <c r="EU488" s="36">
        <f t="shared" si="383"/>
        <v>365</v>
      </c>
      <c r="EV488" s="36" t="str">
        <f t="shared" si="384"/>
        <v/>
      </c>
      <c r="EW488" s="36" t="str">
        <f t="shared" si="355"/>
        <v/>
      </c>
      <c r="EX488" s="36" t="str">
        <f t="shared" si="408"/>
        <v/>
      </c>
      <c r="EY488" s="36">
        <f t="shared" si="405"/>
        <v>11.78</v>
      </c>
      <c r="EZ488" s="36">
        <f t="shared" si="405"/>
        <v>5.81</v>
      </c>
      <c r="FA488" s="36">
        <f t="shared" si="405"/>
        <v>11.78</v>
      </c>
      <c r="FB488" s="36">
        <f t="shared" si="405"/>
        <v>11.78</v>
      </c>
      <c r="FC488" s="36">
        <f t="shared" si="405"/>
        <v>23.55</v>
      </c>
      <c r="FD488" s="36">
        <f t="shared" si="405"/>
        <v>11.78</v>
      </c>
      <c r="FE488" s="36" t="str">
        <f t="shared" si="390"/>
        <v/>
      </c>
      <c r="FF488" s="36" t="str">
        <f t="shared" si="390"/>
        <v/>
      </c>
      <c r="FG488" s="36" t="str">
        <f t="shared" si="390"/>
        <v/>
      </c>
      <c r="FH488" s="37" t="str" cm="1">
        <f t="array" ref="FH488">_xlfn.IFS(EY488="", "No Data", EY488&lt;0, "Negative/Future", EY488=0, "Zero Days", EY488&lt;=3, "&lt; 3 Months", EY488&lt;=6, "3 to 6 Months", EY488&lt;=9, "6 to 9 Months", EY488&lt;=12, "9 to 12 Months", EY488&lt;=15, "12 to 15 Months", EY488&lt;=18, "15 to 18 Months", EY488&lt;=24, "18 to 24 Months", EY488&gt;24, "&gt; 24 Months")</f>
        <v>9 to 12 Months</v>
      </c>
      <c r="FI488" s="37" t="str" cm="1">
        <f t="array" ref="FI488">_xlfn.IFS(EZ488="", "No Data", EZ488&lt;0, "Negative/Future", EZ488=0, "Zero Days", EZ488&lt;=3, "&lt; 3 Months", EZ488&lt;=6, "3 to 6 Months", EZ488&lt;=9, "6 to 9 Months", EZ488&lt;=12, "9 to 12 Months", EZ488&lt;=15, "12 to 15 Months", EZ488&lt;=18, "15 to 18 Months", EZ488&lt;=24, "18 to 24 Months", EZ488&gt;24, "&gt; 24 Months")</f>
        <v>3 to 6 Months</v>
      </c>
      <c r="FJ488" s="37" t="str" cm="1">
        <f t="array" ref="FJ488">_xlfn.IFS(FA488="", "No Data", FA488&lt;0, "Negative/Future", FA488=0, "Zero Days", FA488&lt;=3, "&lt; 3 Months", FA488&lt;=6, "3 to 6 Months", FA488&lt;=9, "6 to 9 Months", FA488&lt;=12, "9 to 12 Months", FA488&lt;=15, "12 to 15 Months", FA488&lt;=18, "15 to 18 Months", FA488&lt;=24, "18 to 24 Months", FA488&gt;24, "&gt; 24 Months")</f>
        <v>9 to 12 Months</v>
      </c>
      <c r="FK488" s="37" t="str" cm="1">
        <f t="array" ref="FK488">_xlfn.IFS(FB488="", "No Data", FB488&lt;0, "Negative/Future", FB488=0, "Zero Days", FB488&lt;=3, "&lt; 3 Months", FB488&lt;=6, "3 to 6 Months", FB488&lt;=9, "6 to 9 Months", FB488&lt;=12, "9 to 12 Months", FB488&lt;=15, "12 to 15 Months", FB488&lt;=18, "15 to 18 Months", FB488&lt;=24, "18 to 24 Months", FB488&gt;24, "&gt; 24 Months")</f>
        <v>9 to 12 Months</v>
      </c>
      <c r="FL488" s="37" t="str" cm="1">
        <f t="array" ref="FL488">_xlfn.IFS(FC488="", "No Data", FC488&lt;0, "Negative/Future", FC488=0, "Zero Days", FC488&lt;=3, "&lt; 3 Months", FC488&lt;=6, "3 to 6 Months", FC488&lt;=9, "6 to 9 Months", FC488&lt;=12, "9 to 12 Months", FC488&lt;=15, "12 to 15 Months", FC488&lt;=18, "15 to 18 Months", FC488&lt;=24, "18 to 24 Months", FC488&gt;24, "&gt; 24 Months")</f>
        <v>18 to 24 Months</v>
      </c>
      <c r="FM488" s="37" t="str" cm="1">
        <f t="array" ref="FM488">_xlfn.IFS(FD488="", "No Data", FD488&lt;0, "Negative/Future", FD488=0, "Zero Days", FD488&lt;=3, "&lt; 3 Months", FD488&lt;=6, "3 to 6 Months", FD488&lt;=9, "6 to 9 Months", FD488&lt;=12, "9 to 12 Months", FD488&lt;=15, "12 to 15 Months", FD488&lt;=18, "15 to 18 Months", FD488&lt;=24, "18 to 24 Months", FD488&gt;24, "&gt; 24 Months")</f>
        <v>9 to 12 Months</v>
      </c>
      <c r="FN488" s="37" t="str" cm="1">
        <f t="array" ref="FN488">_xlfn.IFS(FE488="", "No Data", FE488&lt;0, "Negative/Future", FE488=0, "Zero Days", FE488&lt;=3, "&lt; 3 Months", FE488&lt;=6, "3 to 6 Months", FE488&lt;=9, "6 to 9 Months", FE488&lt;=12, "9 to 12 Months", FE488&lt;=15, "12 to 15 Months", FE488&lt;=18, "15 to 18 Months", FE488&lt;=24, "18 to 24 Months", FE488&gt;24, "&gt; 24 Months")</f>
        <v>No Data</v>
      </c>
      <c r="FO488" s="37" t="str" cm="1">
        <f t="array" ref="FO488">_xlfn.IFS(FG488="", "No Data", FG488&lt;0, "Negative/Future", FG488=0, "Zero Days", FG488&lt;=3, "&lt; 3 Months", FG488&lt;=6, "3 to 6 Months", FG488&lt;=9, "6 to 9 Months", FG488&lt;=12, "9 to 12 Months", FG488&lt;=15, "12 to 15 Months", FG488&lt;=18, "15 to 18 Months", FG488&lt;=24, "18 to 24 Months", FG488&gt;24, "&gt; 24 Months")</f>
        <v>No Data</v>
      </c>
      <c r="FP488" s="37" t="str" cm="1">
        <f t="array" ref="FP488">_xlfn.IFS(FF488="", "No Data", FF488&lt;0, "Negative/Future", FF488=0, "Zero Days", FF488&lt;=3, "&lt; 3 Months", FF488&lt;=6, "3 to 6 Months", FF488&lt;=9, "6 to 9 Months", FF488&lt;=12, "9 to 12 Months", FF488&lt;=15, "12 to 15 Months", FF488&lt;=18, "15 to 18 Months", FF488&lt;=24, "18 to 24 Months", FF488&gt;24, "&gt; 24 Months")</f>
        <v>No Data</v>
      </c>
      <c r="FQ488" s="29"/>
      <c r="FR488" s="29"/>
      <c r="FS488" s="38" t="str">
        <f>VLOOKUP(_xlfn.XLOOKUP(B488,[1]MDA_Assets!D:D,[1]MDA_Assets!I:I,"",0),[1]Validation!$B$1:$C$8,2,0)</f>
        <v>B</v>
      </c>
      <c r="FT488" s="38" t="s">
        <v>202</v>
      </c>
      <c r="FU488" s="31" t="str">
        <f>_xlfn.XLOOKUP(B488,[1]MDA_Assets!D:D,[1]MDA_Assets!X:X,"",0)</f>
        <v>Yes</v>
      </c>
      <c r="FV488" s="39">
        <v>0</v>
      </c>
      <c r="FW488" s="39">
        <v>0</v>
      </c>
      <c r="FX488" s="39">
        <v>0</v>
      </c>
      <c r="FY488" s="39">
        <v>9</v>
      </c>
      <c r="FZ488" s="40">
        <f t="shared" si="402"/>
        <v>46491</v>
      </c>
      <c r="GA488" s="40">
        <f t="shared" si="402"/>
        <v>46306</v>
      </c>
      <c r="GB488" s="40">
        <f t="shared" si="357"/>
        <v>46491</v>
      </c>
      <c r="GC488" s="40">
        <f t="shared" si="358"/>
        <v>46491</v>
      </c>
      <c r="GD488" s="40">
        <f t="shared" si="359"/>
        <v>46856</v>
      </c>
      <c r="GE488" s="40">
        <f t="shared" si="360"/>
        <v>46491</v>
      </c>
      <c r="GF488" s="40" t="str">
        <f t="shared" si="409"/>
        <v/>
      </c>
      <c r="GG488" s="40" t="str">
        <f t="shared" si="403"/>
        <v/>
      </c>
      <c r="GH488" s="40" t="str">
        <f t="shared" si="403"/>
        <v/>
      </c>
      <c r="GI488" s="39">
        <f t="shared" si="385"/>
        <v>0</v>
      </c>
      <c r="GJ488" s="39">
        <f t="shared" si="386"/>
        <v>0</v>
      </c>
      <c r="GK488" s="39">
        <f t="shared" si="387"/>
        <v>0</v>
      </c>
      <c r="GL488" s="39">
        <f t="shared" si="388"/>
        <v>6</v>
      </c>
    </row>
    <row r="489" spans="1:194" x14ac:dyDescent="0.25">
      <c r="A489" s="19">
        <v>525</v>
      </c>
      <c r="B489" s="43" t="s">
        <v>3299</v>
      </c>
      <c r="C489" s="43" t="s">
        <v>254</v>
      </c>
      <c r="D489" s="43" t="s">
        <v>636</v>
      </c>
      <c r="E489" s="43" t="s">
        <v>1473</v>
      </c>
      <c r="F489" s="43" t="s">
        <v>429</v>
      </c>
      <c r="G489" s="43" t="s">
        <v>3251</v>
      </c>
      <c r="H489" s="43" t="s">
        <v>216</v>
      </c>
      <c r="I489" s="43" t="s">
        <v>192</v>
      </c>
      <c r="J489" s="44" t="str">
        <f t="shared" si="361"/>
        <v/>
      </c>
      <c r="K489" s="43"/>
      <c r="L489" s="44">
        <v>46051</v>
      </c>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8"/>
      <c r="AM489" s="48"/>
      <c r="AN489" s="48"/>
      <c r="AO489" s="48"/>
      <c r="AP489" s="48"/>
      <c r="AQ489" s="48"/>
      <c r="AR489" s="48"/>
      <c r="AS489" s="48"/>
      <c r="AT489" s="48"/>
      <c r="AU489" s="43">
        <v>0</v>
      </c>
      <c r="AV489" s="43">
        <v>0</v>
      </c>
      <c r="AW489" s="43">
        <v>0</v>
      </c>
      <c r="AX489" s="51"/>
      <c r="AY489" s="51"/>
      <c r="AZ489" s="51"/>
      <c r="BA489" s="20" t="str">
        <f t="shared" ca="1" si="410"/>
        <v/>
      </c>
      <c r="BB489" s="20" t="str">
        <f t="shared" ca="1" si="410"/>
        <v/>
      </c>
      <c r="BC489" s="20" t="str">
        <f t="shared" ca="1" si="410"/>
        <v/>
      </c>
      <c r="BD489" s="20" t="str">
        <f t="shared" ca="1" si="407"/>
        <v/>
      </c>
      <c r="BE489" s="20" t="str">
        <f t="shared" ca="1" si="407"/>
        <v/>
      </c>
      <c r="BF489" s="20" t="str">
        <f t="shared" ca="1" si="407"/>
        <v/>
      </c>
      <c r="BG489" s="21" t="str">
        <f t="shared" ca="1" si="407"/>
        <v/>
      </c>
      <c r="BH489" s="21" t="str">
        <f t="shared" ca="1" si="407"/>
        <v/>
      </c>
      <c r="BI489" s="21" t="str">
        <f t="shared" ca="1" si="407"/>
        <v/>
      </c>
      <c r="BJ489" s="22">
        <f t="shared" ca="1" si="363"/>
        <v>0</v>
      </c>
      <c r="BK489" s="21">
        <f t="shared" si="364"/>
        <v>0</v>
      </c>
      <c r="BL489" s="22" t="str">
        <f t="shared" ca="1" si="365"/>
        <v/>
      </c>
      <c r="BM489" s="22" t="str">
        <f t="shared" ca="1" si="366"/>
        <v/>
      </c>
      <c r="BN489" s="23" t="str">
        <f t="shared" ca="1" si="367"/>
        <v/>
      </c>
      <c r="BO489" s="24" t="str">
        <f t="shared" ca="1" si="368"/>
        <v/>
      </c>
      <c r="BP489" s="51" t="str">
        <f>_xlfn.XLOOKUP(E489,[1]Validation!E:E,[1]Validation!F:F,"")</f>
        <v>EQ5</v>
      </c>
      <c r="BQ489" s="51" t="str">
        <f>_xlfn.XLOOKUP(BP489,[1]Validation!F:F,[1]Validation!G:G,"")</f>
        <v>EQ2 to EQ7</v>
      </c>
      <c r="BR489" s="52" t="str">
        <f>VLOOKUP(G489,[1]Validation!$B$1:$C$9,2,0)</f>
        <v>P</v>
      </c>
      <c r="BS489" s="51">
        <f t="shared" ca="1" si="369"/>
        <v>1517</v>
      </c>
      <c r="BT489" s="53" t="str">
        <f>_xlfn.XLOOKUP(B489,'[2]1. All Calls'!$R:$R,'[2]1. All Calls'!$A:$A,"",0)</f>
        <v/>
      </c>
      <c r="BU489" s="51" t="str">
        <f>_xlfn.XLOOKUP(B489,'[2]1. All Calls'!$R:$R,'[2]1. All Calls'!$F:$F,"",0)</f>
        <v/>
      </c>
      <c r="BV489" s="51" t="str">
        <f>_xlfn.XLOOKUP(B489,'[2]1. All Calls'!$R:$R,'[2]1. All Calls'!$J:$J,"",0)</f>
        <v/>
      </c>
      <c r="BW489" s="53" t="str">
        <f>_xlfn.XLOOKUP(B489,'[2]Sch Calls'!$R:$R,'[2]Sch Calls'!$A:$A,"",0)</f>
        <v/>
      </c>
      <c r="BX489" s="51" t="str">
        <f>_xlfn.XLOOKUP(B489,'[2]Sch Calls'!$R:$R,'[2]Sch Calls'!$B:$B,"",0)</f>
        <v/>
      </c>
      <c r="BY489" s="51" t="str">
        <f t="shared" si="399"/>
        <v/>
      </c>
      <c r="BZ489" s="51" t="str">
        <f t="shared" si="399"/>
        <v/>
      </c>
      <c r="CA489" s="51" t="str">
        <f t="shared" si="370"/>
        <v/>
      </c>
      <c r="CB489" s="51" t="str">
        <f t="shared" si="371"/>
        <v/>
      </c>
      <c r="CC489" s="51" t="str">
        <f t="shared" si="372"/>
        <v/>
      </c>
      <c r="CD489" s="51" t="str">
        <f t="shared" si="373"/>
        <v/>
      </c>
      <c r="CE489" s="51" t="str">
        <f t="shared" ca="1" si="400"/>
        <v/>
      </c>
      <c r="CF489" s="51" t="str">
        <f t="shared" ca="1" si="400"/>
        <v/>
      </c>
      <c r="CG489" s="51" t="str">
        <f t="shared" ca="1" si="374"/>
        <v/>
      </c>
      <c r="CH489" s="51" t="str">
        <f t="shared" ca="1" si="375"/>
        <v/>
      </c>
      <c r="CI489" s="51" t="str">
        <f t="shared" ca="1" si="376"/>
        <v/>
      </c>
      <c r="CJ489" s="51" t="str">
        <f t="shared" ca="1" si="377"/>
        <v/>
      </c>
      <c r="CK489" s="51" t="str">
        <f t="shared" ca="1" si="397"/>
        <v/>
      </c>
      <c r="CL489" s="51" t="str">
        <f t="shared" ca="1" si="397"/>
        <v/>
      </c>
      <c r="CM489" s="51" t="str">
        <f t="shared" ca="1" si="397"/>
        <v/>
      </c>
      <c r="CN489" s="51" t="str">
        <f t="shared" ca="1" si="397"/>
        <v/>
      </c>
      <c r="CO489" s="51" t="str">
        <f t="shared" ca="1" si="397"/>
        <v/>
      </c>
      <c r="CP489" s="51" t="str">
        <f t="shared" ca="1" si="397"/>
        <v/>
      </c>
      <c r="CQ489" s="51" t="str">
        <f t="shared" si="398"/>
        <v/>
      </c>
      <c r="CR489" s="51" t="str">
        <f t="shared" si="398"/>
        <v/>
      </c>
      <c r="CS489" s="51" t="str">
        <f t="shared" si="398"/>
        <v/>
      </c>
      <c r="CT489" s="51" t="str">
        <f t="shared" si="398"/>
        <v/>
      </c>
      <c r="CU489" s="51" t="str">
        <f t="shared" si="398"/>
        <v/>
      </c>
      <c r="CV489" s="54" t="str">
        <f t="shared" si="398"/>
        <v/>
      </c>
      <c r="CW489" s="25">
        <v>0</v>
      </c>
      <c r="CX489" s="55">
        <v>1</v>
      </c>
      <c r="CY489" s="55"/>
      <c r="CZ489" s="26">
        <v>0</v>
      </c>
      <c r="DA489" s="26">
        <v>0</v>
      </c>
      <c r="DB489" s="26">
        <v>0</v>
      </c>
      <c r="DC489" s="26">
        <v>0</v>
      </c>
      <c r="DD489" s="26">
        <v>0</v>
      </c>
      <c r="DE489" s="26">
        <v>0</v>
      </c>
      <c r="DF489" s="26">
        <v>0</v>
      </c>
      <c r="DG489" s="26">
        <v>0</v>
      </c>
      <c r="DH489" s="26">
        <v>0</v>
      </c>
      <c r="DI489" s="26">
        <v>0</v>
      </c>
      <c r="DJ489" s="26">
        <v>0</v>
      </c>
      <c r="DK489" s="26">
        <v>0</v>
      </c>
      <c r="DL489" s="27" t="str">
        <f t="shared" si="378"/>
        <v>P1</v>
      </c>
      <c r="DM489" s="28" t="str">
        <f t="shared" ca="1" si="379"/>
        <v>P1</v>
      </c>
      <c r="DN489" s="56" t="str">
        <f>_xlfn.XLOOKUP(B489,'[2]1. All Calls'!$R:$R,'[2]1. All Calls'!$A:$A,"",0)</f>
        <v/>
      </c>
      <c r="DO489" s="57" t="str">
        <f ca="1">VLOOKUP(DM489,[1]Validation!$B$20:$C$25,2,0)</f>
        <v>P1</v>
      </c>
      <c r="DP489" s="58" t="str">
        <f>_xlfn.XLOOKUP(B489,'[1]Active AMCs- Dealer'!E:E,'[1]Active AMCs- Dealer'!L:L,"Not in AMC",0)</f>
        <v>Not in AMC</v>
      </c>
      <c r="DQ489" s="50"/>
      <c r="DR489" s="29" t="str">
        <f>_xlfn.XLOOKUP(B489,'[2]1. All Calls'!$R:$R,'[2]1. All Calls'!$F:$F,"",0)</f>
        <v/>
      </c>
      <c r="DS489" s="29" t="str">
        <f>_xlfn.XLOOKUP(B489,'[2]1. All Calls'!$R:$R,'[2]1. All Calls'!$AB:$AB,"",0)</f>
        <v/>
      </c>
      <c r="DT489" s="30" t="str">
        <f>_xlfn.XLOOKUP(DR489,'[2]1. All Calls'!$F:$F,'[2]1. All Calls'!$A:$A,"",0)</f>
        <v/>
      </c>
      <c r="DU489" s="31" t="str">
        <f>_xlfn.XLOOKUP(DR489,'[2]1. All Calls'!$F:$F,'[2]1. All Calls'!$B:$B,"",0)</f>
        <v/>
      </c>
      <c r="DV489" s="31">
        <f>_xlfn.XLOOKUP(B489,[1]MDA_Assets!D:D,[1]MDA_Assets!N:N,"",0)</f>
        <v>0</v>
      </c>
      <c r="DW489" s="31">
        <f>_xlfn.XLOOKUP(B489,[1]MDA_Assets!D:D,[1]MDA_Assets!O:O,"",0)</f>
        <v>0</v>
      </c>
      <c r="DX489" s="32">
        <f>_xlfn.XLOOKUP(B489,[1]MDA_Assets!D:D,[1]MDA_Assets!Q:Q,"",0)</f>
        <v>0</v>
      </c>
      <c r="DY489" s="33">
        <f>_xlfn.XLOOKUP(B489,[1]MDA_Assets!D:D,[1]MDA_Assets!R:R,"",0)</f>
        <v>0</v>
      </c>
      <c r="DZ489" s="33">
        <f>_xlfn.XLOOKUP(B489,[1]MDA_Assets!D:D,[1]MDA_Assets!S:S,"",0)</f>
        <v>0</v>
      </c>
      <c r="EA489" s="33">
        <f>_xlfn.XLOOKUP(B489,[1]MDA_Assets!D:D,[1]MDA_Assets!T:T,"",0)</f>
        <v>0</v>
      </c>
      <c r="EB489" s="33">
        <f>_xlfn.XLOOKUP(B489,[1]MDA_Assets!D:D,[1]MDA_Assets!U:U,"",0)</f>
        <v>0</v>
      </c>
      <c r="EC489" s="33">
        <f>_xlfn.XLOOKUP(B489,[1]MDA_Assets!D:D,[1]MDA_Assets!V:V,"",0)</f>
        <v>0</v>
      </c>
      <c r="ED489" s="33">
        <f>_xlfn.XLOOKUP(B489,[1]MDA_Assets!D:D,[1]MDA_Assets!W:W,"",0)</f>
        <v>0</v>
      </c>
      <c r="EE489" s="32">
        <f>_xlfn.XLOOKUP(B489,[1]MDA_Assets!D:D,[1]MDA_Assets!X:X,"",0)</f>
        <v>0</v>
      </c>
      <c r="EF489" s="33">
        <f>_xlfn.XLOOKUP(B489,[1]MDA_Assets!D:D,[1]MDA_Assets!Y:Y,"",0)</f>
        <v>0</v>
      </c>
      <c r="EG489" s="33">
        <f>_xlfn.XLOOKUP(B489,[1]MDA_Assets!D:D,[1]MDA_Assets!Z:Z,"",0)</f>
        <v>0</v>
      </c>
      <c r="EH489" s="33">
        <f>_xlfn.XLOOKUP(B489,[1]MDA_Assets!D:D,[1]MDA_Assets!AA:AA,"",0)</f>
        <v>0</v>
      </c>
      <c r="EI489" s="34">
        <f>_xlfn.XLOOKUP(B489,[1]MDA_Assets!D:D,[1]MDA_Assets!P:P,"",0)</f>
        <v>0</v>
      </c>
      <c r="EJ489" s="35">
        <f>_xlfn.XLOOKUP(B489,[1]MDA_Assets!D:D,[1]MDA_Assets!AB:AB,"",0)</f>
        <v>0</v>
      </c>
      <c r="EK489" s="35">
        <f>_xlfn.XLOOKUP(B489,[1]MDA_Assets!D:D,[1]MDA_Assets!AC:AC,"",0)</f>
        <v>0</v>
      </c>
      <c r="EL489" s="35">
        <f>_xlfn.XLOOKUP(B489,[1]MDA_Assets!D:D,[1]MDA_Assets!AD:AD,"",0)</f>
        <v>0</v>
      </c>
      <c r="EM489" s="35">
        <f>_xlfn.XLOOKUP(B489,[1]MDA_Assets!D:D,[1]MDA_Assets!AE:AE,"",0)</f>
        <v>0</v>
      </c>
      <c r="EN489" s="35">
        <f>_xlfn.XLOOKUP(B489,[1]MDA_Assets!D:D,[1]MDA_Assets!AF:AF,"",0)</f>
        <v>0</v>
      </c>
      <c r="EO489" s="35">
        <f>_xlfn.XLOOKUP(B489,[1]MDA_Assets!D:D,[1]MDA_Assets!AG:AG,"",0)</f>
        <v>0</v>
      </c>
      <c r="EP489" s="36" t="str">
        <f t="shared" si="404"/>
        <v/>
      </c>
      <c r="EQ489" s="36" t="str">
        <f t="shared" si="401"/>
        <v/>
      </c>
      <c r="ER489" s="36" t="str">
        <f t="shared" si="380"/>
        <v/>
      </c>
      <c r="ES489" s="36" t="str">
        <f t="shared" si="381"/>
        <v/>
      </c>
      <c r="ET489" s="36" t="str">
        <f t="shared" si="382"/>
        <v/>
      </c>
      <c r="EU489" s="36" t="str">
        <f t="shared" si="383"/>
        <v/>
      </c>
      <c r="EV489" s="36" t="str">
        <f t="shared" si="384"/>
        <v/>
      </c>
      <c r="EW489" s="36" t="str">
        <f t="shared" si="355"/>
        <v/>
      </c>
      <c r="EX489" s="36" t="str">
        <f t="shared" si="408"/>
        <v/>
      </c>
      <c r="EY489" s="36" t="str">
        <f t="shared" si="405"/>
        <v/>
      </c>
      <c r="EZ489" s="36" t="str">
        <f t="shared" si="405"/>
        <v/>
      </c>
      <c r="FA489" s="36" t="str">
        <f t="shared" si="405"/>
        <v/>
      </c>
      <c r="FB489" s="36" t="str">
        <f t="shared" si="405"/>
        <v/>
      </c>
      <c r="FC489" s="36" t="str">
        <f t="shared" si="405"/>
        <v/>
      </c>
      <c r="FD489" s="36" t="str">
        <f t="shared" si="405"/>
        <v/>
      </c>
      <c r="FE489" s="36" t="str">
        <f t="shared" si="390"/>
        <v/>
      </c>
      <c r="FF489" s="36" t="str">
        <f t="shared" si="390"/>
        <v/>
      </c>
      <c r="FG489" s="36" t="str">
        <f t="shared" si="390"/>
        <v/>
      </c>
      <c r="FH489" s="37" t="str" cm="1">
        <f t="array" ref="FH489">_xlfn.IFS(EY489="", "No Data", EY489&lt;0, "Negative/Future", EY489=0, "Zero Days", EY489&lt;=3, "&lt; 3 Months", EY489&lt;=6, "3 to 6 Months", EY489&lt;=9, "6 to 9 Months", EY489&lt;=12, "9 to 12 Months", EY489&lt;=15, "12 to 15 Months", EY489&lt;=18, "15 to 18 Months", EY489&lt;=24, "18 to 24 Months", EY489&gt;24, "&gt; 24 Months")</f>
        <v>No Data</v>
      </c>
      <c r="FI489" s="37" t="str" cm="1">
        <f t="array" ref="FI489">_xlfn.IFS(EZ489="", "No Data", EZ489&lt;0, "Negative/Future", EZ489=0, "Zero Days", EZ489&lt;=3, "&lt; 3 Months", EZ489&lt;=6, "3 to 6 Months", EZ489&lt;=9, "6 to 9 Months", EZ489&lt;=12, "9 to 12 Months", EZ489&lt;=15, "12 to 15 Months", EZ489&lt;=18, "15 to 18 Months", EZ489&lt;=24, "18 to 24 Months", EZ489&gt;24, "&gt; 24 Months")</f>
        <v>No Data</v>
      </c>
      <c r="FJ489" s="37" t="str" cm="1">
        <f t="array" ref="FJ489">_xlfn.IFS(FA489="", "No Data", FA489&lt;0, "Negative/Future", FA489=0, "Zero Days", FA489&lt;=3, "&lt; 3 Months", FA489&lt;=6, "3 to 6 Months", FA489&lt;=9, "6 to 9 Months", FA489&lt;=12, "9 to 12 Months", FA489&lt;=15, "12 to 15 Months", FA489&lt;=18, "15 to 18 Months", FA489&lt;=24, "18 to 24 Months", FA489&gt;24, "&gt; 24 Months")</f>
        <v>No Data</v>
      </c>
      <c r="FK489" s="37" t="str" cm="1">
        <f t="array" ref="FK489">_xlfn.IFS(FB489="", "No Data", FB489&lt;0, "Negative/Future", FB489=0, "Zero Days", FB489&lt;=3, "&lt; 3 Months", FB489&lt;=6, "3 to 6 Months", FB489&lt;=9, "6 to 9 Months", FB489&lt;=12, "9 to 12 Months", FB489&lt;=15, "12 to 15 Months", FB489&lt;=18, "15 to 18 Months", FB489&lt;=24, "18 to 24 Months", FB489&gt;24, "&gt; 24 Months")</f>
        <v>No Data</v>
      </c>
      <c r="FL489" s="37" t="str" cm="1">
        <f t="array" ref="FL489">_xlfn.IFS(FC489="", "No Data", FC489&lt;0, "Negative/Future", FC489=0, "Zero Days", FC489&lt;=3, "&lt; 3 Months", FC489&lt;=6, "3 to 6 Months", FC489&lt;=9, "6 to 9 Months", FC489&lt;=12, "9 to 12 Months", FC489&lt;=15, "12 to 15 Months", FC489&lt;=18, "15 to 18 Months", FC489&lt;=24, "18 to 24 Months", FC489&gt;24, "&gt; 24 Months")</f>
        <v>No Data</v>
      </c>
      <c r="FM489" s="37" t="str" cm="1">
        <f t="array" ref="FM489">_xlfn.IFS(FD489="", "No Data", FD489&lt;0, "Negative/Future", FD489=0, "Zero Days", FD489&lt;=3, "&lt; 3 Months", FD489&lt;=6, "3 to 6 Months", FD489&lt;=9, "6 to 9 Months", FD489&lt;=12, "9 to 12 Months", FD489&lt;=15, "12 to 15 Months", FD489&lt;=18, "15 to 18 Months", FD489&lt;=24, "18 to 24 Months", FD489&gt;24, "&gt; 24 Months")</f>
        <v>No Data</v>
      </c>
      <c r="FN489" s="37" t="str" cm="1">
        <f t="array" ref="FN489">_xlfn.IFS(FE489="", "No Data", FE489&lt;0, "Negative/Future", FE489=0, "Zero Days", FE489&lt;=3, "&lt; 3 Months", FE489&lt;=6, "3 to 6 Months", FE489&lt;=9, "6 to 9 Months", FE489&lt;=12, "9 to 12 Months", FE489&lt;=15, "12 to 15 Months", FE489&lt;=18, "15 to 18 Months", FE489&lt;=24, "18 to 24 Months", FE489&gt;24, "&gt; 24 Months")</f>
        <v>No Data</v>
      </c>
      <c r="FO489" s="37" t="str" cm="1">
        <f t="array" ref="FO489">_xlfn.IFS(FG489="", "No Data", FG489&lt;0, "Negative/Future", FG489=0, "Zero Days", FG489&lt;=3, "&lt; 3 Months", FG489&lt;=6, "3 to 6 Months", FG489&lt;=9, "6 to 9 Months", FG489&lt;=12, "9 to 12 Months", FG489&lt;=15, "12 to 15 Months", FG489&lt;=18, "15 to 18 Months", FG489&lt;=24, "18 to 24 Months", FG489&gt;24, "&gt; 24 Months")</f>
        <v>No Data</v>
      </c>
      <c r="FP489" s="37" t="str" cm="1">
        <f t="array" ref="FP489">_xlfn.IFS(FF489="", "No Data", FF489&lt;0, "Negative/Future", FF489=0, "Zero Days", FF489&lt;=3, "&lt; 3 Months", FF489&lt;=6, "3 to 6 Months", FF489&lt;=9, "6 to 9 Months", FF489&lt;=12, "9 to 12 Months", FF489&lt;=15, "12 to 15 Months", FF489&lt;=18, "15 to 18 Months", FF489&lt;=24, "18 to 24 Months", FF489&gt;24, "&gt; 24 Months")</f>
        <v>No Data</v>
      </c>
      <c r="FQ489" s="29"/>
      <c r="FR489" s="29"/>
      <c r="FS489" s="38" t="str">
        <f>VLOOKUP(_xlfn.XLOOKUP(B489,[1]MDA_Assets!D:D,[1]MDA_Assets!I:I,"",0),[1]Validation!$B$1:$C$8,2,0)</f>
        <v>P</v>
      </c>
      <c r="FT489" s="38" t="s">
        <v>202</v>
      </c>
      <c r="FU489" s="31">
        <f>_xlfn.XLOOKUP(B489,[1]MDA_Assets!D:D,[1]MDA_Assets!X:X,"",0)</f>
        <v>0</v>
      </c>
      <c r="FV489" s="39">
        <v>0</v>
      </c>
      <c r="FW489" s="39">
        <v>0</v>
      </c>
      <c r="FX489" s="39">
        <v>0</v>
      </c>
      <c r="FY489" s="39">
        <v>9</v>
      </c>
      <c r="FZ489" s="40" t="str">
        <f t="shared" si="402"/>
        <v/>
      </c>
      <c r="GA489" s="40" t="str">
        <f t="shared" si="402"/>
        <v/>
      </c>
      <c r="GB489" s="40" t="str">
        <f t="shared" si="357"/>
        <v/>
      </c>
      <c r="GC489" s="40" t="str">
        <f t="shared" si="358"/>
        <v/>
      </c>
      <c r="GD489" s="40" t="str">
        <f t="shared" si="359"/>
        <v/>
      </c>
      <c r="GE489" s="40" t="str">
        <f t="shared" si="360"/>
        <v/>
      </c>
      <c r="GF489" s="40" t="str">
        <f t="shared" si="409"/>
        <v/>
      </c>
      <c r="GG489" s="40" t="str">
        <f t="shared" si="403"/>
        <v/>
      </c>
      <c r="GH489" s="40" t="str">
        <f t="shared" si="403"/>
        <v/>
      </c>
      <c r="GI489" s="39">
        <f t="shared" si="385"/>
        <v>0</v>
      </c>
      <c r="GJ489" s="39">
        <f t="shared" si="386"/>
        <v>0</v>
      </c>
      <c r="GK489" s="39">
        <f t="shared" si="387"/>
        <v>0</v>
      </c>
      <c r="GL489" s="39">
        <f t="shared" si="388"/>
        <v>0</v>
      </c>
    </row>
    <row r="490" spans="1:194" x14ac:dyDescent="0.25">
      <c r="A490" s="19">
        <v>526</v>
      </c>
      <c r="B490" s="43" t="s">
        <v>3300</v>
      </c>
      <c r="C490" s="43" t="s">
        <v>186</v>
      </c>
      <c r="D490" s="43" t="s">
        <v>636</v>
      </c>
      <c r="E490" s="43" t="s">
        <v>3301</v>
      </c>
      <c r="F490" s="43" t="s">
        <v>429</v>
      </c>
      <c r="G490" s="43" t="s">
        <v>3251</v>
      </c>
      <c r="H490" s="43" t="s">
        <v>216</v>
      </c>
      <c r="I490" s="43" t="s">
        <v>192</v>
      </c>
      <c r="J490" s="44" t="str">
        <f t="shared" si="361"/>
        <v/>
      </c>
      <c r="K490" s="43"/>
      <c r="L490" s="44">
        <v>46100</v>
      </c>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8"/>
      <c r="AM490" s="48"/>
      <c r="AN490" s="48"/>
      <c r="AO490" s="48"/>
      <c r="AP490" s="48"/>
      <c r="AQ490" s="48"/>
      <c r="AR490" s="48"/>
      <c r="AS490" s="48"/>
      <c r="AT490" s="48"/>
      <c r="AU490" s="43">
        <v>0</v>
      </c>
      <c r="AV490" s="43">
        <v>0</v>
      </c>
      <c r="AW490" s="43">
        <v>0</v>
      </c>
      <c r="AX490" s="51"/>
      <c r="AY490" s="51"/>
      <c r="AZ490" s="51"/>
      <c r="BA490" s="20" t="str">
        <f t="shared" ca="1" si="410"/>
        <v/>
      </c>
      <c r="BB490" s="20" t="str">
        <f t="shared" ca="1" si="410"/>
        <v/>
      </c>
      <c r="BC490" s="20" t="str">
        <f t="shared" ca="1" si="410"/>
        <v/>
      </c>
      <c r="BD490" s="20" t="str">
        <f t="shared" ca="1" si="407"/>
        <v/>
      </c>
      <c r="BE490" s="20" t="str">
        <f t="shared" ca="1" si="407"/>
        <v/>
      </c>
      <c r="BF490" s="20" t="str">
        <f t="shared" ca="1" si="407"/>
        <v/>
      </c>
      <c r="BG490" s="21" t="str">
        <f t="shared" ca="1" si="407"/>
        <v/>
      </c>
      <c r="BH490" s="21" t="str">
        <f t="shared" ca="1" si="407"/>
        <v/>
      </c>
      <c r="BI490" s="21" t="str">
        <f t="shared" ca="1" si="407"/>
        <v/>
      </c>
      <c r="BJ490" s="22">
        <f t="shared" ca="1" si="363"/>
        <v>0</v>
      </c>
      <c r="BK490" s="21">
        <f t="shared" si="364"/>
        <v>0</v>
      </c>
      <c r="BL490" s="22" t="str">
        <f t="shared" ca="1" si="365"/>
        <v/>
      </c>
      <c r="BM490" s="22" t="str">
        <f t="shared" ca="1" si="366"/>
        <v/>
      </c>
      <c r="BN490" s="23" t="str">
        <f t="shared" ca="1" si="367"/>
        <v/>
      </c>
      <c r="BO490" s="24" t="str">
        <f t="shared" ca="1" si="368"/>
        <v/>
      </c>
      <c r="BP490" s="51" t="str">
        <f>_xlfn.XLOOKUP(E490,[1]Validation!E:E,[1]Validation!F:F,"")</f>
        <v/>
      </c>
      <c r="BQ490" s="51" t="str">
        <f>_xlfn.XLOOKUP(BP490,[1]Validation!F:F,[1]Validation!G:G,"")</f>
        <v/>
      </c>
      <c r="BR490" s="52" t="str">
        <f>VLOOKUP(G490,[1]Validation!$B$1:$C$9,2,0)</f>
        <v>P</v>
      </c>
      <c r="BS490" s="51">
        <f t="shared" ca="1" si="369"/>
        <v>1517</v>
      </c>
      <c r="BT490" s="53" t="str">
        <f>_xlfn.XLOOKUP(B490,'[2]1. All Calls'!$R:$R,'[2]1. All Calls'!$A:$A,"",0)</f>
        <v/>
      </c>
      <c r="BU490" s="51" t="str">
        <f>_xlfn.XLOOKUP(B490,'[2]1. All Calls'!$R:$R,'[2]1. All Calls'!$F:$F,"",0)</f>
        <v/>
      </c>
      <c r="BV490" s="51" t="str">
        <f>_xlfn.XLOOKUP(B490,'[2]1. All Calls'!$R:$R,'[2]1. All Calls'!$J:$J,"",0)</f>
        <v/>
      </c>
      <c r="BW490" s="53" t="str">
        <f>_xlfn.XLOOKUP(B490,'[2]Sch Calls'!$R:$R,'[2]Sch Calls'!$A:$A,"",0)</f>
        <v/>
      </c>
      <c r="BX490" s="51" t="str">
        <f>_xlfn.XLOOKUP(B490,'[2]Sch Calls'!$R:$R,'[2]Sch Calls'!$B:$B,"",0)</f>
        <v/>
      </c>
      <c r="BY490" s="51" t="str">
        <f t="shared" si="399"/>
        <v/>
      </c>
      <c r="BZ490" s="51" t="str">
        <f t="shared" si="399"/>
        <v/>
      </c>
      <c r="CA490" s="51" t="str">
        <f t="shared" si="370"/>
        <v/>
      </c>
      <c r="CB490" s="51" t="str">
        <f t="shared" si="371"/>
        <v/>
      </c>
      <c r="CC490" s="51" t="str">
        <f t="shared" si="372"/>
        <v/>
      </c>
      <c r="CD490" s="51" t="str">
        <f t="shared" si="373"/>
        <v/>
      </c>
      <c r="CE490" s="51" t="str">
        <f t="shared" ca="1" si="400"/>
        <v/>
      </c>
      <c r="CF490" s="51" t="str">
        <f t="shared" ca="1" si="400"/>
        <v/>
      </c>
      <c r="CG490" s="51" t="str">
        <f t="shared" ca="1" si="374"/>
        <v/>
      </c>
      <c r="CH490" s="51" t="str">
        <f t="shared" ca="1" si="375"/>
        <v/>
      </c>
      <c r="CI490" s="51" t="str">
        <f t="shared" ca="1" si="376"/>
        <v/>
      </c>
      <c r="CJ490" s="51" t="str">
        <f t="shared" ca="1" si="377"/>
        <v/>
      </c>
      <c r="CK490" s="51" t="str">
        <f t="shared" ca="1" si="397"/>
        <v/>
      </c>
      <c r="CL490" s="51" t="str">
        <f t="shared" ca="1" si="397"/>
        <v/>
      </c>
      <c r="CM490" s="51" t="str">
        <f t="shared" ca="1" si="397"/>
        <v/>
      </c>
      <c r="CN490" s="51" t="str">
        <f t="shared" ca="1" si="397"/>
        <v/>
      </c>
      <c r="CO490" s="51" t="str">
        <f t="shared" ca="1" si="397"/>
        <v/>
      </c>
      <c r="CP490" s="51" t="str">
        <f t="shared" ca="1" si="397"/>
        <v/>
      </c>
      <c r="CQ490" s="51" t="str">
        <f t="shared" si="398"/>
        <v/>
      </c>
      <c r="CR490" s="51" t="str">
        <f t="shared" si="398"/>
        <v/>
      </c>
      <c r="CS490" s="51" t="str">
        <f t="shared" si="398"/>
        <v/>
      </c>
      <c r="CT490" s="51" t="str">
        <f t="shared" si="398"/>
        <v/>
      </c>
      <c r="CU490" s="51" t="str">
        <f t="shared" si="398"/>
        <v/>
      </c>
      <c r="CV490" s="54" t="str">
        <f t="shared" si="398"/>
        <v/>
      </c>
      <c r="CW490" s="25">
        <v>0</v>
      </c>
      <c r="CX490" s="55">
        <v>1</v>
      </c>
      <c r="CY490" s="55"/>
      <c r="CZ490" s="26">
        <v>0</v>
      </c>
      <c r="DA490" s="26">
        <v>0</v>
      </c>
      <c r="DB490" s="26">
        <v>0</v>
      </c>
      <c r="DC490" s="26">
        <v>0</v>
      </c>
      <c r="DD490" s="26">
        <v>0</v>
      </c>
      <c r="DE490" s="26">
        <v>0</v>
      </c>
      <c r="DF490" s="26">
        <v>0</v>
      </c>
      <c r="DG490" s="26">
        <v>0</v>
      </c>
      <c r="DH490" s="26">
        <v>0</v>
      </c>
      <c r="DI490" s="26">
        <v>0</v>
      </c>
      <c r="DJ490" s="26">
        <v>0</v>
      </c>
      <c r="DK490" s="26">
        <v>0</v>
      </c>
      <c r="DL490" s="27" t="str">
        <f t="shared" si="378"/>
        <v>P1</v>
      </c>
      <c r="DM490" s="28" t="str">
        <f t="shared" ca="1" si="379"/>
        <v>P1</v>
      </c>
      <c r="DN490" s="56" t="str">
        <f>_xlfn.XLOOKUP(B490,'[2]1. All Calls'!$R:$R,'[2]1. All Calls'!$A:$A,"",0)</f>
        <v/>
      </c>
      <c r="DO490" s="57" t="str">
        <f ca="1">VLOOKUP(DM490,[1]Validation!$B$20:$C$25,2,0)</f>
        <v>P1</v>
      </c>
      <c r="DP490" s="58" t="str">
        <f>_xlfn.XLOOKUP(B490,'[1]Active AMCs- Dealer'!E:E,'[1]Active AMCs- Dealer'!L:L,"Not in AMC",0)</f>
        <v>Not in AMC</v>
      </c>
      <c r="DQ490" s="50"/>
      <c r="DR490" s="29" t="str">
        <f>_xlfn.XLOOKUP(B490,'[2]1. All Calls'!$R:$R,'[2]1. All Calls'!$F:$F,"",0)</f>
        <v/>
      </c>
      <c r="DS490" s="29" t="str">
        <f>_xlfn.XLOOKUP(B490,'[2]1. All Calls'!$R:$R,'[2]1. All Calls'!$AB:$AB,"",0)</f>
        <v/>
      </c>
      <c r="DT490" s="30" t="str">
        <f>_xlfn.XLOOKUP(DR490,'[2]1. All Calls'!$F:$F,'[2]1. All Calls'!$A:$A,"",0)</f>
        <v/>
      </c>
      <c r="DU490" s="31" t="str">
        <f>_xlfn.XLOOKUP(DR490,'[2]1. All Calls'!$F:$F,'[2]1. All Calls'!$B:$B,"",0)</f>
        <v/>
      </c>
      <c r="DV490" s="31">
        <f>_xlfn.XLOOKUP(B490,[1]MDA_Assets!D:D,[1]MDA_Assets!N:N,"",0)</f>
        <v>0</v>
      </c>
      <c r="DW490" s="31">
        <f>_xlfn.XLOOKUP(B490,[1]MDA_Assets!D:D,[1]MDA_Assets!O:O,"",0)</f>
        <v>0</v>
      </c>
      <c r="DX490" s="32">
        <f>_xlfn.XLOOKUP(B490,[1]MDA_Assets!D:D,[1]MDA_Assets!Q:Q,"",0)</f>
        <v>0</v>
      </c>
      <c r="DY490" s="33">
        <f>_xlfn.XLOOKUP(B490,[1]MDA_Assets!D:D,[1]MDA_Assets!R:R,"",0)</f>
        <v>0</v>
      </c>
      <c r="DZ490" s="33">
        <f>_xlfn.XLOOKUP(B490,[1]MDA_Assets!D:D,[1]MDA_Assets!S:S,"",0)</f>
        <v>0</v>
      </c>
      <c r="EA490" s="33">
        <f>_xlfn.XLOOKUP(B490,[1]MDA_Assets!D:D,[1]MDA_Assets!T:T,"",0)</f>
        <v>0</v>
      </c>
      <c r="EB490" s="33">
        <f>_xlfn.XLOOKUP(B490,[1]MDA_Assets!D:D,[1]MDA_Assets!U:U,"",0)</f>
        <v>0</v>
      </c>
      <c r="EC490" s="33">
        <f>_xlfn.XLOOKUP(B490,[1]MDA_Assets!D:D,[1]MDA_Assets!V:V,"",0)</f>
        <v>0</v>
      </c>
      <c r="ED490" s="33">
        <f>_xlfn.XLOOKUP(B490,[1]MDA_Assets!D:D,[1]MDA_Assets!W:W,"",0)</f>
        <v>0</v>
      </c>
      <c r="EE490" s="32">
        <f>_xlfn.XLOOKUP(B490,[1]MDA_Assets!D:D,[1]MDA_Assets!X:X,"",0)</f>
        <v>0</v>
      </c>
      <c r="EF490" s="33">
        <f>_xlfn.XLOOKUP(B490,[1]MDA_Assets!D:D,[1]MDA_Assets!Y:Y,"",0)</f>
        <v>0</v>
      </c>
      <c r="EG490" s="33">
        <f>_xlfn.XLOOKUP(B490,[1]MDA_Assets!D:D,[1]MDA_Assets!Z:Z,"",0)</f>
        <v>0</v>
      </c>
      <c r="EH490" s="33">
        <f>_xlfn.XLOOKUP(B490,[1]MDA_Assets!D:D,[1]MDA_Assets!AA:AA,"",0)</f>
        <v>0</v>
      </c>
      <c r="EI490" s="34">
        <f>_xlfn.XLOOKUP(B490,[1]MDA_Assets!D:D,[1]MDA_Assets!P:P,"",0)</f>
        <v>0</v>
      </c>
      <c r="EJ490" s="35">
        <f>_xlfn.XLOOKUP(B490,[1]MDA_Assets!D:D,[1]MDA_Assets!AB:AB,"",0)</f>
        <v>0</v>
      </c>
      <c r="EK490" s="35">
        <f>_xlfn.XLOOKUP(B490,[1]MDA_Assets!D:D,[1]MDA_Assets!AC:AC,"",0)</f>
        <v>0</v>
      </c>
      <c r="EL490" s="35">
        <f>_xlfn.XLOOKUP(B490,[1]MDA_Assets!D:D,[1]MDA_Assets!AD:AD,"",0)</f>
        <v>0</v>
      </c>
      <c r="EM490" s="35">
        <f>_xlfn.XLOOKUP(B490,[1]MDA_Assets!D:D,[1]MDA_Assets!AE:AE,"",0)</f>
        <v>0</v>
      </c>
      <c r="EN490" s="35">
        <f>_xlfn.XLOOKUP(B490,[1]MDA_Assets!D:D,[1]MDA_Assets!AF:AF,"",0)</f>
        <v>0</v>
      </c>
      <c r="EO490" s="35">
        <f>_xlfn.XLOOKUP(B490,[1]MDA_Assets!D:D,[1]MDA_Assets!AG:AG,"",0)</f>
        <v>0</v>
      </c>
      <c r="EP490" s="36" t="str">
        <f t="shared" si="404"/>
        <v/>
      </c>
      <c r="EQ490" s="36" t="str">
        <f t="shared" si="401"/>
        <v/>
      </c>
      <c r="ER490" s="36" t="str">
        <f t="shared" si="380"/>
        <v/>
      </c>
      <c r="ES490" s="36" t="str">
        <f t="shared" si="381"/>
        <v/>
      </c>
      <c r="ET490" s="36" t="str">
        <f t="shared" si="382"/>
        <v/>
      </c>
      <c r="EU490" s="36" t="str">
        <f t="shared" si="383"/>
        <v/>
      </c>
      <c r="EV490" s="36" t="str">
        <f t="shared" si="384"/>
        <v/>
      </c>
      <c r="EW490" s="36" t="str">
        <f t="shared" si="355"/>
        <v/>
      </c>
      <c r="EX490" s="36" t="str">
        <f t="shared" si="408"/>
        <v/>
      </c>
      <c r="EY490" s="36" t="str">
        <f t="shared" si="405"/>
        <v/>
      </c>
      <c r="EZ490" s="36" t="str">
        <f t="shared" si="405"/>
        <v/>
      </c>
      <c r="FA490" s="36" t="str">
        <f t="shared" si="405"/>
        <v/>
      </c>
      <c r="FB490" s="36" t="str">
        <f t="shared" si="405"/>
        <v/>
      </c>
      <c r="FC490" s="36" t="str">
        <f t="shared" si="405"/>
        <v/>
      </c>
      <c r="FD490" s="36" t="str">
        <f t="shared" si="405"/>
        <v/>
      </c>
      <c r="FE490" s="36" t="str">
        <f t="shared" si="390"/>
        <v/>
      </c>
      <c r="FF490" s="36" t="str">
        <f t="shared" si="390"/>
        <v/>
      </c>
      <c r="FG490" s="36" t="str">
        <f t="shared" si="390"/>
        <v/>
      </c>
      <c r="FH490" s="37" t="str" cm="1">
        <f t="array" ref="FH490">_xlfn.IFS(EY490="", "No Data", EY490&lt;0, "Negative/Future", EY490=0, "Zero Days", EY490&lt;=3, "&lt; 3 Months", EY490&lt;=6, "3 to 6 Months", EY490&lt;=9, "6 to 9 Months", EY490&lt;=12, "9 to 12 Months", EY490&lt;=15, "12 to 15 Months", EY490&lt;=18, "15 to 18 Months", EY490&lt;=24, "18 to 24 Months", EY490&gt;24, "&gt; 24 Months")</f>
        <v>No Data</v>
      </c>
      <c r="FI490" s="37" t="str" cm="1">
        <f t="array" ref="FI490">_xlfn.IFS(EZ490="", "No Data", EZ490&lt;0, "Negative/Future", EZ490=0, "Zero Days", EZ490&lt;=3, "&lt; 3 Months", EZ490&lt;=6, "3 to 6 Months", EZ490&lt;=9, "6 to 9 Months", EZ490&lt;=12, "9 to 12 Months", EZ490&lt;=15, "12 to 15 Months", EZ490&lt;=18, "15 to 18 Months", EZ490&lt;=24, "18 to 24 Months", EZ490&gt;24, "&gt; 24 Months")</f>
        <v>No Data</v>
      </c>
      <c r="FJ490" s="37" t="str" cm="1">
        <f t="array" ref="FJ490">_xlfn.IFS(FA490="", "No Data", FA490&lt;0, "Negative/Future", FA490=0, "Zero Days", FA490&lt;=3, "&lt; 3 Months", FA490&lt;=6, "3 to 6 Months", FA490&lt;=9, "6 to 9 Months", FA490&lt;=12, "9 to 12 Months", FA490&lt;=15, "12 to 15 Months", FA490&lt;=18, "15 to 18 Months", FA490&lt;=24, "18 to 24 Months", FA490&gt;24, "&gt; 24 Months")</f>
        <v>No Data</v>
      </c>
      <c r="FK490" s="37" t="str" cm="1">
        <f t="array" ref="FK490">_xlfn.IFS(FB490="", "No Data", FB490&lt;0, "Negative/Future", FB490=0, "Zero Days", FB490&lt;=3, "&lt; 3 Months", FB490&lt;=6, "3 to 6 Months", FB490&lt;=9, "6 to 9 Months", FB490&lt;=12, "9 to 12 Months", FB490&lt;=15, "12 to 15 Months", FB490&lt;=18, "15 to 18 Months", FB490&lt;=24, "18 to 24 Months", FB490&gt;24, "&gt; 24 Months")</f>
        <v>No Data</v>
      </c>
      <c r="FL490" s="37" t="str" cm="1">
        <f t="array" ref="FL490">_xlfn.IFS(FC490="", "No Data", FC490&lt;0, "Negative/Future", FC490=0, "Zero Days", FC490&lt;=3, "&lt; 3 Months", FC490&lt;=6, "3 to 6 Months", FC490&lt;=9, "6 to 9 Months", FC490&lt;=12, "9 to 12 Months", FC490&lt;=15, "12 to 15 Months", FC490&lt;=18, "15 to 18 Months", FC490&lt;=24, "18 to 24 Months", FC490&gt;24, "&gt; 24 Months")</f>
        <v>No Data</v>
      </c>
      <c r="FM490" s="37" t="str" cm="1">
        <f t="array" ref="FM490">_xlfn.IFS(FD490="", "No Data", FD490&lt;0, "Negative/Future", FD490=0, "Zero Days", FD490&lt;=3, "&lt; 3 Months", FD490&lt;=6, "3 to 6 Months", FD490&lt;=9, "6 to 9 Months", FD490&lt;=12, "9 to 12 Months", FD490&lt;=15, "12 to 15 Months", FD490&lt;=18, "15 to 18 Months", FD490&lt;=24, "18 to 24 Months", FD490&gt;24, "&gt; 24 Months")</f>
        <v>No Data</v>
      </c>
      <c r="FN490" s="37" t="str" cm="1">
        <f t="array" ref="FN490">_xlfn.IFS(FE490="", "No Data", FE490&lt;0, "Negative/Future", FE490=0, "Zero Days", FE490&lt;=3, "&lt; 3 Months", FE490&lt;=6, "3 to 6 Months", FE490&lt;=9, "6 to 9 Months", FE490&lt;=12, "9 to 12 Months", FE490&lt;=15, "12 to 15 Months", FE490&lt;=18, "15 to 18 Months", FE490&lt;=24, "18 to 24 Months", FE490&gt;24, "&gt; 24 Months")</f>
        <v>No Data</v>
      </c>
      <c r="FO490" s="37" t="str" cm="1">
        <f t="array" ref="FO490">_xlfn.IFS(FG490="", "No Data", FG490&lt;0, "Negative/Future", FG490=0, "Zero Days", FG490&lt;=3, "&lt; 3 Months", FG490&lt;=6, "3 to 6 Months", FG490&lt;=9, "6 to 9 Months", FG490&lt;=12, "9 to 12 Months", FG490&lt;=15, "12 to 15 Months", FG490&lt;=18, "15 to 18 Months", FG490&lt;=24, "18 to 24 Months", FG490&gt;24, "&gt; 24 Months")</f>
        <v>No Data</v>
      </c>
      <c r="FP490" s="37" t="str" cm="1">
        <f t="array" ref="FP490">_xlfn.IFS(FF490="", "No Data", FF490&lt;0, "Negative/Future", FF490=0, "Zero Days", FF490&lt;=3, "&lt; 3 Months", FF490&lt;=6, "3 to 6 Months", FF490&lt;=9, "6 to 9 Months", FF490&lt;=12, "9 to 12 Months", FF490&lt;=15, "12 to 15 Months", FF490&lt;=18, "15 to 18 Months", FF490&lt;=24, "18 to 24 Months", FF490&gt;24, "&gt; 24 Months")</f>
        <v>No Data</v>
      </c>
      <c r="FQ490" s="29"/>
      <c r="FR490" s="29"/>
      <c r="FS490" s="38" t="str">
        <f>VLOOKUP(_xlfn.XLOOKUP(B490,[1]MDA_Assets!D:D,[1]MDA_Assets!I:I,"",0),[1]Validation!$B$1:$C$8,2,0)</f>
        <v>P</v>
      </c>
      <c r="FT490" s="38" t="s">
        <v>428</v>
      </c>
      <c r="FU490" s="31">
        <f>_xlfn.XLOOKUP(B490,[1]MDA_Assets!D:D,[1]MDA_Assets!X:X,"",0)</f>
        <v>0</v>
      </c>
      <c r="FV490" s="39">
        <v>0</v>
      </c>
      <c r="FW490" s="39">
        <v>0</v>
      </c>
      <c r="FX490" s="39">
        <v>0</v>
      </c>
      <c r="FY490" s="39">
        <v>9</v>
      </c>
      <c r="FZ490" s="40" t="str">
        <f t="shared" si="402"/>
        <v/>
      </c>
      <c r="GA490" s="40" t="str">
        <f t="shared" si="402"/>
        <v/>
      </c>
      <c r="GB490" s="40" t="str">
        <f t="shared" si="357"/>
        <v/>
      </c>
      <c r="GC490" s="40" t="str">
        <f t="shared" si="358"/>
        <v/>
      </c>
      <c r="GD490" s="40" t="str">
        <f t="shared" si="359"/>
        <v/>
      </c>
      <c r="GE490" s="40" t="str">
        <f t="shared" si="360"/>
        <v/>
      </c>
      <c r="GF490" s="40" t="str">
        <f t="shared" si="409"/>
        <v/>
      </c>
      <c r="GG490" s="40" t="str">
        <f t="shared" si="403"/>
        <v/>
      </c>
      <c r="GH490" s="40" t="str">
        <f t="shared" si="403"/>
        <v/>
      </c>
      <c r="GI490" s="39">
        <f t="shared" si="385"/>
        <v>0</v>
      </c>
      <c r="GJ490" s="39">
        <f t="shared" si="386"/>
        <v>0</v>
      </c>
      <c r="GK490" s="39">
        <f t="shared" si="387"/>
        <v>0</v>
      </c>
      <c r="GL490" s="39">
        <f t="shared" si="388"/>
        <v>0</v>
      </c>
    </row>
    <row r="491" spans="1:194" x14ac:dyDescent="0.25">
      <c r="A491" s="19">
        <v>527</v>
      </c>
      <c r="B491" s="43" t="s">
        <v>3302</v>
      </c>
      <c r="C491" s="43" t="s">
        <v>186</v>
      </c>
      <c r="D491" s="43" t="s">
        <v>636</v>
      </c>
      <c r="E491" s="43" t="s">
        <v>3303</v>
      </c>
      <c r="F491" s="43" t="s">
        <v>429</v>
      </c>
      <c r="G491" s="43" t="s">
        <v>3251</v>
      </c>
      <c r="H491" s="43" t="s">
        <v>216</v>
      </c>
      <c r="I491" s="43" t="s">
        <v>192</v>
      </c>
      <c r="J491" s="44" t="str">
        <f t="shared" si="361"/>
        <v/>
      </c>
      <c r="K491" s="43"/>
      <c r="L491" s="44">
        <v>46100</v>
      </c>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8"/>
      <c r="AM491" s="48"/>
      <c r="AN491" s="48"/>
      <c r="AO491" s="48"/>
      <c r="AP491" s="48"/>
      <c r="AQ491" s="48"/>
      <c r="AR491" s="48"/>
      <c r="AS491" s="48"/>
      <c r="AT491" s="48"/>
      <c r="AU491" s="43">
        <v>0</v>
      </c>
      <c r="AV491" s="43">
        <v>0</v>
      </c>
      <c r="AW491" s="43">
        <v>0</v>
      </c>
      <c r="AX491" s="51"/>
      <c r="AY491" s="51"/>
      <c r="AZ491" s="51"/>
      <c r="BA491" s="20" t="str">
        <f t="shared" ca="1" si="410"/>
        <v/>
      </c>
      <c r="BB491" s="20" t="str">
        <f t="shared" ca="1" si="410"/>
        <v/>
      </c>
      <c r="BC491" s="20" t="str">
        <f t="shared" ca="1" si="410"/>
        <v/>
      </c>
      <c r="BD491" s="20" t="str">
        <f t="shared" ca="1" si="407"/>
        <v/>
      </c>
      <c r="BE491" s="20" t="str">
        <f t="shared" ca="1" si="407"/>
        <v/>
      </c>
      <c r="BF491" s="20" t="str">
        <f t="shared" ca="1" si="407"/>
        <v/>
      </c>
      <c r="BG491" s="21" t="str">
        <f t="shared" ca="1" si="407"/>
        <v/>
      </c>
      <c r="BH491" s="21" t="str">
        <f t="shared" ca="1" si="407"/>
        <v/>
      </c>
      <c r="BI491" s="21" t="str">
        <f t="shared" ca="1" si="407"/>
        <v/>
      </c>
      <c r="BJ491" s="22">
        <f t="shared" ca="1" si="363"/>
        <v>0</v>
      </c>
      <c r="BK491" s="21">
        <f t="shared" si="364"/>
        <v>0</v>
      </c>
      <c r="BL491" s="22" t="str">
        <f t="shared" ca="1" si="365"/>
        <v/>
      </c>
      <c r="BM491" s="22" t="str">
        <f t="shared" ca="1" si="366"/>
        <v/>
      </c>
      <c r="BN491" s="23" t="str">
        <f t="shared" ca="1" si="367"/>
        <v/>
      </c>
      <c r="BO491" s="24" t="str">
        <f t="shared" ca="1" si="368"/>
        <v/>
      </c>
      <c r="BP491" s="51" t="str">
        <f>_xlfn.XLOOKUP(E491,[1]Validation!E:E,[1]Validation!F:F,"")</f>
        <v/>
      </c>
      <c r="BQ491" s="51" t="str">
        <f>_xlfn.XLOOKUP(BP491,[1]Validation!F:F,[1]Validation!G:G,"")</f>
        <v/>
      </c>
      <c r="BR491" s="52" t="str">
        <f>VLOOKUP(G491,[1]Validation!$B$1:$C$9,2,0)</f>
        <v>P</v>
      </c>
      <c r="BS491" s="51">
        <f t="shared" ca="1" si="369"/>
        <v>1517</v>
      </c>
      <c r="BT491" s="53" t="str">
        <f>_xlfn.XLOOKUP(B491,'[2]1. All Calls'!$R:$R,'[2]1. All Calls'!$A:$A,"",0)</f>
        <v/>
      </c>
      <c r="BU491" s="51" t="str">
        <f>_xlfn.XLOOKUP(B491,'[2]1. All Calls'!$R:$R,'[2]1. All Calls'!$F:$F,"",0)</f>
        <v/>
      </c>
      <c r="BV491" s="51" t="str">
        <f>_xlfn.XLOOKUP(B491,'[2]1. All Calls'!$R:$R,'[2]1. All Calls'!$J:$J,"",0)</f>
        <v/>
      </c>
      <c r="BW491" s="53" t="str">
        <f>_xlfn.XLOOKUP(B491,'[2]Sch Calls'!$R:$R,'[2]Sch Calls'!$A:$A,"",0)</f>
        <v/>
      </c>
      <c r="BX491" s="51" t="str">
        <f>_xlfn.XLOOKUP(B491,'[2]Sch Calls'!$R:$R,'[2]Sch Calls'!$B:$B,"",0)</f>
        <v/>
      </c>
      <c r="BY491" s="51" t="str">
        <f t="shared" si="399"/>
        <v/>
      </c>
      <c r="BZ491" s="51" t="str">
        <f t="shared" si="399"/>
        <v/>
      </c>
      <c r="CA491" s="51" t="str">
        <f t="shared" si="370"/>
        <v/>
      </c>
      <c r="CB491" s="51" t="str">
        <f t="shared" si="371"/>
        <v/>
      </c>
      <c r="CC491" s="51" t="str">
        <f t="shared" si="372"/>
        <v/>
      </c>
      <c r="CD491" s="51" t="str">
        <f t="shared" si="373"/>
        <v/>
      </c>
      <c r="CE491" s="51" t="str">
        <f t="shared" ca="1" si="400"/>
        <v/>
      </c>
      <c r="CF491" s="51" t="str">
        <f t="shared" ca="1" si="400"/>
        <v/>
      </c>
      <c r="CG491" s="51" t="str">
        <f t="shared" ca="1" si="374"/>
        <v/>
      </c>
      <c r="CH491" s="51" t="str">
        <f t="shared" ca="1" si="375"/>
        <v/>
      </c>
      <c r="CI491" s="51" t="str">
        <f t="shared" ca="1" si="376"/>
        <v/>
      </c>
      <c r="CJ491" s="51" t="str">
        <f t="shared" ca="1" si="377"/>
        <v/>
      </c>
      <c r="CK491" s="51" t="str">
        <f t="shared" ca="1" si="397"/>
        <v/>
      </c>
      <c r="CL491" s="51" t="str">
        <f t="shared" ca="1" si="397"/>
        <v/>
      </c>
      <c r="CM491" s="51" t="str">
        <f t="shared" ca="1" si="397"/>
        <v/>
      </c>
      <c r="CN491" s="51" t="str">
        <f t="shared" ca="1" si="397"/>
        <v/>
      </c>
      <c r="CO491" s="51" t="str">
        <f t="shared" ca="1" si="397"/>
        <v/>
      </c>
      <c r="CP491" s="51" t="str">
        <f t="shared" ca="1" si="397"/>
        <v/>
      </c>
      <c r="CQ491" s="51" t="str">
        <f t="shared" si="398"/>
        <v/>
      </c>
      <c r="CR491" s="51" t="str">
        <f t="shared" si="398"/>
        <v/>
      </c>
      <c r="CS491" s="51" t="str">
        <f t="shared" si="398"/>
        <v/>
      </c>
      <c r="CT491" s="51" t="str">
        <f t="shared" si="398"/>
        <v/>
      </c>
      <c r="CU491" s="51" t="str">
        <f t="shared" si="398"/>
        <v/>
      </c>
      <c r="CV491" s="54" t="str">
        <f t="shared" si="398"/>
        <v/>
      </c>
      <c r="CW491" s="25">
        <v>0</v>
      </c>
      <c r="CX491" s="55">
        <v>1</v>
      </c>
      <c r="CY491" s="55"/>
      <c r="CZ491" s="26">
        <v>0</v>
      </c>
      <c r="DA491" s="26">
        <v>0</v>
      </c>
      <c r="DB491" s="26">
        <v>0</v>
      </c>
      <c r="DC491" s="26">
        <v>0</v>
      </c>
      <c r="DD491" s="26">
        <v>0</v>
      </c>
      <c r="DE491" s="26">
        <v>0</v>
      </c>
      <c r="DF491" s="26">
        <v>0</v>
      </c>
      <c r="DG491" s="26">
        <v>0</v>
      </c>
      <c r="DH491" s="26">
        <v>0</v>
      </c>
      <c r="DI491" s="26">
        <v>0</v>
      </c>
      <c r="DJ491" s="26">
        <v>0</v>
      </c>
      <c r="DK491" s="26">
        <v>0</v>
      </c>
      <c r="DL491" s="27" t="str">
        <f t="shared" si="378"/>
        <v>P1</v>
      </c>
      <c r="DM491" s="28" t="str">
        <f t="shared" ca="1" si="379"/>
        <v>P1</v>
      </c>
      <c r="DN491" s="56" t="str">
        <f>_xlfn.XLOOKUP(B491,'[2]1. All Calls'!$R:$R,'[2]1. All Calls'!$A:$A,"",0)</f>
        <v/>
      </c>
      <c r="DO491" s="57" t="str">
        <f ca="1">VLOOKUP(DM491,[1]Validation!$B$20:$C$25,2,0)</f>
        <v>P1</v>
      </c>
      <c r="DP491" s="58" t="str">
        <f>_xlfn.XLOOKUP(B491,'[1]Active AMCs- Dealer'!E:E,'[1]Active AMCs- Dealer'!L:L,"Not in AMC",0)</f>
        <v>Not in AMC</v>
      </c>
      <c r="DQ491" s="50"/>
      <c r="DR491" s="29" t="str">
        <f>_xlfn.XLOOKUP(B491,'[2]1. All Calls'!$R:$R,'[2]1. All Calls'!$F:$F,"",0)</f>
        <v/>
      </c>
      <c r="DS491" s="29" t="str">
        <f>_xlfn.XLOOKUP(B491,'[2]1. All Calls'!$R:$R,'[2]1. All Calls'!$AB:$AB,"",0)</f>
        <v/>
      </c>
      <c r="DT491" s="30" t="str">
        <f>_xlfn.XLOOKUP(DR491,'[2]1. All Calls'!$F:$F,'[2]1. All Calls'!$A:$A,"",0)</f>
        <v/>
      </c>
      <c r="DU491" s="31" t="str">
        <f>_xlfn.XLOOKUP(DR491,'[2]1. All Calls'!$F:$F,'[2]1. All Calls'!$B:$B,"",0)</f>
        <v/>
      </c>
      <c r="DV491" s="31">
        <f>_xlfn.XLOOKUP(B491,[1]MDA_Assets!D:D,[1]MDA_Assets!N:N,"",0)</f>
        <v>0</v>
      </c>
      <c r="DW491" s="31">
        <f>_xlfn.XLOOKUP(B491,[1]MDA_Assets!D:D,[1]MDA_Assets!O:O,"",0)</f>
        <v>0</v>
      </c>
      <c r="DX491" s="32">
        <f>_xlfn.XLOOKUP(B491,[1]MDA_Assets!D:D,[1]MDA_Assets!Q:Q,"",0)</f>
        <v>0</v>
      </c>
      <c r="DY491" s="33">
        <f>_xlfn.XLOOKUP(B491,[1]MDA_Assets!D:D,[1]MDA_Assets!R:R,"",0)</f>
        <v>0</v>
      </c>
      <c r="DZ491" s="33">
        <f>_xlfn.XLOOKUP(B491,[1]MDA_Assets!D:D,[1]MDA_Assets!S:S,"",0)</f>
        <v>0</v>
      </c>
      <c r="EA491" s="33">
        <f>_xlfn.XLOOKUP(B491,[1]MDA_Assets!D:D,[1]MDA_Assets!T:T,"",0)</f>
        <v>0</v>
      </c>
      <c r="EB491" s="33">
        <f>_xlfn.XLOOKUP(B491,[1]MDA_Assets!D:D,[1]MDA_Assets!U:U,"",0)</f>
        <v>0</v>
      </c>
      <c r="EC491" s="33">
        <f>_xlfn.XLOOKUP(B491,[1]MDA_Assets!D:D,[1]MDA_Assets!V:V,"",0)</f>
        <v>0</v>
      </c>
      <c r="ED491" s="33">
        <f>_xlfn.XLOOKUP(B491,[1]MDA_Assets!D:D,[1]MDA_Assets!W:W,"",0)</f>
        <v>0</v>
      </c>
      <c r="EE491" s="32">
        <f>_xlfn.XLOOKUP(B491,[1]MDA_Assets!D:D,[1]MDA_Assets!X:X,"",0)</f>
        <v>0</v>
      </c>
      <c r="EF491" s="33">
        <f>_xlfn.XLOOKUP(B491,[1]MDA_Assets!D:D,[1]MDA_Assets!Y:Y,"",0)</f>
        <v>0</v>
      </c>
      <c r="EG491" s="33">
        <f>_xlfn.XLOOKUP(B491,[1]MDA_Assets!D:D,[1]MDA_Assets!Z:Z,"",0)</f>
        <v>0</v>
      </c>
      <c r="EH491" s="33">
        <f>_xlfn.XLOOKUP(B491,[1]MDA_Assets!D:D,[1]MDA_Assets!AA:AA,"",0)</f>
        <v>0</v>
      </c>
      <c r="EI491" s="34">
        <f>_xlfn.XLOOKUP(B491,[1]MDA_Assets!D:D,[1]MDA_Assets!P:P,"",0)</f>
        <v>0</v>
      </c>
      <c r="EJ491" s="35">
        <f>_xlfn.XLOOKUP(B491,[1]MDA_Assets!D:D,[1]MDA_Assets!AB:AB,"",0)</f>
        <v>0</v>
      </c>
      <c r="EK491" s="35">
        <f>_xlfn.XLOOKUP(B491,[1]MDA_Assets!D:D,[1]MDA_Assets!AC:AC,"",0)</f>
        <v>0</v>
      </c>
      <c r="EL491" s="35">
        <f>_xlfn.XLOOKUP(B491,[1]MDA_Assets!D:D,[1]MDA_Assets!AD:AD,"",0)</f>
        <v>0</v>
      </c>
      <c r="EM491" s="35">
        <f>_xlfn.XLOOKUP(B491,[1]MDA_Assets!D:D,[1]MDA_Assets!AE:AE,"",0)</f>
        <v>0</v>
      </c>
      <c r="EN491" s="35">
        <f>_xlfn.XLOOKUP(B491,[1]MDA_Assets!D:D,[1]MDA_Assets!AF:AF,"",0)</f>
        <v>0</v>
      </c>
      <c r="EO491" s="35">
        <f>_xlfn.XLOOKUP(B491,[1]MDA_Assets!D:D,[1]MDA_Assets!AG:AG,"",0)</f>
        <v>0</v>
      </c>
      <c r="EP491" s="36" t="str">
        <f t="shared" si="404"/>
        <v/>
      </c>
      <c r="EQ491" s="36" t="str">
        <f t="shared" si="401"/>
        <v/>
      </c>
      <c r="ER491" s="36" t="str">
        <f t="shared" si="380"/>
        <v/>
      </c>
      <c r="ES491" s="36" t="str">
        <f t="shared" si="381"/>
        <v/>
      </c>
      <c r="ET491" s="36" t="str">
        <f t="shared" si="382"/>
        <v/>
      </c>
      <c r="EU491" s="36" t="str">
        <f t="shared" si="383"/>
        <v/>
      </c>
      <c r="EV491" s="36" t="str">
        <f t="shared" si="384"/>
        <v/>
      </c>
      <c r="EW491" s="36" t="str">
        <f t="shared" si="355"/>
        <v/>
      </c>
      <c r="EX491" s="36" t="str">
        <f t="shared" si="408"/>
        <v/>
      </c>
      <c r="EY491" s="36" t="str">
        <f t="shared" si="405"/>
        <v/>
      </c>
      <c r="EZ491" s="36" t="str">
        <f t="shared" si="405"/>
        <v/>
      </c>
      <c r="FA491" s="36" t="str">
        <f t="shared" si="405"/>
        <v/>
      </c>
      <c r="FB491" s="36" t="str">
        <f t="shared" si="405"/>
        <v/>
      </c>
      <c r="FC491" s="36" t="str">
        <f t="shared" si="405"/>
        <v/>
      </c>
      <c r="FD491" s="36" t="str">
        <f t="shared" si="405"/>
        <v/>
      </c>
      <c r="FE491" s="36" t="str">
        <f t="shared" si="390"/>
        <v/>
      </c>
      <c r="FF491" s="36" t="str">
        <f t="shared" si="390"/>
        <v/>
      </c>
      <c r="FG491" s="36" t="str">
        <f t="shared" si="390"/>
        <v/>
      </c>
      <c r="FH491" s="37" t="str" cm="1">
        <f t="array" ref="FH491">_xlfn.IFS(EY491="", "No Data", EY491&lt;0, "Negative/Future", EY491=0, "Zero Days", EY491&lt;=3, "&lt; 3 Months", EY491&lt;=6, "3 to 6 Months", EY491&lt;=9, "6 to 9 Months", EY491&lt;=12, "9 to 12 Months", EY491&lt;=15, "12 to 15 Months", EY491&lt;=18, "15 to 18 Months", EY491&lt;=24, "18 to 24 Months", EY491&gt;24, "&gt; 24 Months")</f>
        <v>No Data</v>
      </c>
      <c r="FI491" s="37" t="str" cm="1">
        <f t="array" ref="FI491">_xlfn.IFS(EZ491="", "No Data", EZ491&lt;0, "Negative/Future", EZ491=0, "Zero Days", EZ491&lt;=3, "&lt; 3 Months", EZ491&lt;=6, "3 to 6 Months", EZ491&lt;=9, "6 to 9 Months", EZ491&lt;=12, "9 to 12 Months", EZ491&lt;=15, "12 to 15 Months", EZ491&lt;=18, "15 to 18 Months", EZ491&lt;=24, "18 to 24 Months", EZ491&gt;24, "&gt; 24 Months")</f>
        <v>No Data</v>
      </c>
      <c r="FJ491" s="37" t="str" cm="1">
        <f t="array" ref="FJ491">_xlfn.IFS(FA491="", "No Data", FA491&lt;0, "Negative/Future", FA491=0, "Zero Days", FA491&lt;=3, "&lt; 3 Months", FA491&lt;=6, "3 to 6 Months", FA491&lt;=9, "6 to 9 Months", FA491&lt;=12, "9 to 12 Months", FA491&lt;=15, "12 to 15 Months", FA491&lt;=18, "15 to 18 Months", FA491&lt;=24, "18 to 24 Months", FA491&gt;24, "&gt; 24 Months")</f>
        <v>No Data</v>
      </c>
      <c r="FK491" s="37" t="str" cm="1">
        <f t="array" ref="FK491">_xlfn.IFS(FB491="", "No Data", FB491&lt;0, "Negative/Future", FB491=0, "Zero Days", FB491&lt;=3, "&lt; 3 Months", FB491&lt;=6, "3 to 6 Months", FB491&lt;=9, "6 to 9 Months", FB491&lt;=12, "9 to 12 Months", FB491&lt;=15, "12 to 15 Months", FB491&lt;=18, "15 to 18 Months", FB491&lt;=24, "18 to 24 Months", FB491&gt;24, "&gt; 24 Months")</f>
        <v>No Data</v>
      </c>
      <c r="FL491" s="37" t="str" cm="1">
        <f t="array" ref="FL491">_xlfn.IFS(FC491="", "No Data", FC491&lt;0, "Negative/Future", FC491=0, "Zero Days", FC491&lt;=3, "&lt; 3 Months", FC491&lt;=6, "3 to 6 Months", FC491&lt;=9, "6 to 9 Months", FC491&lt;=12, "9 to 12 Months", FC491&lt;=15, "12 to 15 Months", FC491&lt;=18, "15 to 18 Months", FC491&lt;=24, "18 to 24 Months", FC491&gt;24, "&gt; 24 Months")</f>
        <v>No Data</v>
      </c>
      <c r="FM491" s="37" t="str" cm="1">
        <f t="array" ref="FM491">_xlfn.IFS(FD491="", "No Data", FD491&lt;0, "Negative/Future", FD491=0, "Zero Days", FD491&lt;=3, "&lt; 3 Months", FD491&lt;=6, "3 to 6 Months", FD491&lt;=9, "6 to 9 Months", FD491&lt;=12, "9 to 12 Months", FD491&lt;=15, "12 to 15 Months", FD491&lt;=18, "15 to 18 Months", FD491&lt;=24, "18 to 24 Months", FD491&gt;24, "&gt; 24 Months")</f>
        <v>No Data</v>
      </c>
      <c r="FN491" s="37" t="str" cm="1">
        <f t="array" ref="FN491">_xlfn.IFS(FE491="", "No Data", FE491&lt;0, "Negative/Future", FE491=0, "Zero Days", FE491&lt;=3, "&lt; 3 Months", FE491&lt;=6, "3 to 6 Months", FE491&lt;=9, "6 to 9 Months", FE491&lt;=12, "9 to 12 Months", FE491&lt;=15, "12 to 15 Months", FE491&lt;=18, "15 to 18 Months", FE491&lt;=24, "18 to 24 Months", FE491&gt;24, "&gt; 24 Months")</f>
        <v>No Data</v>
      </c>
      <c r="FO491" s="37" t="str" cm="1">
        <f t="array" ref="FO491">_xlfn.IFS(FG491="", "No Data", FG491&lt;0, "Negative/Future", FG491=0, "Zero Days", FG491&lt;=3, "&lt; 3 Months", FG491&lt;=6, "3 to 6 Months", FG491&lt;=9, "6 to 9 Months", FG491&lt;=12, "9 to 12 Months", FG491&lt;=15, "12 to 15 Months", FG491&lt;=18, "15 to 18 Months", FG491&lt;=24, "18 to 24 Months", FG491&gt;24, "&gt; 24 Months")</f>
        <v>No Data</v>
      </c>
      <c r="FP491" s="37" t="str" cm="1">
        <f t="array" ref="FP491">_xlfn.IFS(FF491="", "No Data", FF491&lt;0, "Negative/Future", FF491=0, "Zero Days", FF491&lt;=3, "&lt; 3 Months", FF491&lt;=6, "3 to 6 Months", FF491&lt;=9, "6 to 9 Months", FF491&lt;=12, "9 to 12 Months", FF491&lt;=15, "12 to 15 Months", FF491&lt;=18, "15 to 18 Months", FF491&lt;=24, "18 to 24 Months", FF491&gt;24, "&gt; 24 Months")</f>
        <v>No Data</v>
      </c>
      <c r="FQ491" s="29"/>
      <c r="FR491" s="29"/>
      <c r="FS491" s="38" t="str">
        <f>VLOOKUP(_xlfn.XLOOKUP(B491,[1]MDA_Assets!D:D,[1]MDA_Assets!I:I,"",0),[1]Validation!$B$1:$C$8,2,0)</f>
        <v>P</v>
      </c>
      <c r="FT491" s="38" t="s">
        <v>428</v>
      </c>
      <c r="FU491" s="31">
        <f>_xlfn.XLOOKUP(B491,[1]MDA_Assets!D:D,[1]MDA_Assets!X:X,"",0)</f>
        <v>0</v>
      </c>
      <c r="FV491" s="39">
        <v>0</v>
      </c>
      <c r="FW491" s="39">
        <v>0</v>
      </c>
      <c r="FX491" s="39">
        <v>0</v>
      </c>
      <c r="FY491" s="39">
        <v>9</v>
      </c>
      <c r="FZ491" s="40" t="str">
        <f t="shared" si="402"/>
        <v/>
      </c>
      <c r="GA491" s="40" t="str">
        <f t="shared" si="402"/>
        <v/>
      </c>
      <c r="GB491" s="40" t="str">
        <f t="shared" si="357"/>
        <v/>
      </c>
      <c r="GC491" s="40" t="str">
        <f t="shared" si="358"/>
        <v/>
      </c>
      <c r="GD491" s="40" t="str">
        <f t="shared" si="359"/>
        <v/>
      </c>
      <c r="GE491" s="40" t="str">
        <f t="shared" si="360"/>
        <v/>
      </c>
      <c r="GF491" s="40" t="str">
        <f t="shared" si="409"/>
        <v/>
      </c>
      <c r="GG491" s="40" t="str">
        <f t="shared" si="403"/>
        <v/>
      </c>
      <c r="GH491" s="40" t="str">
        <f t="shared" si="403"/>
        <v/>
      </c>
      <c r="GI491" s="39">
        <f t="shared" si="385"/>
        <v>0</v>
      </c>
      <c r="GJ491" s="39">
        <f t="shared" si="386"/>
        <v>0</v>
      </c>
      <c r="GK491" s="39">
        <f t="shared" si="387"/>
        <v>0</v>
      </c>
      <c r="GL491" s="39">
        <f t="shared" si="388"/>
        <v>0</v>
      </c>
    </row>
    <row r="492" spans="1:194" x14ac:dyDescent="0.25">
      <c r="A492" s="19">
        <v>528</v>
      </c>
      <c r="B492" s="43" t="s">
        <v>3304</v>
      </c>
      <c r="C492" s="43" t="s">
        <v>254</v>
      </c>
      <c r="D492" s="43" t="s">
        <v>636</v>
      </c>
      <c r="E492" s="43" t="s">
        <v>1473</v>
      </c>
      <c r="F492" s="43" t="s">
        <v>429</v>
      </c>
      <c r="G492" s="43" t="s">
        <v>3251</v>
      </c>
      <c r="H492" s="43" t="s">
        <v>216</v>
      </c>
      <c r="I492" s="43" t="s">
        <v>192</v>
      </c>
      <c r="J492" s="44" t="str">
        <f t="shared" si="361"/>
        <v/>
      </c>
      <c r="K492" s="43"/>
      <c r="L492" s="44">
        <v>46111</v>
      </c>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8"/>
      <c r="AM492" s="48"/>
      <c r="AN492" s="48"/>
      <c r="AO492" s="48"/>
      <c r="AP492" s="48"/>
      <c r="AQ492" s="48"/>
      <c r="AR492" s="48"/>
      <c r="AS492" s="48"/>
      <c r="AT492" s="48"/>
      <c r="AU492" s="43">
        <v>0</v>
      </c>
      <c r="AV492" s="43">
        <v>0</v>
      </c>
      <c r="AW492" s="43">
        <v>0</v>
      </c>
      <c r="AX492" s="51"/>
      <c r="AY492" s="51"/>
      <c r="AZ492" s="51"/>
      <c r="BA492" s="20" t="str">
        <f t="shared" ca="1" si="410"/>
        <v/>
      </c>
      <c r="BB492" s="20" t="str">
        <f t="shared" ca="1" si="410"/>
        <v/>
      </c>
      <c r="BC492" s="20" t="str">
        <f t="shared" ca="1" si="410"/>
        <v/>
      </c>
      <c r="BD492" s="20" t="str">
        <f t="shared" ca="1" si="407"/>
        <v/>
      </c>
      <c r="BE492" s="20" t="str">
        <f t="shared" ca="1" si="407"/>
        <v/>
      </c>
      <c r="BF492" s="20" t="str">
        <f t="shared" ca="1" si="407"/>
        <v/>
      </c>
      <c r="BG492" s="21" t="str">
        <f t="shared" ca="1" si="407"/>
        <v/>
      </c>
      <c r="BH492" s="21" t="str">
        <f t="shared" ca="1" si="407"/>
        <v/>
      </c>
      <c r="BI492" s="21" t="str">
        <f t="shared" ca="1" si="407"/>
        <v/>
      </c>
      <c r="BJ492" s="22">
        <f t="shared" ca="1" si="363"/>
        <v>0</v>
      </c>
      <c r="BK492" s="21">
        <f t="shared" si="364"/>
        <v>0</v>
      </c>
      <c r="BL492" s="22" t="str">
        <f t="shared" ca="1" si="365"/>
        <v/>
      </c>
      <c r="BM492" s="22" t="str">
        <f t="shared" ca="1" si="366"/>
        <v/>
      </c>
      <c r="BN492" s="23" t="str">
        <f t="shared" ca="1" si="367"/>
        <v/>
      </c>
      <c r="BO492" s="24" t="str">
        <f t="shared" ca="1" si="368"/>
        <v/>
      </c>
      <c r="BP492" s="51" t="str">
        <f>_xlfn.XLOOKUP(E492,[1]Validation!E:E,[1]Validation!F:F,"")</f>
        <v>EQ5</v>
      </c>
      <c r="BQ492" s="51" t="str">
        <f>_xlfn.XLOOKUP(BP492,[1]Validation!F:F,[1]Validation!G:G,"")</f>
        <v>EQ2 to EQ7</v>
      </c>
      <c r="BR492" s="52" t="str">
        <f>VLOOKUP(G492,[1]Validation!$B$1:$C$9,2,0)</f>
        <v>P</v>
      </c>
      <c r="BS492" s="51">
        <f t="shared" ca="1" si="369"/>
        <v>1517</v>
      </c>
      <c r="BT492" s="53" t="str">
        <f>_xlfn.XLOOKUP(B492,'[2]1. All Calls'!$R:$R,'[2]1. All Calls'!$A:$A,"",0)</f>
        <v/>
      </c>
      <c r="BU492" s="51" t="str">
        <f>_xlfn.XLOOKUP(B492,'[2]1. All Calls'!$R:$R,'[2]1. All Calls'!$F:$F,"",0)</f>
        <v/>
      </c>
      <c r="BV492" s="51" t="str">
        <f>_xlfn.XLOOKUP(B492,'[2]1. All Calls'!$R:$R,'[2]1. All Calls'!$J:$J,"",0)</f>
        <v/>
      </c>
      <c r="BW492" s="53" t="str">
        <f>_xlfn.XLOOKUP(B492,'[2]Sch Calls'!$R:$R,'[2]Sch Calls'!$A:$A,"",0)</f>
        <v/>
      </c>
      <c r="BX492" s="51" t="str">
        <f>_xlfn.XLOOKUP(B492,'[2]Sch Calls'!$R:$R,'[2]Sch Calls'!$B:$B,"",0)</f>
        <v/>
      </c>
      <c r="BY492" s="51" t="str">
        <f t="shared" si="399"/>
        <v/>
      </c>
      <c r="BZ492" s="51" t="str">
        <f t="shared" si="399"/>
        <v/>
      </c>
      <c r="CA492" s="51" t="str">
        <f t="shared" si="370"/>
        <v/>
      </c>
      <c r="CB492" s="51" t="str">
        <f t="shared" si="371"/>
        <v/>
      </c>
      <c r="CC492" s="51" t="str">
        <f t="shared" si="372"/>
        <v/>
      </c>
      <c r="CD492" s="51" t="str">
        <f t="shared" si="373"/>
        <v/>
      </c>
      <c r="CE492" s="51" t="str">
        <f t="shared" ca="1" si="400"/>
        <v/>
      </c>
      <c r="CF492" s="51" t="str">
        <f t="shared" ca="1" si="400"/>
        <v/>
      </c>
      <c r="CG492" s="51" t="str">
        <f t="shared" ca="1" si="374"/>
        <v/>
      </c>
      <c r="CH492" s="51" t="str">
        <f t="shared" ca="1" si="375"/>
        <v/>
      </c>
      <c r="CI492" s="51" t="str">
        <f t="shared" ca="1" si="376"/>
        <v/>
      </c>
      <c r="CJ492" s="51" t="str">
        <f t="shared" ca="1" si="377"/>
        <v/>
      </c>
      <c r="CK492" s="51" t="str">
        <f t="shared" ca="1" si="397"/>
        <v/>
      </c>
      <c r="CL492" s="51" t="str">
        <f t="shared" ca="1" si="397"/>
        <v/>
      </c>
      <c r="CM492" s="51" t="str">
        <f t="shared" ca="1" si="397"/>
        <v/>
      </c>
      <c r="CN492" s="51" t="str">
        <f t="shared" ca="1" si="397"/>
        <v/>
      </c>
      <c r="CO492" s="51" t="str">
        <f t="shared" ca="1" si="397"/>
        <v/>
      </c>
      <c r="CP492" s="51" t="str">
        <f t="shared" ca="1" si="397"/>
        <v/>
      </c>
      <c r="CQ492" s="51" t="str">
        <f t="shared" si="398"/>
        <v/>
      </c>
      <c r="CR492" s="51" t="str">
        <f t="shared" si="398"/>
        <v/>
      </c>
      <c r="CS492" s="51" t="str">
        <f t="shared" si="398"/>
        <v/>
      </c>
      <c r="CT492" s="51" t="str">
        <f t="shared" si="398"/>
        <v/>
      </c>
      <c r="CU492" s="51" t="str">
        <f t="shared" si="398"/>
        <v/>
      </c>
      <c r="CV492" s="54" t="str">
        <f t="shared" si="398"/>
        <v/>
      </c>
      <c r="CW492" s="25">
        <v>0</v>
      </c>
      <c r="CX492" s="55">
        <v>1</v>
      </c>
      <c r="CY492" s="55"/>
      <c r="CZ492" s="26">
        <v>0</v>
      </c>
      <c r="DA492" s="26">
        <v>0</v>
      </c>
      <c r="DB492" s="26">
        <v>0</v>
      </c>
      <c r="DC492" s="26">
        <v>0</v>
      </c>
      <c r="DD492" s="26">
        <v>0</v>
      </c>
      <c r="DE492" s="26">
        <v>0</v>
      </c>
      <c r="DF492" s="26">
        <v>0</v>
      </c>
      <c r="DG492" s="26">
        <v>0</v>
      </c>
      <c r="DH492" s="26">
        <v>0</v>
      </c>
      <c r="DI492" s="26">
        <v>0</v>
      </c>
      <c r="DJ492" s="26">
        <v>0</v>
      </c>
      <c r="DK492" s="26">
        <v>0</v>
      </c>
      <c r="DL492" s="27" t="str">
        <f t="shared" si="378"/>
        <v>P1</v>
      </c>
      <c r="DM492" s="28" t="str">
        <f t="shared" ca="1" si="379"/>
        <v>P1</v>
      </c>
      <c r="DN492" s="56" t="str">
        <f>_xlfn.XLOOKUP(B492,'[2]1. All Calls'!$R:$R,'[2]1. All Calls'!$A:$A,"",0)</f>
        <v/>
      </c>
      <c r="DO492" s="57" t="str">
        <f ca="1">VLOOKUP(DM492,[1]Validation!$B$20:$C$25,2,0)</f>
        <v>P1</v>
      </c>
      <c r="DP492" s="58" t="str">
        <f>_xlfn.XLOOKUP(B492,'[1]Active AMCs- Dealer'!E:E,'[1]Active AMCs- Dealer'!L:L,"Not in AMC",0)</f>
        <v>Not in AMC</v>
      </c>
      <c r="DQ492" s="50"/>
      <c r="DR492" s="29" t="str">
        <f>_xlfn.XLOOKUP(B492,'[2]1. All Calls'!$R:$R,'[2]1. All Calls'!$F:$F,"",0)</f>
        <v/>
      </c>
      <c r="DS492" s="29" t="str">
        <f>_xlfn.XLOOKUP(B492,'[2]1. All Calls'!$R:$R,'[2]1. All Calls'!$AB:$AB,"",0)</f>
        <v/>
      </c>
      <c r="DT492" s="30" t="str">
        <f>_xlfn.XLOOKUP(DR492,'[2]1. All Calls'!$F:$F,'[2]1. All Calls'!$A:$A,"",0)</f>
        <v/>
      </c>
      <c r="DU492" s="31" t="str">
        <f>_xlfn.XLOOKUP(DR492,'[2]1. All Calls'!$F:$F,'[2]1. All Calls'!$B:$B,"",0)</f>
        <v/>
      </c>
      <c r="DV492" s="31">
        <f>_xlfn.XLOOKUP(B492,[1]MDA_Assets!D:D,[1]MDA_Assets!N:N,"",0)</f>
        <v>0</v>
      </c>
      <c r="DW492" s="31">
        <f>_xlfn.XLOOKUP(B492,[1]MDA_Assets!D:D,[1]MDA_Assets!O:O,"",0)</f>
        <v>0</v>
      </c>
      <c r="DX492" s="32">
        <f>_xlfn.XLOOKUP(B492,[1]MDA_Assets!D:D,[1]MDA_Assets!Q:Q,"",0)</f>
        <v>0</v>
      </c>
      <c r="DY492" s="33">
        <f>_xlfn.XLOOKUP(B492,[1]MDA_Assets!D:D,[1]MDA_Assets!R:R,"",0)</f>
        <v>0</v>
      </c>
      <c r="DZ492" s="33">
        <f>_xlfn.XLOOKUP(B492,[1]MDA_Assets!D:D,[1]MDA_Assets!S:S,"",0)</f>
        <v>0</v>
      </c>
      <c r="EA492" s="33">
        <f>_xlfn.XLOOKUP(B492,[1]MDA_Assets!D:D,[1]MDA_Assets!T:T,"",0)</f>
        <v>0</v>
      </c>
      <c r="EB492" s="33">
        <f>_xlfn.XLOOKUP(B492,[1]MDA_Assets!D:D,[1]MDA_Assets!U:U,"",0)</f>
        <v>0</v>
      </c>
      <c r="EC492" s="33">
        <f>_xlfn.XLOOKUP(B492,[1]MDA_Assets!D:D,[1]MDA_Assets!V:V,"",0)</f>
        <v>0</v>
      </c>
      <c r="ED492" s="33">
        <f>_xlfn.XLOOKUP(B492,[1]MDA_Assets!D:D,[1]MDA_Assets!W:W,"",0)</f>
        <v>0</v>
      </c>
      <c r="EE492" s="32">
        <f>_xlfn.XLOOKUP(B492,[1]MDA_Assets!D:D,[1]MDA_Assets!X:X,"",0)</f>
        <v>0</v>
      </c>
      <c r="EF492" s="33">
        <f>_xlfn.XLOOKUP(B492,[1]MDA_Assets!D:D,[1]MDA_Assets!Y:Y,"",0)</f>
        <v>0</v>
      </c>
      <c r="EG492" s="33">
        <f>_xlfn.XLOOKUP(B492,[1]MDA_Assets!D:D,[1]MDA_Assets!Z:Z,"",0)</f>
        <v>0</v>
      </c>
      <c r="EH492" s="33">
        <f>_xlfn.XLOOKUP(B492,[1]MDA_Assets!D:D,[1]MDA_Assets!AA:AA,"",0)</f>
        <v>0</v>
      </c>
      <c r="EI492" s="34">
        <f>_xlfn.XLOOKUP(B492,[1]MDA_Assets!D:D,[1]MDA_Assets!P:P,"",0)</f>
        <v>0</v>
      </c>
      <c r="EJ492" s="35">
        <f>_xlfn.XLOOKUP(B492,[1]MDA_Assets!D:D,[1]MDA_Assets!AB:AB,"",0)</f>
        <v>0</v>
      </c>
      <c r="EK492" s="35">
        <f>_xlfn.XLOOKUP(B492,[1]MDA_Assets!D:D,[1]MDA_Assets!AC:AC,"",0)</f>
        <v>0</v>
      </c>
      <c r="EL492" s="35">
        <f>_xlfn.XLOOKUP(B492,[1]MDA_Assets!D:D,[1]MDA_Assets!AD:AD,"",0)</f>
        <v>0</v>
      </c>
      <c r="EM492" s="35">
        <f>_xlfn.XLOOKUP(B492,[1]MDA_Assets!D:D,[1]MDA_Assets!AE:AE,"",0)</f>
        <v>0</v>
      </c>
      <c r="EN492" s="35">
        <f>_xlfn.XLOOKUP(B492,[1]MDA_Assets!D:D,[1]MDA_Assets!AF:AF,"",0)</f>
        <v>0</v>
      </c>
      <c r="EO492" s="35">
        <f>_xlfn.XLOOKUP(B492,[1]MDA_Assets!D:D,[1]MDA_Assets!AG:AG,"",0)</f>
        <v>0</v>
      </c>
      <c r="EP492" s="36" t="str">
        <f t="shared" si="404"/>
        <v/>
      </c>
      <c r="EQ492" s="36" t="str">
        <f t="shared" si="401"/>
        <v/>
      </c>
      <c r="ER492" s="36" t="str">
        <f t="shared" si="380"/>
        <v/>
      </c>
      <c r="ES492" s="36" t="str">
        <f t="shared" si="381"/>
        <v/>
      </c>
      <c r="ET492" s="36" t="str">
        <f t="shared" si="382"/>
        <v/>
      </c>
      <c r="EU492" s="36" t="str">
        <f t="shared" si="383"/>
        <v/>
      </c>
      <c r="EV492" s="36" t="str">
        <f t="shared" si="384"/>
        <v/>
      </c>
      <c r="EW492" s="36" t="str">
        <f t="shared" si="355"/>
        <v/>
      </c>
      <c r="EX492" s="36" t="str">
        <f t="shared" si="408"/>
        <v/>
      </c>
      <c r="EY492" s="36" t="str">
        <f t="shared" si="405"/>
        <v/>
      </c>
      <c r="EZ492" s="36" t="str">
        <f t="shared" si="405"/>
        <v/>
      </c>
      <c r="FA492" s="36" t="str">
        <f t="shared" si="405"/>
        <v/>
      </c>
      <c r="FB492" s="36" t="str">
        <f t="shared" si="405"/>
        <v/>
      </c>
      <c r="FC492" s="36" t="str">
        <f t="shared" si="405"/>
        <v/>
      </c>
      <c r="FD492" s="36" t="str">
        <f t="shared" si="405"/>
        <v/>
      </c>
      <c r="FE492" s="36" t="str">
        <f t="shared" si="390"/>
        <v/>
      </c>
      <c r="FF492" s="36" t="str">
        <f t="shared" si="390"/>
        <v/>
      </c>
      <c r="FG492" s="36" t="str">
        <f t="shared" si="390"/>
        <v/>
      </c>
      <c r="FH492" s="37" t="str" cm="1">
        <f t="array" ref="FH492">_xlfn.IFS(EY492="", "No Data", EY492&lt;0, "Negative/Future", EY492=0, "Zero Days", EY492&lt;=3, "&lt; 3 Months", EY492&lt;=6, "3 to 6 Months", EY492&lt;=9, "6 to 9 Months", EY492&lt;=12, "9 to 12 Months", EY492&lt;=15, "12 to 15 Months", EY492&lt;=18, "15 to 18 Months", EY492&lt;=24, "18 to 24 Months", EY492&gt;24, "&gt; 24 Months")</f>
        <v>No Data</v>
      </c>
      <c r="FI492" s="37" t="str" cm="1">
        <f t="array" ref="FI492">_xlfn.IFS(EZ492="", "No Data", EZ492&lt;0, "Negative/Future", EZ492=0, "Zero Days", EZ492&lt;=3, "&lt; 3 Months", EZ492&lt;=6, "3 to 6 Months", EZ492&lt;=9, "6 to 9 Months", EZ492&lt;=12, "9 to 12 Months", EZ492&lt;=15, "12 to 15 Months", EZ492&lt;=18, "15 to 18 Months", EZ492&lt;=24, "18 to 24 Months", EZ492&gt;24, "&gt; 24 Months")</f>
        <v>No Data</v>
      </c>
      <c r="FJ492" s="37" t="str" cm="1">
        <f t="array" ref="FJ492">_xlfn.IFS(FA492="", "No Data", FA492&lt;0, "Negative/Future", FA492=0, "Zero Days", FA492&lt;=3, "&lt; 3 Months", FA492&lt;=6, "3 to 6 Months", FA492&lt;=9, "6 to 9 Months", FA492&lt;=12, "9 to 12 Months", FA492&lt;=15, "12 to 15 Months", FA492&lt;=18, "15 to 18 Months", FA492&lt;=24, "18 to 24 Months", FA492&gt;24, "&gt; 24 Months")</f>
        <v>No Data</v>
      </c>
      <c r="FK492" s="37" t="str" cm="1">
        <f t="array" ref="FK492">_xlfn.IFS(FB492="", "No Data", FB492&lt;0, "Negative/Future", FB492=0, "Zero Days", FB492&lt;=3, "&lt; 3 Months", FB492&lt;=6, "3 to 6 Months", FB492&lt;=9, "6 to 9 Months", FB492&lt;=12, "9 to 12 Months", FB492&lt;=15, "12 to 15 Months", FB492&lt;=18, "15 to 18 Months", FB492&lt;=24, "18 to 24 Months", FB492&gt;24, "&gt; 24 Months")</f>
        <v>No Data</v>
      </c>
      <c r="FL492" s="37" t="str" cm="1">
        <f t="array" ref="FL492">_xlfn.IFS(FC492="", "No Data", FC492&lt;0, "Negative/Future", FC492=0, "Zero Days", FC492&lt;=3, "&lt; 3 Months", FC492&lt;=6, "3 to 6 Months", FC492&lt;=9, "6 to 9 Months", FC492&lt;=12, "9 to 12 Months", FC492&lt;=15, "12 to 15 Months", FC492&lt;=18, "15 to 18 Months", FC492&lt;=24, "18 to 24 Months", FC492&gt;24, "&gt; 24 Months")</f>
        <v>No Data</v>
      </c>
      <c r="FM492" s="37" t="str" cm="1">
        <f t="array" ref="FM492">_xlfn.IFS(FD492="", "No Data", FD492&lt;0, "Negative/Future", FD492=0, "Zero Days", FD492&lt;=3, "&lt; 3 Months", FD492&lt;=6, "3 to 6 Months", FD492&lt;=9, "6 to 9 Months", FD492&lt;=12, "9 to 12 Months", FD492&lt;=15, "12 to 15 Months", FD492&lt;=18, "15 to 18 Months", FD492&lt;=24, "18 to 24 Months", FD492&gt;24, "&gt; 24 Months")</f>
        <v>No Data</v>
      </c>
      <c r="FN492" s="37" t="str" cm="1">
        <f t="array" ref="FN492">_xlfn.IFS(FE492="", "No Data", FE492&lt;0, "Negative/Future", FE492=0, "Zero Days", FE492&lt;=3, "&lt; 3 Months", FE492&lt;=6, "3 to 6 Months", FE492&lt;=9, "6 to 9 Months", FE492&lt;=12, "9 to 12 Months", FE492&lt;=15, "12 to 15 Months", FE492&lt;=18, "15 to 18 Months", FE492&lt;=24, "18 to 24 Months", FE492&gt;24, "&gt; 24 Months")</f>
        <v>No Data</v>
      </c>
      <c r="FO492" s="37" t="str" cm="1">
        <f t="array" ref="FO492">_xlfn.IFS(FG492="", "No Data", FG492&lt;0, "Negative/Future", FG492=0, "Zero Days", FG492&lt;=3, "&lt; 3 Months", FG492&lt;=6, "3 to 6 Months", FG492&lt;=9, "6 to 9 Months", FG492&lt;=12, "9 to 12 Months", FG492&lt;=15, "12 to 15 Months", FG492&lt;=18, "15 to 18 Months", FG492&lt;=24, "18 to 24 Months", FG492&gt;24, "&gt; 24 Months")</f>
        <v>No Data</v>
      </c>
      <c r="FP492" s="37" t="str" cm="1">
        <f t="array" ref="FP492">_xlfn.IFS(FF492="", "No Data", FF492&lt;0, "Negative/Future", FF492=0, "Zero Days", FF492&lt;=3, "&lt; 3 Months", FF492&lt;=6, "3 to 6 Months", FF492&lt;=9, "6 to 9 Months", FF492&lt;=12, "9 to 12 Months", FF492&lt;=15, "12 to 15 Months", FF492&lt;=18, "15 to 18 Months", FF492&lt;=24, "18 to 24 Months", FF492&gt;24, "&gt; 24 Months")</f>
        <v>No Data</v>
      </c>
      <c r="FQ492" s="29"/>
      <c r="FR492" s="29"/>
      <c r="FS492" s="38" t="str">
        <f>VLOOKUP(_xlfn.XLOOKUP(B492,[1]MDA_Assets!D:D,[1]MDA_Assets!I:I,"",0),[1]Validation!$B$1:$C$8,2,0)</f>
        <v>P</v>
      </c>
      <c r="FT492" s="38" t="s">
        <v>428</v>
      </c>
      <c r="FU492" s="31">
        <f>_xlfn.XLOOKUP(B492,[1]MDA_Assets!D:D,[1]MDA_Assets!X:X,"",0)</f>
        <v>0</v>
      </c>
      <c r="FV492" s="39">
        <v>0</v>
      </c>
      <c r="FW492" s="39">
        <v>0</v>
      </c>
      <c r="FX492" s="39">
        <v>0</v>
      </c>
      <c r="FY492" s="39">
        <v>9</v>
      </c>
      <c r="FZ492" s="40" t="str">
        <f t="shared" si="402"/>
        <v/>
      </c>
      <c r="GA492" s="40" t="str">
        <f t="shared" si="402"/>
        <v/>
      </c>
      <c r="GB492" s="40" t="str">
        <f t="shared" si="357"/>
        <v/>
      </c>
      <c r="GC492" s="40" t="str">
        <f t="shared" si="358"/>
        <v/>
      </c>
      <c r="GD492" s="40" t="str">
        <f t="shared" si="359"/>
        <v/>
      </c>
      <c r="GE492" s="40" t="str">
        <f t="shared" si="360"/>
        <v/>
      </c>
      <c r="GF492" s="40" t="str">
        <f t="shared" si="409"/>
        <v/>
      </c>
      <c r="GG492" s="40" t="str">
        <f t="shared" si="403"/>
        <v/>
      </c>
      <c r="GH492" s="40" t="str">
        <f t="shared" si="403"/>
        <v/>
      </c>
      <c r="GI492" s="39">
        <f t="shared" si="385"/>
        <v>0</v>
      </c>
      <c r="GJ492" s="39">
        <f t="shared" si="386"/>
        <v>0</v>
      </c>
      <c r="GK492" s="39">
        <f t="shared" si="387"/>
        <v>0</v>
      </c>
      <c r="GL492" s="39">
        <f t="shared" si="388"/>
        <v>0</v>
      </c>
    </row>
    <row r="493" spans="1:194" x14ac:dyDescent="0.25">
      <c r="A493" s="19">
        <v>529</v>
      </c>
      <c r="B493" s="43" t="s">
        <v>3305</v>
      </c>
      <c r="C493" s="43" t="s">
        <v>186</v>
      </c>
      <c r="D493" s="43" t="s">
        <v>636</v>
      </c>
      <c r="E493" s="43" t="s">
        <v>3303</v>
      </c>
      <c r="F493" s="43" t="s">
        <v>429</v>
      </c>
      <c r="G493" s="43" t="s">
        <v>3251</v>
      </c>
      <c r="H493" s="43" t="s">
        <v>216</v>
      </c>
      <c r="I493" s="43" t="s">
        <v>192</v>
      </c>
      <c r="J493" s="44" t="str">
        <f t="shared" si="361"/>
        <v/>
      </c>
      <c r="K493" s="43"/>
      <c r="L493" s="44">
        <v>46100</v>
      </c>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8"/>
      <c r="AM493" s="48"/>
      <c r="AN493" s="48"/>
      <c r="AO493" s="48"/>
      <c r="AP493" s="48"/>
      <c r="AQ493" s="48"/>
      <c r="AR493" s="48"/>
      <c r="AS493" s="48"/>
      <c r="AT493" s="48"/>
      <c r="AU493" s="43">
        <v>0</v>
      </c>
      <c r="AV493" s="43">
        <v>0</v>
      </c>
      <c r="AW493" s="43">
        <v>0</v>
      </c>
      <c r="AX493" s="51"/>
      <c r="AY493" s="51"/>
      <c r="AZ493" s="51"/>
      <c r="BA493" s="20" t="str">
        <f t="shared" ca="1" si="410"/>
        <v/>
      </c>
      <c r="BB493" s="20" t="str">
        <f t="shared" ca="1" si="410"/>
        <v/>
      </c>
      <c r="BC493" s="20" t="str">
        <f t="shared" ca="1" si="410"/>
        <v/>
      </c>
      <c r="BD493" s="20" t="str">
        <f t="shared" ca="1" si="407"/>
        <v/>
      </c>
      <c r="BE493" s="20" t="str">
        <f t="shared" ca="1" si="407"/>
        <v/>
      </c>
      <c r="BF493" s="20" t="str">
        <f t="shared" ca="1" si="407"/>
        <v/>
      </c>
      <c r="BG493" s="21" t="str">
        <f t="shared" ca="1" si="407"/>
        <v/>
      </c>
      <c r="BH493" s="21" t="str">
        <f t="shared" ca="1" si="407"/>
        <v/>
      </c>
      <c r="BI493" s="21" t="str">
        <f t="shared" ca="1" si="407"/>
        <v/>
      </c>
      <c r="BJ493" s="22">
        <f t="shared" ca="1" si="363"/>
        <v>0</v>
      </c>
      <c r="BK493" s="21">
        <f t="shared" si="364"/>
        <v>0</v>
      </c>
      <c r="BL493" s="22" t="str">
        <f t="shared" ca="1" si="365"/>
        <v/>
      </c>
      <c r="BM493" s="22" t="str">
        <f t="shared" ca="1" si="366"/>
        <v/>
      </c>
      <c r="BN493" s="23" t="str">
        <f t="shared" ca="1" si="367"/>
        <v/>
      </c>
      <c r="BO493" s="24" t="str">
        <f t="shared" ca="1" si="368"/>
        <v/>
      </c>
      <c r="BP493" s="51" t="str">
        <f>_xlfn.XLOOKUP(E493,[1]Validation!E:E,[1]Validation!F:F,"")</f>
        <v/>
      </c>
      <c r="BQ493" s="51" t="str">
        <f>_xlfn.XLOOKUP(BP493,[1]Validation!F:F,[1]Validation!G:G,"")</f>
        <v/>
      </c>
      <c r="BR493" s="52" t="str">
        <f>VLOOKUP(G493,[1]Validation!$B$1:$C$9,2,0)</f>
        <v>P</v>
      </c>
      <c r="BS493" s="51">
        <f t="shared" ca="1" si="369"/>
        <v>1517</v>
      </c>
      <c r="BT493" s="53" t="str">
        <f>_xlfn.XLOOKUP(B493,'[2]1. All Calls'!$R:$R,'[2]1. All Calls'!$A:$A,"",0)</f>
        <v/>
      </c>
      <c r="BU493" s="51" t="str">
        <f>_xlfn.XLOOKUP(B493,'[2]1. All Calls'!$R:$R,'[2]1. All Calls'!$F:$F,"",0)</f>
        <v/>
      </c>
      <c r="BV493" s="51" t="str">
        <f>_xlfn.XLOOKUP(B493,'[2]1. All Calls'!$R:$R,'[2]1. All Calls'!$J:$J,"",0)</f>
        <v/>
      </c>
      <c r="BW493" s="53" t="str">
        <f>_xlfn.XLOOKUP(B493,'[2]Sch Calls'!$R:$R,'[2]Sch Calls'!$A:$A,"",0)</f>
        <v/>
      </c>
      <c r="BX493" s="51" t="str">
        <f>_xlfn.XLOOKUP(B493,'[2]Sch Calls'!$R:$R,'[2]Sch Calls'!$B:$B,"",0)</f>
        <v/>
      </c>
      <c r="BY493" s="51" t="str">
        <f t="shared" si="399"/>
        <v/>
      </c>
      <c r="BZ493" s="51" t="str">
        <f t="shared" si="399"/>
        <v/>
      </c>
      <c r="CA493" s="51" t="str">
        <f t="shared" si="370"/>
        <v/>
      </c>
      <c r="CB493" s="51" t="str">
        <f t="shared" si="371"/>
        <v/>
      </c>
      <c r="CC493" s="51" t="str">
        <f t="shared" si="372"/>
        <v/>
      </c>
      <c r="CD493" s="51" t="str">
        <f t="shared" si="373"/>
        <v/>
      </c>
      <c r="CE493" s="51" t="str">
        <f t="shared" ca="1" si="400"/>
        <v/>
      </c>
      <c r="CF493" s="51" t="str">
        <f t="shared" ca="1" si="400"/>
        <v/>
      </c>
      <c r="CG493" s="51" t="str">
        <f t="shared" ca="1" si="374"/>
        <v/>
      </c>
      <c r="CH493" s="51" t="str">
        <f t="shared" ca="1" si="375"/>
        <v/>
      </c>
      <c r="CI493" s="51" t="str">
        <f t="shared" ca="1" si="376"/>
        <v/>
      </c>
      <c r="CJ493" s="51" t="str">
        <f t="shared" ca="1" si="377"/>
        <v/>
      </c>
      <c r="CK493" s="51" t="str">
        <f t="shared" ca="1" si="397"/>
        <v/>
      </c>
      <c r="CL493" s="51" t="str">
        <f t="shared" ca="1" si="397"/>
        <v/>
      </c>
      <c r="CM493" s="51" t="str">
        <f t="shared" ca="1" si="397"/>
        <v/>
      </c>
      <c r="CN493" s="51" t="str">
        <f t="shared" ca="1" si="397"/>
        <v/>
      </c>
      <c r="CO493" s="51" t="str">
        <f t="shared" ca="1" si="397"/>
        <v/>
      </c>
      <c r="CP493" s="51" t="str">
        <f t="shared" ca="1" si="397"/>
        <v/>
      </c>
      <c r="CQ493" s="51" t="str">
        <f t="shared" si="398"/>
        <v/>
      </c>
      <c r="CR493" s="51" t="str">
        <f t="shared" si="398"/>
        <v/>
      </c>
      <c r="CS493" s="51" t="str">
        <f t="shared" si="398"/>
        <v/>
      </c>
      <c r="CT493" s="51" t="str">
        <f t="shared" si="398"/>
        <v/>
      </c>
      <c r="CU493" s="51" t="str">
        <f t="shared" si="398"/>
        <v/>
      </c>
      <c r="CV493" s="54" t="str">
        <f t="shared" si="398"/>
        <v/>
      </c>
      <c r="CW493" s="25">
        <v>0</v>
      </c>
      <c r="CX493" s="55">
        <v>1</v>
      </c>
      <c r="CY493" s="55"/>
      <c r="CZ493" s="26">
        <v>0</v>
      </c>
      <c r="DA493" s="26">
        <v>0</v>
      </c>
      <c r="DB493" s="26">
        <v>0</v>
      </c>
      <c r="DC493" s="26">
        <v>0</v>
      </c>
      <c r="DD493" s="26">
        <v>0</v>
      </c>
      <c r="DE493" s="26">
        <v>0</v>
      </c>
      <c r="DF493" s="26">
        <v>0</v>
      </c>
      <c r="DG493" s="26">
        <v>0</v>
      </c>
      <c r="DH493" s="26">
        <v>0</v>
      </c>
      <c r="DI493" s="26">
        <v>0</v>
      </c>
      <c r="DJ493" s="26">
        <v>0</v>
      </c>
      <c r="DK493" s="26">
        <v>0</v>
      </c>
      <c r="DL493" s="27" t="str">
        <f t="shared" si="378"/>
        <v>P1</v>
      </c>
      <c r="DM493" s="28" t="str">
        <f t="shared" ca="1" si="379"/>
        <v>P1</v>
      </c>
      <c r="DN493" s="56" t="str">
        <f>_xlfn.XLOOKUP(B493,'[2]1. All Calls'!$R:$R,'[2]1. All Calls'!$A:$A,"",0)</f>
        <v/>
      </c>
      <c r="DO493" s="57" t="str">
        <f ca="1">VLOOKUP(DM493,[1]Validation!$B$20:$C$25,2,0)</f>
        <v>P1</v>
      </c>
      <c r="DP493" s="58" t="str">
        <f>_xlfn.XLOOKUP(B493,'[1]Active AMCs- Dealer'!E:E,'[1]Active AMCs- Dealer'!L:L,"Not in AMC",0)</f>
        <v>Not in AMC</v>
      </c>
      <c r="DQ493" s="50"/>
      <c r="DR493" s="29" t="str">
        <f>_xlfn.XLOOKUP(B493,'[2]1. All Calls'!$R:$R,'[2]1. All Calls'!$F:$F,"",0)</f>
        <v/>
      </c>
      <c r="DS493" s="29" t="str">
        <f>_xlfn.XLOOKUP(B493,'[2]1. All Calls'!$R:$R,'[2]1. All Calls'!$AB:$AB,"",0)</f>
        <v/>
      </c>
      <c r="DT493" s="30" t="str">
        <f>_xlfn.XLOOKUP(DR493,'[2]1. All Calls'!$F:$F,'[2]1. All Calls'!$A:$A,"",0)</f>
        <v/>
      </c>
      <c r="DU493" s="31" t="str">
        <f>_xlfn.XLOOKUP(DR493,'[2]1. All Calls'!$F:$F,'[2]1. All Calls'!$B:$B,"",0)</f>
        <v/>
      </c>
      <c r="DV493" s="31">
        <f>_xlfn.XLOOKUP(B493,[1]MDA_Assets!D:D,[1]MDA_Assets!N:N,"",0)</f>
        <v>0</v>
      </c>
      <c r="DW493" s="31">
        <f>_xlfn.XLOOKUP(B493,[1]MDA_Assets!D:D,[1]MDA_Assets!O:O,"",0)</f>
        <v>0</v>
      </c>
      <c r="DX493" s="32">
        <f>_xlfn.XLOOKUP(B493,[1]MDA_Assets!D:D,[1]MDA_Assets!Q:Q,"",0)</f>
        <v>0</v>
      </c>
      <c r="DY493" s="33">
        <f>_xlfn.XLOOKUP(B493,[1]MDA_Assets!D:D,[1]MDA_Assets!R:R,"",0)</f>
        <v>0</v>
      </c>
      <c r="DZ493" s="33">
        <f>_xlfn.XLOOKUP(B493,[1]MDA_Assets!D:D,[1]MDA_Assets!S:S,"",0)</f>
        <v>0</v>
      </c>
      <c r="EA493" s="33">
        <f>_xlfn.XLOOKUP(B493,[1]MDA_Assets!D:D,[1]MDA_Assets!T:T,"",0)</f>
        <v>0</v>
      </c>
      <c r="EB493" s="33">
        <f>_xlfn.XLOOKUP(B493,[1]MDA_Assets!D:D,[1]MDA_Assets!U:U,"",0)</f>
        <v>0</v>
      </c>
      <c r="EC493" s="33">
        <f>_xlfn.XLOOKUP(B493,[1]MDA_Assets!D:D,[1]MDA_Assets!V:V,"",0)</f>
        <v>0</v>
      </c>
      <c r="ED493" s="33">
        <f>_xlfn.XLOOKUP(B493,[1]MDA_Assets!D:D,[1]MDA_Assets!W:W,"",0)</f>
        <v>0</v>
      </c>
      <c r="EE493" s="32">
        <f>_xlfn.XLOOKUP(B493,[1]MDA_Assets!D:D,[1]MDA_Assets!X:X,"",0)</f>
        <v>0</v>
      </c>
      <c r="EF493" s="33">
        <f>_xlfn.XLOOKUP(B493,[1]MDA_Assets!D:D,[1]MDA_Assets!Y:Y,"",0)</f>
        <v>0</v>
      </c>
      <c r="EG493" s="33">
        <f>_xlfn.XLOOKUP(B493,[1]MDA_Assets!D:D,[1]MDA_Assets!Z:Z,"",0)</f>
        <v>0</v>
      </c>
      <c r="EH493" s="33">
        <f>_xlfn.XLOOKUP(B493,[1]MDA_Assets!D:D,[1]MDA_Assets!AA:AA,"",0)</f>
        <v>0</v>
      </c>
      <c r="EI493" s="34">
        <f>_xlfn.XLOOKUP(B493,[1]MDA_Assets!D:D,[1]MDA_Assets!P:P,"",0)</f>
        <v>0</v>
      </c>
      <c r="EJ493" s="35">
        <f>_xlfn.XLOOKUP(B493,[1]MDA_Assets!D:D,[1]MDA_Assets!AB:AB,"",0)</f>
        <v>0</v>
      </c>
      <c r="EK493" s="35">
        <f>_xlfn.XLOOKUP(B493,[1]MDA_Assets!D:D,[1]MDA_Assets!AC:AC,"",0)</f>
        <v>0</v>
      </c>
      <c r="EL493" s="35">
        <f>_xlfn.XLOOKUP(B493,[1]MDA_Assets!D:D,[1]MDA_Assets!AD:AD,"",0)</f>
        <v>0</v>
      </c>
      <c r="EM493" s="35">
        <f>_xlfn.XLOOKUP(B493,[1]MDA_Assets!D:D,[1]MDA_Assets!AE:AE,"",0)</f>
        <v>0</v>
      </c>
      <c r="EN493" s="35">
        <f>_xlfn.XLOOKUP(B493,[1]MDA_Assets!D:D,[1]MDA_Assets!AF:AF,"",0)</f>
        <v>0</v>
      </c>
      <c r="EO493" s="35">
        <f>_xlfn.XLOOKUP(B493,[1]MDA_Assets!D:D,[1]MDA_Assets!AG:AG,"",0)</f>
        <v>0</v>
      </c>
      <c r="EP493" s="36" t="str">
        <f t="shared" si="404"/>
        <v/>
      </c>
      <c r="EQ493" s="36" t="str">
        <f t="shared" si="401"/>
        <v/>
      </c>
      <c r="ER493" s="36" t="str">
        <f t="shared" si="380"/>
        <v/>
      </c>
      <c r="ES493" s="36" t="str">
        <f t="shared" si="381"/>
        <v/>
      </c>
      <c r="ET493" s="36" t="str">
        <f t="shared" si="382"/>
        <v/>
      </c>
      <c r="EU493" s="36" t="str">
        <f t="shared" si="383"/>
        <v/>
      </c>
      <c r="EV493" s="36" t="str">
        <f t="shared" si="384"/>
        <v/>
      </c>
      <c r="EW493" s="36" t="str">
        <f t="shared" si="355"/>
        <v/>
      </c>
      <c r="EX493" s="36" t="str">
        <f t="shared" si="408"/>
        <v/>
      </c>
      <c r="EY493" s="36" t="str">
        <f t="shared" si="405"/>
        <v/>
      </c>
      <c r="EZ493" s="36" t="str">
        <f t="shared" si="405"/>
        <v/>
      </c>
      <c r="FA493" s="36" t="str">
        <f t="shared" si="405"/>
        <v/>
      </c>
      <c r="FB493" s="36" t="str">
        <f t="shared" si="405"/>
        <v/>
      </c>
      <c r="FC493" s="36" t="str">
        <f t="shared" si="405"/>
        <v/>
      </c>
      <c r="FD493" s="36" t="str">
        <f t="shared" si="405"/>
        <v/>
      </c>
      <c r="FE493" s="36" t="str">
        <f t="shared" si="390"/>
        <v/>
      </c>
      <c r="FF493" s="36" t="str">
        <f t="shared" si="390"/>
        <v/>
      </c>
      <c r="FG493" s="36" t="str">
        <f t="shared" si="390"/>
        <v/>
      </c>
      <c r="FH493" s="37" t="str" cm="1">
        <f t="array" ref="FH493">_xlfn.IFS(EY493="", "No Data", EY493&lt;0, "Negative/Future", EY493=0, "Zero Days", EY493&lt;=3, "&lt; 3 Months", EY493&lt;=6, "3 to 6 Months", EY493&lt;=9, "6 to 9 Months", EY493&lt;=12, "9 to 12 Months", EY493&lt;=15, "12 to 15 Months", EY493&lt;=18, "15 to 18 Months", EY493&lt;=24, "18 to 24 Months", EY493&gt;24, "&gt; 24 Months")</f>
        <v>No Data</v>
      </c>
      <c r="FI493" s="37" t="str" cm="1">
        <f t="array" ref="FI493">_xlfn.IFS(EZ493="", "No Data", EZ493&lt;0, "Negative/Future", EZ493=0, "Zero Days", EZ493&lt;=3, "&lt; 3 Months", EZ493&lt;=6, "3 to 6 Months", EZ493&lt;=9, "6 to 9 Months", EZ493&lt;=12, "9 to 12 Months", EZ493&lt;=15, "12 to 15 Months", EZ493&lt;=18, "15 to 18 Months", EZ493&lt;=24, "18 to 24 Months", EZ493&gt;24, "&gt; 24 Months")</f>
        <v>No Data</v>
      </c>
      <c r="FJ493" s="37" t="str" cm="1">
        <f t="array" ref="FJ493">_xlfn.IFS(FA493="", "No Data", FA493&lt;0, "Negative/Future", FA493=0, "Zero Days", FA493&lt;=3, "&lt; 3 Months", FA493&lt;=6, "3 to 6 Months", FA493&lt;=9, "6 to 9 Months", FA493&lt;=12, "9 to 12 Months", FA493&lt;=15, "12 to 15 Months", FA493&lt;=18, "15 to 18 Months", FA493&lt;=24, "18 to 24 Months", FA493&gt;24, "&gt; 24 Months")</f>
        <v>No Data</v>
      </c>
      <c r="FK493" s="37" t="str" cm="1">
        <f t="array" ref="FK493">_xlfn.IFS(FB493="", "No Data", FB493&lt;0, "Negative/Future", FB493=0, "Zero Days", FB493&lt;=3, "&lt; 3 Months", FB493&lt;=6, "3 to 6 Months", FB493&lt;=9, "6 to 9 Months", FB493&lt;=12, "9 to 12 Months", FB493&lt;=15, "12 to 15 Months", FB493&lt;=18, "15 to 18 Months", FB493&lt;=24, "18 to 24 Months", FB493&gt;24, "&gt; 24 Months")</f>
        <v>No Data</v>
      </c>
      <c r="FL493" s="37" t="str" cm="1">
        <f t="array" ref="FL493">_xlfn.IFS(FC493="", "No Data", FC493&lt;0, "Negative/Future", FC493=0, "Zero Days", FC493&lt;=3, "&lt; 3 Months", FC493&lt;=6, "3 to 6 Months", FC493&lt;=9, "6 to 9 Months", FC493&lt;=12, "9 to 12 Months", FC493&lt;=15, "12 to 15 Months", FC493&lt;=18, "15 to 18 Months", FC493&lt;=24, "18 to 24 Months", FC493&gt;24, "&gt; 24 Months")</f>
        <v>No Data</v>
      </c>
      <c r="FM493" s="37" t="str" cm="1">
        <f t="array" ref="FM493">_xlfn.IFS(FD493="", "No Data", FD493&lt;0, "Negative/Future", FD493=0, "Zero Days", FD493&lt;=3, "&lt; 3 Months", FD493&lt;=6, "3 to 6 Months", FD493&lt;=9, "6 to 9 Months", FD493&lt;=12, "9 to 12 Months", FD493&lt;=15, "12 to 15 Months", FD493&lt;=18, "15 to 18 Months", FD493&lt;=24, "18 to 24 Months", FD493&gt;24, "&gt; 24 Months")</f>
        <v>No Data</v>
      </c>
      <c r="FN493" s="37" t="str" cm="1">
        <f t="array" ref="FN493">_xlfn.IFS(FE493="", "No Data", FE493&lt;0, "Negative/Future", FE493=0, "Zero Days", FE493&lt;=3, "&lt; 3 Months", FE493&lt;=6, "3 to 6 Months", FE493&lt;=9, "6 to 9 Months", FE493&lt;=12, "9 to 12 Months", FE493&lt;=15, "12 to 15 Months", FE493&lt;=18, "15 to 18 Months", FE493&lt;=24, "18 to 24 Months", FE493&gt;24, "&gt; 24 Months")</f>
        <v>No Data</v>
      </c>
      <c r="FO493" s="37" t="str" cm="1">
        <f t="array" ref="FO493">_xlfn.IFS(FG493="", "No Data", FG493&lt;0, "Negative/Future", FG493=0, "Zero Days", FG493&lt;=3, "&lt; 3 Months", FG493&lt;=6, "3 to 6 Months", FG493&lt;=9, "6 to 9 Months", FG493&lt;=12, "9 to 12 Months", FG493&lt;=15, "12 to 15 Months", FG493&lt;=18, "15 to 18 Months", FG493&lt;=24, "18 to 24 Months", FG493&gt;24, "&gt; 24 Months")</f>
        <v>No Data</v>
      </c>
      <c r="FP493" s="37" t="str" cm="1">
        <f t="array" ref="FP493">_xlfn.IFS(FF493="", "No Data", FF493&lt;0, "Negative/Future", FF493=0, "Zero Days", FF493&lt;=3, "&lt; 3 Months", FF493&lt;=6, "3 to 6 Months", FF493&lt;=9, "6 to 9 Months", FF493&lt;=12, "9 to 12 Months", FF493&lt;=15, "12 to 15 Months", FF493&lt;=18, "15 to 18 Months", FF493&lt;=24, "18 to 24 Months", FF493&gt;24, "&gt; 24 Months")</f>
        <v>No Data</v>
      </c>
      <c r="FQ493" s="29"/>
      <c r="FR493" s="29"/>
      <c r="FS493" s="38" t="str">
        <f>VLOOKUP(_xlfn.XLOOKUP(B493,[1]MDA_Assets!D:D,[1]MDA_Assets!I:I,"",0),[1]Validation!$B$1:$C$8,2,0)</f>
        <v>P</v>
      </c>
      <c r="FT493" s="38" t="s">
        <v>428</v>
      </c>
      <c r="FU493" s="31">
        <f>_xlfn.XLOOKUP(B493,[1]MDA_Assets!D:D,[1]MDA_Assets!X:X,"",0)</f>
        <v>0</v>
      </c>
      <c r="FV493" s="39">
        <v>0</v>
      </c>
      <c r="FW493" s="39">
        <v>0</v>
      </c>
      <c r="FX493" s="39">
        <v>0</v>
      </c>
      <c r="FY493" s="39">
        <v>9</v>
      </c>
      <c r="FZ493" s="40" t="str">
        <f t="shared" si="402"/>
        <v/>
      </c>
      <c r="GA493" s="40" t="str">
        <f t="shared" si="402"/>
        <v/>
      </c>
      <c r="GB493" s="40" t="str">
        <f t="shared" si="357"/>
        <v/>
      </c>
      <c r="GC493" s="40" t="str">
        <f t="shared" si="358"/>
        <v/>
      </c>
      <c r="GD493" s="40" t="str">
        <f t="shared" si="359"/>
        <v/>
      </c>
      <c r="GE493" s="40" t="str">
        <f t="shared" si="360"/>
        <v/>
      </c>
      <c r="GF493" s="40" t="str">
        <f t="shared" si="409"/>
        <v/>
      </c>
      <c r="GG493" s="40" t="str">
        <f t="shared" si="403"/>
        <v/>
      </c>
      <c r="GH493" s="40" t="str">
        <f t="shared" si="403"/>
        <v/>
      </c>
      <c r="GI493" s="39">
        <f t="shared" si="385"/>
        <v>0</v>
      </c>
      <c r="GJ493" s="39">
        <f t="shared" si="386"/>
        <v>0</v>
      </c>
      <c r="GK493" s="39">
        <f t="shared" si="387"/>
        <v>0</v>
      </c>
      <c r="GL493" s="39">
        <f t="shared" si="388"/>
        <v>0</v>
      </c>
    </row>
    <row r="494" spans="1:194" x14ac:dyDescent="0.25">
      <c r="A494" s="19">
        <v>530</v>
      </c>
      <c r="B494" s="43" t="s">
        <v>3306</v>
      </c>
      <c r="C494" s="43" t="s">
        <v>254</v>
      </c>
      <c r="D494" s="43" t="s">
        <v>636</v>
      </c>
      <c r="E494" s="43" t="s">
        <v>3307</v>
      </c>
      <c r="F494" s="43" t="s">
        <v>429</v>
      </c>
      <c r="G494" s="43" t="s">
        <v>3251</v>
      </c>
      <c r="H494" s="43" t="s">
        <v>216</v>
      </c>
      <c r="I494" s="43" t="s">
        <v>192</v>
      </c>
      <c r="J494" s="44" t="str">
        <f t="shared" si="361"/>
        <v/>
      </c>
      <c r="K494" s="43"/>
      <c r="L494" s="44">
        <v>46120</v>
      </c>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8"/>
      <c r="AM494" s="48"/>
      <c r="AN494" s="48"/>
      <c r="AO494" s="48"/>
      <c r="AP494" s="48"/>
      <c r="AQ494" s="48"/>
      <c r="AR494" s="48"/>
      <c r="AS494" s="48"/>
      <c r="AT494" s="48"/>
      <c r="AU494" s="43">
        <v>0</v>
      </c>
      <c r="AV494" s="43">
        <v>0</v>
      </c>
      <c r="AW494" s="43">
        <v>0</v>
      </c>
      <c r="AX494" s="51"/>
      <c r="AY494" s="51"/>
      <c r="AZ494" s="51"/>
      <c r="BA494" s="20" t="str">
        <f t="shared" ca="1" si="410"/>
        <v/>
      </c>
      <c r="BB494" s="20" t="str">
        <f t="shared" ca="1" si="410"/>
        <v/>
      </c>
      <c r="BC494" s="20" t="str">
        <f t="shared" ca="1" si="410"/>
        <v/>
      </c>
      <c r="BD494" s="20" t="str">
        <f t="shared" ca="1" si="407"/>
        <v/>
      </c>
      <c r="BE494" s="20" t="str">
        <f t="shared" ca="1" si="407"/>
        <v/>
      </c>
      <c r="BF494" s="20" t="str">
        <f t="shared" ca="1" si="407"/>
        <v/>
      </c>
      <c r="BG494" s="21" t="str">
        <f t="shared" ca="1" si="407"/>
        <v/>
      </c>
      <c r="BH494" s="21" t="str">
        <f t="shared" ca="1" si="407"/>
        <v/>
      </c>
      <c r="BI494" s="21" t="str">
        <f t="shared" ca="1" si="407"/>
        <v/>
      </c>
      <c r="BJ494" s="22">
        <f t="shared" ca="1" si="363"/>
        <v>0</v>
      </c>
      <c r="BK494" s="21">
        <f t="shared" si="364"/>
        <v>0</v>
      </c>
      <c r="BL494" s="22" t="str">
        <f t="shared" ca="1" si="365"/>
        <v/>
      </c>
      <c r="BM494" s="22" t="str">
        <f t="shared" ca="1" si="366"/>
        <v/>
      </c>
      <c r="BN494" s="23" t="str">
        <f t="shared" ca="1" si="367"/>
        <v/>
      </c>
      <c r="BO494" s="24" t="str">
        <f t="shared" ca="1" si="368"/>
        <v/>
      </c>
      <c r="BP494" s="51" t="str">
        <f>_xlfn.XLOOKUP(E494,[1]Validation!E:E,[1]Validation!F:F,"")</f>
        <v/>
      </c>
      <c r="BQ494" s="51" t="str">
        <f>_xlfn.XLOOKUP(BP494,[1]Validation!F:F,[1]Validation!G:G,"")</f>
        <v/>
      </c>
      <c r="BR494" s="52" t="str">
        <f>VLOOKUP(G494,[1]Validation!$B$1:$C$9,2,0)</f>
        <v>P</v>
      </c>
      <c r="BS494" s="51">
        <f t="shared" ca="1" si="369"/>
        <v>1517</v>
      </c>
      <c r="BT494" s="53" t="str">
        <f>_xlfn.XLOOKUP(B494,'[2]1. All Calls'!$R:$R,'[2]1. All Calls'!$A:$A,"",0)</f>
        <v/>
      </c>
      <c r="BU494" s="51" t="str">
        <f>_xlfn.XLOOKUP(B494,'[2]1. All Calls'!$R:$R,'[2]1. All Calls'!$F:$F,"",0)</f>
        <v/>
      </c>
      <c r="BV494" s="51" t="str">
        <f>_xlfn.XLOOKUP(B494,'[2]1. All Calls'!$R:$R,'[2]1. All Calls'!$J:$J,"",0)</f>
        <v/>
      </c>
      <c r="BW494" s="53" t="str">
        <f>_xlfn.XLOOKUP(B494,'[2]Sch Calls'!$R:$R,'[2]Sch Calls'!$A:$A,"",0)</f>
        <v/>
      </c>
      <c r="BX494" s="51" t="str">
        <f>_xlfn.XLOOKUP(B494,'[2]Sch Calls'!$R:$R,'[2]Sch Calls'!$B:$B,"",0)</f>
        <v/>
      </c>
      <c r="BY494" s="51" t="str">
        <f t="shared" si="399"/>
        <v/>
      </c>
      <c r="BZ494" s="51" t="str">
        <f t="shared" si="399"/>
        <v/>
      </c>
      <c r="CA494" s="51" t="str">
        <f t="shared" si="370"/>
        <v/>
      </c>
      <c r="CB494" s="51" t="str">
        <f t="shared" si="371"/>
        <v/>
      </c>
      <c r="CC494" s="51" t="str">
        <f t="shared" si="372"/>
        <v/>
      </c>
      <c r="CD494" s="51" t="str">
        <f t="shared" si="373"/>
        <v/>
      </c>
      <c r="CE494" s="51" t="str">
        <f t="shared" ca="1" si="400"/>
        <v/>
      </c>
      <c r="CF494" s="51" t="str">
        <f t="shared" ca="1" si="400"/>
        <v/>
      </c>
      <c r="CG494" s="51" t="str">
        <f t="shared" ca="1" si="374"/>
        <v/>
      </c>
      <c r="CH494" s="51" t="str">
        <f t="shared" ca="1" si="375"/>
        <v/>
      </c>
      <c r="CI494" s="51" t="str">
        <f t="shared" ca="1" si="376"/>
        <v/>
      </c>
      <c r="CJ494" s="51" t="str">
        <f t="shared" ca="1" si="377"/>
        <v/>
      </c>
      <c r="CK494" s="51" t="str">
        <f t="shared" ca="1" si="397"/>
        <v/>
      </c>
      <c r="CL494" s="51" t="str">
        <f t="shared" ca="1" si="397"/>
        <v/>
      </c>
      <c r="CM494" s="51" t="str">
        <f t="shared" ca="1" si="397"/>
        <v/>
      </c>
      <c r="CN494" s="51" t="str">
        <f t="shared" ca="1" si="397"/>
        <v/>
      </c>
      <c r="CO494" s="51" t="str">
        <f t="shared" ca="1" si="397"/>
        <v/>
      </c>
      <c r="CP494" s="51" t="str">
        <f t="shared" ca="1" si="397"/>
        <v/>
      </c>
      <c r="CQ494" s="51" t="str">
        <f t="shared" si="398"/>
        <v/>
      </c>
      <c r="CR494" s="51" t="str">
        <f t="shared" si="398"/>
        <v/>
      </c>
      <c r="CS494" s="51" t="str">
        <f t="shared" si="398"/>
        <v/>
      </c>
      <c r="CT494" s="51" t="str">
        <f t="shared" si="398"/>
        <v/>
      </c>
      <c r="CU494" s="51" t="str">
        <f t="shared" si="398"/>
        <v/>
      </c>
      <c r="CV494" s="54" t="str">
        <f t="shared" si="398"/>
        <v/>
      </c>
      <c r="CW494" s="25">
        <v>0</v>
      </c>
      <c r="CX494" s="55">
        <v>1</v>
      </c>
      <c r="CY494" s="55"/>
      <c r="CZ494" s="26">
        <v>0</v>
      </c>
      <c r="DA494" s="26">
        <v>0</v>
      </c>
      <c r="DB494" s="26">
        <v>0</v>
      </c>
      <c r="DC494" s="26">
        <v>0</v>
      </c>
      <c r="DD494" s="26">
        <v>0</v>
      </c>
      <c r="DE494" s="26">
        <v>0</v>
      </c>
      <c r="DF494" s="26">
        <v>0</v>
      </c>
      <c r="DG494" s="26">
        <v>0</v>
      </c>
      <c r="DH494" s="26">
        <v>0</v>
      </c>
      <c r="DI494" s="26">
        <v>0</v>
      </c>
      <c r="DJ494" s="26">
        <v>0</v>
      </c>
      <c r="DK494" s="26">
        <v>0</v>
      </c>
      <c r="DL494" s="27" t="str">
        <f t="shared" si="378"/>
        <v>P1</v>
      </c>
      <c r="DM494" s="28" t="str">
        <f t="shared" ca="1" si="379"/>
        <v>P1</v>
      </c>
      <c r="DN494" s="56" t="str">
        <f>_xlfn.XLOOKUP(B494,'[2]1. All Calls'!$R:$R,'[2]1. All Calls'!$A:$A,"",0)</f>
        <v/>
      </c>
      <c r="DO494" s="57" t="str">
        <f ca="1">VLOOKUP(DM494,[1]Validation!$B$20:$C$25,2,0)</f>
        <v>P1</v>
      </c>
      <c r="DP494" s="58" t="str">
        <f>_xlfn.XLOOKUP(B494,'[1]Active AMCs- Dealer'!E:E,'[1]Active AMCs- Dealer'!L:L,"Not in AMC",0)</f>
        <v>Not in AMC</v>
      </c>
      <c r="DQ494" s="50"/>
      <c r="DR494" s="29" t="str">
        <f>_xlfn.XLOOKUP(B494,'[2]1. All Calls'!$R:$R,'[2]1. All Calls'!$F:$F,"",0)</f>
        <v/>
      </c>
      <c r="DS494" s="29" t="str">
        <f>_xlfn.XLOOKUP(B494,'[2]1. All Calls'!$R:$R,'[2]1. All Calls'!$AB:$AB,"",0)</f>
        <v/>
      </c>
      <c r="DT494" s="30" t="str">
        <f>_xlfn.XLOOKUP(DR494,'[2]1. All Calls'!$F:$F,'[2]1. All Calls'!$A:$A,"",0)</f>
        <v/>
      </c>
      <c r="DU494" s="31" t="str">
        <f>_xlfn.XLOOKUP(DR494,'[2]1. All Calls'!$F:$F,'[2]1. All Calls'!$B:$B,"",0)</f>
        <v/>
      </c>
      <c r="DV494" s="31">
        <f>_xlfn.XLOOKUP(B494,[1]MDA_Assets!D:D,[1]MDA_Assets!N:N,"",0)</f>
        <v>0</v>
      </c>
      <c r="DW494" s="31">
        <f>_xlfn.XLOOKUP(B494,[1]MDA_Assets!D:D,[1]MDA_Assets!O:O,"",0)</f>
        <v>0</v>
      </c>
      <c r="DX494" s="32">
        <f>_xlfn.XLOOKUP(B494,[1]MDA_Assets!D:D,[1]MDA_Assets!Q:Q,"",0)</f>
        <v>0</v>
      </c>
      <c r="DY494" s="33">
        <f>_xlfn.XLOOKUP(B494,[1]MDA_Assets!D:D,[1]MDA_Assets!R:R,"",0)</f>
        <v>0</v>
      </c>
      <c r="DZ494" s="33">
        <f>_xlfn.XLOOKUP(B494,[1]MDA_Assets!D:D,[1]MDA_Assets!S:S,"",0)</f>
        <v>0</v>
      </c>
      <c r="EA494" s="33">
        <f>_xlfn.XLOOKUP(B494,[1]MDA_Assets!D:D,[1]MDA_Assets!T:T,"",0)</f>
        <v>0</v>
      </c>
      <c r="EB494" s="33">
        <f>_xlfn.XLOOKUP(B494,[1]MDA_Assets!D:D,[1]MDA_Assets!U:U,"",0)</f>
        <v>0</v>
      </c>
      <c r="EC494" s="33">
        <f>_xlfn.XLOOKUP(B494,[1]MDA_Assets!D:D,[1]MDA_Assets!V:V,"",0)</f>
        <v>0</v>
      </c>
      <c r="ED494" s="33">
        <f>_xlfn.XLOOKUP(B494,[1]MDA_Assets!D:D,[1]MDA_Assets!W:W,"",0)</f>
        <v>0</v>
      </c>
      <c r="EE494" s="32">
        <f>_xlfn.XLOOKUP(B494,[1]MDA_Assets!D:D,[1]MDA_Assets!X:X,"",0)</f>
        <v>0</v>
      </c>
      <c r="EF494" s="33">
        <f>_xlfn.XLOOKUP(B494,[1]MDA_Assets!D:D,[1]MDA_Assets!Y:Y,"",0)</f>
        <v>0</v>
      </c>
      <c r="EG494" s="33">
        <f>_xlfn.XLOOKUP(B494,[1]MDA_Assets!D:D,[1]MDA_Assets!Z:Z,"",0)</f>
        <v>0</v>
      </c>
      <c r="EH494" s="33">
        <f>_xlfn.XLOOKUP(B494,[1]MDA_Assets!D:D,[1]MDA_Assets!AA:AA,"",0)</f>
        <v>0</v>
      </c>
      <c r="EI494" s="34">
        <f>_xlfn.XLOOKUP(B494,[1]MDA_Assets!D:D,[1]MDA_Assets!P:P,"",0)</f>
        <v>0</v>
      </c>
      <c r="EJ494" s="35">
        <f>_xlfn.XLOOKUP(B494,[1]MDA_Assets!D:D,[1]MDA_Assets!AB:AB,"",0)</f>
        <v>0</v>
      </c>
      <c r="EK494" s="35">
        <f>_xlfn.XLOOKUP(B494,[1]MDA_Assets!D:D,[1]MDA_Assets!AC:AC,"",0)</f>
        <v>0</v>
      </c>
      <c r="EL494" s="35">
        <f>_xlfn.XLOOKUP(B494,[1]MDA_Assets!D:D,[1]MDA_Assets!AD:AD,"",0)</f>
        <v>0</v>
      </c>
      <c r="EM494" s="35">
        <f>_xlfn.XLOOKUP(B494,[1]MDA_Assets!D:D,[1]MDA_Assets!AE:AE,"",0)</f>
        <v>0</v>
      </c>
      <c r="EN494" s="35">
        <f>_xlfn.XLOOKUP(B494,[1]MDA_Assets!D:D,[1]MDA_Assets!AF:AF,"",0)</f>
        <v>0</v>
      </c>
      <c r="EO494" s="35">
        <f>_xlfn.XLOOKUP(B494,[1]MDA_Assets!D:D,[1]MDA_Assets!AG:AG,"",0)</f>
        <v>0</v>
      </c>
      <c r="EP494" s="36" t="str">
        <f t="shared" si="404"/>
        <v/>
      </c>
      <c r="EQ494" s="36" t="str">
        <f t="shared" si="401"/>
        <v/>
      </c>
      <c r="ER494" s="36" t="str">
        <f t="shared" si="380"/>
        <v/>
      </c>
      <c r="ES494" s="36" t="str">
        <f t="shared" si="381"/>
        <v/>
      </c>
      <c r="ET494" s="36" t="str">
        <f t="shared" si="382"/>
        <v/>
      </c>
      <c r="EU494" s="36" t="str">
        <f t="shared" si="383"/>
        <v/>
      </c>
      <c r="EV494" s="36" t="str">
        <f t="shared" si="384"/>
        <v/>
      </c>
      <c r="EW494" s="36" t="str">
        <f t="shared" si="355"/>
        <v/>
      </c>
      <c r="EX494" s="36" t="str">
        <f t="shared" si="408"/>
        <v/>
      </c>
      <c r="EY494" s="36" t="str">
        <f t="shared" si="405"/>
        <v/>
      </c>
      <c r="EZ494" s="36" t="str">
        <f t="shared" si="405"/>
        <v/>
      </c>
      <c r="FA494" s="36" t="str">
        <f t="shared" si="405"/>
        <v/>
      </c>
      <c r="FB494" s="36" t="str">
        <f t="shared" si="405"/>
        <v/>
      </c>
      <c r="FC494" s="36" t="str">
        <f t="shared" si="405"/>
        <v/>
      </c>
      <c r="FD494" s="36" t="str">
        <f t="shared" si="405"/>
        <v/>
      </c>
      <c r="FE494" s="36" t="str">
        <f t="shared" si="390"/>
        <v/>
      </c>
      <c r="FF494" s="36" t="str">
        <f t="shared" si="390"/>
        <v/>
      </c>
      <c r="FG494" s="36" t="str">
        <f t="shared" si="390"/>
        <v/>
      </c>
      <c r="FH494" s="37" t="str" cm="1">
        <f t="array" ref="FH494">_xlfn.IFS(EY494="", "No Data", EY494&lt;0, "Negative/Future", EY494=0, "Zero Days", EY494&lt;=3, "&lt; 3 Months", EY494&lt;=6, "3 to 6 Months", EY494&lt;=9, "6 to 9 Months", EY494&lt;=12, "9 to 12 Months", EY494&lt;=15, "12 to 15 Months", EY494&lt;=18, "15 to 18 Months", EY494&lt;=24, "18 to 24 Months", EY494&gt;24, "&gt; 24 Months")</f>
        <v>No Data</v>
      </c>
      <c r="FI494" s="37" t="str" cm="1">
        <f t="array" ref="FI494">_xlfn.IFS(EZ494="", "No Data", EZ494&lt;0, "Negative/Future", EZ494=0, "Zero Days", EZ494&lt;=3, "&lt; 3 Months", EZ494&lt;=6, "3 to 6 Months", EZ494&lt;=9, "6 to 9 Months", EZ494&lt;=12, "9 to 12 Months", EZ494&lt;=15, "12 to 15 Months", EZ494&lt;=18, "15 to 18 Months", EZ494&lt;=24, "18 to 24 Months", EZ494&gt;24, "&gt; 24 Months")</f>
        <v>No Data</v>
      </c>
      <c r="FJ494" s="37" t="str" cm="1">
        <f t="array" ref="FJ494">_xlfn.IFS(FA494="", "No Data", FA494&lt;0, "Negative/Future", FA494=0, "Zero Days", FA494&lt;=3, "&lt; 3 Months", FA494&lt;=6, "3 to 6 Months", FA494&lt;=9, "6 to 9 Months", FA494&lt;=12, "9 to 12 Months", FA494&lt;=15, "12 to 15 Months", FA494&lt;=18, "15 to 18 Months", FA494&lt;=24, "18 to 24 Months", FA494&gt;24, "&gt; 24 Months")</f>
        <v>No Data</v>
      </c>
      <c r="FK494" s="37" t="str" cm="1">
        <f t="array" ref="FK494">_xlfn.IFS(FB494="", "No Data", FB494&lt;0, "Negative/Future", FB494=0, "Zero Days", FB494&lt;=3, "&lt; 3 Months", FB494&lt;=6, "3 to 6 Months", FB494&lt;=9, "6 to 9 Months", FB494&lt;=12, "9 to 12 Months", FB494&lt;=15, "12 to 15 Months", FB494&lt;=18, "15 to 18 Months", FB494&lt;=24, "18 to 24 Months", FB494&gt;24, "&gt; 24 Months")</f>
        <v>No Data</v>
      </c>
      <c r="FL494" s="37" t="str" cm="1">
        <f t="array" ref="FL494">_xlfn.IFS(FC494="", "No Data", FC494&lt;0, "Negative/Future", FC494=0, "Zero Days", FC494&lt;=3, "&lt; 3 Months", FC494&lt;=6, "3 to 6 Months", FC494&lt;=9, "6 to 9 Months", FC494&lt;=12, "9 to 12 Months", FC494&lt;=15, "12 to 15 Months", FC494&lt;=18, "15 to 18 Months", FC494&lt;=24, "18 to 24 Months", FC494&gt;24, "&gt; 24 Months")</f>
        <v>No Data</v>
      </c>
      <c r="FM494" s="37" t="str" cm="1">
        <f t="array" ref="FM494">_xlfn.IFS(FD494="", "No Data", FD494&lt;0, "Negative/Future", FD494=0, "Zero Days", FD494&lt;=3, "&lt; 3 Months", FD494&lt;=6, "3 to 6 Months", FD494&lt;=9, "6 to 9 Months", FD494&lt;=12, "9 to 12 Months", FD494&lt;=15, "12 to 15 Months", FD494&lt;=18, "15 to 18 Months", FD494&lt;=24, "18 to 24 Months", FD494&gt;24, "&gt; 24 Months")</f>
        <v>No Data</v>
      </c>
      <c r="FN494" s="37" t="str" cm="1">
        <f t="array" ref="FN494">_xlfn.IFS(FE494="", "No Data", FE494&lt;0, "Negative/Future", FE494=0, "Zero Days", FE494&lt;=3, "&lt; 3 Months", FE494&lt;=6, "3 to 6 Months", FE494&lt;=9, "6 to 9 Months", FE494&lt;=12, "9 to 12 Months", FE494&lt;=15, "12 to 15 Months", FE494&lt;=18, "15 to 18 Months", FE494&lt;=24, "18 to 24 Months", FE494&gt;24, "&gt; 24 Months")</f>
        <v>No Data</v>
      </c>
      <c r="FO494" s="37" t="str" cm="1">
        <f t="array" ref="FO494">_xlfn.IFS(FG494="", "No Data", FG494&lt;0, "Negative/Future", FG494=0, "Zero Days", FG494&lt;=3, "&lt; 3 Months", FG494&lt;=6, "3 to 6 Months", FG494&lt;=9, "6 to 9 Months", FG494&lt;=12, "9 to 12 Months", FG494&lt;=15, "12 to 15 Months", FG494&lt;=18, "15 to 18 Months", FG494&lt;=24, "18 to 24 Months", FG494&gt;24, "&gt; 24 Months")</f>
        <v>No Data</v>
      </c>
      <c r="FP494" s="37" t="str" cm="1">
        <f t="array" ref="FP494">_xlfn.IFS(FF494="", "No Data", FF494&lt;0, "Negative/Future", FF494=0, "Zero Days", FF494&lt;=3, "&lt; 3 Months", FF494&lt;=6, "3 to 6 Months", FF494&lt;=9, "6 to 9 Months", FF494&lt;=12, "9 to 12 Months", FF494&lt;=15, "12 to 15 Months", FF494&lt;=18, "15 to 18 Months", FF494&lt;=24, "18 to 24 Months", FF494&gt;24, "&gt; 24 Months")</f>
        <v>No Data</v>
      </c>
      <c r="FQ494" s="29"/>
      <c r="FR494" s="29"/>
      <c r="FS494" s="38" t="str">
        <f>VLOOKUP(_xlfn.XLOOKUP(B494,[1]MDA_Assets!D:D,[1]MDA_Assets!I:I,"",0),[1]Validation!$B$1:$C$8,2,0)</f>
        <v>P</v>
      </c>
      <c r="FT494" s="38" t="s">
        <v>428</v>
      </c>
      <c r="FU494" s="31">
        <f>_xlfn.XLOOKUP(B494,[1]MDA_Assets!D:D,[1]MDA_Assets!X:X,"",0)</f>
        <v>0</v>
      </c>
      <c r="FV494" s="39">
        <v>0</v>
      </c>
      <c r="FW494" s="39">
        <v>0</v>
      </c>
      <c r="FX494" s="39">
        <v>0</v>
      </c>
      <c r="FY494" s="39">
        <v>9</v>
      </c>
      <c r="FZ494" s="40" t="str">
        <f t="shared" si="402"/>
        <v/>
      </c>
      <c r="GA494" s="40" t="str">
        <f t="shared" si="402"/>
        <v/>
      </c>
      <c r="GB494" s="40" t="str">
        <f t="shared" si="357"/>
        <v/>
      </c>
      <c r="GC494" s="40" t="str">
        <f t="shared" si="358"/>
        <v/>
      </c>
      <c r="GD494" s="40" t="str">
        <f t="shared" si="359"/>
        <v/>
      </c>
      <c r="GE494" s="40" t="str">
        <f t="shared" si="360"/>
        <v/>
      </c>
      <c r="GF494" s="40" t="str">
        <f t="shared" si="409"/>
        <v/>
      </c>
      <c r="GG494" s="40" t="str">
        <f t="shared" si="403"/>
        <v/>
      </c>
      <c r="GH494" s="40" t="str">
        <f t="shared" si="403"/>
        <v/>
      </c>
      <c r="GI494" s="39">
        <f t="shared" si="385"/>
        <v>0</v>
      </c>
      <c r="GJ494" s="39">
        <f t="shared" si="386"/>
        <v>0</v>
      </c>
      <c r="GK494" s="39">
        <f t="shared" si="387"/>
        <v>0</v>
      </c>
      <c r="GL494" s="39">
        <f t="shared" si="388"/>
        <v>0</v>
      </c>
    </row>
    <row r="495" spans="1:194" x14ac:dyDescent="0.25">
      <c r="A495" s="19">
        <v>531</v>
      </c>
      <c r="B495" s="43" t="s">
        <v>3308</v>
      </c>
      <c r="C495" s="43" t="s">
        <v>186</v>
      </c>
      <c r="D495" s="43" t="s">
        <v>636</v>
      </c>
      <c r="E495" s="43" t="s">
        <v>3303</v>
      </c>
      <c r="F495" s="43" t="s">
        <v>429</v>
      </c>
      <c r="G495" s="43" t="s">
        <v>3251</v>
      </c>
      <c r="H495" s="43" t="s">
        <v>216</v>
      </c>
      <c r="I495" s="43" t="s">
        <v>192</v>
      </c>
      <c r="J495" s="44" t="str">
        <f t="shared" si="361"/>
        <v/>
      </c>
      <c r="K495" s="43"/>
      <c r="L495" s="44">
        <v>46100</v>
      </c>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8"/>
      <c r="AM495" s="48"/>
      <c r="AN495" s="48"/>
      <c r="AO495" s="48"/>
      <c r="AP495" s="48"/>
      <c r="AQ495" s="48"/>
      <c r="AR495" s="48"/>
      <c r="AS495" s="48"/>
      <c r="AT495" s="48"/>
      <c r="AU495" s="43">
        <v>0</v>
      </c>
      <c r="AV495" s="43">
        <v>0</v>
      </c>
      <c r="AW495" s="43">
        <v>0</v>
      </c>
      <c r="AX495" s="51"/>
      <c r="AY495" s="51"/>
      <c r="AZ495" s="51"/>
      <c r="BA495" s="20" t="str">
        <f t="shared" ca="1" si="410"/>
        <v/>
      </c>
      <c r="BB495" s="20" t="str">
        <f t="shared" ca="1" si="410"/>
        <v/>
      </c>
      <c r="BC495" s="20" t="str">
        <f t="shared" ca="1" si="410"/>
        <v/>
      </c>
      <c r="BD495" s="20" t="str">
        <f t="shared" ca="1" si="407"/>
        <v/>
      </c>
      <c r="BE495" s="20" t="str">
        <f t="shared" ca="1" si="407"/>
        <v/>
      </c>
      <c r="BF495" s="20" t="str">
        <f t="shared" ca="1" si="407"/>
        <v/>
      </c>
      <c r="BG495" s="21" t="str">
        <f t="shared" ca="1" si="407"/>
        <v/>
      </c>
      <c r="BH495" s="21" t="str">
        <f t="shared" ca="1" si="407"/>
        <v/>
      </c>
      <c r="BI495" s="21" t="str">
        <f t="shared" ca="1" si="407"/>
        <v/>
      </c>
      <c r="BJ495" s="22">
        <f t="shared" ca="1" si="363"/>
        <v>0</v>
      </c>
      <c r="BK495" s="21">
        <f t="shared" si="364"/>
        <v>0</v>
      </c>
      <c r="BL495" s="22" t="str">
        <f t="shared" ca="1" si="365"/>
        <v/>
      </c>
      <c r="BM495" s="22" t="str">
        <f t="shared" ca="1" si="366"/>
        <v/>
      </c>
      <c r="BN495" s="23" t="str">
        <f t="shared" ca="1" si="367"/>
        <v/>
      </c>
      <c r="BO495" s="24" t="str">
        <f t="shared" ca="1" si="368"/>
        <v/>
      </c>
      <c r="BP495" s="51" t="str">
        <f>_xlfn.XLOOKUP(E495,[1]Validation!E:E,[1]Validation!F:F,"")</f>
        <v/>
      </c>
      <c r="BQ495" s="51" t="str">
        <f>_xlfn.XLOOKUP(BP495,[1]Validation!F:F,[1]Validation!G:G,"")</f>
        <v/>
      </c>
      <c r="BR495" s="52" t="str">
        <f>VLOOKUP(G495,[1]Validation!$B$1:$C$9,2,0)</f>
        <v>P</v>
      </c>
      <c r="BS495" s="51">
        <f t="shared" ca="1" si="369"/>
        <v>1517</v>
      </c>
      <c r="BT495" s="53" t="str">
        <f>_xlfn.XLOOKUP(B495,'[2]1. All Calls'!$R:$R,'[2]1. All Calls'!$A:$A,"",0)</f>
        <v/>
      </c>
      <c r="BU495" s="51" t="str">
        <f>_xlfn.XLOOKUP(B495,'[2]1. All Calls'!$R:$R,'[2]1. All Calls'!$F:$F,"",0)</f>
        <v/>
      </c>
      <c r="BV495" s="51" t="str">
        <f>_xlfn.XLOOKUP(B495,'[2]1. All Calls'!$R:$R,'[2]1. All Calls'!$J:$J,"",0)</f>
        <v/>
      </c>
      <c r="BW495" s="53" t="str">
        <f>_xlfn.XLOOKUP(B495,'[2]Sch Calls'!$R:$R,'[2]Sch Calls'!$A:$A,"",0)</f>
        <v/>
      </c>
      <c r="BX495" s="51" t="str">
        <f>_xlfn.XLOOKUP(B495,'[2]Sch Calls'!$R:$R,'[2]Sch Calls'!$B:$B,"",0)</f>
        <v/>
      </c>
      <c r="BY495" s="51" t="str">
        <f t="shared" si="399"/>
        <v/>
      </c>
      <c r="BZ495" s="51" t="str">
        <f t="shared" si="399"/>
        <v/>
      </c>
      <c r="CA495" s="51" t="str">
        <f t="shared" si="370"/>
        <v/>
      </c>
      <c r="CB495" s="51" t="str">
        <f t="shared" si="371"/>
        <v/>
      </c>
      <c r="CC495" s="51" t="str">
        <f t="shared" si="372"/>
        <v/>
      </c>
      <c r="CD495" s="51" t="str">
        <f t="shared" si="373"/>
        <v/>
      </c>
      <c r="CE495" s="51" t="str">
        <f t="shared" ca="1" si="400"/>
        <v/>
      </c>
      <c r="CF495" s="51" t="str">
        <f t="shared" ca="1" si="400"/>
        <v/>
      </c>
      <c r="CG495" s="51" t="str">
        <f t="shared" ca="1" si="374"/>
        <v/>
      </c>
      <c r="CH495" s="51" t="str">
        <f t="shared" ca="1" si="375"/>
        <v/>
      </c>
      <c r="CI495" s="51" t="str">
        <f t="shared" ca="1" si="376"/>
        <v/>
      </c>
      <c r="CJ495" s="51" t="str">
        <f t="shared" ca="1" si="377"/>
        <v/>
      </c>
      <c r="CK495" s="51" t="str">
        <f t="shared" ref="CK495:CP535" ca="1" si="411">IFERROR(SUM(CE495*$BK495),"")</f>
        <v/>
      </c>
      <c r="CL495" s="51" t="str">
        <f t="shared" ca="1" si="411"/>
        <v/>
      </c>
      <c r="CM495" s="51" t="str">
        <f t="shared" ca="1" si="411"/>
        <v/>
      </c>
      <c r="CN495" s="51" t="str">
        <f t="shared" ca="1" si="411"/>
        <v/>
      </c>
      <c r="CO495" s="51" t="str">
        <f t="shared" ca="1" si="411"/>
        <v/>
      </c>
      <c r="CP495" s="51" t="str">
        <f t="shared" ca="1" si="411"/>
        <v/>
      </c>
      <c r="CQ495" s="51" t="str">
        <f t="shared" ref="CQ495:CV535" si="412">IFERROR(IF(AF495&gt;0,SUM(AF495-CK495),""),"")</f>
        <v/>
      </c>
      <c r="CR495" s="51" t="str">
        <f t="shared" si="412"/>
        <v/>
      </c>
      <c r="CS495" s="51" t="str">
        <f t="shared" si="412"/>
        <v/>
      </c>
      <c r="CT495" s="51" t="str">
        <f t="shared" si="412"/>
        <v/>
      </c>
      <c r="CU495" s="51" t="str">
        <f t="shared" si="412"/>
        <v/>
      </c>
      <c r="CV495" s="54" t="str">
        <f t="shared" si="412"/>
        <v/>
      </c>
      <c r="CW495" s="25">
        <v>0</v>
      </c>
      <c r="CX495" s="55">
        <v>1</v>
      </c>
      <c r="CY495" s="55"/>
      <c r="CZ495" s="26">
        <v>0</v>
      </c>
      <c r="DA495" s="26">
        <v>0</v>
      </c>
      <c r="DB495" s="26">
        <v>0</v>
      </c>
      <c r="DC495" s="26">
        <v>0</v>
      </c>
      <c r="DD495" s="26">
        <v>0</v>
      </c>
      <c r="DE495" s="26">
        <v>0</v>
      </c>
      <c r="DF495" s="26">
        <v>0</v>
      </c>
      <c r="DG495" s="26">
        <v>0</v>
      </c>
      <c r="DH495" s="26">
        <v>0</v>
      </c>
      <c r="DI495" s="26">
        <v>0</v>
      </c>
      <c r="DJ495" s="26">
        <v>0</v>
      </c>
      <c r="DK495" s="26">
        <v>0</v>
      </c>
      <c r="DL495" s="27" t="str">
        <f t="shared" si="378"/>
        <v>P1</v>
      </c>
      <c r="DM495" s="28" t="str">
        <f t="shared" ca="1" si="379"/>
        <v>P1</v>
      </c>
      <c r="DN495" s="56" t="str">
        <f>_xlfn.XLOOKUP(B495,'[2]1. All Calls'!$R:$R,'[2]1. All Calls'!$A:$A,"",0)</f>
        <v/>
      </c>
      <c r="DO495" s="57" t="str">
        <f ca="1">VLOOKUP(DM495,[1]Validation!$B$20:$C$25,2,0)</f>
        <v>P1</v>
      </c>
      <c r="DP495" s="58" t="str">
        <f>_xlfn.XLOOKUP(B495,'[1]Active AMCs- Dealer'!E:E,'[1]Active AMCs- Dealer'!L:L,"Not in AMC",0)</f>
        <v>Not in AMC</v>
      </c>
      <c r="DQ495" s="50"/>
      <c r="DR495" s="29" t="str">
        <f>_xlfn.XLOOKUP(B495,'[2]1. All Calls'!$R:$R,'[2]1. All Calls'!$F:$F,"",0)</f>
        <v/>
      </c>
      <c r="DS495" s="29" t="str">
        <f>_xlfn.XLOOKUP(B495,'[2]1. All Calls'!$R:$R,'[2]1. All Calls'!$AB:$AB,"",0)</f>
        <v/>
      </c>
      <c r="DT495" s="30" t="str">
        <f>_xlfn.XLOOKUP(DR495,'[2]1. All Calls'!$F:$F,'[2]1. All Calls'!$A:$A,"",0)</f>
        <v/>
      </c>
      <c r="DU495" s="31" t="str">
        <f>_xlfn.XLOOKUP(DR495,'[2]1. All Calls'!$F:$F,'[2]1. All Calls'!$B:$B,"",0)</f>
        <v/>
      </c>
      <c r="DV495" s="31">
        <f>_xlfn.XLOOKUP(B495,[1]MDA_Assets!D:D,[1]MDA_Assets!N:N,"",0)</f>
        <v>0</v>
      </c>
      <c r="DW495" s="31">
        <f>_xlfn.XLOOKUP(B495,[1]MDA_Assets!D:D,[1]MDA_Assets!O:O,"",0)</f>
        <v>0</v>
      </c>
      <c r="DX495" s="32">
        <f>_xlfn.XLOOKUP(B495,[1]MDA_Assets!D:D,[1]MDA_Assets!Q:Q,"",0)</f>
        <v>0</v>
      </c>
      <c r="DY495" s="33">
        <f>_xlfn.XLOOKUP(B495,[1]MDA_Assets!D:D,[1]MDA_Assets!R:R,"",0)</f>
        <v>0</v>
      </c>
      <c r="DZ495" s="33">
        <f>_xlfn.XLOOKUP(B495,[1]MDA_Assets!D:D,[1]MDA_Assets!S:S,"",0)</f>
        <v>0</v>
      </c>
      <c r="EA495" s="33">
        <f>_xlfn.XLOOKUP(B495,[1]MDA_Assets!D:D,[1]MDA_Assets!T:T,"",0)</f>
        <v>0</v>
      </c>
      <c r="EB495" s="33">
        <f>_xlfn.XLOOKUP(B495,[1]MDA_Assets!D:D,[1]MDA_Assets!U:U,"",0)</f>
        <v>0</v>
      </c>
      <c r="EC495" s="33">
        <f>_xlfn.XLOOKUP(B495,[1]MDA_Assets!D:D,[1]MDA_Assets!V:V,"",0)</f>
        <v>0</v>
      </c>
      <c r="ED495" s="33">
        <f>_xlfn.XLOOKUP(B495,[1]MDA_Assets!D:D,[1]MDA_Assets!W:W,"",0)</f>
        <v>0</v>
      </c>
      <c r="EE495" s="32">
        <f>_xlfn.XLOOKUP(B495,[1]MDA_Assets!D:D,[1]MDA_Assets!X:X,"",0)</f>
        <v>0</v>
      </c>
      <c r="EF495" s="33">
        <f>_xlfn.XLOOKUP(B495,[1]MDA_Assets!D:D,[1]MDA_Assets!Y:Y,"",0)</f>
        <v>0</v>
      </c>
      <c r="EG495" s="33">
        <f>_xlfn.XLOOKUP(B495,[1]MDA_Assets!D:D,[1]MDA_Assets!Z:Z,"",0)</f>
        <v>0</v>
      </c>
      <c r="EH495" s="33">
        <f>_xlfn.XLOOKUP(B495,[1]MDA_Assets!D:D,[1]MDA_Assets!AA:AA,"",0)</f>
        <v>0</v>
      </c>
      <c r="EI495" s="34">
        <f>_xlfn.XLOOKUP(B495,[1]MDA_Assets!D:D,[1]MDA_Assets!P:P,"",0)</f>
        <v>0</v>
      </c>
      <c r="EJ495" s="35">
        <f>_xlfn.XLOOKUP(B495,[1]MDA_Assets!D:D,[1]MDA_Assets!AB:AB,"",0)</f>
        <v>0</v>
      </c>
      <c r="EK495" s="35">
        <f>_xlfn.XLOOKUP(B495,[1]MDA_Assets!D:D,[1]MDA_Assets!AC:AC,"",0)</f>
        <v>0</v>
      </c>
      <c r="EL495" s="35">
        <f>_xlfn.XLOOKUP(B495,[1]MDA_Assets!D:D,[1]MDA_Assets!AD:AD,"",0)</f>
        <v>0</v>
      </c>
      <c r="EM495" s="35">
        <f>_xlfn.XLOOKUP(B495,[1]MDA_Assets!D:D,[1]MDA_Assets!AE:AE,"",0)</f>
        <v>0</v>
      </c>
      <c r="EN495" s="35">
        <f>_xlfn.XLOOKUP(B495,[1]MDA_Assets!D:D,[1]MDA_Assets!AF:AF,"",0)</f>
        <v>0</v>
      </c>
      <c r="EO495" s="35">
        <f>_xlfn.XLOOKUP(B495,[1]MDA_Assets!D:D,[1]MDA_Assets!AG:AG,"",0)</f>
        <v>0</v>
      </c>
      <c r="EP495" s="36" t="str">
        <f t="shared" si="404"/>
        <v/>
      </c>
      <c r="EQ495" s="36" t="str">
        <f t="shared" si="401"/>
        <v/>
      </c>
      <c r="ER495" s="36" t="str">
        <f t="shared" si="380"/>
        <v/>
      </c>
      <c r="ES495" s="36" t="str">
        <f t="shared" si="381"/>
        <v/>
      </c>
      <c r="ET495" s="36" t="str">
        <f t="shared" si="382"/>
        <v/>
      </c>
      <c r="EU495" s="36" t="str">
        <f t="shared" si="383"/>
        <v/>
      </c>
      <c r="EV495" s="36" t="str">
        <f t="shared" si="384"/>
        <v/>
      </c>
      <c r="EW495" s="36" t="str">
        <f t="shared" si="355"/>
        <v/>
      </c>
      <c r="EX495" s="36" t="str">
        <f t="shared" si="408"/>
        <v/>
      </c>
      <c r="EY495" s="36" t="str">
        <f t="shared" si="405"/>
        <v/>
      </c>
      <c r="EZ495" s="36" t="str">
        <f t="shared" si="405"/>
        <v/>
      </c>
      <c r="FA495" s="36" t="str">
        <f t="shared" si="405"/>
        <v/>
      </c>
      <c r="FB495" s="36" t="str">
        <f t="shared" si="405"/>
        <v/>
      </c>
      <c r="FC495" s="36" t="str">
        <f t="shared" si="405"/>
        <v/>
      </c>
      <c r="FD495" s="36" t="str">
        <f t="shared" si="405"/>
        <v/>
      </c>
      <c r="FE495" s="36" t="str">
        <f t="shared" si="390"/>
        <v/>
      </c>
      <c r="FF495" s="36" t="str">
        <f t="shared" si="390"/>
        <v/>
      </c>
      <c r="FG495" s="36" t="str">
        <f t="shared" si="390"/>
        <v/>
      </c>
      <c r="FH495" s="37" t="str" cm="1">
        <f t="array" ref="FH495">_xlfn.IFS(EY495="", "No Data", EY495&lt;0, "Negative/Future", EY495=0, "Zero Days", EY495&lt;=3, "&lt; 3 Months", EY495&lt;=6, "3 to 6 Months", EY495&lt;=9, "6 to 9 Months", EY495&lt;=12, "9 to 12 Months", EY495&lt;=15, "12 to 15 Months", EY495&lt;=18, "15 to 18 Months", EY495&lt;=24, "18 to 24 Months", EY495&gt;24, "&gt; 24 Months")</f>
        <v>No Data</v>
      </c>
      <c r="FI495" s="37" t="str" cm="1">
        <f t="array" ref="FI495">_xlfn.IFS(EZ495="", "No Data", EZ495&lt;0, "Negative/Future", EZ495=0, "Zero Days", EZ495&lt;=3, "&lt; 3 Months", EZ495&lt;=6, "3 to 6 Months", EZ495&lt;=9, "6 to 9 Months", EZ495&lt;=12, "9 to 12 Months", EZ495&lt;=15, "12 to 15 Months", EZ495&lt;=18, "15 to 18 Months", EZ495&lt;=24, "18 to 24 Months", EZ495&gt;24, "&gt; 24 Months")</f>
        <v>No Data</v>
      </c>
      <c r="FJ495" s="37" t="str" cm="1">
        <f t="array" ref="FJ495">_xlfn.IFS(FA495="", "No Data", FA495&lt;0, "Negative/Future", FA495=0, "Zero Days", FA495&lt;=3, "&lt; 3 Months", FA495&lt;=6, "3 to 6 Months", FA495&lt;=9, "6 to 9 Months", FA495&lt;=12, "9 to 12 Months", FA495&lt;=15, "12 to 15 Months", FA495&lt;=18, "15 to 18 Months", FA495&lt;=24, "18 to 24 Months", FA495&gt;24, "&gt; 24 Months")</f>
        <v>No Data</v>
      </c>
      <c r="FK495" s="37" t="str" cm="1">
        <f t="array" ref="FK495">_xlfn.IFS(FB495="", "No Data", FB495&lt;0, "Negative/Future", FB495=0, "Zero Days", FB495&lt;=3, "&lt; 3 Months", FB495&lt;=6, "3 to 6 Months", FB495&lt;=9, "6 to 9 Months", FB495&lt;=12, "9 to 12 Months", FB495&lt;=15, "12 to 15 Months", FB495&lt;=18, "15 to 18 Months", FB495&lt;=24, "18 to 24 Months", FB495&gt;24, "&gt; 24 Months")</f>
        <v>No Data</v>
      </c>
      <c r="FL495" s="37" t="str" cm="1">
        <f t="array" ref="FL495">_xlfn.IFS(FC495="", "No Data", FC495&lt;0, "Negative/Future", FC495=0, "Zero Days", FC495&lt;=3, "&lt; 3 Months", FC495&lt;=6, "3 to 6 Months", FC495&lt;=9, "6 to 9 Months", FC495&lt;=12, "9 to 12 Months", FC495&lt;=15, "12 to 15 Months", FC495&lt;=18, "15 to 18 Months", FC495&lt;=24, "18 to 24 Months", FC495&gt;24, "&gt; 24 Months")</f>
        <v>No Data</v>
      </c>
      <c r="FM495" s="37" t="str" cm="1">
        <f t="array" ref="FM495">_xlfn.IFS(FD495="", "No Data", FD495&lt;0, "Negative/Future", FD495=0, "Zero Days", FD495&lt;=3, "&lt; 3 Months", FD495&lt;=6, "3 to 6 Months", FD495&lt;=9, "6 to 9 Months", FD495&lt;=12, "9 to 12 Months", FD495&lt;=15, "12 to 15 Months", FD495&lt;=18, "15 to 18 Months", FD495&lt;=24, "18 to 24 Months", FD495&gt;24, "&gt; 24 Months")</f>
        <v>No Data</v>
      </c>
      <c r="FN495" s="37" t="str" cm="1">
        <f t="array" ref="FN495">_xlfn.IFS(FE495="", "No Data", FE495&lt;0, "Negative/Future", FE495=0, "Zero Days", FE495&lt;=3, "&lt; 3 Months", FE495&lt;=6, "3 to 6 Months", FE495&lt;=9, "6 to 9 Months", FE495&lt;=12, "9 to 12 Months", FE495&lt;=15, "12 to 15 Months", FE495&lt;=18, "15 to 18 Months", FE495&lt;=24, "18 to 24 Months", FE495&gt;24, "&gt; 24 Months")</f>
        <v>No Data</v>
      </c>
      <c r="FO495" s="37" t="str" cm="1">
        <f t="array" ref="FO495">_xlfn.IFS(FG495="", "No Data", FG495&lt;0, "Negative/Future", FG495=0, "Zero Days", FG495&lt;=3, "&lt; 3 Months", FG495&lt;=6, "3 to 6 Months", FG495&lt;=9, "6 to 9 Months", FG495&lt;=12, "9 to 12 Months", FG495&lt;=15, "12 to 15 Months", FG495&lt;=18, "15 to 18 Months", FG495&lt;=24, "18 to 24 Months", FG495&gt;24, "&gt; 24 Months")</f>
        <v>No Data</v>
      </c>
      <c r="FP495" s="37" t="str" cm="1">
        <f t="array" ref="FP495">_xlfn.IFS(FF495="", "No Data", FF495&lt;0, "Negative/Future", FF495=0, "Zero Days", FF495&lt;=3, "&lt; 3 Months", FF495&lt;=6, "3 to 6 Months", FF495&lt;=9, "6 to 9 Months", FF495&lt;=12, "9 to 12 Months", FF495&lt;=15, "12 to 15 Months", FF495&lt;=18, "15 to 18 Months", FF495&lt;=24, "18 to 24 Months", FF495&gt;24, "&gt; 24 Months")</f>
        <v>No Data</v>
      </c>
      <c r="FQ495" s="29"/>
      <c r="FR495" s="29"/>
      <c r="FS495" s="38" t="str">
        <f>VLOOKUP(_xlfn.XLOOKUP(B495,[1]MDA_Assets!D:D,[1]MDA_Assets!I:I,"",0),[1]Validation!$B$1:$C$8,2,0)</f>
        <v>P</v>
      </c>
      <c r="FT495" s="38" t="s">
        <v>428</v>
      </c>
      <c r="FU495" s="31">
        <f>_xlfn.XLOOKUP(B495,[1]MDA_Assets!D:D,[1]MDA_Assets!X:X,"",0)</f>
        <v>0</v>
      </c>
      <c r="FV495" s="39">
        <v>0</v>
      </c>
      <c r="FW495" s="39">
        <v>0</v>
      </c>
      <c r="FX495" s="39">
        <v>0</v>
      </c>
      <c r="FY495" s="39">
        <v>9</v>
      </c>
      <c r="FZ495" s="40" t="str">
        <f t="shared" si="402"/>
        <v/>
      </c>
      <c r="GA495" s="40" t="str">
        <f t="shared" si="402"/>
        <v/>
      </c>
      <c r="GB495" s="40" t="str">
        <f t="shared" si="357"/>
        <v/>
      </c>
      <c r="GC495" s="40" t="str">
        <f t="shared" si="358"/>
        <v/>
      </c>
      <c r="GD495" s="40" t="str">
        <f t="shared" si="359"/>
        <v/>
      </c>
      <c r="GE495" s="40" t="str">
        <f t="shared" si="360"/>
        <v/>
      </c>
      <c r="GF495" s="40" t="str">
        <f t="shared" si="409"/>
        <v/>
      </c>
      <c r="GG495" s="40" t="str">
        <f t="shared" si="403"/>
        <v/>
      </c>
      <c r="GH495" s="40" t="str">
        <f t="shared" si="403"/>
        <v/>
      </c>
      <c r="GI495" s="39">
        <f t="shared" si="385"/>
        <v>0</v>
      </c>
      <c r="GJ495" s="39">
        <f t="shared" si="386"/>
        <v>0</v>
      </c>
      <c r="GK495" s="39">
        <f t="shared" si="387"/>
        <v>0</v>
      </c>
      <c r="GL495" s="39">
        <f t="shared" si="388"/>
        <v>0</v>
      </c>
    </row>
    <row r="496" spans="1:194" x14ac:dyDescent="0.25">
      <c r="A496" s="19">
        <v>532</v>
      </c>
      <c r="B496" s="43" t="s">
        <v>3309</v>
      </c>
      <c r="C496" s="43" t="s">
        <v>186</v>
      </c>
      <c r="D496" s="43" t="s">
        <v>636</v>
      </c>
      <c r="E496" s="43" t="s">
        <v>3310</v>
      </c>
      <c r="F496" s="43" t="s">
        <v>429</v>
      </c>
      <c r="G496" s="43" t="s">
        <v>3251</v>
      </c>
      <c r="H496" s="43" t="s">
        <v>216</v>
      </c>
      <c r="I496" s="43" t="s">
        <v>192</v>
      </c>
      <c r="J496" s="44" t="str">
        <f t="shared" si="361"/>
        <v/>
      </c>
      <c r="K496" s="43"/>
      <c r="L496" s="44">
        <v>46099</v>
      </c>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8"/>
      <c r="AM496" s="48"/>
      <c r="AN496" s="48"/>
      <c r="AO496" s="48"/>
      <c r="AP496" s="48"/>
      <c r="AQ496" s="48"/>
      <c r="AR496" s="48"/>
      <c r="AS496" s="48"/>
      <c r="AT496" s="48"/>
      <c r="AU496" s="43">
        <v>0</v>
      </c>
      <c r="AV496" s="43">
        <v>0</v>
      </c>
      <c r="AW496" s="43">
        <v>0</v>
      </c>
      <c r="AX496" s="51"/>
      <c r="AY496" s="51"/>
      <c r="AZ496" s="51"/>
      <c r="BA496" s="20" t="str">
        <f t="shared" ca="1" si="410"/>
        <v/>
      </c>
      <c r="BB496" s="20" t="str">
        <f t="shared" ca="1" si="410"/>
        <v/>
      </c>
      <c r="BC496" s="20" t="str">
        <f t="shared" ca="1" si="410"/>
        <v/>
      </c>
      <c r="BD496" s="20" t="str">
        <f t="shared" ca="1" si="407"/>
        <v/>
      </c>
      <c r="BE496" s="20" t="str">
        <f t="shared" ca="1" si="407"/>
        <v/>
      </c>
      <c r="BF496" s="20" t="str">
        <f t="shared" ca="1" si="407"/>
        <v/>
      </c>
      <c r="BG496" s="21" t="str">
        <f t="shared" ca="1" si="407"/>
        <v/>
      </c>
      <c r="BH496" s="21" t="str">
        <f t="shared" ca="1" si="407"/>
        <v/>
      </c>
      <c r="BI496" s="21" t="str">
        <f t="shared" ca="1" si="407"/>
        <v/>
      </c>
      <c r="BJ496" s="22">
        <f t="shared" ca="1" si="363"/>
        <v>0</v>
      </c>
      <c r="BK496" s="21">
        <f t="shared" si="364"/>
        <v>0</v>
      </c>
      <c r="BL496" s="22" t="str">
        <f t="shared" ca="1" si="365"/>
        <v/>
      </c>
      <c r="BM496" s="22" t="str">
        <f t="shared" ca="1" si="366"/>
        <v/>
      </c>
      <c r="BN496" s="23" t="str">
        <f t="shared" ca="1" si="367"/>
        <v/>
      </c>
      <c r="BO496" s="24" t="str">
        <f t="shared" ca="1" si="368"/>
        <v/>
      </c>
      <c r="BP496" s="51" t="str">
        <f>_xlfn.XLOOKUP(E496,[1]Validation!E:E,[1]Validation!F:F,"")</f>
        <v/>
      </c>
      <c r="BQ496" s="51" t="str">
        <f>_xlfn.XLOOKUP(BP496,[1]Validation!F:F,[1]Validation!G:G,"")</f>
        <v/>
      </c>
      <c r="BR496" s="52" t="str">
        <f>VLOOKUP(G496,[1]Validation!$B$1:$C$9,2,0)</f>
        <v>P</v>
      </c>
      <c r="BS496" s="51">
        <f t="shared" ca="1" si="369"/>
        <v>1517</v>
      </c>
      <c r="BT496" s="53" t="str">
        <f>_xlfn.XLOOKUP(B496,'[2]1. All Calls'!$R:$R,'[2]1. All Calls'!$A:$A,"",0)</f>
        <v/>
      </c>
      <c r="BU496" s="51" t="str">
        <f>_xlfn.XLOOKUP(B496,'[2]1. All Calls'!$R:$R,'[2]1. All Calls'!$F:$F,"",0)</f>
        <v/>
      </c>
      <c r="BV496" s="51" t="str">
        <f>_xlfn.XLOOKUP(B496,'[2]1. All Calls'!$R:$R,'[2]1. All Calls'!$J:$J,"",0)</f>
        <v/>
      </c>
      <c r="BW496" s="53" t="str">
        <f>_xlfn.XLOOKUP(B496,'[2]Sch Calls'!$R:$R,'[2]Sch Calls'!$A:$A,"",0)</f>
        <v/>
      </c>
      <c r="BX496" s="51" t="str">
        <f>_xlfn.XLOOKUP(B496,'[2]Sch Calls'!$R:$R,'[2]Sch Calls'!$B:$B,"",0)</f>
        <v/>
      </c>
      <c r="BY496" s="51" t="str">
        <f t="shared" ref="BY496:BZ535" si="413">IFERROR(TEXT(IF(U496&gt;1,SUM(U496+181),""),"dd-mmm-yy"),"")</f>
        <v/>
      </c>
      <c r="BZ496" s="51" t="str">
        <f t="shared" si="413"/>
        <v/>
      </c>
      <c r="CA496" s="51" t="str">
        <f t="shared" si="370"/>
        <v/>
      </c>
      <c r="CB496" s="51" t="str">
        <f t="shared" si="371"/>
        <v/>
      </c>
      <c r="CC496" s="51" t="str">
        <f t="shared" si="372"/>
        <v/>
      </c>
      <c r="CD496" s="51" t="str">
        <f t="shared" si="373"/>
        <v/>
      </c>
      <c r="CE496" s="51" t="str">
        <f t="shared" ref="CE496:CF535" ca="1" si="414">IFERROR(IF(U496&gt;0,ROUND(SUM(TODAY()-U496),0),""),"")</f>
        <v/>
      </c>
      <c r="CF496" s="51" t="str">
        <f t="shared" ca="1" si="414"/>
        <v/>
      </c>
      <c r="CG496" s="51" t="str">
        <f t="shared" ca="1" si="374"/>
        <v/>
      </c>
      <c r="CH496" s="51" t="str">
        <f t="shared" ca="1" si="375"/>
        <v/>
      </c>
      <c r="CI496" s="51" t="str">
        <f t="shared" ca="1" si="376"/>
        <v/>
      </c>
      <c r="CJ496" s="51" t="str">
        <f t="shared" ca="1" si="377"/>
        <v/>
      </c>
      <c r="CK496" s="51" t="str">
        <f t="shared" ca="1" si="411"/>
        <v/>
      </c>
      <c r="CL496" s="51" t="str">
        <f t="shared" ca="1" si="411"/>
        <v/>
      </c>
      <c r="CM496" s="51" t="str">
        <f t="shared" ca="1" si="411"/>
        <v/>
      </c>
      <c r="CN496" s="51" t="str">
        <f t="shared" ca="1" si="411"/>
        <v/>
      </c>
      <c r="CO496" s="51" t="str">
        <f t="shared" ca="1" si="411"/>
        <v/>
      </c>
      <c r="CP496" s="51" t="str">
        <f t="shared" ca="1" si="411"/>
        <v/>
      </c>
      <c r="CQ496" s="51" t="str">
        <f t="shared" si="412"/>
        <v/>
      </c>
      <c r="CR496" s="51" t="str">
        <f t="shared" si="412"/>
        <v/>
      </c>
      <c r="CS496" s="51" t="str">
        <f t="shared" si="412"/>
        <v/>
      </c>
      <c r="CT496" s="51" t="str">
        <f t="shared" si="412"/>
        <v/>
      </c>
      <c r="CU496" s="51" t="str">
        <f t="shared" si="412"/>
        <v/>
      </c>
      <c r="CV496" s="54" t="str">
        <f t="shared" si="412"/>
        <v/>
      </c>
      <c r="CW496" s="25">
        <v>0</v>
      </c>
      <c r="CX496" s="55">
        <v>1</v>
      </c>
      <c r="CY496" s="55"/>
      <c r="CZ496" s="26">
        <v>0</v>
      </c>
      <c r="DA496" s="26">
        <v>0</v>
      </c>
      <c r="DB496" s="26">
        <v>0</v>
      </c>
      <c r="DC496" s="26">
        <v>0</v>
      </c>
      <c r="DD496" s="26">
        <v>0</v>
      </c>
      <c r="DE496" s="26">
        <v>0</v>
      </c>
      <c r="DF496" s="26">
        <v>0</v>
      </c>
      <c r="DG496" s="26">
        <v>0</v>
      </c>
      <c r="DH496" s="26">
        <v>0</v>
      </c>
      <c r="DI496" s="26">
        <v>0</v>
      </c>
      <c r="DJ496" s="26">
        <v>0</v>
      </c>
      <c r="DK496" s="26">
        <v>0</v>
      </c>
      <c r="DL496" s="27" t="str">
        <f t="shared" si="378"/>
        <v>P1</v>
      </c>
      <c r="DM496" s="28" t="str">
        <f t="shared" ca="1" si="379"/>
        <v>P1</v>
      </c>
      <c r="DN496" s="56" t="str">
        <f>_xlfn.XLOOKUP(B496,'[2]1. All Calls'!$R:$R,'[2]1. All Calls'!$A:$A,"",0)</f>
        <v/>
      </c>
      <c r="DO496" s="57" t="str">
        <f ca="1">VLOOKUP(DM496,[1]Validation!$B$20:$C$25,2,0)</f>
        <v>P1</v>
      </c>
      <c r="DP496" s="58" t="str">
        <f>_xlfn.XLOOKUP(B496,'[1]Active AMCs- Dealer'!E:E,'[1]Active AMCs- Dealer'!L:L,"Not in AMC",0)</f>
        <v>Not in AMC</v>
      </c>
      <c r="DQ496" s="50"/>
      <c r="DR496" s="29" t="str">
        <f>_xlfn.XLOOKUP(B496,'[2]1. All Calls'!$R:$R,'[2]1. All Calls'!$F:$F,"",0)</f>
        <v/>
      </c>
      <c r="DS496" s="29" t="str">
        <f>_xlfn.XLOOKUP(B496,'[2]1. All Calls'!$R:$R,'[2]1. All Calls'!$AB:$AB,"",0)</f>
        <v/>
      </c>
      <c r="DT496" s="30" t="str">
        <f>_xlfn.XLOOKUP(DR496,'[2]1. All Calls'!$F:$F,'[2]1. All Calls'!$A:$A,"",0)</f>
        <v/>
      </c>
      <c r="DU496" s="31" t="str">
        <f>_xlfn.XLOOKUP(DR496,'[2]1. All Calls'!$F:$F,'[2]1. All Calls'!$B:$B,"",0)</f>
        <v/>
      </c>
      <c r="DV496" s="31">
        <f>_xlfn.XLOOKUP(B496,[1]MDA_Assets!D:D,[1]MDA_Assets!N:N,"",0)</f>
        <v>0</v>
      </c>
      <c r="DW496" s="31">
        <f>_xlfn.XLOOKUP(B496,[1]MDA_Assets!D:D,[1]MDA_Assets!O:O,"",0)</f>
        <v>0</v>
      </c>
      <c r="DX496" s="32">
        <f>_xlfn.XLOOKUP(B496,[1]MDA_Assets!D:D,[1]MDA_Assets!Q:Q,"",0)</f>
        <v>0</v>
      </c>
      <c r="DY496" s="33">
        <f>_xlfn.XLOOKUP(B496,[1]MDA_Assets!D:D,[1]MDA_Assets!R:R,"",0)</f>
        <v>0</v>
      </c>
      <c r="DZ496" s="33">
        <f>_xlfn.XLOOKUP(B496,[1]MDA_Assets!D:D,[1]MDA_Assets!S:S,"",0)</f>
        <v>0</v>
      </c>
      <c r="EA496" s="33">
        <f>_xlfn.XLOOKUP(B496,[1]MDA_Assets!D:D,[1]MDA_Assets!T:T,"",0)</f>
        <v>0</v>
      </c>
      <c r="EB496" s="33">
        <f>_xlfn.XLOOKUP(B496,[1]MDA_Assets!D:D,[1]MDA_Assets!U:U,"",0)</f>
        <v>0</v>
      </c>
      <c r="EC496" s="33">
        <f>_xlfn.XLOOKUP(B496,[1]MDA_Assets!D:D,[1]MDA_Assets!V:V,"",0)</f>
        <v>0</v>
      </c>
      <c r="ED496" s="33">
        <f>_xlfn.XLOOKUP(B496,[1]MDA_Assets!D:D,[1]MDA_Assets!W:W,"",0)</f>
        <v>0</v>
      </c>
      <c r="EE496" s="32">
        <f>_xlfn.XLOOKUP(B496,[1]MDA_Assets!D:D,[1]MDA_Assets!X:X,"",0)</f>
        <v>0</v>
      </c>
      <c r="EF496" s="33">
        <f>_xlfn.XLOOKUP(B496,[1]MDA_Assets!D:D,[1]MDA_Assets!Y:Y,"",0)</f>
        <v>0</v>
      </c>
      <c r="EG496" s="33">
        <f>_xlfn.XLOOKUP(B496,[1]MDA_Assets!D:D,[1]MDA_Assets!Z:Z,"",0)</f>
        <v>0</v>
      </c>
      <c r="EH496" s="33">
        <f>_xlfn.XLOOKUP(B496,[1]MDA_Assets!D:D,[1]MDA_Assets!AA:AA,"",0)</f>
        <v>0</v>
      </c>
      <c r="EI496" s="34">
        <f>_xlfn.XLOOKUP(B496,[1]MDA_Assets!D:D,[1]MDA_Assets!P:P,"",0)</f>
        <v>0</v>
      </c>
      <c r="EJ496" s="35">
        <f>_xlfn.XLOOKUP(B496,[1]MDA_Assets!D:D,[1]MDA_Assets!AB:AB,"",0)</f>
        <v>0</v>
      </c>
      <c r="EK496" s="35">
        <f>_xlfn.XLOOKUP(B496,[1]MDA_Assets!D:D,[1]MDA_Assets!AC:AC,"",0)</f>
        <v>0</v>
      </c>
      <c r="EL496" s="35">
        <f>_xlfn.XLOOKUP(B496,[1]MDA_Assets!D:D,[1]MDA_Assets!AD:AD,"",0)</f>
        <v>0</v>
      </c>
      <c r="EM496" s="35">
        <f>_xlfn.XLOOKUP(B496,[1]MDA_Assets!D:D,[1]MDA_Assets!AE:AE,"",0)</f>
        <v>0</v>
      </c>
      <c r="EN496" s="35">
        <f>_xlfn.XLOOKUP(B496,[1]MDA_Assets!D:D,[1]MDA_Assets!AF:AF,"",0)</f>
        <v>0</v>
      </c>
      <c r="EO496" s="35">
        <f>_xlfn.XLOOKUP(B496,[1]MDA_Assets!D:D,[1]MDA_Assets!AG:AG,"",0)</f>
        <v>0</v>
      </c>
      <c r="EP496" s="36" t="str">
        <f t="shared" si="404"/>
        <v/>
      </c>
      <c r="EQ496" s="36" t="str">
        <f t="shared" si="404"/>
        <v/>
      </c>
      <c r="ER496" s="36" t="str">
        <f t="shared" si="380"/>
        <v/>
      </c>
      <c r="ES496" s="36" t="str">
        <f t="shared" si="381"/>
        <v/>
      </c>
      <c r="ET496" s="36" t="str">
        <f t="shared" si="382"/>
        <v/>
      </c>
      <c r="EU496" s="36" t="str">
        <f t="shared" si="383"/>
        <v/>
      </c>
      <c r="EV496" s="36" t="str">
        <f t="shared" si="384"/>
        <v/>
      </c>
      <c r="EW496" s="36" t="str">
        <f t="shared" si="355"/>
        <v/>
      </c>
      <c r="EX496" s="36" t="str">
        <f t="shared" si="408"/>
        <v/>
      </c>
      <c r="EY496" s="36" t="str">
        <f t="shared" si="405"/>
        <v/>
      </c>
      <c r="EZ496" s="36" t="str">
        <f t="shared" si="405"/>
        <v/>
      </c>
      <c r="FA496" s="36" t="str">
        <f t="shared" si="405"/>
        <v/>
      </c>
      <c r="FB496" s="36" t="str">
        <f t="shared" si="405"/>
        <v/>
      </c>
      <c r="FC496" s="36" t="str">
        <f t="shared" si="405"/>
        <v/>
      </c>
      <c r="FD496" s="36" t="str">
        <f t="shared" si="405"/>
        <v/>
      </c>
      <c r="FE496" s="36" t="str">
        <f t="shared" si="390"/>
        <v/>
      </c>
      <c r="FF496" s="36" t="str">
        <f t="shared" si="390"/>
        <v/>
      </c>
      <c r="FG496" s="36" t="str">
        <f t="shared" si="390"/>
        <v/>
      </c>
      <c r="FH496" s="37" t="str" cm="1">
        <f t="array" ref="FH496">_xlfn.IFS(EY496="", "No Data", EY496&lt;0, "Negative/Future", EY496=0, "Zero Days", EY496&lt;=3, "&lt; 3 Months", EY496&lt;=6, "3 to 6 Months", EY496&lt;=9, "6 to 9 Months", EY496&lt;=12, "9 to 12 Months", EY496&lt;=15, "12 to 15 Months", EY496&lt;=18, "15 to 18 Months", EY496&lt;=24, "18 to 24 Months", EY496&gt;24, "&gt; 24 Months")</f>
        <v>No Data</v>
      </c>
      <c r="FI496" s="37" t="str" cm="1">
        <f t="array" ref="FI496">_xlfn.IFS(EZ496="", "No Data", EZ496&lt;0, "Negative/Future", EZ496=0, "Zero Days", EZ496&lt;=3, "&lt; 3 Months", EZ496&lt;=6, "3 to 6 Months", EZ496&lt;=9, "6 to 9 Months", EZ496&lt;=12, "9 to 12 Months", EZ496&lt;=15, "12 to 15 Months", EZ496&lt;=18, "15 to 18 Months", EZ496&lt;=24, "18 to 24 Months", EZ496&gt;24, "&gt; 24 Months")</f>
        <v>No Data</v>
      </c>
      <c r="FJ496" s="37" t="str" cm="1">
        <f t="array" ref="FJ496">_xlfn.IFS(FA496="", "No Data", FA496&lt;0, "Negative/Future", FA496=0, "Zero Days", FA496&lt;=3, "&lt; 3 Months", FA496&lt;=6, "3 to 6 Months", FA496&lt;=9, "6 to 9 Months", FA496&lt;=12, "9 to 12 Months", FA496&lt;=15, "12 to 15 Months", FA496&lt;=18, "15 to 18 Months", FA496&lt;=24, "18 to 24 Months", FA496&gt;24, "&gt; 24 Months")</f>
        <v>No Data</v>
      </c>
      <c r="FK496" s="37" t="str" cm="1">
        <f t="array" ref="FK496">_xlfn.IFS(FB496="", "No Data", FB496&lt;0, "Negative/Future", FB496=0, "Zero Days", FB496&lt;=3, "&lt; 3 Months", FB496&lt;=6, "3 to 6 Months", FB496&lt;=9, "6 to 9 Months", FB496&lt;=12, "9 to 12 Months", FB496&lt;=15, "12 to 15 Months", FB496&lt;=18, "15 to 18 Months", FB496&lt;=24, "18 to 24 Months", FB496&gt;24, "&gt; 24 Months")</f>
        <v>No Data</v>
      </c>
      <c r="FL496" s="37" t="str" cm="1">
        <f t="array" ref="FL496">_xlfn.IFS(FC496="", "No Data", FC496&lt;0, "Negative/Future", FC496=0, "Zero Days", FC496&lt;=3, "&lt; 3 Months", FC496&lt;=6, "3 to 6 Months", FC496&lt;=9, "6 to 9 Months", FC496&lt;=12, "9 to 12 Months", FC496&lt;=15, "12 to 15 Months", FC496&lt;=18, "15 to 18 Months", FC496&lt;=24, "18 to 24 Months", FC496&gt;24, "&gt; 24 Months")</f>
        <v>No Data</v>
      </c>
      <c r="FM496" s="37" t="str" cm="1">
        <f t="array" ref="FM496">_xlfn.IFS(FD496="", "No Data", FD496&lt;0, "Negative/Future", FD496=0, "Zero Days", FD496&lt;=3, "&lt; 3 Months", FD496&lt;=6, "3 to 6 Months", FD496&lt;=9, "6 to 9 Months", FD496&lt;=12, "9 to 12 Months", FD496&lt;=15, "12 to 15 Months", FD496&lt;=18, "15 to 18 Months", FD496&lt;=24, "18 to 24 Months", FD496&gt;24, "&gt; 24 Months")</f>
        <v>No Data</v>
      </c>
      <c r="FN496" s="37" t="str" cm="1">
        <f t="array" ref="FN496">_xlfn.IFS(FE496="", "No Data", FE496&lt;0, "Negative/Future", FE496=0, "Zero Days", FE496&lt;=3, "&lt; 3 Months", FE496&lt;=6, "3 to 6 Months", FE496&lt;=9, "6 to 9 Months", FE496&lt;=12, "9 to 12 Months", FE496&lt;=15, "12 to 15 Months", FE496&lt;=18, "15 to 18 Months", FE496&lt;=24, "18 to 24 Months", FE496&gt;24, "&gt; 24 Months")</f>
        <v>No Data</v>
      </c>
      <c r="FO496" s="37" t="str" cm="1">
        <f t="array" ref="FO496">_xlfn.IFS(FG496="", "No Data", FG496&lt;0, "Negative/Future", FG496=0, "Zero Days", FG496&lt;=3, "&lt; 3 Months", FG496&lt;=6, "3 to 6 Months", FG496&lt;=9, "6 to 9 Months", FG496&lt;=12, "9 to 12 Months", FG496&lt;=15, "12 to 15 Months", FG496&lt;=18, "15 to 18 Months", FG496&lt;=24, "18 to 24 Months", FG496&gt;24, "&gt; 24 Months")</f>
        <v>No Data</v>
      </c>
      <c r="FP496" s="37" t="str" cm="1">
        <f t="array" ref="FP496">_xlfn.IFS(FF496="", "No Data", FF496&lt;0, "Negative/Future", FF496=0, "Zero Days", FF496&lt;=3, "&lt; 3 Months", FF496&lt;=6, "3 to 6 Months", FF496&lt;=9, "6 to 9 Months", FF496&lt;=12, "9 to 12 Months", FF496&lt;=15, "12 to 15 Months", FF496&lt;=18, "15 to 18 Months", FF496&lt;=24, "18 to 24 Months", FF496&gt;24, "&gt; 24 Months")</f>
        <v>No Data</v>
      </c>
      <c r="FQ496" s="29"/>
      <c r="FR496" s="29"/>
      <c r="FS496" s="38" t="str">
        <f>VLOOKUP(_xlfn.XLOOKUP(B496,[1]MDA_Assets!D:D,[1]MDA_Assets!I:I,"",0),[1]Validation!$B$1:$C$8,2,0)</f>
        <v>P</v>
      </c>
      <c r="FT496" s="38" t="s">
        <v>428</v>
      </c>
      <c r="FU496" s="31">
        <f>_xlfn.XLOOKUP(B496,[1]MDA_Assets!D:D,[1]MDA_Assets!X:X,"",0)</f>
        <v>0</v>
      </c>
      <c r="FV496" s="39">
        <v>0</v>
      </c>
      <c r="FW496" s="39">
        <v>0</v>
      </c>
      <c r="FX496" s="39">
        <v>0</v>
      </c>
      <c r="FY496" s="39">
        <v>9</v>
      </c>
      <c r="FZ496" s="40" t="str">
        <f t="shared" si="402"/>
        <v/>
      </c>
      <c r="GA496" s="40" t="str">
        <f t="shared" si="402"/>
        <v/>
      </c>
      <c r="GB496" s="40" t="str">
        <f t="shared" si="357"/>
        <v/>
      </c>
      <c r="GC496" s="40" t="str">
        <f t="shared" si="358"/>
        <v/>
      </c>
      <c r="GD496" s="40" t="str">
        <f t="shared" si="359"/>
        <v/>
      </c>
      <c r="GE496" s="40" t="str">
        <f t="shared" si="360"/>
        <v/>
      </c>
      <c r="GF496" s="40" t="str">
        <f t="shared" si="409"/>
        <v/>
      </c>
      <c r="GG496" s="40" t="str">
        <f t="shared" si="403"/>
        <v/>
      </c>
      <c r="GH496" s="40" t="str">
        <f t="shared" si="403"/>
        <v/>
      </c>
      <c r="GI496" s="39">
        <f t="shared" si="385"/>
        <v>0</v>
      </c>
      <c r="GJ496" s="39">
        <f t="shared" si="386"/>
        <v>0</v>
      </c>
      <c r="GK496" s="39">
        <f t="shared" si="387"/>
        <v>0</v>
      </c>
      <c r="GL496" s="39">
        <f t="shared" si="388"/>
        <v>0</v>
      </c>
    </row>
    <row r="497" spans="1:194" x14ac:dyDescent="0.25">
      <c r="A497" s="19">
        <v>533</v>
      </c>
      <c r="B497" s="43" t="s">
        <v>3311</v>
      </c>
      <c r="C497" s="43" t="s">
        <v>186</v>
      </c>
      <c r="D497" s="43" t="s">
        <v>636</v>
      </c>
      <c r="E497" s="43" t="s">
        <v>3312</v>
      </c>
      <c r="F497" s="43" t="s">
        <v>429</v>
      </c>
      <c r="G497" s="43" t="s">
        <v>3251</v>
      </c>
      <c r="H497" s="43" t="s">
        <v>216</v>
      </c>
      <c r="I497" s="43" t="s">
        <v>192</v>
      </c>
      <c r="J497" s="44" t="str">
        <f t="shared" si="361"/>
        <v/>
      </c>
      <c r="K497" s="43"/>
      <c r="L497" s="44">
        <v>46093</v>
      </c>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8"/>
      <c r="AM497" s="48"/>
      <c r="AN497" s="48"/>
      <c r="AO497" s="48"/>
      <c r="AP497" s="48"/>
      <c r="AQ497" s="48"/>
      <c r="AR497" s="48"/>
      <c r="AS497" s="48"/>
      <c r="AT497" s="48"/>
      <c r="AU497" s="43">
        <v>0</v>
      </c>
      <c r="AV497" s="43">
        <v>0</v>
      </c>
      <c r="AW497" s="43">
        <v>0</v>
      </c>
      <c r="AX497" s="51"/>
      <c r="AY497" s="51"/>
      <c r="AZ497" s="51"/>
      <c r="BA497" s="20" t="str">
        <f t="shared" ca="1" si="410"/>
        <v/>
      </c>
      <c r="BB497" s="20" t="str">
        <f t="shared" ca="1" si="410"/>
        <v/>
      </c>
      <c r="BC497" s="20" t="str">
        <f t="shared" ca="1" si="410"/>
        <v/>
      </c>
      <c r="BD497" s="20" t="str">
        <f t="shared" ca="1" si="407"/>
        <v/>
      </c>
      <c r="BE497" s="20" t="str">
        <f t="shared" ca="1" si="407"/>
        <v/>
      </c>
      <c r="BF497" s="20" t="str">
        <f t="shared" ca="1" si="407"/>
        <v/>
      </c>
      <c r="BG497" s="21" t="str">
        <f t="shared" ca="1" si="407"/>
        <v/>
      </c>
      <c r="BH497" s="21" t="str">
        <f t="shared" ca="1" si="407"/>
        <v/>
      </c>
      <c r="BI497" s="21" t="str">
        <f t="shared" ca="1" si="407"/>
        <v/>
      </c>
      <c r="BJ497" s="22">
        <f t="shared" ca="1" si="363"/>
        <v>0</v>
      </c>
      <c r="BK497" s="21">
        <f t="shared" si="364"/>
        <v>0</v>
      </c>
      <c r="BL497" s="22" t="str">
        <f t="shared" ca="1" si="365"/>
        <v/>
      </c>
      <c r="BM497" s="22" t="str">
        <f t="shared" ca="1" si="366"/>
        <v/>
      </c>
      <c r="BN497" s="23" t="str">
        <f t="shared" ca="1" si="367"/>
        <v/>
      </c>
      <c r="BO497" s="24" t="str">
        <f t="shared" ca="1" si="368"/>
        <v/>
      </c>
      <c r="BP497" s="51" t="str">
        <f>_xlfn.XLOOKUP(E497,[1]Validation!E:E,[1]Validation!F:F,"")</f>
        <v/>
      </c>
      <c r="BQ497" s="51" t="str">
        <f>_xlfn.XLOOKUP(BP497,[1]Validation!F:F,[1]Validation!G:G,"")</f>
        <v/>
      </c>
      <c r="BR497" s="52" t="str">
        <f>VLOOKUP(G497,[1]Validation!$B$1:$C$9,2,0)</f>
        <v>P</v>
      </c>
      <c r="BS497" s="51">
        <f t="shared" ca="1" si="369"/>
        <v>1517</v>
      </c>
      <c r="BT497" s="53" t="str">
        <f>_xlfn.XLOOKUP(B497,'[2]1. All Calls'!$R:$R,'[2]1. All Calls'!$A:$A,"",0)</f>
        <v/>
      </c>
      <c r="BU497" s="51" t="str">
        <f>_xlfn.XLOOKUP(B497,'[2]1. All Calls'!$R:$R,'[2]1. All Calls'!$F:$F,"",0)</f>
        <v/>
      </c>
      <c r="BV497" s="51" t="str">
        <f>_xlfn.XLOOKUP(B497,'[2]1. All Calls'!$R:$R,'[2]1. All Calls'!$J:$J,"",0)</f>
        <v/>
      </c>
      <c r="BW497" s="53" t="str">
        <f>_xlfn.XLOOKUP(B497,'[2]Sch Calls'!$R:$R,'[2]Sch Calls'!$A:$A,"",0)</f>
        <v/>
      </c>
      <c r="BX497" s="51" t="str">
        <f>_xlfn.XLOOKUP(B497,'[2]Sch Calls'!$R:$R,'[2]Sch Calls'!$B:$B,"",0)</f>
        <v/>
      </c>
      <c r="BY497" s="51" t="str">
        <f t="shared" si="413"/>
        <v/>
      </c>
      <c r="BZ497" s="51" t="str">
        <f t="shared" si="413"/>
        <v/>
      </c>
      <c r="CA497" s="51" t="str">
        <f t="shared" si="370"/>
        <v/>
      </c>
      <c r="CB497" s="51" t="str">
        <f t="shared" si="371"/>
        <v/>
      </c>
      <c r="CC497" s="51" t="str">
        <f t="shared" si="372"/>
        <v/>
      </c>
      <c r="CD497" s="51" t="str">
        <f t="shared" si="373"/>
        <v/>
      </c>
      <c r="CE497" s="51" t="str">
        <f t="shared" ca="1" si="414"/>
        <v/>
      </c>
      <c r="CF497" s="51" t="str">
        <f t="shared" ca="1" si="414"/>
        <v/>
      </c>
      <c r="CG497" s="51" t="str">
        <f t="shared" ca="1" si="374"/>
        <v/>
      </c>
      <c r="CH497" s="51" t="str">
        <f t="shared" ca="1" si="375"/>
        <v/>
      </c>
      <c r="CI497" s="51" t="str">
        <f t="shared" ca="1" si="376"/>
        <v/>
      </c>
      <c r="CJ497" s="51" t="str">
        <f t="shared" ca="1" si="377"/>
        <v/>
      </c>
      <c r="CK497" s="51" t="str">
        <f t="shared" ca="1" si="411"/>
        <v/>
      </c>
      <c r="CL497" s="51" t="str">
        <f t="shared" ca="1" si="411"/>
        <v/>
      </c>
      <c r="CM497" s="51" t="str">
        <f t="shared" ca="1" si="411"/>
        <v/>
      </c>
      <c r="CN497" s="51" t="str">
        <f t="shared" ca="1" si="411"/>
        <v/>
      </c>
      <c r="CO497" s="51" t="str">
        <f t="shared" ca="1" si="411"/>
        <v/>
      </c>
      <c r="CP497" s="51" t="str">
        <f t="shared" ca="1" si="411"/>
        <v/>
      </c>
      <c r="CQ497" s="51" t="str">
        <f t="shared" si="412"/>
        <v/>
      </c>
      <c r="CR497" s="51" t="str">
        <f t="shared" si="412"/>
        <v/>
      </c>
      <c r="CS497" s="51" t="str">
        <f t="shared" si="412"/>
        <v/>
      </c>
      <c r="CT497" s="51" t="str">
        <f t="shared" si="412"/>
        <v/>
      </c>
      <c r="CU497" s="51" t="str">
        <f t="shared" si="412"/>
        <v/>
      </c>
      <c r="CV497" s="54" t="str">
        <f t="shared" si="412"/>
        <v/>
      </c>
      <c r="CW497" s="25">
        <v>0</v>
      </c>
      <c r="CX497" s="55">
        <v>1</v>
      </c>
      <c r="CY497" s="55"/>
      <c r="CZ497" s="26">
        <v>0</v>
      </c>
      <c r="DA497" s="26">
        <v>0</v>
      </c>
      <c r="DB497" s="26">
        <v>0</v>
      </c>
      <c r="DC497" s="26">
        <v>0</v>
      </c>
      <c r="DD497" s="26">
        <v>0</v>
      </c>
      <c r="DE497" s="26">
        <v>0</v>
      </c>
      <c r="DF497" s="26">
        <v>0</v>
      </c>
      <c r="DG497" s="26">
        <v>0</v>
      </c>
      <c r="DH497" s="26">
        <v>0</v>
      </c>
      <c r="DI497" s="26">
        <v>0</v>
      </c>
      <c r="DJ497" s="26">
        <v>0</v>
      </c>
      <c r="DK497" s="26">
        <v>0</v>
      </c>
      <c r="DL497" s="27" t="str">
        <f t="shared" si="378"/>
        <v>P1</v>
      </c>
      <c r="DM497" s="28" t="str">
        <f t="shared" ca="1" si="379"/>
        <v>P1</v>
      </c>
      <c r="DN497" s="56" t="str">
        <f>_xlfn.XLOOKUP(B497,'[2]1. All Calls'!$R:$R,'[2]1. All Calls'!$A:$A,"",0)</f>
        <v/>
      </c>
      <c r="DO497" s="57" t="str">
        <f ca="1">VLOOKUP(DM497,[1]Validation!$B$20:$C$25,2,0)</f>
        <v>P1</v>
      </c>
      <c r="DP497" s="58" t="str">
        <f>_xlfn.XLOOKUP(B497,'[1]Active AMCs- Dealer'!E:E,'[1]Active AMCs- Dealer'!L:L,"Not in AMC",0)</f>
        <v>Not in AMC</v>
      </c>
      <c r="DQ497" s="50"/>
      <c r="DR497" s="29" t="str">
        <f>_xlfn.XLOOKUP(B497,'[2]1. All Calls'!$R:$R,'[2]1. All Calls'!$F:$F,"",0)</f>
        <v/>
      </c>
      <c r="DS497" s="29" t="str">
        <f>_xlfn.XLOOKUP(B497,'[2]1. All Calls'!$R:$R,'[2]1. All Calls'!$AB:$AB,"",0)</f>
        <v/>
      </c>
      <c r="DT497" s="30" t="str">
        <f>_xlfn.XLOOKUP(DR497,'[2]1. All Calls'!$F:$F,'[2]1. All Calls'!$A:$A,"",0)</f>
        <v/>
      </c>
      <c r="DU497" s="31" t="str">
        <f>_xlfn.XLOOKUP(DR497,'[2]1. All Calls'!$F:$F,'[2]1. All Calls'!$B:$B,"",0)</f>
        <v/>
      </c>
      <c r="DV497" s="31">
        <f>_xlfn.XLOOKUP(B497,[1]MDA_Assets!D:D,[1]MDA_Assets!N:N,"",0)</f>
        <v>0</v>
      </c>
      <c r="DW497" s="31">
        <f>_xlfn.XLOOKUP(B497,[1]MDA_Assets!D:D,[1]MDA_Assets!O:O,"",0)</f>
        <v>0</v>
      </c>
      <c r="DX497" s="32">
        <f>_xlfn.XLOOKUP(B497,[1]MDA_Assets!D:D,[1]MDA_Assets!Q:Q,"",0)</f>
        <v>0</v>
      </c>
      <c r="DY497" s="33">
        <f>_xlfn.XLOOKUP(B497,[1]MDA_Assets!D:D,[1]MDA_Assets!R:R,"",0)</f>
        <v>0</v>
      </c>
      <c r="DZ497" s="33">
        <f>_xlfn.XLOOKUP(B497,[1]MDA_Assets!D:D,[1]MDA_Assets!S:S,"",0)</f>
        <v>0</v>
      </c>
      <c r="EA497" s="33">
        <f>_xlfn.XLOOKUP(B497,[1]MDA_Assets!D:D,[1]MDA_Assets!T:T,"",0)</f>
        <v>0</v>
      </c>
      <c r="EB497" s="33">
        <f>_xlfn.XLOOKUP(B497,[1]MDA_Assets!D:D,[1]MDA_Assets!U:U,"",0)</f>
        <v>0</v>
      </c>
      <c r="EC497" s="33">
        <f>_xlfn.XLOOKUP(B497,[1]MDA_Assets!D:D,[1]MDA_Assets!V:V,"",0)</f>
        <v>0</v>
      </c>
      <c r="ED497" s="33">
        <f>_xlfn.XLOOKUP(B497,[1]MDA_Assets!D:D,[1]MDA_Assets!W:W,"",0)</f>
        <v>0</v>
      </c>
      <c r="EE497" s="32">
        <f>_xlfn.XLOOKUP(B497,[1]MDA_Assets!D:D,[1]MDA_Assets!X:X,"",0)</f>
        <v>0</v>
      </c>
      <c r="EF497" s="33">
        <f>_xlfn.XLOOKUP(B497,[1]MDA_Assets!D:D,[1]MDA_Assets!Y:Y,"",0)</f>
        <v>0</v>
      </c>
      <c r="EG497" s="33">
        <f>_xlfn.XLOOKUP(B497,[1]MDA_Assets!D:D,[1]MDA_Assets!Z:Z,"",0)</f>
        <v>0</v>
      </c>
      <c r="EH497" s="33">
        <f>_xlfn.XLOOKUP(B497,[1]MDA_Assets!D:D,[1]MDA_Assets!AA:AA,"",0)</f>
        <v>0</v>
      </c>
      <c r="EI497" s="34">
        <f>_xlfn.XLOOKUP(B497,[1]MDA_Assets!D:D,[1]MDA_Assets!P:P,"",0)</f>
        <v>0</v>
      </c>
      <c r="EJ497" s="35">
        <f>_xlfn.XLOOKUP(B497,[1]MDA_Assets!D:D,[1]MDA_Assets!AB:AB,"",0)</f>
        <v>0</v>
      </c>
      <c r="EK497" s="35">
        <f>_xlfn.XLOOKUP(B497,[1]MDA_Assets!D:D,[1]MDA_Assets!AC:AC,"",0)</f>
        <v>0</v>
      </c>
      <c r="EL497" s="35">
        <f>_xlfn.XLOOKUP(B497,[1]MDA_Assets!D:D,[1]MDA_Assets!AD:AD,"",0)</f>
        <v>0</v>
      </c>
      <c r="EM497" s="35">
        <f>_xlfn.XLOOKUP(B497,[1]MDA_Assets!D:D,[1]MDA_Assets!AE:AE,"",0)</f>
        <v>0</v>
      </c>
      <c r="EN497" s="35">
        <f>_xlfn.XLOOKUP(B497,[1]MDA_Assets!D:D,[1]MDA_Assets!AF:AF,"",0)</f>
        <v>0</v>
      </c>
      <c r="EO497" s="35">
        <f>_xlfn.XLOOKUP(B497,[1]MDA_Assets!D:D,[1]MDA_Assets!AG:AG,"",0)</f>
        <v>0</v>
      </c>
      <c r="EP497" s="36" t="str">
        <f t="shared" si="404"/>
        <v/>
      </c>
      <c r="EQ497" s="36" t="str">
        <f t="shared" si="404"/>
        <v/>
      </c>
      <c r="ER497" s="36" t="str">
        <f t="shared" si="380"/>
        <v/>
      </c>
      <c r="ES497" s="36" t="str">
        <f t="shared" si="381"/>
        <v/>
      </c>
      <c r="ET497" s="36" t="str">
        <f t="shared" si="382"/>
        <v/>
      </c>
      <c r="EU497" s="36" t="str">
        <f t="shared" si="383"/>
        <v/>
      </c>
      <c r="EV497" s="36" t="str">
        <f t="shared" si="384"/>
        <v/>
      </c>
      <c r="EW497" s="36" t="str">
        <f t="shared" si="355"/>
        <v/>
      </c>
      <c r="EX497" s="36" t="str">
        <f t="shared" si="408"/>
        <v/>
      </c>
      <c r="EY497" s="36" t="str">
        <f t="shared" si="405"/>
        <v/>
      </c>
      <c r="EZ497" s="36" t="str">
        <f t="shared" si="405"/>
        <v/>
      </c>
      <c r="FA497" s="36" t="str">
        <f t="shared" si="405"/>
        <v/>
      </c>
      <c r="FB497" s="36" t="str">
        <f t="shared" si="405"/>
        <v/>
      </c>
      <c r="FC497" s="36" t="str">
        <f t="shared" si="405"/>
        <v/>
      </c>
      <c r="FD497" s="36" t="str">
        <f t="shared" si="405"/>
        <v/>
      </c>
      <c r="FE497" s="36" t="str">
        <f t="shared" si="390"/>
        <v/>
      </c>
      <c r="FF497" s="36" t="str">
        <f t="shared" si="390"/>
        <v/>
      </c>
      <c r="FG497" s="36" t="str">
        <f t="shared" si="390"/>
        <v/>
      </c>
      <c r="FH497" s="37" t="str" cm="1">
        <f t="array" ref="FH497">_xlfn.IFS(EY497="", "No Data", EY497&lt;0, "Negative/Future", EY497=0, "Zero Days", EY497&lt;=3, "&lt; 3 Months", EY497&lt;=6, "3 to 6 Months", EY497&lt;=9, "6 to 9 Months", EY497&lt;=12, "9 to 12 Months", EY497&lt;=15, "12 to 15 Months", EY497&lt;=18, "15 to 18 Months", EY497&lt;=24, "18 to 24 Months", EY497&gt;24, "&gt; 24 Months")</f>
        <v>No Data</v>
      </c>
      <c r="FI497" s="37" t="str" cm="1">
        <f t="array" ref="FI497">_xlfn.IFS(EZ497="", "No Data", EZ497&lt;0, "Negative/Future", EZ497=0, "Zero Days", EZ497&lt;=3, "&lt; 3 Months", EZ497&lt;=6, "3 to 6 Months", EZ497&lt;=9, "6 to 9 Months", EZ497&lt;=12, "9 to 12 Months", EZ497&lt;=15, "12 to 15 Months", EZ497&lt;=18, "15 to 18 Months", EZ497&lt;=24, "18 to 24 Months", EZ497&gt;24, "&gt; 24 Months")</f>
        <v>No Data</v>
      </c>
      <c r="FJ497" s="37" t="str" cm="1">
        <f t="array" ref="FJ497">_xlfn.IFS(FA497="", "No Data", FA497&lt;0, "Negative/Future", FA497=0, "Zero Days", FA497&lt;=3, "&lt; 3 Months", FA497&lt;=6, "3 to 6 Months", FA497&lt;=9, "6 to 9 Months", FA497&lt;=12, "9 to 12 Months", FA497&lt;=15, "12 to 15 Months", FA497&lt;=18, "15 to 18 Months", FA497&lt;=24, "18 to 24 Months", FA497&gt;24, "&gt; 24 Months")</f>
        <v>No Data</v>
      </c>
      <c r="FK497" s="37" t="str" cm="1">
        <f t="array" ref="FK497">_xlfn.IFS(FB497="", "No Data", FB497&lt;0, "Negative/Future", FB497=0, "Zero Days", FB497&lt;=3, "&lt; 3 Months", FB497&lt;=6, "3 to 6 Months", FB497&lt;=9, "6 to 9 Months", FB497&lt;=12, "9 to 12 Months", FB497&lt;=15, "12 to 15 Months", FB497&lt;=18, "15 to 18 Months", FB497&lt;=24, "18 to 24 Months", FB497&gt;24, "&gt; 24 Months")</f>
        <v>No Data</v>
      </c>
      <c r="FL497" s="37" t="str" cm="1">
        <f t="array" ref="FL497">_xlfn.IFS(FC497="", "No Data", FC497&lt;0, "Negative/Future", FC497=0, "Zero Days", FC497&lt;=3, "&lt; 3 Months", FC497&lt;=6, "3 to 6 Months", FC497&lt;=9, "6 to 9 Months", FC497&lt;=12, "9 to 12 Months", FC497&lt;=15, "12 to 15 Months", FC497&lt;=18, "15 to 18 Months", FC497&lt;=24, "18 to 24 Months", FC497&gt;24, "&gt; 24 Months")</f>
        <v>No Data</v>
      </c>
      <c r="FM497" s="37" t="str" cm="1">
        <f t="array" ref="FM497">_xlfn.IFS(FD497="", "No Data", FD497&lt;0, "Negative/Future", FD497=0, "Zero Days", FD497&lt;=3, "&lt; 3 Months", FD497&lt;=6, "3 to 6 Months", FD497&lt;=9, "6 to 9 Months", FD497&lt;=12, "9 to 12 Months", FD497&lt;=15, "12 to 15 Months", FD497&lt;=18, "15 to 18 Months", FD497&lt;=24, "18 to 24 Months", FD497&gt;24, "&gt; 24 Months")</f>
        <v>No Data</v>
      </c>
      <c r="FN497" s="37" t="str" cm="1">
        <f t="array" ref="FN497">_xlfn.IFS(FE497="", "No Data", FE497&lt;0, "Negative/Future", FE497=0, "Zero Days", FE497&lt;=3, "&lt; 3 Months", FE497&lt;=6, "3 to 6 Months", FE497&lt;=9, "6 to 9 Months", FE497&lt;=12, "9 to 12 Months", FE497&lt;=15, "12 to 15 Months", FE497&lt;=18, "15 to 18 Months", FE497&lt;=24, "18 to 24 Months", FE497&gt;24, "&gt; 24 Months")</f>
        <v>No Data</v>
      </c>
      <c r="FO497" s="37" t="str" cm="1">
        <f t="array" ref="FO497">_xlfn.IFS(FG497="", "No Data", FG497&lt;0, "Negative/Future", FG497=0, "Zero Days", FG497&lt;=3, "&lt; 3 Months", FG497&lt;=6, "3 to 6 Months", FG497&lt;=9, "6 to 9 Months", FG497&lt;=12, "9 to 12 Months", FG497&lt;=15, "12 to 15 Months", FG497&lt;=18, "15 to 18 Months", FG497&lt;=24, "18 to 24 Months", FG497&gt;24, "&gt; 24 Months")</f>
        <v>No Data</v>
      </c>
      <c r="FP497" s="37" t="str" cm="1">
        <f t="array" ref="FP497">_xlfn.IFS(FF497="", "No Data", FF497&lt;0, "Negative/Future", FF497=0, "Zero Days", FF497&lt;=3, "&lt; 3 Months", FF497&lt;=6, "3 to 6 Months", FF497&lt;=9, "6 to 9 Months", FF497&lt;=12, "9 to 12 Months", FF497&lt;=15, "12 to 15 Months", FF497&lt;=18, "15 to 18 Months", FF497&lt;=24, "18 to 24 Months", FF497&gt;24, "&gt; 24 Months")</f>
        <v>No Data</v>
      </c>
      <c r="FQ497" s="29"/>
      <c r="FR497" s="29"/>
      <c r="FS497" s="38" t="str">
        <f>VLOOKUP(_xlfn.XLOOKUP(B497,[1]MDA_Assets!D:D,[1]MDA_Assets!I:I,"",0),[1]Validation!$B$1:$C$8,2,0)</f>
        <v>P</v>
      </c>
      <c r="FT497" s="38" t="s">
        <v>428</v>
      </c>
      <c r="FU497" s="31">
        <f>_xlfn.XLOOKUP(B497,[1]MDA_Assets!D:D,[1]MDA_Assets!X:X,"",0)</f>
        <v>0</v>
      </c>
      <c r="FV497" s="39">
        <v>0</v>
      </c>
      <c r="FW497" s="39">
        <v>0</v>
      </c>
      <c r="FX497" s="39">
        <v>0</v>
      </c>
      <c r="FY497" s="39">
        <v>9</v>
      </c>
      <c r="FZ497" s="40" t="str">
        <f t="shared" ref="FZ497:GA535" si="415">IFERROR(IF(DZ497&lt;&gt;"",SUM(DZ497+EP497),SUM(DZ497+180)),"")</f>
        <v/>
      </c>
      <c r="GA497" s="40" t="str">
        <f t="shared" si="415"/>
        <v/>
      </c>
      <c r="GB497" s="40" t="str">
        <f t="shared" si="357"/>
        <v/>
      </c>
      <c r="GC497" s="40" t="str">
        <f t="shared" si="358"/>
        <v/>
      </c>
      <c r="GD497" s="40" t="str">
        <f t="shared" si="359"/>
        <v/>
      </c>
      <c r="GE497" s="40" t="str">
        <f t="shared" si="360"/>
        <v/>
      </c>
      <c r="GF497" s="40" t="str">
        <f t="shared" si="409"/>
        <v/>
      </c>
      <c r="GG497" s="40" t="str">
        <f t="shared" si="409"/>
        <v/>
      </c>
      <c r="GH497" s="40" t="str">
        <f t="shared" si="409"/>
        <v/>
      </c>
      <c r="GI497" s="39">
        <f t="shared" si="385"/>
        <v>0</v>
      </c>
      <c r="GJ497" s="39">
        <f t="shared" si="386"/>
        <v>0</v>
      </c>
      <c r="GK497" s="39">
        <f t="shared" si="387"/>
        <v>0</v>
      </c>
      <c r="GL497" s="39">
        <f t="shared" si="388"/>
        <v>0</v>
      </c>
    </row>
    <row r="498" spans="1:194" x14ac:dyDescent="0.25">
      <c r="A498" s="19">
        <v>534</v>
      </c>
      <c r="B498" s="43" t="s">
        <v>3313</v>
      </c>
      <c r="C498" s="43" t="s">
        <v>186</v>
      </c>
      <c r="D498" s="43" t="s">
        <v>636</v>
      </c>
      <c r="E498" s="43" t="s">
        <v>3314</v>
      </c>
      <c r="F498" s="43" t="s">
        <v>429</v>
      </c>
      <c r="G498" s="43" t="s">
        <v>3251</v>
      </c>
      <c r="H498" s="43" t="s">
        <v>216</v>
      </c>
      <c r="I498" s="43" t="s">
        <v>192</v>
      </c>
      <c r="J498" s="44" t="str">
        <f t="shared" si="361"/>
        <v/>
      </c>
      <c r="K498" s="43"/>
      <c r="L498" s="44">
        <v>46101</v>
      </c>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8"/>
      <c r="AM498" s="48"/>
      <c r="AN498" s="48"/>
      <c r="AO498" s="48"/>
      <c r="AP498" s="48"/>
      <c r="AQ498" s="48"/>
      <c r="AR498" s="48"/>
      <c r="AS498" s="48"/>
      <c r="AT498" s="48"/>
      <c r="AU498" s="43">
        <v>0</v>
      </c>
      <c r="AV498" s="43">
        <v>0</v>
      </c>
      <c r="AW498" s="43">
        <v>0</v>
      </c>
      <c r="AX498" s="51"/>
      <c r="AY498" s="51"/>
      <c r="AZ498" s="51"/>
      <c r="BA498" s="20" t="str">
        <f t="shared" ca="1" si="410"/>
        <v/>
      </c>
      <c r="BB498" s="20" t="str">
        <f t="shared" ca="1" si="410"/>
        <v/>
      </c>
      <c r="BC498" s="20" t="str">
        <f t="shared" ca="1" si="410"/>
        <v/>
      </c>
      <c r="BD498" s="20" t="str">
        <f t="shared" ca="1" si="407"/>
        <v/>
      </c>
      <c r="BE498" s="20" t="str">
        <f t="shared" ca="1" si="407"/>
        <v/>
      </c>
      <c r="BF498" s="20" t="str">
        <f t="shared" ca="1" si="407"/>
        <v/>
      </c>
      <c r="BG498" s="21" t="str">
        <f t="shared" ca="1" si="407"/>
        <v/>
      </c>
      <c r="BH498" s="21" t="str">
        <f t="shared" ca="1" si="407"/>
        <v/>
      </c>
      <c r="BI498" s="21" t="str">
        <f t="shared" ca="1" si="407"/>
        <v/>
      </c>
      <c r="BJ498" s="22">
        <f t="shared" ca="1" si="363"/>
        <v>0</v>
      </c>
      <c r="BK498" s="21">
        <f t="shared" si="364"/>
        <v>0</v>
      </c>
      <c r="BL498" s="22" t="str">
        <f t="shared" ca="1" si="365"/>
        <v/>
      </c>
      <c r="BM498" s="22" t="str">
        <f t="shared" ca="1" si="366"/>
        <v/>
      </c>
      <c r="BN498" s="23" t="str">
        <f t="shared" ca="1" si="367"/>
        <v/>
      </c>
      <c r="BO498" s="24" t="str">
        <f t="shared" ca="1" si="368"/>
        <v/>
      </c>
      <c r="BP498" s="51" t="str">
        <f>_xlfn.XLOOKUP(E498,[1]Validation!E:E,[1]Validation!F:F,"")</f>
        <v/>
      </c>
      <c r="BQ498" s="51" t="str">
        <f>_xlfn.XLOOKUP(BP498,[1]Validation!F:F,[1]Validation!G:G,"")</f>
        <v/>
      </c>
      <c r="BR498" s="52" t="str">
        <f>VLOOKUP(G498,[1]Validation!$B$1:$C$9,2,0)</f>
        <v>P</v>
      </c>
      <c r="BS498" s="51">
        <f t="shared" ca="1" si="369"/>
        <v>1517</v>
      </c>
      <c r="BT498" s="53" t="str">
        <f>_xlfn.XLOOKUP(B498,'[2]1. All Calls'!$R:$R,'[2]1. All Calls'!$A:$A,"",0)</f>
        <v/>
      </c>
      <c r="BU498" s="51" t="str">
        <f>_xlfn.XLOOKUP(B498,'[2]1. All Calls'!$R:$R,'[2]1. All Calls'!$F:$F,"",0)</f>
        <v/>
      </c>
      <c r="BV498" s="51" t="str">
        <f>_xlfn.XLOOKUP(B498,'[2]1. All Calls'!$R:$R,'[2]1. All Calls'!$J:$J,"",0)</f>
        <v/>
      </c>
      <c r="BW498" s="53" t="str">
        <f>_xlfn.XLOOKUP(B498,'[2]Sch Calls'!$R:$R,'[2]Sch Calls'!$A:$A,"",0)</f>
        <v/>
      </c>
      <c r="BX498" s="51" t="str">
        <f>_xlfn.XLOOKUP(B498,'[2]Sch Calls'!$R:$R,'[2]Sch Calls'!$B:$B,"",0)</f>
        <v/>
      </c>
      <c r="BY498" s="51" t="str">
        <f t="shared" si="413"/>
        <v/>
      </c>
      <c r="BZ498" s="51" t="str">
        <f t="shared" si="413"/>
        <v/>
      </c>
      <c r="CA498" s="51" t="str">
        <f t="shared" si="370"/>
        <v/>
      </c>
      <c r="CB498" s="51" t="str">
        <f t="shared" si="371"/>
        <v/>
      </c>
      <c r="CC498" s="51" t="str">
        <f t="shared" si="372"/>
        <v/>
      </c>
      <c r="CD498" s="51" t="str">
        <f t="shared" si="373"/>
        <v/>
      </c>
      <c r="CE498" s="51" t="str">
        <f t="shared" ca="1" si="414"/>
        <v/>
      </c>
      <c r="CF498" s="51" t="str">
        <f t="shared" ca="1" si="414"/>
        <v/>
      </c>
      <c r="CG498" s="51" t="str">
        <f t="shared" ca="1" si="374"/>
        <v/>
      </c>
      <c r="CH498" s="51" t="str">
        <f t="shared" ca="1" si="375"/>
        <v/>
      </c>
      <c r="CI498" s="51" t="str">
        <f t="shared" ca="1" si="376"/>
        <v/>
      </c>
      <c r="CJ498" s="51" t="str">
        <f t="shared" ca="1" si="377"/>
        <v/>
      </c>
      <c r="CK498" s="51" t="str">
        <f t="shared" ca="1" si="411"/>
        <v/>
      </c>
      <c r="CL498" s="51" t="str">
        <f t="shared" ca="1" si="411"/>
        <v/>
      </c>
      <c r="CM498" s="51" t="str">
        <f t="shared" ca="1" si="411"/>
        <v/>
      </c>
      <c r="CN498" s="51" t="str">
        <f t="shared" ca="1" si="411"/>
        <v/>
      </c>
      <c r="CO498" s="51" t="str">
        <f t="shared" ca="1" si="411"/>
        <v/>
      </c>
      <c r="CP498" s="51" t="str">
        <f t="shared" ca="1" si="411"/>
        <v/>
      </c>
      <c r="CQ498" s="51" t="str">
        <f t="shared" si="412"/>
        <v/>
      </c>
      <c r="CR498" s="51" t="str">
        <f t="shared" si="412"/>
        <v/>
      </c>
      <c r="CS498" s="51" t="str">
        <f t="shared" si="412"/>
        <v/>
      </c>
      <c r="CT498" s="51" t="str">
        <f t="shared" si="412"/>
        <v/>
      </c>
      <c r="CU498" s="51" t="str">
        <f t="shared" si="412"/>
        <v/>
      </c>
      <c r="CV498" s="54" t="str">
        <f t="shared" si="412"/>
        <v/>
      </c>
      <c r="CW498" s="25">
        <v>0</v>
      </c>
      <c r="CX498" s="55">
        <v>1</v>
      </c>
      <c r="CY498" s="55"/>
      <c r="CZ498" s="26">
        <v>0</v>
      </c>
      <c r="DA498" s="26">
        <v>0</v>
      </c>
      <c r="DB498" s="26">
        <v>0</v>
      </c>
      <c r="DC498" s="26">
        <v>0</v>
      </c>
      <c r="DD498" s="26">
        <v>0</v>
      </c>
      <c r="DE498" s="26">
        <v>0</v>
      </c>
      <c r="DF498" s="26">
        <v>0</v>
      </c>
      <c r="DG498" s="26">
        <v>0</v>
      </c>
      <c r="DH498" s="26">
        <v>0</v>
      </c>
      <c r="DI498" s="26">
        <v>0</v>
      </c>
      <c r="DJ498" s="26">
        <v>0</v>
      </c>
      <c r="DK498" s="26">
        <v>0</v>
      </c>
      <c r="DL498" s="27" t="str">
        <f t="shared" si="378"/>
        <v>P1</v>
      </c>
      <c r="DM498" s="28" t="str">
        <f t="shared" ca="1" si="379"/>
        <v>P1</v>
      </c>
      <c r="DN498" s="56" t="str">
        <f>_xlfn.XLOOKUP(B498,'[2]1. All Calls'!$R:$R,'[2]1. All Calls'!$A:$A,"",0)</f>
        <v/>
      </c>
      <c r="DO498" s="57" t="str">
        <f ca="1">VLOOKUP(DM498,[1]Validation!$B$20:$C$25,2,0)</f>
        <v>P1</v>
      </c>
      <c r="DP498" s="58" t="str">
        <f>_xlfn.XLOOKUP(B498,'[1]Active AMCs- Dealer'!E:E,'[1]Active AMCs- Dealer'!L:L,"Not in AMC",0)</f>
        <v>Not in AMC</v>
      </c>
      <c r="DQ498" s="50"/>
      <c r="DR498" s="29" t="str">
        <f>_xlfn.XLOOKUP(B498,'[2]1. All Calls'!$R:$R,'[2]1. All Calls'!$F:$F,"",0)</f>
        <v/>
      </c>
      <c r="DS498" s="29" t="str">
        <f>_xlfn.XLOOKUP(B498,'[2]1. All Calls'!$R:$R,'[2]1. All Calls'!$AB:$AB,"",0)</f>
        <v/>
      </c>
      <c r="DT498" s="30" t="str">
        <f>_xlfn.XLOOKUP(DR498,'[2]1. All Calls'!$F:$F,'[2]1. All Calls'!$A:$A,"",0)</f>
        <v/>
      </c>
      <c r="DU498" s="31" t="str">
        <f>_xlfn.XLOOKUP(DR498,'[2]1. All Calls'!$F:$F,'[2]1. All Calls'!$B:$B,"",0)</f>
        <v/>
      </c>
      <c r="DV498" s="31">
        <f>_xlfn.XLOOKUP(B498,[1]MDA_Assets!D:D,[1]MDA_Assets!N:N,"",0)</f>
        <v>0</v>
      </c>
      <c r="DW498" s="31">
        <f>_xlfn.XLOOKUP(B498,[1]MDA_Assets!D:D,[1]MDA_Assets!O:O,"",0)</f>
        <v>0</v>
      </c>
      <c r="DX498" s="32">
        <f>_xlfn.XLOOKUP(B498,[1]MDA_Assets!D:D,[1]MDA_Assets!Q:Q,"",0)</f>
        <v>0</v>
      </c>
      <c r="DY498" s="33">
        <f>_xlfn.XLOOKUP(B498,[1]MDA_Assets!D:D,[1]MDA_Assets!R:R,"",0)</f>
        <v>0</v>
      </c>
      <c r="DZ498" s="33">
        <f>_xlfn.XLOOKUP(B498,[1]MDA_Assets!D:D,[1]MDA_Assets!S:S,"",0)</f>
        <v>0</v>
      </c>
      <c r="EA498" s="33">
        <f>_xlfn.XLOOKUP(B498,[1]MDA_Assets!D:D,[1]MDA_Assets!T:T,"",0)</f>
        <v>0</v>
      </c>
      <c r="EB498" s="33">
        <f>_xlfn.XLOOKUP(B498,[1]MDA_Assets!D:D,[1]MDA_Assets!U:U,"",0)</f>
        <v>0</v>
      </c>
      <c r="EC498" s="33">
        <f>_xlfn.XLOOKUP(B498,[1]MDA_Assets!D:D,[1]MDA_Assets!V:V,"",0)</f>
        <v>0</v>
      </c>
      <c r="ED498" s="33">
        <f>_xlfn.XLOOKUP(B498,[1]MDA_Assets!D:D,[1]MDA_Assets!W:W,"",0)</f>
        <v>0</v>
      </c>
      <c r="EE498" s="32">
        <f>_xlfn.XLOOKUP(B498,[1]MDA_Assets!D:D,[1]MDA_Assets!X:X,"",0)</f>
        <v>0</v>
      </c>
      <c r="EF498" s="33">
        <f>_xlfn.XLOOKUP(B498,[1]MDA_Assets!D:D,[1]MDA_Assets!Y:Y,"",0)</f>
        <v>0</v>
      </c>
      <c r="EG498" s="33">
        <f>_xlfn.XLOOKUP(B498,[1]MDA_Assets!D:D,[1]MDA_Assets!Z:Z,"",0)</f>
        <v>0</v>
      </c>
      <c r="EH498" s="33">
        <f>_xlfn.XLOOKUP(B498,[1]MDA_Assets!D:D,[1]MDA_Assets!AA:AA,"",0)</f>
        <v>0</v>
      </c>
      <c r="EI498" s="34">
        <f>_xlfn.XLOOKUP(B498,[1]MDA_Assets!D:D,[1]MDA_Assets!P:P,"",0)</f>
        <v>0</v>
      </c>
      <c r="EJ498" s="35">
        <f>_xlfn.XLOOKUP(B498,[1]MDA_Assets!D:D,[1]MDA_Assets!AB:AB,"",0)</f>
        <v>0</v>
      </c>
      <c r="EK498" s="35">
        <f>_xlfn.XLOOKUP(B498,[1]MDA_Assets!D:D,[1]MDA_Assets!AC:AC,"",0)</f>
        <v>0</v>
      </c>
      <c r="EL498" s="35">
        <f>_xlfn.XLOOKUP(B498,[1]MDA_Assets!D:D,[1]MDA_Assets!AD:AD,"",0)</f>
        <v>0</v>
      </c>
      <c r="EM498" s="35">
        <f>_xlfn.XLOOKUP(B498,[1]MDA_Assets!D:D,[1]MDA_Assets!AE:AE,"",0)</f>
        <v>0</v>
      </c>
      <c r="EN498" s="35">
        <f>_xlfn.XLOOKUP(B498,[1]MDA_Assets!D:D,[1]MDA_Assets!AF:AF,"",0)</f>
        <v>0</v>
      </c>
      <c r="EO498" s="35">
        <f>_xlfn.XLOOKUP(B498,[1]MDA_Assets!D:D,[1]MDA_Assets!AG:AG,"",0)</f>
        <v>0</v>
      </c>
      <c r="EP498" s="36" t="str">
        <f t="shared" si="404"/>
        <v/>
      </c>
      <c r="EQ498" s="36" t="str">
        <f t="shared" si="404"/>
        <v/>
      </c>
      <c r="ER498" s="36" t="str">
        <f t="shared" si="380"/>
        <v/>
      </c>
      <c r="ES498" s="36" t="str">
        <f t="shared" si="381"/>
        <v/>
      </c>
      <c r="ET498" s="36" t="str">
        <f t="shared" si="382"/>
        <v/>
      </c>
      <c r="EU498" s="36" t="str">
        <f t="shared" si="383"/>
        <v/>
      </c>
      <c r="EV498" s="36" t="str">
        <f t="shared" si="384"/>
        <v/>
      </c>
      <c r="EW498" s="36" t="str">
        <f t="shared" si="355"/>
        <v/>
      </c>
      <c r="EX498" s="36" t="str">
        <f t="shared" si="408"/>
        <v/>
      </c>
      <c r="EY498" s="36" t="str">
        <f t="shared" si="405"/>
        <v/>
      </c>
      <c r="EZ498" s="36" t="str">
        <f t="shared" si="405"/>
        <v/>
      </c>
      <c r="FA498" s="36" t="str">
        <f t="shared" si="405"/>
        <v/>
      </c>
      <c r="FB498" s="36" t="str">
        <f t="shared" si="405"/>
        <v/>
      </c>
      <c r="FC498" s="36" t="str">
        <f t="shared" si="405"/>
        <v/>
      </c>
      <c r="FD498" s="36" t="str">
        <f t="shared" si="405"/>
        <v/>
      </c>
      <c r="FE498" s="36" t="str">
        <f t="shared" si="390"/>
        <v/>
      </c>
      <c r="FF498" s="36" t="str">
        <f t="shared" si="390"/>
        <v/>
      </c>
      <c r="FG498" s="36" t="str">
        <f t="shared" si="390"/>
        <v/>
      </c>
      <c r="FH498" s="37" t="str" cm="1">
        <f t="array" ref="FH498">_xlfn.IFS(EY498="", "No Data", EY498&lt;0, "Negative/Future", EY498=0, "Zero Days", EY498&lt;=3, "&lt; 3 Months", EY498&lt;=6, "3 to 6 Months", EY498&lt;=9, "6 to 9 Months", EY498&lt;=12, "9 to 12 Months", EY498&lt;=15, "12 to 15 Months", EY498&lt;=18, "15 to 18 Months", EY498&lt;=24, "18 to 24 Months", EY498&gt;24, "&gt; 24 Months")</f>
        <v>No Data</v>
      </c>
      <c r="FI498" s="37" t="str" cm="1">
        <f t="array" ref="FI498">_xlfn.IFS(EZ498="", "No Data", EZ498&lt;0, "Negative/Future", EZ498=0, "Zero Days", EZ498&lt;=3, "&lt; 3 Months", EZ498&lt;=6, "3 to 6 Months", EZ498&lt;=9, "6 to 9 Months", EZ498&lt;=12, "9 to 12 Months", EZ498&lt;=15, "12 to 15 Months", EZ498&lt;=18, "15 to 18 Months", EZ498&lt;=24, "18 to 24 Months", EZ498&gt;24, "&gt; 24 Months")</f>
        <v>No Data</v>
      </c>
      <c r="FJ498" s="37" t="str" cm="1">
        <f t="array" ref="FJ498">_xlfn.IFS(FA498="", "No Data", FA498&lt;0, "Negative/Future", FA498=0, "Zero Days", FA498&lt;=3, "&lt; 3 Months", FA498&lt;=6, "3 to 6 Months", FA498&lt;=9, "6 to 9 Months", FA498&lt;=12, "9 to 12 Months", FA498&lt;=15, "12 to 15 Months", FA498&lt;=18, "15 to 18 Months", FA498&lt;=24, "18 to 24 Months", FA498&gt;24, "&gt; 24 Months")</f>
        <v>No Data</v>
      </c>
      <c r="FK498" s="37" t="str" cm="1">
        <f t="array" ref="FK498">_xlfn.IFS(FB498="", "No Data", FB498&lt;0, "Negative/Future", FB498=0, "Zero Days", FB498&lt;=3, "&lt; 3 Months", FB498&lt;=6, "3 to 6 Months", FB498&lt;=9, "6 to 9 Months", FB498&lt;=12, "9 to 12 Months", FB498&lt;=15, "12 to 15 Months", FB498&lt;=18, "15 to 18 Months", FB498&lt;=24, "18 to 24 Months", FB498&gt;24, "&gt; 24 Months")</f>
        <v>No Data</v>
      </c>
      <c r="FL498" s="37" t="str" cm="1">
        <f t="array" ref="FL498">_xlfn.IFS(FC498="", "No Data", FC498&lt;0, "Negative/Future", FC498=0, "Zero Days", FC498&lt;=3, "&lt; 3 Months", FC498&lt;=6, "3 to 6 Months", FC498&lt;=9, "6 to 9 Months", FC498&lt;=12, "9 to 12 Months", FC498&lt;=15, "12 to 15 Months", FC498&lt;=18, "15 to 18 Months", FC498&lt;=24, "18 to 24 Months", FC498&gt;24, "&gt; 24 Months")</f>
        <v>No Data</v>
      </c>
      <c r="FM498" s="37" t="str" cm="1">
        <f t="array" ref="FM498">_xlfn.IFS(FD498="", "No Data", FD498&lt;0, "Negative/Future", FD498=0, "Zero Days", FD498&lt;=3, "&lt; 3 Months", FD498&lt;=6, "3 to 6 Months", FD498&lt;=9, "6 to 9 Months", FD498&lt;=12, "9 to 12 Months", FD498&lt;=15, "12 to 15 Months", FD498&lt;=18, "15 to 18 Months", FD498&lt;=24, "18 to 24 Months", FD498&gt;24, "&gt; 24 Months")</f>
        <v>No Data</v>
      </c>
      <c r="FN498" s="37" t="str" cm="1">
        <f t="array" ref="FN498">_xlfn.IFS(FE498="", "No Data", FE498&lt;0, "Negative/Future", FE498=0, "Zero Days", FE498&lt;=3, "&lt; 3 Months", FE498&lt;=6, "3 to 6 Months", FE498&lt;=9, "6 to 9 Months", FE498&lt;=12, "9 to 12 Months", FE498&lt;=15, "12 to 15 Months", FE498&lt;=18, "15 to 18 Months", FE498&lt;=24, "18 to 24 Months", FE498&gt;24, "&gt; 24 Months")</f>
        <v>No Data</v>
      </c>
      <c r="FO498" s="37" t="str" cm="1">
        <f t="array" ref="FO498">_xlfn.IFS(FG498="", "No Data", FG498&lt;0, "Negative/Future", FG498=0, "Zero Days", FG498&lt;=3, "&lt; 3 Months", FG498&lt;=6, "3 to 6 Months", FG498&lt;=9, "6 to 9 Months", FG498&lt;=12, "9 to 12 Months", FG498&lt;=15, "12 to 15 Months", FG498&lt;=18, "15 to 18 Months", FG498&lt;=24, "18 to 24 Months", FG498&gt;24, "&gt; 24 Months")</f>
        <v>No Data</v>
      </c>
      <c r="FP498" s="37" t="str" cm="1">
        <f t="array" ref="FP498">_xlfn.IFS(FF498="", "No Data", FF498&lt;0, "Negative/Future", FF498=0, "Zero Days", FF498&lt;=3, "&lt; 3 Months", FF498&lt;=6, "3 to 6 Months", FF498&lt;=9, "6 to 9 Months", FF498&lt;=12, "9 to 12 Months", FF498&lt;=15, "12 to 15 Months", FF498&lt;=18, "15 to 18 Months", FF498&lt;=24, "18 to 24 Months", FF498&gt;24, "&gt; 24 Months")</f>
        <v>No Data</v>
      </c>
      <c r="FQ498" s="29"/>
      <c r="FR498" s="29"/>
      <c r="FS498" s="38" t="str">
        <f>VLOOKUP(_xlfn.XLOOKUP(B498,[1]MDA_Assets!D:D,[1]MDA_Assets!I:I,"",0),[1]Validation!$B$1:$C$8,2,0)</f>
        <v>P</v>
      </c>
      <c r="FT498" s="38" t="s">
        <v>428</v>
      </c>
      <c r="FU498" s="31">
        <f>_xlfn.XLOOKUP(B498,[1]MDA_Assets!D:D,[1]MDA_Assets!X:X,"",0)</f>
        <v>0</v>
      </c>
      <c r="FV498" s="39">
        <v>0</v>
      </c>
      <c r="FW498" s="39">
        <v>0</v>
      </c>
      <c r="FX498" s="39">
        <v>0</v>
      </c>
      <c r="FY498" s="39">
        <v>9</v>
      </c>
      <c r="FZ498" s="40" t="str">
        <f t="shared" si="415"/>
        <v/>
      </c>
      <c r="GA498" s="40" t="str">
        <f t="shared" si="415"/>
        <v/>
      </c>
      <c r="GB498" s="40" t="str">
        <f t="shared" si="357"/>
        <v/>
      </c>
      <c r="GC498" s="40" t="str">
        <f t="shared" si="358"/>
        <v/>
      </c>
      <c r="GD498" s="40" t="str">
        <f t="shared" si="359"/>
        <v/>
      </c>
      <c r="GE498" s="40" t="str">
        <f t="shared" si="360"/>
        <v/>
      </c>
      <c r="GF498" s="40" t="str">
        <f t="shared" si="409"/>
        <v/>
      </c>
      <c r="GG498" s="40" t="str">
        <f t="shared" si="409"/>
        <v/>
      </c>
      <c r="GH498" s="40" t="str">
        <f t="shared" si="409"/>
        <v/>
      </c>
      <c r="GI498" s="39">
        <f t="shared" si="385"/>
        <v>0</v>
      </c>
      <c r="GJ498" s="39">
        <f t="shared" si="386"/>
        <v>0</v>
      </c>
      <c r="GK498" s="39">
        <f t="shared" si="387"/>
        <v>0</v>
      </c>
      <c r="GL498" s="39">
        <f t="shared" si="388"/>
        <v>0</v>
      </c>
    </row>
    <row r="499" spans="1:194" x14ac:dyDescent="0.25">
      <c r="A499" s="19">
        <v>23</v>
      </c>
      <c r="B499" s="43" t="s">
        <v>3315</v>
      </c>
      <c r="C499" s="43" t="s">
        <v>186</v>
      </c>
      <c r="D499" s="43" t="s">
        <v>187</v>
      </c>
      <c r="E499" s="43" t="s">
        <v>354</v>
      </c>
      <c r="F499" s="43" t="s">
        <v>3316</v>
      </c>
      <c r="G499" s="43" t="s">
        <v>3317</v>
      </c>
      <c r="H499" s="43" t="s">
        <v>329</v>
      </c>
      <c r="I499" s="43" t="s">
        <v>192</v>
      </c>
      <c r="J499" s="44">
        <f t="shared" si="361"/>
        <v>44960.104166666664</v>
      </c>
      <c r="K499" s="44">
        <v>44596.104166666664</v>
      </c>
      <c r="L499" s="44">
        <v>44403</v>
      </c>
      <c r="M499" s="43" t="s">
        <v>3318</v>
      </c>
      <c r="N499" s="43" t="s">
        <v>193</v>
      </c>
      <c r="O499" s="44">
        <v>46049.43545138889</v>
      </c>
      <c r="P499" s="43">
        <v>4055</v>
      </c>
      <c r="Q499" s="43">
        <v>2555</v>
      </c>
      <c r="R499" s="43">
        <v>1500</v>
      </c>
      <c r="S499" s="43" t="s">
        <v>206</v>
      </c>
      <c r="T499" s="44">
        <v>45371.770833333336</v>
      </c>
      <c r="U499" s="44">
        <v>45547.770833333336</v>
      </c>
      <c r="V499" s="44">
        <v>45547.770833333336</v>
      </c>
      <c r="W499" s="44">
        <v>45547.770833333336</v>
      </c>
      <c r="X499" s="44">
        <v>45547.770833333336</v>
      </c>
      <c r="Y499" s="44">
        <v>45547.770833333336</v>
      </c>
      <c r="Z499" s="44" t="s">
        <v>195</v>
      </c>
      <c r="AA499" s="44"/>
      <c r="AB499" s="44"/>
      <c r="AC499" s="44"/>
      <c r="AD499" s="44"/>
      <c r="AE499" s="43">
        <v>1</v>
      </c>
      <c r="AF499" s="43" t="s">
        <v>3319</v>
      </c>
      <c r="AG499" s="43" t="s">
        <v>3319</v>
      </c>
      <c r="AH499" s="43" t="s">
        <v>3320</v>
      </c>
      <c r="AI499" s="43" t="s">
        <v>3320</v>
      </c>
      <c r="AJ499" s="43" t="s">
        <v>3321</v>
      </c>
      <c r="AK499" s="43" t="s">
        <v>3322</v>
      </c>
      <c r="AL499" s="44">
        <v>45912</v>
      </c>
      <c r="AM499" s="44">
        <v>45727</v>
      </c>
      <c r="AN499" s="44">
        <v>45736</v>
      </c>
      <c r="AO499" s="44">
        <v>45912</v>
      </c>
      <c r="AP499" s="44">
        <v>46277</v>
      </c>
      <c r="AQ499" s="44">
        <v>45912</v>
      </c>
      <c r="AR499" s="44"/>
      <c r="AS499" s="44"/>
      <c r="AT499" s="44"/>
      <c r="AU499" s="43">
        <v>0</v>
      </c>
      <c r="AV499" s="43">
        <v>0</v>
      </c>
      <c r="AW499" s="43">
        <v>0</v>
      </c>
      <c r="AX499" s="51" t="s">
        <v>273</v>
      </c>
      <c r="AY499" s="51" t="s">
        <v>211</v>
      </c>
      <c r="AZ499" s="51" t="s">
        <v>198</v>
      </c>
      <c r="BA499" s="20">
        <f t="shared" ca="1" si="410"/>
        <v>1</v>
      </c>
      <c r="BB499" s="20">
        <f t="shared" ca="1" si="410"/>
        <v>1</v>
      </c>
      <c r="BC499" s="20">
        <f t="shared" ca="1" si="410"/>
        <v>1</v>
      </c>
      <c r="BD499" s="20">
        <f t="shared" ca="1" si="407"/>
        <v>1</v>
      </c>
      <c r="BE499" s="20">
        <f t="shared" ca="1" si="407"/>
        <v>0</v>
      </c>
      <c r="BF499" s="20">
        <f t="shared" ca="1" si="407"/>
        <v>1</v>
      </c>
      <c r="BG499" s="21" t="str">
        <f t="shared" ca="1" si="407"/>
        <v/>
      </c>
      <c r="BH499" s="21" t="str">
        <f t="shared" ca="1" si="407"/>
        <v/>
      </c>
      <c r="BI499" s="21" t="str">
        <f t="shared" ca="1" si="407"/>
        <v/>
      </c>
      <c r="BJ499" s="22">
        <f t="shared" ca="1" si="363"/>
        <v>5</v>
      </c>
      <c r="BK499" s="21">
        <f t="shared" si="364"/>
        <v>1</v>
      </c>
      <c r="BL499" s="22">
        <f t="shared" ca="1" si="365"/>
        <v>4182</v>
      </c>
      <c r="BM499" s="22">
        <f t="shared" ca="1" si="366"/>
        <v>2635</v>
      </c>
      <c r="BN499" s="23">
        <f t="shared" ca="1" si="367"/>
        <v>1547</v>
      </c>
      <c r="BO499" s="24">
        <f t="shared" ca="1" si="368"/>
        <v>127</v>
      </c>
      <c r="BP499" s="51" t="str">
        <f>_xlfn.XLOOKUP(E499,[1]Validation!E:E,[1]Validation!F:F,"")</f>
        <v>EG18</v>
      </c>
      <c r="BQ499" s="51" t="str">
        <f>_xlfn.XLOOKUP(BP499,[1]Validation!F:F,[1]Validation!G:G,"")</f>
        <v>EG11 to EG22</v>
      </c>
      <c r="BR499" s="52" t="str">
        <f>VLOOKUP(G499,[1]Validation!$B$1:$C$9,2,0)</f>
        <v>D</v>
      </c>
      <c r="BS499" s="51">
        <f t="shared" ca="1" si="369"/>
        <v>52</v>
      </c>
      <c r="BT499" s="53">
        <f>_xlfn.XLOOKUP(B499,'[2]1. All Calls'!$R:$R,'[2]1. All Calls'!$A:$A,"",0)</f>
        <v>46049.6636111111</v>
      </c>
      <c r="BU499" s="51" t="str">
        <f>_xlfn.XLOOKUP(B499,'[2]1. All Calls'!$R:$R,'[2]1. All Calls'!$F:$F,"",0)</f>
        <v>CC-01954574</v>
      </c>
      <c r="BV499" s="51" t="str">
        <f>_xlfn.XLOOKUP(B499,'[2]1. All Calls'!$R:$R,'[2]1. All Calls'!$J:$J,"",0)</f>
        <v>Sales Call</v>
      </c>
      <c r="BW499" s="53">
        <f>_xlfn.XLOOKUP(B499,'[2]Sch Calls'!$R:$R,'[2]Sch Calls'!$A:$A,"",0)</f>
        <v>45548.577199074098</v>
      </c>
      <c r="BX499" s="51">
        <f>_xlfn.XLOOKUP(B499,'[2]Sch Calls'!$R:$R,'[2]Sch Calls'!$B:$B,"",0)</f>
        <v>2286</v>
      </c>
      <c r="BY499" s="51" t="str">
        <f t="shared" si="413"/>
        <v>12-Mar-25</v>
      </c>
      <c r="BZ499" s="51" t="str">
        <f t="shared" si="413"/>
        <v>12-Mar-25</v>
      </c>
      <c r="CA499" s="51" t="str">
        <f t="shared" si="370"/>
        <v>21-Dec-24</v>
      </c>
      <c r="CB499" s="51" t="str">
        <f t="shared" si="371"/>
        <v>13-Mar-26</v>
      </c>
      <c r="CC499" s="51" t="str">
        <f t="shared" si="372"/>
        <v>13-Sep-26</v>
      </c>
      <c r="CD499" s="51" t="str">
        <f t="shared" si="373"/>
        <v>13-Sep-25</v>
      </c>
      <c r="CE499" s="51">
        <f t="shared" ca="1" si="414"/>
        <v>628</v>
      </c>
      <c r="CF499" s="51">
        <f t="shared" ca="1" si="414"/>
        <v>628</v>
      </c>
      <c r="CG499" s="51">
        <f t="shared" ca="1" si="374"/>
        <v>804</v>
      </c>
      <c r="CH499" s="51">
        <f t="shared" ca="1" si="375"/>
        <v>628</v>
      </c>
      <c r="CI499" s="51">
        <f t="shared" ca="1" si="376"/>
        <v>628</v>
      </c>
      <c r="CJ499" s="51">
        <f t="shared" ca="1" si="377"/>
        <v>628</v>
      </c>
      <c r="CK499" s="51">
        <f t="shared" ca="1" si="411"/>
        <v>628</v>
      </c>
      <c r="CL499" s="51">
        <f t="shared" ca="1" si="411"/>
        <v>628</v>
      </c>
      <c r="CM499" s="51">
        <f t="shared" ca="1" si="411"/>
        <v>804</v>
      </c>
      <c r="CN499" s="51">
        <f t="shared" ca="1" si="411"/>
        <v>628</v>
      </c>
      <c r="CO499" s="51">
        <f t="shared" ca="1" si="411"/>
        <v>628</v>
      </c>
      <c r="CP499" s="51">
        <f t="shared" ca="1" si="411"/>
        <v>628</v>
      </c>
      <c r="CQ499" s="51">
        <f t="shared" ca="1" si="412"/>
        <v>-17</v>
      </c>
      <c r="CR499" s="51">
        <f t="shared" ca="1" si="412"/>
        <v>-17</v>
      </c>
      <c r="CS499" s="51">
        <f t="shared" ca="1" si="412"/>
        <v>427</v>
      </c>
      <c r="CT499" s="51">
        <f t="shared" ca="1" si="412"/>
        <v>603</v>
      </c>
      <c r="CU499" s="51">
        <f t="shared" ca="1" si="412"/>
        <v>5285</v>
      </c>
      <c r="CV499" s="54">
        <f t="shared" ca="1" si="412"/>
        <v>1603</v>
      </c>
      <c r="CW499" s="25">
        <v>0</v>
      </c>
      <c r="CX499" s="55">
        <v>1</v>
      </c>
      <c r="CY499" s="55"/>
      <c r="CZ499" s="26">
        <v>0</v>
      </c>
      <c r="DA499" s="26">
        <v>0</v>
      </c>
      <c r="DB499" s="26">
        <v>0</v>
      </c>
      <c r="DC499" s="26">
        <v>0</v>
      </c>
      <c r="DD499" s="26">
        <v>0</v>
      </c>
      <c r="DE499" s="26">
        <v>0</v>
      </c>
      <c r="DF499" s="26">
        <v>0</v>
      </c>
      <c r="DG499" s="26">
        <v>0</v>
      </c>
      <c r="DH499" s="26">
        <v>0</v>
      </c>
      <c r="DI499" s="26">
        <v>0</v>
      </c>
      <c r="DJ499" s="26">
        <v>0</v>
      </c>
      <c r="DK499" s="26">
        <v>0</v>
      </c>
      <c r="DL499" s="27">
        <f t="shared" si="378"/>
        <v>46124.6636111111</v>
      </c>
      <c r="DM499" s="28">
        <f t="shared" ca="1" si="379"/>
        <v>1</v>
      </c>
      <c r="DN499" s="56">
        <f>_xlfn.XLOOKUP(B499,'[2]1. All Calls'!$R:$R,'[2]1. All Calls'!$A:$A,"",0)</f>
        <v>46049.6636111111</v>
      </c>
      <c r="DO499" s="57" t="str">
        <f ca="1">VLOOKUP(DM499,[1]Validation!$B$20:$C$25,2,0)</f>
        <v>Above 3 months</v>
      </c>
      <c r="DP499" s="58" t="str">
        <f>_xlfn.XLOOKUP(B499,'[1]Active AMCs- Dealer'!E:E,'[1]Active AMCs- Dealer'!L:L,"Not in AMC",0)</f>
        <v>Not in AMC</v>
      </c>
      <c r="DQ499" s="50"/>
      <c r="DR499" s="29" t="str">
        <f>_xlfn.XLOOKUP(B499,'[2]1. All Calls'!$R:$R,'[2]1. All Calls'!$F:$F,"",0)</f>
        <v>CC-01954574</v>
      </c>
      <c r="DS499" s="29" t="str">
        <f>_xlfn.XLOOKUP(B499,'[2]1. All Calls'!$R:$R,'[2]1. All Calls'!$AB:$AB,"",0)</f>
        <v>Sales call carried out for HMR update</v>
      </c>
      <c r="DT499" s="30">
        <f>_xlfn.XLOOKUP(DR499,'[2]1. All Calls'!$F:$F,'[2]1. All Calls'!$A:$A,"",0)</f>
        <v>46049.6636111111</v>
      </c>
      <c r="DU499" s="31">
        <f>_xlfn.XLOOKUP(DR499,'[2]1. All Calls'!$F:$F,'[2]1. All Calls'!$B:$B,"",0)</f>
        <v>4055</v>
      </c>
      <c r="DV499" s="31">
        <f>_xlfn.XLOOKUP(B499,[1]MDA_Assets!D:D,[1]MDA_Assets!N:N,"",0)</f>
        <v>2555</v>
      </c>
      <c r="DW499" s="31">
        <f>_xlfn.XLOOKUP(B499,[1]MDA_Assets!D:D,[1]MDA_Assets!O:O,"",0)</f>
        <v>1500</v>
      </c>
      <c r="DX499" s="32" t="str">
        <f>_xlfn.XLOOKUP(B499,[1]MDA_Assets!D:D,[1]MDA_Assets!Q:Q,"",0)</f>
        <v>XD</v>
      </c>
      <c r="DY499" s="33">
        <f>_xlfn.XLOOKUP(B499,[1]MDA_Assets!D:D,[1]MDA_Assets!R:R,"",0)</f>
        <v>45372</v>
      </c>
      <c r="DZ499" s="33">
        <f>_xlfn.XLOOKUP(B499,[1]MDA_Assets!D:D,[1]MDA_Assets!S:S,"",0)</f>
        <v>45548</v>
      </c>
      <c r="EA499" s="33">
        <f>_xlfn.XLOOKUP(B499,[1]MDA_Assets!D:D,[1]MDA_Assets!T:T,"",0)</f>
        <v>45548</v>
      </c>
      <c r="EB499" s="33">
        <f>_xlfn.XLOOKUP(B499,[1]MDA_Assets!D:D,[1]MDA_Assets!U:U,"",0)</f>
        <v>45548</v>
      </c>
      <c r="EC499" s="33">
        <f>_xlfn.XLOOKUP(B499,[1]MDA_Assets!D:D,[1]MDA_Assets!V:V,"",0)</f>
        <v>45548</v>
      </c>
      <c r="ED499" s="33">
        <f>_xlfn.XLOOKUP(B499,[1]MDA_Assets!D:D,[1]MDA_Assets!W:W,"",0)</f>
        <v>45548</v>
      </c>
      <c r="EE499" s="32" t="str">
        <f>_xlfn.XLOOKUP(B499,[1]MDA_Assets!D:D,[1]MDA_Assets!X:X,"",0)</f>
        <v>No</v>
      </c>
      <c r="EF499" s="33">
        <f>_xlfn.XLOOKUP(B499,[1]MDA_Assets!D:D,[1]MDA_Assets!Y:Y,"",0)</f>
        <v>0</v>
      </c>
      <c r="EG499" s="33">
        <f>_xlfn.XLOOKUP(B499,[1]MDA_Assets!D:D,[1]MDA_Assets!Z:Z,"",0)</f>
        <v>0</v>
      </c>
      <c r="EH499" s="33">
        <f>_xlfn.XLOOKUP(B499,[1]MDA_Assets!D:D,[1]MDA_Assets!AA:AA,"",0)</f>
        <v>0</v>
      </c>
      <c r="EI499" s="34">
        <f>_xlfn.XLOOKUP(B499,[1]MDA_Assets!D:D,[1]MDA_Assets!P:P,"",0)</f>
        <v>1</v>
      </c>
      <c r="EJ499" s="35" t="str">
        <f>_xlfn.XLOOKUP(B499,[1]MDA_Assets!D:D,[1]MDA_Assets!AB:AB,"",0)</f>
        <v>611</v>
      </c>
      <c r="EK499" s="35" t="str">
        <f>_xlfn.XLOOKUP(B499,[1]MDA_Assets!D:D,[1]MDA_Assets!AC:AC,"",0)</f>
        <v>611</v>
      </c>
      <c r="EL499" s="35" t="str">
        <f>_xlfn.XLOOKUP(B499,[1]MDA_Assets!D:D,[1]MDA_Assets!AD:AD,"",0)</f>
        <v>1231</v>
      </c>
      <c r="EM499" s="35" t="str">
        <f>_xlfn.XLOOKUP(B499,[1]MDA_Assets!D:D,[1]MDA_Assets!AE:AE,"",0)</f>
        <v>1231</v>
      </c>
      <c r="EN499" s="35" t="str">
        <f>_xlfn.XLOOKUP(B499,[1]MDA_Assets!D:D,[1]MDA_Assets!AF:AF,"",0)</f>
        <v>5913</v>
      </c>
      <c r="EO499" s="35" t="str">
        <f>_xlfn.XLOOKUP(B499,[1]MDA_Assets!D:D,[1]MDA_Assets!AG:AG,"",0)</f>
        <v>2231</v>
      </c>
      <c r="EP499" s="36">
        <f t="shared" ref="EP499:EQ535" si="416">IF(AL499&gt;1,ROUNDUP(SUM(AL499-U499),0),"")</f>
        <v>365</v>
      </c>
      <c r="EQ499" s="36">
        <f t="shared" si="416"/>
        <v>180</v>
      </c>
      <c r="ER499" s="36">
        <f t="shared" si="380"/>
        <v>365</v>
      </c>
      <c r="ES499" s="36">
        <f t="shared" si="381"/>
        <v>365</v>
      </c>
      <c r="ET499" s="36">
        <f t="shared" si="382"/>
        <v>730</v>
      </c>
      <c r="EU499" s="36">
        <f t="shared" si="383"/>
        <v>365</v>
      </c>
      <c r="EV499" s="36" t="str">
        <f t="shared" si="384"/>
        <v/>
      </c>
      <c r="EW499" s="36" t="str">
        <f t="shared" si="355"/>
        <v/>
      </c>
      <c r="EX499" s="36" t="str">
        <f t="shared" si="408"/>
        <v/>
      </c>
      <c r="EY499" s="36">
        <f t="shared" si="405"/>
        <v>11.78</v>
      </c>
      <c r="EZ499" s="36">
        <f t="shared" si="405"/>
        <v>5.81</v>
      </c>
      <c r="FA499" s="36">
        <f t="shared" si="405"/>
        <v>11.78</v>
      </c>
      <c r="FB499" s="36">
        <f t="shared" si="405"/>
        <v>11.78</v>
      </c>
      <c r="FC499" s="36">
        <f t="shared" si="405"/>
        <v>23.55</v>
      </c>
      <c r="FD499" s="36">
        <f t="shared" si="405"/>
        <v>11.78</v>
      </c>
      <c r="FE499" s="36" t="str">
        <f t="shared" si="390"/>
        <v/>
      </c>
      <c r="FF499" s="36" t="str">
        <f t="shared" si="390"/>
        <v/>
      </c>
      <c r="FG499" s="36" t="str">
        <f t="shared" si="390"/>
        <v/>
      </c>
      <c r="FH499" s="37" t="str" cm="1">
        <f t="array" ref="FH499">_xlfn.IFS(EY499="", "No Data", EY499&lt;0, "Negative/Future", EY499=0, "Zero Days", EY499&lt;=3, "&lt; 3 Months", EY499&lt;=6, "3 to 6 Months", EY499&lt;=9, "6 to 9 Months", EY499&lt;=12, "9 to 12 Months", EY499&lt;=15, "12 to 15 Months", EY499&lt;=18, "15 to 18 Months", EY499&lt;=24, "18 to 24 Months", EY499&gt;24, "&gt; 24 Months")</f>
        <v>9 to 12 Months</v>
      </c>
      <c r="FI499" s="37" t="str" cm="1">
        <f t="array" ref="FI499">_xlfn.IFS(EZ499="", "No Data", EZ499&lt;0, "Negative/Future", EZ499=0, "Zero Days", EZ499&lt;=3, "&lt; 3 Months", EZ499&lt;=6, "3 to 6 Months", EZ499&lt;=9, "6 to 9 Months", EZ499&lt;=12, "9 to 12 Months", EZ499&lt;=15, "12 to 15 Months", EZ499&lt;=18, "15 to 18 Months", EZ499&lt;=24, "18 to 24 Months", EZ499&gt;24, "&gt; 24 Months")</f>
        <v>3 to 6 Months</v>
      </c>
      <c r="FJ499" s="37" t="str" cm="1">
        <f t="array" ref="FJ499">_xlfn.IFS(FA499="", "No Data", FA499&lt;0, "Negative/Future", FA499=0, "Zero Days", FA499&lt;=3, "&lt; 3 Months", FA499&lt;=6, "3 to 6 Months", FA499&lt;=9, "6 to 9 Months", FA499&lt;=12, "9 to 12 Months", FA499&lt;=15, "12 to 15 Months", FA499&lt;=18, "15 to 18 Months", FA499&lt;=24, "18 to 24 Months", FA499&gt;24, "&gt; 24 Months")</f>
        <v>9 to 12 Months</v>
      </c>
      <c r="FK499" s="37" t="str" cm="1">
        <f t="array" ref="FK499">_xlfn.IFS(FB499="", "No Data", FB499&lt;0, "Negative/Future", FB499=0, "Zero Days", FB499&lt;=3, "&lt; 3 Months", FB499&lt;=6, "3 to 6 Months", FB499&lt;=9, "6 to 9 Months", FB499&lt;=12, "9 to 12 Months", FB499&lt;=15, "12 to 15 Months", FB499&lt;=18, "15 to 18 Months", FB499&lt;=24, "18 to 24 Months", FB499&gt;24, "&gt; 24 Months")</f>
        <v>9 to 12 Months</v>
      </c>
      <c r="FL499" s="37" t="str" cm="1">
        <f t="array" ref="FL499">_xlfn.IFS(FC499="", "No Data", FC499&lt;0, "Negative/Future", FC499=0, "Zero Days", FC499&lt;=3, "&lt; 3 Months", FC499&lt;=6, "3 to 6 Months", FC499&lt;=9, "6 to 9 Months", FC499&lt;=12, "9 to 12 Months", FC499&lt;=15, "12 to 15 Months", FC499&lt;=18, "15 to 18 Months", FC499&lt;=24, "18 to 24 Months", FC499&gt;24, "&gt; 24 Months")</f>
        <v>18 to 24 Months</v>
      </c>
      <c r="FM499" s="37" t="str" cm="1">
        <f t="array" ref="FM499">_xlfn.IFS(FD499="", "No Data", FD499&lt;0, "Negative/Future", FD499=0, "Zero Days", FD499&lt;=3, "&lt; 3 Months", FD499&lt;=6, "3 to 6 Months", FD499&lt;=9, "6 to 9 Months", FD499&lt;=12, "9 to 12 Months", FD499&lt;=15, "12 to 15 Months", FD499&lt;=18, "15 to 18 Months", FD499&lt;=24, "18 to 24 Months", FD499&gt;24, "&gt; 24 Months")</f>
        <v>9 to 12 Months</v>
      </c>
      <c r="FN499" s="37" t="str" cm="1">
        <f t="array" ref="FN499">_xlfn.IFS(FE499="", "No Data", FE499&lt;0, "Negative/Future", FE499=0, "Zero Days", FE499&lt;=3, "&lt; 3 Months", FE499&lt;=6, "3 to 6 Months", FE499&lt;=9, "6 to 9 Months", FE499&lt;=12, "9 to 12 Months", FE499&lt;=15, "12 to 15 Months", FE499&lt;=18, "15 to 18 Months", FE499&lt;=24, "18 to 24 Months", FE499&gt;24, "&gt; 24 Months")</f>
        <v>No Data</v>
      </c>
      <c r="FO499" s="37" t="str" cm="1">
        <f t="array" ref="FO499">_xlfn.IFS(FG499="", "No Data", FG499&lt;0, "Negative/Future", FG499=0, "Zero Days", FG499&lt;=3, "&lt; 3 Months", FG499&lt;=6, "3 to 6 Months", FG499&lt;=9, "6 to 9 Months", FG499&lt;=12, "9 to 12 Months", FG499&lt;=15, "12 to 15 Months", FG499&lt;=18, "15 to 18 Months", FG499&lt;=24, "18 to 24 Months", FG499&gt;24, "&gt; 24 Months")</f>
        <v>No Data</v>
      </c>
      <c r="FP499" s="37" t="str" cm="1">
        <f t="array" ref="FP499">_xlfn.IFS(FF499="", "No Data", FF499&lt;0, "Negative/Future", FF499=0, "Zero Days", FF499&lt;=3, "&lt; 3 Months", FF499&lt;=6, "3 to 6 Months", FF499&lt;=9, "6 to 9 Months", FF499&lt;=12, "9 to 12 Months", FF499&lt;=15, "12 to 15 Months", FF499&lt;=18, "15 to 18 Months", FF499&lt;=24, "18 to 24 Months", FF499&gt;24, "&gt; 24 Months")</f>
        <v>No Data</v>
      </c>
      <c r="FQ499" s="29" t="s">
        <v>3323</v>
      </c>
      <c r="FR499" s="29">
        <v>7992456704</v>
      </c>
      <c r="FS499" s="38" t="s">
        <v>252</v>
      </c>
      <c r="FT499" s="38" t="s">
        <v>202</v>
      </c>
      <c r="FU499" s="31" t="str">
        <f>_xlfn.XLOOKUP(B499,[1]MDA_Assets!D:D,[1]MDA_Assets!X:X,"",0)</f>
        <v>No</v>
      </c>
      <c r="FV499" s="39">
        <v>0</v>
      </c>
      <c r="FW499" s="39">
        <v>0</v>
      </c>
      <c r="FX499" s="39">
        <v>0</v>
      </c>
      <c r="FY499" s="39">
        <v>9</v>
      </c>
      <c r="FZ499" s="40">
        <f t="shared" si="415"/>
        <v>45913</v>
      </c>
      <c r="GA499" s="40">
        <f t="shared" si="415"/>
        <v>45728</v>
      </c>
      <c r="GB499" s="40">
        <f t="shared" si="357"/>
        <v>45737</v>
      </c>
      <c r="GC499" s="40">
        <f t="shared" si="358"/>
        <v>45913</v>
      </c>
      <c r="GD499" s="40">
        <f t="shared" si="359"/>
        <v>46278</v>
      </c>
      <c r="GE499" s="40">
        <f t="shared" si="360"/>
        <v>45913</v>
      </c>
      <c r="GF499" s="40" t="str">
        <f t="shared" si="409"/>
        <v/>
      </c>
      <c r="GG499" s="40" t="str">
        <f t="shared" si="409"/>
        <v/>
      </c>
      <c r="GH499" s="40" t="str">
        <f t="shared" si="409"/>
        <v/>
      </c>
      <c r="GI499" s="39">
        <f t="shared" si="385"/>
        <v>5</v>
      </c>
      <c r="GJ499" s="39">
        <f t="shared" si="386"/>
        <v>0</v>
      </c>
      <c r="GK499" s="39">
        <f t="shared" si="387"/>
        <v>0</v>
      </c>
      <c r="GL499" s="39">
        <f t="shared" si="388"/>
        <v>1</v>
      </c>
    </row>
    <row r="500" spans="1:194" x14ac:dyDescent="0.25">
      <c r="A500" s="19">
        <v>30</v>
      </c>
      <c r="B500" s="43" t="s">
        <v>3324</v>
      </c>
      <c r="C500" s="43" t="s">
        <v>186</v>
      </c>
      <c r="D500" s="43" t="s">
        <v>187</v>
      </c>
      <c r="E500" s="43" t="s">
        <v>339</v>
      </c>
      <c r="F500" s="43" t="s">
        <v>3325</v>
      </c>
      <c r="G500" s="43" t="s">
        <v>3317</v>
      </c>
      <c r="H500" s="43" t="s">
        <v>329</v>
      </c>
      <c r="I500" s="43" t="s">
        <v>192</v>
      </c>
      <c r="J500" s="44">
        <f t="shared" si="361"/>
        <v>44958.5625</v>
      </c>
      <c r="K500" s="44">
        <v>44594.5625</v>
      </c>
      <c r="L500" s="44">
        <v>44533</v>
      </c>
      <c r="M500" s="43" t="s">
        <v>3326</v>
      </c>
      <c r="N500" s="43" t="s">
        <v>3327</v>
      </c>
      <c r="O500" s="44">
        <v>46027.3908912037</v>
      </c>
      <c r="P500" s="43">
        <v>14181</v>
      </c>
      <c r="Q500" s="43">
        <v>9178</v>
      </c>
      <c r="R500" s="43">
        <v>5002</v>
      </c>
      <c r="S500" s="43" t="s">
        <v>194</v>
      </c>
      <c r="T500" s="44">
        <v>46000.770833333336</v>
      </c>
      <c r="U500" s="44">
        <v>46000.770833333336</v>
      </c>
      <c r="V500" s="44">
        <v>46000.770833333336</v>
      </c>
      <c r="W500" s="44">
        <v>46026.770833333336</v>
      </c>
      <c r="X500" s="44">
        <v>46000.770833333336</v>
      </c>
      <c r="Y500" s="44">
        <v>45004.770833333336</v>
      </c>
      <c r="Z500" s="44" t="s">
        <v>195</v>
      </c>
      <c r="AA500" s="44"/>
      <c r="AB500" s="44">
        <v>45004.770833333336</v>
      </c>
      <c r="AC500" s="44"/>
      <c r="AD500" s="44"/>
      <c r="AE500" s="43">
        <v>7</v>
      </c>
      <c r="AF500" s="43" t="s">
        <v>2032</v>
      </c>
      <c r="AG500" s="43" t="s">
        <v>2032</v>
      </c>
      <c r="AH500" s="43" t="s">
        <v>3328</v>
      </c>
      <c r="AI500" s="43" t="s">
        <v>287</v>
      </c>
      <c r="AJ500" s="43" t="s">
        <v>769</v>
      </c>
      <c r="AK500" s="43" t="s">
        <v>2033</v>
      </c>
      <c r="AL500" s="44">
        <v>46284</v>
      </c>
      <c r="AM500" s="44">
        <v>46180</v>
      </c>
      <c r="AN500" s="44">
        <v>46730</v>
      </c>
      <c r="AO500" s="44">
        <v>46756</v>
      </c>
      <c r="AP500" s="44">
        <v>45734</v>
      </c>
      <c r="AQ500" s="44">
        <v>46365</v>
      </c>
      <c r="AR500" s="44">
        <v>45369</v>
      </c>
      <c r="AS500" s="44"/>
      <c r="AT500" s="44"/>
      <c r="AU500" s="43">
        <v>0</v>
      </c>
      <c r="AV500" s="43">
        <v>0</v>
      </c>
      <c r="AW500" s="43">
        <v>0</v>
      </c>
      <c r="AX500" s="51" t="s">
        <v>316</v>
      </c>
      <c r="AY500" s="51" t="s">
        <v>316</v>
      </c>
      <c r="AZ500" s="51" t="s">
        <v>198</v>
      </c>
      <c r="BA500" s="20">
        <f t="shared" ca="1" si="410"/>
        <v>0</v>
      </c>
      <c r="BB500" s="20">
        <f t="shared" ca="1" si="410"/>
        <v>1</v>
      </c>
      <c r="BC500" s="20">
        <f t="shared" ca="1" si="410"/>
        <v>0</v>
      </c>
      <c r="BD500" s="20">
        <f t="shared" ca="1" si="407"/>
        <v>0</v>
      </c>
      <c r="BE500" s="20">
        <f t="shared" ca="1" si="407"/>
        <v>1</v>
      </c>
      <c r="BF500" s="20">
        <f t="shared" ca="1" si="407"/>
        <v>0</v>
      </c>
      <c r="BG500" s="21">
        <f t="shared" ca="1" si="407"/>
        <v>1</v>
      </c>
      <c r="BH500" s="21" t="str">
        <f t="shared" ca="1" si="407"/>
        <v/>
      </c>
      <c r="BI500" s="21" t="str">
        <f t="shared" ca="1" si="407"/>
        <v/>
      </c>
      <c r="BJ500" s="22">
        <f t="shared" ca="1" si="363"/>
        <v>3</v>
      </c>
      <c r="BK500" s="21">
        <f t="shared" si="364"/>
        <v>7</v>
      </c>
      <c r="BL500" s="22">
        <f t="shared" ca="1" si="365"/>
        <v>15221</v>
      </c>
      <c r="BM500" s="22">
        <f t="shared" ca="1" si="366"/>
        <v>9894</v>
      </c>
      <c r="BN500" s="23">
        <f t="shared" ca="1" si="367"/>
        <v>5327</v>
      </c>
      <c r="BO500" s="24">
        <f t="shared" ca="1" si="368"/>
        <v>1040</v>
      </c>
      <c r="BP500" s="51" t="str">
        <f>_xlfn.XLOOKUP(E500,[1]Validation!E:E,[1]Validation!F:F,"")</f>
        <v>EG55</v>
      </c>
      <c r="BQ500" s="51" t="str">
        <f>_xlfn.XLOOKUP(BP500,[1]Validation!F:F,[1]Validation!G:G,"")</f>
        <v>EG55 to EG75</v>
      </c>
      <c r="BR500" s="52" t="str">
        <f>VLOOKUP(G500,[1]Validation!$B$1:$C$9,2,0)</f>
        <v>D</v>
      </c>
      <c r="BS500" s="51">
        <f t="shared" ca="1" si="369"/>
        <v>52</v>
      </c>
      <c r="BT500" s="53">
        <f>_xlfn.XLOOKUP(B500,'[2]1. All Calls'!$R:$R,'[2]1. All Calls'!$A:$A,"",0)</f>
        <v>46027.581805555601</v>
      </c>
      <c r="BU500" s="51" t="str">
        <f>_xlfn.XLOOKUP(B500,'[2]1. All Calls'!$R:$R,'[2]1. All Calls'!$F:$F,"",0)</f>
        <v>CC-01929288</v>
      </c>
      <c r="BV500" s="51" t="str">
        <f>_xlfn.XLOOKUP(B500,'[2]1. All Calls'!$R:$R,'[2]1. All Calls'!$J:$J,"",0)</f>
        <v>Schedule Service</v>
      </c>
      <c r="BW500" s="53">
        <f>_xlfn.XLOOKUP(B500,'[2]Sch Calls'!$R:$R,'[2]Sch Calls'!$A:$A,"",0)</f>
        <v>46027.581805555601</v>
      </c>
      <c r="BX500" s="51">
        <f>_xlfn.XLOOKUP(B500,'[2]Sch Calls'!$R:$R,'[2]Sch Calls'!$B:$B,"",0)</f>
        <v>14181</v>
      </c>
      <c r="BY500" s="51" t="str">
        <f t="shared" si="413"/>
        <v>08-Jun-26</v>
      </c>
      <c r="BZ500" s="51" t="str">
        <f t="shared" si="413"/>
        <v>08-Jun-26</v>
      </c>
      <c r="CA500" s="51" t="str">
        <f t="shared" si="370"/>
        <v>11-Sep-26</v>
      </c>
      <c r="CB500" s="51" t="str">
        <f t="shared" si="371"/>
        <v>05-Jul-27</v>
      </c>
      <c r="CC500" s="51" t="str">
        <f t="shared" si="372"/>
        <v>19-Mar-25</v>
      </c>
      <c r="CD500" s="51" t="str">
        <f t="shared" si="373"/>
        <v>10-Dec-26</v>
      </c>
      <c r="CE500" s="51">
        <f t="shared" ca="1" si="414"/>
        <v>175</v>
      </c>
      <c r="CF500" s="51">
        <f t="shared" ca="1" si="414"/>
        <v>175</v>
      </c>
      <c r="CG500" s="51">
        <f t="shared" ca="1" si="374"/>
        <v>175</v>
      </c>
      <c r="CH500" s="51">
        <f t="shared" ca="1" si="375"/>
        <v>149</v>
      </c>
      <c r="CI500" s="51">
        <f t="shared" ca="1" si="376"/>
        <v>1171</v>
      </c>
      <c r="CJ500" s="51">
        <f t="shared" ca="1" si="377"/>
        <v>175</v>
      </c>
      <c r="CK500" s="51">
        <f t="shared" ca="1" si="411"/>
        <v>1225</v>
      </c>
      <c r="CL500" s="51">
        <f t="shared" ca="1" si="411"/>
        <v>1225</v>
      </c>
      <c r="CM500" s="51">
        <f t="shared" ca="1" si="411"/>
        <v>1225</v>
      </c>
      <c r="CN500" s="51">
        <f t="shared" ca="1" si="411"/>
        <v>1043</v>
      </c>
      <c r="CO500" s="51">
        <f t="shared" ca="1" si="411"/>
        <v>8197</v>
      </c>
      <c r="CP500" s="51">
        <f t="shared" ca="1" si="411"/>
        <v>1225</v>
      </c>
      <c r="CQ500" s="51">
        <f t="shared" ca="1" si="412"/>
        <v>579</v>
      </c>
      <c r="CR500" s="51">
        <f t="shared" ca="1" si="412"/>
        <v>579</v>
      </c>
      <c r="CS500" s="51">
        <f t="shared" ca="1" si="412"/>
        <v>4579</v>
      </c>
      <c r="CT500" s="51">
        <f t="shared" ca="1" si="412"/>
        <v>4957</v>
      </c>
      <c r="CU500" s="51">
        <f t="shared" ca="1" si="412"/>
        <v>-6357</v>
      </c>
      <c r="CV500" s="54">
        <f t="shared" ca="1" si="412"/>
        <v>2579</v>
      </c>
      <c r="CW500" s="25">
        <v>0</v>
      </c>
      <c r="CX500" s="55">
        <v>1</v>
      </c>
      <c r="CY500" s="61"/>
      <c r="CZ500" s="26">
        <v>0</v>
      </c>
      <c r="DA500" s="26">
        <v>0</v>
      </c>
      <c r="DB500" s="26">
        <v>0</v>
      </c>
      <c r="DC500" s="26">
        <v>0</v>
      </c>
      <c r="DD500" s="26">
        <v>0</v>
      </c>
      <c r="DE500" s="26">
        <v>0</v>
      </c>
      <c r="DF500" s="26">
        <v>0</v>
      </c>
      <c r="DG500" s="26">
        <v>0</v>
      </c>
      <c r="DH500" s="26">
        <v>0</v>
      </c>
      <c r="DI500" s="26">
        <v>0</v>
      </c>
      <c r="DJ500" s="26">
        <v>0</v>
      </c>
      <c r="DK500" s="26">
        <v>0</v>
      </c>
      <c r="DL500" s="27">
        <f t="shared" si="378"/>
        <v>46102.581805555601</v>
      </c>
      <c r="DM500" s="28">
        <f t="shared" ca="1" si="379"/>
        <v>1</v>
      </c>
      <c r="DN500" s="56">
        <f>_xlfn.XLOOKUP(B500,'[2]1. All Calls'!$R:$R,'[2]1. All Calls'!$A:$A,"",0)</f>
        <v>46027.581805555601</v>
      </c>
      <c r="DO500" s="57" t="str">
        <f ca="1">VLOOKUP(DM500,[1]Validation!$B$20:$C$25,2,0)</f>
        <v>Above 3 months</v>
      </c>
      <c r="DP500" s="58" t="str">
        <f>_xlfn.XLOOKUP(B500,'[1]Active AMCs- Dealer'!E:E,'[1]Active AMCs- Dealer'!L:L,"Not in AMC",0)</f>
        <v>Not in AMC</v>
      </c>
      <c r="DQ500" s="50"/>
      <c r="DR500" s="29" t="str">
        <f>_xlfn.XLOOKUP(B500,'[2]1. All Calls'!$R:$R,'[2]1. All Calls'!$F:$F,"",0)</f>
        <v>CC-01929288</v>
      </c>
      <c r="DS500" s="29" t="str">
        <f>_xlfn.XLOOKUP(B500,'[2]1. All Calls'!$R:$R,'[2]1. All Calls'!$AB:$AB,"",0)</f>
        <v>Today we attend the customer site for sheudle service so we change parts during:- separator and drive coupling element then start machine running ok</v>
      </c>
      <c r="DT500" s="30">
        <f>_xlfn.XLOOKUP(DR500,'[2]1. All Calls'!$F:$F,'[2]1. All Calls'!$A:$A,"",0)</f>
        <v>46027.581805555601</v>
      </c>
      <c r="DU500" s="31">
        <f>_xlfn.XLOOKUP(DR500,'[2]1. All Calls'!$F:$F,'[2]1. All Calls'!$B:$B,"",0)</f>
        <v>14181</v>
      </c>
      <c r="DV500" s="31">
        <f>_xlfn.XLOOKUP(B500,[1]MDA_Assets!D:D,[1]MDA_Assets!N:N,"",0)</f>
        <v>9178</v>
      </c>
      <c r="DW500" s="31">
        <f>_xlfn.XLOOKUP(B500,[1]MDA_Assets!D:D,[1]MDA_Assets!O:O,"",0)</f>
        <v>5002</v>
      </c>
      <c r="DX500" s="32" t="str">
        <f>_xlfn.XLOOKUP(B500,[1]MDA_Assets!D:D,[1]MDA_Assets!Q:Q,"",0)</f>
        <v>Synthetic</v>
      </c>
      <c r="DY500" s="33">
        <f>_xlfn.XLOOKUP(B500,[1]MDA_Assets!D:D,[1]MDA_Assets!R:R,"",0)</f>
        <v>46001</v>
      </c>
      <c r="DZ500" s="33">
        <f>_xlfn.XLOOKUP(B500,[1]MDA_Assets!D:D,[1]MDA_Assets!S:S,"",0)</f>
        <v>46001</v>
      </c>
      <c r="EA500" s="33">
        <f>_xlfn.XLOOKUP(B500,[1]MDA_Assets!D:D,[1]MDA_Assets!T:T,"",0)</f>
        <v>46001</v>
      </c>
      <c r="EB500" s="33">
        <f>_xlfn.XLOOKUP(B500,[1]MDA_Assets!D:D,[1]MDA_Assets!U:U,"",0)</f>
        <v>46027</v>
      </c>
      <c r="EC500" s="33">
        <f>_xlfn.XLOOKUP(B500,[1]MDA_Assets!D:D,[1]MDA_Assets!V:V,"",0)</f>
        <v>46001</v>
      </c>
      <c r="ED500" s="33">
        <f>_xlfn.XLOOKUP(B500,[1]MDA_Assets!D:D,[1]MDA_Assets!W:W,"",0)</f>
        <v>45005</v>
      </c>
      <c r="EE500" s="32" t="str">
        <f>_xlfn.XLOOKUP(B500,[1]MDA_Assets!D:D,[1]MDA_Assets!X:X,"",0)</f>
        <v>No</v>
      </c>
      <c r="EF500" s="33">
        <f>_xlfn.XLOOKUP(B500,[1]MDA_Assets!D:D,[1]MDA_Assets!Y:Y,"",0)</f>
        <v>45005</v>
      </c>
      <c r="EG500" s="33">
        <f>_xlfn.XLOOKUP(B500,[1]MDA_Assets!D:D,[1]MDA_Assets!Z:Z,"",0)</f>
        <v>0</v>
      </c>
      <c r="EH500" s="33">
        <f>_xlfn.XLOOKUP(B500,[1]MDA_Assets!D:D,[1]MDA_Assets!AA:AA,"",0)</f>
        <v>0</v>
      </c>
      <c r="EI500" s="34">
        <f>_xlfn.XLOOKUP(B500,[1]MDA_Assets!D:D,[1]MDA_Assets!P:P,"",0)</f>
        <v>7</v>
      </c>
      <c r="EJ500" s="35" t="str">
        <f>_xlfn.XLOOKUP(B500,[1]MDA_Assets!D:D,[1]MDA_Assets!AB:AB,"",0)</f>
        <v>1804</v>
      </c>
      <c r="EK500" s="35" t="str">
        <f>_xlfn.XLOOKUP(B500,[1]MDA_Assets!D:D,[1]MDA_Assets!AC:AC,"",0)</f>
        <v>1804</v>
      </c>
      <c r="EL500" s="35" t="str">
        <f>_xlfn.XLOOKUP(B500,[1]MDA_Assets!D:D,[1]MDA_Assets!AD:AD,"",0)</f>
        <v>5804</v>
      </c>
      <c r="EM500" s="35" t="str">
        <f>_xlfn.XLOOKUP(B500,[1]MDA_Assets!D:D,[1]MDA_Assets!AE:AE,"",0)</f>
        <v>6000</v>
      </c>
      <c r="EN500" s="35" t="str">
        <f>_xlfn.XLOOKUP(B500,[1]MDA_Assets!D:D,[1]MDA_Assets!AF:AF,"",0)</f>
        <v>1840</v>
      </c>
      <c r="EO500" s="35" t="str">
        <f>_xlfn.XLOOKUP(B500,[1]MDA_Assets!D:D,[1]MDA_Assets!AG:AG,"",0)</f>
        <v>3804</v>
      </c>
      <c r="EP500" s="36">
        <f t="shared" si="416"/>
        <v>284</v>
      </c>
      <c r="EQ500" s="36">
        <f t="shared" si="416"/>
        <v>180</v>
      </c>
      <c r="ER500" s="36">
        <f t="shared" si="380"/>
        <v>730</v>
      </c>
      <c r="ES500" s="36">
        <f t="shared" si="381"/>
        <v>730</v>
      </c>
      <c r="ET500" s="36">
        <f t="shared" si="382"/>
        <v>730</v>
      </c>
      <c r="EU500" s="36">
        <f t="shared" si="383"/>
        <v>365</v>
      </c>
      <c r="EV500" s="36">
        <f t="shared" si="384"/>
        <v>365</v>
      </c>
      <c r="EW500" s="36" t="str">
        <f t="shared" si="355"/>
        <v/>
      </c>
      <c r="EX500" s="36" t="str">
        <f t="shared" si="408"/>
        <v/>
      </c>
      <c r="EY500" s="36">
        <f t="shared" ref="EY500:FG535" si="417">IFERROR(ROUNDUP(SUM(EP500/31),2),"")</f>
        <v>9.17</v>
      </c>
      <c r="EZ500" s="36">
        <f t="shared" si="417"/>
        <v>5.81</v>
      </c>
      <c r="FA500" s="36">
        <f t="shared" si="417"/>
        <v>23.55</v>
      </c>
      <c r="FB500" s="36">
        <f t="shared" si="417"/>
        <v>23.55</v>
      </c>
      <c r="FC500" s="36">
        <f t="shared" si="417"/>
        <v>23.55</v>
      </c>
      <c r="FD500" s="36">
        <f t="shared" si="417"/>
        <v>11.78</v>
      </c>
      <c r="FE500" s="36">
        <f t="shared" si="390"/>
        <v>11.78</v>
      </c>
      <c r="FF500" s="36" t="str">
        <f t="shared" si="390"/>
        <v/>
      </c>
      <c r="FG500" s="36" t="str">
        <f t="shared" si="390"/>
        <v/>
      </c>
      <c r="FH500" s="37" t="str" cm="1">
        <f t="array" ref="FH500">_xlfn.IFS(EY500="", "No Data", EY500&lt;0, "Negative/Future", EY500=0, "Zero Days", EY500&lt;=3, "&lt; 3 Months", EY500&lt;=6, "3 to 6 Months", EY500&lt;=9, "6 to 9 Months", EY500&lt;=12, "9 to 12 Months", EY500&lt;=15, "12 to 15 Months", EY500&lt;=18, "15 to 18 Months", EY500&lt;=24, "18 to 24 Months", EY500&gt;24, "&gt; 24 Months")</f>
        <v>9 to 12 Months</v>
      </c>
      <c r="FI500" s="37" t="str" cm="1">
        <f t="array" ref="FI500">_xlfn.IFS(EZ500="", "No Data", EZ500&lt;0, "Negative/Future", EZ500=0, "Zero Days", EZ500&lt;=3, "&lt; 3 Months", EZ500&lt;=6, "3 to 6 Months", EZ500&lt;=9, "6 to 9 Months", EZ500&lt;=12, "9 to 12 Months", EZ500&lt;=15, "12 to 15 Months", EZ500&lt;=18, "15 to 18 Months", EZ500&lt;=24, "18 to 24 Months", EZ500&gt;24, "&gt; 24 Months")</f>
        <v>3 to 6 Months</v>
      </c>
      <c r="FJ500" s="37" t="str" cm="1">
        <f t="array" ref="FJ500">_xlfn.IFS(FA500="", "No Data", FA500&lt;0, "Negative/Future", FA500=0, "Zero Days", FA500&lt;=3, "&lt; 3 Months", FA500&lt;=6, "3 to 6 Months", FA500&lt;=9, "6 to 9 Months", FA500&lt;=12, "9 to 12 Months", FA500&lt;=15, "12 to 15 Months", FA500&lt;=18, "15 to 18 Months", FA500&lt;=24, "18 to 24 Months", FA500&gt;24, "&gt; 24 Months")</f>
        <v>18 to 24 Months</v>
      </c>
      <c r="FK500" s="37" t="str" cm="1">
        <f t="array" ref="FK500">_xlfn.IFS(FB500="", "No Data", FB500&lt;0, "Negative/Future", FB500=0, "Zero Days", FB500&lt;=3, "&lt; 3 Months", FB500&lt;=6, "3 to 6 Months", FB500&lt;=9, "6 to 9 Months", FB500&lt;=12, "9 to 12 Months", FB500&lt;=15, "12 to 15 Months", FB500&lt;=18, "15 to 18 Months", FB500&lt;=24, "18 to 24 Months", FB500&gt;24, "&gt; 24 Months")</f>
        <v>18 to 24 Months</v>
      </c>
      <c r="FL500" s="37" t="str" cm="1">
        <f t="array" ref="FL500">_xlfn.IFS(FC500="", "No Data", FC500&lt;0, "Negative/Future", FC500=0, "Zero Days", FC500&lt;=3, "&lt; 3 Months", FC500&lt;=6, "3 to 6 Months", FC500&lt;=9, "6 to 9 Months", FC500&lt;=12, "9 to 12 Months", FC500&lt;=15, "12 to 15 Months", FC500&lt;=18, "15 to 18 Months", FC500&lt;=24, "18 to 24 Months", FC500&gt;24, "&gt; 24 Months")</f>
        <v>18 to 24 Months</v>
      </c>
      <c r="FM500" s="37" t="str" cm="1">
        <f t="array" ref="FM500">_xlfn.IFS(FD500="", "No Data", FD500&lt;0, "Negative/Future", FD500=0, "Zero Days", FD500&lt;=3, "&lt; 3 Months", FD500&lt;=6, "3 to 6 Months", FD500&lt;=9, "6 to 9 Months", FD500&lt;=12, "9 to 12 Months", FD500&lt;=15, "12 to 15 Months", FD500&lt;=18, "15 to 18 Months", FD500&lt;=24, "18 to 24 Months", FD500&gt;24, "&gt; 24 Months")</f>
        <v>9 to 12 Months</v>
      </c>
      <c r="FN500" s="37" t="str" cm="1">
        <f t="array" ref="FN500">_xlfn.IFS(FE500="", "No Data", FE500&lt;0, "Negative/Future", FE500=0, "Zero Days", FE500&lt;=3, "&lt; 3 Months", FE500&lt;=6, "3 to 6 Months", FE500&lt;=9, "6 to 9 Months", FE500&lt;=12, "9 to 12 Months", FE500&lt;=15, "12 to 15 Months", FE500&lt;=18, "15 to 18 Months", FE500&lt;=24, "18 to 24 Months", FE500&gt;24, "&gt; 24 Months")</f>
        <v>9 to 12 Months</v>
      </c>
      <c r="FO500" s="37" t="str" cm="1">
        <f t="array" ref="FO500">_xlfn.IFS(FG500="", "No Data", FG500&lt;0, "Negative/Future", FG500=0, "Zero Days", FG500&lt;=3, "&lt; 3 Months", FG500&lt;=6, "3 to 6 Months", FG500&lt;=9, "6 to 9 Months", FG500&lt;=12, "9 to 12 Months", FG500&lt;=15, "12 to 15 Months", FG500&lt;=18, "15 to 18 Months", FG500&lt;=24, "18 to 24 Months", FG500&gt;24, "&gt; 24 Months")</f>
        <v>No Data</v>
      </c>
      <c r="FP500" s="37" t="str" cm="1">
        <f t="array" ref="FP500">_xlfn.IFS(FF500="", "No Data", FF500&lt;0, "Negative/Future", FF500=0, "Zero Days", FF500&lt;=3, "&lt; 3 Months", FF500&lt;=6, "3 to 6 Months", FF500&lt;=9, "6 to 9 Months", FF500&lt;=12, "9 to 12 Months", FF500&lt;=15, "12 to 15 Months", FF500&lt;=18, "15 to 18 Months", FF500&lt;=24, "18 to 24 Months", FF500&gt;24, "&gt; 24 Months")</f>
        <v>No Data</v>
      </c>
      <c r="FQ500" s="29" t="s">
        <v>372</v>
      </c>
      <c r="FR500" s="29">
        <v>9431351146</v>
      </c>
      <c r="FS500" s="38" t="s">
        <v>252</v>
      </c>
      <c r="FT500" s="38" t="s">
        <v>202</v>
      </c>
      <c r="FU500" s="31" t="str">
        <f>_xlfn.XLOOKUP(B500,[1]MDA_Assets!D:D,[1]MDA_Assets!X:X,"",0)</f>
        <v>No</v>
      </c>
      <c r="FV500" s="39">
        <v>0</v>
      </c>
      <c r="FW500" s="39">
        <v>0</v>
      </c>
      <c r="FX500" s="39">
        <v>0</v>
      </c>
      <c r="FY500" s="39">
        <v>9</v>
      </c>
      <c r="FZ500" s="40">
        <f t="shared" si="415"/>
        <v>46285</v>
      </c>
      <c r="GA500" s="40">
        <f t="shared" si="415"/>
        <v>46181</v>
      </c>
      <c r="GB500" s="40">
        <f t="shared" si="357"/>
        <v>46731</v>
      </c>
      <c r="GC500" s="40">
        <f t="shared" si="358"/>
        <v>46757</v>
      </c>
      <c r="GD500" s="40">
        <f t="shared" si="359"/>
        <v>46731</v>
      </c>
      <c r="GE500" s="40">
        <f t="shared" si="360"/>
        <v>45370</v>
      </c>
      <c r="GF500" s="40">
        <f t="shared" si="409"/>
        <v>45370</v>
      </c>
      <c r="GG500" s="40" t="str">
        <f t="shared" si="409"/>
        <v/>
      </c>
      <c r="GH500" s="40" t="str">
        <f t="shared" si="409"/>
        <v/>
      </c>
      <c r="GI500" s="39">
        <f t="shared" si="385"/>
        <v>2</v>
      </c>
      <c r="GJ500" s="39">
        <f t="shared" si="386"/>
        <v>0</v>
      </c>
      <c r="GK500" s="39">
        <f t="shared" si="387"/>
        <v>0</v>
      </c>
      <c r="GL500" s="39">
        <f t="shared" si="388"/>
        <v>5</v>
      </c>
    </row>
    <row r="501" spans="1:194" x14ac:dyDescent="0.25">
      <c r="A501" s="19">
        <v>39</v>
      </c>
      <c r="B501" s="43" t="s">
        <v>3329</v>
      </c>
      <c r="C501" s="43" t="s">
        <v>254</v>
      </c>
      <c r="D501" s="43" t="s">
        <v>241</v>
      </c>
      <c r="E501" s="43" t="s">
        <v>346</v>
      </c>
      <c r="F501" s="43" t="s">
        <v>3330</v>
      </c>
      <c r="G501" s="43" t="s">
        <v>3317</v>
      </c>
      <c r="H501" s="43" t="s">
        <v>277</v>
      </c>
      <c r="I501" s="43" t="s">
        <v>192</v>
      </c>
      <c r="J501" s="44">
        <f t="shared" si="361"/>
        <v>43813.356249999997</v>
      </c>
      <c r="K501" s="44">
        <v>43449.356249999997</v>
      </c>
      <c r="L501" s="44">
        <v>43335</v>
      </c>
      <c r="M501" s="43" t="s">
        <v>3331</v>
      </c>
      <c r="N501" s="43" t="s">
        <v>193</v>
      </c>
      <c r="O501" s="44">
        <v>46049.464143518519</v>
      </c>
      <c r="P501" s="43">
        <v>8605</v>
      </c>
      <c r="Q501" s="43">
        <v>3614</v>
      </c>
      <c r="R501" s="43">
        <v>4991</v>
      </c>
      <c r="S501" s="43" t="s">
        <v>206</v>
      </c>
      <c r="T501" s="44">
        <v>46022.770833333336</v>
      </c>
      <c r="U501" s="44">
        <v>46022.770833333336</v>
      </c>
      <c r="V501" s="44">
        <v>46022.770833333336</v>
      </c>
      <c r="W501" s="44">
        <v>46022.770833333336</v>
      </c>
      <c r="X501" s="44">
        <v>46022.770833333336</v>
      </c>
      <c r="Y501" s="44">
        <v>45359.770833333336</v>
      </c>
      <c r="Z501" s="44"/>
      <c r="AA501" s="44"/>
      <c r="AB501" s="44"/>
      <c r="AC501" s="44"/>
      <c r="AD501" s="44"/>
      <c r="AE501" s="43">
        <v>5</v>
      </c>
      <c r="AF501" s="43" t="s">
        <v>3332</v>
      </c>
      <c r="AG501" s="43" t="s">
        <v>3332</v>
      </c>
      <c r="AH501" s="43" t="s">
        <v>3333</v>
      </c>
      <c r="AI501" s="43" t="s">
        <v>3333</v>
      </c>
      <c r="AJ501" s="43" t="s">
        <v>2049</v>
      </c>
      <c r="AK501" s="43" t="s">
        <v>3333</v>
      </c>
      <c r="AL501" s="44">
        <v>46202</v>
      </c>
      <c r="AM501" s="44">
        <v>46202</v>
      </c>
      <c r="AN501" s="44">
        <v>46387</v>
      </c>
      <c r="AO501" s="44">
        <v>46387</v>
      </c>
      <c r="AP501" s="44">
        <v>46089</v>
      </c>
      <c r="AQ501" s="44">
        <v>46387</v>
      </c>
      <c r="AR501" s="44"/>
      <c r="AS501" s="44"/>
      <c r="AT501" s="44"/>
      <c r="AU501" s="43">
        <v>0</v>
      </c>
      <c r="AV501" s="43">
        <v>0</v>
      </c>
      <c r="AW501" s="43">
        <v>0</v>
      </c>
      <c r="AX501" s="51" t="s">
        <v>3334</v>
      </c>
      <c r="AY501" s="51" t="s">
        <v>3530</v>
      </c>
      <c r="AZ501" s="51" t="s">
        <v>198</v>
      </c>
      <c r="BA501" s="20">
        <f t="shared" ca="1" si="410"/>
        <v>1</v>
      </c>
      <c r="BB501" s="20">
        <f t="shared" ca="1" si="410"/>
        <v>1</v>
      </c>
      <c r="BC501" s="20">
        <f t="shared" ca="1" si="410"/>
        <v>0</v>
      </c>
      <c r="BD501" s="20">
        <f t="shared" ca="1" si="407"/>
        <v>0</v>
      </c>
      <c r="BE501" s="20">
        <f t="shared" ca="1" si="407"/>
        <v>1</v>
      </c>
      <c r="BF501" s="20">
        <f t="shared" ca="1" si="407"/>
        <v>0</v>
      </c>
      <c r="BG501" s="21" t="str">
        <f t="shared" ca="1" si="407"/>
        <v/>
      </c>
      <c r="BH501" s="21" t="str">
        <f t="shared" ca="1" si="407"/>
        <v/>
      </c>
      <c r="BI501" s="21" t="str">
        <f t="shared" ca="1" si="407"/>
        <v/>
      </c>
      <c r="BJ501" s="22">
        <f t="shared" ca="1" si="363"/>
        <v>3</v>
      </c>
      <c r="BK501" s="21">
        <f t="shared" si="364"/>
        <v>5</v>
      </c>
      <c r="BL501" s="22">
        <f t="shared" ca="1" si="365"/>
        <v>9238</v>
      </c>
      <c r="BM501" s="22">
        <f t="shared" ca="1" si="366"/>
        <v>3880</v>
      </c>
      <c r="BN501" s="23">
        <f t="shared" ca="1" si="367"/>
        <v>5358</v>
      </c>
      <c r="BO501" s="24">
        <f t="shared" ca="1" si="368"/>
        <v>633</v>
      </c>
      <c r="BP501" s="51" t="str">
        <f>_xlfn.XLOOKUP(E501,[1]Validation!E:E,[1]Validation!F:F,"")</f>
        <v>EN11</v>
      </c>
      <c r="BQ501" s="51" t="str">
        <f>_xlfn.XLOOKUP(BP501,[1]Validation!F:F,[1]Validation!G:G,"")</f>
        <v>EN11 to EN22</v>
      </c>
      <c r="BR501" s="52" t="str">
        <f>VLOOKUP(G501,[1]Validation!$B$1:$C$9,2,0)</f>
        <v>D</v>
      </c>
      <c r="BS501" s="51">
        <f t="shared" ca="1" si="369"/>
        <v>90</v>
      </c>
      <c r="BT501" s="53">
        <f>_xlfn.XLOOKUP(B501,'[2]1. All Calls'!$R:$R,'[2]1. All Calls'!$A:$A,"",0)</f>
        <v>46049.692766203698</v>
      </c>
      <c r="BU501" s="51" t="str">
        <f>_xlfn.XLOOKUP(B501,'[2]1. All Calls'!$R:$R,'[2]1. All Calls'!$F:$F,"",0)</f>
        <v>CC-01954693</v>
      </c>
      <c r="BV501" s="51" t="str">
        <f>_xlfn.XLOOKUP(B501,'[2]1. All Calls'!$R:$R,'[2]1. All Calls'!$J:$J,"",0)</f>
        <v>Sales Call</v>
      </c>
      <c r="BW501" s="53">
        <f>_xlfn.XLOOKUP(B501,'[2]Sch Calls'!$R:$R,'[2]Sch Calls'!$A:$A,"",0)</f>
        <v>45033.561111111114</v>
      </c>
      <c r="BX501" s="51">
        <f>_xlfn.XLOOKUP(B501,'[2]Sch Calls'!$R:$R,'[2]Sch Calls'!$B:$B,"",0)</f>
        <v>5103</v>
      </c>
      <c r="BY501" s="51" t="str">
        <f t="shared" si="413"/>
        <v>30-Jun-26</v>
      </c>
      <c r="BZ501" s="51" t="str">
        <f t="shared" si="413"/>
        <v>30-Jun-26</v>
      </c>
      <c r="CA501" s="51" t="str">
        <f t="shared" si="370"/>
        <v>03-Oct-26</v>
      </c>
      <c r="CB501" s="51" t="str">
        <f t="shared" si="371"/>
        <v>01-Jul-27</v>
      </c>
      <c r="CC501" s="51" t="str">
        <f t="shared" si="372"/>
        <v>09-Mar-26</v>
      </c>
      <c r="CD501" s="51" t="str">
        <f t="shared" si="373"/>
        <v>01-Jan-27</v>
      </c>
      <c r="CE501" s="51">
        <f t="shared" ca="1" si="414"/>
        <v>153</v>
      </c>
      <c r="CF501" s="51">
        <f t="shared" ca="1" si="414"/>
        <v>153</v>
      </c>
      <c r="CG501" s="51">
        <f t="shared" ca="1" si="374"/>
        <v>153</v>
      </c>
      <c r="CH501" s="51">
        <f t="shared" ca="1" si="375"/>
        <v>153</v>
      </c>
      <c r="CI501" s="51">
        <f t="shared" ca="1" si="376"/>
        <v>816</v>
      </c>
      <c r="CJ501" s="51">
        <f t="shared" ca="1" si="377"/>
        <v>153</v>
      </c>
      <c r="CK501" s="51">
        <f t="shared" ca="1" si="411"/>
        <v>765</v>
      </c>
      <c r="CL501" s="51">
        <f t="shared" ca="1" si="411"/>
        <v>765</v>
      </c>
      <c r="CM501" s="51">
        <f t="shared" ca="1" si="411"/>
        <v>765</v>
      </c>
      <c r="CN501" s="51">
        <f t="shared" ca="1" si="411"/>
        <v>765</v>
      </c>
      <c r="CO501" s="51">
        <f t="shared" ca="1" si="411"/>
        <v>4080</v>
      </c>
      <c r="CP501" s="51">
        <f t="shared" ca="1" si="411"/>
        <v>765</v>
      </c>
      <c r="CQ501" s="51">
        <f t="shared" ca="1" si="412"/>
        <v>1135</v>
      </c>
      <c r="CR501" s="51">
        <f t="shared" ca="1" si="412"/>
        <v>1135</v>
      </c>
      <c r="CS501" s="51">
        <f t="shared" ca="1" si="412"/>
        <v>3135</v>
      </c>
      <c r="CT501" s="51">
        <f t="shared" ca="1" si="412"/>
        <v>3135</v>
      </c>
      <c r="CU501" s="51">
        <f t="shared" ca="1" si="412"/>
        <v>1470</v>
      </c>
      <c r="CV501" s="54">
        <f t="shared" ca="1" si="412"/>
        <v>3135</v>
      </c>
      <c r="CW501" s="25">
        <v>0</v>
      </c>
      <c r="CX501" s="55">
        <v>1</v>
      </c>
      <c r="CY501" s="55"/>
      <c r="CZ501" s="26">
        <v>0</v>
      </c>
      <c r="DA501" s="26">
        <v>0</v>
      </c>
      <c r="DB501" s="26">
        <v>0</v>
      </c>
      <c r="DC501" s="26">
        <v>0</v>
      </c>
      <c r="DD501" s="26">
        <v>0</v>
      </c>
      <c r="DE501" s="26">
        <v>0</v>
      </c>
      <c r="DF501" s="26">
        <v>0</v>
      </c>
      <c r="DG501" s="26">
        <v>0</v>
      </c>
      <c r="DH501" s="26">
        <v>0</v>
      </c>
      <c r="DI501" s="26">
        <v>0</v>
      </c>
      <c r="DJ501" s="26">
        <v>0</v>
      </c>
      <c r="DK501" s="26">
        <v>0</v>
      </c>
      <c r="DL501" s="27">
        <f t="shared" si="378"/>
        <v>46124.692766203698</v>
      </c>
      <c r="DM501" s="28">
        <f t="shared" ca="1" si="379"/>
        <v>1</v>
      </c>
      <c r="DN501" s="56">
        <f>_xlfn.XLOOKUP(B501,'[2]1. All Calls'!$R:$R,'[2]1. All Calls'!$A:$A,"",0)</f>
        <v>46049.692766203698</v>
      </c>
      <c r="DO501" s="57" t="str">
        <f ca="1">VLOOKUP(DM501,[1]Validation!$B$20:$C$25,2,0)</f>
        <v>Above 3 months</v>
      </c>
      <c r="DP501" s="58" t="str">
        <f>_xlfn.XLOOKUP(B501,'[1]Active AMCs- Dealer'!E:E,'[1]Active AMCs- Dealer'!L:L,"Not in AMC",0)</f>
        <v>Not in AMC</v>
      </c>
      <c r="DQ501" s="50"/>
      <c r="DR501" s="29" t="str">
        <f>_xlfn.XLOOKUP(B501,'[2]1. All Calls'!$R:$R,'[2]1. All Calls'!$F:$F,"",0)</f>
        <v>CC-01954693</v>
      </c>
      <c r="DS501" s="29" t="str">
        <f>_xlfn.XLOOKUP(B501,'[2]1. All Calls'!$R:$R,'[2]1. All Calls'!$AB:$AB,"",0)</f>
        <v>Sales call carried out for HMR update</v>
      </c>
      <c r="DT501" s="30">
        <f>_xlfn.XLOOKUP(DR501,'[2]1. All Calls'!$F:$F,'[2]1. All Calls'!$A:$A,"",0)</f>
        <v>46049.692766203698</v>
      </c>
      <c r="DU501" s="31">
        <f>_xlfn.XLOOKUP(DR501,'[2]1. All Calls'!$F:$F,'[2]1. All Calls'!$B:$B,"",0)</f>
        <v>8605</v>
      </c>
      <c r="DV501" s="31">
        <f>_xlfn.XLOOKUP(B501,[1]MDA_Assets!D:D,[1]MDA_Assets!N:N,"",0)</f>
        <v>3614</v>
      </c>
      <c r="DW501" s="31">
        <f>_xlfn.XLOOKUP(B501,[1]MDA_Assets!D:D,[1]MDA_Assets!O:O,"",0)</f>
        <v>4991</v>
      </c>
      <c r="DX501" s="32" t="str">
        <f>_xlfn.XLOOKUP(B501,[1]MDA_Assets!D:D,[1]MDA_Assets!Q:Q,"",0)</f>
        <v>XD</v>
      </c>
      <c r="DY501" s="33">
        <f>_xlfn.XLOOKUP(B501,[1]MDA_Assets!D:D,[1]MDA_Assets!R:R,"",0)</f>
        <v>46023</v>
      </c>
      <c r="DZ501" s="33">
        <f>_xlfn.XLOOKUP(B501,[1]MDA_Assets!D:D,[1]MDA_Assets!S:S,"",0)</f>
        <v>46023</v>
      </c>
      <c r="EA501" s="33">
        <f>_xlfn.XLOOKUP(B501,[1]MDA_Assets!D:D,[1]MDA_Assets!T:T,"",0)</f>
        <v>46023</v>
      </c>
      <c r="EB501" s="33">
        <f>_xlfn.XLOOKUP(B501,[1]MDA_Assets!D:D,[1]MDA_Assets!U:U,"",0)</f>
        <v>46023</v>
      </c>
      <c r="EC501" s="33">
        <f>_xlfn.XLOOKUP(B501,[1]MDA_Assets!D:D,[1]MDA_Assets!V:V,"",0)</f>
        <v>46023</v>
      </c>
      <c r="ED501" s="33">
        <f>_xlfn.XLOOKUP(B501,[1]MDA_Assets!D:D,[1]MDA_Assets!W:W,"",0)</f>
        <v>45360</v>
      </c>
      <c r="EE501" s="32">
        <f>_xlfn.XLOOKUP(B501,[1]MDA_Assets!D:D,[1]MDA_Assets!X:X,"",0)</f>
        <v>0</v>
      </c>
      <c r="EF501" s="33">
        <f>_xlfn.XLOOKUP(B501,[1]MDA_Assets!D:D,[1]MDA_Assets!Y:Y,"",0)</f>
        <v>0</v>
      </c>
      <c r="EG501" s="33">
        <f>_xlfn.XLOOKUP(B501,[1]MDA_Assets!D:D,[1]MDA_Assets!Z:Z,"",0)</f>
        <v>0</v>
      </c>
      <c r="EH501" s="33">
        <f>_xlfn.XLOOKUP(B501,[1]MDA_Assets!D:D,[1]MDA_Assets!AA:AA,"",0)</f>
        <v>0</v>
      </c>
      <c r="EI501" s="34">
        <f>_xlfn.XLOOKUP(B501,[1]MDA_Assets!D:D,[1]MDA_Assets!P:P,"",0)</f>
        <v>5</v>
      </c>
      <c r="EJ501" s="35" t="str">
        <f>_xlfn.XLOOKUP(B501,[1]MDA_Assets!D:D,[1]MDA_Assets!AB:AB,"",0)</f>
        <v>1900</v>
      </c>
      <c r="EK501" s="35" t="str">
        <f>_xlfn.XLOOKUP(B501,[1]MDA_Assets!D:D,[1]MDA_Assets!AC:AC,"",0)</f>
        <v>1900</v>
      </c>
      <c r="EL501" s="35" t="str">
        <f>_xlfn.XLOOKUP(B501,[1]MDA_Assets!D:D,[1]MDA_Assets!AD:AD,"",0)</f>
        <v>3900</v>
      </c>
      <c r="EM501" s="35" t="str">
        <f>_xlfn.XLOOKUP(B501,[1]MDA_Assets!D:D,[1]MDA_Assets!AE:AE,"",0)</f>
        <v>3900</v>
      </c>
      <c r="EN501" s="35" t="str">
        <f>_xlfn.XLOOKUP(B501,[1]MDA_Assets!D:D,[1]MDA_Assets!AF:AF,"",0)</f>
        <v>5550</v>
      </c>
      <c r="EO501" s="35" t="str">
        <f>_xlfn.XLOOKUP(B501,[1]MDA_Assets!D:D,[1]MDA_Assets!AG:AG,"",0)</f>
        <v>3900</v>
      </c>
      <c r="EP501" s="36">
        <f t="shared" si="416"/>
        <v>180</v>
      </c>
      <c r="EQ501" s="36">
        <f t="shared" si="416"/>
        <v>180</v>
      </c>
      <c r="ER501" s="36">
        <f t="shared" si="380"/>
        <v>365</v>
      </c>
      <c r="ES501" s="36">
        <f t="shared" si="381"/>
        <v>365</v>
      </c>
      <c r="ET501" s="36">
        <f t="shared" si="382"/>
        <v>730</v>
      </c>
      <c r="EU501" s="36">
        <f t="shared" si="383"/>
        <v>365</v>
      </c>
      <c r="EV501" s="36" t="str">
        <f t="shared" si="384"/>
        <v/>
      </c>
      <c r="EW501" s="36" t="str">
        <f t="shared" si="355"/>
        <v/>
      </c>
      <c r="EX501" s="36" t="str">
        <f t="shared" si="408"/>
        <v/>
      </c>
      <c r="EY501" s="36">
        <f t="shared" si="417"/>
        <v>5.81</v>
      </c>
      <c r="EZ501" s="36">
        <f t="shared" si="417"/>
        <v>5.81</v>
      </c>
      <c r="FA501" s="36">
        <f t="shared" si="417"/>
        <v>11.78</v>
      </c>
      <c r="FB501" s="36">
        <f t="shared" si="417"/>
        <v>11.78</v>
      </c>
      <c r="FC501" s="36">
        <f t="shared" si="417"/>
        <v>23.55</v>
      </c>
      <c r="FD501" s="36">
        <f t="shared" si="417"/>
        <v>11.78</v>
      </c>
      <c r="FE501" s="36" t="str">
        <f t="shared" si="390"/>
        <v/>
      </c>
      <c r="FF501" s="36" t="str">
        <f t="shared" si="390"/>
        <v/>
      </c>
      <c r="FG501" s="36" t="str">
        <f t="shared" si="390"/>
        <v/>
      </c>
      <c r="FH501" s="37" t="str" cm="1">
        <f t="array" ref="FH501">_xlfn.IFS(EY501="", "No Data", EY501&lt;0, "Negative/Future", EY501=0, "Zero Days", EY501&lt;=3, "&lt; 3 Months", EY501&lt;=6, "3 to 6 Months", EY501&lt;=9, "6 to 9 Months", EY501&lt;=12, "9 to 12 Months", EY501&lt;=15, "12 to 15 Months", EY501&lt;=18, "15 to 18 Months", EY501&lt;=24, "18 to 24 Months", EY501&gt;24, "&gt; 24 Months")</f>
        <v>3 to 6 Months</v>
      </c>
      <c r="FI501" s="37" t="str" cm="1">
        <f t="array" ref="FI501">_xlfn.IFS(EZ501="", "No Data", EZ501&lt;0, "Negative/Future", EZ501=0, "Zero Days", EZ501&lt;=3, "&lt; 3 Months", EZ501&lt;=6, "3 to 6 Months", EZ501&lt;=9, "6 to 9 Months", EZ501&lt;=12, "9 to 12 Months", EZ501&lt;=15, "12 to 15 Months", EZ501&lt;=18, "15 to 18 Months", EZ501&lt;=24, "18 to 24 Months", EZ501&gt;24, "&gt; 24 Months")</f>
        <v>3 to 6 Months</v>
      </c>
      <c r="FJ501" s="37" t="str" cm="1">
        <f t="array" ref="FJ501">_xlfn.IFS(FA501="", "No Data", FA501&lt;0, "Negative/Future", FA501=0, "Zero Days", FA501&lt;=3, "&lt; 3 Months", FA501&lt;=6, "3 to 6 Months", FA501&lt;=9, "6 to 9 Months", FA501&lt;=12, "9 to 12 Months", FA501&lt;=15, "12 to 15 Months", FA501&lt;=18, "15 to 18 Months", FA501&lt;=24, "18 to 24 Months", FA501&gt;24, "&gt; 24 Months")</f>
        <v>9 to 12 Months</v>
      </c>
      <c r="FK501" s="37" t="str" cm="1">
        <f t="array" ref="FK501">_xlfn.IFS(FB501="", "No Data", FB501&lt;0, "Negative/Future", FB501=0, "Zero Days", FB501&lt;=3, "&lt; 3 Months", FB501&lt;=6, "3 to 6 Months", FB501&lt;=9, "6 to 9 Months", FB501&lt;=12, "9 to 12 Months", FB501&lt;=15, "12 to 15 Months", FB501&lt;=18, "15 to 18 Months", FB501&lt;=24, "18 to 24 Months", FB501&gt;24, "&gt; 24 Months")</f>
        <v>9 to 12 Months</v>
      </c>
      <c r="FL501" s="37" t="str" cm="1">
        <f t="array" ref="FL501">_xlfn.IFS(FC501="", "No Data", FC501&lt;0, "Negative/Future", FC501=0, "Zero Days", FC501&lt;=3, "&lt; 3 Months", FC501&lt;=6, "3 to 6 Months", FC501&lt;=9, "6 to 9 Months", FC501&lt;=12, "9 to 12 Months", FC501&lt;=15, "12 to 15 Months", FC501&lt;=18, "15 to 18 Months", FC501&lt;=24, "18 to 24 Months", FC501&gt;24, "&gt; 24 Months")</f>
        <v>18 to 24 Months</v>
      </c>
      <c r="FM501" s="37" t="str" cm="1">
        <f t="array" ref="FM501">_xlfn.IFS(FD501="", "No Data", FD501&lt;0, "Negative/Future", FD501=0, "Zero Days", FD501&lt;=3, "&lt; 3 Months", FD501&lt;=6, "3 to 6 Months", FD501&lt;=9, "6 to 9 Months", FD501&lt;=12, "9 to 12 Months", FD501&lt;=15, "12 to 15 Months", FD501&lt;=18, "15 to 18 Months", FD501&lt;=24, "18 to 24 Months", FD501&gt;24, "&gt; 24 Months")</f>
        <v>9 to 12 Months</v>
      </c>
      <c r="FN501" s="37" t="str" cm="1">
        <f t="array" ref="FN501">_xlfn.IFS(FE501="", "No Data", FE501&lt;0, "Negative/Future", FE501=0, "Zero Days", FE501&lt;=3, "&lt; 3 Months", FE501&lt;=6, "3 to 6 Months", FE501&lt;=9, "6 to 9 Months", FE501&lt;=12, "9 to 12 Months", FE501&lt;=15, "12 to 15 Months", FE501&lt;=18, "15 to 18 Months", FE501&lt;=24, "18 to 24 Months", FE501&gt;24, "&gt; 24 Months")</f>
        <v>No Data</v>
      </c>
      <c r="FO501" s="37" t="str" cm="1">
        <f t="array" ref="FO501">_xlfn.IFS(FG501="", "No Data", FG501&lt;0, "Negative/Future", FG501=0, "Zero Days", FG501&lt;=3, "&lt; 3 Months", FG501&lt;=6, "3 to 6 Months", FG501&lt;=9, "6 to 9 Months", FG501&lt;=12, "9 to 12 Months", FG501&lt;=15, "12 to 15 Months", FG501&lt;=18, "15 to 18 Months", FG501&lt;=24, "18 to 24 Months", FG501&gt;24, "&gt; 24 Months")</f>
        <v>No Data</v>
      </c>
      <c r="FP501" s="37" t="str" cm="1">
        <f t="array" ref="FP501">_xlfn.IFS(FF501="", "No Data", FF501&lt;0, "Negative/Future", FF501=0, "Zero Days", FF501&lt;=3, "&lt; 3 Months", FF501&lt;=6, "3 to 6 Months", FF501&lt;=9, "6 to 9 Months", FF501&lt;=12, "9 to 12 Months", FF501&lt;=15, "12 to 15 Months", FF501&lt;=18, "15 to 18 Months", FF501&lt;=24, "18 to 24 Months", FF501&gt;24, "&gt; 24 Months")</f>
        <v>No Data</v>
      </c>
      <c r="FQ501" s="29" t="s">
        <v>417</v>
      </c>
      <c r="FR501" s="29">
        <v>9204789818</v>
      </c>
      <c r="FS501" s="38" t="s">
        <v>252</v>
      </c>
      <c r="FT501" s="38" t="s">
        <v>202</v>
      </c>
      <c r="FU501" s="31">
        <f>_xlfn.XLOOKUP(B501,[1]MDA_Assets!D:D,[1]MDA_Assets!X:X,"",0)</f>
        <v>0</v>
      </c>
      <c r="FV501" s="39">
        <v>0</v>
      </c>
      <c r="FW501" s="39">
        <v>0</v>
      </c>
      <c r="FX501" s="39">
        <v>0</v>
      </c>
      <c r="FY501" s="39">
        <v>9</v>
      </c>
      <c r="FZ501" s="40">
        <f t="shared" si="415"/>
        <v>46203</v>
      </c>
      <c r="GA501" s="40">
        <f t="shared" si="415"/>
        <v>46203</v>
      </c>
      <c r="GB501" s="40">
        <f t="shared" si="357"/>
        <v>46388</v>
      </c>
      <c r="GC501" s="40">
        <f t="shared" si="358"/>
        <v>46388</v>
      </c>
      <c r="GD501" s="40">
        <f t="shared" si="359"/>
        <v>46753</v>
      </c>
      <c r="GE501" s="40">
        <f t="shared" si="360"/>
        <v>45725</v>
      </c>
      <c r="GF501" s="40" t="str">
        <f t="shared" si="409"/>
        <v/>
      </c>
      <c r="GG501" s="40" t="str">
        <f t="shared" si="409"/>
        <v/>
      </c>
      <c r="GH501" s="40" t="str">
        <f t="shared" si="409"/>
        <v/>
      </c>
      <c r="GI501" s="39">
        <f t="shared" si="385"/>
        <v>1</v>
      </c>
      <c r="GJ501" s="39">
        <f t="shared" si="386"/>
        <v>0</v>
      </c>
      <c r="GK501" s="39">
        <f t="shared" si="387"/>
        <v>0</v>
      </c>
      <c r="GL501" s="39">
        <f t="shared" si="388"/>
        <v>5</v>
      </c>
    </row>
    <row r="502" spans="1:194" x14ac:dyDescent="0.25">
      <c r="A502" s="19">
        <v>51</v>
      </c>
      <c r="B502" s="43" t="s">
        <v>3335</v>
      </c>
      <c r="C502" s="43" t="s">
        <v>254</v>
      </c>
      <c r="D502" s="43" t="s">
        <v>241</v>
      </c>
      <c r="E502" s="43" t="s">
        <v>255</v>
      </c>
      <c r="F502" s="43" t="s">
        <v>3336</v>
      </c>
      <c r="G502" s="43" t="s">
        <v>3317</v>
      </c>
      <c r="H502" s="43" t="s">
        <v>471</v>
      </c>
      <c r="I502" s="43" t="s">
        <v>192</v>
      </c>
      <c r="J502" s="44">
        <f t="shared" si="361"/>
        <v>44804.770833333336</v>
      </c>
      <c r="K502" s="44">
        <v>44440.770833333336</v>
      </c>
      <c r="L502" s="44">
        <v>44209</v>
      </c>
      <c r="M502" s="43" t="s">
        <v>3337</v>
      </c>
      <c r="N502" s="43" t="s">
        <v>193</v>
      </c>
      <c r="O502" s="44">
        <v>45805.302152777775</v>
      </c>
      <c r="P502" s="43">
        <v>3745</v>
      </c>
      <c r="Q502" s="43"/>
      <c r="R502" s="43">
        <v>3745</v>
      </c>
      <c r="S502" s="43" t="s">
        <v>206</v>
      </c>
      <c r="T502" s="44">
        <v>45027.770833333336</v>
      </c>
      <c r="U502" s="44">
        <v>45457.770833333336</v>
      </c>
      <c r="V502" s="44">
        <v>45457.770833333336</v>
      </c>
      <c r="W502" s="44">
        <v>45457.770833333336</v>
      </c>
      <c r="X502" s="44">
        <v>45457.770833333336</v>
      </c>
      <c r="Y502" s="44">
        <v>45027.770833333336</v>
      </c>
      <c r="Z502" s="44" t="s">
        <v>195</v>
      </c>
      <c r="AA502" s="44"/>
      <c r="AB502" s="44"/>
      <c r="AC502" s="44"/>
      <c r="AD502" s="44"/>
      <c r="AE502" s="43">
        <v>6</v>
      </c>
      <c r="AF502" s="43" t="s">
        <v>3338</v>
      </c>
      <c r="AG502" s="43" t="s">
        <v>3338</v>
      </c>
      <c r="AH502" s="43" t="s">
        <v>3339</v>
      </c>
      <c r="AI502" s="43" t="s">
        <v>3340</v>
      </c>
      <c r="AJ502" s="43" t="s">
        <v>3341</v>
      </c>
      <c r="AK502" s="43" t="s">
        <v>3340</v>
      </c>
      <c r="AL502" s="44">
        <v>45637</v>
      </c>
      <c r="AM502" s="44">
        <v>45637</v>
      </c>
      <c r="AN502" s="44">
        <v>45392</v>
      </c>
      <c r="AO502" s="44">
        <v>45822</v>
      </c>
      <c r="AP502" s="44">
        <v>45757</v>
      </c>
      <c r="AQ502" s="44">
        <v>45822</v>
      </c>
      <c r="AR502" s="44"/>
      <c r="AS502" s="44"/>
      <c r="AT502" s="44"/>
      <c r="AU502" s="43">
        <v>0</v>
      </c>
      <c r="AV502" s="43">
        <v>0</v>
      </c>
      <c r="AW502" s="43">
        <v>0</v>
      </c>
      <c r="AX502" s="51" t="s">
        <v>316</v>
      </c>
      <c r="AY502" s="51" t="s">
        <v>316</v>
      </c>
      <c r="AZ502" s="51" t="s">
        <v>198</v>
      </c>
      <c r="BA502" s="20">
        <f t="shared" ca="1" si="410"/>
        <v>1</v>
      </c>
      <c r="BB502" s="20">
        <f t="shared" ca="1" si="410"/>
        <v>1</v>
      </c>
      <c r="BC502" s="20">
        <f t="shared" ca="1" si="410"/>
        <v>1</v>
      </c>
      <c r="BD502" s="20">
        <f t="shared" ca="1" si="410"/>
        <v>1</v>
      </c>
      <c r="BE502" s="20">
        <f t="shared" ca="1" si="410"/>
        <v>1</v>
      </c>
      <c r="BF502" s="20">
        <f t="shared" ca="1" si="410"/>
        <v>1</v>
      </c>
      <c r="BG502" s="21" t="str">
        <f t="shared" ca="1" si="410"/>
        <v/>
      </c>
      <c r="BH502" s="21" t="str">
        <f t="shared" ca="1" si="410"/>
        <v/>
      </c>
      <c r="BI502" s="21" t="str">
        <f t="shared" ca="1" si="410"/>
        <v/>
      </c>
      <c r="BJ502" s="22">
        <f t="shared" ca="1" si="363"/>
        <v>6</v>
      </c>
      <c r="BK502" s="21">
        <f t="shared" si="364"/>
        <v>6</v>
      </c>
      <c r="BL502" s="22">
        <f t="shared" ca="1" si="365"/>
        <v>5969</v>
      </c>
      <c r="BM502" s="22">
        <f t="shared" ca="1" si="366"/>
        <v>0</v>
      </c>
      <c r="BN502" s="23">
        <f t="shared" ca="1" si="367"/>
        <v>5969</v>
      </c>
      <c r="BO502" s="24">
        <f t="shared" ca="1" si="368"/>
        <v>2224</v>
      </c>
      <c r="BP502" s="51" t="str">
        <f>_xlfn.XLOOKUP(E502,[1]Validation!E:E,[1]Validation!F:F,"")</f>
        <v>EN5</v>
      </c>
      <c r="BQ502" s="51" t="str">
        <f>_xlfn.XLOOKUP(BP502,[1]Validation!F:F,[1]Validation!G:G,"")</f>
        <v>EN4 to EN7</v>
      </c>
      <c r="BR502" s="52" t="str">
        <f>VLOOKUP(G502,[1]Validation!$B$1:$C$9,2,0)</f>
        <v>D</v>
      </c>
      <c r="BS502" s="51">
        <f t="shared" ca="1" si="369"/>
        <v>57</v>
      </c>
      <c r="BT502" s="53">
        <f>_xlfn.XLOOKUP(B502,'[2]1. All Calls'!$R:$R,'[2]1. All Calls'!$A:$A,"",0)</f>
        <v>45805.530555555553</v>
      </c>
      <c r="BU502" s="51" t="str">
        <f>_xlfn.XLOOKUP(B502,'[2]1. All Calls'!$R:$R,'[2]1. All Calls'!$F:$F,"",0)</f>
        <v>CC-01674773</v>
      </c>
      <c r="BV502" s="51" t="str">
        <f>_xlfn.XLOOKUP(B502,'[2]1. All Calls'!$R:$R,'[2]1. All Calls'!$J:$J,"",0)</f>
        <v>Sales Call</v>
      </c>
      <c r="BW502" s="53" t="str">
        <f>_xlfn.XLOOKUP(B502,'[2]Sch Calls'!$R:$R,'[2]Sch Calls'!$A:$A,"",0)</f>
        <v/>
      </c>
      <c r="BX502" s="51" t="str">
        <f>_xlfn.XLOOKUP(B502,'[2]Sch Calls'!$R:$R,'[2]Sch Calls'!$B:$B,"",0)</f>
        <v/>
      </c>
      <c r="BY502" s="51" t="str">
        <f t="shared" si="413"/>
        <v>12-Dec-24</v>
      </c>
      <c r="BZ502" s="51" t="str">
        <f t="shared" si="413"/>
        <v>12-Dec-24</v>
      </c>
      <c r="CA502" s="51" t="str">
        <f t="shared" si="370"/>
        <v>12-Jan-24</v>
      </c>
      <c r="CB502" s="51" t="str">
        <f t="shared" si="371"/>
        <v>13-Dec-25</v>
      </c>
      <c r="CC502" s="51" t="str">
        <f t="shared" si="372"/>
        <v>11-Apr-25</v>
      </c>
      <c r="CD502" s="51" t="str">
        <f t="shared" si="373"/>
        <v>15-Jun-25</v>
      </c>
      <c r="CE502" s="51">
        <f t="shared" ca="1" si="414"/>
        <v>718</v>
      </c>
      <c r="CF502" s="51">
        <f t="shared" ca="1" si="414"/>
        <v>718</v>
      </c>
      <c r="CG502" s="51">
        <f t="shared" ca="1" si="374"/>
        <v>1148</v>
      </c>
      <c r="CH502" s="51">
        <f t="shared" ca="1" si="375"/>
        <v>718</v>
      </c>
      <c r="CI502" s="51">
        <f t="shared" ca="1" si="376"/>
        <v>1148</v>
      </c>
      <c r="CJ502" s="51">
        <f t="shared" ca="1" si="377"/>
        <v>718</v>
      </c>
      <c r="CK502" s="51">
        <f t="shared" ca="1" si="411"/>
        <v>4308</v>
      </c>
      <c r="CL502" s="51">
        <f t="shared" ca="1" si="411"/>
        <v>4308</v>
      </c>
      <c r="CM502" s="51">
        <f t="shared" ca="1" si="411"/>
        <v>6888</v>
      </c>
      <c r="CN502" s="51">
        <f t="shared" ca="1" si="411"/>
        <v>4308</v>
      </c>
      <c r="CO502" s="51">
        <f t="shared" ca="1" si="411"/>
        <v>6888</v>
      </c>
      <c r="CP502" s="51">
        <f t="shared" ca="1" si="411"/>
        <v>4308</v>
      </c>
      <c r="CQ502" s="51">
        <f t="shared" ca="1" si="412"/>
        <v>-3109</v>
      </c>
      <c r="CR502" s="51">
        <f t="shared" ca="1" si="412"/>
        <v>-3109</v>
      </c>
      <c r="CS502" s="51">
        <f t="shared" ca="1" si="412"/>
        <v>-6623</v>
      </c>
      <c r="CT502" s="51">
        <f t="shared" ca="1" si="412"/>
        <v>-1109</v>
      </c>
      <c r="CU502" s="51">
        <f t="shared" ca="1" si="412"/>
        <v>-4475</v>
      </c>
      <c r="CV502" s="54">
        <f t="shared" ca="1" si="412"/>
        <v>-1109</v>
      </c>
      <c r="CW502" s="25">
        <v>0</v>
      </c>
      <c r="CX502" s="55">
        <v>1</v>
      </c>
      <c r="CY502" s="55"/>
      <c r="CZ502" s="26">
        <v>0</v>
      </c>
      <c r="DA502" s="26">
        <v>0</v>
      </c>
      <c r="DB502" s="26">
        <v>0</v>
      </c>
      <c r="DC502" s="26">
        <v>0</v>
      </c>
      <c r="DD502" s="26">
        <v>0</v>
      </c>
      <c r="DE502" s="26">
        <v>0</v>
      </c>
      <c r="DF502" s="26">
        <v>0</v>
      </c>
      <c r="DG502" s="26">
        <v>0</v>
      </c>
      <c r="DH502" s="26">
        <v>0</v>
      </c>
      <c r="DI502" s="26">
        <v>0</v>
      </c>
      <c r="DJ502" s="26">
        <v>0</v>
      </c>
      <c r="DK502" s="26">
        <v>0</v>
      </c>
      <c r="DL502" s="27">
        <f t="shared" si="378"/>
        <v>45880.530555555553</v>
      </c>
      <c r="DM502" s="28">
        <f t="shared" ca="1" si="379"/>
        <v>1</v>
      </c>
      <c r="DN502" s="56">
        <f>_xlfn.XLOOKUP(B502,'[2]1. All Calls'!$R:$R,'[2]1. All Calls'!$A:$A,"",0)</f>
        <v>45805.530555555553</v>
      </c>
      <c r="DO502" s="57" t="str">
        <f ca="1">VLOOKUP(DM502,[1]Validation!$B$20:$C$25,2,0)</f>
        <v>Above 3 months</v>
      </c>
      <c r="DP502" s="58" t="str">
        <f>_xlfn.XLOOKUP(B502,'[1]Active AMCs- Dealer'!E:E,'[1]Active AMCs- Dealer'!L:L,"Not in AMC",0)</f>
        <v>Not in AMC</v>
      </c>
      <c r="DQ502" s="50"/>
      <c r="DR502" s="29" t="str">
        <f>_xlfn.XLOOKUP(B502,'[2]1. All Calls'!$R:$R,'[2]1. All Calls'!$F:$F,"",0)</f>
        <v>CC-01674773</v>
      </c>
      <c r="DS502" s="29" t="str">
        <f>_xlfn.XLOOKUP(B502,'[2]1. All Calls'!$R:$R,'[2]1. All Calls'!$AB:$AB,"",0)</f>
        <v>Sales call carried out for HMR update</v>
      </c>
      <c r="DT502" s="30">
        <f>_xlfn.XLOOKUP(DR502,'[2]1. All Calls'!$F:$F,'[2]1. All Calls'!$A:$A,"",0)</f>
        <v>45805.530555555553</v>
      </c>
      <c r="DU502" s="31">
        <f>_xlfn.XLOOKUP(DR502,'[2]1. All Calls'!$F:$F,'[2]1. All Calls'!$B:$B,"",0)</f>
        <v>3745</v>
      </c>
      <c r="DV502" s="31">
        <f>_xlfn.XLOOKUP(B502,[1]MDA_Assets!D:D,[1]MDA_Assets!N:N,"",0)</f>
        <v>0</v>
      </c>
      <c r="DW502" s="31">
        <f>_xlfn.XLOOKUP(B502,[1]MDA_Assets!D:D,[1]MDA_Assets!O:O,"",0)</f>
        <v>3745</v>
      </c>
      <c r="DX502" s="32" t="str">
        <f>_xlfn.XLOOKUP(B502,[1]MDA_Assets!D:D,[1]MDA_Assets!Q:Q,"",0)</f>
        <v>XD</v>
      </c>
      <c r="DY502" s="33">
        <f>_xlfn.XLOOKUP(B502,[1]MDA_Assets!D:D,[1]MDA_Assets!R:R,"",0)</f>
        <v>45028</v>
      </c>
      <c r="DZ502" s="33">
        <f>_xlfn.XLOOKUP(B502,[1]MDA_Assets!D:D,[1]MDA_Assets!S:S,"",0)</f>
        <v>45458</v>
      </c>
      <c r="EA502" s="33">
        <f>_xlfn.XLOOKUP(B502,[1]MDA_Assets!D:D,[1]MDA_Assets!T:T,"",0)</f>
        <v>45458</v>
      </c>
      <c r="EB502" s="33">
        <f>_xlfn.XLOOKUP(B502,[1]MDA_Assets!D:D,[1]MDA_Assets!U:U,"",0)</f>
        <v>45458</v>
      </c>
      <c r="EC502" s="33">
        <f>_xlfn.XLOOKUP(B502,[1]MDA_Assets!D:D,[1]MDA_Assets!V:V,"",0)</f>
        <v>45458</v>
      </c>
      <c r="ED502" s="33">
        <f>_xlfn.XLOOKUP(B502,[1]MDA_Assets!D:D,[1]MDA_Assets!W:W,"",0)</f>
        <v>45028</v>
      </c>
      <c r="EE502" s="32" t="str">
        <f>_xlfn.XLOOKUP(B502,[1]MDA_Assets!D:D,[1]MDA_Assets!X:X,"",0)</f>
        <v>No</v>
      </c>
      <c r="EF502" s="33">
        <f>_xlfn.XLOOKUP(B502,[1]MDA_Assets!D:D,[1]MDA_Assets!Y:Y,"",0)</f>
        <v>0</v>
      </c>
      <c r="EG502" s="33">
        <f>_xlfn.XLOOKUP(B502,[1]MDA_Assets!D:D,[1]MDA_Assets!Z:Z,"",0)</f>
        <v>0</v>
      </c>
      <c r="EH502" s="33">
        <f>_xlfn.XLOOKUP(B502,[1]MDA_Assets!D:D,[1]MDA_Assets!AA:AA,"",0)</f>
        <v>0</v>
      </c>
      <c r="EI502" s="34">
        <f>_xlfn.XLOOKUP(B502,[1]MDA_Assets!D:D,[1]MDA_Assets!P:P,"",0)</f>
        <v>6</v>
      </c>
      <c r="EJ502" s="35" t="str">
        <f>_xlfn.XLOOKUP(B502,[1]MDA_Assets!D:D,[1]MDA_Assets!AB:AB,"",0)</f>
        <v>1199</v>
      </c>
      <c r="EK502" s="35" t="str">
        <f>_xlfn.XLOOKUP(B502,[1]MDA_Assets!D:D,[1]MDA_Assets!AC:AC,"",0)</f>
        <v>1199</v>
      </c>
      <c r="EL502" s="35" t="str">
        <f>_xlfn.XLOOKUP(B502,[1]MDA_Assets!D:D,[1]MDA_Assets!AD:AD,"",0)</f>
        <v>265</v>
      </c>
      <c r="EM502" s="35" t="str">
        <f>_xlfn.XLOOKUP(B502,[1]MDA_Assets!D:D,[1]MDA_Assets!AE:AE,"",0)</f>
        <v>3199</v>
      </c>
      <c r="EN502" s="35" t="str">
        <f>_xlfn.XLOOKUP(B502,[1]MDA_Assets!D:D,[1]MDA_Assets!AF:AF,"",0)</f>
        <v>2413</v>
      </c>
      <c r="EO502" s="35" t="str">
        <f>_xlfn.XLOOKUP(B502,[1]MDA_Assets!D:D,[1]MDA_Assets!AG:AG,"",0)</f>
        <v>3199</v>
      </c>
      <c r="EP502" s="36">
        <f t="shared" si="416"/>
        <v>180</v>
      </c>
      <c r="EQ502" s="36">
        <f t="shared" si="416"/>
        <v>180</v>
      </c>
      <c r="ER502" s="36">
        <f t="shared" si="380"/>
        <v>365</v>
      </c>
      <c r="ES502" s="36">
        <f t="shared" si="381"/>
        <v>365</v>
      </c>
      <c r="ET502" s="36">
        <f t="shared" si="382"/>
        <v>730</v>
      </c>
      <c r="EU502" s="36">
        <f t="shared" si="383"/>
        <v>365</v>
      </c>
      <c r="EV502" s="36" t="str">
        <f t="shared" si="384"/>
        <v/>
      </c>
      <c r="EW502" s="36" t="str">
        <f t="shared" si="355"/>
        <v/>
      </c>
      <c r="EX502" s="36" t="str">
        <f t="shared" si="408"/>
        <v/>
      </c>
      <c r="EY502" s="36">
        <f t="shared" si="417"/>
        <v>5.81</v>
      </c>
      <c r="EZ502" s="36">
        <f t="shared" si="417"/>
        <v>5.81</v>
      </c>
      <c r="FA502" s="36">
        <f t="shared" si="417"/>
        <v>11.78</v>
      </c>
      <c r="FB502" s="36">
        <f t="shared" si="417"/>
        <v>11.78</v>
      </c>
      <c r="FC502" s="36">
        <f t="shared" si="417"/>
        <v>23.55</v>
      </c>
      <c r="FD502" s="36">
        <f t="shared" si="417"/>
        <v>11.78</v>
      </c>
      <c r="FE502" s="36" t="str">
        <f t="shared" si="390"/>
        <v/>
      </c>
      <c r="FF502" s="36" t="str">
        <f t="shared" si="390"/>
        <v/>
      </c>
      <c r="FG502" s="36" t="str">
        <f t="shared" si="390"/>
        <v/>
      </c>
      <c r="FH502" s="37" t="str" cm="1">
        <f t="array" ref="FH502">_xlfn.IFS(EY502="", "No Data", EY502&lt;0, "Negative/Future", EY502=0, "Zero Days", EY502&lt;=3, "&lt; 3 Months", EY502&lt;=6, "3 to 6 Months", EY502&lt;=9, "6 to 9 Months", EY502&lt;=12, "9 to 12 Months", EY502&lt;=15, "12 to 15 Months", EY502&lt;=18, "15 to 18 Months", EY502&lt;=24, "18 to 24 Months", EY502&gt;24, "&gt; 24 Months")</f>
        <v>3 to 6 Months</v>
      </c>
      <c r="FI502" s="37" t="str" cm="1">
        <f t="array" ref="FI502">_xlfn.IFS(EZ502="", "No Data", EZ502&lt;0, "Negative/Future", EZ502=0, "Zero Days", EZ502&lt;=3, "&lt; 3 Months", EZ502&lt;=6, "3 to 6 Months", EZ502&lt;=9, "6 to 9 Months", EZ502&lt;=12, "9 to 12 Months", EZ502&lt;=15, "12 to 15 Months", EZ502&lt;=18, "15 to 18 Months", EZ502&lt;=24, "18 to 24 Months", EZ502&gt;24, "&gt; 24 Months")</f>
        <v>3 to 6 Months</v>
      </c>
      <c r="FJ502" s="37" t="str" cm="1">
        <f t="array" ref="FJ502">_xlfn.IFS(FA502="", "No Data", FA502&lt;0, "Negative/Future", FA502=0, "Zero Days", FA502&lt;=3, "&lt; 3 Months", FA502&lt;=6, "3 to 6 Months", FA502&lt;=9, "6 to 9 Months", FA502&lt;=12, "9 to 12 Months", FA502&lt;=15, "12 to 15 Months", FA502&lt;=18, "15 to 18 Months", FA502&lt;=24, "18 to 24 Months", FA502&gt;24, "&gt; 24 Months")</f>
        <v>9 to 12 Months</v>
      </c>
      <c r="FK502" s="37" t="str" cm="1">
        <f t="array" ref="FK502">_xlfn.IFS(FB502="", "No Data", FB502&lt;0, "Negative/Future", FB502=0, "Zero Days", FB502&lt;=3, "&lt; 3 Months", FB502&lt;=6, "3 to 6 Months", FB502&lt;=9, "6 to 9 Months", FB502&lt;=12, "9 to 12 Months", FB502&lt;=15, "12 to 15 Months", FB502&lt;=18, "15 to 18 Months", FB502&lt;=24, "18 to 24 Months", FB502&gt;24, "&gt; 24 Months")</f>
        <v>9 to 12 Months</v>
      </c>
      <c r="FL502" s="37" t="str" cm="1">
        <f t="array" ref="FL502">_xlfn.IFS(FC502="", "No Data", FC502&lt;0, "Negative/Future", FC502=0, "Zero Days", FC502&lt;=3, "&lt; 3 Months", FC502&lt;=6, "3 to 6 Months", FC502&lt;=9, "6 to 9 Months", FC502&lt;=12, "9 to 12 Months", FC502&lt;=15, "12 to 15 Months", FC502&lt;=18, "15 to 18 Months", FC502&lt;=24, "18 to 24 Months", FC502&gt;24, "&gt; 24 Months")</f>
        <v>18 to 24 Months</v>
      </c>
      <c r="FM502" s="37" t="str" cm="1">
        <f t="array" ref="FM502">_xlfn.IFS(FD502="", "No Data", FD502&lt;0, "Negative/Future", FD502=0, "Zero Days", FD502&lt;=3, "&lt; 3 Months", FD502&lt;=6, "3 to 6 Months", FD502&lt;=9, "6 to 9 Months", FD502&lt;=12, "9 to 12 Months", FD502&lt;=15, "12 to 15 Months", FD502&lt;=18, "15 to 18 Months", FD502&lt;=24, "18 to 24 Months", FD502&gt;24, "&gt; 24 Months")</f>
        <v>9 to 12 Months</v>
      </c>
      <c r="FN502" s="37" t="str" cm="1">
        <f t="array" ref="FN502">_xlfn.IFS(FE502="", "No Data", FE502&lt;0, "Negative/Future", FE502=0, "Zero Days", FE502&lt;=3, "&lt; 3 Months", FE502&lt;=6, "3 to 6 Months", FE502&lt;=9, "6 to 9 Months", FE502&lt;=12, "9 to 12 Months", FE502&lt;=15, "12 to 15 Months", FE502&lt;=18, "15 to 18 Months", FE502&lt;=24, "18 to 24 Months", FE502&gt;24, "&gt; 24 Months")</f>
        <v>No Data</v>
      </c>
      <c r="FO502" s="37" t="str" cm="1">
        <f t="array" ref="FO502">_xlfn.IFS(FG502="", "No Data", FG502&lt;0, "Negative/Future", FG502=0, "Zero Days", FG502&lt;=3, "&lt; 3 Months", FG502&lt;=6, "3 to 6 Months", FG502&lt;=9, "6 to 9 Months", FG502&lt;=12, "9 to 12 Months", FG502&lt;=15, "12 to 15 Months", FG502&lt;=18, "15 to 18 Months", FG502&lt;=24, "18 to 24 Months", FG502&gt;24, "&gt; 24 Months")</f>
        <v>No Data</v>
      </c>
      <c r="FP502" s="37" t="str" cm="1">
        <f t="array" ref="FP502">_xlfn.IFS(FF502="", "No Data", FF502&lt;0, "Negative/Future", FF502=0, "Zero Days", FF502&lt;=3, "&lt; 3 Months", FF502&lt;=6, "3 to 6 Months", FF502&lt;=9, "6 to 9 Months", FF502&lt;=12, "9 to 12 Months", FF502&lt;=15, "12 to 15 Months", FF502&lt;=18, "15 to 18 Months", FF502&lt;=24, "18 to 24 Months", FF502&gt;24, "&gt; 24 Months")</f>
        <v>No Data</v>
      </c>
      <c r="FQ502" s="29" t="s">
        <v>3342</v>
      </c>
      <c r="FR502" s="29">
        <v>9905577070</v>
      </c>
      <c r="FS502" s="38" t="s">
        <v>252</v>
      </c>
      <c r="FT502" s="38" t="s">
        <v>252</v>
      </c>
      <c r="FU502" s="31" t="str">
        <f>_xlfn.XLOOKUP(B502,[1]MDA_Assets!D:D,[1]MDA_Assets!X:X,"",0)</f>
        <v>No</v>
      </c>
      <c r="FV502" s="39">
        <v>0</v>
      </c>
      <c r="FW502" s="39">
        <v>0</v>
      </c>
      <c r="FX502" s="39">
        <v>0</v>
      </c>
      <c r="FY502" s="39">
        <v>9</v>
      </c>
      <c r="FZ502" s="40">
        <f t="shared" si="415"/>
        <v>45638</v>
      </c>
      <c r="GA502" s="40">
        <f t="shared" si="415"/>
        <v>45638</v>
      </c>
      <c r="GB502" s="40">
        <f t="shared" si="357"/>
        <v>45393</v>
      </c>
      <c r="GC502" s="40">
        <f t="shared" si="358"/>
        <v>45823</v>
      </c>
      <c r="GD502" s="40">
        <f t="shared" si="359"/>
        <v>46188</v>
      </c>
      <c r="GE502" s="40">
        <f t="shared" si="360"/>
        <v>45393</v>
      </c>
      <c r="GF502" s="40" t="str">
        <f t="shared" si="409"/>
        <v/>
      </c>
      <c r="GG502" s="40" t="str">
        <f t="shared" si="409"/>
        <v/>
      </c>
      <c r="GH502" s="40" t="str">
        <f t="shared" si="409"/>
        <v/>
      </c>
      <c r="GI502" s="39">
        <f t="shared" si="385"/>
        <v>5</v>
      </c>
      <c r="GJ502" s="39">
        <f t="shared" si="386"/>
        <v>0</v>
      </c>
      <c r="GK502" s="39">
        <f t="shared" si="387"/>
        <v>0</v>
      </c>
      <c r="GL502" s="39">
        <f t="shared" si="388"/>
        <v>1</v>
      </c>
    </row>
    <row r="503" spans="1:194" x14ac:dyDescent="0.25">
      <c r="A503" s="19">
        <v>69</v>
      </c>
      <c r="B503" s="43" t="s">
        <v>3343</v>
      </c>
      <c r="C503" s="43" t="s">
        <v>254</v>
      </c>
      <c r="D503" s="43" t="s">
        <v>241</v>
      </c>
      <c r="E503" s="43" t="s">
        <v>346</v>
      </c>
      <c r="F503" s="43" t="s">
        <v>3344</v>
      </c>
      <c r="G503" s="43" t="s">
        <v>3317</v>
      </c>
      <c r="H503" s="43" t="s">
        <v>277</v>
      </c>
      <c r="I503" s="43" t="s">
        <v>192</v>
      </c>
      <c r="J503" s="44">
        <f t="shared" si="361"/>
        <v>44452.770833333336</v>
      </c>
      <c r="K503" s="44">
        <v>44088.770833333336</v>
      </c>
      <c r="L503" s="44">
        <v>43902</v>
      </c>
      <c r="M503" s="43" t="s">
        <v>3345</v>
      </c>
      <c r="N503" s="43" t="s">
        <v>193</v>
      </c>
      <c r="O503" s="44">
        <v>46049.484629629631</v>
      </c>
      <c r="P503" s="43">
        <v>7599</v>
      </c>
      <c r="Q503" s="43">
        <v>2052</v>
      </c>
      <c r="R503" s="43">
        <v>5547</v>
      </c>
      <c r="S503" s="43" t="s">
        <v>206</v>
      </c>
      <c r="T503" s="44">
        <v>46042.770833333336</v>
      </c>
      <c r="U503" s="44">
        <v>46042.770833333336</v>
      </c>
      <c r="V503" s="44">
        <v>46042.770833333336</v>
      </c>
      <c r="W503" s="44">
        <v>46042.770833333336</v>
      </c>
      <c r="X503" s="44">
        <v>46042.770833333336</v>
      </c>
      <c r="Y503" s="44">
        <v>46042.770833333336</v>
      </c>
      <c r="Z503" s="44"/>
      <c r="AA503" s="44"/>
      <c r="AB503" s="44"/>
      <c r="AC503" s="44"/>
      <c r="AD503" s="44"/>
      <c r="AE503" s="43">
        <v>3</v>
      </c>
      <c r="AF503" s="43" t="s">
        <v>759</v>
      </c>
      <c r="AG503" s="43" t="s">
        <v>759</v>
      </c>
      <c r="AH503" s="43" t="s">
        <v>3346</v>
      </c>
      <c r="AI503" s="43" t="s">
        <v>2094</v>
      </c>
      <c r="AJ503" s="43" t="s">
        <v>2097</v>
      </c>
      <c r="AK503" s="43" t="s">
        <v>2094</v>
      </c>
      <c r="AL503" s="44">
        <v>46222</v>
      </c>
      <c r="AM503" s="44">
        <v>46222</v>
      </c>
      <c r="AN503" s="44">
        <v>46407</v>
      </c>
      <c r="AO503" s="44">
        <v>46407</v>
      </c>
      <c r="AP503" s="44">
        <v>46772</v>
      </c>
      <c r="AQ503" s="44">
        <v>46407</v>
      </c>
      <c r="AR503" s="44"/>
      <c r="AS503" s="44"/>
      <c r="AT503" s="44"/>
      <c r="AU503" s="43">
        <v>0</v>
      </c>
      <c r="AV503" s="43">
        <v>0</v>
      </c>
      <c r="AW503" s="43">
        <v>0</v>
      </c>
      <c r="AX503" s="51" t="s">
        <v>559</v>
      </c>
      <c r="AY503" s="51" t="s">
        <v>221</v>
      </c>
      <c r="AZ503" s="51" t="s">
        <v>198</v>
      </c>
      <c r="BA503" s="20">
        <f t="shared" ref="BA503:BI535" ca="1" si="418">IF(AL503&gt;1,IF(AL503&lt;EOMONTH(TODAY(),0),1,0),"")</f>
        <v>0</v>
      </c>
      <c r="BB503" s="20">
        <f t="shared" ca="1" si="418"/>
        <v>0</v>
      </c>
      <c r="BC503" s="20">
        <f t="shared" ca="1" si="418"/>
        <v>0</v>
      </c>
      <c r="BD503" s="20">
        <f t="shared" ca="1" si="418"/>
        <v>0</v>
      </c>
      <c r="BE503" s="20">
        <f t="shared" ca="1" si="418"/>
        <v>0</v>
      </c>
      <c r="BF503" s="20">
        <f t="shared" ca="1" si="418"/>
        <v>0</v>
      </c>
      <c r="BG503" s="21" t="str">
        <f t="shared" ca="1" si="418"/>
        <v/>
      </c>
      <c r="BH503" s="21" t="str">
        <f t="shared" ca="1" si="418"/>
        <v/>
      </c>
      <c r="BI503" s="21" t="str">
        <f t="shared" ca="1" si="418"/>
        <v/>
      </c>
      <c r="BJ503" s="22">
        <f t="shared" ca="1" si="363"/>
        <v>0</v>
      </c>
      <c r="BK503" s="21">
        <f t="shared" si="364"/>
        <v>3</v>
      </c>
      <c r="BL503" s="22">
        <f t="shared" ca="1" si="365"/>
        <v>7979</v>
      </c>
      <c r="BM503" s="22">
        <f t="shared" ca="1" si="366"/>
        <v>2154</v>
      </c>
      <c r="BN503" s="23">
        <f t="shared" ca="1" si="367"/>
        <v>5825</v>
      </c>
      <c r="BO503" s="24">
        <f t="shared" ca="1" si="368"/>
        <v>380</v>
      </c>
      <c r="BP503" s="51" t="str">
        <f>_xlfn.XLOOKUP(E503,[1]Validation!E:E,[1]Validation!F:F,"")</f>
        <v>EN11</v>
      </c>
      <c r="BQ503" s="51" t="str">
        <f>_xlfn.XLOOKUP(BP503,[1]Validation!F:F,[1]Validation!G:G,"")</f>
        <v>EN11 to EN22</v>
      </c>
      <c r="BR503" s="52" t="str">
        <f>VLOOKUP(G503,[1]Validation!$B$1:$C$9,2,0)</f>
        <v>D</v>
      </c>
      <c r="BS503" s="51">
        <f t="shared" ca="1" si="369"/>
        <v>69</v>
      </c>
      <c r="BT503" s="53">
        <f>_xlfn.XLOOKUP(B503,'[2]1. All Calls'!$R:$R,'[2]1. All Calls'!$A:$A,"",0)</f>
        <v>46049.713298611103</v>
      </c>
      <c r="BU503" s="51" t="str">
        <f>_xlfn.XLOOKUP(B503,'[2]1. All Calls'!$R:$R,'[2]1. All Calls'!$F:$F,"",0)</f>
        <v>CC-01954768</v>
      </c>
      <c r="BV503" s="51" t="str">
        <f>_xlfn.XLOOKUP(B503,'[2]1. All Calls'!$R:$R,'[2]1. All Calls'!$J:$J,"",0)</f>
        <v>Sales Call</v>
      </c>
      <c r="BW503" s="53" t="str">
        <f>_xlfn.XLOOKUP(B503,'[2]Sch Calls'!$R:$R,'[2]Sch Calls'!$A:$A,"",0)</f>
        <v/>
      </c>
      <c r="BX503" s="51" t="str">
        <f>_xlfn.XLOOKUP(B503,'[2]Sch Calls'!$R:$R,'[2]Sch Calls'!$B:$B,"",0)</f>
        <v/>
      </c>
      <c r="BY503" s="51" t="str">
        <f t="shared" si="413"/>
        <v>20-Jul-26</v>
      </c>
      <c r="BZ503" s="51" t="str">
        <f t="shared" si="413"/>
        <v>20-Jul-26</v>
      </c>
      <c r="CA503" s="51" t="str">
        <f t="shared" si="370"/>
        <v>23-Oct-26</v>
      </c>
      <c r="CB503" s="51" t="str">
        <f t="shared" si="371"/>
        <v>21-Jul-27</v>
      </c>
      <c r="CC503" s="51" t="str">
        <f t="shared" si="372"/>
        <v>21-Jan-28</v>
      </c>
      <c r="CD503" s="51" t="str">
        <f t="shared" si="373"/>
        <v>21-Jan-27</v>
      </c>
      <c r="CE503" s="51">
        <f t="shared" ca="1" si="414"/>
        <v>133</v>
      </c>
      <c r="CF503" s="51">
        <f t="shared" ca="1" si="414"/>
        <v>133</v>
      </c>
      <c r="CG503" s="51">
        <f t="shared" ca="1" si="374"/>
        <v>133</v>
      </c>
      <c r="CH503" s="51">
        <f t="shared" ca="1" si="375"/>
        <v>133</v>
      </c>
      <c r="CI503" s="51">
        <f t="shared" ca="1" si="376"/>
        <v>133</v>
      </c>
      <c r="CJ503" s="51">
        <f t="shared" ca="1" si="377"/>
        <v>133</v>
      </c>
      <c r="CK503" s="51">
        <f t="shared" ca="1" si="411"/>
        <v>399</v>
      </c>
      <c r="CL503" s="51">
        <f t="shared" ca="1" si="411"/>
        <v>399</v>
      </c>
      <c r="CM503" s="51">
        <f t="shared" ca="1" si="411"/>
        <v>399</v>
      </c>
      <c r="CN503" s="51">
        <f t="shared" ca="1" si="411"/>
        <v>399</v>
      </c>
      <c r="CO503" s="51">
        <f t="shared" ca="1" si="411"/>
        <v>399</v>
      </c>
      <c r="CP503" s="51">
        <f t="shared" ca="1" si="411"/>
        <v>399</v>
      </c>
      <c r="CQ503" s="51">
        <f t="shared" ca="1" si="412"/>
        <v>1586</v>
      </c>
      <c r="CR503" s="51">
        <f t="shared" ca="1" si="412"/>
        <v>1586</v>
      </c>
      <c r="CS503" s="51">
        <f t="shared" ca="1" si="412"/>
        <v>3496</v>
      </c>
      <c r="CT503" s="51">
        <f t="shared" ca="1" si="412"/>
        <v>3586</v>
      </c>
      <c r="CU503" s="51">
        <f t="shared" ca="1" si="412"/>
        <v>7586</v>
      </c>
      <c r="CV503" s="54">
        <f t="shared" ca="1" si="412"/>
        <v>3586</v>
      </c>
      <c r="CW503" s="25">
        <v>0</v>
      </c>
      <c r="CX503" s="55">
        <v>1</v>
      </c>
      <c r="CY503" s="55"/>
      <c r="CZ503" s="26">
        <v>0</v>
      </c>
      <c r="DA503" s="26">
        <v>0</v>
      </c>
      <c r="DB503" s="26">
        <v>0</v>
      </c>
      <c r="DC503" s="26">
        <v>0</v>
      </c>
      <c r="DD503" s="26">
        <v>0</v>
      </c>
      <c r="DE503" s="26">
        <v>0</v>
      </c>
      <c r="DF503" s="26">
        <v>0</v>
      </c>
      <c r="DG503" s="26">
        <v>0</v>
      </c>
      <c r="DH503" s="26">
        <v>0</v>
      </c>
      <c r="DI503" s="26">
        <v>0</v>
      </c>
      <c r="DJ503" s="26">
        <v>0</v>
      </c>
      <c r="DK503" s="26">
        <v>0</v>
      </c>
      <c r="DL503" s="27">
        <f t="shared" si="378"/>
        <v>46124.713298611103</v>
      </c>
      <c r="DM503" s="28">
        <f t="shared" ca="1" si="379"/>
        <v>1</v>
      </c>
      <c r="DN503" s="56">
        <f>_xlfn.XLOOKUP(B503,'[2]1. All Calls'!$R:$R,'[2]1. All Calls'!$A:$A,"",0)</f>
        <v>46049.713298611103</v>
      </c>
      <c r="DO503" s="57" t="str">
        <f ca="1">VLOOKUP(DM503,[1]Validation!$B$20:$C$25,2,0)</f>
        <v>Above 3 months</v>
      </c>
      <c r="DP503" s="58" t="str">
        <f>_xlfn.XLOOKUP(B503,'[1]Active AMCs- Dealer'!E:E,'[1]Active AMCs- Dealer'!L:L,"Not in AMC",0)</f>
        <v>Not in AMC</v>
      </c>
      <c r="DQ503" s="50"/>
      <c r="DR503" s="29" t="str">
        <f>_xlfn.XLOOKUP(B503,'[2]1. All Calls'!$R:$R,'[2]1. All Calls'!$F:$F,"",0)</f>
        <v>CC-01954768</v>
      </c>
      <c r="DS503" s="29" t="str">
        <f>_xlfn.XLOOKUP(B503,'[2]1. All Calls'!$R:$R,'[2]1. All Calls'!$AB:$AB,"",0)</f>
        <v>Sales call carried out for HMR update</v>
      </c>
      <c r="DT503" s="30">
        <f>_xlfn.XLOOKUP(DR503,'[2]1. All Calls'!$F:$F,'[2]1. All Calls'!$A:$A,"",0)</f>
        <v>46049.713298611103</v>
      </c>
      <c r="DU503" s="31">
        <f>_xlfn.XLOOKUP(DR503,'[2]1. All Calls'!$F:$F,'[2]1. All Calls'!$B:$B,"",0)</f>
        <v>7599</v>
      </c>
      <c r="DV503" s="31">
        <f>_xlfn.XLOOKUP(B503,[1]MDA_Assets!D:D,[1]MDA_Assets!N:N,"",0)</f>
        <v>2052</v>
      </c>
      <c r="DW503" s="31">
        <f>_xlfn.XLOOKUP(B503,[1]MDA_Assets!D:D,[1]MDA_Assets!O:O,"",0)</f>
        <v>5547</v>
      </c>
      <c r="DX503" s="32" t="str">
        <f>_xlfn.XLOOKUP(B503,[1]MDA_Assets!D:D,[1]MDA_Assets!Q:Q,"",0)</f>
        <v>XD</v>
      </c>
      <c r="DY503" s="33">
        <f>_xlfn.XLOOKUP(B503,[1]MDA_Assets!D:D,[1]MDA_Assets!R:R,"",0)</f>
        <v>46043</v>
      </c>
      <c r="DZ503" s="33">
        <f>_xlfn.XLOOKUP(B503,[1]MDA_Assets!D:D,[1]MDA_Assets!S:S,"",0)</f>
        <v>46043</v>
      </c>
      <c r="EA503" s="33">
        <f>_xlfn.XLOOKUP(B503,[1]MDA_Assets!D:D,[1]MDA_Assets!T:T,"",0)</f>
        <v>46043</v>
      </c>
      <c r="EB503" s="33">
        <f>_xlfn.XLOOKUP(B503,[1]MDA_Assets!D:D,[1]MDA_Assets!U:U,"",0)</f>
        <v>46043</v>
      </c>
      <c r="EC503" s="33">
        <f>_xlfn.XLOOKUP(B503,[1]MDA_Assets!D:D,[1]MDA_Assets!V:V,"",0)</f>
        <v>46043</v>
      </c>
      <c r="ED503" s="33">
        <f>_xlfn.XLOOKUP(B503,[1]MDA_Assets!D:D,[1]MDA_Assets!W:W,"",0)</f>
        <v>46043</v>
      </c>
      <c r="EE503" s="32">
        <f>_xlfn.XLOOKUP(B503,[1]MDA_Assets!D:D,[1]MDA_Assets!X:X,"",0)</f>
        <v>0</v>
      </c>
      <c r="EF503" s="33">
        <f>_xlfn.XLOOKUP(B503,[1]MDA_Assets!D:D,[1]MDA_Assets!Y:Y,"",0)</f>
        <v>0</v>
      </c>
      <c r="EG503" s="33">
        <f>_xlfn.XLOOKUP(B503,[1]MDA_Assets!D:D,[1]MDA_Assets!Z:Z,"",0)</f>
        <v>0</v>
      </c>
      <c r="EH503" s="33">
        <f>_xlfn.XLOOKUP(B503,[1]MDA_Assets!D:D,[1]MDA_Assets!AA:AA,"",0)</f>
        <v>0</v>
      </c>
      <c r="EI503" s="34">
        <f>_xlfn.XLOOKUP(B503,[1]MDA_Assets!D:D,[1]MDA_Assets!P:P,"",0)</f>
        <v>3</v>
      </c>
      <c r="EJ503" s="35" t="str">
        <f>_xlfn.XLOOKUP(B503,[1]MDA_Assets!D:D,[1]MDA_Assets!AB:AB,"",0)</f>
        <v>1985</v>
      </c>
      <c r="EK503" s="35" t="str">
        <f>_xlfn.XLOOKUP(B503,[1]MDA_Assets!D:D,[1]MDA_Assets!AC:AC,"",0)</f>
        <v>1985</v>
      </c>
      <c r="EL503" s="35" t="str">
        <f>_xlfn.XLOOKUP(B503,[1]MDA_Assets!D:D,[1]MDA_Assets!AD:AD,"",0)</f>
        <v>3895</v>
      </c>
      <c r="EM503" s="35" t="str">
        <f>_xlfn.XLOOKUP(B503,[1]MDA_Assets!D:D,[1]MDA_Assets!AE:AE,"",0)</f>
        <v>3985</v>
      </c>
      <c r="EN503" s="35" t="str">
        <f>_xlfn.XLOOKUP(B503,[1]MDA_Assets!D:D,[1]MDA_Assets!AF:AF,"",0)</f>
        <v>7985</v>
      </c>
      <c r="EO503" s="35" t="str">
        <f>_xlfn.XLOOKUP(B503,[1]MDA_Assets!D:D,[1]MDA_Assets!AG:AG,"",0)</f>
        <v>3985</v>
      </c>
      <c r="EP503" s="36">
        <f t="shared" si="416"/>
        <v>180</v>
      </c>
      <c r="EQ503" s="36">
        <f t="shared" si="416"/>
        <v>180</v>
      </c>
      <c r="ER503" s="36">
        <f t="shared" si="380"/>
        <v>365</v>
      </c>
      <c r="ES503" s="36">
        <f t="shared" si="381"/>
        <v>365</v>
      </c>
      <c r="ET503" s="36">
        <f t="shared" si="382"/>
        <v>730</v>
      </c>
      <c r="EU503" s="36">
        <f t="shared" si="383"/>
        <v>365</v>
      </c>
      <c r="EV503" s="36" t="str">
        <f t="shared" si="384"/>
        <v/>
      </c>
      <c r="EW503" s="36" t="str">
        <f t="shared" si="355"/>
        <v/>
      </c>
      <c r="EX503" s="36" t="str">
        <f t="shared" si="408"/>
        <v/>
      </c>
      <c r="EY503" s="36">
        <f t="shared" si="417"/>
        <v>5.81</v>
      </c>
      <c r="EZ503" s="36">
        <f t="shared" si="417"/>
        <v>5.81</v>
      </c>
      <c r="FA503" s="36">
        <f t="shared" si="417"/>
        <v>11.78</v>
      </c>
      <c r="FB503" s="36">
        <f t="shared" si="417"/>
        <v>11.78</v>
      </c>
      <c r="FC503" s="36">
        <f t="shared" si="417"/>
        <v>23.55</v>
      </c>
      <c r="FD503" s="36">
        <f t="shared" si="417"/>
        <v>11.78</v>
      </c>
      <c r="FE503" s="36" t="str">
        <f t="shared" si="390"/>
        <v/>
      </c>
      <c r="FF503" s="36" t="str">
        <f t="shared" si="390"/>
        <v/>
      </c>
      <c r="FG503" s="36" t="str">
        <f t="shared" si="390"/>
        <v/>
      </c>
      <c r="FH503" s="37" t="str" cm="1">
        <f t="array" ref="FH503">_xlfn.IFS(EY503="", "No Data", EY503&lt;0, "Negative/Future", EY503=0, "Zero Days", EY503&lt;=3, "&lt; 3 Months", EY503&lt;=6, "3 to 6 Months", EY503&lt;=9, "6 to 9 Months", EY503&lt;=12, "9 to 12 Months", EY503&lt;=15, "12 to 15 Months", EY503&lt;=18, "15 to 18 Months", EY503&lt;=24, "18 to 24 Months", EY503&gt;24, "&gt; 24 Months")</f>
        <v>3 to 6 Months</v>
      </c>
      <c r="FI503" s="37" t="str" cm="1">
        <f t="array" ref="FI503">_xlfn.IFS(EZ503="", "No Data", EZ503&lt;0, "Negative/Future", EZ503=0, "Zero Days", EZ503&lt;=3, "&lt; 3 Months", EZ503&lt;=6, "3 to 6 Months", EZ503&lt;=9, "6 to 9 Months", EZ503&lt;=12, "9 to 12 Months", EZ503&lt;=15, "12 to 15 Months", EZ503&lt;=18, "15 to 18 Months", EZ503&lt;=24, "18 to 24 Months", EZ503&gt;24, "&gt; 24 Months")</f>
        <v>3 to 6 Months</v>
      </c>
      <c r="FJ503" s="37" t="str" cm="1">
        <f t="array" ref="FJ503">_xlfn.IFS(FA503="", "No Data", FA503&lt;0, "Negative/Future", FA503=0, "Zero Days", FA503&lt;=3, "&lt; 3 Months", FA503&lt;=6, "3 to 6 Months", FA503&lt;=9, "6 to 9 Months", FA503&lt;=12, "9 to 12 Months", FA503&lt;=15, "12 to 15 Months", FA503&lt;=18, "15 to 18 Months", FA503&lt;=24, "18 to 24 Months", FA503&gt;24, "&gt; 24 Months")</f>
        <v>9 to 12 Months</v>
      </c>
      <c r="FK503" s="37" t="str" cm="1">
        <f t="array" ref="FK503">_xlfn.IFS(FB503="", "No Data", FB503&lt;0, "Negative/Future", FB503=0, "Zero Days", FB503&lt;=3, "&lt; 3 Months", FB503&lt;=6, "3 to 6 Months", FB503&lt;=9, "6 to 9 Months", FB503&lt;=12, "9 to 12 Months", FB503&lt;=15, "12 to 15 Months", FB503&lt;=18, "15 to 18 Months", FB503&lt;=24, "18 to 24 Months", FB503&gt;24, "&gt; 24 Months")</f>
        <v>9 to 12 Months</v>
      </c>
      <c r="FL503" s="37" t="str" cm="1">
        <f t="array" ref="FL503">_xlfn.IFS(FC503="", "No Data", FC503&lt;0, "Negative/Future", FC503=0, "Zero Days", FC503&lt;=3, "&lt; 3 Months", FC503&lt;=6, "3 to 6 Months", FC503&lt;=9, "6 to 9 Months", FC503&lt;=12, "9 to 12 Months", FC503&lt;=15, "12 to 15 Months", FC503&lt;=18, "15 to 18 Months", FC503&lt;=24, "18 to 24 Months", FC503&gt;24, "&gt; 24 Months")</f>
        <v>18 to 24 Months</v>
      </c>
      <c r="FM503" s="37" t="str" cm="1">
        <f t="array" ref="FM503">_xlfn.IFS(FD503="", "No Data", FD503&lt;0, "Negative/Future", FD503=0, "Zero Days", FD503&lt;=3, "&lt; 3 Months", FD503&lt;=6, "3 to 6 Months", FD503&lt;=9, "6 to 9 Months", FD503&lt;=12, "9 to 12 Months", FD503&lt;=15, "12 to 15 Months", FD503&lt;=18, "15 to 18 Months", FD503&lt;=24, "18 to 24 Months", FD503&gt;24, "&gt; 24 Months")</f>
        <v>9 to 12 Months</v>
      </c>
      <c r="FN503" s="37" t="str" cm="1">
        <f t="array" ref="FN503">_xlfn.IFS(FE503="", "No Data", FE503&lt;0, "Negative/Future", FE503=0, "Zero Days", FE503&lt;=3, "&lt; 3 Months", FE503&lt;=6, "3 to 6 Months", FE503&lt;=9, "6 to 9 Months", FE503&lt;=12, "9 to 12 Months", FE503&lt;=15, "12 to 15 Months", FE503&lt;=18, "15 to 18 Months", FE503&lt;=24, "18 to 24 Months", FE503&gt;24, "&gt; 24 Months")</f>
        <v>No Data</v>
      </c>
      <c r="FO503" s="37" t="str" cm="1">
        <f t="array" ref="FO503">_xlfn.IFS(FG503="", "No Data", FG503&lt;0, "Negative/Future", FG503=0, "Zero Days", FG503&lt;=3, "&lt; 3 Months", FG503&lt;=6, "3 to 6 Months", FG503&lt;=9, "6 to 9 Months", FG503&lt;=12, "9 to 12 Months", FG503&lt;=15, "12 to 15 Months", FG503&lt;=18, "15 to 18 Months", FG503&lt;=24, "18 to 24 Months", FG503&gt;24, "&gt; 24 Months")</f>
        <v>No Data</v>
      </c>
      <c r="FP503" s="37" t="str" cm="1">
        <f t="array" ref="FP503">_xlfn.IFS(FF503="", "No Data", FF503&lt;0, "Negative/Future", FF503=0, "Zero Days", FF503&lt;=3, "&lt; 3 Months", FF503&lt;=6, "3 to 6 Months", FF503&lt;=9, "6 to 9 Months", FF503&lt;=12, "9 to 12 Months", FF503&lt;=15, "12 to 15 Months", FF503&lt;=18, "15 to 18 Months", FF503&lt;=24, "18 to 24 Months", FF503&gt;24, "&gt; 24 Months")</f>
        <v>No Data</v>
      </c>
      <c r="FQ503" s="29" t="s">
        <v>3347</v>
      </c>
      <c r="FR503" s="29">
        <v>8978200989</v>
      </c>
      <c r="FS503" s="38" t="s">
        <v>252</v>
      </c>
      <c r="FT503" s="38" t="s">
        <v>202</v>
      </c>
      <c r="FU503" s="31">
        <f>_xlfn.XLOOKUP(B503,[1]MDA_Assets!D:D,[1]MDA_Assets!X:X,"",0)</f>
        <v>0</v>
      </c>
      <c r="FV503" s="39">
        <v>0</v>
      </c>
      <c r="FW503" s="39">
        <v>0</v>
      </c>
      <c r="FX503" s="39">
        <v>0</v>
      </c>
      <c r="FY503" s="39">
        <v>9</v>
      </c>
      <c r="FZ503" s="40">
        <f t="shared" si="415"/>
        <v>46223</v>
      </c>
      <c r="GA503" s="40">
        <f t="shared" si="415"/>
        <v>46223</v>
      </c>
      <c r="GB503" s="40">
        <f t="shared" si="357"/>
        <v>46408</v>
      </c>
      <c r="GC503" s="40">
        <f t="shared" si="358"/>
        <v>46408</v>
      </c>
      <c r="GD503" s="40">
        <f t="shared" si="359"/>
        <v>46773</v>
      </c>
      <c r="GE503" s="40">
        <f t="shared" si="360"/>
        <v>46408</v>
      </c>
      <c r="GF503" s="40" t="str">
        <f t="shared" ref="GF503:GH535" si="419">IF(EF503&gt;1,SUM(EF503+EV503),"")</f>
        <v/>
      </c>
      <c r="GG503" s="40" t="str">
        <f t="shared" si="419"/>
        <v/>
      </c>
      <c r="GH503" s="40" t="str">
        <f t="shared" si="419"/>
        <v/>
      </c>
      <c r="GI503" s="39">
        <f t="shared" si="385"/>
        <v>0</v>
      </c>
      <c r="GJ503" s="39">
        <f t="shared" si="386"/>
        <v>0</v>
      </c>
      <c r="GK503" s="39">
        <f t="shared" si="387"/>
        <v>0</v>
      </c>
      <c r="GL503" s="39">
        <f t="shared" si="388"/>
        <v>6</v>
      </c>
    </row>
    <row r="504" spans="1:194" x14ac:dyDescent="0.25">
      <c r="A504" s="19">
        <v>80</v>
      </c>
      <c r="B504" s="43" t="s">
        <v>3348</v>
      </c>
      <c r="C504" s="43" t="s">
        <v>186</v>
      </c>
      <c r="D504" s="43" t="s">
        <v>241</v>
      </c>
      <c r="E504" s="43" t="s">
        <v>457</v>
      </c>
      <c r="F504" s="43" t="s">
        <v>597</v>
      </c>
      <c r="G504" s="43" t="s">
        <v>3317</v>
      </c>
      <c r="H504" s="43" t="s">
        <v>291</v>
      </c>
      <c r="I504" s="43" t="s">
        <v>192</v>
      </c>
      <c r="J504" s="44">
        <f t="shared" si="361"/>
        <v>44006.373611111114</v>
      </c>
      <c r="K504" s="44">
        <v>43642.373611111114</v>
      </c>
      <c r="L504" s="44">
        <v>43516</v>
      </c>
      <c r="M504" s="43" t="s">
        <v>3349</v>
      </c>
      <c r="N504" s="43" t="s">
        <v>193</v>
      </c>
      <c r="O504" s="44">
        <v>46052.324328703704</v>
      </c>
      <c r="P504" s="43">
        <v>7870</v>
      </c>
      <c r="Q504" s="43">
        <v>7555</v>
      </c>
      <c r="R504" s="43">
        <v>315</v>
      </c>
      <c r="S504" s="43" t="s">
        <v>194</v>
      </c>
      <c r="T504" s="44">
        <v>45383.770833333336</v>
      </c>
      <c r="U504" s="44">
        <v>45383.770833333336</v>
      </c>
      <c r="V504" s="44">
        <v>45383.770833333336</v>
      </c>
      <c r="W504" s="44">
        <v>45383.770833333336</v>
      </c>
      <c r="X504" s="44">
        <v>45383.770833333336</v>
      </c>
      <c r="Y504" s="44">
        <v>45383.770833333336</v>
      </c>
      <c r="Z504" s="44" t="s">
        <v>195</v>
      </c>
      <c r="AA504" s="44"/>
      <c r="AB504" s="44"/>
      <c r="AC504" s="44"/>
      <c r="AD504" s="44"/>
      <c r="AE504" s="43">
        <v>2</v>
      </c>
      <c r="AF504" s="43" t="s">
        <v>3350</v>
      </c>
      <c r="AG504" s="43" t="s">
        <v>3350</v>
      </c>
      <c r="AH504" s="43" t="s">
        <v>3351</v>
      </c>
      <c r="AI504" s="43" t="s">
        <v>3350</v>
      </c>
      <c r="AJ504" s="43" t="s">
        <v>3352</v>
      </c>
      <c r="AK504" s="43" t="s">
        <v>3350</v>
      </c>
      <c r="AL504" s="44">
        <v>45748</v>
      </c>
      <c r="AM504" s="44">
        <v>45563</v>
      </c>
      <c r="AN504" s="44">
        <v>46113</v>
      </c>
      <c r="AO504" s="44">
        <v>46113</v>
      </c>
      <c r="AP504" s="44">
        <v>46113</v>
      </c>
      <c r="AQ504" s="44">
        <v>45748</v>
      </c>
      <c r="AR504" s="44"/>
      <c r="AS504" s="44"/>
      <c r="AT504" s="44"/>
      <c r="AU504" s="43">
        <v>0</v>
      </c>
      <c r="AV504" s="43">
        <v>0</v>
      </c>
      <c r="AW504" s="43">
        <v>0</v>
      </c>
      <c r="AX504" s="51" t="s">
        <v>237</v>
      </c>
      <c r="AY504" s="51" t="s">
        <v>237</v>
      </c>
      <c r="AZ504" s="51" t="s">
        <v>198</v>
      </c>
      <c r="BA504" s="20">
        <f t="shared" ca="1" si="418"/>
        <v>1</v>
      </c>
      <c r="BB504" s="20">
        <f t="shared" ca="1" si="418"/>
        <v>1</v>
      </c>
      <c r="BC504" s="20">
        <f t="shared" ca="1" si="418"/>
        <v>1</v>
      </c>
      <c r="BD504" s="20">
        <f t="shared" ca="1" si="418"/>
        <v>1</v>
      </c>
      <c r="BE504" s="20">
        <f t="shared" ca="1" si="418"/>
        <v>1</v>
      </c>
      <c r="BF504" s="20">
        <f t="shared" ca="1" si="418"/>
        <v>1</v>
      </c>
      <c r="BG504" s="21" t="str">
        <f t="shared" ca="1" si="418"/>
        <v/>
      </c>
      <c r="BH504" s="21" t="str">
        <f t="shared" ca="1" si="418"/>
        <v/>
      </c>
      <c r="BI504" s="21" t="str">
        <f t="shared" ca="1" si="418"/>
        <v/>
      </c>
      <c r="BJ504" s="22">
        <f t="shared" ca="1" si="363"/>
        <v>6</v>
      </c>
      <c r="BK504" s="21">
        <f t="shared" si="364"/>
        <v>2</v>
      </c>
      <c r="BL504" s="22">
        <f t="shared" ca="1" si="365"/>
        <v>8117</v>
      </c>
      <c r="BM504" s="22">
        <f t="shared" ca="1" si="366"/>
        <v>7792</v>
      </c>
      <c r="BN504" s="23">
        <f t="shared" ca="1" si="367"/>
        <v>325</v>
      </c>
      <c r="BO504" s="24">
        <f t="shared" ca="1" si="368"/>
        <v>247</v>
      </c>
      <c r="BP504" s="51" t="str">
        <f>_xlfn.XLOOKUP(E504,[1]Validation!E:E,[1]Validation!F:F,"")</f>
        <v>EG55</v>
      </c>
      <c r="BQ504" s="51" t="str">
        <f>_xlfn.XLOOKUP(BP504,[1]Validation!F:F,[1]Validation!G:G,"")</f>
        <v>EG55 to EG75</v>
      </c>
      <c r="BR504" s="52" t="str">
        <f>VLOOKUP(G504,[1]Validation!$B$1:$C$9,2,0)</f>
        <v>D</v>
      </c>
      <c r="BS504" s="51">
        <f t="shared" ca="1" si="369"/>
        <v>83</v>
      </c>
      <c r="BT504" s="53">
        <f>_xlfn.XLOOKUP(B504,'[2]1. All Calls'!$R:$R,'[2]1. All Calls'!$A:$A,"",0)</f>
        <v>46052.552997685198</v>
      </c>
      <c r="BU504" s="51" t="str">
        <f>_xlfn.XLOOKUP(B504,'[2]1. All Calls'!$R:$R,'[2]1. All Calls'!$F:$F,"",0)</f>
        <v>CC-01958725</v>
      </c>
      <c r="BV504" s="51" t="str">
        <f>_xlfn.XLOOKUP(B504,'[2]1. All Calls'!$R:$R,'[2]1. All Calls'!$J:$J,"",0)</f>
        <v>Sales Call</v>
      </c>
      <c r="BW504" s="53">
        <f>_xlfn.XLOOKUP(B504,'[2]Sch Calls'!$R:$R,'[2]Sch Calls'!$A:$A,"",0)</f>
        <v>45384.477696759299</v>
      </c>
      <c r="BX504" s="51">
        <f>_xlfn.XLOOKUP(B504,'[2]Sch Calls'!$R:$R,'[2]Sch Calls'!$B:$B,"",0)</f>
        <v>5662</v>
      </c>
      <c r="BY504" s="51" t="str">
        <f t="shared" si="413"/>
        <v>29-Sep-24</v>
      </c>
      <c r="BZ504" s="51" t="str">
        <f t="shared" si="413"/>
        <v>29-Sep-24</v>
      </c>
      <c r="CA504" s="51" t="str">
        <f t="shared" si="370"/>
        <v>02-Jan-25</v>
      </c>
      <c r="CB504" s="51" t="str">
        <f t="shared" si="371"/>
        <v>30-Sep-25</v>
      </c>
      <c r="CC504" s="51" t="str">
        <f t="shared" si="372"/>
        <v>02-Apr-26</v>
      </c>
      <c r="CD504" s="51" t="str">
        <f t="shared" si="373"/>
        <v>02-Apr-25</v>
      </c>
      <c r="CE504" s="51">
        <f t="shared" ca="1" si="414"/>
        <v>792</v>
      </c>
      <c r="CF504" s="51">
        <f t="shared" ca="1" si="414"/>
        <v>792</v>
      </c>
      <c r="CG504" s="51">
        <f t="shared" ca="1" si="374"/>
        <v>792</v>
      </c>
      <c r="CH504" s="51">
        <f t="shared" ca="1" si="375"/>
        <v>792</v>
      </c>
      <c r="CI504" s="51">
        <f t="shared" ca="1" si="376"/>
        <v>792</v>
      </c>
      <c r="CJ504" s="51">
        <f t="shared" ca="1" si="377"/>
        <v>792</v>
      </c>
      <c r="CK504" s="51">
        <f t="shared" ca="1" si="411"/>
        <v>1584</v>
      </c>
      <c r="CL504" s="51">
        <f t="shared" ca="1" si="411"/>
        <v>1584</v>
      </c>
      <c r="CM504" s="51">
        <f t="shared" ca="1" si="411"/>
        <v>1584</v>
      </c>
      <c r="CN504" s="51">
        <f t="shared" ca="1" si="411"/>
        <v>1584</v>
      </c>
      <c r="CO504" s="51">
        <f t="shared" ca="1" si="411"/>
        <v>1584</v>
      </c>
      <c r="CP504" s="51">
        <f t="shared" ca="1" si="411"/>
        <v>1584</v>
      </c>
      <c r="CQ504" s="51">
        <f t="shared" ca="1" si="412"/>
        <v>200</v>
      </c>
      <c r="CR504" s="51">
        <f t="shared" ca="1" si="412"/>
        <v>200</v>
      </c>
      <c r="CS504" s="51">
        <f t="shared" ca="1" si="412"/>
        <v>4200</v>
      </c>
      <c r="CT504" s="51">
        <f t="shared" ca="1" si="412"/>
        <v>200</v>
      </c>
      <c r="CU504" s="51">
        <f t="shared" ca="1" si="412"/>
        <v>1132</v>
      </c>
      <c r="CV504" s="54">
        <f t="shared" ca="1" si="412"/>
        <v>200</v>
      </c>
      <c r="CW504" s="25">
        <v>0</v>
      </c>
      <c r="CX504" s="55">
        <v>1</v>
      </c>
      <c r="CY504" s="55"/>
      <c r="CZ504" s="26">
        <v>0</v>
      </c>
      <c r="DA504" s="26">
        <v>0</v>
      </c>
      <c r="DB504" s="26">
        <v>0</v>
      </c>
      <c r="DC504" s="26">
        <v>0</v>
      </c>
      <c r="DD504" s="26">
        <v>0</v>
      </c>
      <c r="DE504" s="26">
        <v>0</v>
      </c>
      <c r="DF504" s="26">
        <v>0</v>
      </c>
      <c r="DG504" s="26">
        <v>0</v>
      </c>
      <c r="DH504" s="26">
        <v>0</v>
      </c>
      <c r="DI504" s="26">
        <v>0</v>
      </c>
      <c r="DJ504" s="26">
        <v>0</v>
      </c>
      <c r="DK504" s="26">
        <v>0</v>
      </c>
      <c r="DL504" s="27">
        <f t="shared" si="378"/>
        <v>46127.552997685198</v>
      </c>
      <c r="DM504" s="28">
        <f t="shared" ca="1" si="379"/>
        <v>1</v>
      </c>
      <c r="DN504" s="56">
        <f>_xlfn.XLOOKUP(B504,'[2]1. All Calls'!$R:$R,'[2]1. All Calls'!$A:$A,"",0)</f>
        <v>46052.552997685198</v>
      </c>
      <c r="DO504" s="57" t="str">
        <f ca="1">VLOOKUP(DM504,[1]Validation!$B$20:$C$25,2,0)</f>
        <v>Above 3 months</v>
      </c>
      <c r="DP504" s="58" t="str">
        <f>_xlfn.XLOOKUP(B504,'[1]Active AMCs- Dealer'!E:E,'[1]Active AMCs- Dealer'!L:L,"Not in AMC",0)</f>
        <v>Expired</v>
      </c>
      <c r="DQ504" s="50"/>
      <c r="DR504" s="29" t="str">
        <f>_xlfn.XLOOKUP(B504,'[2]1. All Calls'!$R:$R,'[2]1. All Calls'!$F:$F,"",0)</f>
        <v>CC-01958725</v>
      </c>
      <c r="DS504" s="29" t="str">
        <f>_xlfn.XLOOKUP(B504,'[2]1. All Calls'!$R:$R,'[2]1. All Calls'!$AB:$AB,"",0)</f>
        <v>Sales call carried out for HMR update</v>
      </c>
      <c r="DT504" s="30">
        <f>_xlfn.XLOOKUP(DR504,'[2]1. All Calls'!$F:$F,'[2]1. All Calls'!$A:$A,"",0)</f>
        <v>46052.552997685198</v>
      </c>
      <c r="DU504" s="31">
        <f>_xlfn.XLOOKUP(DR504,'[2]1. All Calls'!$F:$F,'[2]1. All Calls'!$B:$B,"",0)</f>
        <v>7870</v>
      </c>
      <c r="DV504" s="31">
        <f>_xlfn.XLOOKUP(B504,[1]MDA_Assets!D:D,[1]MDA_Assets!N:N,"",0)</f>
        <v>7555</v>
      </c>
      <c r="DW504" s="31">
        <f>_xlfn.XLOOKUP(B504,[1]MDA_Assets!D:D,[1]MDA_Assets!O:O,"",0)</f>
        <v>315</v>
      </c>
      <c r="DX504" s="32" t="str">
        <f>_xlfn.XLOOKUP(B504,[1]MDA_Assets!D:D,[1]MDA_Assets!Q:Q,"",0)</f>
        <v>Synthetic</v>
      </c>
      <c r="DY504" s="33">
        <f>_xlfn.XLOOKUP(B504,[1]MDA_Assets!D:D,[1]MDA_Assets!R:R,"",0)</f>
        <v>45384</v>
      </c>
      <c r="DZ504" s="33">
        <f>_xlfn.XLOOKUP(B504,[1]MDA_Assets!D:D,[1]MDA_Assets!S:S,"",0)</f>
        <v>45384</v>
      </c>
      <c r="EA504" s="33">
        <f>_xlfn.XLOOKUP(B504,[1]MDA_Assets!D:D,[1]MDA_Assets!T:T,"",0)</f>
        <v>45384</v>
      </c>
      <c r="EB504" s="33">
        <f>_xlfn.XLOOKUP(B504,[1]MDA_Assets!D:D,[1]MDA_Assets!U:U,"",0)</f>
        <v>45384</v>
      </c>
      <c r="EC504" s="33">
        <f>_xlfn.XLOOKUP(B504,[1]MDA_Assets!D:D,[1]MDA_Assets!V:V,"",0)</f>
        <v>45384</v>
      </c>
      <c r="ED504" s="33">
        <f>_xlfn.XLOOKUP(B504,[1]MDA_Assets!D:D,[1]MDA_Assets!W:W,"",0)</f>
        <v>45384</v>
      </c>
      <c r="EE504" s="32" t="str">
        <f>_xlfn.XLOOKUP(B504,[1]MDA_Assets!D:D,[1]MDA_Assets!X:X,"",0)</f>
        <v>No</v>
      </c>
      <c r="EF504" s="33">
        <f>_xlfn.XLOOKUP(B504,[1]MDA_Assets!D:D,[1]MDA_Assets!Y:Y,"",0)</f>
        <v>0</v>
      </c>
      <c r="EG504" s="33">
        <f>_xlfn.XLOOKUP(B504,[1]MDA_Assets!D:D,[1]MDA_Assets!Z:Z,"",0)</f>
        <v>0</v>
      </c>
      <c r="EH504" s="33">
        <f>_xlfn.XLOOKUP(B504,[1]MDA_Assets!D:D,[1]MDA_Assets!AA:AA,"",0)</f>
        <v>0</v>
      </c>
      <c r="EI504" s="34">
        <f>_xlfn.XLOOKUP(B504,[1]MDA_Assets!D:D,[1]MDA_Assets!P:P,"",0)</f>
        <v>2</v>
      </c>
      <c r="EJ504" s="35" t="str">
        <f>_xlfn.XLOOKUP(B504,[1]MDA_Assets!D:D,[1]MDA_Assets!AB:AB,"",0)</f>
        <v>1784</v>
      </c>
      <c r="EK504" s="35" t="str">
        <f>_xlfn.XLOOKUP(B504,[1]MDA_Assets!D:D,[1]MDA_Assets!AC:AC,"",0)</f>
        <v>1784</v>
      </c>
      <c r="EL504" s="35" t="str">
        <f>_xlfn.XLOOKUP(B504,[1]MDA_Assets!D:D,[1]MDA_Assets!AD:AD,"",0)</f>
        <v>5784</v>
      </c>
      <c r="EM504" s="35" t="str">
        <f>_xlfn.XLOOKUP(B504,[1]MDA_Assets!D:D,[1]MDA_Assets!AE:AE,"",0)</f>
        <v>1784</v>
      </c>
      <c r="EN504" s="35" t="str">
        <f>_xlfn.XLOOKUP(B504,[1]MDA_Assets!D:D,[1]MDA_Assets!AF:AF,"",0)</f>
        <v>2716</v>
      </c>
      <c r="EO504" s="35" t="str">
        <f>_xlfn.XLOOKUP(B504,[1]MDA_Assets!D:D,[1]MDA_Assets!AG:AG,"",0)</f>
        <v>1784</v>
      </c>
      <c r="EP504" s="36">
        <f t="shared" si="416"/>
        <v>365</v>
      </c>
      <c r="EQ504" s="36">
        <f t="shared" si="416"/>
        <v>180</v>
      </c>
      <c r="ER504" s="36">
        <f t="shared" si="380"/>
        <v>730</v>
      </c>
      <c r="ES504" s="36">
        <f t="shared" si="381"/>
        <v>730</v>
      </c>
      <c r="ET504" s="36">
        <f t="shared" si="382"/>
        <v>730</v>
      </c>
      <c r="EU504" s="36">
        <f t="shared" si="383"/>
        <v>365</v>
      </c>
      <c r="EV504" s="36" t="str">
        <f t="shared" si="384"/>
        <v/>
      </c>
      <c r="EW504" s="36" t="str">
        <f t="shared" si="355"/>
        <v/>
      </c>
      <c r="EX504" s="36" t="str">
        <f t="shared" si="408"/>
        <v/>
      </c>
      <c r="EY504" s="36">
        <f t="shared" si="417"/>
        <v>11.78</v>
      </c>
      <c r="EZ504" s="36">
        <f t="shared" si="417"/>
        <v>5.81</v>
      </c>
      <c r="FA504" s="36">
        <f t="shared" si="417"/>
        <v>23.55</v>
      </c>
      <c r="FB504" s="36">
        <f t="shared" si="417"/>
        <v>23.55</v>
      </c>
      <c r="FC504" s="36">
        <f t="shared" si="417"/>
        <v>23.55</v>
      </c>
      <c r="FD504" s="36">
        <f t="shared" si="417"/>
        <v>11.78</v>
      </c>
      <c r="FE504" s="36" t="str">
        <f t="shared" si="390"/>
        <v/>
      </c>
      <c r="FF504" s="36" t="str">
        <f t="shared" si="390"/>
        <v/>
      </c>
      <c r="FG504" s="36" t="str">
        <f t="shared" si="390"/>
        <v/>
      </c>
      <c r="FH504" s="37" t="str" cm="1">
        <f t="array" ref="FH504">_xlfn.IFS(EY504="", "No Data", EY504&lt;0, "Negative/Future", EY504=0, "Zero Days", EY504&lt;=3, "&lt; 3 Months", EY504&lt;=6, "3 to 6 Months", EY504&lt;=9, "6 to 9 Months", EY504&lt;=12, "9 to 12 Months", EY504&lt;=15, "12 to 15 Months", EY504&lt;=18, "15 to 18 Months", EY504&lt;=24, "18 to 24 Months", EY504&gt;24, "&gt; 24 Months")</f>
        <v>9 to 12 Months</v>
      </c>
      <c r="FI504" s="37" t="str" cm="1">
        <f t="array" ref="FI504">_xlfn.IFS(EZ504="", "No Data", EZ504&lt;0, "Negative/Future", EZ504=0, "Zero Days", EZ504&lt;=3, "&lt; 3 Months", EZ504&lt;=6, "3 to 6 Months", EZ504&lt;=9, "6 to 9 Months", EZ504&lt;=12, "9 to 12 Months", EZ504&lt;=15, "12 to 15 Months", EZ504&lt;=18, "15 to 18 Months", EZ504&lt;=24, "18 to 24 Months", EZ504&gt;24, "&gt; 24 Months")</f>
        <v>3 to 6 Months</v>
      </c>
      <c r="FJ504" s="37" t="str" cm="1">
        <f t="array" ref="FJ504">_xlfn.IFS(FA504="", "No Data", FA504&lt;0, "Negative/Future", FA504=0, "Zero Days", FA504&lt;=3, "&lt; 3 Months", FA504&lt;=6, "3 to 6 Months", FA504&lt;=9, "6 to 9 Months", FA504&lt;=12, "9 to 12 Months", FA504&lt;=15, "12 to 15 Months", FA504&lt;=18, "15 to 18 Months", FA504&lt;=24, "18 to 24 Months", FA504&gt;24, "&gt; 24 Months")</f>
        <v>18 to 24 Months</v>
      </c>
      <c r="FK504" s="37" t="str" cm="1">
        <f t="array" ref="FK504">_xlfn.IFS(FB504="", "No Data", FB504&lt;0, "Negative/Future", FB504=0, "Zero Days", FB504&lt;=3, "&lt; 3 Months", FB504&lt;=6, "3 to 6 Months", FB504&lt;=9, "6 to 9 Months", FB504&lt;=12, "9 to 12 Months", FB504&lt;=15, "12 to 15 Months", FB504&lt;=18, "15 to 18 Months", FB504&lt;=24, "18 to 24 Months", FB504&gt;24, "&gt; 24 Months")</f>
        <v>18 to 24 Months</v>
      </c>
      <c r="FL504" s="37" t="str" cm="1">
        <f t="array" ref="FL504">_xlfn.IFS(FC504="", "No Data", FC504&lt;0, "Negative/Future", FC504=0, "Zero Days", FC504&lt;=3, "&lt; 3 Months", FC504&lt;=6, "3 to 6 Months", FC504&lt;=9, "6 to 9 Months", FC504&lt;=12, "9 to 12 Months", FC504&lt;=15, "12 to 15 Months", FC504&lt;=18, "15 to 18 Months", FC504&lt;=24, "18 to 24 Months", FC504&gt;24, "&gt; 24 Months")</f>
        <v>18 to 24 Months</v>
      </c>
      <c r="FM504" s="37" t="str" cm="1">
        <f t="array" ref="FM504">_xlfn.IFS(FD504="", "No Data", FD504&lt;0, "Negative/Future", FD504=0, "Zero Days", FD504&lt;=3, "&lt; 3 Months", FD504&lt;=6, "3 to 6 Months", FD504&lt;=9, "6 to 9 Months", FD504&lt;=12, "9 to 12 Months", FD504&lt;=15, "12 to 15 Months", FD504&lt;=18, "15 to 18 Months", FD504&lt;=24, "18 to 24 Months", FD504&gt;24, "&gt; 24 Months")</f>
        <v>9 to 12 Months</v>
      </c>
      <c r="FN504" s="37" t="str" cm="1">
        <f t="array" ref="FN504">_xlfn.IFS(FE504="", "No Data", FE504&lt;0, "Negative/Future", FE504=0, "Zero Days", FE504&lt;=3, "&lt; 3 Months", FE504&lt;=6, "3 to 6 Months", FE504&lt;=9, "6 to 9 Months", FE504&lt;=12, "9 to 12 Months", FE504&lt;=15, "12 to 15 Months", FE504&lt;=18, "15 to 18 Months", FE504&lt;=24, "18 to 24 Months", FE504&gt;24, "&gt; 24 Months")</f>
        <v>No Data</v>
      </c>
      <c r="FO504" s="37" t="str" cm="1">
        <f t="array" ref="FO504">_xlfn.IFS(FG504="", "No Data", FG504&lt;0, "Negative/Future", FG504=0, "Zero Days", FG504&lt;=3, "&lt; 3 Months", FG504&lt;=6, "3 to 6 Months", FG504&lt;=9, "6 to 9 Months", FG504&lt;=12, "9 to 12 Months", FG504&lt;=15, "12 to 15 Months", FG504&lt;=18, "15 to 18 Months", FG504&lt;=24, "18 to 24 Months", FG504&gt;24, "&gt; 24 Months")</f>
        <v>No Data</v>
      </c>
      <c r="FP504" s="37" t="str" cm="1">
        <f t="array" ref="FP504">_xlfn.IFS(FF504="", "No Data", FF504&lt;0, "Negative/Future", FF504=0, "Zero Days", FF504&lt;=3, "&lt; 3 Months", FF504&lt;=6, "3 to 6 Months", FF504&lt;=9, "6 to 9 Months", FF504&lt;=12, "9 to 12 Months", FF504&lt;=15, "12 to 15 Months", FF504&lt;=18, "15 to 18 Months", FF504&lt;=24, "18 to 24 Months", FF504&gt;24, "&gt; 24 Months")</f>
        <v>No Data</v>
      </c>
      <c r="FQ504" s="29" t="s">
        <v>600</v>
      </c>
      <c r="FR504" s="29">
        <v>9523148731</v>
      </c>
      <c r="FS504" s="38" t="s">
        <v>252</v>
      </c>
      <c r="FT504" s="38" t="s">
        <v>296</v>
      </c>
      <c r="FU504" s="31" t="str">
        <f>_xlfn.XLOOKUP(B504,[1]MDA_Assets!D:D,[1]MDA_Assets!X:X,"",0)</f>
        <v>No</v>
      </c>
      <c r="FV504" s="39">
        <v>0</v>
      </c>
      <c r="FW504" s="39">
        <v>0</v>
      </c>
      <c r="FX504" s="39">
        <v>0</v>
      </c>
      <c r="FY504" s="39">
        <v>9</v>
      </c>
      <c r="FZ504" s="40">
        <f t="shared" si="415"/>
        <v>45749</v>
      </c>
      <c r="GA504" s="40">
        <f t="shared" si="415"/>
        <v>45564</v>
      </c>
      <c r="GB504" s="40">
        <f t="shared" si="357"/>
        <v>46114</v>
      </c>
      <c r="GC504" s="40">
        <f t="shared" si="358"/>
        <v>46114</v>
      </c>
      <c r="GD504" s="40">
        <f t="shared" si="359"/>
        <v>46114</v>
      </c>
      <c r="GE504" s="40">
        <f t="shared" si="360"/>
        <v>45749</v>
      </c>
      <c r="GF504" s="40" t="str">
        <f t="shared" si="419"/>
        <v/>
      </c>
      <c r="GG504" s="40" t="str">
        <f t="shared" si="419"/>
        <v/>
      </c>
      <c r="GH504" s="40" t="str">
        <f t="shared" si="419"/>
        <v/>
      </c>
      <c r="GI504" s="39">
        <f t="shared" si="385"/>
        <v>3</v>
      </c>
      <c r="GJ504" s="39">
        <f t="shared" si="386"/>
        <v>0</v>
      </c>
      <c r="GK504" s="39">
        <f t="shared" si="387"/>
        <v>0</v>
      </c>
      <c r="GL504" s="39">
        <f t="shared" si="388"/>
        <v>3</v>
      </c>
    </row>
    <row r="505" spans="1:194" x14ac:dyDescent="0.25">
      <c r="A505" s="19">
        <v>116</v>
      </c>
      <c r="B505" s="43" t="s">
        <v>3353</v>
      </c>
      <c r="C505" s="43" t="s">
        <v>186</v>
      </c>
      <c r="D505" s="43" t="s">
        <v>187</v>
      </c>
      <c r="E505" s="43" t="s">
        <v>2092</v>
      </c>
      <c r="F505" s="43" t="s">
        <v>3354</v>
      </c>
      <c r="G505" s="43" t="s">
        <v>3317</v>
      </c>
      <c r="H505" s="43" t="s">
        <v>554</v>
      </c>
      <c r="I505" s="43" t="s">
        <v>192</v>
      </c>
      <c r="J505" s="44">
        <f t="shared" si="361"/>
        <v>44389.770833333336</v>
      </c>
      <c r="K505" s="44">
        <v>44025.770833333336</v>
      </c>
      <c r="L505" s="44">
        <v>43910</v>
      </c>
      <c r="M505" s="43" t="s">
        <v>3355</v>
      </c>
      <c r="N505" s="43" t="s">
        <v>193</v>
      </c>
      <c r="O505" s="44">
        <v>45800.488229166665</v>
      </c>
      <c r="P505" s="43">
        <v>13483</v>
      </c>
      <c r="Q505" s="43">
        <v>10112</v>
      </c>
      <c r="R505" s="43">
        <v>3371</v>
      </c>
      <c r="S505" s="43" t="s">
        <v>194</v>
      </c>
      <c r="T505" s="44">
        <v>45277.770833333336</v>
      </c>
      <c r="U505" s="44">
        <v>45626.770833333336</v>
      </c>
      <c r="V505" s="44">
        <v>45643.770833333336</v>
      </c>
      <c r="W505" s="44">
        <v>45643.770833333336</v>
      </c>
      <c r="X505" s="44">
        <v>45643.770833333336</v>
      </c>
      <c r="Y505" s="44">
        <v>45643.770833333336</v>
      </c>
      <c r="Z505" s="44" t="s">
        <v>195</v>
      </c>
      <c r="AA505" s="44"/>
      <c r="AB505" s="44"/>
      <c r="AC505" s="44"/>
      <c r="AD505" s="44"/>
      <c r="AE505" s="43">
        <v>3</v>
      </c>
      <c r="AF505" s="43" t="s">
        <v>3356</v>
      </c>
      <c r="AG505" s="43" t="s">
        <v>3356</v>
      </c>
      <c r="AH505" s="43" t="s">
        <v>3357</v>
      </c>
      <c r="AI505" s="43" t="s">
        <v>3357</v>
      </c>
      <c r="AJ505" s="43" t="s">
        <v>3358</v>
      </c>
      <c r="AK505" s="43" t="s">
        <v>3359</v>
      </c>
      <c r="AL505" s="44">
        <v>45991</v>
      </c>
      <c r="AM505" s="44">
        <v>45823</v>
      </c>
      <c r="AN505" s="44">
        <v>46007</v>
      </c>
      <c r="AO505" s="44">
        <v>46373</v>
      </c>
      <c r="AP505" s="44">
        <v>46373</v>
      </c>
      <c r="AQ505" s="44">
        <v>46008</v>
      </c>
      <c r="AR505" s="44"/>
      <c r="AS505" s="44"/>
      <c r="AT505" s="44"/>
      <c r="AU505" s="43">
        <v>0</v>
      </c>
      <c r="AV505" s="43">
        <v>0</v>
      </c>
      <c r="AW505" s="43">
        <v>0</v>
      </c>
      <c r="AX505" s="51" t="s">
        <v>559</v>
      </c>
      <c r="AY505" s="51" t="s">
        <v>221</v>
      </c>
      <c r="AZ505" s="51" t="s">
        <v>198</v>
      </c>
      <c r="BA505" s="20">
        <f t="shared" ca="1" si="418"/>
        <v>1</v>
      </c>
      <c r="BB505" s="20">
        <f t="shared" ca="1" si="418"/>
        <v>1</v>
      </c>
      <c r="BC505" s="20">
        <f t="shared" ca="1" si="418"/>
        <v>1</v>
      </c>
      <c r="BD505" s="20">
        <f t="shared" ca="1" si="418"/>
        <v>0</v>
      </c>
      <c r="BE505" s="20">
        <f t="shared" ca="1" si="418"/>
        <v>0</v>
      </c>
      <c r="BF505" s="20">
        <f t="shared" ca="1" si="418"/>
        <v>1</v>
      </c>
      <c r="BG505" s="21" t="str">
        <f t="shared" ca="1" si="418"/>
        <v/>
      </c>
      <c r="BH505" s="21" t="str">
        <f t="shared" ca="1" si="418"/>
        <v/>
      </c>
      <c r="BI505" s="21" t="str">
        <f t="shared" ca="1" si="418"/>
        <v/>
      </c>
      <c r="BJ505" s="22">
        <f t="shared" ca="1" si="363"/>
        <v>4</v>
      </c>
      <c r="BK505" s="21">
        <f t="shared" si="364"/>
        <v>3</v>
      </c>
      <c r="BL505" s="22">
        <f t="shared" ca="1" si="365"/>
        <v>14610</v>
      </c>
      <c r="BM505" s="22">
        <f t="shared" ca="1" si="366"/>
        <v>10958</v>
      </c>
      <c r="BN505" s="23">
        <f t="shared" ca="1" si="367"/>
        <v>3652</v>
      </c>
      <c r="BO505" s="24">
        <f t="shared" ca="1" si="368"/>
        <v>1127</v>
      </c>
      <c r="BP505" s="51" t="str">
        <f>_xlfn.XLOOKUP(E505,[1]Validation!E:E,[1]Validation!F:F,"")</f>
        <v>EG37</v>
      </c>
      <c r="BQ505" s="51" t="str">
        <f>_xlfn.XLOOKUP(BP505,[1]Validation!F:F,[1]Validation!G:G,"")</f>
        <v>EG30 to EG45</v>
      </c>
      <c r="BR505" s="52" t="str">
        <f>VLOOKUP(G505,[1]Validation!$B$1:$C$9,2,0)</f>
        <v>D</v>
      </c>
      <c r="BS505" s="51">
        <f t="shared" ca="1" si="369"/>
        <v>71</v>
      </c>
      <c r="BT505" s="53">
        <f>_xlfn.XLOOKUP(B505,'[2]1. All Calls'!$R:$R,'[2]1. All Calls'!$A:$A,"",0)</f>
        <v>45800.716666666667</v>
      </c>
      <c r="BU505" s="51" t="str">
        <f>_xlfn.XLOOKUP(B505,'[2]1. All Calls'!$R:$R,'[2]1. All Calls'!$F:$F,"",0)</f>
        <v>CC-01670068</v>
      </c>
      <c r="BV505" s="51" t="str">
        <f>_xlfn.XLOOKUP(B505,'[2]1. All Calls'!$R:$R,'[2]1. All Calls'!$J:$J,"",0)</f>
        <v>Sales Call</v>
      </c>
      <c r="BW505" s="53">
        <f>_xlfn.XLOOKUP(B505,'[2]Sch Calls'!$R:$R,'[2]Sch Calls'!$A:$A,"",0)</f>
        <v>44300.768136574101</v>
      </c>
      <c r="BX505" s="51">
        <f>_xlfn.XLOOKUP(B505,'[2]Sch Calls'!$R:$R,'[2]Sch Calls'!$B:$B,"",0)</f>
        <v>4167</v>
      </c>
      <c r="BY505" s="51" t="str">
        <f t="shared" si="413"/>
        <v>30-May-25</v>
      </c>
      <c r="BZ505" s="51" t="str">
        <f t="shared" si="413"/>
        <v>16-Jun-25</v>
      </c>
      <c r="CA505" s="51" t="str">
        <f t="shared" si="370"/>
        <v>18-Sep-24</v>
      </c>
      <c r="CB505" s="51" t="str">
        <f t="shared" si="371"/>
        <v>17-Jun-26</v>
      </c>
      <c r="CC505" s="51" t="str">
        <f t="shared" si="372"/>
        <v>18-Dec-26</v>
      </c>
      <c r="CD505" s="51" t="str">
        <f t="shared" si="373"/>
        <v>18-Dec-25</v>
      </c>
      <c r="CE505" s="51">
        <f t="shared" ca="1" si="414"/>
        <v>549</v>
      </c>
      <c r="CF505" s="51">
        <f t="shared" ca="1" si="414"/>
        <v>532</v>
      </c>
      <c r="CG505" s="51">
        <f t="shared" ca="1" si="374"/>
        <v>898</v>
      </c>
      <c r="CH505" s="51">
        <f t="shared" ca="1" si="375"/>
        <v>532</v>
      </c>
      <c r="CI505" s="51">
        <f t="shared" ca="1" si="376"/>
        <v>532</v>
      </c>
      <c r="CJ505" s="51">
        <f t="shared" ca="1" si="377"/>
        <v>532</v>
      </c>
      <c r="CK505" s="51">
        <f t="shared" ca="1" si="411"/>
        <v>1647</v>
      </c>
      <c r="CL505" s="51">
        <f t="shared" ca="1" si="411"/>
        <v>1596</v>
      </c>
      <c r="CM505" s="51">
        <f t="shared" ca="1" si="411"/>
        <v>2694</v>
      </c>
      <c r="CN505" s="51">
        <f t="shared" ca="1" si="411"/>
        <v>1596</v>
      </c>
      <c r="CO505" s="51">
        <f t="shared" ca="1" si="411"/>
        <v>1596</v>
      </c>
      <c r="CP505" s="51">
        <f t="shared" ca="1" si="411"/>
        <v>1596</v>
      </c>
      <c r="CQ505" s="51">
        <f t="shared" ca="1" si="412"/>
        <v>-506</v>
      </c>
      <c r="CR505" s="51">
        <f t="shared" ca="1" si="412"/>
        <v>-455</v>
      </c>
      <c r="CS505" s="51">
        <f t="shared" ca="1" si="412"/>
        <v>1775</v>
      </c>
      <c r="CT505" s="51">
        <f t="shared" ca="1" si="412"/>
        <v>2873</v>
      </c>
      <c r="CU505" s="51">
        <f t="shared" ca="1" si="412"/>
        <v>2565</v>
      </c>
      <c r="CV505" s="54">
        <f t="shared" ca="1" si="412"/>
        <v>545</v>
      </c>
      <c r="CW505" s="25">
        <v>0</v>
      </c>
      <c r="CX505" s="55">
        <v>1</v>
      </c>
      <c r="CY505" s="55"/>
      <c r="CZ505" s="26">
        <v>0</v>
      </c>
      <c r="DA505" s="26">
        <v>0</v>
      </c>
      <c r="DB505" s="26">
        <v>0</v>
      </c>
      <c r="DC505" s="26">
        <v>0</v>
      </c>
      <c r="DD505" s="26">
        <v>0</v>
      </c>
      <c r="DE505" s="26">
        <v>0</v>
      </c>
      <c r="DF505" s="26">
        <v>0</v>
      </c>
      <c r="DG505" s="26">
        <v>0</v>
      </c>
      <c r="DH505" s="26">
        <v>0</v>
      </c>
      <c r="DI505" s="26">
        <v>0</v>
      </c>
      <c r="DJ505" s="26">
        <v>0</v>
      </c>
      <c r="DK505" s="26">
        <v>0</v>
      </c>
      <c r="DL505" s="27">
        <f t="shared" si="378"/>
        <v>45875.716666666667</v>
      </c>
      <c r="DM505" s="28">
        <f t="shared" ca="1" si="379"/>
        <v>1</v>
      </c>
      <c r="DN505" s="56">
        <f>_xlfn.XLOOKUP(B505,'[2]1. All Calls'!$R:$R,'[2]1. All Calls'!$A:$A,"",0)</f>
        <v>45800.716666666667</v>
      </c>
      <c r="DO505" s="57" t="str">
        <f ca="1">VLOOKUP(DM505,[1]Validation!$B$20:$C$25,2,0)</f>
        <v>Above 3 months</v>
      </c>
      <c r="DP505" s="58" t="str">
        <f>_xlfn.XLOOKUP(B505,'[1]Active AMCs- Dealer'!E:E,'[1]Active AMCs- Dealer'!L:L,"Not in AMC",0)</f>
        <v>Not in AMC</v>
      </c>
      <c r="DQ505" s="50"/>
      <c r="DR505" s="29" t="str">
        <f>_xlfn.XLOOKUP(B505,'[2]1. All Calls'!$R:$R,'[2]1. All Calls'!$F:$F,"",0)</f>
        <v>CC-01670068</v>
      </c>
      <c r="DS505" s="29" t="str">
        <f>_xlfn.XLOOKUP(B505,'[2]1. All Calls'!$R:$R,'[2]1. All Calls'!$AB:$AB,"",0)</f>
        <v>Sales call carried out for HMR update</v>
      </c>
      <c r="DT505" s="30">
        <f>_xlfn.XLOOKUP(DR505,'[2]1. All Calls'!$F:$F,'[2]1. All Calls'!$A:$A,"",0)</f>
        <v>45800.716666666667</v>
      </c>
      <c r="DU505" s="31">
        <f>_xlfn.XLOOKUP(DR505,'[2]1. All Calls'!$F:$F,'[2]1. All Calls'!$B:$B,"",0)</f>
        <v>13483</v>
      </c>
      <c r="DV505" s="31">
        <f>_xlfn.XLOOKUP(B505,[1]MDA_Assets!D:D,[1]MDA_Assets!N:N,"",0)</f>
        <v>10112</v>
      </c>
      <c r="DW505" s="31">
        <f>_xlfn.XLOOKUP(B505,[1]MDA_Assets!D:D,[1]MDA_Assets!O:O,"",0)</f>
        <v>3371</v>
      </c>
      <c r="DX505" s="32" t="str">
        <f>_xlfn.XLOOKUP(B505,[1]MDA_Assets!D:D,[1]MDA_Assets!Q:Q,"",0)</f>
        <v>Synthetic</v>
      </c>
      <c r="DY505" s="33">
        <f>_xlfn.XLOOKUP(B505,[1]MDA_Assets!D:D,[1]MDA_Assets!R:R,"",0)</f>
        <v>45278</v>
      </c>
      <c r="DZ505" s="33">
        <f>_xlfn.XLOOKUP(B505,[1]MDA_Assets!D:D,[1]MDA_Assets!S:S,"",0)</f>
        <v>45627</v>
      </c>
      <c r="EA505" s="33">
        <f>_xlfn.XLOOKUP(B505,[1]MDA_Assets!D:D,[1]MDA_Assets!T:T,"",0)</f>
        <v>45644</v>
      </c>
      <c r="EB505" s="33">
        <f>_xlfn.XLOOKUP(B505,[1]MDA_Assets!D:D,[1]MDA_Assets!U:U,"",0)</f>
        <v>45644</v>
      </c>
      <c r="EC505" s="33">
        <f>_xlfn.XLOOKUP(B505,[1]MDA_Assets!D:D,[1]MDA_Assets!V:V,"",0)</f>
        <v>45644</v>
      </c>
      <c r="ED505" s="33">
        <f>_xlfn.XLOOKUP(B505,[1]MDA_Assets!D:D,[1]MDA_Assets!W:W,"",0)</f>
        <v>45644</v>
      </c>
      <c r="EE505" s="32" t="str">
        <f>_xlfn.XLOOKUP(B505,[1]MDA_Assets!D:D,[1]MDA_Assets!X:X,"",0)</f>
        <v>No</v>
      </c>
      <c r="EF505" s="33">
        <f>_xlfn.XLOOKUP(B505,[1]MDA_Assets!D:D,[1]MDA_Assets!Y:Y,"",0)</f>
        <v>0</v>
      </c>
      <c r="EG505" s="33">
        <f>_xlfn.XLOOKUP(B505,[1]MDA_Assets!D:D,[1]MDA_Assets!Z:Z,"",0)</f>
        <v>0</v>
      </c>
      <c r="EH505" s="33">
        <f>_xlfn.XLOOKUP(B505,[1]MDA_Assets!D:D,[1]MDA_Assets!AA:AA,"",0)</f>
        <v>0</v>
      </c>
      <c r="EI505" s="34">
        <f>_xlfn.XLOOKUP(B505,[1]MDA_Assets!D:D,[1]MDA_Assets!P:P,"",0)</f>
        <v>3</v>
      </c>
      <c r="EJ505" s="35" t="str">
        <f>_xlfn.XLOOKUP(B505,[1]MDA_Assets!D:D,[1]MDA_Assets!AB:AB,"",0)</f>
        <v>1141</v>
      </c>
      <c r="EK505" s="35" t="str">
        <f>_xlfn.XLOOKUP(B505,[1]MDA_Assets!D:D,[1]MDA_Assets!AC:AC,"",0)</f>
        <v>1141</v>
      </c>
      <c r="EL505" s="35" t="str">
        <f>_xlfn.XLOOKUP(B505,[1]MDA_Assets!D:D,[1]MDA_Assets!AD:AD,"",0)</f>
        <v>4469</v>
      </c>
      <c r="EM505" s="35" t="str">
        <f>_xlfn.XLOOKUP(B505,[1]MDA_Assets!D:D,[1]MDA_Assets!AE:AE,"",0)</f>
        <v>4469</v>
      </c>
      <c r="EN505" s="35" t="str">
        <f>_xlfn.XLOOKUP(B505,[1]MDA_Assets!D:D,[1]MDA_Assets!AF:AF,"",0)</f>
        <v>4161</v>
      </c>
      <c r="EO505" s="35" t="str">
        <f>_xlfn.XLOOKUP(B505,[1]MDA_Assets!D:D,[1]MDA_Assets!AG:AG,"",0)</f>
        <v>2141</v>
      </c>
      <c r="EP505" s="36">
        <f t="shared" si="416"/>
        <v>365</v>
      </c>
      <c r="EQ505" s="36">
        <f t="shared" si="416"/>
        <v>180</v>
      </c>
      <c r="ER505" s="36">
        <f t="shared" si="380"/>
        <v>730</v>
      </c>
      <c r="ES505" s="36">
        <f t="shared" si="381"/>
        <v>730</v>
      </c>
      <c r="ET505" s="36">
        <f t="shared" si="382"/>
        <v>730</v>
      </c>
      <c r="EU505" s="36">
        <f t="shared" si="383"/>
        <v>365</v>
      </c>
      <c r="EV505" s="36" t="str">
        <f t="shared" si="384"/>
        <v/>
      </c>
      <c r="EW505" s="36" t="str">
        <f t="shared" si="355"/>
        <v/>
      </c>
      <c r="EX505" s="36" t="str">
        <f t="shared" si="408"/>
        <v/>
      </c>
      <c r="EY505" s="36">
        <f t="shared" si="417"/>
        <v>11.78</v>
      </c>
      <c r="EZ505" s="36">
        <f t="shared" si="417"/>
        <v>5.81</v>
      </c>
      <c r="FA505" s="36">
        <f t="shared" si="417"/>
        <v>23.55</v>
      </c>
      <c r="FB505" s="36">
        <f t="shared" si="417"/>
        <v>23.55</v>
      </c>
      <c r="FC505" s="36">
        <f t="shared" si="417"/>
        <v>23.55</v>
      </c>
      <c r="FD505" s="36">
        <f t="shared" si="417"/>
        <v>11.78</v>
      </c>
      <c r="FE505" s="36" t="str">
        <f t="shared" si="390"/>
        <v/>
      </c>
      <c r="FF505" s="36" t="str">
        <f t="shared" si="390"/>
        <v/>
      </c>
      <c r="FG505" s="36" t="str">
        <f t="shared" si="390"/>
        <v/>
      </c>
      <c r="FH505" s="37" t="str" cm="1">
        <f t="array" ref="FH505">_xlfn.IFS(EY505="", "No Data", EY505&lt;0, "Negative/Future", EY505=0, "Zero Days", EY505&lt;=3, "&lt; 3 Months", EY505&lt;=6, "3 to 6 Months", EY505&lt;=9, "6 to 9 Months", EY505&lt;=12, "9 to 12 Months", EY505&lt;=15, "12 to 15 Months", EY505&lt;=18, "15 to 18 Months", EY505&lt;=24, "18 to 24 Months", EY505&gt;24, "&gt; 24 Months")</f>
        <v>9 to 12 Months</v>
      </c>
      <c r="FI505" s="37" t="str" cm="1">
        <f t="array" ref="FI505">_xlfn.IFS(EZ505="", "No Data", EZ505&lt;0, "Negative/Future", EZ505=0, "Zero Days", EZ505&lt;=3, "&lt; 3 Months", EZ505&lt;=6, "3 to 6 Months", EZ505&lt;=9, "6 to 9 Months", EZ505&lt;=12, "9 to 12 Months", EZ505&lt;=15, "12 to 15 Months", EZ505&lt;=18, "15 to 18 Months", EZ505&lt;=24, "18 to 24 Months", EZ505&gt;24, "&gt; 24 Months")</f>
        <v>3 to 6 Months</v>
      </c>
      <c r="FJ505" s="37" t="str" cm="1">
        <f t="array" ref="FJ505">_xlfn.IFS(FA505="", "No Data", FA505&lt;0, "Negative/Future", FA505=0, "Zero Days", FA505&lt;=3, "&lt; 3 Months", FA505&lt;=6, "3 to 6 Months", FA505&lt;=9, "6 to 9 Months", FA505&lt;=12, "9 to 12 Months", FA505&lt;=15, "12 to 15 Months", FA505&lt;=18, "15 to 18 Months", FA505&lt;=24, "18 to 24 Months", FA505&gt;24, "&gt; 24 Months")</f>
        <v>18 to 24 Months</v>
      </c>
      <c r="FK505" s="37" t="str" cm="1">
        <f t="array" ref="FK505">_xlfn.IFS(FB505="", "No Data", FB505&lt;0, "Negative/Future", FB505=0, "Zero Days", FB505&lt;=3, "&lt; 3 Months", FB505&lt;=6, "3 to 6 Months", FB505&lt;=9, "6 to 9 Months", FB505&lt;=12, "9 to 12 Months", FB505&lt;=15, "12 to 15 Months", FB505&lt;=18, "15 to 18 Months", FB505&lt;=24, "18 to 24 Months", FB505&gt;24, "&gt; 24 Months")</f>
        <v>18 to 24 Months</v>
      </c>
      <c r="FL505" s="37" t="str" cm="1">
        <f t="array" ref="FL505">_xlfn.IFS(FC505="", "No Data", FC505&lt;0, "Negative/Future", FC505=0, "Zero Days", FC505&lt;=3, "&lt; 3 Months", FC505&lt;=6, "3 to 6 Months", FC505&lt;=9, "6 to 9 Months", FC505&lt;=12, "9 to 12 Months", FC505&lt;=15, "12 to 15 Months", FC505&lt;=18, "15 to 18 Months", FC505&lt;=24, "18 to 24 Months", FC505&gt;24, "&gt; 24 Months")</f>
        <v>18 to 24 Months</v>
      </c>
      <c r="FM505" s="37" t="str" cm="1">
        <f t="array" ref="FM505">_xlfn.IFS(FD505="", "No Data", FD505&lt;0, "Negative/Future", FD505=0, "Zero Days", FD505&lt;=3, "&lt; 3 Months", FD505&lt;=6, "3 to 6 Months", FD505&lt;=9, "6 to 9 Months", FD505&lt;=12, "9 to 12 Months", FD505&lt;=15, "12 to 15 Months", FD505&lt;=18, "15 to 18 Months", FD505&lt;=24, "18 to 24 Months", FD505&gt;24, "&gt; 24 Months")</f>
        <v>9 to 12 Months</v>
      </c>
      <c r="FN505" s="37" t="str" cm="1">
        <f t="array" ref="FN505">_xlfn.IFS(FE505="", "No Data", FE505&lt;0, "Negative/Future", FE505=0, "Zero Days", FE505&lt;=3, "&lt; 3 Months", FE505&lt;=6, "3 to 6 Months", FE505&lt;=9, "6 to 9 Months", FE505&lt;=12, "9 to 12 Months", FE505&lt;=15, "12 to 15 Months", FE505&lt;=18, "15 to 18 Months", FE505&lt;=24, "18 to 24 Months", FE505&gt;24, "&gt; 24 Months")</f>
        <v>No Data</v>
      </c>
      <c r="FO505" s="37" t="str" cm="1">
        <f t="array" ref="FO505">_xlfn.IFS(FG505="", "No Data", FG505&lt;0, "Negative/Future", FG505=0, "Zero Days", FG505&lt;=3, "&lt; 3 Months", FG505&lt;=6, "3 to 6 Months", FG505&lt;=9, "6 to 9 Months", FG505&lt;=12, "9 to 12 Months", FG505&lt;=15, "12 to 15 Months", FG505&lt;=18, "15 to 18 Months", FG505&lt;=24, "18 to 24 Months", FG505&gt;24, "&gt; 24 Months")</f>
        <v>No Data</v>
      </c>
      <c r="FP505" s="37" t="str" cm="1">
        <f t="array" ref="FP505">_xlfn.IFS(FF505="", "No Data", FF505&lt;0, "Negative/Future", FF505=0, "Zero Days", FF505&lt;=3, "&lt; 3 Months", FF505&lt;=6, "3 to 6 Months", FF505&lt;=9, "6 to 9 Months", FF505&lt;=12, "9 to 12 Months", FF505&lt;=15, "12 to 15 Months", FF505&lt;=18, "15 to 18 Months", FF505&lt;=24, "18 to 24 Months", FF505&gt;24, "&gt; 24 Months")</f>
        <v>No Data</v>
      </c>
      <c r="FQ505" s="29" t="s">
        <v>3360</v>
      </c>
      <c r="FR505" s="29">
        <v>9263637801</v>
      </c>
      <c r="FS505" s="38" t="s">
        <v>252</v>
      </c>
      <c r="FT505" s="38" t="s">
        <v>252</v>
      </c>
      <c r="FU505" s="31" t="str">
        <f>_xlfn.XLOOKUP(B505,[1]MDA_Assets!D:D,[1]MDA_Assets!X:X,"",0)</f>
        <v>No</v>
      </c>
      <c r="FV505" s="39">
        <v>0</v>
      </c>
      <c r="FW505" s="39">
        <v>0</v>
      </c>
      <c r="FX505" s="39">
        <v>0</v>
      </c>
      <c r="FY505" s="39">
        <v>9</v>
      </c>
      <c r="FZ505" s="40">
        <f t="shared" si="415"/>
        <v>45992</v>
      </c>
      <c r="GA505" s="40">
        <f t="shared" si="415"/>
        <v>45824</v>
      </c>
      <c r="GB505" s="40">
        <f t="shared" si="357"/>
        <v>46008</v>
      </c>
      <c r="GC505" s="40">
        <f t="shared" si="358"/>
        <v>46374</v>
      </c>
      <c r="GD505" s="40">
        <f t="shared" si="359"/>
        <v>46374</v>
      </c>
      <c r="GE505" s="40">
        <f t="shared" si="360"/>
        <v>46009</v>
      </c>
      <c r="GF505" s="40" t="str">
        <f t="shared" si="419"/>
        <v/>
      </c>
      <c r="GG505" s="40" t="str">
        <f t="shared" si="419"/>
        <v/>
      </c>
      <c r="GH505" s="40" t="str">
        <f t="shared" si="419"/>
        <v/>
      </c>
      <c r="GI505" s="39">
        <f t="shared" si="385"/>
        <v>4</v>
      </c>
      <c r="GJ505" s="39">
        <f t="shared" si="386"/>
        <v>0</v>
      </c>
      <c r="GK505" s="39">
        <f t="shared" si="387"/>
        <v>0</v>
      </c>
      <c r="GL505" s="39">
        <f t="shared" si="388"/>
        <v>2</v>
      </c>
    </row>
    <row r="506" spans="1:194" x14ac:dyDescent="0.25">
      <c r="A506" s="19">
        <v>118</v>
      </c>
      <c r="B506" s="43" t="s">
        <v>3361</v>
      </c>
      <c r="C506" s="43" t="s">
        <v>186</v>
      </c>
      <c r="D506" s="43" t="s">
        <v>241</v>
      </c>
      <c r="E506" s="43" t="s">
        <v>540</v>
      </c>
      <c r="F506" s="43" t="s">
        <v>612</v>
      </c>
      <c r="G506" s="43" t="s">
        <v>3317</v>
      </c>
      <c r="H506" s="43" t="s">
        <v>291</v>
      </c>
      <c r="I506" s="43" t="s">
        <v>192</v>
      </c>
      <c r="J506" s="44">
        <f t="shared" si="361"/>
        <v>44202.268055555556</v>
      </c>
      <c r="K506" s="44">
        <v>43838.268055555556</v>
      </c>
      <c r="L506" s="44">
        <v>43752</v>
      </c>
      <c r="M506" s="43" t="s">
        <v>3362</v>
      </c>
      <c r="N506" s="43" t="s">
        <v>193</v>
      </c>
      <c r="O506" s="44">
        <v>46003.346261574072</v>
      </c>
      <c r="P506" s="43">
        <v>19487</v>
      </c>
      <c r="Q506" s="43">
        <v>9938</v>
      </c>
      <c r="R506" s="43">
        <v>9549</v>
      </c>
      <c r="S506" s="43" t="s">
        <v>194</v>
      </c>
      <c r="T506" s="44">
        <v>45781.770833333336</v>
      </c>
      <c r="U506" s="44">
        <v>45781.770833333336</v>
      </c>
      <c r="V506" s="44">
        <v>45781.770833333336</v>
      </c>
      <c r="W506" s="44">
        <v>45781.770833333336</v>
      </c>
      <c r="X506" s="44">
        <v>45781.770833333336</v>
      </c>
      <c r="Y506" s="44">
        <v>45781.770833333336</v>
      </c>
      <c r="Z506" s="44" t="s">
        <v>195</v>
      </c>
      <c r="AA506" s="44"/>
      <c r="AB506" s="44"/>
      <c r="AC506" s="44"/>
      <c r="AD506" s="44"/>
      <c r="AE506" s="43">
        <v>3</v>
      </c>
      <c r="AF506" s="43" t="s">
        <v>3363</v>
      </c>
      <c r="AG506" s="43" t="s">
        <v>3363</v>
      </c>
      <c r="AH506" s="43" t="s">
        <v>3364</v>
      </c>
      <c r="AI506" s="43" t="s">
        <v>3364</v>
      </c>
      <c r="AJ506" s="43" t="s">
        <v>3365</v>
      </c>
      <c r="AK506" s="43" t="s">
        <v>3364</v>
      </c>
      <c r="AL506" s="44">
        <v>46146</v>
      </c>
      <c r="AM506" s="44">
        <v>45961</v>
      </c>
      <c r="AN506" s="44">
        <v>46511</v>
      </c>
      <c r="AO506" s="44">
        <v>46511</v>
      </c>
      <c r="AP506" s="44">
        <v>46511</v>
      </c>
      <c r="AQ506" s="44">
        <v>46146</v>
      </c>
      <c r="AR506" s="44"/>
      <c r="AS506" s="44"/>
      <c r="AT506" s="44"/>
      <c r="AU506" s="43">
        <v>0</v>
      </c>
      <c r="AV506" s="43">
        <v>0</v>
      </c>
      <c r="AW506" s="43">
        <v>0</v>
      </c>
      <c r="AX506" s="51" t="s">
        <v>613</v>
      </c>
      <c r="AY506" s="51" t="s">
        <v>409</v>
      </c>
      <c r="AZ506" s="51" t="s">
        <v>198</v>
      </c>
      <c r="BA506" s="20">
        <f t="shared" ca="1" si="418"/>
        <v>1</v>
      </c>
      <c r="BB506" s="20">
        <f t="shared" ca="1" si="418"/>
        <v>1</v>
      </c>
      <c r="BC506" s="20">
        <f t="shared" ca="1" si="418"/>
        <v>0</v>
      </c>
      <c r="BD506" s="20">
        <f t="shared" ca="1" si="418"/>
        <v>0</v>
      </c>
      <c r="BE506" s="20">
        <f t="shared" ca="1" si="418"/>
        <v>0</v>
      </c>
      <c r="BF506" s="20">
        <f t="shared" ca="1" si="418"/>
        <v>1</v>
      </c>
      <c r="BG506" s="21" t="str">
        <f t="shared" ca="1" si="418"/>
        <v/>
      </c>
      <c r="BH506" s="21" t="str">
        <f t="shared" ca="1" si="418"/>
        <v/>
      </c>
      <c r="BI506" s="21" t="str">
        <f t="shared" ca="1" si="418"/>
        <v/>
      </c>
      <c r="BJ506" s="22">
        <f t="shared" ca="1" si="363"/>
        <v>3</v>
      </c>
      <c r="BK506" s="21">
        <f t="shared" si="364"/>
        <v>3</v>
      </c>
      <c r="BL506" s="22">
        <f t="shared" ca="1" si="365"/>
        <v>20005</v>
      </c>
      <c r="BM506" s="22">
        <f t="shared" ca="1" si="366"/>
        <v>10203</v>
      </c>
      <c r="BN506" s="23">
        <f t="shared" ca="1" si="367"/>
        <v>9802</v>
      </c>
      <c r="BO506" s="24">
        <f t="shared" ca="1" si="368"/>
        <v>518</v>
      </c>
      <c r="BP506" s="51" t="str">
        <f>_xlfn.XLOOKUP(E506,[1]Validation!E:E,[1]Validation!F:F,"")</f>
        <v>EG45</v>
      </c>
      <c r="BQ506" s="51" t="str">
        <f>_xlfn.XLOOKUP(BP506,[1]Validation!F:F,[1]Validation!G:G,"")</f>
        <v>EG30 to EG45</v>
      </c>
      <c r="BR506" s="52" t="str">
        <f>VLOOKUP(G506,[1]Validation!$B$1:$C$9,2,0)</f>
        <v>D</v>
      </c>
      <c r="BS506" s="51">
        <f t="shared" ca="1" si="369"/>
        <v>77</v>
      </c>
      <c r="BT506" s="53">
        <f>_xlfn.XLOOKUP(B506,'[2]1. All Calls'!$R:$R,'[2]1. All Calls'!$A:$A,"",0)</f>
        <v>46003.574965277803</v>
      </c>
      <c r="BU506" s="51" t="str">
        <f>_xlfn.XLOOKUP(B506,'[2]1. All Calls'!$R:$R,'[2]1. All Calls'!$F:$F,"",0)</f>
        <v>CC-01902204</v>
      </c>
      <c r="BV506" s="51" t="str">
        <f>_xlfn.XLOOKUP(B506,'[2]1. All Calls'!$R:$R,'[2]1. All Calls'!$J:$J,"",0)</f>
        <v>Sales Call</v>
      </c>
      <c r="BW506" s="53">
        <f>_xlfn.XLOOKUP(B506,'[2]Sch Calls'!$R:$R,'[2]Sch Calls'!$A:$A,"",0)</f>
        <v>45033.659722222219</v>
      </c>
      <c r="BX506" s="51">
        <f>_xlfn.XLOOKUP(B506,'[2]Sch Calls'!$R:$R,'[2]Sch Calls'!$B:$B,"",0)</f>
        <v>16652</v>
      </c>
      <c r="BY506" s="51" t="str">
        <f t="shared" si="413"/>
        <v>01-Nov-25</v>
      </c>
      <c r="BZ506" s="51" t="str">
        <f t="shared" si="413"/>
        <v>01-Nov-25</v>
      </c>
      <c r="CA506" s="51" t="str">
        <f t="shared" si="370"/>
        <v>04-Feb-26</v>
      </c>
      <c r="CB506" s="51" t="str">
        <f t="shared" si="371"/>
        <v>02-Nov-26</v>
      </c>
      <c r="CC506" s="51" t="str">
        <f t="shared" si="372"/>
        <v>05-May-27</v>
      </c>
      <c r="CD506" s="51" t="str">
        <f t="shared" si="373"/>
        <v>05-May-26</v>
      </c>
      <c r="CE506" s="51">
        <f t="shared" ca="1" si="414"/>
        <v>394</v>
      </c>
      <c r="CF506" s="51">
        <f t="shared" ca="1" si="414"/>
        <v>394</v>
      </c>
      <c r="CG506" s="51">
        <f t="shared" ca="1" si="374"/>
        <v>394</v>
      </c>
      <c r="CH506" s="51">
        <f t="shared" ca="1" si="375"/>
        <v>394</v>
      </c>
      <c r="CI506" s="51">
        <f t="shared" ca="1" si="376"/>
        <v>394</v>
      </c>
      <c r="CJ506" s="51">
        <f t="shared" ca="1" si="377"/>
        <v>394</v>
      </c>
      <c r="CK506" s="51">
        <f t="shared" ca="1" si="411"/>
        <v>1182</v>
      </c>
      <c r="CL506" s="51">
        <f t="shared" ca="1" si="411"/>
        <v>1182</v>
      </c>
      <c r="CM506" s="51">
        <f t="shared" ca="1" si="411"/>
        <v>1182</v>
      </c>
      <c r="CN506" s="51">
        <f t="shared" ca="1" si="411"/>
        <v>1182</v>
      </c>
      <c r="CO506" s="51">
        <f t="shared" ca="1" si="411"/>
        <v>1182</v>
      </c>
      <c r="CP506" s="51">
        <f t="shared" ca="1" si="411"/>
        <v>1182</v>
      </c>
      <c r="CQ506" s="51">
        <f t="shared" ca="1" si="412"/>
        <v>-98</v>
      </c>
      <c r="CR506" s="51">
        <f t="shared" ca="1" si="412"/>
        <v>-98</v>
      </c>
      <c r="CS506" s="51">
        <f t="shared" ca="1" si="412"/>
        <v>1902</v>
      </c>
      <c r="CT506" s="51">
        <f t="shared" ca="1" si="412"/>
        <v>1902</v>
      </c>
      <c r="CU506" s="51">
        <f t="shared" ca="1" si="412"/>
        <v>5902</v>
      </c>
      <c r="CV506" s="54">
        <f t="shared" ca="1" si="412"/>
        <v>1902</v>
      </c>
      <c r="CW506" s="25">
        <v>0</v>
      </c>
      <c r="CX506" s="55">
        <v>1</v>
      </c>
      <c r="CY506" s="55"/>
      <c r="CZ506" s="26">
        <v>0</v>
      </c>
      <c r="DA506" s="26">
        <v>0</v>
      </c>
      <c r="DB506" s="26">
        <v>0</v>
      </c>
      <c r="DC506" s="26">
        <v>0</v>
      </c>
      <c r="DD506" s="26">
        <v>0</v>
      </c>
      <c r="DE506" s="26">
        <v>0</v>
      </c>
      <c r="DF506" s="26">
        <v>0</v>
      </c>
      <c r="DG506" s="26">
        <v>0</v>
      </c>
      <c r="DH506" s="26">
        <v>0</v>
      </c>
      <c r="DI506" s="26">
        <v>0</v>
      </c>
      <c r="DJ506" s="26">
        <v>0</v>
      </c>
      <c r="DK506" s="26">
        <v>0</v>
      </c>
      <c r="DL506" s="27">
        <f t="shared" si="378"/>
        <v>46078.574965277803</v>
      </c>
      <c r="DM506" s="28">
        <f t="shared" ca="1" si="379"/>
        <v>1</v>
      </c>
      <c r="DN506" s="56">
        <f>_xlfn.XLOOKUP(B506,'[2]1. All Calls'!$R:$R,'[2]1. All Calls'!$A:$A,"",0)</f>
        <v>46003.574965277803</v>
      </c>
      <c r="DO506" s="57" t="str">
        <f ca="1">VLOOKUP(DM506,[1]Validation!$B$20:$C$25,2,0)</f>
        <v>Above 3 months</v>
      </c>
      <c r="DP506" s="58" t="str">
        <f>_xlfn.XLOOKUP(B506,'[1]Active AMCs- Dealer'!E:E,'[1]Active AMCs- Dealer'!L:L,"Not in AMC",0)</f>
        <v>Not in AMC</v>
      </c>
      <c r="DQ506" s="50"/>
      <c r="DR506" s="29" t="str">
        <f>_xlfn.XLOOKUP(B506,'[2]1. All Calls'!$R:$R,'[2]1. All Calls'!$F:$F,"",0)</f>
        <v>CC-01902204</v>
      </c>
      <c r="DS506" s="29" t="str">
        <f>_xlfn.XLOOKUP(B506,'[2]1. All Calls'!$R:$R,'[2]1. All Calls'!$AB:$AB,"",0)</f>
        <v>Sales call carried out for HMR update</v>
      </c>
      <c r="DT506" s="30">
        <f>_xlfn.XLOOKUP(DR506,'[2]1. All Calls'!$F:$F,'[2]1. All Calls'!$A:$A,"",0)</f>
        <v>46003.574965277803</v>
      </c>
      <c r="DU506" s="31">
        <f>_xlfn.XLOOKUP(DR506,'[2]1. All Calls'!$F:$F,'[2]1. All Calls'!$B:$B,"",0)</f>
        <v>19487</v>
      </c>
      <c r="DV506" s="31">
        <f>_xlfn.XLOOKUP(B506,[1]MDA_Assets!D:D,[1]MDA_Assets!N:N,"",0)</f>
        <v>9938</v>
      </c>
      <c r="DW506" s="31">
        <f>_xlfn.XLOOKUP(B506,[1]MDA_Assets!D:D,[1]MDA_Assets!O:O,"",0)</f>
        <v>9549</v>
      </c>
      <c r="DX506" s="32" t="str">
        <f>_xlfn.XLOOKUP(B506,[1]MDA_Assets!D:D,[1]MDA_Assets!Q:Q,"",0)</f>
        <v>Synthetic</v>
      </c>
      <c r="DY506" s="33">
        <f>_xlfn.XLOOKUP(B506,[1]MDA_Assets!D:D,[1]MDA_Assets!R:R,"",0)</f>
        <v>45782</v>
      </c>
      <c r="DZ506" s="33">
        <f>_xlfn.XLOOKUP(B506,[1]MDA_Assets!D:D,[1]MDA_Assets!S:S,"",0)</f>
        <v>45782</v>
      </c>
      <c r="EA506" s="33">
        <f>_xlfn.XLOOKUP(B506,[1]MDA_Assets!D:D,[1]MDA_Assets!T:T,"",0)</f>
        <v>45782</v>
      </c>
      <c r="EB506" s="33">
        <f>_xlfn.XLOOKUP(B506,[1]MDA_Assets!D:D,[1]MDA_Assets!U:U,"",0)</f>
        <v>45782</v>
      </c>
      <c r="EC506" s="33">
        <f>_xlfn.XLOOKUP(B506,[1]MDA_Assets!D:D,[1]MDA_Assets!V:V,"",0)</f>
        <v>45782</v>
      </c>
      <c r="ED506" s="33">
        <f>_xlfn.XLOOKUP(B506,[1]MDA_Assets!D:D,[1]MDA_Assets!W:W,"",0)</f>
        <v>45782</v>
      </c>
      <c r="EE506" s="32" t="str">
        <f>_xlfn.XLOOKUP(B506,[1]MDA_Assets!D:D,[1]MDA_Assets!X:X,"",0)</f>
        <v>No</v>
      </c>
      <c r="EF506" s="33">
        <f>_xlfn.XLOOKUP(B506,[1]MDA_Assets!D:D,[1]MDA_Assets!Y:Y,"",0)</f>
        <v>0</v>
      </c>
      <c r="EG506" s="33">
        <f>_xlfn.XLOOKUP(B506,[1]MDA_Assets!D:D,[1]MDA_Assets!Z:Z,"",0)</f>
        <v>0</v>
      </c>
      <c r="EH506" s="33">
        <f>_xlfn.XLOOKUP(B506,[1]MDA_Assets!D:D,[1]MDA_Assets!AA:AA,"",0)</f>
        <v>0</v>
      </c>
      <c r="EI506" s="34">
        <f>_xlfn.XLOOKUP(B506,[1]MDA_Assets!D:D,[1]MDA_Assets!P:P,"",0)</f>
        <v>3</v>
      </c>
      <c r="EJ506" s="35" t="str">
        <f>_xlfn.XLOOKUP(B506,[1]MDA_Assets!D:D,[1]MDA_Assets!AB:AB,"",0)</f>
        <v>1084</v>
      </c>
      <c r="EK506" s="35" t="str">
        <f>_xlfn.XLOOKUP(B506,[1]MDA_Assets!D:D,[1]MDA_Assets!AC:AC,"",0)</f>
        <v>1084</v>
      </c>
      <c r="EL506" s="35" t="str">
        <f>_xlfn.XLOOKUP(B506,[1]MDA_Assets!D:D,[1]MDA_Assets!AD:AD,"",0)</f>
        <v>3084</v>
      </c>
      <c r="EM506" s="35" t="str">
        <f>_xlfn.XLOOKUP(B506,[1]MDA_Assets!D:D,[1]MDA_Assets!AE:AE,"",0)</f>
        <v>3084</v>
      </c>
      <c r="EN506" s="35" t="str">
        <f>_xlfn.XLOOKUP(B506,[1]MDA_Assets!D:D,[1]MDA_Assets!AF:AF,"",0)</f>
        <v>7084</v>
      </c>
      <c r="EO506" s="35" t="str">
        <f>_xlfn.XLOOKUP(B506,[1]MDA_Assets!D:D,[1]MDA_Assets!AG:AG,"",0)</f>
        <v>3084</v>
      </c>
      <c r="EP506" s="36">
        <f t="shared" si="416"/>
        <v>365</v>
      </c>
      <c r="EQ506" s="36">
        <f t="shared" si="416"/>
        <v>180</v>
      </c>
      <c r="ER506" s="36">
        <f t="shared" si="380"/>
        <v>730</v>
      </c>
      <c r="ES506" s="36">
        <f t="shared" si="381"/>
        <v>730</v>
      </c>
      <c r="ET506" s="36">
        <f t="shared" si="382"/>
        <v>730</v>
      </c>
      <c r="EU506" s="36">
        <f t="shared" si="383"/>
        <v>365</v>
      </c>
      <c r="EV506" s="36" t="str">
        <f t="shared" si="384"/>
        <v/>
      </c>
      <c r="EW506" s="36" t="str">
        <f t="shared" si="355"/>
        <v/>
      </c>
      <c r="EX506" s="36" t="str">
        <f t="shared" si="408"/>
        <v/>
      </c>
      <c r="EY506" s="36">
        <f t="shared" si="417"/>
        <v>11.78</v>
      </c>
      <c r="EZ506" s="36">
        <f t="shared" si="417"/>
        <v>5.81</v>
      </c>
      <c r="FA506" s="36">
        <f t="shared" si="417"/>
        <v>23.55</v>
      </c>
      <c r="FB506" s="36">
        <f t="shared" si="417"/>
        <v>23.55</v>
      </c>
      <c r="FC506" s="36">
        <f t="shared" si="417"/>
        <v>23.55</v>
      </c>
      <c r="FD506" s="36">
        <f t="shared" si="417"/>
        <v>11.78</v>
      </c>
      <c r="FE506" s="36" t="str">
        <f t="shared" si="390"/>
        <v/>
      </c>
      <c r="FF506" s="36" t="str">
        <f t="shared" si="390"/>
        <v/>
      </c>
      <c r="FG506" s="36" t="str">
        <f t="shared" si="390"/>
        <v/>
      </c>
      <c r="FH506" s="37" t="str" cm="1">
        <f t="array" ref="FH506">_xlfn.IFS(EY506="", "No Data", EY506&lt;0, "Negative/Future", EY506=0, "Zero Days", EY506&lt;=3, "&lt; 3 Months", EY506&lt;=6, "3 to 6 Months", EY506&lt;=9, "6 to 9 Months", EY506&lt;=12, "9 to 12 Months", EY506&lt;=15, "12 to 15 Months", EY506&lt;=18, "15 to 18 Months", EY506&lt;=24, "18 to 24 Months", EY506&gt;24, "&gt; 24 Months")</f>
        <v>9 to 12 Months</v>
      </c>
      <c r="FI506" s="37" t="str" cm="1">
        <f t="array" ref="FI506">_xlfn.IFS(EZ506="", "No Data", EZ506&lt;0, "Negative/Future", EZ506=0, "Zero Days", EZ506&lt;=3, "&lt; 3 Months", EZ506&lt;=6, "3 to 6 Months", EZ506&lt;=9, "6 to 9 Months", EZ506&lt;=12, "9 to 12 Months", EZ506&lt;=15, "12 to 15 Months", EZ506&lt;=18, "15 to 18 Months", EZ506&lt;=24, "18 to 24 Months", EZ506&gt;24, "&gt; 24 Months")</f>
        <v>3 to 6 Months</v>
      </c>
      <c r="FJ506" s="37" t="str" cm="1">
        <f t="array" ref="FJ506">_xlfn.IFS(FA506="", "No Data", FA506&lt;0, "Negative/Future", FA506=0, "Zero Days", FA506&lt;=3, "&lt; 3 Months", FA506&lt;=6, "3 to 6 Months", FA506&lt;=9, "6 to 9 Months", FA506&lt;=12, "9 to 12 Months", FA506&lt;=15, "12 to 15 Months", FA506&lt;=18, "15 to 18 Months", FA506&lt;=24, "18 to 24 Months", FA506&gt;24, "&gt; 24 Months")</f>
        <v>18 to 24 Months</v>
      </c>
      <c r="FK506" s="37" t="str" cm="1">
        <f t="array" ref="FK506">_xlfn.IFS(FB506="", "No Data", FB506&lt;0, "Negative/Future", FB506=0, "Zero Days", FB506&lt;=3, "&lt; 3 Months", FB506&lt;=6, "3 to 6 Months", FB506&lt;=9, "6 to 9 Months", FB506&lt;=12, "9 to 12 Months", FB506&lt;=15, "12 to 15 Months", FB506&lt;=18, "15 to 18 Months", FB506&lt;=24, "18 to 24 Months", FB506&gt;24, "&gt; 24 Months")</f>
        <v>18 to 24 Months</v>
      </c>
      <c r="FL506" s="37" t="str" cm="1">
        <f t="array" ref="FL506">_xlfn.IFS(FC506="", "No Data", FC506&lt;0, "Negative/Future", FC506=0, "Zero Days", FC506&lt;=3, "&lt; 3 Months", FC506&lt;=6, "3 to 6 Months", FC506&lt;=9, "6 to 9 Months", FC506&lt;=12, "9 to 12 Months", FC506&lt;=15, "12 to 15 Months", FC506&lt;=18, "15 to 18 Months", FC506&lt;=24, "18 to 24 Months", FC506&gt;24, "&gt; 24 Months")</f>
        <v>18 to 24 Months</v>
      </c>
      <c r="FM506" s="37" t="str" cm="1">
        <f t="array" ref="FM506">_xlfn.IFS(FD506="", "No Data", FD506&lt;0, "Negative/Future", FD506=0, "Zero Days", FD506&lt;=3, "&lt; 3 Months", FD506&lt;=6, "3 to 6 Months", FD506&lt;=9, "6 to 9 Months", FD506&lt;=12, "9 to 12 Months", FD506&lt;=15, "12 to 15 Months", FD506&lt;=18, "15 to 18 Months", FD506&lt;=24, "18 to 24 Months", FD506&gt;24, "&gt; 24 Months")</f>
        <v>9 to 12 Months</v>
      </c>
      <c r="FN506" s="37" t="str" cm="1">
        <f t="array" ref="FN506">_xlfn.IFS(FE506="", "No Data", FE506&lt;0, "Negative/Future", FE506=0, "Zero Days", FE506&lt;=3, "&lt; 3 Months", FE506&lt;=6, "3 to 6 Months", FE506&lt;=9, "6 to 9 Months", FE506&lt;=12, "9 to 12 Months", FE506&lt;=15, "12 to 15 Months", FE506&lt;=18, "15 to 18 Months", FE506&lt;=24, "18 to 24 Months", FE506&gt;24, "&gt; 24 Months")</f>
        <v>No Data</v>
      </c>
      <c r="FO506" s="37" t="str" cm="1">
        <f t="array" ref="FO506">_xlfn.IFS(FG506="", "No Data", FG506&lt;0, "Negative/Future", FG506=0, "Zero Days", FG506&lt;=3, "&lt; 3 Months", FG506&lt;=6, "3 to 6 Months", FG506&lt;=9, "6 to 9 Months", FG506&lt;=12, "9 to 12 Months", FG506&lt;=15, "12 to 15 Months", FG506&lt;=18, "15 to 18 Months", FG506&lt;=24, "18 to 24 Months", FG506&gt;24, "&gt; 24 Months")</f>
        <v>No Data</v>
      </c>
      <c r="FP506" s="37" t="str" cm="1">
        <f t="array" ref="FP506">_xlfn.IFS(FF506="", "No Data", FF506&lt;0, "Negative/Future", FF506=0, "Zero Days", FF506&lt;=3, "&lt; 3 Months", FF506&lt;=6, "3 to 6 Months", FF506&lt;=9, "6 to 9 Months", FF506&lt;=12, "9 to 12 Months", FF506&lt;=15, "12 to 15 Months", FF506&lt;=18, "15 to 18 Months", FF506&lt;=24, "18 to 24 Months", FF506&gt;24, "&gt; 24 Months")</f>
        <v>No Data</v>
      </c>
      <c r="FQ506" s="29" t="s">
        <v>614</v>
      </c>
      <c r="FR506" s="29">
        <v>9064833872</v>
      </c>
      <c r="FS506" s="38" t="s">
        <v>252</v>
      </c>
      <c r="FT506" s="38" t="s">
        <v>296</v>
      </c>
      <c r="FU506" s="31" t="str">
        <f>_xlfn.XLOOKUP(B506,[1]MDA_Assets!D:D,[1]MDA_Assets!X:X,"",0)</f>
        <v>No</v>
      </c>
      <c r="FV506" s="39">
        <v>0</v>
      </c>
      <c r="FW506" s="39">
        <v>0</v>
      </c>
      <c r="FX506" s="39">
        <v>0</v>
      </c>
      <c r="FY506" s="39">
        <v>9</v>
      </c>
      <c r="FZ506" s="40">
        <f t="shared" si="415"/>
        <v>46147</v>
      </c>
      <c r="GA506" s="40">
        <f t="shared" si="415"/>
        <v>45962</v>
      </c>
      <c r="GB506" s="40">
        <f t="shared" si="357"/>
        <v>46512</v>
      </c>
      <c r="GC506" s="40">
        <f t="shared" si="358"/>
        <v>46512</v>
      </c>
      <c r="GD506" s="40">
        <f t="shared" si="359"/>
        <v>46512</v>
      </c>
      <c r="GE506" s="40">
        <f t="shared" si="360"/>
        <v>46147</v>
      </c>
      <c r="GF506" s="40" t="str">
        <f t="shared" si="419"/>
        <v/>
      </c>
      <c r="GG506" s="40" t="str">
        <f t="shared" si="419"/>
        <v/>
      </c>
      <c r="GH506" s="40" t="str">
        <f t="shared" si="419"/>
        <v/>
      </c>
      <c r="GI506" s="39">
        <f t="shared" si="385"/>
        <v>1</v>
      </c>
      <c r="GJ506" s="39">
        <f t="shared" si="386"/>
        <v>0</v>
      </c>
      <c r="GK506" s="39">
        <f t="shared" si="387"/>
        <v>0</v>
      </c>
      <c r="GL506" s="39">
        <f t="shared" si="388"/>
        <v>5</v>
      </c>
    </row>
    <row r="507" spans="1:194" x14ac:dyDescent="0.25">
      <c r="A507" s="19">
        <v>143</v>
      </c>
      <c r="B507" s="43" t="s">
        <v>3366</v>
      </c>
      <c r="C507" s="43" t="s">
        <v>254</v>
      </c>
      <c r="D507" s="43" t="s">
        <v>241</v>
      </c>
      <c r="E507" s="43" t="s">
        <v>255</v>
      </c>
      <c r="F507" s="43" t="s">
        <v>852</v>
      </c>
      <c r="G507" s="43" t="s">
        <v>3317</v>
      </c>
      <c r="H507" s="43" t="s">
        <v>277</v>
      </c>
      <c r="I507" s="43" t="s">
        <v>192</v>
      </c>
      <c r="J507" s="44">
        <f t="shared" si="361"/>
        <v>43507.770833333336</v>
      </c>
      <c r="K507" s="44">
        <v>43143.770833333336</v>
      </c>
      <c r="L507" s="44">
        <v>43088.770833333336</v>
      </c>
      <c r="M507" s="43" t="s">
        <v>3367</v>
      </c>
      <c r="N507" s="43" t="s">
        <v>193</v>
      </c>
      <c r="O507" s="44">
        <v>45850.258703703701</v>
      </c>
      <c r="P507" s="43">
        <v>11332</v>
      </c>
      <c r="Q507" s="43">
        <v>3173</v>
      </c>
      <c r="R507" s="43">
        <v>8159</v>
      </c>
      <c r="S507" s="43" t="s">
        <v>206</v>
      </c>
      <c r="T507" s="44">
        <v>45615.770833333336</v>
      </c>
      <c r="U507" s="44">
        <v>45615.770833333336</v>
      </c>
      <c r="V507" s="44">
        <v>45615.770833333336</v>
      </c>
      <c r="W507" s="44">
        <v>45615.770833333336</v>
      </c>
      <c r="X507" s="44">
        <v>45615.770833333336</v>
      </c>
      <c r="Y507" s="44">
        <v>45018.770833333336</v>
      </c>
      <c r="Z507" s="44"/>
      <c r="AA507" s="44"/>
      <c r="AB507" s="44"/>
      <c r="AC507" s="44"/>
      <c r="AD507" s="44"/>
      <c r="AE507" s="43">
        <v>2</v>
      </c>
      <c r="AF507" s="43" t="s">
        <v>3368</v>
      </c>
      <c r="AG507" s="43" t="s">
        <v>3368</v>
      </c>
      <c r="AH507" s="43" t="s">
        <v>3369</v>
      </c>
      <c r="AI507" s="43" t="s">
        <v>3369</v>
      </c>
      <c r="AJ507" s="43" t="s">
        <v>3370</v>
      </c>
      <c r="AK507" s="43" t="s">
        <v>3369</v>
      </c>
      <c r="AL507" s="44">
        <v>45795</v>
      </c>
      <c r="AM507" s="44">
        <v>45795</v>
      </c>
      <c r="AN507" s="44">
        <v>45980</v>
      </c>
      <c r="AO507" s="44">
        <v>45980</v>
      </c>
      <c r="AP507" s="44">
        <v>45748</v>
      </c>
      <c r="AQ507" s="44">
        <v>45980</v>
      </c>
      <c r="AR507" s="44"/>
      <c r="AS507" s="44"/>
      <c r="AT507" s="44"/>
      <c r="AU507" s="43">
        <v>0</v>
      </c>
      <c r="AV507" s="43">
        <v>0</v>
      </c>
      <c r="AW507" s="43">
        <v>0</v>
      </c>
      <c r="AX507" s="51" t="s">
        <v>436</v>
      </c>
      <c r="AY507" s="51" t="s">
        <v>3530</v>
      </c>
      <c r="AZ507" s="51" t="s">
        <v>198</v>
      </c>
      <c r="BA507" s="20">
        <f t="shared" ca="1" si="418"/>
        <v>1</v>
      </c>
      <c r="BB507" s="20">
        <f t="shared" ca="1" si="418"/>
        <v>1</v>
      </c>
      <c r="BC507" s="20">
        <f t="shared" ca="1" si="418"/>
        <v>1</v>
      </c>
      <c r="BD507" s="20">
        <f t="shared" ca="1" si="418"/>
        <v>1</v>
      </c>
      <c r="BE507" s="20">
        <f t="shared" ca="1" si="418"/>
        <v>1</v>
      </c>
      <c r="BF507" s="20">
        <f t="shared" ca="1" si="418"/>
        <v>1</v>
      </c>
      <c r="BG507" s="21" t="str">
        <f t="shared" ca="1" si="418"/>
        <v/>
      </c>
      <c r="BH507" s="21" t="str">
        <f t="shared" ca="1" si="418"/>
        <v/>
      </c>
      <c r="BI507" s="21" t="str">
        <f t="shared" ca="1" si="418"/>
        <v/>
      </c>
      <c r="BJ507" s="22">
        <f t="shared" ca="1" si="363"/>
        <v>6</v>
      </c>
      <c r="BK507" s="21">
        <f t="shared" si="364"/>
        <v>2</v>
      </c>
      <c r="BL507" s="22">
        <f t="shared" ca="1" si="365"/>
        <v>11983</v>
      </c>
      <c r="BM507" s="22">
        <f t="shared" ca="1" si="366"/>
        <v>3355</v>
      </c>
      <c r="BN507" s="23">
        <f t="shared" ca="1" si="367"/>
        <v>8628</v>
      </c>
      <c r="BO507" s="24">
        <f t="shared" ca="1" si="368"/>
        <v>651</v>
      </c>
      <c r="BP507" s="51" t="str">
        <f>_xlfn.XLOOKUP(E507,[1]Validation!E:E,[1]Validation!F:F,"")</f>
        <v>EN5</v>
      </c>
      <c r="BQ507" s="51" t="str">
        <f>_xlfn.XLOOKUP(BP507,[1]Validation!F:F,[1]Validation!G:G,"")</f>
        <v>EN4 to EN7</v>
      </c>
      <c r="BR507" s="52" t="str">
        <f>VLOOKUP(G507,[1]Validation!$B$1:$C$9,2,0)</f>
        <v>D</v>
      </c>
      <c r="BS507" s="51">
        <f t="shared" ca="1" si="369"/>
        <v>100</v>
      </c>
      <c r="BT507" s="53">
        <f>_xlfn.XLOOKUP(B507,'[2]1. All Calls'!$R:$R,'[2]1. All Calls'!$A:$A,"",0)</f>
        <v>45850.486805555556</v>
      </c>
      <c r="BU507" s="51" t="str">
        <f>_xlfn.XLOOKUP(B507,'[2]1. All Calls'!$R:$R,'[2]1. All Calls'!$F:$F,"",0)</f>
        <v>CC-01726867</v>
      </c>
      <c r="BV507" s="51" t="str">
        <f>_xlfn.XLOOKUP(B507,'[2]1. All Calls'!$R:$R,'[2]1. All Calls'!$J:$J,"",0)</f>
        <v>Sales Call</v>
      </c>
      <c r="BW507" s="53">
        <f>_xlfn.XLOOKUP(B507,'[2]Sch Calls'!$R:$R,'[2]Sch Calls'!$A:$A,"",0)</f>
        <v>45616.678900462997</v>
      </c>
      <c r="BX507" s="51">
        <f>_xlfn.XLOOKUP(B507,'[2]Sch Calls'!$R:$R,'[2]Sch Calls'!$B:$B,"",0)</f>
        <v>10865</v>
      </c>
      <c r="BY507" s="51" t="str">
        <f t="shared" si="413"/>
        <v>19-May-25</v>
      </c>
      <c r="BZ507" s="51" t="str">
        <f t="shared" si="413"/>
        <v>19-May-25</v>
      </c>
      <c r="CA507" s="51" t="str">
        <f t="shared" si="370"/>
        <v>22-Aug-25</v>
      </c>
      <c r="CB507" s="51" t="str">
        <f t="shared" si="371"/>
        <v>20-May-26</v>
      </c>
      <c r="CC507" s="51" t="str">
        <f t="shared" si="372"/>
        <v>02-Apr-25</v>
      </c>
      <c r="CD507" s="51" t="str">
        <f t="shared" si="373"/>
        <v>20-Nov-25</v>
      </c>
      <c r="CE507" s="51">
        <f t="shared" ca="1" si="414"/>
        <v>560</v>
      </c>
      <c r="CF507" s="51">
        <f t="shared" ca="1" si="414"/>
        <v>560</v>
      </c>
      <c r="CG507" s="51">
        <f t="shared" ca="1" si="374"/>
        <v>560</v>
      </c>
      <c r="CH507" s="51">
        <f t="shared" ca="1" si="375"/>
        <v>560</v>
      </c>
      <c r="CI507" s="51">
        <f t="shared" ca="1" si="376"/>
        <v>1157</v>
      </c>
      <c r="CJ507" s="51">
        <f t="shared" ca="1" si="377"/>
        <v>560</v>
      </c>
      <c r="CK507" s="51">
        <f t="shared" ca="1" si="411"/>
        <v>1120</v>
      </c>
      <c r="CL507" s="51">
        <f t="shared" ca="1" si="411"/>
        <v>1120</v>
      </c>
      <c r="CM507" s="51">
        <f t="shared" ca="1" si="411"/>
        <v>1120</v>
      </c>
      <c r="CN507" s="51">
        <f t="shared" ca="1" si="411"/>
        <v>1120</v>
      </c>
      <c r="CO507" s="51">
        <f t="shared" ca="1" si="411"/>
        <v>2314</v>
      </c>
      <c r="CP507" s="51">
        <f t="shared" ca="1" si="411"/>
        <v>1120</v>
      </c>
      <c r="CQ507" s="51">
        <f t="shared" ca="1" si="412"/>
        <v>413</v>
      </c>
      <c r="CR507" s="51">
        <f t="shared" ca="1" si="412"/>
        <v>413</v>
      </c>
      <c r="CS507" s="51">
        <f t="shared" ca="1" si="412"/>
        <v>2413</v>
      </c>
      <c r="CT507" s="51">
        <f t="shared" ca="1" si="412"/>
        <v>2413</v>
      </c>
      <c r="CU507" s="51">
        <f t="shared" ca="1" si="412"/>
        <v>3461</v>
      </c>
      <c r="CV507" s="54">
        <f t="shared" ca="1" si="412"/>
        <v>2413</v>
      </c>
      <c r="CW507" s="25">
        <v>0</v>
      </c>
      <c r="CX507" s="55">
        <v>1</v>
      </c>
      <c r="CY507" s="55"/>
      <c r="CZ507" s="26">
        <v>0</v>
      </c>
      <c r="DA507" s="26">
        <v>0</v>
      </c>
      <c r="DB507" s="26">
        <v>0</v>
      </c>
      <c r="DC507" s="26">
        <v>0</v>
      </c>
      <c r="DD507" s="26">
        <v>0</v>
      </c>
      <c r="DE507" s="26">
        <v>0</v>
      </c>
      <c r="DF507" s="26">
        <v>0</v>
      </c>
      <c r="DG507" s="26">
        <v>0</v>
      </c>
      <c r="DH507" s="26">
        <v>0</v>
      </c>
      <c r="DI507" s="26">
        <v>0</v>
      </c>
      <c r="DJ507" s="26">
        <v>0</v>
      </c>
      <c r="DK507" s="26">
        <v>0</v>
      </c>
      <c r="DL507" s="27">
        <f t="shared" si="378"/>
        <v>45925.486805555556</v>
      </c>
      <c r="DM507" s="28">
        <f t="shared" ca="1" si="379"/>
        <v>1</v>
      </c>
      <c r="DN507" s="56">
        <f>_xlfn.XLOOKUP(B507,'[2]1. All Calls'!$R:$R,'[2]1. All Calls'!$A:$A,"",0)</f>
        <v>45850.486805555556</v>
      </c>
      <c r="DO507" s="57" t="str">
        <f ca="1">VLOOKUP(DM507,[1]Validation!$B$20:$C$25,2,0)</f>
        <v>Above 3 months</v>
      </c>
      <c r="DP507" s="58" t="str">
        <f>_xlfn.XLOOKUP(B507,'[1]Active AMCs- Dealer'!E:E,'[1]Active AMCs- Dealer'!L:L,"Not in AMC",0)</f>
        <v>Not in AMC</v>
      </c>
      <c r="DQ507" s="50"/>
      <c r="DR507" s="29" t="str">
        <f>_xlfn.XLOOKUP(B507,'[2]1. All Calls'!$R:$R,'[2]1. All Calls'!$F:$F,"",0)</f>
        <v>CC-01726867</v>
      </c>
      <c r="DS507" s="29" t="str">
        <f>_xlfn.XLOOKUP(B507,'[2]1. All Calls'!$R:$R,'[2]1. All Calls'!$AB:$AB,"",0)</f>
        <v>Sales call carried out for HMR update</v>
      </c>
      <c r="DT507" s="30">
        <f>_xlfn.XLOOKUP(DR507,'[2]1. All Calls'!$F:$F,'[2]1. All Calls'!$A:$A,"",0)</f>
        <v>45850.486805555556</v>
      </c>
      <c r="DU507" s="31">
        <f>_xlfn.XLOOKUP(DR507,'[2]1. All Calls'!$F:$F,'[2]1. All Calls'!$B:$B,"",0)</f>
        <v>11332</v>
      </c>
      <c r="DV507" s="31">
        <f>_xlfn.XLOOKUP(B507,[1]MDA_Assets!D:D,[1]MDA_Assets!N:N,"",0)</f>
        <v>3173</v>
      </c>
      <c r="DW507" s="31">
        <f>_xlfn.XLOOKUP(B507,[1]MDA_Assets!D:D,[1]MDA_Assets!O:O,"",0)</f>
        <v>8159</v>
      </c>
      <c r="DX507" s="32" t="str">
        <f>_xlfn.XLOOKUP(B507,[1]MDA_Assets!D:D,[1]MDA_Assets!Q:Q,"",0)</f>
        <v>XD</v>
      </c>
      <c r="DY507" s="33">
        <f>_xlfn.XLOOKUP(B507,[1]MDA_Assets!D:D,[1]MDA_Assets!R:R,"",0)</f>
        <v>45616</v>
      </c>
      <c r="DZ507" s="33">
        <f>_xlfn.XLOOKUP(B507,[1]MDA_Assets!D:D,[1]MDA_Assets!S:S,"",0)</f>
        <v>45616</v>
      </c>
      <c r="EA507" s="33">
        <f>_xlfn.XLOOKUP(B507,[1]MDA_Assets!D:D,[1]MDA_Assets!T:T,"",0)</f>
        <v>45616</v>
      </c>
      <c r="EB507" s="33">
        <f>_xlfn.XLOOKUP(B507,[1]MDA_Assets!D:D,[1]MDA_Assets!U:U,"",0)</f>
        <v>45616</v>
      </c>
      <c r="EC507" s="33">
        <f>_xlfn.XLOOKUP(B507,[1]MDA_Assets!D:D,[1]MDA_Assets!V:V,"",0)</f>
        <v>45616</v>
      </c>
      <c r="ED507" s="33">
        <f>_xlfn.XLOOKUP(B507,[1]MDA_Assets!D:D,[1]MDA_Assets!W:W,"",0)</f>
        <v>45019</v>
      </c>
      <c r="EE507" s="32">
        <f>_xlfn.XLOOKUP(B507,[1]MDA_Assets!D:D,[1]MDA_Assets!X:X,"",0)</f>
        <v>0</v>
      </c>
      <c r="EF507" s="33">
        <f>_xlfn.XLOOKUP(B507,[1]MDA_Assets!D:D,[1]MDA_Assets!Y:Y,"",0)</f>
        <v>0</v>
      </c>
      <c r="EG507" s="33">
        <f>_xlfn.XLOOKUP(B507,[1]MDA_Assets!D:D,[1]MDA_Assets!Z:Z,"",0)</f>
        <v>0</v>
      </c>
      <c r="EH507" s="33">
        <f>_xlfn.XLOOKUP(B507,[1]MDA_Assets!D:D,[1]MDA_Assets!AA:AA,"",0)</f>
        <v>0</v>
      </c>
      <c r="EI507" s="34">
        <f>_xlfn.XLOOKUP(B507,[1]MDA_Assets!D:D,[1]MDA_Assets!P:P,"",0)</f>
        <v>2</v>
      </c>
      <c r="EJ507" s="35" t="str">
        <f>_xlfn.XLOOKUP(B507,[1]MDA_Assets!D:D,[1]MDA_Assets!AB:AB,"",0)</f>
        <v>1533</v>
      </c>
      <c r="EK507" s="35" t="str">
        <f>_xlfn.XLOOKUP(B507,[1]MDA_Assets!D:D,[1]MDA_Assets!AC:AC,"",0)</f>
        <v>1533</v>
      </c>
      <c r="EL507" s="35" t="str">
        <f>_xlfn.XLOOKUP(B507,[1]MDA_Assets!D:D,[1]MDA_Assets!AD:AD,"",0)</f>
        <v>3533</v>
      </c>
      <c r="EM507" s="35" t="str">
        <f>_xlfn.XLOOKUP(B507,[1]MDA_Assets!D:D,[1]MDA_Assets!AE:AE,"",0)</f>
        <v>3533</v>
      </c>
      <c r="EN507" s="35" t="str">
        <f>_xlfn.XLOOKUP(B507,[1]MDA_Assets!D:D,[1]MDA_Assets!AF:AF,"",0)</f>
        <v>5775</v>
      </c>
      <c r="EO507" s="35" t="str">
        <f>_xlfn.XLOOKUP(B507,[1]MDA_Assets!D:D,[1]MDA_Assets!AG:AG,"",0)</f>
        <v>3533</v>
      </c>
      <c r="EP507" s="36">
        <f t="shared" si="416"/>
        <v>180</v>
      </c>
      <c r="EQ507" s="36">
        <f t="shared" si="416"/>
        <v>180</v>
      </c>
      <c r="ER507" s="36">
        <f t="shared" si="380"/>
        <v>365</v>
      </c>
      <c r="ES507" s="36">
        <f t="shared" si="381"/>
        <v>365</v>
      </c>
      <c r="ET507" s="36">
        <f t="shared" si="382"/>
        <v>730</v>
      </c>
      <c r="EU507" s="36">
        <f t="shared" si="383"/>
        <v>365</v>
      </c>
      <c r="EV507" s="36" t="str">
        <f t="shared" si="384"/>
        <v/>
      </c>
      <c r="EW507" s="36" t="str">
        <f t="shared" si="355"/>
        <v/>
      </c>
      <c r="EX507" s="36" t="str">
        <f t="shared" si="408"/>
        <v/>
      </c>
      <c r="EY507" s="36">
        <f t="shared" si="417"/>
        <v>5.81</v>
      </c>
      <c r="EZ507" s="36">
        <f t="shared" si="417"/>
        <v>5.81</v>
      </c>
      <c r="FA507" s="36">
        <f t="shared" si="417"/>
        <v>11.78</v>
      </c>
      <c r="FB507" s="36">
        <f t="shared" si="417"/>
        <v>11.78</v>
      </c>
      <c r="FC507" s="36">
        <f t="shared" si="417"/>
        <v>23.55</v>
      </c>
      <c r="FD507" s="36">
        <f t="shared" si="417"/>
        <v>11.78</v>
      </c>
      <c r="FE507" s="36" t="str">
        <f t="shared" si="417"/>
        <v/>
      </c>
      <c r="FF507" s="36" t="str">
        <f t="shared" si="417"/>
        <v/>
      </c>
      <c r="FG507" s="36" t="str">
        <f t="shared" si="417"/>
        <v/>
      </c>
      <c r="FH507" s="37" t="str" cm="1">
        <f t="array" ref="FH507">_xlfn.IFS(EY507="", "No Data", EY507&lt;0, "Negative/Future", EY507=0, "Zero Days", EY507&lt;=3, "&lt; 3 Months", EY507&lt;=6, "3 to 6 Months", EY507&lt;=9, "6 to 9 Months", EY507&lt;=12, "9 to 12 Months", EY507&lt;=15, "12 to 15 Months", EY507&lt;=18, "15 to 18 Months", EY507&lt;=24, "18 to 24 Months", EY507&gt;24, "&gt; 24 Months")</f>
        <v>3 to 6 Months</v>
      </c>
      <c r="FI507" s="37" t="str" cm="1">
        <f t="array" ref="FI507">_xlfn.IFS(EZ507="", "No Data", EZ507&lt;0, "Negative/Future", EZ507=0, "Zero Days", EZ507&lt;=3, "&lt; 3 Months", EZ507&lt;=6, "3 to 6 Months", EZ507&lt;=9, "6 to 9 Months", EZ507&lt;=12, "9 to 12 Months", EZ507&lt;=15, "12 to 15 Months", EZ507&lt;=18, "15 to 18 Months", EZ507&lt;=24, "18 to 24 Months", EZ507&gt;24, "&gt; 24 Months")</f>
        <v>3 to 6 Months</v>
      </c>
      <c r="FJ507" s="37" t="str" cm="1">
        <f t="array" ref="FJ507">_xlfn.IFS(FA507="", "No Data", FA507&lt;0, "Negative/Future", FA507=0, "Zero Days", FA507&lt;=3, "&lt; 3 Months", FA507&lt;=6, "3 to 6 Months", FA507&lt;=9, "6 to 9 Months", FA507&lt;=12, "9 to 12 Months", FA507&lt;=15, "12 to 15 Months", FA507&lt;=18, "15 to 18 Months", FA507&lt;=24, "18 to 24 Months", FA507&gt;24, "&gt; 24 Months")</f>
        <v>9 to 12 Months</v>
      </c>
      <c r="FK507" s="37" t="str" cm="1">
        <f t="array" ref="FK507">_xlfn.IFS(FB507="", "No Data", FB507&lt;0, "Negative/Future", FB507=0, "Zero Days", FB507&lt;=3, "&lt; 3 Months", FB507&lt;=6, "3 to 6 Months", FB507&lt;=9, "6 to 9 Months", FB507&lt;=12, "9 to 12 Months", FB507&lt;=15, "12 to 15 Months", FB507&lt;=18, "15 to 18 Months", FB507&lt;=24, "18 to 24 Months", FB507&gt;24, "&gt; 24 Months")</f>
        <v>9 to 12 Months</v>
      </c>
      <c r="FL507" s="37" t="str" cm="1">
        <f t="array" ref="FL507">_xlfn.IFS(FC507="", "No Data", FC507&lt;0, "Negative/Future", FC507=0, "Zero Days", FC507&lt;=3, "&lt; 3 Months", FC507&lt;=6, "3 to 6 Months", FC507&lt;=9, "6 to 9 Months", FC507&lt;=12, "9 to 12 Months", FC507&lt;=15, "12 to 15 Months", FC507&lt;=18, "15 to 18 Months", FC507&lt;=24, "18 to 24 Months", FC507&gt;24, "&gt; 24 Months")</f>
        <v>18 to 24 Months</v>
      </c>
      <c r="FM507" s="37" t="str" cm="1">
        <f t="array" ref="FM507">_xlfn.IFS(FD507="", "No Data", FD507&lt;0, "Negative/Future", FD507=0, "Zero Days", FD507&lt;=3, "&lt; 3 Months", FD507&lt;=6, "3 to 6 Months", FD507&lt;=9, "6 to 9 Months", FD507&lt;=12, "9 to 12 Months", FD507&lt;=15, "12 to 15 Months", FD507&lt;=18, "15 to 18 Months", FD507&lt;=24, "18 to 24 Months", FD507&gt;24, "&gt; 24 Months")</f>
        <v>9 to 12 Months</v>
      </c>
      <c r="FN507" s="37" t="str" cm="1">
        <f t="array" ref="FN507">_xlfn.IFS(FE507="", "No Data", FE507&lt;0, "Negative/Future", FE507=0, "Zero Days", FE507&lt;=3, "&lt; 3 Months", FE507&lt;=6, "3 to 6 Months", FE507&lt;=9, "6 to 9 Months", FE507&lt;=12, "9 to 12 Months", FE507&lt;=15, "12 to 15 Months", FE507&lt;=18, "15 to 18 Months", FE507&lt;=24, "18 to 24 Months", FE507&gt;24, "&gt; 24 Months")</f>
        <v>No Data</v>
      </c>
      <c r="FO507" s="37" t="str" cm="1">
        <f t="array" ref="FO507">_xlfn.IFS(FG507="", "No Data", FG507&lt;0, "Negative/Future", FG507=0, "Zero Days", FG507&lt;=3, "&lt; 3 Months", FG507&lt;=6, "3 to 6 Months", FG507&lt;=9, "6 to 9 Months", FG507&lt;=12, "9 to 12 Months", FG507&lt;=15, "12 to 15 Months", FG507&lt;=18, "15 to 18 Months", FG507&lt;=24, "18 to 24 Months", FG507&gt;24, "&gt; 24 Months")</f>
        <v>No Data</v>
      </c>
      <c r="FP507" s="37" t="str" cm="1">
        <f t="array" ref="FP507">_xlfn.IFS(FF507="", "No Data", FF507&lt;0, "Negative/Future", FF507=0, "Zero Days", FF507&lt;=3, "&lt; 3 Months", FF507&lt;=6, "3 to 6 Months", FF507&lt;=9, "6 to 9 Months", FF507&lt;=12, "9 to 12 Months", FF507&lt;=15, "12 to 15 Months", FF507&lt;=18, "15 to 18 Months", FF507&lt;=24, "18 to 24 Months", FF507&gt;24, "&gt; 24 Months")</f>
        <v>No Data</v>
      </c>
      <c r="FQ507" s="29" t="s">
        <v>853</v>
      </c>
      <c r="FR507" s="29">
        <v>9334183499</v>
      </c>
      <c r="FS507" s="38" t="s">
        <v>252</v>
      </c>
      <c r="FT507" s="38" t="s">
        <v>252</v>
      </c>
      <c r="FU507" s="31">
        <f>_xlfn.XLOOKUP(B507,[1]MDA_Assets!D:D,[1]MDA_Assets!X:X,"",0)</f>
        <v>0</v>
      </c>
      <c r="FV507" s="39">
        <v>0</v>
      </c>
      <c r="FW507" s="39">
        <v>0</v>
      </c>
      <c r="FX507" s="39">
        <v>0</v>
      </c>
      <c r="FY507" s="39">
        <v>9</v>
      </c>
      <c r="FZ507" s="40">
        <f t="shared" si="415"/>
        <v>45796</v>
      </c>
      <c r="GA507" s="40">
        <f t="shared" si="415"/>
        <v>45796</v>
      </c>
      <c r="GB507" s="40">
        <f t="shared" si="357"/>
        <v>45981</v>
      </c>
      <c r="GC507" s="40">
        <f t="shared" si="358"/>
        <v>45981</v>
      </c>
      <c r="GD507" s="40">
        <f t="shared" si="359"/>
        <v>46346</v>
      </c>
      <c r="GE507" s="40">
        <f t="shared" si="360"/>
        <v>45384</v>
      </c>
      <c r="GF507" s="40" t="str">
        <f t="shared" si="419"/>
        <v/>
      </c>
      <c r="GG507" s="40" t="str">
        <f t="shared" si="419"/>
        <v/>
      </c>
      <c r="GH507" s="40" t="str">
        <f t="shared" si="419"/>
        <v/>
      </c>
      <c r="GI507" s="39">
        <f t="shared" si="385"/>
        <v>5</v>
      </c>
      <c r="GJ507" s="39">
        <f t="shared" si="386"/>
        <v>0</v>
      </c>
      <c r="GK507" s="39">
        <f t="shared" si="387"/>
        <v>0</v>
      </c>
      <c r="GL507" s="39">
        <f t="shared" si="388"/>
        <v>1</v>
      </c>
    </row>
    <row r="508" spans="1:194" x14ac:dyDescent="0.25">
      <c r="A508" s="19">
        <v>145</v>
      </c>
      <c r="B508" s="43" t="s">
        <v>3371</v>
      </c>
      <c r="C508" s="43" t="s">
        <v>186</v>
      </c>
      <c r="D508" s="43" t="s">
        <v>241</v>
      </c>
      <c r="E508" s="43" t="s">
        <v>3372</v>
      </c>
      <c r="F508" s="43" t="s">
        <v>3373</v>
      </c>
      <c r="G508" s="43" t="s">
        <v>3317</v>
      </c>
      <c r="H508" s="43" t="s">
        <v>291</v>
      </c>
      <c r="I508" s="43" t="s">
        <v>192</v>
      </c>
      <c r="J508" s="44">
        <f t="shared" si="361"/>
        <v>43491.770833333336</v>
      </c>
      <c r="K508" s="44">
        <v>43127.770833333336</v>
      </c>
      <c r="L508" s="44">
        <v>43081.770833333336</v>
      </c>
      <c r="M508" s="43" t="s">
        <v>3374</v>
      </c>
      <c r="N508" s="43" t="s">
        <v>193</v>
      </c>
      <c r="O508" s="44">
        <v>46003.350497685184</v>
      </c>
      <c r="P508" s="43">
        <v>22523</v>
      </c>
      <c r="Q508" s="43"/>
      <c r="R508" s="43">
        <v>22523</v>
      </c>
      <c r="S508" s="43" t="s">
        <v>194</v>
      </c>
      <c r="T508" s="44">
        <v>45977.770833333336</v>
      </c>
      <c r="U508" s="44">
        <v>45977.770833333336</v>
      </c>
      <c r="V508" s="44">
        <v>45977.770833333336</v>
      </c>
      <c r="W508" s="44">
        <v>45977.770833333336</v>
      </c>
      <c r="X508" s="44">
        <v>45977.770833333336</v>
      </c>
      <c r="Y508" s="44">
        <v>45977.770833333336</v>
      </c>
      <c r="Z508" s="44"/>
      <c r="AA508" s="44"/>
      <c r="AB508" s="44"/>
      <c r="AC508" s="44"/>
      <c r="AD508" s="44"/>
      <c r="AE508" s="43">
        <v>4</v>
      </c>
      <c r="AF508" s="43" t="s">
        <v>3375</v>
      </c>
      <c r="AG508" s="43" t="s">
        <v>3375</v>
      </c>
      <c r="AH508" s="43" t="s">
        <v>3376</v>
      </c>
      <c r="AI508" s="43" t="s">
        <v>3376</v>
      </c>
      <c r="AJ508" s="43" t="s">
        <v>3377</v>
      </c>
      <c r="AK508" s="43" t="s">
        <v>3375</v>
      </c>
      <c r="AL508" s="44">
        <v>46342</v>
      </c>
      <c r="AM508" s="44">
        <v>46157</v>
      </c>
      <c r="AN508" s="44">
        <v>46707</v>
      </c>
      <c r="AO508" s="44">
        <v>46707</v>
      </c>
      <c r="AP508" s="44">
        <v>46707</v>
      </c>
      <c r="AQ508" s="44">
        <v>46342</v>
      </c>
      <c r="AR508" s="44"/>
      <c r="AS508" s="44"/>
      <c r="AT508" s="44"/>
      <c r="AU508" s="43">
        <v>0</v>
      </c>
      <c r="AV508" s="43">
        <v>0</v>
      </c>
      <c r="AW508" s="43">
        <v>0</v>
      </c>
      <c r="AX508" s="51" t="s">
        <v>237</v>
      </c>
      <c r="AY508" s="51" t="s">
        <v>237</v>
      </c>
      <c r="AZ508" s="51" t="s">
        <v>198</v>
      </c>
      <c r="BA508" s="20">
        <f t="shared" ca="1" si="418"/>
        <v>0</v>
      </c>
      <c r="BB508" s="20">
        <f t="shared" ca="1" si="418"/>
        <v>1</v>
      </c>
      <c r="BC508" s="20">
        <f t="shared" ca="1" si="418"/>
        <v>0</v>
      </c>
      <c r="BD508" s="20">
        <f t="shared" ca="1" si="418"/>
        <v>0</v>
      </c>
      <c r="BE508" s="20">
        <f t="shared" ca="1" si="418"/>
        <v>0</v>
      </c>
      <c r="BF508" s="20">
        <f t="shared" ca="1" si="418"/>
        <v>0</v>
      </c>
      <c r="BG508" s="21" t="str">
        <f t="shared" ca="1" si="418"/>
        <v/>
      </c>
      <c r="BH508" s="21" t="str">
        <f t="shared" ca="1" si="418"/>
        <v/>
      </c>
      <c r="BI508" s="21" t="str">
        <f t="shared" ca="1" si="418"/>
        <v/>
      </c>
      <c r="BJ508" s="22">
        <f t="shared" ca="1" si="363"/>
        <v>1</v>
      </c>
      <c r="BK508" s="21">
        <f t="shared" si="364"/>
        <v>4</v>
      </c>
      <c r="BL508" s="22">
        <f t="shared" ca="1" si="365"/>
        <v>23214</v>
      </c>
      <c r="BM508" s="22">
        <f t="shared" ca="1" si="366"/>
        <v>0</v>
      </c>
      <c r="BN508" s="23">
        <f t="shared" ca="1" si="367"/>
        <v>23214</v>
      </c>
      <c r="BO508" s="24">
        <f t="shared" ca="1" si="368"/>
        <v>691</v>
      </c>
      <c r="BP508" s="51" t="str">
        <f>_xlfn.XLOOKUP(E508,[1]Validation!E:E,[1]Validation!F:F,"")</f>
        <v>EG45</v>
      </c>
      <c r="BQ508" s="51" t="str">
        <f>_xlfn.XLOOKUP(BP508,[1]Validation!F:F,[1]Validation!G:G,"")</f>
        <v>EG30 to EG45</v>
      </c>
      <c r="BR508" s="52" t="str">
        <f>VLOOKUP(G508,[1]Validation!$B$1:$C$9,2,0)</f>
        <v>D</v>
      </c>
      <c r="BS508" s="51">
        <f t="shared" ca="1" si="369"/>
        <v>100</v>
      </c>
      <c r="BT508" s="53">
        <f>_xlfn.XLOOKUP(B508,'[2]1. All Calls'!$R:$R,'[2]1. All Calls'!$A:$A,"",0)</f>
        <v>46003.578206018501</v>
      </c>
      <c r="BU508" s="51" t="str">
        <f>_xlfn.XLOOKUP(B508,'[2]1. All Calls'!$R:$R,'[2]1. All Calls'!$F:$F,"",0)</f>
        <v>CC-01902217</v>
      </c>
      <c r="BV508" s="51" t="str">
        <f>_xlfn.XLOOKUP(B508,'[2]1. All Calls'!$R:$R,'[2]1. All Calls'!$J:$J,"",0)</f>
        <v>Sales Call</v>
      </c>
      <c r="BW508" s="53">
        <f>_xlfn.XLOOKUP(B508,'[2]Sch Calls'!$R:$R,'[2]Sch Calls'!$A:$A,"",0)</f>
        <v>45031.474999999999</v>
      </c>
      <c r="BX508" s="51">
        <f>_xlfn.XLOOKUP(B508,'[2]Sch Calls'!$R:$R,'[2]Sch Calls'!$B:$B,"",0)</f>
        <v>18807</v>
      </c>
      <c r="BY508" s="51" t="str">
        <f t="shared" si="413"/>
        <v>16-May-26</v>
      </c>
      <c r="BZ508" s="51" t="str">
        <f t="shared" si="413"/>
        <v>16-May-26</v>
      </c>
      <c r="CA508" s="51" t="str">
        <f t="shared" si="370"/>
        <v>19-Aug-26</v>
      </c>
      <c r="CB508" s="51" t="str">
        <f t="shared" si="371"/>
        <v>17-May-27</v>
      </c>
      <c r="CC508" s="51" t="str">
        <f t="shared" si="372"/>
        <v>17-Nov-27</v>
      </c>
      <c r="CD508" s="51" t="str">
        <f t="shared" si="373"/>
        <v>17-Nov-26</v>
      </c>
      <c r="CE508" s="51">
        <f t="shared" ca="1" si="414"/>
        <v>198</v>
      </c>
      <c r="CF508" s="51">
        <f t="shared" ca="1" si="414"/>
        <v>198</v>
      </c>
      <c r="CG508" s="51">
        <f t="shared" ca="1" si="374"/>
        <v>198</v>
      </c>
      <c r="CH508" s="51">
        <f t="shared" ca="1" si="375"/>
        <v>198</v>
      </c>
      <c r="CI508" s="51">
        <f t="shared" ca="1" si="376"/>
        <v>198</v>
      </c>
      <c r="CJ508" s="51">
        <f t="shared" ca="1" si="377"/>
        <v>198</v>
      </c>
      <c r="CK508" s="51">
        <f t="shared" ca="1" si="411"/>
        <v>792</v>
      </c>
      <c r="CL508" s="51">
        <f t="shared" ca="1" si="411"/>
        <v>792</v>
      </c>
      <c r="CM508" s="51">
        <f t="shared" ca="1" si="411"/>
        <v>792</v>
      </c>
      <c r="CN508" s="51">
        <f t="shared" ca="1" si="411"/>
        <v>792</v>
      </c>
      <c r="CO508" s="51">
        <f t="shared" ca="1" si="411"/>
        <v>792</v>
      </c>
      <c r="CP508" s="51">
        <f t="shared" ca="1" si="411"/>
        <v>792</v>
      </c>
      <c r="CQ508" s="51">
        <f t="shared" ca="1" si="412"/>
        <v>3038</v>
      </c>
      <c r="CR508" s="51">
        <f t="shared" ca="1" si="412"/>
        <v>3038</v>
      </c>
      <c r="CS508" s="51">
        <f t="shared" ca="1" si="412"/>
        <v>5038</v>
      </c>
      <c r="CT508" s="51">
        <f t="shared" ca="1" si="412"/>
        <v>5038</v>
      </c>
      <c r="CU508" s="51">
        <f t="shared" ca="1" si="412"/>
        <v>7038</v>
      </c>
      <c r="CV508" s="54">
        <f t="shared" ca="1" si="412"/>
        <v>3038</v>
      </c>
      <c r="CW508" s="25">
        <v>0</v>
      </c>
      <c r="CX508" s="55">
        <v>1</v>
      </c>
      <c r="CY508" s="55"/>
      <c r="CZ508" s="26">
        <v>0</v>
      </c>
      <c r="DA508" s="26">
        <v>0</v>
      </c>
      <c r="DB508" s="26">
        <v>0</v>
      </c>
      <c r="DC508" s="26">
        <v>0</v>
      </c>
      <c r="DD508" s="26">
        <v>0</v>
      </c>
      <c r="DE508" s="26">
        <v>0</v>
      </c>
      <c r="DF508" s="26">
        <v>0</v>
      </c>
      <c r="DG508" s="26">
        <v>0</v>
      </c>
      <c r="DH508" s="26">
        <v>0</v>
      </c>
      <c r="DI508" s="26">
        <v>0</v>
      </c>
      <c r="DJ508" s="26">
        <v>0</v>
      </c>
      <c r="DK508" s="26">
        <v>0</v>
      </c>
      <c r="DL508" s="27">
        <f t="shared" si="378"/>
        <v>46078.578206018501</v>
      </c>
      <c r="DM508" s="28">
        <f t="shared" ca="1" si="379"/>
        <v>1</v>
      </c>
      <c r="DN508" s="56">
        <f>_xlfn.XLOOKUP(B508,'[2]1. All Calls'!$R:$R,'[2]1. All Calls'!$A:$A,"",0)</f>
        <v>46003.578206018501</v>
      </c>
      <c r="DO508" s="57" t="str">
        <f ca="1">VLOOKUP(DM508,[1]Validation!$B$20:$C$25,2,0)</f>
        <v>Above 3 months</v>
      </c>
      <c r="DP508" s="58" t="str">
        <f>_xlfn.XLOOKUP(B508,'[1]Active AMCs- Dealer'!E:E,'[1]Active AMCs- Dealer'!L:L,"Not in AMC",0)</f>
        <v>Not in AMC</v>
      </c>
      <c r="DQ508" s="50"/>
      <c r="DR508" s="29" t="str">
        <f>_xlfn.XLOOKUP(B508,'[2]1. All Calls'!$R:$R,'[2]1. All Calls'!$F:$F,"",0)</f>
        <v>CC-01902217</v>
      </c>
      <c r="DS508" s="29" t="str">
        <f>_xlfn.XLOOKUP(B508,'[2]1. All Calls'!$R:$R,'[2]1. All Calls'!$AB:$AB,"",0)</f>
        <v>Sales call carried out for HMR update</v>
      </c>
      <c r="DT508" s="30">
        <f>_xlfn.XLOOKUP(DR508,'[2]1. All Calls'!$F:$F,'[2]1. All Calls'!$A:$A,"",0)</f>
        <v>46003.578206018501</v>
      </c>
      <c r="DU508" s="31">
        <f>_xlfn.XLOOKUP(DR508,'[2]1. All Calls'!$F:$F,'[2]1. All Calls'!$B:$B,"",0)</f>
        <v>22523</v>
      </c>
      <c r="DV508" s="31">
        <f>_xlfn.XLOOKUP(B508,[1]MDA_Assets!D:D,[1]MDA_Assets!N:N,"",0)</f>
        <v>0</v>
      </c>
      <c r="DW508" s="31">
        <f>_xlfn.XLOOKUP(B508,[1]MDA_Assets!D:D,[1]MDA_Assets!O:O,"",0)</f>
        <v>22523</v>
      </c>
      <c r="DX508" s="32" t="str">
        <f>_xlfn.XLOOKUP(B508,[1]MDA_Assets!D:D,[1]MDA_Assets!Q:Q,"",0)</f>
        <v>Synthetic</v>
      </c>
      <c r="DY508" s="33">
        <f>_xlfn.XLOOKUP(B508,[1]MDA_Assets!D:D,[1]MDA_Assets!R:R,"",0)</f>
        <v>45978</v>
      </c>
      <c r="DZ508" s="33">
        <f>_xlfn.XLOOKUP(B508,[1]MDA_Assets!D:D,[1]MDA_Assets!S:S,"",0)</f>
        <v>45978</v>
      </c>
      <c r="EA508" s="33">
        <f>_xlfn.XLOOKUP(B508,[1]MDA_Assets!D:D,[1]MDA_Assets!T:T,"",0)</f>
        <v>45978</v>
      </c>
      <c r="EB508" s="33">
        <f>_xlfn.XLOOKUP(B508,[1]MDA_Assets!D:D,[1]MDA_Assets!U:U,"",0)</f>
        <v>45978</v>
      </c>
      <c r="EC508" s="33">
        <f>_xlfn.XLOOKUP(B508,[1]MDA_Assets!D:D,[1]MDA_Assets!V:V,"",0)</f>
        <v>45978</v>
      </c>
      <c r="ED508" s="33">
        <f>_xlfn.XLOOKUP(B508,[1]MDA_Assets!D:D,[1]MDA_Assets!W:W,"",0)</f>
        <v>45978</v>
      </c>
      <c r="EE508" s="32">
        <f>_xlfn.XLOOKUP(B508,[1]MDA_Assets!D:D,[1]MDA_Assets!X:X,"",0)</f>
        <v>0</v>
      </c>
      <c r="EF508" s="33">
        <f>_xlfn.XLOOKUP(B508,[1]MDA_Assets!D:D,[1]MDA_Assets!Y:Y,"",0)</f>
        <v>0</v>
      </c>
      <c r="EG508" s="33">
        <f>_xlfn.XLOOKUP(B508,[1]MDA_Assets!D:D,[1]MDA_Assets!Z:Z,"",0)</f>
        <v>0</v>
      </c>
      <c r="EH508" s="33">
        <f>_xlfn.XLOOKUP(B508,[1]MDA_Assets!D:D,[1]MDA_Assets!AA:AA,"",0)</f>
        <v>0</v>
      </c>
      <c r="EI508" s="34">
        <f>_xlfn.XLOOKUP(B508,[1]MDA_Assets!D:D,[1]MDA_Assets!P:P,"",0)</f>
        <v>4</v>
      </c>
      <c r="EJ508" s="35" t="str">
        <f>_xlfn.XLOOKUP(B508,[1]MDA_Assets!D:D,[1]MDA_Assets!AB:AB,"",0)</f>
        <v>3830</v>
      </c>
      <c r="EK508" s="35" t="str">
        <f>_xlfn.XLOOKUP(B508,[1]MDA_Assets!D:D,[1]MDA_Assets!AC:AC,"",0)</f>
        <v>3830</v>
      </c>
      <c r="EL508" s="35" t="str">
        <f>_xlfn.XLOOKUP(B508,[1]MDA_Assets!D:D,[1]MDA_Assets!AD:AD,"",0)</f>
        <v>5830</v>
      </c>
      <c r="EM508" s="35" t="str">
        <f>_xlfn.XLOOKUP(B508,[1]MDA_Assets!D:D,[1]MDA_Assets!AE:AE,"",0)</f>
        <v>5830</v>
      </c>
      <c r="EN508" s="35" t="str">
        <f>_xlfn.XLOOKUP(B508,[1]MDA_Assets!D:D,[1]MDA_Assets!AF:AF,"",0)</f>
        <v>7830</v>
      </c>
      <c r="EO508" s="35" t="str">
        <f>_xlfn.XLOOKUP(B508,[1]MDA_Assets!D:D,[1]MDA_Assets!AG:AG,"",0)</f>
        <v>3830</v>
      </c>
      <c r="EP508" s="36">
        <f t="shared" si="416"/>
        <v>365</v>
      </c>
      <c r="EQ508" s="36">
        <f t="shared" si="416"/>
        <v>180</v>
      </c>
      <c r="ER508" s="36">
        <f t="shared" si="380"/>
        <v>730</v>
      </c>
      <c r="ES508" s="36">
        <f t="shared" si="381"/>
        <v>730</v>
      </c>
      <c r="ET508" s="36">
        <f t="shared" si="382"/>
        <v>730</v>
      </c>
      <c r="EU508" s="36">
        <f t="shared" si="383"/>
        <v>365</v>
      </c>
      <c r="EV508" s="36" t="str">
        <f t="shared" si="384"/>
        <v/>
      </c>
      <c r="EW508" s="36" t="str">
        <f t="shared" si="355"/>
        <v/>
      </c>
      <c r="EX508" s="36" t="str">
        <f t="shared" si="408"/>
        <v/>
      </c>
      <c r="EY508" s="36">
        <f t="shared" si="417"/>
        <v>11.78</v>
      </c>
      <c r="EZ508" s="36">
        <f t="shared" si="417"/>
        <v>5.81</v>
      </c>
      <c r="FA508" s="36">
        <f t="shared" si="417"/>
        <v>23.55</v>
      </c>
      <c r="FB508" s="36">
        <f t="shared" si="417"/>
        <v>23.55</v>
      </c>
      <c r="FC508" s="36">
        <f t="shared" si="417"/>
        <v>23.55</v>
      </c>
      <c r="FD508" s="36">
        <f t="shared" si="417"/>
        <v>11.78</v>
      </c>
      <c r="FE508" s="36" t="str">
        <f t="shared" si="417"/>
        <v/>
      </c>
      <c r="FF508" s="36" t="str">
        <f t="shared" si="417"/>
        <v/>
      </c>
      <c r="FG508" s="36" t="str">
        <f t="shared" si="417"/>
        <v/>
      </c>
      <c r="FH508" s="37" t="str" cm="1">
        <f t="array" ref="FH508">_xlfn.IFS(EY508="", "No Data", EY508&lt;0, "Negative/Future", EY508=0, "Zero Days", EY508&lt;=3, "&lt; 3 Months", EY508&lt;=6, "3 to 6 Months", EY508&lt;=9, "6 to 9 Months", EY508&lt;=12, "9 to 12 Months", EY508&lt;=15, "12 to 15 Months", EY508&lt;=18, "15 to 18 Months", EY508&lt;=24, "18 to 24 Months", EY508&gt;24, "&gt; 24 Months")</f>
        <v>9 to 12 Months</v>
      </c>
      <c r="FI508" s="37" t="str" cm="1">
        <f t="array" ref="FI508">_xlfn.IFS(EZ508="", "No Data", EZ508&lt;0, "Negative/Future", EZ508=0, "Zero Days", EZ508&lt;=3, "&lt; 3 Months", EZ508&lt;=6, "3 to 6 Months", EZ508&lt;=9, "6 to 9 Months", EZ508&lt;=12, "9 to 12 Months", EZ508&lt;=15, "12 to 15 Months", EZ508&lt;=18, "15 to 18 Months", EZ508&lt;=24, "18 to 24 Months", EZ508&gt;24, "&gt; 24 Months")</f>
        <v>3 to 6 Months</v>
      </c>
      <c r="FJ508" s="37" t="str" cm="1">
        <f t="array" ref="FJ508">_xlfn.IFS(FA508="", "No Data", FA508&lt;0, "Negative/Future", FA508=0, "Zero Days", FA508&lt;=3, "&lt; 3 Months", FA508&lt;=6, "3 to 6 Months", FA508&lt;=9, "6 to 9 Months", FA508&lt;=12, "9 to 12 Months", FA508&lt;=15, "12 to 15 Months", FA508&lt;=18, "15 to 18 Months", FA508&lt;=24, "18 to 24 Months", FA508&gt;24, "&gt; 24 Months")</f>
        <v>18 to 24 Months</v>
      </c>
      <c r="FK508" s="37" t="str" cm="1">
        <f t="array" ref="FK508">_xlfn.IFS(FB508="", "No Data", FB508&lt;0, "Negative/Future", FB508=0, "Zero Days", FB508&lt;=3, "&lt; 3 Months", FB508&lt;=6, "3 to 6 Months", FB508&lt;=9, "6 to 9 Months", FB508&lt;=12, "9 to 12 Months", FB508&lt;=15, "12 to 15 Months", FB508&lt;=18, "15 to 18 Months", FB508&lt;=24, "18 to 24 Months", FB508&gt;24, "&gt; 24 Months")</f>
        <v>18 to 24 Months</v>
      </c>
      <c r="FL508" s="37" t="str" cm="1">
        <f t="array" ref="FL508">_xlfn.IFS(FC508="", "No Data", FC508&lt;0, "Negative/Future", FC508=0, "Zero Days", FC508&lt;=3, "&lt; 3 Months", FC508&lt;=6, "3 to 6 Months", FC508&lt;=9, "6 to 9 Months", FC508&lt;=12, "9 to 12 Months", FC508&lt;=15, "12 to 15 Months", FC508&lt;=18, "15 to 18 Months", FC508&lt;=24, "18 to 24 Months", FC508&gt;24, "&gt; 24 Months")</f>
        <v>18 to 24 Months</v>
      </c>
      <c r="FM508" s="37" t="str" cm="1">
        <f t="array" ref="FM508">_xlfn.IFS(FD508="", "No Data", FD508&lt;0, "Negative/Future", FD508=0, "Zero Days", FD508&lt;=3, "&lt; 3 Months", FD508&lt;=6, "3 to 6 Months", FD508&lt;=9, "6 to 9 Months", FD508&lt;=12, "9 to 12 Months", FD508&lt;=15, "12 to 15 Months", FD508&lt;=18, "15 to 18 Months", FD508&lt;=24, "18 to 24 Months", FD508&gt;24, "&gt; 24 Months")</f>
        <v>9 to 12 Months</v>
      </c>
      <c r="FN508" s="37" t="str" cm="1">
        <f t="array" ref="FN508">_xlfn.IFS(FE508="", "No Data", FE508&lt;0, "Negative/Future", FE508=0, "Zero Days", FE508&lt;=3, "&lt; 3 Months", FE508&lt;=6, "3 to 6 Months", FE508&lt;=9, "6 to 9 Months", FE508&lt;=12, "9 to 12 Months", FE508&lt;=15, "12 to 15 Months", FE508&lt;=18, "15 to 18 Months", FE508&lt;=24, "18 to 24 Months", FE508&gt;24, "&gt; 24 Months")</f>
        <v>No Data</v>
      </c>
      <c r="FO508" s="37" t="str" cm="1">
        <f t="array" ref="FO508">_xlfn.IFS(FG508="", "No Data", FG508&lt;0, "Negative/Future", FG508=0, "Zero Days", FG508&lt;=3, "&lt; 3 Months", FG508&lt;=6, "3 to 6 Months", FG508&lt;=9, "6 to 9 Months", FG508&lt;=12, "9 to 12 Months", FG508&lt;=15, "12 to 15 Months", FG508&lt;=18, "15 to 18 Months", FG508&lt;=24, "18 to 24 Months", FG508&gt;24, "&gt; 24 Months")</f>
        <v>No Data</v>
      </c>
      <c r="FP508" s="37" t="str" cm="1">
        <f t="array" ref="FP508">_xlfn.IFS(FF508="", "No Data", FF508&lt;0, "Negative/Future", FF508=0, "Zero Days", FF508&lt;=3, "&lt; 3 Months", FF508&lt;=6, "3 to 6 Months", FF508&lt;=9, "6 to 9 Months", FF508&lt;=12, "9 to 12 Months", FF508&lt;=15, "12 to 15 Months", FF508&lt;=18, "15 to 18 Months", FF508&lt;=24, "18 to 24 Months", FF508&gt;24, "&gt; 24 Months")</f>
        <v>No Data</v>
      </c>
      <c r="FQ508" s="29" t="s">
        <v>859</v>
      </c>
      <c r="FR508" s="29">
        <v>9155906960</v>
      </c>
      <c r="FS508" s="38" t="s">
        <v>252</v>
      </c>
      <c r="FT508" s="38" t="s">
        <v>296</v>
      </c>
      <c r="FU508" s="31">
        <f>_xlfn.XLOOKUP(B508,[1]MDA_Assets!D:D,[1]MDA_Assets!X:X,"",0)</f>
        <v>0</v>
      </c>
      <c r="FV508" s="39">
        <v>0</v>
      </c>
      <c r="FW508" s="39">
        <v>0</v>
      </c>
      <c r="FX508" s="39">
        <v>0</v>
      </c>
      <c r="FY508" s="39">
        <v>9</v>
      </c>
      <c r="FZ508" s="40">
        <f t="shared" si="415"/>
        <v>46343</v>
      </c>
      <c r="GA508" s="40">
        <f t="shared" si="415"/>
        <v>46158</v>
      </c>
      <c r="GB508" s="40">
        <f t="shared" si="357"/>
        <v>46708</v>
      </c>
      <c r="GC508" s="40">
        <f t="shared" si="358"/>
        <v>46708</v>
      </c>
      <c r="GD508" s="40">
        <f t="shared" si="359"/>
        <v>46708</v>
      </c>
      <c r="GE508" s="40">
        <f t="shared" si="360"/>
        <v>46343</v>
      </c>
      <c r="GF508" s="40" t="str">
        <f t="shared" si="419"/>
        <v/>
      </c>
      <c r="GG508" s="40" t="str">
        <f t="shared" si="419"/>
        <v/>
      </c>
      <c r="GH508" s="40" t="str">
        <f t="shared" si="419"/>
        <v/>
      </c>
      <c r="GI508" s="39">
        <f t="shared" si="385"/>
        <v>0</v>
      </c>
      <c r="GJ508" s="39">
        <f t="shared" si="386"/>
        <v>0</v>
      </c>
      <c r="GK508" s="39">
        <f t="shared" si="387"/>
        <v>0</v>
      </c>
      <c r="GL508" s="39">
        <f t="shared" si="388"/>
        <v>6</v>
      </c>
    </row>
    <row r="509" spans="1:194" x14ac:dyDescent="0.25">
      <c r="A509" s="19">
        <v>148</v>
      </c>
      <c r="B509" s="43" t="s">
        <v>3378</v>
      </c>
      <c r="C509" s="43" t="s">
        <v>186</v>
      </c>
      <c r="D509" s="43" t="s">
        <v>241</v>
      </c>
      <c r="E509" s="43" t="s">
        <v>867</v>
      </c>
      <c r="F509" s="43" t="s">
        <v>493</v>
      </c>
      <c r="G509" s="43" t="s">
        <v>3317</v>
      </c>
      <c r="H509" s="43" t="s">
        <v>494</v>
      </c>
      <c r="I509" s="43" t="s">
        <v>192</v>
      </c>
      <c r="J509" s="44">
        <f t="shared" si="361"/>
        <v>43482.770833333336</v>
      </c>
      <c r="K509" s="44">
        <v>43118.770833333336</v>
      </c>
      <c r="L509" s="44">
        <v>43076</v>
      </c>
      <c r="M509" s="43" t="s">
        <v>3379</v>
      </c>
      <c r="N509" s="43" t="s">
        <v>193</v>
      </c>
      <c r="O509" s="44">
        <v>46052.439421296294</v>
      </c>
      <c r="P509" s="43">
        <v>16827</v>
      </c>
      <c r="Q509" s="43">
        <v>8245</v>
      </c>
      <c r="R509" s="43">
        <v>8582</v>
      </c>
      <c r="S509" s="43" t="s">
        <v>194</v>
      </c>
      <c r="T509" s="44">
        <v>46024.770833333336</v>
      </c>
      <c r="U509" s="44">
        <v>46024.770833333336</v>
      </c>
      <c r="V509" s="44">
        <v>46024.770833333336</v>
      </c>
      <c r="W509" s="44">
        <v>46024.770833333336</v>
      </c>
      <c r="X509" s="44">
        <v>46024.770833333336</v>
      </c>
      <c r="Y509" s="44">
        <v>46024.770833333336</v>
      </c>
      <c r="Z509" s="44"/>
      <c r="AA509" s="44"/>
      <c r="AB509" s="44"/>
      <c r="AC509" s="44"/>
      <c r="AD509" s="44"/>
      <c r="AE509" s="43">
        <v>4</v>
      </c>
      <c r="AF509" s="43" t="s">
        <v>3380</v>
      </c>
      <c r="AG509" s="43" t="s">
        <v>3380</v>
      </c>
      <c r="AH509" s="43" t="s">
        <v>3381</v>
      </c>
      <c r="AI509" s="43" t="s">
        <v>3381</v>
      </c>
      <c r="AJ509" s="43" t="s">
        <v>3382</v>
      </c>
      <c r="AK509" s="43" t="s">
        <v>3380</v>
      </c>
      <c r="AL509" s="44">
        <v>46389</v>
      </c>
      <c r="AM509" s="44">
        <v>46204</v>
      </c>
      <c r="AN509" s="44">
        <v>46754</v>
      </c>
      <c r="AO509" s="44">
        <v>46754</v>
      </c>
      <c r="AP509" s="44">
        <v>46754</v>
      </c>
      <c r="AQ509" s="44">
        <v>46389</v>
      </c>
      <c r="AR509" s="44"/>
      <c r="AS509" s="44"/>
      <c r="AT509" s="44"/>
      <c r="AU509" s="43">
        <v>0</v>
      </c>
      <c r="AV509" s="43">
        <v>0</v>
      </c>
      <c r="AW509" s="43">
        <v>0</v>
      </c>
      <c r="AX509" s="51" t="s">
        <v>421</v>
      </c>
      <c r="AY509" s="51" t="s">
        <v>237</v>
      </c>
      <c r="AZ509" s="51" t="s">
        <v>198</v>
      </c>
      <c r="BA509" s="20">
        <f t="shared" ca="1" si="418"/>
        <v>0</v>
      </c>
      <c r="BB509" s="20">
        <f t="shared" ca="1" si="418"/>
        <v>0</v>
      </c>
      <c r="BC509" s="20">
        <f t="shared" ca="1" si="418"/>
        <v>0</v>
      </c>
      <c r="BD509" s="20">
        <f t="shared" ca="1" si="418"/>
        <v>0</v>
      </c>
      <c r="BE509" s="20">
        <f t="shared" ca="1" si="418"/>
        <v>0</v>
      </c>
      <c r="BF509" s="20">
        <f t="shared" ca="1" si="418"/>
        <v>0</v>
      </c>
      <c r="BG509" s="21" t="str">
        <f t="shared" ca="1" si="418"/>
        <v/>
      </c>
      <c r="BH509" s="21" t="str">
        <f t="shared" ca="1" si="418"/>
        <v/>
      </c>
      <c r="BI509" s="21" t="str">
        <f t="shared" ca="1" si="418"/>
        <v/>
      </c>
      <c r="BJ509" s="22">
        <f t="shared" ca="1" si="363"/>
        <v>0</v>
      </c>
      <c r="BK509" s="21">
        <f t="shared" si="364"/>
        <v>4</v>
      </c>
      <c r="BL509" s="22">
        <f t="shared" ca="1" si="365"/>
        <v>17321</v>
      </c>
      <c r="BM509" s="22">
        <f t="shared" ca="1" si="366"/>
        <v>8487</v>
      </c>
      <c r="BN509" s="23">
        <f t="shared" ca="1" si="367"/>
        <v>8834</v>
      </c>
      <c r="BO509" s="24">
        <f t="shared" ca="1" si="368"/>
        <v>494</v>
      </c>
      <c r="BP509" s="51" t="str">
        <f>_xlfn.XLOOKUP(E509,[1]Validation!E:E,[1]Validation!F:F,"")</f>
        <v>EG22</v>
      </c>
      <c r="BQ509" s="51" t="str">
        <f>_xlfn.XLOOKUP(BP509,[1]Validation!F:F,[1]Validation!G:G,"")</f>
        <v>EG11 to EG22</v>
      </c>
      <c r="BR509" s="52" t="str">
        <f>VLOOKUP(G509,[1]Validation!$B$1:$C$9,2,0)</f>
        <v>D</v>
      </c>
      <c r="BS509" s="51">
        <f t="shared" ca="1" si="369"/>
        <v>101</v>
      </c>
      <c r="BT509" s="53">
        <f>_xlfn.XLOOKUP(B509,'[2]1. All Calls'!$R:$R,'[2]1. All Calls'!$A:$A,"",0)</f>
        <v>46052.667916666702</v>
      </c>
      <c r="BU509" s="51" t="str">
        <f>_xlfn.XLOOKUP(B509,'[2]1. All Calls'!$R:$R,'[2]1. All Calls'!$F:$F,"",0)</f>
        <v>CC-01959098</v>
      </c>
      <c r="BV509" s="51" t="str">
        <f>_xlfn.XLOOKUP(B509,'[2]1. All Calls'!$R:$R,'[2]1. All Calls'!$J:$J,"",0)</f>
        <v>Sales Call</v>
      </c>
      <c r="BW509" s="53">
        <f>_xlfn.XLOOKUP(B509,'[2]Sch Calls'!$R:$R,'[2]Sch Calls'!$A:$A,"",0)</f>
        <v>45033.522916666669</v>
      </c>
      <c r="BX509" s="51">
        <f>_xlfn.XLOOKUP(B509,'[2]Sch Calls'!$R:$R,'[2]Sch Calls'!$B:$B,"",0)</f>
        <v>14080</v>
      </c>
      <c r="BY509" s="51" t="str">
        <f t="shared" si="413"/>
        <v>02-Jul-26</v>
      </c>
      <c r="BZ509" s="51" t="str">
        <f t="shared" si="413"/>
        <v>02-Jul-26</v>
      </c>
      <c r="CA509" s="51" t="str">
        <f t="shared" si="370"/>
        <v>05-Oct-26</v>
      </c>
      <c r="CB509" s="51" t="str">
        <f t="shared" si="371"/>
        <v>03-Jul-27</v>
      </c>
      <c r="CC509" s="51" t="str">
        <f t="shared" si="372"/>
        <v>03-Jan-28</v>
      </c>
      <c r="CD509" s="51" t="str">
        <f t="shared" si="373"/>
        <v>03-Jan-27</v>
      </c>
      <c r="CE509" s="51">
        <f t="shared" ca="1" si="414"/>
        <v>151</v>
      </c>
      <c r="CF509" s="51">
        <f t="shared" ca="1" si="414"/>
        <v>151</v>
      </c>
      <c r="CG509" s="51">
        <f t="shared" ca="1" si="374"/>
        <v>151</v>
      </c>
      <c r="CH509" s="51">
        <f t="shared" ca="1" si="375"/>
        <v>151</v>
      </c>
      <c r="CI509" s="51">
        <f t="shared" ca="1" si="376"/>
        <v>151</v>
      </c>
      <c r="CJ509" s="51">
        <f t="shared" ca="1" si="377"/>
        <v>151</v>
      </c>
      <c r="CK509" s="51">
        <f t="shared" ca="1" si="411"/>
        <v>604</v>
      </c>
      <c r="CL509" s="51">
        <f t="shared" ca="1" si="411"/>
        <v>604</v>
      </c>
      <c r="CM509" s="51">
        <f t="shared" ca="1" si="411"/>
        <v>604</v>
      </c>
      <c r="CN509" s="51">
        <f t="shared" ca="1" si="411"/>
        <v>604</v>
      </c>
      <c r="CO509" s="51">
        <f t="shared" ca="1" si="411"/>
        <v>604</v>
      </c>
      <c r="CP509" s="51">
        <f t="shared" ca="1" si="411"/>
        <v>604</v>
      </c>
      <c r="CQ509" s="51">
        <f t="shared" ca="1" si="412"/>
        <v>3284</v>
      </c>
      <c r="CR509" s="51">
        <f t="shared" ca="1" si="412"/>
        <v>3284</v>
      </c>
      <c r="CS509" s="51">
        <f t="shared" ca="1" si="412"/>
        <v>5284</v>
      </c>
      <c r="CT509" s="51">
        <f t="shared" ca="1" si="412"/>
        <v>5284</v>
      </c>
      <c r="CU509" s="51">
        <f t="shared" ca="1" si="412"/>
        <v>7284</v>
      </c>
      <c r="CV509" s="54">
        <f t="shared" ca="1" si="412"/>
        <v>3284</v>
      </c>
      <c r="CW509" s="25">
        <v>0</v>
      </c>
      <c r="CX509" s="55">
        <v>1</v>
      </c>
      <c r="CY509" s="55"/>
      <c r="CZ509" s="26" t="s">
        <v>227</v>
      </c>
      <c r="DA509" s="26" t="s">
        <v>227</v>
      </c>
      <c r="DB509" s="26" t="s">
        <v>227</v>
      </c>
      <c r="DC509" s="26" t="s">
        <v>227</v>
      </c>
      <c r="DD509" s="26" t="s">
        <v>227</v>
      </c>
      <c r="DE509" s="26" t="s">
        <v>227</v>
      </c>
      <c r="DF509" s="26" t="s">
        <v>227</v>
      </c>
      <c r="DG509" s="26" t="s">
        <v>227</v>
      </c>
      <c r="DH509" s="26" t="s">
        <v>227</v>
      </c>
      <c r="DI509" s="26" t="s">
        <v>227</v>
      </c>
      <c r="DJ509" s="26" t="s">
        <v>227</v>
      </c>
      <c r="DK509" s="26" t="s">
        <v>227</v>
      </c>
      <c r="DL509" s="27">
        <f t="shared" si="378"/>
        <v>46127.667916666702</v>
      </c>
      <c r="DM509" s="28">
        <f t="shared" ca="1" si="379"/>
        <v>1</v>
      </c>
      <c r="DN509" s="56">
        <f>_xlfn.XLOOKUP(B509,'[2]1. All Calls'!$R:$R,'[2]1. All Calls'!$A:$A,"",0)</f>
        <v>46052.667916666702</v>
      </c>
      <c r="DO509" s="57" t="str">
        <f ca="1">VLOOKUP(DM509,[1]Validation!$B$20:$C$25,2,0)</f>
        <v>Above 3 months</v>
      </c>
      <c r="DP509" s="58" t="str">
        <f>_xlfn.XLOOKUP(B509,'[1]Active AMCs- Dealer'!E:E,'[1]Active AMCs- Dealer'!L:L,"Not in AMC",0)</f>
        <v>Not in AMC</v>
      </c>
      <c r="DQ509" s="50"/>
      <c r="DR509" s="29" t="str">
        <f>_xlfn.XLOOKUP(B509,'[2]1. All Calls'!$R:$R,'[2]1. All Calls'!$F:$F,"",0)</f>
        <v>CC-01959098</v>
      </c>
      <c r="DS509" s="29" t="str">
        <f>_xlfn.XLOOKUP(B509,'[2]1. All Calls'!$R:$R,'[2]1. All Calls'!$AB:$AB,"",0)</f>
        <v>Sales call carried out for HMR update</v>
      </c>
      <c r="DT509" s="30">
        <f>_xlfn.XLOOKUP(DR509,'[2]1. All Calls'!$F:$F,'[2]1. All Calls'!$A:$A,"",0)</f>
        <v>46052.667916666702</v>
      </c>
      <c r="DU509" s="31">
        <f>_xlfn.XLOOKUP(DR509,'[2]1. All Calls'!$F:$F,'[2]1. All Calls'!$B:$B,"",0)</f>
        <v>16827</v>
      </c>
      <c r="DV509" s="31">
        <f>_xlfn.XLOOKUP(B509,[1]MDA_Assets!D:D,[1]MDA_Assets!N:N,"",0)</f>
        <v>8245</v>
      </c>
      <c r="DW509" s="31">
        <f>_xlfn.XLOOKUP(B509,[1]MDA_Assets!D:D,[1]MDA_Assets!O:O,"",0)</f>
        <v>8582</v>
      </c>
      <c r="DX509" s="32" t="str">
        <f>_xlfn.XLOOKUP(B509,[1]MDA_Assets!D:D,[1]MDA_Assets!Q:Q,"",0)</f>
        <v>Synthetic</v>
      </c>
      <c r="DY509" s="33">
        <f>_xlfn.XLOOKUP(B509,[1]MDA_Assets!D:D,[1]MDA_Assets!R:R,"",0)</f>
        <v>46025</v>
      </c>
      <c r="DZ509" s="33">
        <f>_xlfn.XLOOKUP(B509,[1]MDA_Assets!D:D,[1]MDA_Assets!S:S,"",0)</f>
        <v>46025</v>
      </c>
      <c r="EA509" s="33">
        <f>_xlfn.XLOOKUP(B509,[1]MDA_Assets!D:D,[1]MDA_Assets!T:T,"",0)</f>
        <v>46025</v>
      </c>
      <c r="EB509" s="33">
        <f>_xlfn.XLOOKUP(B509,[1]MDA_Assets!D:D,[1]MDA_Assets!U:U,"",0)</f>
        <v>46025</v>
      </c>
      <c r="EC509" s="33">
        <f>_xlfn.XLOOKUP(B509,[1]MDA_Assets!D:D,[1]MDA_Assets!V:V,"",0)</f>
        <v>46025</v>
      </c>
      <c r="ED509" s="33">
        <f>_xlfn.XLOOKUP(B509,[1]MDA_Assets!D:D,[1]MDA_Assets!W:W,"",0)</f>
        <v>46025</v>
      </c>
      <c r="EE509" s="32">
        <f>_xlfn.XLOOKUP(B509,[1]MDA_Assets!D:D,[1]MDA_Assets!X:X,"",0)</f>
        <v>0</v>
      </c>
      <c r="EF509" s="33">
        <f>_xlfn.XLOOKUP(B509,[1]MDA_Assets!D:D,[1]MDA_Assets!Y:Y,"",0)</f>
        <v>0</v>
      </c>
      <c r="EG509" s="33">
        <f>_xlfn.XLOOKUP(B509,[1]MDA_Assets!D:D,[1]MDA_Assets!Z:Z,"",0)</f>
        <v>0</v>
      </c>
      <c r="EH509" s="33">
        <f>_xlfn.XLOOKUP(B509,[1]MDA_Assets!D:D,[1]MDA_Assets!AA:AA,"",0)</f>
        <v>0</v>
      </c>
      <c r="EI509" s="34">
        <f>_xlfn.XLOOKUP(B509,[1]MDA_Assets!D:D,[1]MDA_Assets!P:P,"",0)</f>
        <v>4</v>
      </c>
      <c r="EJ509" s="35" t="str">
        <f>_xlfn.XLOOKUP(B509,[1]MDA_Assets!D:D,[1]MDA_Assets!AB:AB,"",0)</f>
        <v>3888</v>
      </c>
      <c r="EK509" s="35" t="str">
        <f>_xlfn.XLOOKUP(B509,[1]MDA_Assets!D:D,[1]MDA_Assets!AC:AC,"",0)</f>
        <v>3888</v>
      </c>
      <c r="EL509" s="35" t="str">
        <f>_xlfn.XLOOKUP(B509,[1]MDA_Assets!D:D,[1]MDA_Assets!AD:AD,"",0)</f>
        <v>5888</v>
      </c>
      <c r="EM509" s="35" t="str">
        <f>_xlfn.XLOOKUP(B509,[1]MDA_Assets!D:D,[1]MDA_Assets!AE:AE,"",0)</f>
        <v>5888</v>
      </c>
      <c r="EN509" s="35" t="str">
        <f>_xlfn.XLOOKUP(B509,[1]MDA_Assets!D:D,[1]MDA_Assets!AF:AF,"",0)</f>
        <v>7888</v>
      </c>
      <c r="EO509" s="35" t="str">
        <f>_xlfn.XLOOKUP(B509,[1]MDA_Assets!D:D,[1]MDA_Assets!AG:AG,"",0)</f>
        <v>3888</v>
      </c>
      <c r="EP509" s="36">
        <f t="shared" si="416"/>
        <v>365</v>
      </c>
      <c r="EQ509" s="36">
        <f t="shared" si="416"/>
        <v>180</v>
      </c>
      <c r="ER509" s="36">
        <f t="shared" si="380"/>
        <v>730</v>
      </c>
      <c r="ES509" s="36">
        <f t="shared" si="381"/>
        <v>730</v>
      </c>
      <c r="ET509" s="36">
        <f t="shared" si="382"/>
        <v>730</v>
      </c>
      <c r="EU509" s="36">
        <f t="shared" si="383"/>
        <v>365</v>
      </c>
      <c r="EV509" s="36" t="str">
        <f t="shared" si="384"/>
        <v/>
      </c>
      <c r="EW509" s="36" t="str">
        <f t="shared" si="355"/>
        <v/>
      </c>
      <c r="EX509" s="36" t="str">
        <f t="shared" si="408"/>
        <v/>
      </c>
      <c r="EY509" s="36">
        <f t="shared" si="417"/>
        <v>11.78</v>
      </c>
      <c r="EZ509" s="36">
        <f t="shared" si="417"/>
        <v>5.81</v>
      </c>
      <c r="FA509" s="36">
        <f t="shared" si="417"/>
        <v>23.55</v>
      </c>
      <c r="FB509" s="36">
        <f t="shared" si="417"/>
        <v>23.55</v>
      </c>
      <c r="FC509" s="36">
        <f t="shared" si="417"/>
        <v>23.55</v>
      </c>
      <c r="FD509" s="36">
        <f t="shared" si="417"/>
        <v>11.78</v>
      </c>
      <c r="FE509" s="36" t="str">
        <f t="shared" si="417"/>
        <v/>
      </c>
      <c r="FF509" s="36" t="str">
        <f t="shared" si="417"/>
        <v/>
      </c>
      <c r="FG509" s="36" t="str">
        <f t="shared" si="417"/>
        <v/>
      </c>
      <c r="FH509" s="37" t="str" cm="1">
        <f t="array" ref="FH509">_xlfn.IFS(EY509="", "No Data", EY509&lt;0, "Negative/Future", EY509=0, "Zero Days", EY509&lt;=3, "&lt; 3 Months", EY509&lt;=6, "3 to 6 Months", EY509&lt;=9, "6 to 9 Months", EY509&lt;=12, "9 to 12 Months", EY509&lt;=15, "12 to 15 Months", EY509&lt;=18, "15 to 18 Months", EY509&lt;=24, "18 to 24 Months", EY509&gt;24, "&gt; 24 Months")</f>
        <v>9 to 12 Months</v>
      </c>
      <c r="FI509" s="37" t="str" cm="1">
        <f t="array" ref="FI509">_xlfn.IFS(EZ509="", "No Data", EZ509&lt;0, "Negative/Future", EZ509=0, "Zero Days", EZ509&lt;=3, "&lt; 3 Months", EZ509&lt;=6, "3 to 6 Months", EZ509&lt;=9, "6 to 9 Months", EZ509&lt;=12, "9 to 12 Months", EZ509&lt;=15, "12 to 15 Months", EZ509&lt;=18, "15 to 18 Months", EZ509&lt;=24, "18 to 24 Months", EZ509&gt;24, "&gt; 24 Months")</f>
        <v>3 to 6 Months</v>
      </c>
      <c r="FJ509" s="37" t="str" cm="1">
        <f t="array" ref="FJ509">_xlfn.IFS(FA509="", "No Data", FA509&lt;0, "Negative/Future", FA509=0, "Zero Days", FA509&lt;=3, "&lt; 3 Months", FA509&lt;=6, "3 to 6 Months", FA509&lt;=9, "6 to 9 Months", FA509&lt;=12, "9 to 12 Months", FA509&lt;=15, "12 to 15 Months", FA509&lt;=18, "15 to 18 Months", FA509&lt;=24, "18 to 24 Months", FA509&gt;24, "&gt; 24 Months")</f>
        <v>18 to 24 Months</v>
      </c>
      <c r="FK509" s="37" t="str" cm="1">
        <f t="array" ref="FK509">_xlfn.IFS(FB509="", "No Data", FB509&lt;0, "Negative/Future", FB509=0, "Zero Days", FB509&lt;=3, "&lt; 3 Months", FB509&lt;=6, "3 to 6 Months", FB509&lt;=9, "6 to 9 Months", FB509&lt;=12, "9 to 12 Months", FB509&lt;=15, "12 to 15 Months", FB509&lt;=18, "15 to 18 Months", FB509&lt;=24, "18 to 24 Months", FB509&gt;24, "&gt; 24 Months")</f>
        <v>18 to 24 Months</v>
      </c>
      <c r="FL509" s="37" t="str" cm="1">
        <f t="array" ref="FL509">_xlfn.IFS(FC509="", "No Data", FC509&lt;0, "Negative/Future", FC509=0, "Zero Days", FC509&lt;=3, "&lt; 3 Months", FC509&lt;=6, "3 to 6 Months", FC509&lt;=9, "6 to 9 Months", FC509&lt;=12, "9 to 12 Months", FC509&lt;=15, "12 to 15 Months", FC509&lt;=18, "15 to 18 Months", FC509&lt;=24, "18 to 24 Months", FC509&gt;24, "&gt; 24 Months")</f>
        <v>18 to 24 Months</v>
      </c>
      <c r="FM509" s="37" t="str" cm="1">
        <f t="array" ref="FM509">_xlfn.IFS(FD509="", "No Data", FD509&lt;0, "Negative/Future", FD509=0, "Zero Days", FD509&lt;=3, "&lt; 3 Months", FD509&lt;=6, "3 to 6 Months", FD509&lt;=9, "6 to 9 Months", FD509&lt;=12, "9 to 12 Months", FD509&lt;=15, "12 to 15 Months", FD509&lt;=18, "15 to 18 Months", FD509&lt;=24, "18 to 24 Months", FD509&gt;24, "&gt; 24 Months")</f>
        <v>9 to 12 Months</v>
      </c>
      <c r="FN509" s="37" t="str" cm="1">
        <f t="array" ref="FN509">_xlfn.IFS(FE509="", "No Data", FE509&lt;0, "Negative/Future", FE509=0, "Zero Days", FE509&lt;=3, "&lt; 3 Months", FE509&lt;=6, "3 to 6 Months", FE509&lt;=9, "6 to 9 Months", FE509&lt;=12, "9 to 12 Months", FE509&lt;=15, "12 to 15 Months", FE509&lt;=18, "15 to 18 Months", FE509&lt;=24, "18 to 24 Months", FE509&gt;24, "&gt; 24 Months")</f>
        <v>No Data</v>
      </c>
      <c r="FO509" s="37" t="str" cm="1">
        <f t="array" ref="FO509">_xlfn.IFS(FG509="", "No Data", FG509&lt;0, "Negative/Future", FG509=0, "Zero Days", FG509&lt;=3, "&lt; 3 Months", FG509&lt;=6, "3 to 6 Months", FG509&lt;=9, "6 to 9 Months", FG509&lt;=12, "9 to 12 Months", FG509&lt;=15, "12 to 15 Months", FG509&lt;=18, "15 to 18 Months", FG509&lt;=24, "18 to 24 Months", FG509&gt;24, "&gt; 24 Months")</f>
        <v>No Data</v>
      </c>
      <c r="FP509" s="37" t="str" cm="1">
        <f t="array" ref="FP509">_xlfn.IFS(FF509="", "No Data", FF509&lt;0, "Negative/Future", FF509=0, "Zero Days", FF509&lt;=3, "&lt; 3 Months", FF509&lt;=6, "3 to 6 Months", FF509&lt;=9, "6 to 9 Months", FF509&lt;=12, "9 to 12 Months", FF509&lt;=15, "12 to 15 Months", FF509&lt;=18, "15 to 18 Months", FF509&lt;=24, "18 to 24 Months", FF509&gt;24, "&gt; 24 Months")</f>
        <v>No Data</v>
      </c>
      <c r="FQ509" s="29" t="s">
        <v>868</v>
      </c>
      <c r="FR509" s="29">
        <v>9638545205</v>
      </c>
      <c r="FS509" s="38" t="s">
        <v>252</v>
      </c>
      <c r="FT509" s="38" t="s">
        <v>296</v>
      </c>
      <c r="FU509" s="31">
        <f>_xlfn.XLOOKUP(B509,[1]MDA_Assets!D:D,[1]MDA_Assets!X:X,"",0)</f>
        <v>0</v>
      </c>
      <c r="FV509" s="39">
        <v>0</v>
      </c>
      <c r="FW509" s="39">
        <v>0</v>
      </c>
      <c r="FX509" s="39">
        <v>0</v>
      </c>
      <c r="FY509" s="39">
        <v>9</v>
      </c>
      <c r="FZ509" s="40">
        <f t="shared" si="415"/>
        <v>46390</v>
      </c>
      <c r="GA509" s="40">
        <f t="shared" si="415"/>
        <v>46205</v>
      </c>
      <c r="GB509" s="40">
        <f t="shared" si="357"/>
        <v>46755</v>
      </c>
      <c r="GC509" s="40">
        <f t="shared" si="358"/>
        <v>46755</v>
      </c>
      <c r="GD509" s="40">
        <f t="shared" si="359"/>
        <v>46755</v>
      </c>
      <c r="GE509" s="40">
        <f t="shared" si="360"/>
        <v>46390</v>
      </c>
      <c r="GF509" s="40" t="str">
        <f t="shared" si="419"/>
        <v/>
      </c>
      <c r="GG509" s="40" t="str">
        <f t="shared" si="419"/>
        <v/>
      </c>
      <c r="GH509" s="40" t="str">
        <f t="shared" si="419"/>
        <v/>
      </c>
      <c r="GI509" s="39">
        <f t="shared" si="385"/>
        <v>0</v>
      </c>
      <c r="GJ509" s="39">
        <f t="shared" si="386"/>
        <v>0</v>
      </c>
      <c r="GK509" s="39">
        <f t="shared" si="387"/>
        <v>0</v>
      </c>
      <c r="GL509" s="39">
        <f t="shared" si="388"/>
        <v>6</v>
      </c>
    </row>
    <row r="510" spans="1:194" x14ac:dyDescent="0.25">
      <c r="A510" s="19">
        <v>150</v>
      </c>
      <c r="B510" s="43" t="s">
        <v>3383</v>
      </c>
      <c r="C510" s="43" t="s">
        <v>186</v>
      </c>
      <c r="D510" s="43" t="s">
        <v>241</v>
      </c>
      <c r="E510" s="43" t="s">
        <v>487</v>
      </c>
      <c r="F510" s="43" t="s">
        <v>874</v>
      </c>
      <c r="G510" s="43" t="s">
        <v>3317</v>
      </c>
      <c r="H510" s="43" t="s">
        <v>291</v>
      </c>
      <c r="I510" s="43" t="s">
        <v>192</v>
      </c>
      <c r="J510" s="44">
        <f t="shared" si="361"/>
        <v>42451.770833333336</v>
      </c>
      <c r="K510" s="44">
        <v>42087.770833333336</v>
      </c>
      <c r="L510" s="44">
        <v>41967.770833333336</v>
      </c>
      <c r="M510" s="43" t="s">
        <v>3384</v>
      </c>
      <c r="N510" s="43" t="s">
        <v>193</v>
      </c>
      <c r="O510" s="44">
        <v>46003.361770833333</v>
      </c>
      <c r="P510" s="43">
        <v>19826</v>
      </c>
      <c r="Q510" s="43">
        <v>15068</v>
      </c>
      <c r="R510" s="43">
        <v>4758</v>
      </c>
      <c r="S510" s="43" t="s">
        <v>194</v>
      </c>
      <c r="T510" s="44">
        <v>46000.770833333336</v>
      </c>
      <c r="U510" s="44">
        <v>46000.770833333336</v>
      </c>
      <c r="V510" s="44">
        <v>46000.770833333336</v>
      </c>
      <c r="W510" s="44">
        <v>46000.770833333336</v>
      </c>
      <c r="X510" s="44">
        <v>46000.770833333336</v>
      </c>
      <c r="Y510" s="44">
        <v>46000.770833333336</v>
      </c>
      <c r="Z510" s="44"/>
      <c r="AA510" s="44"/>
      <c r="AB510" s="44"/>
      <c r="AC510" s="44"/>
      <c r="AD510" s="44"/>
      <c r="AE510" s="43">
        <v>1</v>
      </c>
      <c r="AF510" s="43" t="s">
        <v>3385</v>
      </c>
      <c r="AG510" s="43" t="s">
        <v>3385</v>
      </c>
      <c r="AH510" s="43" t="s">
        <v>3386</v>
      </c>
      <c r="AI510" s="43" t="s">
        <v>3387</v>
      </c>
      <c r="AJ510" s="43" t="s">
        <v>3388</v>
      </c>
      <c r="AK510" s="43" t="s">
        <v>3387</v>
      </c>
      <c r="AL510" s="44">
        <v>46365</v>
      </c>
      <c r="AM510" s="44">
        <v>46180</v>
      </c>
      <c r="AN510" s="44">
        <v>46730</v>
      </c>
      <c r="AO510" s="44">
        <v>46730</v>
      </c>
      <c r="AP510" s="44">
        <v>46730</v>
      </c>
      <c r="AQ510" s="44">
        <v>46365</v>
      </c>
      <c r="AR510" s="44"/>
      <c r="AS510" s="44"/>
      <c r="AT510" s="44"/>
      <c r="AU510" s="43">
        <v>0</v>
      </c>
      <c r="AV510" s="43">
        <v>0</v>
      </c>
      <c r="AW510" s="43">
        <v>0</v>
      </c>
      <c r="AX510" s="51" t="s">
        <v>875</v>
      </c>
      <c r="AY510" s="51" t="s">
        <v>221</v>
      </c>
      <c r="AZ510" s="51" t="s">
        <v>198</v>
      </c>
      <c r="BA510" s="20">
        <f t="shared" ca="1" si="418"/>
        <v>0</v>
      </c>
      <c r="BB510" s="20">
        <f t="shared" ca="1" si="418"/>
        <v>1</v>
      </c>
      <c r="BC510" s="20">
        <f t="shared" ca="1" si="418"/>
        <v>0</v>
      </c>
      <c r="BD510" s="20">
        <f t="shared" ca="1" si="418"/>
        <v>0</v>
      </c>
      <c r="BE510" s="20">
        <f t="shared" ca="1" si="418"/>
        <v>0</v>
      </c>
      <c r="BF510" s="20">
        <f t="shared" ca="1" si="418"/>
        <v>0</v>
      </c>
      <c r="BG510" s="21" t="str">
        <f t="shared" ca="1" si="418"/>
        <v/>
      </c>
      <c r="BH510" s="21" t="str">
        <f t="shared" ca="1" si="418"/>
        <v/>
      </c>
      <c r="BI510" s="21" t="str">
        <f t="shared" ca="1" si="418"/>
        <v/>
      </c>
      <c r="BJ510" s="22">
        <f t="shared" ca="1" si="363"/>
        <v>1</v>
      </c>
      <c r="BK510" s="21">
        <f t="shared" si="364"/>
        <v>1</v>
      </c>
      <c r="BL510" s="22">
        <f t="shared" ca="1" si="365"/>
        <v>19999</v>
      </c>
      <c r="BM510" s="22">
        <f t="shared" ca="1" si="366"/>
        <v>15199</v>
      </c>
      <c r="BN510" s="23">
        <f t="shared" ca="1" si="367"/>
        <v>4800</v>
      </c>
      <c r="BO510" s="24">
        <f t="shared" ca="1" si="368"/>
        <v>173</v>
      </c>
      <c r="BP510" s="51" t="str">
        <f>_xlfn.XLOOKUP(E510,[1]Validation!E:E,[1]Validation!F:F,"")</f>
        <v>EG75</v>
      </c>
      <c r="BQ510" s="51" t="str">
        <f>_xlfn.XLOOKUP(BP510,[1]Validation!F:F,[1]Validation!G:G,"")</f>
        <v>EG55 to EG75</v>
      </c>
      <c r="BR510" s="52" t="str">
        <f>VLOOKUP(G510,[1]Validation!$B$1:$C$9,2,0)</f>
        <v>D</v>
      </c>
      <c r="BS510" s="51">
        <f t="shared" ca="1" si="369"/>
        <v>134</v>
      </c>
      <c r="BT510" s="53">
        <f>_xlfn.XLOOKUP(B510,'[2]1. All Calls'!$R:$R,'[2]1. All Calls'!$A:$A,"",0)</f>
        <v>46003.590370370403</v>
      </c>
      <c r="BU510" s="51" t="str">
        <f>_xlfn.XLOOKUP(B510,'[2]1. All Calls'!$R:$R,'[2]1. All Calls'!$F:$F,"",0)</f>
        <v>CC-01902243</v>
      </c>
      <c r="BV510" s="51" t="str">
        <f>_xlfn.XLOOKUP(B510,'[2]1. All Calls'!$R:$R,'[2]1. All Calls'!$J:$J,"",0)</f>
        <v>Sales Call</v>
      </c>
      <c r="BW510" s="53">
        <f>_xlfn.XLOOKUP(B510,'[2]Sch Calls'!$R:$R,'[2]Sch Calls'!$A:$A,"",0)</f>
        <v>46001.716527777797</v>
      </c>
      <c r="BX510" s="51">
        <f>_xlfn.XLOOKUP(B510,'[2]Sch Calls'!$R:$R,'[2]Sch Calls'!$B:$B,"",0)</f>
        <v>19824</v>
      </c>
      <c r="BY510" s="51" t="str">
        <f t="shared" si="413"/>
        <v>08-Jun-26</v>
      </c>
      <c r="BZ510" s="51" t="str">
        <f t="shared" si="413"/>
        <v>08-Jun-26</v>
      </c>
      <c r="CA510" s="51" t="str">
        <f t="shared" si="370"/>
        <v>11-Sep-26</v>
      </c>
      <c r="CB510" s="51" t="str">
        <f t="shared" si="371"/>
        <v>09-Jun-27</v>
      </c>
      <c r="CC510" s="51" t="str">
        <f t="shared" si="372"/>
        <v>10-Dec-27</v>
      </c>
      <c r="CD510" s="51" t="str">
        <f t="shared" si="373"/>
        <v>10-Dec-26</v>
      </c>
      <c r="CE510" s="51">
        <f t="shared" ca="1" si="414"/>
        <v>175</v>
      </c>
      <c r="CF510" s="51">
        <f t="shared" ca="1" si="414"/>
        <v>175</v>
      </c>
      <c r="CG510" s="51">
        <f t="shared" ca="1" si="374"/>
        <v>175</v>
      </c>
      <c r="CH510" s="51">
        <f t="shared" ca="1" si="375"/>
        <v>175</v>
      </c>
      <c r="CI510" s="51">
        <f t="shared" ca="1" si="376"/>
        <v>175</v>
      </c>
      <c r="CJ510" s="51">
        <f t="shared" ca="1" si="377"/>
        <v>175</v>
      </c>
      <c r="CK510" s="51">
        <f t="shared" ca="1" si="411"/>
        <v>175</v>
      </c>
      <c r="CL510" s="51">
        <f t="shared" ca="1" si="411"/>
        <v>175</v>
      </c>
      <c r="CM510" s="51">
        <f t="shared" ca="1" si="411"/>
        <v>175</v>
      </c>
      <c r="CN510" s="51">
        <f t="shared" ca="1" si="411"/>
        <v>175</v>
      </c>
      <c r="CO510" s="51">
        <f t="shared" ca="1" si="411"/>
        <v>175</v>
      </c>
      <c r="CP510" s="51">
        <f t="shared" ca="1" si="411"/>
        <v>175</v>
      </c>
      <c r="CQ510" s="51">
        <f t="shared" ca="1" si="412"/>
        <v>920</v>
      </c>
      <c r="CR510" s="51">
        <f t="shared" ca="1" si="412"/>
        <v>920</v>
      </c>
      <c r="CS510" s="51">
        <f t="shared" ca="1" si="412"/>
        <v>2921</v>
      </c>
      <c r="CT510" s="51">
        <f t="shared" ca="1" si="412"/>
        <v>2920</v>
      </c>
      <c r="CU510" s="51">
        <f t="shared" ca="1" si="412"/>
        <v>4810</v>
      </c>
      <c r="CV510" s="54">
        <f t="shared" ca="1" si="412"/>
        <v>2920</v>
      </c>
      <c r="CW510" s="25">
        <v>0</v>
      </c>
      <c r="CX510" s="55">
        <v>1</v>
      </c>
      <c r="CY510" s="55"/>
      <c r="CZ510" s="26">
        <v>0</v>
      </c>
      <c r="DA510" s="26">
        <v>0</v>
      </c>
      <c r="DB510" s="26">
        <v>0</v>
      </c>
      <c r="DC510" s="26">
        <v>0</v>
      </c>
      <c r="DD510" s="26">
        <v>0</v>
      </c>
      <c r="DE510" s="26">
        <v>0</v>
      </c>
      <c r="DF510" s="26">
        <v>0</v>
      </c>
      <c r="DG510" s="26">
        <v>0</v>
      </c>
      <c r="DH510" s="26">
        <v>0</v>
      </c>
      <c r="DI510" s="26">
        <v>0</v>
      </c>
      <c r="DJ510" s="26">
        <v>0</v>
      </c>
      <c r="DK510" s="26">
        <v>0</v>
      </c>
      <c r="DL510" s="27">
        <f t="shared" si="378"/>
        <v>46078.590370370403</v>
      </c>
      <c r="DM510" s="28">
        <f t="shared" ca="1" si="379"/>
        <v>1</v>
      </c>
      <c r="DN510" s="56">
        <f>_xlfn.XLOOKUP(B510,'[2]1. All Calls'!$R:$R,'[2]1. All Calls'!$A:$A,"",0)</f>
        <v>46003.590370370403</v>
      </c>
      <c r="DO510" s="57" t="str">
        <f ca="1">VLOOKUP(DM510,[1]Validation!$B$20:$C$25,2,0)</f>
        <v>Above 3 months</v>
      </c>
      <c r="DP510" s="58" t="str">
        <f>_xlfn.XLOOKUP(B510,'[1]Active AMCs- Dealer'!E:E,'[1]Active AMCs- Dealer'!L:L,"Not in AMC",0)</f>
        <v>Not in AMC</v>
      </c>
      <c r="DQ510" s="50"/>
      <c r="DR510" s="29" t="str">
        <f>_xlfn.XLOOKUP(B510,'[2]1. All Calls'!$R:$R,'[2]1. All Calls'!$F:$F,"",0)</f>
        <v>CC-01902243</v>
      </c>
      <c r="DS510" s="29" t="str">
        <f>_xlfn.XLOOKUP(B510,'[2]1. All Calls'!$R:$R,'[2]1. All Calls'!$AB:$AB,"",0)</f>
        <v>Sales call carried out for HMR update</v>
      </c>
      <c r="DT510" s="30">
        <f>_xlfn.XLOOKUP(DR510,'[2]1. All Calls'!$F:$F,'[2]1. All Calls'!$A:$A,"",0)</f>
        <v>46003.590370370403</v>
      </c>
      <c r="DU510" s="31">
        <f>_xlfn.XLOOKUP(DR510,'[2]1. All Calls'!$F:$F,'[2]1. All Calls'!$B:$B,"",0)</f>
        <v>19826</v>
      </c>
      <c r="DV510" s="31">
        <f>_xlfn.XLOOKUP(B510,[1]MDA_Assets!D:D,[1]MDA_Assets!N:N,"",0)</f>
        <v>15068</v>
      </c>
      <c r="DW510" s="31">
        <f>_xlfn.XLOOKUP(B510,[1]MDA_Assets!D:D,[1]MDA_Assets!O:O,"",0)</f>
        <v>4758</v>
      </c>
      <c r="DX510" s="32" t="str">
        <f>_xlfn.XLOOKUP(B510,[1]MDA_Assets!D:D,[1]MDA_Assets!Q:Q,"",0)</f>
        <v>Synthetic</v>
      </c>
      <c r="DY510" s="33">
        <f>_xlfn.XLOOKUP(B510,[1]MDA_Assets!D:D,[1]MDA_Assets!R:R,"",0)</f>
        <v>46001</v>
      </c>
      <c r="DZ510" s="33">
        <f>_xlfn.XLOOKUP(B510,[1]MDA_Assets!D:D,[1]MDA_Assets!S:S,"",0)</f>
        <v>46001</v>
      </c>
      <c r="EA510" s="33">
        <f>_xlfn.XLOOKUP(B510,[1]MDA_Assets!D:D,[1]MDA_Assets!T:T,"",0)</f>
        <v>46001</v>
      </c>
      <c r="EB510" s="33">
        <f>_xlfn.XLOOKUP(B510,[1]MDA_Assets!D:D,[1]MDA_Assets!U:U,"",0)</f>
        <v>46001</v>
      </c>
      <c r="EC510" s="33">
        <f>_xlfn.XLOOKUP(B510,[1]MDA_Assets!D:D,[1]MDA_Assets!V:V,"",0)</f>
        <v>46001</v>
      </c>
      <c r="ED510" s="33">
        <f>_xlfn.XLOOKUP(B510,[1]MDA_Assets!D:D,[1]MDA_Assets!W:W,"",0)</f>
        <v>46001</v>
      </c>
      <c r="EE510" s="32">
        <f>_xlfn.XLOOKUP(B510,[1]MDA_Assets!D:D,[1]MDA_Assets!X:X,"",0)</f>
        <v>0</v>
      </c>
      <c r="EF510" s="33">
        <f>_xlfn.XLOOKUP(B510,[1]MDA_Assets!D:D,[1]MDA_Assets!Y:Y,"",0)</f>
        <v>0</v>
      </c>
      <c r="EG510" s="33">
        <f>_xlfn.XLOOKUP(B510,[1]MDA_Assets!D:D,[1]MDA_Assets!Z:Z,"",0)</f>
        <v>0</v>
      </c>
      <c r="EH510" s="33">
        <f>_xlfn.XLOOKUP(B510,[1]MDA_Assets!D:D,[1]MDA_Assets!AA:AA,"",0)</f>
        <v>0</v>
      </c>
      <c r="EI510" s="34">
        <f>_xlfn.XLOOKUP(B510,[1]MDA_Assets!D:D,[1]MDA_Assets!P:P,"",0)</f>
        <v>1</v>
      </c>
      <c r="EJ510" s="35" t="str">
        <f>_xlfn.XLOOKUP(B510,[1]MDA_Assets!D:D,[1]MDA_Assets!AB:AB,"",0)</f>
        <v>1095</v>
      </c>
      <c r="EK510" s="35" t="str">
        <f>_xlfn.XLOOKUP(B510,[1]MDA_Assets!D:D,[1]MDA_Assets!AC:AC,"",0)</f>
        <v>1095</v>
      </c>
      <c r="EL510" s="35" t="str">
        <f>_xlfn.XLOOKUP(B510,[1]MDA_Assets!D:D,[1]MDA_Assets!AD:AD,"",0)</f>
        <v>3096</v>
      </c>
      <c r="EM510" s="35" t="str">
        <f>_xlfn.XLOOKUP(B510,[1]MDA_Assets!D:D,[1]MDA_Assets!AE:AE,"",0)</f>
        <v>3095</v>
      </c>
      <c r="EN510" s="35" t="str">
        <f>_xlfn.XLOOKUP(B510,[1]MDA_Assets!D:D,[1]MDA_Assets!AF:AF,"",0)</f>
        <v>4985</v>
      </c>
      <c r="EO510" s="35" t="str">
        <f>_xlfn.XLOOKUP(B510,[1]MDA_Assets!D:D,[1]MDA_Assets!AG:AG,"",0)</f>
        <v>3095</v>
      </c>
      <c r="EP510" s="36">
        <f t="shared" si="416"/>
        <v>365</v>
      </c>
      <c r="EQ510" s="36">
        <f t="shared" si="416"/>
        <v>180</v>
      </c>
      <c r="ER510" s="36">
        <f t="shared" si="380"/>
        <v>730</v>
      </c>
      <c r="ES510" s="36">
        <f t="shared" si="381"/>
        <v>730</v>
      </c>
      <c r="ET510" s="36">
        <f t="shared" si="382"/>
        <v>730</v>
      </c>
      <c r="EU510" s="36">
        <f t="shared" si="383"/>
        <v>365</v>
      </c>
      <c r="EV510" s="36" t="str">
        <f t="shared" si="384"/>
        <v/>
      </c>
      <c r="EW510" s="36" t="str">
        <f t="shared" si="355"/>
        <v/>
      </c>
      <c r="EX510" s="36" t="str">
        <f t="shared" si="408"/>
        <v/>
      </c>
      <c r="EY510" s="36">
        <f t="shared" si="417"/>
        <v>11.78</v>
      </c>
      <c r="EZ510" s="36">
        <f t="shared" si="417"/>
        <v>5.81</v>
      </c>
      <c r="FA510" s="36">
        <f t="shared" si="417"/>
        <v>23.55</v>
      </c>
      <c r="FB510" s="36">
        <f t="shared" si="417"/>
        <v>23.55</v>
      </c>
      <c r="FC510" s="36">
        <f t="shared" si="417"/>
        <v>23.55</v>
      </c>
      <c r="FD510" s="36">
        <f t="shared" si="417"/>
        <v>11.78</v>
      </c>
      <c r="FE510" s="36" t="str">
        <f t="shared" si="417"/>
        <v/>
      </c>
      <c r="FF510" s="36" t="str">
        <f t="shared" si="417"/>
        <v/>
      </c>
      <c r="FG510" s="36" t="str">
        <f t="shared" si="417"/>
        <v/>
      </c>
      <c r="FH510" s="37" t="str" cm="1">
        <f t="array" ref="FH510">_xlfn.IFS(EY510="", "No Data", EY510&lt;0, "Negative/Future", EY510=0, "Zero Days", EY510&lt;=3, "&lt; 3 Months", EY510&lt;=6, "3 to 6 Months", EY510&lt;=9, "6 to 9 Months", EY510&lt;=12, "9 to 12 Months", EY510&lt;=15, "12 to 15 Months", EY510&lt;=18, "15 to 18 Months", EY510&lt;=24, "18 to 24 Months", EY510&gt;24, "&gt; 24 Months")</f>
        <v>9 to 12 Months</v>
      </c>
      <c r="FI510" s="37" t="str" cm="1">
        <f t="array" ref="FI510">_xlfn.IFS(EZ510="", "No Data", EZ510&lt;0, "Negative/Future", EZ510=0, "Zero Days", EZ510&lt;=3, "&lt; 3 Months", EZ510&lt;=6, "3 to 6 Months", EZ510&lt;=9, "6 to 9 Months", EZ510&lt;=12, "9 to 12 Months", EZ510&lt;=15, "12 to 15 Months", EZ510&lt;=18, "15 to 18 Months", EZ510&lt;=24, "18 to 24 Months", EZ510&gt;24, "&gt; 24 Months")</f>
        <v>3 to 6 Months</v>
      </c>
      <c r="FJ510" s="37" t="str" cm="1">
        <f t="array" ref="FJ510">_xlfn.IFS(FA510="", "No Data", FA510&lt;0, "Negative/Future", FA510=0, "Zero Days", FA510&lt;=3, "&lt; 3 Months", FA510&lt;=6, "3 to 6 Months", FA510&lt;=9, "6 to 9 Months", FA510&lt;=12, "9 to 12 Months", FA510&lt;=15, "12 to 15 Months", FA510&lt;=18, "15 to 18 Months", FA510&lt;=24, "18 to 24 Months", FA510&gt;24, "&gt; 24 Months")</f>
        <v>18 to 24 Months</v>
      </c>
      <c r="FK510" s="37" t="str" cm="1">
        <f t="array" ref="FK510">_xlfn.IFS(FB510="", "No Data", FB510&lt;0, "Negative/Future", FB510=0, "Zero Days", FB510&lt;=3, "&lt; 3 Months", FB510&lt;=6, "3 to 6 Months", FB510&lt;=9, "6 to 9 Months", FB510&lt;=12, "9 to 12 Months", FB510&lt;=15, "12 to 15 Months", FB510&lt;=18, "15 to 18 Months", FB510&lt;=24, "18 to 24 Months", FB510&gt;24, "&gt; 24 Months")</f>
        <v>18 to 24 Months</v>
      </c>
      <c r="FL510" s="37" t="str" cm="1">
        <f t="array" ref="FL510">_xlfn.IFS(FC510="", "No Data", FC510&lt;0, "Negative/Future", FC510=0, "Zero Days", FC510&lt;=3, "&lt; 3 Months", FC510&lt;=6, "3 to 6 Months", FC510&lt;=9, "6 to 9 Months", FC510&lt;=12, "9 to 12 Months", FC510&lt;=15, "12 to 15 Months", FC510&lt;=18, "15 to 18 Months", FC510&lt;=24, "18 to 24 Months", FC510&gt;24, "&gt; 24 Months")</f>
        <v>18 to 24 Months</v>
      </c>
      <c r="FM510" s="37" t="str" cm="1">
        <f t="array" ref="FM510">_xlfn.IFS(FD510="", "No Data", FD510&lt;0, "Negative/Future", FD510=0, "Zero Days", FD510&lt;=3, "&lt; 3 Months", FD510&lt;=6, "3 to 6 Months", FD510&lt;=9, "6 to 9 Months", FD510&lt;=12, "9 to 12 Months", FD510&lt;=15, "12 to 15 Months", FD510&lt;=18, "15 to 18 Months", FD510&lt;=24, "18 to 24 Months", FD510&gt;24, "&gt; 24 Months")</f>
        <v>9 to 12 Months</v>
      </c>
      <c r="FN510" s="37" t="str" cm="1">
        <f t="array" ref="FN510">_xlfn.IFS(FE510="", "No Data", FE510&lt;0, "Negative/Future", FE510=0, "Zero Days", FE510&lt;=3, "&lt; 3 Months", FE510&lt;=6, "3 to 6 Months", FE510&lt;=9, "6 to 9 Months", FE510&lt;=12, "9 to 12 Months", FE510&lt;=15, "12 to 15 Months", FE510&lt;=18, "15 to 18 Months", FE510&lt;=24, "18 to 24 Months", FE510&gt;24, "&gt; 24 Months")</f>
        <v>No Data</v>
      </c>
      <c r="FO510" s="37" t="str" cm="1">
        <f t="array" ref="FO510">_xlfn.IFS(FG510="", "No Data", FG510&lt;0, "Negative/Future", FG510=0, "Zero Days", FG510&lt;=3, "&lt; 3 Months", FG510&lt;=6, "3 to 6 Months", FG510&lt;=9, "6 to 9 Months", FG510&lt;=12, "9 to 12 Months", FG510&lt;=15, "12 to 15 Months", FG510&lt;=18, "15 to 18 Months", FG510&lt;=24, "18 to 24 Months", FG510&gt;24, "&gt; 24 Months")</f>
        <v>No Data</v>
      </c>
      <c r="FP510" s="37" t="str" cm="1">
        <f t="array" ref="FP510">_xlfn.IFS(FF510="", "No Data", FF510&lt;0, "Negative/Future", FF510=0, "Zero Days", FF510&lt;=3, "&lt; 3 Months", FF510&lt;=6, "3 to 6 Months", FF510&lt;=9, "6 to 9 Months", FF510&lt;=12, "9 to 12 Months", FF510&lt;=15, "12 to 15 Months", FF510&lt;=18, "15 to 18 Months", FF510&lt;=24, "18 to 24 Months", FF510&gt;24, "&gt; 24 Months")</f>
        <v>No Data</v>
      </c>
      <c r="FQ510" s="29" t="s">
        <v>876</v>
      </c>
      <c r="FR510" s="29">
        <v>7489816339</v>
      </c>
      <c r="FS510" s="38" t="s">
        <v>252</v>
      </c>
      <c r="FT510" s="38" t="s">
        <v>202</v>
      </c>
      <c r="FU510" s="31">
        <f>_xlfn.XLOOKUP(B510,[1]MDA_Assets!D:D,[1]MDA_Assets!X:X,"",0)</f>
        <v>0</v>
      </c>
      <c r="FV510" s="39">
        <v>0</v>
      </c>
      <c r="FW510" s="39">
        <v>0</v>
      </c>
      <c r="FX510" s="39">
        <v>0</v>
      </c>
      <c r="FY510" s="39">
        <v>9</v>
      </c>
      <c r="FZ510" s="40">
        <f t="shared" si="415"/>
        <v>46366</v>
      </c>
      <c r="GA510" s="40">
        <f t="shared" si="415"/>
        <v>46181</v>
      </c>
      <c r="GB510" s="40">
        <f t="shared" si="357"/>
        <v>46731</v>
      </c>
      <c r="GC510" s="40">
        <f t="shared" si="358"/>
        <v>46731</v>
      </c>
      <c r="GD510" s="40">
        <f t="shared" si="359"/>
        <v>46731</v>
      </c>
      <c r="GE510" s="40">
        <f t="shared" si="360"/>
        <v>46366</v>
      </c>
      <c r="GF510" s="40" t="str">
        <f t="shared" si="419"/>
        <v/>
      </c>
      <c r="GG510" s="40" t="str">
        <f t="shared" si="419"/>
        <v/>
      </c>
      <c r="GH510" s="40" t="str">
        <f t="shared" si="419"/>
        <v/>
      </c>
      <c r="GI510" s="39">
        <f t="shared" si="385"/>
        <v>0</v>
      </c>
      <c r="GJ510" s="39">
        <f t="shared" si="386"/>
        <v>0</v>
      </c>
      <c r="GK510" s="39">
        <f t="shared" si="387"/>
        <v>0</v>
      </c>
      <c r="GL510" s="39">
        <f t="shared" si="388"/>
        <v>6</v>
      </c>
    </row>
    <row r="511" spans="1:194" x14ac:dyDescent="0.25">
      <c r="A511" s="19">
        <v>154</v>
      </c>
      <c r="B511" s="43" t="s">
        <v>3389</v>
      </c>
      <c r="C511" s="43" t="s">
        <v>254</v>
      </c>
      <c r="D511" s="43" t="s">
        <v>241</v>
      </c>
      <c r="E511" s="43" t="s">
        <v>787</v>
      </c>
      <c r="F511" s="43" t="s">
        <v>512</v>
      </c>
      <c r="G511" s="43" t="s">
        <v>3317</v>
      </c>
      <c r="H511" s="43" t="s">
        <v>498</v>
      </c>
      <c r="I511" s="43" t="s">
        <v>192</v>
      </c>
      <c r="J511" s="44">
        <f t="shared" si="361"/>
        <v>42507.770833333336</v>
      </c>
      <c r="K511" s="44">
        <v>42143.770833333336</v>
      </c>
      <c r="L511" s="44">
        <v>42108.770833333336</v>
      </c>
      <c r="M511" s="43" t="s">
        <v>3390</v>
      </c>
      <c r="N511" s="43" t="s">
        <v>193</v>
      </c>
      <c r="O511" s="44">
        <v>46049.713159722225</v>
      </c>
      <c r="P511" s="43">
        <v>21299</v>
      </c>
      <c r="Q511" s="43">
        <v>16187</v>
      </c>
      <c r="R511" s="43">
        <v>5112</v>
      </c>
      <c r="S511" s="43" t="s">
        <v>206</v>
      </c>
      <c r="T511" s="44">
        <v>46036.770833333336</v>
      </c>
      <c r="U511" s="44">
        <v>46036.770833333336</v>
      </c>
      <c r="V511" s="44">
        <v>46036.770833333336</v>
      </c>
      <c r="W511" s="44">
        <v>46036.770833333336</v>
      </c>
      <c r="X511" s="44">
        <v>46036.770833333336</v>
      </c>
      <c r="Y511" s="44">
        <v>46036.770833333336</v>
      </c>
      <c r="Z511" s="44"/>
      <c r="AA511" s="44"/>
      <c r="AB511" s="44"/>
      <c r="AC511" s="44"/>
      <c r="AD511" s="44"/>
      <c r="AE511" s="43">
        <v>3</v>
      </c>
      <c r="AF511" s="43" t="s">
        <v>2161</v>
      </c>
      <c r="AG511" s="43" t="s">
        <v>2161</v>
      </c>
      <c r="AH511" s="43" t="s">
        <v>2162</v>
      </c>
      <c r="AI511" s="43" t="s">
        <v>2162</v>
      </c>
      <c r="AJ511" s="43" t="s">
        <v>2163</v>
      </c>
      <c r="AK511" s="43" t="s">
        <v>2162</v>
      </c>
      <c r="AL511" s="44">
        <v>46216</v>
      </c>
      <c r="AM511" s="44">
        <v>46216</v>
      </c>
      <c r="AN511" s="44">
        <v>46401</v>
      </c>
      <c r="AO511" s="44">
        <v>46401</v>
      </c>
      <c r="AP511" s="44">
        <v>46766</v>
      </c>
      <c r="AQ511" s="44">
        <v>46401</v>
      </c>
      <c r="AR511" s="44"/>
      <c r="AS511" s="44"/>
      <c r="AT511" s="44"/>
      <c r="AU511" s="43">
        <v>0</v>
      </c>
      <c r="AV511" s="43">
        <v>0</v>
      </c>
      <c r="AW511" s="43">
        <v>0</v>
      </c>
      <c r="AX511" s="51" t="s">
        <v>237</v>
      </c>
      <c r="AY511" s="51" t="s">
        <v>237</v>
      </c>
      <c r="AZ511" s="51" t="s">
        <v>198</v>
      </c>
      <c r="BA511" s="20">
        <f t="shared" ca="1" si="418"/>
        <v>0</v>
      </c>
      <c r="BB511" s="20">
        <f t="shared" ca="1" si="418"/>
        <v>0</v>
      </c>
      <c r="BC511" s="20">
        <f t="shared" ca="1" si="418"/>
        <v>0</v>
      </c>
      <c r="BD511" s="20">
        <f t="shared" ca="1" si="418"/>
        <v>0</v>
      </c>
      <c r="BE511" s="20">
        <f t="shared" ca="1" si="418"/>
        <v>0</v>
      </c>
      <c r="BF511" s="20">
        <f t="shared" ca="1" si="418"/>
        <v>0</v>
      </c>
      <c r="BG511" s="21" t="str">
        <f t="shared" ca="1" si="418"/>
        <v/>
      </c>
      <c r="BH511" s="21" t="str">
        <f t="shared" ca="1" si="418"/>
        <v/>
      </c>
      <c r="BI511" s="21" t="str">
        <f t="shared" ca="1" si="418"/>
        <v/>
      </c>
      <c r="BJ511" s="22">
        <f t="shared" ca="1" si="363"/>
        <v>0</v>
      </c>
      <c r="BK511" s="21">
        <f t="shared" si="364"/>
        <v>3</v>
      </c>
      <c r="BL511" s="22">
        <f t="shared" ca="1" si="365"/>
        <v>21678</v>
      </c>
      <c r="BM511" s="22">
        <f t="shared" ca="1" si="366"/>
        <v>16475</v>
      </c>
      <c r="BN511" s="23">
        <f t="shared" ca="1" si="367"/>
        <v>5203</v>
      </c>
      <c r="BO511" s="24">
        <f t="shared" ca="1" si="368"/>
        <v>379</v>
      </c>
      <c r="BP511" s="51" t="str">
        <f>_xlfn.XLOOKUP(E511,[1]Validation!E:E,[1]Validation!F:F,"")</f>
        <v>EN7</v>
      </c>
      <c r="BQ511" s="51" t="str">
        <f>_xlfn.XLOOKUP(BP511,[1]Validation!F:F,[1]Validation!G:G,"")</f>
        <v>EN4 to EN7</v>
      </c>
      <c r="BR511" s="52" t="str">
        <f>VLOOKUP(G511,[1]Validation!$B$1:$C$9,2,0)</f>
        <v>D</v>
      </c>
      <c r="BS511" s="51">
        <f t="shared" ca="1" si="369"/>
        <v>132</v>
      </c>
      <c r="BT511" s="53">
        <f>_xlfn.XLOOKUP(B511,'[2]1. All Calls'!$R:$R,'[2]1. All Calls'!$A:$A,"",0)</f>
        <v>46049.941655092603</v>
      </c>
      <c r="BU511" s="51" t="str">
        <f>_xlfn.XLOOKUP(B511,'[2]1. All Calls'!$R:$R,'[2]1. All Calls'!$F:$F,"",0)</f>
        <v>CC-01954967</v>
      </c>
      <c r="BV511" s="51" t="str">
        <f>_xlfn.XLOOKUP(B511,'[2]1. All Calls'!$R:$R,'[2]1. All Calls'!$J:$J,"",0)</f>
        <v>Sales Call</v>
      </c>
      <c r="BW511" s="53">
        <f>_xlfn.XLOOKUP(B511,'[2]Sch Calls'!$R:$R,'[2]Sch Calls'!$A:$A,"",0)</f>
        <v>45290.465752314798</v>
      </c>
      <c r="BX511" s="51">
        <f>_xlfn.XLOOKUP(B511,'[2]Sch Calls'!$R:$R,'[2]Sch Calls'!$B:$B,"",0)</f>
        <v>18732</v>
      </c>
      <c r="BY511" s="51" t="str">
        <f t="shared" si="413"/>
        <v>14-Jul-26</v>
      </c>
      <c r="BZ511" s="51" t="str">
        <f t="shared" si="413"/>
        <v>14-Jul-26</v>
      </c>
      <c r="CA511" s="51" t="str">
        <f t="shared" si="370"/>
        <v>17-Oct-26</v>
      </c>
      <c r="CB511" s="51" t="str">
        <f t="shared" si="371"/>
        <v>15-Jul-27</v>
      </c>
      <c r="CC511" s="51" t="str">
        <f t="shared" si="372"/>
        <v>15-Jan-28</v>
      </c>
      <c r="CD511" s="51" t="str">
        <f t="shared" si="373"/>
        <v>15-Jan-27</v>
      </c>
      <c r="CE511" s="51">
        <f t="shared" ca="1" si="414"/>
        <v>139</v>
      </c>
      <c r="CF511" s="51">
        <f t="shared" ca="1" si="414"/>
        <v>139</v>
      </c>
      <c r="CG511" s="51">
        <f t="shared" ca="1" si="374"/>
        <v>139</v>
      </c>
      <c r="CH511" s="51">
        <f t="shared" ca="1" si="375"/>
        <v>139</v>
      </c>
      <c r="CI511" s="51">
        <f t="shared" ca="1" si="376"/>
        <v>139</v>
      </c>
      <c r="CJ511" s="51">
        <f t="shared" ca="1" si="377"/>
        <v>139</v>
      </c>
      <c r="CK511" s="51">
        <f t="shared" ca="1" si="411"/>
        <v>417</v>
      </c>
      <c r="CL511" s="51">
        <f t="shared" ca="1" si="411"/>
        <v>417</v>
      </c>
      <c r="CM511" s="51">
        <f t="shared" ca="1" si="411"/>
        <v>417</v>
      </c>
      <c r="CN511" s="51">
        <f t="shared" ca="1" si="411"/>
        <v>417</v>
      </c>
      <c r="CO511" s="51">
        <f t="shared" ca="1" si="411"/>
        <v>417</v>
      </c>
      <c r="CP511" s="51">
        <f t="shared" ca="1" si="411"/>
        <v>417</v>
      </c>
      <c r="CQ511" s="51">
        <f t="shared" ca="1" si="412"/>
        <v>1460</v>
      </c>
      <c r="CR511" s="51">
        <f t="shared" ca="1" si="412"/>
        <v>1460</v>
      </c>
      <c r="CS511" s="51">
        <f t="shared" ca="1" si="412"/>
        <v>3460</v>
      </c>
      <c r="CT511" s="51">
        <f t="shared" ca="1" si="412"/>
        <v>3460</v>
      </c>
      <c r="CU511" s="51">
        <f t="shared" ca="1" si="412"/>
        <v>7460</v>
      </c>
      <c r="CV511" s="54">
        <f t="shared" ca="1" si="412"/>
        <v>3460</v>
      </c>
      <c r="CW511" s="25">
        <v>0</v>
      </c>
      <c r="CX511" s="55">
        <v>1</v>
      </c>
      <c r="CY511" s="55"/>
      <c r="CZ511" s="26" t="s">
        <v>227</v>
      </c>
      <c r="DA511" s="26" t="s">
        <v>227</v>
      </c>
      <c r="DB511" s="26" t="s">
        <v>227</v>
      </c>
      <c r="DC511" s="26" t="s">
        <v>227</v>
      </c>
      <c r="DD511" s="26" t="s">
        <v>227</v>
      </c>
      <c r="DE511" s="26" t="s">
        <v>227</v>
      </c>
      <c r="DF511" s="26" t="s">
        <v>227</v>
      </c>
      <c r="DG511" s="26" t="s">
        <v>227</v>
      </c>
      <c r="DH511" s="26" t="s">
        <v>227</v>
      </c>
      <c r="DI511" s="26" t="s">
        <v>227</v>
      </c>
      <c r="DJ511" s="26" t="s">
        <v>227</v>
      </c>
      <c r="DK511" s="26" t="s">
        <v>227</v>
      </c>
      <c r="DL511" s="27">
        <f t="shared" si="378"/>
        <v>46124.941655092603</v>
      </c>
      <c r="DM511" s="28">
        <f t="shared" ca="1" si="379"/>
        <v>1</v>
      </c>
      <c r="DN511" s="56">
        <f>_xlfn.XLOOKUP(B511,'[2]1. All Calls'!$R:$R,'[2]1. All Calls'!$A:$A,"",0)</f>
        <v>46049.941655092603</v>
      </c>
      <c r="DO511" s="57" t="str">
        <f ca="1">VLOOKUP(DM511,[1]Validation!$B$20:$C$25,2,0)</f>
        <v>Above 3 months</v>
      </c>
      <c r="DP511" s="58" t="str">
        <f>_xlfn.XLOOKUP(B511,'[1]Active AMCs- Dealer'!E:E,'[1]Active AMCs- Dealer'!L:L,"Not in AMC",0)</f>
        <v>Not in AMC</v>
      </c>
      <c r="DQ511" s="50"/>
      <c r="DR511" s="29" t="str">
        <f>_xlfn.XLOOKUP(B511,'[2]1. All Calls'!$R:$R,'[2]1. All Calls'!$F:$F,"",0)</f>
        <v>CC-01954967</v>
      </c>
      <c r="DS511" s="29" t="str">
        <f>_xlfn.XLOOKUP(B511,'[2]1. All Calls'!$R:$R,'[2]1. All Calls'!$AB:$AB,"",0)</f>
        <v>Sales call carried out for HMR update</v>
      </c>
      <c r="DT511" s="30">
        <f>_xlfn.XLOOKUP(DR511,'[2]1. All Calls'!$F:$F,'[2]1. All Calls'!$A:$A,"",0)</f>
        <v>46049.941655092603</v>
      </c>
      <c r="DU511" s="31">
        <f>_xlfn.XLOOKUP(DR511,'[2]1. All Calls'!$F:$F,'[2]1. All Calls'!$B:$B,"",0)</f>
        <v>21299</v>
      </c>
      <c r="DV511" s="31">
        <f>_xlfn.XLOOKUP(B511,[1]MDA_Assets!D:D,[1]MDA_Assets!N:N,"",0)</f>
        <v>16187</v>
      </c>
      <c r="DW511" s="31">
        <f>_xlfn.XLOOKUP(B511,[1]MDA_Assets!D:D,[1]MDA_Assets!O:O,"",0)</f>
        <v>5112</v>
      </c>
      <c r="DX511" s="32" t="str">
        <f>_xlfn.XLOOKUP(B511,[1]MDA_Assets!D:D,[1]MDA_Assets!Q:Q,"",0)</f>
        <v>XD</v>
      </c>
      <c r="DY511" s="33">
        <f>_xlfn.XLOOKUP(B511,[1]MDA_Assets!D:D,[1]MDA_Assets!R:R,"",0)</f>
        <v>46037</v>
      </c>
      <c r="DZ511" s="33">
        <f>_xlfn.XLOOKUP(B511,[1]MDA_Assets!D:D,[1]MDA_Assets!S:S,"",0)</f>
        <v>46037</v>
      </c>
      <c r="EA511" s="33">
        <f>_xlfn.XLOOKUP(B511,[1]MDA_Assets!D:D,[1]MDA_Assets!T:T,"",0)</f>
        <v>46037</v>
      </c>
      <c r="EB511" s="33">
        <f>_xlfn.XLOOKUP(B511,[1]MDA_Assets!D:D,[1]MDA_Assets!U:U,"",0)</f>
        <v>46037</v>
      </c>
      <c r="EC511" s="33">
        <f>_xlfn.XLOOKUP(B511,[1]MDA_Assets!D:D,[1]MDA_Assets!V:V,"",0)</f>
        <v>46037</v>
      </c>
      <c r="ED511" s="33">
        <f>_xlfn.XLOOKUP(B511,[1]MDA_Assets!D:D,[1]MDA_Assets!W:W,"",0)</f>
        <v>46037</v>
      </c>
      <c r="EE511" s="32">
        <f>_xlfn.XLOOKUP(B511,[1]MDA_Assets!D:D,[1]MDA_Assets!X:X,"",0)</f>
        <v>0</v>
      </c>
      <c r="EF511" s="33">
        <f>_xlfn.XLOOKUP(B511,[1]MDA_Assets!D:D,[1]MDA_Assets!Y:Y,"",0)</f>
        <v>0</v>
      </c>
      <c r="EG511" s="33">
        <f>_xlfn.XLOOKUP(B511,[1]MDA_Assets!D:D,[1]MDA_Assets!Z:Z,"",0)</f>
        <v>0</v>
      </c>
      <c r="EH511" s="33">
        <f>_xlfn.XLOOKUP(B511,[1]MDA_Assets!D:D,[1]MDA_Assets!AA:AA,"",0)</f>
        <v>0</v>
      </c>
      <c r="EI511" s="34">
        <f>_xlfn.XLOOKUP(B511,[1]MDA_Assets!D:D,[1]MDA_Assets!P:P,"",0)</f>
        <v>3</v>
      </c>
      <c r="EJ511" s="35" t="str">
        <f>_xlfn.XLOOKUP(B511,[1]MDA_Assets!D:D,[1]MDA_Assets!AB:AB,"",0)</f>
        <v>1877</v>
      </c>
      <c r="EK511" s="35" t="str">
        <f>_xlfn.XLOOKUP(B511,[1]MDA_Assets!D:D,[1]MDA_Assets!AC:AC,"",0)</f>
        <v>1877</v>
      </c>
      <c r="EL511" s="35" t="str">
        <f>_xlfn.XLOOKUP(B511,[1]MDA_Assets!D:D,[1]MDA_Assets!AD:AD,"",0)</f>
        <v>3877</v>
      </c>
      <c r="EM511" s="35" t="str">
        <f>_xlfn.XLOOKUP(B511,[1]MDA_Assets!D:D,[1]MDA_Assets!AE:AE,"",0)</f>
        <v>3877</v>
      </c>
      <c r="EN511" s="35" t="str">
        <f>_xlfn.XLOOKUP(B511,[1]MDA_Assets!D:D,[1]MDA_Assets!AF:AF,"",0)</f>
        <v>7877</v>
      </c>
      <c r="EO511" s="35" t="str">
        <f>_xlfn.XLOOKUP(B511,[1]MDA_Assets!D:D,[1]MDA_Assets!AG:AG,"",0)</f>
        <v>3877</v>
      </c>
      <c r="EP511" s="36">
        <f t="shared" si="416"/>
        <v>180</v>
      </c>
      <c r="EQ511" s="36">
        <f t="shared" si="416"/>
        <v>180</v>
      </c>
      <c r="ER511" s="36">
        <f t="shared" si="380"/>
        <v>365</v>
      </c>
      <c r="ES511" s="36">
        <f t="shared" si="381"/>
        <v>365</v>
      </c>
      <c r="ET511" s="36">
        <f t="shared" si="382"/>
        <v>730</v>
      </c>
      <c r="EU511" s="36">
        <f t="shared" si="383"/>
        <v>365</v>
      </c>
      <c r="EV511" s="36" t="str">
        <f t="shared" si="384"/>
        <v/>
      </c>
      <c r="EW511" s="36" t="str">
        <f t="shared" si="355"/>
        <v/>
      </c>
      <c r="EX511" s="36" t="str">
        <f t="shared" si="408"/>
        <v/>
      </c>
      <c r="EY511" s="36">
        <f t="shared" si="417"/>
        <v>5.81</v>
      </c>
      <c r="EZ511" s="36">
        <f t="shared" si="417"/>
        <v>5.81</v>
      </c>
      <c r="FA511" s="36">
        <f t="shared" si="417"/>
        <v>11.78</v>
      </c>
      <c r="FB511" s="36">
        <f t="shared" si="417"/>
        <v>11.78</v>
      </c>
      <c r="FC511" s="36">
        <f t="shared" si="417"/>
        <v>23.55</v>
      </c>
      <c r="FD511" s="36">
        <f t="shared" si="417"/>
        <v>11.78</v>
      </c>
      <c r="FE511" s="36" t="str">
        <f t="shared" si="417"/>
        <v/>
      </c>
      <c r="FF511" s="36" t="str">
        <f t="shared" si="417"/>
        <v/>
      </c>
      <c r="FG511" s="36" t="str">
        <f t="shared" si="417"/>
        <v/>
      </c>
      <c r="FH511" s="37" t="str" cm="1">
        <f t="array" ref="FH511">_xlfn.IFS(EY511="", "No Data", EY511&lt;0, "Negative/Future", EY511=0, "Zero Days", EY511&lt;=3, "&lt; 3 Months", EY511&lt;=6, "3 to 6 Months", EY511&lt;=9, "6 to 9 Months", EY511&lt;=12, "9 to 12 Months", EY511&lt;=15, "12 to 15 Months", EY511&lt;=18, "15 to 18 Months", EY511&lt;=24, "18 to 24 Months", EY511&gt;24, "&gt; 24 Months")</f>
        <v>3 to 6 Months</v>
      </c>
      <c r="FI511" s="37" t="str" cm="1">
        <f t="array" ref="FI511">_xlfn.IFS(EZ511="", "No Data", EZ511&lt;0, "Negative/Future", EZ511=0, "Zero Days", EZ511&lt;=3, "&lt; 3 Months", EZ511&lt;=6, "3 to 6 Months", EZ511&lt;=9, "6 to 9 Months", EZ511&lt;=12, "9 to 12 Months", EZ511&lt;=15, "12 to 15 Months", EZ511&lt;=18, "15 to 18 Months", EZ511&lt;=24, "18 to 24 Months", EZ511&gt;24, "&gt; 24 Months")</f>
        <v>3 to 6 Months</v>
      </c>
      <c r="FJ511" s="37" t="str" cm="1">
        <f t="array" ref="FJ511">_xlfn.IFS(FA511="", "No Data", FA511&lt;0, "Negative/Future", FA511=0, "Zero Days", FA511&lt;=3, "&lt; 3 Months", FA511&lt;=6, "3 to 6 Months", FA511&lt;=9, "6 to 9 Months", FA511&lt;=12, "9 to 12 Months", FA511&lt;=15, "12 to 15 Months", FA511&lt;=18, "15 to 18 Months", FA511&lt;=24, "18 to 24 Months", FA511&gt;24, "&gt; 24 Months")</f>
        <v>9 to 12 Months</v>
      </c>
      <c r="FK511" s="37" t="str" cm="1">
        <f t="array" ref="FK511">_xlfn.IFS(FB511="", "No Data", FB511&lt;0, "Negative/Future", FB511=0, "Zero Days", FB511&lt;=3, "&lt; 3 Months", FB511&lt;=6, "3 to 6 Months", FB511&lt;=9, "6 to 9 Months", FB511&lt;=12, "9 to 12 Months", FB511&lt;=15, "12 to 15 Months", FB511&lt;=18, "15 to 18 Months", FB511&lt;=24, "18 to 24 Months", FB511&gt;24, "&gt; 24 Months")</f>
        <v>9 to 12 Months</v>
      </c>
      <c r="FL511" s="37" t="str" cm="1">
        <f t="array" ref="FL511">_xlfn.IFS(FC511="", "No Data", FC511&lt;0, "Negative/Future", FC511=0, "Zero Days", FC511&lt;=3, "&lt; 3 Months", FC511&lt;=6, "3 to 6 Months", FC511&lt;=9, "6 to 9 Months", FC511&lt;=12, "9 to 12 Months", FC511&lt;=15, "12 to 15 Months", FC511&lt;=18, "15 to 18 Months", FC511&lt;=24, "18 to 24 Months", FC511&gt;24, "&gt; 24 Months")</f>
        <v>18 to 24 Months</v>
      </c>
      <c r="FM511" s="37" t="str" cm="1">
        <f t="array" ref="FM511">_xlfn.IFS(FD511="", "No Data", FD511&lt;0, "Negative/Future", FD511=0, "Zero Days", FD511&lt;=3, "&lt; 3 Months", FD511&lt;=6, "3 to 6 Months", FD511&lt;=9, "6 to 9 Months", FD511&lt;=12, "9 to 12 Months", FD511&lt;=15, "12 to 15 Months", FD511&lt;=18, "15 to 18 Months", FD511&lt;=24, "18 to 24 Months", FD511&gt;24, "&gt; 24 Months")</f>
        <v>9 to 12 Months</v>
      </c>
      <c r="FN511" s="37" t="str" cm="1">
        <f t="array" ref="FN511">_xlfn.IFS(FE511="", "No Data", FE511&lt;0, "Negative/Future", FE511=0, "Zero Days", FE511&lt;=3, "&lt; 3 Months", FE511&lt;=6, "3 to 6 Months", FE511&lt;=9, "6 to 9 Months", FE511&lt;=12, "9 to 12 Months", FE511&lt;=15, "12 to 15 Months", FE511&lt;=18, "15 to 18 Months", FE511&lt;=24, "18 to 24 Months", FE511&gt;24, "&gt; 24 Months")</f>
        <v>No Data</v>
      </c>
      <c r="FO511" s="37" t="str" cm="1">
        <f t="array" ref="FO511">_xlfn.IFS(FG511="", "No Data", FG511&lt;0, "Negative/Future", FG511=0, "Zero Days", FG511&lt;=3, "&lt; 3 Months", FG511&lt;=6, "3 to 6 Months", FG511&lt;=9, "6 to 9 Months", FG511&lt;=12, "9 to 12 Months", FG511&lt;=15, "12 to 15 Months", FG511&lt;=18, "15 to 18 Months", FG511&lt;=24, "18 to 24 Months", FG511&gt;24, "&gt; 24 Months")</f>
        <v>No Data</v>
      </c>
      <c r="FP511" s="37" t="str" cm="1">
        <f t="array" ref="FP511">_xlfn.IFS(FF511="", "No Data", FF511&lt;0, "Negative/Future", FF511=0, "Zero Days", FF511&lt;=3, "&lt; 3 Months", FF511&lt;=6, "3 to 6 Months", FF511&lt;=9, "6 to 9 Months", FF511&lt;=12, "9 to 12 Months", FF511&lt;=15, "12 to 15 Months", FF511&lt;=18, "15 to 18 Months", FF511&lt;=24, "18 to 24 Months", FF511&gt;24, "&gt; 24 Months")</f>
        <v>No Data</v>
      </c>
      <c r="FQ511" s="29" t="s">
        <v>3391</v>
      </c>
      <c r="FR511" s="29">
        <v>9507195338</v>
      </c>
      <c r="FS511" s="38" t="s">
        <v>252</v>
      </c>
      <c r="FT511" s="38" t="s">
        <v>202</v>
      </c>
      <c r="FU511" s="31">
        <f>_xlfn.XLOOKUP(B511,[1]MDA_Assets!D:D,[1]MDA_Assets!X:X,"",0)</f>
        <v>0</v>
      </c>
      <c r="FV511" s="39">
        <v>0</v>
      </c>
      <c r="FW511" s="39">
        <v>0</v>
      </c>
      <c r="FX511" s="39">
        <v>0</v>
      </c>
      <c r="FY511" s="39">
        <v>9</v>
      </c>
      <c r="FZ511" s="40">
        <f t="shared" si="415"/>
        <v>46217</v>
      </c>
      <c r="GA511" s="40">
        <f t="shared" si="415"/>
        <v>46217</v>
      </c>
      <c r="GB511" s="40">
        <f t="shared" si="357"/>
        <v>46402</v>
      </c>
      <c r="GC511" s="40">
        <f t="shared" si="358"/>
        <v>46402</v>
      </c>
      <c r="GD511" s="40">
        <f t="shared" si="359"/>
        <v>46767</v>
      </c>
      <c r="GE511" s="40">
        <f t="shared" si="360"/>
        <v>46402</v>
      </c>
      <c r="GF511" s="40" t="str">
        <f t="shared" si="419"/>
        <v/>
      </c>
      <c r="GG511" s="40" t="str">
        <f t="shared" si="419"/>
        <v/>
      </c>
      <c r="GH511" s="40" t="str">
        <f t="shared" si="419"/>
        <v/>
      </c>
      <c r="GI511" s="39">
        <f t="shared" si="385"/>
        <v>0</v>
      </c>
      <c r="GJ511" s="39">
        <f t="shared" si="386"/>
        <v>0</v>
      </c>
      <c r="GK511" s="39">
        <f t="shared" si="387"/>
        <v>0</v>
      </c>
      <c r="GL511" s="39">
        <f t="shared" si="388"/>
        <v>6</v>
      </c>
    </row>
    <row r="512" spans="1:194" x14ac:dyDescent="0.25">
      <c r="A512" s="19">
        <v>155</v>
      </c>
      <c r="B512" s="43" t="s">
        <v>3392</v>
      </c>
      <c r="C512" s="43" t="s">
        <v>254</v>
      </c>
      <c r="D512" s="43" t="s">
        <v>241</v>
      </c>
      <c r="E512" s="43" t="s">
        <v>898</v>
      </c>
      <c r="F512" s="43" t="s">
        <v>3393</v>
      </c>
      <c r="G512" s="43" t="s">
        <v>3317</v>
      </c>
      <c r="H512" s="43" t="s">
        <v>277</v>
      </c>
      <c r="I512" s="43" t="s">
        <v>192</v>
      </c>
      <c r="J512" s="44">
        <f t="shared" si="361"/>
        <v>42615.770833333336</v>
      </c>
      <c r="K512" s="44">
        <v>42251.770833333336</v>
      </c>
      <c r="L512" s="44">
        <v>42193.770833333336</v>
      </c>
      <c r="M512" s="43"/>
      <c r="N512" s="43"/>
      <c r="O512" s="44"/>
      <c r="P512" s="43"/>
      <c r="Q512" s="43"/>
      <c r="R512" s="43"/>
      <c r="S512" s="43"/>
      <c r="T512" s="44"/>
      <c r="U512" s="44"/>
      <c r="V512" s="44"/>
      <c r="W512" s="44"/>
      <c r="X512" s="44"/>
      <c r="Y512" s="44"/>
      <c r="Z512" s="44"/>
      <c r="AA512" s="44"/>
      <c r="AB512" s="44"/>
      <c r="AC512" s="44"/>
      <c r="AD512" s="44"/>
      <c r="AE512" s="43"/>
      <c r="AF512" s="43"/>
      <c r="AG512" s="43"/>
      <c r="AH512" s="43"/>
      <c r="AI512" s="43"/>
      <c r="AJ512" s="43"/>
      <c r="AK512" s="43"/>
      <c r="AL512" s="44"/>
      <c r="AM512" s="44"/>
      <c r="AN512" s="44"/>
      <c r="AO512" s="44"/>
      <c r="AP512" s="44"/>
      <c r="AQ512" s="44"/>
      <c r="AR512" s="44"/>
      <c r="AS512" s="44"/>
      <c r="AT512" s="44"/>
      <c r="AU512" s="43">
        <v>0</v>
      </c>
      <c r="AV512" s="43">
        <v>0</v>
      </c>
      <c r="AW512" s="43">
        <v>0</v>
      </c>
      <c r="AX512" s="51" t="s">
        <v>899</v>
      </c>
      <c r="AY512" s="51" t="s">
        <v>899</v>
      </c>
      <c r="AZ512" s="51" t="s">
        <v>900</v>
      </c>
      <c r="BA512" s="20" t="str">
        <f t="shared" ca="1" si="418"/>
        <v/>
      </c>
      <c r="BB512" s="20" t="str">
        <f t="shared" ca="1" si="418"/>
        <v/>
      </c>
      <c r="BC512" s="20" t="str">
        <f t="shared" ca="1" si="418"/>
        <v/>
      </c>
      <c r="BD512" s="20" t="str">
        <f t="shared" ca="1" si="418"/>
        <v/>
      </c>
      <c r="BE512" s="20" t="str">
        <f t="shared" ca="1" si="418"/>
        <v/>
      </c>
      <c r="BF512" s="20" t="str">
        <f t="shared" ca="1" si="418"/>
        <v/>
      </c>
      <c r="BG512" s="21" t="str">
        <f t="shared" ca="1" si="418"/>
        <v/>
      </c>
      <c r="BH512" s="21" t="str">
        <f t="shared" ca="1" si="418"/>
        <v/>
      </c>
      <c r="BI512" s="21" t="str">
        <f t="shared" ca="1" si="418"/>
        <v/>
      </c>
      <c r="BJ512" s="22">
        <f t="shared" ca="1" si="363"/>
        <v>0</v>
      </c>
      <c r="BK512" s="21">
        <f t="shared" si="364"/>
        <v>0</v>
      </c>
      <c r="BL512" s="22" t="str">
        <f t="shared" ca="1" si="365"/>
        <v/>
      </c>
      <c r="BM512" s="22" t="str">
        <f t="shared" ca="1" si="366"/>
        <v/>
      </c>
      <c r="BN512" s="23" t="str">
        <f t="shared" ca="1" si="367"/>
        <v/>
      </c>
      <c r="BO512" s="24" t="str">
        <f t="shared" ca="1" si="368"/>
        <v/>
      </c>
      <c r="BP512" s="51" t="str">
        <f>_xlfn.XLOOKUP(E512,[1]Validation!E:E,[1]Validation!F:F,"")</f>
        <v>EN5</v>
      </c>
      <c r="BQ512" s="51" t="str">
        <f>_xlfn.XLOOKUP(BP512,[1]Validation!F:F,[1]Validation!G:G,"")</f>
        <v>EN4 to EN7</v>
      </c>
      <c r="BR512" s="52" t="str">
        <f>VLOOKUP(G512,[1]Validation!$B$1:$C$9,2,0)</f>
        <v>D</v>
      </c>
      <c r="BS512" s="51">
        <f t="shared" ca="1" si="369"/>
        <v>129</v>
      </c>
      <c r="BT512" s="53" t="str">
        <f>_xlfn.XLOOKUP(B512,'[2]1. All Calls'!$R:$R,'[2]1. All Calls'!$A:$A,"",0)</f>
        <v/>
      </c>
      <c r="BU512" s="51" t="str">
        <f>_xlfn.XLOOKUP(B512,'[2]1. All Calls'!$R:$R,'[2]1. All Calls'!$F:$F,"",0)</f>
        <v/>
      </c>
      <c r="BV512" s="51" t="str">
        <f>_xlfn.XLOOKUP(B512,'[2]1. All Calls'!$R:$R,'[2]1. All Calls'!$J:$J,"",0)</f>
        <v/>
      </c>
      <c r="BW512" s="53" t="str">
        <f>_xlfn.XLOOKUP(B512,'[2]Sch Calls'!$R:$R,'[2]Sch Calls'!$A:$A,"",0)</f>
        <v/>
      </c>
      <c r="BX512" s="51" t="str">
        <f>_xlfn.XLOOKUP(B512,'[2]Sch Calls'!$R:$R,'[2]Sch Calls'!$B:$B,"",0)</f>
        <v/>
      </c>
      <c r="BY512" s="51" t="str">
        <f t="shared" si="413"/>
        <v/>
      </c>
      <c r="BZ512" s="51" t="str">
        <f t="shared" si="413"/>
        <v/>
      </c>
      <c r="CA512" s="51" t="str">
        <f t="shared" si="370"/>
        <v/>
      </c>
      <c r="CB512" s="51" t="str">
        <f t="shared" si="371"/>
        <v/>
      </c>
      <c r="CC512" s="51" t="str">
        <f t="shared" si="372"/>
        <v/>
      </c>
      <c r="CD512" s="51" t="str">
        <f t="shared" si="373"/>
        <v/>
      </c>
      <c r="CE512" s="51" t="str">
        <f t="shared" ca="1" si="414"/>
        <v/>
      </c>
      <c r="CF512" s="51" t="str">
        <f t="shared" ca="1" si="414"/>
        <v/>
      </c>
      <c r="CG512" s="51" t="str">
        <f t="shared" ca="1" si="374"/>
        <v/>
      </c>
      <c r="CH512" s="51" t="str">
        <f t="shared" ca="1" si="375"/>
        <v/>
      </c>
      <c r="CI512" s="51" t="str">
        <f t="shared" ca="1" si="376"/>
        <v/>
      </c>
      <c r="CJ512" s="51" t="str">
        <f t="shared" ca="1" si="377"/>
        <v/>
      </c>
      <c r="CK512" s="51" t="str">
        <f t="shared" ca="1" si="411"/>
        <v/>
      </c>
      <c r="CL512" s="51" t="str">
        <f t="shared" ca="1" si="411"/>
        <v/>
      </c>
      <c r="CM512" s="51" t="str">
        <f t="shared" ca="1" si="411"/>
        <v/>
      </c>
      <c r="CN512" s="51" t="str">
        <f t="shared" ca="1" si="411"/>
        <v/>
      </c>
      <c r="CO512" s="51" t="str">
        <f t="shared" ca="1" si="411"/>
        <v/>
      </c>
      <c r="CP512" s="51" t="str">
        <f t="shared" ca="1" si="411"/>
        <v/>
      </c>
      <c r="CQ512" s="51" t="str">
        <f t="shared" si="412"/>
        <v/>
      </c>
      <c r="CR512" s="51" t="str">
        <f t="shared" si="412"/>
        <v/>
      </c>
      <c r="CS512" s="51" t="str">
        <f t="shared" si="412"/>
        <v/>
      </c>
      <c r="CT512" s="51" t="str">
        <f t="shared" si="412"/>
        <v/>
      </c>
      <c r="CU512" s="51" t="str">
        <f t="shared" si="412"/>
        <v/>
      </c>
      <c r="CV512" s="54" t="str">
        <f t="shared" si="412"/>
        <v/>
      </c>
      <c r="CW512" s="25">
        <v>0</v>
      </c>
      <c r="CX512" s="55">
        <v>1</v>
      </c>
      <c r="CY512" s="55"/>
      <c r="CZ512" s="26">
        <v>0</v>
      </c>
      <c r="DA512" s="26">
        <v>0</v>
      </c>
      <c r="DB512" s="26">
        <v>0</v>
      </c>
      <c r="DC512" s="26">
        <v>0</v>
      </c>
      <c r="DD512" s="26">
        <v>0</v>
      </c>
      <c r="DE512" s="26">
        <v>0</v>
      </c>
      <c r="DF512" s="26">
        <v>0</v>
      </c>
      <c r="DG512" s="26">
        <v>0</v>
      </c>
      <c r="DH512" s="26">
        <v>0</v>
      </c>
      <c r="DI512" s="26">
        <v>0</v>
      </c>
      <c r="DJ512" s="26">
        <v>0</v>
      </c>
      <c r="DK512" s="26">
        <v>0</v>
      </c>
      <c r="DL512" s="27" t="str">
        <f t="shared" si="378"/>
        <v>Blank</v>
      </c>
      <c r="DM512" s="28" t="str">
        <f t="shared" ca="1" si="379"/>
        <v>Blank</v>
      </c>
      <c r="DN512" s="56" t="str">
        <f>_xlfn.XLOOKUP(B512,'[2]1. All Calls'!$R:$R,'[2]1. All Calls'!$A:$A,"",0)</f>
        <v/>
      </c>
      <c r="DO512" s="57" t="str">
        <f ca="1">VLOOKUP(DM512,[1]Validation!$B$20:$C$25,2,0)</f>
        <v>Blank</v>
      </c>
      <c r="DP512" s="58" t="str">
        <f>_xlfn.XLOOKUP(B512,'[1]Active AMCs- Dealer'!E:E,'[1]Active AMCs- Dealer'!L:L,"Not in AMC",0)</f>
        <v>Not in AMC</v>
      </c>
      <c r="DQ512" s="50"/>
      <c r="DR512" s="29" t="str">
        <f>_xlfn.XLOOKUP(B512,'[2]1. All Calls'!$R:$R,'[2]1. All Calls'!$F:$F,"",0)</f>
        <v/>
      </c>
      <c r="DS512" s="29" t="str">
        <f>_xlfn.XLOOKUP(B512,'[2]1. All Calls'!$R:$R,'[2]1. All Calls'!$AB:$AB,"",0)</f>
        <v/>
      </c>
      <c r="DT512" s="30" t="str">
        <f>_xlfn.XLOOKUP(DR512,'[2]1. All Calls'!$F:$F,'[2]1. All Calls'!$A:$A,"",0)</f>
        <v/>
      </c>
      <c r="DU512" s="31" t="str">
        <f>_xlfn.XLOOKUP(DR512,'[2]1. All Calls'!$F:$F,'[2]1. All Calls'!$B:$B,"",0)</f>
        <v/>
      </c>
      <c r="DV512" s="31">
        <f>_xlfn.XLOOKUP(B512,[1]MDA_Assets!D:D,[1]MDA_Assets!N:N,"",0)</f>
        <v>0</v>
      </c>
      <c r="DW512" s="31">
        <f>_xlfn.XLOOKUP(B512,[1]MDA_Assets!D:D,[1]MDA_Assets!O:O,"",0)</f>
        <v>0</v>
      </c>
      <c r="DX512" s="32">
        <f>_xlfn.XLOOKUP(B512,[1]MDA_Assets!D:D,[1]MDA_Assets!Q:Q,"",0)</f>
        <v>0</v>
      </c>
      <c r="DY512" s="33">
        <f>_xlfn.XLOOKUP(B512,[1]MDA_Assets!D:D,[1]MDA_Assets!R:R,"",0)</f>
        <v>0</v>
      </c>
      <c r="DZ512" s="33">
        <f>_xlfn.XLOOKUP(B512,[1]MDA_Assets!D:D,[1]MDA_Assets!S:S,"",0)</f>
        <v>0</v>
      </c>
      <c r="EA512" s="33">
        <f>_xlfn.XLOOKUP(B512,[1]MDA_Assets!D:D,[1]MDA_Assets!T:T,"",0)</f>
        <v>0</v>
      </c>
      <c r="EB512" s="33">
        <f>_xlfn.XLOOKUP(B512,[1]MDA_Assets!D:D,[1]MDA_Assets!U:U,"",0)</f>
        <v>0</v>
      </c>
      <c r="EC512" s="33">
        <f>_xlfn.XLOOKUP(B512,[1]MDA_Assets!D:D,[1]MDA_Assets!V:V,"",0)</f>
        <v>0</v>
      </c>
      <c r="ED512" s="33">
        <f>_xlfn.XLOOKUP(B512,[1]MDA_Assets!D:D,[1]MDA_Assets!W:W,"",0)</f>
        <v>0</v>
      </c>
      <c r="EE512" s="32">
        <f>_xlfn.XLOOKUP(B512,[1]MDA_Assets!D:D,[1]MDA_Assets!X:X,"",0)</f>
        <v>0</v>
      </c>
      <c r="EF512" s="33">
        <f>_xlfn.XLOOKUP(B512,[1]MDA_Assets!D:D,[1]MDA_Assets!Y:Y,"",0)</f>
        <v>0</v>
      </c>
      <c r="EG512" s="33">
        <f>_xlfn.XLOOKUP(B512,[1]MDA_Assets!D:D,[1]MDA_Assets!Z:Z,"",0)</f>
        <v>0</v>
      </c>
      <c r="EH512" s="33">
        <f>_xlfn.XLOOKUP(B512,[1]MDA_Assets!D:D,[1]MDA_Assets!AA:AA,"",0)</f>
        <v>0</v>
      </c>
      <c r="EI512" s="34">
        <f>_xlfn.XLOOKUP(B512,[1]MDA_Assets!D:D,[1]MDA_Assets!P:P,"",0)</f>
        <v>0</v>
      </c>
      <c r="EJ512" s="35">
        <f>_xlfn.XLOOKUP(B512,[1]MDA_Assets!D:D,[1]MDA_Assets!AB:AB,"",0)</f>
        <v>0</v>
      </c>
      <c r="EK512" s="35">
        <f>_xlfn.XLOOKUP(B512,[1]MDA_Assets!D:D,[1]MDA_Assets!AC:AC,"",0)</f>
        <v>0</v>
      </c>
      <c r="EL512" s="35">
        <f>_xlfn.XLOOKUP(B512,[1]MDA_Assets!D:D,[1]MDA_Assets!AD:AD,"",0)</f>
        <v>0</v>
      </c>
      <c r="EM512" s="35">
        <f>_xlfn.XLOOKUP(B512,[1]MDA_Assets!D:D,[1]MDA_Assets!AE:AE,"",0)</f>
        <v>0</v>
      </c>
      <c r="EN512" s="35">
        <f>_xlfn.XLOOKUP(B512,[1]MDA_Assets!D:D,[1]MDA_Assets!AF:AF,"",0)</f>
        <v>0</v>
      </c>
      <c r="EO512" s="35">
        <f>_xlfn.XLOOKUP(B512,[1]MDA_Assets!D:D,[1]MDA_Assets!AG:AG,"",0)</f>
        <v>0</v>
      </c>
      <c r="EP512" s="36" t="str">
        <f t="shared" si="416"/>
        <v/>
      </c>
      <c r="EQ512" s="36" t="str">
        <f t="shared" si="416"/>
        <v/>
      </c>
      <c r="ER512" s="36" t="str">
        <f t="shared" si="380"/>
        <v/>
      </c>
      <c r="ES512" s="36" t="str">
        <f t="shared" si="381"/>
        <v/>
      </c>
      <c r="ET512" s="36" t="str">
        <f t="shared" si="382"/>
        <v/>
      </c>
      <c r="EU512" s="36" t="str">
        <f t="shared" si="383"/>
        <v/>
      </c>
      <c r="EV512" s="36" t="str">
        <f t="shared" si="384"/>
        <v/>
      </c>
      <c r="EW512" s="36" t="str">
        <f t="shared" si="355"/>
        <v/>
      </c>
      <c r="EX512" s="36" t="str">
        <f t="shared" si="408"/>
        <v/>
      </c>
      <c r="EY512" s="36" t="str">
        <f t="shared" si="417"/>
        <v/>
      </c>
      <c r="EZ512" s="36" t="str">
        <f t="shared" si="417"/>
        <v/>
      </c>
      <c r="FA512" s="36" t="str">
        <f t="shared" si="417"/>
        <v/>
      </c>
      <c r="FB512" s="36" t="str">
        <f t="shared" si="417"/>
        <v/>
      </c>
      <c r="FC512" s="36" t="str">
        <f t="shared" si="417"/>
        <v/>
      </c>
      <c r="FD512" s="36" t="str">
        <f t="shared" si="417"/>
        <v/>
      </c>
      <c r="FE512" s="36" t="str">
        <f t="shared" si="417"/>
        <v/>
      </c>
      <c r="FF512" s="36" t="str">
        <f t="shared" si="417"/>
        <v/>
      </c>
      <c r="FG512" s="36" t="str">
        <f t="shared" si="417"/>
        <v/>
      </c>
      <c r="FH512" s="37" t="str" cm="1">
        <f t="array" ref="FH512">_xlfn.IFS(EY512="", "No Data", EY512&lt;0, "Negative/Future", EY512=0, "Zero Days", EY512&lt;=3, "&lt; 3 Months", EY512&lt;=6, "3 to 6 Months", EY512&lt;=9, "6 to 9 Months", EY512&lt;=12, "9 to 12 Months", EY512&lt;=15, "12 to 15 Months", EY512&lt;=18, "15 to 18 Months", EY512&lt;=24, "18 to 24 Months", EY512&gt;24, "&gt; 24 Months")</f>
        <v>No Data</v>
      </c>
      <c r="FI512" s="37" t="str" cm="1">
        <f t="array" ref="FI512">_xlfn.IFS(EZ512="", "No Data", EZ512&lt;0, "Negative/Future", EZ512=0, "Zero Days", EZ512&lt;=3, "&lt; 3 Months", EZ512&lt;=6, "3 to 6 Months", EZ512&lt;=9, "6 to 9 Months", EZ512&lt;=12, "9 to 12 Months", EZ512&lt;=15, "12 to 15 Months", EZ512&lt;=18, "15 to 18 Months", EZ512&lt;=24, "18 to 24 Months", EZ512&gt;24, "&gt; 24 Months")</f>
        <v>No Data</v>
      </c>
      <c r="FJ512" s="37" t="str" cm="1">
        <f t="array" ref="FJ512">_xlfn.IFS(FA512="", "No Data", FA512&lt;0, "Negative/Future", FA512=0, "Zero Days", FA512&lt;=3, "&lt; 3 Months", FA512&lt;=6, "3 to 6 Months", FA512&lt;=9, "6 to 9 Months", FA512&lt;=12, "9 to 12 Months", FA512&lt;=15, "12 to 15 Months", FA512&lt;=18, "15 to 18 Months", FA512&lt;=24, "18 to 24 Months", FA512&gt;24, "&gt; 24 Months")</f>
        <v>No Data</v>
      </c>
      <c r="FK512" s="37" t="str" cm="1">
        <f t="array" ref="FK512">_xlfn.IFS(FB512="", "No Data", FB512&lt;0, "Negative/Future", FB512=0, "Zero Days", FB512&lt;=3, "&lt; 3 Months", FB512&lt;=6, "3 to 6 Months", FB512&lt;=9, "6 to 9 Months", FB512&lt;=12, "9 to 12 Months", FB512&lt;=15, "12 to 15 Months", FB512&lt;=18, "15 to 18 Months", FB512&lt;=24, "18 to 24 Months", FB512&gt;24, "&gt; 24 Months")</f>
        <v>No Data</v>
      </c>
      <c r="FL512" s="37" t="str" cm="1">
        <f t="array" ref="FL512">_xlfn.IFS(FC512="", "No Data", FC512&lt;0, "Negative/Future", FC512=0, "Zero Days", FC512&lt;=3, "&lt; 3 Months", FC512&lt;=6, "3 to 6 Months", FC512&lt;=9, "6 to 9 Months", FC512&lt;=12, "9 to 12 Months", FC512&lt;=15, "12 to 15 Months", FC512&lt;=18, "15 to 18 Months", FC512&lt;=24, "18 to 24 Months", FC512&gt;24, "&gt; 24 Months")</f>
        <v>No Data</v>
      </c>
      <c r="FM512" s="37" t="str" cm="1">
        <f t="array" ref="FM512">_xlfn.IFS(FD512="", "No Data", FD512&lt;0, "Negative/Future", FD512=0, "Zero Days", FD512&lt;=3, "&lt; 3 Months", FD512&lt;=6, "3 to 6 Months", FD512&lt;=9, "6 to 9 Months", FD512&lt;=12, "9 to 12 Months", FD512&lt;=15, "12 to 15 Months", FD512&lt;=18, "15 to 18 Months", FD512&lt;=24, "18 to 24 Months", FD512&gt;24, "&gt; 24 Months")</f>
        <v>No Data</v>
      </c>
      <c r="FN512" s="37" t="str" cm="1">
        <f t="array" ref="FN512">_xlfn.IFS(FE512="", "No Data", FE512&lt;0, "Negative/Future", FE512=0, "Zero Days", FE512&lt;=3, "&lt; 3 Months", FE512&lt;=6, "3 to 6 Months", FE512&lt;=9, "6 to 9 Months", FE512&lt;=12, "9 to 12 Months", FE512&lt;=15, "12 to 15 Months", FE512&lt;=18, "15 to 18 Months", FE512&lt;=24, "18 to 24 Months", FE512&gt;24, "&gt; 24 Months")</f>
        <v>No Data</v>
      </c>
      <c r="FO512" s="37" t="str" cm="1">
        <f t="array" ref="FO512">_xlfn.IFS(FG512="", "No Data", FG512&lt;0, "Negative/Future", FG512=0, "Zero Days", FG512&lt;=3, "&lt; 3 Months", FG512&lt;=6, "3 to 6 Months", FG512&lt;=9, "6 to 9 Months", FG512&lt;=12, "9 to 12 Months", FG512&lt;=15, "12 to 15 Months", FG512&lt;=18, "15 to 18 Months", FG512&lt;=24, "18 to 24 Months", FG512&gt;24, "&gt; 24 Months")</f>
        <v>No Data</v>
      </c>
      <c r="FP512" s="37" t="str" cm="1">
        <f t="array" ref="FP512">_xlfn.IFS(FF512="", "No Data", FF512&lt;0, "Negative/Future", FF512=0, "Zero Days", FF512&lt;=3, "&lt; 3 Months", FF512&lt;=6, "3 to 6 Months", FF512&lt;=9, "6 to 9 Months", FF512&lt;=12, "9 to 12 Months", FF512&lt;=15, "12 to 15 Months", FF512&lt;=18, "15 to 18 Months", FF512&lt;=24, "18 to 24 Months", FF512&gt;24, "&gt; 24 Months")</f>
        <v>No Data</v>
      </c>
      <c r="FQ512" s="29" t="s">
        <v>227</v>
      </c>
      <c r="FR512" s="29" t="s">
        <v>227</v>
      </c>
      <c r="FS512" s="38" t="s">
        <v>252</v>
      </c>
      <c r="FT512" s="38" t="s">
        <v>252</v>
      </c>
      <c r="FU512" s="31">
        <f>_xlfn.XLOOKUP(B512,[1]MDA_Assets!D:D,[1]MDA_Assets!X:X,"",0)</f>
        <v>0</v>
      </c>
      <c r="FV512" s="39">
        <v>0</v>
      </c>
      <c r="FW512" s="39">
        <v>0</v>
      </c>
      <c r="FX512" s="39">
        <v>0</v>
      </c>
      <c r="FY512" s="39">
        <v>9</v>
      </c>
      <c r="FZ512" s="40" t="str">
        <f t="shared" si="415"/>
        <v/>
      </c>
      <c r="GA512" s="40" t="str">
        <f t="shared" si="415"/>
        <v/>
      </c>
      <c r="GB512" s="40" t="str">
        <f t="shared" si="357"/>
        <v/>
      </c>
      <c r="GC512" s="40" t="str">
        <f t="shared" si="358"/>
        <v/>
      </c>
      <c r="GD512" s="40" t="str">
        <f t="shared" si="359"/>
        <v/>
      </c>
      <c r="GE512" s="40" t="str">
        <f t="shared" si="360"/>
        <v/>
      </c>
      <c r="GF512" s="40" t="str">
        <f t="shared" si="419"/>
        <v/>
      </c>
      <c r="GG512" s="40" t="str">
        <f t="shared" si="419"/>
        <v/>
      </c>
      <c r="GH512" s="40" t="str">
        <f t="shared" si="419"/>
        <v/>
      </c>
      <c r="GI512" s="39">
        <f t="shared" si="385"/>
        <v>0</v>
      </c>
      <c r="GJ512" s="39">
        <f t="shared" si="386"/>
        <v>0</v>
      </c>
      <c r="GK512" s="39">
        <f t="shared" si="387"/>
        <v>0</v>
      </c>
      <c r="GL512" s="39">
        <f t="shared" si="388"/>
        <v>0</v>
      </c>
    </row>
    <row r="513" spans="1:194" x14ac:dyDescent="0.25">
      <c r="A513" s="19">
        <v>160</v>
      </c>
      <c r="B513" s="43" t="s">
        <v>3394</v>
      </c>
      <c r="C513" s="43" t="s">
        <v>254</v>
      </c>
      <c r="D513" s="43" t="s">
        <v>241</v>
      </c>
      <c r="E513" s="43" t="s">
        <v>909</v>
      </c>
      <c r="F513" s="43" t="s">
        <v>3395</v>
      </c>
      <c r="G513" s="43" t="s">
        <v>3317</v>
      </c>
      <c r="H513" s="43" t="s">
        <v>277</v>
      </c>
      <c r="I513" s="43" t="s">
        <v>192</v>
      </c>
      <c r="J513" s="44">
        <f t="shared" si="361"/>
        <v>42648.770833333336</v>
      </c>
      <c r="K513" s="44">
        <v>42284.770833333336</v>
      </c>
      <c r="L513" s="44">
        <v>42255.770833333336</v>
      </c>
      <c r="M513" s="43" t="s">
        <v>3396</v>
      </c>
      <c r="N513" s="43" t="s">
        <v>193</v>
      </c>
      <c r="O513" s="44">
        <v>46049.715104166666</v>
      </c>
      <c r="P513" s="43">
        <v>19874</v>
      </c>
      <c r="Q513" s="43">
        <v>15899</v>
      </c>
      <c r="R513" s="43">
        <v>3975</v>
      </c>
      <c r="S513" s="43" t="s">
        <v>206</v>
      </c>
      <c r="T513" s="44">
        <v>46024.770833333336</v>
      </c>
      <c r="U513" s="44">
        <v>46024.770833333336</v>
      </c>
      <c r="V513" s="44">
        <v>46024.770833333336</v>
      </c>
      <c r="W513" s="44">
        <v>46024.770833333336</v>
      </c>
      <c r="X513" s="44">
        <v>46024.770833333336</v>
      </c>
      <c r="Y513" s="44">
        <v>46024.770833333336</v>
      </c>
      <c r="Z513" s="44"/>
      <c r="AA513" s="44"/>
      <c r="AB513" s="44"/>
      <c r="AC513" s="44"/>
      <c r="AD513" s="44"/>
      <c r="AE513" s="43">
        <v>3</v>
      </c>
      <c r="AF513" s="43" t="s">
        <v>3397</v>
      </c>
      <c r="AG513" s="43" t="s">
        <v>3397</v>
      </c>
      <c r="AH513" s="43" t="s">
        <v>3398</v>
      </c>
      <c r="AI513" s="43" t="s">
        <v>3398</v>
      </c>
      <c r="AJ513" s="43" t="s">
        <v>3399</v>
      </c>
      <c r="AK513" s="43" t="s">
        <v>3398</v>
      </c>
      <c r="AL513" s="44">
        <v>46204</v>
      </c>
      <c r="AM513" s="44">
        <v>46204</v>
      </c>
      <c r="AN513" s="44">
        <v>46389</v>
      </c>
      <c r="AO513" s="44">
        <v>46389</v>
      </c>
      <c r="AP513" s="44">
        <v>46754</v>
      </c>
      <c r="AQ513" s="44">
        <v>46389</v>
      </c>
      <c r="AR513" s="44"/>
      <c r="AS513" s="44"/>
      <c r="AT513" s="44"/>
      <c r="AU513" s="43">
        <v>0</v>
      </c>
      <c r="AV513" s="43">
        <v>0</v>
      </c>
      <c r="AW513" s="43">
        <v>0</v>
      </c>
      <c r="AX513" s="51" t="s">
        <v>409</v>
      </c>
      <c r="AY513" s="51" t="s">
        <v>409</v>
      </c>
      <c r="AZ513" s="51" t="s">
        <v>198</v>
      </c>
      <c r="BA513" s="20">
        <f t="shared" ca="1" si="418"/>
        <v>0</v>
      </c>
      <c r="BB513" s="20">
        <f t="shared" ca="1" si="418"/>
        <v>0</v>
      </c>
      <c r="BC513" s="20">
        <f t="shared" ca="1" si="418"/>
        <v>0</v>
      </c>
      <c r="BD513" s="20">
        <f t="shared" ca="1" si="418"/>
        <v>0</v>
      </c>
      <c r="BE513" s="20">
        <f t="shared" ca="1" si="418"/>
        <v>0</v>
      </c>
      <c r="BF513" s="20">
        <f t="shared" ca="1" si="418"/>
        <v>0</v>
      </c>
      <c r="BG513" s="21" t="str">
        <f t="shared" ca="1" si="418"/>
        <v/>
      </c>
      <c r="BH513" s="21" t="str">
        <f t="shared" ca="1" si="418"/>
        <v/>
      </c>
      <c r="BI513" s="21" t="str">
        <f t="shared" ca="1" si="418"/>
        <v/>
      </c>
      <c r="BJ513" s="22">
        <f t="shared" ca="1" si="363"/>
        <v>0</v>
      </c>
      <c r="BK513" s="21">
        <f t="shared" si="364"/>
        <v>3</v>
      </c>
      <c r="BL513" s="22">
        <f t="shared" ca="1" si="365"/>
        <v>20253</v>
      </c>
      <c r="BM513" s="22">
        <f t="shared" ca="1" si="366"/>
        <v>16202</v>
      </c>
      <c r="BN513" s="23">
        <f t="shared" ca="1" si="367"/>
        <v>4051</v>
      </c>
      <c r="BO513" s="24">
        <f t="shared" ca="1" si="368"/>
        <v>379</v>
      </c>
      <c r="BP513" s="51" t="str">
        <f>_xlfn.XLOOKUP(E513,[1]Validation!E:E,[1]Validation!F:F,"")</f>
        <v>EN7</v>
      </c>
      <c r="BQ513" s="51" t="str">
        <f>_xlfn.XLOOKUP(BP513,[1]Validation!F:F,[1]Validation!G:G,"")</f>
        <v>EN4 to EN7</v>
      </c>
      <c r="BR513" s="52" t="str">
        <f>VLOOKUP(G513,[1]Validation!$B$1:$C$9,2,0)</f>
        <v>D</v>
      </c>
      <c r="BS513" s="51">
        <f t="shared" ca="1" si="369"/>
        <v>128</v>
      </c>
      <c r="BT513" s="53">
        <f>_xlfn.XLOOKUP(B513,'[2]1. All Calls'!$R:$R,'[2]1. All Calls'!$A:$A,"",0)</f>
        <v>46049.943634259304</v>
      </c>
      <c r="BU513" s="51" t="str">
        <f>_xlfn.XLOOKUP(B513,'[2]1. All Calls'!$R:$R,'[2]1. All Calls'!$F:$F,"",0)</f>
        <v>CC-01954969</v>
      </c>
      <c r="BV513" s="51" t="str">
        <f>_xlfn.XLOOKUP(B513,'[2]1. All Calls'!$R:$R,'[2]1. All Calls'!$J:$J,"",0)</f>
        <v>Sales Call</v>
      </c>
      <c r="BW513" s="53">
        <f>_xlfn.XLOOKUP(B513,'[2]Sch Calls'!$R:$R,'[2]Sch Calls'!$A:$A,"",0)</f>
        <v>45033.563194444447</v>
      </c>
      <c r="BX513" s="51">
        <f>_xlfn.XLOOKUP(B513,'[2]Sch Calls'!$R:$R,'[2]Sch Calls'!$B:$B,"",0)</f>
        <v>18137</v>
      </c>
      <c r="BY513" s="51" t="str">
        <f t="shared" si="413"/>
        <v>02-Jul-26</v>
      </c>
      <c r="BZ513" s="51" t="str">
        <f t="shared" si="413"/>
        <v>02-Jul-26</v>
      </c>
      <c r="CA513" s="51" t="str">
        <f t="shared" si="370"/>
        <v>05-Oct-26</v>
      </c>
      <c r="CB513" s="51" t="str">
        <f t="shared" si="371"/>
        <v>03-Jul-27</v>
      </c>
      <c r="CC513" s="51" t="str">
        <f t="shared" si="372"/>
        <v>03-Jan-28</v>
      </c>
      <c r="CD513" s="51" t="str">
        <f t="shared" si="373"/>
        <v>03-Jan-27</v>
      </c>
      <c r="CE513" s="51">
        <f t="shared" ca="1" si="414"/>
        <v>151</v>
      </c>
      <c r="CF513" s="51">
        <f t="shared" ca="1" si="414"/>
        <v>151</v>
      </c>
      <c r="CG513" s="51">
        <f t="shared" ca="1" si="374"/>
        <v>151</v>
      </c>
      <c r="CH513" s="51">
        <f t="shared" ca="1" si="375"/>
        <v>151</v>
      </c>
      <c r="CI513" s="51">
        <f t="shared" ca="1" si="376"/>
        <v>151</v>
      </c>
      <c r="CJ513" s="51">
        <f t="shared" ca="1" si="377"/>
        <v>151</v>
      </c>
      <c r="CK513" s="51">
        <f t="shared" ca="1" si="411"/>
        <v>453</v>
      </c>
      <c r="CL513" s="51">
        <f t="shared" ca="1" si="411"/>
        <v>453</v>
      </c>
      <c r="CM513" s="51">
        <f t="shared" ca="1" si="411"/>
        <v>453</v>
      </c>
      <c r="CN513" s="51">
        <f t="shared" ca="1" si="411"/>
        <v>453</v>
      </c>
      <c r="CO513" s="51">
        <f t="shared" ca="1" si="411"/>
        <v>453</v>
      </c>
      <c r="CP513" s="51">
        <f t="shared" ca="1" si="411"/>
        <v>453</v>
      </c>
      <c r="CQ513" s="51">
        <f t="shared" ca="1" si="412"/>
        <v>1310</v>
      </c>
      <c r="CR513" s="51">
        <f t="shared" ca="1" si="412"/>
        <v>1310</v>
      </c>
      <c r="CS513" s="51">
        <f t="shared" ca="1" si="412"/>
        <v>3310</v>
      </c>
      <c r="CT513" s="51">
        <f t="shared" ca="1" si="412"/>
        <v>3310</v>
      </c>
      <c r="CU513" s="51">
        <f t="shared" ca="1" si="412"/>
        <v>7283</v>
      </c>
      <c r="CV513" s="54">
        <f t="shared" ca="1" si="412"/>
        <v>3310</v>
      </c>
      <c r="CW513" s="25">
        <v>0</v>
      </c>
      <c r="CX513" s="55">
        <v>1</v>
      </c>
      <c r="CY513" s="55"/>
      <c r="CZ513" s="26">
        <v>0</v>
      </c>
      <c r="DA513" s="26">
        <v>0</v>
      </c>
      <c r="DB513" s="26">
        <v>0</v>
      </c>
      <c r="DC513" s="26">
        <v>0</v>
      </c>
      <c r="DD513" s="26">
        <v>0</v>
      </c>
      <c r="DE513" s="26">
        <v>0</v>
      </c>
      <c r="DF513" s="26">
        <v>0</v>
      </c>
      <c r="DG513" s="26">
        <v>0</v>
      </c>
      <c r="DH513" s="26">
        <v>0</v>
      </c>
      <c r="DI513" s="26">
        <v>0</v>
      </c>
      <c r="DJ513" s="26">
        <v>0</v>
      </c>
      <c r="DK513" s="26">
        <v>0</v>
      </c>
      <c r="DL513" s="27">
        <f t="shared" si="378"/>
        <v>46124.943634259304</v>
      </c>
      <c r="DM513" s="28">
        <f t="shared" ca="1" si="379"/>
        <v>1</v>
      </c>
      <c r="DN513" s="56">
        <f>_xlfn.XLOOKUP(B513,'[2]1. All Calls'!$R:$R,'[2]1. All Calls'!$A:$A,"",0)</f>
        <v>46049.943634259304</v>
      </c>
      <c r="DO513" s="57" t="str">
        <f ca="1">VLOOKUP(DM513,[1]Validation!$B$20:$C$25,2,0)</f>
        <v>Above 3 months</v>
      </c>
      <c r="DP513" s="58" t="str">
        <f>_xlfn.XLOOKUP(B513,'[1]Active AMCs- Dealer'!E:E,'[1]Active AMCs- Dealer'!L:L,"Not in AMC",0)</f>
        <v>Not in AMC</v>
      </c>
      <c r="DQ513" s="50"/>
      <c r="DR513" s="29" t="str">
        <f>_xlfn.XLOOKUP(B513,'[2]1. All Calls'!$R:$R,'[2]1. All Calls'!$F:$F,"",0)</f>
        <v>CC-01954969</v>
      </c>
      <c r="DS513" s="29" t="str">
        <f>_xlfn.XLOOKUP(B513,'[2]1. All Calls'!$R:$R,'[2]1. All Calls'!$AB:$AB,"",0)</f>
        <v>Sales call carried out for HMR update</v>
      </c>
      <c r="DT513" s="30">
        <f>_xlfn.XLOOKUP(DR513,'[2]1. All Calls'!$F:$F,'[2]1. All Calls'!$A:$A,"",0)</f>
        <v>46049.943634259304</v>
      </c>
      <c r="DU513" s="31">
        <f>_xlfn.XLOOKUP(DR513,'[2]1. All Calls'!$F:$F,'[2]1. All Calls'!$B:$B,"",0)</f>
        <v>19874</v>
      </c>
      <c r="DV513" s="31">
        <f>_xlfn.XLOOKUP(B513,[1]MDA_Assets!D:D,[1]MDA_Assets!N:N,"",0)</f>
        <v>15899</v>
      </c>
      <c r="DW513" s="31">
        <f>_xlfn.XLOOKUP(B513,[1]MDA_Assets!D:D,[1]MDA_Assets!O:O,"",0)</f>
        <v>3975</v>
      </c>
      <c r="DX513" s="32" t="str">
        <f>_xlfn.XLOOKUP(B513,[1]MDA_Assets!D:D,[1]MDA_Assets!Q:Q,"",0)</f>
        <v>XD</v>
      </c>
      <c r="DY513" s="33">
        <f>_xlfn.XLOOKUP(B513,[1]MDA_Assets!D:D,[1]MDA_Assets!R:R,"",0)</f>
        <v>46025</v>
      </c>
      <c r="DZ513" s="33">
        <f>_xlfn.XLOOKUP(B513,[1]MDA_Assets!D:D,[1]MDA_Assets!S:S,"",0)</f>
        <v>46025</v>
      </c>
      <c r="EA513" s="33">
        <f>_xlfn.XLOOKUP(B513,[1]MDA_Assets!D:D,[1]MDA_Assets!T:T,"",0)</f>
        <v>46025</v>
      </c>
      <c r="EB513" s="33">
        <f>_xlfn.XLOOKUP(B513,[1]MDA_Assets!D:D,[1]MDA_Assets!U:U,"",0)</f>
        <v>46025</v>
      </c>
      <c r="EC513" s="33">
        <f>_xlfn.XLOOKUP(B513,[1]MDA_Assets!D:D,[1]MDA_Assets!V:V,"",0)</f>
        <v>46025</v>
      </c>
      <c r="ED513" s="33">
        <f>_xlfn.XLOOKUP(B513,[1]MDA_Assets!D:D,[1]MDA_Assets!W:W,"",0)</f>
        <v>46025</v>
      </c>
      <c r="EE513" s="32">
        <f>_xlfn.XLOOKUP(B513,[1]MDA_Assets!D:D,[1]MDA_Assets!X:X,"",0)</f>
        <v>0</v>
      </c>
      <c r="EF513" s="33">
        <f>_xlfn.XLOOKUP(B513,[1]MDA_Assets!D:D,[1]MDA_Assets!Y:Y,"",0)</f>
        <v>0</v>
      </c>
      <c r="EG513" s="33">
        <f>_xlfn.XLOOKUP(B513,[1]MDA_Assets!D:D,[1]MDA_Assets!Z:Z,"",0)</f>
        <v>0</v>
      </c>
      <c r="EH513" s="33">
        <f>_xlfn.XLOOKUP(B513,[1]MDA_Assets!D:D,[1]MDA_Assets!AA:AA,"",0)</f>
        <v>0</v>
      </c>
      <c r="EI513" s="34">
        <f>_xlfn.XLOOKUP(B513,[1]MDA_Assets!D:D,[1]MDA_Assets!P:P,"",0)</f>
        <v>3</v>
      </c>
      <c r="EJ513" s="35" t="str">
        <f>_xlfn.XLOOKUP(B513,[1]MDA_Assets!D:D,[1]MDA_Assets!AB:AB,"",0)</f>
        <v>1763</v>
      </c>
      <c r="EK513" s="35" t="str">
        <f>_xlfn.XLOOKUP(B513,[1]MDA_Assets!D:D,[1]MDA_Assets!AC:AC,"",0)</f>
        <v>1763</v>
      </c>
      <c r="EL513" s="35" t="str">
        <f>_xlfn.XLOOKUP(B513,[1]MDA_Assets!D:D,[1]MDA_Assets!AD:AD,"",0)</f>
        <v>3763</v>
      </c>
      <c r="EM513" s="35" t="str">
        <f>_xlfn.XLOOKUP(B513,[1]MDA_Assets!D:D,[1]MDA_Assets!AE:AE,"",0)</f>
        <v>3763</v>
      </c>
      <c r="EN513" s="35" t="str">
        <f>_xlfn.XLOOKUP(B513,[1]MDA_Assets!D:D,[1]MDA_Assets!AF:AF,"",0)</f>
        <v>7736</v>
      </c>
      <c r="EO513" s="35" t="str">
        <f>_xlfn.XLOOKUP(B513,[1]MDA_Assets!D:D,[1]MDA_Assets!AG:AG,"",0)</f>
        <v>3763</v>
      </c>
      <c r="EP513" s="36">
        <f t="shared" si="416"/>
        <v>180</v>
      </c>
      <c r="EQ513" s="36">
        <f t="shared" si="416"/>
        <v>180</v>
      </c>
      <c r="ER513" s="36">
        <f t="shared" si="380"/>
        <v>365</v>
      </c>
      <c r="ES513" s="36">
        <f t="shared" si="381"/>
        <v>365</v>
      </c>
      <c r="ET513" s="36">
        <f t="shared" si="382"/>
        <v>730</v>
      </c>
      <c r="EU513" s="36">
        <f t="shared" si="383"/>
        <v>365</v>
      </c>
      <c r="EV513" s="36" t="str">
        <f t="shared" si="384"/>
        <v/>
      </c>
      <c r="EW513" s="36" t="str">
        <f t="shared" si="355"/>
        <v/>
      </c>
      <c r="EX513" s="36" t="str">
        <f t="shared" si="408"/>
        <v/>
      </c>
      <c r="EY513" s="36">
        <f t="shared" si="417"/>
        <v>5.81</v>
      </c>
      <c r="EZ513" s="36">
        <f t="shared" si="417"/>
        <v>5.81</v>
      </c>
      <c r="FA513" s="36">
        <f t="shared" si="417"/>
        <v>11.78</v>
      </c>
      <c r="FB513" s="36">
        <f t="shared" si="417"/>
        <v>11.78</v>
      </c>
      <c r="FC513" s="36">
        <f t="shared" si="417"/>
        <v>23.55</v>
      </c>
      <c r="FD513" s="36">
        <f t="shared" si="417"/>
        <v>11.78</v>
      </c>
      <c r="FE513" s="36" t="str">
        <f t="shared" si="417"/>
        <v/>
      </c>
      <c r="FF513" s="36" t="str">
        <f t="shared" si="417"/>
        <v/>
      </c>
      <c r="FG513" s="36" t="str">
        <f t="shared" si="417"/>
        <v/>
      </c>
      <c r="FH513" s="37" t="str" cm="1">
        <f t="array" ref="FH513">_xlfn.IFS(EY513="", "No Data", EY513&lt;0, "Negative/Future", EY513=0, "Zero Days", EY513&lt;=3, "&lt; 3 Months", EY513&lt;=6, "3 to 6 Months", EY513&lt;=9, "6 to 9 Months", EY513&lt;=12, "9 to 12 Months", EY513&lt;=15, "12 to 15 Months", EY513&lt;=18, "15 to 18 Months", EY513&lt;=24, "18 to 24 Months", EY513&gt;24, "&gt; 24 Months")</f>
        <v>3 to 6 Months</v>
      </c>
      <c r="FI513" s="37" t="str" cm="1">
        <f t="array" ref="FI513">_xlfn.IFS(EZ513="", "No Data", EZ513&lt;0, "Negative/Future", EZ513=0, "Zero Days", EZ513&lt;=3, "&lt; 3 Months", EZ513&lt;=6, "3 to 6 Months", EZ513&lt;=9, "6 to 9 Months", EZ513&lt;=12, "9 to 12 Months", EZ513&lt;=15, "12 to 15 Months", EZ513&lt;=18, "15 to 18 Months", EZ513&lt;=24, "18 to 24 Months", EZ513&gt;24, "&gt; 24 Months")</f>
        <v>3 to 6 Months</v>
      </c>
      <c r="FJ513" s="37" t="str" cm="1">
        <f t="array" ref="FJ513">_xlfn.IFS(FA513="", "No Data", FA513&lt;0, "Negative/Future", FA513=0, "Zero Days", FA513&lt;=3, "&lt; 3 Months", FA513&lt;=6, "3 to 6 Months", FA513&lt;=9, "6 to 9 Months", FA513&lt;=12, "9 to 12 Months", FA513&lt;=15, "12 to 15 Months", FA513&lt;=18, "15 to 18 Months", FA513&lt;=24, "18 to 24 Months", FA513&gt;24, "&gt; 24 Months")</f>
        <v>9 to 12 Months</v>
      </c>
      <c r="FK513" s="37" t="str" cm="1">
        <f t="array" ref="FK513">_xlfn.IFS(FB513="", "No Data", FB513&lt;0, "Negative/Future", FB513=0, "Zero Days", FB513&lt;=3, "&lt; 3 Months", FB513&lt;=6, "3 to 6 Months", FB513&lt;=9, "6 to 9 Months", FB513&lt;=12, "9 to 12 Months", FB513&lt;=15, "12 to 15 Months", FB513&lt;=18, "15 to 18 Months", FB513&lt;=24, "18 to 24 Months", FB513&gt;24, "&gt; 24 Months")</f>
        <v>9 to 12 Months</v>
      </c>
      <c r="FL513" s="37" t="str" cm="1">
        <f t="array" ref="FL513">_xlfn.IFS(FC513="", "No Data", FC513&lt;0, "Negative/Future", FC513=0, "Zero Days", FC513&lt;=3, "&lt; 3 Months", FC513&lt;=6, "3 to 6 Months", FC513&lt;=9, "6 to 9 Months", FC513&lt;=12, "9 to 12 Months", FC513&lt;=15, "12 to 15 Months", FC513&lt;=18, "15 to 18 Months", FC513&lt;=24, "18 to 24 Months", FC513&gt;24, "&gt; 24 Months")</f>
        <v>18 to 24 Months</v>
      </c>
      <c r="FM513" s="37" t="str" cm="1">
        <f t="array" ref="FM513">_xlfn.IFS(FD513="", "No Data", FD513&lt;0, "Negative/Future", FD513=0, "Zero Days", FD513&lt;=3, "&lt; 3 Months", FD513&lt;=6, "3 to 6 Months", FD513&lt;=9, "6 to 9 Months", FD513&lt;=12, "9 to 12 Months", FD513&lt;=15, "12 to 15 Months", FD513&lt;=18, "15 to 18 Months", FD513&lt;=24, "18 to 24 Months", FD513&gt;24, "&gt; 24 Months")</f>
        <v>9 to 12 Months</v>
      </c>
      <c r="FN513" s="37" t="str" cm="1">
        <f t="array" ref="FN513">_xlfn.IFS(FE513="", "No Data", FE513&lt;0, "Negative/Future", FE513=0, "Zero Days", FE513&lt;=3, "&lt; 3 Months", FE513&lt;=6, "3 to 6 Months", FE513&lt;=9, "6 to 9 Months", FE513&lt;=12, "9 to 12 Months", FE513&lt;=15, "12 to 15 Months", FE513&lt;=18, "15 to 18 Months", FE513&lt;=24, "18 to 24 Months", FE513&gt;24, "&gt; 24 Months")</f>
        <v>No Data</v>
      </c>
      <c r="FO513" s="37" t="str" cm="1">
        <f t="array" ref="FO513">_xlfn.IFS(FG513="", "No Data", FG513&lt;0, "Negative/Future", FG513=0, "Zero Days", FG513&lt;=3, "&lt; 3 Months", FG513&lt;=6, "3 to 6 Months", FG513&lt;=9, "6 to 9 Months", FG513&lt;=12, "9 to 12 Months", FG513&lt;=15, "12 to 15 Months", FG513&lt;=18, "15 to 18 Months", FG513&lt;=24, "18 to 24 Months", FG513&gt;24, "&gt; 24 Months")</f>
        <v>No Data</v>
      </c>
      <c r="FP513" s="37" t="str" cm="1">
        <f t="array" ref="FP513">_xlfn.IFS(FF513="", "No Data", FF513&lt;0, "Negative/Future", FF513=0, "Zero Days", FF513&lt;=3, "&lt; 3 Months", FF513&lt;=6, "3 to 6 Months", FF513&lt;=9, "6 to 9 Months", FF513&lt;=12, "9 to 12 Months", FF513&lt;=15, "12 to 15 Months", FF513&lt;=18, "15 to 18 Months", FF513&lt;=24, "18 to 24 Months", FF513&gt;24, "&gt; 24 Months")</f>
        <v>No Data</v>
      </c>
      <c r="FQ513" s="29" t="s">
        <v>3400</v>
      </c>
      <c r="FR513" s="29">
        <v>9263636103</v>
      </c>
      <c r="FS513" s="38" t="s">
        <v>252</v>
      </c>
      <c r="FT513" s="38" t="s">
        <v>202</v>
      </c>
      <c r="FU513" s="31">
        <f>_xlfn.XLOOKUP(B513,[1]MDA_Assets!D:D,[1]MDA_Assets!X:X,"",0)</f>
        <v>0</v>
      </c>
      <c r="FV513" s="39">
        <v>0</v>
      </c>
      <c r="FW513" s="39">
        <v>0</v>
      </c>
      <c r="FX513" s="39">
        <v>0</v>
      </c>
      <c r="FY513" s="39">
        <v>9</v>
      </c>
      <c r="FZ513" s="40">
        <f t="shared" si="415"/>
        <v>46205</v>
      </c>
      <c r="GA513" s="40">
        <f t="shared" si="415"/>
        <v>46205</v>
      </c>
      <c r="GB513" s="40">
        <f t="shared" si="357"/>
        <v>46390</v>
      </c>
      <c r="GC513" s="40">
        <f t="shared" si="358"/>
        <v>46390</v>
      </c>
      <c r="GD513" s="40">
        <f t="shared" si="359"/>
        <v>46755</v>
      </c>
      <c r="GE513" s="40">
        <f t="shared" si="360"/>
        <v>46390</v>
      </c>
      <c r="GF513" s="40" t="str">
        <f t="shared" si="419"/>
        <v/>
      </c>
      <c r="GG513" s="40" t="str">
        <f t="shared" si="419"/>
        <v/>
      </c>
      <c r="GH513" s="40" t="str">
        <f t="shared" si="419"/>
        <v/>
      </c>
      <c r="GI513" s="39">
        <f t="shared" si="385"/>
        <v>0</v>
      </c>
      <c r="GJ513" s="39">
        <f t="shared" si="386"/>
        <v>0</v>
      </c>
      <c r="GK513" s="39">
        <f t="shared" si="387"/>
        <v>0</v>
      </c>
      <c r="GL513" s="39">
        <f t="shared" si="388"/>
        <v>6</v>
      </c>
    </row>
    <row r="514" spans="1:194" x14ac:dyDescent="0.25">
      <c r="A514" s="19">
        <v>171</v>
      </c>
      <c r="B514" s="43" t="s">
        <v>3401</v>
      </c>
      <c r="C514" s="43" t="s">
        <v>186</v>
      </c>
      <c r="D514" s="43" t="s">
        <v>241</v>
      </c>
      <c r="E514" s="43" t="s">
        <v>919</v>
      </c>
      <c r="F514" s="43" t="s">
        <v>3402</v>
      </c>
      <c r="G514" s="43" t="s">
        <v>3317</v>
      </c>
      <c r="H514" s="43" t="s">
        <v>471</v>
      </c>
      <c r="I514" s="43" t="s">
        <v>192</v>
      </c>
      <c r="J514" s="44">
        <f t="shared" si="361"/>
        <v>43087.770833333336</v>
      </c>
      <c r="K514" s="44">
        <v>42723.770833333336</v>
      </c>
      <c r="L514" s="44">
        <v>42530.770833333336</v>
      </c>
      <c r="M514" s="43" t="s">
        <v>3403</v>
      </c>
      <c r="N514" s="43" t="s">
        <v>193</v>
      </c>
      <c r="O514" s="44">
        <v>45814.314768518518</v>
      </c>
      <c r="P514" s="43">
        <v>12456</v>
      </c>
      <c r="Q514" s="43">
        <v>4858</v>
      </c>
      <c r="R514" s="43">
        <v>4598</v>
      </c>
      <c r="S514" s="43" t="s">
        <v>206</v>
      </c>
      <c r="T514" s="44">
        <v>45588.770833333336</v>
      </c>
      <c r="U514" s="44">
        <v>45588.770833333336</v>
      </c>
      <c r="V514" s="44">
        <v>45588.770833333336</v>
      </c>
      <c r="W514" s="44">
        <v>45588.770833333336</v>
      </c>
      <c r="X514" s="44">
        <v>45588.770833333336</v>
      </c>
      <c r="Y514" s="44">
        <v>45588.770833333336</v>
      </c>
      <c r="Z514" s="44"/>
      <c r="AA514" s="44"/>
      <c r="AB514" s="44"/>
      <c r="AC514" s="44"/>
      <c r="AD514" s="44"/>
      <c r="AE514" s="43">
        <v>8</v>
      </c>
      <c r="AF514" s="43" t="s">
        <v>3404</v>
      </c>
      <c r="AG514" s="43" t="s">
        <v>3404</v>
      </c>
      <c r="AH514" s="43" t="s">
        <v>3405</v>
      </c>
      <c r="AI514" s="43" t="s">
        <v>3406</v>
      </c>
      <c r="AJ514" s="43" t="s">
        <v>3407</v>
      </c>
      <c r="AK514" s="43" t="s">
        <v>3406</v>
      </c>
      <c r="AL514" s="44">
        <v>45929</v>
      </c>
      <c r="AM514" s="44">
        <v>45768</v>
      </c>
      <c r="AN514" s="44">
        <v>45953</v>
      </c>
      <c r="AO514" s="44">
        <v>45953</v>
      </c>
      <c r="AP514" s="44">
        <v>46318</v>
      </c>
      <c r="AQ514" s="44">
        <v>45953</v>
      </c>
      <c r="AR514" s="44"/>
      <c r="AS514" s="44"/>
      <c r="AT514" s="44"/>
      <c r="AU514" s="43">
        <v>0</v>
      </c>
      <c r="AV514" s="43">
        <v>0</v>
      </c>
      <c r="AW514" s="43">
        <v>0</v>
      </c>
      <c r="AX514" s="51" t="s">
        <v>211</v>
      </c>
      <c r="AY514" s="51" t="s">
        <v>211</v>
      </c>
      <c r="AZ514" s="51" t="s">
        <v>198</v>
      </c>
      <c r="BA514" s="20">
        <f t="shared" ca="1" si="418"/>
        <v>1</v>
      </c>
      <c r="BB514" s="20">
        <f t="shared" ca="1" si="418"/>
        <v>1</v>
      </c>
      <c r="BC514" s="20">
        <f t="shared" ca="1" si="418"/>
        <v>1</v>
      </c>
      <c r="BD514" s="20">
        <f t="shared" ca="1" si="418"/>
        <v>1</v>
      </c>
      <c r="BE514" s="20">
        <f t="shared" ca="1" si="418"/>
        <v>0</v>
      </c>
      <c r="BF514" s="20">
        <f t="shared" ca="1" si="418"/>
        <v>1</v>
      </c>
      <c r="BG514" s="21" t="str">
        <f t="shared" ca="1" si="418"/>
        <v/>
      </c>
      <c r="BH514" s="21" t="str">
        <f t="shared" ca="1" si="418"/>
        <v/>
      </c>
      <c r="BI514" s="21" t="str">
        <f t="shared" ca="1" si="418"/>
        <v/>
      </c>
      <c r="BJ514" s="22">
        <f t="shared" ca="1" si="363"/>
        <v>5</v>
      </c>
      <c r="BK514" s="21">
        <f t="shared" si="364"/>
        <v>8</v>
      </c>
      <c r="BL514" s="22">
        <f t="shared" ca="1" si="365"/>
        <v>15349</v>
      </c>
      <c r="BM514" s="22">
        <f t="shared" ca="1" si="366"/>
        <v>5986</v>
      </c>
      <c r="BN514" s="23">
        <f t="shared" ca="1" si="367"/>
        <v>9363</v>
      </c>
      <c r="BO514" s="24">
        <f t="shared" ca="1" si="368"/>
        <v>2893</v>
      </c>
      <c r="BP514" s="51" t="str">
        <f>_xlfn.XLOOKUP(E514,[1]Validation!E:E,[1]Validation!F:F,"")</f>
        <v>EG18</v>
      </c>
      <c r="BQ514" s="51" t="str">
        <f>_xlfn.XLOOKUP(BP514,[1]Validation!F:F,[1]Validation!G:G,"")</f>
        <v>EG11 to EG22</v>
      </c>
      <c r="BR514" s="52" t="str">
        <f>VLOOKUP(G514,[1]Validation!$B$1:$C$9,2,0)</f>
        <v>D</v>
      </c>
      <c r="BS514" s="51">
        <f t="shared" ca="1" si="369"/>
        <v>113</v>
      </c>
      <c r="BT514" s="53">
        <f>_xlfn.XLOOKUP(B514,'[2]1. All Calls'!$R:$R,'[2]1. All Calls'!$A:$A,"",0)</f>
        <v>45814.543055555558</v>
      </c>
      <c r="BU514" s="51" t="str">
        <f>_xlfn.XLOOKUP(B514,'[2]1. All Calls'!$R:$R,'[2]1. All Calls'!$F:$F,"",0)</f>
        <v>CC-01685127</v>
      </c>
      <c r="BV514" s="51" t="str">
        <f>_xlfn.XLOOKUP(B514,'[2]1. All Calls'!$R:$R,'[2]1. All Calls'!$J:$J,"",0)</f>
        <v>Sales Call</v>
      </c>
      <c r="BW514" s="53">
        <f>_xlfn.XLOOKUP(B514,'[2]Sch Calls'!$R:$R,'[2]Sch Calls'!$A:$A,"",0)</f>
        <v>44156.555312500001</v>
      </c>
      <c r="BX514" s="51">
        <f>_xlfn.XLOOKUP(B514,'[2]Sch Calls'!$R:$R,'[2]Sch Calls'!$B:$B,"",0)</f>
        <v>9059</v>
      </c>
      <c r="BY514" s="51" t="str">
        <f t="shared" si="413"/>
        <v>22-Apr-25</v>
      </c>
      <c r="BZ514" s="51" t="str">
        <f t="shared" si="413"/>
        <v>22-Apr-25</v>
      </c>
      <c r="CA514" s="51" t="str">
        <f t="shared" si="370"/>
        <v>26-Jul-25</v>
      </c>
      <c r="CB514" s="51" t="str">
        <f t="shared" si="371"/>
        <v>23-Apr-26</v>
      </c>
      <c r="CC514" s="51" t="str">
        <f t="shared" si="372"/>
        <v>24-Oct-26</v>
      </c>
      <c r="CD514" s="51" t="str">
        <f t="shared" si="373"/>
        <v>24-Oct-25</v>
      </c>
      <c r="CE514" s="51">
        <f t="shared" ca="1" si="414"/>
        <v>587</v>
      </c>
      <c r="CF514" s="51">
        <f t="shared" ca="1" si="414"/>
        <v>587</v>
      </c>
      <c r="CG514" s="51">
        <f t="shared" ca="1" si="374"/>
        <v>587</v>
      </c>
      <c r="CH514" s="51">
        <f t="shared" ca="1" si="375"/>
        <v>587</v>
      </c>
      <c r="CI514" s="51">
        <f t="shared" ca="1" si="376"/>
        <v>587</v>
      </c>
      <c r="CJ514" s="51">
        <f t="shared" ca="1" si="377"/>
        <v>587</v>
      </c>
      <c r="CK514" s="51">
        <f t="shared" ca="1" si="411"/>
        <v>4696</v>
      </c>
      <c r="CL514" s="51">
        <f t="shared" ca="1" si="411"/>
        <v>4696</v>
      </c>
      <c r="CM514" s="51">
        <f t="shared" ca="1" si="411"/>
        <v>4696</v>
      </c>
      <c r="CN514" s="51">
        <f t="shared" ca="1" si="411"/>
        <v>4696</v>
      </c>
      <c r="CO514" s="51">
        <f t="shared" ca="1" si="411"/>
        <v>4696</v>
      </c>
      <c r="CP514" s="51">
        <f t="shared" ca="1" si="411"/>
        <v>4696</v>
      </c>
      <c r="CQ514" s="51">
        <f t="shared" ca="1" si="412"/>
        <v>-3775</v>
      </c>
      <c r="CR514" s="51">
        <f t="shared" ca="1" si="412"/>
        <v>-3775</v>
      </c>
      <c r="CS514" s="51">
        <f t="shared" ca="1" si="412"/>
        <v>-1775</v>
      </c>
      <c r="CT514" s="51">
        <f t="shared" ca="1" si="412"/>
        <v>-1755</v>
      </c>
      <c r="CU514" s="51">
        <f t="shared" ca="1" si="412"/>
        <v>2225</v>
      </c>
      <c r="CV514" s="54">
        <f t="shared" ca="1" si="412"/>
        <v>-1755</v>
      </c>
      <c r="CW514" s="25">
        <v>0</v>
      </c>
      <c r="CX514" s="55">
        <v>1</v>
      </c>
      <c r="CY514" s="55"/>
      <c r="CZ514" s="26">
        <v>0</v>
      </c>
      <c r="DA514" s="26">
        <v>0</v>
      </c>
      <c r="DB514" s="26">
        <v>0</v>
      </c>
      <c r="DC514" s="26">
        <v>0</v>
      </c>
      <c r="DD514" s="26">
        <v>0</v>
      </c>
      <c r="DE514" s="26">
        <v>0</v>
      </c>
      <c r="DF514" s="26">
        <v>0</v>
      </c>
      <c r="DG514" s="26">
        <v>0</v>
      </c>
      <c r="DH514" s="26">
        <v>0</v>
      </c>
      <c r="DI514" s="26">
        <v>0</v>
      </c>
      <c r="DJ514" s="26">
        <v>0</v>
      </c>
      <c r="DK514" s="26">
        <v>0</v>
      </c>
      <c r="DL514" s="27">
        <f t="shared" si="378"/>
        <v>45889.543055555558</v>
      </c>
      <c r="DM514" s="28">
        <f t="shared" ca="1" si="379"/>
        <v>1</v>
      </c>
      <c r="DN514" s="56">
        <f>_xlfn.XLOOKUP(B514,'[2]1. All Calls'!$R:$R,'[2]1. All Calls'!$A:$A,"",0)</f>
        <v>45814.543055555558</v>
      </c>
      <c r="DO514" s="57" t="str">
        <f ca="1">VLOOKUP(DM514,[1]Validation!$B$20:$C$25,2,0)</f>
        <v>Above 3 months</v>
      </c>
      <c r="DP514" s="58" t="str">
        <f>_xlfn.XLOOKUP(B514,'[1]Active AMCs- Dealer'!E:E,'[1]Active AMCs- Dealer'!L:L,"Not in AMC",0)</f>
        <v>Not in AMC</v>
      </c>
      <c r="DQ514" s="50"/>
      <c r="DR514" s="29" t="str">
        <f>_xlfn.XLOOKUP(B514,'[2]1. All Calls'!$R:$R,'[2]1. All Calls'!$F:$F,"",0)</f>
        <v>CC-01685127</v>
      </c>
      <c r="DS514" s="29" t="str">
        <f>_xlfn.XLOOKUP(B514,'[2]1. All Calls'!$R:$R,'[2]1. All Calls'!$AB:$AB,"",0)</f>
        <v>Sales call carried out for HMR update</v>
      </c>
      <c r="DT514" s="30">
        <f>_xlfn.XLOOKUP(DR514,'[2]1. All Calls'!$F:$F,'[2]1. All Calls'!$A:$A,"",0)</f>
        <v>45814.543055555558</v>
      </c>
      <c r="DU514" s="31">
        <f>_xlfn.XLOOKUP(DR514,'[2]1. All Calls'!$F:$F,'[2]1. All Calls'!$B:$B,"",0)</f>
        <v>12456</v>
      </c>
      <c r="DV514" s="31">
        <f>_xlfn.XLOOKUP(B514,[1]MDA_Assets!D:D,[1]MDA_Assets!N:N,"",0)</f>
        <v>4858</v>
      </c>
      <c r="DW514" s="31">
        <f>_xlfn.XLOOKUP(B514,[1]MDA_Assets!D:D,[1]MDA_Assets!O:O,"",0)</f>
        <v>4598</v>
      </c>
      <c r="DX514" s="32" t="str">
        <f>_xlfn.XLOOKUP(B514,[1]MDA_Assets!D:D,[1]MDA_Assets!Q:Q,"",0)</f>
        <v>XD</v>
      </c>
      <c r="DY514" s="33">
        <f>_xlfn.XLOOKUP(B514,[1]MDA_Assets!D:D,[1]MDA_Assets!R:R,"",0)</f>
        <v>45589</v>
      </c>
      <c r="DZ514" s="33">
        <f>_xlfn.XLOOKUP(B514,[1]MDA_Assets!D:D,[1]MDA_Assets!S:S,"",0)</f>
        <v>45589</v>
      </c>
      <c r="EA514" s="33">
        <f>_xlfn.XLOOKUP(B514,[1]MDA_Assets!D:D,[1]MDA_Assets!T:T,"",0)</f>
        <v>45589</v>
      </c>
      <c r="EB514" s="33">
        <f>_xlfn.XLOOKUP(B514,[1]MDA_Assets!D:D,[1]MDA_Assets!U:U,"",0)</f>
        <v>45589</v>
      </c>
      <c r="EC514" s="33">
        <f>_xlfn.XLOOKUP(B514,[1]MDA_Assets!D:D,[1]MDA_Assets!V:V,"",0)</f>
        <v>45589</v>
      </c>
      <c r="ED514" s="33">
        <f>_xlfn.XLOOKUP(B514,[1]MDA_Assets!D:D,[1]MDA_Assets!W:W,"",0)</f>
        <v>45589</v>
      </c>
      <c r="EE514" s="32">
        <f>_xlfn.XLOOKUP(B514,[1]MDA_Assets!D:D,[1]MDA_Assets!X:X,"",0)</f>
        <v>0</v>
      </c>
      <c r="EF514" s="33">
        <f>_xlfn.XLOOKUP(B514,[1]MDA_Assets!D:D,[1]MDA_Assets!Y:Y,"",0)</f>
        <v>0</v>
      </c>
      <c r="EG514" s="33">
        <f>_xlfn.XLOOKUP(B514,[1]MDA_Assets!D:D,[1]MDA_Assets!Z:Z,"",0)</f>
        <v>0</v>
      </c>
      <c r="EH514" s="33">
        <f>_xlfn.XLOOKUP(B514,[1]MDA_Assets!D:D,[1]MDA_Assets!AA:AA,"",0)</f>
        <v>0</v>
      </c>
      <c r="EI514" s="34">
        <f>_xlfn.XLOOKUP(B514,[1]MDA_Assets!D:D,[1]MDA_Assets!P:P,"",0)</f>
        <v>8</v>
      </c>
      <c r="EJ514" s="35" t="str">
        <f>_xlfn.XLOOKUP(B514,[1]MDA_Assets!D:D,[1]MDA_Assets!AB:AB,"",0)</f>
        <v>921</v>
      </c>
      <c r="EK514" s="35" t="str">
        <f>_xlfn.XLOOKUP(B514,[1]MDA_Assets!D:D,[1]MDA_Assets!AC:AC,"",0)</f>
        <v>921</v>
      </c>
      <c r="EL514" s="35" t="str">
        <f>_xlfn.XLOOKUP(B514,[1]MDA_Assets!D:D,[1]MDA_Assets!AD:AD,"",0)</f>
        <v>2921</v>
      </c>
      <c r="EM514" s="35" t="str">
        <f>_xlfn.XLOOKUP(B514,[1]MDA_Assets!D:D,[1]MDA_Assets!AE:AE,"",0)</f>
        <v>2941</v>
      </c>
      <c r="EN514" s="35" t="str">
        <f>_xlfn.XLOOKUP(B514,[1]MDA_Assets!D:D,[1]MDA_Assets!AF:AF,"",0)</f>
        <v>6921</v>
      </c>
      <c r="EO514" s="35" t="str">
        <f>_xlfn.XLOOKUP(B514,[1]MDA_Assets!D:D,[1]MDA_Assets!AG:AG,"",0)</f>
        <v>2941</v>
      </c>
      <c r="EP514" s="36">
        <f t="shared" si="416"/>
        <v>341</v>
      </c>
      <c r="EQ514" s="36">
        <f t="shared" si="416"/>
        <v>180</v>
      </c>
      <c r="ER514" s="36">
        <f t="shared" si="380"/>
        <v>365</v>
      </c>
      <c r="ES514" s="36">
        <f t="shared" si="381"/>
        <v>365</v>
      </c>
      <c r="ET514" s="36">
        <f t="shared" si="382"/>
        <v>730</v>
      </c>
      <c r="EU514" s="36">
        <f t="shared" si="383"/>
        <v>365</v>
      </c>
      <c r="EV514" s="36" t="str">
        <f t="shared" si="384"/>
        <v/>
      </c>
      <c r="EW514" s="36" t="str">
        <f t="shared" ref="EW514:EW535" si="420">IF(AT514&gt;1,ROUNDUP(SUM(AT514-AD514),0),"")</f>
        <v/>
      </c>
      <c r="EX514" s="36" t="str">
        <f t="shared" si="408"/>
        <v/>
      </c>
      <c r="EY514" s="36">
        <f t="shared" si="417"/>
        <v>11</v>
      </c>
      <c r="EZ514" s="36">
        <f t="shared" si="417"/>
        <v>5.81</v>
      </c>
      <c r="FA514" s="36">
        <f t="shared" si="417"/>
        <v>11.78</v>
      </c>
      <c r="FB514" s="36">
        <f t="shared" si="417"/>
        <v>11.78</v>
      </c>
      <c r="FC514" s="36">
        <f t="shared" si="417"/>
        <v>23.55</v>
      </c>
      <c r="FD514" s="36">
        <f t="shared" si="417"/>
        <v>11.78</v>
      </c>
      <c r="FE514" s="36" t="str">
        <f t="shared" si="417"/>
        <v/>
      </c>
      <c r="FF514" s="36" t="str">
        <f t="shared" si="417"/>
        <v/>
      </c>
      <c r="FG514" s="36" t="str">
        <f t="shared" si="417"/>
        <v/>
      </c>
      <c r="FH514" s="37" t="str" cm="1">
        <f t="array" ref="FH514">_xlfn.IFS(EY514="", "No Data", EY514&lt;0, "Negative/Future", EY514=0, "Zero Days", EY514&lt;=3, "&lt; 3 Months", EY514&lt;=6, "3 to 6 Months", EY514&lt;=9, "6 to 9 Months", EY514&lt;=12, "9 to 12 Months", EY514&lt;=15, "12 to 15 Months", EY514&lt;=18, "15 to 18 Months", EY514&lt;=24, "18 to 24 Months", EY514&gt;24, "&gt; 24 Months")</f>
        <v>9 to 12 Months</v>
      </c>
      <c r="FI514" s="37" t="str" cm="1">
        <f t="array" ref="FI514">_xlfn.IFS(EZ514="", "No Data", EZ514&lt;0, "Negative/Future", EZ514=0, "Zero Days", EZ514&lt;=3, "&lt; 3 Months", EZ514&lt;=6, "3 to 6 Months", EZ514&lt;=9, "6 to 9 Months", EZ514&lt;=12, "9 to 12 Months", EZ514&lt;=15, "12 to 15 Months", EZ514&lt;=18, "15 to 18 Months", EZ514&lt;=24, "18 to 24 Months", EZ514&gt;24, "&gt; 24 Months")</f>
        <v>3 to 6 Months</v>
      </c>
      <c r="FJ514" s="37" t="str" cm="1">
        <f t="array" ref="FJ514">_xlfn.IFS(FA514="", "No Data", FA514&lt;0, "Negative/Future", FA514=0, "Zero Days", FA514&lt;=3, "&lt; 3 Months", FA514&lt;=6, "3 to 6 Months", FA514&lt;=9, "6 to 9 Months", FA514&lt;=12, "9 to 12 Months", FA514&lt;=15, "12 to 15 Months", FA514&lt;=18, "15 to 18 Months", FA514&lt;=24, "18 to 24 Months", FA514&gt;24, "&gt; 24 Months")</f>
        <v>9 to 12 Months</v>
      </c>
      <c r="FK514" s="37" t="str" cm="1">
        <f t="array" ref="FK514">_xlfn.IFS(FB514="", "No Data", FB514&lt;0, "Negative/Future", FB514=0, "Zero Days", FB514&lt;=3, "&lt; 3 Months", FB514&lt;=6, "3 to 6 Months", FB514&lt;=9, "6 to 9 Months", FB514&lt;=12, "9 to 12 Months", FB514&lt;=15, "12 to 15 Months", FB514&lt;=18, "15 to 18 Months", FB514&lt;=24, "18 to 24 Months", FB514&gt;24, "&gt; 24 Months")</f>
        <v>9 to 12 Months</v>
      </c>
      <c r="FL514" s="37" t="str" cm="1">
        <f t="array" ref="FL514">_xlfn.IFS(FC514="", "No Data", FC514&lt;0, "Negative/Future", FC514=0, "Zero Days", FC514&lt;=3, "&lt; 3 Months", FC514&lt;=6, "3 to 6 Months", FC514&lt;=9, "6 to 9 Months", FC514&lt;=12, "9 to 12 Months", FC514&lt;=15, "12 to 15 Months", FC514&lt;=18, "15 to 18 Months", FC514&lt;=24, "18 to 24 Months", FC514&gt;24, "&gt; 24 Months")</f>
        <v>18 to 24 Months</v>
      </c>
      <c r="FM514" s="37" t="str" cm="1">
        <f t="array" ref="FM514">_xlfn.IFS(FD514="", "No Data", FD514&lt;0, "Negative/Future", FD514=0, "Zero Days", FD514&lt;=3, "&lt; 3 Months", FD514&lt;=6, "3 to 6 Months", FD514&lt;=9, "6 to 9 Months", FD514&lt;=12, "9 to 12 Months", FD514&lt;=15, "12 to 15 Months", FD514&lt;=18, "15 to 18 Months", FD514&lt;=24, "18 to 24 Months", FD514&gt;24, "&gt; 24 Months")</f>
        <v>9 to 12 Months</v>
      </c>
      <c r="FN514" s="37" t="str" cm="1">
        <f t="array" ref="FN514">_xlfn.IFS(FE514="", "No Data", FE514&lt;0, "Negative/Future", FE514=0, "Zero Days", FE514&lt;=3, "&lt; 3 Months", FE514&lt;=6, "3 to 6 Months", FE514&lt;=9, "6 to 9 Months", FE514&lt;=12, "9 to 12 Months", FE514&lt;=15, "12 to 15 Months", FE514&lt;=18, "15 to 18 Months", FE514&lt;=24, "18 to 24 Months", FE514&gt;24, "&gt; 24 Months")</f>
        <v>No Data</v>
      </c>
      <c r="FO514" s="37" t="str" cm="1">
        <f t="array" ref="FO514">_xlfn.IFS(FG514="", "No Data", FG514&lt;0, "Negative/Future", FG514=0, "Zero Days", FG514&lt;=3, "&lt; 3 Months", FG514&lt;=6, "3 to 6 Months", FG514&lt;=9, "6 to 9 Months", FG514&lt;=12, "9 to 12 Months", FG514&lt;=15, "12 to 15 Months", FG514&lt;=18, "15 to 18 Months", FG514&lt;=24, "18 to 24 Months", FG514&gt;24, "&gt; 24 Months")</f>
        <v>No Data</v>
      </c>
      <c r="FP514" s="37" t="str" cm="1">
        <f t="array" ref="FP514">_xlfn.IFS(FF514="", "No Data", FF514&lt;0, "Negative/Future", FF514=0, "Zero Days", FF514&lt;=3, "&lt; 3 Months", FF514&lt;=6, "3 to 6 Months", FF514&lt;=9, "6 to 9 Months", FF514&lt;=12, "9 to 12 Months", FF514&lt;=15, "12 to 15 Months", FF514&lt;=18, "15 to 18 Months", FF514&lt;=24, "18 to 24 Months", FF514&gt;24, "&gt; 24 Months")</f>
        <v>No Data</v>
      </c>
      <c r="FQ514" s="29" t="s">
        <v>858</v>
      </c>
      <c r="FR514" s="29">
        <v>9890395878</v>
      </c>
      <c r="FS514" s="38" t="s">
        <v>252</v>
      </c>
      <c r="FT514" s="38" t="s">
        <v>252</v>
      </c>
      <c r="FU514" s="31">
        <f>_xlfn.XLOOKUP(B514,[1]MDA_Assets!D:D,[1]MDA_Assets!X:X,"",0)</f>
        <v>0</v>
      </c>
      <c r="FV514" s="39">
        <v>0</v>
      </c>
      <c r="FW514" s="39">
        <v>0</v>
      </c>
      <c r="FX514" s="39">
        <v>0</v>
      </c>
      <c r="FY514" s="39">
        <v>9</v>
      </c>
      <c r="FZ514" s="40">
        <f t="shared" si="415"/>
        <v>45930</v>
      </c>
      <c r="GA514" s="40">
        <f t="shared" si="415"/>
        <v>45769</v>
      </c>
      <c r="GB514" s="40">
        <f t="shared" ref="GB514:GB535" si="421">IFERROR(IF(DY514&lt;&gt;"",SUM(DY514+ER514),SUM(DY514+365)),"")</f>
        <v>45954</v>
      </c>
      <c r="GC514" s="40">
        <f t="shared" ref="GC514:GC535" si="422">IFERROR(IF(EB514&lt;&gt;"",SUM(EB514+ES514),SUM(EB514+365)),"")</f>
        <v>45954</v>
      </c>
      <c r="GD514" s="40">
        <f t="shared" ref="GD514:GD535" si="423">IFERROR(IF(EC514&lt;&gt;"",SUM(EC514+ET514),SUM(EC514+730)),"")</f>
        <v>46319</v>
      </c>
      <c r="GE514" s="40">
        <f t="shared" ref="GE514:GE535" si="424">IFERROR(IF(ED514&lt;&gt;"",SUM(ED514+EU514),SUM(ED514+365)),"")</f>
        <v>45954</v>
      </c>
      <c r="GF514" s="40" t="str">
        <f t="shared" si="419"/>
        <v/>
      </c>
      <c r="GG514" s="40" t="str">
        <f t="shared" si="419"/>
        <v/>
      </c>
      <c r="GH514" s="40" t="str">
        <f t="shared" si="419"/>
        <v/>
      </c>
      <c r="GI514" s="39">
        <f t="shared" si="385"/>
        <v>5</v>
      </c>
      <c r="GJ514" s="39">
        <f t="shared" si="386"/>
        <v>0</v>
      </c>
      <c r="GK514" s="39">
        <f t="shared" si="387"/>
        <v>0</v>
      </c>
      <c r="GL514" s="39">
        <f t="shared" si="388"/>
        <v>1</v>
      </c>
    </row>
    <row r="515" spans="1:194" x14ac:dyDescent="0.25">
      <c r="A515" s="19">
        <v>179</v>
      </c>
      <c r="B515" s="43" t="s">
        <v>3408</v>
      </c>
      <c r="C515" s="43" t="s">
        <v>186</v>
      </c>
      <c r="D515" s="43" t="s">
        <v>241</v>
      </c>
      <c r="E515" s="43">
        <v>0</v>
      </c>
      <c r="F515" s="43" t="s">
        <v>3409</v>
      </c>
      <c r="G515" s="43" t="s">
        <v>3317</v>
      </c>
      <c r="H515" s="43" t="s">
        <v>329</v>
      </c>
      <c r="I515" s="43" t="s">
        <v>192</v>
      </c>
      <c r="J515" s="44">
        <f t="shared" ref="J515:J535" si="425">IF(K515&lt;&gt;"",SUM(K515+365)-1,"")</f>
        <v>43347.770833333336</v>
      </c>
      <c r="K515" s="44">
        <v>42983.770833333336</v>
      </c>
      <c r="L515" s="44"/>
      <c r="M515" s="43"/>
      <c r="N515" s="43"/>
      <c r="O515" s="44"/>
      <c r="P515" s="43"/>
      <c r="Q515" s="43"/>
      <c r="R515" s="43"/>
      <c r="S515" s="43"/>
      <c r="T515" s="44"/>
      <c r="U515" s="44"/>
      <c r="V515" s="44"/>
      <c r="W515" s="44"/>
      <c r="X515" s="44"/>
      <c r="Y515" s="44"/>
      <c r="Z515" s="44"/>
      <c r="AA515" s="44"/>
      <c r="AB515" s="44"/>
      <c r="AC515" s="44"/>
      <c r="AD515" s="44"/>
      <c r="AE515" s="43"/>
      <c r="AF515" s="43"/>
      <c r="AG515" s="43"/>
      <c r="AH515" s="43"/>
      <c r="AI515" s="43"/>
      <c r="AJ515" s="43"/>
      <c r="AK515" s="43"/>
      <c r="AL515" s="44"/>
      <c r="AM515" s="44"/>
      <c r="AN515" s="44"/>
      <c r="AO515" s="44"/>
      <c r="AP515" s="44"/>
      <c r="AQ515" s="44"/>
      <c r="AR515" s="44"/>
      <c r="AS515" s="44"/>
      <c r="AT515" s="44"/>
      <c r="AU515" s="43">
        <v>0</v>
      </c>
      <c r="AV515" s="43">
        <v>0</v>
      </c>
      <c r="AW515" s="43">
        <v>0</v>
      </c>
      <c r="AX515" s="51" t="s">
        <v>211</v>
      </c>
      <c r="AY515" s="51" t="s">
        <v>211</v>
      </c>
      <c r="AZ515" s="51" t="s">
        <v>198</v>
      </c>
      <c r="BA515" s="20" t="str">
        <f t="shared" ca="1" si="418"/>
        <v/>
      </c>
      <c r="BB515" s="20" t="str">
        <f t="shared" ca="1" si="418"/>
        <v/>
      </c>
      <c r="BC515" s="20" t="str">
        <f t="shared" ca="1" si="418"/>
        <v/>
      </c>
      <c r="BD515" s="20" t="str">
        <f t="shared" ca="1" si="418"/>
        <v/>
      </c>
      <c r="BE515" s="20" t="str">
        <f t="shared" ca="1" si="418"/>
        <v/>
      </c>
      <c r="BF515" s="20" t="str">
        <f t="shared" ca="1" si="418"/>
        <v/>
      </c>
      <c r="BG515" s="21" t="str">
        <f t="shared" ca="1" si="418"/>
        <v/>
      </c>
      <c r="BH515" s="21" t="str">
        <f t="shared" ca="1" si="418"/>
        <v/>
      </c>
      <c r="BI515" s="21" t="str">
        <f t="shared" ca="1" si="418"/>
        <v/>
      </c>
      <c r="BJ515" s="22">
        <f t="shared" ref="BJ515:BJ535" ca="1" si="426">COUNTIF(BA515:BI515,1)</f>
        <v>0</v>
      </c>
      <c r="BK515" s="21">
        <f t="shared" ref="BK515:BK535" si="427">EI515</f>
        <v>0</v>
      </c>
      <c r="BL515" s="22" t="str">
        <f t="shared" ref="BL515:BL535" ca="1" si="428">IFERROR(IF(O515&gt;0,ROUND(SUM(SUM(SUM(TODAY()-O515)*BK515)+P515),0),""),"")</f>
        <v/>
      </c>
      <c r="BM515" s="22" t="str">
        <f t="shared" ref="BM515:BM535" ca="1" si="429">IFERROR(ROUND(SUM(BL515*ROUND(SUM(Q515/P515)*100,0)%),0),"")</f>
        <v/>
      </c>
      <c r="BN515" s="23" t="str">
        <f t="shared" ref="BN515:BN535" ca="1" si="430">IFERROR(ROUND(SUM(BL515-BM515),0),"")</f>
        <v/>
      </c>
      <c r="BO515" s="24" t="str">
        <f t="shared" ref="BO515:BO535" ca="1" si="431">IFERROR(SUM(BL515-P515),"")</f>
        <v/>
      </c>
      <c r="BP515" s="51" t="str">
        <f>_xlfn.XLOOKUP(E515,[1]Validation!E:E,[1]Validation!F:F,"")</f>
        <v/>
      </c>
      <c r="BQ515" s="51" t="str">
        <f>_xlfn.XLOOKUP(BP515,[1]Validation!F:F,[1]Validation!G:G,"")</f>
        <v/>
      </c>
      <c r="BR515" s="52" t="str">
        <f>VLOOKUP(G515,[1]Validation!$B$1:$C$9,2,0)</f>
        <v>D</v>
      </c>
      <c r="BS515" s="51">
        <f t="shared" ref="BS515:BS535" ca="1" si="432">IFERROR(ROUND(YEARFRAC(K515,TODAY())*12,0),"")</f>
        <v>105</v>
      </c>
      <c r="BT515" s="53" t="str">
        <f>_xlfn.XLOOKUP(B515,'[2]1. All Calls'!$R:$R,'[2]1. All Calls'!$A:$A,"",0)</f>
        <v/>
      </c>
      <c r="BU515" s="51" t="str">
        <f>_xlfn.XLOOKUP(B515,'[2]1. All Calls'!$R:$R,'[2]1. All Calls'!$F:$F,"",0)</f>
        <v/>
      </c>
      <c r="BV515" s="51" t="str">
        <f>_xlfn.XLOOKUP(B515,'[2]1. All Calls'!$R:$R,'[2]1. All Calls'!$J:$J,"",0)</f>
        <v/>
      </c>
      <c r="BW515" s="53" t="str">
        <f>_xlfn.XLOOKUP(B515,'[2]Sch Calls'!$R:$R,'[2]Sch Calls'!$A:$A,"",0)</f>
        <v/>
      </c>
      <c r="BX515" s="51" t="str">
        <f>_xlfn.XLOOKUP(B515,'[2]Sch Calls'!$R:$R,'[2]Sch Calls'!$B:$B,"",0)</f>
        <v/>
      </c>
      <c r="BY515" s="51" t="str">
        <f t="shared" si="413"/>
        <v/>
      </c>
      <c r="BZ515" s="51" t="str">
        <f t="shared" si="413"/>
        <v/>
      </c>
      <c r="CA515" s="51" t="str">
        <f t="shared" ref="CA515:CA535" si="433">IFERROR(TEXT(IF(T515&gt;1,SUM(T515+276),""),"dd-mmm-yy"),"")</f>
        <v/>
      </c>
      <c r="CB515" s="51" t="str">
        <f t="shared" ref="CB515:CB535" si="434">IFERROR(TEXT(IF(W515&gt;1,SUM(W515+547),""),"dd-mmm-yy"),"")</f>
        <v/>
      </c>
      <c r="CC515" s="51" t="str">
        <f t="shared" ref="CC515:CC535" si="435">IFERROR(TEXT(IF(Y515&gt;1,SUM(Y515+731),""),"dd-mmm-yy"),"")</f>
        <v/>
      </c>
      <c r="CD515" s="51" t="str">
        <f t="shared" ref="CD515:CD535" si="436">IFERROR(TEXT(IF(X515&gt;1,SUM(X515+366),""),"dd-mmm-yy"),"")</f>
        <v/>
      </c>
      <c r="CE515" s="51" t="str">
        <f t="shared" ca="1" si="414"/>
        <v/>
      </c>
      <c r="CF515" s="51" t="str">
        <f t="shared" ca="1" si="414"/>
        <v/>
      </c>
      <c r="CG515" s="51" t="str">
        <f t="shared" ref="CG515:CG535" ca="1" si="437">IFERROR(IF(T515&gt;0,ROUND(SUM(TODAY()-T515),0),""),"")</f>
        <v/>
      </c>
      <c r="CH515" s="51" t="str">
        <f t="shared" ref="CH515:CH535" ca="1" si="438">IFERROR(IF(W515&gt;0,ROUND(SUM(TODAY()-W515),0),""),"")</f>
        <v/>
      </c>
      <c r="CI515" s="51" t="str">
        <f t="shared" ref="CI515:CI535" ca="1" si="439">IFERROR(IF(Y515&gt;0,ROUND(SUM(TODAY()-Y515),0),""),"")</f>
        <v/>
      </c>
      <c r="CJ515" s="51" t="str">
        <f t="shared" ref="CJ515:CJ535" ca="1" si="440">IFERROR(IF(X515&gt;0,ROUND(SUM(TODAY()-X515),0),""),"")</f>
        <v/>
      </c>
      <c r="CK515" s="51" t="str">
        <f t="shared" ca="1" si="411"/>
        <v/>
      </c>
      <c r="CL515" s="51" t="str">
        <f t="shared" ca="1" si="411"/>
        <v/>
      </c>
      <c r="CM515" s="51" t="str">
        <f t="shared" ca="1" si="411"/>
        <v/>
      </c>
      <c r="CN515" s="51" t="str">
        <f t="shared" ca="1" si="411"/>
        <v/>
      </c>
      <c r="CO515" s="51" t="str">
        <f t="shared" ca="1" si="411"/>
        <v/>
      </c>
      <c r="CP515" s="51" t="str">
        <f t="shared" ca="1" si="411"/>
        <v/>
      </c>
      <c r="CQ515" s="51" t="str">
        <f t="shared" si="412"/>
        <v/>
      </c>
      <c r="CR515" s="51" t="str">
        <f t="shared" si="412"/>
        <v/>
      </c>
      <c r="CS515" s="51" t="str">
        <f t="shared" si="412"/>
        <v/>
      </c>
      <c r="CT515" s="51" t="str">
        <f t="shared" si="412"/>
        <v/>
      </c>
      <c r="CU515" s="51" t="str">
        <f t="shared" si="412"/>
        <v/>
      </c>
      <c r="CV515" s="54" t="str">
        <f t="shared" si="412"/>
        <v/>
      </c>
      <c r="CW515" s="25">
        <v>0</v>
      </c>
      <c r="CX515" s="55">
        <v>1</v>
      </c>
      <c r="CY515" s="55"/>
      <c r="CZ515" s="26">
        <v>0</v>
      </c>
      <c r="DA515" s="26">
        <v>0</v>
      </c>
      <c r="DB515" s="26">
        <v>0</v>
      </c>
      <c r="DC515" s="26">
        <v>0</v>
      </c>
      <c r="DD515" s="26">
        <v>0</v>
      </c>
      <c r="DE515" s="26">
        <v>0</v>
      </c>
      <c r="DF515" s="26">
        <v>0</v>
      </c>
      <c r="DG515" s="26">
        <v>0</v>
      </c>
      <c r="DH515" s="26">
        <v>0</v>
      </c>
      <c r="DI515" s="26">
        <v>0</v>
      </c>
      <c r="DJ515" s="26">
        <v>0</v>
      </c>
      <c r="DK515" s="26">
        <v>0</v>
      </c>
      <c r="DL515" s="27" t="str">
        <f t="shared" ref="DL515:DL535" si="441">IF(G515="P1 - Asset will get commissioned within one year","P1",IFERROR(SUM(DN515+75),"Blank"))</f>
        <v>Blank</v>
      </c>
      <c r="DM515" s="28" t="str">
        <f t="shared" ref="DM515:DM535" ca="1" si="442">IF(G515="D (Compressor scrapped/ Company shut)","D",IF(DL515="P1","P1",IF(DL515="Blank","Blank",IF(DL515&gt;TODAY(),0,1))))</f>
        <v>Blank</v>
      </c>
      <c r="DN515" s="56" t="str">
        <f>_xlfn.XLOOKUP(B515,'[2]1. All Calls'!$R:$R,'[2]1. All Calls'!$A:$A,"",0)</f>
        <v/>
      </c>
      <c r="DO515" s="57" t="str">
        <f ca="1">VLOOKUP(DM515,[1]Validation!$B$20:$C$25,2,0)</f>
        <v>Blank</v>
      </c>
      <c r="DP515" s="58" t="str">
        <f>_xlfn.XLOOKUP(B515,'[1]Active AMCs- Dealer'!E:E,'[1]Active AMCs- Dealer'!L:L,"Not in AMC",0)</f>
        <v>Not in AMC</v>
      </c>
      <c r="DQ515" s="50"/>
      <c r="DR515" s="29" t="str">
        <f>_xlfn.XLOOKUP(B515,'[2]1. All Calls'!$R:$R,'[2]1. All Calls'!$F:$F,"",0)</f>
        <v/>
      </c>
      <c r="DS515" s="29" t="str">
        <f>_xlfn.XLOOKUP(B515,'[2]1. All Calls'!$R:$R,'[2]1. All Calls'!$AB:$AB,"",0)</f>
        <v/>
      </c>
      <c r="DT515" s="30" t="str">
        <f>_xlfn.XLOOKUP(DR515,'[2]1. All Calls'!$F:$F,'[2]1. All Calls'!$A:$A,"",0)</f>
        <v/>
      </c>
      <c r="DU515" s="31" t="str">
        <f>_xlfn.XLOOKUP(DR515,'[2]1. All Calls'!$F:$F,'[2]1. All Calls'!$B:$B,"",0)</f>
        <v/>
      </c>
      <c r="DV515" s="31">
        <f>_xlfn.XLOOKUP(B515,[1]MDA_Assets!D:D,[1]MDA_Assets!N:N,"",0)</f>
        <v>0</v>
      </c>
      <c r="DW515" s="31">
        <f>_xlfn.XLOOKUP(B515,[1]MDA_Assets!D:D,[1]MDA_Assets!O:O,"",0)</f>
        <v>0</v>
      </c>
      <c r="DX515" s="32">
        <f>_xlfn.XLOOKUP(B515,[1]MDA_Assets!D:D,[1]MDA_Assets!Q:Q,"",0)</f>
        <v>0</v>
      </c>
      <c r="DY515" s="33">
        <f>_xlfn.XLOOKUP(B515,[1]MDA_Assets!D:D,[1]MDA_Assets!R:R,"",0)</f>
        <v>0</v>
      </c>
      <c r="DZ515" s="33">
        <f>_xlfn.XLOOKUP(B515,[1]MDA_Assets!D:D,[1]MDA_Assets!S:S,"",0)</f>
        <v>0</v>
      </c>
      <c r="EA515" s="33">
        <f>_xlfn.XLOOKUP(B515,[1]MDA_Assets!D:D,[1]MDA_Assets!T:T,"",0)</f>
        <v>0</v>
      </c>
      <c r="EB515" s="33">
        <f>_xlfn.XLOOKUP(B515,[1]MDA_Assets!D:D,[1]MDA_Assets!U:U,"",0)</f>
        <v>0</v>
      </c>
      <c r="EC515" s="33">
        <f>_xlfn.XLOOKUP(B515,[1]MDA_Assets!D:D,[1]MDA_Assets!V:V,"",0)</f>
        <v>0</v>
      </c>
      <c r="ED515" s="33">
        <f>_xlfn.XLOOKUP(B515,[1]MDA_Assets!D:D,[1]MDA_Assets!W:W,"",0)</f>
        <v>0</v>
      </c>
      <c r="EE515" s="32">
        <f>_xlfn.XLOOKUP(B515,[1]MDA_Assets!D:D,[1]MDA_Assets!X:X,"",0)</f>
        <v>0</v>
      </c>
      <c r="EF515" s="33">
        <f>_xlfn.XLOOKUP(B515,[1]MDA_Assets!D:D,[1]MDA_Assets!Y:Y,"",0)</f>
        <v>0</v>
      </c>
      <c r="EG515" s="33">
        <f>_xlfn.XLOOKUP(B515,[1]MDA_Assets!D:D,[1]MDA_Assets!Z:Z,"",0)</f>
        <v>0</v>
      </c>
      <c r="EH515" s="33">
        <f>_xlfn.XLOOKUP(B515,[1]MDA_Assets!D:D,[1]MDA_Assets!AA:AA,"",0)</f>
        <v>0</v>
      </c>
      <c r="EI515" s="34">
        <f>_xlfn.XLOOKUP(B515,[1]MDA_Assets!D:D,[1]MDA_Assets!P:P,"",0)</f>
        <v>0</v>
      </c>
      <c r="EJ515" s="35">
        <f>_xlfn.XLOOKUP(B515,[1]MDA_Assets!D:D,[1]MDA_Assets!AB:AB,"",0)</f>
        <v>0</v>
      </c>
      <c r="EK515" s="35">
        <f>_xlfn.XLOOKUP(B515,[1]MDA_Assets!D:D,[1]MDA_Assets!AC:AC,"",0)</f>
        <v>0</v>
      </c>
      <c r="EL515" s="35">
        <f>_xlfn.XLOOKUP(B515,[1]MDA_Assets!D:D,[1]MDA_Assets!AD:AD,"",0)</f>
        <v>0</v>
      </c>
      <c r="EM515" s="35">
        <f>_xlfn.XLOOKUP(B515,[1]MDA_Assets!D:D,[1]MDA_Assets!AE:AE,"",0)</f>
        <v>0</v>
      </c>
      <c r="EN515" s="35">
        <f>_xlfn.XLOOKUP(B515,[1]MDA_Assets!D:D,[1]MDA_Assets!AF:AF,"",0)</f>
        <v>0</v>
      </c>
      <c r="EO515" s="35">
        <f>_xlfn.XLOOKUP(B515,[1]MDA_Assets!D:D,[1]MDA_Assets!AG:AG,"",0)</f>
        <v>0</v>
      </c>
      <c r="EP515" s="36" t="str">
        <f t="shared" si="416"/>
        <v/>
      </c>
      <c r="EQ515" s="36" t="str">
        <f t="shared" si="416"/>
        <v/>
      </c>
      <c r="ER515" s="36" t="str">
        <f t="shared" ref="ER515:ER535" si="443">IF(AN515&gt;1,ROUNDUP(SUM(AN515-T515),0),"")</f>
        <v/>
      </c>
      <c r="ES515" s="36" t="str">
        <f t="shared" ref="ES515:ES535" si="444">IF(AO515&gt;1,ROUNDUP(SUM(AO515-W515),0),"")</f>
        <v/>
      </c>
      <c r="ET515" s="36" t="str">
        <f t="shared" ref="ET515:ET535" si="445">IF(AP515&gt;1,ROUNDUP(SUM(AP515-Y515),0),"")</f>
        <v/>
      </c>
      <c r="EU515" s="36" t="str">
        <f t="shared" ref="EU515:EU535" si="446">IF(AQ515&gt;1,ROUNDUP(SUM(AQ515-X515),0),"")</f>
        <v/>
      </c>
      <c r="EV515" s="36" t="str">
        <f t="shared" ref="EV515:EV535" si="447">IF(AR515&gt;1,ROUNDUP(SUM(AR515-AB515),0),"")</f>
        <v/>
      </c>
      <c r="EW515" s="36" t="str">
        <f t="shared" si="420"/>
        <v/>
      </c>
      <c r="EX515" s="36" t="str">
        <f t="shared" si="408"/>
        <v/>
      </c>
      <c r="EY515" s="36" t="str">
        <f t="shared" si="417"/>
        <v/>
      </c>
      <c r="EZ515" s="36" t="str">
        <f t="shared" si="417"/>
        <v/>
      </c>
      <c r="FA515" s="36" t="str">
        <f t="shared" si="417"/>
        <v/>
      </c>
      <c r="FB515" s="36" t="str">
        <f t="shared" si="417"/>
        <v/>
      </c>
      <c r="FC515" s="36" t="str">
        <f t="shared" si="417"/>
        <v/>
      </c>
      <c r="FD515" s="36" t="str">
        <f t="shared" si="417"/>
        <v/>
      </c>
      <c r="FE515" s="36" t="str">
        <f t="shared" si="417"/>
        <v/>
      </c>
      <c r="FF515" s="36" t="str">
        <f t="shared" si="417"/>
        <v/>
      </c>
      <c r="FG515" s="36" t="str">
        <f t="shared" si="417"/>
        <v/>
      </c>
      <c r="FH515" s="37" t="str" cm="1">
        <f t="array" ref="FH515">_xlfn.IFS(EY515="", "No Data", EY515&lt;0, "Negative/Future", EY515=0, "Zero Days", EY515&lt;=3, "&lt; 3 Months", EY515&lt;=6, "3 to 6 Months", EY515&lt;=9, "6 to 9 Months", EY515&lt;=12, "9 to 12 Months", EY515&lt;=15, "12 to 15 Months", EY515&lt;=18, "15 to 18 Months", EY515&lt;=24, "18 to 24 Months", EY515&gt;24, "&gt; 24 Months")</f>
        <v>No Data</v>
      </c>
      <c r="FI515" s="37" t="str" cm="1">
        <f t="array" ref="FI515">_xlfn.IFS(EZ515="", "No Data", EZ515&lt;0, "Negative/Future", EZ515=0, "Zero Days", EZ515&lt;=3, "&lt; 3 Months", EZ515&lt;=6, "3 to 6 Months", EZ515&lt;=9, "6 to 9 Months", EZ515&lt;=12, "9 to 12 Months", EZ515&lt;=15, "12 to 15 Months", EZ515&lt;=18, "15 to 18 Months", EZ515&lt;=24, "18 to 24 Months", EZ515&gt;24, "&gt; 24 Months")</f>
        <v>No Data</v>
      </c>
      <c r="FJ515" s="37" t="str" cm="1">
        <f t="array" ref="FJ515">_xlfn.IFS(FA515="", "No Data", FA515&lt;0, "Negative/Future", FA515=0, "Zero Days", FA515&lt;=3, "&lt; 3 Months", FA515&lt;=6, "3 to 6 Months", FA515&lt;=9, "6 to 9 Months", FA515&lt;=12, "9 to 12 Months", FA515&lt;=15, "12 to 15 Months", FA515&lt;=18, "15 to 18 Months", FA515&lt;=24, "18 to 24 Months", FA515&gt;24, "&gt; 24 Months")</f>
        <v>No Data</v>
      </c>
      <c r="FK515" s="37" t="str" cm="1">
        <f t="array" ref="FK515">_xlfn.IFS(FB515="", "No Data", FB515&lt;0, "Negative/Future", FB515=0, "Zero Days", FB515&lt;=3, "&lt; 3 Months", FB515&lt;=6, "3 to 6 Months", FB515&lt;=9, "6 to 9 Months", FB515&lt;=12, "9 to 12 Months", FB515&lt;=15, "12 to 15 Months", FB515&lt;=18, "15 to 18 Months", FB515&lt;=24, "18 to 24 Months", FB515&gt;24, "&gt; 24 Months")</f>
        <v>No Data</v>
      </c>
      <c r="FL515" s="37" t="str" cm="1">
        <f t="array" ref="FL515">_xlfn.IFS(FC515="", "No Data", FC515&lt;0, "Negative/Future", FC515=0, "Zero Days", FC515&lt;=3, "&lt; 3 Months", FC515&lt;=6, "3 to 6 Months", FC515&lt;=9, "6 to 9 Months", FC515&lt;=12, "9 to 12 Months", FC515&lt;=15, "12 to 15 Months", FC515&lt;=18, "15 to 18 Months", FC515&lt;=24, "18 to 24 Months", FC515&gt;24, "&gt; 24 Months")</f>
        <v>No Data</v>
      </c>
      <c r="FM515" s="37" t="str" cm="1">
        <f t="array" ref="FM515">_xlfn.IFS(FD515="", "No Data", FD515&lt;0, "Negative/Future", FD515=0, "Zero Days", FD515&lt;=3, "&lt; 3 Months", FD515&lt;=6, "3 to 6 Months", FD515&lt;=9, "6 to 9 Months", FD515&lt;=12, "9 to 12 Months", FD515&lt;=15, "12 to 15 Months", FD515&lt;=18, "15 to 18 Months", FD515&lt;=24, "18 to 24 Months", FD515&gt;24, "&gt; 24 Months")</f>
        <v>No Data</v>
      </c>
      <c r="FN515" s="37" t="str" cm="1">
        <f t="array" ref="FN515">_xlfn.IFS(FE515="", "No Data", FE515&lt;0, "Negative/Future", FE515=0, "Zero Days", FE515&lt;=3, "&lt; 3 Months", FE515&lt;=6, "3 to 6 Months", FE515&lt;=9, "6 to 9 Months", FE515&lt;=12, "9 to 12 Months", FE515&lt;=15, "12 to 15 Months", FE515&lt;=18, "15 to 18 Months", FE515&lt;=24, "18 to 24 Months", FE515&gt;24, "&gt; 24 Months")</f>
        <v>No Data</v>
      </c>
      <c r="FO515" s="37" t="str" cm="1">
        <f t="array" ref="FO515">_xlfn.IFS(FG515="", "No Data", FG515&lt;0, "Negative/Future", FG515=0, "Zero Days", FG515&lt;=3, "&lt; 3 Months", FG515&lt;=6, "3 to 6 Months", FG515&lt;=9, "6 to 9 Months", FG515&lt;=12, "9 to 12 Months", FG515&lt;=15, "12 to 15 Months", FG515&lt;=18, "15 to 18 Months", FG515&lt;=24, "18 to 24 Months", FG515&gt;24, "&gt; 24 Months")</f>
        <v>No Data</v>
      </c>
      <c r="FP515" s="37" t="str" cm="1">
        <f t="array" ref="FP515">_xlfn.IFS(FF515="", "No Data", FF515&lt;0, "Negative/Future", FF515=0, "Zero Days", FF515&lt;=3, "&lt; 3 Months", FF515&lt;=6, "3 to 6 Months", FF515&lt;=9, "6 to 9 Months", FF515&lt;=12, "9 to 12 Months", FF515&lt;=15, "12 to 15 Months", FF515&lt;=18, "15 to 18 Months", FF515&lt;=24, "18 to 24 Months", FF515&gt;24, "&gt; 24 Months")</f>
        <v>No Data</v>
      </c>
      <c r="FQ515" s="29" t="s">
        <v>227</v>
      </c>
      <c r="FR515" s="29" t="s">
        <v>227</v>
      </c>
      <c r="FS515" s="38" t="s">
        <v>252</v>
      </c>
      <c r="FT515" s="38" t="s">
        <v>252</v>
      </c>
      <c r="FU515" s="31">
        <f>_xlfn.XLOOKUP(B515,[1]MDA_Assets!D:D,[1]MDA_Assets!X:X,"",0)</f>
        <v>0</v>
      </c>
      <c r="FV515" s="39">
        <v>0</v>
      </c>
      <c r="FW515" s="39">
        <v>0</v>
      </c>
      <c r="FX515" s="39">
        <v>0</v>
      </c>
      <c r="FY515" s="39">
        <v>9</v>
      </c>
      <c r="FZ515" s="40" t="str">
        <f t="shared" si="415"/>
        <v/>
      </c>
      <c r="GA515" s="40" t="str">
        <f t="shared" si="415"/>
        <v/>
      </c>
      <c r="GB515" s="40" t="str">
        <f t="shared" si="421"/>
        <v/>
      </c>
      <c r="GC515" s="40" t="str">
        <f t="shared" si="422"/>
        <v/>
      </c>
      <c r="GD515" s="40" t="str">
        <f t="shared" si="423"/>
        <v/>
      </c>
      <c r="GE515" s="40" t="str">
        <f t="shared" si="424"/>
        <v/>
      </c>
      <c r="GF515" s="40" t="str">
        <f t="shared" si="419"/>
        <v/>
      </c>
      <c r="GG515" s="40" t="str">
        <f t="shared" si="419"/>
        <v/>
      </c>
      <c r="GH515" s="40" t="str">
        <f t="shared" si="419"/>
        <v/>
      </c>
      <c r="GI515" s="39">
        <f t="shared" ref="GI515:GI535" si="448">COUNTIFS(FZ515:GH515, "&gt;1910-01-01",FZ515:GH515, "&lt;2026-01-01")</f>
        <v>0</v>
      </c>
      <c r="GJ515" s="39">
        <f t="shared" ref="GJ515:GJ535" si="449">COUNTIFS(FZ515:GH515, "&gt;=2026-01-01",FZ515:GH515, "&lt;=2026-01-31")</f>
        <v>0</v>
      </c>
      <c r="GK515" s="39">
        <f t="shared" ref="GK515:GK535" si="450">COUNTIFS(FZ515:GH515,"&gt;2026-01-31",FZ515:GH515,"&lt;2026-02-28")</f>
        <v>0</v>
      </c>
      <c r="GL515" s="39">
        <f t="shared" ref="GL515:GL535" si="451">COUNTIFS(FZ515:GH515,"&gt;2026-02-28")</f>
        <v>0</v>
      </c>
    </row>
    <row r="516" spans="1:194" x14ac:dyDescent="0.25">
      <c r="A516" s="19">
        <v>182</v>
      </c>
      <c r="B516" s="43" t="s">
        <v>3410</v>
      </c>
      <c r="C516" s="43" t="s">
        <v>186</v>
      </c>
      <c r="D516" s="43" t="s">
        <v>241</v>
      </c>
      <c r="E516" s="43" t="s">
        <v>1004</v>
      </c>
      <c r="F516" s="43" t="s">
        <v>3411</v>
      </c>
      <c r="G516" s="43" t="s">
        <v>3317</v>
      </c>
      <c r="H516" s="43" t="s">
        <v>329</v>
      </c>
      <c r="I516" s="43" t="s">
        <v>192</v>
      </c>
      <c r="J516" s="44">
        <f t="shared" si="425"/>
        <v>41140.770833333336</v>
      </c>
      <c r="K516" s="44">
        <v>40776.770833333336</v>
      </c>
      <c r="L516" s="44">
        <v>40736.770833333336</v>
      </c>
      <c r="M516" s="43" t="s">
        <v>3412</v>
      </c>
      <c r="N516" s="43" t="s">
        <v>193</v>
      </c>
      <c r="O516" s="44">
        <v>46049.722094907411</v>
      </c>
      <c r="P516" s="43">
        <v>58294</v>
      </c>
      <c r="Q516" s="43">
        <v>38474</v>
      </c>
      <c r="R516" s="43">
        <v>19820</v>
      </c>
      <c r="S516" s="43" t="s">
        <v>206</v>
      </c>
      <c r="T516" s="44">
        <v>46027.770833333336</v>
      </c>
      <c r="U516" s="44">
        <v>46027.770833333336</v>
      </c>
      <c r="V516" s="44">
        <v>46027.770833333336</v>
      </c>
      <c r="W516" s="44">
        <v>46027.770833333336</v>
      </c>
      <c r="X516" s="44">
        <v>46027.770833333336</v>
      </c>
      <c r="Y516" s="44">
        <v>45349.770833333336</v>
      </c>
      <c r="Z516" s="44"/>
      <c r="AA516" s="44"/>
      <c r="AB516" s="44"/>
      <c r="AC516" s="44"/>
      <c r="AD516" s="44"/>
      <c r="AE516" s="43">
        <v>6</v>
      </c>
      <c r="AF516" s="43" t="s">
        <v>3413</v>
      </c>
      <c r="AG516" s="43" t="s">
        <v>3413</v>
      </c>
      <c r="AH516" s="43" t="s">
        <v>3414</v>
      </c>
      <c r="AI516" s="43" t="s">
        <v>3414</v>
      </c>
      <c r="AJ516" s="43" t="s">
        <v>2269</v>
      </c>
      <c r="AK516" s="43" t="s">
        <v>3414</v>
      </c>
      <c r="AL516" s="44">
        <v>46335</v>
      </c>
      <c r="AM516" s="44">
        <v>46207</v>
      </c>
      <c r="AN516" s="44">
        <v>46392</v>
      </c>
      <c r="AO516" s="44">
        <v>46392</v>
      </c>
      <c r="AP516" s="44">
        <v>46079</v>
      </c>
      <c r="AQ516" s="44">
        <v>46392</v>
      </c>
      <c r="AR516" s="44"/>
      <c r="AS516" s="44"/>
      <c r="AT516" s="44"/>
      <c r="AU516" s="43">
        <v>0</v>
      </c>
      <c r="AV516" s="43">
        <v>0</v>
      </c>
      <c r="AW516" s="43">
        <v>0</v>
      </c>
      <c r="AX516" s="51" t="s">
        <v>310</v>
      </c>
      <c r="AY516" s="51" t="s">
        <v>3527</v>
      </c>
      <c r="AZ516" s="51" t="s">
        <v>198</v>
      </c>
      <c r="BA516" s="20">
        <f t="shared" ca="1" si="418"/>
        <v>0</v>
      </c>
      <c r="BB516" s="20">
        <f t="shared" ca="1" si="418"/>
        <v>0</v>
      </c>
      <c r="BC516" s="20">
        <f t="shared" ca="1" si="418"/>
        <v>0</v>
      </c>
      <c r="BD516" s="20">
        <f t="shared" ca="1" si="418"/>
        <v>0</v>
      </c>
      <c r="BE516" s="20">
        <f t="shared" ca="1" si="418"/>
        <v>1</v>
      </c>
      <c r="BF516" s="20">
        <f t="shared" ca="1" si="418"/>
        <v>0</v>
      </c>
      <c r="BG516" s="21" t="str">
        <f t="shared" ca="1" si="418"/>
        <v/>
      </c>
      <c r="BH516" s="21" t="str">
        <f t="shared" ca="1" si="418"/>
        <v/>
      </c>
      <c r="BI516" s="21" t="str">
        <f t="shared" ca="1" si="418"/>
        <v/>
      </c>
      <c r="BJ516" s="22">
        <f t="shared" ca="1" si="426"/>
        <v>1</v>
      </c>
      <c r="BK516" s="21">
        <f t="shared" si="427"/>
        <v>6</v>
      </c>
      <c r="BL516" s="22">
        <f t="shared" ca="1" si="428"/>
        <v>59052</v>
      </c>
      <c r="BM516" s="22">
        <f t="shared" ca="1" si="429"/>
        <v>38974</v>
      </c>
      <c r="BN516" s="23">
        <f t="shared" ca="1" si="430"/>
        <v>20078</v>
      </c>
      <c r="BO516" s="24">
        <f t="shared" ca="1" si="431"/>
        <v>758</v>
      </c>
      <c r="BP516" s="51" t="str">
        <f>_xlfn.XLOOKUP(E516,[1]Validation!E:E,[1]Validation!F:F,"")</f>
        <v>E11</v>
      </c>
      <c r="BQ516" s="51" t="str">
        <f>_xlfn.XLOOKUP(BP516,[1]Validation!F:F,[1]Validation!G:G,"")</f>
        <v>E11 to E22</v>
      </c>
      <c r="BR516" s="52" t="str">
        <f>VLOOKUP(G516,[1]Validation!$B$1:$C$9,2,0)</f>
        <v>D</v>
      </c>
      <c r="BS516" s="51">
        <f t="shared" ca="1" si="432"/>
        <v>177</v>
      </c>
      <c r="BT516" s="53">
        <f>_xlfn.XLOOKUP(B516,'[2]1. All Calls'!$R:$R,'[2]1. All Calls'!$A:$A,"",0)</f>
        <v>46049.950636574104</v>
      </c>
      <c r="BU516" s="51" t="str">
        <f>_xlfn.XLOOKUP(B516,'[2]1. All Calls'!$R:$R,'[2]1. All Calls'!$F:$F,"",0)</f>
        <v>CC-01954976</v>
      </c>
      <c r="BV516" s="51" t="str">
        <f>_xlfn.XLOOKUP(B516,'[2]1. All Calls'!$R:$R,'[2]1. All Calls'!$J:$J,"",0)</f>
        <v>Sales Call</v>
      </c>
      <c r="BW516" s="53">
        <f>_xlfn.XLOOKUP(B516,'[2]Sch Calls'!$R:$R,'[2]Sch Calls'!$A:$A,"",0)</f>
        <v>45350.493819444397</v>
      </c>
      <c r="BX516" s="51">
        <f>_xlfn.XLOOKUP(B516,'[2]Sch Calls'!$R:$R,'[2]Sch Calls'!$B:$B,"",0)</f>
        <v>56618</v>
      </c>
      <c r="BY516" s="51" t="str">
        <f t="shared" si="413"/>
        <v>05-Jul-26</v>
      </c>
      <c r="BZ516" s="51" t="str">
        <f t="shared" si="413"/>
        <v>05-Jul-26</v>
      </c>
      <c r="CA516" s="51" t="str">
        <f t="shared" si="433"/>
        <v>08-Oct-26</v>
      </c>
      <c r="CB516" s="51" t="str">
        <f t="shared" si="434"/>
        <v>06-Jul-27</v>
      </c>
      <c r="CC516" s="51" t="str">
        <f t="shared" si="435"/>
        <v>27-Feb-26</v>
      </c>
      <c r="CD516" s="51" t="str">
        <f t="shared" si="436"/>
        <v>06-Jan-27</v>
      </c>
      <c r="CE516" s="51">
        <f t="shared" ca="1" si="414"/>
        <v>148</v>
      </c>
      <c r="CF516" s="51">
        <f t="shared" ca="1" si="414"/>
        <v>148</v>
      </c>
      <c r="CG516" s="51">
        <f t="shared" ca="1" si="437"/>
        <v>148</v>
      </c>
      <c r="CH516" s="51">
        <f t="shared" ca="1" si="438"/>
        <v>148</v>
      </c>
      <c r="CI516" s="51">
        <f t="shared" ca="1" si="439"/>
        <v>826</v>
      </c>
      <c r="CJ516" s="51">
        <f t="shared" ca="1" si="440"/>
        <v>148</v>
      </c>
      <c r="CK516" s="51">
        <f t="shared" ca="1" si="411"/>
        <v>888</v>
      </c>
      <c r="CL516" s="51">
        <f t="shared" ca="1" si="411"/>
        <v>888</v>
      </c>
      <c r="CM516" s="51">
        <f t="shared" ca="1" si="411"/>
        <v>888</v>
      </c>
      <c r="CN516" s="51">
        <f t="shared" ca="1" si="411"/>
        <v>888</v>
      </c>
      <c r="CO516" s="51">
        <f t="shared" ca="1" si="411"/>
        <v>4956</v>
      </c>
      <c r="CP516" s="51">
        <f t="shared" ca="1" si="411"/>
        <v>888</v>
      </c>
      <c r="CQ516" s="51">
        <f t="shared" ca="1" si="412"/>
        <v>829</v>
      </c>
      <c r="CR516" s="51">
        <f t="shared" ca="1" si="412"/>
        <v>829</v>
      </c>
      <c r="CS516" s="51">
        <f t="shared" ca="1" si="412"/>
        <v>2829</v>
      </c>
      <c r="CT516" s="51">
        <f t="shared" ca="1" si="412"/>
        <v>2829</v>
      </c>
      <c r="CU516" s="51">
        <f t="shared" ca="1" si="412"/>
        <v>-1161</v>
      </c>
      <c r="CV516" s="54">
        <f t="shared" ca="1" si="412"/>
        <v>2829</v>
      </c>
      <c r="CW516" s="25">
        <v>0</v>
      </c>
      <c r="CX516" s="55">
        <v>1</v>
      </c>
      <c r="CY516" s="55"/>
      <c r="CZ516" s="26">
        <v>0</v>
      </c>
      <c r="DA516" s="26">
        <v>0</v>
      </c>
      <c r="DB516" s="26">
        <v>0</v>
      </c>
      <c r="DC516" s="26">
        <v>0</v>
      </c>
      <c r="DD516" s="26">
        <v>0</v>
      </c>
      <c r="DE516" s="26">
        <v>0</v>
      </c>
      <c r="DF516" s="26">
        <v>0</v>
      </c>
      <c r="DG516" s="26">
        <v>0</v>
      </c>
      <c r="DH516" s="26">
        <v>0</v>
      </c>
      <c r="DI516" s="26">
        <v>0</v>
      </c>
      <c r="DJ516" s="26">
        <v>0</v>
      </c>
      <c r="DK516" s="26">
        <v>0</v>
      </c>
      <c r="DL516" s="27">
        <f t="shared" si="441"/>
        <v>46124.950636574104</v>
      </c>
      <c r="DM516" s="28">
        <f t="shared" ca="1" si="442"/>
        <v>1</v>
      </c>
      <c r="DN516" s="56">
        <f>_xlfn.XLOOKUP(B516,'[2]1. All Calls'!$R:$R,'[2]1. All Calls'!$A:$A,"",0)</f>
        <v>46049.950636574104</v>
      </c>
      <c r="DO516" s="57" t="str">
        <f ca="1">VLOOKUP(DM516,[1]Validation!$B$20:$C$25,2,0)</f>
        <v>Above 3 months</v>
      </c>
      <c r="DP516" s="58" t="str">
        <f>_xlfn.XLOOKUP(B516,'[1]Active AMCs- Dealer'!E:E,'[1]Active AMCs- Dealer'!L:L,"Not in AMC",0)</f>
        <v>Not in AMC</v>
      </c>
      <c r="DQ516" s="50"/>
      <c r="DR516" s="29" t="str">
        <f>_xlfn.XLOOKUP(B516,'[2]1. All Calls'!$R:$R,'[2]1. All Calls'!$F:$F,"",0)</f>
        <v>CC-01954976</v>
      </c>
      <c r="DS516" s="29" t="str">
        <f>_xlfn.XLOOKUP(B516,'[2]1. All Calls'!$R:$R,'[2]1. All Calls'!$AB:$AB,"",0)</f>
        <v>Sales call carried out for HMR update</v>
      </c>
      <c r="DT516" s="30">
        <f>_xlfn.XLOOKUP(DR516,'[2]1. All Calls'!$F:$F,'[2]1. All Calls'!$A:$A,"",0)</f>
        <v>46049.950636574104</v>
      </c>
      <c r="DU516" s="31">
        <f>_xlfn.XLOOKUP(DR516,'[2]1. All Calls'!$F:$F,'[2]1. All Calls'!$B:$B,"",0)</f>
        <v>58294</v>
      </c>
      <c r="DV516" s="31">
        <f>_xlfn.XLOOKUP(B516,[1]MDA_Assets!D:D,[1]MDA_Assets!N:N,"",0)</f>
        <v>38474</v>
      </c>
      <c r="DW516" s="31">
        <f>_xlfn.XLOOKUP(B516,[1]MDA_Assets!D:D,[1]MDA_Assets!O:O,"",0)</f>
        <v>19820</v>
      </c>
      <c r="DX516" s="32" t="str">
        <f>_xlfn.XLOOKUP(B516,[1]MDA_Assets!D:D,[1]MDA_Assets!Q:Q,"",0)</f>
        <v>XD</v>
      </c>
      <c r="DY516" s="33">
        <f>_xlfn.XLOOKUP(B516,[1]MDA_Assets!D:D,[1]MDA_Assets!R:R,"",0)</f>
        <v>46028</v>
      </c>
      <c r="DZ516" s="33">
        <f>_xlfn.XLOOKUP(B516,[1]MDA_Assets!D:D,[1]MDA_Assets!S:S,"",0)</f>
        <v>46028</v>
      </c>
      <c r="EA516" s="33">
        <f>_xlfn.XLOOKUP(B516,[1]MDA_Assets!D:D,[1]MDA_Assets!T:T,"",0)</f>
        <v>46028</v>
      </c>
      <c r="EB516" s="33">
        <f>_xlfn.XLOOKUP(B516,[1]MDA_Assets!D:D,[1]MDA_Assets!U:U,"",0)</f>
        <v>46028</v>
      </c>
      <c r="EC516" s="33">
        <f>_xlfn.XLOOKUP(B516,[1]MDA_Assets!D:D,[1]MDA_Assets!V:V,"",0)</f>
        <v>46028</v>
      </c>
      <c r="ED516" s="33">
        <f>_xlfn.XLOOKUP(B516,[1]MDA_Assets!D:D,[1]MDA_Assets!W:W,"",0)</f>
        <v>45350</v>
      </c>
      <c r="EE516" s="32">
        <f>_xlfn.XLOOKUP(B516,[1]MDA_Assets!D:D,[1]MDA_Assets!X:X,"",0)</f>
        <v>0</v>
      </c>
      <c r="EF516" s="33">
        <f>_xlfn.XLOOKUP(B516,[1]MDA_Assets!D:D,[1]MDA_Assets!Y:Y,"",0)</f>
        <v>0</v>
      </c>
      <c r="EG516" s="33">
        <f>_xlfn.XLOOKUP(B516,[1]MDA_Assets!D:D,[1]MDA_Assets!Z:Z,"",0)</f>
        <v>0</v>
      </c>
      <c r="EH516" s="33">
        <f>_xlfn.XLOOKUP(B516,[1]MDA_Assets!D:D,[1]MDA_Assets!AA:AA,"",0)</f>
        <v>0</v>
      </c>
      <c r="EI516" s="34">
        <f>_xlfn.XLOOKUP(B516,[1]MDA_Assets!D:D,[1]MDA_Assets!P:P,"",0)</f>
        <v>6</v>
      </c>
      <c r="EJ516" s="35" t="str">
        <f>_xlfn.XLOOKUP(B516,[1]MDA_Assets!D:D,[1]MDA_Assets!AB:AB,"",0)</f>
        <v>1717</v>
      </c>
      <c r="EK516" s="35" t="str">
        <f>_xlfn.XLOOKUP(B516,[1]MDA_Assets!D:D,[1]MDA_Assets!AC:AC,"",0)</f>
        <v>1717</v>
      </c>
      <c r="EL516" s="35" t="str">
        <f>_xlfn.XLOOKUP(B516,[1]MDA_Assets!D:D,[1]MDA_Assets!AD:AD,"",0)</f>
        <v>3717</v>
      </c>
      <c r="EM516" s="35" t="str">
        <f>_xlfn.XLOOKUP(B516,[1]MDA_Assets!D:D,[1]MDA_Assets!AE:AE,"",0)</f>
        <v>3717</v>
      </c>
      <c r="EN516" s="35" t="str">
        <f>_xlfn.XLOOKUP(B516,[1]MDA_Assets!D:D,[1]MDA_Assets!AF:AF,"",0)</f>
        <v>3795</v>
      </c>
      <c r="EO516" s="35" t="str">
        <f>_xlfn.XLOOKUP(B516,[1]MDA_Assets!D:D,[1]MDA_Assets!AG:AG,"",0)</f>
        <v>3717</v>
      </c>
      <c r="EP516" s="36">
        <f t="shared" si="416"/>
        <v>308</v>
      </c>
      <c r="EQ516" s="36">
        <f t="shared" si="416"/>
        <v>180</v>
      </c>
      <c r="ER516" s="36">
        <f t="shared" si="443"/>
        <v>365</v>
      </c>
      <c r="ES516" s="36">
        <f t="shared" si="444"/>
        <v>365</v>
      </c>
      <c r="ET516" s="36">
        <f t="shared" si="445"/>
        <v>730</v>
      </c>
      <c r="EU516" s="36">
        <f t="shared" si="446"/>
        <v>365</v>
      </c>
      <c r="EV516" s="36" t="str">
        <f t="shared" si="447"/>
        <v/>
      </c>
      <c r="EW516" s="36" t="str">
        <f t="shared" si="420"/>
        <v/>
      </c>
      <c r="EX516" s="36" t="str">
        <f t="shared" si="408"/>
        <v/>
      </c>
      <c r="EY516" s="36">
        <f t="shared" si="417"/>
        <v>9.94</v>
      </c>
      <c r="EZ516" s="36">
        <f t="shared" si="417"/>
        <v>5.81</v>
      </c>
      <c r="FA516" s="36">
        <f t="shared" si="417"/>
        <v>11.78</v>
      </c>
      <c r="FB516" s="36">
        <f t="shared" si="417"/>
        <v>11.78</v>
      </c>
      <c r="FC516" s="36">
        <f t="shared" si="417"/>
        <v>23.55</v>
      </c>
      <c r="FD516" s="36">
        <f t="shared" si="417"/>
        <v>11.78</v>
      </c>
      <c r="FE516" s="36" t="str">
        <f t="shared" si="417"/>
        <v/>
      </c>
      <c r="FF516" s="36" t="str">
        <f t="shared" si="417"/>
        <v/>
      </c>
      <c r="FG516" s="36" t="str">
        <f t="shared" si="417"/>
        <v/>
      </c>
      <c r="FH516" s="37" t="str" cm="1">
        <f t="array" ref="FH516">_xlfn.IFS(EY516="", "No Data", EY516&lt;0, "Negative/Future", EY516=0, "Zero Days", EY516&lt;=3, "&lt; 3 Months", EY516&lt;=6, "3 to 6 Months", EY516&lt;=9, "6 to 9 Months", EY516&lt;=12, "9 to 12 Months", EY516&lt;=15, "12 to 15 Months", EY516&lt;=18, "15 to 18 Months", EY516&lt;=24, "18 to 24 Months", EY516&gt;24, "&gt; 24 Months")</f>
        <v>9 to 12 Months</v>
      </c>
      <c r="FI516" s="37" t="str" cm="1">
        <f t="array" ref="FI516">_xlfn.IFS(EZ516="", "No Data", EZ516&lt;0, "Negative/Future", EZ516=0, "Zero Days", EZ516&lt;=3, "&lt; 3 Months", EZ516&lt;=6, "3 to 6 Months", EZ516&lt;=9, "6 to 9 Months", EZ516&lt;=12, "9 to 12 Months", EZ516&lt;=15, "12 to 15 Months", EZ516&lt;=18, "15 to 18 Months", EZ516&lt;=24, "18 to 24 Months", EZ516&gt;24, "&gt; 24 Months")</f>
        <v>3 to 6 Months</v>
      </c>
      <c r="FJ516" s="37" t="str" cm="1">
        <f t="array" ref="FJ516">_xlfn.IFS(FA516="", "No Data", FA516&lt;0, "Negative/Future", FA516=0, "Zero Days", FA516&lt;=3, "&lt; 3 Months", FA516&lt;=6, "3 to 6 Months", FA516&lt;=9, "6 to 9 Months", FA516&lt;=12, "9 to 12 Months", FA516&lt;=15, "12 to 15 Months", FA516&lt;=18, "15 to 18 Months", FA516&lt;=24, "18 to 24 Months", FA516&gt;24, "&gt; 24 Months")</f>
        <v>9 to 12 Months</v>
      </c>
      <c r="FK516" s="37" t="str" cm="1">
        <f t="array" ref="FK516">_xlfn.IFS(FB516="", "No Data", FB516&lt;0, "Negative/Future", FB516=0, "Zero Days", FB516&lt;=3, "&lt; 3 Months", FB516&lt;=6, "3 to 6 Months", FB516&lt;=9, "6 to 9 Months", FB516&lt;=12, "9 to 12 Months", FB516&lt;=15, "12 to 15 Months", FB516&lt;=18, "15 to 18 Months", FB516&lt;=24, "18 to 24 Months", FB516&gt;24, "&gt; 24 Months")</f>
        <v>9 to 12 Months</v>
      </c>
      <c r="FL516" s="37" t="str" cm="1">
        <f t="array" ref="FL516">_xlfn.IFS(FC516="", "No Data", FC516&lt;0, "Negative/Future", FC516=0, "Zero Days", FC516&lt;=3, "&lt; 3 Months", FC516&lt;=6, "3 to 6 Months", FC516&lt;=9, "6 to 9 Months", FC516&lt;=12, "9 to 12 Months", FC516&lt;=15, "12 to 15 Months", FC516&lt;=18, "15 to 18 Months", FC516&lt;=24, "18 to 24 Months", FC516&gt;24, "&gt; 24 Months")</f>
        <v>18 to 24 Months</v>
      </c>
      <c r="FM516" s="37" t="str" cm="1">
        <f t="array" ref="FM516">_xlfn.IFS(FD516="", "No Data", FD516&lt;0, "Negative/Future", FD516=0, "Zero Days", FD516&lt;=3, "&lt; 3 Months", FD516&lt;=6, "3 to 6 Months", FD516&lt;=9, "6 to 9 Months", FD516&lt;=12, "9 to 12 Months", FD516&lt;=15, "12 to 15 Months", FD516&lt;=18, "15 to 18 Months", FD516&lt;=24, "18 to 24 Months", FD516&gt;24, "&gt; 24 Months")</f>
        <v>9 to 12 Months</v>
      </c>
      <c r="FN516" s="37" t="str" cm="1">
        <f t="array" ref="FN516">_xlfn.IFS(FE516="", "No Data", FE516&lt;0, "Negative/Future", FE516=0, "Zero Days", FE516&lt;=3, "&lt; 3 Months", FE516&lt;=6, "3 to 6 Months", FE516&lt;=9, "6 to 9 Months", FE516&lt;=12, "9 to 12 Months", FE516&lt;=15, "12 to 15 Months", FE516&lt;=18, "15 to 18 Months", FE516&lt;=24, "18 to 24 Months", FE516&gt;24, "&gt; 24 Months")</f>
        <v>No Data</v>
      </c>
      <c r="FO516" s="37" t="str" cm="1">
        <f t="array" ref="FO516">_xlfn.IFS(FG516="", "No Data", FG516&lt;0, "Negative/Future", FG516=0, "Zero Days", FG516&lt;=3, "&lt; 3 Months", FG516&lt;=6, "3 to 6 Months", FG516&lt;=9, "6 to 9 Months", FG516&lt;=12, "9 to 12 Months", FG516&lt;=15, "12 to 15 Months", FG516&lt;=18, "15 to 18 Months", FG516&lt;=24, "18 to 24 Months", FG516&gt;24, "&gt; 24 Months")</f>
        <v>No Data</v>
      </c>
      <c r="FP516" s="37" t="str" cm="1">
        <f t="array" ref="FP516">_xlfn.IFS(FF516="", "No Data", FF516&lt;0, "Negative/Future", FF516=0, "Zero Days", FF516&lt;=3, "&lt; 3 Months", FF516&lt;=6, "3 to 6 Months", FF516&lt;=9, "6 to 9 Months", FF516&lt;=12, "9 to 12 Months", FF516&lt;=15, "12 to 15 Months", FF516&lt;=18, "15 to 18 Months", FF516&lt;=24, "18 to 24 Months", FF516&gt;24, "&gt; 24 Months")</f>
        <v>No Data</v>
      </c>
      <c r="FQ516" s="29" t="s">
        <v>592</v>
      </c>
      <c r="FR516" s="29">
        <v>6205638431</v>
      </c>
      <c r="FS516" s="38" t="s">
        <v>252</v>
      </c>
      <c r="FT516" s="38" t="s">
        <v>202</v>
      </c>
      <c r="FU516" s="31">
        <f>_xlfn.XLOOKUP(B516,[1]MDA_Assets!D:D,[1]MDA_Assets!X:X,"",0)</f>
        <v>0</v>
      </c>
      <c r="FV516" s="39">
        <v>0</v>
      </c>
      <c r="FW516" s="39">
        <v>0</v>
      </c>
      <c r="FX516" s="39">
        <v>0</v>
      </c>
      <c r="FY516" s="39">
        <v>9</v>
      </c>
      <c r="FZ516" s="40">
        <f t="shared" si="415"/>
        <v>46336</v>
      </c>
      <c r="GA516" s="40">
        <f t="shared" si="415"/>
        <v>46208</v>
      </c>
      <c r="GB516" s="40">
        <f t="shared" si="421"/>
        <v>46393</v>
      </c>
      <c r="GC516" s="40">
        <f t="shared" si="422"/>
        <v>46393</v>
      </c>
      <c r="GD516" s="40">
        <f t="shared" si="423"/>
        <v>46758</v>
      </c>
      <c r="GE516" s="40">
        <f t="shared" si="424"/>
        <v>45715</v>
      </c>
      <c r="GF516" s="40" t="str">
        <f t="shared" si="419"/>
        <v/>
      </c>
      <c r="GG516" s="40" t="str">
        <f t="shared" si="419"/>
        <v/>
      </c>
      <c r="GH516" s="40" t="str">
        <f t="shared" si="419"/>
        <v/>
      </c>
      <c r="GI516" s="39">
        <f t="shared" si="448"/>
        <v>1</v>
      </c>
      <c r="GJ516" s="39">
        <f t="shared" si="449"/>
        <v>0</v>
      </c>
      <c r="GK516" s="39">
        <f t="shared" si="450"/>
        <v>0</v>
      </c>
      <c r="GL516" s="39">
        <f t="shared" si="451"/>
        <v>5</v>
      </c>
    </row>
    <row r="517" spans="1:194" x14ac:dyDescent="0.25">
      <c r="A517" s="19">
        <v>183</v>
      </c>
      <c r="B517" s="43" t="s">
        <v>3415</v>
      </c>
      <c r="C517" s="43" t="s">
        <v>186</v>
      </c>
      <c r="D517" s="43" t="s">
        <v>241</v>
      </c>
      <c r="E517" s="43" t="s">
        <v>1002</v>
      </c>
      <c r="F517" s="43" t="s">
        <v>3416</v>
      </c>
      <c r="G517" s="43" t="s">
        <v>3317</v>
      </c>
      <c r="H517" s="43" t="s">
        <v>216</v>
      </c>
      <c r="I517" s="43" t="s">
        <v>192</v>
      </c>
      <c r="J517" s="44">
        <f t="shared" si="425"/>
        <v>40000.770833333336</v>
      </c>
      <c r="K517" s="44">
        <v>39636.770833333336</v>
      </c>
      <c r="L517" s="44">
        <v>39499.770833333336</v>
      </c>
      <c r="M517" s="43" t="s">
        <v>3417</v>
      </c>
      <c r="N517" s="43" t="s">
        <v>193</v>
      </c>
      <c r="O517" s="44">
        <v>45820.359606481485</v>
      </c>
      <c r="P517" s="43">
        <v>16812</v>
      </c>
      <c r="Q517" s="43">
        <v>12441</v>
      </c>
      <c r="R517" s="43">
        <v>4371</v>
      </c>
      <c r="S517" s="43" t="s">
        <v>206</v>
      </c>
      <c r="T517" s="44">
        <v>45630.770833333336</v>
      </c>
      <c r="U517" s="44">
        <v>45630.770833333336</v>
      </c>
      <c r="V517" s="44">
        <v>45630.770833333336</v>
      </c>
      <c r="W517" s="44">
        <v>45630.770833333336</v>
      </c>
      <c r="X517" s="44">
        <v>45630.770833333336</v>
      </c>
      <c r="Y517" s="44">
        <v>45368.770833333336</v>
      </c>
      <c r="Z517" s="44"/>
      <c r="AA517" s="44"/>
      <c r="AB517" s="44"/>
      <c r="AC517" s="44"/>
      <c r="AD517" s="44"/>
      <c r="AE517" s="43">
        <v>4</v>
      </c>
      <c r="AF517" s="43" t="s">
        <v>3418</v>
      </c>
      <c r="AG517" s="43" t="s">
        <v>3418</v>
      </c>
      <c r="AH517" s="43" t="s">
        <v>3419</v>
      </c>
      <c r="AI517" s="43" t="s">
        <v>3419</v>
      </c>
      <c r="AJ517" s="43" t="s">
        <v>3420</v>
      </c>
      <c r="AK517" s="43" t="s">
        <v>3419</v>
      </c>
      <c r="AL517" s="44">
        <v>45995</v>
      </c>
      <c r="AM517" s="44">
        <v>45810</v>
      </c>
      <c r="AN517" s="44">
        <v>45995</v>
      </c>
      <c r="AO517" s="44">
        <v>45995</v>
      </c>
      <c r="AP517" s="44">
        <v>46098</v>
      </c>
      <c r="AQ517" s="44">
        <v>45995</v>
      </c>
      <c r="AR517" s="44"/>
      <c r="AS517" s="44"/>
      <c r="AT517" s="44"/>
      <c r="AU517" s="43">
        <v>0</v>
      </c>
      <c r="AV517" s="43">
        <v>0</v>
      </c>
      <c r="AW517" s="43">
        <v>0</v>
      </c>
      <c r="AX517" s="51" t="s">
        <v>1006</v>
      </c>
      <c r="AY517" s="51" t="s">
        <v>1006</v>
      </c>
      <c r="AZ517" s="51" t="s">
        <v>198</v>
      </c>
      <c r="BA517" s="20">
        <f t="shared" ca="1" si="418"/>
        <v>1</v>
      </c>
      <c r="BB517" s="20">
        <f t="shared" ca="1" si="418"/>
        <v>1</v>
      </c>
      <c r="BC517" s="20">
        <f t="shared" ca="1" si="418"/>
        <v>1</v>
      </c>
      <c r="BD517" s="20">
        <f t="shared" ca="1" si="418"/>
        <v>1</v>
      </c>
      <c r="BE517" s="20">
        <f t="shared" ca="1" si="418"/>
        <v>1</v>
      </c>
      <c r="BF517" s="20">
        <f t="shared" ca="1" si="418"/>
        <v>1</v>
      </c>
      <c r="BG517" s="21" t="str">
        <f t="shared" ca="1" si="418"/>
        <v/>
      </c>
      <c r="BH517" s="21" t="str">
        <f t="shared" ca="1" si="418"/>
        <v/>
      </c>
      <c r="BI517" s="21" t="str">
        <f t="shared" ca="1" si="418"/>
        <v/>
      </c>
      <c r="BJ517" s="22">
        <f t="shared" ca="1" si="426"/>
        <v>6</v>
      </c>
      <c r="BK517" s="21">
        <f t="shared" si="427"/>
        <v>4</v>
      </c>
      <c r="BL517" s="22">
        <f t="shared" ca="1" si="428"/>
        <v>18235</v>
      </c>
      <c r="BM517" s="22">
        <f t="shared" ca="1" si="429"/>
        <v>13494</v>
      </c>
      <c r="BN517" s="23">
        <f t="shared" ca="1" si="430"/>
        <v>4741</v>
      </c>
      <c r="BO517" s="24">
        <f t="shared" ca="1" si="431"/>
        <v>1423</v>
      </c>
      <c r="BP517" s="51" t="str">
        <f>_xlfn.XLOOKUP(E517,[1]Validation!E:E,[1]Validation!F:F,"")</f>
        <v>E22</v>
      </c>
      <c r="BQ517" s="51" t="str">
        <f>_xlfn.XLOOKUP(BP517,[1]Validation!F:F,[1]Validation!G:G,"")</f>
        <v>E11 to E22</v>
      </c>
      <c r="BR517" s="52" t="str">
        <f>VLOOKUP(G517,[1]Validation!$B$1:$C$9,2,0)</f>
        <v>D</v>
      </c>
      <c r="BS517" s="51">
        <f t="shared" ca="1" si="432"/>
        <v>215</v>
      </c>
      <c r="BT517" s="53">
        <f>_xlfn.XLOOKUP(B517,'[2]1. All Calls'!$R:$R,'[2]1. All Calls'!$A:$A,"",0)</f>
        <v>45820.587835648097</v>
      </c>
      <c r="BU517" s="51" t="str">
        <f>_xlfn.XLOOKUP(B517,'[2]1. All Calls'!$R:$R,'[2]1. All Calls'!$F:$F,"",0)</f>
        <v>CC-01691815</v>
      </c>
      <c r="BV517" s="51" t="str">
        <f>_xlfn.XLOOKUP(B517,'[2]1. All Calls'!$R:$R,'[2]1. All Calls'!$J:$J,"",0)</f>
        <v>Sales Call</v>
      </c>
      <c r="BW517" s="53">
        <f>_xlfn.XLOOKUP(B517,'[2]Sch Calls'!$R:$R,'[2]Sch Calls'!$A:$A,"",0)</f>
        <v>45000.556145833303</v>
      </c>
      <c r="BX517" s="51">
        <f>_xlfn.XLOOKUP(B517,'[2]Sch Calls'!$R:$R,'[2]Sch Calls'!$B:$B,"",0)</f>
        <v>12013</v>
      </c>
      <c r="BY517" s="51" t="str">
        <f t="shared" si="413"/>
        <v>03-Jun-25</v>
      </c>
      <c r="BZ517" s="51" t="str">
        <f t="shared" si="413"/>
        <v>03-Jun-25</v>
      </c>
      <c r="CA517" s="51" t="str">
        <f t="shared" si="433"/>
        <v>06-Sep-25</v>
      </c>
      <c r="CB517" s="51" t="str">
        <f t="shared" si="434"/>
        <v>04-Jun-26</v>
      </c>
      <c r="CC517" s="51" t="str">
        <f t="shared" si="435"/>
        <v>18-Mar-26</v>
      </c>
      <c r="CD517" s="51" t="str">
        <f t="shared" si="436"/>
        <v>05-Dec-25</v>
      </c>
      <c r="CE517" s="51">
        <f t="shared" ca="1" si="414"/>
        <v>545</v>
      </c>
      <c r="CF517" s="51">
        <f t="shared" ca="1" si="414"/>
        <v>545</v>
      </c>
      <c r="CG517" s="51">
        <f t="shared" ca="1" si="437"/>
        <v>545</v>
      </c>
      <c r="CH517" s="51">
        <f t="shared" ca="1" si="438"/>
        <v>545</v>
      </c>
      <c r="CI517" s="51">
        <f t="shared" ca="1" si="439"/>
        <v>807</v>
      </c>
      <c r="CJ517" s="51">
        <f t="shared" ca="1" si="440"/>
        <v>545</v>
      </c>
      <c r="CK517" s="51">
        <f t="shared" ca="1" si="411"/>
        <v>2180</v>
      </c>
      <c r="CL517" s="51">
        <f t="shared" ca="1" si="411"/>
        <v>2180</v>
      </c>
      <c r="CM517" s="51">
        <f t="shared" ca="1" si="411"/>
        <v>2180</v>
      </c>
      <c r="CN517" s="51">
        <f t="shared" ca="1" si="411"/>
        <v>2180</v>
      </c>
      <c r="CO517" s="51">
        <f t="shared" ca="1" si="411"/>
        <v>3228</v>
      </c>
      <c r="CP517" s="51">
        <f t="shared" ca="1" si="411"/>
        <v>2180</v>
      </c>
      <c r="CQ517" s="51">
        <f t="shared" ca="1" si="412"/>
        <v>-547</v>
      </c>
      <c r="CR517" s="51">
        <f t="shared" ca="1" si="412"/>
        <v>-547</v>
      </c>
      <c r="CS517" s="51">
        <f t="shared" ca="1" si="412"/>
        <v>1453</v>
      </c>
      <c r="CT517" s="51">
        <f t="shared" ca="1" si="412"/>
        <v>1453</v>
      </c>
      <c r="CU517" s="51">
        <f t="shared" ca="1" si="412"/>
        <v>3425</v>
      </c>
      <c r="CV517" s="54">
        <f t="shared" ca="1" si="412"/>
        <v>1453</v>
      </c>
      <c r="CW517" s="25">
        <v>0</v>
      </c>
      <c r="CX517" s="55">
        <v>1</v>
      </c>
      <c r="CY517" s="55"/>
      <c r="CZ517" s="26">
        <v>0</v>
      </c>
      <c r="DA517" s="26">
        <v>0</v>
      </c>
      <c r="DB517" s="26">
        <v>0</v>
      </c>
      <c r="DC517" s="26">
        <v>0</v>
      </c>
      <c r="DD517" s="26">
        <v>0</v>
      </c>
      <c r="DE517" s="26">
        <v>0</v>
      </c>
      <c r="DF517" s="26">
        <v>0</v>
      </c>
      <c r="DG517" s="26">
        <v>0</v>
      </c>
      <c r="DH517" s="26">
        <v>0</v>
      </c>
      <c r="DI517" s="26">
        <v>0</v>
      </c>
      <c r="DJ517" s="26">
        <v>0</v>
      </c>
      <c r="DK517" s="26">
        <v>0</v>
      </c>
      <c r="DL517" s="27">
        <f t="shared" si="441"/>
        <v>45895.587835648097</v>
      </c>
      <c r="DM517" s="28">
        <f t="shared" ca="1" si="442"/>
        <v>1</v>
      </c>
      <c r="DN517" s="56">
        <f>_xlfn.XLOOKUP(B517,'[2]1. All Calls'!$R:$R,'[2]1. All Calls'!$A:$A,"",0)</f>
        <v>45820.587835648097</v>
      </c>
      <c r="DO517" s="57" t="str">
        <f ca="1">VLOOKUP(DM517,[1]Validation!$B$20:$C$25,2,0)</f>
        <v>Above 3 months</v>
      </c>
      <c r="DP517" s="58" t="str">
        <f>_xlfn.XLOOKUP(B517,'[1]Active AMCs- Dealer'!E:E,'[1]Active AMCs- Dealer'!L:L,"Not in AMC",0)</f>
        <v>Not in AMC</v>
      </c>
      <c r="DQ517" s="50"/>
      <c r="DR517" s="29" t="str">
        <f>_xlfn.XLOOKUP(B517,'[2]1. All Calls'!$R:$R,'[2]1. All Calls'!$F:$F,"",0)</f>
        <v>CC-01691815</v>
      </c>
      <c r="DS517" s="29" t="str">
        <f>_xlfn.XLOOKUP(B517,'[2]1. All Calls'!$R:$R,'[2]1. All Calls'!$AB:$AB,"",0)</f>
        <v>Sales call carried out for HMR update</v>
      </c>
      <c r="DT517" s="30">
        <f>_xlfn.XLOOKUP(DR517,'[2]1. All Calls'!$F:$F,'[2]1. All Calls'!$A:$A,"",0)</f>
        <v>45820.587835648097</v>
      </c>
      <c r="DU517" s="31">
        <f>_xlfn.XLOOKUP(DR517,'[2]1. All Calls'!$F:$F,'[2]1. All Calls'!$B:$B,"",0)</f>
        <v>16812</v>
      </c>
      <c r="DV517" s="31">
        <f>_xlfn.XLOOKUP(B517,[1]MDA_Assets!D:D,[1]MDA_Assets!N:N,"",0)</f>
        <v>12441</v>
      </c>
      <c r="DW517" s="31">
        <f>_xlfn.XLOOKUP(B517,[1]MDA_Assets!D:D,[1]MDA_Assets!O:O,"",0)</f>
        <v>4371</v>
      </c>
      <c r="DX517" s="32" t="str">
        <f>_xlfn.XLOOKUP(B517,[1]MDA_Assets!D:D,[1]MDA_Assets!Q:Q,"",0)</f>
        <v>XD</v>
      </c>
      <c r="DY517" s="33">
        <f>_xlfn.XLOOKUP(B517,[1]MDA_Assets!D:D,[1]MDA_Assets!R:R,"",0)</f>
        <v>45631</v>
      </c>
      <c r="DZ517" s="33">
        <f>_xlfn.XLOOKUP(B517,[1]MDA_Assets!D:D,[1]MDA_Assets!S:S,"",0)</f>
        <v>45631</v>
      </c>
      <c r="EA517" s="33">
        <f>_xlfn.XLOOKUP(B517,[1]MDA_Assets!D:D,[1]MDA_Assets!T:T,"",0)</f>
        <v>45631</v>
      </c>
      <c r="EB517" s="33">
        <f>_xlfn.XLOOKUP(B517,[1]MDA_Assets!D:D,[1]MDA_Assets!U:U,"",0)</f>
        <v>45631</v>
      </c>
      <c r="EC517" s="33">
        <f>_xlfn.XLOOKUP(B517,[1]MDA_Assets!D:D,[1]MDA_Assets!V:V,"",0)</f>
        <v>45631</v>
      </c>
      <c r="ED517" s="33">
        <f>_xlfn.XLOOKUP(B517,[1]MDA_Assets!D:D,[1]MDA_Assets!W:W,"",0)</f>
        <v>45369</v>
      </c>
      <c r="EE517" s="32">
        <f>_xlfn.XLOOKUP(B517,[1]MDA_Assets!D:D,[1]MDA_Assets!X:X,"",0)</f>
        <v>0</v>
      </c>
      <c r="EF517" s="33">
        <f>_xlfn.XLOOKUP(B517,[1]MDA_Assets!D:D,[1]MDA_Assets!Y:Y,"",0)</f>
        <v>0</v>
      </c>
      <c r="EG517" s="33">
        <f>_xlfn.XLOOKUP(B517,[1]MDA_Assets!D:D,[1]MDA_Assets!Z:Z,"",0)</f>
        <v>0</v>
      </c>
      <c r="EH517" s="33">
        <f>_xlfn.XLOOKUP(B517,[1]MDA_Assets!D:D,[1]MDA_Assets!AA:AA,"",0)</f>
        <v>0</v>
      </c>
      <c r="EI517" s="34">
        <f>_xlfn.XLOOKUP(B517,[1]MDA_Assets!D:D,[1]MDA_Assets!P:P,"",0)</f>
        <v>4</v>
      </c>
      <c r="EJ517" s="35" t="str">
        <f>_xlfn.XLOOKUP(B517,[1]MDA_Assets!D:D,[1]MDA_Assets!AB:AB,"",0)</f>
        <v>1633</v>
      </c>
      <c r="EK517" s="35" t="str">
        <f>_xlfn.XLOOKUP(B517,[1]MDA_Assets!D:D,[1]MDA_Assets!AC:AC,"",0)</f>
        <v>1633</v>
      </c>
      <c r="EL517" s="35" t="str">
        <f>_xlfn.XLOOKUP(B517,[1]MDA_Assets!D:D,[1]MDA_Assets!AD:AD,"",0)</f>
        <v>3633</v>
      </c>
      <c r="EM517" s="35" t="str">
        <f>_xlfn.XLOOKUP(B517,[1]MDA_Assets!D:D,[1]MDA_Assets!AE:AE,"",0)</f>
        <v>3633</v>
      </c>
      <c r="EN517" s="35" t="str">
        <f>_xlfn.XLOOKUP(B517,[1]MDA_Assets!D:D,[1]MDA_Assets!AF:AF,"",0)</f>
        <v>6653</v>
      </c>
      <c r="EO517" s="35" t="str">
        <f>_xlfn.XLOOKUP(B517,[1]MDA_Assets!D:D,[1]MDA_Assets!AG:AG,"",0)</f>
        <v>3633</v>
      </c>
      <c r="EP517" s="36">
        <f t="shared" si="416"/>
        <v>365</v>
      </c>
      <c r="EQ517" s="36">
        <f t="shared" si="416"/>
        <v>180</v>
      </c>
      <c r="ER517" s="36">
        <f t="shared" si="443"/>
        <v>365</v>
      </c>
      <c r="ES517" s="36">
        <f t="shared" si="444"/>
        <v>365</v>
      </c>
      <c r="ET517" s="36">
        <f t="shared" si="445"/>
        <v>730</v>
      </c>
      <c r="EU517" s="36">
        <f t="shared" si="446"/>
        <v>365</v>
      </c>
      <c r="EV517" s="36" t="str">
        <f t="shared" si="447"/>
        <v/>
      </c>
      <c r="EW517" s="36" t="str">
        <f t="shared" si="420"/>
        <v/>
      </c>
      <c r="EX517" s="36" t="str">
        <f t="shared" si="408"/>
        <v/>
      </c>
      <c r="EY517" s="36">
        <f t="shared" si="417"/>
        <v>11.78</v>
      </c>
      <c r="EZ517" s="36">
        <f t="shared" si="417"/>
        <v>5.81</v>
      </c>
      <c r="FA517" s="36">
        <f t="shared" si="417"/>
        <v>11.78</v>
      </c>
      <c r="FB517" s="36">
        <f t="shared" si="417"/>
        <v>11.78</v>
      </c>
      <c r="FC517" s="36">
        <f t="shared" si="417"/>
        <v>23.55</v>
      </c>
      <c r="FD517" s="36">
        <f t="shared" si="417"/>
        <v>11.78</v>
      </c>
      <c r="FE517" s="36" t="str">
        <f t="shared" si="417"/>
        <v/>
      </c>
      <c r="FF517" s="36" t="str">
        <f t="shared" si="417"/>
        <v/>
      </c>
      <c r="FG517" s="36" t="str">
        <f t="shared" si="417"/>
        <v/>
      </c>
      <c r="FH517" s="37" t="str" cm="1">
        <f t="array" ref="FH517">_xlfn.IFS(EY517="", "No Data", EY517&lt;0, "Negative/Future", EY517=0, "Zero Days", EY517&lt;=3, "&lt; 3 Months", EY517&lt;=6, "3 to 6 Months", EY517&lt;=9, "6 to 9 Months", EY517&lt;=12, "9 to 12 Months", EY517&lt;=15, "12 to 15 Months", EY517&lt;=18, "15 to 18 Months", EY517&lt;=24, "18 to 24 Months", EY517&gt;24, "&gt; 24 Months")</f>
        <v>9 to 12 Months</v>
      </c>
      <c r="FI517" s="37" t="str" cm="1">
        <f t="array" ref="FI517">_xlfn.IFS(EZ517="", "No Data", EZ517&lt;0, "Negative/Future", EZ517=0, "Zero Days", EZ517&lt;=3, "&lt; 3 Months", EZ517&lt;=6, "3 to 6 Months", EZ517&lt;=9, "6 to 9 Months", EZ517&lt;=12, "9 to 12 Months", EZ517&lt;=15, "12 to 15 Months", EZ517&lt;=18, "15 to 18 Months", EZ517&lt;=24, "18 to 24 Months", EZ517&gt;24, "&gt; 24 Months")</f>
        <v>3 to 6 Months</v>
      </c>
      <c r="FJ517" s="37" t="str" cm="1">
        <f t="array" ref="FJ517">_xlfn.IFS(FA517="", "No Data", FA517&lt;0, "Negative/Future", FA517=0, "Zero Days", FA517&lt;=3, "&lt; 3 Months", FA517&lt;=6, "3 to 6 Months", FA517&lt;=9, "6 to 9 Months", FA517&lt;=12, "9 to 12 Months", FA517&lt;=15, "12 to 15 Months", FA517&lt;=18, "15 to 18 Months", FA517&lt;=24, "18 to 24 Months", FA517&gt;24, "&gt; 24 Months")</f>
        <v>9 to 12 Months</v>
      </c>
      <c r="FK517" s="37" t="str" cm="1">
        <f t="array" ref="FK517">_xlfn.IFS(FB517="", "No Data", FB517&lt;0, "Negative/Future", FB517=0, "Zero Days", FB517&lt;=3, "&lt; 3 Months", FB517&lt;=6, "3 to 6 Months", FB517&lt;=9, "6 to 9 Months", FB517&lt;=12, "9 to 12 Months", FB517&lt;=15, "12 to 15 Months", FB517&lt;=18, "15 to 18 Months", FB517&lt;=24, "18 to 24 Months", FB517&gt;24, "&gt; 24 Months")</f>
        <v>9 to 12 Months</v>
      </c>
      <c r="FL517" s="37" t="str" cm="1">
        <f t="array" ref="FL517">_xlfn.IFS(FC517="", "No Data", FC517&lt;0, "Negative/Future", FC517=0, "Zero Days", FC517&lt;=3, "&lt; 3 Months", FC517&lt;=6, "3 to 6 Months", FC517&lt;=9, "6 to 9 Months", FC517&lt;=12, "9 to 12 Months", FC517&lt;=15, "12 to 15 Months", FC517&lt;=18, "15 to 18 Months", FC517&lt;=24, "18 to 24 Months", FC517&gt;24, "&gt; 24 Months")</f>
        <v>18 to 24 Months</v>
      </c>
      <c r="FM517" s="37" t="str" cm="1">
        <f t="array" ref="FM517">_xlfn.IFS(FD517="", "No Data", FD517&lt;0, "Negative/Future", FD517=0, "Zero Days", FD517&lt;=3, "&lt; 3 Months", FD517&lt;=6, "3 to 6 Months", FD517&lt;=9, "6 to 9 Months", FD517&lt;=12, "9 to 12 Months", FD517&lt;=15, "12 to 15 Months", FD517&lt;=18, "15 to 18 Months", FD517&lt;=24, "18 to 24 Months", FD517&gt;24, "&gt; 24 Months")</f>
        <v>9 to 12 Months</v>
      </c>
      <c r="FN517" s="37" t="str" cm="1">
        <f t="array" ref="FN517">_xlfn.IFS(FE517="", "No Data", FE517&lt;0, "Negative/Future", FE517=0, "Zero Days", FE517&lt;=3, "&lt; 3 Months", FE517&lt;=6, "3 to 6 Months", FE517&lt;=9, "6 to 9 Months", FE517&lt;=12, "9 to 12 Months", FE517&lt;=15, "12 to 15 Months", FE517&lt;=18, "15 to 18 Months", FE517&lt;=24, "18 to 24 Months", FE517&gt;24, "&gt; 24 Months")</f>
        <v>No Data</v>
      </c>
      <c r="FO517" s="37" t="str" cm="1">
        <f t="array" ref="FO517">_xlfn.IFS(FG517="", "No Data", FG517&lt;0, "Negative/Future", FG517=0, "Zero Days", FG517&lt;=3, "&lt; 3 Months", FG517&lt;=6, "3 to 6 Months", FG517&lt;=9, "6 to 9 Months", FG517&lt;=12, "9 to 12 Months", FG517&lt;=15, "12 to 15 Months", FG517&lt;=18, "15 to 18 Months", FG517&lt;=24, "18 to 24 Months", FG517&gt;24, "&gt; 24 Months")</f>
        <v>No Data</v>
      </c>
      <c r="FP517" s="37" t="str" cm="1">
        <f t="array" ref="FP517">_xlfn.IFS(FF517="", "No Data", FF517&lt;0, "Negative/Future", FF517=0, "Zero Days", FF517&lt;=3, "&lt; 3 Months", FF517&lt;=6, "3 to 6 Months", FF517&lt;=9, "6 to 9 Months", FF517&lt;=12, "9 to 12 Months", FF517&lt;=15, "12 to 15 Months", FF517&lt;=18, "15 to 18 Months", FF517&lt;=24, "18 to 24 Months", FF517&gt;24, "&gt; 24 Months")</f>
        <v>No Data</v>
      </c>
      <c r="FQ517" s="29" t="s">
        <v>3421</v>
      </c>
      <c r="FR517" s="29">
        <v>7735729983</v>
      </c>
      <c r="FS517" s="38" t="s">
        <v>252</v>
      </c>
      <c r="FT517" s="38" t="s">
        <v>252</v>
      </c>
      <c r="FU517" s="31">
        <f>_xlfn.XLOOKUP(B517,[1]MDA_Assets!D:D,[1]MDA_Assets!X:X,"",0)</f>
        <v>0</v>
      </c>
      <c r="FV517" s="39">
        <v>0</v>
      </c>
      <c r="FW517" s="39">
        <v>0</v>
      </c>
      <c r="FX517" s="39">
        <v>0</v>
      </c>
      <c r="FY517" s="39">
        <v>9</v>
      </c>
      <c r="FZ517" s="40">
        <f t="shared" si="415"/>
        <v>45996</v>
      </c>
      <c r="GA517" s="40">
        <f t="shared" si="415"/>
        <v>45811</v>
      </c>
      <c r="GB517" s="40">
        <f t="shared" si="421"/>
        <v>45996</v>
      </c>
      <c r="GC517" s="40">
        <f t="shared" si="422"/>
        <v>45996</v>
      </c>
      <c r="GD517" s="40">
        <f t="shared" si="423"/>
        <v>46361</v>
      </c>
      <c r="GE517" s="40">
        <f t="shared" si="424"/>
        <v>45734</v>
      </c>
      <c r="GF517" s="40" t="str">
        <f t="shared" si="419"/>
        <v/>
      </c>
      <c r="GG517" s="40" t="str">
        <f t="shared" si="419"/>
        <v/>
      </c>
      <c r="GH517" s="40" t="str">
        <f t="shared" si="419"/>
        <v/>
      </c>
      <c r="GI517" s="39">
        <f t="shared" si="448"/>
        <v>5</v>
      </c>
      <c r="GJ517" s="39">
        <f t="shared" si="449"/>
        <v>0</v>
      </c>
      <c r="GK517" s="39">
        <f t="shared" si="450"/>
        <v>0</v>
      </c>
      <c r="GL517" s="39">
        <f t="shared" si="451"/>
        <v>1</v>
      </c>
    </row>
    <row r="518" spans="1:194" x14ac:dyDescent="0.25">
      <c r="A518" s="19">
        <v>185</v>
      </c>
      <c r="B518" s="43" t="s">
        <v>3422</v>
      </c>
      <c r="C518" s="43" t="s">
        <v>254</v>
      </c>
      <c r="D518" s="43" t="s">
        <v>241</v>
      </c>
      <c r="E518" s="43" t="s">
        <v>255</v>
      </c>
      <c r="F518" s="43" t="s">
        <v>3423</v>
      </c>
      <c r="G518" s="43" t="s">
        <v>3317</v>
      </c>
      <c r="H518" s="43" t="s">
        <v>3424</v>
      </c>
      <c r="I518" s="43" t="s">
        <v>192</v>
      </c>
      <c r="J518" s="44">
        <f t="shared" si="425"/>
        <v>43797.770833333336</v>
      </c>
      <c r="K518" s="44">
        <v>43433.770833333336</v>
      </c>
      <c r="L518" s="44">
        <v>43433</v>
      </c>
      <c r="M518" s="43"/>
      <c r="N518" s="43"/>
      <c r="O518" s="44"/>
      <c r="P518" s="43"/>
      <c r="Q518" s="43"/>
      <c r="R518" s="43"/>
      <c r="S518" s="43"/>
      <c r="T518" s="44"/>
      <c r="U518" s="44"/>
      <c r="V518" s="44"/>
      <c r="W518" s="44"/>
      <c r="X518" s="44"/>
      <c r="Y518" s="44"/>
      <c r="Z518" s="44"/>
      <c r="AA518" s="44"/>
      <c r="AB518" s="44"/>
      <c r="AC518" s="44"/>
      <c r="AD518" s="44"/>
      <c r="AE518" s="43"/>
      <c r="AF518" s="43"/>
      <c r="AG518" s="43"/>
      <c r="AH518" s="43"/>
      <c r="AI518" s="43"/>
      <c r="AJ518" s="43"/>
      <c r="AK518" s="43"/>
      <c r="AL518" s="44"/>
      <c r="AM518" s="44"/>
      <c r="AN518" s="44"/>
      <c r="AO518" s="44"/>
      <c r="AP518" s="44"/>
      <c r="AQ518" s="44"/>
      <c r="AR518" s="44"/>
      <c r="AS518" s="44"/>
      <c r="AT518" s="44"/>
      <c r="AU518" s="43">
        <v>0</v>
      </c>
      <c r="AV518" s="43">
        <v>0</v>
      </c>
      <c r="AW518" s="43">
        <v>0</v>
      </c>
      <c r="AX518" s="51" t="s">
        <v>3425</v>
      </c>
      <c r="AY518" s="51" t="s">
        <v>211</v>
      </c>
      <c r="AZ518" s="51" t="s">
        <v>198</v>
      </c>
      <c r="BA518" s="20" t="str">
        <f t="shared" ca="1" si="418"/>
        <v/>
      </c>
      <c r="BB518" s="20" t="str">
        <f t="shared" ca="1" si="418"/>
        <v/>
      </c>
      <c r="BC518" s="20" t="str">
        <f t="shared" ca="1" si="418"/>
        <v/>
      </c>
      <c r="BD518" s="20" t="str">
        <f t="shared" ca="1" si="418"/>
        <v/>
      </c>
      <c r="BE518" s="20" t="str">
        <f t="shared" ca="1" si="418"/>
        <v/>
      </c>
      <c r="BF518" s="20" t="str">
        <f t="shared" ca="1" si="418"/>
        <v/>
      </c>
      <c r="BG518" s="21" t="str">
        <f t="shared" ca="1" si="418"/>
        <v/>
      </c>
      <c r="BH518" s="21" t="str">
        <f t="shared" ca="1" si="418"/>
        <v/>
      </c>
      <c r="BI518" s="21" t="str">
        <f t="shared" ca="1" si="418"/>
        <v/>
      </c>
      <c r="BJ518" s="22">
        <f t="shared" ca="1" si="426"/>
        <v>0</v>
      </c>
      <c r="BK518" s="21">
        <f t="shared" si="427"/>
        <v>0</v>
      </c>
      <c r="BL518" s="22" t="str">
        <f t="shared" ca="1" si="428"/>
        <v/>
      </c>
      <c r="BM518" s="22" t="str">
        <f t="shared" ca="1" si="429"/>
        <v/>
      </c>
      <c r="BN518" s="23" t="str">
        <f t="shared" ca="1" si="430"/>
        <v/>
      </c>
      <c r="BO518" s="24" t="str">
        <f t="shared" ca="1" si="431"/>
        <v/>
      </c>
      <c r="BP518" s="51" t="str">
        <f>_xlfn.XLOOKUP(E518,[1]Validation!E:E,[1]Validation!F:F,"")</f>
        <v>EN5</v>
      </c>
      <c r="BQ518" s="51" t="str">
        <f>_xlfn.XLOOKUP(BP518,[1]Validation!F:F,[1]Validation!G:G,"")</f>
        <v>EN4 to EN7</v>
      </c>
      <c r="BR518" s="52" t="str">
        <f>VLOOKUP(G518,[1]Validation!$B$1:$C$9,2,0)</f>
        <v>D</v>
      </c>
      <c r="BS518" s="51">
        <f t="shared" ca="1" si="432"/>
        <v>90</v>
      </c>
      <c r="BT518" s="53" t="str">
        <f>_xlfn.XLOOKUP(B518,'[2]1. All Calls'!$R:$R,'[2]1. All Calls'!$A:$A,"",0)</f>
        <v/>
      </c>
      <c r="BU518" s="51" t="str">
        <f>_xlfn.XLOOKUP(B518,'[2]1. All Calls'!$R:$R,'[2]1. All Calls'!$F:$F,"",0)</f>
        <v/>
      </c>
      <c r="BV518" s="51" t="str">
        <f>_xlfn.XLOOKUP(B518,'[2]1. All Calls'!$R:$R,'[2]1. All Calls'!$J:$J,"",0)</f>
        <v/>
      </c>
      <c r="BW518" s="53" t="str">
        <f>_xlfn.XLOOKUP(B518,'[2]Sch Calls'!$R:$R,'[2]Sch Calls'!$A:$A,"",0)</f>
        <v/>
      </c>
      <c r="BX518" s="51" t="str">
        <f>_xlfn.XLOOKUP(B518,'[2]Sch Calls'!$R:$R,'[2]Sch Calls'!$B:$B,"",0)</f>
        <v/>
      </c>
      <c r="BY518" s="51" t="str">
        <f t="shared" si="413"/>
        <v/>
      </c>
      <c r="BZ518" s="51" t="str">
        <f t="shared" si="413"/>
        <v/>
      </c>
      <c r="CA518" s="51" t="str">
        <f t="shared" si="433"/>
        <v/>
      </c>
      <c r="CB518" s="51" t="str">
        <f t="shared" si="434"/>
        <v/>
      </c>
      <c r="CC518" s="51" t="str">
        <f t="shared" si="435"/>
        <v/>
      </c>
      <c r="CD518" s="51" t="str">
        <f t="shared" si="436"/>
        <v/>
      </c>
      <c r="CE518" s="51" t="str">
        <f t="shared" ca="1" si="414"/>
        <v/>
      </c>
      <c r="CF518" s="51" t="str">
        <f t="shared" ca="1" si="414"/>
        <v/>
      </c>
      <c r="CG518" s="51" t="str">
        <f t="shared" ca="1" si="437"/>
        <v/>
      </c>
      <c r="CH518" s="51" t="str">
        <f t="shared" ca="1" si="438"/>
        <v/>
      </c>
      <c r="CI518" s="51" t="str">
        <f t="shared" ca="1" si="439"/>
        <v/>
      </c>
      <c r="CJ518" s="51" t="str">
        <f t="shared" ca="1" si="440"/>
        <v/>
      </c>
      <c r="CK518" s="51" t="str">
        <f t="shared" ca="1" si="411"/>
        <v/>
      </c>
      <c r="CL518" s="51" t="str">
        <f t="shared" ca="1" si="411"/>
        <v/>
      </c>
      <c r="CM518" s="51" t="str">
        <f t="shared" ca="1" si="411"/>
        <v/>
      </c>
      <c r="CN518" s="51" t="str">
        <f t="shared" ca="1" si="411"/>
        <v/>
      </c>
      <c r="CO518" s="51" t="str">
        <f t="shared" ca="1" si="411"/>
        <v/>
      </c>
      <c r="CP518" s="51" t="str">
        <f t="shared" ca="1" si="411"/>
        <v/>
      </c>
      <c r="CQ518" s="51" t="str">
        <f t="shared" si="412"/>
        <v/>
      </c>
      <c r="CR518" s="51" t="str">
        <f t="shared" si="412"/>
        <v/>
      </c>
      <c r="CS518" s="51" t="str">
        <f t="shared" si="412"/>
        <v/>
      </c>
      <c r="CT518" s="51" t="str">
        <f t="shared" si="412"/>
        <v/>
      </c>
      <c r="CU518" s="51" t="str">
        <f t="shared" si="412"/>
        <v/>
      </c>
      <c r="CV518" s="54" t="str">
        <f t="shared" si="412"/>
        <v/>
      </c>
      <c r="CW518" s="25">
        <v>0</v>
      </c>
      <c r="CX518" s="55">
        <v>1</v>
      </c>
      <c r="CY518" s="55"/>
      <c r="CZ518" s="26" t="s">
        <v>227</v>
      </c>
      <c r="DA518" s="26" t="s">
        <v>227</v>
      </c>
      <c r="DB518" s="26" t="s">
        <v>227</v>
      </c>
      <c r="DC518" s="26" t="s">
        <v>227</v>
      </c>
      <c r="DD518" s="26" t="s">
        <v>227</v>
      </c>
      <c r="DE518" s="26" t="s">
        <v>227</v>
      </c>
      <c r="DF518" s="26" t="s">
        <v>227</v>
      </c>
      <c r="DG518" s="26" t="s">
        <v>227</v>
      </c>
      <c r="DH518" s="26" t="s">
        <v>227</v>
      </c>
      <c r="DI518" s="26" t="s">
        <v>227</v>
      </c>
      <c r="DJ518" s="26" t="s">
        <v>227</v>
      </c>
      <c r="DK518" s="26" t="s">
        <v>227</v>
      </c>
      <c r="DL518" s="27" t="str">
        <f t="shared" si="441"/>
        <v>Blank</v>
      </c>
      <c r="DM518" s="28" t="str">
        <f t="shared" ca="1" si="442"/>
        <v>Blank</v>
      </c>
      <c r="DN518" s="56" t="str">
        <f>_xlfn.XLOOKUP(B518,'[2]1. All Calls'!$R:$R,'[2]1. All Calls'!$A:$A,"",0)</f>
        <v/>
      </c>
      <c r="DO518" s="57" t="str">
        <f ca="1">VLOOKUP(DM518,[1]Validation!$B$20:$C$25,2,0)</f>
        <v>Blank</v>
      </c>
      <c r="DP518" s="58" t="str">
        <f>_xlfn.XLOOKUP(B518,'[1]Active AMCs- Dealer'!E:E,'[1]Active AMCs- Dealer'!L:L,"Not in AMC",0)</f>
        <v>Not in AMC</v>
      </c>
      <c r="DQ518" s="50"/>
      <c r="DR518" s="29" t="str">
        <f>_xlfn.XLOOKUP(B518,'[2]1. All Calls'!$R:$R,'[2]1. All Calls'!$F:$F,"",0)</f>
        <v/>
      </c>
      <c r="DS518" s="29" t="str">
        <f>_xlfn.XLOOKUP(B518,'[2]1. All Calls'!$R:$R,'[2]1. All Calls'!$AB:$AB,"",0)</f>
        <v/>
      </c>
      <c r="DT518" s="30" t="str">
        <f>_xlfn.XLOOKUP(DR518,'[2]1. All Calls'!$F:$F,'[2]1. All Calls'!$A:$A,"",0)</f>
        <v/>
      </c>
      <c r="DU518" s="31" t="str">
        <f>_xlfn.XLOOKUP(DR518,'[2]1. All Calls'!$F:$F,'[2]1. All Calls'!$B:$B,"",0)</f>
        <v/>
      </c>
      <c r="DV518" s="31">
        <f>_xlfn.XLOOKUP(B518,[1]MDA_Assets!D:D,[1]MDA_Assets!N:N,"",0)</f>
        <v>0</v>
      </c>
      <c r="DW518" s="31">
        <f>_xlfn.XLOOKUP(B518,[1]MDA_Assets!D:D,[1]MDA_Assets!O:O,"",0)</f>
        <v>0</v>
      </c>
      <c r="DX518" s="32">
        <f>_xlfn.XLOOKUP(B518,[1]MDA_Assets!D:D,[1]MDA_Assets!Q:Q,"",0)</f>
        <v>0</v>
      </c>
      <c r="DY518" s="33">
        <f>_xlfn.XLOOKUP(B518,[1]MDA_Assets!D:D,[1]MDA_Assets!R:R,"",0)</f>
        <v>0</v>
      </c>
      <c r="DZ518" s="33">
        <f>_xlfn.XLOOKUP(B518,[1]MDA_Assets!D:D,[1]MDA_Assets!S:S,"",0)</f>
        <v>0</v>
      </c>
      <c r="EA518" s="33">
        <f>_xlfn.XLOOKUP(B518,[1]MDA_Assets!D:D,[1]MDA_Assets!T:T,"",0)</f>
        <v>0</v>
      </c>
      <c r="EB518" s="33">
        <f>_xlfn.XLOOKUP(B518,[1]MDA_Assets!D:D,[1]MDA_Assets!U:U,"",0)</f>
        <v>0</v>
      </c>
      <c r="EC518" s="33">
        <f>_xlfn.XLOOKUP(B518,[1]MDA_Assets!D:D,[1]MDA_Assets!V:V,"",0)</f>
        <v>0</v>
      </c>
      <c r="ED518" s="33">
        <f>_xlfn.XLOOKUP(B518,[1]MDA_Assets!D:D,[1]MDA_Assets!W:W,"",0)</f>
        <v>0</v>
      </c>
      <c r="EE518" s="32">
        <f>_xlfn.XLOOKUP(B518,[1]MDA_Assets!D:D,[1]MDA_Assets!X:X,"",0)</f>
        <v>0</v>
      </c>
      <c r="EF518" s="33">
        <f>_xlfn.XLOOKUP(B518,[1]MDA_Assets!D:D,[1]MDA_Assets!Y:Y,"",0)</f>
        <v>0</v>
      </c>
      <c r="EG518" s="33">
        <f>_xlfn.XLOOKUP(B518,[1]MDA_Assets!D:D,[1]MDA_Assets!Z:Z,"",0)</f>
        <v>0</v>
      </c>
      <c r="EH518" s="33">
        <f>_xlfn.XLOOKUP(B518,[1]MDA_Assets!D:D,[1]MDA_Assets!AA:AA,"",0)</f>
        <v>0</v>
      </c>
      <c r="EI518" s="34">
        <f>_xlfn.XLOOKUP(B518,[1]MDA_Assets!D:D,[1]MDA_Assets!P:P,"",0)</f>
        <v>0</v>
      </c>
      <c r="EJ518" s="35">
        <f>_xlfn.XLOOKUP(B518,[1]MDA_Assets!D:D,[1]MDA_Assets!AB:AB,"",0)</f>
        <v>0</v>
      </c>
      <c r="EK518" s="35">
        <f>_xlfn.XLOOKUP(B518,[1]MDA_Assets!D:D,[1]MDA_Assets!AC:AC,"",0)</f>
        <v>0</v>
      </c>
      <c r="EL518" s="35">
        <f>_xlfn.XLOOKUP(B518,[1]MDA_Assets!D:D,[1]MDA_Assets!AD:AD,"",0)</f>
        <v>0</v>
      </c>
      <c r="EM518" s="35">
        <f>_xlfn.XLOOKUP(B518,[1]MDA_Assets!D:D,[1]MDA_Assets!AE:AE,"",0)</f>
        <v>0</v>
      </c>
      <c r="EN518" s="35">
        <f>_xlfn.XLOOKUP(B518,[1]MDA_Assets!D:D,[1]MDA_Assets!AF:AF,"",0)</f>
        <v>0</v>
      </c>
      <c r="EO518" s="35">
        <f>_xlfn.XLOOKUP(B518,[1]MDA_Assets!D:D,[1]MDA_Assets!AG:AG,"",0)</f>
        <v>0</v>
      </c>
      <c r="EP518" s="36" t="str">
        <f t="shared" si="416"/>
        <v/>
      </c>
      <c r="EQ518" s="36" t="str">
        <f t="shared" si="416"/>
        <v/>
      </c>
      <c r="ER518" s="36" t="str">
        <f t="shared" si="443"/>
        <v/>
      </c>
      <c r="ES518" s="36" t="str">
        <f t="shared" si="444"/>
        <v/>
      </c>
      <c r="ET518" s="36" t="str">
        <f t="shared" si="445"/>
        <v/>
      </c>
      <c r="EU518" s="36" t="str">
        <f t="shared" si="446"/>
        <v/>
      </c>
      <c r="EV518" s="36" t="str">
        <f t="shared" si="447"/>
        <v/>
      </c>
      <c r="EW518" s="36" t="str">
        <f t="shared" si="420"/>
        <v/>
      </c>
      <c r="EX518" s="36" t="str">
        <f t="shared" si="408"/>
        <v/>
      </c>
      <c r="EY518" s="36" t="str">
        <f t="shared" si="417"/>
        <v/>
      </c>
      <c r="EZ518" s="36" t="str">
        <f t="shared" si="417"/>
        <v/>
      </c>
      <c r="FA518" s="36" t="str">
        <f t="shared" si="417"/>
        <v/>
      </c>
      <c r="FB518" s="36" t="str">
        <f t="shared" si="417"/>
        <v/>
      </c>
      <c r="FC518" s="36" t="str">
        <f t="shared" si="417"/>
        <v/>
      </c>
      <c r="FD518" s="36" t="str">
        <f t="shared" si="417"/>
        <v/>
      </c>
      <c r="FE518" s="36" t="str">
        <f t="shared" si="417"/>
        <v/>
      </c>
      <c r="FF518" s="36" t="str">
        <f t="shared" si="417"/>
        <v/>
      </c>
      <c r="FG518" s="36" t="str">
        <f t="shared" si="417"/>
        <v/>
      </c>
      <c r="FH518" s="37" t="str" cm="1">
        <f t="array" ref="FH518">_xlfn.IFS(EY518="", "No Data", EY518&lt;0, "Negative/Future", EY518=0, "Zero Days", EY518&lt;=3, "&lt; 3 Months", EY518&lt;=6, "3 to 6 Months", EY518&lt;=9, "6 to 9 Months", EY518&lt;=12, "9 to 12 Months", EY518&lt;=15, "12 to 15 Months", EY518&lt;=18, "15 to 18 Months", EY518&lt;=24, "18 to 24 Months", EY518&gt;24, "&gt; 24 Months")</f>
        <v>No Data</v>
      </c>
      <c r="FI518" s="37" t="str" cm="1">
        <f t="array" ref="FI518">_xlfn.IFS(EZ518="", "No Data", EZ518&lt;0, "Negative/Future", EZ518=0, "Zero Days", EZ518&lt;=3, "&lt; 3 Months", EZ518&lt;=6, "3 to 6 Months", EZ518&lt;=9, "6 to 9 Months", EZ518&lt;=12, "9 to 12 Months", EZ518&lt;=15, "12 to 15 Months", EZ518&lt;=18, "15 to 18 Months", EZ518&lt;=24, "18 to 24 Months", EZ518&gt;24, "&gt; 24 Months")</f>
        <v>No Data</v>
      </c>
      <c r="FJ518" s="37" t="str" cm="1">
        <f t="array" ref="FJ518">_xlfn.IFS(FA518="", "No Data", FA518&lt;0, "Negative/Future", FA518=0, "Zero Days", FA518&lt;=3, "&lt; 3 Months", FA518&lt;=6, "3 to 6 Months", FA518&lt;=9, "6 to 9 Months", FA518&lt;=12, "9 to 12 Months", FA518&lt;=15, "12 to 15 Months", FA518&lt;=18, "15 to 18 Months", FA518&lt;=24, "18 to 24 Months", FA518&gt;24, "&gt; 24 Months")</f>
        <v>No Data</v>
      </c>
      <c r="FK518" s="37" t="str" cm="1">
        <f t="array" ref="FK518">_xlfn.IFS(FB518="", "No Data", FB518&lt;0, "Negative/Future", FB518=0, "Zero Days", FB518&lt;=3, "&lt; 3 Months", FB518&lt;=6, "3 to 6 Months", FB518&lt;=9, "6 to 9 Months", FB518&lt;=12, "9 to 12 Months", FB518&lt;=15, "12 to 15 Months", FB518&lt;=18, "15 to 18 Months", FB518&lt;=24, "18 to 24 Months", FB518&gt;24, "&gt; 24 Months")</f>
        <v>No Data</v>
      </c>
      <c r="FL518" s="37" t="str" cm="1">
        <f t="array" ref="FL518">_xlfn.IFS(FC518="", "No Data", FC518&lt;0, "Negative/Future", FC518=0, "Zero Days", FC518&lt;=3, "&lt; 3 Months", FC518&lt;=6, "3 to 6 Months", FC518&lt;=9, "6 to 9 Months", FC518&lt;=12, "9 to 12 Months", FC518&lt;=15, "12 to 15 Months", FC518&lt;=18, "15 to 18 Months", FC518&lt;=24, "18 to 24 Months", FC518&gt;24, "&gt; 24 Months")</f>
        <v>No Data</v>
      </c>
      <c r="FM518" s="37" t="str" cm="1">
        <f t="array" ref="FM518">_xlfn.IFS(FD518="", "No Data", FD518&lt;0, "Negative/Future", FD518=0, "Zero Days", FD518&lt;=3, "&lt; 3 Months", FD518&lt;=6, "3 to 6 Months", FD518&lt;=9, "6 to 9 Months", FD518&lt;=12, "9 to 12 Months", FD518&lt;=15, "12 to 15 Months", FD518&lt;=18, "15 to 18 Months", FD518&lt;=24, "18 to 24 Months", FD518&gt;24, "&gt; 24 Months")</f>
        <v>No Data</v>
      </c>
      <c r="FN518" s="37" t="str" cm="1">
        <f t="array" ref="FN518">_xlfn.IFS(FE518="", "No Data", FE518&lt;0, "Negative/Future", FE518=0, "Zero Days", FE518&lt;=3, "&lt; 3 Months", FE518&lt;=6, "3 to 6 Months", FE518&lt;=9, "6 to 9 Months", FE518&lt;=12, "9 to 12 Months", FE518&lt;=15, "12 to 15 Months", FE518&lt;=18, "15 to 18 Months", FE518&lt;=24, "18 to 24 Months", FE518&gt;24, "&gt; 24 Months")</f>
        <v>No Data</v>
      </c>
      <c r="FO518" s="37" t="str" cm="1">
        <f t="array" ref="FO518">_xlfn.IFS(FG518="", "No Data", FG518&lt;0, "Negative/Future", FG518=0, "Zero Days", FG518&lt;=3, "&lt; 3 Months", FG518&lt;=6, "3 to 6 Months", FG518&lt;=9, "6 to 9 Months", FG518&lt;=12, "9 to 12 Months", FG518&lt;=15, "12 to 15 Months", FG518&lt;=18, "15 to 18 Months", FG518&lt;=24, "18 to 24 Months", FG518&gt;24, "&gt; 24 Months")</f>
        <v>No Data</v>
      </c>
      <c r="FP518" s="37" t="str" cm="1">
        <f t="array" ref="FP518">_xlfn.IFS(FF518="", "No Data", FF518&lt;0, "Negative/Future", FF518=0, "Zero Days", FF518&lt;=3, "&lt; 3 Months", FF518&lt;=6, "3 to 6 Months", FF518&lt;=9, "6 to 9 Months", FF518&lt;=12, "9 to 12 Months", FF518&lt;=15, "12 to 15 Months", FF518&lt;=18, "15 to 18 Months", FF518&lt;=24, "18 to 24 Months", FF518&gt;24, "&gt; 24 Months")</f>
        <v>No Data</v>
      </c>
      <c r="FQ518" s="29" t="s">
        <v>227</v>
      </c>
      <c r="FR518" s="29" t="s">
        <v>227</v>
      </c>
      <c r="FS518" s="38" t="s">
        <v>252</v>
      </c>
      <c r="FT518" s="38" t="s">
        <v>252</v>
      </c>
      <c r="FU518" s="31">
        <f>_xlfn.XLOOKUP(B518,[1]MDA_Assets!D:D,[1]MDA_Assets!X:X,"",0)</f>
        <v>0</v>
      </c>
      <c r="FV518" s="39">
        <v>0</v>
      </c>
      <c r="FW518" s="39">
        <v>0</v>
      </c>
      <c r="FX518" s="39">
        <v>0</v>
      </c>
      <c r="FY518" s="39">
        <v>9</v>
      </c>
      <c r="FZ518" s="40" t="str">
        <f t="shared" si="415"/>
        <v/>
      </c>
      <c r="GA518" s="40" t="str">
        <f t="shared" si="415"/>
        <v/>
      </c>
      <c r="GB518" s="40" t="str">
        <f t="shared" si="421"/>
        <v/>
      </c>
      <c r="GC518" s="40" t="str">
        <f t="shared" si="422"/>
        <v/>
      </c>
      <c r="GD518" s="40" t="str">
        <f t="shared" si="423"/>
        <v/>
      </c>
      <c r="GE518" s="40" t="str">
        <f t="shared" si="424"/>
        <v/>
      </c>
      <c r="GF518" s="40" t="str">
        <f t="shared" si="419"/>
        <v/>
      </c>
      <c r="GG518" s="40" t="str">
        <f t="shared" si="419"/>
        <v/>
      </c>
      <c r="GH518" s="40" t="str">
        <f t="shared" si="419"/>
        <v/>
      </c>
      <c r="GI518" s="39">
        <f t="shared" si="448"/>
        <v>0</v>
      </c>
      <c r="GJ518" s="39">
        <f t="shared" si="449"/>
        <v>0</v>
      </c>
      <c r="GK518" s="39">
        <f t="shared" si="450"/>
        <v>0</v>
      </c>
      <c r="GL518" s="39">
        <f t="shared" si="451"/>
        <v>0</v>
      </c>
    </row>
    <row r="519" spans="1:194" x14ac:dyDescent="0.25">
      <c r="A519" s="19">
        <v>196</v>
      </c>
      <c r="B519" s="43" t="s">
        <v>3426</v>
      </c>
      <c r="C519" s="43" t="s">
        <v>186</v>
      </c>
      <c r="D519" s="43" t="s">
        <v>187</v>
      </c>
      <c r="E519" s="43" t="s">
        <v>569</v>
      </c>
      <c r="F519" s="43" t="s">
        <v>3427</v>
      </c>
      <c r="G519" s="43" t="s">
        <v>3317</v>
      </c>
      <c r="H519" s="43" t="s">
        <v>205</v>
      </c>
      <c r="I519" s="43" t="s">
        <v>192</v>
      </c>
      <c r="J519" s="44">
        <f t="shared" si="425"/>
        <v>44843.770833333336</v>
      </c>
      <c r="K519" s="44">
        <v>44479.770833333336</v>
      </c>
      <c r="L519" s="44">
        <v>44428</v>
      </c>
      <c r="M519" s="43" t="s">
        <v>3428</v>
      </c>
      <c r="N519" s="43" t="s">
        <v>193</v>
      </c>
      <c r="O519" s="44">
        <v>45804.530590277776</v>
      </c>
      <c r="P519" s="43">
        <v>5318</v>
      </c>
      <c r="Q519" s="43">
        <v>1489</v>
      </c>
      <c r="R519" s="43">
        <v>3829</v>
      </c>
      <c r="S519" s="43" t="s">
        <v>206</v>
      </c>
      <c r="T519" s="44">
        <v>45091.770833333336</v>
      </c>
      <c r="U519" s="44">
        <v>45091.770833333336</v>
      </c>
      <c r="V519" s="44">
        <v>45091.770833333336</v>
      </c>
      <c r="W519" s="44">
        <v>45091.770833333336</v>
      </c>
      <c r="X519" s="44">
        <v>45091.770833333336</v>
      </c>
      <c r="Y519" s="44">
        <v>45091.770833333336</v>
      </c>
      <c r="Z519" s="44" t="s">
        <v>195</v>
      </c>
      <c r="AA519" s="44"/>
      <c r="AB519" s="44"/>
      <c r="AC519" s="44"/>
      <c r="AD519" s="44"/>
      <c r="AE519" s="43">
        <v>3</v>
      </c>
      <c r="AF519" s="43" t="s">
        <v>3429</v>
      </c>
      <c r="AG519" s="43" t="s">
        <v>3429</v>
      </c>
      <c r="AH519" s="43" t="s">
        <v>3430</v>
      </c>
      <c r="AI519" s="43" t="s">
        <v>3430</v>
      </c>
      <c r="AJ519" s="43" t="s">
        <v>3431</v>
      </c>
      <c r="AK519" s="43" t="s">
        <v>3430</v>
      </c>
      <c r="AL519" s="44">
        <v>45456</v>
      </c>
      <c r="AM519" s="44">
        <v>45271</v>
      </c>
      <c r="AN519" s="44">
        <v>45456</v>
      </c>
      <c r="AO519" s="44">
        <v>45456</v>
      </c>
      <c r="AP519" s="44">
        <v>45821</v>
      </c>
      <c r="AQ519" s="44">
        <v>45456</v>
      </c>
      <c r="AR519" s="44"/>
      <c r="AS519" s="44"/>
      <c r="AT519" s="44"/>
      <c r="AU519" s="43">
        <v>0</v>
      </c>
      <c r="AV519" s="43">
        <v>0</v>
      </c>
      <c r="AW519" s="43">
        <v>0</v>
      </c>
      <c r="AX519" s="51" t="s">
        <v>3432</v>
      </c>
      <c r="AY519" s="51" t="s">
        <v>221</v>
      </c>
      <c r="AZ519" s="51" t="s">
        <v>198</v>
      </c>
      <c r="BA519" s="20">
        <f t="shared" ca="1" si="418"/>
        <v>1</v>
      </c>
      <c r="BB519" s="20">
        <f t="shared" ca="1" si="418"/>
        <v>1</v>
      </c>
      <c r="BC519" s="20">
        <f t="shared" ca="1" si="418"/>
        <v>1</v>
      </c>
      <c r="BD519" s="20">
        <f t="shared" ca="1" si="418"/>
        <v>1</v>
      </c>
      <c r="BE519" s="20">
        <f t="shared" ca="1" si="418"/>
        <v>1</v>
      </c>
      <c r="BF519" s="20">
        <f t="shared" ca="1" si="418"/>
        <v>1</v>
      </c>
      <c r="BG519" s="21" t="str">
        <f t="shared" ca="1" si="418"/>
        <v/>
      </c>
      <c r="BH519" s="21" t="str">
        <f t="shared" ca="1" si="418"/>
        <v/>
      </c>
      <c r="BI519" s="21" t="str">
        <f t="shared" ca="1" si="418"/>
        <v/>
      </c>
      <c r="BJ519" s="22">
        <f t="shared" ca="1" si="426"/>
        <v>6</v>
      </c>
      <c r="BK519" s="21">
        <f t="shared" si="427"/>
        <v>3</v>
      </c>
      <c r="BL519" s="22">
        <f t="shared" ca="1" si="428"/>
        <v>6432</v>
      </c>
      <c r="BM519" s="22">
        <f t="shared" ca="1" si="429"/>
        <v>1801</v>
      </c>
      <c r="BN519" s="23">
        <f t="shared" ca="1" si="430"/>
        <v>4631</v>
      </c>
      <c r="BO519" s="24">
        <f t="shared" ca="1" si="431"/>
        <v>1114</v>
      </c>
      <c r="BP519" s="51" t="str">
        <f>_xlfn.XLOOKUP(E519,[1]Validation!E:E,[1]Validation!F:F,"")</f>
        <v>EG15</v>
      </c>
      <c r="BQ519" s="51" t="str">
        <f>_xlfn.XLOOKUP(BP519,[1]Validation!F:F,[1]Validation!G:G,"")</f>
        <v>EG11 to EG22</v>
      </c>
      <c r="BR519" s="52" t="str">
        <f>VLOOKUP(G519,[1]Validation!$B$1:$C$9,2,0)</f>
        <v>D</v>
      </c>
      <c r="BS519" s="51">
        <f t="shared" ca="1" si="432"/>
        <v>56</v>
      </c>
      <c r="BT519" s="53">
        <f>_xlfn.XLOOKUP(B519,'[2]1. All Calls'!$R:$R,'[2]1. All Calls'!$A:$A,"",0)</f>
        <v>45804.759027777778</v>
      </c>
      <c r="BU519" s="51" t="str">
        <f>_xlfn.XLOOKUP(B519,'[2]1. All Calls'!$R:$R,'[2]1. All Calls'!$F:$F,"",0)</f>
        <v>CC-01674174</v>
      </c>
      <c r="BV519" s="51" t="str">
        <f>_xlfn.XLOOKUP(B519,'[2]1. All Calls'!$R:$R,'[2]1. All Calls'!$J:$J,"",0)</f>
        <v>Sales Call</v>
      </c>
      <c r="BW519" s="53">
        <f>_xlfn.XLOOKUP(B519,'[2]Sch Calls'!$R:$R,'[2]Sch Calls'!$A:$A,"",0)</f>
        <v>44800.427858796298</v>
      </c>
      <c r="BX519" s="51">
        <f>_xlfn.XLOOKUP(B519,'[2]Sch Calls'!$R:$R,'[2]Sch Calls'!$B:$B,"",0)</f>
        <v>2727</v>
      </c>
      <c r="BY519" s="51" t="str">
        <f t="shared" si="413"/>
        <v>12-Dec-23</v>
      </c>
      <c r="BZ519" s="51" t="str">
        <f t="shared" si="413"/>
        <v>12-Dec-23</v>
      </c>
      <c r="CA519" s="51" t="str">
        <f t="shared" si="433"/>
        <v>16-Mar-24</v>
      </c>
      <c r="CB519" s="51" t="str">
        <f t="shared" si="434"/>
        <v>12-Dec-24</v>
      </c>
      <c r="CC519" s="51" t="str">
        <f t="shared" si="435"/>
        <v>14-Jun-25</v>
      </c>
      <c r="CD519" s="51" t="str">
        <f t="shared" si="436"/>
        <v>14-Jun-24</v>
      </c>
      <c r="CE519" s="51">
        <f t="shared" ca="1" si="414"/>
        <v>1084</v>
      </c>
      <c r="CF519" s="51">
        <f t="shared" ca="1" si="414"/>
        <v>1084</v>
      </c>
      <c r="CG519" s="51">
        <f t="shared" ca="1" si="437"/>
        <v>1084</v>
      </c>
      <c r="CH519" s="51">
        <f t="shared" ca="1" si="438"/>
        <v>1084</v>
      </c>
      <c r="CI519" s="51">
        <f t="shared" ca="1" si="439"/>
        <v>1084</v>
      </c>
      <c r="CJ519" s="51">
        <f t="shared" ca="1" si="440"/>
        <v>1084</v>
      </c>
      <c r="CK519" s="51">
        <f t="shared" ca="1" si="411"/>
        <v>3252</v>
      </c>
      <c r="CL519" s="51">
        <f t="shared" ca="1" si="411"/>
        <v>3252</v>
      </c>
      <c r="CM519" s="51">
        <f t="shared" ca="1" si="411"/>
        <v>3252</v>
      </c>
      <c r="CN519" s="51">
        <f t="shared" ca="1" si="411"/>
        <v>3252</v>
      </c>
      <c r="CO519" s="51">
        <f t="shared" ca="1" si="411"/>
        <v>3252</v>
      </c>
      <c r="CP519" s="51">
        <f t="shared" ca="1" si="411"/>
        <v>3252</v>
      </c>
      <c r="CQ519" s="51">
        <f t="shared" ca="1" si="412"/>
        <v>-2553</v>
      </c>
      <c r="CR519" s="51">
        <f t="shared" ca="1" si="412"/>
        <v>-2553</v>
      </c>
      <c r="CS519" s="51">
        <f t="shared" ca="1" si="412"/>
        <v>-553</v>
      </c>
      <c r="CT519" s="51">
        <f t="shared" ca="1" si="412"/>
        <v>-553</v>
      </c>
      <c r="CU519" s="51">
        <f t="shared" ca="1" si="412"/>
        <v>-353</v>
      </c>
      <c r="CV519" s="54">
        <f t="shared" ca="1" si="412"/>
        <v>-553</v>
      </c>
      <c r="CW519" s="25">
        <v>0</v>
      </c>
      <c r="CX519" s="55">
        <v>1</v>
      </c>
      <c r="CY519" s="55"/>
      <c r="CZ519" s="26">
        <v>0</v>
      </c>
      <c r="DA519" s="26">
        <v>0</v>
      </c>
      <c r="DB519" s="26">
        <v>0</v>
      </c>
      <c r="DC519" s="26">
        <v>0</v>
      </c>
      <c r="DD519" s="26">
        <v>0</v>
      </c>
      <c r="DE519" s="26">
        <v>0</v>
      </c>
      <c r="DF519" s="26">
        <v>0</v>
      </c>
      <c r="DG519" s="26">
        <v>0</v>
      </c>
      <c r="DH519" s="26">
        <v>0</v>
      </c>
      <c r="DI519" s="26">
        <v>0</v>
      </c>
      <c r="DJ519" s="26">
        <v>0</v>
      </c>
      <c r="DK519" s="26">
        <v>0</v>
      </c>
      <c r="DL519" s="27">
        <f t="shared" si="441"/>
        <v>45879.759027777778</v>
      </c>
      <c r="DM519" s="28">
        <f t="shared" ca="1" si="442"/>
        <v>1</v>
      </c>
      <c r="DN519" s="56">
        <f>_xlfn.XLOOKUP(B519,'[2]1. All Calls'!$R:$R,'[2]1. All Calls'!$A:$A,"",0)</f>
        <v>45804.759027777778</v>
      </c>
      <c r="DO519" s="57" t="str">
        <f ca="1">VLOOKUP(DM519,[1]Validation!$B$20:$C$25,2,0)</f>
        <v>Above 3 months</v>
      </c>
      <c r="DP519" s="58" t="str">
        <f>_xlfn.XLOOKUP(B519,'[1]Active AMCs- Dealer'!E:E,'[1]Active AMCs- Dealer'!L:L,"Not in AMC",0)</f>
        <v>Not in AMC</v>
      </c>
      <c r="DQ519" s="50"/>
      <c r="DR519" s="29" t="str">
        <f>_xlfn.XLOOKUP(B519,'[2]1. All Calls'!$R:$R,'[2]1. All Calls'!$F:$F,"",0)</f>
        <v>CC-01674174</v>
      </c>
      <c r="DS519" s="29" t="str">
        <f>_xlfn.XLOOKUP(B519,'[2]1. All Calls'!$R:$R,'[2]1. All Calls'!$AB:$AB,"",0)</f>
        <v>Sales call carried out for HMR update</v>
      </c>
      <c r="DT519" s="30">
        <f>_xlfn.XLOOKUP(DR519,'[2]1. All Calls'!$F:$F,'[2]1. All Calls'!$A:$A,"",0)</f>
        <v>45804.759027777778</v>
      </c>
      <c r="DU519" s="31">
        <f>_xlfn.XLOOKUP(DR519,'[2]1. All Calls'!$F:$F,'[2]1. All Calls'!$B:$B,"",0)</f>
        <v>5318</v>
      </c>
      <c r="DV519" s="31">
        <f>_xlfn.XLOOKUP(B519,[1]MDA_Assets!D:D,[1]MDA_Assets!N:N,"",0)</f>
        <v>1489</v>
      </c>
      <c r="DW519" s="31">
        <f>_xlfn.XLOOKUP(B519,[1]MDA_Assets!D:D,[1]MDA_Assets!O:O,"",0)</f>
        <v>3829</v>
      </c>
      <c r="DX519" s="32" t="str">
        <f>_xlfn.XLOOKUP(B519,[1]MDA_Assets!D:D,[1]MDA_Assets!Q:Q,"",0)</f>
        <v>XD</v>
      </c>
      <c r="DY519" s="33">
        <f>_xlfn.XLOOKUP(B519,[1]MDA_Assets!D:D,[1]MDA_Assets!R:R,"",0)</f>
        <v>45092</v>
      </c>
      <c r="DZ519" s="33">
        <f>_xlfn.XLOOKUP(B519,[1]MDA_Assets!D:D,[1]MDA_Assets!S:S,"",0)</f>
        <v>45092</v>
      </c>
      <c r="EA519" s="33">
        <f>_xlfn.XLOOKUP(B519,[1]MDA_Assets!D:D,[1]MDA_Assets!T:T,"",0)</f>
        <v>45092</v>
      </c>
      <c r="EB519" s="33">
        <f>_xlfn.XLOOKUP(B519,[1]MDA_Assets!D:D,[1]MDA_Assets!U:U,"",0)</f>
        <v>45092</v>
      </c>
      <c r="EC519" s="33">
        <f>_xlfn.XLOOKUP(B519,[1]MDA_Assets!D:D,[1]MDA_Assets!V:V,"",0)</f>
        <v>45092</v>
      </c>
      <c r="ED519" s="33">
        <f>_xlfn.XLOOKUP(B519,[1]MDA_Assets!D:D,[1]MDA_Assets!W:W,"",0)</f>
        <v>45092</v>
      </c>
      <c r="EE519" s="32" t="str">
        <f>_xlfn.XLOOKUP(B519,[1]MDA_Assets!D:D,[1]MDA_Assets!X:X,"",0)</f>
        <v>No</v>
      </c>
      <c r="EF519" s="33">
        <f>_xlfn.XLOOKUP(B519,[1]MDA_Assets!D:D,[1]MDA_Assets!Y:Y,"",0)</f>
        <v>0</v>
      </c>
      <c r="EG519" s="33">
        <f>_xlfn.XLOOKUP(B519,[1]MDA_Assets!D:D,[1]MDA_Assets!Z:Z,"",0)</f>
        <v>0</v>
      </c>
      <c r="EH519" s="33">
        <f>_xlfn.XLOOKUP(B519,[1]MDA_Assets!D:D,[1]MDA_Assets!AA:AA,"",0)</f>
        <v>0</v>
      </c>
      <c r="EI519" s="34">
        <f>_xlfn.XLOOKUP(B519,[1]MDA_Assets!D:D,[1]MDA_Assets!P:P,"",0)</f>
        <v>3</v>
      </c>
      <c r="EJ519" s="35" t="str">
        <f>_xlfn.XLOOKUP(B519,[1]MDA_Assets!D:D,[1]MDA_Assets!AB:AB,"",0)</f>
        <v>699</v>
      </c>
      <c r="EK519" s="35" t="str">
        <f>_xlfn.XLOOKUP(B519,[1]MDA_Assets!D:D,[1]MDA_Assets!AC:AC,"",0)</f>
        <v>699</v>
      </c>
      <c r="EL519" s="35" t="str">
        <f>_xlfn.XLOOKUP(B519,[1]MDA_Assets!D:D,[1]MDA_Assets!AD:AD,"",0)</f>
        <v>2699</v>
      </c>
      <c r="EM519" s="35" t="str">
        <f>_xlfn.XLOOKUP(B519,[1]MDA_Assets!D:D,[1]MDA_Assets!AE:AE,"",0)</f>
        <v>2699</v>
      </c>
      <c r="EN519" s="35" t="str">
        <f>_xlfn.XLOOKUP(B519,[1]MDA_Assets!D:D,[1]MDA_Assets!AF:AF,"",0)</f>
        <v>2899</v>
      </c>
      <c r="EO519" s="35" t="str">
        <f>_xlfn.XLOOKUP(B519,[1]MDA_Assets!D:D,[1]MDA_Assets!AG:AG,"",0)</f>
        <v>2699</v>
      </c>
      <c r="EP519" s="36">
        <f t="shared" si="416"/>
        <v>365</v>
      </c>
      <c r="EQ519" s="36">
        <f t="shared" si="416"/>
        <v>180</v>
      </c>
      <c r="ER519" s="36">
        <f t="shared" si="443"/>
        <v>365</v>
      </c>
      <c r="ES519" s="36">
        <f t="shared" si="444"/>
        <v>365</v>
      </c>
      <c r="ET519" s="36">
        <f t="shared" si="445"/>
        <v>730</v>
      </c>
      <c r="EU519" s="36">
        <f t="shared" si="446"/>
        <v>365</v>
      </c>
      <c r="EV519" s="36" t="str">
        <f t="shared" si="447"/>
        <v/>
      </c>
      <c r="EW519" s="36" t="str">
        <f t="shared" si="420"/>
        <v/>
      </c>
      <c r="EX519" s="36" t="str">
        <f t="shared" si="408"/>
        <v/>
      </c>
      <c r="EY519" s="36">
        <f t="shared" si="417"/>
        <v>11.78</v>
      </c>
      <c r="EZ519" s="36">
        <f t="shared" si="417"/>
        <v>5.81</v>
      </c>
      <c r="FA519" s="36">
        <f t="shared" si="417"/>
        <v>11.78</v>
      </c>
      <c r="FB519" s="36">
        <f t="shared" si="417"/>
        <v>11.78</v>
      </c>
      <c r="FC519" s="36">
        <f t="shared" si="417"/>
        <v>23.55</v>
      </c>
      <c r="FD519" s="36">
        <f t="shared" si="417"/>
        <v>11.78</v>
      </c>
      <c r="FE519" s="36" t="str">
        <f t="shared" si="417"/>
        <v/>
      </c>
      <c r="FF519" s="36" t="str">
        <f t="shared" si="417"/>
        <v/>
      </c>
      <c r="FG519" s="36" t="str">
        <f t="shared" si="417"/>
        <v/>
      </c>
      <c r="FH519" s="37" t="str" cm="1">
        <f t="array" ref="FH519">_xlfn.IFS(EY519="", "No Data", EY519&lt;0, "Negative/Future", EY519=0, "Zero Days", EY519&lt;=3, "&lt; 3 Months", EY519&lt;=6, "3 to 6 Months", EY519&lt;=9, "6 to 9 Months", EY519&lt;=12, "9 to 12 Months", EY519&lt;=15, "12 to 15 Months", EY519&lt;=18, "15 to 18 Months", EY519&lt;=24, "18 to 24 Months", EY519&gt;24, "&gt; 24 Months")</f>
        <v>9 to 12 Months</v>
      </c>
      <c r="FI519" s="37" t="str" cm="1">
        <f t="array" ref="FI519">_xlfn.IFS(EZ519="", "No Data", EZ519&lt;0, "Negative/Future", EZ519=0, "Zero Days", EZ519&lt;=3, "&lt; 3 Months", EZ519&lt;=6, "3 to 6 Months", EZ519&lt;=9, "6 to 9 Months", EZ519&lt;=12, "9 to 12 Months", EZ519&lt;=15, "12 to 15 Months", EZ519&lt;=18, "15 to 18 Months", EZ519&lt;=24, "18 to 24 Months", EZ519&gt;24, "&gt; 24 Months")</f>
        <v>3 to 6 Months</v>
      </c>
      <c r="FJ519" s="37" t="str" cm="1">
        <f t="array" ref="FJ519">_xlfn.IFS(FA519="", "No Data", FA519&lt;0, "Negative/Future", FA519=0, "Zero Days", FA519&lt;=3, "&lt; 3 Months", FA519&lt;=6, "3 to 6 Months", FA519&lt;=9, "6 to 9 Months", FA519&lt;=12, "9 to 12 Months", FA519&lt;=15, "12 to 15 Months", FA519&lt;=18, "15 to 18 Months", FA519&lt;=24, "18 to 24 Months", FA519&gt;24, "&gt; 24 Months")</f>
        <v>9 to 12 Months</v>
      </c>
      <c r="FK519" s="37" t="str" cm="1">
        <f t="array" ref="FK519">_xlfn.IFS(FB519="", "No Data", FB519&lt;0, "Negative/Future", FB519=0, "Zero Days", FB519&lt;=3, "&lt; 3 Months", FB519&lt;=6, "3 to 6 Months", FB519&lt;=9, "6 to 9 Months", FB519&lt;=12, "9 to 12 Months", FB519&lt;=15, "12 to 15 Months", FB519&lt;=18, "15 to 18 Months", FB519&lt;=24, "18 to 24 Months", FB519&gt;24, "&gt; 24 Months")</f>
        <v>9 to 12 Months</v>
      </c>
      <c r="FL519" s="37" t="str" cm="1">
        <f t="array" ref="FL519">_xlfn.IFS(FC519="", "No Data", FC519&lt;0, "Negative/Future", FC519=0, "Zero Days", FC519&lt;=3, "&lt; 3 Months", FC519&lt;=6, "3 to 6 Months", FC519&lt;=9, "6 to 9 Months", FC519&lt;=12, "9 to 12 Months", FC519&lt;=15, "12 to 15 Months", FC519&lt;=18, "15 to 18 Months", FC519&lt;=24, "18 to 24 Months", FC519&gt;24, "&gt; 24 Months")</f>
        <v>18 to 24 Months</v>
      </c>
      <c r="FM519" s="37" t="str" cm="1">
        <f t="array" ref="FM519">_xlfn.IFS(FD519="", "No Data", FD519&lt;0, "Negative/Future", FD519=0, "Zero Days", FD519&lt;=3, "&lt; 3 Months", FD519&lt;=6, "3 to 6 Months", FD519&lt;=9, "6 to 9 Months", FD519&lt;=12, "9 to 12 Months", FD519&lt;=15, "12 to 15 Months", FD519&lt;=18, "15 to 18 Months", FD519&lt;=24, "18 to 24 Months", FD519&gt;24, "&gt; 24 Months")</f>
        <v>9 to 12 Months</v>
      </c>
      <c r="FN519" s="37" t="str" cm="1">
        <f t="array" ref="FN519">_xlfn.IFS(FE519="", "No Data", FE519&lt;0, "Negative/Future", FE519=0, "Zero Days", FE519&lt;=3, "&lt; 3 Months", FE519&lt;=6, "3 to 6 Months", FE519&lt;=9, "6 to 9 Months", FE519&lt;=12, "9 to 12 Months", FE519&lt;=15, "12 to 15 Months", FE519&lt;=18, "15 to 18 Months", FE519&lt;=24, "18 to 24 Months", FE519&gt;24, "&gt; 24 Months")</f>
        <v>No Data</v>
      </c>
      <c r="FO519" s="37" t="str" cm="1">
        <f t="array" ref="FO519">_xlfn.IFS(FG519="", "No Data", FG519&lt;0, "Negative/Future", FG519=0, "Zero Days", FG519&lt;=3, "&lt; 3 Months", FG519&lt;=6, "3 to 6 Months", FG519&lt;=9, "6 to 9 Months", FG519&lt;=12, "9 to 12 Months", FG519&lt;=15, "12 to 15 Months", FG519&lt;=18, "15 to 18 Months", FG519&lt;=24, "18 to 24 Months", FG519&gt;24, "&gt; 24 Months")</f>
        <v>No Data</v>
      </c>
      <c r="FP519" s="37" t="str" cm="1">
        <f t="array" ref="FP519">_xlfn.IFS(FF519="", "No Data", FF519&lt;0, "Negative/Future", FF519=0, "Zero Days", FF519&lt;=3, "&lt; 3 Months", FF519&lt;=6, "3 to 6 Months", FF519&lt;=9, "6 to 9 Months", FF519&lt;=12, "9 to 12 Months", FF519&lt;=15, "12 to 15 Months", FF519&lt;=18, "15 to 18 Months", FF519&lt;=24, "18 to 24 Months", FF519&gt;24, "&gt; 24 Months")</f>
        <v>No Data</v>
      </c>
      <c r="FQ519" s="29" t="s">
        <v>3433</v>
      </c>
      <c r="FR519" s="29">
        <v>7488737393</v>
      </c>
      <c r="FS519" s="38" t="s">
        <v>252</v>
      </c>
      <c r="FT519" s="38" t="s">
        <v>252</v>
      </c>
      <c r="FU519" s="31" t="str">
        <f>_xlfn.XLOOKUP(B519,[1]MDA_Assets!D:D,[1]MDA_Assets!X:X,"",0)</f>
        <v>No</v>
      </c>
      <c r="FV519" s="39">
        <v>0</v>
      </c>
      <c r="FW519" s="39">
        <v>0</v>
      </c>
      <c r="FX519" s="39">
        <v>0</v>
      </c>
      <c r="FY519" s="39">
        <v>9</v>
      </c>
      <c r="FZ519" s="40">
        <f t="shared" si="415"/>
        <v>45457</v>
      </c>
      <c r="GA519" s="40">
        <f t="shared" si="415"/>
        <v>45272</v>
      </c>
      <c r="GB519" s="40">
        <f t="shared" si="421"/>
        <v>45457</v>
      </c>
      <c r="GC519" s="40">
        <f t="shared" si="422"/>
        <v>45457</v>
      </c>
      <c r="GD519" s="40">
        <f t="shared" si="423"/>
        <v>45822</v>
      </c>
      <c r="GE519" s="40">
        <f t="shared" si="424"/>
        <v>45457</v>
      </c>
      <c r="GF519" s="40" t="str">
        <f t="shared" si="419"/>
        <v/>
      </c>
      <c r="GG519" s="40" t="str">
        <f t="shared" si="419"/>
        <v/>
      </c>
      <c r="GH519" s="40" t="str">
        <f t="shared" si="419"/>
        <v/>
      </c>
      <c r="GI519" s="39">
        <f t="shared" si="448"/>
        <v>6</v>
      </c>
      <c r="GJ519" s="39">
        <f t="shared" si="449"/>
        <v>0</v>
      </c>
      <c r="GK519" s="39">
        <f t="shared" si="450"/>
        <v>0</v>
      </c>
      <c r="GL519" s="39">
        <f t="shared" si="451"/>
        <v>0</v>
      </c>
    </row>
    <row r="520" spans="1:194" x14ac:dyDescent="0.25">
      <c r="A520" s="19">
        <v>200</v>
      </c>
      <c r="B520" s="43" t="s">
        <v>3434</v>
      </c>
      <c r="C520" s="43" t="s">
        <v>254</v>
      </c>
      <c r="D520" s="43" t="s">
        <v>241</v>
      </c>
      <c r="E520" s="43" t="s">
        <v>255</v>
      </c>
      <c r="F520" s="43" t="s">
        <v>3435</v>
      </c>
      <c r="G520" s="43" t="s">
        <v>3317</v>
      </c>
      <c r="H520" s="43" t="s">
        <v>336</v>
      </c>
      <c r="I520" s="43" t="s">
        <v>192</v>
      </c>
      <c r="J520" s="44">
        <f t="shared" si="425"/>
        <v>44928.104166666664</v>
      </c>
      <c r="K520" s="44">
        <v>44564.104166666664</v>
      </c>
      <c r="L520" s="44">
        <v>44466</v>
      </c>
      <c r="M520" s="43" t="s">
        <v>3436</v>
      </c>
      <c r="N520" s="43" t="s">
        <v>193</v>
      </c>
      <c r="O520" s="44">
        <v>45804.543865740743</v>
      </c>
      <c r="P520" s="43">
        <v>1335</v>
      </c>
      <c r="Q520" s="43"/>
      <c r="R520" s="43">
        <v>1335</v>
      </c>
      <c r="S520" s="43" t="s">
        <v>206</v>
      </c>
      <c r="T520" s="44">
        <v>45109.770833333336</v>
      </c>
      <c r="U520" s="44">
        <v>45109.770833333336</v>
      </c>
      <c r="V520" s="44">
        <v>45109.770833333336</v>
      </c>
      <c r="W520" s="44">
        <v>45109.770833333336</v>
      </c>
      <c r="X520" s="44">
        <v>45109.770833333336</v>
      </c>
      <c r="Y520" s="44">
        <v>45109.770833333336</v>
      </c>
      <c r="Z520" s="44" t="s">
        <v>195</v>
      </c>
      <c r="AA520" s="44"/>
      <c r="AB520" s="44"/>
      <c r="AC520" s="44"/>
      <c r="AD520" s="44"/>
      <c r="AE520" s="43">
        <v>3</v>
      </c>
      <c r="AF520" s="43" t="s">
        <v>3437</v>
      </c>
      <c r="AG520" s="43" t="s">
        <v>3437</v>
      </c>
      <c r="AH520" s="43" t="s">
        <v>3438</v>
      </c>
      <c r="AI520" s="43" t="s">
        <v>3438</v>
      </c>
      <c r="AJ520" s="43" t="s">
        <v>3439</v>
      </c>
      <c r="AK520" s="43" t="s">
        <v>3438</v>
      </c>
      <c r="AL520" s="44">
        <v>45289</v>
      </c>
      <c r="AM520" s="44">
        <v>45289</v>
      </c>
      <c r="AN520" s="44">
        <v>45474</v>
      </c>
      <c r="AO520" s="44">
        <v>45474</v>
      </c>
      <c r="AP520" s="44">
        <v>45839</v>
      </c>
      <c r="AQ520" s="44">
        <v>45474</v>
      </c>
      <c r="AR520" s="44"/>
      <c r="AS520" s="44"/>
      <c r="AT520" s="44"/>
      <c r="AU520" s="43">
        <v>0</v>
      </c>
      <c r="AV520" s="43">
        <v>0</v>
      </c>
      <c r="AW520" s="43">
        <v>0</v>
      </c>
      <c r="AX520" s="51" t="s">
        <v>3440</v>
      </c>
      <c r="AY520" s="51" t="s">
        <v>316</v>
      </c>
      <c r="AZ520" s="51" t="s">
        <v>198</v>
      </c>
      <c r="BA520" s="20">
        <f t="shared" ca="1" si="418"/>
        <v>1</v>
      </c>
      <c r="BB520" s="20">
        <f t="shared" ca="1" si="418"/>
        <v>1</v>
      </c>
      <c r="BC520" s="20">
        <f t="shared" ca="1" si="418"/>
        <v>1</v>
      </c>
      <c r="BD520" s="20">
        <f t="shared" ca="1" si="418"/>
        <v>1</v>
      </c>
      <c r="BE520" s="20">
        <f t="shared" ca="1" si="418"/>
        <v>1</v>
      </c>
      <c r="BF520" s="20">
        <f t="shared" ca="1" si="418"/>
        <v>1</v>
      </c>
      <c r="BG520" s="21" t="str">
        <f t="shared" ca="1" si="418"/>
        <v/>
      </c>
      <c r="BH520" s="21" t="str">
        <f t="shared" ca="1" si="418"/>
        <v/>
      </c>
      <c r="BI520" s="21" t="str">
        <f t="shared" ca="1" si="418"/>
        <v/>
      </c>
      <c r="BJ520" s="22">
        <f t="shared" ca="1" si="426"/>
        <v>6</v>
      </c>
      <c r="BK520" s="21">
        <f t="shared" si="427"/>
        <v>3</v>
      </c>
      <c r="BL520" s="22">
        <f t="shared" ca="1" si="428"/>
        <v>2449</v>
      </c>
      <c r="BM520" s="22">
        <f t="shared" ca="1" si="429"/>
        <v>0</v>
      </c>
      <c r="BN520" s="23">
        <f t="shared" ca="1" si="430"/>
        <v>2449</v>
      </c>
      <c r="BO520" s="24">
        <f t="shared" ca="1" si="431"/>
        <v>1114</v>
      </c>
      <c r="BP520" s="51" t="str">
        <f>_xlfn.XLOOKUP(E520,[1]Validation!E:E,[1]Validation!F:F,"")</f>
        <v>EN5</v>
      </c>
      <c r="BQ520" s="51" t="str">
        <f>_xlfn.XLOOKUP(BP520,[1]Validation!F:F,[1]Validation!G:G,"")</f>
        <v>EN4 to EN7</v>
      </c>
      <c r="BR520" s="52" t="str">
        <f>VLOOKUP(G520,[1]Validation!$B$1:$C$9,2,0)</f>
        <v>D</v>
      </c>
      <c r="BS520" s="51">
        <f t="shared" ca="1" si="432"/>
        <v>53</v>
      </c>
      <c r="BT520" s="53">
        <f>_xlfn.XLOOKUP(B520,'[2]1. All Calls'!$R:$R,'[2]1. All Calls'!$A:$A,"",0)</f>
        <v>45804.772222222222</v>
      </c>
      <c r="BU520" s="51" t="str">
        <f>_xlfn.XLOOKUP(B520,'[2]1. All Calls'!$R:$R,'[2]1. All Calls'!$F:$F,"",0)</f>
        <v>CC-01674185</v>
      </c>
      <c r="BV520" s="51" t="str">
        <f>_xlfn.XLOOKUP(B520,'[2]1. All Calls'!$R:$R,'[2]1. All Calls'!$J:$J,"",0)</f>
        <v>Sales Call</v>
      </c>
      <c r="BW520" s="53" t="str">
        <f>_xlfn.XLOOKUP(B520,'[2]Sch Calls'!$R:$R,'[2]Sch Calls'!$A:$A,"",0)</f>
        <v/>
      </c>
      <c r="BX520" s="51" t="str">
        <f>_xlfn.XLOOKUP(B520,'[2]Sch Calls'!$R:$R,'[2]Sch Calls'!$B:$B,"",0)</f>
        <v/>
      </c>
      <c r="BY520" s="51" t="str">
        <f t="shared" si="413"/>
        <v>30-Dec-23</v>
      </c>
      <c r="BZ520" s="51" t="str">
        <f t="shared" si="413"/>
        <v>30-Dec-23</v>
      </c>
      <c r="CA520" s="51" t="str">
        <f t="shared" si="433"/>
        <v>03-Apr-24</v>
      </c>
      <c r="CB520" s="51" t="str">
        <f t="shared" si="434"/>
        <v>30-Dec-24</v>
      </c>
      <c r="CC520" s="51" t="str">
        <f t="shared" si="435"/>
        <v>02-Jul-25</v>
      </c>
      <c r="CD520" s="51" t="str">
        <f t="shared" si="436"/>
        <v>02-Jul-24</v>
      </c>
      <c r="CE520" s="51">
        <f t="shared" ca="1" si="414"/>
        <v>1066</v>
      </c>
      <c r="CF520" s="51">
        <f t="shared" ca="1" si="414"/>
        <v>1066</v>
      </c>
      <c r="CG520" s="51">
        <f t="shared" ca="1" si="437"/>
        <v>1066</v>
      </c>
      <c r="CH520" s="51">
        <f t="shared" ca="1" si="438"/>
        <v>1066</v>
      </c>
      <c r="CI520" s="51">
        <f t="shared" ca="1" si="439"/>
        <v>1066</v>
      </c>
      <c r="CJ520" s="51">
        <f t="shared" ca="1" si="440"/>
        <v>1066</v>
      </c>
      <c r="CK520" s="51">
        <f t="shared" ca="1" si="411"/>
        <v>3198</v>
      </c>
      <c r="CL520" s="51">
        <f t="shared" ca="1" si="411"/>
        <v>3198</v>
      </c>
      <c r="CM520" s="51">
        <f t="shared" ca="1" si="411"/>
        <v>3198</v>
      </c>
      <c r="CN520" s="51">
        <f t="shared" ca="1" si="411"/>
        <v>3198</v>
      </c>
      <c r="CO520" s="51">
        <f t="shared" ca="1" si="411"/>
        <v>3198</v>
      </c>
      <c r="CP520" s="51">
        <f t="shared" ca="1" si="411"/>
        <v>3198</v>
      </c>
      <c r="CQ520" s="51">
        <f t="shared" ca="1" si="412"/>
        <v>-2533</v>
      </c>
      <c r="CR520" s="51">
        <f t="shared" ca="1" si="412"/>
        <v>-2533</v>
      </c>
      <c r="CS520" s="51">
        <f t="shared" ca="1" si="412"/>
        <v>-533</v>
      </c>
      <c r="CT520" s="51">
        <f t="shared" ca="1" si="412"/>
        <v>-533</v>
      </c>
      <c r="CU520" s="51">
        <f t="shared" ca="1" si="412"/>
        <v>3467</v>
      </c>
      <c r="CV520" s="54">
        <f t="shared" ca="1" si="412"/>
        <v>-533</v>
      </c>
      <c r="CW520" s="25">
        <v>0</v>
      </c>
      <c r="CX520" s="55">
        <v>1</v>
      </c>
      <c r="CY520" s="60"/>
      <c r="CZ520" s="26">
        <v>0</v>
      </c>
      <c r="DA520" s="26">
        <v>0</v>
      </c>
      <c r="DB520" s="26">
        <v>0</v>
      </c>
      <c r="DC520" s="26">
        <v>0</v>
      </c>
      <c r="DD520" s="26">
        <v>0</v>
      </c>
      <c r="DE520" s="26">
        <v>0</v>
      </c>
      <c r="DF520" s="26">
        <v>0</v>
      </c>
      <c r="DG520" s="26">
        <v>0</v>
      </c>
      <c r="DH520" s="26">
        <v>0</v>
      </c>
      <c r="DI520" s="26">
        <v>0</v>
      </c>
      <c r="DJ520" s="26">
        <v>0</v>
      </c>
      <c r="DK520" s="26">
        <v>0</v>
      </c>
      <c r="DL520" s="27">
        <f t="shared" si="441"/>
        <v>45879.772222222222</v>
      </c>
      <c r="DM520" s="28">
        <f t="shared" ca="1" si="442"/>
        <v>1</v>
      </c>
      <c r="DN520" s="56">
        <f>_xlfn.XLOOKUP(B520,'[2]1. All Calls'!$R:$R,'[2]1. All Calls'!$A:$A,"",0)</f>
        <v>45804.772222222222</v>
      </c>
      <c r="DO520" s="57" t="str">
        <f ca="1">VLOOKUP(DM520,[1]Validation!$B$20:$C$25,2,0)</f>
        <v>Above 3 months</v>
      </c>
      <c r="DP520" s="58" t="str">
        <f>_xlfn.XLOOKUP(B520,'[1]Active AMCs- Dealer'!E:E,'[1]Active AMCs- Dealer'!L:L,"Not in AMC",0)</f>
        <v>Not in AMC</v>
      </c>
      <c r="DQ520" s="50"/>
      <c r="DR520" s="29" t="str">
        <f>_xlfn.XLOOKUP(B520,'[2]1. All Calls'!$R:$R,'[2]1. All Calls'!$F:$F,"",0)</f>
        <v>CC-01674185</v>
      </c>
      <c r="DS520" s="29" t="str">
        <f>_xlfn.XLOOKUP(B520,'[2]1. All Calls'!$R:$R,'[2]1. All Calls'!$AB:$AB,"",0)</f>
        <v>Sales call carried out for HMR update</v>
      </c>
      <c r="DT520" s="30">
        <f>_xlfn.XLOOKUP(DR520,'[2]1. All Calls'!$F:$F,'[2]1. All Calls'!$A:$A,"",0)</f>
        <v>45804.772222222222</v>
      </c>
      <c r="DU520" s="31">
        <f>_xlfn.XLOOKUP(DR520,'[2]1. All Calls'!$F:$F,'[2]1. All Calls'!$B:$B,"",0)</f>
        <v>1335</v>
      </c>
      <c r="DV520" s="31">
        <f>_xlfn.XLOOKUP(B520,[1]MDA_Assets!D:D,[1]MDA_Assets!N:N,"",0)</f>
        <v>0</v>
      </c>
      <c r="DW520" s="31">
        <f>_xlfn.XLOOKUP(B520,[1]MDA_Assets!D:D,[1]MDA_Assets!O:O,"",0)</f>
        <v>1335</v>
      </c>
      <c r="DX520" s="32" t="str">
        <f>_xlfn.XLOOKUP(B520,[1]MDA_Assets!D:D,[1]MDA_Assets!Q:Q,"",0)</f>
        <v>XD</v>
      </c>
      <c r="DY520" s="33">
        <f>_xlfn.XLOOKUP(B520,[1]MDA_Assets!D:D,[1]MDA_Assets!R:R,"",0)</f>
        <v>45110</v>
      </c>
      <c r="DZ520" s="33">
        <f>_xlfn.XLOOKUP(B520,[1]MDA_Assets!D:D,[1]MDA_Assets!S:S,"",0)</f>
        <v>45110</v>
      </c>
      <c r="EA520" s="33">
        <f>_xlfn.XLOOKUP(B520,[1]MDA_Assets!D:D,[1]MDA_Assets!T:T,"",0)</f>
        <v>45110</v>
      </c>
      <c r="EB520" s="33">
        <f>_xlfn.XLOOKUP(B520,[1]MDA_Assets!D:D,[1]MDA_Assets!U:U,"",0)</f>
        <v>45110</v>
      </c>
      <c r="EC520" s="33">
        <f>_xlfn.XLOOKUP(B520,[1]MDA_Assets!D:D,[1]MDA_Assets!V:V,"",0)</f>
        <v>45110</v>
      </c>
      <c r="ED520" s="33">
        <f>_xlfn.XLOOKUP(B520,[1]MDA_Assets!D:D,[1]MDA_Assets!W:W,"",0)</f>
        <v>45110</v>
      </c>
      <c r="EE520" s="32" t="str">
        <f>_xlfn.XLOOKUP(B520,[1]MDA_Assets!D:D,[1]MDA_Assets!X:X,"",0)</f>
        <v>No</v>
      </c>
      <c r="EF520" s="33">
        <f>_xlfn.XLOOKUP(B520,[1]MDA_Assets!D:D,[1]MDA_Assets!Y:Y,"",0)</f>
        <v>0</v>
      </c>
      <c r="EG520" s="33">
        <f>_xlfn.XLOOKUP(B520,[1]MDA_Assets!D:D,[1]MDA_Assets!Z:Z,"",0)</f>
        <v>0</v>
      </c>
      <c r="EH520" s="33">
        <f>_xlfn.XLOOKUP(B520,[1]MDA_Assets!D:D,[1]MDA_Assets!AA:AA,"",0)</f>
        <v>0</v>
      </c>
      <c r="EI520" s="34">
        <f>_xlfn.XLOOKUP(B520,[1]MDA_Assets!D:D,[1]MDA_Assets!P:P,"",0)</f>
        <v>3</v>
      </c>
      <c r="EJ520" s="35" t="str">
        <f>_xlfn.XLOOKUP(B520,[1]MDA_Assets!D:D,[1]MDA_Assets!AB:AB,"",0)</f>
        <v>665</v>
      </c>
      <c r="EK520" s="35" t="str">
        <f>_xlfn.XLOOKUP(B520,[1]MDA_Assets!D:D,[1]MDA_Assets!AC:AC,"",0)</f>
        <v>665</v>
      </c>
      <c r="EL520" s="35" t="str">
        <f>_xlfn.XLOOKUP(B520,[1]MDA_Assets!D:D,[1]MDA_Assets!AD:AD,"",0)</f>
        <v>2665</v>
      </c>
      <c r="EM520" s="35" t="str">
        <f>_xlfn.XLOOKUP(B520,[1]MDA_Assets!D:D,[1]MDA_Assets!AE:AE,"",0)</f>
        <v>2665</v>
      </c>
      <c r="EN520" s="35" t="str">
        <f>_xlfn.XLOOKUP(B520,[1]MDA_Assets!D:D,[1]MDA_Assets!AF:AF,"",0)</f>
        <v>6665</v>
      </c>
      <c r="EO520" s="35" t="str">
        <f>_xlfn.XLOOKUP(B520,[1]MDA_Assets!D:D,[1]MDA_Assets!AG:AG,"",0)</f>
        <v>2665</v>
      </c>
      <c r="EP520" s="36">
        <f t="shared" si="416"/>
        <v>180</v>
      </c>
      <c r="EQ520" s="36">
        <f t="shared" si="416"/>
        <v>180</v>
      </c>
      <c r="ER520" s="36">
        <f t="shared" si="443"/>
        <v>365</v>
      </c>
      <c r="ES520" s="36">
        <f t="shared" si="444"/>
        <v>365</v>
      </c>
      <c r="ET520" s="36">
        <f t="shared" si="445"/>
        <v>730</v>
      </c>
      <c r="EU520" s="36">
        <f t="shared" si="446"/>
        <v>365</v>
      </c>
      <c r="EV520" s="36" t="str">
        <f t="shared" si="447"/>
        <v/>
      </c>
      <c r="EW520" s="36" t="str">
        <f t="shared" si="420"/>
        <v/>
      </c>
      <c r="EX520" s="36" t="str">
        <f t="shared" si="408"/>
        <v/>
      </c>
      <c r="EY520" s="36">
        <f t="shared" si="417"/>
        <v>5.81</v>
      </c>
      <c r="EZ520" s="36">
        <f t="shared" si="417"/>
        <v>5.81</v>
      </c>
      <c r="FA520" s="36">
        <f t="shared" si="417"/>
        <v>11.78</v>
      </c>
      <c r="FB520" s="36">
        <f t="shared" si="417"/>
        <v>11.78</v>
      </c>
      <c r="FC520" s="36">
        <f t="shared" si="417"/>
        <v>23.55</v>
      </c>
      <c r="FD520" s="36">
        <f t="shared" si="417"/>
        <v>11.78</v>
      </c>
      <c r="FE520" s="36" t="str">
        <f t="shared" si="417"/>
        <v/>
      </c>
      <c r="FF520" s="36" t="str">
        <f t="shared" si="417"/>
        <v/>
      </c>
      <c r="FG520" s="36" t="str">
        <f t="shared" si="417"/>
        <v/>
      </c>
      <c r="FH520" s="37" t="str" cm="1">
        <f t="array" ref="FH520">_xlfn.IFS(EY520="", "No Data", EY520&lt;0, "Negative/Future", EY520=0, "Zero Days", EY520&lt;=3, "&lt; 3 Months", EY520&lt;=6, "3 to 6 Months", EY520&lt;=9, "6 to 9 Months", EY520&lt;=12, "9 to 12 Months", EY520&lt;=15, "12 to 15 Months", EY520&lt;=18, "15 to 18 Months", EY520&lt;=24, "18 to 24 Months", EY520&gt;24, "&gt; 24 Months")</f>
        <v>3 to 6 Months</v>
      </c>
      <c r="FI520" s="37" t="str" cm="1">
        <f t="array" ref="FI520">_xlfn.IFS(EZ520="", "No Data", EZ520&lt;0, "Negative/Future", EZ520=0, "Zero Days", EZ520&lt;=3, "&lt; 3 Months", EZ520&lt;=6, "3 to 6 Months", EZ520&lt;=9, "6 to 9 Months", EZ520&lt;=12, "9 to 12 Months", EZ520&lt;=15, "12 to 15 Months", EZ520&lt;=18, "15 to 18 Months", EZ520&lt;=24, "18 to 24 Months", EZ520&gt;24, "&gt; 24 Months")</f>
        <v>3 to 6 Months</v>
      </c>
      <c r="FJ520" s="37" t="str" cm="1">
        <f t="array" ref="FJ520">_xlfn.IFS(FA520="", "No Data", FA520&lt;0, "Negative/Future", FA520=0, "Zero Days", FA520&lt;=3, "&lt; 3 Months", FA520&lt;=6, "3 to 6 Months", FA520&lt;=9, "6 to 9 Months", FA520&lt;=12, "9 to 12 Months", FA520&lt;=15, "12 to 15 Months", FA520&lt;=18, "15 to 18 Months", FA520&lt;=24, "18 to 24 Months", FA520&gt;24, "&gt; 24 Months")</f>
        <v>9 to 12 Months</v>
      </c>
      <c r="FK520" s="37" t="str" cm="1">
        <f t="array" ref="FK520">_xlfn.IFS(FB520="", "No Data", FB520&lt;0, "Negative/Future", FB520=0, "Zero Days", FB520&lt;=3, "&lt; 3 Months", FB520&lt;=6, "3 to 6 Months", FB520&lt;=9, "6 to 9 Months", FB520&lt;=12, "9 to 12 Months", FB520&lt;=15, "12 to 15 Months", FB520&lt;=18, "15 to 18 Months", FB520&lt;=24, "18 to 24 Months", FB520&gt;24, "&gt; 24 Months")</f>
        <v>9 to 12 Months</v>
      </c>
      <c r="FL520" s="37" t="str" cm="1">
        <f t="array" ref="FL520">_xlfn.IFS(FC520="", "No Data", FC520&lt;0, "Negative/Future", FC520=0, "Zero Days", FC520&lt;=3, "&lt; 3 Months", FC520&lt;=6, "3 to 6 Months", FC520&lt;=9, "6 to 9 Months", FC520&lt;=12, "9 to 12 Months", FC520&lt;=15, "12 to 15 Months", FC520&lt;=18, "15 to 18 Months", FC520&lt;=24, "18 to 24 Months", FC520&gt;24, "&gt; 24 Months")</f>
        <v>18 to 24 Months</v>
      </c>
      <c r="FM520" s="37" t="str" cm="1">
        <f t="array" ref="FM520">_xlfn.IFS(FD520="", "No Data", FD520&lt;0, "Negative/Future", FD520=0, "Zero Days", FD520&lt;=3, "&lt; 3 Months", FD520&lt;=6, "3 to 6 Months", FD520&lt;=9, "6 to 9 Months", FD520&lt;=12, "9 to 12 Months", FD520&lt;=15, "12 to 15 Months", FD520&lt;=18, "15 to 18 Months", FD520&lt;=24, "18 to 24 Months", FD520&gt;24, "&gt; 24 Months")</f>
        <v>9 to 12 Months</v>
      </c>
      <c r="FN520" s="37" t="str" cm="1">
        <f t="array" ref="FN520">_xlfn.IFS(FE520="", "No Data", FE520&lt;0, "Negative/Future", FE520=0, "Zero Days", FE520&lt;=3, "&lt; 3 Months", FE520&lt;=6, "3 to 6 Months", FE520&lt;=9, "6 to 9 Months", FE520&lt;=12, "9 to 12 Months", FE520&lt;=15, "12 to 15 Months", FE520&lt;=18, "15 to 18 Months", FE520&lt;=24, "18 to 24 Months", FE520&gt;24, "&gt; 24 Months")</f>
        <v>No Data</v>
      </c>
      <c r="FO520" s="37" t="str" cm="1">
        <f t="array" ref="FO520">_xlfn.IFS(FG520="", "No Data", FG520&lt;0, "Negative/Future", FG520=0, "Zero Days", FG520&lt;=3, "&lt; 3 Months", FG520&lt;=6, "3 to 6 Months", FG520&lt;=9, "6 to 9 Months", FG520&lt;=12, "9 to 12 Months", FG520&lt;=15, "12 to 15 Months", FG520&lt;=18, "15 to 18 Months", FG520&lt;=24, "18 to 24 Months", FG520&gt;24, "&gt; 24 Months")</f>
        <v>No Data</v>
      </c>
      <c r="FP520" s="37" t="str" cm="1">
        <f t="array" ref="FP520">_xlfn.IFS(FF520="", "No Data", FF520&lt;0, "Negative/Future", FF520=0, "Zero Days", FF520&lt;=3, "&lt; 3 Months", FF520&lt;=6, "3 to 6 Months", FF520&lt;=9, "6 to 9 Months", FF520&lt;=12, "9 to 12 Months", FF520&lt;=15, "12 to 15 Months", FF520&lt;=18, "15 to 18 Months", FF520&lt;=24, "18 to 24 Months", FF520&gt;24, "&gt; 24 Months")</f>
        <v>No Data</v>
      </c>
      <c r="FQ520" s="29" t="s">
        <v>858</v>
      </c>
      <c r="FR520" s="29">
        <v>9304558019</v>
      </c>
      <c r="FS520" s="38" t="s">
        <v>252</v>
      </c>
      <c r="FT520" s="38" t="s">
        <v>252</v>
      </c>
      <c r="FU520" s="31" t="str">
        <f>_xlfn.XLOOKUP(B520,[1]MDA_Assets!D:D,[1]MDA_Assets!X:X,"",0)</f>
        <v>No</v>
      </c>
      <c r="FV520" s="39">
        <v>0</v>
      </c>
      <c r="FW520" s="39">
        <v>0</v>
      </c>
      <c r="FX520" s="39">
        <v>0</v>
      </c>
      <c r="FY520" s="39">
        <v>9</v>
      </c>
      <c r="FZ520" s="40">
        <f t="shared" si="415"/>
        <v>45290</v>
      </c>
      <c r="GA520" s="40">
        <f t="shared" si="415"/>
        <v>45290</v>
      </c>
      <c r="GB520" s="40">
        <f t="shared" si="421"/>
        <v>45475</v>
      </c>
      <c r="GC520" s="40">
        <f t="shared" si="422"/>
        <v>45475</v>
      </c>
      <c r="GD520" s="40">
        <f t="shared" si="423"/>
        <v>45840</v>
      </c>
      <c r="GE520" s="40">
        <f t="shared" si="424"/>
        <v>45475</v>
      </c>
      <c r="GF520" s="40" t="str">
        <f t="shared" si="419"/>
        <v/>
      </c>
      <c r="GG520" s="40" t="str">
        <f t="shared" si="419"/>
        <v/>
      </c>
      <c r="GH520" s="40" t="str">
        <f t="shared" si="419"/>
        <v/>
      </c>
      <c r="GI520" s="39">
        <f t="shared" si="448"/>
        <v>6</v>
      </c>
      <c r="GJ520" s="39">
        <f t="shared" si="449"/>
        <v>0</v>
      </c>
      <c r="GK520" s="39">
        <f t="shared" si="450"/>
        <v>0</v>
      </c>
      <c r="GL520" s="39">
        <f t="shared" si="451"/>
        <v>0</v>
      </c>
    </row>
    <row r="521" spans="1:194" x14ac:dyDescent="0.25">
      <c r="A521" s="19">
        <v>205</v>
      </c>
      <c r="B521" s="43" t="s">
        <v>3441</v>
      </c>
      <c r="C521" s="43" t="s">
        <v>186</v>
      </c>
      <c r="D521" s="43" t="s">
        <v>241</v>
      </c>
      <c r="E521" s="43" t="s">
        <v>867</v>
      </c>
      <c r="F521" s="43" t="s">
        <v>3442</v>
      </c>
      <c r="G521" s="43" t="s">
        <v>3317</v>
      </c>
      <c r="H521" s="43" t="s">
        <v>498</v>
      </c>
      <c r="I521" s="43" t="s">
        <v>192</v>
      </c>
      <c r="J521" s="44">
        <f t="shared" si="425"/>
        <v>43918.381249999999</v>
      </c>
      <c r="K521" s="44">
        <v>43554.381249999999</v>
      </c>
      <c r="L521" s="44">
        <v>43032.770833333336</v>
      </c>
      <c r="M521" s="43" t="s">
        <v>3443</v>
      </c>
      <c r="N521" s="43" t="s">
        <v>193</v>
      </c>
      <c r="O521" s="44">
        <v>45805.427615740744</v>
      </c>
      <c r="P521" s="43">
        <v>21057</v>
      </c>
      <c r="Q521" s="43"/>
      <c r="R521" s="43">
        <v>21057</v>
      </c>
      <c r="S521" s="43" t="s">
        <v>206</v>
      </c>
      <c r="T521" s="44">
        <v>45547.770833333336</v>
      </c>
      <c r="U521" s="44">
        <v>45547.770833333336</v>
      </c>
      <c r="V521" s="44">
        <v>45547.770833333336</v>
      </c>
      <c r="W521" s="44">
        <v>45547.770833333336</v>
      </c>
      <c r="X521" s="44">
        <v>45547.770833333336</v>
      </c>
      <c r="Y521" s="44">
        <v>45547.770833333336</v>
      </c>
      <c r="Z521" s="44"/>
      <c r="AA521" s="44"/>
      <c r="AB521" s="44"/>
      <c r="AC521" s="44"/>
      <c r="AD521" s="44"/>
      <c r="AE521" s="43">
        <v>3</v>
      </c>
      <c r="AF521" s="43" t="s">
        <v>1059</v>
      </c>
      <c r="AG521" s="43" t="s">
        <v>1059</v>
      </c>
      <c r="AH521" s="43" t="s">
        <v>1060</v>
      </c>
      <c r="AI521" s="43" t="s">
        <v>1060</v>
      </c>
      <c r="AJ521" s="43" t="s">
        <v>3444</v>
      </c>
      <c r="AK521" s="43" t="s">
        <v>1060</v>
      </c>
      <c r="AL521" s="44">
        <v>45912</v>
      </c>
      <c r="AM521" s="44">
        <v>45727</v>
      </c>
      <c r="AN521" s="44">
        <v>45912</v>
      </c>
      <c r="AO521" s="44">
        <v>45912</v>
      </c>
      <c r="AP521" s="44">
        <v>46277</v>
      </c>
      <c r="AQ521" s="44">
        <v>45912</v>
      </c>
      <c r="AR521" s="44"/>
      <c r="AS521" s="44"/>
      <c r="AT521" s="44"/>
      <c r="AU521" s="43">
        <v>0</v>
      </c>
      <c r="AV521" s="43">
        <v>0</v>
      </c>
      <c r="AW521" s="43">
        <v>0</v>
      </c>
      <c r="AX521" s="51" t="s">
        <v>211</v>
      </c>
      <c r="AY521" s="51" t="s">
        <v>211</v>
      </c>
      <c r="AZ521" s="51" t="s">
        <v>198</v>
      </c>
      <c r="BA521" s="20">
        <f t="shared" ca="1" si="418"/>
        <v>1</v>
      </c>
      <c r="BB521" s="20">
        <f t="shared" ca="1" si="418"/>
        <v>1</v>
      </c>
      <c r="BC521" s="20">
        <f t="shared" ca="1" si="418"/>
        <v>1</v>
      </c>
      <c r="BD521" s="20">
        <f t="shared" ca="1" si="418"/>
        <v>1</v>
      </c>
      <c r="BE521" s="20">
        <f t="shared" ca="1" si="418"/>
        <v>0</v>
      </c>
      <c r="BF521" s="20">
        <f t="shared" ca="1" si="418"/>
        <v>1</v>
      </c>
      <c r="BG521" s="21" t="str">
        <f t="shared" ca="1" si="418"/>
        <v/>
      </c>
      <c r="BH521" s="21" t="str">
        <f t="shared" ca="1" si="418"/>
        <v/>
      </c>
      <c r="BI521" s="21" t="str">
        <f t="shared" ca="1" si="418"/>
        <v/>
      </c>
      <c r="BJ521" s="22">
        <f t="shared" ca="1" si="426"/>
        <v>5</v>
      </c>
      <c r="BK521" s="21">
        <f t="shared" si="427"/>
        <v>3</v>
      </c>
      <c r="BL521" s="22">
        <f t="shared" ca="1" si="428"/>
        <v>22169</v>
      </c>
      <c r="BM521" s="22">
        <f t="shared" ca="1" si="429"/>
        <v>0</v>
      </c>
      <c r="BN521" s="23">
        <f t="shared" ca="1" si="430"/>
        <v>22169</v>
      </c>
      <c r="BO521" s="24">
        <f t="shared" ca="1" si="431"/>
        <v>1112</v>
      </c>
      <c r="BP521" s="51" t="str">
        <f>_xlfn.XLOOKUP(E521,[1]Validation!E:E,[1]Validation!F:F,"")</f>
        <v>EG22</v>
      </c>
      <c r="BQ521" s="51" t="str">
        <f>_xlfn.XLOOKUP(BP521,[1]Validation!F:F,[1]Validation!G:G,"")</f>
        <v>EG11 to EG22</v>
      </c>
      <c r="BR521" s="52" t="str">
        <f>VLOOKUP(G521,[1]Validation!$B$1:$C$9,2,0)</f>
        <v>D</v>
      </c>
      <c r="BS521" s="51">
        <f t="shared" ca="1" si="432"/>
        <v>86</v>
      </c>
      <c r="BT521" s="53">
        <f>_xlfn.XLOOKUP(B521,'[2]1. All Calls'!$R:$R,'[2]1. All Calls'!$A:$A,"",0)</f>
        <v>45805.655555555553</v>
      </c>
      <c r="BU521" s="51" t="str">
        <f>_xlfn.XLOOKUP(B521,'[2]1. All Calls'!$R:$R,'[2]1. All Calls'!$F:$F,"",0)</f>
        <v>CC-01675161</v>
      </c>
      <c r="BV521" s="51" t="str">
        <f>_xlfn.XLOOKUP(B521,'[2]1. All Calls'!$R:$R,'[2]1. All Calls'!$J:$J,"",0)</f>
        <v>Sales Call</v>
      </c>
      <c r="BW521" s="53">
        <f>_xlfn.XLOOKUP(B521,'[2]Sch Calls'!$R:$R,'[2]Sch Calls'!$A:$A,"",0)</f>
        <v>44814.573576388902</v>
      </c>
      <c r="BX521" s="51">
        <f>_xlfn.XLOOKUP(B521,'[2]Sch Calls'!$R:$R,'[2]Sch Calls'!$B:$B,"",0)</f>
        <v>18278</v>
      </c>
      <c r="BY521" s="51" t="str">
        <f t="shared" si="413"/>
        <v>12-Mar-25</v>
      </c>
      <c r="BZ521" s="51" t="str">
        <f t="shared" si="413"/>
        <v>12-Mar-25</v>
      </c>
      <c r="CA521" s="51" t="str">
        <f t="shared" si="433"/>
        <v>15-Jun-25</v>
      </c>
      <c r="CB521" s="51" t="str">
        <f t="shared" si="434"/>
        <v>13-Mar-26</v>
      </c>
      <c r="CC521" s="51" t="str">
        <f t="shared" si="435"/>
        <v>13-Sep-26</v>
      </c>
      <c r="CD521" s="51" t="str">
        <f t="shared" si="436"/>
        <v>13-Sep-25</v>
      </c>
      <c r="CE521" s="51">
        <f t="shared" ca="1" si="414"/>
        <v>628</v>
      </c>
      <c r="CF521" s="51">
        <f t="shared" ca="1" si="414"/>
        <v>628</v>
      </c>
      <c r="CG521" s="51">
        <f t="shared" ca="1" si="437"/>
        <v>628</v>
      </c>
      <c r="CH521" s="51">
        <f t="shared" ca="1" si="438"/>
        <v>628</v>
      </c>
      <c r="CI521" s="51">
        <f t="shared" ca="1" si="439"/>
        <v>628</v>
      </c>
      <c r="CJ521" s="51">
        <f t="shared" ca="1" si="440"/>
        <v>628</v>
      </c>
      <c r="CK521" s="51">
        <f t="shared" ca="1" si="411"/>
        <v>1884</v>
      </c>
      <c r="CL521" s="51">
        <f t="shared" ca="1" si="411"/>
        <v>1884</v>
      </c>
      <c r="CM521" s="51">
        <f t="shared" ca="1" si="411"/>
        <v>1884</v>
      </c>
      <c r="CN521" s="51">
        <f t="shared" ca="1" si="411"/>
        <v>1884</v>
      </c>
      <c r="CO521" s="51">
        <f t="shared" ca="1" si="411"/>
        <v>1884</v>
      </c>
      <c r="CP521" s="51">
        <f t="shared" ca="1" si="411"/>
        <v>1884</v>
      </c>
      <c r="CQ521" s="51">
        <f t="shared" ca="1" si="412"/>
        <v>-295</v>
      </c>
      <c r="CR521" s="51">
        <f t="shared" ca="1" si="412"/>
        <v>-295</v>
      </c>
      <c r="CS521" s="51">
        <f t="shared" ca="1" si="412"/>
        <v>1705</v>
      </c>
      <c r="CT521" s="51">
        <f t="shared" ca="1" si="412"/>
        <v>1705</v>
      </c>
      <c r="CU521" s="51">
        <f t="shared" ca="1" si="412"/>
        <v>3805</v>
      </c>
      <c r="CV521" s="54">
        <f t="shared" ca="1" si="412"/>
        <v>1705</v>
      </c>
      <c r="CW521" s="25">
        <v>0</v>
      </c>
      <c r="CX521" s="55">
        <v>1</v>
      </c>
      <c r="CY521" s="55"/>
      <c r="CZ521" s="26">
        <v>0</v>
      </c>
      <c r="DA521" s="26">
        <v>0</v>
      </c>
      <c r="DB521" s="26">
        <v>0</v>
      </c>
      <c r="DC521" s="26">
        <v>0</v>
      </c>
      <c r="DD521" s="26">
        <v>0</v>
      </c>
      <c r="DE521" s="26">
        <v>0</v>
      </c>
      <c r="DF521" s="26">
        <v>0</v>
      </c>
      <c r="DG521" s="26">
        <v>0</v>
      </c>
      <c r="DH521" s="26">
        <v>0</v>
      </c>
      <c r="DI521" s="26">
        <v>0</v>
      </c>
      <c r="DJ521" s="26">
        <v>0</v>
      </c>
      <c r="DK521" s="26">
        <v>0</v>
      </c>
      <c r="DL521" s="27">
        <f t="shared" si="441"/>
        <v>45880.655555555553</v>
      </c>
      <c r="DM521" s="28">
        <f t="shared" ca="1" si="442"/>
        <v>1</v>
      </c>
      <c r="DN521" s="56">
        <f>_xlfn.XLOOKUP(B521,'[2]1. All Calls'!$R:$R,'[2]1. All Calls'!$A:$A,"",0)</f>
        <v>45805.655555555553</v>
      </c>
      <c r="DO521" s="57" t="str">
        <f ca="1">VLOOKUP(DM521,[1]Validation!$B$20:$C$25,2,0)</f>
        <v>Above 3 months</v>
      </c>
      <c r="DP521" s="58" t="str">
        <f>_xlfn.XLOOKUP(B521,'[1]Active AMCs- Dealer'!E:E,'[1]Active AMCs- Dealer'!L:L,"Not in AMC",0)</f>
        <v>Expired</v>
      </c>
      <c r="DQ521" s="50"/>
      <c r="DR521" s="29" t="str">
        <f>_xlfn.XLOOKUP(B521,'[2]1. All Calls'!$R:$R,'[2]1. All Calls'!$F:$F,"",0)</f>
        <v>CC-01675161</v>
      </c>
      <c r="DS521" s="29" t="str">
        <f>_xlfn.XLOOKUP(B521,'[2]1. All Calls'!$R:$R,'[2]1. All Calls'!$AB:$AB,"",0)</f>
        <v>Sales call carried out for HMR update</v>
      </c>
      <c r="DT521" s="30">
        <f>_xlfn.XLOOKUP(DR521,'[2]1. All Calls'!$F:$F,'[2]1. All Calls'!$A:$A,"",0)</f>
        <v>45805.655555555553</v>
      </c>
      <c r="DU521" s="31">
        <f>_xlfn.XLOOKUP(DR521,'[2]1. All Calls'!$F:$F,'[2]1. All Calls'!$B:$B,"",0)</f>
        <v>21057</v>
      </c>
      <c r="DV521" s="31">
        <f>_xlfn.XLOOKUP(B521,[1]MDA_Assets!D:D,[1]MDA_Assets!N:N,"",0)</f>
        <v>0</v>
      </c>
      <c r="DW521" s="31">
        <f>_xlfn.XLOOKUP(B521,[1]MDA_Assets!D:D,[1]MDA_Assets!O:O,"",0)</f>
        <v>21057</v>
      </c>
      <c r="DX521" s="32" t="str">
        <f>_xlfn.XLOOKUP(B521,[1]MDA_Assets!D:D,[1]MDA_Assets!Q:Q,"",0)</f>
        <v>XD</v>
      </c>
      <c r="DY521" s="33">
        <f>_xlfn.XLOOKUP(B521,[1]MDA_Assets!D:D,[1]MDA_Assets!R:R,"",0)</f>
        <v>45548</v>
      </c>
      <c r="DZ521" s="33">
        <f>_xlfn.XLOOKUP(B521,[1]MDA_Assets!D:D,[1]MDA_Assets!S:S,"",0)</f>
        <v>45548</v>
      </c>
      <c r="EA521" s="33">
        <f>_xlfn.XLOOKUP(B521,[1]MDA_Assets!D:D,[1]MDA_Assets!T:T,"",0)</f>
        <v>45548</v>
      </c>
      <c r="EB521" s="33">
        <f>_xlfn.XLOOKUP(B521,[1]MDA_Assets!D:D,[1]MDA_Assets!U:U,"",0)</f>
        <v>45548</v>
      </c>
      <c r="EC521" s="33">
        <f>_xlfn.XLOOKUP(B521,[1]MDA_Assets!D:D,[1]MDA_Assets!V:V,"",0)</f>
        <v>45548</v>
      </c>
      <c r="ED521" s="33">
        <f>_xlfn.XLOOKUP(B521,[1]MDA_Assets!D:D,[1]MDA_Assets!W:W,"",0)</f>
        <v>45548</v>
      </c>
      <c r="EE521" s="32">
        <f>_xlfn.XLOOKUP(B521,[1]MDA_Assets!D:D,[1]MDA_Assets!X:X,"",0)</f>
        <v>0</v>
      </c>
      <c r="EF521" s="33">
        <f>_xlfn.XLOOKUP(B521,[1]MDA_Assets!D:D,[1]MDA_Assets!Y:Y,"",0)</f>
        <v>0</v>
      </c>
      <c r="EG521" s="33">
        <f>_xlfn.XLOOKUP(B521,[1]MDA_Assets!D:D,[1]MDA_Assets!Z:Z,"",0)</f>
        <v>0</v>
      </c>
      <c r="EH521" s="33">
        <f>_xlfn.XLOOKUP(B521,[1]MDA_Assets!D:D,[1]MDA_Assets!AA:AA,"",0)</f>
        <v>0</v>
      </c>
      <c r="EI521" s="34">
        <f>_xlfn.XLOOKUP(B521,[1]MDA_Assets!D:D,[1]MDA_Assets!P:P,"",0)</f>
        <v>3</v>
      </c>
      <c r="EJ521" s="35" t="str">
        <f>_xlfn.XLOOKUP(B521,[1]MDA_Assets!D:D,[1]MDA_Assets!AB:AB,"",0)</f>
        <v>1589</v>
      </c>
      <c r="EK521" s="35" t="str">
        <f>_xlfn.XLOOKUP(B521,[1]MDA_Assets!D:D,[1]MDA_Assets!AC:AC,"",0)</f>
        <v>1589</v>
      </c>
      <c r="EL521" s="35" t="str">
        <f>_xlfn.XLOOKUP(B521,[1]MDA_Assets!D:D,[1]MDA_Assets!AD:AD,"",0)</f>
        <v>3589</v>
      </c>
      <c r="EM521" s="35" t="str">
        <f>_xlfn.XLOOKUP(B521,[1]MDA_Assets!D:D,[1]MDA_Assets!AE:AE,"",0)</f>
        <v>3589</v>
      </c>
      <c r="EN521" s="35" t="str">
        <f>_xlfn.XLOOKUP(B521,[1]MDA_Assets!D:D,[1]MDA_Assets!AF:AF,"",0)</f>
        <v>5689</v>
      </c>
      <c r="EO521" s="35" t="str">
        <f>_xlfn.XLOOKUP(B521,[1]MDA_Assets!D:D,[1]MDA_Assets!AG:AG,"",0)</f>
        <v>3589</v>
      </c>
      <c r="EP521" s="36">
        <f t="shared" si="416"/>
        <v>365</v>
      </c>
      <c r="EQ521" s="36">
        <f t="shared" si="416"/>
        <v>180</v>
      </c>
      <c r="ER521" s="36">
        <f t="shared" si="443"/>
        <v>365</v>
      </c>
      <c r="ES521" s="36">
        <f t="shared" si="444"/>
        <v>365</v>
      </c>
      <c r="ET521" s="36">
        <f t="shared" si="445"/>
        <v>730</v>
      </c>
      <c r="EU521" s="36">
        <f t="shared" si="446"/>
        <v>365</v>
      </c>
      <c r="EV521" s="36" t="str">
        <f t="shared" si="447"/>
        <v/>
      </c>
      <c r="EW521" s="36" t="str">
        <f t="shared" si="420"/>
        <v/>
      </c>
      <c r="EX521" s="36" t="str">
        <f t="shared" si="408"/>
        <v/>
      </c>
      <c r="EY521" s="36">
        <f t="shared" si="417"/>
        <v>11.78</v>
      </c>
      <c r="EZ521" s="36">
        <f t="shared" si="417"/>
        <v>5.81</v>
      </c>
      <c r="FA521" s="36">
        <f t="shared" si="417"/>
        <v>11.78</v>
      </c>
      <c r="FB521" s="36">
        <f t="shared" si="417"/>
        <v>11.78</v>
      </c>
      <c r="FC521" s="36">
        <f t="shared" si="417"/>
        <v>23.55</v>
      </c>
      <c r="FD521" s="36">
        <f t="shared" si="417"/>
        <v>11.78</v>
      </c>
      <c r="FE521" s="36" t="str">
        <f t="shared" si="417"/>
        <v/>
      </c>
      <c r="FF521" s="36" t="str">
        <f t="shared" si="417"/>
        <v/>
      </c>
      <c r="FG521" s="36" t="str">
        <f t="shared" si="417"/>
        <v/>
      </c>
      <c r="FH521" s="37" t="str" cm="1">
        <f t="array" ref="FH521">_xlfn.IFS(EY521="", "No Data", EY521&lt;0, "Negative/Future", EY521=0, "Zero Days", EY521&lt;=3, "&lt; 3 Months", EY521&lt;=6, "3 to 6 Months", EY521&lt;=9, "6 to 9 Months", EY521&lt;=12, "9 to 12 Months", EY521&lt;=15, "12 to 15 Months", EY521&lt;=18, "15 to 18 Months", EY521&lt;=24, "18 to 24 Months", EY521&gt;24, "&gt; 24 Months")</f>
        <v>9 to 12 Months</v>
      </c>
      <c r="FI521" s="37" t="str" cm="1">
        <f t="array" ref="FI521">_xlfn.IFS(EZ521="", "No Data", EZ521&lt;0, "Negative/Future", EZ521=0, "Zero Days", EZ521&lt;=3, "&lt; 3 Months", EZ521&lt;=6, "3 to 6 Months", EZ521&lt;=9, "6 to 9 Months", EZ521&lt;=12, "9 to 12 Months", EZ521&lt;=15, "12 to 15 Months", EZ521&lt;=18, "15 to 18 Months", EZ521&lt;=24, "18 to 24 Months", EZ521&gt;24, "&gt; 24 Months")</f>
        <v>3 to 6 Months</v>
      </c>
      <c r="FJ521" s="37" t="str" cm="1">
        <f t="array" ref="FJ521">_xlfn.IFS(FA521="", "No Data", FA521&lt;0, "Negative/Future", FA521=0, "Zero Days", FA521&lt;=3, "&lt; 3 Months", FA521&lt;=6, "3 to 6 Months", FA521&lt;=9, "6 to 9 Months", FA521&lt;=12, "9 to 12 Months", FA521&lt;=15, "12 to 15 Months", FA521&lt;=18, "15 to 18 Months", FA521&lt;=24, "18 to 24 Months", FA521&gt;24, "&gt; 24 Months")</f>
        <v>9 to 12 Months</v>
      </c>
      <c r="FK521" s="37" t="str" cm="1">
        <f t="array" ref="FK521">_xlfn.IFS(FB521="", "No Data", FB521&lt;0, "Negative/Future", FB521=0, "Zero Days", FB521&lt;=3, "&lt; 3 Months", FB521&lt;=6, "3 to 6 Months", FB521&lt;=9, "6 to 9 Months", FB521&lt;=12, "9 to 12 Months", FB521&lt;=15, "12 to 15 Months", FB521&lt;=18, "15 to 18 Months", FB521&lt;=24, "18 to 24 Months", FB521&gt;24, "&gt; 24 Months")</f>
        <v>9 to 12 Months</v>
      </c>
      <c r="FL521" s="37" t="str" cm="1">
        <f t="array" ref="FL521">_xlfn.IFS(FC521="", "No Data", FC521&lt;0, "Negative/Future", FC521=0, "Zero Days", FC521&lt;=3, "&lt; 3 Months", FC521&lt;=6, "3 to 6 Months", FC521&lt;=9, "6 to 9 Months", FC521&lt;=12, "9 to 12 Months", FC521&lt;=15, "12 to 15 Months", FC521&lt;=18, "15 to 18 Months", FC521&lt;=24, "18 to 24 Months", FC521&gt;24, "&gt; 24 Months")</f>
        <v>18 to 24 Months</v>
      </c>
      <c r="FM521" s="37" t="str" cm="1">
        <f t="array" ref="FM521">_xlfn.IFS(FD521="", "No Data", FD521&lt;0, "Negative/Future", FD521=0, "Zero Days", FD521&lt;=3, "&lt; 3 Months", FD521&lt;=6, "3 to 6 Months", FD521&lt;=9, "6 to 9 Months", FD521&lt;=12, "9 to 12 Months", FD521&lt;=15, "12 to 15 Months", FD521&lt;=18, "15 to 18 Months", FD521&lt;=24, "18 to 24 Months", FD521&gt;24, "&gt; 24 Months")</f>
        <v>9 to 12 Months</v>
      </c>
      <c r="FN521" s="37" t="str" cm="1">
        <f t="array" ref="FN521">_xlfn.IFS(FE521="", "No Data", FE521&lt;0, "Negative/Future", FE521=0, "Zero Days", FE521&lt;=3, "&lt; 3 Months", FE521&lt;=6, "3 to 6 Months", FE521&lt;=9, "6 to 9 Months", FE521&lt;=12, "9 to 12 Months", FE521&lt;=15, "12 to 15 Months", FE521&lt;=18, "15 to 18 Months", FE521&lt;=24, "18 to 24 Months", FE521&gt;24, "&gt; 24 Months")</f>
        <v>No Data</v>
      </c>
      <c r="FO521" s="37" t="str" cm="1">
        <f t="array" ref="FO521">_xlfn.IFS(FG521="", "No Data", FG521&lt;0, "Negative/Future", FG521=0, "Zero Days", FG521&lt;=3, "&lt; 3 Months", FG521&lt;=6, "3 to 6 Months", FG521&lt;=9, "6 to 9 Months", FG521&lt;=12, "9 to 12 Months", FG521&lt;=15, "12 to 15 Months", FG521&lt;=18, "15 to 18 Months", FG521&lt;=24, "18 to 24 Months", FG521&gt;24, "&gt; 24 Months")</f>
        <v>No Data</v>
      </c>
      <c r="FP521" s="37" t="str" cm="1">
        <f t="array" ref="FP521">_xlfn.IFS(FF521="", "No Data", FF521&lt;0, "Negative/Future", FF521=0, "Zero Days", FF521&lt;=3, "&lt; 3 Months", FF521&lt;=6, "3 to 6 Months", FF521&lt;=9, "6 to 9 Months", FF521&lt;=12, "9 to 12 Months", FF521&lt;=15, "12 to 15 Months", FF521&lt;=18, "15 to 18 Months", FF521&lt;=24, "18 to 24 Months", FF521&gt;24, "&gt; 24 Months")</f>
        <v>No Data</v>
      </c>
      <c r="FQ521" s="29" t="s">
        <v>1061</v>
      </c>
      <c r="FR521" s="29">
        <v>6200160428</v>
      </c>
      <c r="FS521" s="38" t="s">
        <v>252</v>
      </c>
      <c r="FT521" s="38" t="s">
        <v>252</v>
      </c>
      <c r="FU521" s="31">
        <f>_xlfn.XLOOKUP(B521,[1]MDA_Assets!D:D,[1]MDA_Assets!X:X,"",0)</f>
        <v>0</v>
      </c>
      <c r="FV521" s="39">
        <v>0</v>
      </c>
      <c r="FW521" s="39">
        <v>0</v>
      </c>
      <c r="FX521" s="39">
        <v>0</v>
      </c>
      <c r="FY521" s="39">
        <v>9</v>
      </c>
      <c r="FZ521" s="40">
        <f t="shared" si="415"/>
        <v>45913</v>
      </c>
      <c r="GA521" s="40">
        <f t="shared" si="415"/>
        <v>45728</v>
      </c>
      <c r="GB521" s="40">
        <f t="shared" si="421"/>
        <v>45913</v>
      </c>
      <c r="GC521" s="40">
        <f t="shared" si="422"/>
        <v>45913</v>
      </c>
      <c r="GD521" s="40">
        <f t="shared" si="423"/>
        <v>46278</v>
      </c>
      <c r="GE521" s="40">
        <f t="shared" si="424"/>
        <v>45913</v>
      </c>
      <c r="GF521" s="40" t="str">
        <f t="shared" si="419"/>
        <v/>
      </c>
      <c r="GG521" s="40" t="str">
        <f t="shared" si="419"/>
        <v/>
      </c>
      <c r="GH521" s="40" t="str">
        <f t="shared" si="419"/>
        <v/>
      </c>
      <c r="GI521" s="39">
        <f t="shared" si="448"/>
        <v>5</v>
      </c>
      <c r="GJ521" s="39">
        <f t="shared" si="449"/>
        <v>0</v>
      </c>
      <c r="GK521" s="39">
        <f t="shared" si="450"/>
        <v>0</v>
      </c>
      <c r="GL521" s="39">
        <f t="shared" si="451"/>
        <v>1</v>
      </c>
    </row>
    <row r="522" spans="1:194" x14ac:dyDescent="0.25">
      <c r="A522" s="19">
        <v>224</v>
      </c>
      <c r="B522" s="43" t="s">
        <v>3445</v>
      </c>
      <c r="C522" s="43" t="s">
        <v>254</v>
      </c>
      <c r="D522" s="43" t="s">
        <v>241</v>
      </c>
      <c r="E522" s="43" t="s">
        <v>3446</v>
      </c>
      <c r="F522" s="43" t="s">
        <v>879</v>
      </c>
      <c r="G522" s="43" t="s">
        <v>3317</v>
      </c>
      <c r="H522" s="43" t="s">
        <v>880</v>
      </c>
      <c r="I522" s="43" t="s">
        <v>192</v>
      </c>
      <c r="J522" s="44">
        <f t="shared" si="425"/>
        <v>41332.770833333336</v>
      </c>
      <c r="K522" s="44">
        <v>40968.770833333336</v>
      </c>
      <c r="L522" s="44">
        <v>40860.770833333336</v>
      </c>
      <c r="M522" s="43" t="s">
        <v>3447</v>
      </c>
      <c r="N522" s="43" t="s">
        <v>2041</v>
      </c>
      <c r="O522" s="44">
        <v>46053.514479166668</v>
      </c>
      <c r="P522" s="43">
        <v>5846</v>
      </c>
      <c r="Q522" s="43"/>
      <c r="R522" s="43">
        <v>5846</v>
      </c>
      <c r="S522" s="43" t="s">
        <v>206</v>
      </c>
      <c r="T522" s="44">
        <v>45955.770833333336</v>
      </c>
      <c r="U522" s="44">
        <v>45587.770833333336</v>
      </c>
      <c r="V522" s="44">
        <v>45587.770833333336</v>
      </c>
      <c r="W522" s="44">
        <v>45587.770833333336</v>
      </c>
      <c r="X522" s="44">
        <v>45587.770833333336</v>
      </c>
      <c r="Y522" s="44">
        <v>45587.770833333336</v>
      </c>
      <c r="Z522" s="44"/>
      <c r="AA522" s="44"/>
      <c r="AB522" s="44"/>
      <c r="AC522" s="44"/>
      <c r="AD522" s="44"/>
      <c r="AE522" s="43">
        <v>1</v>
      </c>
      <c r="AF522" s="43" t="s">
        <v>3448</v>
      </c>
      <c r="AG522" s="43" t="s">
        <v>3448</v>
      </c>
      <c r="AH522" s="43" t="s">
        <v>3449</v>
      </c>
      <c r="AI522" s="43" t="s">
        <v>3449</v>
      </c>
      <c r="AJ522" s="43" t="s">
        <v>3450</v>
      </c>
      <c r="AK522" s="43" t="s">
        <v>3449</v>
      </c>
      <c r="AL522" s="44">
        <v>45767</v>
      </c>
      <c r="AM522" s="44">
        <v>45767</v>
      </c>
      <c r="AN522" s="44">
        <v>46320</v>
      </c>
      <c r="AO522" s="44">
        <v>45952</v>
      </c>
      <c r="AP522" s="44">
        <v>46317</v>
      </c>
      <c r="AQ522" s="44">
        <v>45952</v>
      </c>
      <c r="AR522" s="44"/>
      <c r="AS522" s="44"/>
      <c r="AT522" s="44"/>
      <c r="AU522" s="43">
        <v>0</v>
      </c>
      <c r="AV522" s="43">
        <v>0</v>
      </c>
      <c r="AW522" s="43">
        <v>0</v>
      </c>
      <c r="AX522" s="51" t="s">
        <v>583</v>
      </c>
      <c r="AY522" s="51" t="s">
        <v>211</v>
      </c>
      <c r="AZ522" s="51" t="s">
        <v>198</v>
      </c>
      <c r="BA522" s="20">
        <f t="shared" ca="1" si="418"/>
        <v>1</v>
      </c>
      <c r="BB522" s="20">
        <f t="shared" ca="1" si="418"/>
        <v>1</v>
      </c>
      <c r="BC522" s="20">
        <f t="shared" ca="1" si="418"/>
        <v>0</v>
      </c>
      <c r="BD522" s="20">
        <f t="shared" ca="1" si="418"/>
        <v>1</v>
      </c>
      <c r="BE522" s="20">
        <f t="shared" ca="1" si="418"/>
        <v>0</v>
      </c>
      <c r="BF522" s="20">
        <f t="shared" ca="1" si="418"/>
        <v>1</v>
      </c>
      <c r="BG522" s="21" t="str">
        <f t="shared" ca="1" si="418"/>
        <v/>
      </c>
      <c r="BH522" s="21" t="str">
        <f t="shared" ca="1" si="418"/>
        <v/>
      </c>
      <c r="BI522" s="21" t="str">
        <f t="shared" ca="1" si="418"/>
        <v/>
      </c>
      <c r="BJ522" s="22">
        <f t="shared" ca="1" si="426"/>
        <v>4</v>
      </c>
      <c r="BK522" s="21">
        <f t="shared" si="427"/>
        <v>1</v>
      </c>
      <c r="BL522" s="22">
        <f t="shared" ca="1" si="428"/>
        <v>5968</v>
      </c>
      <c r="BM522" s="22">
        <f t="shared" ca="1" si="429"/>
        <v>0</v>
      </c>
      <c r="BN522" s="23">
        <f t="shared" ca="1" si="430"/>
        <v>5968</v>
      </c>
      <c r="BO522" s="24">
        <f t="shared" ca="1" si="431"/>
        <v>122</v>
      </c>
      <c r="BP522" s="51" t="str">
        <f>_xlfn.XLOOKUP(E522,[1]Validation!E:E,[1]Validation!F:F,"")</f>
        <v>ET7</v>
      </c>
      <c r="BQ522" s="51" t="str">
        <f>_xlfn.XLOOKUP(BP522,[1]Validation!F:F,[1]Validation!G:G,"")</f>
        <v>ET7 to ET11e</v>
      </c>
      <c r="BR522" s="52" t="str">
        <f>VLOOKUP(G522,[1]Validation!$B$1:$C$9,2,0)</f>
        <v>D</v>
      </c>
      <c r="BS522" s="51">
        <f t="shared" ca="1" si="432"/>
        <v>171</v>
      </c>
      <c r="BT522" s="53">
        <f>_xlfn.XLOOKUP(B522,'[2]1. All Calls'!$R:$R,'[2]1. All Calls'!$A:$A,"",0)</f>
        <v>46053.7430439815</v>
      </c>
      <c r="BU522" s="51" t="str">
        <f>_xlfn.XLOOKUP(B522,'[2]1. All Calls'!$R:$R,'[2]1. All Calls'!$F:$F,"",0)</f>
        <v>CC-01960650</v>
      </c>
      <c r="BV522" s="51" t="str">
        <f>_xlfn.XLOOKUP(B522,'[2]1. All Calls'!$R:$R,'[2]1. All Calls'!$J:$J,"",0)</f>
        <v>Sales Call</v>
      </c>
      <c r="BW522" s="53">
        <f>_xlfn.XLOOKUP(B522,'[2]Sch Calls'!$R:$R,'[2]Sch Calls'!$A:$A,"",0)</f>
        <v>44495.5481828704</v>
      </c>
      <c r="BX522" s="51">
        <f>_xlfn.XLOOKUP(B522,'[2]Sch Calls'!$R:$R,'[2]Sch Calls'!$B:$B,"",0)</f>
        <v>3357</v>
      </c>
      <c r="BY522" s="51" t="str">
        <f t="shared" si="413"/>
        <v>21-Apr-25</v>
      </c>
      <c r="BZ522" s="51" t="str">
        <f t="shared" si="413"/>
        <v>21-Apr-25</v>
      </c>
      <c r="CA522" s="51" t="str">
        <f t="shared" si="433"/>
        <v>28-Jul-26</v>
      </c>
      <c r="CB522" s="51" t="str">
        <f t="shared" si="434"/>
        <v>22-Apr-26</v>
      </c>
      <c r="CC522" s="51" t="str">
        <f t="shared" si="435"/>
        <v>23-Oct-26</v>
      </c>
      <c r="CD522" s="51" t="str">
        <f t="shared" si="436"/>
        <v>23-Oct-25</v>
      </c>
      <c r="CE522" s="51">
        <f t="shared" ca="1" si="414"/>
        <v>588</v>
      </c>
      <c r="CF522" s="51">
        <f t="shared" ca="1" si="414"/>
        <v>588</v>
      </c>
      <c r="CG522" s="51">
        <f t="shared" ca="1" si="437"/>
        <v>220</v>
      </c>
      <c r="CH522" s="51">
        <f t="shared" ca="1" si="438"/>
        <v>588</v>
      </c>
      <c r="CI522" s="51">
        <f t="shared" ca="1" si="439"/>
        <v>588</v>
      </c>
      <c r="CJ522" s="51">
        <f t="shared" ca="1" si="440"/>
        <v>588</v>
      </c>
      <c r="CK522" s="51">
        <f t="shared" ca="1" si="411"/>
        <v>588</v>
      </c>
      <c r="CL522" s="51">
        <f t="shared" ca="1" si="411"/>
        <v>588</v>
      </c>
      <c r="CM522" s="51">
        <f t="shared" ca="1" si="411"/>
        <v>220</v>
      </c>
      <c r="CN522" s="51">
        <f t="shared" ca="1" si="411"/>
        <v>588</v>
      </c>
      <c r="CO522" s="51">
        <f t="shared" ca="1" si="411"/>
        <v>588</v>
      </c>
      <c r="CP522" s="51">
        <f t="shared" ca="1" si="411"/>
        <v>588</v>
      </c>
      <c r="CQ522" s="51">
        <f t="shared" ca="1" si="412"/>
        <v>144</v>
      </c>
      <c r="CR522" s="51">
        <f t="shared" ca="1" si="412"/>
        <v>144</v>
      </c>
      <c r="CS522" s="51">
        <f t="shared" ca="1" si="412"/>
        <v>1785</v>
      </c>
      <c r="CT522" s="51">
        <f t="shared" ca="1" si="412"/>
        <v>1417</v>
      </c>
      <c r="CU522" s="51">
        <f t="shared" ca="1" si="412"/>
        <v>4417</v>
      </c>
      <c r="CV522" s="54">
        <f t="shared" ca="1" si="412"/>
        <v>1417</v>
      </c>
      <c r="CW522" s="25">
        <v>0</v>
      </c>
      <c r="CX522" s="55">
        <v>1</v>
      </c>
      <c r="CY522" s="55"/>
      <c r="CZ522" s="26">
        <v>0</v>
      </c>
      <c r="DA522" s="26">
        <v>0</v>
      </c>
      <c r="DB522" s="26">
        <v>0</v>
      </c>
      <c r="DC522" s="26">
        <v>0</v>
      </c>
      <c r="DD522" s="26">
        <v>0</v>
      </c>
      <c r="DE522" s="26">
        <v>0</v>
      </c>
      <c r="DF522" s="26">
        <v>0</v>
      </c>
      <c r="DG522" s="26">
        <v>0</v>
      </c>
      <c r="DH522" s="26">
        <v>0</v>
      </c>
      <c r="DI522" s="26">
        <v>0</v>
      </c>
      <c r="DJ522" s="26">
        <v>0</v>
      </c>
      <c r="DK522" s="26">
        <v>0</v>
      </c>
      <c r="DL522" s="27">
        <f t="shared" si="441"/>
        <v>46128.7430439815</v>
      </c>
      <c r="DM522" s="28">
        <f t="shared" ca="1" si="442"/>
        <v>1</v>
      </c>
      <c r="DN522" s="56">
        <f>_xlfn.XLOOKUP(B522,'[2]1. All Calls'!$R:$R,'[2]1. All Calls'!$A:$A,"",0)</f>
        <v>46053.7430439815</v>
      </c>
      <c r="DO522" s="57" t="str">
        <f ca="1">VLOOKUP(DM522,[1]Validation!$B$20:$C$25,2,0)</f>
        <v>Above 3 months</v>
      </c>
      <c r="DP522" s="58" t="str">
        <f>_xlfn.XLOOKUP(B522,'[1]Active AMCs- Dealer'!E:E,'[1]Active AMCs- Dealer'!L:L,"Not in AMC",0)</f>
        <v>Not in AMC</v>
      </c>
      <c r="DQ522" s="50"/>
      <c r="DR522" s="29" t="str">
        <f>_xlfn.XLOOKUP(B522,'[2]1. All Calls'!$R:$R,'[2]1. All Calls'!$F:$F,"",0)</f>
        <v>CC-01960650</v>
      </c>
      <c r="DS522" s="29" t="str">
        <f>_xlfn.XLOOKUP(B522,'[2]1. All Calls'!$R:$R,'[2]1. All Calls'!$AB:$AB,"",0)</f>
        <v>Sales call carried out fot HMR update</v>
      </c>
      <c r="DT522" s="30">
        <f>_xlfn.XLOOKUP(DR522,'[2]1. All Calls'!$F:$F,'[2]1. All Calls'!$A:$A,"",0)</f>
        <v>46053.7430439815</v>
      </c>
      <c r="DU522" s="31">
        <f>_xlfn.XLOOKUP(DR522,'[2]1. All Calls'!$F:$F,'[2]1. All Calls'!$B:$B,"",0)</f>
        <v>5846</v>
      </c>
      <c r="DV522" s="31">
        <f>_xlfn.XLOOKUP(B522,[1]MDA_Assets!D:D,[1]MDA_Assets!N:N,"",0)</f>
        <v>0</v>
      </c>
      <c r="DW522" s="31">
        <f>_xlfn.XLOOKUP(B522,[1]MDA_Assets!D:D,[1]MDA_Assets!O:O,"",0)</f>
        <v>5846</v>
      </c>
      <c r="DX522" s="32" t="str">
        <f>_xlfn.XLOOKUP(B522,[1]MDA_Assets!D:D,[1]MDA_Assets!Q:Q,"",0)</f>
        <v>XD</v>
      </c>
      <c r="DY522" s="33">
        <f>_xlfn.XLOOKUP(B522,[1]MDA_Assets!D:D,[1]MDA_Assets!R:R,"",0)</f>
        <v>45956</v>
      </c>
      <c r="DZ522" s="33">
        <f>_xlfn.XLOOKUP(B522,[1]MDA_Assets!D:D,[1]MDA_Assets!S:S,"",0)</f>
        <v>45588</v>
      </c>
      <c r="EA522" s="33">
        <f>_xlfn.XLOOKUP(B522,[1]MDA_Assets!D:D,[1]MDA_Assets!T:T,"",0)</f>
        <v>45588</v>
      </c>
      <c r="EB522" s="33">
        <f>_xlfn.XLOOKUP(B522,[1]MDA_Assets!D:D,[1]MDA_Assets!U:U,"",0)</f>
        <v>45588</v>
      </c>
      <c r="EC522" s="33">
        <f>_xlfn.XLOOKUP(B522,[1]MDA_Assets!D:D,[1]MDA_Assets!V:V,"",0)</f>
        <v>45588</v>
      </c>
      <c r="ED522" s="33">
        <f>_xlfn.XLOOKUP(B522,[1]MDA_Assets!D:D,[1]MDA_Assets!W:W,"",0)</f>
        <v>45588</v>
      </c>
      <c r="EE522" s="32">
        <f>_xlfn.XLOOKUP(B522,[1]MDA_Assets!D:D,[1]MDA_Assets!X:X,"",0)</f>
        <v>0</v>
      </c>
      <c r="EF522" s="33">
        <f>_xlfn.XLOOKUP(B522,[1]MDA_Assets!D:D,[1]MDA_Assets!Y:Y,"",0)</f>
        <v>0</v>
      </c>
      <c r="EG522" s="33">
        <f>_xlfn.XLOOKUP(B522,[1]MDA_Assets!D:D,[1]MDA_Assets!Z:Z,"",0)</f>
        <v>0</v>
      </c>
      <c r="EH522" s="33">
        <f>_xlfn.XLOOKUP(B522,[1]MDA_Assets!D:D,[1]MDA_Assets!AA:AA,"",0)</f>
        <v>0</v>
      </c>
      <c r="EI522" s="34">
        <f>_xlfn.XLOOKUP(B522,[1]MDA_Assets!D:D,[1]MDA_Assets!P:P,"",0)</f>
        <v>1</v>
      </c>
      <c r="EJ522" s="35" t="str">
        <f>_xlfn.XLOOKUP(B522,[1]MDA_Assets!D:D,[1]MDA_Assets!AB:AB,"",0)</f>
        <v>732</v>
      </c>
      <c r="EK522" s="35" t="str">
        <f>_xlfn.XLOOKUP(B522,[1]MDA_Assets!D:D,[1]MDA_Assets!AC:AC,"",0)</f>
        <v>732</v>
      </c>
      <c r="EL522" s="35" t="str">
        <f>_xlfn.XLOOKUP(B522,[1]MDA_Assets!D:D,[1]MDA_Assets!AD:AD,"",0)</f>
        <v>2005</v>
      </c>
      <c r="EM522" s="35" t="str">
        <f>_xlfn.XLOOKUP(B522,[1]MDA_Assets!D:D,[1]MDA_Assets!AE:AE,"",0)</f>
        <v>2005</v>
      </c>
      <c r="EN522" s="35" t="str">
        <f>_xlfn.XLOOKUP(B522,[1]MDA_Assets!D:D,[1]MDA_Assets!AF:AF,"",0)</f>
        <v>5005</v>
      </c>
      <c r="EO522" s="35" t="str">
        <f>_xlfn.XLOOKUP(B522,[1]MDA_Assets!D:D,[1]MDA_Assets!AG:AG,"",0)</f>
        <v>2005</v>
      </c>
      <c r="EP522" s="36">
        <f t="shared" si="416"/>
        <v>180</v>
      </c>
      <c r="EQ522" s="36">
        <f t="shared" si="416"/>
        <v>180</v>
      </c>
      <c r="ER522" s="36">
        <f t="shared" si="443"/>
        <v>365</v>
      </c>
      <c r="ES522" s="36">
        <f t="shared" si="444"/>
        <v>365</v>
      </c>
      <c r="ET522" s="36">
        <f t="shared" si="445"/>
        <v>730</v>
      </c>
      <c r="EU522" s="36">
        <f t="shared" si="446"/>
        <v>365</v>
      </c>
      <c r="EV522" s="36" t="str">
        <f t="shared" si="447"/>
        <v/>
      </c>
      <c r="EW522" s="36" t="str">
        <f t="shared" si="420"/>
        <v/>
      </c>
      <c r="EX522" s="36" t="str">
        <f t="shared" si="408"/>
        <v/>
      </c>
      <c r="EY522" s="36">
        <f t="shared" si="417"/>
        <v>5.81</v>
      </c>
      <c r="EZ522" s="36">
        <f t="shared" si="417"/>
        <v>5.81</v>
      </c>
      <c r="FA522" s="36">
        <f t="shared" si="417"/>
        <v>11.78</v>
      </c>
      <c r="FB522" s="36">
        <f t="shared" si="417"/>
        <v>11.78</v>
      </c>
      <c r="FC522" s="36">
        <f t="shared" si="417"/>
        <v>23.55</v>
      </c>
      <c r="FD522" s="36">
        <f t="shared" si="417"/>
        <v>11.78</v>
      </c>
      <c r="FE522" s="36" t="str">
        <f t="shared" si="417"/>
        <v/>
      </c>
      <c r="FF522" s="36" t="str">
        <f t="shared" si="417"/>
        <v/>
      </c>
      <c r="FG522" s="36" t="str">
        <f t="shared" si="417"/>
        <v/>
      </c>
      <c r="FH522" s="37" t="str" cm="1">
        <f t="array" ref="FH522">_xlfn.IFS(EY522="", "No Data", EY522&lt;0, "Negative/Future", EY522=0, "Zero Days", EY522&lt;=3, "&lt; 3 Months", EY522&lt;=6, "3 to 6 Months", EY522&lt;=9, "6 to 9 Months", EY522&lt;=12, "9 to 12 Months", EY522&lt;=15, "12 to 15 Months", EY522&lt;=18, "15 to 18 Months", EY522&lt;=24, "18 to 24 Months", EY522&gt;24, "&gt; 24 Months")</f>
        <v>3 to 6 Months</v>
      </c>
      <c r="FI522" s="37" t="str" cm="1">
        <f t="array" ref="FI522">_xlfn.IFS(EZ522="", "No Data", EZ522&lt;0, "Negative/Future", EZ522=0, "Zero Days", EZ522&lt;=3, "&lt; 3 Months", EZ522&lt;=6, "3 to 6 Months", EZ522&lt;=9, "6 to 9 Months", EZ522&lt;=12, "9 to 12 Months", EZ522&lt;=15, "12 to 15 Months", EZ522&lt;=18, "15 to 18 Months", EZ522&lt;=24, "18 to 24 Months", EZ522&gt;24, "&gt; 24 Months")</f>
        <v>3 to 6 Months</v>
      </c>
      <c r="FJ522" s="37" t="str" cm="1">
        <f t="array" ref="FJ522">_xlfn.IFS(FA522="", "No Data", FA522&lt;0, "Negative/Future", FA522=0, "Zero Days", FA522&lt;=3, "&lt; 3 Months", FA522&lt;=6, "3 to 6 Months", FA522&lt;=9, "6 to 9 Months", FA522&lt;=12, "9 to 12 Months", FA522&lt;=15, "12 to 15 Months", FA522&lt;=18, "15 to 18 Months", FA522&lt;=24, "18 to 24 Months", FA522&gt;24, "&gt; 24 Months")</f>
        <v>9 to 12 Months</v>
      </c>
      <c r="FK522" s="37" t="str" cm="1">
        <f t="array" ref="FK522">_xlfn.IFS(FB522="", "No Data", FB522&lt;0, "Negative/Future", FB522=0, "Zero Days", FB522&lt;=3, "&lt; 3 Months", FB522&lt;=6, "3 to 6 Months", FB522&lt;=9, "6 to 9 Months", FB522&lt;=12, "9 to 12 Months", FB522&lt;=15, "12 to 15 Months", FB522&lt;=18, "15 to 18 Months", FB522&lt;=24, "18 to 24 Months", FB522&gt;24, "&gt; 24 Months")</f>
        <v>9 to 12 Months</v>
      </c>
      <c r="FL522" s="37" t="str" cm="1">
        <f t="array" ref="FL522">_xlfn.IFS(FC522="", "No Data", FC522&lt;0, "Negative/Future", FC522=0, "Zero Days", FC522&lt;=3, "&lt; 3 Months", FC522&lt;=6, "3 to 6 Months", FC522&lt;=9, "6 to 9 Months", FC522&lt;=12, "9 to 12 Months", FC522&lt;=15, "12 to 15 Months", FC522&lt;=18, "15 to 18 Months", FC522&lt;=24, "18 to 24 Months", FC522&gt;24, "&gt; 24 Months")</f>
        <v>18 to 24 Months</v>
      </c>
      <c r="FM522" s="37" t="str" cm="1">
        <f t="array" ref="FM522">_xlfn.IFS(FD522="", "No Data", FD522&lt;0, "Negative/Future", FD522=0, "Zero Days", FD522&lt;=3, "&lt; 3 Months", FD522&lt;=6, "3 to 6 Months", FD522&lt;=9, "6 to 9 Months", FD522&lt;=12, "9 to 12 Months", FD522&lt;=15, "12 to 15 Months", FD522&lt;=18, "15 to 18 Months", FD522&lt;=24, "18 to 24 Months", FD522&gt;24, "&gt; 24 Months")</f>
        <v>9 to 12 Months</v>
      </c>
      <c r="FN522" s="37" t="str" cm="1">
        <f t="array" ref="FN522">_xlfn.IFS(FE522="", "No Data", FE522&lt;0, "Negative/Future", FE522=0, "Zero Days", FE522&lt;=3, "&lt; 3 Months", FE522&lt;=6, "3 to 6 Months", FE522&lt;=9, "6 to 9 Months", FE522&lt;=12, "9 to 12 Months", FE522&lt;=15, "12 to 15 Months", FE522&lt;=18, "15 to 18 Months", FE522&lt;=24, "18 to 24 Months", FE522&gt;24, "&gt; 24 Months")</f>
        <v>No Data</v>
      </c>
      <c r="FO522" s="37" t="str" cm="1">
        <f t="array" ref="FO522">_xlfn.IFS(FG522="", "No Data", FG522&lt;0, "Negative/Future", FG522=0, "Zero Days", FG522&lt;=3, "&lt; 3 Months", FG522&lt;=6, "3 to 6 Months", FG522&lt;=9, "6 to 9 Months", FG522&lt;=12, "9 to 12 Months", FG522&lt;=15, "12 to 15 Months", FG522&lt;=18, "15 to 18 Months", FG522&lt;=24, "18 to 24 Months", FG522&gt;24, "&gt; 24 Months")</f>
        <v>No Data</v>
      </c>
      <c r="FP522" s="37" t="str" cm="1">
        <f t="array" ref="FP522">_xlfn.IFS(FF522="", "No Data", FF522&lt;0, "Negative/Future", FF522=0, "Zero Days", FF522&lt;=3, "&lt; 3 Months", FF522&lt;=6, "3 to 6 Months", FF522&lt;=9, "6 to 9 Months", FF522&lt;=12, "9 to 12 Months", FF522&lt;=15, "12 to 15 Months", FF522&lt;=18, "15 to 18 Months", FF522&lt;=24, "18 to 24 Months", FF522&gt;24, "&gt; 24 Months")</f>
        <v>No Data</v>
      </c>
      <c r="FQ522" s="29" t="s">
        <v>1143</v>
      </c>
      <c r="FR522" s="29">
        <v>9431101890</v>
      </c>
      <c r="FS522" s="38" t="s">
        <v>252</v>
      </c>
      <c r="FT522" s="38" t="s">
        <v>296</v>
      </c>
      <c r="FU522" s="31">
        <f>_xlfn.XLOOKUP(B522,[1]MDA_Assets!D:D,[1]MDA_Assets!X:X,"",0)</f>
        <v>0</v>
      </c>
      <c r="FV522" s="39">
        <v>0</v>
      </c>
      <c r="FW522" s="39">
        <v>0</v>
      </c>
      <c r="FX522" s="39">
        <v>0</v>
      </c>
      <c r="FY522" s="39">
        <v>9</v>
      </c>
      <c r="FZ522" s="40">
        <f t="shared" si="415"/>
        <v>45768</v>
      </c>
      <c r="GA522" s="40">
        <f t="shared" si="415"/>
        <v>45768</v>
      </c>
      <c r="GB522" s="40">
        <f t="shared" si="421"/>
        <v>46321</v>
      </c>
      <c r="GC522" s="40">
        <f t="shared" si="422"/>
        <v>45953</v>
      </c>
      <c r="GD522" s="40">
        <f t="shared" si="423"/>
        <v>46318</v>
      </c>
      <c r="GE522" s="40">
        <f t="shared" si="424"/>
        <v>45953</v>
      </c>
      <c r="GF522" s="40" t="str">
        <f t="shared" si="419"/>
        <v/>
      </c>
      <c r="GG522" s="40" t="str">
        <f t="shared" si="419"/>
        <v/>
      </c>
      <c r="GH522" s="40" t="str">
        <f t="shared" si="419"/>
        <v/>
      </c>
      <c r="GI522" s="39">
        <f t="shared" si="448"/>
        <v>4</v>
      </c>
      <c r="GJ522" s="39">
        <f t="shared" si="449"/>
        <v>0</v>
      </c>
      <c r="GK522" s="39">
        <f t="shared" si="450"/>
        <v>0</v>
      </c>
      <c r="GL522" s="39">
        <f t="shared" si="451"/>
        <v>2</v>
      </c>
    </row>
    <row r="523" spans="1:194" x14ac:dyDescent="0.25">
      <c r="A523" s="19">
        <v>235</v>
      </c>
      <c r="B523" s="43" t="s">
        <v>3451</v>
      </c>
      <c r="C523" s="43" t="s">
        <v>186</v>
      </c>
      <c r="D523" s="43" t="s">
        <v>241</v>
      </c>
      <c r="E523" s="43" t="s">
        <v>1174</v>
      </c>
      <c r="F523" s="43" t="s">
        <v>1135</v>
      </c>
      <c r="G523" s="43" t="s">
        <v>3317</v>
      </c>
      <c r="H523" s="43" t="s">
        <v>1136</v>
      </c>
      <c r="I523" s="43" t="s">
        <v>192</v>
      </c>
      <c r="J523" s="44">
        <f t="shared" si="425"/>
        <v>41421.770833333336</v>
      </c>
      <c r="K523" s="44">
        <v>41057.770833333336</v>
      </c>
      <c r="L523" s="44">
        <v>41025.770833333336</v>
      </c>
      <c r="M523" s="43" t="s">
        <v>3452</v>
      </c>
      <c r="N523" s="43" t="s">
        <v>193</v>
      </c>
      <c r="O523" s="44">
        <v>45831.278368055559</v>
      </c>
      <c r="P523" s="43">
        <v>26826</v>
      </c>
      <c r="Q523" s="43"/>
      <c r="R523" s="43">
        <v>26826</v>
      </c>
      <c r="S523" s="43" t="s">
        <v>206</v>
      </c>
      <c r="T523" s="44">
        <v>45698.770833333336</v>
      </c>
      <c r="U523" s="44">
        <v>45698.770833333336</v>
      </c>
      <c r="V523" s="44">
        <v>45698.770833333336</v>
      </c>
      <c r="W523" s="44">
        <v>45698.770833333336</v>
      </c>
      <c r="X523" s="44">
        <v>45698.770833333336</v>
      </c>
      <c r="Y523" s="44">
        <v>45698.770833333336</v>
      </c>
      <c r="Z523" s="44"/>
      <c r="AA523" s="44"/>
      <c r="AB523" s="44"/>
      <c r="AC523" s="44"/>
      <c r="AD523" s="44"/>
      <c r="AE523" s="43">
        <v>8</v>
      </c>
      <c r="AF523" s="43" t="s">
        <v>3453</v>
      </c>
      <c r="AG523" s="43" t="s">
        <v>3453</v>
      </c>
      <c r="AH523" s="43" t="s">
        <v>3454</v>
      </c>
      <c r="AI523" s="43" t="s">
        <v>3454</v>
      </c>
      <c r="AJ523" s="43" t="s">
        <v>3455</v>
      </c>
      <c r="AK523" s="43" t="s">
        <v>3454</v>
      </c>
      <c r="AL523" s="44">
        <v>45970</v>
      </c>
      <c r="AM523" s="44">
        <v>45878</v>
      </c>
      <c r="AN523" s="44">
        <v>46063</v>
      </c>
      <c r="AO523" s="44">
        <v>46063</v>
      </c>
      <c r="AP523" s="44">
        <v>46428</v>
      </c>
      <c r="AQ523" s="44">
        <v>46063</v>
      </c>
      <c r="AR523" s="44"/>
      <c r="AS523" s="44"/>
      <c r="AT523" s="44"/>
      <c r="AU523" s="43">
        <v>0</v>
      </c>
      <c r="AV523" s="43">
        <v>0</v>
      </c>
      <c r="AW523" s="43">
        <v>0</v>
      </c>
      <c r="AX523" s="51" t="s">
        <v>237</v>
      </c>
      <c r="AY523" s="51" t="s">
        <v>237</v>
      </c>
      <c r="AZ523" s="51" t="s">
        <v>198</v>
      </c>
      <c r="BA523" s="20">
        <f t="shared" ca="1" si="418"/>
        <v>1</v>
      </c>
      <c r="BB523" s="20">
        <f t="shared" ca="1" si="418"/>
        <v>1</v>
      </c>
      <c r="BC523" s="20">
        <f t="shared" ca="1" si="418"/>
        <v>1</v>
      </c>
      <c r="BD523" s="20">
        <f t="shared" ca="1" si="418"/>
        <v>1</v>
      </c>
      <c r="BE523" s="20">
        <f t="shared" ca="1" si="418"/>
        <v>0</v>
      </c>
      <c r="BF523" s="20">
        <f t="shared" ca="1" si="418"/>
        <v>1</v>
      </c>
      <c r="BG523" s="21" t="str">
        <f t="shared" ca="1" si="418"/>
        <v/>
      </c>
      <c r="BH523" s="21" t="str">
        <f t="shared" ca="1" si="418"/>
        <v/>
      </c>
      <c r="BI523" s="21" t="str">
        <f t="shared" ca="1" si="418"/>
        <v/>
      </c>
      <c r="BJ523" s="22">
        <f t="shared" ca="1" si="426"/>
        <v>5</v>
      </c>
      <c r="BK523" s="21">
        <f t="shared" si="427"/>
        <v>8</v>
      </c>
      <c r="BL523" s="22">
        <f t="shared" ca="1" si="428"/>
        <v>29584</v>
      </c>
      <c r="BM523" s="22">
        <f t="shared" ca="1" si="429"/>
        <v>0</v>
      </c>
      <c r="BN523" s="23">
        <f t="shared" ca="1" si="430"/>
        <v>29584</v>
      </c>
      <c r="BO523" s="24">
        <f t="shared" ca="1" si="431"/>
        <v>2758</v>
      </c>
      <c r="BP523" s="51" t="str">
        <f>_xlfn.XLOOKUP(E523,[1]Validation!E:E,[1]Validation!F:F,"")</f>
        <v>EG22</v>
      </c>
      <c r="BQ523" s="51" t="str">
        <f>_xlfn.XLOOKUP(BP523,[1]Validation!F:F,[1]Validation!G:G,"")</f>
        <v>EG11 to EG22</v>
      </c>
      <c r="BR523" s="52" t="str">
        <f>VLOOKUP(G523,[1]Validation!$B$1:$C$9,2,0)</f>
        <v>D</v>
      </c>
      <c r="BS523" s="51">
        <f t="shared" ca="1" si="432"/>
        <v>168</v>
      </c>
      <c r="BT523" s="53">
        <f>_xlfn.XLOOKUP(B523,'[2]1. All Calls'!$R:$R,'[2]1. All Calls'!$A:$A,"",0)</f>
        <v>45831.5069560185</v>
      </c>
      <c r="BU523" s="51" t="str">
        <f>_xlfn.XLOOKUP(B523,'[2]1. All Calls'!$R:$R,'[2]1. All Calls'!$F:$F,"",0)</f>
        <v>CC-01703501</v>
      </c>
      <c r="BV523" s="51" t="str">
        <f>_xlfn.XLOOKUP(B523,'[2]1. All Calls'!$R:$R,'[2]1. All Calls'!$J:$J,"",0)</f>
        <v>Sales Call</v>
      </c>
      <c r="BW523" s="53" t="str">
        <f>_xlfn.XLOOKUP(B523,'[2]Sch Calls'!$R:$R,'[2]Sch Calls'!$A:$A,"",0)</f>
        <v/>
      </c>
      <c r="BX523" s="51" t="str">
        <f>_xlfn.XLOOKUP(B523,'[2]Sch Calls'!$R:$R,'[2]Sch Calls'!$B:$B,"",0)</f>
        <v/>
      </c>
      <c r="BY523" s="51" t="str">
        <f t="shared" si="413"/>
        <v>10-Aug-25</v>
      </c>
      <c r="BZ523" s="51" t="str">
        <f t="shared" si="413"/>
        <v>10-Aug-25</v>
      </c>
      <c r="CA523" s="51" t="str">
        <f t="shared" si="433"/>
        <v>13-Nov-25</v>
      </c>
      <c r="CB523" s="51" t="str">
        <f t="shared" si="434"/>
        <v>11-Aug-26</v>
      </c>
      <c r="CC523" s="51" t="str">
        <f t="shared" si="435"/>
        <v>11-Feb-27</v>
      </c>
      <c r="CD523" s="51" t="str">
        <f t="shared" si="436"/>
        <v>11-Feb-26</v>
      </c>
      <c r="CE523" s="51">
        <f t="shared" ca="1" si="414"/>
        <v>477</v>
      </c>
      <c r="CF523" s="51">
        <f t="shared" ca="1" si="414"/>
        <v>477</v>
      </c>
      <c r="CG523" s="51">
        <f t="shared" ca="1" si="437"/>
        <v>477</v>
      </c>
      <c r="CH523" s="51">
        <f t="shared" ca="1" si="438"/>
        <v>477</v>
      </c>
      <c r="CI523" s="51">
        <f t="shared" ca="1" si="439"/>
        <v>477</v>
      </c>
      <c r="CJ523" s="51">
        <f t="shared" ca="1" si="440"/>
        <v>477</v>
      </c>
      <c r="CK523" s="51">
        <f t="shared" ca="1" si="411"/>
        <v>3816</v>
      </c>
      <c r="CL523" s="51">
        <f t="shared" ca="1" si="411"/>
        <v>3816</v>
      </c>
      <c r="CM523" s="51">
        <f t="shared" ca="1" si="411"/>
        <v>3816</v>
      </c>
      <c r="CN523" s="51">
        <f t="shared" ca="1" si="411"/>
        <v>3816</v>
      </c>
      <c r="CO523" s="51">
        <f t="shared" ca="1" si="411"/>
        <v>3816</v>
      </c>
      <c r="CP523" s="51">
        <f t="shared" ca="1" si="411"/>
        <v>3816</v>
      </c>
      <c r="CQ523" s="51">
        <f t="shared" ca="1" si="412"/>
        <v>-2697</v>
      </c>
      <c r="CR523" s="51">
        <f t="shared" ca="1" si="412"/>
        <v>-2697</v>
      </c>
      <c r="CS523" s="51">
        <f t="shared" ca="1" si="412"/>
        <v>-697</v>
      </c>
      <c r="CT523" s="51">
        <f t="shared" ca="1" si="412"/>
        <v>-697</v>
      </c>
      <c r="CU523" s="51">
        <f t="shared" ca="1" si="412"/>
        <v>3303</v>
      </c>
      <c r="CV523" s="54">
        <f t="shared" ca="1" si="412"/>
        <v>-697</v>
      </c>
      <c r="CW523" s="25">
        <v>0</v>
      </c>
      <c r="CX523" s="55">
        <v>1</v>
      </c>
      <c r="CY523" s="55"/>
      <c r="CZ523" s="26">
        <v>0</v>
      </c>
      <c r="DA523" s="26">
        <v>0</v>
      </c>
      <c r="DB523" s="26">
        <v>0</v>
      </c>
      <c r="DC523" s="26">
        <v>0</v>
      </c>
      <c r="DD523" s="26">
        <v>0</v>
      </c>
      <c r="DE523" s="26">
        <v>0</v>
      </c>
      <c r="DF523" s="26">
        <v>0</v>
      </c>
      <c r="DG523" s="26">
        <v>0</v>
      </c>
      <c r="DH523" s="26">
        <v>0</v>
      </c>
      <c r="DI523" s="26">
        <v>0</v>
      </c>
      <c r="DJ523" s="26">
        <v>0</v>
      </c>
      <c r="DK523" s="26">
        <v>0</v>
      </c>
      <c r="DL523" s="27">
        <f t="shared" si="441"/>
        <v>45906.5069560185</v>
      </c>
      <c r="DM523" s="28">
        <f t="shared" ca="1" si="442"/>
        <v>1</v>
      </c>
      <c r="DN523" s="56">
        <f>_xlfn.XLOOKUP(B523,'[2]1. All Calls'!$R:$R,'[2]1. All Calls'!$A:$A,"",0)</f>
        <v>45831.5069560185</v>
      </c>
      <c r="DO523" s="57" t="str">
        <f ca="1">VLOOKUP(DM523,[1]Validation!$B$20:$C$25,2,0)</f>
        <v>Above 3 months</v>
      </c>
      <c r="DP523" s="58" t="str">
        <f>_xlfn.XLOOKUP(B523,'[1]Active AMCs- Dealer'!E:E,'[1]Active AMCs- Dealer'!L:L,"Not in AMC",0)</f>
        <v>Expired</v>
      </c>
      <c r="DQ523" s="50"/>
      <c r="DR523" s="29" t="str">
        <f>_xlfn.XLOOKUP(B523,'[2]1. All Calls'!$R:$R,'[2]1. All Calls'!$F:$F,"",0)</f>
        <v>CC-01703501</v>
      </c>
      <c r="DS523" s="29" t="str">
        <f>_xlfn.XLOOKUP(B523,'[2]1. All Calls'!$R:$R,'[2]1. All Calls'!$AB:$AB,"",0)</f>
        <v>Sales call carried out for HMR update</v>
      </c>
      <c r="DT523" s="30">
        <f>_xlfn.XLOOKUP(DR523,'[2]1. All Calls'!$F:$F,'[2]1. All Calls'!$A:$A,"",0)</f>
        <v>45831.5069560185</v>
      </c>
      <c r="DU523" s="31">
        <f>_xlfn.XLOOKUP(DR523,'[2]1. All Calls'!$F:$F,'[2]1. All Calls'!$B:$B,"",0)</f>
        <v>26826</v>
      </c>
      <c r="DV523" s="31">
        <f>_xlfn.XLOOKUP(B523,[1]MDA_Assets!D:D,[1]MDA_Assets!N:N,"",0)</f>
        <v>0</v>
      </c>
      <c r="DW523" s="31">
        <f>_xlfn.XLOOKUP(B523,[1]MDA_Assets!D:D,[1]MDA_Assets!O:O,"",0)</f>
        <v>26826</v>
      </c>
      <c r="DX523" s="32" t="str">
        <f>_xlfn.XLOOKUP(B523,[1]MDA_Assets!D:D,[1]MDA_Assets!Q:Q,"",0)</f>
        <v>XD</v>
      </c>
      <c r="DY523" s="33">
        <f>_xlfn.XLOOKUP(B523,[1]MDA_Assets!D:D,[1]MDA_Assets!R:R,"",0)</f>
        <v>45699</v>
      </c>
      <c r="DZ523" s="33">
        <f>_xlfn.XLOOKUP(B523,[1]MDA_Assets!D:D,[1]MDA_Assets!S:S,"",0)</f>
        <v>45699</v>
      </c>
      <c r="EA523" s="33">
        <f>_xlfn.XLOOKUP(B523,[1]MDA_Assets!D:D,[1]MDA_Assets!T:T,"",0)</f>
        <v>45699</v>
      </c>
      <c r="EB523" s="33">
        <f>_xlfn.XLOOKUP(B523,[1]MDA_Assets!D:D,[1]MDA_Assets!U:U,"",0)</f>
        <v>45699</v>
      </c>
      <c r="EC523" s="33">
        <f>_xlfn.XLOOKUP(B523,[1]MDA_Assets!D:D,[1]MDA_Assets!V:V,"",0)</f>
        <v>45699</v>
      </c>
      <c r="ED523" s="33">
        <f>_xlfn.XLOOKUP(B523,[1]MDA_Assets!D:D,[1]MDA_Assets!W:W,"",0)</f>
        <v>45699</v>
      </c>
      <c r="EE523" s="32">
        <f>_xlfn.XLOOKUP(B523,[1]MDA_Assets!D:D,[1]MDA_Assets!X:X,"",0)</f>
        <v>0</v>
      </c>
      <c r="EF523" s="33">
        <f>_xlfn.XLOOKUP(B523,[1]MDA_Assets!D:D,[1]MDA_Assets!Y:Y,"",0)</f>
        <v>0</v>
      </c>
      <c r="EG523" s="33">
        <f>_xlfn.XLOOKUP(B523,[1]MDA_Assets!D:D,[1]MDA_Assets!Z:Z,"",0)</f>
        <v>0</v>
      </c>
      <c r="EH523" s="33">
        <f>_xlfn.XLOOKUP(B523,[1]MDA_Assets!D:D,[1]MDA_Assets!AA:AA,"",0)</f>
        <v>0</v>
      </c>
      <c r="EI523" s="34">
        <f>_xlfn.XLOOKUP(B523,[1]MDA_Assets!D:D,[1]MDA_Assets!P:P,"",0)</f>
        <v>8</v>
      </c>
      <c r="EJ523" s="35" t="str">
        <f>_xlfn.XLOOKUP(B523,[1]MDA_Assets!D:D,[1]MDA_Assets!AB:AB,"",0)</f>
        <v>1119</v>
      </c>
      <c r="EK523" s="35" t="str">
        <f>_xlfn.XLOOKUP(B523,[1]MDA_Assets!D:D,[1]MDA_Assets!AC:AC,"",0)</f>
        <v>1119</v>
      </c>
      <c r="EL523" s="35" t="str">
        <f>_xlfn.XLOOKUP(B523,[1]MDA_Assets!D:D,[1]MDA_Assets!AD:AD,"",0)</f>
        <v>3119</v>
      </c>
      <c r="EM523" s="35" t="str">
        <f>_xlfn.XLOOKUP(B523,[1]MDA_Assets!D:D,[1]MDA_Assets!AE:AE,"",0)</f>
        <v>3119</v>
      </c>
      <c r="EN523" s="35" t="str">
        <f>_xlfn.XLOOKUP(B523,[1]MDA_Assets!D:D,[1]MDA_Assets!AF:AF,"",0)</f>
        <v>7119</v>
      </c>
      <c r="EO523" s="35" t="str">
        <f>_xlfn.XLOOKUP(B523,[1]MDA_Assets!D:D,[1]MDA_Assets!AG:AG,"",0)</f>
        <v>3119</v>
      </c>
      <c r="EP523" s="36">
        <f t="shared" si="416"/>
        <v>272</v>
      </c>
      <c r="EQ523" s="36">
        <f t="shared" si="416"/>
        <v>180</v>
      </c>
      <c r="ER523" s="36">
        <f t="shared" si="443"/>
        <v>365</v>
      </c>
      <c r="ES523" s="36">
        <f t="shared" si="444"/>
        <v>365</v>
      </c>
      <c r="ET523" s="36">
        <f t="shared" si="445"/>
        <v>730</v>
      </c>
      <c r="EU523" s="36">
        <f t="shared" si="446"/>
        <v>365</v>
      </c>
      <c r="EV523" s="36" t="str">
        <f t="shared" si="447"/>
        <v/>
      </c>
      <c r="EW523" s="36" t="str">
        <f t="shared" si="420"/>
        <v/>
      </c>
      <c r="EX523" s="36" t="str">
        <f t="shared" si="408"/>
        <v/>
      </c>
      <c r="EY523" s="36">
        <f t="shared" si="417"/>
        <v>8.7799999999999994</v>
      </c>
      <c r="EZ523" s="36">
        <f t="shared" si="417"/>
        <v>5.81</v>
      </c>
      <c r="FA523" s="36">
        <f t="shared" si="417"/>
        <v>11.78</v>
      </c>
      <c r="FB523" s="36">
        <f t="shared" si="417"/>
        <v>11.78</v>
      </c>
      <c r="FC523" s="36">
        <f t="shared" si="417"/>
        <v>23.55</v>
      </c>
      <c r="FD523" s="36">
        <f t="shared" si="417"/>
        <v>11.78</v>
      </c>
      <c r="FE523" s="36" t="str">
        <f t="shared" si="417"/>
        <v/>
      </c>
      <c r="FF523" s="36" t="str">
        <f t="shared" si="417"/>
        <v/>
      </c>
      <c r="FG523" s="36" t="str">
        <f t="shared" si="417"/>
        <v/>
      </c>
      <c r="FH523" s="37" t="str" cm="1">
        <f t="array" ref="FH523">_xlfn.IFS(EY523="", "No Data", EY523&lt;0, "Negative/Future", EY523=0, "Zero Days", EY523&lt;=3, "&lt; 3 Months", EY523&lt;=6, "3 to 6 Months", EY523&lt;=9, "6 to 9 Months", EY523&lt;=12, "9 to 12 Months", EY523&lt;=15, "12 to 15 Months", EY523&lt;=18, "15 to 18 Months", EY523&lt;=24, "18 to 24 Months", EY523&gt;24, "&gt; 24 Months")</f>
        <v>6 to 9 Months</v>
      </c>
      <c r="FI523" s="37" t="str" cm="1">
        <f t="array" ref="FI523">_xlfn.IFS(EZ523="", "No Data", EZ523&lt;0, "Negative/Future", EZ523=0, "Zero Days", EZ523&lt;=3, "&lt; 3 Months", EZ523&lt;=6, "3 to 6 Months", EZ523&lt;=9, "6 to 9 Months", EZ523&lt;=12, "9 to 12 Months", EZ523&lt;=15, "12 to 15 Months", EZ523&lt;=18, "15 to 18 Months", EZ523&lt;=24, "18 to 24 Months", EZ523&gt;24, "&gt; 24 Months")</f>
        <v>3 to 6 Months</v>
      </c>
      <c r="FJ523" s="37" t="str" cm="1">
        <f t="array" ref="FJ523">_xlfn.IFS(FA523="", "No Data", FA523&lt;0, "Negative/Future", FA523=0, "Zero Days", FA523&lt;=3, "&lt; 3 Months", FA523&lt;=6, "3 to 6 Months", FA523&lt;=9, "6 to 9 Months", FA523&lt;=12, "9 to 12 Months", FA523&lt;=15, "12 to 15 Months", FA523&lt;=18, "15 to 18 Months", FA523&lt;=24, "18 to 24 Months", FA523&gt;24, "&gt; 24 Months")</f>
        <v>9 to 12 Months</v>
      </c>
      <c r="FK523" s="37" t="str" cm="1">
        <f t="array" ref="FK523">_xlfn.IFS(FB523="", "No Data", FB523&lt;0, "Negative/Future", FB523=0, "Zero Days", FB523&lt;=3, "&lt; 3 Months", FB523&lt;=6, "3 to 6 Months", FB523&lt;=9, "6 to 9 Months", FB523&lt;=12, "9 to 12 Months", FB523&lt;=15, "12 to 15 Months", FB523&lt;=18, "15 to 18 Months", FB523&lt;=24, "18 to 24 Months", FB523&gt;24, "&gt; 24 Months")</f>
        <v>9 to 12 Months</v>
      </c>
      <c r="FL523" s="37" t="str" cm="1">
        <f t="array" ref="FL523">_xlfn.IFS(FC523="", "No Data", FC523&lt;0, "Negative/Future", FC523=0, "Zero Days", FC523&lt;=3, "&lt; 3 Months", FC523&lt;=6, "3 to 6 Months", FC523&lt;=9, "6 to 9 Months", FC523&lt;=12, "9 to 12 Months", FC523&lt;=15, "12 to 15 Months", FC523&lt;=18, "15 to 18 Months", FC523&lt;=24, "18 to 24 Months", FC523&gt;24, "&gt; 24 Months")</f>
        <v>18 to 24 Months</v>
      </c>
      <c r="FM523" s="37" t="str" cm="1">
        <f t="array" ref="FM523">_xlfn.IFS(FD523="", "No Data", FD523&lt;0, "Negative/Future", FD523=0, "Zero Days", FD523&lt;=3, "&lt; 3 Months", FD523&lt;=6, "3 to 6 Months", FD523&lt;=9, "6 to 9 Months", FD523&lt;=12, "9 to 12 Months", FD523&lt;=15, "12 to 15 Months", FD523&lt;=18, "15 to 18 Months", FD523&lt;=24, "18 to 24 Months", FD523&gt;24, "&gt; 24 Months")</f>
        <v>9 to 12 Months</v>
      </c>
      <c r="FN523" s="37" t="str" cm="1">
        <f t="array" ref="FN523">_xlfn.IFS(FE523="", "No Data", FE523&lt;0, "Negative/Future", FE523=0, "Zero Days", FE523&lt;=3, "&lt; 3 Months", FE523&lt;=6, "3 to 6 Months", FE523&lt;=9, "6 to 9 Months", FE523&lt;=12, "9 to 12 Months", FE523&lt;=15, "12 to 15 Months", FE523&lt;=18, "15 to 18 Months", FE523&lt;=24, "18 to 24 Months", FE523&gt;24, "&gt; 24 Months")</f>
        <v>No Data</v>
      </c>
      <c r="FO523" s="37" t="str" cm="1">
        <f t="array" ref="FO523">_xlfn.IFS(FG523="", "No Data", FG523&lt;0, "Negative/Future", FG523=0, "Zero Days", FG523&lt;=3, "&lt; 3 Months", FG523&lt;=6, "3 to 6 Months", FG523&lt;=9, "6 to 9 Months", FG523&lt;=12, "9 to 12 Months", FG523&lt;=15, "12 to 15 Months", FG523&lt;=18, "15 to 18 Months", FG523&lt;=24, "18 to 24 Months", FG523&gt;24, "&gt; 24 Months")</f>
        <v>No Data</v>
      </c>
      <c r="FP523" s="37" t="str" cm="1">
        <f t="array" ref="FP523">_xlfn.IFS(FF523="", "No Data", FF523&lt;0, "Negative/Future", FF523=0, "Zero Days", FF523&lt;=3, "&lt; 3 Months", FF523&lt;=6, "3 to 6 Months", FF523&lt;=9, "6 to 9 Months", FF523&lt;=12, "9 to 12 Months", FF523&lt;=15, "12 to 15 Months", FF523&lt;=18, "15 to 18 Months", FF523&lt;=24, "18 to 24 Months", FF523&gt;24, "&gt; 24 Months")</f>
        <v>No Data</v>
      </c>
      <c r="FQ523" s="29" t="s">
        <v>1142</v>
      </c>
      <c r="FR523" s="29">
        <v>7360077734</v>
      </c>
      <c r="FS523" s="38" t="s">
        <v>252</v>
      </c>
      <c r="FT523" s="38" t="s">
        <v>252</v>
      </c>
      <c r="FU523" s="31">
        <f>_xlfn.XLOOKUP(B523,[1]MDA_Assets!D:D,[1]MDA_Assets!X:X,"",0)</f>
        <v>0</v>
      </c>
      <c r="FV523" s="39">
        <v>0</v>
      </c>
      <c r="FW523" s="39">
        <v>0</v>
      </c>
      <c r="FX523" s="39">
        <v>0</v>
      </c>
      <c r="FY523" s="39">
        <v>9</v>
      </c>
      <c r="FZ523" s="40">
        <f t="shared" si="415"/>
        <v>45971</v>
      </c>
      <c r="GA523" s="40">
        <f t="shared" si="415"/>
        <v>45879</v>
      </c>
      <c r="GB523" s="40">
        <f t="shared" si="421"/>
        <v>46064</v>
      </c>
      <c r="GC523" s="40">
        <f t="shared" si="422"/>
        <v>46064</v>
      </c>
      <c r="GD523" s="40">
        <f t="shared" si="423"/>
        <v>46429</v>
      </c>
      <c r="GE523" s="40">
        <f t="shared" si="424"/>
        <v>46064</v>
      </c>
      <c r="GF523" s="40" t="str">
        <f t="shared" si="419"/>
        <v/>
      </c>
      <c r="GG523" s="40" t="str">
        <f t="shared" si="419"/>
        <v/>
      </c>
      <c r="GH523" s="40" t="str">
        <f t="shared" si="419"/>
        <v/>
      </c>
      <c r="GI523" s="39">
        <f t="shared" si="448"/>
        <v>2</v>
      </c>
      <c r="GJ523" s="39">
        <f t="shared" si="449"/>
        <v>0</v>
      </c>
      <c r="GK523" s="39">
        <f t="shared" si="450"/>
        <v>3</v>
      </c>
      <c r="GL523" s="39">
        <f t="shared" si="451"/>
        <v>1</v>
      </c>
    </row>
    <row r="524" spans="1:194" x14ac:dyDescent="0.25">
      <c r="A524" s="19">
        <v>237</v>
      </c>
      <c r="B524" s="43" t="s">
        <v>3456</v>
      </c>
      <c r="C524" s="43" t="s">
        <v>186</v>
      </c>
      <c r="D524" s="43" t="s">
        <v>241</v>
      </c>
      <c r="E524" s="43" t="s">
        <v>3457</v>
      </c>
      <c r="F524" s="43" t="s">
        <v>3458</v>
      </c>
      <c r="G524" s="43" t="s">
        <v>3317</v>
      </c>
      <c r="H524" s="43" t="s">
        <v>191</v>
      </c>
      <c r="I524" s="43" t="s">
        <v>192</v>
      </c>
      <c r="J524" s="44">
        <f t="shared" si="425"/>
        <v>41862.770833333336</v>
      </c>
      <c r="K524" s="44">
        <v>41498.770833333336</v>
      </c>
      <c r="L524" s="44">
        <v>41417.770833333336</v>
      </c>
      <c r="M524" s="43" t="s">
        <v>3459</v>
      </c>
      <c r="N524" s="43" t="s">
        <v>226</v>
      </c>
      <c r="O524" s="44">
        <v>46054.438483796293</v>
      </c>
      <c r="P524" s="43">
        <v>76254</v>
      </c>
      <c r="Q524" s="43"/>
      <c r="R524" s="43"/>
      <c r="S524" s="43" t="s">
        <v>206</v>
      </c>
      <c r="T524" s="44">
        <v>45862.770833333336</v>
      </c>
      <c r="U524" s="44">
        <v>45862.770833333336</v>
      </c>
      <c r="V524" s="44">
        <v>45862.770833333336</v>
      </c>
      <c r="W524" s="44">
        <v>45862.770833333336</v>
      </c>
      <c r="X524" s="44">
        <v>45862.770833333336</v>
      </c>
      <c r="Y524" s="44">
        <v>45862.770833333336</v>
      </c>
      <c r="Z524" s="44"/>
      <c r="AA524" s="44"/>
      <c r="AB524" s="44"/>
      <c r="AC524" s="44"/>
      <c r="AD524" s="44"/>
      <c r="AE524" s="43">
        <v>4</v>
      </c>
      <c r="AF524" s="43" t="s">
        <v>3460</v>
      </c>
      <c r="AG524" s="43" t="s">
        <v>3460</v>
      </c>
      <c r="AH524" s="43" t="s">
        <v>1719</v>
      </c>
      <c r="AI524" s="43" t="s">
        <v>3461</v>
      </c>
      <c r="AJ524" s="43" t="s">
        <v>3462</v>
      </c>
      <c r="AK524" s="43" t="s">
        <v>3461</v>
      </c>
      <c r="AL524" s="44">
        <v>46227</v>
      </c>
      <c r="AM524" s="44">
        <v>46042</v>
      </c>
      <c r="AN524" s="44">
        <v>46195</v>
      </c>
      <c r="AO524" s="44">
        <v>46227</v>
      </c>
      <c r="AP524" s="44">
        <v>46133</v>
      </c>
      <c r="AQ524" s="44">
        <v>46227</v>
      </c>
      <c r="AR524" s="44"/>
      <c r="AS524" s="44"/>
      <c r="AT524" s="44"/>
      <c r="AU524" s="43">
        <v>0</v>
      </c>
      <c r="AV524" s="43">
        <v>0</v>
      </c>
      <c r="AW524" s="43">
        <v>0</v>
      </c>
      <c r="AX524" s="51" t="s">
        <v>211</v>
      </c>
      <c r="AY524" s="51" t="s">
        <v>211</v>
      </c>
      <c r="AZ524" s="51" t="s">
        <v>198</v>
      </c>
      <c r="BA524" s="20">
        <f t="shared" ca="1" si="418"/>
        <v>0</v>
      </c>
      <c r="BB524" s="20">
        <f t="shared" ca="1" si="418"/>
        <v>1</v>
      </c>
      <c r="BC524" s="20">
        <f t="shared" ca="1" si="418"/>
        <v>1</v>
      </c>
      <c r="BD524" s="20">
        <f t="shared" ca="1" si="418"/>
        <v>0</v>
      </c>
      <c r="BE524" s="20">
        <f t="shared" ca="1" si="418"/>
        <v>1</v>
      </c>
      <c r="BF524" s="20">
        <f t="shared" ca="1" si="418"/>
        <v>0</v>
      </c>
      <c r="BG524" s="21" t="str">
        <f t="shared" ca="1" si="418"/>
        <v/>
      </c>
      <c r="BH524" s="21" t="str">
        <f t="shared" ca="1" si="418"/>
        <v/>
      </c>
      <c r="BI524" s="21" t="str">
        <f t="shared" ca="1" si="418"/>
        <v/>
      </c>
      <c r="BJ524" s="22">
        <f t="shared" ca="1" si="426"/>
        <v>3</v>
      </c>
      <c r="BK524" s="21">
        <f t="shared" si="427"/>
        <v>7</v>
      </c>
      <c r="BL524" s="22">
        <f t="shared" ca="1" si="428"/>
        <v>77105</v>
      </c>
      <c r="BM524" s="22">
        <f t="shared" ca="1" si="429"/>
        <v>0</v>
      </c>
      <c r="BN524" s="23">
        <f t="shared" ca="1" si="430"/>
        <v>77105</v>
      </c>
      <c r="BO524" s="24">
        <f t="shared" ca="1" si="431"/>
        <v>851</v>
      </c>
      <c r="BP524" s="51" t="str">
        <f>_xlfn.XLOOKUP(E524,[1]Validation!E:E,[1]Validation!F:F,"")</f>
        <v>E15</v>
      </c>
      <c r="BQ524" s="51" t="str">
        <f>_xlfn.XLOOKUP(BP524,[1]Validation!F:F,[1]Validation!G:G,"")</f>
        <v>E11 to E22</v>
      </c>
      <c r="BR524" s="52" t="str">
        <f>VLOOKUP(G524,[1]Validation!$B$1:$C$9,2,0)</f>
        <v>D</v>
      </c>
      <c r="BS524" s="51">
        <f t="shared" ca="1" si="432"/>
        <v>154</v>
      </c>
      <c r="BT524" s="53">
        <f>_xlfn.XLOOKUP(B524,'[2]1. All Calls'!$R:$R,'[2]1. All Calls'!$A:$A,"",0)</f>
        <v>46142.2808912037</v>
      </c>
      <c r="BU524" s="51" t="str">
        <f>_xlfn.XLOOKUP(B524,'[2]1. All Calls'!$R:$R,'[2]1. All Calls'!$F:$F,"",0)</f>
        <v>CC-02063799</v>
      </c>
      <c r="BV524" s="51" t="str">
        <f>_xlfn.XLOOKUP(B524,'[2]1. All Calls'!$R:$R,'[2]1. All Calls'!$J:$J,"",0)</f>
        <v>Schedule Service - AMC</v>
      </c>
      <c r="BW524" s="53">
        <f>_xlfn.XLOOKUP(B524,'[2]Sch Calls'!$R:$R,'[2]Sch Calls'!$A:$A,"",0)</f>
        <v>45443.648611111108</v>
      </c>
      <c r="BX524" s="51">
        <f>_xlfn.XLOOKUP(B524,'[2]Sch Calls'!$R:$R,'[2]Sch Calls'!$B:$B,"",0)</f>
        <v>74790</v>
      </c>
      <c r="BY524" s="51" t="str">
        <f t="shared" si="413"/>
        <v>21-Jan-26</v>
      </c>
      <c r="BZ524" s="51" t="str">
        <f t="shared" si="413"/>
        <v>21-Jan-26</v>
      </c>
      <c r="CA524" s="51" t="str">
        <f t="shared" si="433"/>
        <v>26-Apr-26</v>
      </c>
      <c r="CB524" s="51" t="str">
        <f t="shared" si="434"/>
        <v>22-Jan-27</v>
      </c>
      <c r="CC524" s="51" t="str">
        <f t="shared" si="435"/>
        <v>25-Jul-27</v>
      </c>
      <c r="CD524" s="51" t="str">
        <f t="shared" si="436"/>
        <v>25-Jul-26</v>
      </c>
      <c r="CE524" s="51">
        <f t="shared" ca="1" si="414"/>
        <v>313</v>
      </c>
      <c r="CF524" s="51">
        <f t="shared" ca="1" si="414"/>
        <v>313</v>
      </c>
      <c r="CG524" s="51">
        <f t="shared" ca="1" si="437"/>
        <v>313</v>
      </c>
      <c r="CH524" s="51">
        <f t="shared" ca="1" si="438"/>
        <v>313</v>
      </c>
      <c r="CI524" s="51">
        <f t="shared" ca="1" si="439"/>
        <v>313</v>
      </c>
      <c r="CJ524" s="51">
        <f t="shared" ca="1" si="440"/>
        <v>313</v>
      </c>
      <c r="CK524" s="51">
        <f t="shared" ca="1" si="411"/>
        <v>2191</v>
      </c>
      <c r="CL524" s="51">
        <f t="shared" ca="1" si="411"/>
        <v>2191</v>
      </c>
      <c r="CM524" s="51">
        <f t="shared" ca="1" si="411"/>
        <v>2191</v>
      </c>
      <c r="CN524" s="51">
        <f t="shared" ca="1" si="411"/>
        <v>2191</v>
      </c>
      <c r="CO524" s="51">
        <f t="shared" ca="1" si="411"/>
        <v>2191</v>
      </c>
      <c r="CP524" s="51">
        <f t="shared" ca="1" si="411"/>
        <v>2191</v>
      </c>
      <c r="CQ524" s="51">
        <f t="shared" ca="1" si="412"/>
        <v>-1127</v>
      </c>
      <c r="CR524" s="51">
        <f t="shared" ca="1" si="412"/>
        <v>-1127</v>
      </c>
      <c r="CS524" s="51">
        <f t="shared" ca="1" si="412"/>
        <v>-1627</v>
      </c>
      <c r="CT524" s="51">
        <f t="shared" ca="1" si="412"/>
        <v>373</v>
      </c>
      <c r="CU524" s="51">
        <f t="shared" ca="1" si="412"/>
        <v>-1877</v>
      </c>
      <c r="CV524" s="54">
        <f t="shared" ca="1" si="412"/>
        <v>373</v>
      </c>
      <c r="CW524" s="25">
        <v>0</v>
      </c>
      <c r="CX524" s="55">
        <v>1</v>
      </c>
      <c r="CY524" s="55"/>
      <c r="CZ524" s="26">
        <v>0</v>
      </c>
      <c r="DA524" s="26">
        <v>0</v>
      </c>
      <c r="DB524" s="26">
        <v>0</v>
      </c>
      <c r="DC524" s="26">
        <v>0</v>
      </c>
      <c r="DD524" s="26">
        <v>0</v>
      </c>
      <c r="DE524" s="26">
        <v>0</v>
      </c>
      <c r="DF524" s="26">
        <v>0</v>
      </c>
      <c r="DG524" s="26">
        <v>0</v>
      </c>
      <c r="DH524" s="26">
        <v>0</v>
      </c>
      <c r="DI524" s="26">
        <v>0</v>
      </c>
      <c r="DJ524" s="26">
        <v>0</v>
      </c>
      <c r="DK524" s="26">
        <v>0</v>
      </c>
      <c r="DL524" s="27">
        <f t="shared" si="441"/>
        <v>46217.2808912037</v>
      </c>
      <c r="DM524" s="28">
        <f t="shared" ca="1" si="442"/>
        <v>0</v>
      </c>
      <c r="DN524" s="56">
        <f>_xlfn.XLOOKUP(B524,'[2]1. All Calls'!$R:$R,'[2]1. All Calls'!$A:$A,"",0)</f>
        <v>46142.2808912037</v>
      </c>
      <c r="DO524" s="57" t="str">
        <f ca="1">VLOOKUP(DM524,[1]Validation!$B$20:$C$25,2,0)</f>
        <v>Within 3 months</v>
      </c>
      <c r="DP524" s="58" t="str">
        <f>_xlfn.XLOOKUP(B524,'[1]Active AMCs- Dealer'!E:E,'[1]Active AMCs- Dealer'!L:L,"Not in AMC",0)</f>
        <v>AMC</v>
      </c>
      <c r="DQ524" s="50"/>
      <c r="DR524" s="29" t="str">
        <f>_xlfn.XLOOKUP(B524,'[2]1. All Calls'!$R:$R,'[2]1. All Calls'!$F:$F,"",0)</f>
        <v>CC-02063799</v>
      </c>
      <c r="DS524" s="29" t="str">
        <f>_xlfn.XLOOKUP(B524,'[2]1. All Calls'!$R:$R,'[2]1. All Calls'!$AB:$AB,"",0)</f>
        <v>AMC visit carried out</v>
      </c>
      <c r="DT524" s="30">
        <f>_xlfn.XLOOKUP(DR524,'[2]1. All Calls'!$F:$F,'[2]1. All Calls'!$A:$A,"",0)</f>
        <v>46142.2808912037</v>
      </c>
      <c r="DU524" s="31">
        <f>_xlfn.XLOOKUP(DR524,'[2]1. All Calls'!$F:$F,'[2]1. All Calls'!$B:$B,"",0)</f>
        <v>76604</v>
      </c>
      <c r="DV524" s="31">
        <f>_xlfn.XLOOKUP(B524,[1]MDA_Assets!D:D,[1]MDA_Assets!N:N,"",0)</f>
        <v>0</v>
      </c>
      <c r="DW524" s="31">
        <f>_xlfn.XLOOKUP(B524,[1]MDA_Assets!D:D,[1]MDA_Assets!O:O,"",0)</f>
        <v>0</v>
      </c>
      <c r="DX524" s="32" t="str">
        <f>_xlfn.XLOOKUP(B524,[1]MDA_Assets!D:D,[1]MDA_Assets!Q:Q,"",0)</f>
        <v>XD</v>
      </c>
      <c r="DY524" s="33">
        <f>_xlfn.XLOOKUP(B524,[1]MDA_Assets!D:D,[1]MDA_Assets!R:R,"",0)</f>
        <v>45863</v>
      </c>
      <c r="DZ524" s="33">
        <f>_xlfn.XLOOKUP(B524,[1]MDA_Assets!D:D,[1]MDA_Assets!S:S,"",0)</f>
        <v>45863</v>
      </c>
      <c r="EA524" s="33">
        <f>_xlfn.XLOOKUP(B524,[1]MDA_Assets!D:D,[1]MDA_Assets!T:T,"",0)</f>
        <v>45863</v>
      </c>
      <c r="EB524" s="33">
        <f>_xlfn.XLOOKUP(B524,[1]MDA_Assets!D:D,[1]MDA_Assets!U:U,"",0)</f>
        <v>45863</v>
      </c>
      <c r="EC524" s="33">
        <f>_xlfn.XLOOKUP(B524,[1]MDA_Assets!D:D,[1]MDA_Assets!V:V,"",0)</f>
        <v>45863</v>
      </c>
      <c r="ED524" s="33">
        <f>_xlfn.XLOOKUP(B524,[1]MDA_Assets!D:D,[1]MDA_Assets!W:W,"",0)</f>
        <v>45863</v>
      </c>
      <c r="EE524" s="32">
        <f>_xlfn.XLOOKUP(B524,[1]MDA_Assets!D:D,[1]MDA_Assets!X:X,"",0)</f>
        <v>0</v>
      </c>
      <c r="EF524" s="33">
        <f>_xlfn.XLOOKUP(B524,[1]MDA_Assets!D:D,[1]MDA_Assets!Y:Y,"",0)</f>
        <v>0</v>
      </c>
      <c r="EG524" s="33">
        <f>_xlfn.XLOOKUP(B524,[1]MDA_Assets!D:D,[1]MDA_Assets!Z:Z,"",0)</f>
        <v>0</v>
      </c>
      <c r="EH524" s="33">
        <f>_xlfn.XLOOKUP(B524,[1]MDA_Assets!D:D,[1]MDA_Assets!AA:AA,"",0)</f>
        <v>0</v>
      </c>
      <c r="EI524" s="34">
        <f>_xlfn.XLOOKUP(B524,[1]MDA_Assets!D:D,[1]MDA_Assets!P:P,"",0)</f>
        <v>7</v>
      </c>
      <c r="EJ524" s="35" t="str">
        <f>_xlfn.XLOOKUP(B524,[1]MDA_Assets!D:D,[1]MDA_Assets!AB:AB,"",0)</f>
        <v>784</v>
      </c>
      <c r="EK524" s="35" t="str">
        <f>_xlfn.XLOOKUP(B524,[1]MDA_Assets!D:D,[1]MDA_Assets!AC:AC,"",0)</f>
        <v>784</v>
      </c>
      <c r="EL524" s="35" t="str">
        <f>_xlfn.XLOOKUP(B524,[1]MDA_Assets!D:D,[1]MDA_Assets!AD:AD,"",0)</f>
        <v>564</v>
      </c>
      <c r="EM524" s="35" t="str">
        <f>_xlfn.XLOOKUP(B524,[1]MDA_Assets!D:D,[1]MDA_Assets!AE:AE,"",0)</f>
        <v>2282</v>
      </c>
      <c r="EN524" s="35" t="str">
        <f>_xlfn.XLOOKUP(B524,[1]MDA_Assets!D:D,[1]MDA_Assets!AF:AF,"",0)</f>
        <v>82</v>
      </c>
      <c r="EO524" s="35" t="str">
        <f>_xlfn.XLOOKUP(B524,[1]MDA_Assets!D:D,[1]MDA_Assets!AG:AG,"",0)</f>
        <v>2282</v>
      </c>
      <c r="EP524" s="36">
        <f t="shared" si="416"/>
        <v>365</v>
      </c>
      <c r="EQ524" s="36">
        <f t="shared" si="416"/>
        <v>180</v>
      </c>
      <c r="ER524" s="36">
        <f t="shared" si="443"/>
        <v>333</v>
      </c>
      <c r="ES524" s="36">
        <f t="shared" si="444"/>
        <v>365</v>
      </c>
      <c r="ET524" s="36">
        <f t="shared" si="445"/>
        <v>271</v>
      </c>
      <c r="EU524" s="36">
        <f t="shared" si="446"/>
        <v>365</v>
      </c>
      <c r="EV524" s="36" t="str">
        <f t="shared" si="447"/>
        <v/>
      </c>
      <c r="EW524" s="36" t="str">
        <f t="shared" si="420"/>
        <v/>
      </c>
      <c r="EX524" s="36" t="str">
        <f t="shared" si="408"/>
        <v/>
      </c>
      <c r="EY524" s="36">
        <f t="shared" si="417"/>
        <v>11.78</v>
      </c>
      <c r="EZ524" s="36">
        <f t="shared" si="417"/>
        <v>5.81</v>
      </c>
      <c r="FA524" s="36">
        <f t="shared" si="417"/>
        <v>10.75</v>
      </c>
      <c r="FB524" s="36">
        <f t="shared" si="417"/>
        <v>11.78</v>
      </c>
      <c r="FC524" s="36">
        <f t="shared" si="417"/>
        <v>8.75</v>
      </c>
      <c r="FD524" s="36">
        <f t="shared" si="417"/>
        <v>11.78</v>
      </c>
      <c r="FE524" s="36" t="str">
        <f t="shared" si="417"/>
        <v/>
      </c>
      <c r="FF524" s="36" t="str">
        <f t="shared" si="417"/>
        <v/>
      </c>
      <c r="FG524" s="36" t="str">
        <f t="shared" si="417"/>
        <v/>
      </c>
      <c r="FH524" s="37" t="str" cm="1">
        <f t="array" ref="FH524">_xlfn.IFS(EY524="", "No Data", EY524&lt;0, "Negative/Future", EY524=0, "Zero Days", EY524&lt;=3, "&lt; 3 Months", EY524&lt;=6, "3 to 6 Months", EY524&lt;=9, "6 to 9 Months", EY524&lt;=12, "9 to 12 Months", EY524&lt;=15, "12 to 15 Months", EY524&lt;=18, "15 to 18 Months", EY524&lt;=24, "18 to 24 Months", EY524&gt;24, "&gt; 24 Months")</f>
        <v>9 to 12 Months</v>
      </c>
      <c r="FI524" s="37" t="str" cm="1">
        <f t="array" ref="FI524">_xlfn.IFS(EZ524="", "No Data", EZ524&lt;0, "Negative/Future", EZ524=0, "Zero Days", EZ524&lt;=3, "&lt; 3 Months", EZ524&lt;=6, "3 to 6 Months", EZ524&lt;=9, "6 to 9 Months", EZ524&lt;=12, "9 to 12 Months", EZ524&lt;=15, "12 to 15 Months", EZ524&lt;=18, "15 to 18 Months", EZ524&lt;=24, "18 to 24 Months", EZ524&gt;24, "&gt; 24 Months")</f>
        <v>3 to 6 Months</v>
      </c>
      <c r="FJ524" s="37" t="str" cm="1">
        <f t="array" ref="FJ524">_xlfn.IFS(FA524="", "No Data", FA524&lt;0, "Negative/Future", FA524=0, "Zero Days", FA524&lt;=3, "&lt; 3 Months", FA524&lt;=6, "3 to 6 Months", FA524&lt;=9, "6 to 9 Months", FA524&lt;=12, "9 to 12 Months", FA524&lt;=15, "12 to 15 Months", FA524&lt;=18, "15 to 18 Months", FA524&lt;=24, "18 to 24 Months", FA524&gt;24, "&gt; 24 Months")</f>
        <v>9 to 12 Months</v>
      </c>
      <c r="FK524" s="37" t="str" cm="1">
        <f t="array" ref="FK524">_xlfn.IFS(FB524="", "No Data", FB524&lt;0, "Negative/Future", FB524=0, "Zero Days", FB524&lt;=3, "&lt; 3 Months", FB524&lt;=6, "3 to 6 Months", FB524&lt;=9, "6 to 9 Months", FB524&lt;=12, "9 to 12 Months", FB524&lt;=15, "12 to 15 Months", FB524&lt;=18, "15 to 18 Months", FB524&lt;=24, "18 to 24 Months", FB524&gt;24, "&gt; 24 Months")</f>
        <v>9 to 12 Months</v>
      </c>
      <c r="FL524" s="37" t="str" cm="1">
        <f t="array" ref="FL524">_xlfn.IFS(FC524="", "No Data", FC524&lt;0, "Negative/Future", FC524=0, "Zero Days", FC524&lt;=3, "&lt; 3 Months", FC524&lt;=6, "3 to 6 Months", FC524&lt;=9, "6 to 9 Months", FC524&lt;=12, "9 to 12 Months", FC524&lt;=15, "12 to 15 Months", FC524&lt;=18, "15 to 18 Months", FC524&lt;=24, "18 to 24 Months", FC524&gt;24, "&gt; 24 Months")</f>
        <v>6 to 9 Months</v>
      </c>
      <c r="FM524" s="37" t="str" cm="1">
        <f t="array" ref="FM524">_xlfn.IFS(FD524="", "No Data", FD524&lt;0, "Negative/Future", FD524=0, "Zero Days", FD524&lt;=3, "&lt; 3 Months", FD524&lt;=6, "3 to 6 Months", FD524&lt;=9, "6 to 9 Months", FD524&lt;=12, "9 to 12 Months", FD524&lt;=15, "12 to 15 Months", FD524&lt;=18, "15 to 18 Months", FD524&lt;=24, "18 to 24 Months", FD524&gt;24, "&gt; 24 Months")</f>
        <v>9 to 12 Months</v>
      </c>
      <c r="FN524" s="37" t="str" cm="1">
        <f t="array" ref="FN524">_xlfn.IFS(FE524="", "No Data", FE524&lt;0, "Negative/Future", FE524=0, "Zero Days", FE524&lt;=3, "&lt; 3 Months", FE524&lt;=6, "3 to 6 Months", FE524&lt;=9, "6 to 9 Months", FE524&lt;=12, "9 to 12 Months", FE524&lt;=15, "12 to 15 Months", FE524&lt;=18, "15 to 18 Months", FE524&lt;=24, "18 to 24 Months", FE524&gt;24, "&gt; 24 Months")</f>
        <v>No Data</v>
      </c>
      <c r="FO524" s="37" t="str" cm="1">
        <f t="array" ref="FO524">_xlfn.IFS(FG524="", "No Data", FG524&lt;0, "Negative/Future", FG524=0, "Zero Days", FG524&lt;=3, "&lt; 3 Months", FG524&lt;=6, "3 to 6 Months", FG524&lt;=9, "6 to 9 Months", FG524&lt;=12, "9 to 12 Months", FG524&lt;=15, "12 to 15 Months", FG524&lt;=18, "15 to 18 Months", FG524&lt;=24, "18 to 24 Months", FG524&gt;24, "&gt; 24 Months")</f>
        <v>No Data</v>
      </c>
      <c r="FP524" s="37" t="str" cm="1">
        <f t="array" ref="FP524">_xlfn.IFS(FF524="", "No Data", FF524&lt;0, "Negative/Future", FF524=0, "Zero Days", FF524&lt;=3, "&lt; 3 Months", FF524&lt;=6, "3 to 6 Months", FF524&lt;=9, "6 to 9 Months", FF524&lt;=12, "9 to 12 Months", FF524&lt;=15, "12 to 15 Months", FF524&lt;=18, "15 to 18 Months", FF524&lt;=24, "18 to 24 Months", FF524&gt;24, "&gt; 24 Months")</f>
        <v>No Data</v>
      </c>
      <c r="FQ524" s="29" t="s">
        <v>631</v>
      </c>
      <c r="FR524" s="29">
        <v>9534249500</v>
      </c>
      <c r="FS524" s="38" t="s">
        <v>252</v>
      </c>
      <c r="FT524" s="38" t="s">
        <v>296</v>
      </c>
      <c r="FU524" s="31">
        <f>_xlfn.XLOOKUP(B524,[1]MDA_Assets!D:D,[1]MDA_Assets!X:X,"",0)</f>
        <v>0</v>
      </c>
      <c r="FV524" s="39">
        <v>0</v>
      </c>
      <c r="FW524" s="39">
        <v>0</v>
      </c>
      <c r="FX524" s="39">
        <v>0</v>
      </c>
      <c r="FY524" s="39">
        <v>9</v>
      </c>
      <c r="FZ524" s="40">
        <f t="shared" si="415"/>
        <v>46228</v>
      </c>
      <c r="GA524" s="40">
        <f t="shared" si="415"/>
        <v>46043</v>
      </c>
      <c r="GB524" s="40">
        <f t="shared" si="421"/>
        <v>46196</v>
      </c>
      <c r="GC524" s="40">
        <f t="shared" si="422"/>
        <v>46228</v>
      </c>
      <c r="GD524" s="40">
        <f t="shared" si="423"/>
        <v>46134</v>
      </c>
      <c r="GE524" s="40">
        <f t="shared" si="424"/>
        <v>46228</v>
      </c>
      <c r="GF524" s="40" t="str">
        <f t="shared" si="419"/>
        <v/>
      </c>
      <c r="GG524" s="40" t="str">
        <f t="shared" si="419"/>
        <v/>
      </c>
      <c r="GH524" s="40" t="str">
        <f t="shared" si="419"/>
        <v/>
      </c>
      <c r="GI524" s="39">
        <f t="shared" si="448"/>
        <v>0</v>
      </c>
      <c r="GJ524" s="39">
        <f t="shared" si="449"/>
        <v>1</v>
      </c>
      <c r="GK524" s="39">
        <f t="shared" si="450"/>
        <v>0</v>
      </c>
      <c r="GL524" s="39">
        <f t="shared" si="451"/>
        <v>5</v>
      </c>
    </row>
    <row r="525" spans="1:194" x14ac:dyDescent="0.25">
      <c r="A525" s="19">
        <v>245</v>
      </c>
      <c r="B525" s="43" t="s">
        <v>3463</v>
      </c>
      <c r="C525" s="43" t="s">
        <v>186</v>
      </c>
      <c r="D525" s="43" t="s">
        <v>241</v>
      </c>
      <c r="E525" s="43" t="s">
        <v>1165</v>
      </c>
      <c r="F525" s="43" t="s">
        <v>3464</v>
      </c>
      <c r="G525" s="43" t="s">
        <v>3317</v>
      </c>
      <c r="H525" s="43" t="s">
        <v>291</v>
      </c>
      <c r="I525" s="43" t="s">
        <v>192</v>
      </c>
      <c r="J525" s="44">
        <f t="shared" si="425"/>
        <v>40256.770833333336</v>
      </c>
      <c r="K525" s="44">
        <v>39892.770833333336</v>
      </c>
      <c r="L525" s="44">
        <v>39676.770833333336</v>
      </c>
      <c r="M525" s="43" t="s">
        <v>3465</v>
      </c>
      <c r="N525" s="43" t="s">
        <v>193</v>
      </c>
      <c r="O525" s="44">
        <v>45814.335381944446</v>
      </c>
      <c r="P525" s="43">
        <v>12543</v>
      </c>
      <c r="Q525" s="43"/>
      <c r="R525" s="43">
        <v>12543</v>
      </c>
      <c r="S525" s="43" t="s">
        <v>206</v>
      </c>
      <c r="T525" s="44">
        <v>45570.770833333336</v>
      </c>
      <c r="U525" s="44">
        <v>45570.770833333336</v>
      </c>
      <c r="V525" s="44">
        <v>45570.770833333336</v>
      </c>
      <c r="W525" s="44">
        <v>45570.770833333336</v>
      </c>
      <c r="X525" s="44">
        <v>45570.770833333336</v>
      </c>
      <c r="Y525" s="44">
        <v>45570.770833333336</v>
      </c>
      <c r="Z525" s="44"/>
      <c r="AA525" s="44"/>
      <c r="AB525" s="44"/>
      <c r="AC525" s="44"/>
      <c r="AD525" s="44"/>
      <c r="AE525" s="43">
        <v>4</v>
      </c>
      <c r="AF525" s="43" t="s">
        <v>1093</v>
      </c>
      <c r="AG525" s="43" t="s">
        <v>1093</v>
      </c>
      <c r="AH525" s="43" t="s">
        <v>1225</v>
      </c>
      <c r="AI525" s="43" t="s">
        <v>1225</v>
      </c>
      <c r="AJ525" s="43" t="s">
        <v>3466</v>
      </c>
      <c r="AK525" s="43" t="s">
        <v>1225</v>
      </c>
      <c r="AL525" s="44">
        <v>45935</v>
      </c>
      <c r="AM525" s="44">
        <v>45750</v>
      </c>
      <c r="AN525" s="44">
        <v>45935</v>
      </c>
      <c r="AO525" s="44">
        <v>45935</v>
      </c>
      <c r="AP525" s="44">
        <v>46300</v>
      </c>
      <c r="AQ525" s="44">
        <v>45935</v>
      </c>
      <c r="AR525" s="44"/>
      <c r="AS525" s="44"/>
      <c r="AT525" s="44"/>
      <c r="AU525" s="43">
        <v>0</v>
      </c>
      <c r="AV525" s="43">
        <v>0</v>
      </c>
      <c r="AW525" s="43">
        <v>0</v>
      </c>
      <c r="AX525" s="51" t="s">
        <v>237</v>
      </c>
      <c r="AY525" s="51" t="s">
        <v>237</v>
      </c>
      <c r="AZ525" s="51" t="s">
        <v>198</v>
      </c>
      <c r="BA525" s="20">
        <f t="shared" ca="1" si="418"/>
        <v>1</v>
      </c>
      <c r="BB525" s="20">
        <f t="shared" ca="1" si="418"/>
        <v>1</v>
      </c>
      <c r="BC525" s="20">
        <f t="shared" ca="1" si="418"/>
        <v>1</v>
      </c>
      <c r="BD525" s="20">
        <f t="shared" ca="1" si="418"/>
        <v>1</v>
      </c>
      <c r="BE525" s="20">
        <f t="shared" ca="1" si="418"/>
        <v>0</v>
      </c>
      <c r="BF525" s="20">
        <f t="shared" ca="1" si="418"/>
        <v>1</v>
      </c>
      <c r="BG525" s="21" t="str">
        <f t="shared" ca="1" si="418"/>
        <v/>
      </c>
      <c r="BH525" s="21" t="str">
        <f t="shared" ca="1" si="418"/>
        <v/>
      </c>
      <c r="BI525" s="21" t="str">
        <f t="shared" ca="1" si="418"/>
        <v/>
      </c>
      <c r="BJ525" s="22">
        <f t="shared" ca="1" si="426"/>
        <v>5</v>
      </c>
      <c r="BK525" s="21">
        <f t="shared" si="427"/>
        <v>4</v>
      </c>
      <c r="BL525" s="22">
        <f t="shared" ca="1" si="428"/>
        <v>13990</v>
      </c>
      <c r="BM525" s="22">
        <f t="shared" ca="1" si="429"/>
        <v>0</v>
      </c>
      <c r="BN525" s="23">
        <f t="shared" ca="1" si="430"/>
        <v>13990</v>
      </c>
      <c r="BO525" s="24">
        <f t="shared" ca="1" si="431"/>
        <v>1447</v>
      </c>
      <c r="BP525" s="51" t="str">
        <f>_xlfn.XLOOKUP(E525,[1]Validation!E:E,[1]Validation!F:F,"")</f>
        <v>E18</v>
      </c>
      <c r="BQ525" s="51" t="str">
        <f>_xlfn.XLOOKUP(BP525,[1]Validation!F:F,[1]Validation!G:G,"")</f>
        <v>E11 to E22</v>
      </c>
      <c r="BR525" s="52" t="str">
        <f>VLOOKUP(G525,[1]Validation!$B$1:$C$9,2,0)</f>
        <v>D</v>
      </c>
      <c r="BS525" s="51">
        <f t="shared" ca="1" si="432"/>
        <v>206</v>
      </c>
      <c r="BT525" s="53">
        <f>_xlfn.XLOOKUP(B525,'[2]1. All Calls'!$R:$R,'[2]1. All Calls'!$A:$A,"",0)</f>
        <v>45814.563888888886</v>
      </c>
      <c r="BU525" s="51" t="str">
        <f>_xlfn.XLOOKUP(B525,'[2]1. All Calls'!$R:$R,'[2]1. All Calls'!$F:$F,"",0)</f>
        <v>CC-01685200</v>
      </c>
      <c r="BV525" s="51" t="str">
        <f>_xlfn.XLOOKUP(B525,'[2]1. All Calls'!$R:$R,'[2]1. All Calls'!$J:$J,"",0)</f>
        <v>Sales Call</v>
      </c>
      <c r="BW525" s="53" t="str">
        <f>_xlfn.XLOOKUP(B525,'[2]Sch Calls'!$R:$R,'[2]Sch Calls'!$A:$A,"",0)</f>
        <v/>
      </c>
      <c r="BX525" s="51" t="str">
        <f>_xlfn.XLOOKUP(B525,'[2]Sch Calls'!$R:$R,'[2]Sch Calls'!$B:$B,"",0)</f>
        <v/>
      </c>
      <c r="BY525" s="51" t="str">
        <f t="shared" si="413"/>
        <v>04-Apr-25</v>
      </c>
      <c r="BZ525" s="51" t="str">
        <f t="shared" si="413"/>
        <v>04-Apr-25</v>
      </c>
      <c r="CA525" s="51" t="str">
        <f t="shared" si="433"/>
        <v>08-Jul-25</v>
      </c>
      <c r="CB525" s="51" t="str">
        <f t="shared" si="434"/>
        <v>05-Apr-26</v>
      </c>
      <c r="CC525" s="51" t="str">
        <f t="shared" si="435"/>
        <v>06-Oct-26</v>
      </c>
      <c r="CD525" s="51" t="str">
        <f t="shared" si="436"/>
        <v>06-Oct-25</v>
      </c>
      <c r="CE525" s="51">
        <f t="shared" ca="1" si="414"/>
        <v>605</v>
      </c>
      <c r="CF525" s="51">
        <f t="shared" ca="1" si="414"/>
        <v>605</v>
      </c>
      <c r="CG525" s="51">
        <f t="shared" ca="1" si="437"/>
        <v>605</v>
      </c>
      <c r="CH525" s="51">
        <f t="shared" ca="1" si="438"/>
        <v>605</v>
      </c>
      <c r="CI525" s="51">
        <f t="shared" ca="1" si="439"/>
        <v>605</v>
      </c>
      <c r="CJ525" s="51">
        <f t="shared" ca="1" si="440"/>
        <v>605</v>
      </c>
      <c r="CK525" s="51">
        <f t="shared" ca="1" si="411"/>
        <v>2420</v>
      </c>
      <c r="CL525" s="51">
        <f t="shared" ca="1" si="411"/>
        <v>2420</v>
      </c>
      <c r="CM525" s="51">
        <f t="shared" ca="1" si="411"/>
        <v>2420</v>
      </c>
      <c r="CN525" s="51">
        <f t="shared" ca="1" si="411"/>
        <v>2420</v>
      </c>
      <c r="CO525" s="51">
        <f t="shared" ca="1" si="411"/>
        <v>2420</v>
      </c>
      <c r="CP525" s="51">
        <f t="shared" ca="1" si="411"/>
        <v>2420</v>
      </c>
      <c r="CQ525" s="51">
        <f t="shared" ca="1" si="412"/>
        <v>-644</v>
      </c>
      <c r="CR525" s="51">
        <f t="shared" ca="1" si="412"/>
        <v>-644</v>
      </c>
      <c r="CS525" s="51">
        <f t="shared" ca="1" si="412"/>
        <v>1356</v>
      </c>
      <c r="CT525" s="51">
        <f t="shared" ca="1" si="412"/>
        <v>1356</v>
      </c>
      <c r="CU525" s="51">
        <f t="shared" ca="1" si="412"/>
        <v>5356</v>
      </c>
      <c r="CV525" s="54">
        <f t="shared" ca="1" si="412"/>
        <v>1356</v>
      </c>
      <c r="CW525" s="25">
        <v>0</v>
      </c>
      <c r="CX525" s="55">
        <v>1</v>
      </c>
      <c r="CY525" s="55"/>
      <c r="CZ525" s="26">
        <v>0</v>
      </c>
      <c r="DA525" s="26">
        <v>0</v>
      </c>
      <c r="DB525" s="26">
        <v>0</v>
      </c>
      <c r="DC525" s="26">
        <v>0</v>
      </c>
      <c r="DD525" s="26">
        <v>0</v>
      </c>
      <c r="DE525" s="26">
        <v>0</v>
      </c>
      <c r="DF525" s="26">
        <v>0</v>
      </c>
      <c r="DG525" s="26">
        <v>0</v>
      </c>
      <c r="DH525" s="26">
        <v>0</v>
      </c>
      <c r="DI525" s="26">
        <v>0</v>
      </c>
      <c r="DJ525" s="26">
        <v>0</v>
      </c>
      <c r="DK525" s="26">
        <v>0</v>
      </c>
      <c r="DL525" s="27">
        <f t="shared" si="441"/>
        <v>45889.563888888886</v>
      </c>
      <c r="DM525" s="28">
        <f t="shared" ca="1" si="442"/>
        <v>1</v>
      </c>
      <c r="DN525" s="56">
        <f>_xlfn.XLOOKUP(B525,'[2]1. All Calls'!$R:$R,'[2]1. All Calls'!$A:$A,"",0)</f>
        <v>45814.563888888886</v>
      </c>
      <c r="DO525" s="57" t="str">
        <f ca="1">VLOOKUP(DM525,[1]Validation!$B$20:$C$25,2,0)</f>
        <v>Above 3 months</v>
      </c>
      <c r="DP525" s="58" t="str">
        <f>_xlfn.XLOOKUP(B525,'[1]Active AMCs- Dealer'!E:E,'[1]Active AMCs- Dealer'!L:L,"Not in AMC",0)</f>
        <v>Not in AMC</v>
      </c>
      <c r="DQ525" s="50"/>
      <c r="DR525" s="29" t="str">
        <f>_xlfn.XLOOKUP(B525,'[2]1. All Calls'!$R:$R,'[2]1. All Calls'!$F:$F,"",0)</f>
        <v>CC-01685200</v>
      </c>
      <c r="DS525" s="29" t="str">
        <f>_xlfn.XLOOKUP(B525,'[2]1. All Calls'!$R:$R,'[2]1. All Calls'!$AB:$AB,"",0)</f>
        <v>Sales call carried out for HMR update</v>
      </c>
      <c r="DT525" s="30">
        <f>_xlfn.XLOOKUP(DR525,'[2]1. All Calls'!$F:$F,'[2]1. All Calls'!$A:$A,"",0)</f>
        <v>45814.563888888886</v>
      </c>
      <c r="DU525" s="31">
        <f>_xlfn.XLOOKUP(DR525,'[2]1. All Calls'!$F:$F,'[2]1. All Calls'!$B:$B,"",0)</f>
        <v>12543</v>
      </c>
      <c r="DV525" s="31">
        <f>_xlfn.XLOOKUP(B525,[1]MDA_Assets!D:D,[1]MDA_Assets!N:N,"",0)</f>
        <v>0</v>
      </c>
      <c r="DW525" s="31">
        <f>_xlfn.XLOOKUP(B525,[1]MDA_Assets!D:D,[1]MDA_Assets!O:O,"",0)</f>
        <v>12543</v>
      </c>
      <c r="DX525" s="32" t="str">
        <f>_xlfn.XLOOKUP(B525,[1]MDA_Assets!D:D,[1]MDA_Assets!Q:Q,"",0)</f>
        <v>XD</v>
      </c>
      <c r="DY525" s="33">
        <f>_xlfn.XLOOKUP(B525,[1]MDA_Assets!D:D,[1]MDA_Assets!R:R,"",0)</f>
        <v>45571</v>
      </c>
      <c r="DZ525" s="33">
        <f>_xlfn.XLOOKUP(B525,[1]MDA_Assets!D:D,[1]MDA_Assets!S:S,"",0)</f>
        <v>45571</v>
      </c>
      <c r="EA525" s="33">
        <f>_xlfn.XLOOKUP(B525,[1]MDA_Assets!D:D,[1]MDA_Assets!T:T,"",0)</f>
        <v>45571</v>
      </c>
      <c r="EB525" s="33">
        <f>_xlfn.XLOOKUP(B525,[1]MDA_Assets!D:D,[1]MDA_Assets!U:U,"",0)</f>
        <v>45571</v>
      </c>
      <c r="EC525" s="33">
        <f>_xlfn.XLOOKUP(B525,[1]MDA_Assets!D:D,[1]MDA_Assets!V:V,"",0)</f>
        <v>45571</v>
      </c>
      <c r="ED525" s="33">
        <f>_xlfn.XLOOKUP(B525,[1]MDA_Assets!D:D,[1]MDA_Assets!W:W,"",0)</f>
        <v>45571</v>
      </c>
      <c r="EE525" s="32">
        <f>_xlfn.XLOOKUP(B525,[1]MDA_Assets!D:D,[1]MDA_Assets!X:X,"",0)</f>
        <v>0</v>
      </c>
      <c r="EF525" s="33">
        <f>_xlfn.XLOOKUP(B525,[1]MDA_Assets!D:D,[1]MDA_Assets!Y:Y,"",0)</f>
        <v>0</v>
      </c>
      <c r="EG525" s="33">
        <f>_xlfn.XLOOKUP(B525,[1]MDA_Assets!D:D,[1]MDA_Assets!Z:Z,"",0)</f>
        <v>0</v>
      </c>
      <c r="EH525" s="33">
        <f>_xlfn.XLOOKUP(B525,[1]MDA_Assets!D:D,[1]MDA_Assets!AA:AA,"",0)</f>
        <v>0</v>
      </c>
      <c r="EI525" s="34">
        <f>_xlfn.XLOOKUP(B525,[1]MDA_Assets!D:D,[1]MDA_Assets!P:P,"",0)</f>
        <v>4</v>
      </c>
      <c r="EJ525" s="35" t="str">
        <f>_xlfn.XLOOKUP(B525,[1]MDA_Assets!D:D,[1]MDA_Assets!AB:AB,"",0)</f>
        <v>1776</v>
      </c>
      <c r="EK525" s="35" t="str">
        <f>_xlfn.XLOOKUP(B525,[1]MDA_Assets!D:D,[1]MDA_Assets!AC:AC,"",0)</f>
        <v>1776</v>
      </c>
      <c r="EL525" s="35" t="str">
        <f>_xlfn.XLOOKUP(B525,[1]MDA_Assets!D:D,[1]MDA_Assets!AD:AD,"",0)</f>
        <v>3776</v>
      </c>
      <c r="EM525" s="35" t="str">
        <f>_xlfn.XLOOKUP(B525,[1]MDA_Assets!D:D,[1]MDA_Assets!AE:AE,"",0)</f>
        <v>3776</v>
      </c>
      <c r="EN525" s="35" t="str">
        <f>_xlfn.XLOOKUP(B525,[1]MDA_Assets!D:D,[1]MDA_Assets!AF:AF,"",0)</f>
        <v>7776</v>
      </c>
      <c r="EO525" s="35" t="str">
        <f>_xlfn.XLOOKUP(B525,[1]MDA_Assets!D:D,[1]MDA_Assets!AG:AG,"",0)</f>
        <v>3776</v>
      </c>
      <c r="EP525" s="36">
        <f t="shared" si="416"/>
        <v>365</v>
      </c>
      <c r="EQ525" s="36">
        <f t="shared" si="416"/>
        <v>180</v>
      </c>
      <c r="ER525" s="36">
        <f t="shared" si="443"/>
        <v>365</v>
      </c>
      <c r="ES525" s="36">
        <f t="shared" si="444"/>
        <v>365</v>
      </c>
      <c r="ET525" s="36">
        <f t="shared" si="445"/>
        <v>730</v>
      </c>
      <c r="EU525" s="36">
        <f t="shared" si="446"/>
        <v>365</v>
      </c>
      <c r="EV525" s="36" t="str">
        <f t="shared" si="447"/>
        <v/>
      </c>
      <c r="EW525" s="36" t="str">
        <f t="shared" si="420"/>
        <v/>
      </c>
      <c r="EX525" s="36" t="str">
        <f t="shared" si="408"/>
        <v/>
      </c>
      <c r="EY525" s="36">
        <f t="shared" si="417"/>
        <v>11.78</v>
      </c>
      <c r="EZ525" s="36">
        <f t="shared" si="417"/>
        <v>5.81</v>
      </c>
      <c r="FA525" s="36">
        <f t="shared" si="417"/>
        <v>11.78</v>
      </c>
      <c r="FB525" s="36">
        <f t="shared" si="417"/>
        <v>11.78</v>
      </c>
      <c r="FC525" s="36">
        <f t="shared" si="417"/>
        <v>23.55</v>
      </c>
      <c r="FD525" s="36">
        <f t="shared" si="417"/>
        <v>11.78</v>
      </c>
      <c r="FE525" s="36" t="str">
        <f t="shared" si="417"/>
        <v/>
      </c>
      <c r="FF525" s="36" t="str">
        <f t="shared" si="417"/>
        <v/>
      </c>
      <c r="FG525" s="36" t="str">
        <f t="shared" si="417"/>
        <v/>
      </c>
      <c r="FH525" s="37" t="str" cm="1">
        <f t="array" ref="FH525">_xlfn.IFS(EY525="", "No Data", EY525&lt;0, "Negative/Future", EY525=0, "Zero Days", EY525&lt;=3, "&lt; 3 Months", EY525&lt;=6, "3 to 6 Months", EY525&lt;=9, "6 to 9 Months", EY525&lt;=12, "9 to 12 Months", EY525&lt;=15, "12 to 15 Months", EY525&lt;=18, "15 to 18 Months", EY525&lt;=24, "18 to 24 Months", EY525&gt;24, "&gt; 24 Months")</f>
        <v>9 to 12 Months</v>
      </c>
      <c r="FI525" s="37" t="str" cm="1">
        <f t="array" ref="FI525">_xlfn.IFS(EZ525="", "No Data", EZ525&lt;0, "Negative/Future", EZ525=0, "Zero Days", EZ525&lt;=3, "&lt; 3 Months", EZ525&lt;=6, "3 to 6 Months", EZ525&lt;=9, "6 to 9 Months", EZ525&lt;=12, "9 to 12 Months", EZ525&lt;=15, "12 to 15 Months", EZ525&lt;=18, "15 to 18 Months", EZ525&lt;=24, "18 to 24 Months", EZ525&gt;24, "&gt; 24 Months")</f>
        <v>3 to 6 Months</v>
      </c>
      <c r="FJ525" s="37" t="str" cm="1">
        <f t="array" ref="FJ525">_xlfn.IFS(FA525="", "No Data", FA525&lt;0, "Negative/Future", FA525=0, "Zero Days", FA525&lt;=3, "&lt; 3 Months", FA525&lt;=6, "3 to 6 Months", FA525&lt;=9, "6 to 9 Months", FA525&lt;=12, "9 to 12 Months", FA525&lt;=15, "12 to 15 Months", FA525&lt;=18, "15 to 18 Months", FA525&lt;=24, "18 to 24 Months", FA525&gt;24, "&gt; 24 Months")</f>
        <v>9 to 12 Months</v>
      </c>
      <c r="FK525" s="37" t="str" cm="1">
        <f t="array" ref="FK525">_xlfn.IFS(FB525="", "No Data", FB525&lt;0, "Negative/Future", FB525=0, "Zero Days", FB525&lt;=3, "&lt; 3 Months", FB525&lt;=6, "3 to 6 Months", FB525&lt;=9, "6 to 9 Months", FB525&lt;=12, "9 to 12 Months", FB525&lt;=15, "12 to 15 Months", FB525&lt;=18, "15 to 18 Months", FB525&lt;=24, "18 to 24 Months", FB525&gt;24, "&gt; 24 Months")</f>
        <v>9 to 12 Months</v>
      </c>
      <c r="FL525" s="37" t="str" cm="1">
        <f t="array" ref="FL525">_xlfn.IFS(FC525="", "No Data", FC525&lt;0, "Negative/Future", FC525=0, "Zero Days", FC525&lt;=3, "&lt; 3 Months", FC525&lt;=6, "3 to 6 Months", FC525&lt;=9, "6 to 9 Months", FC525&lt;=12, "9 to 12 Months", FC525&lt;=15, "12 to 15 Months", FC525&lt;=18, "15 to 18 Months", FC525&lt;=24, "18 to 24 Months", FC525&gt;24, "&gt; 24 Months")</f>
        <v>18 to 24 Months</v>
      </c>
      <c r="FM525" s="37" t="str" cm="1">
        <f t="array" ref="FM525">_xlfn.IFS(FD525="", "No Data", FD525&lt;0, "Negative/Future", FD525=0, "Zero Days", FD525&lt;=3, "&lt; 3 Months", FD525&lt;=6, "3 to 6 Months", FD525&lt;=9, "6 to 9 Months", FD525&lt;=12, "9 to 12 Months", FD525&lt;=15, "12 to 15 Months", FD525&lt;=18, "15 to 18 Months", FD525&lt;=24, "18 to 24 Months", FD525&gt;24, "&gt; 24 Months")</f>
        <v>9 to 12 Months</v>
      </c>
      <c r="FN525" s="37" t="str" cm="1">
        <f t="array" ref="FN525">_xlfn.IFS(FE525="", "No Data", FE525&lt;0, "Negative/Future", FE525=0, "Zero Days", FE525&lt;=3, "&lt; 3 Months", FE525&lt;=6, "3 to 6 Months", FE525&lt;=9, "6 to 9 Months", FE525&lt;=12, "9 to 12 Months", FE525&lt;=15, "12 to 15 Months", FE525&lt;=18, "15 to 18 Months", FE525&lt;=24, "18 to 24 Months", FE525&gt;24, "&gt; 24 Months")</f>
        <v>No Data</v>
      </c>
      <c r="FO525" s="37" t="str" cm="1">
        <f t="array" ref="FO525">_xlfn.IFS(FG525="", "No Data", FG525&lt;0, "Negative/Future", FG525=0, "Zero Days", FG525&lt;=3, "&lt; 3 Months", FG525&lt;=6, "3 to 6 Months", FG525&lt;=9, "6 to 9 Months", FG525&lt;=12, "9 to 12 Months", FG525&lt;=15, "12 to 15 Months", FG525&lt;=18, "15 to 18 Months", FG525&lt;=24, "18 to 24 Months", FG525&gt;24, "&gt; 24 Months")</f>
        <v>No Data</v>
      </c>
      <c r="FP525" s="37" t="str" cm="1">
        <f t="array" ref="FP525">_xlfn.IFS(FF525="", "No Data", FF525&lt;0, "Negative/Future", FF525=0, "Zero Days", FF525&lt;=3, "&lt; 3 Months", FF525&lt;=6, "3 to 6 Months", FF525&lt;=9, "6 to 9 Months", FF525&lt;=12, "9 to 12 Months", FF525&lt;=15, "12 to 15 Months", FF525&lt;=18, "15 to 18 Months", FF525&lt;=24, "18 to 24 Months", FF525&gt;24, "&gt; 24 Months")</f>
        <v>No Data</v>
      </c>
      <c r="FQ525" s="29" t="s">
        <v>3467</v>
      </c>
      <c r="FR525" s="29">
        <v>9472487510</v>
      </c>
      <c r="FS525" s="38" t="s">
        <v>252</v>
      </c>
      <c r="FT525" s="38" t="s">
        <v>252</v>
      </c>
      <c r="FU525" s="31">
        <f>_xlfn.XLOOKUP(B525,[1]MDA_Assets!D:D,[1]MDA_Assets!X:X,"",0)</f>
        <v>0</v>
      </c>
      <c r="FV525" s="39">
        <v>0</v>
      </c>
      <c r="FW525" s="39">
        <v>0</v>
      </c>
      <c r="FX525" s="39">
        <v>0</v>
      </c>
      <c r="FY525" s="39">
        <v>9</v>
      </c>
      <c r="FZ525" s="40">
        <f t="shared" si="415"/>
        <v>45936</v>
      </c>
      <c r="GA525" s="40">
        <f t="shared" si="415"/>
        <v>45751</v>
      </c>
      <c r="GB525" s="40">
        <f t="shared" si="421"/>
        <v>45936</v>
      </c>
      <c r="GC525" s="40">
        <f t="shared" si="422"/>
        <v>45936</v>
      </c>
      <c r="GD525" s="40">
        <f t="shared" si="423"/>
        <v>46301</v>
      </c>
      <c r="GE525" s="40">
        <f t="shared" si="424"/>
        <v>45936</v>
      </c>
      <c r="GF525" s="40" t="str">
        <f t="shared" si="419"/>
        <v/>
      </c>
      <c r="GG525" s="40" t="str">
        <f t="shared" si="419"/>
        <v/>
      </c>
      <c r="GH525" s="40" t="str">
        <f t="shared" si="419"/>
        <v/>
      </c>
      <c r="GI525" s="39">
        <f t="shared" si="448"/>
        <v>5</v>
      </c>
      <c r="GJ525" s="39">
        <f t="shared" si="449"/>
        <v>0</v>
      </c>
      <c r="GK525" s="39">
        <f t="shared" si="450"/>
        <v>0</v>
      </c>
      <c r="GL525" s="39">
        <f t="shared" si="451"/>
        <v>1</v>
      </c>
    </row>
    <row r="526" spans="1:194" x14ac:dyDescent="0.25">
      <c r="A526" s="19">
        <v>249</v>
      </c>
      <c r="B526" s="43" t="s">
        <v>3468</v>
      </c>
      <c r="C526" s="43" t="s">
        <v>186</v>
      </c>
      <c r="D526" s="43" t="s">
        <v>241</v>
      </c>
      <c r="E526" s="43" t="s">
        <v>487</v>
      </c>
      <c r="F526" s="43" t="s">
        <v>874</v>
      </c>
      <c r="G526" s="43" t="s">
        <v>3317</v>
      </c>
      <c r="H526" s="43" t="s">
        <v>291</v>
      </c>
      <c r="I526" s="43" t="s">
        <v>192</v>
      </c>
      <c r="J526" s="44">
        <f t="shared" si="425"/>
        <v>42180.770833333336</v>
      </c>
      <c r="K526" s="44">
        <v>41816.770833333336</v>
      </c>
      <c r="L526" s="44">
        <v>41816.770833333336</v>
      </c>
      <c r="M526" s="43" t="s">
        <v>3469</v>
      </c>
      <c r="N526" s="43" t="s">
        <v>193</v>
      </c>
      <c r="O526" s="44">
        <v>46052.701412037037</v>
      </c>
      <c r="P526" s="43">
        <v>12587</v>
      </c>
      <c r="Q526" s="43">
        <v>8811</v>
      </c>
      <c r="R526" s="43">
        <v>3776</v>
      </c>
      <c r="S526" s="43" t="s">
        <v>194</v>
      </c>
      <c r="T526" s="44">
        <v>45882.770833333336</v>
      </c>
      <c r="U526" s="44">
        <v>45882.770833333336</v>
      </c>
      <c r="V526" s="44">
        <v>45882.770833333336</v>
      </c>
      <c r="W526" s="44">
        <v>45882.770833333336</v>
      </c>
      <c r="X526" s="44">
        <v>45882.770833333336</v>
      </c>
      <c r="Y526" s="44">
        <v>45701.770833333336</v>
      </c>
      <c r="Z526" s="44" t="s">
        <v>195</v>
      </c>
      <c r="AA526" s="44"/>
      <c r="AB526" s="44"/>
      <c r="AC526" s="44"/>
      <c r="AD526" s="44"/>
      <c r="AE526" s="43">
        <v>6</v>
      </c>
      <c r="AF526" s="43" t="s">
        <v>3470</v>
      </c>
      <c r="AG526" s="43" t="s">
        <v>3470</v>
      </c>
      <c r="AH526" s="43" t="s">
        <v>3470</v>
      </c>
      <c r="AI526" s="43" t="s">
        <v>3471</v>
      </c>
      <c r="AJ526" s="43" t="s">
        <v>3472</v>
      </c>
      <c r="AK526" s="43" t="s">
        <v>3473</v>
      </c>
      <c r="AL526" s="44">
        <v>46247</v>
      </c>
      <c r="AM526" s="44">
        <v>46062</v>
      </c>
      <c r="AN526" s="44">
        <v>46526</v>
      </c>
      <c r="AO526" s="44">
        <v>46612</v>
      </c>
      <c r="AP526" s="44">
        <v>46431</v>
      </c>
      <c r="AQ526" s="44">
        <v>46247</v>
      </c>
      <c r="AR526" s="44"/>
      <c r="AS526" s="44"/>
      <c r="AT526" s="44"/>
      <c r="AU526" s="43">
        <v>0</v>
      </c>
      <c r="AV526" s="43">
        <v>0</v>
      </c>
      <c r="AW526" s="43">
        <v>0</v>
      </c>
      <c r="AX526" s="51" t="s">
        <v>875</v>
      </c>
      <c r="AY526" s="51" t="s">
        <v>221</v>
      </c>
      <c r="AZ526" s="51" t="s">
        <v>198</v>
      </c>
      <c r="BA526" s="20">
        <f t="shared" ca="1" si="418"/>
        <v>0</v>
      </c>
      <c r="BB526" s="20">
        <f t="shared" ca="1" si="418"/>
        <v>1</v>
      </c>
      <c r="BC526" s="20">
        <f t="shared" ca="1" si="418"/>
        <v>0</v>
      </c>
      <c r="BD526" s="20">
        <f t="shared" ca="1" si="418"/>
        <v>0</v>
      </c>
      <c r="BE526" s="20">
        <f t="shared" ca="1" si="418"/>
        <v>0</v>
      </c>
      <c r="BF526" s="20">
        <f t="shared" ca="1" si="418"/>
        <v>0</v>
      </c>
      <c r="BG526" s="21" t="str">
        <f t="shared" ca="1" si="418"/>
        <v/>
      </c>
      <c r="BH526" s="21" t="str">
        <f t="shared" ca="1" si="418"/>
        <v/>
      </c>
      <c r="BI526" s="21" t="str">
        <f t="shared" ca="1" si="418"/>
        <v/>
      </c>
      <c r="BJ526" s="22">
        <f t="shared" ca="1" si="426"/>
        <v>1</v>
      </c>
      <c r="BK526" s="21">
        <f t="shared" si="427"/>
        <v>6</v>
      </c>
      <c r="BL526" s="22">
        <f t="shared" ca="1" si="428"/>
        <v>13327</v>
      </c>
      <c r="BM526" s="22">
        <f t="shared" ca="1" si="429"/>
        <v>9329</v>
      </c>
      <c r="BN526" s="23">
        <f t="shared" ca="1" si="430"/>
        <v>3998</v>
      </c>
      <c r="BO526" s="24">
        <f t="shared" ca="1" si="431"/>
        <v>740</v>
      </c>
      <c r="BP526" s="51" t="str">
        <f>_xlfn.XLOOKUP(E526,[1]Validation!E:E,[1]Validation!F:F,"")</f>
        <v>EG75</v>
      </c>
      <c r="BQ526" s="51" t="str">
        <f>_xlfn.XLOOKUP(BP526,[1]Validation!F:F,[1]Validation!G:G,"")</f>
        <v>EG55 to EG75</v>
      </c>
      <c r="BR526" s="52" t="str">
        <f>VLOOKUP(G526,[1]Validation!$B$1:$C$9,2,0)</f>
        <v>D</v>
      </c>
      <c r="BS526" s="51">
        <f t="shared" ca="1" si="432"/>
        <v>143</v>
      </c>
      <c r="BT526" s="53">
        <f>_xlfn.XLOOKUP(B526,'[2]1. All Calls'!$R:$R,'[2]1. All Calls'!$A:$A,"",0)</f>
        <v>46052.929745370398</v>
      </c>
      <c r="BU526" s="51" t="str">
        <f>_xlfn.XLOOKUP(B526,'[2]1. All Calls'!$R:$R,'[2]1. All Calls'!$F:$F,"",0)</f>
        <v>CC-01959420</v>
      </c>
      <c r="BV526" s="51" t="str">
        <f>_xlfn.XLOOKUP(B526,'[2]1. All Calls'!$R:$R,'[2]1. All Calls'!$J:$J,"",0)</f>
        <v>Sales Call</v>
      </c>
      <c r="BW526" s="53">
        <f>_xlfn.XLOOKUP(B526,'[2]Sch Calls'!$R:$R,'[2]Sch Calls'!$A:$A,"",0)</f>
        <v>45271.5011226852</v>
      </c>
      <c r="BX526" s="51">
        <f>_xlfn.XLOOKUP(B526,'[2]Sch Calls'!$R:$R,'[2]Sch Calls'!$B:$B,"",0)</f>
        <v>9434</v>
      </c>
      <c r="BY526" s="51" t="str">
        <f t="shared" si="413"/>
        <v>10-Feb-26</v>
      </c>
      <c r="BZ526" s="51" t="str">
        <f t="shared" si="413"/>
        <v>10-Feb-26</v>
      </c>
      <c r="CA526" s="51" t="str">
        <f t="shared" si="433"/>
        <v>16-May-26</v>
      </c>
      <c r="CB526" s="51" t="str">
        <f t="shared" si="434"/>
        <v>11-Feb-27</v>
      </c>
      <c r="CC526" s="51" t="str">
        <f t="shared" si="435"/>
        <v>14-Feb-27</v>
      </c>
      <c r="CD526" s="51" t="str">
        <f t="shared" si="436"/>
        <v>14-Aug-26</v>
      </c>
      <c r="CE526" s="51">
        <f t="shared" ca="1" si="414"/>
        <v>293</v>
      </c>
      <c r="CF526" s="51">
        <f t="shared" ca="1" si="414"/>
        <v>293</v>
      </c>
      <c r="CG526" s="51">
        <f t="shared" ca="1" si="437"/>
        <v>293</v>
      </c>
      <c r="CH526" s="51">
        <f t="shared" ca="1" si="438"/>
        <v>293</v>
      </c>
      <c r="CI526" s="51">
        <f t="shared" ca="1" si="439"/>
        <v>474</v>
      </c>
      <c r="CJ526" s="51">
        <f t="shared" ca="1" si="440"/>
        <v>293</v>
      </c>
      <c r="CK526" s="51">
        <f t="shared" ca="1" si="411"/>
        <v>1758</v>
      </c>
      <c r="CL526" s="51">
        <f t="shared" ca="1" si="411"/>
        <v>1758</v>
      </c>
      <c r="CM526" s="51">
        <f t="shared" ca="1" si="411"/>
        <v>1758</v>
      </c>
      <c r="CN526" s="51">
        <f t="shared" ca="1" si="411"/>
        <v>1758</v>
      </c>
      <c r="CO526" s="51">
        <f t="shared" ca="1" si="411"/>
        <v>2844</v>
      </c>
      <c r="CP526" s="51">
        <f t="shared" ca="1" si="411"/>
        <v>1758</v>
      </c>
      <c r="CQ526" s="51">
        <f t="shared" ca="1" si="412"/>
        <v>1089</v>
      </c>
      <c r="CR526" s="51">
        <f t="shared" ca="1" si="412"/>
        <v>1089</v>
      </c>
      <c r="CS526" s="51">
        <f t="shared" ca="1" si="412"/>
        <v>1089</v>
      </c>
      <c r="CT526" s="51">
        <f t="shared" ca="1" si="412"/>
        <v>3089</v>
      </c>
      <c r="CU526" s="51">
        <f t="shared" ca="1" si="412"/>
        <v>4003</v>
      </c>
      <c r="CV526" s="54">
        <f t="shared" ca="1" si="412"/>
        <v>851</v>
      </c>
      <c r="CW526" s="25">
        <v>0</v>
      </c>
      <c r="CX526" s="55">
        <v>1</v>
      </c>
      <c r="CY526" s="55"/>
      <c r="CZ526" s="26">
        <v>0</v>
      </c>
      <c r="DA526" s="26">
        <v>0</v>
      </c>
      <c r="DB526" s="26">
        <v>0</v>
      </c>
      <c r="DC526" s="26">
        <v>0</v>
      </c>
      <c r="DD526" s="26">
        <v>0</v>
      </c>
      <c r="DE526" s="26">
        <v>0</v>
      </c>
      <c r="DF526" s="26">
        <v>0</v>
      </c>
      <c r="DG526" s="26">
        <v>0</v>
      </c>
      <c r="DH526" s="26">
        <v>0</v>
      </c>
      <c r="DI526" s="26">
        <v>0</v>
      </c>
      <c r="DJ526" s="26">
        <v>0</v>
      </c>
      <c r="DK526" s="26">
        <v>0</v>
      </c>
      <c r="DL526" s="27">
        <f t="shared" si="441"/>
        <v>46127.929745370398</v>
      </c>
      <c r="DM526" s="28">
        <f t="shared" ca="1" si="442"/>
        <v>1</v>
      </c>
      <c r="DN526" s="56">
        <f>_xlfn.XLOOKUP(B526,'[2]1. All Calls'!$R:$R,'[2]1. All Calls'!$A:$A,"",0)</f>
        <v>46052.929745370398</v>
      </c>
      <c r="DO526" s="57" t="str">
        <f ca="1">VLOOKUP(DM526,[1]Validation!$B$20:$C$25,2,0)</f>
        <v>Above 3 months</v>
      </c>
      <c r="DP526" s="58" t="str">
        <f>_xlfn.XLOOKUP(B526,'[1]Active AMCs- Dealer'!E:E,'[1]Active AMCs- Dealer'!L:L,"Not in AMC",0)</f>
        <v>Not in AMC</v>
      </c>
      <c r="DQ526" s="50"/>
      <c r="DR526" s="29" t="str">
        <f>_xlfn.XLOOKUP(B526,'[2]1. All Calls'!$R:$R,'[2]1. All Calls'!$F:$F,"",0)</f>
        <v>CC-01959420</v>
      </c>
      <c r="DS526" s="29" t="str">
        <f>_xlfn.XLOOKUP(B526,'[2]1. All Calls'!$R:$R,'[2]1. All Calls'!$AB:$AB,"",0)</f>
        <v>Sales call carried out for HMR update</v>
      </c>
      <c r="DT526" s="30">
        <f>_xlfn.XLOOKUP(DR526,'[2]1. All Calls'!$F:$F,'[2]1. All Calls'!$A:$A,"",0)</f>
        <v>46052.929745370398</v>
      </c>
      <c r="DU526" s="31">
        <f>_xlfn.XLOOKUP(DR526,'[2]1. All Calls'!$F:$F,'[2]1. All Calls'!$B:$B,"",0)</f>
        <v>12587</v>
      </c>
      <c r="DV526" s="31">
        <f>_xlfn.XLOOKUP(B526,[1]MDA_Assets!D:D,[1]MDA_Assets!N:N,"",0)</f>
        <v>8811</v>
      </c>
      <c r="DW526" s="31">
        <f>_xlfn.XLOOKUP(B526,[1]MDA_Assets!D:D,[1]MDA_Assets!O:O,"",0)</f>
        <v>3776</v>
      </c>
      <c r="DX526" s="32" t="str">
        <f>_xlfn.XLOOKUP(B526,[1]MDA_Assets!D:D,[1]MDA_Assets!Q:Q,"",0)</f>
        <v>Synthetic</v>
      </c>
      <c r="DY526" s="33">
        <f>_xlfn.XLOOKUP(B526,[1]MDA_Assets!D:D,[1]MDA_Assets!R:R,"",0)</f>
        <v>45883</v>
      </c>
      <c r="DZ526" s="33">
        <f>_xlfn.XLOOKUP(B526,[1]MDA_Assets!D:D,[1]MDA_Assets!S:S,"",0)</f>
        <v>45883</v>
      </c>
      <c r="EA526" s="33">
        <f>_xlfn.XLOOKUP(B526,[1]MDA_Assets!D:D,[1]MDA_Assets!T:T,"",0)</f>
        <v>45883</v>
      </c>
      <c r="EB526" s="33">
        <f>_xlfn.XLOOKUP(B526,[1]MDA_Assets!D:D,[1]MDA_Assets!U:U,"",0)</f>
        <v>45883</v>
      </c>
      <c r="EC526" s="33">
        <f>_xlfn.XLOOKUP(B526,[1]MDA_Assets!D:D,[1]MDA_Assets!V:V,"",0)</f>
        <v>45883</v>
      </c>
      <c r="ED526" s="33">
        <f>_xlfn.XLOOKUP(B526,[1]MDA_Assets!D:D,[1]MDA_Assets!W:W,"",0)</f>
        <v>45702</v>
      </c>
      <c r="EE526" s="32" t="str">
        <f>_xlfn.XLOOKUP(B526,[1]MDA_Assets!D:D,[1]MDA_Assets!X:X,"",0)</f>
        <v>No</v>
      </c>
      <c r="EF526" s="33">
        <f>_xlfn.XLOOKUP(B526,[1]MDA_Assets!D:D,[1]MDA_Assets!Y:Y,"",0)</f>
        <v>0</v>
      </c>
      <c r="EG526" s="33">
        <f>_xlfn.XLOOKUP(B526,[1]MDA_Assets!D:D,[1]MDA_Assets!Z:Z,"",0)</f>
        <v>0</v>
      </c>
      <c r="EH526" s="33">
        <f>_xlfn.XLOOKUP(B526,[1]MDA_Assets!D:D,[1]MDA_Assets!AA:AA,"",0)</f>
        <v>0</v>
      </c>
      <c r="EI526" s="34">
        <f>_xlfn.XLOOKUP(B526,[1]MDA_Assets!D:D,[1]MDA_Assets!P:P,"",0)</f>
        <v>6</v>
      </c>
      <c r="EJ526" s="35" t="str">
        <f>_xlfn.XLOOKUP(B526,[1]MDA_Assets!D:D,[1]MDA_Assets!AB:AB,"",0)</f>
        <v>2847</v>
      </c>
      <c r="EK526" s="35" t="str">
        <f>_xlfn.XLOOKUP(B526,[1]MDA_Assets!D:D,[1]MDA_Assets!AC:AC,"",0)</f>
        <v>2847</v>
      </c>
      <c r="EL526" s="35" t="str">
        <f>_xlfn.XLOOKUP(B526,[1]MDA_Assets!D:D,[1]MDA_Assets!AD:AD,"",0)</f>
        <v>2847</v>
      </c>
      <c r="EM526" s="35" t="str">
        <f>_xlfn.XLOOKUP(B526,[1]MDA_Assets!D:D,[1]MDA_Assets!AE:AE,"",0)</f>
        <v>4847</v>
      </c>
      <c r="EN526" s="35" t="str">
        <f>_xlfn.XLOOKUP(B526,[1]MDA_Assets!D:D,[1]MDA_Assets!AF:AF,"",0)</f>
        <v>6847</v>
      </c>
      <c r="EO526" s="35" t="str">
        <f>_xlfn.XLOOKUP(B526,[1]MDA_Assets!D:D,[1]MDA_Assets!AG:AG,"",0)</f>
        <v>2609</v>
      </c>
      <c r="EP526" s="36">
        <f t="shared" si="416"/>
        <v>365</v>
      </c>
      <c r="EQ526" s="36">
        <f t="shared" si="416"/>
        <v>180</v>
      </c>
      <c r="ER526" s="36">
        <f t="shared" si="443"/>
        <v>644</v>
      </c>
      <c r="ES526" s="36">
        <f t="shared" si="444"/>
        <v>730</v>
      </c>
      <c r="ET526" s="36">
        <f t="shared" si="445"/>
        <v>730</v>
      </c>
      <c r="EU526" s="36">
        <f t="shared" si="446"/>
        <v>365</v>
      </c>
      <c r="EV526" s="36" t="str">
        <f t="shared" si="447"/>
        <v/>
      </c>
      <c r="EW526" s="36" t="str">
        <f t="shared" si="420"/>
        <v/>
      </c>
      <c r="EX526" s="36" t="str">
        <f t="shared" si="408"/>
        <v/>
      </c>
      <c r="EY526" s="36">
        <f t="shared" si="417"/>
        <v>11.78</v>
      </c>
      <c r="EZ526" s="36">
        <f t="shared" si="417"/>
        <v>5.81</v>
      </c>
      <c r="FA526" s="36">
        <f t="shared" si="417"/>
        <v>20.78</v>
      </c>
      <c r="FB526" s="36">
        <f t="shared" si="417"/>
        <v>23.55</v>
      </c>
      <c r="FC526" s="36">
        <f t="shared" si="417"/>
        <v>23.55</v>
      </c>
      <c r="FD526" s="36">
        <f t="shared" si="417"/>
        <v>11.78</v>
      </c>
      <c r="FE526" s="36" t="str">
        <f t="shared" si="417"/>
        <v/>
      </c>
      <c r="FF526" s="36" t="str">
        <f t="shared" si="417"/>
        <v/>
      </c>
      <c r="FG526" s="36" t="str">
        <f t="shared" si="417"/>
        <v/>
      </c>
      <c r="FH526" s="37" t="str" cm="1">
        <f t="array" ref="FH526">_xlfn.IFS(EY526="", "No Data", EY526&lt;0, "Negative/Future", EY526=0, "Zero Days", EY526&lt;=3, "&lt; 3 Months", EY526&lt;=6, "3 to 6 Months", EY526&lt;=9, "6 to 9 Months", EY526&lt;=12, "9 to 12 Months", EY526&lt;=15, "12 to 15 Months", EY526&lt;=18, "15 to 18 Months", EY526&lt;=24, "18 to 24 Months", EY526&gt;24, "&gt; 24 Months")</f>
        <v>9 to 12 Months</v>
      </c>
      <c r="FI526" s="37" t="str" cm="1">
        <f t="array" ref="FI526">_xlfn.IFS(EZ526="", "No Data", EZ526&lt;0, "Negative/Future", EZ526=0, "Zero Days", EZ526&lt;=3, "&lt; 3 Months", EZ526&lt;=6, "3 to 6 Months", EZ526&lt;=9, "6 to 9 Months", EZ526&lt;=12, "9 to 12 Months", EZ526&lt;=15, "12 to 15 Months", EZ526&lt;=18, "15 to 18 Months", EZ526&lt;=24, "18 to 24 Months", EZ526&gt;24, "&gt; 24 Months")</f>
        <v>3 to 6 Months</v>
      </c>
      <c r="FJ526" s="37" t="str" cm="1">
        <f t="array" ref="FJ526">_xlfn.IFS(FA526="", "No Data", FA526&lt;0, "Negative/Future", FA526=0, "Zero Days", FA526&lt;=3, "&lt; 3 Months", FA526&lt;=6, "3 to 6 Months", FA526&lt;=9, "6 to 9 Months", FA526&lt;=12, "9 to 12 Months", FA526&lt;=15, "12 to 15 Months", FA526&lt;=18, "15 to 18 Months", FA526&lt;=24, "18 to 24 Months", FA526&gt;24, "&gt; 24 Months")</f>
        <v>18 to 24 Months</v>
      </c>
      <c r="FK526" s="37" t="str" cm="1">
        <f t="array" ref="FK526">_xlfn.IFS(FB526="", "No Data", FB526&lt;0, "Negative/Future", FB526=0, "Zero Days", FB526&lt;=3, "&lt; 3 Months", FB526&lt;=6, "3 to 6 Months", FB526&lt;=9, "6 to 9 Months", FB526&lt;=12, "9 to 12 Months", FB526&lt;=15, "12 to 15 Months", FB526&lt;=18, "15 to 18 Months", FB526&lt;=24, "18 to 24 Months", FB526&gt;24, "&gt; 24 Months")</f>
        <v>18 to 24 Months</v>
      </c>
      <c r="FL526" s="37" t="str" cm="1">
        <f t="array" ref="FL526">_xlfn.IFS(FC526="", "No Data", FC526&lt;0, "Negative/Future", FC526=0, "Zero Days", FC526&lt;=3, "&lt; 3 Months", FC526&lt;=6, "3 to 6 Months", FC526&lt;=9, "6 to 9 Months", FC526&lt;=12, "9 to 12 Months", FC526&lt;=15, "12 to 15 Months", FC526&lt;=18, "15 to 18 Months", FC526&lt;=24, "18 to 24 Months", FC526&gt;24, "&gt; 24 Months")</f>
        <v>18 to 24 Months</v>
      </c>
      <c r="FM526" s="37" t="str" cm="1">
        <f t="array" ref="FM526">_xlfn.IFS(FD526="", "No Data", FD526&lt;0, "Negative/Future", FD526=0, "Zero Days", FD526&lt;=3, "&lt; 3 Months", FD526&lt;=6, "3 to 6 Months", FD526&lt;=9, "6 to 9 Months", FD526&lt;=12, "9 to 12 Months", FD526&lt;=15, "12 to 15 Months", FD526&lt;=18, "15 to 18 Months", FD526&lt;=24, "18 to 24 Months", FD526&gt;24, "&gt; 24 Months")</f>
        <v>9 to 12 Months</v>
      </c>
      <c r="FN526" s="37" t="str" cm="1">
        <f t="array" ref="FN526">_xlfn.IFS(FE526="", "No Data", FE526&lt;0, "Negative/Future", FE526=0, "Zero Days", FE526&lt;=3, "&lt; 3 Months", FE526&lt;=6, "3 to 6 Months", FE526&lt;=9, "6 to 9 Months", FE526&lt;=12, "9 to 12 Months", FE526&lt;=15, "12 to 15 Months", FE526&lt;=18, "15 to 18 Months", FE526&lt;=24, "18 to 24 Months", FE526&gt;24, "&gt; 24 Months")</f>
        <v>No Data</v>
      </c>
      <c r="FO526" s="37" t="str" cm="1">
        <f t="array" ref="FO526">_xlfn.IFS(FG526="", "No Data", FG526&lt;0, "Negative/Future", FG526=0, "Zero Days", FG526&lt;=3, "&lt; 3 Months", FG526&lt;=6, "3 to 6 Months", FG526&lt;=9, "6 to 9 Months", FG526&lt;=12, "9 to 12 Months", FG526&lt;=15, "12 to 15 Months", FG526&lt;=18, "15 to 18 Months", FG526&lt;=24, "18 to 24 Months", FG526&gt;24, "&gt; 24 Months")</f>
        <v>No Data</v>
      </c>
      <c r="FP526" s="37" t="str" cm="1">
        <f t="array" ref="FP526">_xlfn.IFS(FF526="", "No Data", FF526&lt;0, "Negative/Future", FF526=0, "Zero Days", FF526&lt;=3, "&lt; 3 Months", FF526&lt;=6, "3 to 6 Months", FF526&lt;=9, "6 to 9 Months", FF526&lt;=12, "9 to 12 Months", FF526&lt;=15, "12 to 15 Months", FF526&lt;=18, "15 to 18 Months", FF526&lt;=24, "18 to 24 Months", FF526&gt;24, "&gt; 24 Months")</f>
        <v>No Data</v>
      </c>
      <c r="FQ526" s="29" t="s">
        <v>876</v>
      </c>
      <c r="FR526" s="29">
        <v>7489816339</v>
      </c>
      <c r="FS526" s="38" t="s">
        <v>252</v>
      </c>
      <c r="FT526" s="38" t="s">
        <v>202</v>
      </c>
      <c r="FU526" s="31" t="str">
        <f>_xlfn.XLOOKUP(B526,[1]MDA_Assets!D:D,[1]MDA_Assets!X:X,"",0)</f>
        <v>No</v>
      </c>
      <c r="FV526" s="39">
        <v>0</v>
      </c>
      <c r="FW526" s="39">
        <v>0</v>
      </c>
      <c r="FX526" s="39">
        <v>0</v>
      </c>
      <c r="FY526" s="39">
        <v>9</v>
      </c>
      <c r="FZ526" s="40">
        <f t="shared" si="415"/>
        <v>46248</v>
      </c>
      <c r="GA526" s="40">
        <f t="shared" si="415"/>
        <v>46063</v>
      </c>
      <c r="GB526" s="40">
        <f t="shared" si="421"/>
        <v>46527</v>
      </c>
      <c r="GC526" s="40">
        <f t="shared" si="422"/>
        <v>46613</v>
      </c>
      <c r="GD526" s="40">
        <f t="shared" si="423"/>
        <v>46613</v>
      </c>
      <c r="GE526" s="40">
        <f t="shared" si="424"/>
        <v>46067</v>
      </c>
      <c r="GF526" s="40" t="str">
        <f t="shared" si="419"/>
        <v/>
      </c>
      <c r="GG526" s="40" t="str">
        <f t="shared" si="419"/>
        <v/>
      </c>
      <c r="GH526" s="40" t="str">
        <f t="shared" si="419"/>
        <v/>
      </c>
      <c r="GI526" s="39">
        <f t="shared" si="448"/>
        <v>0</v>
      </c>
      <c r="GJ526" s="39">
        <f t="shared" si="449"/>
        <v>0</v>
      </c>
      <c r="GK526" s="39">
        <f t="shared" si="450"/>
        <v>2</v>
      </c>
      <c r="GL526" s="39">
        <f t="shared" si="451"/>
        <v>4</v>
      </c>
    </row>
    <row r="527" spans="1:194" x14ac:dyDescent="0.25">
      <c r="A527" s="19">
        <v>255</v>
      </c>
      <c r="B527" s="43" t="s">
        <v>3474</v>
      </c>
      <c r="C527" s="43" t="s">
        <v>186</v>
      </c>
      <c r="D527" s="43" t="s">
        <v>241</v>
      </c>
      <c r="E527" s="43" t="s">
        <v>3475</v>
      </c>
      <c r="F527" s="43" t="s">
        <v>3476</v>
      </c>
      <c r="G527" s="43" t="s">
        <v>3317</v>
      </c>
      <c r="H527" s="43" t="s">
        <v>1249</v>
      </c>
      <c r="I527" s="43" t="s">
        <v>192</v>
      </c>
      <c r="J527" s="44">
        <f t="shared" si="425"/>
        <v>42824.770833333336</v>
      </c>
      <c r="K527" s="44">
        <v>42460.770833333336</v>
      </c>
      <c r="L527" s="44">
        <v>42337.770833333336</v>
      </c>
      <c r="M527" s="43" t="s">
        <v>3477</v>
      </c>
      <c r="N527" s="43" t="s">
        <v>193</v>
      </c>
      <c r="O527" s="44">
        <v>46004.363553240742</v>
      </c>
      <c r="P527" s="43">
        <v>2225</v>
      </c>
      <c r="Q527" s="43"/>
      <c r="R527" s="43">
        <v>2225</v>
      </c>
      <c r="S527" s="43" t="s">
        <v>194</v>
      </c>
      <c r="T527" s="44">
        <v>45915.770833333336</v>
      </c>
      <c r="U527" s="44">
        <v>45915.770833333336</v>
      </c>
      <c r="V527" s="44">
        <v>45915.770833333336</v>
      </c>
      <c r="W527" s="44">
        <v>45915.770833333336</v>
      </c>
      <c r="X527" s="44">
        <v>45915.770833333336</v>
      </c>
      <c r="Y527" s="44">
        <v>45915.770833333336</v>
      </c>
      <c r="Z527" s="44"/>
      <c r="AA527" s="44"/>
      <c r="AB527" s="44"/>
      <c r="AC527" s="44"/>
      <c r="AD527" s="44"/>
      <c r="AE527" s="43">
        <v>2</v>
      </c>
      <c r="AF527" s="43" t="s">
        <v>3478</v>
      </c>
      <c r="AG527" s="43" t="s">
        <v>3478</v>
      </c>
      <c r="AH527" s="43" t="s">
        <v>3479</v>
      </c>
      <c r="AI527" s="43" t="s">
        <v>3479</v>
      </c>
      <c r="AJ527" s="43" t="s">
        <v>3480</v>
      </c>
      <c r="AK527" s="43" t="s">
        <v>3478</v>
      </c>
      <c r="AL527" s="44">
        <v>46280</v>
      </c>
      <c r="AM527" s="44">
        <v>46095</v>
      </c>
      <c r="AN527" s="44">
        <v>46645</v>
      </c>
      <c r="AO527" s="44">
        <v>46645</v>
      </c>
      <c r="AP527" s="44">
        <v>46645</v>
      </c>
      <c r="AQ527" s="44">
        <v>46280</v>
      </c>
      <c r="AR527" s="44"/>
      <c r="AS527" s="44"/>
      <c r="AT527" s="44"/>
      <c r="AU527" s="43">
        <v>0</v>
      </c>
      <c r="AV527" s="43">
        <v>0</v>
      </c>
      <c r="AW527" s="43">
        <v>0</v>
      </c>
      <c r="AX527" s="51" t="s">
        <v>520</v>
      </c>
      <c r="AY527" s="51" t="s">
        <v>221</v>
      </c>
      <c r="AZ527" s="51" t="s">
        <v>198</v>
      </c>
      <c r="BA527" s="20">
        <f t="shared" ca="1" si="418"/>
        <v>0</v>
      </c>
      <c r="BB527" s="20">
        <f t="shared" ca="1" si="418"/>
        <v>1</v>
      </c>
      <c r="BC527" s="20">
        <f t="shared" ca="1" si="418"/>
        <v>0</v>
      </c>
      <c r="BD527" s="20">
        <f t="shared" ca="1" si="418"/>
        <v>0</v>
      </c>
      <c r="BE527" s="20">
        <f t="shared" ca="1" si="418"/>
        <v>0</v>
      </c>
      <c r="BF527" s="20">
        <f t="shared" ca="1" si="418"/>
        <v>0</v>
      </c>
      <c r="BG527" s="21" t="str">
        <f t="shared" ca="1" si="418"/>
        <v/>
      </c>
      <c r="BH527" s="21" t="str">
        <f t="shared" ca="1" si="418"/>
        <v/>
      </c>
      <c r="BI527" s="21" t="str">
        <f t="shared" ca="1" si="418"/>
        <v/>
      </c>
      <c r="BJ527" s="22">
        <f t="shared" ca="1" si="426"/>
        <v>1</v>
      </c>
      <c r="BK527" s="21">
        <f t="shared" si="427"/>
        <v>2</v>
      </c>
      <c r="BL527" s="22">
        <f t="shared" ca="1" si="428"/>
        <v>2568</v>
      </c>
      <c r="BM527" s="22">
        <f t="shared" ca="1" si="429"/>
        <v>0</v>
      </c>
      <c r="BN527" s="23">
        <f t="shared" ca="1" si="430"/>
        <v>2568</v>
      </c>
      <c r="BO527" s="24">
        <f t="shared" ca="1" si="431"/>
        <v>343</v>
      </c>
      <c r="BP527" s="51" t="str">
        <f>_xlfn.XLOOKUP(E527,[1]Validation!E:E,[1]Validation!F:F,"")</f>
        <v>EG75</v>
      </c>
      <c r="BQ527" s="51" t="str">
        <f>_xlfn.XLOOKUP(BP527,[1]Validation!F:F,[1]Validation!G:G,"")</f>
        <v>EG55 to EG75</v>
      </c>
      <c r="BR527" s="52" t="str">
        <f>VLOOKUP(G527,[1]Validation!$B$1:$C$9,2,0)</f>
        <v>D</v>
      </c>
      <c r="BS527" s="51">
        <f t="shared" ca="1" si="432"/>
        <v>122</v>
      </c>
      <c r="BT527" s="53">
        <f>_xlfn.XLOOKUP(B527,'[2]1. All Calls'!$R:$R,'[2]1. All Calls'!$A:$A,"",0)</f>
        <v>46004.5921296296</v>
      </c>
      <c r="BU527" s="51" t="str">
        <f>_xlfn.XLOOKUP(B527,'[2]1. All Calls'!$R:$R,'[2]1. All Calls'!$F:$F,"",0)</f>
        <v>CC-01903473</v>
      </c>
      <c r="BV527" s="51" t="str">
        <f>_xlfn.XLOOKUP(B527,'[2]1. All Calls'!$R:$R,'[2]1. All Calls'!$J:$J,"",0)</f>
        <v>Sales Call</v>
      </c>
      <c r="BW527" s="53" t="str">
        <f>_xlfn.XLOOKUP(B527,'[2]Sch Calls'!$R:$R,'[2]Sch Calls'!$A:$A,"",0)</f>
        <v/>
      </c>
      <c r="BX527" s="51" t="str">
        <f>_xlfn.XLOOKUP(B527,'[2]Sch Calls'!$R:$R,'[2]Sch Calls'!$B:$B,"",0)</f>
        <v/>
      </c>
      <c r="BY527" s="51" t="str">
        <f t="shared" si="413"/>
        <v>15-Mar-26</v>
      </c>
      <c r="BZ527" s="51" t="str">
        <f t="shared" si="413"/>
        <v>15-Mar-26</v>
      </c>
      <c r="CA527" s="51" t="str">
        <f t="shared" si="433"/>
        <v>18-Jun-26</v>
      </c>
      <c r="CB527" s="51" t="str">
        <f t="shared" si="434"/>
        <v>16-Mar-27</v>
      </c>
      <c r="CC527" s="51" t="str">
        <f t="shared" si="435"/>
        <v>16-Sep-27</v>
      </c>
      <c r="CD527" s="51" t="str">
        <f t="shared" si="436"/>
        <v>16-Sep-26</v>
      </c>
      <c r="CE527" s="51">
        <f t="shared" ca="1" si="414"/>
        <v>260</v>
      </c>
      <c r="CF527" s="51">
        <f t="shared" ca="1" si="414"/>
        <v>260</v>
      </c>
      <c r="CG527" s="51">
        <f t="shared" ca="1" si="437"/>
        <v>260</v>
      </c>
      <c r="CH527" s="51">
        <f t="shared" ca="1" si="438"/>
        <v>260</v>
      </c>
      <c r="CI527" s="51">
        <f t="shared" ca="1" si="439"/>
        <v>260</v>
      </c>
      <c r="CJ527" s="51">
        <f t="shared" ca="1" si="440"/>
        <v>260</v>
      </c>
      <c r="CK527" s="51">
        <f t="shared" ca="1" si="411"/>
        <v>520</v>
      </c>
      <c r="CL527" s="51">
        <f t="shared" ca="1" si="411"/>
        <v>520</v>
      </c>
      <c r="CM527" s="51">
        <f t="shared" ca="1" si="411"/>
        <v>520</v>
      </c>
      <c r="CN527" s="51">
        <f t="shared" ca="1" si="411"/>
        <v>520</v>
      </c>
      <c r="CO527" s="51">
        <f t="shared" ca="1" si="411"/>
        <v>520</v>
      </c>
      <c r="CP527" s="51">
        <f t="shared" ca="1" si="411"/>
        <v>520</v>
      </c>
      <c r="CQ527" s="51">
        <f t="shared" ca="1" si="412"/>
        <v>3105</v>
      </c>
      <c r="CR527" s="51">
        <f t="shared" ca="1" si="412"/>
        <v>3105</v>
      </c>
      <c r="CS527" s="51">
        <f t="shared" ca="1" si="412"/>
        <v>5105</v>
      </c>
      <c r="CT527" s="51">
        <f t="shared" ca="1" si="412"/>
        <v>5105</v>
      </c>
      <c r="CU527" s="51">
        <f t="shared" ca="1" si="412"/>
        <v>7105</v>
      </c>
      <c r="CV527" s="54">
        <f t="shared" ca="1" si="412"/>
        <v>3105</v>
      </c>
      <c r="CW527" s="25">
        <v>0</v>
      </c>
      <c r="CX527" s="55">
        <v>1</v>
      </c>
      <c r="CY527" s="55"/>
      <c r="CZ527" s="26">
        <v>0</v>
      </c>
      <c r="DA527" s="26">
        <v>0</v>
      </c>
      <c r="DB527" s="26">
        <v>0</v>
      </c>
      <c r="DC527" s="26">
        <v>0</v>
      </c>
      <c r="DD527" s="26">
        <v>0</v>
      </c>
      <c r="DE527" s="26">
        <v>0</v>
      </c>
      <c r="DF527" s="26">
        <v>0</v>
      </c>
      <c r="DG527" s="26">
        <v>0</v>
      </c>
      <c r="DH527" s="26">
        <v>0</v>
      </c>
      <c r="DI527" s="26">
        <v>0</v>
      </c>
      <c r="DJ527" s="26">
        <v>0</v>
      </c>
      <c r="DK527" s="26">
        <v>0</v>
      </c>
      <c r="DL527" s="27">
        <f t="shared" si="441"/>
        <v>46079.5921296296</v>
      </c>
      <c r="DM527" s="28">
        <f t="shared" ca="1" si="442"/>
        <v>1</v>
      </c>
      <c r="DN527" s="56">
        <f>_xlfn.XLOOKUP(B527,'[2]1. All Calls'!$R:$R,'[2]1. All Calls'!$A:$A,"",0)</f>
        <v>46004.5921296296</v>
      </c>
      <c r="DO527" s="57" t="str">
        <f ca="1">VLOOKUP(DM527,[1]Validation!$B$20:$C$25,2,0)</f>
        <v>Above 3 months</v>
      </c>
      <c r="DP527" s="58" t="str">
        <f>_xlfn.XLOOKUP(B527,'[1]Active AMCs- Dealer'!E:E,'[1]Active AMCs- Dealer'!L:L,"Not in AMC",0)</f>
        <v>Not in AMC</v>
      </c>
      <c r="DQ527" s="50"/>
      <c r="DR527" s="29" t="str">
        <f>_xlfn.XLOOKUP(B527,'[2]1. All Calls'!$R:$R,'[2]1. All Calls'!$F:$F,"",0)</f>
        <v>CC-01903473</v>
      </c>
      <c r="DS527" s="29" t="str">
        <f>_xlfn.XLOOKUP(B527,'[2]1. All Calls'!$R:$R,'[2]1. All Calls'!$AB:$AB,"",0)</f>
        <v>Sales call carried out for HMR update</v>
      </c>
      <c r="DT527" s="30">
        <f>_xlfn.XLOOKUP(DR527,'[2]1. All Calls'!$F:$F,'[2]1. All Calls'!$A:$A,"",0)</f>
        <v>46004.5921296296</v>
      </c>
      <c r="DU527" s="31">
        <f>_xlfn.XLOOKUP(DR527,'[2]1. All Calls'!$F:$F,'[2]1. All Calls'!$B:$B,"",0)</f>
        <v>2225</v>
      </c>
      <c r="DV527" s="31">
        <f>_xlfn.XLOOKUP(B527,[1]MDA_Assets!D:D,[1]MDA_Assets!N:N,"",0)</f>
        <v>0</v>
      </c>
      <c r="DW527" s="31">
        <f>_xlfn.XLOOKUP(B527,[1]MDA_Assets!D:D,[1]MDA_Assets!O:O,"",0)</f>
        <v>2225</v>
      </c>
      <c r="DX527" s="32" t="str">
        <f>_xlfn.XLOOKUP(B527,[1]MDA_Assets!D:D,[1]MDA_Assets!Q:Q,"",0)</f>
        <v>Synthetic</v>
      </c>
      <c r="DY527" s="33">
        <f>_xlfn.XLOOKUP(B527,[1]MDA_Assets!D:D,[1]MDA_Assets!R:R,"",0)</f>
        <v>45916</v>
      </c>
      <c r="DZ527" s="33">
        <f>_xlfn.XLOOKUP(B527,[1]MDA_Assets!D:D,[1]MDA_Assets!S:S,"",0)</f>
        <v>45916</v>
      </c>
      <c r="EA527" s="33">
        <f>_xlfn.XLOOKUP(B527,[1]MDA_Assets!D:D,[1]MDA_Assets!T:T,"",0)</f>
        <v>45916</v>
      </c>
      <c r="EB527" s="33">
        <f>_xlfn.XLOOKUP(B527,[1]MDA_Assets!D:D,[1]MDA_Assets!U:U,"",0)</f>
        <v>45916</v>
      </c>
      <c r="EC527" s="33">
        <f>_xlfn.XLOOKUP(B527,[1]MDA_Assets!D:D,[1]MDA_Assets!V:V,"",0)</f>
        <v>45916</v>
      </c>
      <c r="ED527" s="33">
        <f>_xlfn.XLOOKUP(B527,[1]MDA_Assets!D:D,[1]MDA_Assets!W:W,"",0)</f>
        <v>45916</v>
      </c>
      <c r="EE527" s="32">
        <f>_xlfn.XLOOKUP(B527,[1]MDA_Assets!D:D,[1]MDA_Assets!X:X,"",0)</f>
        <v>0</v>
      </c>
      <c r="EF527" s="33">
        <f>_xlfn.XLOOKUP(B527,[1]MDA_Assets!D:D,[1]MDA_Assets!Y:Y,"",0)</f>
        <v>0</v>
      </c>
      <c r="EG527" s="33">
        <f>_xlfn.XLOOKUP(B527,[1]MDA_Assets!D:D,[1]MDA_Assets!Z:Z,"",0)</f>
        <v>0</v>
      </c>
      <c r="EH527" s="33">
        <f>_xlfn.XLOOKUP(B527,[1]MDA_Assets!D:D,[1]MDA_Assets!AA:AA,"",0)</f>
        <v>0</v>
      </c>
      <c r="EI527" s="34">
        <f>_xlfn.XLOOKUP(B527,[1]MDA_Assets!D:D,[1]MDA_Assets!P:P,"",0)</f>
        <v>2</v>
      </c>
      <c r="EJ527" s="35" t="str">
        <f>_xlfn.XLOOKUP(B527,[1]MDA_Assets!D:D,[1]MDA_Assets!AB:AB,"",0)</f>
        <v>3625</v>
      </c>
      <c r="EK527" s="35" t="str">
        <f>_xlfn.XLOOKUP(B527,[1]MDA_Assets!D:D,[1]MDA_Assets!AC:AC,"",0)</f>
        <v>3625</v>
      </c>
      <c r="EL527" s="35" t="str">
        <f>_xlfn.XLOOKUP(B527,[1]MDA_Assets!D:D,[1]MDA_Assets!AD:AD,"",0)</f>
        <v>5625</v>
      </c>
      <c r="EM527" s="35" t="str">
        <f>_xlfn.XLOOKUP(B527,[1]MDA_Assets!D:D,[1]MDA_Assets!AE:AE,"",0)</f>
        <v>5625</v>
      </c>
      <c r="EN527" s="35" t="str">
        <f>_xlfn.XLOOKUP(B527,[1]MDA_Assets!D:D,[1]MDA_Assets!AF:AF,"",0)</f>
        <v>7625</v>
      </c>
      <c r="EO527" s="35" t="str">
        <f>_xlfn.XLOOKUP(B527,[1]MDA_Assets!D:D,[1]MDA_Assets!AG:AG,"",0)</f>
        <v>3625</v>
      </c>
      <c r="EP527" s="36">
        <f t="shared" si="416"/>
        <v>365</v>
      </c>
      <c r="EQ527" s="36">
        <f t="shared" si="416"/>
        <v>180</v>
      </c>
      <c r="ER527" s="36">
        <f t="shared" si="443"/>
        <v>730</v>
      </c>
      <c r="ES527" s="36">
        <f t="shared" si="444"/>
        <v>730</v>
      </c>
      <c r="ET527" s="36">
        <f t="shared" si="445"/>
        <v>730</v>
      </c>
      <c r="EU527" s="36">
        <f t="shared" si="446"/>
        <v>365</v>
      </c>
      <c r="EV527" s="36" t="str">
        <f t="shared" si="447"/>
        <v/>
      </c>
      <c r="EW527" s="36" t="str">
        <f t="shared" si="420"/>
        <v/>
      </c>
      <c r="EX527" s="36" t="str">
        <f t="shared" si="408"/>
        <v/>
      </c>
      <c r="EY527" s="36">
        <f t="shared" si="417"/>
        <v>11.78</v>
      </c>
      <c r="EZ527" s="36">
        <f t="shared" si="417"/>
        <v>5.81</v>
      </c>
      <c r="FA527" s="36">
        <f t="shared" si="417"/>
        <v>23.55</v>
      </c>
      <c r="FB527" s="36">
        <f t="shared" si="417"/>
        <v>23.55</v>
      </c>
      <c r="FC527" s="36">
        <f t="shared" si="417"/>
        <v>23.55</v>
      </c>
      <c r="FD527" s="36">
        <f t="shared" si="417"/>
        <v>11.78</v>
      </c>
      <c r="FE527" s="36" t="str">
        <f t="shared" si="417"/>
        <v/>
      </c>
      <c r="FF527" s="36" t="str">
        <f t="shared" si="417"/>
        <v/>
      </c>
      <c r="FG527" s="36" t="str">
        <f t="shared" si="417"/>
        <v/>
      </c>
      <c r="FH527" s="37" t="str" cm="1">
        <f t="array" ref="FH527">_xlfn.IFS(EY527="", "No Data", EY527&lt;0, "Negative/Future", EY527=0, "Zero Days", EY527&lt;=3, "&lt; 3 Months", EY527&lt;=6, "3 to 6 Months", EY527&lt;=9, "6 to 9 Months", EY527&lt;=12, "9 to 12 Months", EY527&lt;=15, "12 to 15 Months", EY527&lt;=18, "15 to 18 Months", EY527&lt;=24, "18 to 24 Months", EY527&gt;24, "&gt; 24 Months")</f>
        <v>9 to 12 Months</v>
      </c>
      <c r="FI527" s="37" t="str" cm="1">
        <f t="array" ref="FI527">_xlfn.IFS(EZ527="", "No Data", EZ527&lt;0, "Negative/Future", EZ527=0, "Zero Days", EZ527&lt;=3, "&lt; 3 Months", EZ527&lt;=6, "3 to 6 Months", EZ527&lt;=9, "6 to 9 Months", EZ527&lt;=12, "9 to 12 Months", EZ527&lt;=15, "12 to 15 Months", EZ527&lt;=18, "15 to 18 Months", EZ527&lt;=24, "18 to 24 Months", EZ527&gt;24, "&gt; 24 Months")</f>
        <v>3 to 6 Months</v>
      </c>
      <c r="FJ527" s="37" t="str" cm="1">
        <f t="array" ref="FJ527">_xlfn.IFS(FA527="", "No Data", FA527&lt;0, "Negative/Future", FA527=0, "Zero Days", FA527&lt;=3, "&lt; 3 Months", FA527&lt;=6, "3 to 6 Months", FA527&lt;=9, "6 to 9 Months", FA527&lt;=12, "9 to 12 Months", FA527&lt;=15, "12 to 15 Months", FA527&lt;=18, "15 to 18 Months", FA527&lt;=24, "18 to 24 Months", FA527&gt;24, "&gt; 24 Months")</f>
        <v>18 to 24 Months</v>
      </c>
      <c r="FK527" s="37" t="str" cm="1">
        <f t="array" ref="FK527">_xlfn.IFS(FB527="", "No Data", FB527&lt;0, "Negative/Future", FB527=0, "Zero Days", FB527&lt;=3, "&lt; 3 Months", FB527&lt;=6, "3 to 6 Months", FB527&lt;=9, "6 to 9 Months", FB527&lt;=12, "9 to 12 Months", FB527&lt;=15, "12 to 15 Months", FB527&lt;=18, "15 to 18 Months", FB527&lt;=24, "18 to 24 Months", FB527&gt;24, "&gt; 24 Months")</f>
        <v>18 to 24 Months</v>
      </c>
      <c r="FL527" s="37" t="str" cm="1">
        <f t="array" ref="FL527">_xlfn.IFS(FC527="", "No Data", FC527&lt;0, "Negative/Future", FC527=0, "Zero Days", FC527&lt;=3, "&lt; 3 Months", FC527&lt;=6, "3 to 6 Months", FC527&lt;=9, "6 to 9 Months", FC527&lt;=12, "9 to 12 Months", FC527&lt;=15, "12 to 15 Months", FC527&lt;=18, "15 to 18 Months", FC527&lt;=24, "18 to 24 Months", FC527&gt;24, "&gt; 24 Months")</f>
        <v>18 to 24 Months</v>
      </c>
      <c r="FM527" s="37" t="str" cm="1">
        <f t="array" ref="FM527">_xlfn.IFS(FD527="", "No Data", FD527&lt;0, "Negative/Future", FD527=0, "Zero Days", FD527&lt;=3, "&lt; 3 Months", FD527&lt;=6, "3 to 6 Months", FD527&lt;=9, "6 to 9 Months", FD527&lt;=12, "9 to 12 Months", FD527&lt;=15, "12 to 15 Months", FD527&lt;=18, "15 to 18 Months", FD527&lt;=24, "18 to 24 Months", FD527&gt;24, "&gt; 24 Months")</f>
        <v>9 to 12 Months</v>
      </c>
      <c r="FN527" s="37" t="str" cm="1">
        <f t="array" ref="FN527">_xlfn.IFS(FE527="", "No Data", FE527&lt;0, "Negative/Future", FE527=0, "Zero Days", FE527&lt;=3, "&lt; 3 Months", FE527&lt;=6, "3 to 6 Months", FE527&lt;=9, "6 to 9 Months", FE527&lt;=12, "9 to 12 Months", FE527&lt;=15, "12 to 15 Months", FE527&lt;=18, "15 to 18 Months", FE527&lt;=24, "18 to 24 Months", FE527&gt;24, "&gt; 24 Months")</f>
        <v>No Data</v>
      </c>
      <c r="FO527" s="37" t="str" cm="1">
        <f t="array" ref="FO527">_xlfn.IFS(FG527="", "No Data", FG527&lt;0, "Negative/Future", FG527=0, "Zero Days", FG527&lt;=3, "&lt; 3 Months", FG527&lt;=6, "3 to 6 Months", FG527&lt;=9, "6 to 9 Months", FG527&lt;=12, "9 to 12 Months", FG527&lt;=15, "12 to 15 Months", FG527&lt;=18, "15 to 18 Months", FG527&lt;=24, "18 to 24 Months", FG527&gt;24, "&gt; 24 Months")</f>
        <v>No Data</v>
      </c>
      <c r="FP527" s="37" t="str" cm="1">
        <f t="array" ref="FP527">_xlfn.IFS(FF527="", "No Data", FF527&lt;0, "Negative/Future", FF527=0, "Zero Days", FF527&lt;=3, "&lt; 3 Months", FF527&lt;=6, "3 to 6 Months", FF527&lt;=9, "6 to 9 Months", FF527&lt;=12, "9 to 12 Months", FF527&lt;=15, "12 to 15 Months", FF527&lt;=18, "15 to 18 Months", FF527&lt;=24, "18 to 24 Months", FF527&gt;24, "&gt; 24 Months")</f>
        <v>No Data</v>
      </c>
      <c r="FQ527" s="29" t="s">
        <v>3481</v>
      </c>
      <c r="FR527" s="29">
        <v>7541812437</v>
      </c>
      <c r="FS527" s="38" t="s">
        <v>252</v>
      </c>
      <c r="FT527" s="38" t="s">
        <v>252</v>
      </c>
      <c r="FU527" s="31">
        <f>_xlfn.XLOOKUP(B527,[1]MDA_Assets!D:D,[1]MDA_Assets!X:X,"",0)</f>
        <v>0</v>
      </c>
      <c r="FV527" s="39">
        <v>0</v>
      </c>
      <c r="FW527" s="39">
        <v>0</v>
      </c>
      <c r="FX527" s="39">
        <v>0</v>
      </c>
      <c r="FY527" s="39">
        <v>9</v>
      </c>
      <c r="FZ527" s="40">
        <f t="shared" si="415"/>
        <v>46281</v>
      </c>
      <c r="GA527" s="40">
        <f t="shared" si="415"/>
        <v>46096</v>
      </c>
      <c r="GB527" s="40">
        <f t="shared" si="421"/>
        <v>46646</v>
      </c>
      <c r="GC527" s="40">
        <f t="shared" si="422"/>
        <v>46646</v>
      </c>
      <c r="GD527" s="40">
        <f t="shared" si="423"/>
        <v>46646</v>
      </c>
      <c r="GE527" s="40">
        <f t="shared" si="424"/>
        <v>46281</v>
      </c>
      <c r="GF527" s="40" t="str">
        <f t="shared" si="419"/>
        <v/>
      </c>
      <c r="GG527" s="40" t="str">
        <f t="shared" si="419"/>
        <v/>
      </c>
      <c r="GH527" s="40" t="str">
        <f t="shared" si="419"/>
        <v/>
      </c>
      <c r="GI527" s="39">
        <f t="shared" si="448"/>
        <v>0</v>
      </c>
      <c r="GJ527" s="39">
        <f t="shared" si="449"/>
        <v>0</v>
      </c>
      <c r="GK527" s="39">
        <f t="shared" si="450"/>
        <v>0</v>
      </c>
      <c r="GL527" s="39">
        <f t="shared" si="451"/>
        <v>6</v>
      </c>
    </row>
    <row r="528" spans="1:194" x14ac:dyDescent="0.25">
      <c r="A528" s="19">
        <v>267</v>
      </c>
      <c r="B528" s="43" t="s">
        <v>3482</v>
      </c>
      <c r="C528" s="43" t="s">
        <v>186</v>
      </c>
      <c r="D528" s="43" t="s">
        <v>241</v>
      </c>
      <c r="E528" s="43" t="s">
        <v>457</v>
      </c>
      <c r="F528" s="43" t="s">
        <v>458</v>
      </c>
      <c r="G528" s="43" t="s">
        <v>3317</v>
      </c>
      <c r="H528" s="43" t="s">
        <v>291</v>
      </c>
      <c r="I528" s="43" t="s">
        <v>192</v>
      </c>
      <c r="J528" s="44">
        <f t="shared" si="425"/>
        <v>43376.770833333336</v>
      </c>
      <c r="K528" s="44">
        <v>43012.770833333336</v>
      </c>
      <c r="L528" s="44">
        <v>42983</v>
      </c>
      <c r="M528" s="43" t="s">
        <v>3483</v>
      </c>
      <c r="N528" s="43" t="s">
        <v>193</v>
      </c>
      <c r="O528" s="44">
        <v>46052.716053240743</v>
      </c>
      <c r="P528" s="43">
        <v>32028</v>
      </c>
      <c r="Q528" s="43">
        <v>29786</v>
      </c>
      <c r="R528" s="43">
        <v>2242</v>
      </c>
      <c r="S528" s="43" t="s">
        <v>194</v>
      </c>
      <c r="T528" s="44">
        <v>45674.770833333336</v>
      </c>
      <c r="U528" s="44">
        <v>45674.770833333336</v>
      </c>
      <c r="V528" s="44">
        <v>45674.770833333336</v>
      </c>
      <c r="W528" s="44">
        <v>45674.770833333336</v>
      </c>
      <c r="X528" s="44">
        <v>45674.770833333336</v>
      </c>
      <c r="Y528" s="44">
        <v>45674.770833333336</v>
      </c>
      <c r="Z528" s="44"/>
      <c r="AA528" s="44"/>
      <c r="AB528" s="44">
        <v>45674.770833333336</v>
      </c>
      <c r="AC528" s="44"/>
      <c r="AD528" s="44"/>
      <c r="AE528" s="43">
        <v>8</v>
      </c>
      <c r="AF528" s="43" t="s">
        <v>3484</v>
      </c>
      <c r="AG528" s="43" t="s">
        <v>3484</v>
      </c>
      <c r="AH528" s="43" t="s">
        <v>3485</v>
      </c>
      <c r="AI528" s="43" t="s">
        <v>3486</v>
      </c>
      <c r="AJ528" s="43" t="s">
        <v>3485</v>
      </c>
      <c r="AK528" s="43" t="s">
        <v>3484</v>
      </c>
      <c r="AL528" s="44">
        <v>46039</v>
      </c>
      <c r="AM528" s="44">
        <v>45854</v>
      </c>
      <c r="AN528" s="44">
        <v>46404</v>
      </c>
      <c r="AO528" s="44">
        <v>46404</v>
      </c>
      <c r="AP528" s="44">
        <v>46404</v>
      </c>
      <c r="AQ528" s="44">
        <v>46039</v>
      </c>
      <c r="AR528" s="44">
        <v>46039</v>
      </c>
      <c r="AS528" s="44"/>
      <c r="AT528" s="44"/>
      <c r="AU528" s="43">
        <v>0</v>
      </c>
      <c r="AV528" s="43">
        <v>0</v>
      </c>
      <c r="AW528" s="43">
        <v>0</v>
      </c>
      <c r="AX528" s="51" t="s">
        <v>460</v>
      </c>
      <c r="AY528" s="51" t="s">
        <v>316</v>
      </c>
      <c r="AZ528" s="51" t="s">
        <v>198</v>
      </c>
      <c r="BA528" s="20">
        <f t="shared" ca="1" si="418"/>
        <v>1</v>
      </c>
      <c r="BB528" s="20">
        <f t="shared" ca="1" si="418"/>
        <v>1</v>
      </c>
      <c r="BC528" s="20">
        <f t="shared" ca="1" si="418"/>
        <v>0</v>
      </c>
      <c r="BD528" s="20">
        <f t="shared" ca="1" si="418"/>
        <v>0</v>
      </c>
      <c r="BE528" s="20">
        <f t="shared" ca="1" si="418"/>
        <v>0</v>
      </c>
      <c r="BF528" s="20">
        <f t="shared" ca="1" si="418"/>
        <v>1</v>
      </c>
      <c r="BG528" s="21">
        <f t="shared" ca="1" si="418"/>
        <v>1</v>
      </c>
      <c r="BH528" s="21" t="str">
        <f t="shared" ca="1" si="418"/>
        <v/>
      </c>
      <c r="BI528" s="21" t="str">
        <f t="shared" ca="1" si="418"/>
        <v/>
      </c>
      <c r="BJ528" s="22">
        <f t="shared" ca="1" si="426"/>
        <v>4</v>
      </c>
      <c r="BK528" s="21">
        <f t="shared" si="427"/>
        <v>8</v>
      </c>
      <c r="BL528" s="22">
        <f t="shared" ca="1" si="428"/>
        <v>33014</v>
      </c>
      <c r="BM528" s="22">
        <f t="shared" ca="1" si="429"/>
        <v>30703</v>
      </c>
      <c r="BN528" s="23">
        <f t="shared" ca="1" si="430"/>
        <v>2311</v>
      </c>
      <c r="BO528" s="24">
        <f t="shared" ca="1" si="431"/>
        <v>986</v>
      </c>
      <c r="BP528" s="51" t="str">
        <f>_xlfn.XLOOKUP(E528,[1]Validation!E:E,[1]Validation!F:F,"")</f>
        <v>EG55</v>
      </c>
      <c r="BQ528" s="51" t="str">
        <f>_xlfn.XLOOKUP(BP528,[1]Validation!F:F,[1]Validation!G:G,"")</f>
        <v>EG55 to EG75</v>
      </c>
      <c r="BR528" s="52" t="str">
        <f>VLOOKUP(G528,[1]Validation!$B$1:$C$9,2,0)</f>
        <v>D</v>
      </c>
      <c r="BS528" s="51">
        <f t="shared" ca="1" si="432"/>
        <v>104</v>
      </c>
      <c r="BT528" s="53">
        <f>_xlfn.XLOOKUP(B528,'[2]1. All Calls'!$R:$R,'[2]1. All Calls'!$A:$A,"",0)</f>
        <v>46118.271851851903</v>
      </c>
      <c r="BU528" s="51" t="str">
        <f>_xlfn.XLOOKUP(B528,'[2]1. All Calls'!$R:$R,'[2]1. All Calls'!$F:$F,"",0)</f>
        <v>CC-02036679</v>
      </c>
      <c r="BV528" s="51" t="str">
        <f>_xlfn.XLOOKUP(B528,'[2]1. All Calls'!$R:$R,'[2]1. All Calls'!$J:$J,"",0)</f>
        <v>Schedule Service - AMC</v>
      </c>
      <c r="BW528" s="53">
        <f>_xlfn.XLOOKUP(B528,'[2]Sch Calls'!$R:$R,'[2]Sch Calls'!$A:$A,"",0)</f>
        <v>45274.425763888903</v>
      </c>
      <c r="BX528" s="51">
        <f>_xlfn.XLOOKUP(B528,'[2]Sch Calls'!$R:$R,'[2]Sch Calls'!$B:$B,"",0)</f>
        <v>28290</v>
      </c>
      <c r="BY528" s="51" t="str">
        <f t="shared" si="413"/>
        <v>17-Jul-25</v>
      </c>
      <c r="BZ528" s="51" t="str">
        <f t="shared" si="413"/>
        <v>17-Jul-25</v>
      </c>
      <c r="CA528" s="51" t="str">
        <f t="shared" si="433"/>
        <v>20-Oct-25</v>
      </c>
      <c r="CB528" s="51" t="str">
        <f t="shared" si="434"/>
        <v>18-Jul-26</v>
      </c>
      <c r="CC528" s="51" t="str">
        <f t="shared" si="435"/>
        <v>18-Jan-27</v>
      </c>
      <c r="CD528" s="51" t="str">
        <f t="shared" si="436"/>
        <v>18-Jan-26</v>
      </c>
      <c r="CE528" s="51">
        <f t="shared" ca="1" si="414"/>
        <v>501</v>
      </c>
      <c r="CF528" s="51">
        <f t="shared" ca="1" si="414"/>
        <v>501</v>
      </c>
      <c r="CG528" s="51">
        <f t="shared" ca="1" si="437"/>
        <v>501</v>
      </c>
      <c r="CH528" s="51">
        <f t="shared" ca="1" si="438"/>
        <v>501</v>
      </c>
      <c r="CI528" s="51">
        <f t="shared" ca="1" si="439"/>
        <v>501</v>
      </c>
      <c r="CJ528" s="51">
        <f t="shared" ca="1" si="440"/>
        <v>501</v>
      </c>
      <c r="CK528" s="51">
        <f t="shared" ca="1" si="411"/>
        <v>4008</v>
      </c>
      <c r="CL528" s="51">
        <f t="shared" ca="1" si="411"/>
        <v>4008</v>
      </c>
      <c r="CM528" s="51">
        <f t="shared" ca="1" si="411"/>
        <v>4008</v>
      </c>
      <c r="CN528" s="51">
        <f t="shared" ca="1" si="411"/>
        <v>4008</v>
      </c>
      <c r="CO528" s="51">
        <f t="shared" ca="1" si="411"/>
        <v>4008</v>
      </c>
      <c r="CP528" s="51">
        <f t="shared" ca="1" si="411"/>
        <v>4008</v>
      </c>
      <c r="CQ528" s="51">
        <f t="shared" ca="1" si="412"/>
        <v>-2591</v>
      </c>
      <c r="CR528" s="51">
        <f t="shared" ca="1" si="412"/>
        <v>-2591</v>
      </c>
      <c r="CS528" s="51">
        <f t="shared" ca="1" si="412"/>
        <v>1409</v>
      </c>
      <c r="CT528" s="51">
        <f t="shared" ca="1" si="412"/>
        <v>-591</v>
      </c>
      <c r="CU528" s="51">
        <f t="shared" ca="1" si="412"/>
        <v>1409</v>
      </c>
      <c r="CV528" s="54">
        <f t="shared" ca="1" si="412"/>
        <v>-2591</v>
      </c>
      <c r="CW528" s="25">
        <v>0</v>
      </c>
      <c r="CX528" s="55">
        <v>1</v>
      </c>
      <c r="CY528" s="55"/>
      <c r="CZ528" s="26" t="s">
        <v>227</v>
      </c>
      <c r="DA528" s="26" t="s">
        <v>227</v>
      </c>
      <c r="DB528" s="26" t="s">
        <v>227</v>
      </c>
      <c r="DC528" s="26" t="s">
        <v>227</v>
      </c>
      <c r="DD528" s="26" t="s">
        <v>227</v>
      </c>
      <c r="DE528" s="26" t="s">
        <v>227</v>
      </c>
      <c r="DF528" s="26" t="s">
        <v>227</v>
      </c>
      <c r="DG528" s="26" t="s">
        <v>227</v>
      </c>
      <c r="DH528" s="26" t="s">
        <v>227</v>
      </c>
      <c r="DI528" s="26" t="s">
        <v>227</v>
      </c>
      <c r="DJ528" s="26" t="s">
        <v>227</v>
      </c>
      <c r="DK528" s="26" t="s">
        <v>227</v>
      </c>
      <c r="DL528" s="27">
        <f t="shared" si="441"/>
        <v>46193.271851851903</v>
      </c>
      <c r="DM528" s="28">
        <f t="shared" ca="1" si="442"/>
        <v>0</v>
      </c>
      <c r="DN528" s="56">
        <f>_xlfn.XLOOKUP(B528,'[2]1. All Calls'!$R:$R,'[2]1. All Calls'!$A:$A,"",0)</f>
        <v>46118.271851851903</v>
      </c>
      <c r="DO528" s="57" t="str">
        <f ca="1">VLOOKUP(DM528,[1]Validation!$B$20:$C$25,2,0)</f>
        <v>Within 3 months</v>
      </c>
      <c r="DP528" s="58" t="str">
        <f>_xlfn.XLOOKUP(B528,'[1]Active AMCs- Dealer'!E:E,'[1]Active AMCs- Dealer'!L:L,"Not in AMC",0)</f>
        <v>AMC</v>
      </c>
      <c r="DQ528" s="50"/>
      <c r="DR528" s="29" t="str">
        <f>_xlfn.XLOOKUP(B528,'[2]1. All Calls'!$R:$R,'[2]1. All Calls'!$F:$F,"",0)</f>
        <v>CC-02036679</v>
      </c>
      <c r="DS528" s="29" t="str">
        <f>_xlfn.XLOOKUP(B528,'[2]1. All Calls'!$R:$R,'[2]1. All Calls'!$AB:$AB,"",0)</f>
        <v>AMC visit carried out</v>
      </c>
      <c r="DT528" s="30">
        <f>_xlfn.XLOOKUP(DR528,'[2]1. All Calls'!$F:$F,'[2]1. All Calls'!$A:$A,"",0)</f>
        <v>46118.271851851903</v>
      </c>
      <c r="DU528" s="31">
        <f>_xlfn.XLOOKUP(DR528,'[2]1. All Calls'!$F:$F,'[2]1. All Calls'!$B:$B,"",0)</f>
        <v>32606</v>
      </c>
      <c r="DV528" s="31">
        <f>_xlfn.XLOOKUP(B528,[1]MDA_Assets!D:D,[1]MDA_Assets!N:N,"",0)</f>
        <v>30324</v>
      </c>
      <c r="DW528" s="31">
        <f>_xlfn.XLOOKUP(B528,[1]MDA_Assets!D:D,[1]MDA_Assets!O:O,"",0)</f>
        <v>2282</v>
      </c>
      <c r="DX528" s="32" t="str">
        <f>_xlfn.XLOOKUP(B528,[1]MDA_Assets!D:D,[1]MDA_Assets!Q:Q,"",0)</f>
        <v>Synthetic</v>
      </c>
      <c r="DY528" s="33">
        <f>_xlfn.XLOOKUP(B528,[1]MDA_Assets!D:D,[1]MDA_Assets!R:R,"",0)</f>
        <v>45675</v>
      </c>
      <c r="DZ528" s="33">
        <f>_xlfn.XLOOKUP(B528,[1]MDA_Assets!D:D,[1]MDA_Assets!S:S,"",0)</f>
        <v>45675</v>
      </c>
      <c r="EA528" s="33">
        <f>_xlfn.XLOOKUP(B528,[1]MDA_Assets!D:D,[1]MDA_Assets!T:T,"",0)</f>
        <v>45675</v>
      </c>
      <c r="EB528" s="33">
        <f>_xlfn.XLOOKUP(B528,[1]MDA_Assets!D:D,[1]MDA_Assets!U:U,"",0)</f>
        <v>45675</v>
      </c>
      <c r="EC528" s="33">
        <f>_xlfn.XLOOKUP(B528,[1]MDA_Assets!D:D,[1]MDA_Assets!V:V,"",0)</f>
        <v>45675</v>
      </c>
      <c r="ED528" s="33">
        <f>_xlfn.XLOOKUP(B528,[1]MDA_Assets!D:D,[1]MDA_Assets!W:W,"",0)</f>
        <v>45675</v>
      </c>
      <c r="EE528" s="32">
        <f>_xlfn.XLOOKUP(B528,[1]MDA_Assets!D:D,[1]MDA_Assets!X:X,"",0)</f>
        <v>0</v>
      </c>
      <c r="EF528" s="33">
        <f>_xlfn.XLOOKUP(B528,[1]MDA_Assets!D:D,[1]MDA_Assets!Y:Y,"",0)</f>
        <v>45675</v>
      </c>
      <c r="EG528" s="33">
        <f>_xlfn.XLOOKUP(B528,[1]MDA_Assets!D:D,[1]MDA_Assets!Z:Z,"",0)</f>
        <v>0</v>
      </c>
      <c r="EH528" s="33">
        <f>_xlfn.XLOOKUP(B528,[1]MDA_Assets!D:D,[1]MDA_Assets!AA:AA,"",0)</f>
        <v>0</v>
      </c>
      <c r="EI528" s="34">
        <f>_xlfn.XLOOKUP(B528,[1]MDA_Assets!D:D,[1]MDA_Assets!P:P,"",0)</f>
        <v>8</v>
      </c>
      <c r="EJ528" s="35" t="str">
        <f>_xlfn.XLOOKUP(B528,[1]MDA_Assets!D:D,[1]MDA_Assets!AB:AB,"",0)</f>
        <v>839</v>
      </c>
      <c r="EK528" s="35" t="str">
        <f>_xlfn.XLOOKUP(B528,[1]MDA_Assets!D:D,[1]MDA_Assets!AC:AC,"",0)</f>
        <v>839</v>
      </c>
      <c r="EL528" s="35" t="str">
        <f>_xlfn.XLOOKUP(B528,[1]MDA_Assets!D:D,[1]MDA_Assets!AD:AD,"",0)</f>
        <v>1817</v>
      </c>
      <c r="EM528" s="35" t="str">
        <f>_xlfn.XLOOKUP(B528,[1]MDA_Assets!D:D,[1]MDA_Assets!AE:AE,"",0)</f>
        <v>2839</v>
      </c>
      <c r="EN528" s="35" t="str">
        <f>_xlfn.XLOOKUP(B528,[1]MDA_Assets!D:D,[1]MDA_Assets!AF:AF,"",0)</f>
        <v>4839</v>
      </c>
      <c r="EO528" s="35" t="str">
        <f>_xlfn.XLOOKUP(B528,[1]MDA_Assets!D:D,[1]MDA_Assets!AG:AG,"",0)</f>
        <v>839</v>
      </c>
      <c r="EP528" s="36">
        <f t="shared" si="416"/>
        <v>365</v>
      </c>
      <c r="EQ528" s="36">
        <f t="shared" si="416"/>
        <v>180</v>
      </c>
      <c r="ER528" s="36">
        <f t="shared" si="443"/>
        <v>730</v>
      </c>
      <c r="ES528" s="36">
        <f t="shared" si="444"/>
        <v>730</v>
      </c>
      <c r="ET528" s="36">
        <f t="shared" si="445"/>
        <v>730</v>
      </c>
      <c r="EU528" s="36">
        <f t="shared" si="446"/>
        <v>365</v>
      </c>
      <c r="EV528" s="36">
        <f t="shared" si="447"/>
        <v>365</v>
      </c>
      <c r="EW528" s="36" t="str">
        <f t="shared" si="420"/>
        <v/>
      </c>
      <c r="EX528" s="36" t="str">
        <f t="shared" si="408"/>
        <v/>
      </c>
      <c r="EY528" s="36">
        <f t="shared" si="417"/>
        <v>11.78</v>
      </c>
      <c r="EZ528" s="36">
        <f t="shared" si="417"/>
        <v>5.81</v>
      </c>
      <c r="FA528" s="36">
        <f t="shared" si="417"/>
        <v>23.55</v>
      </c>
      <c r="FB528" s="36">
        <f t="shared" si="417"/>
        <v>23.55</v>
      </c>
      <c r="FC528" s="36">
        <f t="shared" si="417"/>
        <v>23.55</v>
      </c>
      <c r="FD528" s="36">
        <f t="shared" si="417"/>
        <v>11.78</v>
      </c>
      <c r="FE528" s="36">
        <f t="shared" si="417"/>
        <v>11.78</v>
      </c>
      <c r="FF528" s="36" t="str">
        <f t="shared" si="417"/>
        <v/>
      </c>
      <c r="FG528" s="36" t="str">
        <f t="shared" si="417"/>
        <v/>
      </c>
      <c r="FH528" s="37" t="str" cm="1">
        <f t="array" ref="FH528">_xlfn.IFS(EY528="", "No Data", EY528&lt;0, "Negative/Future", EY528=0, "Zero Days", EY528&lt;=3, "&lt; 3 Months", EY528&lt;=6, "3 to 6 Months", EY528&lt;=9, "6 to 9 Months", EY528&lt;=12, "9 to 12 Months", EY528&lt;=15, "12 to 15 Months", EY528&lt;=18, "15 to 18 Months", EY528&lt;=24, "18 to 24 Months", EY528&gt;24, "&gt; 24 Months")</f>
        <v>9 to 12 Months</v>
      </c>
      <c r="FI528" s="37" t="str" cm="1">
        <f t="array" ref="FI528">_xlfn.IFS(EZ528="", "No Data", EZ528&lt;0, "Negative/Future", EZ528=0, "Zero Days", EZ528&lt;=3, "&lt; 3 Months", EZ528&lt;=6, "3 to 6 Months", EZ528&lt;=9, "6 to 9 Months", EZ528&lt;=12, "9 to 12 Months", EZ528&lt;=15, "12 to 15 Months", EZ528&lt;=18, "15 to 18 Months", EZ528&lt;=24, "18 to 24 Months", EZ528&gt;24, "&gt; 24 Months")</f>
        <v>3 to 6 Months</v>
      </c>
      <c r="FJ528" s="37" t="str" cm="1">
        <f t="array" ref="FJ528">_xlfn.IFS(FA528="", "No Data", FA528&lt;0, "Negative/Future", FA528=0, "Zero Days", FA528&lt;=3, "&lt; 3 Months", FA528&lt;=6, "3 to 6 Months", FA528&lt;=9, "6 to 9 Months", FA528&lt;=12, "9 to 12 Months", FA528&lt;=15, "12 to 15 Months", FA528&lt;=18, "15 to 18 Months", FA528&lt;=24, "18 to 24 Months", FA528&gt;24, "&gt; 24 Months")</f>
        <v>18 to 24 Months</v>
      </c>
      <c r="FK528" s="37" t="str" cm="1">
        <f t="array" ref="FK528">_xlfn.IFS(FB528="", "No Data", FB528&lt;0, "Negative/Future", FB528=0, "Zero Days", FB528&lt;=3, "&lt; 3 Months", FB528&lt;=6, "3 to 6 Months", FB528&lt;=9, "6 to 9 Months", FB528&lt;=12, "9 to 12 Months", FB528&lt;=15, "12 to 15 Months", FB528&lt;=18, "15 to 18 Months", FB528&lt;=24, "18 to 24 Months", FB528&gt;24, "&gt; 24 Months")</f>
        <v>18 to 24 Months</v>
      </c>
      <c r="FL528" s="37" t="str" cm="1">
        <f t="array" ref="FL528">_xlfn.IFS(FC528="", "No Data", FC528&lt;0, "Negative/Future", FC528=0, "Zero Days", FC528&lt;=3, "&lt; 3 Months", FC528&lt;=6, "3 to 6 Months", FC528&lt;=9, "6 to 9 Months", FC528&lt;=12, "9 to 12 Months", FC528&lt;=15, "12 to 15 Months", FC528&lt;=18, "15 to 18 Months", FC528&lt;=24, "18 to 24 Months", FC528&gt;24, "&gt; 24 Months")</f>
        <v>18 to 24 Months</v>
      </c>
      <c r="FM528" s="37" t="str" cm="1">
        <f t="array" ref="FM528">_xlfn.IFS(FD528="", "No Data", FD528&lt;0, "Negative/Future", FD528=0, "Zero Days", FD528&lt;=3, "&lt; 3 Months", FD528&lt;=6, "3 to 6 Months", FD528&lt;=9, "6 to 9 Months", FD528&lt;=12, "9 to 12 Months", FD528&lt;=15, "12 to 15 Months", FD528&lt;=18, "15 to 18 Months", FD528&lt;=24, "18 to 24 Months", FD528&gt;24, "&gt; 24 Months")</f>
        <v>9 to 12 Months</v>
      </c>
      <c r="FN528" s="37" t="str" cm="1">
        <f t="array" ref="FN528">_xlfn.IFS(FE528="", "No Data", FE528&lt;0, "Negative/Future", FE528=0, "Zero Days", FE528&lt;=3, "&lt; 3 Months", FE528&lt;=6, "3 to 6 Months", FE528&lt;=9, "6 to 9 Months", FE528&lt;=12, "9 to 12 Months", FE528&lt;=15, "12 to 15 Months", FE528&lt;=18, "15 to 18 Months", FE528&lt;=24, "18 to 24 Months", FE528&gt;24, "&gt; 24 Months")</f>
        <v>9 to 12 Months</v>
      </c>
      <c r="FO528" s="37" t="str" cm="1">
        <f t="array" ref="FO528">_xlfn.IFS(FG528="", "No Data", FG528&lt;0, "Negative/Future", FG528=0, "Zero Days", FG528&lt;=3, "&lt; 3 Months", FG528&lt;=6, "3 to 6 Months", FG528&lt;=9, "6 to 9 Months", FG528&lt;=12, "9 to 12 Months", FG528&lt;=15, "12 to 15 Months", FG528&lt;=18, "15 to 18 Months", FG528&lt;=24, "18 to 24 Months", FG528&gt;24, "&gt; 24 Months")</f>
        <v>No Data</v>
      </c>
      <c r="FP528" s="37" t="str" cm="1">
        <f t="array" ref="FP528">_xlfn.IFS(FF528="", "No Data", FF528&lt;0, "Negative/Future", FF528=0, "Zero Days", FF528&lt;=3, "&lt; 3 Months", FF528&lt;=6, "3 to 6 Months", FF528&lt;=9, "6 to 9 Months", FF528&lt;=12, "9 to 12 Months", FF528&lt;=15, "12 to 15 Months", FF528&lt;=18, "15 to 18 Months", FF528&lt;=24, "18 to 24 Months", FF528&gt;24, "&gt; 24 Months")</f>
        <v>No Data</v>
      </c>
      <c r="FQ528" s="29" t="s">
        <v>461</v>
      </c>
      <c r="FR528" s="29">
        <v>9006877583</v>
      </c>
      <c r="FS528" s="38" t="s">
        <v>252</v>
      </c>
      <c r="FT528" s="38" t="s">
        <v>296</v>
      </c>
      <c r="FU528" s="31">
        <f>_xlfn.XLOOKUP(B528,[1]MDA_Assets!D:D,[1]MDA_Assets!X:X,"",0)</f>
        <v>0</v>
      </c>
      <c r="FV528" s="39">
        <v>0</v>
      </c>
      <c r="FW528" s="39">
        <v>0</v>
      </c>
      <c r="FX528" s="39">
        <v>0</v>
      </c>
      <c r="FY528" s="39">
        <v>9</v>
      </c>
      <c r="FZ528" s="40">
        <f t="shared" si="415"/>
        <v>46040</v>
      </c>
      <c r="GA528" s="40">
        <f t="shared" si="415"/>
        <v>45855</v>
      </c>
      <c r="GB528" s="40">
        <f t="shared" si="421"/>
        <v>46405</v>
      </c>
      <c r="GC528" s="40">
        <f t="shared" si="422"/>
        <v>46405</v>
      </c>
      <c r="GD528" s="40">
        <f t="shared" si="423"/>
        <v>46405</v>
      </c>
      <c r="GE528" s="40">
        <f t="shared" si="424"/>
        <v>46040</v>
      </c>
      <c r="GF528" s="40">
        <f t="shared" si="419"/>
        <v>46040</v>
      </c>
      <c r="GG528" s="40" t="str">
        <f t="shared" si="419"/>
        <v/>
      </c>
      <c r="GH528" s="40" t="str">
        <f t="shared" si="419"/>
        <v/>
      </c>
      <c r="GI528" s="39">
        <f t="shared" si="448"/>
        <v>1</v>
      </c>
      <c r="GJ528" s="39">
        <f t="shared" si="449"/>
        <v>3</v>
      </c>
      <c r="GK528" s="39">
        <f t="shared" si="450"/>
        <v>0</v>
      </c>
      <c r="GL528" s="39">
        <f t="shared" si="451"/>
        <v>3</v>
      </c>
    </row>
    <row r="529" spans="1:194" x14ac:dyDescent="0.25">
      <c r="A529" s="19">
        <v>316</v>
      </c>
      <c r="B529" s="43" t="s">
        <v>3487</v>
      </c>
      <c r="C529" s="43" t="s">
        <v>186</v>
      </c>
      <c r="D529" s="43" t="s">
        <v>187</v>
      </c>
      <c r="E529" s="43" t="s">
        <v>351</v>
      </c>
      <c r="F529" s="43" t="s">
        <v>3488</v>
      </c>
      <c r="G529" s="43" t="s">
        <v>3317</v>
      </c>
      <c r="H529" s="43" t="s">
        <v>329</v>
      </c>
      <c r="I529" s="43" t="s">
        <v>192</v>
      </c>
      <c r="J529" s="44">
        <f t="shared" si="425"/>
        <v>44583.104166666664</v>
      </c>
      <c r="K529" s="44">
        <v>44219.104166666664</v>
      </c>
      <c r="L529" s="44">
        <v>44172</v>
      </c>
      <c r="M529" s="43" t="s">
        <v>3489</v>
      </c>
      <c r="N529" s="43" t="s">
        <v>193</v>
      </c>
      <c r="O529" s="44">
        <v>45800.400787037041</v>
      </c>
      <c r="P529" s="43">
        <v>11341</v>
      </c>
      <c r="Q529" s="43"/>
      <c r="R529" s="43"/>
      <c r="S529" s="43" t="s">
        <v>206</v>
      </c>
      <c r="T529" s="44">
        <v>45376.770833333336</v>
      </c>
      <c r="U529" s="44">
        <v>45376.770833333336</v>
      </c>
      <c r="V529" s="44">
        <v>45376.770833333336</v>
      </c>
      <c r="W529" s="44">
        <v>45376.770833333336</v>
      </c>
      <c r="X529" s="44">
        <v>45376.770833333336</v>
      </c>
      <c r="Y529" s="44">
        <v>45376.770833333336</v>
      </c>
      <c r="Z529" s="44" t="s">
        <v>199</v>
      </c>
      <c r="AA529" s="44" t="s">
        <v>292</v>
      </c>
      <c r="AB529" s="44">
        <v>45376.770833333336</v>
      </c>
      <c r="AC529" s="44"/>
      <c r="AD529" s="44"/>
      <c r="AE529" s="43">
        <v>2</v>
      </c>
      <c r="AF529" s="43" t="s">
        <v>3490</v>
      </c>
      <c r="AG529" s="43" t="s">
        <v>3490</v>
      </c>
      <c r="AH529" s="43" t="s">
        <v>557</v>
      </c>
      <c r="AI529" s="43" t="s">
        <v>3491</v>
      </c>
      <c r="AJ529" s="43" t="s">
        <v>3492</v>
      </c>
      <c r="AK529" s="43" t="s">
        <v>3493</v>
      </c>
      <c r="AL529" s="44">
        <v>45741</v>
      </c>
      <c r="AM529" s="44">
        <v>45556</v>
      </c>
      <c r="AN529" s="44">
        <v>45741</v>
      </c>
      <c r="AO529" s="44">
        <v>45741</v>
      </c>
      <c r="AP529" s="44">
        <v>46106</v>
      </c>
      <c r="AQ529" s="44">
        <v>45741</v>
      </c>
      <c r="AR529" s="44">
        <v>45741</v>
      </c>
      <c r="AS529" s="44"/>
      <c r="AT529" s="44"/>
      <c r="AU529" s="43">
        <v>0</v>
      </c>
      <c r="AV529" s="43">
        <v>0</v>
      </c>
      <c r="AW529" s="43">
        <v>0</v>
      </c>
      <c r="AX529" s="51" t="s">
        <v>309</v>
      </c>
      <c r="AY529" s="51" t="s">
        <v>3527</v>
      </c>
      <c r="AZ529" s="51" t="s">
        <v>198</v>
      </c>
      <c r="BA529" s="20">
        <f t="shared" ca="1" si="418"/>
        <v>1</v>
      </c>
      <c r="BB529" s="20">
        <f t="shared" ca="1" si="418"/>
        <v>1</v>
      </c>
      <c r="BC529" s="20">
        <f t="shared" ca="1" si="418"/>
        <v>1</v>
      </c>
      <c r="BD529" s="20">
        <f t="shared" ca="1" si="418"/>
        <v>1</v>
      </c>
      <c r="BE529" s="20">
        <f t="shared" ca="1" si="418"/>
        <v>1</v>
      </c>
      <c r="BF529" s="20">
        <f t="shared" ca="1" si="418"/>
        <v>1</v>
      </c>
      <c r="BG529" s="21">
        <f t="shared" ca="1" si="418"/>
        <v>1</v>
      </c>
      <c r="BH529" s="21" t="str">
        <f t="shared" ca="1" si="418"/>
        <v/>
      </c>
      <c r="BI529" s="21" t="str">
        <f t="shared" ca="1" si="418"/>
        <v/>
      </c>
      <c r="BJ529" s="22">
        <f t="shared" ca="1" si="426"/>
        <v>7</v>
      </c>
      <c r="BK529" s="21">
        <f t="shared" si="427"/>
        <v>2</v>
      </c>
      <c r="BL529" s="22">
        <f t="shared" ca="1" si="428"/>
        <v>12092</v>
      </c>
      <c r="BM529" s="22">
        <f t="shared" ca="1" si="429"/>
        <v>0</v>
      </c>
      <c r="BN529" s="23">
        <f t="shared" ca="1" si="430"/>
        <v>12092</v>
      </c>
      <c r="BO529" s="24">
        <f t="shared" ca="1" si="431"/>
        <v>751</v>
      </c>
      <c r="BP529" s="51" t="str">
        <f>_xlfn.XLOOKUP(E529,[1]Validation!E:E,[1]Validation!F:F,"")</f>
        <v>EG22</v>
      </c>
      <c r="BQ529" s="51" t="str">
        <f>_xlfn.XLOOKUP(BP529,[1]Validation!F:F,[1]Validation!G:G,"")</f>
        <v>EG11 to EG22</v>
      </c>
      <c r="BR529" s="52" t="str">
        <f>VLOOKUP(G529,[1]Validation!$B$1:$C$9,2,0)</f>
        <v>D</v>
      </c>
      <c r="BS529" s="51">
        <f t="shared" ca="1" si="432"/>
        <v>64</v>
      </c>
      <c r="BT529" s="53">
        <f>_xlfn.XLOOKUP(B529,'[2]1. All Calls'!$R:$R,'[2]1. All Calls'!$A:$A,"",0)</f>
        <v>45800.629166666666</v>
      </c>
      <c r="BU529" s="51" t="str">
        <f>_xlfn.XLOOKUP(B529,'[2]1. All Calls'!$R:$R,'[2]1. All Calls'!$F:$F,"",0)</f>
        <v>CC-01669807</v>
      </c>
      <c r="BV529" s="51" t="str">
        <f>_xlfn.XLOOKUP(B529,'[2]1. All Calls'!$R:$R,'[2]1. All Calls'!$J:$J,"",0)</f>
        <v>Sales Call</v>
      </c>
      <c r="BW529" s="53">
        <f>_xlfn.XLOOKUP(B529,'[2]Sch Calls'!$R:$R,'[2]Sch Calls'!$A:$A,"",0)</f>
        <v>44805.686006944401</v>
      </c>
      <c r="BX529" s="51">
        <f>_xlfn.XLOOKUP(B529,'[2]Sch Calls'!$R:$R,'[2]Sch Calls'!$B:$B,"",0)</f>
        <v>7223</v>
      </c>
      <c r="BY529" s="51" t="str">
        <f t="shared" si="413"/>
        <v>22-Sep-24</v>
      </c>
      <c r="BZ529" s="51" t="str">
        <f t="shared" si="413"/>
        <v>22-Sep-24</v>
      </c>
      <c r="CA529" s="51" t="str">
        <f t="shared" si="433"/>
        <v>26-Dec-24</v>
      </c>
      <c r="CB529" s="51" t="str">
        <f t="shared" si="434"/>
        <v>23-Sep-25</v>
      </c>
      <c r="CC529" s="51" t="str">
        <f t="shared" si="435"/>
        <v>26-Mar-26</v>
      </c>
      <c r="CD529" s="51" t="str">
        <f t="shared" si="436"/>
        <v>26-Mar-25</v>
      </c>
      <c r="CE529" s="51">
        <f t="shared" ca="1" si="414"/>
        <v>799</v>
      </c>
      <c r="CF529" s="51">
        <f t="shared" ca="1" si="414"/>
        <v>799</v>
      </c>
      <c r="CG529" s="51">
        <f t="shared" ca="1" si="437"/>
        <v>799</v>
      </c>
      <c r="CH529" s="51">
        <f t="shared" ca="1" si="438"/>
        <v>799</v>
      </c>
      <c r="CI529" s="51">
        <f t="shared" ca="1" si="439"/>
        <v>799</v>
      </c>
      <c r="CJ529" s="51">
        <f t="shared" ca="1" si="440"/>
        <v>799</v>
      </c>
      <c r="CK529" s="51">
        <f t="shared" ca="1" si="411"/>
        <v>1598</v>
      </c>
      <c r="CL529" s="51">
        <f t="shared" ca="1" si="411"/>
        <v>1598</v>
      </c>
      <c r="CM529" s="51">
        <f t="shared" ca="1" si="411"/>
        <v>1598</v>
      </c>
      <c r="CN529" s="51">
        <f t="shared" ca="1" si="411"/>
        <v>1598</v>
      </c>
      <c r="CO529" s="51">
        <f t="shared" ca="1" si="411"/>
        <v>1598</v>
      </c>
      <c r="CP529" s="51">
        <f t="shared" ca="1" si="411"/>
        <v>1598</v>
      </c>
      <c r="CQ529" s="51">
        <f t="shared" ca="1" si="412"/>
        <v>-640</v>
      </c>
      <c r="CR529" s="51">
        <f t="shared" ca="1" si="412"/>
        <v>-640</v>
      </c>
      <c r="CS529" s="51">
        <f t="shared" ca="1" si="412"/>
        <v>180</v>
      </c>
      <c r="CT529" s="51">
        <f t="shared" ca="1" si="412"/>
        <v>3360</v>
      </c>
      <c r="CU529" s="51">
        <f t="shared" ca="1" si="412"/>
        <v>5340</v>
      </c>
      <c r="CV529" s="54">
        <f t="shared" ca="1" si="412"/>
        <v>1360</v>
      </c>
      <c r="CW529" s="25">
        <v>0</v>
      </c>
      <c r="CX529" s="55">
        <v>1</v>
      </c>
      <c r="CY529" s="55"/>
      <c r="CZ529" s="26" t="s">
        <v>227</v>
      </c>
      <c r="DA529" s="26" t="s">
        <v>227</v>
      </c>
      <c r="DB529" s="26" t="s">
        <v>227</v>
      </c>
      <c r="DC529" s="26" t="s">
        <v>227</v>
      </c>
      <c r="DD529" s="26" t="s">
        <v>227</v>
      </c>
      <c r="DE529" s="26" t="s">
        <v>227</v>
      </c>
      <c r="DF529" s="26" t="s">
        <v>227</v>
      </c>
      <c r="DG529" s="26" t="s">
        <v>227</v>
      </c>
      <c r="DH529" s="26" t="s">
        <v>227</v>
      </c>
      <c r="DI529" s="26" t="s">
        <v>227</v>
      </c>
      <c r="DJ529" s="26" t="s">
        <v>227</v>
      </c>
      <c r="DK529" s="26" t="s">
        <v>227</v>
      </c>
      <c r="DL529" s="27">
        <f t="shared" si="441"/>
        <v>45875.629166666666</v>
      </c>
      <c r="DM529" s="28">
        <f t="shared" ca="1" si="442"/>
        <v>1</v>
      </c>
      <c r="DN529" s="56">
        <f>_xlfn.XLOOKUP(B529,'[2]1. All Calls'!$R:$R,'[2]1. All Calls'!$A:$A,"",0)</f>
        <v>45800.629166666666</v>
      </c>
      <c r="DO529" s="57" t="str">
        <f ca="1">VLOOKUP(DM529,[1]Validation!$B$20:$C$25,2,0)</f>
        <v>Above 3 months</v>
      </c>
      <c r="DP529" s="58" t="str">
        <f>_xlfn.XLOOKUP(B529,'[1]Active AMCs- Dealer'!E:E,'[1]Active AMCs- Dealer'!L:L,"Not in AMC",0)</f>
        <v>Not in AMC</v>
      </c>
      <c r="DQ529" s="50"/>
      <c r="DR529" s="29" t="str">
        <f>_xlfn.XLOOKUP(B529,'[2]1. All Calls'!$R:$R,'[2]1. All Calls'!$F:$F,"",0)</f>
        <v>CC-01669807</v>
      </c>
      <c r="DS529" s="29" t="str">
        <f>_xlfn.XLOOKUP(B529,'[2]1. All Calls'!$R:$R,'[2]1. All Calls'!$AB:$AB,"",0)</f>
        <v>Sales call carried out for HMR update</v>
      </c>
      <c r="DT529" s="30">
        <f>_xlfn.XLOOKUP(DR529,'[2]1. All Calls'!$F:$F,'[2]1. All Calls'!$A:$A,"",0)</f>
        <v>45800.629166666666</v>
      </c>
      <c r="DU529" s="31">
        <f>_xlfn.XLOOKUP(DR529,'[2]1. All Calls'!$F:$F,'[2]1. All Calls'!$B:$B,"",0)</f>
        <v>11341</v>
      </c>
      <c r="DV529" s="31">
        <f>_xlfn.XLOOKUP(B529,[1]MDA_Assets!D:D,[1]MDA_Assets!N:N,"",0)</f>
        <v>0</v>
      </c>
      <c r="DW529" s="31">
        <f>_xlfn.XLOOKUP(B529,[1]MDA_Assets!D:D,[1]MDA_Assets!O:O,"",0)</f>
        <v>0</v>
      </c>
      <c r="DX529" s="32" t="str">
        <f>_xlfn.XLOOKUP(B529,[1]MDA_Assets!D:D,[1]MDA_Assets!Q:Q,"",0)</f>
        <v>XD</v>
      </c>
      <c r="DY529" s="33">
        <f>_xlfn.XLOOKUP(B529,[1]MDA_Assets!D:D,[1]MDA_Assets!R:R,"",0)</f>
        <v>45377</v>
      </c>
      <c r="DZ529" s="33">
        <f>_xlfn.XLOOKUP(B529,[1]MDA_Assets!D:D,[1]MDA_Assets!S:S,"",0)</f>
        <v>45377</v>
      </c>
      <c r="EA529" s="33">
        <f>_xlfn.XLOOKUP(B529,[1]MDA_Assets!D:D,[1]MDA_Assets!T:T,"",0)</f>
        <v>45377</v>
      </c>
      <c r="EB529" s="33">
        <f>_xlfn.XLOOKUP(B529,[1]MDA_Assets!D:D,[1]MDA_Assets!U:U,"",0)</f>
        <v>45377</v>
      </c>
      <c r="EC529" s="33">
        <f>_xlfn.XLOOKUP(B529,[1]MDA_Assets!D:D,[1]MDA_Assets!V:V,"",0)</f>
        <v>45377</v>
      </c>
      <c r="ED529" s="33">
        <f>_xlfn.XLOOKUP(B529,[1]MDA_Assets!D:D,[1]MDA_Assets!W:W,"",0)</f>
        <v>45377</v>
      </c>
      <c r="EE529" s="32" t="str">
        <f>_xlfn.XLOOKUP(B529,[1]MDA_Assets!D:D,[1]MDA_Assets!X:X,"",0)</f>
        <v>Yes</v>
      </c>
      <c r="EF529" s="33">
        <f>_xlfn.XLOOKUP(B529,[1]MDA_Assets!D:D,[1]MDA_Assets!Y:Y,"",0)</f>
        <v>45377</v>
      </c>
      <c r="EG529" s="33">
        <f>_xlfn.XLOOKUP(B529,[1]MDA_Assets!D:D,[1]MDA_Assets!Z:Z,"",0)</f>
        <v>0</v>
      </c>
      <c r="EH529" s="33">
        <f>_xlfn.XLOOKUP(B529,[1]MDA_Assets!D:D,[1]MDA_Assets!AA:AA,"",0)</f>
        <v>0</v>
      </c>
      <c r="EI529" s="34">
        <f>_xlfn.XLOOKUP(B529,[1]MDA_Assets!D:D,[1]MDA_Assets!P:P,"",0)</f>
        <v>2</v>
      </c>
      <c r="EJ529" s="35" t="str">
        <f>_xlfn.XLOOKUP(B529,[1]MDA_Assets!D:D,[1]MDA_Assets!AB:AB,"",0)</f>
        <v>958</v>
      </c>
      <c r="EK529" s="35" t="str">
        <f>_xlfn.XLOOKUP(B529,[1]MDA_Assets!D:D,[1]MDA_Assets!AC:AC,"",0)</f>
        <v>958</v>
      </c>
      <c r="EL529" s="35" t="str">
        <f>_xlfn.XLOOKUP(B529,[1]MDA_Assets!D:D,[1]MDA_Assets!AD:AD,"",0)</f>
        <v>1778</v>
      </c>
      <c r="EM529" s="35" t="str">
        <f>_xlfn.XLOOKUP(B529,[1]MDA_Assets!D:D,[1]MDA_Assets!AE:AE,"",0)</f>
        <v>4958</v>
      </c>
      <c r="EN529" s="35" t="str">
        <f>_xlfn.XLOOKUP(B529,[1]MDA_Assets!D:D,[1]MDA_Assets!AF:AF,"",0)</f>
        <v>6938</v>
      </c>
      <c r="EO529" s="35" t="str">
        <f>_xlfn.XLOOKUP(B529,[1]MDA_Assets!D:D,[1]MDA_Assets!AG:AG,"",0)</f>
        <v>2958</v>
      </c>
      <c r="EP529" s="36">
        <f t="shared" si="416"/>
        <v>365</v>
      </c>
      <c r="EQ529" s="36">
        <f t="shared" si="416"/>
        <v>180</v>
      </c>
      <c r="ER529" s="36">
        <f t="shared" si="443"/>
        <v>365</v>
      </c>
      <c r="ES529" s="36">
        <f t="shared" si="444"/>
        <v>365</v>
      </c>
      <c r="ET529" s="36">
        <f t="shared" si="445"/>
        <v>730</v>
      </c>
      <c r="EU529" s="36">
        <f t="shared" si="446"/>
        <v>365</v>
      </c>
      <c r="EV529" s="36">
        <f t="shared" si="447"/>
        <v>365</v>
      </c>
      <c r="EW529" s="36" t="str">
        <f t="shared" si="420"/>
        <v/>
      </c>
      <c r="EX529" s="36" t="str">
        <f t="shared" si="408"/>
        <v/>
      </c>
      <c r="EY529" s="36">
        <f t="shared" si="417"/>
        <v>11.78</v>
      </c>
      <c r="EZ529" s="36">
        <f t="shared" si="417"/>
        <v>5.81</v>
      </c>
      <c r="FA529" s="36">
        <f t="shared" si="417"/>
        <v>11.78</v>
      </c>
      <c r="FB529" s="36">
        <f t="shared" si="417"/>
        <v>11.78</v>
      </c>
      <c r="FC529" s="36">
        <f t="shared" si="417"/>
        <v>23.55</v>
      </c>
      <c r="FD529" s="36">
        <f t="shared" si="417"/>
        <v>11.78</v>
      </c>
      <c r="FE529" s="36">
        <f t="shared" si="417"/>
        <v>11.78</v>
      </c>
      <c r="FF529" s="36" t="str">
        <f t="shared" si="417"/>
        <v/>
      </c>
      <c r="FG529" s="36" t="str">
        <f t="shared" si="417"/>
        <v/>
      </c>
      <c r="FH529" s="37" t="str" cm="1">
        <f t="array" ref="FH529">_xlfn.IFS(EY529="", "No Data", EY529&lt;0, "Negative/Future", EY529=0, "Zero Days", EY529&lt;=3, "&lt; 3 Months", EY529&lt;=6, "3 to 6 Months", EY529&lt;=9, "6 to 9 Months", EY529&lt;=12, "9 to 12 Months", EY529&lt;=15, "12 to 15 Months", EY529&lt;=18, "15 to 18 Months", EY529&lt;=24, "18 to 24 Months", EY529&gt;24, "&gt; 24 Months")</f>
        <v>9 to 12 Months</v>
      </c>
      <c r="FI529" s="37" t="str" cm="1">
        <f t="array" ref="FI529">_xlfn.IFS(EZ529="", "No Data", EZ529&lt;0, "Negative/Future", EZ529=0, "Zero Days", EZ529&lt;=3, "&lt; 3 Months", EZ529&lt;=6, "3 to 6 Months", EZ529&lt;=9, "6 to 9 Months", EZ529&lt;=12, "9 to 12 Months", EZ529&lt;=15, "12 to 15 Months", EZ529&lt;=18, "15 to 18 Months", EZ529&lt;=24, "18 to 24 Months", EZ529&gt;24, "&gt; 24 Months")</f>
        <v>3 to 6 Months</v>
      </c>
      <c r="FJ529" s="37" t="str" cm="1">
        <f t="array" ref="FJ529">_xlfn.IFS(FA529="", "No Data", FA529&lt;0, "Negative/Future", FA529=0, "Zero Days", FA529&lt;=3, "&lt; 3 Months", FA529&lt;=6, "3 to 6 Months", FA529&lt;=9, "6 to 9 Months", FA529&lt;=12, "9 to 12 Months", FA529&lt;=15, "12 to 15 Months", FA529&lt;=18, "15 to 18 Months", FA529&lt;=24, "18 to 24 Months", FA529&gt;24, "&gt; 24 Months")</f>
        <v>9 to 12 Months</v>
      </c>
      <c r="FK529" s="37" t="str" cm="1">
        <f t="array" ref="FK529">_xlfn.IFS(FB529="", "No Data", FB529&lt;0, "Negative/Future", FB529=0, "Zero Days", FB529&lt;=3, "&lt; 3 Months", FB529&lt;=6, "3 to 6 Months", FB529&lt;=9, "6 to 9 Months", FB529&lt;=12, "9 to 12 Months", FB529&lt;=15, "12 to 15 Months", FB529&lt;=18, "15 to 18 Months", FB529&lt;=24, "18 to 24 Months", FB529&gt;24, "&gt; 24 Months")</f>
        <v>9 to 12 Months</v>
      </c>
      <c r="FL529" s="37" t="str" cm="1">
        <f t="array" ref="FL529">_xlfn.IFS(FC529="", "No Data", FC529&lt;0, "Negative/Future", FC529=0, "Zero Days", FC529&lt;=3, "&lt; 3 Months", FC529&lt;=6, "3 to 6 Months", FC529&lt;=9, "6 to 9 Months", FC529&lt;=12, "9 to 12 Months", FC529&lt;=15, "12 to 15 Months", FC529&lt;=18, "15 to 18 Months", FC529&lt;=24, "18 to 24 Months", FC529&gt;24, "&gt; 24 Months")</f>
        <v>18 to 24 Months</v>
      </c>
      <c r="FM529" s="37" t="str" cm="1">
        <f t="array" ref="FM529">_xlfn.IFS(FD529="", "No Data", FD529&lt;0, "Negative/Future", FD529=0, "Zero Days", FD529&lt;=3, "&lt; 3 Months", FD529&lt;=6, "3 to 6 Months", FD529&lt;=9, "6 to 9 Months", FD529&lt;=12, "9 to 12 Months", FD529&lt;=15, "12 to 15 Months", FD529&lt;=18, "15 to 18 Months", FD529&lt;=24, "18 to 24 Months", FD529&gt;24, "&gt; 24 Months")</f>
        <v>9 to 12 Months</v>
      </c>
      <c r="FN529" s="37" t="str" cm="1">
        <f t="array" ref="FN529">_xlfn.IFS(FE529="", "No Data", FE529&lt;0, "Negative/Future", FE529=0, "Zero Days", FE529&lt;=3, "&lt; 3 Months", FE529&lt;=6, "3 to 6 Months", FE529&lt;=9, "6 to 9 Months", FE529&lt;=12, "9 to 12 Months", FE529&lt;=15, "12 to 15 Months", FE529&lt;=18, "15 to 18 Months", FE529&lt;=24, "18 to 24 Months", FE529&gt;24, "&gt; 24 Months")</f>
        <v>9 to 12 Months</v>
      </c>
      <c r="FO529" s="37" t="str" cm="1">
        <f t="array" ref="FO529">_xlfn.IFS(FG529="", "No Data", FG529&lt;0, "Negative/Future", FG529=0, "Zero Days", FG529&lt;=3, "&lt; 3 Months", FG529&lt;=6, "3 to 6 Months", FG529&lt;=9, "6 to 9 Months", FG529&lt;=12, "9 to 12 Months", FG529&lt;=15, "12 to 15 Months", FG529&lt;=18, "15 to 18 Months", FG529&lt;=24, "18 to 24 Months", FG529&gt;24, "&gt; 24 Months")</f>
        <v>No Data</v>
      </c>
      <c r="FP529" s="37" t="str" cm="1">
        <f t="array" ref="FP529">_xlfn.IFS(FF529="", "No Data", FF529&lt;0, "Negative/Future", FF529=0, "Zero Days", FF529&lt;=3, "&lt; 3 Months", FF529&lt;=6, "3 to 6 Months", FF529&lt;=9, "6 to 9 Months", FF529&lt;=12, "9 to 12 Months", FF529&lt;=15, "12 to 15 Months", FF529&lt;=18, "15 to 18 Months", FF529&lt;=24, "18 to 24 Months", FF529&gt;24, "&gt; 24 Months")</f>
        <v>No Data</v>
      </c>
      <c r="FQ529" s="29" t="s">
        <v>3494</v>
      </c>
      <c r="FR529" s="29">
        <v>9693919529</v>
      </c>
      <c r="FS529" s="38" t="s">
        <v>252</v>
      </c>
      <c r="FT529" s="38" t="s">
        <v>252</v>
      </c>
      <c r="FU529" s="31" t="str">
        <f>_xlfn.XLOOKUP(B529,[1]MDA_Assets!D:D,[1]MDA_Assets!X:X,"",0)</f>
        <v>Yes</v>
      </c>
      <c r="FV529" s="39">
        <v>0</v>
      </c>
      <c r="FW529" s="39">
        <v>0</v>
      </c>
      <c r="FX529" s="39">
        <v>0</v>
      </c>
      <c r="FY529" s="39">
        <v>9</v>
      </c>
      <c r="FZ529" s="40">
        <f t="shared" si="415"/>
        <v>45742</v>
      </c>
      <c r="GA529" s="40">
        <f t="shared" si="415"/>
        <v>45557</v>
      </c>
      <c r="GB529" s="40">
        <f t="shared" si="421"/>
        <v>45742</v>
      </c>
      <c r="GC529" s="40">
        <f t="shared" si="422"/>
        <v>45742</v>
      </c>
      <c r="GD529" s="40">
        <f t="shared" si="423"/>
        <v>46107</v>
      </c>
      <c r="GE529" s="40">
        <f t="shared" si="424"/>
        <v>45742</v>
      </c>
      <c r="GF529" s="40">
        <f t="shared" si="419"/>
        <v>45742</v>
      </c>
      <c r="GG529" s="40" t="str">
        <f t="shared" si="419"/>
        <v/>
      </c>
      <c r="GH529" s="40" t="str">
        <f t="shared" si="419"/>
        <v/>
      </c>
      <c r="GI529" s="39">
        <f t="shared" si="448"/>
        <v>6</v>
      </c>
      <c r="GJ529" s="39">
        <f t="shared" si="449"/>
        <v>0</v>
      </c>
      <c r="GK529" s="39">
        <f t="shared" si="450"/>
        <v>0</v>
      </c>
      <c r="GL529" s="39">
        <f t="shared" si="451"/>
        <v>1</v>
      </c>
    </row>
    <row r="530" spans="1:194" x14ac:dyDescent="0.25">
      <c r="A530" s="19">
        <v>318</v>
      </c>
      <c r="B530" s="43" t="s">
        <v>3495</v>
      </c>
      <c r="C530" s="43" t="s">
        <v>186</v>
      </c>
      <c r="D530" s="43" t="s">
        <v>187</v>
      </c>
      <c r="E530" s="43" t="s">
        <v>2134</v>
      </c>
      <c r="F530" s="43" t="s">
        <v>3496</v>
      </c>
      <c r="G530" s="43" t="s">
        <v>3317</v>
      </c>
      <c r="H530" s="43" t="s">
        <v>498</v>
      </c>
      <c r="I530" s="43" t="s">
        <v>192</v>
      </c>
      <c r="J530" s="44">
        <f t="shared" si="425"/>
        <v>44544.770833333336</v>
      </c>
      <c r="K530" s="44">
        <v>44180.770833333336</v>
      </c>
      <c r="L530" s="44">
        <v>43997</v>
      </c>
      <c r="M530" s="43" t="s">
        <v>3497</v>
      </c>
      <c r="N530" s="43" t="s">
        <v>193</v>
      </c>
      <c r="O530" s="44">
        <v>45799.411157407405</v>
      </c>
      <c r="P530" s="43">
        <v>3807</v>
      </c>
      <c r="Q530" s="43">
        <v>2969</v>
      </c>
      <c r="R530" s="43">
        <v>838</v>
      </c>
      <c r="S530" s="43" t="s">
        <v>206</v>
      </c>
      <c r="T530" s="44">
        <v>45350.770833333336</v>
      </c>
      <c r="U530" s="44">
        <v>45350.770833333336</v>
      </c>
      <c r="V530" s="44">
        <v>45350.770833333336</v>
      </c>
      <c r="W530" s="44">
        <v>45350.770833333336</v>
      </c>
      <c r="X530" s="44">
        <v>45350.770833333336</v>
      </c>
      <c r="Y530" s="44">
        <v>45350.770833333336</v>
      </c>
      <c r="Z530" s="44" t="s">
        <v>195</v>
      </c>
      <c r="AA530" s="44"/>
      <c r="AB530" s="44"/>
      <c r="AC530" s="44"/>
      <c r="AD530" s="44"/>
      <c r="AE530" s="43">
        <v>4</v>
      </c>
      <c r="AF530" s="43" t="s">
        <v>1452</v>
      </c>
      <c r="AG530" s="43" t="s">
        <v>1452</v>
      </c>
      <c r="AH530" s="43" t="s">
        <v>3498</v>
      </c>
      <c r="AI530" s="43" t="s">
        <v>3499</v>
      </c>
      <c r="AJ530" s="43" t="s">
        <v>3500</v>
      </c>
      <c r="AK530" s="43" t="s">
        <v>3499</v>
      </c>
      <c r="AL530" s="44">
        <v>45715</v>
      </c>
      <c r="AM530" s="44">
        <v>45530</v>
      </c>
      <c r="AN530" s="44">
        <v>45715</v>
      </c>
      <c r="AO530" s="44">
        <v>45715</v>
      </c>
      <c r="AP530" s="44">
        <v>46080</v>
      </c>
      <c r="AQ530" s="44">
        <v>45715</v>
      </c>
      <c r="AR530" s="44"/>
      <c r="AS530" s="44"/>
      <c r="AT530" s="44"/>
      <c r="AU530" s="43">
        <v>0</v>
      </c>
      <c r="AV530" s="43">
        <v>0</v>
      </c>
      <c r="AW530" s="43">
        <v>0</v>
      </c>
      <c r="AX530" s="51" t="s">
        <v>726</v>
      </c>
      <c r="AY530" s="51" t="s">
        <v>726</v>
      </c>
      <c r="AZ530" s="51" t="s">
        <v>198</v>
      </c>
      <c r="BA530" s="20">
        <f t="shared" ca="1" si="418"/>
        <v>1</v>
      </c>
      <c r="BB530" s="20">
        <f t="shared" ca="1" si="418"/>
        <v>1</v>
      </c>
      <c r="BC530" s="20">
        <f t="shared" ca="1" si="418"/>
        <v>1</v>
      </c>
      <c r="BD530" s="20">
        <f t="shared" ca="1" si="418"/>
        <v>1</v>
      </c>
      <c r="BE530" s="20">
        <f t="shared" ca="1" si="418"/>
        <v>1</v>
      </c>
      <c r="BF530" s="20">
        <f t="shared" ca="1" si="418"/>
        <v>1</v>
      </c>
      <c r="BG530" s="21" t="str">
        <f t="shared" ca="1" si="418"/>
        <v/>
      </c>
      <c r="BH530" s="21" t="str">
        <f t="shared" ca="1" si="418"/>
        <v/>
      </c>
      <c r="BI530" s="21" t="str">
        <f t="shared" ca="1" si="418"/>
        <v/>
      </c>
      <c r="BJ530" s="22">
        <f t="shared" ca="1" si="426"/>
        <v>6</v>
      </c>
      <c r="BK530" s="21">
        <f t="shared" si="427"/>
        <v>4</v>
      </c>
      <c r="BL530" s="22">
        <f t="shared" ca="1" si="428"/>
        <v>5313</v>
      </c>
      <c r="BM530" s="22">
        <f t="shared" ca="1" si="429"/>
        <v>4144</v>
      </c>
      <c r="BN530" s="23">
        <f t="shared" ca="1" si="430"/>
        <v>1169</v>
      </c>
      <c r="BO530" s="24">
        <f t="shared" ca="1" si="431"/>
        <v>1506</v>
      </c>
      <c r="BP530" s="51" t="str">
        <f>_xlfn.XLOOKUP(E530,[1]Validation!E:E,[1]Validation!F:F,"")</f>
        <v>EG15</v>
      </c>
      <c r="BQ530" s="51" t="str">
        <f>_xlfn.XLOOKUP(BP530,[1]Validation!F:F,[1]Validation!G:G,"")</f>
        <v>EG11 to EG22</v>
      </c>
      <c r="BR530" s="52" t="str">
        <f>VLOOKUP(G530,[1]Validation!$B$1:$C$9,2,0)</f>
        <v>D</v>
      </c>
      <c r="BS530" s="51">
        <f t="shared" ca="1" si="432"/>
        <v>66</v>
      </c>
      <c r="BT530" s="53">
        <f>_xlfn.XLOOKUP(B530,'[2]1. All Calls'!$R:$R,'[2]1. All Calls'!$A:$A,"",0)</f>
        <v>45799.638194444444</v>
      </c>
      <c r="BU530" s="51" t="str">
        <f>_xlfn.XLOOKUP(B530,'[2]1. All Calls'!$R:$R,'[2]1. All Calls'!$F:$F,"",0)</f>
        <v>CC-01668589</v>
      </c>
      <c r="BV530" s="51" t="str">
        <f>_xlfn.XLOOKUP(B530,'[2]1. All Calls'!$R:$R,'[2]1. All Calls'!$J:$J,"",0)</f>
        <v>Sales Call</v>
      </c>
      <c r="BW530" s="53" t="str">
        <f>_xlfn.XLOOKUP(B530,'[2]Sch Calls'!$R:$R,'[2]Sch Calls'!$A:$A,"",0)</f>
        <v/>
      </c>
      <c r="BX530" s="51" t="str">
        <f>_xlfn.XLOOKUP(B530,'[2]Sch Calls'!$R:$R,'[2]Sch Calls'!$B:$B,"",0)</f>
        <v/>
      </c>
      <c r="BY530" s="51" t="str">
        <f t="shared" si="413"/>
        <v>27-Aug-24</v>
      </c>
      <c r="BZ530" s="51" t="str">
        <f t="shared" si="413"/>
        <v>27-Aug-24</v>
      </c>
      <c r="CA530" s="51" t="str">
        <f t="shared" si="433"/>
        <v>30-Nov-24</v>
      </c>
      <c r="CB530" s="51" t="str">
        <f t="shared" si="434"/>
        <v>28-Aug-25</v>
      </c>
      <c r="CC530" s="51" t="str">
        <f t="shared" si="435"/>
        <v>28-Feb-26</v>
      </c>
      <c r="CD530" s="51" t="str">
        <f t="shared" si="436"/>
        <v>28-Feb-25</v>
      </c>
      <c r="CE530" s="51">
        <f t="shared" ca="1" si="414"/>
        <v>825</v>
      </c>
      <c r="CF530" s="51">
        <f t="shared" ca="1" si="414"/>
        <v>825</v>
      </c>
      <c r="CG530" s="51">
        <f t="shared" ca="1" si="437"/>
        <v>825</v>
      </c>
      <c r="CH530" s="51">
        <f t="shared" ca="1" si="438"/>
        <v>825</v>
      </c>
      <c r="CI530" s="51">
        <f t="shared" ca="1" si="439"/>
        <v>825</v>
      </c>
      <c r="CJ530" s="51">
        <f t="shared" ca="1" si="440"/>
        <v>825</v>
      </c>
      <c r="CK530" s="51">
        <f t="shared" ca="1" si="411"/>
        <v>3300</v>
      </c>
      <c r="CL530" s="51">
        <f t="shared" ca="1" si="411"/>
        <v>3300</v>
      </c>
      <c r="CM530" s="51">
        <f t="shared" ca="1" si="411"/>
        <v>3300</v>
      </c>
      <c r="CN530" s="51">
        <f t="shared" ca="1" si="411"/>
        <v>3300</v>
      </c>
      <c r="CO530" s="51">
        <f t="shared" ca="1" si="411"/>
        <v>3300</v>
      </c>
      <c r="CP530" s="51">
        <f t="shared" ca="1" si="411"/>
        <v>3300</v>
      </c>
      <c r="CQ530" s="51">
        <f t="shared" ca="1" si="412"/>
        <v>-2758</v>
      </c>
      <c r="CR530" s="51">
        <f t="shared" ca="1" si="412"/>
        <v>-2758</v>
      </c>
      <c r="CS530" s="51">
        <f t="shared" ca="1" si="412"/>
        <v>242</v>
      </c>
      <c r="CT530" s="51">
        <f t="shared" ca="1" si="412"/>
        <v>-1298</v>
      </c>
      <c r="CU530" s="51">
        <f t="shared" ca="1" si="412"/>
        <v>2589</v>
      </c>
      <c r="CV530" s="54">
        <f t="shared" ca="1" si="412"/>
        <v>-1298</v>
      </c>
      <c r="CW530" s="25">
        <v>0</v>
      </c>
      <c r="CX530" s="55">
        <v>1</v>
      </c>
      <c r="CY530" s="55"/>
      <c r="CZ530" s="26">
        <v>0</v>
      </c>
      <c r="DA530" s="26">
        <v>0</v>
      </c>
      <c r="DB530" s="26">
        <v>0</v>
      </c>
      <c r="DC530" s="26">
        <v>0</v>
      </c>
      <c r="DD530" s="26">
        <v>0</v>
      </c>
      <c r="DE530" s="26">
        <v>0</v>
      </c>
      <c r="DF530" s="26">
        <v>0</v>
      </c>
      <c r="DG530" s="26">
        <v>0</v>
      </c>
      <c r="DH530" s="26">
        <v>0</v>
      </c>
      <c r="DI530" s="26">
        <v>0</v>
      </c>
      <c r="DJ530" s="26">
        <v>0</v>
      </c>
      <c r="DK530" s="26">
        <v>0</v>
      </c>
      <c r="DL530" s="27">
        <f t="shared" si="441"/>
        <v>45874.638194444444</v>
      </c>
      <c r="DM530" s="28">
        <f t="shared" ca="1" si="442"/>
        <v>1</v>
      </c>
      <c r="DN530" s="56">
        <f>_xlfn.XLOOKUP(B530,'[2]1. All Calls'!$R:$R,'[2]1. All Calls'!$A:$A,"",0)</f>
        <v>45799.638194444444</v>
      </c>
      <c r="DO530" s="57" t="str">
        <f ca="1">VLOOKUP(DM530,[1]Validation!$B$20:$C$25,2,0)</f>
        <v>Above 3 months</v>
      </c>
      <c r="DP530" s="58" t="str">
        <f>_xlfn.XLOOKUP(B530,'[1]Active AMCs- Dealer'!E:E,'[1]Active AMCs- Dealer'!L:L,"Not in AMC",0)</f>
        <v>Not in AMC</v>
      </c>
      <c r="DQ530" s="50"/>
      <c r="DR530" s="29" t="str">
        <f>_xlfn.XLOOKUP(B530,'[2]1. All Calls'!$R:$R,'[2]1. All Calls'!$F:$F,"",0)</f>
        <v>CC-01668589</v>
      </c>
      <c r="DS530" s="29" t="str">
        <f>_xlfn.XLOOKUP(B530,'[2]1. All Calls'!$R:$R,'[2]1. All Calls'!$AB:$AB,"",0)</f>
        <v>Sales call carried out for HMR update</v>
      </c>
      <c r="DT530" s="30">
        <f>_xlfn.XLOOKUP(DR530,'[2]1. All Calls'!$F:$F,'[2]1. All Calls'!$A:$A,"",0)</f>
        <v>45799.638194444444</v>
      </c>
      <c r="DU530" s="31">
        <f>_xlfn.XLOOKUP(DR530,'[2]1. All Calls'!$F:$F,'[2]1. All Calls'!$B:$B,"",0)</f>
        <v>3807</v>
      </c>
      <c r="DV530" s="31">
        <f>_xlfn.XLOOKUP(B530,[1]MDA_Assets!D:D,[1]MDA_Assets!N:N,"",0)</f>
        <v>2969</v>
      </c>
      <c r="DW530" s="31">
        <f>_xlfn.XLOOKUP(B530,[1]MDA_Assets!D:D,[1]MDA_Assets!O:O,"",0)</f>
        <v>838</v>
      </c>
      <c r="DX530" s="32" t="str">
        <f>_xlfn.XLOOKUP(B530,[1]MDA_Assets!D:D,[1]MDA_Assets!Q:Q,"",0)</f>
        <v>XD</v>
      </c>
      <c r="DY530" s="33">
        <f>_xlfn.XLOOKUP(B530,[1]MDA_Assets!D:D,[1]MDA_Assets!R:R,"",0)</f>
        <v>45351</v>
      </c>
      <c r="DZ530" s="33">
        <f>_xlfn.XLOOKUP(B530,[1]MDA_Assets!D:D,[1]MDA_Assets!S:S,"",0)</f>
        <v>45351</v>
      </c>
      <c r="EA530" s="33">
        <f>_xlfn.XLOOKUP(B530,[1]MDA_Assets!D:D,[1]MDA_Assets!T:T,"",0)</f>
        <v>45351</v>
      </c>
      <c r="EB530" s="33">
        <f>_xlfn.XLOOKUP(B530,[1]MDA_Assets!D:D,[1]MDA_Assets!U:U,"",0)</f>
        <v>45351</v>
      </c>
      <c r="EC530" s="33">
        <f>_xlfn.XLOOKUP(B530,[1]MDA_Assets!D:D,[1]MDA_Assets!V:V,"",0)</f>
        <v>45351</v>
      </c>
      <c r="ED530" s="33">
        <f>_xlfn.XLOOKUP(B530,[1]MDA_Assets!D:D,[1]MDA_Assets!W:W,"",0)</f>
        <v>45351</v>
      </c>
      <c r="EE530" s="32" t="str">
        <f>_xlfn.XLOOKUP(B530,[1]MDA_Assets!D:D,[1]MDA_Assets!X:X,"",0)</f>
        <v>No</v>
      </c>
      <c r="EF530" s="33">
        <f>_xlfn.XLOOKUP(B530,[1]MDA_Assets!D:D,[1]MDA_Assets!Y:Y,"",0)</f>
        <v>0</v>
      </c>
      <c r="EG530" s="33">
        <f>_xlfn.XLOOKUP(B530,[1]MDA_Assets!D:D,[1]MDA_Assets!Z:Z,"",0)</f>
        <v>0</v>
      </c>
      <c r="EH530" s="33">
        <f>_xlfn.XLOOKUP(B530,[1]MDA_Assets!D:D,[1]MDA_Assets!AA:AA,"",0)</f>
        <v>0</v>
      </c>
      <c r="EI530" s="34">
        <f>_xlfn.XLOOKUP(B530,[1]MDA_Assets!D:D,[1]MDA_Assets!P:P,"",0)</f>
        <v>4</v>
      </c>
      <c r="EJ530" s="35" t="str">
        <f>_xlfn.XLOOKUP(B530,[1]MDA_Assets!D:D,[1]MDA_Assets!AB:AB,"",0)</f>
        <v>542</v>
      </c>
      <c r="EK530" s="35" t="str">
        <f>_xlfn.XLOOKUP(B530,[1]MDA_Assets!D:D,[1]MDA_Assets!AC:AC,"",0)</f>
        <v>542</v>
      </c>
      <c r="EL530" s="35" t="str">
        <f>_xlfn.XLOOKUP(B530,[1]MDA_Assets!D:D,[1]MDA_Assets!AD:AD,"",0)</f>
        <v>3542</v>
      </c>
      <c r="EM530" s="35" t="str">
        <f>_xlfn.XLOOKUP(B530,[1]MDA_Assets!D:D,[1]MDA_Assets!AE:AE,"",0)</f>
        <v>2002</v>
      </c>
      <c r="EN530" s="35" t="str">
        <f>_xlfn.XLOOKUP(B530,[1]MDA_Assets!D:D,[1]MDA_Assets!AF:AF,"",0)</f>
        <v>5889</v>
      </c>
      <c r="EO530" s="35" t="str">
        <f>_xlfn.XLOOKUP(B530,[1]MDA_Assets!D:D,[1]MDA_Assets!AG:AG,"",0)</f>
        <v>2002</v>
      </c>
      <c r="EP530" s="36">
        <f t="shared" si="416"/>
        <v>365</v>
      </c>
      <c r="EQ530" s="36">
        <f t="shared" si="416"/>
        <v>180</v>
      </c>
      <c r="ER530" s="36">
        <f t="shared" si="443"/>
        <v>365</v>
      </c>
      <c r="ES530" s="36">
        <f t="shared" si="444"/>
        <v>365</v>
      </c>
      <c r="ET530" s="36">
        <f t="shared" si="445"/>
        <v>730</v>
      </c>
      <c r="EU530" s="36">
        <f t="shared" si="446"/>
        <v>365</v>
      </c>
      <c r="EV530" s="36" t="str">
        <f t="shared" si="447"/>
        <v/>
      </c>
      <c r="EW530" s="36" t="str">
        <f t="shared" si="420"/>
        <v/>
      </c>
      <c r="EX530" s="36" t="str">
        <f t="shared" si="408"/>
        <v/>
      </c>
      <c r="EY530" s="36">
        <f t="shared" si="417"/>
        <v>11.78</v>
      </c>
      <c r="EZ530" s="36">
        <f t="shared" si="417"/>
        <v>5.81</v>
      </c>
      <c r="FA530" s="36">
        <f t="shared" si="417"/>
        <v>11.78</v>
      </c>
      <c r="FB530" s="36">
        <f t="shared" si="417"/>
        <v>11.78</v>
      </c>
      <c r="FC530" s="36">
        <f t="shared" si="417"/>
        <v>23.55</v>
      </c>
      <c r="FD530" s="36">
        <f t="shared" si="417"/>
        <v>11.78</v>
      </c>
      <c r="FE530" s="36" t="str">
        <f t="shared" ref="FE530:FG535" si="452">IFERROR(ROUNDUP(SUM(EV530/31),2),"")</f>
        <v/>
      </c>
      <c r="FF530" s="36" t="str">
        <f t="shared" si="452"/>
        <v/>
      </c>
      <c r="FG530" s="36" t="str">
        <f t="shared" si="452"/>
        <v/>
      </c>
      <c r="FH530" s="37" t="str" cm="1">
        <f t="array" ref="FH530">_xlfn.IFS(EY530="", "No Data", EY530&lt;0, "Negative/Future", EY530=0, "Zero Days", EY530&lt;=3, "&lt; 3 Months", EY530&lt;=6, "3 to 6 Months", EY530&lt;=9, "6 to 9 Months", EY530&lt;=12, "9 to 12 Months", EY530&lt;=15, "12 to 15 Months", EY530&lt;=18, "15 to 18 Months", EY530&lt;=24, "18 to 24 Months", EY530&gt;24, "&gt; 24 Months")</f>
        <v>9 to 12 Months</v>
      </c>
      <c r="FI530" s="37" t="str" cm="1">
        <f t="array" ref="FI530">_xlfn.IFS(EZ530="", "No Data", EZ530&lt;0, "Negative/Future", EZ530=0, "Zero Days", EZ530&lt;=3, "&lt; 3 Months", EZ530&lt;=6, "3 to 6 Months", EZ530&lt;=9, "6 to 9 Months", EZ530&lt;=12, "9 to 12 Months", EZ530&lt;=15, "12 to 15 Months", EZ530&lt;=18, "15 to 18 Months", EZ530&lt;=24, "18 to 24 Months", EZ530&gt;24, "&gt; 24 Months")</f>
        <v>3 to 6 Months</v>
      </c>
      <c r="FJ530" s="37" t="str" cm="1">
        <f t="array" ref="FJ530">_xlfn.IFS(FA530="", "No Data", FA530&lt;0, "Negative/Future", FA530=0, "Zero Days", FA530&lt;=3, "&lt; 3 Months", FA530&lt;=6, "3 to 6 Months", FA530&lt;=9, "6 to 9 Months", FA530&lt;=12, "9 to 12 Months", FA530&lt;=15, "12 to 15 Months", FA530&lt;=18, "15 to 18 Months", FA530&lt;=24, "18 to 24 Months", FA530&gt;24, "&gt; 24 Months")</f>
        <v>9 to 12 Months</v>
      </c>
      <c r="FK530" s="37" t="str" cm="1">
        <f t="array" ref="FK530">_xlfn.IFS(FB530="", "No Data", FB530&lt;0, "Negative/Future", FB530=0, "Zero Days", FB530&lt;=3, "&lt; 3 Months", FB530&lt;=6, "3 to 6 Months", FB530&lt;=9, "6 to 9 Months", FB530&lt;=12, "9 to 12 Months", FB530&lt;=15, "12 to 15 Months", FB530&lt;=18, "15 to 18 Months", FB530&lt;=24, "18 to 24 Months", FB530&gt;24, "&gt; 24 Months")</f>
        <v>9 to 12 Months</v>
      </c>
      <c r="FL530" s="37" t="str" cm="1">
        <f t="array" ref="FL530">_xlfn.IFS(FC530="", "No Data", FC530&lt;0, "Negative/Future", FC530=0, "Zero Days", FC530&lt;=3, "&lt; 3 Months", FC530&lt;=6, "3 to 6 Months", FC530&lt;=9, "6 to 9 Months", FC530&lt;=12, "9 to 12 Months", FC530&lt;=15, "12 to 15 Months", FC530&lt;=18, "15 to 18 Months", FC530&lt;=24, "18 to 24 Months", FC530&gt;24, "&gt; 24 Months")</f>
        <v>18 to 24 Months</v>
      </c>
      <c r="FM530" s="37" t="str" cm="1">
        <f t="array" ref="FM530">_xlfn.IFS(FD530="", "No Data", FD530&lt;0, "Negative/Future", FD530=0, "Zero Days", FD530&lt;=3, "&lt; 3 Months", FD530&lt;=6, "3 to 6 Months", FD530&lt;=9, "6 to 9 Months", FD530&lt;=12, "9 to 12 Months", FD530&lt;=15, "12 to 15 Months", FD530&lt;=18, "15 to 18 Months", FD530&lt;=24, "18 to 24 Months", FD530&gt;24, "&gt; 24 Months")</f>
        <v>9 to 12 Months</v>
      </c>
      <c r="FN530" s="37" t="str" cm="1">
        <f t="array" ref="FN530">_xlfn.IFS(FE530="", "No Data", FE530&lt;0, "Negative/Future", FE530=0, "Zero Days", FE530&lt;=3, "&lt; 3 Months", FE530&lt;=6, "3 to 6 Months", FE530&lt;=9, "6 to 9 Months", FE530&lt;=12, "9 to 12 Months", FE530&lt;=15, "12 to 15 Months", FE530&lt;=18, "15 to 18 Months", FE530&lt;=24, "18 to 24 Months", FE530&gt;24, "&gt; 24 Months")</f>
        <v>No Data</v>
      </c>
      <c r="FO530" s="37" t="str" cm="1">
        <f t="array" ref="FO530">_xlfn.IFS(FG530="", "No Data", FG530&lt;0, "Negative/Future", FG530=0, "Zero Days", FG530&lt;=3, "&lt; 3 Months", FG530&lt;=6, "3 to 6 Months", FG530&lt;=9, "6 to 9 Months", FG530&lt;=12, "9 to 12 Months", FG530&lt;=15, "12 to 15 Months", FG530&lt;=18, "15 to 18 Months", FG530&lt;=24, "18 to 24 Months", FG530&gt;24, "&gt; 24 Months")</f>
        <v>No Data</v>
      </c>
      <c r="FP530" s="37" t="str" cm="1">
        <f t="array" ref="FP530">_xlfn.IFS(FF530="", "No Data", FF530&lt;0, "Negative/Future", FF530=0, "Zero Days", FF530&lt;=3, "&lt; 3 Months", FF530&lt;=6, "3 to 6 Months", FF530&lt;=9, "6 to 9 Months", FF530&lt;=12, "9 to 12 Months", FF530&lt;=15, "12 to 15 Months", FF530&lt;=18, "15 to 18 Months", FF530&lt;=24, "18 to 24 Months", FF530&gt;24, "&gt; 24 Months")</f>
        <v>No Data</v>
      </c>
      <c r="FQ530" s="29" t="s">
        <v>1384</v>
      </c>
      <c r="FR530" s="29">
        <v>9122388024</v>
      </c>
      <c r="FS530" s="38" t="s">
        <v>252</v>
      </c>
      <c r="FT530" s="38" t="s">
        <v>252</v>
      </c>
      <c r="FU530" s="31" t="str">
        <f>_xlfn.XLOOKUP(B530,[1]MDA_Assets!D:D,[1]MDA_Assets!X:X,"",0)</f>
        <v>No</v>
      </c>
      <c r="FV530" s="39">
        <v>0</v>
      </c>
      <c r="FW530" s="39">
        <v>0</v>
      </c>
      <c r="FX530" s="39">
        <v>0</v>
      </c>
      <c r="FY530" s="39">
        <v>9</v>
      </c>
      <c r="FZ530" s="40">
        <f t="shared" si="415"/>
        <v>45716</v>
      </c>
      <c r="GA530" s="40">
        <f t="shared" si="415"/>
        <v>45531</v>
      </c>
      <c r="GB530" s="40">
        <f t="shared" si="421"/>
        <v>45716</v>
      </c>
      <c r="GC530" s="40">
        <f t="shared" si="422"/>
        <v>45716</v>
      </c>
      <c r="GD530" s="40">
        <f t="shared" si="423"/>
        <v>46081</v>
      </c>
      <c r="GE530" s="40">
        <f t="shared" si="424"/>
        <v>45716</v>
      </c>
      <c r="GF530" s="40" t="str">
        <f t="shared" si="419"/>
        <v/>
      </c>
      <c r="GG530" s="40" t="str">
        <f t="shared" si="419"/>
        <v/>
      </c>
      <c r="GH530" s="40" t="str">
        <f t="shared" si="419"/>
        <v/>
      </c>
      <c r="GI530" s="39">
        <f t="shared" si="448"/>
        <v>5</v>
      </c>
      <c r="GJ530" s="39">
        <f t="shared" si="449"/>
        <v>0</v>
      </c>
      <c r="GK530" s="39">
        <f t="shared" si="450"/>
        <v>0</v>
      </c>
      <c r="GL530" s="39">
        <f t="shared" si="451"/>
        <v>0</v>
      </c>
    </row>
    <row r="531" spans="1:194" x14ac:dyDescent="0.25">
      <c r="A531" s="19">
        <v>321</v>
      </c>
      <c r="B531" s="43" t="s">
        <v>3501</v>
      </c>
      <c r="C531" s="43" t="s">
        <v>254</v>
      </c>
      <c r="D531" s="43" t="s">
        <v>241</v>
      </c>
      <c r="E531" s="43" t="s">
        <v>255</v>
      </c>
      <c r="F531" s="43" t="s">
        <v>3502</v>
      </c>
      <c r="G531" s="43" t="s">
        <v>3317</v>
      </c>
      <c r="H531" s="43" t="s">
        <v>277</v>
      </c>
      <c r="I531" s="43" t="s">
        <v>192</v>
      </c>
      <c r="J531" s="44">
        <f t="shared" si="425"/>
        <v>44549.770833333336</v>
      </c>
      <c r="K531" s="44">
        <v>44185.770833333336</v>
      </c>
      <c r="L531" s="44">
        <v>44160</v>
      </c>
      <c r="M531" s="43" t="s">
        <v>3503</v>
      </c>
      <c r="N531" s="43" t="s">
        <v>278</v>
      </c>
      <c r="O531" s="44">
        <v>45902.401342592595</v>
      </c>
      <c r="P531" s="43">
        <v>3562</v>
      </c>
      <c r="Q531" s="43">
        <v>488</v>
      </c>
      <c r="R531" s="43">
        <v>1772</v>
      </c>
      <c r="S531" s="43" t="s">
        <v>206</v>
      </c>
      <c r="T531" s="44">
        <v>45901.770833333336</v>
      </c>
      <c r="U531" s="44">
        <v>45901.770833333336</v>
      </c>
      <c r="V531" s="44">
        <v>45901.770833333336</v>
      </c>
      <c r="W531" s="44">
        <v>45901.770833333336</v>
      </c>
      <c r="X531" s="44">
        <v>45901.770833333336</v>
      </c>
      <c r="Y531" s="44">
        <v>45766.770833333336</v>
      </c>
      <c r="Z531" s="44" t="s">
        <v>195</v>
      </c>
      <c r="AA531" s="44"/>
      <c r="AB531" s="44"/>
      <c r="AC531" s="44"/>
      <c r="AD531" s="44"/>
      <c r="AE531" s="43">
        <v>2</v>
      </c>
      <c r="AF531" s="43" t="s">
        <v>314</v>
      </c>
      <c r="AG531" s="43" t="s">
        <v>314</v>
      </c>
      <c r="AH531" s="43" t="s">
        <v>280</v>
      </c>
      <c r="AI531" s="43" t="s">
        <v>280</v>
      </c>
      <c r="AJ531" s="43" t="s">
        <v>3504</v>
      </c>
      <c r="AK531" s="43" t="s">
        <v>281</v>
      </c>
      <c r="AL531" s="44">
        <v>46081</v>
      </c>
      <c r="AM531" s="44">
        <v>46081</v>
      </c>
      <c r="AN531" s="44">
        <v>46266</v>
      </c>
      <c r="AO531" s="44">
        <v>46266</v>
      </c>
      <c r="AP531" s="44">
        <v>46496</v>
      </c>
      <c r="AQ531" s="44">
        <v>46266</v>
      </c>
      <c r="AR531" s="44"/>
      <c r="AS531" s="44"/>
      <c r="AT531" s="44"/>
      <c r="AU531" s="43">
        <v>0</v>
      </c>
      <c r="AV531" s="43">
        <v>0</v>
      </c>
      <c r="AW531" s="43">
        <v>0</v>
      </c>
      <c r="AX531" s="51" t="s">
        <v>211</v>
      </c>
      <c r="AY531" s="51" t="s">
        <v>211</v>
      </c>
      <c r="AZ531" s="51" t="s">
        <v>198</v>
      </c>
      <c r="BA531" s="20">
        <f t="shared" ca="1" si="418"/>
        <v>1</v>
      </c>
      <c r="BB531" s="20">
        <f t="shared" ca="1" si="418"/>
        <v>1</v>
      </c>
      <c r="BC531" s="20">
        <f t="shared" ca="1" si="418"/>
        <v>0</v>
      </c>
      <c r="BD531" s="20">
        <f t="shared" ref="BD531:BI535" ca="1" si="453">IF(AO531&gt;1,IF(AO531&lt;EOMONTH(TODAY(),0),1,0),"")</f>
        <v>0</v>
      </c>
      <c r="BE531" s="20">
        <f t="shared" ca="1" si="453"/>
        <v>0</v>
      </c>
      <c r="BF531" s="20">
        <f t="shared" ca="1" si="453"/>
        <v>0</v>
      </c>
      <c r="BG531" s="21" t="str">
        <f t="shared" ca="1" si="453"/>
        <v/>
      </c>
      <c r="BH531" s="21" t="str">
        <f t="shared" ca="1" si="453"/>
        <v/>
      </c>
      <c r="BI531" s="21" t="str">
        <f t="shared" ca="1" si="453"/>
        <v/>
      </c>
      <c r="BJ531" s="22">
        <f t="shared" ca="1" si="426"/>
        <v>2</v>
      </c>
      <c r="BK531" s="21">
        <f t="shared" si="427"/>
        <v>2</v>
      </c>
      <c r="BL531" s="22">
        <f t="shared" ca="1" si="428"/>
        <v>4109</v>
      </c>
      <c r="BM531" s="22">
        <f t="shared" ca="1" si="429"/>
        <v>575</v>
      </c>
      <c r="BN531" s="23">
        <f t="shared" ca="1" si="430"/>
        <v>3534</v>
      </c>
      <c r="BO531" s="24">
        <f t="shared" ca="1" si="431"/>
        <v>547</v>
      </c>
      <c r="BP531" s="51" t="str">
        <f>_xlfn.XLOOKUP(E531,[1]Validation!E:E,[1]Validation!F:F,"")</f>
        <v>EN5</v>
      </c>
      <c r="BQ531" s="51" t="str">
        <f>_xlfn.XLOOKUP(BP531,[1]Validation!F:F,[1]Validation!G:G,"")</f>
        <v>EN4 to EN7</v>
      </c>
      <c r="BR531" s="52" t="str">
        <f>VLOOKUP(G531,[1]Validation!$B$1:$C$9,2,0)</f>
        <v>D</v>
      </c>
      <c r="BS531" s="51">
        <f t="shared" ca="1" si="432"/>
        <v>65</v>
      </c>
      <c r="BT531" s="53">
        <f>_xlfn.XLOOKUP(B531,'[2]1. All Calls'!$R:$R,'[2]1. All Calls'!$A:$A,"",0)</f>
        <v>45902.618750000001</v>
      </c>
      <c r="BU531" s="51" t="str">
        <f>_xlfn.XLOOKUP(B531,'[2]1. All Calls'!$R:$R,'[2]1. All Calls'!$F:$F,"",0)</f>
        <v>CC-01785324</v>
      </c>
      <c r="BV531" s="51" t="str">
        <f>_xlfn.XLOOKUP(B531,'[2]1. All Calls'!$R:$R,'[2]1. All Calls'!$J:$J,"",0)</f>
        <v>Schedule Service</v>
      </c>
      <c r="BW531" s="53">
        <f>_xlfn.XLOOKUP(B531,'[2]Sch Calls'!$R:$R,'[2]Sch Calls'!$A:$A,"",0)</f>
        <v>45902.618912037004</v>
      </c>
      <c r="BX531" s="51">
        <f>_xlfn.XLOOKUP(B531,'[2]Sch Calls'!$R:$R,'[2]Sch Calls'!$B:$B,"",0)</f>
        <v>3562</v>
      </c>
      <c r="BY531" s="51" t="str">
        <f t="shared" si="413"/>
        <v>01-Mar-26</v>
      </c>
      <c r="BZ531" s="51" t="str">
        <f t="shared" si="413"/>
        <v>01-Mar-26</v>
      </c>
      <c r="CA531" s="51" t="str">
        <f t="shared" si="433"/>
        <v>04-Jun-26</v>
      </c>
      <c r="CB531" s="51" t="str">
        <f t="shared" si="434"/>
        <v>02-Mar-27</v>
      </c>
      <c r="CC531" s="51" t="str">
        <f t="shared" si="435"/>
        <v>20-Apr-27</v>
      </c>
      <c r="CD531" s="51" t="str">
        <f t="shared" si="436"/>
        <v>02-Sep-26</v>
      </c>
      <c r="CE531" s="51">
        <f t="shared" ca="1" si="414"/>
        <v>274</v>
      </c>
      <c r="CF531" s="51">
        <f t="shared" ca="1" si="414"/>
        <v>274</v>
      </c>
      <c r="CG531" s="51">
        <f t="shared" ca="1" si="437"/>
        <v>274</v>
      </c>
      <c r="CH531" s="51">
        <f t="shared" ca="1" si="438"/>
        <v>274</v>
      </c>
      <c r="CI531" s="51">
        <f t="shared" ca="1" si="439"/>
        <v>409</v>
      </c>
      <c r="CJ531" s="51">
        <f t="shared" ca="1" si="440"/>
        <v>274</v>
      </c>
      <c r="CK531" s="51">
        <f t="shared" ca="1" si="411"/>
        <v>548</v>
      </c>
      <c r="CL531" s="51">
        <f t="shared" ca="1" si="411"/>
        <v>548</v>
      </c>
      <c r="CM531" s="51">
        <f t="shared" ca="1" si="411"/>
        <v>548</v>
      </c>
      <c r="CN531" s="51">
        <f t="shared" ca="1" si="411"/>
        <v>548</v>
      </c>
      <c r="CO531" s="51">
        <f t="shared" ca="1" si="411"/>
        <v>818</v>
      </c>
      <c r="CP531" s="51">
        <f t="shared" ca="1" si="411"/>
        <v>548</v>
      </c>
      <c r="CQ531" s="51">
        <f t="shared" ca="1" si="412"/>
        <v>952</v>
      </c>
      <c r="CR531" s="51">
        <f t="shared" ca="1" si="412"/>
        <v>952</v>
      </c>
      <c r="CS531" s="51">
        <f t="shared" ca="1" si="412"/>
        <v>2452</v>
      </c>
      <c r="CT531" s="51">
        <f t="shared" ca="1" si="412"/>
        <v>2452</v>
      </c>
      <c r="CU531" s="51">
        <f t="shared" ca="1" si="412"/>
        <v>4921</v>
      </c>
      <c r="CV531" s="54">
        <f t="shared" ca="1" si="412"/>
        <v>1452</v>
      </c>
      <c r="CW531" s="25">
        <v>0</v>
      </c>
      <c r="CX531" s="55">
        <v>1</v>
      </c>
      <c r="CY531" s="55"/>
      <c r="CZ531" s="26" t="s">
        <v>227</v>
      </c>
      <c r="DA531" s="26" t="s">
        <v>227</v>
      </c>
      <c r="DB531" s="26" t="s">
        <v>227</v>
      </c>
      <c r="DC531" s="26" t="s">
        <v>227</v>
      </c>
      <c r="DD531" s="26" t="s">
        <v>227</v>
      </c>
      <c r="DE531" s="26" t="s">
        <v>227</v>
      </c>
      <c r="DF531" s="26" t="s">
        <v>227</v>
      </c>
      <c r="DG531" s="26" t="s">
        <v>227</v>
      </c>
      <c r="DH531" s="26" t="s">
        <v>227</v>
      </c>
      <c r="DI531" s="26" t="s">
        <v>227</v>
      </c>
      <c r="DJ531" s="26" t="s">
        <v>227</v>
      </c>
      <c r="DK531" s="26" t="s">
        <v>227</v>
      </c>
      <c r="DL531" s="27">
        <f t="shared" si="441"/>
        <v>45977.618750000001</v>
      </c>
      <c r="DM531" s="28">
        <f t="shared" ca="1" si="442"/>
        <v>1</v>
      </c>
      <c r="DN531" s="56">
        <f>_xlfn.XLOOKUP(B531,'[2]1. All Calls'!$R:$R,'[2]1. All Calls'!$A:$A,"",0)</f>
        <v>45902.618750000001</v>
      </c>
      <c r="DO531" s="57" t="str">
        <f ca="1">VLOOKUP(DM531,[1]Validation!$B$20:$C$25,2,0)</f>
        <v>Above 3 months</v>
      </c>
      <c r="DP531" s="58" t="str">
        <f>_xlfn.XLOOKUP(B531,'[1]Active AMCs- Dealer'!E:E,'[1]Active AMCs- Dealer'!L:L,"Not in AMC",0)</f>
        <v>Not in AMC</v>
      </c>
      <c r="DQ531" s="50"/>
      <c r="DR531" s="29" t="str">
        <f>_xlfn.XLOOKUP(B531,'[2]1. All Calls'!$R:$R,'[2]1. All Calls'!$F:$F,"",0)</f>
        <v>CC-01785324</v>
      </c>
      <c r="DS531" s="29" t="str">
        <f>_xlfn.XLOOKUP(B531,'[2]1. All Calls'!$R:$R,'[2]1. All Calls'!$AB:$AB,"",0)</f>
        <v>Today we attend the customer site for sheudle service so we change parts during service:- air filter, oil filter, oil and separator than start machine running ok</v>
      </c>
      <c r="DT531" s="30">
        <f>_xlfn.XLOOKUP(DR531,'[2]1. All Calls'!$F:$F,'[2]1. All Calls'!$A:$A,"",0)</f>
        <v>45902.618750000001</v>
      </c>
      <c r="DU531" s="31">
        <f>_xlfn.XLOOKUP(DR531,'[2]1. All Calls'!$F:$F,'[2]1. All Calls'!$B:$B,"",0)</f>
        <v>3562</v>
      </c>
      <c r="DV531" s="31">
        <f>_xlfn.XLOOKUP(B531,[1]MDA_Assets!D:D,[1]MDA_Assets!N:N,"",0)</f>
        <v>488</v>
      </c>
      <c r="DW531" s="31">
        <f>_xlfn.XLOOKUP(B531,[1]MDA_Assets!D:D,[1]MDA_Assets!O:O,"",0)</f>
        <v>1772</v>
      </c>
      <c r="DX531" s="32" t="str">
        <f>_xlfn.XLOOKUP(B531,[1]MDA_Assets!D:D,[1]MDA_Assets!Q:Q,"",0)</f>
        <v>XD</v>
      </c>
      <c r="DY531" s="33">
        <f>_xlfn.XLOOKUP(B531,[1]MDA_Assets!D:D,[1]MDA_Assets!R:R,"",0)</f>
        <v>45902</v>
      </c>
      <c r="DZ531" s="33">
        <f>_xlfn.XLOOKUP(B531,[1]MDA_Assets!D:D,[1]MDA_Assets!S:S,"",0)</f>
        <v>45902</v>
      </c>
      <c r="EA531" s="33">
        <f>_xlfn.XLOOKUP(B531,[1]MDA_Assets!D:D,[1]MDA_Assets!T:T,"",0)</f>
        <v>45902</v>
      </c>
      <c r="EB531" s="33">
        <f>_xlfn.XLOOKUP(B531,[1]MDA_Assets!D:D,[1]MDA_Assets!U:U,"",0)</f>
        <v>45902</v>
      </c>
      <c r="EC531" s="33">
        <f>_xlfn.XLOOKUP(B531,[1]MDA_Assets!D:D,[1]MDA_Assets!V:V,"",0)</f>
        <v>45902</v>
      </c>
      <c r="ED531" s="33">
        <f>_xlfn.XLOOKUP(B531,[1]MDA_Assets!D:D,[1]MDA_Assets!W:W,"",0)</f>
        <v>45767</v>
      </c>
      <c r="EE531" s="32" t="str">
        <f>_xlfn.XLOOKUP(B531,[1]MDA_Assets!D:D,[1]MDA_Assets!X:X,"",0)</f>
        <v>No</v>
      </c>
      <c r="EF531" s="33">
        <f>_xlfn.XLOOKUP(B531,[1]MDA_Assets!D:D,[1]MDA_Assets!Y:Y,"",0)</f>
        <v>0</v>
      </c>
      <c r="EG531" s="33">
        <f>_xlfn.XLOOKUP(B531,[1]MDA_Assets!D:D,[1]MDA_Assets!Z:Z,"",0)</f>
        <v>0</v>
      </c>
      <c r="EH531" s="33">
        <f>_xlfn.XLOOKUP(B531,[1]MDA_Assets!D:D,[1]MDA_Assets!AA:AA,"",0)</f>
        <v>0</v>
      </c>
      <c r="EI531" s="34">
        <f>_xlfn.XLOOKUP(B531,[1]MDA_Assets!D:D,[1]MDA_Assets!P:P,"",0)</f>
        <v>2</v>
      </c>
      <c r="EJ531" s="35" t="str">
        <f>_xlfn.XLOOKUP(B531,[1]MDA_Assets!D:D,[1]MDA_Assets!AB:AB,"",0)</f>
        <v>1500</v>
      </c>
      <c r="EK531" s="35" t="str">
        <f>_xlfn.XLOOKUP(B531,[1]MDA_Assets!D:D,[1]MDA_Assets!AC:AC,"",0)</f>
        <v>1500</v>
      </c>
      <c r="EL531" s="35" t="str">
        <f>_xlfn.XLOOKUP(B531,[1]MDA_Assets!D:D,[1]MDA_Assets!AD:AD,"",0)</f>
        <v>3000</v>
      </c>
      <c r="EM531" s="35" t="str">
        <f>_xlfn.XLOOKUP(B531,[1]MDA_Assets!D:D,[1]MDA_Assets!AE:AE,"",0)</f>
        <v>3000</v>
      </c>
      <c r="EN531" s="35" t="str">
        <f>_xlfn.XLOOKUP(B531,[1]MDA_Assets!D:D,[1]MDA_Assets!AF:AF,"",0)</f>
        <v>5739</v>
      </c>
      <c r="EO531" s="35" t="str">
        <f>_xlfn.XLOOKUP(B531,[1]MDA_Assets!D:D,[1]MDA_Assets!AG:AG,"",0)</f>
        <v>2000</v>
      </c>
      <c r="EP531" s="36">
        <f t="shared" si="416"/>
        <v>180</v>
      </c>
      <c r="EQ531" s="36">
        <f t="shared" si="416"/>
        <v>180</v>
      </c>
      <c r="ER531" s="36">
        <f t="shared" si="443"/>
        <v>365</v>
      </c>
      <c r="ES531" s="36">
        <f t="shared" si="444"/>
        <v>365</v>
      </c>
      <c r="ET531" s="36">
        <f t="shared" si="445"/>
        <v>730</v>
      </c>
      <c r="EU531" s="36">
        <f t="shared" si="446"/>
        <v>365</v>
      </c>
      <c r="EV531" s="36" t="str">
        <f t="shared" si="447"/>
        <v/>
      </c>
      <c r="EW531" s="36" t="str">
        <f t="shared" si="420"/>
        <v/>
      </c>
      <c r="EX531" s="36" t="str">
        <f t="shared" si="408"/>
        <v/>
      </c>
      <c r="EY531" s="36">
        <f t="shared" ref="EY531:FG535" si="454">IFERROR(ROUNDUP(SUM(EP531/31),2),"")</f>
        <v>5.81</v>
      </c>
      <c r="EZ531" s="36">
        <f t="shared" si="454"/>
        <v>5.81</v>
      </c>
      <c r="FA531" s="36">
        <f t="shared" si="454"/>
        <v>11.78</v>
      </c>
      <c r="FB531" s="36">
        <f t="shared" si="454"/>
        <v>11.78</v>
      </c>
      <c r="FC531" s="36">
        <f t="shared" si="454"/>
        <v>23.55</v>
      </c>
      <c r="FD531" s="36">
        <f t="shared" si="454"/>
        <v>11.78</v>
      </c>
      <c r="FE531" s="36" t="str">
        <f t="shared" si="452"/>
        <v/>
      </c>
      <c r="FF531" s="36" t="str">
        <f t="shared" si="452"/>
        <v/>
      </c>
      <c r="FG531" s="36" t="str">
        <f t="shared" si="452"/>
        <v/>
      </c>
      <c r="FH531" s="37" t="str" cm="1">
        <f t="array" ref="FH531">_xlfn.IFS(EY531="", "No Data", EY531&lt;0, "Negative/Future", EY531=0, "Zero Days", EY531&lt;=3, "&lt; 3 Months", EY531&lt;=6, "3 to 6 Months", EY531&lt;=9, "6 to 9 Months", EY531&lt;=12, "9 to 12 Months", EY531&lt;=15, "12 to 15 Months", EY531&lt;=18, "15 to 18 Months", EY531&lt;=24, "18 to 24 Months", EY531&gt;24, "&gt; 24 Months")</f>
        <v>3 to 6 Months</v>
      </c>
      <c r="FI531" s="37" t="str" cm="1">
        <f t="array" ref="FI531">_xlfn.IFS(EZ531="", "No Data", EZ531&lt;0, "Negative/Future", EZ531=0, "Zero Days", EZ531&lt;=3, "&lt; 3 Months", EZ531&lt;=6, "3 to 6 Months", EZ531&lt;=9, "6 to 9 Months", EZ531&lt;=12, "9 to 12 Months", EZ531&lt;=15, "12 to 15 Months", EZ531&lt;=18, "15 to 18 Months", EZ531&lt;=24, "18 to 24 Months", EZ531&gt;24, "&gt; 24 Months")</f>
        <v>3 to 6 Months</v>
      </c>
      <c r="FJ531" s="37" t="str" cm="1">
        <f t="array" ref="FJ531">_xlfn.IFS(FA531="", "No Data", FA531&lt;0, "Negative/Future", FA531=0, "Zero Days", FA531&lt;=3, "&lt; 3 Months", FA531&lt;=6, "3 to 6 Months", FA531&lt;=9, "6 to 9 Months", FA531&lt;=12, "9 to 12 Months", FA531&lt;=15, "12 to 15 Months", FA531&lt;=18, "15 to 18 Months", FA531&lt;=24, "18 to 24 Months", FA531&gt;24, "&gt; 24 Months")</f>
        <v>9 to 12 Months</v>
      </c>
      <c r="FK531" s="37" t="str" cm="1">
        <f t="array" ref="FK531">_xlfn.IFS(FB531="", "No Data", FB531&lt;0, "Negative/Future", FB531=0, "Zero Days", FB531&lt;=3, "&lt; 3 Months", FB531&lt;=6, "3 to 6 Months", FB531&lt;=9, "6 to 9 Months", FB531&lt;=12, "9 to 12 Months", FB531&lt;=15, "12 to 15 Months", FB531&lt;=18, "15 to 18 Months", FB531&lt;=24, "18 to 24 Months", FB531&gt;24, "&gt; 24 Months")</f>
        <v>9 to 12 Months</v>
      </c>
      <c r="FL531" s="37" t="str" cm="1">
        <f t="array" ref="FL531">_xlfn.IFS(FC531="", "No Data", FC531&lt;0, "Negative/Future", FC531=0, "Zero Days", FC531&lt;=3, "&lt; 3 Months", FC531&lt;=6, "3 to 6 Months", FC531&lt;=9, "6 to 9 Months", FC531&lt;=12, "9 to 12 Months", FC531&lt;=15, "12 to 15 Months", FC531&lt;=18, "15 to 18 Months", FC531&lt;=24, "18 to 24 Months", FC531&gt;24, "&gt; 24 Months")</f>
        <v>18 to 24 Months</v>
      </c>
      <c r="FM531" s="37" t="str" cm="1">
        <f t="array" ref="FM531">_xlfn.IFS(FD531="", "No Data", FD531&lt;0, "Negative/Future", FD531=0, "Zero Days", FD531&lt;=3, "&lt; 3 Months", FD531&lt;=6, "3 to 6 Months", FD531&lt;=9, "6 to 9 Months", FD531&lt;=12, "9 to 12 Months", FD531&lt;=15, "12 to 15 Months", FD531&lt;=18, "15 to 18 Months", FD531&lt;=24, "18 to 24 Months", FD531&gt;24, "&gt; 24 Months")</f>
        <v>9 to 12 Months</v>
      </c>
      <c r="FN531" s="37" t="str" cm="1">
        <f t="array" ref="FN531">_xlfn.IFS(FE531="", "No Data", FE531&lt;0, "Negative/Future", FE531=0, "Zero Days", FE531&lt;=3, "&lt; 3 Months", FE531&lt;=6, "3 to 6 Months", FE531&lt;=9, "6 to 9 Months", FE531&lt;=12, "9 to 12 Months", FE531&lt;=15, "12 to 15 Months", FE531&lt;=18, "15 to 18 Months", FE531&lt;=24, "18 to 24 Months", FE531&gt;24, "&gt; 24 Months")</f>
        <v>No Data</v>
      </c>
      <c r="FO531" s="37" t="str" cm="1">
        <f t="array" ref="FO531">_xlfn.IFS(FG531="", "No Data", FG531&lt;0, "Negative/Future", FG531=0, "Zero Days", FG531&lt;=3, "&lt; 3 Months", FG531&lt;=6, "3 to 6 Months", FG531&lt;=9, "6 to 9 Months", FG531&lt;=12, "9 to 12 Months", FG531&lt;=15, "12 to 15 Months", FG531&lt;=18, "15 to 18 Months", FG531&lt;=24, "18 to 24 Months", FG531&gt;24, "&gt; 24 Months")</f>
        <v>No Data</v>
      </c>
      <c r="FP531" s="37" t="str" cm="1">
        <f t="array" ref="FP531">_xlfn.IFS(FF531="", "No Data", FF531&lt;0, "Negative/Future", FF531=0, "Zero Days", FF531&lt;=3, "&lt; 3 Months", FF531&lt;=6, "3 to 6 Months", FF531&lt;=9, "6 to 9 Months", FF531&lt;=12, "9 to 12 Months", FF531&lt;=15, "12 to 15 Months", FF531&lt;=18, "15 to 18 Months", FF531&lt;=24, "18 to 24 Months", FF531&gt;24, "&gt; 24 Months")</f>
        <v>No Data</v>
      </c>
      <c r="FQ531" s="29" t="s">
        <v>3505</v>
      </c>
      <c r="FR531" s="29">
        <v>9153898615</v>
      </c>
      <c r="FS531" s="38" t="s">
        <v>252</v>
      </c>
      <c r="FT531" s="38" t="s">
        <v>252</v>
      </c>
      <c r="FU531" s="31" t="str">
        <f>_xlfn.XLOOKUP(B531,[1]MDA_Assets!D:D,[1]MDA_Assets!X:X,"",0)</f>
        <v>No</v>
      </c>
      <c r="FV531" s="39">
        <v>0</v>
      </c>
      <c r="FW531" s="39">
        <v>0</v>
      </c>
      <c r="FX531" s="39">
        <v>0</v>
      </c>
      <c r="FY531" s="39">
        <v>9</v>
      </c>
      <c r="FZ531" s="40">
        <f t="shared" si="415"/>
        <v>46082</v>
      </c>
      <c r="GA531" s="40">
        <f t="shared" si="415"/>
        <v>46082</v>
      </c>
      <c r="GB531" s="40">
        <f t="shared" si="421"/>
        <v>46267</v>
      </c>
      <c r="GC531" s="40">
        <f t="shared" si="422"/>
        <v>46267</v>
      </c>
      <c r="GD531" s="40">
        <f t="shared" si="423"/>
        <v>46632</v>
      </c>
      <c r="GE531" s="40">
        <f t="shared" si="424"/>
        <v>46132</v>
      </c>
      <c r="GF531" s="40" t="str">
        <f t="shared" si="419"/>
        <v/>
      </c>
      <c r="GG531" s="40" t="str">
        <f t="shared" si="419"/>
        <v/>
      </c>
      <c r="GH531" s="40" t="str">
        <f t="shared" si="419"/>
        <v/>
      </c>
      <c r="GI531" s="39">
        <f t="shared" si="448"/>
        <v>0</v>
      </c>
      <c r="GJ531" s="39">
        <f t="shared" si="449"/>
        <v>0</v>
      </c>
      <c r="GK531" s="39">
        <f t="shared" si="450"/>
        <v>0</v>
      </c>
      <c r="GL531" s="39">
        <f t="shared" si="451"/>
        <v>6</v>
      </c>
    </row>
    <row r="532" spans="1:194" x14ac:dyDescent="0.25">
      <c r="A532" s="19">
        <v>364</v>
      </c>
      <c r="B532" s="43" t="s">
        <v>3506</v>
      </c>
      <c r="C532" s="43" t="s">
        <v>254</v>
      </c>
      <c r="D532" s="43" t="s">
        <v>241</v>
      </c>
      <c r="E532" s="43" t="s">
        <v>346</v>
      </c>
      <c r="F532" s="43" t="s">
        <v>3507</v>
      </c>
      <c r="G532" s="43" t="s">
        <v>3317</v>
      </c>
      <c r="H532" s="43" t="s">
        <v>291</v>
      </c>
      <c r="I532" s="43" t="s">
        <v>192</v>
      </c>
      <c r="J532" s="44">
        <f t="shared" si="425"/>
        <v>45972.598611111112</v>
      </c>
      <c r="K532" s="44">
        <v>45608.598611111112</v>
      </c>
      <c r="L532" s="44">
        <v>45322</v>
      </c>
      <c r="M532" s="43" t="s">
        <v>3508</v>
      </c>
      <c r="N532" s="43" t="s">
        <v>193</v>
      </c>
      <c r="O532" s="44">
        <v>46050.59101851852</v>
      </c>
      <c r="P532" s="43">
        <v>617</v>
      </c>
      <c r="Q532" s="43"/>
      <c r="R532" s="43"/>
      <c r="S532" s="43" t="s">
        <v>206</v>
      </c>
      <c r="T532" s="44">
        <v>45607.770833333336</v>
      </c>
      <c r="U532" s="44">
        <v>45607.770833333336</v>
      </c>
      <c r="V532" s="44">
        <v>45607.770833333336</v>
      </c>
      <c r="W532" s="44">
        <v>45607.770833333336</v>
      </c>
      <c r="X532" s="44">
        <v>45607.770833333336</v>
      </c>
      <c r="Y532" s="44">
        <v>45607.770833333336</v>
      </c>
      <c r="Z532" s="44" t="s">
        <v>199</v>
      </c>
      <c r="AA532" s="44"/>
      <c r="AB532" s="44"/>
      <c r="AC532" s="44"/>
      <c r="AD532" s="44"/>
      <c r="AE532" s="43">
        <v>0</v>
      </c>
      <c r="AF532" s="43" t="s">
        <v>1579</v>
      </c>
      <c r="AG532" s="43" t="s">
        <v>1579</v>
      </c>
      <c r="AH532" s="43" t="s">
        <v>1580</v>
      </c>
      <c r="AI532" s="43" t="s">
        <v>1580</v>
      </c>
      <c r="AJ532" s="43" t="s">
        <v>3509</v>
      </c>
      <c r="AK532" s="43" t="s">
        <v>1580</v>
      </c>
      <c r="AL532" s="44"/>
      <c r="AM532" s="44"/>
      <c r="AN532" s="44"/>
      <c r="AO532" s="44"/>
      <c r="AP532" s="44"/>
      <c r="AQ532" s="44"/>
      <c r="AR532" s="44"/>
      <c r="AS532" s="44"/>
      <c r="AT532" s="44"/>
      <c r="AU532" s="43">
        <v>0</v>
      </c>
      <c r="AV532" s="43">
        <v>0</v>
      </c>
      <c r="AW532" s="43">
        <v>0</v>
      </c>
      <c r="AX532" s="51" t="s">
        <v>408</v>
      </c>
      <c r="AY532" s="51" t="s">
        <v>409</v>
      </c>
      <c r="AZ532" s="51" t="s">
        <v>198</v>
      </c>
      <c r="BA532" s="20" t="str">
        <f t="shared" ref="BA532:BI535" ca="1" si="455">IF(AL532&gt;1,IF(AL532&lt;EOMONTH(TODAY(),0),1,0),"")</f>
        <v/>
      </c>
      <c r="BB532" s="20" t="str">
        <f t="shared" ca="1" si="455"/>
        <v/>
      </c>
      <c r="BC532" s="20" t="str">
        <f t="shared" ca="1" si="455"/>
        <v/>
      </c>
      <c r="BD532" s="20" t="str">
        <f t="shared" ca="1" si="453"/>
        <v/>
      </c>
      <c r="BE532" s="20" t="str">
        <f t="shared" ca="1" si="453"/>
        <v/>
      </c>
      <c r="BF532" s="20" t="str">
        <f t="shared" ca="1" si="453"/>
        <v/>
      </c>
      <c r="BG532" s="21" t="str">
        <f t="shared" ca="1" si="453"/>
        <v/>
      </c>
      <c r="BH532" s="21" t="str">
        <f t="shared" ca="1" si="453"/>
        <v/>
      </c>
      <c r="BI532" s="21" t="str">
        <f t="shared" ca="1" si="453"/>
        <v/>
      </c>
      <c r="BJ532" s="22">
        <f t="shared" ca="1" si="426"/>
        <v>0</v>
      </c>
      <c r="BK532" s="21">
        <f t="shared" si="427"/>
        <v>0</v>
      </c>
      <c r="BL532" s="22">
        <f t="shared" ca="1" si="428"/>
        <v>617</v>
      </c>
      <c r="BM532" s="22">
        <f t="shared" ca="1" si="429"/>
        <v>0</v>
      </c>
      <c r="BN532" s="23">
        <f t="shared" ca="1" si="430"/>
        <v>617</v>
      </c>
      <c r="BO532" s="24">
        <f t="shared" ca="1" si="431"/>
        <v>0</v>
      </c>
      <c r="BP532" s="51" t="str">
        <f>_xlfn.XLOOKUP(E532,[1]Validation!E:E,[1]Validation!F:F,"")</f>
        <v>EN11</v>
      </c>
      <c r="BQ532" s="51" t="str">
        <f>_xlfn.XLOOKUP(BP532,[1]Validation!F:F,[1]Validation!G:G,"")</f>
        <v>EN11 to EN22</v>
      </c>
      <c r="BR532" s="52" t="str">
        <f>VLOOKUP(G532,[1]Validation!$B$1:$C$9,2,0)</f>
        <v>D</v>
      </c>
      <c r="BS532" s="51">
        <f t="shared" ca="1" si="432"/>
        <v>19</v>
      </c>
      <c r="BT532" s="53">
        <f>_xlfn.XLOOKUP(B532,'[2]1. All Calls'!$R:$R,'[2]1. All Calls'!$A:$A,"",0)</f>
        <v>46050.819444444402</v>
      </c>
      <c r="BU532" s="51" t="str">
        <f>_xlfn.XLOOKUP(B532,'[2]1. All Calls'!$R:$R,'[2]1. All Calls'!$F:$F,"",0)</f>
        <v>CC-01956385</v>
      </c>
      <c r="BV532" s="51" t="str">
        <f>_xlfn.XLOOKUP(B532,'[2]1. All Calls'!$R:$R,'[2]1. All Calls'!$J:$J,"",0)</f>
        <v>Sales Call</v>
      </c>
      <c r="BW532" s="53" t="str">
        <f>_xlfn.XLOOKUP(B532,'[2]Sch Calls'!$R:$R,'[2]Sch Calls'!$A:$A,"",0)</f>
        <v/>
      </c>
      <c r="BX532" s="51" t="str">
        <f>_xlfn.XLOOKUP(B532,'[2]Sch Calls'!$R:$R,'[2]Sch Calls'!$B:$B,"",0)</f>
        <v/>
      </c>
      <c r="BY532" s="51" t="str">
        <f t="shared" si="413"/>
        <v>11-May-25</v>
      </c>
      <c r="BZ532" s="51" t="str">
        <f t="shared" si="413"/>
        <v>11-May-25</v>
      </c>
      <c r="CA532" s="51" t="str">
        <f t="shared" si="433"/>
        <v>14-Aug-25</v>
      </c>
      <c r="CB532" s="51" t="str">
        <f t="shared" si="434"/>
        <v>12-May-26</v>
      </c>
      <c r="CC532" s="51" t="str">
        <f t="shared" si="435"/>
        <v>12-Nov-26</v>
      </c>
      <c r="CD532" s="51" t="str">
        <f t="shared" si="436"/>
        <v>12-Nov-25</v>
      </c>
      <c r="CE532" s="51">
        <f t="shared" ca="1" si="414"/>
        <v>568</v>
      </c>
      <c r="CF532" s="51">
        <f t="shared" ca="1" si="414"/>
        <v>568</v>
      </c>
      <c r="CG532" s="51">
        <f t="shared" ca="1" si="437"/>
        <v>568</v>
      </c>
      <c r="CH532" s="51">
        <f t="shared" ca="1" si="438"/>
        <v>568</v>
      </c>
      <c r="CI532" s="51">
        <f t="shared" ca="1" si="439"/>
        <v>568</v>
      </c>
      <c r="CJ532" s="51">
        <f t="shared" ca="1" si="440"/>
        <v>568</v>
      </c>
      <c r="CK532" s="51">
        <f t="shared" ca="1" si="411"/>
        <v>0</v>
      </c>
      <c r="CL532" s="51">
        <f t="shared" ca="1" si="411"/>
        <v>0</v>
      </c>
      <c r="CM532" s="51">
        <f t="shared" ca="1" si="411"/>
        <v>0</v>
      </c>
      <c r="CN532" s="51">
        <f t="shared" ca="1" si="411"/>
        <v>0</v>
      </c>
      <c r="CO532" s="51">
        <f t="shared" ca="1" si="411"/>
        <v>0</v>
      </c>
      <c r="CP532" s="51">
        <f t="shared" ca="1" si="411"/>
        <v>0</v>
      </c>
      <c r="CQ532" s="51">
        <f t="shared" ca="1" si="412"/>
        <v>1383</v>
      </c>
      <c r="CR532" s="51">
        <f t="shared" ca="1" si="412"/>
        <v>1383</v>
      </c>
      <c r="CS532" s="51">
        <f t="shared" ca="1" si="412"/>
        <v>3383</v>
      </c>
      <c r="CT532" s="51">
        <f t="shared" ca="1" si="412"/>
        <v>3383</v>
      </c>
      <c r="CU532" s="51">
        <f t="shared" ca="1" si="412"/>
        <v>7383</v>
      </c>
      <c r="CV532" s="54">
        <f t="shared" ca="1" si="412"/>
        <v>3383</v>
      </c>
      <c r="CW532" s="25">
        <v>0</v>
      </c>
      <c r="CX532" s="55">
        <v>1</v>
      </c>
      <c r="CY532" s="55"/>
      <c r="CZ532" s="26" t="s">
        <v>227</v>
      </c>
      <c r="DA532" s="26" t="s">
        <v>227</v>
      </c>
      <c r="DB532" s="26" t="s">
        <v>227</v>
      </c>
      <c r="DC532" s="26" t="s">
        <v>227</v>
      </c>
      <c r="DD532" s="26" t="s">
        <v>227</v>
      </c>
      <c r="DE532" s="26" t="s">
        <v>227</v>
      </c>
      <c r="DF532" s="26" t="s">
        <v>227</v>
      </c>
      <c r="DG532" s="26" t="s">
        <v>227</v>
      </c>
      <c r="DH532" s="26" t="s">
        <v>227</v>
      </c>
      <c r="DI532" s="26" t="s">
        <v>227</v>
      </c>
      <c r="DJ532" s="26" t="s">
        <v>227</v>
      </c>
      <c r="DK532" s="26" t="s">
        <v>227</v>
      </c>
      <c r="DL532" s="27">
        <f t="shared" si="441"/>
        <v>46125.819444444402</v>
      </c>
      <c r="DM532" s="28">
        <f t="shared" ca="1" si="442"/>
        <v>1</v>
      </c>
      <c r="DN532" s="56">
        <f>_xlfn.XLOOKUP(B532,'[2]1. All Calls'!$R:$R,'[2]1. All Calls'!$A:$A,"",0)</f>
        <v>46050.819444444402</v>
      </c>
      <c r="DO532" s="57" t="str">
        <f ca="1">VLOOKUP(DM532,[1]Validation!$B$20:$C$25,2,0)</f>
        <v>Above 3 months</v>
      </c>
      <c r="DP532" s="58" t="str">
        <f>_xlfn.XLOOKUP(B532,'[1]Active AMCs- Dealer'!E:E,'[1]Active AMCs- Dealer'!L:L,"Not in AMC",0)</f>
        <v>Not in AMC</v>
      </c>
      <c r="DQ532" s="50"/>
      <c r="DR532" s="29" t="str">
        <f>_xlfn.XLOOKUP(B532,'[2]1. All Calls'!$R:$R,'[2]1. All Calls'!$F:$F,"",0)</f>
        <v>CC-01956385</v>
      </c>
      <c r="DS532" s="29" t="str">
        <f>_xlfn.XLOOKUP(B532,'[2]1. All Calls'!$R:$R,'[2]1. All Calls'!$AB:$AB,"",0)</f>
        <v>Sales call carried out for HMR update</v>
      </c>
      <c r="DT532" s="30">
        <f>_xlfn.XLOOKUP(DR532,'[2]1. All Calls'!$F:$F,'[2]1. All Calls'!$A:$A,"",0)</f>
        <v>46050.819444444402</v>
      </c>
      <c r="DU532" s="31">
        <f>_xlfn.XLOOKUP(DR532,'[2]1. All Calls'!$F:$F,'[2]1. All Calls'!$B:$B,"",0)</f>
        <v>617</v>
      </c>
      <c r="DV532" s="31">
        <f>_xlfn.XLOOKUP(B532,[1]MDA_Assets!D:D,[1]MDA_Assets!N:N,"",0)</f>
        <v>0</v>
      </c>
      <c r="DW532" s="31">
        <f>_xlfn.XLOOKUP(B532,[1]MDA_Assets!D:D,[1]MDA_Assets!O:O,"",0)</f>
        <v>0</v>
      </c>
      <c r="DX532" s="32" t="str">
        <f>_xlfn.XLOOKUP(B532,[1]MDA_Assets!D:D,[1]MDA_Assets!Q:Q,"",0)</f>
        <v>XD</v>
      </c>
      <c r="DY532" s="33">
        <f>_xlfn.XLOOKUP(B532,[1]MDA_Assets!D:D,[1]MDA_Assets!R:R,"",0)</f>
        <v>45608</v>
      </c>
      <c r="DZ532" s="33">
        <f>_xlfn.XLOOKUP(B532,[1]MDA_Assets!D:D,[1]MDA_Assets!S:S,"",0)</f>
        <v>45608</v>
      </c>
      <c r="EA532" s="33">
        <f>_xlfn.XLOOKUP(B532,[1]MDA_Assets!D:D,[1]MDA_Assets!T:T,"",0)</f>
        <v>45608</v>
      </c>
      <c r="EB532" s="33">
        <f>_xlfn.XLOOKUP(B532,[1]MDA_Assets!D:D,[1]MDA_Assets!U:U,"",0)</f>
        <v>45608</v>
      </c>
      <c r="EC532" s="33">
        <f>_xlfn.XLOOKUP(B532,[1]MDA_Assets!D:D,[1]MDA_Assets!V:V,"",0)</f>
        <v>45608</v>
      </c>
      <c r="ED532" s="33">
        <f>_xlfn.XLOOKUP(B532,[1]MDA_Assets!D:D,[1]MDA_Assets!W:W,"",0)</f>
        <v>45608</v>
      </c>
      <c r="EE532" s="32" t="str">
        <f>_xlfn.XLOOKUP(B532,[1]MDA_Assets!D:D,[1]MDA_Assets!X:X,"",0)</f>
        <v>Yes</v>
      </c>
      <c r="EF532" s="33">
        <f>_xlfn.XLOOKUP(B532,[1]MDA_Assets!D:D,[1]MDA_Assets!Y:Y,"",0)</f>
        <v>0</v>
      </c>
      <c r="EG532" s="33">
        <f>_xlfn.XLOOKUP(B532,[1]MDA_Assets!D:D,[1]MDA_Assets!Z:Z,"",0)</f>
        <v>0</v>
      </c>
      <c r="EH532" s="33">
        <f>_xlfn.XLOOKUP(B532,[1]MDA_Assets!D:D,[1]MDA_Assets!AA:AA,"",0)</f>
        <v>0</v>
      </c>
      <c r="EI532" s="34">
        <f>_xlfn.XLOOKUP(B532,[1]MDA_Assets!D:D,[1]MDA_Assets!P:P,"",0)</f>
        <v>0</v>
      </c>
      <c r="EJ532" s="35" t="str">
        <f>_xlfn.XLOOKUP(B532,[1]MDA_Assets!D:D,[1]MDA_Assets!AB:AB,"",0)</f>
        <v>1383</v>
      </c>
      <c r="EK532" s="35" t="str">
        <f>_xlfn.XLOOKUP(B532,[1]MDA_Assets!D:D,[1]MDA_Assets!AC:AC,"",0)</f>
        <v>1383</v>
      </c>
      <c r="EL532" s="35" t="str">
        <f>_xlfn.XLOOKUP(B532,[1]MDA_Assets!D:D,[1]MDA_Assets!AD:AD,"",0)</f>
        <v>3383</v>
      </c>
      <c r="EM532" s="35" t="str">
        <f>_xlfn.XLOOKUP(B532,[1]MDA_Assets!D:D,[1]MDA_Assets!AE:AE,"",0)</f>
        <v>3383</v>
      </c>
      <c r="EN532" s="35" t="str">
        <f>_xlfn.XLOOKUP(B532,[1]MDA_Assets!D:D,[1]MDA_Assets!AF:AF,"",0)</f>
        <v>7383</v>
      </c>
      <c r="EO532" s="35" t="str">
        <f>_xlfn.XLOOKUP(B532,[1]MDA_Assets!D:D,[1]MDA_Assets!AG:AG,"",0)</f>
        <v>3383</v>
      </c>
      <c r="EP532" s="36" t="str">
        <f t="shared" si="416"/>
        <v/>
      </c>
      <c r="EQ532" s="36" t="str">
        <f t="shared" si="416"/>
        <v/>
      </c>
      <c r="ER532" s="36" t="str">
        <f t="shared" si="443"/>
        <v/>
      </c>
      <c r="ES532" s="36" t="str">
        <f t="shared" si="444"/>
        <v/>
      </c>
      <c r="ET532" s="36" t="str">
        <f t="shared" si="445"/>
        <v/>
      </c>
      <c r="EU532" s="36" t="str">
        <f t="shared" si="446"/>
        <v/>
      </c>
      <c r="EV532" s="36" t="str">
        <f t="shared" si="447"/>
        <v/>
      </c>
      <c r="EW532" s="36" t="str">
        <f t="shared" si="420"/>
        <v/>
      </c>
      <c r="EX532" s="36" t="str">
        <f t="shared" si="408"/>
        <v/>
      </c>
      <c r="EY532" s="36" t="str">
        <f t="shared" si="454"/>
        <v/>
      </c>
      <c r="EZ532" s="36" t="str">
        <f t="shared" si="454"/>
        <v/>
      </c>
      <c r="FA532" s="36" t="str">
        <f t="shared" si="454"/>
        <v/>
      </c>
      <c r="FB532" s="36" t="str">
        <f t="shared" si="454"/>
        <v/>
      </c>
      <c r="FC532" s="36" t="str">
        <f t="shared" si="454"/>
        <v/>
      </c>
      <c r="FD532" s="36" t="str">
        <f t="shared" si="454"/>
        <v/>
      </c>
      <c r="FE532" s="36" t="str">
        <f t="shared" si="452"/>
        <v/>
      </c>
      <c r="FF532" s="36" t="str">
        <f t="shared" si="452"/>
        <v/>
      </c>
      <c r="FG532" s="36" t="str">
        <f t="shared" si="452"/>
        <v/>
      </c>
      <c r="FH532" s="37" t="str" cm="1">
        <f t="array" ref="FH532">_xlfn.IFS(EY532="", "No Data", EY532&lt;0, "Negative/Future", EY532=0, "Zero Days", EY532&lt;=3, "&lt; 3 Months", EY532&lt;=6, "3 to 6 Months", EY532&lt;=9, "6 to 9 Months", EY532&lt;=12, "9 to 12 Months", EY532&lt;=15, "12 to 15 Months", EY532&lt;=18, "15 to 18 Months", EY532&lt;=24, "18 to 24 Months", EY532&gt;24, "&gt; 24 Months")</f>
        <v>No Data</v>
      </c>
      <c r="FI532" s="37" t="str" cm="1">
        <f t="array" ref="FI532">_xlfn.IFS(EZ532="", "No Data", EZ532&lt;0, "Negative/Future", EZ532=0, "Zero Days", EZ532&lt;=3, "&lt; 3 Months", EZ532&lt;=6, "3 to 6 Months", EZ532&lt;=9, "6 to 9 Months", EZ532&lt;=12, "9 to 12 Months", EZ532&lt;=15, "12 to 15 Months", EZ532&lt;=18, "15 to 18 Months", EZ532&lt;=24, "18 to 24 Months", EZ532&gt;24, "&gt; 24 Months")</f>
        <v>No Data</v>
      </c>
      <c r="FJ532" s="37" t="str" cm="1">
        <f t="array" ref="FJ532">_xlfn.IFS(FA532="", "No Data", FA532&lt;0, "Negative/Future", FA532=0, "Zero Days", FA532&lt;=3, "&lt; 3 Months", FA532&lt;=6, "3 to 6 Months", FA532&lt;=9, "6 to 9 Months", FA532&lt;=12, "9 to 12 Months", FA532&lt;=15, "12 to 15 Months", FA532&lt;=18, "15 to 18 Months", FA532&lt;=24, "18 to 24 Months", FA532&gt;24, "&gt; 24 Months")</f>
        <v>No Data</v>
      </c>
      <c r="FK532" s="37" t="str" cm="1">
        <f t="array" ref="FK532">_xlfn.IFS(FB532="", "No Data", FB532&lt;0, "Negative/Future", FB532=0, "Zero Days", FB532&lt;=3, "&lt; 3 Months", FB532&lt;=6, "3 to 6 Months", FB532&lt;=9, "6 to 9 Months", FB532&lt;=12, "9 to 12 Months", FB532&lt;=15, "12 to 15 Months", FB532&lt;=18, "15 to 18 Months", FB532&lt;=24, "18 to 24 Months", FB532&gt;24, "&gt; 24 Months")</f>
        <v>No Data</v>
      </c>
      <c r="FL532" s="37" t="str" cm="1">
        <f t="array" ref="FL532">_xlfn.IFS(FC532="", "No Data", FC532&lt;0, "Negative/Future", FC532=0, "Zero Days", FC532&lt;=3, "&lt; 3 Months", FC532&lt;=6, "3 to 6 Months", FC532&lt;=9, "6 to 9 Months", FC532&lt;=12, "9 to 12 Months", FC532&lt;=15, "12 to 15 Months", FC532&lt;=18, "15 to 18 Months", FC532&lt;=24, "18 to 24 Months", FC532&gt;24, "&gt; 24 Months")</f>
        <v>No Data</v>
      </c>
      <c r="FM532" s="37" t="str" cm="1">
        <f t="array" ref="FM532">_xlfn.IFS(FD532="", "No Data", FD532&lt;0, "Negative/Future", FD532=0, "Zero Days", FD532&lt;=3, "&lt; 3 Months", FD532&lt;=6, "3 to 6 Months", FD532&lt;=9, "6 to 9 Months", FD532&lt;=12, "9 to 12 Months", FD532&lt;=15, "12 to 15 Months", FD532&lt;=18, "15 to 18 Months", FD532&lt;=24, "18 to 24 Months", FD532&gt;24, "&gt; 24 Months")</f>
        <v>No Data</v>
      </c>
      <c r="FN532" s="37" t="str" cm="1">
        <f t="array" ref="FN532">_xlfn.IFS(FE532="", "No Data", FE532&lt;0, "Negative/Future", FE532=0, "Zero Days", FE532&lt;=3, "&lt; 3 Months", FE532&lt;=6, "3 to 6 Months", FE532&lt;=9, "6 to 9 Months", FE532&lt;=12, "9 to 12 Months", FE532&lt;=15, "12 to 15 Months", FE532&lt;=18, "15 to 18 Months", FE532&lt;=24, "18 to 24 Months", FE532&gt;24, "&gt; 24 Months")</f>
        <v>No Data</v>
      </c>
      <c r="FO532" s="37" t="str" cm="1">
        <f t="array" ref="FO532">_xlfn.IFS(FG532="", "No Data", FG532&lt;0, "Negative/Future", FG532=0, "Zero Days", FG532&lt;=3, "&lt; 3 Months", FG532&lt;=6, "3 to 6 Months", FG532&lt;=9, "6 to 9 Months", FG532&lt;=12, "9 to 12 Months", FG532&lt;=15, "12 to 15 Months", FG532&lt;=18, "15 to 18 Months", FG532&lt;=24, "18 to 24 Months", FG532&gt;24, "&gt; 24 Months")</f>
        <v>No Data</v>
      </c>
      <c r="FP532" s="37" t="str" cm="1">
        <f t="array" ref="FP532">_xlfn.IFS(FF532="", "No Data", FF532&lt;0, "Negative/Future", FF532=0, "Zero Days", FF532&lt;=3, "&lt; 3 Months", FF532&lt;=6, "3 to 6 Months", FF532&lt;=9, "6 to 9 Months", FF532&lt;=12, "9 to 12 Months", FF532&lt;=15, "12 to 15 Months", FF532&lt;=18, "15 to 18 Months", FF532&lt;=24, "18 to 24 Months", FF532&gt;24, "&gt; 24 Months")</f>
        <v>No Data</v>
      </c>
      <c r="FQ532" s="29" t="s">
        <v>3510</v>
      </c>
      <c r="FR532" s="29">
        <v>8340608224</v>
      </c>
      <c r="FS532" s="38" t="s">
        <v>252</v>
      </c>
      <c r="FT532" s="38" t="s">
        <v>202</v>
      </c>
      <c r="FU532" s="31" t="str">
        <f>_xlfn.XLOOKUP(B532,[1]MDA_Assets!D:D,[1]MDA_Assets!X:X,"",0)</f>
        <v>Yes</v>
      </c>
      <c r="FV532" s="39">
        <v>0</v>
      </c>
      <c r="FW532" s="39">
        <v>0</v>
      </c>
      <c r="FX532" s="39">
        <v>0</v>
      </c>
      <c r="FY532" s="39">
        <v>9</v>
      </c>
      <c r="FZ532" s="40" t="str">
        <f t="shared" si="415"/>
        <v/>
      </c>
      <c r="GA532" s="40" t="str">
        <f t="shared" si="415"/>
        <v/>
      </c>
      <c r="GB532" s="40" t="str">
        <f t="shared" si="421"/>
        <v/>
      </c>
      <c r="GC532" s="40" t="str">
        <f t="shared" si="422"/>
        <v/>
      </c>
      <c r="GD532" s="40" t="str">
        <f t="shared" si="423"/>
        <v/>
      </c>
      <c r="GE532" s="40" t="str">
        <f t="shared" si="424"/>
        <v/>
      </c>
      <c r="GF532" s="40" t="str">
        <f t="shared" si="419"/>
        <v/>
      </c>
      <c r="GG532" s="40" t="str">
        <f t="shared" si="419"/>
        <v/>
      </c>
      <c r="GH532" s="40" t="str">
        <f t="shared" si="419"/>
        <v/>
      </c>
      <c r="GI532" s="39">
        <f t="shared" si="448"/>
        <v>0</v>
      </c>
      <c r="GJ532" s="39">
        <f t="shared" si="449"/>
        <v>0</v>
      </c>
      <c r="GK532" s="39">
        <f t="shared" si="450"/>
        <v>0</v>
      </c>
      <c r="GL532" s="39">
        <f t="shared" si="451"/>
        <v>0</v>
      </c>
    </row>
    <row r="533" spans="1:194" x14ac:dyDescent="0.25">
      <c r="A533" s="19">
        <v>414</v>
      </c>
      <c r="B533" s="43" t="s">
        <v>3511</v>
      </c>
      <c r="C533" s="43" t="s">
        <v>254</v>
      </c>
      <c r="D533" s="43" t="s">
        <v>187</v>
      </c>
      <c r="E533" s="43" t="s">
        <v>346</v>
      </c>
      <c r="F533" s="43" t="s">
        <v>3512</v>
      </c>
      <c r="G533" s="43" t="s">
        <v>3317</v>
      </c>
      <c r="H533" s="43" t="s">
        <v>498</v>
      </c>
      <c r="I533" s="43" t="s">
        <v>192</v>
      </c>
      <c r="J533" s="44">
        <f t="shared" si="425"/>
        <v>45425.5</v>
      </c>
      <c r="K533" s="44">
        <v>45061.5</v>
      </c>
      <c r="L533" s="44">
        <v>44985</v>
      </c>
      <c r="M533" s="43" t="s">
        <v>3513</v>
      </c>
      <c r="N533" s="43" t="s">
        <v>193</v>
      </c>
      <c r="O533" s="44">
        <v>46053.658726851849</v>
      </c>
      <c r="P533" s="43">
        <v>6840</v>
      </c>
      <c r="Q533" s="43">
        <v>6635</v>
      </c>
      <c r="R533" s="43">
        <v>205</v>
      </c>
      <c r="S533" s="43" t="s">
        <v>206</v>
      </c>
      <c r="T533" s="44">
        <v>45971.770833333336</v>
      </c>
      <c r="U533" s="44">
        <v>45971.770833333336</v>
      </c>
      <c r="V533" s="44">
        <v>45971.770833333336</v>
      </c>
      <c r="W533" s="44">
        <v>45971.770833333336</v>
      </c>
      <c r="X533" s="44">
        <v>45971.770833333336</v>
      </c>
      <c r="Y533" s="44">
        <v>45971.770833333336</v>
      </c>
      <c r="Z533" s="44" t="s">
        <v>199</v>
      </c>
      <c r="AA533" s="44"/>
      <c r="AB533" s="44"/>
      <c r="AC533" s="44"/>
      <c r="AD533" s="44"/>
      <c r="AE533" s="43">
        <v>2</v>
      </c>
      <c r="AF533" s="43" t="s">
        <v>3514</v>
      </c>
      <c r="AG533" s="43" t="s">
        <v>3515</v>
      </c>
      <c r="AH533" s="43" t="s">
        <v>3515</v>
      </c>
      <c r="AI533" s="43" t="s">
        <v>1282</v>
      </c>
      <c r="AJ533" s="43" t="s">
        <v>2063</v>
      </c>
      <c r="AK533" s="43" t="s">
        <v>3515</v>
      </c>
      <c r="AL533" s="44">
        <v>46151</v>
      </c>
      <c r="AM533" s="44">
        <v>46151</v>
      </c>
      <c r="AN533" s="44">
        <v>46336</v>
      </c>
      <c r="AO533" s="44">
        <v>46336</v>
      </c>
      <c r="AP533" s="44">
        <v>46701</v>
      </c>
      <c r="AQ533" s="44">
        <v>46336</v>
      </c>
      <c r="AR533" s="44"/>
      <c r="AS533" s="44"/>
      <c r="AT533" s="44"/>
      <c r="AU533" s="43">
        <v>0</v>
      </c>
      <c r="AV533" s="43">
        <v>0</v>
      </c>
      <c r="AW533" s="43">
        <v>0</v>
      </c>
      <c r="AX533" s="51" t="s">
        <v>237</v>
      </c>
      <c r="AY533" s="51" t="s">
        <v>237</v>
      </c>
      <c r="AZ533" s="51" t="s">
        <v>198</v>
      </c>
      <c r="BA533" s="20">
        <f t="shared" ca="1" si="455"/>
        <v>1</v>
      </c>
      <c r="BB533" s="20">
        <f t="shared" ca="1" si="455"/>
        <v>1</v>
      </c>
      <c r="BC533" s="20">
        <f t="shared" ca="1" si="455"/>
        <v>0</v>
      </c>
      <c r="BD533" s="20">
        <f t="shared" ca="1" si="453"/>
        <v>0</v>
      </c>
      <c r="BE533" s="20">
        <f t="shared" ca="1" si="453"/>
        <v>0</v>
      </c>
      <c r="BF533" s="20">
        <f t="shared" ca="1" si="453"/>
        <v>0</v>
      </c>
      <c r="BG533" s="21" t="str">
        <f t="shared" ca="1" si="453"/>
        <v/>
      </c>
      <c r="BH533" s="21" t="str">
        <f t="shared" ca="1" si="453"/>
        <v/>
      </c>
      <c r="BI533" s="21" t="str">
        <f t="shared" ca="1" si="453"/>
        <v/>
      </c>
      <c r="BJ533" s="22">
        <f t="shared" ca="1" si="426"/>
        <v>2</v>
      </c>
      <c r="BK533" s="21">
        <f t="shared" si="427"/>
        <v>2</v>
      </c>
      <c r="BL533" s="22">
        <f t="shared" ca="1" si="428"/>
        <v>7085</v>
      </c>
      <c r="BM533" s="22">
        <f t="shared" ca="1" si="429"/>
        <v>6872</v>
      </c>
      <c r="BN533" s="23">
        <f t="shared" ca="1" si="430"/>
        <v>213</v>
      </c>
      <c r="BO533" s="24">
        <f t="shared" ca="1" si="431"/>
        <v>245</v>
      </c>
      <c r="BP533" s="51" t="str">
        <f>_xlfn.XLOOKUP(E533,[1]Validation!E:E,[1]Validation!F:F,"")</f>
        <v>EN11</v>
      </c>
      <c r="BQ533" s="51" t="str">
        <f>_xlfn.XLOOKUP(BP533,[1]Validation!F:F,[1]Validation!G:G,"")</f>
        <v>EN11 to EN22</v>
      </c>
      <c r="BR533" s="52" t="str">
        <f>VLOOKUP(G533,[1]Validation!$B$1:$C$9,2,0)</f>
        <v>D</v>
      </c>
      <c r="BS533" s="51">
        <f t="shared" ca="1" si="432"/>
        <v>37</v>
      </c>
      <c r="BT533" s="53">
        <f>_xlfn.XLOOKUP(B533,'[2]1. All Calls'!$R:$R,'[2]1. All Calls'!$A:$A,"",0)</f>
        <v>46053.887280092596</v>
      </c>
      <c r="BU533" s="51" t="str">
        <f>_xlfn.XLOOKUP(B533,'[2]1. All Calls'!$R:$R,'[2]1. All Calls'!$F:$F,"",0)</f>
        <v>CC-01960711</v>
      </c>
      <c r="BV533" s="51" t="str">
        <f>_xlfn.XLOOKUP(B533,'[2]1. All Calls'!$R:$R,'[2]1. All Calls'!$J:$J,"",0)</f>
        <v>Sales Call</v>
      </c>
      <c r="BW533" s="53">
        <f>_xlfn.XLOOKUP(B533,'[2]Sch Calls'!$R:$R,'[2]Sch Calls'!$A:$A,"",0)</f>
        <v>45297.611805555556</v>
      </c>
      <c r="BX533" s="51">
        <f>_xlfn.XLOOKUP(B533,'[2]Sch Calls'!$R:$R,'[2]Sch Calls'!$B:$B,"",0)</f>
        <v>2268</v>
      </c>
      <c r="BY533" s="51" t="str">
        <f t="shared" si="413"/>
        <v>10-May-26</v>
      </c>
      <c r="BZ533" s="51" t="str">
        <f t="shared" si="413"/>
        <v>10-May-26</v>
      </c>
      <c r="CA533" s="51" t="str">
        <f t="shared" si="433"/>
        <v>13-Aug-26</v>
      </c>
      <c r="CB533" s="51" t="str">
        <f t="shared" si="434"/>
        <v>11-May-27</v>
      </c>
      <c r="CC533" s="51" t="str">
        <f t="shared" si="435"/>
        <v>11-Nov-27</v>
      </c>
      <c r="CD533" s="51" t="str">
        <f t="shared" si="436"/>
        <v>11-Nov-26</v>
      </c>
      <c r="CE533" s="51">
        <f t="shared" ca="1" si="414"/>
        <v>204</v>
      </c>
      <c r="CF533" s="51">
        <f t="shared" ca="1" si="414"/>
        <v>204</v>
      </c>
      <c r="CG533" s="51">
        <f t="shared" ca="1" si="437"/>
        <v>204</v>
      </c>
      <c r="CH533" s="51">
        <f t="shared" ca="1" si="438"/>
        <v>204</v>
      </c>
      <c r="CI533" s="51">
        <f t="shared" ca="1" si="439"/>
        <v>204</v>
      </c>
      <c r="CJ533" s="51">
        <f t="shared" ca="1" si="440"/>
        <v>204</v>
      </c>
      <c r="CK533" s="51">
        <f t="shared" ca="1" si="411"/>
        <v>408</v>
      </c>
      <c r="CL533" s="51">
        <f t="shared" ca="1" si="411"/>
        <v>408</v>
      </c>
      <c r="CM533" s="51">
        <f t="shared" ca="1" si="411"/>
        <v>408</v>
      </c>
      <c r="CN533" s="51">
        <f t="shared" ca="1" si="411"/>
        <v>408</v>
      </c>
      <c r="CO533" s="51">
        <f t="shared" ca="1" si="411"/>
        <v>408</v>
      </c>
      <c r="CP533" s="51">
        <f t="shared" ca="1" si="411"/>
        <v>408</v>
      </c>
      <c r="CQ533" s="51">
        <f t="shared" ca="1" si="412"/>
        <v>1453</v>
      </c>
      <c r="CR533" s="51">
        <f t="shared" ca="1" si="412"/>
        <v>1573</v>
      </c>
      <c r="CS533" s="51">
        <f t="shared" ca="1" si="412"/>
        <v>1573</v>
      </c>
      <c r="CT533" s="51">
        <f t="shared" ca="1" si="412"/>
        <v>1153</v>
      </c>
      <c r="CU533" s="51">
        <f t="shared" ca="1" si="412"/>
        <v>6573</v>
      </c>
      <c r="CV533" s="54">
        <f t="shared" ca="1" si="412"/>
        <v>1573</v>
      </c>
      <c r="CW533" s="25">
        <v>0</v>
      </c>
      <c r="CX533" s="55">
        <v>1</v>
      </c>
      <c r="CY533" s="55"/>
      <c r="CZ533" s="26">
        <v>0</v>
      </c>
      <c r="DA533" s="26">
        <v>0</v>
      </c>
      <c r="DB533" s="26">
        <v>0</v>
      </c>
      <c r="DC533" s="26">
        <v>0</v>
      </c>
      <c r="DD533" s="26">
        <v>0</v>
      </c>
      <c r="DE533" s="26">
        <v>0</v>
      </c>
      <c r="DF533" s="26">
        <v>0</v>
      </c>
      <c r="DG533" s="26">
        <v>0</v>
      </c>
      <c r="DH533" s="26">
        <v>0</v>
      </c>
      <c r="DI533" s="26">
        <v>0</v>
      </c>
      <c r="DJ533" s="26">
        <v>0</v>
      </c>
      <c r="DK533" s="26">
        <v>0</v>
      </c>
      <c r="DL533" s="27">
        <f t="shared" si="441"/>
        <v>46128.887280092596</v>
      </c>
      <c r="DM533" s="28">
        <f t="shared" ca="1" si="442"/>
        <v>1</v>
      </c>
      <c r="DN533" s="56">
        <f>_xlfn.XLOOKUP(B533,'[2]1. All Calls'!$R:$R,'[2]1. All Calls'!$A:$A,"",0)</f>
        <v>46053.887280092596</v>
      </c>
      <c r="DO533" s="57" t="str">
        <f ca="1">VLOOKUP(DM533,[1]Validation!$B$20:$C$25,2,0)</f>
        <v>Above 3 months</v>
      </c>
      <c r="DP533" s="58" t="str">
        <f>_xlfn.XLOOKUP(B533,'[1]Active AMCs- Dealer'!E:E,'[1]Active AMCs- Dealer'!L:L,"Not in AMC",0)</f>
        <v>Not in AMC</v>
      </c>
      <c r="DQ533" s="50"/>
      <c r="DR533" s="29" t="str">
        <f>_xlfn.XLOOKUP(B533,'[2]1. All Calls'!$R:$R,'[2]1. All Calls'!$F:$F,"",0)</f>
        <v>CC-01960711</v>
      </c>
      <c r="DS533" s="29" t="str">
        <f>_xlfn.XLOOKUP(B533,'[2]1. All Calls'!$R:$R,'[2]1. All Calls'!$AB:$AB,"",0)</f>
        <v>Sales call carried out for HMR update</v>
      </c>
      <c r="DT533" s="30">
        <f>_xlfn.XLOOKUP(DR533,'[2]1. All Calls'!$F:$F,'[2]1. All Calls'!$A:$A,"",0)</f>
        <v>46053.887280092596</v>
      </c>
      <c r="DU533" s="31">
        <f>_xlfn.XLOOKUP(DR533,'[2]1. All Calls'!$F:$F,'[2]1. All Calls'!$B:$B,"",0)</f>
        <v>6840</v>
      </c>
      <c r="DV533" s="31">
        <f>_xlfn.XLOOKUP(B533,[1]MDA_Assets!D:D,[1]MDA_Assets!N:N,"",0)</f>
        <v>6635</v>
      </c>
      <c r="DW533" s="31">
        <f>_xlfn.XLOOKUP(B533,[1]MDA_Assets!D:D,[1]MDA_Assets!O:O,"",0)</f>
        <v>205</v>
      </c>
      <c r="DX533" s="32" t="str">
        <f>_xlfn.XLOOKUP(B533,[1]MDA_Assets!D:D,[1]MDA_Assets!Q:Q,"",0)</f>
        <v>XD</v>
      </c>
      <c r="DY533" s="33">
        <f>_xlfn.XLOOKUP(B533,[1]MDA_Assets!D:D,[1]MDA_Assets!R:R,"",0)</f>
        <v>45972</v>
      </c>
      <c r="DZ533" s="33">
        <f>_xlfn.XLOOKUP(B533,[1]MDA_Assets!D:D,[1]MDA_Assets!S:S,"",0)</f>
        <v>45972</v>
      </c>
      <c r="EA533" s="33">
        <f>_xlfn.XLOOKUP(B533,[1]MDA_Assets!D:D,[1]MDA_Assets!T:T,"",0)</f>
        <v>45972</v>
      </c>
      <c r="EB533" s="33">
        <f>_xlfn.XLOOKUP(B533,[1]MDA_Assets!D:D,[1]MDA_Assets!U:U,"",0)</f>
        <v>45972</v>
      </c>
      <c r="EC533" s="33">
        <f>_xlfn.XLOOKUP(B533,[1]MDA_Assets!D:D,[1]MDA_Assets!V:V,"",0)</f>
        <v>45972</v>
      </c>
      <c r="ED533" s="33">
        <f>_xlfn.XLOOKUP(B533,[1]MDA_Assets!D:D,[1]MDA_Assets!W:W,"",0)</f>
        <v>45972</v>
      </c>
      <c r="EE533" s="32" t="str">
        <f>_xlfn.XLOOKUP(B533,[1]MDA_Assets!D:D,[1]MDA_Assets!X:X,"",0)</f>
        <v>Yes</v>
      </c>
      <c r="EF533" s="33">
        <f>_xlfn.XLOOKUP(B533,[1]MDA_Assets!D:D,[1]MDA_Assets!Y:Y,"",0)</f>
        <v>0</v>
      </c>
      <c r="EG533" s="33">
        <f>_xlfn.XLOOKUP(B533,[1]MDA_Assets!D:D,[1]MDA_Assets!Z:Z,"",0)</f>
        <v>0</v>
      </c>
      <c r="EH533" s="33">
        <f>_xlfn.XLOOKUP(B533,[1]MDA_Assets!D:D,[1]MDA_Assets!AA:AA,"",0)</f>
        <v>0</v>
      </c>
      <c r="EI533" s="34">
        <f>_xlfn.XLOOKUP(B533,[1]MDA_Assets!D:D,[1]MDA_Assets!P:P,"",0)</f>
        <v>2</v>
      </c>
      <c r="EJ533" s="35" t="str">
        <f>_xlfn.XLOOKUP(B533,[1]MDA_Assets!D:D,[1]MDA_Assets!AB:AB,"",0)</f>
        <v>1861</v>
      </c>
      <c r="EK533" s="35" t="str">
        <f>_xlfn.XLOOKUP(B533,[1]MDA_Assets!D:D,[1]MDA_Assets!AC:AC,"",0)</f>
        <v>1981</v>
      </c>
      <c r="EL533" s="35" t="str">
        <f>_xlfn.XLOOKUP(B533,[1]MDA_Assets!D:D,[1]MDA_Assets!AD:AD,"",0)</f>
        <v>1981</v>
      </c>
      <c r="EM533" s="35" t="str">
        <f>_xlfn.XLOOKUP(B533,[1]MDA_Assets!D:D,[1]MDA_Assets!AE:AE,"",0)</f>
        <v>1561</v>
      </c>
      <c r="EN533" s="35" t="str">
        <f>_xlfn.XLOOKUP(B533,[1]MDA_Assets!D:D,[1]MDA_Assets!AF:AF,"",0)</f>
        <v>6981</v>
      </c>
      <c r="EO533" s="35" t="str">
        <f>_xlfn.XLOOKUP(B533,[1]MDA_Assets!D:D,[1]MDA_Assets!AG:AG,"",0)</f>
        <v>1981</v>
      </c>
      <c r="EP533" s="36">
        <f t="shared" si="416"/>
        <v>180</v>
      </c>
      <c r="EQ533" s="36">
        <f t="shared" si="416"/>
        <v>180</v>
      </c>
      <c r="ER533" s="36">
        <f t="shared" si="443"/>
        <v>365</v>
      </c>
      <c r="ES533" s="36">
        <f t="shared" si="444"/>
        <v>365</v>
      </c>
      <c r="ET533" s="36">
        <f t="shared" si="445"/>
        <v>730</v>
      </c>
      <c r="EU533" s="36">
        <f t="shared" si="446"/>
        <v>365</v>
      </c>
      <c r="EV533" s="36" t="str">
        <f t="shared" si="447"/>
        <v/>
      </c>
      <c r="EW533" s="36" t="str">
        <f t="shared" si="420"/>
        <v/>
      </c>
      <c r="EX533" s="36" t="str">
        <f t="shared" si="408"/>
        <v/>
      </c>
      <c r="EY533" s="36">
        <f t="shared" si="454"/>
        <v>5.81</v>
      </c>
      <c r="EZ533" s="36">
        <f t="shared" si="454"/>
        <v>5.81</v>
      </c>
      <c r="FA533" s="36">
        <f t="shared" si="454"/>
        <v>11.78</v>
      </c>
      <c r="FB533" s="36">
        <f t="shared" si="454"/>
        <v>11.78</v>
      </c>
      <c r="FC533" s="36">
        <f t="shared" si="454"/>
        <v>23.55</v>
      </c>
      <c r="FD533" s="36">
        <f t="shared" si="454"/>
        <v>11.78</v>
      </c>
      <c r="FE533" s="36" t="str">
        <f t="shared" si="452"/>
        <v/>
      </c>
      <c r="FF533" s="36" t="str">
        <f t="shared" si="452"/>
        <v/>
      </c>
      <c r="FG533" s="36" t="str">
        <f t="shared" si="452"/>
        <v/>
      </c>
      <c r="FH533" s="37" t="str" cm="1">
        <f t="array" ref="FH533">_xlfn.IFS(EY533="", "No Data", EY533&lt;0, "Negative/Future", EY533=0, "Zero Days", EY533&lt;=3, "&lt; 3 Months", EY533&lt;=6, "3 to 6 Months", EY533&lt;=9, "6 to 9 Months", EY533&lt;=12, "9 to 12 Months", EY533&lt;=15, "12 to 15 Months", EY533&lt;=18, "15 to 18 Months", EY533&lt;=24, "18 to 24 Months", EY533&gt;24, "&gt; 24 Months")</f>
        <v>3 to 6 Months</v>
      </c>
      <c r="FI533" s="37" t="str" cm="1">
        <f t="array" ref="FI533">_xlfn.IFS(EZ533="", "No Data", EZ533&lt;0, "Negative/Future", EZ533=0, "Zero Days", EZ533&lt;=3, "&lt; 3 Months", EZ533&lt;=6, "3 to 6 Months", EZ533&lt;=9, "6 to 9 Months", EZ533&lt;=12, "9 to 12 Months", EZ533&lt;=15, "12 to 15 Months", EZ533&lt;=18, "15 to 18 Months", EZ533&lt;=24, "18 to 24 Months", EZ533&gt;24, "&gt; 24 Months")</f>
        <v>3 to 6 Months</v>
      </c>
      <c r="FJ533" s="37" t="str" cm="1">
        <f t="array" ref="FJ533">_xlfn.IFS(FA533="", "No Data", FA533&lt;0, "Negative/Future", FA533=0, "Zero Days", FA533&lt;=3, "&lt; 3 Months", FA533&lt;=6, "3 to 6 Months", FA533&lt;=9, "6 to 9 Months", FA533&lt;=12, "9 to 12 Months", FA533&lt;=15, "12 to 15 Months", FA533&lt;=18, "15 to 18 Months", FA533&lt;=24, "18 to 24 Months", FA533&gt;24, "&gt; 24 Months")</f>
        <v>9 to 12 Months</v>
      </c>
      <c r="FK533" s="37" t="str" cm="1">
        <f t="array" ref="FK533">_xlfn.IFS(FB533="", "No Data", FB533&lt;0, "Negative/Future", FB533=0, "Zero Days", FB533&lt;=3, "&lt; 3 Months", FB533&lt;=6, "3 to 6 Months", FB533&lt;=9, "6 to 9 Months", FB533&lt;=12, "9 to 12 Months", FB533&lt;=15, "12 to 15 Months", FB533&lt;=18, "15 to 18 Months", FB533&lt;=24, "18 to 24 Months", FB533&gt;24, "&gt; 24 Months")</f>
        <v>9 to 12 Months</v>
      </c>
      <c r="FL533" s="37" t="str" cm="1">
        <f t="array" ref="FL533">_xlfn.IFS(FC533="", "No Data", FC533&lt;0, "Negative/Future", FC533=0, "Zero Days", FC533&lt;=3, "&lt; 3 Months", FC533&lt;=6, "3 to 6 Months", FC533&lt;=9, "6 to 9 Months", FC533&lt;=12, "9 to 12 Months", FC533&lt;=15, "12 to 15 Months", FC533&lt;=18, "15 to 18 Months", FC533&lt;=24, "18 to 24 Months", FC533&gt;24, "&gt; 24 Months")</f>
        <v>18 to 24 Months</v>
      </c>
      <c r="FM533" s="37" t="str" cm="1">
        <f t="array" ref="FM533">_xlfn.IFS(FD533="", "No Data", FD533&lt;0, "Negative/Future", FD533=0, "Zero Days", FD533&lt;=3, "&lt; 3 Months", FD533&lt;=6, "3 to 6 Months", FD533&lt;=9, "6 to 9 Months", FD533&lt;=12, "9 to 12 Months", FD533&lt;=15, "12 to 15 Months", FD533&lt;=18, "15 to 18 Months", FD533&lt;=24, "18 to 24 Months", FD533&gt;24, "&gt; 24 Months")</f>
        <v>9 to 12 Months</v>
      </c>
      <c r="FN533" s="37" t="str" cm="1">
        <f t="array" ref="FN533">_xlfn.IFS(FE533="", "No Data", FE533&lt;0, "Negative/Future", FE533=0, "Zero Days", FE533&lt;=3, "&lt; 3 Months", FE533&lt;=6, "3 to 6 Months", FE533&lt;=9, "6 to 9 Months", FE533&lt;=12, "9 to 12 Months", FE533&lt;=15, "12 to 15 Months", FE533&lt;=18, "15 to 18 Months", FE533&lt;=24, "18 to 24 Months", FE533&gt;24, "&gt; 24 Months")</f>
        <v>No Data</v>
      </c>
      <c r="FO533" s="37" t="str" cm="1">
        <f t="array" ref="FO533">_xlfn.IFS(FG533="", "No Data", FG533&lt;0, "Negative/Future", FG533=0, "Zero Days", FG533&lt;=3, "&lt; 3 Months", FG533&lt;=6, "3 to 6 Months", FG533&lt;=9, "6 to 9 Months", FG533&lt;=12, "9 to 12 Months", FG533&lt;=15, "12 to 15 Months", FG533&lt;=18, "15 to 18 Months", FG533&lt;=24, "18 to 24 Months", FG533&gt;24, "&gt; 24 Months")</f>
        <v>No Data</v>
      </c>
      <c r="FP533" s="37" t="str" cm="1">
        <f t="array" ref="FP533">_xlfn.IFS(FF533="", "No Data", FF533&lt;0, "Negative/Future", FF533=0, "Zero Days", FF533&lt;=3, "&lt; 3 Months", FF533&lt;=6, "3 to 6 Months", FF533&lt;=9, "6 to 9 Months", FF533&lt;=12, "9 to 12 Months", FF533&lt;=15, "12 to 15 Months", FF533&lt;=18, "15 to 18 Months", FF533&lt;=24, "18 to 24 Months", FF533&gt;24, "&gt; 24 Months")</f>
        <v>No Data</v>
      </c>
      <c r="FQ533" s="29" t="s">
        <v>546</v>
      </c>
      <c r="FR533" s="29">
        <v>9431394348</v>
      </c>
      <c r="FS533" s="38" t="s">
        <v>252</v>
      </c>
      <c r="FT533" s="38" t="s">
        <v>202</v>
      </c>
      <c r="FU533" s="31" t="str">
        <f>_xlfn.XLOOKUP(B533,[1]MDA_Assets!D:D,[1]MDA_Assets!X:X,"",0)</f>
        <v>Yes</v>
      </c>
      <c r="FV533" s="39">
        <v>0</v>
      </c>
      <c r="FW533" s="39">
        <v>0</v>
      </c>
      <c r="FX533" s="39">
        <v>0</v>
      </c>
      <c r="FY533" s="39">
        <v>9</v>
      </c>
      <c r="FZ533" s="40">
        <f t="shared" si="415"/>
        <v>46152</v>
      </c>
      <c r="GA533" s="40">
        <f t="shared" si="415"/>
        <v>46152</v>
      </c>
      <c r="GB533" s="40">
        <f t="shared" si="421"/>
        <v>46337</v>
      </c>
      <c r="GC533" s="40">
        <f t="shared" si="422"/>
        <v>46337</v>
      </c>
      <c r="GD533" s="40">
        <f t="shared" si="423"/>
        <v>46702</v>
      </c>
      <c r="GE533" s="40">
        <f t="shared" si="424"/>
        <v>46337</v>
      </c>
      <c r="GF533" s="40" t="str">
        <f t="shared" si="419"/>
        <v/>
      </c>
      <c r="GG533" s="40" t="str">
        <f t="shared" si="419"/>
        <v/>
      </c>
      <c r="GH533" s="40" t="str">
        <f t="shared" si="419"/>
        <v/>
      </c>
      <c r="GI533" s="39">
        <f t="shared" si="448"/>
        <v>0</v>
      </c>
      <c r="GJ533" s="39">
        <f t="shared" si="449"/>
        <v>0</v>
      </c>
      <c r="GK533" s="39">
        <f t="shared" si="450"/>
        <v>0</v>
      </c>
      <c r="GL533" s="39">
        <f t="shared" si="451"/>
        <v>6</v>
      </c>
    </row>
    <row r="534" spans="1:194" x14ac:dyDescent="0.25">
      <c r="A534" s="19">
        <v>265</v>
      </c>
      <c r="B534" s="43" t="s">
        <v>3516</v>
      </c>
      <c r="C534" s="43" t="s">
        <v>186</v>
      </c>
      <c r="D534" s="43" t="s">
        <v>241</v>
      </c>
      <c r="E534" s="43" t="s">
        <v>934</v>
      </c>
      <c r="F534" s="43" t="s">
        <v>935</v>
      </c>
      <c r="G534" s="43" t="s">
        <v>3517</v>
      </c>
      <c r="H534" s="43" t="s">
        <v>291</v>
      </c>
      <c r="I534" s="43" t="s">
        <v>192</v>
      </c>
      <c r="J534" s="44">
        <f>IF(K534&lt;&gt;"",SUM(K534+365)-1,"")</f>
        <v>41915.770833333336</v>
      </c>
      <c r="K534" s="44">
        <v>41551.770833333336</v>
      </c>
      <c r="L534" s="44">
        <v>41543.770833333336</v>
      </c>
      <c r="M534" s="43" t="s">
        <v>3518</v>
      </c>
      <c r="N534" s="43" t="s">
        <v>193</v>
      </c>
      <c r="O534" s="44">
        <v>46053.353726851848</v>
      </c>
      <c r="P534" s="43">
        <v>10484</v>
      </c>
      <c r="Q534" s="43">
        <v>7234</v>
      </c>
      <c r="R534" s="43">
        <v>3250</v>
      </c>
      <c r="S534" s="43" t="s">
        <v>206</v>
      </c>
      <c r="T534" s="44">
        <v>45310.770833333336</v>
      </c>
      <c r="U534" s="44">
        <v>45702.770833333336</v>
      </c>
      <c r="V534" s="44">
        <v>45702.770833333336</v>
      </c>
      <c r="W534" s="44">
        <v>45702.770833333336</v>
      </c>
      <c r="X534" s="44">
        <v>45702.770833333336</v>
      </c>
      <c r="Y534" s="44">
        <v>45702.770833333336</v>
      </c>
      <c r="Z534" s="44"/>
      <c r="AA534" s="44"/>
      <c r="AB534" s="44"/>
      <c r="AC534" s="44"/>
      <c r="AD534" s="44"/>
      <c r="AE534" s="43">
        <v>4</v>
      </c>
      <c r="AF534" s="43" t="s">
        <v>3519</v>
      </c>
      <c r="AG534" s="43" t="s">
        <v>3519</v>
      </c>
      <c r="AH534" s="43" t="s">
        <v>3520</v>
      </c>
      <c r="AI534" s="43" t="s">
        <v>3520</v>
      </c>
      <c r="AJ534" s="43" t="s">
        <v>3521</v>
      </c>
      <c r="AK534" s="43" t="s">
        <v>3520</v>
      </c>
      <c r="AL534" s="44">
        <v>46067</v>
      </c>
      <c r="AM534" s="44">
        <v>45882</v>
      </c>
      <c r="AN534" s="44">
        <v>45675</v>
      </c>
      <c r="AO534" s="44">
        <v>46067</v>
      </c>
      <c r="AP534" s="44">
        <v>46432</v>
      </c>
      <c r="AQ534" s="44">
        <v>46067</v>
      </c>
      <c r="AR534" s="44"/>
      <c r="AS534" s="44"/>
      <c r="AT534" s="44"/>
      <c r="AU534" s="43">
        <v>1</v>
      </c>
      <c r="AV534" s="43">
        <v>0</v>
      </c>
      <c r="AW534" s="43">
        <v>0</v>
      </c>
      <c r="AX534" s="51" t="s">
        <v>3246</v>
      </c>
      <c r="AY534" s="51" t="s">
        <v>954</v>
      </c>
      <c r="AZ534" s="51" t="s">
        <v>198</v>
      </c>
      <c r="BA534" s="20">
        <f t="shared" ca="1" si="455"/>
        <v>1</v>
      </c>
      <c r="BB534" s="20">
        <f t="shared" ca="1" si="455"/>
        <v>1</v>
      </c>
      <c r="BC534" s="20">
        <f t="shared" ca="1" si="455"/>
        <v>1</v>
      </c>
      <c r="BD534" s="20">
        <f t="shared" ca="1" si="455"/>
        <v>1</v>
      </c>
      <c r="BE534" s="20">
        <f t="shared" ca="1" si="455"/>
        <v>0</v>
      </c>
      <c r="BF534" s="20">
        <f t="shared" ca="1" si="455"/>
        <v>1</v>
      </c>
      <c r="BG534" s="21" t="str">
        <f t="shared" ca="1" si="455"/>
        <v/>
      </c>
      <c r="BH534" s="21" t="str">
        <f t="shared" ca="1" si="455"/>
        <v/>
      </c>
      <c r="BI534" s="21" t="str">
        <f t="shared" ca="1" si="455"/>
        <v/>
      </c>
      <c r="BJ534" s="22">
        <f ca="1">COUNTIF(BA534:BI534,1)</f>
        <v>5</v>
      </c>
      <c r="BK534" s="21">
        <f>EI534</f>
        <v>4</v>
      </c>
      <c r="BL534" s="22">
        <f ca="1">IFERROR(IF(O534&gt;0,ROUND(SUM(SUM(SUM(TODAY()-O534)*BK534)+P534),0),""),"")</f>
        <v>10975</v>
      </c>
      <c r="BM534" s="22">
        <f ca="1">IFERROR(ROUND(SUM(BL534*ROUND(SUM(Q534/P534)*100,0)%),0),"")</f>
        <v>7573</v>
      </c>
      <c r="BN534" s="23">
        <f ca="1">IFERROR(ROUND(SUM(BL534-BM534),0),"")</f>
        <v>3402</v>
      </c>
      <c r="BO534" s="24">
        <f ca="1">IFERROR(SUM(BL534-P534),"")</f>
        <v>491</v>
      </c>
      <c r="BP534" s="51" t="str">
        <f>_xlfn.XLOOKUP(E534,[1]Validation!E:E,[1]Validation!F:F,"")</f>
        <v>EG37</v>
      </c>
      <c r="BQ534" s="51" t="str">
        <f>_xlfn.XLOOKUP(BP534,[1]Validation!F:F,[1]Validation!G:G,"")</f>
        <v>EG30 to EG45</v>
      </c>
      <c r="BR534" s="52" t="str">
        <f>VLOOKUP(G534,[1]Validation!$B$1:$C$9,2,0)</f>
        <v>E</v>
      </c>
      <c r="BS534" s="51">
        <f ca="1">IFERROR(ROUND(YEARFRAC(K534,TODAY())*12,0),"")</f>
        <v>152</v>
      </c>
      <c r="BT534" s="53">
        <f>_xlfn.XLOOKUP(B534,'[2]1. All Calls'!$R:$R,'[2]1. All Calls'!$A:$A,"",0)</f>
        <v>46053.581944444399</v>
      </c>
      <c r="BU534" s="51" t="str">
        <f>_xlfn.XLOOKUP(B534,'[2]1. All Calls'!$R:$R,'[2]1. All Calls'!$F:$F,"",0)</f>
        <v>CC-01960283</v>
      </c>
      <c r="BV534" s="51" t="str">
        <f>_xlfn.XLOOKUP(B534,'[2]1. All Calls'!$R:$R,'[2]1. All Calls'!$J:$J,"",0)</f>
        <v>Sales Call</v>
      </c>
      <c r="BW534" s="53" t="str">
        <f>_xlfn.XLOOKUP(B534,'[2]Sch Calls'!$R:$R,'[2]Sch Calls'!$A:$A,"",0)</f>
        <v/>
      </c>
      <c r="BX534" s="51" t="str">
        <f>_xlfn.XLOOKUP(B534,'[2]Sch Calls'!$R:$R,'[2]Sch Calls'!$B:$B,"",0)</f>
        <v/>
      </c>
      <c r="BY534" s="51" t="str">
        <f>IFERROR(TEXT(IF(U534&gt;1,SUM(U534+181),""),"dd-mmm-yy"),"")</f>
        <v>14-Aug-25</v>
      </c>
      <c r="BZ534" s="51" t="str">
        <f>IFERROR(TEXT(IF(V534&gt;1,SUM(V534+181),""),"dd-mmm-yy"),"")</f>
        <v>14-Aug-25</v>
      </c>
      <c r="CA534" s="51" t="str">
        <f>IFERROR(TEXT(IF(T534&gt;1,SUM(T534+276),""),"dd-mmm-yy"),"")</f>
        <v>21-Oct-24</v>
      </c>
      <c r="CB534" s="51" t="str">
        <f>IFERROR(TEXT(IF(W534&gt;1,SUM(W534+547),""),"dd-mmm-yy"),"")</f>
        <v>15-Aug-26</v>
      </c>
      <c r="CC534" s="51" t="str">
        <f>IFERROR(TEXT(IF(Y534&gt;1,SUM(Y534+731),""),"dd-mmm-yy"),"")</f>
        <v>15-Feb-27</v>
      </c>
      <c r="CD534" s="51" t="str">
        <f>IFERROR(TEXT(IF(X534&gt;1,SUM(X534+366),""),"dd-mmm-yy"),"")</f>
        <v>15-Feb-26</v>
      </c>
      <c r="CE534" s="51">
        <f ca="1">IFERROR(IF(U534&gt;0,ROUND(SUM(TODAY()-U534),0),""),"")</f>
        <v>473</v>
      </c>
      <c r="CF534" s="51">
        <f ca="1">IFERROR(IF(V534&gt;0,ROUND(SUM(TODAY()-V534),0),""),"")</f>
        <v>473</v>
      </c>
      <c r="CG534" s="51">
        <f ca="1">IFERROR(IF(T534&gt;0,ROUND(SUM(TODAY()-T534),0),""),"")</f>
        <v>865</v>
      </c>
      <c r="CH534" s="51">
        <f ca="1">IFERROR(IF(W534&gt;0,ROUND(SUM(TODAY()-W534),0),""),"")</f>
        <v>473</v>
      </c>
      <c r="CI534" s="51">
        <f ca="1">IFERROR(IF(Y534&gt;0,ROUND(SUM(TODAY()-Y534),0),""),"")</f>
        <v>473</v>
      </c>
      <c r="CJ534" s="51">
        <f ca="1">IFERROR(IF(X534&gt;0,ROUND(SUM(TODAY()-X534),0),""),"")</f>
        <v>473</v>
      </c>
      <c r="CK534" s="51">
        <f t="shared" ca="1" si="411"/>
        <v>1892</v>
      </c>
      <c r="CL534" s="51">
        <f t="shared" ca="1" si="411"/>
        <v>1892</v>
      </c>
      <c r="CM534" s="51">
        <f t="shared" ca="1" si="411"/>
        <v>3460</v>
      </c>
      <c r="CN534" s="51">
        <f t="shared" ca="1" si="411"/>
        <v>1892</v>
      </c>
      <c r="CO534" s="51">
        <f t="shared" ca="1" si="411"/>
        <v>1892</v>
      </c>
      <c r="CP534" s="51">
        <f t="shared" ca="1" si="411"/>
        <v>1892</v>
      </c>
      <c r="CQ534" s="51">
        <f t="shared" ca="1" si="412"/>
        <v>-556</v>
      </c>
      <c r="CR534" s="51">
        <f t="shared" ca="1" si="412"/>
        <v>-556</v>
      </c>
      <c r="CS534" s="51">
        <f t="shared" ca="1" si="412"/>
        <v>-124</v>
      </c>
      <c r="CT534" s="51">
        <f t="shared" ca="1" si="412"/>
        <v>1444</v>
      </c>
      <c r="CU534" s="51">
        <f t="shared" ca="1" si="412"/>
        <v>5444</v>
      </c>
      <c r="CV534" s="54">
        <f t="shared" ca="1" si="412"/>
        <v>1444</v>
      </c>
      <c r="CW534" s="25" t="s">
        <v>212</v>
      </c>
      <c r="CX534" s="55">
        <v>0.69</v>
      </c>
      <c r="CY534" s="55"/>
      <c r="CZ534" s="26">
        <v>0</v>
      </c>
      <c r="DA534" s="26">
        <v>0</v>
      </c>
      <c r="DB534" s="26">
        <v>0</v>
      </c>
      <c r="DC534" s="26">
        <v>0</v>
      </c>
      <c r="DD534" s="26">
        <v>0</v>
      </c>
      <c r="DE534" s="26">
        <v>0</v>
      </c>
      <c r="DF534" s="26">
        <v>0</v>
      </c>
      <c r="DG534" s="26">
        <v>0</v>
      </c>
      <c r="DH534" s="26">
        <v>0</v>
      </c>
      <c r="DI534" s="26">
        <v>0</v>
      </c>
      <c r="DJ534" s="26">
        <v>0</v>
      </c>
      <c r="DK534" s="26">
        <v>0</v>
      </c>
      <c r="DL534" s="27">
        <f>IF(G534="P1 - Asset will get commissioned within one year","P1",IFERROR(SUM(DN534+75),"Blank"))</f>
        <v>46128.581944444399</v>
      </c>
      <c r="DM534" s="28">
        <f ca="1">IF(G534="D (Compressor scrapped/ Company shut)","D",IF(DL534="P1","P1",IF(DL534="Blank","Blank",IF(DL534&gt;TODAY(),0,1))))</f>
        <v>1</v>
      </c>
      <c r="DN534" s="56">
        <f>_xlfn.XLOOKUP(B534,'[2]1. All Calls'!$R:$R,'[2]1. All Calls'!$A:$A,"",0)</f>
        <v>46053.581944444399</v>
      </c>
      <c r="DO534" s="57" t="str">
        <f ca="1">VLOOKUP(DM534,[1]Validation!$B$20:$C$25,2,0)</f>
        <v>Above 3 months</v>
      </c>
      <c r="DP534" s="58" t="str">
        <f>_xlfn.XLOOKUP(B534,'[1]Active AMCs- Dealer'!E:E,'[1]Active AMCs- Dealer'!L:L,"Not in AMC",0)</f>
        <v>Not in AMC</v>
      </c>
      <c r="DQ534" s="50" t="s">
        <v>213</v>
      </c>
      <c r="DR534" s="29" t="str">
        <f>_xlfn.XLOOKUP(B534,'[2]1. All Calls'!$R:$R,'[2]1. All Calls'!$F:$F,"",0)</f>
        <v>CC-01960283</v>
      </c>
      <c r="DS534" s="29" t="str">
        <f>_xlfn.XLOOKUP(B534,'[2]1. All Calls'!$R:$R,'[2]1. All Calls'!$AB:$AB,"",0)</f>
        <v>Sales call carried out for HMR update</v>
      </c>
      <c r="DT534" s="30">
        <f>_xlfn.XLOOKUP(DR534,'[2]1. All Calls'!$F:$F,'[2]1. All Calls'!$A:$A,"",0)</f>
        <v>46053.581944444399</v>
      </c>
      <c r="DU534" s="31">
        <f>_xlfn.XLOOKUP(DR534,'[2]1. All Calls'!$F:$F,'[2]1. All Calls'!$B:$B,"",0)</f>
        <v>10484</v>
      </c>
      <c r="DV534" s="31">
        <f>_xlfn.XLOOKUP(B534,[1]MDA_Assets!D:D,[1]MDA_Assets!N:N,"",0)</f>
        <v>7234</v>
      </c>
      <c r="DW534" s="31">
        <f>_xlfn.XLOOKUP(B534,[1]MDA_Assets!D:D,[1]MDA_Assets!O:O,"",0)</f>
        <v>3250</v>
      </c>
      <c r="DX534" s="32" t="str">
        <f>_xlfn.XLOOKUP(B534,[1]MDA_Assets!D:D,[1]MDA_Assets!Q:Q,"",0)</f>
        <v>XD</v>
      </c>
      <c r="DY534" s="33">
        <f>_xlfn.XLOOKUP(B534,[1]MDA_Assets!D:D,[1]MDA_Assets!R:R,"",0)</f>
        <v>45311</v>
      </c>
      <c r="DZ534" s="33">
        <f>_xlfn.XLOOKUP(B534,[1]MDA_Assets!D:D,[1]MDA_Assets!S:S,"",0)</f>
        <v>45703</v>
      </c>
      <c r="EA534" s="33">
        <f>_xlfn.XLOOKUP(B534,[1]MDA_Assets!D:D,[1]MDA_Assets!T:T,"",0)</f>
        <v>45703</v>
      </c>
      <c r="EB534" s="33">
        <f>_xlfn.XLOOKUP(B534,[1]MDA_Assets!D:D,[1]MDA_Assets!U:U,"",0)</f>
        <v>45703</v>
      </c>
      <c r="EC534" s="33">
        <f>_xlfn.XLOOKUP(B534,[1]MDA_Assets!D:D,[1]MDA_Assets!V:V,"",0)</f>
        <v>45703</v>
      </c>
      <c r="ED534" s="33">
        <f>_xlfn.XLOOKUP(B534,[1]MDA_Assets!D:D,[1]MDA_Assets!W:W,"",0)</f>
        <v>45703</v>
      </c>
      <c r="EE534" s="32">
        <f>_xlfn.XLOOKUP(B534,[1]MDA_Assets!D:D,[1]MDA_Assets!X:X,"",0)</f>
        <v>0</v>
      </c>
      <c r="EF534" s="33">
        <f>_xlfn.XLOOKUP(B534,[1]MDA_Assets!D:D,[1]MDA_Assets!Y:Y,"",0)</f>
        <v>0</v>
      </c>
      <c r="EG534" s="33">
        <f>_xlfn.XLOOKUP(B534,[1]MDA_Assets!D:D,[1]MDA_Assets!Z:Z,"",0)</f>
        <v>0</v>
      </c>
      <c r="EH534" s="33">
        <f>_xlfn.XLOOKUP(B534,[1]MDA_Assets!D:D,[1]MDA_Assets!AA:AA,"",0)</f>
        <v>0</v>
      </c>
      <c r="EI534" s="34">
        <f>_xlfn.XLOOKUP(B534,[1]MDA_Assets!D:D,[1]MDA_Assets!P:P,"",0)</f>
        <v>4</v>
      </c>
      <c r="EJ534" s="35" t="str">
        <f>_xlfn.XLOOKUP(B534,[1]MDA_Assets!D:D,[1]MDA_Assets!AB:AB,"",0)</f>
        <v>1336</v>
      </c>
      <c r="EK534" s="35" t="str">
        <f>_xlfn.XLOOKUP(B534,[1]MDA_Assets!D:D,[1]MDA_Assets!AC:AC,"",0)</f>
        <v>1336</v>
      </c>
      <c r="EL534" s="35" t="str">
        <f>_xlfn.XLOOKUP(B534,[1]MDA_Assets!D:D,[1]MDA_Assets!AD:AD,"",0)</f>
        <v>3336</v>
      </c>
      <c r="EM534" s="35" t="str">
        <f>_xlfn.XLOOKUP(B534,[1]MDA_Assets!D:D,[1]MDA_Assets!AE:AE,"",0)</f>
        <v>3336</v>
      </c>
      <c r="EN534" s="35" t="str">
        <f>_xlfn.XLOOKUP(B534,[1]MDA_Assets!D:D,[1]MDA_Assets!AF:AF,"",0)</f>
        <v>7336</v>
      </c>
      <c r="EO534" s="35" t="str">
        <f>_xlfn.XLOOKUP(B534,[1]MDA_Assets!D:D,[1]MDA_Assets!AG:AG,"",0)</f>
        <v>3336</v>
      </c>
      <c r="EP534" s="36">
        <f>IF(AL534&gt;1,ROUNDUP(SUM(AL534-U534),0),"")</f>
        <v>365</v>
      </c>
      <c r="EQ534" s="36">
        <f>IF(AM534&gt;1,ROUNDUP(SUM(AM534-V534),0),"")</f>
        <v>180</v>
      </c>
      <c r="ER534" s="36">
        <f>IF(AN534&gt;1,ROUNDUP(SUM(AN534-T534),0),"")</f>
        <v>365</v>
      </c>
      <c r="ES534" s="36">
        <f>IF(AO534&gt;1,ROUNDUP(SUM(AO534-W534),0),"")</f>
        <v>365</v>
      </c>
      <c r="ET534" s="36">
        <f>IF(AP534&gt;1,ROUNDUP(SUM(AP534-Y534),0),"")</f>
        <v>730</v>
      </c>
      <c r="EU534" s="36">
        <f>IF(AQ534&gt;1,ROUNDUP(SUM(AQ534-X534),0),"")</f>
        <v>365</v>
      </c>
      <c r="EV534" s="36" t="str">
        <f>IF(AR534&gt;1,ROUNDUP(SUM(AR534-AB534),0),"")</f>
        <v/>
      </c>
      <c r="EW534" s="36" t="str">
        <f>IF(AT534&gt;1,ROUNDUP(SUM(AT534-AD534),0),"")</f>
        <v/>
      </c>
      <c r="EX534" s="36" t="str">
        <f>IF(AS534&gt;1,ROUNDUP(SUM(AS534-AC534),0),"")</f>
        <v/>
      </c>
      <c r="EY534" s="36">
        <f t="shared" si="454"/>
        <v>11.78</v>
      </c>
      <c r="EZ534" s="36">
        <f t="shared" si="454"/>
        <v>5.81</v>
      </c>
      <c r="FA534" s="36">
        <f t="shared" si="454"/>
        <v>11.78</v>
      </c>
      <c r="FB534" s="36">
        <f t="shared" si="454"/>
        <v>11.78</v>
      </c>
      <c r="FC534" s="36">
        <f t="shared" si="454"/>
        <v>23.55</v>
      </c>
      <c r="FD534" s="36">
        <f t="shared" si="454"/>
        <v>11.78</v>
      </c>
      <c r="FE534" s="36" t="str">
        <f t="shared" si="454"/>
        <v/>
      </c>
      <c r="FF534" s="36" t="str">
        <f t="shared" si="454"/>
        <v/>
      </c>
      <c r="FG534" s="36" t="str">
        <f t="shared" si="454"/>
        <v/>
      </c>
      <c r="FH534" s="37" t="str" cm="1">
        <f t="array" ref="FH534">_xlfn.IFS(EY534="", "No Data", EY534&lt;0, "Negative/Future", EY534=0, "Zero Days", EY534&lt;=3, "&lt; 3 Months", EY534&lt;=6, "3 to 6 Months", EY534&lt;=9, "6 to 9 Months", EY534&lt;=12, "9 to 12 Months", EY534&lt;=15, "12 to 15 Months", EY534&lt;=18, "15 to 18 Months", EY534&lt;=24, "18 to 24 Months", EY534&gt;24, "&gt; 24 Months")</f>
        <v>9 to 12 Months</v>
      </c>
      <c r="FI534" s="37" t="str" cm="1">
        <f t="array" ref="FI534">_xlfn.IFS(EZ534="", "No Data", EZ534&lt;0, "Negative/Future", EZ534=0, "Zero Days", EZ534&lt;=3, "&lt; 3 Months", EZ534&lt;=6, "3 to 6 Months", EZ534&lt;=9, "6 to 9 Months", EZ534&lt;=12, "9 to 12 Months", EZ534&lt;=15, "12 to 15 Months", EZ534&lt;=18, "15 to 18 Months", EZ534&lt;=24, "18 to 24 Months", EZ534&gt;24, "&gt; 24 Months")</f>
        <v>3 to 6 Months</v>
      </c>
      <c r="FJ534" s="37" t="str" cm="1">
        <f t="array" ref="FJ534">_xlfn.IFS(FA534="", "No Data", FA534&lt;0, "Negative/Future", FA534=0, "Zero Days", FA534&lt;=3, "&lt; 3 Months", FA534&lt;=6, "3 to 6 Months", FA534&lt;=9, "6 to 9 Months", FA534&lt;=12, "9 to 12 Months", FA534&lt;=15, "12 to 15 Months", FA534&lt;=18, "15 to 18 Months", FA534&lt;=24, "18 to 24 Months", FA534&gt;24, "&gt; 24 Months")</f>
        <v>9 to 12 Months</v>
      </c>
      <c r="FK534" s="37" t="str" cm="1">
        <f t="array" ref="FK534">_xlfn.IFS(FB534="", "No Data", FB534&lt;0, "Negative/Future", FB534=0, "Zero Days", FB534&lt;=3, "&lt; 3 Months", FB534&lt;=6, "3 to 6 Months", FB534&lt;=9, "6 to 9 Months", FB534&lt;=12, "9 to 12 Months", FB534&lt;=15, "12 to 15 Months", FB534&lt;=18, "15 to 18 Months", FB534&lt;=24, "18 to 24 Months", FB534&gt;24, "&gt; 24 Months")</f>
        <v>9 to 12 Months</v>
      </c>
      <c r="FL534" s="37" t="str" cm="1">
        <f t="array" ref="FL534">_xlfn.IFS(FC534="", "No Data", FC534&lt;0, "Negative/Future", FC534=0, "Zero Days", FC534&lt;=3, "&lt; 3 Months", FC534&lt;=6, "3 to 6 Months", FC534&lt;=9, "6 to 9 Months", FC534&lt;=12, "9 to 12 Months", FC534&lt;=15, "12 to 15 Months", FC534&lt;=18, "15 to 18 Months", FC534&lt;=24, "18 to 24 Months", FC534&gt;24, "&gt; 24 Months")</f>
        <v>18 to 24 Months</v>
      </c>
      <c r="FM534" s="37" t="str" cm="1">
        <f t="array" ref="FM534">_xlfn.IFS(FD534="", "No Data", FD534&lt;0, "Negative/Future", FD534=0, "Zero Days", FD534&lt;=3, "&lt; 3 Months", FD534&lt;=6, "3 to 6 Months", FD534&lt;=9, "6 to 9 Months", FD534&lt;=12, "9 to 12 Months", FD534&lt;=15, "12 to 15 Months", FD534&lt;=18, "15 to 18 Months", FD534&lt;=24, "18 to 24 Months", FD534&gt;24, "&gt; 24 Months")</f>
        <v>9 to 12 Months</v>
      </c>
      <c r="FN534" s="37" t="str" cm="1">
        <f t="array" ref="FN534">_xlfn.IFS(FE534="", "No Data", FE534&lt;0, "Negative/Future", FE534=0, "Zero Days", FE534&lt;=3, "&lt; 3 Months", FE534&lt;=6, "3 to 6 Months", FE534&lt;=9, "6 to 9 Months", FE534&lt;=12, "9 to 12 Months", FE534&lt;=15, "12 to 15 Months", FE534&lt;=18, "15 to 18 Months", FE534&lt;=24, "18 to 24 Months", FE534&gt;24, "&gt; 24 Months")</f>
        <v>No Data</v>
      </c>
      <c r="FO534" s="37" t="str" cm="1">
        <f t="array" ref="FO534">_xlfn.IFS(FG534="", "No Data", FG534&lt;0, "Negative/Future", FG534=0, "Zero Days", FG534&lt;=3, "&lt; 3 Months", FG534&lt;=6, "3 to 6 Months", FG534&lt;=9, "6 to 9 Months", FG534&lt;=12, "9 to 12 Months", FG534&lt;=15, "12 to 15 Months", FG534&lt;=18, "15 to 18 Months", FG534&lt;=24, "18 to 24 Months", FG534&gt;24, "&gt; 24 Months")</f>
        <v>No Data</v>
      </c>
      <c r="FP534" s="37" t="str" cm="1">
        <f t="array" ref="FP534">_xlfn.IFS(FF534="", "No Data", FF534&lt;0, "Negative/Future", FF534=0, "Zero Days", FF534&lt;=3, "&lt; 3 Months", FF534&lt;=6, "3 to 6 Months", FF534&lt;=9, "6 to 9 Months", FF534&lt;=12, "9 to 12 Months", FF534&lt;=15, "12 to 15 Months", FF534&lt;=18, "15 to 18 Months", FF534&lt;=24, "18 to 24 Months", FF534&gt;24, "&gt; 24 Months")</f>
        <v>No Data</v>
      </c>
      <c r="FQ534" s="29" t="s">
        <v>417</v>
      </c>
      <c r="FR534" s="29">
        <v>8918324986</v>
      </c>
      <c r="FS534" s="38" t="str">
        <f>VLOOKUP(_xlfn.XLOOKUP(B534,[1]MDA_Assets!D:D,[1]MDA_Assets!I:I,"",0),[1]Validation!$B$1:$C$8,2,0)</f>
        <v>E</v>
      </c>
      <c r="FT534" s="38" t="s">
        <v>228</v>
      </c>
      <c r="FU534" s="31">
        <f>_xlfn.XLOOKUP(B534,[1]MDA_Assets!D:D,[1]MDA_Assets!X:X,"",0)</f>
        <v>0</v>
      </c>
      <c r="FV534" s="39">
        <v>0</v>
      </c>
      <c r="FW534" s="39">
        <v>0</v>
      </c>
      <c r="FX534" s="39">
        <v>0</v>
      </c>
      <c r="FY534" s="39">
        <v>9</v>
      </c>
      <c r="FZ534" s="40">
        <f>IFERROR(IF(DZ534&lt;&gt;"",SUM(DZ534+EP534),SUM(DZ534+180)),"")</f>
        <v>46068</v>
      </c>
      <c r="GA534" s="40">
        <f>IFERROR(IF(EA534&lt;&gt;"",SUM(EA534+EQ534),SUM(EA534+180)),"")</f>
        <v>45883</v>
      </c>
      <c r="GB534" s="40">
        <f>IFERROR(IF(DY534&lt;&gt;"",SUM(DY534+ER534),SUM(DY534+365)),"")</f>
        <v>45676</v>
      </c>
      <c r="GC534" s="40">
        <f>IFERROR(IF(EB534&lt;&gt;"",SUM(EB534+ES534),SUM(EB534+365)),"")</f>
        <v>46068</v>
      </c>
      <c r="GD534" s="40">
        <f>IFERROR(IF(EC534&lt;&gt;"",SUM(EC534+ET534),SUM(EC534+730)),"")</f>
        <v>46433</v>
      </c>
      <c r="GE534" s="40">
        <f>IFERROR(IF(ED534&lt;&gt;"",SUM(ED534+EU534),SUM(ED534+365)),"")</f>
        <v>46068</v>
      </c>
      <c r="GF534" s="40" t="str">
        <f t="shared" si="419"/>
        <v/>
      </c>
      <c r="GG534" s="40" t="str">
        <f t="shared" si="419"/>
        <v/>
      </c>
      <c r="GH534" s="40" t="str">
        <f t="shared" si="419"/>
        <v/>
      </c>
      <c r="GI534" s="39">
        <f>COUNTIFS(FZ534:GH534, "&gt;1910-01-01",FZ534:GH534, "&lt;2026-01-01")</f>
        <v>2</v>
      </c>
      <c r="GJ534" s="39">
        <f>COUNTIFS(FZ534:GH534, "&gt;=2026-01-01",FZ534:GH534, "&lt;=2026-01-31")</f>
        <v>0</v>
      </c>
      <c r="GK534" s="39">
        <f>COUNTIFS(FZ534:GH534,"&gt;2026-01-31",FZ534:GH534,"&lt;2026-02-28")</f>
        <v>3</v>
      </c>
      <c r="GL534" s="39">
        <f>COUNTIFS(FZ534:GH534,"&gt;2026-02-28")</f>
        <v>1</v>
      </c>
    </row>
    <row r="535" spans="1:194" x14ac:dyDescent="0.25">
      <c r="A535" s="19">
        <v>322</v>
      </c>
      <c r="B535" s="43" t="s">
        <v>3522</v>
      </c>
      <c r="C535" s="43" t="s">
        <v>186</v>
      </c>
      <c r="D535" s="43" t="s">
        <v>187</v>
      </c>
      <c r="E535" s="43" t="s">
        <v>353</v>
      </c>
      <c r="F535" s="43" t="s">
        <v>3523</v>
      </c>
      <c r="G535" s="43" t="s">
        <v>3517</v>
      </c>
      <c r="H535" s="43" t="s">
        <v>336</v>
      </c>
      <c r="I535" s="43" t="s">
        <v>192</v>
      </c>
      <c r="J535" s="44">
        <f>IF(K535&lt;&gt;"",SUM(K535+365)-1,"")</f>
        <v>44687.520833333336</v>
      </c>
      <c r="K535" s="44">
        <v>44323.520833333336</v>
      </c>
      <c r="L535" s="44">
        <v>44181</v>
      </c>
      <c r="M535" s="43" t="s">
        <v>3524</v>
      </c>
      <c r="N535" s="43" t="s">
        <v>193</v>
      </c>
      <c r="O535" s="44">
        <v>46016.427094907405</v>
      </c>
      <c r="P535" s="43">
        <v>27256</v>
      </c>
      <c r="Q535" s="43">
        <v>16354</v>
      </c>
      <c r="R535" s="43">
        <v>10902</v>
      </c>
      <c r="S535" s="43" t="s">
        <v>194</v>
      </c>
      <c r="T535" s="44">
        <v>45865.770833333336</v>
      </c>
      <c r="U535" s="44">
        <v>45907.770833333336</v>
      </c>
      <c r="V535" s="44">
        <v>45907.770833333336</v>
      </c>
      <c r="W535" s="44">
        <v>45865.770833333336</v>
      </c>
      <c r="X535" s="44">
        <v>45865.770833333336</v>
      </c>
      <c r="Y535" s="44">
        <v>45865.770833333336</v>
      </c>
      <c r="Z535" s="44" t="s">
        <v>199</v>
      </c>
      <c r="AA535" s="44" t="s">
        <v>1414</v>
      </c>
      <c r="AB535" s="44">
        <v>45907.770833333336</v>
      </c>
      <c r="AC535" s="44">
        <v>45907.770833333336</v>
      </c>
      <c r="AD535" s="44"/>
      <c r="AE535" s="43">
        <v>2</v>
      </c>
      <c r="AF535" s="43" t="s">
        <v>3525</v>
      </c>
      <c r="AG535" s="43" t="s">
        <v>3525</v>
      </c>
      <c r="AH535" s="43" t="s">
        <v>3526</v>
      </c>
      <c r="AI535" s="43" t="s">
        <v>1460</v>
      </c>
      <c r="AJ535" s="43" t="s">
        <v>3526</v>
      </c>
      <c r="AK535" s="43" t="s">
        <v>1127</v>
      </c>
      <c r="AL535" s="44">
        <v>46272</v>
      </c>
      <c r="AM535" s="44">
        <v>46087</v>
      </c>
      <c r="AN535" s="44">
        <v>46595</v>
      </c>
      <c r="AO535" s="44">
        <v>46595</v>
      </c>
      <c r="AP535" s="44">
        <v>46595</v>
      </c>
      <c r="AQ535" s="44">
        <v>46230</v>
      </c>
      <c r="AR535" s="44">
        <v>46272</v>
      </c>
      <c r="AS535" s="44">
        <v>46272</v>
      </c>
      <c r="AT535" s="44"/>
      <c r="AU535" s="43">
        <v>0</v>
      </c>
      <c r="AV535" s="43">
        <v>1</v>
      </c>
      <c r="AW535" s="43">
        <v>0</v>
      </c>
      <c r="AX535" s="51" t="s">
        <v>273</v>
      </c>
      <c r="AY535" s="51" t="s">
        <v>211</v>
      </c>
      <c r="AZ535" s="51" t="s">
        <v>198</v>
      </c>
      <c r="BA535" s="20">
        <f t="shared" ca="1" si="455"/>
        <v>0</v>
      </c>
      <c r="BB535" s="20">
        <f t="shared" ca="1" si="455"/>
        <v>1</v>
      </c>
      <c r="BC535" s="20">
        <f t="shared" ca="1" si="455"/>
        <v>0</v>
      </c>
      <c r="BD535" s="20">
        <f t="shared" ca="1" si="455"/>
        <v>0</v>
      </c>
      <c r="BE535" s="20">
        <f t="shared" ca="1" si="455"/>
        <v>0</v>
      </c>
      <c r="BF535" s="20">
        <f t="shared" ca="1" si="455"/>
        <v>0</v>
      </c>
      <c r="BG535" s="21">
        <f t="shared" ca="1" si="455"/>
        <v>0</v>
      </c>
      <c r="BH535" s="21">
        <f t="shared" ca="1" si="455"/>
        <v>0</v>
      </c>
      <c r="BI535" s="21" t="str">
        <f t="shared" ca="1" si="455"/>
        <v/>
      </c>
      <c r="BJ535" s="22">
        <f ca="1">COUNTIF(BA535:BI535,1)</f>
        <v>1</v>
      </c>
      <c r="BK535" s="21">
        <f>EI535</f>
        <v>2</v>
      </c>
      <c r="BL535" s="22">
        <f ca="1">IFERROR(IF(O535&gt;0,ROUND(SUM(SUM(SUM(TODAY()-O535)*BK535)+P535),0),""),"")</f>
        <v>27575</v>
      </c>
      <c r="BM535" s="22">
        <f ca="1">IFERROR(ROUND(SUM(BL535*ROUND(SUM(Q535/P535)*100,0)%),0),"")</f>
        <v>16545</v>
      </c>
      <c r="BN535" s="23">
        <f ca="1">IFERROR(ROUND(SUM(BL535-BM535),0),"")</f>
        <v>11030</v>
      </c>
      <c r="BO535" s="24">
        <f ca="1">IFERROR(SUM(BL535-P535),"")</f>
        <v>319</v>
      </c>
      <c r="BP535" s="51" t="str">
        <f>_xlfn.XLOOKUP(E535,[1]Validation!E:E,[1]Validation!F:F,"")</f>
        <v>EG45</v>
      </c>
      <c r="BQ535" s="51" t="str">
        <f>_xlfn.XLOOKUP(BP535,[1]Validation!F:F,[1]Validation!G:G,"")</f>
        <v>EG30 to EG45</v>
      </c>
      <c r="BR535" s="52" t="str">
        <f>VLOOKUP(G535,[1]Validation!$B$1:$C$9,2,0)</f>
        <v>E</v>
      </c>
      <c r="BS535" s="51">
        <f ca="1">IFERROR(ROUND(YEARFRAC(K535,TODAY())*12,0),"")</f>
        <v>61</v>
      </c>
      <c r="BT535" s="53">
        <f>_xlfn.XLOOKUP(B535,'[2]1. All Calls'!$R:$R,'[2]1. All Calls'!$A:$A,"",0)</f>
        <v>46016.655775462998</v>
      </c>
      <c r="BU535" s="51" t="str">
        <f>_xlfn.XLOOKUP(B535,'[2]1. All Calls'!$R:$R,'[2]1. All Calls'!$F:$F,"",0)</f>
        <v>CC-01917371</v>
      </c>
      <c r="BV535" s="51" t="str">
        <f>_xlfn.XLOOKUP(B535,'[2]1. All Calls'!$R:$R,'[2]1. All Calls'!$J:$J,"",0)</f>
        <v>Sales Call</v>
      </c>
      <c r="BW535" s="53">
        <f>_xlfn.XLOOKUP(B535,'[2]Sch Calls'!$R:$R,'[2]Sch Calls'!$A:$A,"",0)</f>
        <v>45908.456747685203</v>
      </c>
      <c r="BX535" s="51">
        <f>_xlfn.XLOOKUP(B535,'[2]Sch Calls'!$R:$R,'[2]Sch Calls'!$B:$B,"",0)</f>
        <v>26932</v>
      </c>
      <c r="BY535" s="51" t="str">
        <f>IFERROR(TEXT(IF(U535&gt;1,SUM(U535+181),""),"dd-mmm-yy"),"")</f>
        <v>07-Mar-26</v>
      </c>
      <c r="BZ535" s="51" t="str">
        <f>IFERROR(TEXT(IF(V535&gt;1,SUM(V535+181),""),"dd-mmm-yy"),"")</f>
        <v>07-Mar-26</v>
      </c>
      <c r="CA535" s="51" t="str">
        <f>IFERROR(TEXT(IF(T535&gt;1,SUM(T535+276),""),"dd-mmm-yy"),"")</f>
        <v>29-Apr-26</v>
      </c>
      <c r="CB535" s="51" t="str">
        <f>IFERROR(TEXT(IF(W535&gt;1,SUM(W535+547),""),"dd-mmm-yy"),"")</f>
        <v>25-Jan-27</v>
      </c>
      <c r="CC535" s="51" t="str">
        <f>IFERROR(TEXT(IF(Y535&gt;1,SUM(Y535+731),""),"dd-mmm-yy"),"")</f>
        <v>28-Jul-27</v>
      </c>
      <c r="CD535" s="51" t="str">
        <f>IFERROR(TEXT(IF(X535&gt;1,SUM(X535+366),""),"dd-mmm-yy"),"")</f>
        <v>28-Jul-26</v>
      </c>
      <c r="CE535" s="51">
        <f ca="1">IFERROR(IF(U535&gt;0,ROUND(SUM(TODAY()-U535),0),""),"")</f>
        <v>268</v>
      </c>
      <c r="CF535" s="51">
        <f ca="1">IFERROR(IF(V535&gt;0,ROUND(SUM(TODAY()-V535),0),""),"")</f>
        <v>268</v>
      </c>
      <c r="CG535" s="51">
        <f ca="1">IFERROR(IF(T535&gt;0,ROUND(SUM(TODAY()-T535),0),""),"")</f>
        <v>310</v>
      </c>
      <c r="CH535" s="51">
        <f ca="1">IFERROR(IF(W535&gt;0,ROUND(SUM(TODAY()-W535),0),""),"")</f>
        <v>310</v>
      </c>
      <c r="CI535" s="51">
        <f ca="1">IFERROR(IF(Y535&gt;0,ROUND(SUM(TODAY()-Y535),0),""),"")</f>
        <v>310</v>
      </c>
      <c r="CJ535" s="51">
        <f ca="1">IFERROR(IF(X535&gt;0,ROUND(SUM(TODAY()-X535),0),""),"")</f>
        <v>310</v>
      </c>
      <c r="CK535" s="51">
        <f t="shared" ca="1" si="411"/>
        <v>536</v>
      </c>
      <c r="CL535" s="51">
        <f t="shared" ca="1" si="411"/>
        <v>536</v>
      </c>
      <c r="CM535" s="51">
        <f t="shared" ca="1" si="411"/>
        <v>620</v>
      </c>
      <c r="CN535" s="51">
        <f t="shared" ca="1" si="411"/>
        <v>620</v>
      </c>
      <c r="CO535" s="51">
        <f t="shared" ca="1" si="411"/>
        <v>620</v>
      </c>
      <c r="CP535" s="51">
        <f t="shared" ca="1" si="411"/>
        <v>620</v>
      </c>
      <c r="CQ535" s="51">
        <f t="shared" ca="1" si="412"/>
        <v>3140</v>
      </c>
      <c r="CR535" s="51">
        <f t="shared" ca="1" si="412"/>
        <v>3140</v>
      </c>
      <c r="CS535" s="51">
        <f t="shared" ca="1" si="412"/>
        <v>4890</v>
      </c>
      <c r="CT535" s="51">
        <f t="shared" ca="1" si="412"/>
        <v>3120</v>
      </c>
      <c r="CU535" s="51">
        <f t="shared" ca="1" si="412"/>
        <v>4890</v>
      </c>
      <c r="CV535" s="54">
        <f t="shared" ca="1" si="412"/>
        <v>2556</v>
      </c>
      <c r="CW535" s="25" t="s">
        <v>212</v>
      </c>
      <c r="CX535" s="55">
        <v>0.6</v>
      </c>
      <c r="CY535" s="55"/>
      <c r="CZ535" s="26">
        <v>0</v>
      </c>
      <c r="DA535" s="26">
        <v>0</v>
      </c>
      <c r="DB535" s="26">
        <v>0</v>
      </c>
      <c r="DC535" s="26">
        <v>0</v>
      </c>
      <c r="DD535" s="26">
        <v>0</v>
      </c>
      <c r="DE535" s="26">
        <v>0</v>
      </c>
      <c r="DF535" s="26">
        <v>0</v>
      </c>
      <c r="DG535" s="26">
        <v>0</v>
      </c>
      <c r="DH535" s="26">
        <v>0</v>
      </c>
      <c r="DI535" s="26">
        <v>0</v>
      </c>
      <c r="DJ535" s="26">
        <v>0</v>
      </c>
      <c r="DK535" s="26">
        <v>0</v>
      </c>
      <c r="DL535" s="27">
        <f>IF(G535="P1 - Asset will get commissioned within one year","P1",IFERROR(SUM(DN535+75),"Blank"))</f>
        <v>46091.655775462998</v>
      </c>
      <c r="DM535" s="28">
        <f ca="1">IF(G535="D (Compressor scrapped/ Company shut)","D",IF(DL535="P1","P1",IF(DL535="Blank","Blank",IF(DL535&gt;TODAY(),0,1))))</f>
        <v>1</v>
      </c>
      <c r="DN535" s="56">
        <f>_xlfn.XLOOKUP(B535,'[2]1. All Calls'!$R:$R,'[2]1. All Calls'!$A:$A,"",0)</f>
        <v>46016.655775462998</v>
      </c>
      <c r="DO535" s="57" t="str">
        <f ca="1">VLOOKUP(DM535,[1]Validation!$B$20:$C$25,2,0)</f>
        <v>Above 3 months</v>
      </c>
      <c r="DP535" s="58" t="str">
        <f>_xlfn.XLOOKUP(B535,'[1]Active AMCs- Dealer'!E:E,'[1]Active AMCs- Dealer'!L:L,"Not in AMC",0)</f>
        <v>Not in AMC</v>
      </c>
      <c r="DQ535" s="58"/>
      <c r="DR535" s="29" t="str">
        <f>_xlfn.XLOOKUP(B535,'[2]1. All Calls'!$R:$R,'[2]1. All Calls'!$F:$F,"",0)</f>
        <v>CC-01917371</v>
      </c>
      <c r="DS535" s="29" t="str">
        <f>_xlfn.XLOOKUP(B535,'[2]1. All Calls'!$R:$R,'[2]1. All Calls'!$AB:$AB,"",0)</f>
        <v>Sales call carried out for HMR update</v>
      </c>
      <c r="DT535" s="30">
        <f>_xlfn.XLOOKUP(DR535,'[2]1. All Calls'!$F:$F,'[2]1. All Calls'!$A:$A,"",0)</f>
        <v>46016.655775462998</v>
      </c>
      <c r="DU535" s="31">
        <f>_xlfn.XLOOKUP(DR535,'[2]1. All Calls'!$F:$F,'[2]1. All Calls'!$B:$B,"",0)</f>
        <v>27256</v>
      </c>
      <c r="DV535" s="31">
        <f>_xlfn.XLOOKUP(B535,[1]MDA_Assets!D:D,[1]MDA_Assets!N:N,"",0)</f>
        <v>16354</v>
      </c>
      <c r="DW535" s="31">
        <f>_xlfn.XLOOKUP(B535,[1]MDA_Assets!D:D,[1]MDA_Assets!O:O,"",0)</f>
        <v>10902</v>
      </c>
      <c r="DX535" s="32" t="str">
        <f>_xlfn.XLOOKUP(B535,[1]MDA_Assets!D:D,[1]MDA_Assets!Q:Q,"",0)</f>
        <v>Synthetic</v>
      </c>
      <c r="DY535" s="33">
        <f>_xlfn.XLOOKUP(B535,[1]MDA_Assets!D:D,[1]MDA_Assets!R:R,"",0)</f>
        <v>45866</v>
      </c>
      <c r="DZ535" s="33">
        <f>_xlfn.XLOOKUP(B535,[1]MDA_Assets!D:D,[1]MDA_Assets!S:S,"",0)</f>
        <v>45908</v>
      </c>
      <c r="EA535" s="33">
        <f>_xlfn.XLOOKUP(B535,[1]MDA_Assets!D:D,[1]MDA_Assets!T:T,"",0)</f>
        <v>45908</v>
      </c>
      <c r="EB535" s="33">
        <f>_xlfn.XLOOKUP(B535,[1]MDA_Assets!D:D,[1]MDA_Assets!U:U,"",0)</f>
        <v>45866</v>
      </c>
      <c r="EC535" s="33">
        <f>_xlfn.XLOOKUP(B535,[1]MDA_Assets!D:D,[1]MDA_Assets!V:V,"",0)</f>
        <v>45866</v>
      </c>
      <c r="ED535" s="33">
        <f>_xlfn.XLOOKUP(B535,[1]MDA_Assets!D:D,[1]MDA_Assets!W:W,"",0)</f>
        <v>45866</v>
      </c>
      <c r="EE535" s="32" t="str">
        <f>_xlfn.XLOOKUP(B535,[1]MDA_Assets!D:D,[1]MDA_Assets!X:X,"",0)</f>
        <v>Yes</v>
      </c>
      <c r="EF535" s="33">
        <f>_xlfn.XLOOKUP(B535,[1]MDA_Assets!D:D,[1]MDA_Assets!Y:Y,"",0)</f>
        <v>45908</v>
      </c>
      <c r="EG535" s="33">
        <f>_xlfn.XLOOKUP(B535,[1]MDA_Assets!D:D,[1]MDA_Assets!Z:Z,"",0)</f>
        <v>0</v>
      </c>
      <c r="EH535" s="33">
        <f>_xlfn.XLOOKUP(B535,[1]MDA_Assets!D:D,[1]MDA_Assets!AA:AA,"",0)</f>
        <v>45908</v>
      </c>
      <c r="EI535" s="34">
        <f>_xlfn.XLOOKUP(B535,[1]MDA_Assets!D:D,[1]MDA_Assets!P:P,"",0)</f>
        <v>2</v>
      </c>
      <c r="EJ535" s="35" t="str">
        <f>_xlfn.XLOOKUP(B535,[1]MDA_Assets!D:D,[1]MDA_Assets!AB:AB,"",0)</f>
        <v>3676</v>
      </c>
      <c r="EK535" s="35" t="str">
        <f>_xlfn.XLOOKUP(B535,[1]MDA_Assets!D:D,[1]MDA_Assets!AC:AC,"",0)</f>
        <v>3676</v>
      </c>
      <c r="EL535" s="35" t="str">
        <f>_xlfn.XLOOKUP(B535,[1]MDA_Assets!D:D,[1]MDA_Assets!AD:AD,"",0)</f>
        <v>5510</v>
      </c>
      <c r="EM535" s="35" t="str">
        <f>_xlfn.XLOOKUP(B535,[1]MDA_Assets!D:D,[1]MDA_Assets!AE:AE,"",0)</f>
        <v>3740</v>
      </c>
      <c r="EN535" s="35" t="str">
        <f>_xlfn.XLOOKUP(B535,[1]MDA_Assets!D:D,[1]MDA_Assets!AF:AF,"",0)</f>
        <v>5510</v>
      </c>
      <c r="EO535" s="35" t="str">
        <f>_xlfn.XLOOKUP(B535,[1]MDA_Assets!D:D,[1]MDA_Assets!AG:AG,"",0)</f>
        <v>3176</v>
      </c>
      <c r="EP535" s="36">
        <f>IF(AL535&gt;1,ROUNDUP(SUM(AL535-U535),0),"")</f>
        <v>365</v>
      </c>
      <c r="EQ535" s="36">
        <f>IF(AM535&gt;1,ROUNDUP(SUM(AM535-V535),0),"")</f>
        <v>180</v>
      </c>
      <c r="ER535" s="36">
        <f>IF(AN535&gt;1,ROUNDUP(SUM(AN535-T535),0),"")</f>
        <v>730</v>
      </c>
      <c r="ES535" s="36">
        <f>IF(AO535&gt;1,ROUNDUP(SUM(AO535-W535),0),"")</f>
        <v>730</v>
      </c>
      <c r="ET535" s="36">
        <f>IF(AP535&gt;1,ROUNDUP(SUM(AP535-Y535),0),"")</f>
        <v>730</v>
      </c>
      <c r="EU535" s="36">
        <f>IF(AQ535&gt;1,ROUNDUP(SUM(AQ535-X535),0),"")</f>
        <v>365</v>
      </c>
      <c r="EV535" s="36">
        <f>IF(AR535&gt;1,ROUNDUP(SUM(AR535-AB535),0),"")</f>
        <v>365</v>
      </c>
      <c r="EW535" s="36" t="str">
        <f>IF(AT535&gt;1,ROUNDUP(SUM(AT535-AD535),0),"")</f>
        <v/>
      </c>
      <c r="EX535" s="36">
        <f>IF(AS535&gt;1,ROUNDUP(SUM(AS535-AC535),0),"")</f>
        <v>365</v>
      </c>
      <c r="EY535" s="36">
        <f t="shared" si="454"/>
        <v>11.78</v>
      </c>
      <c r="EZ535" s="36">
        <f t="shared" si="454"/>
        <v>5.81</v>
      </c>
      <c r="FA535" s="36">
        <f t="shared" si="454"/>
        <v>23.55</v>
      </c>
      <c r="FB535" s="36">
        <f t="shared" si="454"/>
        <v>23.55</v>
      </c>
      <c r="FC535" s="36">
        <f t="shared" si="454"/>
        <v>23.55</v>
      </c>
      <c r="FD535" s="36">
        <f t="shared" si="454"/>
        <v>11.78</v>
      </c>
      <c r="FE535" s="36">
        <f t="shared" si="454"/>
        <v>11.78</v>
      </c>
      <c r="FF535" s="36" t="str">
        <f t="shared" si="454"/>
        <v/>
      </c>
      <c r="FG535" s="36">
        <f t="shared" si="454"/>
        <v>11.78</v>
      </c>
      <c r="FH535" s="37" t="str" cm="1">
        <f t="array" ref="FH535">_xlfn.IFS(EY535="", "No Data", EY535&lt;0, "Negative/Future", EY535=0, "Zero Days", EY535&lt;=3, "&lt; 3 Months", EY535&lt;=6, "3 to 6 Months", EY535&lt;=9, "6 to 9 Months", EY535&lt;=12, "9 to 12 Months", EY535&lt;=15, "12 to 15 Months", EY535&lt;=18, "15 to 18 Months", EY535&lt;=24, "18 to 24 Months", EY535&gt;24, "&gt; 24 Months")</f>
        <v>9 to 12 Months</v>
      </c>
      <c r="FI535" s="37" t="str" cm="1">
        <f t="array" ref="FI535">_xlfn.IFS(EZ535="", "No Data", EZ535&lt;0, "Negative/Future", EZ535=0, "Zero Days", EZ535&lt;=3, "&lt; 3 Months", EZ535&lt;=6, "3 to 6 Months", EZ535&lt;=9, "6 to 9 Months", EZ535&lt;=12, "9 to 12 Months", EZ535&lt;=15, "12 to 15 Months", EZ535&lt;=18, "15 to 18 Months", EZ535&lt;=24, "18 to 24 Months", EZ535&gt;24, "&gt; 24 Months")</f>
        <v>3 to 6 Months</v>
      </c>
      <c r="FJ535" s="37" t="str" cm="1">
        <f t="array" ref="FJ535">_xlfn.IFS(FA535="", "No Data", FA535&lt;0, "Negative/Future", FA535=0, "Zero Days", FA535&lt;=3, "&lt; 3 Months", FA535&lt;=6, "3 to 6 Months", FA535&lt;=9, "6 to 9 Months", FA535&lt;=12, "9 to 12 Months", FA535&lt;=15, "12 to 15 Months", FA535&lt;=18, "15 to 18 Months", FA535&lt;=24, "18 to 24 Months", FA535&gt;24, "&gt; 24 Months")</f>
        <v>18 to 24 Months</v>
      </c>
      <c r="FK535" s="37" t="str" cm="1">
        <f t="array" ref="FK535">_xlfn.IFS(FB535="", "No Data", FB535&lt;0, "Negative/Future", FB535=0, "Zero Days", FB535&lt;=3, "&lt; 3 Months", FB535&lt;=6, "3 to 6 Months", FB535&lt;=9, "6 to 9 Months", FB535&lt;=12, "9 to 12 Months", FB535&lt;=15, "12 to 15 Months", FB535&lt;=18, "15 to 18 Months", FB535&lt;=24, "18 to 24 Months", FB535&gt;24, "&gt; 24 Months")</f>
        <v>18 to 24 Months</v>
      </c>
      <c r="FL535" s="37" t="str" cm="1">
        <f t="array" ref="FL535">_xlfn.IFS(FC535="", "No Data", FC535&lt;0, "Negative/Future", FC535=0, "Zero Days", FC535&lt;=3, "&lt; 3 Months", FC535&lt;=6, "3 to 6 Months", FC535&lt;=9, "6 to 9 Months", FC535&lt;=12, "9 to 12 Months", FC535&lt;=15, "12 to 15 Months", FC535&lt;=18, "15 to 18 Months", FC535&lt;=24, "18 to 24 Months", FC535&gt;24, "&gt; 24 Months")</f>
        <v>18 to 24 Months</v>
      </c>
      <c r="FM535" s="37" t="str" cm="1">
        <f t="array" ref="FM535">_xlfn.IFS(FD535="", "No Data", FD535&lt;0, "Negative/Future", FD535=0, "Zero Days", FD535&lt;=3, "&lt; 3 Months", FD535&lt;=6, "3 to 6 Months", FD535&lt;=9, "6 to 9 Months", FD535&lt;=12, "9 to 12 Months", FD535&lt;=15, "12 to 15 Months", FD535&lt;=18, "15 to 18 Months", FD535&lt;=24, "18 to 24 Months", FD535&gt;24, "&gt; 24 Months")</f>
        <v>9 to 12 Months</v>
      </c>
      <c r="FN535" s="37" t="str" cm="1">
        <f t="array" ref="FN535">_xlfn.IFS(FE535="", "No Data", FE535&lt;0, "Negative/Future", FE535=0, "Zero Days", FE535&lt;=3, "&lt; 3 Months", FE535&lt;=6, "3 to 6 Months", FE535&lt;=9, "6 to 9 Months", FE535&lt;=12, "9 to 12 Months", FE535&lt;=15, "12 to 15 Months", FE535&lt;=18, "15 to 18 Months", FE535&lt;=24, "18 to 24 Months", FE535&gt;24, "&gt; 24 Months")</f>
        <v>9 to 12 Months</v>
      </c>
      <c r="FO535" s="37" t="str" cm="1">
        <f t="array" ref="FO535">_xlfn.IFS(FG535="", "No Data", FG535&lt;0, "Negative/Future", FG535=0, "Zero Days", FG535&lt;=3, "&lt; 3 Months", FG535&lt;=6, "3 to 6 Months", FG535&lt;=9, "6 to 9 Months", FG535&lt;=12, "9 to 12 Months", FG535&lt;=15, "12 to 15 Months", FG535&lt;=18, "15 to 18 Months", FG535&lt;=24, "18 to 24 Months", FG535&gt;24, "&gt; 24 Months")</f>
        <v>9 to 12 Months</v>
      </c>
      <c r="FP535" s="37" t="str" cm="1">
        <f t="array" ref="FP535">_xlfn.IFS(FF535="", "No Data", FF535&lt;0, "Negative/Future", FF535=0, "Zero Days", FF535&lt;=3, "&lt; 3 Months", FF535&lt;=6, "3 to 6 Months", FF535&lt;=9, "6 to 9 Months", FF535&lt;=12, "9 to 12 Months", FF535&lt;=15, "12 to 15 Months", FF535&lt;=18, "15 to 18 Months", FF535&lt;=24, "18 to 24 Months", FF535&gt;24, "&gt; 24 Months")</f>
        <v>No Data</v>
      </c>
      <c r="FQ535" s="29" t="s">
        <v>269</v>
      </c>
      <c r="FR535" s="29">
        <v>7001349489</v>
      </c>
      <c r="FS535" s="38" t="str">
        <f>VLOOKUP(_xlfn.XLOOKUP(B535,[1]MDA_Assets!D:D,[1]MDA_Assets!I:I,"",0),[1]Validation!$B$1:$C$8,2,0)</f>
        <v>E</v>
      </c>
      <c r="FT535" s="38" t="s">
        <v>228</v>
      </c>
      <c r="FU535" s="31" t="str">
        <f>_xlfn.XLOOKUP(B535,[1]MDA_Assets!D:D,[1]MDA_Assets!X:X,"",0)</f>
        <v>Yes</v>
      </c>
      <c r="FV535" s="39">
        <v>0</v>
      </c>
      <c r="FW535" s="39">
        <v>0</v>
      </c>
      <c r="FX535" s="39">
        <v>0</v>
      </c>
      <c r="FY535" s="39">
        <v>9</v>
      </c>
      <c r="FZ535" s="40">
        <f>IFERROR(IF(DZ535&lt;&gt;"",SUM(DZ535+EP535),SUM(DZ535+180)),"")</f>
        <v>46273</v>
      </c>
      <c r="GA535" s="40">
        <f>IFERROR(IF(EA535&lt;&gt;"",SUM(EA535+EQ535),SUM(EA535+180)),"")</f>
        <v>46088</v>
      </c>
      <c r="GB535" s="40">
        <f>IFERROR(IF(DY535&lt;&gt;"",SUM(DY535+ER535),SUM(DY535+365)),"")</f>
        <v>46596</v>
      </c>
      <c r="GC535" s="40">
        <f>IFERROR(IF(EB535&lt;&gt;"",SUM(EB535+ES535),SUM(EB535+365)),"")</f>
        <v>46596</v>
      </c>
      <c r="GD535" s="40">
        <f>IFERROR(IF(EC535&lt;&gt;"",SUM(EC535+ET535),SUM(EC535+730)),"")</f>
        <v>46596</v>
      </c>
      <c r="GE535" s="40">
        <f>IFERROR(IF(ED535&lt;&gt;"",SUM(ED535+EU535),SUM(ED535+365)),"")</f>
        <v>46231</v>
      </c>
      <c r="GF535" s="40">
        <f t="shared" si="419"/>
        <v>46273</v>
      </c>
      <c r="GG535" s="40" t="str">
        <f t="shared" si="419"/>
        <v/>
      </c>
      <c r="GH535" s="40">
        <f t="shared" si="419"/>
        <v>46273</v>
      </c>
      <c r="GI535" s="39">
        <f>COUNTIFS(FZ535:GH535, "&gt;1910-01-01",FZ535:GH535, "&lt;2026-01-01")</f>
        <v>0</v>
      </c>
      <c r="GJ535" s="39">
        <f>COUNTIFS(FZ535:GH535, "&gt;=2026-01-01",FZ535:GH535, "&lt;=2026-01-31")</f>
        <v>0</v>
      </c>
      <c r="GK535" s="39">
        <f>COUNTIFS(FZ535:GH535,"&gt;2026-01-31",FZ535:GH535,"&lt;2026-02-28")</f>
        <v>0</v>
      </c>
      <c r="GL535" s="39">
        <f>COUNTIFS(FZ535:GH535,"&gt;2026-02-28")</f>
        <v>8</v>
      </c>
    </row>
  </sheetData>
  <autoFilter ref="A1:GL535" xr:uid="{65573218-4A36-47CC-8232-358D54B71DFC}"/>
  <conditionalFormatting sqref="B1">
    <cfRule type="expression" dxfId="13" priority="13" stopIfTrue="1">
      <formula>AND(COUNTIF($B:$B, B1)&gt;1,NOT(ISBLANK(B1)))</formula>
    </cfRule>
  </conditionalFormatting>
  <conditionalFormatting sqref="E1">
    <cfRule type="containsBlanks" dxfId="12" priority="14">
      <formula>LEN(TRIM(E1))=0</formula>
    </cfRule>
  </conditionalFormatting>
  <conditionalFormatting sqref="BA2:BI535">
    <cfRule type="containsText" dxfId="11" priority="10" operator="containsText" text="0">
      <formula>NOT(ISERROR(SEARCH("0",BA2)))</formula>
    </cfRule>
    <cfRule type="containsText" dxfId="10" priority="11" operator="containsText" text="1">
      <formula>NOT(ISERROR(SEARCH("1",BA2)))</formula>
    </cfRule>
  </conditionalFormatting>
  <conditionalFormatting sqref="CQ2:CV535">
    <cfRule type="cellIs" dxfId="9" priority="12" operator="lessThan">
      <formula>1</formula>
    </cfRule>
  </conditionalFormatting>
  <conditionalFormatting sqref="CZ2:DK535">
    <cfRule type="containsText" dxfId="8" priority="7" operator="containsText" text="Replaced">
      <formula>NOT(ISERROR(SEARCH("Replaced",CZ2)))</formula>
    </cfRule>
    <cfRule type="cellIs" dxfId="7" priority="8" operator="greaterThan">
      <formula>39.9</formula>
    </cfRule>
  </conditionalFormatting>
  <conditionalFormatting sqref="DL2:DL535">
    <cfRule type="cellIs" dxfId="6" priority="9" operator="greaterThan">
      <formula>IF($DK2&gt;TODAY(),"TRUE","FALSE")</formula>
    </cfRule>
  </conditionalFormatting>
  <conditionalFormatting sqref="DM2:DM535">
    <cfRule type="containsText" dxfId="5" priority="4" operator="containsText" text="0">
      <formula>NOT(ISERROR(SEARCH("0",DM2)))</formula>
    </cfRule>
    <cfRule type="containsText" dxfId="4" priority="5" operator="containsText" text="D">
      <formula>NOT(ISERROR(SEARCH("D",DM2)))</formula>
    </cfRule>
    <cfRule type="containsText" dxfId="3" priority="6" operator="containsText" text="1">
      <formula>NOT(ISERROR(SEARCH("1",DM2)))</formula>
    </cfRule>
  </conditionalFormatting>
  <conditionalFormatting sqref="B1">
    <cfRule type="duplicateValues" dxfId="2" priority="3"/>
  </conditionalFormatting>
  <conditionalFormatting sqref="CZ499:DK535">
    <cfRule type="containsText" dxfId="1" priority="1" operator="containsText" text="Replaced">
      <formula>NOT(ISERROR(SEARCH("Replaced",CZ499)))</formula>
    </cfRule>
    <cfRule type="cellIs" dxfId="0" priority="2" operator="greaterThan">
      <formula>39.9</formula>
    </cfRule>
  </conditionalFormatting>
  <pageMargins left="0.23622047244094491" right="0.23622047244094491" top="0.37" bottom="0.37" header="0.31496062992125984" footer="0.31496062992125984"/>
  <pageSetup scale="75"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OD_Working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Ranjeet Kumar Singh</dc:creator>
  <cp:lastModifiedBy>Ranjeet Kumar Singh</cp:lastModifiedBy>
  <dcterms:created xsi:type="dcterms:W3CDTF">2026-03-17T12:58:14Z</dcterms:created>
  <dcterms:modified xsi:type="dcterms:W3CDTF">2026-06-03T12:59:47Z</dcterms:modified>
</cp:coreProperties>
</file>